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BOT_MONITORAMENTO_COMPONETE_GERAL\model\"/>
    </mc:Choice>
  </mc:AlternateContent>
  <bookViews>
    <workbookView xWindow="0" yWindow="0" windowWidth="28800" windowHeight="11580" tabRatio="822" firstSheet="1" activeTab="1"/>
  </bookViews>
  <sheets>
    <sheet name="CREDITO_FINANCEIRO" sheetId="1" state="hidden" r:id="rId1"/>
    <sheet name="INFO" sheetId="4" r:id="rId2"/>
    <sheet name="VISÃO_GERAL" sheetId="5" r:id="rId3"/>
    <sheet name="SIMP_CF" sheetId="16" r:id="rId4"/>
    <sheet name="M_OFERTA_CF_CC" sheetId="6" r:id="rId5"/>
    <sheet name="M_OFERTA_CF_OCI" sheetId="7" r:id="rId6"/>
    <sheet name="MODALIDADE_1" sheetId="8" state="hidden" r:id="rId7"/>
    <sheet name="VISÃO_GERAL_M1" sheetId="11" r:id="rId8"/>
    <sheet name="M_OFERTA_M1_CC" sheetId="12" r:id="rId9"/>
    <sheet name="SIMP_M1" sheetId="17" r:id="rId10"/>
    <sheet name="M_OFERTA_M1_OCI" sheetId="13" r:id="rId11"/>
    <sheet name="CCPP-CANCELAR" sheetId="14" r:id="rId12"/>
    <sheet name="HOSPITAIS_COM_DIVIDAS" sheetId="15" r:id="rId13"/>
    <sheet name="SCRIPT_PYTHON" sheetId="18" state="hidden" r:id="rId14"/>
  </sheets>
  <definedNames>
    <definedName name="_xlnm._FilterDatabase" localSheetId="12" hidden="1">HOSPITAIS_COM_DIVIDAS!$A$6:$F$3640</definedName>
  </definedNames>
  <calcPr calcId="162913"/>
</workbook>
</file>

<file path=xl/calcChain.xml><?xml version="1.0" encoding="utf-8"?>
<calcChain xmlns="http://schemas.openxmlformats.org/spreadsheetml/2006/main">
  <c r="B96" i="11" l="1"/>
  <c r="C96" i="11"/>
  <c r="A96" i="11" s="1"/>
  <c r="E96" i="11"/>
  <c r="O96" i="11" s="1"/>
  <c r="P96" i="11" s="1"/>
  <c r="F96" i="11"/>
  <c r="G96" i="11"/>
  <c r="H96" i="11"/>
  <c r="I96" i="11"/>
  <c r="J96" i="11"/>
  <c r="K96" i="11"/>
  <c r="L96" i="11" s="1"/>
  <c r="A97" i="11"/>
  <c r="B97" i="11"/>
  <c r="C97" i="11"/>
  <c r="E97" i="11"/>
  <c r="O97" i="11" s="1"/>
  <c r="P97" i="11" s="1"/>
  <c r="F97" i="11"/>
  <c r="G97" i="11"/>
  <c r="H97" i="11"/>
  <c r="I97" i="11"/>
  <c r="J97" i="11"/>
  <c r="K97" i="11"/>
  <c r="L97" i="11" s="1"/>
  <c r="A98" i="11"/>
  <c r="B98" i="11"/>
  <c r="C98" i="11"/>
  <c r="J98" i="11"/>
  <c r="K98" i="11"/>
  <c r="L98" i="11" s="1"/>
  <c r="A99" i="11"/>
  <c r="B99" i="11"/>
  <c r="C99" i="11"/>
  <c r="J99" i="11"/>
  <c r="K99" i="11"/>
  <c r="L99" i="11"/>
  <c r="M99" i="11" s="1"/>
  <c r="A100" i="11"/>
  <c r="B100" i="11"/>
  <c r="C100" i="11"/>
  <c r="E100" i="11"/>
  <c r="O100" i="11" s="1"/>
  <c r="P100" i="11" s="1"/>
  <c r="F100" i="11"/>
  <c r="G100" i="11"/>
  <c r="H100" i="11"/>
  <c r="I100" i="11"/>
  <c r="J100" i="11"/>
  <c r="K100" i="11"/>
  <c r="L100" i="11"/>
  <c r="N100" i="11" s="1"/>
  <c r="A101" i="11"/>
  <c r="B101" i="11"/>
  <c r="C101" i="11"/>
  <c r="E101" i="11"/>
  <c r="O101" i="11" s="1"/>
  <c r="P101" i="11" s="1"/>
  <c r="F101" i="11"/>
  <c r="G101" i="11"/>
  <c r="H101" i="11"/>
  <c r="I101" i="11"/>
  <c r="J101" i="11"/>
  <c r="K101" i="11"/>
  <c r="L101" i="11" s="1"/>
  <c r="A102" i="11"/>
  <c r="B102" i="11"/>
  <c r="C102" i="11"/>
  <c r="E102" i="11"/>
  <c r="F102" i="11"/>
  <c r="G102" i="11"/>
  <c r="J102" i="11"/>
  <c r="K102" i="11"/>
  <c r="L102" i="11" s="1"/>
  <c r="O102" i="11"/>
  <c r="P102" i="11" s="1"/>
  <c r="A103" i="11"/>
  <c r="B103" i="11"/>
  <c r="C103" i="11"/>
  <c r="J103" i="11"/>
  <c r="K103" i="11"/>
  <c r="L103" i="11"/>
  <c r="M103" i="11"/>
  <c r="N103" i="11"/>
  <c r="A104" i="11"/>
  <c r="B104" i="11"/>
  <c r="C104" i="11"/>
  <c r="E104" i="11"/>
  <c r="O104" i="11" s="1"/>
  <c r="P104" i="11" s="1"/>
  <c r="F104" i="11"/>
  <c r="G104" i="11"/>
  <c r="H104" i="11"/>
  <c r="I104" i="11"/>
  <c r="J104" i="11"/>
  <c r="K104" i="11"/>
  <c r="L104" i="11" s="1"/>
  <c r="N104" i="11" s="1"/>
  <c r="M104" i="11"/>
  <c r="A105" i="11"/>
  <c r="B105" i="11"/>
  <c r="C105" i="11"/>
  <c r="E105" i="11"/>
  <c r="O105" i="11" s="1"/>
  <c r="P105" i="11" s="1"/>
  <c r="F105" i="11"/>
  <c r="G105" i="11"/>
  <c r="H105" i="11"/>
  <c r="I105" i="11"/>
  <c r="J105" i="11"/>
  <c r="K105" i="11"/>
  <c r="L105" i="11" s="1"/>
  <c r="A106" i="11"/>
  <c r="B106" i="11"/>
  <c r="C106" i="11"/>
  <c r="J106" i="11"/>
  <c r="K106" i="11"/>
  <c r="L106" i="11" s="1"/>
  <c r="M106" i="11" s="1"/>
  <c r="N106" i="11"/>
  <c r="A107" i="11"/>
  <c r="B107" i="11"/>
  <c r="C107" i="11"/>
  <c r="J107" i="11"/>
  <c r="K107" i="11"/>
  <c r="L107" i="11" s="1"/>
  <c r="A108" i="11"/>
  <c r="B108" i="11"/>
  <c r="C108" i="11"/>
  <c r="E108" i="11"/>
  <c r="O108" i="11" s="1"/>
  <c r="P108" i="11" s="1"/>
  <c r="F108" i="11"/>
  <c r="G108" i="11"/>
  <c r="H108" i="11"/>
  <c r="I108" i="11"/>
  <c r="J108" i="11"/>
  <c r="K108" i="11"/>
  <c r="L108" i="11" s="1"/>
  <c r="A109" i="11"/>
  <c r="B109" i="11"/>
  <c r="C109" i="11"/>
  <c r="E109" i="11"/>
  <c r="O109" i="11" s="1"/>
  <c r="P109" i="11" s="1"/>
  <c r="F109" i="11"/>
  <c r="G109" i="11"/>
  <c r="H109" i="11"/>
  <c r="I109" i="11"/>
  <c r="J109" i="11"/>
  <c r="K109" i="11"/>
  <c r="L109" i="11" s="1"/>
  <c r="A110" i="11"/>
  <c r="B110" i="11"/>
  <c r="C110" i="11" s="1"/>
  <c r="E110" i="11"/>
  <c r="O110" i="11" s="1"/>
  <c r="P110" i="11" s="1"/>
  <c r="F110" i="11"/>
  <c r="G110" i="11"/>
  <c r="J110" i="11"/>
  <c r="K110" i="11"/>
  <c r="L110" i="11" s="1"/>
  <c r="M110" i="11" s="1"/>
  <c r="A111" i="11"/>
  <c r="B111" i="11"/>
  <c r="C111" i="11" s="1"/>
  <c r="J111" i="11"/>
  <c r="K111" i="11"/>
  <c r="L111" i="11"/>
  <c r="N111" i="11" s="1"/>
  <c r="M111" i="11"/>
  <c r="A112" i="11"/>
  <c r="B112" i="11"/>
  <c r="C112" i="11"/>
  <c r="E112" i="11"/>
  <c r="O112" i="11" s="1"/>
  <c r="F112" i="11"/>
  <c r="G112" i="11"/>
  <c r="H112" i="11"/>
  <c r="I112" i="11"/>
  <c r="J112" i="11"/>
  <c r="K112" i="11"/>
  <c r="P112" i="11"/>
  <c r="A113" i="11"/>
  <c r="B113" i="11"/>
  <c r="C113" i="11"/>
  <c r="E113" i="11"/>
  <c r="O113" i="11" s="1"/>
  <c r="F113" i="11"/>
  <c r="G113" i="11"/>
  <c r="H113" i="11"/>
  <c r="I113" i="11"/>
  <c r="J113" i="11"/>
  <c r="K113" i="11"/>
  <c r="P113" i="11"/>
  <c r="A114" i="11"/>
  <c r="B114" i="11"/>
  <c r="C114" i="11"/>
  <c r="E114" i="11"/>
  <c r="O114" i="11" s="1"/>
  <c r="P114" i="11" s="1"/>
  <c r="F114" i="11"/>
  <c r="G114" i="11"/>
  <c r="J114" i="11"/>
  <c r="K114" i="11"/>
  <c r="L114" i="11" s="1"/>
  <c r="A115" i="11"/>
  <c r="B115" i="11"/>
  <c r="C115" i="11"/>
  <c r="G115" i="11"/>
  <c r="J115" i="11"/>
  <c r="K115" i="11"/>
  <c r="L115" i="11"/>
  <c r="N115" i="11" s="1"/>
  <c r="M115" i="11"/>
  <c r="A116" i="11"/>
  <c r="B116" i="11"/>
  <c r="C116" i="11"/>
  <c r="E116" i="11"/>
  <c r="O116" i="11" s="1"/>
  <c r="F116" i="11"/>
  <c r="G116" i="11"/>
  <c r="H116" i="11"/>
  <c r="I116" i="11"/>
  <c r="J116" i="11"/>
  <c r="K116" i="11"/>
  <c r="L116" i="11" s="1"/>
  <c r="P116" i="11"/>
  <c r="A117" i="11"/>
  <c r="B117" i="11"/>
  <c r="C117" i="11"/>
  <c r="E117" i="11"/>
  <c r="O117" i="11" s="1"/>
  <c r="F117" i="11"/>
  <c r="G117" i="11"/>
  <c r="H117" i="11"/>
  <c r="I117" i="11"/>
  <c r="J117" i="11"/>
  <c r="K117" i="11"/>
  <c r="P117" i="11"/>
  <c r="A118" i="11"/>
  <c r="B118" i="11"/>
  <c r="C118" i="11"/>
  <c r="E118" i="11"/>
  <c r="O118" i="11" s="1"/>
  <c r="P118" i="11" s="1"/>
  <c r="F118" i="11"/>
  <c r="G118" i="11"/>
  <c r="J118" i="11"/>
  <c r="K118" i="11"/>
  <c r="L118" i="11" s="1"/>
  <c r="A119" i="11"/>
  <c r="B119" i="11"/>
  <c r="C119" i="11"/>
  <c r="G119" i="11"/>
  <c r="H119" i="11"/>
  <c r="J119" i="11"/>
  <c r="K119" i="11"/>
  <c r="L119" i="11"/>
  <c r="A120" i="11"/>
  <c r="B120" i="11"/>
  <c r="C120" i="11"/>
  <c r="E120" i="11"/>
  <c r="O120" i="11" s="1"/>
  <c r="P120" i="11" s="1"/>
  <c r="F120" i="11"/>
  <c r="G120" i="11"/>
  <c r="H120" i="11"/>
  <c r="I120" i="11"/>
  <c r="J120" i="11"/>
  <c r="L120" i="11" s="1"/>
  <c r="K120" i="11"/>
  <c r="A121" i="11"/>
  <c r="B121" i="11"/>
  <c r="C121" i="11"/>
  <c r="E121" i="11"/>
  <c r="O121" i="11" s="1"/>
  <c r="P121" i="11" s="1"/>
  <c r="F121" i="11"/>
  <c r="G121" i="11"/>
  <c r="H121" i="11"/>
  <c r="I121" i="11"/>
  <c r="J121" i="11"/>
  <c r="K121" i="11"/>
  <c r="L121" i="11" s="1"/>
  <c r="N121" i="11" s="1"/>
  <c r="M121" i="11"/>
  <c r="A122" i="11"/>
  <c r="B122" i="11"/>
  <c r="C122" i="11"/>
  <c r="E122" i="11"/>
  <c r="O122" i="11" s="1"/>
  <c r="P122" i="11" s="1"/>
  <c r="F122" i="11"/>
  <c r="G122" i="11"/>
  <c r="J122" i="11"/>
  <c r="K122" i="11"/>
  <c r="A123" i="11"/>
  <c r="B123" i="11"/>
  <c r="C123" i="11"/>
  <c r="G123" i="11"/>
  <c r="H123" i="11"/>
  <c r="J123" i="11"/>
  <c r="K123" i="11"/>
  <c r="L123" i="11" s="1"/>
  <c r="A124" i="11"/>
  <c r="B124" i="11"/>
  <c r="C124" i="11"/>
  <c r="E124" i="11"/>
  <c r="O124" i="11" s="1"/>
  <c r="P124" i="11" s="1"/>
  <c r="F124" i="11"/>
  <c r="G124" i="11"/>
  <c r="H124" i="11"/>
  <c r="I124" i="11"/>
  <c r="J124" i="11"/>
  <c r="K124" i="11"/>
  <c r="L124" i="11" s="1"/>
  <c r="A125" i="11"/>
  <c r="B125" i="11"/>
  <c r="C125" i="11"/>
  <c r="E125" i="11"/>
  <c r="O125" i="11" s="1"/>
  <c r="P125" i="11" s="1"/>
  <c r="F125" i="11"/>
  <c r="G125" i="11"/>
  <c r="H125" i="11"/>
  <c r="I125" i="11"/>
  <c r="J125" i="11"/>
  <c r="K125" i="11"/>
  <c r="A126" i="11"/>
  <c r="B126" i="11"/>
  <c r="C126" i="11"/>
  <c r="E126" i="11"/>
  <c r="O126" i="11" s="1"/>
  <c r="P126" i="11" s="1"/>
  <c r="J126" i="11"/>
  <c r="K126" i="11"/>
  <c r="L126" i="11" s="1"/>
  <c r="A127" i="11"/>
  <c r="B127" i="11"/>
  <c r="C127" i="11"/>
  <c r="J127" i="11"/>
  <c r="K127" i="11"/>
  <c r="L127" i="11"/>
  <c r="A128" i="11"/>
  <c r="B128" i="11"/>
  <c r="C128" i="11"/>
  <c r="E128" i="11"/>
  <c r="O128" i="11" s="1"/>
  <c r="P128" i="11" s="1"/>
  <c r="F128" i="11"/>
  <c r="G128" i="11"/>
  <c r="H128" i="11"/>
  <c r="I128" i="11"/>
  <c r="J128" i="11"/>
  <c r="K128" i="11"/>
  <c r="L128" i="11"/>
  <c r="N128" i="11" s="1"/>
  <c r="M128" i="11"/>
  <c r="A129" i="11"/>
  <c r="B129" i="11"/>
  <c r="C129" i="11"/>
  <c r="H129" i="11"/>
  <c r="J129" i="11"/>
  <c r="K129" i="11"/>
  <c r="L129" i="11" s="1"/>
  <c r="M129" i="11"/>
  <c r="N129" i="11"/>
  <c r="A130" i="11"/>
  <c r="B130" i="11"/>
  <c r="F130" i="11"/>
  <c r="J130" i="11"/>
  <c r="K130" i="11"/>
  <c r="L130" i="11" s="1"/>
  <c r="M130" i="11"/>
  <c r="N130" i="11"/>
  <c r="A131" i="11"/>
  <c r="B131" i="11"/>
  <c r="H131" i="11" s="1"/>
  <c r="C131" i="11"/>
  <c r="G131" i="11"/>
  <c r="I131" i="11"/>
  <c r="J131" i="11"/>
  <c r="K131" i="11"/>
  <c r="L131" i="11"/>
  <c r="M131" i="11"/>
  <c r="N131" i="11"/>
  <c r="A132" i="11"/>
  <c r="B132" i="11"/>
  <c r="C132" i="11"/>
  <c r="E132" i="11"/>
  <c r="O132" i="11" s="1"/>
  <c r="P132" i="11" s="1"/>
  <c r="F132" i="11"/>
  <c r="G132" i="11"/>
  <c r="H132" i="11"/>
  <c r="I132" i="11"/>
  <c r="J132" i="11"/>
  <c r="K132" i="11"/>
  <c r="L132" i="11"/>
  <c r="A133" i="11"/>
  <c r="B133" i="11"/>
  <c r="J133" i="11"/>
  <c r="K133" i="11"/>
  <c r="L133" i="11" s="1"/>
  <c r="A134" i="11"/>
  <c r="B134" i="11"/>
  <c r="C134" i="11"/>
  <c r="E134" i="11"/>
  <c r="O134" i="11" s="1"/>
  <c r="P134" i="11" s="1"/>
  <c r="F134" i="11"/>
  <c r="G134" i="11"/>
  <c r="J134" i="11"/>
  <c r="K134" i="11"/>
  <c r="L134" i="11" s="1"/>
  <c r="A135" i="11"/>
  <c r="B135" i="11"/>
  <c r="C135" i="11"/>
  <c r="G135" i="11"/>
  <c r="H135" i="11"/>
  <c r="I135" i="11"/>
  <c r="J135" i="11"/>
  <c r="K135" i="11"/>
  <c r="A136" i="11"/>
  <c r="B136" i="11"/>
  <c r="C136" i="11"/>
  <c r="E136" i="11"/>
  <c r="O136" i="11" s="1"/>
  <c r="F136" i="11"/>
  <c r="G136" i="11"/>
  <c r="H136" i="11"/>
  <c r="I136" i="11"/>
  <c r="J136" i="11"/>
  <c r="K136" i="11"/>
  <c r="L136" i="11" s="1"/>
  <c r="P136" i="11"/>
  <c r="A137" i="11"/>
  <c r="B137" i="11"/>
  <c r="C137" i="11"/>
  <c r="E137" i="11"/>
  <c r="F137" i="11"/>
  <c r="J137" i="11"/>
  <c r="K137" i="11"/>
  <c r="O137" i="11"/>
  <c r="P137" i="11"/>
  <c r="A138" i="11"/>
  <c r="B138" i="11"/>
  <c r="J138" i="11"/>
  <c r="L138" i="11" s="1"/>
  <c r="K138" i="11"/>
  <c r="M138" i="11"/>
  <c r="N138" i="11"/>
  <c r="A139" i="11"/>
  <c r="B139" i="11"/>
  <c r="I139" i="11"/>
  <c r="J139" i="11"/>
  <c r="K139" i="11"/>
  <c r="L139" i="11"/>
  <c r="M139" i="11" s="1"/>
  <c r="N139" i="11"/>
  <c r="A140" i="11"/>
  <c r="B140" i="11"/>
  <c r="C140" i="11"/>
  <c r="E140" i="11"/>
  <c r="O140" i="11" s="1"/>
  <c r="F140" i="11"/>
  <c r="G140" i="11"/>
  <c r="H140" i="11"/>
  <c r="I140" i="11"/>
  <c r="J140" i="11"/>
  <c r="K140" i="11"/>
  <c r="L140" i="11"/>
  <c r="N140" i="11" s="1"/>
  <c r="M140" i="11"/>
  <c r="P140" i="11"/>
  <c r="A141" i="11"/>
  <c r="B141" i="11"/>
  <c r="F141" i="11" s="1"/>
  <c r="C141" i="11"/>
  <c r="E141" i="11"/>
  <c r="O141" i="11" s="1"/>
  <c r="P141" i="11" s="1"/>
  <c r="G141" i="11"/>
  <c r="H141" i="11"/>
  <c r="I141" i="11"/>
  <c r="J141" i="11"/>
  <c r="K141" i="11"/>
  <c r="L141" i="11" s="1"/>
  <c r="M141" i="11"/>
  <c r="N141" i="11"/>
  <c r="A142" i="11"/>
  <c r="B142" i="11"/>
  <c r="F142" i="11"/>
  <c r="G142" i="11"/>
  <c r="J142" i="11"/>
  <c r="K142" i="11"/>
  <c r="L142" i="11"/>
  <c r="A143" i="11"/>
  <c r="B143" i="11"/>
  <c r="C143" i="11"/>
  <c r="G143" i="11"/>
  <c r="H143" i="11"/>
  <c r="I143" i="11"/>
  <c r="J143" i="11"/>
  <c r="K143" i="11"/>
  <c r="L143" i="11"/>
  <c r="A144" i="11"/>
  <c r="B144" i="11"/>
  <c r="C144" i="11"/>
  <c r="E144" i="11"/>
  <c r="O144" i="11" s="1"/>
  <c r="P144" i="11" s="1"/>
  <c r="F144" i="11"/>
  <c r="G144" i="11"/>
  <c r="H144" i="11"/>
  <c r="I144" i="11"/>
  <c r="J144" i="11"/>
  <c r="K144" i="11"/>
  <c r="L144" i="11"/>
  <c r="N144" i="11" s="1"/>
  <c r="M144" i="11"/>
  <c r="A145" i="11"/>
  <c r="B145" i="11"/>
  <c r="I145" i="11" s="1"/>
  <c r="E145" i="11"/>
  <c r="O145" i="11" s="1"/>
  <c r="F145" i="11"/>
  <c r="G145" i="11"/>
  <c r="H145" i="11"/>
  <c r="J145" i="11"/>
  <c r="K145" i="11"/>
  <c r="L145" i="11" s="1"/>
  <c r="N145" i="11" s="1"/>
  <c r="P145" i="11"/>
  <c r="A146" i="11"/>
  <c r="B146" i="11"/>
  <c r="J146" i="11"/>
  <c r="K146" i="11"/>
  <c r="L146" i="11"/>
  <c r="A147" i="11"/>
  <c r="B147" i="11"/>
  <c r="C147" i="11"/>
  <c r="J147" i="11"/>
  <c r="K147" i="11"/>
  <c r="A148" i="11"/>
  <c r="B148" i="11"/>
  <c r="C148" i="11"/>
  <c r="E148" i="11"/>
  <c r="O148" i="11" s="1"/>
  <c r="P148" i="11" s="1"/>
  <c r="F148" i="11"/>
  <c r="G148" i="11"/>
  <c r="H148" i="11"/>
  <c r="I148" i="11"/>
  <c r="J148" i="11"/>
  <c r="K148" i="11"/>
  <c r="L148" i="11"/>
  <c r="N148" i="11" s="1"/>
  <c r="M148" i="11"/>
  <c r="A149" i="11"/>
  <c r="B149" i="11"/>
  <c r="J149" i="11"/>
  <c r="K149" i="11"/>
  <c r="L149" i="11" s="1"/>
  <c r="M149" i="11" s="1"/>
  <c r="N149" i="11"/>
  <c r="A150" i="11"/>
  <c r="B150" i="11"/>
  <c r="F150" i="11" s="1"/>
  <c r="C150" i="11"/>
  <c r="E150" i="11"/>
  <c r="O150" i="11" s="1"/>
  <c r="P150" i="11" s="1"/>
  <c r="G150" i="11"/>
  <c r="J150" i="11"/>
  <c r="K150" i="11"/>
  <c r="L150" i="11"/>
  <c r="M150" i="11" s="1"/>
  <c r="N150" i="11"/>
  <c r="A151" i="11"/>
  <c r="B151" i="11"/>
  <c r="C151" i="11"/>
  <c r="I151" i="11"/>
  <c r="J151" i="11"/>
  <c r="K151" i="11"/>
  <c r="L151" i="11" s="1"/>
  <c r="A152" i="11"/>
  <c r="B152" i="11"/>
  <c r="C152" i="11"/>
  <c r="E152" i="11"/>
  <c r="O152" i="11" s="1"/>
  <c r="F152" i="11"/>
  <c r="G152" i="11"/>
  <c r="H152" i="11"/>
  <c r="I152" i="11"/>
  <c r="J152" i="11"/>
  <c r="K152" i="11"/>
  <c r="L152" i="11" s="1"/>
  <c r="P152" i="11"/>
  <c r="A153" i="11"/>
  <c r="B153" i="11"/>
  <c r="C153" i="11"/>
  <c r="E153" i="11"/>
  <c r="O153" i="11" s="1"/>
  <c r="P153" i="11" s="1"/>
  <c r="F153" i="11"/>
  <c r="G153" i="11"/>
  <c r="H153" i="11"/>
  <c r="I153" i="11"/>
  <c r="J153" i="11"/>
  <c r="K153" i="11"/>
  <c r="L153" i="11" s="1"/>
  <c r="M153" i="11" s="1"/>
  <c r="A154" i="11"/>
  <c r="B154" i="11"/>
  <c r="E154" i="11" s="1"/>
  <c r="O154" i="11" s="1"/>
  <c r="P154" i="11" s="1"/>
  <c r="C154" i="11"/>
  <c r="F154" i="11"/>
  <c r="G154" i="11"/>
  <c r="J154" i="11"/>
  <c r="K154" i="11"/>
  <c r="A155" i="11"/>
  <c r="B155" i="11"/>
  <c r="C155" i="11"/>
  <c r="G155" i="11"/>
  <c r="H155" i="11"/>
  <c r="I155" i="11"/>
  <c r="J155" i="11"/>
  <c r="K155" i="11"/>
  <c r="L155" i="11"/>
  <c r="A156" i="11"/>
  <c r="B156" i="11"/>
  <c r="C156" i="11"/>
  <c r="E156" i="11"/>
  <c r="O156" i="11" s="1"/>
  <c r="P156" i="11" s="1"/>
  <c r="F156" i="11"/>
  <c r="G156" i="11"/>
  <c r="H156" i="11"/>
  <c r="I156" i="11"/>
  <c r="J156" i="11"/>
  <c r="L156" i="11" s="1"/>
  <c r="K156" i="11"/>
  <c r="A157" i="11"/>
  <c r="B157" i="11"/>
  <c r="G157" i="11" s="1"/>
  <c r="C157" i="11"/>
  <c r="E157" i="11"/>
  <c r="O157" i="11" s="1"/>
  <c r="P157" i="11" s="1"/>
  <c r="F157" i="11"/>
  <c r="H157" i="11"/>
  <c r="I157" i="11"/>
  <c r="J157" i="11"/>
  <c r="K157" i="11"/>
  <c r="L157" i="11" s="1"/>
  <c r="M157" i="11"/>
  <c r="N157" i="11"/>
  <c r="A158" i="11"/>
  <c r="B158" i="11"/>
  <c r="C158" i="11"/>
  <c r="F158" i="11"/>
  <c r="G158" i="11"/>
  <c r="J158" i="11"/>
  <c r="K158" i="11"/>
  <c r="L158" i="11"/>
  <c r="N158" i="11" s="1"/>
  <c r="M158" i="11"/>
  <c r="A159" i="11"/>
  <c r="B159" i="11"/>
  <c r="G159" i="11"/>
  <c r="H159" i="11"/>
  <c r="J159" i="11"/>
  <c r="K159" i="11"/>
  <c r="L159" i="11"/>
  <c r="N159" i="11" s="1"/>
  <c r="A160" i="11"/>
  <c r="B160" i="11"/>
  <c r="C160" i="11"/>
  <c r="E160" i="11"/>
  <c r="O160" i="11" s="1"/>
  <c r="P160" i="11" s="1"/>
  <c r="F160" i="11"/>
  <c r="G160" i="11"/>
  <c r="H160" i="11"/>
  <c r="I160" i="11"/>
  <c r="J160" i="11"/>
  <c r="K160" i="11"/>
  <c r="L160" i="11" s="1"/>
  <c r="A161" i="11"/>
  <c r="B161" i="11"/>
  <c r="F161" i="11"/>
  <c r="G161" i="11"/>
  <c r="H161" i="11"/>
  <c r="I161" i="11"/>
  <c r="J161" i="11"/>
  <c r="K161" i="11"/>
  <c r="L161" i="11" s="1"/>
  <c r="N161" i="11" s="1"/>
  <c r="M161" i="11"/>
  <c r="A162" i="11"/>
  <c r="B162" i="11"/>
  <c r="I162" i="11" s="1"/>
  <c r="C162" i="11"/>
  <c r="E162" i="11"/>
  <c r="O162" i="11" s="1"/>
  <c r="P162" i="11" s="1"/>
  <c r="F162" i="11"/>
  <c r="G162" i="11"/>
  <c r="H162" i="11"/>
  <c r="J162" i="11"/>
  <c r="K162" i="11"/>
  <c r="A163" i="11"/>
  <c r="B163" i="11"/>
  <c r="F163" i="11" s="1"/>
  <c r="C163" i="11"/>
  <c r="E163" i="11"/>
  <c r="O163" i="11" s="1"/>
  <c r="P163" i="11" s="1"/>
  <c r="G163" i="11"/>
  <c r="H163" i="11"/>
  <c r="I163" i="11"/>
  <c r="J163" i="11"/>
  <c r="K163" i="11"/>
  <c r="L163" i="11"/>
  <c r="A164" i="11"/>
  <c r="B164" i="11"/>
  <c r="C164" i="11"/>
  <c r="E164" i="11"/>
  <c r="O164" i="11" s="1"/>
  <c r="P164" i="11" s="1"/>
  <c r="F164" i="11"/>
  <c r="G164" i="11"/>
  <c r="H164" i="11"/>
  <c r="I164" i="11"/>
  <c r="J164" i="11"/>
  <c r="K164" i="11"/>
  <c r="L164" i="11" s="1"/>
  <c r="A165" i="11"/>
  <c r="B165" i="11"/>
  <c r="C165" i="11" s="1"/>
  <c r="G165" i="11"/>
  <c r="I165" i="11"/>
  <c r="J165" i="11"/>
  <c r="K165" i="11"/>
  <c r="A166" i="11"/>
  <c r="B166" i="11"/>
  <c r="I166" i="11" s="1"/>
  <c r="C166" i="11"/>
  <c r="E166" i="11"/>
  <c r="O166" i="11" s="1"/>
  <c r="P166" i="11" s="1"/>
  <c r="G166" i="11"/>
  <c r="H166" i="11"/>
  <c r="J166" i="11"/>
  <c r="K166" i="11"/>
  <c r="A167" i="11"/>
  <c r="B167" i="11"/>
  <c r="E167" i="11" s="1"/>
  <c r="O167" i="11" s="1"/>
  <c r="P167" i="11" s="1"/>
  <c r="H167" i="11"/>
  <c r="I167" i="11"/>
  <c r="J167" i="11"/>
  <c r="K167" i="11"/>
  <c r="A168" i="11"/>
  <c r="B168" i="11"/>
  <c r="C168" i="11"/>
  <c r="E168" i="11"/>
  <c r="O168" i="11" s="1"/>
  <c r="F168" i="11"/>
  <c r="G168" i="11"/>
  <c r="H168" i="11"/>
  <c r="I168" i="11"/>
  <c r="J168" i="11"/>
  <c r="K168" i="11"/>
  <c r="L168" i="11"/>
  <c r="N168" i="11" s="1"/>
  <c r="M168" i="11"/>
  <c r="P168" i="11"/>
  <c r="A169" i="11"/>
  <c r="B169" i="11"/>
  <c r="E169" i="11" s="1"/>
  <c r="O169" i="11" s="1"/>
  <c r="P169" i="11" s="1"/>
  <c r="G169" i="11"/>
  <c r="J169" i="11"/>
  <c r="K169" i="11"/>
  <c r="L169" i="11" s="1"/>
  <c r="M169" i="11" s="1"/>
  <c r="A170" i="11"/>
  <c r="B170" i="11"/>
  <c r="E170" i="11"/>
  <c r="O170" i="11" s="1"/>
  <c r="P170" i="11" s="1"/>
  <c r="J170" i="11"/>
  <c r="K170" i="11"/>
  <c r="L170" i="11"/>
  <c r="M170" i="11" s="1"/>
  <c r="N170" i="11"/>
  <c r="A171" i="11"/>
  <c r="B171" i="11"/>
  <c r="C171" i="11"/>
  <c r="G171" i="11"/>
  <c r="H171" i="11"/>
  <c r="J171" i="11"/>
  <c r="K171" i="11"/>
  <c r="L171" i="11"/>
  <c r="M171" i="11" s="1"/>
  <c r="N171" i="11"/>
  <c r="A172" i="11"/>
  <c r="B172" i="11"/>
  <c r="C172" i="11"/>
  <c r="E172" i="11"/>
  <c r="O172" i="11" s="1"/>
  <c r="P172" i="11" s="1"/>
  <c r="F172" i="11"/>
  <c r="G172" i="11"/>
  <c r="H172" i="11"/>
  <c r="I172" i="11"/>
  <c r="J172" i="11"/>
  <c r="K172" i="11"/>
  <c r="L172" i="11"/>
  <c r="M172" i="11"/>
  <c r="N172" i="11"/>
  <c r="A173" i="11"/>
  <c r="B173" i="11"/>
  <c r="E173" i="11"/>
  <c r="O173" i="11" s="1"/>
  <c r="P173" i="11" s="1"/>
  <c r="F173" i="11"/>
  <c r="J173" i="11"/>
  <c r="K173" i="11"/>
  <c r="L173" i="11" s="1"/>
  <c r="N173" i="11" s="1"/>
  <c r="M173" i="11"/>
  <c r="A174" i="11"/>
  <c r="B174" i="11"/>
  <c r="C174" i="11" s="1"/>
  <c r="E174" i="11"/>
  <c r="O174" i="11" s="1"/>
  <c r="P174" i="11" s="1"/>
  <c r="J174" i="11"/>
  <c r="K174" i="11"/>
  <c r="L174" i="11" s="1"/>
  <c r="M174" i="11"/>
  <c r="N174" i="11"/>
  <c r="A175" i="11"/>
  <c r="B175" i="11"/>
  <c r="C175" i="11" s="1"/>
  <c r="E175" i="11"/>
  <c r="J175" i="11"/>
  <c r="K175" i="11"/>
  <c r="L175" i="11"/>
  <c r="M175" i="11" s="1"/>
  <c r="O175" i="11"/>
  <c r="P175" i="11" s="1"/>
  <c r="A176" i="11"/>
  <c r="B176" i="11"/>
  <c r="C176" i="11"/>
  <c r="E176" i="11"/>
  <c r="O176" i="11" s="1"/>
  <c r="F176" i="11"/>
  <c r="G176" i="11"/>
  <c r="H176" i="11"/>
  <c r="I176" i="11"/>
  <c r="J176" i="11"/>
  <c r="K176" i="11"/>
  <c r="L176" i="11" s="1"/>
  <c r="M176" i="11" s="1"/>
  <c r="N176" i="11"/>
  <c r="P176" i="11"/>
  <c r="A177" i="11"/>
  <c r="B177" i="11"/>
  <c r="C177" i="11" s="1"/>
  <c r="F177" i="11"/>
  <c r="I177" i="11"/>
  <c r="J177" i="11"/>
  <c r="K177" i="11"/>
  <c r="L177" i="11" s="1"/>
  <c r="N177" i="11" s="1"/>
  <c r="M177" i="11"/>
  <c r="A178" i="11"/>
  <c r="B178" i="11"/>
  <c r="I178" i="11" s="1"/>
  <c r="C178" i="11"/>
  <c r="E178" i="11"/>
  <c r="G178" i="11"/>
  <c r="H178" i="11"/>
  <c r="J178" i="11"/>
  <c r="K178" i="11"/>
  <c r="L178" i="11"/>
  <c r="M178" i="11" s="1"/>
  <c r="N178" i="11"/>
  <c r="O178" i="11"/>
  <c r="P178" i="11"/>
  <c r="A179" i="11"/>
  <c r="B179" i="11"/>
  <c r="E179" i="11"/>
  <c r="G179" i="11"/>
  <c r="H179" i="11"/>
  <c r="I179" i="11"/>
  <c r="J179" i="11"/>
  <c r="K179" i="11"/>
  <c r="O179" i="11"/>
  <c r="P179" i="11" s="1"/>
  <c r="A180" i="11"/>
  <c r="B180" i="11"/>
  <c r="C180" i="11"/>
  <c r="E180" i="11"/>
  <c r="O180" i="11" s="1"/>
  <c r="P180" i="11" s="1"/>
  <c r="F180" i="11"/>
  <c r="G180" i="11"/>
  <c r="H180" i="11"/>
  <c r="I180" i="11"/>
  <c r="J180" i="11"/>
  <c r="K180" i="11"/>
  <c r="L180" i="11"/>
  <c r="A181" i="11"/>
  <c r="B181" i="11"/>
  <c r="C181" i="11"/>
  <c r="E181" i="11"/>
  <c r="O181" i="11" s="1"/>
  <c r="P181" i="11" s="1"/>
  <c r="F181" i="11"/>
  <c r="G181" i="11"/>
  <c r="H181" i="11"/>
  <c r="I181" i="11"/>
  <c r="J181" i="11"/>
  <c r="K181" i="11"/>
  <c r="A182" i="11"/>
  <c r="B182" i="11"/>
  <c r="I182" i="11" s="1"/>
  <c r="E182" i="11"/>
  <c r="O182" i="11" s="1"/>
  <c r="P182" i="11" s="1"/>
  <c r="F182" i="11"/>
  <c r="G182" i="11"/>
  <c r="H182" i="11"/>
  <c r="J182" i="11"/>
  <c r="K182" i="11"/>
  <c r="A183" i="11"/>
  <c r="B183" i="11"/>
  <c r="C183" i="11"/>
  <c r="E183" i="11"/>
  <c r="O183" i="11" s="1"/>
  <c r="P183" i="11" s="1"/>
  <c r="G183" i="11"/>
  <c r="H183" i="11"/>
  <c r="J183" i="11"/>
  <c r="K183" i="11"/>
  <c r="L183" i="11" s="1"/>
  <c r="M183" i="11" s="1"/>
  <c r="N183" i="11"/>
  <c r="A184" i="11"/>
  <c r="B184" i="11"/>
  <c r="C184" i="11"/>
  <c r="E184" i="11"/>
  <c r="O184" i="11" s="1"/>
  <c r="P184" i="11" s="1"/>
  <c r="F184" i="11"/>
  <c r="G184" i="11"/>
  <c r="H184" i="11"/>
  <c r="I184" i="11"/>
  <c r="J184" i="11"/>
  <c r="K184" i="11"/>
  <c r="L184" i="11" s="1"/>
  <c r="A185" i="11"/>
  <c r="B185" i="11"/>
  <c r="I185" i="11"/>
  <c r="J185" i="11"/>
  <c r="K185" i="11"/>
  <c r="L185" i="11" s="1"/>
  <c r="M185" i="11" s="1"/>
  <c r="N185" i="11"/>
  <c r="A186" i="11"/>
  <c r="B186" i="11"/>
  <c r="I186" i="11" s="1"/>
  <c r="C186" i="11"/>
  <c r="E186" i="11"/>
  <c r="O186" i="11" s="1"/>
  <c r="P186" i="11" s="1"/>
  <c r="F186" i="11"/>
  <c r="G186" i="11"/>
  <c r="H186" i="11"/>
  <c r="J186" i="11"/>
  <c r="K186" i="11"/>
  <c r="L186" i="11"/>
  <c r="N186" i="11" s="1"/>
  <c r="M186" i="11"/>
  <c r="A187" i="11"/>
  <c r="B187" i="11"/>
  <c r="F187" i="11" s="1"/>
  <c r="C187" i="11"/>
  <c r="E187" i="11"/>
  <c r="O187" i="11" s="1"/>
  <c r="P187" i="11" s="1"/>
  <c r="G187" i="11"/>
  <c r="H187" i="11"/>
  <c r="I187" i="11"/>
  <c r="J187" i="11"/>
  <c r="K187" i="11"/>
  <c r="L187" i="11"/>
  <c r="A188" i="11"/>
  <c r="B188" i="11"/>
  <c r="C188" i="11"/>
  <c r="E188" i="11"/>
  <c r="O188" i="11" s="1"/>
  <c r="F188" i="11"/>
  <c r="G188" i="11"/>
  <c r="H188" i="11"/>
  <c r="I188" i="11"/>
  <c r="J188" i="11"/>
  <c r="K188" i="11"/>
  <c r="L188" i="11"/>
  <c r="M188" i="11" s="1"/>
  <c r="N188" i="11"/>
  <c r="P188" i="11"/>
  <c r="A189" i="11"/>
  <c r="B189" i="11"/>
  <c r="E189" i="11" s="1"/>
  <c r="O189" i="11" s="1"/>
  <c r="P189" i="11" s="1"/>
  <c r="C189" i="11"/>
  <c r="G189" i="11"/>
  <c r="J189" i="11"/>
  <c r="K189" i="11"/>
  <c r="A190" i="11"/>
  <c r="B190" i="11"/>
  <c r="J190" i="11"/>
  <c r="K190" i="11"/>
  <c r="L190" i="11"/>
  <c r="M190" i="11"/>
  <c r="N190" i="11"/>
  <c r="A191" i="11"/>
  <c r="B191" i="11"/>
  <c r="J191" i="11"/>
  <c r="L191" i="11" s="1"/>
  <c r="K191" i="11"/>
  <c r="A192" i="11"/>
  <c r="B192" i="11"/>
  <c r="C192" i="11"/>
  <c r="E192" i="11"/>
  <c r="O192" i="11" s="1"/>
  <c r="P192" i="11" s="1"/>
  <c r="F192" i="11"/>
  <c r="G192" i="11"/>
  <c r="H192" i="11"/>
  <c r="I192" i="11"/>
  <c r="J192" i="11"/>
  <c r="K192" i="11"/>
  <c r="L192" i="11"/>
  <c r="N192" i="11" s="1"/>
  <c r="M192" i="11"/>
  <c r="A193" i="11"/>
  <c r="B193" i="11"/>
  <c r="C193" i="11"/>
  <c r="E193" i="11"/>
  <c r="O193" i="11" s="1"/>
  <c r="P193" i="11" s="1"/>
  <c r="F193" i="11"/>
  <c r="G193" i="11"/>
  <c r="H193" i="11"/>
  <c r="I193" i="11"/>
  <c r="J193" i="11"/>
  <c r="K193" i="11"/>
  <c r="A194" i="11"/>
  <c r="B194" i="11"/>
  <c r="I194" i="11" s="1"/>
  <c r="G194" i="11"/>
  <c r="H194" i="11"/>
  <c r="J194" i="11"/>
  <c r="K194" i="11"/>
  <c r="A195" i="11"/>
  <c r="B195" i="11"/>
  <c r="C195" i="11"/>
  <c r="E195" i="11"/>
  <c r="O195" i="11" s="1"/>
  <c r="P195" i="11" s="1"/>
  <c r="G195" i="11"/>
  <c r="H195" i="11"/>
  <c r="J195" i="11"/>
  <c r="K195" i="11"/>
  <c r="L195" i="11" s="1"/>
  <c r="A196" i="11"/>
  <c r="B196" i="11"/>
  <c r="C196" i="11"/>
  <c r="E196" i="11"/>
  <c r="O196" i="11" s="1"/>
  <c r="P196" i="11" s="1"/>
  <c r="F196" i="11"/>
  <c r="G196" i="11"/>
  <c r="H196" i="11"/>
  <c r="I196" i="11"/>
  <c r="J196" i="11"/>
  <c r="K196" i="11"/>
  <c r="L196" i="11" s="1"/>
  <c r="A197" i="11"/>
  <c r="B197" i="11"/>
  <c r="I197" i="11"/>
  <c r="J197" i="11"/>
  <c r="K197" i="11"/>
  <c r="L197" i="11" s="1"/>
  <c r="M197" i="11" s="1"/>
  <c r="N197" i="11"/>
  <c r="A198" i="11"/>
  <c r="B198" i="11"/>
  <c r="I198" i="11" s="1"/>
  <c r="C198" i="11"/>
  <c r="E198" i="11"/>
  <c r="O198" i="11" s="1"/>
  <c r="P198" i="11" s="1"/>
  <c r="F198" i="11"/>
  <c r="G198" i="11"/>
  <c r="H198" i="11"/>
  <c r="J198" i="11"/>
  <c r="K198" i="11"/>
  <c r="L198" i="11"/>
  <c r="N198" i="11" s="1"/>
  <c r="A199" i="11"/>
  <c r="B199" i="11"/>
  <c r="F199" i="11" s="1"/>
  <c r="C199" i="11"/>
  <c r="E199" i="11"/>
  <c r="O199" i="11" s="1"/>
  <c r="P199" i="11" s="1"/>
  <c r="G199" i="11"/>
  <c r="H199" i="11"/>
  <c r="I199" i="11"/>
  <c r="J199" i="11"/>
  <c r="K199" i="11"/>
  <c r="L199" i="11"/>
  <c r="A200" i="11"/>
  <c r="B200" i="11"/>
  <c r="C200" i="11"/>
  <c r="E200" i="11"/>
  <c r="O200" i="11" s="1"/>
  <c r="F200" i="11"/>
  <c r="G200" i="11"/>
  <c r="H200" i="11"/>
  <c r="I200" i="11"/>
  <c r="J200" i="11"/>
  <c r="K200" i="11"/>
  <c r="L200" i="11"/>
  <c r="M200" i="11" s="1"/>
  <c r="N200" i="11"/>
  <c r="P200" i="11"/>
  <c r="A201" i="11"/>
  <c r="B201" i="11"/>
  <c r="E201" i="11" s="1"/>
  <c r="C201" i="11"/>
  <c r="G201" i="11"/>
  <c r="J201" i="11"/>
  <c r="K201" i="11"/>
  <c r="O201" i="11"/>
  <c r="P201" i="11"/>
  <c r="A202" i="11"/>
  <c r="B202" i="11"/>
  <c r="E202" i="11" s="1"/>
  <c r="O202" i="11" s="1"/>
  <c r="C202" i="11"/>
  <c r="J202" i="11"/>
  <c r="K202" i="11"/>
  <c r="L202" i="11"/>
  <c r="M202" i="11" s="1"/>
  <c r="P202" i="11"/>
  <c r="A203" i="11"/>
  <c r="B203" i="11"/>
  <c r="J203" i="11"/>
  <c r="L203" i="11" s="1"/>
  <c r="K203" i="11"/>
  <c r="A204" i="11"/>
  <c r="B204" i="11"/>
  <c r="C204" i="11"/>
  <c r="E204" i="11"/>
  <c r="O204" i="11" s="1"/>
  <c r="P204" i="11" s="1"/>
  <c r="F204" i="11"/>
  <c r="G204" i="11"/>
  <c r="H204" i="11"/>
  <c r="I204" i="11"/>
  <c r="J204" i="11"/>
  <c r="K204" i="11"/>
  <c r="L204" i="11" s="1"/>
  <c r="A205" i="11"/>
  <c r="B205" i="11"/>
  <c r="C205" i="11"/>
  <c r="E205" i="11"/>
  <c r="F205" i="11"/>
  <c r="G205" i="11"/>
  <c r="H205" i="11"/>
  <c r="I205" i="11"/>
  <c r="J205" i="11"/>
  <c r="K205" i="11"/>
  <c r="L205" i="11" s="1"/>
  <c r="O205" i="11"/>
  <c r="P205" i="11" s="1"/>
  <c r="A206" i="11"/>
  <c r="B206" i="11"/>
  <c r="I206" i="11" s="1"/>
  <c r="C206" i="11"/>
  <c r="E206" i="11"/>
  <c r="O206" i="11" s="1"/>
  <c r="P206" i="11" s="1"/>
  <c r="F206" i="11"/>
  <c r="G206" i="11"/>
  <c r="H206" i="11"/>
  <c r="J206" i="11"/>
  <c r="L206" i="11" s="1"/>
  <c r="N206" i="11" s="1"/>
  <c r="K206" i="11"/>
  <c r="M206" i="11"/>
  <c r="A207" i="11"/>
  <c r="B207" i="11"/>
  <c r="C207" i="11"/>
  <c r="E207" i="11"/>
  <c r="O207" i="11" s="1"/>
  <c r="P207" i="11" s="1"/>
  <c r="G207" i="11"/>
  <c r="H207" i="11"/>
  <c r="J207" i="11"/>
  <c r="K207" i="11"/>
  <c r="L207" i="11" s="1"/>
  <c r="M207" i="11" s="1"/>
  <c r="N207" i="11"/>
  <c r="A208" i="11"/>
  <c r="B208" i="11"/>
  <c r="C208" i="11"/>
  <c r="E208" i="11"/>
  <c r="O208" i="11" s="1"/>
  <c r="P208" i="11" s="1"/>
  <c r="F208" i="11"/>
  <c r="G208" i="11"/>
  <c r="H208" i="11"/>
  <c r="I208" i="11"/>
  <c r="J208" i="11"/>
  <c r="K208" i="11"/>
  <c r="L208" i="11"/>
  <c r="M208" i="11" s="1"/>
  <c r="A209" i="11"/>
  <c r="B209" i="11"/>
  <c r="J209" i="11"/>
  <c r="K209" i="11"/>
  <c r="A210" i="11"/>
  <c r="B210" i="11"/>
  <c r="I210" i="11" s="1"/>
  <c r="C210" i="11"/>
  <c r="E210" i="11"/>
  <c r="O210" i="11" s="1"/>
  <c r="P210" i="11" s="1"/>
  <c r="F210" i="11"/>
  <c r="G210" i="11"/>
  <c r="H210" i="11"/>
  <c r="J210" i="11"/>
  <c r="K210" i="11"/>
  <c r="L210" i="11"/>
  <c r="M210" i="11" s="1"/>
  <c r="A211" i="11"/>
  <c r="B211" i="11"/>
  <c r="F211" i="11" s="1"/>
  <c r="C211" i="11"/>
  <c r="E211" i="11"/>
  <c r="G211" i="11"/>
  <c r="H211" i="11"/>
  <c r="I211" i="11"/>
  <c r="J211" i="11"/>
  <c r="K211" i="11"/>
  <c r="L211" i="11"/>
  <c r="O211" i="11"/>
  <c r="P211" i="11"/>
  <c r="A212" i="11"/>
  <c r="B212" i="11"/>
  <c r="C212" i="11"/>
  <c r="E212" i="11"/>
  <c r="O212" i="11" s="1"/>
  <c r="F212" i="11"/>
  <c r="G212" i="11"/>
  <c r="H212" i="11"/>
  <c r="I212" i="11"/>
  <c r="J212" i="11"/>
  <c r="K212" i="11"/>
  <c r="L212" i="11"/>
  <c r="N212" i="11" s="1"/>
  <c r="M212" i="11"/>
  <c r="P212" i="11"/>
  <c r="A213" i="11"/>
  <c r="B213" i="11"/>
  <c r="C213" i="11"/>
  <c r="E213" i="11"/>
  <c r="O213" i="11" s="1"/>
  <c r="J213" i="11"/>
  <c r="K213" i="11"/>
  <c r="L213" i="11" s="1"/>
  <c r="M213" i="11" s="1"/>
  <c r="P213" i="11"/>
  <c r="A214" i="11"/>
  <c r="B214" i="11"/>
  <c r="C214" i="11"/>
  <c r="E214" i="11"/>
  <c r="J214" i="11"/>
  <c r="K214" i="11"/>
  <c r="L214" i="11" s="1"/>
  <c r="O214" i="11"/>
  <c r="P214" i="11" s="1"/>
  <c r="A215" i="11"/>
  <c r="B215" i="11"/>
  <c r="C215" i="11"/>
  <c r="E215" i="11"/>
  <c r="O215" i="11" s="1"/>
  <c r="P215" i="11" s="1"/>
  <c r="F215" i="11"/>
  <c r="G215" i="11"/>
  <c r="H215" i="11"/>
  <c r="I215" i="11"/>
  <c r="J215" i="11"/>
  <c r="K215" i="11"/>
  <c r="L215" i="11"/>
  <c r="N215" i="11" s="1"/>
  <c r="A216" i="11"/>
  <c r="B216" i="11"/>
  <c r="C216" i="11" s="1"/>
  <c r="G216" i="11"/>
  <c r="J216" i="11"/>
  <c r="K216" i="11"/>
  <c r="L216" i="11" s="1"/>
  <c r="M216" i="11" s="1"/>
  <c r="N216" i="11"/>
  <c r="A217" i="11"/>
  <c r="B217" i="11"/>
  <c r="I217" i="11" s="1"/>
  <c r="E217" i="11"/>
  <c r="F217" i="11"/>
  <c r="G217" i="11"/>
  <c r="H217" i="11"/>
  <c r="J217" i="11"/>
  <c r="K217" i="11"/>
  <c r="L217" i="11"/>
  <c r="O217" i="11"/>
  <c r="P217" i="11" s="1"/>
  <c r="A218" i="11"/>
  <c r="B218" i="11"/>
  <c r="I218" i="11" s="1"/>
  <c r="C218" i="11"/>
  <c r="E218" i="11"/>
  <c r="O218" i="11" s="1"/>
  <c r="P218" i="11" s="1"/>
  <c r="H218" i="11"/>
  <c r="J218" i="11"/>
  <c r="K218" i="11"/>
  <c r="L218" i="11" s="1"/>
  <c r="A219" i="11"/>
  <c r="B219" i="11"/>
  <c r="C219" i="11"/>
  <c r="E219" i="11"/>
  <c r="O219" i="11" s="1"/>
  <c r="F219" i="11"/>
  <c r="G219" i="11"/>
  <c r="H219" i="11"/>
  <c r="I219" i="11"/>
  <c r="J219" i="11"/>
  <c r="K219" i="11"/>
  <c r="L219" i="11" s="1"/>
  <c r="P219" i="11"/>
  <c r="A220" i="11"/>
  <c r="B220" i="11"/>
  <c r="H220" i="11" s="1"/>
  <c r="E220" i="11"/>
  <c r="O220" i="11" s="1"/>
  <c r="P220" i="11" s="1"/>
  <c r="F220" i="11"/>
  <c r="I220" i="11"/>
  <c r="J220" i="11"/>
  <c r="K220" i="11"/>
  <c r="A221" i="11"/>
  <c r="B221" i="11"/>
  <c r="C221" i="11"/>
  <c r="J221" i="11"/>
  <c r="K221" i="11"/>
  <c r="L221" i="11"/>
  <c r="M221" i="11" s="1"/>
  <c r="A222" i="11"/>
  <c r="B222" i="11"/>
  <c r="F222" i="11" s="1"/>
  <c r="C222" i="11"/>
  <c r="E222" i="11"/>
  <c r="J222" i="11"/>
  <c r="L222" i="11" s="1"/>
  <c r="M222" i="11" s="1"/>
  <c r="K222" i="11"/>
  <c r="N222" i="11"/>
  <c r="O222" i="11"/>
  <c r="P222" i="11" s="1"/>
  <c r="A223" i="11"/>
  <c r="B223" i="11"/>
  <c r="C223" i="11"/>
  <c r="E223" i="11"/>
  <c r="O223" i="11" s="1"/>
  <c r="F223" i="11"/>
  <c r="G223" i="11"/>
  <c r="H223" i="11"/>
  <c r="I223" i="11"/>
  <c r="J223" i="11"/>
  <c r="K223" i="11"/>
  <c r="L223" i="11"/>
  <c r="P223" i="11"/>
  <c r="A224" i="11"/>
  <c r="B224" i="11"/>
  <c r="C224" i="11"/>
  <c r="E224" i="11"/>
  <c r="O224" i="11" s="1"/>
  <c r="P224" i="11" s="1"/>
  <c r="F224" i="11"/>
  <c r="G224" i="11"/>
  <c r="H224" i="11"/>
  <c r="I224" i="11"/>
  <c r="J224" i="11"/>
  <c r="K224" i="11"/>
  <c r="A225" i="11"/>
  <c r="B225" i="11"/>
  <c r="G225" i="11" s="1"/>
  <c r="J225" i="11"/>
  <c r="K225" i="11"/>
  <c r="L225" i="11"/>
  <c r="M225" i="11" s="1"/>
  <c r="A226" i="11"/>
  <c r="B226" i="11"/>
  <c r="F226" i="11" s="1"/>
  <c r="E226" i="11"/>
  <c r="O226" i="11" s="1"/>
  <c r="P226" i="11" s="1"/>
  <c r="G226" i="11"/>
  <c r="J226" i="11"/>
  <c r="K226" i="11"/>
  <c r="L226" i="11" s="1"/>
  <c r="M226" i="11" s="1"/>
  <c r="A227" i="11"/>
  <c r="B227" i="11"/>
  <c r="C227" i="11"/>
  <c r="E227" i="11"/>
  <c r="O227" i="11" s="1"/>
  <c r="F227" i="11"/>
  <c r="G227" i="11"/>
  <c r="H227" i="11"/>
  <c r="I227" i="11"/>
  <c r="J227" i="11"/>
  <c r="K227" i="11"/>
  <c r="L227" i="11" s="1"/>
  <c r="P227" i="11"/>
  <c r="A228" i="11"/>
  <c r="B228" i="11"/>
  <c r="F228" i="11" s="1"/>
  <c r="C228" i="11"/>
  <c r="E228" i="11"/>
  <c r="I228" i="11"/>
  <c r="J228" i="11"/>
  <c r="K228" i="11"/>
  <c r="L228" i="11" s="1"/>
  <c r="M228" i="11" s="1"/>
  <c r="N228" i="11"/>
  <c r="O228" i="11"/>
  <c r="P228" i="11" s="1"/>
  <c r="A229" i="11"/>
  <c r="B229" i="11"/>
  <c r="I229" i="11" s="1"/>
  <c r="G229" i="11"/>
  <c r="J229" i="11"/>
  <c r="K229" i="11"/>
  <c r="L229" i="11"/>
  <c r="N229" i="11" s="1"/>
  <c r="M229" i="11"/>
  <c r="A230" i="11"/>
  <c r="B230" i="11"/>
  <c r="F230" i="11" s="1"/>
  <c r="C230" i="11"/>
  <c r="E230" i="11"/>
  <c r="O230" i="11" s="1"/>
  <c r="P230" i="11" s="1"/>
  <c r="G230" i="11"/>
  <c r="H230" i="11"/>
  <c r="I230" i="11"/>
  <c r="J230" i="11"/>
  <c r="K230" i="11"/>
  <c r="A231" i="11"/>
  <c r="B231" i="11"/>
  <c r="C231" i="11"/>
  <c r="E231" i="11"/>
  <c r="O231" i="11" s="1"/>
  <c r="F231" i="11"/>
  <c r="G231" i="11"/>
  <c r="H231" i="11"/>
  <c r="I231" i="11"/>
  <c r="J231" i="11"/>
  <c r="K231" i="11"/>
  <c r="L231" i="11" s="1"/>
  <c r="P231" i="11"/>
  <c r="A232" i="11"/>
  <c r="B232" i="11"/>
  <c r="H232" i="11" s="1"/>
  <c r="E232" i="11"/>
  <c r="O232" i="11" s="1"/>
  <c r="P232" i="11" s="1"/>
  <c r="F232" i="11"/>
  <c r="I232" i="11"/>
  <c r="J232" i="11"/>
  <c r="K232" i="11"/>
  <c r="A233" i="11"/>
  <c r="B233" i="11"/>
  <c r="C233" i="11"/>
  <c r="G233" i="11"/>
  <c r="J233" i="11"/>
  <c r="K233" i="11"/>
  <c r="L233" i="11"/>
  <c r="A234" i="11"/>
  <c r="B234" i="11"/>
  <c r="F234" i="11" s="1"/>
  <c r="C234" i="11"/>
  <c r="E234" i="11"/>
  <c r="O234" i="11" s="1"/>
  <c r="P234" i="11" s="1"/>
  <c r="J234" i="11"/>
  <c r="L234" i="11" s="1"/>
  <c r="M234" i="11" s="1"/>
  <c r="K234" i="11"/>
  <c r="N234" i="11"/>
  <c r="A235" i="11"/>
  <c r="B235" i="11"/>
  <c r="C235" i="11"/>
  <c r="E235" i="11"/>
  <c r="O235" i="11" s="1"/>
  <c r="F235" i="11"/>
  <c r="G235" i="11"/>
  <c r="H235" i="11"/>
  <c r="I235" i="11"/>
  <c r="J235" i="11"/>
  <c r="K235" i="11"/>
  <c r="L235" i="11"/>
  <c r="P235" i="11"/>
  <c r="A236" i="11"/>
  <c r="B236" i="11"/>
  <c r="C236" i="11"/>
  <c r="E236" i="11"/>
  <c r="O236" i="11" s="1"/>
  <c r="P236" i="11" s="1"/>
  <c r="F236" i="11"/>
  <c r="G236" i="11"/>
  <c r="H236" i="11"/>
  <c r="I236" i="11"/>
  <c r="J236" i="11"/>
  <c r="K236" i="11"/>
  <c r="A237" i="11"/>
  <c r="B237" i="11"/>
  <c r="G237" i="11"/>
  <c r="H237" i="11"/>
  <c r="J237" i="11"/>
  <c r="K237" i="11"/>
  <c r="L237" i="11"/>
  <c r="A238" i="11"/>
  <c r="B238" i="11"/>
  <c r="F238" i="11" s="1"/>
  <c r="E238" i="11"/>
  <c r="O238" i="11" s="1"/>
  <c r="G238" i="11"/>
  <c r="J238" i="11"/>
  <c r="K238" i="11"/>
  <c r="P238" i="11"/>
  <c r="A239" i="11"/>
  <c r="B239" i="11"/>
  <c r="C239" i="11"/>
  <c r="E239" i="11"/>
  <c r="O239" i="11" s="1"/>
  <c r="F239" i="11"/>
  <c r="G239" i="11"/>
  <c r="H239" i="11"/>
  <c r="I239" i="11"/>
  <c r="J239" i="11"/>
  <c r="K239" i="11"/>
  <c r="L239" i="11" s="1"/>
  <c r="N239" i="11" s="1"/>
  <c r="M239" i="11"/>
  <c r="P239" i="11"/>
  <c r="A240" i="11"/>
  <c r="B240" i="11"/>
  <c r="F240" i="11" s="1"/>
  <c r="C240" i="11"/>
  <c r="E240" i="11"/>
  <c r="O240" i="11" s="1"/>
  <c r="P240" i="11" s="1"/>
  <c r="I240" i="11"/>
  <c r="J240" i="11"/>
  <c r="K240" i="11"/>
  <c r="L240" i="11" s="1"/>
  <c r="M240" i="11" s="1"/>
  <c r="N240" i="11"/>
  <c r="A241" i="11"/>
  <c r="B241" i="11"/>
  <c r="G241" i="11"/>
  <c r="J241" i="11"/>
  <c r="K241" i="11"/>
  <c r="L241" i="11"/>
  <c r="N241" i="11" s="1"/>
  <c r="M241" i="11"/>
  <c r="A242" i="11"/>
  <c r="B242" i="11"/>
  <c r="F242" i="11" s="1"/>
  <c r="C242" i="11"/>
  <c r="E242" i="11"/>
  <c r="O242" i="11" s="1"/>
  <c r="P242" i="11" s="1"/>
  <c r="G242" i="11"/>
  <c r="H242" i="11"/>
  <c r="I242" i="11"/>
  <c r="J242" i="11"/>
  <c r="K242" i="11"/>
  <c r="A243" i="11"/>
  <c r="B243" i="11"/>
  <c r="C243" i="11"/>
  <c r="E243" i="11"/>
  <c r="O243" i="11" s="1"/>
  <c r="F243" i="11"/>
  <c r="G243" i="11"/>
  <c r="H243" i="11"/>
  <c r="I243" i="11"/>
  <c r="J243" i="11"/>
  <c r="K243" i="11"/>
  <c r="L243" i="11" s="1"/>
  <c r="P243" i="11"/>
  <c r="A244" i="11"/>
  <c r="B244" i="11"/>
  <c r="E244" i="11"/>
  <c r="O244" i="11" s="1"/>
  <c r="P244" i="11" s="1"/>
  <c r="J244" i="11"/>
  <c r="K244" i="11"/>
  <c r="A245" i="11"/>
  <c r="B245" i="11"/>
  <c r="C245" i="11"/>
  <c r="F245" i="11"/>
  <c r="G245" i="11"/>
  <c r="J245" i="11"/>
  <c r="K245" i="11"/>
  <c r="L245" i="11"/>
  <c r="M245" i="11"/>
  <c r="N245" i="11"/>
  <c r="A246" i="11"/>
  <c r="B246" i="11"/>
  <c r="F246" i="11" s="1"/>
  <c r="C246" i="11"/>
  <c r="E246" i="11"/>
  <c r="O246" i="11" s="1"/>
  <c r="P246" i="11" s="1"/>
  <c r="J246" i="11"/>
  <c r="K246" i="11"/>
  <c r="L246" i="11" s="1"/>
  <c r="A247" i="11"/>
  <c r="B247" i="11"/>
  <c r="C247" i="11"/>
  <c r="E247" i="11"/>
  <c r="O247" i="11" s="1"/>
  <c r="F247" i="11"/>
  <c r="G247" i="11"/>
  <c r="H247" i="11"/>
  <c r="I247" i="11"/>
  <c r="J247" i="11"/>
  <c r="K247" i="11"/>
  <c r="L247" i="11"/>
  <c r="M247" i="11" s="1"/>
  <c r="P247" i="11"/>
  <c r="A248" i="11"/>
  <c r="B248" i="11"/>
  <c r="C248" i="11"/>
  <c r="E248" i="11"/>
  <c r="O248" i="11" s="1"/>
  <c r="P248" i="11" s="1"/>
  <c r="F248" i="11"/>
  <c r="G248" i="11"/>
  <c r="H248" i="11"/>
  <c r="I248" i="11"/>
  <c r="J248" i="11"/>
  <c r="K248" i="11"/>
  <c r="A249" i="11"/>
  <c r="B249" i="11"/>
  <c r="C249" i="11"/>
  <c r="E249" i="11"/>
  <c r="O249" i="11" s="1"/>
  <c r="P249" i="11" s="1"/>
  <c r="G249" i="11"/>
  <c r="H249" i="11"/>
  <c r="J249" i="11"/>
  <c r="K249" i="11"/>
  <c r="L249" i="11" s="1"/>
  <c r="A250" i="11"/>
  <c r="B250" i="11"/>
  <c r="E250" i="11" s="1"/>
  <c r="O250" i="11" s="1"/>
  <c r="P250" i="11" s="1"/>
  <c r="J250" i="11"/>
  <c r="L250" i="11" s="1"/>
  <c r="K250" i="11"/>
  <c r="M250" i="11"/>
  <c r="N250" i="11"/>
  <c r="A251" i="11"/>
  <c r="B251" i="11"/>
  <c r="E251" i="11"/>
  <c r="O251" i="11" s="1"/>
  <c r="P251" i="11" s="1"/>
  <c r="F251" i="11"/>
  <c r="J251" i="11"/>
  <c r="K251" i="11"/>
  <c r="L251" i="11"/>
  <c r="M251" i="11" s="1"/>
  <c r="A252" i="11"/>
  <c r="B252" i="11"/>
  <c r="J252" i="11"/>
  <c r="K252" i="11"/>
  <c r="L252" i="11"/>
  <c r="M252" i="11" s="1"/>
  <c r="N252" i="11"/>
  <c r="A253" i="11"/>
  <c r="B253" i="11"/>
  <c r="G253" i="11" s="1"/>
  <c r="C253" i="11"/>
  <c r="E253" i="11"/>
  <c r="O253" i="11" s="1"/>
  <c r="P253" i="11" s="1"/>
  <c r="F253" i="11"/>
  <c r="H253" i="11"/>
  <c r="I253" i="11"/>
  <c r="J253" i="11"/>
  <c r="K253" i="11"/>
  <c r="L253" i="11"/>
  <c r="A254" i="11"/>
  <c r="B254" i="11"/>
  <c r="E254" i="11"/>
  <c r="O254" i="11" s="1"/>
  <c r="P254" i="11" s="1"/>
  <c r="F254" i="11"/>
  <c r="H254" i="11"/>
  <c r="J254" i="11"/>
  <c r="L254" i="11" s="1"/>
  <c r="K254" i="11"/>
  <c r="M254" i="11"/>
  <c r="N254" i="11"/>
  <c r="A255" i="11"/>
  <c r="B255" i="11"/>
  <c r="E255" i="11" s="1"/>
  <c r="O255" i="11" s="1"/>
  <c r="P255" i="11" s="1"/>
  <c r="F255" i="11"/>
  <c r="J255" i="11"/>
  <c r="K255" i="11"/>
  <c r="A256" i="11"/>
  <c r="B256" i="11"/>
  <c r="G256" i="11"/>
  <c r="H256" i="11"/>
  <c r="I256" i="11"/>
  <c r="J256" i="11"/>
  <c r="K256" i="11"/>
  <c r="L256" i="11"/>
  <c r="M256" i="11" s="1"/>
  <c r="N256" i="11"/>
  <c r="A257" i="11"/>
  <c r="B257" i="11"/>
  <c r="G257" i="11" s="1"/>
  <c r="C257" i="11"/>
  <c r="E257" i="11"/>
  <c r="O257" i="11" s="1"/>
  <c r="F257" i="11"/>
  <c r="H257" i="11"/>
  <c r="I257" i="11"/>
  <c r="J257" i="11"/>
  <c r="K257" i="11"/>
  <c r="L257" i="11"/>
  <c r="P257" i="11"/>
  <c r="A258" i="11"/>
  <c r="B258" i="11"/>
  <c r="E258" i="11"/>
  <c r="F258" i="11"/>
  <c r="H258" i="11"/>
  <c r="I258" i="11"/>
  <c r="J258" i="11"/>
  <c r="L258" i="11" s="1"/>
  <c r="M258" i="11" s="1"/>
  <c r="K258" i="11"/>
  <c r="N258" i="11"/>
  <c r="O258" i="11"/>
  <c r="P258" i="11" s="1"/>
  <c r="A259" i="11"/>
  <c r="B259" i="11"/>
  <c r="E259" i="11"/>
  <c r="F259" i="11"/>
  <c r="J259" i="11"/>
  <c r="L259" i="11" s="1"/>
  <c r="K259" i="11"/>
  <c r="O259" i="11"/>
  <c r="P259" i="11" s="1"/>
  <c r="A260" i="11"/>
  <c r="B260" i="11"/>
  <c r="G260" i="11"/>
  <c r="H260" i="11"/>
  <c r="J260" i="11"/>
  <c r="K260" i="11"/>
  <c r="L260" i="11"/>
  <c r="M260" i="11" s="1"/>
  <c r="A261" i="11"/>
  <c r="B261" i="11"/>
  <c r="G261" i="11" s="1"/>
  <c r="C261" i="11"/>
  <c r="E261" i="11"/>
  <c r="O261" i="11" s="1"/>
  <c r="P261" i="11" s="1"/>
  <c r="F261" i="11"/>
  <c r="H261" i="11"/>
  <c r="I261" i="11"/>
  <c r="J261" i="11"/>
  <c r="K261" i="11"/>
  <c r="L261" i="11"/>
  <c r="A262" i="11"/>
  <c r="B262" i="11"/>
  <c r="F262" i="11" s="1"/>
  <c r="E262" i="11"/>
  <c r="H262" i="11"/>
  <c r="I262" i="11"/>
  <c r="J262" i="11"/>
  <c r="L262" i="11" s="1"/>
  <c r="K262" i="11"/>
  <c r="O262" i="11"/>
  <c r="P262" i="11" s="1"/>
  <c r="A263" i="11"/>
  <c r="B263" i="11"/>
  <c r="E263" i="11"/>
  <c r="O263" i="11" s="1"/>
  <c r="P263" i="11" s="1"/>
  <c r="F263" i="11"/>
  <c r="J263" i="11"/>
  <c r="K263" i="11"/>
  <c r="L263" i="11"/>
  <c r="M263" i="11" s="1"/>
  <c r="N263" i="11"/>
  <c r="A264" i="11"/>
  <c r="B264" i="11"/>
  <c r="H264" i="11" s="1"/>
  <c r="G264" i="11"/>
  <c r="I264" i="11"/>
  <c r="J264" i="11"/>
  <c r="K264" i="11"/>
  <c r="L264" i="11" s="1"/>
  <c r="A265" i="11"/>
  <c r="B265" i="11"/>
  <c r="G265" i="11" s="1"/>
  <c r="C265" i="11"/>
  <c r="E265" i="11"/>
  <c r="O265" i="11" s="1"/>
  <c r="F265" i="11"/>
  <c r="H265" i="11"/>
  <c r="I265" i="11"/>
  <c r="J265" i="11"/>
  <c r="K265" i="11"/>
  <c r="L265" i="11" s="1"/>
  <c r="P265" i="11"/>
  <c r="A266" i="11"/>
  <c r="B266" i="11"/>
  <c r="J266" i="11"/>
  <c r="L266" i="11" s="1"/>
  <c r="K266" i="11"/>
  <c r="M266" i="11"/>
  <c r="N266" i="11"/>
  <c r="A267" i="11"/>
  <c r="B267" i="11"/>
  <c r="J267" i="11"/>
  <c r="K267" i="11"/>
  <c r="L267" i="11"/>
  <c r="M267" i="11" s="1"/>
  <c r="A268" i="11"/>
  <c r="B268" i="11"/>
  <c r="G268" i="11" s="1"/>
  <c r="H268" i="11"/>
  <c r="I268" i="11"/>
  <c r="J268" i="11"/>
  <c r="K268" i="11"/>
  <c r="L268" i="11"/>
  <c r="M268" i="11" s="1"/>
  <c r="N268" i="11"/>
  <c r="A269" i="11"/>
  <c r="B269" i="11"/>
  <c r="G269" i="11" s="1"/>
  <c r="C269" i="11"/>
  <c r="E269" i="11"/>
  <c r="O269" i="11" s="1"/>
  <c r="P269" i="11" s="1"/>
  <c r="F269" i="11"/>
  <c r="H269" i="11"/>
  <c r="I269" i="11"/>
  <c r="J269" i="11"/>
  <c r="K269" i="11"/>
  <c r="L269" i="11"/>
  <c r="A270" i="11"/>
  <c r="B270" i="11"/>
  <c r="E270" i="11"/>
  <c r="O270" i="11" s="1"/>
  <c r="P270" i="11" s="1"/>
  <c r="F270" i="11"/>
  <c r="H270" i="11"/>
  <c r="I270" i="11"/>
  <c r="J270" i="11"/>
  <c r="L270" i="11" s="1"/>
  <c r="N270" i="11" s="1"/>
  <c r="K270" i="11"/>
  <c r="M270" i="11"/>
  <c r="A271" i="11"/>
  <c r="B271" i="11"/>
  <c r="E271" i="11" s="1"/>
  <c r="J271" i="11"/>
  <c r="K271" i="11"/>
  <c r="L271" i="11" s="1"/>
  <c r="O271" i="11"/>
  <c r="P271" i="11" s="1"/>
  <c r="A272" i="11"/>
  <c r="B272" i="11"/>
  <c r="G272" i="11"/>
  <c r="H272" i="11"/>
  <c r="I272" i="11"/>
  <c r="J272" i="11"/>
  <c r="K272" i="11"/>
  <c r="L272" i="11"/>
  <c r="M272" i="11" s="1"/>
  <c r="N272" i="11"/>
  <c r="A273" i="11"/>
  <c r="B273" i="11"/>
  <c r="G273" i="11" s="1"/>
  <c r="C273" i="11"/>
  <c r="E273" i="11"/>
  <c r="O273" i="11" s="1"/>
  <c r="F273" i="11"/>
  <c r="H273" i="11"/>
  <c r="I273" i="11"/>
  <c r="J273" i="11"/>
  <c r="K273" i="11"/>
  <c r="L273" i="11"/>
  <c r="N273" i="11" s="1"/>
  <c r="M273" i="11"/>
  <c r="P273" i="11"/>
  <c r="A274" i="11"/>
  <c r="B274" i="11"/>
  <c r="E274" i="11"/>
  <c r="O274" i="11" s="1"/>
  <c r="P274" i="11" s="1"/>
  <c r="J274" i="11"/>
  <c r="L274" i="11" s="1"/>
  <c r="M274" i="11" s="1"/>
  <c r="K274" i="11"/>
  <c r="A275" i="11"/>
  <c r="B275" i="11"/>
  <c r="C275" i="11"/>
  <c r="E275" i="11"/>
  <c r="O275" i="11" s="1"/>
  <c r="P275" i="11" s="1"/>
  <c r="J275" i="11"/>
  <c r="K275" i="11"/>
  <c r="L275" i="11" s="1"/>
  <c r="A276" i="11"/>
  <c r="B276" i="11"/>
  <c r="C276" i="11"/>
  <c r="G276" i="11"/>
  <c r="J276" i="11"/>
  <c r="K276" i="11"/>
  <c r="L276" i="11" s="1"/>
  <c r="A277" i="11"/>
  <c r="B277" i="11"/>
  <c r="G277" i="11" s="1"/>
  <c r="C277" i="11"/>
  <c r="E277" i="11"/>
  <c r="O277" i="11" s="1"/>
  <c r="F277" i="11"/>
  <c r="H277" i="11"/>
  <c r="I277" i="11"/>
  <c r="J277" i="11"/>
  <c r="K277" i="11"/>
  <c r="L277" i="11"/>
  <c r="N277" i="11" s="1"/>
  <c r="M277" i="11"/>
  <c r="P277" i="11"/>
  <c r="A278" i="11"/>
  <c r="B278" i="11"/>
  <c r="E278" i="11"/>
  <c r="O278" i="11" s="1"/>
  <c r="P278" i="11" s="1"/>
  <c r="J278" i="11"/>
  <c r="L278" i="11" s="1"/>
  <c r="K278" i="11"/>
  <c r="M278" i="11"/>
  <c r="N278" i="11"/>
  <c r="A279" i="11"/>
  <c r="B279" i="11"/>
  <c r="C279" i="11"/>
  <c r="J279" i="11"/>
  <c r="L279" i="11" s="1"/>
  <c r="K279" i="11"/>
  <c r="A280" i="11"/>
  <c r="B280" i="11"/>
  <c r="C280" i="11"/>
  <c r="J280" i="11"/>
  <c r="K280" i="11"/>
  <c r="L280" i="11"/>
  <c r="M280" i="11"/>
  <c r="N280" i="11"/>
  <c r="A281" i="11"/>
  <c r="B281" i="11"/>
  <c r="G281" i="11" s="1"/>
  <c r="C281" i="11"/>
  <c r="E281" i="11"/>
  <c r="O281" i="11" s="1"/>
  <c r="F281" i="11"/>
  <c r="H281" i="11"/>
  <c r="I281" i="11"/>
  <c r="J281" i="11"/>
  <c r="K281" i="11"/>
  <c r="L281" i="11"/>
  <c r="N281" i="11" s="1"/>
  <c r="P281" i="11"/>
  <c r="A282" i="11"/>
  <c r="B282" i="11"/>
  <c r="H282" i="11"/>
  <c r="J282" i="11"/>
  <c r="L282" i="11" s="1"/>
  <c r="N282" i="11" s="1"/>
  <c r="K282" i="11"/>
  <c r="M282" i="11"/>
  <c r="A283" i="11"/>
  <c r="B283" i="11"/>
  <c r="G283" i="11"/>
  <c r="J283" i="11"/>
  <c r="L283" i="11" s="1"/>
  <c r="K283" i="11"/>
  <c r="A284" i="11"/>
  <c r="B284" i="11"/>
  <c r="I284" i="11"/>
  <c r="J284" i="11"/>
  <c r="K284" i="11"/>
  <c r="L284" i="11"/>
  <c r="N284" i="11" s="1"/>
  <c r="M284" i="11"/>
  <c r="A285" i="11"/>
  <c r="B285" i="11"/>
  <c r="G285" i="11" s="1"/>
  <c r="C285" i="11"/>
  <c r="E285" i="11"/>
  <c r="O285" i="11" s="1"/>
  <c r="F285" i="11"/>
  <c r="H285" i="11"/>
  <c r="I285" i="11"/>
  <c r="J285" i="11"/>
  <c r="K285" i="11"/>
  <c r="L285" i="11" s="1"/>
  <c r="P285" i="11"/>
  <c r="A286" i="11"/>
  <c r="B286" i="11"/>
  <c r="C286" i="11" s="1"/>
  <c r="E286" i="11"/>
  <c r="F286" i="11"/>
  <c r="G286" i="11"/>
  <c r="H286" i="11"/>
  <c r="I286" i="11"/>
  <c r="J286" i="11"/>
  <c r="L286" i="11" s="1"/>
  <c r="M286" i="11" s="1"/>
  <c r="K286" i="11"/>
  <c r="N286" i="11"/>
  <c r="O286" i="11"/>
  <c r="P286" i="11" s="1"/>
  <c r="A287" i="11"/>
  <c r="B287" i="11"/>
  <c r="C287" i="11"/>
  <c r="E287" i="11"/>
  <c r="F287" i="11"/>
  <c r="G287" i="11"/>
  <c r="J287" i="11"/>
  <c r="K287" i="11"/>
  <c r="L287" i="11"/>
  <c r="M287" i="11" s="1"/>
  <c r="O287" i="11"/>
  <c r="P287" i="11"/>
  <c r="A288" i="11"/>
  <c r="B288" i="11"/>
  <c r="C288" i="11"/>
  <c r="G288" i="11"/>
  <c r="H288" i="11"/>
  <c r="I288" i="11"/>
  <c r="J288" i="11"/>
  <c r="K288" i="11"/>
  <c r="L288" i="11"/>
  <c r="M288" i="11" s="1"/>
  <c r="N288" i="11"/>
  <c r="A289" i="11"/>
  <c r="B289" i="11"/>
  <c r="G289" i="11" s="1"/>
  <c r="C289" i="11"/>
  <c r="E289" i="11"/>
  <c r="O289" i="11" s="1"/>
  <c r="F289" i="11"/>
  <c r="H289" i="11"/>
  <c r="I289" i="11"/>
  <c r="J289" i="11"/>
  <c r="K289" i="11"/>
  <c r="L289" i="11"/>
  <c r="N289" i="11" s="1"/>
  <c r="M289" i="11"/>
  <c r="P289" i="11"/>
  <c r="A290" i="11"/>
  <c r="B290" i="11"/>
  <c r="C290" i="11" s="1"/>
  <c r="E290" i="11"/>
  <c r="F290" i="11"/>
  <c r="G290" i="11"/>
  <c r="H290" i="11"/>
  <c r="I290" i="11"/>
  <c r="J290" i="11"/>
  <c r="L290" i="11" s="1"/>
  <c r="K290" i="11"/>
  <c r="M290" i="11"/>
  <c r="N290" i="11"/>
  <c r="O290" i="11"/>
  <c r="P290" i="11" s="1"/>
  <c r="A291" i="11"/>
  <c r="B291" i="11"/>
  <c r="C291" i="11"/>
  <c r="E291" i="11"/>
  <c r="F291" i="11"/>
  <c r="G291" i="11"/>
  <c r="J291" i="11"/>
  <c r="K291" i="11"/>
  <c r="L291" i="11" s="1"/>
  <c r="O291" i="11"/>
  <c r="P291" i="11" s="1"/>
  <c r="A292" i="11"/>
  <c r="B292" i="11"/>
  <c r="C292" i="11"/>
  <c r="G292" i="11"/>
  <c r="H292" i="11"/>
  <c r="I292" i="11"/>
  <c r="J292" i="11"/>
  <c r="K292" i="11"/>
  <c r="L292" i="11" s="1"/>
  <c r="M292" i="11" s="1"/>
  <c r="N292" i="11"/>
  <c r="A293" i="11"/>
  <c r="B293" i="11"/>
  <c r="G293" i="11" s="1"/>
  <c r="C293" i="11"/>
  <c r="E293" i="11"/>
  <c r="O293" i="11" s="1"/>
  <c r="P293" i="11" s="1"/>
  <c r="F293" i="11"/>
  <c r="H293" i="11"/>
  <c r="I293" i="11"/>
  <c r="J293" i="11"/>
  <c r="K293" i="11"/>
  <c r="L293" i="11"/>
  <c r="N293" i="11" s="1"/>
  <c r="M293" i="11"/>
  <c r="A294" i="11"/>
  <c r="B294" i="11"/>
  <c r="J294" i="11"/>
  <c r="K294" i="11"/>
  <c r="L294" i="11"/>
  <c r="A295" i="11"/>
  <c r="B295" i="11"/>
  <c r="H295" i="11" s="1"/>
  <c r="I295" i="11"/>
  <c r="J295" i="11"/>
  <c r="K295" i="11"/>
  <c r="A296" i="11"/>
  <c r="B296" i="11"/>
  <c r="E296" i="11" s="1"/>
  <c r="F296" i="11"/>
  <c r="H296" i="11"/>
  <c r="I296" i="11"/>
  <c r="J296" i="11"/>
  <c r="K296" i="11"/>
  <c r="L296" i="11"/>
  <c r="M296" i="11"/>
  <c r="N296" i="11"/>
  <c r="O296" i="11"/>
  <c r="P296" i="11" s="1"/>
  <c r="A297" i="11"/>
  <c r="B297" i="11"/>
  <c r="G297" i="11" s="1"/>
  <c r="E297" i="11"/>
  <c r="O297" i="11" s="1"/>
  <c r="P297" i="11" s="1"/>
  <c r="F297" i="11"/>
  <c r="H297" i="11"/>
  <c r="J297" i="11"/>
  <c r="K297" i="11"/>
  <c r="L297" i="11"/>
  <c r="A298" i="11"/>
  <c r="B298" i="11"/>
  <c r="C298" i="11" s="1"/>
  <c r="E298" i="11"/>
  <c r="O298" i="11" s="1"/>
  <c r="P298" i="11" s="1"/>
  <c r="F298" i="11"/>
  <c r="G298" i="11"/>
  <c r="I298" i="11"/>
  <c r="J298" i="11"/>
  <c r="K298" i="11"/>
  <c r="L298" i="11"/>
  <c r="M298" i="11" s="1"/>
  <c r="A299" i="11"/>
  <c r="B299" i="11"/>
  <c r="J299" i="11"/>
  <c r="K299" i="11"/>
  <c r="L299" i="11" s="1"/>
  <c r="A300" i="11"/>
  <c r="B300" i="11"/>
  <c r="C300" i="11"/>
  <c r="I300" i="11"/>
  <c r="J300" i="11"/>
  <c r="K300" i="11"/>
  <c r="L300" i="11" s="1"/>
  <c r="A301" i="11"/>
  <c r="B301" i="11"/>
  <c r="G301" i="11" s="1"/>
  <c r="C301" i="11"/>
  <c r="E301" i="11"/>
  <c r="F301" i="11"/>
  <c r="H301" i="11"/>
  <c r="I301" i="11"/>
  <c r="J301" i="11"/>
  <c r="K301" i="11"/>
  <c r="L301" i="11" s="1"/>
  <c r="N301" i="11" s="1"/>
  <c r="O301" i="11"/>
  <c r="P301" i="11" s="1"/>
  <c r="A302" i="11"/>
  <c r="B302" i="11"/>
  <c r="C302" i="11"/>
  <c r="E302" i="11"/>
  <c r="O302" i="11" s="1"/>
  <c r="P302" i="11" s="1"/>
  <c r="F302" i="11"/>
  <c r="G302" i="11"/>
  <c r="H302" i="11"/>
  <c r="I302" i="11"/>
  <c r="J302" i="11"/>
  <c r="K302" i="11"/>
  <c r="L302" i="11"/>
  <c r="A303" i="11"/>
  <c r="B303" i="11"/>
  <c r="H303" i="11"/>
  <c r="I303" i="11"/>
  <c r="J303" i="11"/>
  <c r="L303" i="11" s="1"/>
  <c r="M303" i="11" s="1"/>
  <c r="K303" i="11"/>
  <c r="N303" i="11"/>
  <c r="A304" i="11"/>
  <c r="B304" i="11"/>
  <c r="H304" i="11" s="1"/>
  <c r="E304" i="11"/>
  <c r="O304" i="11" s="1"/>
  <c r="P304" i="11" s="1"/>
  <c r="F304" i="11"/>
  <c r="G304" i="11"/>
  <c r="J304" i="11"/>
  <c r="K304" i="11"/>
  <c r="L304" i="11"/>
  <c r="A305" i="11"/>
  <c r="B305" i="11"/>
  <c r="C305" i="11"/>
  <c r="H305" i="11"/>
  <c r="I305" i="11"/>
  <c r="J305" i="11"/>
  <c r="K305" i="11"/>
  <c r="L305" i="11"/>
  <c r="M305" i="11" s="1"/>
  <c r="N305" i="11"/>
  <c r="A306" i="11"/>
  <c r="B306" i="11"/>
  <c r="C306" i="11"/>
  <c r="E306" i="11"/>
  <c r="O306" i="11" s="1"/>
  <c r="P306" i="11" s="1"/>
  <c r="F306" i="11"/>
  <c r="G306" i="11"/>
  <c r="H306" i="11"/>
  <c r="I306" i="11"/>
  <c r="J306" i="11"/>
  <c r="K306" i="11"/>
  <c r="L306" i="11" s="1"/>
  <c r="A307" i="11"/>
  <c r="B307" i="11"/>
  <c r="H307" i="11"/>
  <c r="I307" i="11"/>
  <c r="J307" i="11"/>
  <c r="L307" i="11" s="1"/>
  <c r="M307" i="11" s="1"/>
  <c r="K307" i="11"/>
  <c r="A308" i="11"/>
  <c r="B308" i="11"/>
  <c r="H308" i="11" s="1"/>
  <c r="E308" i="11"/>
  <c r="O308" i="11" s="1"/>
  <c r="P308" i="11" s="1"/>
  <c r="F308" i="11"/>
  <c r="G308" i="11"/>
  <c r="J308" i="11"/>
  <c r="K308" i="11"/>
  <c r="L308" i="11"/>
  <c r="A309" i="11"/>
  <c r="B309" i="11"/>
  <c r="C309" i="11" s="1"/>
  <c r="H309" i="11"/>
  <c r="I309" i="11"/>
  <c r="J309" i="11"/>
  <c r="K309" i="11"/>
  <c r="L309" i="11"/>
  <c r="M309" i="11" s="1"/>
  <c r="N309" i="11"/>
  <c r="A310" i="11"/>
  <c r="B310" i="11"/>
  <c r="C310" i="11"/>
  <c r="E310" i="11"/>
  <c r="O310" i="11" s="1"/>
  <c r="P310" i="11" s="1"/>
  <c r="F310" i="11"/>
  <c r="G310" i="11"/>
  <c r="H310" i="11"/>
  <c r="I310" i="11"/>
  <c r="J310" i="11"/>
  <c r="K310" i="11"/>
  <c r="L310" i="11" s="1"/>
  <c r="A311" i="11"/>
  <c r="B311" i="11"/>
  <c r="H311" i="11" s="1"/>
  <c r="J311" i="11"/>
  <c r="L311" i="11" s="1"/>
  <c r="K311" i="11"/>
  <c r="A312" i="11"/>
  <c r="B312" i="11"/>
  <c r="H312" i="11" s="1"/>
  <c r="E312" i="11"/>
  <c r="O312" i="11" s="1"/>
  <c r="P312" i="11" s="1"/>
  <c r="F312" i="11"/>
  <c r="G312" i="11"/>
  <c r="J312" i="11"/>
  <c r="K312" i="11"/>
  <c r="L312" i="11" s="1"/>
  <c r="A313" i="11"/>
  <c r="B313" i="11"/>
  <c r="J313" i="11"/>
  <c r="K313" i="11"/>
  <c r="L313" i="11"/>
  <c r="M313" i="11" s="1"/>
  <c r="N313" i="11"/>
  <c r="A314" i="11"/>
  <c r="B314" i="11"/>
  <c r="C314" i="11"/>
  <c r="E314" i="11"/>
  <c r="O314" i="11" s="1"/>
  <c r="P314" i="11" s="1"/>
  <c r="F314" i="11"/>
  <c r="G314" i="11"/>
  <c r="H314" i="11"/>
  <c r="I314" i="11"/>
  <c r="J314" i="11"/>
  <c r="K314" i="11"/>
  <c r="L314" i="11" s="1"/>
  <c r="A315" i="11"/>
  <c r="B315" i="11"/>
  <c r="J315" i="11"/>
  <c r="L315" i="11" s="1"/>
  <c r="M315" i="11" s="1"/>
  <c r="K315" i="11"/>
  <c r="N315" i="11"/>
  <c r="A316" i="11"/>
  <c r="B316" i="11"/>
  <c r="H316" i="11" s="1"/>
  <c r="E316" i="11"/>
  <c r="O316" i="11" s="1"/>
  <c r="P316" i="11" s="1"/>
  <c r="F316" i="11"/>
  <c r="G316" i="11"/>
  <c r="J316" i="11"/>
  <c r="K316" i="11"/>
  <c r="L316" i="11" s="1"/>
  <c r="A317" i="11"/>
  <c r="B317" i="11"/>
  <c r="C317" i="11"/>
  <c r="H317" i="11"/>
  <c r="I317" i="11"/>
  <c r="J317" i="11"/>
  <c r="L317" i="11" s="1"/>
  <c r="M317" i="11" s="1"/>
  <c r="K317" i="11"/>
  <c r="A318" i="11"/>
  <c r="B318" i="11"/>
  <c r="C318" i="11"/>
  <c r="E318" i="11"/>
  <c r="O318" i="11" s="1"/>
  <c r="P318" i="11" s="1"/>
  <c r="F318" i="11"/>
  <c r="G318" i="11"/>
  <c r="H318" i="11"/>
  <c r="I318" i="11"/>
  <c r="J318" i="11"/>
  <c r="K318" i="11"/>
  <c r="L318" i="11" s="1"/>
  <c r="N318" i="11" s="1"/>
  <c r="M318" i="11"/>
  <c r="A319" i="11"/>
  <c r="B319" i="11"/>
  <c r="J319" i="11"/>
  <c r="L319" i="11" s="1"/>
  <c r="M319" i="11" s="1"/>
  <c r="K319" i="11"/>
  <c r="A320" i="11"/>
  <c r="B320" i="11"/>
  <c r="H320" i="11" s="1"/>
  <c r="E320" i="11"/>
  <c r="O320" i="11" s="1"/>
  <c r="P320" i="11" s="1"/>
  <c r="F320" i="11"/>
  <c r="G320" i="11"/>
  <c r="J320" i="11"/>
  <c r="K320" i="11"/>
  <c r="L320" i="11"/>
  <c r="A321" i="11"/>
  <c r="B321" i="11"/>
  <c r="C321" i="11"/>
  <c r="H321" i="11"/>
  <c r="I321" i="11"/>
  <c r="J321" i="11"/>
  <c r="L321" i="11" s="1"/>
  <c r="M321" i="11" s="1"/>
  <c r="K321" i="11"/>
  <c r="N321" i="11"/>
  <c r="A322" i="11"/>
  <c r="B322" i="11"/>
  <c r="C322" i="11"/>
  <c r="E322" i="11"/>
  <c r="O322" i="11" s="1"/>
  <c r="P322" i="11" s="1"/>
  <c r="F322" i="11"/>
  <c r="G322" i="11"/>
  <c r="H322" i="11"/>
  <c r="I322" i="11"/>
  <c r="J322" i="11"/>
  <c r="K322" i="11"/>
  <c r="L322" i="11"/>
  <c r="A323" i="11"/>
  <c r="B323" i="11"/>
  <c r="H323" i="11"/>
  <c r="I323" i="11"/>
  <c r="J323" i="11"/>
  <c r="L323" i="11" s="1"/>
  <c r="M323" i="11" s="1"/>
  <c r="K323" i="11"/>
  <c r="N323" i="11"/>
  <c r="A324" i="11"/>
  <c r="B324" i="11"/>
  <c r="H324" i="11" s="1"/>
  <c r="E324" i="11"/>
  <c r="O324" i="11" s="1"/>
  <c r="P324" i="11" s="1"/>
  <c r="F324" i="11"/>
  <c r="G324" i="11"/>
  <c r="J324" i="11"/>
  <c r="K324" i="11"/>
  <c r="L324" i="11" s="1"/>
  <c r="A325" i="11"/>
  <c r="B325" i="11"/>
  <c r="C325" i="11" s="1"/>
  <c r="J325" i="11"/>
  <c r="L325" i="11" s="1"/>
  <c r="K325" i="11"/>
  <c r="A326" i="11"/>
  <c r="B326" i="11"/>
  <c r="C326" i="11"/>
  <c r="E326" i="11"/>
  <c r="O326" i="11" s="1"/>
  <c r="P326" i="11" s="1"/>
  <c r="F326" i="11"/>
  <c r="G326" i="11"/>
  <c r="H326" i="11"/>
  <c r="I326" i="11"/>
  <c r="J326" i="11"/>
  <c r="K326" i="11"/>
  <c r="L326" i="11" s="1"/>
  <c r="A327" i="11"/>
  <c r="B327" i="11"/>
  <c r="C327" i="11"/>
  <c r="F327" i="11"/>
  <c r="H327" i="11"/>
  <c r="I327" i="11"/>
  <c r="J327" i="11"/>
  <c r="L327" i="11" s="1"/>
  <c r="M327" i="11" s="1"/>
  <c r="K327" i="11"/>
  <c r="N327" i="11"/>
  <c r="A328" i="11"/>
  <c r="B328" i="11"/>
  <c r="E328" i="11" s="1"/>
  <c r="G328" i="11"/>
  <c r="J328" i="11"/>
  <c r="K328" i="11"/>
  <c r="L328" i="11" s="1"/>
  <c r="N328" i="11" s="1"/>
  <c r="M328" i="11"/>
  <c r="O328" i="11"/>
  <c r="P328" i="11" s="1"/>
  <c r="A329" i="11"/>
  <c r="B329" i="11"/>
  <c r="C329" i="11" s="1"/>
  <c r="H329" i="11"/>
  <c r="I329" i="11"/>
  <c r="J329" i="11"/>
  <c r="K329" i="11"/>
  <c r="L329" i="11"/>
  <c r="M329" i="11" s="1"/>
  <c r="A330" i="11"/>
  <c r="B330" i="11"/>
  <c r="C330" i="11"/>
  <c r="E330" i="11"/>
  <c r="O330" i="11" s="1"/>
  <c r="P330" i="11" s="1"/>
  <c r="F330" i="11"/>
  <c r="G330" i="11"/>
  <c r="H330" i="11"/>
  <c r="I330" i="11"/>
  <c r="J330" i="11"/>
  <c r="K330" i="11"/>
  <c r="L330" i="11" s="1"/>
  <c r="N330" i="11" s="1"/>
  <c r="M330" i="11"/>
  <c r="A331" i="11"/>
  <c r="B331" i="11"/>
  <c r="H331" i="11"/>
  <c r="J331" i="11"/>
  <c r="L331" i="11" s="1"/>
  <c r="M331" i="11" s="1"/>
  <c r="K331" i="11"/>
  <c r="N331" i="11"/>
  <c r="A332" i="11"/>
  <c r="B332" i="11"/>
  <c r="J332" i="11"/>
  <c r="K332" i="11"/>
  <c r="L332" i="11"/>
  <c r="N332" i="11" s="1"/>
  <c r="M332" i="11"/>
  <c r="A333" i="11"/>
  <c r="B333" i="11"/>
  <c r="I333" i="11" s="1"/>
  <c r="C333" i="11"/>
  <c r="H333" i="11"/>
  <c r="J333" i="11"/>
  <c r="K333" i="11"/>
  <c r="L333" i="11"/>
  <c r="M333" i="11" s="1"/>
  <c r="A334" i="11"/>
  <c r="B334" i="11"/>
  <c r="C334" i="11"/>
  <c r="E334" i="11"/>
  <c r="O334" i="11" s="1"/>
  <c r="P334" i="11" s="1"/>
  <c r="F334" i="11"/>
  <c r="G334" i="11"/>
  <c r="H334" i="11"/>
  <c r="I334" i="11"/>
  <c r="J334" i="11"/>
  <c r="K334" i="11"/>
  <c r="L334" i="11"/>
  <c r="N334" i="11" s="1"/>
  <c r="M334" i="11"/>
  <c r="A335" i="11"/>
  <c r="B335" i="11"/>
  <c r="C335" i="11" s="1"/>
  <c r="F335" i="11"/>
  <c r="H335" i="11"/>
  <c r="J335" i="11"/>
  <c r="L335" i="11" s="1"/>
  <c r="M335" i="11" s="1"/>
  <c r="K335" i="11"/>
  <c r="N335" i="11"/>
  <c r="A336" i="11"/>
  <c r="B336" i="11"/>
  <c r="E336" i="11" s="1"/>
  <c r="O336" i="11" s="1"/>
  <c r="P336" i="11" s="1"/>
  <c r="G336" i="11"/>
  <c r="J336" i="11"/>
  <c r="K336" i="11"/>
  <c r="L336" i="11" s="1"/>
  <c r="A337" i="11"/>
  <c r="B337" i="11"/>
  <c r="I337" i="11" s="1"/>
  <c r="C337" i="11"/>
  <c r="G337" i="11"/>
  <c r="H337" i="11"/>
  <c r="J337" i="11"/>
  <c r="L337" i="11" s="1"/>
  <c r="K337" i="11"/>
  <c r="A338" i="11"/>
  <c r="B338" i="11"/>
  <c r="C338" i="11"/>
  <c r="E338" i="11"/>
  <c r="O338" i="11" s="1"/>
  <c r="P338" i="11" s="1"/>
  <c r="F338" i="11"/>
  <c r="G338" i="11"/>
  <c r="H338" i="11"/>
  <c r="I338" i="11"/>
  <c r="J338" i="11"/>
  <c r="K338" i="11"/>
  <c r="L338" i="11"/>
  <c r="N338" i="11" s="1"/>
  <c r="M338" i="11"/>
  <c r="A339" i="11"/>
  <c r="B339" i="11"/>
  <c r="G339" i="11" s="1"/>
  <c r="H339" i="11"/>
  <c r="I339" i="11"/>
  <c r="J339" i="11"/>
  <c r="L339" i="11" s="1"/>
  <c r="M339" i="11" s="1"/>
  <c r="K339" i="11"/>
  <c r="N339" i="11"/>
  <c r="A340" i="11"/>
  <c r="B340" i="11"/>
  <c r="E340" i="11" s="1"/>
  <c r="O340" i="11" s="1"/>
  <c r="P340" i="11" s="1"/>
  <c r="G340" i="11"/>
  <c r="J340" i="11"/>
  <c r="K340" i="11"/>
  <c r="L340" i="11" s="1"/>
  <c r="A341" i="11"/>
  <c r="B341" i="11"/>
  <c r="C341" i="11" s="1"/>
  <c r="I341" i="11"/>
  <c r="J341" i="11"/>
  <c r="K341" i="11"/>
  <c r="A342" i="11"/>
  <c r="B342" i="11"/>
  <c r="C342" i="11"/>
  <c r="E342" i="11"/>
  <c r="O342" i="11" s="1"/>
  <c r="P342" i="11" s="1"/>
  <c r="F342" i="11"/>
  <c r="G342" i="11"/>
  <c r="H342" i="11"/>
  <c r="I342" i="11"/>
  <c r="J342" i="11"/>
  <c r="K342" i="11"/>
  <c r="L342" i="11"/>
  <c r="N342" i="11" s="1"/>
  <c r="A343" i="11"/>
  <c r="B343" i="11"/>
  <c r="G343" i="11" s="1"/>
  <c r="F343" i="11"/>
  <c r="H343" i="11"/>
  <c r="J343" i="11"/>
  <c r="L343" i="11" s="1"/>
  <c r="K343" i="11"/>
  <c r="M343" i="11"/>
  <c r="N343" i="11"/>
  <c r="A344" i="11"/>
  <c r="B344" i="11"/>
  <c r="E344" i="11" s="1"/>
  <c r="O344" i="11" s="1"/>
  <c r="P344" i="11" s="1"/>
  <c r="F344" i="11"/>
  <c r="G344" i="11"/>
  <c r="J344" i="11"/>
  <c r="L344" i="11" s="1"/>
  <c r="K344" i="11"/>
  <c r="A345" i="11"/>
  <c r="B345" i="11"/>
  <c r="C345" i="11" s="1"/>
  <c r="H345" i="11"/>
  <c r="I345" i="11"/>
  <c r="J345" i="11"/>
  <c r="L345" i="11" s="1"/>
  <c r="K345" i="11"/>
  <c r="A346" i="11"/>
  <c r="B346" i="11"/>
  <c r="C346" i="11"/>
  <c r="E346" i="11"/>
  <c r="O346" i="11" s="1"/>
  <c r="F346" i="11"/>
  <c r="G346" i="11"/>
  <c r="H346" i="11"/>
  <c r="I346" i="11"/>
  <c r="J346" i="11"/>
  <c r="K346" i="11"/>
  <c r="L346" i="11" s="1"/>
  <c r="P346" i="11"/>
  <c r="A347" i="11"/>
  <c r="B347" i="11"/>
  <c r="G347" i="11" s="1"/>
  <c r="E347" i="11"/>
  <c r="O347" i="11" s="1"/>
  <c r="P347" i="11" s="1"/>
  <c r="F347" i="11"/>
  <c r="J347" i="11"/>
  <c r="L347" i="11" s="1"/>
  <c r="K347" i="11"/>
  <c r="M347" i="11"/>
  <c r="N347" i="11"/>
  <c r="A348" i="11"/>
  <c r="B348" i="11"/>
  <c r="E348" i="11"/>
  <c r="O348" i="11" s="1"/>
  <c r="P348" i="11" s="1"/>
  <c r="F348" i="11"/>
  <c r="G348" i="11"/>
  <c r="J348" i="11"/>
  <c r="K348" i="11"/>
  <c r="L348" i="11"/>
  <c r="M348" i="11" s="1"/>
  <c r="A349" i="11"/>
  <c r="B349" i="11"/>
  <c r="C349" i="11" s="1"/>
  <c r="G349" i="11"/>
  <c r="H349" i="11"/>
  <c r="J349" i="11"/>
  <c r="K349" i="11"/>
  <c r="L349" i="11"/>
  <c r="M349" i="11" s="1"/>
  <c r="A350" i="11"/>
  <c r="B350" i="11"/>
  <c r="C350" i="11"/>
  <c r="E350" i="11"/>
  <c r="O350" i="11" s="1"/>
  <c r="P350" i="11" s="1"/>
  <c r="F350" i="11"/>
  <c r="G350" i="11"/>
  <c r="H350" i="11"/>
  <c r="I350" i="11"/>
  <c r="J350" i="11"/>
  <c r="K350" i="11"/>
  <c r="L350" i="11"/>
  <c r="N350" i="11" s="1"/>
  <c r="M350" i="11"/>
  <c r="A351" i="11"/>
  <c r="B351" i="11"/>
  <c r="G351" i="11" s="1"/>
  <c r="C351" i="11"/>
  <c r="E351" i="11"/>
  <c r="O351" i="11" s="1"/>
  <c r="P351" i="11" s="1"/>
  <c r="F351" i="11"/>
  <c r="J351" i="11"/>
  <c r="L351" i="11" s="1"/>
  <c r="M351" i="11" s="1"/>
  <c r="K351" i="11"/>
  <c r="N351" i="11"/>
  <c r="A352" i="11"/>
  <c r="B352" i="11"/>
  <c r="E352" i="11" s="1"/>
  <c r="O352" i="11" s="1"/>
  <c r="P352" i="11" s="1"/>
  <c r="J352" i="11"/>
  <c r="K352" i="11"/>
  <c r="L352" i="11" s="1"/>
  <c r="A353" i="11"/>
  <c r="B353" i="11"/>
  <c r="C353" i="11"/>
  <c r="G353" i="11"/>
  <c r="H353" i="11"/>
  <c r="J353" i="11"/>
  <c r="K353" i="11"/>
  <c r="L353" i="11" s="1"/>
  <c r="A354" i="11"/>
  <c r="B354" i="11"/>
  <c r="C354" i="11"/>
  <c r="E354" i="11"/>
  <c r="O354" i="11" s="1"/>
  <c r="P354" i="11" s="1"/>
  <c r="F354" i="11"/>
  <c r="G354" i="11"/>
  <c r="H354" i="11"/>
  <c r="I354" i="11"/>
  <c r="J354" i="11"/>
  <c r="K354" i="11"/>
  <c r="L354" i="11"/>
  <c r="N354" i="11" s="1"/>
  <c r="A355" i="11"/>
  <c r="B355" i="11"/>
  <c r="C355" i="11"/>
  <c r="J355" i="11"/>
  <c r="L355" i="11" s="1"/>
  <c r="K355" i="11"/>
  <c r="M355" i="11"/>
  <c r="N355" i="11"/>
  <c r="A356" i="11"/>
  <c r="B356" i="11"/>
  <c r="J356" i="11"/>
  <c r="L356" i="11" s="1"/>
  <c r="K356" i="11"/>
  <c r="A357" i="11"/>
  <c r="B357" i="11"/>
  <c r="C357" i="11"/>
  <c r="J357" i="11"/>
  <c r="L357" i="11" s="1"/>
  <c r="K357" i="11"/>
  <c r="A358" i="11"/>
  <c r="B358" i="11"/>
  <c r="C358" i="11"/>
  <c r="E358" i="11"/>
  <c r="O358" i="11" s="1"/>
  <c r="P358" i="11" s="1"/>
  <c r="F358" i="11"/>
  <c r="G358" i="11"/>
  <c r="H358" i="11"/>
  <c r="I358" i="11"/>
  <c r="J358" i="11"/>
  <c r="K358" i="11"/>
  <c r="L358" i="11" s="1"/>
  <c r="A359" i="11"/>
  <c r="B359" i="11"/>
  <c r="J359" i="11"/>
  <c r="L359" i="11" s="1"/>
  <c r="K359" i="11"/>
  <c r="M359" i="11"/>
  <c r="N359" i="11"/>
  <c r="A360" i="11"/>
  <c r="B360" i="11"/>
  <c r="G360" i="11"/>
  <c r="J360" i="11"/>
  <c r="K360" i="11"/>
  <c r="L360" i="11"/>
  <c r="M360" i="11" s="1"/>
  <c r="A361" i="11"/>
  <c r="B361" i="11"/>
  <c r="J361" i="11"/>
  <c r="K361" i="11"/>
  <c r="L361" i="11"/>
  <c r="M361" i="11" s="1"/>
  <c r="A362" i="11"/>
  <c r="B362" i="11"/>
  <c r="C362" i="11"/>
  <c r="E362" i="11"/>
  <c r="O362" i="11" s="1"/>
  <c r="F362" i="11"/>
  <c r="G362" i="11"/>
  <c r="H362" i="11"/>
  <c r="I362" i="11"/>
  <c r="J362" i="11"/>
  <c r="K362" i="11"/>
  <c r="L362" i="11" s="1"/>
  <c r="P362" i="11"/>
  <c r="A363" i="11"/>
  <c r="B363" i="11"/>
  <c r="G363" i="11" s="1"/>
  <c r="F363" i="11"/>
  <c r="J363" i="11"/>
  <c r="L363" i="11" s="1"/>
  <c r="M363" i="11" s="1"/>
  <c r="K363" i="11"/>
  <c r="A364" i="11"/>
  <c r="B364" i="11"/>
  <c r="E364" i="11" s="1"/>
  <c r="F364" i="11"/>
  <c r="J364" i="11"/>
  <c r="K364" i="11"/>
  <c r="L364" i="11" s="1"/>
  <c r="O364" i="11"/>
  <c r="P364" i="11" s="1"/>
  <c r="A365" i="11"/>
  <c r="B365" i="11"/>
  <c r="H365" i="11"/>
  <c r="J365" i="11"/>
  <c r="K365" i="11"/>
  <c r="L365" i="11" s="1"/>
  <c r="A366" i="11"/>
  <c r="B366" i="11"/>
  <c r="C366" i="11"/>
  <c r="E366" i="11"/>
  <c r="O366" i="11" s="1"/>
  <c r="F366" i="11"/>
  <c r="G366" i="11"/>
  <c r="H366" i="11"/>
  <c r="I366" i="11"/>
  <c r="J366" i="11"/>
  <c r="K366" i="11"/>
  <c r="L366" i="11" s="1"/>
  <c r="N366" i="11" s="1"/>
  <c r="P366" i="11"/>
  <c r="A367" i="11"/>
  <c r="B367" i="11"/>
  <c r="G367" i="11" s="1"/>
  <c r="E367" i="11"/>
  <c r="H367" i="11"/>
  <c r="I367" i="11"/>
  <c r="J367" i="11"/>
  <c r="L367" i="11" s="1"/>
  <c r="M367" i="11" s="1"/>
  <c r="K367" i="11"/>
  <c r="N367" i="11"/>
  <c r="O367" i="11"/>
  <c r="P367" i="11" s="1"/>
  <c r="A368" i="11"/>
  <c r="B368" i="11"/>
  <c r="F368" i="11" s="1"/>
  <c r="E368" i="11"/>
  <c r="G368" i="11"/>
  <c r="J368" i="11"/>
  <c r="K368" i="11"/>
  <c r="L368" i="11" s="1"/>
  <c r="M368" i="11" s="1"/>
  <c r="N368" i="11"/>
  <c r="O368" i="11"/>
  <c r="P368" i="11" s="1"/>
  <c r="A369" i="11"/>
  <c r="B369" i="11"/>
  <c r="C369" i="11" s="1"/>
  <c r="G369" i="11"/>
  <c r="I369" i="11"/>
  <c r="J369" i="11"/>
  <c r="K369" i="11"/>
  <c r="L369" i="11" s="1"/>
  <c r="A370" i="11"/>
  <c r="B370" i="11"/>
  <c r="C370" i="11"/>
  <c r="E370" i="11"/>
  <c r="O370" i="11" s="1"/>
  <c r="P370" i="11" s="1"/>
  <c r="F370" i="11"/>
  <c r="G370" i="11"/>
  <c r="H370" i="11"/>
  <c r="I370" i="11"/>
  <c r="J370" i="11"/>
  <c r="K370" i="11"/>
  <c r="L370" i="11"/>
  <c r="N370" i="11" s="1"/>
  <c r="M370" i="11"/>
  <c r="A371" i="11"/>
  <c r="B371" i="11"/>
  <c r="G371" i="11" s="1"/>
  <c r="C371" i="11"/>
  <c r="F371" i="11"/>
  <c r="H371" i="11"/>
  <c r="I371" i="11"/>
  <c r="J371" i="11"/>
  <c r="L371" i="11" s="1"/>
  <c r="K371" i="11"/>
  <c r="M371" i="11"/>
  <c r="N371" i="11"/>
  <c r="A372" i="11"/>
  <c r="B372" i="11"/>
  <c r="E372" i="11" s="1"/>
  <c r="O372" i="11" s="1"/>
  <c r="P372" i="11" s="1"/>
  <c r="J372" i="11"/>
  <c r="K372" i="11"/>
  <c r="L372" i="11" s="1"/>
  <c r="M372" i="11"/>
  <c r="N372" i="11"/>
  <c r="A373" i="11"/>
  <c r="B373" i="11"/>
  <c r="G373" i="11" s="1"/>
  <c r="C373" i="11"/>
  <c r="H373" i="11"/>
  <c r="I373" i="11"/>
  <c r="J373" i="11"/>
  <c r="K373" i="11"/>
  <c r="L373" i="11" s="1"/>
  <c r="M373" i="11" s="1"/>
  <c r="N373" i="11"/>
  <c r="A374" i="11"/>
  <c r="B374" i="11"/>
  <c r="C374" i="11"/>
  <c r="E374" i="11"/>
  <c r="O374" i="11" s="1"/>
  <c r="F374" i="11"/>
  <c r="G374" i="11"/>
  <c r="H374" i="11"/>
  <c r="I374" i="11"/>
  <c r="J374" i="11"/>
  <c r="K374" i="11"/>
  <c r="L374" i="11"/>
  <c r="P374" i="11"/>
  <c r="A375" i="11"/>
  <c r="B375" i="11"/>
  <c r="G375" i="11" s="1"/>
  <c r="J375" i="11"/>
  <c r="L375" i="11" s="1"/>
  <c r="K375" i="11"/>
  <c r="M375" i="11"/>
  <c r="N375" i="11"/>
  <c r="A376" i="11"/>
  <c r="B376" i="11"/>
  <c r="E376" i="11"/>
  <c r="O376" i="11" s="1"/>
  <c r="P376" i="11" s="1"/>
  <c r="F376" i="11"/>
  <c r="G376" i="11"/>
  <c r="J376" i="11"/>
  <c r="K376" i="11"/>
  <c r="L376" i="11"/>
  <c r="N376" i="11" s="1"/>
  <c r="M376" i="11"/>
  <c r="A377" i="11"/>
  <c r="B377" i="11"/>
  <c r="C377" i="11" s="1"/>
  <c r="J377" i="11"/>
  <c r="K377" i="11"/>
  <c r="L377" i="11"/>
  <c r="M377" i="11" s="1"/>
  <c r="A378" i="11"/>
  <c r="B378" i="11"/>
  <c r="C378" i="11"/>
  <c r="E378" i="11"/>
  <c r="O378" i="11" s="1"/>
  <c r="P378" i="11" s="1"/>
  <c r="F378" i="11"/>
  <c r="G378" i="11"/>
  <c r="H378" i="11"/>
  <c r="I378" i="11"/>
  <c r="J378" i="11"/>
  <c r="K378" i="11"/>
  <c r="L378" i="11" s="1"/>
  <c r="A379" i="11"/>
  <c r="B379" i="11"/>
  <c r="G379" i="11" s="1"/>
  <c r="C379" i="11"/>
  <c r="E379" i="11"/>
  <c r="O379" i="11" s="1"/>
  <c r="F379" i="11"/>
  <c r="H379" i="11"/>
  <c r="I379" i="11"/>
  <c r="J379" i="11"/>
  <c r="L379" i="11" s="1"/>
  <c r="K379" i="11"/>
  <c r="P379" i="11"/>
  <c r="A380" i="11"/>
  <c r="B380" i="11"/>
  <c r="E380" i="11"/>
  <c r="O380" i="11" s="1"/>
  <c r="P380" i="11" s="1"/>
  <c r="F380" i="11"/>
  <c r="G380" i="11"/>
  <c r="J380" i="11"/>
  <c r="K380" i="11"/>
  <c r="L380" i="11"/>
  <c r="A381" i="11"/>
  <c r="B381" i="11"/>
  <c r="C381" i="11"/>
  <c r="G381" i="11"/>
  <c r="H381" i="11"/>
  <c r="I381" i="11"/>
  <c r="J381" i="11"/>
  <c r="K381" i="11"/>
  <c r="L381" i="11"/>
  <c r="A382" i="11"/>
  <c r="B382" i="11"/>
  <c r="C382" i="11"/>
  <c r="E382" i="11"/>
  <c r="O382" i="11" s="1"/>
  <c r="P382" i="11" s="1"/>
  <c r="F382" i="11"/>
  <c r="G382" i="11"/>
  <c r="H382" i="11"/>
  <c r="I382" i="11"/>
  <c r="J382" i="11"/>
  <c r="K382" i="11"/>
  <c r="L382" i="11" s="1"/>
  <c r="A383" i="11"/>
  <c r="B383" i="11"/>
  <c r="G383" i="11" s="1"/>
  <c r="C383" i="11"/>
  <c r="E383" i="11"/>
  <c r="F383" i="11"/>
  <c r="I383" i="11"/>
  <c r="J383" i="11"/>
  <c r="L383" i="11" s="1"/>
  <c r="K383" i="11"/>
  <c r="O383" i="11"/>
  <c r="P383" i="11" s="1"/>
  <c r="A384" i="11"/>
  <c r="B384" i="11"/>
  <c r="J384" i="11"/>
  <c r="K384" i="11"/>
  <c r="L384" i="11" s="1"/>
  <c r="A385" i="11"/>
  <c r="B385" i="11"/>
  <c r="I385" i="11" s="1"/>
  <c r="C385" i="11"/>
  <c r="G385" i="11"/>
  <c r="H385" i="11"/>
  <c r="J385" i="11"/>
  <c r="K385" i="11"/>
  <c r="L385" i="11" s="1"/>
  <c r="A386" i="11"/>
  <c r="B386" i="11"/>
  <c r="C386" i="11"/>
  <c r="E386" i="11"/>
  <c r="O386" i="11" s="1"/>
  <c r="P386" i="11" s="1"/>
  <c r="F386" i="11"/>
  <c r="G386" i="11"/>
  <c r="H386" i="11"/>
  <c r="I386" i="11"/>
  <c r="J386" i="11"/>
  <c r="K386" i="11"/>
  <c r="L386" i="11" s="1"/>
  <c r="N386" i="11" s="1"/>
  <c r="M386" i="11"/>
  <c r="A387" i="11"/>
  <c r="B387" i="11"/>
  <c r="J387" i="11"/>
  <c r="L387" i="11" s="1"/>
  <c r="M387" i="11" s="1"/>
  <c r="K387" i="11"/>
  <c r="N387" i="11"/>
  <c r="A388" i="11"/>
  <c r="B388" i="11"/>
  <c r="G388" i="11"/>
  <c r="J388" i="11"/>
  <c r="K388" i="11"/>
  <c r="A389" i="11"/>
  <c r="B389" i="11"/>
  <c r="I389" i="11" s="1"/>
  <c r="C389" i="11"/>
  <c r="J389" i="11"/>
  <c r="K389" i="11"/>
  <c r="L389" i="11" s="1"/>
  <c r="A390" i="11"/>
  <c r="B390" i="11"/>
  <c r="C390" i="11"/>
  <c r="E390" i="11"/>
  <c r="O390" i="11" s="1"/>
  <c r="P390" i="11" s="1"/>
  <c r="F390" i="11"/>
  <c r="G390" i="11"/>
  <c r="H390" i="11"/>
  <c r="I390" i="11"/>
  <c r="J390" i="11"/>
  <c r="K390" i="11"/>
  <c r="L390" i="11"/>
  <c r="A391" i="11"/>
  <c r="B391" i="11"/>
  <c r="F391" i="11"/>
  <c r="H391" i="11"/>
  <c r="J391" i="11"/>
  <c r="L391" i="11" s="1"/>
  <c r="N391" i="11" s="1"/>
  <c r="K391" i="11"/>
  <c r="M391" i="11"/>
  <c r="A392" i="11"/>
  <c r="B392" i="11"/>
  <c r="E392" i="11" s="1"/>
  <c r="O392" i="11" s="1"/>
  <c r="P392" i="11" s="1"/>
  <c r="F392" i="11"/>
  <c r="G392" i="11"/>
  <c r="J392" i="11"/>
  <c r="K392" i="11"/>
  <c r="L392" i="11" s="1"/>
  <c r="N392" i="11" s="1"/>
  <c r="M392" i="11"/>
  <c r="A393" i="11"/>
  <c r="B393" i="11"/>
  <c r="J393" i="11"/>
  <c r="K393" i="11"/>
  <c r="L393" i="11" s="1"/>
  <c r="M393" i="11" s="1"/>
  <c r="A394" i="11"/>
  <c r="B394" i="11"/>
  <c r="C394" i="11"/>
  <c r="E394" i="11"/>
  <c r="O394" i="11" s="1"/>
  <c r="F394" i="11"/>
  <c r="G394" i="11"/>
  <c r="H394" i="11"/>
  <c r="I394" i="11"/>
  <c r="J394" i="11"/>
  <c r="K394" i="11"/>
  <c r="L394" i="11" s="1"/>
  <c r="P394" i="11"/>
  <c r="A395" i="11"/>
  <c r="B395" i="11"/>
  <c r="G395" i="11" s="1"/>
  <c r="E395" i="11"/>
  <c r="F395" i="11"/>
  <c r="J395" i="11"/>
  <c r="L395" i="11" s="1"/>
  <c r="M395" i="11" s="1"/>
  <c r="K395" i="11"/>
  <c r="N395" i="11"/>
  <c r="O395" i="11"/>
  <c r="P395" i="11" s="1"/>
  <c r="A396" i="11"/>
  <c r="B396" i="11"/>
  <c r="E396" i="11"/>
  <c r="F396" i="11"/>
  <c r="G396" i="11"/>
  <c r="J396" i="11"/>
  <c r="K396" i="11"/>
  <c r="L396" i="11"/>
  <c r="O396" i="11"/>
  <c r="P396" i="11" s="1"/>
  <c r="A397" i="11"/>
  <c r="B397" i="11"/>
  <c r="C397" i="11" s="1"/>
  <c r="G397" i="11"/>
  <c r="H397" i="11"/>
  <c r="J397" i="11"/>
  <c r="K397" i="11"/>
  <c r="L397" i="11"/>
  <c r="A398" i="11"/>
  <c r="B398" i="11"/>
  <c r="C398" i="11"/>
  <c r="E398" i="11"/>
  <c r="O398" i="11" s="1"/>
  <c r="P398" i="11" s="1"/>
  <c r="F398" i="11"/>
  <c r="G398" i="11"/>
  <c r="H398" i="11"/>
  <c r="I398" i="11"/>
  <c r="J398" i="11"/>
  <c r="K398" i="11"/>
  <c r="L398" i="11"/>
  <c r="N398" i="11" s="1"/>
  <c r="M398" i="11"/>
  <c r="A399" i="11"/>
  <c r="B399" i="11"/>
  <c r="G399" i="11" s="1"/>
  <c r="C399" i="11"/>
  <c r="E399" i="11"/>
  <c r="O399" i="11" s="1"/>
  <c r="P399" i="11" s="1"/>
  <c r="F399" i="11"/>
  <c r="H399" i="11"/>
  <c r="J399" i="11"/>
  <c r="L399" i="11" s="1"/>
  <c r="M399" i="11" s="1"/>
  <c r="K399" i="11"/>
  <c r="N399" i="11"/>
  <c r="A400" i="11"/>
  <c r="B400" i="11"/>
  <c r="E400" i="11"/>
  <c r="J400" i="11"/>
  <c r="K400" i="11"/>
  <c r="L400" i="11" s="1"/>
  <c r="M400" i="11" s="1"/>
  <c r="N400" i="11"/>
  <c r="O400" i="11"/>
  <c r="P400" i="11" s="1"/>
  <c r="A401" i="11"/>
  <c r="B401" i="11"/>
  <c r="C401" i="11"/>
  <c r="G401" i="11"/>
  <c r="H401" i="11"/>
  <c r="I401" i="11"/>
  <c r="J401" i="11"/>
  <c r="K401" i="11"/>
  <c r="L401" i="11" s="1"/>
  <c r="A402" i="11"/>
  <c r="B402" i="11"/>
  <c r="C402" i="11"/>
  <c r="E402" i="11"/>
  <c r="O402" i="11" s="1"/>
  <c r="P402" i="11" s="1"/>
  <c r="F402" i="11"/>
  <c r="G402" i="11"/>
  <c r="H402" i="11"/>
  <c r="I402" i="11"/>
  <c r="J402" i="11"/>
  <c r="K402" i="11"/>
  <c r="L402" i="11"/>
  <c r="N402" i="11" s="1"/>
  <c r="M402" i="11"/>
  <c r="A403" i="11"/>
  <c r="B403" i="11"/>
  <c r="J403" i="11"/>
  <c r="L403" i="11" s="1"/>
  <c r="K403" i="11"/>
  <c r="M403" i="11"/>
  <c r="N403" i="11"/>
  <c r="A404" i="11"/>
  <c r="B404" i="11"/>
  <c r="J404" i="11"/>
  <c r="L404" i="11" s="1"/>
  <c r="K404" i="11"/>
  <c r="M404" i="11"/>
  <c r="N404" i="11"/>
  <c r="A405" i="11"/>
  <c r="B405" i="11"/>
  <c r="C405" i="11"/>
  <c r="J405" i="11"/>
  <c r="L405" i="11" s="1"/>
  <c r="M405" i="11" s="1"/>
  <c r="K405" i="11"/>
  <c r="A406" i="11"/>
  <c r="B406" i="11"/>
  <c r="C406" i="11"/>
  <c r="E406" i="11"/>
  <c r="O406" i="11" s="1"/>
  <c r="P406" i="11" s="1"/>
  <c r="F406" i="11"/>
  <c r="G406" i="11"/>
  <c r="H406" i="11"/>
  <c r="I406" i="11"/>
  <c r="J406" i="11"/>
  <c r="K406" i="11"/>
  <c r="L406" i="11"/>
  <c r="N406" i="11" s="1"/>
  <c r="M406" i="11"/>
  <c r="A407" i="11"/>
  <c r="B407" i="11"/>
  <c r="H407" i="11"/>
  <c r="J407" i="11"/>
  <c r="L407" i="11" s="1"/>
  <c r="K407" i="11"/>
  <c r="M407" i="11"/>
  <c r="N407" i="11"/>
  <c r="A408" i="11"/>
  <c r="B408" i="11"/>
  <c r="G408" i="11"/>
  <c r="J408" i="11"/>
  <c r="K408" i="11"/>
  <c r="L408" i="11"/>
  <c r="M408" i="11"/>
  <c r="N408" i="11"/>
  <c r="A409" i="11"/>
  <c r="B409" i="11"/>
  <c r="I409" i="11"/>
  <c r="J409" i="11"/>
  <c r="K409" i="11"/>
  <c r="L409" i="11"/>
  <c r="M409" i="11" s="1"/>
  <c r="N409" i="11"/>
  <c r="A410" i="11"/>
  <c r="B410" i="11"/>
  <c r="C410" i="11"/>
  <c r="E410" i="11"/>
  <c r="O410" i="11" s="1"/>
  <c r="F410" i="11"/>
  <c r="G410" i="11"/>
  <c r="H410" i="11"/>
  <c r="I410" i="11"/>
  <c r="J410" i="11"/>
  <c r="K410" i="11"/>
  <c r="L410" i="11"/>
  <c r="P410" i="11"/>
  <c r="A411" i="11"/>
  <c r="B411" i="11"/>
  <c r="G411" i="11" s="1"/>
  <c r="F411" i="11"/>
  <c r="J411" i="11"/>
  <c r="L411" i="11" s="1"/>
  <c r="K411" i="11"/>
  <c r="A412" i="11"/>
  <c r="B412" i="11"/>
  <c r="E412" i="11" s="1"/>
  <c r="F412" i="11"/>
  <c r="J412" i="11"/>
  <c r="K412" i="11"/>
  <c r="L412" i="11"/>
  <c r="N412" i="11" s="1"/>
  <c r="M412" i="11"/>
  <c r="O412" i="11"/>
  <c r="P412" i="11" s="1"/>
  <c r="A413" i="11"/>
  <c r="B413" i="11"/>
  <c r="H413" i="11"/>
  <c r="J413" i="11"/>
  <c r="K413" i="11"/>
  <c r="L413" i="11"/>
  <c r="M413" i="11" s="1"/>
  <c r="N413" i="11"/>
  <c r="A414" i="11"/>
  <c r="B414" i="11"/>
  <c r="C414" i="11"/>
  <c r="E414" i="11"/>
  <c r="O414" i="11" s="1"/>
  <c r="F414" i="11"/>
  <c r="G414" i="11"/>
  <c r="H414" i="11"/>
  <c r="I414" i="11"/>
  <c r="J414" i="11"/>
  <c r="K414" i="11"/>
  <c r="L414" i="11" s="1"/>
  <c r="N414" i="11" s="1"/>
  <c r="M414" i="11"/>
  <c r="P414" i="11"/>
  <c r="A415" i="11"/>
  <c r="B415" i="11"/>
  <c r="G415" i="11" s="1"/>
  <c r="E415" i="11"/>
  <c r="O415" i="11" s="1"/>
  <c r="P415" i="11" s="1"/>
  <c r="I415" i="11"/>
  <c r="J415" i="11"/>
  <c r="L415" i="11" s="1"/>
  <c r="M415" i="11" s="1"/>
  <c r="K415" i="11"/>
  <c r="N415" i="11"/>
  <c r="A416" i="11"/>
  <c r="B416" i="11"/>
  <c r="F416" i="11" s="1"/>
  <c r="E416" i="11"/>
  <c r="O416" i="11" s="1"/>
  <c r="P416" i="11" s="1"/>
  <c r="G416" i="11"/>
  <c r="J416" i="11"/>
  <c r="K416" i="11"/>
  <c r="L416" i="11"/>
  <c r="M416" i="11" s="1"/>
  <c r="N416" i="11"/>
  <c r="A417" i="11"/>
  <c r="B417" i="11"/>
  <c r="C417" i="11" s="1"/>
  <c r="G417" i="11"/>
  <c r="J417" i="11"/>
  <c r="K417" i="11"/>
  <c r="L417" i="11"/>
  <c r="A418" i="11"/>
  <c r="B418" i="11"/>
  <c r="C418" i="11"/>
  <c r="E418" i="11"/>
  <c r="O418" i="11" s="1"/>
  <c r="P418" i="11" s="1"/>
  <c r="F418" i="11"/>
  <c r="G418" i="11"/>
  <c r="H418" i="11"/>
  <c r="I418" i="11"/>
  <c r="J418" i="11"/>
  <c r="K418" i="11"/>
  <c r="L418" i="11"/>
  <c r="N418" i="11" s="1"/>
  <c r="A419" i="11"/>
  <c r="B419" i="11"/>
  <c r="G419" i="11" s="1"/>
  <c r="C419" i="11"/>
  <c r="F419" i="11"/>
  <c r="H419" i="11"/>
  <c r="I419" i="11"/>
  <c r="J419" i="11"/>
  <c r="L419" i="11" s="1"/>
  <c r="M419" i="11" s="1"/>
  <c r="K419" i="11"/>
  <c r="N419" i="11"/>
  <c r="A420" i="11"/>
  <c r="B420" i="11"/>
  <c r="G420" i="11"/>
  <c r="J420" i="11"/>
  <c r="K420" i="11"/>
  <c r="L420" i="11" s="1"/>
  <c r="A421" i="11"/>
  <c r="B421" i="11"/>
  <c r="G421" i="11" s="1"/>
  <c r="C421" i="11"/>
  <c r="H421" i="11"/>
  <c r="I421" i="11"/>
  <c r="J421" i="11"/>
  <c r="K421" i="11"/>
  <c r="A422" i="11"/>
  <c r="B422" i="11"/>
  <c r="C422" i="11"/>
  <c r="E422" i="11"/>
  <c r="O422" i="11" s="1"/>
  <c r="F422" i="11"/>
  <c r="G422" i="11"/>
  <c r="H422" i="11"/>
  <c r="I422" i="11"/>
  <c r="J422" i="11"/>
  <c r="K422" i="11"/>
  <c r="L422" i="11"/>
  <c r="P422" i="11"/>
  <c r="A423" i="11"/>
  <c r="B423" i="11"/>
  <c r="H423" i="11"/>
  <c r="I423" i="11"/>
  <c r="J423" i="11"/>
  <c r="L423" i="11" s="1"/>
  <c r="K423" i="11"/>
  <c r="M423" i="11"/>
  <c r="N423" i="11"/>
  <c r="A424" i="11"/>
  <c r="B424" i="11"/>
  <c r="E424" i="11"/>
  <c r="F424" i="11"/>
  <c r="G424" i="11"/>
  <c r="J424" i="11"/>
  <c r="K424" i="11"/>
  <c r="L424" i="11"/>
  <c r="N424" i="11" s="1"/>
  <c r="O424" i="11"/>
  <c r="P424" i="11" s="1"/>
  <c r="A425" i="11"/>
  <c r="B425" i="11"/>
  <c r="H425" i="11" s="1"/>
  <c r="J425" i="11"/>
  <c r="L425" i="11" s="1"/>
  <c r="K425" i="11"/>
  <c r="A426" i="11"/>
  <c r="B426" i="11"/>
  <c r="C426" i="11"/>
  <c r="E426" i="11"/>
  <c r="O426" i="11" s="1"/>
  <c r="P426" i="11" s="1"/>
  <c r="F426" i="11"/>
  <c r="G426" i="11"/>
  <c r="H426" i="11"/>
  <c r="I426" i="11"/>
  <c r="J426" i="11"/>
  <c r="K426" i="11"/>
  <c r="L426" i="11" s="1"/>
  <c r="A427" i="11"/>
  <c r="B427" i="11"/>
  <c r="G427" i="11" s="1"/>
  <c r="C427" i="11"/>
  <c r="E427" i="11"/>
  <c r="O427" i="11" s="1"/>
  <c r="F427" i="11"/>
  <c r="H427" i="11"/>
  <c r="I427" i="11"/>
  <c r="J427" i="11"/>
  <c r="L427" i="11" s="1"/>
  <c r="K427" i="11"/>
  <c r="P427" i="11"/>
  <c r="A428" i="11"/>
  <c r="B428" i="11"/>
  <c r="E428" i="11"/>
  <c r="O428" i="11" s="1"/>
  <c r="P428" i="11" s="1"/>
  <c r="F428" i="11"/>
  <c r="G428" i="11"/>
  <c r="J428" i="11"/>
  <c r="K428" i="11"/>
  <c r="L428" i="11"/>
  <c r="A429" i="11"/>
  <c r="B429" i="11"/>
  <c r="C429" i="11"/>
  <c r="G429" i="11"/>
  <c r="H429" i="11"/>
  <c r="I429" i="11"/>
  <c r="J429" i="11"/>
  <c r="K429" i="11"/>
  <c r="L429" i="11"/>
  <c r="A430" i="11"/>
  <c r="B430" i="11"/>
  <c r="C430" i="11"/>
  <c r="E430" i="11"/>
  <c r="O430" i="11" s="1"/>
  <c r="P430" i="11" s="1"/>
  <c r="F430" i="11"/>
  <c r="G430" i="11"/>
  <c r="H430" i="11"/>
  <c r="I430" i="11"/>
  <c r="J430" i="11"/>
  <c r="K430" i="11"/>
  <c r="L430" i="11"/>
  <c r="N430" i="11" s="1"/>
  <c r="A431" i="11"/>
  <c r="B431" i="11"/>
  <c r="G431" i="11" s="1"/>
  <c r="C431" i="11"/>
  <c r="E431" i="11"/>
  <c r="F431" i="11"/>
  <c r="I431" i="11"/>
  <c r="J431" i="11"/>
  <c r="L431" i="11" s="1"/>
  <c r="K431" i="11"/>
  <c r="O431" i="11"/>
  <c r="P431" i="11" s="1"/>
  <c r="A432" i="11"/>
  <c r="B432" i="11"/>
  <c r="E432" i="11"/>
  <c r="O432" i="11" s="1"/>
  <c r="P432" i="11" s="1"/>
  <c r="F432" i="11"/>
  <c r="I432" i="11"/>
  <c r="J432" i="11"/>
  <c r="L432" i="11" s="1"/>
  <c r="M432" i="11" s="1"/>
  <c r="K432" i="11"/>
  <c r="N432" i="11"/>
  <c r="A433" i="11"/>
  <c r="B433" i="11"/>
  <c r="H433" i="11" s="1"/>
  <c r="C433" i="11"/>
  <c r="F433" i="11"/>
  <c r="J433" i="11"/>
  <c r="K433" i="11"/>
  <c r="L433" i="11" s="1"/>
  <c r="M433" i="11" s="1"/>
  <c r="A434" i="11"/>
  <c r="B434" i="11"/>
  <c r="C434" i="11" s="1"/>
  <c r="J434" i="11"/>
  <c r="K434" i="11"/>
  <c r="L434" i="11" s="1"/>
  <c r="A435" i="11"/>
  <c r="B435" i="11"/>
  <c r="G435" i="11" s="1"/>
  <c r="C435" i="11"/>
  <c r="E435" i="11"/>
  <c r="O435" i="11" s="1"/>
  <c r="P435" i="11" s="1"/>
  <c r="F435" i="11"/>
  <c r="H435" i="11"/>
  <c r="I435" i="11"/>
  <c r="J435" i="11"/>
  <c r="L435" i="11" s="1"/>
  <c r="N435" i="11" s="1"/>
  <c r="K435" i="11"/>
  <c r="M435" i="11"/>
  <c r="A436" i="11"/>
  <c r="B436" i="11"/>
  <c r="I436" i="11" s="1"/>
  <c r="J436" i="11"/>
  <c r="K436" i="11"/>
  <c r="L436" i="11"/>
  <c r="M436" i="11" s="1"/>
  <c r="A437" i="11"/>
  <c r="B437" i="11"/>
  <c r="J437" i="11"/>
  <c r="K437" i="11"/>
  <c r="L437" i="11"/>
  <c r="M437" i="11" s="1"/>
  <c r="A438" i="11"/>
  <c r="B438" i="11"/>
  <c r="E438" i="11" s="1"/>
  <c r="O438" i="11" s="1"/>
  <c r="P438" i="11" s="1"/>
  <c r="C438" i="11"/>
  <c r="F438" i="11"/>
  <c r="H438" i="11"/>
  <c r="I438" i="11"/>
  <c r="J438" i="11"/>
  <c r="K438" i="11"/>
  <c r="L438" i="11" s="1"/>
  <c r="N438" i="11" s="1"/>
  <c r="M438" i="11"/>
  <c r="A439" i="11"/>
  <c r="B439" i="11"/>
  <c r="G439" i="11" s="1"/>
  <c r="C439" i="11"/>
  <c r="F439" i="11"/>
  <c r="H439" i="11"/>
  <c r="I439" i="11"/>
  <c r="J439" i="11"/>
  <c r="L439" i="11" s="1"/>
  <c r="K439" i="11"/>
  <c r="A440" i="11"/>
  <c r="B440" i="11"/>
  <c r="H440" i="11" s="1"/>
  <c r="C440" i="11"/>
  <c r="E440" i="11"/>
  <c r="O440" i="11" s="1"/>
  <c r="P440" i="11" s="1"/>
  <c r="F440" i="11"/>
  <c r="G440" i="11"/>
  <c r="I440" i="11"/>
  <c r="J440" i="11"/>
  <c r="K440" i="11"/>
  <c r="A441" i="11"/>
  <c r="B441" i="11"/>
  <c r="C441" i="11" s="1"/>
  <c r="H441" i="11"/>
  <c r="I441" i="11"/>
  <c r="J441" i="11"/>
  <c r="K441" i="11"/>
  <c r="L441" i="11" s="1"/>
  <c r="N441" i="11" s="1"/>
  <c r="M441" i="11"/>
  <c r="A442" i="11"/>
  <c r="B442" i="11"/>
  <c r="F442" i="11" s="1"/>
  <c r="E442" i="11"/>
  <c r="J442" i="11"/>
  <c r="L442" i="11" s="1"/>
  <c r="K442" i="11"/>
  <c r="O442" i="11"/>
  <c r="P442" i="11"/>
  <c r="A443" i="11"/>
  <c r="B443" i="11"/>
  <c r="C443" i="11"/>
  <c r="F443" i="11"/>
  <c r="H443" i="11"/>
  <c r="J443" i="11"/>
  <c r="K443" i="11"/>
  <c r="L443" i="11"/>
  <c r="N443" i="11" s="1"/>
  <c r="A444" i="11"/>
  <c r="B444" i="11"/>
  <c r="G444" i="11"/>
  <c r="I444" i="11"/>
  <c r="J444" i="11"/>
  <c r="K444" i="11"/>
  <c r="L444" i="11" s="1"/>
  <c r="M444" i="11"/>
  <c r="N444" i="11"/>
  <c r="A445" i="11"/>
  <c r="B445" i="11"/>
  <c r="F445" i="11"/>
  <c r="J445" i="11"/>
  <c r="K445" i="11"/>
  <c r="L445" i="11"/>
  <c r="M445" i="11" s="1"/>
  <c r="N445" i="11"/>
  <c r="A446" i="11"/>
  <c r="B446" i="11"/>
  <c r="G446" i="11" s="1"/>
  <c r="C446" i="11"/>
  <c r="E446" i="11"/>
  <c r="O446" i="11" s="1"/>
  <c r="P446" i="11" s="1"/>
  <c r="J446" i="11"/>
  <c r="K446" i="11"/>
  <c r="L446" i="11" s="1"/>
  <c r="N446" i="11" s="1"/>
  <c r="M446" i="11"/>
  <c r="A447" i="11"/>
  <c r="B447" i="11"/>
  <c r="I447" i="11" s="1"/>
  <c r="C447" i="11"/>
  <c r="F447" i="11"/>
  <c r="G447" i="11"/>
  <c r="J447" i="11"/>
  <c r="L447" i="11" s="1"/>
  <c r="K447" i="11"/>
  <c r="M447" i="11"/>
  <c r="N447" i="11"/>
  <c r="A448" i="11"/>
  <c r="B448" i="11"/>
  <c r="C448" i="11"/>
  <c r="F448" i="11"/>
  <c r="I448" i="11"/>
  <c r="J448" i="11"/>
  <c r="K448" i="11"/>
  <c r="L448" i="11"/>
  <c r="N448" i="11" s="1"/>
  <c r="M448" i="11"/>
  <c r="A449" i="11"/>
  <c r="B449" i="11"/>
  <c r="E449" i="11" s="1"/>
  <c r="C449" i="11"/>
  <c r="F449" i="11"/>
  <c r="G449" i="11"/>
  <c r="I449" i="11"/>
  <c r="J449" i="11"/>
  <c r="K449" i="11"/>
  <c r="L449" i="11"/>
  <c r="M449" i="11" s="1"/>
  <c r="N449" i="11"/>
  <c r="O449" i="11"/>
  <c r="P449" i="11" s="1"/>
  <c r="A450" i="11"/>
  <c r="B450" i="11"/>
  <c r="E450" i="11" s="1"/>
  <c r="O450" i="11" s="1"/>
  <c r="P450" i="11" s="1"/>
  <c r="C450" i="11"/>
  <c r="F450" i="11"/>
  <c r="G450" i="11"/>
  <c r="H450" i="11"/>
  <c r="I450" i="11"/>
  <c r="J450" i="11"/>
  <c r="K450" i="11"/>
  <c r="L450" i="11"/>
  <c r="A451" i="11"/>
  <c r="B451" i="11"/>
  <c r="C451" i="11"/>
  <c r="E451" i="11"/>
  <c r="O451" i="11" s="1"/>
  <c r="P451" i="11" s="1"/>
  <c r="F451" i="11"/>
  <c r="G451" i="11"/>
  <c r="H451" i="11"/>
  <c r="I451" i="11"/>
  <c r="J451" i="11"/>
  <c r="K451" i="11"/>
  <c r="L451" i="11"/>
  <c r="M451" i="11" s="1"/>
  <c r="N451" i="11"/>
  <c r="A452" i="11"/>
  <c r="B452" i="11"/>
  <c r="F452" i="11" s="1"/>
  <c r="C452" i="11"/>
  <c r="J452" i="11"/>
  <c r="L452" i="11" s="1"/>
  <c r="K452" i="11"/>
  <c r="A453" i="11"/>
  <c r="B453" i="11"/>
  <c r="E453" i="11" s="1"/>
  <c r="C453" i="11"/>
  <c r="F453" i="11"/>
  <c r="G453" i="11"/>
  <c r="H453" i="11"/>
  <c r="I453" i="11"/>
  <c r="J453" i="11"/>
  <c r="L453" i="11" s="1"/>
  <c r="K453" i="11"/>
  <c r="O453" i="11"/>
  <c r="P453" i="11" s="1"/>
  <c r="A454" i="11"/>
  <c r="B454" i="11"/>
  <c r="F454" i="11" s="1"/>
  <c r="E454" i="11"/>
  <c r="O454" i="11" s="1"/>
  <c r="P454" i="11" s="1"/>
  <c r="I454" i="11"/>
  <c r="J454" i="11"/>
  <c r="K454" i="11"/>
  <c r="A455" i="11"/>
  <c r="B455" i="11"/>
  <c r="F455" i="11" s="1"/>
  <c r="C455" i="11"/>
  <c r="E455" i="11"/>
  <c r="O455" i="11" s="1"/>
  <c r="P455" i="11" s="1"/>
  <c r="G455" i="11"/>
  <c r="H455" i="11"/>
  <c r="I455" i="11"/>
  <c r="J455" i="11"/>
  <c r="L455" i="11" s="1"/>
  <c r="K455" i="11"/>
  <c r="A456" i="11"/>
  <c r="B456" i="11"/>
  <c r="H456" i="11" s="1"/>
  <c r="C456" i="11"/>
  <c r="E456" i="11"/>
  <c r="O456" i="11" s="1"/>
  <c r="P456" i="11" s="1"/>
  <c r="F456" i="11"/>
  <c r="G456" i="11"/>
  <c r="I456" i="11"/>
  <c r="J456" i="11"/>
  <c r="K456" i="11"/>
  <c r="A457" i="11"/>
  <c r="B457" i="11"/>
  <c r="F457" i="11" s="1"/>
  <c r="C457" i="11"/>
  <c r="I457" i="11"/>
  <c r="J457" i="11"/>
  <c r="K457" i="11"/>
  <c r="L457" i="11" s="1"/>
  <c r="A458" i="11"/>
  <c r="B458" i="11"/>
  <c r="F458" i="11" s="1"/>
  <c r="E458" i="11"/>
  <c r="O458" i="11" s="1"/>
  <c r="P458" i="11" s="1"/>
  <c r="I458" i="11"/>
  <c r="J458" i="11"/>
  <c r="L458" i="11" s="1"/>
  <c r="K458" i="11"/>
  <c r="A459" i="11"/>
  <c r="B459" i="11"/>
  <c r="F459" i="11" s="1"/>
  <c r="C459" i="11"/>
  <c r="H459" i="11"/>
  <c r="J459" i="11"/>
  <c r="L459" i="11" s="1"/>
  <c r="K459" i="11"/>
  <c r="A460" i="11"/>
  <c r="B460" i="11"/>
  <c r="E460" i="11" s="1"/>
  <c r="O460" i="11" s="1"/>
  <c r="P460" i="11" s="1"/>
  <c r="C460" i="11"/>
  <c r="I460" i="11"/>
  <c r="J460" i="11"/>
  <c r="K460" i="11"/>
  <c r="A461" i="11"/>
  <c r="B461" i="11"/>
  <c r="F461" i="11"/>
  <c r="G461" i="11"/>
  <c r="H461" i="11"/>
  <c r="I461" i="11"/>
  <c r="J461" i="11"/>
  <c r="K461" i="11"/>
  <c r="L461" i="11" s="1"/>
  <c r="A462" i="11"/>
  <c r="B462" i="11"/>
  <c r="G462" i="11" s="1"/>
  <c r="C462" i="11"/>
  <c r="E462" i="11"/>
  <c r="O462" i="11" s="1"/>
  <c r="P462" i="11" s="1"/>
  <c r="F462" i="11"/>
  <c r="H462" i="11"/>
  <c r="I462" i="11"/>
  <c r="J462" i="11"/>
  <c r="K462" i="11"/>
  <c r="L462" i="11" s="1"/>
  <c r="A463" i="11"/>
  <c r="B463" i="11"/>
  <c r="C463" i="11"/>
  <c r="F463" i="11"/>
  <c r="G463" i="11"/>
  <c r="I463" i="11"/>
  <c r="J463" i="11"/>
  <c r="L463" i="11" s="1"/>
  <c r="K463" i="11"/>
  <c r="A464" i="11"/>
  <c r="B464" i="11"/>
  <c r="H464" i="11" s="1"/>
  <c r="C464" i="11"/>
  <c r="E464" i="11"/>
  <c r="O464" i="11" s="1"/>
  <c r="P464" i="11" s="1"/>
  <c r="F464" i="11"/>
  <c r="G464" i="11"/>
  <c r="I464" i="11"/>
  <c r="J464" i="11"/>
  <c r="K464" i="11"/>
  <c r="L464" i="11" s="1"/>
  <c r="A465" i="11"/>
  <c r="B465" i="11"/>
  <c r="F465" i="11" s="1"/>
  <c r="C465" i="11"/>
  <c r="I465" i="11"/>
  <c r="J465" i="11"/>
  <c r="K465" i="11"/>
  <c r="L465" i="11" s="1"/>
  <c r="A466" i="11"/>
  <c r="B466" i="11"/>
  <c r="E466" i="11" s="1"/>
  <c r="O466" i="11" s="1"/>
  <c r="P466" i="11" s="1"/>
  <c r="C466" i="11"/>
  <c r="H466" i="11"/>
  <c r="I466" i="11"/>
  <c r="J466" i="11"/>
  <c r="K466" i="11"/>
  <c r="L466" i="11"/>
  <c r="N466" i="11" s="1"/>
  <c r="M466" i="11"/>
  <c r="A467" i="11"/>
  <c r="B467" i="11"/>
  <c r="C467" i="11"/>
  <c r="E467" i="11"/>
  <c r="O467" i="11" s="1"/>
  <c r="F467" i="11"/>
  <c r="G467" i="11"/>
  <c r="H467" i="11"/>
  <c r="I467" i="11"/>
  <c r="J467" i="11"/>
  <c r="L467" i="11" s="1"/>
  <c r="K467" i="11"/>
  <c r="P467" i="11"/>
  <c r="A468" i="11"/>
  <c r="B468" i="11"/>
  <c r="G468" i="11" s="1"/>
  <c r="C468" i="11"/>
  <c r="F468" i="11"/>
  <c r="J468" i="11"/>
  <c r="K468" i="11"/>
  <c r="L468" i="11" s="1"/>
  <c r="A469" i="11"/>
  <c r="B469" i="11"/>
  <c r="E469" i="11" s="1"/>
  <c r="C469" i="11"/>
  <c r="F469" i="11"/>
  <c r="G469" i="11"/>
  <c r="H469" i="11"/>
  <c r="I469" i="11"/>
  <c r="J469" i="11"/>
  <c r="L469" i="11" s="1"/>
  <c r="M469" i="11" s="1"/>
  <c r="K469" i="11"/>
  <c r="N469" i="11"/>
  <c r="O469" i="11"/>
  <c r="P469" i="11" s="1"/>
  <c r="A470" i="11"/>
  <c r="B470" i="11"/>
  <c r="C470" i="11"/>
  <c r="J470" i="11"/>
  <c r="K470" i="11"/>
  <c r="L470" i="11"/>
  <c r="A471" i="11"/>
  <c r="B471" i="11"/>
  <c r="C471" i="11"/>
  <c r="J471" i="11"/>
  <c r="K471" i="11"/>
  <c r="L471" i="11"/>
  <c r="N471" i="11" s="1"/>
  <c r="M471" i="11"/>
  <c r="A472" i="11"/>
  <c r="B472" i="11"/>
  <c r="C472" i="11"/>
  <c r="E472" i="11"/>
  <c r="O472" i="11" s="1"/>
  <c r="P472" i="11" s="1"/>
  <c r="F472" i="11"/>
  <c r="G472" i="11"/>
  <c r="H472" i="11"/>
  <c r="I472" i="11"/>
  <c r="J472" i="11"/>
  <c r="L472" i="11" s="1"/>
  <c r="K472" i="11"/>
  <c r="M472" i="11"/>
  <c r="N472" i="11"/>
  <c r="A473" i="11"/>
  <c r="B473" i="11"/>
  <c r="E473" i="11" s="1"/>
  <c r="O473" i="11" s="1"/>
  <c r="P473" i="11" s="1"/>
  <c r="C473" i="11"/>
  <c r="H473" i="11"/>
  <c r="I473" i="11"/>
  <c r="J473" i="11"/>
  <c r="K473" i="11"/>
  <c r="L473" i="11" s="1"/>
  <c r="M473" i="11"/>
  <c r="N473" i="11"/>
  <c r="A474" i="11"/>
  <c r="B474" i="11"/>
  <c r="I474" i="11" s="1"/>
  <c r="F474" i="11"/>
  <c r="G474" i="11"/>
  <c r="H474" i="11"/>
  <c r="J474" i="11"/>
  <c r="K474" i="11"/>
  <c r="L474" i="11"/>
  <c r="A475" i="11"/>
  <c r="B475" i="11"/>
  <c r="F475" i="11" s="1"/>
  <c r="C475" i="11"/>
  <c r="E475" i="11"/>
  <c r="O475" i="11" s="1"/>
  <c r="P475" i="11" s="1"/>
  <c r="G475" i="11"/>
  <c r="H475" i="11"/>
  <c r="I475" i="11"/>
  <c r="J475" i="11"/>
  <c r="L475" i="11" s="1"/>
  <c r="K475" i="11"/>
  <c r="A476" i="11"/>
  <c r="B476" i="11"/>
  <c r="C476" i="11"/>
  <c r="E476" i="11"/>
  <c r="O476" i="11" s="1"/>
  <c r="F476" i="11"/>
  <c r="G476" i="11"/>
  <c r="H476" i="11"/>
  <c r="I476" i="11"/>
  <c r="J476" i="11"/>
  <c r="K476" i="11"/>
  <c r="L476" i="11"/>
  <c r="M476" i="11" s="1"/>
  <c r="P476" i="11"/>
  <c r="A477" i="11"/>
  <c r="B477" i="11"/>
  <c r="H477" i="11" s="1"/>
  <c r="E477" i="11"/>
  <c r="F477" i="11"/>
  <c r="J477" i="11"/>
  <c r="K477" i="11"/>
  <c r="O477" i="11"/>
  <c r="P477" i="11" s="1"/>
  <c r="A478" i="11"/>
  <c r="B478" i="11"/>
  <c r="C478" i="11"/>
  <c r="J478" i="11"/>
  <c r="K478" i="11"/>
  <c r="L478" i="11"/>
  <c r="N478" i="11" s="1"/>
  <c r="M478" i="11"/>
  <c r="A479" i="11"/>
  <c r="B479" i="11"/>
  <c r="F479" i="11" s="1"/>
  <c r="E479" i="11"/>
  <c r="G479" i="11"/>
  <c r="I479" i="11"/>
  <c r="J479" i="11"/>
  <c r="K479" i="11"/>
  <c r="L479" i="11" s="1"/>
  <c r="M479" i="11" s="1"/>
  <c r="N479" i="11"/>
  <c r="O479" i="11"/>
  <c r="P479" i="11" s="1"/>
  <c r="A480" i="11"/>
  <c r="B480" i="11"/>
  <c r="C480" i="11"/>
  <c r="E480" i="11"/>
  <c r="O480" i="11" s="1"/>
  <c r="F480" i="11"/>
  <c r="G480" i="11"/>
  <c r="H480" i="11"/>
  <c r="I480" i="11"/>
  <c r="J480" i="11"/>
  <c r="K480" i="11"/>
  <c r="L480" i="11"/>
  <c r="P480" i="11"/>
  <c r="A481" i="11"/>
  <c r="B481" i="11"/>
  <c r="C481" i="11"/>
  <c r="E481" i="11"/>
  <c r="O481" i="11" s="1"/>
  <c r="P481" i="11" s="1"/>
  <c r="F481" i="11"/>
  <c r="G481" i="11"/>
  <c r="H481" i="11"/>
  <c r="I481" i="11"/>
  <c r="J481" i="11"/>
  <c r="K481" i="11"/>
  <c r="A482" i="11"/>
  <c r="B482" i="11"/>
  <c r="C482" i="11"/>
  <c r="G482" i="11"/>
  <c r="H482" i="11"/>
  <c r="J482" i="11"/>
  <c r="K482" i="11"/>
  <c r="L482" i="11"/>
  <c r="N482" i="11" s="1"/>
  <c r="M482" i="11"/>
  <c r="A483" i="11"/>
  <c r="B483" i="11"/>
  <c r="F483" i="11" s="1"/>
  <c r="E483" i="11"/>
  <c r="O483" i="11" s="1"/>
  <c r="P483" i="11" s="1"/>
  <c r="G483" i="11"/>
  <c r="J483" i="11"/>
  <c r="K483" i="11"/>
  <c r="L483" i="11" s="1"/>
  <c r="M483" i="11" s="1"/>
  <c r="A484" i="11"/>
  <c r="B484" i="11"/>
  <c r="C484" i="11"/>
  <c r="E484" i="11"/>
  <c r="O484" i="11" s="1"/>
  <c r="F484" i="11"/>
  <c r="G484" i="11"/>
  <c r="H484" i="11"/>
  <c r="I484" i="11"/>
  <c r="J484" i="11"/>
  <c r="K484" i="11"/>
  <c r="L484" i="11" s="1"/>
  <c r="P484" i="11"/>
  <c r="A485" i="11"/>
  <c r="B485" i="11"/>
  <c r="C485" i="11" s="1"/>
  <c r="E485" i="11"/>
  <c r="F485" i="11"/>
  <c r="H485" i="11"/>
  <c r="I485" i="11"/>
  <c r="J485" i="11"/>
  <c r="K485" i="11"/>
  <c r="O485" i="11"/>
  <c r="P485" i="11" s="1"/>
  <c r="A486" i="11"/>
  <c r="B486" i="11"/>
  <c r="I486" i="11" s="1"/>
  <c r="C486" i="11"/>
  <c r="G486" i="11"/>
  <c r="H486" i="11"/>
  <c r="J486" i="11"/>
  <c r="K486" i="11"/>
  <c r="L486" i="11"/>
  <c r="A487" i="11"/>
  <c r="B487" i="11"/>
  <c r="F487" i="11" s="1"/>
  <c r="C487" i="11"/>
  <c r="E487" i="11"/>
  <c r="O487" i="11" s="1"/>
  <c r="P487" i="11" s="1"/>
  <c r="G487" i="11"/>
  <c r="H487" i="11"/>
  <c r="I487" i="11"/>
  <c r="J487" i="11"/>
  <c r="K487" i="11"/>
  <c r="A488" i="11"/>
  <c r="B488" i="11"/>
  <c r="C488" i="11"/>
  <c r="E488" i="11"/>
  <c r="O488" i="11" s="1"/>
  <c r="F488" i="11"/>
  <c r="G488" i="11"/>
  <c r="H488" i="11"/>
  <c r="I488" i="11"/>
  <c r="J488" i="11"/>
  <c r="K488" i="11"/>
  <c r="L488" i="11"/>
  <c r="M488" i="11" s="1"/>
  <c r="P488" i="11"/>
  <c r="A489" i="11"/>
  <c r="B489" i="11"/>
  <c r="H489" i="11" s="1"/>
  <c r="E489" i="11"/>
  <c r="O489" i="11" s="1"/>
  <c r="P489" i="11" s="1"/>
  <c r="F489" i="11"/>
  <c r="J489" i="11"/>
  <c r="K489" i="11"/>
  <c r="A490" i="11"/>
  <c r="B490" i="11"/>
  <c r="C490" i="11"/>
  <c r="J490" i="11"/>
  <c r="K490" i="11"/>
  <c r="L490" i="11"/>
  <c r="N490" i="11" s="1"/>
  <c r="M490" i="11"/>
  <c r="A491" i="11"/>
  <c r="B491" i="11"/>
  <c r="F491" i="11" s="1"/>
  <c r="E491" i="11"/>
  <c r="G491" i="11"/>
  <c r="I491" i="11"/>
  <c r="J491" i="11"/>
  <c r="K491" i="11"/>
  <c r="L491" i="11" s="1"/>
  <c r="M491" i="11" s="1"/>
  <c r="O491" i="11"/>
  <c r="P491" i="11" s="1"/>
  <c r="A492" i="11"/>
  <c r="B492" i="11"/>
  <c r="C492" i="11"/>
  <c r="E492" i="11"/>
  <c r="O492" i="11" s="1"/>
  <c r="F492" i="11"/>
  <c r="G492" i="11"/>
  <c r="H492" i="11"/>
  <c r="I492" i="11"/>
  <c r="J492" i="11"/>
  <c r="K492" i="11"/>
  <c r="L492" i="11" s="1"/>
  <c r="P492" i="11"/>
  <c r="A493" i="11"/>
  <c r="B493" i="11"/>
  <c r="C493" i="11"/>
  <c r="E493" i="11"/>
  <c r="O493" i="11" s="1"/>
  <c r="P493" i="11" s="1"/>
  <c r="F493" i="11"/>
  <c r="G493" i="11"/>
  <c r="H493" i="11"/>
  <c r="I493" i="11"/>
  <c r="J493" i="11"/>
  <c r="K493" i="11"/>
  <c r="A494" i="11"/>
  <c r="B494" i="11"/>
  <c r="C494" i="11"/>
  <c r="E494" i="11"/>
  <c r="O494" i="11" s="1"/>
  <c r="P494" i="11" s="1"/>
  <c r="J494" i="11"/>
  <c r="K494" i="11"/>
  <c r="L494" i="11"/>
  <c r="N494" i="11" s="1"/>
  <c r="M494" i="11"/>
  <c r="A495" i="11"/>
  <c r="B495" i="11"/>
  <c r="E495" i="11"/>
  <c r="O495" i="11" s="1"/>
  <c r="P495" i="11" s="1"/>
  <c r="G495" i="11"/>
  <c r="J495" i="11"/>
  <c r="K495" i="11"/>
  <c r="L495" i="11" s="1"/>
  <c r="M495" i="11" s="1"/>
  <c r="N495" i="11"/>
  <c r="A496" i="11"/>
  <c r="B496" i="11"/>
  <c r="C496" i="11"/>
  <c r="E496" i="11"/>
  <c r="O496" i="11" s="1"/>
  <c r="F496" i="11"/>
  <c r="G496" i="11"/>
  <c r="H496" i="11"/>
  <c r="I496" i="11"/>
  <c r="J496" i="11"/>
  <c r="K496" i="11"/>
  <c r="L496" i="11"/>
  <c r="N496" i="11" s="1"/>
  <c r="P496" i="11"/>
  <c r="A497" i="11"/>
  <c r="B497" i="11"/>
  <c r="C497" i="11" s="1"/>
  <c r="E497" i="11"/>
  <c r="F497" i="11"/>
  <c r="H497" i="11"/>
  <c r="I497" i="11"/>
  <c r="J497" i="11"/>
  <c r="K497" i="11"/>
  <c r="O497" i="11"/>
  <c r="P497" i="11" s="1"/>
  <c r="A498" i="11"/>
  <c r="B498" i="11"/>
  <c r="I498" i="11" s="1"/>
  <c r="C498" i="11"/>
  <c r="G498" i="11"/>
  <c r="H498" i="11"/>
  <c r="J498" i="11"/>
  <c r="K498" i="11"/>
  <c r="L498" i="11"/>
  <c r="A499" i="11"/>
  <c r="B499" i="11"/>
  <c r="F499" i="11" s="1"/>
  <c r="C499" i="11"/>
  <c r="E499" i="11"/>
  <c r="O499" i="11" s="1"/>
  <c r="P499" i="11" s="1"/>
  <c r="G499" i="11"/>
  <c r="H499" i="11"/>
  <c r="I499" i="11"/>
  <c r="J499" i="11"/>
  <c r="K499" i="11"/>
  <c r="A500" i="11"/>
  <c r="B500" i="11"/>
  <c r="C500" i="11"/>
  <c r="E500" i="11"/>
  <c r="O500" i="11" s="1"/>
  <c r="F500" i="11"/>
  <c r="G500" i="11"/>
  <c r="H500" i="11"/>
  <c r="I500" i="11"/>
  <c r="J500" i="11"/>
  <c r="K500" i="11"/>
  <c r="L500" i="11"/>
  <c r="M500" i="11" s="1"/>
  <c r="P500" i="11"/>
  <c r="A501" i="11"/>
  <c r="B501" i="11"/>
  <c r="J501" i="11"/>
  <c r="K501" i="11"/>
  <c r="A502" i="11"/>
  <c r="B502" i="11"/>
  <c r="C502" i="11" s="1"/>
  <c r="H502" i="11"/>
  <c r="J502" i="11"/>
  <c r="K502" i="11"/>
  <c r="L502" i="11"/>
  <c r="M502" i="11"/>
  <c r="N502" i="11"/>
  <c r="A503" i="11"/>
  <c r="B503" i="11"/>
  <c r="F503" i="11" s="1"/>
  <c r="E503" i="11"/>
  <c r="G503" i="11"/>
  <c r="I503" i="11"/>
  <c r="J503" i="11"/>
  <c r="K503" i="11"/>
  <c r="L503" i="11"/>
  <c r="O503" i="11"/>
  <c r="P503" i="11" s="1"/>
  <c r="A504" i="11"/>
  <c r="B504" i="11"/>
  <c r="C504" i="11"/>
  <c r="E504" i="11"/>
  <c r="O504" i="11" s="1"/>
  <c r="F504" i="11"/>
  <c r="G504" i="11"/>
  <c r="H504" i="11"/>
  <c r="I504" i="11"/>
  <c r="J504" i="11"/>
  <c r="K504" i="11"/>
  <c r="L504" i="11" s="1"/>
  <c r="P504" i="11"/>
  <c r="A505" i="11"/>
  <c r="B505" i="11"/>
  <c r="C505" i="11"/>
  <c r="E505" i="11"/>
  <c r="O505" i="11" s="1"/>
  <c r="P505" i="11" s="1"/>
  <c r="F505" i="11"/>
  <c r="G505" i="11"/>
  <c r="H505" i="11"/>
  <c r="I505" i="11"/>
  <c r="J505" i="11"/>
  <c r="K505" i="11"/>
  <c r="A506" i="11"/>
  <c r="B506" i="11"/>
  <c r="C506" i="11" s="1"/>
  <c r="G506" i="11"/>
  <c r="H506" i="11"/>
  <c r="J506" i="11"/>
  <c r="K506" i="11"/>
  <c r="L506" i="11"/>
  <c r="N506" i="11" s="1"/>
  <c r="M506" i="11"/>
  <c r="A507" i="11"/>
  <c r="B507" i="11"/>
  <c r="E507" i="11"/>
  <c r="G507" i="11"/>
  <c r="J507" i="11"/>
  <c r="K507" i="11"/>
  <c r="L507" i="11" s="1"/>
  <c r="M507" i="11" s="1"/>
  <c r="N507" i="11"/>
  <c r="O507" i="11"/>
  <c r="P507" i="11" s="1"/>
  <c r="A508" i="11"/>
  <c r="B508" i="11"/>
  <c r="C508" i="11"/>
  <c r="E508" i="11"/>
  <c r="O508" i="11" s="1"/>
  <c r="F508" i="11"/>
  <c r="G508" i="11"/>
  <c r="H508" i="11"/>
  <c r="I508" i="11"/>
  <c r="J508" i="11"/>
  <c r="K508" i="11"/>
  <c r="L508" i="11"/>
  <c r="N508" i="11" s="1"/>
  <c r="P508" i="11"/>
  <c r="A509" i="11"/>
  <c r="B509" i="11"/>
  <c r="C509" i="11" s="1"/>
  <c r="E509" i="11"/>
  <c r="O509" i="11" s="1"/>
  <c r="P509" i="11" s="1"/>
  <c r="F509" i="11"/>
  <c r="H509" i="11"/>
  <c r="I509" i="11"/>
  <c r="J509" i="11"/>
  <c r="K509" i="11"/>
  <c r="L509" i="11" s="1"/>
  <c r="M509" i="11"/>
  <c r="N509" i="11"/>
  <c r="A510" i="11"/>
  <c r="B510" i="11"/>
  <c r="F510" i="11"/>
  <c r="G510" i="11"/>
  <c r="J510" i="11"/>
  <c r="K510" i="11"/>
  <c r="L510" i="11" s="1"/>
  <c r="M510" i="11" s="1"/>
  <c r="A511" i="11"/>
  <c r="B511" i="11"/>
  <c r="E511" i="11" s="1"/>
  <c r="O511" i="11" s="1"/>
  <c r="P511" i="11" s="1"/>
  <c r="C511" i="11"/>
  <c r="G511" i="11"/>
  <c r="H511" i="11"/>
  <c r="J511" i="11"/>
  <c r="K511" i="11"/>
  <c r="L511" i="11"/>
  <c r="A512" i="11"/>
  <c r="B512" i="11"/>
  <c r="G512" i="11" s="1"/>
  <c r="C512" i="11"/>
  <c r="E512" i="11"/>
  <c r="O512" i="11" s="1"/>
  <c r="P512" i="11" s="1"/>
  <c r="H512" i="11"/>
  <c r="I512" i="11"/>
  <c r="J512" i="11"/>
  <c r="K512" i="11"/>
  <c r="L512" i="11"/>
  <c r="M512" i="11"/>
  <c r="N512" i="11"/>
  <c r="A513" i="11"/>
  <c r="B513" i="11"/>
  <c r="C513" i="11" s="1"/>
  <c r="E513" i="11"/>
  <c r="O513" i="11" s="1"/>
  <c r="P513" i="11" s="1"/>
  <c r="F513" i="11"/>
  <c r="H513" i="11"/>
  <c r="I513" i="11"/>
  <c r="J513" i="11"/>
  <c r="K513" i="11"/>
  <c r="L513" i="11" s="1"/>
  <c r="A514" i="11"/>
  <c r="B514" i="11"/>
  <c r="F514" i="11" s="1"/>
  <c r="G514" i="11"/>
  <c r="H514" i="11"/>
  <c r="J514" i="11"/>
  <c r="K514" i="11"/>
  <c r="A515" i="11"/>
  <c r="B515" i="11"/>
  <c r="C515" i="11"/>
  <c r="E515" i="11"/>
  <c r="O515" i="11" s="1"/>
  <c r="P515" i="11" s="1"/>
  <c r="G515" i="11"/>
  <c r="H515" i="11"/>
  <c r="J515" i="11"/>
  <c r="K515" i="11"/>
  <c r="L515" i="11"/>
  <c r="A516" i="11"/>
  <c r="B516" i="11"/>
  <c r="G516" i="11" s="1"/>
  <c r="C516" i="11"/>
  <c r="E516" i="11"/>
  <c r="O516" i="11" s="1"/>
  <c r="H516" i="11"/>
  <c r="I516" i="11"/>
  <c r="J516" i="11"/>
  <c r="K516" i="11"/>
  <c r="L516" i="11"/>
  <c r="N516" i="11" s="1"/>
  <c r="M516" i="11"/>
  <c r="P516" i="11"/>
  <c r="A517" i="11"/>
  <c r="B517" i="11"/>
  <c r="C517" i="11" s="1"/>
  <c r="E517" i="11"/>
  <c r="O517" i="11" s="1"/>
  <c r="P517" i="11" s="1"/>
  <c r="F517" i="11"/>
  <c r="H517" i="11"/>
  <c r="I517" i="11"/>
  <c r="J517" i="11"/>
  <c r="K517" i="11"/>
  <c r="L517" i="11" s="1"/>
  <c r="M517" i="11"/>
  <c r="N517" i="11"/>
  <c r="A518" i="11"/>
  <c r="B518" i="11"/>
  <c r="F518" i="11"/>
  <c r="G518" i="11"/>
  <c r="J518" i="11"/>
  <c r="K518" i="11"/>
  <c r="L518" i="11" s="1"/>
  <c r="M518" i="11" s="1"/>
  <c r="A519" i="11"/>
  <c r="B519" i="11"/>
  <c r="E519" i="11" s="1"/>
  <c r="O519" i="11" s="1"/>
  <c r="P519" i="11" s="1"/>
  <c r="C519" i="11"/>
  <c r="G519" i="11"/>
  <c r="H519" i="11"/>
  <c r="J519" i="11"/>
  <c r="K519" i="11"/>
  <c r="L519" i="11"/>
  <c r="A520" i="11"/>
  <c r="B520" i="11"/>
  <c r="G520" i="11" s="1"/>
  <c r="C520" i="11"/>
  <c r="E520" i="11"/>
  <c r="O520" i="11" s="1"/>
  <c r="P520" i="11" s="1"/>
  <c r="H520" i="11"/>
  <c r="I520" i="11"/>
  <c r="J520" i="11"/>
  <c r="K520" i="11"/>
  <c r="L520" i="11"/>
  <c r="M520" i="11"/>
  <c r="N520" i="11"/>
  <c r="A521" i="11"/>
  <c r="B521" i="11"/>
  <c r="C521" i="11" s="1"/>
  <c r="E521" i="11"/>
  <c r="O521" i="11" s="1"/>
  <c r="P521" i="11" s="1"/>
  <c r="F521" i="11"/>
  <c r="H521" i="11"/>
  <c r="I521" i="11"/>
  <c r="J521" i="11"/>
  <c r="K521" i="11"/>
  <c r="A522" i="11"/>
  <c r="B522" i="11"/>
  <c r="F522" i="11" s="1"/>
  <c r="G522" i="11"/>
  <c r="H522" i="11"/>
  <c r="J522" i="11"/>
  <c r="K522" i="11"/>
  <c r="A523" i="11"/>
  <c r="B523" i="11"/>
  <c r="C523" i="11"/>
  <c r="E523" i="11"/>
  <c r="O523" i="11" s="1"/>
  <c r="P523" i="11" s="1"/>
  <c r="G523" i="11"/>
  <c r="H523" i="11"/>
  <c r="J523" i="11"/>
  <c r="K523" i="11"/>
  <c r="L523" i="11"/>
  <c r="A524" i="11"/>
  <c r="B524" i="11"/>
  <c r="G524" i="11" s="1"/>
  <c r="C524" i="11"/>
  <c r="E524" i="11"/>
  <c r="H524" i="11"/>
  <c r="I524" i="11"/>
  <c r="J524" i="11"/>
  <c r="K524" i="11"/>
  <c r="L524" i="11"/>
  <c r="N524" i="11" s="1"/>
  <c r="M524" i="11"/>
  <c r="O524" i="11"/>
  <c r="P524" i="11"/>
  <c r="A525" i="11"/>
  <c r="B525" i="11"/>
  <c r="C525" i="11" s="1"/>
  <c r="E525" i="11"/>
  <c r="O525" i="11" s="1"/>
  <c r="P525" i="11" s="1"/>
  <c r="F525" i="11"/>
  <c r="H525" i="11"/>
  <c r="I525" i="11"/>
  <c r="J525" i="11"/>
  <c r="K525" i="11"/>
  <c r="L525" i="11"/>
  <c r="M525" i="11" s="1"/>
  <c r="N525" i="11"/>
  <c r="A526" i="11"/>
  <c r="B526" i="11"/>
  <c r="J526" i="11"/>
  <c r="K526" i="11"/>
  <c r="L526" i="11" s="1"/>
  <c r="M526" i="11" s="1"/>
  <c r="N526" i="11"/>
  <c r="A527" i="11"/>
  <c r="B527" i="11"/>
  <c r="I527" i="11" s="1"/>
  <c r="C527" i="11"/>
  <c r="E527" i="11"/>
  <c r="O527" i="11" s="1"/>
  <c r="P527" i="11" s="1"/>
  <c r="J527" i="11"/>
  <c r="K527" i="11"/>
  <c r="L527" i="11"/>
  <c r="A528" i="11"/>
  <c r="B528" i="11"/>
  <c r="C528" i="11"/>
  <c r="E528" i="11"/>
  <c r="O528" i="11" s="1"/>
  <c r="P528" i="11" s="1"/>
  <c r="J528" i="11"/>
  <c r="K528" i="11"/>
  <c r="L528" i="11"/>
  <c r="M528" i="11"/>
  <c r="N528" i="11"/>
  <c r="A529" i="11"/>
  <c r="B529" i="11"/>
  <c r="C529" i="11" s="1"/>
  <c r="E529" i="11"/>
  <c r="O529" i="11" s="1"/>
  <c r="P529" i="11" s="1"/>
  <c r="F529" i="11"/>
  <c r="H529" i="11"/>
  <c r="I529" i="11"/>
  <c r="J529" i="11"/>
  <c r="K529" i="11"/>
  <c r="L529" i="11"/>
  <c r="M529" i="11"/>
  <c r="N529" i="11"/>
  <c r="A530" i="11"/>
  <c r="B530" i="11"/>
  <c r="F530" i="11"/>
  <c r="G530" i="11"/>
  <c r="J530" i="11"/>
  <c r="K530" i="11"/>
  <c r="A531" i="11"/>
  <c r="B531" i="11"/>
  <c r="I531" i="11" s="1"/>
  <c r="E531" i="11"/>
  <c r="O531" i="11" s="1"/>
  <c r="P531" i="11" s="1"/>
  <c r="F531" i="11"/>
  <c r="G531" i="11"/>
  <c r="J531" i="11"/>
  <c r="K531" i="11"/>
  <c r="L531" i="11" s="1"/>
  <c r="A532" i="11"/>
  <c r="B532" i="11"/>
  <c r="C532" i="11" s="1"/>
  <c r="E532" i="11"/>
  <c r="O532" i="11" s="1"/>
  <c r="P532" i="11" s="1"/>
  <c r="H532" i="11"/>
  <c r="I532" i="11"/>
  <c r="J532" i="11"/>
  <c r="K532" i="11"/>
  <c r="L532" i="11"/>
  <c r="M532" i="11" s="1"/>
  <c r="A533" i="11"/>
  <c r="B533" i="11"/>
  <c r="G533" i="11" s="1"/>
  <c r="C533" i="11"/>
  <c r="E533" i="11"/>
  <c r="O533" i="11" s="1"/>
  <c r="P533" i="11" s="1"/>
  <c r="F533" i="11"/>
  <c r="H533" i="11"/>
  <c r="I533" i="11"/>
  <c r="J533" i="11"/>
  <c r="K533" i="11"/>
  <c r="L533" i="11" s="1"/>
  <c r="A534" i="11"/>
  <c r="B534" i="11"/>
  <c r="F534" i="11"/>
  <c r="G534" i="11"/>
  <c r="H534" i="11"/>
  <c r="J534" i="11"/>
  <c r="K534" i="11"/>
  <c r="L534" i="11" s="1"/>
  <c r="M534" i="11" s="1"/>
  <c r="A535" i="11"/>
  <c r="B535" i="11"/>
  <c r="I535" i="11" s="1"/>
  <c r="C535" i="11"/>
  <c r="F535" i="11"/>
  <c r="G535" i="11"/>
  <c r="H535" i="11"/>
  <c r="J535" i="11"/>
  <c r="K535" i="11"/>
  <c r="L535" i="11"/>
  <c r="A536" i="11"/>
  <c r="B536" i="11"/>
  <c r="E536" i="11" s="1"/>
  <c r="O536" i="11" s="1"/>
  <c r="P536" i="11" s="1"/>
  <c r="C536" i="11"/>
  <c r="H536" i="11"/>
  <c r="I536" i="11"/>
  <c r="J536" i="11"/>
  <c r="K536" i="11"/>
  <c r="L536" i="11"/>
  <c r="N536" i="11" s="1"/>
  <c r="M536" i="11"/>
  <c r="A537" i="11"/>
  <c r="B537" i="11"/>
  <c r="G537" i="11" s="1"/>
  <c r="C537" i="11"/>
  <c r="E537" i="11"/>
  <c r="O537" i="11" s="1"/>
  <c r="P537" i="11" s="1"/>
  <c r="F537" i="11"/>
  <c r="H537" i="11"/>
  <c r="I537" i="11"/>
  <c r="J537" i="11"/>
  <c r="K537" i="11"/>
  <c r="L537" i="11" s="1"/>
  <c r="A538" i="11"/>
  <c r="B538" i="11"/>
  <c r="F538" i="11" s="1"/>
  <c r="G538" i="11"/>
  <c r="H538" i="11"/>
  <c r="I538" i="11"/>
  <c r="J538" i="11"/>
  <c r="K538" i="11"/>
  <c r="L538" i="11" s="1"/>
  <c r="M538" i="11" s="1"/>
  <c r="N538" i="11"/>
  <c r="A539" i="11"/>
  <c r="B539" i="11"/>
  <c r="I539" i="11" s="1"/>
  <c r="C539" i="11"/>
  <c r="E539" i="11"/>
  <c r="O539" i="11" s="1"/>
  <c r="P539" i="11" s="1"/>
  <c r="G539" i="11"/>
  <c r="H539" i="11"/>
  <c r="J539" i="11"/>
  <c r="K539" i="11"/>
  <c r="L539" i="11"/>
  <c r="A540" i="11"/>
  <c r="B540" i="11"/>
  <c r="H540" i="11" s="1"/>
  <c r="C540" i="11"/>
  <c r="E540" i="11"/>
  <c r="O540" i="11" s="1"/>
  <c r="P540" i="11" s="1"/>
  <c r="I540" i="11"/>
  <c r="J540" i="11"/>
  <c r="K540" i="11"/>
  <c r="L540" i="11"/>
  <c r="M540" i="11"/>
  <c r="N540" i="11"/>
  <c r="A541" i="11"/>
  <c r="B541" i="11"/>
  <c r="G541" i="11" s="1"/>
  <c r="C541" i="11"/>
  <c r="E541" i="11"/>
  <c r="O541" i="11" s="1"/>
  <c r="P541" i="11" s="1"/>
  <c r="F541" i="11"/>
  <c r="H541" i="11"/>
  <c r="I541" i="11"/>
  <c r="J541" i="11"/>
  <c r="K541" i="11"/>
  <c r="L541" i="11"/>
  <c r="M541" i="11" s="1"/>
  <c r="A542" i="11"/>
  <c r="B542" i="11"/>
  <c r="G542" i="11" s="1"/>
  <c r="F542" i="11"/>
  <c r="H542" i="11"/>
  <c r="I542" i="11"/>
  <c r="J542" i="11"/>
  <c r="K542" i="11"/>
  <c r="A543" i="11"/>
  <c r="B543" i="11"/>
  <c r="I543" i="11" s="1"/>
  <c r="C543" i="11"/>
  <c r="E543" i="11"/>
  <c r="O543" i="11" s="1"/>
  <c r="P543" i="11" s="1"/>
  <c r="F543" i="11"/>
  <c r="G543" i="11"/>
  <c r="H543" i="11"/>
  <c r="J543" i="11"/>
  <c r="K543" i="11"/>
  <c r="L543" i="11" s="1"/>
  <c r="A544" i="11"/>
  <c r="B544" i="11"/>
  <c r="C544" i="11"/>
  <c r="E544" i="11"/>
  <c r="O544" i="11" s="1"/>
  <c r="P544" i="11" s="1"/>
  <c r="H544" i="11"/>
  <c r="I544" i="11"/>
  <c r="J544" i="11"/>
  <c r="K544" i="11"/>
  <c r="L544" i="11"/>
  <c r="A545" i="11"/>
  <c r="B545" i="11"/>
  <c r="C545" i="11"/>
  <c r="E545" i="11"/>
  <c r="O545" i="11" s="1"/>
  <c r="P545" i="11" s="1"/>
  <c r="F545" i="11"/>
  <c r="G545" i="11"/>
  <c r="H545" i="11"/>
  <c r="I545" i="11"/>
  <c r="J545" i="11"/>
  <c r="K545" i="11"/>
  <c r="L545" i="11"/>
  <c r="M545" i="11" s="1"/>
  <c r="A546" i="11"/>
  <c r="B546" i="11"/>
  <c r="G546" i="11" s="1"/>
  <c r="F546" i="11"/>
  <c r="H546" i="11"/>
  <c r="I546" i="11"/>
  <c r="J546" i="11"/>
  <c r="K546" i="11"/>
  <c r="A547" i="11"/>
  <c r="B547" i="11"/>
  <c r="I547" i="11" s="1"/>
  <c r="C547" i="11"/>
  <c r="E547" i="11"/>
  <c r="O547" i="11" s="1"/>
  <c r="P547" i="11" s="1"/>
  <c r="F547" i="11"/>
  <c r="G547" i="11"/>
  <c r="H547" i="11"/>
  <c r="J547" i="11"/>
  <c r="K547" i="11"/>
  <c r="L547" i="11" s="1"/>
  <c r="A548" i="11"/>
  <c r="B548" i="11"/>
  <c r="C548" i="11"/>
  <c r="E548" i="11"/>
  <c r="O548" i="11" s="1"/>
  <c r="P548" i="11" s="1"/>
  <c r="H548" i="11"/>
  <c r="I548" i="11"/>
  <c r="J548" i="11"/>
  <c r="K548" i="11"/>
  <c r="L548" i="11"/>
  <c r="A549" i="11"/>
  <c r="B549" i="11"/>
  <c r="C549" i="11"/>
  <c r="E549" i="11"/>
  <c r="O549" i="11" s="1"/>
  <c r="P549" i="11" s="1"/>
  <c r="F549" i="11"/>
  <c r="G549" i="11"/>
  <c r="H549" i="11"/>
  <c r="I549" i="11"/>
  <c r="J549" i="11"/>
  <c r="K549" i="11"/>
  <c r="L549" i="11"/>
  <c r="M549" i="11" s="1"/>
  <c r="A550" i="11"/>
  <c r="B550" i="11"/>
  <c r="F550" i="11" s="1"/>
  <c r="H550" i="11"/>
  <c r="I550" i="11"/>
  <c r="J550" i="11"/>
  <c r="K550" i="11"/>
  <c r="A551" i="11"/>
  <c r="B551" i="11"/>
  <c r="I551" i="11" s="1"/>
  <c r="C551" i="11"/>
  <c r="E551" i="11"/>
  <c r="O551" i="11" s="1"/>
  <c r="P551" i="11" s="1"/>
  <c r="F551" i="11"/>
  <c r="G551" i="11"/>
  <c r="H551" i="11"/>
  <c r="J551" i="11"/>
  <c r="K551" i="11"/>
  <c r="L551" i="11" s="1"/>
  <c r="A552" i="11"/>
  <c r="B552" i="11"/>
  <c r="C552" i="11"/>
  <c r="E552" i="11"/>
  <c r="O552" i="11" s="1"/>
  <c r="P552" i="11" s="1"/>
  <c r="H552" i="11"/>
  <c r="I552" i="11"/>
  <c r="J552" i="11"/>
  <c r="K552" i="11"/>
  <c r="L552" i="11"/>
  <c r="A553" i="11"/>
  <c r="B553" i="11"/>
  <c r="C553" i="11"/>
  <c r="E553" i="11"/>
  <c r="O553" i="11" s="1"/>
  <c r="P553" i="11" s="1"/>
  <c r="F553" i="11"/>
  <c r="G553" i="11"/>
  <c r="H553" i="11"/>
  <c r="I553" i="11"/>
  <c r="J553" i="11"/>
  <c r="K553" i="11"/>
  <c r="L553" i="11"/>
  <c r="M553" i="11" s="1"/>
  <c r="A554" i="11"/>
  <c r="B554" i="11"/>
  <c r="F554" i="11" s="1"/>
  <c r="H554" i="11"/>
  <c r="I554" i="11"/>
  <c r="J554" i="11"/>
  <c r="K554" i="11"/>
  <c r="A555" i="11"/>
  <c r="B555" i="11"/>
  <c r="I555" i="11" s="1"/>
  <c r="C555" i="11"/>
  <c r="E555" i="11"/>
  <c r="O555" i="11" s="1"/>
  <c r="P555" i="11" s="1"/>
  <c r="F555" i="11"/>
  <c r="G555" i="11"/>
  <c r="H555" i="11"/>
  <c r="J555" i="11"/>
  <c r="K555" i="11"/>
  <c r="L555" i="11" s="1"/>
  <c r="A556" i="11"/>
  <c r="B556" i="11"/>
  <c r="C556" i="11"/>
  <c r="E556" i="11"/>
  <c r="O556" i="11" s="1"/>
  <c r="P556" i="11" s="1"/>
  <c r="H556" i="11"/>
  <c r="I556" i="11"/>
  <c r="J556" i="11"/>
  <c r="K556" i="11"/>
  <c r="L556" i="11"/>
  <c r="A557" i="11"/>
  <c r="B557" i="11"/>
  <c r="C557" i="11"/>
  <c r="E557" i="11"/>
  <c r="O557" i="11" s="1"/>
  <c r="P557" i="11" s="1"/>
  <c r="F557" i="11"/>
  <c r="G557" i="11"/>
  <c r="H557" i="11"/>
  <c r="I557" i="11"/>
  <c r="J557" i="11"/>
  <c r="K557" i="11"/>
  <c r="L557" i="11"/>
  <c r="M557" i="11" s="1"/>
  <c r="A558" i="11"/>
  <c r="B558" i="11"/>
  <c r="E558" i="11" s="1"/>
  <c r="O558" i="11" s="1"/>
  <c r="P558" i="11" s="1"/>
  <c r="G558" i="11"/>
  <c r="H558" i="11"/>
  <c r="I558" i="11"/>
  <c r="J558" i="11"/>
  <c r="K558" i="11"/>
  <c r="L558" i="11" s="1"/>
  <c r="M558" i="11" s="1"/>
  <c r="N558" i="11"/>
  <c r="A559" i="11"/>
  <c r="B559" i="11"/>
  <c r="C559" i="11" s="1"/>
  <c r="E559" i="11"/>
  <c r="O559" i="11" s="1"/>
  <c r="P559" i="11" s="1"/>
  <c r="G559" i="11"/>
  <c r="H559" i="11"/>
  <c r="J559" i="11"/>
  <c r="K559" i="11"/>
  <c r="L559" i="11"/>
  <c r="M559" i="11" s="1"/>
  <c r="N559" i="11"/>
  <c r="A560" i="11"/>
  <c r="B560" i="11"/>
  <c r="C560" i="11" s="1"/>
  <c r="G560" i="11"/>
  <c r="H560" i="11"/>
  <c r="I560" i="11"/>
  <c r="J560" i="11"/>
  <c r="K560" i="11"/>
  <c r="L560" i="11"/>
  <c r="M560" i="11" s="1"/>
  <c r="A561" i="11"/>
  <c r="B561" i="11"/>
  <c r="C561" i="11"/>
  <c r="E561" i="11"/>
  <c r="O561" i="11" s="1"/>
  <c r="P561" i="11" s="1"/>
  <c r="F561" i="11"/>
  <c r="G561" i="11"/>
  <c r="H561" i="11"/>
  <c r="I561" i="11"/>
  <c r="J561" i="11"/>
  <c r="K561" i="11"/>
  <c r="L561" i="11"/>
  <c r="A562" i="11"/>
  <c r="B562" i="11"/>
  <c r="E562" i="11" s="1"/>
  <c r="O562" i="11" s="1"/>
  <c r="P562" i="11" s="1"/>
  <c r="J562" i="11"/>
  <c r="K562" i="11"/>
  <c r="L562" i="11" s="1"/>
  <c r="M562" i="11"/>
  <c r="N562" i="11"/>
  <c r="A563" i="11"/>
  <c r="B563" i="11"/>
  <c r="C563" i="11"/>
  <c r="J563" i="11"/>
  <c r="K563" i="11"/>
  <c r="L563" i="11" s="1"/>
  <c r="A564" i="11"/>
  <c r="B564" i="11"/>
  <c r="J564" i="11"/>
  <c r="K564" i="11"/>
  <c r="L564" i="11" s="1"/>
  <c r="A565" i="11"/>
  <c r="B565" i="11"/>
  <c r="C565" i="11"/>
  <c r="E565" i="11"/>
  <c r="O565" i="11" s="1"/>
  <c r="F565" i="11"/>
  <c r="G565" i="11"/>
  <c r="H565" i="11"/>
  <c r="I565" i="11"/>
  <c r="J565" i="11"/>
  <c r="K565" i="11"/>
  <c r="L565" i="11"/>
  <c r="N565" i="11" s="1"/>
  <c r="M565" i="11"/>
  <c r="P565" i="11"/>
  <c r="A566" i="11"/>
  <c r="B566" i="11"/>
  <c r="C566" i="11" s="1"/>
  <c r="E566" i="11"/>
  <c r="F566" i="11"/>
  <c r="G566" i="11"/>
  <c r="H566" i="11"/>
  <c r="I566" i="11"/>
  <c r="J566" i="11"/>
  <c r="K566" i="11"/>
  <c r="L566" i="11" s="1"/>
  <c r="N566" i="11" s="1"/>
  <c r="M566" i="11"/>
  <c r="O566" i="11"/>
  <c r="P566" i="11" s="1"/>
  <c r="A567" i="11"/>
  <c r="B567" i="11"/>
  <c r="I567" i="11" s="1"/>
  <c r="C567" i="11"/>
  <c r="E567" i="11"/>
  <c r="O567" i="11" s="1"/>
  <c r="P567" i="11" s="1"/>
  <c r="F567" i="11"/>
  <c r="G567" i="11"/>
  <c r="H567" i="11"/>
  <c r="J567" i="11"/>
  <c r="L567" i="11" s="1"/>
  <c r="K567" i="11"/>
  <c r="A568" i="11"/>
  <c r="B568" i="11"/>
  <c r="F568" i="11" s="1"/>
  <c r="C568" i="11"/>
  <c r="E568" i="11"/>
  <c r="O568" i="11" s="1"/>
  <c r="P568" i="11" s="1"/>
  <c r="G568" i="11"/>
  <c r="H568" i="11"/>
  <c r="I568" i="11"/>
  <c r="J568" i="11"/>
  <c r="K568" i="11"/>
  <c r="L568" i="11" s="1"/>
  <c r="A569" i="11"/>
  <c r="B569" i="11"/>
  <c r="C569" i="11"/>
  <c r="E569" i="11"/>
  <c r="O569" i="11" s="1"/>
  <c r="F569" i="11"/>
  <c r="G569" i="11"/>
  <c r="H569" i="11"/>
  <c r="I569" i="11"/>
  <c r="J569" i="11"/>
  <c r="K569" i="11"/>
  <c r="L569" i="11" s="1"/>
  <c r="M569" i="11" s="1"/>
  <c r="P569" i="11"/>
  <c r="A570" i="11"/>
  <c r="B570" i="11"/>
  <c r="C570" i="11" s="1"/>
  <c r="E570" i="11"/>
  <c r="O570" i="11" s="1"/>
  <c r="P570" i="11" s="1"/>
  <c r="F570" i="11"/>
  <c r="G570" i="11"/>
  <c r="J570" i="11"/>
  <c r="K570" i="11"/>
  <c r="A571" i="11"/>
  <c r="B571" i="11"/>
  <c r="I571" i="11" s="1"/>
  <c r="C571" i="11"/>
  <c r="E571" i="11"/>
  <c r="F571" i="11"/>
  <c r="J571" i="11"/>
  <c r="L571" i="11" s="1"/>
  <c r="M571" i="11" s="1"/>
  <c r="K571" i="11"/>
  <c r="N571" i="11"/>
  <c r="O571" i="11"/>
  <c r="P571" i="11" s="1"/>
  <c r="A572" i="11"/>
  <c r="B572" i="11"/>
  <c r="C572" i="11"/>
  <c r="E572" i="11"/>
  <c r="O572" i="11" s="1"/>
  <c r="J572" i="11"/>
  <c r="K572" i="11"/>
  <c r="L572" i="11"/>
  <c r="M572" i="11"/>
  <c r="N572" i="11"/>
  <c r="P572" i="11"/>
  <c r="A573" i="11"/>
  <c r="B573" i="11"/>
  <c r="C573" i="11"/>
  <c r="E573" i="11"/>
  <c r="O573" i="11" s="1"/>
  <c r="F573" i="11"/>
  <c r="G573" i="11"/>
  <c r="H573" i="11"/>
  <c r="I573" i="11"/>
  <c r="J573" i="11"/>
  <c r="K573" i="11"/>
  <c r="L573" i="11" s="1"/>
  <c r="M573" i="11"/>
  <c r="N573" i="11"/>
  <c r="P573" i="11"/>
  <c r="A574" i="11"/>
  <c r="B574" i="11"/>
  <c r="C574" i="11" s="1"/>
  <c r="E574" i="11"/>
  <c r="H574" i="11"/>
  <c r="I574" i="11"/>
  <c r="J574" i="11"/>
  <c r="K574" i="11"/>
  <c r="O574" i="11"/>
  <c r="P574" i="11" s="1"/>
  <c r="A575" i="11"/>
  <c r="B575" i="11"/>
  <c r="I575" i="11" s="1"/>
  <c r="C575" i="11"/>
  <c r="G575" i="11"/>
  <c r="H575" i="11"/>
  <c r="J575" i="11"/>
  <c r="K575" i="11"/>
  <c r="L575" i="11"/>
  <c r="M575" i="11" s="1"/>
  <c r="N575" i="11"/>
  <c r="A576" i="11"/>
  <c r="B576" i="11"/>
  <c r="G576" i="11"/>
  <c r="J576" i="11"/>
  <c r="K576" i="11"/>
  <c r="L576" i="11"/>
  <c r="N576" i="11" s="1"/>
  <c r="A577" i="11"/>
  <c r="B577" i="11"/>
  <c r="C577" i="11"/>
  <c r="E577" i="11"/>
  <c r="O577" i="11" s="1"/>
  <c r="P577" i="11" s="1"/>
  <c r="F577" i="11"/>
  <c r="G577" i="11"/>
  <c r="H577" i="11"/>
  <c r="I577" i="11"/>
  <c r="J577" i="11"/>
  <c r="L577" i="11" s="1"/>
  <c r="N577" i="11" s="1"/>
  <c r="K577" i="11"/>
  <c r="M577" i="11"/>
  <c r="A578" i="11"/>
  <c r="B578" i="11"/>
  <c r="E578" i="11" s="1"/>
  <c r="O578" i="11" s="1"/>
  <c r="P578" i="11" s="1"/>
  <c r="G578" i="11"/>
  <c r="H578" i="11"/>
  <c r="I578" i="11"/>
  <c r="J578" i="11"/>
  <c r="K578" i="11"/>
  <c r="L578" i="11" s="1"/>
  <c r="N578" i="11" s="1"/>
  <c r="M578" i="11"/>
  <c r="A579" i="11"/>
  <c r="B579" i="11"/>
  <c r="C579" i="11" s="1"/>
  <c r="F579" i="11"/>
  <c r="G579" i="11"/>
  <c r="H579" i="11"/>
  <c r="J579" i="11"/>
  <c r="K579" i="11"/>
  <c r="L579" i="11"/>
  <c r="A580" i="11"/>
  <c r="B580" i="11"/>
  <c r="E580" i="11" s="1"/>
  <c r="O580" i="11" s="1"/>
  <c r="G580" i="11"/>
  <c r="H580" i="11"/>
  <c r="J580" i="11"/>
  <c r="K580" i="11"/>
  <c r="L580" i="11" s="1"/>
  <c r="M580" i="11" s="1"/>
  <c r="P580" i="11"/>
  <c r="A581" i="11"/>
  <c r="B581" i="11"/>
  <c r="C581" i="11"/>
  <c r="E581" i="11"/>
  <c r="O581" i="11" s="1"/>
  <c r="F581" i="11"/>
  <c r="G581" i="11"/>
  <c r="H581" i="11"/>
  <c r="I581" i="11"/>
  <c r="J581" i="11"/>
  <c r="K581" i="11"/>
  <c r="L581" i="11"/>
  <c r="N581" i="11" s="1"/>
  <c r="M581" i="11"/>
  <c r="P581" i="11"/>
  <c r="A582" i="11"/>
  <c r="B582" i="11"/>
  <c r="F582" i="11" s="1"/>
  <c r="J582" i="11"/>
  <c r="K582" i="11"/>
  <c r="A583" i="11"/>
  <c r="B583" i="11"/>
  <c r="I583" i="11" s="1"/>
  <c r="C583" i="11"/>
  <c r="G583" i="11"/>
  <c r="H583" i="11"/>
  <c r="J583" i="11"/>
  <c r="K583" i="11"/>
  <c r="L583" i="11"/>
  <c r="M583" i="11" s="1"/>
  <c r="N583" i="11"/>
  <c r="A584" i="11"/>
  <c r="B584" i="11"/>
  <c r="F584" i="11" s="1"/>
  <c r="C584" i="11"/>
  <c r="E584" i="11"/>
  <c r="O584" i="11" s="1"/>
  <c r="P584" i="11" s="1"/>
  <c r="G584" i="11"/>
  <c r="H584" i="11"/>
  <c r="I584" i="11"/>
  <c r="J584" i="11"/>
  <c r="K584" i="11"/>
  <c r="L584" i="11"/>
  <c r="A585" i="11"/>
  <c r="B585" i="11"/>
  <c r="C585" i="11"/>
  <c r="E585" i="11"/>
  <c r="O585" i="11" s="1"/>
  <c r="P585" i="11" s="1"/>
  <c r="F585" i="11"/>
  <c r="G585" i="11"/>
  <c r="H585" i="11"/>
  <c r="I585" i="11"/>
  <c r="J585" i="11"/>
  <c r="K585" i="11"/>
  <c r="L585" i="11"/>
  <c r="A586" i="11"/>
  <c r="B586" i="11"/>
  <c r="E586" i="11" s="1"/>
  <c r="O586" i="11" s="1"/>
  <c r="P586" i="11" s="1"/>
  <c r="F586" i="11"/>
  <c r="G586" i="11"/>
  <c r="J586" i="11"/>
  <c r="K586" i="11"/>
  <c r="A587" i="11"/>
  <c r="B587" i="11"/>
  <c r="C587" i="11"/>
  <c r="E587" i="11"/>
  <c r="O587" i="11" s="1"/>
  <c r="P587" i="11" s="1"/>
  <c r="H587" i="11"/>
  <c r="J587" i="11"/>
  <c r="K587" i="11"/>
  <c r="L587" i="11"/>
  <c r="A588" i="11"/>
  <c r="B588" i="11"/>
  <c r="G588" i="11" s="1"/>
  <c r="J588" i="11"/>
  <c r="K588" i="11"/>
  <c r="L588" i="11" s="1"/>
  <c r="A589" i="11"/>
  <c r="B589" i="11"/>
  <c r="C589" i="11"/>
  <c r="E589" i="11"/>
  <c r="O589" i="11" s="1"/>
  <c r="F589" i="11"/>
  <c r="G589" i="11"/>
  <c r="H589" i="11"/>
  <c r="I589" i="11"/>
  <c r="J589" i="11"/>
  <c r="K589" i="11"/>
  <c r="L589" i="11"/>
  <c r="N589" i="11" s="1"/>
  <c r="P589" i="11"/>
  <c r="A590" i="11"/>
  <c r="B590" i="11"/>
  <c r="C590" i="11"/>
  <c r="E590" i="11"/>
  <c r="F590" i="11"/>
  <c r="G590" i="11"/>
  <c r="H590" i="11"/>
  <c r="I590" i="11"/>
  <c r="J590" i="11"/>
  <c r="K590" i="11"/>
  <c r="L590" i="11" s="1"/>
  <c r="O590" i="11"/>
  <c r="P590" i="11" s="1"/>
  <c r="A591" i="11"/>
  <c r="B591" i="11"/>
  <c r="C591" i="11" s="1"/>
  <c r="G591" i="11"/>
  <c r="H591" i="11"/>
  <c r="J591" i="11"/>
  <c r="L591" i="11" s="1"/>
  <c r="N591" i="11" s="1"/>
  <c r="K591" i="11"/>
  <c r="A592" i="11"/>
  <c r="B592" i="11"/>
  <c r="J592" i="11"/>
  <c r="K592" i="11"/>
  <c r="L592" i="11" s="1"/>
  <c r="M592" i="11" s="1"/>
  <c r="A593" i="11"/>
  <c r="B593" i="11"/>
  <c r="C593" i="11"/>
  <c r="E593" i="11"/>
  <c r="O593" i="11" s="1"/>
  <c r="P593" i="11" s="1"/>
  <c r="F593" i="11"/>
  <c r="G593" i="11"/>
  <c r="H593" i="11"/>
  <c r="I593" i="11"/>
  <c r="J593" i="11"/>
  <c r="K593" i="11"/>
  <c r="L593" i="11"/>
  <c r="N593" i="11" s="1"/>
  <c r="M593" i="11"/>
  <c r="A594" i="11"/>
  <c r="B594" i="11"/>
  <c r="F594" i="11" s="1"/>
  <c r="J594" i="11"/>
  <c r="K594" i="11"/>
  <c r="L594" i="11" s="1"/>
  <c r="M594" i="11" s="1"/>
  <c r="A595" i="11"/>
  <c r="B595" i="11"/>
  <c r="I595" i="11" s="1"/>
  <c r="C595" i="11"/>
  <c r="G595" i="11"/>
  <c r="H595" i="11"/>
  <c r="J595" i="11"/>
  <c r="L595" i="11" s="1"/>
  <c r="K595" i="11"/>
  <c r="A596" i="11"/>
  <c r="B596" i="11"/>
  <c r="F596" i="11" s="1"/>
  <c r="C596" i="11"/>
  <c r="E596" i="11"/>
  <c r="O596" i="11" s="1"/>
  <c r="P596" i="11" s="1"/>
  <c r="G596" i="11"/>
  <c r="H596" i="11"/>
  <c r="I596" i="11"/>
  <c r="J596" i="11"/>
  <c r="K596" i="11"/>
  <c r="A597" i="11"/>
  <c r="B597" i="11"/>
  <c r="C597" i="11"/>
  <c r="E597" i="11"/>
  <c r="O597" i="11" s="1"/>
  <c r="P597" i="11" s="1"/>
  <c r="F597" i="11"/>
  <c r="G597" i="11"/>
  <c r="H597" i="11"/>
  <c r="I597" i="11"/>
  <c r="J597" i="11"/>
  <c r="K597" i="11"/>
  <c r="L597" i="11"/>
  <c r="A598" i="11"/>
  <c r="B598" i="11"/>
  <c r="E598" i="11"/>
  <c r="F598" i="11"/>
  <c r="G598" i="11"/>
  <c r="I598" i="11"/>
  <c r="J598" i="11"/>
  <c r="K598" i="11"/>
  <c r="O598" i="11"/>
  <c r="P598" i="11" s="1"/>
  <c r="A599" i="11"/>
  <c r="B599" i="11"/>
  <c r="C599" i="11"/>
  <c r="E599" i="11"/>
  <c r="O599" i="11" s="1"/>
  <c r="P599" i="11" s="1"/>
  <c r="G599" i="11"/>
  <c r="H599" i="11"/>
  <c r="J599" i="11"/>
  <c r="K599" i="11"/>
  <c r="L599" i="11"/>
  <c r="N599" i="11" s="1"/>
  <c r="M599" i="11"/>
  <c r="A600" i="11"/>
  <c r="B600" i="11"/>
  <c r="E600" i="11"/>
  <c r="G600" i="11"/>
  <c r="J600" i="11"/>
  <c r="K600" i="11"/>
  <c r="L600" i="11" s="1"/>
  <c r="O600" i="11"/>
  <c r="P600" i="11" s="1"/>
  <c r="A601" i="11"/>
  <c r="B601" i="11"/>
  <c r="C601" i="11"/>
  <c r="E601" i="11"/>
  <c r="O601" i="11" s="1"/>
  <c r="F601" i="11"/>
  <c r="G601" i="11"/>
  <c r="H601" i="11"/>
  <c r="I601" i="11"/>
  <c r="J601" i="11"/>
  <c r="K601" i="11"/>
  <c r="L601" i="11"/>
  <c r="N601" i="11" s="1"/>
  <c r="P601" i="11"/>
  <c r="A602" i="11"/>
  <c r="B602" i="11"/>
  <c r="C602" i="11"/>
  <c r="E602" i="11"/>
  <c r="F602" i="11"/>
  <c r="G602" i="11"/>
  <c r="H602" i="11"/>
  <c r="I602" i="11"/>
  <c r="J602" i="11"/>
  <c r="K602" i="11"/>
  <c r="L602" i="11" s="1"/>
  <c r="M602" i="11" s="1"/>
  <c r="O602" i="11"/>
  <c r="P602" i="11" s="1"/>
  <c r="A603" i="11"/>
  <c r="B603" i="11"/>
  <c r="I603" i="11" s="1"/>
  <c r="E603" i="11"/>
  <c r="O603" i="11" s="1"/>
  <c r="F603" i="11"/>
  <c r="G603" i="11"/>
  <c r="H603" i="11"/>
  <c r="J603" i="11"/>
  <c r="K603" i="11"/>
  <c r="L603" i="11"/>
  <c r="N603" i="11" s="1"/>
  <c r="M603" i="11"/>
  <c r="P603" i="11"/>
  <c r="A604" i="11"/>
  <c r="B604" i="11"/>
  <c r="C604" i="11" s="1"/>
  <c r="E604" i="11"/>
  <c r="G604" i="11"/>
  <c r="H604" i="11"/>
  <c r="J604" i="11"/>
  <c r="K604" i="11"/>
  <c r="O604" i="11"/>
  <c r="P604" i="11" s="1"/>
  <c r="A605" i="11"/>
  <c r="B605" i="11"/>
  <c r="C605" i="11"/>
  <c r="E605" i="11"/>
  <c r="O605" i="11" s="1"/>
  <c r="F605" i="11"/>
  <c r="G605" i="11"/>
  <c r="H605" i="11"/>
  <c r="I605" i="11"/>
  <c r="J605" i="11"/>
  <c r="K605" i="11"/>
  <c r="L605" i="11"/>
  <c r="P605" i="11"/>
  <c r="A606" i="11"/>
  <c r="B606" i="11"/>
  <c r="E606" i="11"/>
  <c r="F606" i="11"/>
  <c r="I606" i="11"/>
  <c r="J606" i="11"/>
  <c r="K606" i="11"/>
  <c r="O606" i="11"/>
  <c r="P606" i="11" s="1"/>
  <c r="A607" i="11"/>
  <c r="B607" i="11"/>
  <c r="C607" i="11" s="1"/>
  <c r="G607" i="11"/>
  <c r="H607" i="11"/>
  <c r="J607" i="11"/>
  <c r="K607" i="11"/>
  <c r="L607" i="11" s="1"/>
  <c r="M607" i="11" s="1"/>
  <c r="N607" i="11"/>
  <c r="A608" i="11"/>
  <c r="B608" i="11"/>
  <c r="F608" i="11" s="1"/>
  <c r="C608" i="11"/>
  <c r="E608" i="11"/>
  <c r="G608" i="11"/>
  <c r="H608" i="11"/>
  <c r="I608" i="11"/>
  <c r="J608" i="11"/>
  <c r="L608" i="11" s="1"/>
  <c r="M608" i="11" s="1"/>
  <c r="K608" i="11"/>
  <c r="N608" i="11"/>
  <c r="O608" i="11"/>
  <c r="P608" i="11" s="1"/>
  <c r="A609" i="11"/>
  <c r="B609" i="11"/>
  <c r="C609" i="11"/>
  <c r="E609" i="11"/>
  <c r="O609" i="11" s="1"/>
  <c r="F609" i="11"/>
  <c r="G609" i="11"/>
  <c r="H609" i="11"/>
  <c r="I609" i="11"/>
  <c r="J609" i="11"/>
  <c r="K609" i="11"/>
  <c r="L609" i="11"/>
  <c r="P609" i="11"/>
  <c r="A610" i="11"/>
  <c r="B610" i="11"/>
  <c r="H610" i="11" s="1"/>
  <c r="C610" i="11"/>
  <c r="F610" i="11"/>
  <c r="G610" i="11"/>
  <c r="I610" i="11"/>
  <c r="J610" i="11"/>
  <c r="K610" i="11"/>
  <c r="A611" i="11"/>
  <c r="B611" i="11"/>
  <c r="E611" i="11" s="1"/>
  <c r="O611" i="11" s="1"/>
  <c r="P611" i="11" s="1"/>
  <c r="C611" i="11"/>
  <c r="G611" i="11"/>
  <c r="H611" i="11"/>
  <c r="J611" i="11"/>
  <c r="K611" i="11"/>
  <c r="L611" i="11"/>
  <c r="M611" i="11"/>
  <c r="N611" i="11"/>
  <c r="A612" i="11"/>
  <c r="B612" i="11"/>
  <c r="E612" i="11" s="1"/>
  <c r="O612" i="11" s="1"/>
  <c r="P612" i="11" s="1"/>
  <c r="G612" i="11"/>
  <c r="J612" i="11"/>
  <c r="K612" i="11"/>
  <c r="L612" i="11" s="1"/>
  <c r="A613" i="11"/>
  <c r="B613" i="11"/>
  <c r="C613" i="11"/>
  <c r="E613" i="11"/>
  <c r="O613" i="11" s="1"/>
  <c r="F613" i="11"/>
  <c r="G613" i="11"/>
  <c r="H613" i="11"/>
  <c r="I613" i="11"/>
  <c r="J613" i="11"/>
  <c r="K613" i="11"/>
  <c r="L613" i="11"/>
  <c r="N613" i="11" s="1"/>
  <c r="M613" i="11"/>
  <c r="P613" i="11"/>
  <c r="A614" i="11"/>
  <c r="B614" i="11"/>
  <c r="C614" i="11"/>
  <c r="E614" i="11"/>
  <c r="O614" i="11" s="1"/>
  <c r="P614" i="11" s="1"/>
  <c r="F614" i="11"/>
  <c r="G614" i="11"/>
  <c r="H614" i="11"/>
  <c r="I614" i="11"/>
  <c r="J614" i="11"/>
  <c r="K614" i="11"/>
  <c r="L614" i="11" s="1"/>
  <c r="M614" i="11" s="1"/>
  <c r="N614" i="11"/>
  <c r="A615" i="11"/>
  <c r="B615" i="11"/>
  <c r="I615" i="11" s="1"/>
  <c r="E615" i="11"/>
  <c r="O615" i="11" s="1"/>
  <c r="P615" i="11" s="1"/>
  <c r="F615" i="11"/>
  <c r="G615" i="11"/>
  <c r="H615" i="11"/>
  <c r="J615" i="11"/>
  <c r="K615" i="11"/>
  <c r="L615" i="11"/>
  <c r="N615" i="11" s="1"/>
  <c r="M615" i="11"/>
  <c r="A616" i="11"/>
  <c r="B616" i="11"/>
  <c r="C616" i="11" s="1"/>
  <c r="E616" i="11"/>
  <c r="G616" i="11"/>
  <c r="H616" i="11"/>
  <c r="J616" i="11"/>
  <c r="K616" i="11"/>
  <c r="O616" i="11"/>
  <c r="P616" i="11"/>
  <c r="A617" i="11"/>
  <c r="B617" i="11"/>
  <c r="C617" i="11"/>
  <c r="E617" i="11"/>
  <c r="O617" i="11" s="1"/>
  <c r="F617" i="11"/>
  <c r="G617" i="11"/>
  <c r="H617" i="11"/>
  <c r="I617" i="11"/>
  <c r="J617" i="11"/>
  <c r="K617" i="11"/>
  <c r="L617" i="11"/>
  <c r="N617" i="11" s="1"/>
  <c r="M617" i="11"/>
  <c r="P617" i="11"/>
  <c r="A618" i="11"/>
  <c r="B618" i="11"/>
  <c r="E618" i="11"/>
  <c r="F618" i="11"/>
  <c r="I618" i="11"/>
  <c r="J618" i="11"/>
  <c r="K618" i="11"/>
  <c r="O618" i="11"/>
  <c r="P618" i="11" s="1"/>
  <c r="A619" i="11"/>
  <c r="B619" i="11"/>
  <c r="C619" i="11" s="1"/>
  <c r="G619" i="11"/>
  <c r="H619" i="11"/>
  <c r="J619" i="11"/>
  <c r="K619" i="11"/>
  <c r="A620" i="11"/>
  <c r="B620" i="11"/>
  <c r="F620" i="11" s="1"/>
  <c r="C620" i="11"/>
  <c r="E620" i="11"/>
  <c r="G620" i="11"/>
  <c r="H620" i="11"/>
  <c r="I620" i="11"/>
  <c r="J620" i="11"/>
  <c r="L620" i="11" s="1"/>
  <c r="M620" i="11" s="1"/>
  <c r="K620" i="11"/>
  <c r="O620" i="11"/>
  <c r="P620" i="11" s="1"/>
  <c r="A621" i="11"/>
  <c r="B621" i="11"/>
  <c r="E621" i="11" s="1"/>
  <c r="O621" i="11" s="1"/>
  <c r="P621" i="11" s="1"/>
  <c r="C621" i="11"/>
  <c r="F621" i="11"/>
  <c r="G621" i="11"/>
  <c r="H621" i="11"/>
  <c r="I621" i="11"/>
  <c r="J621" i="11"/>
  <c r="K621" i="11"/>
  <c r="L621" i="11"/>
  <c r="A622" i="11"/>
  <c r="B622" i="11"/>
  <c r="G622" i="11" s="1"/>
  <c r="E622" i="11"/>
  <c r="O622" i="11" s="1"/>
  <c r="P622" i="11" s="1"/>
  <c r="F622" i="11"/>
  <c r="H622" i="11"/>
  <c r="I622" i="11"/>
  <c r="J622" i="11"/>
  <c r="K622" i="11"/>
  <c r="L622" i="11"/>
  <c r="N622" i="11" s="1"/>
  <c r="A623" i="11"/>
  <c r="B623" i="11"/>
  <c r="E623" i="11"/>
  <c r="O623" i="11" s="1"/>
  <c r="P623" i="11" s="1"/>
  <c r="F623" i="11"/>
  <c r="I623" i="11"/>
  <c r="J623" i="11"/>
  <c r="K623" i="11"/>
  <c r="L623" i="11"/>
  <c r="N623" i="11" s="1"/>
  <c r="A624" i="11"/>
  <c r="B624" i="11"/>
  <c r="F624" i="11"/>
  <c r="G624" i="11"/>
  <c r="H624" i="11"/>
  <c r="I624" i="11"/>
  <c r="J624" i="11"/>
  <c r="K624" i="11"/>
  <c r="L624" i="11"/>
  <c r="M624" i="11" s="1"/>
  <c r="A625" i="11"/>
  <c r="B625" i="11"/>
  <c r="C625" i="11" s="1"/>
  <c r="E625" i="11"/>
  <c r="O625" i="11" s="1"/>
  <c r="P625" i="11" s="1"/>
  <c r="F625" i="11"/>
  <c r="G625" i="11"/>
  <c r="H625" i="11"/>
  <c r="I625" i="11"/>
  <c r="J625" i="11"/>
  <c r="K625" i="11"/>
  <c r="L625" i="11"/>
  <c r="A626" i="11"/>
  <c r="B626" i="11"/>
  <c r="G626" i="11" s="1"/>
  <c r="C626" i="11"/>
  <c r="E626" i="11"/>
  <c r="O626" i="11" s="1"/>
  <c r="P626" i="11" s="1"/>
  <c r="F626" i="11"/>
  <c r="H626" i="11"/>
  <c r="I626" i="11"/>
  <c r="J626" i="11"/>
  <c r="K626" i="11"/>
  <c r="L626" i="11"/>
  <c r="A627" i="11"/>
  <c r="B627" i="11"/>
  <c r="J627" i="11"/>
  <c r="K627" i="11"/>
  <c r="L627" i="11"/>
  <c r="A628" i="11"/>
  <c r="B628" i="11"/>
  <c r="G628" i="11" s="1"/>
  <c r="F628" i="11"/>
  <c r="H628" i="11"/>
  <c r="J628" i="11"/>
  <c r="K628" i="11"/>
  <c r="L628" i="11" s="1"/>
  <c r="A629" i="11"/>
  <c r="B629" i="11"/>
  <c r="C629" i="11"/>
  <c r="E629" i="11"/>
  <c r="O629" i="11" s="1"/>
  <c r="P629" i="11" s="1"/>
  <c r="F629" i="11"/>
  <c r="G629" i="11"/>
  <c r="H629" i="11"/>
  <c r="I629" i="11"/>
  <c r="J629" i="11"/>
  <c r="K629" i="11"/>
  <c r="L629" i="11" s="1"/>
  <c r="A630" i="11"/>
  <c r="B630" i="11"/>
  <c r="J630" i="11"/>
  <c r="K630" i="11"/>
  <c r="L630" i="11"/>
  <c r="M630" i="11" s="1"/>
  <c r="A631" i="11"/>
  <c r="B631" i="11"/>
  <c r="E631" i="11"/>
  <c r="O631" i="11" s="1"/>
  <c r="P631" i="11" s="1"/>
  <c r="J631" i="11"/>
  <c r="K631" i="11"/>
  <c r="A632" i="11"/>
  <c r="B632" i="11"/>
  <c r="F632" i="11"/>
  <c r="G632" i="11"/>
  <c r="J632" i="11"/>
  <c r="K632" i="11"/>
  <c r="A633" i="11"/>
  <c r="B633" i="11"/>
  <c r="C633" i="11"/>
  <c r="E633" i="11"/>
  <c r="O633" i="11" s="1"/>
  <c r="P633" i="11" s="1"/>
  <c r="F633" i="11"/>
  <c r="I633" i="11"/>
  <c r="J633" i="11"/>
  <c r="K633" i="11"/>
  <c r="L633" i="11" s="1"/>
  <c r="A634" i="11"/>
  <c r="B634" i="11"/>
  <c r="C634" i="11" s="1"/>
  <c r="J634" i="11"/>
  <c r="K634" i="11"/>
  <c r="L634" i="11"/>
  <c r="M634" i="11"/>
  <c r="N634" i="11"/>
  <c r="A635" i="11"/>
  <c r="B635" i="11"/>
  <c r="I635" i="11" s="1"/>
  <c r="J635" i="11"/>
  <c r="K635" i="11"/>
  <c r="L635" i="11" s="1"/>
  <c r="A636" i="11"/>
  <c r="B636" i="11"/>
  <c r="F636" i="11"/>
  <c r="J636" i="11"/>
  <c r="K636" i="11"/>
  <c r="L636" i="11" s="1"/>
  <c r="A637" i="11"/>
  <c r="B637" i="11"/>
  <c r="C637" i="11" s="1"/>
  <c r="J637" i="11"/>
  <c r="K637" i="11"/>
  <c r="L637" i="11"/>
  <c r="A638" i="11"/>
  <c r="B638" i="11"/>
  <c r="C638" i="11"/>
  <c r="H638" i="11"/>
  <c r="I638" i="11"/>
  <c r="J638" i="11"/>
  <c r="K638" i="11"/>
  <c r="L638" i="11"/>
  <c r="M638" i="11" s="1"/>
  <c r="N638" i="11"/>
  <c r="A639" i="11"/>
  <c r="B639" i="11"/>
  <c r="E639" i="11" s="1"/>
  <c r="F639" i="11"/>
  <c r="I639" i="11"/>
  <c r="J639" i="11"/>
  <c r="L639" i="11" s="1"/>
  <c r="M639" i="11" s="1"/>
  <c r="K639" i="11"/>
  <c r="O639" i="11"/>
  <c r="P639" i="11" s="1"/>
  <c r="A640" i="11"/>
  <c r="B640" i="11"/>
  <c r="H640" i="11"/>
  <c r="I640" i="11"/>
  <c r="J640" i="11"/>
  <c r="L640" i="11" s="1"/>
  <c r="K640" i="11"/>
  <c r="A641" i="11"/>
  <c r="B641" i="11"/>
  <c r="C641" i="11" s="1"/>
  <c r="J641" i="11"/>
  <c r="K641" i="11"/>
  <c r="L641" i="11" s="1"/>
  <c r="A642" i="11"/>
  <c r="B642" i="11"/>
  <c r="F642" i="11"/>
  <c r="H642" i="11"/>
  <c r="J642" i="11"/>
  <c r="K642" i="11"/>
  <c r="L642" i="11"/>
  <c r="M642" i="11"/>
  <c r="N642" i="11"/>
  <c r="A643" i="11"/>
  <c r="B643" i="11"/>
  <c r="I643" i="11" s="1"/>
  <c r="E643" i="11"/>
  <c r="F643" i="11"/>
  <c r="J643" i="11"/>
  <c r="K643" i="11"/>
  <c r="L643" i="11" s="1"/>
  <c r="M643" i="11" s="1"/>
  <c r="O643" i="11"/>
  <c r="P643" i="11" s="1"/>
  <c r="A644" i="11"/>
  <c r="B644" i="11"/>
  <c r="F644" i="11" s="1"/>
  <c r="G644" i="11"/>
  <c r="H644" i="11"/>
  <c r="J644" i="11"/>
  <c r="K644" i="11"/>
  <c r="L644" i="11" s="1"/>
  <c r="M644" i="11" s="1"/>
  <c r="N644" i="11"/>
  <c r="A645" i="11"/>
  <c r="B645" i="11"/>
  <c r="F645" i="11" s="1"/>
  <c r="J645" i="11"/>
  <c r="K645" i="11"/>
  <c r="L645" i="11"/>
  <c r="A646" i="11"/>
  <c r="B646" i="11"/>
  <c r="G646" i="11" s="1"/>
  <c r="E646" i="11"/>
  <c r="F646" i="11"/>
  <c r="J646" i="11"/>
  <c r="K646" i="11"/>
  <c r="L646" i="11"/>
  <c r="M646" i="11" s="1"/>
  <c r="N646" i="11"/>
  <c r="O646" i="11"/>
  <c r="P646" i="11" s="1"/>
  <c r="A647" i="11"/>
  <c r="B647" i="11"/>
  <c r="J647" i="11"/>
  <c r="K647" i="11"/>
  <c r="L647" i="11"/>
  <c r="M647" i="11" s="1"/>
  <c r="A648" i="11"/>
  <c r="B648" i="11"/>
  <c r="H648" i="11" s="1"/>
  <c r="F648" i="11"/>
  <c r="G648" i="11"/>
  <c r="J648" i="11"/>
  <c r="K648" i="11"/>
  <c r="L648" i="11"/>
  <c r="M648" i="11" s="1"/>
  <c r="N648" i="11"/>
  <c r="A649" i="11"/>
  <c r="B649" i="11"/>
  <c r="H649" i="11" s="1"/>
  <c r="E649" i="11"/>
  <c r="O649" i="11" s="1"/>
  <c r="P649" i="11" s="1"/>
  <c r="F649" i="11"/>
  <c r="J649" i="11"/>
  <c r="K649" i="11"/>
  <c r="L649" i="11"/>
  <c r="A650" i="11"/>
  <c r="B650" i="11"/>
  <c r="G650" i="11" s="1"/>
  <c r="C650" i="11"/>
  <c r="E650" i="11"/>
  <c r="O650" i="11" s="1"/>
  <c r="P650" i="11" s="1"/>
  <c r="J650" i="11"/>
  <c r="K650" i="11"/>
  <c r="L650" i="11"/>
  <c r="M650" i="11"/>
  <c r="N650" i="11"/>
  <c r="A651" i="11"/>
  <c r="B651" i="11"/>
  <c r="J651" i="11"/>
  <c r="K651" i="11"/>
  <c r="L651" i="11"/>
  <c r="M651" i="11"/>
  <c r="N651" i="11"/>
  <c r="A652" i="11"/>
  <c r="B652" i="11"/>
  <c r="E652" i="11"/>
  <c r="O652" i="11" s="1"/>
  <c r="P652" i="11" s="1"/>
  <c r="J652" i="11"/>
  <c r="K652" i="11"/>
  <c r="A653" i="11"/>
  <c r="B653" i="11"/>
  <c r="C653" i="11" s="1"/>
  <c r="J653" i="11"/>
  <c r="K653" i="11"/>
  <c r="L653" i="11"/>
  <c r="M653" i="11" s="1"/>
  <c r="N653" i="11"/>
  <c r="A654" i="11"/>
  <c r="B654" i="11"/>
  <c r="G654" i="11" s="1"/>
  <c r="H654" i="11"/>
  <c r="I654" i="11"/>
  <c r="J654" i="11"/>
  <c r="K654" i="11"/>
  <c r="L654" i="11" s="1"/>
  <c r="A655" i="11"/>
  <c r="B655" i="11"/>
  <c r="E655" i="11" s="1"/>
  <c r="O655" i="11" s="1"/>
  <c r="P655" i="11" s="1"/>
  <c r="F655" i="11"/>
  <c r="H655" i="11"/>
  <c r="I655" i="11"/>
  <c r="J655" i="11"/>
  <c r="K655" i="11"/>
  <c r="L655" i="11" s="1"/>
  <c r="M655" i="11"/>
  <c r="N655" i="11"/>
  <c r="A656" i="11"/>
  <c r="B656" i="11"/>
  <c r="C656" i="11" s="1"/>
  <c r="F656" i="11"/>
  <c r="G656" i="11"/>
  <c r="H656" i="11"/>
  <c r="I656" i="11"/>
  <c r="J656" i="11"/>
  <c r="L656" i="11" s="1"/>
  <c r="K656" i="11"/>
  <c r="A657" i="11"/>
  <c r="B657" i="11"/>
  <c r="C657" i="11" s="1"/>
  <c r="E657" i="11"/>
  <c r="O657" i="11" s="1"/>
  <c r="P657" i="11" s="1"/>
  <c r="F657" i="11"/>
  <c r="G657" i="11"/>
  <c r="H657" i="11"/>
  <c r="I657" i="11"/>
  <c r="J657" i="11"/>
  <c r="K657" i="11"/>
  <c r="L657" i="11" s="1"/>
  <c r="A658" i="11"/>
  <c r="B658" i="11"/>
  <c r="C658" i="11"/>
  <c r="E658" i="11"/>
  <c r="O658" i="11" s="1"/>
  <c r="F658" i="11"/>
  <c r="H658" i="11"/>
  <c r="J658" i="11"/>
  <c r="K658" i="11"/>
  <c r="L658" i="11" s="1"/>
  <c r="P658" i="11"/>
  <c r="A659" i="11"/>
  <c r="B659" i="11"/>
  <c r="C659" i="11" s="1"/>
  <c r="G659" i="11"/>
  <c r="H659" i="11"/>
  <c r="I659" i="11"/>
  <c r="J659" i="11"/>
  <c r="L659" i="11" s="1"/>
  <c r="M659" i="11" s="1"/>
  <c r="K659" i="11"/>
  <c r="A660" i="11"/>
  <c r="B660" i="11"/>
  <c r="J660" i="11"/>
  <c r="K660" i="11"/>
  <c r="L660" i="11"/>
  <c r="M660" i="11" s="1"/>
  <c r="N660" i="11"/>
  <c r="A661" i="11"/>
  <c r="B661" i="11"/>
  <c r="J661" i="11"/>
  <c r="K661" i="11"/>
  <c r="L661" i="11"/>
  <c r="M661" i="11" s="1"/>
  <c r="A662" i="11"/>
  <c r="B662" i="11"/>
  <c r="G662" i="11" s="1"/>
  <c r="H662" i="11"/>
  <c r="I662" i="11"/>
  <c r="J662" i="11"/>
  <c r="K662" i="11"/>
  <c r="L662" i="11"/>
  <c r="M662" i="11"/>
  <c r="N662" i="11"/>
  <c r="A663" i="11"/>
  <c r="B663" i="11"/>
  <c r="C663" i="11" s="1"/>
  <c r="F663" i="11"/>
  <c r="G663" i="11"/>
  <c r="H663" i="11"/>
  <c r="I663" i="11"/>
  <c r="J663" i="11"/>
  <c r="K663" i="11"/>
  <c r="L663" i="11"/>
  <c r="N663" i="11" s="1"/>
  <c r="M663" i="11"/>
  <c r="A664" i="11"/>
  <c r="B664" i="11"/>
  <c r="C664" i="11"/>
  <c r="E664" i="11"/>
  <c r="O664" i="11" s="1"/>
  <c r="P664" i="11" s="1"/>
  <c r="F664" i="11"/>
  <c r="G664" i="11"/>
  <c r="H664" i="11"/>
  <c r="I664" i="11"/>
  <c r="J664" i="11"/>
  <c r="K664" i="11"/>
  <c r="L664" i="11" s="1"/>
  <c r="A665" i="11"/>
  <c r="B665" i="11"/>
  <c r="C665" i="11" s="1"/>
  <c r="H665" i="11"/>
  <c r="I665" i="11"/>
  <c r="J665" i="11"/>
  <c r="K665" i="11"/>
  <c r="L665" i="11"/>
  <c r="M665" i="11" s="1"/>
  <c r="N665" i="11"/>
  <c r="A666" i="11"/>
  <c r="B666" i="11"/>
  <c r="C666" i="11"/>
  <c r="E666" i="11"/>
  <c r="O666" i="11" s="1"/>
  <c r="P666" i="11" s="1"/>
  <c r="F666" i="11"/>
  <c r="J666" i="11"/>
  <c r="K666" i="11"/>
  <c r="L666" i="11"/>
  <c r="M666" i="11" s="1"/>
  <c r="A667" i="11"/>
  <c r="B667" i="11"/>
  <c r="E667" i="11"/>
  <c r="O667" i="11" s="1"/>
  <c r="P667" i="11" s="1"/>
  <c r="F667" i="11"/>
  <c r="H667" i="11"/>
  <c r="J667" i="11"/>
  <c r="K667" i="11"/>
  <c r="L667" i="11" s="1"/>
  <c r="A668" i="11"/>
  <c r="B668" i="11"/>
  <c r="C668" i="11" s="1"/>
  <c r="I668" i="11"/>
  <c r="J668" i="11"/>
  <c r="K668" i="11"/>
  <c r="L668" i="11" s="1"/>
  <c r="A669" i="11"/>
  <c r="B669" i="11"/>
  <c r="C669" i="11"/>
  <c r="E669" i="11"/>
  <c r="O669" i="11" s="1"/>
  <c r="F669" i="11"/>
  <c r="G669" i="11"/>
  <c r="H669" i="11"/>
  <c r="I669" i="11"/>
  <c r="J669" i="11"/>
  <c r="K669" i="11"/>
  <c r="L669" i="11"/>
  <c r="M669" i="11"/>
  <c r="N669" i="11"/>
  <c r="P669" i="11"/>
  <c r="A670" i="11"/>
  <c r="B670" i="11"/>
  <c r="G670" i="11" s="1"/>
  <c r="E670" i="11"/>
  <c r="O670" i="11" s="1"/>
  <c r="P670" i="11" s="1"/>
  <c r="F670" i="11"/>
  <c r="H670" i="11"/>
  <c r="J670" i="11"/>
  <c r="K670" i="11"/>
  <c r="L670" i="11"/>
  <c r="M670" i="11" s="1"/>
  <c r="N670" i="11"/>
  <c r="A671" i="11"/>
  <c r="B671" i="11"/>
  <c r="C671" i="11" s="1"/>
  <c r="F671" i="11"/>
  <c r="G671" i="11"/>
  <c r="H671" i="11"/>
  <c r="J671" i="11"/>
  <c r="K671" i="11"/>
  <c r="L671" i="11"/>
  <c r="M671" i="11" s="1"/>
  <c r="N671" i="11"/>
  <c r="A672" i="11"/>
  <c r="B672" i="11"/>
  <c r="I672" i="11" s="1"/>
  <c r="E672" i="11"/>
  <c r="O672" i="11" s="1"/>
  <c r="P672" i="11" s="1"/>
  <c r="F672" i="11"/>
  <c r="G672" i="11"/>
  <c r="J672" i="11"/>
  <c r="K672" i="11"/>
  <c r="L672" i="11"/>
  <c r="M672" i="11" s="1"/>
  <c r="N672" i="11"/>
  <c r="A673" i="11"/>
  <c r="B673" i="11"/>
  <c r="H673" i="11" s="1"/>
  <c r="C673" i="11"/>
  <c r="E673" i="11"/>
  <c r="O673" i="11" s="1"/>
  <c r="P673" i="11" s="1"/>
  <c r="F673" i="11"/>
  <c r="J673" i="11"/>
  <c r="K673" i="11"/>
  <c r="L673" i="11"/>
  <c r="M673" i="11"/>
  <c r="N673" i="11"/>
  <c r="A674" i="11"/>
  <c r="B674" i="11"/>
  <c r="I674" i="11" s="1"/>
  <c r="E674" i="11"/>
  <c r="O674" i="11" s="1"/>
  <c r="P674" i="11" s="1"/>
  <c r="H674" i="11"/>
  <c r="J674" i="11"/>
  <c r="K674" i="11"/>
  <c r="L674" i="11"/>
  <c r="M674" i="11"/>
  <c r="N674" i="11"/>
  <c r="A675" i="11"/>
  <c r="B675" i="11"/>
  <c r="H675" i="11" s="1"/>
  <c r="F675" i="11"/>
  <c r="G675" i="11"/>
  <c r="J675" i="11"/>
  <c r="K675" i="11"/>
  <c r="L675" i="11"/>
  <c r="M675" i="11" s="1"/>
  <c r="A676" i="11"/>
  <c r="B676" i="11"/>
  <c r="C676" i="11"/>
  <c r="E676" i="11"/>
  <c r="O676" i="11" s="1"/>
  <c r="P676" i="11" s="1"/>
  <c r="F676" i="11"/>
  <c r="G676" i="11"/>
  <c r="H676" i="11"/>
  <c r="I676" i="11"/>
  <c r="J676" i="11"/>
  <c r="K676" i="11"/>
  <c r="L676" i="11" s="1"/>
  <c r="A677" i="11"/>
  <c r="B677" i="11"/>
  <c r="H677" i="11" s="1"/>
  <c r="C677" i="11"/>
  <c r="E677" i="11"/>
  <c r="O677" i="11" s="1"/>
  <c r="P677" i="11" s="1"/>
  <c r="F677" i="11"/>
  <c r="J677" i="11"/>
  <c r="K677" i="11"/>
  <c r="L677" i="11"/>
  <c r="M677" i="11" s="1"/>
  <c r="A678" i="11"/>
  <c r="B678" i="11"/>
  <c r="C678" i="11" s="1"/>
  <c r="J678" i="11"/>
  <c r="K678" i="11"/>
  <c r="L678" i="11"/>
  <c r="M678" i="11" s="1"/>
  <c r="N678" i="11"/>
  <c r="A679" i="11"/>
  <c r="B679" i="11"/>
  <c r="J679" i="11"/>
  <c r="K679" i="11"/>
  <c r="L679" i="11" s="1"/>
  <c r="A680" i="11"/>
  <c r="B680" i="11"/>
  <c r="C680" i="11"/>
  <c r="J680" i="11"/>
  <c r="K680" i="11"/>
  <c r="L680" i="11" s="1"/>
  <c r="A681" i="11"/>
  <c r="B681" i="11"/>
  <c r="C681" i="11"/>
  <c r="E681" i="11"/>
  <c r="O681" i="11" s="1"/>
  <c r="F681" i="11"/>
  <c r="G681" i="11"/>
  <c r="H681" i="11"/>
  <c r="I681" i="11"/>
  <c r="J681" i="11"/>
  <c r="K681" i="11"/>
  <c r="L681" i="11"/>
  <c r="M681" i="11" s="1"/>
  <c r="N681" i="11"/>
  <c r="P681" i="11"/>
  <c r="A682" i="11"/>
  <c r="B682" i="11"/>
  <c r="G682" i="11" s="1"/>
  <c r="F682" i="11"/>
  <c r="H682" i="11"/>
  <c r="I682" i="11"/>
  <c r="J682" i="11"/>
  <c r="K682" i="11"/>
  <c r="L682" i="11" s="1"/>
  <c r="A683" i="11"/>
  <c r="B683" i="11"/>
  <c r="C683" i="11" s="1"/>
  <c r="G683" i="11"/>
  <c r="H683" i="11"/>
  <c r="I683" i="11"/>
  <c r="J683" i="11"/>
  <c r="K683" i="11"/>
  <c r="L683" i="11"/>
  <c r="M683" i="11" s="1"/>
  <c r="N683" i="11"/>
  <c r="A684" i="11"/>
  <c r="B684" i="11"/>
  <c r="I684" i="11" s="1"/>
  <c r="F684" i="11"/>
  <c r="G684" i="11"/>
  <c r="H684" i="11"/>
  <c r="J684" i="11"/>
  <c r="K684" i="11"/>
  <c r="L684" i="11"/>
  <c r="M684" i="11" s="1"/>
  <c r="N684" i="11"/>
  <c r="A685" i="11"/>
  <c r="B685" i="11"/>
  <c r="C685" i="11"/>
  <c r="E685" i="11"/>
  <c r="F685" i="11"/>
  <c r="H685" i="11"/>
  <c r="J685" i="11"/>
  <c r="K685" i="11"/>
  <c r="L685" i="11" s="1"/>
  <c r="M685" i="11" s="1"/>
  <c r="N685" i="11"/>
  <c r="O685" i="11"/>
  <c r="P685" i="11" s="1"/>
  <c r="A686" i="11"/>
  <c r="B686" i="11"/>
  <c r="E686" i="11"/>
  <c r="H686" i="11"/>
  <c r="I686" i="11"/>
  <c r="J686" i="11"/>
  <c r="K686" i="11"/>
  <c r="L686" i="11" s="1"/>
  <c r="M686" i="11" s="1"/>
  <c r="N686" i="11"/>
  <c r="O686" i="11"/>
  <c r="P686" i="11" s="1"/>
  <c r="A687" i="11"/>
  <c r="B687" i="11"/>
  <c r="I687" i="11" s="1"/>
  <c r="F687" i="11"/>
  <c r="G687" i="11"/>
  <c r="H687" i="11"/>
  <c r="J687" i="11"/>
  <c r="K687" i="11"/>
  <c r="L687" i="11"/>
  <c r="M687" i="11"/>
  <c r="N687" i="11"/>
  <c r="A688" i="11"/>
  <c r="B688" i="11"/>
  <c r="C688" i="11"/>
  <c r="E688" i="11"/>
  <c r="F688" i="11"/>
  <c r="G688" i="11"/>
  <c r="H688" i="11"/>
  <c r="I688" i="11"/>
  <c r="J688" i="11"/>
  <c r="K688" i="11"/>
  <c r="L688" i="11"/>
  <c r="O688" i="11"/>
  <c r="P688" i="11" s="1"/>
  <c r="A689" i="11"/>
  <c r="B689" i="11"/>
  <c r="C689" i="11"/>
  <c r="E689" i="11"/>
  <c r="O689" i="11" s="1"/>
  <c r="P689" i="11" s="1"/>
  <c r="F689" i="11"/>
  <c r="G689" i="11"/>
  <c r="H689" i="11"/>
  <c r="I689" i="11"/>
  <c r="J689" i="11"/>
  <c r="K689" i="11"/>
  <c r="L689" i="11"/>
  <c r="M689" i="11" s="1"/>
  <c r="A690" i="11"/>
  <c r="B690" i="11"/>
  <c r="F690" i="11" s="1"/>
  <c r="C690" i="11"/>
  <c r="E690" i="11"/>
  <c r="O690" i="11" s="1"/>
  <c r="P690" i="11" s="1"/>
  <c r="J690" i="11"/>
  <c r="K690" i="11"/>
  <c r="L690" i="11"/>
  <c r="N690" i="11" s="1"/>
  <c r="M690" i="11"/>
  <c r="A691" i="11"/>
  <c r="B691" i="11"/>
  <c r="E691" i="11" s="1"/>
  <c r="O691" i="11" s="1"/>
  <c r="P691" i="11" s="1"/>
  <c r="J691" i="11"/>
  <c r="K691" i="11"/>
  <c r="L691" i="11"/>
  <c r="N691" i="11" s="1"/>
  <c r="M691" i="11"/>
  <c r="A692" i="11"/>
  <c r="B692" i="11"/>
  <c r="H692" i="11" s="1"/>
  <c r="C692" i="11"/>
  <c r="F692" i="11"/>
  <c r="J692" i="11"/>
  <c r="K692" i="11"/>
  <c r="L692" i="11" s="1"/>
  <c r="A693" i="11"/>
  <c r="B693" i="11"/>
  <c r="C693" i="11"/>
  <c r="E693" i="11"/>
  <c r="O693" i="11" s="1"/>
  <c r="P693" i="11" s="1"/>
  <c r="F693" i="11"/>
  <c r="G693" i="11"/>
  <c r="H693" i="11"/>
  <c r="I693" i="11"/>
  <c r="J693" i="11"/>
  <c r="K693" i="11"/>
  <c r="L693" i="11" s="1"/>
  <c r="A694" i="11"/>
  <c r="B694" i="11"/>
  <c r="G694" i="11" s="1"/>
  <c r="H694" i="11"/>
  <c r="I694" i="11"/>
  <c r="J694" i="11"/>
  <c r="K694" i="11"/>
  <c r="L694" i="11" s="1"/>
  <c r="A695" i="11"/>
  <c r="B695" i="11"/>
  <c r="C695" i="11" s="1"/>
  <c r="H695" i="11"/>
  <c r="I695" i="11"/>
  <c r="J695" i="11"/>
  <c r="L695" i="11" s="1"/>
  <c r="K695" i="11"/>
  <c r="A696" i="11"/>
  <c r="B696" i="11"/>
  <c r="G696" i="11"/>
  <c r="H696" i="11"/>
  <c r="J696" i="11"/>
  <c r="L696" i="11" s="1"/>
  <c r="K696" i="11"/>
  <c r="A697" i="11"/>
  <c r="B697" i="11"/>
  <c r="C697" i="11"/>
  <c r="E697" i="11"/>
  <c r="F697" i="11"/>
  <c r="H697" i="11"/>
  <c r="J697" i="11"/>
  <c r="K697" i="11"/>
  <c r="L697" i="11" s="1"/>
  <c r="O697" i="11"/>
  <c r="P697" i="11"/>
  <c r="A698" i="11"/>
  <c r="B698" i="11"/>
  <c r="E698" i="11" s="1"/>
  <c r="O698" i="11" s="1"/>
  <c r="P698" i="11" s="1"/>
  <c r="G698" i="11"/>
  <c r="H698" i="11"/>
  <c r="I698" i="11"/>
  <c r="J698" i="11"/>
  <c r="L698" i="11" s="1"/>
  <c r="M698" i="11" s="1"/>
  <c r="K698" i="11"/>
  <c r="N698" i="11"/>
  <c r="A699" i="11"/>
  <c r="B699" i="11"/>
  <c r="C699" i="11"/>
  <c r="E699" i="11"/>
  <c r="O699" i="11" s="1"/>
  <c r="P699" i="11" s="1"/>
  <c r="F699" i="11"/>
  <c r="G699" i="11"/>
  <c r="H699" i="11"/>
  <c r="I699" i="11"/>
  <c r="J699" i="11"/>
  <c r="K699" i="11"/>
  <c r="L699" i="11"/>
  <c r="M699" i="11" s="1"/>
  <c r="N699" i="11"/>
  <c r="A700" i="11"/>
  <c r="B700" i="11"/>
  <c r="H700" i="11" s="1"/>
  <c r="C700" i="11"/>
  <c r="E700" i="11"/>
  <c r="O700" i="11" s="1"/>
  <c r="P700" i="11" s="1"/>
  <c r="F700" i="11"/>
  <c r="J700" i="11"/>
  <c r="K700" i="11"/>
  <c r="L700" i="11" s="1"/>
  <c r="N700" i="11" s="1"/>
  <c r="A701" i="11"/>
  <c r="B701" i="11"/>
  <c r="C701" i="11" s="1"/>
  <c r="J701" i="11"/>
  <c r="K701" i="11"/>
  <c r="L701" i="11" s="1"/>
  <c r="A702" i="11"/>
  <c r="B702" i="11"/>
  <c r="J702" i="11"/>
  <c r="K702" i="11"/>
  <c r="A703" i="11"/>
  <c r="B703" i="11"/>
  <c r="C703" i="11"/>
  <c r="E703" i="11"/>
  <c r="O703" i="11" s="1"/>
  <c r="F703" i="11"/>
  <c r="G703" i="11"/>
  <c r="H703" i="11"/>
  <c r="I703" i="11"/>
  <c r="J703" i="11"/>
  <c r="K703" i="11"/>
  <c r="L703" i="11" s="1"/>
  <c r="P703" i="11"/>
  <c r="A704" i="11"/>
  <c r="B704" i="11"/>
  <c r="C704" i="11" s="1"/>
  <c r="F704" i="11"/>
  <c r="G704" i="11"/>
  <c r="H704" i="11"/>
  <c r="J704" i="11"/>
  <c r="K704" i="11"/>
  <c r="L704" i="11" s="1"/>
  <c r="M704" i="11"/>
  <c r="N704" i="11"/>
  <c r="A705" i="11"/>
  <c r="B705" i="11"/>
  <c r="H705" i="11" s="1"/>
  <c r="C705" i="11"/>
  <c r="E705" i="11"/>
  <c r="O705" i="11" s="1"/>
  <c r="P705" i="11" s="1"/>
  <c r="F705" i="11"/>
  <c r="J705" i="11"/>
  <c r="K705" i="11"/>
  <c r="L705" i="11"/>
  <c r="M705" i="11"/>
  <c r="N705" i="11"/>
  <c r="A706" i="11"/>
  <c r="B706" i="11"/>
  <c r="J706" i="11"/>
  <c r="K706" i="11"/>
  <c r="L706" i="11" s="1"/>
  <c r="A707" i="11"/>
  <c r="B707" i="11"/>
  <c r="C707" i="11"/>
  <c r="E707" i="11"/>
  <c r="O707" i="11" s="1"/>
  <c r="P707" i="11" s="1"/>
  <c r="F707" i="11"/>
  <c r="G707" i="11"/>
  <c r="H707" i="11"/>
  <c r="I707" i="11"/>
  <c r="J707" i="11"/>
  <c r="K707" i="11"/>
  <c r="L707" i="11" s="1"/>
  <c r="A708" i="11"/>
  <c r="B708" i="11"/>
  <c r="C708" i="11"/>
  <c r="H708" i="11"/>
  <c r="I708" i="11"/>
  <c r="J708" i="11"/>
  <c r="K708" i="11"/>
  <c r="L708" i="11" s="1"/>
  <c r="M708" i="11" s="1"/>
  <c r="A709" i="11"/>
  <c r="B709" i="11"/>
  <c r="C709" i="11"/>
  <c r="E709" i="11"/>
  <c r="F709" i="11"/>
  <c r="H709" i="11"/>
  <c r="J709" i="11"/>
  <c r="K709" i="11"/>
  <c r="L709" i="11" s="1"/>
  <c r="M709" i="11" s="1"/>
  <c r="O709" i="11"/>
  <c r="P709" i="11"/>
  <c r="A710" i="11"/>
  <c r="B710" i="11"/>
  <c r="C710" i="11" s="1"/>
  <c r="F710" i="11"/>
  <c r="G710" i="11"/>
  <c r="H710" i="11"/>
  <c r="J710" i="11"/>
  <c r="K710" i="11"/>
  <c r="L710" i="11"/>
  <c r="M710" i="11"/>
  <c r="N710" i="11"/>
  <c r="A711" i="11"/>
  <c r="B711" i="11"/>
  <c r="H711" i="11" s="1"/>
  <c r="C711" i="11"/>
  <c r="E711" i="11"/>
  <c r="F711" i="11"/>
  <c r="J711" i="11"/>
  <c r="L711" i="11" s="1"/>
  <c r="K711" i="11"/>
  <c r="O711" i="11"/>
  <c r="P711" i="11" s="1"/>
  <c r="A712" i="11"/>
  <c r="B712" i="11"/>
  <c r="C712" i="11" s="1"/>
  <c r="H712" i="11"/>
  <c r="I712" i="11"/>
  <c r="J712" i="11"/>
  <c r="K712" i="11"/>
  <c r="L712" i="11"/>
  <c r="M712" i="11" s="1"/>
  <c r="N712" i="11"/>
  <c r="A713" i="11"/>
  <c r="B713" i="11"/>
  <c r="G713" i="11" s="1"/>
  <c r="C713" i="11"/>
  <c r="E713" i="11"/>
  <c r="O713" i="11" s="1"/>
  <c r="P713" i="11" s="1"/>
  <c r="F713" i="11"/>
  <c r="H713" i="11"/>
  <c r="I713" i="11"/>
  <c r="J713" i="11"/>
  <c r="K713" i="11"/>
  <c r="L713" i="11"/>
  <c r="M713" i="11" s="1"/>
  <c r="A714" i="11"/>
  <c r="B714" i="11"/>
  <c r="E714" i="11"/>
  <c r="O714" i="11" s="1"/>
  <c r="P714" i="11" s="1"/>
  <c r="F714" i="11"/>
  <c r="H714" i="11"/>
  <c r="J714" i="11"/>
  <c r="K714" i="11"/>
  <c r="L714" i="11" s="1"/>
  <c r="A715" i="11"/>
  <c r="B715" i="11"/>
  <c r="C715" i="11" s="1"/>
  <c r="H715" i="11"/>
  <c r="I715" i="11"/>
  <c r="J715" i="11"/>
  <c r="K715" i="11"/>
  <c r="A716" i="11"/>
  <c r="B716" i="11"/>
  <c r="C716" i="11"/>
  <c r="E716" i="11"/>
  <c r="O716" i="11" s="1"/>
  <c r="P716" i="11" s="1"/>
  <c r="F716" i="11"/>
  <c r="G716" i="11"/>
  <c r="H716" i="11"/>
  <c r="I716" i="11"/>
  <c r="J716" i="11"/>
  <c r="K716" i="11"/>
  <c r="L716" i="11"/>
  <c r="N716" i="11" s="1"/>
  <c r="M716" i="11"/>
  <c r="A717" i="11"/>
  <c r="B717" i="11"/>
  <c r="C717" i="11" s="1"/>
  <c r="I717" i="11"/>
  <c r="J717" i="11"/>
  <c r="K717" i="11"/>
  <c r="L717" i="11" s="1"/>
  <c r="N717" i="11" s="1"/>
  <c r="A718" i="11"/>
  <c r="B718" i="11"/>
  <c r="C718" i="11" s="1"/>
  <c r="F718" i="11"/>
  <c r="G718" i="11"/>
  <c r="H718" i="11"/>
  <c r="J718" i="11"/>
  <c r="K718" i="11"/>
  <c r="L718" i="11" s="1"/>
  <c r="A719" i="11"/>
  <c r="B719" i="11"/>
  <c r="J719" i="11"/>
  <c r="K719" i="11"/>
  <c r="L719" i="11" s="1"/>
  <c r="A720" i="11"/>
  <c r="B720" i="11"/>
  <c r="C720" i="11"/>
  <c r="E720" i="11"/>
  <c r="O720" i="11" s="1"/>
  <c r="F720" i="11"/>
  <c r="G720" i="11"/>
  <c r="H720" i="11"/>
  <c r="I720" i="11"/>
  <c r="J720" i="11"/>
  <c r="K720" i="11"/>
  <c r="L720" i="11"/>
  <c r="M720" i="11"/>
  <c r="N720" i="11"/>
  <c r="P720" i="11"/>
  <c r="A721" i="11"/>
  <c r="B721" i="11"/>
  <c r="J721" i="11"/>
  <c r="K721" i="11"/>
  <c r="L721" i="11" s="1"/>
  <c r="M721" i="11"/>
  <c r="N721" i="11"/>
  <c r="A722" i="11"/>
  <c r="B722" i="11"/>
  <c r="C722" i="11" s="1"/>
  <c r="F722" i="11"/>
  <c r="G722" i="11"/>
  <c r="H722" i="11"/>
  <c r="J722" i="11"/>
  <c r="L722" i="11" s="1"/>
  <c r="K722" i="11"/>
  <c r="A723" i="11"/>
  <c r="B723" i="11"/>
  <c r="F723" i="11" s="1"/>
  <c r="C723" i="11"/>
  <c r="E723" i="11"/>
  <c r="O723" i="11" s="1"/>
  <c r="P723" i="11" s="1"/>
  <c r="J723" i="11"/>
  <c r="K723" i="11"/>
  <c r="A724" i="11"/>
  <c r="B724" i="11"/>
  <c r="C724" i="11"/>
  <c r="E724" i="11"/>
  <c r="O724" i="11" s="1"/>
  <c r="P724" i="11" s="1"/>
  <c r="F724" i="11"/>
  <c r="G724" i="11"/>
  <c r="H724" i="11"/>
  <c r="I724" i="11"/>
  <c r="J724" i="11"/>
  <c r="K724" i="11"/>
  <c r="L724" i="11"/>
  <c r="M724" i="11"/>
  <c r="N724" i="11"/>
  <c r="A725" i="11"/>
  <c r="B725" i="11"/>
  <c r="C725" i="11"/>
  <c r="J725" i="11"/>
  <c r="K725" i="11"/>
  <c r="A726" i="11"/>
  <c r="B726" i="11"/>
  <c r="F726" i="11"/>
  <c r="J726" i="11"/>
  <c r="K726" i="11"/>
  <c r="L726" i="11" s="1"/>
  <c r="A727" i="11"/>
  <c r="B727" i="11"/>
  <c r="F727" i="11" s="1"/>
  <c r="C727" i="11"/>
  <c r="E727" i="11"/>
  <c r="O727" i="11" s="1"/>
  <c r="P727" i="11" s="1"/>
  <c r="J727" i="11"/>
  <c r="L727" i="11" s="1"/>
  <c r="K727" i="11"/>
  <c r="A728" i="11"/>
  <c r="B728" i="11"/>
  <c r="C728" i="11"/>
  <c r="E728" i="11"/>
  <c r="O728" i="11" s="1"/>
  <c r="P728" i="11" s="1"/>
  <c r="F728" i="11"/>
  <c r="G728" i="11"/>
  <c r="H728" i="11"/>
  <c r="I728" i="11"/>
  <c r="J728" i="11"/>
  <c r="K728" i="11"/>
  <c r="L728" i="11"/>
  <c r="M728" i="11" s="1"/>
  <c r="N728" i="11"/>
  <c r="A729" i="11"/>
  <c r="B729" i="11"/>
  <c r="J729" i="11"/>
  <c r="K729" i="11"/>
  <c r="L729" i="11" s="1"/>
  <c r="M729" i="11"/>
  <c r="N729" i="11"/>
  <c r="A730" i="11"/>
  <c r="B730" i="11"/>
  <c r="J730" i="11"/>
  <c r="L730" i="11" s="1"/>
  <c r="K730" i="11"/>
  <c r="A731" i="11"/>
  <c r="B731" i="11"/>
  <c r="C731" i="11"/>
  <c r="J731" i="11"/>
  <c r="K731" i="11"/>
  <c r="L731" i="11"/>
  <c r="A732" i="11"/>
  <c r="B732" i="11"/>
  <c r="C732" i="11"/>
  <c r="E732" i="11"/>
  <c r="O732" i="11" s="1"/>
  <c r="F732" i="11"/>
  <c r="G732" i="11"/>
  <c r="H732" i="11"/>
  <c r="I732" i="11"/>
  <c r="J732" i="11"/>
  <c r="K732" i="11"/>
  <c r="L732" i="11"/>
  <c r="M732" i="11"/>
  <c r="N732" i="11"/>
  <c r="P732" i="11"/>
  <c r="A733" i="11"/>
  <c r="B733" i="11"/>
  <c r="J733" i="11"/>
  <c r="K733" i="11"/>
  <c r="L733" i="11" s="1"/>
  <c r="M733" i="11" s="1"/>
  <c r="N733" i="11"/>
  <c r="A734" i="11"/>
  <c r="B734" i="11"/>
  <c r="J734" i="11"/>
  <c r="K734" i="11"/>
  <c r="L734" i="11"/>
  <c r="M734" i="11" s="1"/>
  <c r="N734" i="11"/>
  <c r="A735" i="11"/>
  <c r="B735" i="11"/>
  <c r="J735" i="11"/>
  <c r="K735" i="11"/>
  <c r="L735" i="11" s="1"/>
  <c r="A736" i="11"/>
  <c r="B736" i="11"/>
  <c r="C736" i="11"/>
  <c r="E736" i="11"/>
  <c r="O736" i="11" s="1"/>
  <c r="F736" i="11"/>
  <c r="G736" i="11"/>
  <c r="H736" i="11"/>
  <c r="I736" i="11"/>
  <c r="J736" i="11"/>
  <c r="K736" i="11"/>
  <c r="L736" i="11"/>
  <c r="M736" i="11"/>
  <c r="N736" i="11"/>
  <c r="P736" i="11"/>
  <c r="A737" i="11"/>
  <c r="B737" i="11"/>
  <c r="G737" i="11" s="1"/>
  <c r="E737" i="11"/>
  <c r="I737" i="11"/>
  <c r="J737" i="11"/>
  <c r="K737" i="11"/>
  <c r="L737" i="11" s="1"/>
  <c r="M737" i="11"/>
  <c r="N737" i="11"/>
  <c r="O737" i="11"/>
  <c r="P737" i="11" s="1"/>
  <c r="A738" i="11"/>
  <c r="B738" i="11"/>
  <c r="F738" i="11" s="1"/>
  <c r="E738" i="11"/>
  <c r="O738" i="11" s="1"/>
  <c r="P738" i="11" s="1"/>
  <c r="H738" i="11"/>
  <c r="J738" i="11"/>
  <c r="K738" i="11"/>
  <c r="L738" i="11"/>
  <c r="M738" i="11"/>
  <c r="N738" i="11"/>
  <c r="A739" i="11"/>
  <c r="B739" i="11"/>
  <c r="F739" i="11" s="1"/>
  <c r="C739" i="11"/>
  <c r="H739" i="11"/>
  <c r="I739" i="11"/>
  <c r="J739" i="11"/>
  <c r="K739" i="11"/>
  <c r="L739" i="11"/>
  <c r="M739" i="11" s="1"/>
  <c r="N739" i="11"/>
  <c r="A740" i="11"/>
  <c r="B740" i="11"/>
  <c r="C740" i="11"/>
  <c r="E740" i="11"/>
  <c r="O740" i="11" s="1"/>
  <c r="F740" i="11"/>
  <c r="G740" i="11"/>
  <c r="H740" i="11"/>
  <c r="I740" i="11"/>
  <c r="J740" i="11"/>
  <c r="K740" i="11"/>
  <c r="L740" i="11" s="1"/>
  <c r="P740" i="11"/>
  <c r="A741" i="11"/>
  <c r="B741" i="11"/>
  <c r="G741" i="11" s="1"/>
  <c r="C741" i="11"/>
  <c r="E741" i="11"/>
  <c r="F741" i="11"/>
  <c r="H741" i="11"/>
  <c r="I741" i="11"/>
  <c r="J741" i="11"/>
  <c r="K741" i="11"/>
  <c r="O741" i="11"/>
  <c r="P741" i="11" s="1"/>
  <c r="A742" i="11"/>
  <c r="B742" i="11"/>
  <c r="E742" i="11" s="1"/>
  <c r="O742" i="11" s="1"/>
  <c r="P742" i="11" s="1"/>
  <c r="H742" i="11"/>
  <c r="J742" i="11"/>
  <c r="K742" i="11"/>
  <c r="A743" i="11"/>
  <c r="B743" i="11"/>
  <c r="F743" i="11" s="1"/>
  <c r="H743" i="11"/>
  <c r="I743" i="11"/>
  <c r="J743" i="11"/>
  <c r="K743" i="11"/>
  <c r="L743" i="11" s="1"/>
  <c r="A744" i="11"/>
  <c r="B744" i="11"/>
  <c r="C744" i="11"/>
  <c r="E744" i="11"/>
  <c r="O744" i="11" s="1"/>
  <c r="P744" i="11" s="1"/>
  <c r="F744" i="11"/>
  <c r="G744" i="11"/>
  <c r="H744" i="11"/>
  <c r="I744" i="11"/>
  <c r="J744" i="11"/>
  <c r="K744" i="11"/>
  <c r="L744" i="11" s="1"/>
  <c r="A745" i="11"/>
  <c r="B745" i="11"/>
  <c r="G745" i="11" s="1"/>
  <c r="C745" i="11"/>
  <c r="E745" i="11"/>
  <c r="O745" i="11" s="1"/>
  <c r="P745" i="11" s="1"/>
  <c r="J745" i="11"/>
  <c r="K745" i="11"/>
  <c r="A746" i="11"/>
  <c r="B746" i="11"/>
  <c r="J746" i="11"/>
  <c r="L746" i="11" s="1"/>
  <c r="K746" i="11"/>
  <c r="A747" i="11"/>
  <c r="B747" i="11"/>
  <c r="C747" i="11"/>
  <c r="J747" i="11"/>
  <c r="K747" i="11"/>
  <c r="L747" i="11"/>
  <c r="M747" i="11" s="1"/>
  <c r="A748" i="11"/>
  <c r="B748" i="11"/>
  <c r="C748" i="11"/>
  <c r="E748" i="11"/>
  <c r="O748" i="11" s="1"/>
  <c r="F748" i="11"/>
  <c r="G748" i="11"/>
  <c r="H748" i="11"/>
  <c r="I748" i="11"/>
  <c r="J748" i="11"/>
  <c r="K748" i="11"/>
  <c r="L748" i="11"/>
  <c r="M748" i="11"/>
  <c r="N748" i="11"/>
  <c r="P748" i="11"/>
  <c r="A749" i="11"/>
  <c r="B749" i="11"/>
  <c r="G749" i="11" s="1"/>
  <c r="E749" i="11"/>
  <c r="I749" i="11"/>
  <c r="J749" i="11"/>
  <c r="K749" i="11"/>
  <c r="L749" i="11" s="1"/>
  <c r="M749" i="11"/>
  <c r="N749" i="11"/>
  <c r="O749" i="11"/>
  <c r="P749" i="11" s="1"/>
  <c r="A750" i="11"/>
  <c r="B750" i="11"/>
  <c r="F750" i="11" s="1"/>
  <c r="E750" i="11"/>
  <c r="O750" i="11" s="1"/>
  <c r="P750" i="11" s="1"/>
  <c r="H750" i="11"/>
  <c r="J750" i="11"/>
  <c r="K750" i="11"/>
  <c r="L750" i="11" s="1"/>
  <c r="M750" i="11"/>
  <c r="N750" i="11"/>
  <c r="A751" i="11"/>
  <c r="B751" i="11"/>
  <c r="F751" i="11" s="1"/>
  <c r="C751" i="11"/>
  <c r="H751" i="11"/>
  <c r="I751" i="11"/>
  <c r="J751" i="11"/>
  <c r="K751" i="11"/>
  <c r="L751" i="11"/>
  <c r="A752" i="11"/>
  <c r="B752" i="11"/>
  <c r="C752" i="11" s="1"/>
  <c r="F752" i="11"/>
  <c r="J752" i="11"/>
  <c r="K752" i="11"/>
  <c r="L752" i="11" s="1"/>
  <c r="A753" i="11"/>
  <c r="B753" i="11"/>
  <c r="G753" i="11" s="1"/>
  <c r="H753" i="11"/>
  <c r="I753" i="11"/>
  <c r="J753" i="11"/>
  <c r="K753" i="11"/>
  <c r="L753" i="11" s="1"/>
  <c r="A754" i="11"/>
  <c r="B754" i="11"/>
  <c r="C754" i="11" s="1"/>
  <c r="F754" i="11"/>
  <c r="G754" i="11"/>
  <c r="J754" i="11"/>
  <c r="K754" i="11"/>
  <c r="L754" i="11" s="1"/>
  <c r="A755" i="11"/>
  <c r="B755" i="11"/>
  <c r="G755" i="11" s="1"/>
  <c r="C755" i="11"/>
  <c r="E755" i="11"/>
  <c r="O755" i="11" s="1"/>
  <c r="P755" i="11" s="1"/>
  <c r="I755" i="11"/>
  <c r="J755" i="11"/>
  <c r="K755" i="11"/>
  <c r="L755" i="11"/>
  <c r="M755" i="11" s="1"/>
  <c r="A756" i="11"/>
  <c r="B756" i="11"/>
  <c r="J756" i="11"/>
  <c r="K756" i="11"/>
  <c r="L756" i="11"/>
  <c r="M756" i="11" s="1"/>
  <c r="N756" i="11"/>
  <c r="A757" i="11"/>
  <c r="B757" i="11"/>
  <c r="G757" i="11" s="1"/>
  <c r="C757" i="11"/>
  <c r="H757" i="11"/>
  <c r="I757" i="11"/>
  <c r="J757" i="11"/>
  <c r="K757" i="11"/>
  <c r="L757" i="11"/>
  <c r="N757" i="11" s="1"/>
  <c r="M757" i="11"/>
  <c r="A758" i="11"/>
  <c r="B758" i="11"/>
  <c r="C758" i="11"/>
  <c r="E758" i="11"/>
  <c r="O758" i="11" s="1"/>
  <c r="P758" i="11" s="1"/>
  <c r="F758" i="11"/>
  <c r="G758" i="11"/>
  <c r="H758" i="11"/>
  <c r="I758" i="11"/>
  <c r="J758" i="11"/>
  <c r="K758" i="11"/>
  <c r="L758" i="11" s="1"/>
  <c r="A759" i="11"/>
  <c r="B759" i="11"/>
  <c r="I759" i="11" s="1"/>
  <c r="C759" i="11"/>
  <c r="E759" i="11"/>
  <c r="O759" i="11" s="1"/>
  <c r="P759" i="11" s="1"/>
  <c r="F759" i="11"/>
  <c r="G759" i="11"/>
  <c r="H759" i="11"/>
  <c r="J759" i="11"/>
  <c r="K759" i="11"/>
  <c r="L759" i="11" s="1"/>
  <c r="A760" i="11"/>
  <c r="B760" i="11"/>
  <c r="C760" i="11"/>
  <c r="J760" i="11"/>
  <c r="K760" i="11"/>
  <c r="L760" i="11" s="1"/>
  <c r="A761" i="11"/>
  <c r="B761" i="11"/>
  <c r="C761" i="11" s="1"/>
  <c r="E761" i="11"/>
  <c r="O761" i="11" s="1"/>
  <c r="P761" i="11" s="1"/>
  <c r="H761" i="11"/>
  <c r="I761" i="11"/>
  <c r="J761" i="11"/>
  <c r="K761" i="11"/>
  <c r="L761" i="11"/>
  <c r="N761" i="11" s="1"/>
  <c r="A762" i="11"/>
  <c r="B762" i="11"/>
  <c r="C762" i="11"/>
  <c r="E762" i="11"/>
  <c r="O762" i="11" s="1"/>
  <c r="P762" i="11" s="1"/>
  <c r="F762" i="11"/>
  <c r="G762" i="11"/>
  <c r="H762" i="11"/>
  <c r="I762" i="11"/>
  <c r="J762" i="11"/>
  <c r="K762" i="11"/>
  <c r="L762" i="11" s="1"/>
  <c r="A763" i="11"/>
  <c r="B763" i="11"/>
  <c r="I763" i="11" s="1"/>
  <c r="C763" i="11"/>
  <c r="E763" i="11"/>
  <c r="O763" i="11" s="1"/>
  <c r="P763" i="11" s="1"/>
  <c r="F763" i="11"/>
  <c r="G763" i="11"/>
  <c r="H763" i="11"/>
  <c r="J763" i="11"/>
  <c r="K763" i="11"/>
  <c r="L763" i="11" s="1"/>
  <c r="A764" i="11"/>
  <c r="B764" i="11"/>
  <c r="C764" i="11"/>
  <c r="J764" i="11"/>
  <c r="K764" i="11"/>
  <c r="L764" i="11" s="1"/>
  <c r="A765" i="11"/>
  <c r="B765" i="11"/>
  <c r="C765" i="11" s="1"/>
  <c r="E765" i="11"/>
  <c r="O765" i="11" s="1"/>
  <c r="P765" i="11" s="1"/>
  <c r="H765" i="11"/>
  <c r="I765" i="11"/>
  <c r="J765" i="11"/>
  <c r="K765" i="11"/>
  <c r="L765" i="11"/>
  <c r="N765" i="11" s="1"/>
  <c r="M765" i="11"/>
  <c r="A766" i="11"/>
  <c r="B766" i="11"/>
  <c r="C766" i="11"/>
  <c r="E766" i="11"/>
  <c r="O766" i="11" s="1"/>
  <c r="P766" i="11" s="1"/>
  <c r="F766" i="11"/>
  <c r="G766" i="11"/>
  <c r="H766" i="11"/>
  <c r="I766" i="11"/>
  <c r="J766" i="11"/>
  <c r="K766" i="11"/>
  <c r="A767" i="11"/>
  <c r="B767" i="11"/>
  <c r="I767" i="11" s="1"/>
  <c r="C767" i="11"/>
  <c r="E767" i="11"/>
  <c r="O767" i="11" s="1"/>
  <c r="F767" i="11"/>
  <c r="G767" i="11"/>
  <c r="J767" i="11"/>
  <c r="K767" i="11"/>
  <c r="L767" i="11" s="1"/>
  <c r="M767" i="11" s="1"/>
  <c r="N767" i="11"/>
  <c r="P767" i="11"/>
  <c r="A768" i="11"/>
  <c r="B768" i="11"/>
  <c r="C768" i="11"/>
  <c r="J768" i="11"/>
  <c r="K768" i="11"/>
  <c r="L768" i="11" s="1"/>
  <c r="N768" i="11" s="1"/>
  <c r="M768" i="11"/>
  <c r="A769" i="11"/>
  <c r="B769" i="11"/>
  <c r="C769" i="11" s="1"/>
  <c r="E769" i="11"/>
  <c r="O769" i="11" s="1"/>
  <c r="P769" i="11" s="1"/>
  <c r="H769" i="11"/>
  <c r="I769" i="11"/>
  <c r="J769" i="11"/>
  <c r="K769" i="11"/>
  <c r="L769" i="11"/>
  <c r="N769" i="11" s="1"/>
  <c r="A770" i="11"/>
  <c r="B770" i="11"/>
  <c r="C770" i="11"/>
  <c r="E770" i="11"/>
  <c r="O770" i="11" s="1"/>
  <c r="P770" i="11" s="1"/>
  <c r="F770" i="11"/>
  <c r="G770" i="11"/>
  <c r="H770" i="11"/>
  <c r="I770" i="11"/>
  <c r="J770" i="11"/>
  <c r="K770" i="11"/>
  <c r="L770" i="11" s="1"/>
  <c r="M770" i="11" s="1"/>
  <c r="N770" i="11"/>
  <c r="A771" i="11"/>
  <c r="B771" i="11"/>
  <c r="I771" i="11" s="1"/>
  <c r="C771" i="11"/>
  <c r="E771" i="11"/>
  <c r="O771" i="11" s="1"/>
  <c r="P771" i="11" s="1"/>
  <c r="F771" i="11"/>
  <c r="G771" i="11"/>
  <c r="J771" i="11"/>
  <c r="K771" i="11"/>
  <c r="L771" i="11" s="1"/>
  <c r="A772" i="11"/>
  <c r="B772" i="11"/>
  <c r="C772" i="11" s="1"/>
  <c r="J772" i="11"/>
  <c r="K772" i="11"/>
  <c r="L772" i="11" s="1"/>
  <c r="M772" i="11" s="1"/>
  <c r="N772" i="11"/>
  <c r="A773" i="11"/>
  <c r="B773" i="11"/>
  <c r="C773" i="11" s="1"/>
  <c r="E773" i="11"/>
  <c r="O773" i="11" s="1"/>
  <c r="P773" i="11" s="1"/>
  <c r="H773" i="11"/>
  <c r="I773" i="11"/>
  <c r="J773" i="11"/>
  <c r="K773" i="11"/>
  <c r="L773" i="11"/>
  <c r="N773" i="11" s="1"/>
  <c r="A774" i="11"/>
  <c r="B774" i="11"/>
  <c r="C774" i="11"/>
  <c r="E774" i="11"/>
  <c r="O774" i="11" s="1"/>
  <c r="P774" i="11" s="1"/>
  <c r="F774" i="11"/>
  <c r="G774" i="11"/>
  <c r="H774" i="11"/>
  <c r="I774" i="11"/>
  <c r="J774" i="11"/>
  <c r="K774" i="11"/>
  <c r="A775" i="11"/>
  <c r="B775" i="11"/>
  <c r="I775" i="11" s="1"/>
  <c r="C775" i="11"/>
  <c r="E775" i="11"/>
  <c r="O775" i="11" s="1"/>
  <c r="P775" i="11" s="1"/>
  <c r="F775" i="11"/>
  <c r="G775" i="11"/>
  <c r="J775" i="11"/>
  <c r="K775" i="11"/>
  <c r="L775" i="11" s="1"/>
  <c r="M775" i="11" s="1"/>
  <c r="A776" i="11"/>
  <c r="B776" i="11"/>
  <c r="C776" i="11" s="1"/>
  <c r="H776" i="11"/>
  <c r="J776" i="11"/>
  <c r="K776" i="11"/>
  <c r="L776" i="11" s="1"/>
  <c r="A777" i="11"/>
  <c r="B777" i="11"/>
  <c r="C777" i="11" s="1"/>
  <c r="E777" i="11"/>
  <c r="O777" i="11" s="1"/>
  <c r="P777" i="11" s="1"/>
  <c r="H777" i="11"/>
  <c r="I777" i="11"/>
  <c r="J777" i="11"/>
  <c r="K777" i="11"/>
  <c r="L777" i="11"/>
  <c r="A778" i="11"/>
  <c r="B778" i="11"/>
  <c r="C778" i="11"/>
  <c r="E778" i="11"/>
  <c r="O778" i="11" s="1"/>
  <c r="P778" i="11" s="1"/>
  <c r="F778" i="11"/>
  <c r="G778" i="11"/>
  <c r="H778" i="11"/>
  <c r="I778" i="11"/>
  <c r="J778" i="11"/>
  <c r="K778" i="11"/>
  <c r="L778" i="11" s="1"/>
  <c r="M778" i="11" s="1"/>
  <c r="N778" i="11"/>
  <c r="A779" i="11"/>
  <c r="B779" i="11"/>
  <c r="I779" i="11" s="1"/>
  <c r="C779" i="11"/>
  <c r="E779" i="11"/>
  <c r="O779" i="11" s="1"/>
  <c r="F779" i="11"/>
  <c r="G779" i="11"/>
  <c r="J779" i="11"/>
  <c r="K779" i="11"/>
  <c r="L779" i="11" s="1"/>
  <c r="M779" i="11" s="1"/>
  <c r="P779" i="11"/>
  <c r="A780" i="11"/>
  <c r="B780" i="11"/>
  <c r="J780" i="11"/>
  <c r="K780" i="11"/>
  <c r="L780" i="11" s="1"/>
  <c r="M780" i="11" s="1"/>
  <c r="A781" i="11"/>
  <c r="B781" i="11"/>
  <c r="C781" i="11" s="1"/>
  <c r="E781" i="11"/>
  <c r="O781" i="11" s="1"/>
  <c r="P781" i="11" s="1"/>
  <c r="H781" i="11"/>
  <c r="I781" i="11"/>
  <c r="J781" i="11"/>
  <c r="K781" i="11"/>
  <c r="L781" i="11"/>
  <c r="N781" i="11" s="1"/>
  <c r="A782" i="11"/>
  <c r="B782" i="11"/>
  <c r="C782" i="11"/>
  <c r="E782" i="11"/>
  <c r="O782" i="11" s="1"/>
  <c r="P782" i="11" s="1"/>
  <c r="F782" i="11"/>
  <c r="G782" i="11"/>
  <c r="H782" i="11"/>
  <c r="I782" i="11"/>
  <c r="J782" i="11"/>
  <c r="K782" i="11"/>
  <c r="L782" i="11" s="1"/>
  <c r="M782" i="11" s="1"/>
  <c r="N782" i="11"/>
  <c r="A783" i="11"/>
  <c r="B783" i="11"/>
  <c r="C783" i="11" s="1"/>
  <c r="E783" i="11"/>
  <c r="O783" i="11" s="1"/>
  <c r="P783" i="11" s="1"/>
  <c r="F783" i="11"/>
  <c r="G783" i="11"/>
  <c r="J783" i="11"/>
  <c r="K783" i="11"/>
  <c r="L783" i="11" s="1"/>
  <c r="A784" i="11"/>
  <c r="B784" i="11"/>
  <c r="C784" i="11"/>
  <c r="H784" i="11"/>
  <c r="J784" i="11"/>
  <c r="K784" i="11"/>
  <c r="L784" i="11"/>
  <c r="M784" i="11"/>
  <c r="N784" i="11"/>
  <c r="A785" i="11"/>
  <c r="B785" i="11"/>
  <c r="C785" i="11" s="1"/>
  <c r="E785" i="11"/>
  <c r="O785" i="11" s="1"/>
  <c r="P785" i="11" s="1"/>
  <c r="H785" i="11"/>
  <c r="I785" i="11"/>
  <c r="J785" i="11"/>
  <c r="K785" i="11"/>
  <c r="L785" i="11"/>
  <c r="N785" i="11" s="1"/>
  <c r="M785" i="11"/>
  <c r="A786" i="11"/>
  <c r="B786" i="11"/>
  <c r="C786" i="11"/>
  <c r="E786" i="11"/>
  <c r="O786" i="11" s="1"/>
  <c r="P786" i="11" s="1"/>
  <c r="F786" i="11"/>
  <c r="G786" i="11"/>
  <c r="H786" i="11"/>
  <c r="I786" i="11"/>
  <c r="J786" i="11"/>
  <c r="K786" i="11"/>
  <c r="A787" i="11"/>
  <c r="B787" i="11"/>
  <c r="J787" i="11"/>
  <c r="K787" i="11"/>
  <c r="L787" i="11" s="1"/>
  <c r="M787" i="11" s="1"/>
  <c r="A788" i="11"/>
  <c r="B788" i="11"/>
  <c r="J788" i="11"/>
  <c r="K788" i="11"/>
  <c r="L788" i="11"/>
  <c r="M788" i="11" s="1"/>
  <c r="A789" i="11"/>
  <c r="B789" i="11"/>
  <c r="C789" i="11" s="1"/>
  <c r="E789" i="11"/>
  <c r="O789" i="11" s="1"/>
  <c r="P789" i="11" s="1"/>
  <c r="G789" i="11"/>
  <c r="H789" i="11"/>
  <c r="I789" i="11"/>
  <c r="J789" i="11"/>
  <c r="K789" i="11"/>
  <c r="L789" i="11" s="1"/>
  <c r="A790" i="11"/>
  <c r="B790" i="11"/>
  <c r="C790" i="11"/>
  <c r="E790" i="11"/>
  <c r="O790" i="11" s="1"/>
  <c r="P790" i="11" s="1"/>
  <c r="F790" i="11"/>
  <c r="G790" i="11"/>
  <c r="H790" i="11"/>
  <c r="I790" i="11"/>
  <c r="J790" i="11"/>
  <c r="K790" i="11"/>
  <c r="L790" i="11" s="1"/>
  <c r="M790" i="11" s="1"/>
  <c r="A791" i="11"/>
  <c r="B791" i="11"/>
  <c r="C791" i="11"/>
  <c r="E791" i="11"/>
  <c r="O791" i="11" s="1"/>
  <c r="P791" i="11" s="1"/>
  <c r="F791" i="11"/>
  <c r="G791" i="11"/>
  <c r="J791" i="11"/>
  <c r="K791" i="11"/>
  <c r="L791" i="11" s="1"/>
  <c r="M791" i="11" s="1"/>
  <c r="A792" i="11"/>
  <c r="B792" i="11"/>
  <c r="C792" i="11" s="1"/>
  <c r="H792" i="11"/>
  <c r="J792" i="11"/>
  <c r="K792" i="11"/>
  <c r="L792" i="11"/>
  <c r="A793" i="11"/>
  <c r="B793" i="11"/>
  <c r="C793" i="11" s="1"/>
  <c r="E793" i="11"/>
  <c r="O793" i="11" s="1"/>
  <c r="P793" i="11" s="1"/>
  <c r="G793" i="11"/>
  <c r="H793" i="11"/>
  <c r="I793" i="11"/>
  <c r="J793" i="11"/>
  <c r="K793" i="11"/>
  <c r="L793" i="11"/>
  <c r="A794" i="11"/>
  <c r="B794" i="11"/>
  <c r="C794" i="11"/>
  <c r="E794" i="11"/>
  <c r="O794" i="11" s="1"/>
  <c r="P794" i="11" s="1"/>
  <c r="F794" i="11"/>
  <c r="G794" i="11"/>
  <c r="H794" i="11"/>
  <c r="I794" i="11"/>
  <c r="J794" i="11"/>
  <c r="K794" i="11"/>
  <c r="L794" i="11" s="1"/>
  <c r="M794" i="11" s="1"/>
  <c r="A795" i="11"/>
  <c r="B795" i="11"/>
  <c r="C795" i="11"/>
  <c r="E795" i="11"/>
  <c r="F795" i="11"/>
  <c r="G795" i="11"/>
  <c r="J795" i="11"/>
  <c r="K795" i="11"/>
  <c r="L795" i="11" s="1"/>
  <c r="M795" i="11" s="1"/>
  <c r="O795" i="11"/>
  <c r="P795" i="11"/>
  <c r="A796" i="11"/>
  <c r="B796" i="11"/>
  <c r="C796" i="11" s="1"/>
  <c r="H796" i="11"/>
  <c r="J796" i="11"/>
  <c r="K796" i="11"/>
  <c r="L796" i="11"/>
  <c r="M796" i="11" s="1"/>
  <c r="N796" i="11"/>
  <c r="A797" i="11"/>
  <c r="B797" i="11"/>
  <c r="C797" i="11" s="1"/>
  <c r="E797" i="11"/>
  <c r="O797" i="11" s="1"/>
  <c r="P797" i="11" s="1"/>
  <c r="G797" i="11"/>
  <c r="H797" i="11"/>
  <c r="I797" i="11"/>
  <c r="J797" i="11"/>
  <c r="K797" i="11"/>
  <c r="L797" i="11" s="1"/>
  <c r="A798" i="11"/>
  <c r="B798" i="11"/>
  <c r="C798" i="11"/>
  <c r="E798" i="11"/>
  <c r="O798" i="11" s="1"/>
  <c r="P798" i="11" s="1"/>
  <c r="F798" i="11"/>
  <c r="G798" i="11"/>
  <c r="H798" i="11"/>
  <c r="I798" i="11"/>
  <c r="J798" i="11"/>
  <c r="K798" i="11"/>
  <c r="L798" i="11" s="1"/>
  <c r="M798" i="11" s="1"/>
  <c r="A799" i="11"/>
  <c r="B799" i="11"/>
  <c r="C799" i="11"/>
  <c r="E799" i="11"/>
  <c r="O799" i="11" s="1"/>
  <c r="P799" i="11" s="1"/>
  <c r="F799" i="11"/>
  <c r="J799" i="11"/>
  <c r="K799" i="11"/>
  <c r="L799" i="11" s="1"/>
  <c r="M799" i="11" s="1"/>
  <c r="N799" i="11"/>
  <c r="A800" i="11"/>
  <c r="B800" i="11"/>
  <c r="C800" i="11" s="1"/>
  <c r="H800" i="11"/>
  <c r="J800" i="11"/>
  <c r="K800" i="11"/>
  <c r="L800" i="11" s="1"/>
  <c r="A801" i="11"/>
  <c r="B801" i="11"/>
  <c r="C801" i="11" s="1"/>
  <c r="E801" i="11"/>
  <c r="O801" i="11" s="1"/>
  <c r="P801" i="11" s="1"/>
  <c r="G801" i="11"/>
  <c r="H801" i="11"/>
  <c r="I801" i="11"/>
  <c r="J801" i="11"/>
  <c r="K801" i="11"/>
  <c r="L801" i="11" s="1"/>
  <c r="A802" i="11"/>
  <c r="B802" i="11"/>
  <c r="C802" i="11"/>
  <c r="E802" i="11"/>
  <c r="O802" i="11" s="1"/>
  <c r="P802" i="11" s="1"/>
  <c r="F802" i="11"/>
  <c r="G802" i="11"/>
  <c r="H802" i="11"/>
  <c r="I802" i="11"/>
  <c r="J802" i="11"/>
  <c r="K802" i="11"/>
  <c r="A803" i="11"/>
  <c r="B803" i="11"/>
  <c r="I803" i="11" s="1"/>
  <c r="E803" i="11"/>
  <c r="O803" i="11" s="1"/>
  <c r="P803" i="11" s="1"/>
  <c r="G803" i="11"/>
  <c r="J803" i="11"/>
  <c r="K803" i="11"/>
  <c r="L803" i="11" s="1"/>
  <c r="M803" i="11" s="1"/>
  <c r="A804" i="11"/>
  <c r="B804" i="11"/>
  <c r="C804" i="11" s="1"/>
  <c r="E804" i="11"/>
  <c r="O804" i="11" s="1"/>
  <c r="P804" i="11" s="1"/>
  <c r="J804" i="11"/>
  <c r="K804" i="11"/>
  <c r="L804" i="11"/>
  <c r="M804" i="11"/>
  <c r="N804" i="11"/>
  <c r="A805" i="11"/>
  <c r="B805" i="11"/>
  <c r="C805" i="11" s="1"/>
  <c r="E805" i="11"/>
  <c r="O805" i="11" s="1"/>
  <c r="P805" i="11" s="1"/>
  <c r="G805" i="11"/>
  <c r="H805" i="11"/>
  <c r="I805" i="11"/>
  <c r="J805" i="11"/>
  <c r="K805" i="11"/>
  <c r="L805" i="11"/>
  <c r="N805" i="11" s="1"/>
  <c r="M805" i="11"/>
  <c r="A806" i="11"/>
  <c r="B806" i="11"/>
  <c r="C806" i="11"/>
  <c r="E806" i="11"/>
  <c r="O806" i="11" s="1"/>
  <c r="P806" i="11" s="1"/>
  <c r="F806" i="11"/>
  <c r="G806" i="11"/>
  <c r="H806" i="11"/>
  <c r="I806" i="11"/>
  <c r="J806" i="11"/>
  <c r="K806" i="11"/>
  <c r="L806" i="11" s="1"/>
  <c r="M806" i="11" s="1"/>
  <c r="A807" i="11"/>
  <c r="B807" i="11"/>
  <c r="I807" i="11" s="1"/>
  <c r="C807" i="11"/>
  <c r="F807" i="11"/>
  <c r="G807" i="11"/>
  <c r="H807" i="11"/>
  <c r="J807" i="11"/>
  <c r="K807" i="11"/>
  <c r="L807" i="11" s="1"/>
  <c r="M807" i="11"/>
  <c r="N807" i="11"/>
  <c r="A808" i="11"/>
  <c r="B808" i="11"/>
  <c r="C808" i="11" s="1"/>
  <c r="E808" i="11"/>
  <c r="O808" i="11" s="1"/>
  <c r="P808" i="11" s="1"/>
  <c r="J808" i="11"/>
  <c r="K808" i="11"/>
  <c r="L808" i="11"/>
  <c r="M808" i="11"/>
  <c r="N808" i="11"/>
  <c r="A809" i="11"/>
  <c r="B809" i="11"/>
  <c r="C809" i="11" s="1"/>
  <c r="E809" i="11"/>
  <c r="O809" i="11" s="1"/>
  <c r="P809" i="11" s="1"/>
  <c r="G809" i="11"/>
  <c r="H809" i="11"/>
  <c r="I809" i="11"/>
  <c r="J809" i="11"/>
  <c r="K809" i="11"/>
  <c r="L809" i="11"/>
  <c r="N809" i="11" s="1"/>
  <c r="M809" i="11"/>
  <c r="A810" i="11"/>
  <c r="B810" i="11"/>
  <c r="C810" i="11"/>
  <c r="E810" i="11"/>
  <c r="O810" i="11" s="1"/>
  <c r="P810" i="11" s="1"/>
  <c r="F810" i="11"/>
  <c r="G810" i="11"/>
  <c r="H810" i="11"/>
  <c r="I810" i="11"/>
  <c r="J810" i="11"/>
  <c r="K810" i="11"/>
  <c r="L810" i="11" s="1"/>
  <c r="M810" i="11" s="1"/>
  <c r="N810" i="11"/>
  <c r="A811" i="11"/>
  <c r="B811" i="11"/>
  <c r="I811" i="11" s="1"/>
  <c r="C811" i="11"/>
  <c r="F811" i="11"/>
  <c r="G811" i="11"/>
  <c r="H811" i="11"/>
  <c r="J811" i="11"/>
  <c r="K811" i="11"/>
  <c r="L811" i="11" s="1"/>
  <c r="M811" i="11" s="1"/>
  <c r="N811" i="11"/>
  <c r="A812" i="11"/>
  <c r="B812" i="11"/>
  <c r="C812" i="11" s="1"/>
  <c r="E812" i="11"/>
  <c r="O812" i="11" s="1"/>
  <c r="P812" i="11" s="1"/>
  <c r="J812" i="11"/>
  <c r="K812" i="11"/>
  <c r="L812" i="11"/>
  <c r="M812" i="11"/>
  <c r="N812" i="11"/>
  <c r="A813" i="11"/>
  <c r="B813" i="11"/>
  <c r="C813" i="11" s="1"/>
  <c r="E813" i="11"/>
  <c r="O813" i="11" s="1"/>
  <c r="P813" i="11" s="1"/>
  <c r="G813" i="11"/>
  <c r="H813" i="11"/>
  <c r="I813" i="11"/>
  <c r="J813" i="11"/>
  <c r="K813" i="11"/>
  <c r="L813" i="11" s="1"/>
  <c r="A814" i="11"/>
  <c r="B814" i="11"/>
  <c r="C814" i="11"/>
  <c r="E814" i="11"/>
  <c r="O814" i="11" s="1"/>
  <c r="P814" i="11" s="1"/>
  <c r="F814" i="11"/>
  <c r="G814" i="11"/>
  <c r="H814" i="11"/>
  <c r="I814" i="11"/>
  <c r="J814" i="11"/>
  <c r="K814" i="11"/>
  <c r="L814" i="11" s="1"/>
  <c r="M814" i="11" s="1"/>
  <c r="A815" i="11"/>
  <c r="B815" i="11"/>
  <c r="I815" i="11" s="1"/>
  <c r="C815" i="11"/>
  <c r="E815" i="11"/>
  <c r="O815" i="11" s="1"/>
  <c r="P815" i="11" s="1"/>
  <c r="F815" i="11"/>
  <c r="G815" i="11"/>
  <c r="H815" i="11"/>
  <c r="J815" i="11"/>
  <c r="K815" i="11"/>
  <c r="L815" i="11" s="1"/>
  <c r="M815" i="11"/>
  <c r="N815" i="11"/>
  <c r="A816" i="11"/>
  <c r="B816" i="11"/>
  <c r="C816" i="11" s="1"/>
  <c r="E816" i="11"/>
  <c r="O816" i="11" s="1"/>
  <c r="P816" i="11" s="1"/>
  <c r="J816" i="11"/>
  <c r="K816" i="11"/>
  <c r="L816" i="11"/>
  <c r="M816" i="11" s="1"/>
  <c r="A817" i="11"/>
  <c r="B817" i="11"/>
  <c r="C817" i="11" s="1"/>
  <c r="E817" i="11"/>
  <c r="O817" i="11" s="1"/>
  <c r="P817" i="11" s="1"/>
  <c r="G817" i="11"/>
  <c r="H817" i="11"/>
  <c r="I817" i="11"/>
  <c r="J817" i="11"/>
  <c r="K817" i="11"/>
  <c r="L817" i="11" s="1"/>
  <c r="A818" i="11"/>
  <c r="B818" i="11"/>
  <c r="C818" i="11"/>
  <c r="E818" i="11"/>
  <c r="O818" i="11" s="1"/>
  <c r="P818" i="11" s="1"/>
  <c r="F818" i="11"/>
  <c r="G818" i="11"/>
  <c r="H818" i="11"/>
  <c r="I818" i="11"/>
  <c r="J818" i="11"/>
  <c r="K818" i="11"/>
  <c r="L818" i="11" s="1"/>
  <c r="A819" i="11"/>
  <c r="B819" i="11"/>
  <c r="I819" i="11" s="1"/>
  <c r="C819" i="11"/>
  <c r="E819" i="11"/>
  <c r="O819" i="11" s="1"/>
  <c r="P819" i="11" s="1"/>
  <c r="F819" i="11"/>
  <c r="G819" i="11"/>
  <c r="H819" i="11"/>
  <c r="J819" i="11"/>
  <c r="K819" i="11"/>
  <c r="L819" i="11" s="1"/>
  <c r="M819" i="11"/>
  <c r="N819" i="11"/>
  <c r="A820" i="11"/>
  <c r="B820" i="11"/>
  <c r="C820" i="11" s="1"/>
  <c r="E820" i="11"/>
  <c r="O820" i="11" s="1"/>
  <c r="P820" i="11" s="1"/>
  <c r="J820" i="11"/>
  <c r="K820" i="11"/>
  <c r="L820" i="11"/>
  <c r="M820" i="11"/>
  <c r="N820" i="11"/>
  <c r="A821" i="11"/>
  <c r="B821" i="11"/>
  <c r="C821" i="11" s="1"/>
  <c r="E821" i="11"/>
  <c r="O821" i="11" s="1"/>
  <c r="P821" i="11" s="1"/>
  <c r="G821" i="11"/>
  <c r="H821" i="11"/>
  <c r="I821" i="11"/>
  <c r="J821" i="11"/>
  <c r="K821" i="11"/>
  <c r="L821" i="11"/>
  <c r="N821" i="11" s="1"/>
  <c r="M821" i="11"/>
  <c r="A822" i="11"/>
  <c r="B822" i="11"/>
  <c r="C822" i="11"/>
  <c r="E822" i="11"/>
  <c r="O822" i="11" s="1"/>
  <c r="P822" i="11" s="1"/>
  <c r="F822" i="11"/>
  <c r="G822" i="11"/>
  <c r="H822" i="11"/>
  <c r="I822" i="11"/>
  <c r="J822" i="11"/>
  <c r="K822" i="11"/>
  <c r="L822" i="11" s="1"/>
  <c r="M822" i="11" s="1"/>
  <c r="N822" i="11"/>
  <c r="A823" i="11"/>
  <c r="B823" i="11"/>
  <c r="I823" i="11" s="1"/>
  <c r="C823" i="11"/>
  <c r="E823" i="11"/>
  <c r="O823" i="11" s="1"/>
  <c r="P823" i="11" s="1"/>
  <c r="F823" i="11"/>
  <c r="G823" i="11"/>
  <c r="H823" i="11"/>
  <c r="J823" i="11"/>
  <c r="K823" i="11"/>
  <c r="L823" i="11" s="1"/>
  <c r="M823" i="11" s="1"/>
  <c r="A824" i="11"/>
  <c r="B824" i="11"/>
  <c r="C824" i="11" s="1"/>
  <c r="E824" i="11"/>
  <c r="O824" i="11" s="1"/>
  <c r="P824" i="11" s="1"/>
  <c r="J824" i="11"/>
  <c r="K824" i="11"/>
  <c r="L824" i="11"/>
  <c r="M824" i="11"/>
  <c r="N824" i="11"/>
  <c r="A825" i="11"/>
  <c r="B825" i="11"/>
  <c r="C825" i="11" s="1"/>
  <c r="E825" i="11"/>
  <c r="O825" i="11" s="1"/>
  <c r="P825" i="11" s="1"/>
  <c r="G825" i="11"/>
  <c r="H825" i="11"/>
  <c r="I825" i="11"/>
  <c r="J825" i="11"/>
  <c r="K825" i="11"/>
  <c r="L825" i="11" s="1"/>
  <c r="A826" i="11"/>
  <c r="B826" i="11"/>
  <c r="C826" i="11"/>
  <c r="E826" i="11"/>
  <c r="O826" i="11" s="1"/>
  <c r="P826" i="11" s="1"/>
  <c r="F826" i="11"/>
  <c r="G826" i="11"/>
  <c r="H826" i="11"/>
  <c r="I826" i="11"/>
  <c r="J826" i="11"/>
  <c r="K826" i="11"/>
  <c r="L826" i="11" s="1"/>
  <c r="M826" i="11" s="1"/>
  <c r="A827" i="11"/>
  <c r="B827" i="11"/>
  <c r="I827" i="11" s="1"/>
  <c r="C827" i="11"/>
  <c r="E827" i="11"/>
  <c r="O827" i="11" s="1"/>
  <c r="P827" i="11" s="1"/>
  <c r="F827" i="11"/>
  <c r="G827" i="11"/>
  <c r="H827" i="11"/>
  <c r="J827" i="11"/>
  <c r="K827" i="11"/>
  <c r="L827" i="11" s="1"/>
  <c r="M827" i="11"/>
  <c r="N827" i="11"/>
  <c r="A828" i="11"/>
  <c r="B828" i="11"/>
  <c r="C828" i="11" s="1"/>
  <c r="E828" i="11"/>
  <c r="O828" i="11" s="1"/>
  <c r="P828" i="11" s="1"/>
  <c r="J828" i="11"/>
  <c r="K828" i="11"/>
  <c r="L828" i="11"/>
  <c r="M828" i="11" s="1"/>
  <c r="A829" i="11"/>
  <c r="B829" i="11"/>
  <c r="C829" i="11" s="1"/>
  <c r="E829" i="11"/>
  <c r="O829" i="11" s="1"/>
  <c r="P829" i="11" s="1"/>
  <c r="G829" i="11"/>
  <c r="H829" i="11"/>
  <c r="I829" i="11"/>
  <c r="J829" i="11"/>
  <c r="K829" i="11"/>
  <c r="L829" i="11" s="1"/>
  <c r="A830" i="11"/>
  <c r="B830" i="11"/>
  <c r="C830" i="11"/>
  <c r="E830" i="11"/>
  <c r="O830" i="11" s="1"/>
  <c r="P830" i="11" s="1"/>
  <c r="F830" i="11"/>
  <c r="G830" i="11"/>
  <c r="H830" i="11"/>
  <c r="I830" i="11"/>
  <c r="J830" i="11"/>
  <c r="K830" i="11"/>
  <c r="A831" i="11"/>
  <c r="B831" i="11"/>
  <c r="I831" i="11" s="1"/>
  <c r="C831" i="11"/>
  <c r="E831" i="11"/>
  <c r="O831" i="11" s="1"/>
  <c r="P831" i="11" s="1"/>
  <c r="F831" i="11"/>
  <c r="G831" i="11"/>
  <c r="H831" i="11"/>
  <c r="J831" i="11"/>
  <c r="K831" i="11"/>
  <c r="L831" i="11" s="1"/>
  <c r="M831" i="11"/>
  <c r="N831" i="11"/>
  <c r="A832" i="11"/>
  <c r="B832" i="11"/>
  <c r="C832" i="11" s="1"/>
  <c r="E832" i="11"/>
  <c r="O832" i="11" s="1"/>
  <c r="P832" i="11" s="1"/>
  <c r="H832" i="11"/>
  <c r="J832" i="11"/>
  <c r="K832" i="11"/>
  <c r="L832" i="11"/>
  <c r="N832" i="11" s="1"/>
  <c r="M832" i="11"/>
  <c r="A833" i="11"/>
  <c r="B833" i="11"/>
  <c r="C833" i="11" s="1"/>
  <c r="E833" i="11"/>
  <c r="O833" i="11" s="1"/>
  <c r="P833" i="11" s="1"/>
  <c r="G833" i="11"/>
  <c r="H833" i="11"/>
  <c r="I833" i="11"/>
  <c r="J833" i="11"/>
  <c r="K833" i="11"/>
  <c r="L833" i="11"/>
  <c r="N833" i="11" s="1"/>
  <c r="M833" i="11"/>
  <c r="A834" i="11"/>
  <c r="B834" i="11"/>
  <c r="C834" i="11"/>
  <c r="E834" i="11"/>
  <c r="O834" i="11" s="1"/>
  <c r="P834" i="11" s="1"/>
  <c r="F834" i="11"/>
  <c r="G834" i="11"/>
  <c r="H834" i="11"/>
  <c r="I834" i="11"/>
  <c r="J834" i="11"/>
  <c r="K834" i="11"/>
  <c r="L834" i="11" s="1"/>
  <c r="M834" i="11" s="1"/>
  <c r="N834" i="11"/>
  <c r="A835" i="11"/>
  <c r="B835" i="11"/>
  <c r="I835" i="11" s="1"/>
  <c r="C835" i="11"/>
  <c r="E835" i="11"/>
  <c r="O835" i="11" s="1"/>
  <c r="P835" i="11" s="1"/>
  <c r="F835" i="11"/>
  <c r="G835" i="11"/>
  <c r="H835" i="11"/>
  <c r="J835" i="11"/>
  <c r="K835" i="11"/>
  <c r="L835" i="11" s="1"/>
  <c r="M835" i="11"/>
  <c r="N835" i="11"/>
  <c r="A836" i="11"/>
  <c r="B836" i="11"/>
  <c r="C836" i="11" s="1"/>
  <c r="E836" i="11"/>
  <c r="O836" i="11" s="1"/>
  <c r="P836" i="11" s="1"/>
  <c r="H836" i="11"/>
  <c r="J836" i="11"/>
  <c r="K836" i="11"/>
  <c r="L836" i="11"/>
  <c r="A837" i="11"/>
  <c r="B837" i="11"/>
  <c r="F837" i="11" s="1"/>
  <c r="C837" i="11"/>
  <c r="E837" i="11"/>
  <c r="O837" i="11" s="1"/>
  <c r="P837" i="11" s="1"/>
  <c r="G837" i="11"/>
  <c r="H837" i="11"/>
  <c r="I837" i="11"/>
  <c r="J837" i="11"/>
  <c r="K837" i="11"/>
  <c r="L837" i="11"/>
  <c r="A838" i="11"/>
  <c r="B838" i="11"/>
  <c r="C838" i="11"/>
  <c r="E838" i="11"/>
  <c r="O838" i="11" s="1"/>
  <c r="P838" i="11" s="1"/>
  <c r="F838" i="11"/>
  <c r="G838" i="11"/>
  <c r="H838" i="11"/>
  <c r="I838" i="11"/>
  <c r="J838" i="11"/>
  <c r="K838" i="11"/>
  <c r="L838" i="11" s="1"/>
  <c r="A839" i="11"/>
  <c r="B839" i="11"/>
  <c r="I839" i="11" s="1"/>
  <c r="E839" i="11"/>
  <c r="O839" i="11" s="1"/>
  <c r="P839" i="11" s="1"/>
  <c r="F839" i="11"/>
  <c r="G839" i="11"/>
  <c r="J839" i="11"/>
  <c r="K839" i="11"/>
  <c r="L839" i="11" s="1"/>
  <c r="N839" i="11" s="1"/>
  <c r="M839" i="11"/>
  <c r="A840" i="11"/>
  <c r="B840" i="11"/>
  <c r="C840" i="11"/>
  <c r="E840" i="11"/>
  <c r="O840" i="11" s="1"/>
  <c r="P840" i="11" s="1"/>
  <c r="H840" i="11"/>
  <c r="J840" i="11"/>
  <c r="K840" i="11"/>
  <c r="L840" i="11"/>
  <c r="N840" i="11" s="1"/>
  <c r="A841" i="11"/>
  <c r="B841" i="11"/>
  <c r="F841" i="11" s="1"/>
  <c r="C841" i="11"/>
  <c r="E841" i="11"/>
  <c r="O841" i="11" s="1"/>
  <c r="P841" i="11" s="1"/>
  <c r="G841" i="11"/>
  <c r="H841" i="11"/>
  <c r="I841" i="11"/>
  <c r="J841" i="11"/>
  <c r="K841" i="11"/>
  <c r="L841" i="11" s="1"/>
  <c r="A842" i="11"/>
  <c r="B842" i="11"/>
  <c r="C842" i="11"/>
  <c r="E842" i="11"/>
  <c r="O842" i="11" s="1"/>
  <c r="P842" i="11" s="1"/>
  <c r="F842" i="11"/>
  <c r="G842" i="11"/>
  <c r="H842" i="11"/>
  <c r="I842" i="11"/>
  <c r="J842" i="11"/>
  <c r="K842" i="11"/>
  <c r="A843" i="11"/>
  <c r="B843" i="11"/>
  <c r="I843" i="11" s="1"/>
  <c r="C843" i="11"/>
  <c r="F843" i="11"/>
  <c r="G843" i="11"/>
  <c r="H843" i="11"/>
  <c r="J843" i="11"/>
  <c r="K843" i="11"/>
  <c r="A844" i="11"/>
  <c r="B844" i="11"/>
  <c r="E844" i="11"/>
  <c r="O844" i="11" s="1"/>
  <c r="P844" i="11" s="1"/>
  <c r="G844" i="11"/>
  <c r="H844" i="11"/>
  <c r="J844" i="11"/>
  <c r="K844" i="11"/>
  <c r="L844" i="11"/>
  <c r="M844" i="11"/>
  <c r="N844" i="11"/>
  <c r="A845" i="11"/>
  <c r="B845" i="11"/>
  <c r="F845" i="11" s="1"/>
  <c r="C845" i="11"/>
  <c r="E845" i="11"/>
  <c r="O845" i="11" s="1"/>
  <c r="P845" i="11" s="1"/>
  <c r="G845" i="11"/>
  <c r="H845" i="11"/>
  <c r="I845" i="11"/>
  <c r="J845" i="11"/>
  <c r="K845" i="11"/>
  <c r="L845" i="11" s="1"/>
  <c r="N845" i="11" s="1"/>
  <c r="M845" i="11"/>
  <c r="A846" i="11"/>
  <c r="B846" i="11"/>
  <c r="C846" i="11"/>
  <c r="E846" i="11"/>
  <c r="O846" i="11" s="1"/>
  <c r="P846" i="11" s="1"/>
  <c r="F846" i="11"/>
  <c r="G846" i="11"/>
  <c r="H846" i="11"/>
  <c r="I846" i="11"/>
  <c r="J846" i="11"/>
  <c r="K846" i="11"/>
  <c r="L846" i="11" s="1"/>
  <c r="M846" i="11" s="1"/>
  <c r="N846" i="11"/>
  <c r="A847" i="11"/>
  <c r="B847" i="11"/>
  <c r="C847" i="11" s="1"/>
  <c r="J847" i="11"/>
  <c r="K847" i="11"/>
  <c r="L847" i="11" s="1"/>
  <c r="M847" i="11" s="1"/>
  <c r="N847" i="11"/>
  <c r="A848" i="11"/>
  <c r="B848" i="11"/>
  <c r="J848" i="11"/>
  <c r="K848" i="11"/>
  <c r="L848" i="11" s="1"/>
  <c r="N848" i="11" s="1"/>
  <c r="M848" i="11"/>
  <c r="A849" i="11"/>
  <c r="B849" i="11"/>
  <c r="F849" i="11" s="1"/>
  <c r="C849" i="11"/>
  <c r="E849" i="11"/>
  <c r="O849" i="11" s="1"/>
  <c r="G849" i="11"/>
  <c r="H849" i="11"/>
  <c r="I849" i="11"/>
  <c r="J849" i="11"/>
  <c r="K849" i="11"/>
  <c r="L849" i="11" s="1"/>
  <c r="M849" i="11"/>
  <c r="N849" i="11"/>
  <c r="P849" i="11"/>
  <c r="A850" i="11"/>
  <c r="B850" i="11"/>
  <c r="C850" i="11"/>
  <c r="E850" i="11"/>
  <c r="O850" i="11" s="1"/>
  <c r="P850" i="11" s="1"/>
  <c r="F850" i="11"/>
  <c r="G850" i="11"/>
  <c r="H850" i="11"/>
  <c r="I850" i="11"/>
  <c r="J850" i="11"/>
  <c r="K850" i="11"/>
  <c r="L850" i="11" s="1"/>
  <c r="M850" i="11"/>
  <c r="N850" i="11"/>
  <c r="A851" i="11"/>
  <c r="B851" i="11"/>
  <c r="C851" i="11"/>
  <c r="E851" i="11"/>
  <c r="O851" i="11" s="1"/>
  <c r="P851" i="11" s="1"/>
  <c r="F851" i="11"/>
  <c r="G851" i="11"/>
  <c r="H851" i="11"/>
  <c r="I851" i="11"/>
  <c r="J851" i="11"/>
  <c r="K851" i="11"/>
  <c r="L851" i="11" s="1"/>
  <c r="N851" i="11" s="1"/>
  <c r="M851" i="11"/>
  <c r="A852" i="11"/>
  <c r="B852" i="11"/>
  <c r="I852" i="11" s="1"/>
  <c r="C852" i="11"/>
  <c r="E852" i="11"/>
  <c r="O852" i="11" s="1"/>
  <c r="P852" i="11" s="1"/>
  <c r="F852" i="11"/>
  <c r="H852" i="11"/>
  <c r="J852" i="11"/>
  <c r="K852" i="11"/>
  <c r="A853" i="11"/>
  <c r="B853" i="11"/>
  <c r="C853" i="11"/>
  <c r="G853" i="11"/>
  <c r="H853" i="11"/>
  <c r="I853" i="11"/>
  <c r="J853" i="11"/>
  <c r="K853" i="11"/>
  <c r="L853" i="11"/>
  <c r="M853" i="11"/>
  <c r="N853" i="11"/>
  <c r="A854" i="11"/>
  <c r="B854" i="11"/>
  <c r="C854" i="11"/>
  <c r="E854" i="11"/>
  <c r="O854" i="11" s="1"/>
  <c r="P854" i="11" s="1"/>
  <c r="F854" i="11"/>
  <c r="G854" i="11"/>
  <c r="H854" i="11"/>
  <c r="I854" i="11"/>
  <c r="J854" i="11"/>
  <c r="K854" i="11"/>
  <c r="L854" i="11"/>
  <c r="N854" i="11" s="1"/>
  <c r="M854" i="11"/>
  <c r="A855" i="11"/>
  <c r="B855" i="11"/>
  <c r="C855" i="11"/>
  <c r="J855" i="11"/>
  <c r="K855" i="11"/>
  <c r="L855" i="11" s="1"/>
  <c r="N855" i="11" s="1"/>
  <c r="A856" i="11"/>
  <c r="B856" i="11"/>
  <c r="I856" i="11" s="1"/>
  <c r="C856" i="11"/>
  <c r="E856" i="11"/>
  <c r="F856" i="11"/>
  <c r="G856" i="11"/>
  <c r="H856" i="11"/>
  <c r="J856" i="11"/>
  <c r="K856" i="11"/>
  <c r="L856" i="11" s="1"/>
  <c r="M856" i="11" s="1"/>
  <c r="O856" i="11"/>
  <c r="P856" i="11" s="1"/>
  <c r="A857" i="11"/>
  <c r="B857" i="11"/>
  <c r="F857" i="11" s="1"/>
  <c r="C857" i="11"/>
  <c r="E857" i="11"/>
  <c r="O857" i="11" s="1"/>
  <c r="P857" i="11" s="1"/>
  <c r="G857" i="11"/>
  <c r="H857" i="11"/>
  <c r="I857" i="11"/>
  <c r="J857" i="11"/>
  <c r="K857" i="11"/>
  <c r="L857" i="11" s="1"/>
  <c r="A858" i="11"/>
  <c r="B858" i="11"/>
  <c r="C858" i="11"/>
  <c r="E858" i="11"/>
  <c r="O858" i="11" s="1"/>
  <c r="P858" i="11" s="1"/>
  <c r="F858" i="11"/>
  <c r="G858" i="11"/>
  <c r="H858" i="11"/>
  <c r="I858" i="11"/>
  <c r="J858" i="11"/>
  <c r="L858" i="11" s="1"/>
  <c r="K858" i="11"/>
  <c r="A859" i="11"/>
  <c r="B859" i="11"/>
  <c r="C859" i="11"/>
  <c r="F859" i="11"/>
  <c r="J859" i="11"/>
  <c r="K859" i="11"/>
  <c r="L859" i="11" s="1"/>
  <c r="M859" i="11"/>
  <c r="N859" i="11"/>
  <c r="A860" i="11"/>
  <c r="B860" i="11"/>
  <c r="I860" i="11" s="1"/>
  <c r="C860" i="11"/>
  <c r="E860" i="11"/>
  <c r="O860" i="11" s="1"/>
  <c r="P860" i="11" s="1"/>
  <c r="F860" i="11"/>
  <c r="J860" i="11"/>
  <c r="K860" i="11"/>
  <c r="L860" i="11" s="1"/>
  <c r="M860" i="11"/>
  <c r="N860" i="11"/>
  <c r="A861" i="11"/>
  <c r="B861" i="11"/>
  <c r="C861" i="11" s="1"/>
  <c r="J861" i="11"/>
  <c r="K861" i="11"/>
  <c r="L861" i="11"/>
  <c r="A862" i="11"/>
  <c r="B862" i="11"/>
  <c r="C862" i="11"/>
  <c r="E862" i="11"/>
  <c r="O862" i="11" s="1"/>
  <c r="P862" i="11" s="1"/>
  <c r="F862" i="11"/>
  <c r="G862" i="11"/>
  <c r="H862" i="11"/>
  <c r="I862" i="11"/>
  <c r="J862" i="11"/>
  <c r="L862" i="11" s="1"/>
  <c r="K862" i="11"/>
  <c r="A863" i="11"/>
  <c r="B863" i="11"/>
  <c r="C863" i="11"/>
  <c r="E863" i="11"/>
  <c r="O863" i="11" s="1"/>
  <c r="P863" i="11" s="1"/>
  <c r="F863" i="11"/>
  <c r="G863" i="11"/>
  <c r="H863" i="11"/>
  <c r="I863" i="11"/>
  <c r="J863" i="11"/>
  <c r="K863" i="11"/>
  <c r="L863" i="11" s="1"/>
  <c r="N863" i="11" s="1"/>
  <c r="A864" i="11"/>
  <c r="B864" i="11"/>
  <c r="I864" i="11" s="1"/>
  <c r="C864" i="11"/>
  <c r="E864" i="11"/>
  <c r="F864" i="11"/>
  <c r="H864" i="11"/>
  <c r="J864" i="11"/>
  <c r="K864" i="11"/>
  <c r="L864" i="11" s="1"/>
  <c r="O864" i="11"/>
  <c r="P864" i="11" s="1"/>
  <c r="A865" i="11"/>
  <c r="B865" i="11"/>
  <c r="C865" i="11" s="1"/>
  <c r="H865" i="11"/>
  <c r="I865" i="11"/>
  <c r="J865" i="11"/>
  <c r="K865" i="11"/>
  <c r="L865" i="11"/>
  <c r="M865" i="11"/>
  <c r="N865" i="11"/>
  <c r="A866" i="11"/>
  <c r="B866" i="11"/>
  <c r="C866" i="11"/>
  <c r="E866" i="11"/>
  <c r="O866" i="11" s="1"/>
  <c r="P866" i="11" s="1"/>
  <c r="F866" i="11"/>
  <c r="G866" i="11"/>
  <c r="H866" i="11"/>
  <c r="I866" i="11"/>
  <c r="J866" i="11"/>
  <c r="K866" i="11"/>
  <c r="L866" i="11"/>
  <c r="A867" i="11"/>
  <c r="B867" i="11"/>
  <c r="C867" i="11"/>
  <c r="H867" i="11"/>
  <c r="J867" i="11"/>
  <c r="K867" i="11"/>
  <c r="L867" i="11" s="1"/>
  <c r="N867" i="11" s="1"/>
  <c r="A868" i="11"/>
  <c r="B868" i="11"/>
  <c r="I868" i="11" s="1"/>
  <c r="C868" i="11"/>
  <c r="E868" i="11"/>
  <c r="F868" i="11"/>
  <c r="G868" i="11"/>
  <c r="H868" i="11"/>
  <c r="J868" i="11"/>
  <c r="K868" i="11"/>
  <c r="L868" i="11" s="1"/>
  <c r="M868" i="11" s="1"/>
  <c r="O868" i="11"/>
  <c r="P868" i="11" s="1"/>
  <c r="A869" i="11"/>
  <c r="B869" i="11"/>
  <c r="F869" i="11" s="1"/>
  <c r="C869" i="11"/>
  <c r="E869" i="11"/>
  <c r="O869" i="11" s="1"/>
  <c r="P869" i="11" s="1"/>
  <c r="G869" i="11"/>
  <c r="H869" i="11"/>
  <c r="I869" i="11"/>
  <c r="J869" i="11"/>
  <c r="K869" i="11"/>
  <c r="L869" i="11" s="1"/>
  <c r="A870" i="11"/>
  <c r="B870" i="11"/>
  <c r="C870" i="11"/>
  <c r="E870" i="11"/>
  <c r="O870" i="11" s="1"/>
  <c r="F870" i="11"/>
  <c r="G870" i="11"/>
  <c r="H870" i="11"/>
  <c r="I870" i="11"/>
  <c r="J870" i="11"/>
  <c r="L870" i="11" s="1"/>
  <c r="M870" i="11" s="1"/>
  <c r="K870" i="11"/>
  <c r="P870" i="11"/>
  <c r="A871" i="11"/>
  <c r="B871" i="11"/>
  <c r="J871" i="11"/>
  <c r="K871" i="11"/>
  <c r="L871" i="11" s="1"/>
  <c r="M871" i="11"/>
  <c r="N871" i="11"/>
  <c r="A872" i="11"/>
  <c r="B872" i="11"/>
  <c r="I872" i="11" s="1"/>
  <c r="C872" i="11"/>
  <c r="E872" i="11"/>
  <c r="F872" i="11"/>
  <c r="J872" i="11"/>
  <c r="K872" i="11"/>
  <c r="L872" i="11"/>
  <c r="M872" i="11" s="1"/>
  <c r="O872" i="11"/>
  <c r="P872" i="11" s="1"/>
  <c r="A873" i="11"/>
  <c r="B873" i="11"/>
  <c r="C873" i="11"/>
  <c r="J873" i="11"/>
  <c r="L873" i="11" s="1"/>
  <c r="K873" i="11"/>
  <c r="A874" i="11"/>
  <c r="B874" i="11"/>
  <c r="C874" i="11"/>
  <c r="E874" i="11"/>
  <c r="O874" i="11" s="1"/>
  <c r="P874" i="11" s="1"/>
  <c r="F874" i="11"/>
  <c r="G874" i="11"/>
  <c r="H874" i="11"/>
  <c r="I874" i="11"/>
  <c r="J874" i="11"/>
  <c r="K874" i="11"/>
  <c r="L874" i="11"/>
  <c r="M874" i="11" s="1"/>
  <c r="A875" i="11"/>
  <c r="B875" i="11"/>
  <c r="I875" i="11" s="1"/>
  <c r="C875" i="11"/>
  <c r="E875" i="11"/>
  <c r="O875" i="11" s="1"/>
  <c r="P875" i="11" s="1"/>
  <c r="F875" i="11"/>
  <c r="G875" i="11"/>
  <c r="H875" i="11"/>
  <c r="J875" i="11"/>
  <c r="K875" i="11"/>
  <c r="L875" i="11" s="1"/>
  <c r="N875" i="11" s="1"/>
  <c r="M875" i="11"/>
  <c r="A876" i="11"/>
  <c r="B876" i="11"/>
  <c r="C876" i="11" s="1"/>
  <c r="F876" i="11"/>
  <c r="H876" i="11"/>
  <c r="J876" i="11"/>
  <c r="K876" i="11"/>
  <c r="L876" i="11" s="1"/>
  <c r="A877" i="11"/>
  <c r="B877" i="11"/>
  <c r="C877" i="11" s="1"/>
  <c r="J877" i="11"/>
  <c r="K877" i="11"/>
  <c r="L877" i="11"/>
  <c r="M877" i="11"/>
  <c r="N877" i="11"/>
  <c r="A878" i="11"/>
  <c r="B878" i="11"/>
  <c r="C878" i="11"/>
  <c r="E878" i="11"/>
  <c r="O878" i="11" s="1"/>
  <c r="P878" i="11" s="1"/>
  <c r="F878" i="11"/>
  <c r="G878" i="11"/>
  <c r="H878" i="11"/>
  <c r="I878" i="11"/>
  <c r="J878" i="11"/>
  <c r="L878" i="11" s="1"/>
  <c r="K878" i="11"/>
  <c r="A879" i="11"/>
  <c r="B879" i="11"/>
  <c r="C879" i="11" s="1"/>
  <c r="I879" i="11"/>
  <c r="J879" i="11"/>
  <c r="K879" i="11"/>
  <c r="A880" i="11"/>
  <c r="B880" i="11"/>
  <c r="I880" i="11" s="1"/>
  <c r="C880" i="11"/>
  <c r="E880" i="11"/>
  <c r="F880" i="11"/>
  <c r="G880" i="11"/>
  <c r="H880" i="11"/>
  <c r="J880" i="11"/>
  <c r="K880" i="11"/>
  <c r="O880" i="11"/>
  <c r="P880" i="11" s="1"/>
  <c r="A881" i="11"/>
  <c r="B881" i="11"/>
  <c r="F881" i="11" s="1"/>
  <c r="I881" i="11"/>
  <c r="J881" i="11"/>
  <c r="K881" i="11"/>
  <c r="L881" i="11"/>
  <c r="N881" i="11" s="1"/>
  <c r="A882" i="11"/>
  <c r="B882" i="11"/>
  <c r="C882" i="11"/>
  <c r="E882" i="11"/>
  <c r="O882" i="11" s="1"/>
  <c r="P882" i="11" s="1"/>
  <c r="F882" i="11"/>
  <c r="G882" i="11"/>
  <c r="H882" i="11"/>
  <c r="I882" i="11"/>
  <c r="J882" i="11"/>
  <c r="L882" i="11" s="1"/>
  <c r="M882" i="11" s="1"/>
  <c r="K882" i="11"/>
  <c r="N882" i="11"/>
  <c r="A883" i="11"/>
  <c r="B883" i="11"/>
  <c r="C883" i="11"/>
  <c r="F883" i="11"/>
  <c r="G883" i="11"/>
  <c r="H883" i="11"/>
  <c r="J883" i="11"/>
  <c r="K883" i="11"/>
  <c r="L883" i="11" s="1"/>
  <c r="N883" i="11" s="1"/>
  <c r="M883" i="11"/>
  <c r="A884" i="11"/>
  <c r="B884" i="11"/>
  <c r="I884" i="11" s="1"/>
  <c r="C884" i="11"/>
  <c r="E884" i="11"/>
  <c r="O884" i="11" s="1"/>
  <c r="P884" i="11" s="1"/>
  <c r="F884" i="11"/>
  <c r="J884" i="11"/>
  <c r="K884" i="11"/>
  <c r="L884" i="11" s="1"/>
  <c r="A885" i="11"/>
  <c r="B885" i="11"/>
  <c r="C885" i="11" s="1"/>
  <c r="J885" i="11"/>
  <c r="K885" i="11"/>
  <c r="L885" i="11"/>
  <c r="A886" i="11"/>
  <c r="B886" i="11"/>
  <c r="C886" i="11"/>
  <c r="E886" i="11"/>
  <c r="O886" i="11" s="1"/>
  <c r="P886" i="11" s="1"/>
  <c r="F886" i="11"/>
  <c r="G886" i="11"/>
  <c r="H886" i="11"/>
  <c r="I886" i="11"/>
  <c r="J886" i="11"/>
  <c r="L886" i="11" s="1"/>
  <c r="K886" i="11"/>
  <c r="A887" i="11"/>
  <c r="B887" i="11"/>
  <c r="I887" i="11" s="1"/>
  <c r="H887" i="11"/>
  <c r="J887" i="11"/>
  <c r="K887" i="11"/>
  <c r="A888" i="11"/>
  <c r="B888" i="11"/>
  <c r="C888" i="11"/>
  <c r="E888" i="11"/>
  <c r="O888" i="11" s="1"/>
  <c r="P888" i="11" s="1"/>
  <c r="F888" i="11"/>
  <c r="H888" i="11"/>
  <c r="J888" i="11"/>
  <c r="K888" i="11"/>
  <c r="L888" i="11" s="1"/>
  <c r="M888" i="11" s="1"/>
  <c r="A889" i="11"/>
  <c r="B889" i="11"/>
  <c r="C889" i="11"/>
  <c r="G889" i="11"/>
  <c r="H889" i="11"/>
  <c r="I889" i="11"/>
  <c r="J889" i="11"/>
  <c r="K889" i="11"/>
  <c r="L889" i="11"/>
  <c r="N889" i="11" s="1"/>
  <c r="M889" i="11"/>
  <c r="A890" i="11"/>
  <c r="B890" i="11"/>
  <c r="C890" i="11"/>
  <c r="E890" i="11"/>
  <c r="O890" i="11" s="1"/>
  <c r="P890" i="11" s="1"/>
  <c r="F890" i="11"/>
  <c r="G890" i="11"/>
  <c r="H890" i="11"/>
  <c r="I890" i="11"/>
  <c r="J890" i="11"/>
  <c r="L890" i="11" s="1"/>
  <c r="K890" i="11"/>
  <c r="A891" i="11"/>
  <c r="B891" i="11"/>
  <c r="C891" i="11" s="1"/>
  <c r="J891" i="11"/>
  <c r="K891" i="11"/>
  <c r="A892" i="11"/>
  <c r="B892" i="11"/>
  <c r="I892" i="11" s="1"/>
  <c r="C892" i="11"/>
  <c r="E892" i="11"/>
  <c r="O892" i="11" s="1"/>
  <c r="P892" i="11" s="1"/>
  <c r="F892" i="11"/>
  <c r="G892" i="11"/>
  <c r="H892" i="11"/>
  <c r="J892" i="11"/>
  <c r="K892" i="11"/>
  <c r="L892" i="11" s="1"/>
  <c r="A893" i="11"/>
  <c r="B893" i="11"/>
  <c r="F893" i="11" s="1"/>
  <c r="C893" i="11"/>
  <c r="E893" i="11"/>
  <c r="O893" i="11" s="1"/>
  <c r="P893" i="11" s="1"/>
  <c r="G893" i="11"/>
  <c r="H893" i="11"/>
  <c r="I893" i="11"/>
  <c r="J893" i="11"/>
  <c r="K893" i="11"/>
  <c r="L893" i="11" s="1"/>
  <c r="A894" i="11"/>
  <c r="B894" i="11"/>
  <c r="C894" i="11"/>
  <c r="E894" i="11"/>
  <c r="O894" i="11" s="1"/>
  <c r="P894" i="11" s="1"/>
  <c r="F894" i="11"/>
  <c r="G894" i="11"/>
  <c r="H894" i="11"/>
  <c r="I894" i="11"/>
  <c r="J894" i="11"/>
  <c r="L894" i="11" s="1"/>
  <c r="K894" i="11"/>
  <c r="A895" i="11"/>
  <c r="B895" i="11"/>
  <c r="I895" i="11" s="1"/>
  <c r="H895" i="11"/>
  <c r="J895" i="11"/>
  <c r="K895" i="11"/>
  <c r="L895" i="11" s="1"/>
  <c r="N895" i="11" s="1"/>
  <c r="M895" i="11"/>
  <c r="A896" i="11"/>
  <c r="B896" i="11"/>
  <c r="E896" i="11" s="1"/>
  <c r="O896" i="11" s="1"/>
  <c r="P896" i="11" s="1"/>
  <c r="C896" i="11"/>
  <c r="F896" i="11"/>
  <c r="J896" i="11"/>
  <c r="K896" i="11"/>
  <c r="L896" i="11" s="1"/>
  <c r="A897" i="11"/>
  <c r="B897" i="11"/>
  <c r="G897" i="11" s="1"/>
  <c r="C897" i="11"/>
  <c r="H897" i="11"/>
  <c r="I897" i="11"/>
  <c r="J897" i="11"/>
  <c r="L897" i="11" s="1"/>
  <c r="K897" i="11"/>
  <c r="A898" i="11"/>
  <c r="B898" i="11"/>
  <c r="C898" i="11"/>
  <c r="E898" i="11"/>
  <c r="O898" i="11" s="1"/>
  <c r="P898" i="11" s="1"/>
  <c r="F898" i="11"/>
  <c r="G898" i="11"/>
  <c r="H898" i="11"/>
  <c r="I898" i="11"/>
  <c r="J898" i="11"/>
  <c r="K898" i="11"/>
  <c r="L898" i="11"/>
  <c r="N898" i="11" s="1"/>
  <c r="M898" i="11"/>
  <c r="A899" i="11"/>
  <c r="B899" i="11"/>
  <c r="G899" i="11" s="1"/>
  <c r="C899" i="11"/>
  <c r="E899" i="11"/>
  <c r="O899" i="11" s="1"/>
  <c r="P899" i="11" s="1"/>
  <c r="F899" i="11"/>
  <c r="J899" i="11"/>
  <c r="L899" i="11" s="1"/>
  <c r="K899" i="11"/>
  <c r="M899" i="11"/>
  <c r="N899" i="11"/>
  <c r="A900" i="11"/>
  <c r="B900" i="11"/>
  <c r="C900" i="11"/>
  <c r="J900" i="11"/>
  <c r="K900" i="11"/>
  <c r="L900" i="11"/>
  <c r="M900" i="11" s="1"/>
  <c r="A901" i="11"/>
  <c r="B901" i="11"/>
  <c r="J901" i="11"/>
  <c r="K901" i="11"/>
  <c r="L901" i="11" s="1"/>
  <c r="A902" i="11"/>
  <c r="B902" i="11"/>
  <c r="C902" i="11"/>
  <c r="E902" i="11"/>
  <c r="O902" i="11" s="1"/>
  <c r="F902" i="11"/>
  <c r="G902" i="11"/>
  <c r="H902" i="11"/>
  <c r="I902" i="11"/>
  <c r="J902" i="11"/>
  <c r="L902" i="11" s="1"/>
  <c r="K902" i="11"/>
  <c r="P902" i="11"/>
  <c r="A903" i="11"/>
  <c r="B903" i="11"/>
  <c r="C903" i="11" s="1"/>
  <c r="F903" i="11"/>
  <c r="G903" i="11"/>
  <c r="H903" i="11"/>
  <c r="I903" i="11"/>
  <c r="J903" i="11"/>
  <c r="L903" i="11" s="1"/>
  <c r="K903" i="11"/>
  <c r="M903" i="11"/>
  <c r="N903" i="11"/>
  <c r="A904" i="11"/>
  <c r="B904" i="11"/>
  <c r="C904" i="11"/>
  <c r="E904" i="11"/>
  <c r="O904" i="11" s="1"/>
  <c r="P904" i="11" s="1"/>
  <c r="F904" i="11"/>
  <c r="G904" i="11"/>
  <c r="J904" i="11"/>
  <c r="K904" i="11"/>
  <c r="L904" i="11"/>
  <c r="N904" i="11" s="1"/>
  <c r="M904" i="11"/>
  <c r="A905" i="11"/>
  <c r="B905" i="11"/>
  <c r="C905" i="11"/>
  <c r="G905" i="11"/>
  <c r="H905" i="11"/>
  <c r="I905" i="11"/>
  <c r="J905" i="11"/>
  <c r="K905" i="11"/>
  <c r="L905" i="11"/>
  <c r="A906" i="11"/>
  <c r="B906" i="11"/>
  <c r="C906" i="11"/>
  <c r="E906" i="11"/>
  <c r="O906" i="11" s="1"/>
  <c r="P906" i="11" s="1"/>
  <c r="F906" i="11"/>
  <c r="G906" i="11"/>
  <c r="H906" i="11"/>
  <c r="I906" i="11"/>
  <c r="J906" i="11"/>
  <c r="K906" i="11"/>
  <c r="L906" i="11" s="1"/>
  <c r="A907" i="11"/>
  <c r="B907" i="11"/>
  <c r="I907" i="11" s="1"/>
  <c r="C907" i="11"/>
  <c r="F907" i="11"/>
  <c r="G907" i="11"/>
  <c r="H907" i="11"/>
  <c r="J907" i="11"/>
  <c r="L907" i="11" s="1"/>
  <c r="M907" i="11" s="1"/>
  <c r="K907" i="11"/>
  <c r="N907" i="11"/>
  <c r="A908" i="11"/>
  <c r="B908" i="11"/>
  <c r="C908" i="11"/>
  <c r="E908" i="11"/>
  <c r="O908" i="11" s="1"/>
  <c r="P908" i="11" s="1"/>
  <c r="F908" i="11"/>
  <c r="J908" i="11"/>
  <c r="L908" i="11" s="1"/>
  <c r="K908" i="11"/>
  <c r="A909" i="11"/>
  <c r="B909" i="11"/>
  <c r="C909" i="11"/>
  <c r="G909" i="11"/>
  <c r="J909" i="11"/>
  <c r="K909" i="11"/>
  <c r="L909" i="11"/>
  <c r="M909" i="11"/>
  <c r="N909" i="11"/>
  <c r="A910" i="11"/>
  <c r="B910" i="11"/>
  <c r="C910" i="11"/>
  <c r="E910" i="11"/>
  <c r="O910" i="11" s="1"/>
  <c r="F910" i="11"/>
  <c r="G910" i="11"/>
  <c r="H910" i="11"/>
  <c r="I910" i="11"/>
  <c r="J910" i="11"/>
  <c r="L910" i="11" s="1"/>
  <c r="K910" i="11"/>
  <c r="P910" i="11"/>
  <c r="A911" i="11"/>
  <c r="B911" i="11"/>
  <c r="J911" i="11"/>
  <c r="L911" i="11" s="1"/>
  <c r="M911" i="11" s="1"/>
  <c r="K911" i="11"/>
  <c r="N911" i="11"/>
  <c r="A912" i="11"/>
  <c r="B912" i="11"/>
  <c r="C912" i="11" s="1"/>
  <c r="F912" i="11"/>
  <c r="G912" i="11"/>
  <c r="J912" i="11"/>
  <c r="K912" i="11"/>
  <c r="L912" i="11" s="1"/>
  <c r="M912" i="11" s="1"/>
  <c r="N912" i="11"/>
  <c r="A913" i="11"/>
  <c r="B913" i="11"/>
  <c r="C913" i="11"/>
  <c r="G913" i="11"/>
  <c r="H913" i="11"/>
  <c r="I913" i="11"/>
  <c r="J913" i="11"/>
  <c r="L913" i="11" s="1"/>
  <c r="K913" i="11"/>
  <c r="M913" i="11"/>
  <c r="N913" i="11"/>
  <c r="A914" i="11"/>
  <c r="B914" i="11"/>
  <c r="C914" i="11"/>
  <c r="E914" i="11"/>
  <c r="O914" i="11" s="1"/>
  <c r="P914" i="11" s="1"/>
  <c r="F914" i="11"/>
  <c r="G914" i="11"/>
  <c r="H914" i="11"/>
  <c r="I914" i="11"/>
  <c r="J914" i="11"/>
  <c r="K914" i="11"/>
  <c r="L914" i="11" s="1"/>
  <c r="A915" i="11"/>
  <c r="B915" i="11"/>
  <c r="C915" i="11"/>
  <c r="E915" i="11"/>
  <c r="O915" i="11" s="1"/>
  <c r="P915" i="11" s="1"/>
  <c r="F915" i="11"/>
  <c r="G915" i="11"/>
  <c r="H915" i="11"/>
  <c r="I915" i="11"/>
  <c r="J915" i="11"/>
  <c r="L915" i="11" s="1"/>
  <c r="K915" i="11"/>
  <c r="A916" i="11"/>
  <c r="B916" i="11"/>
  <c r="E916" i="11" s="1"/>
  <c r="O916" i="11" s="1"/>
  <c r="P916" i="11" s="1"/>
  <c r="C916" i="11"/>
  <c r="F916" i="11"/>
  <c r="G916" i="11"/>
  <c r="J916" i="11"/>
  <c r="L916" i="11" s="1"/>
  <c r="K916" i="11"/>
  <c r="A917" i="11"/>
  <c r="B917" i="11"/>
  <c r="C917" i="11" s="1"/>
  <c r="H917" i="11"/>
  <c r="I917" i="11"/>
  <c r="J917" i="11"/>
  <c r="K917" i="11"/>
  <c r="L917" i="11" s="1"/>
  <c r="A918" i="11"/>
  <c r="B918" i="11"/>
  <c r="C918" i="11"/>
  <c r="E918" i="11"/>
  <c r="O918" i="11" s="1"/>
  <c r="P918" i="11" s="1"/>
  <c r="F918" i="11"/>
  <c r="G918" i="11"/>
  <c r="H918" i="11"/>
  <c r="I918" i="11"/>
  <c r="J918" i="11"/>
  <c r="K918" i="11"/>
  <c r="L918" i="11"/>
  <c r="N918" i="11" s="1"/>
  <c r="A919" i="11"/>
  <c r="B919" i="11"/>
  <c r="F919" i="11" s="1"/>
  <c r="C919" i="11"/>
  <c r="E919" i="11"/>
  <c r="O919" i="11" s="1"/>
  <c r="P919" i="11" s="1"/>
  <c r="J919" i="11"/>
  <c r="L919" i="11" s="1"/>
  <c r="K919" i="11"/>
  <c r="M919" i="11"/>
  <c r="N919" i="11"/>
  <c r="A920" i="11"/>
  <c r="B920" i="11"/>
  <c r="J920" i="11"/>
  <c r="K920" i="11"/>
  <c r="L920" i="11" s="1"/>
  <c r="A921" i="11"/>
  <c r="B921" i="11"/>
  <c r="G921" i="11" s="1"/>
  <c r="C921" i="11"/>
  <c r="H921" i="11"/>
  <c r="I921" i="11"/>
  <c r="J921" i="11"/>
  <c r="L921" i="11" s="1"/>
  <c r="K921" i="11"/>
  <c r="A922" i="11"/>
  <c r="B922" i="11"/>
  <c r="C922" i="11"/>
  <c r="E922" i="11"/>
  <c r="O922" i="11" s="1"/>
  <c r="P922" i="11" s="1"/>
  <c r="F922" i="11"/>
  <c r="G922" i="11"/>
  <c r="H922" i="11"/>
  <c r="I922" i="11"/>
  <c r="J922" i="11"/>
  <c r="K922" i="11"/>
  <c r="L922" i="11"/>
  <c r="A923" i="11"/>
  <c r="B923" i="11"/>
  <c r="C923" i="11"/>
  <c r="E923" i="11"/>
  <c r="O923" i="11" s="1"/>
  <c r="P923" i="11" s="1"/>
  <c r="F923" i="11"/>
  <c r="G923" i="11"/>
  <c r="H923" i="11"/>
  <c r="I923" i="11"/>
  <c r="J923" i="11"/>
  <c r="L923" i="11" s="1"/>
  <c r="N923" i="11" s="1"/>
  <c r="K923" i="11"/>
  <c r="M923" i="11"/>
  <c r="A924" i="11"/>
  <c r="B924" i="11"/>
  <c r="C924" i="11"/>
  <c r="E924" i="11"/>
  <c r="O924" i="11" s="1"/>
  <c r="P924" i="11" s="1"/>
  <c r="F924" i="11"/>
  <c r="G924" i="11"/>
  <c r="J924" i="11"/>
  <c r="K924" i="11"/>
  <c r="L924" i="11" s="1"/>
  <c r="A925" i="11"/>
  <c r="B925" i="11"/>
  <c r="J925" i="11"/>
  <c r="K925" i="11"/>
  <c r="A926" i="11"/>
  <c r="B926" i="11"/>
  <c r="C926" i="11"/>
  <c r="E926" i="11"/>
  <c r="O926" i="11" s="1"/>
  <c r="F926" i="11"/>
  <c r="G926" i="11"/>
  <c r="H926" i="11"/>
  <c r="I926" i="11"/>
  <c r="J926" i="11"/>
  <c r="L926" i="11" s="1"/>
  <c r="K926" i="11"/>
  <c r="P926" i="11"/>
  <c r="A927" i="11"/>
  <c r="B927" i="11"/>
  <c r="H927" i="11" s="1"/>
  <c r="E927" i="11"/>
  <c r="O927" i="11" s="1"/>
  <c r="P927" i="11" s="1"/>
  <c r="F927" i="11"/>
  <c r="G927" i="11"/>
  <c r="J927" i="11"/>
  <c r="L927" i="11" s="1"/>
  <c r="K927" i="11"/>
  <c r="M927" i="11"/>
  <c r="N927" i="11"/>
  <c r="A928" i="11"/>
  <c r="B928" i="11"/>
  <c r="C928" i="11"/>
  <c r="E928" i="11"/>
  <c r="O928" i="11" s="1"/>
  <c r="P928" i="11" s="1"/>
  <c r="J928" i="11"/>
  <c r="K928" i="11"/>
  <c r="L928" i="11"/>
  <c r="M928" i="11"/>
  <c r="N928" i="11"/>
  <c r="A929" i="11"/>
  <c r="B929" i="11"/>
  <c r="C929" i="11" s="1"/>
  <c r="J929" i="11"/>
  <c r="K929" i="11"/>
  <c r="L929" i="11"/>
  <c r="A930" i="11"/>
  <c r="B930" i="11"/>
  <c r="C930" i="11"/>
  <c r="E930" i="11"/>
  <c r="O930" i="11" s="1"/>
  <c r="F930" i="11"/>
  <c r="G930" i="11"/>
  <c r="H930" i="11"/>
  <c r="I930" i="11"/>
  <c r="J930" i="11"/>
  <c r="K930" i="11"/>
  <c r="L930" i="11" s="1"/>
  <c r="P930" i="11"/>
  <c r="A931" i="11"/>
  <c r="B931" i="11"/>
  <c r="E931" i="11" s="1"/>
  <c r="C931" i="11"/>
  <c r="F931" i="11"/>
  <c r="G931" i="11"/>
  <c r="H931" i="11"/>
  <c r="I931" i="11"/>
  <c r="J931" i="11"/>
  <c r="L931" i="11" s="1"/>
  <c r="K931" i="11"/>
  <c r="M931" i="11"/>
  <c r="N931" i="11"/>
  <c r="O931" i="11"/>
  <c r="P931" i="11" s="1"/>
  <c r="A932" i="11"/>
  <c r="B932" i="11"/>
  <c r="C932" i="11"/>
  <c r="E932" i="11"/>
  <c r="O932" i="11" s="1"/>
  <c r="P932" i="11" s="1"/>
  <c r="F932" i="11"/>
  <c r="G932" i="11"/>
  <c r="J932" i="11"/>
  <c r="K932" i="11"/>
  <c r="L932" i="11"/>
  <c r="M932" i="11"/>
  <c r="N932" i="11"/>
  <c r="A933" i="11"/>
  <c r="B933" i="11"/>
  <c r="C933" i="11"/>
  <c r="G933" i="11"/>
  <c r="H933" i="11"/>
  <c r="I933" i="11"/>
  <c r="J933" i="11"/>
  <c r="K933" i="11"/>
  <c r="L933" i="11"/>
  <c r="N933" i="11" s="1"/>
  <c r="M933" i="11"/>
  <c r="A934" i="11"/>
  <c r="B934" i="11"/>
  <c r="C934" i="11"/>
  <c r="E934" i="11"/>
  <c r="O934" i="11" s="1"/>
  <c r="P934" i="11" s="1"/>
  <c r="F934" i="11"/>
  <c r="G934" i="11"/>
  <c r="H934" i="11"/>
  <c r="I934" i="11"/>
  <c r="J934" i="11"/>
  <c r="L934" i="11" s="1"/>
  <c r="K934" i="11"/>
  <c r="A935" i="11"/>
  <c r="B935" i="11"/>
  <c r="E935" i="11" s="1"/>
  <c r="O935" i="11" s="1"/>
  <c r="P935" i="11" s="1"/>
  <c r="H935" i="11"/>
  <c r="I935" i="11"/>
  <c r="J935" i="11"/>
  <c r="L935" i="11" s="1"/>
  <c r="M935" i="11" s="1"/>
  <c r="K935" i="11"/>
  <c r="N935" i="11"/>
  <c r="A936" i="11"/>
  <c r="B936" i="11"/>
  <c r="E936" i="11"/>
  <c r="F936" i="11"/>
  <c r="G936" i="11"/>
  <c r="J936" i="11"/>
  <c r="K936" i="11"/>
  <c r="L936" i="11" s="1"/>
  <c r="O936" i="11"/>
  <c r="P936" i="11" s="1"/>
  <c r="A937" i="11"/>
  <c r="B937" i="11"/>
  <c r="C937" i="11"/>
  <c r="G937" i="11"/>
  <c r="H937" i="11"/>
  <c r="J937" i="11"/>
  <c r="L937" i="11" s="1"/>
  <c r="M937" i="11" s="1"/>
  <c r="K937" i="11"/>
  <c r="A938" i="11"/>
  <c r="B938" i="11"/>
  <c r="C938" i="11"/>
  <c r="E938" i="11"/>
  <c r="O938" i="11" s="1"/>
  <c r="P938" i="11" s="1"/>
  <c r="F938" i="11"/>
  <c r="G938" i="11"/>
  <c r="H938" i="11"/>
  <c r="I938" i="11"/>
  <c r="J938" i="11"/>
  <c r="K938" i="11"/>
  <c r="L938" i="11" s="1"/>
  <c r="N938" i="11" s="1"/>
  <c r="M938" i="11"/>
  <c r="A939" i="11"/>
  <c r="B939" i="11"/>
  <c r="C939" i="11"/>
  <c r="J939" i="11"/>
  <c r="L939" i="11" s="1"/>
  <c r="N939" i="11" s="1"/>
  <c r="K939" i="11"/>
  <c r="M939" i="11"/>
  <c r="A940" i="11"/>
  <c r="B940" i="11"/>
  <c r="E940" i="11" s="1"/>
  <c r="O940" i="11" s="1"/>
  <c r="P940" i="11" s="1"/>
  <c r="C940" i="11"/>
  <c r="F940" i="11"/>
  <c r="G940" i="11"/>
  <c r="J940" i="11"/>
  <c r="K940" i="11"/>
  <c r="L940" i="11"/>
  <c r="M940" i="11" s="1"/>
  <c r="A941" i="11"/>
  <c r="B941" i="11"/>
  <c r="C941" i="11" s="1"/>
  <c r="H941" i="11"/>
  <c r="I941" i="11"/>
  <c r="J941" i="11"/>
  <c r="K941" i="11"/>
  <c r="L941" i="11" s="1"/>
  <c r="A942" i="11"/>
  <c r="B942" i="11"/>
  <c r="C942" i="11"/>
  <c r="E942" i="11"/>
  <c r="O942" i="11" s="1"/>
  <c r="P942" i="11" s="1"/>
  <c r="F942" i="11"/>
  <c r="G942" i="11"/>
  <c r="H942" i="11"/>
  <c r="I942" i="11"/>
  <c r="J942" i="11"/>
  <c r="L942" i="11" s="1"/>
  <c r="K942" i="11"/>
  <c r="A943" i="11"/>
  <c r="B943" i="11"/>
  <c r="C943" i="11"/>
  <c r="E943" i="11"/>
  <c r="O943" i="11" s="1"/>
  <c r="P943" i="11" s="1"/>
  <c r="F943" i="11"/>
  <c r="G943" i="11"/>
  <c r="H943" i="11"/>
  <c r="I943" i="11"/>
  <c r="J943" i="11"/>
  <c r="L943" i="11" s="1"/>
  <c r="K943" i="11"/>
  <c r="A944" i="11"/>
  <c r="B944" i="11"/>
  <c r="E944" i="11" s="1"/>
  <c r="O944" i="11" s="1"/>
  <c r="P944" i="11" s="1"/>
  <c r="C944" i="11"/>
  <c r="G944" i="11"/>
  <c r="J944" i="11"/>
  <c r="K944" i="11"/>
  <c r="L944" i="11" s="1"/>
  <c r="A945" i="11"/>
  <c r="B945" i="11"/>
  <c r="C945" i="11"/>
  <c r="H945" i="11"/>
  <c r="I945" i="11"/>
  <c r="J945" i="11"/>
  <c r="L945" i="11" s="1"/>
  <c r="K945" i="11"/>
  <c r="A946" i="11"/>
  <c r="B946" i="11"/>
  <c r="C946" i="11"/>
  <c r="E946" i="11"/>
  <c r="O946" i="11" s="1"/>
  <c r="P946" i="11" s="1"/>
  <c r="F946" i="11"/>
  <c r="G946" i="11"/>
  <c r="H946" i="11"/>
  <c r="I946" i="11"/>
  <c r="J946" i="11"/>
  <c r="K946" i="11"/>
  <c r="L946" i="11"/>
  <c r="N946" i="11" s="1"/>
  <c r="M946" i="11"/>
  <c r="A947" i="11"/>
  <c r="B947" i="11"/>
  <c r="G947" i="11" s="1"/>
  <c r="C947" i="11"/>
  <c r="E947" i="11"/>
  <c r="O947" i="11" s="1"/>
  <c r="P947" i="11" s="1"/>
  <c r="F947" i="11"/>
  <c r="J947" i="11"/>
  <c r="L947" i="11" s="1"/>
  <c r="K947" i="11"/>
  <c r="M947" i="11"/>
  <c r="N947" i="11"/>
  <c r="A948" i="11"/>
  <c r="B948" i="11"/>
  <c r="C948" i="11"/>
  <c r="J948" i="11"/>
  <c r="K948" i="11"/>
  <c r="L948" i="11"/>
  <c r="M948" i="11" s="1"/>
  <c r="A949" i="11"/>
  <c r="B949" i="11"/>
  <c r="J949" i="11"/>
  <c r="K949" i="11"/>
  <c r="L949" i="11" s="1"/>
  <c r="A950" i="11"/>
  <c r="B950" i="11"/>
  <c r="C950" i="11"/>
  <c r="E950" i="11"/>
  <c r="O950" i="11" s="1"/>
  <c r="F950" i="11"/>
  <c r="G950" i="11"/>
  <c r="H950" i="11"/>
  <c r="I950" i="11"/>
  <c r="J950" i="11"/>
  <c r="K950" i="11"/>
  <c r="L950" i="11"/>
  <c r="N950" i="11" s="1"/>
  <c r="M950" i="11"/>
  <c r="P950" i="11"/>
  <c r="A951" i="11"/>
  <c r="B951" i="11"/>
  <c r="C951" i="11" s="1"/>
  <c r="F951" i="11"/>
  <c r="G951" i="11"/>
  <c r="H951" i="11"/>
  <c r="I951" i="11"/>
  <c r="J951" i="11"/>
  <c r="L951" i="11" s="1"/>
  <c r="K951" i="11"/>
  <c r="M951" i="11"/>
  <c r="N951" i="11"/>
  <c r="A952" i="11"/>
  <c r="B952" i="11"/>
  <c r="C952" i="11"/>
  <c r="E952" i="11"/>
  <c r="O952" i="11" s="1"/>
  <c r="P952" i="11" s="1"/>
  <c r="F952" i="11"/>
  <c r="G952" i="11"/>
  <c r="J952" i="11"/>
  <c r="K952" i="11"/>
  <c r="L952" i="11"/>
  <c r="N952" i="11" s="1"/>
  <c r="A953" i="11"/>
  <c r="B953" i="11"/>
  <c r="C953" i="11"/>
  <c r="G953" i="11"/>
  <c r="H953" i="11"/>
  <c r="I953" i="11"/>
  <c r="J953" i="11"/>
  <c r="K953" i="11"/>
  <c r="L953" i="11" s="1"/>
  <c r="A954" i="11"/>
  <c r="B954" i="11"/>
  <c r="C954" i="11"/>
  <c r="E954" i="11"/>
  <c r="O954" i="11" s="1"/>
  <c r="P954" i="11" s="1"/>
  <c r="F954" i="11"/>
  <c r="G954" i="11"/>
  <c r="H954" i="11"/>
  <c r="I954" i="11"/>
  <c r="J954" i="11"/>
  <c r="K954" i="11"/>
  <c r="L954" i="11" s="1"/>
  <c r="A955" i="11"/>
  <c r="B955" i="11"/>
  <c r="I955" i="11" s="1"/>
  <c r="C955" i="11"/>
  <c r="E955" i="11"/>
  <c r="F955" i="11"/>
  <c r="G955" i="11"/>
  <c r="H955" i="11"/>
  <c r="J955" i="11"/>
  <c r="K955" i="11"/>
  <c r="O955" i="11"/>
  <c r="P955" i="11"/>
  <c r="A956" i="11"/>
  <c r="B956" i="11"/>
  <c r="J956" i="11"/>
  <c r="L956" i="11" s="1"/>
  <c r="M956" i="11" s="1"/>
  <c r="K956" i="11"/>
  <c r="N956" i="11"/>
  <c r="A957" i="11"/>
  <c r="B957" i="11"/>
  <c r="C957" i="11"/>
  <c r="G957" i="11"/>
  <c r="J957" i="11"/>
  <c r="K957" i="11"/>
  <c r="L957" i="11"/>
  <c r="M957" i="11"/>
  <c r="N957" i="11"/>
  <c r="A958" i="11"/>
  <c r="B958" i="11"/>
  <c r="C958" i="11"/>
  <c r="E958" i="11"/>
  <c r="O958" i="11" s="1"/>
  <c r="F958" i="11"/>
  <c r="G958" i="11"/>
  <c r="H958" i="11"/>
  <c r="I958" i="11"/>
  <c r="J958" i="11"/>
  <c r="K958" i="11"/>
  <c r="L958" i="11" s="1"/>
  <c r="P958" i="11"/>
  <c r="A959" i="11"/>
  <c r="B959" i="11"/>
  <c r="I959" i="11"/>
  <c r="J959" i="11"/>
  <c r="K959" i="11"/>
  <c r="A960" i="11"/>
  <c r="B960" i="11"/>
  <c r="C960" i="11" s="1"/>
  <c r="F960" i="11"/>
  <c r="G960" i="11"/>
  <c r="J960" i="11"/>
  <c r="K960" i="11"/>
  <c r="L960" i="11"/>
  <c r="A961" i="11"/>
  <c r="B961" i="11"/>
  <c r="C961" i="11"/>
  <c r="G961" i="11"/>
  <c r="H961" i="11"/>
  <c r="I961" i="11"/>
  <c r="J961" i="11"/>
  <c r="K961" i="11"/>
  <c r="L961" i="11" s="1"/>
  <c r="A962" i="11"/>
  <c r="B962" i="11"/>
  <c r="C962" i="11"/>
  <c r="E962" i="11"/>
  <c r="O962" i="11" s="1"/>
  <c r="P962" i="11" s="1"/>
  <c r="F962" i="11"/>
  <c r="G962" i="11"/>
  <c r="H962" i="11"/>
  <c r="I962" i="11"/>
  <c r="J962" i="11"/>
  <c r="K962" i="11"/>
  <c r="A963" i="11"/>
  <c r="B963" i="11"/>
  <c r="E963" i="11" s="1"/>
  <c r="O963" i="11" s="1"/>
  <c r="C963" i="11"/>
  <c r="F963" i="11"/>
  <c r="G963" i="11"/>
  <c r="H963" i="11"/>
  <c r="I963" i="11"/>
  <c r="J963" i="11"/>
  <c r="K963" i="11"/>
  <c r="P963" i="11"/>
  <c r="A964" i="11"/>
  <c r="B964" i="11"/>
  <c r="C964" i="11"/>
  <c r="E964" i="11"/>
  <c r="F964" i="11"/>
  <c r="G964" i="11"/>
  <c r="J964" i="11"/>
  <c r="L964" i="11" s="1"/>
  <c r="K964" i="11"/>
  <c r="O964" i="11"/>
  <c r="P964" i="11" s="1"/>
  <c r="A965" i="11"/>
  <c r="B965" i="11"/>
  <c r="C965" i="11"/>
  <c r="J965" i="11"/>
  <c r="K965" i="11"/>
  <c r="L965" i="11" s="1"/>
  <c r="M965" i="11" s="1"/>
  <c r="A966" i="11"/>
  <c r="B966" i="11"/>
  <c r="C966" i="11"/>
  <c r="E966" i="11"/>
  <c r="O966" i="11" s="1"/>
  <c r="P966" i="11" s="1"/>
  <c r="F966" i="11"/>
  <c r="G966" i="11"/>
  <c r="H966" i="11"/>
  <c r="I966" i="11"/>
  <c r="J966" i="11"/>
  <c r="K966" i="11"/>
  <c r="L966" i="11"/>
  <c r="N966" i="11" s="1"/>
  <c r="M966" i="11"/>
  <c r="A967" i="11"/>
  <c r="B967" i="11"/>
  <c r="C967" i="11"/>
  <c r="J967" i="11"/>
  <c r="K967" i="11"/>
  <c r="L967" i="11" s="1"/>
  <c r="M967" i="11" s="1"/>
  <c r="N967" i="11"/>
  <c r="A968" i="11"/>
  <c r="B968" i="11"/>
  <c r="J968" i="11"/>
  <c r="K968" i="11"/>
  <c r="L968" i="11" s="1"/>
  <c r="A969" i="11"/>
  <c r="B969" i="11"/>
  <c r="G969" i="11" s="1"/>
  <c r="C969" i="11"/>
  <c r="H969" i="11"/>
  <c r="I969" i="11"/>
  <c r="J969" i="11"/>
  <c r="K969" i="11"/>
  <c r="L969" i="11"/>
  <c r="A970" i="11"/>
  <c r="B970" i="11"/>
  <c r="C970" i="11"/>
  <c r="E970" i="11"/>
  <c r="O970" i="11" s="1"/>
  <c r="P970" i="11" s="1"/>
  <c r="F970" i="11"/>
  <c r="G970" i="11"/>
  <c r="H970" i="11"/>
  <c r="I970" i="11"/>
  <c r="J970" i="11"/>
  <c r="K970" i="11"/>
  <c r="L970" i="11"/>
  <c r="N970" i="11" s="1"/>
  <c r="A971" i="11"/>
  <c r="B971" i="11"/>
  <c r="C971" i="11"/>
  <c r="E971" i="11"/>
  <c r="O971" i="11" s="1"/>
  <c r="P971" i="11" s="1"/>
  <c r="F971" i="11"/>
  <c r="G971" i="11"/>
  <c r="H971" i="11"/>
  <c r="I971" i="11"/>
  <c r="J971" i="11"/>
  <c r="K971" i="11"/>
  <c r="L971" i="11" s="1"/>
  <c r="N971" i="11" s="1"/>
  <c r="M971" i="11"/>
  <c r="A972" i="11"/>
  <c r="B972" i="11"/>
  <c r="C972" i="11"/>
  <c r="E972" i="11"/>
  <c r="O972" i="11" s="1"/>
  <c r="P972" i="11" s="1"/>
  <c r="F972" i="11"/>
  <c r="G972" i="11"/>
  <c r="J972" i="11"/>
  <c r="K972" i="11"/>
  <c r="L972" i="11"/>
  <c r="A973" i="11"/>
  <c r="B973" i="11"/>
  <c r="G973" i="11" s="1"/>
  <c r="C973" i="11"/>
  <c r="H973" i="11"/>
  <c r="I973" i="11"/>
  <c r="J973" i="11"/>
  <c r="K973" i="11"/>
  <c r="L973" i="11" s="1"/>
  <c r="A974" i="11"/>
  <c r="B974" i="11"/>
  <c r="C974" i="11"/>
  <c r="E974" i="11"/>
  <c r="O974" i="11" s="1"/>
  <c r="F974" i="11"/>
  <c r="G974" i="11"/>
  <c r="H974" i="11"/>
  <c r="I974" i="11"/>
  <c r="J974" i="11"/>
  <c r="L974" i="11" s="1"/>
  <c r="N974" i="11" s="1"/>
  <c r="K974" i="11"/>
  <c r="M974" i="11"/>
  <c r="P974" i="11"/>
  <c r="A975" i="11"/>
  <c r="B975" i="11"/>
  <c r="C975" i="11" s="1"/>
  <c r="J975" i="11"/>
  <c r="K975" i="11"/>
  <c r="L975" i="11" s="1"/>
  <c r="M975" i="11"/>
  <c r="N975" i="11"/>
  <c r="A976" i="11"/>
  <c r="B976" i="11"/>
  <c r="C976" i="11"/>
  <c r="J976" i="11"/>
  <c r="K976" i="11"/>
  <c r="L976" i="11"/>
  <c r="M976" i="11"/>
  <c r="N976" i="11"/>
  <c r="A977" i="11"/>
  <c r="B977" i="11"/>
  <c r="C977" i="11"/>
  <c r="J977" i="11"/>
  <c r="K977" i="11"/>
  <c r="L977" i="11"/>
  <c r="N977" i="11" s="1"/>
  <c r="M977" i="11"/>
  <c r="A978" i="11"/>
  <c r="B978" i="11"/>
  <c r="C978" i="11"/>
  <c r="E978" i="11"/>
  <c r="O978" i="11" s="1"/>
  <c r="F978" i="11"/>
  <c r="G978" i="11"/>
  <c r="H978" i="11"/>
  <c r="I978" i="11"/>
  <c r="J978" i="11"/>
  <c r="K978" i="11"/>
  <c r="L978" i="11"/>
  <c r="N978" i="11" s="1"/>
  <c r="M978" i="11"/>
  <c r="P978" i="11"/>
  <c r="A979" i="11"/>
  <c r="B979" i="11"/>
  <c r="C979" i="11"/>
  <c r="E979" i="11"/>
  <c r="F979" i="11"/>
  <c r="G979" i="11"/>
  <c r="H979" i="11"/>
  <c r="I979" i="11"/>
  <c r="J979" i="11"/>
  <c r="K979" i="11"/>
  <c r="L979" i="11" s="1"/>
  <c r="M979" i="11"/>
  <c r="N979" i="11"/>
  <c r="O979" i="11"/>
  <c r="P979" i="11" s="1"/>
  <c r="A980" i="11"/>
  <c r="B980" i="11"/>
  <c r="C980" i="11"/>
  <c r="E980" i="11"/>
  <c r="O980" i="11" s="1"/>
  <c r="P980" i="11" s="1"/>
  <c r="F980" i="11"/>
  <c r="G980" i="11"/>
  <c r="J980" i="11"/>
  <c r="L980" i="11" s="1"/>
  <c r="K980" i="11"/>
  <c r="A981" i="11"/>
  <c r="B981" i="11"/>
  <c r="C981" i="11"/>
  <c r="G981" i="11"/>
  <c r="H981" i="11"/>
  <c r="I981" i="11"/>
  <c r="J981" i="11"/>
  <c r="K981" i="11"/>
  <c r="L981" i="11" s="1"/>
  <c r="A982" i="11"/>
  <c r="B982" i="11"/>
  <c r="C982" i="11"/>
  <c r="E982" i="11"/>
  <c r="O982" i="11" s="1"/>
  <c r="P982" i="11" s="1"/>
  <c r="F982" i="11"/>
  <c r="G982" i="11"/>
  <c r="H982" i="11"/>
  <c r="I982" i="11"/>
  <c r="J982" i="11"/>
  <c r="L982" i="11" s="1"/>
  <c r="K982" i="11"/>
  <c r="A983" i="11"/>
  <c r="B983" i="11"/>
  <c r="C983" i="11"/>
  <c r="E983" i="11"/>
  <c r="O983" i="11" s="1"/>
  <c r="P983" i="11" s="1"/>
  <c r="F983" i="11"/>
  <c r="G983" i="11"/>
  <c r="H983" i="11"/>
  <c r="I983" i="11"/>
  <c r="J983" i="11"/>
  <c r="K983" i="11"/>
  <c r="L983" i="11" s="1"/>
  <c r="M983" i="11" s="1"/>
  <c r="A984" i="11"/>
  <c r="B984" i="11"/>
  <c r="C984" i="11"/>
  <c r="E984" i="11"/>
  <c r="O984" i="11" s="1"/>
  <c r="P984" i="11" s="1"/>
  <c r="F984" i="11"/>
  <c r="G984" i="11"/>
  <c r="J984" i="11"/>
  <c r="K984" i="11"/>
  <c r="L984" i="11" s="1"/>
  <c r="M984" i="11" s="1"/>
  <c r="N984" i="11"/>
  <c r="A985" i="11"/>
  <c r="B985" i="11"/>
  <c r="C985" i="11"/>
  <c r="G985" i="11"/>
  <c r="H985" i="11"/>
  <c r="J985" i="11"/>
  <c r="L985" i="11" s="1"/>
  <c r="M985" i="11" s="1"/>
  <c r="K985" i="11"/>
  <c r="N985" i="11"/>
  <c r="A986" i="11"/>
  <c r="B986" i="11"/>
  <c r="C986" i="11"/>
  <c r="E986" i="11"/>
  <c r="O986" i="11" s="1"/>
  <c r="P986" i="11" s="1"/>
  <c r="F986" i="11"/>
  <c r="G986" i="11"/>
  <c r="H986" i="11"/>
  <c r="I986" i="11"/>
  <c r="J986" i="11"/>
  <c r="K986" i="11"/>
  <c r="L986" i="11" s="1"/>
  <c r="A987" i="11"/>
  <c r="B987" i="11"/>
  <c r="C987" i="11"/>
  <c r="I987" i="11"/>
  <c r="J987" i="11"/>
  <c r="K987" i="11"/>
  <c r="L987" i="11" s="1"/>
  <c r="M987" i="11" s="1"/>
  <c r="A988" i="11"/>
  <c r="B988" i="11"/>
  <c r="C988" i="11"/>
  <c r="E988" i="11"/>
  <c r="F988" i="11"/>
  <c r="G988" i="11"/>
  <c r="J988" i="11"/>
  <c r="K988" i="11"/>
  <c r="L988" i="11" s="1"/>
  <c r="M988" i="11" s="1"/>
  <c r="N988" i="11"/>
  <c r="O988" i="11"/>
  <c r="P988" i="11" s="1"/>
  <c r="A989" i="11"/>
  <c r="B989" i="11"/>
  <c r="C989" i="11" s="1"/>
  <c r="H989" i="11"/>
  <c r="I989" i="11"/>
  <c r="J989" i="11"/>
  <c r="K989" i="11"/>
  <c r="L989" i="11"/>
  <c r="M989" i="11" s="1"/>
  <c r="A990" i="11"/>
  <c r="B990" i="11"/>
  <c r="C990" i="11"/>
  <c r="E990" i="11"/>
  <c r="O990" i="11" s="1"/>
  <c r="P990" i="11" s="1"/>
  <c r="F990" i="11"/>
  <c r="G990" i="11"/>
  <c r="H990" i="11"/>
  <c r="I990" i="11"/>
  <c r="J990" i="11"/>
  <c r="L990" i="11" s="1"/>
  <c r="K990" i="11"/>
  <c r="A991" i="11"/>
  <c r="B991" i="11"/>
  <c r="C991" i="11"/>
  <c r="E991" i="11"/>
  <c r="O991" i="11" s="1"/>
  <c r="P991" i="11" s="1"/>
  <c r="F991" i="11"/>
  <c r="G991" i="11"/>
  <c r="H991" i="11"/>
  <c r="I991" i="11"/>
  <c r="J991" i="11"/>
  <c r="K991" i="11"/>
  <c r="L991" i="11" s="1"/>
  <c r="A992" i="11"/>
  <c r="B992" i="11"/>
  <c r="I992" i="11" s="1"/>
  <c r="C992" i="11"/>
  <c r="E992" i="11"/>
  <c r="O992" i="11" s="1"/>
  <c r="P992" i="11" s="1"/>
  <c r="J992" i="11"/>
  <c r="L992" i="11" s="1"/>
  <c r="K992" i="11"/>
  <c r="A993" i="11"/>
  <c r="B993" i="11"/>
  <c r="C993" i="11"/>
  <c r="E993" i="11"/>
  <c r="O993" i="11" s="1"/>
  <c r="P993" i="11" s="1"/>
  <c r="G993" i="11"/>
  <c r="J993" i="11"/>
  <c r="L993" i="11" s="1"/>
  <c r="M993" i="11" s="1"/>
  <c r="K993" i="11"/>
  <c r="N993" i="11"/>
  <c r="A994" i="11"/>
  <c r="B994" i="11"/>
  <c r="C994" i="11"/>
  <c r="E994" i="11"/>
  <c r="O994" i="11" s="1"/>
  <c r="P994" i="11" s="1"/>
  <c r="F994" i="11"/>
  <c r="G994" i="11"/>
  <c r="H994" i="11"/>
  <c r="I994" i="11"/>
  <c r="J994" i="11"/>
  <c r="K994" i="11"/>
  <c r="L994" i="11"/>
  <c r="M994" i="11"/>
  <c r="N994" i="11"/>
  <c r="A995" i="11"/>
  <c r="B995" i="11"/>
  <c r="H995" i="11"/>
  <c r="J995" i="11"/>
  <c r="K995" i="11"/>
  <c r="L995" i="11" s="1"/>
  <c r="M995" i="11" s="1"/>
  <c r="N995" i="11"/>
  <c r="A996" i="11"/>
  <c r="B996" i="11"/>
  <c r="I996" i="11" s="1"/>
  <c r="F996" i="11"/>
  <c r="G996" i="11"/>
  <c r="H996" i="11"/>
  <c r="J996" i="11"/>
  <c r="K996" i="11"/>
  <c r="L996" i="11"/>
  <c r="M996" i="11" s="1"/>
  <c r="N996" i="11"/>
  <c r="A997" i="11"/>
  <c r="B997" i="11"/>
  <c r="F997" i="11" s="1"/>
  <c r="C997" i="11"/>
  <c r="E997" i="11"/>
  <c r="O997" i="11" s="1"/>
  <c r="P997" i="11" s="1"/>
  <c r="G997" i="11"/>
  <c r="H997" i="11"/>
  <c r="I997" i="11"/>
  <c r="J997" i="11"/>
  <c r="K997" i="11"/>
  <c r="L997" i="11" s="1"/>
  <c r="A998" i="11"/>
  <c r="B998" i="11"/>
  <c r="I998" i="11" s="1"/>
  <c r="C998" i="11"/>
  <c r="F998" i="11"/>
  <c r="G998" i="11"/>
  <c r="H998" i="11"/>
  <c r="J998" i="11"/>
  <c r="K998" i="11"/>
  <c r="L998" i="11" s="1"/>
  <c r="M998" i="11" s="1"/>
  <c r="A999" i="11"/>
  <c r="B999" i="11"/>
  <c r="C999" i="11" s="1"/>
  <c r="E999" i="11"/>
  <c r="O999" i="11" s="1"/>
  <c r="P999" i="11" s="1"/>
  <c r="F999" i="11"/>
  <c r="H999" i="11"/>
  <c r="J999" i="11"/>
  <c r="K999" i="11"/>
  <c r="L999" i="11"/>
  <c r="M999" i="11" s="1"/>
  <c r="A1000" i="11"/>
  <c r="B1000" i="11"/>
  <c r="E1000" i="11"/>
  <c r="O1000" i="11" s="1"/>
  <c r="P1000" i="11" s="1"/>
  <c r="H1000" i="11"/>
  <c r="I1000" i="11"/>
  <c r="J1000" i="11"/>
  <c r="K1000" i="11"/>
  <c r="L1000" i="11"/>
  <c r="M1000" i="11" s="1"/>
  <c r="A1001" i="11"/>
  <c r="B1001" i="11"/>
  <c r="C1001" i="11"/>
  <c r="E1001" i="11"/>
  <c r="O1001" i="11" s="1"/>
  <c r="P1001" i="11" s="1"/>
  <c r="F1001" i="11"/>
  <c r="G1001" i="11"/>
  <c r="H1001" i="11"/>
  <c r="I1001" i="11"/>
  <c r="J1001" i="11"/>
  <c r="L1001" i="11" s="1"/>
  <c r="K1001" i="11"/>
  <c r="A1002" i="11"/>
  <c r="B1002" i="11"/>
  <c r="H1002" i="11" s="1"/>
  <c r="E1002" i="11"/>
  <c r="O1002" i="11" s="1"/>
  <c r="P1002" i="11" s="1"/>
  <c r="F1002" i="11"/>
  <c r="G1002" i="11"/>
  <c r="J1002" i="11"/>
  <c r="K1002" i="11"/>
  <c r="L1002" i="11" s="1"/>
  <c r="M1002" i="11" s="1"/>
  <c r="N1002" i="11"/>
  <c r="A1003" i="11"/>
  <c r="B1003" i="11"/>
  <c r="C1003" i="11"/>
  <c r="E1003" i="11"/>
  <c r="O1003" i="11" s="1"/>
  <c r="P1003" i="11" s="1"/>
  <c r="F1003" i="11"/>
  <c r="J1003" i="11"/>
  <c r="K1003" i="11"/>
  <c r="L1003" i="11" s="1"/>
  <c r="A1004" i="11"/>
  <c r="B1004" i="11"/>
  <c r="E1004" i="11"/>
  <c r="O1004" i="11" s="1"/>
  <c r="P1004" i="11" s="1"/>
  <c r="H1004" i="11"/>
  <c r="J1004" i="11"/>
  <c r="K1004" i="11"/>
  <c r="L1004" i="11" s="1"/>
  <c r="A1005" i="11"/>
  <c r="B1005" i="11"/>
  <c r="C1005" i="11"/>
  <c r="E1005" i="11"/>
  <c r="O1005" i="11" s="1"/>
  <c r="P1005" i="11" s="1"/>
  <c r="F1005" i="11"/>
  <c r="G1005" i="11"/>
  <c r="H1005" i="11"/>
  <c r="I1005" i="11"/>
  <c r="J1005" i="11"/>
  <c r="K1005" i="11"/>
  <c r="L1005" i="11"/>
  <c r="M1005" i="11" s="1"/>
  <c r="N1005" i="11"/>
  <c r="A1006" i="11"/>
  <c r="B1006" i="11"/>
  <c r="G1006" i="11" s="1"/>
  <c r="C1006" i="11"/>
  <c r="E1006" i="11"/>
  <c r="O1006" i="11" s="1"/>
  <c r="P1006" i="11" s="1"/>
  <c r="F1006" i="11"/>
  <c r="J1006" i="11"/>
  <c r="K1006" i="11"/>
  <c r="L1006" i="11" s="1"/>
  <c r="M1006" i="11" s="1"/>
  <c r="N1006" i="11"/>
  <c r="A1007" i="11"/>
  <c r="B1007" i="11"/>
  <c r="C1007" i="11"/>
  <c r="E1007" i="11"/>
  <c r="O1007" i="11" s="1"/>
  <c r="P1007" i="11" s="1"/>
  <c r="J1007" i="11"/>
  <c r="K1007" i="11"/>
  <c r="L1007" i="11"/>
  <c r="M1007" i="11"/>
  <c r="N1007" i="11"/>
  <c r="A1008" i="11"/>
  <c r="B1008" i="11"/>
  <c r="E1008" i="11"/>
  <c r="O1008" i="11" s="1"/>
  <c r="P1008" i="11" s="1"/>
  <c r="J1008" i="11"/>
  <c r="L1008" i="11" s="1"/>
  <c r="K1008" i="11"/>
  <c r="A1009" i="11"/>
  <c r="B1009" i="11"/>
  <c r="C1009" i="11"/>
  <c r="E1009" i="11"/>
  <c r="O1009" i="11" s="1"/>
  <c r="P1009" i="11" s="1"/>
  <c r="F1009" i="11"/>
  <c r="G1009" i="11"/>
  <c r="H1009" i="11"/>
  <c r="I1009" i="11"/>
  <c r="J1009" i="11"/>
  <c r="K1009" i="11"/>
  <c r="L1009" i="11"/>
  <c r="M1009" i="11" s="1"/>
  <c r="N1009" i="11"/>
  <c r="A1010" i="11"/>
  <c r="B1010" i="11"/>
  <c r="F1010" i="11" s="1"/>
  <c r="C1010" i="11"/>
  <c r="E1010" i="11"/>
  <c r="O1010" i="11" s="1"/>
  <c r="P1010" i="11" s="1"/>
  <c r="J1010" i="11"/>
  <c r="K1010" i="11"/>
  <c r="L1010" i="11" s="1"/>
  <c r="M1010" i="11" s="1"/>
  <c r="N1010" i="11"/>
  <c r="A1011" i="11"/>
  <c r="B1011" i="11"/>
  <c r="C1011" i="11"/>
  <c r="J1011" i="11"/>
  <c r="K1011" i="11"/>
  <c r="L1011" i="11"/>
  <c r="M1011" i="11"/>
  <c r="N1011" i="11"/>
  <c r="A1012" i="11"/>
  <c r="B1012" i="11"/>
  <c r="J1012" i="11"/>
  <c r="K1012" i="11"/>
  <c r="L1012" i="11"/>
  <c r="N1012" i="11" s="1"/>
  <c r="M1012" i="11"/>
  <c r="A1013" i="11"/>
  <c r="B1013" i="11"/>
  <c r="C1013" i="11"/>
  <c r="E1013" i="11"/>
  <c r="O1013" i="11" s="1"/>
  <c r="F1013" i="11"/>
  <c r="G1013" i="11"/>
  <c r="H1013" i="11"/>
  <c r="I1013" i="11"/>
  <c r="J1013" i="11"/>
  <c r="K1013" i="11"/>
  <c r="L1013" i="11" s="1"/>
  <c r="P1013" i="11"/>
  <c r="A1014" i="11"/>
  <c r="B1014" i="11"/>
  <c r="F1014" i="11" s="1"/>
  <c r="C1014" i="11"/>
  <c r="E1014" i="11"/>
  <c r="G1014" i="11"/>
  <c r="H1014" i="11"/>
  <c r="I1014" i="11"/>
  <c r="J1014" i="11"/>
  <c r="K1014" i="11"/>
  <c r="L1014" i="11" s="1"/>
  <c r="M1014" i="11"/>
  <c r="N1014" i="11"/>
  <c r="O1014" i="11"/>
  <c r="P1014" i="11" s="1"/>
  <c r="A1015" i="11"/>
  <c r="B1015" i="11"/>
  <c r="C1015" i="11" s="1"/>
  <c r="F1015" i="11"/>
  <c r="H1015" i="11"/>
  <c r="J1015" i="11"/>
  <c r="K1015" i="11"/>
  <c r="L1015" i="11"/>
  <c r="M1015" i="11"/>
  <c r="N1015" i="11"/>
  <c r="A1016" i="11"/>
  <c r="B1016" i="11"/>
  <c r="E1016" i="11"/>
  <c r="O1016" i="11" s="1"/>
  <c r="P1016" i="11" s="1"/>
  <c r="G1016" i="11"/>
  <c r="H1016" i="11"/>
  <c r="I1016" i="11"/>
  <c r="J1016" i="11"/>
  <c r="K1016" i="11"/>
  <c r="L1016" i="11"/>
  <c r="A1017" i="11"/>
  <c r="B1017" i="11"/>
  <c r="C1017" i="11"/>
  <c r="E1017" i="11"/>
  <c r="O1017" i="11" s="1"/>
  <c r="P1017" i="11" s="1"/>
  <c r="F1017" i="11"/>
  <c r="G1017" i="11"/>
  <c r="H1017" i="11"/>
  <c r="I1017" i="11"/>
  <c r="J1017" i="11"/>
  <c r="K1017" i="11"/>
  <c r="L1017" i="11" s="1"/>
  <c r="A1018" i="11"/>
  <c r="B1018" i="11"/>
  <c r="C1018" i="11"/>
  <c r="E1018" i="11"/>
  <c r="O1018" i="11" s="1"/>
  <c r="P1018" i="11" s="1"/>
  <c r="F1018" i="11"/>
  <c r="G1018" i="11"/>
  <c r="H1018" i="11"/>
  <c r="I1018" i="11"/>
  <c r="J1018" i="11"/>
  <c r="K1018" i="11"/>
  <c r="L1018" i="11" s="1"/>
  <c r="M1018" i="11"/>
  <c r="N1018" i="11"/>
  <c r="A1019" i="11"/>
  <c r="B1019" i="11"/>
  <c r="E1019" i="11" s="1"/>
  <c r="O1019" i="11" s="1"/>
  <c r="P1019" i="11" s="1"/>
  <c r="C1019" i="11"/>
  <c r="F1019" i="11"/>
  <c r="H1019" i="11"/>
  <c r="J1019" i="11"/>
  <c r="L1019" i="11" s="1"/>
  <c r="K1019" i="11"/>
  <c r="A1020" i="11"/>
  <c r="B1020" i="11"/>
  <c r="E1020" i="11" s="1"/>
  <c r="O1020" i="11" s="1"/>
  <c r="P1020" i="11" s="1"/>
  <c r="G1020" i="11"/>
  <c r="H1020" i="11"/>
  <c r="I1020" i="11"/>
  <c r="J1020" i="11"/>
  <c r="K1020" i="11"/>
  <c r="L1020" i="11"/>
  <c r="M1020" i="11" s="1"/>
  <c r="A1021" i="11"/>
  <c r="B1021" i="11"/>
  <c r="C1021" i="11"/>
  <c r="E1021" i="11"/>
  <c r="O1021" i="11" s="1"/>
  <c r="P1021" i="11" s="1"/>
  <c r="F1021" i="11"/>
  <c r="G1021" i="11"/>
  <c r="H1021" i="11"/>
  <c r="I1021" i="11"/>
  <c r="J1021" i="11"/>
  <c r="L1021" i="11" s="1"/>
  <c r="K1021" i="11"/>
  <c r="A1022" i="11"/>
  <c r="B1022" i="11"/>
  <c r="G1022" i="11" s="1"/>
  <c r="C1022" i="11"/>
  <c r="E1022" i="11"/>
  <c r="O1022" i="11" s="1"/>
  <c r="P1022" i="11" s="1"/>
  <c r="F1022" i="11"/>
  <c r="J1022" i="11"/>
  <c r="K1022" i="11"/>
  <c r="L1022" i="11" s="1"/>
  <c r="M1022" i="11"/>
  <c r="N1022" i="11"/>
  <c r="A1023" i="11"/>
  <c r="B1023" i="11"/>
  <c r="C1023" i="11" s="1"/>
  <c r="J1023" i="11"/>
  <c r="K1023" i="11"/>
  <c r="L1023" i="11"/>
  <c r="M1023" i="11"/>
  <c r="N1023" i="11"/>
  <c r="A1024" i="11"/>
  <c r="B1024" i="11"/>
  <c r="J1024" i="11"/>
  <c r="K1024" i="11"/>
  <c r="L1024" i="11"/>
  <c r="N1024" i="11" s="1"/>
  <c r="M1024" i="11"/>
  <c r="A1025" i="11"/>
  <c r="B1025" i="11"/>
  <c r="C1025" i="11"/>
  <c r="E1025" i="11"/>
  <c r="O1025" i="11" s="1"/>
  <c r="F1025" i="11"/>
  <c r="G1025" i="11"/>
  <c r="H1025" i="11"/>
  <c r="I1025" i="11"/>
  <c r="J1025" i="11"/>
  <c r="K1025" i="11"/>
  <c r="L1025" i="11" s="1"/>
  <c r="P1025" i="11"/>
  <c r="A1026" i="11"/>
  <c r="B1026" i="11"/>
  <c r="F1026" i="11" s="1"/>
  <c r="C1026" i="11"/>
  <c r="E1026" i="11"/>
  <c r="G1026" i="11"/>
  <c r="H1026" i="11"/>
  <c r="I1026" i="11"/>
  <c r="J1026" i="11"/>
  <c r="K1026" i="11"/>
  <c r="L1026" i="11" s="1"/>
  <c r="M1026" i="11"/>
  <c r="N1026" i="11"/>
  <c r="O1026" i="11"/>
  <c r="P1026" i="11" s="1"/>
  <c r="A1027" i="11"/>
  <c r="B1027" i="11"/>
  <c r="C1027" i="11" s="1"/>
  <c r="F1027" i="11"/>
  <c r="H1027" i="11"/>
  <c r="J1027" i="11"/>
  <c r="K1027" i="11"/>
  <c r="L1027" i="11"/>
  <c r="M1027" i="11" s="1"/>
  <c r="A1028" i="11"/>
  <c r="B1028" i="11"/>
  <c r="E1028" i="11"/>
  <c r="O1028" i="11" s="1"/>
  <c r="P1028" i="11" s="1"/>
  <c r="G1028" i="11"/>
  <c r="H1028" i="11"/>
  <c r="I1028" i="11"/>
  <c r="J1028" i="11"/>
  <c r="K1028" i="11"/>
  <c r="L1028" i="11" s="1"/>
  <c r="A1029" i="11"/>
  <c r="B1029" i="11"/>
  <c r="C1029" i="11"/>
  <c r="E1029" i="11"/>
  <c r="O1029" i="11" s="1"/>
  <c r="P1029" i="11" s="1"/>
  <c r="F1029" i="11"/>
  <c r="G1029" i="11"/>
  <c r="H1029" i="11"/>
  <c r="I1029" i="11"/>
  <c r="J1029" i="11"/>
  <c r="K1029" i="11"/>
  <c r="L1029" i="11" s="1"/>
  <c r="A1030" i="11"/>
  <c r="B1030" i="11"/>
  <c r="C1030" i="11"/>
  <c r="E1030" i="11"/>
  <c r="O1030" i="11" s="1"/>
  <c r="P1030" i="11" s="1"/>
  <c r="F1030" i="11"/>
  <c r="G1030" i="11"/>
  <c r="H1030" i="11"/>
  <c r="I1030" i="11"/>
  <c r="J1030" i="11"/>
  <c r="K1030" i="11"/>
  <c r="L1030" i="11" s="1"/>
  <c r="M1030" i="11"/>
  <c r="N1030" i="11"/>
  <c r="A1031" i="11"/>
  <c r="B1031" i="11"/>
  <c r="C1031" i="11" s="1"/>
  <c r="F1031" i="11"/>
  <c r="H1031" i="11"/>
  <c r="J1031" i="11"/>
  <c r="L1031" i="11" s="1"/>
  <c r="K1031" i="11"/>
  <c r="A1032" i="11"/>
  <c r="B1032" i="11"/>
  <c r="E1032" i="11" s="1"/>
  <c r="O1032" i="11" s="1"/>
  <c r="P1032" i="11" s="1"/>
  <c r="G1032" i="11"/>
  <c r="H1032" i="11"/>
  <c r="I1032" i="11"/>
  <c r="J1032" i="11"/>
  <c r="K1032" i="11"/>
  <c r="L1032" i="11"/>
  <c r="M1032" i="11" s="1"/>
  <c r="A1033" i="11"/>
  <c r="B1033" i="11"/>
  <c r="C1033" i="11"/>
  <c r="E1033" i="11"/>
  <c r="O1033" i="11" s="1"/>
  <c r="P1033" i="11" s="1"/>
  <c r="F1033" i="11"/>
  <c r="G1033" i="11"/>
  <c r="H1033" i="11"/>
  <c r="I1033" i="11"/>
  <c r="J1033" i="11"/>
  <c r="L1033" i="11" s="1"/>
  <c r="K1033" i="11"/>
  <c r="A1034" i="11"/>
  <c r="B1034" i="11"/>
  <c r="G1034" i="11" s="1"/>
  <c r="C1034" i="11"/>
  <c r="E1034" i="11"/>
  <c r="O1034" i="11" s="1"/>
  <c r="P1034" i="11" s="1"/>
  <c r="F1034" i="11"/>
  <c r="J1034" i="11"/>
  <c r="K1034" i="11"/>
  <c r="L1034" i="11" s="1"/>
  <c r="M1034" i="11"/>
  <c r="N1034" i="11"/>
  <c r="A1035" i="11"/>
  <c r="B1035" i="11"/>
  <c r="C1035" i="11"/>
  <c r="J1035" i="11"/>
  <c r="K1035" i="11"/>
  <c r="L1035" i="11"/>
  <c r="M1035" i="11"/>
  <c r="N1035" i="11"/>
  <c r="A1036" i="11"/>
  <c r="B1036" i="11"/>
  <c r="J1036" i="11"/>
  <c r="K1036" i="11"/>
  <c r="L1036" i="11"/>
  <c r="M1036" i="11" s="1"/>
  <c r="A1037" i="11"/>
  <c r="B1037" i="11"/>
  <c r="C1037" i="11"/>
  <c r="E1037" i="11"/>
  <c r="O1037" i="11" s="1"/>
  <c r="F1037" i="11"/>
  <c r="G1037" i="11"/>
  <c r="H1037" i="11"/>
  <c r="I1037" i="11"/>
  <c r="J1037" i="11"/>
  <c r="K1037" i="11"/>
  <c r="L1037" i="11" s="1"/>
  <c r="M1037" i="11" s="1"/>
  <c r="N1037" i="11"/>
  <c r="P1037" i="11"/>
  <c r="A1038" i="11"/>
  <c r="B1038" i="11"/>
  <c r="F1038" i="11" s="1"/>
  <c r="C1038" i="11"/>
  <c r="E1038" i="11"/>
  <c r="G1038" i="11"/>
  <c r="H1038" i="11"/>
  <c r="I1038" i="11"/>
  <c r="J1038" i="11"/>
  <c r="K1038" i="11"/>
  <c r="L1038" i="11" s="1"/>
  <c r="M1038" i="11"/>
  <c r="N1038" i="11"/>
  <c r="O1038" i="11"/>
  <c r="P1038" i="11" s="1"/>
  <c r="A1039" i="11"/>
  <c r="B1039" i="11"/>
  <c r="C1039" i="11" s="1"/>
  <c r="F1039" i="11"/>
  <c r="H1039" i="11"/>
  <c r="J1039" i="11"/>
  <c r="K1039" i="11"/>
  <c r="L1039" i="11"/>
  <c r="M1039" i="11"/>
  <c r="N1039" i="11"/>
  <c r="A1040" i="11"/>
  <c r="B1040" i="11"/>
  <c r="E1040" i="11"/>
  <c r="O1040" i="11" s="1"/>
  <c r="P1040" i="11" s="1"/>
  <c r="G1040" i="11"/>
  <c r="H1040" i="11"/>
  <c r="I1040" i="11"/>
  <c r="J1040" i="11"/>
  <c r="K1040" i="11"/>
  <c r="L1040" i="11"/>
  <c r="A1041" i="11"/>
  <c r="B1041" i="11"/>
  <c r="C1041" i="11"/>
  <c r="E1041" i="11"/>
  <c r="O1041" i="11" s="1"/>
  <c r="P1041" i="11" s="1"/>
  <c r="F1041" i="11"/>
  <c r="G1041" i="11"/>
  <c r="H1041" i="11"/>
  <c r="I1041" i="11"/>
  <c r="J1041" i="11"/>
  <c r="K1041" i="11"/>
  <c r="L1041" i="11" s="1"/>
  <c r="A1042" i="11"/>
  <c r="B1042" i="11"/>
  <c r="C1042" i="11"/>
  <c r="E1042" i="11"/>
  <c r="O1042" i="11" s="1"/>
  <c r="P1042" i="11" s="1"/>
  <c r="F1042" i="11"/>
  <c r="G1042" i="11"/>
  <c r="H1042" i="11"/>
  <c r="I1042" i="11"/>
  <c r="J1042" i="11"/>
  <c r="K1042" i="11"/>
  <c r="L1042" i="11" s="1"/>
  <c r="M1042" i="11"/>
  <c r="N1042" i="11"/>
  <c r="A1043" i="11"/>
  <c r="B1043" i="11"/>
  <c r="C1043" i="11"/>
  <c r="F1043" i="11"/>
  <c r="H1043" i="11"/>
  <c r="J1043" i="11"/>
  <c r="L1043" i="11" s="1"/>
  <c r="K1043" i="11"/>
  <c r="A1044" i="11"/>
  <c r="B1044" i="11"/>
  <c r="G1044" i="11"/>
  <c r="H1044" i="11"/>
  <c r="I1044" i="11"/>
  <c r="J1044" i="11"/>
  <c r="K1044" i="11"/>
  <c r="L1044" i="11"/>
  <c r="M1044" i="11" s="1"/>
  <c r="A1045" i="11"/>
  <c r="B1045" i="11"/>
  <c r="C1045" i="11"/>
  <c r="E1045" i="11"/>
  <c r="O1045" i="11" s="1"/>
  <c r="P1045" i="11" s="1"/>
  <c r="F1045" i="11"/>
  <c r="G1045" i="11"/>
  <c r="H1045" i="11"/>
  <c r="I1045" i="11"/>
  <c r="J1045" i="11"/>
  <c r="L1045" i="11" s="1"/>
  <c r="M1045" i="11" s="1"/>
  <c r="K1045" i="11"/>
  <c r="N1045" i="11"/>
  <c r="A1046" i="11"/>
  <c r="B1046" i="11"/>
  <c r="G1046" i="11" s="1"/>
  <c r="C1046" i="11"/>
  <c r="E1046" i="11"/>
  <c r="O1046" i="11" s="1"/>
  <c r="P1046" i="11" s="1"/>
  <c r="F1046" i="11"/>
  <c r="J1046" i="11"/>
  <c r="K1046" i="11"/>
  <c r="L1046" i="11" s="1"/>
  <c r="M1046" i="11"/>
  <c r="N1046" i="11"/>
  <c r="A1047" i="11"/>
  <c r="B1047" i="11"/>
  <c r="C1047" i="11"/>
  <c r="J1047" i="11"/>
  <c r="K1047" i="11"/>
  <c r="L1047" i="11"/>
  <c r="M1047" i="11" s="1"/>
  <c r="A1048" i="11"/>
  <c r="B1048" i="11"/>
  <c r="J1048" i="11"/>
  <c r="K1048" i="11"/>
  <c r="L1048" i="11" s="1"/>
  <c r="A1049" i="11"/>
  <c r="B1049" i="11"/>
  <c r="C1049" i="11"/>
  <c r="E1049" i="11"/>
  <c r="O1049" i="11" s="1"/>
  <c r="F1049" i="11"/>
  <c r="G1049" i="11"/>
  <c r="H1049" i="11"/>
  <c r="I1049" i="11"/>
  <c r="J1049" i="11"/>
  <c r="K1049" i="11"/>
  <c r="P1049" i="11"/>
  <c r="A1050" i="11"/>
  <c r="B1050" i="11"/>
  <c r="F1050" i="11" s="1"/>
  <c r="C1050" i="11"/>
  <c r="E1050" i="11"/>
  <c r="G1050" i="11"/>
  <c r="H1050" i="11"/>
  <c r="I1050" i="11"/>
  <c r="J1050" i="11"/>
  <c r="K1050" i="11"/>
  <c r="L1050" i="11" s="1"/>
  <c r="M1050" i="11"/>
  <c r="N1050" i="11"/>
  <c r="O1050" i="11"/>
  <c r="P1050" i="11" s="1"/>
  <c r="A1051" i="11"/>
  <c r="B1051" i="11"/>
  <c r="C1051" i="11" s="1"/>
  <c r="F1051" i="11"/>
  <c r="H1051" i="11"/>
  <c r="J1051" i="11"/>
  <c r="L1051" i="11" s="1"/>
  <c r="K1051" i="11"/>
  <c r="A1052" i="11"/>
  <c r="B1052" i="11"/>
  <c r="E1052" i="11"/>
  <c r="O1052" i="11" s="1"/>
  <c r="P1052" i="11" s="1"/>
  <c r="G1052" i="11"/>
  <c r="H1052" i="11"/>
  <c r="I1052" i="11"/>
  <c r="J1052" i="11"/>
  <c r="K1052" i="11"/>
  <c r="L1052" i="11"/>
  <c r="A1053" i="11"/>
  <c r="B1053" i="11"/>
  <c r="C1053" i="11"/>
  <c r="E1053" i="11"/>
  <c r="O1053" i="11" s="1"/>
  <c r="P1053" i="11" s="1"/>
  <c r="F1053" i="11"/>
  <c r="G1053" i="11"/>
  <c r="H1053" i="11"/>
  <c r="I1053" i="11"/>
  <c r="J1053" i="11"/>
  <c r="K1053" i="11"/>
  <c r="L1053" i="11" s="1"/>
  <c r="A1054" i="11"/>
  <c r="B1054" i="11"/>
  <c r="C1054" i="11"/>
  <c r="E1054" i="11"/>
  <c r="O1054" i="11" s="1"/>
  <c r="P1054" i="11" s="1"/>
  <c r="F1054" i="11"/>
  <c r="G1054" i="11"/>
  <c r="H1054" i="11"/>
  <c r="I1054" i="11"/>
  <c r="J1054" i="11"/>
  <c r="K1054" i="11"/>
  <c r="L1054" i="11" s="1"/>
  <c r="M1054" i="11"/>
  <c r="N1054" i="11"/>
  <c r="A1055" i="11"/>
  <c r="B1055" i="11"/>
  <c r="C1055" i="11"/>
  <c r="F1055" i="11"/>
  <c r="H1055" i="11"/>
  <c r="J1055" i="11"/>
  <c r="L1055" i="11" s="1"/>
  <c r="K1055" i="11"/>
  <c r="A1056" i="11"/>
  <c r="B1056" i="11"/>
  <c r="G1056" i="11"/>
  <c r="H1056" i="11"/>
  <c r="I1056" i="11"/>
  <c r="J1056" i="11"/>
  <c r="K1056" i="11"/>
  <c r="L1056" i="11"/>
  <c r="M1056" i="11" s="1"/>
  <c r="A1057" i="11"/>
  <c r="B1057" i="11"/>
  <c r="C1057" i="11"/>
  <c r="E1057" i="11"/>
  <c r="O1057" i="11" s="1"/>
  <c r="P1057" i="11" s="1"/>
  <c r="F1057" i="11"/>
  <c r="G1057" i="11"/>
  <c r="H1057" i="11"/>
  <c r="I1057" i="11"/>
  <c r="J1057" i="11"/>
  <c r="L1057" i="11" s="1"/>
  <c r="M1057" i="11" s="1"/>
  <c r="K1057" i="11"/>
  <c r="N1057" i="11"/>
  <c r="A1058" i="11"/>
  <c r="B1058" i="11"/>
  <c r="G1058" i="11" s="1"/>
  <c r="C1058" i="11"/>
  <c r="E1058" i="11"/>
  <c r="O1058" i="11" s="1"/>
  <c r="P1058" i="11" s="1"/>
  <c r="F1058" i="11"/>
  <c r="J1058" i="11"/>
  <c r="K1058" i="11"/>
  <c r="L1058" i="11" s="1"/>
  <c r="M1058" i="11"/>
  <c r="N1058" i="11"/>
  <c r="A1059" i="11"/>
  <c r="B1059" i="11"/>
  <c r="C1059" i="11"/>
  <c r="J1059" i="11"/>
  <c r="K1059" i="11"/>
  <c r="L1059" i="11"/>
  <c r="M1059" i="11" s="1"/>
  <c r="A1060" i="11"/>
  <c r="B1060" i="11"/>
  <c r="J1060" i="11"/>
  <c r="K1060" i="11"/>
  <c r="L1060" i="11" s="1"/>
  <c r="A1061" i="11"/>
  <c r="B1061" i="11"/>
  <c r="C1061" i="11"/>
  <c r="E1061" i="11"/>
  <c r="O1061" i="11" s="1"/>
  <c r="F1061" i="11"/>
  <c r="G1061" i="11"/>
  <c r="H1061" i="11"/>
  <c r="I1061" i="11"/>
  <c r="J1061" i="11"/>
  <c r="K1061" i="11"/>
  <c r="P1061" i="11"/>
  <c r="A1062" i="11"/>
  <c r="B1062" i="11"/>
  <c r="F1062" i="11" s="1"/>
  <c r="C1062" i="11"/>
  <c r="E1062" i="11"/>
  <c r="G1062" i="11"/>
  <c r="H1062" i="11"/>
  <c r="I1062" i="11"/>
  <c r="J1062" i="11"/>
  <c r="K1062" i="11"/>
  <c r="L1062" i="11" s="1"/>
  <c r="M1062" i="11"/>
  <c r="N1062" i="11"/>
  <c r="O1062" i="11"/>
  <c r="P1062" i="11" s="1"/>
  <c r="A1063" i="11"/>
  <c r="B1063" i="11"/>
  <c r="C1063" i="11" s="1"/>
  <c r="F1063" i="11"/>
  <c r="H1063" i="11"/>
  <c r="J1063" i="11"/>
  <c r="L1063" i="11" s="1"/>
  <c r="K1063" i="11"/>
  <c r="A1064" i="11"/>
  <c r="B1064" i="11"/>
  <c r="E1064" i="11"/>
  <c r="O1064" i="11" s="1"/>
  <c r="P1064" i="11" s="1"/>
  <c r="G1064" i="11"/>
  <c r="H1064" i="11"/>
  <c r="I1064" i="11"/>
  <c r="J1064" i="11"/>
  <c r="K1064" i="11"/>
  <c r="L1064" i="11" s="1"/>
  <c r="A1065" i="11"/>
  <c r="B1065" i="11"/>
  <c r="C1065" i="11"/>
  <c r="E1065" i="11"/>
  <c r="O1065" i="11" s="1"/>
  <c r="P1065" i="11" s="1"/>
  <c r="F1065" i="11"/>
  <c r="G1065" i="11"/>
  <c r="H1065" i="11"/>
  <c r="I1065" i="11"/>
  <c r="J1065" i="11"/>
  <c r="K1065" i="11"/>
  <c r="L1065" i="11" s="1"/>
  <c r="A1066" i="11"/>
  <c r="B1066" i="11"/>
  <c r="C1066" i="11"/>
  <c r="E1066" i="11"/>
  <c r="O1066" i="11" s="1"/>
  <c r="P1066" i="11" s="1"/>
  <c r="F1066" i="11"/>
  <c r="G1066" i="11"/>
  <c r="H1066" i="11"/>
  <c r="I1066" i="11"/>
  <c r="J1066" i="11"/>
  <c r="K1066" i="11"/>
  <c r="L1066" i="11" s="1"/>
  <c r="M1066" i="11"/>
  <c r="N1066" i="11"/>
  <c r="A1067" i="11"/>
  <c r="B1067" i="11"/>
  <c r="C1067" i="11"/>
  <c r="E1067" i="11"/>
  <c r="O1067" i="11" s="1"/>
  <c r="F1067" i="11"/>
  <c r="H1067" i="11"/>
  <c r="J1067" i="11"/>
  <c r="L1067" i="11" s="1"/>
  <c r="K1067" i="11"/>
  <c r="P1067" i="11"/>
  <c r="A1068" i="11"/>
  <c r="B1068" i="11"/>
  <c r="C1068" i="11"/>
  <c r="E1068" i="11"/>
  <c r="O1068" i="11" s="1"/>
  <c r="P1068" i="11" s="1"/>
  <c r="J1068" i="11"/>
  <c r="K1068" i="11"/>
  <c r="L1068" i="11" s="1"/>
  <c r="M1068" i="11" s="1"/>
  <c r="N1068" i="11"/>
  <c r="A1069" i="11"/>
  <c r="B1069" i="11"/>
  <c r="C1069" i="11"/>
  <c r="E1069" i="11"/>
  <c r="O1069" i="11" s="1"/>
  <c r="P1069" i="11" s="1"/>
  <c r="F1069" i="11"/>
  <c r="G1069" i="11"/>
  <c r="H1069" i="11"/>
  <c r="I1069" i="11"/>
  <c r="J1069" i="11"/>
  <c r="K1069" i="11"/>
  <c r="L1069" i="11"/>
  <c r="M1069" i="11" s="1"/>
  <c r="N1069" i="11"/>
  <c r="A1070" i="11"/>
  <c r="B1070" i="11"/>
  <c r="F1070" i="11"/>
  <c r="J1070" i="11"/>
  <c r="K1070" i="11"/>
  <c r="A1071" i="11"/>
  <c r="B1071" i="11"/>
  <c r="I1071" i="11" s="1"/>
  <c r="C1071" i="11"/>
  <c r="F1071" i="11"/>
  <c r="G1071" i="11"/>
  <c r="H1071" i="11"/>
  <c r="J1071" i="11"/>
  <c r="L1071" i="11" s="1"/>
  <c r="K1071" i="11"/>
  <c r="A1072" i="11"/>
  <c r="B1072" i="11"/>
  <c r="C1072" i="11"/>
  <c r="E1072" i="11"/>
  <c r="O1072" i="11" s="1"/>
  <c r="P1072" i="11" s="1"/>
  <c r="F1072" i="11"/>
  <c r="G1072" i="11"/>
  <c r="H1072" i="11"/>
  <c r="I1072" i="11"/>
  <c r="J1072" i="11"/>
  <c r="K1072" i="11"/>
  <c r="L1072" i="11" s="1"/>
  <c r="M1072" i="11" s="1"/>
  <c r="N1072" i="11"/>
  <c r="A1073" i="11"/>
  <c r="B1073" i="11"/>
  <c r="I1073" i="11" s="1"/>
  <c r="C1073" i="11"/>
  <c r="E1073" i="11"/>
  <c r="O1073" i="11" s="1"/>
  <c r="P1073" i="11" s="1"/>
  <c r="F1073" i="11"/>
  <c r="J1073" i="11"/>
  <c r="K1073" i="11"/>
  <c r="L1073" i="11" s="1"/>
  <c r="M1073" i="11"/>
  <c r="N1073" i="11"/>
  <c r="A1074" i="11"/>
  <c r="B1074" i="11"/>
  <c r="C1074" i="11"/>
  <c r="E1074" i="11"/>
  <c r="O1074" i="11" s="1"/>
  <c r="P1074" i="11" s="1"/>
  <c r="J1074" i="11"/>
  <c r="K1074" i="11"/>
  <c r="L1074" i="11" s="1"/>
  <c r="A1075" i="11"/>
  <c r="B1075" i="11"/>
  <c r="F1075" i="11" s="1"/>
  <c r="C1075" i="11"/>
  <c r="E1075" i="11"/>
  <c r="O1075" i="11" s="1"/>
  <c r="P1075" i="11" s="1"/>
  <c r="G1075" i="11"/>
  <c r="H1075" i="11"/>
  <c r="I1075" i="11"/>
  <c r="J1075" i="11"/>
  <c r="K1075" i="11"/>
  <c r="L1075" i="11"/>
  <c r="M1075" i="11" s="1"/>
  <c r="N1075" i="11"/>
  <c r="A1076" i="11"/>
  <c r="B1076" i="11"/>
  <c r="C1076" i="11"/>
  <c r="E1076" i="11"/>
  <c r="O1076" i="11" s="1"/>
  <c r="F1076" i="11"/>
  <c r="G1076" i="11"/>
  <c r="H1076" i="11"/>
  <c r="I1076" i="11"/>
  <c r="J1076" i="11"/>
  <c r="K1076" i="11"/>
  <c r="P1076" i="11"/>
  <c r="A1077" i="11"/>
  <c r="B1077" i="11"/>
  <c r="J1077" i="11"/>
  <c r="K1077" i="11"/>
  <c r="A1078" i="11"/>
  <c r="B1078" i="11"/>
  <c r="C1078" i="11"/>
  <c r="E1078" i="11"/>
  <c r="G1078" i="11"/>
  <c r="H1078" i="11"/>
  <c r="J1078" i="11"/>
  <c r="K1078" i="11"/>
  <c r="L1078" i="11"/>
  <c r="M1078" i="11" s="1"/>
  <c r="O1078" i="11"/>
  <c r="P1078" i="11"/>
  <c r="A1079" i="11"/>
  <c r="B1079" i="11"/>
  <c r="F1079" i="11" s="1"/>
  <c r="C1079" i="11"/>
  <c r="E1079" i="11"/>
  <c r="O1079" i="11" s="1"/>
  <c r="P1079" i="11" s="1"/>
  <c r="G1079" i="11"/>
  <c r="H1079" i="11"/>
  <c r="I1079" i="11"/>
  <c r="J1079" i="11"/>
  <c r="L1079" i="11" s="1"/>
  <c r="K1079" i="11"/>
  <c r="M1079" i="11"/>
  <c r="N1079" i="11"/>
  <c r="A1080" i="11"/>
  <c r="B1080" i="11"/>
  <c r="C1080" i="11"/>
  <c r="E1080" i="11"/>
  <c r="O1080" i="11" s="1"/>
  <c r="P1080" i="11" s="1"/>
  <c r="F1080" i="11"/>
  <c r="G1080" i="11"/>
  <c r="H1080" i="11"/>
  <c r="I1080" i="11"/>
  <c r="J1080" i="11"/>
  <c r="K1080" i="11"/>
  <c r="L1080" i="11" s="1"/>
  <c r="N1080" i="11" s="1"/>
  <c r="M1080" i="11"/>
  <c r="A1081" i="11"/>
  <c r="B1081" i="11"/>
  <c r="I1081" i="11" s="1"/>
  <c r="C1081" i="11"/>
  <c r="E1081" i="11"/>
  <c r="O1081" i="11" s="1"/>
  <c r="P1081" i="11" s="1"/>
  <c r="F1081" i="11"/>
  <c r="G1081" i="11"/>
  <c r="H1081" i="11"/>
  <c r="J1081" i="11"/>
  <c r="K1081" i="11"/>
  <c r="L1081" i="11" s="1"/>
  <c r="N1081" i="11" s="1"/>
  <c r="A1082" i="11"/>
  <c r="B1082" i="11"/>
  <c r="C1082" i="11"/>
  <c r="E1082" i="11"/>
  <c r="O1082" i="11" s="1"/>
  <c r="P1082" i="11" s="1"/>
  <c r="G1082" i="11"/>
  <c r="H1082" i="11"/>
  <c r="J1082" i="11"/>
  <c r="K1082" i="11"/>
  <c r="L1082" i="11" s="1"/>
  <c r="A1083" i="11"/>
  <c r="B1083" i="11"/>
  <c r="F1083" i="11" s="1"/>
  <c r="C1083" i="11"/>
  <c r="E1083" i="11"/>
  <c r="O1083" i="11" s="1"/>
  <c r="P1083" i="11" s="1"/>
  <c r="G1083" i="11"/>
  <c r="H1083" i="11"/>
  <c r="I1083" i="11"/>
  <c r="J1083" i="11"/>
  <c r="L1083" i="11" s="1"/>
  <c r="K1083" i="11"/>
  <c r="A1084" i="11"/>
  <c r="B1084" i="11"/>
  <c r="C1084" i="11"/>
  <c r="E1084" i="11"/>
  <c r="O1084" i="11" s="1"/>
  <c r="F1084" i="11"/>
  <c r="G1084" i="11"/>
  <c r="H1084" i="11"/>
  <c r="I1084" i="11"/>
  <c r="J1084" i="11"/>
  <c r="K1084" i="11"/>
  <c r="L1084" i="11" s="1"/>
  <c r="M1084" i="11" s="1"/>
  <c r="P1084" i="11"/>
  <c r="A1085" i="11"/>
  <c r="B1085" i="11"/>
  <c r="I1085" i="11" s="1"/>
  <c r="F1085" i="11"/>
  <c r="G1085" i="11"/>
  <c r="J1085" i="11"/>
  <c r="K1085" i="11"/>
  <c r="L1085" i="11" s="1"/>
  <c r="M1085" i="11" s="1"/>
  <c r="A1086" i="11"/>
  <c r="B1086" i="11"/>
  <c r="C1086" i="11"/>
  <c r="E1086" i="11"/>
  <c r="O1086" i="11" s="1"/>
  <c r="P1086" i="11" s="1"/>
  <c r="G1086" i="11"/>
  <c r="J1086" i="11"/>
  <c r="K1086" i="11"/>
  <c r="L1086" i="11" s="1"/>
  <c r="A1087" i="11"/>
  <c r="B1087" i="11"/>
  <c r="F1087" i="11" s="1"/>
  <c r="C1087" i="11"/>
  <c r="E1087" i="11"/>
  <c r="O1087" i="11" s="1"/>
  <c r="P1087" i="11" s="1"/>
  <c r="G1087" i="11"/>
  <c r="H1087" i="11"/>
  <c r="I1087" i="11"/>
  <c r="J1087" i="11"/>
  <c r="K1087" i="11"/>
  <c r="L1087" i="11"/>
  <c r="M1087" i="11" s="1"/>
  <c r="N1087" i="11"/>
  <c r="A1088" i="11"/>
  <c r="B1088" i="11"/>
  <c r="C1088" i="11"/>
  <c r="E1088" i="11"/>
  <c r="O1088" i="11" s="1"/>
  <c r="F1088" i="11"/>
  <c r="G1088" i="11"/>
  <c r="H1088" i="11"/>
  <c r="I1088" i="11"/>
  <c r="J1088" i="11"/>
  <c r="K1088" i="11"/>
  <c r="P1088" i="11"/>
  <c r="A1089" i="11"/>
  <c r="B1089" i="11"/>
  <c r="J1089" i="11"/>
  <c r="K1089" i="11"/>
  <c r="A1090" i="11"/>
  <c r="B1090" i="11"/>
  <c r="C1090" i="11"/>
  <c r="E1090" i="11"/>
  <c r="G1090" i="11"/>
  <c r="H1090" i="11"/>
  <c r="J1090" i="11"/>
  <c r="K1090" i="11"/>
  <c r="L1090" i="11"/>
  <c r="M1090" i="11" s="1"/>
  <c r="O1090" i="11"/>
  <c r="P1090" i="11" s="1"/>
  <c r="A1091" i="11"/>
  <c r="B1091" i="11"/>
  <c r="F1091" i="11" s="1"/>
  <c r="C1091" i="11"/>
  <c r="E1091" i="11"/>
  <c r="O1091" i="11" s="1"/>
  <c r="P1091" i="11" s="1"/>
  <c r="G1091" i="11"/>
  <c r="H1091" i="11"/>
  <c r="I1091" i="11"/>
  <c r="J1091" i="11"/>
  <c r="L1091" i="11" s="1"/>
  <c r="M1091" i="11" s="1"/>
  <c r="K1091" i="11"/>
  <c r="N1091" i="11"/>
  <c r="A1092" i="11"/>
  <c r="B1092" i="11"/>
  <c r="C1092" i="11"/>
  <c r="E1092" i="11"/>
  <c r="O1092" i="11" s="1"/>
  <c r="P1092" i="11" s="1"/>
  <c r="F1092" i="11"/>
  <c r="G1092" i="11"/>
  <c r="H1092" i="11"/>
  <c r="I1092" i="11"/>
  <c r="J1092" i="11"/>
  <c r="K1092" i="11"/>
  <c r="L1092" i="11" s="1"/>
  <c r="A1093" i="11"/>
  <c r="B1093" i="11"/>
  <c r="I1093" i="11" s="1"/>
  <c r="C1093" i="11"/>
  <c r="E1093" i="11"/>
  <c r="O1093" i="11" s="1"/>
  <c r="P1093" i="11" s="1"/>
  <c r="F1093" i="11"/>
  <c r="G1093" i="11"/>
  <c r="H1093" i="11"/>
  <c r="J1093" i="11"/>
  <c r="K1093" i="11"/>
  <c r="L1093" i="11" s="1"/>
  <c r="N1093" i="11" s="1"/>
  <c r="M1093" i="11"/>
  <c r="A1094" i="11"/>
  <c r="B1094" i="11"/>
  <c r="C1094" i="11"/>
  <c r="E1094" i="11"/>
  <c r="O1094" i="11" s="1"/>
  <c r="P1094" i="11" s="1"/>
  <c r="G1094" i="11"/>
  <c r="H1094" i="11"/>
  <c r="J1094" i="11"/>
  <c r="K1094" i="11"/>
  <c r="L1094" i="11"/>
  <c r="A1095" i="11"/>
  <c r="B1095" i="11"/>
  <c r="F1095" i="11" s="1"/>
  <c r="C1095" i="11"/>
  <c r="E1095" i="11"/>
  <c r="O1095" i="11" s="1"/>
  <c r="P1095" i="11" s="1"/>
  <c r="G1095" i="11"/>
  <c r="H1095" i="11"/>
  <c r="I1095" i="11"/>
  <c r="J1095" i="11"/>
  <c r="L1095" i="11" s="1"/>
  <c r="K1095" i="11"/>
  <c r="A1096" i="11"/>
  <c r="B1096" i="11"/>
  <c r="C1096" i="11"/>
  <c r="E1096" i="11"/>
  <c r="O1096" i="11" s="1"/>
  <c r="F1096" i="11"/>
  <c r="G1096" i="11"/>
  <c r="H1096" i="11"/>
  <c r="I1096" i="11"/>
  <c r="J1096" i="11"/>
  <c r="K1096" i="11"/>
  <c r="L1096" i="11" s="1"/>
  <c r="M1096" i="11" s="1"/>
  <c r="P1096" i="11"/>
  <c r="A1097" i="11"/>
  <c r="B1097" i="11"/>
  <c r="I1097" i="11" s="1"/>
  <c r="F1097" i="11"/>
  <c r="G1097" i="11"/>
  <c r="J1097" i="11"/>
  <c r="K1097" i="11"/>
  <c r="L1097" i="11" s="1"/>
  <c r="M1097" i="11" s="1"/>
  <c r="A1098" i="11"/>
  <c r="B1098" i="11"/>
  <c r="C1098" i="11"/>
  <c r="E1098" i="11"/>
  <c r="O1098" i="11" s="1"/>
  <c r="P1098" i="11" s="1"/>
  <c r="G1098" i="11"/>
  <c r="J1098" i="11"/>
  <c r="K1098" i="11"/>
  <c r="L1098" i="11" s="1"/>
  <c r="A1099" i="11"/>
  <c r="B1099" i="11"/>
  <c r="F1099" i="11" s="1"/>
  <c r="C1099" i="11"/>
  <c r="E1099" i="11"/>
  <c r="O1099" i="11" s="1"/>
  <c r="P1099" i="11" s="1"/>
  <c r="G1099" i="11"/>
  <c r="H1099" i="11"/>
  <c r="I1099" i="11"/>
  <c r="J1099" i="11"/>
  <c r="K1099" i="11"/>
  <c r="L1099" i="11"/>
  <c r="M1099" i="11" s="1"/>
  <c r="N1099" i="11"/>
  <c r="A1100" i="11"/>
  <c r="B1100" i="11"/>
  <c r="C1100" i="11"/>
  <c r="E1100" i="11"/>
  <c r="O1100" i="11" s="1"/>
  <c r="F1100" i="11"/>
  <c r="G1100" i="11"/>
  <c r="H1100" i="11"/>
  <c r="I1100" i="11"/>
  <c r="J1100" i="11"/>
  <c r="K1100" i="11"/>
  <c r="P1100" i="11"/>
  <c r="A1101" i="11"/>
  <c r="B1101" i="11"/>
  <c r="J1101" i="11"/>
  <c r="K1101" i="11"/>
  <c r="A1102" i="11"/>
  <c r="B1102" i="11"/>
  <c r="C1102" i="11"/>
  <c r="E1102" i="11"/>
  <c r="G1102" i="11"/>
  <c r="H1102" i="11"/>
  <c r="J1102" i="11"/>
  <c r="K1102" i="11"/>
  <c r="L1102" i="11"/>
  <c r="M1102" i="11" s="1"/>
  <c r="O1102" i="11"/>
  <c r="P1102" i="11" s="1"/>
  <c r="A1103" i="11"/>
  <c r="B1103" i="11"/>
  <c r="F1103" i="11" s="1"/>
  <c r="C1103" i="11"/>
  <c r="E1103" i="11"/>
  <c r="O1103" i="11" s="1"/>
  <c r="P1103" i="11" s="1"/>
  <c r="G1103" i="11"/>
  <c r="H1103" i="11"/>
  <c r="I1103" i="11"/>
  <c r="J1103" i="11"/>
  <c r="L1103" i="11" s="1"/>
  <c r="M1103" i="11" s="1"/>
  <c r="K1103" i="11"/>
  <c r="A1104" i="11"/>
  <c r="B1104" i="11"/>
  <c r="C1104" i="11"/>
  <c r="E1104" i="11"/>
  <c r="O1104" i="11" s="1"/>
  <c r="F1104" i="11"/>
  <c r="G1104" i="11"/>
  <c r="H1104" i="11"/>
  <c r="I1104" i="11"/>
  <c r="J1104" i="11"/>
  <c r="K1104" i="11"/>
  <c r="L1104" i="11" s="1"/>
  <c r="N1104" i="11" s="1"/>
  <c r="P1104" i="11"/>
  <c r="A1105" i="11"/>
  <c r="B1105" i="11"/>
  <c r="I1105" i="11" s="1"/>
  <c r="C1105" i="11"/>
  <c r="E1105" i="11"/>
  <c r="O1105" i="11" s="1"/>
  <c r="P1105" i="11" s="1"/>
  <c r="F1105" i="11"/>
  <c r="G1105" i="11"/>
  <c r="H1105" i="11"/>
  <c r="J1105" i="11"/>
  <c r="K1105" i="11"/>
  <c r="L1105" i="11" s="1"/>
  <c r="N1105" i="11" s="1"/>
  <c r="A1106" i="11"/>
  <c r="B1106" i="11"/>
  <c r="C1106" i="11"/>
  <c r="E1106" i="11"/>
  <c r="O1106" i="11" s="1"/>
  <c r="P1106" i="11" s="1"/>
  <c r="G1106" i="11"/>
  <c r="H1106" i="11"/>
  <c r="J1106" i="11"/>
  <c r="K1106" i="11"/>
  <c r="L1106" i="11" s="1"/>
  <c r="A1107" i="11"/>
  <c r="B1107" i="11"/>
  <c r="F1107" i="11" s="1"/>
  <c r="C1107" i="11"/>
  <c r="E1107" i="11"/>
  <c r="O1107" i="11" s="1"/>
  <c r="P1107" i="11" s="1"/>
  <c r="G1107" i="11"/>
  <c r="H1107" i="11"/>
  <c r="I1107" i="11"/>
  <c r="J1107" i="11"/>
  <c r="L1107" i="11" s="1"/>
  <c r="K1107" i="11"/>
  <c r="A1108" i="11"/>
  <c r="B1108" i="11"/>
  <c r="C1108" i="11"/>
  <c r="E1108" i="11"/>
  <c r="O1108" i="11" s="1"/>
  <c r="F1108" i="11"/>
  <c r="G1108" i="11"/>
  <c r="H1108" i="11"/>
  <c r="I1108" i="11"/>
  <c r="J1108" i="11"/>
  <c r="K1108" i="11"/>
  <c r="L1108" i="11" s="1"/>
  <c r="M1108" i="11" s="1"/>
  <c r="P1108" i="11"/>
  <c r="A1109" i="11"/>
  <c r="B1109" i="11"/>
  <c r="I1109" i="11" s="1"/>
  <c r="F1109" i="11"/>
  <c r="G1109" i="11"/>
  <c r="J1109" i="11"/>
  <c r="K1109" i="11"/>
  <c r="L1109" i="11" s="1"/>
  <c r="M1109" i="11" s="1"/>
  <c r="A1110" i="11"/>
  <c r="B1110" i="11"/>
  <c r="C1110" i="11"/>
  <c r="E1110" i="11"/>
  <c r="O1110" i="11" s="1"/>
  <c r="P1110" i="11" s="1"/>
  <c r="G1110" i="11"/>
  <c r="J1110" i="11"/>
  <c r="K1110" i="11"/>
  <c r="L1110" i="11" s="1"/>
  <c r="A1111" i="11"/>
  <c r="B1111" i="11"/>
  <c r="F1111" i="11" s="1"/>
  <c r="C1111" i="11"/>
  <c r="E1111" i="11"/>
  <c r="O1111" i="11" s="1"/>
  <c r="P1111" i="11" s="1"/>
  <c r="G1111" i="11"/>
  <c r="H1111" i="11"/>
  <c r="I1111" i="11"/>
  <c r="J1111" i="11"/>
  <c r="K1111" i="11"/>
  <c r="L1111" i="11"/>
  <c r="M1111" i="11" s="1"/>
  <c r="N1111" i="11"/>
  <c r="A1112" i="11"/>
  <c r="B1112" i="11"/>
  <c r="C1112" i="11"/>
  <c r="E1112" i="11"/>
  <c r="O1112" i="11" s="1"/>
  <c r="F1112" i="11"/>
  <c r="G1112" i="11"/>
  <c r="H1112" i="11"/>
  <c r="I1112" i="11"/>
  <c r="J1112" i="11"/>
  <c r="K1112" i="11"/>
  <c r="P1112" i="11"/>
  <c r="A1113" i="11"/>
  <c r="B1113" i="11"/>
  <c r="J1113" i="11"/>
  <c r="K1113" i="11"/>
  <c r="A1114" i="11"/>
  <c r="B1114" i="11"/>
  <c r="C1114" i="11"/>
  <c r="E1114" i="11"/>
  <c r="G1114" i="11"/>
  <c r="H1114" i="11"/>
  <c r="J1114" i="11"/>
  <c r="K1114" i="11"/>
  <c r="L1114" i="11"/>
  <c r="M1114" i="11" s="1"/>
  <c r="O1114" i="11"/>
  <c r="P1114" i="11"/>
  <c r="A1115" i="11"/>
  <c r="B1115" i="11"/>
  <c r="F1115" i="11" s="1"/>
  <c r="C1115" i="11"/>
  <c r="E1115" i="11"/>
  <c r="O1115" i="11" s="1"/>
  <c r="P1115" i="11" s="1"/>
  <c r="G1115" i="11"/>
  <c r="H1115" i="11"/>
  <c r="I1115" i="11"/>
  <c r="J1115" i="11"/>
  <c r="L1115" i="11" s="1"/>
  <c r="M1115" i="11" s="1"/>
  <c r="K1115" i="11"/>
  <c r="N1115" i="11"/>
  <c r="A1116" i="11"/>
  <c r="B1116" i="11"/>
  <c r="C1116" i="11"/>
  <c r="E1116" i="11"/>
  <c r="O1116" i="11" s="1"/>
  <c r="F1116" i="11"/>
  <c r="G1116" i="11"/>
  <c r="H1116" i="11"/>
  <c r="I1116" i="11"/>
  <c r="J1116" i="11"/>
  <c r="K1116" i="11"/>
  <c r="L1116" i="11" s="1"/>
  <c r="N1116" i="11" s="1"/>
  <c r="P1116" i="11"/>
  <c r="A1117" i="11"/>
  <c r="B1117" i="11"/>
  <c r="I1117" i="11" s="1"/>
  <c r="C1117" i="11"/>
  <c r="E1117" i="11"/>
  <c r="O1117" i="11" s="1"/>
  <c r="P1117" i="11" s="1"/>
  <c r="F1117" i="11"/>
  <c r="G1117" i="11"/>
  <c r="H1117" i="11"/>
  <c r="J1117" i="11"/>
  <c r="K1117" i="11"/>
  <c r="L1117" i="11" s="1"/>
  <c r="N1117" i="11" s="1"/>
  <c r="M1117" i="11"/>
  <c r="A1118" i="11"/>
  <c r="B1118" i="11"/>
  <c r="C1118" i="11"/>
  <c r="E1118" i="11"/>
  <c r="O1118" i="11" s="1"/>
  <c r="P1118" i="11" s="1"/>
  <c r="G1118" i="11"/>
  <c r="H1118" i="11"/>
  <c r="J1118" i="11"/>
  <c r="K1118" i="11"/>
  <c r="L1118" i="11"/>
  <c r="A1119" i="11"/>
  <c r="B1119" i="11"/>
  <c r="F1119" i="11" s="1"/>
  <c r="C1119" i="11"/>
  <c r="E1119" i="11"/>
  <c r="O1119" i="11" s="1"/>
  <c r="P1119" i="11" s="1"/>
  <c r="G1119" i="11"/>
  <c r="H1119" i="11"/>
  <c r="I1119" i="11"/>
  <c r="J1119" i="11"/>
  <c r="L1119" i="11" s="1"/>
  <c r="K1119" i="11"/>
  <c r="A1120" i="11"/>
  <c r="B1120" i="11"/>
  <c r="C1120" i="11"/>
  <c r="E1120" i="11"/>
  <c r="O1120" i="11" s="1"/>
  <c r="F1120" i="11"/>
  <c r="G1120" i="11"/>
  <c r="H1120" i="11"/>
  <c r="I1120" i="11"/>
  <c r="J1120" i="11"/>
  <c r="K1120" i="11"/>
  <c r="L1120" i="11" s="1"/>
  <c r="M1120" i="11" s="1"/>
  <c r="P1120" i="11"/>
  <c r="A1121" i="11"/>
  <c r="B1121" i="11"/>
  <c r="I1121" i="11" s="1"/>
  <c r="F1121" i="11"/>
  <c r="G1121" i="11"/>
  <c r="J1121" i="11"/>
  <c r="K1121" i="11"/>
  <c r="L1121" i="11" s="1"/>
  <c r="M1121" i="11" s="1"/>
  <c r="A1122" i="11"/>
  <c r="B1122" i="11"/>
  <c r="C1122" i="11"/>
  <c r="E1122" i="11"/>
  <c r="O1122" i="11" s="1"/>
  <c r="P1122" i="11" s="1"/>
  <c r="G1122" i="11"/>
  <c r="J1122" i="11"/>
  <c r="K1122" i="11"/>
  <c r="L1122" i="11" s="1"/>
  <c r="A1123" i="11"/>
  <c r="B1123" i="11"/>
  <c r="F1123" i="11" s="1"/>
  <c r="C1123" i="11"/>
  <c r="E1123" i="11"/>
  <c r="O1123" i="11" s="1"/>
  <c r="P1123" i="11" s="1"/>
  <c r="G1123" i="11"/>
  <c r="H1123" i="11"/>
  <c r="I1123" i="11"/>
  <c r="J1123" i="11"/>
  <c r="K1123" i="11"/>
  <c r="L1123" i="11"/>
  <c r="M1123" i="11" s="1"/>
  <c r="N1123" i="11"/>
  <c r="A1124" i="11"/>
  <c r="B1124" i="11"/>
  <c r="C1124" i="11"/>
  <c r="E1124" i="11"/>
  <c r="O1124" i="11" s="1"/>
  <c r="F1124" i="11"/>
  <c r="G1124" i="11"/>
  <c r="H1124" i="11"/>
  <c r="I1124" i="11"/>
  <c r="J1124" i="11"/>
  <c r="K1124" i="11"/>
  <c r="P1124" i="11"/>
  <c r="A1125" i="11"/>
  <c r="B1125" i="11"/>
  <c r="J1125" i="11"/>
  <c r="K1125" i="11"/>
  <c r="A1126" i="11"/>
  <c r="B1126" i="11"/>
  <c r="C1126" i="11"/>
  <c r="E1126" i="11"/>
  <c r="G1126" i="11"/>
  <c r="H1126" i="11"/>
  <c r="J1126" i="11"/>
  <c r="K1126" i="11"/>
  <c r="L1126" i="11"/>
  <c r="M1126" i="11" s="1"/>
  <c r="O1126" i="11"/>
  <c r="P1126" i="11" s="1"/>
  <c r="A1127" i="11"/>
  <c r="B1127" i="11"/>
  <c r="F1127" i="11" s="1"/>
  <c r="C1127" i="11"/>
  <c r="E1127" i="11"/>
  <c r="O1127" i="11" s="1"/>
  <c r="P1127" i="11" s="1"/>
  <c r="G1127" i="11"/>
  <c r="H1127" i="11"/>
  <c r="I1127" i="11"/>
  <c r="J1127" i="11"/>
  <c r="L1127" i="11" s="1"/>
  <c r="N1127" i="11" s="1"/>
  <c r="K1127" i="11"/>
  <c r="M1127" i="11"/>
  <c r="A1128" i="11"/>
  <c r="B1128" i="11"/>
  <c r="C1128" i="11"/>
  <c r="E1128" i="11"/>
  <c r="O1128" i="11" s="1"/>
  <c r="F1128" i="11"/>
  <c r="G1128" i="11"/>
  <c r="H1128" i="11"/>
  <c r="I1128" i="11"/>
  <c r="J1128" i="11"/>
  <c r="K1128" i="11"/>
  <c r="L1128" i="11" s="1"/>
  <c r="N1128" i="11" s="1"/>
  <c r="P1128" i="11"/>
  <c r="A1129" i="11"/>
  <c r="B1129" i="11"/>
  <c r="I1129" i="11" s="1"/>
  <c r="C1129" i="11"/>
  <c r="E1129" i="11"/>
  <c r="O1129" i="11" s="1"/>
  <c r="P1129" i="11" s="1"/>
  <c r="F1129" i="11"/>
  <c r="G1129" i="11"/>
  <c r="H1129" i="11"/>
  <c r="J1129" i="11"/>
  <c r="K1129" i="11"/>
  <c r="L1129" i="11" s="1"/>
  <c r="N1129" i="11" s="1"/>
  <c r="M1129" i="11"/>
  <c r="A1130" i="11"/>
  <c r="B1130" i="11"/>
  <c r="C1130" i="11"/>
  <c r="E1130" i="11"/>
  <c r="O1130" i="11" s="1"/>
  <c r="P1130" i="11" s="1"/>
  <c r="G1130" i="11"/>
  <c r="H1130" i="11"/>
  <c r="J1130" i="11"/>
  <c r="K1130" i="11"/>
  <c r="L1130" i="11"/>
  <c r="A1131" i="11"/>
  <c r="B1131" i="11"/>
  <c r="F1131" i="11" s="1"/>
  <c r="C1131" i="11"/>
  <c r="E1131" i="11"/>
  <c r="O1131" i="11" s="1"/>
  <c r="P1131" i="11" s="1"/>
  <c r="G1131" i="11"/>
  <c r="H1131" i="11"/>
  <c r="I1131" i="11"/>
  <c r="J1131" i="11"/>
  <c r="L1131" i="11" s="1"/>
  <c r="K1131" i="11"/>
  <c r="A1132" i="11"/>
  <c r="B1132" i="11"/>
  <c r="C1132" i="11"/>
  <c r="E1132" i="11"/>
  <c r="O1132" i="11" s="1"/>
  <c r="F1132" i="11"/>
  <c r="G1132" i="11"/>
  <c r="H1132" i="11"/>
  <c r="I1132" i="11"/>
  <c r="J1132" i="11"/>
  <c r="K1132" i="11"/>
  <c r="L1132" i="11" s="1"/>
  <c r="M1132" i="11" s="1"/>
  <c r="P1132" i="11"/>
  <c r="A1133" i="11"/>
  <c r="B1133" i="11"/>
  <c r="I1133" i="11" s="1"/>
  <c r="F1133" i="11"/>
  <c r="G1133" i="11"/>
  <c r="J1133" i="11"/>
  <c r="K1133" i="11"/>
  <c r="L1133" i="11" s="1"/>
  <c r="M1133" i="11" s="1"/>
  <c r="A1134" i="11"/>
  <c r="B1134" i="11"/>
  <c r="C1134" i="11"/>
  <c r="E1134" i="11"/>
  <c r="O1134" i="11" s="1"/>
  <c r="P1134" i="11" s="1"/>
  <c r="G1134" i="11"/>
  <c r="J1134" i="11"/>
  <c r="K1134" i="11"/>
  <c r="L1134" i="11" s="1"/>
  <c r="A1135" i="11"/>
  <c r="B1135" i="11"/>
  <c r="F1135" i="11" s="1"/>
  <c r="C1135" i="11"/>
  <c r="E1135" i="11"/>
  <c r="O1135" i="11" s="1"/>
  <c r="P1135" i="11" s="1"/>
  <c r="G1135" i="11"/>
  <c r="H1135" i="11"/>
  <c r="I1135" i="11"/>
  <c r="J1135" i="11"/>
  <c r="K1135" i="11"/>
  <c r="L1135" i="11"/>
  <c r="M1135" i="11" s="1"/>
  <c r="N1135" i="11"/>
  <c r="A1136" i="11"/>
  <c r="B1136" i="11"/>
  <c r="C1136" i="11"/>
  <c r="E1136" i="11"/>
  <c r="O1136" i="11" s="1"/>
  <c r="F1136" i="11"/>
  <c r="G1136" i="11"/>
  <c r="H1136" i="11"/>
  <c r="I1136" i="11"/>
  <c r="J1136" i="11"/>
  <c r="K1136" i="11"/>
  <c r="P1136" i="11"/>
  <c r="A1137" i="11"/>
  <c r="B1137" i="11"/>
  <c r="J1137" i="11"/>
  <c r="K1137" i="11"/>
  <c r="A1138" i="11"/>
  <c r="B1138" i="11"/>
  <c r="C1138" i="11"/>
  <c r="E1138" i="11"/>
  <c r="G1138" i="11"/>
  <c r="H1138" i="11"/>
  <c r="J1138" i="11"/>
  <c r="K1138" i="11"/>
  <c r="L1138" i="11"/>
  <c r="M1138" i="11" s="1"/>
  <c r="O1138" i="11"/>
  <c r="P1138" i="11" s="1"/>
  <c r="A1139" i="11"/>
  <c r="B1139" i="11"/>
  <c r="F1139" i="11" s="1"/>
  <c r="C1139" i="11"/>
  <c r="E1139" i="11"/>
  <c r="O1139" i="11" s="1"/>
  <c r="P1139" i="11" s="1"/>
  <c r="G1139" i="11"/>
  <c r="H1139" i="11"/>
  <c r="I1139" i="11"/>
  <c r="J1139" i="11"/>
  <c r="L1139" i="11" s="1"/>
  <c r="M1139" i="11" s="1"/>
  <c r="K1139" i="11"/>
  <c r="N1139" i="11"/>
  <c r="A1140" i="11"/>
  <c r="B1140" i="11"/>
  <c r="C1140" i="11"/>
  <c r="E1140" i="11"/>
  <c r="O1140" i="11" s="1"/>
  <c r="F1140" i="11"/>
  <c r="G1140" i="11"/>
  <c r="H1140" i="11"/>
  <c r="I1140" i="11"/>
  <c r="J1140" i="11"/>
  <c r="K1140" i="11"/>
  <c r="L1140" i="11" s="1"/>
  <c r="N1140" i="11" s="1"/>
  <c r="M1140" i="11"/>
  <c r="P1140" i="11"/>
  <c r="A1141" i="11"/>
  <c r="B1141" i="11"/>
  <c r="I1141" i="11" s="1"/>
  <c r="C1141" i="11"/>
  <c r="E1141" i="11"/>
  <c r="O1141" i="11" s="1"/>
  <c r="P1141" i="11" s="1"/>
  <c r="F1141" i="11"/>
  <c r="G1141" i="11"/>
  <c r="H1141" i="11"/>
  <c r="J1141" i="11"/>
  <c r="K1141" i="11"/>
  <c r="L1141" i="11" s="1"/>
  <c r="N1141" i="11" s="1"/>
  <c r="A1142" i="11"/>
  <c r="B1142" i="11"/>
  <c r="C1142" i="11"/>
  <c r="E1142" i="11"/>
  <c r="O1142" i="11" s="1"/>
  <c r="P1142" i="11" s="1"/>
  <c r="G1142" i="11"/>
  <c r="H1142" i="11"/>
  <c r="J1142" i="11"/>
  <c r="K1142" i="11"/>
  <c r="L1142" i="11" s="1"/>
  <c r="A1143" i="11"/>
  <c r="B1143" i="11"/>
  <c r="F1143" i="11" s="1"/>
  <c r="C1143" i="11"/>
  <c r="E1143" i="11"/>
  <c r="O1143" i="11" s="1"/>
  <c r="P1143" i="11" s="1"/>
  <c r="G1143" i="11"/>
  <c r="H1143" i="11"/>
  <c r="I1143" i="11"/>
  <c r="J1143" i="11"/>
  <c r="L1143" i="11" s="1"/>
  <c r="K1143" i="11"/>
  <c r="A1144" i="11"/>
  <c r="B1144" i="11"/>
  <c r="C1144" i="11"/>
  <c r="E1144" i="11"/>
  <c r="O1144" i="11" s="1"/>
  <c r="F1144" i="11"/>
  <c r="G1144" i="11"/>
  <c r="H1144" i="11"/>
  <c r="I1144" i="11"/>
  <c r="J1144" i="11"/>
  <c r="K1144" i="11"/>
  <c r="L1144" i="11" s="1"/>
  <c r="M1144" i="11" s="1"/>
  <c r="P1144" i="11"/>
  <c r="A1145" i="11"/>
  <c r="B1145" i="11"/>
  <c r="I1145" i="11" s="1"/>
  <c r="F1145" i="11"/>
  <c r="G1145" i="11"/>
  <c r="J1145" i="11"/>
  <c r="K1145" i="11"/>
  <c r="L1145" i="11" s="1"/>
  <c r="M1145" i="11" s="1"/>
  <c r="A1146" i="11"/>
  <c r="B1146" i="11"/>
  <c r="C1146" i="11"/>
  <c r="E1146" i="11"/>
  <c r="O1146" i="11" s="1"/>
  <c r="P1146" i="11" s="1"/>
  <c r="G1146" i="11"/>
  <c r="J1146" i="11"/>
  <c r="K1146" i="11"/>
  <c r="L1146" i="11" s="1"/>
  <c r="A1147" i="11"/>
  <c r="B1147" i="11"/>
  <c r="F1147" i="11" s="1"/>
  <c r="C1147" i="11"/>
  <c r="E1147" i="11"/>
  <c r="O1147" i="11" s="1"/>
  <c r="P1147" i="11" s="1"/>
  <c r="G1147" i="11"/>
  <c r="H1147" i="11"/>
  <c r="I1147" i="11"/>
  <c r="J1147" i="11"/>
  <c r="K1147" i="11"/>
  <c r="L1147" i="11"/>
  <c r="M1147" i="11" s="1"/>
  <c r="N1147" i="11"/>
  <c r="A1148" i="11"/>
  <c r="B1148" i="11"/>
  <c r="C1148" i="11"/>
  <c r="E1148" i="11"/>
  <c r="O1148" i="11" s="1"/>
  <c r="F1148" i="11"/>
  <c r="G1148" i="11"/>
  <c r="H1148" i="11"/>
  <c r="I1148" i="11"/>
  <c r="J1148" i="11"/>
  <c r="K1148" i="11"/>
  <c r="P1148" i="11"/>
  <c r="A1149" i="11"/>
  <c r="B1149" i="11"/>
  <c r="J1149" i="11"/>
  <c r="K1149" i="11"/>
  <c r="A1150" i="11"/>
  <c r="B1150" i="11"/>
  <c r="C1150" i="11"/>
  <c r="E1150" i="11"/>
  <c r="G1150" i="11"/>
  <c r="H1150" i="11"/>
  <c r="J1150" i="11"/>
  <c r="K1150" i="11"/>
  <c r="L1150" i="11"/>
  <c r="M1150" i="11" s="1"/>
  <c r="O1150" i="11"/>
  <c r="P1150" i="11" s="1"/>
  <c r="A1151" i="11"/>
  <c r="B1151" i="11"/>
  <c r="F1151" i="11" s="1"/>
  <c r="C1151" i="11"/>
  <c r="E1151" i="11"/>
  <c r="O1151" i="11" s="1"/>
  <c r="P1151" i="11" s="1"/>
  <c r="G1151" i="11"/>
  <c r="H1151" i="11"/>
  <c r="I1151" i="11"/>
  <c r="J1151" i="11"/>
  <c r="L1151" i="11" s="1"/>
  <c r="K1151" i="11"/>
  <c r="M1151" i="11"/>
  <c r="N1151" i="11"/>
  <c r="A1152" i="11"/>
  <c r="B1152" i="11"/>
  <c r="C1152" i="11"/>
  <c r="E1152" i="11"/>
  <c r="O1152" i="11" s="1"/>
  <c r="F1152" i="11"/>
  <c r="G1152" i="11"/>
  <c r="H1152" i="11"/>
  <c r="I1152" i="11"/>
  <c r="J1152" i="11"/>
  <c r="K1152" i="11"/>
  <c r="L1152" i="11" s="1"/>
  <c r="P1152" i="11"/>
  <c r="A1153" i="11"/>
  <c r="B1153" i="11"/>
  <c r="I1153" i="11" s="1"/>
  <c r="C1153" i="11"/>
  <c r="E1153" i="11"/>
  <c r="O1153" i="11" s="1"/>
  <c r="P1153" i="11" s="1"/>
  <c r="F1153" i="11"/>
  <c r="G1153" i="11"/>
  <c r="H1153" i="11"/>
  <c r="J1153" i="11"/>
  <c r="K1153" i="11"/>
  <c r="L1153" i="11" s="1"/>
  <c r="N1153" i="11" s="1"/>
  <c r="M1153" i="11"/>
  <c r="A1154" i="11"/>
  <c r="B1154" i="11"/>
  <c r="C1154" i="11"/>
  <c r="E1154" i="11"/>
  <c r="O1154" i="11" s="1"/>
  <c r="P1154" i="11" s="1"/>
  <c r="G1154" i="11"/>
  <c r="H1154" i="11"/>
  <c r="J1154" i="11"/>
  <c r="K1154" i="11"/>
  <c r="L1154" i="11"/>
  <c r="A1155" i="11"/>
  <c r="B1155" i="11"/>
  <c r="F1155" i="11" s="1"/>
  <c r="C1155" i="11"/>
  <c r="E1155" i="11"/>
  <c r="O1155" i="11" s="1"/>
  <c r="P1155" i="11" s="1"/>
  <c r="G1155" i="11"/>
  <c r="H1155" i="11"/>
  <c r="I1155" i="11"/>
  <c r="J1155" i="11"/>
  <c r="L1155" i="11" s="1"/>
  <c r="K1155" i="11"/>
  <c r="A1156" i="11"/>
  <c r="B1156" i="11"/>
  <c r="C1156" i="11"/>
  <c r="E1156" i="11"/>
  <c r="O1156" i="11" s="1"/>
  <c r="F1156" i="11"/>
  <c r="G1156" i="11"/>
  <c r="H1156" i="11"/>
  <c r="I1156" i="11"/>
  <c r="J1156" i="11"/>
  <c r="K1156" i="11"/>
  <c r="L1156" i="11" s="1"/>
  <c r="M1156" i="11" s="1"/>
  <c r="P1156" i="11"/>
  <c r="A1157" i="11"/>
  <c r="B1157" i="11"/>
  <c r="F1157" i="11"/>
  <c r="G1157" i="11"/>
  <c r="J1157" i="11"/>
  <c r="K1157" i="11"/>
  <c r="L1157" i="11" s="1"/>
  <c r="M1157" i="11" s="1"/>
  <c r="A1158" i="11"/>
  <c r="B1158" i="11"/>
  <c r="C1158" i="11"/>
  <c r="E1158" i="11"/>
  <c r="O1158" i="11" s="1"/>
  <c r="P1158" i="11" s="1"/>
  <c r="G1158" i="11"/>
  <c r="J1158" i="11"/>
  <c r="K1158" i="11"/>
  <c r="L1158" i="11" s="1"/>
  <c r="A1159" i="11"/>
  <c r="B1159" i="11"/>
  <c r="F1159" i="11" s="1"/>
  <c r="C1159" i="11"/>
  <c r="E1159" i="11"/>
  <c r="O1159" i="11" s="1"/>
  <c r="P1159" i="11" s="1"/>
  <c r="G1159" i="11"/>
  <c r="H1159" i="11"/>
  <c r="I1159" i="11"/>
  <c r="J1159" i="11"/>
  <c r="K1159" i="11"/>
  <c r="L1159" i="11"/>
  <c r="M1159" i="11" s="1"/>
  <c r="N1159" i="11"/>
  <c r="A1160" i="11"/>
  <c r="B1160" i="11"/>
  <c r="C1160" i="11"/>
  <c r="E1160" i="11"/>
  <c r="O1160" i="11" s="1"/>
  <c r="F1160" i="11"/>
  <c r="G1160" i="11"/>
  <c r="H1160" i="11"/>
  <c r="I1160" i="11"/>
  <c r="J1160" i="11"/>
  <c r="K1160" i="11"/>
  <c r="P1160" i="11"/>
  <c r="A1161" i="11"/>
  <c r="B1161" i="11"/>
  <c r="J1161" i="11"/>
  <c r="K1161" i="11"/>
  <c r="A1162" i="11"/>
  <c r="B1162" i="11"/>
  <c r="C1162" i="11"/>
  <c r="E1162" i="11"/>
  <c r="G1162" i="11"/>
  <c r="H1162" i="11"/>
  <c r="J1162" i="11"/>
  <c r="K1162" i="11"/>
  <c r="L1162" i="11"/>
  <c r="O1162" i="11"/>
  <c r="P1162" i="11"/>
  <c r="A1163" i="11"/>
  <c r="B1163" i="11"/>
  <c r="F1163" i="11" s="1"/>
  <c r="C1163" i="11"/>
  <c r="E1163" i="11"/>
  <c r="O1163" i="11" s="1"/>
  <c r="P1163" i="11" s="1"/>
  <c r="G1163" i="11"/>
  <c r="H1163" i="11"/>
  <c r="I1163" i="11"/>
  <c r="J1163" i="11"/>
  <c r="L1163" i="11" s="1"/>
  <c r="K1163" i="11"/>
  <c r="M1163" i="11"/>
  <c r="N1163" i="11"/>
  <c r="A1164" i="11"/>
  <c r="B1164" i="11"/>
  <c r="C1164" i="11"/>
  <c r="E1164" i="11"/>
  <c r="O1164" i="11" s="1"/>
  <c r="F1164" i="11"/>
  <c r="G1164" i="11"/>
  <c r="H1164" i="11"/>
  <c r="I1164" i="11"/>
  <c r="J1164" i="11"/>
  <c r="K1164" i="11"/>
  <c r="L1164" i="11" s="1"/>
  <c r="N1164" i="11" s="1"/>
  <c r="M1164" i="11"/>
  <c r="P1164" i="11"/>
  <c r="A1165" i="11"/>
  <c r="B1165" i="11"/>
  <c r="I1165" i="11" s="1"/>
  <c r="C1165" i="11"/>
  <c r="E1165" i="11"/>
  <c r="O1165" i="11" s="1"/>
  <c r="P1165" i="11" s="1"/>
  <c r="F1165" i="11"/>
  <c r="G1165" i="11"/>
  <c r="H1165" i="11"/>
  <c r="J1165" i="11"/>
  <c r="K1165" i="11"/>
  <c r="L1165" i="11" s="1"/>
  <c r="N1165" i="11" s="1"/>
  <c r="M1165" i="11"/>
  <c r="A1166" i="11"/>
  <c r="B1166" i="11"/>
  <c r="C1166" i="11"/>
  <c r="E1166" i="11"/>
  <c r="O1166" i="11" s="1"/>
  <c r="P1166" i="11" s="1"/>
  <c r="G1166" i="11"/>
  <c r="H1166" i="11"/>
  <c r="J1166" i="11"/>
  <c r="K1166" i="11"/>
  <c r="L1166" i="11" s="1"/>
  <c r="A1167" i="11"/>
  <c r="B1167" i="11"/>
  <c r="F1167" i="11" s="1"/>
  <c r="C1167" i="11"/>
  <c r="E1167" i="11"/>
  <c r="O1167" i="11" s="1"/>
  <c r="P1167" i="11" s="1"/>
  <c r="G1167" i="11"/>
  <c r="H1167" i="11"/>
  <c r="I1167" i="11"/>
  <c r="J1167" i="11"/>
  <c r="L1167" i="11" s="1"/>
  <c r="K1167" i="11"/>
  <c r="A1168" i="11"/>
  <c r="B1168" i="11"/>
  <c r="C1168" i="11"/>
  <c r="E1168" i="11"/>
  <c r="O1168" i="11" s="1"/>
  <c r="F1168" i="11"/>
  <c r="G1168" i="11"/>
  <c r="H1168" i="11"/>
  <c r="I1168" i="11"/>
  <c r="J1168" i="11"/>
  <c r="K1168" i="11"/>
  <c r="L1168" i="11" s="1"/>
  <c r="M1168" i="11" s="1"/>
  <c r="P1168" i="11"/>
  <c r="A1169" i="11"/>
  <c r="B1169" i="11"/>
  <c r="J1169" i="11"/>
  <c r="K1169" i="11"/>
  <c r="L1169" i="11" s="1"/>
  <c r="M1169" i="11" s="1"/>
  <c r="A1170" i="11"/>
  <c r="B1170" i="11"/>
  <c r="C1170" i="11"/>
  <c r="E1170" i="11"/>
  <c r="O1170" i="11" s="1"/>
  <c r="G1170" i="11"/>
  <c r="J1170" i="11"/>
  <c r="K1170" i="11"/>
  <c r="L1170" i="11" s="1"/>
  <c r="P1170" i="11"/>
  <c r="A1171" i="11"/>
  <c r="B1171" i="11"/>
  <c r="F1171" i="11" s="1"/>
  <c r="C1171" i="11"/>
  <c r="E1171" i="11"/>
  <c r="O1171" i="11" s="1"/>
  <c r="J1171" i="11"/>
  <c r="K1171" i="11"/>
  <c r="L1171" i="11"/>
  <c r="M1171" i="11" s="1"/>
  <c r="N1171" i="11"/>
  <c r="P1171" i="11"/>
  <c r="A1172" i="11"/>
  <c r="B1172" i="11"/>
  <c r="C1172" i="11"/>
  <c r="E1172" i="11"/>
  <c r="O1172" i="11" s="1"/>
  <c r="F1172" i="11"/>
  <c r="G1172" i="11"/>
  <c r="H1172" i="11"/>
  <c r="I1172" i="11"/>
  <c r="J1172" i="11"/>
  <c r="K1172" i="11"/>
  <c r="L1172" i="11" s="1"/>
  <c r="M1172" i="11"/>
  <c r="N1172" i="11"/>
  <c r="P1172" i="11"/>
  <c r="A1173" i="11"/>
  <c r="B1173" i="11"/>
  <c r="E1173" i="11" s="1"/>
  <c r="O1173" i="11" s="1"/>
  <c r="P1173" i="11" s="1"/>
  <c r="C1173" i="11"/>
  <c r="G1173" i="11"/>
  <c r="H1173" i="11"/>
  <c r="I1173" i="11"/>
  <c r="J1173" i="11"/>
  <c r="K1173" i="11"/>
  <c r="L1173" i="11" s="1"/>
  <c r="M1173" i="11" s="1"/>
  <c r="N1173" i="11"/>
  <c r="A1174" i="11"/>
  <c r="B1174" i="11"/>
  <c r="I1174" i="11" s="1"/>
  <c r="C1174" i="11"/>
  <c r="E1174" i="11"/>
  <c r="O1174" i="11" s="1"/>
  <c r="P1174" i="11" s="1"/>
  <c r="F1174" i="11"/>
  <c r="G1174" i="11"/>
  <c r="H1174" i="11"/>
  <c r="J1174" i="11"/>
  <c r="K1174" i="11"/>
  <c r="L1174" i="11"/>
  <c r="A1175" i="11"/>
  <c r="B1175" i="11"/>
  <c r="E1175" i="11"/>
  <c r="O1175" i="11" s="1"/>
  <c r="P1175" i="11" s="1"/>
  <c r="H1175" i="11"/>
  <c r="I1175" i="11"/>
  <c r="J1175" i="11"/>
  <c r="L1175" i="11" s="1"/>
  <c r="K1175" i="11"/>
  <c r="A1176" i="11"/>
  <c r="B1176" i="11"/>
  <c r="C1176" i="11"/>
  <c r="E1176" i="11"/>
  <c r="O1176" i="11" s="1"/>
  <c r="P1176" i="11" s="1"/>
  <c r="F1176" i="11"/>
  <c r="G1176" i="11"/>
  <c r="H1176" i="11"/>
  <c r="I1176" i="11"/>
  <c r="J1176" i="11"/>
  <c r="L1176" i="11" s="1"/>
  <c r="N1176" i="11" s="1"/>
  <c r="K1176" i="11"/>
  <c r="A1177" i="11"/>
  <c r="B1177" i="11"/>
  <c r="C1177" i="11"/>
  <c r="E1177" i="11"/>
  <c r="O1177" i="11" s="1"/>
  <c r="J1177" i="11"/>
  <c r="K1177" i="11"/>
  <c r="L1177" i="11" s="1"/>
  <c r="M1177" i="11" s="1"/>
  <c r="N1177" i="11"/>
  <c r="P1177" i="11"/>
  <c r="A1178" i="11"/>
  <c r="B1178" i="11"/>
  <c r="J1178" i="11"/>
  <c r="K1178" i="11"/>
  <c r="L1178" i="11"/>
  <c r="M1178" i="11" s="1"/>
  <c r="N1178" i="11"/>
  <c r="A1179" i="11"/>
  <c r="B1179" i="11"/>
  <c r="F1179" i="11" s="1"/>
  <c r="C1179" i="11"/>
  <c r="H1179" i="11"/>
  <c r="I1179" i="11"/>
  <c r="J1179" i="11"/>
  <c r="L1179" i="11" s="1"/>
  <c r="K1179" i="11"/>
  <c r="A1180" i="11"/>
  <c r="B1180" i="11"/>
  <c r="C1180" i="11"/>
  <c r="E1180" i="11"/>
  <c r="O1180" i="11" s="1"/>
  <c r="P1180" i="11" s="1"/>
  <c r="F1180" i="11"/>
  <c r="G1180" i="11"/>
  <c r="H1180" i="11"/>
  <c r="I1180" i="11"/>
  <c r="J1180" i="11"/>
  <c r="K1180" i="11"/>
  <c r="L1180" i="11" s="1"/>
  <c r="A1181" i="11"/>
  <c r="B1181" i="11"/>
  <c r="E1181" i="11"/>
  <c r="O1181" i="11" s="1"/>
  <c r="G1181" i="11"/>
  <c r="H1181" i="11"/>
  <c r="I1181" i="11"/>
  <c r="J1181" i="11"/>
  <c r="K1181" i="11"/>
  <c r="L1181" i="11" s="1"/>
  <c r="N1181" i="11" s="1"/>
  <c r="M1181" i="11"/>
  <c r="P1181" i="11"/>
  <c r="A1182" i="11"/>
  <c r="B1182" i="11"/>
  <c r="E1182" i="11"/>
  <c r="O1182" i="11" s="1"/>
  <c r="F1182" i="11"/>
  <c r="G1182" i="11"/>
  <c r="J1182" i="11"/>
  <c r="K1182" i="11"/>
  <c r="L1182" i="11" s="1"/>
  <c r="M1182" i="11" s="1"/>
  <c r="N1182" i="11"/>
  <c r="P1182" i="11"/>
  <c r="A1183" i="11"/>
  <c r="B1183" i="11"/>
  <c r="C1183" i="11" s="1"/>
  <c r="J1183" i="11"/>
  <c r="K1183" i="11"/>
  <c r="L1183" i="11"/>
  <c r="M1183" i="11" s="1"/>
  <c r="N1183" i="11"/>
  <c r="A1184" i="11"/>
  <c r="B1184" i="11"/>
  <c r="C1184" i="11"/>
  <c r="E1184" i="11"/>
  <c r="O1184" i="11" s="1"/>
  <c r="F1184" i="11"/>
  <c r="G1184" i="11"/>
  <c r="H1184" i="11"/>
  <c r="I1184" i="11"/>
  <c r="J1184" i="11"/>
  <c r="K1184" i="11"/>
  <c r="L1184" i="11" s="1"/>
  <c r="M1184" i="11"/>
  <c r="N1184" i="11"/>
  <c r="P1184" i="11"/>
  <c r="A1185" i="11"/>
  <c r="B1185" i="11"/>
  <c r="E1185" i="11" s="1"/>
  <c r="O1185" i="11" s="1"/>
  <c r="P1185" i="11" s="1"/>
  <c r="C1185" i="11"/>
  <c r="G1185" i="11"/>
  <c r="H1185" i="11"/>
  <c r="I1185" i="11"/>
  <c r="J1185" i="11"/>
  <c r="K1185" i="11"/>
  <c r="L1185" i="11" s="1"/>
  <c r="M1185" i="11" s="1"/>
  <c r="N1185" i="11"/>
  <c r="A1186" i="11"/>
  <c r="B1186" i="11"/>
  <c r="I1186" i="11" s="1"/>
  <c r="C1186" i="11"/>
  <c r="E1186" i="11"/>
  <c r="O1186" i="11" s="1"/>
  <c r="P1186" i="11" s="1"/>
  <c r="F1186" i="11"/>
  <c r="G1186" i="11"/>
  <c r="H1186" i="11"/>
  <c r="J1186" i="11"/>
  <c r="K1186" i="11"/>
  <c r="L1186" i="11"/>
  <c r="A1187" i="11"/>
  <c r="B1187" i="11"/>
  <c r="E1187" i="11"/>
  <c r="O1187" i="11" s="1"/>
  <c r="H1187" i="11"/>
  <c r="I1187" i="11"/>
  <c r="J1187" i="11"/>
  <c r="L1187" i="11" s="1"/>
  <c r="K1187" i="11"/>
  <c r="P1187" i="11"/>
  <c r="A1188" i="11"/>
  <c r="B1188" i="11"/>
  <c r="C1188" i="11"/>
  <c r="E1188" i="11"/>
  <c r="O1188" i="11" s="1"/>
  <c r="F1188" i="11"/>
  <c r="G1188" i="11"/>
  <c r="H1188" i="11"/>
  <c r="I1188" i="11"/>
  <c r="J1188" i="11"/>
  <c r="L1188" i="11" s="1"/>
  <c r="N1188" i="11" s="1"/>
  <c r="K1188" i="11"/>
  <c r="M1188" i="11"/>
  <c r="P1188" i="11"/>
  <c r="A1189" i="11"/>
  <c r="B1189" i="11"/>
  <c r="C1189" i="11"/>
  <c r="E1189" i="11"/>
  <c r="O1189" i="11" s="1"/>
  <c r="J1189" i="11"/>
  <c r="K1189" i="11"/>
  <c r="L1189" i="11" s="1"/>
  <c r="M1189" i="11" s="1"/>
  <c r="N1189" i="11"/>
  <c r="P1189" i="11"/>
  <c r="A1190" i="11"/>
  <c r="B1190" i="11"/>
  <c r="J1190" i="11"/>
  <c r="K1190" i="11"/>
  <c r="L1190" i="11"/>
  <c r="M1190" i="11" s="1"/>
  <c r="A1191" i="11"/>
  <c r="B1191" i="11"/>
  <c r="F1191" i="11" s="1"/>
  <c r="C1191" i="11"/>
  <c r="H1191" i="11"/>
  <c r="I1191" i="11"/>
  <c r="J1191" i="11"/>
  <c r="L1191" i="11" s="1"/>
  <c r="K1191" i="11"/>
  <c r="A1192" i="11"/>
  <c r="B1192" i="11"/>
  <c r="C1192" i="11"/>
  <c r="E1192" i="11"/>
  <c r="O1192" i="11" s="1"/>
  <c r="P1192" i="11" s="1"/>
  <c r="F1192" i="11"/>
  <c r="G1192" i="11"/>
  <c r="H1192" i="11"/>
  <c r="I1192" i="11"/>
  <c r="J1192" i="11"/>
  <c r="K1192" i="11"/>
  <c r="L1192" i="11" s="1"/>
  <c r="A1193" i="11"/>
  <c r="B1193" i="11"/>
  <c r="F1193" i="11" s="1"/>
  <c r="C1193" i="11"/>
  <c r="E1193" i="11"/>
  <c r="O1193" i="11" s="1"/>
  <c r="G1193" i="11"/>
  <c r="H1193" i="11"/>
  <c r="I1193" i="11"/>
  <c r="J1193" i="11"/>
  <c r="K1193" i="11"/>
  <c r="L1193" i="11" s="1"/>
  <c r="N1193" i="11" s="1"/>
  <c r="M1193" i="11"/>
  <c r="P1193" i="11"/>
  <c r="A1194" i="11"/>
  <c r="B1194" i="11"/>
  <c r="J1194" i="11"/>
  <c r="K1194" i="11"/>
  <c r="L1194" i="11" s="1"/>
  <c r="M1194" i="11" s="1"/>
  <c r="N1194" i="11"/>
  <c r="A1195" i="11"/>
  <c r="B1195" i="11"/>
  <c r="C1195" i="11"/>
  <c r="E1195" i="11"/>
  <c r="O1195" i="11" s="1"/>
  <c r="P1195" i="11" s="1"/>
  <c r="J1195" i="11"/>
  <c r="K1195" i="11"/>
  <c r="L1195" i="11"/>
  <c r="M1195" i="11" s="1"/>
  <c r="N1195" i="11"/>
  <c r="A1196" i="11"/>
  <c r="B1196" i="11"/>
  <c r="C1196" i="11"/>
  <c r="E1196" i="11"/>
  <c r="O1196" i="11" s="1"/>
  <c r="F1196" i="11"/>
  <c r="G1196" i="11"/>
  <c r="H1196" i="11"/>
  <c r="I1196" i="11"/>
  <c r="J1196" i="11"/>
  <c r="K1196" i="11"/>
  <c r="P1196" i="11"/>
  <c r="A1197" i="11"/>
  <c r="B1197" i="11"/>
  <c r="E1197" i="11" s="1"/>
  <c r="O1197" i="11" s="1"/>
  <c r="P1197" i="11" s="1"/>
  <c r="C1197" i="11"/>
  <c r="G1197" i="11"/>
  <c r="H1197" i="11"/>
  <c r="I1197" i="11"/>
  <c r="J1197" i="11"/>
  <c r="K1197" i="11"/>
  <c r="L1197" i="11" s="1"/>
  <c r="M1197" i="11" s="1"/>
  <c r="N1197" i="11"/>
  <c r="A1198" i="11"/>
  <c r="B1198" i="11"/>
  <c r="I1198" i="11" s="1"/>
  <c r="C1198" i="11"/>
  <c r="E1198" i="11"/>
  <c r="O1198" i="11" s="1"/>
  <c r="P1198" i="11" s="1"/>
  <c r="F1198" i="11"/>
  <c r="G1198" i="11"/>
  <c r="H1198" i="11"/>
  <c r="J1198" i="11"/>
  <c r="K1198" i="11"/>
  <c r="L1198" i="11"/>
  <c r="A1199" i="11"/>
  <c r="B1199" i="11"/>
  <c r="C1199" i="11" s="1"/>
  <c r="E1199" i="11"/>
  <c r="O1199" i="11" s="1"/>
  <c r="P1199" i="11" s="1"/>
  <c r="H1199" i="11"/>
  <c r="I1199" i="11"/>
  <c r="J1199" i="11"/>
  <c r="L1199" i="11" s="1"/>
  <c r="N1199" i="11" s="1"/>
  <c r="K1199" i="11"/>
  <c r="A1200" i="11"/>
  <c r="B1200" i="11"/>
  <c r="C1200" i="11"/>
  <c r="E1200" i="11"/>
  <c r="O1200" i="11" s="1"/>
  <c r="P1200" i="11" s="1"/>
  <c r="F1200" i="11"/>
  <c r="G1200" i="11"/>
  <c r="H1200" i="11"/>
  <c r="I1200" i="11"/>
  <c r="J1200" i="11"/>
  <c r="L1200" i="11" s="1"/>
  <c r="M1200" i="11" s="1"/>
  <c r="K1200" i="11"/>
  <c r="A1201" i="11"/>
  <c r="B1201" i="11"/>
  <c r="C1201" i="11"/>
  <c r="E1201" i="11"/>
  <c r="O1201" i="11" s="1"/>
  <c r="P1201" i="11" s="1"/>
  <c r="H1201" i="11"/>
  <c r="J1201" i="11"/>
  <c r="K1201" i="11"/>
  <c r="L1201" i="11" s="1"/>
  <c r="M1201" i="11"/>
  <c r="N1201" i="11"/>
  <c r="A1202" i="11"/>
  <c r="B1202" i="11"/>
  <c r="F1202" i="11" s="1"/>
  <c r="J1202" i="11"/>
  <c r="K1202" i="11"/>
  <c r="L1202" i="11" s="1"/>
  <c r="A1203" i="11"/>
  <c r="B1203" i="11"/>
  <c r="E1203" i="11" s="1"/>
  <c r="O1203" i="11" s="1"/>
  <c r="C1203" i="11"/>
  <c r="G1203" i="11"/>
  <c r="H1203" i="11"/>
  <c r="I1203" i="11"/>
  <c r="J1203" i="11"/>
  <c r="K1203" i="11"/>
  <c r="L1203" i="11" s="1"/>
  <c r="P1203" i="11"/>
  <c r="A1204" i="11"/>
  <c r="B1204" i="11"/>
  <c r="C1204" i="11"/>
  <c r="E1204" i="11"/>
  <c r="O1204" i="11" s="1"/>
  <c r="F1204" i="11"/>
  <c r="G1204" i="11"/>
  <c r="H1204" i="11"/>
  <c r="I1204" i="11"/>
  <c r="J1204" i="11"/>
  <c r="L1204" i="11" s="1"/>
  <c r="N1204" i="11" s="1"/>
  <c r="K1204" i="11"/>
  <c r="M1204" i="11"/>
  <c r="P1204" i="11"/>
  <c r="A1205" i="11"/>
  <c r="B1205" i="11"/>
  <c r="E1205" i="11" s="1"/>
  <c r="O1205" i="11" s="1"/>
  <c r="P1205" i="11" s="1"/>
  <c r="J1205" i="11"/>
  <c r="L1205" i="11" s="1"/>
  <c r="K1205" i="11"/>
  <c r="M1205" i="11"/>
  <c r="N1205" i="11"/>
  <c r="A1206" i="11"/>
  <c r="B1206" i="11"/>
  <c r="J1206" i="11"/>
  <c r="L1206" i="11" s="1"/>
  <c r="K1206" i="11"/>
  <c r="A1207" i="11"/>
  <c r="B1207" i="11"/>
  <c r="E1207" i="11" s="1"/>
  <c r="O1207" i="11" s="1"/>
  <c r="P1207" i="11" s="1"/>
  <c r="C1207" i="11"/>
  <c r="G1207" i="11"/>
  <c r="H1207" i="11"/>
  <c r="I1207" i="11"/>
  <c r="J1207" i="11"/>
  <c r="K1207" i="11"/>
  <c r="L1207" i="11"/>
  <c r="N1207" i="11" s="1"/>
  <c r="M1207" i="11"/>
  <c r="A1208" i="11"/>
  <c r="B1208" i="11"/>
  <c r="C1208" i="11"/>
  <c r="E1208" i="11"/>
  <c r="O1208" i="11" s="1"/>
  <c r="P1208" i="11" s="1"/>
  <c r="F1208" i="11"/>
  <c r="G1208" i="11"/>
  <c r="H1208" i="11"/>
  <c r="I1208" i="11"/>
  <c r="J1208" i="11"/>
  <c r="L1208" i="11" s="1"/>
  <c r="N1208" i="11" s="1"/>
  <c r="K1208" i="11"/>
  <c r="M1208" i="11"/>
  <c r="A1209" i="11"/>
  <c r="B1209" i="11"/>
  <c r="E1209" i="11" s="1"/>
  <c r="O1209" i="11" s="1"/>
  <c r="P1209" i="11" s="1"/>
  <c r="F1209" i="11"/>
  <c r="G1209" i="11"/>
  <c r="J1209" i="11"/>
  <c r="L1209" i="11" s="1"/>
  <c r="N1209" i="11" s="1"/>
  <c r="K1209" i="11"/>
  <c r="M1209" i="11"/>
  <c r="A1210" i="11"/>
  <c r="B1210" i="11"/>
  <c r="C1210" i="11"/>
  <c r="G1210" i="11"/>
  <c r="J1210" i="11"/>
  <c r="K1210" i="11"/>
  <c r="L1210" i="11"/>
  <c r="A1211" i="11"/>
  <c r="B1211" i="11"/>
  <c r="E1211" i="11" s="1"/>
  <c r="O1211" i="11" s="1"/>
  <c r="C1211" i="11"/>
  <c r="G1211" i="11"/>
  <c r="H1211" i="11"/>
  <c r="I1211" i="11"/>
  <c r="J1211" i="11"/>
  <c r="K1211" i="11"/>
  <c r="L1211" i="11"/>
  <c r="P1211" i="11"/>
  <c r="A1212" i="11"/>
  <c r="B1212" i="11"/>
  <c r="C1212" i="11"/>
  <c r="E1212" i="11"/>
  <c r="O1212" i="11" s="1"/>
  <c r="F1212" i="11"/>
  <c r="G1212" i="11"/>
  <c r="H1212" i="11"/>
  <c r="I1212" i="11"/>
  <c r="J1212" i="11"/>
  <c r="L1212" i="11" s="1"/>
  <c r="N1212" i="11" s="1"/>
  <c r="K1212" i="11"/>
  <c r="P1212" i="11"/>
  <c r="A1213" i="11"/>
  <c r="B1213" i="11"/>
  <c r="E1213" i="11"/>
  <c r="F1213" i="11"/>
  <c r="G1213" i="11"/>
  <c r="J1213" i="11"/>
  <c r="L1213" i="11" s="1"/>
  <c r="K1213" i="11"/>
  <c r="M1213" i="11"/>
  <c r="N1213" i="11"/>
  <c r="O1213" i="11"/>
  <c r="P1213" i="11" s="1"/>
  <c r="A1214" i="11"/>
  <c r="B1214" i="11"/>
  <c r="C1214" i="11" s="1"/>
  <c r="J1214" i="11"/>
  <c r="K1214" i="11"/>
  <c r="L1214" i="11" s="1"/>
  <c r="A1215" i="11"/>
  <c r="B1215" i="11"/>
  <c r="E1215" i="11" s="1"/>
  <c r="O1215" i="11" s="1"/>
  <c r="P1215" i="11" s="1"/>
  <c r="C1215" i="11"/>
  <c r="G1215" i="11"/>
  <c r="H1215" i="11"/>
  <c r="I1215" i="11"/>
  <c r="J1215" i="11"/>
  <c r="K1215" i="11"/>
  <c r="L1215" i="11" s="1"/>
  <c r="A1216" i="11"/>
  <c r="B1216" i="11"/>
  <c r="C1216" i="11"/>
  <c r="E1216" i="11"/>
  <c r="O1216" i="11" s="1"/>
  <c r="P1216" i="11" s="1"/>
  <c r="F1216" i="11"/>
  <c r="G1216" i="11"/>
  <c r="H1216" i="11"/>
  <c r="I1216" i="11"/>
  <c r="J1216" i="11"/>
  <c r="L1216" i="11" s="1"/>
  <c r="N1216" i="11" s="1"/>
  <c r="K1216" i="11"/>
  <c r="M1216" i="11"/>
  <c r="A1217" i="11"/>
  <c r="B1217" i="11"/>
  <c r="C1217" i="11"/>
  <c r="E1217" i="11"/>
  <c r="O1217" i="11" s="1"/>
  <c r="P1217" i="11" s="1"/>
  <c r="F1217" i="11"/>
  <c r="G1217" i="11"/>
  <c r="J1217" i="11"/>
  <c r="L1217" i="11" s="1"/>
  <c r="K1217" i="11"/>
  <c r="M1217" i="11"/>
  <c r="N1217" i="11"/>
  <c r="A1218" i="11"/>
  <c r="B1218" i="11"/>
  <c r="C1218" i="11"/>
  <c r="G1218" i="11"/>
  <c r="J1218" i="11"/>
  <c r="K1218" i="11"/>
  <c r="L1218" i="11" s="1"/>
  <c r="A1219" i="11"/>
  <c r="B1219" i="11"/>
  <c r="C1219" i="11"/>
  <c r="G1219" i="11"/>
  <c r="H1219" i="11"/>
  <c r="I1219" i="11"/>
  <c r="J1219" i="11"/>
  <c r="L1219" i="11" s="1"/>
  <c r="K1219" i="11"/>
  <c r="A1220" i="11"/>
  <c r="B1220" i="11"/>
  <c r="C1220" i="11"/>
  <c r="E1220" i="11"/>
  <c r="O1220" i="11" s="1"/>
  <c r="P1220" i="11" s="1"/>
  <c r="F1220" i="11"/>
  <c r="G1220" i="11"/>
  <c r="H1220" i="11"/>
  <c r="I1220" i="11"/>
  <c r="J1220" i="11"/>
  <c r="L1220" i="11" s="1"/>
  <c r="K1220" i="11"/>
  <c r="A1221" i="11"/>
  <c r="B1221" i="11"/>
  <c r="H1221" i="11" s="1"/>
  <c r="C1221" i="11"/>
  <c r="E1221" i="11"/>
  <c r="O1221" i="11" s="1"/>
  <c r="P1221" i="11" s="1"/>
  <c r="F1221" i="11"/>
  <c r="G1221" i="11"/>
  <c r="J1221" i="11"/>
  <c r="L1221" i="11" s="1"/>
  <c r="M1221" i="11" s="1"/>
  <c r="K1221" i="11"/>
  <c r="N1221" i="11"/>
  <c r="A1222" i="11"/>
  <c r="B1222" i="11"/>
  <c r="J1222" i="11"/>
  <c r="K1222" i="11"/>
  <c r="L1222" i="11"/>
  <c r="M1222" i="11" s="1"/>
  <c r="N1222" i="11"/>
  <c r="A1223" i="11"/>
  <c r="B1223" i="11"/>
  <c r="J1223" i="11"/>
  <c r="K1223" i="11"/>
  <c r="L1223" i="11" s="1"/>
  <c r="A1224" i="11"/>
  <c r="B1224" i="11"/>
  <c r="C1224" i="11"/>
  <c r="E1224" i="11"/>
  <c r="O1224" i="11" s="1"/>
  <c r="P1224" i="11" s="1"/>
  <c r="F1224" i="11"/>
  <c r="G1224" i="11"/>
  <c r="H1224" i="11"/>
  <c r="I1224" i="11"/>
  <c r="J1224" i="11"/>
  <c r="K1224" i="11"/>
  <c r="L1224" i="11"/>
  <c r="N1224" i="11" s="1"/>
  <c r="A1225" i="11"/>
  <c r="B1225" i="11"/>
  <c r="H1225" i="11" s="1"/>
  <c r="C1225" i="11"/>
  <c r="E1225" i="11"/>
  <c r="O1225" i="11" s="1"/>
  <c r="J1225" i="11"/>
  <c r="L1225" i="11" s="1"/>
  <c r="K1225" i="11"/>
  <c r="M1225" i="11"/>
  <c r="N1225" i="11"/>
  <c r="P1225" i="11"/>
  <c r="A1226" i="11"/>
  <c r="B1226" i="11"/>
  <c r="C1226" i="11" s="1"/>
  <c r="J1226" i="11"/>
  <c r="L1226" i="11" s="1"/>
  <c r="K1226" i="11"/>
  <c r="A1227" i="11"/>
  <c r="B1227" i="11"/>
  <c r="C1227" i="11" s="1"/>
  <c r="J1227" i="11"/>
  <c r="K1227" i="11"/>
  <c r="L1227" i="11"/>
  <c r="N1227" i="11" s="1"/>
  <c r="A1228" i="11"/>
  <c r="B1228" i="11"/>
  <c r="C1228" i="11"/>
  <c r="E1228" i="11"/>
  <c r="O1228" i="11" s="1"/>
  <c r="F1228" i="11"/>
  <c r="G1228" i="11"/>
  <c r="H1228" i="11"/>
  <c r="I1228" i="11"/>
  <c r="J1228" i="11"/>
  <c r="K1228" i="11"/>
  <c r="L1228" i="11"/>
  <c r="N1228" i="11" s="1"/>
  <c r="M1228" i="11"/>
  <c r="P1228" i="11"/>
  <c r="A1229" i="11"/>
  <c r="B1229" i="11"/>
  <c r="H1229" i="11" s="1"/>
  <c r="J1229" i="11"/>
  <c r="L1229" i="11" s="1"/>
  <c r="K1229" i="11"/>
  <c r="M1229" i="11"/>
  <c r="N1229" i="11"/>
  <c r="A1230" i="11"/>
  <c r="B1230" i="11"/>
  <c r="G1230" i="11" s="1"/>
  <c r="C1230" i="11"/>
  <c r="F1230" i="11"/>
  <c r="J1230" i="11"/>
  <c r="K1230" i="11"/>
  <c r="L1230" i="11" s="1"/>
  <c r="A1231" i="11"/>
  <c r="B1231" i="11"/>
  <c r="H1231" i="11" s="1"/>
  <c r="C1231" i="11"/>
  <c r="G1231" i="11"/>
  <c r="I1231" i="11"/>
  <c r="J1231" i="11"/>
  <c r="K1231" i="11"/>
  <c r="L1231" i="11"/>
  <c r="N1231" i="11" s="1"/>
  <c r="M1231" i="11"/>
  <c r="A1232" i="11"/>
  <c r="B1232" i="11"/>
  <c r="C1232" i="11"/>
  <c r="E1232" i="11"/>
  <c r="O1232" i="11" s="1"/>
  <c r="F1232" i="11"/>
  <c r="G1232" i="11"/>
  <c r="H1232" i="11"/>
  <c r="I1232" i="11"/>
  <c r="J1232" i="11"/>
  <c r="K1232" i="11"/>
  <c r="L1232" i="11"/>
  <c r="N1232" i="11" s="1"/>
  <c r="M1232" i="11"/>
  <c r="P1232" i="11"/>
  <c r="A1233" i="11"/>
  <c r="B1233" i="11"/>
  <c r="H1233" i="11" s="1"/>
  <c r="C1233" i="11"/>
  <c r="F1233" i="11"/>
  <c r="G1233" i="11"/>
  <c r="I1233" i="11"/>
  <c r="J1233" i="11"/>
  <c r="L1233" i="11" s="1"/>
  <c r="K1233" i="11"/>
  <c r="M1233" i="11"/>
  <c r="N1233" i="11"/>
  <c r="A1234" i="11"/>
  <c r="B1234" i="11"/>
  <c r="C1234" i="11" s="1"/>
  <c r="G1234" i="11"/>
  <c r="J1234" i="11"/>
  <c r="K1234" i="11"/>
  <c r="L1234" i="11"/>
  <c r="A1235" i="11"/>
  <c r="B1235" i="11"/>
  <c r="C1235" i="11" s="1"/>
  <c r="H1235" i="11"/>
  <c r="J1235" i="11"/>
  <c r="K1235" i="11"/>
  <c r="L1235" i="11" s="1"/>
  <c r="A1236" i="11"/>
  <c r="B1236" i="11"/>
  <c r="C1236" i="11"/>
  <c r="E1236" i="11"/>
  <c r="O1236" i="11" s="1"/>
  <c r="P1236" i="11" s="1"/>
  <c r="F1236" i="11"/>
  <c r="G1236" i="11"/>
  <c r="H1236" i="11"/>
  <c r="I1236" i="11"/>
  <c r="J1236" i="11"/>
  <c r="K1236" i="11"/>
  <c r="L1236" i="11"/>
  <c r="N1236" i="11" s="1"/>
  <c r="A1237" i="11"/>
  <c r="B1237" i="11"/>
  <c r="H1237" i="11" s="1"/>
  <c r="C1237" i="11"/>
  <c r="E1237" i="11"/>
  <c r="O1237" i="11" s="1"/>
  <c r="P1237" i="11" s="1"/>
  <c r="F1237" i="11"/>
  <c r="G1237" i="11"/>
  <c r="I1237" i="11"/>
  <c r="J1237" i="11"/>
  <c r="L1237" i="11" s="1"/>
  <c r="N1237" i="11" s="1"/>
  <c r="K1237" i="11"/>
  <c r="M1237" i="11"/>
  <c r="A1238" i="11"/>
  <c r="B1238" i="11"/>
  <c r="C1238" i="11"/>
  <c r="F1238" i="11"/>
  <c r="G1238" i="11"/>
  <c r="J1238" i="11"/>
  <c r="L1238" i="11" s="1"/>
  <c r="K1238" i="11"/>
  <c r="A1239" i="11"/>
  <c r="B1239" i="11"/>
  <c r="C1239" i="11"/>
  <c r="G1239" i="11"/>
  <c r="H1239" i="11"/>
  <c r="I1239" i="11"/>
  <c r="J1239" i="11"/>
  <c r="K1239" i="11"/>
  <c r="L1239" i="11" s="1"/>
  <c r="A1240" i="11"/>
  <c r="B1240" i="11"/>
  <c r="C1240" i="11"/>
  <c r="E1240" i="11"/>
  <c r="O1240" i="11" s="1"/>
  <c r="P1240" i="11" s="1"/>
  <c r="F1240" i="11"/>
  <c r="G1240" i="11"/>
  <c r="H1240" i="11"/>
  <c r="I1240" i="11"/>
  <c r="J1240" i="11"/>
  <c r="L1240" i="11" s="1"/>
  <c r="K1240" i="11"/>
  <c r="A1241" i="11"/>
  <c r="B1241" i="11"/>
  <c r="H1241" i="11" s="1"/>
  <c r="E1241" i="11"/>
  <c r="O1241" i="11" s="1"/>
  <c r="P1241" i="11" s="1"/>
  <c r="F1241" i="11"/>
  <c r="G1241" i="11"/>
  <c r="I1241" i="11"/>
  <c r="J1241" i="11"/>
  <c r="L1241" i="11" s="1"/>
  <c r="M1241" i="11" s="1"/>
  <c r="K1241" i="11"/>
  <c r="A1242" i="11"/>
  <c r="B1242" i="11"/>
  <c r="C1242" i="11"/>
  <c r="F1242" i="11"/>
  <c r="G1242" i="11"/>
  <c r="J1242" i="11"/>
  <c r="K1242" i="11"/>
  <c r="L1242" i="11" s="1"/>
  <c r="A1243" i="11"/>
  <c r="B1243" i="11"/>
  <c r="C1243" i="11"/>
  <c r="G1243" i="11"/>
  <c r="H1243" i="11"/>
  <c r="I1243" i="11"/>
  <c r="J1243" i="11"/>
  <c r="L1243" i="11" s="1"/>
  <c r="K1243" i="11"/>
  <c r="A1244" i="11"/>
  <c r="B1244" i="11"/>
  <c r="C1244" i="11"/>
  <c r="E1244" i="11"/>
  <c r="O1244" i="11" s="1"/>
  <c r="P1244" i="11" s="1"/>
  <c r="F1244" i="11"/>
  <c r="G1244" i="11"/>
  <c r="H1244" i="11"/>
  <c r="I1244" i="11"/>
  <c r="J1244" i="11"/>
  <c r="L1244" i="11" s="1"/>
  <c r="K1244" i="11"/>
  <c r="A1245" i="11"/>
  <c r="B1245" i="11"/>
  <c r="H1245" i="11" s="1"/>
  <c r="C1245" i="11"/>
  <c r="E1245" i="11"/>
  <c r="O1245" i="11" s="1"/>
  <c r="P1245" i="11" s="1"/>
  <c r="F1245" i="11"/>
  <c r="G1245" i="11"/>
  <c r="J1245" i="11"/>
  <c r="L1245" i="11" s="1"/>
  <c r="M1245" i="11" s="1"/>
  <c r="K1245" i="11"/>
  <c r="N1245" i="11"/>
  <c r="A1246" i="11"/>
  <c r="B1246" i="11"/>
  <c r="J1246" i="11"/>
  <c r="K1246" i="11"/>
  <c r="L1246" i="11"/>
  <c r="M1246" i="11" s="1"/>
  <c r="A1247" i="11"/>
  <c r="B1247" i="11"/>
  <c r="J1247" i="11"/>
  <c r="K1247" i="11"/>
  <c r="L1247" i="11" s="1"/>
  <c r="A1248" i="11"/>
  <c r="B1248" i="11"/>
  <c r="C1248" i="11"/>
  <c r="E1248" i="11"/>
  <c r="O1248" i="11" s="1"/>
  <c r="P1248" i="11" s="1"/>
  <c r="F1248" i="11"/>
  <c r="G1248" i="11"/>
  <c r="H1248" i="11"/>
  <c r="I1248" i="11"/>
  <c r="J1248" i="11"/>
  <c r="K1248" i="11"/>
  <c r="L1248" i="11"/>
  <c r="N1248" i="11" s="1"/>
  <c r="A1249" i="11"/>
  <c r="B1249" i="11"/>
  <c r="H1249" i="11" s="1"/>
  <c r="C1249" i="11"/>
  <c r="J1249" i="11"/>
  <c r="L1249" i="11" s="1"/>
  <c r="K1249" i="11"/>
  <c r="M1249" i="11"/>
  <c r="N1249" i="11"/>
  <c r="A1250" i="11"/>
  <c r="B1250" i="11"/>
  <c r="C1250" i="11" s="1"/>
  <c r="J1250" i="11"/>
  <c r="L1250" i="11" s="1"/>
  <c r="K1250" i="11"/>
  <c r="A1251" i="11"/>
  <c r="B1251" i="11"/>
  <c r="C1251" i="11" s="1"/>
  <c r="J1251" i="11"/>
  <c r="K1251" i="11"/>
  <c r="L1251" i="11"/>
  <c r="N1251" i="11" s="1"/>
  <c r="A1252" i="11"/>
  <c r="B1252" i="11"/>
  <c r="C1252" i="11"/>
  <c r="E1252" i="11"/>
  <c r="O1252" i="11" s="1"/>
  <c r="F1252" i="11"/>
  <c r="G1252" i="11"/>
  <c r="H1252" i="11"/>
  <c r="I1252" i="11"/>
  <c r="J1252" i="11"/>
  <c r="K1252" i="11"/>
  <c r="L1252" i="11"/>
  <c r="N1252" i="11" s="1"/>
  <c r="M1252" i="11"/>
  <c r="P1252" i="11"/>
  <c r="A1253" i="11"/>
  <c r="B1253" i="11"/>
  <c r="H1253" i="11" s="1"/>
  <c r="J1253" i="11"/>
  <c r="K1253" i="11"/>
  <c r="A1254" i="11"/>
  <c r="B1254" i="11"/>
  <c r="C1254" i="11"/>
  <c r="F1254" i="11"/>
  <c r="G1254" i="11"/>
  <c r="J1254" i="11"/>
  <c r="K1254" i="11"/>
  <c r="L1254" i="11" s="1"/>
  <c r="M1254" i="11" s="1"/>
  <c r="N1254" i="11"/>
  <c r="A1255" i="11"/>
  <c r="B1255" i="11"/>
  <c r="C1255" i="11"/>
  <c r="G1255" i="11"/>
  <c r="H1255" i="11"/>
  <c r="I1255" i="11"/>
  <c r="J1255" i="11"/>
  <c r="K1255" i="11"/>
  <c r="L1255" i="11"/>
  <c r="N1255" i="11" s="1"/>
  <c r="M1255" i="11"/>
  <c r="A1256" i="11"/>
  <c r="B1256" i="11"/>
  <c r="C1256" i="11"/>
  <c r="E1256" i="11"/>
  <c r="O1256" i="11" s="1"/>
  <c r="F1256" i="11"/>
  <c r="G1256" i="11"/>
  <c r="H1256" i="11"/>
  <c r="I1256" i="11"/>
  <c r="J1256" i="11"/>
  <c r="K1256" i="11"/>
  <c r="L1256" i="11"/>
  <c r="N1256" i="11" s="1"/>
  <c r="M1256" i="11"/>
  <c r="P1256" i="11"/>
  <c r="A1257" i="11"/>
  <c r="B1257" i="11"/>
  <c r="H1257" i="11" s="1"/>
  <c r="C1257" i="11"/>
  <c r="F1257" i="11"/>
  <c r="G1257" i="11"/>
  <c r="I1257" i="11"/>
  <c r="J1257" i="11"/>
  <c r="K1257" i="11"/>
  <c r="L1257" i="11" s="1"/>
  <c r="A1258" i="11"/>
  <c r="B1258" i="11"/>
  <c r="C1258" i="11" s="1"/>
  <c r="G1258" i="11"/>
  <c r="J1258" i="11"/>
  <c r="K1258" i="11"/>
  <c r="L1258" i="11"/>
  <c r="A1259" i="11"/>
  <c r="B1259" i="11"/>
  <c r="C1259" i="11" s="1"/>
  <c r="H1259" i="11"/>
  <c r="I1259" i="11"/>
  <c r="J1259" i="11"/>
  <c r="K1259" i="11"/>
  <c r="L1259" i="11" s="1"/>
  <c r="A1260" i="11"/>
  <c r="B1260" i="11"/>
  <c r="C1260" i="11"/>
  <c r="E1260" i="11"/>
  <c r="O1260" i="11" s="1"/>
  <c r="P1260" i="11" s="1"/>
  <c r="F1260" i="11"/>
  <c r="G1260" i="11"/>
  <c r="H1260" i="11"/>
  <c r="I1260" i="11"/>
  <c r="J1260" i="11"/>
  <c r="L1260" i="11" s="1"/>
  <c r="K1260" i="11"/>
  <c r="A1261" i="11"/>
  <c r="B1261" i="11"/>
  <c r="H1261" i="11" s="1"/>
  <c r="C1261" i="11"/>
  <c r="E1261" i="11"/>
  <c r="O1261" i="11" s="1"/>
  <c r="P1261" i="11" s="1"/>
  <c r="F1261" i="11"/>
  <c r="G1261" i="11"/>
  <c r="I1261" i="11"/>
  <c r="J1261" i="11"/>
  <c r="K1261" i="11"/>
  <c r="L1261" i="11" s="1"/>
  <c r="N1261" i="11" s="1"/>
  <c r="A1262" i="11"/>
  <c r="B1262" i="11"/>
  <c r="C1262" i="11"/>
  <c r="F1262" i="11"/>
  <c r="G1262" i="11"/>
  <c r="J1262" i="11"/>
  <c r="L1262" i="11" s="1"/>
  <c r="K1262" i="11"/>
  <c r="A1263" i="11"/>
  <c r="B1263" i="11"/>
  <c r="C1263" i="11"/>
  <c r="G1263" i="11"/>
  <c r="H1263" i="11"/>
  <c r="I1263" i="11"/>
  <c r="J1263" i="11"/>
  <c r="K1263" i="11"/>
  <c r="L1263" i="11" s="1"/>
  <c r="A1264" i="11"/>
  <c r="B1264" i="11"/>
  <c r="C1264" i="11"/>
  <c r="E1264" i="11"/>
  <c r="O1264" i="11" s="1"/>
  <c r="P1264" i="11" s="1"/>
  <c r="F1264" i="11"/>
  <c r="G1264" i="11"/>
  <c r="H1264" i="11"/>
  <c r="I1264" i="11"/>
  <c r="J1264" i="11"/>
  <c r="L1264" i="11" s="1"/>
  <c r="K1264" i="11"/>
  <c r="A1265" i="11"/>
  <c r="B1265" i="11"/>
  <c r="H1265" i="11" s="1"/>
  <c r="E1265" i="11"/>
  <c r="O1265" i="11" s="1"/>
  <c r="P1265" i="11" s="1"/>
  <c r="F1265" i="11"/>
  <c r="G1265" i="11"/>
  <c r="I1265" i="11"/>
  <c r="J1265" i="11"/>
  <c r="K1265" i="11"/>
  <c r="A1266" i="11"/>
  <c r="B1266" i="11"/>
  <c r="C1266" i="11"/>
  <c r="F1266" i="11"/>
  <c r="G1266" i="11"/>
  <c r="J1266" i="11"/>
  <c r="K1266" i="11"/>
  <c r="L1266" i="11" s="1"/>
  <c r="A1267" i="11"/>
  <c r="B1267" i="11"/>
  <c r="C1267" i="11"/>
  <c r="G1267" i="11"/>
  <c r="H1267" i="11"/>
  <c r="I1267" i="11"/>
  <c r="J1267" i="11"/>
  <c r="L1267" i="11" s="1"/>
  <c r="K1267" i="11"/>
  <c r="A1268" i="11"/>
  <c r="B1268" i="11"/>
  <c r="C1268" i="11"/>
  <c r="E1268" i="11"/>
  <c r="O1268" i="11" s="1"/>
  <c r="P1268" i="11" s="1"/>
  <c r="F1268" i="11"/>
  <c r="G1268" i="11"/>
  <c r="H1268" i="11"/>
  <c r="I1268" i="11"/>
  <c r="J1268" i="11"/>
  <c r="L1268" i="11" s="1"/>
  <c r="K1268" i="11"/>
  <c r="A1269" i="11"/>
  <c r="B1269" i="11"/>
  <c r="H1269" i="11" s="1"/>
  <c r="C1269" i="11"/>
  <c r="E1269" i="11"/>
  <c r="O1269" i="11" s="1"/>
  <c r="P1269" i="11" s="1"/>
  <c r="F1269" i="11"/>
  <c r="J1269" i="11"/>
  <c r="K1269" i="11"/>
  <c r="L1269" i="11" s="1"/>
  <c r="M1269" i="11" s="1"/>
  <c r="A1270" i="11"/>
  <c r="B1270" i="11"/>
  <c r="J1270" i="11"/>
  <c r="K1270" i="11"/>
  <c r="L1270" i="11"/>
  <c r="M1270" i="11" s="1"/>
  <c r="A1271" i="11"/>
  <c r="B1271" i="11"/>
  <c r="J1271" i="11"/>
  <c r="K1271" i="11"/>
  <c r="L1271" i="11" s="1"/>
  <c r="A1272" i="11"/>
  <c r="B1272" i="11"/>
  <c r="C1272" i="11"/>
  <c r="E1272" i="11"/>
  <c r="O1272" i="11" s="1"/>
  <c r="P1272" i="11" s="1"/>
  <c r="F1272" i="11"/>
  <c r="G1272" i="11"/>
  <c r="H1272" i="11"/>
  <c r="I1272" i="11"/>
  <c r="J1272" i="11"/>
  <c r="K1272" i="11"/>
  <c r="L1272" i="11"/>
  <c r="N1272" i="11" s="1"/>
  <c r="A1273" i="11"/>
  <c r="B1273" i="11"/>
  <c r="H1273" i="11" s="1"/>
  <c r="C1273" i="11"/>
  <c r="J1273" i="11"/>
  <c r="K1273" i="11"/>
  <c r="L1273" i="11" s="1"/>
  <c r="M1273" i="11"/>
  <c r="N1273" i="11"/>
  <c r="A1274" i="11"/>
  <c r="B1274" i="11"/>
  <c r="C1274" i="11" s="1"/>
  <c r="J1274" i="11"/>
  <c r="L1274" i="11" s="1"/>
  <c r="K1274" i="11"/>
  <c r="A1275" i="11"/>
  <c r="B1275" i="11"/>
  <c r="C1275" i="11" s="1"/>
  <c r="J1275" i="11"/>
  <c r="K1275" i="11"/>
  <c r="L1275" i="11"/>
  <c r="N1275" i="11" s="1"/>
  <c r="A1276" i="11"/>
  <c r="B1276" i="11"/>
  <c r="C1276" i="11"/>
  <c r="E1276" i="11"/>
  <c r="O1276" i="11" s="1"/>
  <c r="F1276" i="11"/>
  <c r="G1276" i="11"/>
  <c r="H1276" i="11"/>
  <c r="I1276" i="11"/>
  <c r="J1276" i="11"/>
  <c r="K1276" i="11"/>
  <c r="L1276" i="11"/>
  <c r="N1276" i="11" s="1"/>
  <c r="M1276" i="11"/>
  <c r="P1276" i="11"/>
  <c r="A1277" i="11"/>
  <c r="B1277" i="11"/>
  <c r="H1277" i="11" s="1"/>
  <c r="J1277" i="11"/>
  <c r="K1277" i="11"/>
  <c r="A1278" i="11"/>
  <c r="B1278" i="11"/>
  <c r="C1278" i="11"/>
  <c r="F1278" i="11"/>
  <c r="G1278" i="11"/>
  <c r="J1278" i="11"/>
  <c r="K1278" i="11"/>
  <c r="L1278" i="11" s="1"/>
  <c r="M1278" i="11" s="1"/>
  <c r="N1278" i="11"/>
  <c r="A1279" i="11"/>
  <c r="B1279" i="11"/>
  <c r="C1279" i="11"/>
  <c r="G1279" i="11"/>
  <c r="H1279" i="11"/>
  <c r="I1279" i="11"/>
  <c r="J1279" i="11"/>
  <c r="K1279" i="11"/>
  <c r="L1279" i="11"/>
  <c r="N1279" i="11" s="1"/>
  <c r="M1279" i="11"/>
  <c r="A1280" i="11"/>
  <c r="B1280" i="11"/>
  <c r="C1280" i="11"/>
  <c r="E1280" i="11"/>
  <c r="O1280" i="11" s="1"/>
  <c r="F1280" i="11"/>
  <c r="G1280" i="11"/>
  <c r="H1280" i="11"/>
  <c r="I1280" i="11"/>
  <c r="J1280" i="11"/>
  <c r="K1280" i="11"/>
  <c r="L1280" i="11"/>
  <c r="N1280" i="11" s="1"/>
  <c r="M1280" i="11"/>
  <c r="P1280" i="11"/>
  <c r="A1281" i="11"/>
  <c r="B1281" i="11"/>
  <c r="H1281" i="11" s="1"/>
  <c r="C1281" i="11"/>
  <c r="F1281" i="11"/>
  <c r="G1281" i="11"/>
  <c r="I1281" i="11"/>
  <c r="J1281" i="11"/>
  <c r="K1281" i="11"/>
  <c r="L1281" i="11" s="1"/>
  <c r="A1282" i="11"/>
  <c r="B1282" i="11"/>
  <c r="C1282" i="11" s="1"/>
  <c r="G1282" i="11"/>
  <c r="J1282" i="11"/>
  <c r="K1282" i="11"/>
  <c r="L1282" i="11"/>
  <c r="A1283" i="11"/>
  <c r="B1283" i="11"/>
  <c r="C1283" i="11" s="1"/>
  <c r="H1283" i="11"/>
  <c r="I1283" i="11"/>
  <c r="J1283" i="11"/>
  <c r="K1283" i="11"/>
  <c r="L1283" i="11" s="1"/>
  <c r="A1284" i="11"/>
  <c r="B1284" i="11"/>
  <c r="C1284" i="11"/>
  <c r="E1284" i="11"/>
  <c r="O1284" i="11" s="1"/>
  <c r="F1284" i="11"/>
  <c r="G1284" i="11"/>
  <c r="H1284" i="11"/>
  <c r="I1284" i="11"/>
  <c r="J1284" i="11"/>
  <c r="L1284" i="11" s="1"/>
  <c r="K1284" i="11"/>
  <c r="P1284" i="11"/>
  <c r="A1285" i="11"/>
  <c r="B1285" i="11"/>
  <c r="H1285" i="11" s="1"/>
  <c r="C1285" i="11"/>
  <c r="E1285" i="11"/>
  <c r="O1285" i="11" s="1"/>
  <c r="P1285" i="11" s="1"/>
  <c r="F1285" i="11"/>
  <c r="G1285" i="11"/>
  <c r="I1285" i="11"/>
  <c r="J1285" i="11"/>
  <c r="K1285" i="11"/>
  <c r="A1286" i="11"/>
  <c r="B1286" i="11"/>
  <c r="C1286" i="11" s="1"/>
  <c r="F1286" i="11"/>
  <c r="G1286" i="11"/>
  <c r="H1286" i="11"/>
  <c r="J1286" i="11"/>
  <c r="K1286" i="11"/>
  <c r="L1286" i="11" s="1"/>
  <c r="A1287" i="11"/>
  <c r="B1287" i="11"/>
  <c r="F1287" i="11" s="1"/>
  <c r="C1287" i="11"/>
  <c r="E1287" i="11"/>
  <c r="O1287" i="11" s="1"/>
  <c r="P1287" i="11" s="1"/>
  <c r="G1287" i="11"/>
  <c r="H1287" i="11"/>
  <c r="I1287" i="11"/>
  <c r="J1287" i="11"/>
  <c r="K1287" i="11"/>
  <c r="L1287" i="11"/>
  <c r="N1287" i="11" s="1"/>
  <c r="A1288" i="11"/>
  <c r="B1288" i="11"/>
  <c r="C1288" i="11"/>
  <c r="E1288" i="11"/>
  <c r="O1288" i="11" s="1"/>
  <c r="P1288" i="11" s="1"/>
  <c r="F1288" i="11"/>
  <c r="G1288" i="11"/>
  <c r="H1288" i="11"/>
  <c r="I1288" i="11"/>
  <c r="J1288" i="11"/>
  <c r="L1288" i="11" s="1"/>
  <c r="K1288" i="11"/>
  <c r="A1289" i="11"/>
  <c r="B1289" i="11"/>
  <c r="H1289" i="11" s="1"/>
  <c r="C1289" i="11"/>
  <c r="J1289" i="11"/>
  <c r="K1289" i="11"/>
  <c r="L1289" i="11" s="1"/>
  <c r="M1289" i="11"/>
  <c r="N1289" i="11"/>
  <c r="A1290" i="11"/>
  <c r="B1290" i="11"/>
  <c r="C1290" i="11" s="1"/>
  <c r="J1290" i="11"/>
  <c r="K1290" i="11"/>
  <c r="L1290" i="11"/>
  <c r="M1290" i="11" s="1"/>
  <c r="N1290" i="11"/>
  <c r="A1291" i="11"/>
  <c r="B1291" i="11"/>
  <c r="F1291" i="11" s="1"/>
  <c r="J1291" i="11"/>
  <c r="K1291" i="11"/>
  <c r="L1291" i="11"/>
  <c r="N1291" i="11" s="1"/>
  <c r="M1291" i="11"/>
  <c r="A1292" i="11"/>
  <c r="B1292" i="11"/>
  <c r="C1292" i="11"/>
  <c r="E1292" i="11"/>
  <c r="O1292" i="11" s="1"/>
  <c r="P1292" i="11" s="1"/>
  <c r="F1292" i="11"/>
  <c r="G1292" i="11"/>
  <c r="H1292" i="11"/>
  <c r="I1292" i="11"/>
  <c r="J1292" i="11"/>
  <c r="K1292" i="11"/>
  <c r="L1292" i="11"/>
  <c r="N1292" i="11" s="1"/>
  <c r="M1292" i="11"/>
  <c r="A1293" i="11"/>
  <c r="B1293" i="11"/>
  <c r="H1293" i="11" s="1"/>
  <c r="F1293" i="11"/>
  <c r="G1293" i="11"/>
  <c r="I1293" i="11"/>
  <c r="J1293" i="11"/>
  <c r="K1293" i="11"/>
  <c r="A1294" i="11"/>
  <c r="B1294" i="11"/>
  <c r="C1294" i="11"/>
  <c r="F1294" i="11"/>
  <c r="G1294" i="11"/>
  <c r="H1294" i="11"/>
  <c r="J1294" i="11"/>
  <c r="L1294" i="11" s="1"/>
  <c r="K1294" i="11"/>
  <c r="A1295" i="11"/>
  <c r="B1295" i="11"/>
  <c r="F1295" i="11" s="1"/>
  <c r="C1295" i="11"/>
  <c r="E1295" i="11"/>
  <c r="O1295" i="11" s="1"/>
  <c r="P1295" i="11" s="1"/>
  <c r="G1295" i="11"/>
  <c r="H1295" i="11"/>
  <c r="I1295" i="11"/>
  <c r="J1295" i="11"/>
  <c r="K1295" i="11"/>
  <c r="L1295" i="11" s="1"/>
  <c r="A1296" i="11"/>
  <c r="B1296" i="11"/>
  <c r="C1296" i="11"/>
  <c r="E1296" i="11"/>
  <c r="O1296" i="11" s="1"/>
  <c r="P1296" i="11" s="1"/>
  <c r="F1296" i="11"/>
  <c r="G1296" i="11"/>
  <c r="H1296" i="11"/>
  <c r="I1296" i="11"/>
  <c r="J1296" i="11"/>
  <c r="K1296" i="11"/>
  <c r="L1296" i="11"/>
  <c r="M1296" i="11" s="1"/>
  <c r="A1297" i="11"/>
  <c r="B1297" i="11"/>
  <c r="H1297" i="11" s="1"/>
  <c r="C1297" i="11"/>
  <c r="E1297" i="11"/>
  <c r="O1297" i="11" s="1"/>
  <c r="P1297" i="11" s="1"/>
  <c r="F1297" i="11"/>
  <c r="J1297" i="11"/>
  <c r="K1297" i="11"/>
  <c r="L1297" i="11" s="1"/>
  <c r="M1297" i="11" s="1"/>
  <c r="A1298" i="11"/>
  <c r="B1298" i="11"/>
  <c r="F1298" i="11"/>
  <c r="J1298" i="11"/>
  <c r="K1298" i="11"/>
  <c r="L1298" i="11" s="1"/>
  <c r="A1299" i="11"/>
  <c r="B1299" i="11"/>
  <c r="F1299" i="11" s="1"/>
  <c r="C1299" i="11"/>
  <c r="J1299" i="11"/>
  <c r="K1299" i="11"/>
  <c r="L1299" i="11"/>
  <c r="N1299" i="11" s="1"/>
  <c r="A1300" i="11"/>
  <c r="B1300" i="11"/>
  <c r="C1300" i="11"/>
  <c r="E1300" i="11"/>
  <c r="O1300" i="11" s="1"/>
  <c r="F1300" i="11"/>
  <c r="G1300" i="11"/>
  <c r="H1300" i="11"/>
  <c r="I1300" i="11"/>
  <c r="J1300" i="11"/>
  <c r="K1300" i="11"/>
  <c r="L1300" i="11"/>
  <c r="M1300" i="11"/>
  <c r="N1300" i="11"/>
  <c r="P1300" i="11"/>
  <c r="A1301" i="11"/>
  <c r="B1301" i="11"/>
  <c r="H1301" i="11" s="1"/>
  <c r="C1301" i="11"/>
  <c r="E1301" i="11"/>
  <c r="F1301" i="11"/>
  <c r="G1301" i="11"/>
  <c r="I1301" i="11"/>
  <c r="J1301" i="11"/>
  <c r="K1301" i="11"/>
  <c r="L1301" i="11"/>
  <c r="M1301" i="11" s="1"/>
  <c r="N1301" i="11"/>
  <c r="O1301" i="11"/>
  <c r="P1301" i="11" s="1"/>
  <c r="A1302" i="11"/>
  <c r="B1302" i="11"/>
  <c r="E1302" i="11" s="1"/>
  <c r="O1302" i="11" s="1"/>
  <c r="P1302" i="11" s="1"/>
  <c r="G1302" i="11"/>
  <c r="H1302" i="11"/>
  <c r="I1302" i="11"/>
  <c r="J1302" i="11"/>
  <c r="K1302" i="11"/>
  <c r="L1302" i="11"/>
  <c r="A1303" i="11"/>
  <c r="B1303" i="11"/>
  <c r="C1303" i="11"/>
  <c r="E1303" i="11"/>
  <c r="O1303" i="11" s="1"/>
  <c r="P1303" i="11" s="1"/>
  <c r="F1303" i="11"/>
  <c r="G1303" i="11"/>
  <c r="H1303" i="11"/>
  <c r="I1303" i="11"/>
  <c r="J1303" i="11"/>
  <c r="L1303" i="11" s="1"/>
  <c r="K1303" i="11"/>
  <c r="A1304" i="11"/>
  <c r="B1304" i="11"/>
  <c r="I1304" i="11" s="1"/>
  <c r="C1304" i="11"/>
  <c r="E1304" i="11"/>
  <c r="O1304" i="11" s="1"/>
  <c r="P1304" i="11" s="1"/>
  <c r="F1304" i="11"/>
  <c r="G1304" i="11"/>
  <c r="H1304" i="11"/>
  <c r="J1304" i="11"/>
  <c r="L1304" i="11" s="1"/>
  <c r="K1304" i="11"/>
  <c r="A1305" i="11"/>
  <c r="B1305" i="11"/>
  <c r="H1305" i="11" s="1"/>
  <c r="C1305" i="11"/>
  <c r="J1305" i="11"/>
  <c r="K1305" i="11"/>
  <c r="L1305" i="11"/>
  <c r="M1305" i="11" s="1"/>
  <c r="N1305" i="11"/>
  <c r="A1306" i="11"/>
  <c r="B1306" i="11"/>
  <c r="E1306" i="11" s="1"/>
  <c r="J1306" i="11"/>
  <c r="K1306" i="11"/>
  <c r="L1306" i="11"/>
  <c r="M1306" i="11"/>
  <c r="N1306" i="11"/>
  <c r="O1306" i="11"/>
  <c r="P1306" i="11" s="1"/>
  <c r="A1307" i="11"/>
  <c r="B1307" i="11"/>
  <c r="E1307" i="11" s="1"/>
  <c r="O1307" i="11" s="1"/>
  <c r="P1307" i="11" s="1"/>
  <c r="C1307" i="11"/>
  <c r="F1307" i="11"/>
  <c r="G1307" i="11"/>
  <c r="H1307" i="11"/>
  <c r="I1307" i="11"/>
  <c r="J1307" i="11"/>
  <c r="K1307" i="11"/>
  <c r="L1307" i="11"/>
  <c r="A1308" i="11"/>
  <c r="B1308" i="11"/>
  <c r="C1308" i="11"/>
  <c r="E1308" i="11"/>
  <c r="O1308" i="11" s="1"/>
  <c r="P1308" i="11" s="1"/>
  <c r="F1308" i="11"/>
  <c r="G1308" i="11"/>
  <c r="H1308" i="11"/>
  <c r="I1308" i="11"/>
  <c r="J1308" i="11"/>
  <c r="L1308" i="11" s="1"/>
  <c r="K1308" i="11"/>
  <c r="A1309" i="11"/>
  <c r="B1309" i="11"/>
  <c r="H1309" i="11" s="1"/>
  <c r="C1309" i="11"/>
  <c r="E1309" i="11"/>
  <c r="O1309" i="11" s="1"/>
  <c r="P1309" i="11" s="1"/>
  <c r="F1309" i="11"/>
  <c r="G1309" i="11"/>
  <c r="I1309" i="11"/>
  <c r="J1309" i="11"/>
  <c r="K1309" i="11"/>
  <c r="L1309" i="11"/>
  <c r="M1309" i="11" s="1"/>
  <c r="A1310" i="11"/>
  <c r="B1310" i="11"/>
  <c r="F1310" i="11"/>
  <c r="J1310" i="11"/>
  <c r="L1310" i="11" s="1"/>
  <c r="K1310" i="11"/>
  <c r="A1311" i="11"/>
  <c r="B1311" i="11"/>
  <c r="J1311" i="11"/>
  <c r="K1311" i="11"/>
  <c r="L1311" i="11"/>
  <c r="N1311" i="11" s="1"/>
  <c r="M1311" i="11"/>
  <c r="A1312" i="11"/>
  <c r="B1312" i="11"/>
  <c r="C1312" i="11"/>
  <c r="E1312" i="11"/>
  <c r="O1312" i="11" s="1"/>
  <c r="P1312" i="11" s="1"/>
  <c r="F1312" i="11"/>
  <c r="G1312" i="11"/>
  <c r="H1312" i="11"/>
  <c r="I1312" i="11"/>
  <c r="J1312" i="11"/>
  <c r="K1312" i="11"/>
  <c r="L1312" i="11"/>
  <c r="N1312" i="11" s="1"/>
  <c r="M1312" i="11"/>
  <c r="A1313" i="11"/>
  <c r="B1313" i="11"/>
  <c r="H1313" i="11" s="1"/>
  <c r="C1313" i="11"/>
  <c r="E1313" i="11"/>
  <c r="O1313" i="11" s="1"/>
  <c r="P1313" i="11" s="1"/>
  <c r="F1313" i="11"/>
  <c r="G1313" i="11"/>
  <c r="I1313" i="11"/>
  <c r="J1313" i="11"/>
  <c r="K1313" i="11"/>
  <c r="L1313" i="11" s="1"/>
  <c r="A1314" i="11"/>
  <c r="B1314" i="11"/>
  <c r="E1314" i="11" s="1"/>
  <c r="O1314" i="11" s="1"/>
  <c r="P1314" i="11" s="1"/>
  <c r="F1314" i="11"/>
  <c r="G1314" i="11"/>
  <c r="H1314" i="11"/>
  <c r="I1314" i="11"/>
  <c r="J1314" i="11"/>
  <c r="L1314" i="11" s="1"/>
  <c r="K1314" i="11"/>
  <c r="A1315" i="11"/>
  <c r="B1315" i="11"/>
  <c r="H1315" i="11" s="1"/>
  <c r="C1315" i="11"/>
  <c r="E1315" i="11"/>
  <c r="O1315" i="11" s="1"/>
  <c r="P1315" i="11" s="1"/>
  <c r="F1315" i="11"/>
  <c r="J1315" i="11"/>
  <c r="L1315" i="11" s="1"/>
  <c r="K1315" i="11"/>
  <c r="A1316" i="11"/>
  <c r="B1316" i="11"/>
  <c r="F1316" i="11" s="1"/>
  <c r="C1316" i="11"/>
  <c r="J1316" i="11"/>
  <c r="K1316" i="11"/>
  <c r="L1316" i="11"/>
  <c r="M1316" i="11"/>
  <c r="N1316" i="11"/>
  <c r="A1317" i="11"/>
  <c r="B1317" i="11"/>
  <c r="H1317" i="11" s="1"/>
  <c r="C1317" i="11"/>
  <c r="E1317" i="11"/>
  <c r="F1317" i="11"/>
  <c r="G1317" i="11"/>
  <c r="I1317" i="11"/>
  <c r="J1317" i="11"/>
  <c r="K1317" i="11"/>
  <c r="L1317" i="11"/>
  <c r="M1317" i="11" s="1"/>
  <c r="O1317" i="11"/>
  <c r="P1317" i="11" s="1"/>
  <c r="A1318" i="11"/>
  <c r="B1318" i="11"/>
  <c r="E1318" i="11" s="1"/>
  <c r="O1318" i="11" s="1"/>
  <c r="P1318" i="11" s="1"/>
  <c r="G1318" i="11"/>
  <c r="H1318" i="11"/>
  <c r="I1318" i="11"/>
  <c r="J1318" i="11"/>
  <c r="K1318" i="11"/>
  <c r="L1318" i="11"/>
  <c r="A1319" i="11"/>
  <c r="B1319" i="11"/>
  <c r="C1319" i="11"/>
  <c r="E1319" i="11"/>
  <c r="O1319" i="11" s="1"/>
  <c r="P1319" i="11" s="1"/>
  <c r="F1319" i="11"/>
  <c r="G1319" i="11"/>
  <c r="H1319" i="11"/>
  <c r="I1319" i="11"/>
  <c r="J1319" i="11"/>
  <c r="L1319" i="11" s="1"/>
  <c r="K1319" i="11"/>
  <c r="A1320" i="11"/>
  <c r="B1320" i="11"/>
  <c r="I1320" i="11" s="1"/>
  <c r="C1320" i="11"/>
  <c r="E1320" i="11"/>
  <c r="O1320" i="11" s="1"/>
  <c r="P1320" i="11" s="1"/>
  <c r="F1320" i="11"/>
  <c r="G1320" i="11"/>
  <c r="H1320" i="11"/>
  <c r="J1320" i="11"/>
  <c r="L1320" i="11" s="1"/>
  <c r="K1320" i="11"/>
  <c r="A1321" i="11"/>
  <c r="B1321" i="11"/>
  <c r="H1321" i="11" s="1"/>
  <c r="C1321" i="11"/>
  <c r="J1321" i="11"/>
  <c r="K1321" i="11"/>
  <c r="L1321" i="11"/>
  <c r="M1321" i="11" s="1"/>
  <c r="N1321" i="11"/>
  <c r="A1322" i="11"/>
  <c r="B1322" i="11"/>
  <c r="E1322" i="11" s="1"/>
  <c r="J1322" i="11"/>
  <c r="K1322" i="11"/>
  <c r="L1322" i="11"/>
  <c r="M1322" i="11"/>
  <c r="N1322" i="11"/>
  <c r="O1322" i="11"/>
  <c r="P1322" i="11" s="1"/>
  <c r="A1323" i="11"/>
  <c r="B1323" i="11"/>
  <c r="E1323" i="11" s="1"/>
  <c r="O1323" i="11" s="1"/>
  <c r="P1323" i="11" s="1"/>
  <c r="C1323" i="11"/>
  <c r="F1323" i="11"/>
  <c r="G1323" i="11"/>
  <c r="H1323" i="11"/>
  <c r="I1323" i="11"/>
  <c r="J1323" i="11"/>
  <c r="K1323" i="11"/>
  <c r="L1323" i="11"/>
  <c r="A1324" i="11"/>
  <c r="B1324" i="11"/>
  <c r="C1324" i="11"/>
  <c r="E1324" i="11"/>
  <c r="O1324" i="11" s="1"/>
  <c r="P1324" i="11" s="1"/>
  <c r="F1324" i="11"/>
  <c r="G1324" i="11"/>
  <c r="H1324" i="11"/>
  <c r="I1324" i="11"/>
  <c r="J1324" i="11"/>
  <c r="L1324" i="11" s="1"/>
  <c r="K1324" i="11"/>
  <c r="A1325" i="11"/>
  <c r="B1325" i="11"/>
  <c r="H1325" i="11" s="1"/>
  <c r="C1325" i="11"/>
  <c r="E1325" i="11"/>
  <c r="O1325" i="11" s="1"/>
  <c r="P1325" i="11" s="1"/>
  <c r="F1325" i="11"/>
  <c r="G1325" i="11"/>
  <c r="I1325" i="11"/>
  <c r="J1325" i="11"/>
  <c r="K1325" i="11"/>
  <c r="L1325" i="11"/>
  <c r="M1325" i="11" s="1"/>
  <c r="A1326" i="11"/>
  <c r="B1326" i="11"/>
  <c r="F1326" i="11" s="1"/>
  <c r="J1326" i="11"/>
  <c r="L1326" i="11" s="1"/>
  <c r="K1326" i="11"/>
  <c r="A1327" i="11"/>
  <c r="B1327" i="11"/>
  <c r="J1327" i="11"/>
  <c r="K1327" i="11"/>
  <c r="L1327" i="11"/>
  <c r="N1327" i="11" s="1"/>
  <c r="M1327" i="11"/>
  <c r="A1328" i="11"/>
  <c r="B1328" i="11"/>
  <c r="C1328" i="11"/>
  <c r="E1328" i="11"/>
  <c r="O1328" i="11" s="1"/>
  <c r="P1328" i="11" s="1"/>
  <c r="F1328" i="11"/>
  <c r="G1328" i="11"/>
  <c r="H1328" i="11"/>
  <c r="I1328" i="11"/>
  <c r="J1328" i="11"/>
  <c r="K1328" i="11"/>
  <c r="L1328" i="11"/>
  <c r="N1328" i="11" s="1"/>
  <c r="M1328" i="11"/>
  <c r="A1329" i="11"/>
  <c r="B1329" i="11"/>
  <c r="H1329" i="11" s="1"/>
  <c r="C1329" i="11"/>
  <c r="E1329" i="11"/>
  <c r="O1329" i="11" s="1"/>
  <c r="P1329" i="11" s="1"/>
  <c r="F1329" i="11"/>
  <c r="G1329" i="11"/>
  <c r="I1329" i="11"/>
  <c r="J1329" i="11"/>
  <c r="K1329" i="11"/>
  <c r="L1329" i="11" s="1"/>
  <c r="A1330" i="11"/>
  <c r="B1330" i="11"/>
  <c r="E1330" i="11" s="1"/>
  <c r="O1330" i="11" s="1"/>
  <c r="P1330" i="11" s="1"/>
  <c r="F1330" i="11"/>
  <c r="G1330" i="11"/>
  <c r="H1330" i="11"/>
  <c r="I1330" i="11"/>
  <c r="J1330" i="11"/>
  <c r="L1330" i="11" s="1"/>
  <c r="K1330" i="11"/>
  <c r="A1331" i="11"/>
  <c r="B1331" i="11"/>
  <c r="H1331" i="11" s="1"/>
  <c r="C1331" i="11"/>
  <c r="E1331" i="11"/>
  <c r="O1331" i="11" s="1"/>
  <c r="P1331" i="11" s="1"/>
  <c r="F1331" i="11"/>
  <c r="J1331" i="11"/>
  <c r="L1331" i="11" s="1"/>
  <c r="K1331" i="11"/>
  <c r="A1332" i="11"/>
  <c r="B1332" i="11"/>
  <c r="F1332" i="11" s="1"/>
  <c r="C1332" i="11"/>
  <c r="J1332" i="11"/>
  <c r="K1332" i="11"/>
  <c r="L1332" i="11"/>
  <c r="M1332" i="11"/>
  <c r="N1332" i="11"/>
  <c r="A1333" i="11"/>
  <c r="B1333" i="11"/>
  <c r="H1333" i="11" s="1"/>
  <c r="C1333" i="11"/>
  <c r="E1333" i="11"/>
  <c r="F1333" i="11"/>
  <c r="G1333" i="11"/>
  <c r="I1333" i="11"/>
  <c r="J1333" i="11"/>
  <c r="K1333" i="11"/>
  <c r="L1333" i="11"/>
  <c r="O1333" i="11"/>
  <c r="P1333" i="11" s="1"/>
  <c r="A1334" i="11"/>
  <c r="B1334" i="11"/>
  <c r="E1334" i="11" s="1"/>
  <c r="O1334" i="11" s="1"/>
  <c r="P1334" i="11" s="1"/>
  <c r="G1334" i="11"/>
  <c r="H1334" i="11"/>
  <c r="I1334" i="11"/>
  <c r="J1334" i="11"/>
  <c r="L1334" i="11" s="1"/>
  <c r="K1334" i="11"/>
  <c r="A1335" i="11"/>
  <c r="B1335" i="11"/>
  <c r="C1335" i="11"/>
  <c r="E1335" i="11"/>
  <c r="O1335" i="11" s="1"/>
  <c r="P1335" i="11" s="1"/>
  <c r="F1335" i="11"/>
  <c r="G1335" i="11"/>
  <c r="H1335" i="11"/>
  <c r="I1335" i="11"/>
  <c r="J1335" i="11"/>
  <c r="L1335" i="11" s="1"/>
  <c r="K1335" i="11"/>
  <c r="A1336" i="11"/>
  <c r="B1336" i="11"/>
  <c r="I1336" i="11" s="1"/>
  <c r="C1336" i="11"/>
  <c r="E1336" i="11"/>
  <c r="O1336" i="11" s="1"/>
  <c r="P1336" i="11" s="1"/>
  <c r="F1336" i="11"/>
  <c r="G1336" i="11"/>
  <c r="J1336" i="11"/>
  <c r="L1336" i="11" s="1"/>
  <c r="K1336" i="11"/>
  <c r="A1337" i="11"/>
  <c r="B1337" i="11"/>
  <c r="H1337" i="11" s="1"/>
  <c r="C1337" i="11"/>
  <c r="J1337" i="11"/>
  <c r="K1337" i="11"/>
  <c r="L1337" i="11"/>
  <c r="M1337" i="11" s="1"/>
  <c r="N1337" i="11"/>
  <c r="A1338" i="11"/>
  <c r="B1338" i="11"/>
  <c r="E1338" i="11" s="1"/>
  <c r="J1338" i="11"/>
  <c r="K1338" i="11"/>
  <c r="L1338" i="11"/>
  <c r="M1338" i="11"/>
  <c r="N1338" i="11"/>
  <c r="O1338" i="11"/>
  <c r="P1338" i="11" s="1"/>
  <c r="A1339" i="11"/>
  <c r="B1339" i="11"/>
  <c r="E1339" i="11" s="1"/>
  <c r="O1339" i="11" s="1"/>
  <c r="P1339" i="11" s="1"/>
  <c r="C1339" i="11"/>
  <c r="F1339" i="11"/>
  <c r="G1339" i="11"/>
  <c r="H1339" i="11"/>
  <c r="I1339" i="11"/>
  <c r="J1339" i="11"/>
  <c r="K1339" i="11"/>
  <c r="L1339" i="11"/>
  <c r="A1340" i="11"/>
  <c r="B1340" i="11"/>
  <c r="C1340" i="11"/>
  <c r="E1340" i="11"/>
  <c r="O1340" i="11" s="1"/>
  <c r="P1340" i="11" s="1"/>
  <c r="F1340" i="11"/>
  <c r="G1340" i="11"/>
  <c r="H1340" i="11"/>
  <c r="I1340" i="11"/>
  <c r="J1340" i="11"/>
  <c r="L1340" i="11" s="1"/>
  <c r="K1340" i="11"/>
  <c r="A1341" i="11"/>
  <c r="B1341" i="11"/>
  <c r="H1341" i="11" s="1"/>
  <c r="C1341" i="11"/>
  <c r="E1341" i="11"/>
  <c r="O1341" i="11" s="1"/>
  <c r="P1341" i="11" s="1"/>
  <c r="F1341" i="11"/>
  <c r="G1341" i="11"/>
  <c r="J1341" i="11"/>
  <c r="K1341" i="11"/>
  <c r="L1341" i="11"/>
  <c r="M1341" i="11" s="1"/>
  <c r="A1342" i="11"/>
  <c r="B1342" i="11"/>
  <c r="C1342" i="11" s="1"/>
  <c r="J1342" i="11"/>
  <c r="K1342" i="11"/>
  <c r="L1342" i="11"/>
  <c r="M1342" i="11" s="1"/>
  <c r="N1342" i="11"/>
  <c r="A1343" i="11"/>
  <c r="B1343" i="11"/>
  <c r="C1343" i="11" s="1"/>
  <c r="I1343" i="11"/>
  <c r="J1343" i="11"/>
  <c r="K1343" i="11"/>
  <c r="L1343" i="11"/>
  <c r="M1343" i="11" s="1"/>
  <c r="A1344" i="11"/>
  <c r="B1344" i="11"/>
  <c r="C1344" i="11" s="1"/>
  <c r="F1344" i="11"/>
  <c r="G1344" i="11"/>
  <c r="H1344" i="11"/>
  <c r="I1344" i="11"/>
  <c r="J1344" i="11"/>
  <c r="K1344" i="11"/>
  <c r="L1344" i="11" s="1"/>
  <c r="A1345" i="11"/>
  <c r="B1345" i="11"/>
  <c r="C1345" i="11" s="1"/>
  <c r="E1345" i="11"/>
  <c r="O1345" i="11" s="1"/>
  <c r="P1345" i="11" s="1"/>
  <c r="F1345" i="11"/>
  <c r="G1345" i="11"/>
  <c r="H1345" i="11"/>
  <c r="J1345" i="11"/>
  <c r="K1345" i="11"/>
  <c r="L1345" i="11"/>
  <c r="M1345" i="11" s="1"/>
  <c r="A1346" i="11"/>
  <c r="B1346" i="11"/>
  <c r="C1346" i="11"/>
  <c r="E1346" i="11"/>
  <c r="J1346" i="11"/>
  <c r="K1346" i="11"/>
  <c r="L1346" i="11"/>
  <c r="M1346" i="11" s="1"/>
  <c r="N1346" i="11"/>
  <c r="O1346" i="11"/>
  <c r="P1346" i="11"/>
  <c r="A1347" i="11"/>
  <c r="B1347" i="11"/>
  <c r="C1347" i="11" s="1"/>
  <c r="I1347" i="11"/>
  <c r="J1347" i="11"/>
  <c r="K1347" i="11"/>
  <c r="L1347" i="11"/>
  <c r="M1347" i="11"/>
  <c r="N1347" i="11"/>
  <c r="A1348" i="11"/>
  <c r="B1348" i="11"/>
  <c r="C1348" i="11" s="1"/>
  <c r="F1348" i="11"/>
  <c r="G1348" i="11"/>
  <c r="H1348" i="11"/>
  <c r="I1348" i="11"/>
  <c r="J1348" i="11"/>
  <c r="K1348" i="11"/>
  <c r="A1349" i="11"/>
  <c r="B1349" i="11"/>
  <c r="C1349" i="11" s="1"/>
  <c r="E1349" i="11"/>
  <c r="O1349" i="11" s="1"/>
  <c r="P1349" i="11" s="1"/>
  <c r="F1349" i="11"/>
  <c r="G1349" i="11"/>
  <c r="H1349" i="11"/>
  <c r="J1349" i="11"/>
  <c r="K1349" i="11"/>
  <c r="L1349" i="11"/>
  <c r="M1349" i="11" s="1"/>
  <c r="A1350" i="11"/>
  <c r="B1350" i="11"/>
  <c r="J1350" i="11"/>
  <c r="K1350" i="11"/>
  <c r="L1350" i="11"/>
  <c r="M1350" i="11" s="1"/>
  <c r="N1350" i="11"/>
  <c r="A1351" i="11"/>
  <c r="B1351" i="11"/>
  <c r="C1351" i="11" s="1"/>
  <c r="I1351" i="11"/>
  <c r="J1351" i="11"/>
  <c r="K1351" i="11"/>
  <c r="L1351" i="11"/>
  <c r="M1351" i="11" s="1"/>
  <c r="N1351" i="11"/>
  <c r="A1352" i="11"/>
  <c r="B1352" i="11"/>
  <c r="C1352" i="11" s="1"/>
  <c r="F1352" i="11"/>
  <c r="G1352" i="11"/>
  <c r="H1352" i="11"/>
  <c r="I1352" i="11"/>
  <c r="J1352" i="11"/>
  <c r="K1352" i="11"/>
  <c r="A1353" i="11"/>
  <c r="B1353" i="11"/>
  <c r="C1353" i="11" s="1"/>
  <c r="E1353" i="11"/>
  <c r="O1353" i="11" s="1"/>
  <c r="P1353" i="11" s="1"/>
  <c r="F1353" i="11"/>
  <c r="G1353" i="11"/>
  <c r="H1353" i="11"/>
  <c r="J1353" i="11"/>
  <c r="K1353" i="11"/>
  <c r="L1353" i="11"/>
  <c r="M1353" i="11" s="1"/>
  <c r="A1354" i="11"/>
  <c r="B1354" i="11"/>
  <c r="J1354" i="11"/>
  <c r="K1354" i="11"/>
  <c r="L1354" i="11"/>
  <c r="M1354" i="11" s="1"/>
  <c r="N1354" i="11"/>
  <c r="A1355" i="11"/>
  <c r="B1355" i="11"/>
  <c r="C1355" i="11" s="1"/>
  <c r="I1355" i="11"/>
  <c r="J1355" i="11"/>
  <c r="K1355" i="11"/>
  <c r="L1355" i="11" s="1"/>
  <c r="A1356" i="11"/>
  <c r="B1356" i="11"/>
  <c r="C1356" i="11" s="1"/>
  <c r="F1356" i="11"/>
  <c r="G1356" i="11"/>
  <c r="H1356" i="11"/>
  <c r="I1356" i="11"/>
  <c r="J1356" i="11"/>
  <c r="K1356" i="11"/>
  <c r="A1357" i="11"/>
  <c r="B1357" i="11"/>
  <c r="E1357" i="11"/>
  <c r="F1357" i="11"/>
  <c r="G1357" i="11"/>
  <c r="H1357" i="11"/>
  <c r="J1357" i="11"/>
  <c r="K1357" i="11"/>
  <c r="L1357" i="11"/>
  <c r="M1357" i="11" s="1"/>
  <c r="O1357" i="11"/>
  <c r="P1357" i="11" s="1"/>
  <c r="A1358" i="11"/>
  <c r="B1358" i="11"/>
  <c r="J1358" i="11"/>
  <c r="K1358" i="11"/>
  <c r="L1358" i="11"/>
  <c r="M1358" i="11" s="1"/>
  <c r="A1359" i="11"/>
  <c r="B1359" i="11"/>
  <c r="C1359" i="11" s="1"/>
  <c r="I1359" i="11"/>
  <c r="J1359" i="11"/>
  <c r="K1359" i="11"/>
  <c r="L1359" i="11" s="1"/>
  <c r="A1360" i="11"/>
  <c r="B1360" i="11"/>
  <c r="C1360" i="11" s="1"/>
  <c r="F1360" i="11"/>
  <c r="G1360" i="11"/>
  <c r="H1360" i="11"/>
  <c r="I1360" i="11"/>
  <c r="J1360" i="11"/>
  <c r="K1360" i="11"/>
  <c r="L1360" i="11" s="1"/>
  <c r="A1361" i="11"/>
  <c r="B1361" i="11"/>
  <c r="E1361" i="11"/>
  <c r="F1361" i="11"/>
  <c r="G1361" i="11"/>
  <c r="H1361" i="11"/>
  <c r="J1361" i="11"/>
  <c r="K1361" i="11"/>
  <c r="L1361" i="11"/>
  <c r="M1361" i="11" s="1"/>
  <c r="O1361" i="11"/>
  <c r="P1361" i="11" s="1"/>
  <c r="A1362" i="11"/>
  <c r="B1362" i="11"/>
  <c r="J1362" i="11"/>
  <c r="K1362" i="11"/>
  <c r="L1362" i="11"/>
  <c r="M1362" i="11" s="1"/>
  <c r="A1363" i="11"/>
  <c r="B1363" i="11"/>
  <c r="C1363" i="11" s="1"/>
  <c r="I1363" i="11"/>
  <c r="J1363" i="11"/>
  <c r="K1363" i="11"/>
  <c r="L1363" i="11" s="1"/>
  <c r="A1364" i="11"/>
  <c r="B1364" i="11"/>
  <c r="C1364" i="11" s="1"/>
  <c r="F1364" i="11"/>
  <c r="G1364" i="11"/>
  <c r="H1364" i="11"/>
  <c r="I1364" i="11"/>
  <c r="J1364" i="11"/>
  <c r="K1364" i="11"/>
  <c r="L1364" i="11" s="1"/>
  <c r="A1365" i="11"/>
  <c r="B1365" i="11"/>
  <c r="E1365" i="11"/>
  <c r="F1365" i="11"/>
  <c r="G1365" i="11"/>
  <c r="H1365" i="11"/>
  <c r="J1365" i="11"/>
  <c r="K1365" i="11"/>
  <c r="L1365" i="11"/>
  <c r="M1365" i="11" s="1"/>
  <c r="O1365" i="11"/>
  <c r="P1365" i="11" s="1"/>
  <c r="A1366" i="11"/>
  <c r="B1366" i="11"/>
  <c r="J1366" i="11"/>
  <c r="K1366" i="11"/>
  <c r="L1366" i="11"/>
  <c r="M1366" i="11" s="1"/>
  <c r="A1367" i="11"/>
  <c r="B1367" i="11"/>
  <c r="C1367" i="11" s="1"/>
  <c r="I1367" i="11"/>
  <c r="J1367" i="11"/>
  <c r="K1367" i="11"/>
  <c r="L1367" i="11" s="1"/>
  <c r="A1368" i="11"/>
  <c r="B1368" i="11"/>
  <c r="C1368" i="11" s="1"/>
  <c r="F1368" i="11"/>
  <c r="G1368" i="11"/>
  <c r="H1368" i="11"/>
  <c r="I1368" i="11"/>
  <c r="J1368" i="11"/>
  <c r="K1368" i="11"/>
  <c r="A1369" i="11"/>
  <c r="B1369" i="11"/>
  <c r="E1369" i="11"/>
  <c r="F1369" i="11"/>
  <c r="G1369" i="11"/>
  <c r="H1369" i="11"/>
  <c r="J1369" i="11"/>
  <c r="K1369" i="11"/>
  <c r="L1369" i="11"/>
  <c r="M1369" i="11" s="1"/>
  <c r="O1369" i="11"/>
  <c r="P1369" i="11" s="1"/>
  <c r="A1370" i="11"/>
  <c r="B1370" i="11"/>
  <c r="J1370" i="11"/>
  <c r="K1370" i="11"/>
  <c r="L1370" i="11"/>
  <c r="M1370" i="11" s="1"/>
  <c r="N1370" i="11"/>
  <c r="A1371" i="11"/>
  <c r="B1371" i="11"/>
  <c r="C1371" i="11" s="1"/>
  <c r="I1371" i="11"/>
  <c r="J1371" i="11"/>
  <c r="K1371" i="11"/>
  <c r="L1371" i="11" s="1"/>
  <c r="A1372" i="11"/>
  <c r="B1372" i="11"/>
  <c r="C1372" i="11" s="1"/>
  <c r="F1372" i="11"/>
  <c r="G1372" i="11"/>
  <c r="H1372" i="11"/>
  <c r="I1372" i="11"/>
  <c r="J1372" i="11"/>
  <c r="K1372" i="11"/>
  <c r="L1372" i="11" s="1"/>
  <c r="A1373" i="11"/>
  <c r="B1373" i="11"/>
  <c r="E1373" i="11"/>
  <c r="F1373" i="11"/>
  <c r="G1373" i="11"/>
  <c r="H1373" i="11"/>
  <c r="J1373" i="11"/>
  <c r="K1373" i="11"/>
  <c r="L1373" i="11"/>
  <c r="M1373" i="11" s="1"/>
  <c r="O1373" i="11"/>
  <c r="P1373" i="11" s="1"/>
  <c r="A1374" i="11"/>
  <c r="B1374" i="11"/>
  <c r="J1374" i="11"/>
  <c r="K1374" i="11"/>
  <c r="L1374" i="11"/>
  <c r="N1374" i="11" s="1"/>
  <c r="M1374" i="11"/>
  <c r="A1375" i="11"/>
  <c r="B1375" i="11"/>
  <c r="C1375" i="11" s="1"/>
  <c r="I1375" i="11"/>
  <c r="J1375" i="11"/>
  <c r="L1375" i="11" s="1"/>
  <c r="K1375" i="11"/>
  <c r="A1376" i="11"/>
  <c r="B1376" i="11"/>
  <c r="C1376" i="11" s="1"/>
  <c r="F1376" i="11"/>
  <c r="G1376" i="11"/>
  <c r="H1376" i="11"/>
  <c r="I1376" i="11"/>
  <c r="J1376" i="11"/>
  <c r="K1376" i="11"/>
  <c r="A1377" i="11"/>
  <c r="B1377" i="11"/>
  <c r="I1377" i="11" s="1"/>
  <c r="E1377" i="11"/>
  <c r="F1377" i="11"/>
  <c r="H1377" i="11"/>
  <c r="J1377" i="11"/>
  <c r="K1377" i="11"/>
  <c r="L1377" i="11"/>
  <c r="M1377" i="11" s="1"/>
  <c r="O1377" i="11"/>
  <c r="P1377" i="11" s="1"/>
  <c r="A1378" i="11"/>
  <c r="B1378" i="11"/>
  <c r="C1378" i="11" s="1"/>
  <c r="E1378" i="11"/>
  <c r="J1378" i="11"/>
  <c r="K1378" i="11"/>
  <c r="L1378" i="11"/>
  <c r="M1378" i="11" s="1"/>
  <c r="N1378" i="11"/>
  <c r="O1378" i="11"/>
  <c r="P1378" i="11"/>
  <c r="A1379" i="11"/>
  <c r="B1379" i="11"/>
  <c r="C1379" i="11" s="1"/>
  <c r="I1379" i="11"/>
  <c r="J1379" i="11"/>
  <c r="K1379" i="11"/>
  <c r="L1379" i="11" s="1"/>
  <c r="A1380" i="11"/>
  <c r="B1380" i="11"/>
  <c r="C1380" i="11" s="1"/>
  <c r="F1380" i="11"/>
  <c r="G1380" i="11"/>
  <c r="H1380" i="11"/>
  <c r="I1380" i="11"/>
  <c r="J1380" i="11"/>
  <c r="K1380" i="11"/>
  <c r="A1381" i="11"/>
  <c r="B1381" i="11"/>
  <c r="I1381" i="11" s="1"/>
  <c r="E1381" i="11"/>
  <c r="O1381" i="11" s="1"/>
  <c r="P1381" i="11" s="1"/>
  <c r="F1381" i="11"/>
  <c r="G1381" i="11"/>
  <c r="H1381" i="11"/>
  <c r="J1381" i="11"/>
  <c r="K1381" i="11"/>
  <c r="L1381" i="11"/>
  <c r="M1381" i="11" s="1"/>
  <c r="A1382" i="11"/>
  <c r="B1382" i="11"/>
  <c r="C1382" i="11" s="1"/>
  <c r="E1382" i="11"/>
  <c r="O1382" i="11" s="1"/>
  <c r="P1382" i="11" s="1"/>
  <c r="J1382" i="11"/>
  <c r="K1382" i="11"/>
  <c r="L1382" i="11"/>
  <c r="N1382" i="11" s="1"/>
  <c r="M1382" i="11"/>
  <c r="A1383" i="11"/>
  <c r="B1383" i="11"/>
  <c r="C1383" i="11" s="1"/>
  <c r="I1383" i="11"/>
  <c r="J1383" i="11"/>
  <c r="K1383" i="11"/>
  <c r="L1383" i="11" s="1"/>
  <c r="M1383" i="11" s="1"/>
  <c r="A1384" i="11"/>
  <c r="B1384" i="11"/>
  <c r="C1384" i="11" s="1"/>
  <c r="F1384" i="11"/>
  <c r="G1384" i="11"/>
  <c r="H1384" i="11"/>
  <c r="I1384" i="11"/>
  <c r="J1384" i="11"/>
  <c r="K1384" i="11"/>
  <c r="A1385" i="11"/>
  <c r="B1385" i="11"/>
  <c r="I1385" i="11" s="1"/>
  <c r="C1385" i="11"/>
  <c r="E1385" i="11"/>
  <c r="O1385" i="11" s="1"/>
  <c r="P1385" i="11" s="1"/>
  <c r="F1385" i="11"/>
  <c r="J1385" i="11"/>
  <c r="K1385" i="11"/>
  <c r="L1385" i="11"/>
  <c r="M1385" i="11" s="1"/>
  <c r="A1386" i="11"/>
  <c r="B1386" i="11"/>
  <c r="C1386" i="11"/>
  <c r="E1386" i="11"/>
  <c r="O1386" i="11" s="1"/>
  <c r="P1386" i="11" s="1"/>
  <c r="J1386" i="11"/>
  <c r="K1386" i="11"/>
  <c r="L1386" i="11"/>
  <c r="M1386" i="11"/>
  <c r="N1386" i="11"/>
  <c r="A1387" i="11"/>
  <c r="B1387" i="11"/>
  <c r="C1387" i="11" s="1"/>
  <c r="I1387" i="11"/>
  <c r="J1387" i="11"/>
  <c r="K1387" i="11"/>
  <c r="L1387" i="11" s="1"/>
  <c r="A1388" i="11"/>
  <c r="B1388" i="11"/>
  <c r="C1388" i="11" s="1"/>
  <c r="F1388" i="11"/>
  <c r="G1388" i="11"/>
  <c r="H1388" i="11"/>
  <c r="I1388" i="11"/>
  <c r="J1388" i="11"/>
  <c r="K1388" i="11"/>
  <c r="L1388" i="11" s="1"/>
  <c r="A1389" i="11"/>
  <c r="B1389" i="11"/>
  <c r="J1389" i="11"/>
  <c r="K1389" i="11"/>
  <c r="L1389" i="11"/>
  <c r="M1389" i="11" s="1"/>
  <c r="A1390" i="11"/>
  <c r="B1390" i="11"/>
  <c r="J1390" i="11"/>
  <c r="K1390" i="11"/>
  <c r="L1390" i="11"/>
  <c r="M1390" i="11" s="1"/>
  <c r="A1391" i="11"/>
  <c r="B1391" i="11"/>
  <c r="C1391" i="11" s="1"/>
  <c r="I1391" i="11"/>
  <c r="J1391" i="11"/>
  <c r="L1391" i="11" s="1"/>
  <c r="K1391" i="11"/>
  <c r="A1392" i="11"/>
  <c r="B1392" i="11"/>
  <c r="C1392" i="11" s="1"/>
  <c r="F1392" i="11"/>
  <c r="G1392" i="11"/>
  <c r="H1392" i="11"/>
  <c r="I1392" i="11"/>
  <c r="J1392" i="11"/>
  <c r="K1392" i="11"/>
  <c r="A1393" i="11"/>
  <c r="B1393" i="11"/>
  <c r="I1393" i="11" s="1"/>
  <c r="E1393" i="11"/>
  <c r="F1393" i="11"/>
  <c r="H1393" i="11"/>
  <c r="J1393" i="11"/>
  <c r="K1393" i="11"/>
  <c r="L1393" i="11"/>
  <c r="M1393" i="11" s="1"/>
  <c r="O1393" i="11"/>
  <c r="P1393" i="11" s="1"/>
  <c r="A1394" i="11"/>
  <c r="B1394" i="11"/>
  <c r="C1394" i="11" s="1"/>
  <c r="E1394" i="11"/>
  <c r="J1394" i="11"/>
  <c r="K1394" i="11"/>
  <c r="L1394" i="11"/>
  <c r="M1394" i="11" s="1"/>
  <c r="N1394" i="11"/>
  <c r="O1394" i="11"/>
  <c r="P1394" i="11"/>
  <c r="A1395" i="11"/>
  <c r="B1395" i="11"/>
  <c r="C1395" i="11" s="1"/>
  <c r="I1395" i="11"/>
  <c r="J1395" i="11"/>
  <c r="K1395" i="11"/>
  <c r="L1395" i="11" s="1"/>
  <c r="A1396" i="11"/>
  <c r="B1396" i="11"/>
  <c r="C1396" i="11" s="1"/>
  <c r="F1396" i="11"/>
  <c r="G1396" i="11"/>
  <c r="H1396" i="11"/>
  <c r="I1396" i="11"/>
  <c r="J1396" i="11"/>
  <c r="K1396" i="11"/>
  <c r="A1397" i="11"/>
  <c r="B1397" i="11"/>
  <c r="I1397" i="11" s="1"/>
  <c r="E1397" i="11"/>
  <c r="O1397" i="11" s="1"/>
  <c r="P1397" i="11" s="1"/>
  <c r="F1397" i="11"/>
  <c r="G1397" i="11"/>
  <c r="H1397" i="11"/>
  <c r="J1397" i="11"/>
  <c r="K1397" i="11"/>
  <c r="L1397" i="11"/>
  <c r="M1397" i="11" s="1"/>
  <c r="A1398" i="11"/>
  <c r="B1398" i="11"/>
  <c r="C1398" i="11" s="1"/>
  <c r="E1398" i="11"/>
  <c r="O1398" i="11" s="1"/>
  <c r="P1398" i="11" s="1"/>
  <c r="J1398" i="11"/>
  <c r="K1398" i="11"/>
  <c r="L1398" i="11"/>
  <c r="N1398" i="11" s="1"/>
  <c r="M1398" i="11"/>
  <c r="A1399" i="11"/>
  <c r="B1399" i="11"/>
  <c r="C1399" i="11" s="1"/>
  <c r="I1399" i="11"/>
  <c r="J1399" i="11"/>
  <c r="K1399" i="11"/>
  <c r="L1399" i="11" s="1"/>
  <c r="A1400" i="11"/>
  <c r="B1400" i="11"/>
  <c r="C1400" i="11" s="1"/>
  <c r="F1400" i="11"/>
  <c r="G1400" i="11"/>
  <c r="H1400" i="11"/>
  <c r="I1400" i="11"/>
  <c r="J1400" i="11"/>
  <c r="K1400" i="11"/>
  <c r="A1401" i="11"/>
  <c r="B1401" i="11"/>
  <c r="I1401" i="11" s="1"/>
  <c r="C1401" i="11"/>
  <c r="E1401" i="11"/>
  <c r="O1401" i="11" s="1"/>
  <c r="P1401" i="11" s="1"/>
  <c r="F1401" i="11"/>
  <c r="J1401" i="11"/>
  <c r="K1401" i="11"/>
  <c r="L1401" i="11"/>
  <c r="M1401" i="11" s="1"/>
  <c r="A1402" i="11"/>
  <c r="B1402" i="11"/>
  <c r="C1402" i="11"/>
  <c r="E1402" i="11"/>
  <c r="O1402" i="11" s="1"/>
  <c r="P1402" i="11" s="1"/>
  <c r="J1402" i="11"/>
  <c r="K1402" i="11"/>
  <c r="L1402" i="11"/>
  <c r="M1402" i="11"/>
  <c r="N1402" i="11"/>
  <c r="A1403" i="11"/>
  <c r="B1403" i="11"/>
  <c r="C1403" i="11" s="1"/>
  <c r="I1403" i="11"/>
  <c r="J1403" i="11"/>
  <c r="K1403" i="11"/>
  <c r="L1403" i="11"/>
  <c r="A1404" i="11"/>
  <c r="B1404" i="11"/>
  <c r="C1404" i="11" s="1"/>
  <c r="F1404" i="11"/>
  <c r="G1404" i="11"/>
  <c r="H1404" i="11"/>
  <c r="I1404" i="11"/>
  <c r="J1404" i="11"/>
  <c r="K1404" i="11"/>
  <c r="L1404" i="11" s="1"/>
  <c r="A1405" i="11"/>
  <c r="B1405" i="11"/>
  <c r="J1405" i="11"/>
  <c r="K1405" i="11"/>
  <c r="L1405" i="11"/>
  <c r="M1405" i="11" s="1"/>
  <c r="A1406" i="11"/>
  <c r="B1406" i="11"/>
  <c r="J1406" i="11"/>
  <c r="K1406" i="11"/>
  <c r="L1406" i="11"/>
  <c r="M1406" i="11" s="1"/>
  <c r="A1407" i="11"/>
  <c r="B1407" i="11"/>
  <c r="C1407" i="11" s="1"/>
  <c r="I1407" i="11"/>
  <c r="J1407" i="11"/>
  <c r="L1407" i="11" s="1"/>
  <c r="K1407" i="11"/>
  <c r="A1408" i="11"/>
  <c r="B1408" i="11"/>
  <c r="C1408" i="11" s="1"/>
  <c r="F1408" i="11"/>
  <c r="G1408" i="11"/>
  <c r="H1408" i="11"/>
  <c r="I1408" i="11"/>
  <c r="J1408" i="11"/>
  <c r="K1408" i="11"/>
  <c r="A1409" i="11"/>
  <c r="B1409" i="11"/>
  <c r="I1409" i="11" s="1"/>
  <c r="E1409" i="11"/>
  <c r="F1409" i="11"/>
  <c r="H1409" i="11"/>
  <c r="J1409" i="11"/>
  <c r="K1409" i="11"/>
  <c r="L1409" i="11"/>
  <c r="M1409" i="11" s="1"/>
  <c r="O1409" i="11"/>
  <c r="P1409" i="11" s="1"/>
  <c r="A1410" i="11"/>
  <c r="B1410" i="11"/>
  <c r="C1410" i="11" s="1"/>
  <c r="E1410" i="11"/>
  <c r="J1410" i="11"/>
  <c r="K1410" i="11"/>
  <c r="L1410" i="11"/>
  <c r="M1410" i="11" s="1"/>
  <c r="N1410" i="11"/>
  <c r="O1410" i="11"/>
  <c r="P1410" i="11"/>
  <c r="A1411" i="11"/>
  <c r="B1411" i="11"/>
  <c r="C1411" i="11" s="1"/>
  <c r="I1411" i="11"/>
  <c r="J1411" i="11"/>
  <c r="K1411" i="11"/>
  <c r="L1411" i="11" s="1"/>
  <c r="A1412" i="11"/>
  <c r="B1412" i="11"/>
  <c r="C1412" i="11" s="1"/>
  <c r="F1412" i="11"/>
  <c r="G1412" i="11"/>
  <c r="H1412" i="11"/>
  <c r="I1412" i="11"/>
  <c r="J1412" i="11"/>
  <c r="K1412" i="11"/>
  <c r="A1413" i="11"/>
  <c r="B1413" i="11"/>
  <c r="I1413" i="11" s="1"/>
  <c r="E1413" i="11"/>
  <c r="O1413" i="11" s="1"/>
  <c r="P1413" i="11" s="1"/>
  <c r="F1413" i="11"/>
  <c r="G1413" i="11"/>
  <c r="H1413" i="11"/>
  <c r="J1413" i="11"/>
  <c r="K1413" i="11"/>
  <c r="L1413" i="11"/>
  <c r="M1413" i="11" s="1"/>
  <c r="A1414" i="11"/>
  <c r="B1414" i="11"/>
  <c r="C1414" i="11" s="1"/>
  <c r="E1414" i="11"/>
  <c r="O1414" i="11" s="1"/>
  <c r="P1414" i="11" s="1"/>
  <c r="J1414" i="11"/>
  <c r="K1414" i="11"/>
  <c r="L1414" i="11"/>
  <c r="N1414" i="11" s="1"/>
  <c r="M1414" i="11"/>
  <c r="A1415" i="11"/>
  <c r="B1415" i="11"/>
  <c r="C1415" i="11" s="1"/>
  <c r="I1415" i="11"/>
  <c r="J1415" i="11"/>
  <c r="K1415" i="11"/>
  <c r="L1415" i="11" s="1"/>
  <c r="M1415" i="11" s="1"/>
  <c r="N1415" i="11"/>
  <c r="A1416" i="11"/>
  <c r="B1416" i="11"/>
  <c r="C1416" i="11" s="1"/>
  <c r="F1416" i="11"/>
  <c r="G1416" i="11"/>
  <c r="H1416" i="11"/>
  <c r="I1416" i="11"/>
  <c r="J1416" i="11"/>
  <c r="K1416" i="11"/>
  <c r="A1417" i="11"/>
  <c r="B1417" i="11"/>
  <c r="I1417" i="11" s="1"/>
  <c r="C1417" i="11"/>
  <c r="E1417" i="11"/>
  <c r="O1417" i="11" s="1"/>
  <c r="P1417" i="11" s="1"/>
  <c r="F1417" i="11"/>
  <c r="J1417" i="11"/>
  <c r="K1417" i="11"/>
  <c r="L1417" i="11"/>
  <c r="M1417" i="11" s="1"/>
  <c r="A1418" i="11"/>
  <c r="B1418" i="11"/>
  <c r="C1418" i="11"/>
  <c r="E1418" i="11"/>
  <c r="O1418" i="11" s="1"/>
  <c r="P1418" i="11" s="1"/>
  <c r="J1418" i="11"/>
  <c r="K1418" i="11"/>
  <c r="L1418" i="11"/>
  <c r="M1418" i="11"/>
  <c r="N1418" i="11"/>
  <c r="A1419" i="11"/>
  <c r="B1419" i="11"/>
  <c r="C1419" i="11" s="1"/>
  <c r="I1419" i="11"/>
  <c r="J1419" i="11"/>
  <c r="K1419" i="11"/>
  <c r="L1419" i="11" s="1"/>
  <c r="A1420" i="11"/>
  <c r="B1420" i="11"/>
  <c r="C1420" i="11" s="1"/>
  <c r="F1420" i="11"/>
  <c r="G1420" i="11"/>
  <c r="H1420" i="11"/>
  <c r="I1420" i="11"/>
  <c r="J1420" i="11"/>
  <c r="K1420" i="11"/>
  <c r="L1420" i="11" s="1"/>
  <c r="A1421" i="11"/>
  <c r="B1421" i="11"/>
  <c r="J1421" i="11"/>
  <c r="K1421" i="11"/>
  <c r="L1421" i="11"/>
  <c r="M1421" i="11" s="1"/>
  <c r="A1422" i="11"/>
  <c r="B1422" i="11"/>
  <c r="J1422" i="11"/>
  <c r="K1422" i="11"/>
  <c r="L1422" i="11"/>
  <c r="M1422" i="11" s="1"/>
  <c r="A1423" i="11"/>
  <c r="B1423" i="11"/>
  <c r="C1423" i="11" s="1"/>
  <c r="I1423" i="11"/>
  <c r="J1423" i="11"/>
  <c r="L1423" i="11" s="1"/>
  <c r="K1423" i="11"/>
  <c r="A1424" i="11"/>
  <c r="B1424" i="11"/>
  <c r="C1424" i="11" s="1"/>
  <c r="F1424" i="11"/>
  <c r="G1424" i="11"/>
  <c r="H1424" i="11"/>
  <c r="I1424" i="11"/>
  <c r="J1424" i="11"/>
  <c r="K1424" i="11"/>
  <c r="A1425" i="11"/>
  <c r="B1425" i="11"/>
  <c r="I1425" i="11" s="1"/>
  <c r="E1425" i="11"/>
  <c r="F1425" i="11"/>
  <c r="H1425" i="11"/>
  <c r="J1425" i="11"/>
  <c r="K1425" i="11"/>
  <c r="L1425" i="11"/>
  <c r="M1425" i="11" s="1"/>
  <c r="O1425" i="11"/>
  <c r="P1425" i="11" s="1"/>
  <c r="A1426" i="11"/>
  <c r="B1426" i="11"/>
  <c r="C1426" i="11" s="1"/>
  <c r="E1426" i="11"/>
  <c r="J1426" i="11"/>
  <c r="K1426" i="11"/>
  <c r="L1426" i="11"/>
  <c r="M1426" i="11" s="1"/>
  <c r="N1426" i="11"/>
  <c r="O1426" i="11"/>
  <c r="P1426" i="11" s="1"/>
  <c r="A1427" i="11"/>
  <c r="B1427" i="11"/>
  <c r="C1427" i="11" s="1"/>
  <c r="I1427" i="11"/>
  <c r="J1427" i="11"/>
  <c r="K1427" i="11"/>
  <c r="L1427" i="11" s="1"/>
  <c r="A1428" i="11"/>
  <c r="B1428" i="11"/>
  <c r="C1428" i="11" s="1"/>
  <c r="F1428" i="11"/>
  <c r="G1428" i="11"/>
  <c r="H1428" i="11"/>
  <c r="I1428" i="11"/>
  <c r="J1428" i="11"/>
  <c r="K1428" i="11"/>
  <c r="A1429" i="11"/>
  <c r="B1429" i="11"/>
  <c r="I1429" i="11" s="1"/>
  <c r="E1429" i="11"/>
  <c r="O1429" i="11" s="1"/>
  <c r="P1429" i="11" s="1"/>
  <c r="G1429" i="11"/>
  <c r="H1429" i="11"/>
  <c r="J1429" i="11"/>
  <c r="K1429" i="11"/>
  <c r="L1429" i="11"/>
  <c r="M1429" i="11" s="1"/>
  <c r="A1430" i="11"/>
  <c r="B1430" i="11"/>
  <c r="C1430" i="11" s="1"/>
  <c r="E1430" i="11"/>
  <c r="O1430" i="11" s="1"/>
  <c r="P1430" i="11" s="1"/>
  <c r="J1430" i="11"/>
  <c r="K1430" i="11"/>
  <c r="L1430" i="11"/>
  <c r="N1430" i="11" s="1"/>
  <c r="M1430" i="11"/>
  <c r="A1431" i="11"/>
  <c r="B1431" i="11"/>
  <c r="C1431" i="11" s="1"/>
  <c r="I1431" i="11"/>
  <c r="J1431" i="11"/>
  <c r="K1431" i="11"/>
  <c r="L1431" i="11" s="1"/>
  <c r="M1431" i="11" s="1"/>
  <c r="N1431" i="11"/>
  <c r="A1432" i="11"/>
  <c r="B1432" i="11"/>
  <c r="C1432" i="11" s="1"/>
  <c r="F1432" i="11"/>
  <c r="G1432" i="11"/>
  <c r="H1432" i="11"/>
  <c r="I1432" i="11"/>
  <c r="J1432" i="11"/>
  <c r="K1432" i="11"/>
  <c r="A1433" i="11"/>
  <c r="B1433" i="11"/>
  <c r="I1433" i="11" s="1"/>
  <c r="C1433" i="11"/>
  <c r="E1433" i="11"/>
  <c r="O1433" i="11" s="1"/>
  <c r="P1433" i="11" s="1"/>
  <c r="F1433" i="11"/>
  <c r="J1433" i="11"/>
  <c r="K1433" i="11"/>
  <c r="L1433" i="11"/>
  <c r="M1433" i="11" s="1"/>
  <c r="A1434" i="11"/>
  <c r="B1434" i="11"/>
  <c r="C1434" i="11"/>
  <c r="E1434" i="11"/>
  <c r="O1434" i="11" s="1"/>
  <c r="P1434" i="11" s="1"/>
  <c r="J1434" i="11"/>
  <c r="K1434" i="11"/>
  <c r="L1434" i="11"/>
  <c r="M1434" i="11"/>
  <c r="N1434" i="11"/>
  <c r="A1435" i="11"/>
  <c r="B1435" i="11"/>
  <c r="C1435" i="11" s="1"/>
  <c r="I1435" i="11"/>
  <c r="J1435" i="11"/>
  <c r="K1435" i="11"/>
  <c r="L1435" i="11"/>
  <c r="A1436" i="11"/>
  <c r="B1436" i="11"/>
  <c r="C1436" i="11" s="1"/>
  <c r="F1436" i="11"/>
  <c r="G1436" i="11"/>
  <c r="H1436" i="11"/>
  <c r="I1436" i="11"/>
  <c r="J1436" i="11"/>
  <c r="K1436" i="11"/>
  <c r="L1436" i="11" s="1"/>
  <c r="A1437" i="11"/>
  <c r="B1437" i="11"/>
  <c r="J1437" i="11"/>
  <c r="K1437" i="11"/>
  <c r="L1437" i="11"/>
  <c r="M1437" i="11" s="1"/>
  <c r="A1438" i="11"/>
  <c r="B1438" i="11"/>
  <c r="J1438" i="11"/>
  <c r="K1438" i="11"/>
  <c r="L1438" i="11"/>
  <c r="M1438" i="11" s="1"/>
  <c r="A1439" i="11"/>
  <c r="B1439" i="11"/>
  <c r="C1439" i="11" s="1"/>
  <c r="I1439" i="11"/>
  <c r="J1439" i="11"/>
  <c r="L1439" i="11" s="1"/>
  <c r="K1439" i="11"/>
  <c r="A1440" i="11"/>
  <c r="B1440" i="11"/>
  <c r="C1440" i="11" s="1"/>
  <c r="F1440" i="11"/>
  <c r="G1440" i="11"/>
  <c r="H1440" i="11"/>
  <c r="I1440" i="11"/>
  <c r="J1440" i="11"/>
  <c r="K1440" i="11"/>
  <c r="A1441" i="11"/>
  <c r="B1441" i="11"/>
  <c r="I1441" i="11" s="1"/>
  <c r="E1441" i="11"/>
  <c r="F1441" i="11"/>
  <c r="H1441" i="11"/>
  <c r="J1441" i="11"/>
  <c r="K1441" i="11"/>
  <c r="L1441" i="11"/>
  <c r="M1441" i="11" s="1"/>
  <c r="O1441" i="11"/>
  <c r="P1441" i="11" s="1"/>
  <c r="A1442" i="11"/>
  <c r="B1442" i="11"/>
  <c r="C1442" i="11" s="1"/>
  <c r="E1442" i="11"/>
  <c r="J1442" i="11"/>
  <c r="K1442" i="11"/>
  <c r="L1442" i="11"/>
  <c r="M1442" i="11" s="1"/>
  <c r="N1442" i="11"/>
  <c r="O1442" i="11"/>
  <c r="P1442" i="11" s="1"/>
  <c r="A1443" i="11"/>
  <c r="B1443" i="11"/>
  <c r="C1443" i="11" s="1"/>
  <c r="I1443" i="11"/>
  <c r="J1443" i="11"/>
  <c r="K1443" i="11"/>
  <c r="L1443" i="11" s="1"/>
  <c r="A1444" i="11"/>
  <c r="B1444" i="11"/>
  <c r="C1444" i="11" s="1"/>
  <c r="F1444" i="11"/>
  <c r="G1444" i="11"/>
  <c r="H1444" i="11"/>
  <c r="I1444" i="11"/>
  <c r="J1444" i="11"/>
  <c r="K1444" i="11"/>
  <c r="A1445" i="11"/>
  <c r="B1445" i="11"/>
  <c r="I1445" i="11" s="1"/>
  <c r="E1445" i="11"/>
  <c r="O1445" i="11" s="1"/>
  <c r="P1445" i="11" s="1"/>
  <c r="G1445" i="11"/>
  <c r="H1445" i="11"/>
  <c r="J1445" i="11"/>
  <c r="K1445" i="11"/>
  <c r="L1445" i="11"/>
  <c r="M1445" i="11" s="1"/>
  <c r="A1446" i="11"/>
  <c r="B1446" i="11"/>
  <c r="C1446" i="11" s="1"/>
  <c r="E1446" i="11"/>
  <c r="O1446" i="11" s="1"/>
  <c r="P1446" i="11" s="1"/>
  <c r="J1446" i="11"/>
  <c r="K1446" i="11"/>
  <c r="L1446" i="11"/>
  <c r="N1446" i="11" s="1"/>
  <c r="M1446" i="11"/>
  <c r="A1447" i="11"/>
  <c r="B1447" i="11"/>
  <c r="C1447" i="11" s="1"/>
  <c r="I1447" i="11"/>
  <c r="J1447" i="11"/>
  <c r="K1447" i="11"/>
  <c r="L1447" i="11" s="1"/>
  <c r="M1447" i="11"/>
  <c r="N1447" i="11"/>
  <c r="A1448" i="11"/>
  <c r="B1448" i="11"/>
  <c r="C1448" i="11" s="1"/>
  <c r="F1448" i="11"/>
  <c r="G1448" i="11"/>
  <c r="H1448" i="11"/>
  <c r="I1448" i="11"/>
  <c r="J1448" i="11"/>
  <c r="K1448" i="11"/>
  <c r="A1449" i="11"/>
  <c r="B1449" i="11"/>
  <c r="I1449" i="11" s="1"/>
  <c r="C1449" i="11"/>
  <c r="E1449" i="11"/>
  <c r="O1449" i="11" s="1"/>
  <c r="P1449" i="11" s="1"/>
  <c r="F1449" i="11"/>
  <c r="J1449" i="11"/>
  <c r="K1449" i="11"/>
  <c r="L1449" i="11"/>
  <c r="M1449" i="11" s="1"/>
  <c r="A1450" i="11"/>
  <c r="B1450" i="11"/>
  <c r="C1450" i="11"/>
  <c r="E1450" i="11"/>
  <c r="O1450" i="11" s="1"/>
  <c r="P1450" i="11" s="1"/>
  <c r="J1450" i="11"/>
  <c r="K1450" i="11"/>
  <c r="L1450" i="11"/>
  <c r="M1450" i="11"/>
  <c r="N1450" i="11"/>
  <c r="A1451" i="11"/>
  <c r="B1451" i="11"/>
  <c r="C1451" i="11" s="1"/>
  <c r="I1451" i="11"/>
  <c r="J1451" i="11"/>
  <c r="K1451" i="11"/>
  <c r="L1451" i="11" s="1"/>
  <c r="A1452" i="11"/>
  <c r="B1452" i="11"/>
  <c r="C1452" i="11" s="1"/>
  <c r="F1452" i="11"/>
  <c r="G1452" i="11"/>
  <c r="H1452" i="11"/>
  <c r="I1452" i="11"/>
  <c r="J1452" i="11"/>
  <c r="K1452" i="11"/>
  <c r="L1452" i="11" s="1"/>
  <c r="A1453" i="11"/>
  <c r="B1453" i="11"/>
  <c r="J1453" i="11"/>
  <c r="K1453" i="11"/>
  <c r="L1453" i="11"/>
  <c r="M1453" i="11" s="1"/>
  <c r="A1454" i="11"/>
  <c r="B1454" i="11"/>
  <c r="J1454" i="11"/>
  <c r="K1454" i="11"/>
  <c r="L1454" i="11"/>
  <c r="M1454" i="11" s="1"/>
  <c r="A1455" i="11"/>
  <c r="B1455" i="11"/>
  <c r="C1455" i="11" s="1"/>
  <c r="I1455" i="11"/>
  <c r="J1455" i="11"/>
  <c r="L1455" i="11" s="1"/>
  <c r="K1455" i="11"/>
  <c r="A1456" i="11"/>
  <c r="B1456" i="11"/>
  <c r="C1456" i="11" s="1"/>
  <c r="F1456" i="11"/>
  <c r="G1456" i="11"/>
  <c r="H1456" i="11"/>
  <c r="I1456" i="11"/>
  <c r="J1456" i="11"/>
  <c r="K1456" i="11"/>
  <c r="A1457" i="11"/>
  <c r="B1457" i="11"/>
  <c r="I1457" i="11" s="1"/>
  <c r="E1457" i="11"/>
  <c r="F1457" i="11"/>
  <c r="H1457" i="11"/>
  <c r="J1457" i="11"/>
  <c r="K1457" i="11"/>
  <c r="L1457" i="11"/>
  <c r="M1457" i="11" s="1"/>
  <c r="O1457" i="11"/>
  <c r="P1457" i="11" s="1"/>
  <c r="A1458" i="11"/>
  <c r="B1458" i="11"/>
  <c r="C1458" i="11" s="1"/>
  <c r="E1458" i="11"/>
  <c r="J1458" i="11"/>
  <c r="K1458" i="11"/>
  <c r="L1458" i="11"/>
  <c r="M1458" i="11" s="1"/>
  <c r="N1458" i="11"/>
  <c r="O1458" i="11"/>
  <c r="P1458" i="11" s="1"/>
  <c r="A1459" i="11"/>
  <c r="B1459" i="11"/>
  <c r="C1459" i="11" s="1"/>
  <c r="I1459" i="11"/>
  <c r="J1459" i="11"/>
  <c r="K1459" i="11"/>
  <c r="L1459" i="11" s="1"/>
  <c r="A1460" i="11"/>
  <c r="B1460" i="11"/>
  <c r="C1460" i="11" s="1"/>
  <c r="F1460" i="11"/>
  <c r="G1460" i="11"/>
  <c r="H1460" i="11"/>
  <c r="I1460" i="11"/>
  <c r="J1460" i="11"/>
  <c r="K1460" i="11"/>
  <c r="A1461" i="11"/>
  <c r="B1461" i="11"/>
  <c r="I1461" i="11" s="1"/>
  <c r="E1461" i="11"/>
  <c r="O1461" i="11" s="1"/>
  <c r="P1461" i="11" s="1"/>
  <c r="G1461" i="11"/>
  <c r="H1461" i="11"/>
  <c r="J1461" i="11"/>
  <c r="K1461" i="11"/>
  <c r="L1461" i="11"/>
  <c r="M1461" i="11" s="1"/>
  <c r="A1462" i="11"/>
  <c r="B1462" i="11"/>
  <c r="C1462" i="11" s="1"/>
  <c r="E1462" i="11"/>
  <c r="O1462" i="11" s="1"/>
  <c r="P1462" i="11" s="1"/>
  <c r="J1462" i="11"/>
  <c r="K1462" i="11"/>
  <c r="L1462" i="11"/>
  <c r="N1462" i="11" s="1"/>
  <c r="A1463" i="11"/>
  <c r="B1463" i="11"/>
  <c r="I1463" i="11" s="1"/>
  <c r="J1463" i="11"/>
  <c r="K1463" i="11"/>
  <c r="L1463" i="11" s="1"/>
  <c r="M1463" i="11" s="1"/>
  <c r="A1464" i="11"/>
  <c r="B1464" i="11"/>
  <c r="C1464" i="11" s="1"/>
  <c r="F1464" i="11"/>
  <c r="G1464" i="11"/>
  <c r="H1464" i="11"/>
  <c r="I1464" i="11"/>
  <c r="J1464" i="11"/>
  <c r="K1464" i="11"/>
  <c r="L1464" i="11" s="1"/>
  <c r="A1465" i="11"/>
  <c r="B1465" i="11"/>
  <c r="C1465" i="11" s="1"/>
  <c r="J1465" i="11"/>
  <c r="K1465" i="11"/>
  <c r="L1465" i="11"/>
  <c r="M1465" i="11" s="1"/>
  <c r="A1466" i="11"/>
  <c r="B1466" i="11"/>
  <c r="J1466" i="11"/>
  <c r="K1466" i="11"/>
  <c r="L1466" i="11"/>
  <c r="M1466" i="11" s="1"/>
  <c r="N1466" i="11"/>
  <c r="A1467" i="11"/>
  <c r="B1467" i="11"/>
  <c r="J1467" i="11"/>
  <c r="K1467" i="11"/>
  <c r="L1467" i="11" s="1"/>
  <c r="A1468" i="11"/>
  <c r="B1468" i="11"/>
  <c r="C1468" i="11" s="1"/>
  <c r="F1468" i="11"/>
  <c r="G1468" i="11"/>
  <c r="H1468" i="11"/>
  <c r="I1468" i="11"/>
  <c r="J1468" i="11"/>
  <c r="K1468" i="11"/>
  <c r="L1468" i="11" s="1"/>
  <c r="A1469" i="11"/>
  <c r="B1469" i="11"/>
  <c r="C1469" i="11" s="1"/>
  <c r="E1469" i="11"/>
  <c r="O1469" i="11" s="1"/>
  <c r="P1469" i="11" s="1"/>
  <c r="G1469" i="11"/>
  <c r="H1469" i="11"/>
  <c r="I1469" i="11"/>
  <c r="J1469" i="11"/>
  <c r="K1469" i="11"/>
  <c r="L1469" i="11"/>
  <c r="M1469" i="11" s="1"/>
  <c r="A1470" i="11"/>
  <c r="B1470" i="11"/>
  <c r="C1470" i="11"/>
  <c r="E1470" i="11"/>
  <c r="O1470" i="11" s="1"/>
  <c r="P1470" i="11" s="1"/>
  <c r="F1470" i="11"/>
  <c r="J1470" i="11"/>
  <c r="K1470" i="11"/>
  <c r="L1470" i="11"/>
  <c r="M1470" i="11" s="1"/>
  <c r="A1471" i="11"/>
  <c r="B1471" i="11"/>
  <c r="I1471" i="11"/>
  <c r="J1471" i="11"/>
  <c r="K1471" i="11"/>
  <c r="L1471" i="11"/>
  <c r="N1471" i="11" s="1"/>
  <c r="A1472" i="11"/>
  <c r="B1472" i="11"/>
  <c r="C1472" i="11" s="1"/>
  <c r="F1472" i="11"/>
  <c r="G1472" i="11"/>
  <c r="H1472" i="11"/>
  <c r="I1472" i="11"/>
  <c r="J1472" i="11"/>
  <c r="K1472" i="11"/>
  <c r="L1472" i="11"/>
  <c r="A1473" i="11"/>
  <c r="B1473" i="11"/>
  <c r="C1473" i="11" s="1"/>
  <c r="G1473" i="11"/>
  <c r="H1473" i="11"/>
  <c r="J1473" i="11"/>
  <c r="K1473" i="11"/>
  <c r="L1473" i="11"/>
  <c r="A1474" i="11"/>
  <c r="B1474" i="11"/>
  <c r="C1474" i="11"/>
  <c r="E1474" i="11"/>
  <c r="F1474" i="11"/>
  <c r="I1474" i="11"/>
  <c r="J1474" i="11"/>
  <c r="K1474" i="11"/>
  <c r="L1474" i="11" s="1"/>
  <c r="M1474" i="11" s="1"/>
  <c r="N1474" i="11"/>
  <c r="O1474" i="11"/>
  <c r="P1474" i="11" s="1"/>
  <c r="A1475" i="11"/>
  <c r="B1475" i="11"/>
  <c r="F1475" i="11" s="1"/>
  <c r="H1475" i="11"/>
  <c r="I1475" i="11"/>
  <c r="J1475" i="11"/>
  <c r="K1475" i="11"/>
  <c r="L1475" i="11" s="1"/>
  <c r="M1475" i="11" s="1"/>
  <c r="A1476" i="11"/>
  <c r="B1476" i="11"/>
  <c r="C1476" i="11" s="1"/>
  <c r="E1476" i="11"/>
  <c r="F1476" i="11"/>
  <c r="G1476" i="11"/>
  <c r="H1476" i="11"/>
  <c r="I1476" i="11"/>
  <c r="J1476" i="11"/>
  <c r="K1476" i="11"/>
  <c r="L1476" i="11"/>
  <c r="O1476" i="11"/>
  <c r="P1476" i="11" s="1"/>
  <c r="A1477" i="11"/>
  <c r="B1477" i="11"/>
  <c r="C1477" i="11" s="1"/>
  <c r="E1477" i="11"/>
  <c r="G1477" i="11"/>
  <c r="H1477" i="11"/>
  <c r="J1477" i="11"/>
  <c r="K1477" i="11"/>
  <c r="L1477" i="11"/>
  <c r="O1477" i="11"/>
  <c r="P1477" i="11" s="1"/>
  <c r="A1478" i="11"/>
  <c r="B1478" i="11"/>
  <c r="C1478" i="11" s="1"/>
  <c r="E1478" i="11"/>
  <c r="O1478" i="11" s="1"/>
  <c r="P1478" i="11" s="1"/>
  <c r="F1478" i="11"/>
  <c r="J1478" i="11"/>
  <c r="K1478" i="11"/>
  <c r="L1478" i="11"/>
  <c r="M1478" i="11" s="1"/>
  <c r="N1478" i="11"/>
  <c r="A1479" i="11"/>
  <c r="B1479" i="11"/>
  <c r="I1479" i="11" s="1"/>
  <c r="F1479" i="11"/>
  <c r="H1479" i="11"/>
  <c r="J1479" i="11"/>
  <c r="K1479" i="11"/>
  <c r="L1479" i="11"/>
  <c r="M1479" i="11"/>
  <c r="N1479" i="11"/>
  <c r="A1480" i="11"/>
  <c r="B1480" i="11"/>
  <c r="C1480" i="11" s="1"/>
  <c r="F1480" i="11"/>
  <c r="G1480" i="11"/>
  <c r="I1480" i="11"/>
  <c r="J1480" i="11"/>
  <c r="K1480" i="11"/>
  <c r="L1480" i="11" s="1"/>
  <c r="A1481" i="11"/>
  <c r="B1481" i="11"/>
  <c r="C1481" i="11"/>
  <c r="E1481" i="11"/>
  <c r="F1481" i="11"/>
  <c r="G1481" i="11"/>
  <c r="H1481" i="11"/>
  <c r="I1481" i="11"/>
  <c r="J1481" i="11"/>
  <c r="K1481" i="11"/>
  <c r="L1481" i="11"/>
  <c r="M1481" i="11" s="1"/>
  <c r="N1481" i="11"/>
  <c r="O1481" i="11"/>
  <c r="P1481" i="11" s="1"/>
  <c r="A1482" i="11"/>
  <c r="B1482" i="11"/>
  <c r="F1482" i="11" s="1"/>
  <c r="C1482" i="11"/>
  <c r="E1482" i="11"/>
  <c r="O1482" i="11" s="1"/>
  <c r="P1482" i="11" s="1"/>
  <c r="I1482" i="11"/>
  <c r="J1482" i="11"/>
  <c r="K1482" i="11"/>
  <c r="L1482" i="11"/>
  <c r="N1482" i="11" s="1"/>
  <c r="A1483" i="11"/>
  <c r="B1483" i="11"/>
  <c r="I1483" i="11" s="1"/>
  <c r="J1483" i="11"/>
  <c r="K1483" i="11"/>
  <c r="L1483" i="11"/>
  <c r="N1483" i="11" s="1"/>
  <c r="A1484" i="11"/>
  <c r="B1484" i="11"/>
  <c r="C1484" i="11" s="1"/>
  <c r="E1484" i="11"/>
  <c r="O1484" i="11" s="1"/>
  <c r="P1484" i="11" s="1"/>
  <c r="F1484" i="11"/>
  <c r="H1484" i="11"/>
  <c r="I1484" i="11"/>
  <c r="J1484" i="11"/>
  <c r="K1484" i="11"/>
  <c r="L1484" i="11"/>
  <c r="A1485" i="11"/>
  <c r="B1485" i="11"/>
  <c r="C1485" i="11" s="1"/>
  <c r="E1485" i="11"/>
  <c r="O1485" i="11" s="1"/>
  <c r="P1485" i="11" s="1"/>
  <c r="F1485" i="11"/>
  <c r="H1485" i="11"/>
  <c r="I1485" i="11"/>
  <c r="J1485" i="11"/>
  <c r="K1485" i="11"/>
  <c r="L1485" i="11"/>
  <c r="A1486" i="11"/>
  <c r="B1486" i="11"/>
  <c r="F1486" i="11"/>
  <c r="J1486" i="11"/>
  <c r="K1486" i="11"/>
  <c r="L1486" i="11" s="1"/>
  <c r="A1487" i="11"/>
  <c r="B1487" i="11"/>
  <c r="F1487" i="11" s="1"/>
  <c r="H1487" i="11"/>
  <c r="J1487" i="11"/>
  <c r="K1487" i="11"/>
  <c r="L1487" i="11" s="1"/>
  <c r="A1488" i="11"/>
  <c r="B1488" i="11"/>
  <c r="G1488" i="11"/>
  <c r="I1488" i="11"/>
  <c r="J1488" i="11"/>
  <c r="K1488" i="11"/>
  <c r="A1489" i="11"/>
  <c r="B1489" i="11"/>
  <c r="F1489" i="11" s="1"/>
  <c r="C1489" i="11"/>
  <c r="E1489" i="11"/>
  <c r="O1489" i="11" s="1"/>
  <c r="P1489" i="11" s="1"/>
  <c r="G1489" i="11"/>
  <c r="H1489" i="11"/>
  <c r="I1489" i="11"/>
  <c r="J1489" i="11"/>
  <c r="K1489" i="11"/>
  <c r="L1489" i="11"/>
  <c r="M1489" i="11" s="1"/>
  <c r="A1490" i="11"/>
  <c r="B1490" i="11"/>
  <c r="C1490" i="11" s="1"/>
  <c r="E1490" i="11"/>
  <c r="O1490" i="11" s="1"/>
  <c r="P1490" i="11" s="1"/>
  <c r="I1490" i="11"/>
  <c r="J1490" i="11"/>
  <c r="K1490" i="11"/>
  <c r="L1490" i="11" s="1"/>
  <c r="A1491" i="11"/>
  <c r="B1491" i="11"/>
  <c r="F1491" i="11"/>
  <c r="H1491" i="11"/>
  <c r="I1491" i="11"/>
  <c r="J1491" i="11"/>
  <c r="K1491" i="11"/>
  <c r="A1492" i="11"/>
  <c r="B1492" i="11"/>
  <c r="C1492" i="11" s="1"/>
  <c r="F1492" i="11"/>
  <c r="H1492" i="11"/>
  <c r="I1492" i="11"/>
  <c r="J1492" i="11"/>
  <c r="K1492" i="11"/>
  <c r="L1492" i="11" s="1"/>
  <c r="A1493" i="11"/>
  <c r="B1493" i="11"/>
  <c r="F1493" i="11"/>
  <c r="H1493" i="11"/>
  <c r="I1493" i="11"/>
  <c r="J1493" i="11"/>
  <c r="K1493" i="11"/>
  <c r="L1493" i="11"/>
  <c r="M1493" i="11" s="1"/>
  <c r="N1493" i="11"/>
  <c r="A1494" i="11"/>
  <c r="B1494" i="11"/>
  <c r="C1494" i="11"/>
  <c r="E1494" i="11"/>
  <c r="F1494" i="11"/>
  <c r="I1494" i="11"/>
  <c r="J1494" i="11"/>
  <c r="K1494" i="11"/>
  <c r="L1494" i="11" s="1"/>
  <c r="O1494" i="11"/>
  <c r="P1494" i="11" s="1"/>
  <c r="A1495" i="11"/>
  <c r="B1495" i="11"/>
  <c r="H1495" i="11" s="1"/>
  <c r="J1495" i="11"/>
  <c r="K1495" i="11"/>
  <c r="A1496" i="11"/>
  <c r="B1496" i="11"/>
  <c r="C1496" i="11" s="1"/>
  <c r="E1496" i="11"/>
  <c r="O1496" i="11" s="1"/>
  <c r="P1496" i="11" s="1"/>
  <c r="F1496" i="11"/>
  <c r="G1496" i="11"/>
  <c r="H1496" i="11"/>
  <c r="I1496" i="11"/>
  <c r="J1496" i="11"/>
  <c r="K1496" i="11"/>
  <c r="L1496" i="11"/>
  <c r="A1497" i="11"/>
  <c r="B1497" i="11"/>
  <c r="C1497" i="11" s="1"/>
  <c r="E1497" i="11"/>
  <c r="O1497" i="11" s="1"/>
  <c r="P1497" i="11" s="1"/>
  <c r="G1497" i="11"/>
  <c r="H1497" i="11"/>
  <c r="I1497" i="11"/>
  <c r="J1497" i="11"/>
  <c r="K1497" i="11"/>
  <c r="L1497" i="11"/>
  <c r="M1497" i="11" s="1"/>
  <c r="A1498" i="11"/>
  <c r="B1498" i="11"/>
  <c r="E1498" i="11" s="1"/>
  <c r="O1498" i="11" s="1"/>
  <c r="P1498" i="11" s="1"/>
  <c r="F1498" i="11"/>
  <c r="I1498" i="11"/>
  <c r="J1498" i="11"/>
  <c r="K1498" i="11"/>
  <c r="L1498" i="11"/>
  <c r="M1498" i="11" s="1"/>
  <c r="N1498" i="11"/>
  <c r="A1499" i="11"/>
  <c r="B1499" i="11"/>
  <c r="F1499" i="11"/>
  <c r="H1499" i="11"/>
  <c r="I1499" i="11"/>
  <c r="J1499" i="11"/>
  <c r="K1499" i="11"/>
  <c r="L1499" i="11"/>
  <c r="M1499" i="11" s="1"/>
  <c r="N1499" i="11"/>
  <c r="A1500" i="11"/>
  <c r="B1500" i="11"/>
  <c r="F1500" i="11"/>
  <c r="J1500" i="11"/>
  <c r="K1500" i="11"/>
  <c r="L1500" i="11" s="1"/>
  <c r="A1501" i="11"/>
  <c r="B1501" i="11"/>
  <c r="C1501" i="11"/>
  <c r="E1501" i="11"/>
  <c r="F1501" i="11"/>
  <c r="G1501" i="11"/>
  <c r="H1501" i="11"/>
  <c r="I1501" i="11"/>
  <c r="J1501" i="11"/>
  <c r="K1501" i="11"/>
  <c r="L1501" i="11"/>
  <c r="M1501" i="11" s="1"/>
  <c r="N1501" i="11"/>
  <c r="O1501" i="11"/>
  <c r="P1501" i="11" s="1"/>
  <c r="A1502" i="11"/>
  <c r="B1502" i="11"/>
  <c r="I1502" i="11" s="1"/>
  <c r="C1502" i="11"/>
  <c r="E1502" i="11"/>
  <c r="O1502" i="11" s="1"/>
  <c r="P1502" i="11" s="1"/>
  <c r="F1502" i="11"/>
  <c r="J1502" i="11"/>
  <c r="K1502" i="11"/>
  <c r="L1502" i="11" s="1"/>
  <c r="N1502" i="11" s="1"/>
  <c r="M1502" i="11"/>
  <c r="A1503" i="11"/>
  <c r="B1503" i="11"/>
  <c r="F1503" i="11" s="1"/>
  <c r="H1503" i="11"/>
  <c r="J1503" i="11"/>
  <c r="K1503" i="11"/>
  <c r="L1503" i="11" s="1"/>
  <c r="N1503" i="11" s="1"/>
  <c r="A1504" i="11"/>
  <c r="B1504" i="11"/>
  <c r="C1504" i="11" s="1"/>
  <c r="E1504" i="11"/>
  <c r="O1504" i="11" s="1"/>
  <c r="P1504" i="11" s="1"/>
  <c r="F1504" i="11"/>
  <c r="G1504" i="11"/>
  <c r="J1504" i="11"/>
  <c r="K1504" i="11"/>
  <c r="L1504" i="11"/>
  <c r="A1505" i="11"/>
  <c r="B1505" i="11"/>
  <c r="F1505" i="11" s="1"/>
  <c r="E1505" i="11"/>
  <c r="O1505" i="11" s="1"/>
  <c r="P1505" i="11" s="1"/>
  <c r="G1505" i="11"/>
  <c r="J1505" i="11"/>
  <c r="K1505" i="11"/>
  <c r="L1505" i="11"/>
  <c r="A1506" i="11"/>
  <c r="B1506" i="11"/>
  <c r="C1506" i="11" s="1"/>
  <c r="E1506" i="11"/>
  <c r="J1506" i="11"/>
  <c r="K1506" i="11"/>
  <c r="L1506" i="11"/>
  <c r="O1506" i="11"/>
  <c r="P1506" i="11" s="1"/>
  <c r="A1507" i="11"/>
  <c r="B1507" i="11"/>
  <c r="F1507" i="11"/>
  <c r="J1507" i="11"/>
  <c r="K1507" i="11"/>
  <c r="L1507" i="11"/>
  <c r="A1508" i="11"/>
  <c r="B1508" i="11"/>
  <c r="F1508" i="11" s="1"/>
  <c r="E1508" i="11"/>
  <c r="O1508" i="11" s="1"/>
  <c r="P1508" i="11" s="1"/>
  <c r="J1508" i="11"/>
  <c r="K1508" i="11"/>
  <c r="L1508" i="11" s="1"/>
  <c r="A1509" i="11"/>
  <c r="B1509" i="11"/>
  <c r="H1509" i="11" s="1"/>
  <c r="C1509" i="11"/>
  <c r="E1509" i="11"/>
  <c r="F1509" i="11"/>
  <c r="J1509" i="11"/>
  <c r="K1509" i="11"/>
  <c r="L1509" i="11"/>
  <c r="M1509" i="11" s="1"/>
  <c r="O1509" i="11"/>
  <c r="P1509" i="11" s="1"/>
  <c r="A1510" i="11"/>
  <c r="B1510" i="11"/>
  <c r="C1510" i="11"/>
  <c r="J1510" i="11"/>
  <c r="K1510" i="11"/>
  <c r="L1510" i="11" s="1"/>
  <c r="M1510" i="11" s="1"/>
  <c r="A1511" i="11"/>
  <c r="B1511" i="11"/>
  <c r="J1511" i="11"/>
  <c r="K1511" i="11"/>
  <c r="L1511" i="11" s="1"/>
  <c r="M1511" i="11" s="1"/>
  <c r="N1511" i="11"/>
  <c r="A1512" i="11"/>
  <c r="B1512" i="11"/>
  <c r="E1512" i="11" s="1"/>
  <c r="O1512" i="11" s="1"/>
  <c r="P1512" i="11" s="1"/>
  <c r="J1512" i="11"/>
  <c r="K1512" i="11"/>
  <c r="L1512" i="11" s="1"/>
  <c r="A1513" i="11"/>
  <c r="B1513" i="11"/>
  <c r="C1513" i="11" s="1"/>
  <c r="E1513" i="11"/>
  <c r="O1513" i="11" s="1"/>
  <c r="J1513" i="11"/>
  <c r="K1513" i="11"/>
  <c r="L1513" i="11"/>
  <c r="M1513" i="11" s="1"/>
  <c r="N1513" i="11"/>
  <c r="P1513" i="11"/>
  <c r="A1514" i="11"/>
  <c r="B1514" i="11"/>
  <c r="I1514" i="11" s="1"/>
  <c r="J1514" i="11"/>
  <c r="K1514" i="11"/>
  <c r="L1514" i="11"/>
  <c r="M1514" i="11" s="1"/>
  <c r="N1514" i="11"/>
  <c r="A1515" i="11"/>
  <c r="B1515" i="11"/>
  <c r="E1515" i="11"/>
  <c r="F1515" i="11"/>
  <c r="H1515" i="11"/>
  <c r="I1515" i="11"/>
  <c r="J1515" i="11"/>
  <c r="K1515" i="11"/>
  <c r="L1515" i="11" s="1"/>
  <c r="M1515" i="11" s="1"/>
  <c r="N1515" i="11"/>
  <c r="O1515" i="11"/>
  <c r="P1515" i="11" s="1"/>
  <c r="A1516" i="11"/>
  <c r="B1516" i="11"/>
  <c r="C1516" i="11" s="1"/>
  <c r="E1516" i="11"/>
  <c r="F1516" i="11"/>
  <c r="G1516" i="11"/>
  <c r="H1516" i="11"/>
  <c r="I1516" i="11"/>
  <c r="J1516" i="11"/>
  <c r="K1516" i="11"/>
  <c r="L1516" i="11"/>
  <c r="M1516" i="11" s="1"/>
  <c r="N1516" i="11"/>
  <c r="O1516" i="11"/>
  <c r="P1516" i="11" s="1"/>
  <c r="A1517" i="11"/>
  <c r="B1517" i="11"/>
  <c r="C1517" i="11"/>
  <c r="E1517" i="11"/>
  <c r="F1517" i="11"/>
  <c r="G1517" i="11"/>
  <c r="H1517" i="11"/>
  <c r="I1517" i="11"/>
  <c r="J1517" i="11"/>
  <c r="K1517" i="11"/>
  <c r="L1517" i="11"/>
  <c r="M1517" i="11" s="1"/>
  <c r="N1517" i="11"/>
  <c r="O1517" i="11"/>
  <c r="P1517" i="11" s="1"/>
  <c r="A1518" i="11"/>
  <c r="B1518" i="11"/>
  <c r="G1518" i="11" s="1"/>
  <c r="C1518" i="11"/>
  <c r="E1518" i="11"/>
  <c r="O1518" i="11" s="1"/>
  <c r="P1518" i="11" s="1"/>
  <c r="H1518" i="11"/>
  <c r="I1518" i="11"/>
  <c r="J1518" i="11"/>
  <c r="K1518" i="11"/>
  <c r="L1518" i="11" s="1"/>
  <c r="A1519" i="11"/>
  <c r="B1519" i="11"/>
  <c r="H1519" i="11" s="1"/>
  <c r="E1519" i="11"/>
  <c r="O1519" i="11" s="1"/>
  <c r="P1519" i="11" s="1"/>
  <c r="I1519" i="11"/>
  <c r="J1519" i="11"/>
  <c r="K1519" i="11"/>
  <c r="A1520" i="11"/>
  <c r="B1520" i="11"/>
  <c r="F1520" i="11" s="1"/>
  <c r="G1520" i="11"/>
  <c r="H1520" i="11"/>
  <c r="J1520" i="11"/>
  <c r="K1520" i="11"/>
  <c r="L1520" i="11" s="1"/>
  <c r="M1520" i="11"/>
  <c r="N1520" i="11"/>
  <c r="A1521" i="11"/>
  <c r="B1521" i="11"/>
  <c r="H1521" i="11" s="1"/>
  <c r="C1521" i="11"/>
  <c r="E1521" i="11"/>
  <c r="F1521" i="11"/>
  <c r="J1521" i="11"/>
  <c r="K1521" i="11"/>
  <c r="L1521" i="11"/>
  <c r="O1521" i="11"/>
  <c r="P1521" i="11" s="1"/>
  <c r="A1522" i="11"/>
  <c r="B1522" i="11"/>
  <c r="C1522" i="11"/>
  <c r="J1522" i="11"/>
  <c r="L1522" i="11" s="1"/>
  <c r="K1522" i="11"/>
  <c r="A1523" i="11"/>
  <c r="B1523" i="11"/>
  <c r="C1523" i="11"/>
  <c r="E1523" i="11"/>
  <c r="O1523" i="11" s="1"/>
  <c r="P1523" i="11" s="1"/>
  <c r="F1523" i="11"/>
  <c r="G1523" i="11"/>
  <c r="H1523" i="11"/>
  <c r="I1523" i="11"/>
  <c r="J1523" i="11"/>
  <c r="K1523" i="11"/>
  <c r="L1523" i="11" s="1"/>
  <c r="A1524" i="11"/>
  <c r="B1524" i="11"/>
  <c r="C1524" i="11" s="1"/>
  <c r="F1524" i="11"/>
  <c r="H1524" i="11"/>
  <c r="J1524" i="11"/>
  <c r="K1524" i="11"/>
  <c r="A1525" i="11"/>
  <c r="B1525" i="11"/>
  <c r="E1525" i="11"/>
  <c r="O1525" i="11" s="1"/>
  <c r="P1525" i="11" s="1"/>
  <c r="F1525" i="11"/>
  <c r="G1525" i="11"/>
  <c r="J1525" i="11"/>
  <c r="K1525" i="11"/>
  <c r="L1525" i="11"/>
  <c r="N1525" i="11" s="1"/>
  <c r="M1525" i="11"/>
  <c r="A1526" i="11"/>
  <c r="B1526" i="11"/>
  <c r="C1526" i="11" s="1"/>
  <c r="I1526" i="11"/>
  <c r="J1526" i="11"/>
  <c r="L1526" i="11" s="1"/>
  <c r="K1526" i="11"/>
  <c r="A1527" i="11"/>
  <c r="B1527" i="11"/>
  <c r="C1527" i="11"/>
  <c r="E1527" i="11"/>
  <c r="O1527" i="11" s="1"/>
  <c r="P1527" i="11" s="1"/>
  <c r="F1527" i="11"/>
  <c r="G1527" i="11"/>
  <c r="H1527" i="11"/>
  <c r="I1527" i="11"/>
  <c r="J1527" i="11"/>
  <c r="K1527" i="11"/>
  <c r="L1527" i="11" s="1"/>
  <c r="A1528" i="11"/>
  <c r="B1528" i="11"/>
  <c r="C1528" i="11" s="1"/>
  <c r="F1528" i="11"/>
  <c r="I1528" i="11"/>
  <c r="J1528" i="11"/>
  <c r="K1528" i="11"/>
  <c r="L1528" i="11" s="1"/>
  <c r="A1529" i="11"/>
  <c r="B1529" i="11"/>
  <c r="F1529" i="11" s="1"/>
  <c r="E1529" i="11"/>
  <c r="J1529" i="11"/>
  <c r="K1529" i="11"/>
  <c r="L1529" i="11"/>
  <c r="N1529" i="11" s="1"/>
  <c r="M1529" i="11"/>
  <c r="O1529" i="11"/>
  <c r="P1529" i="11" s="1"/>
  <c r="A1530" i="11"/>
  <c r="B1530" i="11"/>
  <c r="C1530" i="11" s="1"/>
  <c r="J1530" i="11"/>
  <c r="L1530" i="11" s="1"/>
  <c r="K1530" i="11"/>
  <c r="A1531" i="11"/>
  <c r="B1531" i="11"/>
  <c r="C1531" i="11"/>
  <c r="E1531" i="11"/>
  <c r="O1531" i="11" s="1"/>
  <c r="P1531" i="11" s="1"/>
  <c r="F1531" i="11"/>
  <c r="G1531" i="11"/>
  <c r="H1531" i="11"/>
  <c r="I1531" i="11"/>
  <c r="J1531" i="11"/>
  <c r="K1531" i="11"/>
  <c r="L1531" i="11" s="1"/>
  <c r="A1532" i="11"/>
  <c r="B1532" i="11"/>
  <c r="C1532" i="11" s="1"/>
  <c r="F1532" i="11"/>
  <c r="H1532" i="11"/>
  <c r="J1532" i="11"/>
  <c r="K1532" i="11"/>
  <c r="A1533" i="11"/>
  <c r="B1533" i="11"/>
  <c r="E1533" i="11"/>
  <c r="O1533" i="11" s="1"/>
  <c r="P1533" i="11" s="1"/>
  <c r="F1533" i="11"/>
  <c r="G1533" i="11"/>
  <c r="J1533" i="11"/>
  <c r="K1533" i="11"/>
  <c r="L1533" i="11"/>
  <c r="N1533" i="11" s="1"/>
  <c r="M1533" i="11"/>
  <c r="A1534" i="11"/>
  <c r="B1534" i="11"/>
  <c r="C1534" i="11" s="1"/>
  <c r="I1534" i="11"/>
  <c r="J1534" i="11"/>
  <c r="L1534" i="11" s="1"/>
  <c r="M1534" i="11" s="1"/>
  <c r="K1534" i="11"/>
  <c r="N1534" i="11"/>
  <c r="A1535" i="11"/>
  <c r="B1535" i="11"/>
  <c r="C1535" i="11"/>
  <c r="E1535" i="11"/>
  <c r="O1535" i="11" s="1"/>
  <c r="P1535" i="11" s="1"/>
  <c r="F1535" i="11"/>
  <c r="G1535" i="11"/>
  <c r="H1535" i="11"/>
  <c r="I1535" i="11"/>
  <c r="J1535" i="11"/>
  <c r="K1535" i="11"/>
  <c r="L1535" i="11"/>
  <c r="A1536" i="11"/>
  <c r="B1536" i="11"/>
  <c r="C1536" i="11" s="1"/>
  <c r="F1536" i="11"/>
  <c r="I1536" i="11"/>
  <c r="J1536" i="11"/>
  <c r="K1536" i="11"/>
  <c r="L1536" i="11" s="1"/>
  <c r="A1537" i="11"/>
  <c r="B1537" i="11"/>
  <c r="F1537" i="11" s="1"/>
  <c r="E1537" i="11"/>
  <c r="J1537" i="11"/>
  <c r="K1537" i="11"/>
  <c r="L1537" i="11"/>
  <c r="N1537" i="11" s="1"/>
  <c r="M1537" i="11"/>
  <c r="O1537" i="11"/>
  <c r="P1537" i="11" s="1"/>
  <c r="A1538" i="11"/>
  <c r="B1538" i="11"/>
  <c r="C1538" i="11"/>
  <c r="J1538" i="11"/>
  <c r="L1538" i="11" s="1"/>
  <c r="K1538" i="11"/>
  <c r="A1539" i="11"/>
  <c r="B1539" i="11"/>
  <c r="C1539" i="11"/>
  <c r="E1539" i="11"/>
  <c r="O1539" i="11" s="1"/>
  <c r="P1539" i="11" s="1"/>
  <c r="F1539" i="11"/>
  <c r="G1539" i="11"/>
  <c r="H1539" i="11"/>
  <c r="I1539" i="11"/>
  <c r="J1539" i="11"/>
  <c r="K1539" i="11"/>
  <c r="L1539" i="11" s="1"/>
  <c r="A1540" i="11"/>
  <c r="B1540" i="11"/>
  <c r="C1540" i="11" s="1"/>
  <c r="F1540" i="11"/>
  <c r="H1540" i="11"/>
  <c r="J1540" i="11"/>
  <c r="K1540" i="11"/>
  <c r="A1541" i="11"/>
  <c r="B1541" i="11"/>
  <c r="E1541" i="11"/>
  <c r="O1541" i="11" s="1"/>
  <c r="P1541" i="11" s="1"/>
  <c r="F1541" i="11"/>
  <c r="G1541" i="11"/>
  <c r="J1541" i="11"/>
  <c r="K1541" i="11"/>
  <c r="L1541" i="11"/>
  <c r="N1541" i="11" s="1"/>
  <c r="M1541" i="11"/>
  <c r="A1542" i="11"/>
  <c r="B1542" i="11"/>
  <c r="C1542" i="11" s="1"/>
  <c r="I1542" i="11"/>
  <c r="J1542" i="11"/>
  <c r="L1542" i="11" s="1"/>
  <c r="M1542" i="11" s="1"/>
  <c r="K1542" i="11"/>
  <c r="N1542" i="11"/>
  <c r="A1543" i="11"/>
  <c r="B1543" i="11"/>
  <c r="C1543" i="11"/>
  <c r="E1543" i="11"/>
  <c r="O1543" i="11" s="1"/>
  <c r="P1543" i="11" s="1"/>
  <c r="F1543" i="11"/>
  <c r="G1543" i="11"/>
  <c r="H1543" i="11"/>
  <c r="I1543" i="11"/>
  <c r="J1543" i="11"/>
  <c r="K1543" i="11"/>
  <c r="L1543" i="11" s="1"/>
  <c r="A1544" i="11"/>
  <c r="B1544" i="11"/>
  <c r="C1544" i="11" s="1"/>
  <c r="F1544" i="11"/>
  <c r="I1544" i="11"/>
  <c r="J1544" i="11"/>
  <c r="K1544" i="11"/>
  <c r="L1544" i="11" s="1"/>
  <c r="A1545" i="11"/>
  <c r="B1545" i="11"/>
  <c r="E1545" i="11" s="1"/>
  <c r="O1545" i="11" s="1"/>
  <c r="C1545" i="11"/>
  <c r="G1545" i="11"/>
  <c r="J1545" i="11"/>
  <c r="K1545" i="11"/>
  <c r="L1545" i="11"/>
  <c r="N1545" i="11" s="1"/>
  <c r="M1545" i="11"/>
  <c r="P1545" i="11"/>
  <c r="A1546" i="11"/>
  <c r="B1546" i="11"/>
  <c r="G1546" i="11" s="1"/>
  <c r="C1546" i="11"/>
  <c r="J1546" i="11"/>
  <c r="K1546" i="11"/>
  <c r="L1546" i="11"/>
  <c r="M1546" i="11"/>
  <c r="N1546" i="11"/>
  <c r="A1547" i="11"/>
  <c r="B1547" i="11"/>
  <c r="C1547" i="11"/>
  <c r="E1547" i="11"/>
  <c r="O1547" i="11" s="1"/>
  <c r="F1547" i="11"/>
  <c r="G1547" i="11"/>
  <c r="H1547" i="11"/>
  <c r="I1547" i="11"/>
  <c r="J1547" i="11"/>
  <c r="K1547" i="11"/>
  <c r="L1547" i="11" s="1"/>
  <c r="N1547" i="11" s="1"/>
  <c r="P1547" i="11"/>
  <c r="A1548" i="11"/>
  <c r="B1548" i="11"/>
  <c r="E1548" i="11" s="1"/>
  <c r="J1548" i="11"/>
  <c r="K1548" i="11"/>
  <c r="L1548" i="11" s="1"/>
  <c r="N1548" i="11" s="1"/>
  <c r="O1548" i="11"/>
  <c r="P1548" i="11"/>
  <c r="A1549" i="11"/>
  <c r="B1549" i="11"/>
  <c r="C1549" i="11" s="1"/>
  <c r="J1549" i="11"/>
  <c r="K1549" i="11"/>
  <c r="L1549" i="11"/>
  <c r="N1549" i="11" s="1"/>
  <c r="A1550" i="11"/>
  <c r="B1550" i="11"/>
  <c r="C1550" i="11" s="1"/>
  <c r="J1550" i="11"/>
  <c r="K1550" i="11"/>
  <c r="L1550" i="11"/>
  <c r="N1550" i="11" s="1"/>
  <c r="M1550" i="11"/>
  <c r="A1551" i="11"/>
  <c r="B1551" i="11"/>
  <c r="C1551" i="11"/>
  <c r="E1551" i="11"/>
  <c r="O1551" i="11" s="1"/>
  <c r="F1551" i="11"/>
  <c r="G1551" i="11"/>
  <c r="H1551" i="11"/>
  <c r="I1551" i="11"/>
  <c r="J1551" i="11"/>
  <c r="K1551" i="11"/>
  <c r="L1551" i="11"/>
  <c r="N1551" i="11" s="1"/>
  <c r="P1551" i="11"/>
  <c r="A1552" i="11"/>
  <c r="B1552" i="11"/>
  <c r="E1552" i="11" s="1"/>
  <c r="F1552" i="11"/>
  <c r="H1552" i="11"/>
  <c r="I1552" i="11"/>
  <c r="J1552" i="11"/>
  <c r="K1552" i="11"/>
  <c r="O1552" i="11"/>
  <c r="P1552" i="11" s="1"/>
  <c r="A1553" i="11"/>
  <c r="B1553" i="11"/>
  <c r="C1553" i="11" s="1"/>
  <c r="E1553" i="11"/>
  <c r="G1553" i="11"/>
  <c r="J1553" i="11"/>
  <c r="L1553" i="11" s="1"/>
  <c r="N1553" i="11" s="1"/>
  <c r="K1553" i="11"/>
  <c r="M1553" i="11"/>
  <c r="O1553" i="11"/>
  <c r="P1553" i="11" s="1"/>
  <c r="A1554" i="11"/>
  <c r="B1554" i="11"/>
  <c r="C1554" i="11" s="1"/>
  <c r="G1554" i="11"/>
  <c r="I1554" i="11"/>
  <c r="J1554" i="11"/>
  <c r="L1554" i="11" s="1"/>
  <c r="N1554" i="11" s="1"/>
  <c r="K1554" i="11"/>
  <c r="M1554" i="11"/>
  <c r="A1555" i="11"/>
  <c r="B1555" i="11"/>
  <c r="C1555" i="11"/>
  <c r="E1555" i="11"/>
  <c r="O1555" i="11" s="1"/>
  <c r="F1555" i="11"/>
  <c r="G1555" i="11"/>
  <c r="H1555" i="11"/>
  <c r="I1555" i="11"/>
  <c r="J1555" i="11"/>
  <c r="K1555" i="11"/>
  <c r="P1555" i="11"/>
  <c r="A1556" i="11"/>
  <c r="B1556" i="11"/>
  <c r="E1556" i="11" s="1"/>
  <c r="O1556" i="11" s="1"/>
  <c r="P1556" i="11" s="1"/>
  <c r="F1556" i="11"/>
  <c r="G1556" i="11"/>
  <c r="H1556" i="11"/>
  <c r="I1556" i="11"/>
  <c r="J1556" i="11"/>
  <c r="K1556" i="11"/>
  <c r="L1556" i="11" s="1"/>
  <c r="A1557" i="11"/>
  <c r="B1557" i="11"/>
  <c r="C1557" i="11"/>
  <c r="E1557" i="11"/>
  <c r="O1557" i="11" s="1"/>
  <c r="P1557" i="11" s="1"/>
  <c r="F1557" i="11"/>
  <c r="G1557" i="11"/>
  <c r="J1557" i="11"/>
  <c r="K1557" i="11"/>
  <c r="L1557" i="11" s="1"/>
  <c r="A1558" i="11"/>
  <c r="B1558" i="11"/>
  <c r="C1558" i="11"/>
  <c r="G1558" i="11"/>
  <c r="H1558" i="11"/>
  <c r="I1558" i="11"/>
  <c r="J1558" i="11"/>
  <c r="L1558" i="11" s="1"/>
  <c r="K1558" i="11"/>
  <c r="A1559" i="11"/>
  <c r="B1559" i="11"/>
  <c r="C1559" i="11"/>
  <c r="E1559" i="11"/>
  <c r="O1559" i="11" s="1"/>
  <c r="P1559" i="11" s="1"/>
  <c r="F1559" i="11"/>
  <c r="G1559" i="11"/>
  <c r="H1559" i="11"/>
  <c r="I1559" i="11"/>
  <c r="J1559" i="11"/>
  <c r="K1559" i="11"/>
  <c r="L1559" i="11" s="1"/>
  <c r="A1560" i="11"/>
  <c r="B1560" i="11"/>
  <c r="E1560" i="11" s="1"/>
  <c r="O1560" i="11" s="1"/>
  <c r="P1560" i="11" s="1"/>
  <c r="C1560" i="11"/>
  <c r="G1560" i="11"/>
  <c r="H1560" i="11"/>
  <c r="J1560" i="11"/>
  <c r="K1560" i="11"/>
  <c r="A1561" i="11"/>
  <c r="B1561" i="11"/>
  <c r="C1561" i="11" s="1"/>
  <c r="E1561" i="11"/>
  <c r="O1561" i="11" s="1"/>
  <c r="P1561" i="11" s="1"/>
  <c r="F1561" i="11"/>
  <c r="J1561" i="11"/>
  <c r="K1561" i="11"/>
  <c r="L1561" i="11" s="1"/>
  <c r="A1562" i="11"/>
  <c r="B1562" i="11"/>
  <c r="C1562" i="11" s="1"/>
  <c r="G1562" i="11"/>
  <c r="H1562" i="11"/>
  <c r="J1562" i="11"/>
  <c r="L1562" i="11" s="1"/>
  <c r="K1562" i="11"/>
  <c r="A1563" i="11"/>
  <c r="B1563" i="11"/>
  <c r="C1563" i="11"/>
  <c r="E1563" i="11"/>
  <c r="O1563" i="11" s="1"/>
  <c r="P1563" i="11" s="1"/>
  <c r="F1563" i="11"/>
  <c r="G1563" i="11"/>
  <c r="H1563" i="11"/>
  <c r="I1563" i="11"/>
  <c r="J1563" i="11"/>
  <c r="K1563" i="11"/>
  <c r="L1563" i="11"/>
  <c r="N1563" i="11" s="1"/>
  <c r="M1563" i="11"/>
  <c r="A1564" i="11"/>
  <c r="B1564" i="11"/>
  <c r="C1564" i="11"/>
  <c r="J1564" i="11"/>
  <c r="K1564" i="11"/>
  <c r="A1565" i="11"/>
  <c r="B1565" i="11"/>
  <c r="J1565" i="11"/>
  <c r="K1565" i="11"/>
  <c r="L1565" i="11"/>
  <c r="N1565" i="11" s="1"/>
  <c r="M1565" i="11"/>
  <c r="A1566" i="11"/>
  <c r="B1566" i="11"/>
  <c r="J1566" i="11"/>
  <c r="K1566" i="11"/>
  <c r="L1566" i="11"/>
  <c r="M1566" i="11"/>
  <c r="N1566" i="11"/>
  <c r="A1567" i="11"/>
  <c r="B1567" i="11"/>
  <c r="C1567" i="11"/>
  <c r="E1567" i="11"/>
  <c r="O1567" i="11" s="1"/>
  <c r="F1567" i="11"/>
  <c r="G1567" i="11"/>
  <c r="H1567" i="11"/>
  <c r="I1567" i="11"/>
  <c r="J1567" i="11"/>
  <c r="K1567" i="11"/>
  <c r="L1567" i="11" s="1"/>
  <c r="N1567" i="11" s="1"/>
  <c r="P1567" i="11"/>
  <c r="A1568" i="11"/>
  <c r="B1568" i="11"/>
  <c r="E1568" i="11" s="1"/>
  <c r="I1568" i="11"/>
  <c r="J1568" i="11"/>
  <c r="K1568" i="11"/>
  <c r="L1568" i="11" s="1"/>
  <c r="O1568" i="11"/>
  <c r="P1568" i="11" s="1"/>
  <c r="A1569" i="11"/>
  <c r="B1569" i="11"/>
  <c r="C1569" i="11" s="1"/>
  <c r="E1569" i="11"/>
  <c r="G1569" i="11"/>
  <c r="J1569" i="11"/>
  <c r="K1569" i="11"/>
  <c r="L1569" i="11" s="1"/>
  <c r="N1569" i="11" s="1"/>
  <c r="M1569" i="11"/>
  <c r="O1569" i="11"/>
  <c r="P1569" i="11" s="1"/>
  <c r="A1570" i="11"/>
  <c r="B1570" i="11"/>
  <c r="C1570" i="11" s="1"/>
  <c r="G1570" i="11"/>
  <c r="I1570" i="11"/>
  <c r="J1570" i="11"/>
  <c r="L1570" i="11" s="1"/>
  <c r="K1570" i="11"/>
  <c r="M1570" i="11"/>
  <c r="N1570" i="11"/>
  <c r="A1571" i="11"/>
  <c r="B1571" i="11"/>
  <c r="C1571" i="11"/>
  <c r="E1571" i="11"/>
  <c r="O1571" i="11" s="1"/>
  <c r="F1571" i="11"/>
  <c r="G1571" i="11"/>
  <c r="H1571" i="11"/>
  <c r="I1571" i="11"/>
  <c r="J1571" i="11"/>
  <c r="K1571" i="11"/>
  <c r="L1571" i="11" s="1"/>
  <c r="P1571" i="11"/>
  <c r="A1572" i="11"/>
  <c r="B1572" i="11"/>
  <c r="C1572" i="11" s="1"/>
  <c r="E1572" i="11"/>
  <c r="O1572" i="11" s="1"/>
  <c r="P1572" i="11" s="1"/>
  <c r="F1572" i="11"/>
  <c r="G1572" i="11"/>
  <c r="H1572" i="11"/>
  <c r="I1572" i="11"/>
  <c r="J1572" i="11"/>
  <c r="K1572" i="11"/>
  <c r="A1573" i="11"/>
  <c r="B1573" i="11"/>
  <c r="F1573" i="11" s="1"/>
  <c r="C1573" i="11"/>
  <c r="E1573" i="11"/>
  <c r="O1573" i="11" s="1"/>
  <c r="P1573" i="11" s="1"/>
  <c r="G1573" i="11"/>
  <c r="J1573" i="11"/>
  <c r="L1573" i="11" s="1"/>
  <c r="K1573" i="11"/>
  <c r="A1574" i="11"/>
  <c r="B1574" i="11"/>
  <c r="G1574" i="11" s="1"/>
  <c r="C1574" i="11"/>
  <c r="H1574" i="11"/>
  <c r="I1574" i="11"/>
  <c r="J1574" i="11"/>
  <c r="K1574" i="11"/>
  <c r="L1574" i="11" s="1"/>
  <c r="A1575" i="11"/>
  <c r="B1575" i="11"/>
  <c r="C1575" i="11"/>
  <c r="E1575" i="11"/>
  <c r="O1575" i="11" s="1"/>
  <c r="P1575" i="11" s="1"/>
  <c r="F1575" i="11"/>
  <c r="G1575" i="11"/>
  <c r="H1575" i="11"/>
  <c r="I1575" i="11"/>
  <c r="J1575" i="11"/>
  <c r="K1575" i="11"/>
  <c r="L1575" i="11" s="1"/>
  <c r="A1576" i="11"/>
  <c r="B1576" i="11"/>
  <c r="F1576" i="11" s="1"/>
  <c r="C1576" i="11"/>
  <c r="E1576" i="11"/>
  <c r="J1576" i="11"/>
  <c r="K1576" i="11"/>
  <c r="O1576" i="11"/>
  <c r="P1576" i="11" s="1"/>
  <c r="A1577" i="11"/>
  <c r="B1577" i="11"/>
  <c r="J1577" i="11"/>
  <c r="K1577" i="11"/>
  <c r="L1577" i="11"/>
  <c r="M1577" i="11"/>
  <c r="N1577" i="11"/>
  <c r="A1578" i="11"/>
  <c r="B1578" i="11"/>
  <c r="F1578" i="11" s="1"/>
  <c r="C1578" i="11"/>
  <c r="H1578" i="11"/>
  <c r="J1578" i="11"/>
  <c r="K1578" i="11"/>
  <c r="L1578" i="11"/>
  <c r="A1579" i="11"/>
  <c r="B1579" i="11"/>
  <c r="C1579" i="11"/>
  <c r="E1579" i="11"/>
  <c r="O1579" i="11" s="1"/>
  <c r="P1579" i="11" s="1"/>
  <c r="F1579" i="11"/>
  <c r="G1579" i="11"/>
  <c r="H1579" i="11"/>
  <c r="I1579" i="11"/>
  <c r="J1579" i="11"/>
  <c r="K1579" i="11"/>
  <c r="L1579" i="11" s="1"/>
  <c r="A1580" i="11"/>
  <c r="B1580" i="11"/>
  <c r="C1580" i="11" s="1"/>
  <c r="E1580" i="11"/>
  <c r="O1580" i="11" s="1"/>
  <c r="P1580" i="11" s="1"/>
  <c r="F1580" i="11"/>
  <c r="G1580" i="11"/>
  <c r="H1580" i="11"/>
  <c r="I1580" i="11"/>
  <c r="J1580" i="11"/>
  <c r="K1580" i="11"/>
  <c r="A1581" i="11"/>
  <c r="B1581" i="11"/>
  <c r="I1581" i="11" s="1"/>
  <c r="C1581" i="11"/>
  <c r="E1581" i="11"/>
  <c r="O1581" i="11" s="1"/>
  <c r="P1581" i="11" s="1"/>
  <c r="G1581" i="11"/>
  <c r="H1581" i="11"/>
  <c r="J1581" i="11"/>
  <c r="K1581" i="11"/>
  <c r="L1581" i="11" s="1"/>
  <c r="A1582" i="11"/>
  <c r="B1582" i="11"/>
  <c r="E1582" i="11"/>
  <c r="O1582" i="11" s="1"/>
  <c r="P1582" i="11" s="1"/>
  <c r="G1582" i="11"/>
  <c r="J1582" i="11"/>
  <c r="K1582" i="11"/>
  <c r="L1582" i="11"/>
  <c r="M1582" i="11" s="1"/>
  <c r="N1582" i="11"/>
  <c r="A1583" i="11"/>
  <c r="B1583" i="11"/>
  <c r="C1583" i="11"/>
  <c r="E1583" i="11"/>
  <c r="O1583" i="11" s="1"/>
  <c r="F1583" i="11"/>
  <c r="G1583" i="11"/>
  <c r="H1583" i="11"/>
  <c r="I1583" i="11"/>
  <c r="J1583" i="11"/>
  <c r="K1583" i="11"/>
  <c r="L1583" i="11"/>
  <c r="N1583" i="11" s="1"/>
  <c r="M1583" i="11"/>
  <c r="P1583" i="11"/>
  <c r="A1584" i="11"/>
  <c r="B1584" i="11"/>
  <c r="E1584" i="11" s="1"/>
  <c r="O1584" i="11" s="1"/>
  <c r="P1584" i="11" s="1"/>
  <c r="C1584" i="11"/>
  <c r="G1584" i="11"/>
  <c r="I1584" i="11"/>
  <c r="J1584" i="11"/>
  <c r="K1584" i="11"/>
  <c r="L1584" i="11" s="1"/>
  <c r="M1584" i="11" s="1"/>
  <c r="N1584" i="11"/>
  <c r="A1585" i="11"/>
  <c r="B1585" i="11"/>
  <c r="I1585" i="11" s="1"/>
  <c r="E1585" i="11"/>
  <c r="G1585" i="11"/>
  <c r="H1585" i="11"/>
  <c r="J1585" i="11"/>
  <c r="K1585" i="11"/>
  <c r="L1585" i="11"/>
  <c r="N1585" i="11" s="1"/>
  <c r="M1585" i="11"/>
  <c r="O1585" i="11"/>
  <c r="P1585" i="11" s="1"/>
  <c r="A1586" i="11"/>
  <c r="B1586" i="11"/>
  <c r="F1586" i="11" s="1"/>
  <c r="E1586" i="11"/>
  <c r="O1586" i="11" s="1"/>
  <c r="P1586" i="11" s="1"/>
  <c r="G1586" i="11"/>
  <c r="H1586" i="11"/>
  <c r="J1586" i="11"/>
  <c r="K1586" i="11"/>
  <c r="L1586" i="11" s="1"/>
  <c r="A1587" i="11"/>
  <c r="B1587" i="11"/>
  <c r="C1587" i="11"/>
  <c r="E1587" i="11"/>
  <c r="O1587" i="11" s="1"/>
  <c r="P1587" i="11" s="1"/>
  <c r="F1587" i="11"/>
  <c r="G1587" i="11"/>
  <c r="H1587" i="11"/>
  <c r="I1587" i="11"/>
  <c r="J1587" i="11"/>
  <c r="K1587" i="11"/>
  <c r="L1587" i="11" s="1"/>
  <c r="A1588" i="11"/>
  <c r="B1588" i="11"/>
  <c r="E1588" i="11" s="1"/>
  <c r="O1588" i="11" s="1"/>
  <c r="J1588" i="11"/>
  <c r="K1588" i="11"/>
  <c r="L1588" i="11" s="1"/>
  <c r="M1588" i="11" s="1"/>
  <c r="N1588" i="11"/>
  <c r="P1588" i="11"/>
  <c r="A1589" i="11"/>
  <c r="B1589" i="11"/>
  <c r="C1589" i="11"/>
  <c r="J1589" i="11"/>
  <c r="K1589" i="11"/>
  <c r="L1589" i="11"/>
  <c r="M1589" i="11"/>
  <c r="N1589" i="11"/>
  <c r="A1590" i="11"/>
  <c r="B1590" i="11"/>
  <c r="F1590" i="11" s="1"/>
  <c r="C1590" i="11"/>
  <c r="H1590" i="11"/>
  <c r="J1590" i="11"/>
  <c r="K1590" i="11"/>
  <c r="L1590" i="11"/>
  <c r="M1590" i="11" s="1"/>
  <c r="A1591" i="11"/>
  <c r="B1591" i="11"/>
  <c r="C1591" i="11"/>
  <c r="E1591" i="11"/>
  <c r="O1591" i="11" s="1"/>
  <c r="P1591" i="11" s="1"/>
  <c r="F1591" i="11"/>
  <c r="G1591" i="11"/>
  <c r="H1591" i="11"/>
  <c r="I1591" i="11"/>
  <c r="J1591" i="11"/>
  <c r="K1591" i="11"/>
  <c r="L1591" i="11" s="1"/>
  <c r="A1592" i="11"/>
  <c r="B1592" i="11"/>
  <c r="C1592" i="11" s="1"/>
  <c r="E1592" i="11"/>
  <c r="O1592" i="11" s="1"/>
  <c r="P1592" i="11" s="1"/>
  <c r="F1592" i="11"/>
  <c r="G1592" i="11"/>
  <c r="I1592" i="11"/>
  <c r="J1592" i="11"/>
  <c r="K1592" i="11"/>
  <c r="A1593" i="11"/>
  <c r="B1593" i="11"/>
  <c r="C1593" i="11"/>
  <c r="E1593" i="11"/>
  <c r="O1593" i="11" s="1"/>
  <c r="G1593" i="11"/>
  <c r="H1593" i="11"/>
  <c r="J1593" i="11"/>
  <c r="K1593" i="11"/>
  <c r="L1593" i="11" s="1"/>
  <c r="P1593" i="11"/>
  <c r="A1594" i="11"/>
  <c r="B1594" i="11"/>
  <c r="J1594" i="11"/>
  <c r="K1594" i="11"/>
  <c r="L1594" i="11"/>
  <c r="M1594" i="11" s="1"/>
  <c r="N1594" i="11"/>
  <c r="A1595" i="11"/>
  <c r="B1595" i="11"/>
  <c r="C1595" i="11"/>
  <c r="E1595" i="11"/>
  <c r="O1595" i="11" s="1"/>
  <c r="F1595" i="11"/>
  <c r="G1595" i="11"/>
  <c r="H1595" i="11"/>
  <c r="I1595" i="11"/>
  <c r="J1595" i="11"/>
  <c r="K1595" i="11"/>
  <c r="L1595" i="11" s="1"/>
  <c r="P1595" i="11"/>
  <c r="A1596" i="11"/>
  <c r="B1596" i="11"/>
  <c r="E1596" i="11" s="1"/>
  <c r="O1596" i="11" s="1"/>
  <c r="P1596" i="11" s="1"/>
  <c r="C1596" i="11"/>
  <c r="G1596" i="11"/>
  <c r="I1596" i="11"/>
  <c r="J1596" i="11"/>
  <c r="K1596" i="11"/>
  <c r="L1596" i="11" s="1"/>
  <c r="M1596" i="11" s="1"/>
  <c r="A1597" i="11"/>
  <c r="B1597" i="11"/>
  <c r="I1597" i="11" s="1"/>
  <c r="E1597" i="11"/>
  <c r="O1597" i="11" s="1"/>
  <c r="P1597" i="11" s="1"/>
  <c r="G1597" i="11"/>
  <c r="H1597" i="11"/>
  <c r="J1597" i="11"/>
  <c r="L1597" i="11" s="1"/>
  <c r="K1597" i="11"/>
  <c r="A1598" i="11"/>
  <c r="B1598" i="11"/>
  <c r="F1598" i="11" s="1"/>
  <c r="E1598" i="11"/>
  <c r="O1598" i="11" s="1"/>
  <c r="P1598" i="11" s="1"/>
  <c r="G1598" i="11"/>
  <c r="H1598" i="11"/>
  <c r="J1598" i="11"/>
  <c r="K1598" i="11"/>
  <c r="L1598" i="11" s="1"/>
  <c r="A1599" i="11"/>
  <c r="B1599" i="11"/>
  <c r="C1599" i="11"/>
  <c r="E1599" i="11"/>
  <c r="O1599" i="11" s="1"/>
  <c r="F1599" i="11"/>
  <c r="G1599" i="11"/>
  <c r="H1599" i="11"/>
  <c r="I1599" i="11"/>
  <c r="J1599" i="11"/>
  <c r="K1599" i="11"/>
  <c r="L1599" i="11" s="1"/>
  <c r="P1599" i="11"/>
  <c r="A1600" i="11"/>
  <c r="B1600" i="11"/>
  <c r="E1600" i="11"/>
  <c r="O1600" i="11" s="1"/>
  <c r="P1600" i="11" s="1"/>
  <c r="J1600" i="11"/>
  <c r="K1600" i="11"/>
  <c r="L1600" i="11" s="1"/>
  <c r="M1600" i="11" s="1"/>
  <c r="N1600" i="11"/>
  <c r="A1601" i="11"/>
  <c r="B1601" i="11"/>
  <c r="C1601" i="11"/>
  <c r="J1601" i="11"/>
  <c r="K1601" i="11"/>
  <c r="L1601" i="11"/>
  <c r="A1602" i="11"/>
  <c r="B1602" i="11"/>
  <c r="F1602" i="11" s="1"/>
  <c r="C1602" i="11"/>
  <c r="H1602" i="11"/>
  <c r="J1602" i="11"/>
  <c r="K1602" i="11"/>
  <c r="L1602" i="11"/>
  <c r="M1602" i="11" s="1"/>
  <c r="N1602" i="11"/>
  <c r="A1603" i="11"/>
  <c r="B1603" i="11"/>
  <c r="C1603" i="11"/>
  <c r="E1603" i="11"/>
  <c r="O1603" i="11" s="1"/>
  <c r="P1603" i="11" s="1"/>
  <c r="F1603" i="11"/>
  <c r="G1603" i="11"/>
  <c r="H1603" i="11"/>
  <c r="I1603" i="11"/>
  <c r="J1603" i="11"/>
  <c r="K1603" i="11"/>
  <c r="L1603" i="11"/>
  <c r="A1604" i="11"/>
  <c r="B1604" i="11"/>
  <c r="C1604" i="11" s="1"/>
  <c r="E1604" i="11"/>
  <c r="O1604" i="11" s="1"/>
  <c r="P1604" i="11" s="1"/>
  <c r="F1604" i="11"/>
  <c r="G1604" i="11"/>
  <c r="I1604" i="11"/>
  <c r="J1604" i="11"/>
  <c r="K1604" i="11"/>
  <c r="A1605" i="11"/>
  <c r="B1605" i="11"/>
  <c r="H1605" i="11" s="1"/>
  <c r="C1605" i="11"/>
  <c r="E1605" i="11"/>
  <c r="O1605" i="11" s="1"/>
  <c r="P1605" i="11" s="1"/>
  <c r="G1605" i="11"/>
  <c r="J1605" i="11"/>
  <c r="K1605" i="11"/>
  <c r="L1605" i="11" s="1"/>
  <c r="A1606" i="11"/>
  <c r="B1606" i="11"/>
  <c r="E1606" i="11" s="1"/>
  <c r="O1606" i="11" s="1"/>
  <c r="P1606" i="11" s="1"/>
  <c r="J1606" i="11"/>
  <c r="K1606" i="11"/>
  <c r="L1606" i="11"/>
  <c r="M1606" i="11" s="1"/>
  <c r="N1606" i="11"/>
  <c r="A1607" i="11"/>
  <c r="B1607" i="11"/>
  <c r="C1607" i="11"/>
  <c r="E1607" i="11"/>
  <c r="O1607" i="11" s="1"/>
  <c r="F1607" i="11"/>
  <c r="G1607" i="11"/>
  <c r="H1607" i="11"/>
  <c r="I1607" i="11"/>
  <c r="J1607" i="11"/>
  <c r="K1607" i="11"/>
  <c r="L1607" i="11" s="1"/>
  <c r="P1607" i="11"/>
  <c r="A1608" i="11"/>
  <c r="B1608" i="11"/>
  <c r="E1608" i="11" s="1"/>
  <c r="C1608" i="11"/>
  <c r="G1608" i="11"/>
  <c r="I1608" i="11"/>
  <c r="J1608" i="11"/>
  <c r="K1608" i="11"/>
  <c r="L1608" i="11" s="1"/>
  <c r="M1608" i="11" s="1"/>
  <c r="N1608" i="11"/>
  <c r="O1608" i="11"/>
  <c r="P1608" i="11" s="1"/>
  <c r="A1609" i="11"/>
  <c r="B1609" i="11"/>
  <c r="I1609" i="11" s="1"/>
  <c r="E1609" i="11"/>
  <c r="O1609" i="11" s="1"/>
  <c r="P1609" i="11" s="1"/>
  <c r="G1609" i="11"/>
  <c r="H1609" i="11"/>
  <c r="J1609" i="11"/>
  <c r="L1609" i="11" s="1"/>
  <c r="K1609" i="11"/>
  <c r="A1610" i="11"/>
  <c r="B1610" i="11"/>
  <c r="E1610" i="11"/>
  <c r="O1610" i="11" s="1"/>
  <c r="P1610" i="11" s="1"/>
  <c r="J1610" i="11"/>
  <c r="K1610" i="11"/>
  <c r="L1610" i="11" s="1"/>
  <c r="A1611" i="11"/>
  <c r="B1611" i="11"/>
  <c r="C1611" i="11"/>
  <c r="E1611" i="11"/>
  <c r="O1611" i="11" s="1"/>
  <c r="P1611" i="11" s="1"/>
  <c r="F1611" i="11"/>
  <c r="G1611" i="11"/>
  <c r="H1611" i="11"/>
  <c r="I1611" i="11"/>
  <c r="J1611" i="11"/>
  <c r="K1611" i="11"/>
  <c r="L1611" i="11" s="1"/>
  <c r="N1611" i="11" s="1"/>
  <c r="M1611" i="11"/>
  <c r="A1612" i="11"/>
  <c r="B1612" i="11"/>
  <c r="E1612" i="11"/>
  <c r="O1612" i="11" s="1"/>
  <c r="P1612" i="11" s="1"/>
  <c r="F1612" i="11"/>
  <c r="J1612" i="11"/>
  <c r="K1612" i="11"/>
  <c r="L1612" i="11" s="1"/>
  <c r="M1612" i="11" s="1"/>
  <c r="N1612" i="11"/>
  <c r="A1613" i="11"/>
  <c r="B1613" i="11"/>
  <c r="C1613" i="11"/>
  <c r="J1613" i="11"/>
  <c r="L1613" i="11" s="1"/>
  <c r="K1613" i="11"/>
  <c r="A1614" i="11"/>
  <c r="B1614" i="11"/>
  <c r="F1614" i="11" s="1"/>
  <c r="C1614" i="11"/>
  <c r="H1614" i="11"/>
  <c r="J1614" i="11"/>
  <c r="K1614" i="11"/>
  <c r="L1614" i="11" s="1"/>
  <c r="A1615" i="11"/>
  <c r="B1615" i="11"/>
  <c r="C1615" i="11"/>
  <c r="E1615" i="11"/>
  <c r="O1615" i="11" s="1"/>
  <c r="P1615" i="11" s="1"/>
  <c r="F1615" i="11"/>
  <c r="G1615" i="11"/>
  <c r="H1615" i="11"/>
  <c r="I1615" i="11"/>
  <c r="J1615" i="11"/>
  <c r="K1615" i="11"/>
  <c r="L1615" i="11" s="1"/>
  <c r="A1616" i="11"/>
  <c r="B1616" i="11"/>
  <c r="G1616" i="11" s="1"/>
  <c r="E1616" i="11"/>
  <c r="O1616" i="11" s="1"/>
  <c r="P1616" i="11" s="1"/>
  <c r="F1616" i="11"/>
  <c r="J1616" i="11"/>
  <c r="K1616" i="11"/>
  <c r="A1617" i="11"/>
  <c r="B1617" i="11"/>
  <c r="C1617" i="11"/>
  <c r="E1617" i="11"/>
  <c r="O1617" i="11" s="1"/>
  <c r="P1617" i="11" s="1"/>
  <c r="G1617" i="11"/>
  <c r="H1617" i="11"/>
  <c r="J1617" i="11"/>
  <c r="K1617" i="11"/>
  <c r="L1617" i="11" s="1"/>
  <c r="M1617" i="11" s="1"/>
  <c r="N1617" i="11"/>
  <c r="A1618" i="11"/>
  <c r="B1618" i="11"/>
  <c r="E1618" i="11" s="1"/>
  <c r="O1618" i="11" s="1"/>
  <c r="P1618" i="11" s="1"/>
  <c r="I1618" i="11"/>
  <c r="J1618" i="11"/>
  <c r="K1618" i="11"/>
  <c r="L1618" i="11"/>
  <c r="A1619" i="11"/>
  <c r="B1619" i="11"/>
  <c r="C1619" i="11"/>
  <c r="E1619" i="11"/>
  <c r="O1619" i="11" s="1"/>
  <c r="F1619" i="11"/>
  <c r="G1619" i="11"/>
  <c r="H1619" i="11"/>
  <c r="I1619" i="11"/>
  <c r="J1619" i="11"/>
  <c r="K1619" i="11"/>
  <c r="L1619" i="11" s="1"/>
  <c r="P1619" i="11"/>
  <c r="A1620" i="11"/>
  <c r="B1620" i="11"/>
  <c r="E1620" i="11" s="1"/>
  <c r="O1620" i="11" s="1"/>
  <c r="P1620" i="11" s="1"/>
  <c r="C1620" i="11"/>
  <c r="G1620" i="11"/>
  <c r="I1620" i="11"/>
  <c r="J1620" i="11"/>
  <c r="K1620" i="11"/>
  <c r="L1620" i="11" s="1"/>
  <c r="M1620" i="11" s="1"/>
  <c r="N1620" i="11"/>
  <c r="A1621" i="11"/>
  <c r="B1621" i="11"/>
  <c r="I1621" i="11" s="1"/>
  <c r="E1621" i="11"/>
  <c r="G1621" i="11"/>
  <c r="H1621" i="11"/>
  <c r="J1621" i="11"/>
  <c r="K1621" i="11"/>
  <c r="L1621" i="11"/>
  <c r="N1621" i="11" s="1"/>
  <c r="M1621" i="11"/>
  <c r="O1621" i="11"/>
  <c r="P1621" i="11" s="1"/>
  <c r="A1622" i="11"/>
  <c r="B1622" i="11"/>
  <c r="H1622" i="11"/>
  <c r="J1622" i="11"/>
  <c r="K1622" i="11"/>
  <c r="L1622" i="11" s="1"/>
  <c r="N1622" i="11" s="1"/>
  <c r="A1623" i="11"/>
  <c r="B1623" i="11"/>
  <c r="C1623" i="11"/>
  <c r="E1623" i="11"/>
  <c r="O1623" i="11" s="1"/>
  <c r="P1623" i="11" s="1"/>
  <c r="F1623" i="11"/>
  <c r="G1623" i="11"/>
  <c r="H1623" i="11"/>
  <c r="I1623" i="11"/>
  <c r="J1623" i="11"/>
  <c r="K1623" i="11"/>
  <c r="L1623" i="11" s="1"/>
  <c r="N1623" i="11" s="1"/>
  <c r="A1624" i="11"/>
  <c r="B1624" i="11"/>
  <c r="H1624" i="11" s="1"/>
  <c r="E1624" i="11"/>
  <c r="O1624" i="11" s="1"/>
  <c r="P1624" i="11" s="1"/>
  <c r="F1624" i="11"/>
  <c r="J1624" i="11"/>
  <c r="K1624" i="11"/>
  <c r="L1624" i="11" s="1"/>
  <c r="M1624" i="11" s="1"/>
  <c r="N1624" i="11"/>
  <c r="A1625" i="11"/>
  <c r="B1625" i="11"/>
  <c r="C1625" i="11"/>
  <c r="F1625" i="11"/>
  <c r="J1625" i="11"/>
  <c r="L1625" i="11" s="1"/>
  <c r="K1625" i="11"/>
  <c r="A1626" i="11"/>
  <c r="B1626" i="11"/>
  <c r="F1626" i="11" s="1"/>
  <c r="C1626" i="11"/>
  <c r="H1626" i="11"/>
  <c r="J1626" i="11"/>
  <c r="K1626" i="11"/>
  <c r="L1626" i="11"/>
  <c r="M1626" i="11" s="1"/>
  <c r="N1626" i="11"/>
  <c r="A1627" i="11"/>
  <c r="B1627" i="11"/>
  <c r="C1627" i="11"/>
  <c r="E1627" i="11"/>
  <c r="O1627" i="11" s="1"/>
  <c r="P1627" i="11" s="1"/>
  <c r="F1627" i="11"/>
  <c r="G1627" i="11"/>
  <c r="H1627" i="11"/>
  <c r="I1627" i="11"/>
  <c r="J1627" i="11"/>
  <c r="K1627" i="11"/>
  <c r="L1627" i="11" s="1"/>
  <c r="A1628" i="11"/>
  <c r="B1628" i="11"/>
  <c r="E1628" i="11"/>
  <c r="O1628" i="11" s="1"/>
  <c r="F1628" i="11"/>
  <c r="G1628" i="11"/>
  <c r="I1628" i="11"/>
  <c r="J1628" i="11"/>
  <c r="K1628" i="11"/>
  <c r="P1628" i="11"/>
  <c r="A1629" i="11"/>
  <c r="B1629" i="11"/>
  <c r="G1629" i="11"/>
  <c r="H1629" i="11"/>
  <c r="J1629" i="11"/>
  <c r="K1629" i="11"/>
  <c r="L1629" i="11" s="1"/>
  <c r="M1629" i="11" s="1"/>
  <c r="N1629" i="11"/>
  <c r="A1630" i="11"/>
  <c r="B1630" i="11"/>
  <c r="J1630" i="11"/>
  <c r="K1630" i="11"/>
  <c r="L1630" i="11"/>
  <c r="M1630" i="11" s="1"/>
  <c r="A1631" i="11"/>
  <c r="B1631" i="11"/>
  <c r="C1631" i="11"/>
  <c r="E1631" i="11"/>
  <c r="O1631" i="11" s="1"/>
  <c r="F1631" i="11"/>
  <c r="G1631" i="11"/>
  <c r="H1631" i="11"/>
  <c r="I1631" i="11"/>
  <c r="J1631" i="11"/>
  <c r="K1631" i="11"/>
  <c r="L1631" i="11" s="1"/>
  <c r="P1631" i="11"/>
  <c r="A1632" i="11"/>
  <c r="B1632" i="11"/>
  <c r="E1632" i="11" s="1"/>
  <c r="O1632" i="11" s="1"/>
  <c r="P1632" i="11" s="1"/>
  <c r="C1632" i="11"/>
  <c r="G1632" i="11"/>
  <c r="I1632" i="11"/>
  <c r="J1632" i="11"/>
  <c r="K1632" i="11"/>
  <c r="L1632" i="11" s="1"/>
  <c r="N1632" i="11" s="1"/>
  <c r="M1632" i="11"/>
  <c r="A1633" i="11"/>
  <c r="B1633" i="11"/>
  <c r="I1633" i="11" s="1"/>
  <c r="E1633" i="11"/>
  <c r="O1633" i="11" s="1"/>
  <c r="P1633" i="11" s="1"/>
  <c r="G1633" i="11"/>
  <c r="H1633" i="11"/>
  <c r="J1633" i="11"/>
  <c r="L1633" i="11" s="1"/>
  <c r="K1633" i="11"/>
  <c r="A1634" i="11"/>
  <c r="B1634" i="11"/>
  <c r="E1634" i="11"/>
  <c r="O1634" i="11" s="1"/>
  <c r="P1634" i="11" s="1"/>
  <c r="G1634" i="11"/>
  <c r="H1634" i="11"/>
  <c r="I1634" i="11"/>
  <c r="J1634" i="11"/>
  <c r="K1634" i="11"/>
  <c r="A1635" i="11"/>
  <c r="B1635" i="11"/>
  <c r="C1635" i="11"/>
  <c r="E1635" i="11"/>
  <c r="O1635" i="11" s="1"/>
  <c r="P1635" i="11" s="1"/>
  <c r="F1635" i="11"/>
  <c r="G1635" i="11"/>
  <c r="H1635" i="11"/>
  <c r="I1635" i="11"/>
  <c r="J1635" i="11"/>
  <c r="K1635" i="11"/>
  <c r="A1636" i="11"/>
  <c r="B1636" i="11"/>
  <c r="C1636" i="11" s="1"/>
  <c r="H1636" i="11"/>
  <c r="J1636" i="11"/>
  <c r="K1636" i="11"/>
  <c r="L1636" i="11" s="1"/>
  <c r="M1636" i="11" s="1"/>
  <c r="A1637" i="11"/>
  <c r="B1637" i="11"/>
  <c r="F1637" i="11" s="1"/>
  <c r="C1637" i="11"/>
  <c r="J1637" i="11"/>
  <c r="K1637" i="11"/>
  <c r="L1637" i="11"/>
  <c r="M1637" i="11"/>
  <c r="N1637" i="11"/>
  <c r="A1638" i="11"/>
  <c r="B1638" i="11"/>
  <c r="F1638" i="11" s="1"/>
  <c r="C1638" i="11"/>
  <c r="H1638" i="11"/>
  <c r="J1638" i="11"/>
  <c r="L1638" i="11" s="1"/>
  <c r="K1638" i="11"/>
  <c r="A1639" i="11"/>
  <c r="B1639" i="11"/>
  <c r="C1639" i="11"/>
  <c r="E1639" i="11"/>
  <c r="O1639" i="11" s="1"/>
  <c r="P1639" i="11" s="1"/>
  <c r="F1639" i="11"/>
  <c r="G1639" i="11"/>
  <c r="H1639" i="11"/>
  <c r="I1639" i="11"/>
  <c r="J1639" i="11"/>
  <c r="K1639" i="11"/>
  <c r="L1639" i="11"/>
  <c r="M1639" i="11" s="1"/>
  <c r="N1639" i="11"/>
  <c r="A1640" i="11"/>
  <c r="B1640" i="11"/>
  <c r="C1640" i="11" s="1"/>
  <c r="G1640" i="11"/>
  <c r="H1640" i="11"/>
  <c r="I1640" i="11"/>
  <c r="J1640" i="11"/>
  <c r="K1640" i="11"/>
  <c r="A1641" i="11"/>
  <c r="B1641" i="11"/>
  <c r="J1641" i="11"/>
  <c r="K1641" i="11"/>
  <c r="L1641" i="11" s="1"/>
  <c r="M1641" i="11" s="1"/>
  <c r="N1641" i="11"/>
  <c r="A1642" i="11"/>
  <c r="B1642" i="11"/>
  <c r="J1642" i="11"/>
  <c r="K1642" i="11"/>
  <c r="L1642" i="11"/>
  <c r="M1642" i="11" s="1"/>
  <c r="A1643" i="11"/>
  <c r="B1643" i="11"/>
  <c r="C1643" i="11"/>
  <c r="E1643" i="11"/>
  <c r="O1643" i="11" s="1"/>
  <c r="F1643" i="11"/>
  <c r="G1643" i="11"/>
  <c r="H1643" i="11"/>
  <c r="I1643" i="11"/>
  <c r="J1643" i="11"/>
  <c r="K1643" i="11"/>
  <c r="L1643" i="11" s="1"/>
  <c r="P1643" i="11"/>
  <c r="A1644" i="11"/>
  <c r="B1644" i="11"/>
  <c r="E1644" i="11" s="1"/>
  <c r="C1644" i="11"/>
  <c r="G1644" i="11"/>
  <c r="I1644" i="11"/>
  <c r="J1644" i="11"/>
  <c r="K1644" i="11"/>
  <c r="O1644" i="11"/>
  <c r="P1644" i="11" s="1"/>
  <c r="A1645" i="11"/>
  <c r="B1645" i="11"/>
  <c r="I1645" i="11" s="1"/>
  <c r="E1645" i="11"/>
  <c r="O1645" i="11" s="1"/>
  <c r="P1645" i="11" s="1"/>
  <c r="G1645" i="11"/>
  <c r="H1645" i="11"/>
  <c r="J1645" i="11"/>
  <c r="K1645" i="11"/>
  <c r="L1645" i="11"/>
  <c r="N1645" i="11" s="1"/>
  <c r="A1646" i="11"/>
  <c r="B1646" i="11"/>
  <c r="I1646" i="11" s="1"/>
  <c r="E1646" i="11"/>
  <c r="O1646" i="11" s="1"/>
  <c r="P1646" i="11" s="1"/>
  <c r="G1646" i="11"/>
  <c r="H1646" i="11"/>
  <c r="J1646" i="11"/>
  <c r="K1646" i="11"/>
  <c r="L1646" i="11"/>
  <c r="N1646" i="11" s="1"/>
  <c r="M1646" i="11"/>
  <c r="A1647" i="11"/>
  <c r="B1647" i="11"/>
  <c r="C1647" i="11"/>
  <c r="E1647" i="11"/>
  <c r="O1647" i="11" s="1"/>
  <c r="P1647" i="11" s="1"/>
  <c r="F1647" i="11"/>
  <c r="G1647" i="11"/>
  <c r="H1647" i="11"/>
  <c r="I1647" i="11"/>
  <c r="J1647" i="11"/>
  <c r="K1647" i="11"/>
  <c r="L1647" i="11" s="1"/>
  <c r="N1647" i="11" s="1"/>
  <c r="M1647" i="11"/>
  <c r="A1648" i="11"/>
  <c r="B1648" i="11"/>
  <c r="I1648" i="11" s="1"/>
  <c r="C1648" i="11"/>
  <c r="E1648" i="11"/>
  <c r="O1648" i="11" s="1"/>
  <c r="P1648" i="11" s="1"/>
  <c r="F1648" i="11"/>
  <c r="G1648" i="11"/>
  <c r="J1648" i="11"/>
  <c r="K1648" i="11"/>
  <c r="L1648" i="11" s="1"/>
  <c r="M1648" i="11" s="1"/>
  <c r="N1648" i="11"/>
  <c r="A1649" i="11"/>
  <c r="B1649" i="11"/>
  <c r="C1649" i="11"/>
  <c r="E1649" i="11"/>
  <c r="O1649" i="11" s="1"/>
  <c r="P1649" i="11" s="1"/>
  <c r="F1649" i="11"/>
  <c r="J1649" i="11"/>
  <c r="L1649" i="11" s="1"/>
  <c r="K1649" i="11"/>
  <c r="A1650" i="11"/>
  <c r="B1650" i="11"/>
  <c r="C1650" i="11"/>
  <c r="H1650" i="11"/>
  <c r="J1650" i="11"/>
  <c r="K1650" i="11"/>
  <c r="A1651" i="11"/>
  <c r="B1651" i="11"/>
  <c r="C1651" i="11"/>
  <c r="E1651" i="11"/>
  <c r="O1651" i="11" s="1"/>
  <c r="P1651" i="11" s="1"/>
  <c r="F1651" i="11"/>
  <c r="G1651" i="11"/>
  <c r="H1651" i="11"/>
  <c r="I1651" i="11"/>
  <c r="J1651" i="11"/>
  <c r="K1651" i="11"/>
  <c r="L1651" i="11"/>
  <c r="N1651" i="11" s="1"/>
  <c r="M1651" i="11"/>
  <c r="A1652" i="11"/>
  <c r="B1652" i="11"/>
  <c r="C1652" i="11" s="1"/>
  <c r="E1652" i="11"/>
  <c r="O1652" i="11" s="1"/>
  <c r="P1652" i="11" s="1"/>
  <c r="F1652" i="11"/>
  <c r="G1652" i="11"/>
  <c r="H1652" i="11"/>
  <c r="J1652" i="11"/>
  <c r="K1652" i="11"/>
  <c r="L1652" i="11"/>
  <c r="A1653" i="11"/>
  <c r="B1653" i="11"/>
  <c r="I1653" i="11" s="1"/>
  <c r="C1653" i="11"/>
  <c r="E1653" i="11"/>
  <c r="O1653" i="11" s="1"/>
  <c r="P1653" i="11" s="1"/>
  <c r="F1653" i="11"/>
  <c r="G1653" i="11"/>
  <c r="H1653" i="11"/>
  <c r="J1653" i="11"/>
  <c r="K1653" i="11"/>
  <c r="L1653" i="11"/>
  <c r="M1653" i="11" s="1"/>
  <c r="N1653" i="11"/>
  <c r="A1654" i="11"/>
  <c r="B1654" i="11"/>
  <c r="I1654" i="11" s="1"/>
  <c r="C1654" i="11"/>
  <c r="E1654" i="11"/>
  <c r="O1654" i="11" s="1"/>
  <c r="P1654" i="11" s="1"/>
  <c r="F1654" i="11"/>
  <c r="J1654" i="11"/>
  <c r="K1654" i="11"/>
  <c r="L1654" i="11"/>
  <c r="N1654" i="11" s="1"/>
  <c r="M1654" i="11"/>
  <c r="A1655" i="11"/>
  <c r="B1655" i="11"/>
  <c r="I1655" i="11" s="1"/>
  <c r="F1655" i="11"/>
  <c r="H1655" i="11"/>
  <c r="J1655" i="11"/>
  <c r="K1655" i="11"/>
  <c r="L1655" i="11"/>
  <c r="N1655" i="11" s="1"/>
  <c r="M1655" i="11"/>
  <c r="A1656" i="11"/>
  <c r="B1656" i="11"/>
  <c r="C1656" i="11" s="1"/>
  <c r="E1656" i="11"/>
  <c r="O1656" i="11" s="1"/>
  <c r="P1656" i="11" s="1"/>
  <c r="F1656" i="11"/>
  <c r="G1656" i="11"/>
  <c r="J1656" i="11"/>
  <c r="K1656" i="11"/>
  <c r="L1656" i="11"/>
  <c r="A1657" i="11"/>
  <c r="B1657" i="11"/>
  <c r="I1657" i="11" s="1"/>
  <c r="C1657" i="11"/>
  <c r="E1657" i="11"/>
  <c r="O1657" i="11" s="1"/>
  <c r="P1657" i="11" s="1"/>
  <c r="F1657" i="11"/>
  <c r="G1657" i="11"/>
  <c r="J1657" i="11"/>
  <c r="K1657" i="11"/>
  <c r="L1657" i="11"/>
  <c r="M1657" i="11" s="1"/>
  <c r="A1658" i="11"/>
  <c r="B1658" i="11"/>
  <c r="F1658" i="11" s="1"/>
  <c r="C1658" i="11"/>
  <c r="E1658" i="11"/>
  <c r="O1658" i="11" s="1"/>
  <c r="P1658" i="11" s="1"/>
  <c r="J1658" i="11"/>
  <c r="K1658" i="11"/>
  <c r="L1658" i="11"/>
  <c r="M1658" i="11" s="1"/>
  <c r="A1659" i="11"/>
  <c r="B1659" i="11"/>
  <c r="F1659" i="11"/>
  <c r="J1659" i="11"/>
  <c r="K1659" i="11"/>
  <c r="L1659" i="11"/>
  <c r="M1659" i="11" s="1"/>
  <c r="A1660" i="11"/>
  <c r="B1660" i="11"/>
  <c r="C1660" i="11" s="1"/>
  <c r="E1660" i="11"/>
  <c r="O1660" i="11" s="1"/>
  <c r="P1660" i="11" s="1"/>
  <c r="F1660" i="11"/>
  <c r="J1660" i="11"/>
  <c r="K1660" i="11"/>
  <c r="L1660" i="11" s="1"/>
  <c r="A1661" i="11"/>
  <c r="B1661" i="11"/>
  <c r="H1661" i="11" s="1"/>
  <c r="C1661" i="11"/>
  <c r="E1661" i="11"/>
  <c r="O1661" i="11" s="1"/>
  <c r="P1661" i="11" s="1"/>
  <c r="F1661" i="11"/>
  <c r="J1661" i="11"/>
  <c r="K1661" i="11"/>
  <c r="L1661" i="11"/>
  <c r="M1661" i="11" s="1"/>
  <c r="A1662" i="11"/>
  <c r="B1662" i="11"/>
  <c r="J1662" i="11"/>
  <c r="K1662" i="11"/>
  <c r="L1662" i="11" s="1"/>
  <c r="A1663" i="11"/>
  <c r="B1663" i="11"/>
  <c r="J1663" i="11"/>
  <c r="K1663" i="11"/>
  <c r="L1663" i="11" s="1"/>
  <c r="A1664" i="11"/>
  <c r="B1664" i="11"/>
  <c r="E1664" i="11"/>
  <c r="O1664" i="11" s="1"/>
  <c r="P1664" i="11" s="1"/>
  <c r="J1664" i="11"/>
  <c r="K1664" i="11"/>
  <c r="L1664" i="11" s="1"/>
  <c r="A1665" i="11"/>
  <c r="B1665" i="11"/>
  <c r="G1665" i="11" s="1"/>
  <c r="C1665" i="11"/>
  <c r="E1665" i="11"/>
  <c r="O1665" i="11" s="1"/>
  <c r="P1665" i="11" s="1"/>
  <c r="J1665" i="11"/>
  <c r="K1665" i="11"/>
  <c r="L1665" i="11"/>
  <c r="M1665" i="11" s="1"/>
  <c r="N1665" i="11"/>
  <c r="A1666" i="11"/>
  <c r="B1666" i="11"/>
  <c r="J1666" i="11"/>
  <c r="K1666" i="11"/>
  <c r="L1666" i="11" s="1"/>
  <c r="A1667" i="11"/>
  <c r="B1667" i="11"/>
  <c r="I1667" i="11"/>
  <c r="J1667" i="11"/>
  <c r="K1667" i="11"/>
  <c r="L1667" i="11" s="1"/>
  <c r="A1668" i="11"/>
  <c r="B1668" i="11"/>
  <c r="J1668" i="11"/>
  <c r="L1668" i="11" s="1"/>
  <c r="K1668" i="11"/>
  <c r="A1669" i="11"/>
  <c r="B1669" i="11"/>
  <c r="J1669" i="11"/>
  <c r="L1669" i="11" s="1"/>
  <c r="K1669" i="11"/>
  <c r="A1670" i="11"/>
  <c r="B1670" i="11"/>
  <c r="H1670" i="11" s="1"/>
  <c r="F1670" i="11"/>
  <c r="G1670" i="11"/>
  <c r="I1670" i="11"/>
  <c r="J1670" i="11"/>
  <c r="K1670" i="11"/>
  <c r="L1670" i="11"/>
  <c r="M1670" i="11"/>
  <c r="N1670" i="11"/>
  <c r="A1671" i="11"/>
  <c r="B1671" i="11"/>
  <c r="C1671" i="11"/>
  <c r="F1671" i="11"/>
  <c r="H1671" i="11"/>
  <c r="I1671" i="11"/>
  <c r="J1671" i="11"/>
  <c r="K1671" i="11"/>
  <c r="L1671" i="11"/>
  <c r="M1671" i="11"/>
  <c r="N1671" i="11"/>
  <c r="A1672" i="11"/>
  <c r="B1672" i="11"/>
  <c r="C1672" i="11" s="1"/>
  <c r="E1672" i="11"/>
  <c r="O1672" i="11" s="1"/>
  <c r="P1672" i="11" s="1"/>
  <c r="I1672" i="11"/>
  <c r="J1672" i="11"/>
  <c r="K1672" i="11"/>
  <c r="L1672" i="11"/>
  <c r="A1673" i="11"/>
  <c r="B1673" i="11"/>
  <c r="E1673" i="11" s="1"/>
  <c r="O1673" i="11" s="1"/>
  <c r="P1673" i="11" s="1"/>
  <c r="C1673" i="11"/>
  <c r="H1673" i="11"/>
  <c r="I1673" i="11"/>
  <c r="J1673" i="11"/>
  <c r="L1673" i="11" s="1"/>
  <c r="K1673" i="11"/>
  <c r="A1674" i="11"/>
  <c r="B1674" i="11"/>
  <c r="H1674" i="11" s="1"/>
  <c r="F1674" i="11"/>
  <c r="G1674" i="11"/>
  <c r="I1674" i="11"/>
  <c r="J1674" i="11"/>
  <c r="K1674" i="11"/>
  <c r="L1674" i="11" s="1"/>
  <c r="A1675" i="11"/>
  <c r="B1675" i="11"/>
  <c r="C1675" i="11"/>
  <c r="F1675" i="11"/>
  <c r="H1675" i="11"/>
  <c r="I1675" i="11"/>
  <c r="J1675" i="11"/>
  <c r="L1675" i="11" s="1"/>
  <c r="K1675" i="11"/>
  <c r="A1676" i="11"/>
  <c r="B1676" i="11"/>
  <c r="C1676" i="11" s="1"/>
  <c r="E1676" i="11"/>
  <c r="O1676" i="11" s="1"/>
  <c r="P1676" i="11" s="1"/>
  <c r="F1676" i="11"/>
  <c r="G1676" i="11"/>
  <c r="J1676" i="11"/>
  <c r="K1676" i="11"/>
  <c r="L1676" i="11"/>
  <c r="M1676" i="11" s="1"/>
  <c r="A1677" i="11"/>
  <c r="B1677" i="11"/>
  <c r="G1677" i="11" s="1"/>
  <c r="C1677" i="11"/>
  <c r="E1677" i="11"/>
  <c r="O1677" i="11" s="1"/>
  <c r="P1677" i="11" s="1"/>
  <c r="J1677" i="11"/>
  <c r="K1677" i="11"/>
  <c r="L1677" i="11" s="1"/>
  <c r="A1678" i="11"/>
  <c r="B1678" i="11"/>
  <c r="J1678" i="11"/>
  <c r="K1678" i="11"/>
  <c r="L1678" i="11"/>
  <c r="M1678" i="11"/>
  <c r="N1678" i="11"/>
  <c r="A1679" i="11"/>
  <c r="B1679" i="11"/>
  <c r="G1679" i="11" s="1"/>
  <c r="C1679" i="11"/>
  <c r="E1679" i="11"/>
  <c r="O1679" i="11" s="1"/>
  <c r="P1679" i="11" s="1"/>
  <c r="F1679" i="11"/>
  <c r="H1679" i="11"/>
  <c r="I1679" i="11"/>
  <c r="J1679" i="11"/>
  <c r="K1679" i="11"/>
  <c r="L1679" i="11"/>
  <c r="N1679" i="11" s="1"/>
  <c r="M1679" i="11"/>
  <c r="A1680" i="11"/>
  <c r="B1680" i="11"/>
  <c r="C1680" i="11" s="1"/>
  <c r="H1680" i="11"/>
  <c r="I1680" i="11"/>
  <c r="J1680" i="11"/>
  <c r="K1680" i="11"/>
  <c r="L1680" i="11" s="1"/>
  <c r="A1681" i="11"/>
  <c r="B1681" i="11"/>
  <c r="C1681" i="11" s="1"/>
  <c r="F1681" i="11"/>
  <c r="G1681" i="11"/>
  <c r="H1681" i="11"/>
  <c r="I1681" i="11"/>
  <c r="J1681" i="11"/>
  <c r="L1681" i="11" s="1"/>
  <c r="K1681" i="11"/>
  <c r="A1682" i="11"/>
  <c r="B1682" i="11"/>
  <c r="I1682" i="11" s="1"/>
  <c r="C1682" i="11"/>
  <c r="E1682" i="11"/>
  <c r="O1682" i="11" s="1"/>
  <c r="P1682" i="11" s="1"/>
  <c r="F1682" i="11"/>
  <c r="G1682" i="11"/>
  <c r="J1682" i="11"/>
  <c r="K1682" i="11"/>
  <c r="L1682" i="11"/>
  <c r="M1682" i="11" s="1"/>
  <c r="A1683" i="11"/>
  <c r="B1683" i="11"/>
  <c r="C1683" i="11" s="1"/>
  <c r="J1683" i="11"/>
  <c r="K1683" i="11"/>
  <c r="L1683" i="11" s="1"/>
  <c r="A1684" i="11"/>
  <c r="B1684" i="11"/>
  <c r="C1684" i="11" s="1"/>
  <c r="G1684" i="11"/>
  <c r="H1684" i="11"/>
  <c r="I1684" i="11"/>
  <c r="J1684" i="11"/>
  <c r="K1684" i="11"/>
  <c r="L1684" i="11"/>
  <c r="M1684" i="11"/>
  <c r="N1684" i="11"/>
  <c r="A1685" i="11"/>
  <c r="B1685" i="11"/>
  <c r="C1685" i="11"/>
  <c r="E1685" i="11"/>
  <c r="O1685" i="11" s="1"/>
  <c r="P1685" i="11" s="1"/>
  <c r="F1685" i="11"/>
  <c r="G1685" i="11"/>
  <c r="H1685" i="11"/>
  <c r="I1685" i="11"/>
  <c r="J1685" i="11"/>
  <c r="K1685" i="11"/>
  <c r="L1685" i="11"/>
  <c r="M1685" i="11" s="1"/>
  <c r="N1685" i="11"/>
  <c r="A1686" i="11"/>
  <c r="B1686" i="11"/>
  <c r="E1686" i="11" s="1"/>
  <c r="O1686" i="11" s="1"/>
  <c r="P1686" i="11" s="1"/>
  <c r="C1686" i="11"/>
  <c r="H1686" i="11"/>
  <c r="I1686" i="11"/>
  <c r="J1686" i="11"/>
  <c r="K1686" i="11"/>
  <c r="L1686" i="11" s="1"/>
  <c r="A1687" i="11"/>
  <c r="B1687" i="11"/>
  <c r="G1687" i="11" s="1"/>
  <c r="C1687" i="11"/>
  <c r="E1687" i="11"/>
  <c r="O1687" i="11" s="1"/>
  <c r="P1687" i="11" s="1"/>
  <c r="F1687" i="11"/>
  <c r="H1687" i="11"/>
  <c r="I1687" i="11"/>
  <c r="J1687" i="11"/>
  <c r="L1687" i="11" s="1"/>
  <c r="K1687" i="11"/>
  <c r="A1688" i="11"/>
  <c r="B1688" i="11"/>
  <c r="C1688" i="11" s="1"/>
  <c r="E1688" i="11"/>
  <c r="O1688" i="11" s="1"/>
  <c r="P1688" i="11" s="1"/>
  <c r="F1688" i="11"/>
  <c r="G1688" i="11"/>
  <c r="J1688" i="11"/>
  <c r="K1688" i="11"/>
  <c r="L1688" i="11"/>
  <c r="M1688" i="11" s="1"/>
  <c r="A1689" i="11"/>
  <c r="B1689" i="11"/>
  <c r="G1689" i="11" s="1"/>
  <c r="C1689" i="11"/>
  <c r="E1689" i="11"/>
  <c r="O1689" i="11" s="1"/>
  <c r="P1689" i="11" s="1"/>
  <c r="J1689" i="11"/>
  <c r="K1689" i="11"/>
  <c r="L1689" i="11" s="1"/>
  <c r="A1690" i="11"/>
  <c r="B1690" i="11"/>
  <c r="J1690" i="11"/>
  <c r="K1690" i="11"/>
  <c r="L1690" i="11"/>
  <c r="M1690" i="11"/>
  <c r="N1690" i="11"/>
  <c r="A1691" i="11"/>
  <c r="B1691" i="11"/>
  <c r="G1691" i="11" s="1"/>
  <c r="C1691" i="11"/>
  <c r="E1691" i="11"/>
  <c r="O1691" i="11" s="1"/>
  <c r="P1691" i="11" s="1"/>
  <c r="F1691" i="11"/>
  <c r="H1691" i="11"/>
  <c r="I1691" i="11"/>
  <c r="J1691" i="11"/>
  <c r="K1691" i="11"/>
  <c r="L1691" i="11"/>
  <c r="N1691" i="11" s="1"/>
  <c r="M1691" i="11"/>
  <c r="A1692" i="11"/>
  <c r="B1692" i="11"/>
  <c r="C1692" i="11" s="1"/>
  <c r="G1692" i="11"/>
  <c r="H1692" i="11"/>
  <c r="I1692" i="11"/>
  <c r="J1692" i="11"/>
  <c r="K1692" i="11"/>
  <c r="L1692" i="11" s="1"/>
  <c r="A1693" i="11"/>
  <c r="B1693" i="11"/>
  <c r="I1693" i="11" s="1"/>
  <c r="C1693" i="11"/>
  <c r="E1693" i="11"/>
  <c r="O1693" i="11" s="1"/>
  <c r="P1693" i="11" s="1"/>
  <c r="F1693" i="11"/>
  <c r="G1693" i="11"/>
  <c r="J1693" i="11"/>
  <c r="K1693" i="11"/>
  <c r="L1693" i="11"/>
  <c r="M1693" i="11" s="1"/>
  <c r="A1694" i="11"/>
  <c r="B1694" i="11"/>
  <c r="C1694" i="11"/>
  <c r="J1694" i="11"/>
  <c r="L1694" i="11" s="1"/>
  <c r="K1694" i="11"/>
  <c r="A1695" i="11"/>
  <c r="B1695" i="11"/>
  <c r="C1695" i="11"/>
  <c r="E1695" i="11"/>
  <c r="O1695" i="11" s="1"/>
  <c r="P1695" i="11" s="1"/>
  <c r="F1695" i="11"/>
  <c r="G1695" i="11"/>
  <c r="H1695" i="11"/>
  <c r="I1695" i="11"/>
  <c r="J1695" i="11"/>
  <c r="K1695" i="11"/>
  <c r="L1695" i="11"/>
  <c r="N1695" i="11" s="1"/>
  <c r="M1695" i="11"/>
  <c r="A1696" i="11"/>
  <c r="B1696" i="11"/>
  <c r="C1696" i="11" s="1"/>
  <c r="G1696" i="11"/>
  <c r="H1696" i="11"/>
  <c r="I1696" i="11"/>
  <c r="J1696" i="11"/>
  <c r="K1696" i="11"/>
  <c r="L1696" i="11" s="1"/>
  <c r="A1697" i="11"/>
  <c r="B1697" i="11"/>
  <c r="I1697" i="11" s="1"/>
  <c r="C1697" i="11"/>
  <c r="E1697" i="11"/>
  <c r="O1697" i="11" s="1"/>
  <c r="P1697" i="11" s="1"/>
  <c r="F1697" i="11"/>
  <c r="G1697" i="11"/>
  <c r="J1697" i="11"/>
  <c r="K1697" i="11"/>
  <c r="L1697" i="11"/>
  <c r="M1697" i="11" s="1"/>
  <c r="A1698" i="11"/>
  <c r="B1698" i="11"/>
  <c r="C1698" i="11"/>
  <c r="J1698" i="11"/>
  <c r="L1698" i="11" s="1"/>
  <c r="K1698" i="11"/>
  <c r="A1699" i="11"/>
  <c r="B1699" i="11"/>
  <c r="C1699" i="11"/>
  <c r="E1699" i="11"/>
  <c r="O1699" i="11" s="1"/>
  <c r="P1699" i="11" s="1"/>
  <c r="F1699" i="11"/>
  <c r="G1699" i="11"/>
  <c r="H1699" i="11"/>
  <c r="I1699" i="11"/>
  <c r="J1699" i="11"/>
  <c r="K1699" i="11"/>
  <c r="L1699" i="11"/>
  <c r="N1699" i="11" s="1"/>
  <c r="M1699" i="11"/>
  <c r="A1700" i="11"/>
  <c r="B1700" i="11"/>
  <c r="C1700" i="11" s="1"/>
  <c r="G1700" i="11"/>
  <c r="H1700" i="11"/>
  <c r="I1700" i="11"/>
  <c r="J1700" i="11"/>
  <c r="K1700" i="11"/>
  <c r="L1700" i="11" s="1"/>
  <c r="A1701" i="11"/>
  <c r="B1701" i="11"/>
  <c r="I1701" i="11" s="1"/>
  <c r="C1701" i="11"/>
  <c r="E1701" i="11"/>
  <c r="O1701" i="11" s="1"/>
  <c r="P1701" i="11" s="1"/>
  <c r="F1701" i="11"/>
  <c r="G1701" i="11"/>
  <c r="J1701" i="11"/>
  <c r="K1701" i="11"/>
  <c r="L1701" i="11"/>
  <c r="M1701" i="11" s="1"/>
  <c r="A1702" i="11"/>
  <c r="B1702" i="11"/>
  <c r="C1702" i="11"/>
  <c r="J1702" i="11"/>
  <c r="L1702" i="11" s="1"/>
  <c r="K1702" i="11"/>
  <c r="A1703" i="11"/>
  <c r="B1703" i="11"/>
  <c r="C1703" i="11"/>
  <c r="E1703" i="11"/>
  <c r="O1703" i="11" s="1"/>
  <c r="P1703" i="11" s="1"/>
  <c r="F1703" i="11"/>
  <c r="G1703" i="11"/>
  <c r="H1703" i="11"/>
  <c r="I1703" i="11"/>
  <c r="J1703" i="11"/>
  <c r="K1703" i="11"/>
  <c r="L1703" i="11"/>
  <c r="N1703" i="11" s="1"/>
  <c r="A1704" i="11"/>
  <c r="B1704" i="11"/>
  <c r="C1704" i="11" s="1"/>
  <c r="G1704" i="11"/>
  <c r="H1704" i="11"/>
  <c r="I1704" i="11"/>
  <c r="J1704" i="11"/>
  <c r="K1704" i="11"/>
  <c r="A1705" i="11"/>
  <c r="B1705" i="11"/>
  <c r="I1705" i="11" s="1"/>
  <c r="C1705" i="11"/>
  <c r="E1705" i="11"/>
  <c r="O1705" i="11" s="1"/>
  <c r="P1705" i="11" s="1"/>
  <c r="F1705" i="11"/>
  <c r="G1705" i="11"/>
  <c r="J1705" i="11"/>
  <c r="K1705" i="11"/>
  <c r="L1705" i="11"/>
  <c r="M1705" i="11" s="1"/>
  <c r="A1706" i="11"/>
  <c r="B1706" i="11"/>
  <c r="J1706" i="11"/>
  <c r="L1706" i="11" s="1"/>
  <c r="K1706" i="11"/>
  <c r="A1707" i="11"/>
  <c r="B1707" i="11"/>
  <c r="C1707" i="11"/>
  <c r="E1707" i="11"/>
  <c r="O1707" i="11" s="1"/>
  <c r="P1707" i="11" s="1"/>
  <c r="F1707" i="11"/>
  <c r="G1707" i="11"/>
  <c r="H1707" i="11"/>
  <c r="I1707" i="11"/>
  <c r="J1707" i="11"/>
  <c r="K1707" i="11"/>
  <c r="L1707" i="11"/>
  <c r="N1707" i="11" s="1"/>
  <c r="A1708" i="11"/>
  <c r="B1708" i="11"/>
  <c r="C1708" i="11" s="1"/>
  <c r="G1708" i="11"/>
  <c r="H1708" i="11"/>
  <c r="I1708" i="11"/>
  <c r="J1708" i="11"/>
  <c r="K1708" i="11"/>
  <c r="A1709" i="11"/>
  <c r="B1709" i="11"/>
  <c r="I1709" i="11" s="1"/>
  <c r="C1709" i="11"/>
  <c r="E1709" i="11"/>
  <c r="O1709" i="11" s="1"/>
  <c r="P1709" i="11" s="1"/>
  <c r="F1709" i="11"/>
  <c r="G1709" i="11"/>
  <c r="J1709" i="11"/>
  <c r="K1709" i="11"/>
  <c r="L1709" i="11"/>
  <c r="M1709" i="11" s="1"/>
  <c r="A1710" i="11"/>
  <c r="B1710" i="11"/>
  <c r="J1710" i="11"/>
  <c r="L1710" i="11" s="1"/>
  <c r="K1710" i="11"/>
  <c r="A1711" i="11"/>
  <c r="B1711" i="11"/>
  <c r="C1711" i="11"/>
  <c r="E1711" i="11"/>
  <c r="O1711" i="11" s="1"/>
  <c r="P1711" i="11" s="1"/>
  <c r="F1711" i="11"/>
  <c r="G1711" i="11"/>
  <c r="H1711" i="11"/>
  <c r="I1711" i="11"/>
  <c r="J1711" i="11"/>
  <c r="K1711" i="11"/>
  <c r="L1711" i="11"/>
  <c r="N1711" i="11" s="1"/>
  <c r="M1711" i="11"/>
  <c r="A1712" i="11"/>
  <c r="B1712" i="11"/>
  <c r="C1712" i="11" s="1"/>
  <c r="G1712" i="11"/>
  <c r="H1712" i="11"/>
  <c r="I1712" i="11"/>
  <c r="J1712" i="11"/>
  <c r="K1712" i="11"/>
  <c r="A1713" i="11"/>
  <c r="B1713" i="11"/>
  <c r="I1713" i="11" s="1"/>
  <c r="C1713" i="11"/>
  <c r="E1713" i="11"/>
  <c r="O1713" i="11" s="1"/>
  <c r="P1713" i="11" s="1"/>
  <c r="F1713" i="11"/>
  <c r="G1713" i="11"/>
  <c r="J1713" i="11"/>
  <c r="K1713" i="11"/>
  <c r="L1713" i="11"/>
  <c r="M1713" i="11" s="1"/>
  <c r="A1714" i="11"/>
  <c r="B1714" i="11"/>
  <c r="C1714" i="11" s="1"/>
  <c r="J1714" i="11"/>
  <c r="L1714" i="11" s="1"/>
  <c r="K1714" i="11"/>
  <c r="A1715" i="11"/>
  <c r="B1715" i="11"/>
  <c r="C1715" i="11"/>
  <c r="E1715" i="11"/>
  <c r="O1715" i="11" s="1"/>
  <c r="P1715" i="11" s="1"/>
  <c r="F1715" i="11"/>
  <c r="G1715" i="11"/>
  <c r="H1715" i="11"/>
  <c r="I1715" i="11"/>
  <c r="J1715" i="11"/>
  <c r="K1715" i="11"/>
  <c r="L1715" i="11"/>
  <c r="N1715" i="11" s="1"/>
  <c r="M1715" i="11"/>
  <c r="A1716" i="11"/>
  <c r="B1716" i="11"/>
  <c r="C1716" i="11" s="1"/>
  <c r="G1716" i="11"/>
  <c r="H1716" i="11"/>
  <c r="I1716" i="11"/>
  <c r="J1716" i="11"/>
  <c r="K1716" i="11"/>
  <c r="L1716" i="11" s="1"/>
  <c r="A1717" i="11"/>
  <c r="B1717" i="11"/>
  <c r="I1717" i="11" s="1"/>
  <c r="C1717" i="11"/>
  <c r="E1717" i="11"/>
  <c r="O1717" i="11" s="1"/>
  <c r="P1717" i="11" s="1"/>
  <c r="F1717" i="11"/>
  <c r="G1717" i="11"/>
  <c r="J1717" i="11"/>
  <c r="K1717" i="11"/>
  <c r="L1717" i="11"/>
  <c r="M1717" i="11" s="1"/>
  <c r="A1718" i="11"/>
  <c r="B1718" i="11"/>
  <c r="C1718" i="11"/>
  <c r="J1718" i="11"/>
  <c r="L1718" i="11" s="1"/>
  <c r="K1718" i="11"/>
  <c r="A1719" i="11"/>
  <c r="B1719" i="11"/>
  <c r="C1719" i="11"/>
  <c r="E1719" i="11"/>
  <c r="O1719" i="11" s="1"/>
  <c r="P1719" i="11" s="1"/>
  <c r="F1719" i="11"/>
  <c r="G1719" i="11"/>
  <c r="H1719" i="11"/>
  <c r="I1719" i="11"/>
  <c r="J1719" i="11"/>
  <c r="K1719" i="11"/>
  <c r="L1719" i="11"/>
  <c r="N1719" i="11" s="1"/>
  <c r="M1719" i="11"/>
  <c r="A1720" i="11"/>
  <c r="B1720" i="11"/>
  <c r="C1720" i="11" s="1"/>
  <c r="G1720" i="11"/>
  <c r="H1720" i="11"/>
  <c r="I1720" i="11"/>
  <c r="J1720" i="11"/>
  <c r="K1720" i="11"/>
  <c r="L1720" i="11" s="1"/>
  <c r="A1721" i="11"/>
  <c r="B1721" i="11"/>
  <c r="I1721" i="11" s="1"/>
  <c r="C1721" i="11"/>
  <c r="E1721" i="11"/>
  <c r="O1721" i="11" s="1"/>
  <c r="P1721" i="11" s="1"/>
  <c r="F1721" i="11"/>
  <c r="G1721" i="11"/>
  <c r="J1721" i="11"/>
  <c r="K1721" i="11"/>
  <c r="L1721" i="11"/>
  <c r="M1721" i="11" s="1"/>
  <c r="A1722" i="11"/>
  <c r="B1722" i="11"/>
  <c r="C1722" i="11"/>
  <c r="J1722" i="11"/>
  <c r="L1722" i="11" s="1"/>
  <c r="K1722" i="11"/>
  <c r="A1723" i="11"/>
  <c r="B1723" i="11"/>
  <c r="C1723" i="11"/>
  <c r="E1723" i="11"/>
  <c r="O1723" i="11" s="1"/>
  <c r="P1723" i="11" s="1"/>
  <c r="F1723" i="11"/>
  <c r="G1723" i="11"/>
  <c r="H1723" i="11"/>
  <c r="I1723" i="11"/>
  <c r="J1723" i="11"/>
  <c r="K1723" i="11"/>
  <c r="L1723" i="11"/>
  <c r="N1723" i="11" s="1"/>
  <c r="M1723" i="11"/>
  <c r="A1724" i="11"/>
  <c r="B1724" i="11"/>
  <c r="C1724" i="11" s="1"/>
  <c r="G1724" i="11"/>
  <c r="H1724" i="11"/>
  <c r="I1724" i="11"/>
  <c r="J1724" i="11"/>
  <c r="K1724" i="11"/>
  <c r="L1724" i="11" s="1"/>
  <c r="A1725" i="11"/>
  <c r="B1725" i="11"/>
  <c r="I1725" i="11" s="1"/>
  <c r="C1725" i="11"/>
  <c r="E1725" i="11"/>
  <c r="O1725" i="11" s="1"/>
  <c r="P1725" i="11" s="1"/>
  <c r="F1725" i="11"/>
  <c r="G1725" i="11"/>
  <c r="J1725" i="11"/>
  <c r="K1725" i="11"/>
  <c r="L1725" i="11"/>
  <c r="M1725" i="11" s="1"/>
  <c r="A1726" i="11"/>
  <c r="B1726" i="11"/>
  <c r="C1726" i="11"/>
  <c r="J1726" i="11"/>
  <c r="L1726" i="11" s="1"/>
  <c r="K1726" i="11"/>
  <c r="A1727" i="11"/>
  <c r="B1727" i="11"/>
  <c r="C1727" i="11"/>
  <c r="E1727" i="11"/>
  <c r="O1727" i="11" s="1"/>
  <c r="P1727" i="11" s="1"/>
  <c r="F1727" i="11"/>
  <c r="G1727" i="11"/>
  <c r="H1727" i="11"/>
  <c r="I1727" i="11"/>
  <c r="J1727" i="11"/>
  <c r="K1727" i="11"/>
  <c r="L1727" i="11"/>
  <c r="N1727" i="11" s="1"/>
  <c r="M1727" i="11"/>
  <c r="A1728" i="11"/>
  <c r="B1728" i="11"/>
  <c r="C1728" i="11" s="1"/>
  <c r="G1728" i="11"/>
  <c r="H1728" i="11"/>
  <c r="I1728" i="11"/>
  <c r="J1728" i="11"/>
  <c r="K1728" i="11"/>
  <c r="L1728" i="11" s="1"/>
  <c r="A1729" i="11"/>
  <c r="B1729" i="11"/>
  <c r="I1729" i="11" s="1"/>
  <c r="C1729" i="11"/>
  <c r="E1729" i="11"/>
  <c r="O1729" i="11" s="1"/>
  <c r="P1729" i="11" s="1"/>
  <c r="F1729" i="11"/>
  <c r="G1729" i="11"/>
  <c r="J1729" i="11"/>
  <c r="K1729" i="11"/>
  <c r="L1729" i="11"/>
  <c r="M1729" i="11" s="1"/>
  <c r="A1730" i="11"/>
  <c r="B1730" i="11"/>
  <c r="C1730" i="11"/>
  <c r="J1730" i="11"/>
  <c r="L1730" i="11" s="1"/>
  <c r="K1730" i="11"/>
  <c r="A1731" i="11"/>
  <c r="B1731" i="11"/>
  <c r="C1731" i="11"/>
  <c r="E1731" i="11"/>
  <c r="O1731" i="11" s="1"/>
  <c r="P1731" i="11" s="1"/>
  <c r="F1731" i="11"/>
  <c r="G1731" i="11"/>
  <c r="H1731" i="11"/>
  <c r="I1731" i="11"/>
  <c r="J1731" i="11"/>
  <c r="K1731" i="11"/>
  <c r="L1731" i="11"/>
  <c r="N1731" i="11" s="1"/>
  <c r="M1731" i="11"/>
  <c r="A1732" i="11"/>
  <c r="B1732" i="11"/>
  <c r="C1732" i="11" s="1"/>
  <c r="G1732" i="11"/>
  <c r="H1732" i="11"/>
  <c r="I1732" i="11"/>
  <c r="J1732" i="11"/>
  <c r="K1732" i="11"/>
  <c r="L1732" i="11" s="1"/>
  <c r="A1733" i="11"/>
  <c r="B1733" i="11"/>
  <c r="I1733" i="11" s="1"/>
  <c r="C1733" i="11"/>
  <c r="E1733" i="11"/>
  <c r="O1733" i="11" s="1"/>
  <c r="P1733" i="11" s="1"/>
  <c r="F1733" i="11"/>
  <c r="G1733" i="11"/>
  <c r="J1733" i="11"/>
  <c r="K1733" i="11"/>
  <c r="L1733" i="11"/>
  <c r="M1733" i="11" s="1"/>
  <c r="A1734" i="11"/>
  <c r="B1734" i="11"/>
  <c r="C1734" i="11"/>
  <c r="J1734" i="11"/>
  <c r="L1734" i="11" s="1"/>
  <c r="K1734" i="11"/>
  <c r="A1735" i="11"/>
  <c r="B1735" i="11"/>
  <c r="C1735" i="11"/>
  <c r="E1735" i="11"/>
  <c r="O1735" i="11" s="1"/>
  <c r="P1735" i="11" s="1"/>
  <c r="F1735" i="11"/>
  <c r="G1735" i="11"/>
  <c r="H1735" i="11"/>
  <c r="I1735" i="11"/>
  <c r="J1735" i="11"/>
  <c r="K1735" i="11"/>
  <c r="L1735" i="11"/>
  <c r="N1735" i="11" s="1"/>
  <c r="M1735" i="11"/>
  <c r="A1736" i="11"/>
  <c r="B1736" i="11"/>
  <c r="C1736" i="11" s="1"/>
  <c r="G1736" i="11"/>
  <c r="H1736" i="11"/>
  <c r="I1736" i="11"/>
  <c r="J1736" i="11"/>
  <c r="K1736" i="11"/>
  <c r="L1736" i="11" s="1"/>
  <c r="A1737" i="11"/>
  <c r="B1737" i="11"/>
  <c r="I1737" i="11" s="1"/>
  <c r="C1737" i="11"/>
  <c r="E1737" i="11"/>
  <c r="O1737" i="11" s="1"/>
  <c r="P1737" i="11" s="1"/>
  <c r="F1737" i="11"/>
  <c r="G1737" i="11"/>
  <c r="J1737" i="11"/>
  <c r="K1737" i="11"/>
  <c r="L1737" i="11"/>
  <c r="M1737" i="11" s="1"/>
  <c r="A1738" i="11"/>
  <c r="B1738" i="11"/>
  <c r="C1738" i="11"/>
  <c r="J1738" i="11"/>
  <c r="L1738" i="11" s="1"/>
  <c r="K1738" i="11"/>
  <c r="A1739" i="11"/>
  <c r="B1739" i="11"/>
  <c r="C1739" i="11"/>
  <c r="E1739" i="11"/>
  <c r="O1739" i="11" s="1"/>
  <c r="P1739" i="11" s="1"/>
  <c r="F1739" i="11"/>
  <c r="G1739" i="11"/>
  <c r="H1739" i="11"/>
  <c r="I1739" i="11"/>
  <c r="J1739" i="11"/>
  <c r="K1739" i="11"/>
  <c r="L1739" i="11"/>
  <c r="N1739" i="11" s="1"/>
  <c r="M1739" i="11"/>
  <c r="A1740" i="11"/>
  <c r="B1740" i="11"/>
  <c r="C1740" i="11" s="1"/>
  <c r="G1740" i="11"/>
  <c r="H1740" i="11"/>
  <c r="I1740" i="11"/>
  <c r="J1740" i="11"/>
  <c r="K1740" i="11"/>
  <c r="L1740" i="11" s="1"/>
  <c r="A1741" i="11"/>
  <c r="B1741" i="11"/>
  <c r="I1741" i="11" s="1"/>
  <c r="C1741" i="11"/>
  <c r="E1741" i="11"/>
  <c r="O1741" i="11" s="1"/>
  <c r="F1741" i="11"/>
  <c r="G1741" i="11"/>
  <c r="J1741" i="11"/>
  <c r="K1741" i="11"/>
  <c r="L1741" i="11"/>
  <c r="M1741" i="11" s="1"/>
  <c r="P1741" i="11"/>
  <c r="A1742" i="11"/>
  <c r="B1742" i="11"/>
  <c r="J1742" i="11"/>
  <c r="K1742" i="11"/>
  <c r="L1742" i="11" s="1"/>
  <c r="M1742" i="11"/>
  <c r="N1742" i="11"/>
  <c r="A1743" i="11"/>
  <c r="B1743" i="11"/>
  <c r="C1743" i="11"/>
  <c r="E1743" i="11"/>
  <c r="O1743" i="11" s="1"/>
  <c r="P1743" i="11" s="1"/>
  <c r="F1743" i="11"/>
  <c r="G1743" i="11"/>
  <c r="H1743" i="11"/>
  <c r="I1743" i="11"/>
  <c r="J1743" i="11"/>
  <c r="K1743" i="11"/>
  <c r="L1743" i="11" s="1"/>
  <c r="A1744" i="11"/>
  <c r="B1744" i="11"/>
  <c r="C1744" i="11" s="1"/>
  <c r="G1744" i="11"/>
  <c r="H1744" i="11"/>
  <c r="I1744" i="11"/>
  <c r="J1744" i="11"/>
  <c r="K1744" i="11"/>
  <c r="A1745" i="11"/>
  <c r="B1745" i="11"/>
  <c r="I1745" i="11" s="1"/>
  <c r="C1745" i="11"/>
  <c r="E1745" i="11"/>
  <c r="O1745" i="11" s="1"/>
  <c r="F1745" i="11"/>
  <c r="G1745" i="11"/>
  <c r="J1745" i="11"/>
  <c r="K1745" i="11"/>
  <c r="L1745" i="11"/>
  <c r="M1745" i="11" s="1"/>
  <c r="P1745" i="11"/>
  <c r="A1746" i="11"/>
  <c r="B1746" i="11"/>
  <c r="C1746" i="11"/>
  <c r="J1746" i="11"/>
  <c r="K1746" i="11"/>
  <c r="L1746" i="11" s="1"/>
  <c r="M1746" i="11" s="1"/>
  <c r="A1747" i="11"/>
  <c r="B1747" i="11"/>
  <c r="C1747" i="11"/>
  <c r="E1747" i="11"/>
  <c r="O1747" i="11" s="1"/>
  <c r="P1747" i="11" s="1"/>
  <c r="F1747" i="11"/>
  <c r="G1747" i="11"/>
  <c r="H1747" i="11"/>
  <c r="I1747" i="11"/>
  <c r="J1747" i="11"/>
  <c r="K1747" i="11"/>
  <c r="L1747" i="11"/>
  <c r="N1747" i="11" s="1"/>
  <c r="M1747" i="11"/>
  <c r="A1748" i="11"/>
  <c r="B1748" i="11"/>
  <c r="C1748" i="11" s="1"/>
  <c r="G1748" i="11"/>
  <c r="H1748" i="11"/>
  <c r="I1748" i="11"/>
  <c r="J1748" i="11"/>
  <c r="K1748" i="11"/>
  <c r="L1748" i="11" s="1"/>
  <c r="A1749" i="11"/>
  <c r="B1749" i="11"/>
  <c r="I1749" i="11" s="1"/>
  <c r="C1749" i="11"/>
  <c r="E1749" i="11"/>
  <c r="O1749" i="11" s="1"/>
  <c r="P1749" i="11" s="1"/>
  <c r="F1749" i="11"/>
  <c r="G1749" i="11"/>
  <c r="J1749" i="11"/>
  <c r="K1749" i="11"/>
  <c r="L1749" i="11"/>
  <c r="M1749" i="11" s="1"/>
  <c r="A1750" i="11"/>
  <c r="B1750" i="11"/>
  <c r="C1750" i="11"/>
  <c r="J1750" i="11"/>
  <c r="K1750" i="11"/>
  <c r="L1750" i="11" s="1"/>
  <c r="M1750" i="11"/>
  <c r="N1750" i="11"/>
  <c r="A1751" i="11"/>
  <c r="B1751" i="11"/>
  <c r="C1751" i="11"/>
  <c r="E1751" i="11"/>
  <c r="O1751" i="11" s="1"/>
  <c r="P1751" i="11" s="1"/>
  <c r="F1751" i="11"/>
  <c r="G1751" i="11"/>
  <c r="H1751" i="11"/>
  <c r="I1751" i="11"/>
  <c r="J1751" i="11"/>
  <c r="K1751" i="11"/>
  <c r="L1751" i="11"/>
  <c r="N1751" i="11" s="1"/>
  <c r="M1751" i="11"/>
  <c r="A1752" i="11"/>
  <c r="B1752" i="11"/>
  <c r="C1752" i="11" s="1"/>
  <c r="G1752" i="11"/>
  <c r="H1752" i="11"/>
  <c r="I1752" i="11"/>
  <c r="J1752" i="11"/>
  <c r="K1752" i="11"/>
  <c r="A1753" i="11"/>
  <c r="B1753" i="11"/>
  <c r="I1753" i="11" s="1"/>
  <c r="C1753" i="11"/>
  <c r="E1753" i="11"/>
  <c r="O1753" i="11" s="1"/>
  <c r="P1753" i="11" s="1"/>
  <c r="F1753" i="11"/>
  <c r="G1753" i="11"/>
  <c r="J1753" i="11"/>
  <c r="K1753" i="11"/>
  <c r="L1753" i="11"/>
  <c r="M1753" i="11" s="1"/>
  <c r="A1754" i="11"/>
  <c r="B1754" i="11"/>
  <c r="C1754" i="11" s="1"/>
  <c r="J1754" i="11"/>
  <c r="K1754" i="11"/>
  <c r="L1754" i="11" s="1"/>
  <c r="M1754" i="11"/>
  <c r="N1754" i="11"/>
  <c r="A1755" i="11"/>
  <c r="B1755" i="11"/>
  <c r="C1755" i="11"/>
  <c r="E1755" i="11"/>
  <c r="O1755" i="11" s="1"/>
  <c r="P1755" i="11" s="1"/>
  <c r="F1755" i="11"/>
  <c r="G1755" i="11"/>
  <c r="H1755" i="11"/>
  <c r="I1755" i="11"/>
  <c r="J1755" i="11"/>
  <c r="K1755" i="11"/>
  <c r="L1755" i="11"/>
  <c r="A1756" i="11"/>
  <c r="B1756" i="11"/>
  <c r="C1756" i="11" s="1"/>
  <c r="G1756" i="11"/>
  <c r="H1756" i="11"/>
  <c r="I1756" i="11"/>
  <c r="J1756" i="11"/>
  <c r="K1756" i="11"/>
  <c r="L1756" i="11" s="1"/>
  <c r="A1757" i="11"/>
  <c r="B1757" i="11"/>
  <c r="I1757" i="11" s="1"/>
  <c r="C1757" i="11"/>
  <c r="E1757" i="11"/>
  <c r="O1757" i="11" s="1"/>
  <c r="P1757" i="11" s="1"/>
  <c r="F1757" i="11"/>
  <c r="G1757" i="11"/>
  <c r="J1757" i="11"/>
  <c r="K1757" i="11"/>
  <c r="L1757" i="11"/>
  <c r="M1757" i="11" s="1"/>
  <c r="A1758" i="11"/>
  <c r="B1758" i="11"/>
  <c r="C1758" i="11"/>
  <c r="J1758" i="11"/>
  <c r="K1758" i="11"/>
  <c r="L1758" i="11" s="1"/>
  <c r="N1758" i="11" s="1"/>
  <c r="M1758" i="11"/>
  <c r="A1759" i="11"/>
  <c r="B1759" i="11"/>
  <c r="C1759" i="11"/>
  <c r="E1759" i="11"/>
  <c r="O1759" i="11" s="1"/>
  <c r="P1759" i="11" s="1"/>
  <c r="F1759" i="11"/>
  <c r="G1759" i="11"/>
  <c r="H1759" i="11"/>
  <c r="I1759" i="11"/>
  <c r="J1759" i="11"/>
  <c r="K1759" i="11"/>
  <c r="A1760" i="11"/>
  <c r="B1760" i="11"/>
  <c r="C1760" i="11" s="1"/>
  <c r="G1760" i="11"/>
  <c r="H1760" i="11"/>
  <c r="I1760" i="11"/>
  <c r="J1760" i="11"/>
  <c r="K1760" i="11"/>
  <c r="L1760" i="11" s="1"/>
  <c r="A1761" i="11"/>
  <c r="B1761" i="11"/>
  <c r="I1761" i="11" s="1"/>
  <c r="C1761" i="11"/>
  <c r="E1761" i="11"/>
  <c r="O1761" i="11" s="1"/>
  <c r="F1761" i="11"/>
  <c r="G1761" i="11"/>
  <c r="J1761" i="11"/>
  <c r="K1761" i="11"/>
  <c r="L1761" i="11"/>
  <c r="M1761" i="11" s="1"/>
  <c r="P1761" i="11"/>
  <c r="A1762" i="11"/>
  <c r="B1762" i="11"/>
  <c r="C1762" i="11"/>
  <c r="J1762" i="11"/>
  <c r="K1762" i="11"/>
  <c r="L1762" i="11" s="1"/>
  <c r="M1762" i="11" s="1"/>
  <c r="A1763" i="11"/>
  <c r="B1763" i="11"/>
  <c r="C1763" i="11"/>
  <c r="E1763" i="11"/>
  <c r="O1763" i="11" s="1"/>
  <c r="P1763" i="11" s="1"/>
  <c r="F1763" i="11"/>
  <c r="G1763" i="11"/>
  <c r="H1763" i="11"/>
  <c r="I1763" i="11"/>
  <c r="J1763" i="11"/>
  <c r="K1763" i="11"/>
  <c r="L1763" i="11"/>
  <c r="N1763" i="11" s="1"/>
  <c r="M1763" i="11"/>
  <c r="A1764" i="11"/>
  <c r="B1764" i="11"/>
  <c r="C1764" i="11" s="1"/>
  <c r="G1764" i="11"/>
  <c r="H1764" i="11"/>
  <c r="I1764" i="11"/>
  <c r="J1764" i="11"/>
  <c r="K1764" i="11"/>
  <c r="A1765" i="11"/>
  <c r="B1765" i="11"/>
  <c r="I1765" i="11" s="1"/>
  <c r="C1765" i="11"/>
  <c r="E1765" i="11"/>
  <c r="O1765" i="11" s="1"/>
  <c r="F1765" i="11"/>
  <c r="G1765" i="11"/>
  <c r="J1765" i="11"/>
  <c r="K1765" i="11"/>
  <c r="L1765" i="11"/>
  <c r="P1765" i="11"/>
  <c r="A1766" i="11"/>
  <c r="B1766" i="11"/>
  <c r="J1766" i="11"/>
  <c r="K1766" i="11"/>
  <c r="L1766" i="11" s="1"/>
  <c r="M1766" i="11"/>
  <c r="N1766" i="11"/>
  <c r="A1767" i="11"/>
  <c r="B1767" i="11"/>
  <c r="C1767" i="11"/>
  <c r="E1767" i="11"/>
  <c r="O1767" i="11" s="1"/>
  <c r="P1767" i="11" s="1"/>
  <c r="F1767" i="11"/>
  <c r="G1767" i="11"/>
  <c r="H1767" i="11"/>
  <c r="I1767" i="11"/>
  <c r="J1767" i="11"/>
  <c r="K1767" i="11"/>
  <c r="L1767" i="11" s="1"/>
  <c r="A1768" i="11"/>
  <c r="B1768" i="11"/>
  <c r="I1768" i="11" s="1"/>
  <c r="G1768" i="11"/>
  <c r="H1768" i="11"/>
  <c r="J1768" i="11"/>
  <c r="K1768" i="11"/>
  <c r="L1768" i="11" s="1"/>
  <c r="A1769" i="11"/>
  <c r="B1769" i="11"/>
  <c r="I1769" i="11" s="1"/>
  <c r="C1769" i="11"/>
  <c r="E1769" i="11"/>
  <c r="O1769" i="11" s="1"/>
  <c r="P1769" i="11" s="1"/>
  <c r="F1769" i="11"/>
  <c r="G1769" i="11"/>
  <c r="J1769" i="11"/>
  <c r="K1769" i="11"/>
  <c r="L1769" i="11"/>
  <c r="A1770" i="11"/>
  <c r="B1770" i="11"/>
  <c r="C1770" i="11"/>
  <c r="I1770" i="11"/>
  <c r="J1770" i="11"/>
  <c r="K1770" i="11"/>
  <c r="L1770" i="11" s="1"/>
  <c r="M1770" i="11"/>
  <c r="N1770" i="11"/>
  <c r="A1771" i="11"/>
  <c r="B1771" i="11"/>
  <c r="C1771" i="11"/>
  <c r="E1771" i="11"/>
  <c r="O1771" i="11" s="1"/>
  <c r="P1771" i="11" s="1"/>
  <c r="F1771" i="11"/>
  <c r="G1771" i="11"/>
  <c r="H1771" i="11"/>
  <c r="I1771" i="11"/>
  <c r="J1771" i="11"/>
  <c r="K1771" i="11"/>
  <c r="L1771" i="11"/>
  <c r="N1771" i="11" s="1"/>
  <c r="M1771" i="11"/>
  <c r="A1772" i="11"/>
  <c r="B1772" i="11"/>
  <c r="G1772" i="11"/>
  <c r="H1772" i="11"/>
  <c r="I1772" i="11"/>
  <c r="J1772" i="11"/>
  <c r="K1772" i="11"/>
  <c r="A1773" i="11"/>
  <c r="B1773" i="11"/>
  <c r="I1773" i="11" s="1"/>
  <c r="C1773" i="11"/>
  <c r="E1773" i="11"/>
  <c r="O1773" i="11" s="1"/>
  <c r="P1773" i="11" s="1"/>
  <c r="F1773" i="11"/>
  <c r="G1773" i="11"/>
  <c r="J1773" i="11"/>
  <c r="K1773" i="11"/>
  <c r="L1773" i="11"/>
  <c r="A1774" i="11"/>
  <c r="B1774" i="11"/>
  <c r="C1774" i="11"/>
  <c r="I1774" i="11"/>
  <c r="J1774" i="11"/>
  <c r="K1774" i="11"/>
  <c r="L1774" i="11" s="1"/>
  <c r="A1775" i="11"/>
  <c r="B1775" i="11"/>
  <c r="C1775" i="11"/>
  <c r="E1775" i="11"/>
  <c r="O1775" i="11" s="1"/>
  <c r="P1775" i="11" s="1"/>
  <c r="F1775" i="11"/>
  <c r="G1775" i="11"/>
  <c r="H1775" i="11"/>
  <c r="I1775" i="11"/>
  <c r="J1775" i="11"/>
  <c r="L1775" i="11" s="1"/>
  <c r="K1775" i="11"/>
  <c r="A1776" i="11"/>
  <c r="B1776" i="11"/>
  <c r="G1776" i="11" s="1"/>
  <c r="H1776" i="11"/>
  <c r="I1776" i="11"/>
  <c r="J1776" i="11"/>
  <c r="K1776" i="11"/>
  <c r="L1776" i="11" s="1"/>
  <c r="A1777" i="11"/>
  <c r="B1777" i="11"/>
  <c r="I1777" i="11" s="1"/>
  <c r="C1777" i="11"/>
  <c r="E1777" i="11"/>
  <c r="O1777" i="11" s="1"/>
  <c r="F1777" i="11"/>
  <c r="G1777" i="11"/>
  <c r="J1777" i="11"/>
  <c r="K1777" i="11"/>
  <c r="L1777" i="11"/>
  <c r="P1777" i="11"/>
  <c r="A1778" i="11"/>
  <c r="B1778" i="11"/>
  <c r="J1778" i="11"/>
  <c r="K1778" i="11"/>
  <c r="L1778" i="11" s="1"/>
  <c r="M1778" i="11" s="1"/>
  <c r="A1779" i="11"/>
  <c r="B1779" i="11"/>
  <c r="C1779" i="11"/>
  <c r="E1779" i="11"/>
  <c r="O1779" i="11" s="1"/>
  <c r="P1779" i="11" s="1"/>
  <c r="F1779" i="11"/>
  <c r="G1779" i="11"/>
  <c r="H1779" i="11"/>
  <c r="I1779" i="11"/>
  <c r="J1779" i="11"/>
  <c r="K1779" i="11"/>
  <c r="L1779" i="11"/>
  <c r="N1779" i="11" s="1"/>
  <c r="M1779" i="11"/>
  <c r="A1780" i="11"/>
  <c r="B1780" i="11"/>
  <c r="G1780" i="11"/>
  <c r="J1780" i="11"/>
  <c r="K1780" i="11"/>
  <c r="L1780" i="11" s="1"/>
  <c r="M1780" i="11" s="1"/>
  <c r="N1780" i="11"/>
  <c r="A1781" i="11"/>
  <c r="B1781" i="11"/>
  <c r="I1781" i="11" s="1"/>
  <c r="C1781" i="11"/>
  <c r="E1781" i="11"/>
  <c r="O1781" i="11" s="1"/>
  <c r="P1781" i="11" s="1"/>
  <c r="F1781" i="11"/>
  <c r="G1781" i="11"/>
  <c r="J1781" i="11"/>
  <c r="K1781" i="11"/>
  <c r="L1781" i="11"/>
  <c r="A1782" i="11"/>
  <c r="B1782" i="11"/>
  <c r="C1782" i="11" s="1"/>
  <c r="H1782" i="11"/>
  <c r="I1782" i="11"/>
  <c r="J1782" i="11"/>
  <c r="K1782" i="11"/>
  <c r="L1782" i="11" s="1"/>
  <c r="A1783" i="11"/>
  <c r="B1783" i="11"/>
  <c r="C1783" i="11"/>
  <c r="E1783" i="11"/>
  <c r="O1783" i="11" s="1"/>
  <c r="P1783" i="11" s="1"/>
  <c r="F1783" i="11"/>
  <c r="G1783" i="11"/>
  <c r="H1783" i="11"/>
  <c r="I1783" i="11"/>
  <c r="J1783" i="11"/>
  <c r="K1783" i="11"/>
  <c r="L1783" i="11" s="1"/>
  <c r="A1784" i="11"/>
  <c r="B1784" i="11"/>
  <c r="G1784" i="11" s="1"/>
  <c r="J1784" i="11"/>
  <c r="K1784" i="11"/>
  <c r="L1784" i="11" s="1"/>
  <c r="M1784" i="11" s="1"/>
  <c r="N1784" i="11"/>
  <c r="A1785" i="11"/>
  <c r="B1785" i="11"/>
  <c r="I1785" i="11" s="1"/>
  <c r="C1785" i="11"/>
  <c r="E1785" i="11"/>
  <c r="O1785" i="11" s="1"/>
  <c r="F1785" i="11"/>
  <c r="G1785" i="11"/>
  <c r="J1785" i="11"/>
  <c r="K1785" i="11"/>
  <c r="L1785" i="11"/>
  <c r="P1785" i="11"/>
  <c r="A1786" i="11"/>
  <c r="B1786" i="11"/>
  <c r="J1786" i="11"/>
  <c r="K1786" i="11"/>
  <c r="L1786" i="11" s="1"/>
  <c r="M1786" i="11" s="1"/>
  <c r="A1787" i="11"/>
  <c r="B1787" i="11"/>
  <c r="C1787" i="11"/>
  <c r="E1787" i="11"/>
  <c r="O1787" i="11" s="1"/>
  <c r="P1787" i="11" s="1"/>
  <c r="F1787" i="11"/>
  <c r="G1787" i="11"/>
  <c r="H1787" i="11"/>
  <c r="I1787" i="11"/>
  <c r="J1787" i="11"/>
  <c r="K1787" i="11"/>
  <c r="L1787" i="11"/>
  <c r="N1787" i="11" s="1"/>
  <c r="M1787" i="11"/>
  <c r="A1788" i="11"/>
  <c r="B1788" i="11"/>
  <c r="G1788" i="11"/>
  <c r="J1788" i="11"/>
  <c r="K1788" i="11"/>
  <c r="L1788" i="11" s="1"/>
  <c r="M1788" i="11" s="1"/>
  <c r="N1788" i="11"/>
  <c r="A1789" i="11"/>
  <c r="B1789" i="11"/>
  <c r="I1789" i="11" s="1"/>
  <c r="C1789" i="11"/>
  <c r="E1789" i="11"/>
  <c r="O1789" i="11" s="1"/>
  <c r="P1789" i="11" s="1"/>
  <c r="F1789" i="11"/>
  <c r="G1789" i="11"/>
  <c r="J1789" i="11"/>
  <c r="K1789" i="11"/>
  <c r="L1789" i="11"/>
  <c r="A1790" i="11"/>
  <c r="B1790" i="11"/>
  <c r="C1790" i="11" s="1"/>
  <c r="H1790" i="11"/>
  <c r="I1790" i="11"/>
  <c r="J1790" i="11"/>
  <c r="K1790" i="11"/>
  <c r="L1790" i="11" s="1"/>
  <c r="N1790" i="11" s="1"/>
  <c r="A1791" i="11"/>
  <c r="B1791" i="11"/>
  <c r="C1791" i="11"/>
  <c r="E1791" i="11"/>
  <c r="O1791" i="11" s="1"/>
  <c r="P1791" i="11" s="1"/>
  <c r="F1791" i="11"/>
  <c r="G1791" i="11"/>
  <c r="H1791" i="11"/>
  <c r="I1791" i="11"/>
  <c r="J1791" i="11"/>
  <c r="K1791" i="11"/>
  <c r="L1791" i="11" s="1"/>
  <c r="A1792" i="11"/>
  <c r="B1792" i="11"/>
  <c r="G1792" i="11" s="1"/>
  <c r="J1792" i="11"/>
  <c r="K1792" i="11"/>
  <c r="L1792" i="11" s="1"/>
  <c r="M1792" i="11" s="1"/>
  <c r="N1792" i="11"/>
  <c r="A1793" i="11"/>
  <c r="B1793" i="11"/>
  <c r="I1793" i="11" s="1"/>
  <c r="C1793" i="11"/>
  <c r="E1793" i="11"/>
  <c r="O1793" i="11" s="1"/>
  <c r="F1793" i="11"/>
  <c r="G1793" i="11"/>
  <c r="J1793" i="11"/>
  <c r="K1793" i="11"/>
  <c r="L1793" i="11"/>
  <c r="P1793" i="11"/>
  <c r="A1794" i="11"/>
  <c r="B1794" i="11"/>
  <c r="J1794" i="11"/>
  <c r="K1794" i="11"/>
  <c r="L1794" i="11" s="1"/>
  <c r="M1794" i="11" s="1"/>
  <c r="A1795" i="11"/>
  <c r="B1795" i="11"/>
  <c r="C1795" i="11"/>
  <c r="E1795" i="11"/>
  <c r="O1795" i="11" s="1"/>
  <c r="P1795" i="11" s="1"/>
  <c r="F1795" i="11"/>
  <c r="G1795" i="11"/>
  <c r="H1795" i="11"/>
  <c r="I1795" i="11"/>
  <c r="J1795" i="11"/>
  <c r="K1795" i="11"/>
  <c r="L1795" i="11"/>
  <c r="N1795" i="11" s="1"/>
  <c r="M1795" i="11"/>
  <c r="A1796" i="11"/>
  <c r="B1796" i="11"/>
  <c r="J1796" i="11"/>
  <c r="K1796" i="11"/>
  <c r="L1796" i="11" s="1"/>
  <c r="M1796" i="11" s="1"/>
  <c r="A1797" i="11"/>
  <c r="B1797" i="11"/>
  <c r="I1797" i="11" s="1"/>
  <c r="C1797" i="11"/>
  <c r="E1797" i="11"/>
  <c r="O1797" i="11" s="1"/>
  <c r="P1797" i="11" s="1"/>
  <c r="F1797" i="11"/>
  <c r="G1797" i="11"/>
  <c r="J1797" i="11"/>
  <c r="K1797" i="11"/>
  <c r="L1797" i="11"/>
  <c r="N1797" i="11" s="1"/>
  <c r="A1798" i="11"/>
  <c r="B1798" i="11"/>
  <c r="C1798" i="11"/>
  <c r="H1798" i="11"/>
  <c r="I1798" i="11"/>
  <c r="J1798" i="11"/>
  <c r="K1798" i="11"/>
  <c r="A1799" i="11"/>
  <c r="B1799" i="11"/>
  <c r="C1799" i="11"/>
  <c r="E1799" i="11"/>
  <c r="O1799" i="11" s="1"/>
  <c r="P1799" i="11" s="1"/>
  <c r="F1799" i="11"/>
  <c r="G1799" i="11"/>
  <c r="H1799" i="11"/>
  <c r="I1799" i="11"/>
  <c r="J1799" i="11"/>
  <c r="K1799" i="11"/>
  <c r="L1799" i="11"/>
  <c r="N1799" i="11" s="1"/>
  <c r="A1800" i="11"/>
  <c r="B1800" i="11"/>
  <c r="C1800" i="11"/>
  <c r="G1800" i="11"/>
  <c r="H1800" i="11"/>
  <c r="I1800" i="11"/>
  <c r="J1800" i="11"/>
  <c r="K1800" i="11"/>
  <c r="A1801" i="11"/>
  <c r="B1801" i="11"/>
  <c r="I1801" i="11" s="1"/>
  <c r="C1801" i="11"/>
  <c r="E1801" i="11"/>
  <c r="O1801" i="11" s="1"/>
  <c r="P1801" i="11" s="1"/>
  <c r="F1801" i="11"/>
  <c r="G1801" i="11"/>
  <c r="J1801" i="11"/>
  <c r="K1801" i="11"/>
  <c r="L1801" i="11" s="1"/>
  <c r="A1802" i="11"/>
  <c r="B1802" i="11"/>
  <c r="C1802" i="11" s="1"/>
  <c r="H1802" i="11"/>
  <c r="I1802" i="11"/>
  <c r="J1802" i="11"/>
  <c r="K1802" i="11"/>
  <c r="L1802" i="11" s="1"/>
  <c r="N1802" i="11" s="1"/>
  <c r="M1802" i="11"/>
  <c r="A1803" i="11"/>
  <c r="B1803" i="11"/>
  <c r="C1803" i="11"/>
  <c r="E1803" i="11"/>
  <c r="O1803" i="11" s="1"/>
  <c r="P1803" i="11" s="1"/>
  <c r="F1803" i="11"/>
  <c r="G1803" i="11"/>
  <c r="H1803" i="11"/>
  <c r="I1803" i="11"/>
  <c r="J1803" i="11"/>
  <c r="K1803" i="11"/>
  <c r="L1803" i="11" s="1"/>
  <c r="A1804" i="11"/>
  <c r="B1804" i="11"/>
  <c r="C1804" i="11" s="1"/>
  <c r="H1804" i="11"/>
  <c r="I1804" i="11"/>
  <c r="J1804" i="11"/>
  <c r="K1804" i="11"/>
  <c r="L1804" i="11" s="1"/>
  <c r="M1804" i="11" s="1"/>
  <c r="N1804" i="11"/>
  <c r="A1805" i="11"/>
  <c r="B1805" i="11"/>
  <c r="I1805" i="11" s="1"/>
  <c r="C1805" i="11"/>
  <c r="E1805" i="11"/>
  <c r="O1805" i="11" s="1"/>
  <c r="F1805" i="11"/>
  <c r="G1805" i="11"/>
  <c r="J1805" i="11"/>
  <c r="K1805" i="11"/>
  <c r="L1805" i="11"/>
  <c r="N1805" i="11" s="1"/>
  <c r="M1805" i="11"/>
  <c r="P1805" i="11"/>
  <c r="A1806" i="11"/>
  <c r="B1806" i="11"/>
  <c r="C1806" i="11"/>
  <c r="H1806" i="11"/>
  <c r="I1806" i="11"/>
  <c r="J1806" i="11"/>
  <c r="K1806" i="11"/>
  <c r="L1806" i="11" s="1"/>
  <c r="M1806" i="11"/>
  <c r="N1806" i="11"/>
  <c r="A1807" i="11"/>
  <c r="B1807" i="11"/>
  <c r="C1807" i="11"/>
  <c r="E1807" i="11"/>
  <c r="O1807" i="11" s="1"/>
  <c r="P1807" i="11" s="1"/>
  <c r="F1807" i="11"/>
  <c r="G1807" i="11"/>
  <c r="H1807" i="11"/>
  <c r="I1807" i="11"/>
  <c r="J1807" i="11"/>
  <c r="K1807" i="11"/>
  <c r="L1807" i="11"/>
  <c r="N1807" i="11" s="1"/>
  <c r="M1807" i="11"/>
  <c r="A1808" i="11"/>
  <c r="B1808" i="11"/>
  <c r="C1808" i="11"/>
  <c r="G1808" i="11"/>
  <c r="H1808" i="11"/>
  <c r="I1808" i="11"/>
  <c r="J1808" i="11"/>
  <c r="K1808" i="11"/>
  <c r="L1808" i="11" s="1"/>
  <c r="M1808" i="11" s="1"/>
  <c r="N1808" i="11"/>
  <c r="A1809" i="11"/>
  <c r="B1809" i="11"/>
  <c r="I1809" i="11" s="1"/>
  <c r="C1809" i="11"/>
  <c r="E1809" i="11"/>
  <c r="O1809" i="11" s="1"/>
  <c r="F1809" i="11"/>
  <c r="G1809" i="11"/>
  <c r="J1809" i="11"/>
  <c r="K1809" i="11"/>
  <c r="L1809" i="11"/>
  <c r="N1809" i="11" s="1"/>
  <c r="M1809" i="11"/>
  <c r="P1809" i="11"/>
  <c r="A1810" i="11"/>
  <c r="B1810" i="11"/>
  <c r="J1810" i="11"/>
  <c r="K1810" i="11"/>
  <c r="L1810" i="11" s="1"/>
  <c r="M1810" i="11" s="1"/>
  <c r="A1811" i="11"/>
  <c r="B1811" i="11"/>
  <c r="C1811" i="11"/>
  <c r="E1811" i="11"/>
  <c r="O1811" i="11" s="1"/>
  <c r="P1811" i="11" s="1"/>
  <c r="F1811" i="11"/>
  <c r="G1811" i="11"/>
  <c r="H1811" i="11"/>
  <c r="I1811" i="11"/>
  <c r="J1811" i="11"/>
  <c r="K1811" i="11"/>
  <c r="L1811" i="11"/>
  <c r="N1811" i="11" s="1"/>
  <c r="M1811" i="11"/>
  <c r="A1812" i="11"/>
  <c r="B1812" i="11"/>
  <c r="J1812" i="11"/>
  <c r="K1812" i="11"/>
  <c r="L1812" i="11" s="1"/>
  <c r="M1812" i="11" s="1"/>
  <c r="A1813" i="11"/>
  <c r="B1813" i="11"/>
  <c r="I1813" i="11" s="1"/>
  <c r="C1813" i="11"/>
  <c r="E1813" i="11"/>
  <c r="O1813" i="11" s="1"/>
  <c r="P1813" i="11" s="1"/>
  <c r="F1813" i="11"/>
  <c r="G1813" i="11"/>
  <c r="J1813" i="11"/>
  <c r="K1813" i="11"/>
  <c r="L1813" i="11"/>
  <c r="M1813" i="11" s="1"/>
  <c r="A1814" i="11"/>
  <c r="B1814" i="11"/>
  <c r="I1814" i="11" s="1"/>
  <c r="C1814" i="11"/>
  <c r="H1814" i="11"/>
  <c r="J1814" i="11"/>
  <c r="K1814" i="11"/>
  <c r="L1814" i="11" s="1"/>
  <c r="M1814" i="11"/>
  <c r="N1814" i="11"/>
  <c r="A1815" i="11"/>
  <c r="B1815" i="11"/>
  <c r="C1815" i="11"/>
  <c r="E1815" i="11"/>
  <c r="O1815" i="11" s="1"/>
  <c r="P1815" i="11" s="1"/>
  <c r="F1815" i="11"/>
  <c r="G1815" i="11"/>
  <c r="H1815" i="11"/>
  <c r="I1815" i="11"/>
  <c r="J1815" i="11"/>
  <c r="K1815" i="11"/>
  <c r="L1815" i="11" s="1"/>
  <c r="A1816" i="11"/>
  <c r="B1816" i="11"/>
  <c r="F1816" i="11" s="1"/>
  <c r="C1816" i="11"/>
  <c r="E1816" i="11"/>
  <c r="O1816" i="11" s="1"/>
  <c r="P1816" i="11" s="1"/>
  <c r="J1816" i="11"/>
  <c r="K1816" i="11"/>
  <c r="L1816" i="11" s="1"/>
  <c r="M1816" i="11" s="1"/>
  <c r="A1817" i="11"/>
  <c r="B1817" i="11"/>
  <c r="I1817" i="11" s="1"/>
  <c r="C1817" i="11"/>
  <c r="E1817" i="11"/>
  <c r="O1817" i="11" s="1"/>
  <c r="F1817" i="11"/>
  <c r="G1817" i="11"/>
  <c r="J1817" i="11"/>
  <c r="K1817" i="11"/>
  <c r="L1817" i="11" s="1"/>
  <c r="P1817" i="11"/>
  <c r="A1818" i="11"/>
  <c r="B1818" i="11"/>
  <c r="C1818" i="11"/>
  <c r="J1818" i="11"/>
  <c r="K1818" i="11"/>
  <c r="L1818" i="11" s="1"/>
  <c r="M1818" i="11" s="1"/>
  <c r="A1819" i="11"/>
  <c r="B1819" i="11"/>
  <c r="C1819" i="11"/>
  <c r="E1819" i="11"/>
  <c r="O1819" i="11" s="1"/>
  <c r="F1819" i="11"/>
  <c r="G1819" i="11"/>
  <c r="H1819" i="11"/>
  <c r="I1819" i="11"/>
  <c r="J1819" i="11"/>
  <c r="K1819" i="11"/>
  <c r="L1819" i="11"/>
  <c r="N1819" i="11" s="1"/>
  <c r="M1819" i="11"/>
  <c r="P1819" i="11"/>
  <c r="A1820" i="11"/>
  <c r="B1820" i="11"/>
  <c r="J1820" i="11"/>
  <c r="K1820" i="11"/>
  <c r="A1821" i="11"/>
  <c r="B1821" i="11"/>
  <c r="I1821" i="11" s="1"/>
  <c r="C1821" i="11"/>
  <c r="E1821" i="11"/>
  <c r="F1821" i="11"/>
  <c r="G1821" i="11"/>
  <c r="J1821" i="11"/>
  <c r="K1821" i="11"/>
  <c r="L1821" i="11"/>
  <c r="M1821" i="11"/>
  <c r="N1821" i="11"/>
  <c r="O1821" i="11"/>
  <c r="P1821" i="11"/>
  <c r="A1822" i="11"/>
  <c r="B1822" i="11"/>
  <c r="C1822" i="11"/>
  <c r="G1822" i="11"/>
  <c r="H1822" i="11"/>
  <c r="I1822" i="11"/>
  <c r="J1822" i="11"/>
  <c r="K1822" i="11"/>
  <c r="L1822" i="11"/>
  <c r="M1822" i="11"/>
  <c r="N1822" i="11"/>
  <c r="A1823" i="11"/>
  <c r="B1823" i="11"/>
  <c r="C1823" i="11"/>
  <c r="E1823" i="11"/>
  <c r="O1823" i="11" s="1"/>
  <c r="P1823" i="11" s="1"/>
  <c r="F1823" i="11"/>
  <c r="G1823" i="11"/>
  <c r="H1823" i="11"/>
  <c r="I1823" i="11"/>
  <c r="J1823" i="11"/>
  <c r="K1823" i="11"/>
  <c r="L1823" i="11"/>
  <c r="A1824" i="11"/>
  <c r="B1824" i="11"/>
  <c r="E1824" i="11" s="1"/>
  <c r="O1824" i="11" s="1"/>
  <c r="P1824" i="11" s="1"/>
  <c r="C1824" i="11"/>
  <c r="G1824" i="11"/>
  <c r="H1824" i="11"/>
  <c r="I1824" i="11"/>
  <c r="J1824" i="11"/>
  <c r="K1824" i="11"/>
  <c r="L1824" i="11" s="1"/>
  <c r="A1825" i="11"/>
  <c r="B1825" i="11"/>
  <c r="C1825" i="11" s="1"/>
  <c r="E1825" i="11"/>
  <c r="O1825" i="11" s="1"/>
  <c r="P1825" i="11" s="1"/>
  <c r="F1825" i="11"/>
  <c r="G1825" i="11"/>
  <c r="J1825" i="11"/>
  <c r="K1825" i="11"/>
  <c r="A1826" i="11"/>
  <c r="B1826" i="11"/>
  <c r="C1826" i="11"/>
  <c r="G1826" i="11"/>
  <c r="H1826" i="11"/>
  <c r="I1826" i="11"/>
  <c r="J1826" i="11"/>
  <c r="K1826" i="11"/>
  <c r="A1827" i="11"/>
  <c r="B1827" i="11"/>
  <c r="C1827" i="11"/>
  <c r="E1827" i="11"/>
  <c r="O1827" i="11" s="1"/>
  <c r="P1827" i="11" s="1"/>
  <c r="F1827" i="11"/>
  <c r="G1827" i="11"/>
  <c r="H1827" i="11"/>
  <c r="I1827" i="11"/>
  <c r="J1827" i="11"/>
  <c r="K1827" i="11"/>
  <c r="L1827" i="11"/>
  <c r="N1827" i="11" s="1"/>
  <c r="A1828" i="11"/>
  <c r="B1828" i="11"/>
  <c r="H1828" i="11" s="1"/>
  <c r="C1828" i="11"/>
  <c r="E1828" i="11"/>
  <c r="O1828" i="11" s="1"/>
  <c r="P1828" i="11" s="1"/>
  <c r="F1828" i="11"/>
  <c r="J1828" i="11"/>
  <c r="K1828" i="11"/>
  <c r="L1828" i="11" s="1"/>
  <c r="M1828" i="11" s="1"/>
  <c r="A1829" i="11"/>
  <c r="B1829" i="11"/>
  <c r="C1829" i="11"/>
  <c r="J1829" i="11"/>
  <c r="K1829" i="11"/>
  <c r="L1829" i="11" s="1"/>
  <c r="A1830" i="11"/>
  <c r="B1830" i="11"/>
  <c r="J1830" i="11"/>
  <c r="K1830" i="11"/>
  <c r="L1830" i="11" s="1"/>
  <c r="A1831" i="11"/>
  <c r="B1831" i="11"/>
  <c r="C1831" i="11"/>
  <c r="E1831" i="11"/>
  <c r="O1831" i="11" s="1"/>
  <c r="F1831" i="11"/>
  <c r="G1831" i="11"/>
  <c r="H1831" i="11"/>
  <c r="I1831" i="11"/>
  <c r="J1831" i="11"/>
  <c r="K1831" i="11"/>
  <c r="L1831" i="11"/>
  <c r="N1831" i="11" s="1"/>
  <c r="M1831" i="11"/>
  <c r="P1831" i="11"/>
  <c r="A1832" i="11"/>
  <c r="B1832" i="11"/>
  <c r="C1832" i="11"/>
  <c r="E1832" i="11"/>
  <c r="F1832" i="11"/>
  <c r="G1832" i="11"/>
  <c r="H1832" i="11"/>
  <c r="I1832" i="11"/>
  <c r="J1832" i="11"/>
  <c r="K1832" i="11"/>
  <c r="L1832" i="11" s="1"/>
  <c r="M1832" i="11"/>
  <c r="N1832" i="11"/>
  <c r="O1832" i="11"/>
  <c r="P1832" i="11" s="1"/>
  <c r="A1833" i="11"/>
  <c r="B1833" i="11"/>
  <c r="E1833" i="11" s="1"/>
  <c r="O1833" i="11" s="1"/>
  <c r="P1833" i="11" s="1"/>
  <c r="C1833" i="11"/>
  <c r="G1833" i="11"/>
  <c r="J1833" i="11"/>
  <c r="K1833" i="11"/>
  <c r="L1833" i="11"/>
  <c r="N1833" i="11" s="1"/>
  <c r="M1833" i="11"/>
  <c r="A1834" i="11"/>
  <c r="B1834" i="11"/>
  <c r="C1834" i="11" s="1"/>
  <c r="J1834" i="11"/>
  <c r="K1834" i="11"/>
  <c r="L1834" i="11" s="1"/>
  <c r="A1835" i="11"/>
  <c r="B1835" i="11"/>
  <c r="C1835" i="11"/>
  <c r="E1835" i="11"/>
  <c r="O1835" i="11" s="1"/>
  <c r="F1835" i="11"/>
  <c r="G1835" i="11"/>
  <c r="H1835" i="11"/>
  <c r="I1835" i="11"/>
  <c r="J1835" i="11"/>
  <c r="L1835" i="11" s="1"/>
  <c r="K1835" i="11"/>
  <c r="P1835" i="11"/>
  <c r="A1836" i="11"/>
  <c r="B1836" i="11"/>
  <c r="C1836" i="11"/>
  <c r="E1836" i="11"/>
  <c r="O1836" i="11" s="1"/>
  <c r="P1836" i="11" s="1"/>
  <c r="F1836" i="11"/>
  <c r="G1836" i="11"/>
  <c r="H1836" i="11"/>
  <c r="I1836" i="11"/>
  <c r="J1836" i="11"/>
  <c r="K1836" i="11"/>
  <c r="L1836" i="11" s="1"/>
  <c r="M1836" i="11"/>
  <c r="N1836" i="11"/>
  <c r="A1837" i="11"/>
  <c r="B1837" i="11"/>
  <c r="G1837" i="11" s="1"/>
  <c r="C1837" i="11"/>
  <c r="E1837" i="11"/>
  <c r="O1837" i="11" s="1"/>
  <c r="P1837" i="11" s="1"/>
  <c r="F1837" i="11"/>
  <c r="J1837" i="11"/>
  <c r="K1837" i="11"/>
  <c r="L1837" i="11"/>
  <c r="N1837" i="11" s="1"/>
  <c r="M1837" i="11"/>
  <c r="A1838" i="11"/>
  <c r="B1838" i="11"/>
  <c r="H1838" i="11" s="1"/>
  <c r="C1838" i="11"/>
  <c r="G1838" i="11"/>
  <c r="J1838" i="11"/>
  <c r="K1838" i="11"/>
  <c r="L1838" i="11"/>
  <c r="M1838" i="11" s="1"/>
  <c r="A1839" i="11"/>
  <c r="B1839" i="11"/>
  <c r="C1839" i="11"/>
  <c r="E1839" i="11"/>
  <c r="O1839" i="11" s="1"/>
  <c r="F1839" i="11"/>
  <c r="G1839" i="11"/>
  <c r="H1839" i="11"/>
  <c r="I1839" i="11"/>
  <c r="J1839" i="11"/>
  <c r="K1839" i="11"/>
  <c r="L1839" i="11"/>
  <c r="N1839" i="11" s="1"/>
  <c r="M1839" i="11"/>
  <c r="P1839" i="11"/>
  <c r="A1840" i="11"/>
  <c r="B1840" i="11"/>
  <c r="J1840" i="11"/>
  <c r="K1840" i="11"/>
  <c r="L1840" i="11" s="1"/>
  <c r="M1840" i="11"/>
  <c r="N1840" i="11"/>
  <c r="A1841" i="11"/>
  <c r="B1841" i="11"/>
  <c r="C1841" i="11"/>
  <c r="E1841" i="11"/>
  <c r="F1841" i="11"/>
  <c r="G1841" i="11"/>
  <c r="J1841" i="11"/>
  <c r="K1841" i="11"/>
  <c r="L1841" i="11"/>
  <c r="M1841" i="11"/>
  <c r="N1841" i="11"/>
  <c r="O1841" i="11"/>
  <c r="P1841" i="11" s="1"/>
  <c r="A1842" i="11"/>
  <c r="B1842" i="11"/>
  <c r="I1842" i="11" s="1"/>
  <c r="C1842" i="11"/>
  <c r="G1842" i="11"/>
  <c r="H1842" i="11"/>
  <c r="J1842" i="11"/>
  <c r="K1842" i="11"/>
  <c r="L1842" i="11"/>
  <c r="M1842" i="11"/>
  <c r="N1842" i="11"/>
  <c r="A1843" i="11"/>
  <c r="B1843" i="11"/>
  <c r="C1843" i="11"/>
  <c r="E1843" i="11"/>
  <c r="O1843" i="11" s="1"/>
  <c r="P1843" i="11" s="1"/>
  <c r="F1843" i="11"/>
  <c r="G1843" i="11"/>
  <c r="H1843" i="11"/>
  <c r="I1843" i="11"/>
  <c r="J1843" i="11"/>
  <c r="K1843" i="11"/>
  <c r="L1843" i="11" s="1"/>
  <c r="A1844" i="11"/>
  <c r="B1844" i="11"/>
  <c r="C1844" i="11" s="1"/>
  <c r="H1844" i="11"/>
  <c r="I1844" i="11"/>
  <c r="J1844" i="11"/>
  <c r="K1844" i="11"/>
  <c r="A1845" i="11"/>
  <c r="B1845" i="11"/>
  <c r="C1845" i="11"/>
  <c r="E1845" i="11"/>
  <c r="F1845" i="11"/>
  <c r="G1845" i="11"/>
  <c r="J1845" i="11"/>
  <c r="K1845" i="11"/>
  <c r="L1845" i="11" s="1"/>
  <c r="O1845" i="11"/>
  <c r="P1845" i="11" s="1"/>
  <c r="A1846" i="11"/>
  <c r="B1846" i="11"/>
  <c r="C1846" i="11"/>
  <c r="G1846" i="11"/>
  <c r="H1846" i="11"/>
  <c r="I1846" i="11"/>
  <c r="J1846" i="11"/>
  <c r="L1846" i="11" s="1"/>
  <c r="K1846" i="11"/>
  <c r="A1847" i="11"/>
  <c r="B1847" i="11"/>
  <c r="C1847" i="11"/>
  <c r="E1847" i="11"/>
  <c r="O1847" i="11" s="1"/>
  <c r="P1847" i="11" s="1"/>
  <c r="F1847" i="11"/>
  <c r="G1847" i="11"/>
  <c r="H1847" i="11"/>
  <c r="I1847" i="11"/>
  <c r="J1847" i="11"/>
  <c r="K1847" i="11"/>
  <c r="L1847" i="11" s="1"/>
  <c r="A1848" i="11"/>
  <c r="B1848" i="11"/>
  <c r="G1848" i="11" s="1"/>
  <c r="C1848" i="11"/>
  <c r="E1848" i="11"/>
  <c r="O1848" i="11" s="1"/>
  <c r="P1848" i="11" s="1"/>
  <c r="J1848" i="11"/>
  <c r="K1848" i="11"/>
  <c r="A1849" i="11"/>
  <c r="B1849" i="11"/>
  <c r="J1849" i="11"/>
  <c r="K1849" i="11"/>
  <c r="L1849" i="11" s="1"/>
  <c r="A1850" i="11"/>
  <c r="B1850" i="11"/>
  <c r="I1850" i="11"/>
  <c r="J1850" i="11"/>
  <c r="K1850" i="11"/>
  <c r="L1850" i="11"/>
  <c r="M1850" i="11"/>
  <c r="N1850" i="11"/>
  <c r="A1851" i="11"/>
  <c r="B1851" i="11"/>
  <c r="C1851" i="11"/>
  <c r="E1851" i="11"/>
  <c r="O1851" i="11" s="1"/>
  <c r="F1851" i="11"/>
  <c r="G1851" i="11"/>
  <c r="H1851" i="11"/>
  <c r="I1851" i="11"/>
  <c r="J1851" i="11"/>
  <c r="K1851" i="11"/>
  <c r="L1851" i="11"/>
  <c r="N1851" i="11" s="1"/>
  <c r="M1851" i="11"/>
  <c r="P1851" i="11"/>
  <c r="A1852" i="11"/>
  <c r="B1852" i="11"/>
  <c r="G1852" i="11" s="1"/>
  <c r="C1852" i="11"/>
  <c r="E1852" i="11"/>
  <c r="O1852" i="11" s="1"/>
  <c r="P1852" i="11" s="1"/>
  <c r="F1852" i="11"/>
  <c r="H1852" i="11"/>
  <c r="I1852" i="11"/>
  <c r="J1852" i="11"/>
  <c r="K1852" i="11"/>
  <c r="L1852" i="11" s="1"/>
  <c r="N1852" i="11" s="1"/>
  <c r="M1852" i="11"/>
  <c r="A1853" i="11"/>
  <c r="B1853" i="11"/>
  <c r="C1853" i="11" s="1"/>
  <c r="J1853" i="11"/>
  <c r="K1853" i="11"/>
  <c r="L1853" i="11"/>
  <c r="A1854" i="11"/>
  <c r="B1854" i="11"/>
  <c r="C1854" i="11" s="1"/>
  <c r="G1854" i="11"/>
  <c r="H1854" i="11"/>
  <c r="I1854" i="11"/>
  <c r="J1854" i="11"/>
  <c r="K1854" i="11"/>
  <c r="L1854" i="11" s="1"/>
  <c r="A1855" i="11"/>
  <c r="B1855" i="11"/>
  <c r="C1855" i="11"/>
  <c r="E1855" i="11"/>
  <c r="O1855" i="11" s="1"/>
  <c r="P1855" i="11" s="1"/>
  <c r="F1855" i="11"/>
  <c r="G1855" i="11"/>
  <c r="H1855" i="11"/>
  <c r="I1855" i="11"/>
  <c r="J1855" i="11"/>
  <c r="K1855" i="11"/>
  <c r="L1855" i="11"/>
  <c r="N1855" i="11" s="1"/>
  <c r="M1855" i="11"/>
  <c r="A1856" i="11"/>
  <c r="B1856" i="11"/>
  <c r="I1856" i="11" s="1"/>
  <c r="C1856" i="11"/>
  <c r="E1856" i="11"/>
  <c r="O1856" i="11" s="1"/>
  <c r="P1856" i="11" s="1"/>
  <c r="F1856" i="11"/>
  <c r="G1856" i="11"/>
  <c r="J1856" i="11"/>
  <c r="K1856" i="11"/>
  <c r="L1856" i="11" s="1"/>
  <c r="N1856" i="11" s="1"/>
  <c r="M1856" i="11"/>
  <c r="A1857" i="11"/>
  <c r="B1857" i="11"/>
  <c r="F1857" i="11" s="1"/>
  <c r="C1857" i="11"/>
  <c r="E1857" i="11"/>
  <c r="O1857" i="11" s="1"/>
  <c r="P1857" i="11" s="1"/>
  <c r="J1857" i="11"/>
  <c r="K1857" i="11"/>
  <c r="L1857" i="11"/>
  <c r="M1857" i="11" s="1"/>
  <c r="A1858" i="11"/>
  <c r="B1858" i="11"/>
  <c r="C1858" i="11"/>
  <c r="J1858" i="11"/>
  <c r="K1858" i="11"/>
  <c r="L1858" i="11" s="1"/>
  <c r="A1859" i="11"/>
  <c r="B1859" i="11"/>
  <c r="C1859" i="11"/>
  <c r="E1859" i="11"/>
  <c r="O1859" i="11" s="1"/>
  <c r="F1859" i="11"/>
  <c r="G1859" i="11"/>
  <c r="H1859" i="11"/>
  <c r="I1859" i="11"/>
  <c r="J1859" i="11"/>
  <c r="K1859" i="11"/>
  <c r="L1859" i="11"/>
  <c r="N1859" i="11" s="1"/>
  <c r="M1859" i="11"/>
  <c r="P1859" i="11"/>
  <c r="A1860" i="11"/>
  <c r="B1860" i="11"/>
  <c r="C1860" i="11" s="1"/>
  <c r="F1860" i="11"/>
  <c r="G1860" i="11"/>
  <c r="J1860" i="11"/>
  <c r="K1860" i="11"/>
  <c r="L1860" i="11" s="1"/>
  <c r="M1860" i="11"/>
  <c r="N1860" i="11"/>
  <c r="A1861" i="11"/>
  <c r="B1861" i="11"/>
  <c r="G1861" i="11" s="1"/>
  <c r="C1861" i="11"/>
  <c r="E1861" i="11"/>
  <c r="O1861" i="11" s="1"/>
  <c r="P1861" i="11" s="1"/>
  <c r="F1861" i="11"/>
  <c r="J1861" i="11"/>
  <c r="K1861" i="11"/>
  <c r="L1861" i="11"/>
  <c r="M1861" i="11"/>
  <c r="N1861" i="11"/>
  <c r="A1862" i="11"/>
  <c r="B1862" i="11"/>
  <c r="G1862" i="11" s="1"/>
  <c r="C1862" i="11"/>
  <c r="I1862" i="11"/>
  <c r="J1862" i="11"/>
  <c r="K1862" i="11"/>
  <c r="L1862" i="11"/>
  <c r="N1862" i="11" s="1"/>
  <c r="M1862" i="11"/>
  <c r="A1863" i="11"/>
  <c r="B1863" i="11"/>
  <c r="C1863" i="11"/>
  <c r="E1863" i="11"/>
  <c r="O1863" i="11" s="1"/>
  <c r="F1863" i="11"/>
  <c r="G1863" i="11"/>
  <c r="H1863" i="11"/>
  <c r="I1863" i="11"/>
  <c r="J1863" i="11"/>
  <c r="K1863" i="11"/>
  <c r="P1863" i="11"/>
  <c r="A1864" i="11"/>
  <c r="B1864" i="11"/>
  <c r="C1864" i="11" s="1"/>
  <c r="E1864" i="11"/>
  <c r="F1864" i="11"/>
  <c r="G1864" i="11"/>
  <c r="H1864" i="11"/>
  <c r="I1864" i="11"/>
  <c r="J1864" i="11"/>
  <c r="K1864" i="11"/>
  <c r="O1864" i="11"/>
  <c r="P1864" i="11" s="1"/>
  <c r="A1865" i="11"/>
  <c r="B1865" i="11"/>
  <c r="C1865" i="11"/>
  <c r="E1865" i="11"/>
  <c r="O1865" i="11" s="1"/>
  <c r="P1865" i="11" s="1"/>
  <c r="F1865" i="11"/>
  <c r="G1865" i="11"/>
  <c r="J1865" i="11"/>
  <c r="L1865" i="11" s="1"/>
  <c r="K1865" i="11"/>
  <c r="A1866" i="11"/>
  <c r="B1866" i="11"/>
  <c r="I1866" i="11" s="1"/>
  <c r="C1866" i="11"/>
  <c r="G1866" i="11"/>
  <c r="H1866" i="11"/>
  <c r="J1866" i="11"/>
  <c r="K1866" i="11"/>
  <c r="L1866" i="11"/>
  <c r="N1866" i="11" s="1"/>
  <c r="M1866" i="11"/>
  <c r="A1867" i="11"/>
  <c r="B1867" i="11"/>
  <c r="C1867" i="11"/>
  <c r="E1867" i="11"/>
  <c r="O1867" i="11" s="1"/>
  <c r="P1867" i="11" s="1"/>
  <c r="F1867" i="11"/>
  <c r="G1867" i="11"/>
  <c r="H1867" i="11"/>
  <c r="I1867" i="11"/>
  <c r="J1867" i="11"/>
  <c r="K1867" i="11"/>
  <c r="L1867" i="11" s="1"/>
  <c r="A1868" i="11"/>
  <c r="B1868" i="11"/>
  <c r="C1868" i="11"/>
  <c r="J1868" i="11"/>
  <c r="K1868" i="11"/>
  <c r="A1869" i="11"/>
  <c r="B1869" i="11"/>
  <c r="F1869" i="11"/>
  <c r="G1869" i="11"/>
  <c r="J1869" i="11"/>
  <c r="K1869" i="11"/>
  <c r="L1869" i="11"/>
  <c r="M1869" i="11"/>
  <c r="N1869" i="11"/>
  <c r="A1870" i="11"/>
  <c r="B1870" i="11"/>
  <c r="C1870" i="11"/>
  <c r="G1870" i="11"/>
  <c r="H1870" i="11"/>
  <c r="I1870" i="11"/>
  <c r="J1870" i="11"/>
  <c r="K1870" i="11"/>
  <c r="L1870" i="11"/>
  <c r="M1870" i="11"/>
  <c r="N1870" i="11"/>
  <c r="A1871" i="11"/>
  <c r="B1871" i="11"/>
  <c r="C1871" i="11"/>
  <c r="E1871" i="11"/>
  <c r="O1871" i="11" s="1"/>
  <c r="P1871" i="11" s="1"/>
  <c r="F1871" i="11"/>
  <c r="G1871" i="11"/>
  <c r="H1871" i="11"/>
  <c r="I1871" i="11"/>
  <c r="J1871" i="11"/>
  <c r="K1871" i="11"/>
  <c r="L1871" i="11"/>
  <c r="A1872" i="11"/>
  <c r="B1872" i="11"/>
  <c r="E1872" i="11" s="1"/>
  <c r="O1872" i="11" s="1"/>
  <c r="P1872" i="11" s="1"/>
  <c r="C1872" i="11"/>
  <c r="G1872" i="11"/>
  <c r="H1872" i="11"/>
  <c r="I1872" i="11"/>
  <c r="J1872" i="11"/>
  <c r="K1872" i="11"/>
  <c r="L1872" i="11" s="1"/>
  <c r="A1873" i="11"/>
  <c r="B1873" i="11"/>
  <c r="C1873" i="11" s="1"/>
  <c r="E1873" i="11"/>
  <c r="O1873" i="11" s="1"/>
  <c r="P1873" i="11" s="1"/>
  <c r="F1873" i="11"/>
  <c r="G1873" i="11"/>
  <c r="J1873" i="11"/>
  <c r="K1873" i="11"/>
  <c r="A1874" i="11"/>
  <c r="B1874" i="11"/>
  <c r="C1874" i="11"/>
  <c r="G1874" i="11"/>
  <c r="H1874" i="11"/>
  <c r="I1874" i="11"/>
  <c r="J1874" i="11"/>
  <c r="K1874" i="11"/>
  <c r="L1874" i="11" s="1"/>
  <c r="A1875" i="11"/>
  <c r="B1875" i="11"/>
  <c r="C1875" i="11"/>
  <c r="E1875" i="11"/>
  <c r="O1875" i="11" s="1"/>
  <c r="P1875" i="11" s="1"/>
  <c r="F1875" i="11"/>
  <c r="G1875" i="11"/>
  <c r="H1875" i="11"/>
  <c r="I1875" i="11"/>
  <c r="J1875" i="11"/>
  <c r="K1875" i="11"/>
  <c r="L1875" i="11"/>
  <c r="N1875" i="11" s="1"/>
  <c r="A1876" i="11"/>
  <c r="B1876" i="11"/>
  <c r="H1876" i="11" s="1"/>
  <c r="C1876" i="11"/>
  <c r="E1876" i="11"/>
  <c r="O1876" i="11" s="1"/>
  <c r="P1876" i="11" s="1"/>
  <c r="F1876" i="11"/>
  <c r="J1876" i="11"/>
  <c r="K1876" i="11"/>
  <c r="L1876" i="11" s="1"/>
  <c r="M1876" i="11" s="1"/>
  <c r="A1877" i="11"/>
  <c r="B1877" i="11"/>
  <c r="C1877" i="11"/>
  <c r="J1877" i="11"/>
  <c r="K1877" i="11"/>
  <c r="L1877" i="11" s="1"/>
  <c r="A1878" i="11"/>
  <c r="B1878" i="11"/>
  <c r="J1878" i="11"/>
  <c r="K1878" i="11"/>
  <c r="L1878" i="11" s="1"/>
  <c r="A1879" i="11"/>
  <c r="B1879" i="11"/>
  <c r="C1879" i="11"/>
  <c r="E1879" i="11"/>
  <c r="O1879" i="11" s="1"/>
  <c r="F1879" i="11"/>
  <c r="G1879" i="11"/>
  <c r="H1879" i="11"/>
  <c r="I1879" i="11"/>
  <c r="J1879" i="11"/>
  <c r="K1879" i="11"/>
  <c r="L1879" i="11"/>
  <c r="P1879" i="11"/>
  <c r="A1880" i="11"/>
  <c r="B1880" i="11"/>
  <c r="C1880" i="11"/>
  <c r="E1880" i="11"/>
  <c r="O1880" i="11" s="1"/>
  <c r="P1880" i="11" s="1"/>
  <c r="F1880" i="11"/>
  <c r="G1880" i="11"/>
  <c r="H1880" i="11"/>
  <c r="I1880" i="11"/>
  <c r="J1880" i="11"/>
  <c r="K1880" i="11"/>
  <c r="L1880" i="11" s="1"/>
  <c r="A1881" i="11"/>
  <c r="B1881" i="11"/>
  <c r="E1881" i="11" s="1"/>
  <c r="O1881" i="11" s="1"/>
  <c r="P1881" i="11" s="1"/>
  <c r="C1881" i="11"/>
  <c r="G1881" i="11"/>
  <c r="J1881" i="11"/>
  <c r="K1881" i="11"/>
  <c r="L1881" i="11"/>
  <c r="N1881" i="11" s="1"/>
  <c r="M1881" i="11"/>
  <c r="A1882" i="11"/>
  <c r="B1882" i="11"/>
  <c r="J1882" i="11"/>
  <c r="L1882" i="11" s="1"/>
  <c r="K1882" i="11"/>
  <c r="A1883" i="11"/>
  <c r="B1883" i="11"/>
  <c r="C1883" i="11"/>
  <c r="E1883" i="11"/>
  <c r="O1883" i="11" s="1"/>
  <c r="F1883" i="11"/>
  <c r="G1883" i="11"/>
  <c r="H1883" i="11"/>
  <c r="I1883" i="11"/>
  <c r="J1883" i="11"/>
  <c r="L1883" i="11" s="1"/>
  <c r="K1883" i="11"/>
  <c r="P1883" i="11"/>
  <c r="A1884" i="11"/>
  <c r="B1884" i="11"/>
  <c r="C1884" i="11"/>
  <c r="E1884" i="11"/>
  <c r="O1884" i="11" s="1"/>
  <c r="P1884" i="11" s="1"/>
  <c r="F1884" i="11"/>
  <c r="G1884" i="11"/>
  <c r="H1884" i="11"/>
  <c r="I1884" i="11"/>
  <c r="J1884" i="11"/>
  <c r="K1884" i="11"/>
  <c r="L1884" i="11" s="1"/>
  <c r="M1884" i="11"/>
  <c r="N1884" i="11"/>
  <c r="A1885" i="11"/>
  <c r="B1885" i="11"/>
  <c r="I1885" i="11" s="1"/>
  <c r="C1885" i="11"/>
  <c r="E1885" i="11"/>
  <c r="O1885" i="11" s="1"/>
  <c r="P1885" i="11" s="1"/>
  <c r="F1885" i="11"/>
  <c r="J1885" i="11"/>
  <c r="K1885" i="11"/>
  <c r="L1885" i="11"/>
  <c r="A1886" i="11"/>
  <c r="B1886" i="11"/>
  <c r="J1886" i="11"/>
  <c r="K1886" i="11"/>
  <c r="L1886" i="11" s="1"/>
  <c r="A1887" i="11"/>
  <c r="B1887" i="11"/>
  <c r="C1887" i="11"/>
  <c r="E1887" i="11"/>
  <c r="O1887" i="11" s="1"/>
  <c r="F1887" i="11"/>
  <c r="G1887" i="11"/>
  <c r="H1887" i="11"/>
  <c r="I1887" i="11"/>
  <c r="J1887" i="11"/>
  <c r="K1887" i="11"/>
  <c r="L1887" i="11"/>
  <c r="M1887" i="11" s="1"/>
  <c r="N1887" i="11"/>
  <c r="P1887" i="11"/>
  <c r="A1888" i="11"/>
  <c r="B1888" i="11"/>
  <c r="G1888" i="11" s="1"/>
  <c r="C1888" i="11"/>
  <c r="E1888" i="11"/>
  <c r="O1888" i="11" s="1"/>
  <c r="P1888" i="11" s="1"/>
  <c r="F1888" i="11"/>
  <c r="H1888" i="11"/>
  <c r="I1888" i="11"/>
  <c r="J1888" i="11"/>
  <c r="K1888" i="11"/>
  <c r="L1888" i="11" s="1"/>
  <c r="N1888" i="11" s="1"/>
  <c r="A1889" i="11"/>
  <c r="B1889" i="11"/>
  <c r="H1889" i="11"/>
  <c r="J1889" i="11"/>
  <c r="K1889" i="11"/>
  <c r="L1889" i="11" s="1"/>
  <c r="A1890" i="11"/>
  <c r="B1890" i="11"/>
  <c r="F1890" i="11" s="1"/>
  <c r="C1890" i="11"/>
  <c r="E1890" i="11"/>
  <c r="O1890" i="11" s="1"/>
  <c r="P1890" i="11" s="1"/>
  <c r="G1890" i="11"/>
  <c r="H1890" i="11"/>
  <c r="I1890" i="11"/>
  <c r="J1890" i="11"/>
  <c r="L1890" i="11" s="1"/>
  <c r="M1890" i="11" s="1"/>
  <c r="K1890" i="11"/>
  <c r="N1890" i="11"/>
  <c r="A1891" i="11"/>
  <c r="B1891" i="11"/>
  <c r="C1891" i="11"/>
  <c r="E1891" i="11"/>
  <c r="O1891" i="11" s="1"/>
  <c r="P1891" i="11" s="1"/>
  <c r="F1891" i="11"/>
  <c r="G1891" i="11"/>
  <c r="H1891" i="11"/>
  <c r="I1891" i="11"/>
  <c r="J1891" i="11"/>
  <c r="K1891" i="11"/>
  <c r="L1891" i="11" s="1"/>
  <c r="A1892" i="11"/>
  <c r="B1892" i="11"/>
  <c r="C1892" i="11"/>
  <c r="I1892" i="11"/>
  <c r="J1892" i="11"/>
  <c r="K1892" i="11"/>
  <c r="A1893" i="11"/>
  <c r="B1893" i="11"/>
  <c r="I1893" i="11" s="1"/>
  <c r="F1893" i="11"/>
  <c r="G1893" i="11"/>
  <c r="J1893" i="11"/>
  <c r="K1893" i="11"/>
  <c r="L1893" i="11"/>
  <c r="M1893" i="11"/>
  <c r="N1893" i="11"/>
  <c r="A1894" i="11"/>
  <c r="B1894" i="11"/>
  <c r="F1894" i="11" s="1"/>
  <c r="C1894" i="11"/>
  <c r="E1894" i="11"/>
  <c r="O1894" i="11" s="1"/>
  <c r="P1894" i="11" s="1"/>
  <c r="G1894" i="11"/>
  <c r="I1894" i="11"/>
  <c r="J1894" i="11"/>
  <c r="K1894" i="11"/>
  <c r="L1894" i="11"/>
  <c r="N1894" i="11" s="1"/>
  <c r="A1895" i="11"/>
  <c r="B1895" i="11"/>
  <c r="C1895" i="11"/>
  <c r="E1895" i="11"/>
  <c r="O1895" i="11" s="1"/>
  <c r="F1895" i="11"/>
  <c r="G1895" i="11"/>
  <c r="H1895" i="11"/>
  <c r="I1895" i="11"/>
  <c r="J1895" i="11"/>
  <c r="K1895" i="11"/>
  <c r="L1895" i="11" s="1"/>
  <c r="P1895" i="11"/>
  <c r="A1896" i="11"/>
  <c r="B1896" i="11"/>
  <c r="C1896" i="11"/>
  <c r="E1896" i="11"/>
  <c r="O1896" i="11" s="1"/>
  <c r="P1896" i="11" s="1"/>
  <c r="F1896" i="11"/>
  <c r="G1896" i="11"/>
  <c r="H1896" i="11"/>
  <c r="I1896" i="11"/>
  <c r="J1896" i="11"/>
  <c r="K1896" i="11"/>
  <c r="L1896" i="11" s="1"/>
  <c r="M1896" i="11"/>
  <c r="N1896" i="11"/>
  <c r="A1897" i="11"/>
  <c r="B1897" i="11"/>
  <c r="I1897" i="11" s="1"/>
  <c r="C1897" i="11"/>
  <c r="E1897" i="11"/>
  <c r="O1897" i="11" s="1"/>
  <c r="F1897" i="11"/>
  <c r="J1897" i="11"/>
  <c r="K1897" i="11"/>
  <c r="L1897" i="11"/>
  <c r="P1897" i="11"/>
  <c r="A1898" i="11"/>
  <c r="B1898" i="11"/>
  <c r="C1898" i="11"/>
  <c r="J1898" i="11"/>
  <c r="K1898" i="11"/>
  <c r="L1898" i="11" s="1"/>
  <c r="A1899" i="11"/>
  <c r="B1899" i="11"/>
  <c r="C1899" i="11"/>
  <c r="E1899" i="11"/>
  <c r="O1899" i="11" s="1"/>
  <c r="F1899" i="11"/>
  <c r="G1899" i="11"/>
  <c r="H1899" i="11"/>
  <c r="I1899" i="11"/>
  <c r="J1899" i="11"/>
  <c r="K1899" i="11"/>
  <c r="L1899" i="11" s="1"/>
  <c r="P1899" i="11"/>
  <c r="A1900" i="11"/>
  <c r="B1900" i="11"/>
  <c r="G1900" i="11" s="1"/>
  <c r="C1900" i="11"/>
  <c r="E1900" i="11"/>
  <c r="O1900" i="11" s="1"/>
  <c r="P1900" i="11" s="1"/>
  <c r="F1900" i="11"/>
  <c r="H1900" i="11"/>
  <c r="I1900" i="11"/>
  <c r="J1900" i="11"/>
  <c r="K1900" i="11"/>
  <c r="A1901" i="11"/>
  <c r="B1901" i="11"/>
  <c r="G1901" i="11"/>
  <c r="H1901" i="11"/>
  <c r="J1901" i="11"/>
  <c r="K1901" i="11"/>
  <c r="L1901" i="11" s="1"/>
  <c r="A1902" i="11"/>
  <c r="B1902" i="11"/>
  <c r="F1902" i="11" s="1"/>
  <c r="C1902" i="11"/>
  <c r="E1902" i="11"/>
  <c r="O1902" i="11" s="1"/>
  <c r="P1902" i="11" s="1"/>
  <c r="G1902" i="11"/>
  <c r="H1902" i="11"/>
  <c r="I1902" i="11"/>
  <c r="J1902" i="11"/>
  <c r="L1902" i="11" s="1"/>
  <c r="M1902" i="11" s="1"/>
  <c r="K1902" i="11"/>
  <c r="N1902" i="11"/>
  <c r="A1903" i="11"/>
  <c r="B1903" i="11"/>
  <c r="C1903" i="11"/>
  <c r="E1903" i="11"/>
  <c r="O1903" i="11" s="1"/>
  <c r="P1903" i="11" s="1"/>
  <c r="F1903" i="11"/>
  <c r="G1903" i="11"/>
  <c r="H1903" i="11"/>
  <c r="I1903" i="11"/>
  <c r="J1903" i="11"/>
  <c r="K1903" i="11"/>
  <c r="L1903" i="11" s="1"/>
  <c r="M1903" i="11" s="1"/>
  <c r="N1903" i="11"/>
  <c r="A1904" i="11"/>
  <c r="B1904" i="11"/>
  <c r="C1904" i="11" s="1"/>
  <c r="I1904" i="11"/>
  <c r="J1904" i="11"/>
  <c r="K1904" i="11"/>
  <c r="A1905" i="11"/>
  <c r="B1905" i="11"/>
  <c r="I1905" i="11" s="1"/>
  <c r="F1905" i="11"/>
  <c r="G1905" i="11"/>
  <c r="J1905" i="11"/>
  <c r="K1905" i="11"/>
  <c r="L1905" i="11" s="1"/>
  <c r="A1906" i="11"/>
  <c r="B1906" i="11"/>
  <c r="F1906" i="11" s="1"/>
  <c r="C1906" i="11"/>
  <c r="E1906" i="11"/>
  <c r="O1906" i="11" s="1"/>
  <c r="P1906" i="11" s="1"/>
  <c r="G1906" i="11"/>
  <c r="I1906" i="11"/>
  <c r="J1906" i="11"/>
  <c r="K1906" i="11"/>
  <c r="L1906" i="11" s="1"/>
  <c r="A1907" i="11"/>
  <c r="B1907" i="11"/>
  <c r="C1907" i="11"/>
  <c r="E1907" i="11"/>
  <c r="O1907" i="11" s="1"/>
  <c r="F1907" i="11"/>
  <c r="G1907" i="11"/>
  <c r="H1907" i="11"/>
  <c r="I1907" i="11"/>
  <c r="J1907" i="11"/>
  <c r="K1907" i="11"/>
  <c r="L1907" i="11" s="1"/>
  <c r="P1907" i="11"/>
  <c r="A1908" i="11"/>
  <c r="B1908" i="11"/>
  <c r="C1908" i="11"/>
  <c r="E1908" i="11"/>
  <c r="O1908" i="11" s="1"/>
  <c r="P1908" i="11" s="1"/>
  <c r="F1908" i="11"/>
  <c r="G1908" i="11"/>
  <c r="H1908" i="11"/>
  <c r="I1908" i="11"/>
  <c r="J1908" i="11"/>
  <c r="K1908" i="11"/>
  <c r="L1908" i="11" s="1"/>
  <c r="M1908" i="11"/>
  <c r="N1908" i="11"/>
  <c r="A1909" i="11"/>
  <c r="B1909" i="11"/>
  <c r="C1909" i="11"/>
  <c r="E1909" i="11"/>
  <c r="F1909" i="11"/>
  <c r="J1909" i="11"/>
  <c r="K1909" i="11"/>
  <c r="L1909" i="11"/>
  <c r="O1909" i="11"/>
  <c r="P1909" i="11" s="1"/>
  <c r="A1910" i="11"/>
  <c r="B1910" i="11"/>
  <c r="J1910" i="11"/>
  <c r="K1910" i="11"/>
  <c r="L1910" i="11" s="1"/>
  <c r="M1910" i="11"/>
  <c r="N1910" i="11"/>
  <c r="A1911" i="11"/>
  <c r="B1911" i="11"/>
  <c r="C1911" i="11"/>
  <c r="E1911" i="11"/>
  <c r="O1911" i="11" s="1"/>
  <c r="F1911" i="11"/>
  <c r="G1911" i="11"/>
  <c r="H1911" i="11"/>
  <c r="I1911" i="11"/>
  <c r="J1911" i="11"/>
  <c r="K1911" i="11"/>
  <c r="L1911" i="11"/>
  <c r="M1911" i="11" s="1"/>
  <c r="N1911" i="11"/>
  <c r="P1911" i="11"/>
  <c r="A1912" i="11"/>
  <c r="B1912" i="11"/>
  <c r="G1912" i="11" s="1"/>
  <c r="C1912" i="11"/>
  <c r="E1912" i="11"/>
  <c r="O1912" i="11" s="1"/>
  <c r="P1912" i="11" s="1"/>
  <c r="F1912" i="11"/>
  <c r="H1912" i="11"/>
  <c r="I1912" i="11"/>
  <c r="J1912" i="11"/>
  <c r="K1912" i="11"/>
  <c r="L1912" i="11" s="1"/>
  <c r="N1912" i="11" s="1"/>
  <c r="A1913" i="11"/>
  <c r="B1913" i="11"/>
  <c r="F1913" i="11" s="1"/>
  <c r="G1913" i="11"/>
  <c r="J1913" i="11"/>
  <c r="K1913" i="11"/>
  <c r="A1914" i="11"/>
  <c r="B1914" i="11"/>
  <c r="F1914" i="11" s="1"/>
  <c r="C1914" i="11"/>
  <c r="E1914" i="11"/>
  <c r="O1914" i="11" s="1"/>
  <c r="P1914" i="11" s="1"/>
  <c r="G1914" i="11"/>
  <c r="H1914" i="11"/>
  <c r="I1914" i="11"/>
  <c r="J1914" i="11"/>
  <c r="L1914" i="11" s="1"/>
  <c r="K1914" i="11"/>
  <c r="A1915" i="11"/>
  <c r="B1915" i="11"/>
  <c r="C1915" i="11"/>
  <c r="E1915" i="11"/>
  <c r="O1915" i="11" s="1"/>
  <c r="P1915" i="11" s="1"/>
  <c r="F1915" i="11"/>
  <c r="G1915" i="11"/>
  <c r="H1915" i="11"/>
  <c r="I1915" i="11"/>
  <c r="J1915" i="11"/>
  <c r="K1915" i="11"/>
  <c r="L1915" i="11" s="1"/>
  <c r="A1916" i="11"/>
  <c r="B1916" i="11"/>
  <c r="C1916" i="11"/>
  <c r="I1916" i="11"/>
  <c r="J1916" i="11"/>
  <c r="K1916" i="11"/>
  <c r="A1917" i="11"/>
  <c r="B1917" i="11"/>
  <c r="I1917" i="11" s="1"/>
  <c r="F1917" i="11"/>
  <c r="G1917" i="11"/>
  <c r="H1917" i="11"/>
  <c r="J1917" i="11"/>
  <c r="K1917" i="11"/>
  <c r="L1917" i="11" s="1"/>
  <c r="A1918" i="11"/>
  <c r="B1918" i="11"/>
  <c r="F1918" i="11" s="1"/>
  <c r="C1918" i="11"/>
  <c r="E1918" i="11"/>
  <c r="O1918" i="11" s="1"/>
  <c r="P1918" i="11" s="1"/>
  <c r="G1918" i="11"/>
  <c r="I1918" i="11"/>
  <c r="J1918" i="11"/>
  <c r="K1918" i="11"/>
  <c r="L1918" i="11" s="1"/>
  <c r="A1919" i="11"/>
  <c r="B1919" i="11"/>
  <c r="C1919" i="11"/>
  <c r="E1919" i="11"/>
  <c r="O1919" i="11" s="1"/>
  <c r="F1919" i="11"/>
  <c r="G1919" i="11"/>
  <c r="H1919" i="11"/>
  <c r="I1919" i="11"/>
  <c r="J1919" i="11"/>
  <c r="K1919" i="11"/>
  <c r="L1919" i="11" s="1"/>
  <c r="M1919" i="11" s="1"/>
  <c r="P1919" i="11"/>
  <c r="A1920" i="11"/>
  <c r="B1920" i="11"/>
  <c r="C1920" i="11"/>
  <c r="E1920" i="11"/>
  <c r="O1920" i="11" s="1"/>
  <c r="P1920" i="11" s="1"/>
  <c r="F1920" i="11"/>
  <c r="G1920" i="11"/>
  <c r="H1920" i="11"/>
  <c r="I1920" i="11"/>
  <c r="J1920" i="11"/>
  <c r="K1920" i="11"/>
  <c r="L1920" i="11" s="1"/>
  <c r="M1920" i="11"/>
  <c r="N1920" i="11"/>
  <c r="A1921" i="11"/>
  <c r="B1921" i="11"/>
  <c r="E1921" i="11" s="1"/>
  <c r="O1921" i="11" s="1"/>
  <c r="P1921" i="11" s="1"/>
  <c r="C1921" i="11"/>
  <c r="J1921" i="11"/>
  <c r="K1921" i="11"/>
  <c r="L1921" i="11"/>
  <c r="A1922" i="11"/>
  <c r="B1922" i="11"/>
  <c r="C1922" i="11"/>
  <c r="I1922" i="11"/>
  <c r="J1922" i="11"/>
  <c r="K1922" i="11"/>
  <c r="A1923" i="11"/>
  <c r="B1923" i="11"/>
  <c r="C1923" i="11"/>
  <c r="E1923" i="11"/>
  <c r="O1923" i="11" s="1"/>
  <c r="F1923" i="11"/>
  <c r="G1923" i="11"/>
  <c r="H1923" i="11"/>
  <c r="I1923" i="11"/>
  <c r="J1923" i="11"/>
  <c r="K1923" i="11"/>
  <c r="L1923" i="11"/>
  <c r="M1923" i="11"/>
  <c r="N1923" i="11"/>
  <c r="P1923" i="11"/>
  <c r="A1924" i="11"/>
  <c r="B1924" i="11"/>
  <c r="G1924" i="11" s="1"/>
  <c r="C1924" i="11"/>
  <c r="E1924" i="11"/>
  <c r="O1924" i="11" s="1"/>
  <c r="P1924" i="11" s="1"/>
  <c r="F1924" i="11"/>
  <c r="H1924" i="11"/>
  <c r="I1924" i="11"/>
  <c r="J1924" i="11"/>
  <c r="K1924" i="11"/>
  <c r="L1924" i="11" s="1"/>
  <c r="N1924" i="11" s="1"/>
  <c r="M1924" i="11"/>
  <c r="A1925" i="11"/>
  <c r="B1925" i="11"/>
  <c r="F1925" i="11" s="1"/>
  <c r="G1925" i="11"/>
  <c r="H1925" i="11"/>
  <c r="J1925" i="11"/>
  <c r="K1925" i="11"/>
  <c r="L1925" i="11" s="1"/>
  <c r="A1926" i="11"/>
  <c r="B1926" i="11"/>
  <c r="F1926" i="11" s="1"/>
  <c r="C1926" i="11"/>
  <c r="E1926" i="11"/>
  <c r="O1926" i="11" s="1"/>
  <c r="P1926" i="11" s="1"/>
  <c r="G1926" i="11"/>
  <c r="H1926" i="11"/>
  <c r="I1926" i="11"/>
  <c r="J1926" i="11"/>
  <c r="L1926" i="11" s="1"/>
  <c r="N1926" i="11" s="1"/>
  <c r="K1926" i="11"/>
  <c r="M1926" i="11"/>
  <c r="A1927" i="11"/>
  <c r="B1927" i="11"/>
  <c r="C1927" i="11"/>
  <c r="E1927" i="11"/>
  <c r="O1927" i="11" s="1"/>
  <c r="P1927" i="11" s="1"/>
  <c r="F1927" i="11"/>
  <c r="G1927" i="11"/>
  <c r="H1927" i="11"/>
  <c r="I1927" i="11"/>
  <c r="J1927" i="11"/>
  <c r="K1927" i="11"/>
  <c r="L1927" i="11" s="1"/>
  <c r="A1928" i="11"/>
  <c r="B1928" i="11"/>
  <c r="I1928" i="11" s="1"/>
  <c r="C1928" i="11"/>
  <c r="H1928" i="11"/>
  <c r="J1928" i="11"/>
  <c r="K1928" i="11"/>
  <c r="A1929" i="11"/>
  <c r="B1929" i="11"/>
  <c r="I1929" i="11" s="1"/>
  <c r="F1929" i="11"/>
  <c r="G1929" i="11"/>
  <c r="H1929" i="11"/>
  <c r="J1929" i="11"/>
  <c r="K1929" i="11"/>
  <c r="L1929" i="11"/>
  <c r="M1929" i="11" s="1"/>
  <c r="N1929" i="11"/>
  <c r="A1930" i="11"/>
  <c r="B1930" i="11"/>
  <c r="F1930" i="11" s="1"/>
  <c r="C1930" i="11"/>
  <c r="E1930" i="11"/>
  <c r="O1930" i="11" s="1"/>
  <c r="P1930" i="11" s="1"/>
  <c r="G1930" i="11"/>
  <c r="I1930" i="11"/>
  <c r="J1930" i="11"/>
  <c r="K1930" i="11"/>
  <c r="L1930" i="11" s="1"/>
  <c r="N1930" i="11" s="1"/>
  <c r="M1930" i="11"/>
  <c r="A1931" i="11"/>
  <c r="B1931" i="11"/>
  <c r="C1931" i="11"/>
  <c r="E1931" i="11"/>
  <c r="O1931" i="11" s="1"/>
  <c r="F1931" i="11"/>
  <c r="G1931" i="11"/>
  <c r="H1931" i="11"/>
  <c r="I1931" i="11"/>
  <c r="J1931" i="11"/>
  <c r="K1931" i="11"/>
  <c r="P1931" i="11"/>
  <c r="A1932" i="11"/>
  <c r="B1932" i="11"/>
  <c r="C1932" i="11"/>
  <c r="E1932" i="11"/>
  <c r="O1932" i="11" s="1"/>
  <c r="P1932" i="11" s="1"/>
  <c r="F1932" i="11"/>
  <c r="G1932" i="11"/>
  <c r="H1932" i="11"/>
  <c r="I1932" i="11"/>
  <c r="J1932" i="11"/>
  <c r="K1932" i="11"/>
  <c r="L1932" i="11" s="1"/>
  <c r="M1932" i="11"/>
  <c r="N1932" i="11"/>
  <c r="A1933" i="11"/>
  <c r="B1933" i="11"/>
  <c r="C1933" i="11"/>
  <c r="E1933" i="11"/>
  <c r="O1933" i="11" s="1"/>
  <c r="P1933" i="11" s="1"/>
  <c r="F1933" i="11"/>
  <c r="G1933" i="11"/>
  <c r="J1933" i="11"/>
  <c r="K1933" i="11"/>
  <c r="L1933" i="11" s="1"/>
  <c r="N1933" i="11" s="1"/>
  <c r="A1934" i="11"/>
  <c r="B1934" i="11"/>
  <c r="C1934" i="11"/>
  <c r="E1934" i="11"/>
  <c r="I1934" i="11"/>
  <c r="J1934" i="11"/>
  <c r="K1934" i="11"/>
  <c r="L1934" i="11" s="1"/>
  <c r="M1934" i="11"/>
  <c r="N1934" i="11"/>
  <c r="O1934" i="11"/>
  <c r="P1934" i="11" s="1"/>
  <c r="A1935" i="11"/>
  <c r="B1935" i="11"/>
  <c r="C1935" i="11"/>
  <c r="E1935" i="11"/>
  <c r="O1935" i="11" s="1"/>
  <c r="F1935" i="11"/>
  <c r="G1935" i="11"/>
  <c r="H1935" i="11"/>
  <c r="I1935" i="11"/>
  <c r="J1935" i="11"/>
  <c r="K1935" i="11"/>
  <c r="L1935" i="11"/>
  <c r="P1935" i="11"/>
  <c r="A1936" i="11"/>
  <c r="B1936" i="11"/>
  <c r="G1936" i="11" s="1"/>
  <c r="C1936" i="11"/>
  <c r="E1936" i="11"/>
  <c r="O1936" i="11" s="1"/>
  <c r="P1936" i="11" s="1"/>
  <c r="F1936" i="11"/>
  <c r="H1936" i="11"/>
  <c r="I1936" i="11"/>
  <c r="J1936" i="11"/>
  <c r="K1936" i="11"/>
  <c r="L1936" i="11" s="1"/>
  <c r="A1937" i="11"/>
  <c r="B1937" i="11"/>
  <c r="C1937" i="11"/>
  <c r="F1937" i="11"/>
  <c r="G1937" i="11"/>
  <c r="H1937" i="11"/>
  <c r="J1937" i="11"/>
  <c r="K1937" i="11"/>
  <c r="L1937" i="11" s="1"/>
  <c r="A1938" i="11"/>
  <c r="B1938" i="11"/>
  <c r="F1938" i="11" s="1"/>
  <c r="C1938" i="11"/>
  <c r="E1938" i="11"/>
  <c r="O1938" i="11" s="1"/>
  <c r="P1938" i="11" s="1"/>
  <c r="G1938" i="11"/>
  <c r="H1938" i="11"/>
  <c r="I1938" i="11"/>
  <c r="J1938" i="11"/>
  <c r="L1938" i="11" s="1"/>
  <c r="K1938" i="11"/>
  <c r="M1938" i="11"/>
  <c r="N1938" i="11"/>
  <c r="A1939" i="11"/>
  <c r="B1939" i="11"/>
  <c r="C1939" i="11"/>
  <c r="E1939" i="11"/>
  <c r="O1939" i="11" s="1"/>
  <c r="P1939" i="11" s="1"/>
  <c r="F1939" i="11"/>
  <c r="G1939" i="11"/>
  <c r="H1939" i="11"/>
  <c r="I1939" i="11"/>
  <c r="J1939" i="11"/>
  <c r="K1939" i="11"/>
  <c r="L1939" i="11"/>
  <c r="A1940" i="11"/>
  <c r="B1940" i="11"/>
  <c r="C1940" i="11"/>
  <c r="E1940" i="11"/>
  <c r="O1940" i="11" s="1"/>
  <c r="P1940" i="11" s="1"/>
  <c r="H1940" i="11"/>
  <c r="I1940" i="11"/>
  <c r="J1940" i="11"/>
  <c r="K1940" i="11"/>
  <c r="A1941" i="11"/>
  <c r="B1941" i="11"/>
  <c r="F1941" i="11"/>
  <c r="G1941" i="11"/>
  <c r="H1941" i="11"/>
  <c r="J1941" i="11"/>
  <c r="K1941" i="11"/>
  <c r="L1941" i="11"/>
  <c r="M1941" i="11" s="1"/>
  <c r="N1941" i="11"/>
  <c r="A1942" i="11"/>
  <c r="B1942" i="11"/>
  <c r="F1942" i="11" s="1"/>
  <c r="C1942" i="11"/>
  <c r="E1942" i="11"/>
  <c r="O1942" i="11" s="1"/>
  <c r="P1942" i="11" s="1"/>
  <c r="G1942" i="11"/>
  <c r="I1942" i="11"/>
  <c r="J1942" i="11"/>
  <c r="K1942" i="11"/>
  <c r="L1942" i="11" s="1"/>
  <c r="N1942" i="11" s="1"/>
  <c r="M1942" i="11"/>
  <c r="A1943" i="11"/>
  <c r="B1943" i="11"/>
  <c r="C1943" i="11"/>
  <c r="E1943" i="11"/>
  <c r="O1943" i="11" s="1"/>
  <c r="F1943" i="11"/>
  <c r="G1943" i="11"/>
  <c r="H1943" i="11"/>
  <c r="I1943" i="11"/>
  <c r="J1943" i="11"/>
  <c r="K1943" i="11"/>
  <c r="P1943" i="11"/>
  <c r="A1944" i="11"/>
  <c r="B1944" i="11"/>
  <c r="C1944" i="11"/>
  <c r="E1944" i="11"/>
  <c r="O1944" i="11" s="1"/>
  <c r="P1944" i="11" s="1"/>
  <c r="F1944" i="11"/>
  <c r="G1944" i="11"/>
  <c r="H1944" i="11"/>
  <c r="I1944" i="11"/>
  <c r="J1944" i="11"/>
  <c r="K1944" i="11"/>
  <c r="L1944" i="11" s="1"/>
  <c r="M1944" i="11"/>
  <c r="N1944" i="11"/>
  <c r="A1945" i="11"/>
  <c r="B1945" i="11"/>
  <c r="C1945" i="11"/>
  <c r="E1945" i="11"/>
  <c r="O1945" i="11" s="1"/>
  <c r="P1945" i="11" s="1"/>
  <c r="F1945" i="11"/>
  <c r="G1945" i="11"/>
  <c r="J1945" i="11"/>
  <c r="K1945" i="11"/>
  <c r="L1945" i="11" s="1"/>
  <c r="N1945" i="11" s="1"/>
  <c r="A1946" i="11"/>
  <c r="B1946" i="11"/>
  <c r="C1946" i="11"/>
  <c r="E1946" i="11"/>
  <c r="I1946" i="11"/>
  <c r="J1946" i="11"/>
  <c r="K1946" i="11"/>
  <c r="L1946" i="11" s="1"/>
  <c r="N1946" i="11" s="1"/>
  <c r="M1946" i="11"/>
  <c r="O1946" i="11"/>
  <c r="P1946" i="11" s="1"/>
  <c r="A1947" i="11"/>
  <c r="B1947" i="11"/>
  <c r="C1947" i="11"/>
  <c r="E1947" i="11"/>
  <c r="O1947" i="11" s="1"/>
  <c r="P1947" i="11" s="1"/>
  <c r="F1947" i="11"/>
  <c r="G1947" i="11"/>
  <c r="H1947" i="11"/>
  <c r="I1947" i="11"/>
  <c r="J1947" i="11"/>
  <c r="K1947" i="11"/>
  <c r="L1947" i="11"/>
  <c r="A1948" i="11"/>
  <c r="B1948" i="11"/>
  <c r="G1948" i="11" s="1"/>
  <c r="C1948" i="11"/>
  <c r="E1948" i="11"/>
  <c r="O1948" i="11" s="1"/>
  <c r="P1948" i="11" s="1"/>
  <c r="I1948" i="11"/>
  <c r="J1948" i="11"/>
  <c r="K1948" i="11"/>
  <c r="L1948" i="11" s="1"/>
  <c r="A1949" i="11"/>
  <c r="B1949" i="11"/>
  <c r="G1949" i="11" s="1"/>
  <c r="C1949" i="11"/>
  <c r="F1949" i="11"/>
  <c r="J1949" i="11"/>
  <c r="K1949" i="11"/>
  <c r="L1949" i="11"/>
  <c r="A1950" i="11"/>
  <c r="B1950" i="11"/>
  <c r="F1950" i="11" s="1"/>
  <c r="C1950" i="11"/>
  <c r="E1950" i="11"/>
  <c r="O1950" i="11" s="1"/>
  <c r="P1950" i="11" s="1"/>
  <c r="G1950" i="11"/>
  <c r="H1950" i="11"/>
  <c r="I1950" i="11"/>
  <c r="J1950" i="11"/>
  <c r="L1950" i="11" s="1"/>
  <c r="K1950" i="11"/>
  <c r="A1951" i="11"/>
  <c r="B1951" i="11"/>
  <c r="C1951" i="11"/>
  <c r="E1951" i="11"/>
  <c r="O1951" i="11" s="1"/>
  <c r="F1951" i="11"/>
  <c r="G1951" i="11"/>
  <c r="H1951" i="11"/>
  <c r="I1951" i="11"/>
  <c r="J1951" i="11"/>
  <c r="K1951" i="11"/>
  <c r="L1951" i="11" s="1"/>
  <c r="P1951" i="11"/>
  <c r="A1952" i="11"/>
  <c r="B1952" i="11"/>
  <c r="F1952" i="11" s="1"/>
  <c r="I1952" i="11"/>
  <c r="J1952" i="11"/>
  <c r="K1952" i="11"/>
  <c r="A1953" i="11"/>
  <c r="B1953" i="11"/>
  <c r="G1953" i="11" s="1"/>
  <c r="E1953" i="11"/>
  <c r="F1953" i="11"/>
  <c r="H1953" i="11"/>
  <c r="J1953" i="11"/>
  <c r="K1953" i="11"/>
  <c r="L1953" i="11" s="1"/>
  <c r="O1953" i="11"/>
  <c r="P1953" i="11"/>
  <c r="A1954" i="11"/>
  <c r="B1954" i="11"/>
  <c r="E1954" i="11" s="1"/>
  <c r="O1954" i="11" s="1"/>
  <c r="P1954" i="11" s="1"/>
  <c r="C1954" i="11"/>
  <c r="G1954" i="11"/>
  <c r="J1954" i="11"/>
  <c r="K1954" i="11"/>
  <c r="L1954" i="11"/>
  <c r="M1954" i="11"/>
  <c r="N1954" i="11"/>
  <c r="A1955" i="11"/>
  <c r="B1955" i="11"/>
  <c r="C1955" i="11"/>
  <c r="E1955" i="11"/>
  <c r="O1955" i="11" s="1"/>
  <c r="F1955" i="11"/>
  <c r="G1955" i="11"/>
  <c r="H1955" i="11"/>
  <c r="I1955" i="11"/>
  <c r="J1955" i="11"/>
  <c r="K1955" i="11"/>
  <c r="L1955" i="11" s="1"/>
  <c r="M1955" i="11"/>
  <c r="N1955" i="11"/>
  <c r="P1955" i="11"/>
  <c r="A1956" i="11"/>
  <c r="B1956" i="11"/>
  <c r="C1956" i="11"/>
  <c r="E1956" i="11"/>
  <c r="O1956" i="11" s="1"/>
  <c r="P1956" i="11" s="1"/>
  <c r="F1956" i="11"/>
  <c r="G1956" i="11"/>
  <c r="H1956" i="11"/>
  <c r="I1956" i="11"/>
  <c r="J1956" i="11"/>
  <c r="K1956" i="11"/>
  <c r="L1956" i="11" s="1"/>
  <c r="N1956" i="11" s="1"/>
  <c r="M1956" i="11"/>
  <c r="A1957" i="11"/>
  <c r="B1957" i="11"/>
  <c r="E1957" i="11" s="1"/>
  <c r="O1957" i="11" s="1"/>
  <c r="P1957" i="11" s="1"/>
  <c r="C1957" i="11"/>
  <c r="J1957" i="11"/>
  <c r="K1957" i="11"/>
  <c r="L1957" i="11"/>
  <c r="N1957" i="11" s="1"/>
  <c r="M1957" i="11"/>
  <c r="A1958" i="11"/>
  <c r="B1958" i="11"/>
  <c r="E1958" i="11" s="1"/>
  <c r="O1958" i="11" s="1"/>
  <c r="P1958" i="11" s="1"/>
  <c r="C1958" i="11"/>
  <c r="J1958" i="11"/>
  <c r="K1958" i="11"/>
  <c r="L1958" i="11" s="1"/>
  <c r="M1958" i="11"/>
  <c r="N1958" i="11"/>
  <c r="A1959" i="11"/>
  <c r="B1959" i="11"/>
  <c r="C1959" i="11"/>
  <c r="E1959" i="11"/>
  <c r="O1959" i="11" s="1"/>
  <c r="F1959" i="11"/>
  <c r="G1959" i="11"/>
  <c r="H1959" i="11"/>
  <c r="I1959" i="11"/>
  <c r="J1959" i="11"/>
  <c r="K1959" i="11"/>
  <c r="L1959" i="11" s="1"/>
  <c r="P1959" i="11"/>
  <c r="A1960" i="11"/>
  <c r="B1960" i="11"/>
  <c r="G1960" i="11" s="1"/>
  <c r="H1960" i="11"/>
  <c r="I1960" i="11"/>
  <c r="J1960" i="11"/>
  <c r="K1960" i="11"/>
  <c r="A1961" i="11"/>
  <c r="B1961" i="11"/>
  <c r="H1961" i="11"/>
  <c r="J1961" i="11"/>
  <c r="K1961" i="11"/>
  <c r="L1961" i="11" s="1"/>
  <c r="A1962" i="11"/>
  <c r="B1962" i="11"/>
  <c r="F1962" i="11" s="1"/>
  <c r="C1962" i="11"/>
  <c r="E1962" i="11"/>
  <c r="G1962" i="11"/>
  <c r="H1962" i="11"/>
  <c r="I1962" i="11"/>
  <c r="J1962" i="11"/>
  <c r="L1962" i="11" s="1"/>
  <c r="K1962" i="11"/>
  <c r="O1962" i="11"/>
  <c r="P1962" i="11" s="1"/>
  <c r="A1963" i="11"/>
  <c r="B1963" i="11"/>
  <c r="C1963" i="11"/>
  <c r="E1963" i="11"/>
  <c r="O1963" i="11" s="1"/>
  <c r="P1963" i="11" s="1"/>
  <c r="F1963" i="11"/>
  <c r="G1963" i="11"/>
  <c r="H1963" i="11"/>
  <c r="I1963" i="11"/>
  <c r="J1963" i="11"/>
  <c r="K1963" i="11"/>
  <c r="L1963" i="11" s="1"/>
  <c r="M1963" i="11" s="1"/>
  <c r="A1964" i="11"/>
  <c r="B1964" i="11"/>
  <c r="F1964" i="11" s="1"/>
  <c r="C1964" i="11"/>
  <c r="E1964" i="11"/>
  <c r="O1964" i="11" s="1"/>
  <c r="P1964" i="11" s="1"/>
  <c r="G1964" i="11"/>
  <c r="H1964" i="11"/>
  <c r="I1964" i="11"/>
  <c r="J1964" i="11"/>
  <c r="K1964" i="11"/>
  <c r="A1965" i="11"/>
  <c r="B1965" i="11"/>
  <c r="E1965" i="11"/>
  <c r="O1965" i="11" s="1"/>
  <c r="P1965" i="11" s="1"/>
  <c r="F1965" i="11"/>
  <c r="G1965" i="11"/>
  <c r="H1965" i="11"/>
  <c r="J1965" i="11"/>
  <c r="K1965" i="11"/>
  <c r="L1965" i="11" s="1"/>
  <c r="N1965" i="11" s="1"/>
  <c r="M1965" i="11"/>
  <c r="A1966" i="11"/>
  <c r="B1966" i="11"/>
  <c r="G1966" i="11" s="1"/>
  <c r="C1966" i="11"/>
  <c r="E1966" i="11"/>
  <c r="O1966" i="11" s="1"/>
  <c r="P1966" i="11" s="1"/>
  <c r="J1966" i="11"/>
  <c r="K1966" i="11"/>
  <c r="L1966" i="11"/>
  <c r="A1967" i="11"/>
  <c r="B1967" i="11"/>
  <c r="C1967" i="11"/>
  <c r="E1967" i="11"/>
  <c r="O1967" i="11" s="1"/>
  <c r="F1967" i="11"/>
  <c r="G1967" i="11"/>
  <c r="H1967" i="11"/>
  <c r="I1967" i="11"/>
  <c r="J1967" i="11"/>
  <c r="K1967" i="11"/>
  <c r="P1967" i="11"/>
  <c r="A1968" i="11"/>
  <c r="B1968" i="11"/>
  <c r="C1968" i="11"/>
  <c r="E1968" i="11"/>
  <c r="F1968" i="11"/>
  <c r="G1968" i="11"/>
  <c r="H1968" i="11"/>
  <c r="I1968" i="11"/>
  <c r="J1968" i="11"/>
  <c r="K1968" i="11"/>
  <c r="L1968" i="11" s="1"/>
  <c r="M1968" i="11"/>
  <c r="N1968" i="11"/>
  <c r="O1968" i="11"/>
  <c r="P1968" i="11" s="1"/>
  <c r="A1969" i="11"/>
  <c r="B1969" i="11"/>
  <c r="C1969" i="11" s="1"/>
  <c r="J1969" i="11"/>
  <c r="K1969" i="11"/>
  <c r="A1970" i="11"/>
  <c r="B1970" i="11"/>
  <c r="C1970" i="11" s="1"/>
  <c r="J1970" i="11"/>
  <c r="K1970" i="11"/>
  <c r="A1971" i="11"/>
  <c r="B1971" i="11"/>
  <c r="C1971" i="11"/>
  <c r="E1971" i="11"/>
  <c r="O1971" i="11" s="1"/>
  <c r="F1971" i="11"/>
  <c r="G1971" i="11"/>
  <c r="H1971" i="11"/>
  <c r="I1971" i="11"/>
  <c r="J1971" i="11"/>
  <c r="K1971" i="11"/>
  <c r="L1971" i="11"/>
  <c r="M1971" i="11"/>
  <c r="N1971" i="11"/>
  <c r="P1971" i="11"/>
  <c r="A1972" i="11"/>
  <c r="B1972" i="11"/>
  <c r="G1972" i="11" s="1"/>
  <c r="C1972" i="11"/>
  <c r="F1972" i="11"/>
  <c r="J1972" i="11"/>
  <c r="K1972" i="11"/>
  <c r="L1972" i="11" s="1"/>
  <c r="M1972" i="11"/>
  <c r="N1972" i="11"/>
  <c r="A1973" i="11"/>
  <c r="B1973" i="11"/>
  <c r="F1973" i="11" s="1"/>
  <c r="C1973" i="11"/>
  <c r="G1973" i="11"/>
  <c r="J1973" i="11"/>
  <c r="K1973" i="11"/>
  <c r="L1973" i="11"/>
  <c r="M1973" i="11" s="1"/>
  <c r="N1973" i="11"/>
  <c r="A1974" i="11"/>
  <c r="B1974" i="11"/>
  <c r="C1974" i="11"/>
  <c r="E1974" i="11"/>
  <c r="O1974" i="11" s="1"/>
  <c r="F1974" i="11"/>
  <c r="G1974" i="11"/>
  <c r="H1974" i="11"/>
  <c r="I1974" i="11"/>
  <c r="J1974" i="11"/>
  <c r="K1974" i="11"/>
  <c r="L1974" i="11"/>
  <c r="N1974" i="11" s="1"/>
  <c r="M1974" i="11"/>
  <c r="P1974" i="11"/>
  <c r="A1975" i="11"/>
  <c r="B1975" i="11"/>
  <c r="G1975" i="11" s="1"/>
  <c r="C1975" i="11"/>
  <c r="J1975" i="11"/>
  <c r="K1975" i="11"/>
  <c r="L1975" i="11" s="1"/>
  <c r="N1975" i="11" s="1"/>
  <c r="M1975" i="11"/>
  <c r="A1976" i="11"/>
  <c r="B1976" i="11"/>
  <c r="J1976" i="11"/>
  <c r="K1976" i="11"/>
  <c r="L1976" i="11"/>
  <c r="M1976" i="11" s="1"/>
  <c r="A1977" i="11"/>
  <c r="B1977" i="11"/>
  <c r="J1977" i="11"/>
  <c r="K1977" i="11"/>
  <c r="L1977" i="11" s="1"/>
  <c r="A1978" i="11"/>
  <c r="B1978" i="11"/>
  <c r="C1978" i="11"/>
  <c r="E1978" i="11"/>
  <c r="O1978" i="11" s="1"/>
  <c r="F1978" i="11"/>
  <c r="G1978" i="11"/>
  <c r="H1978" i="11"/>
  <c r="I1978" i="11"/>
  <c r="J1978" i="11"/>
  <c r="K1978" i="11"/>
  <c r="L1978" i="11"/>
  <c r="M1978" i="11" s="1"/>
  <c r="N1978" i="11"/>
  <c r="P1978" i="11"/>
  <c r="A1979" i="11"/>
  <c r="B1979" i="11"/>
  <c r="G1979" i="11" s="1"/>
  <c r="C1979" i="11"/>
  <c r="E1979" i="11"/>
  <c r="O1979" i="11" s="1"/>
  <c r="P1979" i="11" s="1"/>
  <c r="F1979" i="11"/>
  <c r="H1979" i="11"/>
  <c r="I1979" i="11"/>
  <c r="J1979" i="11"/>
  <c r="K1979" i="11"/>
  <c r="L1979" i="11" s="1"/>
  <c r="M1979" i="11" s="1"/>
  <c r="N1979" i="11"/>
  <c r="A1980" i="11"/>
  <c r="B1980" i="11"/>
  <c r="E1980" i="11"/>
  <c r="O1980" i="11" s="1"/>
  <c r="P1980" i="11" s="1"/>
  <c r="F1980" i="11"/>
  <c r="G1980" i="11"/>
  <c r="H1980" i="11"/>
  <c r="J1980" i="11"/>
  <c r="K1980" i="11"/>
  <c r="L1980" i="11" s="1"/>
  <c r="N1980" i="11" s="1"/>
  <c r="M1980" i="11"/>
  <c r="A1981" i="11"/>
  <c r="B1981" i="11"/>
  <c r="F1981" i="11" s="1"/>
  <c r="C1981" i="11"/>
  <c r="E1981" i="11"/>
  <c r="O1981" i="11" s="1"/>
  <c r="P1981" i="11" s="1"/>
  <c r="G1981" i="11"/>
  <c r="H1981" i="11"/>
  <c r="I1981" i="11"/>
  <c r="J1981" i="11"/>
  <c r="K1981" i="11"/>
  <c r="L1981" i="11"/>
  <c r="A1982" i="11"/>
  <c r="B1982" i="11"/>
  <c r="C1982" i="11"/>
  <c r="E1982" i="11"/>
  <c r="O1982" i="11" s="1"/>
  <c r="P1982" i="11" s="1"/>
  <c r="F1982" i="11"/>
  <c r="G1982" i="11"/>
  <c r="H1982" i="11"/>
  <c r="I1982" i="11"/>
  <c r="J1982" i="11"/>
  <c r="K1982" i="11"/>
  <c r="L1982" i="11" s="1"/>
  <c r="A1983" i="11"/>
  <c r="B1983" i="11"/>
  <c r="G1983" i="11" s="1"/>
  <c r="I1983" i="11"/>
  <c r="J1983" i="11"/>
  <c r="K1983" i="11"/>
  <c r="A1984" i="11"/>
  <c r="B1984" i="11"/>
  <c r="G1984" i="11" s="1"/>
  <c r="E1984" i="11"/>
  <c r="F1984" i="11"/>
  <c r="H1984" i="11"/>
  <c r="J1984" i="11"/>
  <c r="L1984" i="11" s="1"/>
  <c r="K1984" i="11"/>
  <c r="O1984" i="11"/>
  <c r="P1984" i="11" s="1"/>
  <c r="A1985" i="11"/>
  <c r="B1985" i="11"/>
  <c r="F1985" i="11" s="1"/>
  <c r="C1985" i="11"/>
  <c r="E1985" i="11"/>
  <c r="H1985" i="11"/>
  <c r="J1985" i="11"/>
  <c r="K1985" i="11"/>
  <c r="L1985" i="11"/>
  <c r="M1985" i="11" s="1"/>
  <c r="N1985" i="11"/>
  <c r="O1985" i="11"/>
  <c r="P1985" i="11"/>
  <c r="A1986" i="11"/>
  <c r="B1986" i="11"/>
  <c r="C1986" i="11"/>
  <c r="E1986" i="11"/>
  <c r="O1986" i="11" s="1"/>
  <c r="F1986" i="11"/>
  <c r="G1986" i="11"/>
  <c r="H1986" i="11"/>
  <c r="I1986" i="11"/>
  <c r="J1986" i="11"/>
  <c r="K1986" i="11"/>
  <c r="L1986" i="11"/>
  <c r="N1986" i="11" s="1"/>
  <c r="M1986" i="11"/>
  <c r="P1986" i="11"/>
  <c r="A1987" i="11"/>
  <c r="B1987" i="11"/>
  <c r="G1987" i="11" s="1"/>
  <c r="C1987" i="11"/>
  <c r="J1987" i="11"/>
  <c r="K1987" i="11"/>
  <c r="L1987" i="11" s="1"/>
  <c r="N1987" i="11" s="1"/>
  <c r="M1987" i="11"/>
  <c r="A1988" i="11"/>
  <c r="B1988" i="11"/>
  <c r="J1988" i="11"/>
  <c r="K1988" i="11"/>
  <c r="L1988" i="11"/>
  <c r="M1988" i="11" s="1"/>
  <c r="A1989" i="11"/>
  <c r="B1989" i="11"/>
  <c r="J1989" i="11"/>
  <c r="K1989" i="11"/>
  <c r="L1989" i="11" s="1"/>
  <c r="A1990" i="11"/>
  <c r="B1990" i="11"/>
  <c r="C1990" i="11"/>
  <c r="E1990" i="11"/>
  <c r="O1990" i="11" s="1"/>
  <c r="F1990" i="11"/>
  <c r="G1990" i="11"/>
  <c r="H1990" i="11"/>
  <c r="I1990" i="11"/>
  <c r="J1990" i="11"/>
  <c r="K1990" i="11"/>
  <c r="L1990" i="11"/>
  <c r="M1990" i="11" s="1"/>
  <c r="N1990" i="11"/>
  <c r="P1990" i="11"/>
  <c r="A1991" i="11"/>
  <c r="B1991" i="11"/>
  <c r="G1991" i="11" s="1"/>
  <c r="C1991" i="11"/>
  <c r="E1991" i="11"/>
  <c r="O1991" i="11" s="1"/>
  <c r="P1991" i="11" s="1"/>
  <c r="F1991" i="11"/>
  <c r="H1991" i="11"/>
  <c r="I1991" i="11"/>
  <c r="J1991" i="11"/>
  <c r="K1991" i="11"/>
  <c r="L1991" i="11" s="1"/>
  <c r="M1991" i="11" s="1"/>
  <c r="N1991" i="11"/>
  <c r="A1992" i="11"/>
  <c r="B1992" i="11"/>
  <c r="E1992" i="11"/>
  <c r="O1992" i="11" s="1"/>
  <c r="P1992" i="11" s="1"/>
  <c r="F1992" i="11"/>
  <c r="G1992" i="11"/>
  <c r="H1992" i="11"/>
  <c r="J1992" i="11"/>
  <c r="K1992" i="11"/>
  <c r="L1992" i="11" s="1"/>
  <c r="N1992" i="11" s="1"/>
  <c r="A1993" i="11"/>
  <c r="B1993" i="11"/>
  <c r="F1993" i="11" s="1"/>
  <c r="C1993" i="11"/>
  <c r="E1993" i="11"/>
  <c r="O1993" i="11" s="1"/>
  <c r="P1993" i="11" s="1"/>
  <c r="G1993" i="11"/>
  <c r="H1993" i="11"/>
  <c r="I1993" i="11"/>
  <c r="J1993" i="11"/>
  <c r="K1993" i="11"/>
  <c r="L1993" i="11"/>
  <c r="A1994" i="11"/>
  <c r="B1994" i="11"/>
  <c r="C1994" i="11"/>
  <c r="E1994" i="11"/>
  <c r="O1994" i="11" s="1"/>
  <c r="P1994" i="11" s="1"/>
  <c r="F1994" i="11"/>
  <c r="G1994" i="11"/>
  <c r="H1994" i="11"/>
  <c r="I1994" i="11"/>
  <c r="J1994" i="11"/>
  <c r="K1994" i="11"/>
  <c r="L1994" i="11" s="1"/>
  <c r="A1995" i="11"/>
  <c r="B1995" i="11"/>
  <c r="G1995" i="11" s="1"/>
  <c r="I1995" i="11"/>
  <c r="J1995" i="11"/>
  <c r="K1995" i="11"/>
  <c r="A1996" i="11"/>
  <c r="B1996" i="11"/>
  <c r="G1996" i="11" s="1"/>
  <c r="E1996" i="11"/>
  <c r="F1996" i="11"/>
  <c r="H1996" i="11"/>
  <c r="J1996" i="11"/>
  <c r="L1996" i="11" s="1"/>
  <c r="K1996" i="11"/>
  <c r="O1996" i="11"/>
  <c r="P1996" i="11" s="1"/>
  <c r="A1997" i="11"/>
  <c r="B1997" i="11"/>
  <c r="F1997" i="11" s="1"/>
  <c r="C1997" i="11"/>
  <c r="E1997" i="11"/>
  <c r="H1997" i="11"/>
  <c r="J1997" i="11"/>
  <c r="K1997" i="11"/>
  <c r="L1997" i="11"/>
  <c r="M1997" i="11" s="1"/>
  <c r="N1997" i="11"/>
  <c r="O1997" i="11"/>
  <c r="P1997" i="11"/>
  <c r="A1998" i="11"/>
  <c r="B1998" i="11"/>
  <c r="C1998" i="11"/>
  <c r="E1998" i="11"/>
  <c r="O1998" i="11" s="1"/>
  <c r="F1998" i="11"/>
  <c r="G1998" i="11"/>
  <c r="H1998" i="11"/>
  <c r="I1998" i="11"/>
  <c r="J1998" i="11"/>
  <c r="K1998" i="11"/>
  <c r="L1998" i="11"/>
  <c r="N1998" i="11" s="1"/>
  <c r="M1998" i="11"/>
  <c r="P1998" i="11"/>
  <c r="A1999" i="11"/>
  <c r="B1999" i="11"/>
  <c r="G1999" i="11" s="1"/>
  <c r="C1999" i="11"/>
  <c r="J1999" i="11"/>
  <c r="K1999" i="11"/>
  <c r="L1999" i="11" s="1"/>
  <c r="N1999" i="11" s="1"/>
  <c r="M1999" i="11"/>
  <c r="A2000" i="11"/>
  <c r="B2000" i="11"/>
  <c r="J2000" i="11"/>
  <c r="K2000" i="11"/>
  <c r="L2000" i="11"/>
  <c r="M2000" i="11" s="1"/>
  <c r="A2001" i="11"/>
  <c r="B2001" i="11"/>
  <c r="J2001" i="11"/>
  <c r="L2001" i="11" s="1"/>
  <c r="K2001" i="11"/>
  <c r="A2002" i="11"/>
  <c r="B2002" i="11"/>
  <c r="C2002" i="11"/>
  <c r="E2002" i="11"/>
  <c r="O2002" i="11" s="1"/>
  <c r="P2002" i="11" s="1"/>
  <c r="F2002" i="11"/>
  <c r="G2002" i="11"/>
  <c r="H2002" i="11"/>
  <c r="I2002" i="11"/>
  <c r="J2002" i="11"/>
  <c r="K2002" i="11"/>
  <c r="L2002" i="11" s="1"/>
  <c r="N2002" i="11" s="1"/>
  <c r="A2003" i="11"/>
  <c r="B2003" i="11"/>
  <c r="F2003" i="11" s="1"/>
  <c r="C2003" i="11"/>
  <c r="E2003" i="11"/>
  <c r="O2003" i="11" s="1"/>
  <c r="P2003" i="11" s="1"/>
  <c r="H2003" i="11"/>
  <c r="J2003" i="11"/>
  <c r="K2003" i="11"/>
  <c r="L2003" i="11" s="1"/>
  <c r="A2004" i="11"/>
  <c r="B2004" i="11"/>
  <c r="I2004" i="11" s="1"/>
  <c r="C2004" i="11"/>
  <c r="E2004" i="11"/>
  <c r="O2004" i="11" s="1"/>
  <c r="P2004" i="11" s="1"/>
  <c r="G2004" i="11"/>
  <c r="J2004" i="11"/>
  <c r="K2004" i="11"/>
  <c r="L2004" i="11"/>
  <c r="M2004" i="11"/>
  <c r="N2004" i="11"/>
  <c r="A2005" i="11"/>
  <c r="B2005" i="11"/>
  <c r="F2005" i="11" s="1"/>
  <c r="C2005" i="11"/>
  <c r="I2005" i="11"/>
  <c r="J2005" i="11"/>
  <c r="K2005" i="11"/>
  <c r="L2005" i="11" s="1"/>
  <c r="A2006" i="11"/>
  <c r="B2006" i="11"/>
  <c r="C2006" i="11"/>
  <c r="E2006" i="11"/>
  <c r="O2006" i="11" s="1"/>
  <c r="P2006" i="11" s="1"/>
  <c r="F2006" i="11"/>
  <c r="G2006" i="11"/>
  <c r="H2006" i="11"/>
  <c r="I2006" i="11"/>
  <c r="J2006" i="11"/>
  <c r="K2006" i="11"/>
  <c r="L2006" i="11" s="1"/>
  <c r="N2006" i="11" s="1"/>
  <c r="M2006" i="11"/>
  <c r="A2007" i="11"/>
  <c r="B2007" i="11"/>
  <c r="F2007" i="11" s="1"/>
  <c r="C2007" i="11"/>
  <c r="E2007" i="11"/>
  <c r="O2007" i="11" s="1"/>
  <c r="P2007" i="11" s="1"/>
  <c r="H2007" i="11"/>
  <c r="J2007" i="11"/>
  <c r="K2007" i="11"/>
  <c r="A2008" i="11"/>
  <c r="B2008" i="11"/>
  <c r="I2008" i="11" s="1"/>
  <c r="C2008" i="11"/>
  <c r="E2008" i="11"/>
  <c r="O2008" i="11" s="1"/>
  <c r="P2008" i="11" s="1"/>
  <c r="G2008" i="11"/>
  <c r="J2008" i="11"/>
  <c r="K2008" i="11"/>
  <c r="L2008" i="11"/>
  <c r="M2008" i="11"/>
  <c r="N2008" i="11"/>
  <c r="A2009" i="11"/>
  <c r="B2009" i="11"/>
  <c r="F2009" i="11" s="1"/>
  <c r="C2009" i="11"/>
  <c r="I2009" i="11"/>
  <c r="J2009" i="11"/>
  <c r="K2009" i="11"/>
  <c r="L2009" i="11" s="1"/>
  <c r="A2010" i="11"/>
  <c r="B2010" i="11"/>
  <c r="C2010" i="11"/>
  <c r="E2010" i="11"/>
  <c r="O2010" i="11" s="1"/>
  <c r="P2010" i="11" s="1"/>
  <c r="F2010" i="11"/>
  <c r="G2010" i="11"/>
  <c r="H2010" i="11"/>
  <c r="I2010" i="11"/>
  <c r="J2010" i="11"/>
  <c r="K2010" i="11"/>
  <c r="L2010" i="11" s="1"/>
  <c r="N2010" i="11" s="1"/>
  <c r="M2010" i="11"/>
  <c r="A2011" i="11"/>
  <c r="B2011" i="11"/>
  <c r="F2011" i="11" s="1"/>
  <c r="C2011" i="11"/>
  <c r="E2011" i="11"/>
  <c r="O2011" i="11" s="1"/>
  <c r="P2011" i="11" s="1"/>
  <c r="H2011" i="11"/>
  <c r="J2011" i="11"/>
  <c r="K2011" i="11"/>
  <c r="A2012" i="11"/>
  <c r="B2012" i="11"/>
  <c r="I2012" i="11" s="1"/>
  <c r="C2012" i="11"/>
  <c r="E2012" i="11"/>
  <c r="O2012" i="11" s="1"/>
  <c r="P2012" i="11" s="1"/>
  <c r="G2012" i="11"/>
  <c r="J2012" i="11"/>
  <c r="K2012" i="11"/>
  <c r="L2012" i="11"/>
  <c r="M2012" i="11"/>
  <c r="N2012" i="11"/>
  <c r="A2013" i="11"/>
  <c r="B2013" i="11"/>
  <c r="F2013" i="11" s="1"/>
  <c r="C2013" i="11"/>
  <c r="I2013" i="11"/>
  <c r="J2013" i="11"/>
  <c r="K2013" i="11"/>
  <c r="L2013" i="11" s="1"/>
  <c r="M2013" i="11" s="1"/>
  <c r="A2014" i="11"/>
  <c r="B2014" i="11"/>
  <c r="C2014" i="11"/>
  <c r="E2014" i="11"/>
  <c r="O2014" i="11" s="1"/>
  <c r="P2014" i="11" s="1"/>
  <c r="F2014" i="11"/>
  <c r="G2014" i="11"/>
  <c r="H2014" i="11"/>
  <c r="I2014" i="11"/>
  <c r="J2014" i="11"/>
  <c r="K2014" i="11"/>
  <c r="L2014" i="11" s="1"/>
  <c r="N2014" i="11" s="1"/>
  <c r="A2015" i="11"/>
  <c r="B2015" i="11"/>
  <c r="F2015" i="11" s="1"/>
  <c r="C2015" i="11"/>
  <c r="E2015" i="11"/>
  <c r="O2015" i="11" s="1"/>
  <c r="P2015" i="11" s="1"/>
  <c r="H2015" i="11"/>
  <c r="J2015" i="11"/>
  <c r="K2015" i="11"/>
  <c r="L2015" i="11" s="1"/>
  <c r="A2016" i="11"/>
  <c r="B2016" i="11"/>
  <c r="I2016" i="11" s="1"/>
  <c r="C2016" i="11"/>
  <c r="E2016" i="11"/>
  <c r="O2016" i="11" s="1"/>
  <c r="P2016" i="11" s="1"/>
  <c r="G2016" i="11"/>
  <c r="J2016" i="11"/>
  <c r="K2016" i="11"/>
  <c r="L2016" i="11"/>
  <c r="M2016" i="11"/>
  <c r="N2016" i="11"/>
  <c r="A2017" i="11"/>
  <c r="B2017" i="11"/>
  <c r="F2017" i="11" s="1"/>
  <c r="C2017" i="11"/>
  <c r="I2017" i="11"/>
  <c r="J2017" i="11"/>
  <c r="K2017" i="11"/>
  <c r="A2018" i="11"/>
  <c r="B2018" i="11"/>
  <c r="C2018" i="11"/>
  <c r="E2018" i="11"/>
  <c r="O2018" i="11" s="1"/>
  <c r="P2018" i="11" s="1"/>
  <c r="F2018" i="11"/>
  <c r="G2018" i="11"/>
  <c r="H2018" i="11"/>
  <c r="I2018" i="11"/>
  <c r="J2018" i="11"/>
  <c r="K2018" i="11"/>
  <c r="L2018" i="11" s="1"/>
  <c r="N2018" i="11" s="1"/>
  <c r="M2018" i="11"/>
  <c r="A2019" i="11"/>
  <c r="B2019" i="11"/>
  <c r="F2019" i="11" s="1"/>
  <c r="C2019" i="11"/>
  <c r="E2019" i="11"/>
  <c r="O2019" i="11" s="1"/>
  <c r="H2019" i="11"/>
  <c r="J2019" i="11"/>
  <c r="K2019" i="11"/>
  <c r="L2019" i="11" s="1"/>
  <c r="P2019" i="11"/>
  <c r="A2020" i="11"/>
  <c r="B2020" i="11"/>
  <c r="I2020" i="11" s="1"/>
  <c r="C2020" i="11"/>
  <c r="E2020" i="11"/>
  <c r="O2020" i="11" s="1"/>
  <c r="P2020" i="11" s="1"/>
  <c r="G2020" i="11"/>
  <c r="J2020" i="11"/>
  <c r="K2020" i="11"/>
  <c r="L2020" i="11"/>
  <c r="M2020" i="11"/>
  <c r="N2020" i="11"/>
  <c r="A2021" i="11"/>
  <c r="B2021" i="11"/>
  <c r="F2021" i="11" s="1"/>
  <c r="C2021" i="11"/>
  <c r="I2021" i="11"/>
  <c r="J2021" i="11"/>
  <c r="K2021" i="11"/>
  <c r="L2021" i="11" s="1"/>
  <c r="M2021" i="11" s="1"/>
  <c r="N2021" i="11"/>
  <c r="A2022" i="11"/>
  <c r="B2022" i="11"/>
  <c r="C2022" i="11"/>
  <c r="E2022" i="11"/>
  <c r="O2022" i="11" s="1"/>
  <c r="P2022" i="11" s="1"/>
  <c r="F2022" i="11"/>
  <c r="G2022" i="11"/>
  <c r="H2022" i="11"/>
  <c r="I2022" i="11"/>
  <c r="J2022" i="11"/>
  <c r="K2022" i="11"/>
  <c r="L2022" i="11" s="1"/>
  <c r="N2022" i="11" s="1"/>
  <c r="A2023" i="11"/>
  <c r="B2023" i="11"/>
  <c r="F2023" i="11" s="1"/>
  <c r="C2023" i="11"/>
  <c r="E2023" i="11"/>
  <c r="O2023" i="11" s="1"/>
  <c r="H2023" i="11"/>
  <c r="J2023" i="11"/>
  <c r="K2023" i="11"/>
  <c r="L2023" i="11" s="1"/>
  <c r="P2023" i="11"/>
  <c r="A2024" i="11"/>
  <c r="B2024" i="11"/>
  <c r="I2024" i="11" s="1"/>
  <c r="C2024" i="11"/>
  <c r="E2024" i="11"/>
  <c r="O2024" i="11" s="1"/>
  <c r="P2024" i="11" s="1"/>
  <c r="G2024" i="11"/>
  <c r="J2024" i="11"/>
  <c r="K2024" i="11"/>
  <c r="L2024" i="11"/>
  <c r="M2024" i="11"/>
  <c r="N2024" i="11"/>
  <c r="A2025" i="11"/>
  <c r="B2025" i="11"/>
  <c r="F2025" i="11" s="1"/>
  <c r="C2025" i="11"/>
  <c r="I2025" i="11"/>
  <c r="J2025" i="11"/>
  <c r="K2025" i="11"/>
  <c r="L2025" i="11" s="1"/>
  <c r="M2025" i="11" s="1"/>
  <c r="N2025" i="11"/>
  <c r="A2026" i="11"/>
  <c r="B2026" i="11"/>
  <c r="C2026" i="11"/>
  <c r="E2026" i="11"/>
  <c r="O2026" i="11" s="1"/>
  <c r="P2026" i="11" s="1"/>
  <c r="F2026" i="11"/>
  <c r="G2026" i="11"/>
  <c r="H2026" i="11"/>
  <c r="I2026" i="11"/>
  <c r="J2026" i="11"/>
  <c r="K2026" i="11"/>
  <c r="L2026" i="11" s="1"/>
  <c r="N2026" i="11" s="1"/>
  <c r="M2026" i="11"/>
  <c r="A2027" i="11"/>
  <c r="B2027" i="11"/>
  <c r="F2027" i="11" s="1"/>
  <c r="C2027" i="11"/>
  <c r="E2027" i="11"/>
  <c r="O2027" i="11" s="1"/>
  <c r="H2027" i="11"/>
  <c r="J2027" i="11"/>
  <c r="K2027" i="11"/>
  <c r="P2027" i="11"/>
  <c r="A2028" i="11"/>
  <c r="B2028" i="11"/>
  <c r="I2028" i="11" s="1"/>
  <c r="C2028" i="11"/>
  <c r="E2028" i="11"/>
  <c r="O2028" i="11" s="1"/>
  <c r="P2028" i="11" s="1"/>
  <c r="G2028" i="11"/>
  <c r="J2028" i="11"/>
  <c r="K2028" i="11"/>
  <c r="L2028" i="11"/>
  <c r="M2028" i="11"/>
  <c r="N2028" i="11"/>
  <c r="A2029" i="11"/>
  <c r="B2029" i="11"/>
  <c r="F2029" i="11" s="1"/>
  <c r="C2029" i="11"/>
  <c r="I2029" i="11"/>
  <c r="J2029" i="11"/>
  <c r="K2029" i="11"/>
  <c r="L2029" i="11" s="1"/>
  <c r="M2029" i="11" s="1"/>
  <c r="N2029" i="11"/>
  <c r="A2030" i="11"/>
  <c r="B2030" i="11"/>
  <c r="C2030" i="11"/>
  <c r="E2030" i="11"/>
  <c r="O2030" i="11" s="1"/>
  <c r="P2030" i="11" s="1"/>
  <c r="F2030" i="11"/>
  <c r="G2030" i="11"/>
  <c r="H2030" i="11"/>
  <c r="I2030" i="11"/>
  <c r="J2030" i="11"/>
  <c r="K2030" i="11"/>
  <c r="L2030" i="11" s="1"/>
  <c r="N2030" i="11" s="1"/>
  <c r="M2030" i="11"/>
  <c r="A2031" i="11"/>
  <c r="B2031" i="11"/>
  <c r="C2031" i="11"/>
  <c r="E2031" i="11"/>
  <c r="H2031" i="11"/>
  <c r="J2031" i="11"/>
  <c r="K2031" i="11"/>
  <c r="L2031" i="11" s="1"/>
  <c r="O2031" i="11"/>
  <c r="P2031" i="11"/>
  <c r="A2032" i="11"/>
  <c r="B2032" i="11"/>
  <c r="I2032" i="11" s="1"/>
  <c r="C2032" i="11"/>
  <c r="E2032" i="11"/>
  <c r="O2032" i="11" s="1"/>
  <c r="P2032" i="11" s="1"/>
  <c r="G2032" i="11"/>
  <c r="J2032" i="11"/>
  <c r="K2032" i="11"/>
  <c r="L2032" i="11"/>
  <c r="M2032" i="11" s="1"/>
  <c r="N2032" i="11"/>
  <c r="A2033" i="11"/>
  <c r="B2033" i="11"/>
  <c r="F2033" i="11" s="1"/>
  <c r="C2033" i="11"/>
  <c r="I2033" i="11"/>
  <c r="J2033" i="11"/>
  <c r="K2033" i="11"/>
  <c r="A2034" i="11"/>
  <c r="B2034" i="11"/>
  <c r="C2034" i="11"/>
  <c r="E2034" i="11"/>
  <c r="O2034" i="11" s="1"/>
  <c r="P2034" i="11" s="1"/>
  <c r="F2034" i="11"/>
  <c r="G2034" i="11"/>
  <c r="H2034" i="11"/>
  <c r="I2034" i="11"/>
  <c r="J2034" i="11"/>
  <c r="K2034" i="11"/>
  <c r="L2034" i="11" s="1"/>
  <c r="N2034" i="11" s="1"/>
  <c r="A2035" i="11"/>
  <c r="B2035" i="11"/>
  <c r="E2035" i="11" s="1"/>
  <c r="O2035" i="11" s="1"/>
  <c r="P2035" i="11" s="1"/>
  <c r="C2035" i="11"/>
  <c r="H2035" i="11"/>
  <c r="J2035" i="11"/>
  <c r="K2035" i="11"/>
  <c r="L2035" i="11" s="1"/>
  <c r="A2036" i="11"/>
  <c r="B2036" i="11"/>
  <c r="I2036" i="11" s="1"/>
  <c r="C2036" i="11"/>
  <c r="E2036" i="11"/>
  <c r="O2036" i="11" s="1"/>
  <c r="P2036" i="11" s="1"/>
  <c r="G2036" i="11"/>
  <c r="J2036" i="11"/>
  <c r="K2036" i="11"/>
  <c r="L2036" i="11"/>
  <c r="M2036" i="11" s="1"/>
  <c r="A2037" i="11"/>
  <c r="B2037" i="11"/>
  <c r="F2037" i="11" s="1"/>
  <c r="C2037" i="11"/>
  <c r="H2037" i="11"/>
  <c r="I2037" i="11"/>
  <c r="J2037" i="11"/>
  <c r="K2037" i="11"/>
  <c r="L2037" i="11" s="1"/>
  <c r="M2037" i="11" s="1"/>
  <c r="N2037" i="11"/>
  <c r="A2038" i="11"/>
  <c r="B2038" i="11"/>
  <c r="C2038" i="11"/>
  <c r="E2038" i="11"/>
  <c r="O2038" i="11" s="1"/>
  <c r="P2038" i="11" s="1"/>
  <c r="F2038" i="11"/>
  <c r="G2038" i="11"/>
  <c r="H2038" i="11"/>
  <c r="I2038" i="11"/>
  <c r="J2038" i="11"/>
  <c r="K2038" i="11"/>
  <c r="L2038" i="11" s="1"/>
  <c r="N2038" i="11" s="1"/>
  <c r="M2038" i="11"/>
  <c r="A2039" i="11"/>
  <c r="B2039" i="11"/>
  <c r="C2039" i="11" s="1"/>
  <c r="H2039" i="11"/>
  <c r="J2039" i="11"/>
  <c r="K2039" i="11"/>
  <c r="L2039" i="11" s="1"/>
  <c r="A2040" i="11"/>
  <c r="B2040" i="11"/>
  <c r="I2040" i="11" s="1"/>
  <c r="C2040" i="11"/>
  <c r="E2040" i="11"/>
  <c r="O2040" i="11" s="1"/>
  <c r="P2040" i="11" s="1"/>
  <c r="G2040" i="11"/>
  <c r="J2040" i="11"/>
  <c r="K2040" i="11"/>
  <c r="L2040" i="11"/>
  <c r="M2040" i="11"/>
  <c r="N2040" i="11"/>
  <c r="A2041" i="11"/>
  <c r="B2041" i="11"/>
  <c r="F2041" i="11" s="1"/>
  <c r="C2041" i="11"/>
  <c r="H2041" i="11"/>
  <c r="I2041" i="11"/>
  <c r="J2041" i="11"/>
  <c r="K2041" i="11"/>
  <c r="L2041" i="11" s="1"/>
  <c r="M2041" i="11" s="1"/>
  <c r="A2042" i="11"/>
  <c r="B2042" i="11"/>
  <c r="C2042" i="11"/>
  <c r="E2042" i="11"/>
  <c r="O2042" i="11" s="1"/>
  <c r="P2042" i="11" s="1"/>
  <c r="F2042" i="11"/>
  <c r="G2042" i="11"/>
  <c r="H2042" i="11"/>
  <c r="I2042" i="11"/>
  <c r="J2042" i="11"/>
  <c r="K2042" i="11"/>
  <c r="L2042" i="11" s="1"/>
  <c r="N2042" i="11" s="1"/>
  <c r="A2043" i="11"/>
  <c r="B2043" i="11"/>
  <c r="H2043" i="11" s="1"/>
  <c r="C2043" i="11"/>
  <c r="E2043" i="11"/>
  <c r="O2043" i="11" s="1"/>
  <c r="P2043" i="11" s="1"/>
  <c r="J2043" i="11"/>
  <c r="K2043" i="11"/>
  <c r="L2043" i="11" s="1"/>
  <c r="A2044" i="11"/>
  <c r="B2044" i="11"/>
  <c r="I2044" i="11" s="1"/>
  <c r="C2044" i="11"/>
  <c r="E2044" i="11"/>
  <c r="O2044" i="11" s="1"/>
  <c r="P2044" i="11" s="1"/>
  <c r="G2044" i="11"/>
  <c r="J2044" i="11"/>
  <c r="K2044" i="11"/>
  <c r="L2044" i="11"/>
  <c r="M2044" i="11" s="1"/>
  <c r="A2045" i="11"/>
  <c r="B2045" i="11"/>
  <c r="F2045" i="11" s="1"/>
  <c r="C2045" i="11"/>
  <c r="H2045" i="11"/>
  <c r="I2045" i="11"/>
  <c r="J2045" i="11"/>
  <c r="K2045" i="11"/>
  <c r="L2045" i="11" s="1"/>
  <c r="N2045" i="11" s="1"/>
  <c r="M2045" i="11"/>
  <c r="A2046" i="11"/>
  <c r="B2046" i="11"/>
  <c r="C2046" i="11"/>
  <c r="E2046" i="11"/>
  <c r="O2046" i="11" s="1"/>
  <c r="P2046" i="11" s="1"/>
  <c r="F2046" i="11"/>
  <c r="G2046" i="11"/>
  <c r="H2046" i="11"/>
  <c r="I2046" i="11"/>
  <c r="J2046" i="11"/>
  <c r="K2046" i="11"/>
  <c r="L2046" i="11" s="1"/>
  <c r="A2047" i="11"/>
  <c r="B2047" i="11"/>
  <c r="G2047" i="11" s="1"/>
  <c r="C2047" i="11"/>
  <c r="E2047" i="11"/>
  <c r="H2047" i="11"/>
  <c r="J2047" i="11"/>
  <c r="K2047" i="11"/>
  <c r="L2047" i="11" s="1"/>
  <c r="O2047" i="11"/>
  <c r="P2047" i="11"/>
  <c r="A2048" i="11"/>
  <c r="B2048" i="11"/>
  <c r="I2048" i="11" s="1"/>
  <c r="C2048" i="11"/>
  <c r="E2048" i="11"/>
  <c r="O2048" i="11" s="1"/>
  <c r="G2048" i="11"/>
  <c r="J2048" i="11"/>
  <c r="K2048" i="11"/>
  <c r="L2048" i="11"/>
  <c r="M2048" i="11" s="1"/>
  <c r="P2048" i="11"/>
  <c r="A2049" i="11"/>
  <c r="B2049" i="11"/>
  <c r="F2049" i="11" s="1"/>
  <c r="C2049" i="11"/>
  <c r="H2049" i="11"/>
  <c r="I2049" i="11"/>
  <c r="J2049" i="11"/>
  <c r="K2049" i="11"/>
  <c r="L2049" i="11" s="1"/>
  <c r="M2049" i="11" s="1"/>
  <c r="N2049" i="11"/>
  <c r="A2050" i="11"/>
  <c r="B2050" i="11"/>
  <c r="C2050" i="11"/>
  <c r="E2050" i="11"/>
  <c r="O2050" i="11" s="1"/>
  <c r="P2050" i="11" s="1"/>
  <c r="F2050" i="11"/>
  <c r="G2050" i="11"/>
  <c r="H2050" i="11"/>
  <c r="I2050" i="11"/>
  <c r="J2050" i="11"/>
  <c r="K2050" i="11"/>
  <c r="A2051" i="11"/>
  <c r="B2051" i="11"/>
  <c r="H2051" i="11" s="1"/>
  <c r="C2051" i="11"/>
  <c r="E2051" i="11"/>
  <c r="O2051" i="11" s="1"/>
  <c r="P2051" i="11" s="1"/>
  <c r="G2051" i="11"/>
  <c r="J2051" i="11"/>
  <c r="K2051" i="11"/>
  <c r="L2051" i="11" s="1"/>
  <c r="A2052" i="11"/>
  <c r="B2052" i="11"/>
  <c r="I2052" i="11" s="1"/>
  <c r="C2052" i="11"/>
  <c r="E2052" i="11"/>
  <c r="O2052" i="11" s="1"/>
  <c r="P2052" i="11" s="1"/>
  <c r="G2052" i="11"/>
  <c r="J2052" i="11"/>
  <c r="K2052" i="11"/>
  <c r="L2052" i="11"/>
  <c r="M2052" i="11" s="1"/>
  <c r="A2053" i="11"/>
  <c r="B2053" i="11"/>
  <c r="F2053" i="11" s="1"/>
  <c r="C2053" i="11"/>
  <c r="H2053" i="11"/>
  <c r="I2053" i="11"/>
  <c r="J2053" i="11"/>
  <c r="K2053" i="11"/>
  <c r="L2053" i="11" s="1"/>
  <c r="N2053" i="11" s="1"/>
  <c r="M2053" i="11"/>
  <c r="A2054" i="11"/>
  <c r="B2054" i="11"/>
  <c r="C2054" i="11"/>
  <c r="E2054" i="11"/>
  <c r="O2054" i="11" s="1"/>
  <c r="P2054" i="11" s="1"/>
  <c r="F2054" i="11"/>
  <c r="G2054" i="11"/>
  <c r="H2054" i="11"/>
  <c r="I2054" i="11"/>
  <c r="J2054" i="11"/>
  <c r="K2054" i="11"/>
  <c r="L2054" i="11" s="1"/>
  <c r="A2055" i="11"/>
  <c r="B2055" i="11"/>
  <c r="I2055" i="11" s="1"/>
  <c r="C2055" i="11"/>
  <c r="E2055" i="11"/>
  <c r="G2055" i="11"/>
  <c r="H2055" i="11"/>
  <c r="J2055" i="11"/>
  <c r="K2055" i="11"/>
  <c r="L2055" i="11" s="1"/>
  <c r="O2055" i="11"/>
  <c r="P2055" i="11"/>
  <c r="A2056" i="11"/>
  <c r="B2056" i="11"/>
  <c r="C2056" i="11"/>
  <c r="E2056" i="11"/>
  <c r="G2056" i="11"/>
  <c r="J2056" i="11"/>
  <c r="K2056" i="11"/>
  <c r="L2056" i="11"/>
  <c r="M2056" i="11"/>
  <c r="N2056" i="11"/>
  <c r="O2056" i="11"/>
  <c r="P2056" i="11"/>
  <c r="A2057" i="11"/>
  <c r="B2057" i="11"/>
  <c r="F2057" i="11" s="1"/>
  <c r="C2057" i="11"/>
  <c r="H2057" i="11"/>
  <c r="I2057" i="11"/>
  <c r="J2057" i="11"/>
  <c r="K2057" i="11"/>
  <c r="L2057" i="11" s="1"/>
  <c r="A2058" i="11"/>
  <c r="B2058" i="11"/>
  <c r="C2058" i="11"/>
  <c r="E2058" i="11"/>
  <c r="O2058" i="11" s="1"/>
  <c r="P2058" i="11" s="1"/>
  <c r="F2058" i="11"/>
  <c r="G2058" i="11"/>
  <c r="H2058" i="11"/>
  <c r="I2058" i="11"/>
  <c r="J2058" i="11"/>
  <c r="K2058" i="11"/>
  <c r="L2058" i="11" s="1"/>
  <c r="N2058" i="11" s="1"/>
  <c r="M2058" i="11"/>
  <c r="A2059" i="11"/>
  <c r="B2059" i="11"/>
  <c r="J2059" i="11"/>
  <c r="K2059" i="11"/>
  <c r="L2059" i="11" s="1"/>
  <c r="M2059" i="11" s="1"/>
  <c r="A2060" i="11"/>
  <c r="B2060" i="11"/>
  <c r="J2060" i="11"/>
  <c r="K2060" i="11"/>
  <c r="L2060" i="11" s="1"/>
  <c r="A2061" i="11"/>
  <c r="B2061" i="11"/>
  <c r="F2061" i="11" s="1"/>
  <c r="C2061" i="11"/>
  <c r="H2061" i="11"/>
  <c r="I2061" i="11"/>
  <c r="J2061" i="11"/>
  <c r="K2061" i="11"/>
  <c r="L2061" i="11" s="1"/>
  <c r="A2062" i="11"/>
  <c r="B2062" i="11"/>
  <c r="C2062" i="11"/>
  <c r="E2062" i="11"/>
  <c r="O2062" i="11" s="1"/>
  <c r="P2062" i="11" s="1"/>
  <c r="F2062" i="11"/>
  <c r="G2062" i="11"/>
  <c r="H2062" i="11"/>
  <c r="I2062" i="11"/>
  <c r="J2062" i="11"/>
  <c r="K2062" i="11"/>
  <c r="L2062" i="11" s="1"/>
  <c r="N2062" i="11" s="1"/>
  <c r="A2063" i="11"/>
  <c r="B2063" i="11"/>
  <c r="I2063" i="11" s="1"/>
  <c r="C2063" i="11"/>
  <c r="E2063" i="11"/>
  <c r="O2063" i="11" s="1"/>
  <c r="P2063" i="11" s="1"/>
  <c r="J2063" i="11"/>
  <c r="K2063" i="11"/>
  <c r="L2063" i="11" s="1"/>
  <c r="M2063" i="11" s="1"/>
  <c r="A2064" i="11"/>
  <c r="B2064" i="11"/>
  <c r="G2064" i="11" s="1"/>
  <c r="C2064" i="11"/>
  <c r="E2064" i="11"/>
  <c r="O2064" i="11" s="1"/>
  <c r="P2064" i="11" s="1"/>
  <c r="J2064" i="11"/>
  <c r="K2064" i="11"/>
  <c r="L2064" i="11"/>
  <c r="N2064" i="11" s="1"/>
  <c r="M2064" i="11"/>
  <c r="A2065" i="11"/>
  <c r="B2065" i="11"/>
  <c r="F2065" i="11" s="1"/>
  <c r="C2065" i="11"/>
  <c r="H2065" i="11"/>
  <c r="I2065" i="11"/>
  <c r="J2065" i="11"/>
  <c r="K2065" i="11"/>
  <c r="L2065" i="11"/>
  <c r="N2065" i="11" s="1"/>
  <c r="M2065" i="11"/>
  <c r="A2066" i="11"/>
  <c r="B2066" i="11"/>
  <c r="C2066" i="11"/>
  <c r="E2066" i="11"/>
  <c r="O2066" i="11" s="1"/>
  <c r="P2066" i="11" s="1"/>
  <c r="F2066" i="11"/>
  <c r="G2066" i="11"/>
  <c r="H2066" i="11"/>
  <c r="I2066" i="11"/>
  <c r="J2066" i="11"/>
  <c r="K2066" i="11"/>
  <c r="L2066" i="11" s="1"/>
  <c r="N2066" i="11" s="1"/>
  <c r="A2067" i="11"/>
  <c r="B2067" i="11"/>
  <c r="I2067" i="11" s="1"/>
  <c r="C2067" i="11"/>
  <c r="E2067" i="11"/>
  <c r="O2067" i="11" s="1"/>
  <c r="P2067" i="11" s="1"/>
  <c r="F2067" i="11"/>
  <c r="G2067" i="11"/>
  <c r="H2067" i="11"/>
  <c r="J2067" i="11"/>
  <c r="K2067" i="11"/>
  <c r="L2067" i="11" s="1"/>
  <c r="M2067" i="11" s="1"/>
  <c r="N2067" i="11"/>
  <c r="A2068" i="11"/>
  <c r="B2068" i="11"/>
  <c r="C2068" i="11"/>
  <c r="E2068" i="11"/>
  <c r="O2068" i="11" s="1"/>
  <c r="P2068" i="11" s="1"/>
  <c r="G2068" i="11"/>
  <c r="J2068" i="11"/>
  <c r="K2068" i="11"/>
  <c r="L2068" i="11" s="1"/>
  <c r="A2069" i="11"/>
  <c r="B2069" i="11"/>
  <c r="F2069" i="11" s="1"/>
  <c r="C2069" i="11"/>
  <c r="H2069" i="11"/>
  <c r="I2069" i="11"/>
  <c r="J2069" i="11"/>
  <c r="K2069" i="11"/>
  <c r="L2069" i="11" s="1"/>
  <c r="A2070" i="11"/>
  <c r="B2070" i="11"/>
  <c r="C2070" i="11"/>
  <c r="E2070" i="11"/>
  <c r="O2070" i="11" s="1"/>
  <c r="P2070" i="11" s="1"/>
  <c r="F2070" i="11"/>
  <c r="G2070" i="11"/>
  <c r="H2070" i="11"/>
  <c r="I2070" i="11"/>
  <c r="J2070" i="11"/>
  <c r="K2070" i="11"/>
  <c r="L2070" i="11" s="1"/>
  <c r="N2070" i="11" s="1"/>
  <c r="M2070" i="11"/>
  <c r="A2071" i="11"/>
  <c r="B2071" i="11"/>
  <c r="I2071" i="11" s="1"/>
  <c r="C2071" i="11"/>
  <c r="E2071" i="11"/>
  <c r="F2071" i="11"/>
  <c r="G2071" i="11"/>
  <c r="H2071" i="11"/>
  <c r="J2071" i="11"/>
  <c r="K2071" i="11"/>
  <c r="O2071" i="11"/>
  <c r="P2071" i="11"/>
  <c r="A2072" i="11"/>
  <c r="B2072" i="11"/>
  <c r="C2072" i="11"/>
  <c r="E2072" i="11"/>
  <c r="G2072" i="11"/>
  <c r="J2072" i="11"/>
  <c r="K2072" i="11"/>
  <c r="L2072" i="11"/>
  <c r="O2072" i="11"/>
  <c r="P2072" i="11"/>
  <c r="A2073" i="11"/>
  <c r="B2073" i="11"/>
  <c r="F2073" i="11" s="1"/>
  <c r="C2073" i="11"/>
  <c r="H2073" i="11"/>
  <c r="I2073" i="11"/>
  <c r="J2073" i="11"/>
  <c r="K2073" i="11"/>
  <c r="L2073" i="11"/>
  <c r="A2074" i="11"/>
  <c r="B2074" i="11"/>
  <c r="C2074" i="11"/>
  <c r="E2074" i="11"/>
  <c r="O2074" i="11" s="1"/>
  <c r="P2074" i="11" s="1"/>
  <c r="F2074" i="11"/>
  <c r="G2074" i="11"/>
  <c r="H2074" i="11"/>
  <c r="I2074" i="11"/>
  <c r="J2074" i="11"/>
  <c r="K2074" i="11"/>
  <c r="A2075" i="11"/>
  <c r="B2075" i="11"/>
  <c r="I2075" i="11" s="1"/>
  <c r="C2075" i="11"/>
  <c r="F2075" i="11"/>
  <c r="H2075" i="11"/>
  <c r="J2075" i="11"/>
  <c r="K2075" i="11"/>
  <c r="L2075" i="11" s="1"/>
  <c r="M2075" i="11" s="1"/>
  <c r="N2075" i="11"/>
  <c r="A2076" i="11"/>
  <c r="B2076" i="11"/>
  <c r="E2076" i="11" s="1"/>
  <c r="O2076" i="11" s="1"/>
  <c r="P2076" i="11" s="1"/>
  <c r="C2076" i="11"/>
  <c r="G2076" i="11"/>
  <c r="J2076" i="11"/>
  <c r="K2076" i="11"/>
  <c r="L2076" i="11" s="1"/>
  <c r="M2076" i="11" s="1"/>
  <c r="N2076" i="11"/>
  <c r="A2077" i="11"/>
  <c r="B2077" i="11"/>
  <c r="F2077" i="11" s="1"/>
  <c r="C2077" i="11"/>
  <c r="G2077" i="11"/>
  <c r="H2077" i="11"/>
  <c r="I2077" i="11"/>
  <c r="J2077" i="11"/>
  <c r="K2077" i="11"/>
  <c r="L2077" i="11"/>
  <c r="N2077" i="11" s="1"/>
  <c r="M2077" i="11"/>
  <c r="A2078" i="11"/>
  <c r="B2078" i="11"/>
  <c r="C2078" i="11"/>
  <c r="E2078" i="11"/>
  <c r="O2078" i="11" s="1"/>
  <c r="P2078" i="11" s="1"/>
  <c r="F2078" i="11"/>
  <c r="G2078" i="11"/>
  <c r="H2078" i="11"/>
  <c r="I2078" i="11"/>
  <c r="J2078" i="11"/>
  <c r="K2078" i="11"/>
  <c r="L2078" i="11" s="1"/>
  <c r="A2079" i="11"/>
  <c r="B2079" i="11"/>
  <c r="I2079" i="11" s="1"/>
  <c r="C2079" i="11"/>
  <c r="E2079" i="11"/>
  <c r="G2079" i="11"/>
  <c r="H2079" i="11"/>
  <c r="J2079" i="11"/>
  <c r="K2079" i="11"/>
  <c r="O2079" i="11"/>
  <c r="P2079" i="11" s="1"/>
  <c r="A2080" i="11"/>
  <c r="B2080" i="11"/>
  <c r="G2080" i="11" s="1"/>
  <c r="C2080" i="11"/>
  <c r="E2080" i="11"/>
  <c r="J2080" i="11"/>
  <c r="K2080" i="11"/>
  <c r="L2080" i="11"/>
  <c r="M2080" i="11" s="1"/>
  <c r="N2080" i="11"/>
  <c r="O2080" i="11"/>
  <c r="P2080" i="11" s="1"/>
  <c r="A2081" i="11"/>
  <c r="B2081" i="11"/>
  <c r="F2081" i="11" s="1"/>
  <c r="C2081" i="11"/>
  <c r="G2081" i="11"/>
  <c r="H2081" i="11"/>
  <c r="I2081" i="11"/>
  <c r="J2081" i="11"/>
  <c r="K2081" i="11"/>
  <c r="L2081" i="11" s="1"/>
  <c r="M2081" i="11" s="1"/>
  <c r="A2082" i="11"/>
  <c r="B2082" i="11"/>
  <c r="C2082" i="11"/>
  <c r="E2082" i="11"/>
  <c r="O2082" i="11" s="1"/>
  <c r="P2082" i="11" s="1"/>
  <c r="F2082" i="11"/>
  <c r="G2082" i="11"/>
  <c r="H2082" i="11"/>
  <c r="I2082" i="11"/>
  <c r="J2082" i="11"/>
  <c r="K2082" i="11"/>
  <c r="L2082" i="11" s="1"/>
  <c r="N2082" i="11" s="1"/>
  <c r="M2082" i="11"/>
  <c r="A2083" i="11"/>
  <c r="B2083" i="11"/>
  <c r="I2083" i="11" s="1"/>
  <c r="C2083" i="11"/>
  <c r="E2083" i="11"/>
  <c r="F2083" i="11"/>
  <c r="G2083" i="11"/>
  <c r="H2083" i="11"/>
  <c r="J2083" i="11"/>
  <c r="K2083" i="11"/>
  <c r="L2083" i="11" s="1"/>
  <c r="M2083" i="11" s="1"/>
  <c r="O2083" i="11"/>
  <c r="P2083" i="11"/>
  <c r="A2084" i="11"/>
  <c r="B2084" i="11"/>
  <c r="C2084" i="11"/>
  <c r="E2084" i="11"/>
  <c r="G2084" i="11"/>
  <c r="J2084" i="11"/>
  <c r="K2084" i="11"/>
  <c r="L2084" i="11" s="1"/>
  <c r="O2084" i="11"/>
  <c r="P2084" i="11"/>
  <c r="A2085" i="11"/>
  <c r="B2085" i="11"/>
  <c r="F2085" i="11" s="1"/>
  <c r="C2085" i="11"/>
  <c r="G2085" i="11"/>
  <c r="H2085" i="11"/>
  <c r="I2085" i="11"/>
  <c r="J2085" i="11"/>
  <c r="L2085" i="11" s="1"/>
  <c r="K2085" i="11"/>
  <c r="A2086" i="11"/>
  <c r="B2086" i="11"/>
  <c r="C2086" i="11"/>
  <c r="E2086" i="11"/>
  <c r="O2086" i="11" s="1"/>
  <c r="F2086" i="11"/>
  <c r="G2086" i="11"/>
  <c r="H2086" i="11"/>
  <c r="I2086" i="11"/>
  <c r="J2086" i="11"/>
  <c r="K2086" i="11"/>
  <c r="P2086" i="11"/>
  <c r="A2087" i="11"/>
  <c r="B2087" i="11"/>
  <c r="I2087" i="11" s="1"/>
  <c r="C2087" i="11"/>
  <c r="E2087" i="11"/>
  <c r="F2087" i="11"/>
  <c r="G2087" i="11"/>
  <c r="H2087" i="11"/>
  <c r="J2087" i="11"/>
  <c r="K2087" i="11"/>
  <c r="L2087" i="11" s="1"/>
  <c r="M2087" i="11" s="1"/>
  <c r="N2087" i="11"/>
  <c r="O2087" i="11"/>
  <c r="P2087" i="11" s="1"/>
  <c r="A2088" i="11"/>
  <c r="B2088" i="11"/>
  <c r="G2088" i="11" s="1"/>
  <c r="C2088" i="11"/>
  <c r="E2088" i="11"/>
  <c r="J2088" i="11"/>
  <c r="L2088" i="11" s="1"/>
  <c r="K2088" i="11"/>
  <c r="O2088" i="11"/>
  <c r="P2088" i="11" s="1"/>
  <c r="A2089" i="11"/>
  <c r="B2089" i="11"/>
  <c r="F2089" i="11" s="1"/>
  <c r="C2089" i="11"/>
  <c r="G2089" i="11"/>
  <c r="H2089" i="11"/>
  <c r="I2089" i="11"/>
  <c r="J2089" i="11"/>
  <c r="K2089" i="11"/>
  <c r="L2089" i="11" s="1"/>
  <c r="M2089" i="11" s="1"/>
  <c r="A2090" i="11"/>
  <c r="B2090" i="11"/>
  <c r="C2090" i="11"/>
  <c r="E2090" i="11"/>
  <c r="O2090" i="11" s="1"/>
  <c r="P2090" i="11" s="1"/>
  <c r="F2090" i="11"/>
  <c r="G2090" i="11"/>
  <c r="H2090" i="11"/>
  <c r="I2090" i="11"/>
  <c r="J2090" i="11"/>
  <c r="K2090" i="11"/>
  <c r="L2090" i="11" s="1"/>
  <c r="N2090" i="11" s="1"/>
  <c r="M2090" i="11"/>
  <c r="A2091" i="11"/>
  <c r="B2091" i="11"/>
  <c r="I2091" i="11" s="1"/>
  <c r="C2091" i="11"/>
  <c r="E2091" i="11"/>
  <c r="O2091" i="11" s="1"/>
  <c r="P2091" i="11" s="1"/>
  <c r="G2091" i="11"/>
  <c r="H2091" i="11"/>
  <c r="J2091" i="11"/>
  <c r="K2091" i="11"/>
  <c r="A2092" i="11"/>
  <c r="B2092" i="11"/>
  <c r="E2092" i="11" s="1"/>
  <c r="O2092" i="11" s="1"/>
  <c r="P2092" i="11" s="1"/>
  <c r="C2092" i="11"/>
  <c r="G2092" i="11"/>
  <c r="J2092" i="11"/>
  <c r="K2092" i="11"/>
  <c r="L2092" i="11" s="1"/>
  <c r="M2092" i="11" s="1"/>
  <c r="N2092" i="11"/>
  <c r="A2093" i="11"/>
  <c r="B2093" i="11"/>
  <c r="F2093" i="11" s="1"/>
  <c r="C2093" i="11"/>
  <c r="G2093" i="11"/>
  <c r="H2093" i="11"/>
  <c r="I2093" i="11"/>
  <c r="J2093" i="11"/>
  <c r="K2093" i="11"/>
  <c r="L2093" i="11"/>
  <c r="N2093" i="11" s="1"/>
  <c r="M2093" i="11"/>
  <c r="A2094" i="11"/>
  <c r="B2094" i="11"/>
  <c r="C2094" i="11"/>
  <c r="E2094" i="11"/>
  <c r="O2094" i="11" s="1"/>
  <c r="P2094" i="11" s="1"/>
  <c r="F2094" i="11"/>
  <c r="G2094" i="11"/>
  <c r="H2094" i="11"/>
  <c r="I2094" i="11"/>
  <c r="J2094" i="11"/>
  <c r="K2094" i="11"/>
  <c r="L2094" i="11" s="1"/>
  <c r="A2095" i="11"/>
  <c r="B2095" i="11"/>
  <c r="I2095" i="11" s="1"/>
  <c r="C2095" i="11"/>
  <c r="F2095" i="11"/>
  <c r="H2095" i="11"/>
  <c r="J2095" i="11"/>
  <c r="K2095" i="11"/>
  <c r="L2095" i="11" s="1"/>
  <c r="N2095" i="11" s="1"/>
  <c r="M2095" i="11"/>
  <c r="A2096" i="11"/>
  <c r="B2096" i="11"/>
  <c r="C2096" i="11" s="1"/>
  <c r="E2096" i="11"/>
  <c r="O2096" i="11" s="1"/>
  <c r="P2096" i="11" s="1"/>
  <c r="J2096" i="11"/>
  <c r="K2096" i="11"/>
  <c r="L2096" i="11"/>
  <c r="N2096" i="11" s="1"/>
  <c r="M2096" i="11"/>
  <c r="A2097" i="11"/>
  <c r="B2097" i="11"/>
  <c r="F2097" i="11" s="1"/>
  <c r="C2097" i="11"/>
  <c r="G2097" i="11"/>
  <c r="H2097" i="11"/>
  <c r="I2097" i="11"/>
  <c r="J2097" i="11"/>
  <c r="K2097" i="11"/>
  <c r="L2097" i="11"/>
  <c r="A2098" i="11"/>
  <c r="B2098" i="11"/>
  <c r="C2098" i="11"/>
  <c r="E2098" i="11"/>
  <c r="O2098" i="11" s="1"/>
  <c r="P2098" i="11" s="1"/>
  <c r="F2098" i="11"/>
  <c r="G2098" i="11"/>
  <c r="H2098" i="11"/>
  <c r="I2098" i="11"/>
  <c r="J2098" i="11"/>
  <c r="K2098" i="11"/>
  <c r="A2099" i="11"/>
  <c r="B2099" i="11"/>
  <c r="I2099" i="11" s="1"/>
  <c r="E2099" i="11"/>
  <c r="O2099" i="11" s="1"/>
  <c r="P2099" i="11" s="1"/>
  <c r="J2099" i="11"/>
  <c r="K2099" i="11"/>
  <c r="L2099" i="11" s="1"/>
  <c r="A2100" i="11"/>
  <c r="B2100" i="11"/>
  <c r="C2100" i="11"/>
  <c r="E2100" i="11"/>
  <c r="O2100" i="11" s="1"/>
  <c r="P2100" i="11" s="1"/>
  <c r="G2100" i="11"/>
  <c r="J2100" i="11"/>
  <c r="K2100" i="11"/>
  <c r="L2100" i="11"/>
  <c r="A2101" i="11"/>
  <c r="B2101" i="11"/>
  <c r="F2101" i="11" s="1"/>
  <c r="C2101" i="11"/>
  <c r="G2101" i="11"/>
  <c r="H2101" i="11"/>
  <c r="I2101" i="11"/>
  <c r="J2101" i="11"/>
  <c r="K2101" i="11"/>
  <c r="L2101" i="11" s="1"/>
  <c r="A2102" i="11"/>
  <c r="B2102" i="11"/>
  <c r="C2102" i="11"/>
  <c r="E2102" i="11"/>
  <c r="O2102" i="11" s="1"/>
  <c r="F2102" i="11"/>
  <c r="G2102" i="11"/>
  <c r="H2102" i="11"/>
  <c r="I2102" i="11"/>
  <c r="J2102" i="11"/>
  <c r="K2102" i="11"/>
  <c r="P2102" i="11"/>
  <c r="A2103" i="11"/>
  <c r="B2103" i="11"/>
  <c r="I2103" i="11" s="1"/>
  <c r="C2103" i="11"/>
  <c r="E2103" i="11"/>
  <c r="O2103" i="11" s="1"/>
  <c r="P2103" i="11" s="1"/>
  <c r="F2103" i="11"/>
  <c r="G2103" i="11"/>
  <c r="H2103" i="11"/>
  <c r="J2103" i="11"/>
  <c r="K2103" i="11"/>
  <c r="A2104" i="11"/>
  <c r="B2104" i="11"/>
  <c r="C2104" i="11" s="1"/>
  <c r="J2104" i="11"/>
  <c r="K2104" i="11"/>
  <c r="L2104" i="11" s="1"/>
  <c r="A2105" i="11"/>
  <c r="B2105" i="11"/>
  <c r="F2105" i="11" s="1"/>
  <c r="C2105" i="11"/>
  <c r="G2105" i="11"/>
  <c r="H2105" i="11"/>
  <c r="I2105" i="11"/>
  <c r="J2105" i="11"/>
  <c r="K2105" i="11"/>
  <c r="L2105" i="11" s="1"/>
  <c r="A2106" i="11"/>
  <c r="B2106" i="11"/>
  <c r="C2106" i="11"/>
  <c r="E2106" i="11"/>
  <c r="O2106" i="11" s="1"/>
  <c r="P2106" i="11" s="1"/>
  <c r="F2106" i="11"/>
  <c r="G2106" i="11"/>
  <c r="H2106" i="11"/>
  <c r="I2106" i="11"/>
  <c r="J2106" i="11"/>
  <c r="K2106" i="11"/>
  <c r="L2106" i="11" s="1"/>
  <c r="N2106" i="11" s="1"/>
  <c r="M2106" i="11"/>
  <c r="A2107" i="11"/>
  <c r="B2107" i="11"/>
  <c r="I2107" i="11" s="1"/>
  <c r="H2107" i="11"/>
  <c r="J2107" i="11"/>
  <c r="K2107" i="11"/>
  <c r="A2108" i="11"/>
  <c r="B2108" i="11"/>
  <c r="C2108" i="11"/>
  <c r="E2108" i="11"/>
  <c r="G2108" i="11"/>
  <c r="J2108" i="11"/>
  <c r="K2108" i="11"/>
  <c r="O2108" i="11"/>
  <c r="P2108" i="11" s="1"/>
  <c r="A2109" i="11"/>
  <c r="B2109" i="11"/>
  <c r="F2109" i="11" s="1"/>
  <c r="C2109" i="11"/>
  <c r="G2109" i="11"/>
  <c r="H2109" i="11"/>
  <c r="I2109" i="11"/>
  <c r="J2109" i="11"/>
  <c r="K2109" i="11"/>
  <c r="L2109" i="11"/>
  <c r="M2109" i="11"/>
  <c r="N2109" i="11"/>
  <c r="A2110" i="11"/>
  <c r="B2110" i="11"/>
  <c r="C2110" i="11"/>
  <c r="E2110" i="11"/>
  <c r="O2110" i="11" s="1"/>
  <c r="P2110" i="11" s="1"/>
  <c r="F2110" i="11"/>
  <c r="G2110" i="11"/>
  <c r="H2110" i="11"/>
  <c r="I2110" i="11"/>
  <c r="J2110" i="11"/>
  <c r="K2110" i="11"/>
  <c r="L2110" i="11" s="1"/>
  <c r="N2110" i="11" s="1"/>
  <c r="M2110" i="11"/>
  <c r="A2111" i="11"/>
  <c r="B2111" i="11"/>
  <c r="I2111" i="11" s="1"/>
  <c r="C2111" i="11"/>
  <c r="E2111" i="11"/>
  <c r="O2111" i="11" s="1"/>
  <c r="P2111" i="11" s="1"/>
  <c r="F2111" i="11"/>
  <c r="G2111" i="11"/>
  <c r="J2111" i="11"/>
  <c r="K2111" i="11"/>
  <c r="L2111" i="11" s="1"/>
  <c r="M2111" i="11"/>
  <c r="N2111" i="11"/>
  <c r="A2112" i="11"/>
  <c r="B2112" i="11"/>
  <c r="C2112" i="11" s="1"/>
  <c r="E2112" i="11"/>
  <c r="O2112" i="11" s="1"/>
  <c r="P2112" i="11" s="1"/>
  <c r="G2112" i="11"/>
  <c r="J2112" i="11"/>
  <c r="K2112" i="11"/>
  <c r="L2112" i="11"/>
  <c r="M2112" i="11"/>
  <c r="N2112" i="11"/>
  <c r="A2113" i="11"/>
  <c r="B2113" i="11"/>
  <c r="F2113" i="11" s="1"/>
  <c r="C2113" i="11"/>
  <c r="G2113" i="11"/>
  <c r="H2113" i="11"/>
  <c r="I2113" i="11"/>
  <c r="J2113" i="11"/>
  <c r="K2113" i="11"/>
  <c r="L2113" i="11"/>
  <c r="N2113" i="11" s="1"/>
  <c r="M2113" i="11"/>
  <c r="A2114" i="11"/>
  <c r="B2114" i="11"/>
  <c r="C2114" i="11"/>
  <c r="E2114" i="11"/>
  <c r="O2114" i="11" s="1"/>
  <c r="F2114" i="11"/>
  <c r="G2114" i="11"/>
  <c r="H2114" i="11"/>
  <c r="I2114" i="11"/>
  <c r="J2114" i="11"/>
  <c r="K2114" i="11"/>
  <c r="L2114" i="11" s="1"/>
  <c r="N2114" i="11" s="1"/>
  <c r="P2114" i="11"/>
  <c r="A2115" i="11"/>
  <c r="B2115" i="11"/>
  <c r="I2115" i="11" s="1"/>
  <c r="E2115" i="11"/>
  <c r="F2115" i="11"/>
  <c r="J2115" i="11"/>
  <c r="K2115" i="11"/>
  <c r="L2115" i="11" s="1"/>
  <c r="N2115" i="11" s="1"/>
  <c r="M2115" i="11"/>
  <c r="O2115" i="11"/>
  <c r="P2115" i="11" s="1"/>
  <c r="A2116" i="11"/>
  <c r="B2116" i="11"/>
  <c r="G2116" i="11" s="1"/>
  <c r="C2116" i="11"/>
  <c r="E2116" i="11"/>
  <c r="O2116" i="11" s="1"/>
  <c r="P2116" i="11" s="1"/>
  <c r="J2116" i="11"/>
  <c r="K2116" i="11"/>
  <c r="L2116" i="11"/>
  <c r="N2116" i="11" s="1"/>
  <c r="M2116" i="11"/>
  <c r="A2117" i="11"/>
  <c r="B2117" i="11"/>
  <c r="F2117" i="11" s="1"/>
  <c r="C2117" i="11"/>
  <c r="E2117" i="11"/>
  <c r="O2117" i="11" s="1"/>
  <c r="P2117" i="11" s="1"/>
  <c r="G2117" i="11"/>
  <c r="H2117" i="11"/>
  <c r="I2117" i="11"/>
  <c r="J2117" i="11"/>
  <c r="K2117" i="11"/>
  <c r="L2117" i="11" s="1"/>
  <c r="A2118" i="11"/>
  <c r="B2118" i="11"/>
  <c r="C2118" i="11"/>
  <c r="E2118" i="11"/>
  <c r="O2118" i="11" s="1"/>
  <c r="F2118" i="11"/>
  <c r="G2118" i="11"/>
  <c r="H2118" i="11"/>
  <c r="I2118" i="11"/>
  <c r="J2118" i="11"/>
  <c r="K2118" i="11"/>
  <c r="L2118" i="11" s="1"/>
  <c r="P2118" i="11"/>
  <c r="A2119" i="11"/>
  <c r="B2119" i="11"/>
  <c r="C2119" i="11" s="1"/>
  <c r="E2119" i="11"/>
  <c r="F2119" i="11"/>
  <c r="G2119" i="11"/>
  <c r="I2119" i="11"/>
  <c r="J2119" i="11"/>
  <c r="K2119" i="11"/>
  <c r="L2119" i="11" s="1"/>
  <c r="M2119" i="11" s="1"/>
  <c r="N2119" i="11"/>
  <c r="O2119" i="11"/>
  <c r="P2119" i="11" s="1"/>
  <c r="A2120" i="11"/>
  <c r="B2120" i="11"/>
  <c r="I2120" i="11" s="1"/>
  <c r="C2120" i="11"/>
  <c r="E2120" i="11"/>
  <c r="O2120" i="11" s="1"/>
  <c r="P2120" i="11" s="1"/>
  <c r="G2120" i="11"/>
  <c r="H2120" i="11"/>
  <c r="J2120" i="11"/>
  <c r="K2120" i="11"/>
  <c r="L2120" i="11"/>
  <c r="N2120" i="11" s="1"/>
  <c r="M2120" i="11"/>
  <c r="A2121" i="11"/>
  <c r="B2121" i="11"/>
  <c r="F2121" i="11" s="1"/>
  <c r="E2121" i="11"/>
  <c r="O2121" i="11" s="1"/>
  <c r="P2121" i="11" s="1"/>
  <c r="H2121" i="11"/>
  <c r="I2121" i="11"/>
  <c r="J2121" i="11"/>
  <c r="K2121" i="11"/>
  <c r="L2121" i="11" s="1"/>
  <c r="A2122" i="11"/>
  <c r="B2122" i="11"/>
  <c r="C2122" i="11"/>
  <c r="E2122" i="11"/>
  <c r="O2122" i="11" s="1"/>
  <c r="F2122" i="11"/>
  <c r="G2122" i="11"/>
  <c r="H2122" i="11"/>
  <c r="I2122" i="11"/>
  <c r="J2122" i="11"/>
  <c r="K2122" i="11"/>
  <c r="L2122" i="11"/>
  <c r="N2122" i="11" s="1"/>
  <c r="M2122" i="11"/>
  <c r="P2122" i="11"/>
  <c r="A2123" i="11"/>
  <c r="B2123" i="11"/>
  <c r="H2123" i="11" s="1"/>
  <c r="E2123" i="11"/>
  <c r="O2123" i="11" s="1"/>
  <c r="P2123" i="11" s="1"/>
  <c r="F2123" i="11"/>
  <c r="J2123" i="11"/>
  <c r="K2123" i="11"/>
  <c r="L2123" i="11" s="1"/>
  <c r="M2123" i="11" s="1"/>
  <c r="N2123" i="11"/>
  <c r="A2124" i="11"/>
  <c r="B2124" i="11"/>
  <c r="I2124" i="11" s="1"/>
  <c r="C2124" i="11"/>
  <c r="J2124" i="11"/>
  <c r="K2124" i="11"/>
  <c r="L2124" i="11"/>
  <c r="M2124" i="11" s="1"/>
  <c r="A2125" i="11"/>
  <c r="B2125" i="11"/>
  <c r="F2125" i="11" s="1"/>
  <c r="E2125" i="11"/>
  <c r="G2125" i="11"/>
  <c r="H2125" i="11"/>
  <c r="J2125" i="11"/>
  <c r="L2125" i="11" s="1"/>
  <c r="K2125" i="11"/>
  <c r="O2125" i="11"/>
  <c r="P2125" i="11" s="1"/>
  <c r="A2126" i="11"/>
  <c r="B2126" i="11"/>
  <c r="C2126" i="11"/>
  <c r="E2126" i="11"/>
  <c r="O2126" i="11" s="1"/>
  <c r="P2126" i="11" s="1"/>
  <c r="F2126" i="11"/>
  <c r="G2126" i="11"/>
  <c r="H2126" i="11"/>
  <c r="I2126" i="11"/>
  <c r="J2126" i="11"/>
  <c r="K2126" i="11"/>
  <c r="L2126" i="11"/>
  <c r="A2127" i="11"/>
  <c r="B2127" i="11"/>
  <c r="C2127" i="11" s="1"/>
  <c r="E2127" i="11"/>
  <c r="O2127" i="11" s="1"/>
  <c r="P2127" i="11" s="1"/>
  <c r="G2127" i="11"/>
  <c r="I2127" i="11"/>
  <c r="J2127" i="11"/>
  <c r="K2127" i="11"/>
  <c r="A2128" i="11"/>
  <c r="B2128" i="11"/>
  <c r="I2128" i="11" s="1"/>
  <c r="H2128" i="11"/>
  <c r="J2128" i="11"/>
  <c r="L2128" i="11" s="1"/>
  <c r="K2128" i="11"/>
  <c r="A2129" i="11"/>
  <c r="B2129" i="11"/>
  <c r="F2129" i="11" s="1"/>
  <c r="E2129" i="11"/>
  <c r="O2129" i="11" s="1"/>
  <c r="P2129" i="11" s="1"/>
  <c r="G2129" i="11"/>
  <c r="J2129" i="11"/>
  <c r="K2129" i="11"/>
  <c r="L2129" i="11"/>
  <c r="M2129" i="11" s="1"/>
  <c r="N2129" i="11"/>
  <c r="A2130" i="11"/>
  <c r="B2130" i="11"/>
  <c r="C2130" i="11"/>
  <c r="E2130" i="11"/>
  <c r="O2130" i="11" s="1"/>
  <c r="F2130" i="11"/>
  <c r="G2130" i="11"/>
  <c r="H2130" i="11"/>
  <c r="I2130" i="11"/>
  <c r="J2130" i="11"/>
  <c r="K2130" i="11"/>
  <c r="L2130" i="11" s="1"/>
  <c r="P2130" i="11"/>
  <c r="A2131" i="11"/>
  <c r="B2131" i="11"/>
  <c r="C2131" i="11" s="1"/>
  <c r="F2131" i="11"/>
  <c r="G2131" i="11"/>
  <c r="I2131" i="11"/>
  <c r="J2131" i="11"/>
  <c r="K2131" i="11"/>
  <c r="L2131" i="11" s="1"/>
  <c r="M2131" i="11" s="1"/>
  <c r="N2131" i="11"/>
  <c r="A2132" i="11"/>
  <c r="B2132" i="11"/>
  <c r="I2132" i="11" s="1"/>
  <c r="C2132" i="11"/>
  <c r="E2132" i="11"/>
  <c r="O2132" i="11" s="1"/>
  <c r="P2132" i="11" s="1"/>
  <c r="G2132" i="11"/>
  <c r="H2132" i="11"/>
  <c r="J2132" i="11"/>
  <c r="K2132" i="11"/>
  <c r="L2132" i="11"/>
  <c r="N2132" i="11" s="1"/>
  <c r="M2132" i="11"/>
  <c r="A2133" i="11"/>
  <c r="B2133" i="11"/>
  <c r="F2133" i="11" s="1"/>
  <c r="E2133" i="11"/>
  <c r="O2133" i="11" s="1"/>
  <c r="P2133" i="11" s="1"/>
  <c r="H2133" i="11"/>
  <c r="J2133" i="11"/>
  <c r="K2133" i="11"/>
  <c r="L2133" i="11" s="1"/>
  <c r="A2134" i="11"/>
  <c r="B2134" i="11"/>
  <c r="C2134" i="11"/>
  <c r="E2134" i="11"/>
  <c r="O2134" i="11" s="1"/>
  <c r="F2134" i="11"/>
  <c r="G2134" i="11"/>
  <c r="H2134" i="11"/>
  <c r="I2134" i="11"/>
  <c r="J2134" i="11"/>
  <c r="K2134" i="11"/>
  <c r="L2134" i="11"/>
  <c r="N2134" i="11" s="1"/>
  <c r="M2134" i="11"/>
  <c r="P2134" i="11"/>
  <c r="A2135" i="11"/>
  <c r="B2135" i="11"/>
  <c r="H2135" i="11" s="1"/>
  <c r="E2135" i="11"/>
  <c r="O2135" i="11" s="1"/>
  <c r="P2135" i="11" s="1"/>
  <c r="F2135" i="11"/>
  <c r="J2135" i="11"/>
  <c r="K2135" i="11"/>
  <c r="L2135" i="11" s="1"/>
  <c r="M2135" i="11" s="1"/>
  <c r="N2135" i="11"/>
  <c r="A2136" i="11"/>
  <c r="B2136" i="11"/>
  <c r="I2136" i="11" s="1"/>
  <c r="C2136" i="11"/>
  <c r="J2136" i="11"/>
  <c r="K2136" i="11"/>
  <c r="L2136" i="11"/>
  <c r="M2136" i="11" s="1"/>
  <c r="A2137" i="11"/>
  <c r="B2137" i="11"/>
  <c r="F2137" i="11" s="1"/>
  <c r="E2137" i="11"/>
  <c r="G2137" i="11"/>
  <c r="H2137" i="11"/>
  <c r="J2137" i="11"/>
  <c r="L2137" i="11" s="1"/>
  <c r="K2137" i="11"/>
  <c r="O2137" i="11"/>
  <c r="P2137" i="11" s="1"/>
  <c r="A2138" i="11"/>
  <c r="B2138" i="11"/>
  <c r="C2138" i="11"/>
  <c r="E2138" i="11"/>
  <c r="O2138" i="11" s="1"/>
  <c r="P2138" i="11" s="1"/>
  <c r="F2138" i="11"/>
  <c r="G2138" i="11"/>
  <c r="H2138" i="11"/>
  <c r="I2138" i="11"/>
  <c r="J2138" i="11"/>
  <c r="K2138" i="11"/>
  <c r="L2138" i="11"/>
  <c r="A2139" i="11"/>
  <c r="B2139" i="11"/>
  <c r="C2139" i="11" s="1"/>
  <c r="E2139" i="11"/>
  <c r="O2139" i="11" s="1"/>
  <c r="P2139" i="11" s="1"/>
  <c r="G2139" i="11"/>
  <c r="I2139" i="11"/>
  <c r="J2139" i="11"/>
  <c r="K2139" i="11"/>
  <c r="A2140" i="11"/>
  <c r="B2140" i="11"/>
  <c r="I2140" i="11" s="1"/>
  <c r="H2140" i="11"/>
  <c r="J2140" i="11"/>
  <c r="L2140" i="11" s="1"/>
  <c r="K2140" i="11"/>
  <c r="A2141" i="11"/>
  <c r="B2141" i="11"/>
  <c r="F2141" i="11" s="1"/>
  <c r="E2141" i="11"/>
  <c r="O2141" i="11" s="1"/>
  <c r="P2141" i="11" s="1"/>
  <c r="G2141" i="11"/>
  <c r="J2141" i="11"/>
  <c r="K2141" i="11"/>
  <c r="L2141" i="11"/>
  <c r="M2141" i="11" s="1"/>
  <c r="N2141" i="11"/>
  <c r="A2142" i="11"/>
  <c r="B2142" i="11"/>
  <c r="C2142" i="11"/>
  <c r="E2142" i="11"/>
  <c r="O2142" i="11" s="1"/>
  <c r="F2142" i="11"/>
  <c r="G2142" i="11"/>
  <c r="H2142" i="11"/>
  <c r="I2142" i="11"/>
  <c r="J2142" i="11"/>
  <c r="K2142" i="11"/>
  <c r="L2142" i="11" s="1"/>
  <c r="P2142" i="11"/>
  <c r="A2143" i="11"/>
  <c r="B2143" i="11"/>
  <c r="C2143" i="11" s="1"/>
  <c r="F2143" i="11"/>
  <c r="G2143" i="11"/>
  <c r="I2143" i="11"/>
  <c r="J2143" i="11"/>
  <c r="K2143" i="11"/>
  <c r="L2143" i="11" s="1"/>
  <c r="M2143" i="11" s="1"/>
  <c r="N2143" i="11"/>
  <c r="A2144" i="11"/>
  <c r="B2144" i="11"/>
  <c r="I2144" i="11" s="1"/>
  <c r="C2144" i="11"/>
  <c r="E2144" i="11"/>
  <c r="O2144" i="11" s="1"/>
  <c r="P2144" i="11" s="1"/>
  <c r="G2144" i="11"/>
  <c r="H2144" i="11"/>
  <c r="J2144" i="11"/>
  <c r="K2144" i="11"/>
  <c r="L2144" i="11"/>
  <c r="N2144" i="11" s="1"/>
  <c r="M2144" i="11"/>
  <c r="A2145" i="11"/>
  <c r="B2145" i="11"/>
  <c r="F2145" i="11" s="1"/>
  <c r="E2145" i="11"/>
  <c r="O2145" i="11" s="1"/>
  <c r="P2145" i="11" s="1"/>
  <c r="H2145" i="11"/>
  <c r="J2145" i="11"/>
  <c r="K2145" i="11"/>
  <c r="L2145" i="11" s="1"/>
  <c r="A2146" i="11"/>
  <c r="B2146" i="11"/>
  <c r="C2146" i="11"/>
  <c r="E2146" i="11"/>
  <c r="O2146" i="11" s="1"/>
  <c r="F2146" i="11"/>
  <c r="G2146" i="11"/>
  <c r="H2146" i="11"/>
  <c r="I2146" i="11"/>
  <c r="J2146" i="11"/>
  <c r="K2146" i="11"/>
  <c r="L2146" i="11"/>
  <c r="N2146" i="11" s="1"/>
  <c r="M2146" i="11"/>
  <c r="P2146" i="11"/>
  <c r="A2147" i="11"/>
  <c r="B2147" i="11"/>
  <c r="H2147" i="11" s="1"/>
  <c r="E2147" i="11"/>
  <c r="O2147" i="11" s="1"/>
  <c r="P2147" i="11" s="1"/>
  <c r="F2147" i="11"/>
  <c r="J2147" i="11"/>
  <c r="K2147" i="11"/>
  <c r="L2147" i="11" s="1"/>
  <c r="M2147" i="11" s="1"/>
  <c r="N2147" i="11"/>
  <c r="A2148" i="11"/>
  <c r="B2148" i="11"/>
  <c r="I2148" i="11" s="1"/>
  <c r="C2148" i="11"/>
  <c r="J2148" i="11"/>
  <c r="K2148" i="11"/>
  <c r="L2148" i="11"/>
  <c r="M2148" i="11" s="1"/>
  <c r="A2149" i="11"/>
  <c r="B2149" i="11"/>
  <c r="F2149" i="11" s="1"/>
  <c r="G2149" i="11"/>
  <c r="H2149" i="11"/>
  <c r="J2149" i="11"/>
  <c r="L2149" i="11" s="1"/>
  <c r="K2149" i="11"/>
  <c r="A2150" i="11"/>
  <c r="B2150" i="11"/>
  <c r="C2150" i="11"/>
  <c r="E2150" i="11"/>
  <c r="O2150" i="11" s="1"/>
  <c r="P2150" i="11" s="1"/>
  <c r="F2150" i="11"/>
  <c r="G2150" i="11"/>
  <c r="H2150" i="11"/>
  <c r="I2150" i="11"/>
  <c r="J2150" i="11"/>
  <c r="K2150" i="11"/>
  <c r="L2150" i="11"/>
  <c r="A2151" i="11"/>
  <c r="B2151" i="11"/>
  <c r="C2151" i="11" s="1"/>
  <c r="E2151" i="11"/>
  <c r="O2151" i="11" s="1"/>
  <c r="P2151" i="11" s="1"/>
  <c r="G2151" i="11"/>
  <c r="I2151" i="11"/>
  <c r="J2151" i="11"/>
  <c r="K2151" i="11"/>
  <c r="A2152" i="11"/>
  <c r="B2152" i="11"/>
  <c r="I2152" i="11" s="1"/>
  <c r="H2152" i="11"/>
  <c r="J2152" i="11"/>
  <c r="L2152" i="11" s="1"/>
  <c r="K2152" i="11"/>
  <c r="A2153" i="11"/>
  <c r="B2153" i="11"/>
  <c r="F2153" i="11" s="1"/>
  <c r="E2153" i="11"/>
  <c r="O2153" i="11" s="1"/>
  <c r="P2153" i="11" s="1"/>
  <c r="G2153" i="11"/>
  <c r="J2153" i="11"/>
  <c r="K2153" i="11"/>
  <c r="L2153" i="11"/>
  <c r="M2153" i="11" s="1"/>
  <c r="N2153" i="11"/>
  <c r="A2154" i="11"/>
  <c r="B2154" i="11"/>
  <c r="C2154" i="11"/>
  <c r="E2154" i="11"/>
  <c r="O2154" i="11" s="1"/>
  <c r="F2154" i="11"/>
  <c r="G2154" i="11"/>
  <c r="H2154" i="11"/>
  <c r="I2154" i="11"/>
  <c r="J2154" i="11"/>
  <c r="K2154" i="11"/>
  <c r="L2154" i="11" s="1"/>
  <c r="P2154" i="11"/>
  <c r="A2155" i="11"/>
  <c r="B2155" i="11"/>
  <c r="C2155" i="11" s="1"/>
  <c r="F2155" i="11"/>
  <c r="G2155" i="11"/>
  <c r="I2155" i="11"/>
  <c r="J2155" i="11"/>
  <c r="K2155" i="11"/>
  <c r="L2155" i="11" s="1"/>
  <c r="M2155" i="11" s="1"/>
  <c r="N2155" i="11"/>
  <c r="A2156" i="11"/>
  <c r="B2156" i="11"/>
  <c r="I2156" i="11" s="1"/>
  <c r="C2156" i="11"/>
  <c r="E2156" i="11"/>
  <c r="O2156" i="11" s="1"/>
  <c r="P2156" i="11" s="1"/>
  <c r="G2156" i="11"/>
  <c r="H2156" i="11"/>
  <c r="J2156" i="11"/>
  <c r="K2156" i="11"/>
  <c r="L2156" i="11"/>
  <c r="N2156" i="11" s="1"/>
  <c r="M2156" i="11"/>
  <c r="A2157" i="11"/>
  <c r="B2157" i="11"/>
  <c r="F2157" i="11" s="1"/>
  <c r="E2157" i="11"/>
  <c r="O2157" i="11" s="1"/>
  <c r="P2157" i="11" s="1"/>
  <c r="J2157" i="11"/>
  <c r="K2157" i="11"/>
  <c r="L2157" i="11" s="1"/>
  <c r="A2158" i="11"/>
  <c r="B2158" i="11"/>
  <c r="C2158" i="11"/>
  <c r="E2158" i="11"/>
  <c r="O2158" i="11" s="1"/>
  <c r="F2158" i="11"/>
  <c r="G2158" i="11"/>
  <c r="H2158" i="11"/>
  <c r="I2158" i="11"/>
  <c r="J2158" i="11"/>
  <c r="K2158" i="11"/>
  <c r="L2158" i="11"/>
  <c r="N2158" i="11" s="1"/>
  <c r="M2158" i="11"/>
  <c r="P2158" i="11"/>
  <c r="A2159" i="11"/>
  <c r="B2159" i="11"/>
  <c r="H2159" i="11" s="1"/>
  <c r="E2159" i="11"/>
  <c r="O2159" i="11" s="1"/>
  <c r="P2159" i="11" s="1"/>
  <c r="F2159" i="11"/>
  <c r="J2159" i="11"/>
  <c r="K2159" i="11"/>
  <c r="L2159" i="11" s="1"/>
  <c r="M2159" i="11" s="1"/>
  <c r="N2159" i="11"/>
  <c r="A2160" i="11"/>
  <c r="B2160" i="11"/>
  <c r="I2160" i="11" s="1"/>
  <c r="C2160" i="11"/>
  <c r="J2160" i="11"/>
  <c r="K2160" i="11"/>
  <c r="L2160" i="11"/>
  <c r="M2160" i="11" s="1"/>
  <c r="A2161" i="11"/>
  <c r="B2161" i="11"/>
  <c r="F2161" i="11" s="1"/>
  <c r="G2161" i="11"/>
  <c r="H2161" i="11"/>
  <c r="J2161" i="11"/>
  <c r="L2161" i="11" s="1"/>
  <c r="K2161" i="11"/>
  <c r="A2162" i="11"/>
  <c r="B2162" i="11"/>
  <c r="C2162" i="11"/>
  <c r="E2162" i="11"/>
  <c r="O2162" i="11" s="1"/>
  <c r="P2162" i="11" s="1"/>
  <c r="F2162" i="11"/>
  <c r="G2162" i="11"/>
  <c r="H2162" i="11"/>
  <c r="I2162" i="11"/>
  <c r="J2162" i="11"/>
  <c r="K2162" i="11"/>
  <c r="L2162" i="11"/>
  <c r="A2163" i="11"/>
  <c r="B2163" i="11"/>
  <c r="C2163" i="11" s="1"/>
  <c r="E2163" i="11"/>
  <c r="O2163" i="11" s="1"/>
  <c r="P2163" i="11" s="1"/>
  <c r="I2163" i="11"/>
  <c r="J2163" i="11"/>
  <c r="K2163" i="11"/>
  <c r="A2164" i="11"/>
  <c r="B2164" i="11"/>
  <c r="I2164" i="11" s="1"/>
  <c r="H2164" i="11"/>
  <c r="J2164" i="11"/>
  <c r="L2164" i="11" s="1"/>
  <c r="K2164" i="11"/>
  <c r="A2165" i="11"/>
  <c r="B2165" i="11"/>
  <c r="F2165" i="11" s="1"/>
  <c r="E2165" i="11"/>
  <c r="O2165" i="11" s="1"/>
  <c r="P2165" i="11" s="1"/>
  <c r="G2165" i="11"/>
  <c r="J2165" i="11"/>
  <c r="K2165" i="11"/>
  <c r="L2165" i="11"/>
  <c r="M2165" i="11" s="1"/>
  <c r="N2165" i="11"/>
  <c r="A2166" i="11"/>
  <c r="B2166" i="11"/>
  <c r="C2166" i="11"/>
  <c r="E2166" i="11"/>
  <c r="O2166" i="11" s="1"/>
  <c r="F2166" i="11"/>
  <c r="G2166" i="11"/>
  <c r="H2166" i="11"/>
  <c r="I2166" i="11"/>
  <c r="J2166" i="11"/>
  <c r="K2166" i="11"/>
  <c r="L2166" i="11" s="1"/>
  <c r="P2166" i="11"/>
  <c r="A2167" i="11"/>
  <c r="B2167" i="11"/>
  <c r="C2167" i="11" s="1"/>
  <c r="F2167" i="11"/>
  <c r="G2167" i="11"/>
  <c r="I2167" i="11"/>
  <c r="J2167" i="11"/>
  <c r="K2167" i="11"/>
  <c r="L2167" i="11" s="1"/>
  <c r="M2167" i="11" s="1"/>
  <c r="N2167" i="11"/>
  <c r="A2168" i="11"/>
  <c r="B2168" i="11"/>
  <c r="I2168" i="11" s="1"/>
  <c r="C2168" i="11"/>
  <c r="E2168" i="11"/>
  <c r="O2168" i="11" s="1"/>
  <c r="P2168" i="11" s="1"/>
  <c r="G2168" i="11"/>
  <c r="H2168" i="11"/>
  <c r="J2168" i="11"/>
  <c r="K2168" i="11"/>
  <c r="L2168" i="11"/>
  <c r="N2168" i="11" s="1"/>
  <c r="M2168" i="11"/>
  <c r="A2169" i="11"/>
  <c r="B2169" i="11"/>
  <c r="F2169" i="11" s="1"/>
  <c r="E2169" i="11"/>
  <c r="O2169" i="11" s="1"/>
  <c r="P2169" i="11" s="1"/>
  <c r="J2169" i="11"/>
  <c r="K2169" i="11"/>
  <c r="L2169" i="11" s="1"/>
  <c r="A2170" i="11"/>
  <c r="B2170" i="11"/>
  <c r="C2170" i="11"/>
  <c r="E2170" i="11"/>
  <c r="O2170" i="11" s="1"/>
  <c r="F2170" i="11"/>
  <c r="G2170" i="11"/>
  <c r="H2170" i="11"/>
  <c r="I2170" i="11"/>
  <c r="J2170" i="11"/>
  <c r="K2170" i="11"/>
  <c r="L2170" i="11"/>
  <c r="N2170" i="11" s="1"/>
  <c r="M2170" i="11"/>
  <c r="P2170" i="11"/>
  <c r="A2171" i="11"/>
  <c r="B2171" i="11"/>
  <c r="H2171" i="11" s="1"/>
  <c r="E2171" i="11"/>
  <c r="O2171" i="11" s="1"/>
  <c r="P2171" i="11" s="1"/>
  <c r="F2171" i="11"/>
  <c r="J2171" i="11"/>
  <c r="K2171" i="11"/>
  <c r="L2171" i="11" s="1"/>
  <c r="M2171" i="11" s="1"/>
  <c r="N2171" i="11"/>
  <c r="A2172" i="11"/>
  <c r="B2172" i="11"/>
  <c r="I2172" i="11" s="1"/>
  <c r="C2172" i="11"/>
  <c r="J2172" i="11"/>
  <c r="K2172" i="11"/>
  <c r="L2172" i="11"/>
  <c r="A2173" i="11"/>
  <c r="B2173" i="11"/>
  <c r="F2173" i="11" s="1"/>
  <c r="G2173" i="11"/>
  <c r="H2173" i="11"/>
  <c r="J2173" i="11"/>
  <c r="L2173" i="11" s="1"/>
  <c r="K2173" i="11"/>
  <c r="A2174" i="11"/>
  <c r="B2174" i="11"/>
  <c r="C2174" i="11"/>
  <c r="E2174" i="11"/>
  <c r="O2174" i="11" s="1"/>
  <c r="P2174" i="11" s="1"/>
  <c r="F2174" i="11"/>
  <c r="G2174" i="11"/>
  <c r="H2174" i="11"/>
  <c r="I2174" i="11"/>
  <c r="J2174" i="11"/>
  <c r="K2174" i="11"/>
  <c r="L2174" i="11"/>
  <c r="A2175" i="11"/>
  <c r="B2175" i="11"/>
  <c r="C2175" i="11" s="1"/>
  <c r="E2175" i="11"/>
  <c r="O2175" i="11" s="1"/>
  <c r="P2175" i="11" s="1"/>
  <c r="I2175" i="11"/>
  <c r="J2175" i="11"/>
  <c r="K2175" i="11"/>
  <c r="A2176" i="11"/>
  <c r="B2176" i="11"/>
  <c r="H2176" i="11" s="1"/>
  <c r="G2176" i="11"/>
  <c r="J2176" i="11"/>
  <c r="L2176" i="11" s="1"/>
  <c r="K2176" i="11"/>
  <c r="A2177" i="11"/>
  <c r="B2177" i="11"/>
  <c r="F2177" i="11" s="1"/>
  <c r="E2177" i="11"/>
  <c r="O2177" i="11" s="1"/>
  <c r="P2177" i="11" s="1"/>
  <c r="G2177" i="11"/>
  <c r="J2177" i="11"/>
  <c r="K2177" i="11"/>
  <c r="L2177" i="11"/>
  <c r="M2177" i="11" s="1"/>
  <c r="N2177" i="11"/>
  <c r="A2178" i="11"/>
  <c r="B2178" i="11"/>
  <c r="C2178" i="11"/>
  <c r="E2178" i="11"/>
  <c r="O2178" i="11" s="1"/>
  <c r="F2178" i="11"/>
  <c r="G2178" i="11"/>
  <c r="H2178" i="11"/>
  <c r="I2178" i="11"/>
  <c r="J2178" i="11"/>
  <c r="K2178" i="11"/>
  <c r="L2178" i="11" s="1"/>
  <c r="P2178" i="11"/>
  <c r="A2179" i="11"/>
  <c r="B2179" i="11"/>
  <c r="C2179" i="11" s="1"/>
  <c r="F2179" i="11"/>
  <c r="G2179" i="11"/>
  <c r="I2179" i="11"/>
  <c r="J2179" i="11"/>
  <c r="K2179" i="11"/>
  <c r="L2179" i="11" s="1"/>
  <c r="M2179" i="11" s="1"/>
  <c r="N2179" i="11"/>
  <c r="A2180" i="11"/>
  <c r="B2180" i="11"/>
  <c r="I2180" i="11" s="1"/>
  <c r="C2180" i="11"/>
  <c r="E2180" i="11"/>
  <c r="O2180" i="11" s="1"/>
  <c r="P2180" i="11" s="1"/>
  <c r="G2180" i="11"/>
  <c r="H2180" i="11"/>
  <c r="J2180" i="11"/>
  <c r="K2180" i="11"/>
  <c r="L2180" i="11"/>
  <c r="N2180" i="11" s="1"/>
  <c r="A2181" i="11"/>
  <c r="B2181" i="11"/>
  <c r="F2181" i="11" s="1"/>
  <c r="E2181" i="11"/>
  <c r="O2181" i="11" s="1"/>
  <c r="P2181" i="11" s="1"/>
  <c r="J2181" i="11"/>
  <c r="K2181" i="11"/>
  <c r="L2181" i="11" s="1"/>
  <c r="A2182" i="11"/>
  <c r="B2182" i="11"/>
  <c r="C2182" i="11"/>
  <c r="E2182" i="11"/>
  <c r="O2182" i="11" s="1"/>
  <c r="F2182" i="11"/>
  <c r="G2182" i="11"/>
  <c r="H2182" i="11"/>
  <c r="I2182" i="11"/>
  <c r="J2182" i="11"/>
  <c r="K2182" i="11"/>
  <c r="L2182" i="11"/>
  <c r="N2182" i="11" s="1"/>
  <c r="M2182" i="11"/>
  <c r="P2182" i="11"/>
  <c r="A2183" i="11"/>
  <c r="B2183" i="11"/>
  <c r="H2183" i="11" s="1"/>
  <c r="E2183" i="11"/>
  <c r="O2183" i="11" s="1"/>
  <c r="P2183" i="11" s="1"/>
  <c r="F2183" i="11"/>
  <c r="J2183" i="11"/>
  <c r="K2183" i="11"/>
  <c r="L2183" i="11" s="1"/>
  <c r="M2183" i="11" s="1"/>
  <c r="N2183" i="11"/>
  <c r="A2184" i="11"/>
  <c r="B2184" i="11"/>
  <c r="C2184" i="11" s="1"/>
  <c r="J2184" i="11"/>
  <c r="K2184" i="11"/>
  <c r="L2184" i="11"/>
  <c r="A2185" i="11"/>
  <c r="B2185" i="11"/>
  <c r="F2185" i="11" s="1"/>
  <c r="G2185" i="11"/>
  <c r="H2185" i="11"/>
  <c r="J2185" i="11"/>
  <c r="L2185" i="11" s="1"/>
  <c r="M2185" i="11" s="1"/>
  <c r="K2185" i="11"/>
  <c r="N2185" i="11"/>
  <c r="A2186" i="11"/>
  <c r="B2186" i="11"/>
  <c r="C2186" i="11"/>
  <c r="E2186" i="11"/>
  <c r="O2186" i="11" s="1"/>
  <c r="P2186" i="11" s="1"/>
  <c r="F2186" i="11"/>
  <c r="G2186" i="11"/>
  <c r="H2186" i="11"/>
  <c r="I2186" i="11"/>
  <c r="J2186" i="11"/>
  <c r="K2186" i="11"/>
  <c r="L2186" i="11"/>
  <c r="A2187" i="11"/>
  <c r="B2187" i="11"/>
  <c r="E2187" i="11"/>
  <c r="O2187" i="11" s="1"/>
  <c r="I2187" i="11"/>
  <c r="J2187" i="11"/>
  <c r="K2187" i="11"/>
  <c r="P2187" i="11"/>
  <c r="A2188" i="11"/>
  <c r="B2188" i="11"/>
  <c r="G2188" i="11" s="1"/>
  <c r="H2188" i="11"/>
  <c r="J2188" i="11"/>
  <c r="L2188" i="11" s="1"/>
  <c r="M2188" i="11" s="1"/>
  <c r="K2188" i="11"/>
  <c r="N2188" i="11"/>
  <c r="A2189" i="11"/>
  <c r="B2189" i="11"/>
  <c r="F2189" i="11" s="1"/>
  <c r="E2189" i="11"/>
  <c r="O2189" i="11" s="1"/>
  <c r="P2189" i="11" s="1"/>
  <c r="G2189" i="11"/>
  <c r="J2189" i="11"/>
  <c r="K2189" i="11"/>
  <c r="L2189" i="11"/>
  <c r="M2189" i="11" s="1"/>
  <c r="N2189" i="11"/>
  <c r="A2190" i="11"/>
  <c r="B2190" i="11"/>
  <c r="C2190" i="11"/>
  <c r="E2190" i="11"/>
  <c r="O2190" i="11" s="1"/>
  <c r="F2190" i="11"/>
  <c r="G2190" i="11"/>
  <c r="H2190" i="11"/>
  <c r="I2190" i="11"/>
  <c r="J2190" i="11"/>
  <c r="K2190" i="11"/>
  <c r="L2190" i="11" s="1"/>
  <c r="P2190" i="11"/>
  <c r="A2191" i="11"/>
  <c r="B2191" i="11"/>
  <c r="C2191" i="11" s="1"/>
  <c r="F2191" i="11"/>
  <c r="G2191" i="11"/>
  <c r="I2191" i="11"/>
  <c r="J2191" i="11"/>
  <c r="K2191" i="11"/>
  <c r="L2191" i="11" s="1"/>
  <c r="M2191" i="11" s="1"/>
  <c r="N2191" i="11"/>
  <c r="A2192" i="11"/>
  <c r="B2192" i="11"/>
  <c r="I2192" i="11" s="1"/>
  <c r="C2192" i="11"/>
  <c r="E2192" i="11"/>
  <c r="O2192" i="11" s="1"/>
  <c r="P2192" i="11" s="1"/>
  <c r="G2192" i="11"/>
  <c r="H2192" i="11"/>
  <c r="J2192" i="11"/>
  <c r="K2192" i="11"/>
  <c r="L2192" i="11"/>
  <c r="N2192" i="11" s="1"/>
  <c r="M2192" i="11"/>
  <c r="A2193" i="11"/>
  <c r="B2193" i="11"/>
  <c r="J2193" i="11"/>
  <c r="K2193" i="11"/>
  <c r="A2194" i="11"/>
  <c r="B2194" i="11"/>
  <c r="G2194" i="11"/>
  <c r="H2194" i="11"/>
  <c r="J2194" i="11"/>
  <c r="K2194" i="11"/>
  <c r="L2194" i="11"/>
  <c r="N2194" i="11" s="1"/>
  <c r="M2194" i="11"/>
  <c r="A2195" i="11"/>
  <c r="B2195" i="11"/>
  <c r="G2195" i="11" s="1"/>
  <c r="C2195" i="11"/>
  <c r="E2195" i="11"/>
  <c r="O2195" i="11" s="1"/>
  <c r="F2195" i="11"/>
  <c r="I2195" i="11"/>
  <c r="J2195" i="11"/>
  <c r="K2195" i="11"/>
  <c r="L2195" i="11"/>
  <c r="P2195" i="11"/>
  <c r="A2196" i="11"/>
  <c r="B2196" i="11"/>
  <c r="C2196" i="11" s="1"/>
  <c r="F2196" i="11"/>
  <c r="G2196" i="11"/>
  <c r="I2196" i="11"/>
  <c r="J2196" i="11"/>
  <c r="K2196" i="11"/>
  <c r="L2196" i="11" s="1"/>
  <c r="M2196" i="11"/>
  <c r="N2196" i="11"/>
  <c r="A2197" i="11"/>
  <c r="B2197" i="11"/>
  <c r="E2197" i="11" s="1"/>
  <c r="O2197" i="11" s="1"/>
  <c r="P2197" i="11" s="1"/>
  <c r="C2197" i="11"/>
  <c r="F2197" i="11"/>
  <c r="H2197" i="11"/>
  <c r="J2197" i="11"/>
  <c r="K2197" i="11"/>
  <c r="L2197" i="11" s="1"/>
  <c r="A2198" i="11"/>
  <c r="B2198" i="11"/>
  <c r="G2198" i="11"/>
  <c r="H2198" i="11"/>
  <c r="J2198" i="11"/>
  <c r="K2198" i="11"/>
  <c r="L2198" i="11"/>
  <c r="N2198" i="11" s="1"/>
  <c r="M2198" i="11"/>
  <c r="A2199" i="11"/>
  <c r="B2199" i="11"/>
  <c r="G2199" i="11" s="1"/>
  <c r="C2199" i="11"/>
  <c r="E2199" i="11"/>
  <c r="O2199" i="11" s="1"/>
  <c r="F2199" i="11"/>
  <c r="I2199" i="11"/>
  <c r="J2199" i="11"/>
  <c r="K2199" i="11"/>
  <c r="L2199" i="11"/>
  <c r="P2199" i="11"/>
  <c r="A2200" i="11"/>
  <c r="B2200" i="11"/>
  <c r="C2200" i="11" s="1"/>
  <c r="F2200" i="11"/>
  <c r="G2200" i="11"/>
  <c r="I2200" i="11"/>
  <c r="J2200" i="11"/>
  <c r="K2200" i="11"/>
  <c r="L2200" i="11" s="1"/>
  <c r="M2200" i="11"/>
  <c r="N2200" i="11"/>
  <c r="A2201" i="11"/>
  <c r="B2201" i="11"/>
  <c r="E2201" i="11" s="1"/>
  <c r="O2201" i="11" s="1"/>
  <c r="P2201" i="11" s="1"/>
  <c r="C2201" i="11"/>
  <c r="F2201" i="11"/>
  <c r="H2201" i="11"/>
  <c r="J2201" i="11"/>
  <c r="K2201" i="11"/>
  <c r="L2201" i="11" s="1"/>
  <c r="A2202" i="11"/>
  <c r="B2202" i="11"/>
  <c r="G2202" i="11"/>
  <c r="H2202" i="11"/>
  <c r="J2202" i="11"/>
  <c r="K2202" i="11"/>
  <c r="L2202" i="11"/>
  <c r="N2202" i="11" s="1"/>
  <c r="M2202" i="11"/>
  <c r="A2203" i="11"/>
  <c r="B2203" i="11"/>
  <c r="G2203" i="11" s="1"/>
  <c r="C2203" i="11"/>
  <c r="E2203" i="11"/>
  <c r="O2203" i="11" s="1"/>
  <c r="F2203" i="11"/>
  <c r="I2203" i="11"/>
  <c r="J2203" i="11"/>
  <c r="K2203" i="11"/>
  <c r="L2203" i="11"/>
  <c r="P2203" i="11"/>
  <c r="A2204" i="11"/>
  <c r="B2204" i="11"/>
  <c r="C2204" i="11" s="1"/>
  <c r="F2204" i="11"/>
  <c r="G2204" i="11"/>
  <c r="I2204" i="11"/>
  <c r="J2204" i="11"/>
  <c r="K2204" i="11"/>
  <c r="L2204" i="11" s="1"/>
  <c r="M2204" i="11"/>
  <c r="N2204" i="11"/>
  <c r="A2205" i="11"/>
  <c r="B2205" i="11"/>
  <c r="E2205" i="11" s="1"/>
  <c r="O2205" i="11" s="1"/>
  <c r="P2205" i="11" s="1"/>
  <c r="C2205" i="11"/>
  <c r="F2205" i="11"/>
  <c r="H2205" i="11"/>
  <c r="J2205" i="11"/>
  <c r="K2205" i="11"/>
  <c r="L2205" i="11" s="1"/>
  <c r="A2206" i="11"/>
  <c r="B2206" i="11"/>
  <c r="E2206" i="11"/>
  <c r="O2206" i="11" s="1"/>
  <c r="P2206" i="11" s="1"/>
  <c r="G2206" i="11"/>
  <c r="H2206" i="11"/>
  <c r="J2206" i="11"/>
  <c r="K2206" i="11"/>
  <c r="L2206" i="11"/>
  <c r="N2206" i="11" s="1"/>
  <c r="M2206" i="11"/>
  <c r="A2207" i="11"/>
  <c r="B2207" i="11"/>
  <c r="G2207" i="11" s="1"/>
  <c r="C2207" i="11"/>
  <c r="E2207" i="11"/>
  <c r="O2207" i="11" s="1"/>
  <c r="F2207" i="11"/>
  <c r="I2207" i="11"/>
  <c r="J2207" i="11"/>
  <c r="K2207" i="11"/>
  <c r="L2207" i="11"/>
  <c r="M2207" i="11" s="1"/>
  <c r="N2207" i="11"/>
  <c r="P2207" i="11"/>
  <c r="A2208" i="11"/>
  <c r="B2208" i="11"/>
  <c r="C2208" i="11" s="1"/>
  <c r="F2208" i="11"/>
  <c r="G2208" i="11"/>
  <c r="I2208" i="11"/>
  <c r="J2208" i="11"/>
  <c r="K2208" i="11"/>
  <c r="L2208" i="11" s="1"/>
  <c r="M2208" i="11" s="1"/>
  <c r="N2208" i="11"/>
  <c r="A2209" i="11"/>
  <c r="B2209" i="11"/>
  <c r="E2209" i="11" s="1"/>
  <c r="O2209" i="11" s="1"/>
  <c r="P2209" i="11" s="1"/>
  <c r="C2209" i="11"/>
  <c r="F2209" i="11"/>
  <c r="H2209" i="11"/>
  <c r="J2209" i="11"/>
  <c r="K2209" i="11"/>
  <c r="L2209" i="11" s="1"/>
  <c r="A2210" i="11"/>
  <c r="B2210" i="11"/>
  <c r="E2210" i="11" s="1"/>
  <c r="O2210" i="11" s="1"/>
  <c r="P2210" i="11" s="1"/>
  <c r="G2210" i="11"/>
  <c r="H2210" i="11"/>
  <c r="J2210" i="11"/>
  <c r="K2210" i="11"/>
  <c r="L2210" i="11"/>
  <c r="N2210" i="11" s="1"/>
  <c r="M2210" i="11"/>
  <c r="A2211" i="11"/>
  <c r="B2211" i="11"/>
  <c r="G2211" i="11" s="1"/>
  <c r="C2211" i="11"/>
  <c r="E2211" i="11"/>
  <c r="O2211" i="11" s="1"/>
  <c r="P2211" i="11" s="1"/>
  <c r="F2211" i="11"/>
  <c r="I2211" i="11"/>
  <c r="J2211" i="11"/>
  <c r="L2211" i="11" s="1"/>
  <c r="K2211" i="11"/>
  <c r="A2212" i="11"/>
  <c r="B2212" i="11"/>
  <c r="C2212" i="11" s="1"/>
  <c r="F2212" i="11"/>
  <c r="G2212" i="11"/>
  <c r="I2212" i="11"/>
  <c r="J2212" i="11"/>
  <c r="K2212" i="11"/>
  <c r="L2212" i="11" s="1"/>
  <c r="M2212" i="11"/>
  <c r="N2212" i="11"/>
  <c r="A2213" i="11"/>
  <c r="B2213" i="11"/>
  <c r="C2213" i="11"/>
  <c r="F2213" i="11"/>
  <c r="H2213" i="11"/>
  <c r="J2213" i="11"/>
  <c r="K2213" i="11"/>
  <c r="L2213" i="11" s="1"/>
  <c r="A2214" i="11"/>
  <c r="B2214" i="11"/>
  <c r="G2214" i="11" s="1"/>
  <c r="E2214" i="11"/>
  <c r="O2214" i="11" s="1"/>
  <c r="P2214" i="11" s="1"/>
  <c r="J2214" i="11"/>
  <c r="K2214" i="11"/>
  <c r="L2214" i="11"/>
  <c r="N2214" i="11" s="1"/>
  <c r="A2215" i="11"/>
  <c r="B2215" i="11"/>
  <c r="G2215" i="11" s="1"/>
  <c r="C2215" i="11"/>
  <c r="E2215" i="11"/>
  <c r="O2215" i="11" s="1"/>
  <c r="P2215" i="11" s="1"/>
  <c r="F2215" i="11"/>
  <c r="I2215" i="11"/>
  <c r="J2215" i="11"/>
  <c r="K2215" i="11"/>
  <c r="L2215" i="11"/>
  <c r="M2215" i="11" s="1"/>
  <c r="N2215" i="11"/>
  <c r="A2216" i="11"/>
  <c r="B2216" i="11"/>
  <c r="C2216" i="11" s="1"/>
  <c r="F2216" i="11"/>
  <c r="G2216" i="11"/>
  <c r="I2216" i="11"/>
  <c r="J2216" i="11"/>
  <c r="K2216" i="11"/>
  <c r="L2216" i="11" s="1"/>
  <c r="M2216" i="11" s="1"/>
  <c r="A2217" i="11"/>
  <c r="B2217" i="11"/>
  <c r="C2217" i="11" s="1"/>
  <c r="H2217" i="11"/>
  <c r="J2217" i="11"/>
  <c r="K2217" i="11"/>
  <c r="L2217" i="11" s="1"/>
  <c r="A2218" i="11"/>
  <c r="B2218" i="11"/>
  <c r="E2218" i="11"/>
  <c r="G2218" i="11"/>
  <c r="H2218" i="11"/>
  <c r="J2218" i="11"/>
  <c r="K2218" i="11"/>
  <c r="L2218" i="11"/>
  <c r="N2218" i="11" s="1"/>
  <c r="O2218" i="11"/>
  <c r="P2218" i="11" s="1"/>
  <c r="A2219" i="11"/>
  <c r="B2219" i="11"/>
  <c r="G2219" i="11" s="1"/>
  <c r="C2219" i="11"/>
  <c r="E2219" i="11"/>
  <c r="O2219" i="11" s="1"/>
  <c r="F2219" i="11"/>
  <c r="I2219" i="11"/>
  <c r="J2219" i="11"/>
  <c r="L2219" i="11" s="1"/>
  <c r="K2219" i="11"/>
  <c r="P2219" i="11"/>
  <c r="A2220" i="11"/>
  <c r="B2220" i="11"/>
  <c r="C2220" i="11" s="1"/>
  <c r="F2220" i="11"/>
  <c r="G2220" i="11"/>
  <c r="I2220" i="11"/>
  <c r="J2220" i="11"/>
  <c r="K2220" i="11"/>
  <c r="L2220" i="11" s="1"/>
  <c r="N2220" i="11" s="1"/>
  <c r="M2220" i="11"/>
  <c r="A2221" i="11"/>
  <c r="B2221" i="11"/>
  <c r="C2221" i="11" s="1"/>
  <c r="F2221" i="11"/>
  <c r="H2221" i="11"/>
  <c r="J2221" i="11"/>
  <c r="K2221" i="11"/>
  <c r="A2222" i="11"/>
  <c r="B2222" i="11"/>
  <c r="E2222" i="11" s="1"/>
  <c r="O2222" i="11" s="1"/>
  <c r="P2222" i="11" s="1"/>
  <c r="H2222" i="11"/>
  <c r="J2222" i="11"/>
  <c r="K2222" i="11"/>
  <c r="L2222" i="11"/>
  <c r="N2222" i="11" s="1"/>
  <c r="M2222" i="11"/>
  <c r="A2223" i="11"/>
  <c r="B2223" i="11"/>
  <c r="G2223" i="11" s="1"/>
  <c r="C2223" i="11"/>
  <c r="E2223" i="11"/>
  <c r="O2223" i="11" s="1"/>
  <c r="F2223" i="11"/>
  <c r="I2223" i="11"/>
  <c r="J2223" i="11"/>
  <c r="K2223" i="11"/>
  <c r="L2223" i="11"/>
  <c r="M2223" i="11" s="1"/>
  <c r="N2223" i="11"/>
  <c r="P2223" i="11"/>
  <c r="A2224" i="11"/>
  <c r="B2224" i="11"/>
  <c r="C2224" i="11" s="1"/>
  <c r="F2224" i="11"/>
  <c r="G2224" i="11"/>
  <c r="I2224" i="11"/>
  <c r="J2224" i="11"/>
  <c r="K2224" i="11"/>
  <c r="L2224" i="11" s="1"/>
  <c r="N2224" i="11" s="1"/>
  <c r="M2224" i="11"/>
  <c r="A2225" i="11"/>
  <c r="B2225" i="11"/>
  <c r="F2225" i="11" s="1"/>
  <c r="C2225" i="11"/>
  <c r="J2225" i="11"/>
  <c r="K2225" i="11"/>
  <c r="L2225" i="11" s="1"/>
  <c r="A2226" i="11"/>
  <c r="B2226" i="11"/>
  <c r="E2226" i="11" s="1"/>
  <c r="O2226" i="11" s="1"/>
  <c r="P2226" i="11" s="1"/>
  <c r="G2226" i="11"/>
  <c r="H2226" i="11"/>
  <c r="J2226" i="11"/>
  <c r="K2226" i="11"/>
  <c r="L2226" i="11"/>
  <c r="N2226" i="11" s="1"/>
  <c r="M2226" i="11"/>
  <c r="A2227" i="11"/>
  <c r="B2227" i="11"/>
  <c r="G2227" i="11" s="1"/>
  <c r="C2227" i="11"/>
  <c r="E2227" i="11"/>
  <c r="O2227" i="11" s="1"/>
  <c r="P2227" i="11" s="1"/>
  <c r="F2227" i="11"/>
  <c r="I2227" i="11"/>
  <c r="J2227" i="11"/>
  <c r="L2227" i="11" s="1"/>
  <c r="K2227" i="11"/>
  <c r="A2228" i="11"/>
  <c r="B2228" i="11"/>
  <c r="C2228" i="11" s="1"/>
  <c r="F2228" i="11"/>
  <c r="G2228" i="11"/>
  <c r="I2228" i="11"/>
  <c r="J2228" i="11"/>
  <c r="K2228" i="11"/>
  <c r="L2228" i="11" s="1"/>
  <c r="M2228" i="11"/>
  <c r="N2228" i="11"/>
  <c r="A2229" i="11"/>
  <c r="B2229" i="11"/>
  <c r="C2229" i="11"/>
  <c r="F2229" i="11"/>
  <c r="H2229" i="11"/>
  <c r="J2229" i="11"/>
  <c r="K2229" i="11"/>
  <c r="L2229" i="11" s="1"/>
  <c r="A2230" i="11"/>
  <c r="B2230" i="11"/>
  <c r="G2230" i="11" s="1"/>
  <c r="E2230" i="11"/>
  <c r="O2230" i="11" s="1"/>
  <c r="P2230" i="11" s="1"/>
  <c r="J2230" i="11"/>
  <c r="K2230" i="11"/>
  <c r="L2230" i="11"/>
  <c r="N2230" i="11" s="1"/>
  <c r="A2231" i="11"/>
  <c r="B2231" i="11"/>
  <c r="G2231" i="11" s="1"/>
  <c r="C2231" i="11"/>
  <c r="E2231" i="11"/>
  <c r="O2231" i="11" s="1"/>
  <c r="P2231" i="11" s="1"/>
  <c r="F2231" i="11"/>
  <c r="I2231" i="11"/>
  <c r="J2231" i="11"/>
  <c r="K2231" i="11"/>
  <c r="L2231" i="11"/>
  <c r="M2231" i="11" s="1"/>
  <c r="N2231" i="11"/>
  <c r="A2232" i="11"/>
  <c r="B2232" i="11"/>
  <c r="C2232" i="11" s="1"/>
  <c r="F2232" i="11"/>
  <c r="G2232" i="11"/>
  <c r="I2232" i="11"/>
  <c r="J2232" i="11"/>
  <c r="K2232" i="11"/>
  <c r="L2232" i="11" s="1"/>
  <c r="M2232" i="11" s="1"/>
  <c r="A2233" i="11"/>
  <c r="B2233" i="11"/>
  <c r="C2233" i="11" s="1"/>
  <c r="H2233" i="11"/>
  <c r="J2233" i="11"/>
  <c r="K2233" i="11"/>
  <c r="L2233" i="11" s="1"/>
  <c r="A2234" i="11"/>
  <c r="B2234" i="11"/>
  <c r="E2234" i="11"/>
  <c r="G2234" i="11"/>
  <c r="H2234" i="11"/>
  <c r="J2234" i="11"/>
  <c r="K2234" i="11"/>
  <c r="L2234" i="11"/>
  <c r="N2234" i="11" s="1"/>
  <c r="O2234" i="11"/>
  <c r="P2234" i="11" s="1"/>
  <c r="A2235" i="11"/>
  <c r="B2235" i="11"/>
  <c r="G2235" i="11" s="1"/>
  <c r="C2235" i="11"/>
  <c r="E2235" i="11"/>
  <c r="O2235" i="11" s="1"/>
  <c r="F2235" i="11"/>
  <c r="I2235" i="11"/>
  <c r="J2235" i="11"/>
  <c r="L2235" i="11" s="1"/>
  <c r="K2235" i="11"/>
  <c r="P2235" i="11"/>
  <c r="A2236" i="11"/>
  <c r="B2236" i="11"/>
  <c r="C2236" i="11" s="1"/>
  <c r="F2236" i="11"/>
  <c r="G2236" i="11"/>
  <c r="I2236" i="11"/>
  <c r="J2236" i="11"/>
  <c r="K2236" i="11"/>
  <c r="L2236" i="11" s="1"/>
  <c r="N2236" i="11" s="1"/>
  <c r="M2236" i="11"/>
  <c r="A2237" i="11"/>
  <c r="B2237" i="11"/>
  <c r="C2237" i="11" s="1"/>
  <c r="F2237" i="11"/>
  <c r="H2237" i="11"/>
  <c r="J2237" i="11"/>
  <c r="K2237" i="11"/>
  <c r="A2238" i="11"/>
  <c r="B2238" i="11"/>
  <c r="E2238" i="11" s="1"/>
  <c r="O2238" i="11" s="1"/>
  <c r="P2238" i="11" s="1"/>
  <c r="H2238" i="11"/>
  <c r="J2238" i="11"/>
  <c r="K2238" i="11"/>
  <c r="L2238" i="11"/>
  <c r="N2238" i="11" s="1"/>
  <c r="M2238" i="11"/>
  <c r="A2239" i="11"/>
  <c r="B2239" i="11"/>
  <c r="G2239" i="11" s="1"/>
  <c r="C2239" i="11"/>
  <c r="E2239" i="11"/>
  <c r="O2239" i="11" s="1"/>
  <c r="F2239" i="11"/>
  <c r="I2239" i="11"/>
  <c r="J2239" i="11"/>
  <c r="K2239" i="11"/>
  <c r="L2239" i="11"/>
  <c r="M2239" i="11" s="1"/>
  <c r="N2239" i="11"/>
  <c r="P2239" i="11"/>
  <c r="A2240" i="11"/>
  <c r="B2240" i="11"/>
  <c r="C2240" i="11" s="1"/>
  <c r="F2240" i="11"/>
  <c r="G2240" i="11"/>
  <c r="I2240" i="11"/>
  <c r="J2240" i="11"/>
  <c r="K2240" i="11"/>
  <c r="L2240" i="11" s="1"/>
  <c r="N2240" i="11" s="1"/>
  <c r="M2240" i="11"/>
  <c r="A2241" i="11"/>
  <c r="B2241" i="11"/>
  <c r="F2241" i="11" s="1"/>
  <c r="C2241" i="11"/>
  <c r="J2241" i="11"/>
  <c r="K2241" i="11"/>
  <c r="L2241" i="11" s="1"/>
  <c r="A2242" i="11"/>
  <c r="B2242" i="11"/>
  <c r="E2242" i="11" s="1"/>
  <c r="O2242" i="11" s="1"/>
  <c r="P2242" i="11" s="1"/>
  <c r="G2242" i="11"/>
  <c r="H2242" i="11"/>
  <c r="J2242" i="11"/>
  <c r="K2242" i="11"/>
  <c r="L2242" i="11"/>
  <c r="N2242" i="11" s="1"/>
  <c r="M2242" i="11"/>
  <c r="A2243" i="11"/>
  <c r="B2243" i="11"/>
  <c r="G2243" i="11" s="1"/>
  <c r="C2243" i="11"/>
  <c r="E2243" i="11"/>
  <c r="O2243" i="11" s="1"/>
  <c r="P2243" i="11" s="1"/>
  <c r="F2243" i="11"/>
  <c r="I2243" i="11"/>
  <c r="J2243" i="11"/>
  <c r="L2243" i="11" s="1"/>
  <c r="K2243" i="11"/>
  <c r="A2244" i="11"/>
  <c r="B2244" i="11"/>
  <c r="C2244" i="11" s="1"/>
  <c r="F2244" i="11"/>
  <c r="G2244" i="11"/>
  <c r="I2244" i="11"/>
  <c r="J2244" i="11"/>
  <c r="K2244" i="11"/>
  <c r="L2244" i="11" s="1"/>
  <c r="M2244" i="11"/>
  <c r="N2244" i="11"/>
  <c r="A2245" i="11"/>
  <c r="B2245" i="11"/>
  <c r="C2245" i="11"/>
  <c r="F2245" i="11"/>
  <c r="H2245" i="11"/>
  <c r="J2245" i="11"/>
  <c r="K2245" i="11"/>
  <c r="L2245" i="11"/>
  <c r="A2246" i="11"/>
  <c r="B2246" i="11"/>
  <c r="J2246" i="11"/>
  <c r="K2246" i="11"/>
  <c r="L2246" i="11"/>
  <c r="N2246" i="11" s="1"/>
  <c r="M2246" i="11"/>
  <c r="A2247" i="11"/>
  <c r="B2247" i="11"/>
  <c r="G2247" i="11" s="1"/>
  <c r="C2247" i="11"/>
  <c r="E2247" i="11"/>
  <c r="O2247" i="11" s="1"/>
  <c r="F2247" i="11"/>
  <c r="I2247" i="11"/>
  <c r="J2247" i="11"/>
  <c r="L2247" i="11" s="1"/>
  <c r="K2247" i="11"/>
  <c r="P2247" i="11"/>
  <c r="A2248" i="11"/>
  <c r="B2248" i="11"/>
  <c r="I2248" i="11" s="1"/>
  <c r="F2248" i="11"/>
  <c r="G2248" i="11"/>
  <c r="J2248" i="11"/>
  <c r="K2248" i="11"/>
  <c r="L2248" i="11" s="1"/>
  <c r="M2248" i="11"/>
  <c r="N2248" i="11"/>
  <c r="A2249" i="11"/>
  <c r="B2249" i="11"/>
  <c r="C2249" i="11" s="1"/>
  <c r="F2249" i="11"/>
  <c r="H2249" i="11"/>
  <c r="J2249" i="11"/>
  <c r="K2249" i="11"/>
  <c r="L2249" i="11" s="1"/>
  <c r="A2250" i="11"/>
  <c r="B2250" i="11"/>
  <c r="E2250" i="11"/>
  <c r="O2250" i="11" s="1"/>
  <c r="P2250" i="11" s="1"/>
  <c r="G2250" i="11"/>
  <c r="H2250" i="11"/>
  <c r="I2250" i="11"/>
  <c r="J2250" i="11"/>
  <c r="K2250" i="11"/>
  <c r="L2250" i="11"/>
  <c r="N2250" i="11" s="1"/>
  <c r="A2251" i="11"/>
  <c r="B2251" i="11"/>
  <c r="G2251" i="11" s="1"/>
  <c r="C2251" i="11"/>
  <c r="E2251" i="11"/>
  <c r="O2251" i="11" s="1"/>
  <c r="P2251" i="11" s="1"/>
  <c r="F2251" i="11"/>
  <c r="I2251" i="11"/>
  <c r="J2251" i="11"/>
  <c r="K2251" i="11"/>
  <c r="L2251" i="11"/>
  <c r="A2252" i="11"/>
  <c r="B2252" i="11"/>
  <c r="G2252" i="11" s="1"/>
  <c r="F2252" i="11"/>
  <c r="J2252" i="11"/>
  <c r="K2252" i="11"/>
  <c r="L2252" i="11" s="1"/>
  <c r="M2252" i="11"/>
  <c r="N2252" i="11"/>
  <c r="A2253" i="11"/>
  <c r="B2253" i="11"/>
  <c r="C2253" i="11"/>
  <c r="F2253" i="11"/>
  <c r="H2253" i="11"/>
  <c r="J2253" i="11"/>
  <c r="K2253" i="11"/>
  <c r="L2253" i="11"/>
  <c r="A2254" i="11"/>
  <c r="B2254" i="11"/>
  <c r="J2254" i="11"/>
  <c r="K2254" i="11"/>
  <c r="L2254" i="11"/>
  <c r="N2254" i="11" s="1"/>
  <c r="M2254" i="11"/>
  <c r="A2255" i="11"/>
  <c r="B2255" i="11"/>
  <c r="G2255" i="11" s="1"/>
  <c r="C2255" i="11"/>
  <c r="E2255" i="11"/>
  <c r="O2255" i="11" s="1"/>
  <c r="F2255" i="11"/>
  <c r="I2255" i="11"/>
  <c r="J2255" i="11"/>
  <c r="L2255" i="11" s="1"/>
  <c r="K2255" i="11"/>
  <c r="P2255" i="11"/>
  <c r="A2256" i="11"/>
  <c r="B2256" i="11"/>
  <c r="I2256" i="11" s="1"/>
  <c r="F2256" i="11"/>
  <c r="G2256" i="11"/>
  <c r="J2256" i="11"/>
  <c r="K2256" i="11"/>
  <c r="L2256" i="11" s="1"/>
  <c r="M2256" i="11"/>
  <c r="N2256" i="11"/>
  <c r="A2257" i="11"/>
  <c r="B2257" i="11"/>
  <c r="C2257" i="11" s="1"/>
  <c r="F2257" i="11"/>
  <c r="H2257" i="11"/>
  <c r="J2257" i="11"/>
  <c r="K2257" i="11"/>
  <c r="A2258" i="11"/>
  <c r="B2258" i="11"/>
  <c r="E2258" i="11"/>
  <c r="O2258" i="11" s="1"/>
  <c r="P2258" i="11" s="1"/>
  <c r="G2258" i="11"/>
  <c r="H2258" i="11"/>
  <c r="I2258" i="11"/>
  <c r="J2258" i="11"/>
  <c r="K2258" i="11"/>
  <c r="L2258" i="11"/>
  <c r="N2258" i="11" s="1"/>
  <c r="A2259" i="11"/>
  <c r="B2259" i="11"/>
  <c r="G2259" i="11" s="1"/>
  <c r="C2259" i="11"/>
  <c r="E2259" i="11"/>
  <c r="O2259" i="11" s="1"/>
  <c r="P2259" i="11" s="1"/>
  <c r="F2259" i="11"/>
  <c r="I2259" i="11"/>
  <c r="J2259" i="11"/>
  <c r="K2259" i="11"/>
  <c r="L2259" i="11"/>
  <c r="A2260" i="11"/>
  <c r="B2260" i="11"/>
  <c r="G2260" i="11" s="1"/>
  <c r="F2260" i="11"/>
  <c r="J2260" i="11"/>
  <c r="K2260" i="11"/>
  <c r="L2260" i="11" s="1"/>
  <c r="M2260" i="11"/>
  <c r="N2260" i="11"/>
  <c r="A2261" i="11"/>
  <c r="B2261" i="11"/>
  <c r="C2261" i="11"/>
  <c r="F2261" i="11"/>
  <c r="H2261" i="11"/>
  <c r="J2261" i="11"/>
  <c r="K2261" i="11"/>
  <c r="L2261" i="11"/>
  <c r="A2262" i="11"/>
  <c r="B2262" i="11"/>
  <c r="J2262" i="11"/>
  <c r="K2262" i="11"/>
  <c r="L2262" i="11"/>
  <c r="N2262" i="11" s="1"/>
  <c r="M2262" i="11"/>
  <c r="A2263" i="11"/>
  <c r="B2263" i="11"/>
  <c r="G2263" i="11" s="1"/>
  <c r="C2263" i="11"/>
  <c r="E2263" i="11"/>
  <c r="O2263" i="11" s="1"/>
  <c r="F2263" i="11"/>
  <c r="I2263" i="11"/>
  <c r="J2263" i="11"/>
  <c r="L2263" i="11" s="1"/>
  <c r="K2263" i="11"/>
  <c r="P2263" i="11"/>
  <c r="A2264" i="11"/>
  <c r="B2264" i="11"/>
  <c r="I2264" i="11" s="1"/>
  <c r="F2264" i="11"/>
  <c r="G2264" i="11"/>
  <c r="J2264" i="11"/>
  <c r="K2264" i="11"/>
  <c r="L2264" i="11" s="1"/>
  <c r="M2264" i="11"/>
  <c r="N2264" i="11"/>
  <c r="A2265" i="11"/>
  <c r="B2265" i="11"/>
  <c r="C2265" i="11" s="1"/>
  <c r="F2265" i="11"/>
  <c r="H2265" i="11"/>
  <c r="J2265" i="11"/>
  <c r="K2265" i="11"/>
  <c r="A2266" i="11"/>
  <c r="B2266" i="11"/>
  <c r="E2266" i="11"/>
  <c r="O2266" i="11" s="1"/>
  <c r="P2266" i="11" s="1"/>
  <c r="G2266" i="11"/>
  <c r="H2266" i="11"/>
  <c r="I2266" i="11"/>
  <c r="J2266" i="11"/>
  <c r="K2266" i="11"/>
  <c r="L2266" i="11"/>
  <c r="N2266" i="11" s="1"/>
  <c r="A2267" i="11"/>
  <c r="B2267" i="11"/>
  <c r="G2267" i="11" s="1"/>
  <c r="C2267" i="11"/>
  <c r="E2267" i="11"/>
  <c r="O2267" i="11" s="1"/>
  <c r="P2267" i="11" s="1"/>
  <c r="F2267" i="11"/>
  <c r="I2267" i="11"/>
  <c r="J2267" i="11"/>
  <c r="K2267" i="11"/>
  <c r="L2267" i="11"/>
  <c r="A2268" i="11"/>
  <c r="B2268" i="11"/>
  <c r="G2268" i="11" s="1"/>
  <c r="F2268" i="11"/>
  <c r="I2268" i="11"/>
  <c r="J2268" i="11"/>
  <c r="K2268" i="11"/>
  <c r="L2268" i="11" s="1"/>
  <c r="M2268" i="11"/>
  <c r="N2268" i="11"/>
  <c r="A2269" i="11"/>
  <c r="B2269" i="11"/>
  <c r="C2269" i="11"/>
  <c r="F2269" i="11"/>
  <c r="H2269" i="11"/>
  <c r="J2269" i="11"/>
  <c r="K2269" i="11"/>
  <c r="L2269" i="11"/>
  <c r="A2270" i="11"/>
  <c r="B2270" i="11"/>
  <c r="J2270" i="11"/>
  <c r="K2270" i="11"/>
  <c r="L2270" i="11"/>
  <c r="N2270" i="11" s="1"/>
  <c r="M2270" i="11"/>
  <c r="A2271" i="11"/>
  <c r="B2271" i="11"/>
  <c r="G2271" i="11" s="1"/>
  <c r="C2271" i="11"/>
  <c r="E2271" i="11"/>
  <c r="O2271" i="11" s="1"/>
  <c r="P2271" i="11" s="1"/>
  <c r="F2271" i="11"/>
  <c r="H2271" i="11"/>
  <c r="I2271" i="11"/>
  <c r="J2271" i="11"/>
  <c r="L2271" i="11" s="1"/>
  <c r="K2271" i="11"/>
  <c r="A2272" i="11"/>
  <c r="B2272" i="11"/>
  <c r="G2272" i="11" s="1"/>
  <c r="F2272" i="11"/>
  <c r="J2272" i="11"/>
  <c r="K2272" i="11"/>
  <c r="L2272" i="11" s="1"/>
  <c r="N2272" i="11" s="1"/>
  <c r="M2272" i="11"/>
  <c r="A2273" i="11"/>
  <c r="B2273" i="11"/>
  <c r="C2273" i="11"/>
  <c r="F2273" i="11"/>
  <c r="H2273" i="11"/>
  <c r="J2273" i="11"/>
  <c r="L2273" i="11" s="1"/>
  <c r="K2273" i="11"/>
  <c r="A2274" i="11"/>
  <c r="B2274" i="11"/>
  <c r="G2274" i="11" s="1"/>
  <c r="E2274" i="11"/>
  <c r="O2274" i="11" s="1"/>
  <c r="P2274" i="11" s="1"/>
  <c r="H2274" i="11"/>
  <c r="I2274" i="11"/>
  <c r="J2274" i="11"/>
  <c r="K2274" i="11"/>
  <c r="L2274" i="11"/>
  <c r="N2274" i="11" s="1"/>
  <c r="M2274" i="11"/>
  <c r="A2275" i="11"/>
  <c r="B2275" i="11"/>
  <c r="G2275" i="11" s="1"/>
  <c r="C2275" i="11"/>
  <c r="E2275" i="11"/>
  <c r="O2275" i="11" s="1"/>
  <c r="P2275" i="11" s="1"/>
  <c r="F2275" i="11"/>
  <c r="H2275" i="11"/>
  <c r="I2275" i="11"/>
  <c r="J2275" i="11"/>
  <c r="L2275" i="11" s="1"/>
  <c r="K2275" i="11"/>
  <c r="A2276" i="11"/>
  <c r="B2276" i="11"/>
  <c r="F2276" i="11"/>
  <c r="G2276" i="11"/>
  <c r="I2276" i="11"/>
  <c r="J2276" i="11"/>
  <c r="K2276" i="11"/>
  <c r="L2276" i="11" s="1"/>
  <c r="N2276" i="11" s="1"/>
  <c r="M2276" i="11"/>
  <c r="A2277" i="11"/>
  <c r="B2277" i="11"/>
  <c r="F2277" i="11" s="1"/>
  <c r="C2277" i="11"/>
  <c r="H2277" i="11"/>
  <c r="J2277" i="11"/>
  <c r="K2277" i="11"/>
  <c r="L2277" i="11"/>
  <c r="A2278" i="11"/>
  <c r="B2278" i="11"/>
  <c r="I2278" i="11" s="1"/>
  <c r="E2278" i="11"/>
  <c r="G2278" i="11"/>
  <c r="H2278" i="11"/>
  <c r="J2278" i="11"/>
  <c r="K2278" i="11"/>
  <c r="L2278" i="11"/>
  <c r="N2278" i="11" s="1"/>
  <c r="M2278" i="11"/>
  <c r="O2278" i="11"/>
  <c r="P2278" i="11" s="1"/>
  <c r="A2279" i="11"/>
  <c r="B2279" i="11"/>
  <c r="G2279" i="11" s="1"/>
  <c r="C2279" i="11"/>
  <c r="E2279" i="11"/>
  <c r="O2279" i="11" s="1"/>
  <c r="F2279" i="11"/>
  <c r="H2279" i="11"/>
  <c r="I2279" i="11"/>
  <c r="J2279" i="11"/>
  <c r="L2279" i="11" s="1"/>
  <c r="K2279" i="11"/>
  <c r="P2279" i="11"/>
  <c r="A2280" i="11"/>
  <c r="B2280" i="11"/>
  <c r="G2280" i="11"/>
  <c r="I2280" i="11"/>
  <c r="J2280" i="11"/>
  <c r="K2280" i="11"/>
  <c r="L2280" i="11" s="1"/>
  <c r="M2280" i="11"/>
  <c r="N2280" i="11"/>
  <c r="A2281" i="11"/>
  <c r="B2281" i="11"/>
  <c r="F2281" i="11" s="1"/>
  <c r="C2281" i="11"/>
  <c r="J2281" i="11"/>
  <c r="K2281" i="11"/>
  <c r="L2281" i="11"/>
  <c r="A2282" i="11"/>
  <c r="B2282" i="11"/>
  <c r="E2282" i="11"/>
  <c r="O2282" i="11" s="1"/>
  <c r="P2282" i="11" s="1"/>
  <c r="G2282" i="11"/>
  <c r="H2282" i="11"/>
  <c r="I2282" i="11"/>
  <c r="J2282" i="11"/>
  <c r="K2282" i="11"/>
  <c r="L2282" i="11"/>
  <c r="N2282" i="11" s="1"/>
  <c r="M2282" i="11"/>
  <c r="A2283" i="11"/>
  <c r="B2283" i="11"/>
  <c r="G2283" i="11" s="1"/>
  <c r="C2283" i="11"/>
  <c r="E2283" i="11"/>
  <c r="O2283" i="11" s="1"/>
  <c r="P2283" i="11" s="1"/>
  <c r="F2283" i="11"/>
  <c r="H2283" i="11"/>
  <c r="I2283" i="11"/>
  <c r="J2283" i="11"/>
  <c r="K2283" i="11"/>
  <c r="L2283" i="11"/>
  <c r="M2283" i="11" s="1"/>
  <c r="N2283" i="11"/>
  <c r="A2284" i="11"/>
  <c r="B2284" i="11"/>
  <c r="F2284" i="11" s="1"/>
  <c r="G2284" i="11"/>
  <c r="I2284" i="11"/>
  <c r="J2284" i="11"/>
  <c r="K2284" i="11"/>
  <c r="L2284" i="11" s="1"/>
  <c r="M2284" i="11" s="1"/>
  <c r="A2285" i="11"/>
  <c r="B2285" i="11"/>
  <c r="C2285" i="11"/>
  <c r="F2285" i="11"/>
  <c r="H2285" i="11"/>
  <c r="J2285" i="11"/>
  <c r="K2285" i="11"/>
  <c r="L2285" i="11"/>
  <c r="A2286" i="11"/>
  <c r="B2286" i="11"/>
  <c r="F2286" i="11" s="1"/>
  <c r="C2286" i="11"/>
  <c r="H2286" i="11"/>
  <c r="J2286" i="11"/>
  <c r="K2286" i="11"/>
  <c r="L2286" i="11"/>
  <c r="A2287" i="11"/>
  <c r="B2287" i="11"/>
  <c r="G2287" i="11" s="1"/>
  <c r="C2287" i="11"/>
  <c r="E2287" i="11"/>
  <c r="O2287" i="11" s="1"/>
  <c r="F2287" i="11"/>
  <c r="H2287" i="11"/>
  <c r="I2287" i="11"/>
  <c r="J2287" i="11"/>
  <c r="L2287" i="11" s="1"/>
  <c r="K2287" i="11"/>
  <c r="P2287" i="11"/>
  <c r="A2288" i="11"/>
  <c r="B2288" i="11"/>
  <c r="F2288" i="11"/>
  <c r="G2288" i="11"/>
  <c r="I2288" i="11"/>
  <c r="J2288" i="11"/>
  <c r="K2288" i="11"/>
  <c r="L2288" i="11" s="1"/>
  <c r="N2288" i="11" s="1"/>
  <c r="M2288" i="11"/>
  <c r="A2289" i="11"/>
  <c r="B2289" i="11"/>
  <c r="F2289" i="11" s="1"/>
  <c r="C2289" i="11"/>
  <c r="G2289" i="11"/>
  <c r="H2289" i="11"/>
  <c r="J2289" i="11"/>
  <c r="K2289" i="11"/>
  <c r="L2289" i="11"/>
  <c r="A2290" i="11"/>
  <c r="B2290" i="11"/>
  <c r="F2290" i="11" s="1"/>
  <c r="C2290" i="11"/>
  <c r="E2290" i="11"/>
  <c r="O2290" i="11" s="1"/>
  <c r="P2290" i="11" s="1"/>
  <c r="H2290" i="11"/>
  <c r="I2290" i="11"/>
  <c r="J2290" i="11"/>
  <c r="K2290" i="11"/>
  <c r="L2290" i="11"/>
  <c r="N2290" i="11" s="1"/>
  <c r="M2290" i="11"/>
  <c r="A2291" i="11"/>
  <c r="B2291" i="11"/>
  <c r="G2291" i="11" s="1"/>
  <c r="C2291" i="11"/>
  <c r="E2291" i="11"/>
  <c r="O2291" i="11" s="1"/>
  <c r="F2291" i="11"/>
  <c r="H2291" i="11"/>
  <c r="I2291" i="11"/>
  <c r="J2291" i="11"/>
  <c r="K2291" i="11"/>
  <c r="L2291" i="11"/>
  <c r="P2291" i="11"/>
  <c r="A2292" i="11"/>
  <c r="B2292" i="11"/>
  <c r="E2292" i="11" s="1"/>
  <c r="O2292" i="11" s="1"/>
  <c r="P2292" i="11" s="1"/>
  <c r="G2292" i="11"/>
  <c r="J2292" i="11"/>
  <c r="K2292" i="11"/>
  <c r="L2292" i="11" s="1"/>
  <c r="N2292" i="11" s="1"/>
  <c r="M2292" i="11"/>
  <c r="A2293" i="11"/>
  <c r="B2293" i="11"/>
  <c r="F2293" i="11" s="1"/>
  <c r="C2293" i="11"/>
  <c r="G2293" i="11"/>
  <c r="H2293" i="11"/>
  <c r="J2293" i="11"/>
  <c r="K2293" i="11"/>
  <c r="L2293" i="11"/>
  <c r="M2293" i="11" s="1"/>
  <c r="N2293" i="11"/>
  <c r="A2294" i="11"/>
  <c r="B2294" i="11"/>
  <c r="F2294" i="11" s="1"/>
  <c r="C2294" i="11"/>
  <c r="G2294" i="11"/>
  <c r="H2294" i="11"/>
  <c r="J2294" i="11"/>
  <c r="K2294" i="11"/>
  <c r="L2294" i="11"/>
  <c r="A2295" i="11"/>
  <c r="B2295" i="11"/>
  <c r="G2295" i="11" s="1"/>
  <c r="C2295" i="11"/>
  <c r="E2295" i="11"/>
  <c r="O2295" i="11" s="1"/>
  <c r="P2295" i="11" s="1"/>
  <c r="F2295" i="11"/>
  <c r="H2295" i="11"/>
  <c r="I2295" i="11"/>
  <c r="J2295" i="11"/>
  <c r="L2295" i="11" s="1"/>
  <c r="K2295" i="11"/>
  <c r="A2296" i="11"/>
  <c r="B2296" i="11"/>
  <c r="E2296" i="11"/>
  <c r="O2296" i="11" s="1"/>
  <c r="P2296" i="11" s="1"/>
  <c r="F2296" i="11"/>
  <c r="G2296" i="11"/>
  <c r="I2296" i="11"/>
  <c r="J2296" i="11"/>
  <c r="K2296" i="11"/>
  <c r="L2296" i="11" s="1"/>
  <c r="A2297" i="11"/>
  <c r="B2297" i="11"/>
  <c r="C2297" i="11" s="1"/>
  <c r="G2297" i="11"/>
  <c r="J2297" i="11"/>
  <c r="K2297" i="11"/>
  <c r="L2297" i="11"/>
  <c r="A2298" i="11"/>
  <c r="B2298" i="11"/>
  <c r="F2298" i="11" s="1"/>
  <c r="G2298" i="11"/>
  <c r="I2298" i="11"/>
  <c r="J2298" i="11"/>
  <c r="K2298" i="11"/>
  <c r="L2298" i="11" s="1"/>
  <c r="A2299" i="11"/>
  <c r="B2299" i="11"/>
  <c r="G2299" i="11" s="1"/>
  <c r="C2299" i="11"/>
  <c r="E2299" i="11"/>
  <c r="O2299" i="11" s="1"/>
  <c r="P2299" i="11" s="1"/>
  <c r="F2299" i="11"/>
  <c r="H2299" i="11"/>
  <c r="I2299" i="11"/>
  <c r="J2299" i="11"/>
  <c r="L2299" i="11" s="1"/>
  <c r="K2299" i="11"/>
  <c r="A2300" i="11"/>
  <c r="B2300" i="11"/>
  <c r="F2300" i="11" s="1"/>
  <c r="E2300" i="11"/>
  <c r="O2300" i="11" s="1"/>
  <c r="P2300" i="11" s="1"/>
  <c r="G2300" i="11"/>
  <c r="I2300" i="11"/>
  <c r="J2300" i="11"/>
  <c r="K2300" i="11"/>
  <c r="A2301" i="11"/>
  <c r="B2301" i="11"/>
  <c r="C2301" i="11"/>
  <c r="F2301" i="11"/>
  <c r="G2301" i="11"/>
  <c r="H2301" i="11"/>
  <c r="J2301" i="11"/>
  <c r="K2301" i="11"/>
  <c r="L2301" i="11" s="1"/>
  <c r="A2302" i="11"/>
  <c r="B2302" i="11"/>
  <c r="F2302" i="11" s="1"/>
  <c r="C2302" i="11"/>
  <c r="E2302" i="11"/>
  <c r="O2302" i="11" s="1"/>
  <c r="P2302" i="11" s="1"/>
  <c r="G2302" i="11"/>
  <c r="H2302" i="11"/>
  <c r="I2302" i="11"/>
  <c r="J2302" i="11"/>
  <c r="K2302" i="11"/>
  <c r="L2302" i="11" s="1"/>
  <c r="A2303" i="11"/>
  <c r="B2303" i="11"/>
  <c r="G2303" i="11" s="1"/>
  <c r="C2303" i="11"/>
  <c r="E2303" i="11"/>
  <c r="O2303" i="11" s="1"/>
  <c r="P2303" i="11" s="1"/>
  <c r="F2303" i="11"/>
  <c r="H2303" i="11"/>
  <c r="I2303" i="11"/>
  <c r="J2303" i="11"/>
  <c r="L2303" i="11" s="1"/>
  <c r="K2303" i="11"/>
  <c r="A2304" i="11"/>
  <c r="B2304" i="11"/>
  <c r="E2304" i="11" s="1"/>
  <c r="O2304" i="11" s="1"/>
  <c r="P2304" i="11" s="1"/>
  <c r="G2304" i="11"/>
  <c r="I2304" i="11"/>
  <c r="J2304" i="11"/>
  <c r="K2304" i="11"/>
  <c r="A2305" i="11"/>
  <c r="B2305" i="11"/>
  <c r="F2305" i="11" s="1"/>
  <c r="C2305" i="11"/>
  <c r="G2305" i="11"/>
  <c r="H2305" i="11"/>
  <c r="J2305" i="11"/>
  <c r="K2305" i="11"/>
  <c r="L2305" i="11" s="1"/>
  <c r="A2306" i="11"/>
  <c r="B2306" i="11"/>
  <c r="F2306" i="11" s="1"/>
  <c r="C2306" i="11"/>
  <c r="G2306" i="11"/>
  <c r="H2306" i="11"/>
  <c r="I2306" i="11"/>
  <c r="J2306" i="11"/>
  <c r="K2306" i="11"/>
  <c r="L2306" i="11"/>
  <c r="N2306" i="11" s="1"/>
  <c r="M2306" i="11"/>
  <c r="A2307" i="11"/>
  <c r="B2307" i="11"/>
  <c r="G2307" i="11" s="1"/>
  <c r="C2307" i="11"/>
  <c r="E2307" i="11"/>
  <c r="O2307" i="11" s="1"/>
  <c r="P2307" i="11" s="1"/>
  <c r="F2307" i="11"/>
  <c r="H2307" i="11"/>
  <c r="I2307" i="11"/>
  <c r="J2307" i="11"/>
  <c r="K2307" i="11"/>
  <c r="L2307" i="11"/>
  <c r="N2307" i="11" s="1"/>
  <c r="M2307" i="11"/>
  <c r="A2308" i="11"/>
  <c r="B2308" i="11"/>
  <c r="I2308" i="11" s="1"/>
  <c r="E2308" i="11"/>
  <c r="O2308" i="11" s="1"/>
  <c r="P2308" i="11" s="1"/>
  <c r="F2308" i="11"/>
  <c r="G2308" i="11"/>
  <c r="J2308" i="11"/>
  <c r="K2308" i="11"/>
  <c r="L2308" i="11" s="1"/>
  <c r="M2308" i="11"/>
  <c r="N2308" i="11"/>
  <c r="A2309" i="11"/>
  <c r="B2309" i="11"/>
  <c r="C2309" i="11" s="1"/>
  <c r="G2309" i="11"/>
  <c r="H2309" i="11"/>
  <c r="J2309" i="11"/>
  <c r="L2309" i="11" s="1"/>
  <c r="K2309" i="11"/>
  <c r="A2310" i="11"/>
  <c r="B2310" i="11"/>
  <c r="F2310" i="11" s="1"/>
  <c r="G2310" i="11"/>
  <c r="H2310" i="11"/>
  <c r="J2310" i="11"/>
  <c r="K2310" i="11"/>
  <c r="L2310" i="11"/>
  <c r="N2310" i="11" s="1"/>
  <c r="M2310" i="11"/>
  <c r="A2311" i="11"/>
  <c r="B2311" i="11"/>
  <c r="G2311" i="11" s="1"/>
  <c r="C2311" i="11"/>
  <c r="E2311" i="11"/>
  <c r="O2311" i="11" s="1"/>
  <c r="P2311" i="11" s="1"/>
  <c r="F2311" i="11"/>
  <c r="H2311" i="11"/>
  <c r="I2311" i="11"/>
  <c r="J2311" i="11"/>
  <c r="K2311" i="11"/>
  <c r="L2311" i="11"/>
  <c r="M2311" i="11" s="1"/>
  <c r="N2311" i="11"/>
  <c r="A2312" i="11"/>
  <c r="B2312" i="11"/>
  <c r="G2312" i="11" s="1"/>
  <c r="E2312" i="11"/>
  <c r="O2312" i="11" s="1"/>
  <c r="P2312" i="11" s="1"/>
  <c r="F2312" i="11"/>
  <c r="J2312" i="11"/>
  <c r="K2312" i="11"/>
  <c r="L2312" i="11" s="1"/>
  <c r="N2312" i="11" s="1"/>
  <c r="M2312" i="11"/>
  <c r="A2313" i="11"/>
  <c r="B2313" i="11"/>
  <c r="H2313" i="11" s="1"/>
  <c r="C2313" i="11"/>
  <c r="F2313" i="11"/>
  <c r="G2313" i="11"/>
  <c r="J2313" i="11"/>
  <c r="K2313" i="11"/>
  <c r="L2313" i="11"/>
  <c r="M2313" i="11" s="1"/>
  <c r="N2313" i="11"/>
  <c r="A2314" i="11"/>
  <c r="B2314" i="11"/>
  <c r="F2314" i="11" s="1"/>
  <c r="C2314" i="11"/>
  <c r="E2314" i="11"/>
  <c r="O2314" i="11" s="1"/>
  <c r="P2314" i="11" s="1"/>
  <c r="G2314" i="11"/>
  <c r="J2314" i="11"/>
  <c r="K2314" i="11"/>
  <c r="L2314" i="11"/>
  <c r="N2314" i="11" s="1"/>
  <c r="A2315" i="11"/>
  <c r="B2315" i="11"/>
  <c r="G2315" i="11" s="1"/>
  <c r="C2315" i="11"/>
  <c r="E2315" i="11"/>
  <c r="O2315" i="11" s="1"/>
  <c r="P2315" i="11" s="1"/>
  <c r="F2315" i="11"/>
  <c r="H2315" i="11"/>
  <c r="I2315" i="11"/>
  <c r="J2315" i="11"/>
  <c r="L2315" i="11" s="1"/>
  <c r="K2315" i="11"/>
  <c r="A2316" i="11"/>
  <c r="B2316" i="11"/>
  <c r="F2316" i="11" s="1"/>
  <c r="E2316" i="11"/>
  <c r="O2316" i="11" s="1"/>
  <c r="P2316" i="11" s="1"/>
  <c r="J2316" i="11"/>
  <c r="K2316" i="11"/>
  <c r="L2316" i="11" s="1"/>
  <c r="M2316" i="11" s="1"/>
  <c r="A2317" i="11"/>
  <c r="B2317" i="11"/>
  <c r="G2317" i="11" s="1"/>
  <c r="C2317" i="11"/>
  <c r="F2317" i="11"/>
  <c r="J2317" i="11"/>
  <c r="K2317" i="11"/>
  <c r="L2317" i="11"/>
  <c r="M2317" i="11" s="1"/>
  <c r="A2318" i="11"/>
  <c r="B2318" i="11"/>
  <c r="F2318" i="11" s="1"/>
  <c r="C2318" i="11"/>
  <c r="E2318" i="11"/>
  <c r="O2318" i="11" s="1"/>
  <c r="P2318" i="11" s="1"/>
  <c r="J2318" i="11"/>
  <c r="K2318" i="11"/>
  <c r="L2318" i="11" s="1"/>
  <c r="A2319" i="11"/>
  <c r="B2319" i="11"/>
  <c r="G2319" i="11" s="1"/>
  <c r="C2319" i="11"/>
  <c r="E2319" i="11"/>
  <c r="O2319" i="11" s="1"/>
  <c r="F2319" i="11"/>
  <c r="H2319" i="11"/>
  <c r="I2319" i="11"/>
  <c r="J2319" i="11"/>
  <c r="L2319" i="11" s="1"/>
  <c r="K2319" i="11"/>
  <c r="P2319" i="11"/>
  <c r="A2320" i="11"/>
  <c r="B2320" i="11"/>
  <c r="J2320" i="11"/>
  <c r="K2320" i="11"/>
  <c r="A2321" i="11"/>
  <c r="B2321" i="11"/>
  <c r="F2321" i="11" s="1"/>
  <c r="C2321" i="11"/>
  <c r="J2321" i="11"/>
  <c r="K2321" i="11"/>
  <c r="L2321" i="11" s="1"/>
  <c r="A2322" i="11"/>
  <c r="B2322" i="11"/>
  <c r="F2322" i="11" s="1"/>
  <c r="C2322" i="11"/>
  <c r="J2322" i="11"/>
  <c r="K2322" i="11"/>
  <c r="L2322" i="11"/>
  <c r="N2322" i="11" s="1"/>
  <c r="M2322" i="11"/>
  <c r="A2323" i="11"/>
  <c r="B2323" i="11"/>
  <c r="G2323" i="11" s="1"/>
  <c r="C2323" i="11"/>
  <c r="E2323" i="11"/>
  <c r="O2323" i="11" s="1"/>
  <c r="F2323" i="11"/>
  <c r="H2323" i="11"/>
  <c r="I2323" i="11"/>
  <c r="J2323" i="11"/>
  <c r="K2323" i="11"/>
  <c r="L2323" i="11"/>
  <c r="M2323" i="11" s="1"/>
  <c r="N2323" i="11"/>
  <c r="P2323" i="11"/>
  <c r="A2324" i="11"/>
  <c r="B2324" i="11"/>
  <c r="G2324" i="11"/>
  <c r="I2324" i="11"/>
  <c r="J2324" i="11"/>
  <c r="K2324" i="11"/>
  <c r="L2324" i="11"/>
  <c r="M2324" i="11" s="1"/>
  <c r="N2324" i="11"/>
  <c r="A2325" i="11"/>
  <c r="B2325" i="11"/>
  <c r="E2325" i="11" s="1"/>
  <c r="G2325" i="11"/>
  <c r="H2325" i="11"/>
  <c r="J2325" i="11"/>
  <c r="K2325" i="11"/>
  <c r="L2325" i="11" s="1"/>
  <c r="O2325" i="11"/>
  <c r="P2325" i="11"/>
  <c r="A2326" i="11"/>
  <c r="B2326" i="11"/>
  <c r="G2326" i="11" s="1"/>
  <c r="C2326" i="11"/>
  <c r="E2326" i="11"/>
  <c r="O2326" i="11" s="1"/>
  <c r="P2326" i="11" s="1"/>
  <c r="F2326" i="11"/>
  <c r="H2326" i="11"/>
  <c r="I2326" i="11"/>
  <c r="J2326" i="11"/>
  <c r="K2326" i="11"/>
  <c r="L2326" i="11"/>
  <c r="N2326" i="11" s="1"/>
  <c r="M2326" i="11"/>
  <c r="A2327" i="11"/>
  <c r="B2327" i="11"/>
  <c r="G2327" i="11" s="1"/>
  <c r="C2327" i="11"/>
  <c r="F2327" i="11"/>
  <c r="H2327" i="11"/>
  <c r="J2327" i="11"/>
  <c r="K2327" i="11"/>
  <c r="L2327" i="11"/>
  <c r="A2328" i="11"/>
  <c r="B2328" i="11"/>
  <c r="E2328" i="11"/>
  <c r="O2328" i="11" s="1"/>
  <c r="P2328" i="11" s="1"/>
  <c r="F2328" i="11"/>
  <c r="G2328" i="11"/>
  <c r="I2328" i="11"/>
  <c r="J2328" i="11"/>
  <c r="K2328" i="11"/>
  <c r="L2328" i="11" s="1"/>
  <c r="A2329" i="11"/>
  <c r="B2329" i="11"/>
  <c r="E2329" i="11" s="1"/>
  <c r="C2329" i="11"/>
  <c r="F2329" i="11"/>
  <c r="G2329" i="11"/>
  <c r="H2329" i="11"/>
  <c r="I2329" i="11"/>
  <c r="J2329" i="11"/>
  <c r="K2329" i="11"/>
  <c r="L2329" i="11" s="1"/>
  <c r="O2329" i="11"/>
  <c r="P2329" i="11"/>
  <c r="A2330" i="11"/>
  <c r="B2330" i="11"/>
  <c r="E2330" i="11" s="1"/>
  <c r="O2330" i="11" s="1"/>
  <c r="P2330" i="11" s="1"/>
  <c r="C2330" i="11"/>
  <c r="F2330" i="11"/>
  <c r="G2330" i="11"/>
  <c r="H2330" i="11"/>
  <c r="J2330" i="11"/>
  <c r="K2330" i="11"/>
  <c r="L2330" i="11"/>
  <c r="N2330" i="11" s="1"/>
  <c r="M2330" i="11"/>
  <c r="A2331" i="11"/>
  <c r="B2331" i="11"/>
  <c r="G2331" i="11" s="1"/>
  <c r="C2331" i="11"/>
  <c r="E2331" i="11"/>
  <c r="O2331" i="11" s="1"/>
  <c r="P2331" i="11" s="1"/>
  <c r="F2331" i="11"/>
  <c r="H2331" i="11"/>
  <c r="J2331" i="11"/>
  <c r="K2331" i="11"/>
  <c r="L2331" i="11"/>
  <c r="M2331" i="11" s="1"/>
  <c r="A2332" i="11"/>
  <c r="B2332" i="11"/>
  <c r="E2332" i="11"/>
  <c r="O2332" i="11" s="1"/>
  <c r="P2332" i="11" s="1"/>
  <c r="J2332" i="11"/>
  <c r="K2332" i="11"/>
  <c r="L2332" i="11" s="1"/>
  <c r="A2333" i="11"/>
  <c r="B2333" i="11"/>
  <c r="C2333" i="11"/>
  <c r="J2333" i="11"/>
  <c r="L2333" i="11" s="1"/>
  <c r="K2333" i="11"/>
  <c r="A2334" i="11"/>
  <c r="B2334" i="11"/>
  <c r="J2334" i="11"/>
  <c r="K2334" i="11"/>
  <c r="L2334" i="11" s="1"/>
  <c r="A2335" i="11"/>
  <c r="B2335" i="11"/>
  <c r="G2335" i="11" s="1"/>
  <c r="C2335" i="11"/>
  <c r="E2335" i="11"/>
  <c r="O2335" i="11" s="1"/>
  <c r="P2335" i="11" s="1"/>
  <c r="F2335" i="11"/>
  <c r="I2335" i="11"/>
  <c r="J2335" i="11"/>
  <c r="K2335" i="11"/>
  <c r="L2335" i="11"/>
  <c r="M2335" i="11"/>
  <c r="N2335" i="11"/>
  <c r="A2336" i="11"/>
  <c r="B2336" i="11"/>
  <c r="F2336" i="11" s="1"/>
  <c r="E2336" i="11"/>
  <c r="O2336" i="11" s="1"/>
  <c r="P2336" i="11" s="1"/>
  <c r="G2336" i="11"/>
  <c r="I2336" i="11"/>
  <c r="J2336" i="11"/>
  <c r="K2336" i="11"/>
  <c r="L2336" i="11"/>
  <c r="N2336" i="11" s="1"/>
  <c r="M2336" i="11"/>
  <c r="A2337" i="11"/>
  <c r="B2337" i="11"/>
  <c r="E2337" i="11" s="1"/>
  <c r="O2337" i="11" s="1"/>
  <c r="P2337" i="11" s="1"/>
  <c r="C2337" i="11"/>
  <c r="F2337" i="11"/>
  <c r="G2337" i="11"/>
  <c r="I2337" i="11"/>
  <c r="J2337" i="11"/>
  <c r="K2337" i="11"/>
  <c r="L2337" i="11" s="1"/>
  <c r="A2338" i="11"/>
  <c r="B2338" i="11"/>
  <c r="C2338" i="11"/>
  <c r="E2338" i="11"/>
  <c r="O2338" i="11" s="1"/>
  <c r="P2338" i="11" s="1"/>
  <c r="F2338" i="11"/>
  <c r="G2338" i="11"/>
  <c r="H2338" i="11"/>
  <c r="I2338" i="11"/>
  <c r="J2338" i="11"/>
  <c r="K2338" i="11"/>
  <c r="L2338" i="11"/>
  <c r="M2338" i="11"/>
  <c r="N2338" i="11"/>
  <c r="A2339" i="11"/>
  <c r="B2339" i="11"/>
  <c r="G2339" i="11" s="1"/>
  <c r="C2339" i="11"/>
  <c r="E2339" i="11"/>
  <c r="O2339" i="11" s="1"/>
  <c r="P2339" i="11" s="1"/>
  <c r="F2339" i="11"/>
  <c r="J2339" i="11"/>
  <c r="K2339" i="11"/>
  <c r="L2339" i="11"/>
  <c r="M2339" i="11" s="1"/>
  <c r="A2340" i="11"/>
  <c r="B2340" i="11"/>
  <c r="E2340" i="11"/>
  <c r="O2340" i="11" s="1"/>
  <c r="P2340" i="11" s="1"/>
  <c r="J2340" i="11"/>
  <c r="L2340" i="11" s="1"/>
  <c r="K2340" i="11"/>
  <c r="A2341" i="11"/>
  <c r="B2341" i="11"/>
  <c r="J2341" i="11"/>
  <c r="K2341" i="11"/>
  <c r="L2341" i="11" s="1"/>
  <c r="A2342" i="11"/>
  <c r="B2342" i="11"/>
  <c r="G2342" i="11" s="1"/>
  <c r="C2342" i="11"/>
  <c r="E2342" i="11"/>
  <c r="O2342" i="11" s="1"/>
  <c r="P2342" i="11" s="1"/>
  <c r="F2342" i="11"/>
  <c r="H2342" i="11"/>
  <c r="I2342" i="11"/>
  <c r="J2342" i="11"/>
  <c r="K2342" i="11"/>
  <c r="L2342" i="11"/>
  <c r="N2342" i="11" s="1"/>
  <c r="M2342" i="11"/>
  <c r="A2343" i="11"/>
  <c r="B2343" i="11"/>
  <c r="G2343" i="11" s="1"/>
  <c r="F2343" i="11"/>
  <c r="I2343" i="11"/>
  <c r="J2343" i="11"/>
  <c r="K2343" i="11"/>
  <c r="A2344" i="11"/>
  <c r="B2344" i="11"/>
  <c r="C2344" i="11" s="1"/>
  <c r="E2344" i="11"/>
  <c r="O2344" i="11" s="1"/>
  <c r="P2344" i="11" s="1"/>
  <c r="G2344" i="11"/>
  <c r="H2344" i="11"/>
  <c r="I2344" i="11"/>
  <c r="J2344" i="11"/>
  <c r="L2344" i="11" s="1"/>
  <c r="K2344" i="11"/>
  <c r="A2345" i="11"/>
  <c r="B2345" i="11"/>
  <c r="I2345" i="11" s="1"/>
  <c r="E2345" i="11"/>
  <c r="O2345" i="11" s="1"/>
  <c r="P2345" i="11" s="1"/>
  <c r="F2345" i="11"/>
  <c r="G2345" i="11"/>
  <c r="J2345" i="11"/>
  <c r="K2345" i="11"/>
  <c r="L2345" i="11"/>
  <c r="M2345" i="11" s="1"/>
  <c r="A2346" i="11"/>
  <c r="B2346" i="11"/>
  <c r="G2346" i="11" s="1"/>
  <c r="C2346" i="11"/>
  <c r="E2346" i="11"/>
  <c r="O2346" i="11" s="1"/>
  <c r="J2346" i="11"/>
  <c r="K2346" i="11"/>
  <c r="L2346" i="11"/>
  <c r="N2346" i="11" s="1"/>
  <c r="M2346" i="11"/>
  <c r="P2346" i="11"/>
  <c r="A2347" i="11"/>
  <c r="B2347" i="11"/>
  <c r="C2347" i="11" s="1"/>
  <c r="F2347" i="11"/>
  <c r="G2347" i="11"/>
  <c r="I2347" i="11"/>
  <c r="J2347" i="11"/>
  <c r="K2347" i="11"/>
  <c r="L2347" i="11"/>
  <c r="M2347" i="11"/>
  <c r="N2347" i="11"/>
  <c r="A2348" i="11"/>
  <c r="B2348" i="11"/>
  <c r="E2348" i="11" s="1"/>
  <c r="O2348" i="11" s="1"/>
  <c r="P2348" i="11" s="1"/>
  <c r="C2348" i="11"/>
  <c r="F2348" i="11"/>
  <c r="G2348" i="11"/>
  <c r="I2348" i="11"/>
  <c r="J2348" i="11"/>
  <c r="K2348" i="11"/>
  <c r="A2349" i="11"/>
  <c r="B2349" i="11"/>
  <c r="E2349" i="11" s="1"/>
  <c r="O2349" i="11" s="1"/>
  <c r="P2349" i="11" s="1"/>
  <c r="C2349" i="11"/>
  <c r="F2349" i="11"/>
  <c r="G2349" i="11"/>
  <c r="H2349" i="11"/>
  <c r="J2349" i="11"/>
  <c r="K2349" i="11"/>
  <c r="L2349" i="11"/>
  <c r="N2349" i="11" s="1"/>
  <c r="M2349" i="11"/>
  <c r="A2350" i="11"/>
  <c r="B2350" i="11"/>
  <c r="G2350" i="11" s="1"/>
  <c r="C2350" i="11"/>
  <c r="E2350" i="11"/>
  <c r="O2350" i="11" s="1"/>
  <c r="J2350" i="11"/>
  <c r="L2350" i="11" s="1"/>
  <c r="K2350" i="11"/>
  <c r="P2350" i="11"/>
  <c r="A2351" i="11"/>
  <c r="B2351" i="11"/>
  <c r="C2351" i="11" s="1"/>
  <c r="E2351" i="11"/>
  <c r="O2351" i="11" s="1"/>
  <c r="P2351" i="11" s="1"/>
  <c r="F2351" i="11"/>
  <c r="G2351" i="11"/>
  <c r="I2351" i="11"/>
  <c r="J2351" i="11"/>
  <c r="K2351" i="11"/>
  <c r="L2351" i="11"/>
  <c r="M2351" i="11"/>
  <c r="N2351" i="11"/>
  <c r="A2352" i="11"/>
  <c r="B2352" i="11"/>
  <c r="E2352" i="11" s="1"/>
  <c r="O2352" i="11" s="1"/>
  <c r="P2352" i="11" s="1"/>
  <c r="C2352" i="11"/>
  <c r="F2352" i="11"/>
  <c r="G2352" i="11"/>
  <c r="I2352" i="11"/>
  <c r="J2352" i="11"/>
  <c r="K2352" i="11"/>
  <c r="A2353" i="11"/>
  <c r="B2353" i="11"/>
  <c r="E2353" i="11" s="1"/>
  <c r="O2353" i="11" s="1"/>
  <c r="P2353" i="11" s="1"/>
  <c r="C2353" i="11"/>
  <c r="F2353" i="11"/>
  <c r="G2353" i="11"/>
  <c r="H2353" i="11"/>
  <c r="J2353" i="11"/>
  <c r="K2353" i="11"/>
  <c r="L2353" i="11"/>
  <c r="N2353" i="11" s="1"/>
  <c r="M2353" i="11"/>
  <c r="A2354" i="11"/>
  <c r="B2354" i="11"/>
  <c r="C2354" i="11"/>
  <c r="E2354" i="11"/>
  <c r="J2354" i="11"/>
  <c r="L2354" i="11" s="1"/>
  <c r="K2354" i="11"/>
  <c r="O2354" i="11"/>
  <c r="P2354" i="11"/>
  <c r="A2355" i="11"/>
  <c r="B2355" i="11"/>
  <c r="C2355" i="11" s="1"/>
  <c r="E2355" i="11"/>
  <c r="O2355" i="11" s="1"/>
  <c r="P2355" i="11" s="1"/>
  <c r="F2355" i="11"/>
  <c r="G2355" i="11"/>
  <c r="I2355" i="11"/>
  <c r="J2355" i="11"/>
  <c r="K2355" i="11"/>
  <c r="L2355" i="11"/>
  <c r="M2355" i="11"/>
  <c r="N2355" i="11"/>
  <c r="A2356" i="11"/>
  <c r="B2356" i="11"/>
  <c r="E2356" i="11" s="1"/>
  <c r="O2356" i="11" s="1"/>
  <c r="P2356" i="11" s="1"/>
  <c r="C2356" i="11"/>
  <c r="F2356" i="11"/>
  <c r="G2356" i="11"/>
  <c r="I2356" i="11"/>
  <c r="J2356" i="11"/>
  <c r="K2356" i="11"/>
  <c r="L2356" i="11" s="1"/>
  <c r="A2357" i="11"/>
  <c r="B2357" i="11"/>
  <c r="E2357" i="11" s="1"/>
  <c r="O2357" i="11" s="1"/>
  <c r="P2357" i="11" s="1"/>
  <c r="C2357" i="11"/>
  <c r="F2357" i="11"/>
  <c r="G2357" i="11"/>
  <c r="H2357" i="11"/>
  <c r="J2357" i="11"/>
  <c r="K2357" i="11"/>
  <c r="L2357" i="11"/>
  <c r="N2357" i="11" s="1"/>
  <c r="M2357" i="11"/>
  <c r="A2358" i="11"/>
  <c r="B2358" i="11"/>
  <c r="C2358" i="11" s="1"/>
  <c r="E2358" i="11"/>
  <c r="O2358" i="11" s="1"/>
  <c r="P2358" i="11" s="1"/>
  <c r="J2358" i="11"/>
  <c r="L2358" i="11" s="1"/>
  <c r="N2358" i="11" s="1"/>
  <c r="K2358" i="11"/>
  <c r="A2359" i="11"/>
  <c r="B2359" i="11"/>
  <c r="C2359" i="11" s="1"/>
  <c r="E2359" i="11"/>
  <c r="O2359" i="11" s="1"/>
  <c r="P2359" i="11" s="1"/>
  <c r="F2359" i="11"/>
  <c r="G2359" i="11"/>
  <c r="I2359" i="11"/>
  <c r="J2359" i="11"/>
  <c r="L2359" i="11" s="1"/>
  <c r="K2359" i="11"/>
  <c r="A2360" i="11"/>
  <c r="B2360" i="11"/>
  <c r="E2360" i="11" s="1"/>
  <c r="O2360" i="11" s="1"/>
  <c r="P2360" i="11" s="1"/>
  <c r="C2360" i="11"/>
  <c r="F2360" i="11"/>
  <c r="G2360" i="11"/>
  <c r="I2360" i="11"/>
  <c r="J2360" i="11"/>
  <c r="K2360" i="11"/>
  <c r="L2360" i="11" s="1"/>
  <c r="A2361" i="11"/>
  <c r="B2361" i="11"/>
  <c r="E2361" i="11" s="1"/>
  <c r="O2361" i="11" s="1"/>
  <c r="P2361" i="11" s="1"/>
  <c r="C2361" i="11"/>
  <c r="F2361" i="11"/>
  <c r="G2361" i="11"/>
  <c r="H2361" i="11"/>
  <c r="J2361" i="11"/>
  <c r="K2361" i="11"/>
  <c r="L2361" i="11"/>
  <c r="N2361" i="11" s="1"/>
  <c r="M2361" i="11"/>
  <c r="A2362" i="11"/>
  <c r="B2362" i="11"/>
  <c r="E2362" i="11" s="1"/>
  <c r="C2362" i="11"/>
  <c r="J2362" i="11"/>
  <c r="L2362" i="11" s="1"/>
  <c r="N2362" i="11" s="1"/>
  <c r="K2362" i="11"/>
  <c r="M2362" i="11"/>
  <c r="O2362" i="11"/>
  <c r="P2362" i="11" s="1"/>
  <c r="A2363" i="11"/>
  <c r="B2363" i="11"/>
  <c r="C2363" i="11" s="1"/>
  <c r="E2363" i="11"/>
  <c r="O2363" i="11" s="1"/>
  <c r="P2363" i="11" s="1"/>
  <c r="F2363" i="11"/>
  <c r="G2363" i="11"/>
  <c r="I2363" i="11"/>
  <c r="J2363" i="11"/>
  <c r="K2363" i="11"/>
  <c r="L2363" i="11"/>
  <c r="M2363" i="11"/>
  <c r="N2363" i="11"/>
  <c r="A2364" i="11"/>
  <c r="B2364" i="11"/>
  <c r="E2364" i="11" s="1"/>
  <c r="O2364" i="11" s="1"/>
  <c r="P2364" i="11" s="1"/>
  <c r="C2364" i="11"/>
  <c r="F2364" i="11"/>
  <c r="G2364" i="11"/>
  <c r="I2364" i="11"/>
  <c r="J2364" i="11"/>
  <c r="K2364" i="11"/>
  <c r="A2365" i="11"/>
  <c r="B2365" i="11"/>
  <c r="E2365" i="11" s="1"/>
  <c r="O2365" i="11" s="1"/>
  <c r="P2365" i="11" s="1"/>
  <c r="C2365" i="11"/>
  <c r="F2365" i="11"/>
  <c r="G2365" i="11"/>
  <c r="H2365" i="11"/>
  <c r="J2365" i="11"/>
  <c r="K2365" i="11"/>
  <c r="L2365" i="11"/>
  <c r="N2365" i="11" s="1"/>
  <c r="M2365" i="11"/>
  <c r="A2366" i="11"/>
  <c r="B2366" i="11"/>
  <c r="C2366" i="11"/>
  <c r="E2366" i="11"/>
  <c r="O2366" i="11" s="1"/>
  <c r="P2366" i="11" s="1"/>
  <c r="J2366" i="11"/>
  <c r="L2366" i="11" s="1"/>
  <c r="K2366" i="11"/>
  <c r="A2367" i="11"/>
  <c r="B2367" i="11"/>
  <c r="C2367" i="11" s="1"/>
  <c r="E2367" i="11"/>
  <c r="O2367" i="11" s="1"/>
  <c r="P2367" i="11" s="1"/>
  <c r="F2367" i="11"/>
  <c r="G2367" i="11"/>
  <c r="I2367" i="11"/>
  <c r="J2367" i="11"/>
  <c r="L2367" i="11" s="1"/>
  <c r="K2367" i="11"/>
  <c r="A2368" i="11"/>
  <c r="B2368" i="11"/>
  <c r="E2368" i="11" s="1"/>
  <c r="O2368" i="11" s="1"/>
  <c r="C2368" i="11"/>
  <c r="F2368" i="11"/>
  <c r="G2368" i="11"/>
  <c r="I2368" i="11"/>
  <c r="J2368" i="11"/>
  <c r="K2368" i="11"/>
  <c r="L2368" i="11" s="1"/>
  <c r="P2368" i="11"/>
  <c r="A2369" i="11"/>
  <c r="B2369" i="11"/>
  <c r="E2369" i="11" s="1"/>
  <c r="O2369" i="11" s="1"/>
  <c r="C2369" i="11"/>
  <c r="F2369" i="11"/>
  <c r="G2369" i="11"/>
  <c r="H2369" i="11"/>
  <c r="J2369" i="11"/>
  <c r="K2369" i="11"/>
  <c r="L2369" i="11"/>
  <c r="N2369" i="11" s="1"/>
  <c r="M2369" i="11"/>
  <c r="P2369" i="11"/>
  <c r="A2370" i="11"/>
  <c r="B2370" i="11"/>
  <c r="C2370" i="11"/>
  <c r="E2370" i="11"/>
  <c r="J2370" i="11"/>
  <c r="L2370" i="11" s="1"/>
  <c r="N2370" i="11" s="1"/>
  <c r="K2370" i="11"/>
  <c r="M2370" i="11"/>
  <c r="O2370" i="11"/>
  <c r="P2370" i="11" s="1"/>
  <c r="A2371" i="11"/>
  <c r="B2371" i="11"/>
  <c r="C2371" i="11" s="1"/>
  <c r="E2371" i="11"/>
  <c r="O2371" i="11" s="1"/>
  <c r="P2371" i="11" s="1"/>
  <c r="F2371" i="11"/>
  <c r="G2371" i="11"/>
  <c r="I2371" i="11"/>
  <c r="J2371" i="11"/>
  <c r="K2371" i="11"/>
  <c r="L2371" i="11"/>
  <c r="A2372" i="11"/>
  <c r="B2372" i="11"/>
  <c r="E2372" i="11" s="1"/>
  <c r="O2372" i="11" s="1"/>
  <c r="P2372" i="11" s="1"/>
  <c r="C2372" i="11"/>
  <c r="F2372" i="11"/>
  <c r="G2372" i="11"/>
  <c r="I2372" i="11"/>
  <c r="J2372" i="11"/>
  <c r="K2372" i="11"/>
  <c r="L2372" i="11" s="1"/>
  <c r="A2373" i="11"/>
  <c r="B2373" i="11"/>
  <c r="E2373" i="11" s="1"/>
  <c r="O2373" i="11" s="1"/>
  <c r="P2373" i="11" s="1"/>
  <c r="C2373" i="11"/>
  <c r="F2373" i="11"/>
  <c r="G2373" i="11"/>
  <c r="H2373" i="11"/>
  <c r="J2373" i="11"/>
  <c r="K2373" i="11"/>
  <c r="L2373" i="11"/>
  <c r="N2373" i="11" s="1"/>
  <c r="M2373" i="11"/>
  <c r="A2374" i="11"/>
  <c r="B2374" i="11"/>
  <c r="J2374" i="11"/>
  <c r="L2374" i="11" s="1"/>
  <c r="N2374" i="11" s="1"/>
  <c r="K2374" i="11"/>
  <c r="M2374" i="11"/>
  <c r="A2375" i="11"/>
  <c r="B2375" i="11"/>
  <c r="C2375" i="11" s="1"/>
  <c r="E2375" i="11"/>
  <c r="O2375" i="11" s="1"/>
  <c r="P2375" i="11" s="1"/>
  <c r="F2375" i="11"/>
  <c r="G2375" i="11"/>
  <c r="I2375" i="11"/>
  <c r="J2375" i="11"/>
  <c r="K2375" i="11"/>
  <c r="L2375" i="11"/>
  <c r="M2375" i="11"/>
  <c r="N2375" i="11"/>
  <c r="A2376" i="11"/>
  <c r="B2376" i="11"/>
  <c r="E2376" i="11" s="1"/>
  <c r="O2376" i="11" s="1"/>
  <c r="C2376" i="11"/>
  <c r="F2376" i="11"/>
  <c r="G2376" i="11"/>
  <c r="I2376" i="11"/>
  <c r="J2376" i="11"/>
  <c r="K2376" i="11"/>
  <c r="P2376" i="11"/>
  <c r="A2377" i="11"/>
  <c r="B2377" i="11"/>
  <c r="E2377" i="11" s="1"/>
  <c r="O2377" i="11" s="1"/>
  <c r="P2377" i="11" s="1"/>
  <c r="C2377" i="11"/>
  <c r="F2377" i="11"/>
  <c r="G2377" i="11"/>
  <c r="H2377" i="11"/>
  <c r="J2377" i="11"/>
  <c r="K2377" i="11"/>
  <c r="L2377" i="11"/>
  <c r="N2377" i="11" s="1"/>
  <c r="M2377" i="11"/>
  <c r="A2378" i="11"/>
  <c r="B2378" i="11"/>
  <c r="C2378" i="11"/>
  <c r="E2378" i="11"/>
  <c r="O2378" i="11" s="1"/>
  <c r="P2378" i="11" s="1"/>
  <c r="J2378" i="11"/>
  <c r="L2378" i="11" s="1"/>
  <c r="K2378" i="11"/>
  <c r="A2379" i="11"/>
  <c r="B2379" i="11"/>
  <c r="C2379" i="11" s="1"/>
  <c r="E2379" i="11"/>
  <c r="O2379" i="11" s="1"/>
  <c r="P2379" i="11" s="1"/>
  <c r="F2379" i="11"/>
  <c r="G2379" i="11"/>
  <c r="I2379" i="11"/>
  <c r="J2379" i="11"/>
  <c r="L2379" i="11" s="1"/>
  <c r="K2379" i="11"/>
  <c r="A2380" i="11"/>
  <c r="B2380" i="11"/>
  <c r="E2380" i="11" s="1"/>
  <c r="O2380" i="11" s="1"/>
  <c r="C2380" i="11"/>
  <c r="F2380" i="11"/>
  <c r="G2380" i="11"/>
  <c r="I2380" i="11"/>
  <c r="J2380" i="11"/>
  <c r="K2380" i="11"/>
  <c r="L2380" i="11" s="1"/>
  <c r="P2380" i="11"/>
  <c r="A2381" i="11"/>
  <c r="B2381" i="11"/>
  <c r="C2381" i="11"/>
  <c r="F2381" i="11"/>
  <c r="G2381" i="11"/>
  <c r="H2381" i="11"/>
  <c r="J2381" i="11"/>
  <c r="K2381" i="11"/>
  <c r="L2381" i="11"/>
  <c r="N2381" i="11" s="1"/>
  <c r="M2381" i="11"/>
  <c r="A2382" i="11"/>
  <c r="B2382" i="11"/>
  <c r="C2382" i="11"/>
  <c r="E2382" i="11"/>
  <c r="J2382" i="11"/>
  <c r="L2382" i="11" s="1"/>
  <c r="K2382" i="11"/>
  <c r="O2382" i="11"/>
  <c r="P2382" i="11"/>
  <c r="A2383" i="11"/>
  <c r="B2383" i="11"/>
  <c r="C2383" i="11" s="1"/>
  <c r="E2383" i="11"/>
  <c r="O2383" i="11" s="1"/>
  <c r="P2383" i="11" s="1"/>
  <c r="F2383" i="11"/>
  <c r="G2383" i="11"/>
  <c r="I2383" i="11"/>
  <c r="J2383" i="11"/>
  <c r="L2383" i="11" s="1"/>
  <c r="K2383" i="11"/>
  <c r="A2384" i="11"/>
  <c r="B2384" i="11"/>
  <c r="E2384" i="11" s="1"/>
  <c r="O2384" i="11" s="1"/>
  <c r="P2384" i="11" s="1"/>
  <c r="C2384" i="11"/>
  <c r="F2384" i="11"/>
  <c r="G2384" i="11"/>
  <c r="I2384" i="11"/>
  <c r="J2384" i="11"/>
  <c r="K2384" i="11"/>
  <c r="L2384" i="11" s="1"/>
  <c r="A2385" i="11"/>
  <c r="B2385" i="11"/>
  <c r="C2385" i="11"/>
  <c r="F2385" i="11"/>
  <c r="G2385" i="11"/>
  <c r="H2385" i="11"/>
  <c r="J2385" i="11"/>
  <c r="K2385" i="11"/>
  <c r="L2385" i="11"/>
  <c r="N2385" i="11" s="1"/>
  <c r="M2385" i="11"/>
  <c r="A2386" i="11"/>
  <c r="B2386" i="11"/>
  <c r="C2386" i="11"/>
  <c r="E2386" i="11"/>
  <c r="O2386" i="11" s="1"/>
  <c r="P2386" i="11" s="1"/>
  <c r="J2386" i="11"/>
  <c r="L2386" i="11" s="1"/>
  <c r="K2386" i="11"/>
  <c r="A2387" i="11"/>
  <c r="B2387" i="11"/>
  <c r="C2387" i="11" s="1"/>
  <c r="E2387" i="11"/>
  <c r="O2387" i="11" s="1"/>
  <c r="P2387" i="11" s="1"/>
  <c r="F2387" i="11"/>
  <c r="G2387" i="11"/>
  <c r="I2387" i="11"/>
  <c r="J2387" i="11"/>
  <c r="L2387" i="11" s="1"/>
  <c r="K2387" i="11"/>
  <c r="A2388" i="11"/>
  <c r="B2388" i="11"/>
  <c r="E2388" i="11" s="1"/>
  <c r="O2388" i="11" s="1"/>
  <c r="P2388" i="11" s="1"/>
  <c r="C2388" i="11"/>
  <c r="F2388" i="11"/>
  <c r="G2388" i="11"/>
  <c r="I2388" i="11"/>
  <c r="J2388" i="11"/>
  <c r="K2388" i="11"/>
  <c r="L2388" i="11" s="1"/>
  <c r="A2389" i="11"/>
  <c r="B2389" i="11"/>
  <c r="C2389" i="11"/>
  <c r="F2389" i="11"/>
  <c r="G2389" i="11"/>
  <c r="H2389" i="11"/>
  <c r="J2389" i="11"/>
  <c r="K2389" i="11"/>
  <c r="L2389" i="11"/>
  <c r="N2389" i="11" s="1"/>
  <c r="M2389" i="11"/>
  <c r="A2390" i="11"/>
  <c r="B2390" i="11"/>
  <c r="C2390" i="11"/>
  <c r="E2390" i="11"/>
  <c r="J2390" i="11"/>
  <c r="L2390" i="11" s="1"/>
  <c r="K2390" i="11"/>
  <c r="O2390" i="11"/>
  <c r="P2390" i="11"/>
  <c r="A2391" i="11"/>
  <c r="B2391" i="11"/>
  <c r="C2391" i="11" s="1"/>
  <c r="E2391" i="11"/>
  <c r="O2391" i="11" s="1"/>
  <c r="P2391" i="11" s="1"/>
  <c r="F2391" i="11"/>
  <c r="G2391" i="11"/>
  <c r="I2391" i="11"/>
  <c r="J2391" i="11"/>
  <c r="L2391" i="11" s="1"/>
  <c r="K2391" i="11"/>
  <c r="A2392" i="11"/>
  <c r="B2392" i="11"/>
  <c r="E2392" i="11" s="1"/>
  <c r="O2392" i="11" s="1"/>
  <c r="P2392" i="11" s="1"/>
  <c r="C2392" i="11"/>
  <c r="F2392" i="11"/>
  <c r="G2392" i="11"/>
  <c r="I2392" i="11"/>
  <c r="J2392" i="11"/>
  <c r="K2392" i="11"/>
  <c r="L2392" i="11" s="1"/>
  <c r="A2393" i="11"/>
  <c r="B2393" i="11"/>
  <c r="C2393" i="11"/>
  <c r="F2393" i="11"/>
  <c r="G2393" i="11"/>
  <c r="H2393" i="11"/>
  <c r="J2393" i="11"/>
  <c r="K2393" i="11"/>
  <c r="L2393" i="11"/>
  <c r="N2393" i="11" s="1"/>
  <c r="M2393" i="11"/>
  <c r="A2394" i="11"/>
  <c r="B2394" i="11"/>
  <c r="C2394" i="11"/>
  <c r="E2394" i="11"/>
  <c r="O2394" i="11" s="1"/>
  <c r="P2394" i="11" s="1"/>
  <c r="J2394" i="11"/>
  <c r="L2394" i="11" s="1"/>
  <c r="K2394" i="11"/>
  <c r="A2395" i="11"/>
  <c r="B2395" i="11"/>
  <c r="C2395" i="11" s="1"/>
  <c r="E2395" i="11"/>
  <c r="O2395" i="11" s="1"/>
  <c r="P2395" i="11" s="1"/>
  <c r="F2395" i="11"/>
  <c r="G2395" i="11"/>
  <c r="I2395" i="11"/>
  <c r="J2395" i="11"/>
  <c r="L2395" i="11" s="1"/>
  <c r="K2395" i="11"/>
  <c r="A2396" i="11"/>
  <c r="B2396" i="11"/>
  <c r="E2396" i="11" s="1"/>
  <c r="O2396" i="11" s="1"/>
  <c r="P2396" i="11" s="1"/>
  <c r="C2396" i="11"/>
  <c r="F2396" i="11"/>
  <c r="G2396" i="11"/>
  <c r="I2396" i="11"/>
  <c r="J2396" i="11"/>
  <c r="K2396" i="11"/>
  <c r="L2396" i="11" s="1"/>
  <c r="A2397" i="11"/>
  <c r="B2397" i="11"/>
  <c r="C2397" i="11"/>
  <c r="F2397" i="11"/>
  <c r="G2397" i="11"/>
  <c r="H2397" i="11"/>
  <c r="J2397" i="11"/>
  <c r="K2397" i="11"/>
  <c r="L2397" i="11"/>
  <c r="N2397" i="11" s="1"/>
  <c r="M2397" i="11"/>
  <c r="A2398" i="11"/>
  <c r="B2398" i="11"/>
  <c r="C2398" i="11"/>
  <c r="E2398" i="11"/>
  <c r="J2398" i="11"/>
  <c r="L2398" i="11" s="1"/>
  <c r="K2398" i="11"/>
  <c r="O2398" i="11"/>
  <c r="P2398" i="11"/>
  <c r="A2399" i="11"/>
  <c r="B2399" i="11"/>
  <c r="C2399" i="11" s="1"/>
  <c r="E2399" i="11"/>
  <c r="O2399" i="11" s="1"/>
  <c r="P2399" i="11" s="1"/>
  <c r="F2399" i="11"/>
  <c r="G2399" i="11"/>
  <c r="I2399" i="11"/>
  <c r="J2399" i="11"/>
  <c r="L2399" i="11" s="1"/>
  <c r="K2399" i="11"/>
  <c r="A2400" i="11"/>
  <c r="B2400" i="11"/>
  <c r="E2400" i="11" s="1"/>
  <c r="O2400" i="11" s="1"/>
  <c r="P2400" i="11" s="1"/>
  <c r="C2400" i="11"/>
  <c r="F2400" i="11"/>
  <c r="G2400" i="11"/>
  <c r="I2400" i="11"/>
  <c r="J2400" i="11"/>
  <c r="K2400" i="11"/>
  <c r="L2400" i="11" s="1"/>
  <c r="A2401" i="11"/>
  <c r="B2401" i="11"/>
  <c r="C2401" i="11"/>
  <c r="F2401" i="11"/>
  <c r="G2401" i="11"/>
  <c r="H2401" i="11"/>
  <c r="J2401" i="11"/>
  <c r="K2401" i="11"/>
  <c r="L2401" i="11"/>
  <c r="N2401" i="11" s="1"/>
  <c r="M2401" i="11"/>
  <c r="A2402" i="11"/>
  <c r="B2402" i="11"/>
  <c r="C2402" i="11"/>
  <c r="E2402" i="11"/>
  <c r="O2402" i="11" s="1"/>
  <c r="P2402" i="11" s="1"/>
  <c r="J2402" i="11"/>
  <c r="L2402" i="11" s="1"/>
  <c r="K2402" i="11"/>
  <c r="A2403" i="11"/>
  <c r="B2403" i="11"/>
  <c r="C2403" i="11" s="1"/>
  <c r="E2403" i="11"/>
  <c r="O2403" i="11" s="1"/>
  <c r="P2403" i="11" s="1"/>
  <c r="F2403" i="11"/>
  <c r="G2403" i="11"/>
  <c r="I2403" i="11"/>
  <c r="J2403" i="11"/>
  <c r="L2403" i="11" s="1"/>
  <c r="K2403" i="11"/>
  <c r="A2404" i="11"/>
  <c r="B2404" i="11"/>
  <c r="E2404" i="11" s="1"/>
  <c r="O2404" i="11" s="1"/>
  <c r="C2404" i="11"/>
  <c r="F2404" i="11"/>
  <c r="G2404" i="11"/>
  <c r="I2404" i="11"/>
  <c r="J2404" i="11"/>
  <c r="K2404" i="11"/>
  <c r="L2404" i="11" s="1"/>
  <c r="P2404" i="11"/>
  <c r="A2405" i="11"/>
  <c r="B2405" i="11"/>
  <c r="C2405" i="11"/>
  <c r="F2405" i="11"/>
  <c r="G2405" i="11"/>
  <c r="H2405" i="11"/>
  <c r="J2405" i="11"/>
  <c r="K2405" i="11"/>
  <c r="L2405" i="11"/>
  <c r="N2405" i="11" s="1"/>
  <c r="M2405" i="11"/>
  <c r="A2406" i="11"/>
  <c r="B2406" i="11"/>
  <c r="C2406" i="11"/>
  <c r="E2406" i="11"/>
  <c r="I2406" i="11"/>
  <c r="J2406" i="11"/>
  <c r="L2406" i="11" s="1"/>
  <c r="K2406" i="11"/>
  <c r="O2406" i="11"/>
  <c r="P2406" i="11"/>
  <c r="A2407" i="11"/>
  <c r="B2407" i="11"/>
  <c r="C2407" i="11" s="1"/>
  <c r="E2407" i="11"/>
  <c r="O2407" i="11" s="1"/>
  <c r="P2407" i="11" s="1"/>
  <c r="F2407" i="11"/>
  <c r="G2407" i="11"/>
  <c r="I2407" i="11"/>
  <c r="J2407" i="11"/>
  <c r="L2407" i="11" s="1"/>
  <c r="K2407" i="11"/>
  <c r="A2408" i="11"/>
  <c r="B2408" i="11"/>
  <c r="J2408" i="11"/>
  <c r="K2408" i="11"/>
  <c r="A2409" i="11"/>
  <c r="B2409" i="11"/>
  <c r="C2409" i="11"/>
  <c r="F2409" i="11"/>
  <c r="J2409" i="11"/>
  <c r="K2409" i="11"/>
  <c r="L2409" i="11"/>
  <c r="A2410" i="11"/>
  <c r="B2410" i="11"/>
  <c r="C2410" i="11"/>
  <c r="E2410" i="11"/>
  <c r="O2410" i="11" s="1"/>
  <c r="P2410" i="11" s="1"/>
  <c r="J2410" i="11"/>
  <c r="K2410" i="11"/>
  <c r="L2410" i="11"/>
  <c r="N2410" i="11" s="1"/>
  <c r="M2410" i="11"/>
  <c r="A2411" i="11"/>
  <c r="B2411" i="11"/>
  <c r="C2411" i="11" s="1"/>
  <c r="E2411" i="11"/>
  <c r="O2411" i="11" s="1"/>
  <c r="P2411" i="11" s="1"/>
  <c r="F2411" i="11"/>
  <c r="G2411" i="11"/>
  <c r="I2411" i="11"/>
  <c r="J2411" i="11"/>
  <c r="K2411" i="11"/>
  <c r="L2411" i="11"/>
  <c r="M2411" i="11"/>
  <c r="N2411" i="11"/>
  <c r="A2412" i="11"/>
  <c r="B2412" i="11"/>
  <c r="C2412" i="11"/>
  <c r="F2412" i="11"/>
  <c r="G2412" i="11"/>
  <c r="I2412" i="11"/>
  <c r="J2412" i="11"/>
  <c r="K2412" i="11"/>
  <c r="L2412" i="11" s="1"/>
  <c r="A2413" i="11"/>
  <c r="B2413" i="11"/>
  <c r="C2413" i="11" s="1"/>
  <c r="G2413" i="11"/>
  <c r="H2413" i="11"/>
  <c r="J2413" i="11"/>
  <c r="K2413" i="11"/>
  <c r="L2413" i="11"/>
  <c r="N2413" i="11" s="1"/>
  <c r="M2413" i="11"/>
  <c r="A2414" i="11"/>
  <c r="B2414" i="11"/>
  <c r="C2414" i="11" s="1"/>
  <c r="I2414" i="11"/>
  <c r="J2414" i="11"/>
  <c r="K2414" i="11"/>
  <c r="L2414" i="11"/>
  <c r="A2415" i="11"/>
  <c r="B2415" i="11"/>
  <c r="C2415" i="11" s="1"/>
  <c r="E2415" i="11"/>
  <c r="O2415" i="11" s="1"/>
  <c r="P2415" i="11" s="1"/>
  <c r="F2415" i="11"/>
  <c r="G2415" i="11"/>
  <c r="I2415" i="11"/>
  <c r="J2415" i="11"/>
  <c r="K2415" i="11"/>
  <c r="L2415" i="11"/>
  <c r="A2416" i="11"/>
  <c r="B2416" i="11"/>
  <c r="I2416" i="11" s="1"/>
  <c r="C2416" i="11"/>
  <c r="F2416" i="11"/>
  <c r="G2416" i="11"/>
  <c r="J2416" i="11"/>
  <c r="K2416" i="11"/>
  <c r="L2416" i="11" s="1"/>
  <c r="A2417" i="11"/>
  <c r="B2417" i="11"/>
  <c r="C2417" i="11"/>
  <c r="F2417" i="11"/>
  <c r="G2417" i="11"/>
  <c r="H2417" i="11"/>
  <c r="J2417" i="11"/>
  <c r="K2417" i="11"/>
  <c r="L2417" i="11"/>
  <c r="N2417" i="11" s="1"/>
  <c r="M2417" i="11"/>
  <c r="A2418" i="11"/>
  <c r="B2418" i="11"/>
  <c r="C2418" i="11"/>
  <c r="E2418" i="11"/>
  <c r="I2418" i="11"/>
  <c r="J2418" i="11"/>
  <c r="L2418" i="11" s="1"/>
  <c r="K2418" i="11"/>
  <c r="O2418" i="11"/>
  <c r="P2418" i="11"/>
  <c r="A2419" i="11"/>
  <c r="B2419" i="11"/>
  <c r="C2419" i="11" s="1"/>
  <c r="E2419" i="11"/>
  <c r="O2419" i="11" s="1"/>
  <c r="P2419" i="11" s="1"/>
  <c r="F2419" i="11"/>
  <c r="G2419" i="11"/>
  <c r="I2419" i="11"/>
  <c r="J2419" i="11"/>
  <c r="L2419" i="11" s="1"/>
  <c r="K2419" i="11"/>
  <c r="A2420" i="11"/>
  <c r="B2420" i="11"/>
  <c r="J2420" i="11"/>
  <c r="K2420" i="11"/>
  <c r="A2421" i="11"/>
  <c r="B2421" i="11"/>
  <c r="C2421" i="11"/>
  <c r="F2421" i="11"/>
  <c r="J2421" i="11"/>
  <c r="K2421" i="11"/>
  <c r="L2421" i="11"/>
  <c r="A2422" i="11"/>
  <c r="B2422" i="11"/>
  <c r="C2422" i="11"/>
  <c r="E2422" i="11"/>
  <c r="O2422" i="11" s="1"/>
  <c r="P2422" i="11" s="1"/>
  <c r="J2422" i="11"/>
  <c r="K2422" i="11"/>
  <c r="L2422" i="11"/>
  <c r="N2422" i="11" s="1"/>
  <c r="M2422" i="11"/>
  <c r="A2423" i="11"/>
  <c r="B2423" i="11"/>
  <c r="C2423" i="11" s="1"/>
  <c r="E2423" i="11"/>
  <c r="O2423" i="11" s="1"/>
  <c r="P2423" i="11" s="1"/>
  <c r="F2423" i="11"/>
  <c r="G2423" i="11"/>
  <c r="I2423" i="11"/>
  <c r="J2423" i="11"/>
  <c r="K2423" i="11"/>
  <c r="L2423" i="11"/>
  <c r="M2423" i="11"/>
  <c r="N2423" i="11"/>
  <c r="A2424" i="11"/>
  <c r="B2424" i="11"/>
  <c r="C2424" i="11"/>
  <c r="F2424" i="11"/>
  <c r="G2424" i="11"/>
  <c r="I2424" i="11"/>
  <c r="J2424" i="11"/>
  <c r="K2424" i="11"/>
  <c r="L2424" i="11" s="1"/>
  <c r="A2425" i="11"/>
  <c r="B2425" i="11"/>
  <c r="C2425" i="11" s="1"/>
  <c r="G2425" i="11"/>
  <c r="H2425" i="11"/>
  <c r="J2425" i="11"/>
  <c r="K2425" i="11"/>
  <c r="L2425" i="11"/>
  <c r="N2425" i="11" s="1"/>
  <c r="M2425" i="11"/>
  <c r="A2426" i="11"/>
  <c r="B2426" i="11"/>
  <c r="C2426" i="11" s="1"/>
  <c r="H2426" i="11"/>
  <c r="I2426" i="11"/>
  <c r="J2426" i="11"/>
  <c r="L2426" i="11" s="1"/>
  <c r="K2426" i="11"/>
  <c r="A2427" i="11"/>
  <c r="B2427" i="11"/>
  <c r="C2427" i="11" s="1"/>
  <c r="E2427" i="11"/>
  <c r="O2427" i="11" s="1"/>
  <c r="P2427" i="11" s="1"/>
  <c r="F2427" i="11"/>
  <c r="G2427" i="11"/>
  <c r="I2427" i="11"/>
  <c r="J2427" i="11"/>
  <c r="L2427" i="11" s="1"/>
  <c r="K2427" i="11"/>
  <c r="A2428" i="11"/>
  <c r="B2428" i="11"/>
  <c r="J2428" i="11"/>
  <c r="K2428" i="11"/>
  <c r="L2428" i="11" s="1"/>
  <c r="M2428" i="11" s="1"/>
  <c r="N2428" i="11"/>
  <c r="A2429" i="11"/>
  <c r="B2429" i="11"/>
  <c r="G2429" i="11" s="1"/>
  <c r="C2429" i="11"/>
  <c r="F2429" i="11"/>
  <c r="J2429" i="11"/>
  <c r="K2429" i="11"/>
  <c r="L2429" i="11"/>
  <c r="N2429" i="11" s="1"/>
  <c r="M2429" i="11"/>
  <c r="A2430" i="11"/>
  <c r="B2430" i="11"/>
  <c r="H2430" i="11" s="1"/>
  <c r="C2430" i="11"/>
  <c r="E2430" i="11"/>
  <c r="O2430" i="11" s="1"/>
  <c r="P2430" i="11" s="1"/>
  <c r="J2430" i="11"/>
  <c r="K2430" i="11"/>
  <c r="L2430" i="11"/>
  <c r="N2430" i="11" s="1"/>
  <c r="M2430" i="11"/>
  <c r="A2431" i="11"/>
  <c r="B2431" i="11"/>
  <c r="C2431" i="11" s="1"/>
  <c r="E2431" i="11"/>
  <c r="O2431" i="11" s="1"/>
  <c r="P2431" i="11" s="1"/>
  <c r="F2431" i="11"/>
  <c r="G2431" i="11"/>
  <c r="I2431" i="11"/>
  <c r="J2431" i="11"/>
  <c r="K2431" i="11"/>
  <c r="L2431" i="11"/>
  <c r="N2431" i="11" s="1"/>
  <c r="M2431" i="11"/>
  <c r="A2432" i="11"/>
  <c r="B2432" i="11"/>
  <c r="C2432" i="11" s="1"/>
  <c r="F2432" i="11"/>
  <c r="G2432" i="11"/>
  <c r="J2432" i="11"/>
  <c r="K2432" i="11"/>
  <c r="L2432" i="11" s="1"/>
  <c r="M2432" i="11" s="1"/>
  <c r="N2432" i="11"/>
  <c r="A2433" i="11"/>
  <c r="B2433" i="11"/>
  <c r="C2433" i="11"/>
  <c r="F2433" i="11"/>
  <c r="G2433" i="11"/>
  <c r="H2433" i="11"/>
  <c r="J2433" i="11"/>
  <c r="K2433" i="11"/>
  <c r="L2433" i="11"/>
  <c r="N2433" i="11" s="1"/>
  <c r="M2433" i="11"/>
  <c r="A2434" i="11"/>
  <c r="B2434" i="11"/>
  <c r="C2434" i="11"/>
  <c r="E2434" i="11"/>
  <c r="H2434" i="11"/>
  <c r="I2434" i="11"/>
  <c r="J2434" i="11"/>
  <c r="K2434" i="11"/>
  <c r="L2434" i="11"/>
  <c r="N2434" i="11" s="1"/>
  <c r="M2434" i="11"/>
  <c r="O2434" i="11"/>
  <c r="P2434" i="11"/>
  <c r="A2435" i="11"/>
  <c r="B2435" i="11"/>
  <c r="C2435" i="11" s="1"/>
  <c r="E2435" i="11"/>
  <c r="O2435" i="11" s="1"/>
  <c r="P2435" i="11" s="1"/>
  <c r="F2435" i="11"/>
  <c r="G2435" i="11"/>
  <c r="I2435" i="11"/>
  <c r="J2435" i="11"/>
  <c r="K2435" i="11"/>
  <c r="L2435" i="11"/>
  <c r="M2435" i="11"/>
  <c r="N2435" i="11"/>
  <c r="A2436" i="11"/>
  <c r="B2436" i="11"/>
  <c r="C2436" i="11"/>
  <c r="F2436" i="11"/>
  <c r="G2436" i="11"/>
  <c r="I2436" i="11"/>
  <c r="J2436" i="11"/>
  <c r="K2436" i="11"/>
  <c r="A2437" i="11"/>
  <c r="B2437" i="11"/>
  <c r="J2437" i="11"/>
  <c r="K2437" i="11"/>
  <c r="L2437" i="11" s="1"/>
  <c r="A2438" i="11"/>
  <c r="B2438" i="11"/>
  <c r="J2438" i="11"/>
  <c r="L2438" i="11" s="1"/>
  <c r="K2438" i="11"/>
  <c r="A2439" i="11"/>
  <c r="B2439" i="11"/>
  <c r="C2439" i="11" s="1"/>
  <c r="E2439" i="11"/>
  <c r="O2439" i="11" s="1"/>
  <c r="P2439" i="11" s="1"/>
  <c r="F2439" i="11"/>
  <c r="G2439" i="11"/>
  <c r="I2439" i="11"/>
  <c r="J2439" i="11"/>
  <c r="L2439" i="11" s="1"/>
  <c r="K2439" i="11"/>
  <c r="A2440" i="11"/>
  <c r="B2440" i="11"/>
  <c r="C2440" i="11"/>
  <c r="J2440" i="11"/>
  <c r="K2440" i="11"/>
  <c r="L2440" i="11" s="1"/>
  <c r="A2441" i="11"/>
  <c r="B2441" i="11"/>
  <c r="C2441" i="11"/>
  <c r="F2441" i="11"/>
  <c r="J2441" i="11"/>
  <c r="K2441" i="11"/>
  <c r="L2441" i="11"/>
  <c r="A2442" i="11"/>
  <c r="B2442" i="11"/>
  <c r="C2442" i="11"/>
  <c r="E2442" i="11"/>
  <c r="O2442" i="11" s="1"/>
  <c r="P2442" i="11" s="1"/>
  <c r="J2442" i="11"/>
  <c r="K2442" i="11"/>
  <c r="L2442" i="11"/>
  <c r="A2443" i="11"/>
  <c r="B2443" i="11"/>
  <c r="C2443" i="11" s="1"/>
  <c r="E2443" i="11"/>
  <c r="O2443" i="11" s="1"/>
  <c r="P2443" i="11" s="1"/>
  <c r="F2443" i="11"/>
  <c r="G2443" i="11"/>
  <c r="I2443" i="11"/>
  <c r="J2443" i="11"/>
  <c r="K2443" i="11"/>
  <c r="L2443" i="11"/>
  <c r="A2444" i="11"/>
  <c r="B2444" i="11"/>
  <c r="C2444" i="11"/>
  <c r="F2444" i="11"/>
  <c r="G2444" i="11"/>
  <c r="J2444" i="11"/>
  <c r="K2444" i="11"/>
  <c r="L2444" i="11" s="1"/>
  <c r="M2444" i="11" s="1"/>
  <c r="A2445" i="11"/>
  <c r="B2445" i="11"/>
  <c r="C2445" i="11"/>
  <c r="F2445" i="11"/>
  <c r="G2445" i="11"/>
  <c r="H2445" i="11"/>
  <c r="J2445" i="11"/>
  <c r="K2445" i="11"/>
  <c r="L2445" i="11"/>
  <c r="N2445" i="11" s="1"/>
  <c r="A2446" i="11"/>
  <c r="B2446" i="11"/>
  <c r="C2446" i="11"/>
  <c r="E2446" i="11"/>
  <c r="H2446" i="11"/>
  <c r="I2446" i="11"/>
  <c r="J2446" i="11"/>
  <c r="K2446" i="11"/>
  <c r="L2446" i="11"/>
  <c r="N2446" i="11" s="1"/>
  <c r="O2446" i="11"/>
  <c r="P2446" i="11" s="1"/>
  <c r="A2447" i="11"/>
  <c r="B2447" i="11"/>
  <c r="C2447" i="11" s="1"/>
  <c r="E2447" i="11"/>
  <c r="O2447" i="11" s="1"/>
  <c r="P2447" i="11" s="1"/>
  <c r="F2447" i="11"/>
  <c r="G2447" i="11"/>
  <c r="I2447" i="11"/>
  <c r="J2447" i="11"/>
  <c r="K2447" i="11"/>
  <c r="L2447" i="11"/>
  <c r="M2447" i="11" s="1"/>
  <c r="N2447" i="11"/>
  <c r="A2448" i="11"/>
  <c r="B2448" i="11"/>
  <c r="C2448" i="11" s="1"/>
  <c r="F2448" i="11"/>
  <c r="G2448" i="11"/>
  <c r="I2448" i="11"/>
  <c r="J2448" i="11"/>
  <c r="K2448" i="11"/>
  <c r="A2449" i="11"/>
  <c r="B2449" i="11"/>
  <c r="C2449" i="11" s="1"/>
  <c r="G2449" i="11"/>
  <c r="H2449" i="11"/>
  <c r="J2449" i="11"/>
  <c r="K2449" i="11"/>
  <c r="L2449" i="11" s="1"/>
  <c r="A2450" i="11"/>
  <c r="B2450" i="11"/>
  <c r="C2450" i="11" s="1"/>
  <c r="H2450" i="11"/>
  <c r="I2450" i="11"/>
  <c r="J2450" i="11"/>
  <c r="L2450" i="11" s="1"/>
  <c r="K2450" i="11"/>
  <c r="A2451" i="11"/>
  <c r="B2451" i="11"/>
  <c r="C2451" i="11" s="1"/>
  <c r="E2451" i="11"/>
  <c r="O2451" i="11" s="1"/>
  <c r="P2451" i="11" s="1"/>
  <c r="F2451" i="11"/>
  <c r="G2451" i="11"/>
  <c r="I2451" i="11"/>
  <c r="J2451" i="11"/>
  <c r="L2451" i="11" s="1"/>
  <c r="K2451" i="11"/>
  <c r="A2452" i="11"/>
  <c r="B2452" i="11"/>
  <c r="J2452" i="11"/>
  <c r="K2452" i="11"/>
  <c r="L2452" i="11" s="1"/>
  <c r="M2452" i="11" s="1"/>
  <c r="N2452" i="11"/>
  <c r="A2453" i="11"/>
  <c r="B2453" i="11"/>
  <c r="G2453" i="11" s="1"/>
  <c r="C2453" i="11"/>
  <c r="F2453" i="11"/>
  <c r="J2453" i="11"/>
  <c r="K2453" i="11"/>
  <c r="L2453" i="11"/>
  <c r="N2453" i="11" s="1"/>
  <c r="M2453" i="11"/>
  <c r="A2454" i="11"/>
  <c r="B2454" i="11"/>
  <c r="H2454" i="11" s="1"/>
  <c r="C2454" i="11"/>
  <c r="E2454" i="11"/>
  <c r="O2454" i="11" s="1"/>
  <c r="P2454" i="11" s="1"/>
  <c r="J2454" i="11"/>
  <c r="K2454" i="11"/>
  <c r="L2454" i="11"/>
  <c r="N2454" i="11" s="1"/>
  <c r="M2454" i="11"/>
  <c r="A2455" i="11"/>
  <c r="B2455" i="11"/>
  <c r="C2455" i="11" s="1"/>
  <c r="E2455" i="11"/>
  <c r="O2455" i="11" s="1"/>
  <c r="P2455" i="11" s="1"/>
  <c r="F2455" i="11"/>
  <c r="G2455" i="11"/>
  <c r="I2455" i="11"/>
  <c r="J2455" i="11"/>
  <c r="K2455" i="11"/>
  <c r="L2455" i="11"/>
  <c r="N2455" i="11" s="1"/>
  <c r="M2455" i="11"/>
  <c r="A2456" i="11"/>
  <c r="B2456" i="11"/>
  <c r="C2456" i="11" s="1"/>
  <c r="F2456" i="11"/>
  <c r="G2456" i="11"/>
  <c r="J2456" i="11"/>
  <c r="K2456" i="11"/>
  <c r="L2456" i="11" s="1"/>
  <c r="M2456" i="11" s="1"/>
  <c r="N2456" i="11"/>
  <c r="A2457" i="11"/>
  <c r="B2457" i="11"/>
  <c r="C2457" i="11"/>
  <c r="F2457" i="11"/>
  <c r="G2457" i="11"/>
  <c r="H2457" i="11"/>
  <c r="J2457" i="11"/>
  <c r="K2457" i="11"/>
  <c r="L2457" i="11"/>
  <c r="N2457" i="11" s="1"/>
  <c r="M2457" i="11"/>
  <c r="A2458" i="11"/>
  <c r="B2458" i="11"/>
  <c r="C2458" i="11"/>
  <c r="E2458" i="11"/>
  <c r="H2458" i="11"/>
  <c r="I2458" i="11"/>
  <c r="J2458" i="11"/>
  <c r="K2458" i="11"/>
  <c r="L2458" i="11"/>
  <c r="N2458" i="11" s="1"/>
  <c r="M2458" i="11"/>
  <c r="O2458" i="11"/>
  <c r="P2458" i="11"/>
  <c r="A2459" i="11"/>
  <c r="B2459" i="11"/>
  <c r="C2459" i="11" s="1"/>
  <c r="E2459" i="11"/>
  <c r="O2459" i="11" s="1"/>
  <c r="P2459" i="11" s="1"/>
  <c r="F2459" i="11"/>
  <c r="G2459" i="11"/>
  <c r="I2459" i="11"/>
  <c r="J2459" i="11"/>
  <c r="K2459" i="11"/>
  <c r="L2459" i="11"/>
  <c r="M2459" i="11"/>
  <c r="N2459" i="11"/>
  <c r="A2460" i="11"/>
  <c r="B2460" i="11"/>
  <c r="C2460" i="11"/>
  <c r="F2460" i="11"/>
  <c r="G2460" i="11"/>
  <c r="I2460" i="11"/>
  <c r="J2460" i="11"/>
  <c r="K2460" i="11"/>
  <c r="A2461" i="11"/>
  <c r="B2461" i="11"/>
  <c r="J2461" i="11"/>
  <c r="K2461" i="11"/>
  <c r="L2461" i="11" s="1"/>
  <c r="A2462" i="11"/>
  <c r="B2462" i="11"/>
  <c r="J2462" i="11"/>
  <c r="L2462" i="11" s="1"/>
  <c r="K2462" i="11"/>
  <c r="A2463" i="11"/>
  <c r="B2463" i="11"/>
  <c r="C2463" i="11" s="1"/>
  <c r="E2463" i="11"/>
  <c r="O2463" i="11" s="1"/>
  <c r="P2463" i="11" s="1"/>
  <c r="F2463" i="11"/>
  <c r="G2463" i="11"/>
  <c r="I2463" i="11"/>
  <c r="J2463" i="11"/>
  <c r="L2463" i="11" s="1"/>
  <c r="K2463" i="11"/>
  <c r="A2464" i="11"/>
  <c r="B2464" i="11"/>
  <c r="C2464" i="11"/>
  <c r="J2464" i="11"/>
  <c r="K2464" i="11"/>
  <c r="L2464" i="11" s="1"/>
  <c r="A2465" i="11"/>
  <c r="B2465" i="11"/>
  <c r="C2465" i="11"/>
  <c r="F2465" i="11"/>
  <c r="J2465" i="11"/>
  <c r="K2465" i="11"/>
  <c r="L2465" i="11"/>
  <c r="A2466" i="11"/>
  <c r="B2466" i="11"/>
  <c r="C2466" i="11"/>
  <c r="E2466" i="11"/>
  <c r="O2466" i="11" s="1"/>
  <c r="P2466" i="11" s="1"/>
  <c r="J2466" i="11"/>
  <c r="K2466" i="11"/>
  <c r="L2466" i="11"/>
  <c r="A2467" i="11"/>
  <c r="B2467" i="11"/>
  <c r="C2467" i="11" s="1"/>
  <c r="E2467" i="11"/>
  <c r="O2467" i="11" s="1"/>
  <c r="P2467" i="11" s="1"/>
  <c r="F2467" i="11"/>
  <c r="G2467" i="11"/>
  <c r="I2467" i="11"/>
  <c r="J2467" i="11"/>
  <c r="K2467" i="11"/>
  <c r="L2467" i="11"/>
  <c r="A2468" i="11"/>
  <c r="B2468" i="11"/>
  <c r="C2468" i="11"/>
  <c r="F2468" i="11"/>
  <c r="G2468" i="11"/>
  <c r="J2468" i="11"/>
  <c r="K2468" i="11"/>
  <c r="L2468" i="11" s="1"/>
  <c r="M2468" i="11" s="1"/>
  <c r="A2469" i="11"/>
  <c r="B2469" i="11"/>
  <c r="C2469" i="11"/>
  <c r="F2469" i="11"/>
  <c r="G2469" i="11"/>
  <c r="H2469" i="11"/>
  <c r="J2469" i="11"/>
  <c r="K2469" i="11"/>
  <c r="L2469" i="11"/>
  <c r="N2469" i="11" s="1"/>
  <c r="A2470" i="11"/>
  <c r="B2470" i="11"/>
  <c r="C2470" i="11"/>
  <c r="E2470" i="11"/>
  <c r="H2470" i="11"/>
  <c r="I2470" i="11"/>
  <c r="J2470" i="11"/>
  <c r="K2470" i="11"/>
  <c r="L2470" i="11"/>
  <c r="N2470" i="11" s="1"/>
  <c r="O2470" i="11"/>
  <c r="P2470" i="11" s="1"/>
  <c r="A2471" i="11"/>
  <c r="B2471" i="11"/>
  <c r="C2471" i="11" s="1"/>
  <c r="E2471" i="11"/>
  <c r="O2471" i="11" s="1"/>
  <c r="P2471" i="11" s="1"/>
  <c r="F2471" i="11"/>
  <c r="G2471" i="11"/>
  <c r="I2471" i="11"/>
  <c r="J2471" i="11"/>
  <c r="K2471" i="11"/>
  <c r="L2471" i="11"/>
  <c r="M2471" i="11" s="1"/>
  <c r="N2471" i="11"/>
  <c r="A2472" i="11"/>
  <c r="B2472" i="11"/>
  <c r="C2472" i="11" s="1"/>
  <c r="F2472" i="11"/>
  <c r="G2472" i="11"/>
  <c r="I2472" i="11"/>
  <c r="J2472" i="11"/>
  <c r="K2472" i="11"/>
  <c r="A2473" i="11"/>
  <c r="B2473" i="11"/>
  <c r="C2473" i="11" s="1"/>
  <c r="G2473" i="11"/>
  <c r="H2473" i="11"/>
  <c r="J2473" i="11"/>
  <c r="K2473" i="11"/>
  <c r="L2473" i="11" s="1"/>
  <c r="A2474" i="11"/>
  <c r="B2474" i="11"/>
  <c r="C2474" i="11" s="1"/>
  <c r="H2474" i="11"/>
  <c r="I2474" i="11"/>
  <c r="J2474" i="11"/>
  <c r="L2474" i="11" s="1"/>
  <c r="K2474" i="11"/>
  <c r="A2475" i="11"/>
  <c r="B2475" i="11"/>
  <c r="C2475" i="11" s="1"/>
  <c r="E2475" i="11"/>
  <c r="O2475" i="11" s="1"/>
  <c r="P2475" i="11" s="1"/>
  <c r="F2475" i="11"/>
  <c r="G2475" i="11"/>
  <c r="I2475" i="11"/>
  <c r="J2475" i="11"/>
  <c r="L2475" i="11" s="1"/>
  <c r="K2475" i="11"/>
  <c r="A2476" i="11"/>
  <c r="B2476" i="11"/>
  <c r="J2476" i="11"/>
  <c r="K2476" i="11"/>
  <c r="L2476" i="11" s="1"/>
  <c r="M2476" i="11" s="1"/>
  <c r="N2476" i="11"/>
  <c r="A2477" i="11"/>
  <c r="B2477" i="11"/>
  <c r="G2477" i="11" s="1"/>
  <c r="C2477" i="11"/>
  <c r="F2477" i="11"/>
  <c r="J2477" i="11"/>
  <c r="K2477" i="11"/>
  <c r="L2477" i="11"/>
  <c r="N2477" i="11" s="1"/>
  <c r="M2477" i="11"/>
  <c r="A2478" i="11"/>
  <c r="B2478" i="11"/>
  <c r="H2478" i="11" s="1"/>
  <c r="C2478" i="11"/>
  <c r="E2478" i="11"/>
  <c r="O2478" i="11" s="1"/>
  <c r="P2478" i="11" s="1"/>
  <c r="J2478" i="11"/>
  <c r="K2478" i="11"/>
  <c r="L2478" i="11"/>
  <c r="N2478" i="11" s="1"/>
  <c r="M2478" i="11"/>
  <c r="A2479" i="11"/>
  <c r="B2479" i="11"/>
  <c r="C2479" i="11" s="1"/>
  <c r="E2479" i="11"/>
  <c r="O2479" i="11" s="1"/>
  <c r="P2479" i="11" s="1"/>
  <c r="F2479" i="11"/>
  <c r="G2479" i="11"/>
  <c r="I2479" i="11"/>
  <c r="J2479" i="11"/>
  <c r="K2479" i="11"/>
  <c r="L2479" i="11"/>
  <c r="N2479" i="11" s="1"/>
  <c r="M2479" i="11"/>
  <c r="A2480" i="11"/>
  <c r="B2480" i="11"/>
  <c r="C2480" i="11" s="1"/>
  <c r="F2480" i="11"/>
  <c r="G2480" i="11"/>
  <c r="J2480" i="11"/>
  <c r="K2480" i="11"/>
  <c r="L2480" i="11" s="1"/>
  <c r="M2480" i="11" s="1"/>
  <c r="N2480" i="11"/>
  <c r="A2481" i="11"/>
  <c r="B2481" i="11"/>
  <c r="C2481" i="11"/>
  <c r="F2481" i="11"/>
  <c r="G2481" i="11"/>
  <c r="H2481" i="11"/>
  <c r="J2481" i="11"/>
  <c r="K2481" i="11"/>
  <c r="L2481" i="11"/>
  <c r="N2481" i="11" s="1"/>
  <c r="M2481" i="11"/>
  <c r="A2482" i="11"/>
  <c r="B2482" i="11"/>
  <c r="C2482" i="11"/>
  <c r="E2482" i="11"/>
  <c r="H2482" i="11"/>
  <c r="I2482" i="11"/>
  <c r="J2482" i="11"/>
  <c r="K2482" i="11"/>
  <c r="L2482" i="11"/>
  <c r="N2482" i="11" s="1"/>
  <c r="M2482" i="11"/>
  <c r="O2482" i="11"/>
  <c r="P2482" i="11"/>
  <c r="A2483" i="11"/>
  <c r="B2483" i="11"/>
  <c r="C2483" i="11" s="1"/>
  <c r="E2483" i="11"/>
  <c r="O2483" i="11" s="1"/>
  <c r="P2483" i="11" s="1"/>
  <c r="F2483" i="11"/>
  <c r="G2483" i="11"/>
  <c r="I2483" i="11"/>
  <c r="J2483" i="11"/>
  <c r="K2483" i="11"/>
  <c r="L2483" i="11"/>
  <c r="M2483" i="11"/>
  <c r="N2483" i="11"/>
  <c r="A2484" i="11"/>
  <c r="B2484" i="11"/>
  <c r="C2484" i="11"/>
  <c r="F2484" i="11"/>
  <c r="G2484" i="11"/>
  <c r="I2484" i="11"/>
  <c r="J2484" i="11"/>
  <c r="K2484" i="11"/>
  <c r="A2485" i="11"/>
  <c r="B2485" i="11"/>
  <c r="J2485" i="11"/>
  <c r="K2485" i="11"/>
  <c r="L2485" i="11" s="1"/>
  <c r="A2486" i="11"/>
  <c r="B2486" i="11"/>
  <c r="J2486" i="11"/>
  <c r="L2486" i="11" s="1"/>
  <c r="K2486" i="11"/>
  <c r="A2487" i="11"/>
  <c r="B2487" i="11"/>
  <c r="C2487" i="11" s="1"/>
  <c r="E2487" i="11"/>
  <c r="O2487" i="11" s="1"/>
  <c r="P2487" i="11" s="1"/>
  <c r="F2487" i="11"/>
  <c r="G2487" i="11"/>
  <c r="I2487" i="11"/>
  <c r="J2487" i="11"/>
  <c r="K2487" i="11"/>
  <c r="A2488" i="11"/>
  <c r="B2488" i="11"/>
  <c r="E2488" i="11" s="1"/>
  <c r="O2488" i="11" s="1"/>
  <c r="P2488" i="11" s="1"/>
  <c r="C2488" i="11"/>
  <c r="J2488" i="11"/>
  <c r="K2488" i="11"/>
  <c r="A2489" i="11"/>
  <c r="B2489" i="11"/>
  <c r="I2489" i="11" s="1"/>
  <c r="C2489" i="11"/>
  <c r="J2489" i="11"/>
  <c r="K2489" i="11"/>
  <c r="L2489" i="11" s="1"/>
  <c r="A2490" i="11"/>
  <c r="B2490" i="11"/>
  <c r="J2490" i="11"/>
  <c r="L2490" i="11" s="1"/>
  <c r="K2490" i="11"/>
  <c r="A2491" i="11"/>
  <c r="B2491" i="11"/>
  <c r="C2491" i="11" s="1"/>
  <c r="E2491" i="11"/>
  <c r="O2491" i="11" s="1"/>
  <c r="P2491" i="11" s="1"/>
  <c r="F2491" i="11"/>
  <c r="G2491" i="11"/>
  <c r="I2491" i="11"/>
  <c r="J2491" i="11"/>
  <c r="K2491" i="11"/>
  <c r="L2491" i="11" s="1"/>
  <c r="A2492" i="11"/>
  <c r="B2492" i="11"/>
  <c r="I2492" i="11"/>
  <c r="J2492" i="11"/>
  <c r="K2492" i="11"/>
  <c r="A2493" i="11"/>
  <c r="B2493" i="11"/>
  <c r="H2493" i="11"/>
  <c r="J2493" i="11"/>
  <c r="K2493" i="11"/>
  <c r="L2493" i="11" s="1"/>
  <c r="A2494" i="11"/>
  <c r="B2494" i="11"/>
  <c r="C2494" i="11"/>
  <c r="E2494" i="11"/>
  <c r="H2494" i="11"/>
  <c r="I2494" i="11"/>
  <c r="J2494" i="11"/>
  <c r="L2494" i="11" s="1"/>
  <c r="K2494" i="11"/>
  <c r="O2494" i="11"/>
  <c r="P2494" i="11"/>
  <c r="A2495" i="11"/>
  <c r="B2495" i="11"/>
  <c r="C2495" i="11" s="1"/>
  <c r="E2495" i="11"/>
  <c r="O2495" i="11" s="1"/>
  <c r="P2495" i="11" s="1"/>
  <c r="F2495" i="11"/>
  <c r="G2495" i="11"/>
  <c r="I2495" i="11"/>
  <c r="J2495" i="11"/>
  <c r="K2495" i="11"/>
  <c r="L2495" i="11"/>
  <c r="M2495" i="11"/>
  <c r="N2495" i="11"/>
  <c r="A2496" i="11"/>
  <c r="B2496" i="11"/>
  <c r="E2496" i="11" s="1"/>
  <c r="C2496" i="11"/>
  <c r="F2496" i="11"/>
  <c r="G2496" i="11"/>
  <c r="H2496" i="11"/>
  <c r="I2496" i="11"/>
  <c r="J2496" i="11"/>
  <c r="K2496" i="11"/>
  <c r="O2496" i="11"/>
  <c r="P2496" i="11"/>
  <c r="A2497" i="11"/>
  <c r="B2497" i="11"/>
  <c r="I2497" i="11" s="1"/>
  <c r="C2497" i="11"/>
  <c r="E2497" i="11"/>
  <c r="F2497" i="11"/>
  <c r="G2497" i="11"/>
  <c r="H2497" i="11"/>
  <c r="J2497" i="11"/>
  <c r="K2497" i="11"/>
  <c r="L2497" i="11"/>
  <c r="N2497" i="11" s="1"/>
  <c r="M2497" i="11"/>
  <c r="O2497" i="11"/>
  <c r="P2497" i="11"/>
  <c r="A2498" i="11"/>
  <c r="B2498" i="11"/>
  <c r="C2498" i="11"/>
  <c r="E2498" i="11"/>
  <c r="H2498" i="11"/>
  <c r="I2498" i="11"/>
  <c r="J2498" i="11"/>
  <c r="K2498" i="11"/>
  <c r="L2498" i="11"/>
  <c r="M2498" i="11"/>
  <c r="N2498" i="11"/>
  <c r="O2498" i="11"/>
  <c r="P2498" i="11" s="1"/>
  <c r="A2499" i="11"/>
  <c r="B2499" i="11"/>
  <c r="C2499" i="11" s="1"/>
  <c r="E2499" i="11"/>
  <c r="O2499" i="11" s="1"/>
  <c r="P2499" i="11" s="1"/>
  <c r="F2499" i="11"/>
  <c r="G2499" i="11"/>
  <c r="I2499" i="11"/>
  <c r="J2499" i="11"/>
  <c r="K2499" i="11"/>
  <c r="L2499" i="11"/>
  <c r="M2499" i="11"/>
  <c r="N2499" i="11"/>
  <c r="A2500" i="11"/>
  <c r="B2500" i="11"/>
  <c r="E2500" i="11" s="1"/>
  <c r="C2500" i="11"/>
  <c r="F2500" i="11"/>
  <c r="G2500" i="11"/>
  <c r="H2500" i="11"/>
  <c r="I2500" i="11"/>
  <c r="J2500" i="11"/>
  <c r="K2500" i="11"/>
  <c r="L2500" i="11" s="1"/>
  <c r="M2500" i="11" s="1"/>
  <c r="N2500" i="11"/>
  <c r="O2500" i="11"/>
  <c r="P2500" i="11"/>
  <c r="A2501" i="11"/>
  <c r="B2501" i="11"/>
  <c r="I2501" i="11" s="1"/>
  <c r="C2501" i="11"/>
  <c r="E2501" i="11"/>
  <c r="F2501" i="11"/>
  <c r="G2501" i="11"/>
  <c r="H2501" i="11"/>
  <c r="J2501" i="11"/>
  <c r="K2501" i="11"/>
  <c r="L2501" i="11"/>
  <c r="N2501" i="11" s="1"/>
  <c r="M2501" i="11"/>
  <c r="O2501" i="11"/>
  <c r="P2501" i="11" s="1"/>
  <c r="A2502" i="11"/>
  <c r="B2502" i="11"/>
  <c r="C2502" i="11" s="1"/>
  <c r="E2502" i="11"/>
  <c r="O2502" i="11" s="1"/>
  <c r="P2502" i="11" s="1"/>
  <c r="H2502" i="11"/>
  <c r="J2502" i="11"/>
  <c r="K2502" i="11"/>
  <c r="L2502" i="11"/>
  <c r="M2502" i="11"/>
  <c r="N2502" i="11"/>
  <c r="A2503" i="11"/>
  <c r="B2503" i="11"/>
  <c r="C2503" i="11" s="1"/>
  <c r="E2503" i="11"/>
  <c r="O2503" i="11" s="1"/>
  <c r="P2503" i="11" s="1"/>
  <c r="F2503" i="11"/>
  <c r="G2503" i="11"/>
  <c r="I2503" i="11"/>
  <c r="J2503" i="11"/>
  <c r="K2503" i="11"/>
  <c r="L2503" i="11"/>
  <c r="N2503" i="11" s="1"/>
  <c r="M2503" i="11"/>
  <c r="A2504" i="11"/>
  <c r="B2504" i="11"/>
  <c r="E2504" i="11" s="1"/>
  <c r="F2504" i="11"/>
  <c r="G2504" i="11"/>
  <c r="J2504" i="11"/>
  <c r="K2504" i="11"/>
  <c r="L2504" i="11" s="1"/>
  <c r="M2504" i="11" s="1"/>
  <c r="N2504" i="11"/>
  <c r="O2504" i="11"/>
  <c r="P2504" i="11" s="1"/>
  <c r="A2505" i="11"/>
  <c r="B2505" i="11"/>
  <c r="I2505" i="11" s="1"/>
  <c r="E2505" i="11"/>
  <c r="O2505" i="11" s="1"/>
  <c r="P2505" i="11" s="1"/>
  <c r="F2505" i="11"/>
  <c r="J2505" i="11"/>
  <c r="K2505" i="11"/>
  <c r="L2505" i="11"/>
  <c r="N2505" i="11" s="1"/>
  <c r="M2505" i="11"/>
  <c r="A2506" i="11"/>
  <c r="B2506" i="11"/>
  <c r="H2506" i="11" s="1"/>
  <c r="C2506" i="11"/>
  <c r="E2506" i="11"/>
  <c r="O2506" i="11" s="1"/>
  <c r="P2506" i="11" s="1"/>
  <c r="J2506" i="11"/>
  <c r="K2506" i="11"/>
  <c r="L2506" i="11"/>
  <c r="N2506" i="11" s="1"/>
  <c r="M2506" i="11"/>
  <c r="A2507" i="11"/>
  <c r="B2507" i="11"/>
  <c r="C2507" i="11" s="1"/>
  <c r="E2507" i="11"/>
  <c r="O2507" i="11" s="1"/>
  <c r="P2507" i="11" s="1"/>
  <c r="F2507" i="11"/>
  <c r="G2507" i="11"/>
  <c r="I2507" i="11"/>
  <c r="J2507" i="11"/>
  <c r="K2507" i="11"/>
  <c r="L2507" i="11"/>
  <c r="A2508" i="11"/>
  <c r="B2508" i="11"/>
  <c r="E2508" i="11" s="1"/>
  <c r="O2508" i="11" s="1"/>
  <c r="P2508" i="11" s="1"/>
  <c r="C2508" i="11"/>
  <c r="F2508" i="11"/>
  <c r="I2508" i="11"/>
  <c r="J2508" i="11"/>
  <c r="K2508" i="11"/>
  <c r="L2508" i="11" s="1"/>
  <c r="M2508" i="11" s="1"/>
  <c r="N2508" i="11"/>
  <c r="A2509" i="11"/>
  <c r="B2509" i="11"/>
  <c r="I2509" i="11" s="1"/>
  <c r="C2509" i="11"/>
  <c r="E2509" i="11"/>
  <c r="O2509" i="11" s="1"/>
  <c r="P2509" i="11" s="1"/>
  <c r="H2509" i="11"/>
  <c r="J2509" i="11"/>
  <c r="K2509" i="11"/>
  <c r="L2509" i="11"/>
  <c r="A2510" i="11"/>
  <c r="B2510" i="11"/>
  <c r="J2510" i="11"/>
  <c r="K2510" i="11"/>
  <c r="L2510" i="11"/>
  <c r="A2511" i="11"/>
  <c r="B2511" i="11"/>
  <c r="C2511" i="11" s="1"/>
  <c r="E2511" i="11"/>
  <c r="O2511" i="11" s="1"/>
  <c r="P2511" i="11" s="1"/>
  <c r="F2511" i="11"/>
  <c r="G2511" i="11"/>
  <c r="I2511" i="11"/>
  <c r="J2511" i="11"/>
  <c r="K2511" i="11"/>
  <c r="L2511" i="11" s="1"/>
  <c r="A2512" i="11"/>
  <c r="B2512" i="11"/>
  <c r="J2512" i="11"/>
  <c r="K2512" i="11"/>
  <c r="L2512" i="11" s="1"/>
  <c r="A2513" i="11"/>
  <c r="B2513" i="11"/>
  <c r="J2513" i="11"/>
  <c r="K2513" i="11"/>
  <c r="L2513" i="11" s="1"/>
  <c r="A2514" i="11"/>
  <c r="B2514" i="11"/>
  <c r="C2514" i="11" s="1"/>
  <c r="I2514" i="11"/>
  <c r="J2514" i="11"/>
  <c r="L2514" i="11" s="1"/>
  <c r="K2514" i="11"/>
  <c r="A2515" i="11"/>
  <c r="B2515" i="11"/>
  <c r="C2515" i="11" s="1"/>
  <c r="E2515" i="11"/>
  <c r="O2515" i="11" s="1"/>
  <c r="P2515" i="11" s="1"/>
  <c r="F2515" i="11"/>
  <c r="G2515" i="11"/>
  <c r="I2515" i="11"/>
  <c r="J2515" i="11"/>
  <c r="L2515" i="11" s="1"/>
  <c r="K2515" i="11"/>
  <c r="A2516" i="11"/>
  <c r="B2516" i="11"/>
  <c r="E2516" i="11" s="1"/>
  <c r="O2516" i="11" s="1"/>
  <c r="P2516" i="11" s="1"/>
  <c r="G2516" i="11"/>
  <c r="H2516" i="11"/>
  <c r="I2516" i="11"/>
  <c r="J2516" i="11"/>
  <c r="K2516" i="11"/>
  <c r="A2517" i="11"/>
  <c r="B2517" i="11"/>
  <c r="I2517" i="11" s="1"/>
  <c r="F2517" i="11"/>
  <c r="G2517" i="11"/>
  <c r="H2517" i="11"/>
  <c r="J2517" i="11"/>
  <c r="K2517" i="11"/>
  <c r="L2517" i="11"/>
  <c r="N2517" i="11" s="1"/>
  <c r="M2517" i="11"/>
  <c r="A2518" i="11"/>
  <c r="B2518" i="11"/>
  <c r="C2518" i="11" s="1"/>
  <c r="E2518" i="11"/>
  <c r="H2518" i="11"/>
  <c r="I2518" i="11"/>
  <c r="J2518" i="11"/>
  <c r="L2518" i="11" s="1"/>
  <c r="K2518" i="11"/>
  <c r="O2518" i="11"/>
  <c r="P2518" i="11" s="1"/>
  <c r="A2519" i="11"/>
  <c r="B2519" i="11"/>
  <c r="C2519" i="11" s="1"/>
  <c r="E2519" i="11"/>
  <c r="O2519" i="11" s="1"/>
  <c r="P2519" i="11" s="1"/>
  <c r="F2519" i="11"/>
  <c r="G2519" i="11"/>
  <c r="I2519" i="11"/>
  <c r="J2519" i="11"/>
  <c r="K2519" i="11"/>
  <c r="L2519" i="11"/>
  <c r="M2519" i="11" s="1"/>
  <c r="N2519" i="11"/>
  <c r="A2520" i="11"/>
  <c r="B2520" i="11"/>
  <c r="E2520" i="11" s="1"/>
  <c r="F2520" i="11"/>
  <c r="G2520" i="11"/>
  <c r="H2520" i="11"/>
  <c r="I2520" i="11"/>
  <c r="J2520" i="11"/>
  <c r="K2520" i="11"/>
  <c r="L2520" i="11" s="1"/>
  <c r="M2520" i="11" s="1"/>
  <c r="N2520" i="11"/>
  <c r="O2520" i="11"/>
  <c r="P2520" i="11"/>
  <c r="A2521" i="11"/>
  <c r="B2521" i="11"/>
  <c r="I2521" i="11" s="1"/>
  <c r="E2521" i="11"/>
  <c r="F2521" i="11"/>
  <c r="G2521" i="11"/>
  <c r="H2521" i="11"/>
  <c r="J2521" i="11"/>
  <c r="K2521" i="11"/>
  <c r="L2521" i="11"/>
  <c r="N2521" i="11" s="1"/>
  <c r="O2521" i="11"/>
  <c r="P2521" i="11" s="1"/>
  <c r="A2522" i="11"/>
  <c r="B2522" i="11"/>
  <c r="C2522" i="11"/>
  <c r="E2522" i="11"/>
  <c r="O2522" i="11" s="1"/>
  <c r="P2522" i="11" s="1"/>
  <c r="H2522" i="11"/>
  <c r="I2522" i="11"/>
  <c r="J2522" i="11"/>
  <c r="K2522" i="11"/>
  <c r="L2522" i="11"/>
  <c r="M2522" i="11" s="1"/>
  <c r="N2522" i="11"/>
  <c r="A2523" i="11"/>
  <c r="B2523" i="11"/>
  <c r="C2523" i="11" s="1"/>
  <c r="E2523" i="11"/>
  <c r="O2523" i="11" s="1"/>
  <c r="P2523" i="11" s="1"/>
  <c r="F2523" i="11"/>
  <c r="G2523" i="11"/>
  <c r="I2523" i="11"/>
  <c r="J2523" i="11"/>
  <c r="K2523" i="11"/>
  <c r="L2523" i="11" s="1"/>
  <c r="N2523" i="11" s="1"/>
  <c r="A2524" i="11"/>
  <c r="B2524" i="11"/>
  <c r="E2524" i="11" s="1"/>
  <c r="C2524" i="11"/>
  <c r="F2524" i="11"/>
  <c r="G2524" i="11"/>
  <c r="H2524" i="11"/>
  <c r="J2524" i="11"/>
  <c r="K2524" i="11"/>
  <c r="L2524" i="11" s="1"/>
  <c r="M2524" i="11" s="1"/>
  <c r="O2524" i="11"/>
  <c r="P2524" i="11" s="1"/>
  <c r="A2525" i="11"/>
  <c r="B2525" i="11"/>
  <c r="I2525" i="11" s="1"/>
  <c r="C2525" i="11"/>
  <c r="E2525" i="11"/>
  <c r="O2525" i="11" s="1"/>
  <c r="P2525" i="11" s="1"/>
  <c r="F2525" i="11"/>
  <c r="G2525" i="11"/>
  <c r="J2525" i="11"/>
  <c r="K2525" i="11"/>
  <c r="L2525" i="11" s="1"/>
  <c r="N2525" i="11" s="1"/>
  <c r="A2526" i="11"/>
  <c r="B2526" i="11"/>
  <c r="C2526" i="11"/>
  <c r="E2526" i="11"/>
  <c r="O2526" i="11" s="1"/>
  <c r="P2526" i="11" s="1"/>
  <c r="H2526" i="11"/>
  <c r="J2526" i="11"/>
  <c r="K2526" i="11"/>
  <c r="L2526" i="11"/>
  <c r="M2526" i="11"/>
  <c r="N2526" i="11"/>
  <c r="A2527" i="11"/>
  <c r="B2527" i="11"/>
  <c r="C2527" i="11" s="1"/>
  <c r="E2527" i="11"/>
  <c r="O2527" i="11" s="1"/>
  <c r="P2527" i="11" s="1"/>
  <c r="F2527" i="11"/>
  <c r="G2527" i="11"/>
  <c r="I2527" i="11"/>
  <c r="J2527" i="11"/>
  <c r="K2527" i="11"/>
  <c r="L2527" i="11"/>
  <c r="A2528" i="11"/>
  <c r="B2528" i="11"/>
  <c r="E2528" i="11" s="1"/>
  <c r="O2528" i="11" s="1"/>
  <c r="P2528" i="11" s="1"/>
  <c r="C2528" i="11"/>
  <c r="F2528" i="11"/>
  <c r="G2528" i="11"/>
  <c r="J2528" i="11"/>
  <c r="K2528" i="11"/>
  <c r="A2529" i="11"/>
  <c r="B2529" i="11"/>
  <c r="I2529" i="11" s="1"/>
  <c r="C2529" i="11"/>
  <c r="E2529" i="11"/>
  <c r="O2529" i="11" s="1"/>
  <c r="P2529" i="11" s="1"/>
  <c r="F2529" i="11"/>
  <c r="J2529" i="11"/>
  <c r="K2529" i="11"/>
  <c r="L2529" i="11"/>
  <c r="A2530" i="11"/>
  <c r="B2530" i="11"/>
  <c r="C2530" i="11"/>
  <c r="E2530" i="11"/>
  <c r="O2530" i="11" s="1"/>
  <c r="P2530" i="11" s="1"/>
  <c r="J2530" i="11"/>
  <c r="K2530" i="11"/>
  <c r="L2530" i="11"/>
  <c r="A2531" i="11"/>
  <c r="B2531" i="11"/>
  <c r="C2531" i="11" s="1"/>
  <c r="E2531" i="11"/>
  <c r="O2531" i="11" s="1"/>
  <c r="P2531" i="11" s="1"/>
  <c r="F2531" i="11"/>
  <c r="G2531" i="11"/>
  <c r="I2531" i="11"/>
  <c r="J2531" i="11"/>
  <c r="K2531" i="11"/>
  <c r="L2531" i="11" s="1"/>
  <c r="A2532" i="11"/>
  <c r="B2532" i="11"/>
  <c r="E2532" i="11" s="1"/>
  <c r="O2532" i="11" s="1"/>
  <c r="P2532" i="11" s="1"/>
  <c r="C2532" i="11"/>
  <c r="J2532" i="11"/>
  <c r="K2532" i="11"/>
  <c r="L2532" i="11" s="1"/>
  <c r="A2533" i="11"/>
  <c r="B2533" i="11"/>
  <c r="H2533" i="11"/>
  <c r="J2533" i="11"/>
  <c r="K2533" i="11"/>
  <c r="L2533" i="11"/>
  <c r="M2533" i="11"/>
  <c r="N2533" i="11"/>
  <c r="A2534" i="11"/>
  <c r="B2534" i="11"/>
  <c r="C2534" i="11" s="1"/>
  <c r="E2534" i="11"/>
  <c r="O2534" i="11" s="1"/>
  <c r="P2534" i="11" s="1"/>
  <c r="F2534" i="11"/>
  <c r="I2534" i="11"/>
  <c r="J2534" i="11"/>
  <c r="K2534" i="11"/>
  <c r="L2534" i="11"/>
  <c r="A2535" i="11"/>
  <c r="B2535" i="11"/>
  <c r="C2535" i="11" s="1"/>
  <c r="F2535" i="11"/>
  <c r="G2535" i="11"/>
  <c r="H2535" i="11"/>
  <c r="I2535" i="11"/>
  <c r="J2535" i="11"/>
  <c r="K2535" i="11"/>
  <c r="L2535" i="11"/>
  <c r="M2535" i="11" s="1"/>
  <c r="N2535" i="11"/>
  <c r="A2536" i="11"/>
  <c r="B2536" i="11"/>
  <c r="G2536" i="11" s="1"/>
  <c r="C2536" i="11"/>
  <c r="E2536" i="11"/>
  <c r="O2536" i="11" s="1"/>
  <c r="P2536" i="11" s="1"/>
  <c r="F2536" i="11"/>
  <c r="J2536" i="11"/>
  <c r="K2536" i="11"/>
  <c r="L2536" i="11" s="1"/>
  <c r="A2537" i="11"/>
  <c r="B2537" i="11"/>
  <c r="H2537" i="11" s="1"/>
  <c r="J2537" i="11"/>
  <c r="K2537" i="11"/>
  <c r="L2537" i="11"/>
  <c r="M2537" i="11"/>
  <c r="N2537" i="11"/>
  <c r="A2538" i="11"/>
  <c r="B2538" i="11"/>
  <c r="C2538" i="11" s="1"/>
  <c r="E2538" i="11"/>
  <c r="O2538" i="11" s="1"/>
  <c r="P2538" i="11" s="1"/>
  <c r="F2538" i="11"/>
  <c r="I2538" i="11"/>
  <c r="J2538" i="11"/>
  <c r="K2538" i="11"/>
  <c r="L2538" i="11"/>
  <c r="A2539" i="11"/>
  <c r="B2539" i="11"/>
  <c r="C2539" i="11" s="1"/>
  <c r="F2539" i="11"/>
  <c r="G2539" i="11"/>
  <c r="H2539" i="11"/>
  <c r="I2539" i="11"/>
  <c r="J2539" i="11"/>
  <c r="K2539" i="11"/>
  <c r="L2539" i="11"/>
  <c r="M2539" i="11" s="1"/>
  <c r="N2539" i="11"/>
  <c r="A2540" i="11"/>
  <c r="B2540" i="11"/>
  <c r="G2540" i="11" s="1"/>
  <c r="C2540" i="11"/>
  <c r="E2540" i="11"/>
  <c r="O2540" i="11" s="1"/>
  <c r="P2540" i="11" s="1"/>
  <c r="F2540" i="11"/>
  <c r="J2540" i="11"/>
  <c r="K2540" i="11"/>
  <c r="L2540" i="11" s="1"/>
  <c r="A2541" i="11"/>
  <c r="B2541" i="11"/>
  <c r="H2541" i="11" s="1"/>
  <c r="J2541" i="11"/>
  <c r="K2541" i="11"/>
  <c r="L2541" i="11"/>
  <c r="M2541" i="11"/>
  <c r="N2541" i="11"/>
  <c r="A2542" i="11"/>
  <c r="B2542" i="11"/>
  <c r="C2542" i="11" s="1"/>
  <c r="E2542" i="11"/>
  <c r="O2542" i="11" s="1"/>
  <c r="P2542" i="11" s="1"/>
  <c r="F2542" i="11"/>
  <c r="I2542" i="11"/>
  <c r="J2542" i="11"/>
  <c r="K2542" i="11"/>
  <c r="L2542" i="11" s="1"/>
  <c r="A2543" i="11"/>
  <c r="B2543" i="11"/>
  <c r="C2543" i="11" s="1"/>
  <c r="F2543" i="11"/>
  <c r="G2543" i="11"/>
  <c r="H2543" i="11"/>
  <c r="I2543" i="11"/>
  <c r="J2543" i="11"/>
  <c r="K2543" i="11"/>
  <c r="L2543" i="11"/>
  <c r="M2543" i="11" s="1"/>
  <c r="N2543" i="11"/>
  <c r="A2544" i="11"/>
  <c r="B2544" i="11"/>
  <c r="G2544" i="11" s="1"/>
  <c r="C2544" i="11"/>
  <c r="E2544" i="11"/>
  <c r="O2544" i="11" s="1"/>
  <c r="F2544" i="11"/>
  <c r="J2544" i="11"/>
  <c r="K2544" i="11"/>
  <c r="L2544" i="11" s="1"/>
  <c r="P2544" i="11"/>
  <c r="A2545" i="11"/>
  <c r="B2545" i="11"/>
  <c r="H2545" i="11"/>
  <c r="J2545" i="11"/>
  <c r="K2545" i="11"/>
  <c r="L2545" i="11"/>
  <c r="M2545" i="11"/>
  <c r="N2545" i="11"/>
  <c r="A2546" i="11"/>
  <c r="B2546" i="11"/>
  <c r="C2546" i="11" s="1"/>
  <c r="E2546" i="11"/>
  <c r="O2546" i="11" s="1"/>
  <c r="P2546" i="11" s="1"/>
  <c r="F2546" i="11"/>
  <c r="I2546" i="11"/>
  <c r="J2546" i="11"/>
  <c r="K2546" i="11"/>
  <c r="L2546" i="11"/>
  <c r="A2547" i="11"/>
  <c r="B2547" i="11"/>
  <c r="C2547" i="11" s="1"/>
  <c r="F2547" i="11"/>
  <c r="G2547" i="11"/>
  <c r="H2547" i="11"/>
  <c r="I2547" i="11"/>
  <c r="J2547" i="11"/>
  <c r="K2547" i="11"/>
  <c r="L2547" i="11"/>
  <c r="M2547" i="11" s="1"/>
  <c r="N2547" i="11"/>
  <c r="A2548" i="11"/>
  <c r="B2548" i="11"/>
  <c r="G2548" i="11" s="1"/>
  <c r="C2548" i="11"/>
  <c r="E2548" i="11"/>
  <c r="O2548" i="11" s="1"/>
  <c r="F2548" i="11"/>
  <c r="J2548" i="11"/>
  <c r="K2548" i="11"/>
  <c r="L2548" i="11" s="1"/>
  <c r="P2548" i="11"/>
  <c r="A2549" i="11"/>
  <c r="B2549" i="11"/>
  <c r="J2549" i="11"/>
  <c r="K2549" i="11"/>
  <c r="L2549" i="11"/>
  <c r="M2549" i="11"/>
  <c r="N2549" i="11"/>
  <c r="A2550" i="11"/>
  <c r="B2550" i="11"/>
  <c r="C2550" i="11" s="1"/>
  <c r="E2550" i="11"/>
  <c r="O2550" i="11" s="1"/>
  <c r="P2550" i="11" s="1"/>
  <c r="F2550" i="11"/>
  <c r="I2550" i="11"/>
  <c r="J2550" i="11"/>
  <c r="K2550" i="11"/>
  <c r="L2550" i="11" s="1"/>
  <c r="A2551" i="11"/>
  <c r="B2551" i="11"/>
  <c r="C2551" i="11" s="1"/>
  <c r="F2551" i="11"/>
  <c r="G2551" i="11"/>
  <c r="H2551" i="11"/>
  <c r="I2551" i="11"/>
  <c r="J2551" i="11"/>
  <c r="K2551" i="11"/>
  <c r="L2551" i="11"/>
  <c r="M2551" i="11" s="1"/>
  <c r="N2551" i="11"/>
  <c r="A2552" i="11"/>
  <c r="B2552" i="11"/>
  <c r="G2552" i="11" s="1"/>
  <c r="C2552" i="11"/>
  <c r="E2552" i="11"/>
  <c r="O2552" i="11" s="1"/>
  <c r="F2552" i="11"/>
  <c r="J2552" i="11"/>
  <c r="K2552" i="11"/>
  <c r="L2552" i="11" s="1"/>
  <c r="P2552" i="11"/>
  <c r="A2553" i="11"/>
  <c r="B2553" i="11"/>
  <c r="J2553" i="11"/>
  <c r="K2553" i="11"/>
  <c r="L2553" i="11"/>
  <c r="M2553" i="11"/>
  <c r="N2553" i="11"/>
  <c r="A2554" i="11"/>
  <c r="B2554" i="11"/>
  <c r="C2554" i="11" s="1"/>
  <c r="E2554" i="11"/>
  <c r="O2554" i="11" s="1"/>
  <c r="P2554" i="11" s="1"/>
  <c r="F2554" i="11"/>
  <c r="I2554" i="11"/>
  <c r="J2554" i="11"/>
  <c r="L2554" i="11" s="1"/>
  <c r="K2554" i="11"/>
  <c r="A2555" i="11"/>
  <c r="B2555" i="11"/>
  <c r="C2555" i="11" s="1"/>
  <c r="F2555" i="11"/>
  <c r="G2555" i="11"/>
  <c r="H2555" i="11"/>
  <c r="I2555" i="11"/>
  <c r="J2555" i="11"/>
  <c r="K2555" i="11"/>
  <c r="L2555" i="11"/>
  <c r="M2555" i="11" s="1"/>
  <c r="N2555" i="11"/>
  <c r="A2556" i="11"/>
  <c r="B2556" i="11"/>
  <c r="G2556" i="11" s="1"/>
  <c r="C2556" i="11"/>
  <c r="E2556" i="11"/>
  <c r="O2556" i="11" s="1"/>
  <c r="P2556" i="11" s="1"/>
  <c r="F2556" i="11"/>
  <c r="J2556" i="11"/>
  <c r="K2556" i="11"/>
  <c r="L2556" i="11" s="1"/>
  <c r="A2557" i="11"/>
  <c r="B2557" i="11"/>
  <c r="H2557" i="11"/>
  <c r="J2557" i="11"/>
  <c r="K2557" i="11"/>
  <c r="L2557" i="11"/>
  <c r="M2557" i="11"/>
  <c r="N2557" i="11"/>
  <c r="A2558" i="11"/>
  <c r="B2558" i="11"/>
  <c r="C2558" i="11" s="1"/>
  <c r="E2558" i="11"/>
  <c r="O2558" i="11" s="1"/>
  <c r="P2558" i="11" s="1"/>
  <c r="F2558" i="11"/>
  <c r="I2558" i="11"/>
  <c r="J2558" i="11"/>
  <c r="K2558" i="11"/>
  <c r="L2558" i="11" s="1"/>
  <c r="A2559" i="11"/>
  <c r="B2559" i="11"/>
  <c r="C2559" i="11" s="1"/>
  <c r="F2559" i="11"/>
  <c r="G2559" i="11"/>
  <c r="H2559" i="11"/>
  <c r="I2559" i="11"/>
  <c r="J2559" i="11"/>
  <c r="K2559" i="11"/>
  <c r="L2559" i="11"/>
  <c r="M2559" i="11" s="1"/>
  <c r="N2559" i="11"/>
  <c r="A2560" i="11"/>
  <c r="B2560" i="11"/>
  <c r="G2560" i="11" s="1"/>
  <c r="C2560" i="11"/>
  <c r="E2560" i="11"/>
  <c r="O2560" i="11" s="1"/>
  <c r="F2560" i="11"/>
  <c r="J2560" i="11"/>
  <c r="K2560" i="11"/>
  <c r="L2560" i="11" s="1"/>
  <c r="P2560" i="11"/>
  <c r="A2561" i="11"/>
  <c r="B2561" i="11"/>
  <c r="H2561" i="11"/>
  <c r="J2561" i="11"/>
  <c r="K2561" i="11"/>
  <c r="L2561" i="11"/>
  <c r="M2561" i="11"/>
  <c r="N2561" i="11"/>
  <c r="A2562" i="11"/>
  <c r="B2562" i="11"/>
  <c r="C2562" i="11" s="1"/>
  <c r="E2562" i="11"/>
  <c r="O2562" i="11" s="1"/>
  <c r="P2562" i="11" s="1"/>
  <c r="F2562" i="11"/>
  <c r="I2562" i="11"/>
  <c r="J2562" i="11"/>
  <c r="K2562" i="11"/>
  <c r="A2563" i="11"/>
  <c r="B2563" i="11"/>
  <c r="C2563" i="11" s="1"/>
  <c r="F2563" i="11"/>
  <c r="G2563" i="11"/>
  <c r="H2563" i="11"/>
  <c r="I2563" i="11"/>
  <c r="J2563" i="11"/>
  <c r="K2563" i="11"/>
  <c r="L2563" i="11"/>
  <c r="M2563" i="11" s="1"/>
  <c r="N2563" i="11"/>
  <c r="A2564" i="11"/>
  <c r="B2564" i="11"/>
  <c r="G2564" i="11" s="1"/>
  <c r="C2564" i="11"/>
  <c r="E2564" i="11"/>
  <c r="O2564" i="11" s="1"/>
  <c r="P2564" i="11" s="1"/>
  <c r="F2564" i="11"/>
  <c r="J2564" i="11"/>
  <c r="K2564" i="11"/>
  <c r="L2564" i="11" s="1"/>
  <c r="A2565" i="11"/>
  <c r="B2565" i="11"/>
  <c r="H2565" i="11" s="1"/>
  <c r="J2565" i="11"/>
  <c r="K2565" i="11"/>
  <c r="L2565" i="11"/>
  <c r="M2565" i="11"/>
  <c r="N2565" i="11"/>
  <c r="A2566" i="11"/>
  <c r="B2566" i="11"/>
  <c r="C2566" i="11" s="1"/>
  <c r="E2566" i="11"/>
  <c r="O2566" i="11" s="1"/>
  <c r="P2566" i="11" s="1"/>
  <c r="F2566" i="11"/>
  <c r="I2566" i="11"/>
  <c r="J2566" i="11"/>
  <c r="K2566" i="11"/>
  <c r="L2566" i="11" s="1"/>
  <c r="A2567" i="11"/>
  <c r="B2567" i="11"/>
  <c r="C2567" i="11" s="1"/>
  <c r="F2567" i="11"/>
  <c r="G2567" i="11"/>
  <c r="H2567" i="11"/>
  <c r="I2567" i="11"/>
  <c r="J2567" i="11"/>
  <c r="K2567" i="11"/>
  <c r="L2567" i="11"/>
  <c r="M2567" i="11" s="1"/>
  <c r="N2567" i="11"/>
  <c r="A2568" i="11"/>
  <c r="B2568" i="11"/>
  <c r="G2568" i="11" s="1"/>
  <c r="C2568" i="11"/>
  <c r="E2568" i="11"/>
  <c r="O2568" i="11" s="1"/>
  <c r="F2568" i="11"/>
  <c r="J2568" i="11"/>
  <c r="K2568" i="11"/>
  <c r="L2568" i="11" s="1"/>
  <c r="P2568" i="11"/>
  <c r="A2569" i="11"/>
  <c r="B2569" i="11"/>
  <c r="H2569" i="11" s="1"/>
  <c r="J2569" i="11"/>
  <c r="K2569" i="11"/>
  <c r="L2569" i="11"/>
  <c r="M2569" i="11"/>
  <c r="N2569" i="11"/>
  <c r="A2570" i="11"/>
  <c r="B2570" i="11"/>
  <c r="C2570" i="11" s="1"/>
  <c r="E2570" i="11"/>
  <c r="O2570" i="11" s="1"/>
  <c r="P2570" i="11" s="1"/>
  <c r="F2570" i="11"/>
  <c r="I2570" i="11"/>
  <c r="J2570" i="11"/>
  <c r="K2570" i="11"/>
  <c r="L2570" i="11"/>
  <c r="A2571" i="11"/>
  <c r="B2571" i="11"/>
  <c r="C2571" i="11" s="1"/>
  <c r="F2571" i="11"/>
  <c r="G2571" i="11"/>
  <c r="H2571" i="11"/>
  <c r="I2571" i="11"/>
  <c r="J2571" i="11"/>
  <c r="K2571" i="11"/>
  <c r="L2571" i="11"/>
  <c r="M2571" i="11" s="1"/>
  <c r="N2571" i="11"/>
  <c r="A2572" i="11"/>
  <c r="B2572" i="11"/>
  <c r="G2572" i="11" s="1"/>
  <c r="C2572" i="11"/>
  <c r="E2572" i="11"/>
  <c r="O2572" i="11" s="1"/>
  <c r="F2572" i="11"/>
  <c r="J2572" i="11"/>
  <c r="K2572" i="11"/>
  <c r="L2572" i="11" s="1"/>
  <c r="P2572" i="11"/>
  <c r="A2573" i="11"/>
  <c r="B2573" i="11"/>
  <c r="H2573" i="11"/>
  <c r="J2573" i="11"/>
  <c r="K2573" i="11"/>
  <c r="L2573" i="11"/>
  <c r="M2573" i="11"/>
  <c r="N2573" i="11"/>
  <c r="A2574" i="11"/>
  <c r="B2574" i="11"/>
  <c r="C2574" i="11" s="1"/>
  <c r="E2574" i="11"/>
  <c r="O2574" i="11" s="1"/>
  <c r="P2574" i="11" s="1"/>
  <c r="F2574" i="11"/>
  <c r="I2574" i="11"/>
  <c r="J2574" i="11"/>
  <c r="L2574" i="11" s="1"/>
  <c r="K2574" i="11"/>
  <c r="A2575" i="11"/>
  <c r="B2575" i="11"/>
  <c r="C2575" i="11" s="1"/>
  <c r="F2575" i="11"/>
  <c r="G2575" i="11"/>
  <c r="H2575" i="11"/>
  <c r="I2575" i="11"/>
  <c r="J2575" i="11"/>
  <c r="K2575" i="11"/>
  <c r="L2575" i="11"/>
  <c r="M2575" i="11" s="1"/>
  <c r="N2575" i="11"/>
  <c r="A2576" i="11"/>
  <c r="B2576" i="11"/>
  <c r="G2576" i="11" s="1"/>
  <c r="C2576" i="11"/>
  <c r="E2576" i="11"/>
  <c r="O2576" i="11" s="1"/>
  <c r="P2576" i="11" s="1"/>
  <c r="F2576" i="11"/>
  <c r="J2576" i="11"/>
  <c r="K2576" i="11"/>
  <c r="L2576" i="11" s="1"/>
  <c r="A2577" i="11"/>
  <c r="B2577" i="11"/>
  <c r="H2577" i="11"/>
  <c r="J2577" i="11"/>
  <c r="K2577" i="11"/>
  <c r="L2577" i="11"/>
  <c r="M2577" i="11"/>
  <c r="N2577" i="11"/>
  <c r="A2578" i="11"/>
  <c r="B2578" i="11"/>
  <c r="C2578" i="11" s="1"/>
  <c r="E2578" i="11"/>
  <c r="O2578" i="11" s="1"/>
  <c r="P2578" i="11" s="1"/>
  <c r="F2578" i="11"/>
  <c r="I2578" i="11"/>
  <c r="J2578" i="11"/>
  <c r="K2578" i="11"/>
  <c r="L2578" i="11" s="1"/>
  <c r="A2579" i="11"/>
  <c r="B2579" i="11"/>
  <c r="C2579" i="11" s="1"/>
  <c r="F2579" i="11"/>
  <c r="G2579" i="11"/>
  <c r="H2579" i="11"/>
  <c r="I2579" i="11"/>
  <c r="J2579" i="11"/>
  <c r="K2579" i="11"/>
  <c r="L2579" i="11"/>
  <c r="M2579" i="11" s="1"/>
  <c r="N2579" i="11"/>
  <c r="A2580" i="11"/>
  <c r="B2580" i="11"/>
  <c r="G2580" i="11" s="1"/>
  <c r="C2580" i="11"/>
  <c r="E2580" i="11"/>
  <c r="O2580" i="11" s="1"/>
  <c r="P2580" i="11" s="1"/>
  <c r="F2580" i="11"/>
  <c r="J2580" i="11"/>
  <c r="K2580" i="11"/>
  <c r="L2580" i="11" s="1"/>
  <c r="A2581" i="11"/>
  <c r="B2581" i="11"/>
  <c r="H2581" i="11"/>
  <c r="J2581" i="11"/>
  <c r="K2581" i="11"/>
  <c r="L2581" i="11"/>
  <c r="M2581" i="11"/>
  <c r="N2581" i="11"/>
  <c r="A2582" i="11"/>
  <c r="B2582" i="11"/>
  <c r="C2582" i="11" s="1"/>
  <c r="E2582" i="11"/>
  <c r="O2582" i="11" s="1"/>
  <c r="P2582" i="11" s="1"/>
  <c r="F2582" i="11"/>
  <c r="I2582" i="11"/>
  <c r="J2582" i="11"/>
  <c r="K2582" i="11"/>
  <c r="L2582" i="11" s="1"/>
  <c r="A2583" i="11"/>
  <c r="B2583" i="11"/>
  <c r="C2583" i="11" s="1"/>
  <c r="F2583" i="11"/>
  <c r="G2583" i="11"/>
  <c r="H2583" i="11"/>
  <c r="I2583" i="11"/>
  <c r="J2583" i="11"/>
  <c r="K2583" i="11"/>
  <c r="L2583" i="11"/>
  <c r="M2583" i="11" s="1"/>
  <c r="N2583" i="11"/>
  <c r="A2584" i="11"/>
  <c r="B2584" i="11"/>
  <c r="C2584" i="11"/>
  <c r="E2584" i="11"/>
  <c r="O2584" i="11" s="1"/>
  <c r="P2584" i="11" s="1"/>
  <c r="F2584" i="11"/>
  <c r="J2584" i="11"/>
  <c r="K2584" i="11"/>
  <c r="L2584" i="11" s="1"/>
  <c r="A2585" i="11"/>
  <c r="B2585" i="11"/>
  <c r="H2585" i="11"/>
  <c r="J2585" i="11"/>
  <c r="K2585" i="11"/>
  <c r="L2585" i="11"/>
  <c r="M2585" i="11"/>
  <c r="N2585" i="11"/>
  <c r="A2586" i="11"/>
  <c r="B2586" i="11"/>
  <c r="C2586" i="11" s="1"/>
  <c r="E2586" i="11"/>
  <c r="O2586" i="11" s="1"/>
  <c r="P2586" i="11" s="1"/>
  <c r="F2586" i="11"/>
  <c r="I2586" i="11"/>
  <c r="J2586" i="11"/>
  <c r="K2586" i="11"/>
  <c r="L2586" i="11" s="1"/>
  <c r="A2587" i="11"/>
  <c r="B2587" i="11"/>
  <c r="C2587" i="11" s="1"/>
  <c r="F2587" i="11"/>
  <c r="G2587" i="11"/>
  <c r="H2587" i="11"/>
  <c r="I2587" i="11"/>
  <c r="J2587" i="11"/>
  <c r="K2587" i="11"/>
  <c r="L2587" i="11"/>
  <c r="M2587" i="11" s="1"/>
  <c r="N2587" i="11"/>
  <c r="A2588" i="11"/>
  <c r="B2588" i="11"/>
  <c r="C2588" i="11"/>
  <c r="E2588" i="11"/>
  <c r="O2588" i="11" s="1"/>
  <c r="P2588" i="11" s="1"/>
  <c r="F2588" i="11"/>
  <c r="J2588" i="11"/>
  <c r="K2588" i="11"/>
  <c r="L2588" i="11" s="1"/>
  <c r="A2589" i="11"/>
  <c r="B2589" i="11"/>
  <c r="H2589" i="11"/>
  <c r="J2589" i="11"/>
  <c r="K2589" i="11"/>
  <c r="L2589" i="11"/>
  <c r="M2589" i="11"/>
  <c r="N2589" i="11"/>
  <c r="A2590" i="11"/>
  <c r="B2590" i="11"/>
  <c r="C2590" i="11" s="1"/>
  <c r="E2590" i="11"/>
  <c r="O2590" i="11" s="1"/>
  <c r="P2590" i="11" s="1"/>
  <c r="F2590" i="11"/>
  <c r="I2590" i="11"/>
  <c r="J2590" i="11"/>
  <c r="K2590" i="11"/>
  <c r="L2590" i="11" s="1"/>
  <c r="A2591" i="11"/>
  <c r="B2591" i="11"/>
  <c r="C2591" i="11" s="1"/>
  <c r="F2591" i="11"/>
  <c r="G2591" i="11"/>
  <c r="H2591" i="11"/>
  <c r="I2591" i="11"/>
  <c r="J2591" i="11"/>
  <c r="K2591" i="11"/>
  <c r="L2591" i="11"/>
  <c r="M2591" i="11" s="1"/>
  <c r="N2591" i="11"/>
  <c r="A2592" i="11"/>
  <c r="B2592" i="11"/>
  <c r="C2592" i="11"/>
  <c r="E2592" i="11"/>
  <c r="O2592" i="11" s="1"/>
  <c r="P2592" i="11" s="1"/>
  <c r="F2592" i="11"/>
  <c r="J2592" i="11"/>
  <c r="K2592" i="11"/>
  <c r="L2592" i="11" s="1"/>
  <c r="A2593" i="11"/>
  <c r="B2593" i="11"/>
  <c r="H2593" i="11"/>
  <c r="J2593" i="11"/>
  <c r="K2593" i="11"/>
  <c r="L2593" i="11"/>
  <c r="M2593" i="11"/>
  <c r="N2593" i="11"/>
  <c r="A2594" i="11"/>
  <c r="B2594" i="11"/>
  <c r="C2594" i="11" s="1"/>
  <c r="E2594" i="11"/>
  <c r="O2594" i="11" s="1"/>
  <c r="P2594" i="11" s="1"/>
  <c r="F2594" i="11"/>
  <c r="I2594" i="11"/>
  <c r="J2594" i="11"/>
  <c r="K2594" i="11"/>
  <c r="L2594" i="11" s="1"/>
  <c r="A2595" i="11"/>
  <c r="B2595" i="11"/>
  <c r="C2595" i="11" s="1"/>
  <c r="F2595" i="11"/>
  <c r="G2595" i="11"/>
  <c r="H2595" i="11"/>
  <c r="I2595" i="11"/>
  <c r="J2595" i="11"/>
  <c r="K2595" i="11"/>
  <c r="L2595" i="11"/>
  <c r="M2595" i="11" s="1"/>
  <c r="N2595" i="11"/>
  <c r="A2596" i="11"/>
  <c r="B2596" i="11"/>
  <c r="C2596" i="11"/>
  <c r="E2596" i="11"/>
  <c r="O2596" i="11" s="1"/>
  <c r="P2596" i="11" s="1"/>
  <c r="F2596" i="11"/>
  <c r="J2596" i="11"/>
  <c r="K2596" i="11"/>
  <c r="L2596" i="11" s="1"/>
  <c r="A2597" i="11"/>
  <c r="B2597" i="11"/>
  <c r="H2597" i="11"/>
  <c r="J2597" i="11"/>
  <c r="K2597" i="11"/>
  <c r="L2597" i="11"/>
  <c r="M2597" i="11"/>
  <c r="N2597" i="11"/>
  <c r="A2598" i="11"/>
  <c r="B2598" i="11"/>
  <c r="C2598" i="11" s="1"/>
  <c r="E2598" i="11"/>
  <c r="O2598" i="11" s="1"/>
  <c r="P2598" i="11" s="1"/>
  <c r="F2598" i="11"/>
  <c r="I2598" i="11"/>
  <c r="J2598" i="11"/>
  <c r="K2598" i="11"/>
  <c r="L2598" i="11" s="1"/>
  <c r="A2599" i="11"/>
  <c r="B2599" i="11"/>
  <c r="C2599" i="11" s="1"/>
  <c r="F2599" i="11"/>
  <c r="G2599" i="11"/>
  <c r="H2599" i="11"/>
  <c r="I2599" i="11"/>
  <c r="J2599" i="11"/>
  <c r="K2599" i="11"/>
  <c r="L2599" i="11"/>
  <c r="M2599" i="11" s="1"/>
  <c r="N2599" i="11"/>
  <c r="A2600" i="11"/>
  <c r="B2600" i="11"/>
  <c r="C2600" i="11"/>
  <c r="E2600" i="11"/>
  <c r="O2600" i="11" s="1"/>
  <c r="P2600" i="11" s="1"/>
  <c r="F2600" i="11"/>
  <c r="J2600" i="11"/>
  <c r="K2600" i="11"/>
  <c r="L2600" i="11" s="1"/>
  <c r="A2601" i="11"/>
  <c r="B2601" i="11"/>
  <c r="H2601" i="11"/>
  <c r="J2601" i="11"/>
  <c r="K2601" i="11"/>
  <c r="L2601" i="11"/>
  <c r="M2601" i="11"/>
  <c r="N2601" i="11"/>
  <c r="A2602" i="11"/>
  <c r="B2602" i="11"/>
  <c r="C2602" i="11" s="1"/>
  <c r="E2602" i="11"/>
  <c r="O2602" i="11" s="1"/>
  <c r="P2602" i="11" s="1"/>
  <c r="F2602" i="11"/>
  <c r="I2602" i="11"/>
  <c r="J2602" i="11"/>
  <c r="K2602" i="11"/>
  <c r="L2602" i="11" s="1"/>
  <c r="A2603" i="11"/>
  <c r="B2603" i="11"/>
  <c r="C2603" i="11" s="1"/>
  <c r="F2603" i="11"/>
  <c r="G2603" i="11"/>
  <c r="H2603" i="11"/>
  <c r="I2603" i="11"/>
  <c r="J2603" i="11"/>
  <c r="K2603" i="11"/>
  <c r="L2603" i="11"/>
  <c r="M2603" i="11" s="1"/>
  <c r="N2603" i="11"/>
  <c r="A2604" i="11"/>
  <c r="B2604" i="11"/>
  <c r="C2604" i="11"/>
  <c r="E2604" i="11"/>
  <c r="O2604" i="11" s="1"/>
  <c r="P2604" i="11" s="1"/>
  <c r="F2604" i="11"/>
  <c r="J2604" i="11"/>
  <c r="K2604" i="11"/>
  <c r="L2604" i="11" s="1"/>
  <c r="A2605" i="11"/>
  <c r="B2605" i="11"/>
  <c r="H2605" i="11"/>
  <c r="J2605" i="11"/>
  <c r="K2605" i="11"/>
  <c r="L2605" i="11"/>
  <c r="M2605" i="11"/>
  <c r="N2605" i="11"/>
  <c r="A2606" i="11"/>
  <c r="B2606" i="11"/>
  <c r="C2606" i="11" s="1"/>
  <c r="E2606" i="11"/>
  <c r="O2606" i="11" s="1"/>
  <c r="P2606" i="11" s="1"/>
  <c r="F2606" i="11"/>
  <c r="I2606" i="11"/>
  <c r="J2606" i="11"/>
  <c r="K2606" i="11"/>
  <c r="L2606" i="11" s="1"/>
  <c r="A2607" i="11"/>
  <c r="B2607" i="11"/>
  <c r="C2607" i="11" s="1"/>
  <c r="F2607" i="11"/>
  <c r="G2607" i="11"/>
  <c r="H2607" i="11"/>
  <c r="I2607" i="11"/>
  <c r="J2607" i="11"/>
  <c r="K2607" i="11"/>
  <c r="L2607" i="11"/>
  <c r="M2607" i="11" s="1"/>
  <c r="N2607" i="11"/>
  <c r="A2608" i="11"/>
  <c r="B2608" i="11"/>
  <c r="C2608" i="11"/>
  <c r="E2608" i="11"/>
  <c r="O2608" i="11" s="1"/>
  <c r="P2608" i="11" s="1"/>
  <c r="F2608" i="11"/>
  <c r="J2608" i="11"/>
  <c r="K2608" i="11"/>
  <c r="L2608" i="11" s="1"/>
  <c r="A2609" i="11"/>
  <c r="B2609" i="11"/>
  <c r="H2609" i="11"/>
  <c r="J2609" i="11"/>
  <c r="K2609" i="11"/>
  <c r="L2609" i="11"/>
  <c r="M2609" i="11"/>
  <c r="N2609" i="11"/>
  <c r="A2610" i="11"/>
  <c r="B2610" i="11"/>
  <c r="C2610" i="11" s="1"/>
  <c r="E2610" i="11"/>
  <c r="O2610" i="11" s="1"/>
  <c r="P2610" i="11" s="1"/>
  <c r="F2610" i="11"/>
  <c r="I2610" i="11"/>
  <c r="J2610" i="11"/>
  <c r="K2610" i="11"/>
  <c r="L2610" i="11" s="1"/>
  <c r="A2611" i="11"/>
  <c r="B2611" i="11"/>
  <c r="C2611" i="11" s="1"/>
  <c r="F2611" i="11"/>
  <c r="G2611" i="11"/>
  <c r="H2611" i="11"/>
  <c r="I2611" i="11"/>
  <c r="J2611" i="11"/>
  <c r="K2611" i="11"/>
  <c r="L2611" i="11"/>
  <c r="M2611" i="11" s="1"/>
  <c r="N2611" i="11"/>
  <c r="A2612" i="11"/>
  <c r="B2612" i="11"/>
  <c r="C2612" i="11"/>
  <c r="E2612" i="11"/>
  <c r="O2612" i="11" s="1"/>
  <c r="P2612" i="11" s="1"/>
  <c r="F2612" i="11"/>
  <c r="J2612" i="11"/>
  <c r="K2612" i="11"/>
  <c r="L2612" i="11" s="1"/>
  <c r="A2613" i="11"/>
  <c r="B2613" i="11"/>
  <c r="H2613" i="11"/>
  <c r="J2613" i="11"/>
  <c r="K2613" i="11"/>
  <c r="L2613" i="11"/>
  <c r="M2613" i="11"/>
  <c r="N2613" i="11"/>
  <c r="A2614" i="11"/>
  <c r="B2614" i="11"/>
  <c r="C2614" i="11" s="1"/>
  <c r="E2614" i="11"/>
  <c r="O2614" i="11" s="1"/>
  <c r="P2614" i="11" s="1"/>
  <c r="F2614" i="11"/>
  <c r="I2614" i="11"/>
  <c r="J2614" i="11"/>
  <c r="K2614" i="11"/>
  <c r="L2614" i="11" s="1"/>
  <c r="A2615" i="11"/>
  <c r="B2615" i="11"/>
  <c r="C2615" i="11" s="1"/>
  <c r="F2615" i="11"/>
  <c r="G2615" i="11"/>
  <c r="H2615" i="11"/>
  <c r="I2615" i="11"/>
  <c r="J2615" i="11"/>
  <c r="K2615" i="11"/>
  <c r="L2615" i="11"/>
  <c r="M2615" i="11" s="1"/>
  <c r="N2615" i="11"/>
  <c r="A2616" i="11"/>
  <c r="B2616" i="11"/>
  <c r="C2616" i="11"/>
  <c r="E2616" i="11"/>
  <c r="O2616" i="11" s="1"/>
  <c r="P2616" i="11" s="1"/>
  <c r="F2616" i="11"/>
  <c r="J2616" i="11"/>
  <c r="K2616" i="11"/>
  <c r="L2616" i="11" s="1"/>
  <c r="A2617" i="11"/>
  <c r="B2617" i="11"/>
  <c r="H2617" i="11"/>
  <c r="J2617" i="11"/>
  <c r="K2617" i="11"/>
  <c r="L2617" i="11"/>
  <c r="M2617" i="11"/>
  <c r="N2617" i="11"/>
  <c r="A2618" i="11"/>
  <c r="B2618" i="11"/>
  <c r="C2618" i="11" s="1"/>
  <c r="E2618" i="11"/>
  <c r="O2618" i="11" s="1"/>
  <c r="P2618" i="11" s="1"/>
  <c r="F2618" i="11"/>
  <c r="I2618" i="11"/>
  <c r="J2618" i="11"/>
  <c r="K2618" i="11"/>
  <c r="L2618" i="11" s="1"/>
  <c r="A2619" i="11"/>
  <c r="B2619" i="11"/>
  <c r="C2619" i="11" s="1"/>
  <c r="F2619" i="11"/>
  <c r="G2619" i="11"/>
  <c r="H2619" i="11"/>
  <c r="I2619" i="11"/>
  <c r="J2619" i="11"/>
  <c r="K2619" i="11"/>
  <c r="L2619" i="11"/>
  <c r="M2619" i="11" s="1"/>
  <c r="N2619" i="11"/>
  <c r="A2620" i="11"/>
  <c r="B2620" i="11"/>
  <c r="C2620" i="11"/>
  <c r="E2620" i="11"/>
  <c r="O2620" i="11" s="1"/>
  <c r="P2620" i="11" s="1"/>
  <c r="F2620" i="11"/>
  <c r="J2620" i="11"/>
  <c r="K2620" i="11"/>
  <c r="L2620" i="11" s="1"/>
  <c r="A2621" i="11"/>
  <c r="B2621" i="11"/>
  <c r="H2621" i="11"/>
  <c r="J2621" i="11"/>
  <c r="K2621" i="11"/>
  <c r="L2621" i="11"/>
  <c r="M2621" i="11"/>
  <c r="N2621" i="11"/>
  <c r="A2622" i="11"/>
  <c r="B2622" i="11"/>
  <c r="C2622" i="11" s="1"/>
  <c r="E2622" i="11"/>
  <c r="O2622" i="11" s="1"/>
  <c r="P2622" i="11" s="1"/>
  <c r="F2622" i="11"/>
  <c r="I2622" i="11"/>
  <c r="J2622" i="11"/>
  <c r="K2622" i="11"/>
  <c r="L2622" i="11" s="1"/>
  <c r="A2623" i="11"/>
  <c r="B2623" i="11"/>
  <c r="C2623" i="11" s="1"/>
  <c r="F2623" i="11"/>
  <c r="G2623" i="11"/>
  <c r="H2623" i="11"/>
  <c r="I2623" i="11"/>
  <c r="J2623" i="11"/>
  <c r="K2623" i="11"/>
  <c r="L2623" i="11"/>
  <c r="M2623" i="11" s="1"/>
  <c r="N2623" i="11"/>
  <c r="A2624" i="11"/>
  <c r="B2624" i="11"/>
  <c r="C2624" i="11"/>
  <c r="E2624" i="11"/>
  <c r="O2624" i="11" s="1"/>
  <c r="P2624" i="11" s="1"/>
  <c r="F2624" i="11"/>
  <c r="J2624" i="11"/>
  <c r="K2624" i="11"/>
  <c r="L2624" i="11" s="1"/>
  <c r="A2625" i="11"/>
  <c r="B2625" i="11"/>
  <c r="H2625" i="11"/>
  <c r="J2625" i="11"/>
  <c r="K2625" i="11"/>
  <c r="L2625" i="11"/>
  <c r="M2625" i="11"/>
  <c r="N2625" i="11"/>
  <c r="A2626" i="11"/>
  <c r="B2626" i="11"/>
  <c r="C2626" i="11" s="1"/>
  <c r="E2626" i="11"/>
  <c r="O2626" i="11" s="1"/>
  <c r="P2626" i="11" s="1"/>
  <c r="F2626" i="11"/>
  <c r="I2626" i="11"/>
  <c r="J2626" i="11"/>
  <c r="K2626" i="11"/>
  <c r="L2626" i="11" s="1"/>
  <c r="A2627" i="11"/>
  <c r="B2627" i="11"/>
  <c r="C2627" i="11" s="1"/>
  <c r="F2627" i="11"/>
  <c r="G2627" i="11"/>
  <c r="H2627" i="11"/>
  <c r="I2627" i="11"/>
  <c r="J2627" i="11"/>
  <c r="K2627" i="11"/>
  <c r="L2627" i="11"/>
  <c r="M2627" i="11" s="1"/>
  <c r="N2627" i="11"/>
  <c r="A2628" i="11"/>
  <c r="B2628" i="11"/>
  <c r="C2628" i="11"/>
  <c r="E2628" i="11"/>
  <c r="O2628" i="11" s="1"/>
  <c r="P2628" i="11" s="1"/>
  <c r="F2628" i="11"/>
  <c r="J2628" i="11"/>
  <c r="K2628" i="11"/>
  <c r="L2628" i="11" s="1"/>
  <c r="A2629" i="11"/>
  <c r="B2629" i="11"/>
  <c r="H2629" i="11"/>
  <c r="J2629" i="11"/>
  <c r="K2629" i="11"/>
  <c r="L2629" i="11"/>
  <c r="M2629" i="11"/>
  <c r="N2629" i="11"/>
  <c r="A2630" i="11"/>
  <c r="B2630" i="11"/>
  <c r="C2630" i="11" s="1"/>
  <c r="E2630" i="11"/>
  <c r="O2630" i="11" s="1"/>
  <c r="P2630" i="11" s="1"/>
  <c r="F2630" i="11"/>
  <c r="I2630" i="11"/>
  <c r="J2630" i="11"/>
  <c r="K2630" i="11"/>
  <c r="L2630" i="11" s="1"/>
  <c r="A2631" i="11"/>
  <c r="B2631" i="11"/>
  <c r="C2631" i="11" s="1"/>
  <c r="F2631" i="11"/>
  <c r="G2631" i="11"/>
  <c r="H2631" i="11"/>
  <c r="I2631" i="11"/>
  <c r="J2631" i="11"/>
  <c r="K2631" i="11"/>
  <c r="L2631" i="11"/>
  <c r="M2631" i="11" s="1"/>
  <c r="N2631" i="11"/>
  <c r="A2632" i="11"/>
  <c r="B2632" i="11"/>
  <c r="C2632" i="11"/>
  <c r="E2632" i="11"/>
  <c r="O2632" i="11" s="1"/>
  <c r="P2632" i="11" s="1"/>
  <c r="F2632" i="11"/>
  <c r="J2632" i="11"/>
  <c r="K2632" i="11"/>
  <c r="L2632" i="11" s="1"/>
  <c r="A2633" i="11"/>
  <c r="B2633" i="11"/>
  <c r="H2633" i="11"/>
  <c r="J2633" i="11"/>
  <c r="K2633" i="11"/>
  <c r="L2633" i="11"/>
  <c r="M2633" i="11"/>
  <c r="N2633" i="11"/>
  <c r="A2634" i="11"/>
  <c r="B2634" i="11"/>
  <c r="C2634" i="11" s="1"/>
  <c r="E2634" i="11"/>
  <c r="O2634" i="11" s="1"/>
  <c r="P2634" i="11" s="1"/>
  <c r="F2634" i="11"/>
  <c r="I2634" i="11"/>
  <c r="J2634" i="11"/>
  <c r="K2634" i="11"/>
  <c r="L2634" i="11" s="1"/>
  <c r="A2635" i="11"/>
  <c r="B2635" i="11"/>
  <c r="C2635" i="11" s="1"/>
  <c r="F2635" i="11"/>
  <c r="G2635" i="11"/>
  <c r="H2635" i="11"/>
  <c r="I2635" i="11"/>
  <c r="J2635" i="11"/>
  <c r="K2635" i="11"/>
  <c r="L2635" i="11"/>
  <c r="M2635" i="11" s="1"/>
  <c r="N2635" i="11"/>
  <c r="A2636" i="11"/>
  <c r="B2636" i="11"/>
  <c r="C2636" i="11"/>
  <c r="E2636" i="11"/>
  <c r="O2636" i="11" s="1"/>
  <c r="P2636" i="11" s="1"/>
  <c r="F2636" i="11"/>
  <c r="J2636" i="11"/>
  <c r="K2636" i="11"/>
  <c r="L2636" i="11" s="1"/>
  <c r="A2637" i="11"/>
  <c r="B2637" i="11"/>
  <c r="H2637" i="11"/>
  <c r="J2637" i="11"/>
  <c r="K2637" i="11"/>
  <c r="L2637" i="11"/>
  <c r="M2637" i="11"/>
  <c r="N2637" i="11"/>
  <c r="A2638" i="11"/>
  <c r="B2638" i="11"/>
  <c r="G2638" i="11" s="1"/>
  <c r="C2638" i="11"/>
  <c r="E2638" i="11"/>
  <c r="O2638" i="11" s="1"/>
  <c r="P2638" i="11" s="1"/>
  <c r="F2638" i="11"/>
  <c r="I2638" i="11"/>
  <c r="J2638" i="11"/>
  <c r="K2638" i="11"/>
  <c r="L2638" i="11"/>
  <c r="A2639" i="11"/>
  <c r="B2639" i="11"/>
  <c r="C2639" i="11" s="1"/>
  <c r="F2639" i="11"/>
  <c r="G2639" i="11"/>
  <c r="H2639" i="11"/>
  <c r="I2639" i="11"/>
  <c r="J2639" i="11"/>
  <c r="K2639" i="11"/>
  <c r="L2639" i="11"/>
  <c r="M2639" i="11"/>
  <c r="N2639" i="11"/>
  <c r="A2640" i="11"/>
  <c r="B2640" i="11"/>
  <c r="J2640" i="11"/>
  <c r="K2640" i="11"/>
  <c r="L2640" i="11" s="1"/>
  <c r="A2641" i="11"/>
  <c r="B2641" i="11"/>
  <c r="H2641" i="11" s="1"/>
  <c r="J2641" i="11"/>
  <c r="K2641" i="11"/>
  <c r="L2641" i="11"/>
  <c r="A2642" i="11"/>
  <c r="B2642" i="11"/>
  <c r="G2642" i="11" s="1"/>
  <c r="C2642" i="11"/>
  <c r="E2642" i="11"/>
  <c r="O2642" i="11" s="1"/>
  <c r="P2642" i="11" s="1"/>
  <c r="F2642" i="11"/>
  <c r="I2642" i="11"/>
  <c r="J2642" i="11"/>
  <c r="K2642" i="11"/>
  <c r="L2642" i="11" s="1"/>
  <c r="A2643" i="11"/>
  <c r="B2643" i="11"/>
  <c r="F2643" i="11"/>
  <c r="G2643" i="11"/>
  <c r="H2643" i="11"/>
  <c r="I2643" i="11"/>
  <c r="J2643" i="11"/>
  <c r="K2643" i="11"/>
  <c r="L2643" i="11"/>
  <c r="M2643" i="11"/>
  <c r="N2643" i="11"/>
  <c r="A2644" i="11"/>
  <c r="B2644" i="11"/>
  <c r="C2644" i="11"/>
  <c r="E2644" i="11"/>
  <c r="O2644" i="11" s="1"/>
  <c r="P2644" i="11" s="1"/>
  <c r="F2644" i="11"/>
  <c r="J2644" i="11"/>
  <c r="K2644" i="11"/>
  <c r="L2644" i="11" s="1"/>
  <c r="A2645" i="11"/>
  <c r="B2645" i="11"/>
  <c r="J2645" i="11"/>
  <c r="K2645" i="11"/>
  <c r="L2645" i="11"/>
  <c r="M2645" i="11" s="1"/>
  <c r="N2645" i="11"/>
  <c r="A2646" i="11"/>
  <c r="B2646" i="11"/>
  <c r="G2646" i="11" s="1"/>
  <c r="C2646" i="11"/>
  <c r="E2646" i="11"/>
  <c r="O2646" i="11" s="1"/>
  <c r="P2646" i="11" s="1"/>
  <c r="F2646" i="11"/>
  <c r="I2646" i="11"/>
  <c r="J2646" i="11"/>
  <c r="L2646" i="11" s="1"/>
  <c r="K2646" i="11"/>
  <c r="A2647" i="11"/>
  <c r="B2647" i="11"/>
  <c r="F2647" i="11" s="1"/>
  <c r="H2647" i="11"/>
  <c r="I2647" i="11"/>
  <c r="J2647" i="11"/>
  <c r="K2647" i="11"/>
  <c r="L2647" i="11"/>
  <c r="M2647" i="11"/>
  <c r="N2647" i="11"/>
  <c r="A2648" i="11"/>
  <c r="B2648" i="11"/>
  <c r="C2648" i="11" s="1"/>
  <c r="F2648" i="11"/>
  <c r="J2648" i="11"/>
  <c r="K2648" i="11"/>
  <c r="L2648" i="11" s="1"/>
  <c r="A2649" i="11"/>
  <c r="B2649" i="11"/>
  <c r="H2649" i="11" s="1"/>
  <c r="I2649" i="11"/>
  <c r="J2649" i="11"/>
  <c r="K2649" i="11"/>
  <c r="L2649" i="11"/>
  <c r="M2649" i="11"/>
  <c r="N2649" i="11"/>
  <c r="A2650" i="11"/>
  <c r="B2650" i="11"/>
  <c r="G2650" i="11" s="1"/>
  <c r="C2650" i="11"/>
  <c r="E2650" i="11"/>
  <c r="O2650" i="11" s="1"/>
  <c r="P2650" i="11" s="1"/>
  <c r="F2650" i="11"/>
  <c r="I2650" i="11"/>
  <c r="J2650" i="11"/>
  <c r="K2650" i="11"/>
  <c r="L2650" i="11"/>
  <c r="A2651" i="11"/>
  <c r="B2651" i="11"/>
  <c r="J2651" i="11"/>
  <c r="K2651" i="11"/>
  <c r="L2651" i="11"/>
  <c r="M2651" i="11"/>
  <c r="N2651" i="11"/>
  <c r="A2652" i="11"/>
  <c r="B2652" i="11"/>
  <c r="J2652" i="11"/>
  <c r="K2652" i="11"/>
  <c r="L2652" i="11" s="1"/>
  <c r="A2653" i="11"/>
  <c r="B2653" i="11"/>
  <c r="H2653" i="11"/>
  <c r="I2653" i="11"/>
  <c r="J2653" i="11"/>
  <c r="K2653" i="11"/>
  <c r="L2653" i="11"/>
  <c r="M2653" i="11" s="1"/>
  <c r="A2654" i="11"/>
  <c r="B2654" i="11"/>
  <c r="G2654" i="11" s="1"/>
  <c r="C2654" i="11"/>
  <c r="E2654" i="11"/>
  <c r="O2654" i="11" s="1"/>
  <c r="P2654" i="11" s="1"/>
  <c r="F2654" i="11"/>
  <c r="I2654" i="11"/>
  <c r="J2654" i="11"/>
  <c r="K2654" i="11"/>
  <c r="L2654" i="11"/>
  <c r="A2655" i="11"/>
  <c r="B2655" i="11"/>
  <c r="F2655" i="11" s="1"/>
  <c r="G2655" i="11"/>
  <c r="J2655" i="11"/>
  <c r="K2655" i="11"/>
  <c r="L2655" i="11"/>
  <c r="M2655" i="11"/>
  <c r="N2655" i="11"/>
  <c r="A2656" i="11"/>
  <c r="B2656" i="11"/>
  <c r="C2656" i="11" s="1"/>
  <c r="E2656" i="11"/>
  <c r="J2656" i="11"/>
  <c r="K2656" i="11"/>
  <c r="L2656" i="11"/>
  <c r="O2656" i="11"/>
  <c r="P2656" i="11" s="1"/>
  <c r="A2657" i="11"/>
  <c r="B2657" i="11"/>
  <c r="H2657" i="11" s="1"/>
  <c r="J2657" i="11"/>
  <c r="K2657" i="11"/>
  <c r="L2657" i="11"/>
  <c r="M2657" i="11" s="1"/>
  <c r="N2657" i="11"/>
  <c r="A2658" i="11"/>
  <c r="B2658" i="11"/>
  <c r="G2658" i="11" s="1"/>
  <c r="C2658" i="11"/>
  <c r="E2658" i="11"/>
  <c r="O2658" i="11" s="1"/>
  <c r="P2658" i="11" s="1"/>
  <c r="F2658" i="11"/>
  <c r="I2658" i="11"/>
  <c r="J2658" i="11"/>
  <c r="K2658" i="11"/>
  <c r="L2658" i="11" s="1"/>
  <c r="A2659" i="11"/>
  <c r="B2659" i="11"/>
  <c r="H2659" i="11" s="1"/>
  <c r="F2659" i="11"/>
  <c r="G2659" i="11"/>
  <c r="J2659" i="11"/>
  <c r="K2659" i="11"/>
  <c r="L2659" i="11"/>
  <c r="M2659" i="11"/>
  <c r="N2659" i="11"/>
  <c r="A2660" i="11"/>
  <c r="B2660" i="11"/>
  <c r="F2660" i="11" s="1"/>
  <c r="C2660" i="11"/>
  <c r="E2660" i="11"/>
  <c r="O2660" i="11" s="1"/>
  <c r="P2660" i="11" s="1"/>
  <c r="J2660" i="11"/>
  <c r="K2660" i="11"/>
  <c r="L2660" i="11" s="1"/>
  <c r="A2661" i="11"/>
  <c r="B2661" i="11"/>
  <c r="H2661" i="11" s="1"/>
  <c r="I2661" i="11"/>
  <c r="J2661" i="11"/>
  <c r="K2661" i="11"/>
  <c r="L2661" i="11"/>
  <c r="M2661" i="11" s="1"/>
  <c r="N2661" i="11"/>
  <c r="A2662" i="11"/>
  <c r="B2662" i="11"/>
  <c r="G2662" i="11" s="1"/>
  <c r="C2662" i="11"/>
  <c r="E2662" i="11"/>
  <c r="O2662" i="11" s="1"/>
  <c r="P2662" i="11" s="1"/>
  <c r="F2662" i="11"/>
  <c r="I2662" i="11"/>
  <c r="J2662" i="11"/>
  <c r="K2662" i="11"/>
  <c r="A2663" i="11"/>
  <c r="B2663" i="11"/>
  <c r="F2663" i="11" s="1"/>
  <c r="J2663" i="11"/>
  <c r="K2663" i="11"/>
  <c r="L2663" i="11"/>
  <c r="M2663" i="11"/>
  <c r="N2663" i="11"/>
  <c r="A2664" i="11"/>
  <c r="B2664" i="11"/>
  <c r="C2664" i="11" s="1"/>
  <c r="J2664" i="11"/>
  <c r="K2664" i="11"/>
  <c r="L2664" i="11" s="1"/>
  <c r="A2665" i="11"/>
  <c r="B2665" i="11"/>
  <c r="I2665" i="11"/>
  <c r="J2665" i="11"/>
  <c r="K2665" i="11"/>
  <c r="L2665" i="11"/>
  <c r="M2665" i="11"/>
  <c r="N2665" i="11"/>
  <c r="A2666" i="11"/>
  <c r="B2666" i="11"/>
  <c r="G2666" i="11" s="1"/>
  <c r="C2666" i="11"/>
  <c r="E2666" i="11"/>
  <c r="O2666" i="11" s="1"/>
  <c r="P2666" i="11" s="1"/>
  <c r="F2666" i="11"/>
  <c r="I2666" i="11"/>
  <c r="J2666" i="11"/>
  <c r="K2666" i="11"/>
  <c r="L2666" i="11" s="1"/>
  <c r="A2667" i="11"/>
  <c r="B2667" i="11"/>
  <c r="F2667" i="11" s="1"/>
  <c r="G2667" i="11"/>
  <c r="H2667" i="11"/>
  <c r="I2667" i="11"/>
  <c r="J2667" i="11"/>
  <c r="K2667" i="11"/>
  <c r="L2667" i="11"/>
  <c r="M2667" i="11"/>
  <c r="N2667" i="11"/>
  <c r="A2668" i="11"/>
  <c r="B2668" i="11"/>
  <c r="C2668" i="11" s="1"/>
  <c r="E2668" i="11"/>
  <c r="F2668" i="11"/>
  <c r="J2668" i="11"/>
  <c r="K2668" i="11"/>
  <c r="L2668" i="11" s="1"/>
  <c r="O2668" i="11"/>
  <c r="P2668" i="11" s="1"/>
  <c r="A2669" i="11"/>
  <c r="B2669" i="11"/>
  <c r="H2669" i="11"/>
  <c r="I2669" i="11"/>
  <c r="J2669" i="11"/>
  <c r="K2669" i="11"/>
  <c r="L2669" i="11"/>
  <c r="N2669" i="11" s="1"/>
  <c r="A2670" i="11"/>
  <c r="B2670" i="11"/>
  <c r="G2670" i="11" s="1"/>
  <c r="C2670" i="11"/>
  <c r="E2670" i="11"/>
  <c r="O2670" i="11" s="1"/>
  <c r="P2670" i="11" s="1"/>
  <c r="F2670" i="11"/>
  <c r="I2670" i="11"/>
  <c r="J2670" i="11"/>
  <c r="K2670" i="11"/>
  <c r="L2670" i="11"/>
  <c r="A2671" i="11"/>
  <c r="B2671" i="11"/>
  <c r="G2671" i="11"/>
  <c r="J2671" i="11"/>
  <c r="K2671" i="11"/>
  <c r="L2671" i="11"/>
  <c r="M2671" i="11"/>
  <c r="N2671" i="11"/>
  <c r="A2672" i="11"/>
  <c r="B2672" i="11"/>
  <c r="E2672" i="11"/>
  <c r="O2672" i="11" s="1"/>
  <c r="P2672" i="11" s="1"/>
  <c r="J2672" i="11"/>
  <c r="K2672" i="11"/>
  <c r="L2672" i="11"/>
  <c r="A2673" i="11"/>
  <c r="B2673" i="11"/>
  <c r="H2673" i="11"/>
  <c r="J2673" i="11"/>
  <c r="K2673" i="11"/>
  <c r="L2673" i="11"/>
  <c r="N2673" i="11" s="1"/>
  <c r="M2673" i="11"/>
  <c r="A2674" i="11"/>
  <c r="B2674" i="11"/>
  <c r="G2674" i="11" s="1"/>
  <c r="C2674" i="11"/>
  <c r="E2674" i="11"/>
  <c r="O2674" i="11" s="1"/>
  <c r="P2674" i="11" s="1"/>
  <c r="F2674" i="11"/>
  <c r="I2674" i="11"/>
  <c r="J2674" i="11"/>
  <c r="K2674" i="11"/>
  <c r="L2674" i="11" s="1"/>
  <c r="A2675" i="11"/>
  <c r="B2675" i="11"/>
  <c r="H2675" i="11" s="1"/>
  <c r="F2675" i="11"/>
  <c r="G2675" i="11"/>
  <c r="I2675" i="11"/>
  <c r="J2675" i="11"/>
  <c r="K2675" i="11"/>
  <c r="L2675" i="11"/>
  <c r="M2675" i="11"/>
  <c r="N2675" i="11"/>
  <c r="A2676" i="11"/>
  <c r="B2676" i="11"/>
  <c r="F2676" i="11" s="1"/>
  <c r="C2676" i="11"/>
  <c r="E2676" i="11"/>
  <c r="J2676" i="11"/>
  <c r="K2676" i="11"/>
  <c r="L2676" i="11" s="1"/>
  <c r="O2676" i="11"/>
  <c r="P2676" i="11" s="1"/>
  <c r="A2677" i="11"/>
  <c r="B2677" i="11"/>
  <c r="I2677" i="11" s="1"/>
  <c r="H2677" i="11"/>
  <c r="J2677" i="11"/>
  <c r="K2677" i="11"/>
  <c r="L2677" i="11"/>
  <c r="M2677" i="11"/>
  <c r="N2677" i="11"/>
  <c r="A2678" i="11"/>
  <c r="B2678" i="11"/>
  <c r="G2678" i="11" s="1"/>
  <c r="C2678" i="11"/>
  <c r="E2678" i="11"/>
  <c r="O2678" i="11" s="1"/>
  <c r="P2678" i="11" s="1"/>
  <c r="F2678" i="11"/>
  <c r="I2678" i="11"/>
  <c r="J2678" i="11"/>
  <c r="K2678" i="11"/>
  <c r="L2678" i="11" s="1"/>
  <c r="A2679" i="11"/>
  <c r="B2679" i="11"/>
  <c r="J2679" i="11"/>
  <c r="K2679" i="11"/>
  <c r="L2679" i="11"/>
  <c r="M2679" i="11"/>
  <c r="N2679" i="11"/>
  <c r="A2680" i="11"/>
  <c r="B2680" i="11"/>
  <c r="C2680" i="11"/>
  <c r="J2680" i="11"/>
  <c r="K2680" i="11"/>
  <c r="L2680" i="11"/>
  <c r="A2681" i="11"/>
  <c r="B2681" i="11"/>
  <c r="H2681" i="11"/>
  <c r="I2681" i="11"/>
  <c r="J2681" i="11"/>
  <c r="K2681" i="11"/>
  <c r="L2681" i="11"/>
  <c r="M2681" i="11"/>
  <c r="N2681" i="11"/>
  <c r="A2682" i="11"/>
  <c r="B2682" i="11"/>
  <c r="G2682" i="11" s="1"/>
  <c r="C2682" i="11"/>
  <c r="E2682" i="11"/>
  <c r="O2682" i="11" s="1"/>
  <c r="P2682" i="11" s="1"/>
  <c r="F2682" i="11"/>
  <c r="I2682" i="11"/>
  <c r="J2682" i="11"/>
  <c r="K2682" i="11"/>
  <c r="L2682" i="11" s="1"/>
  <c r="A2683" i="11"/>
  <c r="B2683" i="11"/>
  <c r="G2683" i="11" s="1"/>
  <c r="F2683" i="11"/>
  <c r="H2683" i="11"/>
  <c r="I2683" i="11"/>
  <c r="J2683" i="11"/>
  <c r="K2683" i="11"/>
  <c r="L2683" i="11"/>
  <c r="M2683" i="11"/>
  <c r="N2683" i="11"/>
  <c r="A2684" i="11"/>
  <c r="B2684" i="11"/>
  <c r="E2684" i="11" s="1"/>
  <c r="C2684" i="11"/>
  <c r="F2684" i="11"/>
  <c r="J2684" i="11"/>
  <c r="K2684" i="11"/>
  <c r="L2684" i="11"/>
  <c r="O2684" i="11"/>
  <c r="P2684" i="11"/>
  <c r="A2685" i="11"/>
  <c r="B2685" i="11"/>
  <c r="H2685" i="11"/>
  <c r="I2685" i="11"/>
  <c r="J2685" i="11"/>
  <c r="K2685" i="11"/>
  <c r="L2685" i="11"/>
  <c r="M2685" i="11" s="1"/>
  <c r="A2686" i="11"/>
  <c r="B2686" i="11"/>
  <c r="G2686" i="11" s="1"/>
  <c r="C2686" i="11"/>
  <c r="E2686" i="11"/>
  <c r="O2686" i="11" s="1"/>
  <c r="P2686" i="11" s="1"/>
  <c r="F2686" i="11"/>
  <c r="I2686" i="11"/>
  <c r="J2686" i="11"/>
  <c r="K2686" i="11"/>
  <c r="L2686" i="11"/>
  <c r="A2687" i="11"/>
  <c r="B2687" i="11"/>
  <c r="F2687" i="11"/>
  <c r="G2687" i="11"/>
  <c r="H2687" i="11"/>
  <c r="I2687" i="11"/>
  <c r="J2687" i="11"/>
  <c r="K2687" i="11"/>
  <c r="L2687" i="11"/>
  <c r="M2687" i="11"/>
  <c r="N2687" i="11"/>
  <c r="A2688" i="11"/>
  <c r="B2688" i="11"/>
  <c r="C2688" i="11"/>
  <c r="E2688" i="11"/>
  <c r="O2688" i="11" s="1"/>
  <c r="P2688" i="11" s="1"/>
  <c r="F2688" i="11"/>
  <c r="J2688" i="11"/>
  <c r="K2688" i="11"/>
  <c r="L2688" i="11"/>
  <c r="A2689" i="11"/>
  <c r="B2689" i="11"/>
  <c r="H2689" i="11" s="1"/>
  <c r="J2689" i="11"/>
  <c r="K2689" i="11"/>
  <c r="L2689" i="11"/>
  <c r="A2690" i="11"/>
  <c r="B2690" i="11"/>
  <c r="G2690" i="11" s="1"/>
  <c r="C2690" i="11"/>
  <c r="E2690" i="11"/>
  <c r="O2690" i="11" s="1"/>
  <c r="P2690" i="11" s="1"/>
  <c r="F2690" i="11"/>
  <c r="I2690" i="11"/>
  <c r="J2690" i="11"/>
  <c r="K2690" i="11"/>
  <c r="L2690" i="11" s="1"/>
  <c r="A2691" i="11"/>
  <c r="B2691" i="11"/>
  <c r="F2691" i="11" s="1"/>
  <c r="J2691" i="11"/>
  <c r="K2691" i="11"/>
  <c r="L2691" i="11"/>
  <c r="M2691" i="11"/>
  <c r="N2691" i="11"/>
  <c r="A2692" i="11"/>
  <c r="B2692" i="11"/>
  <c r="C2692" i="11" s="1"/>
  <c r="J2692" i="11"/>
  <c r="K2692" i="11"/>
  <c r="L2692" i="11" s="1"/>
  <c r="A2693" i="11"/>
  <c r="B2693" i="11"/>
  <c r="H2693" i="11"/>
  <c r="J2693" i="11"/>
  <c r="K2693" i="11"/>
  <c r="L2693" i="11"/>
  <c r="M2693" i="11" s="1"/>
  <c r="A2694" i="11"/>
  <c r="B2694" i="11"/>
  <c r="G2694" i="11" s="1"/>
  <c r="C2694" i="11"/>
  <c r="E2694" i="11"/>
  <c r="O2694" i="11" s="1"/>
  <c r="F2694" i="11"/>
  <c r="I2694" i="11"/>
  <c r="J2694" i="11"/>
  <c r="K2694" i="11"/>
  <c r="L2694" i="11"/>
  <c r="P2694" i="11"/>
  <c r="A2695" i="11"/>
  <c r="B2695" i="11"/>
  <c r="H2695" i="11" s="1"/>
  <c r="F2695" i="11"/>
  <c r="G2695" i="11"/>
  <c r="J2695" i="11"/>
  <c r="K2695" i="11"/>
  <c r="L2695" i="11"/>
  <c r="M2695" i="11"/>
  <c r="N2695" i="11"/>
  <c r="A2696" i="11"/>
  <c r="B2696" i="11"/>
  <c r="F2696" i="11" s="1"/>
  <c r="C2696" i="11"/>
  <c r="E2696" i="11"/>
  <c r="O2696" i="11" s="1"/>
  <c r="P2696" i="11" s="1"/>
  <c r="J2696" i="11"/>
  <c r="K2696" i="11"/>
  <c r="L2696" i="11" s="1"/>
  <c r="A2697" i="11"/>
  <c r="B2697" i="11"/>
  <c r="G2697" i="11" s="1"/>
  <c r="H2697" i="11"/>
  <c r="I2697" i="11"/>
  <c r="J2697" i="11"/>
  <c r="K2697" i="11"/>
  <c r="L2697" i="11"/>
  <c r="M2697" i="11"/>
  <c r="N2697" i="11"/>
  <c r="A2698" i="11"/>
  <c r="B2698" i="11"/>
  <c r="G2698" i="11" s="1"/>
  <c r="C2698" i="11"/>
  <c r="E2698" i="11"/>
  <c r="O2698" i="11" s="1"/>
  <c r="F2698" i="11"/>
  <c r="I2698" i="11"/>
  <c r="J2698" i="11"/>
  <c r="K2698" i="11"/>
  <c r="P2698" i="11"/>
  <c r="A2699" i="11"/>
  <c r="B2699" i="11"/>
  <c r="F2699" i="11" s="1"/>
  <c r="G2699" i="11"/>
  <c r="H2699" i="11"/>
  <c r="J2699" i="11"/>
  <c r="K2699" i="11"/>
  <c r="L2699" i="11"/>
  <c r="M2699" i="11"/>
  <c r="N2699" i="11"/>
  <c r="A2700" i="11"/>
  <c r="B2700" i="11"/>
  <c r="C2700" i="11" s="1"/>
  <c r="E2700" i="11"/>
  <c r="F2700" i="11"/>
  <c r="J2700" i="11"/>
  <c r="K2700" i="11"/>
  <c r="L2700" i="11"/>
  <c r="O2700" i="11"/>
  <c r="P2700" i="11" s="1"/>
  <c r="A2701" i="11"/>
  <c r="B2701" i="11"/>
  <c r="G2701" i="11" s="1"/>
  <c r="J2701" i="11"/>
  <c r="K2701" i="11"/>
  <c r="L2701" i="11"/>
  <c r="M2701" i="11"/>
  <c r="N2701" i="11"/>
  <c r="A2702" i="11"/>
  <c r="B2702" i="11"/>
  <c r="G2702" i="11" s="1"/>
  <c r="C2702" i="11"/>
  <c r="E2702" i="11"/>
  <c r="O2702" i="11" s="1"/>
  <c r="F2702" i="11"/>
  <c r="I2702" i="11"/>
  <c r="J2702" i="11"/>
  <c r="K2702" i="11"/>
  <c r="L2702" i="11" s="1"/>
  <c r="P2702" i="11"/>
  <c r="A2703" i="11"/>
  <c r="B2703" i="11"/>
  <c r="J2703" i="11"/>
  <c r="K2703" i="11"/>
  <c r="L2703" i="11"/>
  <c r="M2703" i="11"/>
  <c r="N2703" i="11"/>
  <c r="A2704" i="11"/>
  <c r="B2704" i="11"/>
  <c r="J2704" i="11"/>
  <c r="K2704" i="11"/>
  <c r="L2704" i="11" s="1"/>
  <c r="A2705" i="11"/>
  <c r="B2705" i="11"/>
  <c r="I2705" i="11" s="1"/>
  <c r="G2705" i="11"/>
  <c r="H2705" i="11"/>
  <c r="J2705" i="11"/>
  <c r="K2705" i="11"/>
  <c r="L2705" i="11"/>
  <c r="N2705" i="11" s="1"/>
  <c r="M2705" i="11"/>
  <c r="A2706" i="11"/>
  <c r="B2706" i="11"/>
  <c r="G2706" i="11" s="1"/>
  <c r="C2706" i="11"/>
  <c r="E2706" i="11"/>
  <c r="O2706" i="11" s="1"/>
  <c r="P2706" i="11" s="1"/>
  <c r="F2706" i="11"/>
  <c r="I2706" i="11"/>
  <c r="J2706" i="11"/>
  <c r="K2706" i="11"/>
  <c r="L2706" i="11" s="1"/>
  <c r="A2707" i="11"/>
  <c r="B2707" i="11"/>
  <c r="F2707" i="11" s="1"/>
  <c r="H2707" i="11"/>
  <c r="I2707" i="11"/>
  <c r="J2707" i="11"/>
  <c r="K2707" i="11"/>
  <c r="L2707" i="11"/>
  <c r="M2707" i="11"/>
  <c r="N2707" i="11"/>
  <c r="A2708" i="11"/>
  <c r="B2708" i="11"/>
  <c r="C2708" i="11" s="1"/>
  <c r="F2708" i="11"/>
  <c r="J2708" i="11"/>
  <c r="K2708" i="11"/>
  <c r="L2708" i="11" s="1"/>
  <c r="A2709" i="11"/>
  <c r="B2709" i="11"/>
  <c r="G2709" i="11" s="1"/>
  <c r="H2709" i="11"/>
  <c r="I2709" i="11"/>
  <c r="J2709" i="11"/>
  <c r="K2709" i="11"/>
  <c r="L2709" i="11"/>
  <c r="A2710" i="11"/>
  <c r="B2710" i="11"/>
  <c r="G2710" i="11" s="1"/>
  <c r="C2710" i="11"/>
  <c r="E2710" i="11"/>
  <c r="O2710" i="11" s="1"/>
  <c r="F2710" i="11"/>
  <c r="I2710" i="11"/>
  <c r="J2710" i="11"/>
  <c r="K2710" i="11"/>
  <c r="L2710" i="11"/>
  <c r="P2710" i="11"/>
  <c r="A2711" i="11"/>
  <c r="B2711" i="11"/>
  <c r="F2711" i="11"/>
  <c r="G2711" i="11"/>
  <c r="H2711" i="11"/>
  <c r="I2711" i="11"/>
  <c r="J2711" i="11"/>
  <c r="K2711" i="11"/>
  <c r="L2711" i="11"/>
  <c r="M2711" i="11"/>
  <c r="N2711" i="11"/>
  <c r="A2712" i="11"/>
  <c r="B2712" i="11"/>
  <c r="C2712" i="11"/>
  <c r="E2712" i="11"/>
  <c r="O2712" i="11" s="1"/>
  <c r="P2712" i="11" s="1"/>
  <c r="F2712" i="11"/>
  <c r="J2712" i="11"/>
  <c r="K2712" i="11"/>
  <c r="L2712" i="11" s="1"/>
  <c r="A2713" i="11"/>
  <c r="B2713" i="11"/>
  <c r="J2713" i="11"/>
  <c r="K2713" i="11"/>
  <c r="L2713" i="11"/>
  <c r="M2713" i="11"/>
  <c r="N2713" i="11"/>
  <c r="A2714" i="11"/>
  <c r="B2714" i="11"/>
  <c r="G2714" i="11" s="1"/>
  <c r="C2714" i="11"/>
  <c r="E2714" i="11"/>
  <c r="O2714" i="11" s="1"/>
  <c r="F2714" i="11"/>
  <c r="I2714" i="11"/>
  <c r="J2714" i="11"/>
  <c r="K2714" i="11"/>
  <c r="L2714" i="11" s="1"/>
  <c r="P2714" i="11"/>
  <c r="A2715" i="11"/>
  <c r="B2715" i="11"/>
  <c r="F2715" i="11"/>
  <c r="G2715" i="11"/>
  <c r="H2715" i="11"/>
  <c r="I2715" i="11"/>
  <c r="J2715" i="11"/>
  <c r="K2715" i="11"/>
  <c r="L2715" i="11"/>
  <c r="M2715" i="11"/>
  <c r="N2715" i="11"/>
  <c r="A2716" i="11"/>
  <c r="B2716" i="11"/>
  <c r="C2716" i="11"/>
  <c r="E2716" i="11"/>
  <c r="O2716" i="11" s="1"/>
  <c r="P2716" i="11" s="1"/>
  <c r="F2716" i="11"/>
  <c r="J2716" i="11"/>
  <c r="K2716" i="11"/>
  <c r="L2716" i="11"/>
  <c r="A2717" i="11"/>
  <c r="B2717" i="11"/>
  <c r="G2717" i="11" s="1"/>
  <c r="I2717" i="11"/>
  <c r="J2717" i="11"/>
  <c r="K2717" i="11"/>
  <c r="L2717" i="11"/>
  <c r="M2717" i="11" s="1"/>
  <c r="N2717" i="11"/>
  <c r="A2718" i="11"/>
  <c r="B2718" i="11"/>
  <c r="G2718" i="11" s="1"/>
  <c r="C2718" i="11"/>
  <c r="E2718" i="11"/>
  <c r="O2718" i="11" s="1"/>
  <c r="P2718" i="11" s="1"/>
  <c r="F2718" i="11"/>
  <c r="I2718" i="11"/>
  <c r="J2718" i="11"/>
  <c r="K2718" i="11"/>
  <c r="A2719" i="11"/>
  <c r="B2719" i="11"/>
  <c r="G2719" i="11" s="1"/>
  <c r="F2719" i="11"/>
  <c r="H2719" i="11"/>
  <c r="I2719" i="11"/>
  <c r="J2719" i="11"/>
  <c r="K2719" i="11"/>
  <c r="L2719" i="11"/>
  <c r="M2719" i="11"/>
  <c r="N2719" i="11"/>
  <c r="A2720" i="11"/>
  <c r="B2720" i="11"/>
  <c r="E2720" i="11" s="1"/>
  <c r="C2720" i="11"/>
  <c r="F2720" i="11"/>
  <c r="J2720" i="11"/>
  <c r="K2720" i="11"/>
  <c r="L2720" i="11"/>
  <c r="O2720" i="11"/>
  <c r="P2720" i="11" s="1"/>
  <c r="A2721" i="11"/>
  <c r="B2721" i="11"/>
  <c r="G2721" i="11"/>
  <c r="H2721" i="11"/>
  <c r="I2721" i="11"/>
  <c r="J2721" i="11"/>
  <c r="K2721" i="11"/>
  <c r="L2721" i="11"/>
  <c r="M2721" i="11" s="1"/>
  <c r="N2721" i="11"/>
  <c r="A2722" i="11"/>
  <c r="B2722" i="11"/>
  <c r="G2722" i="11" s="1"/>
  <c r="C2722" i="11"/>
  <c r="E2722" i="11"/>
  <c r="O2722" i="11" s="1"/>
  <c r="P2722" i="11" s="1"/>
  <c r="F2722" i="11"/>
  <c r="I2722" i="11"/>
  <c r="J2722" i="11"/>
  <c r="K2722" i="11"/>
  <c r="L2722" i="11" s="1"/>
  <c r="A2723" i="11"/>
  <c r="B2723" i="11"/>
  <c r="F2723" i="11"/>
  <c r="J2723" i="11"/>
  <c r="K2723" i="11"/>
  <c r="L2723" i="11"/>
  <c r="M2723" i="11"/>
  <c r="N2723" i="11"/>
  <c r="A2724" i="11"/>
  <c r="B2724" i="11"/>
  <c r="C2724" i="11" s="1"/>
  <c r="J2724" i="11"/>
  <c r="L2724" i="11" s="1"/>
  <c r="K2724" i="11"/>
  <c r="A2725" i="11"/>
  <c r="B2725" i="11"/>
  <c r="G2725" i="11"/>
  <c r="H2725" i="11"/>
  <c r="I2725" i="11"/>
  <c r="J2725" i="11"/>
  <c r="K2725" i="11"/>
  <c r="L2725" i="11"/>
  <c r="M2725" i="11" s="1"/>
  <c r="A2726" i="11"/>
  <c r="B2726" i="11"/>
  <c r="G2726" i="11" s="1"/>
  <c r="C2726" i="11"/>
  <c r="E2726" i="11"/>
  <c r="O2726" i="11" s="1"/>
  <c r="P2726" i="11" s="1"/>
  <c r="F2726" i="11"/>
  <c r="I2726" i="11"/>
  <c r="J2726" i="11"/>
  <c r="K2726" i="11"/>
  <c r="L2726" i="11"/>
  <c r="A2727" i="11"/>
  <c r="B2727" i="11"/>
  <c r="H2727" i="11" s="1"/>
  <c r="F2727" i="11"/>
  <c r="G2727" i="11"/>
  <c r="I2727" i="11"/>
  <c r="J2727" i="11"/>
  <c r="K2727" i="11"/>
  <c r="L2727" i="11"/>
  <c r="M2727" i="11"/>
  <c r="N2727" i="11"/>
  <c r="A2728" i="11"/>
  <c r="B2728" i="11"/>
  <c r="F2728" i="11" s="1"/>
  <c r="C2728" i="11"/>
  <c r="E2728" i="11"/>
  <c r="O2728" i="11" s="1"/>
  <c r="P2728" i="11" s="1"/>
  <c r="J2728" i="11"/>
  <c r="K2728" i="11"/>
  <c r="L2728" i="11" s="1"/>
  <c r="A2729" i="11"/>
  <c r="B2729" i="11"/>
  <c r="H2729" i="11" s="1"/>
  <c r="G2729" i="11"/>
  <c r="I2729" i="11"/>
  <c r="J2729" i="11"/>
  <c r="K2729" i="11"/>
  <c r="L2729" i="11"/>
  <c r="M2729" i="11"/>
  <c r="N2729" i="11"/>
  <c r="A2730" i="11"/>
  <c r="B2730" i="11"/>
  <c r="G2730" i="11" s="1"/>
  <c r="C2730" i="11"/>
  <c r="E2730" i="11"/>
  <c r="O2730" i="11" s="1"/>
  <c r="F2730" i="11"/>
  <c r="I2730" i="11"/>
  <c r="J2730" i="11"/>
  <c r="K2730" i="11"/>
  <c r="L2730" i="11"/>
  <c r="P2730" i="11"/>
  <c r="A2731" i="11"/>
  <c r="B2731" i="11"/>
  <c r="G2731" i="11"/>
  <c r="I2731" i="11"/>
  <c r="J2731" i="11"/>
  <c r="K2731" i="11"/>
  <c r="L2731" i="11"/>
  <c r="M2731" i="11"/>
  <c r="N2731" i="11"/>
  <c r="A2732" i="11"/>
  <c r="B2732" i="11"/>
  <c r="E2732" i="11"/>
  <c r="O2732" i="11" s="1"/>
  <c r="P2732" i="11" s="1"/>
  <c r="J2732" i="11"/>
  <c r="K2732" i="11"/>
  <c r="L2732" i="11"/>
  <c r="A2733" i="11"/>
  <c r="B2733" i="11"/>
  <c r="G2733" i="11"/>
  <c r="J2733" i="11"/>
  <c r="K2733" i="11"/>
  <c r="L2733" i="11"/>
  <c r="M2733" i="11" s="1"/>
  <c r="N2733" i="11"/>
  <c r="A2734" i="11"/>
  <c r="B2734" i="11"/>
  <c r="G2734" i="11" s="1"/>
  <c r="C2734" i="11"/>
  <c r="E2734" i="11"/>
  <c r="O2734" i="11" s="1"/>
  <c r="P2734" i="11" s="1"/>
  <c r="F2734" i="11"/>
  <c r="I2734" i="11"/>
  <c r="J2734" i="11"/>
  <c r="L2734" i="11" s="1"/>
  <c r="K2734" i="11"/>
  <c r="A2735" i="11"/>
  <c r="B2735" i="11"/>
  <c r="F2735" i="11" s="1"/>
  <c r="G2735" i="11"/>
  <c r="H2735" i="11"/>
  <c r="I2735" i="11"/>
  <c r="J2735" i="11"/>
  <c r="K2735" i="11"/>
  <c r="L2735" i="11"/>
  <c r="M2735" i="11"/>
  <c r="N2735" i="11"/>
  <c r="A2736" i="11"/>
  <c r="B2736" i="11"/>
  <c r="C2736" i="11" s="1"/>
  <c r="E2736" i="11"/>
  <c r="O2736" i="11" s="1"/>
  <c r="P2736" i="11" s="1"/>
  <c r="F2736" i="11"/>
  <c r="J2736" i="11"/>
  <c r="K2736" i="11"/>
  <c r="L2736" i="11" s="1"/>
  <c r="A2737" i="11"/>
  <c r="B2737" i="11"/>
  <c r="I2737" i="11" s="1"/>
  <c r="G2737" i="11"/>
  <c r="H2737" i="11"/>
  <c r="J2737" i="11"/>
  <c r="K2737" i="11"/>
  <c r="L2737" i="11"/>
  <c r="A2738" i="11"/>
  <c r="B2738" i="11"/>
  <c r="G2738" i="11" s="1"/>
  <c r="C2738" i="11"/>
  <c r="E2738" i="11"/>
  <c r="O2738" i="11" s="1"/>
  <c r="P2738" i="11" s="1"/>
  <c r="F2738" i="11"/>
  <c r="I2738" i="11"/>
  <c r="J2738" i="11"/>
  <c r="K2738" i="11"/>
  <c r="L2738" i="11"/>
  <c r="A2739" i="11"/>
  <c r="B2739" i="11"/>
  <c r="F2739" i="11" s="1"/>
  <c r="J2739" i="11"/>
  <c r="K2739" i="11"/>
  <c r="L2739" i="11"/>
  <c r="M2739" i="11"/>
  <c r="N2739" i="11"/>
  <c r="A2740" i="11"/>
  <c r="B2740" i="11"/>
  <c r="C2740" i="11" s="1"/>
  <c r="J2740" i="11"/>
  <c r="K2740" i="11"/>
  <c r="L2740" i="11" s="1"/>
  <c r="A2741" i="11"/>
  <c r="B2741" i="11"/>
  <c r="H2741" i="11"/>
  <c r="J2741" i="11"/>
  <c r="K2741" i="11"/>
  <c r="L2741" i="11"/>
  <c r="M2741" i="11" s="1"/>
  <c r="A2742" i="11"/>
  <c r="B2742" i="11"/>
  <c r="G2742" i="11" s="1"/>
  <c r="C2742" i="11"/>
  <c r="E2742" i="11"/>
  <c r="O2742" i="11" s="1"/>
  <c r="F2742" i="11"/>
  <c r="I2742" i="11"/>
  <c r="J2742" i="11"/>
  <c r="K2742" i="11"/>
  <c r="L2742" i="11"/>
  <c r="P2742" i="11"/>
  <c r="A2743" i="11"/>
  <c r="B2743" i="11"/>
  <c r="H2743" i="11" s="1"/>
  <c r="F2743" i="11"/>
  <c r="G2743" i="11"/>
  <c r="J2743" i="11"/>
  <c r="K2743" i="11"/>
  <c r="L2743" i="11"/>
  <c r="M2743" i="11"/>
  <c r="N2743" i="11"/>
  <c r="A2744" i="11"/>
  <c r="B2744" i="11"/>
  <c r="F2744" i="11" s="1"/>
  <c r="C2744" i="11"/>
  <c r="E2744" i="11"/>
  <c r="O2744" i="11" s="1"/>
  <c r="P2744" i="11" s="1"/>
  <c r="J2744" i="11"/>
  <c r="K2744" i="11"/>
  <c r="L2744" i="11" s="1"/>
  <c r="A2745" i="11"/>
  <c r="B2745" i="11"/>
  <c r="G2745" i="11" s="1"/>
  <c r="H2745" i="11"/>
  <c r="I2745" i="11"/>
  <c r="J2745" i="11"/>
  <c r="K2745" i="11"/>
  <c r="L2745" i="11"/>
  <c r="M2745" i="11"/>
  <c r="N2745" i="11"/>
  <c r="A2746" i="11"/>
  <c r="B2746" i="11"/>
  <c r="G2746" i="11" s="1"/>
  <c r="C2746" i="11"/>
  <c r="E2746" i="11"/>
  <c r="O2746" i="11" s="1"/>
  <c r="F2746" i="11"/>
  <c r="I2746" i="11"/>
  <c r="J2746" i="11"/>
  <c r="K2746" i="11"/>
  <c r="L2746" i="11" s="1"/>
  <c r="P2746" i="11"/>
  <c r="A2747" i="11"/>
  <c r="B2747" i="11"/>
  <c r="F2747" i="11" s="1"/>
  <c r="G2747" i="11"/>
  <c r="H2747" i="11"/>
  <c r="J2747" i="11"/>
  <c r="K2747" i="11"/>
  <c r="L2747" i="11"/>
  <c r="M2747" i="11"/>
  <c r="N2747" i="11"/>
  <c r="A2748" i="11"/>
  <c r="B2748" i="11"/>
  <c r="C2748" i="11" s="1"/>
  <c r="E2748" i="11"/>
  <c r="F2748" i="11"/>
  <c r="J2748" i="11"/>
  <c r="K2748" i="11"/>
  <c r="L2748" i="11"/>
  <c r="O2748" i="11"/>
  <c r="P2748" i="11" s="1"/>
  <c r="A2749" i="11"/>
  <c r="B2749" i="11"/>
  <c r="G2749" i="11" s="1"/>
  <c r="J2749" i="11"/>
  <c r="K2749" i="11"/>
  <c r="L2749" i="11"/>
  <c r="M2749" i="11"/>
  <c r="N2749" i="11"/>
  <c r="A2750" i="11"/>
  <c r="B2750" i="11"/>
  <c r="G2750" i="11" s="1"/>
  <c r="C2750" i="11"/>
  <c r="E2750" i="11"/>
  <c r="O2750" i="11" s="1"/>
  <c r="F2750" i="11"/>
  <c r="I2750" i="11"/>
  <c r="J2750" i="11"/>
  <c r="K2750" i="11"/>
  <c r="L2750" i="11" s="1"/>
  <c r="P2750" i="11"/>
  <c r="A2751" i="11"/>
  <c r="B2751" i="11"/>
  <c r="J2751" i="11"/>
  <c r="K2751" i="11"/>
  <c r="L2751" i="11"/>
  <c r="M2751" i="11"/>
  <c r="N2751" i="11"/>
  <c r="A2752" i="11"/>
  <c r="B2752" i="11"/>
  <c r="J2752" i="11"/>
  <c r="K2752" i="11"/>
  <c r="L2752" i="11" s="1"/>
  <c r="A2753" i="11"/>
  <c r="B2753" i="11"/>
  <c r="I2753" i="11" s="1"/>
  <c r="G2753" i="11"/>
  <c r="H2753" i="11"/>
  <c r="J2753" i="11"/>
  <c r="K2753" i="11"/>
  <c r="L2753" i="11"/>
  <c r="N2753" i="11" s="1"/>
  <c r="M2753" i="11"/>
  <c r="A2754" i="11"/>
  <c r="B2754" i="11"/>
  <c r="G2754" i="11" s="1"/>
  <c r="C2754" i="11"/>
  <c r="E2754" i="11"/>
  <c r="O2754" i="11" s="1"/>
  <c r="P2754" i="11" s="1"/>
  <c r="F2754" i="11"/>
  <c r="I2754" i="11"/>
  <c r="J2754" i="11"/>
  <c r="K2754" i="11"/>
  <c r="L2754" i="11" s="1"/>
  <c r="A2755" i="11"/>
  <c r="B2755" i="11"/>
  <c r="F2755" i="11" s="1"/>
  <c r="H2755" i="11"/>
  <c r="I2755" i="11"/>
  <c r="J2755" i="11"/>
  <c r="K2755" i="11"/>
  <c r="L2755" i="11"/>
  <c r="M2755" i="11"/>
  <c r="N2755" i="11"/>
  <c r="A2756" i="11"/>
  <c r="B2756" i="11"/>
  <c r="C2756" i="11" s="1"/>
  <c r="F2756" i="11"/>
  <c r="J2756" i="11"/>
  <c r="K2756" i="11"/>
  <c r="L2756" i="11" s="1"/>
  <c r="A2757" i="11"/>
  <c r="B2757" i="11"/>
  <c r="G2757" i="11" s="1"/>
  <c r="H2757" i="11"/>
  <c r="I2757" i="11"/>
  <c r="J2757" i="11"/>
  <c r="K2757" i="11"/>
  <c r="L2757" i="11"/>
  <c r="N2757" i="11" s="1"/>
  <c r="M2757" i="11"/>
  <c r="A2758" i="11"/>
  <c r="B2758" i="11"/>
  <c r="G2758" i="11" s="1"/>
  <c r="C2758" i="11"/>
  <c r="E2758" i="11"/>
  <c r="O2758" i="11" s="1"/>
  <c r="F2758" i="11"/>
  <c r="I2758" i="11"/>
  <c r="J2758" i="11"/>
  <c r="K2758" i="11"/>
  <c r="L2758" i="11"/>
  <c r="P2758" i="11"/>
  <c r="A2759" i="11"/>
  <c r="B2759" i="11"/>
  <c r="F2759" i="11"/>
  <c r="G2759" i="11"/>
  <c r="H2759" i="11"/>
  <c r="I2759" i="11"/>
  <c r="J2759" i="11"/>
  <c r="K2759" i="11"/>
  <c r="L2759" i="11"/>
  <c r="M2759" i="11"/>
  <c r="N2759" i="11"/>
  <c r="A2760" i="11"/>
  <c r="B2760" i="11"/>
  <c r="C2760" i="11"/>
  <c r="E2760" i="11"/>
  <c r="O2760" i="11" s="1"/>
  <c r="P2760" i="11" s="1"/>
  <c r="F2760" i="11"/>
  <c r="J2760" i="11"/>
  <c r="K2760" i="11"/>
  <c r="L2760" i="11" s="1"/>
  <c r="A2761" i="11"/>
  <c r="B2761" i="11"/>
  <c r="J2761" i="11"/>
  <c r="K2761" i="11"/>
  <c r="L2761" i="11"/>
  <c r="M2761" i="11"/>
  <c r="N2761" i="11"/>
  <c r="A2762" i="11"/>
  <c r="B2762" i="11"/>
  <c r="G2762" i="11" s="1"/>
  <c r="C2762" i="11"/>
  <c r="E2762" i="11"/>
  <c r="O2762" i="11" s="1"/>
  <c r="F2762" i="11"/>
  <c r="I2762" i="11"/>
  <c r="J2762" i="11"/>
  <c r="K2762" i="11"/>
  <c r="L2762" i="11" s="1"/>
  <c r="P2762" i="11"/>
  <c r="A2763" i="11"/>
  <c r="B2763" i="11"/>
  <c r="F2763" i="11"/>
  <c r="G2763" i="11"/>
  <c r="H2763" i="11"/>
  <c r="I2763" i="11"/>
  <c r="J2763" i="11"/>
  <c r="K2763" i="11"/>
  <c r="L2763" i="11"/>
  <c r="M2763" i="11"/>
  <c r="N2763" i="11"/>
  <c r="A2764" i="11"/>
  <c r="B2764" i="11"/>
  <c r="C2764" i="11"/>
  <c r="E2764" i="11"/>
  <c r="O2764" i="11" s="1"/>
  <c r="P2764" i="11" s="1"/>
  <c r="F2764" i="11"/>
  <c r="J2764" i="11"/>
  <c r="K2764" i="11"/>
  <c r="L2764" i="11"/>
  <c r="A2765" i="11"/>
  <c r="B2765" i="11"/>
  <c r="G2765" i="11" s="1"/>
  <c r="I2765" i="11"/>
  <c r="J2765" i="11"/>
  <c r="K2765" i="11"/>
  <c r="L2765" i="11"/>
  <c r="M2765" i="11" s="1"/>
  <c r="N2765" i="11"/>
  <c r="A2766" i="11"/>
  <c r="B2766" i="11"/>
  <c r="G2766" i="11" s="1"/>
  <c r="C2766" i="11"/>
  <c r="E2766" i="11"/>
  <c r="O2766" i="11" s="1"/>
  <c r="P2766" i="11" s="1"/>
  <c r="F2766" i="11"/>
  <c r="I2766" i="11"/>
  <c r="J2766" i="11"/>
  <c r="K2766" i="11"/>
  <c r="A2767" i="11"/>
  <c r="B2767" i="11"/>
  <c r="G2767" i="11" s="1"/>
  <c r="F2767" i="11"/>
  <c r="H2767" i="11"/>
  <c r="I2767" i="11"/>
  <c r="J2767" i="11"/>
  <c r="K2767" i="11"/>
  <c r="L2767" i="11"/>
  <c r="M2767" i="11"/>
  <c r="N2767" i="11"/>
  <c r="A2768" i="11"/>
  <c r="B2768" i="11"/>
  <c r="E2768" i="11" s="1"/>
  <c r="C2768" i="11"/>
  <c r="F2768" i="11"/>
  <c r="J2768" i="11"/>
  <c r="K2768" i="11"/>
  <c r="L2768" i="11"/>
  <c r="O2768" i="11"/>
  <c r="P2768" i="11" s="1"/>
  <c r="A2769" i="11"/>
  <c r="B2769" i="11"/>
  <c r="G2769" i="11"/>
  <c r="H2769" i="11"/>
  <c r="I2769" i="11"/>
  <c r="J2769" i="11"/>
  <c r="K2769" i="11"/>
  <c r="L2769" i="11"/>
  <c r="M2769" i="11" s="1"/>
  <c r="N2769" i="11"/>
  <c r="A2770" i="11"/>
  <c r="B2770" i="11"/>
  <c r="G2770" i="11" s="1"/>
  <c r="C2770" i="11"/>
  <c r="E2770" i="11"/>
  <c r="O2770" i="11" s="1"/>
  <c r="P2770" i="11" s="1"/>
  <c r="F2770" i="11"/>
  <c r="I2770" i="11"/>
  <c r="J2770" i="11"/>
  <c r="K2770" i="11"/>
  <c r="L2770" i="11" s="1"/>
  <c r="A2771" i="11"/>
  <c r="B2771" i="11"/>
  <c r="F2771" i="11"/>
  <c r="J2771" i="11"/>
  <c r="K2771" i="11"/>
  <c r="L2771" i="11"/>
  <c r="M2771" i="11"/>
  <c r="N2771" i="11"/>
  <c r="A2772" i="11"/>
  <c r="B2772" i="11"/>
  <c r="J2772" i="11"/>
  <c r="L2772" i="11" s="1"/>
  <c r="K2772" i="11"/>
  <c r="A2773" i="11"/>
  <c r="B2773" i="11"/>
  <c r="G2773" i="11"/>
  <c r="H2773" i="11"/>
  <c r="I2773" i="11"/>
  <c r="J2773" i="11"/>
  <c r="K2773" i="11"/>
  <c r="L2773" i="11"/>
  <c r="M2773" i="11" s="1"/>
  <c r="A2774" i="11"/>
  <c r="B2774" i="11"/>
  <c r="G2774" i="11" s="1"/>
  <c r="C2774" i="11"/>
  <c r="E2774" i="11"/>
  <c r="O2774" i="11" s="1"/>
  <c r="P2774" i="11" s="1"/>
  <c r="F2774" i="11"/>
  <c r="I2774" i="11"/>
  <c r="J2774" i="11"/>
  <c r="K2774" i="11"/>
  <c r="L2774" i="11"/>
  <c r="A2775" i="11"/>
  <c r="B2775" i="11"/>
  <c r="H2775" i="11" s="1"/>
  <c r="F2775" i="11"/>
  <c r="G2775" i="11"/>
  <c r="I2775" i="11"/>
  <c r="J2775" i="11"/>
  <c r="K2775" i="11"/>
  <c r="L2775" i="11"/>
  <c r="M2775" i="11"/>
  <c r="N2775" i="11"/>
  <c r="A2776" i="11"/>
  <c r="B2776" i="11"/>
  <c r="F2776" i="11" s="1"/>
  <c r="C2776" i="11"/>
  <c r="E2776" i="11"/>
  <c r="O2776" i="11" s="1"/>
  <c r="P2776" i="11" s="1"/>
  <c r="J2776" i="11"/>
  <c r="K2776" i="11"/>
  <c r="L2776" i="11" s="1"/>
  <c r="A2777" i="11"/>
  <c r="B2777" i="11"/>
  <c r="G2777" i="11" s="1"/>
  <c r="F2777" i="11"/>
  <c r="H2777" i="11"/>
  <c r="I2777" i="11"/>
  <c r="J2777" i="11"/>
  <c r="K2777" i="11"/>
  <c r="L2777" i="11"/>
  <c r="N2777" i="11" s="1"/>
  <c r="M2777" i="11"/>
  <c r="A2778" i="11"/>
  <c r="B2778" i="11"/>
  <c r="E2778" i="11" s="1"/>
  <c r="O2778" i="11" s="1"/>
  <c r="P2778" i="11" s="1"/>
  <c r="C2778" i="11"/>
  <c r="F2778" i="11"/>
  <c r="I2778" i="11"/>
  <c r="J2778" i="11"/>
  <c r="K2778" i="11"/>
  <c r="L2778" i="11"/>
  <c r="A2779" i="11"/>
  <c r="B2779" i="11"/>
  <c r="F2779" i="11" s="1"/>
  <c r="J2779" i="11"/>
  <c r="K2779" i="11"/>
  <c r="L2779" i="11"/>
  <c r="M2779" i="11"/>
  <c r="N2779" i="11"/>
  <c r="A2780" i="11"/>
  <c r="B2780" i="11"/>
  <c r="C2780" i="11" s="1"/>
  <c r="J2780" i="11"/>
  <c r="K2780" i="11"/>
  <c r="L2780" i="11"/>
  <c r="A2781" i="11"/>
  <c r="B2781" i="11"/>
  <c r="F2781" i="11"/>
  <c r="G2781" i="11"/>
  <c r="H2781" i="11"/>
  <c r="I2781" i="11"/>
  <c r="J2781" i="11"/>
  <c r="K2781" i="11"/>
  <c r="L2781" i="11"/>
  <c r="M2781" i="11"/>
  <c r="N2781" i="11"/>
  <c r="A2782" i="11"/>
  <c r="B2782" i="11"/>
  <c r="C2782" i="11"/>
  <c r="E2782" i="11"/>
  <c r="F2782" i="11"/>
  <c r="I2782" i="11"/>
  <c r="J2782" i="11"/>
  <c r="K2782" i="11"/>
  <c r="L2782" i="11" s="1"/>
  <c r="O2782" i="11"/>
  <c r="P2782" i="11"/>
  <c r="A2783" i="11"/>
  <c r="B2783" i="11"/>
  <c r="G2783" i="11"/>
  <c r="I2783" i="11"/>
  <c r="J2783" i="11"/>
  <c r="K2783" i="11"/>
  <c r="L2783" i="11"/>
  <c r="M2783" i="11" s="1"/>
  <c r="N2783" i="11"/>
  <c r="A2784" i="11"/>
  <c r="B2784" i="11"/>
  <c r="E2784" i="11"/>
  <c r="O2784" i="11" s="1"/>
  <c r="P2784" i="11" s="1"/>
  <c r="I2784" i="11"/>
  <c r="J2784" i="11"/>
  <c r="K2784" i="11"/>
  <c r="L2784" i="11" s="1"/>
  <c r="A2785" i="11"/>
  <c r="B2785" i="11"/>
  <c r="J2785" i="11"/>
  <c r="K2785" i="11"/>
  <c r="L2785" i="11"/>
  <c r="M2785" i="11" s="1"/>
  <c r="A2786" i="11"/>
  <c r="B2786" i="11"/>
  <c r="J2786" i="11"/>
  <c r="K2786" i="11"/>
  <c r="L2786" i="11" s="1"/>
  <c r="A2787" i="11"/>
  <c r="B2787" i="11"/>
  <c r="J2787" i="11"/>
  <c r="K2787" i="11"/>
  <c r="L2787" i="11" s="1"/>
  <c r="A2788" i="11"/>
  <c r="B2788" i="11"/>
  <c r="C2788" i="11"/>
  <c r="E2788" i="11"/>
  <c r="O2788" i="11" s="1"/>
  <c r="P2788" i="11" s="1"/>
  <c r="F2788" i="11"/>
  <c r="G2788" i="11"/>
  <c r="H2788" i="11"/>
  <c r="I2788" i="11"/>
  <c r="J2788" i="11"/>
  <c r="K2788" i="11"/>
  <c r="L2788" i="11"/>
  <c r="A2789" i="11"/>
  <c r="B2789" i="11"/>
  <c r="C2789" i="11" s="1"/>
  <c r="E2789" i="11"/>
  <c r="O2789" i="11" s="1"/>
  <c r="P2789" i="11" s="1"/>
  <c r="F2789" i="11"/>
  <c r="H2789" i="11"/>
  <c r="I2789" i="11"/>
  <c r="J2789" i="11"/>
  <c r="K2789" i="11"/>
  <c r="L2789" i="11" s="1"/>
  <c r="A2790" i="11"/>
  <c r="B2790" i="11"/>
  <c r="I2790" i="11" s="1"/>
  <c r="E2790" i="11"/>
  <c r="O2790" i="11" s="1"/>
  <c r="P2790" i="11" s="1"/>
  <c r="F2790" i="11"/>
  <c r="G2790" i="11"/>
  <c r="J2790" i="11"/>
  <c r="L2790" i="11" s="1"/>
  <c r="K2790" i="11"/>
  <c r="A2791" i="11"/>
  <c r="B2791" i="11"/>
  <c r="C2791" i="11"/>
  <c r="J2791" i="11"/>
  <c r="K2791" i="11"/>
  <c r="L2791" i="11" s="1"/>
  <c r="A2792" i="11"/>
  <c r="B2792" i="11"/>
  <c r="C2792" i="11"/>
  <c r="E2792" i="11"/>
  <c r="O2792" i="11" s="1"/>
  <c r="P2792" i="11" s="1"/>
  <c r="F2792" i="11"/>
  <c r="G2792" i="11"/>
  <c r="H2792" i="11"/>
  <c r="I2792" i="11"/>
  <c r="J2792" i="11"/>
  <c r="K2792" i="11"/>
  <c r="L2792" i="11"/>
  <c r="N2792" i="11" s="1"/>
  <c r="M2792" i="11"/>
  <c r="A2793" i="11"/>
  <c r="B2793" i="11"/>
  <c r="C2793" i="11" s="1"/>
  <c r="E2793" i="11"/>
  <c r="O2793" i="11" s="1"/>
  <c r="P2793" i="11" s="1"/>
  <c r="F2793" i="11"/>
  <c r="H2793" i="11"/>
  <c r="I2793" i="11"/>
  <c r="J2793" i="11"/>
  <c r="K2793" i="11"/>
  <c r="L2793" i="11" s="1"/>
  <c r="A2794" i="11"/>
  <c r="B2794" i="11"/>
  <c r="I2794" i="11" s="1"/>
  <c r="E2794" i="11"/>
  <c r="O2794" i="11" s="1"/>
  <c r="P2794" i="11" s="1"/>
  <c r="F2794" i="11"/>
  <c r="G2794" i="11"/>
  <c r="J2794" i="11"/>
  <c r="L2794" i="11" s="1"/>
  <c r="K2794" i="11"/>
  <c r="A2795" i="11"/>
  <c r="B2795" i="11"/>
  <c r="C2795" i="11"/>
  <c r="J2795" i="11"/>
  <c r="K2795" i="11"/>
  <c r="L2795" i="11" s="1"/>
  <c r="A2796" i="11"/>
  <c r="B2796" i="11"/>
  <c r="C2796" i="11"/>
  <c r="E2796" i="11"/>
  <c r="O2796" i="11" s="1"/>
  <c r="P2796" i="11" s="1"/>
  <c r="F2796" i="11"/>
  <c r="G2796" i="11"/>
  <c r="H2796" i="11"/>
  <c r="I2796" i="11"/>
  <c r="J2796" i="11"/>
  <c r="K2796" i="11"/>
  <c r="L2796" i="11"/>
  <c r="N2796" i="11" s="1"/>
  <c r="M2796" i="11"/>
  <c r="A2797" i="11"/>
  <c r="B2797" i="11"/>
  <c r="C2797" i="11" s="1"/>
  <c r="E2797" i="11"/>
  <c r="O2797" i="11" s="1"/>
  <c r="P2797" i="11" s="1"/>
  <c r="F2797" i="11"/>
  <c r="H2797" i="11"/>
  <c r="I2797" i="11"/>
  <c r="J2797" i="11"/>
  <c r="K2797" i="11"/>
  <c r="L2797" i="11" s="1"/>
  <c r="A2798" i="11"/>
  <c r="B2798" i="11"/>
  <c r="I2798" i="11" s="1"/>
  <c r="E2798" i="11"/>
  <c r="O2798" i="11" s="1"/>
  <c r="P2798" i="11" s="1"/>
  <c r="F2798" i="11"/>
  <c r="G2798" i="11"/>
  <c r="J2798" i="11"/>
  <c r="L2798" i="11" s="1"/>
  <c r="K2798" i="11"/>
  <c r="A2799" i="11"/>
  <c r="B2799" i="11"/>
  <c r="C2799" i="11"/>
  <c r="J2799" i="11"/>
  <c r="K2799" i="11"/>
  <c r="L2799" i="11" s="1"/>
  <c r="A2800" i="11"/>
  <c r="B2800" i="11"/>
  <c r="C2800" i="11"/>
  <c r="E2800" i="11"/>
  <c r="O2800" i="11" s="1"/>
  <c r="P2800" i="11" s="1"/>
  <c r="F2800" i="11"/>
  <c r="G2800" i="11"/>
  <c r="H2800" i="11"/>
  <c r="I2800" i="11"/>
  <c r="J2800" i="11"/>
  <c r="K2800" i="11"/>
  <c r="L2800" i="11"/>
  <c r="N2800" i="11" s="1"/>
  <c r="M2800" i="11"/>
  <c r="A2801" i="11"/>
  <c r="B2801" i="11"/>
  <c r="C2801" i="11" s="1"/>
  <c r="E2801" i="11"/>
  <c r="O2801" i="11" s="1"/>
  <c r="P2801" i="11" s="1"/>
  <c r="F2801" i="11"/>
  <c r="H2801" i="11"/>
  <c r="I2801" i="11"/>
  <c r="J2801" i="11"/>
  <c r="K2801" i="11"/>
  <c r="L2801" i="11" s="1"/>
  <c r="A2802" i="11"/>
  <c r="B2802" i="11"/>
  <c r="I2802" i="11" s="1"/>
  <c r="E2802" i="11"/>
  <c r="O2802" i="11" s="1"/>
  <c r="P2802" i="11" s="1"/>
  <c r="F2802" i="11"/>
  <c r="G2802" i="11"/>
  <c r="J2802" i="11"/>
  <c r="L2802" i="11" s="1"/>
  <c r="K2802" i="11"/>
  <c r="A2803" i="11"/>
  <c r="B2803" i="11"/>
  <c r="J2803" i="11"/>
  <c r="K2803" i="11"/>
  <c r="L2803" i="11" s="1"/>
  <c r="A2804" i="11"/>
  <c r="B2804" i="11"/>
  <c r="C2804" i="11"/>
  <c r="E2804" i="11"/>
  <c r="O2804" i="11" s="1"/>
  <c r="P2804" i="11" s="1"/>
  <c r="F2804" i="11"/>
  <c r="G2804" i="11"/>
  <c r="H2804" i="11"/>
  <c r="I2804" i="11"/>
  <c r="J2804" i="11"/>
  <c r="K2804" i="11"/>
  <c r="L2804" i="11"/>
  <c r="N2804" i="11" s="1"/>
  <c r="M2804" i="11"/>
  <c r="A2805" i="11"/>
  <c r="B2805" i="11"/>
  <c r="C2805" i="11" s="1"/>
  <c r="E2805" i="11"/>
  <c r="O2805" i="11" s="1"/>
  <c r="P2805" i="11" s="1"/>
  <c r="F2805" i="11"/>
  <c r="H2805" i="11"/>
  <c r="I2805" i="11"/>
  <c r="J2805" i="11"/>
  <c r="K2805" i="11"/>
  <c r="A2806" i="11"/>
  <c r="B2806" i="11"/>
  <c r="I2806" i="11" s="1"/>
  <c r="E2806" i="11"/>
  <c r="O2806" i="11" s="1"/>
  <c r="P2806" i="11" s="1"/>
  <c r="F2806" i="11"/>
  <c r="G2806" i="11"/>
  <c r="J2806" i="11"/>
  <c r="L2806" i="11" s="1"/>
  <c r="K2806" i="11"/>
  <c r="A2807" i="11"/>
  <c r="B2807" i="11"/>
  <c r="C2807" i="11"/>
  <c r="J2807" i="11"/>
  <c r="K2807" i="11"/>
  <c r="L2807" i="11" s="1"/>
  <c r="A2808" i="11"/>
  <c r="B2808" i="11"/>
  <c r="C2808" i="11"/>
  <c r="E2808" i="11"/>
  <c r="O2808" i="11" s="1"/>
  <c r="P2808" i="11" s="1"/>
  <c r="F2808" i="11"/>
  <c r="G2808" i="11"/>
  <c r="H2808" i="11"/>
  <c r="I2808" i="11"/>
  <c r="J2808" i="11"/>
  <c r="K2808" i="11"/>
  <c r="L2808" i="11"/>
  <c r="N2808" i="11" s="1"/>
  <c r="M2808" i="11"/>
  <c r="A2809" i="11"/>
  <c r="B2809" i="11"/>
  <c r="C2809" i="11" s="1"/>
  <c r="E2809" i="11"/>
  <c r="O2809" i="11" s="1"/>
  <c r="P2809" i="11" s="1"/>
  <c r="F2809" i="11"/>
  <c r="H2809" i="11"/>
  <c r="I2809" i="11"/>
  <c r="J2809" i="11"/>
  <c r="K2809" i="11"/>
  <c r="L2809" i="11" s="1"/>
  <c r="A2810" i="11"/>
  <c r="B2810" i="11"/>
  <c r="I2810" i="11" s="1"/>
  <c r="E2810" i="11"/>
  <c r="O2810" i="11" s="1"/>
  <c r="P2810" i="11" s="1"/>
  <c r="F2810" i="11"/>
  <c r="G2810" i="11"/>
  <c r="J2810" i="11"/>
  <c r="L2810" i="11" s="1"/>
  <c r="K2810" i="11"/>
  <c r="A2811" i="11"/>
  <c r="B2811" i="11"/>
  <c r="C2811" i="11"/>
  <c r="J2811" i="11"/>
  <c r="K2811" i="11"/>
  <c r="L2811" i="11" s="1"/>
  <c r="A2812" i="11"/>
  <c r="B2812" i="11"/>
  <c r="C2812" i="11"/>
  <c r="E2812" i="11"/>
  <c r="O2812" i="11" s="1"/>
  <c r="P2812" i="11" s="1"/>
  <c r="F2812" i="11"/>
  <c r="G2812" i="11"/>
  <c r="H2812" i="11"/>
  <c r="I2812" i="11"/>
  <c r="J2812" i="11"/>
  <c r="K2812" i="11"/>
  <c r="L2812" i="11"/>
  <c r="A2813" i="11"/>
  <c r="B2813" i="11"/>
  <c r="C2813" i="11" s="1"/>
  <c r="E2813" i="11"/>
  <c r="O2813" i="11" s="1"/>
  <c r="P2813" i="11" s="1"/>
  <c r="F2813" i="11"/>
  <c r="H2813" i="11"/>
  <c r="I2813" i="11"/>
  <c r="J2813" i="11"/>
  <c r="K2813" i="11"/>
  <c r="L2813" i="11" s="1"/>
  <c r="A2814" i="11"/>
  <c r="B2814" i="11"/>
  <c r="I2814" i="11" s="1"/>
  <c r="E2814" i="11"/>
  <c r="O2814" i="11" s="1"/>
  <c r="P2814" i="11" s="1"/>
  <c r="F2814" i="11"/>
  <c r="G2814" i="11"/>
  <c r="J2814" i="11"/>
  <c r="L2814" i="11" s="1"/>
  <c r="K2814" i="11"/>
  <c r="A2815" i="11"/>
  <c r="B2815" i="11"/>
  <c r="C2815" i="11"/>
  <c r="J2815" i="11"/>
  <c r="K2815" i="11"/>
  <c r="L2815" i="11" s="1"/>
  <c r="A2816" i="11"/>
  <c r="B2816" i="11"/>
  <c r="C2816" i="11"/>
  <c r="E2816" i="11"/>
  <c r="O2816" i="11" s="1"/>
  <c r="P2816" i="11" s="1"/>
  <c r="F2816" i="11"/>
  <c r="G2816" i="11"/>
  <c r="H2816" i="11"/>
  <c r="I2816" i="11"/>
  <c r="J2816" i="11"/>
  <c r="K2816" i="11"/>
  <c r="L2816" i="11"/>
  <c r="N2816" i="11" s="1"/>
  <c r="M2816" i="11"/>
  <c r="A2817" i="11"/>
  <c r="B2817" i="11"/>
  <c r="C2817" i="11" s="1"/>
  <c r="E2817" i="11"/>
  <c r="O2817" i="11" s="1"/>
  <c r="P2817" i="11" s="1"/>
  <c r="F2817" i="11"/>
  <c r="H2817" i="11"/>
  <c r="I2817" i="11"/>
  <c r="J2817" i="11"/>
  <c r="K2817" i="11"/>
  <c r="L2817" i="11" s="1"/>
  <c r="A2818" i="11"/>
  <c r="B2818" i="11"/>
  <c r="I2818" i="11" s="1"/>
  <c r="E2818" i="11"/>
  <c r="O2818" i="11" s="1"/>
  <c r="P2818" i="11" s="1"/>
  <c r="F2818" i="11"/>
  <c r="G2818" i="11"/>
  <c r="J2818" i="11"/>
  <c r="L2818" i="11" s="1"/>
  <c r="K2818" i="11"/>
  <c r="A2819" i="11"/>
  <c r="B2819" i="11"/>
  <c r="C2819" i="11"/>
  <c r="J2819" i="11"/>
  <c r="K2819" i="11"/>
  <c r="L2819" i="11" s="1"/>
  <c r="A2820" i="11"/>
  <c r="B2820" i="11"/>
  <c r="C2820" i="11"/>
  <c r="E2820" i="11"/>
  <c r="O2820" i="11" s="1"/>
  <c r="P2820" i="11" s="1"/>
  <c r="F2820" i="11"/>
  <c r="G2820" i="11"/>
  <c r="H2820" i="11"/>
  <c r="I2820" i="11"/>
  <c r="J2820" i="11"/>
  <c r="K2820" i="11"/>
  <c r="L2820" i="11"/>
  <c r="N2820" i="11" s="1"/>
  <c r="M2820" i="11"/>
  <c r="A2821" i="11"/>
  <c r="B2821" i="11"/>
  <c r="C2821" i="11" s="1"/>
  <c r="E2821" i="11"/>
  <c r="O2821" i="11" s="1"/>
  <c r="P2821" i="11" s="1"/>
  <c r="F2821" i="11"/>
  <c r="H2821" i="11"/>
  <c r="I2821" i="11"/>
  <c r="J2821" i="11"/>
  <c r="K2821" i="11"/>
  <c r="L2821" i="11" s="1"/>
  <c r="A2822" i="11"/>
  <c r="B2822" i="11"/>
  <c r="I2822" i="11" s="1"/>
  <c r="E2822" i="11"/>
  <c r="O2822" i="11" s="1"/>
  <c r="P2822" i="11" s="1"/>
  <c r="F2822" i="11"/>
  <c r="G2822" i="11"/>
  <c r="J2822" i="11"/>
  <c r="L2822" i="11" s="1"/>
  <c r="K2822" i="11"/>
  <c r="A2823" i="11"/>
  <c r="B2823" i="11"/>
  <c r="C2823" i="11"/>
  <c r="J2823" i="11"/>
  <c r="K2823" i="11"/>
  <c r="L2823" i="11" s="1"/>
  <c r="A2824" i="11"/>
  <c r="B2824" i="11"/>
  <c r="C2824" i="11"/>
  <c r="E2824" i="11"/>
  <c r="O2824" i="11" s="1"/>
  <c r="P2824" i="11" s="1"/>
  <c r="F2824" i="11"/>
  <c r="G2824" i="11"/>
  <c r="H2824" i="11"/>
  <c r="I2824" i="11"/>
  <c r="J2824" i="11"/>
  <c r="K2824" i="11"/>
  <c r="L2824" i="11"/>
  <c r="N2824" i="11" s="1"/>
  <c r="M2824" i="11"/>
  <c r="A2825" i="11"/>
  <c r="B2825" i="11"/>
  <c r="C2825" i="11" s="1"/>
  <c r="E2825" i="11"/>
  <c r="O2825" i="11" s="1"/>
  <c r="P2825" i="11" s="1"/>
  <c r="F2825" i="11"/>
  <c r="H2825" i="11"/>
  <c r="I2825" i="11"/>
  <c r="J2825" i="11"/>
  <c r="K2825" i="11"/>
  <c r="L2825" i="11" s="1"/>
  <c r="A2826" i="11"/>
  <c r="B2826" i="11"/>
  <c r="I2826" i="11" s="1"/>
  <c r="E2826" i="11"/>
  <c r="O2826" i="11" s="1"/>
  <c r="P2826" i="11" s="1"/>
  <c r="F2826" i="11"/>
  <c r="G2826" i="11"/>
  <c r="J2826" i="11"/>
  <c r="L2826" i="11" s="1"/>
  <c r="K2826" i="11"/>
  <c r="A2827" i="11"/>
  <c r="B2827" i="11"/>
  <c r="J2827" i="11"/>
  <c r="K2827" i="11"/>
  <c r="L2827" i="11" s="1"/>
  <c r="M2827" i="11" s="1"/>
  <c r="A2828" i="11"/>
  <c r="B2828" i="11"/>
  <c r="C2828" i="11"/>
  <c r="E2828" i="11"/>
  <c r="O2828" i="11" s="1"/>
  <c r="P2828" i="11" s="1"/>
  <c r="F2828" i="11"/>
  <c r="G2828" i="11"/>
  <c r="H2828" i="11"/>
  <c r="I2828" i="11"/>
  <c r="J2828" i="11"/>
  <c r="K2828" i="11"/>
  <c r="L2828" i="11"/>
  <c r="N2828" i="11" s="1"/>
  <c r="M2828" i="11"/>
  <c r="A2829" i="11"/>
  <c r="B2829" i="11"/>
  <c r="C2829" i="11" s="1"/>
  <c r="E2829" i="11"/>
  <c r="O2829" i="11" s="1"/>
  <c r="P2829" i="11" s="1"/>
  <c r="F2829" i="11"/>
  <c r="H2829" i="11"/>
  <c r="I2829" i="11"/>
  <c r="J2829" i="11"/>
  <c r="K2829" i="11"/>
  <c r="A2830" i="11"/>
  <c r="B2830" i="11"/>
  <c r="I2830" i="11" s="1"/>
  <c r="E2830" i="11"/>
  <c r="O2830" i="11" s="1"/>
  <c r="P2830" i="11" s="1"/>
  <c r="F2830" i="11"/>
  <c r="G2830" i="11"/>
  <c r="J2830" i="11"/>
  <c r="K2830" i="11"/>
  <c r="L2830" i="11" s="1"/>
  <c r="A2831" i="11"/>
  <c r="B2831" i="11"/>
  <c r="C2831" i="11"/>
  <c r="J2831" i="11"/>
  <c r="K2831" i="11"/>
  <c r="L2831" i="11" s="1"/>
  <c r="M2831" i="11" s="1"/>
  <c r="N2831" i="11"/>
  <c r="A2832" i="11"/>
  <c r="B2832" i="11"/>
  <c r="C2832" i="11"/>
  <c r="E2832" i="11"/>
  <c r="O2832" i="11" s="1"/>
  <c r="P2832" i="11" s="1"/>
  <c r="F2832" i="11"/>
  <c r="G2832" i="11"/>
  <c r="H2832" i="11"/>
  <c r="I2832" i="11"/>
  <c r="J2832" i="11"/>
  <c r="K2832" i="11"/>
  <c r="L2832" i="11" s="1"/>
  <c r="A2833" i="11"/>
  <c r="B2833" i="11"/>
  <c r="C2833" i="11" s="1"/>
  <c r="E2833" i="11"/>
  <c r="O2833" i="11" s="1"/>
  <c r="P2833" i="11" s="1"/>
  <c r="F2833" i="11"/>
  <c r="H2833" i="11"/>
  <c r="I2833" i="11"/>
  <c r="J2833" i="11"/>
  <c r="K2833" i="11"/>
  <c r="A2834" i="11"/>
  <c r="B2834" i="11"/>
  <c r="I2834" i="11" s="1"/>
  <c r="E2834" i="11"/>
  <c r="O2834" i="11" s="1"/>
  <c r="P2834" i="11" s="1"/>
  <c r="F2834" i="11"/>
  <c r="G2834" i="11"/>
  <c r="J2834" i="11"/>
  <c r="K2834" i="11"/>
  <c r="L2834" i="11" s="1"/>
  <c r="A2835" i="11"/>
  <c r="B2835" i="11"/>
  <c r="C2835" i="11"/>
  <c r="J2835" i="11"/>
  <c r="K2835" i="11"/>
  <c r="L2835" i="11" s="1"/>
  <c r="M2835" i="11" s="1"/>
  <c r="A2836" i="11"/>
  <c r="B2836" i="11"/>
  <c r="C2836" i="11"/>
  <c r="E2836" i="11"/>
  <c r="O2836" i="11" s="1"/>
  <c r="P2836" i="11" s="1"/>
  <c r="F2836" i="11"/>
  <c r="G2836" i="11"/>
  <c r="H2836" i="11"/>
  <c r="I2836" i="11"/>
  <c r="J2836" i="11"/>
  <c r="K2836" i="11"/>
  <c r="L2836" i="11"/>
  <c r="N2836" i="11" s="1"/>
  <c r="A2837" i="11"/>
  <c r="B2837" i="11"/>
  <c r="C2837" i="11" s="1"/>
  <c r="E2837" i="11"/>
  <c r="O2837" i="11" s="1"/>
  <c r="P2837" i="11" s="1"/>
  <c r="F2837" i="11"/>
  <c r="H2837" i="11"/>
  <c r="I2837" i="11"/>
  <c r="J2837" i="11"/>
  <c r="K2837" i="11"/>
  <c r="L2837" i="11" s="1"/>
  <c r="A2838" i="11"/>
  <c r="B2838" i="11"/>
  <c r="I2838" i="11" s="1"/>
  <c r="E2838" i="11"/>
  <c r="O2838" i="11" s="1"/>
  <c r="P2838" i="11" s="1"/>
  <c r="F2838" i="11"/>
  <c r="G2838" i="11"/>
  <c r="J2838" i="11"/>
  <c r="K2838" i="11"/>
  <c r="L2838" i="11" s="1"/>
  <c r="A2839" i="11"/>
  <c r="B2839" i="11"/>
  <c r="C2839" i="11"/>
  <c r="J2839" i="11"/>
  <c r="K2839" i="11"/>
  <c r="L2839" i="11" s="1"/>
  <c r="A2840" i="11"/>
  <c r="B2840" i="11"/>
  <c r="C2840" i="11"/>
  <c r="E2840" i="11"/>
  <c r="O2840" i="11" s="1"/>
  <c r="P2840" i="11" s="1"/>
  <c r="F2840" i="11"/>
  <c r="G2840" i="11"/>
  <c r="H2840" i="11"/>
  <c r="I2840" i="11"/>
  <c r="J2840" i="11"/>
  <c r="K2840" i="11"/>
  <c r="L2840" i="11"/>
  <c r="N2840" i="11" s="1"/>
  <c r="M2840" i="11"/>
  <c r="A2841" i="11"/>
  <c r="B2841" i="11"/>
  <c r="C2841" i="11" s="1"/>
  <c r="E2841" i="11"/>
  <c r="O2841" i="11" s="1"/>
  <c r="P2841" i="11" s="1"/>
  <c r="F2841" i="11"/>
  <c r="H2841" i="11"/>
  <c r="I2841" i="11"/>
  <c r="J2841" i="11"/>
  <c r="K2841" i="11"/>
  <c r="L2841" i="11" s="1"/>
  <c r="A2842" i="11"/>
  <c r="B2842" i="11"/>
  <c r="I2842" i="11" s="1"/>
  <c r="E2842" i="11"/>
  <c r="O2842" i="11" s="1"/>
  <c r="P2842" i="11" s="1"/>
  <c r="F2842" i="11"/>
  <c r="G2842" i="11"/>
  <c r="J2842" i="11"/>
  <c r="K2842" i="11"/>
  <c r="L2842" i="11" s="1"/>
  <c r="A2843" i="11"/>
  <c r="B2843" i="11"/>
  <c r="C2843" i="11"/>
  <c r="J2843" i="11"/>
  <c r="K2843" i="11"/>
  <c r="L2843" i="11" s="1"/>
  <c r="M2843" i="11" s="1"/>
  <c r="N2843" i="11"/>
  <c r="A2844" i="11"/>
  <c r="B2844" i="11"/>
  <c r="C2844" i="11"/>
  <c r="E2844" i="11"/>
  <c r="O2844" i="11" s="1"/>
  <c r="P2844" i="11" s="1"/>
  <c r="F2844" i="11"/>
  <c r="G2844" i="11"/>
  <c r="H2844" i="11"/>
  <c r="I2844" i="11"/>
  <c r="J2844" i="11"/>
  <c r="K2844" i="11"/>
  <c r="L2844" i="11" s="1"/>
  <c r="A2845" i="11"/>
  <c r="B2845" i="11"/>
  <c r="C2845" i="11" s="1"/>
  <c r="E2845" i="11"/>
  <c r="O2845" i="11" s="1"/>
  <c r="P2845" i="11" s="1"/>
  <c r="F2845" i="11"/>
  <c r="H2845" i="11"/>
  <c r="I2845" i="11"/>
  <c r="J2845" i="11"/>
  <c r="K2845" i="11"/>
  <c r="L2845" i="11" s="1"/>
  <c r="A2846" i="11"/>
  <c r="B2846" i="11"/>
  <c r="I2846" i="11" s="1"/>
  <c r="E2846" i="11"/>
  <c r="O2846" i="11" s="1"/>
  <c r="P2846" i="11" s="1"/>
  <c r="F2846" i="11"/>
  <c r="G2846" i="11"/>
  <c r="J2846" i="11"/>
  <c r="K2846" i="11"/>
  <c r="L2846" i="11" s="1"/>
  <c r="A2847" i="11"/>
  <c r="B2847" i="11"/>
  <c r="C2847" i="11" s="1"/>
  <c r="J2847" i="11"/>
  <c r="K2847" i="11"/>
  <c r="L2847" i="11" s="1"/>
  <c r="M2847" i="11" s="1"/>
  <c r="N2847" i="11"/>
  <c r="A2848" i="11"/>
  <c r="B2848" i="11"/>
  <c r="C2848" i="11"/>
  <c r="E2848" i="11"/>
  <c r="O2848" i="11" s="1"/>
  <c r="P2848" i="11" s="1"/>
  <c r="F2848" i="11"/>
  <c r="G2848" i="11"/>
  <c r="H2848" i="11"/>
  <c r="I2848" i="11"/>
  <c r="J2848" i="11"/>
  <c r="K2848" i="11"/>
  <c r="L2848" i="11"/>
  <c r="A2849" i="11"/>
  <c r="B2849" i="11"/>
  <c r="C2849" i="11" s="1"/>
  <c r="E2849" i="11"/>
  <c r="O2849" i="11" s="1"/>
  <c r="P2849" i="11" s="1"/>
  <c r="F2849" i="11"/>
  <c r="H2849" i="11"/>
  <c r="I2849" i="11"/>
  <c r="J2849" i="11"/>
  <c r="K2849" i="11"/>
  <c r="L2849" i="11" s="1"/>
  <c r="A2850" i="11"/>
  <c r="B2850" i="11"/>
  <c r="I2850" i="11" s="1"/>
  <c r="E2850" i="11"/>
  <c r="O2850" i="11" s="1"/>
  <c r="P2850" i="11" s="1"/>
  <c r="F2850" i="11"/>
  <c r="G2850" i="11"/>
  <c r="J2850" i="11"/>
  <c r="K2850" i="11"/>
  <c r="L2850" i="11" s="1"/>
  <c r="M2850" i="11" s="1"/>
  <c r="N2850" i="11"/>
  <c r="A2851" i="11"/>
  <c r="B2851" i="11"/>
  <c r="C2851" i="11" s="1"/>
  <c r="J2851" i="11"/>
  <c r="K2851" i="11"/>
  <c r="L2851" i="11" s="1"/>
  <c r="M2851" i="11" s="1"/>
  <c r="N2851" i="11"/>
  <c r="A2852" i="11"/>
  <c r="B2852" i="11"/>
  <c r="C2852" i="11"/>
  <c r="E2852" i="11"/>
  <c r="O2852" i="11" s="1"/>
  <c r="P2852" i="11" s="1"/>
  <c r="F2852" i="11"/>
  <c r="G2852" i="11"/>
  <c r="H2852" i="11"/>
  <c r="I2852" i="11"/>
  <c r="J2852" i="11"/>
  <c r="K2852" i="11"/>
  <c r="L2852" i="11"/>
  <c r="A2853" i="11"/>
  <c r="B2853" i="11"/>
  <c r="C2853" i="11" s="1"/>
  <c r="E2853" i="11"/>
  <c r="O2853" i="11" s="1"/>
  <c r="P2853" i="11" s="1"/>
  <c r="F2853" i="11"/>
  <c r="H2853" i="11"/>
  <c r="I2853" i="11"/>
  <c r="J2853" i="11"/>
  <c r="K2853" i="11"/>
  <c r="L2853" i="11" s="1"/>
  <c r="A2854" i="11"/>
  <c r="B2854" i="11"/>
  <c r="I2854" i="11" s="1"/>
  <c r="E2854" i="11"/>
  <c r="O2854" i="11" s="1"/>
  <c r="P2854" i="11" s="1"/>
  <c r="F2854" i="11"/>
  <c r="G2854" i="11"/>
  <c r="J2854" i="11"/>
  <c r="K2854" i="11"/>
  <c r="L2854" i="11" s="1"/>
  <c r="M2854" i="11" s="1"/>
  <c r="N2854" i="11"/>
  <c r="A2855" i="11"/>
  <c r="B2855" i="11"/>
  <c r="C2855" i="11" s="1"/>
  <c r="J2855" i="11"/>
  <c r="K2855" i="11"/>
  <c r="L2855" i="11" s="1"/>
  <c r="M2855" i="11" s="1"/>
  <c r="N2855" i="11"/>
  <c r="A2856" i="11"/>
  <c r="B2856" i="11"/>
  <c r="C2856" i="11"/>
  <c r="E2856" i="11"/>
  <c r="O2856" i="11" s="1"/>
  <c r="P2856" i="11" s="1"/>
  <c r="F2856" i="11"/>
  <c r="G2856" i="11"/>
  <c r="H2856" i="11"/>
  <c r="I2856" i="11"/>
  <c r="J2856" i="11"/>
  <c r="K2856" i="11"/>
  <c r="L2856" i="11"/>
  <c r="A2857" i="11"/>
  <c r="B2857" i="11"/>
  <c r="C2857" i="11" s="1"/>
  <c r="E2857" i="11"/>
  <c r="O2857" i="11" s="1"/>
  <c r="P2857" i="11" s="1"/>
  <c r="F2857" i="11"/>
  <c r="H2857" i="11"/>
  <c r="I2857" i="11"/>
  <c r="J2857" i="11"/>
  <c r="K2857" i="11"/>
  <c r="L2857" i="11" s="1"/>
  <c r="N2857" i="11" s="1"/>
  <c r="M2857" i="11"/>
  <c r="A2858" i="11"/>
  <c r="B2858" i="11"/>
  <c r="J2858" i="11"/>
  <c r="K2858" i="11"/>
  <c r="L2858" i="11" s="1"/>
  <c r="M2858" i="11" s="1"/>
  <c r="N2858" i="11"/>
  <c r="A2859" i="11"/>
  <c r="B2859" i="11"/>
  <c r="C2859" i="11"/>
  <c r="G2859" i="11"/>
  <c r="J2859" i="11"/>
  <c r="K2859" i="11"/>
  <c r="L2859" i="11" s="1"/>
  <c r="A2860" i="11"/>
  <c r="B2860" i="11"/>
  <c r="C2860" i="11"/>
  <c r="E2860" i="11"/>
  <c r="O2860" i="11" s="1"/>
  <c r="P2860" i="11" s="1"/>
  <c r="F2860" i="11"/>
  <c r="G2860" i="11"/>
  <c r="H2860" i="11"/>
  <c r="I2860" i="11"/>
  <c r="J2860" i="11"/>
  <c r="K2860" i="11"/>
  <c r="L2860" i="11" s="1"/>
  <c r="A2861" i="11"/>
  <c r="B2861" i="11"/>
  <c r="C2861" i="11" s="1"/>
  <c r="E2861" i="11"/>
  <c r="O2861" i="11" s="1"/>
  <c r="P2861" i="11" s="1"/>
  <c r="F2861" i="11"/>
  <c r="H2861" i="11"/>
  <c r="I2861" i="11"/>
  <c r="J2861" i="11"/>
  <c r="K2861" i="11"/>
  <c r="A2862" i="11"/>
  <c r="B2862" i="11"/>
  <c r="E2862" i="11"/>
  <c r="F2862" i="11"/>
  <c r="G2862" i="11"/>
  <c r="J2862" i="11"/>
  <c r="K2862" i="11"/>
  <c r="L2862" i="11" s="1"/>
  <c r="M2862" i="11" s="1"/>
  <c r="N2862" i="11"/>
  <c r="O2862" i="11"/>
  <c r="P2862" i="11" s="1"/>
  <c r="A2863" i="11"/>
  <c r="B2863" i="11"/>
  <c r="C2863" i="11"/>
  <c r="J2863" i="11"/>
  <c r="K2863" i="11"/>
  <c r="L2863" i="11"/>
  <c r="M2863" i="11" s="1"/>
  <c r="A2864" i="11"/>
  <c r="B2864" i="11"/>
  <c r="C2864" i="11"/>
  <c r="E2864" i="11"/>
  <c r="O2864" i="11" s="1"/>
  <c r="F2864" i="11"/>
  <c r="G2864" i="11"/>
  <c r="H2864" i="11"/>
  <c r="I2864" i="11"/>
  <c r="J2864" i="11"/>
  <c r="K2864" i="11"/>
  <c r="L2864" i="11"/>
  <c r="N2864" i="11" s="1"/>
  <c r="M2864" i="11"/>
  <c r="P2864" i="11"/>
  <c r="A2865" i="11"/>
  <c r="B2865" i="11"/>
  <c r="C2865" i="11" s="1"/>
  <c r="E2865" i="11"/>
  <c r="O2865" i="11" s="1"/>
  <c r="P2865" i="11" s="1"/>
  <c r="F2865" i="11"/>
  <c r="H2865" i="11"/>
  <c r="I2865" i="11"/>
  <c r="J2865" i="11"/>
  <c r="K2865" i="11"/>
  <c r="L2865" i="11" s="1"/>
  <c r="N2865" i="11" s="1"/>
  <c r="A2866" i="11"/>
  <c r="B2866" i="11"/>
  <c r="G2866" i="11" s="1"/>
  <c r="E2866" i="11"/>
  <c r="O2866" i="11" s="1"/>
  <c r="P2866" i="11" s="1"/>
  <c r="F2866" i="11"/>
  <c r="J2866" i="11"/>
  <c r="K2866" i="11"/>
  <c r="L2866" i="11" s="1"/>
  <c r="M2866" i="11" s="1"/>
  <c r="A2867" i="11"/>
  <c r="B2867" i="11"/>
  <c r="C2867" i="11" s="1"/>
  <c r="J2867" i="11"/>
  <c r="K2867" i="11"/>
  <c r="L2867" i="11"/>
  <c r="A2868" i="11"/>
  <c r="B2868" i="11"/>
  <c r="C2868" i="11"/>
  <c r="E2868" i="11"/>
  <c r="O2868" i="11" s="1"/>
  <c r="P2868" i="11" s="1"/>
  <c r="F2868" i="11"/>
  <c r="G2868" i="11"/>
  <c r="H2868" i="11"/>
  <c r="I2868" i="11"/>
  <c r="J2868" i="11"/>
  <c r="K2868" i="11"/>
  <c r="L2868" i="11" s="1"/>
  <c r="A2869" i="11"/>
  <c r="B2869" i="11"/>
  <c r="F2869" i="11" s="1"/>
  <c r="E2869" i="11"/>
  <c r="O2869" i="11" s="1"/>
  <c r="P2869" i="11" s="1"/>
  <c r="I2869" i="11"/>
  <c r="J2869" i="11"/>
  <c r="K2869" i="11"/>
  <c r="L2869" i="11" s="1"/>
  <c r="A2870" i="11"/>
  <c r="B2870" i="11"/>
  <c r="E2870" i="11"/>
  <c r="F2870" i="11"/>
  <c r="G2870" i="11"/>
  <c r="J2870" i="11"/>
  <c r="K2870" i="11"/>
  <c r="L2870" i="11"/>
  <c r="M2870" i="11" s="1"/>
  <c r="N2870" i="11"/>
  <c r="O2870" i="11"/>
  <c r="P2870" i="11" s="1"/>
  <c r="A2871" i="11"/>
  <c r="B2871" i="11"/>
  <c r="C2871" i="11"/>
  <c r="J2871" i="11"/>
  <c r="K2871" i="11"/>
  <c r="L2871" i="11" s="1"/>
  <c r="A2872" i="11"/>
  <c r="B2872" i="11"/>
  <c r="C2872" i="11"/>
  <c r="E2872" i="11"/>
  <c r="O2872" i="11" s="1"/>
  <c r="F2872" i="11"/>
  <c r="G2872" i="11"/>
  <c r="H2872" i="11"/>
  <c r="I2872" i="11"/>
  <c r="J2872" i="11"/>
  <c r="K2872" i="11"/>
  <c r="L2872" i="11"/>
  <c r="N2872" i="11" s="1"/>
  <c r="M2872" i="11"/>
  <c r="P2872" i="11"/>
  <c r="A2873" i="11"/>
  <c r="B2873" i="11"/>
  <c r="E2873" i="11"/>
  <c r="O2873" i="11" s="1"/>
  <c r="P2873" i="11" s="1"/>
  <c r="J2873" i="11"/>
  <c r="K2873" i="11"/>
  <c r="A2874" i="11"/>
  <c r="B2874" i="11"/>
  <c r="J2874" i="11"/>
  <c r="K2874" i="11"/>
  <c r="L2874" i="11"/>
  <c r="M2874" i="11" s="1"/>
  <c r="N2874" i="11"/>
  <c r="A2875" i="11"/>
  <c r="B2875" i="11"/>
  <c r="I2875" i="11" s="1"/>
  <c r="C2875" i="11"/>
  <c r="G2875" i="11"/>
  <c r="J2875" i="11"/>
  <c r="K2875" i="11"/>
  <c r="L2875" i="11" s="1"/>
  <c r="A2876" i="11"/>
  <c r="B2876" i="11"/>
  <c r="C2876" i="11"/>
  <c r="E2876" i="11"/>
  <c r="O2876" i="11" s="1"/>
  <c r="P2876" i="11" s="1"/>
  <c r="F2876" i="11"/>
  <c r="G2876" i="11"/>
  <c r="H2876" i="11"/>
  <c r="I2876" i="11"/>
  <c r="J2876" i="11"/>
  <c r="K2876" i="11"/>
  <c r="L2876" i="11"/>
  <c r="N2876" i="11" s="1"/>
  <c r="M2876" i="11"/>
  <c r="A2877" i="11"/>
  <c r="B2877" i="11"/>
  <c r="H2877" i="11" s="1"/>
  <c r="E2877" i="11"/>
  <c r="O2877" i="11" s="1"/>
  <c r="P2877" i="11" s="1"/>
  <c r="F2877" i="11"/>
  <c r="J2877" i="11"/>
  <c r="K2877" i="11"/>
  <c r="A2878" i="11"/>
  <c r="B2878" i="11"/>
  <c r="E2878" i="11"/>
  <c r="O2878" i="11" s="1"/>
  <c r="P2878" i="11" s="1"/>
  <c r="F2878" i="11"/>
  <c r="G2878" i="11"/>
  <c r="J2878" i="11"/>
  <c r="L2878" i="11" s="1"/>
  <c r="K2878" i="11"/>
  <c r="A2879" i="11"/>
  <c r="B2879" i="11"/>
  <c r="G2879" i="11" s="1"/>
  <c r="C2879" i="11"/>
  <c r="J2879" i="11"/>
  <c r="K2879" i="11"/>
  <c r="L2879" i="11"/>
  <c r="A2880" i="11"/>
  <c r="B2880" i="11"/>
  <c r="C2880" i="11"/>
  <c r="E2880" i="11"/>
  <c r="O2880" i="11" s="1"/>
  <c r="P2880" i="11" s="1"/>
  <c r="F2880" i="11"/>
  <c r="G2880" i="11"/>
  <c r="H2880" i="11"/>
  <c r="I2880" i="11"/>
  <c r="J2880" i="11"/>
  <c r="K2880" i="11"/>
  <c r="L2880" i="11" s="1"/>
  <c r="A2881" i="11"/>
  <c r="B2881" i="11"/>
  <c r="F2881" i="11" s="1"/>
  <c r="E2881" i="11"/>
  <c r="O2881" i="11" s="1"/>
  <c r="P2881" i="11" s="1"/>
  <c r="I2881" i="11"/>
  <c r="J2881" i="11"/>
  <c r="K2881" i="11"/>
  <c r="L2881" i="11" s="1"/>
  <c r="A2882" i="11"/>
  <c r="B2882" i="11"/>
  <c r="E2882" i="11"/>
  <c r="F2882" i="11"/>
  <c r="G2882" i="11"/>
  <c r="J2882" i="11"/>
  <c r="K2882" i="11"/>
  <c r="L2882" i="11"/>
  <c r="M2882" i="11" s="1"/>
  <c r="N2882" i="11"/>
  <c r="O2882" i="11"/>
  <c r="P2882" i="11" s="1"/>
  <c r="A2883" i="11"/>
  <c r="B2883" i="11"/>
  <c r="C2883" i="11"/>
  <c r="J2883" i="11"/>
  <c r="K2883" i="11"/>
  <c r="L2883" i="11" s="1"/>
  <c r="A2884" i="11"/>
  <c r="B2884" i="11"/>
  <c r="C2884" i="11"/>
  <c r="E2884" i="11"/>
  <c r="O2884" i="11" s="1"/>
  <c r="F2884" i="11"/>
  <c r="G2884" i="11"/>
  <c r="H2884" i="11"/>
  <c r="I2884" i="11"/>
  <c r="J2884" i="11"/>
  <c r="K2884" i="11"/>
  <c r="L2884" i="11"/>
  <c r="N2884" i="11" s="1"/>
  <c r="M2884" i="11"/>
  <c r="P2884" i="11"/>
  <c r="A2885" i="11"/>
  <c r="B2885" i="11"/>
  <c r="E2885" i="11"/>
  <c r="O2885" i="11" s="1"/>
  <c r="P2885" i="11" s="1"/>
  <c r="I2885" i="11"/>
  <c r="J2885" i="11"/>
  <c r="K2885" i="11"/>
  <c r="A2886" i="11"/>
  <c r="B2886" i="11"/>
  <c r="J2886" i="11"/>
  <c r="K2886" i="11"/>
  <c r="L2886" i="11"/>
  <c r="M2886" i="11" s="1"/>
  <c r="N2886" i="11"/>
  <c r="A2887" i="11"/>
  <c r="B2887" i="11"/>
  <c r="H2887" i="11" s="1"/>
  <c r="C2887" i="11"/>
  <c r="G2887" i="11"/>
  <c r="J2887" i="11"/>
  <c r="K2887" i="11"/>
  <c r="L2887" i="11"/>
  <c r="M2887" i="11" s="1"/>
  <c r="N2887" i="11"/>
  <c r="A2888" i="11"/>
  <c r="B2888" i="11"/>
  <c r="C2888" i="11"/>
  <c r="E2888" i="11"/>
  <c r="O2888" i="11" s="1"/>
  <c r="P2888" i="11" s="1"/>
  <c r="F2888" i="11"/>
  <c r="G2888" i="11"/>
  <c r="H2888" i="11"/>
  <c r="I2888" i="11"/>
  <c r="J2888" i="11"/>
  <c r="K2888" i="11"/>
  <c r="L2888" i="11"/>
  <c r="N2888" i="11" s="1"/>
  <c r="A2889" i="11"/>
  <c r="B2889" i="11"/>
  <c r="F2889" i="11" s="1"/>
  <c r="E2889" i="11"/>
  <c r="O2889" i="11" s="1"/>
  <c r="P2889" i="11" s="1"/>
  <c r="J2889" i="11"/>
  <c r="K2889" i="11"/>
  <c r="L2889" i="11" s="1"/>
  <c r="M2889" i="11"/>
  <c r="N2889" i="11"/>
  <c r="A2890" i="11"/>
  <c r="B2890" i="11"/>
  <c r="G2890" i="11" s="1"/>
  <c r="E2890" i="11"/>
  <c r="O2890" i="11" s="1"/>
  <c r="P2890" i="11" s="1"/>
  <c r="F2890" i="11"/>
  <c r="J2890" i="11"/>
  <c r="K2890" i="11"/>
  <c r="L2890" i="11" s="1"/>
  <c r="A2891" i="11"/>
  <c r="B2891" i="11"/>
  <c r="C2891" i="11"/>
  <c r="G2891" i="11"/>
  <c r="H2891" i="11"/>
  <c r="I2891" i="11"/>
  <c r="J2891" i="11"/>
  <c r="K2891" i="11"/>
  <c r="L2891" i="11"/>
  <c r="M2891" i="11" s="1"/>
  <c r="A2892" i="11"/>
  <c r="B2892" i="11"/>
  <c r="C2892" i="11"/>
  <c r="E2892" i="11"/>
  <c r="O2892" i="11" s="1"/>
  <c r="F2892" i="11"/>
  <c r="G2892" i="11"/>
  <c r="H2892" i="11"/>
  <c r="I2892" i="11"/>
  <c r="J2892" i="11"/>
  <c r="K2892" i="11"/>
  <c r="L2892" i="11"/>
  <c r="N2892" i="11" s="1"/>
  <c r="M2892" i="11"/>
  <c r="P2892" i="11"/>
  <c r="A2893" i="11"/>
  <c r="B2893" i="11"/>
  <c r="E2893" i="11"/>
  <c r="O2893" i="11" s="1"/>
  <c r="P2893" i="11" s="1"/>
  <c r="F2893" i="11"/>
  <c r="H2893" i="11"/>
  <c r="I2893" i="11"/>
  <c r="J2893" i="11"/>
  <c r="K2893" i="11"/>
  <c r="L2893" i="11" s="1"/>
  <c r="M2893" i="11" s="1"/>
  <c r="A2894" i="11"/>
  <c r="B2894" i="11"/>
  <c r="E2894" i="11"/>
  <c r="O2894" i="11" s="1"/>
  <c r="P2894" i="11" s="1"/>
  <c r="F2894" i="11"/>
  <c r="G2894" i="11"/>
  <c r="J2894" i="11"/>
  <c r="K2894" i="11"/>
  <c r="A2895" i="11"/>
  <c r="B2895" i="11"/>
  <c r="G2895" i="11" s="1"/>
  <c r="C2895" i="11"/>
  <c r="I2895" i="11"/>
  <c r="J2895" i="11"/>
  <c r="K2895" i="11"/>
  <c r="L2895" i="11" s="1"/>
  <c r="A2896" i="11"/>
  <c r="B2896" i="11"/>
  <c r="C2896" i="11"/>
  <c r="E2896" i="11"/>
  <c r="O2896" i="11" s="1"/>
  <c r="P2896" i="11" s="1"/>
  <c r="F2896" i="11"/>
  <c r="G2896" i="11"/>
  <c r="H2896" i="11"/>
  <c r="I2896" i="11"/>
  <c r="J2896" i="11"/>
  <c r="K2896" i="11"/>
  <c r="L2896" i="11"/>
  <c r="N2896" i="11" s="1"/>
  <c r="A2897" i="11"/>
  <c r="B2897" i="11"/>
  <c r="E2897" i="11" s="1"/>
  <c r="O2897" i="11" s="1"/>
  <c r="P2897" i="11" s="1"/>
  <c r="I2897" i="11"/>
  <c r="J2897" i="11"/>
  <c r="K2897" i="11"/>
  <c r="A2898" i="11"/>
  <c r="B2898" i="11"/>
  <c r="F2898" i="11" s="1"/>
  <c r="E2898" i="11"/>
  <c r="O2898" i="11" s="1"/>
  <c r="P2898" i="11" s="1"/>
  <c r="J2898" i="11"/>
  <c r="K2898" i="11"/>
  <c r="L2898" i="11"/>
  <c r="A2899" i="11"/>
  <c r="B2899" i="11"/>
  <c r="C2899" i="11"/>
  <c r="G2899" i="11"/>
  <c r="H2899" i="11"/>
  <c r="I2899" i="11"/>
  <c r="J2899" i="11"/>
  <c r="K2899" i="11"/>
  <c r="L2899" i="11"/>
  <c r="M2899" i="11" s="1"/>
  <c r="N2899" i="11"/>
  <c r="A2900" i="11"/>
  <c r="B2900" i="11"/>
  <c r="C2900" i="11"/>
  <c r="E2900" i="11"/>
  <c r="O2900" i="11" s="1"/>
  <c r="F2900" i="11"/>
  <c r="G2900" i="11"/>
  <c r="H2900" i="11"/>
  <c r="I2900" i="11"/>
  <c r="J2900" i="11"/>
  <c r="K2900" i="11"/>
  <c r="L2900" i="11" s="1"/>
  <c r="P2900" i="11"/>
  <c r="A2901" i="11"/>
  <c r="B2901" i="11"/>
  <c r="E2901" i="11"/>
  <c r="O2901" i="11" s="1"/>
  <c r="P2901" i="11" s="1"/>
  <c r="F2901" i="11"/>
  <c r="H2901" i="11"/>
  <c r="I2901" i="11"/>
  <c r="J2901" i="11"/>
  <c r="K2901" i="11"/>
  <c r="L2901" i="11" s="1"/>
  <c r="N2901" i="11" s="1"/>
  <c r="M2901" i="11"/>
  <c r="A2902" i="11"/>
  <c r="B2902" i="11"/>
  <c r="E2902" i="11"/>
  <c r="F2902" i="11"/>
  <c r="G2902" i="11"/>
  <c r="J2902" i="11"/>
  <c r="K2902" i="11"/>
  <c r="L2902" i="11"/>
  <c r="M2902" i="11" s="1"/>
  <c r="N2902" i="11"/>
  <c r="O2902" i="11"/>
  <c r="P2902" i="11" s="1"/>
  <c r="A2903" i="11"/>
  <c r="B2903" i="11"/>
  <c r="C2903" i="11"/>
  <c r="I2903" i="11"/>
  <c r="J2903" i="11"/>
  <c r="K2903" i="11"/>
  <c r="L2903" i="11"/>
  <c r="M2903" i="11" s="1"/>
  <c r="N2903" i="11"/>
  <c r="A2904" i="11"/>
  <c r="B2904" i="11"/>
  <c r="C2904" i="11"/>
  <c r="E2904" i="11"/>
  <c r="O2904" i="11" s="1"/>
  <c r="F2904" i="11"/>
  <c r="G2904" i="11"/>
  <c r="H2904" i="11"/>
  <c r="I2904" i="11"/>
  <c r="J2904" i="11"/>
  <c r="K2904" i="11"/>
  <c r="L2904" i="11"/>
  <c r="N2904" i="11" s="1"/>
  <c r="M2904" i="11"/>
  <c r="P2904" i="11"/>
  <c r="A2905" i="11"/>
  <c r="B2905" i="11"/>
  <c r="I2905" i="11"/>
  <c r="J2905" i="11"/>
  <c r="K2905" i="11"/>
  <c r="L2905" i="11" s="1"/>
  <c r="M2905" i="11"/>
  <c r="N2905" i="11"/>
  <c r="A2906" i="11"/>
  <c r="B2906" i="11"/>
  <c r="E2906" i="11"/>
  <c r="O2906" i="11" s="1"/>
  <c r="P2906" i="11" s="1"/>
  <c r="J2906" i="11"/>
  <c r="K2906" i="11"/>
  <c r="L2906" i="11" s="1"/>
  <c r="A2907" i="11"/>
  <c r="B2907" i="11"/>
  <c r="J2907" i="11"/>
  <c r="K2907" i="11"/>
  <c r="L2907" i="11"/>
  <c r="M2907" i="11" s="1"/>
  <c r="A2908" i="11"/>
  <c r="B2908" i="11"/>
  <c r="C2908" i="11"/>
  <c r="E2908" i="11"/>
  <c r="O2908" i="11" s="1"/>
  <c r="F2908" i="11"/>
  <c r="G2908" i="11"/>
  <c r="H2908" i="11"/>
  <c r="I2908" i="11"/>
  <c r="J2908" i="11"/>
  <c r="K2908" i="11"/>
  <c r="L2908" i="11"/>
  <c r="N2908" i="11" s="1"/>
  <c r="M2908" i="11"/>
  <c r="P2908" i="11"/>
  <c r="A2909" i="11"/>
  <c r="B2909" i="11"/>
  <c r="E2909" i="11" s="1"/>
  <c r="O2909" i="11" s="1"/>
  <c r="P2909" i="11" s="1"/>
  <c r="F2909" i="11"/>
  <c r="J2909" i="11"/>
  <c r="K2909" i="11"/>
  <c r="L2909" i="11" s="1"/>
  <c r="M2909" i="11" s="1"/>
  <c r="A2910" i="11"/>
  <c r="B2910" i="11"/>
  <c r="J2910" i="11"/>
  <c r="K2910" i="11"/>
  <c r="L2910" i="11"/>
  <c r="M2910" i="11" s="1"/>
  <c r="N2910" i="11"/>
  <c r="A2911" i="11"/>
  <c r="B2911" i="11"/>
  <c r="H2911" i="11" s="1"/>
  <c r="C2911" i="11"/>
  <c r="G2911" i="11"/>
  <c r="J2911" i="11"/>
  <c r="K2911" i="11"/>
  <c r="L2911" i="11"/>
  <c r="M2911" i="11" s="1"/>
  <c r="N2911" i="11"/>
  <c r="A2912" i="11"/>
  <c r="B2912" i="11"/>
  <c r="C2912" i="11"/>
  <c r="E2912" i="11"/>
  <c r="O2912" i="11" s="1"/>
  <c r="P2912" i="11" s="1"/>
  <c r="F2912" i="11"/>
  <c r="G2912" i="11"/>
  <c r="H2912" i="11"/>
  <c r="I2912" i="11"/>
  <c r="J2912" i="11"/>
  <c r="K2912" i="11"/>
  <c r="L2912" i="11"/>
  <c r="N2912" i="11" s="1"/>
  <c r="A2913" i="11"/>
  <c r="B2913" i="11"/>
  <c r="G2913" i="11" s="1"/>
  <c r="C2913" i="11"/>
  <c r="J2913" i="11"/>
  <c r="K2913" i="11"/>
  <c r="L2913" i="11" s="1"/>
  <c r="N2913" i="11" s="1"/>
  <c r="M2913" i="11"/>
  <c r="A2914" i="11"/>
  <c r="B2914" i="11"/>
  <c r="J2914" i="11"/>
  <c r="K2914" i="11"/>
  <c r="L2914" i="11"/>
  <c r="N2914" i="11" s="1"/>
  <c r="M2914" i="11"/>
  <c r="A2915" i="11"/>
  <c r="B2915" i="11"/>
  <c r="G2915" i="11" s="1"/>
  <c r="C2915" i="11"/>
  <c r="J2915" i="11"/>
  <c r="K2915" i="11"/>
  <c r="L2915" i="11"/>
  <c r="M2915" i="11" s="1"/>
  <c r="N2915" i="11"/>
  <c r="A2916" i="11"/>
  <c r="B2916" i="11"/>
  <c r="C2916" i="11"/>
  <c r="E2916" i="11"/>
  <c r="O2916" i="11" s="1"/>
  <c r="F2916" i="11"/>
  <c r="G2916" i="11"/>
  <c r="H2916" i="11"/>
  <c r="I2916" i="11"/>
  <c r="J2916" i="11"/>
  <c r="K2916" i="11"/>
  <c r="L2916" i="11" s="1"/>
  <c r="P2916" i="11"/>
  <c r="A2917" i="11"/>
  <c r="B2917" i="11"/>
  <c r="J2917" i="11"/>
  <c r="K2917" i="11"/>
  <c r="L2917" i="11" s="1"/>
  <c r="M2917" i="11" s="1"/>
  <c r="A2918" i="11"/>
  <c r="B2918" i="11"/>
  <c r="E2918" i="11" s="1"/>
  <c r="O2918" i="11" s="1"/>
  <c r="P2918" i="11" s="1"/>
  <c r="F2918" i="11"/>
  <c r="J2918" i="11"/>
  <c r="K2918" i="11"/>
  <c r="L2918" i="11"/>
  <c r="M2918" i="11" s="1"/>
  <c r="A2919" i="11"/>
  <c r="B2919" i="11"/>
  <c r="J2919" i="11"/>
  <c r="K2919" i="11"/>
  <c r="L2919" i="11"/>
  <c r="M2919" i="11" s="1"/>
  <c r="A2920" i="11"/>
  <c r="B2920" i="11"/>
  <c r="C2920" i="11"/>
  <c r="E2920" i="11"/>
  <c r="O2920" i="11" s="1"/>
  <c r="F2920" i="11"/>
  <c r="G2920" i="11"/>
  <c r="H2920" i="11"/>
  <c r="I2920" i="11"/>
  <c r="J2920" i="11"/>
  <c r="K2920" i="11"/>
  <c r="L2920" i="11"/>
  <c r="N2920" i="11" s="1"/>
  <c r="M2920" i="11"/>
  <c r="P2920" i="11"/>
  <c r="A2921" i="11"/>
  <c r="B2921" i="11"/>
  <c r="G2921" i="11" s="1"/>
  <c r="E2921" i="11"/>
  <c r="I2921" i="11"/>
  <c r="J2921" i="11"/>
  <c r="K2921" i="11"/>
  <c r="O2921" i="11"/>
  <c r="P2921" i="11"/>
  <c r="A2922" i="11"/>
  <c r="B2922" i="11"/>
  <c r="E2922" i="11"/>
  <c r="J2922" i="11"/>
  <c r="K2922" i="11"/>
  <c r="L2922" i="11" s="1"/>
  <c r="O2922" i="11"/>
  <c r="P2922" i="11" s="1"/>
  <c r="A2923" i="11"/>
  <c r="B2923" i="11"/>
  <c r="C2923" i="11" s="1"/>
  <c r="G2923" i="11"/>
  <c r="J2923" i="11"/>
  <c r="K2923" i="11"/>
  <c r="L2923" i="11" s="1"/>
  <c r="A2924" i="11"/>
  <c r="B2924" i="11"/>
  <c r="C2924" i="11"/>
  <c r="E2924" i="11"/>
  <c r="O2924" i="11" s="1"/>
  <c r="F2924" i="11"/>
  <c r="G2924" i="11"/>
  <c r="H2924" i="11"/>
  <c r="I2924" i="11"/>
  <c r="J2924" i="11"/>
  <c r="K2924" i="11"/>
  <c r="L2924" i="11"/>
  <c r="N2924" i="11" s="1"/>
  <c r="M2924" i="11"/>
  <c r="P2924" i="11"/>
  <c r="A2925" i="11"/>
  <c r="B2925" i="11"/>
  <c r="G2925" i="11" s="1"/>
  <c r="C2925" i="11"/>
  <c r="H2925" i="11"/>
  <c r="I2925" i="11"/>
  <c r="J2925" i="11"/>
  <c r="K2925" i="11"/>
  <c r="L2925" i="11" s="1"/>
  <c r="M2925" i="11"/>
  <c r="N2925" i="11"/>
  <c r="A2926" i="11"/>
  <c r="B2926" i="11"/>
  <c r="J2926" i="11"/>
  <c r="L2926" i="11" s="1"/>
  <c r="M2926" i="11" s="1"/>
  <c r="K2926" i="11"/>
  <c r="N2926" i="11"/>
  <c r="A2927" i="11"/>
  <c r="B2927" i="11"/>
  <c r="C2927" i="11"/>
  <c r="I2927" i="11"/>
  <c r="J2927" i="11"/>
  <c r="L2927" i="11" s="1"/>
  <c r="K2927" i="11"/>
  <c r="A2928" i="11"/>
  <c r="B2928" i="11"/>
  <c r="C2928" i="11"/>
  <c r="E2928" i="11"/>
  <c r="O2928" i="11" s="1"/>
  <c r="F2928" i="11"/>
  <c r="G2928" i="11"/>
  <c r="H2928" i="11"/>
  <c r="I2928" i="11"/>
  <c r="J2928" i="11"/>
  <c r="K2928" i="11"/>
  <c r="L2928" i="11"/>
  <c r="N2928" i="11" s="1"/>
  <c r="P2928" i="11"/>
  <c r="A2929" i="11"/>
  <c r="B2929" i="11"/>
  <c r="J2929" i="11"/>
  <c r="K2929" i="11"/>
  <c r="L2929" i="11" s="1"/>
  <c r="M2929" i="11"/>
  <c r="N2929" i="11"/>
  <c r="A2930" i="11"/>
  <c r="B2930" i="11"/>
  <c r="E2930" i="11"/>
  <c r="F2930" i="11"/>
  <c r="G2930" i="11"/>
  <c r="J2930" i="11"/>
  <c r="K2930" i="11"/>
  <c r="L2930" i="11"/>
  <c r="M2930" i="11"/>
  <c r="N2930" i="11"/>
  <c r="O2930" i="11"/>
  <c r="P2930" i="11" s="1"/>
  <c r="A2931" i="11"/>
  <c r="B2931" i="11"/>
  <c r="I2931" i="11"/>
  <c r="J2931" i="11"/>
  <c r="K2931" i="11"/>
  <c r="L2931" i="11"/>
  <c r="M2931" i="11" s="1"/>
  <c r="N2931" i="11"/>
  <c r="A2932" i="11"/>
  <c r="B2932" i="11"/>
  <c r="C2932" i="11"/>
  <c r="E2932" i="11"/>
  <c r="O2932" i="11" s="1"/>
  <c r="F2932" i="11"/>
  <c r="G2932" i="11"/>
  <c r="H2932" i="11"/>
  <c r="I2932" i="11"/>
  <c r="J2932" i="11"/>
  <c r="K2932" i="11"/>
  <c r="L2932" i="11" s="1"/>
  <c r="P2932" i="11"/>
  <c r="A2933" i="11"/>
  <c r="B2933" i="11"/>
  <c r="G2933" i="11" s="1"/>
  <c r="C2933" i="11"/>
  <c r="E2933" i="11"/>
  <c r="O2933" i="11" s="1"/>
  <c r="P2933" i="11" s="1"/>
  <c r="F2933" i="11"/>
  <c r="H2933" i="11"/>
  <c r="I2933" i="11"/>
  <c r="J2933" i="11"/>
  <c r="K2933" i="11"/>
  <c r="L2933" i="11" s="1"/>
  <c r="N2933" i="11" s="1"/>
  <c r="A2934" i="11"/>
  <c r="B2934" i="11"/>
  <c r="G2934" i="11" s="1"/>
  <c r="E2934" i="11"/>
  <c r="O2934" i="11" s="1"/>
  <c r="P2934" i="11" s="1"/>
  <c r="F2934" i="11"/>
  <c r="J2934" i="11"/>
  <c r="K2934" i="11"/>
  <c r="L2934" i="11"/>
  <c r="N2934" i="11" s="1"/>
  <c r="M2934" i="11"/>
  <c r="A2935" i="11"/>
  <c r="B2935" i="11"/>
  <c r="C2935" i="11"/>
  <c r="G2935" i="11"/>
  <c r="H2935" i="11"/>
  <c r="I2935" i="11"/>
  <c r="J2935" i="11"/>
  <c r="K2935" i="11"/>
  <c r="L2935" i="11"/>
  <c r="M2935" i="11" s="1"/>
  <c r="N2935" i="11"/>
  <c r="A2936" i="11"/>
  <c r="B2936" i="11"/>
  <c r="C2936" i="11"/>
  <c r="E2936" i="11"/>
  <c r="O2936" i="11" s="1"/>
  <c r="P2936" i="11" s="1"/>
  <c r="F2936" i="11"/>
  <c r="G2936" i="11"/>
  <c r="H2936" i="11"/>
  <c r="I2936" i="11"/>
  <c r="J2936" i="11"/>
  <c r="K2936" i="11"/>
  <c r="L2936" i="11" s="1"/>
  <c r="A2937" i="11"/>
  <c r="B2937" i="11"/>
  <c r="G2937" i="11" s="1"/>
  <c r="C2937" i="11"/>
  <c r="E2937" i="11"/>
  <c r="O2937" i="11" s="1"/>
  <c r="P2937" i="11" s="1"/>
  <c r="I2937" i="11"/>
  <c r="J2937" i="11"/>
  <c r="K2937" i="11"/>
  <c r="A2938" i="11"/>
  <c r="B2938" i="11"/>
  <c r="E2938" i="11"/>
  <c r="J2938" i="11"/>
  <c r="K2938" i="11"/>
  <c r="L2938" i="11"/>
  <c r="O2938" i="11"/>
  <c r="P2938" i="11" s="1"/>
  <c r="A2939" i="11"/>
  <c r="B2939" i="11"/>
  <c r="H2939" i="11" s="1"/>
  <c r="C2939" i="11"/>
  <c r="G2939" i="11"/>
  <c r="J2939" i="11"/>
  <c r="K2939" i="11"/>
  <c r="L2939" i="11"/>
  <c r="A2940" i="11"/>
  <c r="B2940" i="11"/>
  <c r="C2940" i="11"/>
  <c r="E2940" i="11"/>
  <c r="O2940" i="11" s="1"/>
  <c r="P2940" i="11" s="1"/>
  <c r="F2940" i="11"/>
  <c r="G2940" i="11"/>
  <c r="H2940" i="11"/>
  <c r="I2940" i="11"/>
  <c r="J2940" i="11"/>
  <c r="K2940" i="11"/>
  <c r="L2940" i="11" s="1"/>
  <c r="N2940" i="11" s="1"/>
  <c r="M2940" i="11"/>
  <c r="A2941" i="11"/>
  <c r="B2941" i="11"/>
  <c r="C2941" i="11"/>
  <c r="I2941" i="11"/>
  <c r="J2941" i="11"/>
  <c r="K2941" i="11"/>
  <c r="A2942" i="11"/>
  <c r="B2942" i="11"/>
  <c r="J2942" i="11"/>
  <c r="K2942" i="11"/>
  <c r="L2942" i="11" s="1"/>
  <c r="M2942" i="11" s="1"/>
  <c r="A2943" i="11"/>
  <c r="B2943" i="11"/>
  <c r="C2943" i="11"/>
  <c r="J2943" i="11"/>
  <c r="K2943" i="11"/>
  <c r="L2943" i="11" s="1"/>
  <c r="A2944" i="11"/>
  <c r="B2944" i="11"/>
  <c r="C2944" i="11"/>
  <c r="E2944" i="11"/>
  <c r="O2944" i="11" s="1"/>
  <c r="P2944" i="11" s="1"/>
  <c r="F2944" i="11"/>
  <c r="G2944" i="11"/>
  <c r="H2944" i="11"/>
  <c r="I2944" i="11"/>
  <c r="J2944" i="11"/>
  <c r="K2944" i="11"/>
  <c r="L2944" i="11"/>
  <c r="A2945" i="11"/>
  <c r="B2945" i="11"/>
  <c r="J2945" i="11"/>
  <c r="K2945" i="11"/>
  <c r="A2946" i="11"/>
  <c r="B2946" i="11"/>
  <c r="E2946" i="11"/>
  <c r="O2946" i="11" s="1"/>
  <c r="P2946" i="11" s="1"/>
  <c r="F2946" i="11"/>
  <c r="G2946" i="11"/>
  <c r="J2946" i="11"/>
  <c r="K2946" i="11"/>
  <c r="A2947" i="11"/>
  <c r="B2947" i="11"/>
  <c r="I2947" i="11" s="1"/>
  <c r="J2947" i="11"/>
  <c r="K2947" i="11"/>
  <c r="A2948" i="11"/>
  <c r="B2948" i="11"/>
  <c r="C2948" i="11"/>
  <c r="E2948" i="11"/>
  <c r="O2948" i="11" s="1"/>
  <c r="F2948" i="11"/>
  <c r="G2948" i="11"/>
  <c r="H2948" i="11"/>
  <c r="I2948" i="11"/>
  <c r="J2948" i="11"/>
  <c r="K2948" i="11"/>
  <c r="L2948" i="11" s="1"/>
  <c r="P2948" i="11"/>
  <c r="A2949" i="11"/>
  <c r="B2949" i="11"/>
  <c r="G2949" i="11" s="1"/>
  <c r="C2949" i="11"/>
  <c r="E2949" i="11"/>
  <c r="F2949" i="11"/>
  <c r="H2949" i="11"/>
  <c r="I2949" i="11"/>
  <c r="J2949" i="11"/>
  <c r="K2949" i="11"/>
  <c r="L2949" i="11" s="1"/>
  <c r="O2949" i="11"/>
  <c r="P2949" i="11"/>
  <c r="A2950" i="11"/>
  <c r="B2950" i="11"/>
  <c r="E2950" i="11"/>
  <c r="O2950" i="11" s="1"/>
  <c r="P2950" i="11" s="1"/>
  <c r="F2950" i="11"/>
  <c r="G2950" i="11"/>
  <c r="J2950" i="11"/>
  <c r="K2950" i="11"/>
  <c r="L2950" i="11"/>
  <c r="A2951" i="11"/>
  <c r="B2951" i="11"/>
  <c r="C2951" i="11"/>
  <c r="G2951" i="11"/>
  <c r="H2951" i="11"/>
  <c r="I2951" i="11"/>
  <c r="J2951" i="11"/>
  <c r="K2951" i="11"/>
  <c r="L2951" i="11"/>
  <c r="A2952" i="11"/>
  <c r="B2952" i="11"/>
  <c r="C2952" i="11"/>
  <c r="E2952" i="11"/>
  <c r="O2952" i="11" s="1"/>
  <c r="P2952" i="11" s="1"/>
  <c r="F2952" i="11"/>
  <c r="G2952" i="11"/>
  <c r="H2952" i="11"/>
  <c r="I2952" i="11"/>
  <c r="J2952" i="11"/>
  <c r="K2952" i="11"/>
  <c r="L2952" i="11"/>
  <c r="N2952" i="11" s="1"/>
  <c r="M2952" i="11"/>
  <c r="A2953" i="11"/>
  <c r="B2953" i="11"/>
  <c r="G2953" i="11" s="1"/>
  <c r="C2953" i="11"/>
  <c r="E2953" i="11"/>
  <c r="O2953" i="11" s="1"/>
  <c r="P2953" i="11" s="1"/>
  <c r="F2953" i="11"/>
  <c r="J2953" i="11"/>
  <c r="K2953" i="11"/>
  <c r="A2954" i="11"/>
  <c r="B2954" i="11"/>
  <c r="J2954" i="11"/>
  <c r="K2954" i="11"/>
  <c r="L2954" i="11" s="1"/>
  <c r="M2954" i="11" s="1"/>
  <c r="N2954" i="11"/>
  <c r="A2955" i="11"/>
  <c r="B2955" i="11"/>
  <c r="I2955" i="11" s="1"/>
  <c r="C2955" i="11"/>
  <c r="G2955" i="11"/>
  <c r="H2955" i="11"/>
  <c r="J2955" i="11"/>
  <c r="K2955" i="11"/>
  <c r="L2955" i="11" s="1"/>
  <c r="A2956" i="11"/>
  <c r="B2956" i="11"/>
  <c r="C2956" i="11"/>
  <c r="E2956" i="11"/>
  <c r="O2956" i="11" s="1"/>
  <c r="P2956" i="11" s="1"/>
  <c r="F2956" i="11"/>
  <c r="G2956" i="11"/>
  <c r="H2956" i="11"/>
  <c r="I2956" i="11"/>
  <c r="J2956" i="11"/>
  <c r="K2956" i="11"/>
  <c r="L2956" i="11"/>
  <c r="N2956" i="11" s="1"/>
  <c r="M2956" i="11"/>
  <c r="A2957" i="11"/>
  <c r="B2957" i="11"/>
  <c r="C2957" i="11"/>
  <c r="E2957" i="11"/>
  <c r="O2957" i="11" s="1"/>
  <c r="P2957" i="11" s="1"/>
  <c r="I2957" i="11"/>
  <c r="J2957" i="11"/>
  <c r="K2957" i="11"/>
  <c r="L2957" i="11" s="1"/>
  <c r="M2957" i="11"/>
  <c r="N2957" i="11"/>
  <c r="A2958" i="11"/>
  <c r="B2958" i="11"/>
  <c r="E2958" i="11"/>
  <c r="O2958" i="11" s="1"/>
  <c r="P2958" i="11" s="1"/>
  <c r="J2958" i="11"/>
  <c r="L2958" i="11" s="1"/>
  <c r="K2958" i="11"/>
  <c r="M2958" i="11"/>
  <c r="N2958" i="11"/>
  <c r="A2959" i="11"/>
  <c r="B2959" i="11"/>
  <c r="C2959" i="11" s="1"/>
  <c r="G2959" i="11"/>
  <c r="J2959" i="11"/>
  <c r="L2959" i="11" s="1"/>
  <c r="M2959" i="11" s="1"/>
  <c r="K2959" i="11"/>
  <c r="A2960" i="11"/>
  <c r="B2960" i="11"/>
  <c r="C2960" i="11"/>
  <c r="E2960" i="11"/>
  <c r="O2960" i="11" s="1"/>
  <c r="P2960" i="11" s="1"/>
  <c r="F2960" i="11"/>
  <c r="G2960" i="11"/>
  <c r="H2960" i="11"/>
  <c r="I2960" i="11"/>
  <c r="J2960" i="11"/>
  <c r="K2960" i="11"/>
  <c r="L2960" i="11" s="1"/>
  <c r="A2961" i="11"/>
  <c r="B2961" i="11"/>
  <c r="C2961" i="11"/>
  <c r="H2961" i="11"/>
  <c r="J2961" i="11"/>
  <c r="K2961" i="11"/>
  <c r="L2961" i="11" s="1"/>
  <c r="N2961" i="11" s="1"/>
  <c r="M2961" i="11"/>
  <c r="A2962" i="11"/>
  <c r="B2962" i="11"/>
  <c r="J2962" i="11"/>
  <c r="K2962" i="11"/>
  <c r="L2962" i="11"/>
  <c r="N2962" i="11" s="1"/>
  <c r="M2962" i="11"/>
  <c r="A2963" i="11"/>
  <c r="B2963" i="11"/>
  <c r="C2963" i="11"/>
  <c r="I2963" i="11"/>
  <c r="J2963" i="11"/>
  <c r="K2963" i="11"/>
  <c r="L2963" i="11"/>
  <c r="M2963" i="11" s="1"/>
  <c r="A2964" i="11"/>
  <c r="B2964" i="11"/>
  <c r="C2964" i="11"/>
  <c r="E2964" i="11"/>
  <c r="O2964" i="11" s="1"/>
  <c r="F2964" i="11"/>
  <c r="G2964" i="11"/>
  <c r="H2964" i="11"/>
  <c r="I2964" i="11"/>
  <c r="J2964" i="11"/>
  <c r="K2964" i="11"/>
  <c r="L2964" i="11" s="1"/>
  <c r="P2964" i="11"/>
  <c r="A2965" i="11"/>
  <c r="B2965" i="11"/>
  <c r="F2965" i="11"/>
  <c r="J2965" i="11"/>
  <c r="K2965" i="11"/>
  <c r="L2965" i="11" s="1"/>
  <c r="A2966" i="11"/>
  <c r="B2966" i="11"/>
  <c r="E2966" i="11" s="1"/>
  <c r="O2966" i="11" s="1"/>
  <c r="P2966" i="11" s="1"/>
  <c r="F2966" i="11"/>
  <c r="J2966" i="11"/>
  <c r="K2966" i="11"/>
  <c r="A2967" i="11"/>
  <c r="B2967" i="11"/>
  <c r="F2967" i="11" s="1"/>
  <c r="E2967" i="11"/>
  <c r="O2967" i="11" s="1"/>
  <c r="P2967" i="11" s="1"/>
  <c r="I2967" i="11"/>
  <c r="J2967" i="11"/>
  <c r="L2967" i="11" s="1"/>
  <c r="M2967" i="11" s="1"/>
  <c r="K2967" i="11"/>
  <c r="N2967" i="11"/>
  <c r="A2968" i="11"/>
  <c r="B2968" i="11"/>
  <c r="C2968" i="11"/>
  <c r="E2968" i="11"/>
  <c r="O2968" i="11" s="1"/>
  <c r="F2968" i="11"/>
  <c r="G2968" i="11"/>
  <c r="H2968" i="11"/>
  <c r="I2968" i="11"/>
  <c r="J2968" i="11"/>
  <c r="K2968" i="11"/>
  <c r="L2968" i="11" s="1"/>
  <c r="P2968" i="11"/>
  <c r="A2969" i="11"/>
  <c r="B2969" i="11"/>
  <c r="G2969" i="11" s="1"/>
  <c r="C2969" i="11"/>
  <c r="E2969" i="11"/>
  <c r="O2969" i="11" s="1"/>
  <c r="F2969" i="11"/>
  <c r="H2969" i="11"/>
  <c r="I2969" i="11"/>
  <c r="J2969" i="11"/>
  <c r="K2969" i="11"/>
  <c r="L2969" i="11" s="1"/>
  <c r="N2969" i="11" s="1"/>
  <c r="P2969" i="11"/>
  <c r="A2970" i="11"/>
  <c r="B2970" i="11"/>
  <c r="E2970" i="11"/>
  <c r="F2970" i="11"/>
  <c r="G2970" i="11"/>
  <c r="H2970" i="11"/>
  <c r="J2970" i="11"/>
  <c r="K2970" i="11"/>
  <c r="L2970" i="11"/>
  <c r="O2970" i="11"/>
  <c r="P2970" i="11" s="1"/>
  <c r="A2971" i="11"/>
  <c r="B2971" i="11"/>
  <c r="F2971" i="11" s="1"/>
  <c r="C2971" i="11"/>
  <c r="E2971" i="11"/>
  <c r="G2971" i="11"/>
  <c r="H2971" i="11"/>
  <c r="I2971" i="11"/>
  <c r="J2971" i="11"/>
  <c r="K2971" i="11"/>
  <c r="L2971" i="11" s="1"/>
  <c r="O2971" i="11"/>
  <c r="P2971" i="11" s="1"/>
  <c r="A2972" i="11"/>
  <c r="B2972" i="11"/>
  <c r="C2972" i="11"/>
  <c r="E2972" i="11"/>
  <c r="O2972" i="11" s="1"/>
  <c r="F2972" i="11"/>
  <c r="G2972" i="11"/>
  <c r="H2972" i="11"/>
  <c r="I2972" i="11"/>
  <c r="J2972" i="11"/>
  <c r="K2972" i="11"/>
  <c r="L2972" i="11"/>
  <c r="P2972" i="11"/>
  <c r="A2973" i="11"/>
  <c r="B2973" i="11"/>
  <c r="G2973" i="11" s="1"/>
  <c r="C2973" i="11"/>
  <c r="E2973" i="11"/>
  <c r="O2973" i="11" s="1"/>
  <c r="P2973" i="11" s="1"/>
  <c r="F2973" i="11"/>
  <c r="H2973" i="11"/>
  <c r="I2973" i="11"/>
  <c r="J2973" i="11"/>
  <c r="K2973" i="11"/>
  <c r="L2973" i="11" s="1"/>
  <c r="A2974" i="11"/>
  <c r="B2974" i="11"/>
  <c r="F2974" i="11" s="1"/>
  <c r="E2974" i="11"/>
  <c r="O2974" i="11" s="1"/>
  <c r="P2974" i="11" s="1"/>
  <c r="G2974" i="11"/>
  <c r="H2974" i="11"/>
  <c r="J2974" i="11"/>
  <c r="K2974" i="11"/>
  <c r="L2974" i="11" s="1"/>
  <c r="M2974" i="11" s="1"/>
  <c r="N2974" i="11"/>
  <c r="A2975" i="11"/>
  <c r="B2975" i="11"/>
  <c r="H2975" i="11" s="1"/>
  <c r="C2975" i="11"/>
  <c r="E2975" i="11"/>
  <c r="O2975" i="11" s="1"/>
  <c r="P2975" i="11" s="1"/>
  <c r="G2975" i="11"/>
  <c r="J2975" i="11"/>
  <c r="L2975" i="11" s="1"/>
  <c r="M2975" i="11" s="1"/>
  <c r="K2975" i="11"/>
  <c r="A2976" i="11"/>
  <c r="B2976" i="11"/>
  <c r="C2976" i="11"/>
  <c r="E2976" i="11"/>
  <c r="O2976" i="11" s="1"/>
  <c r="P2976" i="11" s="1"/>
  <c r="F2976" i="11"/>
  <c r="G2976" i="11"/>
  <c r="H2976" i="11"/>
  <c r="I2976" i="11"/>
  <c r="J2976" i="11"/>
  <c r="K2976" i="11"/>
  <c r="L2976" i="11" s="1"/>
  <c r="A2977" i="11"/>
  <c r="B2977" i="11"/>
  <c r="C2977" i="11"/>
  <c r="F2977" i="11"/>
  <c r="J2977" i="11"/>
  <c r="K2977" i="11"/>
  <c r="L2977" i="11" s="1"/>
  <c r="M2977" i="11" s="1"/>
  <c r="N2977" i="11"/>
  <c r="A2978" i="11"/>
  <c r="B2978" i="11"/>
  <c r="F2978" i="11"/>
  <c r="J2978" i="11"/>
  <c r="K2978" i="11"/>
  <c r="L2978" i="11"/>
  <c r="M2978" i="11" s="1"/>
  <c r="N2978" i="11"/>
  <c r="A2979" i="11"/>
  <c r="B2979" i="11"/>
  <c r="J2979" i="11"/>
  <c r="K2979" i="11"/>
  <c r="L2979" i="11"/>
  <c r="M2979" i="11" s="1"/>
  <c r="N2979" i="11"/>
  <c r="A2980" i="11"/>
  <c r="B2980" i="11"/>
  <c r="C2980" i="11"/>
  <c r="E2980" i="11"/>
  <c r="O2980" i="11" s="1"/>
  <c r="F2980" i="11"/>
  <c r="G2980" i="11"/>
  <c r="H2980" i="11"/>
  <c r="I2980" i="11"/>
  <c r="J2980" i="11"/>
  <c r="K2980" i="11"/>
  <c r="L2980" i="11"/>
  <c r="M2980" i="11" s="1"/>
  <c r="N2980" i="11"/>
  <c r="P2980" i="11"/>
  <c r="A2981" i="11"/>
  <c r="B2981" i="11"/>
  <c r="G2981" i="11" s="1"/>
  <c r="C2981" i="11"/>
  <c r="E2981" i="11"/>
  <c r="O2981" i="11" s="1"/>
  <c r="F2981" i="11"/>
  <c r="H2981" i="11"/>
  <c r="I2981" i="11"/>
  <c r="J2981" i="11"/>
  <c r="K2981" i="11"/>
  <c r="L2981" i="11" s="1"/>
  <c r="M2981" i="11" s="1"/>
  <c r="N2981" i="11"/>
  <c r="P2981" i="11"/>
  <c r="A2982" i="11"/>
  <c r="B2982" i="11"/>
  <c r="E2982" i="11"/>
  <c r="F2982" i="11"/>
  <c r="G2982" i="11"/>
  <c r="H2982" i="11"/>
  <c r="J2982" i="11"/>
  <c r="K2982" i="11"/>
  <c r="L2982" i="11"/>
  <c r="N2982" i="11" s="1"/>
  <c r="O2982" i="11"/>
  <c r="P2982" i="11" s="1"/>
  <c r="A2983" i="11"/>
  <c r="B2983" i="11"/>
  <c r="F2983" i="11" s="1"/>
  <c r="C2983" i="11"/>
  <c r="E2983" i="11"/>
  <c r="G2983" i="11"/>
  <c r="H2983" i="11"/>
  <c r="I2983" i="11"/>
  <c r="J2983" i="11"/>
  <c r="K2983" i="11"/>
  <c r="L2983" i="11"/>
  <c r="O2983" i="11"/>
  <c r="P2983" i="11" s="1"/>
  <c r="A2984" i="11"/>
  <c r="B2984" i="11"/>
  <c r="C2984" i="11"/>
  <c r="E2984" i="11"/>
  <c r="O2984" i="11" s="1"/>
  <c r="P2984" i="11" s="1"/>
  <c r="F2984" i="11"/>
  <c r="G2984" i="11"/>
  <c r="H2984" i="11"/>
  <c r="I2984" i="11"/>
  <c r="J2984" i="11"/>
  <c r="K2984" i="11"/>
  <c r="L2984" i="11"/>
  <c r="A2985" i="11"/>
  <c r="B2985" i="11"/>
  <c r="G2985" i="11" s="1"/>
  <c r="C2985" i="11"/>
  <c r="E2985" i="11"/>
  <c r="O2985" i="11" s="1"/>
  <c r="P2985" i="11" s="1"/>
  <c r="J2985" i="11"/>
  <c r="K2985" i="11"/>
  <c r="L2985" i="11" s="1"/>
  <c r="A2986" i="11"/>
  <c r="B2986" i="11"/>
  <c r="E2986" i="11" s="1"/>
  <c r="O2986" i="11" s="1"/>
  <c r="P2986" i="11" s="1"/>
  <c r="F2986" i="11"/>
  <c r="G2986" i="11"/>
  <c r="J2986" i="11"/>
  <c r="K2986" i="11"/>
  <c r="L2986" i="11" s="1"/>
  <c r="M2986" i="11" s="1"/>
  <c r="N2986" i="11"/>
  <c r="A2987" i="11"/>
  <c r="B2987" i="11"/>
  <c r="F2987" i="11" s="1"/>
  <c r="E2987" i="11"/>
  <c r="O2987" i="11" s="1"/>
  <c r="P2987" i="11" s="1"/>
  <c r="H2987" i="11"/>
  <c r="I2987" i="11"/>
  <c r="J2987" i="11"/>
  <c r="L2987" i="11" s="1"/>
  <c r="M2987" i="11" s="1"/>
  <c r="K2987" i="11"/>
  <c r="N2987" i="11"/>
  <c r="A2988" i="11"/>
  <c r="B2988" i="11"/>
  <c r="C2988" i="11"/>
  <c r="E2988" i="11"/>
  <c r="O2988" i="11" s="1"/>
  <c r="P2988" i="11" s="1"/>
  <c r="F2988" i="11"/>
  <c r="G2988" i="11"/>
  <c r="H2988" i="11"/>
  <c r="I2988" i="11"/>
  <c r="J2988" i="11"/>
  <c r="K2988" i="11"/>
  <c r="L2988" i="11"/>
  <c r="M2988" i="11"/>
  <c r="N2988" i="11"/>
  <c r="A2989" i="11"/>
  <c r="B2989" i="11"/>
  <c r="C2989" i="11" s="1"/>
  <c r="E2989" i="11"/>
  <c r="O2989" i="11" s="1"/>
  <c r="P2989" i="11" s="1"/>
  <c r="F2989" i="11"/>
  <c r="J2989" i="11"/>
  <c r="K2989" i="11"/>
  <c r="A2990" i="11"/>
  <c r="B2990" i="11"/>
  <c r="F2990" i="11" s="1"/>
  <c r="E2990" i="11"/>
  <c r="O2990" i="11" s="1"/>
  <c r="P2990" i="11" s="1"/>
  <c r="J2990" i="11"/>
  <c r="K2990" i="11"/>
  <c r="L2990" i="11" s="1"/>
  <c r="A2991" i="11"/>
  <c r="B2991" i="11"/>
  <c r="C2991" i="11"/>
  <c r="E2991" i="11"/>
  <c r="O2991" i="11" s="1"/>
  <c r="P2991" i="11" s="1"/>
  <c r="I2991" i="11"/>
  <c r="J2991" i="11"/>
  <c r="K2991" i="11"/>
  <c r="L2991" i="11" s="1"/>
  <c r="A2992" i="11"/>
  <c r="B2992" i="11"/>
  <c r="C2992" i="11"/>
  <c r="E2992" i="11"/>
  <c r="O2992" i="11" s="1"/>
  <c r="F2992" i="11"/>
  <c r="G2992" i="11"/>
  <c r="H2992" i="11"/>
  <c r="I2992" i="11"/>
  <c r="J2992" i="11"/>
  <c r="K2992" i="11"/>
  <c r="L2992" i="11" s="1"/>
  <c r="P2992" i="11"/>
  <c r="A2993" i="11"/>
  <c r="B2993" i="11"/>
  <c r="G2993" i="11" s="1"/>
  <c r="C2993" i="11"/>
  <c r="E2993" i="11"/>
  <c r="O2993" i="11" s="1"/>
  <c r="P2993" i="11" s="1"/>
  <c r="F2993" i="11"/>
  <c r="H2993" i="11"/>
  <c r="I2993" i="11"/>
  <c r="J2993" i="11"/>
  <c r="K2993" i="11"/>
  <c r="A2994" i="11"/>
  <c r="B2994" i="11"/>
  <c r="F2994" i="11" s="1"/>
  <c r="E2994" i="11"/>
  <c r="O2994" i="11" s="1"/>
  <c r="P2994" i="11" s="1"/>
  <c r="G2994" i="11"/>
  <c r="H2994" i="11"/>
  <c r="J2994" i="11"/>
  <c r="K2994" i="11"/>
  <c r="L2994" i="11"/>
  <c r="M2994" i="11"/>
  <c r="N2994" i="11"/>
  <c r="A2995" i="11"/>
  <c r="B2995" i="11"/>
  <c r="F2995" i="11" s="1"/>
  <c r="C2995" i="11"/>
  <c r="G2995" i="11"/>
  <c r="H2995" i="11"/>
  <c r="J2995" i="11"/>
  <c r="K2995" i="11"/>
  <c r="L2995" i="11"/>
  <c r="M2995" i="11" s="1"/>
  <c r="N2995" i="11"/>
  <c r="A2996" i="11"/>
  <c r="B2996" i="11"/>
  <c r="C2996" i="11"/>
  <c r="E2996" i="11"/>
  <c r="O2996" i="11" s="1"/>
  <c r="F2996" i="11"/>
  <c r="G2996" i="11"/>
  <c r="H2996" i="11"/>
  <c r="I2996" i="11"/>
  <c r="J2996" i="11"/>
  <c r="K2996" i="11"/>
  <c r="L2996" i="11"/>
  <c r="M2996" i="11" s="1"/>
  <c r="N2996" i="11"/>
  <c r="P2996" i="11"/>
  <c r="A2997" i="11"/>
  <c r="B2997" i="11"/>
  <c r="G2997" i="11" s="1"/>
  <c r="E2997" i="11"/>
  <c r="O2997" i="11" s="1"/>
  <c r="P2997" i="11" s="1"/>
  <c r="J2997" i="11"/>
  <c r="K2997" i="11"/>
  <c r="L2997" i="11" s="1"/>
  <c r="M2997" i="11" s="1"/>
  <c r="N2997" i="11"/>
  <c r="A2998" i="11"/>
  <c r="B2998" i="11"/>
  <c r="E2998" i="11" s="1"/>
  <c r="O2998" i="11" s="1"/>
  <c r="P2998" i="11" s="1"/>
  <c r="F2998" i="11"/>
  <c r="J2998" i="11"/>
  <c r="K2998" i="11"/>
  <c r="L2998" i="11" s="1"/>
  <c r="M2998" i="11"/>
  <c r="N2998" i="11"/>
  <c r="A2999" i="11"/>
  <c r="B2999" i="11"/>
  <c r="F2999" i="11" s="1"/>
  <c r="C2999" i="11"/>
  <c r="G2999" i="11"/>
  <c r="H2999" i="11"/>
  <c r="J2999" i="11"/>
  <c r="K2999" i="11"/>
  <c r="L2999" i="11"/>
  <c r="M2999" i="11" s="1"/>
  <c r="N2999" i="11"/>
  <c r="A3000" i="11"/>
  <c r="B3000" i="11"/>
  <c r="C3000" i="11"/>
  <c r="E3000" i="11"/>
  <c r="O3000" i="11" s="1"/>
  <c r="P3000" i="11" s="1"/>
  <c r="F3000" i="11"/>
  <c r="G3000" i="11"/>
  <c r="H3000" i="11"/>
  <c r="I3000" i="11"/>
  <c r="J3000" i="11"/>
  <c r="K3000" i="11"/>
  <c r="L3000" i="11"/>
  <c r="M3000" i="11"/>
  <c r="N3000" i="11"/>
  <c r="A3001" i="11"/>
  <c r="B3001" i="11"/>
  <c r="C3001" i="11" s="1"/>
  <c r="J3001" i="11"/>
  <c r="K3001" i="11"/>
  <c r="L3001" i="11" s="1"/>
  <c r="M3001" i="11"/>
  <c r="N3001" i="11"/>
  <c r="A3002" i="11"/>
  <c r="B3002" i="11"/>
  <c r="E3002" i="11" s="1"/>
  <c r="O3002" i="11" s="1"/>
  <c r="P3002" i="11" s="1"/>
  <c r="J3002" i="11"/>
  <c r="K3002" i="11"/>
  <c r="L3002" i="11"/>
  <c r="M3002" i="11"/>
  <c r="N3002" i="11"/>
  <c r="A3003" i="11"/>
  <c r="B3003" i="11"/>
  <c r="C3003" i="11"/>
  <c r="E3003" i="11"/>
  <c r="O3003" i="11" s="1"/>
  <c r="P3003" i="11" s="1"/>
  <c r="J3003" i="11"/>
  <c r="K3003" i="11"/>
  <c r="L3003" i="11"/>
  <c r="M3003" i="11" s="1"/>
  <c r="N3003" i="11"/>
  <c r="A3004" i="11"/>
  <c r="B3004" i="11"/>
  <c r="C3004" i="11"/>
  <c r="E3004" i="11"/>
  <c r="O3004" i="11" s="1"/>
  <c r="F3004" i="11"/>
  <c r="G3004" i="11"/>
  <c r="H3004" i="11"/>
  <c r="I3004" i="11"/>
  <c r="J3004" i="11"/>
  <c r="K3004" i="11"/>
  <c r="L3004" i="11"/>
  <c r="M3004" i="11"/>
  <c r="N3004" i="11"/>
  <c r="P3004" i="11"/>
  <c r="A3005" i="11"/>
  <c r="B3005" i="11"/>
  <c r="G3005" i="11" s="1"/>
  <c r="J3005" i="11"/>
  <c r="K3005" i="11"/>
  <c r="L3005" i="11" s="1"/>
  <c r="M3005" i="11"/>
  <c r="N3005" i="11"/>
  <c r="A3006" i="11"/>
  <c r="B3006" i="11"/>
  <c r="E3006" i="11" s="1"/>
  <c r="O3006" i="11" s="1"/>
  <c r="P3006" i="11" s="1"/>
  <c r="F3006" i="11"/>
  <c r="G3006" i="11"/>
  <c r="H3006" i="11"/>
  <c r="J3006" i="11"/>
  <c r="K3006" i="11"/>
  <c r="L3006" i="11"/>
  <c r="N3006" i="11" s="1"/>
  <c r="M3006" i="11"/>
  <c r="A3007" i="11"/>
  <c r="B3007" i="11"/>
  <c r="F3007" i="11" s="1"/>
  <c r="E3007" i="11"/>
  <c r="G3007" i="11"/>
  <c r="H3007" i="11"/>
  <c r="I3007" i="11"/>
  <c r="J3007" i="11"/>
  <c r="K3007" i="11"/>
  <c r="L3007" i="11"/>
  <c r="M3007" i="11" s="1"/>
  <c r="O3007" i="11"/>
  <c r="P3007" i="11" s="1"/>
  <c r="A3008" i="11"/>
  <c r="B3008" i="11"/>
  <c r="C3008" i="11"/>
  <c r="E3008" i="11"/>
  <c r="O3008" i="11" s="1"/>
  <c r="P3008" i="11" s="1"/>
  <c r="F3008" i="11"/>
  <c r="G3008" i="11"/>
  <c r="H3008" i="11"/>
  <c r="I3008" i="11"/>
  <c r="J3008" i="11"/>
  <c r="K3008" i="11"/>
  <c r="L3008" i="11"/>
  <c r="N3008" i="11" s="1"/>
  <c r="A3009" i="11"/>
  <c r="B3009" i="11"/>
  <c r="G3009" i="11" s="1"/>
  <c r="C3009" i="11"/>
  <c r="E3009" i="11"/>
  <c r="O3009" i="11" s="1"/>
  <c r="P3009" i="11" s="1"/>
  <c r="F3009" i="11"/>
  <c r="H3009" i="11"/>
  <c r="I3009" i="11"/>
  <c r="J3009" i="11"/>
  <c r="K3009" i="11"/>
  <c r="L3009" i="11" s="1"/>
  <c r="N3009" i="11" s="1"/>
  <c r="A3010" i="11"/>
  <c r="B3010" i="11"/>
  <c r="E3010" i="11"/>
  <c r="O3010" i="11" s="1"/>
  <c r="P3010" i="11" s="1"/>
  <c r="F3010" i="11"/>
  <c r="G3010" i="11"/>
  <c r="H3010" i="11"/>
  <c r="J3010" i="11"/>
  <c r="K3010" i="11"/>
  <c r="L3010" i="11" s="1"/>
  <c r="A3011" i="11"/>
  <c r="B3011" i="11"/>
  <c r="F3011" i="11" s="1"/>
  <c r="C3011" i="11"/>
  <c r="E3011" i="11"/>
  <c r="O3011" i="11" s="1"/>
  <c r="P3011" i="11" s="1"/>
  <c r="G3011" i="11"/>
  <c r="H3011" i="11"/>
  <c r="J3011" i="11"/>
  <c r="K3011" i="11"/>
  <c r="L3011" i="11" s="1"/>
  <c r="A3012" i="11"/>
  <c r="B3012" i="11"/>
  <c r="C3012" i="11"/>
  <c r="E3012" i="11"/>
  <c r="O3012" i="11" s="1"/>
  <c r="P3012" i="11" s="1"/>
  <c r="F3012" i="11"/>
  <c r="G3012" i="11"/>
  <c r="H3012" i="11"/>
  <c r="I3012" i="11"/>
  <c r="J3012" i="11"/>
  <c r="K3012" i="11"/>
  <c r="L3012" i="11"/>
  <c r="M3012" i="11"/>
  <c r="N3012" i="11"/>
  <c r="A3013" i="11"/>
  <c r="B3013" i="11"/>
  <c r="G3013" i="11" s="1"/>
  <c r="C3013" i="11"/>
  <c r="F3013" i="11"/>
  <c r="H3013" i="11"/>
  <c r="J3013" i="11"/>
  <c r="K3013" i="11"/>
  <c r="L3013" i="11" s="1"/>
  <c r="M3013" i="11"/>
  <c r="N3013" i="11"/>
  <c r="A3014" i="11"/>
  <c r="B3014" i="11"/>
  <c r="E3014" i="11" s="1"/>
  <c r="O3014" i="11" s="1"/>
  <c r="P3014" i="11" s="1"/>
  <c r="F3014" i="11"/>
  <c r="J3014" i="11"/>
  <c r="K3014" i="11"/>
  <c r="L3014" i="11"/>
  <c r="M3014" i="11"/>
  <c r="N3014" i="11"/>
  <c r="A3015" i="11"/>
  <c r="B3015" i="11"/>
  <c r="F3015" i="11" s="1"/>
  <c r="E3015" i="11"/>
  <c r="O3015" i="11" s="1"/>
  <c r="P3015" i="11" s="1"/>
  <c r="J3015" i="11"/>
  <c r="K3015" i="11"/>
  <c r="L3015" i="11"/>
  <c r="M3015" i="11" s="1"/>
  <c r="N3015" i="11"/>
  <c r="A3016" i="11"/>
  <c r="B3016" i="11"/>
  <c r="C3016" i="11"/>
  <c r="E3016" i="11"/>
  <c r="O3016" i="11" s="1"/>
  <c r="P3016" i="11" s="1"/>
  <c r="F3016" i="11"/>
  <c r="G3016" i="11"/>
  <c r="H3016" i="11"/>
  <c r="I3016" i="11"/>
  <c r="J3016" i="11"/>
  <c r="K3016" i="11"/>
  <c r="L3016" i="11"/>
  <c r="M3016" i="11"/>
  <c r="N3016" i="11"/>
  <c r="A3017" i="11"/>
  <c r="B3017" i="11"/>
  <c r="G3017" i="11" s="1"/>
  <c r="J3017" i="11"/>
  <c r="K3017" i="11"/>
  <c r="L3017" i="11" s="1"/>
  <c r="M3017" i="11"/>
  <c r="N3017" i="11"/>
  <c r="A3018" i="11"/>
  <c r="B3018" i="11"/>
  <c r="E3018" i="11" s="1"/>
  <c r="O3018" i="11" s="1"/>
  <c r="P3018" i="11" s="1"/>
  <c r="F3018" i="11"/>
  <c r="G3018" i="11"/>
  <c r="H3018" i="11"/>
  <c r="J3018" i="11"/>
  <c r="K3018" i="11"/>
  <c r="L3018" i="11"/>
  <c r="N3018" i="11" s="1"/>
  <c r="M3018" i="11"/>
  <c r="A3019" i="11"/>
  <c r="B3019" i="11"/>
  <c r="F3019" i="11" s="1"/>
  <c r="E3019" i="11"/>
  <c r="G3019" i="11"/>
  <c r="H3019" i="11"/>
  <c r="I3019" i="11"/>
  <c r="J3019" i="11"/>
  <c r="K3019" i="11"/>
  <c r="L3019" i="11"/>
  <c r="M3019" i="11" s="1"/>
  <c r="O3019" i="11"/>
  <c r="P3019" i="11" s="1"/>
  <c r="A3020" i="11"/>
  <c r="B3020" i="11"/>
  <c r="C3020" i="11"/>
  <c r="E3020" i="11"/>
  <c r="O3020" i="11" s="1"/>
  <c r="P3020" i="11" s="1"/>
  <c r="F3020" i="11"/>
  <c r="G3020" i="11"/>
  <c r="H3020" i="11"/>
  <c r="I3020" i="11"/>
  <c r="J3020" i="11"/>
  <c r="K3020" i="11"/>
  <c r="L3020" i="11"/>
  <c r="N3020" i="11" s="1"/>
  <c r="A3021" i="11"/>
  <c r="B3021" i="11"/>
  <c r="G3021" i="11" s="1"/>
  <c r="C3021" i="11"/>
  <c r="E3021" i="11"/>
  <c r="O3021" i="11" s="1"/>
  <c r="P3021" i="11" s="1"/>
  <c r="F3021" i="11"/>
  <c r="H3021" i="11"/>
  <c r="I3021" i="11"/>
  <c r="J3021" i="11"/>
  <c r="K3021" i="11"/>
  <c r="L3021" i="11" s="1"/>
  <c r="N3021" i="11" s="1"/>
  <c r="A3022" i="11"/>
  <c r="B3022" i="11"/>
  <c r="E3022" i="11"/>
  <c r="O3022" i="11" s="1"/>
  <c r="P3022" i="11" s="1"/>
  <c r="F3022" i="11"/>
  <c r="G3022" i="11"/>
  <c r="H3022" i="11"/>
  <c r="J3022" i="11"/>
  <c r="K3022" i="11"/>
  <c r="L3022" i="11" s="1"/>
  <c r="A3023" i="11"/>
  <c r="B3023" i="11"/>
  <c r="F3023" i="11" s="1"/>
  <c r="C3023" i="11"/>
  <c r="E3023" i="11"/>
  <c r="O3023" i="11" s="1"/>
  <c r="P3023" i="11" s="1"/>
  <c r="G3023" i="11"/>
  <c r="H3023" i="11"/>
  <c r="J3023" i="11"/>
  <c r="K3023" i="11"/>
  <c r="L3023" i="11" s="1"/>
  <c r="A3024" i="11"/>
  <c r="B3024" i="11"/>
  <c r="C3024" i="11"/>
  <c r="E3024" i="11"/>
  <c r="O3024" i="11" s="1"/>
  <c r="P3024" i="11" s="1"/>
  <c r="F3024" i="11"/>
  <c r="G3024" i="11"/>
  <c r="H3024" i="11"/>
  <c r="I3024" i="11"/>
  <c r="J3024" i="11"/>
  <c r="K3024" i="11"/>
  <c r="L3024" i="11"/>
  <c r="M3024" i="11"/>
  <c r="N3024" i="11"/>
  <c r="A3025" i="11"/>
  <c r="B3025" i="11"/>
  <c r="G3025" i="11" s="1"/>
  <c r="C3025" i="11"/>
  <c r="F3025" i="11"/>
  <c r="H3025" i="11"/>
  <c r="J3025" i="11"/>
  <c r="K3025" i="11"/>
  <c r="L3025" i="11" s="1"/>
  <c r="M3025" i="11"/>
  <c r="N3025" i="11"/>
  <c r="A3026" i="11"/>
  <c r="B3026" i="11"/>
  <c r="E3026" i="11" s="1"/>
  <c r="O3026" i="11" s="1"/>
  <c r="P3026" i="11" s="1"/>
  <c r="F3026" i="11"/>
  <c r="J3026" i="11"/>
  <c r="K3026" i="11"/>
  <c r="L3026" i="11"/>
  <c r="M3026" i="11"/>
  <c r="N3026" i="11"/>
  <c r="A3027" i="11"/>
  <c r="B3027" i="11"/>
  <c r="F3027" i="11" s="1"/>
  <c r="E3027" i="11"/>
  <c r="O3027" i="11" s="1"/>
  <c r="P3027" i="11" s="1"/>
  <c r="J3027" i="11"/>
  <c r="K3027" i="11"/>
  <c r="L3027" i="11"/>
  <c r="M3027" i="11" s="1"/>
  <c r="N3027" i="11"/>
  <c r="A3028" i="11"/>
  <c r="B3028" i="11"/>
  <c r="C3028" i="11"/>
  <c r="E3028" i="11"/>
  <c r="O3028" i="11" s="1"/>
  <c r="P3028" i="11" s="1"/>
  <c r="F3028" i="11"/>
  <c r="G3028" i="11"/>
  <c r="H3028" i="11"/>
  <c r="I3028" i="11"/>
  <c r="J3028" i="11"/>
  <c r="K3028" i="11"/>
  <c r="L3028" i="11"/>
  <c r="M3028" i="11"/>
  <c r="N3028" i="11"/>
  <c r="A3029" i="11"/>
  <c r="B3029" i="11"/>
  <c r="G3029" i="11" s="1"/>
  <c r="J3029" i="11"/>
  <c r="K3029" i="11"/>
  <c r="L3029" i="11" s="1"/>
  <c r="M3029" i="11"/>
  <c r="N3029" i="11"/>
  <c r="A3030" i="11"/>
  <c r="B3030" i="11"/>
  <c r="E3030" i="11" s="1"/>
  <c r="O3030" i="11" s="1"/>
  <c r="P3030" i="11" s="1"/>
  <c r="F3030" i="11"/>
  <c r="G3030" i="11"/>
  <c r="H3030" i="11"/>
  <c r="J3030" i="11"/>
  <c r="K3030" i="11"/>
  <c r="L3030" i="11"/>
  <c r="N3030" i="11" s="1"/>
  <c r="M3030" i="11"/>
  <c r="A3031" i="11"/>
  <c r="B3031" i="11"/>
  <c r="C3031" i="11" s="1"/>
  <c r="E3031" i="11"/>
  <c r="F3031" i="11"/>
  <c r="G3031" i="11"/>
  <c r="H3031" i="11"/>
  <c r="I3031" i="11"/>
  <c r="J3031" i="11"/>
  <c r="K3031" i="11"/>
  <c r="L3031" i="11" s="1"/>
  <c r="O3031" i="11"/>
  <c r="P3031" i="11" s="1"/>
  <c r="A3032" i="11"/>
  <c r="B3032" i="11"/>
  <c r="C3032" i="11"/>
  <c r="E3032" i="11"/>
  <c r="O3032" i="11" s="1"/>
  <c r="P3032" i="11" s="1"/>
  <c r="F3032" i="11"/>
  <c r="G3032" i="11"/>
  <c r="H3032" i="11"/>
  <c r="I3032" i="11"/>
  <c r="J3032" i="11"/>
  <c r="K3032" i="11"/>
  <c r="L3032" i="11" s="1"/>
  <c r="A3033" i="11"/>
  <c r="B3033" i="11"/>
  <c r="G3033" i="11" s="1"/>
  <c r="C3033" i="11"/>
  <c r="E3033" i="11"/>
  <c r="O3033" i="11" s="1"/>
  <c r="P3033" i="11" s="1"/>
  <c r="F3033" i="11"/>
  <c r="I3033" i="11"/>
  <c r="J3033" i="11"/>
  <c r="K3033" i="11"/>
  <c r="L3033" i="11" s="1"/>
  <c r="A3034" i="11"/>
  <c r="B3034" i="11"/>
  <c r="C3034" i="11" s="1"/>
  <c r="E3034" i="11"/>
  <c r="O3034" i="11" s="1"/>
  <c r="P3034" i="11" s="1"/>
  <c r="G3034" i="11"/>
  <c r="H3034" i="11"/>
  <c r="J3034" i="11"/>
  <c r="K3034" i="11"/>
  <c r="L3034" i="11"/>
  <c r="M3034" i="11"/>
  <c r="N3034" i="11"/>
  <c r="A3035" i="11"/>
  <c r="B3035" i="11"/>
  <c r="G3035" i="11" s="1"/>
  <c r="E3035" i="11"/>
  <c r="O3035" i="11" s="1"/>
  <c r="P3035" i="11" s="1"/>
  <c r="J3035" i="11"/>
  <c r="K3035" i="11"/>
  <c r="L3035" i="11"/>
  <c r="M3035" i="11" s="1"/>
  <c r="N3035" i="11"/>
  <c r="A3036" i="11"/>
  <c r="B3036" i="11"/>
  <c r="E3036" i="11" s="1"/>
  <c r="O3036" i="11" s="1"/>
  <c r="P3036" i="11" s="1"/>
  <c r="J3036" i="11"/>
  <c r="K3036" i="11"/>
  <c r="L3036" i="11"/>
  <c r="N3036" i="11" s="1"/>
  <c r="M3036" i="11"/>
  <c r="A3037" i="11"/>
  <c r="B3037" i="11"/>
  <c r="G3037" i="11" s="1"/>
  <c r="C3037" i="11"/>
  <c r="E3037" i="11"/>
  <c r="O3037" i="11" s="1"/>
  <c r="P3037" i="11" s="1"/>
  <c r="F3037" i="11"/>
  <c r="H3037" i="11"/>
  <c r="I3037" i="11"/>
  <c r="J3037" i="11"/>
  <c r="K3037" i="11"/>
  <c r="L3037" i="11" s="1"/>
  <c r="A3038" i="11"/>
  <c r="B3038" i="11"/>
  <c r="C3038" i="11" s="1"/>
  <c r="E3038" i="11"/>
  <c r="O3038" i="11" s="1"/>
  <c r="P3038" i="11" s="1"/>
  <c r="F3038" i="11"/>
  <c r="G3038" i="11"/>
  <c r="H3038" i="11"/>
  <c r="I3038" i="11"/>
  <c r="J3038" i="11"/>
  <c r="K3038" i="11"/>
  <c r="L3038" i="11" s="1"/>
  <c r="A3039" i="11"/>
  <c r="B3039" i="11"/>
  <c r="H3039" i="11" s="1"/>
  <c r="C3039" i="11"/>
  <c r="E3039" i="11"/>
  <c r="O3039" i="11" s="1"/>
  <c r="P3039" i="11" s="1"/>
  <c r="F3039" i="11"/>
  <c r="G3039" i="11"/>
  <c r="I3039" i="11"/>
  <c r="J3039" i="11"/>
  <c r="K3039" i="11"/>
  <c r="L3039" i="11" s="1"/>
  <c r="A3040" i="11"/>
  <c r="B3040" i="11"/>
  <c r="I3040" i="11" s="1"/>
  <c r="C3040" i="11"/>
  <c r="E3040" i="11"/>
  <c r="O3040" i="11" s="1"/>
  <c r="P3040" i="11" s="1"/>
  <c r="G3040" i="11"/>
  <c r="H3040" i="11"/>
  <c r="J3040" i="11"/>
  <c r="K3040" i="11"/>
  <c r="L3040" i="11"/>
  <c r="M3040" i="11"/>
  <c r="N3040" i="11"/>
  <c r="A3041" i="11"/>
  <c r="B3041" i="11"/>
  <c r="G3041" i="11" s="1"/>
  <c r="C3041" i="11"/>
  <c r="E3041" i="11"/>
  <c r="I3041" i="11"/>
  <c r="J3041" i="11"/>
  <c r="K3041" i="11"/>
  <c r="L3041" i="11"/>
  <c r="M3041" i="11"/>
  <c r="N3041" i="11"/>
  <c r="O3041" i="11"/>
  <c r="P3041" i="11" s="1"/>
  <c r="A3042" i="11"/>
  <c r="B3042" i="11"/>
  <c r="C3042" i="11" s="1"/>
  <c r="J3042" i="11"/>
  <c r="K3042" i="11"/>
  <c r="L3042" i="11"/>
  <c r="N3042" i="11" s="1"/>
  <c r="M3042" i="11"/>
  <c r="A3043" i="11"/>
  <c r="B3043" i="11"/>
  <c r="C3043" i="11" s="1"/>
  <c r="E3043" i="11"/>
  <c r="O3043" i="11" s="1"/>
  <c r="P3043" i="11" s="1"/>
  <c r="F3043" i="11"/>
  <c r="G3043" i="11"/>
  <c r="H3043" i="11"/>
  <c r="I3043" i="11"/>
  <c r="J3043" i="11"/>
  <c r="K3043" i="11"/>
  <c r="L3043" i="11" s="1"/>
  <c r="A3044" i="11"/>
  <c r="B3044" i="11"/>
  <c r="I3044" i="11" s="1"/>
  <c r="C3044" i="11"/>
  <c r="E3044" i="11"/>
  <c r="O3044" i="11" s="1"/>
  <c r="P3044" i="11" s="1"/>
  <c r="F3044" i="11"/>
  <c r="G3044" i="11"/>
  <c r="H3044" i="11"/>
  <c r="J3044" i="11"/>
  <c r="K3044" i="11"/>
  <c r="L3044" i="11" s="1"/>
  <c r="A3045" i="11"/>
  <c r="B3045" i="11"/>
  <c r="I3045" i="11" s="1"/>
  <c r="C3045" i="11"/>
  <c r="E3045" i="11"/>
  <c r="O3045" i="11" s="1"/>
  <c r="P3045" i="11" s="1"/>
  <c r="G3045" i="11"/>
  <c r="H3045" i="11"/>
  <c r="J3045" i="11"/>
  <c r="K3045" i="11"/>
  <c r="L3045" i="11"/>
  <c r="M3045" i="11"/>
  <c r="N3045" i="11"/>
  <c r="A3046" i="11"/>
  <c r="B3046" i="11"/>
  <c r="F3046" i="11" s="1"/>
  <c r="C3046" i="11"/>
  <c r="E3046" i="11"/>
  <c r="O3046" i="11" s="1"/>
  <c r="P3046" i="11" s="1"/>
  <c r="H3046" i="11"/>
  <c r="I3046" i="11"/>
  <c r="J3046" i="11"/>
  <c r="K3046" i="11"/>
  <c r="L3046" i="11"/>
  <c r="M3046" i="11"/>
  <c r="N3046" i="11"/>
  <c r="A3047" i="11"/>
  <c r="B3047" i="11"/>
  <c r="C3047" i="11" s="1"/>
  <c r="E3047" i="11"/>
  <c r="O3047" i="11" s="1"/>
  <c r="P3047" i="11" s="1"/>
  <c r="F3047" i="11"/>
  <c r="G3047" i="11"/>
  <c r="H3047" i="11"/>
  <c r="I3047" i="11"/>
  <c r="J3047" i="11"/>
  <c r="K3047" i="11"/>
  <c r="L3047" i="11" s="1"/>
  <c r="A3048" i="11"/>
  <c r="B3048" i="11"/>
  <c r="I3048" i="11" s="1"/>
  <c r="C3048" i="11"/>
  <c r="E3048" i="11"/>
  <c r="O3048" i="11" s="1"/>
  <c r="P3048" i="11" s="1"/>
  <c r="F3048" i="11"/>
  <c r="G3048" i="11"/>
  <c r="H3048" i="11"/>
  <c r="J3048" i="11"/>
  <c r="K3048" i="11"/>
  <c r="L3048" i="11" s="1"/>
  <c r="A3049" i="11"/>
  <c r="B3049" i="11"/>
  <c r="I3049" i="11" s="1"/>
  <c r="C3049" i="11"/>
  <c r="E3049" i="11"/>
  <c r="O3049" i="11" s="1"/>
  <c r="P3049" i="11" s="1"/>
  <c r="G3049" i="11"/>
  <c r="H3049" i="11"/>
  <c r="J3049" i="11"/>
  <c r="K3049" i="11"/>
  <c r="L3049" i="11"/>
  <c r="M3049" i="11"/>
  <c r="N3049" i="11"/>
  <c r="A3050" i="11"/>
  <c r="B3050" i="11"/>
  <c r="F3050" i="11" s="1"/>
  <c r="C3050" i="11"/>
  <c r="E3050" i="11"/>
  <c r="O3050" i="11" s="1"/>
  <c r="P3050" i="11" s="1"/>
  <c r="H3050" i="11"/>
  <c r="I3050" i="11"/>
  <c r="J3050" i="11"/>
  <c r="K3050" i="11"/>
  <c r="L3050" i="11"/>
  <c r="M3050" i="11"/>
  <c r="N3050" i="11"/>
  <c r="A3051" i="11"/>
  <c r="B3051" i="11"/>
  <c r="C3051" i="11" s="1"/>
  <c r="E3051" i="11"/>
  <c r="O3051" i="11" s="1"/>
  <c r="P3051" i="11" s="1"/>
  <c r="F3051" i="11"/>
  <c r="G3051" i="11"/>
  <c r="H3051" i="11"/>
  <c r="I3051" i="11"/>
  <c r="J3051" i="11"/>
  <c r="K3051" i="11"/>
  <c r="L3051" i="11" s="1"/>
  <c r="A3052" i="11"/>
  <c r="B3052" i="11"/>
  <c r="I3052" i="11" s="1"/>
  <c r="C3052" i="11"/>
  <c r="E3052" i="11"/>
  <c r="O3052" i="11" s="1"/>
  <c r="P3052" i="11" s="1"/>
  <c r="F3052" i="11"/>
  <c r="G3052" i="11"/>
  <c r="H3052" i="11"/>
  <c r="J3052" i="11"/>
  <c r="K3052" i="11"/>
  <c r="L3052" i="11" s="1"/>
  <c r="A3053" i="11"/>
  <c r="B3053" i="11"/>
  <c r="I3053" i="11" s="1"/>
  <c r="C3053" i="11"/>
  <c r="E3053" i="11"/>
  <c r="O3053" i="11" s="1"/>
  <c r="P3053" i="11" s="1"/>
  <c r="G3053" i="11"/>
  <c r="H3053" i="11"/>
  <c r="J3053" i="11"/>
  <c r="K3053" i="11"/>
  <c r="L3053" i="11"/>
  <c r="M3053" i="11"/>
  <c r="N3053" i="11"/>
  <c r="A3054" i="11"/>
  <c r="B3054" i="11"/>
  <c r="F3054" i="11" s="1"/>
  <c r="C3054" i="11"/>
  <c r="E3054" i="11"/>
  <c r="O3054" i="11" s="1"/>
  <c r="P3054" i="11" s="1"/>
  <c r="H3054" i="11"/>
  <c r="I3054" i="11"/>
  <c r="J3054" i="11"/>
  <c r="K3054" i="11"/>
  <c r="L3054" i="11"/>
  <c r="M3054" i="11"/>
  <c r="N3054" i="11"/>
  <c r="A3055" i="11"/>
  <c r="B3055" i="11"/>
  <c r="C3055" i="11" s="1"/>
  <c r="E3055" i="11"/>
  <c r="O3055" i="11" s="1"/>
  <c r="P3055" i="11" s="1"/>
  <c r="F3055" i="11"/>
  <c r="G3055" i="11"/>
  <c r="H3055" i="11"/>
  <c r="I3055" i="11"/>
  <c r="J3055" i="11"/>
  <c r="K3055" i="11"/>
  <c r="L3055" i="11" s="1"/>
  <c r="A3056" i="11"/>
  <c r="B3056" i="11"/>
  <c r="I3056" i="11" s="1"/>
  <c r="C3056" i="11"/>
  <c r="E3056" i="11"/>
  <c r="O3056" i="11" s="1"/>
  <c r="P3056" i="11" s="1"/>
  <c r="F3056" i="11"/>
  <c r="G3056" i="11"/>
  <c r="H3056" i="11"/>
  <c r="J3056" i="11"/>
  <c r="K3056" i="11"/>
  <c r="L3056" i="11" s="1"/>
  <c r="A3057" i="11"/>
  <c r="B3057" i="11"/>
  <c r="I3057" i="11" s="1"/>
  <c r="C3057" i="11"/>
  <c r="E3057" i="11"/>
  <c r="O3057" i="11" s="1"/>
  <c r="P3057" i="11" s="1"/>
  <c r="G3057" i="11"/>
  <c r="H3057" i="11"/>
  <c r="J3057" i="11"/>
  <c r="K3057" i="11"/>
  <c r="L3057" i="11"/>
  <c r="M3057" i="11"/>
  <c r="N3057" i="11"/>
  <c r="A3058" i="11"/>
  <c r="B3058" i="11"/>
  <c r="F3058" i="11" s="1"/>
  <c r="C3058" i="11"/>
  <c r="E3058" i="11"/>
  <c r="O3058" i="11" s="1"/>
  <c r="P3058" i="11" s="1"/>
  <c r="H3058" i="11"/>
  <c r="I3058" i="11"/>
  <c r="J3058" i="11"/>
  <c r="K3058" i="11"/>
  <c r="L3058" i="11"/>
  <c r="M3058" i="11"/>
  <c r="N3058" i="11"/>
  <c r="A3059" i="11"/>
  <c r="B3059" i="11"/>
  <c r="C3059" i="11" s="1"/>
  <c r="E3059" i="11"/>
  <c r="O3059" i="11" s="1"/>
  <c r="P3059" i="11" s="1"/>
  <c r="F3059" i="11"/>
  <c r="G3059" i="11"/>
  <c r="H3059" i="11"/>
  <c r="I3059" i="11"/>
  <c r="J3059" i="11"/>
  <c r="K3059" i="11"/>
  <c r="L3059" i="11" s="1"/>
  <c r="A3060" i="11"/>
  <c r="B3060" i="11"/>
  <c r="I3060" i="11" s="1"/>
  <c r="C3060" i="11"/>
  <c r="E3060" i="11"/>
  <c r="O3060" i="11" s="1"/>
  <c r="P3060" i="11" s="1"/>
  <c r="F3060" i="11"/>
  <c r="G3060" i="11"/>
  <c r="H3060" i="11"/>
  <c r="J3060" i="11"/>
  <c r="K3060" i="11"/>
  <c r="L3060" i="11" s="1"/>
  <c r="A3061" i="11"/>
  <c r="B3061" i="11"/>
  <c r="I3061" i="11" s="1"/>
  <c r="C3061" i="11"/>
  <c r="E3061" i="11"/>
  <c r="O3061" i="11" s="1"/>
  <c r="P3061" i="11" s="1"/>
  <c r="G3061" i="11"/>
  <c r="H3061" i="11"/>
  <c r="J3061" i="11"/>
  <c r="K3061" i="11"/>
  <c r="L3061" i="11"/>
  <c r="M3061" i="11"/>
  <c r="N3061" i="11"/>
  <c r="A3062" i="11"/>
  <c r="B3062" i="11"/>
  <c r="F3062" i="11" s="1"/>
  <c r="C3062" i="11"/>
  <c r="E3062" i="11"/>
  <c r="O3062" i="11" s="1"/>
  <c r="P3062" i="11" s="1"/>
  <c r="H3062" i="11"/>
  <c r="I3062" i="11"/>
  <c r="J3062" i="11"/>
  <c r="K3062" i="11"/>
  <c r="L3062" i="11"/>
  <c r="M3062" i="11"/>
  <c r="N3062" i="11"/>
  <c r="A3063" i="11"/>
  <c r="B3063" i="11"/>
  <c r="C3063" i="11" s="1"/>
  <c r="E3063" i="11"/>
  <c r="O3063" i="11" s="1"/>
  <c r="P3063" i="11" s="1"/>
  <c r="F3063" i="11"/>
  <c r="G3063" i="11"/>
  <c r="H3063" i="11"/>
  <c r="I3063" i="11"/>
  <c r="J3063" i="11"/>
  <c r="K3063" i="11"/>
  <c r="L3063" i="11" s="1"/>
  <c r="A3064" i="11"/>
  <c r="B3064" i="11"/>
  <c r="I3064" i="11" s="1"/>
  <c r="C3064" i="11"/>
  <c r="E3064" i="11"/>
  <c r="O3064" i="11" s="1"/>
  <c r="P3064" i="11" s="1"/>
  <c r="F3064" i="11"/>
  <c r="G3064" i="11"/>
  <c r="H3064" i="11"/>
  <c r="J3064" i="11"/>
  <c r="K3064" i="11"/>
  <c r="L3064" i="11" s="1"/>
  <c r="A3065" i="11"/>
  <c r="B3065" i="11"/>
  <c r="I3065" i="11" s="1"/>
  <c r="C3065" i="11"/>
  <c r="E3065" i="11"/>
  <c r="O3065" i="11" s="1"/>
  <c r="P3065" i="11" s="1"/>
  <c r="G3065" i="11"/>
  <c r="H3065" i="11"/>
  <c r="J3065" i="11"/>
  <c r="K3065" i="11"/>
  <c r="L3065" i="11"/>
  <c r="M3065" i="11"/>
  <c r="N3065" i="11"/>
  <c r="A3066" i="11"/>
  <c r="B3066" i="11"/>
  <c r="F3066" i="11" s="1"/>
  <c r="C3066" i="11"/>
  <c r="E3066" i="11"/>
  <c r="O3066" i="11" s="1"/>
  <c r="P3066" i="11" s="1"/>
  <c r="H3066" i="11"/>
  <c r="I3066" i="11"/>
  <c r="J3066" i="11"/>
  <c r="K3066" i="11"/>
  <c r="L3066" i="11"/>
  <c r="M3066" i="11"/>
  <c r="N3066" i="11"/>
  <c r="A3067" i="11"/>
  <c r="B3067" i="11"/>
  <c r="C3067" i="11"/>
  <c r="E3067" i="11"/>
  <c r="O3067" i="11" s="1"/>
  <c r="P3067" i="11" s="1"/>
  <c r="F3067" i="11"/>
  <c r="G3067" i="11"/>
  <c r="H3067" i="11"/>
  <c r="I3067" i="11"/>
  <c r="J3067" i="11"/>
  <c r="K3067" i="11"/>
  <c r="L3067" i="11" s="1"/>
  <c r="A3068" i="11"/>
  <c r="B3068" i="11"/>
  <c r="I3068" i="11" s="1"/>
  <c r="C3068" i="11"/>
  <c r="E3068" i="11"/>
  <c r="O3068" i="11" s="1"/>
  <c r="P3068" i="11" s="1"/>
  <c r="F3068" i="11"/>
  <c r="G3068" i="11"/>
  <c r="H3068" i="11"/>
  <c r="J3068" i="11"/>
  <c r="K3068" i="11"/>
  <c r="L3068" i="11" s="1"/>
  <c r="A3069" i="11"/>
  <c r="B3069" i="11"/>
  <c r="I3069" i="11" s="1"/>
  <c r="C3069" i="11"/>
  <c r="E3069" i="11"/>
  <c r="O3069" i="11" s="1"/>
  <c r="P3069" i="11" s="1"/>
  <c r="G3069" i="11"/>
  <c r="H3069" i="11"/>
  <c r="J3069" i="11"/>
  <c r="K3069" i="11"/>
  <c r="L3069" i="11"/>
  <c r="M3069" i="11"/>
  <c r="N3069" i="11"/>
  <c r="A3070" i="11"/>
  <c r="B3070" i="11"/>
  <c r="F3070" i="11" s="1"/>
  <c r="C3070" i="11"/>
  <c r="E3070" i="11"/>
  <c r="O3070" i="11" s="1"/>
  <c r="P3070" i="11" s="1"/>
  <c r="H3070" i="11"/>
  <c r="I3070" i="11"/>
  <c r="J3070" i="11"/>
  <c r="K3070" i="11"/>
  <c r="L3070" i="11"/>
  <c r="M3070" i="11"/>
  <c r="N3070" i="11"/>
  <c r="A3071" i="11"/>
  <c r="B3071" i="11"/>
  <c r="C3071" i="11"/>
  <c r="E3071" i="11"/>
  <c r="O3071" i="11" s="1"/>
  <c r="P3071" i="11" s="1"/>
  <c r="F3071" i="11"/>
  <c r="G3071" i="11"/>
  <c r="H3071" i="11"/>
  <c r="I3071" i="11"/>
  <c r="J3071" i="11"/>
  <c r="K3071" i="11"/>
  <c r="L3071" i="11" s="1"/>
  <c r="A3072" i="11"/>
  <c r="B3072" i="11"/>
  <c r="I3072" i="11" s="1"/>
  <c r="C3072" i="11"/>
  <c r="E3072" i="11"/>
  <c r="O3072" i="11" s="1"/>
  <c r="P3072" i="11" s="1"/>
  <c r="F3072" i="11"/>
  <c r="G3072" i="11"/>
  <c r="H3072" i="11"/>
  <c r="J3072" i="11"/>
  <c r="K3072" i="11"/>
  <c r="L3072" i="11" s="1"/>
  <c r="A3073" i="11"/>
  <c r="B3073" i="11"/>
  <c r="I3073" i="11" s="1"/>
  <c r="C3073" i="11"/>
  <c r="E3073" i="11"/>
  <c r="O3073" i="11" s="1"/>
  <c r="P3073" i="11" s="1"/>
  <c r="G3073" i="11"/>
  <c r="H3073" i="11"/>
  <c r="J3073" i="11"/>
  <c r="K3073" i="11"/>
  <c r="L3073" i="11"/>
  <c r="M3073" i="11"/>
  <c r="N3073" i="11"/>
  <c r="A3074" i="11"/>
  <c r="B3074" i="11"/>
  <c r="F3074" i="11" s="1"/>
  <c r="C3074" i="11"/>
  <c r="E3074" i="11"/>
  <c r="O3074" i="11" s="1"/>
  <c r="P3074" i="11" s="1"/>
  <c r="H3074" i="11"/>
  <c r="I3074" i="11"/>
  <c r="J3074" i="11"/>
  <c r="K3074" i="11"/>
  <c r="L3074" i="11"/>
  <c r="M3074" i="11"/>
  <c r="N3074" i="11"/>
  <c r="A3075" i="11"/>
  <c r="B3075" i="11"/>
  <c r="C3075" i="11"/>
  <c r="E3075" i="11"/>
  <c r="O3075" i="11" s="1"/>
  <c r="P3075" i="11" s="1"/>
  <c r="F3075" i="11"/>
  <c r="G3075" i="11"/>
  <c r="H3075" i="11"/>
  <c r="I3075" i="11"/>
  <c r="J3075" i="11"/>
  <c r="K3075" i="11"/>
  <c r="L3075" i="11" s="1"/>
  <c r="A3076" i="11"/>
  <c r="B3076" i="11"/>
  <c r="I3076" i="11" s="1"/>
  <c r="C3076" i="11"/>
  <c r="E3076" i="11"/>
  <c r="O3076" i="11" s="1"/>
  <c r="P3076" i="11" s="1"/>
  <c r="F3076" i="11"/>
  <c r="G3076" i="11"/>
  <c r="H3076" i="11"/>
  <c r="J3076" i="11"/>
  <c r="K3076" i="11"/>
  <c r="L3076" i="11" s="1"/>
  <c r="A3077" i="11"/>
  <c r="B3077" i="11"/>
  <c r="I3077" i="11" s="1"/>
  <c r="C3077" i="11"/>
  <c r="E3077" i="11"/>
  <c r="O3077" i="11" s="1"/>
  <c r="P3077" i="11" s="1"/>
  <c r="G3077" i="11"/>
  <c r="H3077" i="11"/>
  <c r="J3077" i="11"/>
  <c r="K3077" i="11"/>
  <c r="L3077" i="11"/>
  <c r="M3077" i="11"/>
  <c r="N3077" i="11"/>
  <c r="A3078" i="11"/>
  <c r="B3078" i="11"/>
  <c r="F3078" i="11" s="1"/>
  <c r="C3078" i="11"/>
  <c r="E3078" i="11"/>
  <c r="O3078" i="11" s="1"/>
  <c r="P3078" i="11" s="1"/>
  <c r="H3078" i="11"/>
  <c r="I3078" i="11"/>
  <c r="J3078" i="11"/>
  <c r="K3078" i="11"/>
  <c r="L3078" i="11" s="1"/>
  <c r="A3079" i="11"/>
  <c r="B3079" i="11"/>
  <c r="C3079" i="11"/>
  <c r="E3079" i="11"/>
  <c r="O3079" i="11" s="1"/>
  <c r="P3079" i="11" s="1"/>
  <c r="F3079" i="11"/>
  <c r="G3079" i="11"/>
  <c r="H3079" i="11"/>
  <c r="I3079" i="11"/>
  <c r="J3079" i="11"/>
  <c r="K3079" i="11"/>
  <c r="L3079" i="11" s="1"/>
  <c r="A3080" i="11"/>
  <c r="B3080" i="11"/>
  <c r="I3080" i="11" s="1"/>
  <c r="C3080" i="11"/>
  <c r="E3080" i="11"/>
  <c r="O3080" i="11" s="1"/>
  <c r="P3080" i="11" s="1"/>
  <c r="F3080" i="11"/>
  <c r="G3080" i="11"/>
  <c r="H3080" i="11"/>
  <c r="J3080" i="11"/>
  <c r="K3080" i="11"/>
  <c r="L3080" i="11" s="1"/>
  <c r="A3081" i="11"/>
  <c r="B3081" i="11"/>
  <c r="I3081" i="11" s="1"/>
  <c r="C3081" i="11"/>
  <c r="E3081" i="11"/>
  <c r="O3081" i="11" s="1"/>
  <c r="P3081" i="11" s="1"/>
  <c r="G3081" i="11"/>
  <c r="H3081" i="11"/>
  <c r="J3081" i="11"/>
  <c r="K3081" i="11"/>
  <c r="L3081" i="11"/>
  <c r="M3081" i="11"/>
  <c r="N3081" i="11"/>
  <c r="A3082" i="11"/>
  <c r="B3082" i="11"/>
  <c r="F3082" i="11" s="1"/>
  <c r="C3082" i="11"/>
  <c r="E3082" i="11"/>
  <c r="O3082" i="11" s="1"/>
  <c r="P3082" i="11" s="1"/>
  <c r="H3082" i="11"/>
  <c r="I3082" i="11"/>
  <c r="J3082" i="11"/>
  <c r="K3082" i="11"/>
  <c r="L3082" i="11" s="1"/>
  <c r="A3083" i="11"/>
  <c r="B3083" i="11"/>
  <c r="C3083" i="11"/>
  <c r="E3083" i="11"/>
  <c r="O3083" i="11" s="1"/>
  <c r="P3083" i="11" s="1"/>
  <c r="F3083" i="11"/>
  <c r="G3083" i="11"/>
  <c r="H3083" i="11"/>
  <c r="I3083" i="11"/>
  <c r="J3083" i="11"/>
  <c r="K3083" i="11"/>
  <c r="L3083" i="11" s="1"/>
  <c r="A3084" i="11"/>
  <c r="B3084" i="11"/>
  <c r="I3084" i="11" s="1"/>
  <c r="C3084" i="11"/>
  <c r="E3084" i="11"/>
  <c r="O3084" i="11" s="1"/>
  <c r="P3084" i="11" s="1"/>
  <c r="F3084" i="11"/>
  <c r="G3084" i="11"/>
  <c r="H3084" i="11"/>
  <c r="J3084" i="11"/>
  <c r="K3084" i="11"/>
  <c r="L3084" i="11" s="1"/>
  <c r="A3085" i="11"/>
  <c r="B3085" i="11"/>
  <c r="I3085" i="11" s="1"/>
  <c r="C3085" i="11"/>
  <c r="E3085" i="11"/>
  <c r="O3085" i="11" s="1"/>
  <c r="P3085" i="11" s="1"/>
  <c r="G3085" i="11"/>
  <c r="H3085" i="11"/>
  <c r="J3085" i="11"/>
  <c r="K3085" i="11"/>
  <c r="L3085" i="11"/>
  <c r="M3085" i="11"/>
  <c r="N3085" i="11"/>
  <c r="A3086" i="11"/>
  <c r="B3086" i="11"/>
  <c r="F3086" i="11" s="1"/>
  <c r="C3086" i="11"/>
  <c r="E3086" i="11"/>
  <c r="O3086" i="11" s="1"/>
  <c r="P3086" i="11" s="1"/>
  <c r="H3086" i="11"/>
  <c r="I3086" i="11"/>
  <c r="J3086" i="11"/>
  <c r="K3086" i="11"/>
  <c r="L3086" i="11" s="1"/>
  <c r="A3087" i="11"/>
  <c r="B3087" i="11"/>
  <c r="C3087" i="11"/>
  <c r="E3087" i="11"/>
  <c r="O3087" i="11" s="1"/>
  <c r="P3087" i="11" s="1"/>
  <c r="F3087" i="11"/>
  <c r="G3087" i="11"/>
  <c r="H3087" i="11"/>
  <c r="I3087" i="11"/>
  <c r="J3087" i="11"/>
  <c r="K3087" i="11"/>
  <c r="L3087" i="11" s="1"/>
  <c r="A3088" i="11"/>
  <c r="B3088" i="11"/>
  <c r="I3088" i="11" s="1"/>
  <c r="C3088" i="11"/>
  <c r="E3088" i="11"/>
  <c r="O3088" i="11" s="1"/>
  <c r="P3088" i="11" s="1"/>
  <c r="F3088" i="11"/>
  <c r="G3088" i="11"/>
  <c r="H3088" i="11"/>
  <c r="J3088" i="11"/>
  <c r="K3088" i="11"/>
  <c r="L3088" i="11" s="1"/>
  <c r="A3089" i="11"/>
  <c r="B3089" i="11"/>
  <c r="I3089" i="11" s="1"/>
  <c r="C3089" i="11"/>
  <c r="E3089" i="11"/>
  <c r="O3089" i="11" s="1"/>
  <c r="P3089" i="11" s="1"/>
  <c r="G3089" i="11"/>
  <c r="H3089" i="11"/>
  <c r="J3089" i="11"/>
  <c r="K3089" i="11"/>
  <c r="L3089" i="11"/>
  <c r="M3089" i="11"/>
  <c r="N3089" i="11"/>
  <c r="A3090" i="11"/>
  <c r="B3090" i="11"/>
  <c r="F3090" i="11" s="1"/>
  <c r="C3090" i="11"/>
  <c r="E3090" i="11"/>
  <c r="O3090" i="11" s="1"/>
  <c r="P3090" i="11" s="1"/>
  <c r="G3090" i="11"/>
  <c r="H3090" i="11"/>
  <c r="I3090" i="11"/>
  <c r="J3090" i="11"/>
  <c r="K3090" i="11"/>
  <c r="L3090" i="11" s="1"/>
  <c r="A3091" i="11"/>
  <c r="B3091" i="11"/>
  <c r="C3091" i="11"/>
  <c r="E3091" i="11"/>
  <c r="O3091" i="11" s="1"/>
  <c r="P3091" i="11" s="1"/>
  <c r="F3091" i="11"/>
  <c r="G3091" i="11"/>
  <c r="H3091" i="11"/>
  <c r="I3091" i="11"/>
  <c r="J3091" i="11"/>
  <c r="K3091" i="11"/>
  <c r="L3091" i="11" s="1"/>
  <c r="A3092" i="11"/>
  <c r="B3092" i="11"/>
  <c r="I3092" i="11" s="1"/>
  <c r="C3092" i="11"/>
  <c r="E3092" i="11"/>
  <c r="O3092" i="11" s="1"/>
  <c r="P3092" i="11" s="1"/>
  <c r="F3092" i="11"/>
  <c r="G3092" i="11"/>
  <c r="H3092" i="11"/>
  <c r="J3092" i="11"/>
  <c r="K3092" i="11"/>
  <c r="L3092" i="11" s="1"/>
  <c r="A3093" i="11"/>
  <c r="B3093" i="11"/>
  <c r="I3093" i="11" s="1"/>
  <c r="C3093" i="11"/>
  <c r="E3093" i="11"/>
  <c r="O3093" i="11" s="1"/>
  <c r="P3093" i="11" s="1"/>
  <c r="G3093" i="11"/>
  <c r="H3093" i="11"/>
  <c r="J3093" i="11"/>
  <c r="K3093" i="11"/>
  <c r="L3093" i="11"/>
  <c r="M3093" i="11"/>
  <c r="N3093" i="11"/>
  <c r="A3094" i="11"/>
  <c r="B3094" i="11"/>
  <c r="F3094" i="11" s="1"/>
  <c r="C3094" i="11"/>
  <c r="E3094" i="11"/>
  <c r="O3094" i="11" s="1"/>
  <c r="P3094" i="11" s="1"/>
  <c r="G3094" i="11"/>
  <c r="H3094" i="11"/>
  <c r="I3094" i="11"/>
  <c r="J3094" i="11"/>
  <c r="K3094" i="11"/>
  <c r="L3094" i="11" s="1"/>
  <c r="A3095" i="11"/>
  <c r="B3095" i="11"/>
  <c r="C3095" i="11"/>
  <c r="E3095" i="11"/>
  <c r="O3095" i="11" s="1"/>
  <c r="P3095" i="11" s="1"/>
  <c r="F3095" i="11"/>
  <c r="G3095" i="11"/>
  <c r="H3095" i="11"/>
  <c r="I3095" i="11"/>
  <c r="J3095" i="11"/>
  <c r="K3095" i="11"/>
  <c r="L3095" i="11" s="1"/>
  <c r="A3096" i="11"/>
  <c r="B3096" i="11"/>
  <c r="I3096" i="11" s="1"/>
  <c r="C3096" i="11"/>
  <c r="E3096" i="11"/>
  <c r="O3096" i="11" s="1"/>
  <c r="P3096" i="11" s="1"/>
  <c r="F3096" i="11"/>
  <c r="G3096" i="11"/>
  <c r="H3096" i="11"/>
  <c r="J3096" i="11"/>
  <c r="K3096" i="11"/>
  <c r="L3096" i="11" s="1"/>
  <c r="A3097" i="11"/>
  <c r="B3097" i="11"/>
  <c r="I3097" i="11" s="1"/>
  <c r="C3097" i="11"/>
  <c r="E3097" i="11"/>
  <c r="O3097" i="11" s="1"/>
  <c r="P3097" i="11" s="1"/>
  <c r="G3097" i="11"/>
  <c r="H3097" i="11"/>
  <c r="J3097" i="11"/>
  <c r="K3097" i="11"/>
  <c r="L3097" i="11"/>
  <c r="M3097" i="11"/>
  <c r="N3097" i="11"/>
  <c r="A3098" i="11"/>
  <c r="B3098" i="11"/>
  <c r="F3098" i="11" s="1"/>
  <c r="C3098" i="11"/>
  <c r="E3098" i="11"/>
  <c r="O3098" i="11" s="1"/>
  <c r="P3098" i="11" s="1"/>
  <c r="G3098" i="11"/>
  <c r="H3098" i="11"/>
  <c r="I3098" i="11"/>
  <c r="J3098" i="11"/>
  <c r="K3098" i="11"/>
  <c r="L3098" i="11" s="1"/>
  <c r="A3099" i="11"/>
  <c r="B3099" i="11"/>
  <c r="C3099" i="11"/>
  <c r="E3099" i="11"/>
  <c r="O3099" i="11" s="1"/>
  <c r="P3099" i="11" s="1"/>
  <c r="F3099" i="11"/>
  <c r="G3099" i="11"/>
  <c r="H3099" i="11"/>
  <c r="I3099" i="11"/>
  <c r="J3099" i="11"/>
  <c r="K3099" i="11"/>
  <c r="L3099" i="11" s="1"/>
  <c r="A3100" i="11"/>
  <c r="B3100" i="11"/>
  <c r="I3100" i="11" s="1"/>
  <c r="C3100" i="11"/>
  <c r="E3100" i="11"/>
  <c r="O3100" i="11" s="1"/>
  <c r="P3100" i="11" s="1"/>
  <c r="F3100" i="11"/>
  <c r="G3100" i="11"/>
  <c r="H3100" i="11"/>
  <c r="J3100" i="11"/>
  <c r="K3100" i="11"/>
  <c r="L3100" i="11" s="1"/>
  <c r="A3101" i="11"/>
  <c r="B3101" i="11"/>
  <c r="I3101" i="11" s="1"/>
  <c r="C3101" i="11"/>
  <c r="E3101" i="11"/>
  <c r="O3101" i="11" s="1"/>
  <c r="P3101" i="11" s="1"/>
  <c r="G3101" i="11"/>
  <c r="H3101" i="11"/>
  <c r="J3101" i="11"/>
  <c r="K3101" i="11"/>
  <c r="L3101" i="11"/>
  <c r="M3101" i="11"/>
  <c r="N3101" i="11"/>
  <c r="A3102" i="11"/>
  <c r="B3102" i="11"/>
  <c r="F3102" i="11" s="1"/>
  <c r="C3102" i="11"/>
  <c r="E3102" i="11"/>
  <c r="O3102" i="11" s="1"/>
  <c r="P3102" i="11" s="1"/>
  <c r="G3102" i="11"/>
  <c r="H3102" i="11"/>
  <c r="I3102" i="11"/>
  <c r="J3102" i="11"/>
  <c r="K3102" i="11"/>
  <c r="L3102" i="11" s="1"/>
  <c r="A3103" i="11"/>
  <c r="B3103" i="11"/>
  <c r="C3103" i="11"/>
  <c r="E3103" i="11"/>
  <c r="O3103" i="11" s="1"/>
  <c r="P3103" i="11" s="1"/>
  <c r="F3103" i="11"/>
  <c r="G3103" i="11"/>
  <c r="H3103" i="11"/>
  <c r="I3103" i="11"/>
  <c r="J3103" i="11"/>
  <c r="K3103" i="11"/>
  <c r="L3103" i="11" s="1"/>
  <c r="A3104" i="11"/>
  <c r="B3104" i="11"/>
  <c r="I3104" i="11" s="1"/>
  <c r="C3104" i="11"/>
  <c r="E3104" i="11"/>
  <c r="O3104" i="11" s="1"/>
  <c r="P3104" i="11" s="1"/>
  <c r="F3104" i="11"/>
  <c r="G3104" i="11"/>
  <c r="H3104" i="11"/>
  <c r="J3104" i="11"/>
  <c r="K3104" i="11"/>
  <c r="L3104" i="11" s="1"/>
  <c r="A3105" i="11"/>
  <c r="B3105" i="11"/>
  <c r="I3105" i="11" s="1"/>
  <c r="C3105" i="11"/>
  <c r="E3105" i="11"/>
  <c r="O3105" i="11" s="1"/>
  <c r="P3105" i="11" s="1"/>
  <c r="G3105" i="11"/>
  <c r="H3105" i="11"/>
  <c r="J3105" i="11"/>
  <c r="K3105" i="11"/>
  <c r="L3105" i="11"/>
  <c r="M3105" i="11"/>
  <c r="N3105" i="11"/>
  <c r="A3106" i="11"/>
  <c r="B3106" i="11"/>
  <c r="F3106" i="11" s="1"/>
  <c r="C3106" i="11"/>
  <c r="E3106" i="11"/>
  <c r="O3106" i="11" s="1"/>
  <c r="P3106" i="11" s="1"/>
  <c r="G3106" i="11"/>
  <c r="H3106" i="11"/>
  <c r="I3106" i="11"/>
  <c r="J3106" i="11"/>
  <c r="K3106" i="11"/>
  <c r="L3106" i="11" s="1"/>
  <c r="A3107" i="11"/>
  <c r="B3107" i="11"/>
  <c r="C3107" i="11"/>
  <c r="E3107" i="11"/>
  <c r="O3107" i="11" s="1"/>
  <c r="P3107" i="11" s="1"/>
  <c r="F3107" i="11"/>
  <c r="G3107" i="11"/>
  <c r="H3107" i="11"/>
  <c r="I3107" i="11"/>
  <c r="J3107" i="11"/>
  <c r="K3107" i="11"/>
  <c r="L3107" i="11" s="1"/>
  <c r="A3108" i="11"/>
  <c r="B3108" i="11"/>
  <c r="I3108" i="11" s="1"/>
  <c r="C3108" i="11"/>
  <c r="E3108" i="11"/>
  <c r="O3108" i="11" s="1"/>
  <c r="P3108" i="11" s="1"/>
  <c r="F3108" i="11"/>
  <c r="G3108" i="11"/>
  <c r="H3108" i="11"/>
  <c r="J3108" i="11"/>
  <c r="K3108" i="11"/>
  <c r="L3108" i="11" s="1"/>
  <c r="A3109" i="11"/>
  <c r="B3109" i="11"/>
  <c r="I3109" i="11" s="1"/>
  <c r="C3109" i="11"/>
  <c r="E3109" i="11"/>
  <c r="O3109" i="11" s="1"/>
  <c r="P3109" i="11" s="1"/>
  <c r="G3109" i="11"/>
  <c r="H3109" i="11"/>
  <c r="J3109" i="11"/>
  <c r="K3109" i="11"/>
  <c r="L3109" i="11"/>
  <c r="M3109" i="11"/>
  <c r="N3109" i="11"/>
  <c r="A3110" i="11"/>
  <c r="B3110" i="11"/>
  <c r="F3110" i="11" s="1"/>
  <c r="C3110" i="11"/>
  <c r="E3110" i="11"/>
  <c r="O3110" i="11" s="1"/>
  <c r="P3110" i="11" s="1"/>
  <c r="G3110" i="11"/>
  <c r="H3110" i="11"/>
  <c r="I3110" i="11"/>
  <c r="J3110" i="11"/>
  <c r="K3110" i="11"/>
  <c r="L3110" i="11" s="1"/>
  <c r="A3111" i="11"/>
  <c r="B3111" i="11"/>
  <c r="C3111" i="11"/>
  <c r="E3111" i="11"/>
  <c r="O3111" i="11" s="1"/>
  <c r="P3111" i="11" s="1"/>
  <c r="F3111" i="11"/>
  <c r="G3111" i="11"/>
  <c r="H3111" i="11"/>
  <c r="I3111" i="11"/>
  <c r="J3111" i="11"/>
  <c r="K3111" i="11"/>
  <c r="L3111" i="11" s="1"/>
  <c r="A3112" i="11"/>
  <c r="B3112" i="11"/>
  <c r="I3112" i="11" s="1"/>
  <c r="C3112" i="11"/>
  <c r="E3112" i="11"/>
  <c r="O3112" i="11" s="1"/>
  <c r="P3112" i="11" s="1"/>
  <c r="F3112" i="11"/>
  <c r="G3112" i="11"/>
  <c r="H3112" i="11"/>
  <c r="J3112" i="11"/>
  <c r="K3112" i="11"/>
  <c r="L3112" i="11" s="1"/>
  <c r="A3113" i="11"/>
  <c r="B3113" i="11"/>
  <c r="I3113" i="11" s="1"/>
  <c r="C3113" i="11"/>
  <c r="E3113" i="11"/>
  <c r="O3113" i="11" s="1"/>
  <c r="P3113" i="11" s="1"/>
  <c r="G3113" i="11"/>
  <c r="H3113" i="11"/>
  <c r="J3113" i="11"/>
  <c r="K3113" i="11"/>
  <c r="L3113" i="11"/>
  <c r="M3113" i="11"/>
  <c r="N3113" i="11"/>
  <c r="A3114" i="11"/>
  <c r="B3114" i="11"/>
  <c r="F3114" i="11" s="1"/>
  <c r="C3114" i="11"/>
  <c r="E3114" i="11"/>
  <c r="O3114" i="11" s="1"/>
  <c r="P3114" i="11" s="1"/>
  <c r="G3114" i="11"/>
  <c r="H3114" i="11"/>
  <c r="I3114" i="11"/>
  <c r="J3114" i="11"/>
  <c r="K3114" i="11"/>
  <c r="L3114" i="11" s="1"/>
  <c r="A3115" i="11"/>
  <c r="B3115" i="11"/>
  <c r="C3115" i="11"/>
  <c r="E3115" i="11"/>
  <c r="O3115" i="11" s="1"/>
  <c r="P3115" i="11" s="1"/>
  <c r="F3115" i="11"/>
  <c r="G3115" i="11"/>
  <c r="H3115" i="11"/>
  <c r="I3115" i="11"/>
  <c r="J3115" i="11"/>
  <c r="K3115" i="11"/>
  <c r="L3115" i="11" s="1"/>
  <c r="A3116" i="11"/>
  <c r="B3116" i="11"/>
  <c r="I3116" i="11" s="1"/>
  <c r="C3116" i="11"/>
  <c r="E3116" i="11"/>
  <c r="O3116" i="11" s="1"/>
  <c r="P3116" i="11" s="1"/>
  <c r="F3116" i="11"/>
  <c r="G3116" i="11"/>
  <c r="H3116" i="11"/>
  <c r="J3116" i="11"/>
  <c r="K3116" i="11"/>
  <c r="L3116" i="11" s="1"/>
  <c r="A3117" i="11"/>
  <c r="B3117" i="11"/>
  <c r="I3117" i="11" s="1"/>
  <c r="C3117" i="11"/>
  <c r="E3117" i="11"/>
  <c r="O3117" i="11" s="1"/>
  <c r="P3117" i="11" s="1"/>
  <c r="G3117" i="11"/>
  <c r="H3117" i="11"/>
  <c r="J3117" i="11"/>
  <c r="K3117" i="11"/>
  <c r="L3117" i="11"/>
  <c r="M3117" i="11"/>
  <c r="N3117" i="11"/>
  <c r="A3118" i="11"/>
  <c r="B3118" i="11"/>
  <c r="F3118" i="11" s="1"/>
  <c r="C3118" i="11"/>
  <c r="E3118" i="11"/>
  <c r="O3118" i="11" s="1"/>
  <c r="P3118" i="11" s="1"/>
  <c r="G3118" i="11"/>
  <c r="H3118" i="11"/>
  <c r="I3118" i="11"/>
  <c r="J3118" i="11"/>
  <c r="K3118" i="11"/>
  <c r="L3118" i="11" s="1"/>
  <c r="A3119" i="11"/>
  <c r="B3119" i="11"/>
  <c r="C3119" i="11"/>
  <c r="E3119" i="11"/>
  <c r="O3119" i="11" s="1"/>
  <c r="P3119" i="11" s="1"/>
  <c r="F3119" i="11"/>
  <c r="G3119" i="11"/>
  <c r="H3119" i="11"/>
  <c r="I3119" i="11"/>
  <c r="J3119" i="11"/>
  <c r="K3119" i="11"/>
  <c r="L3119" i="11" s="1"/>
  <c r="A3120" i="11"/>
  <c r="B3120" i="11"/>
  <c r="I3120" i="11" s="1"/>
  <c r="C3120" i="11"/>
  <c r="E3120" i="11"/>
  <c r="O3120" i="11" s="1"/>
  <c r="P3120" i="11" s="1"/>
  <c r="F3120" i="11"/>
  <c r="G3120" i="11"/>
  <c r="H3120" i="11"/>
  <c r="J3120" i="11"/>
  <c r="K3120" i="11"/>
  <c r="L3120" i="11" s="1"/>
  <c r="A3121" i="11"/>
  <c r="B3121" i="11"/>
  <c r="I3121" i="11" s="1"/>
  <c r="C3121" i="11"/>
  <c r="E3121" i="11"/>
  <c r="O3121" i="11" s="1"/>
  <c r="P3121" i="11" s="1"/>
  <c r="G3121" i="11"/>
  <c r="H3121" i="11"/>
  <c r="J3121" i="11"/>
  <c r="K3121" i="11"/>
  <c r="L3121" i="11"/>
  <c r="M3121" i="11"/>
  <c r="N3121" i="11"/>
  <c r="A3122" i="11"/>
  <c r="B3122" i="11"/>
  <c r="F3122" i="11" s="1"/>
  <c r="C3122" i="11"/>
  <c r="E3122" i="11"/>
  <c r="O3122" i="11" s="1"/>
  <c r="P3122" i="11" s="1"/>
  <c r="G3122" i="11"/>
  <c r="H3122" i="11"/>
  <c r="I3122" i="11"/>
  <c r="J3122" i="11"/>
  <c r="K3122" i="11"/>
  <c r="L3122" i="11" s="1"/>
  <c r="A3123" i="11"/>
  <c r="B3123" i="11"/>
  <c r="C3123" i="11"/>
  <c r="E3123" i="11"/>
  <c r="O3123" i="11" s="1"/>
  <c r="P3123" i="11" s="1"/>
  <c r="F3123" i="11"/>
  <c r="G3123" i="11"/>
  <c r="H3123" i="11"/>
  <c r="I3123" i="11"/>
  <c r="J3123" i="11"/>
  <c r="K3123" i="11"/>
  <c r="L3123" i="11" s="1"/>
  <c r="A3124" i="11"/>
  <c r="B3124" i="11"/>
  <c r="I3124" i="11" s="1"/>
  <c r="C3124" i="11"/>
  <c r="E3124" i="11"/>
  <c r="O3124" i="11" s="1"/>
  <c r="P3124" i="11" s="1"/>
  <c r="F3124" i="11"/>
  <c r="G3124" i="11"/>
  <c r="H3124" i="11"/>
  <c r="J3124" i="11"/>
  <c r="K3124" i="11"/>
  <c r="L3124" i="11" s="1"/>
  <c r="A3125" i="11"/>
  <c r="B3125" i="11"/>
  <c r="I3125" i="11" s="1"/>
  <c r="C3125" i="11"/>
  <c r="E3125" i="11"/>
  <c r="O3125" i="11" s="1"/>
  <c r="P3125" i="11" s="1"/>
  <c r="G3125" i="11"/>
  <c r="H3125" i="11"/>
  <c r="J3125" i="11"/>
  <c r="K3125" i="11"/>
  <c r="L3125" i="11"/>
  <c r="M3125" i="11"/>
  <c r="N3125" i="11"/>
  <c r="A3126" i="11"/>
  <c r="B3126" i="11"/>
  <c r="F3126" i="11" s="1"/>
  <c r="C3126" i="11"/>
  <c r="E3126" i="11"/>
  <c r="O3126" i="11" s="1"/>
  <c r="P3126" i="11" s="1"/>
  <c r="G3126" i="11"/>
  <c r="H3126" i="11"/>
  <c r="I3126" i="11"/>
  <c r="J3126" i="11"/>
  <c r="K3126" i="11"/>
  <c r="L3126" i="11" s="1"/>
  <c r="A3127" i="11"/>
  <c r="B3127" i="11"/>
  <c r="C3127" i="11"/>
  <c r="E3127" i="11"/>
  <c r="O3127" i="11" s="1"/>
  <c r="P3127" i="11" s="1"/>
  <c r="F3127" i="11"/>
  <c r="G3127" i="11"/>
  <c r="H3127" i="11"/>
  <c r="I3127" i="11"/>
  <c r="J3127" i="11"/>
  <c r="K3127" i="11"/>
  <c r="L3127" i="11" s="1"/>
  <c r="A3128" i="11"/>
  <c r="B3128" i="11"/>
  <c r="I3128" i="11" s="1"/>
  <c r="C3128" i="11"/>
  <c r="E3128" i="11"/>
  <c r="O3128" i="11" s="1"/>
  <c r="P3128" i="11" s="1"/>
  <c r="F3128" i="11"/>
  <c r="G3128" i="11"/>
  <c r="H3128" i="11"/>
  <c r="J3128" i="11"/>
  <c r="K3128" i="11"/>
  <c r="L3128" i="11" s="1"/>
  <c r="A3129" i="11"/>
  <c r="B3129" i="11"/>
  <c r="I3129" i="11" s="1"/>
  <c r="C3129" i="11"/>
  <c r="E3129" i="11"/>
  <c r="O3129" i="11" s="1"/>
  <c r="P3129" i="11" s="1"/>
  <c r="G3129" i="11"/>
  <c r="H3129" i="11"/>
  <c r="J3129" i="11"/>
  <c r="K3129" i="11"/>
  <c r="L3129" i="11"/>
  <c r="M3129" i="11"/>
  <c r="N3129" i="11"/>
  <c r="A3130" i="11"/>
  <c r="B3130" i="11"/>
  <c r="F3130" i="11" s="1"/>
  <c r="C3130" i="11"/>
  <c r="E3130" i="11"/>
  <c r="O3130" i="11" s="1"/>
  <c r="P3130" i="11" s="1"/>
  <c r="G3130" i="11"/>
  <c r="H3130" i="11"/>
  <c r="I3130" i="11"/>
  <c r="J3130" i="11"/>
  <c r="K3130" i="11"/>
  <c r="L3130" i="11" s="1"/>
  <c r="A3131" i="11"/>
  <c r="B3131" i="11"/>
  <c r="C3131" i="11"/>
  <c r="E3131" i="11"/>
  <c r="O3131" i="11" s="1"/>
  <c r="P3131" i="11" s="1"/>
  <c r="F3131" i="11"/>
  <c r="G3131" i="11"/>
  <c r="H3131" i="11"/>
  <c r="I3131" i="11"/>
  <c r="J3131" i="11"/>
  <c r="K3131" i="11"/>
  <c r="L3131" i="11" s="1"/>
  <c r="A3132" i="11"/>
  <c r="B3132" i="11"/>
  <c r="I3132" i="11" s="1"/>
  <c r="C3132" i="11"/>
  <c r="E3132" i="11"/>
  <c r="O3132" i="11" s="1"/>
  <c r="P3132" i="11" s="1"/>
  <c r="F3132" i="11"/>
  <c r="G3132" i="11"/>
  <c r="H3132" i="11"/>
  <c r="J3132" i="11"/>
  <c r="K3132" i="11"/>
  <c r="L3132" i="11" s="1"/>
  <c r="A3133" i="11"/>
  <c r="B3133" i="11"/>
  <c r="I3133" i="11" s="1"/>
  <c r="C3133" i="11"/>
  <c r="E3133" i="11"/>
  <c r="O3133" i="11" s="1"/>
  <c r="P3133" i="11" s="1"/>
  <c r="G3133" i="11"/>
  <c r="H3133" i="11"/>
  <c r="J3133" i="11"/>
  <c r="K3133" i="11"/>
  <c r="L3133" i="11"/>
  <c r="M3133" i="11"/>
  <c r="N3133" i="11"/>
  <c r="A3134" i="11"/>
  <c r="B3134" i="11"/>
  <c r="F3134" i="11" s="1"/>
  <c r="C3134" i="11"/>
  <c r="E3134" i="11"/>
  <c r="O3134" i="11" s="1"/>
  <c r="P3134" i="11" s="1"/>
  <c r="G3134" i="11"/>
  <c r="H3134" i="11"/>
  <c r="I3134" i="11"/>
  <c r="J3134" i="11"/>
  <c r="K3134" i="11"/>
  <c r="L3134" i="11" s="1"/>
  <c r="A3135" i="11"/>
  <c r="B3135" i="11"/>
  <c r="C3135" i="11"/>
  <c r="E3135" i="11"/>
  <c r="O3135" i="11" s="1"/>
  <c r="P3135" i="11" s="1"/>
  <c r="F3135" i="11"/>
  <c r="G3135" i="11"/>
  <c r="H3135" i="11"/>
  <c r="I3135" i="11"/>
  <c r="J3135" i="11"/>
  <c r="K3135" i="11"/>
  <c r="L3135" i="11" s="1"/>
  <c r="A3136" i="11"/>
  <c r="B3136" i="11"/>
  <c r="I3136" i="11" s="1"/>
  <c r="C3136" i="11"/>
  <c r="E3136" i="11"/>
  <c r="O3136" i="11" s="1"/>
  <c r="P3136" i="11" s="1"/>
  <c r="F3136" i="11"/>
  <c r="G3136" i="11"/>
  <c r="H3136" i="11"/>
  <c r="J3136" i="11"/>
  <c r="K3136" i="11"/>
  <c r="L3136" i="11" s="1"/>
  <c r="A3137" i="11"/>
  <c r="B3137" i="11"/>
  <c r="I3137" i="11" s="1"/>
  <c r="C3137" i="11"/>
  <c r="E3137" i="11"/>
  <c r="O3137" i="11" s="1"/>
  <c r="P3137" i="11" s="1"/>
  <c r="G3137" i="11"/>
  <c r="H3137" i="11"/>
  <c r="J3137" i="11"/>
  <c r="K3137" i="11"/>
  <c r="L3137" i="11"/>
  <c r="M3137" i="11"/>
  <c r="N3137" i="11"/>
  <c r="A3138" i="11"/>
  <c r="B3138" i="11"/>
  <c r="F3138" i="11" s="1"/>
  <c r="C3138" i="11"/>
  <c r="E3138" i="11"/>
  <c r="O3138" i="11" s="1"/>
  <c r="P3138" i="11" s="1"/>
  <c r="G3138" i="11"/>
  <c r="H3138" i="11"/>
  <c r="I3138" i="11"/>
  <c r="J3138" i="11"/>
  <c r="K3138" i="11"/>
  <c r="L3138" i="11" s="1"/>
  <c r="A3139" i="11"/>
  <c r="B3139" i="11"/>
  <c r="C3139" i="11"/>
  <c r="E3139" i="11"/>
  <c r="O3139" i="11" s="1"/>
  <c r="P3139" i="11" s="1"/>
  <c r="F3139" i="11"/>
  <c r="G3139" i="11"/>
  <c r="H3139" i="11"/>
  <c r="I3139" i="11"/>
  <c r="J3139" i="11"/>
  <c r="K3139" i="11"/>
  <c r="L3139" i="11" s="1"/>
  <c r="A3140" i="11"/>
  <c r="B3140" i="11"/>
  <c r="I3140" i="11" s="1"/>
  <c r="C3140" i="11"/>
  <c r="E3140" i="11"/>
  <c r="O3140" i="11" s="1"/>
  <c r="P3140" i="11" s="1"/>
  <c r="F3140" i="11"/>
  <c r="G3140" i="11"/>
  <c r="H3140" i="11"/>
  <c r="J3140" i="11"/>
  <c r="K3140" i="11"/>
  <c r="L3140" i="11" s="1"/>
  <c r="A3141" i="11"/>
  <c r="B3141" i="11"/>
  <c r="I3141" i="11" s="1"/>
  <c r="C3141" i="11"/>
  <c r="E3141" i="11"/>
  <c r="O3141" i="11" s="1"/>
  <c r="P3141" i="11" s="1"/>
  <c r="G3141" i="11"/>
  <c r="H3141" i="11"/>
  <c r="J3141" i="11"/>
  <c r="K3141" i="11"/>
  <c r="L3141" i="11"/>
  <c r="M3141" i="11"/>
  <c r="N3141" i="11"/>
  <c r="A3142" i="11"/>
  <c r="B3142" i="11"/>
  <c r="F3142" i="11" s="1"/>
  <c r="C3142" i="11"/>
  <c r="E3142" i="11"/>
  <c r="O3142" i="11" s="1"/>
  <c r="P3142" i="11" s="1"/>
  <c r="G3142" i="11"/>
  <c r="H3142" i="11"/>
  <c r="I3142" i="11"/>
  <c r="J3142" i="11"/>
  <c r="K3142" i="11"/>
  <c r="L3142" i="11" s="1"/>
  <c r="A3143" i="11"/>
  <c r="B3143" i="11"/>
  <c r="C3143" i="11"/>
  <c r="E3143" i="11"/>
  <c r="O3143" i="11" s="1"/>
  <c r="P3143" i="11" s="1"/>
  <c r="F3143" i="11"/>
  <c r="G3143" i="11"/>
  <c r="H3143" i="11"/>
  <c r="I3143" i="11"/>
  <c r="J3143" i="11"/>
  <c r="K3143" i="11"/>
  <c r="L3143" i="11" s="1"/>
  <c r="A3144" i="11"/>
  <c r="B3144" i="11"/>
  <c r="I3144" i="11" s="1"/>
  <c r="C3144" i="11"/>
  <c r="E3144" i="11"/>
  <c r="O3144" i="11" s="1"/>
  <c r="P3144" i="11" s="1"/>
  <c r="F3144" i="11"/>
  <c r="G3144" i="11"/>
  <c r="H3144" i="11"/>
  <c r="J3144" i="11"/>
  <c r="K3144" i="11"/>
  <c r="L3144" i="11" s="1"/>
  <c r="A3145" i="11"/>
  <c r="B3145" i="11"/>
  <c r="I3145" i="11" s="1"/>
  <c r="C3145" i="11"/>
  <c r="E3145" i="11"/>
  <c r="O3145" i="11" s="1"/>
  <c r="P3145" i="11" s="1"/>
  <c r="G3145" i="11"/>
  <c r="H3145" i="11"/>
  <c r="J3145" i="11"/>
  <c r="K3145" i="11"/>
  <c r="L3145" i="11"/>
  <c r="M3145" i="11"/>
  <c r="N3145" i="11"/>
  <c r="A3146" i="11"/>
  <c r="B3146" i="11"/>
  <c r="F3146" i="11" s="1"/>
  <c r="C3146" i="11"/>
  <c r="E3146" i="11"/>
  <c r="O3146" i="11" s="1"/>
  <c r="P3146" i="11" s="1"/>
  <c r="G3146" i="11"/>
  <c r="H3146" i="11"/>
  <c r="I3146" i="11"/>
  <c r="J3146" i="11"/>
  <c r="K3146" i="11"/>
  <c r="L3146" i="11" s="1"/>
  <c r="A3147" i="11"/>
  <c r="B3147" i="11"/>
  <c r="C3147" i="11"/>
  <c r="E3147" i="11"/>
  <c r="O3147" i="11" s="1"/>
  <c r="P3147" i="11" s="1"/>
  <c r="F3147" i="11"/>
  <c r="G3147" i="11"/>
  <c r="H3147" i="11"/>
  <c r="I3147" i="11"/>
  <c r="J3147" i="11"/>
  <c r="K3147" i="11"/>
  <c r="L3147" i="11" s="1"/>
  <c r="A3148" i="11"/>
  <c r="B3148" i="11"/>
  <c r="I3148" i="11" s="1"/>
  <c r="C3148" i="11"/>
  <c r="E3148" i="11"/>
  <c r="O3148" i="11" s="1"/>
  <c r="P3148" i="11" s="1"/>
  <c r="F3148" i="11"/>
  <c r="G3148" i="11"/>
  <c r="H3148" i="11"/>
  <c r="J3148" i="11"/>
  <c r="K3148" i="11"/>
  <c r="L3148" i="11" s="1"/>
  <c r="A3149" i="11"/>
  <c r="B3149" i="11"/>
  <c r="I3149" i="11" s="1"/>
  <c r="C3149" i="11"/>
  <c r="E3149" i="11"/>
  <c r="O3149" i="11" s="1"/>
  <c r="P3149" i="11" s="1"/>
  <c r="G3149" i="11"/>
  <c r="H3149" i="11"/>
  <c r="J3149" i="11"/>
  <c r="K3149" i="11"/>
  <c r="L3149" i="11"/>
  <c r="M3149" i="11"/>
  <c r="N3149" i="11"/>
  <c r="A3150" i="11"/>
  <c r="B3150" i="11"/>
  <c r="F3150" i="11" s="1"/>
  <c r="C3150" i="11"/>
  <c r="E3150" i="11"/>
  <c r="O3150" i="11" s="1"/>
  <c r="P3150" i="11" s="1"/>
  <c r="G3150" i="11"/>
  <c r="H3150" i="11"/>
  <c r="I3150" i="11"/>
  <c r="J3150" i="11"/>
  <c r="K3150" i="11"/>
  <c r="L3150" i="11" s="1"/>
  <c r="A3151" i="11"/>
  <c r="B3151" i="11"/>
  <c r="C3151" i="11"/>
  <c r="E3151" i="11"/>
  <c r="O3151" i="11" s="1"/>
  <c r="P3151" i="11" s="1"/>
  <c r="F3151" i="11"/>
  <c r="G3151" i="11"/>
  <c r="H3151" i="11"/>
  <c r="I3151" i="11"/>
  <c r="J3151" i="11"/>
  <c r="K3151" i="11"/>
  <c r="L3151" i="11" s="1"/>
  <c r="A3152" i="11"/>
  <c r="B3152" i="11"/>
  <c r="I3152" i="11" s="1"/>
  <c r="C3152" i="11"/>
  <c r="E3152" i="11"/>
  <c r="O3152" i="11" s="1"/>
  <c r="P3152" i="11" s="1"/>
  <c r="F3152" i="11"/>
  <c r="G3152" i="11"/>
  <c r="H3152" i="11"/>
  <c r="J3152" i="11"/>
  <c r="K3152" i="11"/>
  <c r="L3152" i="11" s="1"/>
  <c r="A3153" i="11"/>
  <c r="B3153" i="11"/>
  <c r="I3153" i="11" s="1"/>
  <c r="C3153" i="11"/>
  <c r="E3153" i="11"/>
  <c r="O3153" i="11" s="1"/>
  <c r="P3153" i="11" s="1"/>
  <c r="G3153" i="11"/>
  <c r="H3153" i="11"/>
  <c r="J3153" i="11"/>
  <c r="K3153" i="11"/>
  <c r="L3153" i="11"/>
  <c r="M3153" i="11"/>
  <c r="N3153" i="11"/>
  <c r="A3154" i="11"/>
  <c r="B3154" i="11"/>
  <c r="F3154" i="11" s="1"/>
  <c r="C3154" i="11"/>
  <c r="E3154" i="11"/>
  <c r="O3154" i="11" s="1"/>
  <c r="P3154" i="11" s="1"/>
  <c r="G3154" i="11"/>
  <c r="H3154" i="11"/>
  <c r="I3154" i="11"/>
  <c r="J3154" i="11"/>
  <c r="K3154" i="11"/>
  <c r="L3154" i="11" s="1"/>
  <c r="A3155" i="11"/>
  <c r="B3155" i="11"/>
  <c r="C3155" i="11"/>
  <c r="E3155" i="11"/>
  <c r="O3155" i="11" s="1"/>
  <c r="P3155" i="11" s="1"/>
  <c r="F3155" i="11"/>
  <c r="G3155" i="11"/>
  <c r="H3155" i="11"/>
  <c r="I3155" i="11"/>
  <c r="J3155" i="11"/>
  <c r="K3155" i="11"/>
  <c r="L3155" i="11" s="1"/>
  <c r="A3156" i="11"/>
  <c r="B3156" i="11"/>
  <c r="I3156" i="11" s="1"/>
  <c r="C3156" i="11"/>
  <c r="E3156" i="11"/>
  <c r="O3156" i="11" s="1"/>
  <c r="P3156" i="11" s="1"/>
  <c r="F3156" i="11"/>
  <c r="G3156" i="11"/>
  <c r="H3156" i="11"/>
  <c r="J3156" i="11"/>
  <c r="K3156" i="11"/>
  <c r="L3156" i="11" s="1"/>
  <c r="A3157" i="11"/>
  <c r="B3157" i="11"/>
  <c r="I3157" i="11" s="1"/>
  <c r="C3157" i="11"/>
  <c r="E3157" i="11"/>
  <c r="O3157" i="11" s="1"/>
  <c r="P3157" i="11" s="1"/>
  <c r="G3157" i="11"/>
  <c r="H3157" i="11"/>
  <c r="J3157" i="11"/>
  <c r="K3157" i="11"/>
  <c r="L3157" i="11"/>
  <c r="M3157" i="11"/>
  <c r="N3157" i="11"/>
  <c r="A3158" i="11"/>
  <c r="B3158" i="11"/>
  <c r="F3158" i="11" s="1"/>
  <c r="C3158" i="11"/>
  <c r="E3158" i="11"/>
  <c r="O3158" i="11" s="1"/>
  <c r="P3158" i="11" s="1"/>
  <c r="G3158" i="11"/>
  <c r="H3158" i="11"/>
  <c r="I3158" i="11"/>
  <c r="J3158" i="11"/>
  <c r="K3158" i="11"/>
  <c r="L3158" i="11"/>
  <c r="M3158" i="11"/>
  <c r="N3158" i="11"/>
  <c r="A3159" i="11"/>
  <c r="B3159" i="11"/>
  <c r="C3159" i="11"/>
  <c r="E3159" i="11"/>
  <c r="O3159" i="11" s="1"/>
  <c r="P3159" i="11" s="1"/>
  <c r="F3159" i="11"/>
  <c r="G3159" i="11"/>
  <c r="H3159" i="11"/>
  <c r="I3159" i="11"/>
  <c r="J3159" i="11"/>
  <c r="K3159" i="11"/>
  <c r="L3159" i="11" s="1"/>
  <c r="A3160" i="11"/>
  <c r="B3160" i="11"/>
  <c r="I3160" i="11" s="1"/>
  <c r="C3160" i="11"/>
  <c r="E3160" i="11"/>
  <c r="O3160" i="11" s="1"/>
  <c r="P3160" i="11" s="1"/>
  <c r="F3160" i="11"/>
  <c r="G3160" i="11"/>
  <c r="H3160" i="11"/>
  <c r="J3160" i="11"/>
  <c r="K3160" i="11"/>
  <c r="L3160" i="11" s="1"/>
  <c r="A3161" i="11"/>
  <c r="B3161" i="11"/>
  <c r="I3161" i="11" s="1"/>
  <c r="C3161" i="11"/>
  <c r="E3161" i="11"/>
  <c r="O3161" i="11" s="1"/>
  <c r="P3161" i="11" s="1"/>
  <c r="G3161" i="11"/>
  <c r="H3161" i="11"/>
  <c r="J3161" i="11"/>
  <c r="K3161" i="11"/>
  <c r="L3161" i="11"/>
  <c r="M3161" i="11"/>
  <c r="N3161" i="11"/>
  <c r="A3162" i="11"/>
  <c r="B3162" i="11"/>
  <c r="F3162" i="11" s="1"/>
  <c r="C3162" i="11"/>
  <c r="E3162" i="11"/>
  <c r="O3162" i="11" s="1"/>
  <c r="P3162" i="11" s="1"/>
  <c r="G3162" i="11"/>
  <c r="H3162" i="11"/>
  <c r="I3162" i="11"/>
  <c r="J3162" i="11"/>
  <c r="K3162" i="11"/>
  <c r="L3162" i="11"/>
  <c r="M3162" i="11"/>
  <c r="N3162" i="11"/>
  <c r="A3163" i="11"/>
  <c r="B3163" i="11"/>
  <c r="C3163" i="11"/>
  <c r="E3163" i="11"/>
  <c r="O3163" i="11" s="1"/>
  <c r="P3163" i="11" s="1"/>
  <c r="F3163" i="11"/>
  <c r="G3163" i="11"/>
  <c r="H3163" i="11"/>
  <c r="I3163" i="11"/>
  <c r="J3163" i="11"/>
  <c r="K3163" i="11"/>
  <c r="L3163" i="11" s="1"/>
  <c r="A3164" i="11"/>
  <c r="B3164" i="11"/>
  <c r="I3164" i="11" s="1"/>
  <c r="C3164" i="11"/>
  <c r="E3164" i="11"/>
  <c r="O3164" i="11" s="1"/>
  <c r="P3164" i="11" s="1"/>
  <c r="F3164" i="11"/>
  <c r="G3164" i="11"/>
  <c r="H3164" i="11"/>
  <c r="J3164" i="11"/>
  <c r="K3164" i="11"/>
  <c r="L3164" i="11" s="1"/>
  <c r="N3140" i="11" l="1"/>
  <c r="M3140" i="11"/>
  <c r="N3135" i="11"/>
  <c r="M3135" i="11"/>
  <c r="M3119" i="11"/>
  <c r="N3119" i="11"/>
  <c r="M3103" i="11"/>
  <c r="N3103" i="11"/>
  <c r="M3082" i="11"/>
  <c r="N3082" i="11"/>
  <c r="N3142" i="11"/>
  <c r="M3142" i="11"/>
  <c r="M3126" i="11"/>
  <c r="N3126" i="11"/>
  <c r="M3110" i="11"/>
  <c r="N3110" i="11"/>
  <c r="M3094" i="11"/>
  <c r="N3094" i="11"/>
  <c r="M3079" i="11"/>
  <c r="N3079" i="11"/>
  <c r="M3067" i="11"/>
  <c r="N3067" i="11"/>
  <c r="M3060" i="11"/>
  <c r="N3060" i="11"/>
  <c r="M3048" i="11"/>
  <c r="N3048" i="11"/>
  <c r="M3032" i="11"/>
  <c r="N3032" i="11"/>
  <c r="M3010" i="11"/>
  <c r="N3010" i="11"/>
  <c r="N3160" i="11"/>
  <c r="M3160" i="11"/>
  <c r="M3148" i="11"/>
  <c r="N3148" i="11"/>
  <c r="M3143" i="11"/>
  <c r="N3143" i="11"/>
  <c r="M3132" i="11"/>
  <c r="N3132" i="11"/>
  <c r="M3127" i="11"/>
  <c r="N3127" i="11"/>
  <c r="M3116" i="11"/>
  <c r="N3116" i="11"/>
  <c r="N3111" i="11"/>
  <c r="M3111" i="11"/>
  <c r="M3100" i="11"/>
  <c r="N3100" i="11"/>
  <c r="M3095" i="11"/>
  <c r="N3095" i="11"/>
  <c r="M3075" i="11"/>
  <c r="N3075" i="11"/>
  <c r="M3039" i="11"/>
  <c r="N3039" i="11"/>
  <c r="M2990" i="11"/>
  <c r="N2990" i="11"/>
  <c r="N2932" i="11"/>
  <c r="M2932" i="11"/>
  <c r="N3154" i="11"/>
  <c r="M3154" i="11"/>
  <c r="M3138" i="11"/>
  <c r="N3138" i="11"/>
  <c r="M3122" i="11"/>
  <c r="N3122" i="11"/>
  <c r="M3106" i="11"/>
  <c r="N3106" i="11"/>
  <c r="M3090" i="11"/>
  <c r="N3090" i="11"/>
  <c r="M3080" i="11"/>
  <c r="N3080" i="11"/>
  <c r="M3068" i="11"/>
  <c r="N3068" i="11"/>
  <c r="M2976" i="11"/>
  <c r="N2976" i="11"/>
  <c r="M3043" i="11"/>
  <c r="N3043" i="11"/>
  <c r="M3056" i="11"/>
  <c r="N3056" i="11"/>
  <c r="M3044" i="11"/>
  <c r="N3044" i="11"/>
  <c r="M3033" i="11"/>
  <c r="N3033" i="11"/>
  <c r="M3011" i="11"/>
  <c r="N3011" i="11"/>
  <c r="M3023" i="11"/>
  <c r="N3023" i="11"/>
  <c r="M3144" i="11"/>
  <c r="N3144" i="11"/>
  <c r="M3123" i="11"/>
  <c r="N3123" i="11"/>
  <c r="M3112" i="11"/>
  <c r="N3112" i="11"/>
  <c r="M3107" i="11"/>
  <c r="N3107" i="11"/>
  <c r="M3096" i="11"/>
  <c r="N3096" i="11"/>
  <c r="M3091" i="11"/>
  <c r="N3091" i="11"/>
  <c r="M3076" i="11"/>
  <c r="N3076" i="11"/>
  <c r="M3063" i="11"/>
  <c r="N3063" i="11"/>
  <c r="M3051" i="11"/>
  <c r="N3051" i="11"/>
  <c r="M3163" i="11"/>
  <c r="N3163" i="11"/>
  <c r="M3155" i="11"/>
  <c r="N3155" i="11"/>
  <c r="N3139" i="11"/>
  <c r="M3139" i="11"/>
  <c r="M3150" i="11"/>
  <c r="N3150" i="11"/>
  <c r="M3134" i="11"/>
  <c r="N3134" i="11"/>
  <c r="M3118" i="11"/>
  <c r="N3118" i="11"/>
  <c r="M3102" i="11"/>
  <c r="N3102" i="11"/>
  <c r="M3086" i="11"/>
  <c r="N3086" i="11"/>
  <c r="N2960" i="11"/>
  <c r="M2960" i="11"/>
  <c r="M3084" i="11"/>
  <c r="N3084" i="11"/>
  <c r="M3128" i="11"/>
  <c r="N3128" i="11"/>
  <c r="M3071" i="11"/>
  <c r="N3071" i="11"/>
  <c r="M2991" i="11"/>
  <c r="N2991" i="11"/>
  <c r="N3164" i="11"/>
  <c r="M3164" i="11"/>
  <c r="M3151" i="11"/>
  <c r="N3151" i="11"/>
  <c r="N3108" i="11"/>
  <c r="M3108" i="11"/>
  <c r="M3037" i="11"/>
  <c r="N3037" i="11"/>
  <c r="N2968" i="11"/>
  <c r="M2968" i="11"/>
  <c r="M3124" i="11"/>
  <c r="N3124" i="11"/>
  <c r="M3064" i="11"/>
  <c r="N3064" i="11"/>
  <c r="M3052" i="11"/>
  <c r="N3052" i="11"/>
  <c r="N3146" i="11"/>
  <c r="M3146" i="11"/>
  <c r="N3130" i="11"/>
  <c r="M3130" i="11"/>
  <c r="M3114" i="11"/>
  <c r="N3114" i="11"/>
  <c r="M3098" i="11"/>
  <c r="N3098" i="11"/>
  <c r="M3059" i="11"/>
  <c r="N3059" i="11"/>
  <c r="M3047" i="11"/>
  <c r="N3047" i="11"/>
  <c r="M3022" i="11"/>
  <c r="N3022" i="11"/>
  <c r="M2992" i="11"/>
  <c r="N2992" i="11"/>
  <c r="M3055" i="11"/>
  <c r="N3055" i="11"/>
  <c r="N3156" i="11"/>
  <c r="M3156" i="11"/>
  <c r="M3092" i="11"/>
  <c r="N3092" i="11"/>
  <c r="M3083" i="11"/>
  <c r="N3083" i="11"/>
  <c r="M3078" i="11"/>
  <c r="N3078" i="11"/>
  <c r="M3072" i="11"/>
  <c r="N3072" i="11"/>
  <c r="M3087" i="11"/>
  <c r="N3087" i="11"/>
  <c r="M3159" i="11"/>
  <c r="N3159" i="11"/>
  <c r="M3152" i="11"/>
  <c r="N3152" i="11"/>
  <c r="M3147" i="11"/>
  <c r="N3147" i="11"/>
  <c r="M3136" i="11"/>
  <c r="N3136" i="11"/>
  <c r="M3131" i="11"/>
  <c r="N3131" i="11"/>
  <c r="M3120" i="11"/>
  <c r="N3120" i="11"/>
  <c r="M3115" i="11"/>
  <c r="N3115" i="11"/>
  <c r="M3104" i="11"/>
  <c r="N3104" i="11"/>
  <c r="M3099" i="11"/>
  <c r="N3099" i="11"/>
  <c r="M3088" i="11"/>
  <c r="N3088" i="11"/>
  <c r="M3038" i="11"/>
  <c r="N3038" i="11"/>
  <c r="M3031" i="11"/>
  <c r="N3031" i="11"/>
  <c r="N2964" i="11"/>
  <c r="M2964" i="11"/>
  <c r="G2945" i="11"/>
  <c r="C2945" i="11"/>
  <c r="E2945" i="11"/>
  <c r="O2945" i="11" s="1"/>
  <c r="P2945" i="11" s="1"/>
  <c r="F2945" i="11"/>
  <c r="F2919" i="11"/>
  <c r="E2919" i="11"/>
  <c r="O2919" i="11" s="1"/>
  <c r="P2919" i="11" s="1"/>
  <c r="I2919" i="11"/>
  <c r="C2919" i="11"/>
  <c r="G2919" i="11"/>
  <c r="H2919" i="11"/>
  <c r="C3036" i="11"/>
  <c r="F3035" i="11"/>
  <c r="G3027" i="11"/>
  <c r="G3026" i="11"/>
  <c r="M3021" i="11"/>
  <c r="M3020" i="11"/>
  <c r="G3015" i="11"/>
  <c r="G3014" i="11"/>
  <c r="M3009" i="11"/>
  <c r="M3008" i="11"/>
  <c r="G2998" i="11"/>
  <c r="F2997" i="11"/>
  <c r="F2979" i="11"/>
  <c r="G2979" i="11"/>
  <c r="H2979" i="11"/>
  <c r="C2979" i="11"/>
  <c r="L2966" i="11"/>
  <c r="I2962" i="11"/>
  <c r="C2962" i="11"/>
  <c r="H2962" i="11"/>
  <c r="E2962" i="11"/>
  <c r="O2962" i="11" s="1"/>
  <c r="P2962" i="11" s="1"/>
  <c r="F2962" i="11"/>
  <c r="I2954" i="11"/>
  <c r="C2954" i="11"/>
  <c r="H2954" i="11"/>
  <c r="G2954" i="11"/>
  <c r="L2946" i="11"/>
  <c r="H2945" i="11"/>
  <c r="M2933" i="11"/>
  <c r="M2928" i="11"/>
  <c r="I2926" i="11"/>
  <c r="C2926" i="11"/>
  <c r="H2926" i="11"/>
  <c r="E2926" i="11"/>
  <c r="O2926" i="11" s="1"/>
  <c r="P2926" i="11" s="1"/>
  <c r="F2926" i="11"/>
  <c r="G2926" i="11"/>
  <c r="M2883" i="11"/>
  <c r="N2883" i="11"/>
  <c r="I2874" i="11"/>
  <c r="C2874" i="11"/>
  <c r="H2874" i="11"/>
  <c r="E2874" i="11"/>
  <c r="O2874" i="11" s="1"/>
  <c r="P2874" i="11" s="1"/>
  <c r="F2874" i="11"/>
  <c r="G2874" i="11"/>
  <c r="F2803" i="11"/>
  <c r="G2803" i="11"/>
  <c r="H2803" i="11"/>
  <c r="I2803" i="11"/>
  <c r="E2803" i="11"/>
  <c r="O2803" i="11" s="1"/>
  <c r="P2803" i="11" s="1"/>
  <c r="C2803" i="11"/>
  <c r="M2676" i="11"/>
  <c r="N2676" i="11"/>
  <c r="M2660" i="11"/>
  <c r="N2660" i="11"/>
  <c r="M2951" i="11"/>
  <c r="N2951" i="11"/>
  <c r="N2852" i="11"/>
  <c r="M2852" i="11"/>
  <c r="M2839" i="11"/>
  <c r="N2839" i="11"/>
  <c r="M2837" i="11"/>
  <c r="N2837" i="11"/>
  <c r="F2827" i="11"/>
  <c r="G2827" i="11"/>
  <c r="H2827" i="11"/>
  <c r="I2827" i="11"/>
  <c r="E2827" i="11"/>
  <c r="O2827" i="11" s="1"/>
  <c r="P2827" i="11" s="1"/>
  <c r="C2827" i="11"/>
  <c r="F3161" i="11"/>
  <c r="F3157" i="11"/>
  <c r="F3153" i="11"/>
  <c r="F3149" i="11"/>
  <c r="F3145" i="11"/>
  <c r="F3141" i="11"/>
  <c r="F3137" i="11"/>
  <c r="F3133" i="11"/>
  <c r="F3129" i="11"/>
  <c r="F3125" i="11"/>
  <c r="F3121" i="11"/>
  <c r="F3117" i="11"/>
  <c r="F3113" i="11"/>
  <c r="F3109" i="11"/>
  <c r="F3105" i="11"/>
  <c r="F3101" i="11"/>
  <c r="F3097" i="11"/>
  <c r="F3093" i="11"/>
  <c r="F3089" i="11"/>
  <c r="F3085" i="11"/>
  <c r="F3081" i="11"/>
  <c r="F3077" i="11"/>
  <c r="F3073" i="11"/>
  <c r="F3069" i="11"/>
  <c r="F3065" i="11"/>
  <c r="F3061" i="11"/>
  <c r="F3057" i="11"/>
  <c r="F3053" i="11"/>
  <c r="F3049" i="11"/>
  <c r="F3045" i="11"/>
  <c r="F3040" i="11"/>
  <c r="C3035" i="11"/>
  <c r="F3034" i="11"/>
  <c r="H3033" i="11"/>
  <c r="C3027" i="11"/>
  <c r="E3025" i="11"/>
  <c r="O3025" i="11" s="1"/>
  <c r="P3025" i="11" s="1"/>
  <c r="I3023" i="11"/>
  <c r="N3019" i="11"/>
  <c r="C3015" i="11"/>
  <c r="E3013" i="11"/>
  <c r="O3013" i="11" s="1"/>
  <c r="P3013" i="11" s="1"/>
  <c r="I3011" i="11"/>
  <c r="N3007" i="11"/>
  <c r="F3003" i="11"/>
  <c r="G3003" i="11"/>
  <c r="E2999" i="11"/>
  <c r="O2999" i="11" s="1"/>
  <c r="P2999" i="11" s="1"/>
  <c r="C2997" i="11"/>
  <c r="E2995" i="11"/>
  <c r="O2995" i="11" s="1"/>
  <c r="P2995" i="11" s="1"/>
  <c r="G2987" i="11"/>
  <c r="M2969" i="11"/>
  <c r="M2923" i="11"/>
  <c r="N2923" i="11"/>
  <c r="N2916" i="11"/>
  <c r="M2916" i="11"/>
  <c r="N2900" i="11"/>
  <c r="M2900" i="11"/>
  <c r="L2894" i="11"/>
  <c r="M2878" i="11"/>
  <c r="N2878" i="11"/>
  <c r="M2875" i="11"/>
  <c r="N2875" i="11"/>
  <c r="M2642" i="11"/>
  <c r="N2642" i="11"/>
  <c r="I3026" i="11"/>
  <c r="C3026" i="11"/>
  <c r="I3014" i="11"/>
  <c r="C3014" i="11"/>
  <c r="I2998" i="11"/>
  <c r="C2998" i="11"/>
  <c r="G2989" i="11"/>
  <c r="H2989" i="11"/>
  <c r="I2989" i="11"/>
  <c r="I2986" i="11"/>
  <c r="C2986" i="11"/>
  <c r="F2959" i="11"/>
  <c r="E2959" i="11"/>
  <c r="O2959" i="11" s="1"/>
  <c r="P2959" i="11" s="1"/>
  <c r="H2959" i="11"/>
  <c r="I2959" i="11"/>
  <c r="N2944" i="11"/>
  <c r="M2944" i="11"/>
  <c r="M2943" i="11"/>
  <c r="N2943" i="11"/>
  <c r="M2927" i="11"/>
  <c r="N2927" i="11"/>
  <c r="M2890" i="11"/>
  <c r="N2890" i="11"/>
  <c r="I2886" i="11"/>
  <c r="C2886" i="11"/>
  <c r="H2886" i="11"/>
  <c r="E2886" i="11"/>
  <c r="O2886" i="11" s="1"/>
  <c r="P2886" i="11" s="1"/>
  <c r="F2886" i="11"/>
  <c r="G2886" i="11"/>
  <c r="N2881" i="11"/>
  <c r="M2881" i="11"/>
  <c r="M2867" i="11"/>
  <c r="N2867" i="11"/>
  <c r="I3002" i="11"/>
  <c r="C3002" i="11"/>
  <c r="G3002" i="11"/>
  <c r="I2994" i="11"/>
  <c r="C2994" i="11"/>
  <c r="I2990" i="11"/>
  <c r="C2990" i="11"/>
  <c r="G2990" i="11"/>
  <c r="H2990" i="11"/>
  <c r="C2987" i="11"/>
  <c r="M2982" i="11"/>
  <c r="I2974" i="11"/>
  <c r="C2974" i="11"/>
  <c r="M2970" i="11"/>
  <c r="N2970" i="11"/>
  <c r="M2938" i="11"/>
  <c r="N2938" i="11"/>
  <c r="F2931" i="11"/>
  <c r="E2931" i="11"/>
  <c r="O2931" i="11" s="1"/>
  <c r="P2931" i="11" s="1"/>
  <c r="C2931" i="11"/>
  <c r="G2931" i="11"/>
  <c r="H2931" i="11"/>
  <c r="N2856" i="11"/>
  <c r="M2856" i="11"/>
  <c r="N2832" i="11"/>
  <c r="M2832" i="11"/>
  <c r="C2785" i="11"/>
  <c r="E2785" i="11"/>
  <c r="O2785" i="11" s="1"/>
  <c r="P2785" i="11" s="1"/>
  <c r="G2785" i="11"/>
  <c r="H2785" i="11"/>
  <c r="I2785" i="11"/>
  <c r="F2785" i="11"/>
  <c r="M2984" i="11"/>
  <c r="N2984" i="11"/>
  <c r="M2983" i="11"/>
  <c r="N2983" i="11"/>
  <c r="F2963" i="11"/>
  <c r="E2963" i="11"/>
  <c r="O2963" i="11" s="1"/>
  <c r="P2963" i="11" s="1"/>
  <c r="G2963" i="11"/>
  <c r="H2963" i="11"/>
  <c r="F2907" i="11"/>
  <c r="E2907" i="11"/>
  <c r="O2907" i="11" s="1"/>
  <c r="P2907" i="11" s="1"/>
  <c r="I2907" i="11"/>
  <c r="C2907" i="11"/>
  <c r="G2907" i="11"/>
  <c r="H2907" i="11"/>
  <c r="N2868" i="11"/>
  <c r="M2868" i="11"/>
  <c r="I2858" i="11"/>
  <c r="C2858" i="11"/>
  <c r="H2858" i="11"/>
  <c r="E2858" i="11"/>
  <c r="O2858" i="11" s="1"/>
  <c r="P2858" i="11" s="1"/>
  <c r="F2858" i="11"/>
  <c r="G2858" i="11"/>
  <c r="N2788" i="11"/>
  <c r="M2788" i="11"/>
  <c r="C2679" i="11"/>
  <c r="E2679" i="11"/>
  <c r="O2679" i="11" s="1"/>
  <c r="P2679" i="11" s="1"/>
  <c r="H2679" i="11"/>
  <c r="I2679" i="11"/>
  <c r="G2679" i="11"/>
  <c r="F2679" i="11"/>
  <c r="F2991" i="11"/>
  <c r="G2991" i="11"/>
  <c r="H2991" i="11"/>
  <c r="F2975" i="11"/>
  <c r="I2975" i="11"/>
  <c r="M2972" i="11"/>
  <c r="N2972" i="11"/>
  <c r="M2971" i="11"/>
  <c r="N2971" i="11"/>
  <c r="L2947" i="11"/>
  <c r="F2943" i="11"/>
  <c r="E2943" i="11"/>
  <c r="O2943" i="11" s="1"/>
  <c r="P2943" i="11" s="1"/>
  <c r="G2943" i="11"/>
  <c r="H2943" i="11"/>
  <c r="I2943" i="11"/>
  <c r="G2941" i="11"/>
  <c r="E2941" i="11"/>
  <c r="O2941" i="11" s="1"/>
  <c r="P2941" i="11" s="1"/>
  <c r="F2941" i="11"/>
  <c r="H2941" i="11"/>
  <c r="I2910" i="11"/>
  <c r="C2910" i="11"/>
  <c r="H2910" i="11"/>
  <c r="E2910" i="11"/>
  <c r="O2910" i="11" s="1"/>
  <c r="P2910" i="11" s="1"/>
  <c r="F2910" i="11"/>
  <c r="G2910" i="11"/>
  <c r="N2844" i="11"/>
  <c r="M2844" i="11"/>
  <c r="N2812" i="11"/>
  <c r="M2812" i="11"/>
  <c r="M2690" i="11"/>
  <c r="N2690" i="11"/>
  <c r="N2473" i="11"/>
  <c r="M2473" i="11"/>
  <c r="I3042" i="11"/>
  <c r="I3036" i="11"/>
  <c r="I3029" i="11"/>
  <c r="I3022" i="11"/>
  <c r="C3022" i="11"/>
  <c r="I3017" i="11"/>
  <c r="I3010" i="11"/>
  <c r="C3010" i="11"/>
  <c r="I3005" i="11"/>
  <c r="M2985" i="11"/>
  <c r="N2985" i="11"/>
  <c r="G2977" i="11"/>
  <c r="H2977" i="11"/>
  <c r="I2977" i="11"/>
  <c r="E2977" i="11"/>
  <c r="O2977" i="11" s="1"/>
  <c r="P2977" i="11" s="1"/>
  <c r="M2965" i="11"/>
  <c r="N2965" i="11"/>
  <c r="G2957" i="11"/>
  <c r="F2957" i="11"/>
  <c r="H2957" i="11"/>
  <c r="N2948" i="11"/>
  <c r="M2948" i="11"/>
  <c r="N2936" i="11"/>
  <c r="M2936" i="11"/>
  <c r="M2906" i="11"/>
  <c r="N2906" i="11"/>
  <c r="M2879" i="11"/>
  <c r="N2879" i="11"/>
  <c r="M2728" i="11"/>
  <c r="N2728" i="11"/>
  <c r="M2692" i="11"/>
  <c r="N2692" i="11"/>
  <c r="M2544" i="11"/>
  <c r="N2544" i="11"/>
  <c r="G3001" i="11"/>
  <c r="H3001" i="11"/>
  <c r="H3042" i="11"/>
  <c r="H3036" i="11"/>
  <c r="H3029" i="11"/>
  <c r="H3017" i="11"/>
  <c r="H3005" i="11"/>
  <c r="M2973" i="11"/>
  <c r="N2973" i="11"/>
  <c r="G2961" i="11"/>
  <c r="I2961" i="11"/>
  <c r="E2961" i="11"/>
  <c r="O2961" i="11" s="1"/>
  <c r="P2961" i="11" s="1"/>
  <c r="F2961" i="11"/>
  <c r="N2942" i="11"/>
  <c r="M2939" i="11"/>
  <c r="N2939" i="11"/>
  <c r="I2938" i="11"/>
  <c r="C2938" i="11"/>
  <c r="H2938" i="11"/>
  <c r="F2938" i="11"/>
  <c r="G2938" i="11"/>
  <c r="M2922" i="11"/>
  <c r="N2922" i="11"/>
  <c r="M2895" i="11"/>
  <c r="N2895" i="11"/>
  <c r="M2871" i="11"/>
  <c r="N2871" i="11"/>
  <c r="M2859" i="11"/>
  <c r="N2859" i="11"/>
  <c r="M2626" i="11"/>
  <c r="N2626" i="11"/>
  <c r="M2614" i="11"/>
  <c r="N2614" i="11"/>
  <c r="M2602" i="11"/>
  <c r="N2602" i="11"/>
  <c r="M2590" i="11"/>
  <c r="N2590" i="11"/>
  <c r="M2578" i="11"/>
  <c r="N2578" i="11"/>
  <c r="G3042" i="11"/>
  <c r="G3036" i="11"/>
  <c r="I3035" i="11"/>
  <c r="F3029" i="11"/>
  <c r="F3017" i="11"/>
  <c r="F3005" i="11"/>
  <c r="I3001" i="11"/>
  <c r="I2985" i="11"/>
  <c r="I2978" i="11"/>
  <c r="C2978" i="11"/>
  <c r="G2978" i="11"/>
  <c r="H2978" i="11"/>
  <c r="E2978" i="11"/>
  <c r="O2978" i="11" s="1"/>
  <c r="P2978" i="11" s="1"/>
  <c r="M2949" i="11"/>
  <c r="N2949" i="11"/>
  <c r="F2947" i="11"/>
  <c r="E2947" i="11"/>
  <c r="O2947" i="11" s="1"/>
  <c r="P2947" i="11" s="1"/>
  <c r="C2947" i="11"/>
  <c r="G2947" i="11"/>
  <c r="H2947" i="11"/>
  <c r="G2929" i="11"/>
  <c r="C2929" i="11"/>
  <c r="E2929" i="11"/>
  <c r="O2929" i="11" s="1"/>
  <c r="P2929" i="11" s="1"/>
  <c r="F2929" i="11"/>
  <c r="H2929" i="11"/>
  <c r="I2929" i="11"/>
  <c r="N2880" i="11"/>
  <c r="M2880" i="11"/>
  <c r="G2772" i="11"/>
  <c r="H2772" i="11"/>
  <c r="I2772" i="11"/>
  <c r="F2772" i="11"/>
  <c r="E2772" i="11"/>
  <c r="O2772" i="11" s="1"/>
  <c r="P2772" i="11" s="1"/>
  <c r="C2772" i="11"/>
  <c r="N2709" i="11"/>
  <c r="M2709" i="11"/>
  <c r="G3086" i="11"/>
  <c r="G3082" i="11"/>
  <c r="G3078" i="11"/>
  <c r="G3074" i="11"/>
  <c r="G3070" i="11"/>
  <c r="G3066" i="11"/>
  <c r="G3062" i="11"/>
  <c r="G3058" i="11"/>
  <c r="G3054" i="11"/>
  <c r="G3050" i="11"/>
  <c r="G3046" i="11"/>
  <c r="F3042" i="11"/>
  <c r="H3041" i="11"/>
  <c r="F3036" i="11"/>
  <c r="H3035" i="11"/>
  <c r="E3029" i="11"/>
  <c r="O3029" i="11" s="1"/>
  <c r="P3029" i="11" s="1"/>
  <c r="I3027" i="11"/>
  <c r="C3019" i="11"/>
  <c r="E3017" i="11"/>
  <c r="O3017" i="11" s="1"/>
  <c r="P3017" i="11" s="1"/>
  <c r="I3015" i="11"/>
  <c r="C3007" i="11"/>
  <c r="E3005" i="11"/>
  <c r="O3005" i="11" s="1"/>
  <c r="P3005" i="11" s="1"/>
  <c r="I3003" i="11"/>
  <c r="H3002" i="11"/>
  <c r="F3001" i="11"/>
  <c r="I2997" i="11"/>
  <c r="L2993" i="11"/>
  <c r="L2989" i="11"/>
  <c r="H2985" i="11"/>
  <c r="I2979" i="11"/>
  <c r="G2965" i="11"/>
  <c r="H2965" i="11"/>
  <c r="I2965" i="11"/>
  <c r="C2965" i="11"/>
  <c r="E2965" i="11"/>
  <c r="O2965" i="11" s="1"/>
  <c r="P2965" i="11" s="1"/>
  <c r="N2959" i="11"/>
  <c r="I2958" i="11"/>
  <c r="C2958" i="11"/>
  <c r="H2958" i="11"/>
  <c r="F2958" i="11"/>
  <c r="G2958" i="11"/>
  <c r="F2954" i="11"/>
  <c r="M2898" i="11"/>
  <c r="N2898" i="11"/>
  <c r="N2860" i="11"/>
  <c r="M2860" i="11"/>
  <c r="N2848" i="11"/>
  <c r="M2848" i="11"/>
  <c r="M2776" i="11"/>
  <c r="N2776" i="11"/>
  <c r="M2566" i="11"/>
  <c r="N2566" i="11"/>
  <c r="E3042" i="11"/>
  <c r="O3042" i="11" s="1"/>
  <c r="P3042" i="11" s="1"/>
  <c r="F3041" i="11"/>
  <c r="I3034" i="11"/>
  <c r="I3030" i="11"/>
  <c r="C3030" i="11"/>
  <c r="C3029" i="11"/>
  <c r="H3027" i="11"/>
  <c r="H3026" i="11"/>
  <c r="I3025" i="11"/>
  <c r="I3018" i="11"/>
  <c r="C3018" i="11"/>
  <c r="C3017" i="11"/>
  <c r="H3015" i="11"/>
  <c r="H3014" i="11"/>
  <c r="I3013" i="11"/>
  <c r="I3006" i="11"/>
  <c r="C3006" i="11"/>
  <c r="C3005" i="11"/>
  <c r="H3003" i="11"/>
  <c r="F3002" i="11"/>
  <c r="E3001" i="11"/>
  <c r="O3001" i="11" s="1"/>
  <c r="P3001" i="11" s="1"/>
  <c r="I2999" i="11"/>
  <c r="H2998" i="11"/>
  <c r="H2997" i="11"/>
  <c r="I2995" i="11"/>
  <c r="H2986" i="11"/>
  <c r="F2985" i="11"/>
  <c r="E2979" i="11"/>
  <c r="O2979" i="11" s="1"/>
  <c r="P2979" i="11" s="1"/>
  <c r="N2975" i="11"/>
  <c r="N2963" i="11"/>
  <c r="G2962" i="11"/>
  <c r="M2955" i="11"/>
  <c r="N2955" i="11"/>
  <c r="E2954" i="11"/>
  <c r="O2954" i="11" s="1"/>
  <c r="P2954" i="11" s="1"/>
  <c r="M2950" i="11"/>
  <c r="N2950" i="11"/>
  <c r="I2945" i="11"/>
  <c r="I2942" i="11"/>
  <c r="C2942" i="11"/>
  <c r="H2942" i="11"/>
  <c r="E2942" i="11"/>
  <c r="O2942" i="11" s="1"/>
  <c r="P2942" i="11" s="1"/>
  <c r="F2942" i="11"/>
  <c r="G2942" i="11"/>
  <c r="L2937" i="11"/>
  <c r="G2917" i="11"/>
  <c r="H2917" i="11"/>
  <c r="I2917" i="11"/>
  <c r="C2917" i="11"/>
  <c r="E2917" i="11"/>
  <c r="O2917" i="11" s="1"/>
  <c r="P2917" i="11" s="1"/>
  <c r="F2917" i="11"/>
  <c r="I2914" i="11"/>
  <c r="C2914" i="11"/>
  <c r="H2914" i="11"/>
  <c r="E2914" i="11"/>
  <c r="O2914" i="11" s="1"/>
  <c r="P2914" i="11" s="1"/>
  <c r="F2914" i="11"/>
  <c r="G2914" i="11"/>
  <c r="N2869" i="11"/>
  <c r="M2869" i="11"/>
  <c r="I2915" i="11"/>
  <c r="H2913" i="11"/>
  <c r="C2905" i="11"/>
  <c r="G2905" i="11"/>
  <c r="I2889" i="11"/>
  <c r="M2825" i="11"/>
  <c r="N2825" i="11"/>
  <c r="M2814" i="11"/>
  <c r="N2814" i="11"/>
  <c r="M2803" i="11"/>
  <c r="N2803" i="11"/>
  <c r="M2801" i="11"/>
  <c r="N2801" i="11"/>
  <c r="M2790" i="11"/>
  <c r="N2790" i="11"/>
  <c r="M2758" i="11"/>
  <c r="N2758" i="11"/>
  <c r="M2706" i="11"/>
  <c r="N2706" i="11"/>
  <c r="L2662" i="11"/>
  <c r="M2644" i="11"/>
  <c r="N2644" i="11"/>
  <c r="G2640" i="11"/>
  <c r="H2640" i="11"/>
  <c r="I2640" i="11"/>
  <c r="F2640" i="11"/>
  <c r="E2640" i="11"/>
  <c r="O2640" i="11" s="1"/>
  <c r="P2640" i="11" s="1"/>
  <c r="M2574" i="11"/>
  <c r="N2574" i="11"/>
  <c r="C2967" i="11"/>
  <c r="I2953" i="11"/>
  <c r="L2945" i="11"/>
  <c r="F2927" i="11"/>
  <c r="E2927" i="11"/>
  <c r="O2927" i="11" s="1"/>
  <c r="P2927" i="11" s="1"/>
  <c r="I2922" i="11"/>
  <c r="C2922" i="11"/>
  <c r="H2922" i="11"/>
  <c r="C2921" i="11"/>
  <c r="H2915" i="11"/>
  <c r="F2913" i="11"/>
  <c r="I2911" i="11"/>
  <c r="I2906" i="11"/>
  <c r="C2906" i="11"/>
  <c r="H2906" i="11"/>
  <c r="F2903" i="11"/>
  <c r="E2903" i="11"/>
  <c r="O2903" i="11" s="1"/>
  <c r="P2903" i="11" s="1"/>
  <c r="H2889" i="11"/>
  <c r="I2887" i="11"/>
  <c r="C2885" i="11"/>
  <c r="G2885" i="11"/>
  <c r="F2883" i="11"/>
  <c r="H2883" i="11"/>
  <c r="E2883" i="11"/>
  <c r="O2883" i="11" s="1"/>
  <c r="P2883" i="11" s="1"/>
  <c r="I2877" i="11"/>
  <c r="C2873" i="11"/>
  <c r="G2873" i="11"/>
  <c r="F2871" i="11"/>
  <c r="H2871" i="11"/>
  <c r="E2871" i="11"/>
  <c r="O2871" i="11" s="1"/>
  <c r="P2871" i="11" s="1"/>
  <c r="F2863" i="11"/>
  <c r="H2863" i="11"/>
  <c r="I2863" i="11"/>
  <c r="E2863" i="11"/>
  <c r="O2863" i="11" s="1"/>
  <c r="P2863" i="11" s="1"/>
  <c r="L2861" i="11"/>
  <c r="N2835" i="11"/>
  <c r="L2829" i="11"/>
  <c r="F2823" i="11"/>
  <c r="G2823" i="11"/>
  <c r="H2823" i="11"/>
  <c r="I2823" i="11"/>
  <c r="E2823" i="11"/>
  <c r="O2823" i="11" s="1"/>
  <c r="P2823" i="11" s="1"/>
  <c r="F2799" i="11"/>
  <c r="G2799" i="11"/>
  <c r="H2799" i="11"/>
  <c r="I2799" i="11"/>
  <c r="E2799" i="11"/>
  <c r="O2799" i="11" s="1"/>
  <c r="P2799" i="11" s="1"/>
  <c r="M2772" i="11"/>
  <c r="N2772" i="11"/>
  <c r="M2770" i="11"/>
  <c r="N2770" i="11"/>
  <c r="M2762" i="11"/>
  <c r="N2762" i="11"/>
  <c r="G2752" i="11"/>
  <c r="H2752" i="11"/>
  <c r="I2752" i="11"/>
  <c r="E2752" i="11"/>
  <c r="O2752" i="11" s="1"/>
  <c r="P2752" i="11" s="1"/>
  <c r="F2752" i="11"/>
  <c r="C2752" i="11"/>
  <c r="M2736" i="11"/>
  <c r="N2736" i="11"/>
  <c r="C2703" i="11"/>
  <c r="E2703" i="11"/>
  <c r="O2703" i="11" s="1"/>
  <c r="P2703" i="11" s="1"/>
  <c r="G2703" i="11"/>
  <c r="H2703" i="11"/>
  <c r="I2703" i="11"/>
  <c r="F2703" i="11"/>
  <c r="M2664" i="11"/>
  <c r="N2664" i="11"/>
  <c r="C2651" i="11"/>
  <c r="E2651" i="11"/>
  <c r="O2651" i="11" s="1"/>
  <c r="P2651" i="11" s="1"/>
  <c r="G2651" i="11"/>
  <c r="H2651" i="11"/>
  <c r="I2651" i="11"/>
  <c r="F2651" i="11"/>
  <c r="L2562" i="11"/>
  <c r="N2466" i="11"/>
  <c r="M2466" i="11"/>
  <c r="I2966" i="11"/>
  <c r="C2966" i="11"/>
  <c r="H2953" i="11"/>
  <c r="L2941" i="11"/>
  <c r="F2923" i="11"/>
  <c r="E2923" i="11"/>
  <c r="O2923" i="11" s="1"/>
  <c r="P2923" i="11" s="1"/>
  <c r="I2918" i="11"/>
  <c r="C2918" i="11"/>
  <c r="H2918" i="11"/>
  <c r="E2913" i="11"/>
  <c r="O2913" i="11" s="1"/>
  <c r="P2913" i="11" s="1"/>
  <c r="C2909" i="11"/>
  <c r="G2909" i="11"/>
  <c r="L2897" i="11"/>
  <c r="L2833" i="11"/>
  <c r="M2818" i="11"/>
  <c r="N2818" i="11"/>
  <c r="M2807" i="11"/>
  <c r="N2807" i="11"/>
  <c r="L2805" i="11"/>
  <c r="M2794" i="11"/>
  <c r="N2794" i="11"/>
  <c r="L2766" i="11"/>
  <c r="C2761" i="11"/>
  <c r="E2761" i="11"/>
  <c r="O2761" i="11" s="1"/>
  <c r="P2761" i="11" s="1"/>
  <c r="F2761" i="11"/>
  <c r="H2761" i="11"/>
  <c r="I2761" i="11"/>
  <c r="G2761" i="11"/>
  <c r="M2744" i="11"/>
  <c r="N2744" i="11"/>
  <c r="L2698" i="11"/>
  <c r="M2550" i="11"/>
  <c r="N2550" i="11"/>
  <c r="M2475" i="11"/>
  <c r="N2475" i="11"/>
  <c r="F2915" i="11"/>
  <c r="E2915" i="11"/>
  <c r="O2915" i="11" s="1"/>
  <c r="P2915" i="11" s="1"/>
  <c r="C2889" i="11"/>
  <c r="G2889" i="11"/>
  <c r="M2841" i="11"/>
  <c r="N2841" i="11"/>
  <c r="F2831" i="11"/>
  <c r="G2831" i="11"/>
  <c r="H2831" i="11"/>
  <c r="I2831" i="11"/>
  <c r="E2831" i="11"/>
  <c r="O2831" i="11" s="1"/>
  <c r="P2831" i="11" s="1"/>
  <c r="M2822" i="11"/>
  <c r="N2822" i="11"/>
  <c r="M2811" i="11"/>
  <c r="N2811" i="11"/>
  <c r="M2809" i="11"/>
  <c r="N2809" i="11"/>
  <c r="M2798" i="11"/>
  <c r="N2798" i="11"/>
  <c r="M2787" i="11"/>
  <c r="N2787" i="11"/>
  <c r="M2760" i="11"/>
  <c r="N2760" i="11"/>
  <c r="M2748" i="11"/>
  <c r="N2748" i="11"/>
  <c r="C2723" i="11"/>
  <c r="E2723" i="11"/>
  <c r="O2723" i="11" s="1"/>
  <c r="P2723" i="11" s="1"/>
  <c r="H2723" i="11"/>
  <c r="I2723" i="11"/>
  <c r="G2723" i="11"/>
  <c r="M2704" i="11"/>
  <c r="N2704" i="11"/>
  <c r="M2702" i="11"/>
  <c r="N2702" i="11"/>
  <c r="M2674" i="11"/>
  <c r="N2674" i="11"/>
  <c r="M2668" i="11"/>
  <c r="N2668" i="11"/>
  <c r="M2652" i="11"/>
  <c r="N2652" i="11"/>
  <c r="N2641" i="11"/>
  <c r="M2641" i="11"/>
  <c r="M2491" i="11"/>
  <c r="N2491" i="11"/>
  <c r="N2489" i="11"/>
  <c r="M2489" i="11"/>
  <c r="E2485" i="11"/>
  <c r="O2485" i="11" s="1"/>
  <c r="P2485" i="11" s="1"/>
  <c r="I2485" i="11"/>
  <c r="C2485" i="11"/>
  <c r="F2485" i="11"/>
  <c r="G2485" i="11"/>
  <c r="H2485" i="11"/>
  <c r="F2911" i="11"/>
  <c r="E2911" i="11"/>
  <c r="O2911" i="11" s="1"/>
  <c r="P2911" i="11" s="1"/>
  <c r="H2897" i="11"/>
  <c r="I2890" i="11"/>
  <c r="C2890" i="11"/>
  <c r="H2890" i="11"/>
  <c r="F2887" i="11"/>
  <c r="E2887" i="11"/>
  <c r="O2887" i="11" s="1"/>
  <c r="P2887" i="11" s="1"/>
  <c r="C2877" i="11"/>
  <c r="G2877" i="11"/>
  <c r="F2875" i="11"/>
  <c r="H2875" i="11"/>
  <c r="E2875" i="11"/>
  <c r="O2875" i="11" s="1"/>
  <c r="P2875" i="11" s="1"/>
  <c r="I2866" i="11"/>
  <c r="C2866" i="11"/>
  <c r="H2866" i="11"/>
  <c r="M2845" i="11"/>
  <c r="N2845" i="11"/>
  <c r="F2835" i="11"/>
  <c r="G2835" i="11"/>
  <c r="H2835" i="11"/>
  <c r="I2835" i="11"/>
  <c r="E2835" i="11"/>
  <c r="O2835" i="11" s="1"/>
  <c r="P2835" i="11" s="1"/>
  <c r="F2807" i="11"/>
  <c r="G2807" i="11"/>
  <c r="H2807" i="11"/>
  <c r="I2807" i="11"/>
  <c r="E2807" i="11"/>
  <c r="O2807" i="11" s="1"/>
  <c r="P2807" i="11" s="1"/>
  <c r="M2784" i="11"/>
  <c r="N2784" i="11"/>
  <c r="M2756" i="11"/>
  <c r="N2756" i="11"/>
  <c r="M2710" i="11"/>
  <c r="N2710" i="11"/>
  <c r="M2678" i="11"/>
  <c r="N2678" i="11"/>
  <c r="C2673" i="11"/>
  <c r="E2673" i="11"/>
  <c r="O2673" i="11" s="1"/>
  <c r="P2673" i="11" s="1"/>
  <c r="F2673" i="11"/>
  <c r="G2673" i="11"/>
  <c r="I2673" i="11"/>
  <c r="M2515" i="11"/>
  <c r="N2515" i="11"/>
  <c r="N2513" i="11"/>
  <c r="M2513" i="11"/>
  <c r="F2955" i="11"/>
  <c r="E2955" i="11"/>
  <c r="O2955" i="11" s="1"/>
  <c r="P2955" i="11" s="1"/>
  <c r="I2950" i="11"/>
  <c r="C2950" i="11"/>
  <c r="H2950" i="11"/>
  <c r="I2939" i="11"/>
  <c r="H2937" i="11"/>
  <c r="N2918" i="11"/>
  <c r="N2917" i="11"/>
  <c r="N2909" i="11"/>
  <c r="G2898" i="11"/>
  <c r="F2897" i="11"/>
  <c r="H2895" i="11"/>
  <c r="C2893" i="11"/>
  <c r="G2893" i="11"/>
  <c r="H2881" i="11"/>
  <c r="I2879" i="11"/>
  <c r="H2869" i="11"/>
  <c r="G2867" i="11"/>
  <c r="F2859" i="11"/>
  <c r="H2859" i="11"/>
  <c r="I2859" i="11"/>
  <c r="E2859" i="11"/>
  <c r="O2859" i="11" s="1"/>
  <c r="P2859" i="11" s="1"/>
  <c r="M2853" i="11"/>
  <c r="N2853" i="11"/>
  <c r="M2849" i="11"/>
  <c r="N2849" i="11"/>
  <c r="F2839" i="11"/>
  <c r="G2839" i="11"/>
  <c r="H2839" i="11"/>
  <c r="I2839" i="11"/>
  <c r="E2839" i="11"/>
  <c r="O2839" i="11" s="1"/>
  <c r="P2839" i="11" s="1"/>
  <c r="M2830" i="11"/>
  <c r="N2830" i="11"/>
  <c r="M2826" i="11"/>
  <c r="N2826" i="11"/>
  <c r="M2815" i="11"/>
  <c r="N2815" i="11"/>
  <c r="M2813" i="11"/>
  <c r="N2813" i="11"/>
  <c r="M2802" i="11"/>
  <c r="N2802" i="11"/>
  <c r="M2791" i="11"/>
  <c r="N2791" i="11"/>
  <c r="M2789" i="11"/>
  <c r="N2789" i="11"/>
  <c r="C2787" i="11"/>
  <c r="F2787" i="11"/>
  <c r="G2787" i="11"/>
  <c r="H2787" i="11"/>
  <c r="I2787" i="11"/>
  <c r="E2787" i="11"/>
  <c r="O2787" i="11" s="1"/>
  <c r="P2787" i="11" s="1"/>
  <c r="N2737" i="11"/>
  <c r="M2737" i="11"/>
  <c r="M2734" i="11"/>
  <c r="N2734" i="11"/>
  <c r="C2733" i="11"/>
  <c r="E2733" i="11"/>
  <c r="O2733" i="11" s="1"/>
  <c r="P2733" i="11" s="1"/>
  <c r="F2733" i="11"/>
  <c r="I2733" i="11"/>
  <c r="H2733" i="11"/>
  <c r="M2724" i="11"/>
  <c r="N2724" i="11"/>
  <c r="M2722" i="11"/>
  <c r="N2722" i="11"/>
  <c r="M2714" i="11"/>
  <c r="N2714" i="11"/>
  <c r="G2704" i="11"/>
  <c r="H2704" i="11"/>
  <c r="I2704" i="11"/>
  <c r="E2704" i="11"/>
  <c r="O2704" i="11" s="1"/>
  <c r="P2704" i="11" s="1"/>
  <c r="F2704" i="11"/>
  <c r="C2704" i="11"/>
  <c r="M2658" i="11"/>
  <c r="N2658" i="11"/>
  <c r="G2652" i="11"/>
  <c r="H2652" i="11"/>
  <c r="I2652" i="11"/>
  <c r="E2652" i="11"/>
  <c r="O2652" i="11" s="1"/>
  <c r="P2652" i="11" s="1"/>
  <c r="F2652" i="11"/>
  <c r="C2652" i="11"/>
  <c r="C2553" i="11"/>
  <c r="E2553" i="11"/>
  <c r="O2553" i="11" s="1"/>
  <c r="P2553" i="11" s="1"/>
  <c r="F2553" i="11"/>
  <c r="G2553" i="11"/>
  <c r="I2553" i="11"/>
  <c r="H2553" i="11"/>
  <c r="M2518" i="11"/>
  <c r="N2518" i="11"/>
  <c r="F2951" i="11"/>
  <c r="E2951" i="11"/>
  <c r="O2951" i="11" s="1"/>
  <c r="P2951" i="11" s="1"/>
  <c r="I2946" i="11"/>
  <c r="C2946" i="11"/>
  <c r="H2946" i="11"/>
  <c r="F2937" i="11"/>
  <c r="L2921" i="11"/>
  <c r="N2919" i="11"/>
  <c r="M2912" i="11"/>
  <c r="N2907" i="11"/>
  <c r="I2894" i="11"/>
  <c r="C2894" i="11"/>
  <c r="H2894" i="11"/>
  <c r="F2891" i="11"/>
  <c r="E2891" i="11"/>
  <c r="O2891" i="11" s="1"/>
  <c r="P2891" i="11" s="1"/>
  <c r="M2888" i="11"/>
  <c r="L2885" i="11"/>
  <c r="I2878" i="11"/>
  <c r="C2878" i="11"/>
  <c r="H2878" i="11"/>
  <c r="L2873" i="11"/>
  <c r="M2865" i="11"/>
  <c r="N2863" i="11"/>
  <c r="F2843" i="11"/>
  <c r="G2843" i="11"/>
  <c r="H2843" i="11"/>
  <c r="I2843" i="11"/>
  <c r="E2843" i="11"/>
  <c r="O2843" i="11" s="1"/>
  <c r="P2843" i="11" s="1"/>
  <c r="M2834" i="11"/>
  <c r="N2834" i="11"/>
  <c r="F2811" i="11"/>
  <c r="G2811" i="11"/>
  <c r="H2811" i="11"/>
  <c r="I2811" i="11"/>
  <c r="E2811" i="11"/>
  <c r="O2811" i="11" s="1"/>
  <c r="P2811" i="11" s="1"/>
  <c r="M2754" i="11"/>
  <c r="N2754" i="11"/>
  <c r="L2718" i="11"/>
  <c r="C2713" i="11"/>
  <c r="E2713" i="11"/>
  <c r="O2713" i="11" s="1"/>
  <c r="P2713" i="11" s="1"/>
  <c r="F2713" i="11"/>
  <c r="H2713" i="11"/>
  <c r="I2713" i="11"/>
  <c r="G2713" i="11"/>
  <c r="M2696" i="11"/>
  <c r="N2696" i="11"/>
  <c r="G2680" i="11"/>
  <c r="H2680" i="11"/>
  <c r="I2680" i="11"/>
  <c r="F2680" i="11"/>
  <c r="E2680" i="11"/>
  <c r="O2680" i="11" s="1"/>
  <c r="P2680" i="11" s="1"/>
  <c r="M2669" i="11"/>
  <c r="M2630" i="11"/>
  <c r="N2630" i="11"/>
  <c r="M2618" i="11"/>
  <c r="N2618" i="11"/>
  <c r="M2606" i="11"/>
  <c r="N2606" i="11"/>
  <c r="M2594" i="11"/>
  <c r="N2594" i="11"/>
  <c r="M2582" i="11"/>
  <c r="N2582" i="11"/>
  <c r="M2554" i="11"/>
  <c r="N2554" i="11"/>
  <c r="M2337" i="11"/>
  <c r="N2337" i="11"/>
  <c r="C2897" i="11"/>
  <c r="G2897" i="11"/>
  <c r="F2867" i="11"/>
  <c r="H2867" i="11"/>
  <c r="I2867" i="11"/>
  <c r="E2867" i="11"/>
  <c r="O2867" i="11" s="1"/>
  <c r="P2867" i="11" s="1"/>
  <c r="F2855" i="11"/>
  <c r="G2855" i="11"/>
  <c r="H2855" i="11"/>
  <c r="I2855" i="11"/>
  <c r="E2855" i="11"/>
  <c r="O2855" i="11" s="1"/>
  <c r="P2855" i="11" s="1"/>
  <c r="F2851" i="11"/>
  <c r="G2851" i="11"/>
  <c r="H2851" i="11"/>
  <c r="I2851" i="11"/>
  <c r="E2851" i="11"/>
  <c r="O2851" i="11" s="1"/>
  <c r="P2851" i="11" s="1"/>
  <c r="F2847" i="11"/>
  <c r="G2847" i="11"/>
  <c r="H2847" i="11"/>
  <c r="I2847" i="11"/>
  <c r="E2847" i="11"/>
  <c r="O2847" i="11" s="1"/>
  <c r="P2847" i="11" s="1"/>
  <c r="M2838" i="11"/>
  <c r="N2838" i="11"/>
  <c r="M2819" i="11"/>
  <c r="N2819" i="11"/>
  <c r="M2817" i="11"/>
  <c r="N2817" i="11"/>
  <c r="M2806" i="11"/>
  <c r="N2806" i="11"/>
  <c r="M2795" i="11"/>
  <c r="N2795" i="11"/>
  <c r="M2793" i="11"/>
  <c r="N2793" i="11"/>
  <c r="M2786" i="11"/>
  <c r="N2786" i="11"/>
  <c r="C2751" i="11"/>
  <c r="E2751" i="11"/>
  <c r="O2751" i="11" s="1"/>
  <c r="P2751" i="11" s="1"/>
  <c r="G2751" i="11"/>
  <c r="H2751" i="11"/>
  <c r="I2751" i="11"/>
  <c r="F2751" i="11"/>
  <c r="G2724" i="11"/>
  <c r="H2724" i="11"/>
  <c r="I2724" i="11"/>
  <c r="F2724" i="11"/>
  <c r="E2724" i="11"/>
  <c r="O2724" i="11" s="1"/>
  <c r="P2724" i="11" s="1"/>
  <c r="M2666" i="11"/>
  <c r="N2666" i="11"/>
  <c r="M2648" i="11"/>
  <c r="N2648" i="11"/>
  <c r="M2570" i="11"/>
  <c r="N2570" i="11"/>
  <c r="M2542" i="11"/>
  <c r="N2542" i="11"/>
  <c r="G2374" i="11"/>
  <c r="H2374" i="11"/>
  <c r="I2374" i="11"/>
  <c r="F2374" i="11"/>
  <c r="C2374" i="11"/>
  <c r="E2374" i="11"/>
  <c r="O2374" i="11" s="1"/>
  <c r="P2374" i="11" s="1"/>
  <c r="H2905" i="11"/>
  <c r="I2898" i="11"/>
  <c r="C2898" i="11"/>
  <c r="H2898" i="11"/>
  <c r="F2895" i="11"/>
  <c r="E2895" i="11"/>
  <c r="O2895" i="11" s="1"/>
  <c r="P2895" i="11" s="1"/>
  <c r="C2881" i="11"/>
  <c r="G2881" i="11"/>
  <c r="F2879" i="11"/>
  <c r="H2879" i="11"/>
  <c r="E2879" i="11"/>
  <c r="O2879" i="11" s="1"/>
  <c r="P2879" i="11" s="1"/>
  <c r="I2873" i="11"/>
  <c r="C2869" i="11"/>
  <c r="G2869" i="11"/>
  <c r="M2842" i="11"/>
  <c r="N2842" i="11"/>
  <c r="F2815" i="11"/>
  <c r="G2815" i="11"/>
  <c r="H2815" i="11"/>
  <c r="I2815" i="11"/>
  <c r="E2815" i="11"/>
  <c r="O2815" i="11" s="1"/>
  <c r="P2815" i="11" s="1"/>
  <c r="F2791" i="11"/>
  <c r="G2791" i="11"/>
  <c r="H2791" i="11"/>
  <c r="I2791" i="11"/>
  <c r="E2791" i="11"/>
  <c r="O2791" i="11" s="1"/>
  <c r="P2791" i="11" s="1"/>
  <c r="M2778" i="11"/>
  <c r="N2778" i="11"/>
  <c r="M2746" i="11"/>
  <c r="N2746" i="11"/>
  <c r="M2738" i="11"/>
  <c r="N2738" i="11"/>
  <c r="M2712" i="11"/>
  <c r="N2712" i="11"/>
  <c r="M2700" i="11"/>
  <c r="N2700" i="11"/>
  <c r="M2531" i="11"/>
  <c r="N2531" i="11"/>
  <c r="M2440" i="11"/>
  <c r="N2440" i="11"/>
  <c r="I2982" i="11"/>
  <c r="C2982" i="11"/>
  <c r="I2970" i="11"/>
  <c r="C2970" i="11"/>
  <c r="H2967" i="11"/>
  <c r="H2966" i="11"/>
  <c r="F2939" i="11"/>
  <c r="E2939" i="11"/>
  <c r="O2939" i="11" s="1"/>
  <c r="P2939" i="11" s="1"/>
  <c r="I2934" i="11"/>
  <c r="C2934" i="11"/>
  <c r="H2934" i="11"/>
  <c r="H2927" i="11"/>
  <c r="F2925" i="11"/>
  <c r="I2923" i="11"/>
  <c r="G2922" i="11"/>
  <c r="H2921" i="11"/>
  <c r="I2909" i="11"/>
  <c r="G2906" i="11"/>
  <c r="F2905" i="11"/>
  <c r="H2903" i="11"/>
  <c r="C2901" i="11"/>
  <c r="G2901" i="11"/>
  <c r="N2893" i="11"/>
  <c r="H2885" i="11"/>
  <c r="I2883" i="11"/>
  <c r="H2873" i="11"/>
  <c r="I2871" i="11"/>
  <c r="I2862" i="11"/>
  <c r="C2862" i="11"/>
  <c r="H2862" i="11"/>
  <c r="M2846" i="11"/>
  <c r="N2846" i="11"/>
  <c r="M2823" i="11"/>
  <c r="N2823" i="11"/>
  <c r="M2821" i="11"/>
  <c r="N2821" i="11"/>
  <c r="M2810" i="11"/>
  <c r="N2810" i="11"/>
  <c r="M2799" i="11"/>
  <c r="N2799" i="11"/>
  <c r="M2797" i="11"/>
  <c r="N2797" i="11"/>
  <c r="G2786" i="11"/>
  <c r="E2786" i="11"/>
  <c r="O2786" i="11" s="1"/>
  <c r="P2786" i="11" s="1"/>
  <c r="F2786" i="11"/>
  <c r="H2786" i="11"/>
  <c r="I2786" i="11"/>
  <c r="C2786" i="11"/>
  <c r="M2782" i="11"/>
  <c r="N2782" i="11"/>
  <c r="M2740" i="11"/>
  <c r="N2740" i="11"/>
  <c r="M2708" i="11"/>
  <c r="N2708" i="11"/>
  <c r="M2682" i="11"/>
  <c r="N2682" i="11"/>
  <c r="M2670" i="11"/>
  <c r="N2670" i="11"/>
  <c r="M2656" i="11"/>
  <c r="N2656" i="11"/>
  <c r="C2645" i="11"/>
  <c r="E2645" i="11"/>
  <c r="O2645" i="11" s="1"/>
  <c r="P2645" i="11" s="1"/>
  <c r="F2645" i="11"/>
  <c r="G2645" i="11"/>
  <c r="I2645" i="11"/>
  <c r="H2645" i="11"/>
  <c r="M2558" i="11"/>
  <c r="N2558" i="11"/>
  <c r="M2379" i="11"/>
  <c r="N2379" i="11"/>
  <c r="G2967" i="11"/>
  <c r="G2966" i="11"/>
  <c r="L2953" i="11"/>
  <c r="F2935" i="11"/>
  <c r="E2935" i="11"/>
  <c r="O2935" i="11" s="1"/>
  <c r="P2935" i="11" s="1"/>
  <c r="I2930" i="11"/>
  <c r="C2930" i="11"/>
  <c r="H2930" i="11"/>
  <c r="G2927" i="11"/>
  <c r="E2925" i="11"/>
  <c r="O2925" i="11" s="1"/>
  <c r="P2925" i="11" s="1"/>
  <c r="H2923" i="11"/>
  <c r="F2922" i="11"/>
  <c r="F2921" i="11"/>
  <c r="G2918" i="11"/>
  <c r="I2913" i="11"/>
  <c r="H2909" i="11"/>
  <c r="F2906" i="11"/>
  <c r="E2905" i="11"/>
  <c r="O2905" i="11" s="1"/>
  <c r="P2905" i="11" s="1"/>
  <c r="G2903" i="11"/>
  <c r="I2902" i="11"/>
  <c r="C2902" i="11"/>
  <c r="H2902" i="11"/>
  <c r="F2899" i="11"/>
  <c r="E2899" i="11"/>
  <c r="O2899" i="11" s="1"/>
  <c r="P2899" i="11" s="1"/>
  <c r="M2896" i="11"/>
  <c r="N2891" i="11"/>
  <c r="F2885" i="11"/>
  <c r="G2883" i="11"/>
  <c r="I2882" i="11"/>
  <c r="C2882" i="11"/>
  <c r="H2882" i="11"/>
  <c r="L2877" i="11"/>
  <c r="F2873" i="11"/>
  <c r="G2871" i="11"/>
  <c r="I2870" i="11"/>
  <c r="C2870" i="11"/>
  <c r="H2870" i="11"/>
  <c r="N2866" i="11"/>
  <c r="G2863" i="11"/>
  <c r="M2836" i="11"/>
  <c r="N2827" i="11"/>
  <c r="F2819" i="11"/>
  <c r="G2819" i="11"/>
  <c r="H2819" i="11"/>
  <c r="I2819" i="11"/>
  <c r="E2819" i="11"/>
  <c r="O2819" i="11" s="1"/>
  <c r="P2819" i="11" s="1"/>
  <c r="F2795" i="11"/>
  <c r="G2795" i="11"/>
  <c r="H2795" i="11"/>
  <c r="I2795" i="11"/>
  <c r="E2795" i="11"/>
  <c r="O2795" i="11" s="1"/>
  <c r="P2795" i="11" s="1"/>
  <c r="C2771" i="11"/>
  <c r="E2771" i="11"/>
  <c r="O2771" i="11" s="1"/>
  <c r="P2771" i="11" s="1"/>
  <c r="H2771" i="11"/>
  <c r="I2771" i="11"/>
  <c r="G2771" i="11"/>
  <c r="M2752" i="11"/>
  <c r="N2752" i="11"/>
  <c r="M2750" i="11"/>
  <c r="N2750" i="11"/>
  <c r="N2689" i="11"/>
  <c r="M2689" i="11"/>
  <c r="M2646" i="11"/>
  <c r="N2646" i="11"/>
  <c r="C2640" i="11"/>
  <c r="M2634" i="11"/>
  <c r="N2634" i="11"/>
  <c r="M2622" i="11"/>
  <c r="N2622" i="11"/>
  <c r="M2610" i="11"/>
  <c r="N2610" i="11"/>
  <c r="M2598" i="11"/>
  <c r="N2598" i="11"/>
  <c r="M2586" i="11"/>
  <c r="N2586" i="11"/>
  <c r="C2557" i="11"/>
  <c r="E2557" i="11"/>
  <c r="O2557" i="11" s="1"/>
  <c r="P2557" i="11" s="1"/>
  <c r="F2557" i="11"/>
  <c r="G2557" i="11"/>
  <c r="I2557" i="11"/>
  <c r="N2386" i="11"/>
  <c r="M2386" i="11"/>
  <c r="M2383" i="11"/>
  <c r="N2383" i="11"/>
  <c r="H2854" i="11"/>
  <c r="H2850" i="11"/>
  <c r="H2846" i="11"/>
  <c r="H2842" i="11"/>
  <c r="H2838" i="11"/>
  <c r="H2834" i="11"/>
  <c r="H2830" i="11"/>
  <c r="H2826" i="11"/>
  <c r="H2822" i="11"/>
  <c r="H2818" i="11"/>
  <c r="H2814" i="11"/>
  <c r="H2810" i="11"/>
  <c r="H2806" i="11"/>
  <c r="H2802" i="11"/>
  <c r="H2798" i="11"/>
  <c r="H2794" i="11"/>
  <c r="H2790" i="11"/>
  <c r="G2784" i="11"/>
  <c r="H2784" i="11"/>
  <c r="C2783" i="11"/>
  <c r="E2783" i="11"/>
  <c r="O2783" i="11" s="1"/>
  <c r="P2783" i="11" s="1"/>
  <c r="C2741" i="11"/>
  <c r="E2741" i="11"/>
  <c r="O2741" i="11" s="1"/>
  <c r="P2741" i="11" s="1"/>
  <c r="F2741" i="11"/>
  <c r="G2732" i="11"/>
  <c r="H2732" i="11"/>
  <c r="I2732" i="11"/>
  <c r="C2731" i="11"/>
  <c r="E2731" i="11"/>
  <c r="O2731" i="11" s="1"/>
  <c r="P2731" i="11" s="1"/>
  <c r="C2693" i="11"/>
  <c r="E2693" i="11"/>
  <c r="O2693" i="11" s="1"/>
  <c r="P2693" i="11" s="1"/>
  <c r="F2693" i="11"/>
  <c r="G2672" i="11"/>
  <c r="H2672" i="11"/>
  <c r="I2672" i="11"/>
  <c r="C2671" i="11"/>
  <c r="E2671" i="11"/>
  <c r="O2671" i="11" s="1"/>
  <c r="P2671" i="11" s="1"/>
  <c r="C2665" i="11"/>
  <c r="E2665" i="11"/>
  <c r="O2665" i="11" s="1"/>
  <c r="P2665" i="11" s="1"/>
  <c r="F2665" i="11"/>
  <c r="G2665" i="11"/>
  <c r="C2549" i="11"/>
  <c r="E2549" i="11"/>
  <c r="O2549" i="11" s="1"/>
  <c r="P2549" i="11" s="1"/>
  <c r="F2549" i="11"/>
  <c r="G2549" i="11"/>
  <c r="I2549" i="11"/>
  <c r="M2540" i="11"/>
  <c r="N2540" i="11"/>
  <c r="N2449" i="11"/>
  <c r="M2449" i="11"/>
  <c r="N2442" i="11"/>
  <c r="M2442" i="11"/>
  <c r="N2382" i="11"/>
  <c r="M2382" i="11"/>
  <c r="M2287" i="11"/>
  <c r="N2287" i="11"/>
  <c r="M2271" i="11"/>
  <c r="N2271" i="11"/>
  <c r="C2270" i="11"/>
  <c r="F2270" i="11"/>
  <c r="G2270" i="11"/>
  <c r="H2270" i="11"/>
  <c r="I2270" i="11"/>
  <c r="E2270" i="11"/>
  <c r="O2270" i="11" s="1"/>
  <c r="P2270" i="11" s="1"/>
  <c r="M2780" i="11"/>
  <c r="N2780" i="11"/>
  <c r="M2768" i="11"/>
  <c r="N2768" i="11"/>
  <c r="C2753" i="11"/>
  <c r="E2753" i="11"/>
  <c r="O2753" i="11" s="1"/>
  <c r="P2753" i="11" s="1"/>
  <c r="F2753" i="11"/>
  <c r="G2744" i="11"/>
  <c r="H2744" i="11"/>
  <c r="I2744" i="11"/>
  <c r="C2743" i="11"/>
  <c r="E2743" i="11"/>
  <c r="O2743" i="11" s="1"/>
  <c r="P2743" i="11" s="1"/>
  <c r="M2730" i="11"/>
  <c r="N2730" i="11"/>
  <c r="M2720" i="11"/>
  <c r="N2720" i="11"/>
  <c r="C2705" i="11"/>
  <c r="E2705" i="11"/>
  <c r="O2705" i="11" s="1"/>
  <c r="P2705" i="11" s="1"/>
  <c r="F2705" i="11"/>
  <c r="G2696" i="11"/>
  <c r="H2696" i="11"/>
  <c r="I2696" i="11"/>
  <c r="C2695" i="11"/>
  <c r="E2695" i="11"/>
  <c r="O2695" i="11" s="1"/>
  <c r="P2695" i="11" s="1"/>
  <c r="M2684" i="11"/>
  <c r="N2684" i="11"/>
  <c r="G2660" i="11"/>
  <c r="H2660" i="11"/>
  <c r="I2660" i="11"/>
  <c r="C2659" i="11"/>
  <c r="E2659" i="11"/>
  <c r="O2659" i="11" s="1"/>
  <c r="P2659" i="11" s="1"/>
  <c r="C2653" i="11"/>
  <c r="E2653" i="11"/>
  <c r="O2653" i="11" s="1"/>
  <c r="P2653" i="11" s="1"/>
  <c r="F2653" i="11"/>
  <c r="G2653" i="11"/>
  <c r="M2650" i="11"/>
  <c r="N2650" i="11"/>
  <c r="M2638" i="11"/>
  <c r="N2638" i="11"/>
  <c r="C2561" i="11"/>
  <c r="E2561" i="11"/>
  <c r="O2561" i="11" s="1"/>
  <c r="P2561" i="11" s="1"/>
  <c r="F2561" i="11"/>
  <c r="G2561" i="11"/>
  <c r="I2561" i="11"/>
  <c r="M2548" i="11"/>
  <c r="N2548" i="11"/>
  <c r="M2534" i="11"/>
  <c r="N2534" i="11"/>
  <c r="M2525" i="11"/>
  <c r="M2507" i="11"/>
  <c r="N2507" i="11"/>
  <c r="N2493" i="11"/>
  <c r="M2493" i="11"/>
  <c r="M2443" i="11"/>
  <c r="N2443" i="11"/>
  <c r="N2390" i="11"/>
  <c r="M2390" i="11"/>
  <c r="G2865" i="11"/>
  <c r="G2861" i="11"/>
  <c r="G2857" i="11"/>
  <c r="C2854" i="11"/>
  <c r="G2853" i="11"/>
  <c r="C2850" i="11"/>
  <c r="G2849" i="11"/>
  <c r="C2846" i="11"/>
  <c r="G2845" i="11"/>
  <c r="C2842" i="11"/>
  <c r="G2841" i="11"/>
  <c r="C2838" i="11"/>
  <c r="G2837" i="11"/>
  <c r="C2834" i="11"/>
  <c r="G2833" i="11"/>
  <c r="C2830" i="11"/>
  <c r="G2829" i="11"/>
  <c r="C2826" i="11"/>
  <c r="G2825" i="11"/>
  <c r="C2822" i="11"/>
  <c r="G2821" i="11"/>
  <c r="C2818" i="11"/>
  <c r="G2817" i="11"/>
  <c r="C2814" i="11"/>
  <c r="G2813" i="11"/>
  <c r="C2810" i="11"/>
  <c r="G2809" i="11"/>
  <c r="C2806" i="11"/>
  <c r="G2805" i="11"/>
  <c r="C2802" i="11"/>
  <c r="G2801" i="11"/>
  <c r="C2798" i="11"/>
  <c r="G2797" i="11"/>
  <c r="C2794" i="11"/>
  <c r="G2793" i="11"/>
  <c r="C2790" i="11"/>
  <c r="G2789" i="11"/>
  <c r="N2785" i="11"/>
  <c r="C2773" i="11"/>
  <c r="E2773" i="11"/>
  <c r="O2773" i="11" s="1"/>
  <c r="P2773" i="11" s="1"/>
  <c r="F2773" i="11"/>
  <c r="H2765" i="11"/>
  <c r="G2764" i="11"/>
  <c r="H2764" i="11"/>
  <c r="I2764" i="11"/>
  <c r="C2763" i="11"/>
  <c r="E2763" i="11"/>
  <c r="O2763" i="11" s="1"/>
  <c r="P2763" i="11" s="1"/>
  <c r="E2756" i="11"/>
  <c r="O2756" i="11" s="1"/>
  <c r="P2756" i="11" s="1"/>
  <c r="G2755" i="11"/>
  <c r="I2747" i="11"/>
  <c r="N2741" i="11"/>
  <c r="C2725" i="11"/>
  <c r="E2725" i="11"/>
  <c r="O2725" i="11" s="1"/>
  <c r="P2725" i="11" s="1"/>
  <c r="F2725" i="11"/>
  <c r="H2717" i="11"/>
  <c r="G2716" i="11"/>
  <c r="H2716" i="11"/>
  <c r="I2716" i="11"/>
  <c r="C2715" i="11"/>
  <c r="E2715" i="11"/>
  <c r="O2715" i="11" s="1"/>
  <c r="P2715" i="11" s="1"/>
  <c r="E2708" i="11"/>
  <c r="O2708" i="11" s="1"/>
  <c r="P2708" i="11" s="1"/>
  <c r="G2707" i="11"/>
  <c r="I2699" i="11"/>
  <c r="N2693" i="11"/>
  <c r="I2689" i="11"/>
  <c r="G2688" i="11"/>
  <c r="H2688" i="11"/>
  <c r="I2688" i="11"/>
  <c r="C2687" i="11"/>
  <c r="E2687" i="11"/>
  <c r="O2687" i="11" s="1"/>
  <c r="P2687" i="11" s="1"/>
  <c r="N2685" i="11"/>
  <c r="C2681" i="11"/>
  <c r="E2681" i="11"/>
  <c r="O2681" i="11" s="1"/>
  <c r="P2681" i="11" s="1"/>
  <c r="F2681" i="11"/>
  <c r="G2681" i="11"/>
  <c r="I2655" i="11"/>
  <c r="E2648" i="11"/>
  <c r="O2648" i="11" s="1"/>
  <c r="P2648" i="11" s="1"/>
  <c r="G2647" i="11"/>
  <c r="G2636" i="11"/>
  <c r="H2636" i="11"/>
  <c r="I2636" i="11"/>
  <c r="G2632" i="11"/>
  <c r="H2632" i="11"/>
  <c r="I2632" i="11"/>
  <c r="G2628" i="11"/>
  <c r="H2628" i="11"/>
  <c r="I2628" i="11"/>
  <c r="G2624" i="11"/>
  <c r="H2624" i="11"/>
  <c r="I2624" i="11"/>
  <c r="G2620" i="11"/>
  <c r="H2620" i="11"/>
  <c r="I2620" i="11"/>
  <c r="G2616" i="11"/>
  <c r="H2616" i="11"/>
  <c r="I2616" i="11"/>
  <c r="G2612" i="11"/>
  <c r="H2612" i="11"/>
  <c r="I2612" i="11"/>
  <c r="G2608" i="11"/>
  <c r="H2608" i="11"/>
  <c r="I2608" i="11"/>
  <c r="G2604" i="11"/>
  <c r="H2604" i="11"/>
  <c r="I2604" i="11"/>
  <c r="G2600" i="11"/>
  <c r="H2600" i="11"/>
  <c r="I2600" i="11"/>
  <c r="G2596" i="11"/>
  <c r="H2596" i="11"/>
  <c r="I2596" i="11"/>
  <c r="G2592" i="11"/>
  <c r="H2592" i="11"/>
  <c r="I2592" i="11"/>
  <c r="G2588" i="11"/>
  <c r="H2588" i="11"/>
  <c r="I2588" i="11"/>
  <c r="G2584" i="11"/>
  <c r="H2584" i="11"/>
  <c r="I2584" i="11"/>
  <c r="C2565" i="11"/>
  <c r="E2565" i="11"/>
  <c r="O2565" i="11" s="1"/>
  <c r="P2565" i="11" s="1"/>
  <c r="F2565" i="11"/>
  <c r="G2565" i="11"/>
  <c r="I2565" i="11"/>
  <c r="M2552" i="11"/>
  <c r="N2552" i="11"/>
  <c r="N2529" i="11"/>
  <c r="M2529" i="11"/>
  <c r="I2513" i="11"/>
  <c r="C2513" i="11"/>
  <c r="E2513" i="11"/>
  <c r="O2513" i="11" s="1"/>
  <c r="P2513" i="11" s="1"/>
  <c r="F2513" i="11"/>
  <c r="G2513" i="11"/>
  <c r="H2513" i="11"/>
  <c r="M2464" i="11"/>
  <c r="N2464" i="11"/>
  <c r="N2438" i="11"/>
  <c r="M2438" i="11"/>
  <c r="N2394" i="11"/>
  <c r="M2394" i="11"/>
  <c r="M2263" i="11"/>
  <c r="N2263" i="11"/>
  <c r="C2745" i="11"/>
  <c r="E2745" i="11"/>
  <c r="O2745" i="11" s="1"/>
  <c r="P2745" i="11" s="1"/>
  <c r="F2745" i="11"/>
  <c r="G2736" i="11"/>
  <c r="H2736" i="11"/>
  <c r="I2736" i="11"/>
  <c r="C2735" i="11"/>
  <c r="E2735" i="11"/>
  <c r="O2735" i="11" s="1"/>
  <c r="P2735" i="11" s="1"/>
  <c r="C2697" i="11"/>
  <c r="E2697" i="11"/>
  <c r="O2697" i="11" s="1"/>
  <c r="P2697" i="11" s="1"/>
  <c r="F2697" i="11"/>
  <c r="G2668" i="11"/>
  <c r="H2668" i="11"/>
  <c r="I2668" i="11"/>
  <c r="C2667" i="11"/>
  <c r="E2667" i="11"/>
  <c r="O2667" i="11" s="1"/>
  <c r="P2667" i="11" s="1"/>
  <c r="C2661" i="11"/>
  <c r="E2661" i="11"/>
  <c r="O2661" i="11" s="1"/>
  <c r="P2661" i="11" s="1"/>
  <c r="F2661" i="11"/>
  <c r="G2661" i="11"/>
  <c r="F2656" i="11"/>
  <c r="H2655" i="11"/>
  <c r="C2641" i="11"/>
  <c r="E2641" i="11"/>
  <c r="O2641" i="11" s="1"/>
  <c r="P2641" i="11" s="1"/>
  <c r="F2641" i="11"/>
  <c r="G2641" i="11"/>
  <c r="I2641" i="11"/>
  <c r="C2569" i="11"/>
  <c r="E2569" i="11"/>
  <c r="O2569" i="11" s="1"/>
  <c r="P2569" i="11" s="1"/>
  <c r="F2569" i="11"/>
  <c r="G2569" i="11"/>
  <c r="I2569" i="11"/>
  <c r="M2556" i="11"/>
  <c r="N2556" i="11"/>
  <c r="M2538" i="11"/>
  <c r="N2538" i="11"/>
  <c r="M2467" i="11"/>
  <c r="N2467" i="11"/>
  <c r="G2438" i="11"/>
  <c r="F2438" i="11"/>
  <c r="C2438" i="11"/>
  <c r="E2438" i="11"/>
  <c r="O2438" i="11" s="1"/>
  <c r="P2438" i="11" s="1"/>
  <c r="H2438" i="11"/>
  <c r="I2438" i="11"/>
  <c r="N2426" i="11"/>
  <c r="M2426" i="11"/>
  <c r="N2414" i="11"/>
  <c r="M2414" i="11"/>
  <c r="M2391" i="11"/>
  <c r="N2391" i="11"/>
  <c r="M2387" i="11"/>
  <c r="N2387" i="11"/>
  <c r="M2384" i="11"/>
  <c r="N2384" i="11"/>
  <c r="M2329" i="11"/>
  <c r="N2329" i="11"/>
  <c r="M2275" i="11"/>
  <c r="N2275" i="11"/>
  <c r="I2780" i="11"/>
  <c r="I2779" i="11"/>
  <c r="C2765" i="11"/>
  <c r="E2765" i="11"/>
  <c r="O2765" i="11" s="1"/>
  <c r="P2765" i="11" s="1"/>
  <c r="F2765" i="11"/>
  <c r="G2756" i="11"/>
  <c r="H2756" i="11"/>
  <c r="I2756" i="11"/>
  <c r="C2755" i="11"/>
  <c r="E2755" i="11"/>
  <c r="O2755" i="11" s="1"/>
  <c r="P2755" i="11" s="1"/>
  <c r="M2742" i="11"/>
  <c r="N2742" i="11"/>
  <c r="I2739" i="11"/>
  <c r="M2732" i="11"/>
  <c r="N2732" i="11"/>
  <c r="C2717" i="11"/>
  <c r="E2717" i="11"/>
  <c r="O2717" i="11" s="1"/>
  <c r="P2717" i="11" s="1"/>
  <c r="F2717" i="11"/>
  <c r="G2708" i="11"/>
  <c r="H2708" i="11"/>
  <c r="I2708" i="11"/>
  <c r="C2707" i="11"/>
  <c r="E2707" i="11"/>
  <c r="O2707" i="11" s="1"/>
  <c r="P2707" i="11" s="1"/>
  <c r="M2694" i="11"/>
  <c r="N2694" i="11"/>
  <c r="I2691" i="11"/>
  <c r="C2689" i="11"/>
  <c r="E2689" i="11"/>
  <c r="O2689" i="11" s="1"/>
  <c r="P2689" i="11" s="1"/>
  <c r="F2689" i="11"/>
  <c r="G2689" i="11"/>
  <c r="M2686" i="11"/>
  <c r="N2686" i="11"/>
  <c r="M2672" i="11"/>
  <c r="N2672" i="11"/>
  <c r="I2663" i="11"/>
  <c r="G2648" i="11"/>
  <c r="H2648" i="11"/>
  <c r="I2648" i="11"/>
  <c r="C2647" i="11"/>
  <c r="E2647" i="11"/>
  <c r="O2647" i="11" s="1"/>
  <c r="P2647" i="11" s="1"/>
  <c r="C2573" i="11"/>
  <c r="E2573" i="11"/>
  <c r="O2573" i="11" s="1"/>
  <c r="P2573" i="11" s="1"/>
  <c r="F2573" i="11"/>
  <c r="G2573" i="11"/>
  <c r="I2573" i="11"/>
  <c r="M2560" i="11"/>
  <c r="N2560" i="11"/>
  <c r="C2533" i="11"/>
  <c r="E2533" i="11"/>
  <c r="O2533" i="11" s="1"/>
  <c r="P2533" i="11" s="1"/>
  <c r="F2533" i="11"/>
  <c r="G2533" i="11"/>
  <c r="I2533" i="11"/>
  <c r="M2512" i="11"/>
  <c r="N2512" i="11"/>
  <c r="M2510" i="11"/>
  <c r="N2510" i="11"/>
  <c r="I2493" i="11"/>
  <c r="C2493" i="11"/>
  <c r="E2493" i="11"/>
  <c r="O2493" i="11" s="1"/>
  <c r="P2493" i="11" s="1"/>
  <c r="F2493" i="11"/>
  <c r="G2493" i="11"/>
  <c r="N2462" i="11"/>
  <c r="M2462" i="11"/>
  <c r="E2428" i="11"/>
  <c r="O2428" i="11" s="1"/>
  <c r="P2428" i="11" s="1"/>
  <c r="H2428" i="11"/>
  <c r="C2428" i="11"/>
  <c r="F2428" i="11"/>
  <c r="G2428" i="11"/>
  <c r="I2428" i="11"/>
  <c r="E2420" i="11"/>
  <c r="O2420" i="11" s="1"/>
  <c r="P2420" i="11" s="1"/>
  <c r="H2420" i="11"/>
  <c r="C2420" i="11"/>
  <c r="F2420" i="11"/>
  <c r="G2420" i="11"/>
  <c r="I2420" i="11"/>
  <c r="N2398" i="11"/>
  <c r="M2398" i="11"/>
  <c r="F2780" i="11"/>
  <c r="H2779" i="11"/>
  <c r="G2776" i="11"/>
  <c r="H2776" i="11"/>
  <c r="I2776" i="11"/>
  <c r="C2775" i="11"/>
  <c r="E2775" i="11"/>
  <c r="O2775" i="11" s="1"/>
  <c r="P2775" i="11" s="1"/>
  <c r="I2749" i="11"/>
  <c r="F2740" i="11"/>
  <c r="H2739" i="11"/>
  <c r="C2737" i="11"/>
  <c r="E2737" i="11"/>
  <c r="O2737" i="11" s="1"/>
  <c r="P2737" i="11" s="1"/>
  <c r="F2737" i="11"/>
  <c r="G2728" i="11"/>
  <c r="H2728" i="11"/>
  <c r="I2728" i="11"/>
  <c r="C2727" i="11"/>
  <c r="E2727" i="11"/>
  <c r="O2727" i="11" s="1"/>
  <c r="P2727" i="11" s="1"/>
  <c r="I2701" i="11"/>
  <c r="F2692" i="11"/>
  <c r="H2691" i="11"/>
  <c r="G2676" i="11"/>
  <c r="H2676" i="11"/>
  <c r="I2676" i="11"/>
  <c r="C2675" i="11"/>
  <c r="E2675" i="11"/>
  <c r="O2675" i="11" s="1"/>
  <c r="P2675" i="11" s="1"/>
  <c r="C2669" i="11"/>
  <c r="E2669" i="11"/>
  <c r="O2669" i="11" s="1"/>
  <c r="P2669" i="11" s="1"/>
  <c r="F2669" i="11"/>
  <c r="G2669" i="11"/>
  <c r="F2664" i="11"/>
  <c r="H2663" i="11"/>
  <c r="C2637" i="11"/>
  <c r="E2637" i="11"/>
  <c r="O2637" i="11" s="1"/>
  <c r="P2637" i="11" s="1"/>
  <c r="F2637" i="11"/>
  <c r="G2637" i="11"/>
  <c r="I2637" i="11"/>
  <c r="C2633" i="11"/>
  <c r="E2633" i="11"/>
  <c r="O2633" i="11" s="1"/>
  <c r="P2633" i="11" s="1"/>
  <c r="F2633" i="11"/>
  <c r="G2633" i="11"/>
  <c r="I2633" i="11"/>
  <c r="C2629" i="11"/>
  <c r="E2629" i="11"/>
  <c r="O2629" i="11" s="1"/>
  <c r="P2629" i="11" s="1"/>
  <c r="F2629" i="11"/>
  <c r="G2629" i="11"/>
  <c r="I2629" i="11"/>
  <c r="C2625" i="11"/>
  <c r="E2625" i="11"/>
  <c r="O2625" i="11" s="1"/>
  <c r="P2625" i="11" s="1"/>
  <c r="F2625" i="11"/>
  <c r="G2625" i="11"/>
  <c r="I2625" i="11"/>
  <c r="C2621" i="11"/>
  <c r="E2621" i="11"/>
  <c r="O2621" i="11" s="1"/>
  <c r="P2621" i="11" s="1"/>
  <c r="F2621" i="11"/>
  <c r="G2621" i="11"/>
  <c r="I2621" i="11"/>
  <c r="C2617" i="11"/>
  <c r="E2617" i="11"/>
  <c r="O2617" i="11" s="1"/>
  <c r="P2617" i="11" s="1"/>
  <c r="F2617" i="11"/>
  <c r="G2617" i="11"/>
  <c r="I2617" i="11"/>
  <c r="C2613" i="11"/>
  <c r="E2613" i="11"/>
  <c r="O2613" i="11" s="1"/>
  <c r="P2613" i="11" s="1"/>
  <c r="F2613" i="11"/>
  <c r="G2613" i="11"/>
  <c r="I2613" i="11"/>
  <c r="C2609" i="11"/>
  <c r="E2609" i="11"/>
  <c r="O2609" i="11" s="1"/>
  <c r="P2609" i="11" s="1"/>
  <c r="F2609" i="11"/>
  <c r="G2609" i="11"/>
  <c r="I2609" i="11"/>
  <c r="C2605" i="11"/>
  <c r="E2605" i="11"/>
  <c r="O2605" i="11" s="1"/>
  <c r="P2605" i="11" s="1"/>
  <c r="F2605" i="11"/>
  <c r="G2605" i="11"/>
  <c r="I2605" i="11"/>
  <c r="C2601" i="11"/>
  <c r="E2601" i="11"/>
  <c r="O2601" i="11" s="1"/>
  <c r="P2601" i="11" s="1"/>
  <c r="F2601" i="11"/>
  <c r="G2601" i="11"/>
  <c r="I2601" i="11"/>
  <c r="C2597" i="11"/>
  <c r="E2597" i="11"/>
  <c r="O2597" i="11" s="1"/>
  <c r="P2597" i="11" s="1"/>
  <c r="F2597" i="11"/>
  <c r="G2597" i="11"/>
  <c r="I2597" i="11"/>
  <c r="C2593" i="11"/>
  <c r="E2593" i="11"/>
  <c r="O2593" i="11" s="1"/>
  <c r="P2593" i="11" s="1"/>
  <c r="F2593" i="11"/>
  <c r="G2593" i="11"/>
  <c r="I2593" i="11"/>
  <c r="C2589" i="11"/>
  <c r="E2589" i="11"/>
  <c r="O2589" i="11" s="1"/>
  <c r="P2589" i="11" s="1"/>
  <c r="F2589" i="11"/>
  <c r="G2589" i="11"/>
  <c r="I2589" i="11"/>
  <c r="C2585" i="11"/>
  <c r="E2585" i="11"/>
  <c r="O2585" i="11" s="1"/>
  <c r="P2585" i="11" s="1"/>
  <c r="F2585" i="11"/>
  <c r="G2585" i="11"/>
  <c r="I2585" i="11"/>
  <c r="C2581" i="11"/>
  <c r="E2581" i="11"/>
  <c r="O2581" i="11" s="1"/>
  <c r="P2581" i="11" s="1"/>
  <c r="F2581" i="11"/>
  <c r="G2581" i="11"/>
  <c r="I2581" i="11"/>
  <c r="C2577" i="11"/>
  <c r="E2577" i="11"/>
  <c r="O2577" i="11" s="1"/>
  <c r="P2577" i="11" s="1"/>
  <c r="F2577" i="11"/>
  <c r="G2577" i="11"/>
  <c r="I2577" i="11"/>
  <c r="M2564" i="11"/>
  <c r="N2564" i="11"/>
  <c r="G2462" i="11"/>
  <c r="F2462" i="11"/>
  <c r="C2462" i="11"/>
  <c r="E2462" i="11"/>
  <c r="O2462" i="11" s="1"/>
  <c r="P2462" i="11" s="1"/>
  <c r="H2462" i="11"/>
  <c r="I2462" i="11"/>
  <c r="N2450" i="11"/>
  <c r="M2450" i="11"/>
  <c r="N2441" i="11"/>
  <c r="M2441" i="11"/>
  <c r="N2437" i="11"/>
  <c r="M2437" i="11"/>
  <c r="N2418" i="11"/>
  <c r="M2418" i="11"/>
  <c r="E2408" i="11"/>
  <c r="O2408" i="11" s="1"/>
  <c r="P2408" i="11" s="1"/>
  <c r="H2408" i="11"/>
  <c r="C2408" i="11"/>
  <c r="F2408" i="11"/>
  <c r="G2408" i="11"/>
  <c r="I2408" i="11"/>
  <c r="N2402" i="11"/>
  <c r="M2402" i="11"/>
  <c r="N2366" i="11"/>
  <c r="M2366" i="11"/>
  <c r="M2359" i="11"/>
  <c r="N2359" i="11"/>
  <c r="E2780" i="11"/>
  <c r="O2780" i="11" s="1"/>
  <c r="P2780" i="11" s="1"/>
  <c r="G2779" i="11"/>
  <c r="N2773" i="11"/>
  <c r="C2757" i="11"/>
  <c r="E2757" i="11"/>
  <c r="O2757" i="11" s="1"/>
  <c r="P2757" i="11" s="1"/>
  <c r="F2757" i="11"/>
  <c r="H2749" i="11"/>
  <c r="G2748" i="11"/>
  <c r="H2748" i="11"/>
  <c r="I2748" i="11"/>
  <c r="C2747" i="11"/>
  <c r="E2747" i="11"/>
  <c r="O2747" i="11" s="1"/>
  <c r="P2747" i="11" s="1"/>
  <c r="E2740" i="11"/>
  <c r="O2740" i="11" s="1"/>
  <c r="P2740" i="11" s="1"/>
  <c r="G2739" i="11"/>
  <c r="N2725" i="11"/>
  <c r="C2709" i="11"/>
  <c r="E2709" i="11"/>
  <c r="O2709" i="11" s="1"/>
  <c r="P2709" i="11" s="1"/>
  <c r="F2709" i="11"/>
  <c r="H2701" i="11"/>
  <c r="G2700" i="11"/>
  <c r="H2700" i="11"/>
  <c r="I2700" i="11"/>
  <c r="C2699" i="11"/>
  <c r="E2699" i="11"/>
  <c r="O2699" i="11" s="1"/>
  <c r="P2699" i="11" s="1"/>
  <c r="E2692" i="11"/>
  <c r="O2692" i="11" s="1"/>
  <c r="P2692" i="11" s="1"/>
  <c r="G2691" i="11"/>
  <c r="M2680" i="11"/>
  <c r="N2680" i="11"/>
  <c r="I2671" i="11"/>
  <c r="E2664" i="11"/>
  <c r="O2664" i="11" s="1"/>
  <c r="P2664" i="11" s="1"/>
  <c r="G2663" i="11"/>
  <c r="I2657" i="11"/>
  <c r="G2656" i="11"/>
  <c r="H2656" i="11"/>
  <c r="I2656" i="11"/>
  <c r="C2655" i="11"/>
  <c r="E2655" i="11"/>
  <c r="O2655" i="11" s="1"/>
  <c r="P2655" i="11" s="1"/>
  <c r="N2653" i="11"/>
  <c r="C2649" i="11"/>
  <c r="E2649" i="11"/>
  <c r="O2649" i="11" s="1"/>
  <c r="P2649" i="11" s="1"/>
  <c r="F2649" i="11"/>
  <c r="G2649" i="11"/>
  <c r="M2568" i="11"/>
  <c r="N2568" i="11"/>
  <c r="M2546" i="11"/>
  <c r="N2546" i="11"/>
  <c r="C2537" i="11"/>
  <c r="E2537" i="11"/>
  <c r="O2537" i="11" s="1"/>
  <c r="P2537" i="11" s="1"/>
  <c r="F2537" i="11"/>
  <c r="G2537" i="11"/>
  <c r="I2537" i="11"/>
  <c r="M2532" i="11"/>
  <c r="N2532" i="11"/>
  <c r="M2527" i="11"/>
  <c r="N2527" i="11"/>
  <c r="E2512" i="11"/>
  <c r="O2512" i="11" s="1"/>
  <c r="P2512" i="11" s="1"/>
  <c r="C2512" i="11"/>
  <c r="F2512" i="11"/>
  <c r="G2512" i="11"/>
  <c r="H2512" i="11"/>
  <c r="I2512" i="11"/>
  <c r="M2494" i="11"/>
  <c r="N2494" i="11"/>
  <c r="N2486" i="11"/>
  <c r="M2486" i="11"/>
  <c r="E2452" i="11"/>
  <c r="O2452" i="11" s="1"/>
  <c r="P2452" i="11" s="1"/>
  <c r="H2452" i="11"/>
  <c r="C2452" i="11"/>
  <c r="F2452" i="11"/>
  <c r="G2452" i="11"/>
  <c r="I2452" i="11"/>
  <c r="M2439" i="11"/>
  <c r="N2439" i="11"/>
  <c r="M2415" i="11"/>
  <c r="N2415" i="11"/>
  <c r="N2406" i="11"/>
  <c r="M2406" i="11"/>
  <c r="M2399" i="11"/>
  <c r="N2399" i="11"/>
  <c r="M2395" i="11"/>
  <c r="N2395" i="11"/>
  <c r="M2392" i="11"/>
  <c r="N2392" i="11"/>
  <c r="F2784" i="11"/>
  <c r="H2783" i="11"/>
  <c r="G2778" i="11"/>
  <c r="H2778" i="11"/>
  <c r="C2777" i="11"/>
  <c r="E2777" i="11"/>
  <c r="O2777" i="11" s="1"/>
  <c r="P2777" i="11" s="1"/>
  <c r="G2768" i="11"/>
  <c r="H2768" i="11"/>
  <c r="I2768" i="11"/>
  <c r="C2767" i="11"/>
  <c r="E2767" i="11"/>
  <c r="O2767" i="11" s="1"/>
  <c r="P2767" i="11" s="1"/>
  <c r="I2741" i="11"/>
  <c r="F2732" i="11"/>
  <c r="H2731" i="11"/>
  <c r="C2729" i="11"/>
  <c r="E2729" i="11"/>
  <c r="O2729" i="11" s="1"/>
  <c r="P2729" i="11" s="1"/>
  <c r="F2729" i="11"/>
  <c r="G2720" i="11"/>
  <c r="H2720" i="11"/>
  <c r="I2720" i="11"/>
  <c r="C2719" i="11"/>
  <c r="E2719" i="11"/>
  <c r="O2719" i="11" s="1"/>
  <c r="P2719" i="11" s="1"/>
  <c r="I2693" i="11"/>
  <c r="G2684" i="11"/>
  <c r="H2684" i="11"/>
  <c r="I2684" i="11"/>
  <c r="C2683" i="11"/>
  <c r="E2683" i="11"/>
  <c r="O2683" i="11" s="1"/>
  <c r="P2683" i="11" s="1"/>
  <c r="C2677" i="11"/>
  <c r="E2677" i="11"/>
  <c r="O2677" i="11" s="1"/>
  <c r="P2677" i="11" s="1"/>
  <c r="F2677" i="11"/>
  <c r="G2677" i="11"/>
  <c r="F2672" i="11"/>
  <c r="H2671" i="11"/>
  <c r="M2640" i="11"/>
  <c r="N2640" i="11"/>
  <c r="M2572" i="11"/>
  <c r="N2572" i="11"/>
  <c r="M2530" i="11"/>
  <c r="N2530" i="11"/>
  <c r="M2523" i="11"/>
  <c r="G2510" i="11"/>
  <c r="F2510" i="11"/>
  <c r="C2510" i="11"/>
  <c r="E2510" i="11"/>
  <c r="O2510" i="11" s="1"/>
  <c r="P2510" i="11" s="1"/>
  <c r="H2510" i="11"/>
  <c r="I2510" i="11"/>
  <c r="G2486" i="11"/>
  <c r="F2486" i="11"/>
  <c r="C2486" i="11"/>
  <c r="E2486" i="11"/>
  <c r="O2486" i="11" s="1"/>
  <c r="P2486" i="11" s="1"/>
  <c r="H2486" i="11"/>
  <c r="I2486" i="11"/>
  <c r="N2474" i="11"/>
  <c r="M2474" i="11"/>
  <c r="N2465" i="11"/>
  <c r="M2465" i="11"/>
  <c r="N2461" i="11"/>
  <c r="M2461" i="11"/>
  <c r="E2437" i="11"/>
  <c r="O2437" i="11" s="1"/>
  <c r="P2437" i="11" s="1"/>
  <c r="I2437" i="11"/>
  <c r="C2437" i="11"/>
  <c r="F2437" i="11"/>
  <c r="G2437" i="11"/>
  <c r="H2437" i="11"/>
  <c r="M2427" i="11"/>
  <c r="N2427" i="11"/>
  <c r="N2421" i="11"/>
  <c r="M2421" i="11"/>
  <c r="M2419" i="11"/>
  <c r="N2419" i="11"/>
  <c r="M2371" i="11"/>
  <c r="N2371" i="11"/>
  <c r="F2193" i="11"/>
  <c r="C2193" i="11"/>
  <c r="G2193" i="11"/>
  <c r="H2193" i="11"/>
  <c r="I2193" i="11"/>
  <c r="E2193" i="11"/>
  <c r="O2193" i="11" s="1"/>
  <c r="P2193" i="11" s="1"/>
  <c r="G2780" i="11"/>
  <c r="H2780" i="11"/>
  <c r="C2779" i="11"/>
  <c r="E2779" i="11"/>
  <c r="O2779" i="11" s="1"/>
  <c r="P2779" i="11" s="1"/>
  <c r="M2774" i="11"/>
  <c r="N2774" i="11"/>
  <c r="M2764" i="11"/>
  <c r="N2764" i="11"/>
  <c r="C2749" i="11"/>
  <c r="E2749" i="11"/>
  <c r="O2749" i="11" s="1"/>
  <c r="P2749" i="11" s="1"/>
  <c r="F2749" i="11"/>
  <c r="G2740" i="11"/>
  <c r="H2740" i="11"/>
  <c r="I2740" i="11"/>
  <c r="C2739" i="11"/>
  <c r="E2739" i="11"/>
  <c r="O2739" i="11" s="1"/>
  <c r="P2739" i="11" s="1"/>
  <c r="M2726" i="11"/>
  <c r="N2726" i="11"/>
  <c r="M2716" i="11"/>
  <c r="N2716" i="11"/>
  <c r="C2701" i="11"/>
  <c r="E2701" i="11"/>
  <c r="O2701" i="11" s="1"/>
  <c r="P2701" i="11" s="1"/>
  <c r="F2701" i="11"/>
  <c r="G2692" i="11"/>
  <c r="H2692" i="11"/>
  <c r="I2692" i="11"/>
  <c r="C2691" i="11"/>
  <c r="E2691" i="11"/>
  <c r="O2691" i="11" s="1"/>
  <c r="P2691" i="11" s="1"/>
  <c r="M2688" i="11"/>
  <c r="N2688" i="11"/>
  <c r="G2664" i="11"/>
  <c r="H2664" i="11"/>
  <c r="I2664" i="11"/>
  <c r="C2663" i="11"/>
  <c r="E2663" i="11"/>
  <c r="O2663" i="11" s="1"/>
  <c r="P2663" i="11" s="1"/>
  <c r="C2657" i="11"/>
  <c r="E2657" i="11"/>
  <c r="O2657" i="11" s="1"/>
  <c r="P2657" i="11" s="1"/>
  <c r="F2657" i="11"/>
  <c r="G2657" i="11"/>
  <c r="M2654" i="11"/>
  <c r="N2654" i="11"/>
  <c r="M2576" i="11"/>
  <c r="N2576" i="11"/>
  <c r="C2541" i="11"/>
  <c r="E2541" i="11"/>
  <c r="O2541" i="11" s="1"/>
  <c r="P2541" i="11" s="1"/>
  <c r="F2541" i="11"/>
  <c r="G2541" i="11"/>
  <c r="I2541" i="11"/>
  <c r="M2536" i="11"/>
  <c r="N2536" i="11"/>
  <c r="M2514" i="11"/>
  <c r="N2514" i="11"/>
  <c r="M2511" i="11"/>
  <c r="N2511" i="11"/>
  <c r="M2490" i="11"/>
  <c r="N2490" i="11"/>
  <c r="E2476" i="11"/>
  <c r="O2476" i="11" s="1"/>
  <c r="P2476" i="11" s="1"/>
  <c r="H2476" i="11"/>
  <c r="C2476" i="11"/>
  <c r="F2476" i="11"/>
  <c r="G2476" i="11"/>
  <c r="I2476" i="11"/>
  <c r="M2463" i="11"/>
  <c r="N2463" i="11"/>
  <c r="N2409" i="11"/>
  <c r="M2409" i="11"/>
  <c r="M2407" i="11"/>
  <c r="N2407" i="11"/>
  <c r="N2378" i="11"/>
  <c r="M2378" i="11"/>
  <c r="M2360" i="11"/>
  <c r="N2360" i="11"/>
  <c r="M2219" i="11"/>
  <c r="N2219" i="11"/>
  <c r="C2784" i="11"/>
  <c r="F2783" i="11"/>
  <c r="G2782" i="11"/>
  <c r="H2782" i="11"/>
  <c r="C2781" i="11"/>
  <c r="E2781" i="11"/>
  <c r="O2781" i="11" s="1"/>
  <c r="P2781" i="11" s="1"/>
  <c r="C2769" i="11"/>
  <c r="E2769" i="11"/>
  <c r="O2769" i="11" s="1"/>
  <c r="P2769" i="11" s="1"/>
  <c r="F2769" i="11"/>
  <c r="G2760" i="11"/>
  <c r="H2760" i="11"/>
  <c r="I2760" i="11"/>
  <c r="C2759" i="11"/>
  <c r="E2759" i="11"/>
  <c r="O2759" i="11" s="1"/>
  <c r="P2759" i="11" s="1"/>
  <c r="I2743" i="11"/>
  <c r="G2741" i="11"/>
  <c r="C2732" i="11"/>
  <c r="F2731" i="11"/>
  <c r="C2721" i="11"/>
  <c r="E2721" i="11"/>
  <c r="O2721" i="11" s="1"/>
  <c r="P2721" i="11" s="1"/>
  <c r="F2721" i="11"/>
  <c r="G2712" i="11"/>
  <c r="H2712" i="11"/>
  <c r="I2712" i="11"/>
  <c r="C2711" i="11"/>
  <c r="E2711" i="11"/>
  <c r="O2711" i="11" s="1"/>
  <c r="P2711" i="11" s="1"/>
  <c r="I2695" i="11"/>
  <c r="G2693" i="11"/>
  <c r="C2685" i="11"/>
  <c r="E2685" i="11"/>
  <c r="O2685" i="11" s="1"/>
  <c r="P2685" i="11" s="1"/>
  <c r="F2685" i="11"/>
  <c r="G2685" i="11"/>
  <c r="C2672" i="11"/>
  <c r="F2671" i="11"/>
  <c r="H2665" i="11"/>
  <c r="I2659" i="11"/>
  <c r="G2644" i="11"/>
  <c r="H2644" i="11"/>
  <c r="I2644" i="11"/>
  <c r="C2643" i="11"/>
  <c r="E2643" i="11"/>
  <c r="O2643" i="11" s="1"/>
  <c r="P2643" i="11" s="1"/>
  <c r="M2636" i="11"/>
  <c r="N2636" i="11"/>
  <c r="M2632" i="11"/>
  <c r="N2632" i="11"/>
  <c r="M2628" i="11"/>
  <c r="N2628" i="11"/>
  <c r="M2624" i="11"/>
  <c r="N2624" i="11"/>
  <c r="M2620" i="11"/>
  <c r="N2620" i="11"/>
  <c r="M2616" i="11"/>
  <c r="N2616" i="11"/>
  <c r="M2612" i="11"/>
  <c r="N2612" i="11"/>
  <c r="M2608" i="11"/>
  <c r="N2608" i="11"/>
  <c r="M2604" i="11"/>
  <c r="N2604" i="11"/>
  <c r="M2600" i="11"/>
  <c r="N2600" i="11"/>
  <c r="M2596" i="11"/>
  <c r="N2596" i="11"/>
  <c r="M2592" i="11"/>
  <c r="N2592" i="11"/>
  <c r="M2588" i="11"/>
  <c r="N2588" i="11"/>
  <c r="M2584" i="11"/>
  <c r="N2584" i="11"/>
  <c r="M2580" i="11"/>
  <c r="N2580" i="11"/>
  <c r="H2549" i="11"/>
  <c r="C2545" i="11"/>
  <c r="E2545" i="11"/>
  <c r="O2545" i="11" s="1"/>
  <c r="P2545" i="11" s="1"/>
  <c r="F2545" i="11"/>
  <c r="G2545" i="11"/>
  <c r="I2545" i="11"/>
  <c r="N2509" i="11"/>
  <c r="M2509" i="11"/>
  <c r="E2492" i="11"/>
  <c r="O2492" i="11" s="1"/>
  <c r="P2492" i="11" s="1"/>
  <c r="C2492" i="11"/>
  <c r="F2492" i="11"/>
  <c r="G2492" i="11"/>
  <c r="H2492" i="11"/>
  <c r="G2490" i="11"/>
  <c r="F2490" i="11"/>
  <c r="C2490" i="11"/>
  <c r="E2490" i="11"/>
  <c r="O2490" i="11" s="1"/>
  <c r="P2490" i="11" s="1"/>
  <c r="H2490" i="11"/>
  <c r="I2490" i="11"/>
  <c r="L2487" i="11"/>
  <c r="N2485" i="11"/>
  <c r="M2485" i="11"/>
  <c r="E2461" i="11"/>
  <c r="O2461" i="11" s="1"/>
  <c r="P2461" i="11" s="1"/>
  <c r="I2461" i="11"/>
  <c r="C2461" i="11"/>
  <c r="F2461" i="11"/>
  <c r="G2461" i="11"/>
  <c r="H2461" i="11"/>
  <c r="M2451" i="11"/>
  <c r="N2451" i="11"/>
  <c r="M2403" i="11"/>
  <c r="N2403" i="11"/>
  <c r="M2400" i="11"/>
  <c r="N2400" i="11"/>
  <c r="M2367" i="11"/>
  <c r="N2367" i="11"/>
  <c r="E2464" i="11"/>
  <c r="O2464" i="11" s="1"/>
  <c r="P2464" i="11" s="1"/>
  <c r="H2464" i="11"/>
  <c r="E2440" i="11"/>
  <c r="O2440" i="11" s="1"/>
  <c r="P2440" i="11" s="1"/>
  <c r="H2440" i="11"/>
  <c r="M2404" i="11"/>
  <c r="N2404" i="11"/>
  <c r="M2396" i="11"/>
  <c r="N2396" i="11"/>
  <c r="M2388" i="11"/>
  <c r="N2388" i="11"/>
  <c r="M2380" i="11"/>
  <c r="N2380" i="11"/>
  <c r="M2368" i="11"/>
  <c r="N2368" i="11"/>
  <c r="M2341" i="11"/>
  <c r="N2341" i="11"/>
  <c r="N2334" i="11"/>
  <c r="M2334" i="11"/>
  <c r="C2332" i="11"/>
  <c r="H2332" i="11"/>
  <c r="G2332" i="11"/>
  <c r="I2332" i="11"/>
  <c r="F2332" i="11"/>
  <c r="M2315" i="11"/>
  <c r="N2315" i="11"/>
  <c r="M2279" i="11"/>
  <c r="N2279" i="11"/>
  <c r="M2243" i="11"/>
  <c r="N2243" i="11"/>
  <c r="G2530" i="11"/>
  <c r="F2530" i="11"/>
  <c r="G2466" i="11"/>
  <c r="F2466" i="11"/>
  <c r="E2465" i="11"/>
  <c r="O2465" i="11" s="1"/>
  <c r="P2465" i="11" s="1"/>
  <c r="I2465" i="11"/>
  <c r="G2442" i="11"/>
  <c r="F2442" i="11"/>
  <c r="E2441" i="11"/>
  <c r="O2441" i="11" s="1"/>
  <c r="P2441" i="11" s="1"/>
  <c r="I2441" i="11"/>
  <c r="G2422" i="11"/>
  <c r="H2422" i="11"/>
  <c r="F2422" i="11"/>
  <c r="E2421" i="11"/>
  <c r="O2421" i="11" s="1"/>
  <c r="P2421" i="11" s="1"/>
  <c r="I2421" i="11"/>
  <c r="M2416" i="11"/>
  <c r="N2416" i="11"/>
  <c r="G2410" i="11"/>
  <c r="H2410" i="11"/>
  <c r="F2410" i="11"/>
  <c r="E2409" i="11"/>
  <c r="O2409" i="11" s="1"/>
  <c r="P2409" i="11" s="1"/>
  <c r="I2409" i="11"/>
  <c r="M2325" i="11"/>
  <c r="N2325" i="11"/>
  <c r="N2302" i="11"/>
  <c r="M2302" i="11"/>
  <c r="M2267" i="11"/>
  <c r="N2267" i="11"/>
  <c r="C2254" i="11"/>
  <c r="F2254" i="11"/>
  <c r="G2254" i="11"/>
  <c r="H2254" i="11"/>
  <c r="I2254" i="11"/>
  <c r="E2254" i="11"/>
  <c r="O2254" i="11" s="1"/>
  <c r="P2254" i="11" s="1"/>
  <c r="M2249" i="11"/>
  <c r="N2249" i="11"/>
  <c r="M2068" i="11"/>
  <c r="N2068" i="11"/>
  <c r="M2061" i="11"/>
  <c r="N2061" i="11"/>
  <c r="G2526" i="11"/>
  <c r="F2526" i="11"/>
  <c r="H2514" i="11"/>
  <c r="E2468" i="11"/>
  <c r="O2468" i="11" s="1"/>
  <c r="P2468" i="11" s="1"/>
  <c r="H2468" i="11"/>
  <c r="E2444" i="11"/>
  <c r="O2444" i="11" s="1"/>
  <c r="P2444" i="11" s="1"/>
  <c r="H2444" i="11"/>
  <c r="G2378" i="11"/>
  <c r="H2378" i="11"/>
  <c r="I2378" i="11"/>
  <c r="F2378" i="11"/>
  <c r="G2366" i="11"/>
  <c r="H2366" i="11"/>
  <c r="I2366" i="11"/>
  <c r="F2366" i="11"/>
  <c r="E2341" i="11"/>
  <c r="O2341" i="11" s="1"/>
  <c r="P2341" i="11" s="1"/>
  <c r="F2341" i="11"/>
  <c r="G2341" i="11"/>
  <c r="H2341" i="11"/>
  <c r="I2341" i="11"/>
  <c r="C2341" i="11"/>
  <c r="E2334" i="11"/>
  <c r="O2334" i="11" s="1"/>
  <c r="P2334" i="11" s="1"/>
  <c r="F2334" i="11"/>
  <c r="G2334" i="11"/>
  <c r="H2334" i="11"/>
  <c r="I2334" i="11"/>
  <c r="C2334" i="11"/>
  <c r="M2299" i="11"/>
  <c r="N2299" i="11"/>
  <c r="N2286" i="11"/>
  <c r="M2286" i="11"/>
  <c r="M2255" i="11"/>
  <c r="N2255" i="11"/>
  <c r="M2235" i="11"/>
  <c r="N2235" i="11"/>
  <c r="H2774" i="11"/>
  <c r="H2770" i="11"/>
  <c r="H2766" i="11"/>
  <c r="H2762" i="11"/>
  <c r="H2758" i="11"/>
  <c r="H2754" i="11"/>
  <c r="H2750" i="11"/>
  <c r="H2746" i="11"/>
  <c r="H2742" i="11"/>
  <c r="H2738" i="11"/>
  <c r="H2734" i="11"/>
  <c r="H2730" i="11"/>
  <c r="H2726" i="11"/>
  <c r="H2722" i="11"/>
  <c r="H2718" i="11"/>
  <c r="H2714" i="11"/>
  <c r="H2710" i="11"/>
  <c r="H2706" i="11"/>
  <c r="H2702" i="11"/>
  <c r="H2698" i="11"/>
  <c r="H2694" i="11"/>
  <c r="H2690" i="11"/>
  <c r="H2686" i="11"/>
  <c r="H2682" i="11"/>
  <c r="H2678" i="11"/>
  <c r="H2674" i="11"/>
  <c r="H2670" i="11"/>
  <c r="H2666" i="11"/>
  <c r="H2662" i="11"/>
  <c r="H2658" i="11"/>
  <c r="H2654" i="11"/>
  <c r="H2650" i="11"/>
  <c r="H2646" i="11"/>
  <c r="H2642" i="11"/>
  <c r="E2639" i="11"/>
  <c r="O2639" i="11" s="1"/>
  <c r="P2639" i="11" s="1"/>
  <c r="H2638" i="11"/>
  <c r="E2635" i="11"/>
  <c r="O2635" i="11" s="1"/>
  <c r="P2635" i="11" s="1"/>
  <c r="H2634" i="11"/>
  <c r="E2631" i="11"/>
  <c r="O2631" i="11" s="1"/>
  <c r="P2631" i="11" s="1"/>
  <c r="H2630" i="11"/>
  <c r="E2627" i="11"/>
  <c r="O2627" i="11" s="1"/>
  <c r="P2627" i="11" s="1"/>
  <c r="H2626" i="11"/>
  <c r="E2623" i="11"/>
  <c r="O2623" i="11" s="1"/>
  <c r="P2623" i="11" s="1"/>
  <c r="H2622" i="11"/>
  <c r="E2619" i="11"/>
  <c r="O2619" i="11" s="1"/>
  <c r="P2619" i="11" s="1"/>
  <c r="H2618" i="11"/>
  <c r="E2615" i="11"/>
  <c r="O2615" i="11" s="1"/>
  <c r="P2615" i="11" s="1"/>
  <c r="H2614" i="11"/>
  <c r="E2611" i="11"/>
  <c r="O2611" i="11" s="1"/>
  <c r="P2611" i="11" s="1"/>
  <c r="H2610" i="11"/>
  <c r="E2607" i="11"/>
  <c r="O2607" i="11" s="1"/>
  <c r="P2607" i="11" s="1"/>
  <c r="H2606" i="11"/>
  <c r="E2603" i="11"/>
  <c r="O2603" i="11" s="1"/>
  <c r="P2603" i="11" s="1"/>
  <c r="H2602" i="11"/>
  <c r="E2599" i="11"/>
  <c r="O2599" i="11" s="1"/>
  <c r="P2599" i="11" s="1"/>
  <c r="H2598" i="11"/>
  <c r="E2595" i="11"/>
  <c r="O2595" i="11" s="1"/>
  <c r="P2595" i="11" s="1"/>
  <c r="H2594" i="11"/>
  <c r="E2591" i="11"/>
  <c r="O2591" i="11" s="1"/>
  <c r="P2591" i="11" s="1"/>
  <c r="H2590" i="11"/>
  <c r="E2587" i="11"/>
  <c r="O2587" i="11" s="1"/>
  <c r="P2587" i="11" s="1"/>
  <c r="H2586" i="11"/>
  <c r="E2583" i="11"/>
  <c r="O2583" i="11" s="1"/>
  <c r="P2583" i="11" s="1"/>
  <c r="H2582" i="11"/>
  <c r="E2579" i="11"/>
  <c r="O2579" i="11" s="1"/>
  <c r="P2579" i="11" s="1"/>
  <c r="H2578" i="11"/>
  <c r="E2575" i="11"/>
  <c r="O2575" i="11" s="1"/>
  <c r="P2575" i="11" s="1"/>
  <c r="H2574" i="11"/>
  <c r="E2571" i="11"/>
  <c r="O2571" i="11" s="1"/>
  <c r="P2571" i="11" s="1"/>
  <c r="H2570" i="11"/>
  <c r="E2567" i="11"/>
  <c r="O2567" i="11" s="1"/>
  <c r="P2567" i="11" s="1"/>
  <c r="H2566" i="11"/>
  <c r="E2563" i="11"/>
  <c r="O2563" i="11" s="1"/>
  <c r="P2563" i="11" s="1"/>
  <c r="H2562" i="11"/>
  <c r="E2559" i="11"/>
  <c r="O2559" i="11" s="1"/>
  <c r="P2559" i="11" s="1"/>
  <c r="H2558" i="11"/>
  <c r="E2555" i="11"/>
  <c r="O2555" i="11" s="1"/>
  <c r="P2555" i="11" s="1"/>
  <c r="H2554" i="11"/>
  <c r="E2551" i="11"/>
  <c r="O2551" i="11" s="1"/>
  <c r="P2551" i="11" s="1"/>
  <c r="H2550" i="11"/>
  <c r="E2547" i="11"/>
  <c r="O2547" i="11" s="1"/>
  <c r="P2547" i="11" s="1"/>
  <c r="H2546" i="11"/>
  <c r="E2543" i="11"/>
  <c r="O2543" i="11" s="1"/>
  <c r="P2543" i="11" s="1"/>
  <c r="H2542" i="11"/>
  <c r="E2539" i="11"/>
  <c r="O2539" i="11" s="1"/>
  <c r="P2539" i="11" s="1"/>
  <c r="H2538" i="11"/>
  <c r="E2535" i="11"/>
  <c r="O2535" i="11" s="1"/>
  <c r="P2535" i="11" s="1"/>
  <c r="H2534" i="11"/>
  <c r="G2522" i="11"/>
  <c r="F2522" i="11"/>
  <c r="C2521" i="11"/>
  <c r="C2520" i="11"/>
  <c r="E2517" i="11"/>
  <c r="O2517" i="11" s="1"/>
  <c r="P2517" i="11" s="1"/>
  <c r="F2516" i="11"/>
  <c r="E2514" i="11"/>
  <c r="O2514" i="11" s="1"/>
  <c r="P2514" i="11" s="1"/>
  <c r="G2509" i="11"/>
  <c r="H2508" i="11"/>
  <c r="I2506" i="11"/>
  <c r="H2505" i="11"/>
  <c r="I2504" i="11"/>
  <c r="L2496" i="11"/>
  <c r="I2478" i="11"/>
  <c r="H2477" i="11"/>
  <c r="E2474" i="11"/>
  <c r="O2474" i="11" s="1"/>
  <c r="P2474" i="11" s="1"/>
  <c r="F2473" i="11"/>
  <c r="G2470" i="11"/>
  <c r="F2470" i="11"/>
  <c r="E2469" i="11"/>
  <c r="O2469" i="11" s="1"/>
  <c r="P2469" i="11" s="1"/>
  <c r="I2469" i="11"/>
  <c r="I2454" i="11"/>
  <c r="H2453" i="11"/>
  <c r="E2450" i="11"/>
  <c r="O2450" i="11" s="1"/>
  <c r="P2450" i="11" s="1"/>
  <c r="F2449" i="11"/>
  <c r="G2446" i="11"/>
  <c r="F2446" i="11"/>
  <c r="E2445" i="11"/>
  <c r="O2445" i="11" s="1"/>
  <c r="P2445" i="11" s="1"/>
  <c r="I2445" i="11"/>
  <c r="I2430" i="11"/>
  <c r="H2429" i="11"/>
  <c r="E2426" i="11"/>
  <c r="O2426" i="11" s="1"/>
  <c r="P2426" i="11" s="1"/>
  <c r="F2425" i="11"/>
  <c r="E2424" i="11"/>
  <c r="O2424" i="11" s="1"/>
  <c r="P2424" i="11" s="1"/>
  <c r="H2424" i="11"/>
  <c r="E2414" i="11"/>
  <c r="O2414" i="11" s="1"/>
  <c r="P2414" i="11" s="1"/>
  <c r="F2413" i="11"/>
  <c r="E2412" i="11"/>
  <c r="O2412" i="11" s="1"/>
  <c r="P2412" i="11" s="1"/>
  <c r="H2412" i="11"/>
  <c r="G2402" i="11"/>
  <c r="H2402" i="11"/>
  <c r="I2402" i="11"/>
  <c r="F2402" i="11"/>
  <c r="E2401" i="11"/>
  <c r="O2401" i="11" s="1"/>
  <c r="P2401" i="11" s="1"/>
  <c r="I2401" i="11"/>
  <c r="G2394" i="11"/>
  <c r="H2394" i="11"/>
  <c r="I2394" i="11"/>
  <c r="F2394" i="11"/>
  <c r="E2393" i="11"/>
  <c r="O2393" i="11" s="1"/>
  <c r="P2393" i="11" s="1"/>
  <c r="I2393" i="11"/>
  <c r="G2386" i="11"/>
  <c r="H2386" i="11"/>
  <c r="I2386" i="11"/>
  <c r="F2386" i="11"/>
  <c r="E2385" i="11"/>
  <c r="O2385" i="11" s="1"/>
  <c r="P2385" i="11" s="1"/>
  <c r="I2385" i="11"/>
  <c r="L2364" i="11"/>
  <c r="M2358" i="11"/>
  <c r="M2305" i="11"/>
  <c r="N2305" i="11"/>
  <c r="N2294" i="11"/>
  <c r="M2294" i="11"/>
  <c r="N2291" i="11"/>
  <c r="M2291" i="11"/>
  <c r="G2634" i="11"/>
  <c r="G2630" i="11"/>
  <c r="G2626" i="11"/>
  <c r="G2622" i="11"/>
  <c r="G2618" i="11"/>
  <c r="G2614" i="11"/>
  <c r="G2610" i="11"/>
  <c r="G2606" i="11"/>
  <c r="G2602" i="11"/>
  <c r="G2598" i="11"/>
  <c r="G2594" i="11"/>
  <c r="G2590" i="11"/>
  <c r="G2586" i="11"/>
  <c r="G2582" i="11"/>
  <c r="G2578" i="11"/>
  <c r="G2574" i="11"/>
  <c r="G2570" i="11"/>
  <c r="G2566" i="11"/>
  <c r="G2562" i="11"/>
  <c r="G2558" i="11"/>
  <c r="G2554" i="11"/>
  <c r="G2550" i="11"/>
  <c r="G2546" i="11"/>
  <c r="G2542" i="11"/>
  <c r="G2538" i="11"/>
  <c r="G2534" i="11"/>
  <c r="G2518" i="11"/>
  <c r="F2518" i="11"/>
  <c r="C2517" i="11"/>
  <c r="C2516" i="11"/>
  <c r="F2509" i="11"/>
  <c r="G2508" i="11"/>
  <c r="G2505" i="11"/>
  <c r="H2504" i="11"/>
  <c r="I2502" i="11"/>
  <c r="L2492" i="11"/>
  <c r="L2484" i="11"/>
  <c r="I2480" i="11"/>
  <c r="E2472" i="11"/>
  <c r="O2472" i="11" s="1"/>
  <c r="P2472" i="11" s="1"/>
  <c r="H2472" i="11"/>
  <c r="L2460" i="11"/>
  <c r="I2456" i="11"/>
  <c r="E2448" i="11"/>
  <c r="O2448" i="11" s="1"/>
  <c r="P2448" i="11" s="1"/>
  <c r="H2448" i="11"/>
  <c r="L2436" i="11"/>
  <c r="I2432" i="11"/>
  <c r="L2376" i="11"/>
  <c r="N2327" i="11"/>
  <c r="M2327" i="11"/>
  <c r="M2309" i="11"/>
  <c r="N2309" i="11"/>
  <c r="M2297" i="11"/>
  <c r="N2297" i="11"/>
  <c r="M2259" i="11"/>
  <c r="N2259" i="11"/>
  <c r="C2246" i="11"/>
  <c r="F2246" i="11"/>
  <c r="G2246" i="11"/>
  <c r="H2246" i="11"/>
  <c r="I2246" i="11"/>
  <c r="E2246" i="11"/>
  <c r="O2246" i="11" s="1"/>
  <c r="P2246" i="11" s="1"/>
  <c r="M2227" i="11"/>
  <c r="N2227" i="11"/>
  <c r="G2514" i="11"/>
  <c r="F2514" i="11"/>
  <c r="L2488" i="11"/>
  <c r="G2474" i="11"/>
  <c r="F2474" i="11"/>
  <c r="E2473" i="11"/>
  <c r="O2473" i="11" s="1"/>
  <c r="P2473" i="11" s="1"/>
  <c r="I2473" i="11"/>
  <c r="G2450" i="11"/>
  <c r="F2450" i="11"/>
  <c r="E2449" i="11"/>
  <c r="O2449" i="11" s="1"/>
  <c r="P2449" i="11" s="1"/>
  <c r="I2449" i="11"/>
  <c r="G2426" i="11"/>
  <c r="F2426" i="11"/>
  <c r="E2425" i="11"/>
  <c r="O2425" i="11" s="1"/>
  <c r="P2425" i="11" s="1"/>
  <c r="I2425" i="11"/>
  <c r="L2420" i="11"/>
  <c r="G2414" i="11"/>
  <c r="H2414" i="11"/>
  <c r="F2414" i="11"/>
  <c r="E2413" i="11"/>
  <c r="O2413" i="11" s="1"/>
  <c r="P2413" i="11" s="1"/>
  <c r="I2413" i="11"/>
  <c r="L2408" i="11"/>
  <c r="G2362" i="11"/>
  <c r="H2362" i="11"/>
  <c r="I2362" i="11"/>
  <c r="F2362" i="11"/>
  <c r="L2343" i="11"/>
  <c r="M2340" i="11"/>
  <c r="N2340" i="11"/>
  <c r="M2333" i="11"/>
  <c r="N2333" i="11"/>
  <c r="C2320" i="11"/>
  <c r="H2320" i="11"/>
  <c r="F2320" i="11"/>
  <c r="G2320" i="11"/>
  <c r="I2320" i="11"/>
  <c r="E2320" i="11"/>
  <c r="O2320" i="11" s="1"/>
  <c r="P2320" i="11" s="1"/>
  <c r="N2318" i="11"/>
  <c r="M2318" i="11"/>
  <c r="M2303" i="11"/>
  <c r="N2303" i="11"/>
  <c r="M2273" i="11"/>
  <c r="N2273" i="11"/>
  <c r="M2247" i="11"/>
  <c r="N2247" i="11"/>
  <c r="M2121" i="11"/>
  <c r="N2121" i="11"/>
  <c r="I2532" i="11"/>
  <c r="L2528" i="11"/>
  <c r="N2524" i="11"/>
  <c r="M2521" i="11"/>
  <c r="G2506" i="11"/>
  <c r="F2506" i="11"/>
  <c r="C2505" i="11"/>
  <c r="C2504" i="11"/>
  <c r="H2489" i="11"/>
  <c r="I2488" i="11"/>
  <c r="G2478" i="11"/>
  <c r="F2478" i="11"/>
  <c r="E2477" i="11"/>
  <c r="O2477" i="11" s="1"/>
  <c r="P2477" i="11" s="1"/>
  <c r="I2477" i="11"/>
  <c r="M2470" i="11"/>
  <c r="M2469" i="11"/>
  <c r="N2468" i="11"/>
  <c r="G2454" i="11"/>
  <c r="F2454" i="11"/>
  <c r="E2453" i="11"/>
  <c r="O2453" i="11" s="1"/>
  <c r="P2453" i="11" s="1"/>
  <c r="I2453" i="11"/>
  <c r="M2446" i="11"/>
  <c r="M2445" i="11"/>
  <c r="N2444" i="11"/>
  <c r="G2430" i="11"/>
  <c r="F2430" i="11"/>
  <c r="E2429" i="11"/>
  <c r="O2429" i="11" s="1"/>
  <c r="P2429" i="11" s="1"/>
  <c r="I2429" i="11"/>
  <c r="E2416" i="11"/>
  <c r="O2416" i="11" s="1"/>
  <c r="P2416" i="11" s="1"/>
  <c r="H2416" i="11"/>
  <c r="M2354" i="11"/>
  <c r="N2354" i="11"/>
  <c r="M2350" i="11"/>
  <c r="N2350" i="11"/>
  <c r="C2340" i="11"/>
  <c r="G2340" i="11"/>
  <c r="H2340" i="11"/>
  <c r="I2340" i="11"/>
  <c r="F2340" i="11"/>
  <c r="E2333" i="11"/>
  <c r="O2333" i="11" s="1"/>
  <c r="P2333" i="11" s="1"/>
  <c r="G2333" i="11"/>
  <c r="H2333" i="11"/>
  <c r="I2333" i="11"/>
  <c r="F2333" i="11"/>
  <c r="M2295" i="11"/>
  <c r="N2295" i="11"/>
  <c r="L2265" i="11"/>
  <c r="M2251" i="11"/>
  <c r="N2251" i="11"/>
  <c r="I2580" i="11"/>
  <c r="I2576" i="11"/>
  <c r="I2572" i="11"/>
  <c r="I2568" i="11"/>
  <c r="I2564" i="11"/>
  <c r="I2560" i="11"/>
  <c r="I2556" i="11"/>
  <c r="I2552" i="11"/>
  <c r="I2548" i="11"/>
  <c r="I2544" i="11"/>
  <c r="I2540" i="11"/>
  <c r="I2536" i="11"/>
  <c r="H2532" i="11"/>
  <c r="G2502" i="11"/>
  <c r="F2502" i="11"/>
  <c r="G2489" i="11"/>
  <c r="H2488" i="11"/>
  <c r="E2480" i="11"/>
  <c r="O2480" i="11" s="1"/>
  <c r="P2480" i="11" s="1"/>
  <c r="H2480" i="11"/>
  <c r="I2464" i="11"/>
  <c r="E2456" i="11"/>
  <c r="O2456" i="11" s="1"/>
  <c r="P2456" i="11" s="1"/>
  <c r="H2456" i="11"/>
  <c r="I2440" i="11"/>
  <c r="E2432" i="11"/>
  <c r="O2432" i="11" s="1"/>
  <c r="P2432" i="11" s="1"/>
  <c r="H2432" i="11"/>
  <c r="M2372" i="11"/>
  <c r="N2372" i="11"/>
  <c r="G2358" i="11"/>
  <c r="H2358" i="11"/>
  <c r="I2358" i="11"/>
  <c r="F2358" i="11"/>
  <c r="M2328" i="11"/>
  <c r="N2328" i="11"/>
  <c r="M2211" i="11"/>
  <c r="N2211" i="11"/>
  <c r="M2154" i="11"/>
  <c r="N2154" i="11"/>
  <c r="H2580" i="11"/>
  <c r="H2576" i="11"/>
  <c r="H2572" i="11"/>
  <c r="H2568" i="11"/>
  <c r="H2564" i="11"/>
  <c r="H2560" i="11"/>
  <c r="H2556" i="11"/>
  <c r="H2552" i="11"/>
  <c r="H2548" i="11"/>
  <c r="H2544" i="11"/>
  <c r="H2540" i="11"/>
  <c r="H2536" i="11"/>
  <c r="G2532" i="11"/>
  <c r="I2530" i="11"/>
  <c r="H2529" i="11"/>
  <c r="I2528" i="11"/>
  <c r="G2498" i="11"/>
  <c r="F2498" i="11"/>
  <c r="F2489" i="11"/>
  <c r="G2488" i="11"/>
  <c r="G2482" i="11"/>
  <c r="F2482" i="11"/>
  <c r="E2481" i="11"/>
  <c r="O2481" i="11" s="1"/>
  <c r="P2481" i="11" s="1"/>
  <c r="I2481" i="11"/>
  <c r="I2466" i="11"/>
  <c r="H2465" i="11"/>
  <c r="G2464" i="11"/>
  <c r="G2458" i="11"/>
  <c r="F2458" i="11"/>
  <c r="E2457" i="11"/>
  <c r="O2457" i="11" s="1"/>
  <c r="P2457" i="11" s="1"/>
  <c r="I2457" i="11"/>
  <c r="I2442" i="11"/>
  <c r="H2441" i="11"/>
  <c r="G2440" i="11"/>
  <c r="G2434" i="11"/>
  <c r="F2434" i="11"/>
  <c r="E2433" i="11"/>
  <c r="O2433" i="11" s="1"/>
  <c r="P2433" i="11" s="1"/>
  <c r="I2433" i="11"/>
  <c r="M2424" i="11"/>
  <c r="N2424" i="11"/>
  <c r="H2421" i="11"/>
  <c r="G2418" i="11"/>
  <c r="H2418" i="11"/>
  <c r="F2418" i="11"/>
  <c r="E2417" i="11"/>
  <c r="O2417" i="11" s="1"/>
  <c r="P2417" i="11" s="1"/>
  <c r="I2417" i="11"/>
  <c r="M2412" i="11"/>
  <c r="N2412" i="11"/>
  <c r="H2409" i="11"/>
  <c r="G2406" i="11"/>
  <c r="H2406" i="11"/>
  <c r="F2406" i="11"/>
  <c r="E2405" i="11"/>
  <c r="O2405" i="11" s="1"/>
  <c r="P2405" i="11" s="1"/>
  <c r="I2405" i="11"/>
  <c r="G2398" i="11"/>
  <c r="H2398" i="11"/>
  <c r="I2398" i="11"/>
  <c r="F2398" i="11"/>
  <c r="E2397" i="11"/>
  <c r="O2397" i="11" s="1"/>
  <c r="P2397" i="11" s="1"/>
  <c r="I2397" i="11"/>
  <c r="G2390" i="11"/>
  <c r="H2390" i="11"/>
  <c r="I2390" i="11"/>
  <c r="F2390" i="11"/>
  <c r="E2389" i="11"/>
  <c r="O2389" i="11" s="1"/>
  <c r="P2389" i="11" s="1"/>
  <c r="I2389" i="11"/>
  <c r="G2382" i="11"/>
  <c r="H2382" i="11"/>
  <c r="I2382" i="11"/>
  <c r="F2382" i="11"/>
  <c r="E2381" i="11"/>
  <c r="O2381" i="11" s="1"/>
  <c r="P2381" i="11" s="1"/>
  <c r="I2381" i="11"/>
  <c r="M2356" i="11"/>
  <c r="N2356" i="11"/>
  <c r="M2332" i="11"/>
  <c r="N2332" i="11"/>
  <c r="M2319" i="11"/>
  <c r="N2319" i="11"/>
  <c r="M2285" i="11"/>
  <c r="N2285" i="11"/>
  <c r="F2532" i="11"/>
  <c r="H2530" i="11"/>
  <c r="G2529" i="11"/>
  <c r="H2528" i="11"/>
  <c r="I2526" i="11"/>
  <c r="H2525" i="11"/>
  <c r="I2524" i="11"/>
  <c r="L2516" i="11"/>
  <c r="G2494" i="11"/>
  <c r="F2494" i="11"/>
  <c r="E2489" i="11"/>
  <c r="O2489" i="11" s="1"/>
  <c r="P2489" i="11" s="1"/>
  <c r="F2488" i="11"/>
  <c r="E2484" i="11"/>
  <c r="O2484" i="11" s="1"/>
  <c r="P2484" i="11" s="1"/>
  <c r="H2484" i="11"/>
  <c r="L2472" i="11"/>
  <c r="I2468" i="11"/>
  <c r="H2466" i="11"/>
  <c r="G2465" i="11"/>
  <c r="F2464" i="11"/>
  <c r="E2460" i="11"/>
  <c r="O2460" i="11" s="1"/>
  <c r="P2460" i="11" s="1"/>
  <c r="H2460" i="11"/>
  <c r="L2448" i="11"/>
  <c r="I2444" i="11"/>
  <c r="H2442" i="11"/>
  <c r="G2441" i="11"/>
  <c r="F2440" i="11"/>
  <c r="E2436" i="11"/>
  <c r="O2436" i="11" s="1"/>
  <c r="P2436" i="11" s="1"/>
  <c r="H2436" i="11"/>
  <c r="I2422" i="11"/>
  <c r="G2421" i="11"/>
  <c r="I2410" i="11"/>
  <c r="G2409" i="11"/>
  <c r="G2370" i="11"/>
  <c r="H2370" i="11"/>
  <c r="I2370" i="11"/>
  <c r="F2370" i="11"/>
  <c r="G2354" i="11"/>
  <c r="H2354" i="11"/>
  <c r="I2354" i="11"/>
  <c r="F2354" i="11"/>
  <c r="L2352" i="11"/>
  <c r="L2348" i="11"/>
  <c r="M2344" i="11"/>
  <c r="N2344" i="11"/>
  <c r="M2321" i="11"/>
  <c r="N2321" i="11"/>
  <c r="M2301" i="11"/>
  <c r="N2301" i="11"/>
  <c r="N2298" i="11"/>
  <c r="M2298" i="11"/>
  <c r="N2296" i="11"/>
  <c r="M2296" i="11"/>
  <c r="C2262" i="11"/>
  <c r="F2262" i="11"/>
  <c r="G2262" i="11"/>
  <c r="H2262" i="11"/>
  <c r="I2262" i="11"/>
  <c r="E2262" i="11"/>
  <c r="O2262" i="11" s="1"/>
  <c r="P2262" i="11" s="1"/>
  <c r="L2257" i="11"/>
  <c r="I2377" i="11"/>
  <c r="I2373" i="11"/>
  <c r="I2369" i="11"/>
  <c r="I2365" i="11"/>
  <c r="I2361" i="11"/>
  <c r="I2357" i="11"/>
  <c r="I2353" i="11"/>
  <c r="F2350" i="11"/>
  <c r="I2349" i="11"/>
  <c r="F2346" i="11"/>
  <c r="H2345" i="11"/>
  <c r="H2339" i="11"/>
  <c r="I2330" i="11"/>
  <c r="C2324" i="11"/>
  <c r="H2324" i="11"/>
  <c r="E2322" i="11"/>
  <c r="O2322" i="11" s="1"/>
  <c r="P2322" i="11" s="1"/>
  <c r="G2318" i="11"/>
  <c r="H2314" i="11"/>
  <c r="I2310" i="11"/>
  <c r="L2300" i="11"/>
  <c r="C2280" i="11"/>
  <c r="E2280" i="11"/>
  <c r="O2280" i="11" s="1"/>
  <c r="P2280" i="11" s="1"/>
  <c r="H2280" i="11"/>
  <c r="L2237" i="11"/>
  <c r="L2221" i="11"/>
  <c r="M2157" i="11"/>
  <c r="N2157" i="11"/>
  <c r="M2140" i="11"/>
  <c r="N2140" i="11"/>
  <c r="M2137" i="11"/>
  <c r="N2137" i="11"/>
  <c r="M2085" i="11"/>
  <c r="N2085" i="11"/>
  <c r="N2072" i="11"/>
  <c r="M2072" i="11"/>
  <c r="M1989" i="11"/>
  <c r="N1989" i="11"/>
  <c r="E2321" i="11"/>
  <c r="O2321" i="11" s="1"/>
  <c r="P2321" i="11" s="1"/>
  <c r="I2321" i="11"/>
  <c r="C2316" i="11"/>
  <c r="H2316" i="11"/>
  <c r="M2289" i="11"/>
  <c r="N2289" i="11"/>
  <c r="E2281" i="11"/>
  <c r="O2281" i="11" s="1"/>
  <c r="P2281" i="11" s="1"/>
  <c r="G2281" i="11"/>
  <c r="I2281" i="11"/>
  <c r="C2272" i="11"/>
  <c r="E2272" i="11"/>
  <c r="O2272" i="11" s="1"/>
  <c r="P2272" i="11" s="1"/>
  <c r="H2272" i="11"/>
  <c r="E2241" i="11"/>
  <c r="O2241" i="11" s="1"/>
  <c r="P2241" i="11" s="1"/>
  <c r="G2241" i="11"/>
  <c r="I2241" i="11"/>
  <c r="C2230" i="11"/>
  <c r="F2230" i="11"/>
  <c r="I2230" i="11"/>
  <c r="E2225" i="11"/>
  <c r="O2225" i="11" s="1"/>
  <c r="P2225" i="11" s="1"/>
  <c r="G2225" i="11"/>
  <c r="I2225" i="11"/>
  <c r="C2214" i="11"/>
  <c r="F2214" i="11"/>
  <c r="I2214" i="11"/>
  <c r="N2174" i="11"/>
  <c r="M2174" i="11"/>
  <c r="M2104" i="11"/>
  <c r="N2104" i="11"/>
  <c r="M2101" i="11"/>
  <c r="N2101" i="11"/>
  <c r="N2081" i="11"/>
  <c r="N2073" i="11"/>
  <c r="M2073" i="11"/>
  <c r="I2059" i="11"/>
  <c r="E2059" i="11"/>
  <c r="O2059" i="11" s="1"/>
  <c r="P2059" i="11" s="1"/>
  <c r="F2059" i="11"/>
  <c r="G2059" i="11"/>
  <c r="H2059" i="11"/>
  <c r="C2059" i="11"/>
  <c r="F1882" i="11"/>
  <c r="E1882" i="11"/>
  <c r="O1882" i="11" s="1"/>
  <c r="P1882" i="11" s="1"/>
  <c r="C1882" i="11"/>
  <c r="G1882" i="11"/>
  <c r="H1882" i="11"/>
  <c r="I1882" i="11"/>
  <c r="E2317" i="11"/>
  <c r="O2317" i="11" s="1"/>
  <c r="P2317" i="11" s="1"/>
  <c r="I2317" i="11"/>
  <c r="C2312" i="11"/>
  <c r="H2312" i="11"/>
  <c r="E2310" i="11"/>
  <c r="O2310" i="11" s="1"/>
  <c r="P2310" i="11" s="1"/>
  <c r="F2309" i="11"/>
  <c r="F2304" i="11"/>
  <c r="M2277" i="11"/>
  <c r="N2277" i="11"/>
  <c r="C2264" i="11"/>
  <c r="E2264" i="11"/>
  <c r="O2264" i="11" s="1"/>
  <c r="P2264" i="11" s="1"/>
  <c r="H2264" i="11"/>
  <c r="C2256" i="11"/>
  <c r="E2256" i="11"/>
  <c r="O2256" i="11" s="1"/>
  <c r="P2256" i="11" s="1"/>
  <c r="H2256" i="11"/>
  <c r="C2248" i="11"/>
  <c r="E2248" i="11"/>
  <c r="O2248" i="11" s="1"/>
  <c r="P2248" i="11" s="1"/>
  <c r="H2248" i="11"/>
  <c r="M2233" i="11"/>
  <c r="N2233" i="11"/>
  <c r="M2217" i="11"/>
  <c r="N2217" i="11"/>
  <c r="M2203" i="11"/>
  <c r="N2203" i="11"/>
  <c r="M2199" i="11"/>
  <c r="N2199" i="11"/>
  <c r="M2195" i="11"/>
  <c r="N2195" i="11"/>
  <c r="M2176" i="11"/>
  <c r="N2176" i="11"/>
  <c r="M2173" i="11"/>
  <c r="N2173" i="11"/>
  <c r="M2145" i="11"/>
  <c r="N2145" i="11"/>
  <c r="M2117" i="11"/>
  <c r="N2117" i="11"/>
  <c r="M2057" i="11"/>
  <c r="N2057" i="11"/>
  <c r="H2404" i="11"/>
  <c r="H2400" i="11"/>
  <c r="H2396" i="11"/>
  <c r="H2392" i="11"/>
  <c r="H2388" i="11"/>
  <c r="H2384" i="11"/>
  <c r="H2380" i="11"/>
  <c r="H2376" i="11"/>
  <c r="H2372" i="11"/>
  <c r="H2368" i="11"/>
  <c r="H2364" i="11"/>
  <c r="H2360" i="11"/>
  <c r="H2356" i="11"/>
  <c r="H2352" i="11"/>
  <c r="H2348" i="11"/>
  <c r="C2345" i="11"/>
  <c r="F2344" i="11"/>
  <c r="H2343" i="11"/>
  <c r="H2337" i="11"/>
  <c r="I2327" i="11"/>
  <c r="E2313" i="11"/>
  <c r="O2313" i="11" s="1"/>
  <c r="P2313" i="11" s="1"/>
  <c r="I2313" i="11"/>
  <c r="C2310" i="11"/>
  <c r="C2308" i="11"/>
  <c r="H2308" i="11"/>
  <c r="E2306" i="11"/>
  <c r="O2306" i="11" s="1"/>
  <c r="P2306" i="11" s="1"/>
  <c r="H2298" i="11"/>
  <c r="H2297" i="11"/>
  <c r="I2294" i="11"/>
  <c r="I2292" i="11"/>
  <c r="I2286" i="11"/>
  <c r="C2282" i="11"/>
  <c r="F2282" i="11"/>
  <c r="E2273" i="11"/>
  <c r="O2273" i="11" s="1"/>
  <c r="P2273" i="11" s="1"/>
  <c r="G2273" i="11"/>
  <c r="I2273" i="11"/>
  <c r="M2234" i="11"/>
  <c r="M2218" i="11"/>
  <c r="M2184" i="11"/>
  <c r="N2184" i="11"/>
  <c r="N2162" i="11"/>
  <c r="M2162" i="11"/>
  <c r="N2126" i="11"/>
  <c r="M2126" i="11"/>
  <c r="M2039" i="11"/>
  <c r="N2039" i="11"/>
  <c r="E2309" i="11"/>
  <c r="O2309" i="11" s="1"/>
  <c r="P2309" i="11" s="1"/>
  <c r="I2309" i="11"/>
  <c r="C2304" i="11"/>
  <c r="H2304" i="11"/>
  <c r="C2284" i="11"/>
  <c r="E2284" i="11"/>
  <c r="O2284" i="11" s="1"/>
  <c r="P2284" i="11" s="1"/>
  <c r="H2284" i="11"/>
  <c r="M2269" i="11"/>
  <c r="N2269" i="11"/>
  <c r="E2265" i="11"/>
  <c r="O2265" i="11" s="1"/>
  <c r="P2265" i="11" s="1"/>
  <c r="G2265" i="11"/>
  <c r="I2265" i="11"/>
  <c r="M2261" i="11"/>
  <c r="N2261" i="11"/>
  <c r="E2257" i="11"/>
  <c r="O2257" i="11" s="1"/>
  <c r="P2257" i="11" s="1"/>
  <c r="G2257" i="11"/>
  <c r="I2257" i="11"/>
  <c r="M2253" i="11"/>
  <c r="N2253" i="11"/>
  <c r="E2249" i="11"/>
  <c r="O2249" i="11" s="1"/>
  <c r="P2249" i="11" s="1"/>
  <c r="G2249" i="11"/>
  <c r="I2249" i="11"/>
  <c r="M2245" i="11"/>
  <c r="N2245" i="11"/>
  <c r="C2242" i="11"/>
  <c r="F2242" i="11"/>
  <c r="I2242" i="11"/>
  <c r="E2237" i="11"/>
  <c r="O2237" i="11" s="1"/>
  <c r="P2237" i="11" s="1"/>
  <c r="G2237" i="11"/>
  <c r="I2237" i="11"/>
  <c r="C2226" i="11"/>
  <c r="F2226" i="11"/>
  <c r="I2226" i="11"/>
  <c r="E2221" i="11"/>
  <c r="O2221" i="11" s="1"/>
  <c r="P2221" i="11" s="1"/>
  <c r="G2221" i="11"/>
  <c r="I2221" i="11"/>
  <c r="C2210" i="11"/>
  <c r="F2210" i="11"/>
  <c r="I2210" i="11"/>
  <c r="M2161" i="11"/>
  <c r="N2161" i="11"/>
  <c r="M2142" i="11"/>
  <c r="N2142" i="11"/>
  <c r="M2128" i="11"/>
  <c r="N2128" i="11"/>
  <c r="M2125" i="11"/>
  <c r="N2125" i="11"/>
  <c r="M2118" i="11"/>
  <c r="N2118" i="11"/>
  <c r="N2078" i="11"/>
  <c r="M2078" i="11"/>
  <c r="N2046" i="11"/>
  <c r="M2046" i="11"/>
  <c r="E2343" i="11"/>
  <c r="O2343" i="11" s="1"/>
  <c r="P2343" i="11" s="1"/>
  <c r="N2339" i="11"/>
  <c r="N2331" i="11"/>
  <c r="N2316" i="11"/>
  <c r="E2305" i="11"/>
  <c r="O2305" i="11" s="1"/>
  <c r="P2305" i="11" s="1"/>
  <c r="I2305" i="11"/>
  <c r="C2300" i="11"/>
  <c r="H2300" i="11"/>
  <c r="E2298" i="11"/>
  <c r="O2298" i="11" s="1"/>
  <c r="P2298" i="11" s="1"/>
  <c r="F2297" i="11"/>
  <c r="F2292" i="11"/>
  <c r="G2286" i="11"/>
  <c r="C2274" i="11"/>
  <c r="F2274" i="11"/>
  <c r="I2260" i="11"/>
  <c r="I2252" i="11"/>
  <c r="G2238" i="11"/>
  <c r="F2233" i="11"/>
  <c r="M2229" i="11"/>
  <c r="N2229" i="11"/>
  <c r="G2222" i="11"/>
  <c r="F2217" i="11"/>
  <c r="M2213" i="11"/>
  <c r="N2213" i="11"/>
  <c r="C2187" i="11"/>
  <c r="F2187" i="11"/>
  <c r="G2187" i="11"/>
  <c r="H2187" i="11"/>
  <c r="M2181" i="11"/>
  <c r="N2181" i="11"/>
  <c r="I2176" i="11"/>
  <c r="C2176" i="11"/>
  <c r="E2176" i="11"/>
  <c r="O2176" i="11" s="1"/>
  <c r="P2176" i="11" s="1"/>
  <c r="F2176" i="11"/>
  <c r="M2164" i="11"/>
  <c r="N2164" i="11"/>
  <c r="M2105" i="11"/>
  <c r="N2105" i="11"/>
  <c r="N2099" i="11"/>
  <c r="M2099" i="11"/>
  <c r="M2069" i="11"/>
  <c r="N2069" i="11"/>
  <c r="H2531" i="11"/>
  <c r="H2527" i="11"/>
  <c r="H2523" i="11"/>
  <c r="H2519" i="11"/>
  <c r="H2515" i="11"/>
  <c r="H2511" i="11"/>
  <c r="H2507" i="11"/>
  <c r="H2503" i="11"/>
  <c r="H2499" i="11"/>
  <c r="H2495" i="11"/>
  <c r="H2491" i="11"/>
  <c r="H2487" i="11"/>
  <c r="H2483" i="11"/>
  <c r="H2479" i="11"/>
  <c r="H2475" i="11"/>
  <c r="H2471" i="11"/>
  <c r="H2467" i="11"/>
  <c r="H2463" i="11"/>
  <c r="H2459" i="11"/>
  <c r="H2455" i="11"/>
  <c r="H2451" i="11"/>
  <c r="H2447" i="11"/>
  <c r="H2443" i="11"/>
  <c r="H2439" i="11"/>
  <c r="H2435" i="11"/>
  <c r="H2431" i="11"/>
  <c r="H2427" i="11"/>
  <c r="H2423" i="11"/>
  <c r="H2419" i="11"/>
  <c r="H2415" i="11"/>
  <c r="H2411" i="11"/>
  <c r="H2407" i="11"/>
  <c r="H2403" i="11"/>
  <c r="H2399" i="11"/>
  <c r="H2395" i="11"/>
  <c r="H2391" i="11"/>
  <c r="H2387" i="11"/>
  <c r="H2383" i="11"/>
  <c r="H2379" i="11"/>
  <c r="H2375" i="11"/>
  <c r="H2371" i="11"/>
  <c r="H2367" i="11"/>
  <c r="H2363" i="11"/>
  <c r="H2359" i="11"/>
  <c r="H2355" i="11"/>
  <c r="H2351" i="11"/>
  <c r="H2347" i="11"/>
  <c r="N2345" i="11"/>
  <c r="C2343" i="11"/>
  <c r="H2335" i="11"/>
  <c r="C2328" i="11"/>
  <c r="H2328" i="11"/>
  <c r="E2327" i="11"/>
  <c r="O2327" i="11" s="1"/>
  <c r="P2327" i="11" s="1"/>
  <c r="I2325" i="11"/>
  <c r="L2320" i="11"/>
  <c r="N2317" i="11"/>
  <c r="M2314" i="11"/>
  <c r="E2301" i="11"/>
  <c r="O2301" i="11" s="1"/>
  <c r="P2301" i="11" s="1"/>
  <c r="I2301" i="11"/>
  <c r="C2298" i="11"/>
  <c r="C2296" i="11"/>
  <c r="H2296" i="11"/>
  <c r="E2294" i="11"/>
  <c r="O2294" i="11" s="1"/>
  <c r="P2294" i="11" s="1"/>
  <c r="G2290" i="11"/>
  <c r="C2288" i="11"/>
  <c r="E2288" i="11"/>
  <c r="O2288" i="11" s="1"/>
  <c r="P2288" i="11" s="1"/>
  <c r="H2288" i="11"/>
  <c r="E2286" i="11"/>
  <c r="O2286" i="11" s="1"/>
  <c r="P2286" i="11" s="1"/>
  <c r="E2285" i="11"/>
  <c r="O2285" i="11" s="1"/>
  <c r="P2285" i="11" s="1"/>
  <c r="G2285" i="11"/>
  <c r="I2285" i="11"/>
  <c r="C2276" i="11"/>
  <c r="E2276" i="11"/>
  <c r="O2276" i="11" s="1"/>
  <c r="P2276" i="11" s="1"/>
  <c r="H2276" i="11"/>
  <c r="C2266" i="11"/>
  <c r="F2266" i="11"/>
  <c r="C2258" i="11"/>
  <c r="F2258" i="11"/>
  <c r="C2250" i="11"/>
  <c r="F2250" i="11"/>
  <c r="M2230" i="11"/>
  <c r="M2214" i="11"/>
  <c r="C2206" i="11"/>
  <c r="F2206" i="11"/>
  <c r="I2206" i="11"/>
  <c r="C2202" i="11"/>
  <c r="E2202" i="11"/>
  <c r="O2202" i="11" s="1"/>
  <c r="P2202" i="11" s="1"/>
  <c r="F2202" i="11"/>
  <c r="I2202" i="11"/>
  <c r="C2198" i="11"/>
  <c r="E2198" i="11"/>
  <c r="O2198" i="11" s="1"/>
  <c r="P2198" i="11" s="1"/>
  <c r="F2198" i="11"/>
  <c r="I2198" i="11"/>
  <c r="C2194" i="11"/>
  <c r="E2194" i="11"/>
  <c r="O2194" i="11" s="1"/>
  <c r="P2194" i="11" s="1"/>
  <c r="F2194" i="11"/>
  <c r="I2194" i="11"/>
  <c r="M2178" i="11"/>
  <c r="N2178" i="11"/>
  <c r="N2150" i="11"/>
  <c r="M2150" i="11"/>
  <c r="L2108" i="11"/>
  <c r="M2088" i="11"/>
  <c r="N2088" i="11"/>
  <c r="E2297" i="11"/>
  <c r="O2297" i="11" s="1"/>
  <c r="P2297" i="11" s="1"/>
  <c r="I2297" i="11"/>
  <c r="C2292" i="11"/>
  <c r="H2292" i="11"/>
  <c r="M2281" i="11"/>
  <c r="N2281" i="11"/>
  <c r="C2238" i="11"/>
  <c r="F2238" i="11"/>
  <c r="I2238" i="11"/>
  <c r="E2233" i="11"/>
  <c r="O2233" i="11" s="1"/>
  <c r="P2233" i="11" s="1"/>
  <c r="G2233" i="11"/>
  <c r="I2233" i="11"/>
  <c r="C2222" i="11"/>
  <c r="F2222" i="11"/>
  <c r="I2222" i="11"/>
  <c r="E2217" i="11"/>
  <c r="O2217" i="11" s="1"/>
  <c r="P2217" i="11" s="1"/>
  <c r="G2217" i="11"/>
  <c r="I2217" i="11"/>
  <c r="M2209" i="11"/>
  <c r="N2209" i="11"/>
  <c r="N2186" i="11"/>
  <c r="M2186" i="11"/>
  <c r="I2184" i="11"/>
  <c r="F2184" i="11"/>
  <c r="G2184" i="11"/>
  <c r="H2184" i="11"/>
  <c r="E2184" i="11"/>
  <c r="O2184" i="11" s="1"/>
  <c r="P2184" i="11" s="1"/>
  <c r="M2172" i="11"/>
  <c r="N2172" i="11"/>
  <c r="M2152" i="11"/>
  <c r="N2152" i="11"/>
  <c r="M2149" i="11"/>
  <c r="N2149" i="11"/>
  <c r="M2133" i="11"/>
  <c r="N2133" i="11"/>
  <c r="N2089" i="11"/>
  <c r="M2060" i="11"/>
  <c r="N2060" i="11"/>
  <c r="N2054" i="11"/>
  <c r="M2054" i="11"/>
  <c r="I2350" i="11"/>
  <c r="I2346" i="11"/>
  <c r="C2336" i="11"/>
  <c r="H2336" i="11"/>
  <c r="I2322" i="11"/>
  <c r="E2293" i="11"/>
  <c r="O2293" i="11" s="1"/>
  <c r="P2293" i="11" s="1"/>
  <c r="I2293" i="11"/>
  <c r="E2289" i="11"/>
  <c r="O2289" i="11" s="1"/>
  <c r="P2289" i="11" s="1"/>
  <c r="I2289" i="11"/>
  <c r="E2277" i="11"/>
  <c r="O2277" i="11" s="1"/>
  <c r="P2277" i="11" s="1"/>
  <c r="G2277" i="11"/>
  <c r="I2277" i="11"/>
  <c r="C2268" i="11"/>
  <c r="E2268" i="11"/>
  <c r="O2268" i="11" s="1"/>
  <c r="P2268" i="11" s="1"/>
  <c r="H2268" i="11"/>
  <c r="C2260" i="11"/>
  <c r="E2260" i="11"/>
  <c r="O2260" i="11" s="1"/>
  <c r="P2260" i="11" s="1"/>
  <c r="H2260" i="11"/>
  <c r="C2252" i="11"/>
  <c r="E2252" i="11"/>
  <c r="O2252" i="11" s="1"/>
  <c r="P2252" i="11" s="1"/>
  <c r="H2252" i="11"/>
  <c r="M2241" i="11"/>
  <c r="N2241" i="11"/>
  <c r="M2225" i="11"/>
  <c r="N2225" i="11"/>
  <c r="N2097" i="11"/>
  <c r="M2097" i="11"/>
  <c r="N2094" i="11"/>
  <c r="M2094" i="11"/>
  <c r="M2084" i="11"/>
  <c r="N2084" i="11"/>
  <c r="H2350" i="11"/>
  <c r="E2347" i="11"/>
  <c r="O2347" i="11" s="1"/>
  <c r="P2347" i="11" s="1"/>
  <c r="H2346" i="11"/>
  <c r="F2325" i="11"/>
  <c r="F2324" i="11"/>
  <c r="H2322" i="11"/>
  <c r="H2321" i="11"/>
  <c r="I2318" i="11"/>
  <c r="I2316" i="11"/>
  <c r="N2284" i="11"/>
  <c r="N2232" i="11"/>
  <c r="N2216" i="11"/>
  <c r="M2205" i="11"/>
  <c r="N2205" i="11"/>
  <c r="M2201" i="11"/>
  <c r="N2201" i="11"/>
  <c r="M2197" i="11"/>
  <c r="N2197" i="11"/>
  <c r="L2193" i="11"/>
  <c r="M2169" i="11"/>
  <c r="N2169" i="11"/>
  <c r="M2130" i="11"/>
  <c r="N2130" i="11"/>
  <c r="N2100" i="11"/>
  <c r="M2100" i="11"/>
  <c r="I2060" i="11"/>
  <c r="F2060" i="11"/>
  <c r="H2060" i="11"/>
  <c r="E2060" i="11"/>
  <c r="O2060" i="11" s="1"/>
  <c r="P2060" i="11" s="1"/>
  <c r="G2060" i="11"/>
  <c r="C2060" i="11"/>
  <c r="M1953" i="11"/>
  <c r="N1953" i="11"/>
  <c r="M1950" i="11"/>
  <c r="N1950" i="11"/>
  <c r="I2339" i="11"/>
  <c r="I2331" i="11"/>
  <c r="C2325" i="11"/>
  <c r="E2324" i="11"/>
  <c r="O2324" i="11" s="1"/>
  <c r="P2324" i="11" s="1"/>
  <c r="G2322" i="11"/>
  <c r="G2321" i="11"/>
  <c r="H2318" i="11"/>
  <c r="H2317" i="11"/>
  <c r="G2316" i="11"/>
  <c r="I2314" i="11"/>
  <c r="I2312" i="11"/>
  <c r="L2304" i="11"/>
  <c r="H2281" i="11"/>
  <c r="F2280" i="11"/>
  <c r="C2278" i="11"/>
  <c r="F2278" i="11"/>
  <c r="I2272" i="11"/>
  <c r="E2269" i="11"/>
  <c r="O2269" i="11" s="1"/>
  <c r="P2269" i="11" s="1"/>
  <c r="G2269" i="11"/>
  <c r="I2269" i="11"/>
  <c r="M2266" i="11"/>
  <c r="E2261" i="11"/>
  <c r="O2261" i="11" s="1"/>
  <c r="P2261" i="11" s="1"/>
  <c r="G2261" i="11"/>
  <c r="I2261" i="11"/>
  <c r="M2258" i="11"/>
  <c r="E2253" i="11"/>
  <c r="O2253" i="11" s="1"/>
  <c r="P2253" i="11" s="1"/>
  <c r="G2253" i="11"/>
  <c r="I2253" i="11"/>
  <c r="M2250" i="11"/>
  <c r="E2245" i="11"/>
  <c r="O2245" i="11" s="1"/>
  <c r="P2245" i="11" s="1"/>
  <c r="G2245" i="11"/>
  <c r="I2245" i="11"/>
  <c r="H2241" i="11"/>
  <c r="C2234" i="11"/>
  <c r="F2234" i="11"/>
  <c r="I2234" i="11"/>
  <c r="H2230" i="11"/>
  <c r="E2229" i="11"/>
  <c r="O2229" i="11" s="1"/>
  <c r="P2229" i="11" s="1"/>
  <c r="G2229" i="11"/>
  <c r="I2229" i="11"/>
  <c r="H2225" i="11"/>
  <c r="C2218" i="11"/>
  <c r="F2218" i="11"/>
  <c r="I2218" i="11"/>
  <c r="H2214" i="11"/>
  <c r="E2213" i="11"/>
  <c r="O2213" i="11" s="1"/>
  <c r="P2213" i="11" s="1"/>
  <c r="G2213" i="11"/>
  <c r="I2213" i="11"/>
  <c r="M2190" i="11"/>
  <c r="N2190" i="11"/>
  <c r="I2188" i="11"/>
  <c r="C2188" i="11"/>
  <c r="E2188" i="11"/>
  <c r="O2188" i="11" s="1"/>
  <c r="P2188" i="11" s="1"/>
  <c r="F2188" i="11"/>
  <c r="M2180" i="11"/>
  <c r="M2166" i="11"/>
  <c r="N2166" i="11"/>
  <c r="N2138" i="11"/>
  <c r="M2138" i="11"/>
  <c r="H2189" i="11"/>
  <c r="L2187" i="11"/>
  <c r="G2183" i="11"/>
  <c r="H2177" i="11"/>
  <c r="L2175" i="11"/>
  <c r="E2172" i="11"/>
  <c r="O2172" i="11" s="1"/>
  <c r="P2172" i="11" s="1"/>
  <c r="G2171" i="11"/>
  <c r="H2165" i="11"/>
  <c r="L2163" i="11"/>
  <c r="E2160" i="11"/>
  <c r="O2160" i="11" s="1"/>
  <c r="P2160" i="11" s="1"/>
  <c r="G2159" i="11"/>
  <c r="H2153" i="11"/>
  <c r="L2151" i="11"/>
  <c r="E2148" i="11"/>
  <c r="O2148" i="11" s="1"/>
  <c r="P2148" i="11" s="1"/>
  <c r="G2147" i="11"/>
  <c r="H2141" i="11"/>
  <c r="L2139" i="11"/>
  <c r="E2136" i="11"/>
  <c r="O2136" i="11" s="1"/>
  <c r="P2136" i="11" s="1"/>
  <c r="G2135" i="11"/>
  <c r="H2129" i="11"/>
  <c r="L2127" i="11"/>
  <c r="E2124" i="11"/>
  <c r="O2124" i="11" s="1"/>
  <c r="P2124" i="11" s="1"/>
  <c r="G2123" i="11"/>
  <c r="G2115" i="11"/>
  <c r="H2111" i="11"/>
  <c r="L2103" i="11"/>
  <c r="L2098" i="11"/>
  <c r="L2074" i="11"/>
  <c r="L2071" i="11"/>
  <c r="F2063" i="11"/>
  <c r="L2033" i="11"/>
  <c r="C2000" i="11"/>
  <c r="I2000" i="11"/>
  <c r="F2000" i="11"/>
  <c r="G2000" i="11"/>
  <c r="H2000" i="11"/>
  <c r="E2000" i="11"/>
  <c r="O2000" i="11" s="1"/>
  <c r="P2000" i="11" s="1"/>
  <c r="N1935" i="11"/>
  <c r="M1935" i="11"/>
  <c r="M1898" i="11"/>
  <c r="N1898" i="11"/>
  <c r="N1882" i="11"/>
  <c r="M1882" i="11"/>
  <c r="M1845" i="11"/>
  <c r="N1845" i="11"/>
  <c r="G2164" i="11"/>
  <c r="G2152" i="11"/>
  <c r="G2140" i="11"/>
  <c r="G2128" i="11"/>
  <c r="G2107" i="11"/>
  <c r="M1961" i="11"/>
  <c r="N1961" i="11"/>
  <c r="M1959" i="11"/>
  <c r="N1959" i="11"/>
  <c r="M1951" i="11"/>
  <c r="N1951" i="11"/>
  <c r="N1936" i="11"/>
  <c r="M1936" i="11"/>
  <c r="M1905" i="11"/>
  <c r="N1905" i="11"/>
  <c r="M1899" i="11"/>
  <c r="N1899" i="11"/>
  <c r="F1886" i="11"/>
  <c r="G1886" i="11"/>
  <c r="H1886" i="11"/>
  <c r="I1886" i="11"/>
  <c r="E1886" i="11"/>
  <c r="O1886" i="11" s="1"/>
  <c r="P1886" i="11" s="1"/>
  <c r="C1886" i="11"/>
  <c r="N1883" i="11"/>
  <c r="M1883" i="11"/>
  <c r="I2209" i="11"/>
  <c r="I2205" i="11"/>
  <c r="I2201" i="11"/>
  <c r="I2197" i="11"/>
  <c r="C2189" i="11"/>
  <c r="C2183" i="11"/>
  <c r="I2181" i="11"/>
  <c r="C2177" i="11"/>
  <c r="H2175" i="11"/>
  <c r="C2171" i="11"/>
  <c r="I2169" i="11"/>
  <c r="C2165" i="11"/>
  <c r="F2164" i="11"/>
  <c r="H2163" i="11"/>
  <c r="C2159" i="11"/>
  <c r="I2157" i="11"/>
  <c r="C2153" i="11"/>
  <c r="F2152" i="11"/>
  <c r="H2151" i="11"/>
  <c r="C2147" i="11"/>
  <c r="I2145" i="11"/>
  <c r="C2141" i="11"/>
  <c r="F2140" i="11"/>
  <c r="H2139" i="11"/>
  <c r="C2135" i="11"/>
  <c r="I2133" i="11"/>
  <c r="C2129" i="11"/>
  <c r="F2128" i="11"/>
  <c r="H2127" i="11"/>
  <c r="C2123" i="11"/>
  <c r="I2116" i="11"/>
  <c r="F2116" i="11"/>
  <c r="H2116" i="11"/>
  <c r="C2115" i="11"/>
  <c r="F2107" i="11"/>
  <c r="G2104" i="11"/>
  <c r="H2099" i="11"/>
  <c r="L2091" i="11"/>
  <c r="L2086" i="11"/>
  <c r="N2083" i="11"/>
  <c r="L2079" i="11"/>
  <c r="I2064" i="11"/>
  <c r="F2064" i="11"/>
  <c r="H2064" i="11"/>
  <c r="M2055" i="11"/>
  <c r="N2055" i="11"/>
  <c r="F2043" i="11"/>
  <c r="G2043" i="11"/>
  <c r="I2043" i="11"/>
  <c r="M2022" i="11"/>
  <c r="F1989" i="11"/>
  <c r="E1989" i="11"/>
  <c r="O1989" i="11" s="1"/>
  <c r="P1989" i="11" s="1"/>
  <c r="G1989" i="11"/>
  <c r="H1989" i="11"/>
  <c r="I1989" i="11"/>
  <c r="C1989" i="11"/>
  <c r="M1981" i="11"/>
  <c r="N1981" i="11"/>
  <c r="N1966" i="11"/>
  <c r="M1966" i="11"/>
  <c r="M1925" i="11"/>
  <c r="N1925" i="11"/>
  <c r="M1858" i="11"/>
  <c r="N1858" i="11"/>
  <c r="H2181" i="11"/>
  <c r="G2175" i="11"/>
  <c r="H2169" i="11"/>
  <c r="E2164" i="11"/>
  <c r="O2164" i="11" s="1"/>
  <c r="P2164" i="11" s="1"/>
  <c r="G2163" i="11"/>
  <c r="N2160" i="11"/>
  <c r="H2157" i="11"/>
  <c r="E2152" i="11"/>
  <c r="O2152" i="11" s="1"/>
  <c r="P2152" i="11" s="1"/>
  <c r="N2148" i="11"/>
  <c r="E2140" i="11"/>
  <c r="O2140" i="11" s="1"/>
  <c r="P2140" i="11" s="1"/>
  <c r="N2136" i="11"/>
  <c r="E2128" i="11"/>
  <c r="O2128" i="11" s="1"/>
  <c r="P2128" i="11" s="1"/>
  <c r="N2124" i="11"/>
  <c r="I2112" i="11"/>
  <c r="F2112" i="11"/>
  <c r="H2112" i="11"/>
  <c r="E2107" i="11"/>
  <c r="O2107" i="11" s="1"/>
  <c r="P2107" i="11" s="1"/>
  <c r="E2104" i="11"/>
  <c r="O2104" i="11" s="1"/>
  <c r="P2104" i="11" s="1"/>
  <c r="G2099" i="11"/>
  <c r="F2051" i="11"/>
  <c r="I2051" i="11"/>
  <c r="N2048" i="11"/>
  <c r="M2047" i="11"/>
  <c r="N2047" i="11"/>
  <c r="E2039" i="11"/>
  <c r="O2039" i="11" s="1"/>
  <c r="P2039" i="11" s="1"/>
  <c r="N2036" i="11"/>
  <c r="M2035" i="11"/>
  <c r="N2035" i="11"/>
  <c r="C1976" i="11"/>
  <c r="I1976" i="11"/>
  <c r="F1976" i="11"/>
  <c r="G1976" i="11"/>
  <c r="H1976" i="11"/>
  <c r="E1976" i="11"/>
  <c r="O1976" i="11" s="1"/>
  <c r="P1976" i="11" s="1"/>
  <c r="N1948" i="11"/>
  <c r="M1948" i="11"/>
  <c r="M1917" i="11"/>
  <c r="N1917" i="11"/>
  <c r="M1738" i="11"/>
  <c r="N1738" i="11"/>
  <c r="M1722" i="11"/>
  <c r="N1722" i="11"/>
  <c r="G2209" i="11"/>
  <c r="G2205" i="11"/>
  <c r="G2201" i="11"/>
  <c r="G2197" i="11"/>
  <c r="G2181" i="11"/>
  <c r="F2175" i="11"/>
  <c r="G2169" i="11"/>
  <c r="C2164" i="11"/>
  <c r="F2163" i="11"/>
  <c r="G2157" i="11"/>
  <c r="C2152" i="11"/>
  <c r="F2151" i="11"/>
  <c r="G2145" i="11"/>
  <c r="C2140" i="11"/>
  <c r="F2139" i="11"/>
  <c r="G2133" i="11"/>
  <c r="C2128" i="11"/>
  <c r="F2127" i="11"/>
  <c r="G2121" i="11"/>
  <c r="I2108" i="11"/>
  <c r="F2108" i="11"/>
  <c r="H2108" i="11"/>
  <c r="C2107" i="11"/>
  <c r="F2099" i="11"/>
  <c r="G2096" i="11"/>
  <c r="G2095" i="11"/>
  <c r="G2075" i="11"/>
  <c r="I2068" i="11"/>
  <c r="F2068" i="11"/>
  <c r="H2068" i="11"/>
  <c r="M2062" i="11"/>
  <c r="N2059" i="11"/>
  <c r="M2042" i="11"/>
  <c r="N2041" i="11"/>
  <c r="L2017" i="11"/>
  <c r="M2014" i="11"/>
  <c r="N2013" i="11"/>
  <c r="M2002" i="11"/>
  <c r="M1992" i="11"/>
  <c r="M1982" i="11"/>
  <c r="N1982" i="11"/>
  <c r="N1963" i="11"/>
  <c r="M1914" i="11"/>
  <c r="N1914" i="11"/>
  <c r="E1812" i="11"/>
  <c r="O1812" i="11" s="1"/>
  <c r="P1812" i="11" s="1"/>
  <c r="F1812" i="11"/>
  <c r="H1812" i="11"/>
  <c r="I1812" i="11"/>
  <c r="G1812" i="11"/>
  <c r="C1812" i="11"/>
  <c r="I2104" i="11"/>
  <c r="F2104" i="11"/>
  <c r="H2104" i="11"/>
  <c r="F2039" i="11"/>
  <c r="G2039" i="11"/>
  <c r="I2039" i="11"/>
  <c r="M2031" i="11"/>
  <c r="N2031" i="11"/>
  <c r="M2009" i="11"/>
  <c r="N2009" i="11"/>
  <c r="M2005" i="11"/>
  <c r="N2005" i="11"/>
  <c r="M2001" i="11"/>
  <c r="N2001" i="11"/>
  <c r="M1984" i="11"/>
  <c r="N1984" i="11"/>
  <c r="M1962" i="11"/>
  <c r="N1962" i="11"/>
  <c r="M1937" i="11"/>
  <c r="N1937" i="11"/>
  <c r="M1915" i="11"/>
  <c r="N1915" i="11"/>
  <c r="N1906" i="11"/>
  <c r="M1906" i="11"/>
  <c r="H2244" i="11"/>
  <c r="H2240" i="11"/>
  <c r="H2236" i="11"/>
  <c r="H2232" i="11"/>
  <c r="H2228" i="11"/>
  <c r="H2224" i="11"/>
  <c r="H2220" i="11"/>
  <c r="H2216" i="11"/>
  <c r="H2212" i="11"/>
  <c r="H2208" i="11"/>
  <c r="H2204" i="11"/>
  <c r="H2200" i="11"/>
  <c r="H2196" i="11"/>
  <c r="F2192" i="11"/>
  <c r="H2191" i="11"/>
  <c r="I2185" i="11"/>
  <c r="C2181" i="11"/>
  <c r="F2180" i="11"/>
  <c r="H2179" i="11"/>
  <c r="I2173" i="11"/>
  <c r="C2169" i="11"/>
  <c r="F2168" i="11"/>
  <c r="H2167" i="11"/>
  <c r="I2161" i="11"/>
  <c r="C2157" i="11"/>
  <c r="F2156" i="11"/>
  <c r="H2155" i="11"/>
  <c r="I2149" i="11"/>
  <c r="C2145" i="11"/>
  <c r="F2144" i="11"/>
  <c r="H2143" i="11"/>
  <c r="I2137" i="11"/>
  <c r="C2133" i="11"/>
  <c r="F2132" i="11"/>
  <c r="H2131" i="11"/>
  <c r="I2125" i="11"/>
  <c r="C2121" i="11"/>
  <c r="F2120" i="11"/>
  <c r="H2119" i="11"/>
  <c r="M2114" i="11"/>
  <c r="I2100" i="11"/>
  <c r="F2100" i="11"/>
  <c r="H2100" i="11"/>
  <c r="C2099" i="11"/>
  <c r="E2095" i="11"/>
  <c r="O2095" i="11" s="1"/>
  <c r="P2095" i="11" s="1"/>
  <c r="F2091" i="11"/>
  <c r="F2079" i="11"/>
  <c r="E2075" i="11"/>
  <c r="O2075" i="11" s="1"/>
  <c r="P2075" i="11" s="1"/>
  <c r="I2072" i="11"/>
  <c r="F2072" i="11"/>
  <c r="H2072" i="11"/>
  <c r="M2066" i="11"/>
  <c r="N2063" i="11"/>
  <c r="F2055" i="11"/>
  <c r="L2050" i="11"/>
  <c r="L2027" i="11"/>
  <c r="E2001" i="11"/>
  <c r="O2001" i="11" s="1"/>
  <c r="P2001" i="11" s="1"/>
  <c r="F2001" i="11"/>
  <c r="G2001" i="11"/>
  <c r="H2001" i="11"/>
  <c r="I2001" i="11"/>
  <c r="C2001" i="11"/>
  <c r="M1993" i="11"/>
  <c r="N1993" i="11"/>
  <c r="M1945" i="11"/>
  <c r="M1939" i="11"/>
  <c r="N1939" i="11"/>
  <c r="M1927" i="11"/>
  <c r="N1927" i="11"/>
  <c r="I2096" i="11"/>
  <c r="F2096" i="11"/>
  <c r="H2096" i="11"/>
  <c r="M2023" i="11"/>
  <c r="N2023" i="11"/>
  <c r="C1988" i="11"/>
  <c r="I1988" i="11"/>
  <c r="F1988" i="11"/>
  <c r="G1988" i="11"/>
  <c r="H1988" i="11"/>
  <c r="E1988" i="11"/>
  <c r="O1988" i="11" s="1"/>
  <c r="P1988" i="11" s="1"/>
  <c r="N1918" i="11"/>
  <c r="M1918" i="11"/>
  <c r="M1907" i="11"/>
  <c r="N1907" i="11"/>
  <c r="N1834" i="11"/>
  <c r="M1834" i="11"/>
  <c r="M1776" i="11"/>
  <c r="N1776" i="11"/>
  <c r="H2172" i="11"/>
  <c r="H2160" i="11"/>
  <c r="H2148" i="11"/>
  <c r="H2136" i="11"/>
  <c r="H2124" i="11"/>
  <c r="I2092" i="11"/>
  <c r="F2092" i="11"/>
  <c r="H2092" i="11"/>
  <c r="I2076" i="11"/>
  <c r="F2076" i="11"/>
  <c r="H2076" i="11"/>
  <c r="F2035" i="11"/>
  <c r="G2035" i="11"/>
  <c r="I2035" i="11"/>
  <c r="M2019" i="11"/>
  <c r="N2019" i="11"/>
  <c r="M1994" i="11"/>
  <c r="N1994" i="11"/>
  <c r="M1977" i="11"/>
  <c r="N1977" i="11"/>
  <c r="M1949" i="11"/>
  <c r="N1949" i="11"/>
  <c r="M1933" i="11"/>
  <c r="N1782" i="11"/>
  <c r="M1782" i="11"/>
  <c r="H2267" i="11"/>
  <c r="H2263" i="11"/>
  <c r="H2259" i="11"/>
  <c r="H2255" i="11"/>
  <c r="H2251" i="11"/>
  <c r="H2247" i="11"/>
  <c r="E2244" i="11"/>
  <c r="O2244" i="11" s="1"/>
  <c r="P2244" i="11" s="1"/>
  <c r="H2243" i="11"/>
  <c r="E2240" i="11"/>
  <c r="O2240" i="11" s="1"/>
  <c r="P2240" i="11" s="1"/>
  <c r="H2239" i="11"/>
  <c r="E2236" i="11"/>
  <c r="O2236" i="11" s="1"/>
  <c r="P2236" i="11" s="1"/>
  <c r="H2235" i="11"/>
  <c r="E2232" i="11"/>
  <c r="O2232" i="11" s="1"/>
  <c r="P2232" i="11" s="1"/>
  <c r="H2231" i="11"/>
  <c r="E2228" i="11"/>
  <c r="O2228" i="11" s="1"/>
  <c r="P2228" i="11" s="1"/>
  <c r="H2227" i="11"/>
  <c r="E2224" i="11"/>
  <c r="O2224" i="11" s="1"/>
  <c r="P2224" i="11" s="1"/>
  <c r="H2223" i="11"/>
  <c r="E2220" i="11"/>
  <c r="O2220" i="11" s="1"/>
  <c r="P2220" i="11" s="1"/>
  <c r="H2219" i="11"/>
  <c r="E2216" i="11"/>
  <c r="O2216" i="11" s="1"/>
  <c r="P2216" i="11" s="1"/>
  <c r="H2215" i="11"/>
  <c r="E2212" i="11"/>
  <c r="O2212" i="11" s="1"/>
  <c r="P2212" i="11" s="1"/>
  <c r="H2211" i="11"/>
  <c r="E2208" i="11"/>
  <c r="O2208" i="11" s="1"/>
  <c r="P2208" i="11" s="1"/>
  <c r="H2207" i="11"/>
  <c r="E2204" i="11"/>
  <c r="O2204" i="11" s="1"/>
  <c r="P2204" i="11" s="1"/>
  <c r="H2203" i="11"/>
  <c r="E2200" i="11"/>
  <c r="O2200" i="11" s="1"/>
  <c r="P2200" i="11" s="1"/>
  <c r="H2199" i="11"/>
  <c r="E2196" i="11"/>
  <c r="O2196" i="11" s="1"/>
  <c r="P2196" i="11" s="1"/>
  <c r="H2195" i="11"/>
  <c r="E2191" i="11"/>
  <c r="O2191" i="11" s="1"/>
  <c r="P2191" i="11" s="1"/>
  <c r="E2185" i="11"/>
  <c r="O2185" i="11" s="1"/>
  <c r="P2185" i="11" s="1"/>
  <c r="I2183" i="11"/>
  <c r="E2179" i="11"/>
  <c r="O2179" i="11" s="1"/>
  <c r="P2179" i="11" s="1"/>
  <c r="E2173" i="11"/>
  <c r="O2173" i="11" s="1"/>
  <c r="P2173" i="11" s="1"/>
  <c r="G2172" i="11"/>
  <c r="I2171" i="11"/>
  <c r="E2167" i="11"/>
  <c r="O2167" i="11" s="1"/>
  <c r="P2167" i="11" s="1"/>
  <c r="E2161" i="11"/>
  <c r="O2161" i="11" s="1"/>
  <c r="P2161" i="11" s="1"/>
  <c r="G2160" i="11"/>
  <c r="I2159" i="11"/>
  <c r="E2155" i="11"/>
  <c r="O2155" i="11" s="1"/>
  <c r="P2155" i="11" s="1"/>
  <c r="E2149" i="11"/>
  <c r="O2149" i="11" s="1"/>
  <c r="P2149" i="11" s="1"/>
  <c r="G2148" i="11"/>
  <c r="I2147" i="11"/>
  <c r="E2143" i="11"/>
  <c r="O2143" i="11" s="1"/>
  <c r="P2143" i="11" s="1"/>
  <c r="G2136" i="11"/>
  <c r="I2135" i="11"/>
  <c r="E2131" i="11"/>
  <c r="O2131" i="11" s="1"/>
  <c r="P2131" i="11" s="1"/>
  <c r="G2124" i="11"/>
  <c r="I2123" i="11"/>
  <c r="I2088" i="11"/>
  <c r="F2088" i="11"/>
  <c r="H2088" i="11"/>
  <c r="I2080" i="11"/>
  <c r="F2080" i="11"/>
  <c r="H2080" i="11"/>
  <c r="H2063" i="11"/>
  <c r="N2052" i="11"/>
  <c r="M2051" i="11"/>
  <c r="N2051" i="11"/>
  <c r="F2047" i="11"/>
  <c r="I2047" i="11"/>
  <c r="N2044" i="11"/>
  <c r="M2043" i="11"/>
  <c r="N2043" i="11"/>
  <c r="M2015" i="11"/>
  <c r="N2015" i="11"/>
  <c r="M2003" i="11"/>
  <c r="N2003" i="11"/>
  <c r="M1996" i="11"/>
  <c r="N1996" i="11"/>
  <c r="N1879" i="11"/>
  <c r="M1879" i="11"/>
  <c r="I2189" i="11"/>
  <c r="C2185" i="11"/>
  <c r="I2177" i="11"/>
  <c r="C2173" i="11"/>
  <c r="F2172" i="11"/>
  <c r="I2165" i="11"/>
  <c r="C2161" i="11"/>
  <c r="F2160" i="11"/>
  <c r="I2153" i="11"/>
  <c r="C2149" i="11"/>
  <c r="F2148" i="11"/>
  <c r="I2141" i="11"/>
  <c r="C2137" i="11"/>
  <c r="F2136" i="11"/>
  <c r="I2129" i="11"/>
  <c r="C2125" i="11"/>
  <c r="F2124" i="11"/>
  <c r="H2115" i="11"/>
  <c r="L2107" i="11"/>
  <c r="L2102" i="11"/>
  <c r="I2084" i="11"/>
  <c r="F2084" i="11"/>
  <c r="H2084" i="11"/>
  <c r="G2063" i="11"/>
  <c r="I2056" i="11"/>
  <c r="F2056" i="11"/>
  <c r="H2056" i="11"/>
  <c r="M2034" i="11"/>
  <c r="F2031" i="11"/>
  <c r="G2031" i="11"/>
  <c r="I2031" i="11"/>
  <c r="L2011" i="11"/>
  <c r="L2007" i="11"/>
  <c r="F1977" i="11"/>
  <c r="E1977" i="11"/>
  <c r="O1977" i="11" s="1"/>
  <c r="P1977" i="11" s="1"/>
  <c r="G1977" i="11"/>
  <c r="H1977" i="11"/>
  <c r="I1977" i="11"/>
  <c r="C1977" i="11"/>
  <c r="L1969" i="11"/>
  <c r="N1947" i="11"/>
  <c r="M1947" i="11"/>
  <c r="N1880" i="11"/>
  <c r="M1880" i="11"/>
  <c r="E2113" i="11"/>
  <c r="O2113" i="11" s="1"/>
  <c r="P2113" i="11" s="1"/>
  <c r="E2109" i="11"/>
  <c r="O2109" i="11" s="1"/>
  <c r="P2109" i="11" s="1"/>
  <c r="E2105" i="11"/>
  <c r="O2105" i="11" s="1"/>
  <c r="P2105" i="11" s="1"/>
  <c r="E2101" i="11"/>
  <c r="O2101" i="11" s="1"/>
  <c r="P2101" i="11" s="1"/>
  <c r="E2097" i="11"/>
  <c r="O2097" i="11" s="1"/>
  <c r="P2097" i="11" s="1"/>
  <c r="E2093" i="11"/>
  <c r="O2093" i="11" s="1"/>
  <c r="P2093" i="11" s="1"/>
  <c r="E2089" i="11"/>
  <c r="O2089" i="11" s="1"/>
  <c r="P2089" i="11" s="1"/>
  <c r="E2085" i="11"/>
  <c r="O2085" i="11" s="1"/>
  <c r="P2085" i="11" s="1"/>
  <c r="E2081" i="11"/>
  <c r="O2081" i="11" s="1"/>
  <c r="P2081" i="11" s="1"/>
  <c r="E2077" i="11"/>
  <c r="O2077" i="11" s="1"/>
  <c r="P2077" i="11" s="1"/>
  <c r="E2073" i="11"/>
  <c r="O2073" i="11" s="1"/>
  <c r="P2073" i="11" s="1"/>
  <c r="E2069" i="11"/>
  <c r="O2069" i="11" s="1"/>
  <c r="P2069" i="11" s="1"/>
  <c r="E2065" i="11"/>
  <c r="O2065" i="11" s="1"/>
  <c r="P2065" i="11" s="1"/>
  <c r="E2061" i="11"/>
  <c r="O2061" i="11" s="1"/>
  <c r="P2061" i="11" s="1"/>
  <c r="E2057" i="11"/>
  <c r="O2057" i="11" s="1"/>
  <c r="P2057" i="11" s="1"/>
  <c r="E2053" i="11"/>
  <c r="O2053" i="11" s="1"/>
  <c r="P2053" i="11" s="1"/>
  <c r="H2052" i="11"/>
  <c r="E2049" i="11"/>
  <c r="O2049" i="11" s="1"/>
  <c r="P2049" i="11" s="1"/>
  <c r="H2048" i="11"/>
  <c r="E2045" i="11"/>
  <c r="O2045" i="11" s="1"/>
  <c r="P2045" i="11" s="1"/>
  <c r="H2044" i="11"/>
  <c r="E2041" i="11"/>
  <c r="O2041" i="11" s="1"/>
  <c r="P2041" i="11" s="1"/>
  <c r="H2040" i="11"/>
  <c r="E2037" i="11"/>
  <c r="O2037" i="11" s="1"/>
  <c r="P2037" i="11" s="1"/>
  <c r="H2036" i="11"/>
  <c r="E2033" i="11"/>
  <c r="O2033" i="11" s="1"/>
  <c r="P2033" i="11" s="1"/>
  <c r="H2032" i="11"/>
  <c r="E2029" i="11"/>
  <c r="O2029" i="11" s="1"/>
  <c r="P2029" i="11" s="1"/>
  <c r="H2028" i="11"/>
  <c r="E2025" i="11"/>
  <c r="O2025" i="11" s="1"/>
  <c r="P2025" i="11" s="1"/>
  <c r="H2024" i="11"/>
  <c r="E2021" i="11"/>
  <c r="O2021" i="11" s="1"/>
  <c r="P2021" i="11" s="1"/>
  <c r="H2020" i="11"/>
  <c r="E2017" i="11"/>
  <c r="O2017" i="11" s="1"/>
  <c r="P2017" i="11" s="1"/>
  <c r="H2016" i="11"/>
  <c r="E2013" i="11"/>
  <c r="O2013" i="11" s="1"/>
  <c r="P2013" i="11" s="1"/>
  <c r="H2012" i="11"/>
  <c r="E2009" i="11"/>
  <c r="O2009" i="11" s="1"/>
  <c r="P2009" i="11" s="1"/>
  <c r="H2008" i="11"/>
  <c r="E2005" i="11"/>
  <c r="O2005" i="11" s="1"/>
  <c r="P2005" i="11" s="1"/>
  <c r="H2004" i="11"/>
  <c r="E1999" i="11"/>
  <c r="O1999" i="11" s="1"/>
  <c r="P1999" i="11" s="1"/>
  <c r="I1997" i="11"/>
  <c r="E1987" i="11"/>
  <c r="O1987" i="11" s="1"/>
  <c r="P1987" i="11" s="1"/>
  <c r="I1985" i="11"/>
  <c r="E1975" i="11"/>
  <c r="O1975" i="11" s="1"/>
  <c r="P1975" i="11" s="1"/>
  <c r="H1973" i="11"/>
  <c r="H1972" i="11"/>
  <c r="L1970" i="11"/>
  <c r="L1967" i="11"/>
  <c r="I1961" i="11"/>
  <c r="E1961" i="11"/>
  <c r="O1961" i="11" s="1"/>
  <c r="P1961" i="11" s="1"/>
  <c r="I1954" i="11"/>
  <c r="L1922" i="11"/>
  <c r="H1913" i="11"/>
  <c r="F1910" i="11"/>
  <c r="G1910" i="11"/>
  <c r="H1910" i="11"/>
  <c r="I1910" i="11"/>
  <c r="E1910" i="11"/>
  <c r="O1910" i="11" s="1"/>
  <c r="P1910" i="11" s="1"/>
  <c r="E1796" i="11"/>
  <c r="O1796" i="11" s="1"/>
  <c r="P1796" i="11" s="1"/>
  <c r="F1796" i="11"/>
  <c r="H1796" i="11"/>
  <c r="I1796" i="11"/>
  <c r="G1796" i="11"/>
  <c r="F1778" i="11"/>
  <c r="G1778" i="11"/>
  <c r="E1778" i="11"/>
  <c r="O1778" i="11" s="1"/>
  <c r="P1778" i="11" s="1"/>
  <c r="H1778" i="11"/>
  <c r="I1778" i="11"/>
  <c r="C1778" i="11"/>
  <c r="F2052" i="11"/>
  <c r="F2048" i="11"/>
  <c r="F2044" i="11"/>
  <c r="F2040" i="11"/>
  <c r="F2036" i="11"/>
  <c r="F2032" i="11"/>
  <c r="F2028" i="11"/>
  <c r="I2027" i="11"/>
  <c r="F2024" i="11"/>
  <c r="I2023" i="11"/>
  <c r="F2020" i="11"/>
  <c r="I2019" i="11"/>
  <c r="F2016" i="11"/>
  <c r="I2015" i="11"/>
  <c r="F2012" i="11"/>
  <c r="I2011" i="11"/>
  <c r="F2008" i="11"/>
  <c r="I2007" i="11"/>
  <c r="F2004" i="11"/>
  <c r="I2003" i="11"/>
  <c r="G1997" i="11"/>
  <c r="H1995" i="11"/>
  <c r="G1985" i="11"/>
  <c r="H1983" i="11"/>
  <c r="E1972" i="11"/>
  <c r="O1972" i="11" s="1"/>
  <c r="P1972" i="11" s="1"/>
  <c r="I1970" i="11"/>
  <c r="G1969" i="11"/>
  <c r="F1958" i="11"/>
  <c r="G1958" i="11"/>
  <c r="I1957" i="11"/>
  <c r="H1957" i="11"/>
  <c r="H1952" i="11"/>
  <c r="L1943" i="11"/>
  <c r="L1931" i="11"/>
  <c r="I1921" i="11"/>
  <c r="H1921" i="11"/>
  <c r="G1921" i="11"/>
  <c r="M1894" i="11"/>
  <c r="M1878" i="11"/>
  <c r="N1878" i="11"/>
  <c r="L1873" i="11"/>
  <c r="N1835" i="11"/>
  <c r="M1835" i="11"/>
  <c r="L1825" i="11"/>
  <c r="F1818" i="11"/>
  <c r="E1818" i="11"/>
  <c r="O1818" i="11" s="1"/>
  <c r="P1818" i="11" s="1"/>
  <c r="H1818" i="11"/>
  <c r="I1818" i="11"/>
  <c r="G1818" i="11"/>
  <c r="N1801" i="11"/>
  <c r="M1801" i="11"/>
  <c r="N1783" i="11"/>
  <c r="M1783" i="11"/>
  <c r="M1736" i="11"/>
  <c r="N1736" i="11"/>
  <c r="M1720" i="11"/>
  <c r="N1720" i="11"/>
  <c r="E1678" i="11"/>
  <c r="O1678" i="11" s="1"/>
  <c r="P1678" i="11" s="1"/>
  <c r="F1678" i="11"/>
  <c r="G1678" i="11"/>
  <c r="H1678" i="11"/>
  <c r="I1678" i="11"/>
  <c r="C1678" i="11"/>
  <c r="M1674" i="11"/>
  <c r="N1674" i="11"/>
  <c r="M1526" i="11"/>
  <c r="N1526" i="11"/>
  <c r="F1995" i="11"/>
  <c r="F1983" i="11"/>
  <c r="H1970" i="11"/>
  <c r="F1969" i="11"/>
  <c r="G1952" i="11"/>
  <c r="I1913" i="11"/>
  <c r="C1913" i="11"/>
  <c r="E1913" i="11"/>
  <c r="O1913" i="11" s="1"/>
  <c r="P1913" i="11" s="1"/>
  <c r="F1904" i="11"/>
  <c r="G1904" i="11"/>
  <c r="H1904" i="11"/>
  <c r="E1904" i="11"/>
  <c r="O1904" i="11" s="1"/>
  <c r="P1904" i="11" s="1"/>
  <c r="M1889" i="11"/>
  <c r="N1889" i="11"/>
  <c r="M1885" i="11"/>
  <c r="N1885" i="11"/>
  <c r="N1843" i="11"/>
  <c r="M1843" i="11"/>
  <c r="M1830" i="11"/>
  <c r="N1830" i="11"/>
  <c r="N1743" i="11"/>
  <c r="M1743" i="11"/>
  <c r="M1613" i="11"/>
  <c r="N1613" i="11"/>
  <c r="M1579" i="11"/>
  <c r="N1579" i="11"/>
  <c r="N1543" i="11"/>
  <c r="M1543" i="11"/>
  <c r="G2027" i="11"/>
  <c r="G2023" i="11"/>
  <c r="G2019" i="11"/>
  <c r="G2015" i="11"/>
  <c r="G2011" i="11"/>
  <c r="G2007" i="11"/>
  <c r="G2003" i="11"/>
  <c r="N2000" i="11"/>
  <c r="E1995" i="11"/>
  <c r="O1995" i="11" s="1"/>
  <c r="P1995" i="11" s="1"/>
  <c r="N1988" i="11"/>
  <c r="E1983" i="11"/>
  <c r="O1983" i="11" s="1"/>
  <c r="P1983" i="11" s="1"/>
  <c r="N1976" i="11"/>
  <c r="I1973" i="11"/>
  <c r="E1973" i="11"/>
  <c r="O1973" i="11" s="1"/>
  <c r="P1973" i="11" s="1"/>
  <c r="E1970" i="11"/>
  <c r="O1970" i="11" s="1"/>
  <c r="P1970" i="11" s="1"/>
  <c r="E1969" i="11"/>
  <c r="O1969" i="11" s="1"/>
  <c r="P1969" i="11" s="1"/>
  <c r="I1966" i="11"/>
  <c r="F1954" i="11"/>
  <c r="H1954" i="11"/>
  <c r="E1952" i="11"/>
  <c r="O1952" i="11" s="1"/>
  <c r="P1952" i="11" s="1"/>
  <c r="H1949" i="11"/>
  <c r="H1948" i="11"/>
  <c r="F1922" i="11"/>
  <c r="G1922" i="11"/>
  <c r="H1922" i="11"/>
  <c r="E1922" i="11"/>
  <c r="O1922" i="11" s="1"/>
  <c r="P1922" i="11" s="1"/>
  <c r="M1909" i="11"/>
  <c r="N1909" i="11"/>
  <c r="M1901" i="11"/>
  <c r="N1901" i="11"/>
  <c r="F1898" i="11"/>
  <c r="G1898" i="11"/>
  <c r="H1898" i="11"/>
  <c r="I1898" i="11"/>
  <c r="E1898" i="11"/>
  <c r="O1898" i="11" s="1"/>
  <c r="P1898" i="11" s="1"/>
  <c r="M1895" i="11"/>
  <c r="N1895" i="11"/>
  <c r="F1892" i="11"/>
  <c r="G1892" i="11"/>
  <c r="H1892" i="11"/>
  <c r="E1892" i="11"/>
  <c r="O1892" i="11" s="1"/>
  <c r="P1892" i="11" s="1"/>
  <c r="F1878" i="11"/>
  <c r="E1878" i="11"/>
  <c r="O1878" i="11" s="1"/>
  <c r="P1878" i="11" s="1"/>
  <c r="G1878" i="11"/>
  <c r="H1878" i="11"/>
  <c r="I1878" i="11"/>
  <c r="C1878" i="11"/>
  <c r="F1858" i="11"/>
  <c r="E1858" i="11"/>
  <c r="O1858" i="11" s="1"/>
  <c r="P1858" i="11" s="1"/>
  <c r="H1858" i="11"/>
  <c r="I1858" i="11"/>
  <c r="G1858" i="11"/>
  <c r="F1794" i="11"/>
  <c r="G1794" i="11"/>
  <c r="E1794" i="11"/>
  <c r="O1794" i="11" s="1"/>
  <c r="P1794" i="11" s="1"/>
  <c r="H1794" i="11"/>
  <c r="I1794" i="11"/>
  <c r="C1794" i="11"/>
  <c r="C1788" i="11"/>
  <c r="E1788" i="11"/>
  <c r="O1788" i="11" s="1"/>
  <c r="P1788" i="11" s="1"/>
  <c r="F1788" i="11"/>
  <c r="I1788" i="11"/>
  <c r="H1788" i="11"/>
  <c r="N1767" i="11"/>
  <c r="M1767" i="11"/>
  <c r="M1726" i="11"/>
  <c r="N1726" i="11"/>
  <c r="M1680" i="11"/>
  <c r="N1680" i="11"/>
  <c r="F1610" i="11"/>
  <c r="C1610" i="11"/>
  <c r="I1610" i="11"/>
  <c r="H1610" i="11"/>
  <c r="G1610" i="11"/>
  <c r="C1996" i="11"/>
  <c r="I1996" i="11"/>
  <c r="C1995" i="11"/>
  <c r="C1984" i="11"/>
  <c r="I1984" i="11"/>
  <c r="C1983" i="11"/>
  <c r="L1960" i="11"/>
  <c r="I1953" i="11"/>
  <c r="C1953" i="11"/>
  <c r="C1952" i="11"/>
  <c r="F1948" i="11"/>
  <c r="N1919" i="11"/>
  <c r="M1912" i="11"/>
  <c r="N1871" i="11"/>
  <c r="M1871" i="11"/>
  <c r="M1865" i="11"/>
  <c r="N1865" i="11"/>
  <c r="N1853" i="11"/>
  <c r="M1853" i="11"/>
  <c r="M1846" i="11"/>
  <c r="N1846" i="11"/>
  <c r="E1840" i="11"/>
  <c r="O1840" i="11" s="1"/>
  <c r="P1840" i="11" s="1"/>
  <c r="F1840" i="11"/>
  <c r="G1840" i="11"/>
  <c r="H1840" i="11"/>
  <c r="I1840" i="11"/>
  <c r="C1840" i="11"/>
  <c r="F1830" i="11"/>
  <c r="E1830" i="11"/>
  <c r="O1830" i="11" s="1"/>
  <c r="P1830" i="11" s="1"/>
  <c r="G1830" i="11"/>
  <c r="H1830" i="11"/>
  <c r="I1830" i="11"/>
  <c r="C1830" i="11"/>
  <c r="N1823" i="11"/>
  <c r="M1823" i="11"/>
  <c r="M1817" i="11"/>
  <c r="N1817" i="11"/>
  <c r="F1810" i="11"/>
  <c r="G1810" i="11"/>
  <c r="E1810" i="11"/>
  <c r="O1810" i="11" s="1"/>
  <c r="P1810" i="11" s="1"/>
  <c r="H1810" i="11"/>
  <c r="I1810" i="11"/>
  <c r="C1810" i="11"/>
  <c r="N1774" i="11"/>
  <c r="M1774" i="11"/>
  <c r="F1742" i="11"/>
  <c r="G1742" i="11"/>
  <c r="H1742" i="11"/>
  <c r="I1742" i="11"/>
  <c r="E1742" i="11"/>
  <c r="O1742" i="11" s="1"/>
  <c r="P1742" i="11" s="1"/>
  <c r="C1742" i="11"/>
  <c r="M1740" i="11"/>
  <c r="N1740" i="11"/>
  <c r="M1724" i="11"/>
  <c r="N1724" i="11"/>
  <c r="F1710" i="11"/>
  <c r="G1710" i="11"/>
  <c r="H1710" i="11"/>
  <c r="I1710" i="11"/>
  <c r="E1710" i="11"/>
  <c r="O1710" i="11" s="1"/>
  <c r="P1710" i="11" s="1"/>
  <c r="C1710" i="11"/>
  <c r="M1625" i="11"/>
  <c r="N1625" i="11"/>
  <c r="F1970" i="11"/>
  <c r="G1970" i="11"/>
  <c r="I1969" i="11"/>
  <c r="H1969" i="11"/>
  <c r="I1925" i="11"/>
  <c r="C1925" i="11"/>
  <c r="E1925" i="11"/>
  <c r="O1925" i="11" s="1"/>
  <c r="P1925" i="11" s="1"/>
  <c r="M1891" i="11"/>
  <c r="N1891" i="11"/>
  <c r="I1889" i="11"/>
  <c r="C1889" i="11"/>
  <c r="E1889" i="11"/>
  <c r="O1889" i="11" s="1"/>
  <c r="P1889" i="11" s="1"/>
  <c r="F1889" i="11"/>
  <c r="G1889" i="11"/>
  <c r="M1874" i="11"/>
  <c r="N1874" i="11"/>
  <c r="N1847" i="11"/>
  <c r="M1847" i="11"/>
  <c r="L1826" i="11"/>
  <c r="F1766" i="11"/>
  <c r="G1766" i="11"/>
  <c r="H1766" i="11"/>
  <c r="E1766" i="11"/>
  <c r="O1766" i="11" s="1"/>
  <c r="P1766" i="11" s="1"/>
  <c r="I1766" i="11"/>
  <c r="C1766" i="11"/>
  <c r="L1764" i="11"/>
  <c r="M1687" i="11"/>
  <c r="N1687" i="11"/>
  <c r="M1897" i="11"/>
  <c r="N1897" i="11"/>
  <c r="M1877" i="11"/>
  <c r="N1877" i="11"/>
  <c r="F1868" i="11"/>
  <c r="G1868" i="11"/>
  <c r="H1868" i="11"/>
  <c r="I1868" i="11"/>
  <c r="E1868" i="11"/>
  <c r="O1868" i="11" s="1"/>
  <c r="P1868" i="11" s="1"/>
  <c r="M1829" i="11"/>
  <c r="N1829" i="11"/>
  <c r="N1815" i="11"/>
  <c r="M1815" i="11"/>
  <c r="N1755" i="11"/>
  <c r="M1755" i="11"/>
  <c r="M1730" i="11"/>
  <c r="N1730" i="11"/>
  <c r="F1966" i="11"/>
  <c r="H1966" i="11"/>
  <c r="I1949" i="11"/>
  <c r="E1949" i="11"/>
  <c r="O1949" i="11" s="1"/>
  <c r="P1949" i="11" s="1"/>
  <c r="F1928" i="11"/>
  <c r="G1928" i="11"/>
  <c r="E1928" i="11"/>
  <c r="O1928" i="11" s="1"/>
  <c r="P1928" i="11" s="1"/>
  <c r="M1921" i="11"/>
  <c r="N1921" i="11"/>
  <c r="I1901" i="11"/>
  <c r="C1901" i="11"/>
  <c r="E1901" i="11"/>
  <c r="O1901" i="11" s="1"/>
  <c r="P1901" i="11" s="1"/>
  <c r="F1901" i="11"/>
  <c r="M1888" i="11"/>
  <c r="M1849" i="11"/>
  <c r="N1849" i="11"/>
  <c r="F1820" i="11"/>
  <c r="E1820" i="11"/>
  <c r="O1820" i="11" s="1"/>
  <c r="P1820" i="11" s="1"/>
  <c r="G1820" i="11"/>
  <c r="H1820" i="11"/>
  <c r="I1820" i="11"/>
  <c r="C1820" i="11"/>
  <c r="M1790" i="11"/>
  <c r="F1786" i="11"/>
  <c r="G1786" i="11"/>
  <c r="E1786" i="11"/>
  <c r="O1786" i="11" s="1"/>
  <c r="P1786" i="11" s="1"/>
  <c r="H1786" i="11"/>
  <c r="I1786" i="11"/>
  <c r="C1786" i="11"/>
  <c r="C1780" i="11"/>
  <c r="E1780" i="11"/>
  <c r="O1780" i="11" s="1"/>
  <c r="P1780" i="11" s="1"/>
  <c r="F1780" i="11"/>
  <c r="I1780" i="11"/>
  <c r="H1780" i="11"/>
  <c r="N1775" i="11"/>
  <c r="M1775" i="11"/>
  <c r="M1728" i="11"/>
  <c r="N1728" i="11"/>
  <c r="L1712" i="11"/>
  <c r="H2033" i="11"/>
  <c r="H2029" i="11"/>
  <c r="H2025" i="11"/>
  <c r="H2021" i="11"/>
  <c r="H2017" i="11"/>
  <c r="H2013" i="11"/>
  <c r="H2009" i="11"/>
  <c r="H2005" i="11"/>
  <c r="I1999" i="11"/>
  <c r="C1992" i="11"/>
  <c r="I1992" i="11"/>
  <c r="I1987" i="11"/>
  <c r="C1980" i="11"/>
  <c r="I1980" i="11"/>
  <c r="I1975" i="11"/>
  <c r="I1965" i="11"/>
  <c r="C1965" i="11"/>
  <c r="G1961" i="11"/>
  <c r="F1960" i="11"/>
  <c r="F1946" i="11"/>
  <c r="G1946" i="11"/>
  <c r="H1946" i="11"/>
  <c r="I1945" i="11"/>
  <c r="H1945" i="11"/>
  <c r="I1941" i="11"/>
  <c r="C1941" i="11"/>
  <c r="E1941" i="11"/>
  <c r="O1941" i="11" s="1"/>
  <c r="P1941" i="11" s="1"/>
  <c r="F1940" i="11"/>
  <c r="G1940" i="11"/>
  <c r="I1937" i="11"/>
  <c r="E1937" i="11"/>
  <c r="O1937" i="11" s="1"/>
  <c r="P1937" i="11" s="1"/>
  <c r="F1934" i="11"/>
  <c r="G1934" i="11"/>
  <c r="H1934" i="11"/>
  <c r="I1933" i="11"/>
  <c r="H1933" i="11"/>
  <c r="F1916" i="11"/>
  <c r="G1916" i="11"/>
  <c r="H1916" i="11"/>
  <c r="E1916" i="11"/>
  <c r="O1916" i="11" s="1"/>
  <c r="P1916" i="11" s="1"/>
  <c r="N1872" i="11"/>
  <c r="M1872" i="11"/>
  <c r="N1867" i="11"/>
  <c r="M1867" i="11"/>
  <c r="N1824" i="11"/>
  <c r="M1824" i="11"/>
  <c r="N1803" i="11"/>
  <c r="M1803" i="11"/>
  <c r="F1714" i="11"/>
  <c r="G1714" i="11"/>
  <c r="H1714" i="11"/>
  <c r="I1714" i="11"/>
  <c r="E1714" i="11"/>
  <c r="O1714" i="11" s="1"/>
  <c r="P1714" i="11" s="1"/>
  <c r="G2073" i="11"/>
  <c r="G2069" i="11"/>
  <c r="G2065" i="11"/>
  <c r="G2061" i="11"/>
  <c r="G2057" i="11"/>
  <c r="G2053" i="11"/>
  <c r="G2049" i="11"/>
  <c r="G2045" i="11"/>
  <c r="G2041" i="11"/>
  <c r="G2037" i="11"/>
  <c r="G2033" i="11"/>
  <c r="G2029" i="11"/>
  <c r="G2025" i="11"/>
  <c r="G2021" i="11"/>
  <c r="G2017" i="11"/>
  <c r="G2013" i="11"/>
  <c r="G2009" i="11"/>
  <c r="G2005" i="11"/>
  <c r="H1999" i="11"/>
  <c r="H1987" i="11"/>
  <c r="H1975" i="11"/>
  <c r="F1961" i="11"/>
  <c r="E1960" i="11"/>
  <c r="O1960" i="11" s="1"/>
  <c r="P1960" i="11" s="1"/>
  <c r="I1958" i="11"/>
  <c r="G1957" i="11"/>
  <c r="L1913" i="11"/>
  <c r="I1909" i="11"/>
  <c r="H1909" i="11"/>
  <c r="G1909" i="11"/>
  <c r="M1886" i="11"/>
  <c r="N1886" i="11"/>
  <c r="I1877" i="11"/>
  <c r="H1877" i="11"/>
  <c r="F1877" i="11"/>
  <c r="G1877" i="11"/>
  <c r="E1877" i="11"/>
  <c r="O1877" i="11" s="1"/>
  <c r="P1877" i="11" s="1"/>
  <c r="M1854" i="11"/>
  <c r="N1854" i="11"/>
  <c r="I1849" i="11"/>
  <c r="H1849" i="11"/>
  <c r="E1849" i="11"/>
  <c r="O1849" i="11" s="1"/>
  <c r="P1849" i="11" s="1"/>
  <c r="F1849" i="11"/>
  <c r="G1849" i="11"/>
  <c r="C1849" i="11"/>
  <c r="I1829" i="11"/>
  <c r="H1829" i="11"/>
  <c r="F1829" i="11"/>
  <c r="G1829" i="11"/>
  <c r="E1829" i="11"/>
  <c r="O1829" i="11" s="1"/>
  <c r="P1829" i="11" s="1"/>
  <c r="N1791" i="11"/>
  <c r="M1791" i="11"/>
  <c r="M1734" i="11"/>
  <c r="N1734" i="11"/>
  <c r="M1718" i="11"/>
  <c r="N1718" i="11"/>
  <c r="M1627" i="11"/>
  <c r="N1627" i="11"/>
  <c r="F1999" i="11"/>
  <c r="L1995" i="11"/>
  <c r="F1987" i="11"/>
  <c r="L1983" i="11"/>
  <c r="F1975" i="11"/>
  <c r="I1972" i="11"/>
  <c r="C1961" i="11"/>
  <c r="C1960" i="11"/>
  <c r="H1958" i="11"/>
  <c r="F1957" i="11"/>
  <c r="F1921" i="11"/>
  <c r="C1910" i="11"/>
  <c r="L1900" i="11"/>
  <c r="L1863" i="11"/>
  <c r="C1796" i="11"/>
  <c r="L1759" i="11"/>
  <c r="M1732" i="11"/>
  <c r="N1732" i="11"/>
  <c r="M1716" i="11"/>
  <c r="N1716" i="11"/>
  <c r="G1666" i="11"/>
  <c r="H1666" i="11"/>
  <c r="E1666" i="11"/>
  <c r="O1666" i="11" s="1"/>
  <c r="P1666" i="11" s="1"/>
  <c r="F1666" i="11"/>
  <c r="I1666" i="11"/>
  <c r="C1666" i="11"/>
  <c r="G1897" i="11"/>
  <c r="G1885" i="11"/>
  <c r="G1876" i="11"/>
  <c r="I1869" i="11"/>
  <c r="H1869" i="11"/>
  <c r="H1856" i="11"/>
  <c r="F1850" i="11"/>
  <c r="E1850" i="11"/>
  <c r="O1850" i="11" s="1"/>
  <c r="P1850" i="11" s="1"/>
  <c r="F1848" i="11"/>
  <c r="L1844" i="11"/>
  <c r="G1828" i="11"/>
  <c r="G1816" i="11"/>
  <c r="M1769" i="11"/>
  <c r="N1769" i="11"/>
  <c r="M1714" i="11"/>
  <c r="N1714" i="11"/>
  <c r="L1708" i="11"/>
  <c r="F1706" i="11"/>
  <c r="G1706" i="11"/>
  <c r="H1706" i="11"/>
  <c r="I1706" i="11"/>
  <c r="E1706" i="11"/>
  <c r="O1706" i="11" s="1"/>
  <c r="P1706" i="11" s="1"/>
  <c r="F1669" i="11"/>
  <c r="G1669" i="11"/>
  <c r="H1669" i="11"/>
  <c r="I1669" i="11"/>
  <c r="E1669" i="11"/>
  <c r="O1669" i="11" s="1"/>
  <c r="P1669" i="11" s="1"/>
  <c r="M1666" i="11"/>
  <c r="N1666" i="11"/>
  <c r="M1664" i="11"/>
  <c r="N1664" i="11"/>
  <c r="G1662" i="11"/>
  <c r="H1662" i="11"/>
  <c r="F1662" i="11"/>
  <c r="I1662" i="11"/>
  <c r="E1662" i="11"/>
  <c r="O1662" i="11" s="1"/>
  <c r="P1662" i="11" s="1"/>
  <c r="F1642" i="11"/>
  <c r="H1642" i="11"/>
  <c r="G1642" i="11"/>
  <c r="I1642" i="11"/>
  <c r="E1642" i="11"/>
  <c r="O1642" i="11" s="1"/>
  <c r="P1642" i="11" s="1"/>
  <c r="F1630" i="11"/>
  <c r="H1630" i="11"/>
  <c r="C1630" i="11"/>
  <c r="I1630" i="11"/>
  <c r="G1630" i="11"/>
  <c r="N1619" i="11"/>
  <c r="M1619" i="11"/>
  <c r="N1601" i="11"/>
  <c r="M1601" i="11"/>
  <c r="M1578" i="11"/>
  <c r="N1578" i="11"/>
  <c r="I1577" i="11"/>
  <c r="H1577" i="11"/>
  <c r="C1577" i="11"/>
  <c r="E1577" i="11"/>
  <c r="O1577" i="11" s="1"/>
  <c r="P1577" i="11" s="1"/>
  <c r="F1577" i="11"/>
  <c r="G1577" i="11"/>
  <c r="N1486" i="11"/>
  <c r="M1486" i="11"/>
  <c r="I1857" i="11"/>
  <c r="H1857" i="11"/>
  <c r="F1838" i="11"/>
  <c r="E1838" i="11"/>
  <c r="O1838" i="11" s="1"/>
  <c r="P1838" i="11" s="1"/>
  <c r="F1814" i="11"/>
  <c r="G1814" i="11"/>
  <c r="E1814" i="11"/>
  <c r="O1814" i="11" s="1"/>
  <c r="P1814" i="11" s="1"/>
  <c r="C1768" i="11"/>
  <c r="E1768" i="11"/>
  <c r="O1768" i="11" s="1"/>
  <c r="P1768" i="11" s="1"/>
  <c r="F1768" i="11"/>
  <c r="F1762" i="11"/>
  <c r="G1762" i="11"/>
  <c r="H1762" i="11"/>
  <c r="I1762" i="11"/>
  <c r="E1762" i="11"/>
  <c r="O1762" i="11" s="1"/>
  <c r="P1762" i="11" s="1"/>
  <c r="M1760" i="11"/>
  <c r="N1760" i="11"/>
  <c r="F1738" i="11"/>
  <c r="G1738" i="11"/>
  <c r="H1738" i="11"/>
  <c r="I1738" i="11"/>
  <c r="E1738" i="11"/>
  <c r="O1738" i="11" s="1"/>
  <c r="P1738" i="11" s="1"/>
  <c r="F1734" i="11"/>
  <c r="G1734" i="11"/>
  <c r="H1734" i="11"/>
  <c r="I1734" i="11"/>
  <c r="E1734" i="11"/>
  <c r="O1734" i="11" s="1"/>
  <c r="P1734" i="11" s="1"/>
  <c r="F1730" i="11"/>
  <c r="G1730" i="11"/>
  <c r="H1730" i="11"/>
  <c r="I1730" i="11"/>
  <c r="E1730" i="11"/>
  <c r="O1730" i="11" s="1"/>
  <c r="P1730" i="11" s="1"/>
  <c r="F1726" i="11"/>
  <c r="G1726" i="11"/>
  <c r="H1726" i="11"/>
  <c r="I1726" i="11"/>
  <c r="E1726" i="11"/>
  <c r="O1726" i="11" s="1"/>
  <c r="P1726" i="11" s="1"/>
  <c r="F1722" i="11"/>
  <c r="G1722" i="11"/>
  <c r="H1722" i="11"/>
  <c r="I1722" i="11"/>
  <c r="E1722" i="11"/>
  <c r="O1722" i="11" s="1"/>
  <c r="P1722" i="11" s="1"/>
  <c r="F1718" i="11"/>
  <c r="G1718" i="11"/>
  <c r="H1718" i="11"/>
  <c r="I1718" i="11"/>
  <c r="E1718" i="11"/>
  <c r="O1718" i="11" s="1"/>
  <c r="P1718" i="11" s="1"/>
  <c r="M1677" i="11"/>
  <c r="N1677" i="11"/>
  <c r="N1672" i="11"/>
  <c r="M1672" i="11"/>
  <c r="M1668" i="11"/>
  <c r="N1668" i="11"/>
  <c r="C1664" i="11"/>
  <c r="G1664" i="11"/>
  <c r="H1664" i="11"/>
  <c r="I1664" i="11"/>
  <c r="F1664" i="11"/>
  <c r="N1527" i="11"/>
  <c r="M1527" i="11"/>
  <c r="F1866" i="11"/>
  <c r="E1866" i="11"/>
  <c r="O1866" i="11" s="1"/>
  <c r="P1866" i="11" s="1"/>
  <c r="G1853" i="11"/>
  <c r="G1844" i="11"/>
  <c r="I1837" i="11"/>
  <c r="H1837" i="11"/>
  <c r="I1834" i="11"/>
  <c r="F1798" i="11"/>
  <c r="G1798" i="11"/>
  <c r="E1798" i="11"/>
  <c r="O1798" i="11" s="1"/>
  <c r="P1798" i="11" s="1"/>
  <c r="M1793" i="11"/>
  <c r="N1793" i="11"/>
  <c r="M1785" i="11"/>
  <c r="N1785" i="11"/>
  <c r="M1777" i="11"/>
  <c r="N1777" i="11"/>
  <c r="M1765" i="11"/>
  <c r="N1765" i="11"/>
  <c r="M1683" i="11"/>
  <c r="N1683" i="11"/>
  <c r="C1668" i="11"/>
  <c r="F1668" i="11"/>
  <c r="G1668" i="11"/>
  <c r="H1668" i="11"/>
  <c r="I1668" i="11"/>
  <c r="E1668" i="11"/>
  <c r="O1668" i="11" s="1"/>
  <c r="P1668" i="11" s="1"/>
  <c r="M1638" i="11"/>
  <c r="N1638" i="11"/>
  <c r="M1603" i="11"/>
  <c r="N1603" i="11"/>
  <c r="I1865" i="11"/>
  <c r="H1865" i="11"/>
  <c r="F1853" i="11"/>
  <c r="F1846" i="11"/>
  <c r="E1846" i="11"/>
  <c r="O1846" i="11" s="1"/>
  <c r="P1846" i="11" s="1"/>
  <c r="F1844" i="11"/>
  <c r="H1834" i="11"/>
  <c r="E1800" i="11"/>
  <c r="O1800" i="11" s="1"/>
  <c r="P1800" i="11" s="1"/>
  <c r="F1800" i="11"/>
  <c r="I1792" i="11"/>
  <c r="I1784" i="11"/>
  <c r="F1774" i="11"/>
  <c r="G1774" i="11"/>
  <c r="H1774" i="11"/>
  <c r="E1774" i="11"/>
  <c r="O1774" i="11" s="1"/>
  <c r="P1774" i="11" s="1"/>
  <c r="F1758" i="11"/>
  <c r="G1758" i="11"/>
  <c r="H1758" i="11"/>
  <c r="I1758" i="11"/>
  <c r="E1758" i="11"/>
  <c r="O1758" i="11" s="1"/>
  <c r="P1758" i="11" s="1"/>
  <c r="M1756" i="11"/>
  <c r="N1756" i="11"/>
  <c r="M1663" i="11"/>
  <c r="N1663" i="11"/>
  <c r="I1641" i="11"/>
  <c r="E1641" i="11"/>
  <c r="O1641" i="11" s="1"/>
  <c r="P1641" i="11" s="1"/>
  <c r="F1641" i="11"/>
  <c r="G1641" i="11"/>
  <c r="H1641" i="11"/>
  <c r="C1641" i="11"/>
  <c r="M1614" i="11"/>
  <c r="N1614" i="11"/>
  <c r="N1609" i="11"/>
  <c r="M1609" i="11"/>
  <c r="L1964" i="11"/>
  <c r="L1952" i="11"/>
  <c r="H1942" i="11"/>
  <c r="L1940" i="11"/>
  <c r="H1930" i="11"/>
  <c r="L1928" i="11"/>
  <c r="H1918" i="11"/>
  <c r="L1916" i="11"/>
  <c r="H1906" i="11"/>
  <c r="L1904" i="11"/>
  <c r="H1894" i="11"/>
  <c r="L1892" i="11"/>
  <c r="F1881" i="11"/>
  <c r="N1876" i="11"/>
  <c r="F1874" i="11"/>
  <c r="E1874" i="11"/>
  <c r="O1874" i="11" s="1"/>
  <c r="P1874" i="11" s="1"/>
  <c r="F1872" i="11"/>
  <c r="L1868" i="11"/>
  <c r="H1862" i="11"/>
  <c r="I1860" i="11"/>
  <c r="N1857" i="11"/>
  <c r="E1853" i="11"/>
  <c r="O1853" i="11" s="1"/>
  <c r="P1853" i="11" s="1"/>
  <c r="I1845" i="11"/>
  <c r="H1845" i="11"/>
  <c r="E1844" i="11"/>
  <c r="O1844" i="11" s="1"/>
  <c r="P1844" i="11" s="1"/>
  <c r="N1838" i="11"/>
  <c r="G1834" i="11"/>
  <c r="F1833" i="11"/>
  <c r="N1828" i="11"/>
  <c r="F1826" i="11"/>
  <c r="E1826" i="11"/>
  <c r="O1826" i="11" s="1"/>
  <c r="P1826" i="11" s="1"/>
  <c r="F1824" i="11"/>
  <c r="L1820" i="11"/>
  <c r="N1818" i="11"/>
  <c r="N1816" i="11"/>
  <c r="N1813" i="11"/>
  <c r="N1810" i="11"/>
  <c r="G1804" i="11"/>
  <c r="N1794" i="11"/>
  <c r="H1792" i="11"/>
  <c r="N1786" i="11"/>
  <c r="H1784" i="11"/>
  <c r="N1778" i="11"/>
  <c r="L1772" i="11"/>
  <c r="N1746" i="11"/>
  <c r="M1703" i="11"/>
  <c r="M1675" i="11"/>
  <c r="N1675" i="11"/>
  <c r="M1667" i="11"/>
  <c r="N1667" i="11"/>
  <c r="M1649" i="11"/>
  <c r="N1649" i="11"/>
  <c r="N1636" i="11"/>
  <c r="M1591" i="11"/>
  <c r="N1591" i="11"/>
  <c r="H1905" i="11"/>
  <c r="H1893" i="11"/>
  <c r="M1875" i="11"/>
  <c r="I1873" i="11"/>
  <c r="H1873" i="11"/>
  <c r="H1860" i="11"/>
  <c r="F1854" i="11"/>
  <c r="E1854" i="11"/>
  <c r="O1854" i="11" s="1"/>
  <c r="P1854" i="11" s="1"/>
  <c r="L1848" i="11"/>
  <c r="M1827" i="11"/>
  <c r="I1825" i="11"/>
  <c r="H1825" i="11"/>
  <c r="N1812" i="11"/>
  <c r="F1802" i="11"/>
  <c r="G1802" i="11"/>
  <c r="E1802" i="11"/>
  <c r="O1802" i="11" s="1"/>
  <c r="P1802" i="11" s="1"/>
  <c r="M1799" i="11"/>
  <c r="M1797" i="11"/>
  <c r="N1796" i="11"/>
  <c r="F1790" i="11"/>
  <c r="G1790" i="11"/>
  <c r="E1790" i="11"/>
  <c r="O1790" i="11" s="1"/>
  <c r="P1790" i="11" s="1"/>
  <c r="F1782" i="11"/>
  <c r="G1782" i="11"/>
  <c r="E1782" i="11"/>
  <c r="O1782" i="11" s="1"/>
  <c r="P1782" i="11" s="1"/>
  <c r="C1776" i="11"/>
  <c r="E1776" i="11"/>
  <c r="O1776" i="11" s="1"/>
  <c r="P1776" i="11" s="1"/>
  <c r="F1776" i="11"/>
  <c r="F1754" i="11"/>
  <c r="G1754" i="11"/>
  <c r="H1754" i="11"/>
  <c r="I1754" i="11"/>
  <c r="E1754" i="11"/>
  <c r="O1754" i="11" s="1"/>
  <c r="P1754" i="11" s="1"/>
  <c r="L1752" i="11"/>
  <c r="M1707" i="11"/>
  <c r="M1694" i="11"/>
  <c r="N1694" i="11"/>
  <c r="G1683" i="11"/>
  <c r="F1683" i="11"/>
  <c r="H1683" i="11"/>
  <c r="I1683" i="11"/>
  <c r="E1683" i="11"/>
  <c r="O1683" i="11" s="1"/>
  <c r="P1683" i="11" s="1"/>
  <c r="M1681" i="11"/>
  <c r="N1681" i="11"/>
  <c r="C1663" i="11"/>
  <c r="E1663" i="11"/>
  <c r="O1663" i="11" s="1"/>
  <c r="P1663" i="11" s="1"/>
  <c r="G1663" i="11"/>
  <c r="H1663" i="11"/>
  <c r="I1663" i="11"/>
  <c r="F1663" i="11"/>
  <c r="N1633" i="11"/>
  <c r="M1633" i="11"/>
  <c r="M1615" i="11"/>
  <c r="N1615" i="11"/>
  <c r="N1597" i="11"/>
  <c r="M1597" i="11"/>
  <c r="I1853" i="11"/>
  <c r="H1853" i="11"/>
  <c r="F1834" i="11"/>
  <c r="E1834" i="11"/>
  <c r="O1834" i="11" s="1"/>
  <c r="P1834" i="11" s="1"/>
  <c r="E1804" i="11"/>
  <c r="O1804" i="11" s="1"/>
  <c r="P1804" i="11" s="1"/>
  <c r="F1804" i="11"/>
  <c r="C1792" i="11"/>
  <c r="E1792" i="11"/>
  <c r="O1792" i="11" s="1"/>
  <c r="P1792" i="11" s="1"/>
  <c r="F1792" i="11"/>
  <c r="C1784" i="11"/>
  <c r="E1784" i="11"/>
  <c r="O1784" i="11" s="1"/>
  <c r="P1784" i="11" s="1"/>
  <c r="F1784" i="11"/>
  <c r="M1773" i="11"/>
  <c r="N1773" i="11"/>
  <c r="M1698" i="11"/>
  <c r="N1698" i="11"/>
  <c r="M1692" i="11"/>
  <c r="N1692" i="11"/>
  <c r="E1690" i="11"/>
  <c r="O1690" i="11" s="1"/>
  <c r="P1690" i="11" s="1"/>
  <c r="F1690" i="11"/>
  <c r="G1690" i="11"/>
  <c r="H1690" i="11"/>
  <c r="I1690" i="11"/>
  <c r="C1690" i="11"/>
  <c r="C1659" i="11"/>
  <c r="E1659" i="11"/>
  <c r="O1659" i="11" s="1"/>
  <c r="P1659" i="11" s="1"/>
  <c r="G1659" i="11"/>
  <c r="I1659" i="11"/>
  <c r="H1659" i="11"/>
  <c r="M1538" i="11"/>
  <c r="N1538" i="11"/>
  <c r="I1881" i="11"/>
  <c r="H1881" i="11"/>
  <c r="F1862" i="11"/>
  <c r="E1862" i="11"/>
  <c r="O1862" i="11" s="1"/>
  <c r="P1862" i="11" s="1"/>
  <c r="H1850" i="11"/>
  <c r="I1848" i="11"/>
  <c r="I1833" i="11"/>
  <c r="H1833" i="11"/>
  <c r="F1770" i="11"/>
  <c r="G1770" i="11"/>
  <c r="H1770" i="11"/>
  <c r="E1770" i="11"/>
  <c r="O1770" i="11" s="1"/>
  <c r="P1770" i="11" s="1"/>
  <c r="F1750" i="11"/>
  <c r="G1750" i="11"/>
  <c r="H1750" i="11"/>
  <c r="I1750" i="11"/>
  <c r="E1750" i="11"/>
  <c r="O1750" i="11" s="1"/>
  <c r="P1750" i="11" s="1"/>
  <c r="M1748" i="11"/>
  <c r="N1748" i="11"/>
  <c r="M1702" i="11"/>
  <c r="N1702" i="11"/>
  <c r="M1696" i="11"/>
  <c r="N1696" i="11"/>
  <c r="F1694" i="11"/>
  <c r="G1694" i="11"/>
  <c r="H1694" i="11"/>
  <c r="I1694" i="11"/>
  <c r="E1694" i="11"/>
  <c r="O1694" i="11" s="1"/>
  <c r="P1694" i="11" s="1"/>
  <c r="M1686" i="11"/>
  <c r="N1686" i="11"/>
  <c r="M1673" i="11"/>
  <c r="N1673" i="11"/>
  <c r="M1662" i="11"/>
  <c r="N1662" i="11"/>
  <c r="N1607" i="11"/>
  <c r="M1607" i="11"/>
  <c r="N1595" i="11"/>
  <c r="M1595" i="11"/>
  <c r="M1562" i="11"/>
  <c r="N1562" i="11"/>
  <c r="N1557" i="11"/>
  <c r="M1557" i="11"/>
  <c r="N1539" i="11"/>
  <c r="M1539" i="11"/>
  <c r="E1929" i="11"/>
  <c r="O1929" i="11" s="1"/>
  <c r="P1929" i="11" s="1"/>
  <c r="E1917" i="11"/>
  <c r="O1917" i="11" s="1"/>
  <c r="P1917" i="11" s="1"/>
  <c r="E1905" i="11"/>
  <c r="O1905" i="11" s="1"/>
  <c r="P1905" i="11" s="1"/>
  <c r="E1893" i="11"/>
  <c r="O1893" i="11" s="1"/>
  <c r="P1893" i="11" s="1"/>
  <c r="I1876" i="11"/>
  <c r="E1869" i="11"/>
  <c r="O1869" i="11" s="1"/>
  <c r="P1869" i="11" s="1"/>
  <c r="I1861" i="11"/>
  <c r="H1861" i="11"/>
  <c r="E1860" i="11"/>
  <c r="O1860" i="11" s="1"/>
  <c r="P1860" i="11" s="1"/>
  <c r="G1850" i="11"/>
  <c r="H1848" i="11"/>
  <c r="F1842" i="11"/>
  <c r="E1842" i="11"/>
  <c r="O1842" i="11" s="1"/>
  <c r="P1842" i="11" s="1"/>
  <c r="I1828" i="11"/>
  <c r="I1816" i="11"/>
  <c r="F1806" i="11"/>
  <c r="G1806" i="11"/>
  <c r="E1806" i="11"/>
  <c r="O1806" i="11" s="1"/>
  <c r="P1806" i="11" s="1"/>
  <c r="M1789" i="11"/>
  <c r="N1789" i="11"/>
  <c r="M1781" i="11"/>
  <c r="N1781" i="11"/>
  <c r="M1768" i="11"/>
  <c r="N1768" i="11"/>
  <c r="N1762" i="11"/>
  <c r="M1706" i="11"/>
  <c r="N1706" i="11"/>
  <c r="M1700" i="11"/>
  <c r="N1700" i="11"/>
  <c r="F1698" i="11"/>
  <c r="G1698" i="11"/>
  <c r="H1698" i="11"/>
  <c r="I1698" i="11"/>
  <c r="E1698" i="11"/>
  <c r="O1698" i="11" s="1"/>
  <c r="P1698" i="11" s="1"/>
  <c r="M1689" i="11"/>
  <c r="N1689" i="11"/>
  <c r="M1669" i="11"/>
  <c r="N1669" i="11"/>
  <c r="M1660" i="11"/>
  <c r="N1660" i="11"/>
  <c r="M1643" i="11"/>
  <c r="N1643" i="11"/>
  <c r="N1631" i="11"/>
  <c r="M1631" i="11"/>
  <c r="M1618" i="11"/>
  <c r="N1618" i="11"/>
  <c r="G1600" i="11"/>
  <c r="H1600" i="11"/>
  <c r="I1600" i="11"/>
  <c r="C1600" i="11"/>
  <c r="F1600" i="11"/>
  <c r="M1568" i="11"/>
  <c r="N1568" i="11"/>
  <c r="C1929" i="11"/>
  <c r="C1917" i="11"/>
  <c r="C1905" i="11"/>
  <c r="H1897" i="11"/>
  <c r="C1893" i="11"/>
  <c r="H1885" i="11"/>
  <c r="F1870" i="11"/>
  <c r="E1870" i="11"/>
  <c r="O1870" i="11" s="1"/>
  <c r="P1870" i="11" s="1"/>
  <c r="C1869" i="11"/>
  <c r="L1864" i="11"/>
  <c r="G1857" i="11"/>
  <c r="C1850" i="11"/>
  <c r="I1841" i="11"/>
  <c r="H1841" i="11"/>
  <c r="I1838" i="11"/>
  <c r="F1822" i="11"/>
  <c r="E1822" i="11"/>
  <c r="O1822" i="11" s="1"/>
  <c r="P1822" i="11" s="1"/>
  <c r="H1816" i="11"/>
  <c r="E1808" i="11"/>
  <c r="O1808" i="11" s="1"/>
  <c r="P1808" i="11" s="1"/>
  <c r="F1808" i="11"/>
  <c r="L1800" i="11"/>
  <c r="L1798" i="11"/>
  <c r="C1772" i="11"/>
  <c r="E1772" i="11"/>
  <c r="O1772" i="11" s="1"/>
  <c r="P1772" i="11" s="1"/>
  <c r="F1772" i="11"/>
  <c r="F1746" i="11"/>
  <c r="G1746" i="11"/>
  <c r="H1746" i="11"/>
  <c r="I1746" i="11"/>
  <c r="E1746" i="11"/>
  <c r="O1746" i="11" s="1"/>
  <c r="P1746" i="11" s="1"/>
  <c r="L1744" i="11"/>
  <c r="M1710" i="11"/>
  <c r="N1710" i="11"/>
  <c r="C1706" i="11"/>
  <c r="L1704" i="11"/>
  <c r="F1702" i="11"/>
  <c r="G1702" i="11"/>
  <c r="H1702" i="11"/>
  <c r="I1702" i="11"/>
  <c r="E1702" i="11"/>
  <c r="O1702" i="11" s="1"/>
  <c r="P1702" i="11" s="1"/>
  <c r="C1669" i="11"/>
  <c r="C1662" i="11"/>
  <c r="L1650" i="11"/>
  <c r="C1642" i="11"/>
  <c r="E1630" i="11"/>
  <c r="O1630" i="11" s="1"/>
  <c r="P1630" i="11" s="1"/>
  <c r="F1594" i="11"/>
  <c r="H1594" i="11"/>
  <c r="I1594" i="11"/>
  <c r="C1594" i="11"/>
  <c r="G1594" i="11"/>
  <c r="E1594" i="11"/>
  <c r="O1594" i="11" s="1"/>
  <c r="P1594" i="11" s="1"/>
  <c r="H1821" i="11"/>
  <c r="H1817" i="11"/>
  <c r="H1813" i="11"/>
  <c r="H1809" i="11"/>
  <c r="H1805" i="11"/>
  <c r="H1801" i="11"/>
  <c r="H1797" i="11"/>
  <c r="H1793" i="11"/>
  <c r="H1789" i="11"/>
  <c r="H1785" i="11"/>
  <c r="H1781" i="11"/>
  <c r="H1777" i="11"/>
  <c r="H1773" i="11"/>
  <c r="H1769" i="11"/>
  <c r="H1765" i="11"/>
  <c r="H1761" i="11"/>
  <c r="H1757" i="11"/>
  <c r="H1753" i="11"/>
  <c r="H1749" i="11"/>
  <c r="H1745" i="11"/>
  <c r="H1741" i="11"/>
  <c r="H1737" i="11"/>
  <c r="H1733" i="11"/>
  <c r="H1729" i="11"/>
  <c r="H1725" i="11"/>
  <c r="H1721" i="11"/>
  <c r="H1717" i="11"/>
  <c r="H1713" i="11"/>
  <c r="H1709" i="11"/>
  <c r="H1705" i="11"/>
  <c r="H1701" i="11"/>
  <c r="H1697" i="11"/>
  <c r="H1693" i="11"/>
  <c r="F1689" i="11"/>
  <c r="H1688" i="11"/>
  <c r="H1682" i="11"/>
  <c r="F1677" i="11"/>
  <c r="H1676" i="11"/>
  <c r="C1667" i="11"/>
  <c r="E1667" i="11"/>
  <c r="O1667" i="11" s="1"/>
  <c r="P1667" i="11" s="1"/>
  <c r="G1667" i="11"/>
  <c r="F1665" i="11"/>
  <c r="G1661" i="11"/>
  <c r="G1660" i="11"/>
  <c r="H1657" i="11"/>
  <c r="H1656" i="11"/>
  <c r="I1652" i="11"/>
  <c r="H1648" i="11"/>
  <c r="L1635" i="11"/>
  <c r="L1634" i="11"/>
  <c r="I1629" i="11"/>
  <c r="F1629" i="11"/>
  <c r="F1622" i="11"/>
  <c r="C1622" i="11"/>
  <c r="I1622" i="11"/>
  <c r="F1566" i="11"/>
  <c r="E1566" i="11"/>
  <c r="O1566" i="11" s="1"/>
  <c r="P1566" i="11" s="1"/>
  <c r="C1566" i="11"/>
  <c r="G1566" i="11"/>
  <c r="H1566" i="11"/>
  <c r="I1566" i="11"/>
  <c r="M1452" i="11"/>
  <c r="N1452" i="11"/>
  <c r="G1658" i="11"/>
  <c r="H1658" i="11"/>
  <c r="C1655" i="11"/>
  <c r="E1655" i="11"/>
  <c r="O1655" i="11" s="1"/>
  <c r="P1655" i="11" s="1"/>
  <c r="G1655" i="11"/>
  <c r="G1624" i="11"/>
  <c r="I1624" i="11"/>
  <c r="C1624" i="11"/>
  <c r="C1616" i="11"/>
  <c r="H1616" i="11"/>
  <c r="M1598" i="11"/>
  <c r="N1598" i="11"/>
  <c r="F1538" i="11"/>
  <c r="G1538" i="11"/>
  <c r="H1538" i="11"/>
  <c r="E1538" i="11"/>
  <c r="O1538" i="11" s="1"/>
  <c r="P1538" i="11" s="1"/>
  <c r="I1538" i="11"/>
  <c r="M1480" i="11"/>
  <c r="N1480" i="11"/>
  <c r="M1459" i="11"/>
  <c r="N1459" i="11"/>
  <c r="E1327" i="11"/>
  <c r="O1327" i="11" s="1"/>
  <c r="P1327" i="11" s="1"/>
  <c r="F1327" i="11"/>
  <c r="G1327" i="11"/>
  <c r="H1327" i="11"/>
  <c r="I1327" i="11"/>
  <c r="C1327" i="11"/>
  <c r="G1654" i="11"/>
  <c r="H1654" i="11"/>
  <c r="F1646" i="11"/>
  <c r="C1646" i="11"/>
  <c r="I1605" i="11"/>
  <c r="F1605" i="11"/>
  <c r="M1593" i="11"/>
  <c r="N1593" i="11"/>
  <c r="M1530" i="11"/>
  <c r="N1530" i="11"/>
  <c r="M1494" i="11"/>
  <c r="N1494" i="11"/>
  <c r="M1477" i="11"/>
  <c r="N1477" i="11"/>
  <c r="F1764" i="11"/>
  <c r="F1760" i="11"/>
  <c r="F1756" i="11"/>
  <c r="F1752" i="11"/>
  <c r="F1748" i="11"/>
  <c r="F1744" i="11"/>
  <c r="F1740" i="11"/>
  <c r="F1736" i="11"/>
  <c r="F1732" i="11"/>
  <c r="F1728" i="11"/>
  <c r="F1724" i="11"/>
  <c r="F1720" i="11"/>
  <c r="F1716" i="11"/>
  <c r="F1712" i="11"/>
  <c r="F1708" i="11"/>
  <c r="F1704" i="11"/>
  <c r="F1700" i="11"/>
  <c r="F1696" i="11"/>
  <c r="F1692" i="11"/>
  <c r="G1686" i="11"/>
  <c r="E1681" i="11"/>
  <c r="O1681" i="11" s="1"/>
  <c r="P1681" i="11" s="1"/>
  <c r="G1680" i="11"/>
  <c r="E1675" i="11"/>
  <c r="O1675" i="11" s="1"/>
  <c r="P1675" i="11" s="1"/>
  <c r="G1675" i="11"/>
  <c r="E1674" i="11"/>
  <c r="O1674" i="11" s="1"/>
  <c r="P1674" i="11" s="1"/>
  <c r="G1673" i="11"/>
  <c r="H1672" i="11"/>
  <c r="F1650" i="11"/>
  <c r="E1650" i="11"/>
  <c r="O1650" i="11" s="1"/>
  <c r="P1650" i="11" s="1"/>
  <c r="G1650" i="11"/>
  <c r="I1650" i="11"/>
  <c r="I1649" i="11"/>
  <c r="G1649" i="11"/>
  <c r="H1649" i="11"/>
  <c r="F1636" i="11"/>
  <c r="I1625" i="11"/>
  <c r="E1625" i="11"/>
  <c r="O1625" i="11" s="1"/>
  <c r="P1625" i="11" s="1"/>
  <c r="G1625" i="11"/>
  <c r="H1625" i="11"/>
  <c r="G1618" i="11"/>
  <c r="I1617" i="11"/>
  <c r="F1617" i="11"/>
  <c r="G1606" i="11"/>
  <c r="I1601" i="11"/>
  <c r="E1601" i="11"/>
  <c r="O1601" i="11" s="1"/>
  <c r="P1601" i="11" s="1"/>
  <c r="F1601" i="11"/>
  <c r="G1601" i="11"/>
  <c r="H1601" i="11"/>
  <c r="M1599" i="11"/>
  <c r="N1599" i="11"/>
  <c r="F1588" i="11"/>
  <c r="F1582" i="11"/>
  <c r="H1582" i="11"/>
  <c r="I1582" i="11"/>
  <c r="C1582" i="11"/>
  <c r="M1573" i="11"/>
  <c r="N1573" i="11"/>
  <c r="M1547" i="11"/>
  <c r="N1531" i="11"/>
  <c r="M1531" i="11"/>
  <c r="M1379" i="11"/>
  <c r="N1379" i="11"/>
  <c r="M1371" i="11"/>
  <c r="N1371" i="11"/>
  <c r="E1764" i="11"/>
  <c r="O1764" i="11" s="1"/>
  <c r="P1764" i="11" s="1"/>
  <c r="N1761" i="11"/>
  <c r="E1760" i="11"/>
  <c r="O1760" i="11" s="1"/>
  <c r="P1760" i="11" s="1"/>
  <c r="N1757" i="11"/>
  <c r="E1756" i="11"/>
  <c r="O1756" i="11" s="1"/>
  <c r="P1756" i="11" s="1"/>
  <c r="N1753" i="11"/>
  <c r="E1752" i="11"/>
  <c r="O1752" i="11" s="1"/>
  <c r="P1752" i="11" s="1"/>
  <c r="N1749" i="11"/>
  <c r="E1748" i="11"/>
  <c r="O1748" i="11" s="1"/>
  <c r="P1748" i="11" s="1"/>
  <c r="N1745" i="11"/>
  <c r="E1744" i="11"/>
  <c r="O1744" i="11" s="1"/>
  <c r="P1744" i="11" s="1"/>
  <c r="N1741" i="11"/>
  <c r="E1740" i="11"/>
  <c r="O1740" i="11" s="1"/>
  <c r="P1740" i="11" s="1"/>
  <c r="N1737" i="11"/>
  <c r="E1736" i="11"/>
  <c r="O1736" i="11" s="1"/>
  <c r="P1736" i="11" s="1"/>
  <c r="N1733" i="11"/>
  <c r="E1732" i="11"/>
  <c r="O1732" i="11" s="1"/>
  <c r="P1732" i="11" s="1"/>
  <c r="N1729" i="11"/>
  <c r="E1728" i="11"/>
  <c r="O1728" i="11" s="1"/>
  <c r="P1728" i="11" s="1"/>
  <c r="N1725" i="11"/>
  <c r="E1724" i="11"/>
  <c r="O1724" i="11" s="1"/>
  <c r="P1724" i="11" s="1"/>
  <c r="N1721" i="11"/>
  <c r="E1720" i="11"/>
  <c r="O1720" i="11" s="1"/>
  <c r="P1720" i="11" s="1"/>
  <c r="N1717" i="11"/>
  <c r="E1716" i="11"/>
  <c r="O1716" i="11" s="1"/>
  <c r="P1716" i="11" s="1"/>
  <c r="N1713" i="11"/>
  <c r="E1712" i="11"/>
  <c r="O1712" i="11" s="1"/>
  <c r="P1712" i="11" s="1"/>
  <c r="N1709" i="11"/>
  <c r="E1708" i="11"/>
  <c r="O1708" i="11" s="1"/>
  <c r="P1708" i="11" s="1"/>
  <c r="N1705" i="11"/>
  <c r="E1704" i="11"/>
  <c r="O1704" i="11" s="1"/>
  <c r="P1704" i="11" s="1"/>
  <c r="N1701" i="11"/>
  <c r="E1700" i="11"/>
  <c r="O1700" i="11" s="1"/>
  <c r="P1700" i="11" s="1"/>
  <c r="N1697" i="11"/>
  <c r="E1696" i="11"/>
  <c r="O1696" i="11" s="1"/>
  <c r="P1696" i="11" s="1"/>
  <c r="N1693" i="11"/>
  <c r="E1692" i="11"/>
  <c r="O1692" i="11" s="1"/>
  <c r="P1692" i="11" s="1"/>
  <c r="N1688" i="11"/>
  <c r="F1686" i="11"/>
  <c r="N1682" i="11"/>
  <c r="F1680" i="11"/>
  <c r="N1676" i="11"/>
  <c r="C1674" i="11"/>
  <c r="F1673" i="11"/>
  <c r="G1672" i="11"/>
  <c r="N1661" i="11"/>
  <c r="N1659" i="11"/>
  <c r="N1658" i="11"/>
  <c r="N1642" i="11"/>
  <c r="E1636" i="11"/>
  <c r="O1636" i="11" s="1"/>
  <c r="P1636" i="11" s="1"/>
  <c r="F1634" i="11"/>
  <c r="C1634" i="11"/>
  <c r="M1623" i="11"/>
  <c r="M1622" i="11"/>
  <c r="G1612" i="11"/>
  <c r="H1612" i="11"/>
  <c r="I1612" i="11"/>
  <c r="C1612" i="11"/>
  <c r="I1565" i="11"/>
  <c r="H1565" i="11"/>
  <c r="C1565" i="11"/>
  <c r="E1565" i="11"/>
  <c r="O1565" i="11" s="1"/>
  <c r="P1565" i="11" s="1"/>
  <c r="F1565" i="11"/>
  <c r="G1565" i="11"/>
  <c r="F1530" i="11"/>
  <c r="G1530" i="11"/>
  <c r="H1530" i="11"/>
  <c r="E1530" i="11"/>
  <c r="O1530" i="11" s="1"/>
  <c r="P1530" i="11" s="1"/>
  <c r="I1530" i="11"/>
  <c r="N1419" i="11"/>
  <c r="M1419" i="11"/>
  <c r="N1387" i="11"/>
  <c r="M1387" i="11"/>
  <c r="G1366" i="11"/>
  <c r="H1366" i="11"/>
  <c r="I1366" i="11"/>
  <c r="F1366" i="11"/>
  <c r="E1366" i="11"/>
  <c r="O1366" i="11" s="1"/>
  <c r="P1366" i="11" s="1"/>
  <c r="C1366" i="11"/>
  <c r="M1364" i="11"/>
  <c r="N1364" i="11"/>
  <c r="M1359" i="11"/>
  <c r="N1359" i="11"/>
  <c r="E1680" i="11"/>
  <c r="O1680" i="11" s="1"/>
  <c r="P1680" i="11" s="1"/>
  <c r="F1672" i="11"/>
  <c r="N1657" i="11"/>
  <c r="M1645" i="11"/>
  <c r="L1644" i="11"/>
  <c r="N1630" i="11"/>
  <c r="F1618" i="11"/>
  <c r="H1618" i="11"/>
  <c r="C1618" i="11"/>
  <c r="F1606" i="11"/>
  <c r="H1606" i="11"/>
  <c r="I1606" i="11"/>
  <c r="C1606" i="11"/>
  <c r="G1588" i="11"/>
  <c r="H1588" i="11"/>
  <c r="I1588" i="11"/>
  <c r="C1588" i="11"/>
  <c r="M1586" i="11"/>
  <c r="N1586" i="11"/>
  <c r="M1581" i="11"/>
  <c r="N1581" i="11"/>
  <c r="M1567" i="11"/>
  <c r="N1561" i="11"/>
  <c r="M1561" i="11"/>
  <c r="M1558" i="11"/>
  <c r="N1558" i="11"/>
  <c r="L1555" i="11"/>
  <c r="M1551" i="11"/>
  <c r="M1522" i="11"/>
  <c r="N1522" i="11"/>
  <c r="M1508" i="11"/>
  <c r="N1508" i="11"/>
  <c r="M1399" i="11"/>
  <c r="N1399" i="11"/>
  <c r="M1656" i="11"/>
  <c r="N1656" i="11"/>
  <c r="G1636" i="11"/>
  <c r="I1636" i="11"/>
  <c r="N1596" i="11"/>
  <c r="N1590" i="11"/>
  <c r="N1559" i="11"/>
  <c r="M1559" i="11"/>
  <c r="N1535" i="11"/>
  <c r="M1535" i="11"/>
  <c r="N1523" i="11"/>
  <c r="M1523" i="11"/>
  <c r="G1510" i="11"/>
  <c r="H1510" i="11"/>
  <c r="F1510" i="11"/>
  <c r="I1510" i="11"/>
  <c r="E1510" i="11"/>
  <c r="O1510" i="11" s="1"/>
  <c r="P1510" i="11" s="1"/>
  <c r="N1451" i="11"/>
  <c r="M1451" i="11"/>
  <c r="M1391" i="11"/>
  <c r="N1391" i="11"/>
  <c r="I1389" i="11"/>
  <c r="E1389" i="11"/>
  <c r="O1389" i="11" s="1"/>
  <c r="P1389" i="11" s="1"/>
  <c r="F1389" i="11"/>
  <c r="G1389" i="11"/>
  <c r="H1389" i="11"/>
  <c r="C1389" i="11"/>
  <c r="I1689" i="11"/>
  <c r="I1677" i="11"/>
  <c r="I1665" i="11"/>
  <c r="M1652" i="11"/>
  <c r="N1652" i="11"/>
  <c r="I1637" i="11"/>
  <c r="E1637" i="11"/>
  <c r="O1637" i="11" s="1"/>
  <c r="P1637" i="11" s="1"/>
  <c r="G1637" i="11"/>
  <c r="H1637" i="11"/>
  <c r="I1613" i="11"/>
  <c r="E1613" i="11"/>
  <c r="O1613" i="11" s="1"/>
  <c r="P1613" i="11" s="1"/>
  <c r="F1613" i="11"/>
  <c r="G1613" i="11"/>
  <c r="H1613" i="11"/>
  <c r="M1610" i="11"/>
  <c r="N1610" i="11"/>
  <c r="M1587" i="11"/>
  <c r="N1587" i="11"/>
  <c r="M1574" i="11"/>
  <c r="N1574" i="11"/>
  <c r="N1571" i="11"/>
  <c r="M1571" i="11"/>
  <c r="F1522" i="11"/>
  <c r="G1522" i="11"/>
  <c r="H1522" i="11"/>
  <c r="E1522" i="11"/>
  <c r="O1522" i="11" s="1"/>
  <c r="P1522" i="11" s="1"/>
  <c r="I1522" i="11"/>
  <c r="C1500" i="11"/>
  <c r="E1500" i="11"/>
  <c r="O1500" i="11" s="1"/>
  <c r="P1500" i="11" s="1"/>
  <c r="I1500" i="11"/>
  <c r="G1500" i="11"/>
  <c r="H1500" i="11"/>
  <c r="N1487" i="11"/>
  <c r="M1487" i="11"/>
  <c r="G1406" i="11"/>
  <c r="H1406" i="11"/>
  <c r="I1406" i="11"/>
  <c r="F1406" i="11"/>
  <c r="E1406" i="11"/>
  <c r="O1406" i="11" s="1"/>
  <c r="P1406" i="11" s="1"/>
  <c r="C1406" i="11"/>
  <c r="H1689" i="11"/>
  <c r="F1684" i="11"/>
  <c r="H1677" i="11"/>
  <c r="E1671" i="11"/>
  <c r="O1671" i="11" s="1"/>
  <c r="P1671" i="11" s="1"/>
  <c r="G1671" i="11"/>
  <c r="E1670" i="11"/>
  <c r="O1670" i="11" s="1"/>
  <c r="P1670" i="11" s="1"/>
  <c r="H1667" i="11"/>
  <c r="H1665" i="11"/>
  <c r="I1661" i="11"/>
  <c r="I1660" i="11"/>
  <c r="F1640" i="11"/>
  <c r="E1629" i="11"/>
  <c r="O1629" i="11" s="1"/>
  <c r="P1629" i="11" s="1"/>
  <c r="C1628" i="11"/>
  <c r="H1628" i="11"/>
  <c r="G1622" i="11"/>
  <c r="M1605" i="11"/>
  <c r="N1605" i="11"/>
  <c r="I1593" i="11"/>
  <c r="F1593" i="11"/>
  <c r="M1556" i="11"/>
  <c r="N1556" i="11"/>
  <c r="N1518" i="11"/>
  <c r="M1518" i="11"/>
  <c r="C1512" i="11"/>
  <c r="G1512" i="11"/>
  <c r="H1512" i="11"/>
  <c r="I1512" i="11"/>
  <c r="F1512" i="11"/>
  <c r="M1472" i="11"/>
  <c r="N1472" i="11"/>
  <c r="G1438" i="11"/>
  <c r="H1438" i="11"/>
  <c r="I1438" i="11"/>
  <c r="F1438" i="11"/>
  <c r="E1438" i="11"/>
  <c r="O1438" i="11" s="1"/>
  <c r="P1438" i="11" s="1"/>
  <c r="C1438" i="11"/>
  <c r="I1688" i="11"/>
  <c r="E1684" i="11"/>
  <c r="O1684" i="11" s="1"/>
  <c r="P1684" i="11" s="1"/>
  <c r="I1676" i="11"/>
  <c r="C1670" i="11"/>
  <c r="F1667" i="11"/>
  <c r="H1660" i="11"/>
  <c r="I1658" i="11"/>
  <c r="I1656" i="11"/>
  <c r="E1640" i="11"/>
  <c r="O1640" i="11" s="1"/>
  <c r="P1640" i="11" s="1"/>
  <c r="C1629" i="11"/>
  <c r="E1622" i="11"/>
  <c r="O1622" i="11" s="1"/>
  <c r="P1622" i="11" s="1"/>
  <c r="I1616" i="11"/>
  <c r="I1589" i="11"/>
  <c r="E1589" i="11"/>
  <c r="O1589" i="11" s="1"/>
  <c r="P1589" i="11" s="1"/>
  <c r="F1589" i="11"/>
  <c r="G1589" i="11"/>
  <c r="H1589" i="11"/>
  <c r="N1575" i="11"/>
  <c r="M1575" i="11"/>
  <c r="E1564" i="11"/>
  <c r="O1564" i="11" s="1"/>
  <c r="P1564" i="11" s="1"/>
  <c r="F1564" i="11"/>
  <c r="G1564" i="11"/>
  <c r="H1564" i="11"/>
  <c r="I1564" i="11"/>
  <c r="H1604" i="11"/>
  <c r="I1598" i="11"/>
  <c r="H1592" i="11"/>
  <c r="I1586" i="11"/>
  <c r="F1581" i="11"/>
  <c r="F1560" i="11"/>
  <c r="L1552" i="11"/>
  <c r="M1549" i="11"/>
  <c r="M1548" i="11"/>
  <c r="M1506" i="11"/>
  <c r="N1506" i="11"/>
  <c r="M1503" i="11"/>
  <c r="L1491" i="11"/>
  <c r="L1488" i="11"/>
  <c r="M1483" i="11"/>
  <c r="G1466" i="11"/>
  <c r="H1466" i="11"/>
  <c r="I1466" i="11"/>
  <c r="E1466" i="11"/>
  <c r="O1466" i="11" s="1"/>
  <c r="P1466" i="11" s="1"/>
  <c r="F1466" i="11"/>
  <c r="C1466" i="11"/>
  <c r="M1462" i="11"/>
  <c r="G1354" i="11"/>
  <c r="H1354" i="11"/>
  <c r="I1354" i="11"/>
  <c r="F1354" i="11"/>
  <c r="E1354" i="11"/>
  <c r="O1354" i="11" s="1"/>
  <c r="P1354" i="11" s="1"/>
  <c r="C1354" i="11"/>
  <c r="M1333" i="11"/>
  <c r="N1333" i="11"/>
  <c r="N1283" i="11"/>
  <c r="M1283" i="11"/>
  <c r="M1281" i="11"/>
  <c r="N1281" i="11"/>
  <c r="F1562" i="11"/>
  <c r="E1562" i="11"/>
  <c r="O1562" i="11" s="1"/>
  <c r="P1562" i="11" s="1"/>
  <c r="I1561" i="11"/>
  <c r="H1561" i="11"/>
  <c r="M1544" i="11"/>
  <c r="N1544" i="11"/>
  <c r="E1540" i="11"/>
  <c r="O1540" i="11" s="1"/>
  <c r="P1540" i="11" s="1"/>
  <c r="G1540" i="11"/>
  <c r="M1536" i="11"/>
  <c r="N1536" i="11"/>
  <c r="E1532" i="11"/>
  <c r="O1532" i="11" s="1"/>
  <c r="P1532" i="11" s="1"/>
  <c r="G1532" i="11"/>
  <c r="M1528" i="11"/>
  <c r="N1528" i="11"/>
  <c r="E1524" i="11"/>
  <c r="O1524" i="11" s="1"/>
  <c r="P1524" i="11" s="1"/>
  <c r="G1524" i="11"/>
  <c r="N1435" i="11"/>
  <c r="M1435" i="11"/>
  <c r="M1427" i="11"/>
  <c r="N1427" i="11"/>
  <c r="M1143" i="11"/>
  <c r="N1143" i="11"/>
  <c r="F1574" i="11"/>
  <c r="E1574" i="11"/>
  <c r="O1574" i="11" s="1"/>
  <c r="P1574" i="11" s="1"/>
  <c r="M1521" i="11"/>
  <c r="N1521" i="11"/>
  <c r="G1519" i="11"/>
  <c r="C1519" i="11"/>
  <c r="F1519" i="11"/>
  <c r="C1508" i="11"/>
  <c r="H1508" i="11"/>
  <c r="I1508" i="11"/>
  <c r="G1508" i="11"/>
  <c r="I1505" i="11"/>
  <c r="C1505" i="11"/>
  <c r="H1505" i="11"/>
  <c r="G1454" i="11"/>
  <c r="H1454" i="11"/>
  <c r="I1454" i="11"/>
  <c r="F1454" i="11"/>
  <c r="E1454" i="11"/>
  <c r="O1454" i="11" s="1"/>
  <c r="P1454" i="11" s="1"/>
  <c r="C1454" i="11"/>
  <c r="N1403" i="11"/>
  <c r="M1403" i="11"/>
  <c r="G1374" i="11"/>
  <c r="H1374" i="11"/>
  <c r="I1374" i="11"/>
  <c r="F1374" i="11"/>
  <c r="E1374" i="11"/>
  <c r="O1374" i="11" s="1"/>
  <c r="P1374" i="11" s="1"/>
  <c r="C1374" i="11"/>
  <c r="M1372" i="11"/>
  <c r="N1372" i="11"/>
  <c r="N1215" i="11"/>
  <c r="M1215" i="11"/>
  <c r="M1179" i="11"/>
  <c r="N1179" i="11"/>
  <c r="M1083" i="11"/>
  <c r="N1083" i="11"/>
  <c r="I1573" i="11"/>
  <c r="H1573" i="11"/>
  <c r="I1548" i="11"/>
  <c r="I1541" i="11"/>
  <c r="C1541" i="11"/>
  <c r="H1541" i="11"/>
  <c r="I1533" i="11"/>
  <c r="C1533" i="11"/>
  <c r="H1533" i="11"/>
  <c r="I1525" i="11"/>
  <c r="C1525" i="11"/>
  <c r="H1525" i="11"/>
  <c r="C1493" i="11"/>
  <c r="E1493" i="11"/>
  <c r="O1493" i="11" s="1"/>
  <c r="P1493" i="11" s="1"/>
  <c r="G1493" i="11"/>
  <c r="M1484" i="11"/>
  <c r="N1484" i="11"/>
  <c r="M1473" i="11"/>
  <c r="N1473" i="11"/>
  <c r="M1467" i="11"/>
  <c r="N1467" i="11"/>
  <c r="M1439" i="11"/>
  <c r="N1439" i="11"/>
  <c r="I1437" i="11"/>
  <c r="E1437" i="11"/>
  <c r="O1437" i="11" s="1"/>
  <c r="P1437" i="11" s="1"/>
  <c r="F1437" i="11"/>
  <c r="G1437" i="11"/>
  <c r="H1437" i="11"/>
  <c r="C1437" i="11"/>
  <c r="M1395" i="11"/>
  <c r="N1395" i="11"/>
  <c r="M1367" i="11"/>
  <c r="N1367" i="11"/>
  <c r="G1362" i="11"/>
  <c r="H1362" i="11"/>
  <c r="I1362" i="11"/>
  <c r="F1362" i="11"/>
  <c r="E1362" i="11"/>
  <c r="O1362" i="11" s="1"/>
  <c r="P1362" i="11" s="1"/>
  <c r="C1362" i="11"/>
  <c r="M1360" i="11"/>
  <c r="N1360" i="11"/>
  <c r="M1355" i="11"/>
  <c r="N1355" i="11"/>
  <c r="N1302" i="11"/>
  <c r="M1302" i="11"/>
  <c r="M1230" i="11"/>
  <c r="N1230" i="11"/>
  <c r="N1191" i="11"/>
  <c r="M1191" i="11"/>
  <c r="F1645" i="11"/>
  <c r="H1644" i="11"/>
  <c r="I1638" i="11"/>
  <c r="F1633" i="11"/>
  <c r="H1632" i="11"/>
  <c r="I1626" i="11"/>
  <c r="F1621" i="11"/>
  <c r="H1620" i="11"/>
  <c r="I1614" i="11"/>
  <c r="F1609" i="11"/>
  <c r="H1608" i="11"/>
  <c r="I1602" i="11"/>
  <c r="C1598" i="11"/>
  <c r="F1597" i="11"/>
  <c r="H1596" i="11"/>
  <c r="I1590" i="11"/>
  <c r="C1586" i="11"/>
  <c r="F1585" i="11"/>
  <c r="H1584" i="11"/>
  <c r="I1578" i="11"/>
  <c r="L1576" i="11"/>
  <c r="H1570" i="11"/>
  <c r="F1569" i="11"/>
  <c r="H1568" i="11"/>
  <c r="L1564" i="11"/>
  <c r="F1558" i="11"/>
  <c r="E1558" i="11"/>
  <c r="O1558" i="11" s="1"/>
  <c r="P1558" i="11" s="1"/>
  <c r="I1557" i="11"/>
  <c r="H1557" i="11"/>
  <c r="C1556" i="11"/>
  <c r="H1554" i="11"/>
  <c r="F1553" i="11"/>
  <c r="G1552" i="11"/>
  <c r="G1549" i="11"/>
  <c r="H1548" i="11"/>
  <c r="H1544" i="11"/>
  <c r="H1536" i="11"/>
  <c r="H1528" i="11"/>
  <c r="C1511" i="11"/>
  <c r="E1511" i="11"/>
  <c r="O1511" i="11" s="1"/>
  <c r="P1511" i="11" s="1"/>
  <c r="G1511" i="11"/>
  <c r="H1511" i="11"/>
  <c r="I1511" i="11"/>
  <c r="F1511" i="11"/>
  <c r="M1504" i="11"/>
  <c r="N1504" i="11"/>
  <c r="L1495" i="11"/>
  <c r="C1488" i="11"/>
  <c r="E1488" i="11"/>
  <c r="O1488" i="11" s="1"/>
  <c r="P1488" i="11" s="1"/>
  <c r="F1488" i="11"/>
  <c r="H1488" i="11"/>
  <c r="G1486" i="11"/>
  <c r="H1486" i="11"/>
  <c r="C1486" i="11"/>
  <c r="E1486" i="11"/>
  <c r="O1486" i="11" s="1"/>
  <c r="P1486" i="11" s="1"/>
  <c r="I1486" i="11"/>
  <c r="G1422" i="11"/>
  <c r="H1422" i="11"/>
  <c r="I1422" i="11"/>
  <c r="F1422" i="11"/>
  <c r="E1422" i="11"/>
  <c r="O1422" i="11" s="1"/>
  <c r="P1422" i="11" s="1"/>
  <c r="C1422" i="11"/>
  <c r="M1407" i="11"/>
  <c r="N1407" i="11"/>
  <c r="I1405" i="11"/>
  <c r="E1405" i="11"/>
  <c r="O1405" i="11" s="1"/>
  <c r="P1405" i="11" s="1"/>
  <c r="F1405" i="11"/>
  <c r="G1405" i="11"/>
  <c r="H1405" i="11"/>
  <c r="C1405" i="11"/>
  <c r="N1383" i="11"/>
  <c r="G1568" i="11"/>
  <c r="I1550" i="11"/>
  <c r="F1549" i="11"/>
  <c r="G1548" i="11"/>
  <c r="F1542" i="11"/>
  <c r="G1542" i="11"/>
  <c r="H1542" i="11"/>
  <c r="E1542" i="11"/>
  <c r="O1542" i="11" s="1"/>
  <c r="P1542" i="11" s="1"/>
  <c r="F1534" i="11"/>
  <c r="G1534" i="11"/>
  <c r="H1534" i="11"/>
  <c r="E1534" i="11"/>
  <c r="O1534" i="11" s="1"/>
  <c r="P1534" i="11" s="1"/>
  <c r="F1526" i="11"/>
  <c r="G1526" i="11"/>
  <c r="H1526" i="11"/>
  <c r="E1526" i="11"/>
  <c r="O1526" i="11" s="1"/>
  <c r="P1526" i="11" s="1"/>
  <c r="C1520" i="11"/>
  <c r="E1520" i="11"/>
  <c r="O1520" i="11" s="1"/>
  <c r="P1520" i="11" s="1"/>
  <c r="I1520" i="11"/>
  <c r="G1513" i="11"/>
  <c r="H1513" i="11"/>
  <c r="I1513" i="11"/>
  <c r="F1513" i="11"/>
  <c r="M1507" i="11"/>
  <c r="N1507" i="11"/>
  <c r="G1506" i="11"/>
  <c r="H1506" i="11"/>
  <c r="I1506" i="11"/>
  <c r="F1506" i="11"/>
  <c r="C1503" i="11"/>
  <c r="E1503" i="11"/>
  <c r="O1503" i="11" s="1"/>
  <c r="P1503" i="11" s="1"/>
  <c r="G1503" i="11"/>
  <c r="I1503" i="11"/>
  <c r="G1498" i="11"/>
  <c r="H1498" i="11"/>
  <c r="C1498" i="11"/>
  <c r="M1492" i="11"/>
  <c r="N1492" i="11"/>
  <c r="C1483" i="11"/>
  <c r="E1483" i="11"/>
  <c r="O1483" i="11" s="1"/>
  <c r="P1483" i="11" s="1"/>
  <c r="G1483" i="11"/>
  <c r="F1483" i="11"/>
  <c r="H1483" i="11"/>
  <c r="C1467" i="11"/>
  <c r="E1467" i="11"/>
  <c r="O1467" i="11" s="1"/>
  <c r="P1467" i="11" s="1"/>
  <c r="F1467" i="11"/>
  <c r="G1467" i="11"/>
  <c r="H1467" i="11"/>
  <c r="I1467" i="11"/>
  <c r="N1334" i="11"/>
  <c r="M1334" i="11"/>
  <c r="N1238" i="11"/>
  <c r="M1238" i="11"/>
  <c r="C1645" i="11"/>
  <c r="F1644" i="11"/>
  <c r="G1638" i="11"/>
  <c r="C1633" i="11"/>
  <c r="F1632" i="11"/>
  <c r="G1626" i="11"/>
  <c r="C1621" i="11"/>
  <c r="F1620" i="11"/>
  <c r="G1614" i="11"/>
  <c r="C1609" i="11"/>
  <c r="F1608" i="11"/>
  <c r="G1602" i="11"/>
  <c r="C1597" i="11"/>
  <c r="F1596" i="11"/>
  <c r="G1590" i="11"/>
  <c r="C1585" i="11"/>
  <c r="F1584" i="11"/>
  <c r="G1578" i="11"/>
  <c r="I1576" i="11"/>
  <c r="F1568" i="11"/>
  <c r="C1552" i="11"/>
  <c r="G1550" i="11"/>
  <c r="E1549" i="11"/>
  <c r="O1549" i="11" s="1"/>
  <c r="P1549" i="11" s="1"/>
  <c r="F1548" i="11"/>
  <c r="I1546" i="11"/>
  <c r="F1545" i="11"/>
  <c r="G1537" i="11"/>
  <c r="G1529" i="11"/>
  <c r="M1500" i="11"/>
  <c r="N1500" i="11"/>
  <c r="I1495" i="11"/>
  <c r="M1485" i="11"/>
  <c r="N1485" i="11"/>
  <c r="N1475" i="11"/>
  <c r="N1463" i="11"/>
  <c r="G1390" i="11"/>
  <c r="H1390" i="11"/>
  <c r="I1390" i="11"/>
  <c r="F1390" i="11"/>
  <c r="E1390" i="11"/>
  <c r="O1390" i="11" s="1"/>
  <c r="P1390" i="11" s="1"/>
  <c r="C1390" i="11"/>
  <c r="M1375" i="11"/>
  <c r="N1375" i="11"/>
  <c r="E1638" i="11"/>
  <c r="O1638" i="11" s="1"/>
  <c r="P1638" i="11" s="1"/>
  <c r="E1626" i="11"/>
  <c r="O1626" i="11" s="1"/>
  <c r="P1626" i="11" s="1"/>
  <c r="E1614" i="11"/>
  <c r="O1614" i="11" s="1"/>
  <c r="P1614" i="11" s="1"/>
  <c r="E1602" i="11"/>
  <c r="O1602" i="11" s="1"/>
  <c r="P1602" i="11" s="1"/>
  <c r="E1590" i="11"/>
  <c r="O1590" i="11" s="1"/>
  <c r="P1590" i="11" s="1"/>
  <c r="E1578" i="11"/>
  <c r="O1578" i="11" s="1"/>
  <c r="P1578" i="11" s="1"/>
  <c r="H1576" i="11"/>
  <c r="F1570" i="11"/>
  <c r="E1570" i="11"/>
  <c r="O1570" i="11" s="1"/>
  <c r="P1570" i="11" s="1"/>
  <c r="I1569" i="11"/>
  <c r="H1569" i="11"/>
  <c r="C1568" i="11"/>
  <c r="L1560" i="11"/>
  <c r="F1554" i="11"/>
  <c r="E1554" i="11"/>
  <c r="O1554" i="11" s="1"/>
  <c r="P1554" i="11" s="1"/>
  <c r="I1553" i="11"/>
  <c r="H1553" i="11"/>
  <c r="C1548" i="11"/>
  <c r="E1544" i="11"/>
  <c r="O1544" i="11" s="1"/>
  <c r="P1544" i="11" s="1"/>
  <c r="G1544" i="11"/>
  <c r="L1540" i="11"/>
  <c r="E1536" i="11"/>
  <c r="O1536" i="11" s="1"/>
  <c r="P1536" i="11" s="1"/>
  <c r="G1536" i="11"/>
  <c r="L1532" i="11"/>
  <c r="E1528" i="11"/>
  <c r="O1528" i="11" s="1"/>
  <c r="P1528" i="11" s="1"/>
  <c r="G1528" i="11"/>
  <c r="L1524" i="11"/>
  <c r="N1510" i="11"/>
  <c r="M1482" i="11"/>
  <c r="M1476" i="11"/>
  <c r="N1476" i="11"/>
  <c r="M1471" i="11"/>
  <c r="M1468" i="11"/>
  <c r="N1468" i="11"/>
  <c r="F1465" i="11"/>
  <c r="G1465" i="11"/>
  <c r="H1465" i="11"/>
  <c r="I1465" i="11"/>
  <c r="E1465" i="11"/>
  <c r="O1465" i="11" s="1"/>
  <c r="P1465" i="11" s="1"/>
  <c r="M1455" i="11"/>
  <c r="N1455" i="11"/>
  <c r="M1443" i="11"/>
  <c r="N1443" i="11"/>
  <c r="G1370" i="11"/>
  <c r="H1370" i="11"/>
  <c r="I1370" i="11"/>
  <c r="F1370" i="11"/>
  <c r="E1370" i="11"/>
  <c r="O1370" i="11" s="1"/>
  <c r="P1370" i="11" s="1"/>
  <c r="C1370" i="11"/>
  <c r="L1368" i="11"/>
  <c r="M1363" i="11"/>
  <c r="N1363" i="11"/>
  <c r="G1358" i="11"/>
  <c r="H1358" i="11"/>
  <c r="I1358" i="11"/>
  <c r="F1358" i="11"/>
  <c r="E1358" i="11"/>
  <c r="O1358" i="11" s="1"/>
  <c r="P1358" i="11" s="1"/>
  <c r="C1358" i="11"/>
  <c r="L1356" i="11"/>
  <c r="G1576" i="11"/>
  <c r="F1550" i="11"/>
  <c r="H1550" i="11"/>
  <c r="E1550" i="11"/>
  <c r="O1550" i="11" s="1"/>
  <c r="P1550" i="11" s="1"/>
  <c r="I1549" i="11"/>
  <c r="H1549" i="11"/>
  <c r="G1514" i="11"/>
  <c r="E1514" i="11"/>
  <c r="O1514" i="11" s="1"/>
  <c r="P1514" i="11" s="1"/>
  <c r="F1514" i="11"/>
  <c r="H1514" i="11"/>
  <c r="C1514" i="11"/>
  <c r="M1512" i="11"/>
  <c r="N1512" i="11"/>
  <c r="M1505" i="11"/>
  <c r="N1505" i="11"/>
  <c r="C1495" i="11"/>
  <c r="E1495" i="11"/>
  <c r="O1495" i="11" s="1"/>
  <c r="P1495" i="11" s="1"/>
  <c r="G1495" i="11"/>
  <c r="F1495" i="11"/>
  <c r="M1490" i="11"/>
  <c r="N1490" i="11"/>
  <c r="I1453" i="11"/>
  <c r="E1453" i="11"/>
  <c r="O1453" i="11" s="1"/>
  <c r="P1453" i="11" s="1"/>
  <c r="F1453" i="11"/>
  <c r="G1453" i="11"/>
  <c r="H1453" i="11"/>
  <c r="C1453" i="11"/>
  <c r="M1411" i="11"/>
  <c r="N1411" i="11"/>
  <c r="N1318" i="11"/>
  <c r="M1318" i="11"/>
  <c r="N1259" i="11"/>
  <c r="M1259" i="11"/>
  <c r="M1257" i="11"/>
  <c r="N1257" i="11"/>
  <c r="L1640" i="11"/>
  <c r="L1628" i="11"/>
  <c r="L1616" i="11"/>
  <c r="L1604" i="11"/>
  <c r="L1592" i="11"/>
  <c r="L1580" i="11"/>
  <c r="L1572" i="11"/>
  <c r="I1562" i="11"/>
  <c r="G1561" i="11"/>
  <c r="I1560" i="11"/>
  <c r="F1546" i="11"/>
  <c r="H1546" i="11"/>
  <c r="E1546" i="11"/>
  <c r="O1546" i="11" s="1"/>
  <c r="P1546" i="11" s="1"/>
  <c r="I1545" i="11"/>
  <c r="H1545" i="11"/>
  <c r="I1540" i="11"/>
  <c r="I1537" i="11"/>
  <c r="C1537" i="11"/>
  <c r="H1537" i="11"/>
  <c r="I1532" i="11"/>
  <c r="I1529" i="11"/>
  <c r="C1529" i="11"/>
  <c r="H1529" i="11"/>
  <c r="I1524" i="11"/>
  <c r="L1519" i="11"/>
  <c r="C1507" i="11"/>
  <c r="E1507" i="11"/>
  <c r="O1507" i="11" s="1"/>
  <c r="P1507" i="11" s="1"/>
  <c r="G1507" i="11"/>
  <c r="I1507" i="11"/>
  <c r="H1507" i="11"/>
  <c r="M1464" i="11"/>
  <c r="N1464" i="11"/>
  <c r="M1423" i="11"/>
  <c r="N1423" i="11"/>
  <c r="I1421" i="11"/>
  <c r="E1421" i="11"/>
  <c r="O1421" i="11" s="1"/>
  <c r="P1421" i="11" s="1"/>
  <c r="F1421" i="11"/>
  <c r="G1421" i="11"/>
  <c r="H1421" i="11"/>
  <c r="C1421" i="11"/>
  <c r="M1266" i="11"/>
  <c r="N1266" i="11"/>
  <c r="G1521" i="11"/>
  <c r="G1509" i="11"/>
  <c r="H1504" i="11"/>
  <c r="L1456" i="11"/>
  <c r="G1449" i="11"/>
  <c r="L1440" i="11"/>
  <c r="G1433" i="11"/>
  <c r="L1424" i="11"/>
  <c r="G1417" i="11"/>
  <c r="L1408" i="11"/>
  <c r="G1401" i="11"/>
  <c r="L1392" i="11"/>
  <c r="G1385" i="11"/>
  <c r="L1376" i="11"/>
  <c r="L1352" i="11"/>
  <c r="G1350" i="11"/>
  <c r="H1350" i="11"/>
  <c r="I1350" i="11"/>
  <c r="F1350" i="11"/>
  <c r="E1311" i="11"/>
  <c r="O1311" i="11" s="1"/>
  <c r="P1311" i="11" s="1"/>
  <c r="F1311" i="11"/>
  <c r="G1311" i="11"/>
  <c r="H1311" i="11"/>
  <c r="I1311" i="11"/>
  <c r="C1311" i="11"/>
  <c r="N1262" i="11"/>
  <c r="M1262" i="11"/>
  <c r="M1106" i="11"/>
  <c r="N1106" i="11"/>
  <c r="M1436" i="11"/>
  <c r="N1436" i="11"/>
  <c r="M1420" i="11"/>
  <c r="N1420" i="11"/>
  <c r="M1404" i="11"/>
  <c r="N1404" i="11"/>
  <c r="M1388" i="11"/>
  <c r="N1388" i="11"/>
  <c r="M1314" i="11"/>
  <c r="N1314" i="11"/>
  <c r="N1294" i="11"/>
  <c r="M1294" i="11"/>
  <c r="M1288" i="11"/>
  <c r="N1288" i="11"/>
  <c r="N1263" i="11"/>
  <c r="M1263" i="11"/>
  <c r="N1219" i="11"/>
  <c r="M1219" i="11"/>
  <c r="M1202" i="11"/>
  <c r="N1202" i="11"/>
  <c r="M1166" i="11"/>
  <c r="N1166" i="11"/>
  <c r="N1152" i="11"/>
  <c r="M1152" i="11"/>
  <c r="G1502" i="11"/>
  <c r="H1502" i="11"/>
  <c r="C1499" i="11"/>
  <c r="E1499" i="11"/>
  <c r="O1499" i="11" s="1"/>
  <c r="P1499" i="11" s="1"/>
  <c r="G1499" i="11"/>
  <c r="F1497" i="11"/>
  <c r="G1492" i="11"/>
  <c r="F1490" i="11"/>
  <c r="I1487" i="11"/>
  <c r="F1469" i="11"/>
  <c r="F1461" i="11"/>
  <c r="G1450" i="11"/>
  <c r="H1450" i="11"/>
  <c r="I1450" i="11"/>
  <c r="F1450" i="11"/>
  <c r="F1445" i="11"/>
  <c r="G1434" i="11"/>
  <c r="H1434" i="11"/>
  <c r="I1434" i="11"/>
  <c r="F1434" i="11"/>
  <c r="F1429" i="11"/>
  <c r="G1418" i="11"/>
  <c r="H1418" i="11"/>
  <c r="I1418" i="11"/>
  <c r="F1418" i="11"/>
  <c r="G1402" i="11"/>
  <c r="H1402" i="11"/>
  <c r="I1402" i="11"/>
  <c r="F1402" i="11"/>
  <c r="G1386" i="11"/>
  <c r="H1386" i="11"/>
  <c r="I1386" i="11"/>
  <c r="F1386" i="11"/>
  <c r="M1330" i="11"/>
  <c r="N1330" i="11"/>
  <c r="M1310" i="11"/>
  <c r="N1310" i="11"/>
  <c r="N1307" i="11"/>
  <c r="M1307" i="11"/>
  <c r="N1303" i="11"/>
  <c r="M1303" i="11"/>
  <c r="M1284" i="11"/>
  <c r="N1284" i="11"/>
  <c r="N1271" i="11"/>
  <c r="M1271" i="11"/>
  <c r="N1260" i="11"/>
  <c r="M1260" i="11"/>
  <c r="N1247" i="11"/>
  <c r="M1247" i="11"/>
  <c r="M1242" i="11"/>
  <c r="N1242" i="11"/>
  <c r="M1326" i="11"/>
  <c r="N1326" i="11"/>
  <c r="N1323" i="11"/>
  <c r="M1323" i="11"/>
  <c r="N1319" i="11"/>
  <c r="M1319" i="11"/>
  <c r="N1295" i="11"/>
  <c r="M1295" i="11"/>
  <c r="N1239" i="11"/>
  <c r="M1239" i="11"/>
  <c r="N1235" i="11"/>
  <c r="M1235" i="11"/>
  <c r="E1222" i="11"/>
  <c r="O1222" i="11" s="1"/>
  <c r="P1222" i="11" s="1"/>
  <c r="H1222" i="11"/>
  <c r="I1222" i="11"/>
  <c r="C1222" i="11"/>
  <c r="F1222" i="11"/>
  <c r="G1222" i="11"/>
  <c r="N1220" i="11"/>
  <c r="M1220" i="11"/>
  <c r="N1092" i="11"/>
  <c r="M1092" i="11"/>
  <c r="M929" i="11"/>
  <c r="N929" i="11"/>
  <c r="E925" i="11"/>
  <c r="O925" i="11" s="1"/>
  <c r="P925" i="11" s="1"/>
  <c r="F925" i="11"/>
  <c r="C925" i="11"/>
  <c r="G925" i="11"/>
  <c r="H925" i="11"/>
  <c r="I925" i="11"/>
  <c r="F1518" i="11"/>
  <c r="N1509" i="11"/>
  <c r="G1494" i="11"/>
  <c r="H1494" i="11"/>
  <c r="E1492" i="11"/>
  <c r="O1492" i="11" s="1"/>
  <c r="P1492" i="11" s="1"/>
  <c r="C1491" i="11"/>
  <c r="E1491" i="11"/>
  <c r="O1491" i="11" s="1"/>
  <c r="P1491" i="11" s="1"/>
  <c r="G1491" i="11"/>
  <c r="G1485" i="11"/>
  <c r="G1484" i="11"/>
  <c r="H1480" i="11"/>
  <c r="I1478" i="11"/>
  <c r="I1477" i="11"/>
  <c r="I1473" i="11"/>
  <c r="C1471" i="11"/>
  <c r="E1471" i="11"/>
  <c r="O1471" i="11" s="1"/>
  <c r="P1471" i="11" s="1"/>
  <c r="F1471" i="11"/>
  <c r="G1471" i="11"/>
  <c r="H1471" i="11"/>
  <c r="G1470" i="11"/>
  <c r="H1470" i="11"/>
  <c r="I1470" i="11"/>
  <c r="C1461" i="11"/>
  <c r="G1457" i="11"/>
  <c r="N1454" i="11"/>
  <c r="L1448" i="11"/>
  <c r="C1445" i="11"/>
  <c r="G1441" i="11"/>
  <c r="N1438" i="11"/>
  <c r="L1432" i="11"/>
  <c r="C1429" i="11"/>
  <c r="G1425" i="11"/>
  <c r="N1422" i="11"/>
  <c r="L1416" i="11"/>
  <c r="C1413" i="11"/>
  <c r="G1409" i="11"/>
  <c r="N1406" i="11"/>
  <c r="L1400" i="11"/>
  <c r="C1397" i="11"/>
  <c r="G1393" i="11"/>
  <c r="N1390" i="11"/>
  <c r="L1384" i="11"/>
  <c r="C1381" i="11"/>
  <c r="G1377" i="11"/>
  <c r="N1343" i="11"/>
  <c r="N1335" i="11"/>
  <c r="M1335" i="11"/>
  <c r="E1310" i="11"/>
  <c r="O1310" i="11" s="1"/>
  <c r="P1310" i="11" s="1"/>
  <c r="H1310" i="11"/>
  <c r="I1310" i="11"/>
  <c r="C1310" i="11"/>
  <c r="G1310" i="11"/>
  <c r="M1298" i="11"/>
  <c r="N1298" i="11"/>
  <c r="M1274" i="11"/>
  <c r="N1274" i="11"/>
  <c r="E1271" i="11"/>
  <c r="O1271" i="11" s="1"/>
  <c r="P1271" i="11" s="1"/>
  <c r="F1271" i="11"/>
  <c r="I1271" i="11"/>
  <c r="C1271" i="11"/>
  <c r="G1271" i="11"/>
  <c r="H1271" i="11"/>
  <c r="N1264" i="11"/>
  <c r="M1264" i="11"/>
  <c r="M1250" i="11"/>
  <c r="N1250" i="11"/>
  <c r="E1247" i="11"/>
  <c r="O1247" i="11" s="1"/>
  <c r="P1247" i="11" s="1"/>
  <c r="F1247" i="11"/>
  <c r="I1247" i="11"/>
  <c r="C1247" i="11"/>
  <c r="G1247" i="11"/>
  <c r="H1247" i="11"/>
  <c r="N1203" i="11"/>
  <c r="M1203" i="11"/>
  <c r="G1490" i="11"/>
  <c r="H1490" i="11"/>
  <c r="C1487" i="11"/>
  <c r="E1487" i="11"/>
  <c r="O1487" i="11" s="1"/>
  <c r="P1487" i="11" s="1"/>
  <c r="G1487" i="11"/>
  <c r="G1462" i="11"/>
  <c r="H1462" i="11"/>
  <c r="I1462" i="11"/>
  <c r="F1462" i="11"/>
  <c r="G1446" i="11"/>
  <c r="H1446" i="11"/>
  <c r="I1446" i="11"/>
  <c r="F1446" i="11"/>
  <c r="G1430" i="11"/>
  <c r="H1430" i="11"/>
  <c r="I1430" i="11"/>
  <c r="F1430" i="11"/>
  <c r="G1414" i="11"/>
  <c r="H1414" i="11"/>
  <c r="I1414" i="11"/>
  <c r="F1414" i="11"/>
  <c r="G1398" i="11"/>
  <c r="H1398" i="11"/>
  <c r="I1398" i="11"/>
  <c r="F1398" i="11"/>
  <c r="G1382" i="11"/>
  <c r="H1382" i="11"/>
  <c r="I1382" i="11"/>
  <c r="F1382" i="11"/>
  <c r="N1366" i="11"/>
  <c r="N1362" i="11"/>
  <c r="N1358" i="11"/>
  <c r="N1339" i="11"/>
  <c r="M1339" i="11"/>
  <c r="E1326" i="11"/>
  <c r="O1326" i="11" s="1"/>
  <c r="P1326" i="11" s="1"/>
  <c r="H1326" i="11"/>
  <c r="I1326" i="11"/>
  <c r="C1326" i="11"/>
  <c r="G1326" i="11"/>
  <c r="M1308" i="11"/>
  <c r="N1308" i="11"/>
  <c r="M1304" i="11"/>
  <c r="N1304" i="11"/>
  <c r="M1282" i="11"/>
  <c r="N1282" i="11"/>
  <c r="N1267" i="11"/>
  <c r="M1267" i="11"/>
  <c r="M1258" i="11"/>
  <c r="N1258" i="11"/>
  <c r="C1463" i="11"/>
  <c r="E1463" i="11"/>
  <c r="O1463" i="11" s="1"/>
  <c r="P1463" i="11" s="1"/>
  <c r="F1463" i="11"/>
  <c r="G1463" i="11"/>
  <c r="H1463" i="11"/>
  <c r="E1342" i="11"/>
  <c r="O1342" i="11" s="1"/>
  <c r="P1342" i="11" s="1"/>
  <c r="M1324" i="11"/>
  <c r="N1324" i="11"/>
  <c r="M1320" i="11"/>
  <c r="N1320" i="11"/>
  <c r="N1315" i="11"/>
  <c r="M1315" i="11"/>
  <c r="N1240" i="11"/>
  <c r="M1240" i="11"/>
  <c r="M1210" i="11"/>
  <c r="N1210" i="11"/>
  <c r="M1206" i="11"/>
  <c r="N1206" i="11"/>
  <c r="N1064" i="11"/>
  <c r="M1064" i="11"/>
  <c r="M1025" i="11"/>
  <c r="N1025" i="11"/>
  <c r="N1497" i="11"/>
  <c r="G1482" i="11"/>
  <c r="H1482" i="11"/>
  <c r="E1480" i="11"/>
  <c r="O1480" i="11" s="1"/>
  <c r="P1480" i="11" s="1"/>
  <c r="C1479" i="11"/>
  <c r="E1479" i="11"/>
  <c r="O1479" i="11" s="1"/>
  <c r="P1479" i="11" s="1"/>
  <c r="G1479" i="11"/>
  <c r="F1477" i="11"/>
  <c r="F1473" i="11"/>
  <c r="L1460" i="11"/>
  <c r="C1457" i="11"/>
  <c r="L1444" i="11"/>
  <c r="C1441" i="11"/>
  <c r="L1428" i="11"/>
  <c r="C1425" i="11"/>
  <c r="L1412" i="11"/>
  <c r="C1409" i="11"/>
  <c r="L1396" i="11"/>
  <c r="C1393" i="11"/>
  <c r="L1380" i="11"/>
  <c r="C1377" i="11"/>
  <c r="N1331" i="11"/>
  <c r="M1331" i="11"/>
  <c r="E1298" i="11"/>
  <c r="O1298" i="11" s="1"/>
  <c r="P1298" i="11" s="1"/>
  <c r="I1298" i="11"/>
  <c r="H1298" i="11"/>
  <c r="C1298" i="11"/>
  <c r="G1298" i="11"/>
  <c r="N1268" i="11"/>
  <c r="M1268" i="11"/>
  <c r="N1243" i="11"/>
  <c r="M1243" i="11"/>
  <c r="N1223" i="11"/>
  <c r="M1223" i="11"/>
  <c r="M1214" i="11"/>
  <c r="N1214" i="11"/>
  <c r="E1206" i="11"/>
  <c r="O1206" i="11" s="1"/>
  <c r="P1206" i="11" s="1"/>
  <c r="F1206" i="11"/>
  <c r="H1206" i="11"/>
  <c r="I1206" i="11"/>
  <c r="C1206" i="11"/>
  <c r="G1206" i="11"/>
  <c r="M1142" i="11"/>
  <c r="N1142" i="11"/>
  <c r="I1521" i="11"/>
  <c r="I1509" i="11"/>
  <c r="M1496" i="11"/>
  <c r="N1496" i="11"/>
  <c r="G1478" i="11"/>
  <c r="H1478" i="11"/>
  <c r="C1475" i="11"/>
  <c r="E1475" i="11"/>
  <c r="O1475" i="11" s="1"/>
  <c r="P1475" i="11" s="1"/>
  <c r="G1475" i="11"/>
  <c r="E1473" i="11"/>
  <c r="O1473" i="11" s="1"/>
  <c r="P1473" i="11" s="1"/>
  <c r="N1470" i="11"/>
  <c r="G1458" i="11"/>
  <c r="H1458" i="11"/>
  <c r="I1458" i="11"/>
  <c r="F1458" i="11"/>
  <c r="G1442" i="11"/>
  <c r="H1442" i="11"/>
  <c r="I1442" i="11"/>
  <c r="F1442" i="11"/>
  <c r="G1426" i="11"/>
  <c r="H1426" i="11"/>
  <c r="I1426" i="11"/>
  <c r="F1426" i="11"/>
  <c r="G1410" i="11"/>
  <c r="H1410" i="11"/>
  <c r="I1410" i="11"/>
  <c r="F1410" i="11"/>
  <c r="G1394" i="11"/>
  <c r="H1394" i="11"/>
  <c r="I1394" i="11"/>
  <c r="F1394" i="11"/>
  <c r="G1378" i="11"/>
  <c r="H1378" i="11"/>
  <c r="I1378" i="11"/>
  <c r="F1378" i="11"/>
  <c r="E1350" i="11"/>
  <c r="O1350" i="11" s="1"/>
  <c r="P1350" i="11" s="1"/>
  <c r="M1344" i="11"/>
  <c r="N1344" i="11"/>
  <c r="G1342" i="11"/>
  <c r="H1342" i="11"/>
  <c r="I1342" i="11"/>
  <c r="F1342" i="11"/>
  <c r="M1340" i="11"/>
  <c r="N1340" i="11"/>
  <c r="M1336" i="11"/>
  <c r="N1336" i="11"/>
  <c r="M1313" i="11"/>
  <c r="N1313" i="11"/>
  <c r="M1286" i="11"/>
  <c r="N1286" i="11"/>
  <c r="M1234" i="11"/>
  <c r="N1234" i="11"/>
  <c r="M1226" i="11"/>
  <c r="N1226" i="11"/>
  <c r="M1218" i="11"/>
  <c r="N1218" i="11"/>
  <c r="M1082" i="11"/>
  <c r="N1082" i="11"/>
  <c r="C1515" i="11"/>
  <c r="G1515" i="11"/>
  <c r="I1504" i="11"/>
  <c r="N1489" i="11"/>
  <c r="G1474" i="11"/>
  <c r="H1474" i="11"/>
  <c r="H1449" i="11"/>
  <c r="H1433" i="11"/>
  <c r="H1417" i="11"/>
  <c r="H1401" i="11"/>
  <c r="H1385" i="11"/>
  <c r="C1373" i="11"/>
  <c r="I1373" i="11"/>
  <c r="C1369" i="11"/>
  <c r="I1369" i="11"/>
  <c r="C1365" i="11"/>
  <c r="I1365" i="11"/>
  <c r="C1361" i="11"/>
  <c r="I1361" i="11"/>
  <c r="C1357" i="11"/>
  <c r="I1357" i="11"/>
  <c r="C1350" i="11"/>
  <c r="L1348" i="11"/>
  <c r="G1346" i="11"/>
  <c r="H1346" i="11"/>
  <c r="I1346" i="11"/>
  <c r="F1346" i="11"/>
  <c r="M1329" i="11"/>
  <c r="N1329" i="11"/>
  <c r="N1317" i="11"/>
  <c r="E1270" i="11"/>
  <c r="O1270" i="11" s="1"/>
  <c r="P1270" i="11" s="1"/>
  <c r="H1270" i="11"/>
  <c r="I1270" i="11"/>
  <c r="C1270" i="11"/>
  <c r="F1270" i="11"/>
  <c r="G1270" i="11"/>
  <c r="E1246" i="11"/>
  <c r="O1246" i="11" s="1"/>
  <c r="P1246" i="11" s="1"/>
  <c r="H1246" i="11"/>
  <c r="I1246" i="11"/>
  <c r="C1246" i="11"/>
  <c r="F1246" i="11"/>
  <c r="G1246" i="11"/>
  <c r="N1244" i="11"/>
  <c r="M1244" i="11"/>
  <c r="E1223" i="11"/>
  <c r="O1223" i="11" s="1"/>
  <c r="P1223" i="11" s="1"/>
  <c r="F1223" i="11"/>
  <c r="I1223" i="11"/>
  <c r="C1223" i="11"/>
  <c r="G1223" i="11"/>
  <c r="H1223" i="11"/>
  <c r="N1211" i="11"/>
  <c r="M1211" i="11"/>
  <c r="I1190" i="11"/>
  <c r="C1190" i="11"/>
  <c r="E1190" i="11"/>
  <c r="O1190" i="11" s="1"/>
  <c r="P1190" i="11" s="1"/>
  <c r="F1190" i="11"/>
  <c r="G1190" i="11"/>
  <c r="H1190" i="11"/>
  <c r="M1187" i="11"/>
  <c r="N1187" i="11"/>
  <c r="I1353" i="11"/>
  <c r="I1349" i="11"/>
  <c r="I1345" i="11"/>
  <c r="I1341" i="11"/>
  <c r="E1337" i="11"/>
  <c r="O1337" i="11" s="1"/>
  <c r="P1337" i="11" s="1"/>
  <c r="H1336" i="11"/>
  <c r="E1332" i="11"/>
  <c r="O1332" i="11" s="1"/>
  <c r="P1332" i="11" s="1"/>
  <c r="G1331" i="11"/>
  <c r="E1321" i="11"/>
  <c r="O1321" i="11" s="1"/>
  <c r="P1321" i="11" s="1"/>
  <c r="E1316" i="11"/>
  <c r="O1316" i="11" s="1"/>
  <c r="P1316" i="11" s="1"/>
  <c r="G1315" i="11"/>
  <c r="E1305" i="11"/>
  <c r="O1305" i="11" s="1"/>
  <c r="P1305" i="11" s="1"/>
  <c r="E1299" i="11"/>
  <c r="O1299" i="11" s="1"/>
  <c r="P1299" i="11" s="1"/>
  <c r="G1297" i="11"/>
  <c r="E1289" i="11"/>
  <c r="O1289" i="11" s="1"/>
  <c r="P1289" i="11" s="1"/>
  <c r="L1285" i="11"/>
  <c r="E1273" i="11"/>
  <c r="O1273" i="11" s="1"/>
  <c r="P1273" i="11" s="1"/>
  <c r="G1269" i="11"/>
  <c r="M1261" i="11"/>
  <c r="E1249" i="11"/>
  <c r="O1249" i="11" s="1"/>
  <c r="P1249" i="11" s="1"/>
  <c r="I1194" i="11"/>
  <c r="H1194" i="11"/>
  <c r="C1194" i="11"/>
  <c r="I1178" i="11"/>
  <c r="C1178" i="11"/>
  <c r="E1178" i="11"/>
  <c r="O1178" i="11" s="1"/>
  <c r="P1178" i="11" s="1"/>
  <c r="F1178" i="11"/>
  <c r="G1178" i="11"/>
  <c r="H1178" i="11"/>
  <c r="M1175" i="11"/>
  <c r="N1175" i="11"/>
  <c r="I1169" i="11"/>
  <c r="H1169" i="11"/>
  <c r="C1169" i="11"/>
  <c r="E1169" i="11"/>
  <c r="O1169" i="11" s="1"/>
  <c r="P1169" i="11" s="1"/>
  <c r="M1128" i="11"/>
  <c r="I1125" i="11"/>
  <c r="C1125" i="11"/>
  <c r="E1125" i="11"/>
  <c r="O1125" i="11" s="1"/>
  <c r="P1125" i="11" s="1"/>
  <c r="F1125" i="11"/>
  <c r="G1125" i="11"/>
  <c r="H1125" i="11"/>
  <c r="M1122" i="11"/>
  <c r="N1122" i="11"/>
  <c r="N829" i="11"/>
  <c r="M829" i="11"/>
  <c r="E1290" i="11"/>
  <c r="O1290" i="11" s="1"/>
  <c r="P1290" i="11" s="1"/>
  <c r="I1290" i="11"/>
  <c r="E1275" i="11"/>
  <c r="O1275" i="11" s="1"/>
  <c r="P1275" i="11" s="1"/>
  <c r="F1275" i="11"/>
  <c r="E1274" i="11"/>
  <c r="O1274" i="11" s="1"/>
  <c r="P1274" i="11" s="1"/>
  <c r="H1274" i="11"/>
  <c r="I1274" i="11"/>
  <c r="E1251" i="11"/>
  <c r="O1251" i="11" s="1"/>
  <c r="P1251" i="11" s="1"/>
  <c r="F1251" i="11"/>
  <c r="E1250" i="11"/>
  <c r="O1250" i="11" s="1"/>
  <c r="P1250" i="11" s="1"/>
  <c r="H1250" i="11"/>
  <c r="I1250" i="11"/>
  <c r="E1227" i="11"/>
  <c r="O1227" i="11" s="1"/>
  <c r="P1227" i="11" s="1"/>
  <c r="F1227" i="11"/>
  <c r="E1226" i="11"/>
  <c r="O1226" i="11" s="1"/>
  <c r="P1226" i="11" s="1"/>
  <c r="H1226" i="11"/>
  <c r="I1226" i="11"/>
  <c r="E1214" i="11"/>
  <c r="O1214" i="11" s="1"/>
  <c r="P1214" i="11" s="1"/>
  <c r="F1214" i="11"/>
  <c r="H1214" i="11"/>
  <c r="I1214" i="11"/>
  <c r="H1205" i="11"/>
  <c r="I1205" i="11"/>
  <c r="C1205" i="11"/>
  <c r="M1192" i="11"/>
  <c r="N1192" i="11"/>
  <c r="F1183" i="11"/>
  <c r="G1183" i="11"/>
  <c r="H1183" i="11"/>
  <c r="I1183" i="11"/>
  <c r="M1170" i="11"/>
  <c r="N1170" i="11"/>
  <c r="M1119" i="11"/>
  <c r="N1119" i="11"/>
  <c r="M1065" i="11"/>
  <c r="N1065" i="11"/>
  <c r="N1060" i="11"/>
  <c r="M1060" i="11"/>
  <c r="G1023" i="11"/>
  <c r="I1023" i="11"/>
  <c r="E1023" i="11"/>
  <c r="O1023" i="11" s="1"/>
  <c r="P1023" i="11" s="1"/>
  <c r="F1023" i="11"/>
  <c r="H1023" i="11"/>
  <c r="M1021" i="11"/>
  <c r="N1021" i="11"/>
  <c r="M1017" i="11"/>
  <c r="N1017" i="11"/>
  <c r="M864" i="11"/>
  <c r="N864" i="11"/>
  <c r="N857" i="11"/>
  <c r="M857" i="11"/>
  <c r="N813" i="11"/>
  <c r="M813" i="11"/>
  <c r="M751" i="11"/>
  <c r="N751" i="11"/>
  <c r="M385" i="11"/>
  <c r="N385" i="11"/>
  <c r="L1293" i="11"/>
  <c r="M1212" i="11"/>
  <c r="F1195" i="11"/>
  <c r="G1195" i="11"/>
  <c r="H1195" i="11"/>
  <c r="I1195" i="11"/>
  <c r="M1167" i="11"/>
  <c r="N1167" i="11"/>
  <c r="I1149" i="11"/>
  <c r="C1149" i="11"/>
  <c r="E1149" i="11"/>
  <c r="O1149" i="11" s="1"/>
  <c r="P1149" i="11" s="1"/>
  <c r="F1149" i="11"/>
  <c r="G1149" i="11"/>
  <c r="H1149" i="11"/>
  <c r="M1146" i="11"/>
  <c r="N1146" i="11"/>
  <c r="I1089" i="11"/>
  <c r="C1089" i="11"/>
  <c r="E1089" i="11"/>
  <c r="O1089" i="11" s="1"/>
  <c r="P1089" i="11" s="1"/>
  <c r="F1089" i="11"/>
  <c r="G1089" i="11"/>
  <c r="H1089" i="11"/>
  <c r="M1086" i="11"/>
  <c r="N1086" i="11"/>
  <c r="M961" i="11"/>
  <c r="N961" i="11"/>
  <c r="E1218" i="11"/>
  <c r="O1218" i="11" s="1"/>
  <c r="P1218" i="11" s="1"/>
  <c r="F1218" i="11"/>
  <c r="H1218" i="11"/>
  <c r="I1218" i="11"/>
  <c r="H1217" i="11"/>
  <c r="I1217" i="11"/>
  <c r="F1175" i="11"/>
  <c r="C1175" i="11"/>
  <c r="G1175" i="11"/>
  <c r="M1130" i="11"/>
  <c r="N1130" i="11"/>
  <c r="M941" i="11"/>
  <c r="N941" i="11"/>
  <c r="C1330" i="11"/>
  <c r="C1314" i="11"/>
  <c r="M1299" i="11"/>
  <c r="L1277" i="11"/>
  <c r="M1275" i="11"/>
  <c r="M1272" i="11"/>
  <c r="E1267" i="11"/>
  <c r="O1267" i="11" s="1"/>
  <c r="P1267" i="11" s="1"/>
  <c r="F1267" i="11"/>
  <c r="E1266" i="11"/>
  <c r="O1266" i="11" s="1"/>
  <c r="P1266" i="11" s="1"/>
  <c r="H1266" i="11"/>
  <c r="I1266" i="11"/>
  <c r="C1265" i="11"/>
  <c r="L1253" i="11"/>
  <c r="M1251" i="11"/>
  <c r="M1248" i="11"/>
  <c r="E1243" i="11"/>
  <c r="O1243" i="11" s="1"/>
  <c r="P1243" i="11" s="1"/>
  <c r="F1243" i="11"/>
  <c r="E1242" i="11"/>
  <c r="O1242" i="11" s="1"/>
  <c r="P1242" i="11" s="1"/>
  <c r="H1242" i="11"/>
  <c r="I1242" i="11"/>
  <c r="C1241" i="11"/>
  <c r="I1235" i="11"/>
  <c r="M1227" i="11"/>
  <c r="M1224" i="11"/>
  <c r="E1219" i="11"/>
  <c r="O1219" i="11" s="1"/>
  <c r="P1219" i="11" s="1"/>
  <c r="F1219" i="11"/>
  <c r="M1116" i="11"/>
  <c r="I1113" i="11"/>
  <c r="C1113" i="11"/>
  <c r="E1113" i="11"/>
  <c r="O1113" i="11" s="1"/>
  <c r="P1113" i="11" s="1"/>
  <c r="F1113" i="11"/>
  <c r="G1113" i="11"/>
  <c r="H1113" i="11"/>
  <c r="M1110" i="11"/>
  <c r="N1110" i="11"/>
  <c r="E1286" i="11"/>
  <c r="O1286" i="11" s="1"/>
  <c r="P1286" i="11" s="1"/>
  <c r="I1286" i="11"/>
  <c r="H1209" i="11"/>
  <c r="I1209" i="11"/>
  <c r="C1209" i="11"/>
  <c r="F1199" i="11"/>
  <c r="G1199" i="11"/>
  <c r="M1174" i="11"/>
  <c r="N1174" i="11"/>
  <c r="M1162" i="11"/>
  <c r="N1162" i="11"/>
  <c r="M1154" i="11"/>
  <c r="N1154" i="11"/>
  <c r="M1107" i="11"/>
  <c r="N1107" i="11"/>
  <c r="I1077" i="11"/>
  <c r="C1077" i="11"/>
  <c r="E1077" i="11"/>
  <c r="O1077" i="11" s="1"/>
  <c r="P1077" i="11" s="1"/>
  <c r="F1077" i="11"/>
  <c r="G1077" i="11"/>
  <c r="H1077" i="11"/>
  <c r="M1074" i="11"/>
  <c r="N1074" i="11"/>
  <c r="N986" i="11"/>
  <c r="M986" i="11"/>
  <c r="M968" i="11"/>
  <c r="N968" i="11"/>
  <c r="E1472" i="11"/>
  <c r="O1472" i="11" s="1"/>
  <c r="P1472" i="11" s="1"/>
  <c r="N1469" i="11"/>
  <c r="E1468" i="11"/>
  <c r="O1468" i="11" s="1"/>
  <c r="P1468" i="11" s="1"/>
  <c r="N1465" i="11"/>
  <c r="E1464" i="11"/>
  <c r="O1464" i="11" s="1"/>
  <c r="P1464" i="11" s="1"/>
  <c r="N1461" i="11"/>
  <c r="E1460" i="11"/>
  <c r="O1460" i="11" s="1"/>
  <c r="P1460" i="11" s="1"/>
  <c r="H1459" i="11"/>
  <c r="N1457" i="11"/>
  <c r="E1456" i="11"/>
  <c r="O1456" i="11" s="1"/>
  <c r="P1456" i="11" s="1"/>
  <c r="H1455" i="11"/>
  <c r="N1453" i="11"/>
  <c r="E1452" i="11"/>
  <c r="O1452" i="11" s="1"/>
  <c r="P1452" i="11" s="1"/>
  <c r="H1451" i="11"/>
  <c r="N1449" i="11"/>
  <c r="E1448" i="11"/>
  <c r="O1448" i="11" s="1"/>
  <c r="P1448" i="11" s="1"/>
  <c r="H1447" i="11"/>
  <c r="N1445" i="11"/>
  <c r="E1444" i="11"/>
  <c r="O1444" i="11" s="1"/>
  <c r="P1444" i="11" s="1"/>
  <c r="H1443" i="11"/>
  <c r="N1441" i="11"/>
  <c r="E1440" i="11"/>
  <c r="O1440" i="11" s="1"/>
  <c r="P1440" i="11" s="1"/>
  <c r="H1439" i="11"/>
  <c r="N1437" i="11"/>
  <c r="E1436" i="11"/>
  <c r="O1436" i="11" s="1"/>
  <c r="P1436" i="11" s="1"/>
  <c r="H1435" i="11"/>
  <c r="N1433" i="11"/>
  <c r="E1432" i="11"/>
  <c r="O1432" i="11" s="1"/>
  <c r="P1432" i="11" s="1"/>
  <c r="H1431" i="11"/>
  <c r="N1429" i="11"/>
  <c r="E1428" i="11"/>
  <c r="O1428" i="11" s="1"/>
  <c r="P1428" i="11" s="1"/>
  <c r="H1427" i="11"/>
  <c r="N1425" i="11"/>
  <c r="E1424" i="11"/>
  <c r="O1424" i="11" s="1"/>
  <c r="P1424" i="11" s="1"/>
  <c r="H1423" i="11"/>
  <c r="N1421" i="11"/>
  <c r="E1420" i="11"/>
  <c r="O1420" i="11" s="1"/>
  <c r="P1420" i="11" s="1"/>
  <c r="H1419" i="11"/>
  <c r="N1417" i="11"/>
  <c r="E1416" i="11"/>
  <c r="O1416" i="11" s="1"/>
  <c r="P1416" i="11" s="1"/>
  <c r="H1415" i="11"/>
  <c r="N1413" i="11"/>
  <c r="E1412" i="11"/>
  <c r="O1412" i="11" s="1"/>
  <c r="P1412" i="11" s="1"/>
  <c r="H1411" i="11"/>
  <c r="N1409" i="11"/>
  <c r="E1408" i="11"/>
  <c r="O1408" i="11" s="1"/>
  <c r="P1408" i="11" s="1"/>
  <c r="H1407" i="11"/>
  <c r="N1405" i="11"/>
  <c r="E1404" i="11"/>
  <c r="O1404" i="11" s="1"/>
  <c r="P1404" i="11" s="1"/>
  <c r="H1403" i="11"/>
  <c r="N1401" i="11"/>
  <c r="E1400" i="11"/>
  <c r="O1400" i="11" s="1"/>
  <c r="P1400" i="11" s="1"/>
  <c r="H1399" i="11"/>
  <c r="N1397" i="11"/>
  <c r="E1396" i="11"/>
  <c r="O1396" i="11" s="1"/>
  <c r="P1396" i="11" s="1"/>
  <c r="H1395" i="11"/>
  <c r="N1393" i="11"/>
  <c r="E1392" i="11"/>
  <c r="O1392" i="11" s="1"/>
  <c r="P1392" i="11" s="1"/>
  <c r="H1391" i="11"/>
  <c r="N1389" i="11"/>
  <c r="E1388" i="11"/>
  <c r="O1388" i="11" s="1"/>
  <c r="P1388" i="11" s="1"/>
  <c r="H1387" i="11"/>
  <c r="N1385" i="11"/>
  <c r="E1384" i="11"/>
  <c r="O1384" i="11" s="1"/>
  <c r="P1384" i="11" s="1"/>
  <c r="H1383" i="11"/>
  <c r="N1381" i="11"/>
  <c r="E1380" i="11"/>
  <c r="O1380" i="11" s="1"/>
  <c r="P1380" i="11" s="1"/>
  <c r="H1379" i="11"/>
  <c r="N1377" i="11"/>
  <c r="E1376" i="11"/>
  <c r="O1376" i="11" s="1"/>
  <c r="P1376" i="11" s="1"/>
  <c r="H1375" i="11"/>
  <c r="N1373" i="11"/>
  <c r="E1372" i="11"/>
  <c r="O1372" i="11" s="1"/>
  <c r="P1372" i="11" s="1"/>
  <c r="H1371" i="11"/>
  <c r="N1369" i="11"/>
  <c r="E1368" i="11"/>
  <c r="O1368" i="11" s="1"/>
  <c r="P1368" i="11" s="1"/>
  <c r="H1367" i="11"/>
  <c r="N1365" i="11"/>
  <c r="E1364" i="11"/>
  <c r="O1364" i="11" s="1"/>
  <c r="P1364" i="11" s="1"/>
  <c r="H1363" i="11"/>
  <c r="N1361" i="11"/>
  <c r="E1360" i="11"/>
  <c r="O1360" i="11" s="1"/>
  <c r="P1360" i="11" s="1"/>
  <c r="H1359" i="11"/>
  <c r="N1357" i="11"/>
  <c r="E1356" i="11"/>
  <c r="O1356" i="11" s="1"/>
  <c r="P1356" i="11" s="1"/>
  <c r="H1355" i="11"/>
  <c r="N1353" i="11"/>
  <c r="E1352" i="11"/>
  <c r="O1352" i="11" s="1"/>
  <c r="P1352" i="11" s="1"/>
  <c r="H1351" i="11"/>
  <c r="N1349" i="11"/>
  <c r="E1348" i="11"/>
  <c r="O1348" i="11" s="1"/>
  <c r="P1348" i="11" s="1"/>
  <c r="H1347" i="11"/>
  <c r="N1345" i="11"/>
  <c r="E1344" i="11"/>
  <c r="O1344" i="11" s="1"/>
  <c r="P1344" i="11" s="1"/>
  <c r="H1343" i="11"/>
  <c r="N1341" i="11"/>
  <c r="I1338" i="11"/>
  <c r="F1334" i="11"/>
  <c r="N1325" i="11"/>
  <c r="I1322" i="11"/>
  <c r="F1318" i="11"/>
  <c r="N1309" i="11"/>
  <c r="I1306" i="11"/>
  <c r="F1302" i="11"/>
  <c r="N1297" i="11"/>
  <c r="N1296" i="11"/>
  <c r="E1293" i="11"/>
  <c r="O1293" i="11" s="1"/>
  <c r="P1293" i="11" s="1"/>
  <c r="I1291" i="11"/>
  <c r="G1283" i="11"/>
  <c r="F1282" i="11"/>
  <c r="I1277" i="11"/>
  <c r="N1270" i="11"/>
  <c r="N1269" i="11"/>
  <c r="E1263" i="11"/>
  <c r="O1263" i="11" s="1"/>
  <c r="P1263" i="11" s="1"/>
  <c r="F1263" i="11"/>
  <c r="E1262" i="11"/>
  <c r="O1262" i="11" s="1"/>
  <c r="P1262" i="11" s="1"/>
  <c r="H1262" i="11"/>
  <c r="I1262" i="11"/>
  <c r="G1259" i="11"/>
  <c r="F1258" i="11"/>
  <c r="I1253" i="11"/>
  <c r="N1246" i="11"/>
  <c r="E1239" i="11"/>
  <c r="O1239" i="11" s="1"/>
  <c r="P1239" i="11" s="1"/>
  <c r="F1239" i="11"/>
  <c r="E1238" i="11"/>
  <c r="O1238" i="11" s="1"/>
  <c r="P1238" i="11" s="1"/>
  <c r="H1238" i="11"/>
  <c r="I1238" i="11"/>
  <c r="G1235" i="11"/>
  <c r="F1234" i="11"/>
  <c r="I1229" i="11"/>
  <c r="F1201" i="11"/>
  <c r="G1201" i="11"/>
  <c r="I1201" i="11"/>
  <c r="F1187" i="11"/>
  <c r="C1187" i="11"/>
  <c r="G1187" i="11"/>
  <c r="I1161" i="11"/>
  <c r="C1161" i="11"/>
  <c r="E1161" i="11"/>
  <c r="O1161" i="11" s="1"/>
  <c r="P1161" i="11" s="1"/>
  <c r="F1161" i="11"/>
  <c r="G1161" i="11"/>
  <c r="H1161" i="11"/>
  <c r="I1137" i="11"/>
  <c r="C1137" i="11"/>
  <c r="E1137" i="11"/>
  <c r="O1137" i="11" s="1"/>
  <c r="P1137" i="11" s="1"/>
  <c r="F1137" i="11"/>
  <c r="G1137" i="11"/>
  <c r="H1137" i="11"/>
  <c r="M1134" i="11"/>
  <c r="N1134" i="11"/>
  <c r="M1094" i="11"/>
  <c r="N1094" i="11"/>
  <c r="C1070" i="11"/>
  <c r="E1070" i="11"/>
  <c r="O1070" i="11" s="1"/>
  <c r="P1070" i="11" s="1"/>
  <c r="G1070" i="11"/>
  <c r="H1070" i="11"/>
  <c r="I1070" i="11"/>
  <c r="M1051" i="11"/>
  <c r="N1051" i="11"/>
  <c r="N1040" i="11"/>
  <c r="M1040" i="11"/>
  <c r="M1031" i="11"/>
  <c r="N1031" i="11"/>
  <c r="E965" i="11"/>
  <c r="O965" i="11" s="1"/>
  <c r="P965" i="11" s="1"/>
  <c r="F965" i="11"/>
  <c r="G965" i="11"/>
  <c r="H965" i="11"/>
  <c r="I965" i="11"/>
  <c r="G1459" i="11"/>
  <c r="G1455" i="11"/>
  <c r="G1451" i="11"/>
  <c r="G1447" i="11"/>
  <c r="G1443" i="11"/>
  <c r="G1439" i="11"/>
  <c r="G1435" i="11"/>
  <c r="G1431" i="11"/>
  <c r="G1427" i="11"/>
  <c r="G1423" i="11"/>
  <c r="G1419" i="11"/>
  <c r="G1415" i="11"/>
  <c r="G1411" i="11"/>
  <c r="G1407" i="11"/>
  <c r="G1403" i="11"/>
  <c r="G1399" i="11"/>
  <c r="G1395" i="11"/>
  <c r="G1391" i="11"/>
  <c r="G1387" i="11"/>
  <c r="G1383" i="11"/>
  <c r="G1379" i="11"/>
  <c r="G1375" i="11"/>
  <c r="G1371" i="11"/>
  <c r="G1367" i="11"/>
  <c r="G1363" i="11"/>
  <c r="G1359" i="11"/>
  <c r="G1355" i="11"/>
  <c r="G1351" i="11"/>
  <c r="G1347" i="11"/>
  <c r="G1343" i="11"/>
  <c r="H1338" i="11"/>
  <c r="C1334" i="11"/>
  <c r="I1332" i="11"/>
  <c r="H1322" i="11"/>
  <c r="C1318" i="11"/>
  <c r="I1316" i="11"/>
  <c r="H1306" i="11"/>
  <c r="C1302" i="11"/>
  <c r="E1294" i="11"/>
  <c r="O1294" i="11" s="1"/>
  <c r="P1294" i="11" s="1"/>
  <c r="I1294" i="11"/>
  <c r="C1293" i="11"/>
  <c r="H1291" i="11"/>
  <c r="M1287" i="11"/>
  <c r="E1281" i="11"/>
  <c r="O1281" i="11" s="1"/>
  <c r="P1281" i="11" s="1"/>
  <c r="G1277" i="11"/>
  <c r="E1257" i="11"/>
  <c r="O1257" i="11" s="1"/>
  <c r="P1257" i="11" s="1"/>
  <c r="G1253" i="11"/>
  <c r="E1233" i="11"/>
  <c r="O1233" i="11" s="1"/>
  <c r="P1233" i="11" s="1"/>
  <c r="G1229" i="11"/>
  <c r="E1210" i="11"/>
  <c r="O1210" i="11" s="1"/>
  <c r="P1210" i="11" s="1"/>
  <c r="F1210" i="11"/>
  <c r="H1210" i="11"/>
  <c r="I1210" i="11"/>
  <c r="L1196" i="11"/>
  <c r="C1181" i="11"/>
  <c r="F1181" i="11"/>
  <c r="F1177" i="11"/>
  <c r="G1177" i="11"/>
  <c r="H1177" i="11"/>
  <c r="I1177" i="11"/>
  <c r="I1157" i="11"/>
  <c r="H1157" i="11"/>
  <c r="C1157" i="11"/>
  <c r="E1157" i="11"/>
  <c r="O1157" i="11" s="1"/>
  <c r="P1157" i="11" s="1"/>
  <c r="M1141" i="11"/>
  <c r="M1131" i="11"/>
  <c r="N1131" i="11"/>
  <c r="M1081" i="11"/>
  <c r="F1459" i="11"/>
  <c r="F1455" i="11"/>
  <c r="F1451" i="11"/>
  <c r="F1447" i="11"/>
  <c r="F1443" i="11"/>
  <c r="F1439" i="11"/>
  <c r="F1435" i="11"/>
  <c r="F1431" i="11"/>
  <c r="F1427" i="11"/>
  <c r="F1423" i="11"/>
  <c r="F1419" i="11"/>
  <c r="F1415" i="11"/>
  <c r="F1411" i="11"/>
  <c r="F1407" i="11"/>
  <c r="F1403" i="11"/>
  <c r="F1399" i="11"/>
  <c r="F1395" i="11"/>
  <c r="F1391" i="11"/>
  <c r="F1387" i="11"/>
  <c r="F1383" i="11"/>
  <c r="F1379" i="11"/>
  <c r="F1375" i="11"/>
  <c r="F1371" i="11"/>
  <c r="F1367" i="11"/>
  <c r="F1363" i="11"/>
  <c r="F1359" i="11"/>
  <c r="F1355" i="11"/>
  <c r="F1351" i="11"/>
  <c r="F1347" i="11"/>
  <c r="F1343" i="11"/>
  <c r="G1338" i="11"/>
  <c r="I1337" i="11"/>
  <c r="H1332" i="11"/>
  <c r="G1322" i="11"/>
  <c r="I1321" i="11"/>
  <c r="H1316" i="11"/>
  <c r="G1306" i="11"/>
  <c r="I1305" i="11"/>
  <c r="I1299" i="11"/>
  <c r="G1291" i="11"/>
  <c r="H1290" i="11"/>
  <c r="I1289" i="11"/>
  <c r="E1283" i="11"/>
  <c r="O1283" i="11" s="1"/>
  <c r="P1283" i="11" s="1"/>
  <c r="F1283" i="11"/>
  <c r="E1282" i="11"/>
  <c r="O1282" i="11" s="1"/>
  <c r="P1282" i="11" s="1"/>
  <c r="H1282" i="11"/>
  <c r="I1282" i="11"/>
  <c r="F1277" i="11"/>
  <c r="I1275" i="11"/>
  <c r="I1273" i="11"/>
  <c r="E1259" i="11"/>
  <c r="O1259" i="11" s="1"/>
  <c r="P1259" i="11" s="1"/>
  <c r="F1259" i="11"/>
  <c r="E1258" i="11"/>
  <c r="O1258" i="11" s="1"/>
  <c r="P1258" i="11" s="1"/>
  <c r="H1258" i="11"/>
  <c r="I1258" i="11"/>
  <c r="F1253" i="11"/>
  <c r="I1251" i="11"/>
  <c r="I1249" i="11"/>
  <c r="N1241" i="11"/>
  <c r="E1235" i="11"/>
  <c r="O1235" i="11" s="1"/>
  <c r="P1235" i="11" s="1"/>
  <c r="F1235" i="11"/>
  <c r="E1234" i="11"/>
  <c r="O1234" i="11" s="1"/>
  <c r="P1234" i="11" s="1"/>
  <c r="H1234" i="11"/>
  <c r="I1234" i="11"/>
  <c r="F1229" i="11"/>
  <c r="I1227" i="11"/>
  <c r="I1225" i="11"/>
  <c r="I1202" i="11"/>
  <c r="C1202" i="11"/>
  <c r="E1202" i="11"/>
  <c r="O1202" i="11" s="1"/>
  <c r="P1202" i="11" s="1"/>
  <c r="G1202" i="11"/>
  <c r="H1202" i="11"/>
  <c r="M1198" i="11"/>
  <c r="N1198" i="11"/>
  <c r="G1194" i="11"/>
  <c r="M1186" i="11"/>
  <c r="N1186" i="11"/>
  <c r="M1158" i="11"/>
  <c r="N1158" i="11"/>
  <c r="M1118" i="11"/>
  <c r="N1118" i="11"/>
  <c r="N1103" i="11"/>
  <c r="M1071" i="11"/>
  <c r="N1071" i="11"/>
  <c r="M1063" i="11"/>
  <c r="N1063" i="11"/>
  <c r="N1052" i="11"/>
  <c r="M1052" i="11"/>
  <c r="M1041" i="11"/>
  <c r="N1041" i="11"/>
  <c r="E1459" i="11"/>
  <c r="O1459" i="11" s="1"/>
  <c r="P1459" i="11" s="1"/>
  <c r="E1455" i="11"/>
  <c r="O1455" i="11" s="1"/>
  <c r="P1455" i="11" s="1"/>
  <c r="E1451" i="11"/>
  <c r="O1451" i="11" s="1"/>
  <c r="P1451" i="11" s="1"/>
  <c r="E1447" i="11"/>
  <c r="O1447" i="11" s="1"/>
  <c r="P1447" i="11" s="1"/>
  <c r="E1443" i="11"/>
  <c r="O1443" i="11" s="1"/>
  <c r="P1443" i="11" s="1"/>
  <c r="E1439" i="11"/>
  <c r="O1439" i="11" s="1"/>
  <c r="P1439" i="11" s="1"/>
  <c r="E1435" i="11"/>
  <c r="O1435" i="11" s="1"/>
  <c r="P1435" i="11" s="1"/>
  <c r="E1431" i="11"/>
  <c r="O1431" i="11" s="1"/>
  <c r="P1431" i="11" s="1"/>
  <c r="E1427" i="11"/>
  <c r="O1427" i="11" s="1"/>
  <c r="P1427" i="11" s="1"/>
  <c r="E1423" i="11"/>
  <c r="O1423" i="11" s="1"/>
  <c r="P1423" i="11" s="1"/>
  <c r="E1419" i="11"/>
  <c r="O1419" i="11" s="1"/>
  <c r="P1419" i="11" s="1"/>
  <c r="E1415" i="11"/>
  <c r="O1415" i="11" s="1"/>
  <c r="P1415" i="11" s="1"/>
  <c r="E1411" i="11"/>
  <c r="O1411" i="11" s="1"/>
  <c r="P1411" i="11" s="1"/>
  <c r="E1407" i="11"/>
  <c r="O1407" i="11" s="1"/>
  <c r="P1407" i="11" s="1"/>
  <c r="E1403" i="11"/>
  <c r="O1403" i="11" s="1"/>
  <c r="P1403" i="11" s="1"/>
  <c r="E1399" i="11"/>
  <c r="O1399" i="11" s="1"/>
  <c r="P1399" i="11" s="1"/>
  <c r="E1395" i="11"/>
  <c r="O1395" i="11" s="1"/>
  <c r="P1395" i="11" s="1"/>
  <c r="E1391" i="11"/>
  <c r="O1391" i="11" s="1"/>
  <c r="P1391" i="11" s="1"/>
  <c r="E1387" i="11"/>
  <c r="O1387" i="11" s="1"/>
  <c r="P1387" i="11" s="1"/>
  <c r="E1383" i="11"/>
  <c r="O1383" i="11" s="1"/>
  <c r="P1383" i="11" s="1"/>
  <c r="E1379" i="11"/>
  <c r="O1379" i="11" s="1"/>
  <c r="P1379" i="11" s="1"/>
  <c r="E1375" i="11"/>
  <c r="O1375" i="11" s="1"/>
  <c r="P1375" i="11" s="1"/>
  <c r="E1371" i="11"/>
  <c r="O1371" i="11" s="1"/>
  <c r="P1371" i="11" s="1"/>
  <c r="E1367" i="11"/>
  <c r="O1367" i="11" s="1"/>
  <c r="P1367" i="11" s="1"/>
  <c r="E1363" i="11"/>
  <c r="O1363" i="11" s="1"/>
  <c r="P1363" i="11" s="1"/>
  <c r="E1359" i="11"/>
  <c r="O1359" i="11" s="1"/>
  <c r="P1359" i="11" s="1"/>
  <c r="E1355" i="11"/>
  <c r="O1355" i="11" s="1"/>
  <c r="P1355" i="11" s="1"/>
  <c r="E1351" i="11"/>
  <c r="O1351" i="11" s="1"/>
  <c r="P1351" i="11" s="1"/>
  <c r="E1347" i="11"/>
  <c r="O1347" i="11" s="1"/>
  <c r="P1347" i="11" s="1"/>
  <c r="E1343" i="11"/>
  <c r="O1343" i="11" s="1"/>
  <c r="P1343" i="11" s="1"/>
  <c r="F1338" i="11"/>
  <c r="G1337" i="11"/>
  <c r="G1332" i="11"/>
  <c r="I1331" i="11"/>
  <c r="F1322" i="11"/>
  <c r="G1321" i="11"/>
  <c r="G1316" i="11"/>
  <c r="I1315" i="11"/>
  <c r="F1306" i="11"/>
  <c r="G1305" i="11"/>
  <c r="H1299" i="11"/>
  <c r="E1291" i="11"/>
  <c r="O1291" i="11" s="1"/>
  <c r="P1291" i="11" s="1"/>
  <c r="G1290" i="11"/>
  <c r="G1289" i="11"/>
  <c r="E1277" i="11"/>
  <c r="O1277" i="11" s="1"/>
  <c r="P1277" i="11" s="1"/>
  <c r="H1275" i="11"/>
  <c r="G1274" i="11"/>
  <c r="G1273" i="11"/>
  <c r="E1253" i="11"/>
  <c r="O1253" i="11" s="1"/>
  <c r="P1253" i="11" s="1"/>
  <c r="H1251" i="11"/>
  <c r="G1250" i="11"/>
  <c r="G1249" i="11"/>
  <c r="E1229" i="11"/>
  <c r="O1229" i="11" s="1"/>
  <c r="P1229" i="11" s="1"/>
  <c r="H1227" i="11"/>
  <c r="G1226" i="11"/>
  <c r="G1225" i="11"/>
  <c r="G1205" i="11"/>
  <c r="N1200" i="11"/>
  <c r="F1194" i="11"/>
  <c r="I1182" i="11"/>
  <c r="H1182" i="11"/>
  <c r="C1182" i="11"/>
  <c r="M1180" i="11"/>
  <c r="N1180" i="11"/>
  <c r="G1169" i="11"/>
  <c r="M1155" i="11"/>
  <c r="N1155" i="11"/>
  <c r="M1104" i="11"/>
  <c r="I1101" i="11"/>
  <c r="C1101" i="11"/>
  <c r="E1101" i="11"/>
  <c r="O1101" i="11" s="1"/>
  <c r="P1101" i="11" s="1"/>
  <c r="F1101" i="11"/>
  <c r="G1101" i="11"/>
  <c r="H1101" i="11"/>
  <c r="M1098" i="11"/>
  <c r="N1098" i="11"/>
  <c r="N1028" i="11"/>
  <c r="M1028" i="11"/>
  <c r="C1338" i="11"/>
  <c r="F1337" i="11"/>
  <c r="C1322" i="11"/>
  <c r="F1321" i="11"/>
  <c r="C1306" i="11"/>
  <c r="F1305" i="11"/>
  <c r="G1299" i="11"/>
  <c r="I1297" i="11"/>
  <c r="C1291" i="11"/>
  <c r="F1290" i="11"/>
  <c r="F1289" i="11"/>
  <c r="E1279" i="11"/>
  <c r="O1279" i="11" s="1"/>
  <c r="P1279" i="11" s="1"/>
  <c r="F1279" i="11"/>
  <c r="E1278" i="11"/>
  <c r="O1278" i="11" s="1"/>
  <c r="P1278" i="11" s="1"/>
  <c r="H1278" i="11"/>
  <c r="I1278" i="11"/>
  <c r="C1277" i="11"/>
  <c r="G1275" i="11"/>
  <c r="F1274" i="11"/>
  <c r="F1273" i="11"/>
  <c r="I1269" i="11"/>
  <c r="L1265" i="11"/>
  <c r="E1255" i="11"/>
  <c r="O1255" i="11" s="1"/>
  <c r="P1255" i="11" s="1"/>
  <c r="F1255" i="11"/>
  <c r="E1254" i="11"/>
  <c r="O1254" i="11" s="1"/>
  <c r="P1254" i="11" s="1"/>
  <c r="H1254" i="11"/>
  <c r="I1254" i="11"/>
  <c r="C1253" i="11"/>
  <c r="G1251" i="11"/>
  <c r="F1250" i="11"/>
  <c r="F1249" i="11"/>
  <c r="I1245" i="11"/>
  <c r="M1236" i="11"/>
  <c r="E1231" i="11"/>
  <c r="O1231" i="11" s="1"/>
  <c r="P1231" i="11" s="1"/>
  <c r="F1231" i="11"/>
  <c r="E1230" i="11"/>
  <c r="O1230" i="11" s="1"/>
  <c r="P1230" i="11" s="1"/>
  <c r="H1230" i="11"/>
  <c r="I1230" i="11"/>
  <c r="C1229" i="11"/>
  <c r="G1227" i="11"/>
  <c r="F1226" i="11"/>
  <c r="F1225" i="11"/>
  <c r="I1221" i="11"/>
  <c r="G1214" i="11"/>
  <c r="H1213" i="11"/>
  <c r="I1213" i="11"/>
  <c r="C1213" i="11"/>
  <c r="F1205" i="11"/>
  <c r="M1199" i="11"/>
  <c r="E1194" i="11"/>
  <c r="O1194" i="11" s="1"/>
  <c r="P1194" i="11" s="1"/>
  <c r="N1190" i="11"/>
  <c r="F1189" i="11"/>
  <c r="G1189" i="11"/>
  <c r="H1189" i="11"/>
  <c r="I1189" i="11"/>
  <c r="E1183" i="11"/>
  <c r="O1183" i="11" s="1"/>
  <c r="P1183" i="11" s="1"/>
  <c r="M1176" i="11"/>
  <c r="F1169" i="11"/>
  <c r="M1105" i="11"/>
  <c r="M1095" i="11"/>
  <c r="N1095" i="11"/>
  <c r="M1053" i="11"/>
  <c r="N1053" i="11"/>
  <c r="N1048" i="11"/>
  <c r="M1048" i="11"/>
  <c r="N1016" i="11"/>
  <c r="M1016" i="11"/>
  <c r="M1004" i="11"/>
  <c r="N1004" i="11"/>
  <c r="N1150" i="11"/>
  <c r="E1145" i="11"/>
  <c r="O1145" i="11" s="1"/>
  <c r="P1145" i="11" s="1"/>
  <c r="N1138" i="11"/>
  <c r="E1133" i="11"/>
  <c r="O1133" i="11" s="1"/>
  <c r="P1133" i="11" s="1"/>
  <c r="N1126" i="11"/>
  <c r="E1121" i="11"/>
  <c r="O1121" i="11" s="1"/>
  <c r="P1121" i="11" s="1"/>
  <c r="N1114" i="11"/>
  <c r="E1109" i="11"/>
  <c r="O1109" i="11" s="1"/>
  <c r="P1109" i="11" s="1"/>
  <c r="N1102" i="11"/>
  <c r="E1097" i="11"/>
  <c r="O1097" i="11" s="1"/>
  <c r="P1097" i="11" s="1"/>
  <c r="N1090" i="11"/>
  <c r="E1085" i="11"/>
  <c r="O1085" i="11" s="1"/>
  <c r="P1085" i="11" s="1"/>
  <c r="N1078" i="11"/>
  <c r="F1074" i="11"/>
  <c r="G1074" i="11"/>
  <c r="I1074" i="11"/>
  <c r="F1068" i="11"/>
  <c r="I1068" i="11"/>
  <c r="N1059" i="11"/>
  <c r="N1047" i="11"/>
  <c r="N1027" i="11"/>
  <c r="M924" i="11"/>
  <c r="N924" i="11"/>
  <c r="N869" i="11"/>
  <c r="M869" i="11"/>
  <c r="F1170" i="11"/>
  <c r="I1170" i="11"/>
  <c r="F1158" i="11"/>
  <c r="I1158" i="11"/>
  <c r="F1146" i="11"/>
  <c r="I1146" i="11"/>
  <c r="C1145" i="11"/>
  <c r="F1134" i="11"/>
  <c r="I1134" i="11"/>
  <c r="C1133" i="11"/>
  <c r="F1122" i="11"/>
  <c r="I1122" i="11"/>
  <c r="C1121" i="11"/>
  <c r="F1110" i="11"/>
  <c r="I1110" i="11"/>
  <c r="C1109" i="11"/>
  <c r="F1098" i="11"/>
  <c r="I1098" i="11"/>
  <c r="C1097" i="11"/>
  <c r="F1086" i="11"/>
  <c r="I1086" i="11"/>
  <c r="C1085" i="11"/>
  <c r="C1056" i="11"/>
  <c r="F1056" i="11"/>
  <c r="E1056" i="11"/>
  <c r="O1056" i="11" s="1"/>
  <c r="P1056" i="11" s="1"/>
  <c r="C1044" i="11"/>
  <c r="F1044" i="11"/>
  <c r="E1044" i="11"/>
  <c r="O1044" i="11" s="1"/>
  <c r="P1044" i="11" s="1"/>
  <c r="M1008" i="11"/>
  <c r="N1008" i="11"/>
  <c r="M969" i="11"/>
  <c r="N969" i="11"/>
  <c r="M953" i="11"/>
  <c r="N953" i="11"/>
  <c r="N942" i="11"/>
  <c r="M942" i="11"/>
  <c r="E901" i="11"/>
  <c r="O901" i="11" s="1"/>
  <c r="P901" i="11" s="1"/>
  <c r="F901" i="11"/>
  <c r="C901" i="11"/>
  <c r="G901" i="11"/>
  <c r="H901" i="11"/>
  <c r="I901" i="11"/>
  <c r="M896" i="11"/>
  <c r="N896" i="11"/>
  <c r="C1024" i="11"/>
  <c r="F1024" i="11"/>
  <c r="E1024" i="11"/>
  <c r="O1024" i="11" s="1"/>
  <c r="P1024" i="11" s="1"/>
  <c r="G1024" i="11"/>
  <c r="H1024" i="11"/>
  <c r="I1024" i="11"/>
  <c r="H976" i="11"/>
  <c r="I976" i="11"/>
  <c r="F976" i="11"/>
  <c r="G976" i="11"/>
  <c r="E976" i="11"/>
  <c r="O976" i="11" s="1"/>
  <c r="P976" i="11" s="1"/>
  <c r="H956" i="11"/>
  <c r="I956" i="11"/>
  <c r="G956" i="11"/>
  <c r="C956" i="11"/>
  <c r="E956" i="11"/>
  <c r="O956" i="11" s="1"/>
  <c r="P956" i="11" s="1"/>
  <c r="F956" i="11"/>
  <c r="M936" i="11"/>
  <c r="N936" i="11"/>
  <c r="N902" i="11"/>
  <c r="M902" i="11"/>
  <c r="M894" i="11"/>
  <c r="N894" i="11"/>
  <c r="L1161" i="11"/>
  <c r="L1160" i="11"/>
  <c r="L1149" i="11"/>
  <c r="L1148" i="11"/>
  <c r="L1137" i="11"/>
  <c r="L1136" i="11"/>
  <c r="L1125" i="11"/>
  <c r="L1124" i="11"/>
  <c r="L1113" i="11"/>
  <c r="L1112" i="11"/>
  <c r="L1101" i="11"/>
  <c r="L1100" i="11"/>
  <c r="L1089" i="11"/>
  <c r="L1088" i="11"/>
  <c r="L1077" i="11"/>
  <c r="L1076" i="11"/>
  <c r="G1011" i="11"/>
  <c r="I1011" i="11"/>
  <c r="E1011" i="11"/>
  <c r="O1011" i="11" s="1"/>
  <c r="P1011" i="11" s="1"/>
  <c r="F1011" i="11"/>
  <c r="H1011" i="11"/>
  <c r="C1008" i="11"/>
  <c r="F1008" i="11"/>
  <c r="G1008" i="11"/>
  <c r="H1008" i="11"/>
  <c r="I1008" i="11"/>
  <c r="C995" i="11"/>
  <c r="E995" i="11"/>
  <c r="O995" i="11" s="1"/>
  <c r="P995" i="11" s="1"/>
  <c r="F995" i="11"/>
  <c r="G995" i="11"/>
  <c r="I995" i="11"/>
  <c r="M960" i="11"/>
  <c r="N960" i="11"/>
  <c r="N954" i="11"/>
  <c r="M954" i="11"/>
  <c r="M943" i="11"/>
  <c r="N943" i="11"/>
  <c r="M1067" i="11"/>
  <c r="N1067" i="11"/>
  <c r="M1029" i="11"/>
  <c r="N1029" i="11"/>
  <c r="M1003" i="11"/>
  <c r="N1003" i="11"/>
  <c r="M980" i="11"/>
  <c r="N980" i="11"/>
  <c r="N958" i="11"/>
  <c r="M958" i="11"/>
  <c r="F1215" i="11"/>
  <c r="F1211" i="11"/>
  <c r="F1207" i="11"/>
  <c r="F1203" i="11"/>
  <c r="F1197" i="11"/>
  <c r="G1191" i="11"/>
  <c r="F1185" i="11"/>
  <c r="G1179" i="11"/>
  <c r="F1173" i="11"/>
  <c r="N1169" i="11"/>
  <c r="N1168" i="11"/>
  <c r="F1166" i="11"/>
  <c r="I1166" i="11"/>
  <c r="N1157" i="11"/>
  <c r="N1156" i="11"/>
  <c r="F1154" i="11"/>
  <c r="I1154" i="11"/>
  <c r="N1145" i="11"/>
  <c r="N1144" i="11"/>
  <c r="F1142" i="11"/>
  <c r="I1142" i="11"/>
  <c r="N1133" i="11"/>
  <c r="N1132" i="11"/>
  <c r="F1130" i="11"/>
  <c r="I1130" i="11"/>
  <c r="N1121" i="11"/>
  <c r="N1120" i="11"/>
  <c r="F1118" i="11"/>
  <c r="I1118" i="11"/>
  <c r="N1109" i="11"/>
  <c r="N1108" i="11"/>
  <c r="F1106" i="11"/>
  <c r="I1106" i="11"/>
  <c r="N1097" i="11"/>
  <c r="N1096" i="11"/>
  <c r="F1094" i="11"/>
  <c r="I1094" i="11"/>
  <c r="N1085" i="11"/>
  <c r="N1084" i="11"/>
  <c r="F1082" i="11"/>
  <c r="I1082" i="11"/>
  <c r="M1055" i="11"/>
  <c r="N1055" i="11"/>
  <c r="M1043" i="11"/>
  <c r="N1043" i="11"/>
  <c r="G1035" i="11"/>
  <c r="I1035" i="11"/>
  <c r="E1035" i="11"/>
  <c r="O1035" i="11" s="1"/>
  <c r="P1035" i="11" s="1"/>
  <c r="F1035" i="11"/>
  <c r="H1035" i="11"/>
  <c r="M1033" i="11"/>
  <c r="N1033" i="11"/>
  <c r="M1019" i="11"/>
  <c r="N1019" i="11"/>
  <c r="M1013" i="11"/>
  <c r="N1013" i="11"/>
  <c r="M997" i="11"/>
  <c r="N997" i="11"/>
  <c r="N949" i="11"/>
  <c r="M949" i="11"/>
  <c r="E1191" i="11"/>
  <c r="O1191" i="11" s="1"/>
  <c r="P1191" i="11" s="1"/>
  <c r="E1179" i="11"/>
  <c r="O1179" i="11" s="1"/>
  <c r="P1179" i="11" s="1"/>
  <c r="L1070" i="11"/>
  <c r="L1061" i="11"/>
  <c r="G1059" i="11"/>
  <c r="I1059" i="11"/>
  <c r="E1059" i="11"/>
  <c r="O1059" i="11" s="1"/>
  <c r="P1059" i="11" s="1"/>
  <c r="F1059" i="11"/>
  <c r="H1059" i="11"/>
  <c r="L1049" i="11"/>
  <c r="G1047" i="11"/>
  <c r="I1047" i="11"/>
  <c r="E1047" i="11"/>
  <c r="O1047" i="11" s="1"/>
  <c r="P1047" i="11" s="1"/>
  <c r="F1047" i="11"/>
  <c r="H1047" i="11"/>
  <c r="M972" i="11"/>
  <c r="N972" i="11"/>
  <c r="F967" i="11"/>
  <c r="G967" i="11"/>
  <c r="H967" i="11"/>
  <c r="I967" i="11"/>
  <c r="E967" i="11"/>
  <c r="O967" i="11" s="1"/>
  <c r="P967" i="11" s="1"/>
  <c r="I1171" i="11"/>
  <c r="C1012" i="11"/>
  <c r="F1012" i="11"/>
  <c r="E1012" i="11"/>
  <c r="O1012" i="11" s="1"/>
  <c r="P1012" i="11" s="1"/>
  <c r="G1012" i="11"/>
  <c r="H1012" i="11"/>
  <c r="I1012" i="11"/>
  <c r="N990" i="11"/>
  <c r="M990" i="11"/>
  <c r="N981" i="11"/>
  <c r="M981" i="11"/>
  <c r="N922" i="11"/>
  <c r="M922" i="11"/>
  <c r="H1171" i="11"/>
  <c r="H1073" i="11"/>
  <c r="H1068" i="11"/>
  <c r="C1036" i="11"/>
  <c r="F1036" i="11"/>
  <c r="E1036" i="11"/>
  <c r="O1036" i="11" s="1"/>
  <c r="P1036" i="11" s="1"/>
  <c r="G1036" i="11"/>
  <c r="H1036" i="11"/>
  <c r="I1036" i="11"/>
  <c r="M1001" i="11"/>
  <c r="N1001" i="11"/>
  <c r="L962" i="11"/>
  <c r="G1171" i="11"/>
  <c r="H1170" i="11"/>
  <c r="F1162" i="11"/>
  <c r="I1162" i="11"/>
  <c r="H1158" i="11"/>
  <c r="F1150" i="11"/>
  <c r="I1150" i="11"/>
  <c r="H1146" i="11"/>
  <c r="H1145" i="11"/>
  <c r="F1138" i="11"/>
  <c r="I1138" i="11"/>
  <c r="H1134" i="11"/>
  <c r="H1133" i="11"/>
  <c r="F1126" i="11"/>
  <c r="I1126" i="11"/>
  <c r="H1122" i="11"/>
  <c r="H1121" i="11"/>
  <c r="F1114" i="11"/>
  <c r="I1114" i="11"/>
  <c r="H1110" i="11"/>
  <c r="H1109" i="11"/>
  <c r="F1102" i="11"/>
  <c r="I1102" i="11"/>
  <c r="H1098" i="11"/>
  <c r="H1097" i="11"/>
  <c r="F1090" i="11"/>
  <c r="I1090" i="11"/>
  <c r="H1086" i="11"/>
  <c r="H1085" i="11"/>
  <c r="F1078" i="11"/>
  <c r="I1078" i="11"/>
  <c r="H1074" i="11"/>
  <c r="G1073" i="11"/>
  <c r="G1068" i="11"/>
  <c r="G1067" i="11"/>
  <c r="I1067" i="11"/>
  <c r="C1060" i="11"/>
  <c r="F1060" i="11"/>
  <c r="E1060" i="11"/>
  <c r="O1060" i="11" s="1"/>
  <c r="P1060" i="11" s="1"/>
  <c r="G1060" i="11"/>
  <c r="H1060" i="11"/>
  <c r="I1060" i="11"/>
  <c r="G1055" i="11"/>
  <c r="I1055" i="11"/>
  <c r="E1055" i="11"/>
  <c r="O1055" i="11" s="1"/>
  <c r="P1055" i="11" s="1"/>
  <c r="C1048" i="11"/>
  <c r="F1048" i="11"/>
  <c r="E1048" i="11"/>
  <c r="O1048" i="11" s="1"/>
  <c r="P1048" i="11" s="1"/>
  <c r="G1048" i="11"/>
  <c r="H1048" i="11"/>
  <c r="I1048" i="11"/>
  <c r="G1043" i="11"/>
  <c r="I1043" i="11"/>
  <c r="E1043" i="11"/>
  <c r="O1043" i="11" s="1"/>
  <c r="P1043" i="11" s="1"/>
  <c r="H975" i="11"/>
  <c r="I975" i="11"/>
  <c r="E975" i="11"/>
  <c r="O975" i="11" s="1"/>
  <c r="P975" i="11" s="1"/>
  <c r="F975" i="11"/>
  <c r="G975" i="11"/>
  <c r="G1007" i="11"/>
  <c r="I1007" i="11"/>
  <c r="C1004" i="11"/>
  <c r="F1004" i="11"/>
  <c r="G1004" i="11"/>
  <c r="N989" i="11"/>
  <c r="N987" i="11"/>
  <c r="E977" i="11"/>
  <c r="O977" i="11" s="1"/>
  <c r="P977" i="11" s="1"/>
  <c r="F977" i="11"/>
  <c r="G977" i="11"/>
  <c r="H977" i="11"/>
  <c r="I977" i="11"/>
  <c r="C959" i="11"/>
  <c r="E959" i="11"/>
  <c r="O959" i="11" s="1"/>
  <c r="P959" i="11" s="1"/>
  <c r="F959" i="11"/>
  <c r="G959" i="11"/>
  <c r="H959" i="11"/>
  <c r="E957" i="11"/>
  <c r="O957" i="11" s="1"/>
  <c r="P957" i="11" s="1"/>
  <c r="F957" i="11"/>
  <c r="H957" i="11"/>
  <c r="I957" i="11"/>
  <c r="N948" i="11"/>
  <c r="G935" i="11"/>
  <c r="N930" i="11"/>
  <c r="M930" i="11"/>
  <c r="N926" i="11"/>
  <c r="M926" i="11"/>
  <c r="M921" i="11"/>
  <c r="N921" i="11"/>
  <c r="M866" i="11"/>
  <c r="N866" i="11"/>
  <c r="L830" i="11"/>
  <c r="N817" i="11"/>
  <c r="M817" i="11"/>
  <c r="M753" i="11"/>
  <c r="N753" i="11"/>
  <c r="N1036" i="11"/>
  <c r="E1031" i="11"/>
  <c r="O1031" i="11" s="1"/>
  <c r="P1031" i="11" s="1"/>
  <c r="G1003" i="11"/>
  <c r="I1003" i="11"/>
  <c r="C1002" i="11"/>
  <c r="C1000" i="11"/>
  <c r="F1000" i="11"/>
  <c r="G1000" i="11"/>
  <c r="E998" i="11"/>
  <c r="O998" i="11" s="1"/>
  <c r="P998" i="11" s="1"/>
  <c r="F993" i="11"/>
  <c r="I993" i="11"/>
  <c r="H968" i="11"/>
  <c r="I968" i="11"/>
  <c r="C968" i="11"/>
  <c r="E968" i="11"/>
  <c r="O968" i="11" s="1"/>
  <c r="P968" i="11" s="1"/>
  <c r="F968" i="11"/>
  <c r="G968" i="11"/>
  <c r="E945" i="11"/>
  <c r="O945" i="11" s="1"/>
  <c r="P945" i="11" s="1"/>
  <c r="F945" i="11"/>
  <c r="G945" i="11"/>
  <c r="N937" i="11"/>
  <c r="M916" i="11"/>
  <c r="N916" i="11"/>
  <c r="M908" i="11"/>
  <c r="N908" i="11"/>
  <c r="F788" i="11"/>
  <c r="G788" i="11"/>
  <c r="I788" i="11"/>
  <c r="E788" i="11"/>
  <c r="O788" i="11" s="1"/>
  <c r="P788" i="11" s="1"/>
  <c r="H788" i="11"/>
  <c r="C788" i="11"/>
  <c r="N777" i="11"/>
  <c r="M777" i="11"/>
  <c r="C1032" i="11"/>
  <c r="F1032" i="11"/>
  <c r="C1020" i="11"/>
  <c r="F1020" i="11"/>
  <c r="G999" i="11"/>
  <c r="I999" i="11"/>
  <c r="M991" i="11"/>
  <c r="N991" i="11"/>
  <c r="M973" i="11"/>
  <c r="N973" i="11"/>
  <c r="C935" i="11"/>
  <c r="F935" i="11"/>
  <c r="E929" i="11"/>
  <c r="O929" i="11" s="1"/>
  <c r="P929" i="11" s="1"/>
  <c r="F929" i="11"/>
  <c r="G929" i="11"/>
  <c r="H929" i="11"/>
  <c r="I929" i="11"/>
  <c r="C911" i="11"/>
  <c r="E911" i="11"/>
  <c r="O911" i="11" s="1"/>
  <c r="P911" i="11" s="1"/>
  <c r="F911" i="11"/>
  <c r="G911" i="11"/>
  <c r="H911" i="11"/>
  <c r="I911" i="11"/>
  <c r="M905" i="11"/>
  <c r="N905" i="11"/>
  <c r="L891" i="11"/>
  <c r="N888" i="11"/>
  <c r="N885" i="11"/>
  <c r="M885" i="11"/>
  <c r="N861" i="11"/>
  <c r="M861" i="11"/>
  <c r="M836" i="11"/>
  <c r="N836" i="11"/>
  <c r="M818" i="11"/>
  <c r="N818" i="11"/>
  <c r="N792" i="11"/>
  <c r="M792" i="11"/>
  <c r="N789" i="11"/>
  <c r="M789" i="11"/>
  <c r="G1031" i="11"/>
  <c r="I1031" i="11"/>
  <c r="G1019" i="11"/>
  <c r="I1019" i="11"/>
  <c r="M944" i="11"/>
  <c r="N944" i="11"/>
  <c r="N965" i="11"/>
  <c r="M964" i="11"/>
  <c r="N964" i="11"/>
  <c r="H936" i="11"/>
  <c r="I936" i="11"/>
  <c r="C936" i="11"/>
  <c r="N906" i="11"/>
  <c r="M906" i="11"/>
  <c r="H900" i="11"/>
  <c r="I900" i="11"/>
  <c r="E900" i="11"/>
  <c r="O900" i="11" s="1"/>
  <c r="P900" i="11" s="1"/>
  <c r="F900" i="11"/>
  <c r="G900" i="11"/>
  <c r="M897" i="11"/>
  <c r="N897" i="11"/>
  <c r="N873" i="11"/>
  <c r="M873" i="11"/>
  <c r="M837" i="11"/>
  <c r="N837" i="11"/>
  <c r="E1063" i="11"/>
  <c r="O1063" i="11" s="1"/>
  <c r="P1063" i="11" s="1"/>
  <c r="N1056" i="11"/>
  <c r="E1051" i="11"/>
  <c r="O1051" i="11" s="1"/>
  <c r="P1051" i="11" s="1"/>
  <c r="N1044" i="11"/>
  <c r="E1039" i="11"/>
  <c r="O1039" i="11" s="1"/>
  <c r="P1039" i="11" s="1"/>
  <c r="N1032" i="11"/>
  <c r="E1027" i="11"/>
  <c r="O1027" i="11" s="1"/>
  <c r="P1027" i="11" s="1"/>
  <c r="N1020" i="11"/>
  <c r="E1015" i="11"/>
  <c r="O1015" i="11" s="1"/>
  <c r="P1015" i="11" s="1"/>
  <c r="N1000" i="11"/>
  <c r="N999" i="11"/>
  <c r="H984" i="11"/>
  <c r="I984" i="11"/>
  <c r="H972" i="11"/>
  <c r="I972" i="11"/>
  <c r="N934" i="11"/>
  <c r="M934" i="11"/>
  <c r="N914" i="11"/>
  <c r="M914" i="11"/>
  <c r="M892" i="11"/>
  <c r="N892" i="11"/>
  <c r="M886" i="11"/>
  <c r="N886" i="11"/>
  <c r="M862" i="11"/>
  <c r="N862" i="11"/>
  <c r="M841" i="11"/>
  <c r="N841" i="11"/>
  <c r="E1071" i="11"/>
  <c r="O1071" i="11" s="1"/>
  <c r="P1071" i="11" s="1"/>
  <c r="C1064" i="11"/>
  <c r="F1064" i="11"/>
  <c r="C1052" i="11"/>
  <c r="F1052" i="11"/>
  <c r="C1040" i="11"/>
  <c r="F1040" i="11"/>
  <c r="C1028" i="11"/>
  <c r="F1028" i="11"/>
  <c r="C1016" i="11"/>
  <c r="F1016" i="11"/>
  <c r="I1010" i="11"/>
  <c r="N998" i="11"/>
  <c r="M992" i="11"/>
  <c r="N992" i="11"/>
  <c r="E987" i="11"/>
  <c r="O987" i="11" s="1"/>
  <c r="P987" i="11" s="1"/>
  <c r="F987" i="11"/>
  <c r="G987" i="11"/>
  <c r="H987" i="11"/>
  <c r="E985" i="11"/>
  <c r="O985" i="11" s="1"/>
  <c r="P985" i="11" s="1"/>
  <c r="F985" i="11"/>
  <c r="I985" i="11"/>
  <c r="M970" i="11"/>
  <c r="M952" i="11"/>
  <c r="H948" i="11"/>
  <c r="I948" i="11"/>
  <c r="E948" i="11"/>
  <c r="O948" i="11" s="1"/>
  <c r="P948" i="11" s="1"/>
  <c r="F948" i="11"/>
  <c r="G948" i="11"/>
  <c r="N940" i="11"/>
  <c r="M917" i="11"/>
  <c r="N917" i="11"/>
  <c r="N910" i="11"/>
  <c r="M910" i="11"/>
  <c r="F873" i="11"/>
  <c r="E873" i="11"/>
  <c r="O873" i="11" s="1"/>
  <c r="P873" i="11" s="1"/>
  <c r="G873" i="11"/>
  <c r="H873" i="11"/>
  <c r="I873" i="11"/>
  <c r="G1063" i="11"/>
  <c r="I1063" i="11"/>
  <c r="I1058" i="11"/>
  <c r="G1051" i="11"/>
  <c r="I1051" i="11"/>
  <c r="I1046" i="11"/>
  <c r="G1039" i="11"/>
  <c r="I1039" i="11"/>
  <c r="I1034" i="11"/>
  <c r="G1027" i="11"/>
  <c r="I1027" i="11"/>
  <c r="I1022" i="11"/>
  <c r="G1015" i="11"/>
  <c r="I1015" i="11"/>
  <c r="H1010" i="11"/>
  <c r="I1006" i="11"/>
  <c r="H992" i="11"/>
  <c r="M920" i="11"/>
  <c r="N920" i="11"/>
  <c r="M890" i="11"/>
  <c r="N890" i="11"/>
  <c r="M884" i="11"/>
  <c r="N884" i="11"/>
  <c r="H1058" i="11"/>
  <c r="H1046" i="11"/>
  <c r="H1034" i="11"/>
  <c r="H1022" i="11"/>
  <c r="G1010" i="11"/>
  <c r="H1007" i="11"/>
  <c r="H1006" i="11"/>
  <c r="I1002" i="11"/>
  <c r="G992" i="11"/>
  <c r="N982" i="11"/>
  <c r="M982" i="11"/>
  <c r="E973" i="11"/>
  <c r="O973" i="11" s="1"/>
  <c r="P973" i="11" s="1"/>
  <c r="F973" i="11"/>
  <c r="H944" i="11"/>
  <c r="I944" i="11"/>
  <c r="F944" i="11"/>
  <c r="M915" i="11"/>
  <c r="N915" i="11"/>
  <c r="M901" i="11"/>
  <c r="N901" i="11"/>
  <c r="N893" i="11"/>
  <c r="M893" i="11"/>
  <c r="M878" i="11"/>
  <c r="N878" i="11"/>
  <c r="F1007" i="11"/>
  <c r="I1004" i="11"/>
  <c r="H1003" i="11"/>
  <c r="H993" i="11"/>
  <c r="F992" i="11"/>
  <c r="H964" i="11"/>
  <c r="I964" i="11"/>
  <c r="L959" i="11"/>
  <c r="E949" i="11"/>
  <c r="O949" i="11" s="1"/>
  <c r="P949" i="11" s="1"/>
  <c r="F949" i="11"/>
  <c r="C949" i="11"/>
  <c r="G949" i="11"/>
  <c r="H949" i="11"/>
  <c r="I949" i="11"/>
  <c r="M945" i="11"/>
  <c r="N945" i="11"/>
  <c r="E939" i="11"/>
  <c r="O939" i="11" s="1"/>
  <c r="P939" i="11" s="1"/>
  <c r="F939" i="11"/>
  <c r="G939" i="11"/>
  <c r="H939" i="11"/>
  <c r="I939" i="11"/>
  <c r="L925" i="11"/>
  <c r="H920" i="11"/>
  <c r="I920" i="11"/>
  <c r="C920" i="11"/>
  <c r="E920" i="11"/>
  <c r="O920" i="11" s="1"/>
  <c r="P920" i="11" s="1"/>
  <c r="F920" i="11"/>
  <c r="G920" i="11"/>
  <c r="I871" i="11"/>
  <c r="E871" i="11"/>
  <c r="O871" i="11" s="1"/>
  <c r="P871" i="11" s="1"/>
  <c r="C871" i="11"/>
  <c r="F871" i="11"/>
  <c r="G871" i="11"/>
  <c r="H871" i="11"/>
  <c r="N825" i="11"/>
  <c r="M825" i="11"/>
  <c r="H928" i="11"/>
  <c r="I928" i="11"/>
  <c r="G917" i="11"/>
  <c r="E909" i="11"/>
  <c r="O909" i="11" s="1"/>
  <c r="P909" i="11" s="1"/>
  <c r="F909" i="11"/>
  <c r="G895" i="11"/>
  <c r="I891" i="11"/>
  <c r="G887" i="11"/>
  <c r="H881" i="11"/>
  <c r="H879" i="11"/>
  <c r="I877" i="11"/>
  <c r="E876" i="11"/>
  <c r="O876" i="11" s="1"/>
  <c r="P876" i="11" s="1"/>
  <c r="N868" i="11"/>
  <c r="I859" i="11"/>
  <c r="E859" i="11"/>
  <c r="O859" i="11" s="1"/>
  <c r="P859" i="11" s="1"/>
  <c r="N856" i="11"/>
  <c r="M838" i="11"/>
  <c r="N838" i="11"/>
  <c r="N803" i="11"/>
  <c r="N797" i="11"/>
  <c r="M797" i="11"/>
  <c r="N793" i="11"/>
  <c r="M793" i="11"/>
  <c r="F780" i="11"/>
  <c r="G780" i="11"/>
  <c r="I780" i="11"/>
  <c r="E780" i="11"/>
  <c r="O780" i="11" s="1"/>
  <c r="P780" i="11" s="1"/>
  <c r="C780" i="11"/>
  <c r="H780" i="11"/>
  <c r="E937" i="11"/>
  <c r="O937" i="11" s="1"/>
  <c r="P937" i="11" s="1"/>
  <c r="F937" i="11"/>
  <c r="C927" i="11"/>
  <c r="H908" i="11"/>
  <c r="I908" i="11"/>
  <c r="E907" i="11"/>
  <c r="O907" i="11" s="1"/>
  <c r="P907" i="11" s="1"/>
  <c r="F895" i="11"/>
  <c r="H891" i="11"/>
  <c r="F887" i="11"/>
  <c r="I885" i="11"/>
  <c r="G881" i="11"/>
  <c r="H877" i="11"/>
  <c r="N870" i="11"/>
  <c r="M867" i="11"/>
  <c r="M855" i="11"/>
  <c r="F844" i="11"/>
  <c r="I844" i="11"/>
  <c r="C844" i="11"/>
  <c r="N826" i="11"/>
  <c r="N814" i="11"/>
  <c r="M800" i="11"/>
  <c r="N800" i="11"/>
  <c r="N794" i="11"/>
  <c r="E917" i="11"/>
  <c r="O917" i="11" s="1"/>
  <c r="P917" i="11" s="1"/>
  <c r="F917" i="11"/>
  <c r="N900" i="11"/>
  <c r="E895" i="11"/>
  <c r="O895" i="11" s="1"/>
  <c r="P895" i="11" s="1"/>
  <c r="G891" i="11"/>
  <c r="E887" i="11"/>
  <c r="O887" i="11" s="1"/>
  <c r="P887" i="11" s="1"/>
  <c r="H885" i="11"/>
  <c r="E881" i="11"/>
  <c r="O881" i="11" s="1"/>
  <c r="P881" i="11" s="1"/>
  <c r="E879" i="11"/>
  <c r="O879" i="11" s="1"/>
  <c r="P879" i="11" s="1"/>
  <c r="F879" i="11"/>
  <c r="G879" i="11"/>
  <c r="G877" i="11"/>
  <c r="I876" i="11"/>
  <c r="G876" i="11"/>
  <c r="N874" i="11"/>
  <c r="N872" i="11"/>
  <c r="F861" i="11"/>
  <c r="E861" i="11"/>
  <c r="O861" i="11" s="1"/>
  <c r="P861" i="11" s="1"/>
  <c r="G861" i="11"/>
  <c r="H861" i="11"/>
  <c r="I861" i="11"/>
  <c r="I787" i="11"/>
  <c r="H787" i="11"/>
  <c r="C787" i="11"/>
  <c r="E787" i="11"/>
  <c r="O787" i="11" s="1"/>
  <c r="P787" i="11" s="1"/>
  <c r="F787" i="11"/>
  <c r="G787" i="11"/>
  <c r="M918" i="11"/>
  <c r="H916" i="11"/>
  <c r="I916" i="11"/>
  <c r="E897" i="11"/>
  <c r="O897" i="11" s="1"/>
  <c r="P897" i="11" s="1"/>
  <c r="F897" i="11"/>
  <c r="I896" i="11"/>
  <c r="G896" i="11"/>
  <c r="H896" i="11"/>
  <c r="C895" i="11"/>
  <c r="C887" i="11"/>
  <c r="I883" i="11"/>
  <c r="E883" i="11"/>
  <c r="O883" i="11" s="1"/>
  <c r="P883" i="11" s="1"/>
  <c r="C881" i="11"/>
  <c r="M858" i="11"/>
  <c r="N858" i="11"/>
  <c r="M763" i="11"/>
  <c r="N763" i="11"/>
  <c r="E891" i="11"/>
  <c r="O891" i="11" s="1"/>
  <c r="P891" i="11" s="1"/>
  <c r="F891" i="11"/>
  <c r="F885" i="11"/>
  <c r="E885" i="11"/>
  <c r="O885" i="11" s="1"/>
  <c r="P885" i="11" s="1"/>
  <c r="G885" i="11"/>
  <c r="F877" i="11"/>
  <c r="E877" i="11"/>
  <c r="O877" i="11" s="1"/>
  <c r="P877" i="11" s="1"/>
  <c r="I847" i="11"/>
  <c r="E847" i="11"/>
  <c r="O847" i="11" s="1"/>
  <c r="P847" i="11" s="1"/>
  <c r="F847" i="11"/>
  <c r="G847" i="11"/>
  <c r="H847" i="11"/>
  <c r="E953" i="11"/>
  <c r="O953" i="11" s="1"/>
  <c r="P953" i="11" s="1"/>
  <c r="F953" i="11"/>
  <c r="H924" i="11"/>
  <c r="I924" i="11"/>
  <c r="E905" i="11"/>
  <c r="O905" i="11" s="1"/>
  <c r="P905" i="11" s="1"/>
  <c r="F905" i="11"/>
  <c r="I888" i="11"/>
  <c r="G888" i="11"/>
  <c r="E855" i="11"/>
  <c r="O855" i="11" s="1"/>
  <c r="P855" i="11" s="1"/>
  <c r="F855" i="11"/>
  <c r="G855" i="11"/>
  <c r="H855" i="11"/>
  <c r="I855" i="11"/>
  <c r="N801" i="11"/>
  <c r="M801" i="11"/>
  <c r="M711" i="11"/>
  <c r="N711" i="11"/>
  <c r="E996" i="11"/>
  <c r="O996" i="11" s="1"/>
  <c r="P996" i="11" s="1"/>
  <c r="G989" i="11"/>
  <c r="N983" i="11"/>
  <c r="E981" i="11"/>
  <c r="O981" i="11" s="1"/>
  <c r="P981" i="11" s="1"/>
  <c r="F981" i="11"/>
  <c r="E960" i="11"/>
  <c r="O960" i="11" s="1"/>
  <c r="P960" i="11" s="1"/>
  <c r="H952" i="11"/>
  <c r="I952" i="11"/>
  <c r="E951" i="11"/>
  <c r="O951" i="11" s="1"/>
  <c r="P951" i="11" s="1"/>
  <c r="G941" i="11"/>
  <c r="E933" i="11"/>
  <c r="O933" i="11" s="1"/>
  <c r="P933" i="11" s="1"/>
  <c r="F933" i="11"/>
  <c r="I919" i="11"/>
  <c r="E912" i="11"/>
  <c r="O912" i="11" s="1"/>
  <c r="P912" i="11" s="1"/>
  <c r="H904" i="11"/>
  <c r="I904" i="11"/>
  <c r="E903" i="11"/>
  <c r="O903" i="11" s="1"/>
  <c r="P903" i="11" s="1"/>
  <c r="F889" i="11"/>
  <c r="E889" i="11"/>
  <c r="O889" i="11" s="1"/>
  <c r="P889" i="11" s="1"/>
  <c r="E867" i="11"/>
  <c r="O867" i="11" s="1"/>
  <c r="P867" i="11" s="1"/>
  <c r="F867" i="11"/>
  <c r="G867" i="11"/>
  <c r="I867" i="11"/>
  <c r="G865" i="11"/>
  <c r="N828" i="11"/>
  <c r="N823" i="11"/>
  <c r="N816" i="11"/>
  <c r="M776" i="11"/>
  <c r="N776" i="11"/>
  <c r="C996" i="11"/>
  <c r="H980" i="11"/>
  <c r="I980" i="11"/>
  <c r="E961" i="11"/>
  <c r="O961" i="11" s="1"/>
  <c r="P961" i="11" s="1"/>
  <c r="F961" i="11"/>
  <c r="L955" i="11"/>
  <c r="I947" i="11"/>
  <c r="H932" i="11"/>
  <c r="I932" i="11"/>
  <c r="H919" i="11"/>
  <c r="E913" i="11"/>
  <c r="O913" i="11" s="1"/>
  <c r="P913" i="11" s="1"/>
  <c r="F913" i="11"/>
  <c r="I899" i="11"/>
  <c r="M881" i="11"/>
  <c r="M863" i="11"/>
  <c r="F853" i="11"/>
  <c r="E853" i="11"/>
  <c r="O853" i="11" s="1"/>
  <c r="P853" i="11" s="1"/>
  <c r="M840" i="11"/>
  <c r="N806" i="11"/>
  <c r="E989" i="11"/>
  <c r="O989" i="11" s="1"/>
  <c r="P989" i="11" s="1"/>
  <c r="F989" i="11"/>
  <c r="H960" i="11"/>
  <c r="I960" i="11"/>
  <c r="H947" i="11"/>
  <c r="E941" i="11"/>
  <c r="O941" i="11" s="1"/>
  <c r="P941" i="11" s="1"/>
  <c r="F941" i="11"/>
  <c r="G928" i="11"/>
  <c r="I927" i="11"/>
  <c r="G919" i="11"/>
  <c r="H912" i="11"/>
  <c r="I912" i="11"/>
  <c r="I909" i="11"/>
  <c r="H899" i="11"/>
  <c r="M876" i="11"/>
  <c r="N876" i="11"/>
  <c r="F865" i="11"/>
  <c r="E865" i="11"/>
  <c r="O865" i="11" s="1"/>
  <c r="P865" i="11" s="1"/>
  <c r="H859" i="11"/>
  <c r="M783" i="11"/>
  <c r="N783" i="11"/>
  <c r="M771" i="11"/>
  <c r="N771" i="11"/>
  <c r="H988" i="11"/>
  <c r="I988" i="11"/>
  <c r="E969" i="11"/>
  <c r="O969" i="11" s="1"/>
  <c r="P969" i="11" s="1"/>
  <c r="F969" i="11"/>
  <c r="L963" i="11"/>
  <c r="H940" i="11"/>
  <c r="I940" i="11"/>
  <c r="I937" i="11"/>
  <c r="F928" i="11"/>
  <c r="E921" i="11"/>
  <c r="O921" i="11" s="1"/>
  <c r="P921" i="11" s="1"/>
  <c r="F921" i="11"/>
  <c r="H909" i="11"/>
  <c r="G908" i="11"/>
  <c r="L887" i="11"/>
  <c r="L880" i="11"/>
  <c r="L879" i="11"/>
  <c r="G859" i="11"/>
  <c r="L852" i="11"/>
  <c r="F848" i="11"/>
  <c r="I848" i="11"/>
  <c r="C848" i="11"/>
  <c r="E848" i="11"/>
  <c r="O848" i="11" s="1"/>
  <c r="P848" i="11" s="1"/>
  <c r="G848" i="11"/>
  <c r="H848" i="11"/>
  <c r="C746" i="11"/>
  <c r="I746" i="11"/>
  <c r="G746" i="11"/>
  <c r="H746" i="11"/>
  <c r="F746" i="11"/>
  <c r="E746" i="11"/>
  <c r="O746" i="11" s="1"/>
  <c r="P746" i="11" s="1"/>
  <c r="L742" i="11"/>
  <c r="C726" i="11"/>
  <c r="E726" i="11"/>
  <c r="O726" i="11" s="1"/>
  <c r="P726" i="11" s="1"/>
  <c r="I726" i="11"/>
  <c r="H726" i="11"/>
  <c r="G726" i="11"/>
  <c r="N486" i="11"/>
  <c r="M486" i="11"/>
  <c r="N439" i="11"/>
  <c r="M439" i="11"/>
  <c r="N434" i="11"/>
  <c r="M434" i="11"/>
  <c r="G864" i="11"/>
  <c r="G852" i="11"/>
  <c r="E843" i="11"/>
  <c r="O843" i="11" s="1"/>
  <c r="P843" i="11" s="1"/>
  <c r="H839" i="11"/>
  <c r="H803" i="11"/>
  <c r="I799" i="11"/>
  <c r="H799" i="11"/>
  <c r="N795" i="11"/>
  <c r="L786" i="11"/>
  <c r="N779" i="11"/>
  <c r="M773" i="11"/>
  <c r="G729" i="11"/>
  <c r="H729" i="11"/>
  <c r="E729" i="11"/>
  <c r="O729" i="11" s="1"/>
  <c r="P729" i="11" s="1"/>
  <c r="F729" i="11"/>
  <c r="I729" i="11"/>
  <c r="C729" i="11"/>
  <c r="F800" i="11"/>
  <c r="G800" i="11"/>
  <c r="I800" i="11"/>
  <c r="E800" i="11"/>
  <c r="O800" i="11" s="1"/>
  <c r="P800" i="11" s="1"/>
  <c r="F776" i="11"/>
  <c r="G776" i="11"/>
  <c r="I776" i="11"/>
  <c r="E776" i="11"/>
  <c r="O776" i="11" s="1"/>
  <c r="P776" i="11" s="1"/>
  <c r="M740" i="11"/>
  <c r="N740" i="11"/>
  <c r="H828" i="11"/>
  <c r="H824" i="11"/>
  <c r="H820" i="11"/>
  <c r="H816" i="11"/>
  <c r="H812" i="11"/>
  <c r="H808" i="11"/>
  <c r="H804" i="11"/>
  <c r="F803" i="11"/>
  <c r="N798" i="11"/>
  <c r="I791" i="11"/>
  <c r="H791" i="11"/>
  <c r="N787" i="11"/>
  <c r="L774" i="11"/>
  <c r="F731" i="11"/>
  <c r="G731" i="11"/>
  <c r="H731" i="11"/>
  <c r="I731" i="11"/>
  <c r="E731" i="11"/>
  <c r="O731" i="11" s="1"/>
  <c r="P731" i="11" s="1"/>
  <c r="M722" i="11"/>
  <c r="N722" i="11"/>
  <c r="F792" i="11"/>
  <c r="G792" i="11"/>
  <c r="I792" i="11"/>
  <c r="E792" i="11"/>
  <c r="O792" i="11" s="1"/>
  <c r="P792" i="11" s="1"/>
  <c r="N788" i="11"/>
  <c r="I783" i="11"/>
  <c r="H783" i="11"/>
  <c r="N780" i="11"/>
  <c r="H772" i="11"/>
  <c r="M760" i="11"/>
  <c r="N760" i="11"/>
  <c r="M754" i="11"/>
  <c r="N754" i="11"/>
  <c r="M752" i="11"/>
  <c r="N752" i="11"/>
  <c r="M743" i="11"/>
  <c r="N743" i="11"/>
  <c r="M727" i="11"/>
  <c r="N727" i="11"/>
  <c r="F840" i="11"/>
  <c r="G840" i="11"/>
  <c r="I840" i="11"/>
  <c r="C839" i="11"/>
  <c r="E811" i="11"/>
  <c r="O811" i="11" s="1"/>
  <c r="P811" i="11" s="1"/>
  <c r="E807" i="11"/>
  <c r="O807" i="11" s="1"/>
  <c r="P807" i="11" s="1"/>
  <c r="C803" i="11"/>
  <c r="N790" i="11"/>
  <c r="F784" i="11"/>
  <c r="G784" i="11"/>
  <c r="I784" i="11"/>
  <c r="E784" i="11"/>
  <c r="O784" i="11" s="1"/>
  <c r="P784" i="11" s="1"/>
  <c r="M781" i="11"/>
  <c r="N775" i="11"/>
  <c r="M769" i="11"/>
  <c r="M764" i="11"/>
  <c r="N764" i="11"/>
  <c r="M761" i="11"/>
  <c r="F747" i="11"/>
  <c r="G747" i="11"/>
  <c r="H747" i="11"/>
  <c r="I747" i="11"/>
  <c r="E747" i="11"/>
  <c r="O747" i="11" s="1"/>
  <c r="P747" i="11" s="1"/>
  <c r="M735" i="11"/>
  <c r="N735" i="11"/>
  <c r="G725" i="11"/>
  <c r="H725" i="11"/>
  <c r="F725" i="11"/>
  <c r="I725" i="11"/>
  <c r="E725" i="11"/>
  <c r="O725" i="11" s="1"/>
  <c r="P725" i="11" s="1"/>
  <c r="F836" i="11"/>
  <c r="G836" i="11"/>
  <c r="I836" i="11"/>
  <c r="F832" i="11"/>
  <c r="G832" i="11"/>
  <c r="I832" i="11"/>
  <c r="F828" i="11"/>
  <c r="G828" i="11"/>
  <c r="I828" i="11"/>
  <c r="F824" i="11"/>
  <c r="G824" i="11"/>
  <c r="I824" i="11"/>
  <c r="F820" i="11"/>
  <c r="G820" i="11"/>
  <c r="I820" i="11"/>
  <c r="F816" i="11"/>
  <c r="G816" i="11"/>
  <c r="I816" i="11"/>
  <c r="F812" i="11"/>
  <c r="G812" i="11"/>
  <c r="I812" i="11"/>
  <c r="F808" i="11"/>
  <c r="G808" i="11"/>
  <c r="I808" i="11"/>
  <c r="F804" i="11"/>
  <c r="G804" i="11"/>
  <c r="I804" i="11"/>
  <c r="F772" i="11"/>
  <c r="G772" i="11"/>
  <c r="I772" i="11"/>
  <c r="E772" i="11"/>
  <c r="O772" i="11" s="1"/>
  <c r="P772" i="11" s="1"/>
  <c r="M758" i="11"/>
  <c r="N758" i="11"/>
  <c r="E756" i="11"/>
  <c r="O756" i="11" s="1"/>
  <c r="P756" i="11" s="1"/>
  <c r="F756" i="11"/>
  <c r="G756" i="11"/>
  <c r="H756" i="11"/>
  <c r="I756" i="11"/>
  <c r="C756" i="11"/>
  <c r="M744" i="11"/>
  <c r="N744" i="11"/>
  <c r="M730" i="11"/>
  <c r="N730" i="11"/>
  <c r="N706" i="11"/>
  <c r="M706" i="11"/>
  <c r="M667" i="11"/>
  <c r="N667" i="11"/>
  <c r="M762" i="11"/>
  <c r="N762" i="11"/>
  <c r="F760" i="11"/>
  <c r="G760" i="11"/>
  <c r="H760" i="11"/>
  <c r="I760" i="11"/>
  <c r="E760" i="11"/>
  <c r="O760" i="11" s="1"/>
  <c r="P760" i="11" s="1"/>
  <c r="F735" i="11"/>
  <c r="E735" i="11"/>
  <c r="O735" i="11" s="1"/>
  <c r="P735" i="11" s="1"/>
  <c r="G735" i="11"/>
  <c r="H735" i="11"/>
  <c r="I735" i="11"/>
  <c r="C735" i="11"/>
  <c r="C730" i="11"/>
  <c r="E730" i="11"/>
  <c r="O730" i="11" s="1"/>
  <c r="P730" i="11" s="1"/>
  <c r="I730" i="11"/>
  <c r="G730" i="11"/>
  <c r="H730" i="11"/>
  <c r="F730" i="11"/>
  <c r="F719" i="11"/>
  <c r="E719" i="11"/>
  <c r="O719" i="11" s="1"/>
  <c r="P719" i="11" s="1"/>
  <c r="G719" i="11"/>
  <c r="H719" i="11"/>
  <c r="I719" i="11"/>
  <c r="C719" i="11"/>
  <c r="N714" i="11"/>
  <c r="M714" i="11"/>
  <c r="M703" i="11"/>
  <c r="N703" i="11"/>
  <c r="C702" i="11"/>
  <c r="F702" i="11"/>
  <c r="G702" i="11"/>
  <c r="H702" i="11"/>
  <c r="I702" i="11"/>
  <c r="E702" i="11"/>
  <c r="O702" i="11" s="1"/>
  <c r="P702" i="11" s="1"/>
  <c r="M692" i="11"/>
  <c r="N692" i="11"/>
  <c r="H884" i="11"/>
  <c r="H872" i="11"/>
  <c r="H860" i="11"/>
  <c r="L843" i="11"/>
  <c r="L842" i="11"/>
  <c r="I795" i="11"/>
  <c r="H795" i="11"/>
  <c r="N791" i="11"/>
  <c r="F768" i="11"/>
  <c r="G768" i="11"/>
  <c r="H768" i="11"/>
  <c r="I768" i="11"/>
  <c r="E768" i="11"/>
  <c r="O768" i="11" s="1"/>
  <c r="P768" i="11" s="1"/>
  <c r="L766" i="11"/>
  <c r="F764" i="11"/>
  <c r="G764" i="11"/>
  <c r="H764" i="11"/>
  <c r="I764" i="11"/>
  <c r="E764" i="11"/>
  <c r="O764" i="11" s="1"/>
  <c r="P764" i="11" s="1"/>
  <c r="M746" i="11"/>
  <c r="N746" i="11"/>
  <c r="C706" i="11"/>
  <c r="F706" i="11"/>
  <c r="H706" i="11"/>
  <c r="I706" i="11"/>
  <c r="G706" i="11"/>
  <c r="E706" i="11"/>
  <c r="O706" i="11" s="1"/>
  <c r="P706" i="11" s="1"/>
  <c r="G884" i="11"/>
  <c r="G872" i="11"/>
  <c r="G860" i="11"/>
  <c r="L802" i="11"/>
  <c r="G799" i="11"/>
  <c r="F796" i="11"/>
  <c r="G796" i="11"/>
  <c r="I796" i="11"/>
  <c r="E796" i="11"/>
  <c r="O796" i="11" s="1"/>
  <c r="P796" i="11" s="1"/>
  <c r="M759" i="11"/>
  <c r="N759" i="11"/>
  <c r="M726" i="11"/>
  <c r="N726" i="11"/>
  <c r="M718" i="11"/>
  <c r="N718" i="11"/>
  <c r="M701" i="11"/>
  <c r="N701" i="11"/>
  <c r="H779" i="11"/>
  <c r="H775" i="11"/>
  <c r="H771" i="11"/>
  <c r="H767" i="11"/>
  <c r="F755" i="11"/>
  <c r="H754" i="11"/>
  <c r="F745" i="11"/>
  <c r="L741" i="11"/>
  <c r="C734" i="11"/>
  <c r="E734" i="11"/>
  <c r="O734" i="11" s="1"/>
  <c r="P734" i="11" s="1"/>
  <c r="I734" i="11"/>
  <c r="G733" i="11"/>
  <c r="H733" i="11"/>
  <c r="G727" i="11"/>
  <c r="G723" i="11"/>
  <c r="G721" i="11"/>
  <c r="H721" i="11"/>
  <c r="F721" i="11"/>
  <c r="L702" i="11"/>
  <c r="L652" i="11"/>
  <c r="E754" i="11"/>
  <c r="O754" i="11" s="1"/>
  <c r="P754" i="11" s="1"/>
  <c r="F753" i="11"/>
  <c r="I752" i="11"/>
  <c r="G743" i="11"/>
  <c r="G742" i="11"/>
  <c r="M717" i="11"/>
  <c r="L715" i="11"/>
  <c r="N709" i="11"/>
  <c r="M694" i="11"/>
  <c r="N694" i="11"/>
  <c r="I660" i="11"/>
  <c r="H660" i="11"/>
  <c r="E660" i="11"/>
  <c r="O660" i="11" s="1"/>
  <c r="P660" i="11" s="1"/>
  <c r="F660" i="11"/>
  <c r="G660" i="11"/>
  <c r="C660" i="11"/>
  <c r="M645" i="11"/>
  <c r="N645" i="11"/>
  <c r="N605" i="11"/>
  <c r="M605" i="11"/>
  <c r="N561" i="11"/>
  <c r="M561" i="11"/>
  <c r="E753" i="11"/>
  <c r="O753" i="11" s="1"/>
  <c r="P753" i="11" s="1"/>
  <c r="H752" i="11"/>
  <c r="E743" i="11"/>
  <c r="O743" i="11" s="1"/>
  <c r="P743" i="11" s="1"/>
  <c r="F742" i="11"/>
  <c r="F712" i="11"/>
  <c r="G712" i="11"/>
  <c r="E712" i="11"/>
  <c r="O712" i="11" s="1"/>
  <c r="P712" i="11" s="1"/>
  <c r="M696" i="11"/>
  <c r="N696" i="11"/>
  <c r="M680" i="11"/>
  <c r="N680" i="11"/>
  <c r="M676" i="11"/>
  <c r="N676" i="11"/>
  <c r="M563" i="11"/>
  <c r="N563" i="11"/>
  <c r="N755" i="11"/>
  <c r="C753" i="11"/>
  <c r="G752" i="11"/>
  <c r="N747" i="11"/>
  <c r="C743" i="11"/>
  <c r="C714" i="11"/>
  <c r="G714" i="11"/>
  <c r="I714" i="11"/>
  <c r="N689" i="11"/>
  <c r="C742" i="11"/>
  <c r="I742" i="11"/>
  <c r="M731" i="11"/>
  <c r="N731" i="11"/>
  <c r="M719" i="11"/>
  <c r="N719" i="11"/>
  <c r="M697" i="11"/>
  <c r="N697" i="11"/>
  <c r="M688" i="11"/>
  <c r="N688" i="11"/>
  <c r="G678" i="11"/>
  <c r="I678" i="11"/>
  <c r="F678" i="11"/>
  <c r="H678" i="11"/>
  <c r="E678" i="11"/>
  <c r="O678" i="11" s="1"/>
  <c r="P678" i="11" s="1"/>
  <c r="C627" i="11"/>
  <c r="G627" i="11"/>
  <c r="H627" i="11"/>
  <c r="I627" i="11"/>
  <c r="F627" i="11"/>
  <c r="E627" i="11"/>
  <c r="O627" i="11" s="1"/>
  <c r="P627" i="11" s="1"/>
  <c r="M625" i="11"/>
  <c r="N625" i="11"/>
  <c r="N587" i="11"/>
  <c r="M587" i="11"/>
  <c r="G785" i="11"/>
  <c r="G781" i="11"/>
  <c r="G777" i="11"/>
  <c r="G773" i="11"/>
  <c r="G769" i="11"/>
  <c r="G765" i="11"/>
  <c r="G761" i="11"/>
  <c r="F757" i="11"/>
  <c r="E752" i="11"/>
  <c r="O752" i="11" s="1"/>
  <c r="P752" i="11" s="1"/>
  <c r="G751" i="11"/>
  <c r="G750" i="11"/>
  <c r="H749" i="11"/>
  <c r="G739" i="11"/>
  <c r="G738" i="11"/>
  <c r="H737" i="11"/>
  <c r="E717" i="11"/>
  <c r="O717" i="11" s="1"/>
  <c r="P717" i="11" s="1"/>
  <c r="F715" i="11"/>
  <c r="N713" i="11"/>
  <c r="E708" i="11"/>
  <c r="O708" i="11" s="1"/>
  <c r="P708" i="11" s="1"/>
  <c r="F708" i="11"/>
  <c r="G708" i="11"/>
  <c r="I696" i="11"/>
  <c r="C696" i="11"/>
  <c r="E696" i="11"/>
  <c r="O696" i="11" s="1"/>
  <c r="P696" i="11" s="1"/>
  <c r="F696" i="11"/>
  <c r="E680" i="11"/>
  <c r="O680" i="11" s="1"/>
  <c r="P680" i="11" s="1"/>
  <c r="G680" i="11"/>
  <c r="H680" i="11"/>
  <c r="I680" i="11"/>
  <c r="F680" i="11"/>
  <c r="M656" i="11"/>
  <c r="N656" i="11"/>
  <c r="F833" i="11"/>
  <c r="F829" i="11"/>
  <c r="F825" i="11"/>
  <c r="F821" i="11"/>
  <c r="F817" i="11"/>
  <c r="F813" i="11"/>
  <c r="F809" i="11"/>
  <c r="F805" i="11"/>
  <c r="F801" i="11"/>
  <c r="F797" i="11"/>
  <c r="F793" i="11"/>
  <c r="F789" i="11"/>
  <c r="F785" i="11"/>
  <c r="F781" i="11"/>
  <c r="F777" i="11"/>
  <c r="F773" i="11"/>
  <c r="F769" i="11"/>
  <c r="F765" i="11"/>
  <c r="F761" i="11"/>
  <c r="E757" i="11"/>
  <c r="O757" i="11" s="1"/>
  <c r="P757" i="11" s="1"/>
  <c r="E751" i="11"/>
  <c r="O751" i="11" s="1"/>
  <c r="P751" i="11" s="1"/>
  <c r="F749" i="11"/>
  <c r="L745" i="11"/>
  <c r="E739" i="11"/>
  <c r="O739" i="11" s="1"/>
  <c r="P739" i="11" s="1"/>
  <c r="F737" i="11"/>
  <c r="I733" i="11"/>
  <c r="L725" i="11"/>
  <c r="L723" i="11"/>
  <c r="M682" i="11"/>
  <c r="N682" i="11"/>
  <c r="H734" i="11"/>
  <c r="F733" i="11"/>
  <c r="I721" i="11"/>
  <c r="G717" i="11"/>
  <c r="H717" i="11"/>
  <c r="F717" i="11"/>
  <c r="E715" i="11"/>
  <c r="O715" i="11" s="1"/>
  <c r="P715" i="11" s="1"/>
  <c r="G715" i="11"/>
  <c r="M707" i="11"/>
  <c r="N707" i="11"/>
  <c r="G701" i="11"/>
  <c r="I701" i="11"/>
  <c r="F701" i="11"/>
  <c r="H701" i="11"/>
  <c r="E701" i="11"/>
  <c r="O701" i="11" s="1"/>
  <c r="P701" i="11" s="1"/>
  <c r="M693" i="11"/>
  <c r="N693" i="11"/>
  <c r="M679" i="11"/>
  <c r="N679" i="11"/>
  <c r="M668" i="11"/>
  <c r="N668" i="11"/>
  <c r="G661" i="11"/>
  <c r="H661" i="11"/>
  <c r="I661" i="11"/>
  <c r="F661" i="11"/>
  <c r="E661" i="11"/>
  <c r="O661" i="11" s="1"/>
  <c r="P661" i="11" s="1"/>
  <c r="C661" i="11"/>
  <c r="M657" i="11"/>
  <c r="N657" i="11"/>
  <c r="M649" i="11"/>
  <c r="N649" i="11"/>
  <c r="M628" i="11"/>
  <c r="N628" i="11"/>
  <c r="H755" i="11"/>
  <c r="C750" i="11"/>
  <c r="I750" i="11"/>
  <c r="C749" i="11"/>
  <c r="I745" i="11"/>
  <c r="C738" i="11"/>
  <c r="I738" i="11"/>
  <c r="C737" i="11"/>
  <c r="G734" i="11"/>
  <c r="E733" i="11"/>
  <c r="O733" i="11" s="1"/>
  <c r="P733" i="11" s="1"/>
  <c r="I727" i="11"/>
  <c r="I723" i="11"/>
  <c r="E721" i="11"/>
  <c r="O721" i="11" s="1"/>
  <c r="P721" i="11" s="1"/>
  <c r="M695" i="11"/>
  <c r="N695" i="11"/>
  <c r="C636" i="11"/>
  <c r="E636" i="11"/>
  <c r="O636" i="11" s="1"/>
  <c r="P636" i="11" s="1"/>
  <c r="G636" i="11"/>
  <c r="H636" i="11"/>
  <c r="I636" i="11"/>
  <c r="I754" i="11"/>
  <c r="H745" i="11"/>
  <c r="F734" i="11"/>
  <c r="C733" i="11"/>
  <c r="H727" i="11"/>
  <c r="H723" i="11"/>
  <c r="C721" i="11"/>
  <c r="M700" i="11"/>
  <c r="C679" i="11"/>
  <c r="G679" i="11"/>
  <c r="I679" i="11"/>
  <c r="F679" i="11"/>
  <c r="H679" i="11"/>
  <c r="E679" i="11"/>
  <c r="O679" i="11" s="1"/>
  <c r="P679" i="11" s="1"/>
  <c r="M654" i="11"/>
  <c r="N654" i="11"/>
  <c r="M629" i="11"/>
  <c r="N629" i="11"/>
  <c r="G711" i="11"/>
  <c r="I710" i="11"/>
  <c r="G700" i="11"/>
  <c r="G677" i="11"/>
  <c r="H672" i="11"/>
  <c r="I671" i="11"/>
  <c r="I670" i="11"/>
  <c r="C651" i="11"/>
  <c r="G651" i="11"/>
  <c r="H651" i="11"/>
  <c r="F651" i="11"/>
  <c r="I651" i="11"/>
  <c r="E651" i="11"/>
  <c r="O651" i="11" s="1"/>
  <c r="P651" i="11" s="1"/>
  <c r="C647" i="11"/>
  <c r="G647" i="11"/>
  <c r="H647" i="11"/>
  <c r="I647" i="11"/>
  <c r="F647" i="11"/>
  <c r="M640" i="11"/>
  <c r="N640" i="11"/>
  <c r="L631" i="11"/>
  <c r="G630" i="11"/>
  <c r="H630" i="11"/>
  <c r="I630" i="11"/>
  <c r="L596" i="11"/>
  <c r="C675" i="11"/>
  <c r="E675" i="11"/>
  <c r="O675" i="11" s="1"/>
  <c r="P675" i="11" s="1"/>
  <c r="G674" i="11"/>
  <c r="C674" i="11"/>
  <c r="F674" i="11"/>
  <c r="M658" i="11"/>
  <c r="N658" i="11"/>
  <c r="M641" i="11"/>
  <c r="N641" i="11"/>
  <c r="C640" i="11"/>
  <c r="E640" i="11"/>
  <c r="O640" i="11" s="1"/>
  <c r="P640" i="11" s="1"/>
  <c r="F640" i="11"/>
  <c r="G640" i="11"/>
  <c r="C631" i="11"/>
  <c r="G631" i="11"/>
  <c r="H631" i="11"/>
  <c r="F631" i="11"/>
  <c r="I631" i="11"/>
  <c r="N626" i="11"/>
  <c r="M626" i="11"/>
  <c r="N498" i="11"/>
  <c r="M498" i="11"/>
  <c r="N458" i="11"/>
  <c r="M458" i="11"/>
  <c r="E710" i="11"/>
  <c r="O710" i="11" s="1"/>
  <c r="P710" i="11" s="1"/>
  <c r="G695" i="11"/>
  <c r="F694" i="11"/>
  <c r="G673" i="11"/>
  <c r="I673" i="11"/>
  <c r="C672" i="11"/>
  <c r="E671" i="11"/>
  <c r="O671" i="11" s="1"/>
  <c r="P671" i="11" s="1"/>
  <c r="C670" i="11"/>
  <c r="H668" i="11"/>
  <c r="G665" i="11"/>
  <c r="N659" i="11"/>
  <c r="C652" i="11"/>
  <c r="G652" i="11"/>
  <c r="H652" i="11"/>
  <c r="I652" i="11"/>
  <c r="F652" i="11"/>
  <c r="I637" i="11"/>
  <c r="G633" i="11"/>
  <c r="H633" i="11"/>
  <c r="N620" i="11"/>
  <c r="L619" i="11"/>
  <c r="F576" i="11"/>
  <c r="C576" i="11"/>
  <c r="E576" i="11"/>
  <c r="O576" i="11" s="1"/>
  <c r="P576" i="11" s="1"/>
  <c r="I576" i="11"/>
  <c r="H576" i="11"/>
  <c r="H501" i="11"/>
  <c r="I501" i="11"/>
  <c r="C501" i="11"/>
  <c r="G501" i="11"/>
  <c r="F501" i="11"/>
  <c r="E501" i="11"/>
  <c r="O501" i="11" s="1"/>
  <c r="P501" i="11" s="1"/>
  <c r="C698" i="11"/>
  <c r="F698" i="11"/>
  <c r="F695" i="11"/>
  <c r="E694" i="11"/>
  <c r="O694" i="11" s="1"/>
  <c r="P694" i="11" s="1"/>
  <c r="I692" i="11"/>
  <c r="H691" i="11"/>
  <c r="H690" i="11"/>
  <c r="F668" i="11"/>
  <c r="F665" i="11"/>
  <c r="G645" i="11"/>
  <c r="H641" i="11"/>
  <c r="H637" i="11"/>
  <c r="M635" i="11"/>
  <c r="N635" i="11"/>
  <c r="I634" i="11"/>
  <c r="M621" i="11"/>
  <c r="N621" i="11"/>
  <c r="M612" i="11"/>
  <c r="N612" i="11"/>
  <c r="I722" i="11"/>
  <c r="I718" i="11"/>
  <c r="G709" i="11"/>
  <c r="I709" i="11"/>
  <c r="I704" i="11"/>
  <c r="G697" i="11"/>
  <c r="I697" i="11"/>
  <c r="E695" i="11"/>
  <c r="O695" i="11" s="1"/>
  <c r="P695" i="11" s="1"/>
  <c r="C694" i="11"/>
  <c r="F691" i="11"/>
  <c r="N677" i="11"/>
  <c r="N675" i="11"/>
  <c r="C667" i="11"/>
  <c r="G667" i="11"/>
  <c r="I667" i="11"/>
  <c r="G666" i="11"/>
  <c r="I666" i="11"/>
  <c r="H666" i="11"/>
  <c r="E665" i="11"/>
  <c r="O665" i="11" s="1"/>
  <c r="P665" i="11" s="1"/>
  <c r="N661" i="11"/>
  <c r="I653" i="11"/>
  <c r="N647" i="11"/>
  <c r="N643" i="11"/>
  <c r="G641" i="11"/>
  <c r="N639" i="11"/>
  <c r="E637" i="11"/>
  <c r="O637" i="11" s="1"/>
  <c r="P637" i="11" s="1"/>
  <c r="E634" i="11"/>
  <c r="O634" i="11" s="1"/>
  <c r="P634" i="11" s="1"/>
  <c r="L632" i="11"/>
  <c r="C628" i="11"/>
  <c r="E628" i="11"/>
  <c r="O628" i="11" s="1"/>
  <c r="P628" i="11" s="1"/>
  <c r="I628" i="11"/>
  <c r="M622" i="11"/>
  <c r="E668" i="11"/>
  <c r="O668" i="11" s="1"/>
  <c r="P668" i="11" s="1"/>
  <c r="G668" i="11"/>
  <c r="I645" i="11"/>
  <c r="C645" i="11"/>
  <c r="E645" i="11"/>
  <c r="O645" i="11" s="1"/>
  <c r="P645" i="11" s="1"/>
  <c r="H645" i="11"/>
  <c r="C594" i="11"/>
  <c r="E594" i="11"/>
  <c r="O594" i="11" s="1"/>
  <c r="P594" i="11" s="1"/>
  <c r="G594" i="11"/>
  <c r="H594" i="11"/>
  <c r="I594" i="11"/>
  <c r="M589" i="11"/>
  <c r="C691" i="11"/>
  <c r="G691" i="11"/>
  <c r="I691" i="11"/>
  <c r="F653" i="11"/>
  <c r="G653" i="11"/>
  <c r="H653" i="11"/>
  <c r="E653" i="11"/>
  <c r="O653" i="11" s="1"/>
  <c r="P653" i="11" s="1"/>
  <c r="E641" i="11"/>
  <c r="O641" i="11" s="1"/>
  <c r="P641" i="11" s="1"/>
  <c r="F641" i="11"/>
  <c r="I641" i="11"/>
  <c r="F637" i="11"/>
  <c r="G637" i="11"/>
  <c r="C635" i="11"/>
  <c r="G635" i="11"/>
  <c r="H635" i="11"/>
  <c r="E635" i="11"/>
  <c r="O635" i="11" s="1"/>
  <c r="P635" i="11" s="1"/>
  <c r="F635" i="11"/>
  <c r="G634" i="11"/>
  <c r="F634" i="11"/>
  <c r="H634" i="11"/>
  <c r="N627" i="11"/>
  <c r="M627" i="11"/>
  <c r="M609" i="11"/>
  <c r="N609" i="11"/>
  <c r="M590" i="11"/>
  <c r="N590" i="11"/>
  <c r="E692" i="11"/>
  <c r="O692" i="11" s="1"/>
  <c r="P692" i="11" s="1"/>
  <c r="G692" i="11"/>
  <c r="G690" i="11"/>
  <c r="I690" i="11"/>
  <c r="G658" i="11"/>
  <c r="I658" i="11"/>
  <c r="F630" i="11"/>
  <c r="M623" i="11"/>
  <c r="N602" i="11"/>
  <c r="M601" i="11"/>
  <c r="M588" i="11"/>
  <c r="N588" i="11"/>
  <c r="M579" i="11"/>
  <c r="N579" i="11"/>
  <c r="M564" i="11"/>
  <c r="N564" i="11"/>
  <c r="E722" i="11"/>
  <c r="O722" i="11" s="1"/>
  <c r="P722" i="11" s="1"/>
  <c r="E718" i="11"/>
  <c r="O718" i="11" s="1"/>
  <c r="P718" i="11" s="1"/>
  <c r="I711" i="11"/>
  <c r="N708" i="11"/>
  <c r="G705" i="11"/>
  <c r="I705" i="11"/>
  <c r="E704" i="11"/>
  <c r="O704" i="11" s="1"/>
  <c r="P704" i="11" s="1"/>
  <c r="I700" i="11"/>
  <c r="C687" i="11"/>
  <c r="E687" i="11"/>
  <c r="O687" i="11" s="1"/>
  <c r="P687" i="11" s="1"/>
  <c r="G686" i="11"/>
  <c r="C686" i="11"/>
  <c r="F686" i="11"/>
  <c r="E684" i="11"/>
  <c r="O684" i="11" s="1"/>
  <c r="P684" i="11" s="1"/>
  <c r="F683" i="11"/>
  <c r="E682" i="11"/>
  <c r="O682" i="11" s="1"/>
  <c r="P682" i="11" s="1"/>
  <c r="I677" i="11"/>
  <c r="N666" i="11"/>
  <c r="M664" i="11"/>
  <c r="N664" i="11"/>
  <c r="F659" i="11"/>
  <c r="G638" i="11"/>
  <c r="E638" i="11"/>
  <c r="O638" i="11" s="1"/>
  <c r="P638" i="11" s="1"/>
  <c r="F638" i="11"/>
  <c r="M636" i="11"/>
  <c r="N636" i="11"/>
  <c r="M633" i="11"/>
  <c r="N633" i="11"/>
  <c r="C632" i="11"/>
  <c r="E632" i="11"/>
  <c r="O632" i="11" s="1"/>
  <c r="P632" i="11" s="1"/>
  <c r="H632" i="11"/>
  <c r="I632" i="11"/>
  <c r="E630" i="11"/>
  <c r="O630" i="11" s="1"/>
  <c r="P630" i="11" s="1"/>
  <c r="M595" i="11"/>
  <c r="N595" i="11"/>
  <c r="G685" i="11"/>
  <c r="I685" i="11"/>
  <c r="C684" i="11"/>
  <c r="E683" i="11"/>
  <c r="O683" i="11" s="1"/>
  <c r="P683" i="11" s="1"/>
  <c r="C682" i="11"/>
  <c r="I675" i="11"/>
  <c r="E659" i="11"/>
  <c r="O659" i="11" s="1"/>
  <c r="P659" i="11" s="1"/>
  <c r="E647" i="11"/>
  <c r="O647" i="11" s="1"/>
  <c r="P647" i="11" s="1"/>
  <c r="G642" i="11"/>
  <c r="C642" i="11"/>
  <c r="E642" i="11"/>
  <c r="O642" i="11" s="1"/>
  <c r="P642" i="11" s="1"/>
  <c r="I642" i="11"/>
  <c r="C630" i="11"/>
  <c r="N624" i="11"/>
  <c r="M600" i="11"/>
  <c r="N600" i="11"/>
  <c r="F592" i="11"/>
  <c r="I592" i="11"/>
  <c r="C592" i="11"/>
  <c r="G592" i="11"/>
  <c r="H592" i="11"/>
  <c r="E592" i="11"/>
  <c r="O592" i="11" s="1"/>
  <c r="P592" i="11" s="1"/>
  <c r="M567" i="11"/>
  <c r="N567" i="11"/>
  <c r="F650" i="11"/>
  <c r="G649" i="11"/>
  <c r="H646" i="11"/>
  <c r="I644" i="11"/>
  <c r="C649" i="11"/>
  <c r="C648" i="11"/>
  <c r="E648" i="11"/>
  <c r="O648" i="11" s="1"/>
  <c r="P648" i="11" s="1"/>
  <c r="C646" i="11"/>
  <c r="C643" i="11"/>
  <c r="G643" i="11"/>
  <c r="H643" i="11"/>
  <c r="I563" i="11"/>
  <c r="E563" i="11"/>
  <c r="O563" i="11" s="1"/>
  <c r="P563" i="11" s="1"/>
  <c r="F563" i="11"/>
  <c r="G563" i="11"/>
  <c r="H563" i="11"/>
  <c r="M555" i="11"/>
  <c r="N555" i="11"/>
  <c r="M551" i="11"/>
  <c r="N551" i="11"/>
  <c r="M547" i="11"/>
  <c r="N547" i="11"/>
  <c r="M543" i="11"/>
  <c r="N543" i="11"/>
  <c r="M467" i="11"/>
  <c r="N467" i="11"/>
  <c r="M464" i="11"/>
  <c r="N464" i="11"/>
  <c r="M453" i="11"/>
  <c r="N453" i="11"/>
  <c r="C644" i="11"/>
  <c r="E644" i="11"/>
  <c r="O644" i="11" s="1"/>
  <c r="P644" i="11" s="1"/>
  <c r="C639" i="11"/>
  <c r="G639" i="11"/>
  <c r="H639" i="11"/>
  <c r="L618" i="11"/>
  <c r="L616" i="11"/>
  <c r="L606" i="11"/>
  <c r="L604" i="11"/>
  <c r="M591" i="11"/>
  <c r="N580" i="11"/>
  <c r="H586" i="11"/>
  <c r="I586" i="11"/>
  <c r="C586" i="11"/>
  <c r="C578" i="11"/>
  <c r="F578" i="11"/>
  <c r="C558" i="11"/>
  <c r="F558" i="11"/>
  <c r="C554" i="11"/>
  <c r="E554" i="11"/>
  <c r="O554" i="11" s="1"/>
  <c r="P554" i="11" s="1"/>
  <c r="G554" i="11"/>
  <c r="C550" i="11"/>
  <c r="E550" i="11"/>
  <c r="O550" i="11" s="1"/>
  <c r="P550" i="11" s="1"/>
  <c r="G550" i="11"/>
  <c r="M568" i="11"/>
  <c r="N568" i="11"/>
  <c r="M556" i="11"/>
  <c r="N556" i="11"/>
  <c r="M552" i="11"/>
  <c r="N552" i="11"/>
  <c r="M548" i="11"/>
  <c r="N548" i="11"/>
  <c r="M544" i="11"/>
  <c r="N544" i="11"/>
  <c r="M533" i="11"/>
  <c r="N533" i="11"/>
  <c r="C526" i="11"/>
  <c r="E526" i="11"/>
  <c r="O526" i="11" s="1"/>
  <c r="P526" i="11" s="1"/>
  <c r="F526" i="11"/>
  <c r="G526" i="11"/>
  <c r="H526" i="11"/>
  <c r="I526" i="11"/>
  <c r="M503" i="11"/>
  <c r="N503" i="11"/>
  <c r="M475" i="11"/>
  <c r="N475" i="11"/>
  <c r="N592" i="11"/>
  <c r="I587" i="11"/>
  <c r="F587" i="11"/>
  <c r="G587" i="11"/>
  <c r="L582" i="11"/>
  <c r="M576" i="11"/>
  <c r="N569" i="11"/>
  <c r="F564" i="11"/>
  <c r="C564" i="11"/>
  <c r="E564" i="11"/>
  <c r="O564" i="11" s="1"/>
  <c r="P564" i="11" s="1"/>
  <c r="G564" i="11"/>
  <c r="H564" i="11"/>
  <c r="I564" i="11"/>
  <c r="N504" i="11"/>
  <c r="M504" i="11"/>
  <c r="M484" i="11"/>
  <c r="N484" i="11"/>
  <c r="N480" i="11"/>
  <c r="M480" i="11"/>
  <c r="C623" i="11"/>
  <c r="G623" i="11"/>
  <c r="H623" i="11"/>
  <c r="H598" i="11"/>
  <c r="C598" i="11"/>
  <c r="F588" i="11"/>
  <c r="C588" i="11"/>
  <c r="E588" i="11"/>
  <c r="O588" i="11" s="1"/>
  <c r="P588" i="11" s="1"/>
  <c r="H588" i="11"/>
  <c r="I588" i="11"/>
  <c r="M585" i="11"/>
  <c r="N585" i="11"/>
  <c r="M584" i="11"/>
  <c r="N584" i="11"/>
  <c r="I579" i="11"/>
  <c r="E579" i="11"/>
  <c r="O579" i="11" s="1"/>
  <c r="P579" i="11" s="1"/>
  <c r="I559" i="11"/>
  <c r="F559" i="11"/>
  <c r="M537" i="11"/>
  <c r="N537" i="11"/>
  <c r="M513" i="11"/>
  <c r="N513" i="11"/>
  <c r="N492" i="11"/>
  <c r="M492" i="11"/>
  <c r="E663" i="11"/>
  <c r="O663" i="11" s="1"/>
  <c r="P663" i="11" s="1"/>
  <c r="F662" i="11"/>
  <c r="E656" i="11"/>
  <c r="O656" i="11" s="1"/>
  <c r="P656" i="11" s="1"/>
  <c r="F654" i="11"/>
  <c r="C624" i="11"/>
  <c r="E624" i="11"/>
  <c r="O624" i="11" s="1"/>
  <c r="P624" i="11" s="1"/>
  <c r="C622" i="11"/>
  <c r="C618" i="11"/>
  <c r="G618" i="11"/>
  <c r="H618" i="11"/>
  <c r="C615" i="11"/>
  <c r="E610" i="11"/>
  <c r="O610" i="11" s="1"/>
  <c r="P610" i="11" s="1"/>
  <c r="C606" i="11"/>
  <c r="G606" i="11"/>
  <c r="H606" i="11"/>
  <c r="C603" i="11"/>
  <c r="F600" i="11"/>
  <c r="C600" i="11"/>
  <c r="H600" i="11"/>
  <c r="I600" i="11"/>
  <c r="I599" i="11"/>
  <c r="F599" i="11"/>
  <c r="N594" i="11"/>
  <c r="E591" i="11"/>
  <c r="O591" i="11" s="1"/>
  <c r="P591" i="11" s="1"/>
  <c r="I582" i="11"/>
  <c r="F572" i="11"/>
  <c r="G572" i="11"/>
  <c r="H572" i="11"/>
  <c r="I572" i="11"/>
  <c r="E662" i="11"/>
  <c r="O662" i="11" s="1"/>
  <c r="P662" i="11" s="1"/>
  <c r="C655" i="11"/>
  <c r="G655" i="11"/>
  <c r="E654" i="11"/>
  <c r="O654" i="11" s="1"/>
  <c r="P654" i="11" s="1"/>
  <c r="I650" i="11"/>
  <c r="I649" i="11"/>
  <c r="M637" i="11"/>
  <c r="N637" i="11"/>
  <c r="N630" i="11"/>
  <c r="I619" i="11"/>
  <c r="E619" i="11"/>
  <c r="O619" i="11" s="1"/>
  <c r="P619" i="11" s="1"/>
  <c r="F619" i="11"/>
  <c r="F616" i="11"/>
  <c r="I616" i="11"/>
  <c r="F612" i="11"/>
  <c r="C612" i="11"/>
  <c r="H612" i="11"/>
  <c r="I612" i="11"/>
  <c r="I607" i="11"/>
  <c r="E607" i="11"/>
  <c r="O607" i="11" s="1"/>
  <c r="P607" i="11" s="1"/>
  <c r="F607" i="11"/>
  <c r="F604" i="11"/>
  <c r="I604" i="11"/>
  <c r="F580" i="11"/>
  <c r="I580" i="11"/>
  <c r="C580" i="11"/>
  <c r="C562" i="11"/>
  <c r="F562" i="11"/>
  <c r="G562" i="11"/>
  <c r="H562" i="11"/>
  <c r="I562" i="11"/>
  <c r="F560" i="11"/>
  <c r="E560" i="11"/>
  <c r="O560" i="11" s="1"/>
  <c r="P560" i="11" s="1"/>
  <c r="L521" i="11"/>
  <c r="C662" i="11"/>
  <c r="C654" i="11"/>
  <c r="H650" i="11"/>
  <c r="I648" i="11"/>
  <c r="I646" i="11"/>
  <c r="I611" i="11"/>
  <c r="F611" i="11"/>
  <c r="M597" i="11"/>
  <c r="N597" i="11"/>
  <c r="I591" i="11"/>
  <c r="F591" i="11"/>
  <c r="C582" i="11"/>
  <c r="E582" i="11"/>
  <c r="O582" i="11" s="1"/>
  <c r="P582" i="11" s="1"/>
  <c r="G582" i="11"/>
  <c r="H582" i="11"/>
  <c r="M531" i="11"/>
  <c r="N531" i="11"/>
  <c r="C530" i="11"/>
  <c r="E530" i="11"/>
  <c r="O530" i="11" s="1"/>
  <c r="P530" i="11" s="1"/>
  <c r="G528" i="11"/>
  <c r="F528" i="11"/>
  <c r="C518" i="11"/>
  <c r="E518" i="11"/>
  <c r="O518" i="11" s="1"/>
  <c r="P518" i="11" s="1"/>
  <c r="I518" i="11"/>
  <c r="C510" i="11"/>
  <c r="E510" i="11"/>
  <c r="O510" i="11" s="1"/>
  <c r="P510" i="11" s="1"/>
  <c r="I510" i="11"/>
  <c r="I494" i="11"/>
  <c r="F494" i="11"/>
  <c r="I478" i="11"/>
  <c r="F478" i="11"/>
  <c r="G478" i="11"/>
  <c r="H478" i="11"/>
  <c r="E478" i="11"/>
  <c r="O478" i="11" s="1"/>
  <c r="P478" i="11" s="1"/>
  <c r="M356" i="11"/>
  <c r="N356" i="11"/>
  <c r="L574" i="11"/>
  <c r="F539" i="11"/>
  <c r="E535" i="11"/>
  <c r="O535" i="11" s="1"/>
  <c r="P535" i="11" s="1"/>
  <c r="C534" i="11"/>
  <c r="E534" i="11"/>
  <c r="O534" i="11" s="1"/>
  <c r="P534" i="11" s="1"/>
  <c r="C531" i="11"/>
  <c r="L522" i="11"/>
  <c r="L514" i="11"/>
  <c r="M508" i="11"/>
  <c r="L499" i="11"/>
  <c r="F495" i="11"/>
  <c r="I495" i="11"/>
  <c r="C495" i="11"/>
  <c r="H495" i="11"/>
  <c r="N491" i="11"/>
  <c r="L487" i="11"/>
  <c r="H470" i="11"/>
  <c r="F470" i="11"/>
  <c r="G470" i="11"/>
  <c r="I470" i="11"/>
  <c r="E470" i="11"/>
  <c r="O470" i="11" s="1"/>
  <c r="P470" i="11" s="1"/>
  <c r="M461" i="11"/>
  <c r="N461" i="11"/>
  <c r="N442" i="11"/>
  <c r="M442" i="11"/>
  <c r="L440" i="11"/>
  <c r="L388" i="11"/>
  <c r="C538" i="11"/>
  <c r="E538" i="11"/>
  <c r="O538" i="11" s="1"/>
  <c r="P538" i="11" s="1"/>
  <c r="G532" i="11"/>
  <c r="F532" i="11"/>
  <c r="M523" i="11"/>
  <c r="N523" i="11"/>
  <c r="M515" i="11"/>
  <c r="N515" i="11"/>
  <c r="I502" i="11"/>
  <c r="F502" i="11"/>
  <c r="G502" i="11"/>
  <c r="E502" i="11"/>
  <c r="O502" i="11" s="1"/>
  <c r="P502" i="11" s="1"/>
  <c r="G403" i="11"/>
  <c r="F403" i="11"/>
  <c r="H403" i="11"/>
  <c r="E403" i="11"/>
  <c r="O403" i="11" s="1"/>
  <c r="P403" i="11" s="1"/>
  <c r="I403" i="11"/>
  <c r="C403" i="11"/>
  <c r="C546" i="11"/>
  <c r="E546" i="11"/>
  <c r="O546" i="11" s="1"/>
  <c r="P546" i="11" s="1"/>
  <c r="C542" i="11"/>
  <c r="E542" i="11"/>
  <c r="O542" i="11" s="1"/>
  <c r="P542" i="11" s="1"/>
  <c r="G536" i="11"/>
  <c r="F536" i="11"/>
  <c r="F519" i="11"/>
  <c r="I519" i="11"/>
  <c r="F511" i="11"/>
  <c r="I511" i="11"/>
  <c r="I490" i="11"/>
  <c r="F490" i="11"/>
  <c r="G490" i="11"/>
  <c r="H490" i="11"/>
  <c r="E490" i="11"/>
  <c r="O490" i="11" s="1"/>
  <c r="P490" i="11" s="1"/>
  <c r="M468" i="11"/>
  <c r="N468" i="11"/>
  <c r="N457" i="11"/>
  <c r="M457" i="11"/>
  <c r="L454" i="11"/>
  <c r="E445" i="11"/>
  <c r="O445" i="11" s="1"/>
  <c r="P445" i="11" s="1"/>
  <c r="C445" i="11"/>
  <c r="H445" i="11"/>
  <c r="I445" i="11"/>
  <c r="G445" i="11"/>
  <c r="M425" i="11"/>
  <c r="N425" i="11"/>
  <c r="G540" i="11"/>
  <c r="F540" i="11"/>
  <c r="M527" i="11"/>
  <c r="N527" i="11"/>
  <c r="N462" i="11"/>
  <c r="M462" i="11"/>
  <c r="N459" i="11"/>
  <c r="M459" i="11"/>
  <c r="N426" i="11"/>
  <c r="M426" i="11"/>
  <c r="N302" i="11"/>
  <c r="M302" i="11"/>
  <c r="F595" i="11"/>
  <c r="F583" i="11"/>
  <c r="F575" i="11"/>
  <c r="G574" i="11"/>
  <c r="N560" i="11"/>
  <c r="N557" i="11"/>
  <c r="G556" i="11"/>
  <c r="F556" i="11"/>
  <c r="N553" i="11"/>
  <c r="G552" i="11"/>
  <c r="F552" i="11"/>
  <c r="N549" i="11"/>
  <c r="G548" i="11"/>
  <c r="F548" i="11"/>
  <c r="N545" i="11"/>
  <c r="G544" i="11"/>
  <c r="F544" i="11"/>
  <c r="N541" i="11"/>
  <c r="N532" i="11"/>
  <c r="E506" i="11"/>
  <c r="O506" i="11" s="1"/>
  <c r="P506" i="11" s="1"/>
  <c r="M465" i="11"/>
  <c r="N465" i="11"/>
  <c r="E393" i="11"/>
  <c r="O393" i="11" s="1"/>
  <c r="P393" i="11" s="1"/>
  <c r="F393" i="11"/>
  <c r="C393" i="11"/>
  <c r="G393" i="11"/>
  <c r="I393" i="11"/>
  <c r="H393" i="11"/>
  <c r="L610" i="11"/>
  <c r="L598" i="11"/>
  <c r="E595" i="11"/>
  <c r="O595" i="11" s="1"/>
  <c r="P595" i="11" s="1"/>
  <c r="L586" i="11"/>
  <c r="E583" i="11"/>
  <c r="O583" i="11" s="1"/>
  <c r="P583" i="11" s="1"/>
  <c r="E575" i="11"/>
  <c r="O575" i="11" s="1"/>
  <c r="P575" i="11" s="1"/>
  <c r="F574" i="11"/>
  <c r="L570" i="11"/>
  <c r="N534" i="11"/>
  <c r="L530" i="11"/>
  <c r="C522" i="11"/>
  <c r="E522" i="11"/>
  <c r="O522" i="11" s="1"/>
  <c r="P522" i="11" s="1"/>
  <c r="I522" i="11"/>
  <c r="N518" i="11"/>
  <c r="C514" i="11"/>
  <c r="E514" i="11"/>
  <c r="O514" i="11" s="1"/>
  <c r="P514" i="11" s="1"/>
  <c r="I514" i="11"/>
  <c r="N510" i="11"/>
  <c r="M496" i="11"/>
  <c r="N483" i="11"/>
  <c r="F471" i="11"/>
  <c r="G471" i="11"/>
  <c r="H471" i="11"/>
  <c r="I471" i="11"/>
  <c r="E471" i="11"/>
  <c r="O471" i="11" s="1"/>
  <c r="P471" i="11" s="1"/>
  <c r="E437" i="11"/>
  <c r="O437" i="11" s="1"/>
  <c r="P437" i="11" s="1"/>
  <c r="F437" i="11"/>
  <c r="G437" i="11"/>
  <c r="I437" i="11"/>
  <c r="C437" i="11"/>
  <c r="H437" i="11"/>
  <c r="N306" i="11"/>
  <c r="M306" i="11"/>
  <c r="M535" i="11"/>
  <c r="N535" i="11"/>
  <c r="H527" i="11"/>
  <c r="I506" i="11"/>
  <c r="F506" i="11"/>
  <c r="N474" i="11"/>
  <c r="M474" i="11"/>
  <c r="N455" i="11"/>
  <c r="M455" i="11"/>
  <c r="N420" i="11"/>
  <c r="M420" i="11"/>
  <c r="M316" i="11"/>
  <c r="N316" i="11"/>
  <c r="N314" i="11"/>
  <c r="M314" i="11"/>
  <c r="M311" i="11"/>
  <c r="N311" i="11"/>
  <c r="H571" i="11"/>
  <c r="I570" i="11"/>
  <c r="M539" i="11"/>
  <c r="N539" i="11"/>
  <c r="I530" i="11"/>
  <c r="I528" i="11"/>
  <c r="G527" i="11"/>
  <c r="M519" i="11"/>
  <c r="N519" i="11"/>
  <c r="M511" i="11"/>
  <c r="N511" i="11"/>
  <c r="F507" i="11"/>
  <c r="I507" i="11"/>
  <c r="C507" i="11"/>
  <c r="H507" i="11"/>
  <c r="H494" i="11"/>
  <c r="M452" i="11"/>
  <c r="N452" i="11"/>
  <c r="N378" i="11"/>
  <c r="M378" i="11"/>
  <c r="G571" i="11"/>
  <c r="H570" i="11"/>
  <c r="L554" i="11"/>
  <c r="L550" i="11"/>
  <c r="L546" i="11"/>
  <c r="L542" i="11"/>
  <c r="I534" i="11"/>
  <c r="H531" i="11"/>
  <c r="H530" i="11"/>
  <c r="H528" i="11"/>
  <c r="F527" i="11"/>
  <c r="F523" i="11"/>
  <c r="I523" i="11"/>
  <c r="H518" i="11"/>
  <c r="F515" i="11"/>
  <c r="I515" i="11"/>
  <c r="H510" i="11"/>
  <c r="L497" i="11"/>
  <c r="G494" i="11"/>
  <c r="I482" i="11"/>
  <c r="E482" i="11"/>
  <c r="O482" i="11" s="1"/>
  <c r="P482" i="11" s="1"/>
  <c r="F482" i="11"/>
  <c r="N463" i="11"/>
  <c r="M463" i="11"/>
  <c r="N411" i="11"/>
  <c r="M411" i="11"/>
  <c r="F524" i="11"/>
  <c r="F520" i="11"/>
  <c r="F516" i="11"/>
  <c r="F512" i="11"/>
  <c r="L505" i="11"/>
  <c r="L493" i="11"/>
  <c r="G489" i="11"/>
  <c r="H483" i="11"/>
  <c r="L481" i="11"/>
  <c r="G477" i="11"/>
  <c r="L460" i="11"/>
  <c r="F446" i="11"/>
  <c r="H444" i="11"/>
  <c r="C444" i="11"/>
  <c r="F444" i="11"/>
  <c r="G423" i="11"/>
  <c r="C423" i="11"/>
  <c r="E423" i="11"/>
  <c r="O423" i="11" s="1"/>
  <c r="P423" i="11" s="1"/>
  <c r="G387" i="11"/>
  <c r="E387" i="11"/>
  <c r="O387" i="11" s="1"/>
  <c r="P387" i="11" s="1"/>
  <c r="F387" i="11"/>
  <c r="H384" i="11"/>
  <c r="I384" i="11"/>
  <c r="C384" i="11"/>
  <c r="E384" i="11"/>
  <c r="O384" i="11" s="1"/>
  <c r="P384" i="11" s="1"/>
  <c r="F384" i="11"/>
  <c r="G384" i="11"/>
  <c r="N382" i="11"/>
  <c r="M382" i="11"/>
  <c r="M344" i="11"/>
  <c r="N344" i="11"/>
  <c r="L341" i="11"/>
  <c r="N336" i="11"/>
  <c r="M336" i="11"/>
  <c r="C315" i="11"/>
  <c r="E315" i="11"/>
  <c r="O315" i="11" s="1"/>
  <c r="P315" i="11" s="1"/>
  <c r="F315" i="11"/>
  <c r="G315" i="11"/>
  <c r="I315" i="11"/>
  <c r="C489" i="11"/>
  <c r="C483" i="11"/>
  <c r="C477" i="11"/>
  <c r="H468" i="11"/>
  <c r="E468" i="11"/>
  <c r="O468" i="11" s="1"/>
  <c r="P468" i="11" s="1"/>
  <c r="G466" i="11"/>
  <c r="G465" i="11"/>
  <c r="G460" i="11"/>
  <c r="G459" i="11"/>
  <c r="H458" i="11"/>
  <c r="H457" i="11"/>
  <c r="G454" i="11"/>
  <c r="G452" i="11"/>
  <c r="N436" i="11"/>
  <c r="G434" i="11"/>
  <c r="E433" i="11"/>
  <c r="O433" i="11" s="1"/>
  <c r="P433" i="11" s="1"/>
  <c r="G433" i="11"/>
  <c r="M431" i="11"/>
  <c r="N431" i="11"/>
  <c r="I425" i="11"/>
  <c r="N422" i="11"/>
  <c r="M422" i="11"/>
  <c r="G407" i="11"/>
  <c r="E407" i="11"/>
  <c r="O407" i="11" s="1"/>
  <c r="P407" i="11" s="1"/>
  <c r="F407" i="11"/>
  <c r="I407" i="11"/>
  <c r="C407" i="11"/>
  <c r="H356" i="11"/>
  <c r="I356" i="11"/>
  <c r="C356" i="11"/>
  <c r="F356" i="11"/>
  <c r="G356" i="11"/>
  <c r="E356" i="11"/>
  <c r="O356" i="11" s="1"/>
  <c r="P356" i="11" s="1"/>
  <c r="M259" i="11"/>
  <c r="N259" i="11"/>
  <c r="M246" i="11"/>
  <c r="N246" i="11"/>
  <c r="L485" i="11"/>
  <c r="F466" i="11"/>
  <c r="H448" i="11"/>
  <c r="G448" i="11"/>
  <c r="E448" i="11"/>
  <c r="O448" i="11" s="1"/>
  <c r="P448" i="11" s="1"/>
  <c r="E447" i="11"/>
  <c r="O447" i="11" s="1"/>
  <c r="P447" i="11" s="1"/>
  <c r="H447" i="11"/>
  <c r="M443" i="11"/>
  <c r="F434" i="11"/>
  <c r="L421" i="11"/>
  <c r="H420" i="11"/>
  <c r="I420" i="11"/>
  <c r="C420" i="11"/>
  <c r="E420" i="11"/>
  <c r="O420" i="11" s="1"/>
  <c r="P420" i="11" s="1"/>
  <c r="F420" i="11"/>
  <c r="M418" i="11"/>
  <c r="M396" i="11"/>
  <c r="N396" i="11"/>
  <c r="G391" i="11"/>
  <c r="C391" i="11"/>
  <c r="E391" i="11"/>
  <c r="O391" i="11" s="1"/>
  <c r="P391" i="11" s="1"/>
  <c r="I391" i="11"/>
  <c r="H388" i="11"/>
  <c r="I388" i="11"/>
  <c r="C388" i="11"/>
  <c r="E388" i="11"/>
  <c r="O388" i="11" s="1"/>
  <c r="P388" i="11" s="1"/>
  <c r="F388" i="11"/>
  <c r="M383" i="11"/>
  <c r="N383" i="11"/>
  <c r="E313" i="11"/>
  <c r="O313" i="11" s="1"/>
  <c r="P313" i="11" s="1"/>
  <c r="F313" i="11"/>
  <c r="G313" i="11"/>
  <c r="H313" i="11"/>
  <c r="I313" i="11"/>
  <c r="C313" i="11"/>
  <c r="G267" i="11"/>
  <c r="H267" i="11"/>
  <c r="I267" i="11"/>
  <c r="C267" i="11"/>
  <c r="F267" i="11"/>
  <c r="E267" i="11"/>
  <c r="O267" i="11" s="1"/>
  <c r="P267" i="11" s="1"/>
  <c r="N427" i="11"/>
  <c r="M427" i="11"/>
  <c r="E425" i="11"/>
  <c r="O425" i="11" s="1"/>
  <c r="P425" i="11" s="1"/>
  <c r="F425" i="11"/>
  <c r="C425" i="11"/>
  <c r="G425" i="11"/>
  <c r="H404" i="11"/>
  <c r="I404" i="11"/>
  <c r="C404" i="11"/>
  <c r="F404" i="11"/>
  <c r="G404" i="11"/>
  <c r="E404" i="11"/>
  <c r="O404" i="11" s="1"/>
  <c r="P404" i="11" s="1"/>
  <c r="M401" i="11"/>
  <c r="N401" i="11"/>
  <c r="N379" i="11"/>
  <c r="M379" i="11"/>
  <c r="M364" i="11"/>
  <c r="N364" i="11"/>
  <c r="M340" i="11"/>
  <c r="N340" i="11"/>
  <c r="M325" i="11"/>
  <c r="N325" i="11"/>
  <c r="N310" i="11"/>
  <c r="M310" i="11"/>
  <c r="N470" i="11"/>
  <c r="M470" i="11"/>
  <c r="E465" i="11"/>
  <c r="O465" i="11" s="1"/>
  <c r="P465" i="11" s="1"/>
  <c r="H465" i="11"/>
  <c r="H460" i="11"/>
  <c r="F460" i="11"/>
  <c r="I459" i="11"/>
  <c r="E459" i="11"/>
  <c r="O459" i="11" s="1"/>
  <c r="P459" i="11" s="1"/>
  <c r="C458" i="11"/>
  <c r="G458" i="11"/>
  <c r="E457" i="11"/>
  <c r="O457" i="11" s="1"/>
  <c r="P457" i="11" s="1"/>
  <c r="G457" i="11"/>
  <c r="H454" i="11"/>
  <c r="C454" i="11"/>
  <c r="H452" i="11"/>
  <c r="E452" i="11"/>
  <c r="O452" i="11" s="1"/>
  <c r="P452" i="11" s="1"/>
  <c r="I452" i="11"/>
  <c r="I434" i="11"/>
  <c r="E434" i="11"/>
  <c r="O434" i="11" s="1"/>
  <c r="P434" i="11" s="1"/>
  <c r="H434" i="11"/>
  <c r="M417" i="11"/>
  <c r="N417" i="11"/>
  <c r="N410" i="11"/>
  <c r="M410" i="11"/>
  <c r="H400" i="11"/>
  <c r="I400" i="11"/>
  <c r="C400" i="11"/>
  <c r="G400" i="11"/>
  <c r="F400" i="11"/>
  <c r="N390" i="11"/>
  <c r="M390" i="11"/>
  <c r="M389" i="11"/>
  <c r="N389" i="11"/>
  <c r="N362" i="11"/>
  <c r="M362" i="11"/>
  <c r="M352" i="11"/>
  <c r="N352" i="11"/>
  <c r="M345" i="11"/>
  <c r="N345" i="11"/>
  <c r="M337" i="11"/>
  <c r="N337" i="11"/>
  <c r="N326" i="11"/>
  <c r="M326" i="11"/>
  <c r="M312" i="11"/>
  <c r="N312" i="11"/>
  <c r="C282" i="11"/>
  <c r="E282" i="11"/>
  <c r="O282" i="11" s="1"/>
  <c r="P282" i="11" s="1"/>
  <c r="F282" i="11"/>
  <c r="G282" i="11"/>
  <c r="I282" i="11"/>
  <c r="H279" i="11"/>
  <c r="I279" i="11"/>
  <c r="E279" i="11"/>
  <c r="O279" i="11" s="1"/>
  <c r="P279" i="11" s="1"/>
  <c r="F279" i="11"/>
  <c r="G279" i="11"/>
  <c r="C274" i="11"/>
  <c r="G274" i="11"/>
  <c r="F274" i="11"/>
  <c r="H274" i="11"/>
  <c r="I274" i="11"/>
  <c r="M271" i="11"/>
  <c r="N271" i="11"/>
  <c r="N500" i="11"/>
  <c r="F498" i="11"/>
  <c r="N488" i="11"/>
  <c r="F486" i="11"/>
  <c r="N476" i="11"/>
  <c r="E474" i="11"/>
  <c r="O474" i="11" s="1"/>
  <c r="P474" i="11" s="1"/>
  <c r="G473" i="11"/>
  <c r="E463" i="11"/>
  <c r="O463" i="11" s="1"/>
  <c r="P463" i="11" s="1"/>
  <c r="H463" i="11"/>
  <c r="E461" i="11"/>
  <c r="O461" i="11" s="1"/>
  <c r="P461" i="11" s="1"/>
  <c r="C461" i="11"/>
  <c r="H442" i="11"/>
  <c r="F441" i="11"/>
  <c r="N428" i="11"/>
  <c r="M428" i="11"/>
  <c r="N405" i="11"/>
  <c r="N380" i="11"/>
  <c r="M380" i="11"/>
  <c r="E361" i="11"/>
  <c r="O361" i="11" s="1"/>
  <c r="P361" i="11" s="1"/>
  <c r="F361" i="11"/>
  <c r="G361" i="11"/>
  <c r="H361" i="11"/>
  <c r="I361" i="11"/>
  <c r="C361" i="11"/>
  <c r="N346" i="11"/>
  <c r="M346" i="11"/>
  <c r="G529" i="11"/>
  <c r="G525" i="11"/>
  <c r="G521" i="11"/>
  <c r="G517" i="11"/>
  <c r="G513" i="11"/>
  <c r="G509" i="11"/>
  <c r="H503" i="11"/>
  <c r="L501" i="11"/>
  <c r="E498" i="11"/>
  <c r="O498" i="11" s="1"/>
  <c r="P498" i="11" s="1"/>
  <c r="G497" i="11"/>
  <c r="H491" i="11"/>
  <c r="L489" i="11"/>
  <c r="E486" i="11"/>
  <c r="O486" i="11" s="1"/>
  <c r="P486" i="11" s="1"/>
  <c r="G485" i="11"/>
  <c r="H479" i="11"/>
  <c r="L477" i="11"/>
  <c r="C474" i="11"/>
  <c r="F473" i="11"/>
  <c r="N437" i="11"/>
  <c r="N433" i="11"/>
  <c r="M424" i="11"/>
  <c r="M397" i="11"/>
  <c r="N397" i="11"/>
  <c r="N393" i="11"/>
  <c r="G359" i="11"/>
  <c r="E359" i="11"/>
  <c r="O359" i="11" s="1"/>
  <c r="P359" i="11" s="1"/>
  <c r="F359" i="11"/>
  <c r="H359" i="11"/>
  <c r="I359" i="11"/>
  <c r="C359" i="11"/>
  <c r="M324" i="11"/>
  <c r="N324" i="11"/>
  <c r="M294" i="11"/>
  <c r="N294" i="11"/>
  <c r="E441" i="11"/>
  <c r="O441" i="11" s="1"/>
  <c r="P441" i="11" s="1"/>
  <c r="G441" i="11"/>
  <c r="H436" i="11"/>
  <c r="C436" i="11"/>
  <c r="F436" i="11"/>
  <c r="G436" i="11"/>
  <c r="E436" i="11"/>
  <c r="O436" i="11" s="1"/>
  <c r="P436" i="11" s="1"/>
  <c r="I387" i="11"/>
  <c r="N374" i="11"/>
  <c r="M374" i="11"/>
  <c r="M357" i="11"/>
  <c r="N357" i="11"/>
  <c r="H352" i="11"/>
  <c r="I352" i="11"/>
  <c r="C352" i="11"/>
  <c r="G352" i="11"/>
  <c r="F352" i="11"/>
  <c r="H299" i="11"/>
  <c r="F299" i="11"/>
  <c r="G299" i="11"/>
  <c r="I299" i="11"/>
  <c r="E299" i="11"/>
  <c r="O299" i="11" s="1"/>
  <c r="P299" i="11" s="1"/>
  <c r="C299" i="11"/>
  <c r="I489" i="11"/>
  <c r="I477" i="11"/>
  <c r="N450" i="11"/>
  <c r="M450" i="11"/>
  <c r="I446" i="11"/>
  <c r="I442" i="11"/>
  <c r="C442" i="11"/>
  <c r="G442" i="11"/>
  <c r="M429" i="11"/>
  <c r="N429" i="11"/>
  <c r="N394" i="11"/>
  <c r="M394" i="11"/>
  <c r="E389" i="11"/>
  <c r="O389" i="11" s="1"/>
  <c r="P389" i="11" s="1"/>
  <c r="F389" i="11"/>
  <c r="G389" i="11"/>
  <c r="H389" i="11"/>
  <c r="H387" i="11"/>
  <c r="M384" i="11"/>
  <c r="N384" i="11"/>
  <c r="M381" i="11"/>
  <c r="N381" i="11"/>
  <c r="N358" i="11"/>
  <c r="M358" i="11"/>
  <c r="G355" i="11"/>
  <c r="F355" i="11"/>
  <c r="H355" i="11"/>
  <c r="I355" i="11"/>
  <c r="E355" i="11"/>
  <c r="O355" i="11" s="1"/>
  <c r="P355" i="11" s="1"/>
  <c r="N322" i="11"/>
  <c r="M322" i="11"/>
  <c r="C503" i="11"/>
  <c r="C491" i="11"/>
  <c r="I483" i="11"/>
  <c r="C479" i="11"/>
  <c r="I468" i="11"/>
  <c r="L456" i="11"/>
  <c r="H446" i="11"/>
  <c r="E444" i="11"/>
  <c r="O444" i="11" s="1"/>
  <c r="P444" i="11" s="1"/>
  <c r="G443" i="11"/>
  <c r="I443" i="11"/>
  <c r="E443" i="11"/>
  <c r="O443" i="11" s="1"/>
  <c r="P443" i="11" s="1"/>
  <c r="I433" i="11"/>
  <c r="H432" i="11"/>
  <c r="C432" i="11"/>
  <c r="G432" i="11"/>
  <c r="F423" i="11"/>
  <c r="E409" i="11"/>
  <c r="O409" i="11" s="1"/>
  <c r="P409" i="11" s="1"/>
  <c r="F409" i="11"/>
  <c r="G409" i="11"/>
  <c r="H409" i="11"/>
  <c r="C409" i="11"/>
  <c r="E405" i="11"/>
  <c r="O405" i="11" s="1"/>
  <c r="P405" i="11" s="1"/>
  <c r="F405" i="11"/>
  <c r="H405" i="11"/>
  <c r="I405" i="11"/>
  <c r="G405" i="11"/>
  <c r="C387" i="11"/>
  <c r="N377" i="11"/>
  <c r="M369" i="11"/>
  <c r="N369" i="11"/>
  <c r="M366" i="11"/>
  <c r="M365" i="11"/>
  <c r="N365" i="11"/>
  <c r="E357" i="11"/>
  <c r="O357" i="11" s="1"/>
  <c r="P357" i="11" s="1"/>
  <c r="F357" i="11"/>
  <c r="H357" i="11"/>
  <c r="I357" i="11"/>
  <c r="G357" i="11"/>
  <c r="M353" i="11"/>
  <c r="N353" i="11"/>
  <c r="H332" i="11"/>
  <c r="I332" i="11"/>
  <c r="C332" i="11"/>
  <c r="F332" i="11"/>
  <c r="G332" i="11"/>
  <c r="E332" i="11"/>
  <c r="O332" i="11" s="1"/>
  <c r="P332" i="11" s="1"/>
  <c r="H315" i="11"/>
  <c r="E413" i="11"/>
  <c r="O413" i="11" s="1"/>
  <c r="P413" i="11" s="1"/>
  <c r="F413" i="11"/>
  <c r="H408" i="11"/>
  <c r="I408" i="11"/>
  <c r="C408" i="11"/>
  <c r="I397" i="11"/>
  <c r="H395" i="11"/>
  <c r="E365" i="11"/>
  <c r="O365" i="11" s="1"/>
  <c r="P365" i="11" s="1"/>
  <c r="F365" i="11"/>
  <c r="H360" i="11"/>
  <c r="I360" i="11"/>
  <c r="C360" i="11"/>
  <c r="I349" i="11"/>
  <c r="H347" i="11"/>
  <c r="I343" i="11"/>
  <c r="I335" i="11"/>
  <c r="E331" i="11"/>
  <c r="O331" i="11" s="1"/>
  <c r="P331" i="11" s="1"/>
  <c r="G331" i="11"/>
  <c r="C319" i="11"/>
  <c r="E319" i="11"/>
  <c r="O319" i="11" s="1"/>
  <c r="P319" i="11" s="1"/>
  <c r="F319" i="11"/>
  <c r="G319" i="11"/>
  <c r="N297" i="11"/>
  <c r="M297" i="11"/>
  <c r="N285" i="11"/>
  <c r="M285" i="11"/>
  <c r="M279" i="11"/>
  <c r="N279" i="11"/>
  <c r="M262" i="11"/>
  <c r="N262" i="11"/>
  <c r="L255" i="11"/>
  <c r="H431" i="11"/>
  <c r="E401" i="11"/>
  <c r="O401" i="11" s="1"/>
  <c r="P401" i="11" s="1"/>
  <c r="F401" i="11"/>
  <c r="H396" i="11"/>
  <c r="I396" i="11"/>
  <c r="C396" i="11"/>
  <c r="C395" i="11"/>
  <c r="H383" i="11"/>
  <c r="N363" i="11"/>
  <c r="E353" i="11"/>
  <c r="O353" i="11" s="1"/>
  <c r="P353" i="11" s="1"/>
  <c r="F353" i="11"/>
  <c r="H348" i="11"/>
  <c r="I348" i="11"/>
  <c r="C348" i="11"/>
  <c r="C347" i="11"/>
  <c r="G345" i="11"/>
  <c r="E343" i="11"/>
  <c r="O343" i="11" s="1"/>
  <c r="P343" i="11" s="1"/>
  <c r="H341" i="11"/>
  <c r="F340" i="11"/>
  <c r="F339" i="11"/>
  <c r="F336" i="11"/>
  <c r="E333" i="11"/>
  <c r="O333" i="11" s="1"/>
  <c r="P333" i="11" s="1"/>
  <c r="F333" i="11"/>
  <c r="G333" i="11"/>
  <c r="I325" i="11"/>
  <c r="I311" i="11"/>
  <c r="N307" i="11"/>
  <c r="M301" i="11"/>
  <c r="M300" i="11"/>
  <c r="N300" i="11"/>
  <c r="E284" i="11"/>
  <c r="O284" i="11" s="1"/>
  <c r="P284" i="11" s="1"/>
  <c r="F284" i="11"/>
  <c r="C284" i="11"/>
  <c r="G284" i="11"/>
  <c r="H284" i="11"/>
  <c r="M195" i="11"/>
  <c r="N195" i="11"/>
  <c r="E397" i="11"/>
  <c r="O397" i="11" s="1"/>
  <c r="P397" i="11" s="1"/>
  <c r="F397" i="11"/>
  <c r="H392" i="11"/>
  <c r="I392" i="11"/>
  <c r="C392" i="11"/>
  <c r="I375" i="11"/>
  <c r="N360" i="11"/>
  <c r="E349" i="11"/>
  <c r="O349" i="11" s="1"/>
  <c r="P349" i="11" s="1"/>
  <c r="F349" i="11"/>
  <c r="H344" i="11"/>
  <c r="I344" i="11"/>
  <c r="C344" i="11"/>
  <c r="C343" i="11"/>
  <c r="G341" i="11"/>
  <c r="E339" i="11"/>
  <c r="O339" i="11" s="1"/>
  <c r="P339" i="11" s="1"/>
  <c r="E335" i="11"/>
  <c r="O335" i="11" s="1"/>
  <c r="P335" i="11" s="1"/>
  <c r="G335" i="11"/>
  <c r="N329" i="11"/>
  <c r="H325" i="11"/>
  <c r="N317" i="11"/>
  <c r="E309" i="11"/>
  <c r="O309" i="11" s="1"/>
  <c r="P309" i="11" s="1"/>
  <c r="F309" i="11"/>
  <c r="G309" i="11"/>
  <c r="C294" i="11"/>
  <c r="E294" i="11"/>
  <c r="O294" i="11" s="1"/>
  <c r="P294" i="11" s="1"/>
  <c r="F294" i="11"/>
  <c r="G294" i="11"/>
  <c r="H294" i="11"/>
  <c r="I294" i="11"/>
  <c r="C252" i="11"/>
  <c r="E252" i="11"/>
  <c r="O252" i="11" s="1"/>
  <c r="P252" i="11" s="1"/>
  <c r="F252" i="11"/>
  <c r="G252" i="11"/>
  <c r="H252" i="11"/>
  <c r="I252" i="11"/>
  <c r="M191" i="11"/>
  <c r="N191" i="11"/>
  <c r="I377" i="11"/>
  <c r="H375" i="11"/>
  <c r="N361" i="11"/>
  <c r="M354" i="11"/>
  <c r="E345" i="11"/>
  <c r="O345" i="11" s="1"/>
  <c r="P345" i="11" s="1"/>
  <c r="F345" i="11"/>
  <c r="H340" i="11"/>
  <c r="I340" i="11"/>
  <c r="C340" i="11"/>
  <c r="C339" i="11"/>
  <c r="H336" i="11"/>
  <c r="I336" i="11"/>
  <c r="C336" i="11"/>
  <c r="C311" i="11"/>
  <c r="E311" i="11"/>
  <c r="O311" i="11" s="1"/>
  <c r="P311" i="11" s="1"/>
  <c r="F311" i="11"/>
  <c r="G311" i="11"/>
  <c r="M291" i="11"/>
  <c r="N291" i="11"/>
  <c r="M275" i="11"/>
  <c r="N275" i="11"/>
  <c r="M257" i="11"/>
  <c r="N257" i="11"/>
  <c r="M196" i="11"/>
  <c r="N196" i="11"/>
  <c r="H377" i="11"/>
  <c r="F375" i="11"/>
  <c r="G372" i="11"/>
  <c r="E341" i="11"/>
  <c r="O341" i="11" s="1"/>
  <c r="P341" i="11" s="1"/>
  <c r="F341" i="11"/>
  <c r="E325" i="11"/>
  <c r="O325" i="11" s="1"/>
  <c r="P325" i="11" s="1"/>
  <c r="F325" i="11"/>
  <c r="G325" i="11"/>
  <c r="M308" i="11"/>
  <c r="N308" i="11"/>
  <c r="M283" i="11"/>
  <c r="N283" i="11"/>
  <c r="H428" i="11"/>
  <c r="I428" i="11"/>
  <c r="C428" i="11"/>
  <c r="I417" i="11"/>
  <c r="H415" i="11"/>
  <c r="I411" i="11"/>
  <c r="E385" i="11"/>
  <c r="O385" i="11" s="1"/>
  <c r="P385" i="11" s="1"/>
  <c r="F385" i="11"/>
  <c r="H380" i="11"/>
  <c r="I380" i="11"/>
  <c r="C380" i="11"/>
  <c r="G377" i="11"/>
  <c r="E375" i="11"/>
  <c r="O375" i="11" s="1"/>
  <c r="P375" i="11" s="1"/>
  <c r="F372" i="11"/>
  <c r="I363" i="11"/>
  <c r="N348" i="11"/>
  <c r="E337" i="11"/>
  <c r="O337" i="11" s="1"/>
  <c r="P337" i="11" s="1"/>
  <c r="F337" i="11"/>
  <c r="F328" i="11"/>
  <c r="N319" i="11"/>
  <c r="E305" i="11"/>
  <c r="O305" i="11" s="1"/>
  <c r="P305" i="11" s="1"/>
  <c r="F305" i="11"/>
  <c r="G305" i="11"/>
  <c r="E300" i="11"/>
  <c r="O300" i="11" s="1"/>
  <c r="P300" i="11" s="1"/>
  <c r="F300" i="11"/>
  <c r="G300" i="11"/>
  <c r="H300" i="11"/>
  <c r="C266" i="11"/>
  <c r="G266" i="11"/>
  <c r="E266" i="11"/>
  <c r="O266" i="11" s="1"/>
  <c r="P266" i="11" s="1"/>
  <c r="F266" i="11"/>
  <c r="H266" i="11"/>
  <c r="I266" i="11"/>
  <c r="M249" i="11"/>
  <c r="N249" i="11"/>
  <c r="H449" i="11"/>
  <c r="E439" i="11"/>
  <c r="O439" i="11" s="1"/>
  <c r="P439" i="11" s="1"/>
  <c r="G438" i="11"/>
  <c r="E429" i="11"/>
  <c r="O429" i="11" s="1"/>
  <c r="P429" i="11" s="1"/>
  <c r="F429" i="11"/>
  <c r="H424" i="11"/>
  <c r="I424" i="11"/>
  <c r="C424" i="11"/>
  <c r="E419" i="11"/>
  <c r="O419" i="11" s="1"/>
  <c r="P419" i="11" s="1"/>
  <c r="H417" i="11"/>
  <c r="F415" i="11"/>
  <c r="I413" i="11"/>
  <c r="G412" i="11"/>
  <c r="H411" i="11"/>
  <c r="E381" i="11"/>
  <c r="O381" i="11" s="1"/>
  <c r="P381" i="11" s="1"/>
  <c r="F381" i="11"/>
  <c r="H376" i="11"/>
  <c r="I376" i="11"/>
  <c r="C376" i="11"/>
  <c r="C375" i="11"/>
  <c r="E371" i="11"/>
  <c r="O371" i="11" s="1"/>
  <c r="P371" i="11" s="1"/>
  <c r="H369" i="11"/>
  <c r="F367" i="11"/>
  <c r="I365" i="11"/>
  <c r="G364" i="11"/>
  <c r="H363" i="11"/>
  <c r="N349" i="11"/>
  <c r="M342" i="11"/>
  <c r="N333" i="11"/>
  <c r="I331" i="11"/>
  <c r="E327" i="11"/>
  <c r="O327" i="11" s="1"/>
  <c r="P327" i="11" s="1"/>
  <c r="G327" i="11"/>
  <c r="E321" i="11"/>
  <c r="O321" i="11" s="1"/>
  <c r="P321" i="11" s="1"/>
  <c r="F321" i="11"/>
  <c r="G321" i="11"/>
  <c r="C307" i="11"/>
  <c r="E307" i="11"/>
  <c r="O307" i="11" s="1"/>
  <c r="P307" i="11" s="1"/>
  <c r="F307" i="11"/>
  <c r="G307" i="11"/>
  <c r="L295" i="11"/>
  <c r="H283" i="11"/>
  <c r="I283" i="11"/>
  <c r="C283" i="11"/>
  <c r="E283" i="11"/>
  <c r="O283" i="11" s="1"/>
  <c r="P283" i="11" s="1"/>
  <c r="F283" i="11"/>
  <c r="M264" i="11"/>
  <c r="N264" i="11"/>
  <c r="H244" i="11"/>
  <c r="C244" i="11"/>
  <c r="G244" i="11"/>
  <c r="F244" i="11"/>
  <c r="I244" i="11"/>
  <c r="E377" i="11"/>
  <c r="O377" i="11" s="1"/>
  <c r="P377" i="11" s="1"/>
  <c r="F377" i="11"/>
  <c r="H372" i="11"/>
  <c r="I372" i="11"/>
  <c r="C372" i="11"/>
  <c r="H328" i="11"/>
  <c r="I328" i="11"/>
  <c r="C328" i="11"/>
  <c r="M304" i="11"/>
  <c r="N304" i="11"/>
  <c r="M299" i="11"/>
  <c r="N299" i="11"/>
  <c r="E280" i="11"/>
  <c r="O280" i="11" s="1"/>
  <c r="P280" i="11" s="1"/>
  <c r="F280" i="11"/>
  <c r="G280" i="11"/>
  <c r="H280" i="11"/>
  <c r="I280" i="11"/>
  <c r="C278" i="11"/>
  <c r="F278" i="11"/>
  <c r="G278" i="11"/>
  <c r="H278" i="11"/>
  <c r="I278" i="11"/>
  <c r="N217" i="11"/>
  <c r="M217" i="11"/>
  <c r="M430" i="11"/>
  <c r="E421" i="11"/>
  <c r="O421" i="11" s="1"/>
  <c r="P421" i="11" s="1"/>
  <c r="F421" i="11"/>
  <c r="H416" i="11"/>
  <c r="I416" i="11"/>
  <c r="C416" i="11"/>
  <c r="C415" i="11"/>
  <c r="G413" i="11"/>
  <c r="E411" i="11"/>
  <c r="O411" i="11" s="1"/>
  <c r="P411" i="11" s="1"/>
  <c r="F408" i="11"/>
  <c r="I399" i="11"/>
  <c r="E373" i="11"/>
  <c r="O373" i="11" s="1"/>
  <c r="P373" i="11" s="1"/>
  <c r="F373" i="11"/>
  <c r="H368" i="11"/>
  <c r="I368" i="11"/>
  <c r="C368" i="11"/>
  <c r="C367" i="11"/>
  <c r="G365" i="11"/>
  <c r="E363" i="11"/>
  <c r="O363" i="11" s="1"/>
  <c r="P363" i="11" s="1"/>
  <c r="F360" i="11"/>
  <c r="I351" i="11"/>
  <c r="F331" i="11"/>
  <c r="C323" i="11"/>
  <c r="E323" i="11"/>
  <c r="O323" i="11" s="1"/>
  <c r="P323" i="11" s="1"/>
  <c r="F323" i="11"/>
  <c r="G323" i="11"/>
  <c r="M320" i="11"/>
  <c r="N320" i="11"/>
  <c r="I319" i="11"/>
  <c r="E317" i="11"/>
  <c r="O317" i="11" s="1"/>
  <c r="P317" i="11" s="1"/>
  <c r="F317" i="11"/>
  <c r="G317" i="11"/>
  <c r="M265" i="11"/>
  <c r="N265" i="11"/>
  <c r="E417" i="11"/>
  <c r="O417" i="11" s="1"/>
  <c r="P417" i="11" s="1"/>
  <c r="F417" i="11"/>
  <c r="C413" i="11"/>
  <c r="H412" i="11"/>
  <c r="I412" i="11"/>
  <c r="C412" i="11"/>
  <c r="C411" i="11"/>
  <c r="E408" i="11"/>
  <c r="O408" i="11" s="1"/>
  <c r="P408" i="11" s="1"/>
  <c r="I395" i="11"/>
  <c r="E369" i="11"/>
  <c r="O369" i="11" s="1"/>
  <c r="P369" i="11" s="1"/>
  <c r="F369" i="11"/>
  <c r="C365" i="11"/>
  <c r="H364" i="11"/>
  <c r="I364" i="11"/>
  <c r="C364" i="11"/>
  <c r="C363" i="11"/>
  <c r="E360" i="11"/>
  <c r="O360" i="11" s="1"/>
  <c r="P360" i="11" s="1"/>
  <c r="I353" i="11"/>
  <c r="H351" i="11"/>
  <c r="I347" i="11"/>
  <c r="C331" i="11"/>
  <c r="E329" i="11"/>
  <c r="O329" i="11" s="1"/>
  <c r="P329" i="11" s="1"/>
  <c r="F329" i="11"/>
  <c r="G329" i="11"/>
  <c r="H319" i="11"/>
  <c r="C303" i="11"/>
  <c r="E303" i="11"/>
  <c r="O303" i="11" s="1"/>
  <c r="P303" i="11" s="1"/>
  <c r="F303" i="11"/>
  <c r="G303" i="11"/>
  <c r="M276" i="11"/>
  <c r="N276" i="11"/>
  <c r="E276" i="11"/>
  <c r="O276" i="11" s="1"/>
  <c r="P276" i="11" s="1"/>
  <c r="F276" i="11"/>
  <c r="H275" i="11"/>
  <c r="I275" i="11"/>
  <c r="C260" i="11"/>
  <c r="E260" i="11"/>
  <c r="O260" i="11" s="1"/>
  <c r="P260" i="11" s="1"/>
  <c r="F260" i="11"/>
  <c r="M237" i="11"/>
  <c r="N237" i="11"/>
  <c r="M203" i="11"/>
  <c r="N203" i="11"/>
  <c r="F191" i="11"/>
  <c r="C191" i="11"/>
  <c r="E191" i="11"/>
  <c r="O191" i="11" s="1"/>
  <c r="P191" i="11" s="1"/>
  <c r="G191" i="11"/>
  <c r="H191" i="11"/>
  <c r="I191" i="11"/>
  <c r="E127" i="11"/>
  <c r="O127" i="11" s="1"/>
  <c r="P127" i="11" s="1"/>
  <c r="F127" i="11"/>
  <c r="I127" i="11"/>
  <c r="H127" i="11"/>
  <c r="G127" i="11"/>
  <c r="N118" i="11"/>
  <c r="M118" i="11"/>
  <c r="C324" i="11"/>
  <c r="C320" i="11"/>
  <c r="C316" i="11"/>
  <c r="C312" i="11"/>
  <c r="C308" i="11"/>
  <c r="C304" i="11"/>
  <c r="C297" i="11"/>
  <c r="G296" i="11"/>
  <c r="G295" i="11"/>
  <c r="N287" i="11"/>
  <c r="M281" i="11"/>
  <c r="C254" i="11"/>
  <c r="G254" i="11"/>
  <c r="N251" i="11"/>
  <c r="I245" i="11"/>
  <c r="H245" i="11"/>
  <c r="E245" i="11"/>
  <c r="O245" i="11" s="1"/>
  <c r="P245" i="11" s="1"/>
  <c r="L242" i="11"/>
  <c r="N204" i="11"/>
  <c r="M204" i="11"/>
  <c r="I170" i="11"/>
  <c r="G170" i="11"/>
  <c r="C170" i="11"/>
  <c r="H170" i="11"/>
  <c r="F170" i="11"/>
  <c r="F295" i="11"/>
  <c r="C268" i="11"/>
  <c r="E268" i="11"/>
  <c r="O268" i="11" s="1"/>
  <c r="P268" i="11" s="1"/>
  <c r="F268" i="11"/>
  <c r="G255" i="11"/>
  <c r="H255" i="11"/>
  <c r="I255" i="11"/>
  <c r="C255" i="11"/>
  <c r="I250" i="11"/>
  <c r="M243" i="11"/>
  <c r="N243" i="11"/>
  <c r="M215" i="11"/>
  <c r="H138" i="11"/>
  <c r="I138" i="11"/>
  <c r="F138" i="11"/>
  <c r="G138" i="11"/>
  <c r="E138" i="11"/>
  <c r="O138" i="11" s="1"/>
  <c r="P138" i="11" s="1"/>
  <c r="C138" i="11"/>
  <c r="N136" i="11"/>
  <c r="M136" i="11"/>
  <c r="N298" i="11"/>
  <c r="C296" i="11"/>
  <c r="E295" i="11"/>
  <c r="O295" i="11" s="1"/>
  <c r="P295" i="11" s="1"/>
  <c r="N274" i="11"/>
  <c r="C262" i="11"/>
  <c r="G262" i="11"/>
  <c r="H250" i="11"/>
  <c r="M233" i="11"/>
  <c r="N233" i="11"/>
  <c r="M218" i="11"/>
  <c r="N218" i="11"/>
  <c r="C295" i="11"/>
  <c r="F271" i="11"/>
  <c r="G263" i="11"/>
  <c r="H263" i="11"/>
  <c r="I263" i="11"/>
  <c r="C263" i="11"/>
  <c r="M253" i="11"/>
  <c r="N253" i="11"/>
  <c r="F250" i="11"/>
  <c r="I249" i="11"/>
  <c r="F249" i="11"/>
  <c r="I241" i="11"/>
  <c r="C241" i="11"/>
  <c r="E241" i="11"/>
  <c r="O241" i="11" s="1"/>
  <c r="P241" i="11" s="1"/>
  <c r="F241" i="11"/>
  <c r="H241" i="11"/>
  <c r="H225" i="11"/>
  <c r="M214" i="11"/>
  <c r="N214" i="11"/>
  <c r="C270" i="11"/>
  <c r="G270" i="11"/>
  <c r="N267" i="11"/>
  <c r="N260" i="11"/>
  <c r="C256" i="11"/>
  <c r="E256" i="11"/>
  <c r="O256" i="11" s="1"/>
  <c r="P256" i="11" s="1"/>
  <c r="F256" i="11"/>
  <c r="L238" i="11"/>
  <c r="I237" i="11"/>
  <c r="C237" i="11"/>
  <c r="E237" i="11"/>
  <c r="O237" i="11" s="1"/>
  <c r="P237" i="11" s="1"/>
  <c r="F237" i="11"/>
  <c r="L230" i="11"/>
  <c r="N226" i="11"/>
  <c r="M219" i="11"/>
  <c r="N219" i="11"/>
  <c r="M198" i="11"/>
  <c r="M187" i="11"/>
  <c r="N187" i="11"/>
  <c r="M159" i="11"/>
  <c r="G271" i="11"/>
  <c r="H271" i="11"/>
  <c r="I271" i="11"/>
  <c r="C271" i="11"/>
  <c r="M261" i="11"/>
  <c r="N261" i="11"/>
  <c r="C250" i="11"/>
  <c r="G250" i="11"/>
  <c r="I225" i="11"/>
  <c r="C225" i="11"/>
  <c r="E225" i="11"/>
  <c r="O225" i="11" s="1"/>
  <c r="P225" i="11" s="1"/>
  <c r="F225" i="11"/>
  <c r="C209" i="11"/>
  <c r="E209" i="11"/>
  <c r="O209" i="11" s="1"/>
  <c r="P209" i="11" s="1"/>
  <c r="G209" i="11"/>
  <c r="H209" i="11"/>
  <c r="I209" i="11"/>
  <c r="F209" i="11"/>
  <c r="C264" i="11"/>
  <c r="E264" i="11"/>
  <c r="O264" i="11" s="1"/>
  <c r="P264" i="11" s="1"/>
  <c r="F264" i="11"/>
  <c r="G251" i="11"/>
  <c r="H251" i="11"/>
  <c r="I251" i="11"/>
  <c r="C251" i="11"/>
  <c r="N247" i="11"/>
  <c r="N235" i="11"/>
  <c r="M235" i="11"/>
  <c r="M231" i="11"/>
  <c r="N231" i="11"/>
  <c r="M227" i="11"/>
  <c r="N227" i="11"/>
  <c r="N223" i="11"/>
  <c r="M223" i="11"/>
  <c r="I221" i="11"/>
  <c r="F221" i="11"/>
  <c r="G221" i="11"/>
  <c r="H221" i="11"/>
  <c r="E221" i="11"/>
  <c r="O221" i="11" s="1"/>
  <c r="P221" i="11" s="1"/>
  <c r="M199" i="11"/>
  <c r="N199" i="11"/>
  <c r="M160" i="11"/>
  <c r="N160" i="11"/>
  <c r="I324" i="11"/>
  <c r="I320" i="11"/>
  <c r="I316" i="11"/>
  <c r="I312" i="11"/>
  <c r="I308" i="11"/>
  <c r="I304" i="11"/>
  <c r="E292" i="11"/>
  <c r="O292" i="11" s="1"/>
  <c r="P292" i="11" s="1"/>
  <c r="F292" i="11"/>
  <c r="H291" i="11"/>
  <c r="I291" i="11"/>
  <c r="I276" i="11"/>
  <c r="G275" i="11"/>
  <c r="M269" i="11"/>
  <c r="N269" i="11"/>
  <c r="C258" i="11"/>
  <c r="G258" i="11"/>
  <c r="I233" i="11"/>
  <c r="F233" i="11"/>
  <c r="H233" i="11"/>
  <c r="E233" i="11"/>
  <c r="O233" i="11" s="1"/>
  <c r="P233" i="11" s="1"/>
  <c r="H298" i="11"/>
  <c r="I297" i="11"/>
  <c r="E288" i="11"/>
  <c r="O288" i="11" s="1"/>
  <c r="P288" i="11" s="1"/>
  <c r="F288" i="11"/>
  <c r="H287" i="11"/>
  <c r="I287" i="11"/>
  <c r="H276" i="11"/>
  <c r="F275" i="11"/>
  <c r="C272" i="11"/>
  <c r="E272" i="11"/>
  <c r="O272" i="11" s="1"/>
  <c r="P272" i="11" s="1"/>
  <c r="F272" i="11"/>
  <c r="I260" i="11"/>
  <c r="G259" i="11"/>
  <c r="H259" i="11"/>
  <c r="I259" i="11"/>
  <c r="C259" i="11"/>
  <c r="I254" i="11"/>
  <c r="M184" i="11"/>
  <c r="N184" i="11"/>
  <c r="L167" i="11"/>
  <c r="L248" i="11"/>
  <c r="H238" i="11"/>
  <c r="L236" i="11"/>
  <c r="G232" i="11"/>
  <c r="H226" i="11"/>
  <c r="L224" i="11"/>
  <c r="G220" i="11"/>
  <c r="F214" i="11"/>
  <c r="G214" i="11"/>
  <c r="H213" i="11"/>
  <c r="I213" i="11"/>
  <c r="F203" i="11"/>
  <c r="C203" i="11"/>
  <c r="E203" i="11"/>
  <c r="O203" i="11" s="1"/>
  <c r="P203" i="11" s="1"/>
  <c r="G203" i="11"/>
  <c r="H203" i="11"/>
  <c r="I190" i="11"/>
  <c r="F190" i="11"/>
  <c r="G190" i="11"/>
  <c r="H190" i="11"/>
  <c r="E149" i="11"/>
  <c r="O149" i="11" s="1"/>
  <c r="P149" i="11" s="1"/>
  <c r="H149" i="11"/>
  <c r="I149" i="11"/>
  <c r="G149" i="11"/>
  <c r="M102" i="11"/>
  <c r="N102" i="11"/>
  <c r="C238" i="11"/>
  <c r="C232" i="11"/>
  <c r="C226" i="11"/>
  <c r="C220" i="11"/>
  <c r="F207" i="11"/>
  <c r="I207" i="11"/>
  <c r="F194" i="11"/>
  <c r="N175" i="11"/>
  <c r="C173" i="11"/>
  <c r="G173" i="11"/>
  <c r="H173" i="11"/>
  <c r="I173" i="11"/>
  <c r="N155" i="11"/>
  <c r="M155" i="11"/>
  <c r="N221" i="11"/>
  <c r="I216" i="11"/>
  <c r="N213" i="11"/>
  <c r="N210" i="11"/>
  <c r="N208" i="11"/>
  <c r="N202" i="11"/>
  <c r="E194" i="11"/>
  <c r="O194" i="11" s="1"/>
  <c r="P194" i="11" s="1"/>
  <c r="M151" i="11"/>
  <c r="N151" i="11"/>
  <c r="H229" i="11"/>
  <c r="H216" i="11"/>
  <c r="C194" i="11"/>
  <c r="C182" i="11"/>
  <c r="E147" i="11"/>
  <c r="O147" i="11" s="1"/>
  <c r="P147" i="11" s="1"/>
  <c r="F147" i="11"/>
  <c r="I147" i="11"/>
  <c r="G147" i="11"/>
  <c r="H147" i="11"/>
  <c r="C133" i="11"/>
  <c r="E133" i="11"/>
  <c r="O133" i="11" s="1"/>
  <c r="P133" i="11" s="1"/>
  <c r="F133" i="11"/>
  <c r="G133" i="11"/>
  <c r="H133" i="11"/>
  <c r="I133" i="11"/>
  <c r="M211" i="11"/>
  <c r="N211" i="11"/>
  <c r="M205" i="11"/>
  <c r="N205" i="11"/>
  <c r="N180" i="11"/>
  <c r="M180" i="11"/>
  <c r="I174" i="11"/>
  <c r="F174" i="11"/>
  <c r="G174" i="11"/>
  <c r="H174" i="11"/>
  <c r="F167" i="11"/>
  <c r="C167" i="11"/>
  <c r="G167" i="11"/>
  <c r="N156" i="11"/>
  <c r="M156" i="11"/>
  <c r="N152" i="11"/>
  <c r="M152" i="11"/>
  <c r="I246" i="11"/>
  <c r="H240" i="11"/>
  <c r="I234" i="11"/>
  <c r="F229" i="11"/>
  <c r="H228" i="11"/>
  <c r="I222" i="11"/>
  <c r="F218" i="11"/>
  <c r="G218" i="11"/>
  <c r="F216" i="11"/>
  <c r="C197" i="11"/>
  <c r="E197" i="11"/>
  <c r="O197" i="11" s="1"/>
  <c r="P197" i="11" s="1"/>
  <c r="F197" i="11"/>
  <c r="G197" i="11"/>
  <c r="H197" i="11"/>
  <c r="C185" i="11"/>
  <c r="E185" i="11"/>
  <c r="O185" i="11" s="1"/>
  <c r="P185" i="11" s="1"/>
  <c r="F185" i="11"/>
  <c r="G185" i="11"/>
  <c r="H185" i="11"/>
  <c r="N142" i="11"/>
  <c r="M142" i="11"/>
  <c r="H246" i="11"/>
  <c r="L244" i="11"/>
  <c r="G240" i="11"/>
  <c r="H234" i="11"/>
  <c r="L232" i="11"/>
  <c r="E229" i="11"/>
  <c r="O229" i="11" s="1"/>
  <c r="P229" i="11" s="1"/>
  <c r="G228" i="11"/>
  <c r="N225" i="11"/>
  <c r="H222" i="11"/>
  <c r="L220" i="11"/>
  <c r="C217" i="11"/>
  <c r="E216" i="11"/>
  <c r="O216" i="11" s="1"/>
  <c r="P216" i="11" s="1"/>
  <c r="I214" i="11"/>
  <c r="G213" i="11"/>
  <c r="L209" i="11"/>
  <c r="F201" i="11"/>
  <c r="F195" i="11"/>
  <c r="I195" i="11"/>
  <c r="L193" i="11"/>
  <c r="F189" i="11"/>
  <c r="F183" i="11"/>
  <c r="I183" i="11"/>
  <c r="L181" i="11"/>
  <c r="L179" i="11"/>
  <c r="F169" i="11"/>
  <c r="L166" i="11"/>
  <c r="L162" i="11"/>
  <c r="G246" i="11"/>
  <c r="G234" i="11"/>
  <c r="C229" i="11"/>
  <c r="G222" i="11"/>
  <c r="H214" i="11"/>
  <c r="F213" i="11"/>
  <c r="F175" i="11"/>
  <c r="G175" i="11"/>
  <c r="H175" i="11"/>
  <c r="I175" i="11"/>
  <c r="E165" i="11"/>
  <c r="O165" i="11" s="1"/>
  <c r="P165" i="11" s="1"/>
  <c r="H165" i="11"/>
  <c r="F165" i="11"/>
  <c r="M163" i="11"/>
  <c r="N163" i="11"/>
  <c r="E190" i="11"/>
  <c r="O190" i="11" s="1"/>
  <c r="P190" i="11" s="1"/>
  <c r="I169" i="11"/>
  <c r="H169" i="11"/>
  <c r="C169" i="11"/>
  <c r="F149" i="11"/>
  <c r="H146" i="11"/>
  <c r="I146" i="11"/>
  <c r="C146" i="11"/>
  <c r="E146" i="11"/>
  <c r="O146" i="11" s="1"/>
  <c r="P146" i="11" s="1"/>
  <c r="F146" i="11"/>
  <c r="G146" i="11"/>
  <c r="N143" i="11"/>
  <c r="M143" i="11"/>
  <c r="I238" i="11"/>
  <c r="I226" i="11"/>
  <c r="I203" i="11"/>
  <c r="I202" i="11"/>
  <c r="F202" i="11"/>
  <c r="G202" i="11"/>
  <c r="H202" i="11"/>
  <c r="H201" i="11"/>
  <c r="I201" i="11"/>
  <c r="L194" i="11"/>
  <c r="C190" i="11"/>
  <c r="H189" i="11"/>
  <c r="I189" i="11"/>
  <c r="L182" i="11"/>
  <c r="M164" i="11"/>
  <c r="N164" i="11"/>
  <c r="C149" i="11"/>
  <c r="L135" i="11"/>
  <c r="N132" i="11"/>
  <c r="M132" i="11"/>
  <c r="H98" i="11"/>
  <c r="I98" i="11"/>
  <c r="F98" i="11"/>
  <c r="G98" i="11"/>
  <c r="E98" i="11"/>
  <c r="O98" i="11" s="1"/>
  <c r="P98" i="11" s="1"/>
  <c r="N96" i="11"/>
  <c r="M96" i="11"/>
  <c r="F171" i="11"/>
  <c r="E171" i="11"/>
  <c r="O171" i="11" s="1"/>
  <c r="P171" i="11" s="1"/>
  <c r="I171" i="11"/>
  <c r="E151" i="11"/>
  <c r="O151" i="11" s="1"/>
  <c r="P151" i="11" s="1"/>
  <c r="F151" i="11"/>
  <c r="G151" i="11"/>
  <c r="H151" i="11"/>
  <c r="M145" i="11"/>
  <c r="E139" i="11"/>
  <c r="O139" i="11" s="1"/>
  <c r="P139" i="11" s="1"/>
  <c r="F139" i="11"/>
  <c r="G139" i="11"/>
  <c r="H139" i="11"/>
  <c r="C139" i="11"/>
  <c r="M126" i="11"/>
  <c r="N126" i="11"/>
  <c r="N114" i="11"/>
  <c r="M114" i="11"/>
  <c r="H106" i="11"/>
  <c r="I106" i="11"/>
  <c r="F106" i="11"/>
  <c r="G106" i="11"/>
  <c r="E106" i="11"/>
  <c r="O106" i="11" s="1"/>
  <c r="P106" i="11" s="1"/>
  <c r="H154" i="11"/>
  <c r="I154" i="11"/>
  <c r="M146" i="11"/>
  <c r="N146" i="11"/>
  <c r="H142" i="11"/>
  <c r="I142" i="11"/>
  <c r="C142" i="11"/>
  <c r="E142" i="11"/>
  <c r="O142" i="11" s="1"/>
  <c r="P142" i="11" s="1"/>
  <c r="F129" i="11"/>
  <c r="G129" i="11"/>
  <c r="I129" i="11"/>
  <c r="E129" i="11"/>
  <c r="O129" i="11" s="1"/>
  <c r="P129" i="11" s="1"/>
  <c r="M123" i="11"/>
  <c r="N123" i="11"/>
  <c r="N119" i="11"/>
  <c r="M119" i="11"/>
  <c r="E135" i="11"/>
  <c r="O135" i="11" s="1"/>
  <c r="P135" i="11" s="1"/>
  <c r="F135" i="11"/>
  <c r="N133" i="11"/>
  <c r="M133" i="11"/>
  <c r="M107" i="11"/>
  <c r="N107" i="11"/>
  <c r="C161" i="11"/>
  <c r="E161" i="11"/>
  <c r="O161" i="11" s="1"/>
  <c r="P161" i="11" s="1"/>
  <c r="E159" i="11"/>
  <c r="O159" i="11" s="1"/>
  <c r="P159" i="11" s="1"/>
  <c r="F159" i="11"/>
  <c r="C159" i="11"/>
  <c r="I159" i="11"/>
  <c r="H158" i="11"/>
  <c r="I158" i="11"/>
  <c r="E158" i="11"/>
  <c r="O158" i="11" s="1"/>
  <c r="P158" i="11" s="1"/>
  <c r="E155" i="11"/>
  <c r="O155" i="11" s="1"/>
  <c r="P155" i="11" s="1"/>
  <c r="F155" i="11"/>
  <c r="H126" i="11"/>
  <c r="I126" i="11"/>
  <c r="G126" i="11"/>
  <c r="F126" i="11"/>
  <c r="N124" i="11"/>
  <c r="M124" i="11"/>
  <c r="L201" i="11"/>
  <c r="L189" i="11"/>
  <c r="G177" i="11"/>
  <c r="N169" i="11"/>
  <c r="N153" i="11"/>
  <c r="L147" i="11"/>
  <c r="M127" i="11"/>
  <c r="N127" i="11"/>
  <c r="N120" i="11"/>
  <c r="M120" i="11"/>
  <c r="N108" i="11"/>
  <c r="M108" i="11"/>
  <c r="M134" i="11"/>
  <c r="N134" i="11"/>
  <c r="N116" i="11"/>
  <c r="M116" i="11"/>
  <c r="F179" i="11"/>
  <c r="C179" i="11"/>
  <c r="C145" i="11"/>
  <c r="H137" i="11"/>
  <c r="I137" i="11"/>
  <c r="G137" i="11"/>
  <c r="E177" i="11"/>
  <c r="O177" i="11" s="1"/>
  <c r="P177" i="11" s="1"/>
  <c r="H177" i="11"/>
  <c r="L165" i="11"/>
  <c r="L154" i="11"/>
  <c r="L112" i="11"/>
  <c r="H130" i="11"/>
  <c r="I130" i="11"/>
  <c r="E107" i="11"/>
  <c r="O107" i="11" s="1"/>
  <c r="P107" i="11" s="1"/>
  <c r="F107" i="11"/>
  <c r="G107" i="11"/>
  <c r="H107" i="11"/>
  <c r="I107" i="11"/>
  <c r="M105" i="11"/>
  <c r="N105" i="11"/>
  <c r="E99" i="11"/>
  <c r="O99" i="11" s="1"/>
  <c r="P99" i="11" s="1"/>
  <c r="F99" i="11"/>
  <c r="G99" i="11"/>
  <c r="H99" i="11"/>
  <c r="I99" i="11"/>
  <c r="M97" i="11"/>
  <c r="N97" i="11"/>
  <c r="E123" i="11"/>
  <c r="O123" i="11" s="1"/>
  <c r="P123" i="11" s="1"/>
  <c r="F123" i="11"/>
  <c r="I123" i="11"/>
  <c r="H122" i="11"/>
  <c r="I122" i="11"/>
  <c r="E111" i="11"/>
  <c r="O111" i="11" s="1"/>
  <c r="P111" i="11" s="1"/>
  <c r="F111" i="11"/>
  <c r="G111" i="11"/>
  <c r="H111" i="11"/>
  <c r="I111" i="11"/>
  <c r="H110" i="11"/>
  <c r="I110" i="11"/>
  <c r="H134" i="11"/>
  <c r="I134" i="11"/>
  <c r="E119" i="11"/>
  <c r="O119" i="11" s="1"/>
  <c r="P119" i="11" s="1"/>
  <c r="F119" i="11"/>
  <c r="I119" i="11"/>
  <c r="H118" i="11"/>
  <c r="I118" i="11"/>
  <c r="E115" i="11"/>
  <c r="O115" i="11" s="1"/>
  <c r="P115" i="11" s="1"/>
  <c r="F115" i="11"/>
  <c r="H115" i="11"/>
  <c r="I115" i="11"/>
  <c r="H114" i="11"/>
  <c r="I114" i="11"/>
  <c r="F178" i="11"/>
  <c r="F166" i="11"/>
  <c r="E143" i="11"/>
  <c r="O143" i="11" s="1"/>
  <c r="P143" i="11" s="1"/>
  <c r="F143" i="11"/>
  <c r="L137" i="11"/>
  <c r="G130" i="11"/>
  <c r="L125" i="11"/>
  <c r="H102" i="11"/>
  <c r="I102" i="11"/>
  <c r="M100" i="11"/>
  <c r="M98" i="11"/>
  <c r="N98" i="11"/>
  <c r="M109" i="11"/>
  <c r="N109" i="11"/>
  <c r="E130" i="11"/>
  <c r="O130" i="11" s="1"/>
  <c r="P130" i="11" s="1"/>
  <c r="N110" i="11"/>
  <c r="E103" i="11"/>
  <c r="O103" i="11" s="1"/>
  <c r="P103" i="11" s="1"/>
  <c r="F103" i="11"/>
  <c r="G103" i="11"/>
  <c r="H103" i="11"/>
  <c r="I103" i="11"/>
  <c r="M101" i="11"/>
  <c r="N101" i="11"/>
  <c r="N99" i="11"/>
  <c r="H150" i="11"/>
  <c r="I150" i="11"/>
  <c r="E131" i="11"/>
  <c r="O131" i="11" s="1"/>
  <c r="P131" i="11" s="1"/>
  <c r="F131" i="11"/>
  <c r="C130" i="11"/>
  <c r="L122" i="11"/>
  <c r="L117" i="11"/>
  <c r="L113" i="11"/>
  <c r="E8" i="4"/>
  <c r="E9" i="4"/>
  <c r="E10" i="4"/>
  <c r="E11" i="4"/>
  <c r="E12" i="4"/>
  <c r="E13" i="4"/>
  <c r="E14" i="4"/>
  <c r="E15" i="4"/>
  <c r="E16" i="4"/>
  <c r="E7" i="4"/>
  <c r="M236" i="11" l="1"/>
  <c r="N236" i="11"/>
  <c r="M220" i="11"/>
  <c r="N220" i="11"/>
  <c r="M460" i="11"/>
  <c r="N460" i="11"/>
  <c r="M388" i="11"/>
  <c r="N388" i="11"/>
  <c r="M619" i="11"/>
  <c r="N619" i="11"/>
  <c r="M725" i="11"/>
  <c r="N725" i="11"/>
  <c r="M766" i="11"/>
  <c r="N766" i="11"/>
  <c r="M1061" i="11"/>
  <c r="N1061" i="11"/>
  <c r="M1077" i="11"/>
  <c r="N1077" i="11"/>
  <c r="M1149" i="11"/>
  <c r="N1149" i="11"/>
  <c r="M1285" i="11"/>
  <c r="N1285" i="11"/>
  <c r="M1460" i="11"/>
  <c r="N1460" i="11"/>
  <c r="M1572" i="11"/>
  <c r="N1572" i="11"/>
  <c r="M1491" i="11"/>
  <c r="N1491" i="11"/>
  <c r="N1900" i="11"/>
  <c r="M1900" i="11"/>
  <c r="M1922" i="11"/>
  <c r="N1922" i="11"/>
  <c r="M2127" i="11"/>
  <c r="N2127" i="11"/>
  <c r="M2163" i="11"/>
  <c r="N2163" i="11"/>
  <c r="M2193" i="11"/>
  <c r="N2193" i="11"/>
  <c r="M2448" i="11"/>
  <c r="N2448" i="11"/>
  <c r="N2885" i="11"/>
  <c r="M2885" i="11"/>
  <c r="M2766" i="11"/>
  <c r="N2766" i="11"/>
  <c r="M2562" i="11"/>
  <c r="N2562" i="11"/>
  <c r="M456" i="11"/>
  <c r="N456" i="11"/>
  <c r="M631" i="11"/>
  <c r="N631" i="11"/>
  <c r="M2966" i="11"/>
  <c r="N2966" i="11"/>
  <c r="M501" i="11"/>
  <c r="N501" i="11"/>
  <c r="M481" i="11"/>
  <c r="N481" i="11"/>
  <c r="M574" i="11"/>
  <c r="N574" i="11"/>
  <c r="M604" i="11"/>
  <c r="N604" i="11"/>
  <c r="M632" i="11"/>
  <c r="N632" i="11"/>
  <c r="M852" i="11"/>
  <c r="N852" i="11"/>
  <c r="M925" i="11"/>
  <c r="N925" i="11"/>
  <c r="M1089" i="11"/>
  <c r="N1089" i="11"/>
  <c r="N1161" i="11"/>
  <c r="M1161" i="11"/>
  <c r="M1277" i="11"/>
  <c r="N1277" i="11"/>
  <c r="M1380" i="11"/>
  <c r="N1380" i="11"/>
  <c r="M1592" i="11"/>
  <c r="N1592" i="11"/>
  <c r="M1524" i="11"/>
  <c r="N1524" i="11"/>
  <c r="M1752" i="11"/>
  <c r="N1752" i="11"/>
  <c r="M1873" i="11"/>
  <c r="N1873" i="11"/>
  <c r="M2017" i="11"/>
  <c r="N2017" i="11"/>
  <c r="M2033" i="11"/>
  <c r="N2033" i="11"/>
  <c r="M2516" i="11"/>
  <c r="N2516" i="11"/>
  <c r="M2496" i="11"/>
  <c r="N2496" i="11"/>
  <c r="M2894" i="11"/>
  <c r="N2894" i="11"/>
  <c r="M530" i="11"/>
  <c r="N530" i="11"/>
  <c r="M1070" i="11"/>
  <c r="N1070" i="11"/>
  <c r="M1928" i="11"/>
  <c r="N1928" i="11"/>
  <c r="M193" i="11"/>
  <c r="N193" i="11"/>
  <c r="M248" i="11"/>
  <c r="N248" i="11"/>
  <c r="M238" i="11"/>
  <c r="N238" i="11"/>
  <c r="M341" i="11"/>
  <c r="N341" i="11"/>
  <c r="M570" i="11"/>
  <c r="N570" i="11"/>
  <c r="M521" i="11"/>
  <c r="N521" i="11"/>
  <c r="M606" i="11"/>
  <c r="N606" i="11"/>
  <c r="M715" i="11"/>
  <c r="N715" i="11"/>
  <c r="M963" i="11"/>
  <c r="N963" i="11"/>
  <c r="M1100" i="11"/>
  <c r="N1100" i="11"/>
  <c r="M1408" i="11"/>
  <c r="N1408" i="11"/>
  <c r="M1604" i="11"/>
  <c r="N1604" i="11"/>
  <c r="M1368" i="11"/>
  <c r="N1368" i="11"/>
  <c r="M1564" i="11"/>
  <c r="N1564" i="11"/>
  <c r="N1555" i="11"/>
  <c r="M1555" i="11"/>
  <c r="N1634" i="11"/>
  <c r="M1634" i="11"/>
  <c r="M1848" i="11"/>
  <c r="N1848" i="11"/>
  <c r="M1940" i="11"/>
  <c r="N1940" i="11"/>
  <c r="M1712" i="11"/>
  <c r="N1712" i="11"/>
  <c r="M2027" i="11"/>
  <c r="N2027" i="11"/>
  <c r="M2300" i="11"/>
  <c r="N2300" i="11"/>
  <c r="M2420" i="11"/>
  <c r="N2420" i="11"/>
  <c r="M2718" i="11"/>
  <c r="N2718" i="11"/>
  <c r="M2698" i="11"/>
  <c r="N2698" i="11"/>
  <c r="M2805" i="11"/>
  <c r="N2805" i="11"/>
  <c r="M2829" i="11"/>
  <c r="N2829" i="11"/>
  <c r="N2946" i="11"/>
  <c r="M2946" i="11"/>
  <c r="M742" i="11"/>
  <c r="N742" i="11"/>
  <c r="N1160" i="11"/>
  <c r="M1160" i="11"/>
  <c r="M1844" i="11"/>
  <c r="N1844" i="11"/>
  <c r="M1764" i="11"/>
  <c r="N1764" i="11"/>
  <c r="M2662" i="11"/>
  <c r="N2662" i="11"/>
  <c r="M616" i="11"/>
  <c r="N616" i="11"/>
  <c r="M745" i="11"/>
  <c r="N745" i="11"/>
  <c r="N879" i="11"/>
  <c r="M879" i="11"/>
  <c r="M959" i="11"/>
  <c r="N959" i="11"/>
  <c r="M1101" i="11"/>
  <c r="N1101" i="11"/>
  <c r="M1396" i="11"/>
  <c r="N1396" i="11"/>
  <c r="N1616" i="11"/>
  <c r="M1616" i="11"/>
  <c r="M1560" i="11"/>
  <c r="N1560" i="11"/>
  <c r="N1635" i="11"/>
  <c r="M1635" i="11"/>
  <c r="M1967" i="11"/>
  <c r="N1967" i="11"/>
  <c r="N2050" i="11"/>
  <c r="M2050" i="11"/>
  <c r="M2071" i="11"/>
  <c r="N2071" i="11"/>
  <c r="M2139" i="11"/>
  <c r="N2139" i="11"/>
  <c r="M2175" i="11"/>
  <c r="N2175" i="11"/>
  <c r="M2348" i="11"/>
  <c r="N2348" i="11"/>
  <c r="M2343" i="11"/>
  <c r="N2343" i="11"/>
  <c r="M2488" i="11"/>
  <c r="N2488" i="11"/>
  <c r="M255" i="11"/>
  <c r="N255" i="11"/>
  <c r="M1088" i="11"/>
  <c r="N1088" i="11"/>
  <c r="M1744" i="11"/>
  <c r="N1744" i="11"/>
  <c r="N167" i="11"/>
  <c r="M167" i="11"/>
  <c r="M147" i="11"/>
  <c r="N147" i="11"/>
  <c r="M194" i="11"/>
  <c r="N194" i="11"/>
  <c r="M232" i="11"/>
  <c r="N232" i="11"/>
  <c r="M493" i="11"/>
  <c r="N493" i="11"/>
  <c r="M499" i="11"/>
  <c r="N499" i="11"/>
  <c r="M618" i="11"/>
  <c r="N618" i="11"/>
  <c r="M786" i="11"/>
  <c r="N786" i="11"/>
  <c r="M880" i="11"/>
  <c r="N880" i="11"/>
  <c r="N962" i="11"/>
  <c r="M962" i="11"/>
  <c r="M1112" i="11"/>
  <c r="N1112" i="11"/>
  <c r="M1253" i="11"/>
  <c r="N1253" i="11"/>
  <c r="M1348" i="11"/>
  <c r="N1348" i="11"/>
  <c r="M1384" i="11"/>
  <c r="N1384" i="11"/>
  <c r="M1432" i="11"/>
  <c r="N1432" i="11"/>
  <c r="M1424" i="11"/>
  <c r="N1424" i="11"/>
  <c r="N1628" i="11"/>
  <c r="M1628" i="11"/>
  <c r="M1532" i="11"/>
  <c r="N1532" i="11"/>
  <c r="M1495" i="11"/>
  <c r="N1495" i="11"/>
  <c r="M1952" i="11"/>
  <c r="N1952" i="11"/>
  <c r="M1970" i="11"/>
  <c r="N1970" i="11"/>
  <c r="M2007" i="11"/>
  <c r="N2007" i="11"/>
  <c r="N2074" i="11"/>
  <c r="M2074" i="11"/>
  <c r="M2352" i="11"/>
  <c r="N2352" i="11"/>
  <c r="M2460" i="11"/>
  <c r="N2460" i="11"/>
  <c r="M2364" i="11"/>
  <c r="N2364" i="11"/>
  <c r="N2861" i="11"/>
  <c r="M2861" i="11"/>
  <c r="M477" i="11"/>
  <c r="N477" i="11"/>
  <c r="M485" i="11"/>
  <c r="N485" i="11"/>
  <c r="M505" i="11"/>
  <c r="N505" i="11"/>
  <c r="N887" i="11"/>
  <c r="M887" i="11"/>
  <c r="M1049" i="11"/>
  <c r="N1049" i="11"/>
  <c r="M1113" i="11"/>
  <c r="N1113" i="11"/>
  <c r="M1412" i="11"/>
  <c r="N1412" i="11"/>
  <c r="M1519" i="11"/>
  <c r="N1519" i="11"/>
  <c r="N1640" i="11"/>
  <c r="M1640" i="11"/>
  <c r="M1356" i="11"/>
  <c r="N1356" i="11"/>
  <c r="N1552" i="11"/>
  <c r="M1552" i="11"/>
  <c r="M1964" i="11"/>
  <c r="N1964" i="11"/>
  <c r="M1708" i="11"/>
  <c r="N1708" i="11"/>
  <c r="M2011" i="11"/>
  <c r="N2011" i="11"/>
  <c r="N2102" i="11"/>
  <c r="M2102" i="11"/>
  <c r="M2079" i="11"/>
  <c r="N2079" i="11"/>
  <c r="N2098" i="11"/>
  <c r="M2098" i="11"/>
  <c r="M2528" i="11"/>
  <c r="N2528" i="11"/>
  <c r="M2953" i="11"/>
  <c r="N2953" i="11"/>
  <c r="M2941" i="11"/>
  <c r="N2941" i="11"/>
  <c r="M182" i="11"/>
  <c r="N182" i="11"/>
  <c r="N162" i="11"/>
  <c r="M162" i="11"/>
  <c r="M209" i="11"/>
  <c r="N209" i="11"/>
  <c r="M497" i="11"/>
  <c r="N497" i="11"/>
  <c r="M542" i="11"/>
  <c r="N542" i="11"/>
  <c r="M586" i="11"/>
  <c r="N586" i="11"/>
  <c r="M514" i="11"/>
  <c r="N514" i="11"/>
  <c r="M802" i="11"/>
  <c r="N802" i="11"/>
  <c r="N891" i="11"/>
  <c r="M891" i="11"/>
  <c r="M1124" i="11"/>
  <c r="N1124" i="11"/>
  <c r="M1440" i="11"/>
  <c r="N1440" i="11"/>
  <c r="M1576" i="11"/>
  <c r="N1576" i="11"/>
  <c r="M1892" i="11"/>
  <c r="N1892" i="11"/>
  <c r="M2107" i="11"/>
  <c r="N2107" i="11"/>
  <c r="M2103" i="11"/>
  <c r="N2103" i="11"/>
  <c r="M2187" i="11"/>
  <c r="N2187" i="11"/>
  <c r="M2320" i="11"/>
  <c r="N2320" i="11"/>
  <c r="M2472" i="11"/>
  <c r="N2472" i="11"/>
  <c r="M2487" i="11"/>
  <c r="N2487" i="11"/>
  <c r="M2989" i="11"/>
  <c r="N2989" i="11"/>
  <c r="M1650" i="11"/>
  <c r="N1650" i="11"/>
  <c r="M295" i="11"/>
  <c r="N295" i="11"/>
  <c r="N112" i="11"/>
  <c r="M112" i="11"/>
  <c r="M244" i="11"/>
  <c r="N244" i="11"/>
  <c r="M242" i="11"/>
  <c r="N242" i="11"/>
  <c r="M546" i="11"/>
  <c r="N546" i="11"/>
  <c r="M522" i="11"/>
  <c r="N522" i="11"/>
  <c r="M582" i="11"/>
  <c r="N582" i="11"/>
  <c r="M955" i="11"/>
  <c r="N955" i="11"/>
  <c r="M1125" i="11"/>
  <c r="N1125" i="11"/>
  <c r="M1293" i="11"/>
  <c r="N1293" i="11"/>
  <c r="M1428" i="11"/>
  <c r="N1428" i="11"/>
  <c r="M1540" i="11"/>
  <c r="N1540" i="11"/>
  <c r="M1913" i="11"/>
  <c r="N1913" i="11"/>
  <c r="M1826" i="11"/>
  <c r="N1826" i="11"/>
  <c r="N2086" i="11"/>
  <c r="M2086" i="11"/>
  <c r="M2151" i="11"/>
  <c r="N2151" i="11"/>
  <c r="M2304" i="11"/>
  <c r="N2304" i="11"/>
  <c r="M2108" i="11"/>
  <c r="N2108" i="11"/>
  <c r="N2873" i="11"/>
  <c r="M2873" i="11"/>
  <c r="M2833" i="11"/>
  <c r="N2833" i="11"/>
  <c r="M2993" i="11"/>
  <c r="N2993" i="11"/>
  <c r="N117" i="11"/>
  <c r="M117" i="11"/>
  <c r="M421" i="11"/>
  <c r="N421" i="11"/>
  <c r="M550" i="11"/>
  <c r="N550" i="11"/>
  <c r="M598" i="11"/>
  <c r="N598" i="11"/>
  <c r="M596" i="11"/>
  <c r="N596" i="11"/>
  <c r="M842" i="11"/>
  <c r="N842" i="11"/>
  <c r="M1136" i="11"/>
  <c r="N1136" i="11"/>
  <c r="M1400" i="11"/>
  <c r="N1400" i="11"/>
  <c r="M1448" i="11"/>
  <c r="N1448" i="11"/>
  <c r="M1456" i="11"/>
  <c r="N1456" i="11"/>
  <c r="M1704" i="11"/>
  <c r="N1704" i="11"/>
  <c r="M1904" i="11"/>
  <c r="N1904" i="11"/>
  <c r="N1759" i="11"/>
  <c r="M1759" i="11"/>
  <c r="M1983" i="11"/>
  <c r="N1983" i="11"/>
  <c r="M1931" i="11"/>
  <c r="N1931" i="11"/>
  <c r="M2091" i="11"/>
  <c r="N2091" i="11"/>
  <c r="M2265" i="11"/>
  <c r="N2265" i="11"/>
  <c r="M2408" i="11"/>
  <c r="N2408" i="11"/>
  <c r="M2484" i="11"/>
  <c r="N2484" i="11"/>
  <c r="M2897" i="11"/>
  <c r="N2897" i="11"/>
  <c r="M1392" i="11"/>
  <c r="N1392" i="11"/>
  <c r="M1580" i="11"/>
  <c r="N1580" i="11"/>
  <c r="M1644" i="11"/>
  <c r="N1644" i="11"/>
  <c r="M1868" i="11"/>
  <c r="N1868" i="11"/>
  <c r="N2945" i="11"/>
  <c r="M2945" i="11"/>
  <c r="M125" i="11"/>
  <c r="N125" i="11"/>
  <c r="M166" i="11"/>
  <c r="N166" i="11"/>
  <c r="M122" i="11"/>
  <c r="N122" i="11"/>
  <c r="M154" i="11"/>
  <c r="N154" i="11"/>
  <c r="M189" i="11"/>
  <c r="N189" i="11"/>
  <c r="M135" i="11"/>
  <c r="N135" i="11"/>
  <c r="M137" i="11"/>
  <c r="N137" i="11"/>
  <c r="M165" i="11"/>
  <c r="N165" i="11"/>
  <c r="M201" i="11"/>
  <c r="N201" i="11"/>
  <c r="M179" i="11"/>
  <c r="N179" i="11"/>
  <c r="M224" i="11"/>
  <c r="N224" i="11"/>
  <c r="M230" i="11"/>
  <c r="N230" i="11"/>
  <c r="M489" i="11"/>
  <c r="N489" i="11"/>
  <c r="M554" i="11"/>
  <c r="N554" i="11"/>
  <c r="M610" i="11"/>
  <c r="N610" i="11"/>
  <c r="N454" i="11"/>
  <c r="M454" i="11"/>
  <c r="M652" i="11"/>
  <c r="N652" i="11"/>
  <c r="M741" i="11"/>
  <c r="N741" i="11"/>
  <c r="M843" i="11"/>
  <c r="N843" i="11"/>
  <c r="M774" i="11"/>
  <c r="N774" i="11"/>
  <c r="M830" i="11"/>
  <c r="N830" i="11"/>
  <c r="M1137" i="11"/>
  <c r="N1137" i="11"/>
  <c r="M1265" i="11"/>
  <c r="N1265" i="11"/>
  <c r="M1196" i="11"/>
  <c r="N1196" i="11"/>
  <c r="M1444" i="11"/>
  <c r="N1444" i="11"/>
  <c r="M1352" i="11"/>
  <c r="N1352" i="11"/>
  <c r="M1798" i="11"/>
  <c r="N1798" i="11"/>
  <c r="M1864" i="11"/>
  <c r="N1864" i="11"/>
  <c r="M1820" i="11"/>
  <c r="N1820" i="11"/>
  <c r="M1943" i="11"/>
  <c r="N1943" i="11"/>
  <c r="N1969" i="11"/>
  <c r="M1969" i="11"/>
  <c r="M2221" i="11"/>
  <c r="N2221" i="11"/>
  <c r="M2492" i="11"/>
  <c r="N2492" i="11"/>
  <c r="M2921" i="11"/>
  <c r="N2921" i="11"/>
  <c r="N440" i="11"/>
  <c r="M440" i="11"/>
  <c r="M1416" i="11"/>
  <c r="N1416" i="11"/>
  <c r="M2436" i="11"/>
  <c r="N2436" i="11"/>
  <c r="N2877" i="11"/>
  <c r="M2877" i="11"/>
  <c r="N113" i="11"/>
  <c r="M113" i="11"/>
  <c r="M181" i="11"/>
  <c r="N181" i="11"/>
  <c r="M487" i="11"/>
  <c r="N487" i="11"/>
  <c r="M723" i="11"/>
  <c r="N723" i="11"/>
  <c r="M702" i="11"/>
  <c r="N702" i="11"/>
  <c r="M1076" i="11"/>
  <c r="N1076" i="11"/>
  <c r="M1148" i="11"/>
  <c r="N1148" i="11"/>
  <c r="M1376" i="11"/>
  <c r="N1376" i="11"/>
  <c r="M1488" i="11"/>
  <c r="N1488" i="11"/>
  <c r="M1800" i="11"/>
  <c r="N1800" i="11"/>
  <c r="M1772" i="11"/>
  <c r="N1772" i="11"/>
  <c r="M1916" i="11"/>
  <c r="N1916" i="11"/>
  <c r="N1863" i="11"/>
  <c r="M1863" i="11"/>
  <c r="M1995" i="11"/>
  <c r="N1995" i="11"/>
  <c r="M1960" i="11"/>
  <c r="N1960" i="11"/>
  <c r="M1825" i="11"/>
  <c r="N1825" i="11"/>
  <c r="M2237" i="11"/>
  <c r="N2237" i="11"/>
  <c r="M2257" i="11"/>
  <c r="N2257" i="11"/>
  <c r="M2376" i="11"/>
  <c r="N2376" i="11"/>
  <c r="M2937" i="11"/>
  <c r="N2937" i="11"/>
  <c r="M2947" i="11"/>
  <c r="N2947" i="1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O962" i="5" s="1"/>
  <c r="B963" i="5"/>
  <c r="B964" i="5"/>
  <c r="B965" i="5"/>
  <c r="B966" i="5"/>
  <c r="B967" i="5"/>
  <c r="B968" i="5"/>
  <c r="B969" i="5"/>
  <c r="B970" i="5"/>
  <c r="B971" i="5"/>
  <c r="B972" i="5"/>
  <c r="B973" i="5"/>
  <c r="B974" i="5"/>
  <c r="O974" i="5" s="1"/>
  <c r="B975" i="5"/>
  <c r="B976" i="5"/>
  <c r="B977" i="5"/>
  <c r="B978" i="5"/>
  <c r="B979" i="5"/>
  <c r="B980" i="5"/>
  <c r="B981" i="5"/>
  <c r="B982" i="5"/>
  <c r="B983" i="5"/>
  <c r="B984" i="5"/>
  <c r="B985" i="5"/>
  <c r="B986" i="5"/>
  <c r="O986" i="5" s="1"/>
  <c r="B987" i="5"/>
  <c r="B988" i="5"/>
  <c r="B989" i="5"/>
  <c r="B990" i="5"/>
  <c r="B991" i="5"/>
  <c r="B992" i="5"/>
  <c r="B993" i="5"/>
  <c r="B994" i="5"/>
  <c r="B995" i="5"/>
  <c r="B996" i="5"/>
  <c r="B997" i="5"/>
  <c r="B998" i="5"/>
  <c r="O998" i="5" s="1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O1010" i="5" s="1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O1022" i="5" s="1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O1034" i="5" s="1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O1046" i="5" s="1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O1058" i="5" s="1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O1070" i="5" s="1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O1082" i="5" s="1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O1094" i="5" s="1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O1106" i="5" s="1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O1118" i="5" s="1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O1130" i="5" s="1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O1142" i="5" s="1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O1154" i="5" s="1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O1166" i="5" s="1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O1178" i="5" s="1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O1190" i="5" s="1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O1202" i="5" s="1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O1214" i="5" s="1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O1226" i="5" s="1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O1238" i="5" s="1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O1250" i="5" s="1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O1262" i="5" s="1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O1274" i="5" s="1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O1286" i="5" s="1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O1298" i="5" s="1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O1310" i="5" s="1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O1322" i="5" s="1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O1334" i="5" s="1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O1346" i="5" s="1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O1358" i="5" s="1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O1370" i="5" s="1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O1382" i="5" s="1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O1394" i="5" s="1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O1406" i="5" s="1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O1418" i="5" s="1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O1430" i="5" s="1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O1442" i="5" s="1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O1454" i="5" s="1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O1466" i="5" s="1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O1478" i="5" s="1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O1490" i="5" s="1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O1502" i="5" s="1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O1514" i="5" s="1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O1526" i="5" s="1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O1538" i="5" s="1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O1550" i="5" s="1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O1562" i="5" s="1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N1574" i="5" s="1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N1586" i="5" s="1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N1598" i="5" s="1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N1610" i="5" s="1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N1622" i="5" s="1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N1634" i="5" s="1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N1646" i="5" s="1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N1658" i="5" s="1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N1670" i="5" s="1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N1682" i="5" s="1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N1694" i="5" s="1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N1706" i="5" s="1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N1718" i="5" s="1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N1730" i="5" s="1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N1742" i="5" s="1"/>
  <c r="B1743" i="5"/>
  <c r="B1744" i="5"/>
  <c r="B1745" i="5"/>
  <c r="B1746" i="5"/>
  <c r="B1747" i="5"/>
  <c r="B1748" i="5"/>
  <c r="O3" i="5"/>
  <c r="O4" i="5"/>
  <c r="O5" i="5"/>
  <c r="O6" i="5"/>
  <c r="O7" i="5"/>
  <c r="O8" i="5"/>
  <c r="O9" i="5"/>
  <c r="O10" i="5"/>
  <c r="O11" i="5"/>
  <c r="O12" i="5"/>
  <c r="O13" i="5"/>
  <c r="O15" i="5"/>
  <c r="O16" i="5"/>
  <c r="O17" i="5"/>
  <c r="O18" i="5"/>
  <c r="O19" i="5"/>
  <c r="O20" i="5"/>
  <c r="O21" i="5"/>
  <c r="O22" i="5"/>
  <c r="O23" i="5"/>
  <c r="O24" i="5"/>
  <c r="O25" i="5"/>
  <c r="O27" i="5"/>
  <c r="O28" i="5"/>
  <c r="O29" i="5"/>
  <c r="O30" i="5"/>
  <c r="O31" i="5"/>
  <c r="O32" i="5"/>
  <c r="O33" i="5"/>
  <c r="O34" i="5"/>
  <c r="O35" i="5"/>
  <c r="O36" i="5"/>
  <c r="O37" i="5"/>
  <c r="O39" i="5"/>
  <c r="O40" i="5"/>
  <c r="O41" i="5"/>
  <c r="O42" i="5"/>
  <c r="O43" i="5"/>
  <c r="O44" i="5"/>
  <c r="O45" i="5"/>
  <c r="O46" i="5"/>
  <c r="O47" i="5"/>
  <c r="O48" i="5"/>
  <c r="O49" i="5"/>
  <c r="O51" i="5"/>
  <c r="O52" i="5"/>
  <c r="O53" i="5"/>
  <c r="O54" i="5"/>
  <c r="O55" i="5"/>
  <c r="O56" i="5"/>
  <c r="O57" i="5"/>
  <c r="O58" i="5"/>
  <c r="O59" i="5"/>
  <c r="O60" i="5"/>
  <c r="O61" i="5"/>
  <c r="O63" i="5"/>
  <c r="O64" i="5"/>
  <c r="O65" i="5"/>
  <c r="O66" i="5"/>
  <c r="O67" i="5"/>
  <c r="O68" i="5"/>
  <c r="O69" i="5"/>
  <c r="O70" i="5"/>
  <c r="O71" i="5"/>
  <c r="O72" i="5"/>
  <c r="O73" i="5"/>
  <c r="O75" i="5"/>
  <c r="O76" i="5"/>
  <c r="O77" i="5"/>
  <c r="O78" i="5"/>
  <c r="O79" i="5"/>
  <c r="O80" i="5"/>
  <c r="O81" i="5"/>
  <c r="O82" i="5"/>
  <c r="O83" i="5"/>
  <c r="O84" i="5"/>
  <c r="O85" i="5"/>
  <c r="O87" i="5"/>
  <c r="O88" i="5"/>
  <c r="O89" i="5"/>
  <c r="O90" i="5"/>
  <c r="O91" i="5"/>
  <c r="O92" i="5"/>
  <c r="O93" i="5"/>
  <c r="O94" i="5"/>
  <c r="O95" i="5"/>
  <c r="O96" i="5"/>
  <c r="O97" i="5"/>
  <c r="O99" i="5"/>
  <c r="O100" i="5"/>
  <c r="O101" i="5"/>
  <c r="O102" i="5"/>
  <c r="O103" i="5"/>
  <c r="O104" i="5"/>
  <c r="O105" i="5"/>
  <c r="O106" i="5"/>
  <c r="O107" i="5"/>
  <c r="O108" i="5"/>
  <c r="O109" i="5"/>
  <c r="O111" i="5"/>
  <c r="O112" i="5"/>
  <c r="O113" i="5"/>
  <c r="O114" i="5"/>
  <c r="O115" i="5"/>
  <c r="O116" i="5"/>
  <c r="O117" i="5"/>
  <c r="O118" i="5"/>
  <c r="O119" i="5"/>
  <c r="O120" i="5"/>
  <c r="O121" i="5"/>
  <c r="O123" i="5"/>
  <c r="O124" i="5"/>
  <c r="O125" i="5"/>
  <c r="O126" i="5"/>
  <c r="O127" i="5"/>
  <c r="O128" i="5"/>
  <c r="O129" i="5"/>
  <c r="O130" i="5"/>
  <c r="O131" i="5"/>
  <c r="O132" i="5"/>
  <c r="O133" i="5"/>
  <c r="O135" i="5"/>
  <c r="O136" i="5"/>
  <c r="O137" i="5"/>
  <c r="O138" i="5"/>
  <c r="O139" i="5"/>
  <c r="O140" i="5"/>
  <c r="O141" i="5"/>
  <c r="O142" i="5"/>
  <c r="O143" i="5"/>
  <c r="O144" i="5"/>
  <c r="O145" i="5"/>
  <c r="O147" i="5"/>
  <c r="O148" i="5"/>
  <c r="O149" i="5"/>
  <c r="O150" i="5"/>
  <c r="O151" i="5"/>
  <c r="O152" i="5"/>
  <c r="O153" i="5"/>
  <c r="O154" i="5"/>
  <c r="O155" i="5"/>
  <c r="O156" i="5"/>
  <c r="O157" i="5"/>
  <c r="O159" i="5"/>
  <c r="O160" i="5"/>
  <c r="O161" i="5"/>
  <c r="O162" i="5"/>
  <c r="O163" i="5"/>
  <c r="O164" i="5"/>
  <c r="O165" i="5"/>
  <c r="O166" i="5"/>
  <c r="O167" i="5"/>
  <c r="O168" i="5"/>
  <c r="O169" i="5"/>
  <c r="O171" i="5"/>
  <c r="O172" i="5"/>
  <c r="O173" i="5"/>
  <c r="O174" i="5"/>
  <c r="O175" i="5"/>
  <c r="O176" i="5"/>
  <c r="O177" i="5"/>
  <c r="O178" i="5"/>
  <c r="O179" i="5"/>
  <c r="O180" i="5"/>
  <c r="O181" i="5"/>
  <c r="O183" i="5"/>
  <c r="O184" i="5"/>
  <c r="O185" i="5"/>
  <c r="O186" i="5"/>
  <c r="O187" i="5"/>
  <c r="O188" i="5"/>
  <c r="O189" i="5"/>
  <c r="O190" i="5"/>
  <c r="O191" i="5"/>
  <c r="O192" i="5"/>
  <c r="O193" i="5"/>
  <c r="O195" i="5"/>
  <c r="O196" i="5"/>
  <c r="O197" i="5"/>
  <c r="O198" i="5"/>
  <c r="O199" i="5"/>
  <c r="O200" i="5"/>
  <c r="O201" i="5"/>
  <c r="O202" i="5"/>
  <c r="O203" i="5"/>
  <c r="O204" i="5"/>
  <c r="O205" i="5"/>
  <c r="O207" i="5"/>
  <c r="O208" i="5"/>
  <c r="O209" i="5"/>
  <c r="O210" i="5"/>
  <c r="O211" i="5"/>
  <c r="O212" i="5"/>
  <c r="O213" i="5"/>
  <c r="O214" i="5"/>
  <c r="O215" i="5"/>
  <c r="O216" i="5"/>
  <c r="O217" i="5"/>
  <c r="O219" i="5"/>
  <c r="O220" i="5"/>
  <c r="O221" i="5"/>
  <c r="O222" i="5"/>
  <c r="O223" i="5"/>
  <c r="O224" i="5"/>
  <c r="O225" i="5"/>
  <c r="O226" i="5"/>
  <c r="O227" i="5"/>
  <c r="O228" i="5"/>
  <c r="O229" i="5"/>
  <c r="O231" i="5"/>
  <c r="O232" i="5"/>
  <c r="O233" i="5"/>
  <c r="O234" i="5"/>
  <c r="O235" i="5"/>
  <c r="O236" i="5"/>
  <c r="O237" i="5"/>
  <c r="O238" i="5"/>
  <c r="O239" i="5"/>
  <c r="O240" i="5"/>
  <c r="O241" i="5"/>
  <c r="O243" i="5"/>
  <c r="O244" i="5"/>
  <c r="O245" i="5"/>
  <c r="O246" i="5"/>
  <c r="O247" i="5"/>
  <c r="O248" i="5"/>
  <c r="O249" i="5"/>
  <c r="O250" i="5"/>
  <c r="O251" i="5"/>
  <c r="O252" i="5"/>
  <c r="O253" i="5"/>
  <c r="O255" i="5"/>
  <c r="O256" i="5"/>
  <c r="O257" i="5"/>
  <c r="O258" i="5"/>
  <c r="O259" i="5"/>
  <c r="O260" i="5"/>
  <c r="O261" i="5"/>
  <c r="O262" i="5"/>
  <c r="O263" i="5"/>
  <c r="O264" i="5"/>
  <c r="O265" i="5"/>
  <c r="O267" i="5"/>
  <c r="O268" i="5"/>
  <c r="O269" i="5"/>
  <c r="O270" i="5"/>
  <c r="O271" i="5"/>
  <c r="O272" i="5"/>
  <c r="O273" i="5"/>
  <c r="O274" i="5"/>
  <c r="O275" i="5"/>
  <c r="O276" i="5"/>
  <c r="O277" i="5"/>
  <c r="O279" i="5"/>
  <c r="O280" i="5"/>
  <c r="O281" i="5"/>
  <c r="O282" i="5"/>
  <c r="O283" i="5"/>
  <c r="O284" i="5"/>
  <c r="O285" i="5"/>
  <c r="O286" i="5"/>
  <c r="O287" i="5"/>
  <c r="O288" i="5"/>
  <c r="O289" i="5"/>
  <c r="O291" i="5"/>
  <c r="O292" i="5"/>
  <c r="O293" i="5"/>
  <c r="O294" i="5"/>
  <c r="O295" i="5"/>
  <c r="O296" i="5"/>
  <c r="O297" i="5"/>
  <c r="O298" i="5"/>
  <c r="O299" i="5"/>
  <c r="O300" i="5"/>
  <c r="O301" i="5"/>
  <c r="O303" i="5"/>
  <c r="O304" i="5"/>
  <c r="O305" i="5"/>
  <c r="O306" i="5"/>
  <c r="O307" i="5"/>
  <c r="O308" i="5"/>
  <c r="O309" i="5"/>
  <c r="O310" i="5"/>
  <c r="O311" i="5"/>
  <c r="O312" i="5"/>
  <c r="O313" i="5"/>
  <c r="O315" i="5"/>
  <c r="O316" i="5"/>
  <c r="O317" i="5"/>
  <c r="O318" i="5"/>
  <c r="O319" i="5"/>
  <c r="O320" i="5"/>
  <c r="O321" i="5"/>
  <c r="O322" i="5"/>
  <c r="O323" i="5"/>
  <c r="O324" i="5"/>
  <c r="O325" i="5"/>
  <c r="O327" i="5"/>
  <c r="O328" i="5"/>
  <c r="O329" i="5"/>
  <c r="O330" i="5"/>
  <c r="O331" i="5"/>
  <c r="O332" i="5"/>
  <c r="O333" i="5"/>
  <c r="O334" i="5"/>
  <c r="O335" i="5"/>
  <c r="O336" i="5"/>
  <c r="O337" i="5"/>
  <c r="O339" i="5"/>
  <c r="O340" i="5"/>
  <c r="O341" i="5"/>
  <c r="O342" i="5"/>
  <c r="O343" i="5"/>
  <c r="O344" i="5"/>
  <c r="O345" i="5"/>
  <c r="O346" i="5"/>
  <c r="O347" i="5"/>
  <c r="O348" i="5"/>
  <c r="O349" i="5"/>
  <c r="O351" i="5"/>
  <c r="O352" i="5"/>
  <c r="O353" i="5"/>
  <c r="O354" i="5"/>
  <c r="O355" i="5"/>
  <c r="O356" i="5"/>
  <c r="O357" i="5"/>
  <c r="O358" i="5"/>
  <c r="O359" i="5"/>
  <c r="O360" i="5"/>
  <c r="O361" i="5"/>
  <c r="O363" i="5"/>
  <c r="O364" i="5"/>
  <c r="O365" i="5"/>
  <c r="O366" i="5"/>
  <c r="O367" i="5"/>
  <c r="O368" i="5"/>
  <c r="O369" i="5"/>
  <c r="O370" i="5"/>
  <c r="O371" i="5"/>
  <c r="O372" i="5"/>
  <c r="O373" i="5"/>
  <c r="O375" i="5"/>
  <c r="O376" i="5"/>
  <c r="O377" i="5"/>
  <c r="O378" i="5"/>
  <c r="O379" i="5"/>
  <c r="O380" i="5"/>
  <c r="O381" i="5"/>
  <c r="O382" i="5"/>
  <c r="O383" i="5"/>
  <c r="O384" i="5"/>
  <c r="O385" i="5"/>
  <c r="O387" i="5"/>
  <c r="O388" i="5"/>
  <c r="O389" i="5"/>
  <c r="O390" i="5"/>
  <c r="O391" i="5"/>
  <c r="O392" i="5"/>
  <c r="O393" i="5"/>
  <c r="O394" i="5"/>
  <c r="O395" i="5"/>
  <c r="O396" i="5"/>
  <c r="O397" i="5"/>
  <c r="O399" i="5"/>
  <c r="O400" i="5"/>
  <c r="O401" i="5"/>
  <c r="O402" i="5"/>
  <c r="O403" i="5"/>
  <c r="O404" i="5"/>
  <c r="O405" i="5"/>
  <c r="O406" i="5"/>
  <c r="O407" i="5"/>
  <c r="O408" i="5"/>
  <c r="O409" i="5"/>
  <c r="O411" i="5"/>
  <c r="O412" i="5"/>
  <c r="O413" i="5"/>
  <c r="O414" i="5"/>
  <c r="O415" i="5"/>
  <c r="O416" i="5"/>
  <c r="O417" i="5"/>
  <c r="O418" i="5"/>
  <c r="O419" i="5"/>
  <c r="O420" i="5"/>
  <c r="O421" i="5"/>
  <c r="O423" i="5"/>
  <c r="O424" i="5"/>
  <c r="O425" i="5"/>
  <c r="O426" i="5"/>
  <c r="O427" i="5"/>
  <c r="O428" i="5"/>
  <c r="O429" i="5"/>
  <c r="O430" i="5"/>
  <c r="O431" i="5"/>
  <c r="O432" i="5"/>
  <c r="O433" i="5"/>
  <c r="O435" i="5"/>
  <c r="O436" i="5"/>
  <c r="O437" i="5"/>
  <c r="O438" i="5"/>
  <c r="O439" i="5"/>
  <c r="O440" i="5"/>
  <c r="O441" i="5"/>
  <c r="O442" i="5"/>
  <c r="O443" i="5"/>
  <c r="O444" i="5"/>
  <c r="O445" i="5"/>
  <c r="O447" i="5"/>
  <c r="O448" i="5"/>
  <c r="O449" i="5"/>
  <c r="O450" i="5"/>
  <c r="O451" i="5"/>
  <c r="O452" i="5"/>
  <c r="O453" i="5"/>
  <c r="O454" i="5"/>
  <c r="O455" i="5"/>
  <c r="O456" i="5"/>
  <c r="O457" i="5"/>
  <c r="O459" i="5"/>
  <c r="O460" i="5"/>
  <c r="O461" i="5"/>
  <c r="O462" i="5"/>
  <c r="O463" i="5"/>
  <c r="O464" i="5"/>
  <c r="O465" i="5"/>
  <c r="O466" i="5"/>
  <c r="O467" i="5"/>
  <c r="O468" i="5"/>
  <c r="O469" i="5"/>
  <c r="O471" i="5"/>
  <c r="O472" i="5"/>
  <c r="O473" i="5"/>
  <c r="O474" i="5"/>
  <c r="O475" i="5"/>
  <c r="O476" i="5"/>
  <c r="O477" i="5"/>
  <c r="O478" i="5"/>
  <c r="O479" i="5"/>
  <c r="O480" i="5"/>
  <c r="O481" i="5"/>
  <c r="O483" i="5"/>
  <c r="O484" i="5"/>
  <c r="O485" i="5"/>
  <c r="O486" i="5"/>
  <c r="O487" i="5"/>
  <c r="O488" i="5"/>
  <c r="O489" i="5"/>
  <c r="O490" i="5"/>
  <c r="O491" i="5"/>
  <c r="O492" i="5"/>
  <c r="O493" i="5"/>
  <c r="O495" i="5"/>
  <c r="O496" i="5"/>
  <c r="O497" i="5"/>
  <c r="O498" i="5"/>
  <c r="O499" i="5"/>
  <c r="O500" i="5"/>
  <c r="O501" i="5"/>
  <c r="O502" i="5"/>
  <c r="O503" i="5"/>
  <c r="O504" i="5"/>
  <c r="O505" i="5"/>
  <c r="O507" i="5"/>
  <c r="O508" i="5"/>
  <c r="O509" i="5"/>
  <c r="O510" i="5"/>
  <c r="O511" i="5"/>
  <c r="O512" i="5"/>
  <c r="O513" i="5"/>
  <c r="O514" i="5"/>
  <c r="O515" i="5"/>
  <c r="O516" i="5"/>
  <c r="O517" i="5"/>
  <c r="O519" i="5"/>
  <c r="O520" i="5"/>
  <c r="O521" i="5"/>
  <c r="O522" i="5"/>
  <c r="O523" i="5"/>
  <c r="O524" i="5"/>
  <c r="O525" i="5"/>
  <c r="O526" i="5"/>
  <c r="O527" i="5"/>
  <c r="O528" i="5"/>
  <c r="O529" i="5"/>
  <c r="O531" i="5"/>
  <c r="O532" i="5"/>
  <c r="O533" i="5"/>
  <c r="O534" i="5"/>
  <c r="O535" i="5"/>
  <c r="O536" i="5"/>
  <c r="O537" i="5"/>
  <c r="O538" i="5"/>
  <c r="O539" i="5"/>
  <c r="O540" i="5"/>
  <c r="O541" i="5"/>
  <c r="O543" i="5"/>
  <c r="O544" i="5"/>
  <c r="O545" i="5"/>
  <c r="O546" i="5"/>
  <c r="O547" i="5"/>
  <c r="O548" i="5"/>
  <c r="O549" i="5"/>
  <c r="O550" i="5"/>
  <c r="O551" i="5"/>
  <c r="O552" i="5"/>
  <c r="O553" i="5"/>
  <c r="O555" i="5"/>
  <c r="O556" i="5"/>
  <c r="O557" i="5"/>
  <c r="O558" i="5"/>
  <c r="O559" i="5"/>
  <c r="O560" i="5"/>
  <c r="O561" i="5"/>
  <c r="O562" i="5"/>
  <c r="O563" i="5"/>
  <c r="O564" i="5"/>
  <c r="O565" i="5"/>
  <c r="O567" i="5"/>
  <c r="O568" i="5"/>
  <c r="O569" i="5"/>
  <c r="O570" i="5"/>
  <c r="O571" i="5"/>
  <c r="O572" i="5"/>
  <c r="O573" i="5"/>
  <c r="O574" i="5"/>
  <c r="O575" i="5"/>
  <c r="O576" i="5"/>
  <c r="O577" i="5"/>
  <c r="O579" i="5"/>
  <c r="O580" i="5"/>
  <c r="O581" i="5"/>
  <c r="O582" i="5"/>
  <c r="O583" i="5"/>
  <c r="O584" i="5"/>
  <c r="O585" i="5"/>
  <c r="O586" i="5"/>
  <c r="O587" i="5"/>
  <c r="O588" i="5"/>
  <c r="O589" i="5"/>
  <c r="O591" i="5"/>
  <c r="O592" i="5"/>
  <c r="O593" i="5"/>
  <c r="O594" i="5"/>
  <c r="O595" i="5"/>
  <c r="O596" i="5"/>
  <c r="O597" i="5"/>
  <c r="O598" i="5"/>
  <c r="O599" i="5"/>
  <c r="O600" i="5"/>
  <c r="O601" i="5"/>
  <c r="O603" i="5"/>
  <c r="O604" i="5"/>
  <c r="O605" i="5"/>
  <c r="O606" i="5"/>
  <c r="O607" i="5"/>
  <c r="O608" i="5"/>
  <c r="O609" i="5"/>
  <c r="O610" i="5"/>
  <c r="O611" i="5"/>
  <c r="O612" i="5"/>
  <c r="O613" i="5"/>
  <c r="O615" i="5"/>
  <c r="O616" i="5"/>
  <c r="O617" i="5"/>
  <c r="O618" i="5"/>
  <c r="O619" i="5"/>
  <c r="O620" i="5"/>
  <c r="O621" i="5"/>
  <c r="O622" i="5"/>
  <c r="O623" i="5"/>
  <c r="O624" i="5"/>
  <c r="O625" i="5"/>
  <c r="O627" i="5"/>
  <c r="O628" i="5"/>
  <c r="O629" i="5"/>
  <c r="O630" i="5"/>
  <c r="O631" i="5"/>
  <c r="O632" i="5"/>
  <c r="O633" i="5"/>
  <c r="O634" i="5"/>
  <c r="O635" i="5"/>
  <c r="O636" i="5"/>
  <c r="O637" i="5"/>
  <c r="O639" i="5"/>
  <c r="O640" i="5"/>
  <c r="O641" i="5"/>
  <c r="O642" i="5"/>
  <c r="O643" i="5"/>
  <c r="O644" i="5"/>
  <c r="O645" i="5"/>
  <c r="O646" i="5"/>
  <c r="O647" i="5"/>
  <c r="O648" i="5"/>
  <c r="O649" i="5"/>
  <c r="O651" i="5"/>
  <c r="O652" i="5"/>
  <c r="O653" i="5"/>
  <c r="O654" i="5"/>
  <c r="O655" i="5"/>
  <c r="O656" i="5"/>
  <c r="O657" i="5"/>
  <c r="O658" i="5"/>
  <c r="O659" i="5"/>
  <c r="O660" i="5"/>
  <c r="O661" i="5"/>
  <c r="O663" i="5"/>
  <c r="O664" i="5"/>
  <c r="O665" i="5"/>
  <c r="O666" i="5"/>
  <c r="O667" i="5"/>
  <c r="O668" i="5"/>
  <c r="O669" i="5"/>
  <c r="O670" i="5"/>
  <c r="O671" i="5"/>
  <c r="O672" i="5"/>
  <c r="O673" i="5"/>
  <c r="O675" i="5"/>
  <c r="O676" i="5"/>
  <c r="O677" i="5"/>
  <c r="O678" i="5"/>
  <c r="O679" i="5"/>
  <c r="O680" i="5"/>
  <c r="O681" i="5"/>
  <c r="O682" i="5"/>
  <c r="O683" i="5"/>
  <c r="O684" i="5"/>
  <c r="O685" i="5"/>
  <c r="O687" i="5"/>
  <c r="O688" i="5"/>
  <c r="O689" i="5"/>
  <c r="O690" i="5"/>
  <c r="O691" i="5"/>
  <c r="O692" i="5"/>
  <c r="O693" i="5"/>
  <c r="O694" i="5"/>
  <c r="O695" i="5"/>
  <c r="O696" i="5"/>
  <c r="O697" i="5"/>
  <c r="O699" i="5"/>
  <c r="O700" i="5"/>
  <c r="O701" i="5"/>
  <c r="O702" i="5"/>
  <c r="O703" i="5"/>
  <c r="O704" i="5"/>
  <c r="O705" i="5"/>
  <c r="O706" i="5"/>
  <c r="O707" i="5"/>
  <c r="O708" i="5"/>
  <c r="O709" i="5"/>
  <c r="O711" i="5"/>
  <c r="O712" i="5"/>
  <c r="O713" i="5"/>
  <c r="O714" i="5"/>
  <c r="O715" i="5"/>
  <c r="O716" i="5"/>
  <c r="O717" i="5"/>
  <c r="O718" i="5"/>
  <c r="O719" i="5"/>
  <c r="O720" i="5"/>
  <c r="O721" i="5"/>
  <c r="O723" i="5"/>
  <c r="O724" i="5"/>
  <c r="O725" i="5"/>
  <c r="O726" i="5"/>
  <c r="O727" i="5"/>
  <c r="O728" i="5"/>
  <c r="O729" i="5"/>
  <c r="O730" i="5"/>
  <c r="O731" i="5"/>
  <c r="O732" i="5"/>
  <c r="O733" i="5"/>
  <c r="O735" i="5"/>
  <c r="O736" i="5"/>
  <c r="O737" i="5"/>
  <c r="O738" i="5"/>
  <c r="O739" i="5"/>
  <c r="O740" i="5"/>
  <c r="O741" i="5"/>
  <c r="O742" i="5"/>
  <c r="O743" i="5"/>
  <c r="O744" i="5"/>
  <c r="O745" i="5"/>
  <c r="O747" i="5"/>
  <c r="O748" i="5"/>
  <c r="O749" i="5"/>
  <c r="O750" i="5"/>
  <c r="O751" i="5"/>
  <c r="O752" i="5"/>
  <c r="O753" i="5"/>
  <c r="O754" i="5"/>
  <c r="O755" i="5"/>
  <c r="O756" i="5"/>
  <c r="O757" i="5"/>
  <c r="O759" i="5"/>
  <c r="O760" i="5"/>
  <c r="O761" i="5"/>
  <c r="O762" i="5"/>
  <c r="O763" i="5"/>
  <c r="O764" i="5"/>
  <c r="O765" i="5"/>
  <c r="O766" i="5"/>
  <c r="O767" i="5"/>
  <c r="O768" i="5"/>
  <c r="O769" i="5"/>
  <c r="O771" i="5"/>
  <c r="O772" i="5"/>
  <c r="O773" i="5"/>
  <c r="O774" i="5"/>
  <c r="O775" i="5"/>
  <c r="O776" i="5"/>
  <c r="O777" i="5"/>
  <c r="O778" i="5"/>
  <c r="O779" i="5"/>
  <c r="O780" i="5"/>
  <c r="O781" i="5"/>
  <c r="O783" i="5"/>
  <c r="O784" i="5"/>
  <c r="O785" i="5"/>
  <c r="O786" i="5"/>
  <c r="O787" i="5"/>
  <c r="O788" i="5"/>
  <c r="O789" i="5"/>
  <c r="O790" i="5"/>
  <c r="O791" i="5"/>
  <c r="O792" i="5"/>
  <c r="O793" i="5"/>
  <c r="O795" i="5"/>
  <c r="O796" i="5"/>
  <c r="O797" i="5"/>
  <c r="O798" i="5"/>
  <c r="O799" i="5"/>
  <c r="O800" i="5"/>
  <c r="O801" i="5"/>
  <c r="O802" i="5"/>
  <c r="O803" i="5"/>
  <c r="O804" i="5"/>
  <c r="O805" i="5"/>
  <c r="O807" i="5"/>
  <c r="O808" i="5"/>
  <c r="O809" i="5"/>
  <c r="O810" i="5"/>
  <c r="O811" i="5"/>
  <c r="O812" i="5"/>
  <c r="O813" i="5"/>
  <c r="O814" i="5"/>
  <c r="O815" i="5"/>
  <c r="O816" i="5"/>
  <c r="O817" i="5"/>
  <c r="O819" i="5"/>
  <c r="O820" i="5"/>
  <c r="O821" i="5"/>
  <c r="O822" i="5"/>
  <c r="O823" i="5"/>
  <c r="O824" i="5"/>
  <c r="O825" i="5"/>
  <c r="O826" i="5"/>
  <c r="O827" i="5"/>
  <c r="O828" i="5"/>
  <c r="O829" i="5"/>
  <c r="O831" i="5"/>
  <c r="O832" i="5"/>
  <c r="O833" i="5"/>
  <c r="O834" i="5"/>
  <c r="O835" i="5"/>
  <c r="O836" i="5"/>
  <c r="O837" i="5"/>
  <c r="O838" i="5"/>
  <c r="O839" i="5"/>
  <c r="O840" i="5"/>
  <c r="O841" i="5"/>
  <c r="O843" i="5"/>
  <c r="O844" i="5"/>
  <c r="O845" i="5"/>
  <c r="O846" i="5"/>
  <c r="O847" i="5"/>
  <c r="O848" i="5"/>
  <c r="O849" i="5"/>
  <c r="O850" i="5"/>
  <c r="O851" i="5"/>
  <c r="O852" i="5"/>
  <c r="O853" i="5"/>
  <c r="O855" i="5"/>
  <c r="O856" i="5"/>
  <c r="O857" i="5"/>
  <c r="O858" i="5"/>
  <c r="O859" i="5"/>
  <c r="O860" i="5"/>
  <c r="O861" i="5"/>
  <c r="O862" i="5"/>
  <c r="O863" i="5"/>
  <c r="O864" i="5"/>
  <c r="O865" i="5"/>
  <c r="O867" i="5"/>
  <c r="O868" i="5"/>
  <c r="O869" i="5"/>
  <c r="O870" i="5"/>
  <c r="O871" i="5"/>
  <c r="O872" i="5"/>
  <c r="O873" i="5"/>
  <c r="O874" i="5"/>
  <c r="O875" i="5"/>
  <c r="O876" i="5"/>
  <c r="O877" i="5"/>
  <c r="O879" i="5"/>
  <c r="O880" i="5"/>
  <c r="O881" i="5"/>
  <c r="O882" i="5"/>
  <c r="O883" i="5"/>
  <c r="O884" i="5"/>
  <c r="O885" i="5"/>
  <c r="O886" i="5"/>
  <c r="O887" i="5"/>
  <c r="O888" i="5"/>
  <c r="O889" i="5"/>
  <c r="O891" i="5"/>
  <c r="O892" i="5"/>
  <c r="O893" i="5"/>
  <c r="O894" i="5"/>
  <c r="O895" i="5"/>
  <c r="O896" i="5"/>
  <c r="O897" i="5"/>
  <c r="O898" i="5"/>
  <c r="O899" i="5"/>
  <c r="O900" i="5"/>
  <c r="O901" i="5"/>
  <c r="O903" i="5"/>
  <c r="O904" i="5"/>
  <c r="O905" i="5"/>
  <c r="O906" i="5"/>
  <c r="O907" i="5"/>
  <c r="O908" i="5"/>
  <c r="O909" i="5"/>
  <c r="O910" i="5"/>
  <c r="O911" i="5"/>
  <c r="O912" i="5"/>
  <c r="O913" i="5"/>
  <c r="O915" i="5"/>
  <c r="O916" i="5"/>
  <c r="O917" i="5"/>
  <c r="O918" i="5"/>
  <c r="O919" i="5"/>
  <c r="O920" i="5"/>
  <c r="O921" i="5"/>
  <c r="O922" i="5"/>
  <c r="O923" i="5"/>
  <c r="O924" i="5"/>
  <c r="O925" i="5"/>
  <c r="O927" i="5"/>
  <c r="O928" i="5"/>
  <c r="O929" i="5"/>
  <c r="O930" i="5"/>
  <c r="O931" i="5"/>
  <c r="O932" i="5"/>
  <c r="O933" i="5"/>
  <c r="O934" i="5"/>
  <c r="O935" i="5"/>
  <c r="O936" i="5"/>
  <c r="O937" i="5"/>
  <c r="O939" i="5"/>
  <c r="O940" i="5"/>
  <c r="O941" i="5"/>
  <c r="O942" i="5"/>
  <c r="O943" i="5"/>
  <c r="O944" i="5"/>
  <c r="O945" i="5"/>
  <c r="O946" i="5"/>
  <c r="O947" i="5"/>
  <c r="O948" i="5"/>
  <c r="O949" i="5"/>
  <c r="O951" i="5"/>
  <c r="O952" i="5"/>
  <c r="O953" i="5"/>
  <c r="O954" i="5"/>
  <c r="O955" i="5"/>
  <c r="O956" i="5"/>
  <c r="O957" i="5"/>
  <c r="O958" i="5"/>
  <c r="O959" i="5"/>
  <c r="O960" i="5"/>
  <c r="O961" i="5"/>
  <c r="O963" i="5"/>
  <c r="O964" i="5"/>
  <c r="O965" i="5"/>
  <c r="O966" i="5"/>
  <c r="O967" i="5"/>
  <c r="O968" i="5"/>
  <c r="O969" i="5"/>
  <c r="O970" i="5"/>
  <c r="O971" i="5"/>
  <c r="O972" i="5"/>
  <c r="O973" i="5"/>
  <c r="O975" i="5"/>
  <c r="O976" i="5"/>
  <c r="O977" i="5"/>
  <c r="O978" i="5"/>
  <c r="O979" i="5"/>
  <c r="O980" i="5"/>
  <c r="O981" i="5"/>
  <c r="O982" i="5"/>
  <c r="O983" i="5"/>
  <c r="O984" i="5"/>
  <c r="O985" i="5"/>
  <c r="O987" i="5"/>
  <c r="O988" i="5"/>
  <c r="O989" i="5"/>
  <c r="O990" i="5"/>
  <c r="O991" i="5"/>
  <c r="O992" i="5"/>
  <c r="O993" i="5"/>
  <c r="O994" i="5"/>
  <c r="O995" i="5"/>
  <c r="O996" i="5"/>
  <c r="O997" i="5"/>
  <c r="O999" i="5"/>
  <c r="O1000" i="5"/>
  <c r="O1001" i="5"/>
  <c r="O1002" i="5"/>
  <c r="O1003" i="5"/>
  <c r="O1004" i="5"/>
  <c r="O1005" i="5"/>
  <c r="O1006" i="5"/>
  <c r="O1007" i="5"/>
  <c r="O1008" i="5"/>
  <c r="O1009" i="5"/>
  <c r="O1011" i="5"/>
  <c r="O1012" i="5"/>
  <c r="O1013" i="5"/>
  <c r="O1014" i="5"/>
  <c r="O1015" i="5"/>
  <c r="O1016" i="5"/>
  <c r="O1017" i="5"/>
  <c r="O1018" i="5"/>
  <c r="O1019" i="5"/>
  <c r="O1020" i="5"/>
  <c r="O1021" i="5"/>
  <c r="O1023" i="5"/>
  <c r="O1024" i="5"/>
  <c r="O1025" i="5"/>
  <c r="O1026" i="5"/>
  <c r="O1027" i="5"/>
  <c r="O1028" i="5"/>
  <c r="O1029" i="5"/>
  <c r="O1030" i="5"/>
  <c r="O1031" i="5"/>
  <c r="O1032" i="5"/>
  <c r="O1033" i="5"/>
  <c r="O1035" i="5"/>
  <c r="O1036" i="5"/>
  <c r="O1037" i="5"/>
  <c r="O1038" i="5"/>
  <c r="O1039" i="5"/>
  <c r="O1040" i="5"/>
  <c r="O1041" i="5"/>
  <c r="O1042" i="5"/>
  <c r="O1043" i="5"/>
  <c r="O1044" i="5"/>
  <c r="O1045" i="5"/>
  <c r="O1047" i="5"/>
  <c r="O1048" i="5"/>
  <c r="O1049" i="5"/>
  <c r="O1050" i="5"/>
  <c r="O1051" i="5"/>
  <c r="O1052" i="5"/>
  <c r="O1053" i="5"/>
  <c r="O1054" i="5"/>
  <c r="O1055" i="5"/>
  <c r="O1056" i="5"/>
  <c r="O1057" i="5"/>
  <c r="O1059" i="5"/>
  <c r="O1060" i="5"/>
  <c r="O1061" i="5"/>
  <c r="O1062" i="5"/>
  <c r="O1063" i="5"/>
  <c r="O1064" i="5"/>
  <c r="O1065" i="5"/>
  <c r="O1066" i="5"/>
  <c r="O1067" i="5"/>
  <c r="O1068" i="5"/>
  <c r="O1069" i="5"/>
  <c r="O1071" i="5"/>
  <c r="O1072" i="5"/>
  <c r="O1073" i="5"/>
  <c r="O1074" i="5"/>
  <c r="O1075" i="5"/>
  <c r="O1076" i="5"/>
  <c r="O1077" i="5"/>
  <c r="O1078" i="5"/>
  <c r="O1079" i="5"/>
  <c r="O1080" i="5"/>
  <c r="O1081" i="5"/>
  <c r="O1083" i="5"/>
  <c r="O1084" i="5"/>
  <c r="O1085" i="5"/>
  <c r="O1086" i="5"/>
  <c r="O1087" i="5"/>
  <c r="O1088" i="5"/>
  <c r="O1089" i="5"/>
  <c r="O1090" i="5"/>
  <c r="O1091" i="5"/>
  <c r="O1092" i="5"/>
  <c r="O1093" i="5"/>
  <c r="O1095" i="5"/>
  <c r="O1096" i="5"/>
  <c r="O1097" i="5"/>
  <c r="O1098" i="5"/>
  <c r="O1099" i="5"/>
  <c r="O1100" i="5"/>
  <c r="O1101" i="5"/>
  <c r="O1102" i="5"/>
  <c r="O1103" i="5"/>
  <c r="O1104" i="5"/>
  <c r="O1105" i="5"/>
  <c r="O1107" i="5"/>
  <c r="O1108" i="5"/>
  <c r="O1109" i="5"/>
  <c r="O1110" i="5"/>
  <c r="O1111" i="5"/>
  <c r="O1112" i="5"/>
  <c r="O1113" i="5"/>
  <c r="O1114" i="5"/>
  <c r="O1115" i="5"/>
  <c r="O1116" i="5"/>
  <c r="O1117" i="5"/>
  <c r="O1119" i="5"/>
  <c r="O1120" i="5"/>
  <c r="O1121" i="5"/>
  <c r="O1122" i="5"/>
  <c r="O1123" i="5"/>
  <c r="O1124" i="5"/>
  <c r="O1125" i="5"/>
  <c r="O1126" i="5"/>
  <c r="O1127" i="5"/>
  <c r="O1128" i="5"/>
  <c r="O1129" i="5"/>
  <c r="O1131" i="5"/>
  <c r="O1132" i="5"/>
  <c r="O1133" i="5"/>
  <c r="O1134" i="5"/>
  <c r="O1135" i="5"/>
  <c r="O1136" i="5"/>
  <c r="O1137" i="5"/>
  <c r="O1138" i="5"/>
  <c r="O1139" i="5"/>
  <c r="O1140" i="5"/>
  <c r="O1141" i="5"/>
  <c r="O1143" i="5"/>
  <c r="O1144" i="5"/>
  <c r="O1145" i="5"/>
  <c r="O1146" i="5"/>
  <c r="O1147" i="5"/>
  <c r="O1148" i="5"/>
  <c r="O1149" i="5"/>
  <c r="O1150" i="5"/>
  <c r="O1151" i="5"/>
  <c r="O1152" i="5"/>
  <c r="O1153" i="5"/>
  <c r="O1155" i="5"/>
  <c r="O1156" i="5"/>
  <c r="O1157" i="5"/>
  <c r="O1158" i="5"/>
  <c r="O1159" i="5"/>
  <c r="O1160" i="5"/>
  <c r="O1161" i="5"/>
  <c r="O1162" i="5"/>
  <c r="O1163" i="5"/>
  <c r="O1164" i="5"/>
  <c r="O1165" i="5"/>
  <c r="O1167" i="5"/>
  <c r="O1168" i="5"/>
  <c r="O1169" i="5"/>
  <c r="O1170" i="5"/>
  <c r="O1171" i="5"/>
  <c r="O1172" i="5"/>
  <c r="O1173" i="5"/>
  <c r="O1174" i="5"/>
  <c r="O1175" i="5"/>
  <c r="O1176" i="5"/>
  <c r="O1177" i="5"/>
  <c r="O1179" i="5"/>
  <c r="O1180" i="5"/>
  <c r="O1181" i="5"/>
  <c r="O1182" i="5"/>
  <c r="O1183" i="5"/>
  <c r="O1184" i="5"/>
  <c r="O1185" i="5"/>
  <c r="O1186" i="5"/>
  <c r="O1187" i="5"/>
  <c r="O1188" i="5"/>
  <c r="O1189" i="5"/>
  <c r="O1191" i="5"/>
  <c r="O1192" i="5"/>
  <c r="O1193" i="5"/>
  <c r="O1194" i="5"/>
  <c r="O1195" i="5"/>
  <c r="O1196" i="5"/>
  <c r="O1197" i="5"/>
  <c r="O1198" i="5"/>
  <c r="O1199" i="5"/>
  <c r="O1200" i="5"/>
  <c r="O1201" i="5"/>
  <c r="O1203" i="5"/>
  <c r="O1204" i="5"/>
  <c r="O1205" i="5"/>
  <c r="O1206" i="5"/>
  <c r="O1207" i="5"/>
  <c r="O1208" i="5"/>
  <c r="O1209" i="5"/>
  <c r="O1210" i="5"/>
  <c r="O1211" i="5"/>
  <c r="O1212" i="5"/>
  <c r="O1213" i="5"/>
  <c r="O1215" i="5"/>
  <c r="O1216" i="5"/>
  <c r="O1217" i="5"/>
  <c r="O1218" i="5"/>
  <c r="O1219" i="5"/>
  <c r="O1220" i="5"/>
  <c r="O1221" i="5"/>
  <c r="O1222" i="5"/>
  <c r="O1223" i="5"/>
  <c r="O1224" i="5"/>
  <c r="O1225" i="5"/>
  <c r="O1227" i="5"/>
  <c r="O1228" i="5"/>
  <c r="O1229" i="5"/>
  <c r="O1230" i="5"/>
  <c r="O1231" i="5"/>
  <c r="O1232" i="5"/>
  <c r="O1233" i="5"/>
  <c r="O1234" i="5"/>
  <c r="O1235" i="5"/>
  <c r="O1236" i="5"/>
  <c r="O1237" i="5"/>
  <c r="O1239" i="5"/>
  <c r="O1240" i="5"/>
  <c r="O1241" i="5"/>
  <c r="O1242" i="5"/>
  <c r="O1243" i="5"/>
  <c r="O1244" i="5"/>
  <c r="O1245" i="5"/>
  <c r="O1246" i="5"/>
  <c r="O1247" i="5"/>
  <c r="O1248" i="5"/>
  <c r="O1249" i="5"/>
  <c r="O1251" i="5"/>
  <c r="O1252" i="5"/>
  <c r="O1253" i="5"/>
  <c r="O1254" i="5"/>
  <c r="O1255" i="5"/>
  <c r="O1256" i="5"/>
  <c r="O1257" i="5"/>
  <c r="O1258" i="5"/>
  <c r="O1259" i="5"/>
  <c r="O1260" i="5"/>
  <c r="O1261" i="5"/>
  <c r="O1263" i="5"/>
  <c r="O1264" i="5"/>
  <c r="O1265" i="5"/>
  <c r="O1266" i="5"/>
  <c r="O1267" i="5"/>
  <c r="O1268" i="5"/>
  <c r="O1269" i="5"/>
  <c r="O1270" i="5"/>
  <c r="O1271" i="5"/>
  <c r="O1272" i="5"/>
  <c r="O1273" i="5"/>
  <c r="O1275" i="5"/>
  <c r="O1276" i="5"/>
  <c r="O1277" i="5"/>
  <c r="O1278" i="5"/>
  <c r="O1279" i="5"/>
  <c r="O1280" i="5"/>
  <c r="O1281" i="5"/>
  <c r="O1282" i="5"/>
  <c r="O1283" i="5"/>
  <c r="O1284" i="5"/>
  <c r="O1285" i="5"/>
  <c r="O1287" i="5"/>
  <c r="O1288" i="5"/>
  <c r="O1289" i="5"/>
  <c r="O1290" i="5"/>
  <c r="O1291" i="5"/>
  <c r="O1292" i="5"/>
  <c r="O1293" i="5"/>
  <c r="O1294" i="5"/>
  <c r="O1295" i="5"/>
  <c r="O1296" i="5"/>
  <c r="O1297" i="5"/>
  <c r="O1299" i="5"/>
  <c r="O1300" i="5"/>
  <c r="O1301" i="5"/>
  <c r="O1302" i="5"/>
  <c r="O1303" i="5"/>
  <c r="O1304" i="5"/>
  <c r="O1305" i="5"/>
  <c r="O1306" i="5"/>
  <c r="O1307" i="5"/>
  <c r="O1308" i="5"/>
  <c r="O1309" i="5"/>
  <c r="O1311" i="5"/>
  <c r="O1312" i="5"/>
  <c r="O1313" i="5"/>
  <c r="O1314" i="5"/>
  <c r="O1315" i="5"/>
  <c r="O1316" i="5"/>
  <c r="O1317" i="5"/>
  <c r="O1318" i="5"/>
  <c r="O1319" i="5"/>
  <c r="O1320" i="5"/>
  <c r="O1321" i="5"/>
  <c r="O1323" i="5"/>
  <c r="O1324" i="5"/>
  <c r="O1325" i="5"/>
  <c r="O1326" i="5"/>
  <c r="O1327" i="5"/>
  <c r="O1328" i="5"/>
  <c r="O1329" i="5"/>
  <c r="O1330" i="5"/>
  <c r="O1331" i="5"/>
  <c r="O1332" i="5"/>
  <c r="O1333" i="5"/>
  <c r="O1335" i="5"/>
  <c r="O1336" i="5"/>
  <c r="O1337" i="5"/>
  <c r="O1338" i="5"/>
  <c r="O1339" i="5"/>
  <c r="O1340" i="5"/>
  <c r="O1341" i="5"/>
  <c r="O1342" i="5"/>
  <c r="O1343" i="5"/>
  <c r="O1344" i="5"/>
  <c r="O1345" i="5"/>
  <c r="O1347" i="5"/>
  <c r="O1348" i="5"/>
  <c r="O1349" i="5"/>
  <c r="O1350" i="5"/>
  <c r="O1351" i="5"/>
  <c r="O1352" i="5"/>
  <c r="O1353" i="5"/>
  <c r="O1354" i="5"/>
  <c r="O1355" i="5"/>
  <c r="O1356" i="5"/>
  <c r="O1357" i="5"/>
  <c r="O1359" i="5"/>
  <c r="O1360" i="5"/>
  <c r="O1361" i="5"/>
  <c r="O1362" i="5"/>
  <c r="O1363" i="5"/>
  <c r="O1364" i="5"/>
  <c r="O1365" i="5"/>
  <c r="O1366" i="5"/>
  <c r="O1367" i="5"/>
  <c r="O1368" i="5"/>
  <c r="O1369" i="5"/>
  <c r="O1371" i="5"/>
  <c r="O1372" i="5"/>
  <c r="O1373" i="5"/>
  <c r="O1374" i="5"/>
  <c r="O1375" i="5"/>
  <c r="O1376" i="5"/>
  <c r="O1377" i="5"/>
  <c r="O1378" i="5"/>
  <c r="O1379" i="5"/>
  <c r="O1380" i="5"/>
  <c r="O1381" i="5"/>
  <c r="O1383" i="5"/>
  <c r="O1384" i="5"/>
  <c r="O1385" i="5"/>
  <c r="O1386" i="5"/>
  <c r="O1387" i="5"/>
  <c r="O1388" i="5"/>
  <c r="O1389" i="5"/>
  <c r="O1390" i="5"/>
  <c r="O1391" i="5"/>
  <c r="O1392" i="5"/>
  <c r="O1393" i="5"/>
  <c r="O1395" i="5"/>
  <c r="O1396" i="5"/>
  <c r="O1397" i="5"/>
  <c r="O1398" i="5"/>
  <c r="O1399" i="5"/>
  <c r="O1400" i="5"/>
  <c r="O1401" i="5"/>
  <c r="O1402" i="5"/>
  <c r="O1403" i="5"/>
  <c r="O1404" i="5"/>
  <c r="O1405" i="5"/>
  <c r="O1407" i="5"/>
  <c r="O1408" i="5"/>
  <c r="O1409" i="5"/>
  <c r="O1410" i="5"/>
  <c r="O1411" i="5"/>
  <c r="O1412" i="5"/>
  <c r="O1413" i="5"/>
  <c r="O1414" i="5"/>
  <c r="O1415" i="5"/>
  <c r="O1416" i="5"/>
  <c r="O1417" i="5"/>
  <c r="O1419" i="5"/>
  <c r="O1420" i="5"/>
  <c r="O1421" i="5"/>
  <c r="O1422" i="5"/>
  <c r="O1423" i="5"/>
  <c r="O1424" i="5"/>
  <c r="O1425" i="5"/>
  <c r="O1426" i="5"/>
  <c r="O1427" i="5"/>
  <c r="O1428" i="5"/>
  <c r="O1429" i="5"/>
  <c r="O1431" i="5"/>
  <c r="O1432" i="5"/>
  <c r="O1433" i="5"/>
  <c r="O1434" i="5"/>
  <c r="O1435" i="5"/>
  <c r="O1436" i="5"/>
  <c r="O1437" i="5"/>
  <c r="O1438" i="5"/>
  <c r="O1439" i="5"/>
  <c r="O1440" i="5"/>
  <c r="O1441" i="5"/>
  <c r="O1443" i="5"/>
  <c r="O1444" i="5"/>
  <c r="O1445" i="5"/>
  <c r="O1446" i="5"/>
  <c r="O1447" i="5"/>
  <c r="O1448" i="5"/>
  <c r="O1449" i="5"/>
  <c r="O1450" i="5"/>
  <c r="O1451" i="5"/>
  <c r="O1452" i="5"/>
  <c r="O1453" i="5"/>
  <c r="O1455" i="5"/>
  <c r="O1456" i="5"/>
  <c r="O1457" i="5"/>
  <c r="O1458" i="5"/>
  <c r="O1459" i="5"/>
  <c r="O1460" i="5"/>
  <c r="O1461" i="5"/>
  <c r="O1462" i="5"/>
  <c r="O1463" i="5"/>
  <c r="O1464" i="5"/>
  <c r="O1465" i="5"/>
  <c r="O1467" i="5"/>
  <c r="O1468" i="5"/>
  <c r="O1469" i="5"/>
  <c r="O1470" i="5"/>
  <c r="O1471" i="5"/>
  <c r="O1472" i="5"/>
  <c r="O1473" i="5"/>
  <c r="O1474" i="5"/>
  <c r="O1475" i="5"/>
  <c r="O1476" i="5"/>
  <c r="O1477" i="5"/>
  <c r="O1479" i="5"/>
  <c r="O1480" i="5"/>
  <c r="O1481" i="5"/>
  <c r="O1482" i="5"/>
  <c r="O1483" i="5"/>
  <c r="O1484" i="5"/>
  <c r="O1485" i="5"/>
  <c r="O1486" i="5"/>
  <c r="O1487" i="5"/>
  <c r="O1488" i="5"/>
  <c r="O1489" i="5"/>
  <c r="O1491" i="5"/>
  <c r="O1492" i="5"/>
  <c r="O1493" i="5"/>
  <c r="O1494" i="5"/>
  <c r="O1495" i="5"/>
  <c r="O1496" i="5"/>
  <c r="O1497" i="5"/>
  <c r="O1498" i="5"/>
  <c r="O1499" i="5"/>
  <c r="O1500" i="5"/>
  <c r="O1501" i="5"/>
  <c r="O1503" i="5"/>
  <c r="O1504" i="5"/>
  <c r="O1505" i="5"/>
  <c r="O1506" i="5"/>
  <c r="O1507" i="5"/>
  <c r="O1508" i="5"/>
  <c r="O1509" i="5"/>
  <c r="O1510" i="5"/>
  <c r="O1511" i="5"/>
  <c r="O1512" i="5"/>
  <c r="O1513" i="5"/>
  <c r="O1515" i="5"/>
  <c r="O1516" i="5"/>
  <c r="O1517" i="5"/>
  <c r="O1518" i="5"/>
  <c r="O1519" i="5"/>
  <c r="O1520" i="5"/>
  <c r="O1521" i="5"/>
  <c r="O1522" i="5"/>
  <c r="O1523" i="5"/>
  <c r="O1524" i="5"/>
  <c r="O1525" i="5"/>
  <c r="O1527" i="5"/>
  <c r="O1528" i="5"/>
  <c r="O1529" i="5"/>
  <c r="O1530" i="5"/>
  <c r="O1531" i="5"/>
  <c r="O1532" i="5"/>
  <c r="O1533" i="5"/>
  <c r="O1534" i="5"/>
  <c r="O1535" i="5"/>
  <c r="O1536" i="5"/>
  <c r="O1537" i="5"/>
  <c r="O1539" i="5"/>
  <c r="O1540" i="5"/>
  <c r="O1541" i="5"/>
  <c r="O1542" i="5"/>
  <c r="O1543" i="5"/>
  <c r="O1544" i="5"/>
  <c r="O1545" i="5"/>
  <c r="O1546" i="5"/>
  <c r="O1547" i="5"/>
  <c r="O1548" i="5"/>
  <c r="O1549" i="5"/>
  <c r="O1551" i="5"/>
  <c r="O1552" i="5"/>
  <c r="O1553" i="5"/>
  <c r="O1554" i="5"/>
  <c r="O1555" i="5"/>
  <c r="O1556" i="5"/>
  <c r="O1557" i="5"/>
  <c r="O1558" i="5"/>
  <c r="O1559" i="5"/>
  <c r="O1560" i="5"/>
  <c r="O1561" i="5"/>
  <c r="O1563" i="5"/>
  <c r="O1564" i="5"/>
  <c r="O1565" i="5"/>
  <c r="O1566" i="5"/>
  <c r="O1567" i="5"/>
  <c r="O1568" i="5"/>
  <c r="O1569" i="5"/>
  <c r="O1570" i="5"/>
  <c r="O1571" i="5"/>
  <c r="O1572" i="5"/>
  <c r="O1573" i="5"/>
  <c r="O1575" i="5"/>
  <c r="O1576" i="5"/>
  <c r="O1577" i="5"/>
  <c r="O1578" i="5"/>
  <c r="O1579" i="5"/>
  <c r="O1580" i="5"/>
  <c r="O1581" i="5"/>
  <c r="O1582" i="5"/>
  <c r="O1583" i="5"/>
  <c r="O1584" i="5"/>
  <c r="O1585" i="5"/>
  <c r="O1587" i="5"/>
  <c r="O1588" i="5"/>
  <c r="O1589" i="5"/>
  <c r="O1590" i="5"/>
  <c r="O1591" i="5"/>
  <c r="O1592" i="5"/>
  <c r="O1593" i="5"/>
  <c r="O1594" i="5"/>
  <c r="O1595" i="5"/>
  <c r="O1596" i="5"/>
  <c r="O1597" i="5"/>
  <c r="O1599" i="5"/>
  <c r="O1600" i="5"/>
  <c r="O1601" i="5"/>
  <c r="O1602" i="5"/>
  <c r="O1603" i="5"/>
  <c r="O1604" i="5"/>
  <c r="O1605" i="5"/>
  <c r="O1606" i="5"/>
  <c r="O1607" i="5"/>
  <c r="O1608" i="5"/>
  <c r="O1609" i="5"/>
  <c r="O1611" i="5"/>
  <c r="O1612" i="5"/>
  <c r="O1613" i="5"/>
  <c r="O1614" i="5"/>
  <c r="O1615" i="5"/>
  <c r="O1616" i="5"/>
  <c r="O1617" i="5"/>
  <c r="O1618" i="5"/>
  <c r="O1619" i="5"/>
  <c r="O1620" i="5"/>
  <c r="O1621" i="5"/>
  <c r="O1623" i="5"/>
  <c r="O1624" i="5"/>
  <c r="O1625" i="5"/>
  <c r="O1626" i="5"/>
  <c r="O1627" i="5"/>
  <c r="O1628" i="5"/>
  <c r="O1629" i="5"/>
  <c r="O1630" i="5"/>
  <c r="O1631" i="5"/>
  <c r="O1632" i="5"/>
  <c r="O1633" i="5"/>
  <c r="O1635" i="5"/>
  <c r="O1636" i="5"/>
  <c r="O1637" i="5"/>
  <c r="O1638" i="5"/>
  <c r="O1639" i="5"/>
  <c r="O1640" i="5"/>
  <c r="O1641" i="5"/>
  <c r="O1642" i="5"/>
  <c r="O1643" i="5"/>
  <c r="O1644" i="5"/>
  <c r="O1645" i="5"/>
  <c r="O1647" i="5"/>
  <c r="O1648" i="5"/>
  <c r="O1649" i="5"/>
  <c r="O1650" i="5"/>
  <c r="O1651" i="5"/>
  <c r="O1652" i="5"/>
  <c r="O1653" i="5"/>
  <c r="O1654" i="5"/>
  <c r="O1655" i="5"/>
  <c r="O1656" i="5"/>
  <c r="O1657" i="5"/>
  <c r="O1659" i="5"/>
  <c r="O1660" i="5"/>
  <c r="O1661" i="5"/>
  <c r="O1662" i="5"/>
  <c r="O1663" i="5"/>
  <c r="O1664" i="5"/>
  <c r="O1665" i="5"/>
  <c r="O1666" i="5"/>
  <c r="O1667" i="5"/>
  <c r="O1668" i="5"/>
  <c r="O1669" i="5"/>
  <c r="O1671" i="5"/>
  <c r="O1672" i="5"/>
  <c r="O1673" i="5"/>
  <c r="O1674" i="5"/>
  <c r="O1675" i="5"/>
  <c r="O1676" i="5"/>
  <c r="O1677" i="5"/>
  <c r="O1678" i="5"/>
  <c r="O1679" i="5"/>
  <c r="O1680" i="5"/>
  <c r="O1681" i="5"/>
  <c r="O1683" i="5"/>
  <c r="O1684" i="5"/>
  <c r="O1685" i="5"/>
  <c r="O1686" i="5"/>
  <c r="O1687" i="5"/>
  <c r="O1688" i="5"/>
  <c r="O1689" i="5"/>
  <c r="O1690" i="5"/>
  <c r="O1691" i="5"/>
  <c r="O1692" i="5"/>
  <c r="O1693" i="5"/>
  <c r="O1695" i="5"/>
  <c r="O1696" i="5"/>
  <c r="O1697" i="5"/>
  <c r="O1698" i="5"/>
  <c r="O1699" i="5"/>
  <c r="O1700" i="5"/>
  <c r="O1701" i="5"/>
  <c r="O1702" i="5"/>
  <c r="O1703" i="5"/>
  <c r="O1704" i="5"/>
  <c r="O1705" i="5"/>
  <c r="O1707" i="5"/>
  <c r="O1708" i="5"/>
  <c r="O1709" i="5"/>
  <c r="O1710" i="5"/>
  <c r="O1711" i="5"/>
  <c r="O1712" i="5"/>
  <c r="O1713" i="5"/>
  <c r="O1714" i="5"/>
  <c r="O1715" i="5"/>
  <c r="O1716" i="5"/>
  <c r="O1717" i="5"/>
  <c r="O1719" i="5"/>
  <c r="O1720" i="5"/>
  <c r="O1721" i="5"/>
  <c r="O1722" i="5"/>
  <c r="O1723" i="5"/>
  <c r="O1724" i="5"/>
  <c r="O1725" i="5"/>
  <c r="O1726" i="5"/>
  <c r="O1727" i="5"/>
  <c r="O1728" i="5"/>
  <c r="O1729" i="5"/>
  <c r="O1731" i="5"/>
  <c r="O1732" i="5"/>
  <c r="O1733" i="5"/>
  <c r="O1734" i="5"/>
  <c r="O1735" i="5"/>
  <c r="O1736" i="5"/>
  <c r="O1737" i="5"/>
  <c r="O1738" i="5"/>
  <c r="O1739" i="5"/>
  <c r="O1740" i="5"/>
  <c r="O1741" i="5"/>
  <c r="O1743" i="5"/>
  <c r="O1744" i="5"/>
  <c r="O1745" i="5"/>
  <c r="O1746" i="5"/>
  <c r="O1747" i="5"/>
  <c r="O1748" i="5"/>
  <c r="N3" i="5"/>
  <c r="N4" i="5"/>
  <c r="N5" i="5"/>
  <c r="N6" i="5"/>
  <c r="N7" i="5"/>
  <c r="N8" i="5"/>
  <c r="N9" i="5"/>
  <c r="N10" i="5"/>
  <c r="N11" i="5"/>
  <c r="N12" i="5"/>
  <c r="N13" i="5"/>
  <c r="N15" i="5"/>
  <c r="N16" i="5"/>
  <c r="N17" i="5"/>
  <c r="N18" i="5"/>
  <c r="N19" i="5"/>
  <c r="N20" i="5"/>
  <c r="N21" i="5"/>
  <c r="N22" i="5"/>
  <c r="N23" i="5"/>
  <c r="N24" i="5"/>
  <c r="N25" i="5"/>
  <c r="N27" i="5"/>
  <c r="N28" i="5"/>
  <c r="N29" i="5"/>
  <c r="N30" i="5"/>
  <c r="N31" i="5"/>
  <c r="N32" i="5"/>
  <c r="N33" i="5"/>
  <c r="N34" i="5"/>
  <c r="N35" i="5"/>
  <c r="N36" i="5"/>
  <c r="N37" i="5"/>
  <c r="N39" i="5"/>
  <c r="N40" i="5"/>
  <c r="N41" i="5"/>
  <c r="N42" i="5"/>
  <c r="N43" i="5"/>
  <c r="N44" i="5"/>
  <c r="N45" i="5"/>
  <c r="N46" i="5"/>
  <c r="N47" i="5"/>
  <c r="N48" i="5"/>
  <c r="N49" i="5"/>
  <c r="N51" i="5"/>
  <c r="N52" i="5"/>
  <c r="N53" i="5"/>
  <c r="N54" i="5"/>
  <c r="N55" i="5"/>
  <c r="N56" i="5"/>
  <c r="N57" i="5"/>
  <c r="N58" i="5"/>
  <c r="N59" i="5"/>
  <c r="N60" i="5"/>
  <c r="N61" i="5"/>
  <c r="N63" i="5"/>
  <c r="N64" i="5"/>
  <c r="N65" i="5"/>
  <c r="N66" i="5"/>
  <c r="N67" i="5"/>
  <c r="N68" i="5"/>
  <c r="N69" i="5"/>
  <c r="N70" i="5"/>
  <c r="N71" i="5"/>
  <c r="N72" i="5"/>
  <c r="N73" i="5"/>
  <c r="N75" i="5"/>
  <c r="N76" i="5"/>
  <c r="N77" i="5"/>
  <c r="N78" i="5"/>
  <c r="N79" i="5"/>
  <c r="N80" i="5"/>
  <c r="N81" i="5"/>
  <c r="N82" i="5"/>
  <c r="N83" i="5"/>
  <c r="N84" i="5"/>
  <c r="N85" i="5"/>
  <c r="N87" i="5"/>
  <c r="N88" i="5"/>
  <c r="N89" i="5"/>
  <c r="N90" i="5"/>
  <c r="N91" i="5"/>
  <c r="N92" i="5"/>
  <c r="N93" i="5"/>
  <c r="N94" i="5"/>
  <c r="N95" i="5"/>
  <c r="N96" i="5"/>
  <c r="N97" i="5"/>
  <c r="N99" i="5"/>
  <c r="N100" i="5"/>
  <c r="N101" i="5"/>
  <c r="N102" i="5"/>
  <c r="N103" i="5"/>
  <c r="N104" i="5"/>
  <c r="N105" i="5"/>
  <c r="N106" i="5"/>
  <c r="N107" i="5"/>
  <c r="N108" i="5"/>
  <c r="N109" i="5"/>
  <c r="N111" i="5"/>
  <c r="N112" i="5"/>
  <c r="N113" i="5"/>
  <c r="N114" i="5"/>
  <c r="N115" i="5"/>
  <c r="N116" i="5"/>
  <c r="N117" i="5"/>
  <c r="N118" i="5"/>
  <c r="N119" i="5"/>
  <c r="N120" i="5"/>
  <c r="N121" i="5"/>
  <c r="N123" i="5"/>
  <c r="N124" i="5"/>
  <c r="N125" i="5"/>
  <c r="N126" i="5"/>
  <c r="N127" i="5"/>
  <c r="N128" i="5"/>
  <c r="N129" i="5"/>
  <c r="N130" i="5"/>
  <c r="N131" i="5"/>
  <c r="N132" i="5"/>
  <c r="N133" i="5"/>
  <c r="N135" i="5"/>
  <c r="N136" i="5"/>
  <c r="N137" i="5"/>
  <c r="N138" i="5"/>
  <c r="N139" i="5"/>
  <c r="N140" i="5"/>
  <c r="N141" i="5"/>
  <c r="N142" i="5"/>
  <c r="N143" i="5"/>
  <c r="N144" i="5"/>
  <c r="N145" i="5"/>
  <c r="N147" i="5"/>
  <c r="N148" i="5"/>
  <c r="N149" i="5"/>
  <c r="N150" i="5"/>
  <c r="N151" i="5"/>
  <c r="N152" i="5"/>
  <c r="N153" i="5"/>
  <c r="N154" i="5"/>
  <c r="N155" i="5"/>
  <c r="N156" i="5"/>
  <c r="N157" i="5"/>
  <c r="N159" i="5"/>
  <c r="N160" i="5"/>
  <c r="N161" i="5"/>
  <c r="N162" i="5"/>
  <c r="N163" i="5"/>
  <c r="N164" i="5"/>
  <c r="N165" i="5"/>
  <c r="N166" i="5"/>
  <c r="N167" i="5"/>
  <c r="N168" i="5"/>
  <c r="N169" i="5"/>
  <c r="N171" i="5"/>
  <c r="N172" i="5"/>
  <c r="N173" i="5"/>
  <c r="N174" i="5"/>
  <c r="N175" i="5"/>
  <c r="N176" i="5"/>
  <c r="N177" i="5"/>
  <c r="N178" i="5"/>
  <c r="N179" i="5"/>
  <c r="N180" i="5"/>
  <c r="N181" i="5"/>
  <c r="N183" i="5"/>
  <c r="N184" i="5"/>
  <c r="N185" i="5"/>
  <c r="N186" i="5"/>
  <c r="N187" i="5"/>
  <c r="N188" i="5"/>
  <c r="N189" i="5"/>
  <c r="N190" i="5"/>
  <c r="N191" i="5"/>
  <c r="N192" i="5"/>
  <c r="N193" i="5"/>
  <c r="N195" i="5"/>
  <c r="N196" i="5"/>
  <c r="N197" i="5"/>
  <c r="N198" i="5"/>
  <c r="N199" i="5"/>
  <c r="N200" i="5"/>
  <c r="N201" i="5"/>
  <c r="N202" i="5"/>
  <c r="N203" i="5"/>
  <c r="N204" i="5"/>
  <c r="N205" i="5"/>
  <c r="N207" i="5"/>
  <c r="N208" i="5"/>
  <c r="N209" i="5"/>
  <c r="N210" i="5"/>
  <c r="N211" i="5"/>
  <c r="N212" i="5"/>
  <c r="N213" i="5"/>
  <c r="N214" i="5"/>
  <c r="N215" i="5"/>
  <c r="N216" i="5"/>
  <c r="N217" i="5"/>
  <c r="N219" i="5"/>
  <c r="N220" i="5"/>
  <c r="N221" i="5"/>
  <c r="N222" i="5"/>
  <c r="N223" i="5"/>
  <c r="N224" i="5"/>
  <c r="N225" i="5"/>
  <c r="N226" i="5"/>
  <c r="N227" i="5"/>
  <c r="N228" i="5"/>
  <c r="N229" i="5"/>
  <c r="N231" i="5"/>
  <c r="N232" i="5"/>
  <c r="N233" i="5"/>
  <c r="N234" i="5"/>
  <c r="N235" i="5"/>
  <c r="N236" i="5"/>
  <c r="N237" i="5"/>
  <c r="N238" i="5"/>
  <c r="N239" i="5"/>
  <c r="N240" i="5"/>
  <c r="N241" i="5"/>
  <c r="N243" i="5"/>
  <c r="N244" i="5"/>
  <c r="N245" i="5"/>
  <c r="N246" i="5"/>
  <c r="N247" i="5"/>
  <c r="N248" i="5"/>
  <c r="N249" i="5"/>
  <c r="N250" i="5"/>
  <c r="N251" i="5"/>
  <c r="N252" i="5"/>
  <c r="N253" i="5"/>
  <c r="N255" i="5"/>
  <c r="N256" i="5"/>
  <c r="N257" i="5"/>
  <c r="N258" i="5"/>
  <c r="N259" i="5"/>
  <c r="N260" i="5"/>
  <c r="N261" i="5"/>
  <c r="N262" i="5"/>
  <c r="N263" i="5"/>
  <c r="N264" i="5"/>
  <c r="N265" i="5"/>
  <c r="N267" i="5"/>
  <c r="N268" i="5"/>
  <c r="N269" i="5"/>
  <c r="N270" i="5"/>
  <c r="N271" i="5"/>
  <c r="N272" i="5"/>
  <c r="N273" i="5"/>
  <c r="N274" i="5"/>
  <c r="N275" i="5"/>
  <c r="N276" i="5"/>
  <c r="N277" i="5"/>
  <c r="N279" i="5"/>
  <c r="N280" i="5"/>
  <c r="N281" i="5"/>
  <c r="N282" i="5"/>
  <c r="N283" i="5"/>
  <c r="N284" i="5"/>
  <c r="N285" i="5"/>
  <c r="N286" i="5"/>
  <c r="N287" i="5"/>
  <c r="N288" i="5"/>
  <c r="N289" i="5"/>
  <c r="N291" i="5"/>
  <c r="N292" i="5"/>
  <c r="N293" i="5"/>
  <c r="N294" i="5"/>
  <c r="N295" i="5"/>
  <c r="N296" i="5"/>
  <c r="N297" i="5"/>
  <c r="N298" i="5"/>
  <c r="N299" i="5"/>
  <c r="N300" i="5"/>
  <c r="N301" i="5"/>
  <c r="N303" i="5"/>
  <c r="N304" i="5"/>
  <c r="N305" i="5"/>
  <c r="N306" i="5"/>
  <c r="N307" i="5"/>
  <c r="N308" i="5"/>
  <c r="N309" i="5"/>
  <c r="N310" i="5"/>
  <c r="N311" i="5"/>
  <c r="N312" i="5"/>
  <c r="N313" i="5"/>
  <c r="N315" i="5"/>
  <c r="N316" i="5"/>
  <c r="N317" i="5"/>
  <c r="N318" i="5"/>
  <c r="N319" i="5"/>
  <c r="N320" i="5"/>
  <c r="N321" i="5"/>
  <c r="N322" i="5"/>
  <c r="N323" i="5"/>
  <c r="N324" i="5"/>
  <c r="N325" i="5"/>
  <c r="N327" i="5"/>
  <c r="N328" i="5"/>
  <c r="N329" i="5"/>
  <c r="N330" i="5"/>
  <c r="N331" i="5"/>
  <c r="N332" i="5"/>
  <c r="N333" i="5"/>
  <c r="N334" i="5"/>
  <c r="N335" i="5"/>
  <c r="N336" i="5"/>
  <c r="N337" i="5"/>
  <c r="N339" i="5"/>
  <c r="N340" i="5"/>
  <c r="N341" i="5"/>
  <c r="N342" i="5"/>
  <c r="N343" i="5"/>
  <c r="N344" i="5"/>
  <c r="N345" i="5"/>
  <c r="N346" i="5"/>
  <c r="N347" i="5"/>
  <c r="N348" i="5"/>
  <c r="N349" i="5"/>
  <c r="N351" i="5"/>
  <c r="N352" i="5"/>
  <c r="N353" i="5"/>
  <c r="N354" i="5"/>
  <c r="N355" i="5"/>
  <c r="N356" i="5"/>
  <c r="N357" i="5"/>
  <c r="N358" i="5"/>
  <c r="N359" i="5"/>
  <c r="N360" i="5"/>
  <c r="N361" i="5"/>
  <c r="N363" i="5"/>
  <c r="N364" i="5"/>
  <c r="N365" i="5"/>
  <c r="N366" i="5"/>
  <c r="N367" i="5"/>
  <c r="N368" i="5"/>
  <c r="N369" i="5"/>
  <c r="N370" i="5"/>
  <c r="N371" i="5"/>
  <c r="N372" i="5"/>
  <c r="N373" i="5"/>
  <c r="N375" i="5"/>
  <c r="N376" i="5"/>
  <c r="N377" i="5"/>
  <c r="N378" i="5"/>
  <c r="N379" i="5"/>
  <c r="N380" i="5"/>
  <c r="N381" i="5"/>
  <c r="N382" i="5"/>
  <c r="N383" i="5"/>
  <c r="N384" i="5"/>
  <c r="N385" i="5"/>
  <c r="N387" i="5"/>
  <c r="N388" i="5"/>
  <c r="N389" i="5"/>
  <c r="N390" i="5"/>
  <c r="N391" i="5"/>
  <c r="N392" i="5"/>
  <c r="N393" i="5"/>
  <c r="N394" i="5"/>
  <c r="N395" i="5"/>
  <c r="N396" i="5"/>
  <c r="N397" i="5"/>
  <c r="N399" i="5"/>
  <c r="N400" i="5"/>
  <c r="N401" i="5"/>
  <c r="N402" i="5"/>
  <c r="N403" i="5"/>
  <c r="N404" i="5"/>
  <c r="N405" i="5"/>
  <c r="N406" i="5"/>
  <c r="N407" i="5"/>
  <c r="N408" i="5"/>
  <c r="N409" i="5"/>
  <c r="N411" i="5"/>
  <c r="N412" i="5"/>
  <c r="N413" i="5"/>
  <c r="N414" i="5"/>
  <c r="N415" i="5"/>
  <c r="N416" i="5"/>
  <c r="N417" i="5"/>
  <c r="N418" i="5"/>
  <c r="N419" i="5"/>
  <c r="N420" i="5"/>
  <c r="N421" i="5"/>
  <c r="N423" i="5"/>
  <c r="N424" i="5"/>
  <c r="N425" i="5"/>
  <c r="N426" i="5"/>
  <c r="N427" i="5"/>
  <c r="N428" i="5"/>
  <c r="N429" i="5"/>
  <c r="N430" i="5"/>
  <c r="N431" i="5"/>
  <c r="N432" i="5"/>
  <c r="N433" i="5"/>
  <c r="N435" i="5"/>
  <c r="N436" i="5"/>
  <c r="N437" i="5"/>
  <c r="N438" i="5"/>
  <c r="N439" i="5"/>
  <c r="N440" i="5"/>
  <c r="N441" i="5"/>
  <c r="N442" i="5"/>
  <c r="N443" i="5"/>
  <c r="N444" i="5"/>
  <c r="N445" i="5"/>
  <c r="N447" i="5"/>
  <c r="N448" i="5"/>
  <c r="N449" i="5"/>
  <c r="N450" i="5"/>
  <c r="N451" i="5"/>
  <c r="N452" i="5"/>
  <c r="N453" i="5"/>
  <c r="N454" i="5"/>
  <c r="N455" i="5"/>
  <c r="N456" i="5"/>
  <c r="N457" i="5"/>
  <c r="N459" i="5"/>
  <c r="N460" i="5"/>
  <c r="N461" i="5"/>
  <c r="N462" i="5"/>
  <c r="N463" i="5"/>
  <c r="N464" i="5"/>
  <c r="N465" i="5"/>
  <c r="N466" i="5"/>
  <c r="N467" i="5"/>
  <c r="N468" i="5"/>
  <c r="N469" i="5"/>
  <c r="N471" i="5"/>
  <c r="N472" i="5"/>
  <c r="N473" i="5"/>
  <c r="N474" i="5"/>
  <c r="N475" i="5"/>
  <c r="N476" i="5"/>
  <c r="N477" i="5"/>
  <c r="N478" i="5"/>
  <c r="N479" i="5"/>
  <c r="N480" i="5"/>
  <c r="N481" i="5"/>
  <c r="N483" i="5"/>
  <c r="N484" i="5"/>
  <c r="N485" i="5"/>
  <c r="N486" i="5"/>
  <c r="N487" i="5"/>
  <c r="N488" i="5"/>
  <c r="N489" i="5"/>
  <c r="N490" i="5"/>
  <c r="N491" i="5"/>
  <c r="N492" i="5"/>
  <c r="N493" i="5"/>
  <c r="N495" i="5"/>
  <c r="N496" i="5"/>
  <c r="N497" i="5"/>
  <c r="N498" i="5"/>
  <c r="N499" i="5"/>
  <c r="N500" i="5"/>
  <c r="N501" i="5"/>
  <c r="N502" i="5"/>
  <c r="N503" i="5"/>
  <c r="N504" i="5"/>
  <c r="N505" i="5"/>
  <c r="N507" i="5"/>
  <c r="N508" i="5"/>
  <c r="N509" i="5"/>
  <c r="N510" i="5"/>
  <c r="N511" i="5"/>
  <c r="N512" i="5"/>
  <c r="N513" i="5"/>
  <c r="N514" i="5"/>
  <c r="N515" i="5"/>
  <c r="N516" i="5"/>
  <c r="N517" i="5"/>
  <c r="N519" i="5"/>
  <c r="N520" i="5"/>
  <c r="N521" i="5"/>
  <c r="N522" i="5"/>
  <c r="N523" i="5"/>
  <c r="N524" i="5"/>
  <c r="N525" i="5"/>
  <c r="N526" i="5"/>
  <c r="N527" i="5"/>
  <c r="N528" i="5"/>
  <c r="N529" i="5"/>
  <c r="N531" i="5"/>
  <c r="N532" i="5"/>
  <c r="N533" i="5"/>
  <c r="N534" i="5"/>
  <c r="N535" i="5"/>
  <c r="N536" i="5"/>
  <c r="N537" i="5"/>
  <c r="N538" i="5"/>
  <c r="N539" i="5"/>
  <c r="N540" i="5"/>
  <c r="N541" i="5"/>
  <c r="N543" i="5"/>
  <c r="N544" i="5"/>
  <c r="N545" i="5"/>
  <c r="N546" i="5"/>
  <c r="N547" i="5"/>
  <c r="N548" i="5"/>
  <c r="N549" i="5"/>
  <c r="N550" i="5"/>
  <c r="N551" i="5"/>
  <c r="N552" i="5"/>
  <c r="N553" i="5"/>
  <c r="N555" i="5"/>
  <c r="N556" i="5"/>
  <c r="N557" i="5"/>
  <c r="N558" i="5"/>
  <c r="N559" i="5"/>
  <c r="N560" i="5"/>
  <c r="N561" i="5"/>
  <c r="N562" i="5"/>
  <c r="N563" i="5"/>
  <c r="N564" i="5"/>
  <c r="N565" i="5"/>
  <c r="N567" i="5"/>
  <c r="N568" i="5"/>
  <c r="N569" i="5"/>
  <c r="N570" i="5"/>
  <c r="N571" i="5"/>
  <c r="N572" i="5"/>
  <c r="N573" i="5"/>
  <c r="N574" i="5"/>
  <c r="N575" i="5"/>
  <c r="N576" i="5"/>
  <c r="N577" i="5"/>
  <c r="N579" i="5"/>
  <c r="N580" i="5"/>
  <c r="N581" i="5"/>
  <c r="N582" i="5"/>
  <c r="N583" i="5"/>
  <c r="N584" i="5"/>
  <c r="N585" i="5"/>
  <c r="N586" i="5"/>
  <c r="N587" i="5"/>
  <c r="N588" i="5"/>
  <c r="N589" i="5"/>
  <c r="N591" i="5"/>
  <c r="N592" i="5"/>
  <c r="N593" i="5"/>
  <c r="N594" i="5"/>
  <c r="N595" i="5"/>
  <c r="N596" i="5"/>
  <c r="N597" i="5"/>
  <c r="N598" i="5"/>
  <c r="N599" i="5"/>
  <c r="N600" i="5"/>
  <c r="N601" i="5"/>
  <c r="N603" i="5"/>
  <c r="N604" i="5"/>
  <c r="N605" i="5"/>
  <c r="N606" i="5"/>
  <c r="N607" i="5"/>
  <c r="N608" i="5"/>
  <c r="N609" i="5"/>
  <c r="N610" i="5"/>
  <c r="N611" i="5"/>
  <c r="N612" i="5"/>
  <c r="N613" i="5"/>
  <c r="N615" i="5"/>
  <c r="N616" i="5"/>
  <c r="N617" i="5"/>
  <c r="N618" i="5"/>
  <c r="N619" i="5"/>
  <c r="N620" i="5"/>
  <c r="N621" i="5"/>
  <c r="N622" i="5"/>
  <c r="N623" i="5"/>
  <c r="N624" i="5"/>
  <c r="N625" i="5"/>
  <c r="N627" i="5"/>
  <c r="N628" i="5"/>
  <c r="N629" i="5"/>
  <c r="N630" i="5"/>
  <c r="N631" i="5"/>
  <c r="N632" i="5"/>
  <c r="N633" i="5"/>
  <c r="N634" i="5"/>
  <c r="N635" i="5"/>
  <c r="N636" i="5"/>
  <c r="N637" i="5"/>
  <c r="N639" i="5"/>
  <c r="N640" i="5"/>
  <c r="N641" i="5"/>
  <c r="N642" i="5"/>
  <c r="N643" i="5"/>
  <c r="N644" i="5"/>
  <c r="N645" i="5"/>
  <c r="N646" i="5"/>
  <c r="N647" i="5"/>
  <c r="N648" i="5"/>
  <c r="N649" i="5"/>
  <c r="N651" i="5"/>
  <c r="N652" i="5"/>
  <c r="N653" i="5"/>
  <c r="N654" i="5"/>
  <c r="N655" i="5"/>
  <c r="N656" i="5"/>
  <c r="N657" i="5"/>
  <c r="N658" i="5"/>
  <c r="N659" i="5"/>
  <c r="N660" i="5"/>
  <c r="N661" i="5"/>
  <c r="N663" i="5"/>
  <c r="N664" i="5"/>
  <c r="N665" i="5"/>
  <c r="N666" i="5"/>
  <c r="N667" i="5"/>
  <c r="N668" i="5"/>
  <c r="N669" i="5"/>
  <c r="N670" i="5"/>
  <c r="N671" i="5"/>
  <c r="N672" i="5"/>
  <c r="N673" i="5"/>
  <c r="N675" i="5"/>
  <c r="N676" i="5"/>
  <c r="N677" i="5"/>
  <c r="N678" i="5"/>
  <c r="N679" i="5"/>
  <c r="N680" i="5"/>
  <c r="N681" i="5"/>
  <c r="N682" i="5"/>
  <c r="N683" i="5"/>
  <c r="N684" i="5"/>
  <c r="N685" i="5"/>
  <c r="N687" i="5"/>
  <c r="N688" i="5"/>
  <c r="N689" i="5"/>
  <c r="N690" i="5"/>
  <c r="N691" i="5"/>
  <c r="N692" i="5"/>
  <c r="N693" i="5"/>
  <c r="N694" i="5"/>
  <c r="N695" i="5"/>
  <c r="N696" i="5"/>
  <c r="N697" i="5"/>
  <c r="N699" i="5"/>
  <c r="N700" i="5"/>
  <c r="N701" i="5"/>
  <c r="N702" i="5"/>
  <c r="N703" i="5"/>
  <c r="N704" i="5"/>
  <c r="N705" i="5"/>
  <c r="N706" i="5"/>
  <c r="N707" i="5"/>
  <c r="N708" i="5"/>
  <c r="N709" i="5"/>
  <c r="N711" i="5"/>
  <c r="N712" i="5"/>
  <c r="N713" i="5"/>
  <c r="N714" i="5"/>
  <c r="N715" i="5"/>
  <c r="N716" i="5"/>
  <c r="N717" i="5"/>
  <c r="N718" i="5"/>
  <c r="N719" i="5"/>
  <c r="N720" i="5"/>
  <c r="N721" i="5"/>
  <c r="N723" i="5"/>
  <c r="N724" i="5"/>
  <c r="N725" i="5"/>
  <c r="N726" i="5"/>
  <c r="N727" i="5"/>
  <c r="N728" i="5"/>
  <c r="N729" i="5"/>
  <c r="N730" i="5"/>
  <c r="N731" i="5"/>
  <c r="N732" i="5"/>
  <c r="N733" i="5"/>
  <c r="N735" i="5"/>
  <c r="N736" i="5"/>
  <c r="N737" i="5"/>
  <c r="N738" i="5"/>
  <c r="N739" i="5"/>
  <c r="N740" i="5"/>
  <c r="N741" i="5"/>
  <c r="N742" i="5"/>
  <c r="N743" i="5"/>
  <c r="N744" i="5"/>
  <c r="N745" i="5"/>
  <c r="N747" i="5"/>
  <c r="N748" i="5"/>
  <c r="N749" i="5"/>
  <c r="N750" i="5"/>
  <c r="N751" i="5"/>
  <c r="N752" i="5"/>
  <c r="N753" i="5"/>
  <c r="N754" i="5"/>
  <c r="N755" i="5"/>
  <c r="N756" i="5"/>
  <c r="N757" i="5"/>
  <c r="N759" i="5"/>
  <c r="N760" i="5"/>
  <c r="N761" i="5"/>
  <c r="N762" i="5"/>
  <c r="N763" i="5"/>
  <c r="N764" i="5"/>
  <c r="N765" i="5"/>
  <c r="N766" i="5"/>
  <c r="N767" i="5"/>
  <c r="N768" i="5"/>
  <c r="N769" i="5"/>
  <c r="N771" i="5"/>
  <c r="N772" i="5"/>
  <c r="N773" i="5"/>
  <c r="N774" i="5"/>
  <c r="N775" i="5"/>
  <c r="N776" i="5"/>
  <c r="N777" i="5"/>
  <c r="N778" i="5"/>
  <c r="N779" i="5"/>
  <c r="N780" i="5"/>
  <c r="N781" i="5"/>
  <c r="N783" i="5"/>
  <c r="N784" i="5"/>
  <c r="N785" i="5"/>
  <c r="N786" i="5"/>
  <c r="N787" i="5"/>
  <c r="N788" i="5"/>
  <c r="N789" i="5"/>
  <c r="N790" i="5"/>
  <c r="N791" i="5"/>
  <c r="N792" i="5"/>
  <c r="N793" i="5"/>
  <c r="N795" i="5"/>
  <c r="N796" i="5"/>
  <c r="N797" i="5"/>
  <c r="N798" i="5"/>
  <c r="N799" i="5"/>
  <c r="N800" i="5"/>
  <c r="N801" i="5"/>
  <c r="N802" i="5"/>
  <c r="N803" i="5"/>
  <c r="N804" i="5"/>
  <c r="N805" i="5"/>
  <c r="N807" i="5"/>
  <c r="N808" i="5"/>
  <c r="N809" i="5"/>
  <c r="N810" i="5"/>
  <c r="N811" i="5"/>
  <c r="N812" i="5"/>
  <c r="N813" i="5"/>
  <c r="N814" i="5"/>
  <c r="N815" i="5"/>
  <c r="N816" i="5"/>
  <c r="N817" i="5"/>
  <c r="N819" i="5"/>
  <c r="N820" i="5"/>
  <c r="N821" i="5"/>
  <c r="N822" i="5"/>
  <c r="N823" i="5"/>
  <c r="N824" i="5"/>
  <c r="N825" i="5"/>
  <c r="N826" i="5"/>
  <c r="N827" i="5"/>
  <c r="N828" i="5"/>
  <c r="N829" i="5"/>
  <c r="N831" i="5"/>
  <c r="N832" i="5"/>
  <c r="N833" i="5"/>
  <c r="N834" i="5"/>
  <c r="N835" i="5"/>
  <c r="N836" i="5"/>
  <c r="N837" i="5"/>
  <c r="N838" i="5"/>
  <c r="N839" i="5"/>
  <c r="N840" i="5"/>
  <c r="N841" i="5"/>
  <c r="N843" i="5"/>
  <c r="N844" i="5"/>
  <c r="N845" i="5"/>
  <c r="N846" i="5"/>
  <c r="N847" i="5"/>
  <c r="N848" i="5"/>
  <c r="N849" i="5"/>
  <c r="N850" i="5"/>
  <c r="N851" i="5"/>
  <c r="N852" i="5"/>
  <c r="N853" i="5"/>
  <c r="N855" i="5"/>
  <c r="N856" i="5"/>
  <c r="N857" i="5"/>
  <c r="N858" i="5"/>
  <c r="N859" i="5"/>
  <c r="N860" i="5"/>
  <c r="N861" i="5"/>
  <c r="N862" i="5"/>
  <c r="N863" i="5"/>
  <c r="N864" i="5"/>
  <c r="N865" i="5"/>
  <c r="N867" i="5"/>
  <c r="N868" i="5"/>
  <c r="N869" i="5"/>
  <c r="N870" i="5"/>
  <c r="N871" i="5"/>
  <c r="N872" i="5"/>
  <c r="N873" i="5"/>
  <c r="N874" i="5"/>
  <c r="N875" i="5"/>
  <c r="N876" i="5"/>
  <c r="N877" i="5"/>
  <c r="N879" i="5"/>
  <c r="N880" i="5"/>
  <c r="N881" i="5"/>
  <c r="N882" i="5"/>
  <c r="N883" i="5"/>
  <c r="N884" i="5"/>
  <c r="N885" i="5"/>
  <c r="N886" i="5"/>
  <c r="N887" i="5"/>
  <c r="N888" i="5"/>
  <c r="N889" i="5"/>
  <c r="N891" i="5"/>
  <c r="N892" i="5"/>
  <c r="N893" i="5"/>
  <c r="N894" i="5"/>
  <c r="N895" i="5"/>
  <c r="N896" i="5"/>
  <c r="N897" i="5"/>
  <c r="N898" i="5"/>
  <c r="N899" i="5"/>
  <c r="N900" i="5"/>
  <c r="N901" i="5"/>
  <c r="N903" i="5"/>
  <c r="N904" i="5"/>
  <c r="N905" i="5"/>
  <c r="N906" i="5"/>
  <c r="N907" i="5"/>
  <c r="N908" i="5"/>
  <c r="N909" i="5"/>
  <c r="N910" i="5"/>
  <c r="N911" i="5"/>
  <c r="N912" i="5"/>
  <c r="N913" i="5"/>
  <c r="N915" i="5"/>
  <c r="N916" i="5"/>
  <c r="N917" i="5"/>
  <c r="N918" i="5"/>
  <c r="N919" i="5"/>
  <c r="N920" i="5"/>
  <c r="N921" i="5"/>
  <c r="N922" i="5"/>
  <c r="N923" i="5"/>
  <c r="N924" i="5"/>
  <c r="N925" i="5"/>
  <c r="N927" i="5"/>
  <c r="N928" i="5"/>
  <c r="N929" i="5"/>
  <c r="N930" i="5"/>
  <c r="N931" i="5"/>
  <c r="N932" i="5"/>
  <c r="N933" i="5"/>
  <c r="N934" i="5"/>
  <c r="N935" i="5"/>
  <c r="N936" i="5"/>
  <c r="N937" i="5"/>
  <c r="N939" i="5"/>
  <c r="N940" i="5"/>
  <c r="N941" i="5"/>
  <c r="N942" i="5"/>
  <c r="N943" i="5"/>
  <c r="N944" i="5"/>
  <c r="N945" i="5"/>
  <c r="N946" i="5"/>
  <c r="N947" i="5"/>
  <c r="N948" i="5"/>
  <c r="N949" i="5"/>
  <c r="N951" i="5"/>
  <c r="N952" i="5"/>
  <c r="N953" i="5"/>
  <c r="N954" i="5"/>
  <c r="N955" i="5"/>
  <c r="N956" i="5"/>
  <c r="N957" i="5"/>
  <c r="N958" i="5"/>
  <c r="N959" i="5"/>
  <c r="N960" i="5"/>
  <c r="N961" i="5"/>
  <c r="N963" i="5"/>
  <c r="N964" i="5"/>
  <c r="N965" i="5"/>
  <c r="N966" i="5"/>
  <c r="N967" i="5"/>
  <c r="N968" i="5"/>
  <c r="N969" i="5"/>
  <c r="N970" i="5"/>
  <c r="N971" i="5"/>
  <c r="N972" i="5"/>
  <c r="N973" i="5"/>
  <c r="N975" i="5"/>
  <c r="N976" i="5"/>
  <c r="N977" i="5"/>
  <c r="N978" i="5"/>
  <c r="N979" i="5"/>
  <c r="N980" i="5"/>
  <c r="N981" i="5"/>
  <c r="N982" i="5"/>
  <c r="N983" i="5"/>
  <c r="N984" i="5"/>
  <c r="N985" i="5"/>
  <c r="N987" i="5"/>
  <c r="N988" i="5"/>
  <c r="N989" i="5"/>
  <c r="N990" i="5"/>
  <c r="N991" i="5"/>
  <c r="N992" i="5"/>
  <c r="N993" i="5"/>
  <c r="N994" i="5"/>
  <c r="N995" i="5"/>
  <c r="N996" i="5"/>
  <c r="N997" i="5"/>
  <c r="N999" i="5"/>
  <c r="N1000" i="5"/>
  <c r="N1001" i="5"/>
  <c r="N1002" i="5"/>
  <c r="N1003" i="5"/>
  <c r="N1004" i="5"/>
  <c r="N1005" i="5"/>
  <c r="N1006" i="5"/>
  <c r="N1007" i="5"/>
  <c r="N1008" i="5"/>
  <c r="N1009" i="5"/>
  <c r="N1011" i="5"/>
  <c r="N1012" i="5"/>
  <c r="N1013" i="5"/>
  <c r="N1014" i="5"/>
  <c r="N1015" i="5"/>
  <c r="N1016" i="5"/>
  <c r="N1017" i="5"/>
  <c r="N1018" i="5"/>
  <c r="N1019" i="5"/>
  <c r="N1020" i="5"/>
  <c r="N1021" i="5"/>
  <c r="N1023" i="5"/>
  <c r="N1024" i="5"/>
  <c r="N1025" i="5"/>
  <c r="N1026" i="5"/>
  <c r="N1027" i="5"/>
  <c r="N1028" i="5"/>
  <c r="N1029" i="5"/>
  <c r="N1030" i="5"/>
  <c r="N1031" i="5"/>
  <c r="N1032" i="5"/>
  <c r="N1033" i="5"/>
  <c r="N1035" i="5"/>
  <c r="N1036" i="5"/>
  <c r="N1037" i="5"/>
  <c r="N1038" i="5"/>
  <c r="N1039" i="5"/>
  <c r="N1040" i="5"/>
  <c r="N1041" i="5"/>
  <c r="N1042" i="5"/>
  <c r="N1043" i="5"/>
  <c r="N1044" i="5"/>
  <c r="N1045" i="5"/>
  <c r="N1047" i="5"/>
  <c r="N1048" i="5"/>
  <c r="N1049" i="5"/>
  <c r="N1050" i="5"/>
  <c r="N1051" i="5"/>
  <c r="N1052" i="5"/>
  <c r="N1053" i="5"/>
  <c r="N1054" i="5"/>
  <c r="N1055" i="5"/>
  <c r="N1056" i="5"/>
  <c r="N1057" i="5"/>
  <c r="N1059" i="5"/>
  <c r="N1060" i="5"/>
  <c r="N1061" i="5"/>
  <c r="N1062" i="5"/>
  <c r="N1063" i="5"/>
  <c r="N1064" i="5"/>
  <c r="N1065" i="5"/>
  <c r="N1066" i="5"/>
  <c r="N1067" i="5"/>
  <c r="N1068" i="5"/>
  <c r="N1069" i="5"/>
  <c r="N1071" i="5"/>
  <c r="N1072" i="5"/>
  <c r="N1073" i="5"/>
  <c r="N1074" i="5"/>
  <c r="N1075" i="5"/>
  <c r="N1076" i="5"/>
  <c r="N1077" i="5"/>
  <c r="N1078" i="5"/>
  <c r="N1079" i="5"/>
  <c r="N1080" i="5"/>
  <c r="N1081" i="5"/>
  <c r="N1083" i="5"/>
  <c r="N1084" i="5"/>
  <c r="N1085" i="5"/>
  <c r="N1086" i="5"/>
  <c r="N1087" i="5"/>
  <c r="N1088" i="5"/>
  <c r="N1089" i="5"/>
  <c r="N1090" i="5"/>
  <c r="N1091" i="5"/>
  <c r="N1092" i="5"/>
  <c r="N1093" i="5"/>
  <c r="N1095" i="5"/>
  <c r="N1096" i="5"/>
  <c r="N1097" i="5"/>
  <c r="N1098" i="5"/>
  <c r="N1099" i="5"/>
  <c r="N1100" i="5"/>
  <c r="N1101" i="5"/>
  <c r="N1102" i="5"/>
  <c r="N1103" i="5"/>
  <c r="N1104" i="5"/>
  <c r="N1105" i="5"/>
  <c r="N1107" i="5"/>
  <c r="N1108" i="5"/>
  <c r="N1109" i="5"/>
  <c r="N1110" i="5"/>
  <c r="N1111" i="5"/>
  <c r="N1112" i="5"/>
  <c r="N1113" i="5"/>
  <c r="N1114" i="5"/>
  <c r="N1115" i="5"/>
  <c r="N1116" i="5"/>
  <c r="N1117" i="5"/>
  <c r="N1119" i="5"/>
  <c r="N1120" i="5"/>
  <c r="N1121" i="5"/>
  <c r="N1122" i="5"/>
  <c r="N1123" i="5"/>
  <c r="N1124" i="5"/>
  <c r="N1125" i="5"/>
  <c r="N1126" i="5"/>
  <c r="N1127" i="5"/>
  <c r="N1128" i="5"/>
  <c r="N1129" i="5"/>
  <c r="N1131" i="5"/>
  <c r="N1132" i="5"/>
  <c r="N1133" i="5"/>
  <c r="N1134" i="5"/>
  <c r="N1135" i="5"/>
  <c r="N1136" i="5"/>
  <c r="N1137" i="5"/>
  <c r="N1138" i="5"/>
  <c r="N1139" i="5"/>
  <c r="N1140" i="5"/>
  <c r="N1141" i="5"/>
  <c r="N1143" i="5"/>
  <c r="N1144" i="5"/>
  <c r="N1145" i="5"/>
  <c r="N1146" i="5"/>
  <c r="N1147" i="5"/>
  <c r="N1148" i="5"/>
  <c r="N1149" i="5"/>
  <c r="N1150" i="5"/>
  <c r="N1151" i="5"/>
  <c r="N1152" i="5"/>
  <c r="N1153" i="5"/>
  <c r="N1155" i="5"/>
  <c r="N1156" i="5"/>
  <c r="N1157" i="5"/>
  <c r="N1158" i="5"/>
  <c r="N1159" i="5"/>
  <c r="N1160" i="5"/>
  <c r="N1161" i="5"/>
  <c r="N1162" i="5"/>
  <c r="N1163" i="5"/>
  <c r="N1164" i="5"/>
  <c r="N1165" i="5"/>
  <c r="N1167" i="5"/>
  <c r="N1168" i="5"/>
  <c r="N1169" i="5"/>
  <c r="N1170" i="5"/>
  <c r="N1171" i="5"/>
  <c r="N1172" i="5"/>
  <c r="N1173" i="5"/>
  <c r="N1174" i="5"/>
  <c r="N1175" i="5"/>
  <c r="N1176" i="5"/>
  <c r="N1177" i="5"/>
  <c r="N1179" i="5"/>
  <c r="N1180" i="5"/>
  <c r="N1181" i="5"/>
  <c r="N1182" i="5"/>
  <c r="N1183" i="5"/>
  <c r="N1184" i="5"/>
  <c r="N1185" i="5"/>
  <c r="N1186" i="5"/>
  <c r="N1187" i="5"/>
  <c r="N1188" i="5"/>
  <c r="N1189" i="5"/>
  <c r="N1191" i="5"/>
  <c r="N1192" i="5"/>
  <c r="N1193" i="5"/>
  <c r="N1194" i="5"/>
  <c r="N1195" i="5"/>
  <c r="N1196" i="5"/>
  <c r="N1197" i="5"/>
  <c r="N1198" i="5"/>
  <c r="N1199" i="5"/>
  <c r="N1200" i="5"/>
  <c r="N1201" i="5"/>
  <c r="N1203" i="5"/>
  <c r="N1204" i="5"/>
  <c r="N1205" i="5"/>
  <c r="N1206" i="5"/>
  <c r="N1207" i="5"/>
  <c r="N1208" i="5"/>
  <c r="N1209" i="5"/>
  <c r="N1210" i="5"/>
  <c r="N1211" i="5"/>
  <c r="N1212" i="5"/>
  <c r="N1213" i="5"/>
  <c r="N1215" i="5"/>
  <c r="N1216" i="5"/>
  <c r="N1217" i="5"/>
  <c r="N1218" i="5"/>
  <c r="N1219" i="5"/>
  <c r="N1220" i="5"/>
  <c r="N1221" i="5"/>
  <c r="N1222" i="5"/>
  <c r="N1223" i="5"/>
  <c r="N1224" i="5"/>
  <c r="N1225" i="5"/>
  <c r="N1227" i="5"/>
  <c r="N1228" i="5"/>
  <c r="N1229" i="5"/>
  <c r="N1230" i="5"/>
  <c r="N1231" i="5"/>
  <c r="N1232" i="5"/>
  <c r="N1233" i="5"/>
  <c r="N1234" i="5"/>
  <c r="N1235" i="5"/>
  <c r="N1236" i="5"/>
  <c r="N1237" i="5"/>
  <c r="N1239" i="5"/>
  <c r="N1240" i="5"/>
  <c r="N1241" i="5"/>
  <c r="N1242" i="5"/>
  <c r="N1243" i="5"/>
  <c r="N1244" i="5"/>
  <c r="N1245" i="5"/>
  <c r="N1246" i="5"/>
  <c r="N1247" i="5"/>
  <c r="N1248" i="5"/>
  <c r="N1249" i="5"/>
  <c r="N1251" i="5"/>
  <c r="N1252" i="5"/>
  <c r="N1253" i="5"/>
  <c r="N1254" i="5"/>
  <c r="N1255" i="5"/>
  <c r="N1256" i="5"/>
  <c r="N1257" i="5"/>
  <c r="N1258" i="5"/>
  <c r="N1259" i="5"/>
  <c r="N1260" i="5"/>
  <c r="N1261" i="5"/>
  <c r="N1263" i="5"/>
  <c r="N1264" i="5"/>
  <c r="N1265" i="5"/>
  <c r="N1266" i="5"/>
  <c r="N1267" i="5"/>
  <c r="N1268" i="5"/>
  <c r="N1269" i="5"/>
  <c r="N1270" i="5"/>
  <c r="N1271" i="5"/>
  <c r="N1272" i="5"/>
  <c r="N1273" i="5"/>
  <c r="N1275" i="5"/>
  <c r="N1276" i="5"/>
  <c r="N1277" i="5"/>
  <c r="N1278" i="5"/>
  <c r="N1279" i="5"/>
  <c r="N1280" i="5"/>
  <c r="N1281" i="5"/>
  <c r="N1282" i="5"/>
  <c r="N1283" i="5"/>
  <c r="N1284" i="5"/>
  <c r="N1285" i="5"/>
  <c r="N1287" i="5"/>
  <c r="N1288" i="5"/>
  <c r="N1289" i="5"/>
  <c r="N1290" i="5"/>
  <c r="N1291" i="5"/>
  <c r="N1292" i="5"/>
  <c r="N1293" i="5"/>
  <c r="N1294" i="5"/>
  <c r="N1295" i="5"/>
  <c r="N1296" i="5"/>
  <c r="N1297" i="5"/>
  <c r="N1299" i="5"/>
  <c r="N1300" i="5"/>
  <c r="N1301" i="5"/>
  <c r="N1302" i="5"/>
  <c r="N1303" i="5"/>
  <c r="N1304" i="5"/>
  <c r="N1305" i="5"/>
  <c r="N1306" i="5"/>
  <c r="N1307" i="5"/>
  <c r="N1308" i="5"/>
  <c r="N1309" i="5"/>
  <c r="N1311" i="5"/>
  <c r="N1312" i="5"/>
  <c r="N1313" i="5"/>
  <c r="N1314" i="5"/>
  <c r="N1315" i="5"/>
  <c r="N1316" i="5"/>
  <c r="N1317" i="5"/>
  <c r="N1318" i="5"/>
  <c r="N1319" i="5"/>
  <c r="N1320" i="5"/>
  <c r="N1321" i="5"/>
  <c r="N1323" i="5"/>
  <c r="N1324" i="5"/>
  <c r="N1325" i="5"/>
  <c r="N1326" i="5"/>
  <c r="N1327" i="5"/>
  <c r="N1328" i="5"/>
  <c r="N1329" i="5"/>
  <c r="N1330" i="5"/>
  <c r="N1331" i="5"/>
  <c r="N1332" i="5"/>
  <c r="N1333" i="5"/>
  <c r="N1335" i="5"/>
  <c r="N1336" i="5"/>
  <c r="N1337" i="5"/>
  <c r="N1338" i="5"/>
  <c r="N1339" i="5"/>
  <c r="N1340" i="5"/>
  <c r="N1341" i="5"/>
  <c r="N1342" i="5"/>
  <c r="N1343" i="5"/>
  <c r="N1344" i="5"/>
  <c r="N1345" i="5"/>
  <c r="N1347" i="5"/>
  <c r="N1348" i="5"/>
  <c r="N1349" i="5"/>
  <c r="N1350" i="5"/>
  <c r="N1351" i="5"/>
  <c r="N1352" i="5"/>
  <c r="N1353" i="5"/>
  <c r="N1354" i="5"/>
  <c r="N1355" i="5"/>
  <c r="N1356" i="5"/>
  <c r="N1357" i="5"/>
  <c r="N1359" i="5"/>
  <c r="N1360" i="5"/>
  <c r="N1361" i="5"/>
  <c r="N1362" i="5"/>
  <c r="N1363" i="5"/>
  <c r="N1364" i="5"/>
  <c r="N1365" i="5"/>
  <c r="N1366" i="5"/>
  <c r="N1367" i="5"/>
  <c r="N1368" i="5"/>
  <c r="N1369" i="5"/>
  <c r="N1371" i="5"/>
  <c r="N1372" i="5"/>
  <c r="N1373" i="5"/>
  <c r="N1374" i="5"/>
  <c r="N1375" i="5"/>
  <c r="N1376" i="5"/>
  <c r="N1377" i="5"/>
  <c r="N1378" i="5"/>
  <c r="N1379" i="5"/>
  <c r="N1380" i="5"/>
  <c r="N1381" i="5"/>
  <c r="N1383" i="5"/>
  <c r="N1384" i="5"/>
  <c r="N1385" i="5"/>
  <c r="N1386" i="5"/>
  <c r="N1387" i="5"/>
  <c r="N1388" i="5"/>
  <c r="N1389" i="5"/>
  <c r="N1390" i="5"/>
  <c r="N1391" i="5"/>
  <c r="N1392" i="5"/>
  <c r="N1393" i="5"/>
  <c r="N1395" i="5"/>
  <c r="N1396" i="5"/>
  <c r="N1397" i="5"/>
  <c r="N1398" i="5"/>
  <c r="N1399" i="5"/>
  <c r="N1400" i="5"/>
  <c r="N1401" i="5"/>
  <c r="N1402" i="5"/>
  <c r="N1403" i="5"/>
  <c r="N1404" i="5"/>
  <c r="N1405" i="5"/>
  <c r="N1407" i="5"/>
  <c r="N1408" i="5"/>
  <c r="N1409" i="5"/>
  <c r="N1410" i="5"/>
  <c r="N1411" i="5"/>
  <c r="N1412" i="5"/>
  <c r="N1413" i="5"/>
  <c r="N1414" i="5"/>
  <c r="N1415" i="5"/>
  <c r="N1416" i="5"/>
  <c r="N1417" i="5"/>
  <c r="N1419" i="5"/>
  <c r="N1420" i="5"/>
  <c r="N1421" i="5"/>
  <c r="N1422" i="5"/>
  <c r="N1423" i="5"/>
  <c r="N1424" i="5"/>
  <c r="N1425" i="5"/>
  <c r="N1426" i="5"/>
  <c r="N1427" i="5"/>
  <c r="N1428" i="5"/>
  <c r="N1429" i="5"/>
  <c r="N1431" i="5"/>
  <c r="N1432" i="5"/>
  <c r="N1433" i="5"/>
  <c r="N1434" i="5"/>
  <c r="N1435" i="5"/>
  <c r="N1436" i="5"/>
  <c r="N1437" i="5"/>
  <c r="N1438" i="5"/>
  <c r="N1439" i="5"/>
  <c r="N1440" i="5"/>
  <c r="N1441" i="5"/>
  <c r="N1443" i="5"/>
  <c r="N1444" i="5"/>
  <c r="N1445" i="5"/>
  <c r="N1446" i="5"/>
  <c r="N1447" i="5"/>
  <c r="N1448" i="5"/>
  <c r="N1449" i="5"/>
  <c r="N1450" i="5"/>
  <c r="N1451" i="5"/>
  <c r="N1452" i="5"/>
  <c r="N1453" i="5"/>
  <c r="N1455" i="5"/>
  <c r="N1456" i="5"/>
  <c r="N1457" i="5"/>
  <c r="N1458" i="5"/>
  <c r="N1459" i="5"/>
  <c r="N1460" i="5"/>
  <c r="N1461" i="5"/>
  <c r="N1462" i="5"/>
  <c r="N1463" i="5"/>
  <c r="N1464" i="5"/>
  <c r="N1465" i="5"/>
  <c r="N1467" i="5"/>
  <c r="N1468" i="5"/>
  <c r="N1469" i="5"/>
  <c r="N1470" i="5"/>
  <c r="N1471" i="5"/>
  <c r="N1472" i="5"/>
  <c r="N1473" i="5"/>
  <c r="N1474" i="5"/>
  <c r="N1475" i="5"/>
  <c r="N1476" i="5"/>
  <c r="N1477" i="5"/>
  <c r="N1479" i="5"/>
  <c r="N1480" i="5"/>
  <c r="N1481" i="5"/>
  <c r="N1482" i="5"/>
  <c r="N1483" i="5"/>
  <c r="N1484" i="5"/>
  <c r="N1485" i="5"/>
  <c r="N1486" i="5"/>
  <c r="N1487" i="5"/>
  <c r="N1488" i="5"/>
  <c r="N1489" i="5"/>
  <c r="N1491" i="5"/>
  <c r="N1492" i="5"/>
  <c r="N1493" i="5"/>
  <c r="N1494" i="5"/>
  <c r="N1495" i="5"/>
  <c r="N1496" i="5"/>
  <c r="N1497" i="5"/>
  <c r="N1498" i="5"/>
  <c r="N1499" i="5"/>
  <c r="N1500" i="5"/>
  <c r="N1501" i="5"/>
  <c r="N1503" i="5"/>
  <c r="N1504" i="5"/>
  <c r="N1505" i="5"/>
  <c r="N1506" i="5"/>
  <c r="N1507" i="5"/>
  <c r="N1508" i="5"/>
  <c r="N1509" i="5"/>
  <c r="N1510" i="5"/>
  <c r="N1511" i="5"/>
  <c r="N1512" i="5"/>
  <c r="N1513" i="5"/>
  <c r="N1515" i="5"/>
  <c r="N1516" i="5"/>
  <c r="N1517" i="5"/>
  <c r="N1518" i="5"/>
  <c r="N1519" i="5"/>
  <c r="N1520" i="5"/>
  <c r="N1521" i="5"/>
  <c r="N1522" i="5"/>
  <c r="N1523" i="5"/>
  <c r="N1524" i="5"/>
  <c r="N1525" i="5"/>
  <c r="N1527" i="5"/>
  <c r="N1528" i="5"/>
  <c r="N1529" i="5"/>
  <c r="N1530" i="5"/>
  <c r="N1531" i="5"/>
  <c r="N1532" i="5"/>
  <c r="N1533" i="5"/>
  <c r="N1534" i="5"/>
  <c r="N1535" i="5"/>
  <c r="N1536" i="5"/>
  <c r="N1537" i="5"/>
  <c r="N1539" i="5"/>
  <c r="N1540" i="5"/>
  <c r="N1541" i="5"/>
  <c r="N1542" i="5"/>
  <c r="N1543" i="5"/>
  <c r="N1544" i="5"/>
  <c r="N1545" i="5"/>
  <c r="N1546" i="5"/>
  <c r="N1547" i="5"/>
  <c r="N1548" i="5"/>
  <c r="N1549" i="5"/>
  <c r="N1551" i="5"/>
  <c r="N1552" i="5"/>
  <c r="N1553" i="5"/>
  <c r="N1554" i="5"/>
  <c r="N1555" i="5"/>
  <c r="N1556" i="5"/>
  <c r="N1557" i="5"/>
  <c r="N1558" i="5"/>
  <c r="N1559" i="5"/>
  <c r="N1560" i="5"/>
  <c r="N1561" i="5"/>
  <c r="N1563" i="5"/>
  <c r="N1564" i="5"/>
  <c r="N1565" i="5"/>
  <c r="N1566" i="5"/>
  <c r="N1567" i="5"/>
  <c r="N1568" i="5"/>
  <c r="N1569" i="5"/>
  <c r="N1570" i="5"/>
  <c r="N1571" i="5"/>
  <c r="N1572" i="5"/>
  <c r="N1573" i="5"/>
  <c r="N1575" i="5"/>
  <c r="N1576" i="5"/>
  <c r="N1577" i="5"/>
  <c r="N1578" i="5"/>
  <c r="N1579" i="5"/>
  <c r="N1580" i="5"/>
  <c r="N1581" i="5"/>
  <c r="N1582" i="5"/>
  <c r="N1583" i="5"/>
  <c r="N1584" i="5"/>
  <c r="N1585" i="5"/>
  <c r="N1587" i="5"/>
  <c r="N1588" i="5"/>
  <c r="N1589" i="5"/>
  <c r="N1590" i="5"/>
  <c r="N1591" i="5"/>
  <c r="N1592" i="5"/>
  <c r="N1593" i="5"/>
  <c r="N1594" i="5"/>
  <c r="N1595" i="5"/>
  <c r="N1596" i="5"/>
  <c r="N1597" i="5"/>
  <c r="N1599" i="5"/>
  <c r="N1600" i="5"/>
  <c r="N1601" i="5"/>
  <c r="N1602" i="5"/>
  <c r="N1603" i="5"/>
  <c r="N1604" i="5"/>
  <c r="N1605" i="5"/>
  <c r="N1606" i="5"/>
  <c r="N1607" i="5"/>
  <c r="N1608" i="5"/>
  <c r="N1609" i="5"/>
  <c r="N1611" i="5"/>
  <c r="N1612" i="5"/>
  <c r="N1613" i="5"/>
  <c r="N1614" i="5"/>
  <c r="N1615" i="5"/>
  <c r="N1616" i="5"/>
  <c r="N1617" i="5"/>
  <c r="N1618" i="5"/>
  <c r="N1619" i="5"/>
  <c r="N1620" i="5"/>
  <c r="N1621" i="5"/>
  <c r="N1623" i="5"/>
  <c r="N1624" i="5"/>
  <c r="N1625" i="5"/>
  <c r="N1626" i="5"/>
  <c r="N1627" i="5"/>
  <c r="N1628" i="5"/>
  <c r="N1629" i="5"/>
  <c r="N1630" i="5"/>
  <c r="N1631" i="5"/>
  <c r="N1632" i="5"/>
  <c r="N1633" i="5"/>
  <c r="N1635" i="5"/>
  <c r="N1636" i="5"/>
  <c r="N1637" i="5"/>
  <c r="N1638" i="5"/>
  <c r="N1639" i="5"/>
  <c r="N1640" i="5"/>
  <c r="N1641" i="5"/>
  <c r="N1642" i="5"/>
  <c r="N1643" i="5"/>
  <c r="N1644" i="5"/>
  <c r="N1645" i="5"/>
  <c r="N1647" i="5"/>
  <c r="N1648" i="5"/>
  <c r="N1649" i="5"/>
  <c r="N1650" i="5"/>
  <c r="N1651" i="5"/>
  <c r="N1652" i="5"/>
  <c r="N1653" i="5"/>
  <c r="N1654" i="5"/>
  <c r="N1655" i="5"/>
  <c r="N1656" i="5"/>
  <c r="N1657" i="5"/>
  <c r="N1659" i="5"/>
  <c r="N1660" i="5"/>
  <c r="N1661" i="5"/>
  <c r="N1662" i="5"/>
  <c r="N1663" i="5"/>
  <c r="N1664" i="5"/>
  <c r="N1665" i="5"/>
  <c r="N1666" i="5"/>
  <c r="N1667" i="5"/>
  <c r="N1668" i="5"/>
  <c r="N1669" i="5"/>
  <c r="N1671" i="5"/>
  <c r="N1672" i="5"/>
  <c r="N1673" i="5"/>
  <c r="N1674" i="5"/>
  <c r="N1675" i="5"/>
  <c r="N1676" i="5"/>
  <c r="N1677" i="5"/>
  <c r="N1678" i="5"/>
  <c r="N1679" i="5"/>
  <c r="N1680" i="5"/>
  <c r="N1681" i="5"/>
  <c r="N1683" i="5"/>
  <c r="N1684" i="5"/>
  <c r="N1685" i="5"/>
  <c r="N1686" i="5"/>
  <c r="N1687" i="5"/>
  <c r="N1688" i="5"/>
  <c r="N1689" i="5"/>
  <c r="N1690" i="5"/>
  <c r="N1691" i="5"/>
  <c r="N1692" i="5"/>
  <c r="N1693" i="5"/>
  <c r="N1695" i="5"/>
  <c r="N1696" i="5"/>
  <c r="N1697" i="5"/>
  <c r="N1698" i="5"/>
  <c r="N1699" i="5"/>
  <c r="N1700" i="5"/>
  <c r="N1701" i="5"/>
  <c r="N1702" i="5"/>
  <c r="N1703" i="5"/>
  <c r="N1704" i="5"/>
  <c r="N1705" i="5"/>
  <c r="N1707" i="5"/>
  <c r="N1708" i="5"/>
  <c r="N1709" i="5"/>
  <c r="N1710" i="5"/>
  <c r="N1711" i="5"/>
  <c r="N1712" i="5"/>
  <c r="N1713" i="5"/>
  <c r="N1714" i="5"/>
  <c r="N1715" i="5"/>
  <c r="N1716" i="5"/>
  <c r="N1717" i="5"/>
  <c r="N1719" i="5"/>
  <c r="N1720" i="5"/>
  <c r="N1721" i="5"/>
  <c r="N1722" i="5"/>
  <c r="N1723" i="5"/>
  <c r="N1724" i="5"/>
  <c r="N1725" i="5"/>
  <c r="N1726" i="5"/>
  <c r="N1727" i="5"/>
  <c r="N1728" i="5"/>
  <c r="N1729" i="5"/>
  <c r="N1731" i="5"/>
  <c r="N1732" i="5"/>
  <c r="N1733" i="5"/>
  <c r="N1734" i="5"/>
  <c r="N1735" i="5"/>
  <c r="N1736" i="5"/>
  <c r="N1737" i="5"/>
  <c r="N1738" i="5"/>
  <c r="N1739" i="5"/>
  <c r="N1740" i="5"/>
  <c r="N1741" i="5"/>
  <c r="N1743" i="5"/>
  <c r="N1744" i="5"/>
  <c r="N1745" i="5"/>
  <c r="N1746" i="5"/>
  <c r="N1747" i="5"/>
  <c r="N1748" i="5"/>
  <c r="O878" i="5" l="1"/>
  <c r="N878" i="5"/>
  <c r="O758" i="5"/>
  <c r="N758" i="5"/>
  <c r="O662" i="5"/>
  <c r="N662" i="5"/>
  <c r="O578" i="5"/>
  <c r="N578" i="5"/>
  <c r="O494" i="5"/>
  <c r="N494" i="5"/>
  <c r="O386" i="5"/>
  <c r="N386" i="5"/>
  <c r="O314" i="5"/>
  <c r="N314" i="5"/>
  <c r="O242" i="5"/>
  <c r="N242" i="5"/>
  <c r="O146" i="5"/>
  <c r="N146" i="5"/>
  <c r="O86" i="5"/>
  <c r="N86" i="5"/>
  <c r="O866" i="5"/>
  <c r="N866" i="5"/>
  <c r="O530" i="5"/>
  <c r="N530" i="5"/>
  <c r="O122" i="5"/>
  <c r="N122" i="5"/>
  <c r="O938" i="5"/>
  <c r="N938" i="5"/>
  <c r="O794" i="5"/>
  <c r="N794" i="5"/>
  <c r="O686" i="5"/>
  <c r="N686" i="5"/>
  <c r="O566" i="5"/>
  <c r="N566" i="5"/>
  <c r="O422" i="5"/>
  <c r="N422" i="5"/>
  <c r="O254" i="5"/>
  <c r="N254" i="5"/>
  <c r="O74" i="5"/>
  <c r="N74" i="5"/>
  <c r="O914" i="5"/>
  <c r="N914" i="5"/>
  <c r="O806" i="5"/>
  <c r="N806" i="5"/>
  <c r="O698" i="5"/>
  <c r="N698" i="5"/>
  <c r="O602" i="5"/>
  <c r="N602" i="5"/>
  <c r="O470" i="5"/>
  <c r="N470" i="5"/>
  <c r="O338" i="5"/>
  <c r="N338" i="5"/>
  <c r="O182" i="5"/>
  <c r="N182" i="5"/>
  <c r="O14" i="5"/>
  <c r="N14" i="5"/>
  <c r="O842" i="5"/>
  <c r="N842" i="5"/>
  <c r="O722" i="5"/>
  <c r="N722" i="5"/>
  <c r="O626" i="5"/>
  <c r="N626" i="5"/>
  <c r="O506" i="5"/>
  <c r="N506" i="5"/>
  <c r="O398" i="5"/>
  <c r="N398" i="5"/>
  <c r="O302" i="5"/>
  <c r="N302" i="5"/>
  <c r="O230" i="5"/>
  <c r="N230" i="5"/>
  <c r="O158" i="5"/>
  <c r="N158" i="5"/>
  <c r="O50" i="5"/>
  <c r="N50" i="5"/>
  <c r="O1742" i="5"/>
  <c r="O1730" i="5"/>
  <c r="O1718" i="5"/>
  <c r="O1706" i="5"/>
  <c r="O1694" i="5"/>
  <c r="O1682" i="5"/>
  <c r="O1670" i="5"/>
  <c r="O1658" i="5"/>
  <c r="O1646" i="5"/>
  <c r="O1634" i="5"/>
  <c r="O1622" i="5"/>
  <c r="O1610" i="5"/>
  <c r="O1598" i="5"/>
  <c r="O1586" i="5"/>
  <c r="O1574" i="5"/>
  <c r="O950" i="5"/>
  <c r="N950" i="5"/>
  <c r="O854" i="5"/>
  <c r="N854" i="5"/>
  <c r="O734" i="5"/>
  <c r="N734" i="5"/>
  <c r="O638" i="5"/>
  <c r="N638" i="5"/>
  <c r="O554" i="5"/>
  <c r="N554" i="5"/>
  <c r="O446" i="5"/>
  <c r="N446" i="5"/>
  <c r="O374" i="5"/>
  <c r="N374" i="5"/>
  <c r="O290" i="5"/>
  <c r="N290" i="5"/>
  <c r="O206" i="5"/>
  <c r="N206" i="5"/>
  <c r="O134" i="5"/>
  <c r="N134" i="5"/>
  <c r="O62" i="5"/>
  <c r="N62" i="5"/>
  <c r="N1550" i="5"/>
  <c r="N1526" i="5"/>
  <c r="N1502" i="5"/>
  <c r="N1478" i="5"/>
  <c r="N1454" i="5"/>
  <c r="N1430" i="5"/>
  <c r="N1406" i="5"/>
  <c r="N1394" i="5"/>
  <c r="N1370" i="5"/>
  <c r="N1334" i="5"/>
  <c r="N1310" i="5"/>
  <c r="N1286" i="5"/>
  <c r="N1262" i="5"/>
  <c r="N1250" i="5"/>
  <c r="N1226" i="5"/>
  <c r="N1190" i="5"/>
  <c r="N1166" i="5"/>
  <c r="N1142" i="5"/>
  <c r="N1118" i="5"/>
  <c r="N1094" i="5"/>
  <c r="N1070" i="5"/>
  <c r="N1046" i="5"/>
  <c r="N1022" i="5"/>
  <c r="N998" i="5"/>
  <c r="N974" i="5"/>
  <c r="O902" i="5"/>
  <c r="N902" i="5"/>
  <c r="O830" i="5"/>
  <c r="N830" i="5"/>
  <c r="O746" i="5"/>
  <c r="N746" i="5"/>
  <c r="O674" i="5"/>
  <c r="N674" i="5"/>
  <c r="O614" i="5"/>
  <c r="N614" i="5"/>
  <c r="O518" i="5"/>
  <c r="N518" i="5"/>
  <c r="O434" i="5"/>
  <c r="N434" i="5"/>
  <c r="O362" i="5"/>
  <c r="N362" i="5"/>
  <c r="O326" i="5"/>
  <c r="N326" i="5"/>
  <c r="O278" i="5"/>
  <c r="N278" i="5"/>
  <c r="O218" i="5"/>
  <c r="N218" i="5"/>
  <c r="O170" i="5"/>
  <c r="N170" i="5"/>
  <c r="O98" i="5"/>
  <c r="N98" i="5"/>
  <c r="N1562" i="5"/>
  <c r="N1538" i="5"/>
  <c r="N1514" i="5"/>
  <c r="N1490" i="5"/>
  <c r="N1466" i="5"/>
  <c r="N1442" i="5"/>
  <c r="N1418" i="5"/>
  <c r="N1382" i="5"/>
  <c r="N1358" i="5"/>
  <c r="N1346" i="5"/>
  <c r="N1322" i="5"/>
  <c r="N1298" i="5"/>
  <c r="N1274" i="5"/>
  <c r="N1238" i="5"/>
  <c r="N1214" i="5"/>
  <c r="N1202" i="5"/>
  <c r="N1178" i="5"/>
  <c r="N1154" i="5"/>
  <c r="N1130" i="5"/>
  <c r="N1106" i="5"/>
  <c r="N1082" i="5"/>
  <c r="N1058" i="5"/>
  <c r="N1034" i="5"/>
  <c r="N1010" i="5"/>
  <c r="N986" i="5"/>
  <c r="N962" i="5"/>
  <c r="O770" i="5"/>
  <c r="N770" i="5"/>
  <c r="O458" i="5"/>
  <c r="N458" i="5"/>
  <c r="O110" i="5"/>
  <c r="N110" i="5"/>
  <c r="O890" i="5"/>
  <c r="N890" i="5"/>
  <c r="O782" i="5"/>
  <c r="N782" i="5"/>
  <c r="O650" i="5"/>
  <c r="N650" i="5"/>
  <c r="O542" i="5"/>
  <c r="N542" i="5"/>
  <c r="O410" i="5"/>
  <c r="N410" i="5"/>
  <c r="O266" i="5"/>
  <c r="N266" i="5"/>
  <c r="O26" i="5"/>
  <c r="N26" i="5"/>
  <c r="O926" i="5"/>
  <c r="N926" i="5"/>
  <c r="O818" i="5"/>
  <c r="N818" i="5"/>
  <c r="O710" i="5"/>
  <c r="N710" i="5"/>
  <c r="O590" i="5"/>
  <c r="N590" i="5"/>
  <c r="O482" i="5"/>
  <c r="N482" i="5"/>
  <c r="O350" i="5"/>
  <c r="N350" i="5"/>
  <c r="O194" i="5"/>
  <c r="N194" i="5"/>
  <c r="O38" i="5"/>
  <c r="N38" i="5"/>
  <c r="G4" i="11"/>
  <c r="G5" i="11"/>
  <c r="G6" i="11"/>
  <c r="G15" i="11"/>
  <c r="G16" i="11"/>
  <c r="G17" i="11"/>
  <c r="G18" i="11"/>
  <c r="G27" i="11"/>
  <c r="G28" i="11"/>
  <c r="G29" i="11"/>
  <c r="G30" i="11"/>
  <c r="G39" i="11"/>
  <c r="G40" i="11"/>
  <c r="G41" i="11"/>
  <c r="G42" i="11"/>
  <c r="G51" i="11"/>
  <c r="G52" i="11"/>
  <c r="G53" i="11"/>
  <c r="G54" i="11"/>
  <c r="G63" i="11"/>
  <c r="G64" i="11"/>
  <c r="G65" i="11"/>
  <c r="G66" i="11"/>
  <c r="G75" i="11"/>
  <c r="G76" i="11"/>
  <c r="G77" i="11"/>
  <c r="G78" i="11"/>
  <c r="G87" i="11"/>
  <c r="G88" i="11"/>
  <c r="G89" i="11"/>
  <c r="G90" i="11"/>
  <c r="E11" i="11"/>
  <c r="E12" i="11"/>
  <c r="E13" i="11"/>
  <c r="E14" i="11"/>
  <c r="E15" i="11"/>
  <c r="E23" i="11"/>
  <c r="E24" i="11"/>
  <c r="E25" i="11"/>
  <c r="E26" i="11"/>
  <c r="E27" i="11"/>
  <c r="E35" i="11"/>
  <c r="E36" i="11"/>
  <c r="E37" i="11"/>
  <c r="E38" i="11"/>
  <c r="E39" i="11"/>
  <c r="E47" i="11"/>
  <c r="E48" i="11"/>
  <c r="E49" i="11"/>
  <c r="E50" i="11"/>
  <c r="E51" i="11"/>
  <c r="E59" i="11"/>
  <c r="E60" i="11"/>
  <c r="E61" i="11"/>
  <c r="E62" i="11"/>
  <c r="E63" i="11"/>
  <c r="E71" i="11"/>
  <c r="E72" i="11"/>
  <c r="E73" i="11"/>
  <c r="E74" i="11"/>
  <c r="E75" i="11"/>
  <c r="E83" i="11"/>
  <c r="E84" i="11"/>
  <c r="E85" i="11"/>
  <c r="E86" i="11"/>
  <c r="E87" i="11"/>
  <c r="E95" i="11"/>
  <c r="C4" i="11"/>
  <c r="C5" i="11"/>
  <c r="C6" i="11"/>
  <c r="C12" i="11"/>
  <c r="C13" i="11"/>
  <c r="C14" i="11"/>
  <c r="C15" i="11"/>
  <c r="C16" i="11"/>
  <c r="C17" i="11"/>
  <c r="C18" i="11"/>
  <c r="C24" i="11"/>
  <c r="C25" i="11"/>
  <c r="C26" i="11"/>
  <c r="C27" i="11"/>
  <c r="C28" i="11"/>
  <c r="C29" i="11"/>
  <c r="C30" i="11"/>
  <c r="C36" i="11"/>
  <c r="C37" i="11"/>
  <c r="C38" i="11"/>
  <c r="C39" i="11"/>
  <c r="C40" i="11"/>
  <c r="C41" i="11"/>
  <c r="C42" i="11"/>
  <c r="C48" i="11"/>
  <c r="C49" i="11"/>
  <c r="C50" i="11"/>
  <c r="C51" i="11"/>
  <c r="C52" i="11"/>
  <c r="C53" i="11"/>
  <c r="C54" i="11"/>
  <c r="C60" i="11"/>
  <c r="C61" i="11"/>
  <c r="C62" i="11"/>
  <c r="C63" i="11"/>
  <c r="C64" i="11"/>
  <c r="C65" i="11"/>
  <c r="C66" i="11"/>
  <c r="C72" i="11"/>
  <c r="C73" i="11"/>
  <c r="C74" i="11"/>
  <c r="C75" i="11"/>
  <c r="C76" i="11"/>
  <c r="C77" i="11"/>
  <c r="C78" i="11"/>
  <c r="C84" i="11"/>
  <c r="C85" i="11"/>
  <c r="C86" i="11"/>
  <c r="C87" i="11"/>
  <c r="C88" i="11"/>
  <c r="C89" i="11"/>
  <c r="C90" i="11"/>
  <c r="B4" i="11"/>
  <c r="B5" i="11"/>
  <c r="F5" i="11" s="1"/>
  <c r="B6" i="11"/>
  <c r="B7" i="11"/>
  <c r="E7" i="11" s="1"/>
  <c r="B8" i="11"/>
  <c r="E8" i="11" s="1"/>
  <c r="B9" i="11"/>
  <c r="E9" i="11" s="1"/>
  <c r="B10" i="11"/>
  <c r="B11" i="11"/>
  <c r="B12" i="11"/>
  <c r="G12" i="11" s="1"/>
  <c r="B13" i="11"/>
  <c r="G13" i="11" s="1"/>
  <c r="B14" i="11"/>
  <c r="G14" i="11" s="1"/>
  <c r="B15" i="11"/>
  <c r="B16" i="11"/>
  <c r="F16" i="11" s="1"/>
  <c r="B17" i="11"/>
  <c r="E17" i="11" s="1"/>
  <c r="B18" i="11"/>
  <c r="B19" i="11"/>
  <c r="B20" i="11"/>
  <c r="F20" i="11" s="1"/>
  <c r="B21" i="11"/>
  <c r="E21" i="11" s="1"/>
  <c r="B22" i="11"/>
  <c r="E22" i="11" s="1"/>
  <c r="B23" i="11"/>
  <c r="B24" i="11"/>
  <c r="G24" i="11" s="1"/>
  <c r="B25" i="11"/>
  <c r="G25" i="11" s="1"/>
  <c r="B26" i="11"/>
  <c r="G26" i="11" s="1"/>
  <c r="B27" i="11"/>
  <c r="B28" i="11"/>
  <c r="B29" i="11"/>
  <c r="B30" i="11"/>
  <c r="B31" i="11"/>
  <c r="G31" i="11" s="1"/>
  <c r="B32" i="11"/>
  <c r="B33" i="11"/>
  <c r="B34" i="11"/>
  <c r="B35" i="11"/>
  <c r="B36" i="11"/>
  <c r="G36" i="11" s="1"/>
  <c r="B37" i="11"/>
  <c r="G37" i="11" s="1"/>
  <c r="B38" i="11"/>
  <c r="G38" i="11" s="1"/>
  <c r="B39" i="11"/>
  <c r="B40" i="11"/>
  <c r="B41" i="11"/>
  <c r="F41" i="11" s="1"/>
  <c r="B42" i="11"/>
  <c r="F42" i="11" s="1"/>
  <c r="B43" i="11"/>
  <c r="E43" i="11" s="1"/>
  <c r="B44" i="11"/>
  <c r="F44" i="11" s="1"/>
  <c r="B45" i="11"/>
  <c r="B46" i="11"/>
  <c r="B47" i="11"/>
  <c r="B48" i="11"/>
  <c r="G48" i="11" s="1"/>
  <c r="B49" i="11"/>
  <c r="G49" i="11" s="1"/>
  <c r="B50" i="11"/>
  <c r="G50" i="11" s="1"/>
  <c r="B51" i="11"/>
  <c r="B52" i="11"/>
  <c r="B53" i="11"/>
  <c r="B54" i="11"/>
  <c r="B55" i="11"/>
  <c r="F55" i="11" s="1"/>
  <c r="B56" i="11"/>
  <c r="B57" i="11"/>
  <c r="E57" i="11" s="1"/>
  <c r="B58" i="11"/>
  <c r="B59" i="11"/>
  <c r="B60" i="11"/>
  <c r="G60" i="11" s="1"/>
  <c r="B61" i="11"/>
  <c r="G61" i="11" s="1"/>
  <c r="B62" i="11"/>
  <c r="G62" i="11" s="1"/>
  <c r="B63" i="11"/>
  <c r="B64" i="11"/>
  <c r="B65" i="11"/>
  <c r="F65" i="11" s="1"/>
  <c r="B66" i="11"/>
  <c r="B67" i="11"/>
  <c r="E67" i="11" s="1"/>
  <c r="B68" i="11"/>
  <c r="E68" i="11" s="1"/>
  <c r="B69" i="11"/>
  <c r="E69" i="11" s="1"/>
  <c r="B70" i="11"/>
  <c r="B71" i="11"/>
  <c r="B72" i="11"/>
  <c r="G72" i="11" s="1"/>
  <c r="B73" i="11"/>
  <c r="G73" i="11" s="1"/>
  <c r="B74" i="11"/>
  <c r="G74" i="11" s="1"/>
  <c r="B75" i="11"/>
  <c r="B76" i="11"/>
  <c r="B77" i="11"/>
  <c r="B78" i="11"/>
  <c r="B79" i="11"/>
  <c r="B80" i="11"/>
  <c r="B81" i="11"/>
  <c r="F81" i="11" s="1"/>
  <c r="B82" i="11"/>
  <c r="B83" i="11"/>
  <c r="B84" i="11"/>
  <c r="G84" i="11" s="1"/>
  <c r="B85" i="11"/>
  <c r="G85" i="11" s="1"/>
  <c r="B86" i="11"/>
  <c r="G86" i="11" s="1"/>
  <c r="B87" i="11"/>
  <c r="B88" i="11"/>
  <c r="B89" i="11"/>
  <c r="B90" i="11"/>
  <c r="E90" i="11" s="1"/>
  <c r="B91" i="11"/>
  <c r="E91" i="11" s="1"/>
  <c r="B92" i="11"/>
  <c r="E92" i="11" s="1"/>
  <c r="B93" i="11"/>
  <c r="E93" i="11" s="1"/>
  <c r="B94" i="11"/>
  <c r="E94" i="11" s="1"/>
  <c r="B95" i="11"/>
  <c r="K4" i="5"/>
  <c r="K136" i="5"/>
  <c r="A42" i="5"/>
  <c r="A43" i="5"/>
  <c r="A114" i="5"/>
  <c r="A115" i="5"/>
  <c r="A186" i="5"/>
  <c r="A187" i="5"/>
  <c r="A258" i="5"/>
  <c r="A259" i="5"/>
  <c r="A330" i="5"/>
  <c r="A331" i="5"/>
  <c r="A402" i="5"/>
  <c r="A403" i="5"/>
  <c r="A474" i="5"/>
  <c r="A475" i="5"/>
  <c r="A546" i="5"/>
  <c r="A547" i="5"/>
  <c r="A618" i="5"/>
  <c r="A619" i="5"/>
  <c r="A690" i="5"/>
  <c r="A691" i="5"/>
  <c r="A762" i="5"/>
  <c r="A763" i="5"/>
  <c r="A834" i="5"/>
  <c r="A835" i="5"/>
  <c r="A906" i="5"/>
  <c r="A907" i="5"/>
  <c r="A978" i="5"/>
  <c r="A979" i="5"/>
  <c r="A1050" i="5"/>
  <c r="A1051" i="5"/>
  <c r="A1122" i="5"/>
  <c r="A1123" i="5"/>
  <c r="A1194" i="5"/>
  <c r="A1195" i="5"/>
  <c r="A1242" i="5"/>
  <c r="A1243" i="5"/>
  <c r="A1278" i="5"/>
  <c r="A1279" i="5"/>
  <c r="A1314" i="5"/>
  <c r="A1315" i="5"/>
  <c r="A1350" i="5"/>
  <c r="A1351" i="5"/>
  <c r="A1386" i="5"/>
  <c r="A1387" i="5"/>
  <c r="A1415" i="5"/>
  <c r="A1416" i="5"/>
  <c r="A1439" i="5"/>
  <c r="A1440" i="5"/>
  <c r="A1463" i="5"/>
  <c r="A1464" i="5"/>
  <c r="A1487" i="5"/>
  <c r="A1488" i="5"/>
  <c r="A1511" i="5"/>
  <c r="A1512" i="5"/>
  <c r="A1535" i="5"/>
  <c r="A1536" i="5"/>
  <c r="A1559" i="5"/>
  <c r="A1560" i="5"/>
  <c r="A1583" i="5"/>
  <c r="A1584" i="5"/>
  <c r="A1607" i="5"/>
  <c r="A1608" i="5"/>
  <c r="A1631" i="5"/>
  <c r="A1632" i="5"/>
  <c r="A1655" i="5"/>
  <c r="A1656" i="5"/>
  <c r="A1673" i="5"/>
  <c r="A1674" i="5"/>
  <c r="A1691" i="5"/>
  <c r="A1692" i="5"/>
  <c r="A1709" i="5"/>
  <c r="A1710" i="5"/>
  <c r="A1727" i="5"/>
  <c r="A1728" i="5"/>
  <c r="A1745" i="5"/>
  <c r="A1746" i="5"/>
  <c r="A5" i="5"/>
  <c r="A15" i="5"/>
  <c r="A18" i="5"/>
  <c r="A19" i="5"/>
  <c r="A27" i="5"/>
  <c r="A30" i="5"/>
  <c r="A31" i="5"/>
  <c r="A78" i="5"/>
  <c r="A79" i="5"/>
  <c r="A90" i="5"/>
  <c r="A91" i="5"/>
  <c r="A102" i="5"/>
  <c r="A103" i="5"/>
  <c r="A150" i="5"/>
  <c r="A151" i="5"/>
  <c r="A162" i="5"/>
  <c r="A163" i="5"/>
  <c r="A174" i="5"/>
  <c r="A175" i="5"/>
  <c r="A222" i="5"/>
  <c r="A223" i="5"/>
  <c r="A234" i="5"/>
  <c r="A235" i="5"/>
  <c r="A246" i="5"/>
  <c r="A247" i="5"/>
  <c r="A294" i="5"/>
  <c r="A295" i="5"/>
  <c r="A306" i="5"/>
  <c r="A307" i="5"/>
  <c r="A318" i="5"/>
  <c r="A319" i="5"/>
  <c r="A366" i="5"/>
  <c r="A367" i="5"/>
  <c r="A378" i="5"/>
  <c r="A379" i="5"/>
  <c r="A390" i="5"/>
  <c r="A391" i="5"/>
  <c r="A438" i="5"/>
  <c r="A439" i="5"/>
  <c r="A450" i="5"/>
  <c r="A451" i="5"/>
  <c r="A462" i="5"/>
  <c r="A463" i="5"/>
  <c r="A510" i="5"/>
  <c r="A511" i="5"/>
  <c r="A522" i="5"/>
  <c r="A523" i="5"/>
  <c r="A534" i="5"/>
  <c r="A535" i="5"/>
  <c r="A582" i="5"/>
  <c r="A583" i="5"/>
  <c r="A594" i="5"/>
  <c r="A595" i="5"/>
  <c r="A606" i="5"/>
  <c r="A607" i="5"/>
  <c r="A654" i="5"/>
  <c r="A655" i="5"/>
  <c r="A666" i="5"/>
  <c r="A667" i="5"/>
  <c r="A678" i="5"/>
  <c r="A679" i="5"/>
  <c r="A726" i="5"/>
  <c r="A727" i="5"/>
  <c r="A738" i="5"/>
  <c r="A739" i="5"/>
  <c r="A750" i="5"/>
  <c r="A751" i="5"/>
  <c r="A798" i="5"/>
  <c r="A799" i="5"/>
  <c r="A810" i="5"/>
  <c r="A811" i="5"/>
  <c r="A822" i="5"/>
  <c r="A823" i="5"/>
  <c r="A870" i="5"/>
  <c r="A871" i="5"/>
  <c r="A882" i="5"/>
  <c r="A883" i="5"/>
  <c r="A894" i="5"/>
  <c r="A895" i="5"/>
  <c r="A942" i="5"/>
  <c r="A943" i="5"/>
  <c r="A954" i="5"/>
  <c r="A955" i="5"/>
  <c r="A966" i="5"/>
  <c r="A967" i="5"/>
  <c r="A1014" i="5"/>
  <c r="A1015" i="5"/>
  <c r="A1026" i="5"/>
  <c r="A1027" i="5"/>
  <c r="A1038" i="5"/>
  <c r="A1039" i="5"/>
  <c r="A1086" i="5"/>
  <c r="A1087" i="5"/>
  <c r="A1098" i="5"/>
  <c r="A1099" i="5"/>
  <c r="A1110" i="5"/>
  <c r="A1111" i="5"/>
  <c r="A1158" i="5"/>
  <c r="A1159" i="5"/>
  <c r="A1170" i="5"/>
  <c r="A1171" i="5"/>
  <c r="A1182" i="5"/>
  <c r="A1183" i="5"/>
  <c r="A1228" i="5"/>
  <c r="A1230" i="5"/>
  <c r="A1231" i="5"/>
  <c r="A1240" i="5"/>
  <c r="A1264" i="5"/>
  <c r="A1266" i="5"/>
  <c r="A1267" i="5"/>
  <c r="A1276" i="5"/>
  <c r="A1300" i="5"/>
  <c r="A1302" i="5"/>
  <c r="A1303" i="5"/>
  <c r="A1312" i="5"/>
  <c r="A1336" i="5"/>
  <c r="A1338" i="5"/>
  <c r="A1339" i="5"/>
  <c r="A1348" i="5"/>
  <c r="A1372" i="5"/>
  <c r="A1374" i="5"/>
  <c r="A1375" i="5"/>
  <c r="A1384" i="5"/>
  <c r="A1408" i="5"/>
  <c r="A1409" i="5"/>
  <c r="A1410" i="5"/>
  <c r="A1411" i="5"/>
  <c r="A1432" i="5"/>
  <c r="A1433" i="5"/>
  <c r="A1434" i="5"/>
  <c r="A1435" i="5"/>
  <c r="A1456" i="5"/>
  <c r="A1457" i="5"/>
  <c r="A1458" i="5"/>
  <c r="A1459" i="5"/>
  <c r="A1480" i="5"/>
  <c r="A1481" i="5"/>
  <c r="A1482" i="5"/>
  <c r="A1483" i="5"/>
  <c r="A1504" i="5"/>
  <c r="A1505" i="5"/>
  <c r="A1506" i="5"/>
  <c r="A1507" i="5"/>
  <c r="A1528" i="5"/>
  <c r="A1529" i="5"/>
  <c r="A1530" i="5"/>
  <c r="A1531" i="5"/>
  <c r="A1552" i="5"/>
  <c r="A1553" i="5"/>
  <c r="A1554" i="5"/>
  <c r="A1555" i="5"/>
  <c r="A1576" i="5"/>
  <c r="A1577" i="5"/>
  <c r="A1578" i="5"/>
  <c r="A1579" i="5"/>
  <c r="A1600" i="5"/>
  <c r="A1601" i="5"/>
  <c r="A1602" i="5"/>
  <c r="A1603" i="5"/>
  <c r="A1624" i="5"/>
  <c r="A1625" i="5"/>
  <c r="A1626" i="5"/>
  <c r="A1627" i="5"/>
  <c r="A1638" i="5"/>
  <c r="A1648" i="5"/>
  <c r="A1649" i="5"/>
  <c r="A1650" i="5"/>
  <c r="A1651" i="5"/>
  <c r="A1662" i="5"/>
  <c r="A1671" i="5"/>
  <c r="A1672" i="5"/>
  <c r="A1683" i="5"/>
  <c r="A1684" i="5"/>
  <c r="A1685" i="5"/>
  <c r="A1686" i="5"/>
  <c r="A1687" i="5"/>
  <c r="A1690" i="5"/>
  <c r="A1697" i="5"/>
  <c r="A1698" i="5"/>
  <c r="A1703" i="5"/>
  <c r="A1707" i="5"/>
  <c r="A1708" i="5"/>
  <c r="A1719" i="5"/>
  <c r="A1720" i="5"/>
  <c r="A1721" i="5"/>
  <c r="A1723" i="5"/>
  <c r="A1726" i="5"/>
  <c r="A1734" i="5"/>
  <c r="A1743" i="5"/>
  <c r="A1744" i="5"/>
  <c r="J82" i="11" l="1"/>
  <c r="K82" i="11"/>
  <c r="J58" i="11"/>
  <c r="K58" i="11"/>
  <c r="J46" i="11"/>
  <c r="K46" i="11"/>
  <c r="J10" i="11"/>
  <c r="K10" i="11"/>
  <c r="F93" i="11"/>
  <c r="F68" i="11"/>
  <c r="J79" i="11"/>
  <c r="K79" i="11"/>
  <c r="J19" i="11"/>
  <c r="K19" i="11"/>
  <c r="F7" i="11"/>
  <c r="K95" i="11"/>
  <c r="J95" i="11"/>
  <c r="K83" i="11"/>
  <c r="J83" i="11"/>
  <c r="K71" i="11"/>
  <c r="J71" i="11"/>
  <c r="J59" i="11"/>
  <c r="K59" i="11"/>
  <c r="K47" i="11"/>
  <c r="J47" i="11"/>
  <c r="K35" i="11"/>
  <c r="J35" i="11"/>
  <c r="K23" i="11"/>
  <c r="J23" i="11"/>
  <c r="J11" i="11"/>
  <c r="K11" i="11"/>
  <c r="C91" i="11"/>
  <c r="C79" i="11"/>
  <c r="C67" i="11"/>
  <c r="C55" i="11"/>
  <c r="C43" i="11"/>
  <c r="C31" i="11"/>
  <c r="C19" i="11"/>
  <c r="C7" i="11"/>
  <c r="F95" i="11"/>
  <c r="F83" i="11"/>
  <c r="F71" i="11"/>
  <c r="F59" i="11"/>
  <c r="F47" i="11"/>
  <c r="F35" i="11"/>
  <c r="F23" i="11"/>
  <c r="F11" i="11"/>
  <c r="G91" i="11"/>
  <c r="G79" i="11"/>
  <c r="G67" i="11"/>
  <c r="G55" i="11"/>
  <c r="G43" i="11"/>
  <c r="G19" i="11"/>
  <c r="G7" i="11"/>
  <c r="J70" i="11"/>
  <c r="K70" i="11"/>
  <c r="J34" i="11"/>
  <c r="K34" i="11"/>
  <c r="F94" i="11"/>
  <c r="F46" i="11"/>
  <c r="J33" i="11"/>
  <c r="K33" i="11"/>
  <c r="F21" i="11"/>
  <c r="J32" i="11"/>
  <c r="K32" i="11"/>
  <c r="F32" i="11"/>
  <c r="J78" i="11"/>
  <c r="K78" i="11"/>
  <c r="J66" i="11"/>
  <c r="K66" i="11"/>
  <c r="J54" i="11"/>
  <c r="K54" i="11"/>
  <c r="J30" i="11"/>
  <c r="K30" i="11"/>
  <c r="J18" i="11"/>
  <c r="K18" i="11"/>
  <c r="J6" i="11"/>
  <c r="K6" i="11"/>
  <c r="E82" i="11"/>
  <c r="E70" i="11"/>
  <c r="E58" i="11"/>
  <c r="E46" i="11"/>
  <c r="E34" i="11"/>
  <c r="E10" i="11"/>
  <c r="F90" i="11"/>
  <c r="F78" i="11"/>
  <c r="F66" i="11"/>
  <c r="F54" i="11"/>
  <c r="F30" i="11"/>
  <c r="F18" i="11"/>
  <c r="F6" i="11"/>
  <c r="F70" i="11"/>
  <c r="J45" i="11"/>
  <c r="K45" i="11"/>
  <c r="F57" i="11"/>
  <c r="J56" i="11"/>
  <c r="K56" i="11"/>
  <c r="J31" i="11"/>
  <c r="K31" i="11"/>
  <c r="F79" i="11"/>
  <c r="J89" i="11"/>
  <c r="K89" i="11"/>
  <c r="J77" i="11"/>
  <c r="K77" i="11"/>
  <c r="J53" i="11"/>
  <c r="K53" i="11"/>
  <c r="J29" i="11"/>
  <c r="K29" i="11"/>
  <c r="E81" i="11"/>
  <c r="E45" i="11"/>
  <c r="E33" i="11"/>
  <c r="F89" i="11"/>
  <c r="F77" i="11"/>
  <c r="F53" i="11"/>
  <c r="F29" i="11"/>
  <c r="F17" i="11"/>
  <c r="J22" i="11"/>
  <c r="K22" i="11"/>
  <c r="F82" i="11"/>
  <c r="F58" i="11"/>
  <c r="F34" i="11"/>
  <c r="F22" i="11"/>
  <c r="F10" i="11"/>
  <c r="J93" i="11"/>
  <c r="K93" i="11"/>
  <c r="J57" i="11"/>
  <c r="K57" i="11"/>
  <c r="J9" i="11"/>
  <c r="K9" i="11"/>
  <c r="F45" i="11"/>
  <c r="F33" i="11"/>
  <c r="F9" i="11"/>
  <c r="J80" i="11"/>
  <c r="K80" i="11"/>
  <c r="J20" i="11"/>
  <c r="K20" i="11"/>
  <c r="F80" i="11"/>
  <c r="F56" i="11"/>
  <c r="F8" i="11"/>
  <c r="F91" i="11"/>
  <c r="K88" i="11"/>
  <c r="J88" i="11"/>
  <c r="J76" i="11"/>
  <c r="K76" i="11"/>
  <c r="K64" i="11"/>
  <c r="J64" i="11"/>
  <c r="K52" i="11"/>
  <c r="J52" i="11"/>
  <c r="K40" i="11"/>
  <c r="J40" i="11"/>
  <c r="K28" i="11"/>
  <c r="J28" i="11"/>
  <c r="K4" i="11"/>
  <c r="J4" i="11"/>
  <c r="E80" i="11"/>
  <c r="E56" i="11"/>
  <c r="E44" i="11"/>
  <c r="E32" i="11"/>
  <c r="E20" i="11"/>
  <c r="F88" i="11"/>
  <c r="F76" i="11"/>
  <c r="F64" i="11"/>
  <c r="F52" i="11"/>
  <c r="F40" i="11"/>
  <c r="F28" i="11"/>
  <c r="F4" i="11"/>
  <c r="J81" i="11"/>
  <c r="K81" i="11"/>
  <c r="J21" i="11"/>
  <c r="K21" i="11"/>
  <c r="J68" i="11"/>
  <c r="K68" i="11"/>
  <c r="J42" i="11"/>
  <c r="K42" i="11"/>
  <c r="J5" i="11"/>
  <c r="K5" i="11"/>
  <c r="K16" i="11"/>
  <c r="J16" i="11"/>
  <c r="J87" i="11"/>
  <c r="K87" i="11"/>
  <c r="K75" i="11"/>
  <c r="J75" i="11"/>
  <c r="K63" i="11"/>
  <c r="J63" i="11"/>
  <c r="K51" i="11"/>
  <c r="J51" i="11"/>
  <c r="K39" i="11"/>
  <c r="J39" i="11"/>
  <c r="J27" i="11"/>
  <c r="K27" i="11"/>
  <c r="K15" i="11"/>
  <c r="J15" i="11"/>
  <c r="C95" i="11"/>
  <c r="C83" i="11"/>
  <c r="C71" i="11"/>
  <c r="C59" i="11"/>
  <c r="C47" i="11"/>
  <c r="C35" i="11"/>
  <c r="C23" i="11"/>
  <c r="C11" i="11"/>
  <c r="E79" i="11"/>
  <c r="E55" i="11"/>
  <c r="E31" i="11"/>
  <c r="E19" i="11"/>
  <c r="F87" i="11"/>
  <c r="F75" i="11"/>
  <c r="F63" i="11"/>
  <c r="F51" i="11"/>
  <c r="F39" i="11"/>
  <c r="F27" i="11"/>
  <c r="F15" i="11"/>
  <c r="G95" i="11"/>
  <c r="G83" i="11"/>
  <c r="G71" i="11"/>
  <c r="G59" i="11"/>
  <c r="G47" i="11"/>
  <c r="G35" i="11"/>
  <c r="G23" i="11"/>
  <c r="G11" i="11"/>
  <c r="J94" i="11"/>
  <c r="K94" i="11"/>
  <c r="J91" i="11"/>
  <c r="K91" i="11"/>
  <c r="J43" i="11"/>
  <c r="K43" i="11"/>
  <c r="J7" i="11"/>
  <c r="K7" i="11"/>
  <c r="F43" i="11"/>
  <c r="F31" i="11"/>
  <c r="F19" i="11"/>
  <c r="J65" i="11"/>
  <c r="K65" i="11"/>
  <c r="K86" i="11"/>
  <c r="J86" i="11"/>
  <c r="K74" i="11"/>
  <c r="J74" i="11"/>
  <c r="K62" i="11"/>
  <c r="J62" i="11"/>
  <c r="K50" i="11"/>
  <c r="J50" i="11"/>
  <c r="K38" i="11"/>
  <c r="J38" i="11"/>
  <c r="K26" i="11"/>
  <c r="J26" i="11"/>
  <c r="K14" i="11"/>
  <c r="J14" i="11"/>
  <c r="C94" i="11"/>
  <c r="C82" i="11"/>
  <c r="C70" i="11"/>
  <c r="C58" i="11"/>
  <c r="C46" i="11"/>
  <c r="C34" i="11"/>
  <c r="C22" i="11"/>
  <c r="C10" i="11"/>
  <c r="E78" i="11"/>
  <c r="E66" i="11"/>
  <c r="E54" i="11"/>
  <c r="E42" i="11"/>
  <c r="E30" i="11"/>
  <c r="E18" i="11"/>
  <c r="E6" i="11"/>
  <c r="O6" i="11" s="1"/>
  <c r="P6" i="11" s="1"/>
  <c r="F86" i="11"/>
  <c r="F74" i="11"/>
  <c r="F62" i="11"/>
  <c r="F50" i="11"/>
  <c r="F38" i="11"/>
  <c r="F26" i="11"/>
  <c r="F14" i="11"/>
  <c r="G94" i="11"/>
  <c r="G82" i="11"/>
  <c r="G70" i="11"/>
  <c r="G58" i="11"/>
  <c r="G46" i="11"/>
  <c r="G34" i="11"/>
  <c r="G22" i="11"/>
  <c r="G10" i="11"/>
  <c r="J69" i="11"/>
  <c r="K69" i="11"/>
  <c r="F69" i="11"/>
  <c r="J55" i="11"/>
  <c r="K55" i="11"/>
  <c r="J90" i="11"/>
  <c r="K90" i="11"/>
  <c r="J41" i="11"/>
  <c r="K41" i="11"/>
  <c r="K85" i="11"/>
  <c r="J85" i="11"/>
  <c r="K73" i="11"/>
  <c r="J73" i="11"/>
  <c r="K61" i="11"/>
  <c r="J61" i="11"/>
  <c r="K49" i="11"/>
  <c r="J49" i="11"/>
  <c r="K37" i="11"/>
  <c r="J37" i="11"/>
  <c r="K25" i="11"/>
  <c r="J25" i="11"/>
  <c r="K13" i="11"/>
  <c r="J13" i="11"/>
  <c r="C93" i="11"/>
  <c r="C81" i="11"/>
  <c r="C69" i="11"/>
  <c r="C57" i="11"/>
  <c r="C45" i="11"/>
  <c r="C33" i="11"/>
  <c r="C21" i="11"/>
  <c r="C9" i="11"/>
  <c r="E89" i="11"/>
  <c r="E77" i="11"/>
  <c r="E65" i="11"/>
  <c r="E53" i="11"/>
  <c r="E41" i="11"/>
  <c r="E29" i="11"/>
  <c r="E5" i="11"/>
  <c r="F85" i="11"/>
  <c r="F73" i="11"/>
  <c r="F61" i="11"/>
  <c r="F49" i="11"/>
  <c r="F37" i="11"/>
  <c r="F25" i="11"/>
  <c r="F13" i="11"/>
  <c r="G93" i="11"/>
  <c r="G81" i="11"/>
  <c r="G69" i="11"/>
  <c r="G57" i="11"/>
  <c r="G45" i="11"/>
  <c r="G33" i="11"/>
  <c r="G21" i="11"/>
  <c r="G9" i="11"/>
  <c r="J92" i="11"/>
  <c r="K92" i="11"/>
  <c r="J44" i="11"/>
  <c r="K44" i="11"/>
  <c r="J8" i="11"/>
  <c r="K8" i="11"/>
  <c r="F92" i="11"/>
  <c r="J67" i="11"/>
  <c r="K67" i="11"/>
  <c r="F67" i="11"/>
  <c r="J17" i="11"/>
  <c r="K17" i="11"/>
  <c r="K84" i="11"/>
  <c r="J84" i="11"/>
  <c r="K72" i="11"/>
  <c r="J72" i="11"/>
  <c r="J60" i="11"/>
  <c r="K60" i="11"/>
  <c r="K48" i="11"/>
  <c r="J48" i="11"/>
  <c r="K36" i="11"/>
  <c r="J36" i="11"/>
  <c r="K24" i="11"/>
  <c r="J24" i="11"/>
  <c r="K12" i="11"/>
  <c r="J12" i="11"/>
  <c r="C92" i="11"/>
  <c r="C80" i="11"/>
  <c r="C68" i="11"/>
  <c r="C56" i="11"/>
  <c r="C44" i="11"/>
  <c r="C32" i="11"/>
  <c r="C20" i="11"/>
  <c r="C8" i="11"/>
  <c r="E88" i="11"/>
  <c r="E76" i="11"/>
  <c r="E64" i="11"/>
  <c r="E52" i="11"/>
  <c r="O52" i="11" s="1"/>
  <c r="P52" i="11" s="1"/>
  <c r="E40" i="11"/>
  <c r="E28" i="11"/>
  <c r="O28" i="11" s="1"/>
  <c r="P28" i="11" s="1"/>
  <c r="E16" i="11"/>
  <c r="E4" i="11"/>
  <c r="F84" i="11"/>
  <c r="F72" i="11"/>
  <c r="F60" i="11"/>
  <c r="F48" i="11"/>
  <c r="F36" i="11"/>
  <c r="F24" i="11"/>
  <c r="F12" i="11"/>
  <c r="G92" i="11"/>
  <c r="G80" i="11"/>
  <c r="G68" i="11"/>
  <c r="G56" i="11"/>
  <c r="G44" i="11"/>
  <c r="G32" i="11"/>
  <c r="G20" i="11"/>
  <c r="G8" i="11"/>
  <c r="K1634" i="5"/>
  <c r="J1634" i="5"/>
  <c r="I1634" i="5"/>
  <c r="H1634" i="5"/>
  <c r="G1634" i="5"/>
  <c r="A1634" i="5"/>
  <c r="K1538" i="5"/>
  <c r="J1538" i="5"/>
  <c r="I1538" i="5"/>
  <c r="H1538" i="5"/>
  <c r="G1538" i="5"/>
  <c r="A1538" i="5"/>
  <c r="K1418" i="5"/>
  <c r="J1418" i="5"/>
  <c r="I1418" i="5"/>
  <c r="H1418" i="5"/>
  <c r="G1418" i="5"/>
  <c r="A1418" i="5"/>
  <c r="K1310" i="5"/>
  <c r="J1310" i="5"/>
  <c r="I1310" i="5"/>
  <c r="H1310" i="5"/>
  <c r="G1310" i="5"/>
  <c r="A1310" i="5"/>
  <c r="K1202" i="5"/>
  <c r="J1202" i="5"/>
  <c r="I1202" i="5"/>
  <c r="H1202" i="5"/>
  <c r="G1202" i="5"/>
  <c r="A1202" i="5"/>
  <c r="K1058" i="5"/>
  <c r="J1058" i="5"/>
  <c r="I1058" i="5"/>
  <c r="H1058" i="5"/>
  <c r="G1058" i="5"/>
  <c r="A1058" i="5"/>
  <c r="K938" i="5"/>
  <c r="J938" i="5"/>
  <c r="I938" i="5"/>
  <c r="H938" i="5"/>
  <c r="G938" i="5"/>
  <c r="A938" i="5"/>
  <c r="K782" i="5"/>
  <c r="I782" i="5"/>
  <c r="J782" i="5"/>
  <c r="H782" i="5"/>
  <c r="G782" i="5"/>
  <c r="W782" i="5"/>
  <c r="X782" i="5" s="1"/>
  <c r="A782" i="5"/>
  <c r="K638" i="5"/>
  <c r="J638" i="5"/>
  <c r="I638" i="5"/>
  <c r="H638" i="5"/>
  <c r="G638" i="5"/>
  <c r="A638" i="5"/>
  <c r="K518" i="5"/>
  <c r="J518" i="5"/>
  <c r="I518" i="5"/>
  <c r="H518" i="5"/>
  <c r="G518" i="5"/>
  <c r="A518" i="5"/>
  <c r="K398" i="5"/>
  <c r="J398" i="5"/>
  <c r="I398" i="5"/>
  <c r="H398" i="5"/>
  <c r="G398" i="5"/>
  <c r="A398" i="5"/>
  <c r="K290" i="5"/>
  <c r="J290" i="5"/>
  <c r="I290" i="5"/>
  <c r="H290" i="5"/>
  <c r="G290" i="5"/>
  <c r="A290" i="5"/>
  <c r="K146" i="5"/>
  <c r="J146" i="5"/>
  <c r="I146" i="5"/>
  <c r="H146" i="5"/>
  <c r="G146" i="5"/>
  <c r="A146" i="5"/>
  <c r="K1717" i="5"/>
  <c r="J1717" i="5"/>
  <c r="I1717" i="5"/>
  <c r="H1717" i="5"/>
  <c r="G1717" i="5"/>
  <c r="A1717" i="5"/>
  <c r="K1621" i="5"/>
  <c r="J1621" i="5"/>
  <c r="I1621" i="5"/>
  <c r="H1621" i="5"/>
  <c r="G1621" i="5"/>
  <c r="A1621" i="5"/>
  <c r="K1537" i="5"/>
  <c r="J1537" i="5"/>
  <c r="I1537" i="5"/>
  <c r="H1537" i="5"/>
  <c r="G1537" i="5"/>
  <c r="A1537" i="5"/>
  <c r="K1441" i="5"/>
  <c r="J1441" i="5"/>
  <c r="I1441" i="5"/>
  <c r="H1441" i="5"/>
  <c r="G1441" i="5"/>
  <c r="A1441" i="5"/>
  <c r="K1357" i="5"/>
  <c r="J1357" i="5"/>
  <c r="I1357" i="5"/>
  <c r="H1357" i="5"/>
  <c r="G1357" i="5"/>
  <c r="A1357" i="5"/>
  <c r="K1249" i="5"/>
  <c r="J1249" i="5"/>
  <c r="I1249" i="5"/>
  <c r="H1249" i="5"/>
  <c r="G1249" i="5"/>
  <c r="A1249" i="5"/>
  <c r="K1189" i="5"/>
  <c r="J1189" i="5"/>
  <c r="I1189" i="5"/>
  <c r="H1189" i="5"/>
  <c r="G1189" i="5"/>
  <c r="A1189" i="5"/>
  <c r="K1117" i="5"/>
  <c r="J1117" i="5"/>
  <c r="I1117" i="5"/>
  <c r="H1117" i="5"/>
  <c r="G1117" i="5"/>
  <c r="A1117" i="5"/>
  <c r="K1021" i="5"/>
  <c r="J1021" i="5"/>
  <c r="I1021" i="5"/>
  <c r="H1021" i="5"/>
  <c r="G1021" i="5"/>
  <c r="A1021" i="5"/>
  <c r="K961" i="5"/>
  <c r="J961" i="5"/>
  <c r="I961" i="5"/>
  <c r="H961" i="5"/>
  <c r="G961" i="5"/>
  <c r="A961" i="5"/>
  <c r="K877" i="5"/>
  <c r="J877" i="5"/>
  <c r="I877" i="5"/>
  <c r="H877" i="5"/>
  <c r="G877" i="5"/>
  <c r="A877" i="5"/>
  <c r="K769" i="5"/>
  <c r="J769" i="5"/>
  <c r="I769" i="5"/>
  <c r="H769" i="5"/>
  <c r="G769" i="5"/>
  <c r="A769" i="5"/>
  <c r="K697" i="5"/>
  <c r="J697" i="5"/>
  <c r="I697" i="5"/>
  <c r="H697" i="5"/>
  <c r="G697" i="5"/>
  <c r="A697" i="5"/>
  <c r="K613" i="5"/>
  <c r="J613" i="5"/>
  <c r="I613" i="5"/>
  <c r="H613" i="5"/>
  <c r="G613" i="5"/>
  <c r="A613" i="5"/>
  <c r="K541" i="5"/>
  <c r="J541" i="5"/>
  <c r="I541" i="5"/>
  <c r="H541" i="5"/>
  <c r="G541" i="5"/>
  <c r="A541" i="5"/>
  <c r="K433" i="5"/>
  <c r="J433" i="5"/>
  <c r="I433" i="5"/>
  <c r="H433" i="5"/>
  <c r="G433" i="5"/>
  <c r="A433" i="5"/>
  <c r="K325" i="5"/>
  <c r="J325" i="5"/>
  <c r="I325" i="5"/>
  <c r="H325" i="5"/>
  <c r="G325" i="5"/>
  <c r="A325" i="5"/>
  <c r="K241" i="5"/>
  <c r="J241" i="5"/>
  <c r="I241" i="5"/>
  <c r="H241" i="5"/>
  <c r="G241" i="5"/>
  <c r="A241" i="5"/>
  <c r="K157" i="5"/>
  <c r="J157" i="5"/>
  <c r="I157" i="5"/>
  <c r="H157" i="5"/>
  <c r="G157" i="5"/>
  <c r="A157" i="5"/>
  <c r="K61" i="5"/>
  <c r="J61" i="5"/>
  <c r="I61" i="5"/>
  <c r="H61" i="5"/>
  <c r="G61" i="5"/>
  <c r="A61" i="5"/>
  <c r="K1740" i="5"/>
  <c r="J1740" i="5"/>
  <c r="I1740" i="5"/>
  <c r="H1740" i="5"/>
  <c r="G1740" i="5"/>
  <c r="K1728" i="5"/>
  <c r="J1728" i="5"/>
  <c r="I1728" i="5"/>
  <c r="H1728" i="5"/>
  <c r="G1728" i="5"/>
  <c r="K1716" i="5"/>
  <c r="J1716" i="5"/>
  <c r="I1716" i="5"/>
  <c r="H1716" i="5"/>
  <c r="G1716" i="5"/>
  <c r="K1704" i="5"/>
  <c r="J1704" i="5"/>
  <c r="I1704" i="5"/>
  <c r="H1704" i="5"/>
  <c r="G1704" i="5"/>
  <c r="K1692" i="5"/>
  <c r="J1692" i="5"/>
  <c r="I1692" i="5"/>
  <c r="H1692" i="5"/>
  <c r="G1692" i="5"/>
  <c r="K1680" i="5"/>
  <c r="J1680" i="5"/>
  <c r="I1680" i="5"/>
  <c r="H1680" i="5"/>
  <c r="G1680" i="5"/>
  <c r="K1668" i="5"/>
  <c r="J1668" i="5"/>
  <c r="I1668" i="5"/>
  <c r="H1668" i="5"/>
  <c r="G1668" i="5"/>
  <c r="K1656" i="5"/>
  <c r="J1656" i="5"/>
  <c r="I1656" i="5"/>
  <c r="H1656" i="5"/>
  <c r="G1656" i="5"/>
  <c r="K1644" i="5"/>
  <c r="J1644" i="5"/>
  <c r="I1644" i="5"/>
  <c r="H1644" i="5"/>
  <c r="G1644" i="5"/>
  <c r="K1632" i="5"/>
  <c r="J1632" i="5"/>
  <c r="I1632" i="5"/>
  <c r="H1632" i="5"/>
  <c r="G1632" i="5"/>
  <c r="K1620" i="5"/>
  <c r="J1620" i="5"/>
  <c r="I1620" i="5"/>
  <c r="H1620" i="5"/>
  <c r="G1620" i="5"/>
  <c r="K1608" i="5"/>
  <c r="I1608" i="5"/>
  <c r="L1608" i="5" s="1"/>
  <c r="S1608" i="5" s="1"/>
  <c r="J1608" i="5"/>
  <c r="H1608" i="5"/>
  <c r="G1608" i="5"/>
  <c r="K1596" i="5"/>
  <c r="J1596" i="5"/>
  <c r="I1596" i="5"/>
  <c r="H1596" i="5"/>
  <c r="G1596" i="5"/>
  <c r="K1584" i="5"/>
  <c r="J1584" i="5"/>
  <c r="I1584" i="5"/>
  <c r="H1584" i="5"/>
  <c r="G1584" i="5"/>
  <c r="K1572" i="5"/>
  <c r="J1572" i="5"/>
  <c r="I1572" i="5"/>
  <c r="H1572" i="5"/>
  <c r="G1572" i="5"/>
  <c r="K1560" i="5"/>
  <c r="J1560" i="5"/>
  <c r="I1560" i="5"/>
  <c r="H1560" i="5"/>
  <c r="G1560" i="5"/>
  <c r="K1548" i="5"/>
  <c r="J1548" i="5"/>
  <c r="I1548" i="5"/>
  <c r="H1548" i="5"/>
  <c r="G1548" i="5"/>
  <c r="K1536" i="5"/>
  <c r="J1536" i="5"/>
  <c r="I1536" i="5"/>
  <c r="H1536" i="5"/>
  <c r="G1536" i="5"/>
  <c r="K1524" i="5"/>
  <c r="J1524" i="5"/>
  <c r="I1524" i="5"/>
  <c r="H1524" i="5"/>
  <c r="G1524" i="5"/>
  <c r="K1512" i="5"/>
  <c r="J1512" i="5"/>
  <c r="I1512" i="5"/>
  <c r="H1512" i="5"/>
  <c r="G1512" i="5"/>
  <c r="K1500" i="5"/>
  <c r="J1500" i="5"/>
  <c r="I1500" i="5"/>
  <c r="H1500" i="5"/>
  <c r="G1500" i="5"/>
  <c r="K1488" i="5"/>
  <c r="J1488" i="5"/>
  <c r="I1488" i="5"/>
  <c r="H1488" i="5"/>
  <c r="G1488" i="5"/>
  <c r="K1476" i="5"/>
  <c r="J1476" i="5"/>
  <c r="I1476" i="5"/>
  <c r="H1476" i="5"/>
  <c r="G1476" i="5"/>
  <c r="K1464" i="5"/>
  <c r="J1464" i="5"/>
  <c r="I1464" i="5"/>
  <c r="H1464" i="5"/>
  <c r="G1464" i="5"/>
  <c r="K1452" i="5"/>
  <c r="J1452" i="5"/>
  <c r="I1452" i="5"/>
  <c r="H1452" i="5"/>
  <c r="G1452" i="5"/>
  <c r="K1440" i="5"/>
  <c r="J1440" i="5"/>
  <c r="I1440" i="5"/>
  <c r="H1440" i="5"/>
  <c r="G1440" i="5"/>
  <c r="K1428" i="5"/>
  <c r="J1428" i="5"/>
  <c r="H1428" i="5"/>
  <c r="I1428" i="5"/>
  <c r="G1428" i="5"/>
  <c r="K1416" i="5"/>
  <c r="J1416" i="5"/>
  <c r="I1416" i="5"/>
  <c r="H1416" i="5"/>
  <c r="G1416" i="5"/>
  <c r="K1404" i="5"/>
  <c r="J1404" i="5"/>
  <c r="I1404" i="5"/>
  <c r="H1404" i="5"/>
  <c r="G1404" i="5"/>
  <c r="K1392" i="5"/>
  <c r="J1392" i="5"/>
  <c r="I1392" i="5"/>
  <c r="H1392" i="5"/>
  <c r="G1392" i="5"/>
  <c r="A1392" i="5"/>
  <c r="K1380" i="5"/>
  <c r="J1380" i="5"/>
  <c r="I1380" i="5"/>
  <c r="H1380" i="5"/>
  <c r="G1380" i="5"/>
  <c r="A1380" i="5"/>
  <c r="K1368" i="5"/>
  <c r="J1368" i="5"/>
  <c r="I1368" i="5"/>
  <c r="H1368" i="5"/>
  <c r="G1368" i="5"/>
  <c r="A1368" i="5"/>
  <c r="K1356" i="5"/>
  <c r="J1356" i="5"/>
  <c r="H1356" i="5"/>
  <c r="I1356" i="5"/>
  <c r="G1356" i="5"/>
  <c r="A1356" i="5"/>
  <c r="K1344" i="5"/>
  <c r="J1344" i="5"/>
  <c r="I1344" i="5"/>
  <c r="H1344" i="5"/>
  <c r="G1344" i="5"/>
  <c r="A1344" i="5"/>
  <c r="K1332" i="5"/>
  <c r="J1332" i="5"/>
  <c r="I1332" i="5"/>
  <c r="H1332" i="5"/>
  <c r="G1332" i="5"/>
  <c r="A1332" i="5"/>
  <c r="K1320" i="5"/>
  <c r="J1320" i="5"/>
  <c r="I1320" i="5"/>
  <c r="H1320" i="5"/>
  <c r="G1320" i="5"/>
  <c r="A1320" i="5"/>
  <c r="K1308" i="5"/>
  <c r="J1308" i="5"/>
  <c r="I1308" i="5"/>
  <c r="H1308" i="5"/>
  <c r="G1308" i="5"/>
  <c r="A1308" i="5"/>
  <c r="K1296" i="5"/>
  <c r="J1296" i="5"/>
  <c r="I1296" i="5"/>
  <c r="H1296" i="5"/>
  <c r="G1296" i="5"/>
  <c r="A1296" i="5"/>
  <c r="K1284" i="5"/>
  <c r="J1284" i="5"/>
  <c r="H1284" i="5"/>
  <c r="I1284" i="5"/>
  <c r="G1284" i="5"/>
  <c r="A1284" i="5"/>
  <c r="K1272" i="5"/>
  <c r="J1272" i="5"/>
  <c r="I1272" i="5"/>
  <c r="H1272" i="5"/>
  <c r="G1272" i="5"/>
  <c r="A1272" i="5"/>
  <c r="K1260" i="5"/>
  <c r="J1260" i="5"/>
  <c r="I1260" i="5"/>
  <c r="H1260" i="5"/>
  <c r="G1260" i="5"/>
  <c r="A1260" i="5"/>
  <c r="K1248" i="5"/>
  <c r="J1248" i="5"/>
  <c r="I1248" i="5"/>
  <c r="H1248" i="5"/>
  <c r="G1248" i="5"/>
  <c r="A1248" i="5"/>
  <c r="K1236" i="5"/>
  <c r="J1236" i="5"/>
  <c r="I1236" i="5"/>
  <c r="H1236" i="5"/>
  <c r="G1236" i="5"/>
  <c r="A1236" i="5"/>
  <c r="K1224" i="5"/>
  <c r="J1224" i="5"/>
  <c r="I1224" i="5"/>
  <c r="H1224" i="5"/>
  <c r="G1224" i="5"/>
  <c r="A1224" i="5"/>
  <c r="K1212" i="5"/>
  <c r="J1212" i="5"/>
  <c r="H1212" i="5"/>
  <c r="I1212" i="5"/>
  <c r="G1212" i="5"/>
  <c r="A1212" i="5"/>
  <c r="K1200" i="5"/>
  <c r="J1200" i="5"/>
  <c r="I1200" i="5"/>
  <c r="H1200" i="5"/>
  <c r="G1200" i="5"/>
  <c r="A1200" i="5"/>
  <c r="K1188" i="5"/>
  <c r="J1188" i="5"/>
  <c r="I1188" i="5"/>
  <c r="H1188" i="5"/>
  <c r="G1188" i="5"/>
  <c r="A1188" i="5"/>
  <c r="K1176" i="5"/>
  <c r="J1176" i="5"/>
  <c r="I1176" i="5"/>
  <c r="H1176" i="5"/>
  <c r="G1176" i="5"/>
  <c r="A1176" i="5"/>
  <c r="K1164" i="5"/>
  <c r="J1164" i="5"/>
  <c r="I1164" i="5"/>
  <c r="H1164" i="5"/>
  <c r="G1164" i="5"/>
  <c r="A1164" i="5"/>
  <c r="K1152" i="5"/>
  <c r="J1152" i="5"/>
  <c r="I1152" i="5"/>
  <c r="H1152" i="5"/>
  <c r="G1152" i="5"/>
  <c r="A1152" i="5"/>
  <c r="K1140" i="5"/>
  <c r="J1140" i="5"/>
  <c r="H1140" i="5"/>
  <c r="I1140" i="5"/>
  <c r="G1140" i="5"/>
  <c r="A1140" i="5"/>
  <c r="K1128" i="5"/>
  <c r="J1128" i="5"/>
  <c r="I1128" i="5"/>
  <c r="H1128" i="5"/>
  <c r="G1128" i="5"/>
  <c r="A1128" i="5"/>
  <c r="K1116" i="5"/>
  <c r="J1116" i="5"/>
  <c r="I1116" i="5"/>
  <c r="H1116" i="5"/>
  <c r="G1116" i="5"/>
  <c r="A1116" i="5"/>
  <c r="K1104" i="5"/>
  <c r="J1104" i="5"/>
  <c r="I1104" i="5"/>
  <c r="H1104" i="5"/>
  <c r="G1104" i="5"/>
  <c r="A1104" i="5"/>
  <c r="K1092" i="5"/>
  <c r="J1092" i="5"/>
  <c r="I1092" i="5"/>
  <c r="L1092" i="5" s="1"/>
  <c r="M1092" i="5" s="1"/>
  <c r="H1092" i="5"/>
  <c r="G1092" i="5"/>
  <c r="A1092" i="5"/>
  <c r="K1080" i="5"/>
  <c r="J1080" i="5"/>
  <c r="I1080" i="5"/>
  <c r="H1080" i="5"/>
  <c r="G1080" i="5"/>
  <c r="A1080" i="5"/>
  <c r="K1068" i="5"/>
  <c r="J1068" i="5"/>
  <c r="I1068" i="5"/>
  <c r="H1068" i="5"/>
  <c r="G1068" i="5"/>
  <c r="A1068" i="5"/>
  <c r="K1056" i="5"/>
  <c r="J1056" i="5"/>
  <c r="I1056" i="5"/>
  <c r="H1056" i="5"/>
  <c r="G1056" i="5"/>
  <c r="A1056" i="5"/>
  <c r="K1044" i="5"/>
  <c r="J1044" i="5"/>
  <c r="I1044" i="5"/>
  <c r="H1044" i="5"/>
  <c r="G1044" i="5"/>
  <c r="A1044" i="5"/>
  <c r="K1032" i="5"/>
  <c r="J1032" i="5"/>
  <c r="I1032" i="5"/>
  <c r="H1032" i="5"/>
  <c r="G1032" i="5"/>
  <c r="A1032" i="5"/>
  <c r="K1020" i="5"/>
  <c r="J1020" i="5"/>
  <c r="I1020" i="5"/>
  <c r="H1020" i="5"/>
  <c r="G1020" i="5"/>
  <c r="A1020" i="5"/>
  <c r="K1008" i="5"/>
  <c r="J1008" i="5"/>
  <c r="I1008" i="5"/>
  <c r="H1008" i="5"/>
  <c r="G1008" i="5"/>
  <c r="A1008" i="5"/>
  <c r="K996" i="5"/>
  <c r="J996" i="5"/>
  <c r="H996" i="5"/>
  <c r="I996" i="5"/>
  <c r="G996" i="5"/>
  <c r="A996" i="5"/>
  <c r="K984" i="5"/>
  <c r="J984" i="5"/>
  <c r="I984" i="5"/>
  <c r="H984" i="5"/>
  <c r="G984" i="5"/>
  <c r="A984" i="5"/>
  <c r="W984" i="5"/>
  <c r="X984" i="5" s="1"/>
  <c r="K972" i="5"/>
  <c r="J972" i="5"/>
  <c r="I972" i="5"/>
  <c r="H972" i="5"/>
  <c r="G972" i="5"/>
  <c r="A972" i="5"/>
  <c r="K960" i="5"/>
  <c r="J960" i="5"/>
  <c r="I960" i="5"/>
  <c r="L960" i="5" s="1"/>
  <c r="H960" i="5"/>
  <c r="G960" i="5"/>
  <c r="A960" i="5"/>
  <c r="K948" i="5"/>
  <c r="J948" i="5"/>
  <c r="I948" i="5"/>
  <c r="H948" i="5"/>
  <c r="G948" i="5"/>
  <c r="A948" i="5"/>
  <c r="K936" i="5"/>
  <c r="J936" i="5"/>
  <c r="I936" i="5"/>
  <c r="H936" i="5"/>
  <c r="G936" i="5"/>
  <c r="A936" i="5"/>
  <c r="K924" i="5"/>
  <c r="J924" i="5"/>
  <c r="H924" i="5"/>
  <c r="I924" i="5"/>
  <c r="G924" i="5"/>
  <c r="A924" i="5"/>
  <c r="K912" i="5"/>
  <c r="J912" i="5"/>
  <c r="I912" i="5"/>
  <c r="H912" i="5"/>
  <c r="G912" i="5"/>
  <c r="A912" i="5"/>
  <c r="K900" i="5"/>
  <c r="J900" i="5"/>
  <c r="I900" i="5"/>
  <c r="H900" i="5"/>
  <c r="G900" i="5"/>
  <c r="A900" i="5"/>
  <c r="K888" i="5"/>
  <c r="J888" i="5"/>
  <c r="I888" i="5"/>
  <c r="H888" i="5"/>
  <c r="G888" i="5"/>
  <c r="A888" i="5"/>
  <c r="K876" i="5"/>
  <c r="J876" i="5"/>
  <c r="I876" i="5"/>
  <c r="H876" i="5"/>
  <c r="G876" i="5"/>
  <c r="A876" i="5"/>
  <c r="K864" i="5"/>
  <c r="J864" i="5"/>
  <c r="I864" i="5"/>
  <c r="H864" i="5"/>
  <c r="G864" i="5"/>
  <c r="A864" i="5"/>
  <c r="K852" i="5"/>
  <c r="J852" i="5"/>
  <c r="H852" i="5"/>
  <c r="I852" i="5"/>
  <c r="G852" i="5"/>
  <c r="A852" i="5"/>
  <c r="K840" i="5"/>
  <c r="J840" i="5"/>
  <c r="I840" i="5"/>
  <c r="G840" i="5"/>
  <c r="H840" i="5"/>
  <c r="A840" i="5"/>
  <c r="K828" i="5"/>
  <c r="J828" i="5"/>
  <c r="I828" i="5"/>
  <c r="H828" i="5"/>
  <c r="G828" i="5"/>
  <c r="A828" i="5"/>
  <c r="K816" i="5"/>
  <c r="J816" i="5"/>
  <c r="I816" i="5"/>
  <c r="G816" i="5"/>
  <c r="H816" i="5"/>
  <c r="A816" i="5"/>
  <c r="K804" i="5"/>
  <c r="J804" i="5"/>
  <c r="I804" i="5"/>
  <c r="H804" i="5"/>
  <c r="G804" i="5"/>
  <c r="A804" i="5"/>
  <c r="K792" i="5"/>
  <c r="J792" i="5"/>
  <c r="I792" i="5"/>
  <c r="H792" i="5"/>
  <c r="G792" i="5"/>
  <c r="A792" i="5"/>
  <c r="K780" i="5"/>
  <c r="J780" i="5"/>
  <c r="I780" i="5"/>
  <c r="H780" i="5"/>
  <c r="G780" i="5"/>
  <c r="A780" i="5"/>
  <c r="K768" i="5"/>
  <c r="J768" i="5"/>
  <c r="I768" i="5"/>
  <c r="H768" i="5"/>
  <c r="G768" i="5"/>
  <c r="A768" i="5"/>
  <c r="K756" i="5"/>
  <c r="J756" i="5"/>
  <c r="I756" i="5"/>
  <c r="H756" i="5"/>
  <c r="G756" i="5"/>
  <c r="A756" i="5"/>
  <c r="K744" i="5"/>
  <c r="J744" i="5"/>
  <c r="I744" i="5"/>
  <c r="H744" i="5"/>
  <c r="G744" i="5"/>
  <c r="A744" i="5"/>
  <c r="K732" i="5"/>
  <c r="J732" i="5"/>
  <c r="I732" i="5"/>
  <c r="H732" i="5"/>
  <c r="G732" i="5"/>
  <c r="A732" i="5"/>
  <c r="K720" i="5"/>
  <c r="J720" i="5"/>
  <c r="I720" i="5"/>
  <c r="H720" i="5"/>
  <c r="G720" i="5"/>
  <c r="A720" i="5"/>
  <c r="K708" i="5"/>
  <c r="J708" i="5"/>
  <c r="I708" i="5"/>
  <c r="H708" i="5"/>
  <c r="G708" i="5"/>
  <c r="A708" i="5"/>
  <c r="K696" i="5"/>
  <c r="J696" i="5"/>
  <c r="I696" i="5"/>
  <c r="H696" i="5"/>
  <c r="G696" i="5"/>
  <c r="A696" i="5"/>
  <c r="K684" i="5"/>
  <c r="J684" i="5"/>
  <c r="I684" i="5"/>
  <c r="H684" i="5"/>
  <c r="G684" i="5"/>
  <c r="A684" i="5"/>
  <c r="K672" i="5"/>
  <c r="J672" i="5"/>
  <c r="I672" i="5"/>
  <c r="H672" i="5"/>
  <c r="G672" i="5"/>
  <c r="A672" i="5"/>
  <c r="K660" i="5"/>
  <c r="J660" i="5"/>
  <c r="I660" i="5"/>
  <c r="H660" i="5"/>
  <c r="G660" i="5"/>
  <c r="A660" i="5"/>
  <c r="K648" i="5"/>
  <c r="J648" i="5"/>
  <c r="I648" i="5"/>
  <c r="H648" i="5"/>
  <c r="G648" i="5"/>
  <c r="A648" i="5"/>
  <c r="K636" i="5"/>
  <c r="J636" i="5"/>
  <c r="I636" i="5"/>
  <c r="H636" i="5"/>
  <c r="G636" i="5"/>
  <c r="A636" i="5"/>
  <c r="K624" i="5"/>
  <c r="J624" i="5"/>
  <c r="I624" i="5"/>
  <c r="H624" i="5"/>
  <c r="G624" i="5"/>
  <c r="A624" i="5"/>
  <c r="K612" i="5"/>
  <c r="J612" i="5"/>
  <c r="I612" i="5"/>
  <c r="G612" i="5"/>
  <c r="H612" i="5"/>
  <c r="A612" i="5"/>
  <c r="K600" i="5"/>
  <c r="J600" i="5"/>
  <c r="I600" i="5"/>
  <c r="H600" i="5"/>
  <c r="G600" i="5"/>
  <c r="A600" i="5"/>
  <c r="K588" i="5"/>
  <c r="J588" i="5"/>
  <c r="I588" i="5"/>
  <c r="H588" i="5"/>
  <c r="G588" i="5"/>
  <c r="A588" i="5"/>
  <c r="K576" i="5"/>
  <c r="J576" i="5"/>
  <c r="I576" i="5"/>
  <c r="H576" i="5"/>
  <c r="G576" i="5"/>
  <c r="A576" i="5"/>
  <c r="K564" i="5"/>
  <c r="J564" i="5"/>
  <c r="I564" i="5"/>
  <c r="H564" i="5"/>
  <c r="G564" i="5"/>
  <c r="A564" i="5"/>
  <c r="K552" i="5"/>
  <c r="J552" i="5"/>
  <c r="I552" i="5"/>
  <c r="H552" i="5"/>
  <c r="G552" i="5"/>
  <c r="A552" i="5"/>
  <c r="K540" i="5"/>
  <c r="J540" i="5"/>
  <c r="I540" i="5"/>
  <c r="G540" i="5"/>
  <c r="H540" i="5"/>
  <c r="A540" i="5"/>
  <c r="K528" i="5"/>
  <c r="J528" i="5"/>
  <c r="I528" i="5"/>
  <c r="H528" i="5"/>
  <c r="G528" i="5"/>
  <c r="A528" i="5"/>
  <c r="K516" i="5"/>
  <c r="J516" i="5"/>
  <c r="I516" i="5"/>
  <c r="H516" i="5"/>
  <c r="G516" i="5"/>
  <c r="A516" i="5"/>
  <c r="K504" i="5"/>
  <c r="J504" i="5"/>
  <c r="I504" i="5"/>
  <c r="H504" i="5"/>
  <c r="G504" i="5"/>
  <c r="A504" i="5"/>
  <c r="K492" i="5"/>
  <c r="J492" i="5"/>
  <c r="I492" i="5"/>
  <c r="H492" i="5"/>
  <c r="G492" i="5"/>
  <c r="A492" i="5"/>
  <c r="K480" i="5"/>
  <c r="J480" i="5"/>
  <c r="I480" i="5"/>
  <c r="H480" i="5"/>
  <c r="G480" i="5"/>
  <c r="A480" i="5"/>
  <c r="K468" i="5"/>
  <c r="J468" i="5"/>
  <c r="I468" i="5"/>
  <c r="H468" i="5"/>
  <c r="G468" i="5"/>
  <c r="A468" i="5"/>
  <c r="K456" i="5"/>
  <c r="J456" i="5"/>
  <c r="I456" i="5"/>
  <c r="H456" i="5"/>
  <c r="G456" i="5"/>
  <c r="A456" i="5"/>
  <c r="K444" i="5"/>
  <c r="J444" i="5"/>
  <c r="I444" i="5"/>
  <c r="H444" i="5"/>
  <c r="G444" i="5"/>
  <c r="A444" i="5"/>
  <c r="K432" i="5"/>
  <c r="J432" i="5"/>
  <c r="I432" i="5"/>
  <c r="H432" i="5"/>
  <c r="G432" i="5"/>
  <c r="A432" i="5"/>
  <c r="K420" i="5"/>
  <c r="J420" i="5"/>
  <c r="I420" i="5"/>
  <c r="H420" i="5"/>
  <c r="G420" i="5"/>
  <c r="A420" i="5"/>
  <c r="K408" i="5"/>
  <c r="J408" i="5"/>
  <c r="I408" i="5"/>
  <c r="H408" i="5"/>
  <c r="G408" i="5"/>
  <c r="A408" i="5"/>
  <c r="K396" i="5"/>
  <c r="J396" i="5"/>
  <c r="I396" i="5"/>
  <c r="H396" i="5"/>
  <c r="G396" i="5"/>
  <c r="A396" i="5"/>
  <c r="K384" i="5"/>
  <c r="J384" i="5"/>
  <c r="I384" i="5"/>
  <c r="H384" i="5"/>
  <c r="G384" i="5"/>
  <c r="A384" i="5"/>
  <c r="K372" i="5"/>
  <c r="J372" i="5"/>
  <c r="I372" i="5"/>
  <c r="H372" i="5"/>
  <c r="G372" i="5"/>
  <c r="A372" i="5"/>
  <c r="K360" i="5"/>
  <c r="J360" i="5"/>
  <c r="I360" i="5"/>
  <c r="H360" i="5"/>
  <c r="G360" i="5"/>
  <c r="A360" i="5"/>
  <c r="K348" i="5"/>
  <c r="J348" i="5"/>
  <c r="I348" i="5"/>
  <c r="H348" i="5"/>
  <c r="G348" i="5"/>
  <c r="A348" i="5"/>
  <c r="K336" i="5"/>
  <c r="J336" i="5"/>
  <c r="I336" i="5"/>
  <c r="H336" i="5"/>
  <c r="G336" i="5"/>
  <c r="A336" i="5"/>
  <c r="K324" i="5"/>
  <c r="J324" i="5"/>
  <c r="I324" i="5"/>
  <c r="H324" i="5"/>
  <c r="G324" i="5"/>
  <c r="A324" i="5"/>
  <c r="K312" i="5"/>
  <c r="J312" i="5"/>
  <c r="I312" i="5"/>
  <c r="H312" i="5"/>
  <c r="G312" i="5"/>
  <c r="A312" i="5"/>
  <c r="K300" i="5"/>
  <c r="J300" i="5"/>
  <c r="I300" i="5"/>
  <c r="H300" i="5"/>
  <c r="G300" i="5"/>
  <c r="A300" i="5"/>
  <c r="K288" i="5"/>
  <c r="J288" i="5"/>
  <c r="I288" i="5"/>
  <c r="H288" i="5"/>
  <c r="G288" i="5"/>
  <c r="A288" i="5"/>
  <c r="K276" i="5"/>
  <c r="J276" i="5"/>
  <c r="I276" i="5"/>
  <c r="H276" i="5"/>
  <c r="G276" i="5"/>
  <c r="A276" i="5"/>
  <c r="K264" i="5"/>
  <c r="J264" i="5"/>
  <c r="I264" i="5"/>
  <c r="H264" i="5"/>
  <c r="G264" i="5"/>
  <c r="A264" i="5"/>
  <c r="K252" i="5"/>
  <c r="J252" i="5"/>
  <c r="I252" i="5"/>
  <c r="H252" i="5"/>
  <c r="G252" i="5"/>
  <c r="A252" i="5"/>
  <c r="K240" i="5"/>
  <c r="J240" i="5"/>
  <c r="I240" i="5"/>
  <c r="H240" i="5"/>
  <c r="G240" i="5"/>
  <c r="A240" i="5"/>
  <c r="K228" i="5"/>
  <c r="J228" i="5"/>
  <c r="I228" i="5"/>
  <c r="H228" i="5"/>
  <c r="G228" i="5"/>
  <c r="A228" i="5"/>
  <c r="K216" i="5"/>
  <c r="J216" i="5"/>
  <c r="I216" i="5"/>
  <c r="H216" i="5"/>
  <c r="G216" i="5"/>
  <c r="A216" i="5"/>
  <c r="K204" i="5"/>
  <c r="J204" i="5"/>
  <c r="I204" i="5"/>
  <c r="H204" i="5"/>
  <c r="G204" i="5"/>
  <c r="A204" i="5"/>
  <c r="K192" i="5"/>
  <c r="J192" i="5"/>
  <c r="I192" i="5"/>
  <c r="H192" i="5"/>
  <c r="G192" i="5"/>
  <c r="A192" i="5"/>
  <c r="K180" i="5"/>
  <c r="J180" i="5"/>
  <c r="I180" i="5"/>
  <c r="G180" i="5"/>
  <c r="H180" i="5"/>
  <c r="A180" i="5"/>
  <c r="K168" i="5"/>
  <c r="J168" i="5"/>
  <c r="I168" i="5"/>
  <c r="G168" i="5"/>
  <c r="H168" i="5"/>
  <c r="A168" i="5"/>
  <c r="K156" i="5"/>
  <c r="J156" i="5"/>
  <c r="I156" i="5"/>
  <c r="H156" i="5"/>
  <c r="G156" i="5"/>
  <c r="A156" i="5"/>
  <c r="K144" i="5"/>
  <c r="J144" i="5"/>
  <c r="I144" i="5"/>
  <c r="H144" i="5"/>
  <c r="G144" i="5"/>
  <c r="A144" i="5"/>
  <c r="K132" i="5"/>
  <c r="J132" i="5"/>
  <c r="I132" i="5"/>
  <c r="H132" i="5"/>
  <c r="G132" i="5"/>
  <c r="A132" i="5"/>
  <c r="W132" i="5"/>
  <c r="X132" i="5" s="1"/>
  <c r="K120" i="5"/>
  <c r="J120" i="5"/>
  <c r="I120" i="5"/>
  <c r="H120" i="5"/>
  <c r="G120" i="5"/>
  <c r="A120" i="5"/>
  <c r="K108" i="5"/>
  <c r="J108" i="5"/>
  <c r="I108" i="5"/>
  <c r="G108" i="5"/>
  <c r="H108" i="5"/>
  <c r="A108" i="5"/>
  <c r="K96" i="5"/>
  <c r="J96" i="5"/>
  <c r="I96" i="5"/>
  <c r="G96" i="5"/>
  <c r="H96" i="5"/>
  <c r="A96" i="5"/>
  <c r="K84" i="5"/>
  <c r="J84" i="5"/>
  <c r="I84" i="5"/>
  <c r="H84" i="5"/>
  <c r="G84" i="5"/>
  <c r="W84" i="5"/>
  <c r="X84" i="5" s="1"/>
  <c r="A84" i="5"/>
  <c r="K72" i="5"/>
  <c r="J72" i="5"/>
  <c r="I72" i="5"/>
  <c r="H72" i="5"/>
  <c r="G72" i="5"/>
  <c r="A72" i="5"/>
  <c r="K60" i="5"/>
  <c r="J60" i="5"/>
  <c r="I60" i="5"/>
  <c r="H60" i="5"/>
  <c r="G60" i="5"/>
  <c r="A60" i="5"/>
  <c r="K48" i="5"/>
  <c r="J48" i="5"/>
  <c r="I48" i="5"/>
  <c r="H48" i="5"/>
  <c r="G48" i="5"/>
  <c r="A48" i="5"/>
  <c r="K36" i="5"/>
  <c r="J36" i="5"/>
  <c r="I36" i="5"/>
  <c r="G36" i="5"/>
  <c r="H36" i="5"/>
  <c r="A36" i="5"/>
  <c r="K24" i="5"/>
  <c r="J24" i="5"/>
  <c r="I24" i="5"/>
  <c r="G24" i="5"/>
  <c r="H24" i="5"/>
  <c r="A24" i="5"/>
  <c r="K12" i="5"/>
  <c r="J12" i="5"/>
  <c r="I12" i="5"/>
  <c r="H12" i="5"/>
  <c r="G12" i="5"/>
  <c r="A12" i="5"/>
  <c r="K1622" i="5"/>
  <c r="J1622" i="5"/>
  <c r="I1622" i="5"/>
  <c r="H1622" i="5"/>
  <c r="G1622" i="5"/>
  <c r="A1622" i="5"/>
  <c r="K1490" i="5"/>
  <c r="J1490" i="5"/>
  <c r="I1490" i="5"/>
  <c r="H1490" i="5"/>
  <c r="G1490" i="5"/>
  <c r="A1490" i="5"/>
  <c r="K1382" i="5"/>
  <c r="J1382" i="5"/>
  <c r="I1382" i="5"/>
  <c r="H1382" i="5"/>
  <c r="G1382" i="5"/>
  <c r="A1382" i="5"/>
  <c r="K1262" i="5"/>
  <c r="J1262" i="5"/>
  <c r="I1262" i="5"/>
  <c r="H1262" i="5"/>
  <c r="G1262" i="5"/>
  <c r="A1262" i="5"/>
  <c r="K1118" i="5"/>
  <c r="J1118" i="5"/>
  <c r="I1118" i="5"/>
  <c r="H1118" i="5"/>
  <c r="G1118" i="5"/>
  <c r="A1118" i="5"/>
  <c r="K950" i="5"/>
  <c r="J950" i="5"/>
  <c r="I950" i="5"/>
  <c r="H950" i="5"/>
  <c r="G950" i="5"/>
  <c r="A950" i="5"/>
  <c r="K806" i="5"/>
  <c r="J806" i="5"/>
  <c r="I806" i="5"/>
  <c r="H806" i="5"/>
  <c r="G806" i="5"/>
  <c r="A806" i="5"/>
  <c r="K674" i="5"/>
  <c r="J674" i="5"/>
  <c r="I674" i="5"/>
  <c r="H674" i="5"/>
  <c r="G674" i="5"/>
  <c r="A674" i="5"/>
  <c r="K542" i="5"/>
  <c r="J542" i="5"/>
  <c r="I542" i="5"/>
  <c r="H542" i="5"/>
  <c r="G542" i="5"/>
  <c r="A542" i="5"/>
  <c r="K410" i="5"/>
  <c r="J410" i="5"/>
  <c r="I410" i="5"/>
  <c r="H410" i="5"/>
  <c r="G410" i="5"/>
  <c r="A410" i="5"/>
  <c r="K278" i="5"/>
  <c r="J278" i="5"/>
  <c r="I278" i="5"/>
  <c r="H278" i="5"/>
  <c r="G278" i="5"/>
  <c r="A278" i="5"/>
  <c r="K110" i="5"/>
  <c r="J110" i="5"/>
  <c r="I110" i="5"/>
  <c r="H110" i="5"/>
  <c r="G110" i="5"/>
  <c r="A110" i="5"/>
  <c r="K1669" i="5"/>
  <c r="J1669" i="5"/>
  <c r="I1669" i="5"/>
  <c r="H1669" i="5"/>
  <c r="G1669" i="5"/>
  <c r="A1669" i="5"/>
  <c r="K1549" i="5"/>
  <c r="J1549" i="5"/>
  <c r="I1549" i="5"/>
  <c r="H1549" i="5"/>
  <c r="G1549" i="5"/>
  <c r="A1549" i="5"/>
  <c r="K1417" i="5"/>
  <c r="J1417" i="5"/>
  <c r="I1417" i="5"/>
  <c r="H1417" i="5"/>
  <c r="G1417" i="5"/>
  <c r="A1417" i="5"/>
  <c r="K1321" i="5"/>
  <c r="J1321" i="5"/>
  <c r="I1321" i="5"/>
  <c r="H1321" i="5"/>
  <c r="G1321" i="5"/>
  <c r="A1321" i="5"/>
  <c r="K1213" i="5"/>
  <c r="J1213" i="5"/>
  <c r="I1213" i="5"/>
  <c r="H1213" i="5"/>
  <c r="G1213" i="5"/>
  <c r="A1213" i="5"/>
  <c r="K1105" i="5"/>
  <c r="J1105" i="5"/>
  <c r="I1105" i="5"/>
  <c r="H1105" i="5"/>
  <c r="G1105" i="5"/>
  <c r="A1105" i="5"/>
  <c r="K985" i="5"/>
  <c r="J985" i="5"/>
  <c r="I985" i="5"/>
  <c r="H985" i="5"/>
  <c r="G985" i="5"/>
  <c r="A985" i="5"/>
  <c r="K889" i="5"/>
  <c r="J889" i="5"/>
  <c r="I889" i="5"/>
  <c r="H889" i="5"/>
  <c r="G889" i="5"/>
  <c r="A889" i="5"/>
  <c r="K793" i="5"/>
  <c r="J793" i="5"/>
  <c r="I793" i="5"/>
  <c r="H793" i="5"/>
  <c r="G793" i="5"/>
  <c r="A793" i="5"/>
  <c r="K721" i="5"/>
  <c r="J721" i="5"/>
  <c r="I721" i="5"/>
  <c r="H721" i="5"/>
  <c r="G721" i="5"/>
  <c r="A721" i="5"/>
  <c r="K637" i="5"/>
  <c r="J637" i="5"/>
  <c r="I637" i="5"/>
  <c r="H637" i="5"/>
  <c r="G637" i="5"/>
  <c r="A637" i="5"/>
  <c r="K565" i="5"/>
  <c r="J565" i="5"/>
  <c r="I565" i="5"/>
  <c r="H565" i="5"/>
  <c r="G565" i="5"/>
  <c r="A565" i="5"/>
  <c r="K481" i="5"/>
  <c r="J481" i="5"/>
  <c r="I481" i="5"/>
  <c r="H481" i="5"/>
  <c r="G481" i="5"/>
  <c r="A481" i="5"/>
  <c r="K373" i="5"/>
  <c r="I373" i="5"/>
  <c r="J373" i="5"/>
  <c r="H373" i="5"/>
  <c r="G373" i="5"/>
  <c r="A373" i="5"/>
  <c r="K301" i="5"/>
  <c r="J301" i="5"/>
  <c r="I301" i="5"/>
  <c r="H301" i="5"/>
  <c r="G301" i="5"/>
  <c r="A301" i="5"/>
  <c r="K193" i="5"/>
  <c r="J193" i="5"/>
  <c r="I193" i="5"/>
  <c r="H193" i="5"/>
  <c r="G193" i="5"/>
  <c r="A193" i="5"/>
  <c r="K121" i="5"/>
  <c r="J121" i="5"/>
  <c r="I121" i="5"/>
  <c r="H121" i="5"/>
  <c r="G121" i="5"/>
  <c r="A121" i="5"/>
  <c r="K25" i="5"/>
  <c r="J25" i="5"/>
  <c r="I25" i="5"/>
  <c r="H25" i="5"/>
  <c r="G25" i="5"/>
  <c r="A25" i="5"/>
  <c r="K1727" i="5"/>
  <c r="J1727" i="5"/>
  <c r="H1727" i="5"/>
  <c r="I1727" i="5"/>
  <c r="G1727" i="5"/>
  <c r="K1679" i="5"/>
  <c r="J1679" i="5"/>
  <c r="I1679" i="5"/>
  <c r="H1679" i="5"/>
  <c r="G1679" i="5"/>
  <c r="K1643" i="5"/>
  <c r="J1643" i="5"/>
  <c r="I1643" i="5"/>
  <c r="H1643" i="5"/>
  <c r="G1643" i="5"/>
  <c r="K1619" i="5"/>
  <c r="J1619" i="5"/>
  <c r="I1619" i="5"/>
  <c r="H1619" i="5"/>
  <c r="G1619" i="5"/>
  <c r="K1607" i="5"/>
  <c r="J1607" i="5"/>
  <c r="H1607" i="5"/>
  <c r="I1607" i="5"/>
  <c r="G1607" i="5"/>
  <c r="K1595" i="5"/>
  <c r="J1595" i="5"/>
  <c r="I1595" i="5"/>
  <c r="H1595" i="5"/>
  <c r="G1595" i="5"/>
  <c r="K1571" i="5"/>
  <c r="J1571" i="5"/>
  <c r="I1571" i="5"/>
  <c r="H1571" i="5"/>
  <c r="G1571" i="5"/>
  <c r="K1559" i="5"/>
  <c r="J1559" i="5"/>
  <c r="I1559" i="5"/>
  <c r="H1559" i="5"/>
  <c r="G1559" i="5"/>
  <c r="K1523" i="5"/>
  <c r="J1523" i="5"/>
  <c r="I1523" i="5"/>
  <c r="H1523" i="5"/>
  <c r="G1523" i="5"/>
  <c r="K1511" i="5"/>
  <c r="J1511" i="5"/>
  <c r="I1511" i="5"/>
  <c r="H1511" i="5"/>
  <c r="G1511" i="5"/>
  <c r="K1499" i="5"/>
  <c r="J1499" i="5"/>
  <c r="I1499" i="5"/>
  <c r="H1499" i="5"/>
  <c r="G1499" i="5"/>
  <c r="K1487" i="5"/>
  <c r="J1487" i="5"/>
  <c r="I1487" i="5"/>
  <c r="H1487" i="5"/>
  <c r="G1487" i="5"/>
  <c r="K1475" i="5"/>
  <c r="J1475" i="5"/>
  <c r="I1475" i="5"/>
  <c r="H1475" i="5"/>
  <c r="G1475" i="5"/>
  <c r="K1463" i="5"/>
  <c r="J1463" i="5"/>
  <c r="I1463" i="5"/>
  <c r="H1463" i="5"/>
  <c r="G1463" i="5"/>
  <c r="K1451" i="5"/>
  <c r="J1451" i="5"/>
  <c r="I1451" i="5"/>
  <c r="H1451" i="5"/>
  <c r="G1451" i="5"/>
  <c r="K1439" i="5"/>
  <c r="J1439" i="5"/>
  <c r="I1439" i="5"/>
  <c r="H1439" i="5"/>
  <c r="G1439" i="5"/>
  <c r="K1427" i="5"/>
  <c r="J1427" i="5"/>
  <c r="H1427" i="5"/>
  <c r="I1427" i="5"/>
  <c r="G1427" i="5"/>
  <c r="K1415" i="5"/>
  <c r="J1415" i="5"/>
  <c r="I1415" i="5"/>
  <c r="H1415" i="5"/>
  <c r="G1415" i="5"/>
  <c r="K1403" i="5"/>
  <c r="J1403" i="5"/>
  <c r="I1403" i="5"/>
  <c r="H1403" i="5"/>
  <c r="G1403" i="5"/>
  <c r="K1391" i="5"/>
  <c r="J1391" i="5"/>
  <c r="I1391" i="5"/>
  <c r="H1391" i="5"/>
  <c r="G1391" i="5"/>
  <c r="K1379" i="5"/>
  <c r="J1379" i="5"/>
  <c r="I1379" i="5"/>
  <c r="H1379" i="5"/>
  <c r="G1379" i="5"/>
  <c r="K1367" i="5"/>
  <c r="J1367" i="5"/>
  <c r="I1367" i="5"/>
  <c r="H1367" i="5"/>
  <c r="G1367" i="5"/>
  <c r="K1355" i="5"/>
  <c r="J1355" i="5"/>
  <c r="H1355" i="5"/>
  <c r="I1355" i="5"/>
  <c r="G1355" i="5"/>
  <c r="K1343" i="5"/>
  <c r="J1343" i="5"/>
  <c r="I1343" i="5"/>
  <c r="H1343" i="5"/>
  <c r="G1343" i="5"/>
  <c r="K1331" i="5"/>
  <c r="J1331" i="5"/>
  <c r="I1331" i="5"/>
  <c r="H1331" i="5"/>
  <c r="G1331" i="5"/>
  <c r="K1319" i="5"/>
  <c r="J1319" i="5"/>
  <c r="I1319" i="5"/>
  <c r="H1319" i="5"/>
  <c r="G1319" i="5"/>
  <c r="K1307" i="5"/>
  <c r="J1307" i="5"/>
  <c r="I1307" i="5"/>
  <c r="H1307" i="5"/>
  <c r="G1307" i="5"/>
  <c r="K1295" i="5"/>
  <c r="J1295" i="5"/>
  <c r="I1295" i="5"/>
  <c r="H1295" i="5"/>
  <c r="G1295" i="5"/>
  <c r="K1283" i="5"/>
  <c r="J1283" i="5"/>
  <c r="H1283" i="5"/>
  <c r="I1283" i="5"/>
  <c r="G1283" i="5"/>
  <c r="K1271" i="5"/>
  <c r="J1271" i="5"/>
  <c r="I1271" i="5"/>
  <c r="H1271" i="5"/>
  <c r="G1271" i="5"/>
  <c r="K1259" i="5"/>
  <c r="J1259" i="5"/>
  <c r="I1259" i="5"/>
  <c r="H1259" i="5"/>
  <c r="G1259" i="5"/>
  <c r="K1247" i="5"/>
  <c r="J1247" i="5"/>
  <c r="I1247" i="5"/>
  <c r="H1247" i="5"/>
  <c r="G1247" i="5"/>
  <c r="K1235" i="5"/>
  <c r="J1235" i="5"/>
  <c r="I1235" i="5"/>
  <c r="H1235" i="5"/>
  <c r="G1235" i="5"/>
  <c r="K1223" i="5"/>
  <c r="J1223" i="5"/>
  <c r="I1223" i="5"/>
  <c r="H1223" i="5"/>
  <c r="G1223" i="5"/>
  <c r="K1211" i="5"/>
  <c r="J1211" i="5"/>
  <c r="H1211" i="5"/>
  <c r="I1211" i="5"/>
  <c r="G1211" i="5"/>
  <c r="A1211" i="5"/>
  <c r="K1199" i="5"/>
  <c r="J1199" i="5"/>
  <c r="I1199" i="5"/>
  <c r="H1199" i="5"/>
  <c r="G1199" i="5"/>
  <c r="A1199" i="5"/>
  <c r="K1187" i="5"/>
  <c r="J1187" i="5"/>
  <c r="I1187" i="5"/>
  <c r="H1187" i="5"/>
  <c r="G1187" i="5"/>
  <c r="A1187" i="5"/>
  <c r="K1175" i="5"/>
  <c r="J1175" i="5"/>
  <c r="I1175" i="5"/>
  <c r="H1175" i="5"/>
  <c r="G1175" i="5"/>
  <c r="A1175" i="5"/>
  <c r="K1163" i="5"/>
  <c r="J1163" i="5"/>
  <c r="I1163" i="5"/>
  <c r="H1163" i="5"/>
  <c r="G1163" i="5"/>
  <c r="A1163" i="5"/>
  <c r="K1151" i="5"/>
  <c r="J1151" i="5"/>
  <c r="I1151" i="5"/>
  <c r="H1151" i="5"/>
  <c r="G1151" i="5"/>
  <c r="A1151" i="5"/>
  <c r="K1139" i="5"/>
  <c r="J1139" i="5"/>
  <c r="H1139" i="5"/>
  <c r="I1139" i="5"/>
  <c r="G1139" i="5"/>
  <c r="A1139" i="5"/>
  <c r="K1127" i="5"/>
  <c r="J1127" i="5"/>
  <c r="I1127" i="5"/>
  <c r="H1127" i="5"/>
  <c r="G1127" i="5"/>
  <c r="A1127" i="5"/>
  <c r="K1115" i="5"/>
  <c r="J1115" i="5"/>
  <c r="I1115" i="5"/>
  <c r="H1115" i="5"/>
  <c r="G1115" i="5"/>
  <c r="A1115" i="5"/>
  <c r="K1103" i="5"/>
  <c r="J1103" i="5"/>
  <c r="I1103" i="5"/>
  <c r="H1103" i="5"/>
  <c r="G1103" i="5"/>
  <c r="A1103" i="5"/>
  <c r="K1091" i="5"/>
  <c r="J1091" i="5"/>
  <c r="I1091" i="5"/>
  <c r="H1091" i="5"/>
  <c r="G1091" i="5"/>
  <c r="A1091" i="5"/>
  <c r="K1079" i="5"/>
  <c r="J1079" i="5"/>
  <c r="I1079" i="5"/>
  <c r="L1079" i="5" s="1"/>
  <c r="H1079" i="5"/>
  <c r="G1079" i="5"/>
  <c r="A1079" i="5"/>
  <c r="K1067" i="5"/>
  <c r="J1067" i="5"/>
  <c r="I1067" i="5"/>
  <c r="H1067" i="5"/>
  <c r="G1067" i="5"/>
  <c r="A1067" i="5"/>
  <c r="K1055" i="5"/>
  <c r="J1055" i="5"/>
  <c r="I1055" i="5"/>
  <c r="H1055" i="5"/>
  <c r="G1055" i="5"/>
  <c r="A1055" i="5"/>
  <c r="K1043" i="5"/>
  <c r="J1043" i="5"/>
  <c r="I1043" i="5"/>
  <c r="H1043" i="5"/>
  <c r="G1043" i="5"/>
  <c r="A1043" i="5"/>
  <c r="K1031" i="5"/>
  <c r="J1031" i="5"/>
  <c r="I1031" i="5"/>
  <c r="H1031" i="5"/>
  <c r="G1031" i="5"/>
  <c r="A1031" i="5"/>
  <c r="K1019" i="5"/>
  <c r="J1019" i="5"/>
  <c r="I1019" i="5"/>
  <c r="H1019" i="5"/>
  <c r="G1019" i="5"/>
  <c r="A1019" i="5"/>
  <c r="K1007" i="5"/>
  <c r="J1007" i="5"/>
  <c r="I1007" i="5"/>
  <c r="H1007" i="5"/>
  <c r="G1007" i="5"/>
  <c r="A1007" i="5"/>
  <c r="K995" i="5"/>
  <c r="J995" i="5"/>
  <c r="H995" i="5"/>
  <c r="I995" i="5"/>
  <c r="G995" i="5"/>
  <c r="A995" i="5"/>
  <c r="K983" i="5"/>
  <c r="J983" i="5"/>
  <c r="I983" i="5"/>
  <c r="H983" i="5"/>
  <c r="G983" i="5"/>
  <c r="A983" i="5"/>
  <c r="K971" i="5"/>
  <c r="J971" i="5"/>
  <c r="I971" i="5"/>
  <c r="H971" i="5"/>
  <c r="G971" i="5"/>
  <c r="A971" i="5"/>
  <c r="K959" i="5"/>
  <c r="J959" i="5"/>
  <c r="I959" i="5"/>
  <c r="H959" i="5"/>
  <c r="G959" i="5"/>
  <c r="A959" i="5"/>
  <c r="K947" i="5"/>
  <c r="J947" i="5"/>
  <c r="I947" i="5"/>
  <c r="H947" i="5"/>
  <c r="G947" i="5"/>
  <c r="A947" i="5"/>
  <c r="K935" i="5"/>
  <c r="J935" i="5"/>
  <c r="I935" i="5"/>
  <c r="H935" i="5"/>
  <c r="G935" i="5"/>
  <c r="A935" i="5"/>
  <c r="K923" i="5"/>
  <c r="J923" i="5"/>
  <c r="H923" i="5"/>
  <c r="I923" i="5"/>
  <c r="G923" i="5"/>
  <c r="A923" i="5"/>
  <c r="K911" i="5"/>
  <c r="J911" i="5"/>
  <c r="I911" i="5"/>
  <c r="H911" i="5"/>
  <c r="G911" i="5"/>
  <c r="A911" i="5"/>
  <c r="K899" i="5"/>
  <c r="J899" i="5"/>
  <c r="I899" i="5"/>
  <c r="H899" i="5"/>
  <c r="G899" i="5"/>
  <c r="A899" i="5"/>
  <c r="K887" i="5"/>
  <c r="J887" i="5"/>
  <c r="I887" i="5"/>
  <c r="H887" i="5"/>
  <c r="G887" i="5"/>
  <c r="A887" i="5"/>
  <c r="K875" i="5"/>
  <c r="J875" i="5"/>
  <c r="I875" i="5"/>
  <c r="H875" i="5"/>
  <c r="G875" i="5"/>
  <c r="A875" i="5"/>
  <c r="K863" i="5"/>
  <c r="J863" i="5"/>
  <c r="I863" i="5"/>
  <c r="H863" i="5"/>
  <c r="G863" i="5"/>
  <c r="A863" i="5"/>
  <c r="K851" i="5"/>
  <c r="J851" i="5"/>
  <c r="H851" i="5"/>
  <c r="I851" i="5"/>
  <c r="G851" i="5"/>
  <c r="A851" i="5"/>
  <c r="K839" i="5"/>
  <c r="J839" i="5"/>
  <c r="I839" i="5"/>
  <c r="G839" i="5"/>
  <c r="H839" i="5"/>
  <c r="A839" i="5"/>
  <c r="K827" i="5"/>
  <c r="J827" i="5"/>
  <c r="I827" i="5"/>
  <c r="H827" i="5"/>
  <c r="G827" i="5"/>
  <c r="A827" i="5"/>
  <c r="K815" i="5"/>
  <c r="J815" i="5"/>
  <c r="I815" i="5"/>
  <c r="G815" i="5"/>
  <c r="H815" i="5"/>
  <c r="A815" i="5"/>
  <c r="K803" i="5"/>
  <c r="J803" i="5"/>
  <c r="I803" i="5"/>
  <c r="H803" i="5"/>
  <c r="G803" i="5"/>
  <c r="A803" i="5"/>
  <c r="K791" i="5"/>
  <c r="J791" i="5"/>
  <c r="I791" i="5"/>
  <c r="H791" i="5"/>
  <c r="G791" i="5"/>
  <c r="A791" i="5"/>
  <c r="K779" i="5"/>
  <c r="J779" i="5"/>
  <c r="I779" i="5"/>
  <c r="H779" i="5"/>
  <c r="G779" i="5"/>
  <c r="A779" i="5"/>
  <c r="K767" i="5"/>
  <c r="J767" i="5"/>
  <c r="I767" i="5"/>
  <c r="H767" i="5"/>
  <c r="G767" i="5"/>
  <c r="A767" i="5"/>
  <c r="K755" i="5"/>
  <c r="J755" i="5"/>
  <c r="I755" i="5"/>
  <c r="H755" i="5"/>
  <c r="G755" i="5"/>
  <c r="A755" i="5"/>
  <c r="K743" i="5"/>
  <c r="J743" i="5"/>
  <c r="I743" i="5"/>
  <c r="H743" i="5"/>
  <c r="G743" i="5"/>
  <c r="A743" i="5"/>
  <c r="K731" i="5"/>
  <c r="J731" i="5"/>
  <c r="I731" i="5"/>
  <c r="H731" i="5"/>
  <c r="G731" i="5"/>
  <c r="A731" i="5"/>
  <c r="K719" i="5"/>
  <c r="J719" i="5"/>
  <c r="I719" i="5"/>
  <c r="H719" i="5"/>
  <c r="G719" i="5"/>
  <c r="A719" i="5"/>
  <c r="K707" i="5"/>
  <c r="J707" i="5"/>
  <c r="I707" i="5"/>
  <c r="H707" i="5"/>
  <c r="G707" i="5"/>
  <c r="A707" i="5"/>
  <c r="K695" i="5"/>
  <c r="J695" i="5"/>
  <c r="I695" i="5"/>
  <c r="H695" i="5"/>
  <c r="G695" i="5"/>
  <c r="A695" i="5"/>
  <c r="K683" i="5"/>
  <c r="J683" i="5"/>
  <c r="I683" i="5"/>
  <c r="H683" i="5"/>
  <c r="G683" i="5"/>
  <c r="A683" i="5"/>
  <c r="K671" i="5"/>
  <c r="J671" i="5"/>
  <c r="I671" i="5"/>
  <c r="H671" i="5"/>
  <c r="G671" i="5"/>
  <c r="A671" i="5"/>
  <c r="K659" i="5"/>
  <c r="J659" i="5"/>
  <c r="I659" i="5"/>
  <c r="H659" i="5"/>
  <c r="G659" i="5"/>
  <c r="A659" i="5"/>
  <c r="K647" i="5"/>
  <c r="J647" i="5"/>
  <c r="I647" i="5"/>
  <c r="H647" i="5"/>
  <c r="G647" i="5"/>
  <c r="A647" i="5"/>
  <c r="K635" i="5"/>
  <c r="J635" i="5"/>
  <c r="I635" i="5"/>
  <c r="H635" i="5"/>
  <c r="G635" i="5"/>
  <c r="A635" i="5"/>
  <c r="K623" i="5"/>
  <c r="J623" i="5"/>
  <c r="I623" i="5"/>
  <c r="H623" i="5"/>
  <c r="G623" i="5"/>
  <c r="A623" i="5"/>
  <c r="K611" i="5"/>
  <c r="J611" i="5"/>
  <c r="I611" i="5"/>
  <c r="G611" i="5"/>
  <c r="H611" i="5"/>
  <c r="A611" i="5"/>
  <c r="K599" i="5"/>
  <c r="J599" i="5"/>
  <c r="I599" i="5"/>
  <c r="H599" i="5"/>
  <c r="G599" i="5"/>
  <c r="A599" i="5"/>
  <c r="K587" i="5"/>
  <c r="J587" i="5"/>
  <c r="I587" i="5"/>
  <c r="H587" i="5"/>
  <c r="G587" i="5"/>
  <c r="A587" i="5"/>
  <c r="K575" i="5"/>
  <c r="J575" i="5"/>
  <c r="I575" i="5"/>
  <c r="H575" i="5"/>
  <c r="G575" i="5"/>
  <c r="A575" i="5"/>
  <c r="K563" i="5"/>
  <c r="J563" i="5"/>
  <c r="I563" i="5"/>
  <c r="H563" i="5"/>
  <c r="G563" i="5"/>
  <c r="A563" i="5"/>
  <c r="K551" i="5"/>
  <c r="J551" i="5"/>
  <c r="I551" i="5"/>
  <c r="H551" i="5"/>
  <c r="G551" i="5"/>
  <c r="A551" i="5"/>
  <c r="K539" i="5"/>
  <c r="J539" i="5"/>
  <c r="I539" i="5"/>
  <c r="G539" i="5"/>
  <c r="H539" i="5"/>
  <c r="A539" i="5"/>
  <c r="K527" i="5"/>
  <c r="J527" i="5"/>
  <c r="I527" i="5"/>
  <c r="H527" i="5"/>
  <c r="G527" i="5"/>
  <c r="A527" i="5"/>
  <c r="K515" i="5"/>
  <c r="J515" i="5"/>
  <c r="I515" i="5"/>
  <c r="H515" i="5"/>
  <c r="G515" i="5"/>
  <c r="A515" i="5"/>
  <c r="K503" i="5"/>
  <c r="J503" i="5"/>
  <c r="I503" i="5"/>
  <c r="H503" i="5"/>
  <c r="G503" i="5"/>
  <c r="A503" i="5"/>
  <c r="K491" i="5"/>
  <c r="J491" i="5"/>
  <c r="I491" i="5"/>
  <c r="H491" i="5"/>
  <c r="G491" i="5"/>
  <c r="A491" i="5"/>
  <c r="K479" i="5"/>
  <c r="J479" i="5"/>
  <c r="I479" i="5"/>
  <c r="H479" i="5"/>
  <c r="G479" i="5"/>
  <c r="A479" i="5"/>
  <c r="K467" i="5"/>
  <c r="J467" i="5"/>
  <c r="I467" i="5"/>
  <c r="H467" i="5"/>
  <c r="G467" i="5"/>
  <c r="A467" i="5"/>
  <c r="K455" i="5"/>
  <c r="J455" i="5"/>
  <c r="I455" i="5"/>
  <c r="H455" i="5"/>
  <c r="G455" i="5"/>
  <c r="A455" i="5"/>
  <c r="K443" i="5"/>
  <c r="J443" i="5"/>
  <c r="I443" i="5"/>
  <c r="H443" i="5"/>
  <c r="G443" i="5"/>
  <c r="A443" i="5"/>
  <c r="K431" i="5"/>
  <c r="J431" i="5"/>
  <c r="I431" i="5"/>
  <c r="H431" i="5"/>
  <c r="G431" i="5"/>
  <c r="A431" i="5"/>
  <c r="K419" i="5"/>
  <c r="J419" i="5"/>
  <c r="I419" i="5"/>
  <c r="H419" i="5"/>
  <c r="G419" i="5"/>
  <c r="A419" i="5"/>
  <c r="K407" i="5"/>
  <c r="J407" i="5"/>
  <c r="I407" i="5"/>
  <c r="H407" i="5"/>
  <c r="G407" i="5"/>
  <c r="A407" i="5"/>
  <c r="K395" i="5"/>
  <c r="J395" i="5"/>
  <c r="I395" i="5"/>
  <c r="H395" i="5"/>
  <c r="G395" i="5"/>
  <c r="A395" i="5"/>
  <c r="K383" i="5"/>
  <c r="J383" i="5"/>
  <c r="I383" i="5"/>
  <c r="H383" i="5"/>
  <c r="G383" i="5"/>
  <c r="A383" i="5"/>
  <c r="K371" i="5"/>
  <c r="J371" i="5"/>
  <c r="I371" i="5"/>
  <c r="H371" i="5"/>
  <c r="G371" i="5"/>
  <c r="A371" i="5"/>
  <c r="K359" i="5"/>
  <c r="J359" i="5"/>
  <c r="I359" i="5"/>
  <c r="L359" i="5" s="1"/>
  <c r="M359" i="5" s="1"/>
  <c r="H359" i="5"/>
  <c r="G359" i="5"/>
  <c r="A359" i="5"/>
  <c r="K347" i="5"/>
  <c r="J347" i="5"/>
  <c r="I347" i="5"/>
  <c r="H347" i="5"/>
  <c r="G347" i="5"/>
  <c r="A347" i="5"/>
  <c r="K335" i="5"/>
  <c r="J335" i="5"/>
  <c r="I335" i="5"/>
  <c r="H335" i="5"/>
  <c r="G335" i="5"/>
  <c r="A335" i="5"/>
  <c r="K323" i="5"/>
  <c r="J323" i="5"/>
  <c r="I323" i="5"/>
  <c r="H323" i="5"/>
  <c r="G323" i="5"/>
  <c r="A323" i="5"/>
  <c r="K311" i="5"/>
  <c r="J311" i="5"/>
  <c r="I311" i="5"/>
  <c r="H311" i="5"/>
  <c r="G311" i="5"/>
  <c r="A311" i="5"/>
  <c r="K299" i="5"/>
  <c r="J299" i="5"/>
  <c r="I299" i="5"/>
  <c r="H299" i="5"/>
  <c r="G299" i="5"/>
  <c r="A299" i="5"/>
  <c r="K287" i="5"/>
  <c r="J287" i="5"/>
  <c r="I287" i="5"/>
  <c r="H287" i="5"/>
  <c r="G287" i="5"/>
  <c r="A287" i="5"/>
  <c r="K275" i="5"/>
  <c r="J275" i="5"/>
  <c r="I275" i="5"/>
  <c r="H275" i="5"/>
  <c r="G275" i="5"/>
  <c r="A275" i="5"/>
  <c r="K263" i="5"/>
  <c r="J263" i="5"/>
  <c r="I263" i="5"/>
  <c r="H263" i="5"/>
  <c r="G263" i="5"/>
  <c r="A263" i="5"/>
  <c r="K251" i="5"/>
  <c r="J251" i="5"/>
  <c r="I251" i="5"/>
  <c r="H251" i="5"/>
  <c r="G251" i="5"/>
  <c r="A251" i="5"/>
  <c r="K239" i="5"/>
  <c r="J239" i="5"/>
  <c r="I239" i="5"/>
  <c r="H239" i="5"/>
  <c r="G239" i="5"/>
  <c r="A239" i="5"/>
  <c r="K227" i="5"/>
  <c r="J227" i="5"/>
  <c r="I227" i="5"/>
  <c r="H227" i="5"/>
  <c r="G227" i="5"/>
  <c r="A227" i="5"/>
  <c r="K215" i="5"/>
  <c r="J215" i="5"/>
  <c r="I215" i="5"/>
  <c r="H215" i="5"/>
  <c r="G215" i="5"/>
  <c r="A215" i="5"/>
  <c r="K203" i="5"/>
  <c r="J203" i="5"/>
  <c r="I203" i="5"/>
  <c r="H203" i="5"/>
  <c r="G203" i="5"/>
  <c r="A203" i="5"/>
  <c r="K191" i="5"/>
  <c r="J191" i="5"/>
  <c r="I191" i="5"/>
  <c r="H191" i="5"/>
  <c r="G191" i="5"/>
  <c r="A191" i="5"/>
  <c r="K179" i="5"/>
  <c r="J179" i="5"/>
  <c r="I179" i="5"/>
  <c r="G179" i="5"/>
  <c r="H179" i="5"/>
  <c r="A179" i="5"/>
  <c r="K167" i="5"/>
  <c r="J167" i="5"/>
  <c r="I167" i="5"/>
  <c r="L167" i="5" s="1"/>
  <c r="G167" i="5"/>
  <c r="H167" i="5"/>
  <c r="A167" i="5"/>
  <c r="K155" i="5"/>
  <c r="J155" i="5"/>
  <c r="I155" i="5"/>
  <c r="H155" i="5"/>
  <c r="G155" i="5"/>
  <c r="A155" i="5"/>
  <c r="K143" i="5"/>
  <c r="J143" i="5"/>
  <c r="I143" i="5"/>
  <c r="H143" i="5"/>
  <c r="G143" i="5"/>
  <c r="A143" i="5"/>
  <c r="K131" i="5"/>
  <c r="J131" i="5"/>
  <c r="I131" i="5"/>
  <c r="H131" i="5"/>
  <c r="G131" i="5"/>
  <c r="A131" i="5"/>
  <c r="K119" i="5"/>
  <c r="J119" i="5"/>
  <c r="I119" i="5"/>
  <c r="H119" i="5"/>
  <c r="G119" i="5"/>
  <c r="A119" i="5"/>
  <c r="K107" i="5"/>
  <c r="J107" i="5"/>
  <c r="I107" i="5"/>
  <c r="G107" i="5"/>
  <c r="H107" i="5"/>
  <c r="A107" i="5"/>
  <c r="K95" i="5"/>
  <c r="J95" i="5"/>
  <c r="I95" i="5"/>
  <c r="G95" i="5"/>
  <c r="H95" i="5"/>
  <c r="A95" i="5"/>
  <c r="K83" i="5"/>
  <c r="J83" i="5"/>
  <c r="I83" i="5"/>
  <c r="H83" i="5"/>
  <c r="G83" i="5"/>
  <c r="A83" i="5"/>
  <c r="K71" i="5"/>
  <c r="J71" i="5"/>
  <c r="I71" i="5"/>
  <c r="H71" i="5"/>
  <c r="G71" i="5"/>
  <c r="A71" i="5"/>
  <c r="K59" i="5"/>
  <c r="J59" i="5"/>
  <c r="I59" i="5"/>
  <c r="H59" i="5"/>
  <c r="G59" i="5"/>
  <c r="A59" i="5"/>
  <c r="K47" i="5"/>
  <c r="I47" i="5"/>
  <c r="J47" i="5"/>
  <c r="H47" i="5"/>
  <c r="G47" i="5"/>
  <c r="A47" i="5"/>
  <c r="K35" i="5"/>
  <c r="J35" i="5"/>
  <c r="I35" i="5"/>
  <c r="G35" i="5"/>
  <c r="H35" i="5"/>
  <c r="A35" i="5"/>
  <c r="K23" i="5"/>
  <c r="J23" i="5"/>
  <c r="I23" i="5"/>
  <c r="G23" i="5"/>
  <c r="H23" i="5"/>
  <c r="A23" i="5"/>
  <c r="K11" i="5"/>
  <c r="J11" i="5"/>
  <c r="I11" i="5"/>
  <c r="H11" i="5"/>
  <c r="G11" i="5"/>
  <c r="A11" i="5"/>
  <c r="A1379" i="5"/>
  <c r="A1343" i="5"/>
  <c r="A1307" i="5"/>
  <c r="A1271" i="5"/>
  <c r="A1235" i="5"/>
  <c r="W504" i="5"/>
  <c r="X504" i="5" s="1"/>
  <c r="K1658" i="5"/>
  <c r="J1658" i="5"/>
  <c r="I1658" i="5"/>
  <c r="H1658" i="5"/>
  <c r="G1658" i="5"/>
  <c r="A1658" i="5"/>
  <c r="K1514" i="5"/>
  <c r="J1514" i="5"/>
  <c r="I1514" i="5"/>
  <c r="H1514" i="5"/>
  <c r="G1514" i="5"/>
  <c r="A1514" i="5"/>
  <c r="K1358" i="5"/>
  <c r="J1358" i="5"/>
  <c r="I1358" i="5"/>
  <c r="H1358" i="5"/>
  <c r="G1358" i="5"/>
  <c r="A1358" i="5"/>
  <c r="K1214" i="5"/>
  <c r="J1214" i="5"/>
  <c r="I1214" i="5"/>
  <c r="H1214" i="5"/>
  <c r="G1214" i="5"/>
  <c r="A1214" i="5"/>
  <c r="K1070" i="5"/>
  <c r="J1070" i="5"/>
  <c r="I1070" i="5"/>
  <c r="H1070" i="5"/>
  <c r="G1070" i="5"/>
  <c r="A1070" i="5"/>
  <c r="K914" i="5"/>
  <c r="J914" i="5"/>
  <c r="I914" i="5"/>
  <c r="H914" i="5"/>
  <c r="G914" i="5"/>
  <c r="A914" i="5"/>
  <c r="K746" i="5"/>
  <c r="J746" i="5"/>
  <c r="I746" i="5"/>
  <c r="H746" i="5"/>
  <c r="G746" i="5"/>
  <c r="A746" i="5"/>
  <c r="K554" i="5"/>
  <c r="J554" i="5"/>
  <c r="I554" i="5"/>
  <c r="H554" i="5"/>
  <c r="G554" i="5"/>
  <c r="A554" i="5"/>
  <c r="K326" i="5"/>
  <c r="J326" i="5"/>
  <c r="I326" i="5"/>
  <c r="H326" i="5"/>
  <c r="G326" i="5"/>
  <c r="A326" i="5"/>
  <c r="K1693" i="5"/>
  <c r="J1693" i="5"/>
  <c r="I1693" i="5"/>
  <c r="H1693" i="5"/>
  <c r="G1693" i="5"/>
  <c r="A1693" i="5"/>
  <c r="K1561" i="5"/>
  <c r="J1561" i="5"/>
  <c r="I1561" i="5"/>
  <c r="H1561" i="5"/>
  <c r="G1561" i="5"/>
  <c r="A1561" i="5"/>
  <c r="K1429" i="5"/>
  <c r="J1429" i="5"/>
  <c r="I1429" i="5"/>
  <c r="H1429" i="5"/>
  <c r="G1429" i="5"/>
  <c r="A1429" i="5"/>
  <c r="K1333" i="5"/>
  <c r="J1333" i="5"/>
  <c r="I1333" i="5"/>
  <c r="H1333" i="5"/>
  <c r="G1333" i="5"/>
  <c r="A1333" i="5"/>
  <c r="K1201" i="5"/>
  <c r="J1201" i="5"/>
  <c r="I1201" i="5"/>
  <c r="H1201" i="5"/>
  <c r="G1201" i="5"/>
  <c r="A1201" i="5"/>
  <c r="K1093" i="5"/>
  <c r="J1093" i="5"/>
  <c r="I1093" i="5"/>
  <c r="H1093" i="5"/>
  <c r="G1093" i="5"/>
  <c r="A1093" i="5"/>
  <c r="K973" i="5"/>
  <c r="J973" i="5"/>
  <c r="I973" i="5"/>
  <c r="H973" i="5"/>
  <c r="G973" i="5"/>
  <c r="A973" i="5"/>
  <c r="K853" i="5"/>
  <c r="J853" i="5"/>
  <c r="I853" i="5"/>
  <c r="H853" i="5"/>
  <c r="G853" i="5"/>
  <c r="A853" i="5"/>
  <c r="K709" i="5"/>
  <c r="J709" i="5"/>
  <c r="I709" i="5"/>
  <c r="L709" i="5" s="1"/>
  <c r="H709" i="5"/>
  <c r="G709" i="5"/>
  <c r="A709" i="5"/>
  <c r="K589" i="5"/>
  <c r="J589" i="5"/>
  <c r="I589" i="5"/>
  <c r="H589" i="5"/>
  <c r="G589" i="5"/>
  <c r="A589" i="5"/>
  <c r="K469" i="5"/>
  <c r="J469" i="5"/>
  <c r="I469" i="5"/>
  <c r="H469" i="5"/>
  <c r="G469" i="5"/>
  <c r="A469" i="5"/>
  <c r="K349" i="5"/>
  <c r="J349" i="5"/>
  <c r="I349" i="5"/>
  <c r="H349" i="5"/>
  <c r="G349" i="5"/>
  <c r="A349" i="5"/>
  <c r="K265" i="5"/>
  <c r="J265" i="5"/>
  <c r="I265" i="5"/>
  <c r="H265" i="5"/>
  <c r="G265" i="5"/>
  <c r="A265" i="5"/>
  <c r="K145" i="5"/>
  <c r="J145" i="5"/>
  <c r="I145" i="5"/>
  <c r="H145" i="5"/>
  <c r="G145" i="5"/>
  <c r="A145" i="5"/>
  <c r="K13" i="5"/>
  <c r="J13" i="5"/>
  <c r="H13" i="5"/>
  <c r="I13" i="5"/>
  <c r="G13" i="5"/>
  <c r="A13" i="5"/>
  <c r="K1715" i="5"/>
  <c r="J1715" i="5"/>
  <c r="I1715" i="5"/>
  <c r="H1715" i="5"/>
  <c r="G1715" i="5"/>
  <c r="K1655" i="5"/>
  <c r="J1655" i="5"/>
  <c r="H1655" i="5"/>
  <c r="I1655" i="5"/>
  <c r="G1655" i="5"/>
  <c r="K1547" i="5"/>
  <c r="J1547" i="5"/>
  <c r="I1547" i="5"/>
  <c r="H1547" i="5"/>
  <c r="G1547" i="5"/>
  <c r="K1726" i="5"/>
  <c r="J1726" i="5"/>
  <c r="H1726" i="5"/>
  <c r="I1726" i="5"/>
  <c r="G1726" i="5"/>
  <c r="K1714" i="5"/>
  <c r="J1714" i="5"/>
  <c r="I1714" i="5"/>
  <c r="H1714" i="5"/>
  <c r="G1714" i="5"/>
  <c r="K1690" i="5"/>
  <c r="J1690" i="5"/>
  <c r="I1690" i="5"/>
  <c r="H1690" i="5"/>
  <c r="G1690" i="5"/>
  <c r="K1666" i="5"/>
  <c r="J1666" i="5"/>
  <c r="I1666" i="5"/>
  <c r="H1666" i="5"/>
  <c r="G1666" i="5"/>
  <c r="K1654" i="5"/>
  <c r="J1654" i="5"/>
  <c r="H1654" i="5"/>
  <c r="I1654" i="5"/>
  <c r="G1654" i="5"/>
  <c r="A1654" i="5"/>
  <c r="K1630" i="5"/>
  <c r="J1630" i="5"/>
  <c r="H1630" i="5"/>
  <c r="I1630" i="5"/>
  <c r="G1630" i="5"/>
  <c r="A1630" i="5"/>
  <c r="K1618" i="5"/>
  <c r="J1618" i="5"/>
  <c r="I1618" i="5"/>
  <c r="H1618" i="5"/>
  <c r="G1618" i="5"/>
  <c r="A1618" i="5"/>
  <c r="K1606" i="5"/>
  <c r="J1606" i="5"/>
  <c r="H1606" i="5"/>
  <c r="I1606" i="5"/>
  <c r="G1606" i="5"/>
  <c r="A1606" i="5"/>
  <c r="K1594" i="5"/>
  <c r="J1594" i="5"/>
  <c r="I1594" i="5"/>
  <c r="H1594" i="5"/>
  <c r="G1594" i="5"/>
  <c r="A1594" i="5"/>
  <c r="K1582" i="5"/>
  <c r="J1582" i="5"/>
  <c r="I1582" i="5"/>
  <c r="H1582" i="5"/>
  <c r="G1582" i="5"/>
  <c r="A1582" i="5"/>
  <c r="K1570" i="5"/>
  <c r="J1570" i="5"/>
  <c r="I1570" i="5"/>
  <c r="H1570" i="5"/>
  <c r="G1570" i="5"/>
  <c r="A1570" i="5"/>
  <c r="K1558" i="5"/>
  <c r="J1558" i="5"/>
  <c r="I1558" i="5"/>
  <c r="H1558" i="5"/>
  <c r="G1558" i="5"/>
  <c r="A1558" i="5"/>
  <c r="K1546" i="5"/>
  <c r="J1546" i="5"/>
  <c r="I1546" i="5"/>
  <c r="H1546" i="5"/>
  <c r="G1546" i="5"/>
  <c r="A1546" i="5"/>
  <c r="K1534" i="5"/>
  <c r="J1534" i="5"/>
  <c r="I1534" i="5"/>
  <c r="H1534" i="5"/>
  <c r="G1534" i="5"/>
  <c r="A1534" i="5"/>
  <c r="K1522" i="5"/>
  <c r="J1522" i="5"/>
  <c r="I1522" i="5"/>
  <c r="H1522" i="5"/>
  <c r="G1522" i="5"/>
  <c r="A1522" i="5"/>
  <c r="K1510" i="5"/>
  <c r="J1510" i="5"/>
  <c r="I1510" i="5"/>
  <c r="L1510" i="5" s="1"/>
  <c r="S1510" i="5" s="1"/>
  <c r="H1510" i="5"/>
  <c r="G1510" i="5"/>
  <c r="A1510" i="5"/>
  <c r="K1498" i="5"/>
  <c r="J1498" i="5"/>
  <c r="I1498" i="5"/>
  <c r="H1498" i="5"/>
  <c r="G1498" i="5"/>
  <c r="A1498" i="5"/>
  <c r="K1486" i="5"/>
  <c r="J1486" i="5"/>
  <c r="I1486" i="5"/>
  <c r="H1486" i="5"/>
  <c r="G1486" i="5"/>
  <c r="A1486" i="5"/>
  <c r="K1474" i="5"/>
  <c r="J1474" i="5"/>
  <c r="I1474" i="5"/>
  <c r="H1474" i="5"/>
  <c r="G1474" i="5"/>
  <c r="A1474" i="5"/>
  <c r="K1462" i="5"/>
  <c r="J1462" i="5"/>
  <c r="I1462" i="5"/>
  <c r="H1462" i="5"/>
  <c r="G1462" i="5"/>
  <c r="A1462" i="5"/>
  <c r="K1450" i="5"/>
  <c r="J1450" i="5"/>
  <c r="I1450" i="5"/>
  <c r="H1450" i="5"/>
  <c r="G1450" i="5"/>
  <c r="A1450" i="5"/>
  <c r="K1438" i="5"/>
  <c r="J1438" i="5"/>
  <c r="I1438" i="5"/>
  <c r="H1438" i="5"/>
  <c r="G1438" i="5"/>
  <c r="A1438" i="5"/>
  <c r="K1426" i="5"/>
  <c r="J1426" i="5"/>
  <c r="I1426" i="5"/>
  <c r="H1426" i="5"/>
  <c r="G1426" i="5"/>
  <c r="A1426" i="5"/>
  <c r="K1414" i="5"/>
  <c r="J1414" i="5"/>
  <c r="I1414" i="5"/>
  <c r="H1414" i="5"/>
  <c r="G1414" i="5"/>
  <c r="A1414" i="5"/>
  <c r="K1402" i="5"/>
  <c r="J1402" i="5"/>
  <c r="I1402" i="5"/>
  <c r="H1402" i="5"/>
  <c r="G1402" i="5"/>
  <c r="A1402" i="5"/>
  <c r="K1390" i="5"/>
  <c r="I1390" i="5"/>
  <c r="J1390" i="5"/>
  <c r="H1390" i="5"/>
  <c r="G1390" i="5"/>
  <c r="A1390" i="5"/>
  <c r="K1378" i="5"/>
  <c r="J1378" i="5"/>
  <c r="I1378" i="5"/>
  <c r="H1378" i="5"/>
  <c r="G1378" i="5"/>
  <c r="A1378" i="5"/>
  <c r="K1366" i="5"/>
  <c r="J1366" i="5"/>
  <c r="I1366" i="5"/>
  <c r="L1366" i="5" s="1"/>
  <c r="M1366" i="5" s="1"/>
  <c r="H1366" i="5"/>
  <c r="G1366" i="5"/>
  <c r="A1366" i="5"/>
  <c r="K1354" i="5"/>
  <c r="J1354" i="5"/>
  <c r="I1354" i="5"/>
  <c r="H1354" i="5"/>
  <c r="G1354" i="5"/>
  <c r="A1354" i="5"/>
  <c r="K1342" i="5"/>
  <c r="J1342" i="5"/>
  <c r="I1342" i="5"/>
  <c r="H1342" i="5"/>
  <c r="G1342" i="5"/>
  <c r="A1342" i="5"/>
  <c r="K1330" i="5"/>
  <c r="J1330" i="5"/>
  <c r="I1330" i="5"/>
  <c r="H1330" i="5"/>
  <c r="G1330" i="5"/>
  <c r="A1330" i="5"/>
  <c r="K1318" i="5"/>
  <c r="J1318" i="5"/>
  <c r="I1318" i="5"/>
  <c r="H1318" i="5"/>
  <c r="G1318" i="5"/>
  <c r="A1318" i="5"/>
  <c r="K1306" i="5"/>
  <c r="J1306" i="5"/>
  <c r="I1306" i="5"/>
  <c r="H1306" i="5"/>
  <c r="G1306" i="5"/>
  <c r="A1306" i="5"/>
  <c r="K1294" i="5"/>
  <c r="J1294" i="5"/>
  <c r="I1294" i="5"/>
  <c r="H1294" i="5"/>
  <c r="G1294" i="5"/>
  <c r="A1294" i="5"/>
  <c r="K1282" i="5"/>
  <c r="J1282" i="5"/>
  <c r="I1282" i="5"/>
  <c r="H1282" i="5"/>
  <c r="G1282" i="5"/>
  <c r="A1282" i="5"/>
  <c r="K1270" i="5"/>
  <c r="J1270" i="5"/>
  <c r="I1270" i="5"/>
  <c r="H1270" i="5"/>
  <c r="G1270" i="5"/>
  <c r="A1270" i="5"/>
  <c r="K1258" i="5"/>
  <c r="J1258" i="5"/>
  <c r="I1258" i="5"/>
  <c r="H1258" i="5"/>
  <c r="G1258" i="5"/>
  <c r="A1258" i="5"/>
  <c r="K1246" i="5"/>
  <c r="J1246" i="5"/>
  <c r="I1246" i="5"/>
  <c r="H1246" i="5"/>
  <c r="G1246" i="5"/>
  <c r="A1246" i="5"/>
  <c r="K1234" i="5"/>
  <c r="J1234" i="5"/>
  <c r="I1234" i="5"/>
  <c r="H1234" i="5"/>
  <c r="G1234" i="5"/>
  <c r="A1234" i="5"/>
  <c r="K1222" i="5"/>
  <c r="J1222" i="5"/>
  <c r="I1222" i="5"/>
  <c r="H1222" i="5"/>
  <c r="G1222" i="5"/>
  <c r="A1222" i="5"/>
  <c r="K1210" i="5"/>
  <c r="J1210" i="5"/>
  <c r="I1210" i="5"/>
  <c r="H1210" i="5"/>
  <c r="G1210" i="5"/>
  <c r="A1210" i="5"/>
  <c r="K1198" i="5"/>
  <c r="J1198" i="5"/>
  <c r="I1198" i="5"/>
  <c r="H1198" i="5"/>
  <c r="G1198" i="5"/>
  <c r="A1198" i="5"/>
  <c r="K1186" i="5"/>
  <c r="J1186" i="5"/>
  <c r="I1186" i="5"/>
  <c r="H1186" i="5"/>
  <c r="G1186" i="5"/>
  <c r="A1186" i="5"/>
  <c r="K1174" i="5"/>
  <c r="I1174" i="5"/>
  <c r="J1174" i="5"/>
  <c r="H1174" i="5"/>
  <c r="G1174" i="5"/>
  <c r="A1174" i="5"/>
  <c r="K1162" i="5"/>
  <c r="J1162" i="5"/>
  <c r="I1162" i="5"/>
  <c r="H1162" i="5"/>
  <c r="G1162" i="5"/>
  <c r="A1162" i="5"/>
  <c r="K1150" i="5"/>
  <c r="J1150" i="5"/>
  <c r="I1150" i="5"/>
  <c r="H1150" i="5"/>
  <c r="G1150" i="5"/>
  <c r="A1150" i="5"/>
  <c r="K1138" i="5"/>
  <c r="J1138" i="5"/>
  <c r="I1138" i="5"/>
  <c r="H1138" i="5"/>
  <c r="G1138" i="5"/>
  <c r="A1138" i="5"/>
  <c r="K1126" i="5"/>
  <c r="J1126" i="5"/>
  <c r="I1126" i="5"/>
  <c r="H1126" i="5"/>
  <c r="G1126" i="5"/>
  <c r="A1126" i="5"/>
  <c r="K1114" i="5"/>
  <c r="J1114" i="5"/>
  <c r="I1114" i="5"/>
  <c r="H1114" i="5"/>
  <c r="G1114" i="5"/>
  <c r="A1114" i="5"/>
  <c r="K1102" i="5"/>
  <c r="J1102" i="5"/>
  <c r="I1102" i="5"/>
  <c r="H1102" i="5"/>
  <c r="G1102" i="5"/>
  <c r="A1102" i="5"/>
  <c r="K1090" i="5"/>
  <c r="J1090" i="5"/>
  <c r="I1090" i="5"/>
  <c r="H1090" i="5"/>
  <c r="G1090" i="5"/>
  <c r="A1090" i="5"/>
  <c r="K1078" i="5"/>
  <c r="J1078" i="5"/>
  <c r="I1078" i="5"/>
  <c r="H1078" i="5"/>
  <c r="G1078" i="5"/>
  <c r="A1078" i="5"/>
  <c r="K1066" i="5"/>
  <c r="J1066" i="5"/>
  <c r="I1066" i="5"/>
  <c r="H1066" i="5"/>
  <c r="G1066" i="5"/>
  <c r="A1066" i="5"/>
  <c r="K1054" i="5"/>
  <c r="J1054" i="5"/>
  <c r="I1054" i="5"/>
  <c r="H1054" i="5"/>
  <c r="G1054" i="5"/>
  <c r="A1054" i="5"/>
  <c r="K1042" i="5"/>
  <c r="J1042" i="5"/>
  <c r="I1042" i="5"/>
  <c r="H1042" i="5"/>
  <c r="G1042" i="5"/>
  <c r="A1042" i="5"/>
  <c r="K1030" i="5"/>
  <c r="J1030" i="5"/>
  <c r="I1030" i="5"/>
  <c r="H1030" i="5"/>
  <c r="G1030" i="5"/>
  <c r="A1030" i="5"/>
  <c r="K1018" i="5"/>
  <c r="J1018" i="5"/>
  <c r="I1018" i="5"/>
  <c r="H1018" i="5"/>
  <c r="G1018" i="5"/>
  <c r="A1018" i="5"/>
  <c r="K1006" i="5"/>
  <c r="J1006" i="5"/>
  <c r="I1006" i="5"/>
  <c r="H1006" i="5"/>
  <c r="G1006" i="5"/>
  <c r="A1006" i="5"/>
  <c r="K994" i="5"/>
  <c r="J994" i="5"/>
  <c r="I994" i="5"/>
  <c r="H994" i="5"/>
  <c r="G994" i="5"/>
  <c r="A994" i="5"/>
  <c r="K982" i="5"/>
  <c r="J982" i="5"/>
  <c r="I982" i="5"/>
  <c r="H982" i="5"/>
  <c r="G982" i="5"/>
  <c r="A982" i="5"/>
  <c r="K970" i="5"/>
  <c r="J970" i="5"/>
  <c r="I970" i="5"/>
  <c r="H970" i="5"/>
  <c r="G970" i="5"/>
  <c r="A970" i="5"/>
  <c r="K958" i="5"/>
  <c r="J958" i="5"/>
  <c r="I958" i="5"/>
  <c r="H958" i="5"/>
  <c r="G958" i="5"/>
  <c r="A958" i="5"/>
  <c r="K946" i="5"/>
  <c r="J946" i="5"/>
  <c r="I946" i="5"/>
  <c r="H946" i="5"/>
  <c r="G946" i="5"/>
  <c r="A946" i="5"/>
  <c r="K934" i="5"/>
  <c r="J934" i="5"/>
  <c r="I934" i="5"/>
  <c r="H934" i="5"/>
  <c r="G934" i="5"/>
  <c r="A934" i="5"/>
  <c r="K922" i="5"/>
  <c r="J922" i="5"/>
  <c r="I922" i="5"/>
  <c r="H922" i="5"/>
  <c r="G922" i="5"/>
  <c r="A922" i="5"/>
  <c r="K910" i="5"/>
  <c r="J910" i="5"/>
  <c r="I910" i="5"/>
  <c r="H910" i="5"/>
  <c r="G910" i="5"/>
  <c r="A910" i="5"/>
  <c r="K898" i="5"/>
  <c r="J898" i="5"/>
  <c r="I898" i="5"/>
  <c r="H898" i="5"/>
  <c r="G898" i="5"/>
  <c r="A898" i="5"/>
  <c r="K886" i="5"/>
  <c r="J886" i="5"/>
  <c r="I886" i="5"/>
  <c r="H886" i="5"/>
  <c r="G886" i="5"/>
  <c r="A886" i="5"/>
  <c r="K874" i="5"/>
  <c r="J874" i="5"/>
  <c r="I874" i="5"/>
  <c r="H874" i="5"/>
  <c r="G874" i="5"/>
  <c r="A874" i="5"/>
  <c r="K862" i="5"/>
  <c r="J862" i="5"/>
  <c r="I862" i="5"/>
  <c r="H862" i="5"/>
  <c r="G862" i="5"/>
  <c r="A862" i="5"/>
  <c r="K850" i="5"/>
  <c r="J850" i="5"/>
  <c r="I850" i="5"/>
  <c r="H850" i="5"/>
  <c r="G850" i="5"/>
  <c r="A850" i="5"/>
  <c r="K838" i="5"/>
  <c r="J838" i="5"/>
  <c r="I838" i="5"/>
  <c r="L838" i="5" s="1"/>
  <c r="M838" i="5" s="1"/>
  <c r="H838" i="5"/>
  <c r="G838" i="5"/>
  <c r="A838" i="5"/>
  <c r="K826" i="5"/>
  <c r="J826" i="5"/>
  <c r="I826" i="5"/>
  <c r="H826" i="5"/>
  <c r="G826" i="5"/>
  <c r="A826" i="5"/>
  <c r="K814" i="5"/>
  <c r="J814" i="5"/>
  <c r="I814" i="5"/>
  <c r="H814" i="5"/>
  <c r="G814" i="5"/>
  <c r="A814" i="5"/>
  <c r="K802" i="5"/>
  <c r="J802" i="5"/>
  <c r="I802" i="5"/>
  <c r="H802" i="5"/>
  <c r="G802" i="5"/>
  <c r="A802" i="5"/>
  <c r="K790" i="5"/>
  <c r="J790" i="5"/>
  <c r="I790" i="5"/>
  <c r="H790" i="5"/>
  <c r="G790" i="5"/>
  <c r="A790" i="5"/>
  <c r="K778" i="5"/>
  <c r="J778" i="5"/>
  <c r="I778" i="5"/>
  <c r="H778" i="5"/>
  <c r="G778" i="5"/>
  <c r="A778" i="5"/>
  <c r="K766" i="5"/>
  <c r="J766" i="5"/>
  <c r="I766" i="5"/>
  <c r="H766" i="5"/>
  <c r="G766" i="5"/>
  <c r="A766" i="5"/>
  <c r="K754" i="5"/>
  <c r="J754" i="5"/>
  <c r="I754" i="5"/>
  <c r="H754" i="5"/>
  <c r="G754" i="5"/>
  <c r="A754" i="5"/>
  <c r="K742" i="5"/>
  <c r="J742" i="5"/>
  <c r="I742" i="5"/>
  <c r="H742" i="5"/>
  <c r="G742" i="5"/>
  <c r="A742" i="5"/>
  <c r="K730" i="5"/>
  <c r="J730" i="5"/>
  <c r="I730" i="5"/>
  <c r="H730" i="5"/>
  <c r="G730" i="5"/>
  <c r="A730" i="5"/>
  <c r="K718" i="5"/>
  <c r="J718" i="5"/>
  <c r="I718" i="5"/>
  <c r="H718" i="5"/>
  <c r="G718" i="5"/>
  <c r="A718" i="5"/>
  <c r="K706" i="5"/>
  <c r="J706" i="5"/>
  <c r="I706" i="5"/>
  <c r="H706" i="5"/>
  <c r="G706" i="5"/>
  <c r="A706" i="5"/>
  <c r="K694" i="5"/>
  <c r="J694" i="5"/>
  <c r="I694" i="5"/>
  <c r="L694" i="5" s="1"/>
  <c r="T694" i="5" s="1"/>
  <c r="H694" i="5"/>
  <c r="G694" i="5"/>
  <c r="A694" i="5"/>
  <c r="K682" i="5"/>
  <c r="J682" i="5"/>
  <c r="I682" i="5"/>
  <c r="H682" i="5"/>
  <c r="G682" i="5"/>
  <c r="A682" i="5"/>
  <c r="K670" i="5"/>
  <c r="J670" i="5"/>
  <c r="I670" i="5"/>
  <c r="H670" i="5"/>
  <c r="G670" i="5"/>
  <c r="A670" i="5"/>
  <c r="K658" i="5"/>
  <c r="J658" i="5"/>
  <c r="I658" i="5"/>
  <c r="H658" i="5"/>
  <c r="G658" i="5"/>
  <c r="A658" i="5"/>
  <c r="K646" i="5"/>
  <c r="J646" i="5"/>
  <c r="I646" i="5"/>
  <c r="H646" i="5"/>
  <c r="G646" i="5"/>
  <c r="A646" i="5"/>
  <c r="K634" i="5"/>
  <c r="J634" i="5"/>
  <c r="I634" i="5"/>
  <c r="H634" i="5"/>
  <c r="G634" i="5"/>
  <c r="A634" i="5"/>
  <c r="K622" i="5"/>
  <c r="J622" i="5"/>
  <c r="I622" i="5"/>
  <c r="H622" i="5"/>
  <c r="G622" i="5"/>
  <c r="A622" i="5"/>
  <c r="K610" i="5"/>
  <c r="J610" i="5"/>
  <c r="I610" i="5"/>
  <c r="H610" i="5"/>
  <c r="G610" i="5"/>
  <c r="A610" i="5"/>
  <c r="K598" i="5"/>
  <c r="J598" i="5"/>
  <c r="I598" i="5"/>
  <c r="H598" i="5"/>
  <c r="G598" i="5"/>
  <c r="A598" i="5"/>
  <c r="K586" i="5"/>
  <c r="J586" i="5"/>
  <c r="I586" i="5"/>
  <c r="H586" i="5"/>
  <c r="G586" i="5"/>
  <c r="A586" i="5"/>
  <c r="K574" i="5"/>
  <c r="J574" i="5"/>
  <c r="I574" i="5"/>
  <c r="H574" i="5"/>
  <c r="G574" i="5"/>
  <c r="A574" i="5"/>
  <c r="K562" i="5"/>
  <c r="J562" i="5"/>
  <c r="I562" i="5"/>
  <c r="H562" i="5"/>
  <c r="G562" i="5"/>
  <c r="A562" i="5"/>
  <c r="K550" i="5"/>
  <c r="J550" i="5"/>
  <c r="I550" i="5"/>
  <c r="H550" i="5"/>
  <c r="G550" i="5"/>
  <c r="A550" i="5"/>
  <c r="K538" i="5"/>
  <c r="J538" i="5"/>
  <c r="I538" i="5"/>
  <c r="H538" i="5"/>
  <c r="G538" i="5"/>
  <c r="A538" i="5"/>
  <c r="K526" i="5"/>
  <c r="J526" i="5"/>
  <c r="I526" i="5"/>
  <c r="H526" i="5"/>
  <c r="G526" i="5"/>
  <c r="A526" i="5"/>
  <c r="K514" i="5"/>
  <c r="J514" i="5"/>
  <c r="I514" i="5"/>
  <c r="H514" i="5"/>
  <c r="G514" i="5"/>
  <c r="A514" i="5"/>
  <c r="K502" i="5"/>
  <c r="J502" i="5"/>
  <c r="I502" i="5"/>
  <c r="H502" i="5"/>
  <c r="G502" i="5"/>
  <c r="A502" i="5"/>
  <c r="K490" i="5"/>
  <c r="J490" i="5"/>
  <c r="I490" i="5"/>
  <c r="H490" i="5"/>
  <c r="G490" i="5"/>
  <c r="A490" i="5"/>
  <c r="K478" i="5"/>
  <c r="J478" i="5"/>
  <c r="I478" i="5"/>
  <c r="H478" i="5"/>
  <c r="G478" i="5"/>
  <c r="A478" i="5"/>
  <c r="K466" i="5"/>
  <c r="J466" i="5"/>
  <c r="I466" i="5"/>
  <c r="H466" i="5"/>
  <c r="G466" i="5"/>
  <c r="A466" i="5"/>
  <c r="K454" i="5"/>
  <c r="J454" i="5"/>
  <c r="I454" i="5"/>
  <c r="H454" i="5"/>
  <c r="G454" i="5"/>
  <c r="A454" i="5"/>
  <c r="K442" i="5"/>
  <c r="J442" i="5"/>
  <c r="I442" i="5"/>
  <c r="H442" i="5"/>
  <c r="G442" i="5"/>
  <c r="A442" i="5"/>
  <c r="K430" i="5"/>
  <c r="J430" i="5"/>
  <c r="I430" i="5"/>
  <c r="H430" i="5"/>
  <c r="G430" i="5"/>
  <c r="A430" i="5"/>
  <c r="K418" i="5"/>
  <c r="J418" i="5"/>
  <c r="I418" i="5"/>
  <c r="H418" i="5"/>
  <c r="G418" i="5"/>
  <c r="A418" i="5"/>
  <c r="K406" i="5"/>
  <c r="J406" i="5"/>
  <c r="I406" i="5"/>
  <c r="H406" i="5"/>
  <c r="G406" i="5"/>
  <c r="A406" i="5"/>
  <c r="K394" i="5"/>
  <c r="J394" i="5"/>
  <c r="I394" i="5"/>
  <c r="H394" i="5"/>
  <c r="G394" i="5"/>
  <c r="A394" i="5"/>
  <c r="K382" i="5"/>
  <c r="J382" i="5"/>
  <c r="I382" i="5"/>
  <c r="H382" i="5"/>
  <c r="G382" i="5"/>
  <c r="A382" i="5"/>
  <c r="K370" i="5"/>
  <c r="J370" i="5"/>
  <c r="I370" i="5"/>
  <c r="H370" i="5"/>
  <c r="G370" i="5"/>
  <c r="A370" i="5"/>
  <c r="K358" i="5"/>
  <c r="J358" i="5"/>
  <c r="I358" i="5"/>
  <c r="H358" i="5"/>
  <c r="G358" i="5"/>
  <c r="A358" i="5"/>
  <c r="K346" i="5"/>
  <c r="J346" i="5"/>
  <c r="I346" i="5"/>
  <c r="H346" i="5"/>
  <c r="G346" i="5"/>
  <c r="A346" i="5"/>
  <c r="K334" i="5"/>
  <c r="J334" i="5"/>
  <c r="I334" i="5"/>
  <c r="H334" i="5"/>
  <c r="G334" i="5"/>
  <c r="A334" i="5"/>
  <c r="K322" i="5"/>
  <c r="J322" i="5"/>
  <c r="I322" i="5"/>
  <c r="H322" i="5"/>
  <c r="G322" i="5"/>
  <c r="A322" i="5"/>
  <c r="K310" i="5"/>
  <c r="J310" i="5"/>
  <c r="I310" i="5"/>
  <c r="H310" i="5"/>
  <c r="G310" i="5"/>
  <c r="A310" i="5"/>
  <c r="K298" i="5"/>
  <c r="J298" i="5"/>
  <c r="I298" i="5"/>
  <c r="H298" i="5"/>
  <c r="G298" i="5"/>
  <c r="A298" i="5"/>
  <c r="K286" i="5"/>
  <c r="J286" i="5"/>
  <c r="I286" i="5"/>
  <c r="H286" i="5"/>
  <c r="G286" i="5"/>
  <c r="A286" i="5"/>
  <c r="K274" i="5"/>
  <c r="J274" i="5"/>
  <c r="I274" i="5"/>
  <c r="H274" i="5"/>
  <c r="G274" i="5"/>
  <c r="A274" i="5"/>
  <c r="K262" i="5"/>
  <c r="J262" i="5"/>
  <c r="I262" i="5"/>
  <c r="H262" i="5"/>
  <c r="G262" i="5"/>
  <c r="A262" i="5"/>
  <c r="K250" i="5"/>
  <c r="J250" i="5"/>
  <c r="I250" i="5"/>
  <c r="H250" i="5"/>
  <c r="G250" i="5"/>
  <c r="A250" i="5"/>
  <c r="K238" i="5"/>
  <c r="J238" i="5"/>
  <c r="I238" i="5"/>
  <c r="H238" i="5"/>
  <c r="G238" i="5"/>
  <c r="A238" i="5"/>
  <c r="K226" i="5"/>
  <c r="J226" i="5"/>
  <c r="I226" i="5"/>
  <c r="H226" i="5"/>
  <c r="G226" i="5"/>
  <c r="A226" i="5"/>
  <c r="K214" i="5"/>
  <c r="J214" i="5"/>
  <c r="I214" i="5"/>
  <c r="H214" i="5"/>
  <c r="G214" i="5"/>
  <c r="A214" i="5"/>
  <c r="K202" i="5"/>
  <c r="J202" i="5"/>
  <c r="I202" i="5"/>
  <c r="H202" i="5"/>
  <c r="G202" i="5"/>
  <c r="A202" i="5"/>
  <c r="K190" i="5"/>
  <c r="J190" i="5"/>
  <c r="I190" i="5"/>
  <c r="H190" i="5"/>
  <c r="G190" i="5"/>
  <c r="A190" i="5"/>
  <c r="K178" i="5"/>
  <c r="J178" i="5"/>
  <c r="I178" i="5"/>
  <c r="H178" i="5"/>
  <c r="G178" i="5"/>
  <c r="A178" i="5"/>
  <c r="K166" i="5"/>
  <c r="J166" i="5"/>
  <c r="I166" i="5"/>
  <c r="L166" i="5" s="1"/>
  <c r="S166" i="5" s="1"/>
  <c r="H166" i="5"/>
  <c r="G166" i="5"/>
  <c r="A166" i="5"/>
  <c r="K154" i="5"/>
  <c r="J154" i="5"/>
  <c r="I154" i="5"/>
  <c r="H154" i="5"/>
  <c r="G154" i="5"/>
  <c r="A154" i="5"/>
  <c r="K142" i="5"/>
  <c r="J142" i="5"/>
  <c r="I142" i="5"/>
  <c r="H142" i="5"/>
  <c r="G142" i="5"/>
  <c r="A142" i="5"/>
  <c r="K130" i="5"/>
  <c r="J130" i="5"/>
  <c r="I130" i="5"/>
  <c r="H130" i="5"/>
  <c r="G130" i="5"/>
  <c r="A130" i="5"/>
  <c r="K118" i="5"/>
  <c r="J118" i="5"/>
  <c r="I118" i="5"/>
  <c r="H118" i="5"/>
  <c r="G118" i="5"/>
  <c r="A118" i="5"/>
  <c r="K106" i="5"/>
  <c r="J106" i="5"/>
  <c r="I106" i="5"/>
  <c r="H106" i="5"/>
  <c r="G106" i="5"/>
  <c r="A106" i="5"/>
  <c r="K94" i="5"/>
  <c r="J94" i="5"/>
  <c r="I94" i="5"/>
  <c r="H94" i="5"/>
  <c r="G94" i="5"/>
  <c r="A94" i="5"/>
  <c r="K82" i="5"/>
  <c r="J82" i="5"/>
  <c r="I82" i="5"/>
  <c r="H82" i="5"/>
  <c r="G82" i="5"/>
  <c r="A82" i="5"/>
  <c r="K70" i="5"/>
  <c r="J70" i="5"/>
  <c r="I70" i="5"/>
  <c r="H70" i="5"/>
  <c r="G70" i="5"/>
  <c r="A70" i="5"/>
  <c r="K58" i="5"/>
  <c r="J58" i="5"/>
  <c r="I58" i="5"/>
  <c r="H58" i="5"/>
  <c r="G58" i="5"/>
  <c r="A58" i="5"/>
  <c r="K46" i="5"/>
  <c r="J46" i="5"/>
  <c r="I46" i="5"/>
  <c r="H46" i="5"/>
  <c r="G46" i="5"/>
  <c r="A46" i="5"/>
  <c r="K34" i="5"/>
  <c r="J34" i="5"/>
  <c r="I34" i="5"/>
  <c r="H34" i="5"/>
  <c r="G34" i="5"/>
  <c r="A34" i="5"/>
  <c r="K22" i="5"/>
  <c r="J22" i="5"/>
  <c r="I22" i="5"/>
  <c r="H22" i="5"/>
  <c r="G22" i="5"/>
  <c r="A22" i="5"/>
  <c r="K10" i="5"/>
  <c r="J10" i="5"/>
  <c r="I10" i="5"/>
  <c r="H10" i="5"/>
  <c r="G10" i="5"/>
  <c r="A10" i="5"/>
  <c r="A1740" i="5"/>
  <c r="A1722" i="5"/>
  <c r="A1704" i="5"/>
  <c r="A1668" i="5"/>
  <c r="K1706" i="5"/>
  <c r="J1706" i="5"/>
  <c r="I1706" i="5"/>
  <c r="H1706" i="5"/>
  <c r="G1706" i="5"/>
  <c r="A1706" i="5"/>
  <c r="K1574" i="5"/>
  <c r="J1574" i="5"/>
  <c r="I1574" i="5"/>
  <c r="H1574" i="5"/>
  <c r="G1574" i="5"/>
  <c r="A1574" i="5"/>
  <c r="K1430" i="5"/>
  <c r="J1430" i="5"/>
  <c r="I1430" i="5"/>
  <c r="H1430" i="5"/>
  <c r="G1430" i="5"/>
  <c r="A1430" i="5"/>
  <c r="K1286" i="5"/>
  <c r="J1286" i="5"/>
  <c r="I1286" i="5"/>
  <c r="H1286" i="5"/>
  <c r="G1286" i="5"/>
  <c r="A1286" i="5"/>
  <c r="K1142" i="5"/>
  <c r="J1142" i="5"/>
  <c r="I1142" i="5"/>
  <c r="H1142" i="5"/>
  <c r="G1142" i="5"/>
  <c r="A1142" i="5"/>
  <c r="K998" i="5"/>
  <c r="I998" i="5"/>
  <c r="J998" i="5"/>
  <c r="H998" i="5"/>
  <c r="G998" i="5"/>
  <c r="A998" i="5"/>
  <c r="K842" i="5"/>
  <c r="J842" i="5"/>
  <c r="I842" i="5"/>
  <c r="H842" i="5"/>
  <c r="G842" i="5"/>
  <c r="A842" i="5"/>
  <c r="K710" i="5"/>
  <c r="J710" i="5"/>
  <c r="I710" i="5"/>
  <c r="H710" i="5"/>
  <c r="G710" i="5"/>
  <c r="A710" i="5"/>
  <c r="K566" i="5"/>
  <c r="J566" i="5"/>
  <c r="I566" i="5"/>
  <c r="H566" i="5"/>
  <c r="G566" i="5"/>
  <c r="A566" i="5"/>
  <c r="K434" i="5"/>
  <c r="J434" i="5"/>
  <c r="I434" i="5"/>
  <c r="H434" i="5"/>
  <c r="G434" i="5"/>
  <c r="A434" i="5"/>
  <c r="K302" i="5"/>
  <c r="J302" i="5"/>
  <c r="I302" i="5"/>
  <c r="H302" i="5"/>
  <c r="G302" i="5"/>
  <c r="A302" i="5"/>
  <c r="K170" i="5"/>
  <c r="J170" i="5"/>
  <c r="I170" i="5"/>
  <c r="H170" i="5"/>
  <c r="G170" i="5"/>
  <c r="A170" i="5"/>
  <c r="K50" i="5"/>
  <c r="J50" i="5"/>
  <c r="I50" i="5"/>
  <c r="H50" i="5"/>
  <c r="G50" i="5"/>
  <c r="A50" i="5"/>
  <c r="K1645" i="5"/>
  <c r="J1645" i="5"/>
  <c r="I1645" i="5"/>
  <c r="H1645" i="5"/>
  <c r="G1645" i="5"/>
  <c r="A1645" i="5"/>
  <c r="K1477" i="5"/>
  <c r="J1477" i="5"/>
  <c r="I1477" i="5"/>
  <c r="H1477" i="5"/>
  <c r="G1477" i="5"/>
  <c r="A1477" i="5"/>
  <c r="K1297" i="5"/>
  <c r="J1297" i="5"/>
  <c r="I1297" i="5"/>
  <c r="H1297" i="5"/>
  <c r="G1297" i="5"/>
  <c r="A1297" i="5"/>
  <c r="K1069" i="5"/>
  <c r="J1069" i="5"/>
  <c r="I1069" i="5"/>
  <c r="H1069" i="5"/>
  <c r="G1069" i="5"/>
  <c r="A1069" i="5"/>
  <c r="K781" i="5"/>
  <c r="J781" i="5"/>
  <c r="I781" i="5"/>
  <c r="H781" i="5"/>
  <c r="G781" i="5"/>
  <c r="A781" i="5"/>
  <c r="K445" i="5"/>
  <c r="I445" i="5"/>
  <c r="J445" i="5"/>
  <c r="H445" i="5"/>
  <c r="G445" i="5"/>
  <c r="A445" i="5"/>
  <c r="K1739" i="5"/>
  <c r="J1739" i="5"/>
  <c r="I1739" i="5"/>
  <c r="H1739" i="5"/>
  <c r="G1739" i="5"/>
  <c r="K1667" i="5"/>
  <c r="J1667" i="5"/>
  <c r="I1667" i="5"/>
  <c r="H1667" i="5"/>
  <c r="G1667" i="5"/>
  <c r="K1535" i="5"/>
  <c r="J1535" i="5"/>
  <c r="H1535" i="5"/>
  <c r="I1535" i="5"/>
  <c r="G1535" i="5"/>
  <c r="K1738" i="5"/>
  <c r="J1738" i="5"/>
  <c r="I1738" i="5"/>
  <c r="H1738" i="5"/>
  <c r="G1738" i="5"/>
  <c r="K1702" i="5"/>
  <c r="J1702" i="5"/>
  <c r="H1702" i="5"/>
  <c r="I1702" i="5"/>
  <c r="G1702" i="5"/>
  <c r="K1678" i="5"/>
  <c r="J1678" i="5"/>
  <c r="I1678" i="5"/>
  <c r="H1678" i="5"/>
  <c r="G1678" i="5"/>
  <c r="K1642" i="5"/>
  <c r="J1642" i="5"/>
  <c r="I1642" i="5"/>
  <c r="H1642" i="5"/>
  <c r="G1642" i="5"/>
  <c r="A1642" i="5"/>
  <c r="K1737" i="5"/>
  <c r="J1737" i="5"/>
  <c r="I1737" i="5"/>
  <c r="H1737" i="5"/>
  <c r="G1737" i="5"/>
  <c r="A1737" i="5"/>
  <c r="K1725" i="5"/>
  <c r="J1725" i="5"/>
  <c r="I1725" i="5"/>
  <c r="H1725" i="5"/>
  <c r="G1725" i="5"/>
  <c r="A1725" i="5"/>
  <c r="K1713" i="5"/>
  <c r="J1713" i="5"/>
  <c r="I1713" i="5"/>
  <c r="G1713" i="5"/>
  <c r="H1713" i="5"/>
  <c r="A1713" i="5"/>
  <c r="K1701" i="5"/>
  <c r="J1701" i="5"/>
  <c r="I1701" i="5"/>
  <c r="G1701" i="5"/>
  <c r="H1701" i="5"/>
  <c r="A1701" i="5"/>
  <c r="K1689" i="5"/>
  <c r="J1689" i="5"/>
  <c r="I1689" i="5"/>
  <c r="H1689" i="5"/>
  <c r="G1689" i="5"/>
  <c r="A1689" i="5"/>
  <c r="K1677" i="5"/>
  <c r="J1677" i="5"/>
  <c r="I1677" i="5"/>
  <c r="H1677" i="5"/>
  <c r="G1677" i="5"/>
  <c r="A1677" i="5"/>
  <c r="K1665" i="5"/>
  <c r="J1665" i="5"/>
  <c r="I1665" i="5"/>
  <c r="G1665" i="5"/>
  <c r="H1665" i="5"/>
  <c r="A1665" i="5"/>
  <c r="K1653" i="5"/>
  <c r="J1653" i="5"/>
  <c r="I1653" i="5"/>
  <c r="G1653" i="5"/>
  <c r="H1653" i="5"/>
  <c r="A1653" i="5"/>
  <c r="K1641" i="5"/>
  <c r="J1641" i="5"/>
  <c r="I1641" i="5"/>
  <c r="G1641" i="5"/>
  <c r="H1641" i="5"/>
  <c r="A1641" i="5"/>
  <c r="K1629" i="5"/>
  <c r="J1629" i="5"/>
  <c r="I1629" i="5"/>
  <c r="G1629" i="5"/>
  <c r="H1629" i="5"/>
  <c r="A1629" i="5"/>
  <c r="K1617" i="5"/>
  <c r="J1617" i="5"/>
  <c r="I1617" i="5"/>
  <c r="H1617" i="5"/>
  <c r="G1617" i="5"/>
  <c r="A1617" i="5"/>
  <c r="K1605" i="5"/>
  <c r="J1605" i="5"/>
  <c r="I1605" i="5"/>
  <c r="H1605" i="5"/>
  <c r="G1605" i="5"/>
  <c r="A1605" i="5"/>
  <c r="K1593" i="5"/>
  <c r="J1593" i="5"/>
  <c r="I1593" i="5"/>
  <c r="G1593" i="5"/>
  <c r="H1593" i="5"/>
  <c r="A1593" i="5"/>
  <c r="K1581" i="5"/>
  <c r="J1581" i="5"/>
  <c r="I1581" i="5"/>
  <c r="G1581" i="5"/>
  <c r="H1581" i="5"/>
  <c r="A1581" i="5"/>
  <c r="K1569" i="5"/>
  <c r="J1569" i="5"/>
  <c r="I1569" i="5"/>
  <c r="G1569" i="5"/>
  <c r="H1569" i="5"/>
  <c r="A1569" i="5"/>
  <c r="K1557" i="5"/>
  <c r="J1557" i="5"/>
  <c r="I1557" i="5"/>
  <c r="G1557" i="5"/>
  <c r="H1557" i="5"/>
  <c r="A1557" i="5"/>
  <c r="K1545" i="5"/>
  <c r="J1545" i="5"/>
  <c r="I1545" i="5"/>
  <c r="H1545" i="5"/>
  <c r="G1545" i="5"/>
  <c r="A1545" i="5"/>
  <c r="K1533" i="5"/>
  <c r="J1533" i="5"/>
  <c r="I1533" i="5"/>
  <c r="H1533" i="5"/>
  <c r="G1533" i="5"/>
  <c r="A1533" i="5"/>
  <c r="K1521" i="5"/>
  <c r="J1521" i="5"/>
  <c r="I1521" i="5"/>
  <c r="G1521" i="5"/>
  <c r="H1521" i="5"/>
  <c r="A1521" i="5"/>
  <c r="K1509" i="5"/>
  <c r="J1509" i="5"/>
  <c r="I1509" i="5"/>
  <c r="G1509" i="5"/>
  <c r="H1509" i="5"/>
  <c r="A1509" i="5"/>
  <c r="K1497" i="5"/>
  <c r="J1497" i="5"/>
  <c r="I1497" i="5"/>
  <c r="G1497" i="5"/>
  <c r="H1497" i="5"/>
  <c r="A1497" i="5"/>
  <c r="K1485" i="5"/>
  <c r="J1485" i="5"/>
  <c r="I1485" i="5"/>
  <c r="G1485" i="5"/>
  <c r="H1485" i="5"/>
  <c r="A1485" i="5"/>
  <c r="K1473" i="5"/>
  <c r="J1473" i="5"/>
  <c r="I1473" i="5"/>
  <c r="L1473" i="5" s="1"/>
  <c r="H1473" i="5"/>
  <c r="G1473" i="5"/>
  <c r="A1473" i="5"/>
  <c r="K1461" i="5"/>
  <c r="J1461" i="5"/>
  <c r="I1461" i="5"/>
  <c r="H1461" i="5"/>
  <c r="G1461" i="5"/>
  <c r="A1461" i="5"/>
  <c r="K1449" i="5"/>
  <c r="J1449" i="5"/>
  <c r="I1449" i="5"/>
  <c r="G1449" i="5"/>
  <c r="H1449" i="5"/>
  <c r="A1449" i="5"/>
  <c r="K1437" i="5"/>
  <c r="J1437" i="5"/>
  <c r="I1437" i="5"/>
  <c r="G1437" i="5"/>
  <c r="H1437" i="5"/>
  <c r="A1437" i="5"/>
  <c r="K1425" i="5"/>
  <c r="J1425" i="5"/>
  <c r="I1425" i="5"/>
  <c r="L1425" i="5" s="1"/>
  <c r="G1425" i="5"/>
  <c r="H1425" i="5"/>
  <c r="A1425" i="5"/>
  <c r="K1413" i="5"/>
  <c r="J1413" i="5"/>
  <c r="I1413" i="5"/>
  <c r="G1413" i="5"/>
  <c r="H1413" i="5"/>
  <c r="A1413" i="5"/>
  <c r="K1401" i="5"/>
  <c r="J1401" i="5"/>
  <c r="I1401" i="5"/>
  <c r="H1401" i="5"/>
  <c r="G1401" i="5"/>
  <c r="A1401" i="5"/>
  <c r="K1389" i="5"/>
  <c r="J1389" i="5"/>
  <c r="I1389" i="5"/>
  <c r="H1389" i="5"/>
  <c r="G1389" i="5"/>
  <c r="A1389" i="5"/>
  <c r="K1377" i="5"/>
  <c r="J1377" i="5"/>
  <c r="I1377" i="5"/>
  <c r="G1377" i="5"/>
  <c r="H1377" i="5"/>
  <c r="A1377" i="5"/>
  <c r="K1365" i="5"/>
  <c r="J1365" i="5"/>
  <c r="I1365" i="5"/>
  <c r="G1365" i="5"/>
  <c r="H1365" i="5"/>
  <c r="A1365" i="5"/>
  <c r="K1353" i="5"/>
  <c r="J1353" i="5"/>
  <c r="I1353" i="5"/>
  <c r="G1353" i="5"/>
  <c r="H1353" i="5"/>
  <c r="A1353" i="5"/>
  <c r="K1341" i="5"/>
  <c r="J1341" i="5"/>
  <c r="I1341" i="5"/>
  <c r="G1341" i="5"/>
  <c r="H1341" i="5"/>
  <c r="A1341" i="5"/>
  <c r="K1329" i="5"/>
  <c r="J1329" i="5"/>
  <c r="I1329" i="5"/>
  <c r="H1329" i="5"/>
  <c r="G1329" i="5"/>
  <c r="A1329" i="5"/>
  <c r="K1317" i="5"/>
  <c r="J1317" i="5"/>
  <c r="I1317" i="5"/>
  <c r="H1317" i="5"/>
  <c r="G1317" i="5"/>
  <c r="A1317" i="5"/>
  <c r="K1305" i="5"/>
  <c r="J1305" i="5"/>
  <c r="I1305" i="5"/>
  <c r="G1305" i="5"/>
  <c r="H1305" i="5"/>
  <c r="W1305" i="5"/>
  <c r="X1305" i="5" s="1"/>
  <c r="A1305" i="5"/>
  <c r="K1293" i="5"/>
  <c r="J1293" i="5"/>
  <c r="I1293" i="5"/>
  <c r="G1293" i="5"/>
  <c r="H1293" i="5"/>
  <c r="A1293" i="5"/>
  <c r="K1281" i="5"/>
  <c r="J1281" i="5"/>
  <c r="I1281" i="5"/>
  <c r="L1281" i="5" s="1"/>
  <c r="G1281" i="5"/>
  <c r="H1281" i="5"/>
  <c r="A1281" i="5"/>
  <c r="K1269" i="5"/>
  <c r="J1269" i="5"/>
  <c r="I1269" i="5"/>
  <c r="G1269" i="5"/>
  <c r="H1269" i="5"/>
  <c r="A1269" i="5"/>
  <c r="K1257" i="5"/>
  <c r="J1257" i="5"/>
  <c r="I1257" i="5"/>
  <c r="H1257" i="5"/>
  <c r="G1257" i="5"/>
  <c r="A1257" i="5"/>
  <c r="K1245" i="5"/>
  <c r="J1245" i="5"/>
  <c r="I1245" i="5"/>
  <c r="H1245" i="5"/>
  <c r="G1245" i="5"/>
  <c r="A1245" i="5"/>
  <c r="K1233" i="5"/>
  <c r="J1233" i="5"/>
  <c r="I1233" i="5"/>
  <c r="L1233" i="5" s="1"/>
  <c r="M1233" i="5" s="1"/>
  <c r="G1233" i="5"/>
  <c r="H1233" i="5"/>
  <c r="A1233" i="5"/>
  <c r="K1221" i="5"/>
  <c r="J1221" i="5"/>
  <c r="I1221" i="5"/>
  <c r="G1221" i="5"/>
  <c r="H1221" i="5"/>
  <c r="A1221" i="5"/>
  <c r="K1209" i="5"/>
  <c r="J1209" i="5"/>
  <c r="I1209" i="5"/>
  <c r="G1209" i="5"/>
  <c r="H1209" i="5"/>
  <c r="A1209" i="5"/>
  <c r="K1197" i="5"/>
  <c r="J1197" i="5"/>
  <c r="I1197" i="5"/>
  <c r="G1197" i="5"/>
  <c r="H1197" i="5"/>
  <c r="A1197" i="5"/>
  <c r="K1185" i="5"/>
  <c r="J1185" i="5"/>
  <c r="I1185" i="5"/>
  <c r="H1185" i="5"/>
  <c r="G1185" i="5"/>
  <c r="A1185" i="5"/>
  <c r="K1173" i="5"/>
  <c r="J1173" i="5"/>
  <c r="I1173" i="5"/>
  <c r="H1173" i="5"/>
  <c r="G1173" i="5"/>
  <c r="A1173" i="5"/>
  <c r="K1161" i="5"/>
  <c r="J1161" i="5"/>
  <c r="I1161" i="5"/>
  <c r="G1161" i="5"/>
  <c r="H1161" i="5"/>
  <c r="A1161" i="5"/>
  <c r="K1149" i="5"/>
  <c r="J1149" i="5"/>
  <c r="I1149" i="5"/>
  <c r="G1149" i="5"/>
  <c r="H1149" i="5"/>
  <c r="A1149" i="5"/>
  <c r="K1137" i="5"/>
  <c r="J1137" i="5"/>
  <c r="I1137" i="5"/>
  <c r="G1137" i="5"/>
  <c r="H1137" i="5"/>
  <c r="A1137" i="5"/>
  <c r="K1125" i="5"/>
  <c r="J1125" i="5"/>
  <c r="I1125" i="5"/>
  <c r="G1125" i="5"/>
  <c r="H1125" i="5"/>
  <c r="A1125" i="5"/>
  <c r="K1113" i="5"/>
  <c r="J1113" i="5"/>
  <c r="I1113" i="5"/>
  <c r="H1113" i="5"/>
  <c r="G1113" i="5"/>
  <c r="A1113" i="5"/>
  <c r="K1101" i="5"/>
  <c r="J1101" i="5"/>
  <c r="I1101" i="5"/>
  <c r="H1101" i="5"/>
  <c r="G1101" i="5"/>
  <c r="A1101" i="5"/>
  <c r="K1089" i="5"/>
  <c r="J1089" i="5"/>
  <c r="I1089" i="5"/>
  <c r="G1089" i="5"/>
  <c r="H1089" i="5"/>
  <c r="A1089" i="5"/>
  <c r="K1077" i="5"/>
  <c r="J1077" i="5"/>
  <c r="I1077" i="5"/>
  <c r="G1077" i="5"/>
  <c r="H1077" i="5"/>
  <c r="A1077" i="5"/>
  <c r="K1065" i="5"/>
  <c r="J1065" i="5"/>
  <c r="I1065" i="5"/>
  <c r="G1065" i="5"/>
  <c r="H1065" i="5"/>
  <c r="A1065" i="5"/>
  <c r="K1053" i="5"/>
  <c r="J1053" i="5"/>
  <c r="I1053" i="5"/>
  <c r="G1053" i="5"/>
  <c r="H1053" i="5"/>
  <c r="A1053" i="5"/>
  <c r="K1041" i="5"/>
  <c r="J1041" i="5"/>
  <c r="I1041" i="5"/>
  <c r="H1041" i="5"/>
  <c r="G1041" i="5"/>
  <c r="A1041" i="5"/>
  <c r="K1029" i="5"/>
  <c r="J1029" i="5"/>
  <c r="I1029" i="5"/>
  <c r="H1029" i="5"/>
  <c r="G1029" i="5"/>
  <c r="A1029" i="5"/>
  <c r="K1017" i="5"/>
  <c r="J1017" i="5"/>
  <c r="I1017" i="5"/>
  <c r="G1017" i="5"/>
  <c r="H1017" i="5"/>
  <c r="A1017" i="5"/>
  <c r="K1005" i="5"/>
  <c r="J1005" i="5"/>
  <c r="I1005" i="5"/>
  <c r="G1005" i="5"/>
  <c r="H1005" i="5"/>
  <c r="A1005" i="5"/>
  <c r="K993" i="5"/>
  <c r="J993" i="5"/>
  <c r="I993" i="5"/>
  <c r="G993" i="5"/>
  <c r="H993" i="5"/>
  <c r="A993" i="5"/>
  <c r="K981" i="5"/>
  <c r="J981" i="5"/>
  <c r="I981" i="5"/>
  <c r="G981" i="5"/>
  <c r="H981" i="5"/>
  <c r="A981" i="5"/>
  <c r="K969" i="5"/>
  <c r="J969" i="5"/>
  <c r="I969" i="5"/>
  <c r="H969" i="5"/>
  <c r="G969" i="5"/>
  <c r="W969" i="5"/>
  <c r="X969" i="5" s="1"/>
  <c r="A969" i="5"/>
  <c r="K957" i="5"/>
  <c r="J957" i="5"/>
  <c r="I957" i="5"/>
  <c r="H957" i="5"/>
  <c r="G957" i="5"/>
  <c r="A957" i="5"/>
  <c r="K945" i="5"/>
  <c r="J945" i="5"/>
  <c r="I945" i="5"/>
  <c r="L945" i="5" s="1"/>
  <c r="M945" i="5" s="1"/>
  <c r="G945" i="5"/>
  <c r="H945" i="5"/>
  <c r="A945" i="5"/>
  <c r="K933" i="5"/>
  <c r="J933" i="5"/>
  <c r="I933" i="5"/>
  <c r="G933" i="5"/>
  <c r="H933" i="5"/>
  <c r="A933" i="5"/>
  <c r="K921" i="5"/>
  <c r="J921" i="5"/>
  <c r="I921" i="5"/>
  <c r="G921" i="5"/>
  <c r="H921" i="5"/>
  <c r="A921" i="5"/>
  <c r="K909" i="5"/>
  <c r="J909" i="5"/>
  <c r="I909" i="5"/>
  <c r="G909" i="5"/>
  <c r="H909" i="5"/>
  <c r="A909" i="5"/>
  <c r="K897" i="5"/>
  <c r="J897" i="5"/>
  <c r="I897" i="5"/>
  <c r="L897" i="5" s="1"/>
  <c r="S897" i="5" s="1"/>
  <c r="H897" i="5"/>
  <c r="G897" i="5"/>
  <c r="A897" i="5"/>
  <c r="K885" i="5"/>
  <c r="J885" i="5"/>
  <c r="I885" i="5"/>
  <c r="H885" i="5"/>
  <c r="G885" i="5"/>
  <c r="A885" i="5"/>
  <c r="K873" i="5"/>
  <c r="J873" i="5"/>
  <c r="I873" i="5"/>
  <c r="H873" i="5"/>
  <c r="G873" i="5"/>
  <c r="A873" i="5"/>
  <c r="K861" i="5"/>
  <c r="J861" i="5"/>
  <c r="I861" i="5"/>
  <c r="H861" i="5"/>
  <c r="G861" i="5"/>
  <c r="A861" i="5"/>
  <c r="K849" i="5"/>
  <c r="J849" i="5"/>
  <c r="I849" i="5"/>
  <c r="L849" i="5" s="1"/>
  <c r="T849" i="5" s="1"/>
  <c r="H849" i="5"/>
  <c r="G849" i="5"/>
  <c r="A849" i="5"/>
  <c r="K837" i="5"/>
  <c r="J837" i="5"/>
  <c r="I837" i="5"/>
  <c r="H837" i="5"/>
  <c r="G837" i="5"/>
  <c r="A837" i="5"/>
  <c r="K825" i="5"/>
  <c r="J825" i="5"/>
  <c r="I825" i="5"/>
  <c r="H825" i="5"/>
  <c r="G825" i="5"/>
  <c r="A825" i="5"/>
  <c r="K813" i="5"/>
  <c r="J813" i="5"/>
  <c r="I813" i="5"/>
  <c r="H813" i="5"/>
  <c r="G813" i="5"/>
  <c r="A813" i="5"/>
  <c r="K801" i="5"/>
  <c r="J801" i="5"/>
  <c r="I801" i="5"/>
  <c r="H801" i="5"/>
  <c r="G801" i="5"/>
  <c r="A801" i="5"/>
  <c r="K789" i="5"/>
  <c r="J789" i="5"/>
  <c r="I789" i="5"/>
  <c r="H789" i="5"/>
  <c r="G789" i="5"/>
  <c r="A789" i="5"/>
  <c r="K777" i="5"/>
  <c r="J777" i="5"/>
  <c r="I777" i="5"/>
  <c r="H777" i="5"/>
  <c r="G777" i="5"/>
  <c r="A777" i="5"/>
  <c r="K765" i="5"/>
  <c r="J765" i="5"/>
  <c r="I765" i="5"/>
  <c r="G765" i="5"/>
  <c r="H765" i="5"/>
  <c r="A765" i="5"/>
  <c r="K753" i="5"/>
  <c r="J753" i="5"/>
  <c r="I753" i="5"/>
  <c r="H753" i="5"/>
  <c r="G753" i="5"/>
  <c r="A753" i="5"/>
  <c r="K741" i="5"/>
  <c r="J741" i="5"/>
  <c r="I741" i="5"/>
  <c r="H741" i="5"/>
  <c r="G741" i="5"/>
  <c r="A741" i="5"/>
  <c r="K729" i="5"/>
  <c r="J729" i="5"/>
  <c r="I729" i="5"/>
  <c r="H729" i="5"/>
  <c r="G729" i="5"/>
  <c r="A729" i="5"/>
  <c r="K717" i="5"/>
  <c r="J717" i="5"/>
  <c r="I717" i="5"/>
  <c r="H717" i="5"/>
  <c r="G717" i="5"/>
  <c r="A717" i="5"/>
  <c r="K705" i="5"/>
  <c r="J705" i="5"/>
  <c r="I705" i="5"/>
  <c r="L705" i="5" s="1"/>
  <c r="T705" i="5" s="1"/>
  <c r="H705" i="5"/>
  <c r="G705" i="5"/>
  <c r="A705" i="5"/>
  <c r="K693" i="5"/>
  <c r="J693" i="5"/>
  <c r="I693" i="5"/>
  <c r="H693" i="5"/>
  <c r="G693" i="5"/>
  <c r="A693" i="5"/>
  <c r="K681" i="5"/>
  <c r="J681" i="5"/>
  <c r="I681" i="5"/>
  <c r="H681" i="5"/>
  <c r="G681" i="5"/>
  <c r="A681" i="5"/>
  <c r="K669" i="5"/>
  <c r="J669" i="5"/>
  <c r="I669" i="5"/>
  <c r="H669" i="5"/>
  <c r="G669" i="5"/>
  <c r="A669" i="5"/>
  <c r="K657" i="5"/>
  <c r="J657" i="5"/>
  <c r="I657" i="5"/>
  <c r="L657" i="5" s="1"/>
  <c r="H657" i="5"/>
  <c r="G657" i="5"/>
  <c r="A657" i="5"/>
  <c r="K645" i="5"/>
  <c r="J645" i="5"/>
  <c r="I645" i="5"/>
  <c r="H645" i="5"/>
  <c r="G645" i="5"/>
  <c r="A645" i="5"/>
  <c r="K633" i="5"/>
  <c r="J633" i="5"/>
  <c r="I633" i="5"/>
  <c r="H633" i="5"/>
  <c r="G633" i="5"/>
  <c r="A633" i="5"/>
  <c r="K621" i="5"/>
  <c r="J621" i="5"/>
  <c r="I621" i="5"/>
  <c r="H621" i="5"/>
  <c r="G621" i="5"/>
  <c r="A621" i="5"/>
  <c r="K609" i="5"/>
  <c r="J609" i="5"/>
  <c r="I609" i="5"/>
  <c r="H609" i="5"/>
  <c r="G609" i="5"/>
  <c r="A609" i="5"/>
  <c r="K597" i="5"/>
  <c r="J597" i="5"/>
  <c r="I597" i="5"/>
  <c r="H597" i="5"/>
  <c r="G597" i="5"/>
  <c r="A597" i="5"/>
  <c r="K585" i="5"/>
  <c r="J585" i="5"/>
  <c r="I585" i="5"/>
  <c r="H585" i="5"/>
  <c r="G585" i="5"/>
  <c r="A585" i="5"/>
  <c r="K573" i="5"/>
  <c r="J573" i="5"/>
  <c r="I573" i="5"/>
  <c r="H573" i="5"/>
  <c r="G573" i="5"/>
  <c r="A573" i="5"/>
  <c r="K561" i="5"/>
  <c r="J561" i="5"/>
  <c r="I561" i="5"/>
  <c r="H561" i="5"/>
  <c r="G561" i="5"/>
  <c r="A561" i="5"/>
  <c r="K549" i="5"/>
  <c r="J549" i="5"/>
  <c r="I549" i="5"/>
  <c r="H549" i="5"/>
  <c r="G549" i="5"/>
  <c r="A549" i="5"/>
  <c r="K537" i="5"/>
  <c r="J537" i="5"/>
  <c r="I537" i="5"/>
  <c r="H537" i="5"/>
  <c r="G537" i="5"/>
  <c r="A537" i="5"/>
  <c r="K525" i="5"/>
  <c r="J525" i="5"/>
  <c r="I525" i="5"/>
  <c r="H525" i="5"/>
  <c r="G525" i="5"/>
  <c r="A525" i="5"/>
  <c r="K513" i="5"/>
  <c r="J513" i="5"/>
  <c r="I513" i="5"/>
  <c r="L513" i="5" s="1"/>
  <c r="M513" i="5" s="1"/>
  <c r="H513" i="5"/>
  <c r="G513" i="5"/>
  <c r="A513" i="5"/>
  <c r="K501" i="5"/>
  <c r="J501" i="5"/>
  <c r="I501" i="5"/>
  <c r="H501" i="5"/>
  <c r="G501" i="5"/>
  <c r="A501" i="5"/>
  <c r="K489" i="5"/>
  <c r="J489" i="5"/>
  <c r="I489" i="5"/>
  <c r="H489" i="5"/>
  <c r="G489" i="5"/>
  <c r="A489" i="5"/>
  <c r="K477" i="5"/>
  <c r="J477" i="5"/>
  <c r="I477" i="5"/>
  <c r="H477" i="5"/>
  <c r="G477" i="5"/>
  <c r="A477" i="5"/>
  <c r="K465" i="5"/>
  <c r="J465" i="5"/>
  <c r="I465" i="5"/>
  <c r="L465" i="5" s="1"/>
  <c r="T465" i="5" s="1"/>
  <c r="H465" i="5"/>
  <c r="G465" i="5"/>
  <c r="A465" i="5"/>
  <c r="K453" i="5"/>
  <c r="J453" i="5"/>
  <c r="I453" i="5"/>
  <c r="H453" i="5"/>
  <c r="G453" i="5"/>
  <c r="A453" i="5"/>
  <c r="K441" i="5"/>
  <c r="J441" i="5"/>
  <c r="I441" i="5"/>
  <c r="H441" i="5"/>
  <c r="G441" i="5"/>
  <c r="A441" i="5"/>
  <c r="K429" i="5"/>
  <c r="J429" i="5"/>
  <c r="I429" i="5"/>
  <c r="H429" i="5"/>
  <c r="G429" i="5"/>
  <c r="A429" i="5"/>
  <c r="K417" i="5"/>
  <c r="J417" i="5"/>
  <c r="I417" i="5"/>
  <c r="H417" i="5"/>
  <c r="G417" i="5"/>
  <c r="A417" i="5"/>
  <c r="K405" i="5"/>
  <c r="J405" i="5"/>
  <c r="I405" i="5"/>
  <c r="H405" i="5"/>
  <c r="G405" i="5"/>
  <c r="A405" i="5"/>
  <c r="K393" i="5"/>
  <c r="J393" i="5"/>
  <c r="I393" i="5"/>
  <c r="H393" i="5"/>
  <c r="G393" i="5"/>
  <c r="A393" i="5"/>
  <c r="K381" i="5"/>
  <c r="J381" i="5"/>
  <c r="I381" i="5"/>
  <c r="H381" i="5"/>
  <c r="G381" i="5"/>
  <c r="A381" i="5"/>
  <c r="K369" i="5"/>
  <c r="J369" i="5"/>
  <c r="I369" i="5"/>
  <c r="H369" i="5"/>
  <c r="G369" i="5"/>
  <c r="A369" i="5"/>
  <c r="K357" i="5"/>
  <c r="J357" i="5"/>
  <c r="I357" i="5"/>
  <c r="H357" i="5"/>
  <c r="G357" i="5"/>
  <c r="A357" i="5"/>
  <c r="K345" i="5"/>
  <c r="J345" i="5"/>
  <c r="I345" i="5"/>
  <c r="H345" i="5"/>
  <c r="G345" i="5"/>
  <c r="A345" i="5"/>
  <c r="K333" i="5"/>
  <c r="J333" i="5"/>
  <c r="I333" i="5"/>
  <c r="H333" i="5"/>
  <c r="G333" i="5"/>
  <c r="A333" i="5"/>
  <c r="K321" i="5"/>
  <c r="J321" i="5"/>
  <c r="I321" i="5"/>
  <c r="H321" i="5"/>
  <c r="G321" i="5"/>
  <c r="A321" i="5"/>
  <c r="K309" i="5"/>
  <c r="J309" i="5"/>
  <c r="I309" i="5"/>
  <c r="H309" i="5"/>
  <c r="G309" i="5"/>
  <c r="A309" i="5"/>
  <c r="K297" i="5"/>
  <c r="J297" i="5"/>
  <c r="I297" i="5"/>
  <c r="H297" i="5"/>
  <c r="G297" i="5"/>
  <c r="A297" i="5"/>
  <c r="K285" i="5"/>
  <c r="J285" i="5"/>
  <c r="I285" i="5"/>
  <c r="H285" i="5"/>
  <c r="G285" i="5"/>
  <c r="A285" i="5"/>
  <c r="K273" i="5"/>
  <c r="J273" i="5"/>
  <c r="I273" i="5"/>
  <c r="L273" i="5" s="1"/>
  <c r="H273" i="5"/>
  <c r="G273" i="5"/>
  <c r="A273" i="5"/>
  <c r="K261" i="5"/>
  <c r="J261" i="5"/>
  <c r="I261" i="5"/>
  <c r="H261" i="5"/>
  <c r="G261" i="5"/>
  <c r="A261" i="5"/>
  <c r="K249" i="5"/>
  <c r="J249" i="5"/>
  <c r="I249" i="5"/>
  <c r="H249" i="5"/>
  <c r="G249" i="5"/>
  <c r="A249" i="5"/>
  <c r="K237" i="5"/>
  <c r="J237" i="5"/>
  <c r="I237" i="5"/>
  <c r="H237" i="5"/>
  <c r="G237" i="5"/>
  <c r="A237" i="5"/>
  <c r="K225" i="5"/>
  <c r="J225" i="5"/>
  <c r="I225" i="5"/>
  <c r="H225" i="5"/>
  <c r="G225" i="5"/>
  <c r="A225" i="5"/>
  <c r="K213" i="5"/>
  <c r="J213" i="5"/>
  <c r="I213" i="5"/>
  <c r="H213" i="5"/>
  <c r="G213" i="5"/>
  <c r="A213" i="5"/>
  <c r="K201" i="5"/>
  <c r="J201" i="5"/>
  <c r="I201" i="5"/>
  <c r="H201" i="5"/>
  <c r="G201" i="5"/>
  <c r="A201" i="5"/>
  <c r="K189" i="5"/>
  <c r="J189" i="5"/>
  <c r="I189" i="5"/>
  <c r="H189" i="5"/>
  <c r="G189" i="5"/>
  <c r="A189" i="5"/>
  <c r="K177" i="5"/>
  <c r="J177" i="5"/>
  <c r="I177" i="5"/>
  <c r="H177" i="5"/>
  <c r="G177" i="5"/>
  <c r="A177" i="5"/>
  <c r="K165" i="5"/>
  <c r="J165" i="5"/>
  <c r="I165" i="5"/>
  <c r="H165" i="5"/>
  <c r="G165" i="5"/>
  <c r="A165" i="5"/>
  <c r="K153" i="5"/>
  <c r="J153" i="5"/>
  <c r="I153" i="5"/>
  <c r="H153" i="5"/>
  <c r="G153" i="5"/>
  <c r="A153" i="5"/>
  <c r="K141" i="5"/>
  <c r="J141" i="5"/>
  <c r="I141" i="5"/>
  <c r="H141" i="5"/>
  <c r="G141" i="5"/>
  <c r="A141" i="5"/>
  <c r="K129" i="5"/>
  <c r="J129" i="5"/>
  <c r="I129" i="5"/>
  <c r="H129" i="5"/>
  <c r="G129" i="5"/>
  <c r="A129" i="5"/>
  <c r="K117" i="5"/>
  <c r="J117" i="5"/>
  <c r="I117" i="5"/>
  <c r="H117" i="5"/>
  <c r="G117" i="5"/>
  <c r="A117" i="5"/>
  <c r="K105" i="5"/>
  <c r="J105" i="5"/>
  <c r="I105" i="5"/>
  <c r="H105" i="5"/>
  <c r="G105" i="5"/>
  <c r="A105" i="5"/>
  <c r="K93" i="5"/>
  <c r="J93" i="5"/>
  <c r="I93" i="5"/>
  <c r="H93" i="5"/>
  <c r="G93" i="5"/>
  <c r="A93" i="5"/>
  <c r="K81" i="5"/>
  <c r="J81" i="5"/>
  <c r="I81" i="5"/>
  <c r="H81" i="5"/>
  <c r="G81" i="5"/>
  <c r="A81" i="5"/>
  <c r="K69" i="5"/>
  <c r="J69" i="5"/>
  <c r="I69" i="5"/>
  <c r="H69" i="5"/>
  <c r="G69" i="5"/>
  <c r="A69" i="5"/>
  <c r="K57" i="5"/>
  <c r="J57" i="5"/>
  <c r="I57" i="5"/>
  <c r="H57" i="5"/>
  <c r="G57" i="5"/>
  <c r="A57" i="5"/>
  <c r="K45" i="5"/>
  <c r="J45" i="5"/>
  <c r="I45" i="5"/>
  <c r="H45" i="5"/>
  <c r="G45" i="5"/>
  <c r="A45" i="5"/>
  <c r="K33" i="5"/>
  <c r="J33" i="5"/>
  <c r="I33" i="5"/>
  <c r="H33" i="5"/>
  <c r="G33" i="5"/>
  <c r="A33" i="5"/>
  <c r="K21" i="5"/>
  <c r="J21" i="5"/>
  <c r="I21" i="5"/>
  <c r="H21" i="5"/>
  <c r="G21" i="5"/>
  <c r="A21" i="5"/>
  <c r="A1739" i="5"/>
  <c r="A1667" i="5"/>
  <c r="K1742" i="5"/>
  <c r="J1742" i="5"/>
  <c r="I1742" i="5"/>
  <c r="H1742" i="5"/>
  <c r="G1742" i="5"/>
  <c r="A1742" i="5"/>
  <c r="K1646" i="5"/>
  <c r="J1646" i="5"/>
  <c r="I1646" i="5"/>
  <c r="H1646" i="5"/>
  <c r="G1646" i="5"/>
  <c r="A1646" i="5"/>
  <c r="K1550" i="5"/>
  <c r="J1550" i="5"/>
  <c r="I1550" i="5"/>
  <c r="H1550" i="5"/>
  <c r="G1550" i="5"/>
  <c r="A1550" i="5"/>
  <c r="K1442" i="5"/>
  <c r="J1442" i="5"/>
  <c r="I1442" i="5"/>
  <c r="H1442" i="5"/>
  <c r="G1442" i="5"/>
  <c r="A1442" i="5"/>
  <c r="K1346" i="5"/>
  <c r="J1346" i="5"/>
  <c r="I1346" i="5"/>
  <c r="H1346" i="5"/>
  <c r="G1346" i="5"/>
  <c r="A1346" i="5"/>
  <c r="K1250" i="5"/>
  <c r="J1250" i="5"/>
  <c r="I1250" i="5"/>
  <c r="H1250" i="5"/>
  <c r="G1250" i="5"/>
  <c r="A1250" i="5"/>
  <c r="K1154" i="5"/>
  <c r="J1154" i="5"/>
  <c r="I1154" i="5"/>
  <c r="H1154" i="5"/>
  <c r="G1154" i="5"/>
  <c r="A1154" i="5"/>
  <c r="K1082" i="5"/>
  <c r="J1082" i="5"/>
  <c r="I1082" i="5"/>
  <c r="H1082" i="5"/>
  <c r="G1082" i="5"/>
  <c r="A1082" i="5"/>
  <c r="K986" i="5"/>
  <c r="J986" i="5"/>
  <c r="I986" i="5"/>
  <c r="H986" i="5"/>
  <c r="G986" i="5"/>
  <c r="A986" i="5"/>
  <c r="K890" i="5"/>
  <c r="J890" i="5"/>
  <c r="I890" i="5"/>
  <c r="H890" i="5"/>
  <c r="G890" i="5"/>
  <c r="A890" i="5"/>
  <c r="K818" i="5"/>
  <c r="J818" i="5"/>
  <c r="I818" i="5"/>
  <c r="H818" i="5"/>
  <c r="G818" i="5"/>
  <c r="W818" i="5"/>
  <c r="X818" i="5" s="1"/>
  <c r="A818" i="5"/>
  <c r="K722" i="5"/>
  <c r="J722" i="5"/>
  <c r="I722" i="5"/>
  <c r="H722" i="5"/>
  <c r="G722" i="5"/>
  <c r="A722" i="5"/>
  <c r="K650" i="5"/>
  <c r="J650" i="5"/>
  <c r="I650" i="5"/>
  <c r="H650" i="5"/>
  <c r="G650" i="5"/>
  <c r="A650" i="5"/>
  <c r="K590" i="5"/>
  <c r="J590" i="5"/>
  <c r="I590" i="5"/>
  <c r="H590" i="5"/>
  <c r="G590" i="5"/>
  <c r="A590" i="5"/>
  <c r="K506" i="5"/>
  <c r="J506" i="5"/>
  <c r="I506" i="5"/>
  <c r="H506" i="5"/>
  <c r="G506" i="5"/>
  <c r="A506" i="5"/>
  <c r="K422" i="5"/>
  <c r="J422" i="5"/>
  <c r="I422" i="5"/>
  <c r="H422" i="5"/>
  <c r="G422" i="5"/>
  <c r="W422" i="5"/>
  <c r="X422" i="5" s="1"/>
  <c r="A422" i="5"/>
  <c r="K350" i="5"/>
  <c r="J350" i="5"/>
  <c r="I350" i="5"/>
  <c r="H350" i="5"/>
  <c r="G350" i="5"/>
  <c r="A350" i="5"/>
  <c r="K266" i="5"/>
  <c r="J266" i="5"/>
  <c r="I266" i="5"/>
  <c r="H266" i="5"/>
  <c r="G266" i="5"/>
  <c r="A266" i="5"/>
  <c r="K194" i="5"/>
  <c r="J194" i="5"/>
  <c r="I194" i="5"/>
  <c r="H194" i="5"/>
  <c r="G194" i="5"/>
  <c r="A194" i="5"/>
  <c r="K134" i="5"/>
  <c r="J134" i="5"/>
  <c r="I134" i="5"/>
  <c r="H134" i="5"/>
  <c r="G134" i="5"/>
  <c r="A134" i="5"/>
  <c r="K74" i="5"/>
  <c r="J74" i="5"/>
  <c r="I74" i="5"/>
  <c r="H74" i="5"/>
  <c r="G74" i="5"/>
  <c r="A74" i="5"/>
  <c r="K26" i="5"/>
  <c r="J26" i="5"/>
  <c r="I26" i="5"/>
  <c r="H26" i="5"/>
  <c r="G26" i="5"/>
  <c r="A26" i="5"/>
  <c r="K1741" i="5"/>
  <c r="J1741" i="5"/>
  <c r="I1741" i="5"/>
  <c r="H1741" i="5"/>
  <c r="G1741" i="5"/>
  <c r="A1741" i="5"/>
  <c r="K1633" i="5"/>
  <c r="J1633" i="5"/>
  <c r="I1633" i="5"/>
  <c r="H1633" i="5"/>
  <c r="G1633" i="5"/>
  <c r="A1633" i="5"/>
  <c r="K1525" i="5"/>
  <c r="J1525" i="5"/>
  <c r="I1525" i="5"/>
  <c r="H1525" i="5"/>
  <c r="G1525" i="5"/>
  <c r="A1525" i="5"/>
  <c r="K1405" i="5"/>
  <c r="J1405" i="5"/>
  <c r="I1405" i="5"/>
  <c r="L1405" i="5" s="1"/>
  <c r="H1405" i="5"/>
  <c r="G1405" i="5"/>
  <c r="A1405" i="5"/>
  <c r="K1285" i="5"/>
  <c r="J1285" i="5"/>
  <c r="I1285" i="5"/>
  <c r="H1285" i="5"/>
  <c r="G1285" i="5"/>
  <c r="A1285" i="5"/>
  <c r="W1285" i="5"/>
  <c r="X1285" i="5" s="1"/>
  <c r="K1165" i="5"/>
  <c r="J1165" i="5"/>
  <c r="I1165" i="5"/>
  <c r="H1165" i="5"/>
  <c r="G1165" i="5"/>
  <c r="A1165" i="5"/>
  <c r="K1045" i="5"/>
  <c r="J1045" i="5"/>
  <c r="I1045" i="5"/>
  <c r="H1045" i="5"/>
  <c r="G1045" i="5"/>
  <c r="A1045" i="5"/>
  <c r="K913" i="5"/>
  <c r="J913" i="5"/>
  <c r="I913" i="5"/>
  <c r="H913" i="5"/>
  <c r="G913" i="5"/>
  <c r="A913" i="5"/>
  <c r="K805" i="5"/>
  <c r="J805" i="5"/>
  <c r="I805" i="5"/>
  <c r="H805" i="5"/>
  <c r="G805" i="5"/>
  <c r="A805" i="5"/>
  <c r="K649" i="5"/>
  <c r="J649" i="5"/>
  <c r="I649" i="5"/>
  <c r="H649" i="5"/>
  <c r="G649" i="5"/>
  <c r="A649" i="5"/>
  <c r="K517" i="5"/>
  <c r="J517" i="5"/>
  <c r="I517" i="5"/>
  <c r="L517" i="5" s="1"/>
  <c r="H517" i="5"/>
  <c r="G517" i="5"/>
  <c r="A517" i="5"/>
  <c r="K361" i="5"/>
  <c r="J361" i="5"/>
  <c r="I361" i="5"/>
  <c r="H361" i="5"/>
  <c r="G361" i="5"/>
  <c r="A361" i="5"/>
  <c r="K229" i="5"/>
  <c r="J229" i="5"/>
  <c r="I229" i="5"/>
  <c r="H229" i="5"/>
  <c r="G229" i="5"/>
  <c r="A229" i="5"/>
  <c r="K97" i="5"/>
  <c r="J97" i="5"/>
  <c r="I97" i="5"/>
  <c r="H97" i="5"/>
  <c r="G97" i="5"/>
  <c r="A97" i="5"/>
  <c r="K1691" i="5"/>
  <c r="J1691" i="5"/>
  <c r="I1691" i="5"/>
  <c r="H1691" i="5"/>
  <c r="G1691" i="5"/>
  <c r="K1583" i="5"/>
  <c r="J1583" i="5"/>
  <c r="I1583" i="5"/>
  <c r="H1583" i="5"/>
  <c r="G1583" i="5"/>
  <c r="K1748" i="5"/>
  <c r="J1748" i="5"/>
  <c r="I1748" i="5"/>
  <c r="G1748" i="5"/>
  <c r="H1748" i="5"/>
  <c r="A1748" i="5"/>
  <c r="K1736" i="5"/>
  <c r="J1736" i="5"/>
  <c r="I1736" i="5"/>
  <c r="H1736" i="5"/>
  <c r="G1736" i="5"/>
  <c r="A1736" i="5"/>
  <c r="K1724" i="5"/>
  <c r="J1724" i="5"/>
  <c r="I1724" i="5"/>
  <c r="H1724" i="5"/>
  <c r="G1724" i="5"/>
  <c r="A1724" i="5"/>
  <c r="K1712" i="5"/>
  <c r="J1712" i="5"/>
  <c r="I1712" i="5"/>
  <c r="G1712" i="5"/>
  <c r="H1712" i="5"/>
  <c r="A1712" i="5"/>
  <c r="K1700" i="5"/>
  <c r="J1700" i="5"/>
  <c r="I1700" i="5"/>
  <c r="G1700" i="5"/>
  <c r="H1700" i="5"/>
  <c r="A1700" i="5"/>
  <c r="K1688" i="5"/>
  <c r="J1688" i="5"/>
  <c r="I1688" i="5"/>
  <c r="H1688" i="5"/>
  <c r="G1688" i="5"/>
  <c r="A1688" i="5"/>
  <c r="K1676" i="5"/>
  <c r="J1676" i="5"/>
  <c r="I1676" i="5"/>
  <c r="H1676" i="5"/>
  <c r="G1676" i="5"/>
  <c r="A1676" i="5"/>
  <c r="K1664" i="5"/>
  <c r="J1664" i="5"/>
  <c r="I1664" i="5"/>
  <c r="G1664" i="5"/>
  <c r="H1664" i="5"/>
  <c r="A1664" i="5"/>
  <c r="K1652" i="5"/>
  <c r="J1652" i="5"/>
  <c r="I1652" i="5"/>
  <c r="G1652" i="5"/>
  <c r="H1652" i="5"/>
  <c r="A1652" i="5"/>
  <c r="K1640" i="5"/>
  <c r="J1640" i="5"/>
  <c r="I1640" i="5"/>
  <c r="G1640" i="5"/>
  <c r="H1640" i="5"/>
  <c r="A1640" i="5"/>
  <c r="K1628" i="5"/>
  <c r="J1628" i="5"/>
  <c r="I1628" i="5"/>
  <c r="G1628" i="5"/>
  <c r="H1628" i="5"/>
  <c r="A1628" i="5"/>
  <c r="K1616" i="5"/>
  <c r="J1616" i="5"/>
  <c r="I1616" i="5"/>
  <c r="H1616" i="5"/>
  <c r="G1616" i="5"/>
  <c r="W1616" i="5"/>
  <c r="X1616" i="5" s="1"/>
  <c r="A1616" i="5"/>
  <c r="K1604" i="5"/>
  <c r="J1604" i="5"/>
  <c r="I1604" i="5"/>
  <c r="H1604" i="5"/>
  <c r="G1604" i="5"/>
  <c r="A1604" i="5"/>
  <c r="K1592" i="5"/>
  <c r="J1592" i="5"/>
  <c r="I1592" i="5"/>
  <c r="G1592" i="5"/>
  <c r="H1592" i="5"/>
  <c r="A1592" i="5"/>
  <c r="K1580" i="5"/>
  <c r="J1580" i="5"/>
  <c r="I1580" i="5"/>
  <c r="G1580" i="5"/>
  <c r="H1580" i="5"/>
  <c r="A1580" i="5"/>
  <c r="K1568" i="5"/>
  <c r="J1568" i="5"/>
  <c r="I1568" i="5"/>
  <c r="G1568" i="5"/>
  <c r="H1568" i="5"/>
  <c r="A1568" i="5"/>
  <c r="K1556" i="5"/>
  <c r="J1556" i="5"/>
  <c r="I1556" i="5"/>
  <c r="G1556" i="5"/>
  <c r="H1556" i="5"/>
  <c r="A1556" i="5"/>
  <c r="K1544" i="5"/>
  <c r="J1544" i="5"/>
  <c r="I1544" i="5"/>
  <c r="H1544" i="5"/>
  <c r="G1544" i="5"/>
  <c r="A1544" i="5"/>
  <c r="K1532" i="5"/>
  <c r="J1532" i="5"/>
  <c r="I1532" i="5"/>
  <c r="H1532" i="5"/>
  <c r="G1532" i="5"/>
  <c r="W1532" i="5"/>
  <c r="X1532" i="5" s="1"/>
  <c r="A1532" i="5"/>
  <c r="K1520" i="5"/>
  <c r="J1520" i="5"/>
  <c r="I1520" i="5"/>
  <c r="G1520" i="5"/>
  <c r="H1520" i="5"/>
  <c r="A1520" i="5"/>
  <c r="K1508" i="5"/>
  <c r="J1508" i="5"/>
  <c r="I1508" i="5"/>
  <c r="G1508" i="5"/>
  <c r="H1508" i="5"/>
  <c r="A1508" i="5"/>
  <c r="K1496" i="5"/>
  <c r="J1496" i="5"/>
  <c r="I1496" i="5"/>
  <c r="G1496" i="5"/>
  <c r="H1496" i="5"/>
  <c r="A1496" i="5"/>
  <c r="K1484" i="5"/>
  <c r="J1484" i="5"/>
  <c r="I1484" i="5"/>
  <c r="G1484" i="5"/>
  <c r="H1484" i="5"/>
  <c r="A1484" i="5"/>
  <c r="K1472" i="5"/>
  <c r="J1472" i="5"/>
  <c r="I1472" i="5"/>
  <c r="H1472" i="5"/>
  <c r="G1472" i="5"/>
  <c r="A1472" i="5"/>
  <c r="K1460" i="5"/>
  <c r="J1460" i="5"/>
  <c r="I1460" i="5"/>
  <c r="H1460" i="5"/>
  <c r="G1460" i="5"/>
  <c r="A1460" i="5"/>
  <c r="K1448" i="5"/>
  <c r="J1448" i="5"/>
  <c r="I1448" i="5"/>
  <c r="G1448" i="5"/>
  <c r="H1448" i="5"/>
  <c r="A1448" i="5"/>
  <c r="K1436" i="5"/>
  <c r="J1436" i="5"/>
  <c r="I1436" i="5"/>
  <c r="G1436" i="5"/>
  <c r="H1436" i="5"/>
  <c r="A1436" i="5"/>
  <c r="K1424" i="5"/>
  <c r="J1424" i="5"/>
  <c r="I1424" i="5"/>
  <c r="G1424" i="5"/>
  <c r="H1424" i="5"/>
  <c r="A1424" i="5"/>
  <c r="K1412" i="5"/>
  <c r="J1412" i="5"/>
  <c r="I1412" i="5"/>
  <c r="G1412" i="5"/>
  <c r="H1412" i="5"/>
  <c r="A1412" i="5"/>
  <c r="K1400" i="5"/>
  <c r="J1400" i="5"/>
  <c r="I1400" i="5"/>
  <c r="H1400" i="5"/>
  <c r="G1400" i="5"/>
  <c r="A1400" i="5"/>
  <c r="K1388" i="5"/>
  <c r="J1388" i="5"/>
  <c r="I1388" i="5"/>
  <c r="H1388" i="5"/>
  <c r="G1388" i="5"/>
  <c r="A1388" i="5"/>
  <c r="K1376" i="5"/>
  <c r="J1376" i="5"/>
  <c r="I1376" i="5"/>
  <c r="G1376" i="5"/>
  <c r="H1376" i="5"/>
  <c r="A1376" i="5"/>
  <c r="K1364" i="5"/>
  <c r="J1364" i="5"/>
  <c r="I1364" i="5"/>
  <c r="G1364" i="5"/>
  <c r="H1364" i="5"/>
  <c r="A1364" i="5"/>
  <c r="K1352" i="5"/>
  <c r="J1352" i="5"/>
  <c r="I1352" i="5"/>
  <c r="G1352" i="5"/>
  <c r="H1352" i="5"/>
  <c r="A1352" i="5"/>
  <c r="K1340" i="5"/>
  <c r="J1340" i="5"/>
  <c r="I1340" i="5"/>
  <c r="G1340" i="5"/>
  <c r="H1340" i="5"/>
  <c r="A1340" i="5"/>
  <c r="K1328" i="5"/>
  <c r="J1328" i="5"/>
  <c r="I1328" i="5"/>
  <c r="H1328" i="5"/>
  <c r="G1328" i="5"/>
  <c r="W1328" i="5"/>
  <c r="X1328" i="5" s="1"/>
  <c r="A1328" i="5"/>
  <c r="K1316" i="5"/>
  <c r="J1316" i="5"/>
  <c r="I1316" i="5"/>
  <c r="H1316" i="5"/>
  <c r="G1316" i="5"/>
  <c r="A1316" i="5"/>
  <c r="K1304" i="5"/>
  <c r="J1304" i="5"/>
  <c r="I1304" i="5"/>
  <c r="G1304" i="5"/>
  <c r="H1304" i="5"/>
  <c r="A1304" i="5"/>
  <c r="K1292" i="5"/>
  <c r="J1292" i="5"/>
  <c r="I1292" i="5"/>
  <c r="G1292" i="5"/>
  <c r="H1292" i="5"/>
  <c r="W1292" i="5"/>
  <c r="X1292" i="5" s="1"/>
  <c r="A1292" i="5"/>
  <c r="K1280" i="5"/>
  <c r="J1280" i="5"/>
  <c r="I1280" i="5"/>
  <c r="G1280" i="5"/>
  <c r="H1280" i="5"/>
  <c r="A1280" i="5"/>
  <c r="K1268" i="5"/>
  <c r="J1268" i="5"/>
  <c r="I1268" i="5"/>
  <c r="G1268" i="5"/>
  <c r="H1268" i="5"/>
  <c r="A1268" i="5"/>
  <c r="K1256" i="5"/>
  <c r="J1256" i="5"/>
  <c r="I1256" i="5"/>
  <c r="H1256" i="5"/>
  <c r="G1256" i="5"/>
  <c r="A1256" i="5"/>
  <c r="K1244" i="5"/>
  <c r="J1244" i="5"/>
  <c r="I1244" i="5"/>
  <c r="H1244" i="5"/>
  <c r="G1244" i="5"/>
  <c r="A1244" i="5"/>
  <c r="K1232" i="5"/>
  <c r="J1232" i="5"/>
  <c r="I1232" i="5"/>
  <c r="G1232" i="5"/>
  <c r="H1232" i="5"/>
  <c r="A1232" i="5"/>
  <c r="K1220" i="5"/>
  <c r="J1220" i="5"/>
  <c r="I1220" i="5"/>
  <c r="G1220" i="5"/>
  <c r="H1220" i="5"/>
  <c r="A1220" i="5"/>
  <c r="K1208" i="5"/>
  <c r="J1208" i="5"/>
  <c r="I1208" i="5"/>
  <c r="G1208" i="5"/>
  <c r="H1208" i="5"/>
  <c r="A1208" i="5"/>
  <c r="K1196" i="5"/>
  <c r="J1196" i="5"/>
  <c r="I1196" i="5"/>
  <c r="G1196" i="5"/>
  <c r="H1196" i="5"/>
  <c r="A1196" i="5"/>
  <c r="K1184" i="5"/>
  <c r="J1184" i="5"/>
  <c r="I1184" i="5"/>
  <c r="H1184" i="5"/>
  <c r="G1184" i="5"/>
  <c r="A1184" i="5"/>
  <c r="K1172" i="5"/>
  <c r="J1172" i="5"/>
  <c r="I1172" i="5"/>
  <c r="H1172" i="5"/>
  <c r="G1172" i="5"/>
  <c r="A1172" i="5"/>
  <c r="K1160" i="5"/>
  <c r="J1160" i="5"/>
  <c r="I1160" i="5"/>
  <c r="G1160" i="5"/>
  <c r="H1160" i="5"/>
  <c r="A1160" i="5"/>
  <c r="K1148" i="5"/>
  <c r="J1148" i="5"/>
  <c r="I1148" i="5"/>
  <c r="G1148" i="5"/>
  <c r="H1148" i="5"/>
  <c r="A1148" i="5"/>
  <c r="K1136" i="5"/>
  <c r="J1136" i="5"/>
  <c r="I1136" i="5"/>
  <c r="G1136" i="5"/>
  <c r="H1136" i="5"/>
  <c r="A1136" i="5"/>
  <c r="K1124" i="5"/>
  <c r="J1124" i="5"/>
  <c r="I1124" i="5"/>
  <c r="G1124" i="5"/>
  <c r="H1124" i="5"/>
  <c r="A1124" i="5"/>
  <c r="K1112" i="5"/>
  <c r="J1112" i="5"/>
  <c r="I1112" i="5"/>
  <c r="H1112" i="5"/>
  <c r="G1112" i="5"/>
  <c r="A1112" i="5"/>
  <c r="K1100" i="5"/>
  <c r="J1100" i="5"/>
  <c r="I1100" i="5"/>
  <c r="H1100" i="5"/>
  <c r="G1100" i="5"/>
  <c r="A1100" i="5"/>
  <c r="K1088" i="5"/>
  <c r="J1088" i="5"/>
  <c r="I1088" i="5"/>
  <c r="G1088" i="5"/>
  <c r="H1088" i="5"/>
  <c r="A1088" i="5"/>
  <c r="K1076" i="5"/>
  <c r="J1076" i="5"/>
  <c r="I1076" i="5"/>
  <c r="G1076" i="5"/>
  <c r="H1076" i="5"/>
  <c r="A1076" i="5"/>
  <c r="K1064" i="5"/>
  <c r="J1064" i="5"/>
  <c r="I1064" i="5"/>
  <c r="G1064" i="5"/>
  <c r="H1064" i="5"/>
  <c r="A1064" i="5"/>
  <c r="K1052" i="5"/>
  <c r="J1052" i="5"/>
  <c r="I1052" i="5"/>
  <c r="G1052" i="5"/>
  <c r="H1052" i="5"/>
  <c r="A1052" i="5"/>
  <c r="K1040" i="5"/>
  <c r="J1040" i="5"/>
  <c r="I1040" i="5"/>
  <c r="H1040" i="5"/>
  <c r="G1040" i="5"/>
  <c r="A1040" i="5"/>
  <c r="K1028" i="5"/>
  <c r="J1028" i="5"/>
  <c r="I1028" i="5"/>
  <c r="H1028" i="5"/>
  <c r="G1028" i="5"/>
  <c r="A1028" i="5"/>
  <c r="K1016" i="5"/>
  <c r="J1016" i="5"/>
  <c r="I1016" i="5"/>
  <c r="G1016" i="5"/>
  <c r="H1016" i="5"/>
  <c r="A1016" i="5"/>
  <c r="K1004" i="5"/>
  <c r="J1004" i="5"/>
  <c r="I1004" i="5"/>
  <c r="G1004" i="5"/>
  <c r="H1004" i="5"/>
  <c r="W1004" i="5"/>
  <c r="X1004" i="5" s="1"/>
  <c r="A1004" i="5"/>
  <c r="K992" i="5"/>
  <c r="J992" i="5"/>
  <c r="I992" i="5"/>
  <c r="G992" i="5"/>
  <c r="H992" i="5"/>
  <c r="A992" i="5"/>
  <c r="K980" i="5"/>
  <c r="J980" i="5"/>
  <c r="I980" i="5"/>
  <c r="G980" i="5"/>
  <c r="H980" i="5"/>
  <c r="A980" i="5"/>
  <c r="K968" i="5"/>
  <c r="J968" i="5"/>
  <c r="I968" i="5"/>
  <c r="H968" i="5"/>
  <c r="G968" i="5"/>
  <c r="A968" i="5"/>
  <c r="K956" i="5"/>
  <c r="J956" i="5"/>
  <c r="I956" i="5"/>
  <c r="H956" i="5"/>
  <c r="G956" i="5"/>
  <c r="W956" i="5"/>
  <c r="X956" i="5" s="1"/>
  <c r="A956" i="5"/>
  <c r="K944" i="5"/>
  <c r="J944" i="5"/>
  <c r="I944" i="5"/>
  <c r="G944" i="5"/>
  <c r="H944" i="5"/>
  <c r="A944" i="5"/>
  <c r="K932" i="5"/>
  <c r="J932" i="5"/>
  <c r="I932" i="5"/>
  <c r="G932" i="5"/>
  <c r="H932" i="5"/>
  <c r="A932" i="5"/>
  <c r="K920" i="5"/>
  <c r="J920" i="5"/>
  <c r="I920" i="5"/>
  <c r="G920" i="5"/>
  <c r="H920" i="5"/>
  <c r="A920" i="5"/>
  <c r="K908" i="5"/>
  <c r="J908" i="5"/>
  <c r="I908" i="5"/>
  <c r="G908" i="5"/>
  <c r="H908" i="5"/>
  <c r="A908" i="5"/>
  <c r="K896" i="5"/>
  <c r="J896" i="5"/>
  <c r="I896" i="5"/>
  <c r="H896" i="5"/>
  <c r="G896" i="5"/>
  <c r="A896" i="5"/>
  <c r="K884" i="5"/>
  <c r="J884" i="5"/>
  <c r="I884" i="5"/>
  <c r="H884" i="5"/>
  <c r="G884" i="5"/>
  <c r="A884" i="5"/>
  <c r="K872" i="5"/>
  <c r="J872" i="5"/>
  <c r="I872" i="5"/>
  <c r="H872" i="5"/>
  <c r="G872" i="5"/>
  <c r="A872" i="5"/>
  <c r="K860" i="5"/>
  <c r="J860" i="5"/>
  <c r="I860" i="5"/>
  <c r="H860" i="5"/>
  <c r="G860" i="5"/>
  <c r="A860" i="5"/>
  <c r="K848" i="5"/>
  <c r="J848" i="5"/>
  <c r="I848" i="5"/>
  <c r="H848" i="5"/>
  <c r="G848" i="5"/>
  <c r="W848" i="5"/>
  <c r="X848" i="5" s="1"/>
  <c r="A848" i="5"/>
  <c r="K836" i="5"/>
  <c r="J836" i="5"/>
  <c r="I836" i="5"/>
  <c r="H836" i="5"/>
  <c r="G836" i="5"/>
  <c r="A836" i="5"/>
  <c r="K824" i="5"/>
  <c r="J824" i="5"/>
  <c r="I824" i="5"/>
  <c r="H824" i="5"/>
  <c r="G824" i="5"/>
  <c r="A824" i="5"/>
  <c r="K812" i="5"/>
  <c r="J812" i="5"/>
  <c r="I812" i="5"/>
  <c r="H812" i="5"/>
  <c r="G812" i="5"/>
  <c r="A812" i="5"/>
  <c r="K800" i="5"/>
  <c r="J800" i="5"/>
  <c r="I800" i="5"/>
  <c r="H800" i="5"/>
  <c r="G800" i="5"/>
  <c r="A800" i="5"/>
  <c r="K788" i="5"/>
  <c r="J788" i="5"/>
  <c r="I788" i="5"/>
  <c r="H788" i="5"/>
  <c r="G788" i="5"/>
  <c r="A788" i="5"/>
  <c r="K776" i="5"/>
  <c r="J776" i="5"/>
  <c r="I776" i="5"/>
  <c r="H776" i="5"/>
  <c r="G776" i="5"/>
  <c r="A776" i="5"/>
  <c r="K764" i="5"/>
  <c r="J764" i="5"/>
  <c r="I764" i="5"/>
  <c r="H764" i="5"/>
  <c r="G764" i="5"/>
  <c r="A764" i="5"/>
  <c r="K752" i="5"/>
  <c r="J752" i="5"/>
  <c r="I752" i="5"/>
  <c r="H752" i="5"/>
  <c r="G752" i="5"/>
  <c r="A752" i="5"/>
  <c r="K740" i="5"/>
  <c r="J740" i="5"/>
  <c r="I740" i="5"/>
  <c r="H740" i="5"/>
  <c r="G740" i="5"/>
  <c r="A740" i="5"/>
  <c r="K728" i="5"/>
  <c r="J728" i="5"/>
  <c r="I728" i="5"/>
  <c r="H728" i="5"/>
  <c r="G728" i="5"/>
  <c r="A728" i="5"/>
  <c r="K716" i="5"/>
  <c r="J716" i="5"/>
  <c r="I716" i="5"/>
  <c r="H716" i="5"/>
  <c r="G716" i="5"/>
  <c r="W716" i="5"/>
  <c r="X716" i="5" s="1"/>
  <c r="A716" i="5"/>
  <c r="K704" i="5"/>
  <c r="J704" i="5"/>
  <c r="I704" i="5"/>
  <c r="H704" i="5"/>
  <c r="G704" i="5"/>
  <c r="W704" i="5"/>
  <c r="X704" i="5" s="1"/>
  <c r="A704" i="5"/>
  <c r="K692" i="5"/>
  <c r="J692" i="5"/>
  <c r="I692" i="5"/>
  <c r="H692" i="5"/>
  <c r="G692" i="5"/>
  <c r="A692" i="5"/>
  <c r="K680" i="5"/>
  <c r="J680" i="5"/>
  <c r="I680" i="5"/>
  <c r="H680" i="5"/>
  <c r="G680" i="5"/>
  <c r="A680" i="5"/>
  <c r="K668" i="5"/>
  <c r="J668" i="5"/>
  <c r="I668" i="5"/>
  <c r="H668" i="5"/>
  <c r="G668" i="5"/>
  <c r="W668" i="5"/>
  <c r="X668" i="5" s="1"/>
  <c r="A668" i="5"/>
  <c r="K656" i="5"/>
  <c r="J656" i="5"/>
  <c r="I656" i="5"/>
  <c r="H656" i="5"/>
  <c r="G656" i="5"/>
  <c r="A656" i="5"/>
  <c r="K644" i="5"/>
  <c r="J644" i="5"/>
  <c r="I644" i="5"/>
  <c r="H644" i="5"/>
  <c r="G644" i="5"/>
  <c r="A644" i="5"/>
  <c r="K632" i="5"/>
  <c r="J632" i="5"/>
  <c r="I632" i="5"/>
  <c r="H632" i="5"/>
  <c r="G632" i="5"/>
  <c r="A632" i="5"/>
  <c r="K620" i="5"/>
  <c r="J620" i="5"/>
  <c r="I620" i="5"/>
  <c r="H620" i="5"/>
  <c r="G620" i="5"/>
  <c r="A620" i="5"/>
  <c r="K608" i="5"/>
  <c r="J608" i="5"/>
  <c r="I608" i="5"/>
  <c r="H608" i="5"/>
  <c r="G608" i="5"/>
  <c r="A608" i="5"/>
  <c r="K596" i="5"/>
  <c r="J596" i="5"/>
  <c r="I596" i="5"/>
  <c r="H596" i="5"/>
  <c r="G596" i="5"/>
  <c r="A596" i="5"/>
  <c r="K584" i="5"/>
  <c r="J584" i="5"/>
  <c r="I584" i="5"/>
  <c r="H584" i="5"/>
  <c r="G584" i="5"/>
  <c r="A584" i="5"/>
  <c r="K572" i="5"/>
  <c r="J572" i="5"/>
  <c r="I572" i="5"/>
  <c r="H572" i="5"/>
  <c r="G572" i="5"/>
  <c r="A572" i="5"/>
  <c r="K560" i="5"/>
  <c r="J560" i="5"/>
  <c r="I560" i="5"/>
  <c r="H560" i="5"/>
  <c r="G560" i="5"/>
  <c r="A560" i="5"/>
  <c r="K548" i="5"/>
  <c r="J548" i="5"/>
  <c r="I548" i="5"/>
  <c r="H548" i="5"/>
  <c r="G548" i="5"/>
  <c r="A548" i="5"/>
  <c r="K536" i="5"/>
  <c r="J536" i="5"/>
  <c r="I536" i="5"/>
  <c r="H536" i="5"/>
  <c r="G536" i="5"/>
  <c r="A536" i="5"/>
  <c r="K524" i="5"/>
  <c r="J524" i="5"/>
  <c r="I524" i="5"/>
  <c r="H524" i="5"/>
  <c r="G524" i="5"/>
  <c r="A524" i="5"/>
  <c r="K512" i="5"/>
  <c r="J512" i="5"/>
  <c r="I512" i="5"/>
  <c r="H512" i="5"/>
  <c r="G512" i="5"/>
  <c r="A512" i="5"/>
  <c r="K500" i="5"/>
  <c r="J500" i="5"/>
  <c r="I500" i="5"/>
  <c r="H500" i="5"/>
  <c r="G500" i="5"/>
  <c r="A500" i="5"/>
  <c r="K488" i="5"/>
  <c r="J488" i="5"/>
  <c r="I488" i="5"/>
  <c r="H488" i="5"/>
  <c r="G488" i="5"/>
  <c r="A488" i="5"/>
  <c r="K476" i="5"/>
  <c r="J476" i="5"/>
  <c r="I476" i="5"/>
  <c r="H476" i="5"/>
  <c r="G476" i="5"/>
  <c r="W476" i="5"/>
  <c r="X476" i="5" s="1"/>
  <c r="A476" i="5"/>
  <c r="K464" i="5"/>
  <c r="J464" i="5"/>
  <c r="I464" i="5"/>
  <c r="H464" i="5"/>
  <c r="G464" i="5"/>
  <c r="A464" i="5"/>
  <c r="K452" i="5"/>
  <c r="J452" i="5"/>
  <c r="I452" i="5"/>
  <c r="H452" i="5"/>
  <c r="G452" i="5"/>
  <c r="A452" i="5"/>
  <c r="K440" i="5"/>
  <c r="J440" i="5"/>
  <c r="I440" i="5"/>
  <c r="H440" i="5"/>
  <c r="G440" i="5"/>
  <c r="A440" i="5"/>
  <c r="K428" i="5"/>
  <c r="J428" i="5"/>
  <c r="I428" i="5"/>
  <c r="H428" i="5"/>
  <c r="G428" i="5"/>
  <c r="A428" i="5"/>
  <c r="K416" i="5"/>
  <c r="J416" i="5"/>
  <c r="I416" i="5"/>
  <c r="H416" i="5"/>
  <c r="G416" i="5"/>
  <c r="A416" i="5"/>
  <c r="K404" i="5"/>
  <c r="J404" i="5"/>
  <c r="I404" i="5"/>
  <c r="H404" i="5"/>
  <c r="G404" i="5"/>
  <c r="A404" i="5"/>
  <c r="K392" i="5"/>
  <c r="J392" i="5"/>
  <c r="I392" i="5"/>
  <c r="H392" i="5"/>
  <c r="G392" i="5"/>
  <c r="A392" i="5"/>
  <c r="K380" i="5"/>
  <c r="J380" i="5"/>
  <c r="I380" i="5"/>
  <c r="H380" i="5"/>
  <c r="G380" i="5"/>
  <c r="A380" i="5"/>
  <c r="K368" i="5"/>
  <c r="J368" i="5"/>
  <c r="I368" i="5"/>
  <c r="H368" i="5"/>
  <c r="G368" i="5"/>
  <c r="A368" i="5"/>
  <c r="K356" i="5"/>
  <c r="J356" i="5"/>
  <c r="I356" i="5"/>
  <c r="H356" i="5"/>
  <c r="G356" i="5"/>
  <c r="A356" i="5"/>
  <c r="K344" i="5"/>
  <c r="J344" i="5"/>
  <c r="I344" i="5"/>
  <c r="H344" i="5"/>
  <c r="G344" i="5"/>
  <c r="A344" i="5"/>
  <c r="K332" i="5"/>
  <c r="J332" i="5"/>
  <c r="I332" i="5"/>
  <c r="H332" i="5"/>
  <c r="G332" i="5"/>
  <c r="W332" i="5"/>
  <c r="X332" i="5" s="1"/>
  <c r="A332" i="5"/>
  <c r="K320" i="5"/>
  <c r="J320" i="5"/>
  <c r="I320" i="5"/>
  <c r="H320" i="5"/>
  <c r="G320" i="5"/>
  <c r="A320" i="5"/>
  <c r="K308" i="5"/>
  <c r="J308" i="5"/>
  <c r="I308" i="5"/>
  <c r="H308" i="5"/>
  <c r="G308" i="5"/>
  <c r="A308" i="5"/>
  <c r="K296" i="5"/>
  <c r="J296" i="5"/>
  <c r="I296" i="5"/>
  <c r="H296" i="5"/>
  <c r="G296" i="5"/>
  <c r="A296" i="5"/>
  <c r="K284" i="5"/>
  <c r="J284" i="5"/>
  <c r="I284" i="5"/>
  <c r="H284" i="5"/>
  <c r="G284" i="5"/>
  <c r="W284" i="5"/>
  <c r="X284" i="5" s="1"/>
  <c r="A284" i="5"/>
  <c r="K272" i="5"/>
  <c r="J272" i="5"/>
  <c r="I272" i="5"/>
  <c r="H272" i="5"/>
  <c r="G272" i="5"/>
  <c r="A272" i="5"/>
  <c r="K260" i="5"/>
  <c r="J260" i="5"/>
  <c r="I260" i="5"/>
  <c r="H260" i="5"/>
  <c r="G260" i="5"/>
  <c r="A260" i="5"/>
  <c r="K248" i="5"/>
  <c r="J248" i="5"/>
  <c r="I248" i="5"/>
  <c r="H248" i="5"/>
  <c r="G248" i="5"/>
  <c r="A248" i="5"/>
  <c r="K236" i="5"/>
  <c r="J236" i="5"/>
  <c r="I236" i="5"/>
  <c r="H236" i="5"/>
  <c r="G236" i="5"/>
  <c r="A236" i="5"/>
  <c r="K224" i="5"/>
  <c r="J224" i="5"/>
  <c r="I224" i="5"/>
  <c r="H224" i="5"/>
  <c r="G224" i="5"/>
  <c r="A224" i="5"/>
  <c r="K212" i="5"/>
  <c r="J212" i="5"/>
  <c r="I212" i="5"/>
  <c r="H212" i="5"/>
  <c r="G212" i="5"/>
  <c r="A212" i="5"/>
  <c r="K200" i="5"/>
  <c r="J200" i="5"/>
  <c r="I200" i="5"/>
  <c r="H200" i="5"/>
  <c r="G200" i="5"/>
  <c r="A200" i="5"/>
  <c r="K188" i="5"/>
  <c r="J188" i="5"/>
  <c r="I188" i="5"/>
  <c r="H188" i="5"/>
  <c r="G188" i="5"/>
  <c r="W188" i="5"/>
  <c r="X188" i="5" s="1"/>
  <c r="A188" i="5"/>
  <c r="K176" i="5"/>
  <c r="J176" i="5"/>
  <c r="I176" i="5"/>
  <c r="H176" i="5"/>
  <c r="G176" i="5"/>
  <c r="W176" i="5"/>
  <c r="X176" i="5" s="1"/>
  <c r="A176" i="5"/>
  <c r="K164" i="5"/>
  <c r="J164" i="5"/>
  <c r="I164" i="5"/>
  <c r="H164" i="5"/>
  <c r="G164" i="5"/>
  <c r="A164" i="5"/>
  <c r="K152" i="5"/>
  <c r="J152" i="5"/>
  <c r="I152" i="5"/>
  <c r="H152" i="5"/>
  <c r="G152" i="5"/>
  <c r="A152" i="5"/>
  <c r="K140" i="5"/>
  <c r="J140" i="5"/>
  <c r="I140" i="5"/>
  <c r="H140" i="5"/>
  <c r="G140" i="5"/>
  <c r="W140" i="5"/>
  <c r="X140" i="5" s="1"/>
  <c r="A140" i="5"/>
  <c r="K128" i="5"/>
  <c r="J128" i="5"/>
  <c r="I128" i="5"/>
  <c r="H128" i="5"/>
  <c r="G128" i="5"/>
  <c r="A128" i="5"/>
  <c r="K116" i="5"/>
  <c r="J116" i="5"/>
  <c r="I116" i="5"/>
  <c r="H116" i="5"/>
  <c r="G116" i="5"/>
  <c r="A116" i="5"/>
  <c r="K104" i="5"/>
  <c r="J104" i="5"/>
  <c r="I104" i="5"/>
  <c r="H104" i="5"/>
  <c r="G104" i="5"/>
  <c r="A104" i="5"/>
  <c r="K92" i="5"/>
  <c r="J92" i="5"/>
  <c r="I92" i="5"/>
  <c r="H92" i="5"/>
  <c r="G92" i="5"/>
  <c r="A92" i="5"/>
  <c r="K80" i="5"/>
  <c r="J80" i="5"/>
  <c r="I80" i="5"/>
  <c r="H80" i="5"/>
  <c r="G80" i="5"/>
  <c r="A80" i="5"/>
  <c r="K68" i="5"/>
  <c r="J68" i="5"/>
  <c r="I68" i="5"/>
  <c r="H68" i="5"/>
  <c r="G68" i="5"/>
  <c r="A68" i="5"/>
  <c r="K56" i="5"/>
  <c r="J56" i="5"/>
  <c r="I56" i="5"/>
  <c r="H56" i="5"/>
  <c r="G56" i="5"/>
  <c r="A56" i="5"/>
  <c r="K44" i="5"/>
  <c r="J44" i="5"/>
  <c r="I44" i="5"/>
  <c r="H44" i="5"/>
  <c r="G44" i="5"/>
  <c r="A44" i="5"/>
  <c r="K32" i="5"/>
  <c r="J32" i="5"/>
  <c r="I32" i="5"/>
  <c r="H32" i="5"/>
  <c r="G32" i="5"/>
  <c r="W32" i="5"/>
  <c r="X32" i="5" s="1"/>
  <c r="A32" i="5"/>
  <c r="A1738" i="5"/>
  <c r="A1702" i="5"/>
  <c r="A1666" i="5"/>
  <c r="A1644" i="5"/>
  <c r="A1620" i="5"/>
  <c r="A1596" i="5"/>
  <c r="A1572" i="5"/>
  <c r="A1548" i="5"/>
  <c r="A1524" i="5"/>
  <c r="A1500" i="5"/>
  <c r="A1476" i="5"/>
  <c r="A1452" i="5"/>
  <c r="A1428" i="5"/>
  <c r="A1404" i="5"/>
  <c r="K1718" i="5"/>
  <c r="J1718" i="5"/>
  <c r="I1718" i="5"/>
  <c r="H1718" i="5"/>
  <c r="G1718" i="5"/>
  <c r="A1718" i="5"/>
  <c r="K1586" i="5"/>
  <c r="J1586" i="5"/>
  <c r="I1586" i="5"/>
  <c r="H1586" i="5"/>
  <c r="G1586" i="5"/>
  <c r="A1586" i="5"/>
  <c r="K1454" i="5"/>
  <c r="J1454" i="5"/>
  <c r="I1454" i="5"/>
  <c r="H1454" i="5"/>
  <c r="G1454" i="5"/>
  <c r="A1454" i="5"/>
  <c r="K1322" i="5"/>
  <c r="J1322" i="5"/>
  <c r="I1322" i="5"/>
  <c r="H1322" i="5"/>
  <c r="G1322" i="5"/>
  <c r="A1322" i="5"/>
  <c r="K1190" i="5"/>
  <c r="J1190" i="5"/>
  <c r="I1190" i="5"/>
  <c r="H1190" i="5"/>
  <c r="G1190" i="5"/>
  <c r="A1190" i="5"/>
  <c r="K1034" i="5"/>
  <c r="J1034" i="5"/>
  <c r="I1034" i="5"/>
  <c r="H1034" i="5"/>
  <c r="G1034" i="5"/>
  <c r="A1034" i="5"/>
  <c r="K902" i="5"/>
  <c r="J902" i="5"/>
  <c r="I902" i="5"/>
  <c r="H902" i="5"/>
  <c r="G902" i="5"/>
  <c r="A902" i="5"/>
  <c r="K770" i="5"/>
  <c r="J770" i="5"/>
  <c r="I770" i="5"/>
  <c r="H770" i="5"/>
  <c r="G770" i="5"/>
  <c r="A770" i="5"/>
  <c r="K626" i="5"/>
  <c r="J626" i="5"/>
  <c r="I626" i="5"/>
  <c r="H626" i="5"/>
  <c r="G626" i="5"/>
  <c r="A626" i="5"/>
  <c r="K494" i="5"/>
  <c r="J494" i="5"/>
  <c r="I494" i="5"/>
  <c r="H494" i="5"/>
  <c r="G494" i="5"/>
  <c r="A494" i="5"/>
  <c r="K362" i="5"/>
  <c r="J362" i="5"/>
  <c r="I362" i="5"/>
  <c r="H362" i="5"/>
  <c r="G362" i="5"/>
  <c r="A362" i="5"/>
  <c r="K218" i="5"/>
  <c r="J218" i="5"/>
  <c r="I218" i="5"/>
  <c r="H218" i="5"/>
  <c r="G218" i="5"/>
  <c r="A218" i="5"/>
  <c r="K86" i="5"/>
  <c r="J86" i="5"/>
  <c r="I86" i="5"/>
  <c r="H86" i="5"/>
  <c r="G86" i="5"/>
  <c r="A86" i="5"/>
  <c r="K1705" i="5"/>
  <c r="J1705" i="5"/>
  <c r="I1705" i="5"/>
  <c r="H1705" i="5"/>
  <c r="G1705" i="5"/>
  <c r="A1705" i="5"/>
  <c r="K1585" i="5"/>
  <c r="J1585" i="5"/>
  <c r="I1585" i="5"/>
  <c r="L1585" i="5" s="1"/>
  <c r="H1585" i="5"/>
  <c r="G1585" i="5"/>
  <c r="A1585" i="5"/>
  <c r="K1465" i="5"/>
  <c r="J1465" i="5"/>
  <c r="I1465" i="5"/>
  <c r="L1465" i="5" s="1"/>
  <c r="H1465" i="5"/>
  <c r="G1465" i="5"/>
  <c r="A1465" i="5"/>
  <c r="K1369" i="5"/>
  <c r="J1369" i="5"/>
  <c r="I1369" i="5"/>
  <c r="H1369" i="5"/>
  <c r="G1369" i="5"/>
  <c r="A1369" i="5"/>
  <c r="K1237" i="5"/>
  <c r="J1237" i="5"/>
  <c r="I1237" i="5"/>
  <c r="H1237" i="5"/>
  <c r="G1237" i="5"/>
  <c r="A1237" i="5"/>
  <c r="K1129" i="5"/>
  <c r="J1129" i="5"/>
  <c r="I1129" i="5"/>
  <c r="L1129" i="5" s="1"/>
  <c r="H1129" i="5"/>
  <c r="G1129" i="5"/>
  <c r="A1129" i="5"/>
  <c r="K997" i="5"/>
  <c r="I997" i="5"/>
  <c r="J997" i="5"/>
  <c r="H997" i="5"/>
  <c r="G997" i="5"/>
  <c r="A997" i="5"/>
  <c r="K901" i="5"/>
  <c r="J901" i="5"/>
  <c r="I901" i="5"/>
  <c r="H901" i="5"/>
  <c r="G901" i="5"/>
  <c r="A901" i="5"/>
  <c r="K757" i="5"/>
  <c r="J757" i="5"/>
  <c r="I757" i="5"/>
  <c r="H757" i="5"/>
  <c r="G757" i="5"/>
  <c r="A757" i="5"/>
  <c r="K625" i="5"/>
  <c r="J625" i="5"/>
  <c r="I625" i="5"/>
  <c r="L625" i="5" s="1"/>
  <c r="H625" i="5"/>
  <c r="G625" i="5"/>
  <c r="A625" i="5"/>
  <c r="K505" i="5"/>
  <c r="J505" i="5"/>
  <c r="I505" i="5"/>
  <c r="H505" i="5"/>
  <c r="G505" i="5"/>
  <c r="A505" i="5"/>
  <c r="K385" i="5"/>
  <c r="J385" i="5"/>
  <c r="I385" i="5"/>
  <c r="H385" i="5"/>
  <c r="G385" i="5"/>
  <c r="A385" i="5"/>
  <c r="K289" i="5"/>
  <c r="J289" i="5"/>
  <c r="I289" i="5"/>
  <c r="H289" i="5"/>
  <c r="G289" i="5"/>
  <c r="A289" i="5"/>
  <c r="K181" i="5"/>
  <c r="J181" i="5"/>
  <c r="I181" i="5"/>
  <c r="H181" i="5"/>
  <c r="G181" i="5"/>
  <c r="A181" i="5"/>
  <c r="K73" i="5"/>
  <c r="J73" i="5"/>
  <c r="I73" i="5"/>
  <c r="H73" i="5"/>
  <c r="G73" i="5"/>
  <c r="A73" i="5"/>
  <c r="K1703" i="5"/>
  <c r="J1703" i="5"/>
  <c r="H1703" i="5"/>
  <c r="I1703" i="5"/>
  <c r="G1703" i="5"/>
  <c r="K1631" i="5"/>
  <c r="J1631" i="5"/>
  <c r="H1631" i="5"/>
  <c r="I1631" i="5"/>
  <c r="G1631" i="5"/>
  <c r="K1747" i="5"/>
  <c r="J1747" i="5"/>
  <c r="I1747" i="5"/>
  <c r="H1747" i="5"/>
  <c r="G1747" i="5"/>
  <c r="K1735" i="5"/>
  <c r="J1735" i="5"/>
  <c r="I1735" i="5"/>
  <c r="H1735" i="5"/>
  <c r="G1735" i="5"/>
  <c r="K1723" i="5"/>
  <c r="J1723" i="5"/>
  <c r="I1723" i="5"/>
  <c r="H1723" i="5"/>
  <c r="G1723" i="5"/>
  <c r="K1711" i="5"/>
  <c r="J1711" i="5"/>
  <c r="I1711" i="5"/>
  <c r="H1711" i="5"/>
  <c r="G1711" i="5"/>
  <c r="W1711" i="5"/>
  <c r="X1711" i="5" s="1"/>
  <c r="K1699" i="5"/>
  <c r="J1699" i="5"/>
  <c r="I1699" i="5"/>
  <c r="H1699" i="5"/>
  <c r="G1699" i="5"/>
  <c r="K1687" i="5"/>
  <c r="J1687" i="5"/>
  <c r="I1687" i="5"/>
  <c r="H1687" i="5"/>
  <c r="G1687" i="5"/>
  <c r="K1675" i="5"/>
  <c r="J1675" i="5"/>
  <c r="I1675" i="5"/>
  <c r="H1675" i="5"/>
  <c r="G1675" i="5"/>
  <c r="W1675" i="5"/>
  <c r="X1675" i="5" s="1"/>
  <c r="K1663" i="5"/>
  <c r="J1663" i="5"/>
  <c r="I1663" i="5"/>
  <c r="H1663" i="5"/>
  <c r="G1663" i="5"/>
  <c r="K1651" i="5"/>
  <c r="J1651" i="5"/>
  <c r="I1651" i="5"/>
  <c r="H1651" i="5"/>
  <c r="G1651" i="5"/>
  <c r="K1639" i="5"/>
  <c r="J1639" i="5"/>
  <c r="I1639" i="5"/>
  <c r="H1639" i="5"/>
  <c r="G1639" i="5"/>
  <c r="K1627" i="5"/>
  <c r="J1627" i="5"/>
  <c r="I1627" i="5"/>
  <c r="H1627" i="5"/>
  <c r="G1627" i="5"/>
  <c r="K1615" i="5"/>
  <c r="J1615" i="5"/>
  <c r="I1615" i="5"/>
  <c r="H1615" i="5"/>
  <c r="G1615" i="5"/>
  <c r="K1603" i="5"/>
  <c r="J1603" i="5"/>
  <c r="I1603" i="5"/>
  <c r="H1603" i="5"/>
  <c r="G1603" i="5"/>
  <c r="K1591" i="5"/>
  <c r="J1591" i="5"/>
  <c r="I1591" i="5"/>
  <c r="H1591" i="5"/>
  <c r="G1591" i="5"/>
  <c r="K1579" i="5"/>
  <c r="J1579" i="5"/>
  <c r="I1579" i="5"/>
  <c r="H1579" i="5"/>
  <c r="G1579" i="5"/>
  <c r="K1567" i="5"/>
  <c r="J1567" i="5"/>
  <c r="I1567" i="5"/>
  <c r="H1567" i="5"/>
  <c r="G1567" i="5"/>
  <c r="K1555" i="5"/>
  <c r="J1555" i="5"/>
  <c r="I1555" i="5"/>
  <c r="H1555" i="5"/>
  <c r="G1555" i="5"/>
  <c r="K1543" i="5"/>
  <c r="J1543" i="5"/>
  <c r="I1543" i="5"/>
  <c r="L1543" i="5" s="1"/>
  <c r="H1543" i="5"/>
  <c r="G1543" i="5"/>
  <c r="K1531" i="5"/>
  <c r="J1531" i="5"/>
  <c r="I1531" i="5"/>
  <c r="H1531" i="5"/>
  <c r="G1531" i="5"/>
  <c r="K1519" i="5"/>
  <c r="J1519" i="5"/>
  <c r="I1519" i="5"/>
  <c r="H1519" i="5"/>
  <c r="G1519" i="5"/>
  <c r="K1507" i="5"/>
  <c r="J1507" i="5"/>
  <c r="I1507" i="5"/>
  <c r="H1507" i="5"/>
  <c r="G1507" i="5"/>
  <c r="K1495" i="5"/>
  <c r="J1495" i="5"/>
  <c r="I1495" i="5"/>
  <c r="H1495" i="5"/>
  <c r="G1495" i="5"/>
  <c r="W1495" i="5"/>
  <c r="X1495" i="5" s="1"/>
  <c r="K1483" i="5"/>
  <c r="J1483" i="5"/>
  <c r="I1483" i="5"/>
  <c r="H1483" i="5"/>
  <c r="G1483" i="5"/>
  <c r="K1471" i="5"/>
  <c r="J1471" i="5"/>
  <c r="I1471" i="5"/>
  <c r="H1471" i="5"/>
  <c r="G1471" i="5"/>
  <c r="K1459" i="5"/>
  <c r="J1459" i="5"/>
  <c r="I1459" i="5"/>
  <c r="H1459" i="5"/>
  <c r="G1459" i="5"/>
  <c r="K1447" i="5"/>
  <c r="J1447" i="5"/>
  <c r="I1447" i="5"/>
  <c r="H1447" i="5"/>
  <c r="G1447" i="5"/>
  <c r="K1435" i="5"/>
  <c r="J1435" i="5"/>
  <c r="I1435" i="5"/>
  <c r="H1435" i="5"/>
  <c r="G1435" i="5"/>
  <c r="K1423" i="5"/>
  <c r="J1423" i="5"/>
  <c r="I1423" i="5"/>
  <c r="H1423" i="5"/>
  <c r="G1423" i="5"/>
  <c r="K1411" i="5"/>
  <c r="J1411" i="5"/>
  <c r="I1411" i="5"/>
  <c r="H1411" i="5"/>
  <c r="G1411" i="5"/>
  <c r="K1399" i="5"/>
  <c r="J1399" i="5"/>
  <c r="I1399" i="5"/>
  <c r="H1399" i="5"/>
  <c r="G1399" i="5"/>
  <c r="K1387" i="5"/>
  <c r="J1387" i="5"/>
  <c r="I1387" i="5"/>
  <c r="H1387" i="5"/>
  <c r="G1387" i="5"/>
  <c r="W1387" i="5"/>
  <c r="X1387" i="5" s="1"/>
  <c r="K1375" i="5"/>
  <c r="J1375" i="5"/>
  <c r="I1375" i="5"/>
  <c r="H1375" i="5"/>
  <c r="G1375" i="5"/>
  <c r="K1363" i="5"/>
  <c r="J1363" i="5"/>
  <c r="I1363" i="5"/>
  <c r="H1363" i="5"/>
  <c r="G1363" i="5"/>
  <c r="K1351" i="5"/>
  <c r="J1351" i="5"/>
  <c r="I1351" i="5"/>
  <c r="H1351" i="5"/>
  <c r="G1351" i="5"/>
  <c r="K1339" i="5"/>
  <c r="J1339" i="5"/>
  <c r="I1339" i="5"/>
  <c r="H1339" i="5"/>
  <c r="G1339" i="5"/>
  <c r="K1327" i="5"/>
  <c r="J1327" i="5"/>
  <c r="I1327" i="5"/>
  <c r="H1327" i="5"/>
  <c r="G1327" i="5"/>
  <c r="K1315" i="5"/>
  <c r="J1315" i="5"/>
  <c r="I1315" i="5"/>
  <c r="H1315" i="5"/>
  <c r="G1315" i="5"/>
  <c r="K1303" i="5"/>
  <c r="J1303" i="5"/>
  <c r="I1303" i="5"/>
  <c r="H1303" i="5"/>
  <c r="G1303" i="5"/>
  <c r="K1291" i="5"/>
  <c r="J1291" i="5"/>
  <c r="I1291" i="5"/>
  <c r="H1291" i="5"/>
  <c r="G1291" i="5"/>
  <c r="K1279" i="5"/>
  <c r="J1279" i="5"/>
  <c r="I1279" i="5"/>
  <c r="H1279" i="5"/>
  <c r="G1279" i="5"/>
  <c r="K1267" i="5"/>
  <c r="J1267" i="5"/>
  <c r="I1267" i="5"/>
  <c r="H1267" i="5"/>
  <c r="G1267" i="5"/>
  <c r="K1255" i="5"/>
  <c r="J1255" i="5"/>
  <c r="I1255" i="5"/>
  <c r="H1255" i="5"/>
  <c r="G1255" i="5"/>
  <c r="K1243" i="5"/>
  <c r="J1243" i="5"/>
  <c r="I1243" i="5"/>
  <c r="H1243" i="5"/>
  <c r="G1243" i="5"/>
  <c r="K1231" i="5"/>
  <c r="J1231" i="5"/>
  <c r="I1231" i="5"/>
  <c r="H1231" i="5"/>
  <c r="G1231" i="5"/>
  <c r="K1219" i="5"/>
  <c r="J1219" i="5"/>
  <c r="I1219" i="5"/>
  <c r="H1219" i="5"/>
  <c r="G1219" i="5"/>
  <c r="K1207" i="5"/>
  <c r="J1207" i="5"/>
  <c r="I1207" i="5"/>
  <c r="H1207" i="5"/>
  <c r="G1207" i="5"/>
  <c r="K1195" i="5"/>
  <c r="J1195" i="5"/>
  <c r="I1195" i="5"/>
  <c r="H1195" i="5"/>
  <c r="G1195" i="5"/>
  <c r="K1183" i="5"/>
  <c r="J1183" i="5"/>
  <c r="I1183" i="5"/>
  <c r="H1183" i="5"/>
  <c r="G1183" i="5"/>
  <c r="K1171" i="5"/>
  <c r="J1171" i="5"/>
  <c r="I1171" i="5"/>
  <c r="H1171" i="5"/>
  <c r="G1171" i="5"/>
  <c r="K1159" i="5"/>
  <c r="J1159" i="5"/>
  <c r="I1159" i="5"/>
  <c r="H1159" i="5"/>
  <c r="G1159" i="5"/>
  <c r="K1147" i="5"/>
  <c r="J1147" i="5"/>
  <c r="I1147" i="5"/>
  <c r="H1147" i="5"/>
  <c r="G1147" i="5"/>
  <c r="K1135" i="5"/>
  <c r="J1135" i="5"/>
  <c r="I1135" i="5"/>
  <c r="H1135" i="5"/>
  <c r="G1135" i="5"/>
  <c r="K1123" i="5"/>
  <c r="J1123" i="5"/>
  <c r="I1123" i="5"/>
  <c r="H1123" i="5"/>
  <c r="G1123" i="5"/>
  <c r="K1111" i="5"/>
  <c r="J1111" i="5"/>
  <c r="I1111" i="5"/>
  <c r="H1111" i="5"/>
  <c r="G1111" i="5"/>
  <c r="K1099" i="5"/>
  <c r="J1099" i="5"/>
  <c r="I1099" i="5"/>
  <c r="H1099" i="5"/>
  <c r="G1099" i="5"/>
  <c r="K1087" i="5"/>
  <c r="J1087" i="5"/>
  <c r="I1087" i="5"/>
  <c r="H1087" i="5"/>
  <c r="G1087" i="5"/>
  <c r="K1075" i="5"/>
  <c r="J1075" i="5"/>
  <c r="I1075" i="5"/>
  <c r="H1075" i="5"/>
  <c r="G1075" i="5"/>
  <c r="K1063" i="5"/>
  <c r="J1063" i="5"/>
  <c r="I1063" i="5"/>
  <c r="H1063" i="5"/>
  <c r="G1063" i="5"/>
  <c r="W1063" i="5"/>
  <c r="X1063" i="5" s="1"/>
  <c r="K1051" i="5"/>
  <c r="J1051" i="5"/>
  <c r="I1051" i="5"/>
  <c r="H1051" i="5"/>
  <c r="G1051" i="5"/>
  <c r="K1039" i="5"/>
  <c r="J1039" i="5"/>
  <c r="I1039" i="5"/>
  <c r="H1039" i="5"/>
  <c r="G1039" i="5"/>
  <c r="K1027" i="5"/>
  <c r="J1027" i="5"/>
  <c r="I1027" i="5"/>
  <c r="H1027" i="5"/>
  <c r="G1027" i="5"/>
  <c r="K1015" i="5"/>
  <c r="J1015" i="5"/>
  <c r="I1015" i="5"/>
  <c r="H1015" i="5"/>
  <c r="G1015" i="5"/>
  <c r="K1003" i="5"/>
  <c r="J1003" i="5"/>
  <c r="I1003" i="5"/>
  <c r="H1003" i="5"/>
  <c r="G1003" i="5"/>
  <c r="K991" i="5"/>
  <c r="J991" i="5"/>
  <c r="I991" i="5"/>
  <c r="H991" i="5"/>
  <c r="G991" i="5"/>
  <c r="K979" i="5"/>
  <c r="J979" i="5"/>
  <c r="I979" i="5"/>
  <c r="H979" i="5"/>
  <c r="G979" i="5"/>
  <c r="K967" i="5"/>
  <c r="J967" i="5"/>
  <c r="I967" i="5"/>
  <c r="L967" i="5" s="1"/>
  <c r="S967" i="5" s="1"/>
  <c r="H967" i="5"/>
  <c r="G967" i="5"/>
  <c r="K955" i="5"/>
  <c r="J955" i="5"/>
  <c r="I955" i="5"/>
  <c r="H955" i="5"/>
  <c r="G955" i="5"/>
  <c r="K943" i="5"/>
  <c r="J943" i="5"/>
  <c r="I943" i="5"/>
  <c r="H943" i="5"/>
  <c r="G943" i="5"/>
  <c r="K931" i="5"/>
  <c r="J931" i="5"/>
  <c r="I931" i="5"/>
  <c r="H931" i="5"/>
  <c r="G931" i="5"/>
  <c r="K919" i="5"/>
  <c r="J919" i="5"/>
  <c r="I919" i="5"/>
  <c r="H919" i="5"/>
  <c r="G919" i="5"/>
  <c r="K907" i="5"/>
  <c r="J907" i="5"/>
  <c r="I907" i="5"/>
  <c r="H907" i="5"/>
  <c r="G907" i="5"/>
  <c r="K895" i="5"/>
  <c r="J895" i="5"/>
  <c r="I895" i="5"/>
  <c r="H895" i="5"/>
  <c r="G895" i="5"/>
  <c r="K883" i="5"/>
  <c r="J883" i="5"/>
  <c r="I883" i="5"/>
  <c r="H883" i="5"/>
  <c r="G883" i="5"/>
  <c r="K871" i="5"/>
  <c r="J871" i="5"/>
  <c r="I871" i="5"/>
  <c r="H871" i="5"/>
  <c r="G871" i="5"/>
  <c r="K859" i="5"/>
  <c r="J859" i="5"/>
  <c r="I859" i="5"/>
  <c r="H859" i="5"/>
  <c r="G859" i="5"/>
  <c r="K847" i="5"/>
  <c r="J847" i="5"/>
  <c r="I847" i="5"/>
  <c r="H847" i="5"/>
  <c r="G847" i="5"/>
  <c r="K835" i="5"/>
  <c r="J835" i="5"/>
  <c r="I835" i="5"/>
  <c r="H835" i="5"/>
  <c r="G835" i="5"/>
  <c r="K823" i="5"/>
  <c r="J823" i="5"/>
  <c r="I823" i="5"/>
  <c r="L823" i="5" s="1"/>
  <c r="T823" i="5" s="1"/>
  <c r="H823" i="5"/>
  <c r="G823" i="5"/>
  <c r="K811" i="5"/>
  <c r="J811" i="5"/>
  <c r="I811" i="5"/>
  <c r="H811" i="5"/>
  <c r="G811" i="5"/>
  <c r="W811" i="5"/>
  <c r="X811" i="5" s="1"/>
  <c r="K799" i="5"/>
  <c r="J799" i="5"/>
  <c r="I799" i="5"/>
  <c r="H799" i="5"/>
  <c r="G799" i="5"/>
  <c r="K787" i="5"/>
  <c r="J787" i="5"/>
  <c r="I787" i="5"/>
  <c r="H787" i="5"/>
  <c r="G787" i="5"/>
  <c r="K775" i="5"/>
  <c r="J775" i="5"/>
  <c r="I775" i="5"/>
  <c r="H775" i="5"/>
  <c r="G775" i="5"/>
  <c r="W775" i="5"/>
  <c r="X775" i="5" s="1"/>
  <c r="K763" i="5"/>
  <c r="J763" i="5"/>
  <c r="I763" i="5"/>
  <c r="H763" i="5"/>
  <c r="G763" i="5"/>
  <c r="K751" i="5"/>
  <c r="J751" i="5"/>
  <c r="I751" i="5"/>
  <c r="H751" i="5"/>
  <c r="G751" i="5"/>
  <c r="K739" i="5"/>
  <c r="J739" i="5"/>
  <c r="I739" i="5"/>
  <c r="H739" i="5"/>
  <c r="G739" i="5"/>
  <c r="K727" i="5"/>
  <c r="J727" i="5"/>
  <c r="I727" i="5"/>
  <c r="H727" i="5"/>
  <c r="G727" i="5"/>
  <c r="K715" i="5"/>
  <c r="J715" i="5"/>
  <c r="I715" i="5"/>
  <c r="L715" i="5" s="1"/>
  <c r="S715" i="5" s="1"/>
  <c r="H715" i="5"/>
  <c r="G715" i="5"/>
  <c r="K703" i="5"/>
  <c r="J703" i="5"/>
  <c r="I703" i="5"/>
  <c r="H703" i="5"/>
  <c r="G703" i="5"/>
  <c r="K691" i="5"/>
  <c r="J691" i="5"/>
  <c r="I691" i="5"/>
  <c r="H691" i="5"/>
  <c r="G691" i="5"/>
  <c r="K679" i="5"/>
  <c r="J679" i="5"/>
  <c r="I679" i="5"/>
  <c r="H679" i="5"/>
  <c r="G679" i="5"/>
  <c r="K667" i="5"/>
  <c r="J667" i="5"/>
  <c r="I667" i="5"/>
  <c r="H667" i="5"/>
  <c r="G667" i="5"/>
  <c r="K655" i="5"/>
  <c r="J655" i="5"/>
  <c r="I655" i="5"/>
  <c r="H655" i="5"/>
  <c r="G655" i="5"/>
  <c r="K643" i="5"/>
  <c r="J643" i="5"/>
  <c r="I643" i="5"/>
  <c r="H643" i="5"/>
  <c r="G643" i="5"/>
  <c r="K631" i="5"/>
  <c r="J631" i="5"/>
  <c r="I631" i="5"/>
  <c r="H631" i="5"/>
  <c r="G631" i="5"/>
  <c r="K619" i="5"/>
  <c r="J619" i="5"/>
  <c r="I619" i="5"/>
  <c r="H619" i="5"/>
  <c r="G619" i="5"/>
  <c r="K607" i="5"/>
  <c r="J607" i="5"/>
  <c r="I607" i="5"/>
  <c r="H607" i="5"/>
  <c r="G607" i="5"/>
  <c r="K595" i="5"/>
  <c r="J595" i="5"/>
  <c r="I595" i="5"/>
  <c r="H595" i="5"/>
  <c r="G595" i="5"/>
  <c r="K583" i="5"/>
  <c r="J583" i="5"/>
  <c r="I583" i="5"/>
  <c r="H583" i="5"/>
  <c r="G583" i="5"/>
  <c r="K571" i="5"/>
  <c r="J571" i="5"/>
  <c r="I571" i="5"/>
  <c r="H571" i="5"/>
  <c r="G571" i="5"/>
  <c r="K559" i="5"/>
  <c r="J559" i="5"/>
  <c r="I559" i="5"/>
  <c r="H559" i="5"/>
  <c r="G559" i="5"/>
  <c r="K547" i="5"/>
  <c r="J547" i="5"/>
  <c r="I547" i="5"/>
  <c r="H547" i="5"/>
  <c r="G547" i="5"/>
  <c r="K535" i="5"/>
  <c r="J535" i="5"/>
  <c r="I535" i="5"/>
  <c r="H535" i="5"/>
  <c r="G535" i="5"/>
  <c r="K523" i="5"/>
  <c r="J523" i="5"/>
  <c r="I523" i="5"/>
  <c r="H523" i="5"/>
  <c r="G523" i="5"/>
  <c r="K511" i="5"/>
  <c r="J511" i="5"/>
  <c r="I511" i="5"/>
  <c r="H511" i="5"/>
  <c r="G511" i="5"/>
  <c r="K499" i="5"/>
  <c r="J499" i="5"/>
  <c r="I499" i="5"/>
  <c r="H499" i="5"/>
  <c r="G499" i="5"/>
  <c r="K487" i="5"/>
  <c r="J487" i="5"/>
  <c r="I487" i="5"/>
  <c r="H487" i="5"/>
  <c r="G487" i="5"/>
  <c r="K475" i="5"/>
  <c r="J475" i="5"/>
  <c r="I475" i="5"/>
  <c r="H475" i="5"/>
  <c r="G475" i="5"/>
  <c r="K463" i="5"/>
  <c r="J463" i="5"/>
  <c r="I463" i="5"/>
  <c r="H463" i="5"/>
  <c r="G463" i="5"/>
  <c r="K451" i="5"/>
  <c r="J451" i="5"/>
  <c r="I451" i="5"/>
  <c r="H451" i="5"/>
  <c r="G451" i="5"/>
  <c r="K439" i="5"/>
  <c r="J439" i="5"/>
  <c r="I439" i="5"/>
  <c r="H439" i="5"/>
  <c r="G439" i="5"/>
  <c r="K427" i="5"/>
  <c r="J427" i="5"/>
  <c r="I427" i="5"/>
  <c r="H427" i="5"/>
  <c r="G427" i="5"/>
  <c r="K415" i="5"/>
  <c r="J415" i="5"/>
  <c r="I415" i="5"/>
  <c r="H415" i="5"/>
  <c r="G415" i="5"/>
  <c r="W415" i="5"/>
  <c r="X415" i="5" s="1"/>
  <c r="K403" i="5"/>
  <c r="J403" i="5"/>
  <c r="I403" i="5"/>
  <c r="H403" i="5"/>
  <c r="G403" i="5"/>
  <c r="K391" i="5"/>
  <c r="J391" i="5"/>
  <c r="I391" i="5"/>
  <c r="L391" i="5" s="1"/>
  <c r="H391" i="5"/>
  <c r="G391" i="5"/>
  <c r="K379" i="5"/>
  <c r="J379" i="5"/>
  <c r="I379" i="5"/>
  <c r="H379" i="5"/>
  <c r="G379" i="5"/>
  <c r="K367" i="5"/>
  <c r="J367" i="5"/>
  <c r="I367" i="5"/>
  <c r="H367" i="5"/>
  <c r="G367" i="5"/>
  <c r="K355" i="5"/>
  <c r="J355" i="5"/>
  <c r="I355" i="5"/>
  <c r="L355" i="5" s="1"/>
  <c r="H355" i="5"/>
  <c r="G355" i="5"/>
  <c r="K343" i="5"/>
  <c r="J343" i="5"/>
  <c r="I343" i="5"/>
  <c r="H343" i="5"/>
  <c r="G343" i="5"/>
  <c r="K331" i="5"/>
  <c r="J331" i="5"/>
  <c r="I331" i="5"/>
  <c r="H331" i="5"/>
  <c r="G331" i="5"/>
  <c r="K319" i="5"/>
  <c r="J319" i="5"/>
  <c r="I319" i="5"/>
  <c r="H319" i="5"/>
  <c r="G319" i="5"/>
  <c r="K307" i="5"/>
  <c r="J307" i="5"/>
  <c r="I307" i="5"/>
  <c r="H307" i="5"/>
  <c r="G307" i="5"/>
  <c r="K295" i="5"/>
  <c r="J295" i="5"/>
  <c r="I295" i="5"/>
  <c r="H295" i="5"/>
  <c r="G295" i="5"/>
  <c r="K283" i="5"/>
  <c r="J283" i="5"/>
  <c r="I283" i="5"/>
  <c r="H283" i="5"/>
  <c r="G283" i="5"/>
  <c r="K271" i="5"/>
  <c r="J271" i="5"/>
  <c r="I271" i="5"/>
  <c r="H271" i="5"/>
  <c r="G271" i="5"/>
  <c r="W271" i="5"/>
  <c r="X271" i="5" s="1"/>
  <c r="K259" i="5"/>
  <c r="J259" i="5"/>
  <c r="I259" i="5"/>
  <c r="H259" i="5"/>
  <c r="G259" i="5"/>
  <c r="K247" i="5"/>
  <c r="J247" i="5"/>
  <c r="I247" i="5"/>
  <c r="H247" i="5"/>
  <c r="G247" i="5"/>
  <c r="K235" i="5"/>
  <c r="J235" i="5"/>
  <c r="I235" i="5"/>
  <c r="H235" i="5"/>
  <c r="G235" i="5"/>
  <c r="W235" i="5"/>
  <c r="X235" i="5" s="1"/>
  <c r="K223" i="5"/>
  <c r="J223" i="5"/>
  <c r="I223" i="5"/>
  <c r="H223" i="5"/>
  <c r="G223" i="5"/>
  <c r="K211" i="5"/>
  <c r="J211" i="5"/>
  <c r="I211" i="5"/>
  <c r="H211" i="5"/>
  <c r="G211" i="5"/>
  <c r="K199" i="5"/>
  <c r="J199" i="5"/>
  <c r="I199" i="5"/>
  <c r="H199" i="5"/>
  <c r="G199" i="5"/>
  <c r="W199" i="5"/>
  <c r="X199" i="5" s="1"/>
  <c r="K187" i="5"/>
  <c r="J187" i="5"/>
  <c r="I187" i="5"/>
  <c r="H187" i="5"/>
  <c r="G187" i="5"/>
  <c r="K175" i="5"/>
  <c r="J175" i="5"/>
  <c r="I175" i="5"/>
  <c r="H175" i="5"/>
  <c r="G175" i="5"/>
  <c r="K163" i="5"/>
  <c r="J163" i="5"/>
  <c r="I163" i="5"/>
  <c r="H163" i="5"/>
  <c r="G163" i="5"/>
  <c r="W163" i="5"/>
  <c r="X163" i="5" s="1"/>
  <c r="K151" i="5"/>
  <c r="J151" i="5"/>
  <c r="I151" i="5"/>
  <c r="H151" i="5"/>
  <c r="G151" i="5"/>
  <c r="K139" i="5"/>
  <c r="J139" i="5"/>
  <c r="I139" i="5"/>
  <c r="H139" i="5"/>
  <c r="G139" i="5"/>
  <c r="K127" i="5"/>
  <c r="J127" i="5"/>
  <c r="I127" i="5"/>
  <c r="H127" i="5"/>
  <c r="G127" i="5"/>
  <c r="K115" i="5"/>
  <c r="J115" i="5"/>
  <c r="I115" i="5"/>
  <c r="H115" i="5"/>
  <c r="G115" i="5"/>
  <c r="K103" i="5"/>
  <c r="J103" i="5"/>
  <c r="I103" i="5"/>
  <c r="L103" i="5" s="1"/>
  <c r="H103" i="5"/>
  <c r="G103" i="5"/>
  <c r="K91" i="5"/>
  <c r="J91" i="5"/>
  <c r="I91" i="5"/>
  <c r="H91" i="5"/>
  <c r="G91" i="5"/>
  <c r="K79" i="5"/>
  <c r="J79" i="5"/>
  <c r="I79" i="5"/>
  <c r="H79" i="5"/>
  <c r="G79" i="5"/>
  <c r="K67" i="5"/>
  <c r="J67" i="5"/>
  <c r="I67" i="5"/>
  <c r="L67" i="5" s="1"/>
  <c r="M67" i="5" s="1"/>
  <c r="H67" i="5"/>
  <c r="G67" i="5"/>
  <c r="K55" i="5"/>
  <c r="J55" i="5"/>
  <c r="I55" i="5"/>
  <c r="H55" i="5"/>
  <c r="G55" i="5"/>
  <c r="K43" i="5"/>
  <c r="J43" i="5"/>
  <c r="I43" i="5"/>
  <c r="H43" i="5"/>
  <c r="G43" i="5"/>
  <c r="K31" i="5"/>
  <c r="J31" i="5"/>
  <c r="I31" i="5"/>
  <c r="H31" i="5"/>
  <c r="G31" i="5"/>
  <c r="K19" i="5"/>
  <c r="J19" i="5"/>
  <c r="I19" i="5"/>
  <c r="H19" i="5"/>
  <c r="G19" i="5"/>
  <c r="K7" i="5"/>
  <c r="J7" i="5"/>
  <c r="I7" i="5"/>
  <c r="H7" i="5"/>
  <c r="G7" i="5"/>
  <c r="A7" i="5"/>
  <c r="A1735" i="5"/>
  <c r="A1699" i="5"/>
  <c r="A1663" i="5"/>
  <c r="A1643" i="5"/>
  <c r="A1619" i="5"/>
  <c r="A1595" i="5"/>
  <c r="A1571" i="5"/>
  <c r="A1547" i="5"/>
  <c r="A1523" i="5"/>
  <c r="A1499" i="5"/>
  <c r="A1475" i="5"/>
  <c r="A1451" i="5"/>
  <c r="A1427" i="5"/>
  <c r="A1403" i="5"/>
  <c r="A1367" i="5"/>
  <c r="A1331" i="5"/>
  <c r="A1295" i="5"/>
  <c r="A1259" i="5"/>
  <c r="A1223" i="5"/>
  <c r="K1670" i="5"/>
  <c r="J1670" i="5"/>
  <c r="I1670" i="5"/>
  <c r="L1670" i="5" s="1"/>
  <c r="S1670" i="5" s="1"/>
  <c r="H1670" i="5"/>
  <c r="G1670" i="5"/>
  <c r="A1670" i="5"/>
  <c r="K1562" i="5"/>
  <c r="J1562" i="5"/>
  <c r="I1562" i="5"/>
  <c r="H1562" i="5"/>
  <c r="G1562" i="5"/>
  <c r="A1562" i="5"/>
  <c r="K1466" i="5"/>
  <c r="J1466" i="5"/>
  <c r="I1466" i="5"/>
  <c r="H1466" i="5"/>
  <c r="G1466" i="5"/>
  <c r="A1466" i="5"/>
  <c r="K1370" i="5"/>
  <c r="J1370" i="5"/>
  <c r="I1370" i="5"/>
  <c r="H1370" i="5"/>
  <c r="G1370" i="5"/>
  <c r="A1370" i="5"/>
  <c r="K1274" i="5"/>
  <c r="J1274" i="5"/>
  <c r="I1274" i="5"/>
  <c r="H1274" i="5"/>
  <c r="G1274" i="5"/>
  <c r="A1274" i="5"/>
  <c r="K1166" i="5"/>
  <c r="J1166" i="5"/>
  <c r="I1166" i="5"/>
  <c r="H1166" i="5"/>
  <c r="G1166" i="5"/>
  <c r="A1166" i="5"/>
  <c r="K1094" i="5"/>
  <c r="J1094" i="5"/>
  <c r="I1094" i="5"/>
  <c r="H1094" i="5"/>
  <c r="G1094" i="5"/>
  <c r="A1094" i="5"/>
  <c r="K1010" i="5"/>
  <c r="J1010" i="5"/>
  <c r="I1010" i="5"/>
  <c r="H1010" i="5"/>
  <c r="G1010" i="5"/>
  <c r="A1010" i="5"/>
  <c r="K926" i="5"/>
  <c r="J926" i="5"/>
  <c r="I926" i="5"/>
  <c r="H926" i="5"/>
  <c r="G926" i="5"/>
  <c r="A926" i="5"/>
  <c r="K830" i="5"/>
  <c r="I830" i="5"/>
  <c r="J830" i="5"/>
  <c r="H830" i="5"/>
  <c r="G830" i="5"/>
  <c r="A830" i="5"/>
  <c r="K758" i="5"/>
  <c r="J758" i="5"/>
  <c r="I758" i="5"/>
  <c r="H758" i="5"/>
  <c r="G758" i="5"/>
  <c r="A758" i="5"/>
  <c r="K662" i="5"/>
  <c r="J662" i="5"/>
  <c r="I662" i="5"/>
  <c r="H662" i="5"/>
  <c r="G662" i="5"/>
  <c r="A662" i="5"/>
  <c r="K578" i="5"/>
  <c r="J578" i="5"/>
  <c r="I578" i="5"/>
  <c r="H578" i="5"/>
  <c r="G578" i="5"/>
  <c r="A578" i="5"/>
  <c r="K470" i="5"/>
  <c r="J470" i="5"/>
  <c r="I470" i="5"/>
  <c r="H470" i="5"/>
  <c r="G470" i="5"/>
  <c r="A470" i="5"/>
  <c r="K374" i="5"/>
  <c r="I374" i="5"/>
  <c r="J374" i="5"/>
  <c r="H374" i="5"/>
  <c r="G374" i="5"/>
  <c r="A374" i="5"/>
  <c r="K254" i="5"/>
  <c r="J254" i="5"/>
  <c r="I254" i="5"/>
  <c r="H254" i="5"/>
  <c r="G254" i="5"/>
  <c r="A254" i="5"/>
  <c r="K158" i="5"/>
  <c r="J158" i="5"/>
  <c r="I158" i="5"/>
  <c r="H158" i="5"/>
  <c r="G158" i="5"/>
  <c r="A158" i="5"/>
  <c r="K38" i="5"/>
  <c r="J38" i="5"/>
  <c r="I38" i="5"/>
  <c r="H38" i="5"/>
  <c r="G38" i="5"/>
  <c r="A38" i="5"/>
  <c r="K1729" i="5"/>
  <c r="J1729" i="5"/>
  <c r="I1729" i="5"/>
  <c r="H1729" i="5"/>
  <c r="G1729" i="5"/>
  <c r="A1729" i="5"/>
  <c r="K1597" i="5"/>
  <c r="J1597" i="5"/>
  <c r="I1597" i="5"/>
  <c r="H1597" i="5"/>
  <c r="G1597" i="5"/>
  <c r="A1597" i="5"/>
  <c r="K1489" i="5"/>
  <c r="J1489" i="5"/>
  <c r="I1489" i="5"/>
  <c r="L1489" i="5" s="1"/>
  <c r="M1489" i="5" s="1"/>
  <c r="H1489" i="5"/>
  <c r="G1489" i="5"/>
  <c r="A1489" i="5"/>
  <c r="K1381" i="5"/>
  <c r="J1381" i="5"/>
  <c r="I1381" i="5"/>
  <c r="L1381" i="5" s="1"/>
  <c r="S1381" i="5" s="1"/>
  <c r="H1381" i="5"/>
  <c r="G1381" i="5"/>
  <c r="A1381" i="5"/>
  <c r="K1261" i="5"/>
  <c r="J1261" i="5"/>
  <c r="I1261" i="5"/>
  <c r="H1261" i="5"/>
  <c r="G1261" i="5"/>
  <c r="A1261" i="5"/>
  <c r="K1153" i="5"/>
  <c r="J1153" i="5"/>
  <c r="I1153" i="5"/>
  <c r="H1153" i="5"/>
  <c r="G1153" i="5"/>
  <c r="A1153" i="5"/>
  <c r="K1033" i="5"/>
  <c r="J1033" i="5"/>
  <c r="I1033" i="5"/>
  <c r="H1033" i="5"/>
  <c r="G1033" i="5"/>
  <c r="A1033" i="5"/>
  <c r="K937" i="5"/>
  <c r="J937" i="5"/>
  <c r="I937" i="5"/>
  <c r="H937" i="5"/>
  <c r="G937" i="5"/>
  <c r="A937" i="5"/>
  <c r="K817" i="5"/>
  <c r="J817" i="5"/>
  <c r="I817" i="5"/>
  <c r="H817" i="5"/>
  <c r="G817" i="5"/>
  <c r="A817" i="5"/>
  <c r="K685" i="5"/>
  <c r="J685" i="5"/>
  <c r="I685" i="5"/>
  <c r="H685" i="5"/>
  <c r="G685" i="5"/>
  <c r="A685" i="5"/>
  <c r="K553" i="5"/>
  <c r="J553" i="5"/>
  <c r="I553" i="5"/>
  <c r="H553" i="5"/>
  <c r="G553" i="5"/>
  <c r="A553" i="5"/>
  <c r="K397" i="5"/>
  <c r="J397" i="5"/>
  <c r="I397" i="5"/>
  <c r="H397" i="5"/>
  <c r="G397" i="5"/>
  <c r="A397" i="5"/>
  <c r="K253" i="5"/>
  <c r="J253" i="5"/>
  <c r="I253" i="5"/>
  <c r="H253" i="5"/>
  <c r="G253" i="5"/>
  <c r="W253" i="5"/>
  <c r="X253" i="5" s="1"/>
  <c r="A253" i="5"/>
  <c r="K85" i="5"/>
  <c r="J85" i="5"/>
  <c r="I85" i="5"/>
  <c r="H85" i="5"/>
  <c r="G85" i="5"/>
  <c r="A85" i="5"/>
  <c r="K1746" i="5"/>
  <c r="J1746" i="5"/>
  <c r="I1746" i="5"/>
  <c r="G1746" i="5"/>
  <c r="H1746" i="5"/>
  <c r="K1710" i="5"/>
  <c r="J1710" i="5"/>
  <c r="I1710" i="5"/>
  <c r="G1710" i="5"/>
  <c r="H1710" i="5"/>
  <c r="K1674" i="5"/>
  <c r="J1674" i="5"/>
  <c r="I1674" i="5"/>
  <c r="H1674" i="5"/>
  <c r="G1674" i="5"/>
  <c r="K1626" i="5"/>
  <c r="J1626" i="5"/>
  <c r="I1626" i="5"/>
  <c r="H1626" i="5"/>
  <c r="G1626" i="5"/>
  <c r="K1614" i="5"/>
  <c r="J1614" i="5"/>
  <c r="I1614" i="5"/>
  <c r="H1614" i="5"/>
  <c r="G1614" i="5"/>
  <c r="K1602" i="5"/>
  <c r="J1602" i="5"/>
  <c r="I1602" i="5"/>
  <c r="L1602" i="5" s="1"/>
  <c r="T1602" i="5" s="1"/>
  <c r="H1602" i="5"/>
  <c r="G1602" i="5"/>
  <c r="K1590" i="5"/>
  <c r="J1590" i="5"/>
  <c r="I1590" i="5"/>
  <c r="H1590" i="5"/>
  <c r="G1590" i="5"/>
  <c r="K1566" i="5"/>
  <c r="J1566" i="5"/>
  <c r="I1566" i="5"/>
  <c r="H1566" i="5"/>
  <c r="G1566" i="5"/>
  <c r="W1566" i="5"/>
  <c r="X1566" i="5" s="1"/>
  <c r="K1554" i="5"/>
  <c r="J1554" i="5"/>
  <c r="I1554" i="5"/>
  <c r="H1554" i="5"/>
  <c r="G1554" i="5"/>
  <c r="K1518" i="5"/>
  <c r="J1518" i="5"/>
  <c r="I1518" i="5"/>
  <c r="H1518" i="5"/>
  <c r="G1518" i="5"/>
  <c r="K1506" i="5"/>
  <c r="J1506" i="5"/>
  <c r="I1506" i="5"/>
  <c r="H1506" i="5"/>
  <c r="G1506" i="5"/>
  <c r="W1506" i="5"/>
  <c r="X1506" i="5" s="1"/>
  <c r="K1494" i="5"/>
  <c r="J1494" i="5"/>
  <c r="I1494" i="5"/>
  <c r="H1494" i="5"/>
  <c r="G1494" i="5"/>
  <c r="K1482" i="5"/>
  <c r="J1482" i="5"/>
  <c r="I1482" i="5"/>
  <c r="H1482" i="5"/>
  <c r="G1482" i="5"/>
  <c r="K1470" i="5"/>
  <c r="J1470" i="5"/>
  <c r="I1470" i="5"/>
  <c r="H1470" i="5"/>
  <c r="G1470" i="5"/>
  <c r="K1458" i="5"/>
  <c r="J1458" i="5"/>
  <c r="I1458" i="5"/>
  <c r="H1458" i="5"/>
  <c r="G1458" i="5"/>
  <c r="K1446" i="5"/>
  <c r="J1446" i="5"/>
  <c r="I1446" i="5"/>
  <c r="H1446" i="5"/>
  <c r="G1446" i="5"/>
  <c r="K1434" i="5"/>
  <c r="J1434" i="5"/>
  <c r="I1434" i="5"/>
  <c r="H1434" i="5"/>
  <c r="G1434" i="5"/>
  <c r="W1434" i="5"/>
  <c r="X1434" i="5" s="1"/>
  <c r="K1422" i="5"/>
  <c r="J1422" i="5"/>
  <c r="I1422" i="5"/>
  <c r="L1422" i="5" s="1"/>
  <c r="H1422" i="5"/>
  <c r="G1422" i="5"/>
  <c r="K1410" i="5"/>
  <c r="J1410" i="5"/>
  <c r="I1410" i="5"/>
  <c r="H1410" i="5"/>
  <c r="G1410" i="5"/>
  <c r="K1398" i="5"/>
  <c r="J1398" i="5"/>
  <c r="I1398" i="5"/>
  <c r="H1398" i="5"/>
  <c r="G1398" i="5"/>
  <c r="K1386" i="5"/>
  <c r="J1386" i="5"/>
  <c r="I1386" i="5"/>
  <c r="L1386" i="5" s="1"/>
  <c r="H1386" i="5"/>
  <c r="G1386" i="5"/>
  <c r="K1374" i="5"/>
  <c r="J1374" i="5"/>
  <c r="I1374" i="5"/>
  <c r="H1374" i="5"/>
  <c r="G1374" i="5"/>
  <c r="K1362" i="5"/>
  <c r="J1362" i="5"/>
  <c r="I1362" i="5"/>
  <c r="H1362" i="5"/>
  <c r="G1362" i="5"/>
  <c r="K1350" i="5"/>
  <c r="J1350" i="5"/>
  <c r="I1350" i="5"/>
  <c r="H1350" i="5"/>
  <c r="G1350" i="5"/>
  <c r="K1338" i="5"/>
  <c r="J1338" i="5"/>
  <c r="I1338" i="5"/>
  <c r="H1338" i="5"/>
  <c r="G1338" i="5"/>
  <c r="K1326" i="5"/>
  <c r="J1326" i="5"/>
  <c r="I1326" i="5"/>
  <c r="H1326" i="5"/>
  <c r="G1326" i="5"/>
  <c r="K1314" i="5"/>
  <c r="J1314" i="5"/>
  <c r="I1314" i="5"/>
  <c r="H1314" i="5"/>
  <c r="G1314" i="5"/>
  <c r="K1302" i="5"/>
  <c r="J1302" i="5"/>
  <c r="I1302" i="5"/>
  <c r="H1302" i="5"/>
  <c r="G1302" i="5"/>
  <c r="K1290" i="5"/>
  <c r="J1290" i="5"/>
  <c r="I1290" i="5"/>
  <c r="H1290" i="5"/>
  <c r="G1290" i="5"/>
  <c r="W1290" i="5"/>
  <c r="X1290" i="5" s="1"/>
  <c r="K1278" i="5"/>
  <c r="J1278" i="5"/>
  <c r="I1278" i="5"/>
  <c r="H1278" i="5"/>
  <c r="G1278" i="5"/>
  <c r="K1266" i="5"/>
  <c r="J1266" i="5"/>
  <c r="I1266" i="5"/>
  <c r="H1266" i="5"/>
  <c r="G1266" i="5"/>
  <c r="K1254" i="5"/>
  <c r="J1254" i="5"/>
  <c r="I1254" i="5"/>
  <c r="H1254" i="5"/>
  <c r="G1254" i="5"/>
  <c r="K1242" i="5"/>
  <c r="J1242" i="5"/>
  <c r="I1242" i="5"/>
  <c r="L1242" i="5" s="1"/>
  <c r="H1242" i="5"/>
  <c r="G1242" i="5"/>
  <c r="K1230" i="5"/>
  <c r="J1230" i="5"/>
  <c r="I1230" i="5"/>
  <c r="H1230" i="5"/>
  <c r="G1230" i="5"/>
  <c r="K1218" i="5"/>
  <c r="J1218" i="5"/>
  <c r="I1218" i="5"/>
  <c r="H1218" i="5"/>
  <c r="G1218" i="5"/>
  <c r="W1218" i="5"/>
  <c r="X1218" i="5" s="1"/>
  <c r="K1206" i="5"/>
  <c r="J1206" i="5"/>
  <c r="I1206" i="5"/>
  <c r="H1206" i="5"/>
  <c r="G1206" i="5"/>
  <c r="K1194" i="5"/>
  <c r="J1194" i="5"/>
  <c r="I1194" i="5"/>
  <c r="H1194" i="5"/>
  <c r="G1194" i="5"/>
  <c r="K1182" i="5"/>
  <c r="J1182" i="5"/>
  <c r="I1182" i="5"/>
  <c r="H1182" i="5"/>
  <c r="G1182" i="5"/>
  <c r="K1170" i="5"/>
  <c r="J1170" i="5"/>
  <c r="I1170" i="5"/>
  <c r="L1170" i="5" s="1"/>
  <c r="T1170" i="5" s="1"/>
  <c r="H1170" i="5"/>
  <c r="G1170" i="5"/>
  <c r="K1158" i="5"/>
  <c r="J1158" i="5"/>
  <c r="I1158" i="5"/>
  <c r="H1158" i="5"/>
  <c r="G1158" i="5"/>
  <c r="K1146" i="5"/>
  <c r="J1146" i="5"/>
  <c r="I1146" i="5"/>
  <c r="H1146" i="5"/>
  <c r="G1146" i="5"/>
  <c r="K1134" i="5"/>
  <c r="J1134" i="5"/>
  <c r="I1134" i="5"/>
  <c r="L1134" i="5" s="1"/>
  <c r="H1134" i="5"/>
  <c r="G1134" i="5"/>
  <c r="K1122" i="5"/>
  <c r="J1122" i="5"/>
  <c r="I1122" i="5"/>
  <c r="H1122" i="5"/>
  <c r="G1122" i="5"/>
  <c r="K1110" i="5"/>
  <c r="J1110" i="5"/>
  <c r="I1110" i="5"/>
  <c r="H1110" i="5"/>
  <c r="G1110" i="5"/>
  <c r="K1098" i="5"/>
  <c r="J1098" i="5"/>
  <c r="I1098" i="5"/>
  <c r="L1098" i="5" s="1"/>
  <c r="S1098" i="5" s="1"/>
  <c r="H1098" i="5"/>
  <c r="G1098" i="5"/>
  <c r="K1086" i="5"/>
  <c r="J1086" i="5"/>
  <c r="I1086" i="5"/>
  <c r="H1086" i="5"/>
  <c r="G1086" i="5"/>
  <c r="K1074" i="5"/>
  <c r="J1074" i="5"/>
  <c r="I1074" i="5"/>
  <c r="H1074" i="5"/>
  <c r="G1074" i="5"/>
  <c r="K1062" i="5"/>
  <c r="J1062" i="5"/>
  <c r="I1062" i="5"/>
  <c r="H1062" i="5"/>
  <c r="G1062" i="5"/>
  <c r="K1050" i="5"/>
  <c r="J1050" i="5"/>
  <c r="I1050" i="5"/>
  <c r="H1050" i="5"/>
  <c r="G1050" i="5"/>
  <c r="K1038" i="5"/>
  <c r="J1038" i="5"/>
  <c r="I1038" i="5"/>
  <c r="H1038" i="5"/>
  <c r="G1038" i="5"/>
  <c r="W1038" i="5"/>
  <c r="X1038" i="5" s="1"/>
  <c r="K1026" i="5"/>
  <c r="J1026" i="5"/>
  <c r="I1026" i="5"/>
  <c r="H1026" i="5"/>
  <c r="G1026" i="5"/>
  <c r="K1014" i="5"/>
  <c r="J1014" i="5"/>
  <c r="I1014" i="5"/>
  <c r="H1014" i="5"/>
  <c r="G1014" i="5"/>
  <c r="K1002" i="5"/>
  <c r="J1002" i="5"/>
  <c r="I1002" i="5"/>
  <c r="H1002" i="5"/>
  <c r="G1002" i="5"/>
  <c r="K990" i="5"/>
  <c r="J990" i="5"/>
  <c r="I990" i="5"/>
  <c r="L990" i="5" s="1"/>
  <c r="H990" i="5"/>
  <c r="G990" i="5"/>
  <c r="K978" i="5"/>
  <c r="J978" i="5"/>
  <c r="I978" i="5"/>
  <c r="H978" i="5"/>
  <c r="G978" i="5"/>
  <c r="K966" i="5"/>
  <c r="J966" i="5"/>
  <c r="I966" i="5"/>
  <c r="H966" i="5"/>
  <c r="G966" i="5"/>
  <c r="K954" i="5"/>
  <c r="J954" i="5"/>
  <c r="I954" i="5"/>
  <c r="H954" i="5"/>
  <c r="G954" i="5"/>
  <c r="K942" i="5"/>
  <c r="J942" i="5"/>
  <c r="I942" i="5"/>
  <c r="H942" i="5"/>
  <c r="G942" i="5"/>
  <c r="K930" i="5"/>
  <c r="J930" i="5"/>
  <c r="I930" i="5"/>
  <c r="H930" i="5"/>
  <c r="G930" i="5"/>
  <c r="K918" i="5"/>
  <c r="J918" i="5"/>
  <c r="I918" i="5"/>
  <c r="H918" i="5"/>
  <c r="G918" i="5"/>
  <c r="K906" i="5"/>
  <c r="J906" i="5"/>
  <c r="I906" i="5"/>
  <c r="H906" i="5"/>
  <c r="G906" i="5"/>
  <c r="K894" i="5"/>
  <c r="J894" i="5"/>
  <c r="I894" i="5"/>
  <c r="H894" i="5"/>
  <c r="G894" i="5"/>
  <c r="W894" i="5"/>
  <c r="X894" i="5" s="1"/>
  <c r="K882" i="5"/>
  <c r="J882" i="5"/>
  <c r="I882" i="5"/>
  <c r="L882" i="5" s="1"/>
  <c r="H882" i="5"/>
  <c r="G882" i="5"/>
  <c r="K870" i="5"/>
  <c r="J870" i="5"/>
  <c r="I870" i="5"/>
  <c r="H870" i="5"/>
  <c r="G870" i="5"/>
  <c r="K858" i="5"/>
  <c r="J858" i="5"/>
  <c r="I858" i="5"/>
  <c r="H858" i="5"/>
  <c r="G858" i="5"/>
  <c r="K846" i="5"/>
  <c r="J846" i="5"/>
  <c r="I846" i="5"/>
  <c r="L846" i="5" s="1"/>
  <c r="H846" i="5"/>
  <c r="G846" i="5"/>
  <c r="K834" i="5"/>
  <c r="J834" i="5"/>
  <c r="I834" i="5"/>
  <c r="H834" i="5"/>
  <c r="G834" i="5"/>
  <c r="K822" i="5"/>
  <c r="J822" i="5"/>
  <c r="I822" i="5"/>
  <c r="H822" i="5"/>
  <c r="G822" i="5"/>
  <c r="W822" i="5"/>
  <c r="X822" i="5" s="1"/>
  <c r="K810" i="5"/>
  <c r="J810" i="5"/>
  <c r="I810" i="5"/>
  <c r="H810" i="5"/>
  <c r="G810" i="5"/>
  <c r="K798" i="5"/>
  <c r="J798" i="5"/>
  <c r="I798" i="5"/>
  <c r="H798" i="5"/>
  <c r="G798" i="5"/>
  <c r="K786" i="5"/>
  <c r="J786" i="5"/>
  <c r="I786" i="5"/>
  <c r="H786" i="5"/>
  <c r="G786" i="5"/>
  <c r="K774" i="5"/>
  <c r="J774" i="5"/>
  <c r="I774" i="5"/>
  <c r="L774" i="5" s="1"/>
  <c r="H774" i="5"/>
  <c r="G774" i="5"/>
  <c r="K762" i="5"/>
  <c r="J762" i="5"/>
  <c r="H762" i="5"/>
  <c r="I762" i="5"/>
  <c r="G762" i="5"/>
  <c r="K750" i="5"/>
  <c r="J750" i="5"/>
  <c r="I750" i="5"/>
  <c r="H750" i="5"/>
  <c r="G750" i="5"/>
  <c r="K738" i="5"/>
  <c r="J738" i="5"/>
  <c r="H738" i="5"/>
  <c r="I738" i="5"/>
  <c r="G738" i="5"/>
  <c r="K726" i="5"/>
  <c r="J726" i="5"/>
  <c r="I726" i="5"/>
  <c r="H726" i="5"/>
  <c r="G726" i="5"/>
  <c r="K714" i="5"/>
  <c r="J714" i="5"/>
  <c r="H714" i="5"/>
  <c r="I714" i="5"/>
  <c r="G714" i="5"/>
  <c r="W714" i="5"/>
  <c r="X714" i="5" s="1"/>
  <c r="K702" i="5"/>
  <c r="J702" i="5"/>
  <c r="I702" i="5"/>
  <c r="L702" i="5" s="1"/>
  <c r="S702" i="5" s="1"/>
  <c r="H702" i="5"/>
  <c r="G702" i="5"/>
  <c r="K690" i="5"/>
  <c r="J690" i="5"/>
  <c r="I690" i="5"/>
  <c r="H690" i="5"/>
  <c r="G690" i="5"/>
  <c r="K678" i="5"/>
  <c r="J678" i="5"/>
  <c r="I678" i="5"/>
  <c r="H678" i="5"/>
  <c r="G678" i="5"/>
  <c r="K666" i="5"/>
  <c r="J666" i="5"/>
  <c r="I666" i="5"/>
  <c r="H666" i="5"/>
  <c r="G666" i="5"/>
  <c r="K654" i="5"/>
  <c r="J654" i="5"/>
  <c r="I654" i="5"/>
  <c r="H654" i="5"/>
  <c r="G654" i="5"/>
  <c r="K642" i="5"/>
  <c r="J642" i="5"/>
  <c r="I642" i="5"/>
  <c r="H642" i="5"/>
  <c r="G642" i="5"/>
  <c r="K630" i="5"/>
  <c r="J630" i="5"/>
  <c r="I630" i="5"/>
  <c r="H630" i="5"/>
  <c r="G630" i="5"/>
  <c r="K618" i="5"/>
  <c r="J618" i="5"/>
  <c r="I618" i="5"/>
  <c r="H618" i="5"/>
  <c r="G618" i="5"/>
  <c r="K606" i="5"/>
  <c r="J606" i="5"/>
  <c r="I606" i="5"/>
  <c r="H606" i="5"/>
  <c r="G606" i="5"/>
  <c r="K594" i="5"/>
  <c r="J594" i="5"/>
  <c r="I594" i="5"/>
  <c r="H594" i="5"/>
  <c r="G594" i="5"/>
  <c r="K582" i="5"/>
  <c r="J582" i="5"/>
  <c r="H582" i="5"/>
  <c r="I582" i="5"/>
  <c r="G582" i="5"/>
  <c r="K570" i="5"/>
  <c r="J570" i="5"/>
  <c r="I570" i="5"/>
  <c r="H570" i="5"/>
  <c r="G570" i="5"/>
  <c r="K558" i="5"/>
  <c r="J558" i="5"/>
  <c r="I558" i="5"/>
  <c r="H558" i="5"/>
  <c r="G558" i="5"/>
  <c r="K546" i="5"/>
  <c r="J546" i="5"/>
  <c r="I546" i="5"/>
  <c r="H546" i="5"/>
  <c r="G546" i="5"/>
  <c r="K534" i="5"/>
  <c r="J534" i="5"/>
  <c r="H534" i="5"/>
  <c r="I534" i="5"/>
  <c r="G534" i="5"/>
  <c r="W534" i="5"/>
  <c r="X534" i="5" s="1"/>
  <c r="K522" i="5"/>
  <c r="J522" i="5"/>
  <c r="I522" i="5"/>
  <c r="H522" i="5"/>
  <c r="G522" i="5"/>
  <c r="K510" i="5"/>
  <c r="J510" i="5"/>
  <c r="I510" i="5"/>
  <c r="H510" i="5"/>
  <c r="G510" i="5"/>
  <c r="K498" i="5"/>
  <c r="J498" i="5"/>
  <c r="I498" i="5"/>
  <c r="H498" i="5"/>
  <c r="G498" i="5"/>
  <c r="K486" i="5"/>
  <c r="J486" i="5"/>
  <c r="H486" i="5"/>
  <c r="I486" i="5"/>
  <c r="G486" i="5"/>
  <c r="K474" i="5"/>
  <c r="J474" i="5"/>
  <c r="I474" i="5"/>
  <c r="H474" i="5"/>
  <c r="G474" i="5"/>
  <c r="K462" i="5"/>
  <c r="J462" i="5"/>
  <c r="I462" i="5"/>
  <c r="H462" i="5"/>
  <c r="G462" i="5"/>
  <c r="K450" i="5"/>
  <c r="J450" i="5"/>
  <c r="I450" i="5"/>
  <c r="L450" i="5" s="1"/>
  <c r="H450" i="5"/>
  <c r="G450" i="5"/>
  <c r="K438" i="5"/>
  <c r="J438" i="5"/>
  <c r="I438" i="5"/>
  <c r="H438" i="5"/>
  <c r="G438" i="5"/>
  <c r="K426" i="5"/>
  <c r="J426" i="5"/>
  <c r="I426" i="5"/>
  <c r="H426" i="5"/>
  <c r="G426" i="5"/>
  <c r="K414" i="5"/>
  <c r="J414" i="5"/>
  <c r="I414" i="5"/>
  <c r="H414" i="5"/>
  <c r="G414" i="5"/>
  <c r="K402" i="5"/>
  <c r="J402" i="5"/>
  <c r="I402" i="5"/>
  <c r="H402" i="5"/>
  <c r="G402" i="5"/>
  <c r="K390" i="5"/>
  <c r="J390" i="5"/>
  <c r="I390" i="5"/>
  <c r="H390" i="5"/>
  <c r="G390" i="5"/>
  <c r="W390" i="5"/>
  <c r="X390" i="5" s="1"/>
  <c r="K378" i="5"/>
  <c r="J378" i="5"/>
  <c r="I378" i="5"/>
  <c r="L378" i="5" s="1"/>
  <c r="H378" i="5"/>
  <c r="G378" i="5"/>
  <c r="K366" i="5"/>
  <c r="J366" i="5"/>
  <c r="I366" i="5"/>
  <c r="H366" i="5"/>
  <c r="G366" i="5"/>
  <c r="K354" i="5"/>
  <c r="J354" i="5"/>
  <c r="I354" i="5"/>
  <c r="H354" i="5"/>
  <c r="G354" i="5"/>
  <c r="K342" i="5"/>
  <c r="J342" i="5"/>
  <c r="I342" i="5"/>
  <c r="H342" i="5"/>
  <c r="G342" i="5"/>
  <c r="K330" i="5"/>
  <c r="J330" i="5"/>
  <c r="I330" i="5"/>
  <c r="H330" i="5"/>
  <c r="G330" i="5"/>
  <c r="K318" i="5"/>
  <c r="J318" i="5"/>
  <c r="I318" i="5"/>
  <c r="H318" i="5"/>
  <c r="G318" i="5"/>
  <c r="K306" i="5"/>
  <c r="J306" i="5"/>
  <c r="I306" i="5"/>
  <c r="L306" i="5" s="1"/>
  <c r="H306" i="5"/>
  <c r="G306" i="5"/>
  <c r="K294" i="5"/>
  <c r="J294" i="5"/>
  <c r="I294" i="5"/>
  <c r="H294" i="5"/>
  <c r="G294" i="5"/>
  <c r="K282" i="5"/>
  <c r="J282" i="5"/>
  <c r="I282" i="5"/>
  <c r="H282" i="5"/>
  <c r="G282" i="5"/>
  <c r="W282" i="5"/>
  <c r="X282" i="5" s="1"/>
  <c r="K270" i="5"/>
  <c r="J270" i="5"/>
  <c r="I270" i="5"/>
  <c r="H270" i="5"/>
  <c r="G270" i="5"/>
  <c r="K258" i="5"/>
  <c r="J258" i="5"/>
  <c r="I258" i="5"/>
  <c r="H258" i="5"/>
  <c r="G258" i="5"/>
  <c r="K246" i="5"/>
  <c r="J246" i="5"/>
  <c r="I246" i="5"/>
  <c r="H246" i="5"/>
  <c r="G246" i="5"/>
  <c r="K234" i="5"/>
  <c r="J234" i="5"/>
  <c r="I234" i="5"/>
  <c r="H234" i="5"/>
  <c r="G234" i="5"/>
  <c r="K222" i="5"/>
  <c r="J222" i="5"/>
  <c r="I222" i="5"/>
  <c r="H222" i="5"/>
  <c r="G222" i="5"/>
  <c r="K210" i="5"/>
  <c r="J210" i="5"/>
  <c r="I210" i="5"/>
  <c r="H210" i="5"/>
  <c r="G210" i="5"/>
  <c r="K198" i="5"/>
  <c r="J198" i="5"/>
  <c r="H198" i="5"/>
  <c r="I198" i="5"/>
  <c r="G198" i="5"/>
  <c r="K186" i="5"/>
  <c r="J186" i="5"/>
  <c r="I186" i="5"/>
  <c r="H186" i="5"/>
  <c r="G186" i="5"/>
  <c r="K174" i="5"/>
  <c r="J174" i="5"/>
  <c r="I174" i="5"/>
  <c r="H174" i="5"/>
  <c r="G174" i="5"/>
  <c r="K162" i="5"/>
  <c r="J162" i="5"/>
  <c r="I162" i="5"/>
  <c r="H162" i="5"/>
  <c r="G162" i="5"/>
  <c r="K150" i="5"/>
  <c r="J150" i="5"/>
  <c r="I150" i="5"/>
  <c r="H150" i="5"/>
  <c r="G150" i="5"/>
  <c r="K138" i="5"/>
  <c r="J138" i="5"/>
  <c r="I138" i="5"/>
  <c r="H138" i="5"/>
  <c r="G138" i="5"/>
  <c r="K126" i="5"/>
  <c r="J126" i="5"/>
  <c r="H126" i="5"/>
  <c r="I126" i="5"/>
  <c r="G126" i="5"/>
  <c r="K114" i="5"/>
  <c r="J114" i="5"/>
  <c r="I114" i="5"/>
  <c r="H114" i="5"/>
  <c r="G114" i="5"/>
  <c r="K102" i="5"/>
  <c r="J102" i="5"/>
  <c r="I102" i="5"/>
  <c r="H102" i="5"/>
  <c r="G102" i="5"/>
  <c r="K90" i="5"/>
  <c r="J90" i="5"/>
  <c r="I90" i="5"/>
  <c r="H90" i="5"/>
  <c r="G90" i="5"/>
  <c r="K78" i="5"/>
  <c r="J78" i="5"/>
  <c r="I78" i="5"/>
  <c r="H78" i="5"/>
  <c r="G78" i="5"/>
  <c r="K66" i="5"/>
  <c r="J66" i="5"/>
  <c r="I66" i="5"/>
  <c r="H66" i="5"/>
  <c r="G66" i="5"/>
  <c r="K54" i="5"/>
  <c r="J54" i="5"/>
  <c r="I54" i="5"/>
  <c r="H54" i="5"/>
  <c r="G54" i="5"/>
  <c r="K42" i="5"/>
  <c r="J42" i="5"/>
  <c r="I42" i="5"/>
  <c r="H42" i="5"/>
  <c r="G42" i="5"/>
  <c r="K30" i="5"/>
  <c r="J30" i="5"/>
  <c r="I30" i="5"/>
  <c r="H30" i="5"/>
  <c r="G30" i="5"/>
  <c r="K18" i="5"/>
  <c r="J18" i="5"/>
  <c r="I18" i="5"/>
  <c r="H18" i="5"/>
  <c r="G18" i="5"/>
  <c r="K6" i="5"/>
  <c r="J6" i="5"/>
  <c r="I6" i="5"/>
  <c r="G6" i="5"/>
  <c r="H6" i="5"/>
  <c r="A6" i="5"/>
  <c r="A1716" i="5"/>
  <c r="A1680" i="5"/>
  <c r="A1639" i="5"/>
  <c r="A1615" i="5"/>
  <c r="A1591" i="5"/>
  <c r="A1567" i="5"/>
  <c r="A1543" i="5"/>
  <c r="A1519" i="5"/>
  <c r="A1495" i="5"/>
  <c r="A1471" i="5"/>
  <c r="A1447" i="5"/>
  <c r="A1423" i="5"/>
  <c r="A1399" i="5"/>
  <c r="A1363" i="5"/>
  <c r="A1327" i="5"/>
  <c r="A1291" i="5"/>
  <c r="A1255" i="5"/>
  <c r="A1219" i="5"/>
  <c r="A1147" i="5"/>
  <c r="A1075" i="5"/>
  <c r="A1003" i="5"/>
  <c r="A931" i="5"/>
  <c r="A859" i="5"/>
  <c r="A787" i="5"/>
  <c r="A715" i="5"/>
  <c r="A643" i="5"/>
  <c r="A571" i="5"/>
  <c r="A499" i="5"/>
  <c r="A427" i="5"/>
  <c r="A355" i="5"/>
  <c r="A283" i="5"/>
  <c r="A211" i="5"/>
  <c r="A139" i="5"/>
  <c r="A67" i="5"/>
  <c r="K1730" i="5"/>
  <c r="J1730" i="5"/>
  <c r="I1730" i="5"/>
  <c r="H1730" i="5"/>
  <c r="G1730" i="5"/>
  <c r="A1730" i="5"/>
  <c r="K1610" i="5"/>
  <c r="J1610" i="5"/>
  <c r="I1610" i="5"/>
  <c r="H1610" i="5"/>
  <c r="G1610" i="5"/>
  <c r="A1610" i="5"/>
  <c r="K1478" i="5"/>
  <c r="J1478" i="5"/>
  <c r="I1478" i="5"/>
  <c r="H1478" i="5"/>
  <c r="G1478" i="5"/>
  <c r="A1478" i="5"/>
  <c r="K1334" i="5"/>
  <c r="J1334" i="5"/>
  <c r="I1334" i="5"/>
  <c r="H1334" i="5"/>
  <c r="G1334" i="5"/>
  <c r="A1334" i="5"/>
  <c r="K1178" i="5"/>
  <c r="J1178" i="5"/>
  <c r="I1178" i="5"/>
  <c r="H1178" i="5"/>
  <c r="G1178" i="5"/>
  <c r="A1178" i="5"/>
  <c r="K1022" i="5"/>
  <c r="J1022" i="5"/>
  <c r="I1022" i="5"/>
  <c r="H1022" i="5"/>
  <c r="G1022" i="5"/>
  <c r="A1022" i="5"/>
  <c r="K866" i="5"/>
  <c r="J866" i="5"/>
  <c r="I866" i="5"/>
  <c r="H866" i="5"/>
  <c r="G866" i="5"/>
  <c r="A866" i="5"/>
  <c r="K686" i="5"/>
  <c r="J686" i="5"/>
  <c r="I686" i="5"/>
  <c r="H686" i="5"/>
  <c r="G686" i="5"/>
  <c r="A686" i="5"/>
  <c r="K482" i="5"/>
  <c r="J482" i="5"/>
  <c r="I482" i="5"/>
  <c r="H482" i="5"/>
  <c r="G482" i="5"/>
  <c r="A482" i="5"/>
  <c r="K242" i="5"/>
  <c r="J242" i="5"/>
  <c r="I242" i="5"/>
  <c r="H242" i="5"/>
  <c r="G242" i="5"/>
  <c r="A242" i="5"/>
  <c r="K1609" i="5"/>
  <c r="J1609" i="5"/>
  <c r="I1609" i="5"/>
  <c r="H1609" i="5"/>
  <c r="G1609" i="5"/>
  <c r="A1609" i="5"/>
  <c r="K1501" i="5"/>
  <c r="J1501" i="5"/>
  <c r="I1501" i="5"/>
  <c r="H1501" i="5"/>
  <c r="G1501" i="5"/>
  <c r="A1501" i="5"/>
  <c r="K1393" i="5"/>
  <c r="J1393" i="5"/>
  <c r="I1393" i="5"/>
  <c r="H1393" i="5"/>
  <c r="G1393" i="5"/>
  <c r="A1393" i="5"/>
  <c r="K1273" i="5"/>
  <c r="J1273" i="5"/>
  <c r="I1273" i="5"/>
  <c r="H1273" i="5"/>
  <c r="G1273" i="5"/>
  <c r="A1273" i="5"/>
  <c r="W1273" i="5"/>
  <c r="X1273" i="5" s="1"/>
  <c r="K1177" i="5"/>
  <c r="J1177" i="5"/>
  <c r="I1177" i="5"/>
  <c r="H1177" i="5"/>
  <c r="G1177" i="5"/>
  <c r="A1177" i="5"/>
  <c r="K1057" i="5"/>
  <c r="J1057" i="5"/>
  <c r="I1057" i="5"/>
  <c r="H1057" i="5"/>
  <c r="G1057" i="5"/>
  <c r="A1057" i="5"/>
  <c r="K949" i="5"/>
  <c r="J949" i="5"/>
  <c r="I949" i="5"/>
  <c r="H949" i="5"/>
  <c r="G949" i="5"/>
  <c r="A949" i="5"/>
  <c r="K865" i="5"/>
  <c r="J865" i="5"/>
  <c r="I865" i="5"/>
  <c r="H865" i="5"/>
  <c r="G865" i="5"/>
  <c r="A865" i="5"/>
  <c r="K745" i="5"/>
  <c r="J745" i="5"/>
  <c r="I745" i="5"/>
  <c r="H745" i="5"/>
  <c r="G745" i="5"/>
  <c r="A745" i="5"/>
  <c r="K673" i="5"/>
  <c r="J673" i="5"/>
  <c r="I673" i="5"/>
  <c r="H673" i="5"/>
  <c r="G673" i="5"/>
  <c r="A673" i="5"/>
  <c r="K601" i="5"/>
  <c r="J601" i="5"/>
  <c r="I601" i="5"/>
  <c r="H601" i="5"/>
  <c r="G601" i="5"/>
  <c r="A601" i="5"/>
  <c r="K529" i="5"/>
  <c r="J529" i="5"/>
  <c r="I529" i="5"/>
  <c r="H529" i="5"/>
  <c r="G529" i="5"/>
  <c r="A529" i="5"/>
  <c r="K421" i="5"/>
  <c r="J421" i="5"/>
  <c r="I421" i="5"/>
  <c r="H421" i="5"/>
  <c r="G421" i="5"/>
  <c r="A421" i="5"/>
  <c r="K313" i="5"/>
  <c r="J313" i="5"/>
  <c r="I313" i="5"/>
  <c r="H313" i="5"/>
  <c r="G313" i="5"/>
  <c r="A313" i="5"/>
  <c r="K217" i="5"/>
  <c r="J217" i="5"/>
  <c r="I217" i="5"/>
  <c r="H217" i="5"/>
  <c r="G217" i="5"/>
  <c r="A217" i="5"/>
  <c r="K133" i="5"/>
  <c r="J133" i="5"/>
  <c r="I133" i="5"/>
  <c r="H133" i="5"/>
  <c r="G133" i="5"/>
  <c r="A133" i="5"/>
  <c r="K37" i="5"/>
  <c r="J37" i="5"/>
  <c r="H37" i="5"/>
  <c r="I37" i="5"/>
  <c r="G37" i="5"/>
  <c r="A37" i="5"/>
  <c r="K1698" i="5"/>
  <c r="J1698" i="5"/>
  <c r="I1698" i="5"/>
  <c r="G1698" i="5"/>
  <c r="H1698" i="5"/>
  <c r="K1650" i="5"/>
  <c r="J1650" i="5"/>
  <c r="I1650" i="5"/>
  <c r="H1650" i="5"/>
  <c r="G1650" i="5"/>
  <c r="K1542" i="5"/>
  <c r="J1542" i="5"/>
  <c r="I1542" i="5"/>
  <c r="H1542" i="5"/>
  <c r="G1542" i="5"/>
  <c r="K1733" i="5"/>
  <c r="J1733" i="5"/>
  <c r="I1733" i="5"/>
  <c r="H1733" i="5"/>
  <c r="G1733" i="5"/>
  <c r="K1709" i="5"/>
  <c r="J1709" i="5"/>
  <c r="I1709" i="5"/>
  <c r="H1709" i="5"/>
  <c r="G1709" i="5"/>
  <c r="K1685" i="5"/>
  <c r="J1685" i="5"/>
  <c r="I1685" i="5"/>
  <c r="H1685" i="5"/>
  <c r="G1685" i="5"/>
  <c r="K1673" i="5"/>
  <c r="J1673" i="5"/>
  <c r="I1673" i="5"/>
  <c r="H1673" i="5"/>
  <c r="G1673" i="5"/>
  <c r="W1673" i="5"/>
  <c r="X1673" i="5" s="1"/>
  <c r="K1661" i="5"/>
  <c r="J1661" i="5"/>
  <c r="I1661" i="5"/>
  <c r="H1661" i="5"/>
  <c r="G1661" i="5"/>
  <c r="K1637" i="5"/>
  <c r="J1637" i="5"/>
  <c r="I1637" i="5"/>
  <c r="H1637" i="5"/>
  <c r="G1637" i="5"/>
  <c r="K1625" i="5"/>
  <c r="J1625" i="5"/>
  <c r="I1625" i="5"/>
  <c r="H1625" i="5"/>
  <c r="G1625" i="5"/>
  <c r="W1625" i="5"/>
  <c r="X1625" i="5" s="1"/>
  <c r="K1613" i="5"/>
  <c r="J1613" i="5"/>
  <c r="I1613" i="5"/>
  <c r="H1613" i="5"/>
  <c r="G1613" i="5"/>
  <c r="K1601" i="5"/>
  <c r="J1601" i="5"/>
  <c r="I1601" i="5"/>
  <c r="H1601" i="5"/>
  <c r="G1601" i="5"/>
  <c r="K1589" i="5"/>
  <c r="J1589" i="5"/>
  <c r="I1589" i="5"/>
  <c r="H1589" i="5"/>
  <c r="G1589" i="5"/>
  <c r="K1577" i="5"/>
  <c r="J1577" i="5"/>
  <c r="I1577" i="5"/>
  <c r="H1577" i="5"/>
  <c r="G1577" i="5"/>
  <c r="K1565" i="5"/>
  <c r="J1565" i="5"/>
  <c r="I1565" i="5"/>
  <c r="L1565" i="5" s="1"/>
  <c r="T1565" i="5" s="1"/>
  <c r="H1565" i="5"/>
  <c r="G1565" i="5"/>
  <c r="K1553" i="5"/>
  <c r="J1553" i="5"/>
  <c r="I1553" i="5"/>
  <c r="H1553" i="5"/>
  <c r="G1553" i="5"/>
  <c r="W1553" i="5"/>
  <c r="X1553" i="5" s="1"/>
  <c r="K1541" i="5"/>
  <c r="J1541" i="5"/>
  <c r="I1541" i="5"/>
  <c r="H1541" i="5"/>
  <c r="G1541" i="5"/>
  <c r="K1529" i="5"/>
  <c r="J1529" i="5"/>
  <c r="I1529" i="5"/>
  <c r="H1529" i="5"/>
  <c r="G1529" i="5"/>
  <c r="K1517" i="5"/>
  <c r="J1517" i="5"/>
  <c r="I1517" i="5"/>
  <c r="H1517" i="5"/>
  <c r="G1517" i="5"/>
  <c r="K1505" i="5"/>
  <c r="J1505" i="5"/>
  <c r="I1505" i="5"/>
  <c r="H1505" i="5"/>
  <c r="G1505" i="5"/>
  <c r="K1493" i="5"/>
  <c r="J1493" i="5"/>
  <c r="I1493" i="5"/>
  <c r="H1493" i="5"/>
  <c r="G1493" i="5"/>
  <c r="K1481" i="5"/>
  <c r="J1481" i="5"/>
  <c r="I1481" i="5"/>
  <c r="H1481" i="5"/>
  <c r="G1481" i="5"/>
  <c r="K1469" i="5"/>
  <c r="J1469" i="5"/>
  <c r="I1469" i="5"/>
  <c r="H1469" i="5"/>
  <c r="G1469" i="5"/>
  <c r="K1457" i="5"/>
  <c r="J1457" i="5"/>
  <c r="I1457" i="5"/>
  <c r="H1457" i="5"/>
  <c r="G1457" i="5"/>
  <c r="K1445" i="5"/>
  <c r="J1445" i="5"/>
  <c r="I1445" i="5"/>
  <c r="H1445" i="5"/>
  <c r="G1445" i="5"/>
  <c r="W1445" i="5"/>
  <c r="X1445" i="5" s="1"/>
  <c r="K1433" i="5"/>
  <c r="J1433" i="5"/>
  <c r="I1433" i="5"/>
  <c r="H1433" i="5"/>
  <c r="G1433" i="5"/>
  <c r="K1421" i="5"/>
  <c r="J1421" i="5"/>
  <c r="I1421" i="5"/>
  <c r="H1421" i="5"/>
  <c r="G1421" i="5"/>
  <c r="K1409" i="5"/>
  <c r="J1409" i="5"/>
  <c r="I1409" i="5"/>
  <c r="H1409" i="5"/>
  <c r="G1409" i="5"/>
  <c r="K1397" i="5"/>
  <c r="J1397" i="5"/>
  <c r="I1397" i="5"/>
  <c r="H1397" i="5"/>
  <c r="G1397" i="5"/>
  <c r="A1397" i="5"/>
  <c r="K1385" i="5"/>
  <c r="J1385" i="5"/>
  <c r="I1385" i="5"/>
  <c r="L1385" i="5" s="1"/>
  <c r="H1385" i="5"/>
  <c r="G1385" i="5"/>
  <c r="A1385" i="5"/>
  <c r="K1373" i="5"/>
  <c r="J1373" i="5"/>
  <c r="I1373" i="5"/>
  <c r="H1373" i="5"/>
  <c r="G1373" i="5"/>
  <c r="A1373" i="5"/>
  <c r="K1361" i="5"/>
  <c r="J1361" i="5"/>
  <c r="I1361" i="5"/>
  <c r="H1361" i="5"/>
  <c r="G1361" i="5"/>
  <c r="A1361" i="5"/>
  <c r="K1349" i="5"/>
  <c r="J1349" i="5"/>
  <c r="I1349" i="5"/>
  <c r="H1349" i="5"/>
  <c r="G1349" i="5"/>
  <c r="A1349" i="5"/>
  <c r="K1337" i="5"/>
  <c r="J1337" i="5"/>
  <c r="I1337" i="5"/>
  <c r="L1337" i="5" s="1"/>
  <c r="T1337" i="5" s="1"/>
  <c r="H1337" i="5"/>
  <c r="G1337" i="5"/>
  <c r="A1337" i="5"/>
  <c r="K1325" i="5"/>
  <c r="J1325" i="5"/>
  <c r="I1325" i="5"/>
  <c r="H1325" i="5"/>
  <c r="G1325" i="5"/>
  <c r="A1325" i="5"/>
  <c r="K1313" i="5"/>
  <c r="J1313" i="5"/>
  <c r="I1313" i="5"/>
  <c r="H1313" i="5"/>
  <c r="G1313" i="5"/>
  <c r="A1313" i="5"/>
  <c r="K1301" i="5"/>
  <c r="J1301" i="5"/>
  <c r="I1301" i="5"/>
  <c r="H1301" i="5"/>
  <c r="G1301" i="5"/>
  <c r="A1301" i="5"/>
  <c r="K1289" i="5"/>
  <c r="J1289" i="5"/>
  <c r="I1289" i="5"/>
  <c r="L1289" i="5" s="1"/>
  <c r="S1289" i="5" s="1"/>
  <c r="H1289" i="5"/>
  <c r="G1289" i="5"/>
  <c r="A1289" i="5"/>
  <c r="K1277" i="5"/>
  <c r="J1277" i="5"/>
  <c r="I1277" i="5"/>
  <c r="H1277" i="5"/>
  <c r="G1277" i="5"/>
  <c r="A1277" i="5"/>
  <c r="K1265" i="5"/>
  <c r="J1265" i="5"/>
  <c r="I1265" i="5"/>
  <c r="H1265" i="5"/>
  <c r="G1265" i="5"/>
  <c r="A1265" i="5"/>
  <c r="K1253" i="5"/>
  <c r="J1253" i="5"/>
  <c r="I1253" i="5"/>
  <c r="H1253" i="5"/>
  <c r="G1253" i="5"/>
  <c r="A1253" i="5"/>
  <c r="K1241" i="5"/>
  <c r="J1241" i="5"/>
  <c r="I1241" i="5"/>
  <c r="L1241" i="5" s="1"/>
  <c r="S1241" i="5" s="1"/>
  <c r="H1241" i="5"/>
  <c r="G1241" i="5"/>
  <c r="A1241" i="5"/>
  <c r="K1229" i="5"/>
  <c r="J1229" i="5"/>
  <c r="I1229" i="5"/>
  <c r="H1229" i="5"/>
  <c r="G1229" i="5"/>
  <c r="A1229" i="5"/>
  <c r="K1217" i="5"/>
  <c r="J1217" i="5"/>
  <c r="I1217" i="5"/>
  <c r="H1217" i="5"/>
  <c r="G1217" i="5"/>
  <c r="A1217" i="5"/>
  <c r="K1205" i="5"/>
  <c r="J1205" i="5"/>
  <c r="I1205" i="5"/>
  <c r="H1205" i="5"/>
  <c r="G1205" i="5"/>
  <c r="A1205" i="5"/>
  <c r="K1193" i="5"/>
  <c r="J1193" i="5"/>
  <c r="I1193" i="5"/>
  <c r="H1193" i="5"/>
  <c r="G1193" i="5"/>
  <c r="A1193" i="5"/>
  <c r="K1181" i="5"/>
  <c r="J1181" i="5"/>
  <c r="I1181" i="5"/>
  <c r="H1181" i="5"/>
  <c r="G1181" i="5"/>
  <c r="A1181" i="5"/>
  <c r="K1169" i="5"/>
  <c r="J1169" i="5"/>
  <c r="I1169" i="5"/>
  <c r="H1169" i="5"/>
  <c r="G1169" i="5"/>
  <c r="A1169" i="5"/>
  <c r="K1157" i="5"/>
  <c r="J1157" i="5"/>
  <c r="I1157" i="5"/>
  <c r="H1157" i="5"/>
  <c r="G1157" i="5"/>
  <c r="A1157" i="5"/>
  <c r="K1145" i="5"/>
  <c r="J1145" i="5"/>
  <c r="I1145" i="5"/>
  <c r="L1145" i="5" s="1"/>
  <c r="H1145" i="5"/>
  <c r="G1145" i="5"/>
  <c r="A1145" i="5"/>
  <c r="K1133" i="5"/>
  <c r="J1133" i="5"/>
  <c r="I1133" i="5"/>
  <c r="H1133" i="5"/>
  <c r="G1133" i="5"/>
  <c r="A1133" i="5"/>
  <c r="K1121" i="5"/>
  <c r="J1121" i="5"/>
  <c r="I1121" i="5"/>
  <c r="H1121" i="5"/>
  <c r="G1121" i="5"/>
  <c r="A1121" i="5"/>
  <c r="K1109" i="5"/>
  <c r="J1109" i="5"/>
  <c r="I1109" i="5"/>
  <c r="H1109" i="5"/>
  <c r="G1109" i="5"/>
  <c r="A1109" i="5"/>
  <c r="K1097" i="5"/>
  <c r="J1097" i="5"/>
  <c r="I1097" i="5"/>
  <c r="H1097" i="5"/>
  <c r="G1097" i="5"/>
  <c r="A1097" i="5"/>
  <c r="K1085" i="5"/>
  <c r="J1085" i="5"/>
  <c r="I1085" i="5"/>
  <c r="H1085" i="5"/>
  <c r="G1085" i="5"/>
  <c r="A1085" i="5"/>
  <c r="K1073" i="5"/>
  <c r="J1073" i="5"/>
  <c r="I1073" i="5"/>
  <c r="H1073" i="5"/>
  <c r="G1073" i="5"/>
  <c r="A1073" i="5"/>
  <c r="K1061" i="5"/>
  <c r="J1061" i="5"/>
  <c r="I1061" i="5"/>
  <c r="H1061" i="5"/>
  <c r="G1061" i="5"/>
  <c r="A1061" i="5"/>
  <c r="K1049" i="5"/>
  <c r="J1049" i="5"/>
  <c r="I1049" i="5"/>
  <c r="H1049" i="5"/>
  <c r="G1049" i="5"/>
  <c r="A1049" i="5"/>
  <c r="K1037" i="5"/>
  <c r="J1037" i="5"/>
  <c r="I1037" i="5"/>
  <c r="H1037" i="5"/>
  <c r="G1037" i="5"/>
  <c r="A1037" i="5"/>
  <c r="K1025" i="5"/>
  <c r="J1025" i="5"/>
  <c r="I1025" i="5"/>
  <c r="H1025" i="5"/>
  <c r="G1025" i="5"/>
  <c r="A1025" i="5"/>
  <c r="K1013" i="5"/>
  <c r="J1013" i="5"/>
  <c r="I1013" i="5"/>
  <c r="H1013" i="5"/>
  <c r="G1013" i="5"/>
  <c r="A1013" i="5"/>
  <c r="K1001" i="5"/>
  <c r="J1001" i="5"/>
  <c r="I1001" i="5"/>
  <c r="H1001" i="5"/>
  <c r="G1001" i="5"/>
  <c r="A1001" i="5"/>
  <c r="K989" i="5"/>
  <c r="J989" i="5"/>
  <c r="I989" i="5"/>
  <c r="H989" i="5"/>
  <c r="G989" i="5"/>
  <c r="A989" i="5"/>
  <c r="K977" i="5"/>
  <c r="J977" i="5"/>
  <c r="I977" i="5"/>
  <c r="H977" i="5"/>
  <c r="G977" i="5"/>
  <c r="A977" i="5"/>
  <c r="K965" i="5"/>
  <c r="J965" i="5"/>
  <c r="I965" i="5"/>
  <c r="H965" i="5"/>
  <c r="G965" i="5"/>
  <c r="A965" i="5"/>
  <c r="K953" i="5"/>
  <c r="J953" i="5"/>
  <c r="I953" i="5"/>
  <c r="H953" i="5"/>
  <c r="G953" i="5"/>
  <c r="A953" i="5"/>
  <c r="K941" i="5"/>
  <c r="J941" i="5"/>
  <c r="I941" i="5"/>
  <c r="H941" i="5"/>
  <c r="G941" i="5"/>
  <c r="A941" i="5"/>
  <c r="K929" i="5"/>
  <c r="J929" i="5"/>
  <c r="I929" i="5"/>
  <c r="H929" i="5"/>
  <c r="G929" i="5"/>
  <c r="A929" i="5"/>
  <c r="K917" i="5"/>
  <c r="J917" i="5"/>
  <c r="I917" i="5"/>
  <c r="H917" i="5"/>
  <c r="G917" i="5"/>
  <c r="A917" i="5"/>
  <c r="K905" i="5"/>
  <c r="J905" i="5"/>
  <c r="I905" i="5"/>
  <c r="H905" i="5"/>
  <c r="G905" i="5"/>
  <c r="A905" i="5"/>
  <c r="K893" i="5"/>
  <c r="J893" i="5"/>
  <c r="I893" i="5"/>
  <c r="H893" i="5"/>
  <c r="G893" i="5"/>
  <c r="A893" i="5"/>
  <c r="K881" i="5"/>
  <c r="J881" i="5"/>
  <c r="I881" i="5"/>
  <c r="H881" i="5"/>
  <c r="G881" i="5"/>
  <c r="A881" i="5"/>
  <c r="K869" i="5"/>
  <c r="J869" i="5"/>
  <c r="I869" i="5"/>
  <c r="H869" i="5"/>
  <c r="G869" i="5"/>
  <c r="A869" i="5"/>
  <c r="K857" i="5"/>
  <c r="J857" i="5"/>
  <c r="I857" i="5"/>
  <c r="H857" i="5"/>
  <c r="G857" i="5"/>
  <c r="A857" i="5"/>
  <c r="K845" i="5"/>
  <c r="J845" i="5"/>
  <c r="I845" i="5"/>
  <c r="H845" i="5"/>
  <c r="G845" i="5"/>
  <c r="A845" i="5"/>
  <c r="K833" i="5"/>
  <c r="J833" i="5"/>
  <c r="I833" i="5"/>
  <c r="H833" i="5"/>
  <c r="G833" i="5"/>
  <c r="A833" i="5"/>
  <c r="K821" i="5"/>
  <c r="J821" i="5"/>
  <c r="I821" i="5"/>
  <c r="H821" i="5"/>
  <c r="G821" i="5"/>
  <c r="A821" i="5"/>
  <c r="K809" i="5"/>
  <c r="J809" i="5"/>
  <c r="I809" i="5"/>
  <c r="H809" i="5"/>
  <c r="G809" i="5"/>
  <c r="A809" i="5"/>
  <c r="K797" i="5"/>
  <c r="J797" i="5"/>
  <c r="I797" i="5"/>
  <c r="H797" i="5"/>
  <c r="G797" i="5"/>
  <c r="A797" i="5"/>
  <c r="K785" i="5"/>
  <c r="J785" i="5"/>
  <c r="I785" i="5"/>
  <c r="H785" i="5"/>
  <c r="G785" i="5"/>
  <c r="W785" i="5"/>
  <c r="X785" i="5" s="1"/>
  <c r="A785" i="5"/>
  <c r="K773" i="5"/>
  <c r="J773" i="5"/>
  <c r="I773" i="5"/>
  <c r="H773" i="5"/>
  <c r="G773" i="5"/>
  <c r="A773" i="5"/>
  <c r="K761" i="5"/>
  <c r="J761" i="5"/>
  <c r="H761" i="5"/>
  <c r="I761" i="5"/>
  <c r="G761" i="5"/>
  <c r="A761" i="5"/>
  <c r="K749" i="5"/>
  <c r="J749" i="5"/>
  <c r="I749" i="5"/>
  <c r="H749" i="5"/>
  <c r="G749" i="5"/>
  <c r="A749" i="5"/>
  <c r="K737" i="5"/>
  <c r="J737" i="5"/>
  <c r="H737" i="5"/>
  <c r="I737" i="5"/>
  <c r="G737" i="5"/>
  <c r="A737" i="5"/>
  <c r="K725" i="5"/>
  <c r="J725" i="5"/>
  <c r="I725" i="5"/>
  <c r="H725" i="5"/>
  <c r="G725" i="5"/>
  <c r="A725" i="5"/>
  <c r="K713" i="5"/>
  <c r="J713" i="5"/>
  <c r="H713" i="5"/>
  <c r="I713" i="5"/>
  <c r="G713" i="5"/>
  <c r="A713" i="5"/>
  <c r="K701" i="5"/>
  <c r="J701" i="5"/>
  <c r="I701" i="5"/>
  <c r="H701" i="5"/>
  <c r="G701" i="5"/>
  <c r="A701" i="5"/>
  <c r="K689" i="5"/>
  <c r="J689" i="5"/>
  <c r="I689" i="5"/>
  <c r="H689" i="5"/>
  <c r="G689" i="5"/>
  <c r="A689" i="5"/>
  <c r="K677" i="5"/>
  <c r="J677" i="5"/>
  <c r="I677" i="5"/>
  <c r="H677" i="5"/>
  <c r="G677" i="5"/>
  <c r="A677" i="5"/>
  <c r="K665" i="5"/>
  <c r="J665" i="5"/>
  <c r="I665" i="5"/>
  <c r="H665" i="5"/>
  <c r="G665" i="5"/>
  <c r="A665" i="5"/>
  <c r="K653" i="5"/>
  <c r="J653" i="5"/>
  <c r="I653" i="5"/>
  <c r="H653" i="5"/>
  <c r="G653" i="5"/>
  <c r="A653" i="5"/>
  <c r="K641" i="5"/>
  <c r="J641" i="5"/>
  <c r="I641" i="5"/>
  <c r="H641" i="5"/>
  <c r="G641" i="5"/>
  <c r="A641" i="5"/>
  <c r="K629" i="5"/>
  <c r="J629" i="5"/>
  <c r="I629" i="5"/>
  <c r="H629" i="5"/>
  <c r="G629" i="5"/>
  <c r="A629" i="5"/>
  <c r="K617" i="5"/>
  <c r="J617" i="5"/>
  <c r="I617" i="5"/>
  <c r="H617" i="5"/>
  <c r="G617" i="5"/>
  <c r="A617" i="5"/>
  <c r="K605" i="5"/>
  <c r="J605" i="5"/>
  <c r="I605" i="5"/>
  <c r="H605" i="5"/>
  <c r="G605" i="5"/>
  <c r="A605" i="5"/>
  <c r="K593" i="5"/>
  <c r="J593" i="5"/>
  <c r="I593" i="5"/>
  <c r="H593" i="5"/>
  <c r="G593" i="5"/>
  <c r="A593" i="5"/>
  <c r="K581" i="5"/>
  <c r="J581" i="5"/>
  <c r="H581" i="5"/>
  <c r="I581" i="5"/>
  <c r="G581" i="5"/>
  <c r="A581" i="5"/>
  <c r="K569" i="5"/>
  <c r="J569" i="5"/>
  <c r="I569" i="5"/>
  <c r="H569" i="5"/>
  <c r="G569" i="5"/>
  <c r="A569" i="5"/>
  <c r="K557" i="5"/>
  <c r="J557" i="5"/>
  <c r="I557" i="5"/>
  <c r="H557" i="5"/>
  <c r="G557" i="5"/>
  <c r="A557" i="5"/>
  <c r="K545" i="5"/>
  <c r="J545" i="5"/>
  <c r="I545" i="5"/>
  <c r="H545" i="5"/>
  <c r="G545" i="5"/>
  <c r="W545" i="5"/>
  <c r="X545" i="5" s="1"/>
  <c r="A545" i="5"/>
  <c r="K533" i="5"/>
  <c r="J533" i="5"/>
  <c r="I533" i="5"/>
  <c r="H533" i="5"/>
  <c r="G533" i="5"/>
  <c r="A533" i="5"/>
  <c r="K521" i="5"/>
  <c r="J521" i="5"/>
  <c r="I521" i="5"/>
  <c r="L521" i="5" s="1"/>
  <c r="H521" i="5"/>
  <c r="G521" i="5"/>
  <c r="A521" i="5"/>
  <c r="K509" i="5"/>
  <c r="J509" i="5"/>
  <c r="I509" i="5"/>
  <c r="H509" i="5"/>
  <c r="G509" i="5"/>
  <c r="A509" i="5"/>
  <c r="K497" i="5"/>
  <c r="J497" i="5"/>
  <c r="I497" i="5"/>
  <c r="H497" i="5"/>
  <c r="G497" i="5"/>
  <c r="A497" i="5"/>
  <c r="K485" i="5"/>
  <c r="J485" i="5"/>
  <c r="H485" i="5"/>
  <c r="I485" i="5"/>
  <c r="G485" i="5"/>
  <c r="A485" i="5"/>
  <c r="K473" i="5"/>
  <c r="J473" i="5"/>
  <c r="I473" i="5"/>
  <c r="H473" i="5"/>
  <c r="G473" i="5"/>
  <c r="A473" i="5"/>
  <c r="K461" i="5"/>
  <c r="J461" i="5"/>
  <c r="I461" i="5"/>
  <c r="H461" i="5"/>
  <c r="G461" i="5"/>
  <c r="A461" i="5"/>
  <c r="K449" i="5"/>
  <c r="J449" i="5"/>
  <c r="I449" i="5"/>
  <c r="H449" i="5"/>
  <c r="G449" i="5"/>
  <c r="W449" i="5"/>
  <c r="X449" i="5" s="1"/>
  <c r="A449" i="5"/>
  <c r="K437" i="5"/>
  <c r="J437" i="5"/>
  <c r="I437" i="5"/>
  <c r="H437" i="5"/>
  <c r="G437" i="5"/>
  <c r="A437" i="5"/>
  <c r="K425" i="5"/>
  <c r="J425" i="5"/>
  <c r="I425" i="5"/>
  <c r="L425" i="5" s="1"/>
  <c r="H425" i="5"/>
  <c r="G425" i="5"/>
  <c r="A425" i="5"/>
  <c r="K413" i="5"/>
  <c r="J413" i="5"/>
  <c r="I413" i="5"/>
  <c r="H413" i="5"/>
  <c r="G413" i="5"/>
  <c r="A413" i="5"/>
  <c r="K401" i="5"/>
  <c r="J401" i="5"/>
  <c r="I401" i="5"/>
  <c r="H401" i="5"/>
  <c r="G401" i="5"/>
  <c r="A401" i="5"/>
  <c r="K389" i="5"/>
  <c r="J389" i="5"/>
  <c r="I389" i="5"/>
  <c r="H389" i="5"/>
  <c r="G389" i="5"/>
  <c r="A389" i="5"/>
  <c r="K377" i="5"/>
  <c r="J377" i="5"/>
  <c r="I377" i="5"/>
  <c r="H377" i="5"/>
  <c r="G377" i="5"/>
  <c r="A377" i="5"/>
  <c r="K365" i="5"/>
  <c r="J365" i="5"/>
  <c r="I365" i="5"/>
  <c r="H365" i="5"/>
  <c r="G365" i="5"/>
  <c r="A365" i="5"/>
  <c r="K353" i="5"/>
  <c r="J353" i="5"/>
  <c r="I353" i="5"/>
  <c r="H353" i="5"/>
  <c r="G353" i="5"/>
  <c r="W353" i="5"/>
  <c r="X353" i="5" s="1"/>
  <c r="A353" i="5"/>
  <c r="K341" i="5"/>
  <c r="J341" i="5"/>
  <c r="I341" i="5"/>
  <c r="H341" i="5"/>
  <c r="G341" i="5"/>
  <c r="A341" i="5"/>
  <c r="K329" i="5"/>
  <c r="J329" i="5"/>
  <c r="I329" i="5"/>
  <c r="H329" i="5"/>
  <c r="G329" i="5"/>
  <c r="A329" i="5"/>
  <c r="K317" i="5"/>
  <c r="J317" i="5"/>
  <c r="I317" i="5"/>
  <c r="H317" i="5"/>
  <c r="G317" i="5"/>
  <c r="A317" i="5"/>
  <c r="K305" i="5"/>
  <c r="J305" i="5"/>
  <c r="I305" i="5"/>
  <c r="H305" i="5"/>
  <c r="G305" i="5"/>
  <c r="A305" i="5"/>
  <c r="K293" i="5"/>
  <c r="J293" i="5"/>
  <c r="I293" i="5"/>
  <c r="H293" i="5"/>
  <c r="G293" i="5"/>
  <c r="A293" i="5"/>
  <c r="K281" i="5"/>
  <c r="J281" i="5"/>
  <c r="I281" i="5"/>
  <c r="H281" i="5"/>
  <c r="G281" i="5"/>
  <c r="A281" i="5"/>
  <c r="K269" i="5"/>
  <c r="J269" i="5"/>
  <c r="I269" i="5"/>
  <c r="H269" i="5"/>
  <c r="G269" i="5"/>
  <c r="A269" i="5"/>
  <c r="K257" i="5"/>
  <c r="J257" i="5"/>
  <c r="I257" i="5"/>
  <c r="H257" i="5"/>
  <c r="G257" i="5"/>
  <c r="A257" i="5"/>
  <c r="K245" i="5"/>
  <c r="J245" i="5"/>
  <c r="I245" i="5"/>
  <c r="H245" i="5"/>
  <c r="G245" i="5"/>
  <c r="A245" i="5"/>
  <c r="K233" i="5"/>
  <c r="J233" i="5"/>
  <c r="I233" i="5"/>
  <c r="H233" i="5"/>
  <c r="G233" i="5"/>
  <c r="A233" i="5"/>
  <c r="K221" i="5"/>
  <c r="J221" i="5"/>
  <c r="I221" i="5"/>
  <c r="H221" i="5"/>
  <c r="G221" i="5"/>
  <c r="A221" i="5"/>
  <c r="K209" i="5"/>
  <c r="J209" i="5"/>
  <c r="I209" i="5"/>
  <c r="H209" i="5"/>
  <c r="G209" i="5"/>
  <c r="A209" i="5"/>
  <c r="K197" i="5"/>
  <c r="J197" i="5"/>
  <c r="H197" i="5"/>
  <c r="I197" i="5"/>
  <c r="G197" i="5"/>
  <c r="A197" i="5"/>
  <c r="K185" i="5"/>
  <c r="J185" i="5"/>
  <c r="I185" i="5"/>
  <c r="H185" i="5"/>
  <c r="G185" i="5"/>
  <c r="A185" i="5"/>
  <c r="K173" i="5"/>
  <c r="J173" i="5"/>
  <c r="I173" i="5"/>
  <c r="H173" i="5"/>
  <c r="G173" i="5"/>
  <c r="A173" i="5"/>
  <c r="K161" i="5"/>
  <c r="J161" i="5"/>
  <c r="I161" i="5"/>
  <c r="H161" i="5"/>
  <c r="G161" i="5"/>
  <c r="A161" i="5"/>
  <c r="K149" i="5"/>
  <c r="J149" i="5"/>
  <c r="I149" i="5"/>
  <c r="H149" i="5"/>
  <c r="G149" i="5"/>
  <c r="A149" i="5"/>
  <c r="K137" i="5"/>
  <c r="J137" i="5"/>
  <c r="I137" i="5"/>
  <c r="H137" i="5"/>
  <c r="G137" i="5"/>
  <c r="A137" i="5"/>
  <c r="K125" i="5"/>
  <c r="J125" i="5"/>
  <c r="H125" i="5"/>
  <c r="I125" i="5"/>
  <c r="G125" i="5"/>
  <c r="A125" i="5"/>
  <c r="K113" i="5"/>
  <c r="J113" i="5"/>
  <c r="I113" i="5"/>
  <c r="H113" i="5"/>
  <c r="G113" i="5"/>
  <c r="A113" i="5"/>
  <c r="K101" i="5"/>
  <c r="J101" i="5"/>
  <c r="I101" i="5"/>
  <c r="H101" i="5"/>
  <c r="G101" i="5"/>
  <c r="A101" i="5"/>
  <c r="K89" i="5"/>
  <c r="J89" i="5"/>
  <c r="I89" i="5"/>
  <c r="H89" i="5"/>
  <c r="G89" i="5"/>
  <c r="A89" i="5"/>
  <c r="K77" i="5"/>
  <c r="J77" i="5"/>
  <c r="I77" i="5"/>
  <c r="H77" i="5"/>
  <c r="G77" i="5"/>
  <c r="A77" i="5"/>
  <c r="K65" i="5"/>
  <c r="J65" i="5"/>
  <c r="I65" i="5"/>
  <c r="H65" i="5"/>
  <c r="G65" i="5"/>
  <c r="A65" i="5"/>
  <c r="K53" i="5"/>
  <c r="J53" i="5"/>
  <c r="I53" i="5"/>
  <c r="H53" i="5"/>
  <c r="G53" i="5"/>
  <c r="A53" i="5"/>
  <c r="K41" i="5"/>
  <c r="J41" i="5"/>
  <c r="I41" i="5"/>
  <c r="H41" i="5"/>
  <c r="G41" i="5"/>
  <c r="A41" i="5"/>
  <c r="K29" i="5"/>
  <c r="J29" i="5"/>
  <c r="I29" i="5"/>
  <c r="H29" i="5"/>
  <c r="G29" i="5"/>
  <c r="A29" i="5"/>
  <c r="K17" i="5"/>
  <c r="J17" i="5"/>
  <c r="I17" i="5"/>
  <c r="H17" i="5"/>
  <c r="G17" i="5"/>
  <c r="W17" i="5"/>
  <c r="X17" i="5" s="1"/>
  <c r="A17" i="5"/>
  <c r="K5" i="5"/>
  <c r="J5" i="5"/>
  <c r="I5" i="5"/>
  <c r="G5" i="5"/>
  <c r="H5" i="5"/>
  <c r="A1733" i="5"/>
  <c r="A1715" i="5"/>
  <c r="A1679" i="5"/>
  <c r="A1661" i="5"/>
  <c r="A1614" i="5"/>
  <c r="A1590" i="5"/>
  <c r="A1566" i="5"/>
  <c r="A1542" i="5"/>
  <c r="A1518" i="5"/>
  <c r="A1494" i="5"/>
  <c r="A1470" i="5"/>
  <c r="A1446" i="5"/>
  <c r="A1422" i="5"/>
  <c r="A1398" i="5"/>
  <c r="A1362" i="5"/>
  <c r="A1326" i="5"/>
  <c r="A1290" i="5"/>
  <c r="A1254" i="5"/>
  <c r="A1218" i="5"/>
  <c r="A1146" i="5"/>
  <c r="A1074" i="5"/>
  <c r="A1002" i="5"/>
  <c r="A930" i="5"/>
  <c r="A858" i="5"/>
  <c r="A786" i="5"/>
  <c r="A714" i="5"/>
  <c r="A642" i="5"/>
  <c r="A570" i="5"/>
  <c r="A498" i="5"/>
  <c r="A426" i="5"/>
  <c r="A354" i="5"/>
  <c r="A282" i="5"/>
  <c r="A210" i="5"/>
  <c r="A138" i="5"/>
  <c r="A66" i="5"/>
  <c r="W288" i="5"/>
  <c r="X288" i="5" s="1"/>
  <c r="K1694" i="5"/>
  <c r="J1694" i="5"/>
  <c r="I1694" i="5"/>
  <c r="H1694" i="5"/>
  <c r="G1694" i="5"/>
  <c r="A1694" i="5"/>
  <c r="K1598" i="5"/>
  <c r="J1598" i="5"/>
  <c r="I1598" i="5"/>
  <c r="L1598" i="5" s="1"/>
  <c r="H1598" i="5"/>
  <c r="G1598" i="5"/>
  <c r="A1598" i="5"/>
  <c r="K1502" i="5"/>
  <c r="J1502" i="5"/>
  <c r="I1502" i="5"/>
  <c r="H1502" i="5"/>
  <c r="G1502" i="5"/>
  <c r="W1502" i="5"/>
  <c r="X1502" i="5" s="1"/>
  <c r="A1502" i="5"/>
  <c r="K1406" i="5"/>
  <c r="J1406" i="5"/>
  <c r="I1406" i="5"/>
  <c r="H1406" i="5"/>
  <c r="G1406" i="5"/>
  <c r="A1406" i="5"/>
  <c r="K1298" i="5"/>
  <c r="J1298" i="5"/>
  <c r="I1298" i="5"/>
  <c r="H1298" i="5"/>
  <c r="G1298" i="5"/>
  <c r="A1298" i="5"/>
  <c r="K1226" i="5"/>
  <c r="J1226" i="5"/>
  <c r="I1226" i="5"/>
  <c r="H1226" i="5"/>
  <c r="G1226" i="5"/>
  <c r="A1226" i="5"/>
  <c r="K1130" i="5"/>
  <c r="J1130" i="5"/>
  <c r="I1130" i="5"/>
  <c r="H1130" i="5"/>
  <c r="G1130" i="5"/>
  <c r="W1130" i="5"/>
  <c r="X1130" i="5" s="1"/>
  <c r="A1130" i="5"/>
  <c r="K1046" i="5"/>
  <c r="J1046" i="5"/>
  <c r="I1046" i="5"/>
  <c r="H1046" i="5"/>
  <c r="G1046" i="5"/>
  <c r="A1046" i="5"/>
  <c r="K962" i="5"/>
  <c r="J962" i="5"/>
  <c r="I962" i="5"/>
  <c r="H962" i="5"/>
  <c r="G962" i="5"/>
  <c r="A962" i="5"/>
  <c r="K878" i="5"/>
  <c r="J878" i="5"/>
  <c r="I878" i="5"/>
  <c r="H878" i="5"/>
  <c r="G878" i="5"/>
  <c r="A878" i="5"/>
  <c r="K794" i="5"/>
  <c r="J794" i="5"/>
  <c r="I794" i="5"/>
  <c r="H794" i="5"/>
  <c r="G794" i="5"/>
  <c r="A794" i="5"/>
  <c r="K698" i="5"/>
  <c r="J698" i="5"/>
  <c r="I698" i="5"/>
  <c r="H698" i="5"/>
  <c r="G698" i="5"/>
  <c r="A698" i="5"/>
  <c r="K614" i="5"/>
  <c r="J614" i="5"/>
  <c r="I614" i="5"/>
  <c r="H614" i="5"/>
  <c r="G614" i="5"/>
  <c r="A614" i="5"/>
  <c r="K530" i="5"/>
  <c r="J530" i="5"/>
  <c r="I530" i="5"/>
  <c r="L530" i="5" s="1"/>
  <c r="H530" i="5"/>
  <c r="G530" i="5"/>
  <c r="A530" i="5"/>
  <c r="K458" i="5"/>
  <c r="J458" i="5"/>
  <c r="I458" i="5"/>
  <c r="H458" i="5"/>
  <c r="G458" i="5"/>
  <c r="W458" i="5"/>
  <c r="X458" i="5" s="1"/>
  <c r="A458" i="5"/>
  <c r="K386" i="5"/>
  <c r="J386" i="5"/>
  <c r="I386" i="5"/>
  <c r="H386" i="5"/>
  <c r="G386" i="5"/>
  <c r="A386" i="5"/>
  <c r="K314" i="5"/>
  <c r="J314" i="5"/>
  <c r="I314" i="5"/>
  <c r="H314" i="5"/>
  <c r="G314" i="5"/>
  <c r="A314" i="5"/>
  <c r="K230" i="5"/>
  <c r="J230" i="5"/>
  <c r="I230" i="5"/>
  <c r="H230" i="5"/>
  <c r="G230" i="5"/>
  <c r="A230" i="5"/>
  <c r="K182" i="5"/>
  <c r="J182" i="5"/>
  <c r="I182" i="5"/>
  <c r="H182" i="5"/>
  <c r="G182" i="5"/>
  <c r="A182" i="5"/>
  <c r="K122" i="5"/>
  <c r="J122" i="5"/>
  <c r="I122" i="5"/>
  <c r="H122" i="5"/>
  <c r="G122" i="5"/>
  <c r="A122" i="5"/>
  <c r="K62" i="5"/>
  <c r="J62" i="5"/>
  <c r="I62" i="5"/>
  <c r="H62" i="5"/>
  <c r="G62" i="5"/>
  <c r="A62" i="5"/>
  <c r="K14" i="5"/>
  <c r="J14" i="5"/>
  <c r="I14" i="5"/>
  <c r="H14" i="5"/>
  <c r="G14" i="5"/>
  <c r="A14" i="5"/>
  <c r="K1681" i="5"/>
  <c r="J1681" i="5"/>
  <c r="I1681" i="5"/>
  <c r="H1681" i="5"/>
  <c r="G1681" i="5"/>
  <c r="W1681" i="5"/>
  <c r="X1681" i="5" s="1"/>
  <c r="A1681" i="5"/>
  <c r="K1513" i="5"/>
  <c r="J1513" i="5"/>
  <c r="I1513" i="5"/>
  <c r="H1513" i="5"/>
  <c r="G1513" i="5"/>
  <c r="W1513" i="5"/>
  <c r="X1513" i="5" s="1"/>
  <c r="A1513" i="5"/>
  <c r="K1309" i="5"/>
  <c r="J1309" i="5"/>
  <c r="I1309" i="5"/>
  <c r="H1309" i="5"/>
  <c r="G1309" i="5"/>
  <c r="A1309" i="5"/>
  <c r="K1081" i="5"/>
  <c r="I1081" i="5"/>
  <c r="J1081" i="5"/>
  <c r="H1081" i="5"/>
  <c r="G1081" i="5"/>
  <c r="A1081" i="5"/>
  <c r="K829" i="5"/>
  <c r="J829" i="5"/>
  <c r="I829" i="5"/>
  <c r="H829" i="5"/>
  <c r="G829" i="5"/>
  <c r="A829" i="5"/>
  <c r="K457" i="5"/>
  <c r="J457" i="5"/>
  <c r="I457" i="5"/>
  <c r="H457" i="5"/>
  <c r="G457" i="5"/>
  <c r="A457" i="5"/>
  <c r="K1734" i="5"/>
  <c r="I1734" i="5"/>
  <c r="J1734" i="5"/>
  <c r="G1734" i="5"/>
  <c r="H1734" i="5"/>
  <c r="K1686" i="5"/>
  <c r="J1686" i="5"/>
  <c r="I1686" i="5"/>
  <c r="G1686" i="5"/>
  <c r="H1686" i="5"/>
  <c r="K1638" i="5"/>
  <c r="J1638" i="5"/>
  <c r="I1638" i="5"/>
  <c r="H1638" i="5"/>
  <c r="G1638" i="5"/>
  <c r="W1638" i="5"/>
  <c r="X1638" i="5" s="1"/>
  <c r="K1530" i="5"/>
  <c r="J1530" i="5"/>
  <c r="I1530" i="5"/>
  <c r="H1530" i="5"/>
  <c r="G1530" i="5"/>
  <c r="K1745" i="5"/>
  <c r="J1745" i="5"/>
  <c r="I1745" i="5"/>
  <c r="H1745" i="5"/>
  <c r="G1745" i="5"/>
  <c r="K1721" i="5"/>
  <c r="J1721" i="5"/>
  <c r="I1721" i="5"/>
  <c r="H1721" i="5"/>
  <c r="G1721" i="5"/>
  <c r="K1697" i="5"/>
  <c r="J1697" i="5"/>
  <c r="I1697" i="5"/>
  <c r="H1697" i="5"/>
  <c r="G1697" i="5"/>
  <c r="K1649" i="5"/>
  <c r="J1649" i="5"/>
  <c r="I1649" i="5"/>
  <c r="H1649" i="5"/>
  <c r="G1649" i="5"/>
  <c r="K1744" i="5"/>
  <c r="J1744" i="5"/>
  <c r="I1744" i="5"/>
  <c r="H1744" i="5"/>
  <c r="G1744" i="5"/>
  <c r="K1732" i="5"/>
  <c r="J1732" i="5"/>
  <c r="I1732" i="5"/>
  <c r="H1732" i="5"/>
  <c r="G1732" i="5"/>
  <c r="J1720" i="5"/>
  <c r="K1720" i="5"/>
  <c r="I1720" i="5"/>
  <c r="L1720" i="5" s="1"/>
  <c r="M1720" i="5" s="1"/>
  <c r="H1720" i="5"/>
  <c r="G1720" i="5"/>
  <c r="K1708" i="5"/>
  <c r="J1708" i="5"/>
  <c r="I1708" i="5"/>
  <c r="H1708" i="5"/>
  <c r="G1708" i="5"/>
  <c r="K1696" i="5"/>
  <c r="J1696" i="5"/>
  <c r="I1696" i="5"/>
  <c r="H1696" i="5"/>
  <c r="G1696" i="5"/>
  <c r="K1684" i="5"/>
  <c r="J1684" i="5"/>
  <c r="I1684" i="5"/>
  <c r="H1684" i="5"/>
  <c r="G1684" i="5"/>
  <c r="K1672" i="5"/>
  <c r="J1672" i="5"/>
  <c r="I1672" i="5"/>
  <c r="H1672" i="5"/>
  <c r="G1672" i="5"/>
  <c r="K1660" i="5"/>
  <c r="J1660" i="5"/>
  <c r="I1660" i="5"/>
  <c r="H1660" i="5"/>
  <c r="G1660" i="5"/>
  <c r="J1648" i="5"/>
  <c r="K1648" i="5"/>
  <c r="I1648" i="5"/>
  <c r="H1648" i="5"/>
  <c r="G1648" i="5"/>
  <c r="K1636" i="5"/>
  <c r="J1636" i="5"/>
  <c r="I1636" i="5"/>
  <c r="H1636" i="5"/>
  <c r="G1636" i="5"/>
  <c r="K1624" i="5"/>
  <c r="J1624" i="5"/>
  <c r="I1624" i="5"/>
  <c r="H1624" i="5"/>
  <c r="G1624" i="5"/>
  <c r="K1612" i="5"/>
  <c r="J1612" i="5"/>
  <c r="I1612" i="5"/>
  <c r="L1612" i="5" s="1"/>
  <c r="H1612" i="5"/>
  <c r="G1612" i="5"/>
  <c r="K1600" i="5"/>
  <c r="J1600" i="5"/>
  <c r="I1600" i="5"/>
  <c r="H1600" i="5"/>
  <c r="G1600" i="5"/>
  <c r="K1588" i="5"/>
  <c r="J1588" i="5"/>
  <c r="I1588" i="5"/>
  <c r="H1588" i="5"/>
  <c r="G1588" i="5"/>
  <c r="J1576" i="5"/>
  <c r="K1576" i="5"/>
  <c r="I1576" i="5"/>
  <c r="H1576" i="5"/>
  <c r="G1576" i="5"/>
  <c r="K1564" i="5"/>
  <c r="J1564" i="5"/>
  <c r="I1564" i="5"/>
  <c r="H1564" i="5"/>
  <c r="G1564" i="5"/>
  <c r="K1552" i="5"/>
  <c r="J1552" i="5"/>
  <c r="I1552" i="5"/>
  <c r="H1552" i="5"/>
  <c r="G1552" i="5"/>
  <c r="K1540" i="5"/>
  <c r="J1540" i="5"/>
  <c r="I1540" i="5"/>
  <c r="L1540" i="5" s="1"/>
  <c r="S1540" i="5" s="1"/>
  <c r="H1540" i="5"/>
  <c r="G1540" i="5"/>
  <c r="K1528" i="5"/>
  <c r="J1528" i="5"/>
  <c r="I1528" i="5"/>
  <c r="H1528" i="5"/>
  <c r="G1528" i="5"/>
  <c r="K1516" i="5"/>
  <c r="J1516" i="5"/>
  <c r="I1516" i="5"/>
  <c r="L1516" i="5" s="1"/>
  <c r="T1516" i="5" s="1"/>
  <c r="H1516" i="5"/>
  <c r="G1516" i="5"/>
  <c r="J1504" i="5"/>
  <c r="K1504" i="5"/>
  <c r="I1504" i="5"/>
  <c r="H1504" i="5"/>
  <c r="G1504" i="5"/>
  <c r="K1492" i="5"/>
  <c r="J1492" i="5"/>
  <c r="I1492" i="5"/>
  <c r="H1492" i="5"/>
  <c r="G1492" i="5"/>
  <c r="W1492" i="5"/>
  <c r="X1492" i="5" s="1"/>
  <c r="K1480" i="5"/>
  <c r="J1480" i="5"/>
  <c r="I1480" i="5"/>
  <c r="L1480" i="5" s="1"/>
  <c r="S1480" i="5" s="1"/>
  <c r="H1480" i="5"/>
  <c r="G1480" i="5"/>
  <c r="K1468" i="5"/>
  <c r="J1468" i="5"/>
  <c r="I1468" i="5"/>
  <c r="H1468" i="5"/>
  <c r="G1468" i="5"/>
  <c r="K1456" i="5"/>
  <c r="J1456" i="5"/>
  <c r="I1456" i="5"/>
  <c r="H1456" i="5"/>
  <c r="G1456" i="5"/>
  <c r="K1444" i="5"/>
  <c r="J1444" i="5"/>
  <c r="I1444" i="5"/>
  <c r="H1444" i="5"/>
  <c r="G1444" i="5"/>
  <c r="K1432" i="5"/>
  <c r="J1432" i="5"/>
  <c r="I1432" i="5"/>
  <c r="H1432" i="5"/>
  <c r="G1432" i="5"/>
  <c r="K1420" i="5"/>
  <c r="J1420" i="5"/>
  <c r="I1420" i="5"/>
  <c r="H1420" i="5"/>
  <c r="G1420" i="5"/>
  <c r="W1420" i="5"/>
  <c r="X1420" i="5" s="1"/>
  <c r="K1408" i="5"/>
  <c r="J1408" i="5"/>
  <c r="I1408" i="5"/>
  <c r="H1408" i="5"/>
  <c r="G1408" i="5"/>
  <c r="K1396" i="5"/>
  <c r="J1396" i="5"/>
  <c r="I1396" i="5"/>
  <c r="H1396" i="5"/>
  <c r="G1396" i="5"/>
  <c r="K1384" i="5"/>
  <c r="J1384" i="5"/>
  <c r="I1384" i="5"/>
  <c r="H1384" i="5"/>
  <c r="G1384" i="5"/>
  <c r="W1384" i="5"/>
  <c r="X1384" i="5" s="1"/>
  <c r="K1372" i="5"/>
  <c r="J1372" i="5"/>
  <c r="I1372" i="5"/>
  <c r="H1372" i="5"/>
  <c r="G1372" i="5"/>
  <c r="J1360" i="5"/>
  <c r="K1360" i="5"/>
  <c r="I1360" i="5"/>
  <c r="H1360" i="5"/>
  <c r="G1360" i="5"/>
  <c r="K1348" i="5"/>
  <c r="J1348" i="5"/>
  <c r="I1348" i="5"/>
  <c r="H1348" i="5"/>
  <c r="G1348" i="5"/>
  <c r="K1336" i="5"/>
  <c r="J1336" i="5"/>
  <c r="I1336" i="5"/>
  <c r="L1336" i="5" s="1"/>
  <c r="M1336" i="5" s="1"/>
  <c r="H1336" i="5"/>
  <c r="G1336" i="5"/>
  <c r="K1324" i="5"/>
  <c r="J1324" i="5"/>
  <c r="I1324" i="5"/>
  <c r="L1324" i="5" s="1"/>
  <c r="H1324" i="5"/>
  <c r="G1324" i="5"/>
  <c r="K1312" i="5"/>
  <c r="J1312" i="5"/>
  <c r="I1312" i="5"/>
  <c r="H1312" i="5"/>
  <c r="G1312" i="5"/>
  <c r="K1300" i="5"/>
  <c r="J1300" i="5"/>
  <c r="I1300" i="5"/>
  <c r="H1300" i="5"/>
  <c r="G1300" i="5"/>
  <c r="J1288" i="5"/>
  <c r="K1288" i="5"/>
  <c r="I1288" i="5"/>
  <c r="H1288" i="5"/>
  <c r="G1288" i="5"/>
  <c r="K1276" i="5"/>
  <c r="J1276" i="5"/>
  <c r="I1276" i="5"/>
  <c r="H1276" i="5"/>
  <c r="G1276" i="5"/>
  <c r="K1264" i="5"/>
  <c r="J1264" i="5"/>
  <c r="I1264" i="5"/>
  <c r="L1264" i="5" s="1"/>
  <c r="T1264" i="5" s="1"/>
  <c r="H1264" i="5"/>
  <c r="G1264" i="5"/>
  <c r="K1252" i="5"/>
  <c r="J1252" i="5"/>
  <c r="I1252" i="5"/>
  <c r="H1252" i="5"/>
  <c r="G1252" i="5"/>
  <c r="K1240" i="5"/>
  <c r="J1240" i="5"/>
  <c r="I1240" i="5"/>
  <c r="H1240" i="5"/>
  <c r="W1240" i="5"/>
  <c r="X1240" i="5" s="1"/>
  <c r="G1240" i="5"/>
  <c r="K1228" i="5"/>
  <c r="J1228" i="5"/>
  <c r="I1228" i="5"/>
  <c r="H1228" i="5"/>
  <c r="G1228" i="5"/>
  <c r="J1216" i="5"/>
  <c r="K1216" i="5"/>
  <c r="I1216" i="5"/>
  <c r="H1216" i="5"/>
  <c r="G1216" i="5"/>
  <c r="A1216" i="5"/>
  <c r="K1204" i="5"/>
  <c r="J1204" i="5"/>
  <c r="I1204" i="5"/>
  <c r="H1204" i="5"/>
  <c r="G1204" i="5"/>
  <c r="A1204" i="5"/>
  <c r="K1192" i="5"/>
  <c r="J1192" i="5"/>
  <c r="I1192" i="5"/>
  <c r="H1192" i="5"/>
  <c r="G1192" i="5"/>
  <c r="A1192" i="5"/>
  <c r="K1180" i="5"/>
  <c r="J1180" i="5"/>
  <c r="I1180" i="5"/>
  <c r="L1180" i="5" s="1"/>
  <c r="H1180" i="5"/>
  <c r="G1180" i="5"/>
  <c r="A1180" i="5"/>
  <c r="K1168" i="5"/>
  <c r="J1168" i="5"/>
  <c r="I1168" i="5"/>
  <c r="H1168" i="5"/>
  <c r="G1168" i="5"/>
  <c r="W1168" i="5"/>
  <c r="X1168" i="5" s="1"/>
  <c r="A1168" i="5"/>
  <c r="K1156" i="5"/>
  <c r="J1156" i="5"/>
  <c r="I1156" i="5"/>
  <c r="H1156" i="5"/>
  <c r="G1156" i="5"/>
  <c r="W1156" i="5"/>
  <c r="X1156" i="5" s="1"/>
  <c r="A1156" i="5"/>
  <c r="J1144" i="5"/>
  <c r="K1144" i="5"/>
  <c r="I1144" i="5"/>
  <c r="H1144" i="5"/>
  <c r="G1144" i="5"/>
  <c r="A1144" i="5"/>
  <c r="K1132" i="5"/>
  <c r="J1132" i="5"/>
  <c r="I1132" i="5"/>
  <c r="H1132" i="5"/>
  <c r="G1132" i="5"/>
  <c r="A1132" i="5"/>
  <c r="K1120" i="5"/>
  <c r="J1120" i="5"/>
  <c r="I1120" i="5"/>
  <c r="L1120" i="5" s="1"/>
  <c r="H1120" i="5"/>
  <c r="G1120" i="5"/>
  <c r="A1120" i="5"/>
  <c r="K1108" i="5"/>
  <c r="J1108" i="5"/>
  <c r="I1108" i="5"/>
  <c r="H1108" i="5"/>
  <c r="G1108" i="5"/>
  <c r="W1108" i="5"/>
  <c r="X1108" i="5" s="1"/>
  <c r="A1108" i="5"/>
  <c r="K1096" i="5"/>
  <c r="J1096" i="5"/>
  <c r="I1096" i="5"/>
  <c r="H1096" i="5"/>
  <c r="G1096" i="5"/>
  <c r="A1096" i="5"/>
  <c r="K1084" i="5"/>
  <c r="J1084" i="5"/>
  <c r="I1084" i="5"/>
  <c r="L1084" i="5" s="1"/>
  <c r="H1084" i="5"/>
  <c r="G1084" i="5"/>
  <c r="A1084" i="5"/>
  <c r="J1072" i="5"/>
  <c r="K1072" i="5"/>
  <c r="I1072" i="5"/>
  <c r="H1072" i="5"/>
  <c r="G1072" i="5"/>
  <c r="A1072" i="5"/>
  <c r="K1060" i="5"/>
  <c r="J1060" i="5"/>
  <c r="I1060" i="5"/>
  <c r="H1060" i="5"/>
  <c r="G1060" i="5"/>
  <c r="A1060" i="5"/>
  <c r="K1048" i="5"/>
  <c r="J1048" i="5"/>
  <c r="I1048" i="5"/>
  <c r="H1048" i="5"/>
  <c r="G1048" i="5"/>
  <c r="A1048" i="5"/>
  <c r="J1036" i="5"/>
  <c r="K1036" i="5"/>
  <c r="I1036" i="5"/>
  <c r="H1036" i="5"/>
  <c r="G1036" i="5"/>
  <c r="A1036" i="5"/>
  <c r="J1024" i="5"/>
  <c r="K1024" i="5"/>
  <c r="I1024" i="5"/>
  <c r="H1024" i="5"/>
  <c r="G1024" i="5"/>
  <c r="W1024" i="5"/>
  <c r="X1024" i="5" s="1"/>
  <c r="A1024" i="5"/>
  <c r="K1012" i="5"/>
  <c r="J1012" i="5"/>
  <c r="I1012" i="5"/>
  <c r="H1012" i="5"/>
  <c r="G1012" i="5"/>
  <c r="A1012" i="5"/>
  <c r="K1000" i="5"/>
  <c r="J1000" i="5"/>
  <c r="I1000" i="5"/>
  <c r="H1000" i="5"/>
  <c r="G1000" i="5"/>
  <c r="A1000" i="5"/>
  <c r="K988" i="5"/>
  <c r="J988" i="5"/>
  <c r="I988" i="5"/>
  <c r="H988" i="5"/>
  <c r="G988" i="5"/>
  <c r="A988" i="5"/>
  <c r="K976" i="5"/>
  <c r="J976" i="5"/>
  <c r="I976" i="5"/>
  <c r="H976" i="5"/>
  <c r="G976" i="5"/>
  <c r="A976" i="5"/>
  <c r="K964" i="5"/>
  <c r="J964" i="5"/>
  <c r="I964" i="5"/>
  <c r="H964" i="5"/>
  <c r="G964" i="5"/>
  <c r="A964" i="5"/>
  <c r="J952" i="5"/>
  <c r="K952" i="5"/>
  <c r="I952" i="5"/>
  <c r="H952" i="5"/>
  <c r="G952" i="5"/>
  <c r="W952" i="5"/>
  <c r="X952" i="5" s="1"/>
  <c r="A952" i="5"/>
  <c r="K940" i="5"/>
  <c r="J940" i="5"/>
  <c r="I940" i="5"/>
  <c r="H940" i="5"/>
  <c r="G940" i="5"/>
  <c r="A940" i="5"/>
  <c r="K928" i="5"/>
  <c r="J928" i="5"/>
  <c r="I928" i="5"/>
  <c r="H928" i="5"/>
  <c r="G928" i="5"/>
  <c r="A928" i="5"/>
  <c r="K916" i="5"/>
  <c r="J916" i="5"/>
  <c r="I916" i="5"/>
  <c r="H916" i="5"/>
  <c r="G916" i="5"/>
  <c r="W916" i="5"/>
  <c r="X916" i="5" s="1"/>
  <c r="A916" i="5"/>
  <c r="K904" i="5"/>
  <c r="J904" i="5"/>
  <c r="I904" i="5"/>
  <c r="H904" i="5"/>
  <c r="G904" i="5"/>
  <c r="A904" i="5"/>
  <c r="K892" i="5"/>
  <c r="J892" i="5"/>
  <c r="I892" i="5"/>
  <c r="H892" i="5"/>
  <c r="G892" i="5"/>
  <c r="A892" i="5"/>
  <c r="K880" i="5"/>
  <c r="J880" i="5"/>
  <c r="I880" i="5"/>
  <c r="H880" i="5"/>
  <c r="G880" i="5"/>
  <c r="A880" i="5"/>
  <c r="J868" i="5"/>
  <c r="K868" i="5"/>
  <c r="I868" i="5"/>
  <c r="H868" i="5"/>
  <c r="G868" i="5"/>
  <c r="W868" i="5"/>
  <c r="X868" i="5" s="1"/>
  <c r="A868" i="5"/>
  <c r="J856" i="5"/>
  <c r="K856" i="5"/>
  <c r="I856" i="5"/>
  <c r="H856" i="5"/>
  <c r="G856" i="5"/>
  <c r="A856" i="5"/>
  <c r="K844" i="5"/>
  <c r="J844" i="5"/>
  <c r="I844" i="5"/>
  <c r="H844" i="5"/>
  <c r="G844" i="5"/>
  <c r="A844" i="5"/>
  <c r="K832" i="5"/>
  <c r="J832" i="5"/>
  <c r="I832" i="5"/>
  <c r="H832" i="5"/>
  <c r="G832" i="5"/>
  <c r="A832" i="5"/>
  <c r="K820" i="5"/>
  <c r="J820" i="5"/>
  <c r="I820" i="5"/>
  <c r="H820" i="5"/>
  <c r="G820" i="5"/>
  <c r="A820" i="5"/>
  <c r="K808" i="5"/>
  <c r="J808" i="5"/>
  <c r="I808" i="5"/>
  <c r="H808" i="5"/>
  <c r="G808" i="5"/>
  <c r="A808" i="5"/>
  <c r="K796" i="5"/>
  <c r="J796" i="5"/>
  <c r="I796" i="5"/>
  <c r="H796" i="5"/>
  <c r="G796" i="5"/>
  <c r="A796" i="5"/>
  <c r="K784" i="5"/>
  <c r="J784" i="5"/>
  <c r="I784" i="5"/>
  <c r="H784" i="5"/>
  <c r="G784" i="5"/>
  <c r="A784" i="5"/>
  <c r="K772" i="5"/>
  <c r="J772" i="5"/>
  <c r="I772" i="5"/>
  <c r="H772" i="5"/>
  <c r="G772" i="5"/>
  <c r="A772" i="5"/>
  <c r="K760" i="5"/>
  <c r="J760" i="5"/>
  <c r="I760" i="5"/>
  <c r="H760" i="5"/>
  <c r="G760" i="5"/>
  <c r="A760" i="5"/>
  <c r="K748" i="5"/>
  <c r="J748" i="5"/>
  <c r="I748" i="5"/>
  <c r="H748" i="5"/>
  <c r="G748" i="5"/>
  <c r="A748" i="5"/>
  <c r="K736" i="5"/>
  <c r="J736" i="5"/>
  <c r="I736" i="5"/>
  <c r="H736" i="5"/>
  <c r="G736" i="5"/>
  <c r="A736" i="5"/>
  <c r="J724" i="5"/>
  <c r="K724" i="5"/>
  <c r="I724" i="5"/>
  <c r="H724" i="5"/>
  <c r="G724" i="5"/>
  <c r="A724" i="5"/>
  <c r="J712" i="5"/>
  <c r="K712" i="5"/>
  <c r="I712" i="5"/>
  <c r="H712" i="5"/>
  <c r="G712" i="5"/>
  <c r="A712" i="5"/>
  <c r="K700" i="5"/>
  <c r="J700" i="5"/>
  <c r="I700" i="5"/>
  <c r="H700" i="5"/>
  <c r="G700" i="5"/>
  <c r="A700" i="5"/>
  <c r="K688" i="5"/>
  <c r="J688" i="5"/>
  <c r="I688" i="5"/>
  <c r="H688" i="5"/>
  <c r="G688" i="5"/>
  <c r="A688" i="5"/>
  <c r="K676" i="5"/>
  <c r="J676" i="5"/>
  <c r="I676" i="5"/>
  <c r="H676" i="5"/>
  <c r="G676" i="5"/>
  <c r="W676" i="5"/>
  <c r="X676" i="5" s="1"/>
  <c r="A676" i="5"/>
  <c r="K664" i="5"/>
  <c r="J664" i="5"/>
  <c r="I664" i="5"/>
  <c r="H664" i="5"/>
  <c r="G664" i="5"/>
  <c r="A664" i="5"/>
  <c r="K652" i="5"/>
  <c r="J652" i="5"/>
  <c r="I652" i="5"/>
  <c r="H652" i="5"/>
  <c r="G652" i="5"/>
  <c r="A652" i="5"/>
  <c r="K640" i="5"/>
  <c r="J640" i="5"/>
  <c r="I640" i="5"/>
  <c r="H640" i="5"/>
  <c r="G640" i="5"/>
  <c r="A640" i="5"/>
  <c r="K628" i="5"/>
  <c r="J628" i="5"/>
  <c r="I628" i="5"/>
  <c r="H628" i="5"/>
  <c r="G628" i="5"/>
  <c r="A628" i="5"/>
  <c r="K616" i="5"/>
  <c r="J616" i="5"/>
  <c r="I616" i="5"/>
  <c r="H616" i="5"/>
  <c r="G616" i="5"/>
  <c r="A616" i="5"/>
  <c r="K604" i="5"/>
  <c r="J604" i="5"/>
  <c r="I604" i="5"/>
  <c r="H604" i="5"/>
  <c r="G604" i="5"/>
  <c r="A604" i="5"/>
  <c r="K592" i="5"/>
  <c r="J592" i="5"/>
  <c r="I592" i="5"/>
  <c r="H592" i="5"/>
  <c r="G592" i="5"/>
  <c r="A592" i="5"/>
  <c r="J580" i="5"/>
  <c r="K580" i="5"/>
  <c r="I580" i="5"/>
  <c r="H580" i="5"/>
  <c r="G580" i="5"/>
  <c r="A580" i="5"/>
  <c r="J568" i="5"/>
  <c r="K568" i="5"/>
  <c r="I568" i="5"/>
  <c r="H568" i="5"/>
  <c r="G568" i="5"/>
  <c r="A568" i="5"/>
  <c r="K556" i="5"/>
  <c r="J556" i="5"/>
  <c r="I556" i="5"/>
  <c r="H556" i="5"/>
  <c r="G556" i="5"/>
  <c r="A556" i="5"/>
  <c r="K544" i="5"/>
  <c r="J544" i="5"/>
  <c r="I544" i="5"/>
  <c r="H544" i="5"/>
  <c r="G544" i="5"/>
  <c r="A544" i="5"/>
  <c r="K532" i="5"/>
  <c r="J532" i="5"/>
  <c r="I532" i="5"/>
  <c r="H532" i="5"/>
  <c r="G532" i="5"/>
  <c r="A532" i="5"/>
  <c r="K520" i="5"/>
  <c r="J520" i="5"/>
  <c r="I520" i="5"/>
  <c r="H520" i="5"/>
  <c r="G520" i="5"/>
  <c r="A520" i="5"/>
  <c r="K508" i="5"/>
  <c r="J508" i="5"/>
  <c r="I508" i="5"/>
  <c r="H508" i="5"/>
  <c r="G508" i="5"/>
  <c r="A508" i="5"/>
  <c r="K496" i="5"/>
  <c r="J496" i="5"/>
  <c r="I496" i="5"/>
  <c r="H496" i="5"/>
  <c r="G496" i="5"/>
  <c r="A496" i="5"/>
  <c r="K484" i="5"/>
  <c r="J484" i="5"/>
  <c r="I484" i="5"/>
  <c r="H484" i="5"/>
  <c r="G484" i="5"/>
  <c r="A484" i="5"/>
  <c r="K472" i="5"/>
  <c r="J472" i="5"/>
  <c r="I472" i="5"/>
  <c r="H472" i="5"/>
  <c r="G472" i="5"/>
  <c r="A472" i="5"/>
  <c r="K460" i="5"/>
  <c r="J460" i="5"/>
  <c r="I460" i="5"/>
  <c r="H460" i="5"/>
  <c r="G460" i="5"/>
  <c r="A460" i="5"/>
  <c r="K448" i="5"/>
  <c r="J448" i="5"/>
  <c r="I448" i="5"/>
  <c r="L448" i="5" s="1"/>
  <c r="M448" i="5" s="1"/>
  <c r="H448" i="5"/>
  <c r="G448" i="5"/>
  <c r="A448" i="5"/>
  <c r="J436" i="5"/>
  <c r="K436" i="5"/>
  <c r="I436" i="5"/>
  <c r="H436" i="5"/>
  <c r="G436" i="5"/>
  <c r="W436" i="5"/>
  <c r="X436" i="5" s="1"/>
  <c r="A436" i="5"/>
  <c r="J424" i="5"/>
  <c r="K424" i="5"/>
  <c r="I424" i="5"/>
  <c r="H424" i="5"/>
  <c r="G424" i="5"/>
  <c r="A424" i="5"/>
  <c r="K412" i="5"/>
  <c r="J412" i="5"/>
  <c r="I412" i="5"/>
  <c r="H412" i="5"/>
  <c r="G412" i="5"/>
  <c r="A412" i="5"/>
  <c r="K400" i="5"/>
  <c r="J400" i="5"/>
  <c r="I400" i="5"/>
  <c r="H400" i="5"/>
  <c r="G400" i="5"/>
  <c r="A400" i="5"/>
  <c r="K388" i="5"/>
  <c r="J388" i="5"/>
  <c r="I388" i="5"/>
  <c r="H388" i="5"/>
  <c r="G388" i="5"/>
  <c r="A388" i="5"/>
  <c r="K376" i="5"/>
  <c r="J376" i="5"/>
  <c r="I376" i="5"/>
  <c r="H376" i="5"/>
  <c r="G376" i="5"/>
  <c r="A376" i="5"/>
  <c r="K364" i="5"/>
  <c r="J364" i="5"/>
  <c r="I364" i="5"/>
  <c r="H364" i="5"/>
  <c r="G364" i="5"/>
  <c r="A364" i="5"/>
  <c r="K352" i="5"/>
  <c r="J352" i="5"/>
  <c r="I352" i="5"/>
  <c r="H352" i="5"/>
  <c r="G352" i="5"/>
  <c r="A352" i="5"/>
  <c r="K340" i="5"/>
  <c r="J340" i="5"/>
  <c r="I340" i="5"/>
  <c r="H340" i="5"/>
  <c r="G340" i="5"/>
  <c r="W340" i="5"/>
  <c r="X340" i="5" s="1"/>
  <c r="A340" i="5"/>
  <c r="K328" i="5"/>
  <c r="J328" i="5"/>
  <c r="I328" i="5"/>
  <c r="H328" i="5"/>
  <c r="G328" i="5"/>
  <c r="A328" i="5"/>
  <c r="K316" i="5"/>
  <c r="J316" i="5"/>
  <c r="I316" i="5"/>
  <c r="H316" i="5"/>
  <c r="G316" i="5"/>
  <c r="A316" i="5"/>
  <c r="K304" i="5"/>
  <c r="J304" i="5"/>
  <c r="I304" i="5"/>
  <c r="H304" i="5"/>
  <c r="G304" i="5"/>
  <c r="W304" i="5"/>
  <c r="X304" i="5" s="1"/>
  <c r="A304" i="5"/>
  <c r="J292" i="5"/>
  <c r="K292" i="5"/>
  <c r="I292" i="5"/>
  <c r="H292" i="5"/>
  <c r="G292" i="5"/>
  <c r="A292" i="5"/>
  <c r="K280" i="5"/>
  <c r="J280" i="5"/>
  <c r="I280" i="5"/>
  <c r="H280" i="5"/>
  <c r="G280" i="5"/>
  <c r="A280" i="5"/>
  <c r="K268" i="5"/>
  <c r="J268" i="5"/>
  <c r="I268" i="5"/>
  <c r="H268" i="5"/>
  <c r="G268" i="5"/>
  <c r="A268" i="5"/>
  <c r="K256" i="5"/>
  <c r="J256" i="5"/>
  <c r="I256" i="5"/>
  <c r="H256" i="5"/>
  <c r="G256" i="5"/>
  <c r="A256" i="5"/>
  <c r="K244" i="5"/>
  <c r="J244" i="5"/>
  <c r="I244" i="5"/>
  <c r="H244" i="5"/>
  <c r="G244" i="5"/>
  <c r="A244" i="5"/>
  <c r="K232" i="5"/>
  <c r="J232" i="5"/>
  <c r="I232" i="5"/>
  <c r="H232" i="5"/>
  <c r="G232" i="5"/>
  <c r="A232" i="5"/>
  <c r="K220" i="5"/>
  <c r="J220" i="5"/>
  <c r="I220" i="5"/>
  <c r="H220" i="5"/>
  <c r="G220" i="5"/>
  <c r="A220" i="5"/>
  <c r="K208" i="5"/>
  <c r="J208" i="5"/>
  <c r="I208" i="5"/>
  <c r="H208" i="5"/>
  <c r="G208" i="5"/>
  <c r="A208" i="5"/>
  <c r="K196" i="5"/>
  <c r="J196" i="5"/>
  <c r="I196" i="5"/>
  <c r="H196" i="5"/>
  <c r="G196" i="5"/>
  <c r="A196" i="5"/>
  <c r="K184" i="5"/>
  <c r="J184" i="5"/>
  <c r="I184" i="5"/>
  <c r="H184" i="5"/>
  <c r="G184" i="5"/>
  <c r="A184" i="5"/>
  <c r="K172" i="5"/>
  <c r="J172" i="5"/>
  <c r="I172" i="5"/>
  <c r="H172" i="5"/>
  <c r="G172" i="5"/>
  <c r="A172" i="5"/>
  <c r="J160" i="5"/>
  <c r="K160" i="5"/>
  <c r="I160" i="5"/>
  <c r="H160" i="5"/>
  <c r="G160" i="5"/>
  <c r="A160" i="5"/>
  <c r="J148" i="5"/>
  <c r="K148" i="5"/>
  <c r="I148" i="5"/>
  <c r="H148" i="5"/>
  <c r="G148" i="5"/>
  <c r="A148" i="5"/>
  <c r="J136" i="5"/>
  <c r="I136" i="5"/>
  <c r="H136" i="5"/>
  <c r="G136" i="5"/>
  <c r="A136" i="5"/>
  <c r="J124" i="5"/>
  <c r="K124" i="5"/>
  <c r="I124" i="5"/>
  <c r="H124" i="5"/>
  <c r="G124" i="5"/>
  <c r="A124" i="5"/>
  <c r="J112" i="5"/>
  <c r="K112" i="5"/>
  <c r="I112" i="5"/>
  <c r="H112" i="5"/>
  <c r="G112" i="5"/>
  <c r="A112" i="5"/>
  <c r="J100" i="5"/>
  <c r="K100" i="5"/>
  <c r="I100" i="5"/>
  <c r="H100" i="5"/>
  <c r="G100" i="5"/>
  <c r="W100" i="5"/>
  <c r="X100" i="5" s="1"/>
  <c r="A100" i="5"/>
  <c r="J88" i="5"/>
  <c r="K88" i="5"/>
  <c r="I88" i="5"/>
  <c r="H88" i="5"/>
  <c r="G88" i="5"/>
  <c r="A88" i="5"/>
  <c r="J76" i="5"/>
  <c r="K76" i="5"/>
  <c r="I76" i="5"/>
  <c r="H76" i="5"/>
  <c r="G76" i="5"/>
  <c r="A76" i="5"/>
  <c r="J64" i="5"/>
  <c r="K64" i="5"/>
  <c r="I64" i="5"/>
  <c r="H64" i="5"/>
  <c r="G64" i="5"/>
  <c r="A64" i="5"/>
  <c r="K52" i="5"/>
  <c r="J52" i="5"/>
  <c r="I52" i="5"/>
  <c r="H52" i="5"/>
  <c r="G52" i="5"/>
  <c r="A52" i="5"/>
  <c r="K40" i="5"/>
  <c r="J40" i="5"/>
  <c r="I40" i="5"/>
  <c r="H40" i="5"/>
  <c r="G40" i="5"/>
  <c r="A40" i="5"/>
  <c r="K28" i="5"/>
  <c r="J28" i="5"/>
  <c r="I28" i="5"/>
  <c r="H28" i="5"/>
  <c r="G28" i="5"/>
  <c r="A28" i="5"/>
  <c r="J16" i="5"/>
  <c r="K16" i="5"/>
  <c r="I16" i="5"/>
  <c r="H16" i="5"/>
  <c r="G16" i="5"/>
  <c r="A16" i="5"/>
  <c r="A1732" i="5"/>
  <c r="A1714" i="5"/>
  <c r="A1696" i="5"/>
  <c r="A1678" i="5"/>
  <c r="A1660" i="5"/>
  <c r="A1637" i="5"/>
  <c r="A1613" i="5"/>
  <c r="A1589" i="5"/>
  <c r="A1565" i="5"/>
  <c r="A1541" i="5"/>
  <c r="A1517" i="5"/>
  <c r="A1493" i="5"/>
  <c r="A1469" i="5"/>
  <c r="A1445" i="5"/>
  <c r="A1421" i="5"/>
  <c r="A1396" i="5"/>
  <c r="A1360" i="5"/>
  <c r="A1324" i="5"/>
  <c r="A1288" i="5"/>
  <c r="A1252" i="5"/>
  <c r="A1207" i="5"/>
  <c r="A1135" i="5"/>
  <c r="A1063" i="5"/>
  <c r="A991" i="5"/>
  <c r="A919" i="5"/>
  <c r="A847" i="5"/>
  <c r="A775" i="5"/>
  <c r="A703" i="5"/>
  <c r="A631" i="5"/>
  <c r="A559" i="5"/>
  <c r="A487" i="5"/>
  <c r="A415" i="5"/>
  <c r="A343" i="5"/>
  <c r="A271" i="5"/>
  <c r="A199" i="5"/>
  <c r="A127" i="5"/>
  <c r="A55" i="5"/>
  <c r="K1682" i="5"/>
  <c r="J1682" i="5"/>
  <c r="I1682" i="5"/>
  <c r="L1682" i="5" s="1"/>
  <c r="T1682" i="5" s="1"/>
  <c r="H1682" i="5"/>
  <c r="G1682" i="5"/>
  <c r="A1682" i="5"/>
  <c r="K1526" i="5"/>
  <c r="J1526" i="5"/>
  <c r="I1526" i="5"/>
  <c r="L1526" i="5" s="1"/>
  <c r="H1526" i="5"/>
  <c r="G1526" i="5"/>
  <c r="A1526" i="5"/>
  <c r="K1394" i="5"/>
  <c r="J1394" i="5"/>
  <c r="I1394" i="5"/>
  <c r="H1394" i="5"/>
  <c r="G1394" i="5"/>
  <c r="A1394" i="5"/>
  <c r="K1238" i="5"/>
  <c r="J1238" i="5"/>
  <c r="I1238" i="5"/>
  <c r="H1238" i="5"/>
  <c r="G1238" i="5"/>
  <c r="A1238" i="5"/>
  <c r="K1106" i="5"/>
  <c r="J1106" i="5"/>
  <c r="I1106" i="5"/>
  <c r="H1106" i="5"/>
  <c r="G1106" i="5"/>
  <c r="A1106" i="5"/>
  <c r="K974" i="5"/>
  <c r="J974" i="5"/>
  <c r="I974" i="5"/>
  <c r="H974" i="5"/>
  <c r="G974" i="5"/>
  <c r="A974" i="5"/>
  <c r="K854" i="5"/>
  <c r="J854" i="5"/>
  <c r="I854" i="5"/>
  <c r="H854" i="5"/>
  <c r="G854" i="5"/>
  <c r="A854" i="5"/>
  <c r="K734" i="5"/>
  <c r="J734" i="5"/>
  <c r="I734" i="5"/>
  <c r="H734" i="5"/>
  <c r="G734" i="5"/>
  <c r="A734" i="5"/>
  <c r="K602" i="5"/>
  <c r="J602" i="5"/>
  <c r="I602" i="5"/>
  <c r="L602" i="5" s="1"/>
  <c r="H602" i="5"/>
  <c r="G602" i="5"/>
  <c r="A602" i="5"/>
  <c r="K446" i="5"/>
  <c r="I446" i="5"/>
  <c r="J446" i="5"/>
  <c r="H446" i="5"/>
  <c r="G446" i="5"/>
  <c r="A446" i="5"/>
  <c r="K338" i="5"/>
  <c r="J338" i="5"/>
  <c r="I338" i="5"/>
  <c r="H338" i="5"/>
  <c r="G338" i="5"/>
  <c r="A338" i="5"/>
  <c r="K206" i="5"/>
  <c r="J206" i="5"/>
  <c r="I206" i="5"/>
  <c r="H206" i="5"/>
  <c r="G206" i="5"/>
  <c r="A206" i="5"/>
  <c r="K98" i="5"/>
  <c r="J98" i="5"/>
  <c r="I98" i="5"/>
  <c r="H98" i="5"/>
  <c r="G98" i="5"/>
  <c r="A98" i="5"/>
  <c r="K1657" i="5"/>
  <c r="J1657" i="5"/>
  <c r="I1657" i="5"/>
  <c r="H1657" i="5"/>
  <c r="G1657" i="5"/>
  <c r="A1657" i="5"/>
  <c r="K1573" i="5"/>
  <c r="J1573" i="5"/>
  <c r="I1573" i="5"/>
  <c r="H1573" i="5"/>
  <c r="G1573" i="5"/>
  <c r="A1573" i="5"/>
  <c r="K1453" i="5"/>
  <c r="J1453" i="5"/>
  <c r="I1453" i="5"/>
  <c r="H1453" i="5"/>
  <c r="G1453" i="5"/>
  <c r="A1453" i="5"/>
  <c r="K1345" i="5"/>
  <c r="J1345" i="5"/>
  <c r="I1345" i="5"/>
  <c r="H1345" i="5"/>
  <c r="G1345" i="5"/>
  <c r="A1345" i="5"/>
  <c r="K1225" i="5"/>
  <c r="J1225" i="5"/>
  <c r="I1225" i="5"/>
  <c r="H1225" i="5"/>
  <c r="G1225" i="5"/>
  <c r="A1225" i="5"/>
  <c r="K1141" i="5"/>
  <c r="J1141" i="5"/>
  <c r="I1141" i="5"/>
  <c r="H1141" i="5"/>
  <c r="G1141" i="5"/>
  <c r="A1141" i="5"/>
  <c r="K1009" i="5"/>
  <c r="J1009" i="5"/>
  <c r="I1009" i="5"/>
  <c r="H1009" i="5"/>
  <c r="G1009" i="5"/>
  <c r="A1009" i="5"/>
  <c r="K925" i="5"/>
  <c r="J925" i="5"/>
  <c r="I925" i="5"/>
  <c r="H925" i="5"/>
  <c r="G925" i="5"/>
  <c r="A925" i="5"/>
  <c r="K841" i="5"/>
  <c r="J841" i="5"/>
  <c r="I841" i="5"/>
  <c r="H841" i="5"/>
  <c r="G841" i="5"/>
  <c r="A841" i="5"/>
  <c r="K733" i="5"/>
  <c r="J733" i="5"/>
  <c r="I733" i="5"/>
  <c r="H733" i="5"/>
  <c r="G733" i="5"/>
  <c r="A733" i="5"/>
  <c r="K661" i="5"/>
  <c r="J661" i="5"/>
  <c r="I661" i="5"/>
  <c r="H661" i="5"/>
  <c r="G661" i="5"/>
  <c r="A661" i="5"/>
  <c r="K577" i="5"/>
  <c r="J577" i="5"/>
  <c r="I577" i="5"/>
  <c r="H577" i="5"/>
  <c r="G577" i="5"/>
  <c r="A577" i="5"/>
  <c r="K493" i="5"/>
  <c r="J493" i="5"/>
  <c r="I493" i="5"/>
  <c r="H493" i="5"/>
  <c r="G493" i="5"/>
  <c r="A493" i="5"/>
  <c r="W493" i="5"/>
  <c r="X493" i="5" s="1"/>
  <c r="K409" i="5"/>
  <c r="J409" i="5"/>
  <c r="I409" i="5"/>
  <c r="H409" i="5"/>
  <c r="G409" i="5"/>
  <c r="A409" i="5"/>
  <c r="K337" i="5"/>
  <c r="J337" i="5"/>
  <c r="I337" i="5"/>
  <c r="H337" i="5"/>
  <c r="G337" i="5"/>
  <c r="A337" i="5"/>
  <c r="K277" i="5"/>
  <c r="J277" i="5"/>
  <c r="I277" i="5"/>
  <c r="H277" i="5"/>
  <c r="G277" i="5"/>
  <c r="A277" i="5"/>
  <c r="K205" i="5"/>
  <c r="J205" i="5"/>
  <c r="I205" i="5"/>
  <c r="H205" i="5"/>
  <c r="G205" i="5"/>
  <c r="A205" i="5"/>
  <c r="K169" i="5"/>
  <c r="J169" i="5"/>
  <c r="I169" i="5"/>
  <c r="L169" i="5" s="1"/>
  <c r="H169" i="5"/>
  <c r="G169" i="5"/>
  <c r="A169" i="5"/>
  <c r="K109" i="5"/>
  <c r="J109" i="5"/>
  <c r="I109" i="5"/>
  <c r="H109" i="5"/>
  <c r="G109" i="5"/>
  <c r="A109" i="5"/>
  <c r="K49" i="5"/>
  <c r="J49" i="5"/>
  <c r="I49" i="5"/>
  <c r="H49" i="5"/>
  <c r="G49" i="5"/>
  <c r="A49" i="5"/>
  <c r="K1722" i="5"/>
  <c r="J1722" i="5"/>
  <c r="I1722" i="5"/>
  <c r="G1722" i="5"/>
  <c r="H1722" i="5"/>
  <c r="K1662" i="5"/>
  <c r="J1662" i="5"/>
  <c r="I1662" i="5"/>
  <c r="H1662" i="5"/>
  <c r="G1662" i="5"/>
  <c r="K1578" i="5"/>
  <c r="J1578" i="5"/>
  <c r="I1578" i="5"/>
  <c r="H1578" i="5"/>
  <c r="G1578" i="5"/>
  <c r="K1743" i="5"/>
  <c r="J1743" i="5"/>
  <c r="I1743" i="5"/>
  <c r="H1743" i="5"/>
  <c r="G1743" i="5"/>
  <c r="K1731" i="5"/>
  <c r="J1731" i="5"/>
  <c r="I1731" i="5"/>
  <c r="L1731" i="5" s="1"/>
  <c r="H1731" i="5"/>
  <c r="G1731" i="5"/>
  <c r="K1719" i="5"/>
  <c r="J1719" i="5"/>
  <c r="I1719" i="5"/>
  <c r="H1719" i="5"/>
  <c r="G1719" i="5"/>
  <c r="K1707" i="5"/>
  <c r="J1707" i="5"/>
  <c r="I1707" i="5"/>
  <c r="H1707" i="5"/>
  <c r="G1707" i="5"/>
  <c r="K1695" i="5"/>
  <c r="J1695" i="5"/>
  <c r="I1695" i="5"/>
  <c r="L1695" i="5" s="1"/>
  <c r="H1695" i="5"/>
  <c r="G1695" i="5"/>
  <c r="K1683" i="5"/>
  <c r="J1683" i="5"/>
  <c r="I1683" i="5"/>
  <c r="H1683" i="5"/>
  <c r="G1683" i="5"/>
  <c r="K1671" i="5"/>
  <c r="J1671" i="5"/>
  <c r="I1671" i="5"/>
  <c r="H1671" i="5"/>
  <c r="G1671" i="5"/>
  <c r="K1659" i="5"/>
  <c r="J1659" i="5"/>
  <c r="I1659" i="5"/>
  <c r="H1659" i="5"/>
  <c r="G1659" i="5"/>
  <c r="K1647" i="5"/>
  <c r="J1647" i="5"/>
  <c r="I1647" i="5"/>
  <c r="H1647" i="5"/>
  <c r="G1647" i="5"/>
  <c r="A1647" i="5"/>
  <c r="K1635" i="5"/>
  <c r="J1635" i="5"/>
  <c r="I1635" i="5"/>
  <c r="H1635" i="5"/>
  <c r="G1635" i="5"/>
  <c r="A1635" i="5"/>
  <c r="K1623" i="5"/>
  <c r="J1623" i="5"/>
  <c r="I1623" i="5"/>
  <c r="L1623" i="5" s="1"/>
  <c r="M1623" i="5" s="1"/>
  <c r="H1623" i="5"/>
  <c r="G1623" i="5"/>
  <c r="A1623" i="5"/>
  <c r="K1611" i="5"/>
  <c r="J1611" i="5"/>
  <c r="I1611" i="5"/>
  <c r="H1611" i="5"/>
  <c r="G1611" i="5"/>
  <c r="A1611" i="5"/>
  <c r="K1599" i="5"/>
  <c r="J1599" i="5"/>
  <c r="I1599" i="5"/>
  <c r="H1599" i="5"/>
  <c r="G1599" i="5"/>
  <c r="W1599" i="5"/>
  <c r="X1599" i="5" s="1"/>
  <c r="A1599" i="5"/>
  <c r="K1587" i="5"/>
  <c r="J1587" i="5"/>
  <c r="I1587" i="5"/>
  <c r="H1587" i="5"/>
  <c r="G1587" i="5"/>
  <c r="A1587" i="5"/>
  <c r="K1575" i="5"/>
  <c r="J1575" i="5"/>
  <c r="I1575" i="5"/>
  <c r="H1575" i="5"/>
  <c r="G1575" i="5"/>
  <c r="A1575" i="5"/>
  <c r="K1563" i="5"/>
  <c r="J1563" i="5"/>
  <c r="I1563" i="5"/>
  <c r="H1563" i="5"/>
  <c r="G1563" i="5"/>
  <c r="A1563" i="5"/>
  <c r="K1551" i="5"/>
  <c r="J1551" i="5"/>
  <c r="I1551" i="5"/>
  <c r="H1551" i="5"/>
  <c r="G1551" i="5"/>
  <c r="W1551" i="5"/>
  <c r="X1551" i="5" s="1"/>
  <c r="A1551" i="5"/>
  <c r="K1539" i="5"/>
  <c r="J1539" i="5"/>
  <c r="I1539" i="5"/>
  <c r="H1539" i="5"/>
  <c r="G1539" i="5"/>
  <c r="A1539" i="5"/>
  <c r="K1527" i="5"/>
  <c r="J1527" i="5"/>
  <c r="I1527" i="5"/>
  <c r="H1527" i="5"/>
  <c r="G1527" i="5"/>
  <c r="A1527" i="5"/>
  <c r="K1515" i="5"/>
  <c r="J1515" i="5"/>
  <c r="I1515" i="5"/>
  <c r="H1515" i="5"/>
  <c r="G1515" i="5"/>
  <c r="A1515" i="5"/>
  <c r="K1503" i="5"/>
  <c r="J1503" i="5"/>
  <c r="I1503" i="5"/>
  <c r="H1503" i="5"/>
  <c r="G1503" i="5"/>
  <c r="A1503" i="5"/>
  <c r="K1491" i="5"/>
  <c r="J1491" i="5"/>
  <c r="I1491" i="5"/>
  <c r="H1491" i="5"/>
  <c r="G1491" i="5"/>
  <c r="A1491" i="5"/>
  <c r="K1479" i="5"/>
  <c r="J1479" i="5"/>
  <c r="I1479" i="5"/>
  <c r="H1479" i="5"/>
  <c r="G1479" i="5"/>
  <c r="A1479" i="5"/>
  <c r="K1467" i="5"/>
  <c r="J1467" i="5"/>
  <c r="I1467" i="5"/>
  <c r="L1467" i="5" s="1"/>
  <c r="H1467" i="5"/>
  <c r="G1467" i="5"/>
  <c r="A1467" i="5"/>
  <c r="K1455" i="5"/>
  <c r="J1455" i="5"/>
  <c r="I1455" i="5"/>
  <c r="H1455" i="5"/>
  <c r="G1455" i="5"/>
  <c r="A1455" i="5"/>
  <c r="K1443" i="5"/>
  <c r="J1443" i="5"/>
  <c r="I1443" i="5"/>
  <c r="H1443" i="5"/>
  <c r="G1443" i="5"/>
  <c r="W1443" i="5"/>
  <c r="X1443" i="5" s="1"/>
  <c r="A1443" i="5"/>
  <c r="K1431" i="5"/>
  <c r="J1431" i="5"/>
  <c r="I1431" i="5"/>
  <c r="L1431" i="5" s="1"/>
  <c r="H1431" i="5"/>
  <c r="G1431" i="5"/>
  <c r="A1431" i="5"/>
  <c r="K1419" i="5"/>
  <c r="J1419" i="5"/>
  <c r="I1419" i="5"/>
  <c r="L1419" i="5" s="1"/>
  <c r="H1419" i="5"/>
  <c r="G1419" i="5"/>
  <c r="A1419" i="5"/>
  <c r="K1407" i="5"/>
  <c r="J1407" i="5"/>
  <c r="I1407" i="5"/>
  <c r="H1407" i="5"/>
  <c r="G1407" i="5"/>
  <c r="A1407" i="5"/>
  <c r="K1395" i="5"/>
  <c r="J1395" i="5"/>
  <c r="I1395" i="5"/>
  <c r="H1395" i="5"/>
  <c r="G1395" i="5"/>
  <c r="W1395" i="5"/>
  <c r="X1395" i="5" s="1"/>
  <c r="A1395" i="5"/>
  <c r="K1383" i="5"/>
  <c r="J1383" i="5"/>
  <c r="I1383" i="5"/>
  <c r="H1383" i="5"/>
  <c r="G1383" i="5"/>
  <c r="A1383" i="5"/>
  <c r="K1371" i="5"/>
  <c r="J1371" i="5"/>
  <c r="I1371" i="5"/>
  <c r="H1371" i="5"/>
  <c r="G1371" i="5"/>
  <c r="A1371" i="5"/>
  <c r="K1359" i="5"/>
  <c r="J1359" i="5"/>
  <c r="I1359" i="5"/>
  <c r="H1359" i="5"/>
  <c r="G1359" i="5"/>
  <c r="W1359" i="5"/>
  <c r="X1359" i="5" s="1"/>
  <c r="A1359" i="5"/>
  <c r="K1347" i="5"/>
  <c r="J1347" i="5"/>
  <c r="I1347" i="5"/>
  <c r="H1347" i="5"/>
  <c r="G1347" i="5"/>
  <c r="A1347" i="5"/>
  <c r="K1335" i="5"/>
  <c r="J1335" i="5"/>
  <c r="I1335" i="5"/>
  <c r="H1335" i="5"/>
  <c r="G1335" i="5"/>
  <c r="A1335" i="5"/>
  <c r="K1323" i="5"/>
  <c r="J1323" i="5"/>
  <c r="I1323" i="5"/>
  <c r="L1323" i="5" s="1"/>
  <c r="H1323" i="5"/>
  <c r="G1323" i="5"/>
  <c r="A1323" i="5"/>
  <c r="K1311" i="5"/>
  <c r="J1311" i="5"/>
  <c r="I1311" i="5"/>
  <c r="L1311" i="5" s="1"/>
  <c r="H1311" i="5"/>
  <c r="G1311" i="5"/>
  <c r="A1311" i="5"/>
  <c r="K1299" i="5"/>
  <c r="J1299" i="5"/>
  <c r="I1299" i="5"/>
  <c r="H1299" i="5"/>
  <c r="G1299" i="5"/>
  <c r="A1299" i="5"/>
  <c r="K1287" i="5"/>
  <c r="J1287" i="5"/>
  <c r="I1287" i="5"/>
  <c r="H1287" i="5"/>
  <c r="G1287" i="5"/>
  <c r="A1287" i="5"/>
  <c r="K1275" i="5"/>
  <c r="J1275" i="5"/>
  <c r="I1275" i="5"/>
  <c r="H1275" i="5"/>
  <c r="G1275" i="5"/>
  <c r="A1275" i="5"/>
  <c r="K1263" i="5"/>
  <c r="J1263" i="5"/>
  <c r="I1263" i="5"/>
  <c r="H1263" i="5"/>
  <c r="G1263" i="5"/>
  <c r="A1263" i="5"/>
  <c r="K1251" i="5"/>
  <c r="J1251" i="5"/>
  <c r="I1251" i="5"/>
  <c r="H1251" i="5"/>
  <c r="G1251" i="5"/>
  <c r="A1251" i="5"/>
  <c r="K1239" i="5"/>
  <c r="J1239" i="5"/>
  <c r="I1239" i="5"/>
  <c r="L1239" i="5" s="1"/>
  <c r="H1239" i="5"/>
  <c r="G1239" i="5"/>
  <c r="A1239" i="5"/>
  <c r="K1227" i="5"/>
  <c r="J1227" i="5"/>
  <c r="I1227" i="5"/>
  <c r="H1227" i="5"/>
  <c r="G1227" i="5"/>
  <c r="A1227" i="5"/>
  <c r="K1215" i="5"/>
  <c r="J1215" i="5"/>
  <c r="I1215" i="5"/>
  <c r="H1215" i="5"/>
  <c r="G1215" i="5"/>
  <c r="A1215" i="5"/>
  <c r="K1203" i="5"/>
  <c r="J1203" i="5"/>
  <c r="I1203" i="5"/>
  <c r="H1203" i="5"/>
  <c r="G1203" i="5"/>
  <c r="A1203" i="5"/>
  <c r="K1191" i="5"/>
  <c r="J1191" i="5"/>
  <c r="I1191" i="5"/>
  <c r="H1191" i="5"/>
  <c r="G1191" i="5"/>
  <c r="A1191" i="5"/>
  <c r="K1179" i="5"/>
  <c r="J1179" i="5"/>
  <c r="I1179" i="5"/>
  <c r="L1179" i="5" s="1"/>
  <c r="S1179" i="5" s="1"/>
  <c r="H1179" i="5"/>
  <c r="G1179" i="5"/>
  <c r="A1179" i="5"/>
  <c r="K1167" i="5"/>
  <c r="J1167" i="5"/>
  <c r="I1167" i="5"/>
  <c r="H1167" i="5"/>
  <c r="G1167" i="5"/>
  <c r="A1167" i="5"/>
  <c r="K1155" i="5"/>
  <c r="J1155" i="5"/>
  <c r="I1155" i="5"/>
  <c r="H1155" i="5"/>
  <c r="G1155" i="5"/>
  <c r="A1155" i="5"/>
  <c r="K1143" i="5"/>
  <c r="J1143" i="5"/>
  <c r="I1143" i="5"/>
  <c r="H1143" i="5"/>
  <c r="G1143" i="5"/>
  <c r="A1143" i="5"/>
  <c r="K1131" i="5"/>
  <c r="J1131" i="5"/>
  <c r="I1131" i="5"/>
  <c r="L1131" i="5" s="1"/>
  <c r="T1131" i="5" s="1"/>
  <c r="H1131" i="5"/>
  <c r="G1131" i="5"/>
  <c r="A1131" i="5"/>
  <c r="K1119" i="5"/>
  <c r="J1119" i="5"/>
  <c r="I1119" i="5"/>
  <c r="H1119" i="5"/>
  <c r="G1119" i="5"/>
  <c r="A1119" i="5"/>
  <c r="K1107" i="5"/>
  <c r="J1107" i="5"/>
  <c r="I1107" i="5"/>
  <c r="H1107" i="5"/>
  <c r="G1107" i="5"/>
  <c r="A1107" i="5"/>
  <c r="K1095" i="5"/>
  <c r="J1095" i="5"/>
  <c r="I1095" i="5"/>
  <c r="H1095" i="5"/>
  <c r="G1095" i="5"/>
  <c r="A1095" i="5"/>
  <c r="K1083" i="5"/>
  <c r="J1083" i="5"/>
  <c r="I1083" i="5"/>
  <c r="L1083" i="5" s="1"/>
  <c r="T1083" i="5" s="1"/>
  <c r="H1083" i="5"/>
  <c r="G1083" i="5"/>
  <c r="A1083" i="5"/>
  <c r="K1071" i="5"/>
  <c r="J1071" i="5"/>
  <c r="I1071" i="5"/>
  <c r="H1071" i="5"/>
  <c r="G1071" i="5"/>
  <c r="A1071" i="5"/>
  <c r="K1059" i="5"/>
  <c r="J1059" i="5"/>
  <c r="I1059" i="5"/>
  <c r="H1059" i="5"/>
  <c r="G1059" i="5"/>
  <c r="A1059" i="5"/>
  <c r="K1047" i="5"/>
  <c r="J1047" i="5"/>
  <c r="I1047" i="5"/>
  <c r="L1047" i="5" s="1"/>
  <c r="H1047" i="5"/>
  <c r="G1047" i="5"/>
  <c r="A1047" i="5"/>
  <c r="K1035" i="5"/>
  <c r="J1035" i="5"/>
  <c r="I1035" i="5"/>
  <c r="H1035" i="5"/>
  <c r="G1035" i="5"/>
  <c r="A1035" i="5"/>
  <c r="K1023" i="5"/>
  <c r="J1023" i="5"/>
  <c r="I1023" i="5"/>
  <c r="H1023" i="5"/>
  <c r="G1023" i="5"/>
  <c r="A1023" i="5"/>
  <c r="K1011" i="5"/>
  <c r="J1011" i="5"/>
  <c r="I1011" i="5"/>
  <c r="H1011" i="5"/>
  <c r="G1011" i="5"/>
  <c r="A1011" i="5"/>
  <c r="K999" i="5"/>
  <c r="J999" i="5"/>
  <c r="I999" i="5"/>
  <c r="L999" i="5" s="1"/>
  <c r="H999" i="5"/>
  <c r="G999" i="5"/>
  <c r="A999" i="5"/>
  <c r="K987" i="5"/>
  <c r="J987" i="5"/>
  <c r="I987" i="5"/>
  <c r="H987" i="5"/>
  <c r="G987" i="5"/>
  <c r="A987" i="5"/>
  <c r="K975" i="5"/>
  <c r="J975" i="5"/>
  <c r="I975" i="5"/>
  <c r="H975" i="5"/>
  <c r="G975" i="5"/>
  <c r="A975" i="5"/>
  <c r="K963" i="5"/>
  <c r="J963" i="5"/>
  <c r="I963" i="5"/>
  <c r="H963" i="5"/>
  <c r="G963" i="5"/>
  <c r="W963" i="5"/>
  <c r="X963" i="5" s="1"/>
  <c r="A963" i="5"/>
  <c r="K951" i="5"/>
  <c r="J951" i="5"/>
  <c r="I951" i="5"/>
  <c r="H951" i="5"/>
  <c r="G951" i="5"/>
  <c r="A951" i="5"/>
  <c r="K939" i="5"/>
  <c r="J939" i="5"/>
  <c r="I939" i="5"/>
  <c r="H939" i="5"/>
  <c r="G939" i="5"/>
  <c r="A939" i="5"/>
  <c r="K927" i="5"/>
  <c r="J927" i="5"/>
  <c r="I927" i="5"/>
  <c r="H927" i="5"/>
  <c r="G927" i="5"/>
  <c r="A927" i="5"/>
  <c r="K915" i="5"/>
  <c r="J915" i="5"/>
  <c r="I915" i="5"/>
  <c r="H915" i="5"/>
  <c r="G915" i="5"/>
  <c r="A915" i="5"/>
  <c r="K903" i="5"/>
  <c r="J903" i="5"/>
  <c r="I903" i="5"/>
  <c r="H903" i="5"/>
  <c r="G903" i="5"/>
  <c r="A903" i="5"/>
  <c r="K891" i="5"/>
  <c r="J891" i="5"/>
  <c r="I891" i="5"/>
  <c r="H891" i="5"/>
  <c r="G891" i="5"/>
  <c r="A891" i="5"/>
  <c r="K879" i="5"/>
  <c r="J879" i="5"/>
  <c r="I879" i="5"/>
  <c r="L879" i="5" s="1"/>
  <c r="T879" i="5" s="1"/>
  <c r="H879" i="5"/>
  <c r="G879" i="5"/>
  <c r="W879" i="5"/>
  <c r="X879" i="5" s="1"/>
  <c r="A879" i="5"/>
  <c r="K867" i="5"/>
  <c r="J867" i="5"/>
  <c r="I867" i="5"/>
  <c r="H867" i="5"/>
  <c r="G867" i="5"/>
  <c r="A867" i="5"/>
  <c r="K855" i="5"/>
  <c r="J855" i="5"/>
  <c r="I855" i="5"/>
  <c r="L855" i="5" s="1"/>
  <c r="H855" i="5"/>
  <c r="G855" i="5"/>
  <c r="A855" i="5"/>
  <c r="K843" i="5"/>
  <c r="J843" i="5"/>
  <c r="I843" i="5"/>
  <c r="H843" i="5"/>
  <c r="G843" i="5"/>
  <c r="A843" i="5"/>
  <c r="K831" i="5"/>
  <c r="J831" i="5"/>
  <c r="I831" i="5"/>
  <c r="H831" i="5"/>
  <c r="G831" i="5"/>
  <c r="A831" i="5"/>
  <c r="K819" i="5"/>
  <c r="J819" i="5"/>
  <c r="I819" i="5"/>
  <c r="H819" i="5"/>
  <c r="G819" i="5"/>
  <c r="A819" i="5"/>
  <c r="K807" i="5"/>
  <c r="J807" i="5"/>
  <c r="I807" i="5"/>
  <c r="H807" i="5"/>
  <c r="G807" i="5"/>
  <c r="A807" i="5"/>
  <c r="K795" i="5"/>
  <c r="J795" i="5"/>
  <c r="I795" i="5"/>
  <c r="L795" i="5" s="1"/>
  <c r="S795" i="5" s="1"/>
  <c r="H795" i="5"/>
  <c r="G795" i="5"/>
  <c r="W795" i="5"/>
  <c r="X795" i="5" s="1"/>
  <c r="A795" i="5"/>
  <c r="K783" i="5"/>
  <c r="J783" i="5"/>
  <c r="I783" i="5"/>
  <c r="H783" i="5"/>
  <c r="G783" i="5"/>
  <c r="A783" i="5"/>
  <c r="K771" i="5"/>
  <c r="J771" i="5"/>
  <c r="I771" i="5"/>
  <c r="H771" i="5"/>
  <c r="G771" i="5"/>
  <c r="A771" i="5"/>
  <c r="K759" i="5"/>
  <c r="J759" i="5"/>
  <c r="I759" i="5"/>
  <c r="L759" i="5" s="1"/>
  <c r="S759" i="5" s="1"/>
  <c r="H759" i="5"/>
  <c r="G759" i="5"/>
  <c r="A759" i="5"/>
  <c r="K747" i="5"/>
  <c r="J747" i="5"/>
  <c r="I747" i="5"/>
  <c r="H747" i="5"/>
  <c r="G747" i="5"/>
  <c r="A747" i="5"/>
  <c r="K735" i="5"/>
  <c r="J735" i="5"/>
  <c r="I735" i="5"/>
  <c r="H735" i="5"/>
  <c r="G735" i="5"/>
  <c r="A735" i="5"/>
  <c r="K723" i="5"/>
  <c r="J723" i="5"/>
  <c r="I723" i="5"/>
  <c r="L723" i="5" s="1"/>
  <c r="M723" i="5" s="1"/>
  <c r="H723" i="5"/>
  <c r="G723" i="5"/>
  <c r="A723" i="5"/>
  <c r="K711" i="5"/>
  <c r="J711" i="5"/>
  <c r="I711" i="5"/>
  <c r="L711" i="5" s="1"/>
  <c r="T711" i="5" s="1"/>
  <c r="H711" i="5"/>
  <c r="G711" i="5"/>
  <c r="A711" i="5"/>
  <c r="K699" i="5"/>
  <c r="J699" i="5"/>
  <c r="I699" i="5"/>
  <c r="H699" i="5"/>
  <c r="G699" i="5"/>
  <c r="A699" i="5"/>
  <c r="K687" i="5"/>
  <c r="J687" i="5"/>
  <c r="I687" i="5"/>
  <c r="H687" i="5"/>
  <c r="G687" i="5"/>
  <c r="A687" i="5"/>
  <c r="K675" i="5"/>
  <c r="J675" i="5"/>
  <c r="I675" i="5"/>
  <c r="H675" i="5"/>
  <c r="G675" i="5"/>
  <c r="A675" i="5"/>
  <c r="K663" i="5"/>
  <c r="J663" i="5"/>
  <c r="I663" i="5"/>
  <c r="L663" i="5" s="1"/>
  <c r="H663" i="5"/>
  <c r="G663" i="5"/>
  <c r="A663" i="5"/>
  <c r="K651" i="5"/>
  <c r="J651" i="5"/>
  <c r="I651" i="5"/>
  <c r="H651" i="5"/>
  <c r="G651" i="5"/>
  <c r="A651" i="5"/>
  <c r="K639" i="5"/>
  <c r="J639" i="5"/>
  <c r="I639" i="5"/>
  <c r="H639" i="5"/>
  <c r="G639" i="5"/>
  <c r="A639" i="5"/>
  <c r="K627" i="5"/>
  <c r="J627" i="5"/>
  <c r="I627" i="5"/>
  <c r="H627" i="5"/>
  <c r="G627" i="5"/>
  <c r="A627" i="5"/>
  <c r="K615" i="5"/>
  <c r="J615" i="5"/>
  <c r="I615" i="5"/>
  <c r="H615" i="5"/>
  <c r="G615" i="5"/>
  <c r="A615" i="5"/>
  <c r="K603" i="5"/>
  <c r="J603" i="5"/>
  <c r="I603" i="5"/>
  <c r="H603" i="5"/>
  <c r="G603" i="5"/>
  <c r="A603" i="5"/>
  <c r="K591" i="5"/>
  <c r="J591" i="5"/>
  <c r="I591" i="5"/>
  <c r="H591" i="5"/>
  <c r="G591" i="5"/>
  <c r="W591" i="5"/>
  <c r="X591" i="5" s="1"/>
  <c r="A591" i="5"/>
  <c r="K579" i="5"/>
  <c r="J579" i="5"/>
  <c r="I579" i="5"/>
  <c r="H579" i="5"/>
  <c r="G579" i="5"/>
  <c r="A579" i="5"/>
  <c r="K567" i="5"/>
  <c r="J567" i="5"/>
  <c r="I567" i="5"/>
  <c r="H567" i="5"/>
  <c r="G567" i="5"/>
  <c r="A567" i="5"/>
  <c r="K555" i="5"/>
  <c r="J555" i="5"/>
  <c r="I555" i="5"/>
  <c r="L555" i="5" s="1"/>
  <c r="H555" i="5"/>
  <c r="G555" i="5"/>
  <c r="A555" i="5"/>
  <c r="K543" i="5"/>
  <c r="J543" i="5"/>
  <c r="H543" i="5"/>
  <c r="I543" i="5"/>
  <c r="G543" i="5"/>
  <c r="A543" i="5"/>
  <c r="K531" i="5"/>
  <c r="J531" i="5"/>
  <c r="I531" i="5"/>
  <c r="H531" i="5"/>
  <c r="G531" i="5"/>
  <c r="A531" i="5"/>
  <c r="K519" i="5"/>
  <c r="J519" i="5"/>
  <c r="I519" i="5"/>
  <c r="H519" i="5"/>
  <c r="G519" i="5"/>
  <c r="A519" i="5"/>
  <c r="K507" i="5"/>
  <c r="J507" i="5"/>
  <c r="I507" i="5"/>
  <c r="H507" i="5"/>
  <c r="G507" i="5"/>
  <c r="A507" i="5"/>
  <c r="K495" i="5"/>
  <c r="J495" i="5"/>
  <c r="I495" i="5"/>
  <c r="H495" i="5"/>
  <c r="G495" i="5"/>
  <c r="A495" i="5"/>
  <c r="K483" i="5"/>
  <c r="J483" i="5"/>
  <c r="I483" i="5"/>
  <c r="H483" i="5"/>
  <c r="G483" i="5"/>
  <c r="A483" i="5"/>
  <c r="K471" i="5"/>
  <c r="J471" i="5"/>
  <c r="I471" i="5"/>
  <c r="H471" i="5"/>
  <c r="G471" i="5"/>
  <c r="A471" i="5"/>
  <c r="K459" i="5"/>
  <c r="J459" i="5"/>
  <c r="I459" i="5"/>
  <c r="H459" i="5"/>
  <c r="G459" i="5"/>
  <c r="A459" i="5"/>
  <c r="K447" i="5"/>
  <c r="J447" i="5"/>
  <c r="I447" i="5"/>
  <c r="H447" i="5"/>
  <c r="G447" i="5"/>
  <c r="A447" i="5"/>
  <c r="K435" i="5"/>
  <c r="J435" i="5"/>
  <c r="I435" i="5"/>
  <c r="H435" i="5"/>
  <c r="G435" i="5"/>
  <c r="A435" i="5"/>
  <c r="K423" i="5"/>
  <c r="J423" i="5"/>
  <c r="I423" i="5"/>
  <c r="H423" i="5"/>
  <c r="G423" i="5"/>
  <c r="A423" i="5"/>
  <c r="K411" i="5"/>
  <c r="J411" i="5"/>
  <c r="I411" i="5"/>
  <c r="L411" i="5" s="1"/>
  <c r="S411" i="5" s="1"/>
  <c r="H411" i="5"/>
  <c r="G411" i="5"/>
  <c r="A411" i="5"/>
  <c r="K399" i="5"/>
  <c r="J399" i="5"/>
  <c r="I399" i="5"/>
  <c r="H399" i="5"/>
  <c r="G399" i="5"/>
  <c r="A399" i="5"/>
  <c r="K387" i="5"/>
  <c r="J387" i="5"/>
  <c r="I387" i="5"/>
  <c r="H387" i="5"/>
  <c r="G387" i="5"/>
  <c r="A387" i="5"/>
  <c r="K375" i="5"/>
  <c r="J375" i="5"/>
  <c r="I375" i="5"/>
  <c r="H375" i="5"/>
  <c r="G375" i="5"/>
  <c r="A375" i="5"/>
  <c r="K363" i="5"/>
  <c r="J363" i="5"/>
  <c r="I363" i="5"/>
  <c r="H363" i="5"/>
  <c r="G363" i="5"/>
  <c r="A363" i="5"/>
  <c r="K351" i="5"/>
  <c r="J351" i="5"/>
  <c r="I351" i="5"/>
  <c r="H351" i="5"/>
  <c r="G351" i="5"/>
  <c r="A351" i="5"/>
  <c r="K339" i="5"/>
  <c r="J339" i="5"/>
  <c r="I339" i="5"/>
  <c r="H339" i="5"/>
  <c r="G339" i="5"/>
  <c r="A339" i="5"/>
  <c r="K327" i="5"/>
  <c r="J327" i="5"/>
  <c r="I327" i="5"/>
  <c r="H327" i="5"/>
  <c r="G327" i="5"/>
  <c r="A327" i="5"/>
  <c r="K315" i="5"/>
  <c r="J315" i="5"/>
  <c r="I315" i="5"/>
  <c r="H315" i="5"/>
  <c r="G315" i="5"/>
  <c r="A315" i="5"/>
  <c r="K303" i="5"/>
  <c r="J303" i="5"/>
  <c r="I303" i="5"/>
  <c r="H303" i="5"/>
  <c r="G303" i="5"/>
  <c r="A303" i="5"/>
  <c r="K291" i="5"/>
  <c r="J291" i="5"/>
  <c r="I291" i="5"/>
  <c r="H291" i="5"/>
  <c r="G291" i="5"/>
  <c r="A291" i="5"/>
  <c r="K279" i="5"/>
  <c r="J279" i="5"/>
  <c r="I279" i="5"/>
  <c r="L279" i="5" s="1"/>
  <c r="S279" i="5" s="1"/>
  <c r="H279" i="5"/>
  <c r="G279" i="5"/>
  <c r="A279" i="5"/>
  <c r="K267" i="5"/>
  <c r="J267" i="5"/>
  <c r="I267" i="5"/>
  <c r="H267" i="5"/>
  <c r="G267" i="5"/>
  <c r="W267" i="5"/>
  <c r="X267" i="5" s="1"/>
  <c r="A267" i="5"/>
  <c r="K255" i="5"/>
  <c r="J255" i="5"/>
  <c r="I255" i="5"/>
  <c r="H255" i="5"/>
  <c r="G255" i="5"/>
  <c r="A255" i="5"/>
  <c r="K243" i="5"/>
  <c r="J243" i="5"/>
  <c r="I243" i="5"/>
  <c r="H243" i="5"/>
  <c r="G243" i="5"/>
  <c r="A243" i="5"/>
  <c r="K231" i="5"/>
  <c r="J231" i="5"/>
  <c r="I231" i="5"/>
  <c r="L231" i="5" s="1"/>
  <c r="H231" i="5"/>
  <c r="G231" i="5"/>
  <c r="A231" i="5"/>
  <c r="K219" i="5"/>
  <c r="J219" i="5"/>
  <c r="I219" i="5"/>
  <c r="H219" i="5"/>
  <c r="G219" i="5"/>
  <c r="A219" i="5"/>
  <c r="K207" i="5"/>
  <c r="J207" i="5"/>
  <c r="I207" i="5"/>
  <c r="H207" i="5"/>
  <c r="G207" i="5"/>
  <c r="A207" i="5"/>
  <c r="K195" i="5"/>
  <c r="J195" i="5"/>
  <c r="I195" i="5"/>
  <c r="H195" i="5"/>
  <c r="G195" i="5"/>
  <c r="A195" i="5"/>
  <c r="K183" i="5"/>
  <c r="J183" i="5"/>
  <c r="I183" i="5"/>
  <c r="L183" i="5" s="1"/>
  <c r="H183" i="5"/>
  <c r="G183" i="5"/>
  <c r="A183" i="5"/>
  <c r="K171" i="5"/>
  <c r="J171" i="5"/>
  <c r="I171" i="5"/>
  <c r="H171" i="5"/>
  <c r="G171" i="5"/>
  <c r="A171" i="5"/>
  <c r="K159" i="5"/>
  <c r="J159" i="5"/>
  <c r="I159" i="5"/>
  <c r="H159" i="5"/>
  <c r="G159" i="5"/>
  <c r="A159" i="5"/>
  <c r="K147" i="5"/>
  <c r="J147" i="5"/>
  <c r="I147" i="5"/>
  <c r="H147" i="5"/>
  <c r="G147" i="5"/>
  <c r="A147" i="5"/>
  <c r="K135" i="5"/>
  <c r="J135" i="5"/>
  <c r="I135" i="5"/>
  <c r="H135" i="5"/>
  <c r="G135" i="5"/>
  <c r="A135" i="5"/>
  <c r="K123" i="5"/>
  <c r="J123" i="5"/>
  <c r="I123" i="5"/>
  <c r="H123" i="5"/>
  <c r="G123" i="5"/>
  <c r="A123" i="5"/>
  <c r="K111" i="5"/>
  <c r="J111" i="5"/>
  <c r="I111" i="5"/>
  <c r="H111" i="5"/>
  <c r="G111" i="5"/>
  <c r="A111" i="5"/>
  <c r="K99" i="5"/>
  <c r="J99" i="5"/>
  <c r="I99" i="5"/>
  <c r="H99" i="5"/>
  <c r="G99" i="5"/>
  <c r="W99" i="5"/>
  <c r="X99" i="5" s="1"/>
  <c r="A99" i="5"/>
  <c r="K87" i="5"/>
  <c r="J87" i="5"/>
  <c r="I87" i="5"/>
  <c r="H87" i="5"/>
  <c r="G87" i="5"/>
  <c r="A87" i="5"/>
  <c r="K75" i="5"/>
  <c r="J75" i="5"/>
  <c r="I75" i="5"/>
  <c r="H75" i="5"/>
  <c r="G75" i="5"/>
  <c r="A75" i="5"/>
  <c r="K63" i="5"/>
  <c r="J63" i="5"/>
  <c r="I63" i="5"/>
  <c r="H63" i="5"/>
  <c r="G63" i="5"/>
  <c r="A63" i="5"/>
  <c r="K51" i="5"/>
  <c r="J51" i="5"/>
  <c r="I51" i="5"/>
  <c r="H51" i="5"/>
  <c r="G51" i="5"/>
  <c r="A51" i="5"/>
  <c r="K39" i="5"/>
  <c r="J39" i="5"/>
  <c r="I39" i="5"/>
  <c r="H39" i="5"/>
  <c r="G39" i="5"/>
  <c r="A39" i="5"/>
  <c r="A1747" i="5"/>
  <c r="A1731" i="5"/>
  <c r="A1711" i="5"/>
  <c r="A1695" i="5"/>
  <c r="A1675" i="5"/>
  <c r="A1659" i="5"/>
  <c r="A1636" i="5"/>
  <c r="A1612" i="5"/>
  <c r="A1588" i="5"/>
  <c r="A1564" i="5"/>
  <c r="A1540" i="5"/>
  <c r="A1516" i="5"/>
  <c r="A1492" i="5"/>
  <c r="A1468" i="5"/>
  <c r="A1444" i="5"/>
  <c r="A1420" i="5"/>
  <c r="A1391" i="5"/>
  <c r="A1355" i="5"/>
  <c r="A1319" i="5"/>
  <c r="A1283" i="5"/>
  <c r="A1247" i="5"/>
  <c r="A1206" i="5"/>
  <c r="A1134" i="5"/>
  <c r="A1062" i="5"/>
  <c r="A990" i="5"/>
  <c r="A918" i="5"/>
  <c r="A846" i="5"/>
  <c r="A774" i="5"/>
  <c r="A702" i="5"/>
  <c r="A630" i="5"/>
  <c r="A558" i="5"/>
  <c r="A486" i="5"/>
  <c r="A414" i="5"/>
  <c r="A342" i="5"/>
  <c r="A270" i="5"/>
  <c r="A198" i="5"/>
  <c r="A126" i="5"/>
  <c r="A54" i="5"/>
  <c r="K9" i="5"/>
  <c r="J9" i="5"/>
  <c r="I9" i="5"/>
  <c r="H9" i="5"/>
  <c r="G9" i="5"/>
  <c r="A9" i="5"/>
  <c r="K20" i="5"/>
  <c r="J20" i="5"/>
  <c r="I20" i="5"/>
  <c r="H20" i="5"/>
  <c r="G20" i="5"/>
  <c r="K8" i="5"/>
  <c r="J8" i="5"/>
  <c r="I8" i="5"/>
  <c r="H8" i="5"/>
  <c r="G8" i="5"/>
  <c r="A8" i="5"/>
  <c r="J4" i="5"/>
  <c r="I4" i="5"/>
  <c r="H4" i="5"/>
  <c r="G4" i="5"/>
  <c r="A4" i="5"/>
  <c r="K27" i="5"/>
  <c r="J27" i="5"/>
  <c r="I27" i="5"/>
  <c r="H27" i="5"/>
  <c r="G27" i="5"/>
  <c r="K15" i="5"/>
  <c r="J15" i="5"/>
  <c r="I15" i="5"/>
  <c r="H15" i="5"/>
  <c r="G15" i="5"/>
  <c r="A20" i="5"/>
  <c r="A3640" i="15"/>
  <c r="A3639" i="15"/>
  <c r="A3638" i="15"/>
  <c r="A3637" i="15"/>
  <c r="A3636" i="15"/>
  <c r="A3635" i="15"/>
  <c r="A3634" i="15"/>
  <c r="A3633" i="15"/>
  <c r="A3632" i="15"/>
  <c r="A3631" i="15"/>
  <c r="A3630" i="15"/>
  <c r="A3629" i="15"/>
  <c r="A3628" i="15"/>
  <c r="A3627" i="15"/>
  <c r="A3626" i="15"/>
  <c r="A3625" i="15"/>
  <c r="A3624" i="15"/>
  <c r="A3623" i="15"/>
  <c r="A3622" i="15"/>
  <c r="A3621" i="15"/>
  <c r="A3620" i="15"/>
  <c r="A3619" i="15"/>
  <c r="A3618" i="15"/>
  <c r="A3617" i="15"/>
  <c r="A3616" i="15"/>
  <c r="A3615" i="15"/>
  <c r="A3614" i="15"/>
  <c r="A3613" i="15"/>
  <c r="A3612" i="15"/>
  <c r="A3611" i="15"/>
  <c r="A3610" i="15"/>
  <c r="A3609" i="15"/>
  <c r="A3608" i="15"/>
  <c r="A3607" i="15"/>
  <c r="A3606" i="15"/>
  <c r="A3605" i="15"/>
  <c r="A3604" i="15"/>
  <c r="A3603" i="15"/>
  <c r="A3602" i="15"/>
  <c r="A3601" i="15"/>
  <c r="A3600" i="15"/>
  <c r="A3599" i="15"/>
  <c r="A3598" i="15"/>
  <c r="A3597" i="15"/>
  <c r="A3596" i="15"/>
  <c r="A3595" i="15"/>
  <c r="A3594" i="15"/>
  <c r="A3593" i="15"/>
  <c r="A3592" i="15"/>
  <c r="A3591" i="15"/>
  <c r="A3590" i="15"/>
  <c r="A3589" i="15"/>
  <c r="A3588" i="15"/>
  <c r="A3587" i="15"/>
  <c r="A3586" i="15"/>
  <c r="A3585" i="15"/>
  <c r="A3584" i="15"/>
  <c r="A3583" i="15"/>
  <c r="A3582" i="15"/>
  <c r="A3581" i="15"/>
  <c r="A3580" i="15"/>
  <c r="A3579" i="15"/>
  <c r="A3578" i="15"/>
  <c r="A3577" i="15"/>
  <c r="A3576" i="15"/>
  <c r="A3575" i="15"/>
  <c r="A3574" i="15"/>
  <c r="A3573" i="15"/>
  <c r="A3572" i="15"/>
  <c r="H3571" i="15"/>
  <c r="A3571" i="15"/>
  <c r="A3570" i="15"/>
  <c r="A3569" i="15"/>
  <c r="A3568" i="15"/>
  <c r="A3567" i="15"/>
  <c r="A3566" i="15"/>
  <c r="A3565" i="15"/>
  <c r="A3564" i="15"/>
  <c r="A3563" i="15"/>
  <c r="A3562" i="15"/>
  <c r="A3561" i="15"/>
  <c r="A3560" i="15"/>
  <c r="A3559" i="15"/>
  <c r="A3558" i="15"/>
  <c r="A3557" i="15"/>
  <c r="A3556" i="15"/>
  <c r="A3555" i="15"/>
  <c r="A3554" i="15"/>
  <c r="A3553" i="15"/>
  <c r="A3552" i="15"/>
  <c r="A3551" i="15"/>
  <c r="A3550" i="15"/>
  <c r="A3549" i="15"/>
  <c r="A3548" i="15"/>
  <c r="A3547" i="15"/>
  <c r="A3546" i="15"/>
  <c r="A3545" i="15"/>
  <c r="A3544" i="15"/>
  <c r="A3543" i="15"/>
  <c r="A3542" i="15"/>
  <c r="A3541" i="15"/>
  <c r="A3540" i="15"/>
  <c r="A3539" i="15"/>
  <c r="A3538" i="15"/>
  <c r="A3537" i="15"/>
  <c r="A3536" i="15"/>
  <c r="A3535" i="15"/>
  <c r="A3534" i="15"/>
  <c r="A3533" i="15"/>
  <c r="A3532" i="15"/>
  <c r="A3531" i="15"/>
  <c r="A3530" i="15"/>
  <c r="A3529" i="15"/>
  <c r="A3528" i="15"/>
  <c r="A3527" i="15"/>
  <c r="A3526" i="15"/>
  <c r="A3525" i="15"/>
  <c r="A3524" i="15"/>
  <c r="A3523" i="15"/>
  <c r="A3522" i="15"/>
  <c r="A3521" i="15"/>
  <c r="A3520" i="15"/>
  <c r="A3519" i="15"/>
  <c r="A3518" i="15"/>
  <c r="A3517" i="15"/>
  <c r="A3516" i="15"/>
  <c r="A3515" i="15"/>
  <c r="A3514" i="15"/>
  <c r="A3513" i="15"/>
  <c r="A3512" i="15"/>
  <c r="A3511" i="15"/>
  <c r="A3510" i="15"/>
  <c r="A3509" i="15"/>
  <c r="A3508" i="15"/>
  <c r="A3507" i="15"/>
  <c r="A3506" i="15"/>
  <c r="A3505" i="15"/>
  <c r="A3504" i="15"/>
  <c r="A3503" i="15"/>
  <c r="A3502" i="15"/>
  <c r="A3501" i="15"/>
  <c r="A3500" i="15"/>
  <c r="A3499" i="15"/>
  <c r="A3498" i="15"/>
  <c r="A3497" i="15"/>
  <c r="A3496" i="15"/>
  <c r="A3495" i="15"/>
  <c r="A3494" i="15"/>
  <c r="A3493" i="15"/>
  <c r="A3492" i="15"/>
  <c r="A3491" i="15"/>
  <c r="A3490" i="15"/>
  <c r="A3489" i="15"/>
  <c r="A3488" i="15"/>
  <c r="A3487" i="15"/>
  <c r="A3486" i="15"/>
  <c r="A3485" i="15"/>
  <c r="A3484" i="15"/>
  <c r="A3483" i="15"/>
  <c r="A3482" i="15"/>
  <c r="A3481" i="15"/>
  <c r="A3480" i="15"/>
  <c r="A3479" i="15"/>
  <c r="A3478" i="15"/>
  <c r="A3477" i="15"/>
  <c r="A3476" i="15"/>
  <c r="A3475" i="15"/>
  <c r="A3474" i="15"/>
  <c r="A3473" i="15"/>
  <c r="A3472" i="15"/>
  <c r="A3471" i="15"/>
  <c r="A3470" i="15"/>
  <c r="A3469" i="15"/>
  <c r="A3468" i="15"/>
  <c r="A3467" i="15"/>
  <c r="A3466" i="15"/>
  <c r="A3465" i="15"/>
  <c r="A3464" i="15"/>
  <c r="A3463" i="15"/>
  <c r="A3462" i="15"/>
  <c r="A3461" i="15"/>
  <c r="A3460" i="15"/>
  <c r="A3459" i="15"/>
  <c r="A3458" i="15"/>
  <c r="A3457" i="15"/>
  <c r="A3456" i="15"/>
  <c r="A3455" i="15"/>
  <c r="A3454" i="15"/>
  <c r="A3453" i="15"/>
  <c r="A3452" i="15"/>
  <c r="A3451" i="15"/>
  <c r="A3450" i="15"/>
  <c r="A3449" i="15"/>
  <c r="A3448" i="15"/>
  <c r="A3447" i="15"/>
  <c r="A3446" i="15"/>
  <c r="A3445" i="15"/>
  <c r="A3444" i="15"/>
  <c r="A3443" i="15"/>
  <c r="A3442" i="15"/>
  <c r="A3441" i="15"/>
  <c r="A3440" i="15"/>
  <c r="A3439" i="15"/>
  <c r="A3438" i="15"/>
  <c r="A3437" i="15"/>
  <c r="A3436" i="15"/>
  <c r="A3435" i="15"/>
  <c r="A3434" i="15"/>
  <c r="A3433" i="15"/>
  <c r="A3432" i="15"/>
  <c r="A3431" i="15"/>
  <c r="A3430" i="15"/>
  <c r="A3429" i="15"/>
  <c r="A3428" i="15"/>
  <c r="A3427" i="15"/>
  <c r="A3426" i="15"/>
  <c r="A3425" i="15"/>
  <c r="A3424" i="15"/>
  <c r="A3423" i="15"/>
  <c r="A3422" i="15"/>
  <c r="A3421" i="15"/>
  <c r="A3420" i="15"/>
  <c r="A3419" i="15"/>
  <c r="A3418" i="15"/>
  <c r="A3417" i="15"/>
  <c r="A3416" i="15"/>
  <c r="A3415" i="15"/>
  <c r="A3414" i="15"/>
  <c r="A3413" i="15"/>
  <c r="A3412" i="15"/>
  <c r="A3411" i="15"/>
  <c r="A3410" i="15"/>
  <c r="A3409" i="15"/>
  <c r="A3408" i="15"/>
  <c r="A3407" i="15"/>
  <c r="A3406" i="15"/>
  <c r="A3405" i="15"/>
  <c r="A3404" i="15"/>
  <c r="A3403" i="15"/>
  <c r="A3402" i="15"/>
  <c r="A3401" i="15"/>
  <c r="A3400" i="15"/>
  <c r="A3399" i="15"/>
  <c r="A3398" i="15"/>
  <c r="A3397" i="15"/>
  <c r="A3396" i="15"/>
  <c r="A3395" i="15"/>
  <c r="A3394" i="15"/>
  <c r="A3393" i="15"/>
  <c r="A3392" i="15"/>
  <c r="A3391" i="15"/>
  <c r="A3390" i="15"/>
  <c r="A3389" i="15"/>
  <c r="A3388" i="15"/>
  <c r="A3387" i="15"/>
  <c r="A3386" i="15"/>
  <c r="A3385" i="15"/>
  <c r="A3384" i="15"/>
  <c r="A3383" i="15"/>
  <c r="A3382" i="15"/>
  <c r="A3381" i="15"/>
  <c r="A3380" i="15"/>
  <c r="A3379" i="15"/>
  <c r="A3378" i="15"/>
  <c r="A3377" i="15"/>
  <c r="A3376" i="15"/>
  <c r="A3375" i="15"/>
  <c r="A3374" i="15"/>
  <c r="A3373" i="15"/>
  <c r="A3372" i="15"/>
  <c r="A3371" i="15"/>
  <c r="A3370" i="15"/>
  <c r="A3369" i="15"/>
  <c r="A3368" i="15"/>
  <c r="A3367" i="15"/>
  <c r="A3366" i="15"/>
  <c r="A3365" i="15"/>
  <c r="A3364" i="15"/>
  <c r="A3363" i="15"/>
  <c r="A3362" i="15"/>
  <c r="A3361" i="15"/>
  <c r="A3360" i="15"/>
  <c r="A3359" i="15"/>
  <c r="A3358" i="15"/>
  <c r="A3357" i="15"/>
  <c r="A3356" i="15"/>
  <c r="A3355" i="15"/>
  <c r="A3354" i="15"/>
  <c r="A3353" i="15"/>
  <c r="A3352" i="15"/>
  <c r="A3351" i="15"/>
  <c r="A3350" i="15"/>
  <c r="A3349" i="15"/>
  <c r="A3348" i="15"/>
  <c r="A3347" i="15"/>
  <c r="A3346" i="15"/>
  <c r="A3345" i="15"/>
  <c r="A3344" i="15"/>
  <c r="A3343" i="15"/>
  <c r="A3342" i="15"/>
  <c r="A3341" i="15"/>
  <c r="A3340" i="15"/>
  <c r="A3339" i="15"/>
  <c r="A3338" i="15"/>
  <c r="A3337" i="15"/>
  <c r="A3336" i="15"/>
  <c r="A3335" i="15"/>
  <c r="A3334" i="15"/>
  <c r="A3333" i="15"/>
  <c r="A3332" i="15"/>
  <c r="A3331" i="15"/>
  <c r="A3330" i="15"/>
  <c r="A3329" i="15"/>
  <c r="A3328" i="15"/>
  <c r="A3327" i="15"/>
  <c r="A3326" i="15"/>
  <c r="A3325" i="15"/>
  <c r="A3324" i="15"/>
  <c r="A3323" i="15"/>
  <c r="A3322" i="15"/>
  <c r="A3321" i="15"/>
  <c r="A3320" i="15"/>
  <c r="A3319" i="15"/>
  <c r="A3318" i="15"/>
  <c r="A3317" i="15"/>
  <c r="A3316" i="15"/>
  <c r="A3315" i="15"/>
  <c r="A3314" i="15"/>
  <c r="A3313" i="15"/>
  <c r="A3312" i="15"/>
  <c r="A3311" i="15"/>
  <c r="A3310" i="15"/>
  <c r="A3309" i="15"/>
  <c r="A3308" i="15"/>
  <c r="A3307" i="15"/>
  <c r="A3306" i="15"/>
  <c r="A3305" i="15"/>
  <c r="A3304" i="15"/>
  <c r="A3303" i="15"/>
  <c r="A3302" i="15"/>
  <c r="A3301" i="15"/>
  <c r="A3300" i="15"/>
  <c r="A3299" i="15"/>
  <c r="A3298" i="15"/>
  <c r="A3297" i="15"/>
  <c r="A3296" i="15"/>
  <c r="A3295" i="15"/>
  <c r="A3294" i="15"/>
  <c r="A3293" i="15"/>
  <c r="A3292" i="15"/>
  <c r="A3291" i="15"/>
  <c r="A3290" i="15"/>
  <c r="A3289" i="15"/>
  <c r="A3288" i="15"/>
  <c r="A3287" i="15"/>
  <c r="A3286" i="15"/>
  <c r="A3285" i="15"/>
  <c r="A3284" i="15"/>
  <c r="A3283" i="15"/>
  <c r="A3282" i="15"/>
  <c r="A3281" i="15"/>
  <c r="A3280" i="15"/>
  <c r="A3279" i="15"/>
  <c r="A3278" i="15"/>
  <c r="A3277" i="15"/>
  <c r="A3276" i="15"/>
  <c r="A3275" i="15"/>
  <c r="A3274" i="15"/>
  <c r="A3273" i="15"/>
  <c r="A3272" i="15"/>
  <c r="A3271" i="15"/>
  <c r="A3270" i="15"/>
  <c r="A3269" i="15"/>
  <c r="A3268" i="15"/>
  <c r="A3267" i="15"/>
  <c r="A3266" i="15"/>
  <c r="A3265" i="15"/>
  <c r="A3264" i="15"/>
  <c r="A3263" i="15"/>
  <c r="A3262" i="15"/>
  <c r="A3261" i="15"/>
  <c r="A3260" i="15"/>
  <c r="A3259" i="15"/>
  <c r="A3258" i="15"/>
  <c r="A3257" i="15"/>
  <c r="A3256" i="15"/>
  <c r="A3255" i="15"/>
  <c r="A3254" i="15"/>
  <c r="A3253" i="15"/>
  <c r="A3252" i="15"/>
  <c r="A3251" i="15"/>
  <c r="A3250" i="15"/>
  <c r="A3249" i="15"/>
  <c r="A3248" i="15"/>
  <c r="A3247" i="15"/>
  <c r="A3246" i="15"/>
  <c r="A3245" i="15"/>
  <c r="A3244" i="15"/>
  <c r="A3243" i="15"/>
  <c r="A3242" i="15"/>
  <c r="A3241" i="15"/>
  <c r="A3240" i="15"/>
  <c r="A3239" i="15"/>
  <c r="A3238" i="15"/>
  <c r="A3237" i="15"/>
  <c r="A3236" i="15"/>
  <c r="A3235" i="15"/>
  <c r="A3234" i="15"/>
  <c r="A3233" i="15"/>
  <c r="A3232" i="15"/>
  <c r="A3231" i="15"/>
  <c r="A3230" i="15"/>
  <c r="A3229" i="15"/>
  <c r="A3228" i="15"/>
  <c r="A3227" i="15"/>
  <c r="A3226" i="15"/>
  <c r="A3225" i="15"/>
  <c r="A3224" i="15"/>
  <c r="A3223" i="15"/>
  <c r="A3222" i="15"/>
  <c r="A3221" i="15"/>
  <c r="A3220" i="15"/>
  <c r="A3219" i="15"/>
  <c r="A3218" i="15"/>
  <c r="A3217" i="15"/>
  <c r="A3216" i="15"/>
  <c r="A3215" i="15"/>
  <c r="A3214" i="15"/>
  <c r="A3213" i="15"/>
  <c r="A3212" i="15"/>
  <c r="A3211" i="15"/>
  <c r="A3210" i="15"/>
  <c r="A3209" i="15"/>
  <c r="A3208" i="15"/>
  <c r="A3207" i="15"/>
  <c r="A3206" i="15"/>
  <c r="A3205" i="15"/>
  <c r="A3204" i="15"/>
  <c r="A3203" i="15"/>
  <c r="A3202" i="15"/>
  <c r="A3201" i="15"/>
  <c r="A3200" i="15"/>
  <c r="A3199" i="15"/>
  <c r="A3198" i="15"/>
  <c r="A3197" i="15"/>
  <c r="A3196" i="15"/>
  <c r="A3195" i="15"/>
  <c r="A3194" i="15"/>
  <c r="A3193" i="15"/>
  <c r="A3192" i="15"/>
  <c r="A3191" i="15"/>
  <c r="A3190" i="15"/>
  <c r="A3189" i="15"/>
  <c r="A3188" i="15"/>
  <c r="A3187" i="15"/>
  <c r="A3186" i="15"/>
  <c r="A3185" i="15"/>
  <c r="A3184" i="15"/>
  <c r="A3183" i="15"/>
  <c r="A3182" i="15"/>
  <c r="A3181" i="15"/>
  <c r="A3180" i="15"/>
  <c r="A3179" i="15"/>
  <c r="A3178" i="15"/>
  <c r="A3177" i="15"/>
  <c r="A3176" i="15"/>
  <c r="A3175" i="15"/>
  <c r="A3174" i="15"/>
  <c r="A3173" i="15"/>
  <c r="A3172" i="15"/>
  <c r="A3171" i="15"/>
  <c r="A3170" i="15"/>
  <c r="A3169" i="15"/>
  <c r="A3168" i="15"/>
  <c r="A3167" i="15"/>
  <c r="A3166" i="15"/>
  <c r="A3165" i="15"/>
  <c r="A3164" i="15"/>
  <c r="A3163" i="15"/>
  <c r="A3162" i="15"/>
  <c r="A3161" i="15"/>
  <c r="A3160" i="15"/>
  <c r="A3159" i="15"/>
  <c r="A3158" i="15"/>
  <c r="A3157" i="15"/>
  <c r="A3156" i="15"/>
  <c r="A3155" i="15"/>
  <c r="A3154" i="15"/>
  <c r="A3153" i="15"/>
  <c r="A3152" i="15"/>
  <c r="A3151" i="15"/>
  <c r="A3150" i="15"/>
  <c r="A3149" i="15"/>
  <c r="A3148" i="15"/>
  <c r="A3147" i="15"/>
  <c r="A3146" i="15"/>
  <c r="A3145" i="15"/>
  <c r="A3144" i="15"/>
  <c r="A3143" i="15"/>
  <c r="A3142" i="15"/>
  <c r="A3141" i="15"/>
  <c r="A3140" i="15"/>
  <c r="A3139" i="15"/>
  <c r="A3138" i="15"/>
  <c r="A3137" i="15"/>
  <c r="A3136" i="15"/>
  <c r="A3135" i="15"/>
  <c r="A3134" i="15"/>
  <c r="A3133" i="15"/>
  <c r="A3132" i="15"/>
  <c r="A3131" i="15"/>
  <c r="A3130" i="15"/>
  <c r="A3129" i="15"/>
  <c r="A3128" i="15"/>
  <c r="A3127" i="15"/>
  <c r="A3126" i="15"/>
  <c r="A3125" i="15"/>
  <c r="A3124" i="15"/>
  <c r="A3123" i="15"/>
  <c r="A3122" i="15"/>
  <c r="A3121" i="15"/>
  <c r="A3120" i="15"/>
  <c r="A3119" i="15"/>
  <c r="A3118" i="15"/>
  <c r="A3117" i="15"/>
  <c r="A3116" i="15"/>
  <c r="A3115" i="15"/>
  <c r="A3114" i="15"/>
  <c r="A3113" i="15"/>
  <c r="A3112" i="15"/>
  <c r="A3111" i="15"/>
  <c r="A3110" i="15"/>
  <c r="A3109" i="15"/>
  <c r="A3108" i="15"/>
  <c r="A3107" i="15"/>
  <c r="A3106" i="15"/>
  <c r="A3105" i="15"/>
  <c r="A3104" i="15"/>
  <c r="A3103" i="15"/>
  <c r="A3102" i="15"/>
  <c r="A3101" i="15"/>
  <c r="A3100" i="15"/>
  <c r="A3099" i="15"/>
  <c r="A3098" i="15"/>
  <c r="A3097" i="15"/>
  <c r="A3096" i="15"/>
  <c r="A3095" i="15"/>
  <c r="A3094" i="15"/>
  <c r="A3093" i="15"/>
  <c r="A3092" i="15"/>
  <c r="A3091" i="15"/>
  <c r="A3090" i="15"/>
  <c r="A3089" i="15"/>
  <c r="A3088" i="15"/>
  <c r="A3087" i="15"/>
  <c r="A3086" i="15"/>
  <c r="A3085" i="15"/>
  <c r="A3084" i="15"/>
  <c r="A3083" i="15"/>
  <c r="A3082" i="15"/>
  <c r="A3081" i="15"/>
  <c r="A3080" i="15"/>
  <c r="A3079" i="15"/>
  <c r="A3078" i="15"/>
  <c r="A3077" i="15"/>
  <c r="A3076" i="15"/>
  <c r="A3075" i="15"/>
  <c r="A3074" i="15"/>
  <c r="A3073" i="15"/>
  <c r="A3072" i="15"/>
  <c r="A3071" i="15"/>
  <c r="A3070" i="15"/>
  <c r="A3069" i="15"/>
  <c r="A3068" i="15"/>
  <c r="A3067" i="15"/>
  <c r="A3066" i="15"/>
  <c r="A3065" i="15"/>
  <c r="A3064" i="15"/>
  <c r="A3063" i="15"/>
  <c r="A3062" i="15"/>
  <c r="A3061" i="15"/>
  <c r="A3060" i="15"/>
  <c r="A3059" i="15"/>
  <c r="A3058" i="15"/>
  <c r="A3057" i="15"/>
  <c r="A3056" i="15"/>
  <c r="A3055" i="15"/>
  <c r="A3054" i="15"/>
  <c r="A3053" i="15"/>
  <c r="A3052" i="15"/>
  <c r="A3051" i="15"/>
  <c r="A3050" i="15"/>
  <c r="A3049" i="15"/>
  <c r="A3048" i="15"/>
  <c r="A3047" i="15"/>
  <c r="A3046" i="15"/>
  <c r="A3045" i="15"/>
  <c r="A3044" i="15"/>
  <c r="A3043" i="15"/>
  <c r="A3042" i="15"/>
  <c r="A3041" i="15"/>
  <c r="A3040" i="15"/>
  <c r="A3039" i="15"/>
  <c r="A3038" i="15"/>
  <c r="A3037" i="15"/>
  <c r="A3036" i="15"/>
  <c r="A3035" i="15"/>
  <c r="A3034" i="15"/>
  <c r="A3033" i="15"/>
  <c r="A3032" i="15"/>
  <c r="A3031" i="15"/>
  <c r="A3030" i="15"/>
  <c r="A3029" i="15"/>
  <c r="A3028" i="15"/>
  <c r="A3027" i="15"/>
  <c r="A3026" i="15"/>
  <c r="A3025" i="15"/>
  <c r="A3024" i="15"/>
  <c r="A3023" i="15"/>
  <c r="A3022" i="15"/>
  <c r="A3021" i="15"/>
  <c r="A3020" i="15"/>
  <c r="A3019" i="15"/>
  <c r="A3018" i="15"/>
  <c r="A3017" i="15"/>
  <c r="A3016" i="15"/>
  <c r="A3015" i="15"/>
  <c r="A3014" i="15"/>
  <c r="A3013" i="15"/>
  <c r="A3012" i="15"/>
  <c r="A3011" i="15"/>
  <c r="A3010" i="15"/>
  <c r="A3009" i="15"/>
  <c r="A3008" i="15"/>
  <c r="A3007" i="15"/>
  <c r="A3006" i="15"/>
  <c r="A3005" i="15"/>
  <c r="A3004" i="15"/>
  <c r="A3003" i="15"/>
  <c r="A3002" i="15"/>
  <c r="A3001" i="15"/>
  <c r="A3000" i="15"/>
  <c r="A2999" i="15"/>
  <c r="A2998" i="15"/>
  <c r="A2997" i="15"/>
  <c r="A2996" i="15"/>
  <c r="A2995" i="15"/>
  <c r="A2994" i="15"/>
  <c r="A2993" i="15"/>
  <c r="A2992" i="15"/>
  <c r="A2991" i="15"/>
  <c r="A2990" i="15"/>
  <c r="A2989" i="15"/>
  <c r="A2988" i="15"/>
  <c r="A2987" i="15"/>
  <c r="A2986" i="15"/>
  <c r="A2985" i="15"/>
  <c r="A2984" i="15"/>
  <c r="A2983" i="15"/>
  <c r="A2982" i="15"/>
  <c r="A2981" i="15"/>
  <c r="A2980" i="15"/>
  <c r="A2979" i="15"/>
  <c r="A2978" i="15"/>
  <c r="A2977" i="15"/>
  <c r="A2976" i="15"/>
  <c r="A2975" i="15"/>
  <c r="A2974" i="15"/>
  <c r="A2973" i="15"/>
  <c r="A2972" i="15"/>
  <c r="A2971" i="15"/>
  <c r="A2970" i="15"/>
  <c r="A2969" i="15"/>
  <c r="A2968" i="15"/>
  <c r="A2967" i="15"/>
  <c r="A2966" i="15"/>
  <c r="A2965" i="15"/>
  <c r="A2964" i="15"/>
  <c r="A2963" i="15"/>
  <c r="A2962" i="15"/>
  <c r="A2961" i="15"/>
  <c r="A2960" i="15"/>
  <c r="A2959" i="15"/>
  <c r="A2958" i="15"/>
  <c r="A2957" i="15"/>
  <c r="A2956" i="15"/>
  <c r="A2955" i="15"/>
  <c r="A2954" i="15"/>
  <c r="A2953" i="15"/>
  <c r="A2952" i="15"/>
  <c r="A2951" i="15"/>
  <c r="A2950" i="15"/>
  <c r="A2949" i="15"/>
  <c r="A2948" i="15"/>
  <c r="A2947" i="15"/>
  <c r="A2946" i="15"/>
  <c r="A2945" i="15"/>
  <c r="A2944" i="15"/>
  <c r="A2943" i="15"/>
  <c r="A2942" i="15"/>
  <c r="A2941" i="15"/>
  <c r="A2940" i="15"/>
  <c r="A2939" i="15"/>
  <c r="A2938" i="15"/>
  <c r="A2937" i="15"/>
  <c r="A2936" i="15"/>
  <c r="A2935" i="15"/>
  <c r="A2934" i="15"/>
  <c r="A2933" i="15"/>
  <c r="A2932" i="15"/>
  <c r="A2931" i="15"/>
  <c r="A2930" i="15"/>
  <c r="A2929" i="15"/>
  <c r="A2928" i="15"/>
  <c r="A2927" i="15"/>
  <c r="A2926" i="15"/>
  <c r="A2925" i="15"/>
  <c r="A2924" i="15"/>
  <c r="A2923" i="15"/>
  <c r="A2922" i="15"/>
  <c r="A2921" i="15"/>
  <c r="A2920" i="15"/>
  <c r="A2919" i="15"/>
  <c r="A2918" i="15"/>
  <c r="A2917" i="15"/>
  <c r="A2916" i="15"/>
  <c r="A2915" i="15"/>
  <c r="A2914" i="15"/>
  <c r="A2913" i="15"/>
  <c r="A2912" i="15"/>
  <c r="A2911" i="15"/>
  <c r="A2910" i="15"/>
  <c r="A2909" i="15"/>
  <c r="A2908" i="15"/>
  <c r="A2907" i="15"/>
  <c r="A2906" i="15"/>
  <c r="A2905" i="15"/>
  <c r="A2904" i="15"/>
  <c r="A2903" i="15"/>
  <c r="A2902" i="15"/>
  <c r="A2901" i="15"/>
  <c r="A2900" i="15"/>
  <c r="A2899" i="15"/>
  <c r="A2898" i="15"/>
  <c r="A2897" i="15"/>
  <c r="A2896" i="15"/>
  <c r="A2895" i="15"/>
  <c r="A2894" i="15"/>
  <c r="A2893" i="15"/>
  <c r="A2892" i="15"/>
  <c r="A2891" i="15"/>
  <c r="A2890" i="15"/>
  <c r="A2889" i="15"/>
  <c r="A2888" i="15"/>
  <c r="A2887" i="15"/>
  <c r="A2886" i="15"/>
  <c r="A2885" i="15"/>
  <c r="A2884" i="15"/>
  <c r="A2883" i="15"/>
  <c r="A2882" i="15"/>
  <c r="A2881" i="15"/>
  <c r="A2880" i="15"/>
  <c r="A2879" i="15"/>
  <c r="A2878" i="15"/>
  <c r="A2877" i="15"/>
  <c r="A2876" i="15"/>
  <c r="A2875" i="15"/>
  <c r="A2874" i="15"/>
  <c r="A2873" i="15"/>
  <c r="A2872" i="15"/>
  <c r="A2871" i="15"/>
  <c r="A2870" i="15"/>
  <c r="A2869" i="15"/>
  <c r="A2868" i="15"/>
  <c r="A2867" i="15"/>
  <c r="A2866" i="15"/>
  <c r="A2865" i="15"/>
  <c r="A2864" i="15"/>
  <c r="A2863" i="15"/>
  <c r="A2862" i="15"/>
  <c r="A2861" i="15"/>
  <c r="A2860" i="15"/>
  <c r="A2859" i="15"/>
  <c r="A2858" i="15"/>
  <c r="A2857" i="15"/>
  <c r="A2856" i="15"/>
  <c r="A2855" i="15"/>
  <c r="A2854" i="15"/>
  <c r="A2853" i="15"/>
  <c r="A2852" i="15"/>
  <c r="A2851" i="15"/>
  <c r="A2850" i="15"/>
  <c r="A2849" i="15"/>
  <c r="A2848" i="15"/>
  <c r="A2847" i="15"/>
  <c r="A2846" i="15"/>
  <c r="A2845" i="15"/>
  <c r="A2844" i="15"/>
  <c r="A2843" i="15"/>
  <c r="A2842" i="15"/>
  <c r="A2841" i="15"/>
  <c r="A2840" i="15"/>
  <c r="A2839" i="15"/>
  <c r="A2838" i="15"/>
  <c r="A2837" i="15"/>
  <c r="A2836" i="15"/>
  <c r="A2835" i="15"/>
  <c r="A2834" i="15"/>
  <c r="A2833" i="15"/>
  <c r="A2832" i="15"/>
  <c r="A2831" i="15"/>
  <c r="A2830" i="15"/>
  <c r="A2829" i="15"/>
  <c r="A2828" i="15"/>
  <c r="A2827" i="15"/>
  <c r="A2826" i="15"/>
  <c r="A2825" i="15"/>
  <c r="A2824" i="15"/>
  <c r="A2823" i="15"/>
  <c r="A2822" i="15"/>
  <c r="A2821" i="15"/>
  <c r="A2820" i="15"/>
  <c r="A2819" i="15"/>
  <c r="A2818" i="15"/>
  <c r="A2817" i="15"/>
  <c r="A2816" i="15"/>
  <c r="A2815" i="15"/>
  <c r="A2814" i="15"/>
  <c r="A2813" i="15"/>
  <c r="A2812" i="15"/>
  <c r="A2811" i="15"/>
  <c r="A2810" i="15"/>
  <c r="A2809" i="15"/>
  <c r="A2808" i="15"/>
  <c r="A2807" i="15"/>
  <c r="A2806" i="15"/>
  <c r="A2805" i="15"/>
  <c r="A2804" i="15"/>
  <c r="A2803" i="15"/>
  <c r="A2802" i="15"/>
  <c r="A2801" i="15"/>
  <c r="A2800" i="15"/>
  <c r="A2799" i="15"/>
  <c r="A2798" i="15"/>
  <c r="A2797" i="15"/>
  <c r="A2796" i="15"/>
  <c r="A2795" i="15"/>
  <c r="A2794" i="15"/>
  <c r="A2793" i="15"/>
  <c r="A2792" i="15"/>
  <c r="A2791" i="15"/>
  <c r="A2790" i="15"/>
  <c r="A2789" i="15"/>
  <c r="A2788" i="15"/>
  <c r="A2787" i="15"/>
  <c r="A2786" i="15"/>
  <c r="A2785" i="15"/>
  <c r="A2784" i="15"/>
  <c r="A2783" i="15"/>
  <c r="A2782" i="15"/>
  <c r="A2781" i="15"/>
  <c r="A2780" i="15"/>
  <c r="A2779" i="15"/>
  <c r="A2778" i="15"/>
  <c r="A2777" i="15"/>
  <c r="A2776" i="15"/>
  <c r="A2775" i="15"/>
  <c r="A2774" i="15"/>
  <c r="A2773" i="15"/>
  <c r="A2772" i="15"/>
  <c r="A2771" i="15"/>
  <c r="A2770" i="15"/>
  <c r="A2769" i="15"/>
  <c r="A2768" i="15"/>
  <c r="A2767" i="15"/>
  <c r="A2766" i="15"/>
  <c r="A2765" i="15"/>
  <c r="A2764" i="15"/>
  <c r="A2763" i="15"/>
  <c r="A2762" i="15"/>
  <c r="A2761" i="15"/>
  <c r="A2760" i="15"/>
  <c r="A2759" i="15"/>
  <c r="A2758" i="15"/>
  <c r="A2757" i="15"/>
  <c r="A2756" i="15"/>
  <c r="A2755" i="15"/>
  <c r="A2754" i="15"/>
  <c r="A2753" i="15"/>
  <c r="A2752" i="15"/>
  <c r="A2751" i="15"/>
  <c r="A2750" i="15"/>
  <c r="A2749" i="15"/>
  <c r="A2748" i="15"/>
  <c r="A2747" i="15"/>
  <c r="A2746" i="15"/>
  <c r="A2745" i="15"/>
  <c r="A2744" i="15"/>
  <c r="A2743" i="15"/>
  <c r="A2742" i="15"/>
  <c r="A2741" i="15"/>
  <c r="A2740" i="15"/>
  <c r="A2739" i="15"/>
  <c r="A2738" i="15"/>
  <c r="A2737" i="15"/>
  <c r="A2736" i="15"/>
  <c r="A2735" i="15"/>
  <c r="A2734" i="15"/>
  <c r="A2733" i="15"/>
  <c r="A2732" i="15"/>
  <c r="A2731" i="15"/>
  <c r="A2730" i="15"/>
  <c r="A2729" i="15"/>
  <c r="A2728" i="15"/>
  <c r="A2727" i="15"/>
  <c r="A2726" i="15"/>
  <c r="A2725" i="15"/>
  <c r="A2724" i="15"/>
  <c r="A2723" i="15"/>
  <c r="A2722" i="15"/>
  <c r="A2721" i="15"/>
  <c r="A2720" i="15"/>
  <c r="A2719" i="15"/>
  <c r="A2718" i="15"/>
  <c r="A2717" i="15"/>
  <c r="A2716" i="15"/>
  <c r="A2715" i="15"/>
  <c r="A2714" i="15"/>
  <c r="A2713" i="15"/>
  <c r="A2712" i="15"/>
  <c r="A2711" i="15"/>
  <c r="A2710" i="15"/>
  <c r="A2709" i="15"/>
  <c r="A2708" i="15"/>
  <c r="A2707" i="15"/>
  <c r="A2706" i="15"/>
  <c r="A2705" i="15"/>
  <c r="A2704" i="15"/>
  <c r="A2703" i="15"/>
  <c r="A2702" i="15"/>
  <c r="A2701" i="15"/>
  <c r="A2700" i="15"/>
  <c r="A2699" i="15"/>
  <c r="A2698" i="15"/>
  <c r="A2697" i="15"/>
  <c r="A2696" i="15"/>
  <c r="A2695" i="15"/>
  <c r="A2694" i="15"/>
  <c r="A2693" i="15"/>
  <c r="A2692" i="15"/>
  <c r="A2691" i="15"/>
  <c r="A2690" i="15"/>
  <c r="A2689" i="15"/>
  <c r="A2688" i="15"/>
  <c r="A2687" i="15"/>
  <c r="A2686" i="15"/>
  <c r="A2685" i="15"/>
  <c r="A2684" i="15"/>
  <c r="A2683" i="15"/>
  <c r="A2682" i="15"/>
  <c r="A2681" i="15"/>
  <c r="A2680" i="15"/>
  <c r="A2679" i="15"/>
  <c r="A2678" i="15"/>
  <c r="A2677" i="15"/>
  <c r="A2676" i="15"/>
  <c r="A2675" i="15"/>
  <c r="A2674" i="15"/>
  <c r="A2673" i="15"/>
  <c r="A2672" i="15"/>
  <c r="A2671" i="15"/>
  <c r="A2670" i="15"/>
  <c r="A2669" i="15"/>
  <c r="A2668" i="15"/>
  <c r="A2667" i="15"/>
  <c r="A2666" i="15"/>
  <c r="A2665" i="15"/>
  <c r="A2664" i="15"/>
  <c r="A2663" i="15"/>
  <c r="A2662" i="15"/>
  <c r="A2661" i="15"/>
  <c r="A2660" i="15"/>
  <c r="A2659" i="15"/>
  <c r="A2658" i="15"/>
  <c r="A2657" i="15"/>
  <c r="A2656" i="15"/>
  <c r="A2655" i="15"/>
  <c r="A2654" i="15"/>
  <c r="A2653" i="15"/>
  <c r="A2652" i="15"/>
  <c r="A2651" i="15"/>
  <c r="A2650" i="15"/>
  <c r="A2649" i="15"/>
  <c r="A2648" i="15"/>
  <c r="A2647" i="15"/>
  <c r="A2646" i="15"/>
  <c r="A2645" i="15"/>
  <c r="A2644" i="15"/>
  <c r="A2643" i="15"/>
  <c r="A2642" i="15"/>
  <c r="A2641" i="15"/>
  <c r="A2640" i="15"/>
  <c r="A2639" i="15"/>
  <c r="A2638" i="15"/>
  <c r="A2637" i="15"/>
  <c r="A2636" i="15"/>
  <c r="A2635" i="15"/>
  <c r="A2634" i="15"/>
  <c r="A2633" i="15"/>
  <c r="A2632" i="15"/>
  <c r="A2631" i="15"/>
  <c r="A2630" i="15"/>
  <c r="A2629" i="15"/>
  <c r="A2628" i="15"/>
  <c r="A2627" i="15"/>
  <c r="A2626" i="15"/>
  <c r="A2625" i="15"/>
  <c r="A2624" i="15"/>
  <c r="A2623" i="15"/>
  <c r="A2622" i="15"/>
  <c r="A2621" i="15"/>
  <c r="A2620" i="15"/>
  <c r="A2619" i="15"/>
  <c r="A2618" i="15"/>
  <c r="A2617" i="15"/>
  <c r="A2616" i="15"/>
  <c r="A2615" i="15"/>
  <c r="A2614" i="15"/>
  <c r="A2613" i="15"/>
  <c r="A2612" i="15"/>
  <c r="A2611" i="15"/>
  <c r="A2610" i="15"/>
  <c r="A2609" i="15"/>
  <c r="A2608" i="15"/>
  <c r="A2607" i="15"/>
  <c r="A2606" i="15"/>
  <c r="A2605" i="15"/>
  <c r="A2604" i="15"/>
  <c r="A2603" i="15"/>
  <c r="A2602" i="15"/>
  <c r="A2601" i="15"/>
  <c r="A2600" i="15"/>
  <c r="A2599" i="15"/>
  <c r="A2598" i="15"/>
  <c r="A2597" i="15"/>
  <c r="A2596" i="15"/>
  <c r="A2595" i="15"/>
  <c r="A2594" i="15"/>
  <c r="A2593" i="15"/>
  <c r="A2592" i="15"/>
  <c r="A2591" i="15"/>
  <c r="A2590" i="15"/>
  <c r="A2589" i="15"/>
  <c r="A2588" i="15"/>
  <c r="A2587" i="15"/>
  <c r="A2586" i="15"/>
  <c r="A2585" i="15"/>
  <c r="A2584" i="15"/>
  <c r="A2583" i="15"/>
  <c r="A2582" i="15"/>
  <c r="A2581" i="15"/>
  <c r="A2580" i="15"/>
  <c r="A2579" i="15"/>
  <c r="A2578" i="15"/>
  <c r="A2577" i="15"/>
  <c r="A2576" i="15"/>
  <c r="A2575" i="15"/>
  <c r="A2574" i="15"/>
  <c r="A2573" i="15"/>
  <c r="A2572" i="15"/>
  <c r="A2571" i="15"/>
  <c r="A2570" i="15"/>
  <c r="A2569" i="15"/>
  <c r="A2568" i="15"/>
  <c r="A2567" i="15"/>
  <c r="A2566" i="15"/>
  <c r="A2565" i="15"/>
  <c r="A2564" i="15"/>
  <c r="A2563" i="15"/>
  <c r="A2562" i="15"/>
  <c r="A2561" i="15"/>
  <c r="A2560" i="15"/>
  <c r="A2559" i="15"/>
  <c r="A2558" i="15"/>
  <c r="A2557" i="15"/>
  <c r="A2556" i="15"/>
  <c r="A2555" i="15"/>
  <c r="A2554" i="15"/>
  <c r="A2553" i="15"/>
  <c r="A2552" i="15"/>
  <c r="A2551" i="15"/>
  <c r="A2550" i="15"/>
  <c r="A2549" i="15"/>
  <c r="A2548" i="15"/>
  <c r="A2547" i="15"/>
  <c r="A2546" i="15"/>
  <c r="A2545" i="15"/>
  <c r="A2544" i="15"/>
  <c r="A2543" i="15"/>
  <c r="A2542" i="15"/>
  <c r="A2541" i="15"/>
  <c r="A2540" i="15"/>
  <c r="A2539" i="15"/>
  <c r="A2538" i="15"/>
  <c r="A2537" i="15"/>
  <c r="A2536" i="15"/>
  <c r="A2535" i="15"/>
  <c r="A2534" i="15"/>
  <c r="A2533" i="15"/>
  <c r="A2532" i="15"/>
  <c r="A2531" i="15"/>
  <c r="A2530" i="15"/>
  <c r="A2529" i="15"/>
  <c r="A2528" i="15"/>
  <c r="A2527" i="15"/>
  <c r="A2526" i="15"/>
  <c r="A2525" i="15"/>
  <c r="A2524" i="15"/>
  <c r="A2523" i="15"/>
  <c r="A2522" i="15"/>
  <c r="A2521" i="15"/>
  <c r="A2520" i="15"/>
  <c r="A2519" i="15"/>
  <c r="A2518" i="15"/>
  <c r="A2517" i="15"/>
  <c r="A2516" i="15"/>
  <c r="A2515" i="15"/>
  <c r="A2514" i="15"/>
  <c r="A2513" i="15"/>
  <c r="A2512" i="15"/>
  <c r="A2511" i="15"/>
  <c r="A2510" i="15"/>
  <c r="A2509" i="15"/>
  <c r="A2508" i="15"/>
  <c r="A2507" i="15"/>
  <c r="A2506" i="15"/>
  <c r="A2505" i="15"/>
  <c r="A2504" i="15"/>
  <c r="A2503" i="15"/>
  <c r="A2502" i="15"/>
  <c r="A2501" i="15"/>
  <c r="A2500" i="15"/>
  <c r="A2499" i="15"/>
  <c r="A2498" i="15"/>
  <c r="A2497" i="15"/>
  <c r="A2496" i="15"/>
  <c r="A2495" i="15"/>
  <c r="A2494" i="15"/>
  <c r="A2493" i="15"/>
  <c r="A2492" i="15"/>
  <c r="A2491" i="15"/>
  <c r="A2490" i="15"/>
  <c r="A2489" i="15"/>
  <c r="A2488" i="15"/>
  <c r="A2487" i="15"/>
  <c r="A2486" i="15"/>
  <c r="A2485" i="15"/>
  <c r="A2484" i="15"/>
  <c r="A2483" i="15"/>
  <c r="A2482" i="15"/>
  <c r="A2481" i="15"/>
  <c r="A2480" i="15"/>
  <c r="A2479" i="15"/>
  <c r="A2478" i="15"/>
  <c r="A2477" i="15"/>
  <c r="A2476" i="15"/>
  <c r="A2475" i="15"/>
  <c r="A2474" i="15"/>
  <c r="A2473" i="15"/>
  <c r="A2472" i="15"/>
  <c r="A2471" i="15"/>
  <c r="A2470" i="15"/>
  <c r="A2469" i="15"/>
  <c r="A2468" i="15"/>
  <c r="A2467" i="15"/>
  <c r="A2466" i="15"/>
  <c r="A2465" i="15"/>
  <c r="A2464" i="15"/>
  <c r="A2463" i="15"/>
  <c r="A2462" i="15"/>
  <c r="A2461" i="15"/>
  <c r="A2460" i="15"/>
  <c r="A2459" i="15"/>
  <c r="A2458" i="15"/>
  <c r="A2457" i="15"/>
  <c r="A2456" i="15"/>
  <c r="A2455" i="15"/>
  <c r="A2454" i="15"/>
  <c r="A2453" i="15"/>
  <c r="A2452" i="15"/>
  <c r="A2451" i="15"/>
  <c r="A2450" i="15"/>
  <c r="A2449" i="15"/>
  <c r="A2448" i="15"/>
  <c r="A2447" i="15"/>
  <c r="A2446" i="15"/>
  <c r="A2445" i="15"/>
  <c r="A2444" i="15"/>
  <c r="A2443" i="15"/>
  <c r="A2442" i="15"/>
  <c r="A2441" i="15"/>
  <c r="A2440" i="15"/>
  <c r="A2439" i="15"/>
  <c r="A2438" i="15"/>
  <c r="A2437" i="15"/>
  <c r="A2436" i="15"/>
  <c r="A2435" i="15"/>
  <c r="A2434" i="15"/>
  <c r="A2433" i="15"/>
  <c r="A2432" i="15"/>
  <c r="A2431" i="15"/>
  <c r="A2430" i="15"/>
  <c r="A2429" i="15"/>
  <c r="A2428" i="15"/>
  <c r="A2427" i="15"/>
  <c r="A2426" i="15"/>
  <c r="A2425" i="15"/>
  <c r="A2424" i="15"/>
  <c r="A2423" i="15"/>
  <c r="A2422" i="15"/>
  <c r="A2421" i="15"/>
  <c r="A2420" i="15"/>
  <c r="A2419" i="15"/>
  <c r="A2418" i="15"/>
  <c r="A2417" i="15"/>
  <c r="A2416" i="15"/>
  <c r="A2415" i="15"/>
  <c r="A2414" i="15"/>
  <c r="A2413" i="15"/>
  <c r="A2412" i="15"/>
  <c r="A2411" i="15"/>
  <c r="A2410" i="15"/>
  <c r="A2409" i="15"/>
  <c r="A2408" i="15"/>
  <c r="A2407" i="15"/>
  <c r="A2406" i="15"/>
  <c r="A2405" i="15"/>
  <c r="A2404" i="15"/>
  <c r="A2403" i="15"/>
  <c r="A2402" i="15"/>
  <c r="A2401" i="15"/>
  <c r="A2400" i="15"/>
  <c r="A2399" i="15"/>
  <c r="A2398" i="15"/>
  <c r="A2397" i="15"/>
  <c r="A2396" i="15"/>
  <c r="A2395" i="15"/>
  <c r="A2394" i="15"/>
  <c r="A2393" i="15"/>
  <c r="A2392" i="15"/>
  <c r="A2391" i="15"/>
  <c r="A2390" i="15"/>
  <c r="A2389" i="15"/>
  <c r="A2388" i="15"/>
  <c r="A2387" i="15"/>
  <c r="A2386" i="15"/>
  <c r="A2385" i="15"/>
  <c r="A2384" i="15"/>
  <c r="A2383" i="15"/>
  <c r="A2382" i="15"/>
  <c r="A2381" i="15"/>
  <c r="A2380" i="15"/>
  <c r="A2379" i="15"/>
  <c r="A2378" i="15"/>
  <c r="A2377" i="15"/>
  <c r="A2376" i="15"/>
  <c r="A2375" i="15"/>
  <c r="A2374" i="15"/>
  <c r="A2373" i="15"/>
  <c r="A2372" i="15"/>
  <c r="A2371" i="15"/>
  <c r="A2370" i="15"/>
  <c r="A2369" i="15"/>
  <c r="A2368" i="15"/>
  <c r="A2367" i="15"/>
  <c r="A2366" i="15"/>
  <c r="A2365" i="15"/>
  <c r="A2364" i="15"/>
  <c r="A2363" i="15"/>
  <c r="A2362" i="15"/>
  <c r="A2361" i="15"/>
  <c r="A2360" i="15"/>
  <c r="A2359" i="15"/>
  <c r="A2358" i="15"/>
  <c r="A2357" i="15"/>
  <c r="A2356" i="15"/>
  <c r="A2355" i="15"/>
  <c r="A2354" i="15"/>
  <c r="A2353" i="15"/>
  <c r="A2352" i="15"/>
  <c r="A2351" i="15"/>
  <c r="A2350" i="15"/>
  <c r="A2349" i="15"/>
  <c r="A2348" i="15"/>
  <c r="A2347" i="15"/>
  <c r="A2346" i="15"/>
  <c r="A2345" i="15"/>
  <c r="A2344" i="15"/>
  <c r="A2343" i="15"/>
  <c r="A2342" i="15"/>
  <c r="A2341" i="15"/>
  <c r="A2340" i="15"/>
  <c r="A2339" i="15"/>
  <c r="A2338" i="15"/>
  <c r="A2337" i="15"/>
  <c r="A2336" i="15"/>
  <c r="A2335" i="15"/>
  <c r="A2334" i="15"/>
  <c r="A2333" i="15"/>
  <c r="A2332" i="15"/>
  <c r="A2331" i="15"/>
  <c r="A2330" i="15"/>
  <c r="A2329" i="15"/>
  <c r="A2328" i="15"/>
  <c r="A2327" i="15"/>
  <c r="A2326" i="15"/>
  <c r="A2325" i="15"/>
  <c r="A2324" i="15"/>
  <c r="A2323" i="15"/>
  <c r="A2322" i="15"/>
  <c r="A2321" i="15"/>
  <c r="A2320" i="15"/>
  <c r="A2319" i="15"/>
  <c r="A2318" i="15"/>
  <c r="A2317" i="15"/>
  <c r="A2316" i="15"/>
  <c r="A2315" i="15"/>
  <c r="A2314" i="15"/>
  <c r="A2313" i="15"/>
  <c r="A2312" i="15"/>
  <c r="A2311" i="15"/>
  <c r="A2310" i="15"/>
  <c r="A2309" i="15"/>
  <c r="A2308" i="15"/>
  <c r="A2307" i="15"/>
  <c r="A2306" i="15"/>
  <c r="A2305" i="15"/>
  <c r="A2304" i="15"/>
  <c r="A2303" i="15"/>
  <c r="A2302" i="15"/>
  <c r="A2301" i="15"/>
  <c r="A2300" i="15"/>
  <c r="A2299" i="15"/>
  <c r="A2298" i="15"/>
  <c r="A2297" i="15"/>
  <c r="A2296" i="15"/>
  <c r="A2295" i="15"/>
  <c r="A2294" i="15"/>
  <c r="A2293" i="15"/>
  <c r="A2292" i="15"/>
  <c r="A2291" i="15"/>
  <c r="A2290" i="15"/>
  <c r="A2289" i="15"/>
  <c r="A2288" i="15"/>
  <c r="A2287" i="15"/>
  <c r="A2286" i="15"/>
  <c r="A2285" i="15"/>
  <c r="A2284" i="15"/>
  <c r="A2283" i="15"/>
  <c r="A2282" i="15"/>
  <c r="A2281" i="15"/>
  <c r="A2280" i="15"/>
  <c r="A2279" i="15"/>
  <c r="A2278" i="15"/>
  <c r="A2277" i="15"/>
  <c r="A2276" i="15"/>
  <c r="A2275" i="15"/>
  <c r="A2274" i="15"/>
  <c r="A2273" i="15"/>
  <c r="A2272" i="15"/>
  <c r="A2271" i="15"/>
  <c r="A2270" i="15"/>
  <c r="A2269" i="15"/>
  <c r="A2268" i="15"/>
  <c r="A2267" i="15"/>
  <c r="A2266" i="15"/>
  <c r="A2265" i="15"/>
  <c r="A2264" i="15"/>
  <c r="A2263" i="15"/>
  <c r="A2262" i="15"/>
  <c r="A2261" i="15"/>
  <c r="A2260" i="15"/>
  <c r="A2259" i="15"/>
  <c r="A2258" i="15"/>
  <c r="A2257" i="15"/>
  <c r="A2256" i="15"/>
  <c r="A2255" i="15"/>
  <c r="A2254" i="15"/>
  <c r="A2253" i="15"/>
  <c r="A2252" i="15"/>
  <c r="A2251" i="15"/>
  <c r="A2250" i="15"/>
  <c r="A2249" i="15"/>
  <c r="A2248" i="15"/>
  <c r="A2247" i="15"/>
  <c r="A2246" i="15"/>
  <c r="A2245" i="15"/>
  <c r="A2244" i="15"/>
  <c r="A2243" i="15"/>
  <c r="A2242" i="15"/>
  <c r="A2241" i="15"/>
  <c r="A2240" i="15"/>
  <c r="A2239" i="15"/>
  <c r="A2238" i="15"/>
  <c r="A2237" i="15"/>
  <c r="A2236" i="15"/>
  <c r="A2235" i="15"/>
  <c r="A2234" i="15"/>
  <c r="A2233" i="15"/>
  <c r="A2232" i="15"/>
  <c r="A2231" i="15"/>
  <c r="A2230" i="15"/>
  <c r="A2229" i="15"/>
  <c r="A2228" i="15"/>
  <c r="A2227" i="15"/>
  <c r="A2226" i="15"/>
  <c r="A2225" i="15"/>
  <c r="A2224" i="15"/>
  <c r="A2223" i="15"/>
  <c r="A2222" i="15"/>
  <c r="A2221" i="15"/>
  <c r="A2220" i="15"/>
  <c r="A2219" i="15"/>
  <c r="A2218" i="15"/>
  <c r="A2217" i="15"/>
  <c r="A2216" i="15"/>
  <c r="A2215" i="15"/>
  <c r="A2214" i="15"/>
  <c r="A2213" i="15"/>
  <c r="A2212" i="15"/>
  <c r="A2211" i="15"/>
  <c r="A2210" i="15"/>
  <c r="A2209" i="15"/>
  <c r="A2208" i="15"/>
  <c r="A2207" i="15"/>
  <c r="A2206" i="15"/>
  <c r="A2205" i="15"/>
  <c r="A2204" i="15"/>
  <c r="A2203" i="15"/>
  <c r="A2202" i="15"/>
  <c r="A2201" i="15"/>
  <c r="A2200" i="15"/>
  <c r="A2199" i="15"/>
  <c r="A2198" i="15"/>
  <c r="A2197" i="15"/>
  <c r="A2196" i="15"/>
  <c r="A2195" i="15"/>
  <c r="A2194" i="15"/>
  <c r="A2193" i="15"/>
  <c r="A2192" i="15"/>
  <c r="A2191" i="15"/>
  <c r="A2190" i="15"/>
  <c r="A2189" i="15"/>
  <c r="A2188" i="15"/>
  <c r="A2187" i="15"/>
  <c r="A2186" i="15"/>
  <c r="A2185" i="15"/>
  <c r="A2184" i="15"/>
  <c r="A2183" i="15"/>
  <c r="A2182" i="15"/>
  <c r="A2181" i="15"/>
  <c r="A2180" i="15"/>
  <c r="A2179" i="15"/>
  <c r="A2178" i="15"/>
  <c r="A2177" i="15"/>
  <c r="A2176" i="15"/>
  <c r="A2175" i="15"/>
  <c r="A2174" i="15"/>
  <c r="A2173" i="15"/>
  <c r="A2172" i="15"/>
  <c r="A2171" i="15"/>
  <c r="A2170" i="15"/>
  <c r="A2169" i="15"/>
  <c r="A2168" i="15"/>
  <c r="A2167" i="15"/>
  <c r="A2166" i="15"/>
  <c r="A2165" i="15"/>
  <c r="A2164" i="15"/>
  <c r="A2163" i="15"/>
  <c r="A2162" i="15"/>
  <c r="A2161" i="15"/>
  <c r="A2160" i="15"/>
  <c r="A2159" i="15"/>
  <c r="A2158" i="15"/>
  <c r="A2157" i="15"/>
  <c r="A2156" i="15"/>
  <c r="A2155" i="15"/>
  <c r="A2154" i="15"/>
  <c r="A2153" i="15"/>
  <c r="A2152" i="15"/>
  <c r="A2151" i="15"/>
  <c r="A2150" i="15"/>
  <c r="A2149" i="15"/>
  <c r="A2148" i="15"/>
  <c r="A2147" i="15"/>
  <c r="A2146" i="15"/>
  <c r="A2145" i="15"/>
  <c r="A2144" i="15"/>
  <c r="A2143" i="15"/>
  <c r="A2142" i="15"/>
  <c r="A2141" i="15"/>
  <c r="A2140" i="15"/>
  <c r="A2139" i="15"/>
  <c r="A2138" i="15"/>
  <c r="A2137" i="15"/>
  <c r="A2136" i="15"/>
  <c r="A2135" i="15"/>
  <c r="A2134" i="15"/>
  <c r="A2133" i="15"/>
  <c r="A2132" i="15"/>
  <c r="A2131" i="15"/>
  <c r="A2130" i="15"/>
  <c r="A2129" i="15"/>
  <c r="A2128" i="15"/>
  <c r="A2127" i="15"/>
  <c r="A2126" i="15"/>
  <c r="A2125" i="15"/>
  <c r="A2124" i="15"/>
  <c r="A2123" i="15"/>
  <c r="A2122" i="15"/>
  <c r="A2121" i="15"/>
  <c r="A2120" i="15"/>
  <c r="A2119" i="15"/>
  <c r="A2118" i="15"/>
  <c r="A2117" i="15"/>
  <c r="A2116" i="15"/>
  <c r="A2115" i="15"/>
  <c r="A2114" i="15"/>
  <c r="A2113" i="15"/>
  <c r="A2112" i="15"/>
  <c r="A2111" i="15"/>
  <c r="A2110" i="15"/>
  <c r="A2109" i="15"/>
  <c r="A2108" i="15"/>
  <c r="A2107" i="15"/>
  <c r="A2106" i="15"/>
  <c r="A2105" i="15"/>
  <c r="A2104" i="15"/>
  <c r="A2103" i="15"/>
  <c r="A2102" i="15"/>
  <c r="A2101" i="15"/>
  <c r="A2100" i="15"/>
  <c r="A2099" i="15"/>
  <c r="A2098" i="15"/>
  <c r="A2097" i="15"/>
  <c r="A2096" i="15"/>
  <c r="A2095" i="15"/>
  <c r="A2094" i="15"/>
  <c r="A2093" i="15"/>
  <c r="A2092" i="15"/>
  <c r="A2091" i="15"/>
  <c r="A2090" i="15"/>
  <c r="A2089" i="15"/>
  <c r="A2088" i="15"/>
  <c r="A2087" i="15"/>
  <c r="A2086" i="15"/>
  <c r="A2085" i="15"/>
  <c r="A2084" i="15"/>
  <c r="A2083" i="15"/>
  <c r="A2082" i="15"/>
  <c r="A2081" i="15"/>
  <c r="A2080" i="15"/>
  <c r="A2079" i="15"/>
  <c r="A2078" i="15"/>
  <c r="A2077" i="15"/>
  <c r="A2076" i="15"/>
  <c r="A2075" i="15"/>
  <c r="A2074" i="15"/>
  <c r="A2073" i="15"/>
  <c r="A2072" i="15"/>
  <c r="A2071" i="15"/>
  <c r="A2070" i="15"/>
  <c r="A2069" i="15"/>
  <c r="A2068" i="15"/>
  <c r="A2067" i="15"/>
  <c r="A2066" i="15"/>
  <c r="A2065" i="15"/>
  <c r="A2064" i="15"/>
  <c r="A2063" i="15"/>
  <c r="A2062" i="15"/>
  <c r="A2061" i="15"/>
  <c r="A2060" i="15"/>
  <c r="A2059" i="15"/>
  <c r="A2058" i="15"/>
  <c r="A2057" i="15"/>
  <c r="A2056" i="15"/>
  <c r="A2055" i="15"/>
  <c r="A2054" i="15"/>
  <c r="A2053" i="15"/>
  <c r="A2052" i="15"/>
  <c r="A2051" i="15"/>
  <c r="A2050" i="15"/>
  <c r="A2049" i="15"/>
  <c r="A2048" i="15"/>
  <c r="A2047" i="15"/>
  <c r="A2046" i="15"/>
  <c r="A2045" i="15"/>
  <c r="A2044" i="15"/>
  <c r="A2043" i="15"/>
  <c r="A2042" i="15"/>
  <c r="A2041" i="15"/>
  <c r="A2040" i="15"/>
  <c r="A2039" i="15"/>
  <c r="A2038" i="15"/>
  <c r="A2037" i="15"/>
  <c r="A2036" i="15"/>
  <c r="A2035" i="15"/>
  <c r="A2034" i="15"/>
  <c r="A2033" i="15"/>
  <c r="A2032" i="15"/>
  <c r="A2031" i="15"/>
  <c r="A2030" i="15"/>
  <c r="A2029" i="15"/>
  <c r="A2028" i="15"/>
  <c r="A2027" i="15"/>
  <c r="A2026" i="15"/>
  <c r="A2025" i="15"/>
  <c r="A2024" i="15"/>
  <c r="A2023" i="15"/>
  <c r="A2022" i="15"/>
  <c r="A2021" i="15"/>
  <c r="A2020" i="15"/>
  <c r="A2019" i="15"/>
  <c r="A2018" i="15"/>
  <c r="A2017" i="15"/>
  <c r="A2016" i="15"/>
  <c r="A2015" i="15"/>
  <c r="A2014" i="15"/>
  <c r="A2013" i="15"/>
  <c r="A2012" i="15"/>
  <c r="A2011" i="15"/>
  <c r="A2010" i="15"/>
  <c r="A2009" i="15"/>
  <c r="A2008" i="15"/>
  <c r="A2007" i="15"/>
  <c r="A2006" i="15"/>
  <c r="A2005" i="15"/>
  <c r="A2004" i="15"/>
  <c r="A2003" i="15"/>
  <c r="A2002" i="15"/>
  <c r="A2001" i="15"/>
  <c r="A2000" i="15"/>
  <c r="A1999" i="15"/>
  <c r="A1998" i="15"/>
  <c r="A1997" i="15"/>
  <c r="A1996" i="15"/>
  <c r="A1995" i="15"/>
  <c r="A1994" i="15"/>
  <c r="A1993" i="15"/>
  <c r="A1992" i="15"/>
  <c r="A1991" i="15"/>
  <c r="A1990" i="15"/>
  <c r="A1989" i="15"/>
  <c r="A1988" i="15"/>
  <c r="A1987" i="15"/>
  <c r="A1986" i="15"/>
  <c r="A1985" i="15"/>
  <c r="A1984" i="15"/>
  <c r="A1983" i="15"/>
  <c r="A1982" i="15"/>
  <c r="A1981" i="15"/>
  <c r="A1980" i="15"/>
  <c r="A1979" i="15"/>
  <c r="A1978" i="15"/>
  <c r="A1977" i="15"/>
  <c r="A1976" i="15"/>
  <c r="A1975" i="15"/>
  <c r="A1974" i="15"/>
  <c r="A1973" i="15"/>
  <c r="A1972" i="15"/>
  <c r="A1971" i="15"/>
  <c r="A1970" i="15"/>
  <c r="A1969" i="15"/>
  <c r="A1968" i="15"/>
  <c r="A1967" i="15"/>
  <c r="A1966" i="15"/>
  <c r="A1965" i="15"/>
  <c r="A1964" i="15"/>
  <c r="A1963" i="15"/>
  <c r="A1962" i="15"/>
  <c r="A1961" i="15"/>
  <c r="A1960" i="15"/>
  <c r="A1959" i="15"/>
  <c r="A1958" i="15"/>
  <c r="A1957" i="15"/>
  <c r="A1956" i="15"/>
  <c r="A1955" i="15"/>
  <c r="A1954" i="15"/>
  <c r="A1953" i="15"/>
  <c r="A1952" i="15"/>
  <c r="A1951" i="15"/>
  <c r="A1950" i="15"/>
  <c r="A1949" i="15"/>
  <c r="A1948" i="15"/>
  <c r="A1947" i="15"/>
  <c r="A1946" i="15"/>
  <c r="A1945" i="15"/>
  <c r="A1944" i="15"/>
  <c r="A1943" i="15"/>
  <c r="A1942" i="15"/>
  <c r="A1941" i="15"/>
  <c r="A1940" i="15"/>
  <c r="A1939" i="15"/>
  <c r="A1938" i="15"/>
  <c r="A1937" i="15"/>
  <c r="A1936" i="15"/>
  <c r="A1935" i="15"/>
  <c r="A1934" i="15"/>
  <c r="A1933" i="15"/>
  <c r="A1932" i="15"/>
  <c r="A1931" i="15"/>
  <c r="A1930" i="15"/>
  <c r="A1929" i="15"/>
  <c r="A1928" i="15"/>
  <c r="A1927" i="15"/>
  <c r="A1926" i="15"/>
  <c r="A1925" i="15"/>
  <c r="A1924" i="15"/>
  <c r="A1923" i="15"/>
  <c r="A1922" i="15"/>
  <c r="A1921" i="15"/>
  <c r="A1920" i="15"/>
  <c r="A1919" i="15"/>
  <c r="A1918" i="15"/>
  <c r="A1917" i="15"/>
  <c r="A1916" i="15"/>
  <c r="A1915" i="15"/>
  <c r="A1914" i="15"/>
  <c r="A1913" i="15"/>
  <c r="A1912" i="15"/>
  <c r="A1911" i="15"/>
  <c r="A1910" i="15"/>
  <c r="A1909" i="15"/>
  <c r="A1908" i="15"/>
  <c r="A1907" i="15"/>
  <c r="A1906" i="15"/>
  <c r="A1905" i="15"/>
  <c r="A1904" i="15"/>
  <c r="A1903" i="15"/>
  <c r="A1902" i="15"/>
  <c r="A1901" i="15"/>
  <c r="A1900" i="15"/>
  <c r="A1899" i="15"/>
  <c r="A1898" i="15"/>
  <c r="A1897" i="15"/>
  <c r="A1896" i="15"/>
  <c r="A1895" i="15"/>
  <c r="A1894" i="15"/>
  <c r="A1893" i="15"/>
  <c r="A1892" i="15"/>
  <c r="A1891" i="15"/>
  <c r="A1890" i="15"/>
  <c r="A1889" i="15"/>
  <c r="A1888" i="15"/>
  <c r="A1887" i="15"/>
  <c r="A1886" i="15"/>
  <c r="A1885" i="15"/>
  <c r="A1884" i="15"/>
  <c r="A1883" i="15"/>
  <c r="A1882" i="15"/>
  <c r="A1881" i="15"/>
  <c r="A1880" i="15"/>
  <c r="A1879" i="15"/>
  <c r="A1878" i="15"/>
  <c r="A1877" i="15"/>
  <c r="A1876" i="15"/>
  <c r="A1875" i="15"/>
  <c r="A1874" i="15"/>
  <c r="A1873" i="15"/>
  <c r="A1872" i="15"/>
  <c r="A1871" i="15"/>
  <c r="A1870" i="15"/>
  <c r="A1869" i="15"/>
  <c r="A1868" i="15"/>
  <c r="A1867" i="15"/>
  <c r="A1866" i="15"/>
  <c r="A1865" i="15"/>
  <c r="A1864" i="15"/>
  <c r="A1863" i="15"/>
  <c r="A1862" i="15"/>
  <c r="A1861" i="15"/>
  <c r="A1860" i="15"/>
  <c r="A1859" i="15"/>
  <c r="A1858" i="15"/>
  <c r="A1857" i="15"/>
  <c r="A1856" i="15"/>
  <c r="A1855" i="15"/>
  <c r="A1854" i="15"/>
  <c r="A1853" i="15"/>
  <c r="A1852" i="15"/>
  <c r="A1851" i="15"/>
  <c r="A1850" i="15"/>
  <c r="A1849" i="15"/>
  <c r="A1848" i="15"/>
  <c r="A1847" i="15"/>
  <c r="A1846" i="15"/>
  <c r="A1845" i="15"/>
  <c r="A1844" i="15"/>
  <c r="A1843" i="15"/>
  <c r="A1842" i="15"/>
  <c r="A1841" i="15"/>
  <c r="A1840" i="15"/>
  <c r="A1839" i="15"/>
  <c r="A1838" i="15"/>
  <c r="A1837" i="15"/>
  <c r="A1836" i="15"/>
  <c r="A1835" i="15"/>
  <c r="A1834" i="15"/>
  <c r="A1833" i="15"/>
  <c r="A1832" i="15"/>
  <c r="A1831" i="15"/>
  <c r="A1830" i="15"/>
  <c r="A1829" i="15"/>
  <c r="A1828" i="15"/>
  <c r="A1827" i="15"/>
  <c r="A1826" i="15"/>
  <c r="A1825" i="15"/>
  <c r="A1824" i="15"/>
  <c r="A1823" i="15"/>
  <c r="A1822" i="15"/>
  <c r="A1821" i="15"/>
  <c r="A1820" i="15"/>
  <c r="A1819" i="15"/>
  <c r="A1818" i="15"/>
  <c r="A1817" i="15"/>
  <c r="A1816" i="15"/>
  <c r="A1815" i="15"/>
  <c r="A1814" i="15"/>
  <c r="A1813" i="15"/>
  <c r="A1812" i="15"/>
  <c r="A1811" i="15"/>
  <c r="A1810" i="15"/>
  <c r="A1809" i="15"/>
  <c r="A1808" i="15"/>
  <c r="A1807" i="15"/>
  <c r="A1806" i="15"/>
  <c r="A1805" i="15"/>
  <c r="A1804" i="15"/>
  <c r="A1803" i="15"/>
  <c r="A1802" i="15"/>
  <c r="A1801" i="15"/>
  <c r="A1800" i="15"/>
  <c r="A1799" i="15"/>
  <c r="A1798" i="15"/>
  <c r="A1797" i="15"/>
  <c r="A1796" i="15"/>
  <c r="A1795" i="15"/>
  <c r="A1794" i="15"/>
  <c r="A1793" i="15"/>
  <c r="A1792" i="15"/>
  <c r="A1791" i="15"/>
  <c r="A1790" i="15"/>
  <c r="A1789" i="15"/>
  <c r="A1788" i="15"/>
  <c r="A1787" i="15"/>
  <c r="A1786" i="15"/>
  <c r="A1785" i="15"/>
  <c r="A1784" i="15"/>
  <c r="A1783" i="15"/>
  <c r="A1782" i="15"/>
  <c r="A1781" i="15"/>
  <c r="A1780" i="15"/>
  <c r="A1779" i="15"/>
  <c r="A1778" i="15"/>
  <c r="A1777" i="15"/>
  <c r="A1776" i="15"/>
  <c r="A1775" i="15"/>
  <c r="A1774" i="15"/>
  <c r="A1773" i="15"/>
  <c r="A1772" i="15"/>
  <c r="A1771" i="15"/>
  <c r="A1770" i="15"/>
  <c r="A1769" i="15"/>
  <c r="A1768" i="15"/>
  <c r="A1767" i="15"/>
  <c r="A1766" i="15"/>
  <c r="A1765" i="15"/>
  <c r="A1764" i="15"/>
  <c r="A1763" i="15"/>
  <c r="A1762" i="15"/>
  <c r="A1761" i="15"/>
  <c r="A1760" i="15"/>
  <c r="A1759" i="15"/>
  <c r="A1758" i="15"/>
  <c r="A1757" i="15"/>
  <c r="A1756" i="15"/>
  <c r="A1755" i="15"/>
  <c r="A1754" i="15"/>
  <c r="A1753" i="15"/>
  <c r="A1752" i="15"/>
  <c r="A1751" i="15"/>
  <c r="A1750" i="15"/>
  <c r="A1749" i="15"/>
  <c r="A1748" i="15"/>
  <c r="A1747" i="15"/>
  <c r="A1746" i="15"/>
  <c r="A1745" i="15"/>
  <c r="A1744" i="15"/>
  <c r="A1743" i="15"/>
  <c r="A1742" i="15"/>
  <c r="A1741" i="15"/>
  <c r="A1740" i="15"/>
  <c r="A1739" i="15"/>
  <c r="A1738" i="15"/>
  <c r="A1737" i="15"/>
  <c r="A1736" i="15"/>
  <c r="A1735" i="15"/>
  <c r="A1734" i="15"/>
  <c r="A1733" i="15"/>
  <c r="A1732" i="15"/>
  <c r="A1731" i="15"/>
  <c r="A1730" i="15"/>
  <c r="A1729" i="15"/>
  <c r="A1728" i="15"/>
  <c r="A1727" i="15"/>
  <c r="A1726" i="15"/>
  <c r="A1725" i="15"/>
  <c r="A1724" i="15"/>
  <c r="A1723" i="15"/>
  <c r="A1722" i="15"/>
  <c r="A1721" i="15"/>
  <c r="A1720" i="15"/>
  <c r="A1719" i="15"/>
  <c r="A1718" i="15"/>
  <c r="A1717" i="15"/>
  <c r="A1716" i="15"/>
  <c r="A1715" i="15"/>
  <c r="A1714" i="15"/>
  <c r="A1713" i="15"/>
  <c r="A1712" i="15"/>
  <c r="A1711" i="15"/>
  <c r="A1710" i="15"/>
  <c r="A1709" i="15"/>
  <c r="A1708" i="15"/>
  <c r="A1707" i="15"/>
  <c r="A1706" i="15"/>
  <c r="A1705" i="15"/>
  <c r="A1704" i="15"/>
  <c r="A1703" i="15"/>
  <c r="A1702" i="15"/>
  <c r="A1701" i="15"/>
  <c r="A1700" i="15"/>
  <c r="A1699" i="15"/>
  <c r="A1698" i="15"/>
  <c r="A1697" i="15"/>
  <c r="A1696" i="15"/>
  <c r="A1695" i="15"/>
  <c r="A1694" i="15"/>
  <c r="A1693" i="15"/>
  <c r="A1692" i="15"/>
  <c r="A1691" i="15"/>
  <c r="A1690" i="15"/>
  <c r="A1689" i="15"/>
  <c r="A1688" i="15"/>
  <c r="A1687" i="15"/>
  <c r="A1686" i="15"/>
  <c r="A1685" i="15"/>
  <c r="A1684" i="15"/>
  <c r="A1683" i="15"/>
  <c r="A1682" i="15"/>
  <c r="A1681" i="15"/>
  <c r="A1680" i="15"/>
  <c r="A1679" i="15"/>
  <c r="A1678" i="15"/>
  <c r="A1677" i="15"/>
  <c r="A1676" i="15"/>
  <c r="A1675" i="15"/>
  <c r="A1674" i="15"/>
  <c r="A1673" i="15"/>
  <c r="A1672" i="15"/>
  <c r="A1671" i="15"/>
  <c r="A1670" i="15"/>
  <c r="A1669" i="15"/>
  <c r="A1668" i="15"/>
  <c r="A1667" i="15"/>
  <c r="A1666" i="15"/>
  <c r="A1665" i="15"/>
  <c r="A1664" i="15"/>
  <c r="A1663" i="15"/>
  <c r="A1662" i="15"/>
  <c r="A1661" i="15"/>
  <c r="A1660" i="15"/>
  <c r="A1659" i="15"/>
  <c r="A1658" i="15"/>
  <c r="A1657" i="15"/>
  <c r="A1656" i="15"/>
  <c r="A1655" i="15"/>
  <c r="A1654" i="15"/>
  <c r="A1653" i="15"/>
  <c r="A1652" i="15"/>
  <c r="A1651" i="15"/>
  <c r="A1650" i="15"/>
  <c r="A1649" i="15"/>
  <c r="A1648" i="15"/>
  <c r="A1647" i="15"/>
  <c r="A1646" i="15"/>
  <c r="A1645" i="15"/>
  <c r="A1644" i="15"/>
  <c r="A1643" i="15"/>
  <c r="A1642" i="15"/>
  <c r="A1641" i="15"/>
  <c r="A1640" i="15"/>
  <c r="A1639" i="15"/>
  <c r="A1638" i="15"/>
  <c r="A1637" i="15"/>
  <c r="A1636" i="15"/>
  <c r="A1635" i="15"/>
  <c r="A1634" i="15"/>
  <c r="A1633" i="15"/>
  <c r="A1632" i="15"/>
  <c r="A1631" i="15"/>
  <c r="A1630" i="15"/>
  <c r="A1629" i="15"/>
  <c r="A1628" i="15"/>
  <c r="A1627" i="15"/>
  <c r="A1626" i="15"/>
  <c r="A1625" i="15"/>
  <c r="A1624" i="15"/>
  <c r="A1623" i="15"/>
  <c r="A1622" i="15"/>
  <c r="A1621" i="15"/>
  <c r="A1620" i="15"/>
  <c r="A1619" i="15"/>
  <c r="A1618" i="15"/>
  <c r="A1617" i="15"/>
  <c r="A1616" i="15"/>
  <c r="A1615" i="15"/>
  <c r="A1614" i="15"/>
  <c r="A1613" i="15"/>
  <c r="A1612" i="15"/>
  <c r="A1611" i="15"/>
  <c r="A1610" i="15"/>
  <c r="A1609" i="15"/>
  <c r="A1608" i="15"/>
  <c r="A1607" i="15"/>
  <c r="A1606" i="15"/>
  <c r="A1605" i="15"/>
  <c r="A1604" i="15"/>
  <c r="A1603" i="15"/>
  <c r="A1602" i="15"/>
  <c r="A1601" i="15"/>
  <c r="A1600" i="15"/>
  <c r="A1599" i="15"/>
  <c r="A1598" i="15"/>
  <c r="A1597" i="15"/>
  <c r="A1596" i="15"/>
  <c r="A1595" i="15"/>
  <c r="A1594" i="15"/>
  <c r="A1593" i="15"/>
  <c r="A1592" i="15"/>
  <c r="A1591" i="15"/>
  <c r="A1590" i="15"/>
  <c r="A1589" i="15"/>
  <c r="A1588" i="15"/>
  <c r="A1587" i="15"/>
  <c r="A1586" i="15"/>
  <c r="A1585" i="15"/>
  <c r="A1584" i="15"/>
  <c r="A1583" i="15"/>
  <c r="A1582" i="15"/>
  <c r="A1581" i="15"/>
  <c r="A1580" i="15"/>
  <c r="A1579" i="15"/>
  <c r="A1578" i="15"/>
  <c r="A1577" i="15"/>
  <c r="A1576" i="15"/>
  <c r="A1575" i="15"/>
  <c r="A1574" i="15"/>
  <c r="A1573" i="15"/>
  <c r="A1572" i="15"/>
  <c r="A1571" i="15"/>
  <c r="A1570" i="15"/>
  <c r="A1569" i="15"/>
  <c r="A1568" i="15"/>
  <c r="A1567" i="15"/>
  <c r="A1566" i="15"/>
  <c r="A1565" i="15"/>
  <c r="A1564" i="15"/>
  <c r="A1563" i="15"/>
  <c r="A1562" i="15"/>
  <c r="A1561" i="15"/>
  <c r="A1560" i="15"/>
  <c r="A1559" i="15"/>
  <c r="A1558" i="15"/>
  <c r="A1557" i="15"/>
  <c r="A1556" i="15"/>
  <c r="A1555" i="15"/>
  <c r="A1554" i="15"/>
  <c r="A1553" i="15"/>
  <c r="A1552" i="15"/>
  <c r="A1551" i="15"/>
  <c r="A1550" i="15"/>
  <c r="A1549" i="15"/>
  <c r="A1548" i="15"/>
  <c r="A1547" i="15"/>
  <c r="A1546" i="15"/>
  <c r="A1545" i="15"/>
  <c r="A1544" i="15"/>
  <c r="A1543" i="15"/>
  <c r="A1542" i="15"/>
  <c r="A1541" i="15"/>
  <c r="A1540" i="15"/>
  <c r="A1539" i="15"/>
  <c r="A1538" i="15"/>
  <c r="A1537" i="15"/>
  <c r="A1536" i="15"/>
  <c r="A1535" i="15"/>
  <c r="A1534" i="15"/>
  <c r="A1533" i="15"/>
  <c r="A1532" i="15"/>
  <c r="A1531" i="15"/>
  <c r="A1530" i="15"/>
  <c r="A1529" i="15"/>
  <c r="A1528" i="15"/>
  <c r="A1527" i="15"/>
  <c r="A1526" i="15"/>
  <c r="A1525" i="15"/>
  <c r="A1524" i="15"/>
  <c r="A1523" i="15"/>
  <c r="A1522" i="15"/>
  <c r="A1521" i="15"/>
  <c r="A1520" i="15"/>
  <c r="A1519" i="15"/>
  <c r="A1518" i="15"/>
  <c r="A1517" i="15"/>
  <c r="A1516" i="15"/>
  <c r="A1515" i="15"/>
  <c r="A1514" i="15"/>
  <c r="A1513" i="15"/>
  <c r="A1512" i="15"/>
  <c r="A1511" i="15"/>
  <c r="A1510" i="15"/>
  <c r="A1509" i="15"/>
  <c r="A1508" i="15"/>
  <c r="A1507" i="15"/>
  <c r="A1506" i="15"/>
  <c r="A1505" i="15"/>
  <c r="A1504" i="15"/>
  <c r="A1503" i="15"/>
  <c r="A1502" i="15"/>
  <c r="A1501" i="15"/>
  <c r="A1500" i="15"/>
  <c r="A1499" i="15"/>
  <c r="A1498" i="15"/>
  <c r="A1497" i="15"/>
  <c r="A1496" i="15"/>
  <c r="A1495" i="15"/>
  <c r="A1494" i="15"/>
  <c r="A1493" i="15"/>
  <c r="A1492" i="15"/>
  <c r="A1491" i="15"/>
  <c r="A1490" i="15"/>
  <c r="A1489" i="15"/>
  <c r="A1488" i="15"/>
  <c r="A1487" i="15"/>
  <c r="A1486" i="15"/>
  <c r="A1485" i="15"/>
  <c r="A1484" i="15"/>
  <c r="A1483" i="15"/>
  <c r="A1482" i="15"/>
  <c r="A1481" i="15"/>
  <c r="A1480" i="15"/>
  <c r="A1479" i="15"/>
  <c r="A1478" i="15"/>
  <c r="A1477" i="15"/>
  <c r="A1476" i="15"/>
  <c r="A1475" i="15"/>
  <c r="A1474" i="15"/>
  <c r="A1473" i="15"/>
  <c r="A1472" i="15"/>
  <c r="A1471" i="15"/>
  <c r="A1470" i="15"/>
  <c r="A1469" i="15"/>
  <c r="A1468" i="15"/>
  <c r="A1467" i="15"/>
  <c r="A1466" i="15"/>
  <c r="A1465" i="15"/>
  <c r="A1464" i="15"/>
  <c r="A1463" i="15"/>
  <c r="A1462" i="15"/>
  <c r="A1461" i="15"/>
  <c r="A1460" i="15"/>
  <c r="A1459" i="15"/>
  <c r="A1458" i="15"/>
  <c r="A1457" i="15"/>
  <c r="A1456" i="15"/>
  <c r="A1455" i="15"/>
  <c r="A1454" i="15"/>
  <c r="A1453" i="15"/>
  <c r="A1452" i="15"/>
  <c r="A1451" i="15"/>
  <c r="A1450" i="15"/>
  <c r="A1449" i="15"/>
  <c r="A1448" i="15"/>
  <c r="A1447" i="15"/>
  <c r="A1446" i="15"/>
  <c r="A1445" i="15"/>
  <c r="A1444" i="15"/>
  <c r="A1443" i="15"/>
  <c r="A1442" i="15"/>
  <c r="A1441" i="15"/>
  <c r="A1440" i="15"/>
  <c r="A1439" i="15"/>
  <c r="A1438" i="15"/>
  <c r="A1437" i="15"/>
  <c r="A1436" i="15"/>
  <c r="A1435" i="15"/>
  <c r="A1434" i="15"/>
  <c r="A1433" i="15"/>
  <c r="A1432" i="15"/>
  <c r="A1431" i="15"/>
  <c r="A1430" i="15"/>
  <c r="A1429" i="15"/>
  <c r="A1428" i="15"/>
  <c r="A1427" i="15"/>
  <c r="A1426" i="15"/>
  <c r="A1425" i="15"/>
  <c r="A1424" i="15"/>
  <c r="A1423" i="15"/>
  <c r="A1422" i="15"/>
  <c r="A1421" i="15"/>
  <c r="A1420" i="15"/>
  <c r="A1419" i="15"/>
  <c r="A1418" i="15"/>
  <c r="A1417" i="15"/>
  <c r="A1416" i="15"/>
  <c r="A1415" i="15"/>
  <c r="A1414" i="15"/>
  <c r="A1413" i="15"/>
  <c r="A1412" i="15"/>
  <c r="A1411" i="15"/>
  <c r="A1410" i="15"/>
  <c r="A1409" i="15"/>
  <c r="A1408" i="15"/>
  <c r="A1407" i="15"/>
  <c r="A1406" i="15"/>
  <c r="A1405" i="15"/>
  <c r="A1404" i="15"/>
  <c r="A1403" i="15"/>
  <c r="A1402" i="15"/>
  <c r="A1401" i="15"/>
  <c r="A1400" i="15"/>
  <c r="A1399" i="15"/>
  <c r="A1398" i="15"/>
  <c r="A1397" i="15"/>
  <c r="A1396" i="15"/>
  <c r="A1395" i="15"/>
  <c r="A1394" i="15"/>
  <c r="A1393" i="15"/>
  <c r="A1392" i="15"/>
  <c r="A1391" i="15"/>
  <c r="A1390" i="15"/>
  <c r="A1389" i="15"/>
  <c r="A1388" i="15"/>
  <c r="A1387" i="15"/>
  <c r="A1386" i="15"/>
  <c r="A1385" i="15"/>
  <c r="A1384" i="15"/>
  <c r="A1383" i="15"/>
  <c r="A1382" i="15"/>
  <c r="A1381" i="15"/>
  <c r="A1380" i="15"/>
  <c r="A1379" i="15"/>
  <c r="A1378" i="15"/>
  <c r="A1377" i="15"/>
  <c r="A1376" i="15"/>
  <c r="A1375" i="15"/>
  <c r="A1374" i="15"/>
  <c r="A1373" i="15"/>
  <c r="A1372" i="15"/>
  <c r="A1371" i="15"/>
  <c r="A1370" i="15"/>
  <c r="A1369" i="15"/>
  <c r="A1368" i="15"/>
  <c r="A1367" i="15"/>
  <c r="A1366" i="15"/>
  <c r="A1365" i="15"/>
  <c r="A1364" i="15"/>
  <c r="A1363" i="15"/>
  <c r="A1362" i="15"/>
  <c r="A1361" i="15"/>
  <c r="A1360" i="15"/>
  <c r="A1359" i="15"/>
  <c r="A1358" i="15"/>
  <c r="A1357" i="15"/>
  <c r="A1356" i="15"/>
  <c r="A1355" i="15"/>
  <c r="A1354" i="15"/>
  <c r="A1353" i="15"/>
  <c r="A1352" i="15"/>
  <c r="A1351" i="15"/>
  <c r="A1350" i="15"/>
  <c r="A1349" i="15"/>
  <c r="A1348" i="15"/>
  <c r="A1347" i="15"/>
  <c r="A1346" i="15"/>
  <c r="A1345" i="15"/>
  <c r="A1344" i="15"/>
  <c r="A1343" i="15"/>
  <c r="A1342" i="15"/>
  <c r="A1341" i="15"/>
  <c r="A1340" i="15"/>
  <c r="A1339" i="15"/>
  <c r="A1338" i="15"/>
  <c r="A1337" i="15"/>
  <c r="A1336" i="15"/>
  <c r="A1335" i="15"/>
  <c r="A1334" i="15"/>
  <c r="A1333" i="15"/>
  <c r="A1332" i="15"/>
  <c r="A1331" i="15"/>
  <c r="A1330" i="15"/>
  <c r="A1329" i="15"/>
  <c r="A1328" i="15"/>
  <c r="A1327" i="15"/>
  <c r="A1326" i="15"/>
  <c r="A1325" i="15"/>
  <c r="A1324" i="15"/>
  <c r="A1323" i="15"/>
  <c r="A1322" i="15"/>
  <c r="A1321" i="15"/>
  <c r="A1320" i="15"/>
  <c r="A1319" i="15"/>
  <c r="A1318" i="15"/>
  <c r="A1317" i="15"/>
  <c r="A1316" i="15"/>
  <c r="A1315" i="15"/>
  <c r="A1314" i="15"/>
  <c r="A1313" i="15"/>
  <c r="A1312" i="15"/>
  <c r="A1311" i="15"/>
  <c r="A1310" i="15"/>
  <c r="A1309" i="15"/>
  <c r="A1308" i="15"/>
  <c r="A1307" i="15"/>
  <c r="A1306" i="15"/>
  <c r="A1305" i="15"/>
  <c r="A1304" i="15"/>
  <c r="A1303" i="15"/>
  <c r="A1302" i="15"/>
  <c r="A1301" i="15"/>
  <c r="A1300" i="15"/>
  <c r="A1299" i="15"/>
  <c r="A1298" i="15"/>
  <c r="A1297" i="15"/>
  <c r="A1296" i="15"/>
  <c r="A1295" i="15"/>
  <c r="A1294" i="15"/>
  <c r="A1293" i="15"/>
  <c r="A1292" i="15"/>
  <c r="A1291" i="15"/>
  <c r="A1290" i="15"/>
  <c r="A1289" i="15"/>
  <c r="A1288" i="15"/>
  <c r="A1287" i="15"/>
  <c r="A1286" i="15"/>
  <c r="A1285" i="15"/>
  <c r="A1284" i="15"/>
  <c r="A1283" i="15"/>
  <c r="A1282" i="15"/>
  <c r="A1281" i="15"/>
  <c r="A1280" i="15"/>
  <c r="A1279" i="15"/>
  <c r="A1278" i="15"/>
  <c r="A1277" i="15"/>
  <c r="A1276" i="15"/>
  <c r="A1275" i="15"/>
  <c r="A1274" i="15"/>
  <c r="A1273" i="15"/>
  <c r="A1272" i="15"/>
  <c r="A1271" i="15"/>
  <c r="A1270" i="15"/>
  <c r="A1269" i="15"/>
  <c r="A1268" i="15"/>
  <c r="A1267" i="15"/>
  <c r="A1266" i="15"/>
  <c r="A1265" i="15"/>
  <c r="A1264" i="15"/>
  <c r="A1263" i="15"/>
  <c r="A1262" i="15"/>
  <c r="A1261" i="15"/>
  <c r="A1260" i="15"/>
  <c r="A1259" i="15"/>
  <c r="A1258" i="15"/>
  <c r="A1257" i="15"/>
  <c r="A1256" i="15"/>
  <c r="A1255" i="15"/>
  <c r="A1254" i="15"/>
  <c r="A1253" i="15"/>
  <c r="A1252" i="15"/>
  <c r="A1251" i="15"/>
  <c r="A1250" i="15"/>
  <c r="A1249" i="15"/>
  <c r="A1248" i="15"/>
  <c r="A1247" i="15"/>
  <c r="A1246" i="15"/>
  <c r="A1245" i="15"/>
  <c r="A1244" i="15"/>
  <c r="A1243" i="15"/>
  <c r="A1242" i="15"/>
  <c r="A1241" i="15"/>
  <c r="A1240" i="15"/>
  <c r="A1239" i="15"/>
  <c r="A1238" i="15"/>
  <c r="A1237" i="15"/>
  <c r="A1236" i="15"/>
  <c r="A1235" i="15"/>
  <c r="A1234" i="15"/>
  <c r="A1233" i="15"/>
  <c r="A1232" i="15"/>
  <c r="A1231" i="15"/>
  <c r="A1230" i="15"/>
  <c r="A1229" i="15"/>
  <c r="A1228" i="15"/>
  <c r="A1227" i="15"/>
  <c r="A1226" i="15"/>
  <c r="A1225" i="15"/>
  <c r="A1224" i="15"/>
  <c r="A1223" i="15"/>
  <c r="A1222" i="15"/>
  <c r="A1221" i="15"/>
  <c r="A1220" i="15"/>
  <c r="A1219" i="15"/>
  <c r="A1218" i="15"/>
  <c r="A1217" i="15"/>
  <c r="A1216" i="15"/>
  <c r="A1215" i="15"/>
  <c r="A1214" i="15"/>
  <c r="A1213" i="15"/>
  <c r="A1212" i="15"/>
  <c r="A1211" i="15"/>
  <c r="A1210" i="15"/>
  <c r="A1209" i="15"/>
  <c r="A1208" i="15"/>
  <c r="A1207" i="15"/>
  <c r="A1206" i="15"/>
  <c r="A1205" i="15"/>
  <c r="A1204" i="15"/>
  <c r="A1203" i="15"/>
  <c r="A1202" i="15"/>
  <c r="A1201" i="15"/>
  <c r="A1200" i="15"/>
  <c r="A1199" i="15"/>
  <c r="A1198" i="15"/>
  <c r="A1197" i="15"/>
  <c r="A1196" i="15"/>
  <c r="A1195" i="15"/>
  <c r="A1194" i="15"/>
  <c r="A1193" i="15"/>
  <c r="A1192" i="15"/>
  <c r="A1191" i="15"/>
  <c r="A1190" i="15"/>
  <c r="A1189" i="15"/>
  <c r="A1188" i="15"/>
  <c r="A1187" i="15"/>
  <c r="A1186" i="15"/>
  <c r="A1185" i="15"/>
  <c r="A1184" i="15"/>
  <c r="A1183" i="15"/>
  <c r="A1182" i="15"/>
  <c r="A1181" i="15"/>
  <c r="A1180" i="15"/>
  <c r="A1179" i="15"/>
  <c r="A1178" i="15"/>
  <c r="A1177" i="15"/>
  <c r="A1176" i="15"/>
  <c r="A1175" i="15"/>
  <c r="A1174" i="15"/>
  <c r="A1173" i="15"/>
  <c r="A1172" i="15"/>
  <c r="A1171" i="15"/>
  <c r="A1170" i="15"/>
  <c r="A1169" i="15"/>
  <c r="A1168" i="15"/>
  <c r="A1167" i="15"/>
  <c r="A1166" i="15"/>
  <c r="A1165" i="15"/>
  <c r="A1164" i="15"/>
  <c r="A1163" i="15"/>
  <c r="A1162" i="15"/>
  <c r="A1161" i="15"/>
  <c r="A1160" i="15"/>
  <c r="A1159" i="15"/>
  <c r="A1158" i="15"/>
  <c r="A1157" i="15"/>
  <c r="A1156" i="15"/>
  <c r="A1155" i="15"/>
  <c r="A1154" i="15"/>
  <c r="A1153" i="15"/>
  <c r="A1152" i="15"/>
  <c r="A1151" i="15"/>
  <c r="A1150" i="15"/>
  <c r="A1149" i="15"/>
  <c r="A1148" i="15"/>
  <c r="A1147" i="15"/>
  <c r="A1146" i="15"/>
  <c r="A1145" i="15"/>
  <c r="A1144" i="15"/>
  <c r="A1143" i="15"/>
  <c r="A1142" i="15"/>
  <c r="A1141" i="15"/>
  <c r="A1140" i="15"/>
  <c r="A1139" i="15"/>
  <c r="A1138" i="15"/>
  <c r="A1137" i="15"/>
  <c r="A1136" i="15"/>
  <c r="A1135" i="15"/>
  <c r="A1134" i="15"/>
  <c r="A1133" i="15"/>
  <c r="A1132" i="15"/>
  <c r="A1131" i="15"/>
  <c r="A1130" i="15"/>
  <c r="A1129" i="15"/>
  <c r="A1128" i="15"/>
  <c r="A1127" i="15"/>
  <c r="A1126" i="15"/>
  <c r="A1125" i="15"/>
  <c r="A1124" i="15"/>
  <c r="A1123" i="15"/>
  <c r="A1122" i="15"/>
  <c r="A1121" i="15"/>
  <c r="A1120" i="15"/>
  <c r="A1119" i="15"/>
  <c r="A1118" i="15"/>
  <c r="A1117" i="15"/>
  <c r="A1116" i="15"/>
  <c r="A1115" i="15"/>
  <c r="A1114" i="15"/>
  <c r="A1113" i="15"/>
  <c r="A1112" i="15"/>
  <c r="A1111" i="15"/>
  <c r="A1110" i="15"/>
  <c r="A1109" i="15"/>
  <c r="A1108" i="15"/>
  <c r="A1107" i="15"/>
  <c r="A1106" i="15"/>
  <c r="A1105" i="15"/>
  <c r="A1104" i="15"/>
  <c r="A1103" i="15"/>
  <c r="A1102" i="15"/>
  <c r="A1101" i="15"/>
  <c r="A1100" i="15"/>
  <c r="A1099" i="15"/>
  <c r="A1098" i="15"/>
  <c r="A1097" i="15"/>
  <c r="A1096" i="15"/>
  <c r="A1095" i="15"/>
  <c r="A1094" i="15"/>
  <c r="A1093" i="15"/>
  <c r="A1092" i="15"/>
  <c r="A1091" i="15"/>
  <c r="A1090" i="15"/>
  <c r="A1089" i="15"/>
  <c r="A1088" i="15"/>
  <c r="A1087" i="15"/>
  <c r="A1086" i="15"/>
  <c r="A1085" i="15"/>
  <c r="A1084" i="15"/>
  <c r="A1083" i="15"/>
  <c r="A1082" i="15"/>
  <c r="A1081" i="15"/>
  <c r="A1080" i="15"/>
  <c r="A1079" i="15"/>
  <c r="A1078" i="15"/>
  <c r="A1077" i="15"/>
  <c r="A1076" i="15"/>
  <c r="A1075" i="15"/>
  <c r="A1074" i="15"/>
  <c r="A1073" i="15"/>
  <c r="A1072" i="15"/>
  <c r="A1071" i="15"/>
  <c r="A1070" i="15"/>
  <c r="A1069" i="15"/>
  <c r="A1068" i="15"/>
  <c r="A1067" i="15"/>
  <c r="A1066" i="15"/>
  <c r="A1065" i="15"/>
  <c r="A1064" i="15"/>
  <c r="A1063" i="15"/>
  <c r="A1062" i="15"/>
  <c r="A1061" i="15"/>
  <c r="A1060" i="15"/>
  <c r="A1059" i="15"/>
  <c r="A1058" i="15"/>
  <c r="A1057" i="15"/>
  <c r="A1056" i="15"/>
  <c r="A1055" i="15"/>
  <c r="A1054" i="15"/>
  <c r="A1053" i="15"/>
  <c r="A1052" i="15"/>
  <c r="A1051" i="15"/>
  <c r="A1050" i="15"/>
  <c r="A1049" i="15"/>
  <c r="A1048" i="15"/>
  <c r="A1047" i="15"/>
  <c r="A1046" i="15"/>
  <c r="A1045" i="15"/>
  <c r="A1044" i="15"/>
  <c r="A1043" i="15"/>
  <c r="A1042" i="15"/>
  <c r="A1041" i="15"/>
  <c r="A1040" i="15"/>
  <c r="A1039" i="15"/>
  <c r="A1038" i="15"/>
  <c r="A1037" i="15"/>
  <c r="A1036" i="15"/>
  <c r="A1035" i="15"/>
  <c r="A1034" i="15"/>
  <c r="A1033" i="15"/>
  <c r="A1032" i="15"/>
  <c r="A1031" i="15"/>
  <c r="A1030" i="15"/>
  <c r="A1029" i="15"/>
  <c r="A1028" i="15"/>
  <c r="A1027" i="15"/>
  <c r="A1026" i="15"/>
  <c r="A1025" i="15"/>
  <c r="A1024" i="15"/>
  <c r="A1023" i="15"/>
  <c r="A1022" i="15"/>
  <c r="A1021" i="15"/>
  <c r="A1020" i="15"/>
  <c r="A1019" i="15"/>
  <c r="A1018" i="15"/>
  <c r="A1017" i="15"/>
  <c r="A1016" i="15"/>
  <c r="A1015" i="15"/>
  <c r="A1014" i="15"/>
  <c r="A1013" i="15"/>
  <c r="A1012" i="15"/>
  <c r="A1011" i="15"/>
  <c r="A1010" i="15"/>
  <c r="A1009" i="15"/>
  <c r="A1008" i="15"/>
  <c r="A1007" i="15"/>
  <c r="A1006" i="15"/>
  <c r="A1005" i="15"/>
  <c r="A1004" i="15"/>
  <c r="A1003" i="15"/>
  <c r="A1002" i="15"/>
  <c r="A1001" i="15"/>
  <c r="A1000" i="15"/>
  <c r="A999" i="15"/>
  <c r="A998" i="15"/>
  <c r="A997" i="15"/>
  <c r="A996" i="15"/>
  <c r="A995" i="15"/>
  <c r="A994" i="15"/>
  <c r="A993" i="15"/>
  <c r="A992" i="15"/>
  <c r="A991" i="15"/>
  <c r="A990" i="15"/>
  <c r="A989" i="15"/>
  <c r="A988" i="15"/>
  <c r="A987" i="15"/>
  <c r="A986" i="15"/>
  <c r="A985" i="15"/>
  <c r="A984" i="15"/>
  <c r="A983" i="15"/>
  <c r="A982" i="15"/>
  <c r="A981" i="15"/>
  <c r="A980" i="15"/>
  <c r="A979" i="15"/>
  <c r="A978" i="15"/>
  <c r="A977" i="15"/>
  <c r="A976" i="15"/>
  <c r="A975" i="15"/>
  <c r="A974" i="15"/>
  <c r="A973" i="15"/>
  <c r="A972" i="15"/>
  <c r="A971" i="15"/>
  <c r="A970" i="15"/>
  <c r="A969" i="15"/>
  <c r="A968" i="15"/>
  <c r="A967" i="15"/>
  <c r="A966" i="15"/>
  <c r="A965" i="15"/>
  <c r="A964" i="15"/>
  <c r="A963" i="15"/>
  <c r="A962" i="15"/>
  <c r="A961" i="15"/>
  <c r="A960" i="15"/>
  <c r="A959" i="15"/>
  <c r="A958" i="15"/>
  <c r="A957" i="15"/>
  <c r="A956" i="15"/>
  <c r="A955" i="15"/>
  <c r="A954" i="15"/>
  <c r="A953" i="15"/>
  <c r="A952" i="15"/>
  <c r="A951" i="15"/>
  <c r="A950" i="15"/>
  <c r="A949" i="15"/>
  <c r="A948" i="15"/>
  <c r="A947" i="15"/>
  <c r="A946" i="15"/>
  <c r="A945" i="15"/>
  <c r="A944" i="15"/>
  <c r="A943" i="15"/>
  <c r="A942" i="15"/>
  <c r="A941" i="15"/>
  <c r="A940" i="15"/>
  <c r="A939" i="15"/>
  <c r="A938" i="15"/>
  <c r="A937" i="15"/>
  <c r="A936" i="15"/>
  <c r="A935" i="15"/>
  <c r="A934" i="15"/>
  <c r="A933" i="15"/>
  <c r="A932" i="15"/>
  <c r="A931" i="15"/>
  <c r="A930" i="15"/>
  <c r="A929" i="15"/>
  <c r="A928" i="15"/>
  <c r="A927" i="15"/>
  <c r="A926" i="15"/>
  <c r="A925" i="15"/>
  <c r="A924" i="15"/>
  <c r="A923" i="15"/>
  <c r="A922" i="15"/>
  <c r="A921" i="15"/>
  <c r="A920" i="15"/>
  <c r="A919" i="15"/>
  <c r="A918" i="15"/>
  <c r="A917" i="15"/>
  <c r="A916" i="15"/>
  <c r="A915" i="15"/>
  <c r="A914" i="15"/>
  <c r="A913" i="15"/>
  <c r="A912" i="15"/>
  <c r="A911" i="15"/>
  <c r="A910" i="15"/>
  <c r="A909" i="15"/>
  <c r="A908" i="15"/>
  <c r="A907" i="15"/>
  <c r="A906" i="15"/>
  <c r="A905" i="15"/>
  <c r="A904" i="15"/>
  <c r="A903" i="15"/>
  <c r="A902" i="15"/>
  <c r="A901" i="15"/>
  <c r="A900" i="15"/>
  <c r="A899" i="15"/>
  <c r="A898" i="15"/>
  <c r="A897" i="15"/>
  <c r="A896" i="15"/>
  <c r="A895" i="15"/>
  <c r="A894" i="15"/>
  <c r="A893" i="15"/>
  <c r="A892" i="15"/>
  <c r="A891" i="15"/>
  <c r="A890" i="15"/>
  <c r="A889" i="15"/>
  <c r="A888" i="15"/>
  <c r="A887" i="15"/>
  <c r="A886" i="15"/>
  <c r="A885" i="15"/>
  <c r="A884" i="15"/>
  <c r="A883" i="15"/>
  <c r="A882" i="15"/>
  <c r="A881" i="15"/>
  <c r="A880" i="15"/>
  <c r="A879" i="15"/>
  <c r="A878" i="15"/>
  <c r="A877" i="15"/>
  <c r="A876" i="15"/>
  <c r="A875" i="15"/>
  <c r="A874" i="15"/>
  <c r="A873" i="15"/>
  <c r="A872" i="15"/>
  <c r="A871" i="15"/>
  <c r="A870" i="15"/>
  <c r="A869" i="15"/>
  <c r="A868" i="15"/>
  <c r="A867" i="15"/>
  <c r="A866" i="15"/>
  <c r="A865" i="15"/>
  <c r="A864" i="15"/>
  <c r="A863" i="15"/>
  <c r="A862" i="15"/>
  <c r="A861" i="15"/>
  <c r="A860" i="15"/>
  <c r="A859" i="15"/>
  <c r="A858" i="15"/>
  <c r="A857" i="15"/>
  <c r="A856" i="15"/>
  <c r="A855" i="15"/>
  <c r="A854" i="15"/>
  <c r="A853" i="15"/>
  <c r="A852" i="15"/>
  <c r="A851" i="15"/>
  <c r="A850" i="15"/>
  <c r="A849" i="15"/>
  <c r="A848" i="15"/>
  <c r="A847" i="15"/>
  <c r="A846" i="15"/>
  <c r="A845" i="15"/>
  <c r="A844" i="15"/>
  <c r="A843" i="15"/>
  <c r="A842" i="15"/>
  <c r="A841" i="15"/>
  <c r="A840" i="15"/>
  <c r="A839" i="15"/>
  <c r="A838" i="15"/>
  <c r="A837" i="15"/>
  <c r="A836" i="15"/>
  <c r="A835" i="15"/>
  <c r="A834" i="15"/>
  <c r="A833" i="15"/>
  <c r="A832" i="15"/>
  <c r="A831" i="15"/>
  <c r="A830" i="15"/>
  <c r="A829" i="15"/>
  <c r="A828" i="15"/>
  <c r="A827" i="15"/>
  <c r="A826" i="15"/>
  <c r="A825" i="15"/>
  <c r="A824" i="15"/>
  <c r="A823" i="15"/>
  <c r="A822" i="15"/>
  <c r="A821" i="15"/>
  <c r="A820" i="15"/>
  <c r="A819" i="15"/>
  <c r="A818" i="15"/>
  <c r="A817" i="15"/>
  <c r="A816" i="15"/>
  <c r="A815" i="15"/>
  <c r="A814" i="15"/>
  <c r="A813" i="15"/>
  <c r="A812" i="15"/>
  <c r="A811" i="15"/>
  <c r="A810" i="15"/>
  <c r="A809" i="15"/>
  <c r="A808" i="15"/>
  <c r="A807" i="15"/>
  <c r="A806" i="15"/>
  <c r="A805" i="15"/>
  <c r="A804" i="15"/>
  <c r="A803" i="15"/>
  <c r="A802" i="15"/>
  <c r="A801" i="15"/>
  <c r="A800" i="15"/>
  <c r="A799" i="15"/>
  <c r="A798" i="15"/>
  <c r="A797" i="15"/>
  <c r="A796" i="15"/>
  <c r="A795" i="15"/>
  <c r="A794" i="15"/>
  <c r="A793" i="15"/>
  <c r="A792" i="15"/>
  <c r="A791" i="15"/>
  <c r="A790" i="15"/>
  <c r="A789" i="15"/>
  <c r="A788" i="15"/>
  <c r="A787" i="15"/>
  <c r="A786" i="15"/>
  <c r="A785" i="15"/>
  <c r="A784" i="15"/>
  <c r="A783" i="15"/>
  <c r="A782" i="15"/>
  <c r="A781" i="15"/>
  <c r="A780" i="15"/>
  <c r="A779" i="15"/>
  <c r="A778" i="15"/>
  <c r="A777" i="15"/>
  <c r="A776" i="15"/>
  <c r="A775" i="15"/>
  <c r="A774" i="15"/>
  <c r="A773" i="15"/>
  <c r="A772" i="15"/>
  <c r="A771" i="15"/>
  <c r="A770" i="15"/>
  <c r="A769" i="15"/>
  <c r="A768" i="15"/>
  <c r="A767" i="15"/>
  <c r="A766" i="15"/>
  <c r="A765" i="15"/>
  <c r="A764" i="15"/>
  <c r="A763" i="15"/>
  <c r="A762" i="15"/>
  <c r="A761" i="15"/>
  <c r="A760" i="15"/>
  <c r="A759" i="15"/>
  <c r="A758" i="15"/>
  <c r="A757" i="15"/>
  <c r="A756" i="15"/>
  <c r="A755" i="15"/>
  <c r="A754" i="15"/>
  <c r="A753" i="15"/>
  <c r="A752" i="15"/>
  <c r="A751" i="15"/>
  <c r="A750" i="15"/>
  <c r="A749" i="15"/>
  <c r="A748" i="15"/>
  <c r="A747" i="15"/>
  <c r="A746" i="15"/>
  <c r="A745" i="15"/>
  <c r="A744" i="15"/>
  <c r="A743" i="15"/>
  <c r="A742" i="15"/>
  <c r="A741" i="15"/>
  <c r="A740" i="15"/>
  <c r="A739" i="15"/>
  <c r="A738" i="15"/>
  <c r="A737" i="15"/>
  <c r="A736" i="15"/>
  <c r="A735" i="15"/>
  <c r="A734" i="15"/>
  <c r="A733" i="15"/>
  <c r="A732" i="15"/>
  <c r="A731" i="15"/>
  <c r="A730" i="15"/>
  <c r="A729" i="15"/>
  <c r="A728" i="15"/>
  <c r="A727" i="15"/>
  <c r="A726" i="15"/>
  <c r="A725" i="15"/>
  <c r="A724" i="15"/>
  <c r="A723" i="15"/>
  <c r="A722" i="15"/>
  <c r="A721" i="15"/>
  <c r="A720" i="15"/>
  <c r="A719" i="15"/>
  <c r="A718" i="15"/>
  <c r="A717" i="15"/>
  <c r="A716" i="15"/>
  <c r="A715" i="15"/>
  <c r="A714" i="15"/>
  <c r="A713" i="15"/>
  <c r="A712" i="15"/>
  <c r="A711" i="15"/>
  <c r="A710" i="15"/>
  <c r="A709" i="15"/>
  <c r="A708" i="15"/>
  <c r="A707" i="15"/>
  <c r="A706" i="15"/>
  <c r="A705" i="15"/>
  <c r="A704" i="15"/>
  <c r="A703" i="15"/>
  <c r="A702" i="15"/>
  <c r="A701" i="15"/>
  <c r="A700" i="15"/>
  <c r="A699" i="15"/>
  <c r="A698" i="15"/>
  <c r="A697" i="15"/>
  <c r="A696" i="15"/>
  <c r="A695" i="15"/>
  <c r="A694" i="15"/>
  <c r="A693" i="15"/>
  <c r="A692" i="15"/>
  <c r="A691" i="15"/>
  <c r="A690" i="15"/>
  <c r="A689" i="15"/>
  <c r="A688" i="15"/>
  <c r="A687" i="15"/>
  <c r="A686" i="15"/>
  <c r="A685" i="15"/>
  <c r="A684" i="15"/>
  <c r="A683" i="15"/>
  <c r="A682" i="15"/>
  <c r="A681" i="15"/>
  <c r="A680" i="15"/>
  <c r="A679" i="15"/>
  <c r="A678" i="15"/>
  <c r="A677" i="15"/>
  <c r="A676" i="15"/>
  <c r="A675" i="15"/>
  <c r="A674" i="15"/>
  <c r="A673" i="15"/>
  <c r="A672" i="15"/>
  <c r="A671" i="15"/>
  <c r="A670" i="15"/>
  <c r="A669" i="15"/>
  <c r="A668" i="15"/>
  <c r="A667" i="15"/>
  <c r="A666" i="15"/>
  <c r="A665" i="15"/>
  <c r="A664" i="15"/>
  <c r="A663" i="15"/>
  <c r="A662" i="15"/>
  <c r="A661" i="15"/>
  <c r="A660" i="15"/>
  <c r="A659" i="15"/>
  <c r="A658" i="15"/>
  <c r="A657" i="15"/>
  <c r="A656" i="15"/>
  <c r="A655" i="15"/>
  <c r="A654" i="15"/>
  <c r="A653" i="15"/>
  <c r="A652" i="15"/>
  <c r="A651" i="15"/>
  <c r="A650" i="15"/>
  <c r="A649" i="15"/>
  <c r="A648" i="15"/>
  <c r="A647" i="15"/>
  <c r="A646" i="15"/>
  <c r="A645" i="15"/>
  <c r="A644" i="15"/>
  <c r="A643" i="15"/>
  <c r="A642" i="15"/>
  <c r="A641" i="15"/>
  <c r="A640" i="15"/>
  <c r="A639" i="15"/>
  <c r="A638" i="15"/>
  <c r="A637" i="15"/>
  <c r="A636" i="15"/>
  <c r="A635" i="15"/>
  <c r="A634" i="15"/>
  <c r="A633" i="15"/>
  <c r="A632" i="15"/>
  <c r="A631" i="15"/>
  <c r="A630" i="15"/>
  <c r="A629" i="15"/>
  <c r="A628" i="15"/>
  <c r="A627" i="15"/>
  <c r="A626" i="15"/>
  <c r="A625" i="15"/>
  <c r="A624" i="15"/>
  <c r="A623" i="15"/>
  <c r="A622" i="15"/>
  <c r="A621" i="15"/>
  <c r="A620" i="15"/>
  <c r="A619" i="15"/>
  <c r="A618" i="15"/>
  <c r="A617" i="15"/>
  <c r="A616" i="15"/>
  <c r="A615" i="15"/>
  <c r="A614" i="15"/>
  <c r="A613" i="15"/>
  <c r="A612" i="15"/>
  <c r="A611" i="15"/>
  <c r="A610" i="15"/>
  <c r="A609" i="15"/>
  <c r="A608" i="15"/>
  <c r="A607" i="15"/>
  <c r="A606" i="15"/>
  <c r="A605" i="15"/>
  <c r="A604" i="15"/>
  <c r="A603" i="15"/>
  <c r="A602" i="15"/>
  <c r="A601" i="15"/>
  <c r="A600" i="15"/>
  <c r="A599" i="15"/>
  <c r="A598" i="15"/>
  <c r="A597" i="15"/>
  <c r="A596" i="15"/>
  <c r="A595" i="15"/>
  <c r="A594" i="15"/>
  <c r="A593" i="15"/>
  <c r="A592" i="15"/>
  <c r="A591" i="15"/>
  <c r="A590" i="15"/>
  <c r="A589" i="15"/>
  <c r="A588" i="15"/>
  <c r="A587" i="15"/>
  <c r="A586" i="15"/>
  <c r="A585" i="15"/>
  <c r="A584" i="15"/>
  <c r="A583" i="15"/>
  <c r="A582" i="15"/>
  <c r="A581" i="15"/>
  <c r="A580" i="15"/>
  <c r="A579" i="15"/>
  <c r="A578" i="15"/>
  <c r="A577" i="15"/>
  <c r="A576" i="15"/>
  <c r="A575" i="15"/>
  <c r="A574" i="15"/>
  <c r="A573" i="15"/>
  <c r="A572" i="15"/>
  <c r="A571" i="15"/>
  <c r="A570" i="15"/>
  <c r="A569" i="15"/>
  <c r="A568" i="15"/>
  <c r="A567" i="15"/>
  <c r="A566" i="15"/>
  <c r="A565" i="15"/>
  <c r="A564" i="15"/>
  <c r="A563" i="15"/>
  <c r="A562" i="15"/>
  <c r="A561" i="15"/>
  <c r="A560" i="15"/>
  <c r="A559" i="15"/>
  <c r="A558" i="15"/>
  <c r="A557" i="15"/>
  <c r="A556" i="15"/>
  <c r="A555" i="15"/>
  <c r="A554" i="15"/>
  <c r="A553" i="15"/>
  <c r="A552" i="15"/>
  <c r="A551" i="15"/>
  <c r="A550" i="15"/>
  <c r="A549" i="15"/>
  <c r="A548" i="15"/>
  <c r="A547" i="15"/>
  <c r="A546" i="15"/>
  <c r="A545" i="15"/>
  <c r="A544" i="15"/>
  <c r="A543" i="15"/>
  <c r="A542" i="15"/>
  <c r="A541" i="15"/>
  <c r="A540" i="15"/>
  <c r="A539" i="15"/>
  <c r="A538" i="15"/>
  <c r="A537" i="15"/>
  <c r="A536" i="15"/>
  <c r="A535" i="15"/>
  <c r="A534" i="15"/>
  <c r="A533" i="15"/>
  <c r="A532" i="15"/>
  <c r="A531" i="15"/>
  <c r="A530" i="15"/>
  <c r="A529" i="15"/>
  <c r="A528" i="15"/>
  <c r="A527" i="15"/>
  <c r="A526" i="15"/>
  <c r="A525" i="15"/>
  <c r="A524" i="15"/>
  <c r="A523" i="15"/>
  <c r="A522" i="15"/>
  <c r="A521" i="15"/>
  <c r="A520" i="15"/>
  <c r="A519" i="15"/>
  <c r="A518" i="15"/>
  <c r="A517" i="15"/>
  <c r="A516" i="15"/>
  <c r="A515" i="15"/>
  <c r="A514" i="15"/>
  <c r="A513" i="15"/>
  <c r="A512" i="15"/>
  <c r="A511" i="15"/>
  <c r="A510" i="15"/>
  <c r="A509" i="15"/>
  <c r="A508" i="15"/>
  <c r="A507" i="15"/>
  <c r="A506" i="15"/>
  <c r="A505" i="15"/>
  <c r="A504" i="15"/>
  <c r="A503" i="15"/>
  <c r="A502" i="15"/>
  <c r="A501" i="15"/>
  <c r="A500" i="15"/>
  <c r="A499" i="15"/>
  <c r="A498" i="15"/>
  <c r="A497" i="15"/>
  <c r="A496" i="15"/>
  <c r="A495" i="15"/>
  <c r="A494" i="15"/>
  <c r="A493" i="15"/>
  <c r="A492" i="15"/>
  <c r="A491" i="15"/>
  <c r="A490" i="15"/>
  <c r="A489" i="15"/>
  <c r="A488" i="15"/>
  <c r="A487" i="15"/>
  <c r="A486" i="15"/>
  <c r="A485" i="15"/>
  <c r="A484" i="15"/>
  <c r="A483" i="15"/>
  <c r="A482" i="15"/>
  <c r="A481" i="15"/>
  <c r="A480" i="15"/>
  <c r="A479" i="15"/>
  <c r="A478" i="15"/>
  <c r="A477" i="15"/>
  <c r="A476" i="15"/>
  <c r="A475" i="15"/>
  <c r="A474" i="15"/>
  <c r="A473" i="15"/>
  <c r="A472" i="15"/>
  <c r="A471" i="15"/>
  <c r="A470" i="15"/>
  <c r="A469" i="15"/>
  <c r="A468" i="15"/>
  <c r="A467" i="15"/>
  <c r="A466" i="15"/>
  <c r="A465" i="15"/>
  <c r="A464" i="15"/>
  <c r="A463" i="15"/>
  <c r="A462" i="15"/>
  <c r="A461" i="15"/>
  <c r="A460" i="15"/>
  <c r="A459" i="15"/>
  <c r="A458" i="15"/>
  <c r="A457" i="15"/>
  <c r="A456" i="15"/>
  <c r="A455" i="15"/>
  <c r="A454" i="15"/>
  <c r="A453" i="15"/>
  <c r="A452" i="15"/>
  <c r="A451" i="15"/>
  <c r="A450" i="15"/>
  <c r="A449" i="15"/>
  <c r="A448" i="15"/>
  <c r="A447" i="15"/>
  <c r="A446" i="15"/>
  <c r="A445" i="15"/>
  <c r="A444" i="15"/>
  <c r="A443" i="15"/>
  <c r="A442" i="15"/>
  <c r="A441" i="15"/>
  <c r="A440" i="15"/>
  <c r="A439" i="15"/>
  <c r="A438" i="15"/>
  <c r="A437" i="15"/>
  <c r="A436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A404" i="15"/>
  <c r="A403" i="15"/>
  <c r="A402" i="15"/>
  <c r="A401" i="15"/>
  <c r="A400" i="15"/>
  <c r="A399" i="15"/>
  <c r="A398" i="15"/>
  <c r="A397" i="15"/>
  <c r="A396" i="15"/>
  <c r="A395" i="15"/>
  <c r="A394" i="15"/>
  <c r="A393" i="15"/>
  <c r="A392" i="15"/>
  <c r="A391" i="15"/>
  <c r="A390" i="15"/>
  <c r="A389" i="15"/>
  <c r="A388" i="15"/>
  <c r="A387" i="15"/>
  <c r="A386" i="15"/>
  <c r="A385" i="15"/>
  <c r="A384" i="15"/>
  <c r="A383" i="15"/>
  <c r="A382" i="15"/>
  <c r="A381" i="15"/>
  <c r="A380" i="15"/>
  <c r="A379" i="15"/>
  <c r="A378" i="15"/>
  <c r="A377" i="15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O95" i="11"/>
  <c r="O92" i="11"/>
  <c r="P92" i="11" s="1"/>
  <c r="I89" i="11"/>
  <c r="H88" i="11"/>
  <c r="I87" i="11"/>
  <c r="H86" i="11"/>
  <c r="I85" i="11"/>
  <c r="H84" i="11"/>
  <c r="H83" i="11"/>
  <c r="O83" i="11"/>
  <c r="P83" i="11" s="1"/>
  <c r="H82" i="11"/>
  <c r="I81" i="11"/>
  <c r="H80" i="11"/>
  <c r="O80" i="11"/>
  <c r="P80" i="11" s="1"/>
  <c r="I80" i="11"/>
  <c r="H79" i="11"/>
  <c r="I77" i="11"/>
  <c r="O76" i="11"/>
  <c r="P76" i="11" s="1"/>
  <c r="I75" i="11"/>
  <c r="H74" i="11"/>
  <c r="O73" i="11"/>
  <c r="P73" i="11" s="1"/>
  <c r="A73" i="11"/>
  <c r="I73" i="11"/>
  <c r="I72" i="11"/>
  <c r="O72" i="11"/>
  <c r="P72" i="11" s="1"/>
  <c r="A72" i="11"/>
  <c r="H72" i="11"/>
  <c r="I71" i="11"/>
  <c r="H71" i="11"/>
  <c r="A69" i="11"/>
  <c r="I69" i="11"/>
  <c r="I68" i="11"/>
  <c r="H68" i="11"/>
  <c r="O68" i="11"/>
  <c r="P68" i="11" s="1"/>
  <c r="A68" i="11"/>
  <c r="O64" i="11"/>
  <c r="P64" i="11" s="1"/>
  <c r="A64" i="11"/>
  <c r="H64" i="11"/>
  <c r="I62" i="11"/>
  <c r="I60" i="11"/>
  <c r="A58" i="11"/>
  <c r="I57" i="11"/>
  <c r="I56" i="11"/>
  <c r="H56" i="11"/>
  <c r="H52" i="11"/>
  <c r="A52" i="11"/>
  <c r="I50" i="11"/>
  <c r="O49" i="11"/>
  <c r="P49" i="11" s="1"/>
  <c r="I49" i="11"/>
  <c r="H48" i="11"/>
  <c r="O47" i="11"/>
  <c r="P47" i="11" s="1"/>
  <c r="I44" i="11"/>
  <c r="H43" i="11"/>
  <c r="O43" i="11"/>
  <c r="P43" i="11" s="1"/>
  <c r="H42" i="11"/>
  <c r="H40" i="11"/>
  <c r="O37" i="11"/>
  <c r="P37" i="11" s="1"/>
  <c r="I37" i="11"/>
  <c r="O34" i="11"/>
  <c r="P34" i="11" s="1"/>
  <c r="A33" i="11"/>
  <c r="H33" i="11"/>
  <c r="H32" i="11"/>
  <c r="O32" i="11"/>
  <c r="P32" i="11" s="1"/>
  <c r="A30" i="11"/>
  <c r="H28" i="11"/>
  <c r="I27" i="11"/>
  <c r="O27" i="11"/>
  <c r="P27" i="11" s="1"/>
  <c r="H24" i="11"/>
  <c r="O24" i="11"/>
  <c r="P24" i="11" s="1"/>
  <c r="A24" i="11"/>
  <c r="I23" i="11"/>
  <c r="H22" i="11"/>
  <c r="I20" i="11"/>
  <c r="O20" i="11"/>
  <c r="P20" i="11" s="1"/>
  <c r="H20" i="11"/>
  <c r="H19" i="11"/>
  <c r="O19" i="11"/>
  <c r="P19" i="11" s="1"/>
  <c r="A19" i="11"/>
  <c r="H18" i="11"/>
  <c r="I16" i="11"/>
  <c r="H16" i="11"/>
  <c r="O16" i="11"/>
  <c r="P16" i="11" s="1"/>
  <c r="A16" i="11"/>
  <c r="H15" i="11"/>
  <c r="I14" i="11"/>
  <c r="H12" i="11"/>
  <c r="O11" i="11"/>
  <c r="P11" i="11" s="1"/>
  <c r="I10" i="11"/>
  <c r="H9" i="11"/>
  <c r="I8" i="11"/>
  <c r="O8" i="11"/>
  <c r="P8" i="11" s="1"/>
  <c r="I6" i="11"/>
  <c r="A6" i="11"/>
  <c r="H6" i="11"/>
  <c r="H5" i="11"/>
  <c r="A4" i="11"/>
  <c r="B3" i="11"/>
  <c r="L1745" i="5"/>
  <c r="W1745" i="5"/>
  <c r="X1745" i="5" s="1"/>
  <c r="L1744" i="5"/>
  <c r="L1741" i="5"/>
  <c r="L1733" i="5"/>
  <c r="T1733" i="5" s="1"/>
  <c r="W1732" i="5"/>
  <c r="X1732" i="5" s="1"/>
  <c r="W1731" i="5"/>
  <c r="X1731" i="5" s="1"/>
  <c r="W1730" i="5"/>
  <c r="X1730" i="5" s="1"/>
  <c r="L1730" i="5"/>
  <c r="S1730" i="5" s="1"/>
  <c r="L1729" i="5"/>
  <c r="W1725" i="5"/>
  <c r="X1725" i="5" s="1"/>
  <c r="L1722" i="5"/>
  <c r="S1722" i="5" s="1"/>
  <c r="L1719" i="5"/>
  <c r="L1717" i="5"/>
  <c r="T1717" i="5" s="1"/>
  <c r="L1716" i="5"/>
  <c r="L1715" i="5"/>
  <c r="W1713" i="5"/>
  <c r="X1713" i="5" s="1"/>
  <c r="L1712" i="5"/>
  <c r="W1712" i="5"/>
  <c r="X1712" i="5" s="1"/>
  <c r="L1711" i="5"/>
  <c r="L1708" i="5"/>
  <c r="L1706" i="5"/>
  <c r="W1706" i="5"/>
  <c r="X1706" i="5" s="1"/>
  <c r="L1705" i="5"/>
  <c r="L1702" i="5"/>
  <c r="W1702" i="5"/>
  <c r="X1702" i="5" s="1"/>
  <c r="L1699" i="5"/>
  <c r="L1694" i="5"/>
  <c r="W1694" i="5"/>
  <c r="X1694" i="5" s="1"/>
  <c r="L1693" i="5"/>
  <c r="W1686" i="5"/>
  <c r="X1686" i="5" s="1"/>
  <c r="W1685" i="5"/>
  <c r="X1685" i="5" s="1"/>
  <c r="W1682" i="5"/>
  <c r="X1682" i="5" s="1"/>
  <c r="L1681" i="5"/>
  <c r="M1681" i="5" s="1"/>
  <c r="W1677" i="5"/>
  <c r="X1677" i="5" s="1"/>
  <c r="L1676" i="5"/>
  <c r="L1675" i="5"/>
  <c r="L1673" i="5"/>
  <c r="S1673" i="5" s="1"/>
  <c r="L1671" i="5"/>
  <c r="M1671" i="5" s="1"/>
  <c r="W1670" i="5"/>
  <c r="X1670" i="5" s="1"/>
  <c r="L1667" i="5"/>
  <c r="W1663" i="5"/>
  <c r="X1663" i="5" s="1"/>
  <c r="L1663" i="5"/>
  <c r="L1659" i="5"/>
  <c r="W1659" i="5"/>
  <c r="X1659" i="5" s="1"/>
  <c r="L1658" i="5"/>
  <c r="T1658" i="5" s="1"/>
  <c r="W1658" i="5"/>
  <c r="X1658" i="5" s="1"/>
  <c r="L1657" i="5"/>
  <c r="W1656" i="5"/>
  <c r="X1656" i="5" s="1"/>
  <c r="W1654" i="5"/>
  <c r="X1654" i="5" s="1"/>
  <c r="W1652" i="5"/>
  <c r="X1652" i="5" s="1"/>
  <c r="W1651" i="5"/>
  <c r="X1651" i="5" s="1"/>
  <c r="L1645" i="5"/>
  <c r="L1642" i="5"/>
  <c r="L1641" i="5"/>
  <c r="S1641" i="5" s="1"/>
  <c r="W1641" i="5"/>
  <c r="X1641" i="5" s="1"/>
  <c r="W1639" i="5"/>
  <c r="X1639" i="5" s="1"/>
  <c r="L1638" i="5"/>
  <c r="M1638" i="5" s="1"/>
  <c r="L1637" i="5"/>
  <c r="W1637" i="5"/>
  <c r="X1637" i="5" s="1"/>
  <c r="W1634" i="5"/>
  <c r="X1634" i="5" s="1"/>
  <c r="W1633" i="5"/>
  <c r="X1633" i="5" s="1"/>
  <c r="W1631" i="5"/>
  <c r="X1631" i="5" s="1"/>
  <c r="L1629" i="5"/>
  <c r="S1629" i="5" s="1"/>
  <c r="W1629" i="5"/>
  <c r="X1629" i="5" s="1"/>
  <c r="L1625" i="5"/>
  <c r="T1625" i="5" s="1"/>
  <c r="L1620" i="5"/>
  <c r="L1618" i="5"/>
  <c r="W1617" i="5"/>
  <c r="X1617" i="5" s="1"/>
  <c r="L1614" i="5"/>
  <c r="M1614" i="5" s="1"/>
  <c r="W1613" i="5"/>
  <c r="X1613" i="5" s="1"/>
  <c r="L1610" i="5"/>
  <c r="T1610" i="5" s="1"/>
  <c r="L1609" i="5"/>
  <c r="W1609" i="5"/>
  <c r="X1609" i="5" s="1"/>
  <c r="L1607" i="5"/>
  <c r="W1607" i="5"/>
  <c r="X1607" i="5" s="1"/>
  <c r="W1601" i="5"/>
  <c r="X1601" i="5" s="1"/>
  <c r="L1601" i="5"/>
  <c r="L1599" i="5"/>
  <c r="W1592" i="5"/>
  <c r="X1592" i="5" s="1"/>
  <c r="L1592" i="5"/>
  <c r="M1592" i="5" s="1"/>
  <c r="W1591" i="5"/>
  <c r="X1591" i="5" s="1"/>
  <c r="L1586" i="5"/>
  <c r="S1586" i="5" s="1"/>
  <c r="W1585" i="5"/>
  <c r="X1585" i="5" s="1"/>
  <c r="L1584" i="5"/>
  <c r="L1583" i="5"/>
  <c r="W1581" i="5"/>
  <c r="X1581" i="5" s="1"/>
  <c r="L1580" i="5"/>
  <c r="W1577" i="5"/>
  <c r="X1577" i="5" s="1"/>
  <c r="L1577" i="5"/>
  <c r="T1577" i="5" s="1"/>
  <c r="L1574" i="5"/>
  <c r="T1574" i="5" s="1"/>
  <c r="W1574" i="5"/>
  <c r="X1574" i="5" s="1"/>
  <c r="L1573" i="5"/>
  <c r="M1573" i="5" s="1"/>
  <c r="W1573" i="5"/>
  <c r="X1573" i="5" s="1"/>
  <c r="L1571" i="5"/>
  <c r="W1565" i="5"/>
  <c r="X1565" i="5" s="1"/>
  <c r="L1564" i="5"/>
  <c r="W1563" i="5"/>
  <c r="X1563" i="5" s="1"/>
  <c r="L1560" i="5"/>
  <c r="M1560" i="5" s="1"/>
  <c r="W1559" i="5"/>
  <c r="X1559" i="5" s="1"/>
  <c r="L1559" i="5"/>
  <c r="S1559" i="5" s="1"/>
  <c r="L1555" i="5"/>
  <c r="W1555" i="5"/>
  <c r="X1555" i="5" s="1"/>
  <c r="L1549" i="5"/>
  <c r="W1549" i="5"/>
  <c r="X1549" i="5" s="1"/>
  <c r="L1545" i="5"/>
  <c r="L1544" i="5"/>
  <c r="W1544" i="5"/>
  <c r="X1544" i="5" s="1"/>
  <c r="W1537" i="5"/>
  <c r="X1537" i="5" s="1"/>
  <c r="L1537" i="5"/>
  <c r="L1535" i="5"/>
  <c r="L1532" i="5"/>
  <c r="L1528" i="5"/>
  <c r="W1527" i="5"/>
  <c r="X1527" i="5" s="1"/>
  <c r="W1525" i="5"/>
  <c r="X1525" i="5" s="1"/>
  <c r="W1523" i="5"/>
  <c r="X1523" i="5" s="1"/>
  <c r="L1523" i="5"/>
  <c r="L1518" i="5"/>
  <c r="W1514" i="5"/>
  <c r="X1514" i="5" s="1"/>
  <c r="L1508" i="5"/>
  <c r="S1508" i="5" s="1"/>
  <c r="W1508" i="5"/>
  <c r="X1508" i="5" s="1"/>
  <c r="W1507" i="5"/>
  <c r="X1507" i="5" s="1"/>
  <c r="L1503" i="5"/>
  <c r="L1501" i="5"/>
  <c r="L1500" i="5"/>
  <c r="L1498" i="5"/>
  <c r="W1498" i="5"/>
  <c r="X1498" i="5" s="1"/>
  <c r="L1497" i="5"/>
  <c r="W1496" i="5"/>
  <c r="X1496" i="5" s="1"/>
  <c r="W1494" i="5"/>
  <c r="X1494" i="5" s="1"/>
  <c r="L1490" i="5"/>
  <c r="W1490" i="5"/>
  <c r="X1490" i="5" s="1"/>
  <c r="L1486" i="5"/>
  <c r="W1486" i="5"/>
  <c r="X1486" i="5" s="1"/>
  <c r="L1485" i="5"/>
  <c r="W1485" i="5"/>
  <c r="X1485" i="5" s="1"/>
  <c r="L1484" i="5"/>
  <c r="S1484" i="5" s="1"/>
  <c r="W1484" i="5"/>
  <c r="X1484" i="5" s="1"/>
  <c r="L1477" i="5"/>
  <c r="W1477" i="5"/>
  <c r="X1477" i="5" s="1"/>
  <c r="W1473" i="5"/>
  <c r="X1473" i="5" s="1"/>
  <c r="W1471" i="5"/>
  <c r="X1471" i="5" s="1"/>
  <c r="L1469" i="5"/>
  <c r="T1469" i="5" s="1"/>
  <c r="W1469" i="5"/>
  <c r="X1469" i="5" s="1"/>
  <c r="W1467" i="5"/>
  <c r="X1467" i="5" s="1"/>
  <c r="W1465" i="5"/>
  <c r="X1465" i="5" s="1"/>
  <c r="W1461" i="5"/>
  <c r="X1461" i="5" s="1"/>
  <c r="L1461" i="5"/>
  <c r="L1457" i="5"/>
  <c r="W1457" i="5"/>
  <c r="X1457" i="5" s="1"/>
  <c r="L1456" i="5"/>
  <c r="M1456" i="5" s="1"/>
  <c r="W1456" i="5"/>
  <c r="X1456" i="5" s="1"/>
  <c r="W1451" i="5"/>
  <c r="X1451" i="5" s="1"/>
  <c r="L1451" i="5"/>
  <c r="M1451" i="5" s="1"/>
  <c r="W1450" i="5"/>
  <c r="X1450" i="5" s="1"/>
  <c r="W1447" i="5"/>
  <c r="X1447" i="5" s="1"/>
  <c r="L1445" i="5"/>
  <c r="W1444" i="5"/>
  <c r="X1444" i="5" s="1"/>
  <c r="L1439" i="5"/>
  <c r="W1438" i="5"/>
  <c r="X1438" i="5" s="1"/>
  <c r="L1434" i="5"/>
  <c r="T1434" i="5" s="1"/>
  <c r="W1432" i="5"/>
  <c r="X1432" i="5" s="1"/>
  <c r="L1430" i="5"/>
  <c r="L1429" i="5"/>
  <c r="T1429" i="5" s="1"/>
  <c r="W1429" i="5"/>
  <c r="X1429" i="5" s="1"/>
  <c r="W1426" i="5"/>
  <c r="X1426" i="5" s="1"/>
  <c r="W1425" i="5"/>
  <c r="X1425" i="5" s="1"/>
  <c r="L1421" i="5"/>
  <c r="T1421" i="5" s="1"/>
  <c r="W1421" i="5"/>
  <c r="X1421" i="5" s="1"/>
  <c r="W1419" i="5"/>
  <c r="X1419" i="5" s="1"/>
  <c r="L1418" i="5"/>
  <c r="M1418" i="5" s="1"/>
  <c r="W1417" i="5"/>
  <c r="X1417" i="5" s="1"/>
  <c r="L1413" i="5"/>
  <c r="W1411" i="5"/>
  <c r="X1411" i="5" s="1"/>
  <c r="L1410" i="5"/>
  <c r="W1410" i="5"/>
  <c r="X1410" i="5" s="1"/>
  <c r="L1407" i="5"/>
  <c r="M1407" i="5" s="1"/>
  <c r="W1405" i="5"/>
  <c r="X1405" i="5" s="1"/>
  <c r="L1403" i="5"/>
  <c r="W1403" i="5"/>
  <c r="X1403" i="5" s="1"/>
  <c r="W1397" i="5"/>
  <c r="X1397" i="5" s="1"/>
  <c r="L1396" i="5"/>
  <c r="T1396" i="5" s="1"/>
  <c r="L1395" i="5"/>
  <c r="L1394" i="5"/>
  <c r="W1390" i="5"/>
  <c r="X1390" i="5" s="1"/>
  <c r="L1389" i="5"/>
  <c r="W1389" i="5"/>
  <c r="X1389" i="5" s="1"/>
  <c r="L1388" i="5"/>
  <c r="W1386" i="5"/>
  <c r="X1386" i="5" s="1"/>
  <c r="L1382" i="5"/>
  <c r="M1382" i="5" s="1"/>
  <c r="W1382" i="5"/>
  <c r="X1382" i="5" s="1"/>
  <c r="L1373" i="5"/>
  <c r="L1371" i="5"/>
  <c r="W1371" i="5"/>
  <c r="X1371" i="5" s="1"/>
  <c r="L1370" i="5"/>
  <c r="M1370" i="5" s="1"/>
  <c r="L1369" i="5"/>
  <c r="M1369" i="5" s="1"/>
  <c r="W1366" i="5"/>
  <c r="X1366" i="5" s="1"/>
  <c r="L1360" i="5"/>
  <c r="M1360" i="5" s="1"/>
  <c r="L1357" i="5"/>
  <c r="W1352" i="5"/>
  <c r="X1352" i="5" s="1"/>
  <c r="L1352" i="5"/>
  <c r="T1352" i="5" s="1"/>
  <c r="L1351" i="5"/>
  <c r="L1346" i="5"/>
  <c r="L1343" i="5"/>
  <c r="L1341" i="5"/>
  <c r="W1337" i="5"/>
  <c r="X1337" i="5" s="1"/>
  <c r="W1336" i="5"/>
  <c r="X1336" i="5" s="1"/>
  <c r="L1333" i="5"/>
  <c r="M1333" i="5" s="1"/>
  <c r="W1330" i="5"/>
  <c r="X1330" i="5" s="1"/>
  <c r="L1328" i="5"/>
  <c r="L1327" i="5"/>
  <c r="L1325" i="5"/>
  <c r="L1322" i="5"/>
  <c r="W1320" i="5"/>
  <c r="X1320" i="5" s="1"/>
  <c r="W1316" i="5"/>
  <c r="X1316" i="5" s="1"/>
  <c r="L1309" i="5"/>
  <c r="W1309" i="5"/>
  <c r="X1309" i="5" s="1"/>
  <c r="L1308" i="5"/>
  <c r="W1307" i="5"/>
  <c r="X1307" i="5" s="1"/>
  <c r="L1305" i="5"/>
  <c r="W1304" i="5"/>
  <c r="X1304" i="5" s="1"/>
  <c r="L1302" i="5"/>
  <c r="S1302" i="5" s="1"/>
  <c r="W1302" i="5"/>
  <c r="X1302" i="5" s="1"/>
  <c r="L1299" i="5"/>
  <c r="T1299" i="5" s="1"/>
  <c r="W1295" i="5"/>
  <c r="X1295" i="5" s="1"/>
  <c r="L1292" i="5"/>
  <c r="T1292" i="5" s="1"/>
  <c r="W1289" i="5"/>
  <c r="X1289" i="5" s="1"/>
  <c r="L1285" i="5"/>
  <c r="W1283" i="5"/>
  <c r="X1283" i="5" s="1"/>
  <c r="L1279" i="5"/>
  <c r="M1279" i="5" s="1"/>
  <c r="W1277" i="5"/>
  <c r="X1277" i="5" s="1"/>
  <c r="W1274" i="5"/>
  <c r="X1274" i="5" s="1"/>
  <c r="W1271" i="5"/>
  <c r="X1271" i="5" s="1"/>
  <c r="L1267" i="5"/>
  <c r="S1267" i="5" s="1"/>
  <c r="W1267" i="5"/>
  <c r="X1267" i="5" s="1"/>
  <c r="L1266" i="5"/>
  <c r="S1266" i="5" s="1"/>
  <c r="W1266" i="5"/>
  <c r="X1266" i="5" s="1"/>
  <c r="W1265" i="5"/>
  <c r="X1265" i="5" s="1"/>
  <c r="L1265" i="5"/>
  <c r="T1265" i="5" s="1"/>
  <c r="W1264" i="5"/>
  <c r="X1264" i="5" s="1"/>
  <c r="L1263" i="5"/>
  <c r="W1261" i="5"/>
  <c r="X1261" i="5" s="1"/>
  <c r="L1261" i="5"/>
  <c r="T1261" i="5" s="1"/>
  <c r="W1260" i="5"/>
  <c r="X1260" i="5" s="1"/>
  <c r="L1257" i="5"/>
  <c r="S1257" i="5" s="1"/>
  <c r="L1254" i="5"/>
  <c r="L1253" i="5"/>
  <c r="M1253" i="5" s="1"/>
  <c r="W1249" i="5"/>
  <c r="X1249" i="5" s="1"/>
  <c r="W1242" i="5"/>
  <c r="X1242" i="5" s="1"/>
  <c r="W1241" i="5"/>
  <c r="X1241" i="5" s="1"/>
  <c r="L1240" i="5"/>
  <c r="M1240" i="5" s="1"/>
  <c r="L1237" i="5"/>
  <c r="W1237" i="5"/>
  <c r="X1237" i="5" s="1"/>
  <c r="W1233" i="5"/>
  <c r="X1233" i="5" s="1"/>
  <c r="L1231" i="5"/>
  <c r="M1231" i="5" s="1"/>
  <c r="W1231" i="5"/>
  <c r="X1231" i="5" s="1"/>
  <c r="L1230" i="5"/>
  <c r="W1226" i="5"/>
  <c r="X1226" i="5" s="1"/>
  <c r="L1221" i="5"/>
  <c r="T1221" i="5" s="1"/>
  <c r="W1220" i="5"/>
  <c r="X1220" i="5" s="1"/>
  <c r="L1218" i="5"/>
  <c r="L1213" i="5"/>
  <c r="S1213" i="5" s="1"/>
  <c r="L1205" i="5"/>
  <c r="W1204" i="5"/>
  <c r="X1204" i="5" s="1"/>
  <c r="L1204" i="5"/>
  <c r="L1203" i="5"/>
  <c r="T1203" i="5" s="1"/>
  <c r="L1202" i="5"/>
  <c r="S1202" i="5" s="1"/>
  <c r="L1201" i="5"/>
  <c r="W1201" i="5"/>
  <c r="X1201" i="5" s="1"/>
  <c r="L1200" i="5"/>
  <c r="L1196" i="5"/>
  <c r="T1196" i="5" s="1"/>
  <c r="L1195" i="5"/>
  <c r="L1192" i="5"/>
  <c r="T1192" i="5" s="1"/>
  <c r="W1192" i="5"/>
  <c r="X1192" i="5" s="1"/>
  <c r="L1190" i="5"/>
  <c r="W1189" i="5"/>
  <c r="X1189" i="5" s="1"/>
  <c r="L1189" i="5"/>
  <c r="W1181" i="5"/>
  <c r="X1181" i="5" s="1"/>
  <c r="L1181" i="5"/>
  <c r="W1177" i="5"/>
  <c r="X1177" i="5" s="1"/>
  <c r="W1176" i="5"/>
  <c r="X1176" i="5" s="1"/>
  <c r="L1173" i="5"/>
  <c r="W1169" i="5"/>
  <c r="X1169" i="5" s="1"/>
  <c r="L1168" i="5"/>
  <c r="W1166" i="5"/>
  <c r="X1166" i="5" s="1"/>
  <c r="W1162" i="5"/>
  <c r="X1162" i="5" s="1"/>
  <c r="L1160" i="5"/>
  <c r="S1160" i="5" s="1"/>
  <c r="W1160" i="5"/>
  <c r="X1160" i="5" s="1"/>
  <c r="L1159" i="5"/>
  <c r="L1158" i="5"/>
  <c r="W1158" i="5"/>
  <c r="X1158" i="5" s="1"/>
  <c r="L1157" i="5"/>
  <c r="S1157" i="5" s="1"/>
  <c r="L1156" i="5"/>
  <c r="M1156" i="5" s="1"/>
  <c r="W1152" i="5"/>
  <c r="X1152" i="5" s="1"/>
  <c r="W1150" i="5"/>
  <c r="X1150" i="5" s="1"/>
  <c r="W1149" i="5"/>
  <c r="X1149" i="5" s="1"/>
  <c r="L1148" i="5"/>
  <c r="W1145" i="5"/>
  <c r="X1145" i="5" s="1"/>
  <c r="L1144" i="5"/>
  <c r="W1144" i="5"/>
  <c r="X1144" i="5" s="1"/>
  <c r="L1135" i="5"/>
  <c r="S1135" i="5" s="1"/>
  <c r="W1134" i="5"/>
  <c r="X1134" i="5" s="1"/>
  <c r="L1133" i="5"/>
  <c r="W1129" i="5"/>
  <c r="X1129" i="5" s="1"/>
  <c r="L1128" i="5"/>
  <c r="W1128" i="5"/>
  <c r="X1128" i="5" s="1"/>
  <c r="W1124" i="5"/>
  <c r="X1124" i="5" s="1"/>
  <c r="L1124" i="5"/>
  <c r="M1124" i="5" s="1"/>
  <c r="W1121" i="5"/>
  <c r="X1121" i="5" s="1"/>
  <c r="W1120" i="5"/>
  <c r="X1120" i="5" s="1"/>
  <c r="L1117" i="5"/>
  <c r="T1117" i="5" s="1"/>
  <c r="W1117" i="5"/>
  <c r="X1117" i="5" s="1"/>
  <c r="L1108" i="5"/>
  <c r="L1107" i="5"/>
  <c r="M1107" i="5" s="1"/>
  <c r="W1103" i="5"/>
  <c r="X1103" i="5" s="1"/>
  <c r="W1102" i="5"/>
  <c r="X1102" i="5" s="1"/>
  <c r="L1101" i="5"/>
  <c r="M1101" i="5" s="1"/>
  <c r="W1098" i="5"/>
  <c r="X1098" i="5" s="1"/>
  <c r="L1094" i="5"/>
  <c r="M1094" i="5" s="1"/>
  <c r="W1093" i="5"/>
  <c r="X1093" i="5" s="1"/>
  <c r="L1088" i="5"/>
  <c r="L1087" i="5"/>
  <c r="L1086" i="5"/>
  <c r="W1086" i="5"/>
  <c r="X1086" i="5" s="1"/>
  <c r="W1084" i="5"/>
  <c r="X1084" i="5" s="1"/>
  <c r="W1083" i="5"/>
  <c r="X1083" i="5" s="1"/>
  <c r="L1082" i="5"/>
  <c r="L1080" i="5"/>
  <c r="L1067" i="5"/>
  <c r="W1067" i="5"/>
  <c r="X1067" i="5" s="1"/>
  <c r="W1066" i="5"/>
  <c r="X1066" i="5" s="1"/>
  <c r="L1065" i="5"/>
  <c r="W1064" i="5"/>
  <c r="X1064" i="5" s="1"/>
  <c r="L1060" i="5"/>
  <c r="S1060" i="5" s="1"/>
  <c r="L1055" i="5"/>
  <c r="W1053" i="5"/>
  <c r="X1053" i="5" s="1"/>
  <c r="W1051" i="5"/>
  <c r="X1051" i="5" s="1"/>
  <c r="L1044" i="5"/>
  <c r="S1044" i="5" s="1"/>
  <c r="L1043" i="5"/>
  <c r="W1043" i="5"/>
  <c r="X1043" i="5" s="1"/>
  <c r="W1036" i="5"/>
  <c r="X1036" i="5" s="1"/>
  <c r="L1029" i="5"/>
  <c r="S1029" i="5" s="1"/>
  <c r="L1028" i="5"/>
  <c r="L1025" i="5"/>
  <c r="L1022" i="5"/>
  <c r="W1020" i="5"/>
  <c r="X1020" i="5" s="1"/>
  <c r="W1015" i="5"/>
  <c r="X1015" i="5" s="1"/>
  <c r="L1015" i="5"/>
  <c r="S1015" i="5" s="1"/>
  <c r="W1006" i="5"/>
  <c r="X1006" i="5" s="1"/>
  <c r="L1006" i="5"/>
  <c r="M1006" i="5" s="1"/>
  <c r="L1005" i="5"/>
  <c r="M1005" i="5" s="1"/>
  <c r="W1005" i="5"/>
  <c r="X1005" i="5" s="1"/>
  <c r="L1004" i="5"/>
  <c r="T1004" i="5" s="1"/>
  <c r="W1003" i="5"/>
  <c r="X1003" i="5" s="1"/>
  <c r="W1001" i="5"/>
  <c r="X1001" i="5" s="1"/>
  <c r="L997" i="5"/>
  <c r="L996" i="5"/>
  <c r="T996" i="5" s="1"/>
  <c r="W996" i="5"/>
  <c r="X996" i="5" s="1"/>
  <c r="L994" i="5"/>
  <c r="L993" i="5"/>
  <c r="L991" i="5"/>
  <c r="W990" i="5"/>
  <c r="X990" i="5" s="1"/>
  <c r="W989" i="5"/>
  <c r="X989" i="5" s="1"/>
  <c r="W988" i="5"/>
  <c r="X988" i="5" s="1"/>
  <c r="W987" i="5"/>
  <c r="X987" i="5" s="1"/>
  <c r="L986" i="5"/>
  <c r="L985" i="5"/>
  <c r="S985" i="5" s="1"/>
  <c r="L984" i="5"/>
  <c r="S984" i="5" s="1"/>
  <c r="W973" i="5"/>
  <c r="X973" i="5" s="1"/>
  <c r="L972" i="5"/>
  <c r="W972" i="5"/>
  <c r="X972" i="5" s="1"/>
  <c r="L971" i="5"/>
  <c r="L969" i="5"/>
  <c r="S969" i="5" s="1"/>
  <c r="W967" i="5"/>
  <c r="X967" i="5" s="1"/>
  <c r="L965" i="5"/>
  <c r="L962" i="5"/>
  <c r="S962" i="5" s="1"/>
  <c r="W960" i="5"/>
  <c r="X960" i="5" s="1"/>
  <c r="L958" i="5"/>
  <c r="W958" i="5"/>
  <c r="X958" i="5" s="1"/>
  <c r="W957" i="5"/>
  <c r="X957" i="5" s="1"/>
  <c r="L955" i="5"/>
  <c r="W954" i="5"/>
  <c r="X954" i="5" s="1"/>
  <c r="L950" i="5"/>
  <c r="L948" i="5"/>
  <c r="W948" i="5"/>
  <c r="X948" i="5" s="1"/>
  <c r="L946" i="5"/>
  <c r="W944" i="5"/>
  <c r="X944" i="5" s="1"/>
  <c r="W943" i="5"/>
  <c r="X943" i="5" s="1"/>
  <c r="W942" i="5"/>
  <c r="X942" i="5" s="1"/>
  <c r="W941" i="5"/>
  <c r="X941" i="5" s="1"/>
  <c r="L941" i="5"/>
  <c r="W940" i="5"/>
  <c r="X940" i="5" s="1"/>
  <c r="W938" i="5"/>
  <c r="X938" i="5" s="1"/>
  <c r="W937" i="5"/>
  <c r="X937" i="5" s="1"/>
  <c r="L936" i="5"/>
  <c r="S936" i="5" s="1"/>
  <c r="W936" i="5"/>
  <c r="X936" i="5" s="1"/>
  <c r="L933" i="5"/>
  <c r="M933" i="5" s="1"/>
  <c r="W928" i="5"/>
  <c r="X928" i="5" s="1"/>
  <c r="L927" i="5"/>
  <c r="S927" i="5" s="1"/>
  <c r="L926" i="5"/>
  <c r="L925" i="5"/>
  <c r="L923" i="5"/>
  <c r="M923" i="5" s="1"/>
  <c r="L922" i="5"/>
  <c r="W922" i="5"/>
  <c r="X922" i="5" s="1"/>
  <c r="L921" i="5"/>
  <c r="S921" i="5" s="1"/>
  <c r="L915" i="5"/>
  <c r="L914" i="5"/>
  <c r="T914" i="5" s="1"/>
  <c r="W914" i="5"/>
  <c r="X914" i="5" s="1"/>
  <c r="L910" i="5"/>
  <c r="L908" i="5"/>
  <c r="L905" i="5"/>
  <c r="W905" i="5"/>
  <c r="X905" i="5" s="1"/>
  <c r="W901" i="5"/>
  <c r="X901" i="5" s="1"/>
  <c r="W900" i="5"/>
  <c r="X900" i="5" s="1"/>
  <c r="L899" i="5"/>
  <c r="T899" i="5" s="1"/>
  <c r="L896" i="5"/>
  <c r="M896" i="5" s="1"/>
  <c r="W892" i="5"/>
  <c r="X892" i="5" s="1"/>
  <c r="L888" i="5"/>
  <c r="W888" i="5"/>
  <c r="X888" i="5" s="1"/>
  <c r="L884" i="5"/>
  <c r="W884" i="5"/>
  <c r="X884" i="5" s="1"/>
  <c r="L883" i="5"/>
  <c r="M883" i="5" s="1"/>
  <c r="L881" i="5"/>
  <c r="T881" i="5" s="1"/>
  <c r="W881" i="5"/>
  <c r="X881" i="5" s="1"/>
  <c r="L877" i="5"/>
  <c r="L876" i="5"/>
  <c r="W876" i="5"/>
  <c r="X876" i="5" s="1"/>
  <c r="W874" i="5"/>
  <c r="X874" i="5" s="1"/>
  <c r="L873" i="5"/>
  <c r="L870" i="5"/>
  <c r="W870" i="5"/>
  <c r="X870" i="5" s="1"/>
  <c r="L869" i="5"/>
  <c r="S869" i="5" s="1"/>
  <c r="L865" i="5"/>
  <c r="S865" i="5" s="1"/>
  <c r="L863" i="5"/>
  <c r="W857" i="5"/>
  <c r="X857" i="5" s="1"/>
  <c r="W855" i="5"/>
  <c r="X855" i="5" s="1"/>
  <c r="W853" i="5"/>
  <c r="X853" i="5" s="1"/>
  <c r="L852" i="5"/>
  <c r="W852" i="5"/>
  <c r="X852" i="5" s="1"/>
  <c r="L851" i="5"/>
  <c r="W849" i="5"/>
  <c r="X849" i="5" s="1"/>
  <c r="L847" i="5"/>
  <c r="W846" i="5"/>
  <c r="X846" i="5" s="1"/>
  <c r="L845" i="5"/>
  <c r="L842" i="5"/>
  <c r="S842" i="5" s="1"/>
  <c r="L840" i="5"/>
  <c r="W840" i="5"/>
  <c r="X840" i="5" s="1"/>
  <c r="W838" i="5"/>
  <c r="X838" i="5" s="1"/>
  <c r="L835" i="5"/>
  <c r="T835" i="5" s="1"/>
  <c r="W835" i="5"/>
  <c r="X835" i="5" s="1"/>
  <c r="W828" i="5"/>
  <c r="X828" i="5" s="1"/>
  <c r="L828" i="5"/>
  <c r="W826" i="5"/>
  <c r="X826" i="5" s="1"/>
  <c r="W824" i="5"/>
  <c r="X824" i="5" s="1"/>
  <c r="L822" i="5"/>
  <c r="L821" i="5"/>
  <c r="L818" i="5"/>
  <c r="L816" i="5"/>
  <c r="W816" i="5"/>
  <c r="X816" i="5" s="1"/>
  <c r="L814" i="5"/>
  <c r="M814" i="5" s="1"/>
  <c r="W814" i="5"/>
  <c r="X814" i="5" s="1"/>
  <c r="W802" i="5"/>
  <c r="X802" i="5" s="1"/>
  <c r="L800" i="5"/>
  <c r="S800" i="5" s="1"/>
  <c r="W797" i="5"/>
  <c r="X797" i="5" s="1"/>
  <c r="W796" i="5"/>
  <c r="X796" i="5" s="1"/>
  <c r="L792" i="5"/>
  <c r="T792" i="5" s="1"/>
  <c r="L786" i="5"/>
  <c r="S786" i="5" s="1"/>
  <c r="L782" i="5"/>
  <c r="W780" i="5"/>
  <c r="X780" i="5" s="1"/>
  <c r="L780" i="5"/>
  <c r="W778" i="5"/>
  <c r="X778" i="5" s="1"/>
  <c r="L776" i="5"/>
  <c r="W774" i="5"/>
  <c r="X774" i="5" s="1"/>
  <c r="W770" i="5"/>
  <c r="X770" i="5" s="1"/>
  <c r="L766" i="5"/>
  <c r="T766" i="5" s="1"/>
  <c r="L764" i="5"/>
  <c r="L763" i="5"/>
  <c r="M763" i="5" s="1"/>
  <c r="W759" i="5"/>
  <c r="X759" i="5" s="1"/>
  <c r="L756" i="5"/>
  <c r="L754" i="5"/>
  <c r="S754" i="5" s="1"/>
  <c r="W754" i="5"/>
  <c r="X754" i="5" s="1"/>
  <c r="W749" i="5"/>
  <c r="X749" i="5" s="1"/>
  <c r="W748" i="5"/>
  <c r="X748" i="5" s="1"/>
  <c r="L744" i="5"/>
  <c r="M744" i="5" s="1"/>
  <c r="W744" i="5"/>
  <c r="X744" i="5" s="1"/>
  <c r="L741" i="5"/>
  <c r="S741" i="5" s="1"/>
  <c r="L740" i="5"/>
  <c r="L738" i="5"/>
  <c r="W738" i="5"/>
  <c r="X738" i="5" s="1"/>
  <c r="L734" i="5"/>
  <c r="W734" i="5"/>
  <c r="X734" i="5" s="1"/>
  <c r="L733" i="5"/>
  <c r="W732" i="5"/>
  <c r="X732" i="5" s="1"/>
  <c r="L731" i="5"/>
  <c r="S731" i="5" s="1"/>
  <c r="W731" i="5"/>
  <c r="X731" i="5" s="1"/>
  <c r="L727" i="5"/>
  <c r="S727" i="5" s="1"/>
  <c r="W727" i="5"/>
  <c r="X727" i="5" s="1"/>
  <c r="L716" i="5"/>
  <c r="M716" i="5" s="1"/>
  <c r="W715" i="5"/>
  <c r="X715" i="5" s="1"/>
  <c r="W711" i="5"/>
  <c r="X711" i="5" s="1"/>
  <c r="L708" i="5"/>
  <c r="W708" i="5"/>
  <c r="X708" i="5" s="1"/>
  <c r="L704" i="5"/>
  <c r="T704" i="5" s="1"/>
  <c r="W702" i="5"/>
  <c r="X702" i="5" s="1"/>
  <c r="W701" i="5"/>
  <c r="X701" i="5" s="1"/>
  <c r="L699" i="5"/>
  <c r="W697" i="5"/>
  <c r="X697" i="5" s="1"/>
  <c r="L693" i="5"/>
  <c r="M693" i="5" s="1"/>
  <c r="L692" i="5"/>
  <c r="W686" i="5"/>
  <c r="X686" i="5" s="1"/>
  <c r="L684" i="5"/>
  <c r="W683" i="5"/>
  <c r="X683" i="5" s="1"/>
  <c r="L680" i="5"/>
  <c r="T680" i="5" s="1"/>
  <c r="W680" i="5"/>
  <c r="X680" i="5" s="1"/>
  <c r="W673" i="5"/>
  <c r="X673" i="5" s="1"/>
  <c r="L672" i="5"/>
  <c r="S672" i="5" s="1"/>
  <c r="L669" i="5"/>
  <c r="L668" i="5"/>
  <c r="M668" i="5" s="1"/>
  <c r="W665" i="5"/>
  <c r="X665" i="5" s="1"/>
  <c r="W663" i="5"/>
  <c r="X663" i="5" s="1"/>
  <c r="W662" i="5"/>
  <c r="X662" i="5" s="1"/>
  <c r="L661" i="5"/>
  <c r="S661" i="5" s="1"/>
  <c r="W661" i="5"/>
  <c r="X661" i="5" s="1"/>
  <c r="L660" i="5"/>
  <c r="W659" i="5"/>
  <c r="X659" i="5" s="1"/>
  <c r="L659" i="5"/>
  <c r="T659" i="5" s="1"/>
  <c r="W656" i="5"/>
  <c r="X656" i="5" s="1"/>
  <c r="L654" i="5"/>
  <c r="S654" i="5" s="1"/>
  <c r="W653" i="5"/>
  <c r="X653" i="5" s="1"/>
  <c r="W652" i="5"/>
  <c r="X652" i="5" s="1"/>
  <c r="L650" i="5"/>
  <c r="L648" i="5"/>
  <c r="S648" i="5" s="1"/>
  <c r="L647" i="5"/>
  <c r="W647" i="5"/>
  <c r="X647" i="5" s="1"/>
  <c r="L644" i="5"/>
  <c r="T644" i="5" s="1"/>
  <c r="W644" i="5"/>
  <c r="X644" i="5" s="1"/>
  <c r="W643" i="5"/>
  <c r="X643" i="5" s="1"/>
  <c r="W642" i="5"/>
  <c r="X642" i="5" s="1"/>
  <c r="L641" i="5"/>
  <c r="S641" i="5" s="1"/>
  <c r="W638" i="5"/>
  <c r="X638" i="5" s="1"/>
  <c r="L632" i="5"/>
  <c r="W632" i="5"/>
  <c r="X632" i="5" s="1"/>
  <c r="L631" i="5"/>
  <c r="W630" i="5"/>
  <c r="X630" i="5" s="1"/>
  <c r="L629" i="5"/>
  <c r="T629" i="5" s="1"/>
  <c r="W629" i="5"/>
  <c r="X629" i="5" s="1"/>
  <c r="L621" i="5"/>
  <c r="W621" i="5"/>
  <c r="X621" i="5" s="1"/>
  <c r="W617" i="5"/>
  <c r="X617" i="5" s="1"/>
  <c r="L610" i="5"/>
  <c r="T610" i="5" s="1"/>
  <c r="L608" i="5"/>
  <c r="W604" i="5"/>
  <c r="X604" i="5" s="1"/>
  <c r="W602" i="5"/>
  <c r="X602" i="5" s="1"/>
  <c r="L596" i="5"/>
  <c r="W596" i="5"/>
  <c r="X596" i="5" s="1"/>
  <c r="W594" i="5"/>
  <c r="X594" i="5" s="1"/>
  <c r="L590" i="5"/>
  <c r="W590" i="5"/>
  <c r="X590" i="5" s="1"/>
  <c r="L589" i="5"/>
  <c r="M589" i="5" s="1"/>
  <c r="L587" i="5"/>
  <c r="L584" i="5"/>
  <c r="W584" i="5"/>
  <c r="X584" i="5" s="1"/>
  <c r="L583" i="5"/>
  <c r="L582" i="5"/>
  <c r="T582" i="5" s="1"/>
  <c r="W578" i="5"/>
  <c r="X578" i="5" s="1"/>
  <c r="L575" i="5"/>
  <c r="S575" i="5" s="1"/>
  <c r="W567" i="5"/>
  <c r="X567" i="5" s="1"/>
  <c r="L566" i="5"/>
  <c r="W566" i="5"/>
  <c r="X566" i="5" s="1"/>
  <c r="L565" i="5"/>
  <c r="M565" i="5" s="1"/>
  <c r="W562" i="5"/>
  <c r="X562" i="5" s="1"/>
  <c r="L560" i="5"/>
  <c r="W558" i="5"/>
  <c r="X558" i="5" s="1"/>
  <c r="W556" i="5"/>
  <c r="X556" i="5" s="1"/>
  <c r="L553" i="5"/>
  <c r="L552" i="5"/>
  <c r="S552" i="5" s="1"/>
  <c r="L551" i="5"/>
  <c r="W549" i="5"/>
  <c r="X549" i="5" s="1"/>
  <c r="L547" i="5"/>
  <c r="T547" i="5" s="1"/>
  <c r="W547" i="5"/>
  <c r="X547" i="5" s="1"/>
  <c r="W546" i="5"/>
  <c r="X546" i="5" s="1"/>
  <c r="L545" i="5"/>
  <c r="W544" i="5"/>
  <c r="X544" i="5" s="1"/>
  <c r="L544" i="5"/>
  <c r="S544" i="5" s="1"/>
  <c r="L541" i="5"/>
  <c r="W541" i="5"/>
  <c r="X541" i="5" s="1"/>
  <c r="W540" i="5"/>
  <c r="X540" i="5" s="1"/>
  <c r="L539" i="5"/>
  <c r="L537" i="5"/>
  <c r="W530" i="5"/>
  <c r="X530" i="5" s="1"/>
  <c r="W528" i="5"/>
  <c r="X528" i="5" s="1"/>
  <c r="L528" i="5"/>
  <c r="L527" i="5"/>
  <c r="T527" i="5" s="1"/>
  <c r="L520" i="5"/>
  <c r="S520" i="5" s="1"/>
  <c r="L516" i="5"/>
  <c r="M516" i="5" s="1"/>
  <c r="W516" i="5"/>
  <c r="X516" i="5" s="1"/>
  <c r="L514" i="5"/>
  <c r="W513" i="5"/>
  <c r="X513" i="5" s="1"/>
  <c r="L512" i="5"/>
  <c r="M512" i="5" s="1"/>
  <c r="W511" i="5"/>
  <c r="X511" i="5" s="1"/>
  <c r="L506" i="5"/>
  <c r="L504" i="5"/>
  <c r="W498" i="5"/>
  <c r="X498" i="5" s="1"/>
  <c r="W494" i="5"/>
  <c r="X494" i="5" s="1"/>
  <c r="L494" i="5"/>
  <c r="W490" i="5"/>
  <c r="X490" i="5" s="1"/>
  <c r="L488" i="5"/>
  <c r="T488" i="5" s="1"/>
  <c r="W486" i="5"/>
  <c r="X486" i="5" s="1"/>
  <c r="L486" i="5"/>
  <c r="W483" i="5"/>
  <c r="X483" i="5" s="1"/>
  <c r="W482" i="5"/>
  <c r="X482" i="5" s="1"/>
  <c r="L479" i="5"/>
  <c r="L478" i="5"/>
  <c r="L475" i="5"/>
  <c r="L468" i="5"/>
  <c r="L466" i="5"/>
  <c r="L463" i="5"/>
  <c r="W461" i="5"/>
  <c r="X461" i="5" s="1"/>
  <c r="L461" i="5"/>
  <c r="L458" i="5"/>
  <c r="W457" i="5"/>
  <c r="X457" i="5" s="1"/>
  <c r="W454" i="5"/>
  <c r="X454" i="5" s="1"/>
  <c r="L453" i="5"/>
  <c r="W452" i="5"/>
  <c r="X452" i="5" s="1"/>
  <c r="W450" i="5"/>
  <c r="X450" i="5" s="1"/>
  <c r="W448" i="5"/>
  <c r="X448" i="5" s="1"/>
  <c r="L447" i="5"/>
  <c r="L443" i="5"/>
  <c r="L441" i="5"/>
  <c r="T441" i="5" s="1"/>
  <c r="W440" i="5"/>
  <c r="X440" i="5" s="1"/>
  <c r="L439" i="5"/>
  <c r="W439" i="5"/>
  <c r="X439" i="5" s="1"/>
  <c r="W438" i="5"/>
  <c r="X438" i="5" s="1"/>
  <c r="L438" i="5"/>
  <c r="L436" i="5"/>
  <c r="W432" i="5"/>
  <c r="X432" i="5" s="1"/>
  <c r="W430" i="5"/>
  <c r="X430" i="5" s="1"/>
  <c r="L430" i="5"/>
  <c r="L429" i="5"/>
  <c r="L428" i="5"/>
  <c r="M428" i="5" s="1"/>
  <c r="W425" i="5"/>
  <c r="X425" i="5" s="1"/>
  <c r="L422" i="5"/>
  <c r="W418" i="5"/>
  <c r="X418" i="5" s="1"/>
  <c r="L418" i="5"/>
  <c r="L416" i="5"/>
  <c r="W414" i="5"/>
  <c r="X414" i="5" s="1"/>
  <c r="L413" i="5"/>
  <c r="W413" i="5"/>
  <c r="X413" i="5" s="1"/>
  <c r="W411" i="5"/>
  <c r="X411" i="5" s="1"/>
  <c r="W409" i="5"/>
  <c r="X409" i="5" s="1"/>
  <c r="L408" i="5"/>
  <c r="W408" i="5"/>
  <c r="X408" i="5" s="1"/>
  <c r="L405" i="5"/>
  <c r="L402" i="5"/>
  <c r="L401" i="5"/>
  <c r="S401" i="5" s="1"/>
  <c r="L399" i="5"/>
  <c r="W396" i="5"/>
  <c r="X396" i="5" s="1"/>
  <c r="W395" i="5"/>
  <c r="X395" i="5" s="1"/>
  <c r="L394" i="5"/>
  <c r="M394" i="5" s="1"/>
  <c r="W394" i="5"/>
  <c r="X394" i="5" s="1"/>
  <c r="L393" i="5"/>
  <c r="T393" i="5" s="1"/>
  <c r="W392" i="5"/>
  <c r="X392" i="5" s="1"/>
  <c r="W391" i="5"/>
  <c r="X391" i="5" s="1"/>
  <c r="L390" i="5"/>
  <c r="M390" i="5" s="1"/>
  <c r="W386" i="5"/>
  <c r="X386" i="5" s="1"/>
  <c r="L382" i="5"/>
  <c r="S382" i="5" s="1"/>
  <c r="W382" i="5"/>
  <c r="X382" i="5" s="1"/>
  <c r="L381" i="5"/>
  <c r="M381" i="5" s="1"/>
  <c r="W378" i="5"/>
  <c r="X378" i="5" s="1"/>
  <c r="W373" i="5"/>
  <c r="X373" i="5" s="1"/>
  <c r="W371" i="5"/>
  <c r="X371" i="5" s="1"/>
  <c r="W367" i="5"/>
  <c r="X367" i="5" s="1"/>
  <c r="L360" i="5"/>
  <c r="L356" i="5"/>
  <c r="W356" i="5"/>
  <c r="X356" i="5" s="1"/>
  <c r="L354" i="5"/>
  <c r="S354" i="5" s="1"/>
  <c r="L353" i="5"/>
  <c r="S353" i="5" s="1"/>
  <c r="L347" i="5"/>
  <c r="L346" i="5"/>
  <c r="L343" i="5"/>
  <c r="S343" i="5" s="1"/>
  <c r="W342" i="5"/>
  <c r="X342" i="5" s="1"/>
  <c r="W341" i="5"/>
  <c r="X341" i="5" s="1"/>
  <c r="L336" i="5"/>
  <c r="S336" i="5" s="1"/>
  <c r="W336" i="5"/>
  <c r="X336" i="5" s="1"/>
  <c r="W334" i="5"/>
  <c r="X334" i="5" s="1"/>
  <c r="L330" i="5"/>
  <c r="W326" i="5"/>
  <c r="X326" i="5" s="1"/>
  <c r="L324" i="5"/>
  <c r="S324" i="5" s="1"/>
  <c r="W319" i="5"/>
  <c r="X319" i="5" s="1"/>
  <c r="W313" i="5"/>
  <c r="X313" i="5" s="1"/>
  <c r="L312" i="5"/>
  <c r="W310" i="5"/>
  <c r="X310" i="5" s="1"/>
  <c r="L309" i="5"/>
  <c r="W308" i="5"/>
  <c r="X308" i="5" s="1"/>
  <c r="L307" i="5"/>
  <c r="S307" i="5" s="1"/>
  <c r="W306" i="5"/>
  <c r="X306" i="5" s="1"/>
  <c r="W302" i="5"/>
  <c r="X302" i="5" s="1"/>
  <c r="L300" i="5"/>
  <c r="S300" i="5" s="1"/>
  <c r="W286" i="5"/>
  <c r="X286" i="5" s="1"/>
  <c r="L286" i="5"/>
  <c r="S286" i="5" s="1"/>
  <c r="L282" i="5"/>
  <c r="S282" i="5" s="1"/>
  <c r="W280" i="5"/>
  <c r="X280" i="5" s="1"/>
  <c r="W279" i="5"/>
  <c r="X279" i="5" s="1"/>
  <c r="W278" i="5"/>
  <c r="X278" i="5" s="1"/>
  <c r="L272" i="5"/>
  <c r="S272" i="5" s="1"/>
  <c r="W270" i="5"/>
  <c r="X270" i="5" s="1"/>
  <c r="W268" i="5"/>
  <c r="X268" i="5" s="1"/>
  <c r="W265" i="5"/>
  <c r="X265" i="5" s="1"/>
  <c r="W264" i="5"/>
  <c r="X264" i="5" s="1"/>
  <c r="L264" i="5"/>
  <c r="L260" i="5"/>
  <c r="W260" i="5"/>
  <c r="X260" i="5" s="1"/>
  <c r="L253" i="5"/>
  <c r="T253" i="5" s="1"/>
  <c r="L252" i="5"/>
  <c r="W252" i="5"/>
  <c r="X252" i="5" s="1"/>
  <c r="L251" i="5"/>
  <c r="W251" i="5"/>
  <c r="X251" i="5" s="1"/>
  <c r="L250" i="5"/>
  <c r="L248" i="5"/>
  <c r="W245" i="5"/>
  <c r="X245" i="5" s="1"/>
  <c r="L239" i="5"/>
  <c r="S239" i="5" s="1"/>
  <c r="L236" i="5"/>
  <c r="L232" i="5"/>
  <c r="W228" i="5"/>
  <c r="X228" i="5" s="1"/>
  <c r="L227" i="5"/>
  <c r="W225" i="5"/>
  <c r="X225" i="5" s="1"/>
  <c r="L224" i="5"/>
  <c r="W220" i="5"/>
  <c r="X220" i="5" s="1"/>
  <c r="W217" i="5"/>
  <c r="X217" i="5" s="1"/>
  <c r="W213" i="5"/>
  <c r="X213" i="5" s="1"/>
  <c r="L203" i="5"/>
  <c r="W198" i="5"/>
  <c r="X198" i="5" s="1"/>
  <c r="L197" i="5"/>
  <c r="W197" i="5"/>
  <c r="X197" i="5" s="1"/>
  <c r="W191" i="5"/>
  <c r="X191" i="5" s="1"/>
  <c r="L188" i="5"/>
  <c r="S188" i="5" s="1"/>
  <c r="W183" i="5"/>
  <c r="X183" i="5" s="1"/>
  <c r="L180" i="5"/>
  <c r="T180" i="5" s="1"/>
  <c r="W179" i="5"/>
  <c r="X179" i="5" s="1"/>
  <c r="W177" i="5"/>
  <c r="X177" i="5" s="1"/>
  <c r="L176" i="5"/>
  <c r="W174" i="5"/>
  <c r="X174" i="5" s="1"/>
  <c r="W173" i="5"/>
  <c r="X173" i="5" s="1"/>
  <c r="L172" i="5"/>
  <c r="W169" i="5"/>
  <c r="X169" i="5" s="1"/>
  <c r="W157" i="5"/>
  <c r="X157" i="5" s="1"/>
  <c r="L155" i="5"/>
  <c r="W151" i="5"/>
  <c r="X151" i="5" s="1"/>
  <c r="W149" i="5"/>
  <c r="X149" i="5" s="1"/>
  <c r="W129" i="5"/>
  <c r="X129" i="5" s="1"/>
  <c r="W124" i="5"/>
  <c r="X124" i="5" s="1"/>
  <c r="W121" i="5"/>
  <c r="X121" i="5" s="1"/>
  <c r="L121" i="5"/>
  <c r="W118" i="5"/>
  <c r="X118" i="5" s="1"/>
  <c r="W117" i="5"/>
  <c r="X117" i="5" s="1"/>
  <c r="L117" i="5"/>
  <c r="W109" i="5"/>
  <c r="X109" i="5" s="1"/>
  <c r="W106" i="5"/>
  <c r="X106" i="5" s="1"/>
  <c r="L85" i="5"/>
  <c r="W76" i="5"/>
  <c r="X76" i="5" s="1"/>
  <c r="L73" i="5"/>
  <c r="W70" i="5"/>
  <c r="X70" i="5" s="1"/>
  <c r="W68" i="5"/>
  <c r="X68" i="5" s="1"/>
  <c r="W58" i="5"/>
  <c r="X58" i="5" s="1"/>
  <c r="W57" i="5"/>
  <c r="X57" i="5" s="1"/>
  <c r="W56" i="5"/>
  <c r="X56" i="5" s="1"/>
  <c r="W41" i="5"/>
  <c r="X41" i="5" s="1"/>
  <c r="W26" i="5"/>
  <c r="X26" i="5" s="1"/>
  <c r="L25" i="5"/>
  <c r="S25" i="5" s="1"/>
  <c r="W22" i="5"/>
  <c r="X22" i="5" s="1"/>
  <c r="W16" i="5"/>
  <c r="X16" i="5" s="1"/>
  <c r="W11" i="5"/>
  <c r="X11" i="5" s="1"/>
  <c r="W8" i="5"/>
  <c r="X8" i="5" s="1"/>
  <c r="W5" i="5"/>
  <c r="X5" i="5" s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G3" i="11" l="1"/>
  <c r="K3" i="11"/>
  <c r="J3" i="11"/>
  <c r="T1638" i="5"/>
  <c r="T1135" i="5"/>
  <c r="M715" i="5"/>
  <c r="M411" i="5"/>
  <c r="M835" i="5"/>
  <c r="M654" i="5"/>
  <c r="S835" i="5"/>
  <c r="M702" i="5"/>
  <c r="T702" i="5"/>
  <c r="T1305" i="5"/>
  <c r="M1305" i="5"/>
  <c r="M239" i="5"/>
  <c r="S1369" i="5"/>
  <c r="T1044" i="5"/>
  <c r="T654" i="5"/>
  <c r="T715" i="5"/>
  <c r="M967" i="5"/>
  <c r="M1083" i="5"/>
  <c r="S1717" i="5"/>
  <c r="T513" i="5"/>
  <c r="S1107" i="5"/>
  <c r="H13" i="11"/>
  <c r="I24" i="11"/>
  <c r="I31" i="11"/>
  <c r="H34" i="11"/>
  <c r="I52" i="11"/>
  <c r="I64" i="11"/>
  <c r="I83" i="11"/>
  <c r="I88" i="11"/>
  <c r="I13" i="11"/>
  <c r="A25" i="11"/>
  <c r="I35" i="11"/>
  <c r="A40" i="11"/>
  <c r="H53" i="11"/>
  <c r="A84" i="11"/>
  <c r="O25" i="11"/>
  <c r="P25" i="11" s="1"/>
  <c r="O40" i="11"/>
  <c r="P40" i="11" s="1"/>
  <c r="H45" i="11"/>
  <c r="I53" i="11"/>
  <c r="O84" i="11"/>
  <c r="P84" i="11" s="1"/>
  <c r="H25" i="11"/>
  <c r="H36" i="11"/>
  <c r="I40" i="11"/>
  <c r="O51" i="11"/>
  <c r="P51" i="11" s="1"/>
  <c r="H54" i="11"/>
  <c r="H61" i="11"/>
  <c r="O69" i="11"/>
  <c r="P69" i="11" s="1"/>
  <c r="I84" i="11"/>
  <c r="I25" i="11"/>
  <c r="H29" i="11"/>
  <c r="H67" i="11"/>
  <c r="I67" i="11"/>
  <c r="M169" i="5"/>
  <c r="T169" i="5"/>
  <c r="S183" i="5"/>
  <c r="M183" i="5"/>
  <c r="S248" i="5"/>
  <c r="T248" i="5"/>
  <c r="M248" i="5"/>
  <c r="W37" i="5"/>
  <c r="X37" i="5" s="1"/>
  <c r="L26" i="5"/>
  <c r="T26" i="5" s="1"/>
  <c r="W39" i="5"/>
  <c r="X39" i="5" s="1"/>
  <c r="L205" i="5"/>
  <c r="S205" i="5" s="1"/>
  <c r="L257" i="5"/>
  <c r="S257" i="5" s="1"/>
  <c r="L276" i="5"/>
  <c r="S276" i="5" s="1"/>
  <c r="W295" i="5"/>
  <c r="X295" i="5" s="1"/>
  <c r="W314" i="5"/>
  <c r="X314" i="5" s="1"/>
  <c r="L474" i="5"/>
  <c r="W474" i="5"/>
  <c r="X474" i="5" s="1"/>
  <c r="S330" i="5"/>
  <c r="T330" i="5"/>
  <c r="W63" i="5"/>
  <c r="X63" i="5" s="1"/>
  <c r="W73" i="5"/>
  <c r="X73" i="5" s="1"/>
  <c r="W81" i="5"/>
  <c r="X81" i="5" s="1"/>
  <c r="W136" i="5"/>
  <c r="X136" i="5" s="1"/>
  <c r="W172" i="5"/>
  <c r="X172" i="5" s="1"/>
  <c r="W216" i="5"/>
  <c r="X216" i="5" s="1"/>
  <c r="L234" i="5"/>
  <c r="M234" i="5" s="1"/>
  <c r="L243" i="5"/>
  <c r="M243" i="5" s="1"/>
  <c r="W256" i="5"/>
  <c r="X256" i="5" s="1"/>
  <c r="W276" i="5"/>
  <c r="X276" i="5" s="1"/>
  <c r="L293" i="5"/>
  <c r="S293" i="5" s="1"/>
  <c r="W293" i="5"/>
  <c r="X293" i="5" s="1"/>
  <c r="W315" i="5"/>
  <c r="X315" i="5" s="1"/>
  <c r="L334" i="5"/>
  <c r="L348" i="5"/>
  <c r="S348" i="5" s="1"/>
  <c r="L385" i="5"/>
  <c r="T385" i="5" s="1"/>
  <c r="W804" i="5"/>
  <c r="X804" i="5" s="1"/>
  <c r="L804" i="5"/>
  <c r="S804" i="5" s="1"/>
  <c r="W211" i="5"/>
  <c r="X211" i="5" s="1"/>
  <c r="W227" i="5"/>
  <c r="X227" i="5" s="1"/>
  <c r="L233" i="5"/>
  <c r="W236" i="5"/>
  <c r="X236" i="5" s="1"/>
  <c r="W247" i="5"/>
  <c r="X247" i="5" s="1"/>
  <c r="W281" i="5"/>
  <c r="X281" i="5" s="1"/>
  <c r="W290" i="5"/>
  <c r="X290" i="5" s="1"/>
  <c r="L295" i="5"/>
  <c r="T295" i="5" s="1"/>
  <c r="L299" i="5"/>
  <c r="W299" i="5"/>
  <c r="X299" i="5" s="1"/>
  <c r="L301" i="5"/>
  <c r="S301" i="5" s="1"/>
  <c r="W559" i="5"/>
  <c r="X559" i="5" s="1"/>
  <c r="L318" i="5"/>
  <c r="W318" i="5"/>
  <c r="X318" i="5" s="1"/>
  <c r="L37" i="5"/>
  <c r="T37" i="5" s="1"/>
  <c r="L66" i="5"/>
  <c r="T66" i="5" s="1"/>
  <c r="W104" i="5"/>
  <c r="X104" i="5" s="1"/>
  <c r="W115" i="5"/>
  <c r="X115" i="5" s="1"/>
  <c r="L174" i="5"/>
  <c r="M174" i="5" s="1"/>
  <c r="L179" i="5"/>
  <c r="W185" i="5"/>
  <c r="X185" i="5" s="1"/>
  <c r="L191" i="5"/>
  <c r="S191" i="5" s="1"/>
  <c r="L202" i="5"/>
  <c r="S202" i="5" s="1"/>
  <c r="W209" i="5"/>
  <c r="X209" i="5" s="1"/>
  <c r="W210" i="5"/>
  <c r="X210" i="5" s="1"/>
  <c r="W215" i="5"/>
  <c r="X215" i="5" s="1"/>
  <c r="W221" i="5"/>
  <c r="X221" i="5" s="1"/>
  <c r="W222" i="5"/>
  <c r="X222" i="5" s="1"/>
  <c r="W244" i="5"/>
  <c r="X244" i="5" s="1"/>
  <c r="L281" i="5"/>
  <c r="T281" i="5" s="1"/>
  <c r="L329" i="5"/>
  <c r="W329" i="5"/>
  <c r="X329" i="5" s="1"/>
  <c r="W348" i="5"/>
  <c r="X348" i="5" s="1"/>
  <c r="L459" i="5"/>
  <c r="T459" i="5" s="1"/>
  <c r="W45" i="5"/>
  <c r="X45" i="5" s="1"/>
  <c r="W133" i="5"/>
  <c r="X133" i="5" s="1"/>
  <c r="W147" i="5"/>
  <c r="X147" i="5" s="1"/>
  <c r="L164" i="5"/>
  <c r="M164" i="5" s="1"/>
  <c r="L173" i="5"/>
  <c r="W187" i="5"/>
  <c r="X187" i="5" s="1"/>
  <c r="L216" i="5"/>
  <c r="T216" i="5" s="1"/>
  <c r="W239" i="5"/>
  <c r="X239" i="5" s="1"/>
  <c r="L245" i="5"/>
  <c r="S245" i="5" s="1"/>
  <c r="L256" i="5"/>
  <c r="T256" i="5" s="1"/>
  <c r="W258" i="5"/>
  <c r="X258" i="5" s="1"/>
  <c r="L308" i="5"/>
  <c r="M308" i="5" s="1"/>
  <c r="W398" i="5"/>
  <c r="X398" i="5" s="1"/>
  <c r="L289" i="5"/>
  <c r="M289" i="5" s="1"/>
  <c r="W294" i="5"/>
  <c r="X294" i="5" s="1"/>
  <c r="L294" i="5"/>
  <c r="W335" i="5"/>
  <c r="X335" i="5" s="1"/>
  <c r="L410" i="5"/>
  <c r="M410" i="5" s="1"/>
  <c r="W25" i="5"/>
  <c r="X25" i="5" s="1"/>
  <c r="W14" i="5"/>
  <c r="X14" i="5" s="1"/>
  <c r="W23" i="5"/>
  <c r="X23" i="5" s="1"/>
  <c r="W29" i="5"/>
  <c r="X29" i="5" s="1"/>
  <c r="W31" i="5"/>
  <c r="X31" i="5" s="1"/>
  <c r="W323" i="5"/>
  <c r="X323" i="5" s="1"/>
  <c r="L321" i="5"/>
  <c r="M321" i="5" s="1"/>
  <c r="L569" i="5"/>
  <c r="T569" i="5" s="1"/>
  <c r="W569" i="5"/>
  <c r="X569" i="5" s="1"/>
  <c r="L1248" i="5"/>
  <c r="W1248" i="5"/>
  <c r="X1248" i="5" s="1"/>
  <c r="I3" i="5"/>
  <c r="W51" i="5"/>
  <c r="X51" i="5" s="1"/>
  <c r="W86" i="5"/>
  <c r="X86" i="5" s="1"/>
  <c r="W103" i="5"/>
  <c r="X103" i="5" s="1"/>
  <c r="W105" i="5"/>
  <c r="X105" i="5" s="1"/>
  <c r="W165" i="5"/>
  <c r="X165" i="5" s="1"/>
  <c r="W168" i="5"/>
  <c r="X168" i="5" s="1"/>
  <c r="L210" i="5"/>
  <c r="M210" i="5" s="1"/>
  <c r="L215" i="5"/>
  <c r="W224" i="5"/>
  <c r="X224" i="5" s="1"/>
  <c r="W249" i="5"/>
  <c r="X249" i="5" s="1"/>
  <c r="L258" i="5"/>
  <c r="W262" i="5"/>
  <c r="X262" i="5" s="1"/>
  <c r="W327" i="5"/>
  <c r="X327" i="5" s="1"/>
  <c r="L327" i="5"/>
  <c r="M327" i="5" s="1"/>
  <c r="W337" i="5"/>
  <c r="X337" i="5" s="1"/>
  <c r="W372" i="5"/>
  <c r="X372" i="5" s="1"/>
  <c r="L372" i="5"/>
  <c r="S372" i="5" s="1"/>
  <c r="W380" i="5"/>
  <c r="X380" i="5" s="1"/>
  <c r="T447" i="5"/>
  <c r="M447" i="5"/>
  <c r="W492" i="5"/>
  <c r="X492" i="5" s="1"/>
  <c r="L492" i="5"/>
  <c r="T492" i="5" s="1"/>
  <c r="W65" i="5"/>
  <c r="X65" i="5" s="1"/>
  <c r="W67" i="5"/>
  <c r="X67" i="5" s="1"/>
  <c r="W93" i="5"/>
  <c r="X93" i="5" s="1"/>
  <c r="W184" i="5"/>
  <c r="X184" i="5" s="1"/>
  <c r="L185" i="5"/>
  <c r="M185" i="5" s="1"/>
  <c r="W195" i="5"/>
  <c r="X195" i="5" s="1"/>
  <c r="W205" i="5"/>
  <c r="X205" i="5" s="1"/>
  <c r="L209" i="5"/>
  <c r="S209" i="5" s="1"/>
  <c r="L221" i="5"/>
  <c r="S221" i="5" s="1"/>
  <c r="W257" i="5"/>
  <c r="X257" i="5" s="1"/>
  <c r="W266" i="5"/>
  <c r="X266" i="5" s="1"/>
  <c r="W300" i="5"/>
  <c r="X300" i="5" s="1"/>
  <c r="W330" i="5"/>
  <c r="X330" i="5" s="1"/>
  <c r="L335" i="5"/>
  <c r="M335" i="5" s="1"/>
  <c r="L368" i="5"/>
  <c r="M368" i="5" s="1"/>
  <c r="W383" i="5"/>
  <c r="X383" i="5" s="1"/>
  <c r="L383" i="5"/>
  <c r="M383" i="5" s="1"/>
  <c r="W107" i="5"/>
  <c r="X107" i="5" s="1"/>
  <c r="W155" i="5"/>
  <c r="X155" i="5" s="1"/>
  <c r="W175" i="5"/>
  <c r="X175" i="5" s="1"/>
  <c r="W180" i="5"/>
  <c r="X180" i="5" s="1"/>
  <c r="L220" i="5"/>
  <c r="W223" i="5"/>
  <c r="X223" i="5" s="1"/>
  <c r="W231" i="5"/>
  <c r="X231" i="5" s="1"/>
  <c r="W233" i="5"/>
  <c r="X233" i="5" s="1"/>
  <c r="W234" i="5"/>
  <c r="X234" i="5" s="1"/>
  <c r="W246" i="5"/>
  <c r="X246" i="5" s="1"/>
  <c r="L288" i="5"/>
  <c r="S288" i="5" s="1"/>
  <c r="W292" i="5"/>
  <c r="X292" i="5" s="1"/>
  <c r="L333" i="5"/>
  <c r="S333" i="5" s="1"/>
  <c r="L337" i="5"/>
  <c r="S337" i="5" s="1"/>
  <c r="W354" i="5"/>
  <c r="X354" i="5" s="1"/>
  <c r="L369" i="5"/>
  <c r="T369" i="5" s="1"/>
  <c r="W167" i="5"/>
  <c r="X167" i="5" s="1"/>
  <c r="W203" i="5"/>
  <c r="X203" i="5" s="1"/>
  <c r="W248" i="5"/>
  <c r="X248" i="5" s="1"/>
  <c r="L270" i="5"/>
  <c r="W312" i="5"/>
  <c r="X312" i="5" s="1"/>
  <c r="L341" i="5"/>
  <c r="M341" i="5" s="1"/>
  <c r="W347" i="5"/>
  <c r="X347" i="5" s="1"/>
  <c r="L389" i="5"/>
  <c r="W389" i="5"/>
  <c r="X389" i="5" s="1"/>
  <c r="W358" i="5"/>
  <c r="X358" i="5" s="1"/>
  <c r="W360" i="5"/>
  <c r="X360" i="5" s="1"/>
  <c r="W471" i="5"/>
  <c r="X471" i="5" s="1"/>
  <c r="L476" i="5"/>
  <c r="L501" i="5"/>
  <c r="W525" i="5"/>
  <c r="X525" i="5" s="1"/>
  <c r="W532" i="5"/>
  <c r="X532" i="5" s="1"/>
  <c r="W554" i="5"/>
  <c r="X554" i="5" s="1"/>
  <c r="L554" i="5"/>
  <c r="M554" i="5" s="1"/>
  <c r="L670" i="5"/>
  <c r="S670" i="5" s="1"/>
  <c r="T411" i="5"/>
  <c r="W419" i="5"/>
  <c r="X419" i="5" s="1"/>
  <c r="L427" i="5"/>
  <c r="L442" i="5"/>
  <c r="W446" i="5"/>
  <c r="X446" i="5" s="1"/>
  <c r="L446" i="5"/>
  <c r="M446" i="5" s="1"/>
  <c r="W484" i="5"/>
  <c r="X484" i="5" s="1"/>
  <c r="L484" i="5"/>
  <c r="T484" i="5" s="1"/>
  <c r="W523" i="5"/>
  <c r="X523" i="5" s="1"/>
  <c r="L535" i="5"/>
  <c r="T535" i="5" s="1"/>
  <c r="W535" i="5"/>
  <c r="X535" i="5" s="1"/>
  <c r="L540" i="5"/>
  <c r="T540" i="5" s="1"/>
  <c r="W616" i="5"/>
  <c r="X616" i="5" s="1"/>
  <c r="M780" i="5"/>
  <c r="S780" i="5"/>
  <c r="L918" i="5"/>
  <c r="W918" i="5"/>
  <c r="X918" i="5" s="1"/>
  <c r="L384" i="5"/>
  <c r="S384" i="5" s="1"/>
  <c r="W406" i="5"/>
  <c r="X406" i="5" s="1"/>
  <c r="L525" i="5"/>
  <c r="W533" i="5"/>
  <c r="X533" i="5" s="1"/>
  <c r="L533" i="5"/>
  <c r="W761" i="5"/>
  <c r="X761" i="5" s="1"/>
  <c r="L342" i="5"/>
  <c r="M342" i="5" s="1"/>
  <c r="W401" i="5"/>
  <c r="X401" i="5" s="1"/>
  <c r="L449" i="5"/>
  <c r="M449" i="5" s="1"/>
  <c r="L451" i="5"/>
  <c r="W466" i="5"/>
  <c r="X466" i="5" s="1"/>
  <c r="L508" i="5"/>
  <c r="T508" i="5" s="1"/>
  <c r="W508" i="5"/>
  <c r="X508" i="5" s="1"/>
  <c r="W552" i="5"/>
  <c r="X552" i="5" s="1"/>
  <c r="L611" i="5"/>
  <c r="L633" i="5"/>
  <c r="W384" i="5"/>
  <c r="X384" i="5" s="1"/>
  <c r="W420" i="5"/>
  <c r="X420" i="5" s="1"/>
  <c r="L420" i="5"/>
  <c r="M420" i="5" s="1"/>
  <c r="L471" i="5"/>
  <c r="S471" i="5" s="1"/>
  <c r="L549" i="5"/>
  <c r="S549" i="5" s="1"/>
  <c r="L579" i="5"/>
  <c r="S579" i="5" s="1"/>
  <c r="W612" i="5"/>
  <c r="X612" i="5" s="1"/>
  <c r="L366" i="5"/>
  <c r="M366" i="5" s="1"/>
  <c r="L409" i="5"/>
  <c r="W434" i="5"/>
  <c r="X434" i="5" s="1"/>
  <c r="L434" i="5"/>
  <c r="S434" i="5" s="1"/>
  <c r="W470" i="5"/>
  <c r="X470" i="5" s="1"/>
  <c r="L503" i="5"/>
  <c r="S503" i="5" s="1"/>
  <c r="W518" i="5"/>
  <c r="X518" i="5" s="1"/>
  <c r="L600" i="5"/>
  <c r="T600" i="5" s="1"/>
  <c r="W620" i="5"/>
  <c r="X620" i="5" s="1"/>
  <c r="L620" i="5"/>
  <c r="S620" i="5" s="1"/>
  <c r="L623" i="5"/>
  <c r="T623" i="5" s="1"/>
  <c r="L791" i="5"/>
  <c r="L487" i="5"/>
  <c r="T487" i="5" s="1"/>
  <c r="W506" i="5"/>
  <c r="X506" i="5" s="1"/>
  <c r="W536" i="5"/>
  <c r="X536" i="5" s="1"/>
  <c r="L613" i="5"/>
  <c r="W720" i="5"/>
  <c r="X720" i="5" s="1"/>
  <c r="L720" i="5"/>
  <c r="L724" i="5"/>
  <c r="T724" i="5" s="1"/>
  <c r="W724" i="5"/>
  <c r="X724" i="5" s="1"/>
  <c r="W324" i="5"/>
  <c r="X324" i="5" s="1"/>
  <c r="W325" i="5"/>
  <c r="X325" i="5" s="1"/>
  <c r="L357" i="5"/>
  <c r="W366" i="5"/>
  <c r="X366" i="5" s="1"/>
  <c r="L395" i="5"/>
  <c r="M395" i="5" s="1"/>
  <c r="L400" i="5"/>
  <c r="S400" i="5" s="1"/>
  <c r="W400" i="5"/>
  <c r="X400" i="5" s="1"/>
  <c r="W475" i="5"/>
  <c r="X475" i="5" s="1"/>
  <c r="L572" i="5"/>
  <c r="W572" i="5"/>
  <c r="X572" i="5" s="1"/>
  <c r="L577" i="5"/>
  <c r="S577" i="5" s="1"/>
  <c r="W577" i="5"/>
  <c r="X577" i="5" s="1"/>
  <c r="W580" i="5"/>
  <c r="X580" i="5" s="1"/>
  <c r="L597" i="5"/>
  <c r="W614" i="5"/>
  <c r="X614" i="5" s="1"/>
  <c r="L614" i="5"/>
  <c r="W488" i="5"/>
  <c r="X488" i="5" s="1"/>
  <c r="L500" i="5"/>
  <c r="W500" i="5"/>
  <c r="X500" i="5" s="1"/>
  <c r="W522" i="5"/>
  <c r="X522" i="5" s="1"/>
  <c r="L529" i="5"/>
  <c r="T529" i="5" s="1"/>
  <c r="L542" i="5"/>
  <c r="W542" i="5"/>
  <c r="X542" i="5" s="1"/>
  <c r="W343" i="5"/>
  <c r="X343" i="5" s="1"/>
  <c r="L396" i="5"/>
  <c r="M396" i="5" s="1"/>
  <c r="W426" i="5"/>
  <c r="X426" i="5" s="1"/>
  <c r="W447" i="5"/>
  <c r="X447" i="5" s="1"/>
  <c r="W497" i="5"/>
  <c r="X497" i="5" s="1"/>
  <c r="L536" i="5"/>
  <c r="S536" i="5" s="1"/>
  <c r="L550" i="5"/>
  <c r="T550" i="5" s="1"/>
  <c r="L586" i="5"/>
  <c r="T586" i="5" s="1"/>
  <c r="W586" i="5"/>
  <c r="X586" i="5" s="1"/>
  <c r="W626" i="5"/>
  <c r="X626" i="5" s="1"/>
  <c r="L626" i="5"/>
  <c r="S626" i="5" s="1"/>
  <c r="L462" i="5"/>
  <c r="M462" i="5" s="1"/>
  <c r="W462" i="5"/>
  <c r="X462" i="5" s="1"/>
  <c r="L470" i="5"/>
  <c r="M470" i="5" s="1"/>
  <c r="L491" i="5"/>
  <c r="L518" i="5"/>
  <c r="L574" i="5"/>
  <c r="M660" i="5"/>
  <c r="S660" i="5"/>
  <c r="W679" i="5"/>
  <c r="X679" i="5" s="1"/>
  <c r="L696" i="5"/>
  <c r="M696" i="5" s="1"/>
  <c r="W696" i="5"/>
  <c r="X696" i="5" s="1"/>
  <c r="W751" i="5"/>
  <c r="X751" i="5" s="1"/>
  <c r="L758" i="5"/>
  <c r="M758" i="5" s="1"/>
  <c r="W758" i="5"/>
  <c r="X758" i="5" s="1"/>
  <c r="L803" i="5"/>
  <c r="M803" i="5" s="1"/>
  <c r="L807" i="5"/>
  <c r="S807" i="5" s="1"/>
  <c r="L812" i="5"/>
  <c r="S812" i="5" s="1"/>
  <c r="L707" i="5"/>
  <c r="M707" i="5" s="1"/>
  <c r="W707" i="5"/>
  <c r="X707" i="5" s="1"/>
  <c r="W787" i="5"/>
  <c r="X787" i="5" s="1"/>
  <c r="W833" i="5"/>
  <c r="X833" i="5" s="1"/>
  <c r="W861" i="5"/>
  <c r="X861" i="5" s="1"/>
  <c r="W595" i="5"/>
  <c r="X595" i="5" s="1"/>
  <c r="W655" i="5"/>
  <c r="X655" i="5" s="1"/>
  <c r="W700" i="5"/>
  <c r="X700" i="5" s="1"/>
  <c r="L767" i="5"/>
  <c r="M767" i="5" s="1"/>
  <c r="W792" i="5"/>
  <c r="X792" i="5" s="1"/>
  <c r="W808" i="5"/>
  <c r="X808" i="5" s="1"/>
  <c r="L866" i="5"/>
  <c r="W866" i="5"/>
  <c r="X866" i="5" s="1"/>
  <c r="L431" i="5"/>
  <c r="S431" i="5" s="1"/>
  <c r="W481" i="5"/>
  <c r="X481" i="5" s="1"/>
  <c r="L483" i="5"/>
  <c r="W517" i="5"/>
  <c r="X517" i="5" s="1"/>
  <c r="L557" i="5"/>
  <c r="M557" i="5" s="1"/>
  <c r="L617" i="5"/>
  <c r="L653" i="5"/>
  <c r="S653" i="5" s="1"/>
  <c r="L665" i="5"/>
  <c r="S665" i="5" s="1"/>
  <c r="W677" i="5"/>
  <c r="X677" i="5" s="1"/>
  <c r="L679" i="5"/>
  <c r="T679" i="5" s="1"/>
  <c r="W685" i="5"/>
  <c r="X685" i="5" s="1"/>
  <c r="L787" i="5"/>
  <c r="W809" i="5"/>
  <c r="X809" i="5" s="1"/>
  <c r="L833" i="5"/>
  <c r="M833" i="5" s="1"/>
  <c r="M840" i="5"/>
  <c r="S840" i="5"/>
  <c r="T840" i="5"/>
  <c r="L861" i="5"/>
  <c r="L482" i="5"/>
  <c r="M482" i="5" s="1"/>
  <c r="L578" i="5"/>
  <c r="S578" i="5" s="1"/>
  <c r="L630" i="5"/>
  <c r="L673" i="5"/>
  <c r="T673" i="5" s="1"/>
  <c r="L712" i="5"/>
  <c r="M712" i="5" s="1"/>
  <c r="W722" i="5"/>
  <c r="X722" i="5" s="1"/>
  <c r="W733" i="5"/>
  <c r="X733" i="5" s="1"/>
  <c r="W773" i="5"/>
  <c r="X773" i="5" s="1"/>
  <c r="W844" i="5"/>
  <c r="X844" i="5" s="1"/>
  <c r="L920" i="5"/>
  <c r="T920" i="5" s="1"/>
  <c r="W920" i="5"/>
  <c r="X920" i="5" s="1"/>
  <c r="W678" i="5"/>
  <c r="X678" i="5" s="1"/>
  <c r="L681" i="5"/>
  <c r="S681" i="5" s="1"/>
  <c r="W684" i="5"/>
  <c r="X684" i="5" s="1"/>
  <c r="L690" i="5"/>
  <c r="T690" i="5" s="1"/>
  <c r="W820" i="5"/>
  <c r="X820" i="5" s="1"/>
  <c r="W825" i="5"/>
  <c r="X825" i="5" s="1"/>
  <c r="L825" i="5"/>
  <c r="S825" i="5" s="1"/>
  <c r="L595" i="5"/>
  <c r="L637" i="5"/>
  <c r="L651" i="5"/>
  <c r="W660" i="5"/>
  <c r="X660" i="5" s="1"/>
  <c r="W713" i="5"/>
  <c r="X713" i="5" s="1"/>
  <c r="W726" i="5"/>
  <c r="X726" i="5" s="1"/>
  <c r="L768" i="5"/>
  <c r="M768" i="5" s="1"/>
  <c r="W768" i="5"/>
  <c r="X768" i="5" s="1"/>
  <c r="M792" i="5"/>
  <c r="S792" i="5"/>
  <c r="W837" i="5"/>
  <c r="X837" i="5" s="1"/>
  <c r="W981" i="5"/>
  <c r="X981" i="5" s="1"/>
  <c r="L981" i="5"/>
  <c r="W671" i="5"/>
  <c r="X671" i="5" s="1"/>
  <c r="W695" i="5"/>
  <c r="X695" i="5" s="1"/>
  <c r="L747" i="5"/>
  <c r="S747" i="5" s="1"/>
  <c r="W747" i="5"/>
  <c r="X747" i="5" s="1"/>
  <c r="L829" i="5"/>
  <c r="T829" i="5" s="1"/>
  <c r="W829" i="5"/>
  <c r="X829" i="5" s="1"/>
  <c r="L841" i="5"/>
  <c r="T841" i="5" s="1"/>
  <c r="L564" i="5"/>
  <c r="W582" i="5"/>
  <c r="X582" i="5" s="1"/>
  <c r="W610" i="5"/>
  <c r="X610" i="5" s="1"/>
  <c r="W645" i="5"/>
  <c r="X645" i="5" s="1"/>
  <c r="W703" i="5"/>
  <c r="X703" i="5" s="1"/>
  <c r="L717" i="5"/>
  <c r="S717" i="5" s="1"/>
  <c r="W721" i="5"/>
  <c r="X721" i="5" s="1"/>
  <c r="L721" i="5"/>
  <c r="W756" i="5"/>
  <c r="X756" i="5" s="1"/>
  <c r="W766" i="5"/>
  <c r="X766" i="5" s="1"/>
  <c r="L771" i="5"/>
  <c r="S771" i="5" s="1"/>
  <c r="W790" i="5"/>
  <c r="X790" i="5" s="1"/>
  <c r="L790" i="5"/>
  <c r="T795" i="5"/>
  <c r="L837" i="5"/>
  <c r="M837" i="5" s="1"/>
  <c r="L939" i="5"/>
  <c r="W560" i="5"/>
  <c r="X560" i="5" s="1"/>
  <c r="L561" i="5"/>
  <c r="W608" i="5"/>
  <c r="X608" i="5" s="1"/>
  <c r="W648" i="5"/>
  <c r="X648" i="5" s="1"/>
  <c r="W654" i="5"/>
  <c r="X654" i="5" s="1"/>
  <c r="W672" i="5"/>
  <c r="X672" i="5" s="1"/>
  <c r="L686" i="5"/>
  <c r="T686" i="5" s="1"/>
  <c r="W709" i="5"/>
  <c r="X709" i="5" s="1"/>
  <c r="W739" i="5"/>
  <c r="X739" i="5" s="1"/>
  <c r="W771" i="5"/>
  <c r="X771" i="5" s="1"/>
  <c r="L779" i="5"/>
  <c r="W784" i="5"/>
  <c r="X784" i="5" s="1"/>
  <c r="W806" i="5"/>
  <c r="X806" i="5" s="1"/>
  <c r="W890" i="5"/>
  <c r="X890" i="5" s="1"/>
  <c r="L890" i="5"/>
  <c r="M890" i="5" s="1"/>
  <c r="L591" i="5"/>
  <c r="T591" i="5" s="1"/>
  <c r="L638" i="5"/>
  <c r="S638" i="5" s="1"/>
  <c r="L656" i="5"/>
  <c r="S656" i="5" s="1"/>
  <c r="M661" i="5"/>
  <c r="W692" i="5"/>
  <c r="X692" i="5" s="1"/>
  <c r="L726" i="5"/>
  <c r="W760" i="5"/>
  <c r="X760" i="5" s="1"/>
  <c r="W763" i="5"/>
  <c r="X763" i="5" s="1"/>
  <c r="L806" i="5"/>
  <c r="S806" i="5" s="1"/>
  <c r="L831" i="5"/>
  <c r="S831" i="5" s="1"/>
  <c r="W831" i="5"/>
  <c r="X831" i="5" s="1"/>
  <c r="W859" i="5"/>
  <c r="X859" i="5" s="1"/>
  <c r="W978" i="5"/>
  <c r="X978" i="5" s="1"/>
  <c r="L1032" i="5"/>
  <c r="M1032" i="5" s="1"/>
  <c r="W1032" i="5"/>
  <c r="X1032" i="5" s="1"/>
  <c r="L1058" i="5"/>
  <c r="T1058" i="5" s="1"/>
  <c r="L872" i="5"/>
  <c r="M872" i="5" s="1"/>
  <c r="L911" i="5"/>
  <c r="M911" i="5" s="1"/>
  <c r="W924" i="5"/>
  <c r="X924" i="5" s="1"/>
  <c r="W1000" i="5"/>
  <c r="X1000" i="5" s="1"/>
  <c r="L1023" i="5"/>
  <c r="M1023" i="5" s="1"/>
  <c r="L1097" i="5"/>
  <c r="T1097" i="5" s="1"/>
  <c r="W1097" i="5"/>
  <c r="X1097" i="5" s="1"/>
  <c r="W864" i="5"/>
  <c r="X864" i="5" s="1"/>
  <c r="M881" i="5"/>
  <c r="S933" i="5"/>
  <c r="W945" i="5"/>
  <c r="X945" i="5" s="1"/>
  <c r="W951" i="5"/>
  <c r="X951" i="5" s="1"/>
  <c r="W965" i="5"/>
  <c r="X965" i="5" s="1"/>
  <c r="L978" i="5"/>
  <c r="M984" i="5"/>
  <c r="T984" i="5"/>
  <c r="S986" i="5"/>
  <c r="M986" i="5"/>
  <c r="W992" i="5"/>
  <c r="X992" i="5" s="1"/>
  <c r="W1023" i="5"/>
  <c r="X1023" i="5" s="1"/>
  <c r="L778" i="5"/>
  <c r="T778" i="5" s="1"/>
  <c r="W786" i="5"/>
  <c r="X786" i="5" s="1"/>
  <c r="L824" i="5"/>
  <c r="T824" i="5" s="1"/>
  <c r="L848" i="5"/>
  <c r="T848" i="5" s="1"/>
  <c r="L859" i="5"/>
  <c r="M859" i="5" s="1"/>
  <c r="L906" i="5"/>
  <c r="T906" i="5" s="1"/>
  <c r="W930" i="5"/>
  <c r="X930" i="5" s="1"/>
  <c r="L937" i="5"/>
  <c r="L989" i="5"/>
  <c r="M989" i="5" s="1"/>
  <c r="W993" i="5"/>
  <c r="X993" i="5" s="1"/>
  <c r="W997" i="5"/>
  <c r="X997" i="5" s="1"/>
  <c r="L1001" i="5"/>
  <c r="M1001" i="5" s="1"/>
  <c r="L714" i="5"/>
  <c r="L802" i="5"/>
  <c r="W897" i="5"/>
  <c r="X897" i="5" s="1"/>
  <c r="L901" i="5"/>
  <c r="L943" i="5"/>
  <c r="M943" i="5" s="1"/>
  <c r="L959" i="5"/>
  <c r="T959" i="5" s="1"/>
  <c r="L961" i="5"/>
  <c r="M961" i="5" s="1"/>
  <c r="W976" i="5"/>
  <c r="X976" i="5" s="1"/>
  <c r="W979" i="5"/>
  <c r="X979" i="5" s="1"/>
  <c r="L1007" i="5"/>
  <c r="W873" i="5"/>
  <c r="X873" i="5" s="1"/>
  <c r="L895" i="5"/>
  <c r="S895" i="5" s="1"/>
  <c r="W909" i="5"/>
  <c r="X909" i="5" s="1"/>
  <c r="L909" i="5"/>
  <c r="L912" i="5"/>
  <c r="S912" i="5" s="1"/>
  <c r="M922" i="5"/>
  <c r="S922" i="5"/>
  <c r="L864" i="5"/>
  <c r="M864" i="5" s="1"/>
  <c r="L871" i="5"/>
  <c r="W912" i="5"/>
  <c r="X912" i="5" s="1"/>
  <c r="W921" i="5"/>
  <c r="X921" i="5" s="1"/>
  <c r="L968" i="5"/>
  <c r="W968" i="5"/>
  <c r="X968" i="5" s="1"/>
  <c r="W974" i="5"/>
  <c r="X974" i="5" s="1"/>
  <c r="L980" i="5"/>
  <c r="T980" i="5" s="1"/>
  <c r="L1002" i="5"/>
  <c r="W1012" i="5"/>
  <c r="X1012" i="5" s="1"/>
  <c r="L1016" i="5"/>
  <c r="M1016" i="5" s="1"/>
  <c r="W1016" i="5"/>
  <c r="X1016" i="5" s="1"/>
  <c r="L924" i="5"/>
  <c r="T924" i="5" s="1"/>
  <c r="W1002" i="5"/>
  <c r="X1002" i="5" s="1"/>
  <c r="W1008" i="5"/>
  <c r="X1008" i="5" s="1"/>
  <c r="L1021" i="5"/>
  <c r="W842" i="5"/>
  <c r="X842" i="5" s="1"/>
  <c r="W883" i="5"/>
  <c r="X883" i="5" s="1"/>
  <c r="L900" i="5"/>
  <c r="W907" i="5"/>
  <c r="X907" i="5" s="1"/>
  <c r="W927" i="5"/>
  <c r="X927" i="5" s="1"/>
  <c r="W933" i="5"/>
  <c r="X933" i="5" s="1"/>
  <c r="W977" i="5"/>
  <c r="X977" i="5" s="1"/>
  <c r="L1019" i="5"/>
  <c r="L826" i="5"/>
  <c r="L857" i="5"/>
  <c r="T857" i="5" s="1"/>
  <c r="W885" i="5"/>
  <c r="X885" i="5" s="1"/>
  <c r="L885" i="5"/>
  <c r="M885" i="5" s="1"/>
  <c r="L893" i="5"/>
  <c r="S893" i="5" s="1"/>
  <c r="W896" i="5"/>
  <c r="X896" i="5" s="1"/>
  <c r="W903" i="5"/>
  <c r="X903" i="5" s="1"/>
  <c r="L907" i="5"/>
  <c r="T907" i="5" s="1"/>
  <c r="L929" i="5"/>
  <c r="S929" i="5" s="1"/>
  <c r="L944" i="5"/>
  <c r="W962" i="5"/>
  <c r="X962" i="5" s="1"/>
  <c r="L977" i="5"/>
  <c r="T977" i="5" s="1"/>
  <c r="W1021" i="5"/>
  <c r="X1021" i="5" s="1"/>
  <c r="L853" i="5"/>
  <c r="L858" i="5"/>
  <c r="W872" i="5"/>
  <c r="X872" i="5" s="1"/>
  <c r="W877" i="5"/>
  <c r="X877" i="5" s="1"/>
  <c r="W880" i="5"/>
  <c r="X880" i="5" s="1"/>
  <c r="L903" i="5"/>
  <c r="M903" i="5" s="1"/>
  <c r="L919" i="5"/>
  <c r="W925" i="5"/>
  <c r="X925" i="5" s="1"/>
  <c r="W929" i="5"/>
  <c r="X929" i="5" s="1"/>
  <c r="W964" i="5"/>
  <c r="X964" i="5" s="1"/>
  <c r="L974" i="5"/>
  <c r="S974" i="5" s="1"/>
  <c r="L1008" i="5"/>
  <c r="T1008" i="5" s="1"/>
  <c r="L1050" i="5"/>
  <c r="T1050" i="5" s="1"/>
  <c r="W1050" i="5"/>
  <c r="X1050" i="5" s="1"/>
  <c r="L1049" i="5"/>
  <c r="S1049" i="5" s="1"/>
  <c r="W1073" i="5"/>
  <c r="X1073" i="5" s="1"/>
  <c r="L1106" i="5"/>
  <c r="L1111" i="5"/>
  <c r="S1111" i="5" s="1"/>
  <c r="L1123" i="5"/>
  <c r="L1153" i="5"/>
  <c r="T1153" i="5" s="1"/>
  <c r="L1216" i="5"/>
  <c r="W1216" i="5"/>
  <c r="X1216" i="5" s="1"/>
  <c r="W1056" i="5"/>
  <c r="X1056" i="5" s="1"/>
  <c r="L1074" i="5"/>
  <c r="M1074" i="5" s="1"/>
  <c r="L1142" i="5"/>
  <c r="S1142" i="5" s="1"/>
  <c r="L902" i="5"/>
  <c r="L954" i="5"/>
  <c r="S954" i="5" s="1"/>
  <c r="L963" i="5"/>
  <c r="M963" i="5" s="1"/>
  <c r="L1014" i="5"/>
  <c r="S1014" i="5" s="1"/>
  <c r="W1029" i="5"/>
  <c r="X1029" i="5" s="1"/>
  <c r="W1041" i="5"/>
  <c r="X1041" i="5" s="1"/>
  <c r="L1041" i="5"/>
  <c r="T1041" i="5" s="1"/>
  <c r="L1062" i="5"/>
  <c r="W1074" i="5"/>
  <c r="X1074" i="5" s="1"/>
  <c r="W1076" i="5"/>
  <c r="X1076" i="5" s="1"/>
  <c r="W1079" i="5"/>
  <c r="X1079" i="5" s="1"/>
  <c r="W1081" i="5"/>
  <c r="X1081" i="5" s="1"/>
  <c r="L1116" i="5"/>
  <c r="W1146" i="5"/>
  <c r="X1146" i="5" s="1"/>
  <c r="L1146" i="5"/>
  <c r="S1146" i="5" s="1"/>
  <c r="L1161" i="5"/>
  <c r="W1161" i="5"/>
  <c r="X1161" i="5" s="1"/>
  <c r="L1193" i="5"/>
  <c r="W1193" i="5"/>
  <c r="X1193" i="5" s="1"/>
  <c r="W1278" i="5"/>
  <c r="X1278" i="5" s="1"/>
  <c r="L1278" i="5"/>
  <c r="L889" i="5"/>
  <c r="M889" i="5" s="1"/>
  <c r="L894" i="5"/>
  <c r="S894" i="5" s="1"/>
  <c r="L1020" i="5"/>
  <c r="S1020" i="5" s="1"/>
  <c r="L1056" i="5"/>
  <c r="T1056" i="5" s="1"/>
  <c r="L1064" i="5"/>
  <c r="S1064" i="5" s="1"/>
  <c r="W1090" i="5"/>
  <c r="X1090" i="5" s="1"/>
  <c r="W1100" i="5"/>
  <c r="X1100" i="5" s="1"/>
  <c r="W1112" i="5"/>
  <c r="X1112" i="5" s="1"/>
  <c r="M1129" i="5"/>
  <c r="T1129" i="5"/>
  <c r="W1139" i="5"/>
  <c r="X1139" i="5" s="1"/>
  <c r="L1155" i="5"/>
  <c r="W1037" i="5"/>
  <c r="X1037" i="5" s="1"/>
  <c r="W1122" i="5"/>
  <c r="X1122" i="5" s="1"/>
  <c r="L1255" i="5"/>
  <c r="S1255" i="5" s="1"/>
  <c r="W1255" i="5"/>
  <c r="X1255" i="5" s="1"/>
  <c r="W1055" i="5"/>
  <c r="X1055" i="5" s="1"/>
  <c r="W1096" i="5"/>
  <c r="X1096" i="5" s="1"/>
  <c r="W1110" i="5"/>
  <c r="X1110" i="5" s="1"/>
  <c r="W1114" i="5"/>
  <c r="X1114" i="5" s="1"/>
  <c r="W1126" i="5"/>
  <c r="X1126" i="5" s="1"/>
  <c r="W1132" i="5"/>
  <c r="X1132" i="5" s="1"/>
  <c r="L1207" i="5"/>
  <c r="M1207" i="5" s="1"/>
  <c r="W1207" i="5"/>
  <c r="X1207" i="5" s="1"/>
  <c r="W1104" i="5"/>
  <c r="X1104" i="5" s="1"/>
  <c r="M1242" i="5"/>
  <c r="S1242" i="5"/>
  <c r="T1242" i="5"/>
  <c r="L1052" i="5"/>
  <c r="S1052" i="5" s="1"/>
  <c r="W1094" i="5"/>
  <c r="X1094" i="5" s="1"/>
  <c r="W1140" i="5"/>
  <c r="X1140" i="5" s="1"/>
  <c r="W1151" i="5"/>
  <c r="X1151" i="5" s="1"/>
  <c r="W1017" i="5"/>
  <c r="X1017" i="5" s="1"/>
  <c r="L1017" i="5"/>
  <c r="T1017" i="5" s="1"/>
  <c r="W1028" i="5"/>
  <c r="X1028" i="5" s="1"/>
  <c r="L1037" i="5"/>
  <c r="T1037" i="5" s="1"/>
  <c r="W1062" i="5"/>
  <c r="X1062" i="5" s="1"/>
  <c r="L1078" i="5"/>
  <c r="M1078" i="5" s="1"/>
  <c r="L1096" i="5"/>
  <c r="L1104" i="5"/>
  <c r="L1122" i="5"/>
  <c r="S1122" i="5" s="1"/>
  <c r="L1132" i="5"/>
  <c r="T1132" i="5" s="1"/>
  <c r="W1163" i="5"/>
  <c r="X1163" i="5" s="1"/>
  <c r="L1251" i="5"/>
  <c r="L957" i="5"/>
  <c r="T957" i="5" s="1"/>
  <c r="W986" i="5"/>
  <c r="X986" i="5" s="1"/>
  <c r="L1009" i="5"/>
  <c r="M1009" i="5" s="1"/>
  <c r="W1025" i="5"/>
  <c r="X1025" i="5" s="1"/>
  <c r="W1049" i="5"/>
  <c r="X1049" i="5" s="1"/>
  <c r="L1051" i="5"/>
  <c r="W1078" i="5"/>
  <c r="X1078" i="5" s="1"/>
  <c r="L1110" i="5"/>
  <c r="T1110" i="5" s="1"/>
  <c r="L1130" i="5"/>
  <c r="T1130" i="5" s="1"/>
  <c r="L1140" i="5"/>
  <c r="S1140" i="5" s="1"/>
  <c r="L1166" i="5"/>
  <c r="M1166" i="5" s="1"/>
  <c r="L1176" i="5"/>
  <c r="T1176" i="5" s="1"/>
  <c r="W1194" i="5"/>
  <c r="X1194" i="5" s="1"/>
  <c r="L1211" i="5"/>
  <c r="T1211" i="5" s="1"/>
  <c r="L1215" i="5"/>
  <c r="S1215" i="5" s="1"/>
  <c r="W1247" i="5"/>
  <c r="X1247" i="5" s="1"/>
  <c r="L1290" i="5"/>
  <c r="T1290" i="5" s="1"/>
  <c r="W1315" i="5"/>
  <c r="X1315" i="5" s="1"/>
  <c r="W1322" i="5"/>
  <c r="X1322" i="5" s="1"/>
  <c r="W1325" i="5"/>
  <c r="X1325" i="5" s="1"/>
  <c r="L1330" i="5"/>
  <c r="M1330" i="5" s="1"/>
  <c r="L1378" i="5"/>
  <c r="W1378" i="5"/>
  <c r="X1378" i="5" s="1"/>
  <c r="W1491" i="5"/>
  <c r="X1491" i="5" s="1"/>
  <c r="L1491" i="5"/>
  <c r="M1491" i="5" s="1"/>
  <c r="L1182" i="5"/>
  <c r="S1182" i="5" s="1"/>
  <c r="L1232" i="5"/>
  <c r="W1372" i="5"/>
  <c r="X1372" i="5" s="1"/>
  <c r="L1372" i="5"/>
  <c r="M1372" i="5" s="1"/>
  <c r="L1442" i="5"/>
  <c r="M1442" i="5" s="1"/>
  <c r="W1442" i="5"/>
  <c r="X1442" i="5" s="1"/>
  <c r="L1188" i="5"/>
  <c r="W1202" i="5"/>
  <c r="X1202" i="5" s="1"/>
  <c r="L1219" i="5"/>
  <c r="S1219" i="5" s="1"/>
  <c r="W1219" i="5"/>
  <c r="X1219" i="5" s="1"/>
  <c r="L1303" i="5"/>
  <c r="T1303" i="5" s="1"/>
  <c r="W1303" i="5"/>
  <c r="X1303" i="5" s="1"/>
  <c r="W1154" i="5"/>
  <c r="X1154" i="5" s="1"/>
  <c r="W1164" i="5"/>
  <c r="X1164" i="5" s="1"/>
  <c r="W1182" i="5"/>
  <c r="X1182" i="5" s="1"/>
  <c r="W1184" i="5"/>
  <c r="X1184" i="5" s="1"/>
  <c r="W1188" i="5"/>
  <c r="X1188" i="5" s="1"/>
  <c r="L1194" i="5"/>
  <c r="M1194" i="5" s="1"/>
  <c r="W1206" i="5"/>
  <c r="X1206" i="5" s="1"/>
  <c r="L1326" i="5"/>
  <c r="T1326" i="5" s="1"/>
  <c r="W1326" i="5"/>
  <c r="X1326" i="5" s="1"/>
  <c r="L1340" i="5"/>
  <c r="W1340" i="5"/>
  <c r="X1340" i="5" s="1"/>
  <c r="S1360" i="5"/>
  <c r="M1395" i="5"/>
  <c r="S1395" i="5"/>
  <c r="L1488" i="5"/>
  <c r="T1488" i="5" s="1"/>
  <c r="W1170" i="5"/>
  <c r="X1170" i="5" s="1"/>
  <c r="W1230" i="5"/>
  <c r="X1230" i="5" s="1"/>
  <c r="L1243" i="5"/>
  <c r="S1243" i="5" s="1"/>
  <c r="W1243" i="5"/>
  <c r="X1243" i="5" s="1"/>
  <c r="L1315" i="5"/>
  <c r="W1342" i="5"/>
  <c r="X1342" i="5" s="1"/>
  <c r="L1349" i="5"/>
  <c r="M1349" i="5" s="1"/>
  <c r="W1349" i="5"/>
  <c r="X1349" i="5" s="1"/>
  <c r="L1364" i="5"/>
  <c r="T1364" i="5" s="1"/>
  <c r="L1383" i="5"/>
  <c r="M1383" i="5" s="1"/>
  <c r="W1383" i="5"/>
  <c r="X1383" i="5" s="1"/>
  <c r="L1224" i="5"/>
  <c r="M1224" i="5" s="1"/>
  <c r="L1291" i="5"/>
  <c r="M1291" i="5" s="1"/>
  <c r="W1291" i="5"/>
  <c r="X1291" i="5" s="1"/>
  <c r="L1355" i="5"/>
  <c r="S1355" i="5" s="1"/>
  <c r="L1361" i="5"/>
  <c r="T1361" i="5" s="1"/>
  <c r="W1361" i="5"/>
  <c r="X1361" i="5" s="1"/>
  <c r="S1386" i="5"/>
  <c r="T1386" i="5"/>
  <c r="L1401" i="5"/>
  <c r="S1430" i="5"/>
  <c r="M1430" i="5"/>
  <c r="L1154" i="5"/>
  <c r="M1160" i="5"/>
  <c r="T1160" i="5"/>
  <c r="W1224" i="5"/>
  <c r="X1224" i="5" s="1"/>
  <c r="W1254" i="5"/>
  <c r="X1254" i="5" s="1"/>
  <c r="L1275" i="5"/>
  <c r="M1275" i="5" s="1"/>
  <c r="W1279" i="5"/>
  <c r="X1279" i="5" s="1"/>
  <c r="W1314" i="5"/>
  <c r="X1314" i="5" s="1"/>
  <c r="L1314" i="5"/>
  <c r="L1393" i="5"/>
  <c r="L1384" i="5"/>
  <c r="T1384" i="5" s="1"/>
  <c r="W1327" i="5"/>
  <c r="X1327" i="5" s="1"/>
  <c r="T1202" i="5"/>
  <c r="L1208" i="5"/>
  <c r="M1208" i="5" s="1"/>
  <c r="W1211" i="5"/>
  <c r="X1211" i="5" s="1"/>
  <c r="W1232" i="5"/>
  <c r="X1232" i="5" s="1"/>
  <c r="W1385" i="5"/>
  <c r="X1385" i="5" s="1"/>
  <c r="W1180" i="5"/>
  <c r="X1180" i="5" s="1"/>
  <c r="W1187" i="5"/>
  <c r="X1187" i="5" s="1"/>
  <c r="L1206" i="5"/>
  <c r="M1206" i="5" s="1"/>
  <c r="W1225" i="5"/>
  <c r="X1225" i="5" s="1"/>
  <c r="L1228" i="5"/>
  <c r="T1228" i="5" s="1"/>
  <c r="W1257" i="5"/>
  <c r="X1257" i="5" s="1"/>
  <c r="W1269" i="5"/>
  <c r="X1269" i="5" s="1"/>
  <c r="L1283" i="5"/>
  <c r="L1329" i="5"/>
  <c r="M1329" i="5" s="1"/>
  <c r="W1334" i="5"/>
  <c r="X1334" i="5" s="1"/>
  <c r="L1348" i="5"/>
  <c r="M1348" i="5" s="1"/>
  <c r="W1348" i="5"/>
  <c r="X1348" i="5" s="1"/>
  <c r="W1360" i="5"/>
  <c r="X1360" i="5" s="1"/>
  <c r="W1478" i="5"/>
  <c r="X1478" i="5" s="1"/>
  <c r="L1478" i="5"/>
  <c r="W1268" i="5"/>
  <c r="X1268" i="5" s="1"/>
  <c r="W1281" i="5"/>
  <c r="X1281" i="5" s="1"/>
  <c r="W1313" i="5"/>
  <c r="X1313" i="5" s="1"/>
  <c r="L1316" i="5"/>
  <c r="W1324" i="5"/>
  <c r="X1324" i="5" s="1"/>
  <c r="W1338" i="5"/>
  <c r="X1338" i="5" s="1"/>
  <c r="W1341" i="5"/>
  <c r="X1341" i="5" s="1"/>
  <c r="W1351" i="5"/>
  <c r="X1351" i="5" s="1"/>
  <c r="L1397" i="5"/>
  <c r="S1397" i="5" s="1"/>
  <c r="L1426" i="5"/>
  <c r="W1439" i="5"/>
  <c r="X1439" i="5" s="1"/>
  <c r="W1470" i="5"/>
  <c r="X1470" i="5" s="1"/>
  <c r="L1470" i="5"/>
  <c r="S1470" i="5" s="1"/>
  <c r="W1497" i="5"/>
  <c r="X1497" i="5" s="1"/>
  <c r="L1521" i="5"/>
  <c r="M1521" i="5" s="1"/>
  <c r="W1521" i="5"/>
  <c r="X1521" i="5" s="1"/>
  <c r="W1554" i="5"/>
  <c r="X1554" i="5" s="1"/>
  <c r="L1417" i="5"/>
  <c r="T1417" i="5" s="1"/>
  <c r="M1523" i="5"/>
  <c r="T1523" i="5"/>
  <c r="W1509" i="5"/>
  <c r="X1509" i="5" s="1"/>
  <c r="W1569" i="5"/>
  <c r="X1569" i="5" s="1"/>
  <c r="T1369" i="5"/>
  <c r="W1407" i="5"/>
  <c r="X1407" i="5" s="1"/>
  <c r="W1422" i="5"/>
  <c r="X1422" i="5" s="1"/>
  <c r="W1466" i="5"/>
  <c r="X1466" i="5" s="1"/>
  <c r="L1509" i="5"/>
  <c r="L1313" i="5"/>
  <c r="S1313" i="5" s="1"/>
  <c r="L1338" i="5"/>
  <c r="T1338" i="5" s="1"/>
  <c r="W1373" i="5"/>
  <c r="X1373" i="5" s="1"/>
  <c r="W1409" i="5"/>
  <c r="X1409" i="5" s="1"/>
  <c r="L1412" i="5"/>
  <c r="M1412" i="5" s="1"/>
  <c r="S1429" i="5"/>
  <c r="W1433" i="5"/>
  <c r="X1433" i="5" s="1"/>
  <c r="L1433" i="5"/>
  <c r="S1433" i="5" s="1"/>
  <c r="L1479" i="5"/>
  <c r="W1479" i="5"/>
  <c r="X1479" i="5" s="1"/>
  <c r="L1481" i="5"/>
  <c r="S1481" i="5" s="1"/>
  <c r="W1481" i="5"/>
  <c r="X1481" i="5" s="1"/>
  <c r="W1489" i="5"/>
  <c r="X1489" i="5" s="1"/>
  <c r="W1431" i="5"/>
  <c r="X1431" i="5" s="1"/>
  <c r="L1438" i="5"/>
  <c r="S1438" i="5" s="1"/>
  <c r="L1443" i="5"/>
  <c r="S1443" i="5" s="1"/>
  <c r="L1460" i="5"/>
  <c r="S1460" i="5" s="1"/>
  <c r="W1504" i="5"/>
  <c r="X1504" i="5" s="1"/>
  <c r="L1590" i="5"/>
  <c r="S1590" i="5" s="1"/>
  <c r="W1435" i="5"/>
  <c r="X1435" i="5" s="1"/>
  <c r="L1496" i="5"/>
  <c r="W1575" i="5"/>
  <c r="X1575" i="5" s="1"/>
  <c r="W1430" i="5"/>
  <c r="X1430" i="5" s="1"/>
  <c r="L1474" i="5"/>
  <c r="L1502" i="5"/>
  <c r="M1502" i="5" s="1"/>
  <c r="S1425" i="5"/>
  <c r="M1425" i="5"/>
  <c r="W1458" i="5"/>
  <c r="X1458" i="5" s="1"/>
  <c r="L1458" i="5"/>
  <c r="W1556" i="5"/>
  <c r="X1556" i="5" s="1"/>
  <c r="L1556" i="5"/>
  <c r="L1271" i="5"/>
  <c r="L1295" i="5"/>
  <c r="S1295" i="5" s="1"/>
  <c r="L1409" i="5"/>
  <c r="W1505" i="5"/>
  <c r="X1505" i="5" s="1"/>
  <c r="L1547" i="5"/>
  <c r="M1547" i="5" s="1"/>
  <c r="W1547" i="5"/>
  <c r="X1547" i="5" s="1"/>
  <c r="W1369" i="5"/>
  <c r="X1369" i="5" s="1"/>
  <c r="L1390" i="5"/>
  <c r="T1390" i="5" s="1"/>
  <c r="L1400" i="5"/>
  <c r="M1400" i="5" s="1"/>
  <c r="W1413" i="5"/>
  <c r="X1413" i="5" s="1"/>
  <c r="W1455" i="5"/>
  <c r="X1455" i="5" s="1"/>
  <c r="L1455" i="5"/>
  <c r="W1468" i="5"/>
  <c r="X1468" i="5" s="1"/>
  <c r="W1503" i="5"/>
  <c r="X1503" i="5" s="1"/>
  <c r="W1510" i="5"/>
  <c r="X1510" i="5" s="1"/>
  <c r="W1529" i="5"/>
  <c r="X1529" i="5" s="1"/>
  <c r="L1557" i="5"/>
  <c r="L1588" i="5"/>
  <c r="W1579" i="5"/>
  <c r="X1579" i="5" s="1"/>
  <c r="W1692" i="5"/>
  <c r="X1692" i="5" s="1"/>
  <c r="L1448" i="5"/>
  <c r="T1448" i="5" s="1"/>
  <c r="W1516" i="5"/>
  <c r="X1516" i="5" s="1"/>
  <c r="L1525" i="5"/>
  <c r="T1525" i="5" s="1"/>
  <c r="W1536" i="5"/>
  <c r="X1536" i="5" s="1"/>
  <c r="W1567" i="5"/>
  <c r="X1567" i="5" s="1"/>
  <c r="L1576" i="5"/>
  <c r="L1579" i="5"/>
  <c r="W1588" i="5"/>
  <c r="X1588" i="5" s="1"/>
  <c r="W1542" i="5"/>
  <c r="X1542" i="5" s="1"/>
  <c r="L1643" i="5"/>
  <c r="W1480" i="5"/>
  <c r="X1480" i="5" s="1"/>
  <c r="L1515" i="5"/>
  <c r="S1515" i="5" s="1"/>
  <c r="W1515" i="5"/>
  <c r="X1515" i="5" s="1"/>
  <c r="W1535" i="5"/>
  <c r="X1535" i="5" s="1"/>
  <c r="W1540" i="5"/>
  <c r="X1540" i="5" s="1"/>
  <c r="W1543" i="5"/>
  <c r="X1543" i="5" s="1"/>
  <c r="L1567" i="5"/>
  <c r="L1589" i="5"/>
  <c r="M1589" i="5" s="1"/>
  <c r="W1589" i="5"/>
  <c r="X1589" i="5" s="1"/>
  <c r="L1596" i="5"/>
  <c r="W1596" i="5"/>
  <c r="X1596" i="5" s="1"/>
  <c r="L1604" i="5"/>
  <c r="W1624" i="5"/>
  <c r="X1624" i="5" s="1"/>
  <c r="W1646" i="5"/>
  <c r="X1646" i="5" s="1"/>
  <c r="L1646" i="5"/>
  <c r="W1571" i="5"/>
  <c r="X1571" i="5" s="1"/>
  <c r="L1597" i="5"/>
  <c r="M1597" i="5" s="1"/>
  <c r="W1597" i="5"/>
  <c r="X1597" i="5" s="1"/>
  <c r="W1698" i="5"/>
  <c r="X1698" i="5" s="1"/>
  <c r="L1652" i="5"/>
  <c r="T1675" i="5"/>
  <c r="S1675" i="5"/>
  <c r="W1668" i="5"/>
  <c r="X1668" i="5" s="1"/>
  <c r="W1644" i="5"/>
  <c r="X1644" i="5" s="1"/>
  <c r="M1675" i="5"/>
  <c r="L1690" i="5"/>
  <c r="M1690" i="5" s="1"/>
  <c r="L1714" i="5"/>
  <c r="T1714" i="5" s="1"/>
  <c r="W1714" i="5"/>
  <c r="X1714" i="5" s="1"/>
  <c r="W1602" i="5"/>
  <c r="X1602" i="5" s="1"/>
  <c r="W1614" i="5"/>
  <c r="X1614" i="5" s="1"/>
  <c r="W1621" i="5"/>
  <c r="X1621" i="5" s="1"/>
  <c r="L1668" i="5"/>
  <c r="S1668" i="5" s="1"/>
  <c r="L1631" i="5"/>
  <c r="L1640" i="5"/>
  <c r="M1640" i="5" s="1"/>
  <c r="L1656" i="5"/>
  <c r="L1669" i="5"/>
  <c r="S1669" i="5" s="1"/>
  <c r="W1671" i="5"/>
  <c r="X1671" i="5" s="1"/>
  <c r="L1679" i="5"/>
  <c r="M1679" i="5" s="1"/>
  <c r="W1690" i="5"/>
  <c r="X1690" i="5" s="1"/>
  <c r="W1560" i="5"/>
  <c r="X1560" i="5" s="1"/>
  <c r="T1741" i="5"/>
  <c r="M1741" i="5"/>
  <c r="W1632" i="5"/>
  <c r="X1632" i="5" s="1"/>
  <c r="L1644" i="5"/>
  <c r="T1644" i="5" s="1"/>
  <c r="L1647" i="5"/>
  <c r="S1647" i="5" s="1"/>
  <c r="W1647" i="5"/>
  <c r="X1647" i="5" s="1"/>
  <c r="W1674" i="5"/>
  <c r="X1674" i="5" s="1"/>
  <c r="L1687" i="5"/>
  <c r="S1687" i="5" s="1"/>
  <c r="L1595" i="5"/>
  <c r="S1595" i="5" s="1"/>
  <c r="L1603" i="5"/>
  <c r="S1603" i="5" s="1"/>
  <c r="W1615" i="5"/>
  <c r="X1615" i="5" s="1"/>
  <c r="L1632" i="5"/>
  <c r="T1632" i="5" s="1"/>
  <c r="W1587" i="5"/>
  <c r="X1587" i="5" s="1"/>
  <c r="W1595" i="5"/>
  <c r="X1595" i="5" s="1"/>
  <c r="W1603" i="5"/>
  <c r="X1603" i="5" s="1"/>
  <c r="L1613" i="5"/>
  <c r="S1613" i="5" s="1"/>
  <c r="W1687" i="5"/>
  <c r="X1687" i="5" s="1"/>
  <c r="L1697" i="5"/>
  <c r="W1697" i="5"/>
  <c r="X1697" i="5" s="1"/>
  <c r="L1710" i="5"/>
  <c r="W1710" i="5"/>
  <c r="X1710" i="5" s="1"/>
  <c r="W1684" i="5"/>
  <c r="X1684" i="5" s="1"/>
  <c r="L1691" i="5"/>
  <c r="S1691" i="5" s="1"/>
  <c r="W1705" i="5"/>
  <c r="X1705" i="5" s="1"/>
  <c r="W1715" i="5"/>
  <c r="X1715" i="5" s="1"/>
  <c r="M1717" i="5"/>
  <c r="L1725" i="5"/>
  <c r="W1733" i="5"/>
  <c r="X1733" i="5" s="1"/>
  <c r="W1738" i="5"/>
  <c r="X1738" i="5" s="1"/>
  <c r="L1742" i="5"/>
  <c r="M1742" i="5" s="1"/>
  <c r="W1701" i="5"/>
  <c r="X1701" i="5" s="1"/>
  <c r="W1740" i="5"/>
  <c r="X1740" i="5" s="1"/>
  <c r="L1684" i="5"/>
  <c r="S1684" i="5" s="1"/>
  <c r="W1700" i="5"/>
  <c r="X1700" i="5" s="1"/>
  <c r="W1736" i="5"/>
  <c r="X1736" i="5" s="1"/>
  <c r="L1685" i="5"/>
  <c r="S1685" i="5" s="1"/>
  <c r="W1719" i="5"/>
  <c r="X1719" i="5" s="1"/>
  <c r="W1720" i="5"/>
  <c r="X1720" i="5" s="1"/>
  <c r="W1721" i="5"/>
  <c r="X1721" i="5" s="1"/>
  <c r="L1732" i="5"/>
  <c r="M1732" i="5" s="1"/>
  <c r="W1739" i="5"/>
  <c r="X1739" i="5" s="1"/>
  <c r="W1744" i="5"/>
  <c r="X1744" i="5" s="1"/>
  <c r="L1740" i="5"/>
  <c r="L1700" i="5"/>
  <c r="W1716" i="5"/>
  <c r="X1716" i="5" s="1"/>
  <c r="W1735" i="5"/>
  <c r="X1735" i="5" s="1"/>
  <c r="L1739" i="5"/>
  <c r="S1739" i="5" s="1"/>
  <c r="L1639" i="5"/>
  <c r="M1639" i="5" s="1"/>
  <c r="L1721" i="5"/>
  <c r="A60" i="11"/>
  <c r="I36" i="11"/>
  <c r="A44" i="11"/>
  <c r="I45" i="11"/>
  <c r="I48" i="11"/>
  <c r="O50" i="11"/>
  <c r="P50" i="11" s="1"/>
  <c r="A55" i="11"/>
  <c r="O60" i="11"/>
  <c r="P60" i="11" s="1"/>
  <c r="I61" i="11"/>
  <c r="H76" i="11"/>
  <c r="I79" i="11"/>
  <c r="A81" i="11"/>
  <c r="A85" i="11"/>
  <c r="A91" i="11"/>
  <c r="H92" i="11"/>
  <c r="F3" i="11"/>
  <c r="A9" i="11"/>
  <c r="A14" i="11"/>
  <c r="A22" i="11"/>
  <c r="O26" i="11"/>
  <c r="P26" i="11" s="1"/>
  <c r="I28" i="11"/>
  <c r="A31" i="11"/>
  <c r="I32" i="11"/>
  <c r="O44" i="11"/>
  <c r="P44" i="11" s="1"/>
  <c r="O55" i="11"/>
  <c r="P55" i="11" s="1"/>
  <c r="A57" i="11"/>
  <c r="A75" i="11"/>
  <c r="I76" i="11"/>
  <c r="O81" i="11"/>
  <c r="P81" i="11" s="1"/>
  <c r="H85" i="11"/>
  <c r="A88" i="11"/>
  <c r="O91" i="11"/>
  <c r="P91" i="11" s="1"/>
  <c r="I92" i="11"/>
  <c r="O14" i="11"/>
  <c r="P14" i="11" s="1"/>
  <c r="I19" i="11"/>
  <c r="O31" i="11"/>
  <c r="P31" i="11" s="1"/>
  <c r="A35" i="11"/>
  <c r="A46" i="11"/>
  <c r="O57" i="11"/>
  <c r="P57" i="11" s="1"/>
  <c r="A71" i="11"/>
  <c r="O75" i="11"/>
  <c r="P75" i="11" s="1"/>
  <c r="O88" i="11"/>
  <c r="P88" i="11" s="1"/>
  <c r="O35" i="11"/>
  <c r="P35" i="11" s="1"/>
  <c r="H55" i="11"/>
  <c r="H60" i="11"/>
  <c r="O71" i="11"/>
  <c r="P71" i="11" s="1"/>
  <c r="H91" i="11"/>
  <c r="H14" i="11"/>
  <c r="A20" i="11"/>
  <c r="A27" i="11"/>
  <c r="O29" i="11"/>
  <c r="P29" i="11" s="1"/>
  <c r="H31" i="11"/>
  <c r="A37" i="11"/>
  <c r="A43" i="11"/>
  <c r="H44" i="11"/>
  <c r="A49" i="11"/>
  <c r="A51" i="11"/>
  <c r="I55" i="11"/>
  <c r="A67" i="11"/>
  <c r="H75" i="11"/>
  <c r="A77" i="11"/>
  <c r="A80" i="11"/>
  <c r="H81" i="11"/>
  <c r="I91" i="11"/>
  <c r="A10" i="11"/>
  <c r="A13" i="11"/>
  <c r="A56" i="11"/>
  <c r="A87" i="11"/>
  <c r="A8" i="11"/>
  <c r="O10" i="11"/>
  <c r="P10" i="11" s="1"/>
  <c r="O13" i="11"/>
  <c r="P13" i="11" s="1"/>
  <c r="A36" i="11"/>
  <c r="A45" i="11"/>
  <c r="A48" i="11"/>
  <c r="O56" i="11"/>
  <c r="P56" i="11" s="1"/>
  <c r="A61" i="11"/>
  <c r="O87" i="11"/>
  <c r="P87" i="11" s="1"/>
  <c r="H95" i="11"/>
  <c r="A28" i="11"/>
  <c r="A32" i="11"/>
  <c r="I33" i="11"/>
  <c r="O36" i="11"/>
  <c r="P36" i="11" s="1"/>
  <c r="H37" i="11"/>
  <c r="I43" i="11"/>
  <c r="O45" i="11"/>
  <c r="P45" i="11" s="1"/>
  <c r="O48" i="11"/>
  <c r="P48" i="11" s="1"/>
  <c r="H49" i="11"/>
  <c r="O61" i="11"/>
  <c r="P61" i="11" s="1"/>
  <c r="A76" i="11"/>
  <c r="A79" i="11"/>
  <c r="A89" i="11"/>
  <c r="A92" i="11"/>
  <c r="H69" i="11"/>
  <c r="H73" i="11"/>
  <c r="O79" i="11"/>
  <c r="P79" i="11" s="1"/>
  <c r="A83" i="11"/>
  <c r="H87" i="11"/>
  <c r="W3" i="5"/>
  <c r="X3" i="5" s="1"/>
  <c r="L21" i="5"/>
  <c r="M21" i="5" s="1"/>
  <c r="L30" i="5"/>
  <c r="L33" i="5"/>
  <c r="M33" i="5" s="1"/>
  <c r="W40" i="5"/>
  <c r="X40" i="5" s="1"/>
  <c r="W53" i="5"/>
  <c r="X53" i="5" s="1"/>
  <c r="L57" i="5"/>
  <c r="T57" i="5" s="1"/>
  <c r="W62" i="5"/>
  <c r="X62" i="5" s="1"/>
  <c r="W96" i="5"/>
  <c r="X96" i="5" s="1"/>
  <c r="L104" i="5"/>
  <c r="T104" i="5" s="1"/>
  <c r="A3" i="5"/>
  <c r="T172" i="5"/>
  <c r="M172" i="5"/>
  <c r="S172" i="5"/>
  <c r="T699" i="5"/>
  <c r="S699" i="5"/>
  <c r="M699" i="5"/>
  <c r="T707" i="5"/>
  <c r="M733" i="5"/>
  <c r="T733" i="5"/>
  <c r="S733" i="5"/>
  <c r="M873" i="5"/>
  <c r="T873" i="5"/>
  <c r="S873" i="5"/>
  <c r="M888" i="5"/>
  <c r="T888" i="5"/>
  <c r="S888" i="5"/>
  <c r="H3" i="5"/>
  <c r="S356" i="5"/>
  <c r="M356" i="5"/>
  <c r="M681" i="5"/>
  <c r="T681" i="5"/>
  <c r="W44" i="5"/>
  <c r="X44" i="5" s="1"/>
  <c r="W61" i="5"/>
  <c r="X61" i="5" s="1"/>
  <c r="W77" i="5"/>
  <c r="X77" i="5" s="1"/>
  <c r="W95" i="5"/>
  <c r="X95" i="5" s="1"/>
  <c r="W122" i="5"/>
  <c r="X122" i="5" s="1"/>
  <c r="W125" i="5"/>
  <c r="X125" i="5" s="1"/>
  <c r="W138" i="5"/>
  <c r="X138" i="5" s="1"/>
  <c r="W161" i="5"/>
  <c r="X161" i="5" s="1"/>
  <c r="T425" i="5"/>
  <c r="M425" i="5"/>
  <c r="W59" i="5"/>
  <c r="X59" i="5" s="1"/>
  <c r="W69" i="5"/>
  <c r="X69" i="5" s="1"/>
  <c r="L81" i="5"/>
  <c r="M81" i="5" s="1"/>
  <c r="W85" i="5"/>
  <c r="X85" i="5" s="1"/>
  <c r="W113" i="5"/>
  <c r="X113" i="5" s="1"/>
  <c r="S378" i="5"/>
  <c r="M378" i="5"/>
  <c r="T356" i="5"/>
  <c r="S632" i="5"/>
  <c r="T632" i="5"/>
  <c r="M632" i="5"/>
  <c r="W21" i="5"/>
  <c r="X21" i="5" s="1"/>
  <c r="W49" i="5"/>
  <c r="X49" i="5" s="1"/>
  <c r="L129" i="5"/>
  <c r="W33" i="5"/>
  <c r="X33" i="5" s="1"/>
  <c r="W36" i="5"/>
  <c r="X36" i="5" s="1"/>
  <c r="W139" i="5"/>
  <c r="X139" i="5" s="1"/>
  <c r="S306" i="5"/>
  <c r="T306" i="5"/>
  <c r="M306" i="5"/>
  <c r="T692" i="5"/>
  <c r="M692" i="5"/>
  <c r="W28" i="5"/>
  <c r="X28" i="5" s="1"/>
  <c r="W13" i="5"/>
  <c r="X13" i="5" s="1"/>
  <c r="S26" i="5"/>
  <c r="W143" i="5"/>
  <c r="X143" i="5" s="1"/>
  <c r="T450" i="5"/>
  <c r="S450" i="5"/>
  <c r="M450" i="5"/>
  <c r="W55" i="5"/>
  <c r="X55" i="5" s="1"/>
  <c r="L69" i="5"/>
  <c r="M69" i="5" s="1"/>
  <c r="W92" i="5"/>
  <c r="X92" i="5" s="1"/>
  <c r="W97" i="5"/>
  <c r="X97" i="5" s="1"/>
  <c r="W110" i="5"/>
  <c r="X110" i="5" s="1"/>
  <c r="L137" i="5"/>
  <c r="M137" i="5" s="1"/>
  <c r="W137" i="5"/>
  <c r="X137" i="5" s="1"/>
  <c r="S258" i="5"/>
  <c r="M258" i="5"/>
  <c r="T438" i="5"/>
  <c r="S438" i="5"/>
  <c r="M438" i="5"/>
  <c r="W9" i="5"/>
  <c r="X9" i="5" s="1"/>
  <c r="L149" i="5"/>
  <c r="T149" i="5" s="1"/>
  <c r="S167" i="5"/>
  <c r="M167" i="5"/>
  <c r="S203" i="5"/>
  <c r="M203" i="5"/>
  <c r="T203" i="5"/>
  <c r="S251" i="5"/>
  <c r="T251" i="5"/>
  <c r="M251" i="5"/>
  <c r="S391" i="5"/>
  <c r="T391" i="5"/>
  <c r="M391" i="5"/>
  <c r="M458" i="5"/>
  <c r="S458" i="5"/>
  <c r="T657" i="5"/>
  <c r="M657" i="5"/>
  <c r="S657" i="5"/>
  <c r="W20" i="5"/>
  <c r="X20" i="5" s="1"/>
  <c r="M66" i="5"/>
  <c r="W152" i="5"/>
  <c r="X152" i="5" s="1"/>
  <c r="M343" i="5"/>
  <c r="T343" i="5"/>
  <c r="L133" i="5"/>
  <c r="T133" i="5" s="1"/>
  <c r="M354" i="5"/>
  <c r="T525" i="5"/>
  <c r="M549" i="5"/>
  <c r="S610" i="5"/>
  <c r="S659" i="5"/>
  <c r="S704" i="5"/>
  <c r="M936" i="5"/>
  <c r="T936" i="5"/>
  <c r="T955" i="5"/>
  <c r="M955" i="5"/>
  <c r="M958" i="5"/>
  <c r="T958" i="5"/>
  <c r="S958" i="5"/>
  <c r="T993" i="5"/>
  <c r="M993" i="5"/>
  <c r="T1043" i="5"/>
  <c r="M1043" i="5"/>
  <c r="T354" i="5"/>
  <c r="M795" i="5"/>
  <c r="T286" i="5"/>
  <c r="M330" i="5"/>
  <c r="M409" i="5"/>
  <c r="M957" i="5"/>
  <c r="S1043" i="5"/>
  <c r="S1702" i="5"/>
  <c r="T1702" i="5"/>
  <c r="M1702" i="5"/>
  <c r="M1711" i="5"/>
  <c r="T1711" i="5"/>
  <c r="S1711" i="5"/>
  <c r="T183" i="5"/>
  <c r="S410" i="5"/>
  <c r="S447" i="5"/>
  <c r="M544" i="5"/>
  <c r="M582" i="5"/>
  <c r="M620" i="5"/>
  <c r="T660" i="5"/>
  <c r="T661" i="5"/>
  <c r="T759" i="5"/>
  <c r="T780" i="5"/>
  <c r="S896" i="5"/>
  <c r="M948" i="5"/>
  <c r="T948" i="5"/>
  <c r="S997" i="5"/>
  <c r="T997" i="5"/>
  <c r="M1087" i="5"/>
  <c r="T1087" i="5"/>
  <c r="M282" i="5"/>
  <c r="T544" i="5"/>
  <c r="S582" i="5"/>
  <c r="T620" i="5"/>
  <c r="M849" i="5"/>
  <c r="S853" i="5"/>
  <c r="T896" i="5"/>
  <c r="M996" i="5"/>
  <c r="S996" i="5"/>
  <c r="S1087" i="5"/>
  <c r="S1128" i="5"/>
  <c r="M1128" i="5"/>
  <c r="S1567" i="5"/>
  <c r="M1567" i="5"/>
  <c r="T1716" i="5"/>
  <c r="S1716" i="5"/>
  <c r="M1716" i="5"/>
  <c r="T842" i="5"/>
  <c r="T1156" i="5"/>
  <c r="S1156" i="5"/>
  <c r="T1315" i="5"/>
  <c r="M1315" i="5"/>
  <c r="S716" i="5"/>
  <c r="M766" i="5"/>
  <c r="T905" i="5"/>
  <c r="S905" i="5"/>
  <c r="M1130" i="5"/>
  <c r="T1145" i="5"/>
  <c r="S1145" i="5"/>
  <c r="M1145" i="5"/>
  <c r="M1486" i="5"/>
  <c r="S1486" i="5"/>
  <c r="T716" i="5"/>
  <c r="S766" i="5"/>
  <c r="M879" i="5"/>
  <c r="T239" i="5"/>
  <c r="M295" i="5"/>
  <c r="S299" i="5"/>
  <c r="M465" i="5"/>
  <c r="M786" i="5"/>
  <c r="S879" i="5"/>
  <c r="M905" i="5"/>
  <c r="M960" i="5"/>
  <c r="T960" i="5"/>
  <c r="S960" i="5"/>
  <c r="S295" i="5"/>
  <c r="S465" i="5"/>
  <c r="M610" i="5"/>
  <c r="T641" i="5"/>
  <c r="M659" i="5"/>
  <c r="S680" i="5"/>
  <c r="T786" i="5"/>
  <c r="S829" i="5"/>
  <c r="S885" i="5"/>
  <c r="S1656" i="5"/>
  <c r="T1656" i="5"/>
  <c r="M1656" i="5"/>
  <c r="M1261" i="5"/>
  <c r="S1305" i="5"/>
  <c r="S1340" i="5"/>
  <c r="T1430" i="5"/>
  <c r="M1733" i="5"/>
  <c r="T937" i="5"/>
  <c r="S1083" i="5"/>
  <c r="S1261" i="5"/>
  <c r="S1299" i="5"/>
  <c r="S1456" i="5"/>
  <c r="S1733" i="5"/>
  <c r="M962" i="5"/>
  <c r="T1219" i="5"/>
  <c r="M1386" i="5"/>
  <c r="T1456" i="5"/>
  <c r="M1352" i="5"/>
  <c r="T1360" i="5"/>
  <c r="S1681" i="5"/>
  <c r="T933" i="5"/>
  <c r="S1279" i="5"/>
  <c r="S1336" i="5"/>
  <c r="M1338" i="5"/>
  <c r="S1352" i="5"/>
  <c r="M1434" i="5"/>
  <c r="T1510" i="5"/>
  <c r="T1681" i="5"/>
  <c r="S1240" i="5"/>
  <c r="M1241" i="5"/>
  <c r="T1253" i="5"/>
  <c r="T1279" i="5"/>
  <c r="T1336" i="5"/>
  <c r="M1337" i="5"/>
  <c r="S1338" i="5"/>
  <c r="S1434" i="5"/>
  <c r="S1547" i="5"/>
  <c r="M1574" i="5"/>
  <c r="M1135" i="5"/>
  <c r="T1157" i="5"/>
  <c r="M1202" i="5"/>
  <c r="T1241" i="5"/>
  <c r="S1337" i="5"/>
  <c r="S1407" i="5"/>
  <c r="S1451" i="5"/>
  <c r="T1547" i="5"/>
  <c r="S1573" i="5"/>
  <c r="S1574" i="5"/>
  <c r="M1610" i="5"/>
  <c r="T1407" i="5"/>
  <c r="M1429" i="5"/>
  <c r="T1451" i="5"/>
  <c r="T1573" i="5"/>
  <c r="M121" i="5"/>
  <c r="T121" i="5"/>
  <c r="S121" i="5"/>
  <c r="M73" i="5"/>
  <c r="T73" i="5"/>
  <c r="S73" i="5"/>
  <c r="M37" i="5"/>
  <c r="W75" i="5"/>
  <c r="X75" i="5" s="1"/>
  <c r="W60" i="5"/>
  <c r="X60" i="5" s="1"/>
  <c r="W72" i="5"/>
  <c r="X72" i="5" s="1"/>
  <c r="M85" i="5"/>
  <c r="S85" i="5"/>
  <c r="T85" i="5"/>
  <c r="P125" i="5"/>
  <c r="R125" i="5" s="1"/>
  <c r="W135" i="5"/>
  <c r="X135" i="5" s="1"/>
  <c r="W181" i="5"/>
  <c r="X181" i="5" s="1"/>
  <c r="L181" i="5"/>
  <c r="L189" i="5"/>
  <c r="W189" i="5"/>
  <c r="X189" i="5" s="1"/>
  <c r="W42" i="5"/>
  <c r="X42" i="5" s="1"/>
  <c r="P45" i="5"/>
  <c r="R45" i="5" s="1"/>
  <c r="W50" i="5"/>
  <c r="X50" i="5" s="1"/>
  <c r="P54" i="5"/>
  <c r="R54" i="5" s="1"/>
  <c r="P76" i="5"/>
  <c r="R76" i="5" s="1"/>
  <c r="W98" i="5"/>
  <c r="X98" i="5" s="1"/>
  <c r="W101" i="5"/>
  <c r="X101" i="5" s="1"/>
  <c r="W123" i="5"/>
  <c r="X123" i="5" s="1"/>
  <c r="W150" i="5"/>
  <c r="X150" i="5" s="1"/>
  <c r="P10" i="5"/>
  <c r="R10" i="5" s="1"/>
  <c r="W12" i="5"/>
  <c r="X12" i="5" s="1"/>
  <c r="P133" i="5"/>
  <c r="R133" i="5" s="1"/>
  <c r="P129" i="5"/>
  <c r="R129" i="5" s="1"/>
  <c r="P25" i="5"/>
  <c r="R25" i="5" s="1"/>
  <c r="L6" i="5"/>
  <c r="L7" i="5"/>
  <c r="W7" i="5"/>
  <c r="X7" i="5" s="1"/>
  <c r="L15" i="5"/>
  <c r="W18" i="5"/>
  <c r="X18" i="5" s="1"/>
  <c r="L27" i="5"/>
  <c r="W27" i="5"/>
  <c r="X27" i="5" s="1"/>
  <c r="L32" i="5"/>
  <c r="W34" i="5"/>
  <c r="X34" i="5" s="1"/>
  <c r="P34" i="5"/>
  <c r="R34" i="5" s="1"/>
  <c r="W47" i="5"/>
  <c r="X47" i="5" s="1"/>
  <c r="L135" i="5"/>
  <c r="W89" i="5"/>
  <c r="X89" i="5" s="1"/>
  <c r="W141" i="5"/>
  <c r="X141" i="5" s="1"/>
  <c r="S155" i="5"/>
  <c r="T155" i="5"/>
  <c r="M155" i="5"/>
  <c r="W162" i="5"/>
  <c r="X162" i="5" s="1"/>
  <c r="L162" i="5"/>
  <c r="L14" i="5"/>
  <c r="L52" i="5"/>
  <c r="W52" i="5"/>
  <c r="X52" i="5" s="1"/>
  <c r="L75" i="5"/>
  <c r="L13" i="5"/>
  <c r="P23" i="5"/>
  <c r="R23" i="5" s="1"/>
  <c r="P46" i="5"/>
  <c r="R46" i="5" s="1"/>
  <c r="L72" i="5"/>
  <c r="P16" i="5"/>
  <c r="R16" i="5" s="1"/>
  <c r="L98" i="5"/>
  <c r="S103" i="5"/>
  <c r="T103" i="5"/>
  <c r="M103" i="5"/>
  <c r="W4" i="5"/>
  <c r="X4" i="5" s="1"/>
  <c r="W10" i="5"/>
  <c r="X10" i="5" s="1"/>
  <c r="M117" i="5"/>
  <c r="T117" i="5"/>
  <c r="S117" i="5"/>
  <c r="W134" i="5"/>
  <c r="X134" i="5" s="1"/>
  <c r="L134" i="5"/>
  <c r="L8" i="5"/>
  <c r="L9" i="5"/>
  <c r="W15" i="5"/>
  <c r="X15" i="5" s="1"/>
  <c r="L16" i="5"/>
  <c r="L22" i="5"/>
  <c r="M26" i="5"/>
  <c r="L40" i="5"/>
  <c r="P60" i="5"/>
  <c r="R60" i="5" s="1"/>
  <c r="L84" i="5"/>
  <c r="W88" i="5"/>
  <c r="X88" i="5" s="1"/>
  <c r="P89" i="5"/>
  <c r="R89" i="5" s="1"/>
  <c r="W94" i="5"/>
  <c r="X94" i="5" s="1"/>
  <c r="L94" i="5"/>
  <c r="L113" i="5"/>
  <c r="L114" i="5"/>
  <c r="W120" i="5"/>
  <c r="X120" i="5" s="1"/>
  <c r="L120" i="5"/>
  <c r="P123" i="5"/>
  <c r="R123" i="5" s="1"/>
  <c r="T176" i="5"/>
  <c r="S176" i="5"/>
  <c r="M176" i="5"/>
  <c r="W193" i="5"/>
  <c r="X193" i="5" s="1"/>
  <c r="L193" i="5"/>
  <c r="L5" i="5"/>
  <c r="P19" i="5"/>
  <c r="R19" i="5" s="1"/>
  <c r="L19" i="5"/>
  <c r="L35" i="5"/>
  <c r="W35" i="5"/>
  <c r="X35" i="5" s="1"/>
  <c r="P43" i="5"/>
  <c r="R43" i="5" s="1"/>
  <c r="W43" i="5"/>
  <c r="X43" i="5" s="1"/>
  <c r="W48" i="5"/>
  <c r="X48" i="5" s="1"/>
  <c r="L68" i="5"/>
  <c r="W80" i="5"/>
  <c r="X80" i="5" s="1"/>
  <c r="W87" i="5"/>
  <c r="X87" i="5" s="1"/>
  <c r="P98" i="5"/>
  <c r="R98" i="5" s="1"/>
  <c r="W144" i="5"/>
  <c r="X144" i="5" s="1"/>
  <c r="W159" i="5"/>
  <c r="X159" i="5" s="1"/>
  <c r="L159" i="5"/>
  <c r="L34" i="5"/>
  <c r="W54" i="5"/>
  <c r="X54" i="5" s="1"/>
  <c r="L88" i="5"/>
  <c r="L144" i="5"/>
  <c r="L204" i="5"/>
  <c r="W204" i="5"/>
  <c r="X204" i="5" s="1"/>
  <c r="P18" i="5"/>
  <c r="R18" i="5" s="1"/>
  <c r="L24" i="5"/>
  <c r="P24" i="5"/>
  <c r="R24" i="5" s="1"/>
  <c r="B1" i="5"/>
  <c r="P9" i="5"/>
  <c r="R9" i="5" s="1"/>
  <c r="P11" i="5"/>
  <c r="R11" i="5" s="1"/>
  <c r="L18" i="5"/>
  <c r="W19" i="5"/>
  <c r="X19" i="5" s="1"/>
  <c r="L23" i="5"/>
  <c r="P38" i="5"/>
  <c r="R38" i="5" s="1"/>
  <c r="L38" i="5"/>
  <c r="W46" i="5"/>
  <c r="X46" i="5" s="1"/>
  <c r="L49" i="5"/>
  <c r="L55" i="5"/>
  <c r="W64" i="5"/>
  <c r="X64" i="5" s="1"/>
  <c r="L64" i="5"/>
  <c r="S67" i="5"/>
  <c r="T67" i="5"/>
  <c r="P91" i="5"/>
  <c r="R91" i="5" s="1"/>
  <c r="W91" i="5"/>
  <c r="X91" i="5" s="1"/>
  <c r="L91" i="5"/>
  <c r="L97" i="5"/>
  <c r="L105" i="5"/>
  <c r="W130" i="5"/>
  <c r="X130" i="5" s="1"/>
  <c r="L130" i="5"/>
  <c r="M197" i="5"/>
  <c r="T197" i="5"/>
  <c r="S197" i="5"/>
  <c r="L28" i="5"/>
  <c r="W24" i="5"/>
  <c r="X24" i="5" s="1"/>
  <c r="P41" i="5"/>
  <c r="R41" i="5" s="1"/>
  <c r="L76" i="5"/>
  <c r="L79" i="5"/>
  <c r="W79" i="5"/>
  <c r="X79" i="5" s="1"/>
  <c r="W142" i="5"/>
  <c r="X142" i="5" s="1"/>
  <c r="L142" i="5"/>
  <c r="P156" i="5"/>
  <c r="R156" i="5" s="1"/>
  <c r="L156" i="5"/>
  <c r="W156" i="5"/>
  <c r="X156" i="5" s="1"/>
  <c r="W170" i="5"/>
  <c r="X170" i="5" s="1"/>
  <c r="L170" i="5"/>
  <c r="P12" i="5"/>
  <c r="R12" i="5" s="1"/>
  <c r="L12" i="5"/>
  <c r="L10" i="5"/>
  <c r="P4" i="5"/>
  <c r="R4" i="5" s="1"/>
  <c r="W6" i="5"/>
  <c r="X6" i="5" s="1"/>
  <c r="P15" i="5"/>
  <c r="R15" i="5" s="1"/>
  <c r="L17" i="5"/>
  <c r="L20" i="5"/>
  <c r="M25" i="5"/>
  <c r="T25" i="5"/>
  <c r="P27" i="5"/>
  <c r="R27" i="5" s="1"/>
  <c r="W38" i="5"/>
  <c r="X38" i="5" s="1"/>
  <c r="L43" i="5"/>
  <c r="L45" i="5"/>
  <c r="L54" i="5"/>
  <c r="L61" i="5"/>
  <c r="S66" i="5"/>
  <c r="L87" i="5"/>
  <c r="W90" i="5"/>
  <c r="X90" i="5" s="1"/>
  <c r="L90" i="5"/>
  <c r="W112" i="5"/>
  <c r="X112" i="5" s="1"/>
  <c r="L128" i="5"/>
  <c r="W128" i="5"/>
  <c r="X128" i="5" s="1"/>
  <c r="M133" i="5"/>
  <c r="S133" i="5"/>
  <c r="L160" i="5"/>
  <c r="W160" i="5"/>
  <c r="X160" i="5" s="1"/>
  <c r="P166" i="5"/>
  <c r="R166" i="5" s="1"/>
  <c r="L212" i="5"/>
  <c r="W212" i="5"/>
  <c r="X212" i="5" s="1"/>
  <c r="P214" i="5"/>
  <c r="R214" i="5" s="1"/>
  <c r="S215" i="5"/>
  <c r="T215" i="5"/>
  <c r="M215" i="5"/>
  <c r="T250" i="5"/>
  <c r="M250" i="5"/>
  <c r="S250" i="5"/>
  <c r="M149" i="5"/>
  <c r="T166" i="5"/>
  <c r="M166" i="5"/>
  <c r="L171" i="5"/>
  <c r="W171" i="5"/>
  <c r="X171" i="5" s="1"/>
  <c r="P192" i="5"/>
  <c r="R192" i="5" s="1"/>
  <c r="W192" i="5"/>
  <c r="X192" i="5" s="1"/>
  <c r="L192" i="5"/>
  <c r="S231" i="5"/>
  <c r="M231" i="5"/>
  <c r="T231" i="5"/>
  <c r="G3" i="5"/>
  <c r="K3" i="5"/>
  <c r="K1" i="5" s="1"/>
  <c r="J3" i="5"/>
  <c r="L31" i="5"/>
  <c r="L39" i="5"/>
  <c r="L53" i="5"/>
  <c r="L56" i="5"/>
  <c r="L65" i="5"/>
  <c r="L83" i="5"/>
  <c r="W83" i="5"/>
  <c r="X83" i="5" s="1"/>
  <c r="L119" i="5"/>
  <c r="W119" i="5"/>
  <c r="X119" i="5" s="1"/>
  <c r="T179" i="5"/>
  <c r="M188" i="5"/>
  <c r="T188" i="5"/>
  <c r="S227" i="5"/>
  <c r="T227" i="5"/>
  <c r="M227" i="5"/>
  <c r="S346" i="5"/>
  <c r="T346" i="5"/>
  <c r="M346" i="5"/>
  <c r="W200" i="5"/>
  <c r="X200" i="5" s="1"/>
  <c r="S273" i="5"/>
  <c r="M273" i="5"/>
  <c r="T273" i="5"/>
  <c r="L200" i="5"/>
  <c r="M224" i="5"/>
  <c r="T224" i="5"/>
  <c r="S224" i="5"/>
  <c r="W108" i="5"/>
  <c r="X108" i="5" s="1"/>
  <c r="L109" i="5"/>
  <c r="W131" i="5"/>
  <c r="X131" i="5" s="1"/>
  <c r="T232" i="5"/>
  <c r="S232" i="5"/>
  <c r="M232" i="5"/>
  <c r="W190" i="5"/>
  <c r="X190" i="5" s="1"/>
  <c r="L190" i="5"/>
  <c r="L201" i="5"/>
  <c r="W201" i="5"/>
  <c r="X201" i="5" s="1"/>
  <c r="M205" i="5"/>
  <c r="P225" i="5"/>
  <c r="R225" i="5" s="1"/>
  <c r="M233" i="5"/>
  <c r="T233" i="5"/>
  <c r="S233" i="5"/>
  <c r="L51" i="5"/>
  <c r="L93" i="5"/>
  <c r="L99" i="5"/>
  <c r="L116" i="5"/>
  <c r="W116" i="5"/>
  <c r="X116" i="5" s="1"/>
  <c r="P145" i="5"/>
  <c r="R145" i="5" s="1"/>
  <c r="W145" i="5"/>
  <c r="X145" i="5" s="1"/>
  <c r="W148" i="5"/>
  <c r="X148" i="5" s="1"/>
  <c r="W153" i="5"/>
  <c r="X153" i="5" s="1"/>
  <c r="L157" i="5"/>
  <c r="T167" i="5"/>
  <c r="W182" i="5"/>
  <c r="X182" i="5" s="1"/>
  <c r="L182" i="5"/>
  <c r="T220" i="5"/>
  <c r="M220" i="5"/>
  <c r="S220" i="5"/>
  <c r="M260" i="5"/>
  <c r="T260" i="5"/>
  <c r="S260" i="5"/>
  <c r="P254" i="5"/>
  <c r="R254" i="5" s="1"/>
  <c r="L86" i="5"/>
  <c r="W102" i="5"/>
  <c r="X102" i="5" s="1"/>
  <c r="L102" i="5"/>
  <c r="L124" i="5"/>
  <c r="L143" i="5"/>
  <c r="W178" i="5"/>
  <c r="X178" i="5" s="1"/>
  <c r="L178" i="5"/>
  <c r="L71" i="5"/>
  <c r="W71" i="5"/>
  <c r="X71" i="5" s="1"/>
  <c r="W82" i="5"/>
  <c r="X82" i="5" s="1"/>
  <c r="L82" i="5"/>
  <c r="L92" i="5"/>
  <c r="L127" i="5"/>
  <c r="W127" i="5"/>
  <c r="X127" i="5" s="1"/>
  <c r="M129" i="5"/>
  <c r="T129" i="5"/>
  <c r="S129" i="5"/>
  <c r="S216" i="5"/>
  <c r="M216" i="5"/>
  <c r="T236" i="5"/>
  <c r="S236" i="5"/>
  <c r="M236" i="5"/>
  <c r="T252" i="5"/>
  <c r="S252" i="5"/>
  <c r="M252" i="5"/>
  <c r="W186" i="5"/>
  <c r="X186" i="5" s="1"/>
  <c r="W218" i="5"/>
  <c r="X218" i="5" s="1"/>
  <c r="L218" i="5"/>
  <c r="W226" i="5"/>
  <c r="X226" i="5" s="1"/>
  <c r="L237" i="5"/>
  <c r="L241" i="5"/>
  <c r="L246" i="5"/>
  <c r="S253" i="5"/>
  <c r="W285" i="5"/>
  <c r="X285" i="5" s="1"/>
  <c r="L285" i="5"/>
  <c r="L287" i="5"/>
  <c r="W287" i="5"/>
  <c r="X287" i="5" s="1"/>
  <c r="L291" i="5"/>
  <c r="W291" i="5"/>
  <c r="X291" i="5" s="1"/>
  <c r="L305" i="5"/>
  <c r="W305" i="5"/>
  <c r="X305" i="5" s="1"/>
  <c r="L29" i="5"/>
  <c r="P62" i="5"/>
  <c r="R62" i="5" s="1"/>
  <c r="W66" i="5"/>
  <c r="X66" i="5" s="1"/>
  <c r="L95" i="5"/>
  <c r="P95" i="5"/>
  <c r="R95" i="5" s="1"/>
  <c r="P103" i="5"/>
  <c r="R103" i="5" s="1"/>
  <c r="L106" i="5"/>
  <c r="L110" i="5"/>
  <c r="L122" i="5"/>
  <c r="L126" i="5"/>
  <c r="L132" i="5"/>
  <c r="L136" i="5"/>
  <c r="L138" i="5"/>
  <c r="P147" i="5"/>
  <c r="R147" i="5" s="1"/>
  <c r="L147" i="5"/>
  <c r="L154" i="5"/>
  <c r="W158" i="5"/>
  <c r="X158" i="5" s="1"/>
  <c r="L158" i="5"/>
  <c r="W164" i="5"/>
  <c r="X164" i="5" s="1"/>
  <c r="W166" i="5"/>
  <c r="X166" i="5" s="1"/>
  <c r="P174" i="5"/>
  <c r="R174" i="5" s="1"/>
  <c r="L177" i="5"/>
  <c r="L208" i="5"/>
  <c r="L219" i="5"/>
  <c r="L222" i="5"/>
  <c r="L238" i="5"/>
  <c r="L266" i="5"/>
  <c r="L322" i="5"/>
  <c r="W322" i="5"/>
  <c r="X322" i="5" s="1"/>
  <c r="L352" i="5"/>
  <c r="P352" i="5"/>
  <c r="R352" i="5" s="1"/>
  <c r="W352" i="5"/>
  <c r="X352" i="5" s="1"/>
  <c r="W78" i="5"/>
  <c r="X78" i="5" s="1"/>
  <c r="P107" i="5"/>
  <c r="R107" i="5" s="1"/>
  <c r="S169" i="5"/>
  <c r="S180" i="5"/>
  <c r="T191" i="5"/>
  <c r="W196" i="5"/>
  <c r="X196" i="5" s="1"/>
  <c r="W207" i="5"/>
  <c r="X207" i="5" s="1"/>
  <c r="W229" i="5"/>
  <c r="X229" i="5" s="1"/>
  <c r="W237" i="5"/>
  <c r="X237" i="5" s="1"/>
  <c r="W240" i="5"/>
  <c r="X240" i="5" s="1"/>
  <c r="W242" i="5"/>
  <c r="X242" i="5" s="1"/>
  <c r="L242" i="5"/>
  <c r="L267" i="5"/>
  <c r="S270" i="5"/>
  <c r="T270" i="5"/>
  <c r="M270" i="5"/>
  <c r="T309" i="5"/>
  <c r="M309" i="5"/>
  <c r="S309" i="5"/>
  <c r="W259" i="5"/>
  <c r="X259" i="5" s="1"/>
  <c r="L259" i="5"/>
  <c r="L275" i="5"/>
  <c r="L283" i="5"/>
  <c r="W283" i="5"/>
  <c r="X283" i="5" s="1"/>
  <c r="W289" i="5"/>
  <c r="X289" i="5" s="1"/>
  <c r="W296" i="5"/>
  <c r="X296" i="5" s="1"/>
  <c r="S308" i="5"/>
  <c r="L349" i="5"/>
  <c r="W349" i="5"/>
  <c r="X349" i="5" s="1"/>
  <c r="M173" i="5"/>
  <c r="T173" i="5"/>
  <c r="L186" i="5"/>
  <c r="S234" i="5"/>
  <c r="W254" i="5"/>
  <c r="X254" i="5" s="1"/>
  <c r="L254" i="5"/>
  <c r="L269" i="5"/>
  <c r="W269" i="5"/>
  <c r="X269" i="5" s="1"/>
  <c r="W274" i="5"/>
  <c r="X274" i="5" s="1"/>
  <c r="W275" i="5"/>
  <c r="X275" i="5" s="1"/>
  <c r="M279" i="5"/>
  <c r="T279" i="5"/>
  <c r="T308" i="5"/>
  <c r="W74" i="5"/>
  <c r="X74" i="5" s="1"/>
  <c r="L77" i="5"/>
  <c r="P77" i="5"/>
  <c r="R77" i="5" s="1"/>
  <c r="P106" i="5"/>
  <c r="R106" i="5" s="1"/>
  <c r="W111" i="5"/>
  <c r="X111" i="5" s="1"/>
  <c r="W114" i="5"/>
  <c r="X114" i="5" s="1"/>
  <c r="P114" i="5"/>
  <c r="R114" i="5" s="1"/>
  <c r="W206" i="5"/>
  <c r="X206" i="5" s="1"/>
  <c r="L206" i="5"/>
  <c r="W214" i="5"/>
  <c r="X214" i="5" s="1"/>
  <c r="L225" i="5"/>
  <c r="L229" i="5"/>
  <c r="T234" i="5"/>
  <c r="L240" i="5"/>
  <c r="W261" i="5"/>
  <c r="X261" i="5" s="1"/>
  <c r="L261" i="5"/>
  <c r="M272" i="5"/>
  <c r="S289" i="5"/>
  <c r="L296" i="5"/>
  <c r="T422" i="5"/>
  <c r="S422" i="5"/>
  <c r="M422" i="5"/>
  <c r="W126" i="5"/>
  <c r="X126" i="5" s="1"/>
  <c r="W146" i="5"/>
  <c r="X146" i="5" s="1"/>
  <c r="L146" i="5"/>
  <c r="W154" i="5"/>
  <c r="X154" i="5" s="1"/>
  <c r="L165" i="5"/>
  <c r="P168" i="5"/>
  <c r="R168" i="5" s="1"/>
  <c r="P176" i="5"/>
  <c r="R176" i="5" s="1"/>
  <c r="L196" i="5"/>
  <c r="L207" i="5"/>
  <c r="L226" i="5"/>
  <c r="W263" i="5"/>
  <c r="X263" i="5" s="1"/>
  <c r="L263" i="5"/>
  <c r="M288" i="5"/>
  <c r="T288" i="5"/>
  <c r="T329" i="5"/>
  <c r="M329" i="5"/>
  <c r="S329" i="5"/>
  <c r="M408" i="5"/>
  <c r="T408" i="5"/>
  <c r="S408" i="5"/>
  <c r="T202" i="5"/>
  <c r="W230" i="5"/>
  <c r="X230" i="5" s="1"/>
  <c r="L230" i="5"/>
  <c r="W238" i="5"/>
  <c r="X238" i="5" s="1"/>
  <c r="L255" i="5"/>
  <c r="T272" i="5"/>
  <c r="L274" i="5"/>
  <c r="S294" i="5"/>
  <c r="M294" i="5"/>
  <c r="T416" i="5"/>
  <c r="S416" i="5"/>
  <c r="M416" i="5"/>
  <c r="M221" i="5"/>
  <c r="T221" i="5"/>
  <c r="L249" i="5"/>
  <c r="M253" i="5"/>
  <c r="P267" i="5"/>
  <c r="R267" i="5" s="1"/>
  <c r="L277" i="5"/>
  <c r="W277" i="5"/>
  <c r="X277" i="5" s="1"/>
  <c r="S321" i="5"/>
  <c r="S355" i="5"/>
  <c r="T355" i="5"/>
  <c r="M355" i="5"/>
  <c r="T389" i="5"/>
  <c r="M389" i="5"/>
  <c r="S389" i="5"/>
  <c r="W208" i="5"/>
  <c r="X208" i="5" s="1"/>
  <c r="W241" i="5"/>
  <c r="X241" i="5" s="1"/>
  <c r="W255" i="5"/>
  <c r="X255" i="5" s="1"/>
  <c r="P337" i="5"/>
  <c r="R337" i="5" s="1"/>
  <c r="M453" i="5"/>
  <c r="T453" i="5"/>
  <c r="S453" i="5"/>
  <c r="W219" i="5"/>
  <c r="X219" i="5" s="1"/>
  <c r="W30" i="5"/>
  <c r="X30" i="5" s="1"/>
  <c r="L58" i="5"/>
  <c r="L59" i="5"/>
  <c r="L62" i="5"/>
  <c r="L63" i="5"/>
  <c r="P63" i="5"/>
  <c r="R63" i="5" s="1"/>
  <c r="L70" i="5"/>
  <c r="L74" i="5"/>
  <c r="L78" i="5"/>
  <c r="L96" i="5"/>
  <c r="L100" i="5"/>
  <c r="L107" i="5"/>
  <c r="L111" i="5"/>
  <c r="L115" i="5"/>
  <c r="S173" i="5"/>
  <c r="M180" i="5"/>
  <c r="P183" i="5"/>
  <c r="R183" i="5" s="1"/>
  <c r="M191" i="5"/>
  <c r="W194" i="5"/>
  <c r="X194" i="5" s="1"/>
  <c r="L194" i="5"/>
  <c r="W202" i="5"/>
  <c r="X202" i="5" s="1"/>
  <c r="L213" i="5"/>
  <c r="L217" i="5"/>
  <c r="P224" i="5"/>
  <c r="R224" i="5" s="1"/>
  <c r="L228" i="5"/>
  <c r="L244" i="5"/>
  <c r="P252" i="5"/>
  <c r="R252" i="5" s="1"/>
  <c r="P253" i="5"/>
  <c r="R253" i="5" s="1"/>
  <c r="P269" i="5"/>
  <c r="R269" i="5" s="1"/>
  <c r="T294" i="5"/>
  <c r="W297" i="5"/>
  <c r="X297" i="5" s="1"/>
  <c r="L297" i="5"/>
  <c r="W320" i="5"/>
  <c r="X320" i="5" s="1"/>
  <c r="L320" i="5"/>
  <c r="L351" i="5"/>
  <c r="W351" i="5"/>
  <c r="X351" i="5" s="1"/>
  <c r="L364" i="5"/>
  <c r="W364" i="5"/>
  <c r="X364" i="5" s="1"/>
  <c r="P164" i="5"/>
  <c r="R164" i="5" s="1"/>
  <c r="L168" i="5"/>
  <c r="L184" i="5"/>
  <c r="L195" i="5"/>
  <c r="L198" i="5"/>
  <c r="L214" i="5"/>
  <c r="P226" i="5"/>
  <c r="R226" i="5" s="1"/>
  <c r="W232" i="5"/>
  <c r="X232" i="5" s="1"/>
  <c r="W243" i="5"/>
  <c r="X243" i="5" s="1"/>
  <c r="W250" i="5"/>
  <c r="X250" i="5" s="1"/>
  <c r="T258" i="5"/>
  <c r="W272" i="5"/>
  <c r="X272" i="5" s="1"/>
  <c r="M276" i="5"/>
  <c r="T276" i="5"/>
  <c r="L280" i="5"/>
  <c r="T282" i="5"/>
  <c r="L303" i="5"/>
  <c r="W303" i="5"/>
  <c r="X303" i="5" s="1"/>
  <c r="L314" i="5"/>
  <c r="W346" i="5"/>
  <c r="X346" i="5" s="1"/>
  <c r="T347" i="5"/>
  <c r="M347" i="5"/>
  <c r="S347" i="5"/>
  <c r="S405" i="5"/>
  <c r="T405" i="5"/>
  <c r="M405" i="5"/>
  <c r="T451" i="5"/>
  <c r="S451" i="5"/>
  <c r="M451" i="5"/>
  <c r="M461" i="5"/>
  <c r="T461" i="5"/>
  <c r="S461" i="5"/>
  <c r="W328" i="5"/>
  <c r="X328" i="5" s="1"/>
  <c r="T335" i="5"/>
  <c r="S335" i="5"/>
  <c r="L339" i="5"/>
  <c r="W361" i="5"/>
  <c r="X361" i="5" s="1"/>
  <c r="P372" i="5"/>
  <c r="R372" i="5" s="1"/>
  <c r="W374" i="5"/>
  <c r="X374" i="5" s="1"/>
  <c r="W377" i="5"/>
  <c r="X377" i="5" s="1"/>
  <c r="L388" i="5"/>
  <c r="W407" i="5"/>
  <c r="X407" i="5" s="1"/>
  <c r="L417" i="5"/>
  <c r="W443" i="5"/>
  <c r="X443" i="5" s="1"/>
  <c r="L495" i="5"/>
  <c r="W495" i="5"/>
  <c r="X495" i="5" s="1"/>
  <c r="S539" i="5"/>
  <c r="M539" i="5"/>
  <c r="T539" i="5"/>
  <c r="L362" i="5"/>
  <c r="L365" i="5"/>
  <c r="P403" i="5"/>
  <c r="R403" i="5" s="1"/>
  <c r="P456" i="5"/>
  <c r="R456" i="5" s="1"/>
  <c r="L456" i="5"/>
  <c r="S470" i="5"/>
  <c r="P478" i="5"/>
  <c r="R478" i="5" s="1"/>
  <c r="M264" i="5"/>
  <c r="T264" i="5"/>
  <c r="S264" i="5"/>
  <c r="W311" i="5"/>
  <c r="X311" i="5" s="1"/>
  <c r="L317" i="5"/>
  <c r="W339" i="5"/>
  <c r="X339" i="5" s="1"/>
  <c r="W344" i="5"/>
  <c r="X344" i="5" s="1"/>
  <c r="W357" i="5"/>
  <c r="X357" i="5" s="1"/>
  <c r="M360" i="5"/>
  <c r="T360" i="5"/>
  <c r="S360" i="5"/>
  <c r="P370" i="5"/>
  <c r="R370" i="5" s="1"/>
  <c r="L377" i="5"/>
  <c r="L379" i="5"/>
  <c r="L398" i="5"/>
  <c r="T418" i="5"/>
  <c r="M418" i="5"/>
  <c r="S418" i="5"/>
  <c r="L423" i="5"/>
  <c r="T436" i="5"/>
  <c r="M436" i="5"/>
  <c r="T443" i="5"/>
  <c r="S443" i="5"/>
  <c r="M443" i="5"/>
  <c r="P465" i="5"/>
  <c r="R465" i="5" s="1"/>
  <c r="W480" i="5"/>
  <c r="X480" i="5" s="1"/>
  <c r="L480" i="5"/>
  <c r="P248" i="5"/>
  <c r="R248" i="5" s="1"/>
  <c r="L262" i="5"/>
  <c r="L268" i="5"/>
  <c r="M286" i="5"/>
  <c r="P307" i="5"/>
  <c r="R307" i="5" s="1"/>
  <c r="W307" i="5"/>
  <c r="X307" i="5" s="1"/>
  <c r="T307" i="5"/>
  <c r="W309" i="5"/>
  <c r="X309" i="5" s="1"/>
  <c r="L315" i="5"/>
  <c r="L323" i="5"/>
  <c r="L340" i="5"/>
  <c r="T359" i="5"/>
  <c r="S359" i="5"/>
  <c r="P360" i="5"/>
  <c r="R360" i="5" s="1"/>
  <c r="W365" i="5"/>
  <c r="X365" i="5" s="1"/>
  <c r="W385" i="5"/>
  <c r="X385" i="5" s="1"/>
  <c r="W388" i="5"/>
  <c r="X388" i="5" s="1"/>
  <c r="L426" i="5"/>
  <c r="W427" i="5"/>
  <c r="X427" i="5" s="1"/>
  <c r="W428" i="5"/>
  <c r="X428" i="5" s="1"/>
  <c r="S448" i="5"/>
  <c r="W456" i="5"/>
  <c r="X456" i="5" s="1"/>
  <c r="T537" i="5"/>
  <c r="S537" i="5"/>
  <c r="M537" i="5"/>
  <c r="L313" i="5"/>
  <c r="W317" i="5"/>
  <c r="X317" i="5" s="1"/>
  <c r="L319" i="5"/>
  <c r="W362" i="5"/>
  <c r="X362" i="5" s="1"/>
  <c r="W370" i="5"/>
  <c r="X370" i="5" s="1"/>
  <c r="W375" i="5"/>
  <c r="X375" i="5" s="1"/>
  <c r="S390" i="5"/>
  <c r="T390" i="5"/>
  <c r="M400" i="5"/>
  <c r="T400" i="5"/>
  <c r="L407" i="5"/>
  <c r="S442" i="5"/>
  <c r="M442" i="5"/>
  <c r="T442" i="5"/>
  <c r="T448" i="5"/>
  <c r="T468" i="5"/>
  <c r="M468" i="5"/>
  <c r="S468" i="5"/>
  <c r="M506" i="5"/>
  <c r="S506" i="5"/>
  <c r="L292" i="5"/>
  <c r="M300" i="5"/>
  <c r="T300" i="5"/>
  <c r="W301" i="5"/>
  <c r="X301" i="5" s="1"/>
  <c r="W333" i="5"/>
  <c r="X333" i="5" s="1"/>
  <c r="L344" i="5"/>
  <c r="M348" i="5"/>
  <c r="T348" i="5"/>
  <c r="P355" i="5"/>
  <c r="R355" i="5" s="1"/>
  <c r="W355" i="5"/>
  <c r="X355" i="5" s="1"/>
  <c r="W368" i="5"/>
  <c r="X368" i="5" s="1"/>
  <c r="T378" i="5"/>
  <c r="L386" i="5"/>
  <c r="S393" i="5"/>
  <c r="M393" i="5"/>
  <c r="W402" i="5"/>
  <c r="X402" i="5" s="1"/>
  <c r="S436" i="5"/>
  <c r="W467" i="5"/>
  <c r="X467" i="5" s="1"/>
  <c r="L467" i="5"/>
  <c r="W472" i="5"/>
  <c r="X472" i="5" s="1"/>
  <c r="L472" i="5"/>
  <c r="S500" i="5"/>
  <c r="M500" i="5"/>
  <c r="T500" i="5"/>
  <c r="L278" i="5"/>
  <c r="L284" i="5"/>
  <c r="L290" i="5"/>
  <c r="W298" i="5"/>
  <c r="X298" i="5" s="1"/>
  <c r="S318" i="5"/>
  <c r="T318" i="5"/>
  <c r="M336" i="5"/>
  <c r="T336" i="5"/>
  <c r="L350" i="5"/>
  <c r="L363" i="5"/>
  <c r="L376" i="5"/>
  <c r="W381" i="5"/>
  <c r="X381" i="5" s="1"/>
  <c r="L403" i="5"/>
  <c r="L415" i="5"/>
  <c r="L421" i="5"/>
  <c r="T427" i="5"/>
  <c r="M427" i="5"/>
  <c r="T428" i="5"/>
  <c r="S428" i="5"/>
  <c r="M429" i="5"/>
  <c r="S429" i="5"/>
  <c r="T439" i="5"/>
  <c r="S439" i="5"/>
  <c r="L445" i="5"/>
  <c r="W445" i="5"/>
  <c r="X445" i="5" s="1"/>
  <c r="M530" i="5"/>
  <c r="T530" i="5"/>
  <c r="S530" i="5"/>
  <c r="L304" i="5"/>
  <c r="L311" i="5"/>
  <c r="M312" i="5"/>
  <c r="T312" i="5"/>
  <c r="S312" i="5"/>
  <c r="M318" i="5"/>
  <c r="W350" i="5"/>
  <c r="X350" i="5" s="1"/>
  <c r="W363" i="5"/>
  <c r="X363" i="5" s="1"/>
  <c r="L370" i="5"/>
  <c r="W376" i="5"/>
  <c r="X376" i="5" s="1"/>
  <c r="M382" i="5"/>
  <c r="P393" i="5"/>
  <c r="T401" i="5"/>
  <c r="M401" i="5"/>
  <c r="W403" i="5"/>
  <c r="X403" i="5" s="1"/>
  <c r="W421" i="5"/>
  <c r="X421" i="5" s="1"/>
  <c r="M439" i="5"/>
  <c r="P440" i="5"/>
  <c r="R440" i="5" s="1"/>
  <c r="M441" i="5"/>
  <c r="P442" i="5"/>
  <c r="R442" i="5" s="1"/>
  <c r="L452" i="5"/>
  <c r="L460" i="5"/>
  <c r="W460" i="5"/>
  <c r="X460" i="5" s="1"/>
  <c r="T463" i="5"/>
  <c r="M463" i="5"/>
  <c r="S463" i="5"/>
  <c r="S476" i="5"/>
  <c r="T476" i="5"/>
  <c r="M476" i="5"/>
  <c r="M492" i="5"/>
  <c r="S492" i="5"/>
  <c r="T506" i="5"/>
  <c r="L302" i="5"/>
  <c r="L310" i="5"/>
  <c r="L316" i="5"/>
  <c r="M324" i="5"/>
  <c r="T324" i="5"/>
  <c r="W331" i="5"/>
  <c r="X331" i="5" s="1"/>
  <c r="M334" i="5"/>
  <c r="L338" i="5"/>
  <c r="L375" i="5"/>
  <c r="T394" i="5"/>
  <c r="S394" i="5"/>
  <c r="S402" i="5"/>
  <c r="T402" i="5"/>
  <c r="L412" i="5"/>
  <c r="T413" i="5"/>
  <c r="M413" i="5"/>
  <c r="S413" i="5"/>
  <c r="T431" i="5"/>
  <c r="M431" i="5"/>
  <c r="W437" i="5"/>
  <c r="X437" i="5" s="1"/>
  <c r="W444" i="5"/>
  <c r="X444" i="5" s="1"/>
  <c r="W464" i="5"/>
  <c r="X464" i="5" s="1"/>
  <c r="L464" i="5"/>
  <c r="T486" i="5"/>
  <c r="M486" i="5"/>
  <c r="S486" i="5"/>
  <c r="S368" i="5"/>
  <c r="P379" i="5"/>
  <c r="R379" i="5" s="1"/>
  <c r="L387" i="5"/>
  <c r="W417" i="5"/>
  <c r="X417" i="5" s="1"/>
  <c r="L424" i="5"/>
  <c r="W424" i="5"/>
  <c r="X424" i="5" s="1"/>
  <c r="T429" i="5"/>
  <c r="S441" i="5"/>
  <c r="T479" i="5"/>
  <c r="M479" i="5"/>
  <c r="S479" i="5"/>
  <c r="T353" i="5"/>
  <c r="M353" i="5"/>
  <c r="L361" i="5"/>
  <c r="S399" i="5"/>
  <c r="T399" i="5"/>
  <c r="W423" i="5"/>
  <c r="X423" i="5" s="1"/>
  <c r="S427" i="5"/>
  <c r="S430" i="5"/>
  <c r="T430" i="5"/>
  <c r="W435" i="5"/>
  <c r="X435" i="5" s="1"/>
  <c r="L437" i="5"/>
  <c r="L328" i="5"/>
  <c r="M372" i="5"/>
  <c r="T372" i="5"/>
  <c r="L374" i="5"/>
  <c r="S381" i="5"/>
  <c r="T381" i="5"/>
  <c r="P1742" i="5"/>
  <c r="R1742" i="5" s="1"/>
  <c r="P1720" i="5"/>
  <c r="R1720" i="5" s="1"/>
  <c r="P1712" i="5"/>
  <c r="R1712" i="5" s="1"/>
  <c r="P1708" i="5"/>
  <c r="R1708" i="5" s="1"/>
  <c r="P1694" i="5"/>
  <c r="R1694" i="5" s="1"/>
  <c r="P1700" i="5"/>
  <c r="R1700" i="5" s="1"/>
  <c r="P1695" i="5"/>
  <c r="R1695" i="5" s="1"/>
  <c r="P1689" i="5"/>
  <c r="R1689" i="5" s="1"/>
  <c r="P1671" i="5"/>
  <c r="R1671" i="5" s="1"/>
  <c r="P1670" i="5"/>
  <c r="R1670" i="5" s="1"/>
  <c r="P1676" i="5"/>
  <c r="R1676" i="5" s="1"/>
  <c r="P1684" i="5"/>
  <c r="R1684" i="5" s="1"/>
  <c r="P1597" i="5"/>
  <c r="R1597" i="5" s="1"/>
  <c r="P1589" i="5"/>
  <c r="R1589" i="5" s="1"/>
  <c r="P1643" i="5"/>
  <c r="R1643" i="5" s="1"/>
  <c r="P1585" i="5"/>
  <c r="R1585" i="5" s="1"/>
  <c r="P1573" i="5"/>
  <c r="R1573" i="5" s="1"/>
  <c r="P1629" i="5"/>
  <c r="R1629" i="5" s="1"/>
  <c r="P1637" i="5"/>
  <c r="R1637" i="5" s="1"/>
  <c r="P1598" i="5"/>
  <c r="R1598" i="5" s="1"/>
  <c r="P1609" i="5"/>
  <c r="R1609" i="5" s="1"/>
  <c r="P1565" i="5"/>
  <c r="P1601" i="5"/>
  <c r="R1601" i="5" s="1"/>
  <c r="P1577" i="5"/>
  <c r="R1577" i="5" s="1"/>
  <c r="P1617" i="5"/>
  <c r="R1617" i="5" s="1"/>
  <c r="P1662" i="5"/>
  <c r="R1662" i="5" s="1"/>
  <c r="P1568" i="5"/>
  <c r="R1568" i="5" s="1"/>
  <c r="P1570" i="5"/>
  <c r="R1570" i="5" s="1"/>
  <c r="P1566" i="5"/>
  <c r="R1566" i="5" s="1"/>
  <c r="P1549" i="5"/>
  <c r="R1549" i="5" s="1"/>
  <c r="P1550" i="5"/>
  <c r="R1550" i="5" s="1"/>
  <c r="P1569" i="5"/>
  <c r="R1569" i="5" s="1"/>
  <c r="P1537" i="5"/>
  <c r="R1537" i="5" s="1"/>
  <c r="P1526" i="5"/>
  <c r="R1526" i="5" s="1"/>
  <c r="P1483" i="5"/>
  <c r="R1483" i="5" s="1"/>
  <c r="P1481" i="5"/>
  <c r="R1481" i="5" s="1"/>
  <c r="P1455" i="5"/>
  <c r="R1455" i="5" s="1"/>
  <c r="P1402" i="5"/>
  <c r="R1402" i="5" s="1"/>
  <c r="P1432" i="5"/>
  <c r="R1432" i="5" s="1"/>
  <c r="P1504" i="5"/>
  <c r="R1504" i="5" s="1"/>
  <c r="P1419" i="5"/>
  <c r="R1419" i="5" s="1"/>
  <c r="P1480" i="5"/>
  <c r="R1480" i="5" s="1"/>
  <c r="P1407" i="5"/>
  <c r="R1407" i="5" s="1"/>
  <c r="P1467" i="5"/>
  <c r="R1467" i="5" s="1"/>
  <c r="P1383" i="5"/>
  <c r="R1383" i="5" s="1"/>
  <c r="P1389" i="5"/>
  <c r="R1389" i="5" s="1"/>
  <c r="P1336" i="5"/>
  <c r="R1336" i="5" s="1"/>
  <c r="P1395" i="5"/>
  <c r="R1395" i="5" s="1"/>
  <c r="P1436" i="5"/>
  <c r="R1436" i="5" s="1"/>
  <c r="P1311" i="5"/>
  <c r="R1311" i="5" s="1"/>
  <c r="P1371" i="5"/>
  <c r="R1371" i="5" s="1"/>
  <c r="P1363" i="5"/>
  <c r="R1363" i="5" s="1"/>
  <c r="P1327" i="5"/>
  <c r="R1327" i="5" s="1"/>
  <c r="P1278" i="5"/>
  <c r="R1278" i="5" s="1"/>
  <c r="P1187" i="5"/>
  <c r="R1187" i="5" s="1"/>
  <c r="P1182" i="5"/>
  <c r="R1182" i="5" s="1"/>
  <c r="P1302" i="5"/>
  <c r="R1302" i="5" s="1"/>
  <c r="P1263" i="5"/>
  <c r="R1263" i="5" s="1"/>
  <c r="P1254" i="5"/>
  <c r="R1254" i="5" s="1"/>
  <c r="P1330" i="5"/>
  <c r="R1330" i="5" s="1"/>
  <c r="P1281" i="5"/>
  <c r="R1281" i="5" s="1"/>
  <c r="P1272" i="5"/>
  <c r="R1272" i="5" s="1"/>
  <c r="P1170" i="5"/>
  <c r="P1270" i="5"/>
  <c r="R1270" i="5" s="1"/>
  <c r="P1176" i="5"/>
  <c r="P1163" i="5"/>
  <c r="R1163" i="5" s="1"/>
  <c r="P1200" i="5"/>
  <c r="R1200" i="5" s="1"/>
  <c r="P1134" i="5"/>
  <c r="R1134" i="5" s="1"/>
  <c r="P1218" i="5"/>
  <c r="R1218" i="5" s="1"/>
  <c r="P1196" i="5"/>
  <c r="P1194" i="5"/>
  <c r="R1194" i="5" s="1"/>
  <c r="P1234" i="5"/>
  <c r="R1234" i="5" s="1"/>
  <c r="P1142" i="5"/>
  <c r="R1142" i="5" s="1"/>
  <c r="P1128" i="5"/>
  <c r="R1128" i="5" s="1"/>
  <c r="P1148" i="5"/>
  <c r="R1148" i="5" s="1"/>
  <c r="P1135" i="5"/>
  <c r="P1090" i="5"/>
  <c r="R1090" i="5" s="1"/>
  <c r="P1195" i="5"/>
  <c r="R1195" i="5" s="1"/>
  <c r="P1032" i="5"/>
  <c r="R1032" i="5" s="1"/>
  <c r="P1160" i="5"/>
  <c r="R1160" i="5" s="1"/>
  <c r="P1117" i="5"/>
  <c r="P1116" i="5"/>
  <c r="R1116" i="5" s="1"/>
  <c r="P1086" i="5"/>
  <c r="R1086" i="5" s="1"/>
  <c r="P1103" i="5"/>
  <c r="R1103" i="5" s="1"/>
  <c r="P1008" i="5"/>
  <c r="R1008" i="5" s="1"/>
  <c r="P1058" i="5"/>
  <c r="R1058" i="5" s="1"/>
  <c r="P1062" i="5"/>
  <c r="R1062" i="5" s="1"/>
  <c r="P1122" i="5"/>
  <c r="R1122" i="5" s="1"/>
  <c r="P1066" i="5"/>
  <c r="R1066" i="5" s="1"/>
  <c r="P1065" i="5"/>
  <c r="R1065" i="5" s="1"/>
  <c r="P1106" i="5"/>
  <c r="R1106" i="5" s="1"/>
  <c r="P1038" i="5"/>
  <c r="R1038" i="5" s="1"/>
  <c r="P972" i="5"/>
  <c r="R972" i="5" s="1"/>
  <c r="P1034" i="5"/>
  <c r="R1034" i="5" s="1"/>
  <c r="P864" i="5"/>
  <c r="R864" i="5" s="1"/>
  <c r="P1022" i="5"/>
  <c r="R1022" i="5" s="1"/>
  <c r="P989" i="5"/>
  <c r="R989" i="5" s="1"/>
  <c r="P1020" i="5"/>
  <c r="R1020" i="5" s="1"/>
  <c r="P984" i="5"/>
  <c r="P968" i="5"/>
  <c r="R968" i="5" s="1"/>
  <c r="P964" i="5"/>
  <c r="R964" i="5" s="1"/>
  <c r="P952" i="5"/>
  <c r="R952" i="5" s="1"/>
  <c r="P960" i="5"/>
  <c r="P967" i="5"/>
  <c r="R967" i="5" s="1"/>
  <c r="P936" i="5"/>
  <c r="R936" i="5" s="1"/>
  <c r="P895" i="5"/>
  <c r="R895" i="5" s="1"/>
  <c r="P768" i="5"/>
  <c r="R768" i="5" s="1"/>
  <c r="P845" i="5"/>
  <c r="R845" i="5" s="1"/>
  <c r="P856" i="5"/>
  <c r="R856" i="5" s="1"/>
  <c r="P852" i="5"/>
  <c r="R852" i="5" s="1"/>
  <c r="P908" i="5"/>
  <c r="R908" i="5" s="1"/>
  <c r="P843" i="5"/>
  <c r="R843" i="5" s="1"/>
  <c r="P795" i="5"/>
  <c r="R795" i="5" s="1"/>
  <c r="P769" i="5"/>
  <c r="R769" i="5" s="1"/>
  <c r="P882" i="5"/>
  <c r="R882" i="5" s="1"/>
  <c r="P806" i="5"/>
  <c r="R806" i="5" s="1"/>
  <c r="P847" i="5"/>
  <c r="R847" i="5" s="1"/>
  <c r="P841" i="5"/>
  <c r="P796" i="5"/>
  <c r="R796" i="5" s="1"/>
  <c r="P812" i="5"/>
  <c r="R812" i="5" s="1"/>
  <c r="P784" i="5"/>
  <c r="R784" i="5" s="1"/>
  <c r="P780" i="5"/>
  <c r="P759" i="5"/>
  <c r="R759" i="5" s="1"/>
  <c r="P832" i="5"/>
  <c r="R832" i="5" s="1"/>
  <c r="P744" i="5"/>
  <c r="R744" i="5" s="1"/>
  <c r="P756" i="5"/>
  <c r="R756" i="5" s="1"/>
  <c r="P813" i="5"/>
  <c r="R813" i="5" s="1"/>
  <c r="P801" i="5"/>
  <c r="R801" i="5" s="1"/>
  <c r="P792" i="5"/>
  <c r="R792" i="5" s="1"/>
  <c r="P828" i="5"/>
  <c r="R828" i="5" s="1"/>
  <c r="P804" i="5"/>
  <c r="R804" i="5" s="1"/>
  <c r="P714" i="5"/>
  <c r="R714" i="5" s="1"/>
  <c r="P758" i="5"/>
  <c r="R758" i="5" s="1"/>
  <c r="P696" i="5"/>
  <c r="R696" i="5" s="1"/>
  <c r="P626" i="5"/>
  <c r="R626" i="5" s="1"/>
  <c r="P578" i="5"/>
  <c r="R578" i="5" s="1"/>
  <c r="P712" i="5"/>
  <c r="R712" i="5" s="1"/>
  <c r="P686" i="5"/>
  <c r="R686" i="5" s="1"/>
  <c r="P733" i="5"/>
  <c r="R733" i="5" s="1"/>
  <c r="P672" i="5"/>
  <c r="R672" i="5" s="1"/>
  <c r="P738" i="5"/>
  <c r="R738" i="5" s="1"/>
  <c r="P740" i="5"/>
  <c r="R740" i="5" s="1"/>
  <c r="P701" i="5"/>
  <c r="R701" i="5" s="1"/>
  <c r="P679" i="5"/>
  <c r="R679" i="5" s="1"/>
  <c r="P715" i="5"/>
  <c r="R715" i="5" s="1"/>
  <c r="P638" i="5"/>
  <c r="R638" i="5" s="1"/>
  <c r="P544" i="5"/>
  <c r="R544" i="5" s="1"/>
  <c r="P631" i="5"/>
  <c r="R631" i="5" s="1"/>
  <c r="P558" i="5"/>
  <c r="R558" i="5" s="1"/>
  <c r="P614" i="5"/>
  <c r="R614" i="5" s="1"/>
  <c r="P590" i="5"/>
  <c r="R590" i="5" s="1"/>
  <c r="P602" i="5"/>
  <c r="R602" i="5" s="1"/>
  <c r="P566" i="5"/>
  <c r="R566" i="5" s="1"/>
  <c r="P574" i="5"/>
  <c r="R574" i="5" s="1"/>
  <c r="P510" i="5"/>
  <c r="R510" i="5" s="1"/>
  <c r="P557" i="5"/>
  <c r="R557" i="5" s="1"/>
  <c r="P534" i="5"/>
  <c r="R534" i="5" s="1"/>
  <c r="P508" i="5"/>
  <c r="R508" i="5" s="1"/>
  <c r="P476" i="5"/>
  <c r="R476" i="5" s="1"/>
  <c r="P446" i="5"/>
  <c r="R446" i="5" s="1"/>
  <c r="P494" i="5"/>
  <c r="R494" i="5" s="1"/>
  <c r="P482" i="5"/>
  <c r="R482" i="5" s="1"/>
  <c r="P542" i="5"/>
  <c r="R542" i="5" s="1"/>
  <c r="P530" i="5"/>
  <c r="R530" i="5" s="1"/>
  <c r="P503" i="5"/>
  <c r="R503" i="5" s="1"/>
  <c r="P430" i="5"/>
  <c r="R430" i="5" s="1"/>
  <c r="P518" i="5"/>
  <c r="R518" i="5" s="1"/>
  <c r="P506" i="5"/>
  <c r="R506" i="5" s="1"/>
  <c r="L139" i="5"/>
  <c r="L151" i="5"/>
  <c r="L163" i="5"/>
  <c r="L175" i="5"/>
  <c r="L187" i="5"/>
  <c r="L199" i="5"/>
  <c r="L211" i="5"/>
  <c r="L223" i="5"/>
  <c r="L235" i="5"/>
  <c r="L247" i="5"/>
  <c r="L265" i="5"/>
  <c r="L271" i="5"/>
  <c r="L298" i="5"/>
  <c r="M307" i="5"/>
  <c r="W316" i="5"/>
  <c r="X316" i="5" s="1"/>
  <c r="L325" i="5"/>
  <c r="L326" i="5"/>
  <c r="L331" i="5"/>
  <c r="L332" i="5"/>
  <c r="W338" i="5"/>
  <c r="X338" i="5" s="1"/>
  <c r="W359" i="5"/>
  <c r="X359" i="5" s="1"/>
  <c r="L373" i="5"/>
  <c r="W379" i="5"/>
  <c r="X379" i="5" s="1"/>
  <c r="T382" i="5"/>
  <c r="W387" i="5"/>
  <c r="X387" i="5" s="1"/>
  <c r="L392" i="5"/>
  <c r="M399" i="5"/>
  <c r="M402" i="5"/>
  <c r="P406" i="5"/>
  <c r="R406" i="5" s="1"/>
  <c r="L406" i="5"/>
  <c r="W412" i="5"/>
  <c r="X412" i="5" s="1"/>
  <c r="S425" i="5"/>
  <c r="M430" i="5"/>
  <c r="P431" i="5"/>
  <c r="R431" i="5" s="1"/>
  <c r="L435" i="5"/>
  <c r="L444" i="5"/>
  <c r="L454" i="5"/>
  <c r="U465" i="5"/>
  <c r="V465" i="5" s="1"/>
  <c r="S466" i="5"/>
  <c r="M466" i="5"/>
  <c r="T466" i="5"/>
  <c r="T475" i="5"/>
  <c r="M475" i="5"/>
  <c r="S475" i="5"/>
  <c r="S478" i="5"/>
  <c r="T478" i="5"/>
  <c r="M478" i="5"/>
  <c r="T491" i="5"/>
  <c r="S491" i="5"/>
  <c r="M491" i="5"/>
  <c r="W345" i="5"/>
  <c r="X345" i="5" s="1"/>
  <c r="W404" i="5"/>
  <c r="X404" i="5" s="1"/>
  <c r="W429" i="5"/>
  <c r="X429" i="5" s="1"/>
  <c r="W431" i="5"/>
  <c r="X431" i="5" s="1"/>
  <c r="L433" i="5"/>
  <c r="W433" i="5"/>
  <c r="X433" i="5" s="1"/>
  <c r="L455" i="5"/>
  <c r="L469" i="5"/>
  <c r="W469" i="5"/>
  <c r="X469" i="5" s="1"/>
  <c r="W487" i="5"/>
  <c r="X487" i="5" s="1"/>
  <c r="T553" i="5"/>
  <c r="S553" i="5"/>
  <c r="M553" i="5"/>
  <c r="W563" i="5"/>
  <c r="X563" i="5" s="1"/>
  <c r="L563" i="5"/>
  <c r="T482" i="5"/>
  <c r="W485" i="5"/>
  <c r="X485" i="5" s="1"/>
  <c r="M501" i="5"/>
  <c r="S521" i="5"/>
  <c r="M521" i="5"/>
  <c r="T521" i="5"/>
  <c r="W529" i="5"/>
  <c r="X529" i="5" s="1"/>
  <c r="W537" i="5"/>
  <c r="X537" i="5" s="1"/>
  <c r="S569" i="5"/>
  <c r="L581" i="5"/>
  <c r="W581" i="5"/>
  <c r="X581" i="5" s="1"/>
  <c r="M518" i="5"/>
  <c r="T518" i="5"/>
  <c r="S518" i="5"/>
  <c r="M541" i="5"/>
  <c r="T541" i="5"/>
  <c r="S541" i="5"/>
  <c r="S550" i="5"/>
  <c r="W505" i="5"/>
  <c r="X505" i="5" s="1"/>
  <c r="W515" i="5"/>
  <c r="X515" i="5" s="1"/>
  <c r="L515" i="5"/>
  <c r="S561" i="5"/>
  <c r="M561" i="5"/>
  <c r="T561" i="5"/>
  <c r="P579" i="5"/>
  <c r="R579" i="5" s="1"/>
  <c r="W441" i="5"/>
  <c r="X441" i="5" s="1"/>
  <c r="T458" i="5"/>
  <c r="W496" i="5"/>
  <c r="X496" i="5" s="1"/>
  <c r="S529" i="5"/>
  <c r="P260" i="5"/>
  <c r="R260" i="5" s="1"/>
  <c r="W273" i="5"/>
  <c r="X273" i="5" s="1"/>
  <c r="P273" i="5"/>
  <c r="R273" i="5" s="1"/>
  <c r="P286" i="5"/>
  <c r="R286" i="5" s="1"/>
  <c r="W321" i="5"/>
  <c r="X321" i="5" s="1"/>
  <c r="P321" i="5"/>
  <c r="R321" i="5" s="1"/>
  <c r="L345" i="5"/>
  <c r="P356" i="5"/>
  <c r="R356" i="5" s="1"/>
  <c r="L358" i="5"/>
  <c r="L367" i="5"/>
  <c r="W369" i="5"/>
  <c r="X369" i="5" s="1"/>
  <c r="P369" i="5"/>
  <c r="L371" i="5"/>
  <c r="L380" i="5"/>
  <c r="P382" i="5"/>
  <c r="R382" i="5" s="1"/>
  <c r="P391" i="5"/>
  <c r="P394" i="5"/>
  <c r="R394" i="5" s="1"/>
  <c r="L397" i="5"/>
  <c r="W397" i="5"/>
  <c r="X397" i="5" s="1"/>
  <c r="L404" i="5"/>
  <c r="P414" i="5"/>
  <c r="R414" i="5" s="1"/>
  <c r="P439" i="5"/>
  <c r="R439" i="5" s="1"/>
  <c r="L457" i="5"/>
  <c r="L473" i="5"/>
  <c r="W473" i="5"/>
  <c r="X473" i="5" s="1"/>
  <c r="L481" i="5"/>
  <c r="L485" i="5"/>
  <c r="W489" i="5"/>
  <c r="X489" i="5" s="1"/>
  <c r="L493" i="5"/>
  <c r="L505" i="5"/>
  <c r="L519" i="5"/>
  <c r="W519" i="5"/>
  <c r="X519" i="5" s="1"/>
  <c r="M520" i="5"/>
  <c r="T520" i="5"/>
  <c r="W538" i="5"/>
  <c r="X538" i="5" s="1"/>
  <c r="L538" i="5"/>
  <c r="S545" i="5"/>
  <c r="T545" i="5"/>
  <c r="M545" i="5"/>
  <c r="L548" i="5"/>
  <c r="P598" i="5"/>
  <c r="R598" i="5" s="1"/>
  <c r="W455" i="5"/>
  <c r="X455" i="5" s="1"/>
  <c r="P455" i="5"/>
  <c r="R455" i="5" s="1"/>
  <c r="M471" i="5"/>
  <c r="T471" i="5"/>
  <c r="S488" i="5"/>
  <c r="M488" i="5"/>
  <c r="M494" i="5"/>
  <c r="T494" i="5"/>
  <c r="W502" i="5"/>
  <c r="X502" i="5" s="1"/>
  <c r="L502" i="5"/>
  <c r="W548" i="5"/>
  <c r="X548" i="5" s="1"/>
  <c r="S555" i="5"/>
  <c r="T555" i="5"/>
  <c r="M555" i="5"/>
  <c r="S572" i="5"/>
  <c r="T572" i="5"/>
  <c r="M572" i="5"/>
  <c r="W405" i="5"/>
  <c r="X405" i="5" s="1"/>
  <c r="W416" i="5"/>
  <c r="X416" i="5" s="1"/>
  <c r="W453" i="5"/>
  <c r="X453" i="5" s="1"/>
  <c r="W468" i="5"/>
  <c r="X468" i="5" s="1"/>
  <c r="L490" i="5"/>
  <c r="P500" i="5"/>
  <c r="R500" i="5" s="1"/>
  <c r="W501" i="5"/>
  <c r="X501" i="5" s="1"/>
  <c r="T504" i="5"/>
  <c r="S504" i="5"/>
  <c r="L507" i="5"/>
  <c r="W507" i="5"/>
  <c r="X507" i="5" s="1"/>
  <c r="P451" i="5"/>
  <c r="R451" i="5" s="1"/>
  <c r="W459" i="5"/>
  <c r="X459" i="5" s="1"/>
  <c r="W478" i="5"/>
  <c r="X478" i="5" s="1"/>
  <c r="L489" i="5"/>
  <c r="L497" i="5"/>
  <c r="L499" i="5"/>
  <c r="W499" i="5"/>
  <c r="X499" i="5" s="1"/>
  <c r="M504" i="5"/>
  <c r="T514" i="5"/>
  <c r="M514" i="5"/>
  <c r="S514" i="5"/>
  <c r="L543" i="5"/>
  <c r="W543" i="5"/>
  <c r="X543" i="5" s="1"/>
  <c r="S551" i="5"/>
  <c r="M551" i="5"/>
  <c r="T551" i="5"/>
  <c r="S564" i="5"/>
  <c r="M564" i="5"/>
  <c r="T564" i="5"/>
  <c r="S617" i="5"/>
  <c r="M617" i="5"/>
  <c r="T617" i="5"/>
  <c r="W463" i="5"/>
  <c r="X463" i="5" s="1"/>
  <c r="W491" i="5"/>
  <c r="X491" i="5" s="1"/>
  <c r="L496" i="5"/>
  <c r="L509" i="5"/>
  <c r="W509" i="5"/>
  <c r="X509" i="5" s="1"/>
  <c r="P509" i="5"/>
  <c r="R509" i="5" s="1"/>
  <c r="T516" i="5"/>
  <c r="S516" i="5"/>
  <c r="W393" i="5"/>
  <c r="X393" i="5" s="1"/>
  <c r="W399" i="5"/>
  <c r="X399" i="5" s="1"/>
  <c r="P404" i="5"/>
  <c r="R404" i="5" s="1"/>
  <c r="W410" i="5"/>
  <c r="X410" i="5" s="1"/>
  <c r="L414" i="5"/>
  <c r="L419" i="5"/>
  <c r="L432" i="5"/>
  <c r="L440" i="5"/>
  <c r="W442" i="5"/>
  <c r="X442" i="5" s="1"/>
  <c r="W451" i="5"/>
  <c r="X451" i="5" s="1"/>
  <c r="S494" i="5"/>
  <c r="S512" i="5"/>
  <c r="T512" i="5"/>
  <c r="S513" i="5"/>
  <c r="T517" i="5"/>
  <c r="S517" i="5"/>
  <c r="M517" i="5"/>
  <c r="M575" i="5"/>
  <c r="T575" i="5"/>
  <c r="W524" i="5"/>
  <c r="X524" i="5" s="1"/>
  <c r="S533" i="5"/>
  <c r="M533" i="5"/>
  <c r="T533" i="5"/>
  <c r="S535" i="5"/>
  <c r="M542" i="5"/>
  <c r="S542" i="5"/>
  <c r="T552" i="5"/>
  <c r="M552" i="5"/>
  <c r="W593" i="5"/>
  <c r="X593" i="5" s="1"/>
  <c r="L593" i="5"/>
  <c r="W609" i="5"/>
  <c r="X609" i="5" s="1"/>
  <c r="L609" i="5"/>
  <c r="W635" i="5"/>
  <c r="X635" i="5" s="1"/>
  <c r="L635" i="5"/>
  <c r="W465" i="5"/>
  <c r="X465" i="5" s="1"/>
  <c r="W477" i="5"/>
  <c r="X477" i="5" s="1"/>
  <c r="L477" i="5"/>
  <c r="W520" i="5"/>
  <c r="X520" i="5" s="1"/>
  <c r="L570" i="5"/>
  <c r="W570" i="5"/>
  <c r="X570" i="5" s="1"/>
  <c r="T595" i="5"/>
  <c r="M595" i="5"/>
  <c r="S595" i="5"/>
  <c r="W521" i="5"/>
  <c r="X521" i="5" s="1"/>
  <c r="T528" i="5"/>
  <c r="S528" i="5"/>
  <c r="M528" i="5"/>
  <c r="L531" i="5"/>
  <c r="W531" i="5"/>
  <c r="X531" i="5" s="1"/>
  <c r="T542" i="5"/>
  <c r="L562" i="5"/>
  <c r="T583" i="5"/>
  <c r="M583" i="5"/>
  <c r="S583" i="5"/>
  <c r="S596" i="5"/>
  <c r="T596" i="5"/>
  <c r="M596" i="5"/>
  <c r="L606" i="5"/>
  <c r="W606" i="5"/>
  <c r="X606" i="5" s="1"/>
  <c r="M566" i="5"/>
  <c r="T566" i="5"/>
  <c r="S566" i="5"/>
  <c r="W573" i="5"/>
  <c r="X573" i="5" s="1"/>
  <c r="L573" i="5"/>
  <c r="S574" i="5"/>
  <c r="T574" i="5"/>
  <c r="M574" i="5"/>
  <c r="T637" i="5"/>
  <c r="S637" i="5"/>
  <c r="M637" i="5"/>
  <c r="L524" i="5"/>
  <c r="W526" i="5"/>
  <c r="X526" i="5" s="1"/>
  <c r="L526" i="5"/>
  <c r="P526" i="5"/>
  <c r="R526" i="5" s="1"/>
  <c r="M547" i="5"/>
  <c r="T565" i="5"/>
  <c r="S565" i="5"/>
  <c r="T651" i="5"/>
  <c r="S651" i="5"/>
  <c r="M651" i="5"/>
  <c r="S587" i="5"/>
  <c r="M587" i="5"/>
  <c r="T625" i="5"/>
  <c r="M625" i="5"/>
  <c r="S625" i="5"/>
  <c r="M578" i="5"/>
  <c r="T578" i="5"/>
  <c r="L592" i="5"/>
  <c r="W592" i="5"/>
  <c r="X592" i="5" s="1"/>
  <c r="L603" i="5"/>
  <c r="P607" i="5"/>
  <c r="R607" i="5" s="1"/>
  <c r="S547" i="5"/>
  <c r="W551" i="5"/>
  <c r="X551" i="5" s="1"/>
  <c r="L568" i="5"/>
  <c r="W568" i="5"/>
  <c r="X568" i="5" s="1"/>
  <c r="L571" i="5"/>
  <c r="W571" i="5"/>
  <c r="X571" i="5" s="1"/>
  <c r="S584" i="5"/>
  <c r="M584" i="5"/>
  <c r="T584" i="5"/>
  <c r="T587" i="5"/>
  <c r="W603" i="5"/>
  <c r="X603" i="5" s="1"/>
  <c r="S608" i="5"/>
  <c r="M608" i="5"/>
  <c r="T608" i="5"/>
  <c r="S611" i="5"/>
  <c r="T611" i="5"/>
  <c r="T631" i="5"/>
  <c r="M631" i="5"/>
  <c r="S631" i="5"/>
  <c r="S633" i="5"/>
  <c r="T633" i="5"/>
  <c r="M633" i="5"/>
  <c r="P400" i="5"/>
  <c r="R400" i="5" s="1"/>
  <c r="L498" i="5"/>
  <c r="L510" i="5"/>
  <c r="W510" i="5"/>
  <c r="X510" i="5" s="1"/>
  <c r="S527" i="5"/>
  <c r="M527" i="5"/>
  <c r="M535" i="5"/>
  <c r="W553" i="5"/>
  <c r="X553" i="5" s="1"/>
  <c r="W555" i="5"/>
  <c r="X555" i="5" s="1"/>
  <c r="T589" i="5"/>
  <c r="S589" i="5"/>
  <c r="M611" i="5"/>
  <c r="T613" i="5"/>
  <c r="S613" i="5"/>
  <c r="M613" i="5"/>
  <c r="M621" i="5"/>
  <c r="T621" i="5"/>
  <c r="S621" i="5"/>
  <c r="M586" i="5"/>
  <c r="S586" i="5"/>
  <c r="W588" i="5"/>
  <c r="X588" i="5" s="1"/>
  <c r="W605" i="5"/>
  <c r="X605" i="5" s="1"/>
  <c r="L605" i="5"/>
  <c r="L588" i="5"/>
  <c r="S597" i="5"/>
  <c r="M597" i="5"/>
  <c r="T597" i="5"/>
  <c r="L601" i="5"/>
  <c r="W601" i="5"/>
  <c r="X601" i="5" s="1"/>
  <c r="L619" i="5"/>
  <c r="W619" i="5"/>
  <c r="X619" i="5" s="1"/>
  <c r="T663" i="5"/>
  <c r="S663" i="5"/>
  <c r="M663" i="5"/>
  <c r="P436" i="5"/>
  <c r="R436" i="5" s="1"/>
  <c r="P449" i="5"/>
  <c r="R449" i="5" s="1"/>
  <c r="P484" i="5"/>
  <c r="R484" i="5" s="1"/>
  <c r="W512" i="5"/>
  <c r="X512" i="5" s="1"/>
  <c r="W550" i="5"/>
  <c r="X550" i="5" s="1"/>
  <c r="L558" i="5"/>
  <c r="W574" i="5"/>
  <c r="X574" i="5" s="1"/>
  <c r="M590" i="5"/>
  <c r="T590" i="5"/>
  <c r="S590" i="5"/>
  <c r="W611" i="5"/>
  <c r="X611" i="5" s="1"/>
  <c r="M641" i="5"/>
  <c r="W646" i="5"/>
  <c r="X646" i="5" s="1"/>
  <c r="L664" i="5"/>
  <c r="W664" i="5"/>
  <c r="X664" i="5" s="1"/>
  <c r="W687" i="5"/>
  <c r="X687" i="5" s="1"/>
  <c r="L687" i="5"/>
  <c r="W565" i="5"/>
  <c r="X565" i="5" s="1"/>
  <c r="W575" i="5"/>
  <c r="X575" i="5" s="1"/>
  <c r="M602" i="5"/>
  <c r="T602" i="5"/>
  <c r="S602" i="5"/>
  <c r="L628" i="5"/>
  <c r="W628" i="5"/>
  <c r="X628" i="5" s="1"/>
  <c r="T647" i="5"/>
  <c r="M647" i="5"/>
  <c r="W649" i="5"/>
  <c r="X649" i="5" s="1"/>
  <c r="L649" i="5"/>
  <c r="T650" i="5"/>
  <c r="M650" i="5"/>
  <c r="P475" i="5"/>
  <c r="R475" i="5" s="1"/>
  <c r="W479" i="5"/>
  <c r="X479" i="5" s="1"/>
  <c r="P488" i="5"/>
  <c r="R488" i="5" s="1"/>
  <c r="L522" i="5"/>
  <c r="W539" i="5"/>
  <c r="X539" i="5" s="1"/>
  <c r="W589" i="5"/>
  <c r="X589" i="5" s="1"/>
  <c r="L612" i="5"/>
  <c r="W625" i="5"/>
  <c r="X625" i="5" s="1"/>
  <c r="S644" i="5"/>
  <c r="M644" i="5"/>
  <c r="L646" i="5"/>
  <c r="P655" i="5"/>
  <c r="R655" i="5" s="1"/>
  <c r="L655" i="5"/>
  <c r="W667" i="5"/>
  <c r="X667" i="5" s="1"/>
  <c r="L667" i="5"/>
  <c r="W675" i="5"/>
  <c r="X675" i="5" s="1"/>
  <c r="W597" i="5"/>
  <c r="X597" i="5" s="1"/>
  <c r="L607" i="5"/>
  <c r="L615" i="5"/>
  <c r="W615" i="5"/>
  <c r="X615" i="5" s="1"/>
  <c r="L624" i="5"/>
  <c r="M626" i="5"/>
  <c r="T626" i="5"/>
  <c r="L627" i="5"/>
  <c r="W634" i="5"/>
  <c r="X634" i="5" s="1"/>
  <c r="P576" i="5"/>
  <c r="R576" i="5" s="1"/>
  <c r="W576" i="5"/>
  <c r="X576" i="5" s="1"/>
  <c r="W579" i="5"/>
  <c r="X579" i="5" s="1"/>
  <c r="W585" i="5"/>
  <c r="X585" i="5" s="1"/>
  <c r="W598" i="5"/>
  <c r="X598" i="5" s="1"/>
  <c r="M614" i="5"/>
  <c r="T614" i="5"/>
  <c r="S614" i="5"/>
  <c r="L616" i="5"/>
  <c r="M648" i="5"/>
  <c r="T648" i="5"/>
  <c r="L675" i="5"/>
  <c r="W639" i="5"/>
  <c r="X639" i="5" s="1"/>
  <c r="L640" i="5"/>
  <c r="P641" i="5"/>
  <c r="R641" i="5" s="1"/>
  <c r="W658" i="5"/>
  <c r="X658" i="5" s="1"/>
  <c r="L658" i="5"/>
  <c r="L532" i="5"/>
  <c r="L534" i="5"/>
  <c r="S560" i="5"/>
  <c r="M560" i="5"/>
  <c r="L580" i="5"/>
  <c r="W583" i="5"/>
  <c r="X583" i="5" s="1"/>
  <c r="W599" i="5"/>
  <c r="X599" i="5" s="1"/>
  <c r="W622" i="5"/>
  <c r="X622" i="5" s="1"/>
  <c r="L622" i="5"/>
  <c r="L634" i="5"/>
  <c r="W640" i="5"/>
  <c r="X640" i="5" s="1"/>
  <c r="S647" i="5"/>
  <c r="S650" i="5"/>
  <c r="W666" i="5"/>
  <c r="X666" i="5" s="1"/>
  <c r="L666" i="5"/>
  <c r="T669" i="5"/>
  <c r="S669" i="5"/>
  <c r="M669" i="5"/>
  <c r="W674" i="5"/>
  <c r="X674" i="5" s="1"/>
  <c r="W691" i="5"/>
  <c r="X691" i="5" s="1"/>
  <c r="L691" i="5"/>
  <c r="W623" i="5"/>
  <c r="X623" i="5" s="1"/>
  <c r="W636" i="5"/>
  <c r="X636" i="5" s="1"/>
  <c r="L643" i="5"/>
  <c r="W527" i="5"/>
  <c r="X527" i="5" s="1"/>
  <c r="L559" i="5"/>
  <c r="L567" i="5"/>
  <c r="L576" i="5"/>
  <c r="L585" i="5"/>
  <c r="L594" i="5"/>
  <c r="L598" i="5"/>
  <c r="W600" i="5"/>
  <c r="X600" i="5" s="1"/>
  <c r="M629" i="5"/>
  <c r="S629" i="5"/>
  <c r="W637" i="5"/>
  <c r="X637" i="5" s="1"/>
  <c r="L639" i="5"/>
  <c r="S668" i="5"/>
  <c r="T668" i="5"/>
  <c r="L546" i="5"/>
  <c r="T560" i="5"/>
  <c r="W564" i="5"/>
  <c r="X564" i="5" s="1"/>
  <c r="W587" i="5"/>
  <c r="X587" i="5" s="1"/>
  <c r="L599" i="5"/>
  <c r="W607" i="5"/>
  <c r="X607" i="5" s="1"/>
  <c r="W624" i="5"/>
  <c r="X624" i="5" s="1"/>
  <c r="W627" i="5"/>
  <c r="X627" i="5" s="1"/>
  <c r="L636" i="5"/>
  <c r="W650" i="5"/>
  <c r="X650" i="5" s="1"/>
  <c r="L674" i="5"/>
  <c r="L697" i="5"/>
  <c r="S720" i="5"/>
  <c r="M720" i="5"/>
  <c r="T720" i="5"/>
  <c r="P653" i="5"/>
  <c r="R653" i="5" s="1"/>
  <c r="S694" i="5"/>
  <c r="M694" i="5"/>
  <c r="M714" i="5"/>
  <c r="T714" i="5"/>
  <c r="S714" i="5"/>
  <c r="M721" i="5"/>
  <c r="S721" i="5"/>
  <c r="W706" i="5"/>
  <c r="X706" i="5" s="1"/>
  <c r="L706" i="5"/>
  <c r="W728" i="5"/>
  <c r="X728" i="5" s="1"/>
  <c r="L728" i="5"/>
  <c r="T721" i="5"/>
  <c r="M672" i="5"/>
  <c r="T672" i="5"/>
  <c r="L698" i="5"/>
  <c r="M679" i="5"/>
  <c r="S679" i="5"/>
  <c r="S779" i="5"/>
  <c r="M779" i="5"/>
  <c r="T779" i="5"/>
  <c r="L642" i="5"/>
  <c r="L671" i="5"/>
  <c r="S696" i="5"/>
  <c r="W682" i="5"/>
  <c r="X682" i="5" s="1"/>
  <c r="M684" i="5"/>
  <c r="S684" i="5"/>
  <c r="L689" i="5"/>
  <c r="W689" i="5"/>
  <c r="X689" i="5" s="1"/>
  <c r="T696" i="5"/>
  <c r="W698" i="5"/>
  <c r="X698" i="5" s="1"/>
  <c r="T693" i="5"/>
  <c r="S693" i="5"/>
  <c r="M708" i="5"/>
  <c r="S708" i="5"/>
  <c r="T708" i="5"/>
  <c r="W735" i="5"/>
  <c r="X735" i="5" s="1"/>
  <c r="L735" i="5"/>
  <c r="M740" i="5"/>
  <c r="T740" i="5"/>
  <c r="S740" i="5"/>
  <c r="W503" i="5"/>
  <c r="X503" i="5" s="1"/>
  <c r="W514" i="5"/>
  <c r="X514" i="5" s="1"/>
  <c r="P536" i="5"/>
  <c r="R536" i="5" s="1"/>
  <c r="W557" i="5"/>
  <c r="X557" i="5" s="1"/>
  <c r="P561" i="5"/>
  <c r="R561" i="5" s="1"/>
  <c r="W561" i="5"/>
  <c r="X561" i="5" s="1"/>
  <c r="W613" i="5"/>
  <c r="X613" i="5" s="1"/>
  <c r="L618" i="5"/>
  <c r="W618" i="5"/>
  <c r="X618" i="5" s="1"/>
  <c r="W631" i="5"/>
  <c r="X631" i="5" s="1"/>
  <c r="P633" i="5"/>
  <c r="R633" i="5" s="1"/>
  <c r="W633" i="5"/>
  <c r="X633" i="5" s="1"/>
  <c r="W651" i="5"/>
  <c r="X651" i="5" s="1"/>
  <c r="L652" i="5"/>
  <c r="L677" i="5"/>
  <c r="M680" i="5"/>
  <c r="L682" i="5"/>
  <c r="T684" i="5"/>
  <c r="L688" i="5"/>
  <c r="W688" i="5"/>
  <c r="X688" i="5" s="1"/>
  <c r="S705" i="5"/>
  <c r="M705" i="5"/>
  <c r="M711" i="5"/>
  <c r="S711" i="5"/>
  <c r="L719" i="5"/>
  <c r="W719" i="5"/>
  <c r="X719" i="5" s="1"/>
  <c r="W693" i="5"/>
  <c r="X693" i="5" s="1"/>
  <c r="L746" i="5"/>
  <c r="W746" i="5"/>
  <c r="X746" i="5" s="1"/>
  <c r="L755" i="5"/>
  <c r="S776" i="5"/>
  <c r="M776" i="5"/>
  <c r="T776" i="5"/>
  <c r="L511" i="5"/>
  <c r="P516" i="5"/>
  <c r="R516" i="5" s="1"/>
  <c r="L523" i="5"/>
  <c r="L645" i="5"/>
  <c r="S744" i="5"/>
  <c r="W750" i="5"/>
  <c r="X750" i="5" s="1"/>
  <c r="W755" i="5"/>
  <c r="X755" i="5" s="1"/>
  <c r="S774" i="5"/>
  <c r="T774" i="5"/>
  <c r="M774" i="5"/>
  <c r="L676" i="5"/>
  <c r="T712" i="5"/>
  <c r="S712" i="5"/>
  <c r="L718" i="5"/>
  <c r="W718" i="5"/>
  <c r="X718" i="5" s="1"/>
  <c r="T734" i="5"/>
  <c r="M734" i="5"/>
  <c r="T744" i="5"/>
  <c r="M764" i="5"/>
  <c r="T764" i="5"/>
  <c r="S764" i="5"/>
  <c r="S723" i="5"/>
  <c r="L743" i="5"/>
  <c r="W743" i="5"/>
  <c r="X743" i="5" s="1"/>
  <c r="L750" i="5"/>
  <c r="W699" i="5"/>
  <c r="X699" i="5" s="1"/>
  <c r="M704" i="5"/>
  <c r="P710" i="5"/>
  <c r="R710" i="5" s="1"/>
  <c r="L710" i="5"/>
  <c r="W710" i="5"/>
  <c r="X710" i="5" s="1"/>
  <c r="T723" i="5"/>
  <c r="L732" i="5"/>
  <c r="L739" i="5"/>
  <c r="L745" i="5"/>
  <c r="W745" i="5"/>
  <c r="X745" i="5" s="1"/>
  <c r="P755" i="5"/>
  <c r="R755" i="5" s="1"/>
  <c r="M726" i="5"/>
  <c r="T726" i="5"/>
  <c r="W752" i="5"/>
  <c r="X752" i="5" s="1"/>
  <c r="L752" i="5"/>
  <c r="L556" i="5"/>
  <c r="P591" i="5"/>
  <c r="R591" i="5" s="1"/>
  <c r="P595" i="5"/>
  <c r="R595" i="5" s="1"/>
  <c r="L604" i="5"/>
  <c r="L685" i="5"/>
  <c r="W690" i="5"/>
  <c r="X690" i="5" s="1"/>
  <c r="S692" i="5"/>
  <c r="L695" i="5"/>
  <c r="L703" i="5"/>
  <c r="M709" i="5"/>
  <c r="T709" i="5"/>
  <c r="S709" i="5"/>
  <c r="S726" i="5"/>
  <c r="S734" i="5"/>
  <c r="L737" i="5"/>
  <c r="W737" i="5"/>
  <c r="X737" i="5" s="1"/>
  <c r="T754" i="5"/>
  <c r="M754" i="5"/>
  <c r="L762" i="5"/>
  <c r="W762" i="5"/>
  <c r="X762" i="5" s="1"/>
  <c r="W641" i="5"/>
  <c r="X641" i="5" s="1"/>
  <c r="L662" i="5"/>
  <c r="W669" i="5"/>
  <c r="X669" i="5" s="1"/>
  <c r="L678" i="5"/>
  <c r="L700" i="5"/>
  <c r="L701" i="5"/>
  <c r="W723" i="5"/>
  <c r="X723" i="5" s="1"/>
  <c r="W729" i="5"/>
  <c r="X729" i="5" s="1"/>
  <c r="L729" i="5"/>
  <c r="M756" i="5"/>
  <c r="S756" i="5"/>
  <c r="T756" i="5"/>
  <c r="U756" i="5" s="1"/>
  <c r="V756" i="5" s="1"/>
  <c r="M741" i="5"/>
  <c r="T741" i="5"/>
  <c r="T731" i="5"/>
  <c r="M731" i="5"/>
  <c r="M771" i="5"/>
  <c r="S782" i="5"/>
  <c r="M782" i="5"/>
  <c r="T782" i="5"/>
  <c r="W801" i="5"/>
  <c r="X801" i="5" s="1"/>
  <c r="L801" i="5"/>
  <c r="S818" i="5"/>
  <c r="T818" i="5"/>
  <c r="T802" i="5"/>
  <c r="S802" i="5"/>
  <c r="M802" i="5"/>
  <c r="W830" i="5"/>
  <c r="X830" i="5" s="1"/>
  <c r="L830" i="5"/>
  <c r="L798" i="5"/>
  <c r="W815" i="5"/>
  <c r="X815" i="5" s="1"/>
  <c r="S822" i="5"/>
  <c r="M822" i="5"/>
  <c r="L770" i="5"/>
  <c r="L775" i="5"/>
  <c r="W798" i="5"/>
  <c r="X798" i="5" s="1"/>
  <c r="T855" i="5"/>
  <c r="M855" i="5"/>
  <c r="S855" i="5"/>
  <c r="W753" i="5"/>
  <c r="X753" i="5" s="1"/>
  <c r="L753" i="5"/>
  <c r="T758" i="5"/>
  <c r="M759" i="5"/>
  <c r="W764" i="5"/>
  <c r="X764" i="5" s="1"/>
  <c r="L772" i="5"/>
  <c r="W772" i="5"/>
  <c r="X772" i="5" s="1"/>
  <c r="W791" i="5"/>
  <c r="X791" i="5" s="1"/>
  <c r="L815" i="5"/>
  <c r="T822" i="5"/>
  <c r="S846" i="5"/>
  <c r="M846" i="5"/>
  <c r="T846" i="5"/>
  <c r="W657" i="5"/>
  <c r="X657" i="5" s="1"/>
  <c r="W670" i="5"/>
  <c r="X670" i="5" s="1"/>
  <c r="W705" i="5"/>
  <c r="X705" i="5" s="1"/>
  <c r="P705" i="5"/>
  <c r="W712" i="5"/>
  <c r="X712" i="5" s="1"/>
  <c r="M727" i="5"/>
  <c r="W736" i="5"/>
  <c r="X736" i="5" s="1"/>
  <c r="W741" i="5"/>
  <c r="X741" i="5" s="1"/>
  <c r="W767" i="5"/>
  <c r="X767" i="5" s="1"/>
  <c r="S787" i="5"/>
  <c r="M787" i="5"/>
  <c r="T787" i="5"/>
  <c r="W789" i="5"/>
  <c r="X789" i="5" s="1"/>
  <c r="L789" i="5"/>
  <c r="M816" i="5"/>
  <c r="S816" i="5"/>
  <c r="T816" i="5"/>
  <c r="M818" i="5"/>
  <c r="W765" i="5"/>
  <c r="X765" i="5" s="1"/>
  <c r="T791" i="5"/>
  <c r="S791" i="5"/>
  <c r="M791" i="5"/>
  <c r="L793" i="5"/>
  <c r="W793" i="5"/>
  <c r="X793" i="5" s="1"/>
  <c r="W803" i="5"/>
  <c r="X803" i="5" s="1"/>
  <c r="S838" i="5"/>
  <c r="T838" i="5"/>
  <c r="T763" i="5"/>
  <c r="S763" i="5"/>
  <c r="L713" i="5"/>
  <c r="W717" i="5"/>
  <c r="X717" i="5" s="1"/>
  <c r="L730" i="5"/>
  <c r="W730" i="5"/>
  <c r="X730" i="5" s="1"/>
  <c r="L736" i="5"/>
  <c r="M738" i="5"/>
  <c r="T738" i="5"/>
  <c r="S738" i="5"/>
  <c r="L748" i="5"/>
  <c r="W788" i="5"/>
  <c r="X788" i="5" s="1"/>
  <c r="L788" i="5"/>
  <c r="T790" i="5"/>
  <c r="S790" i="5"/>
  <c r="M790" i="5"/>
  <c r="W681" i="5"/>
  <c r="X681" i="5" s="1"/>
  <c r="L683" i="5"/>
  <c r="W694" i="5"/>
  <c r="X694" i="5" s="1"/>
  <c r="L722" i="5"/>
  <c r="L725" i="5"/>
  <c r="W725" i="5"/>
  <c r="X725" i="5" s="1"/>
  <c r="T727" i="5"/>
  <c r="W740" i="5"/>
  <c r="X740" i="5" s="1"/>
  <c r="L751" i="5"/>
  <c r="L760" i="5"/>
  <c r="L765" i="5"/>
  <c r="W776" i="5"/>
  <c r="X776" i="5" s="1"/>
  <c r="S851" i="5"/>
  <c r="T851" i="5"/>
  <c r="M851" i="5"/>
  <c r="M842" i="5"/>
  <c r="T847" i="5"/>
  <c r="U847" i="5" s="1"/>
  <c r="V847" i="5" s="1"/>
  <c r="S847" i="5"/>
  <c r="M847" i="5"/>
  <c r="W850" i="5"/>
  <c r="X850" i="5" s="1"/>
  <c r="M852" i="5"/>
  <c r="T852" i="5"/>
  <c r="S852" i="5"/>
  <c r="M863" i="5"/>
  <c r="T863" i="5"/>
  <c r="S863" i="5"/>
  <c r="T845" i="5"/>
  <c r="M845" i="5"/>
  <c r="S845" i="5"/>
  <c r="L783" i="5"/>
  <c r="W783" i="5"/>
  <c r="X783" i="5" s="1"/>
  <c r="W810" i="5"/>
  <c r="X810" i="5" s="1"/>
  <c r="T814" i="5"/>
  <c r="S814" i="5"/>
  <c r="T826" i="5"/>
  <c r="M826" i="5"/>
  <c r="W836" i="5"/>
  <c r="X836" i="5" s="1"/>
  <c r="L850" i="5"/>
  <c r="W860" i="5"/>
  <c r="X860" i="5" s="1"/>
  <c r="L860" i="5"/>
  <c r="U792" i="5"/>
  <c r="V792" i="5" s="1"/>
  <c r="L799" i="5"/>
  <c r="W799" i="5"/>
  <c r="X799" i="5" s="1"/>
  <c r="W800" i="5"/>
  <c r="X800" i="5" s="1"/>
  <c r="L811" i="5"/>
  <c r="M824" i="5"/>
  <c r="S824" i="5"/>
  <c r="W813" i="5"/>
  <c r="X813" i="5" s="1"/>
  <c r="L813" i="5"/>
  <c r="W817" i="5"/>
  <c r="X817" i="5" s="1"/>
  <c r="W819" i="5"/>
  <c r="X819" i="5" s="1"/>
  <c r="W834" i="5"/>
  <c r="X834" i="5" s="1"/>
  <c r="L834" i="5"/>
  <c r="S866" i="5"/>
  <c r="T866" i="5"/>
  <c r="M866" i="5"/>
  <c r="L742" i="5"/>
  <c r="W742" i="5"/>
  <c r="X742" i="5" s="1"/>
  <c r="L757" i="5"/>
  <c r="W757" i="5"/>
  <c r="X757" i="5" s="1"/>
  <c r="P763" i="5"/>
  <c r="R763" i="5" s="1"/>
  <c r="L781" i="5"/>
  <c r="W781" i="5"/>
  <c r="X781" i="5" s="1"/>
  <c r="P786" i="5"/>
  <c r="L810" i="5"/>
  <c r="W821" i="5"/>
  <c r="X821" i="5" s="1"/>
  <c r="W823" i="5"/>
  <c r="X823" i="5" s="1"/>
  <c r="M825" i="5"/>
  <c r="S826" i="5"/>
  <c r="L836" i="5"/>
  <c r="W839" i="5"/>
  <c r="X839" i="5" s="1"/>
  <c r="L839" i="5"/>
  <c r="W862" i="5"/>
  <c r="X862" i="5" s="1"/>
  <c r="L862" i="5"/>
  <c r="S871" i="5"/>
  <c r="M871" i="5"/>
  <c r="T871" i="5"/>
  <c r="S902" i="5"/>
  <c r="M902" i="5"/>
  <c r="T902" i="5"/>
  <c r="P731" i="5"/>
  <c r="R731" i="5" s="1"/>
  <c r="W779" i="5"/>
  <c r="X779" i="5" s="1"/>
  <c r="T825" i="5"/>
  <c r="M831" i="5"/>
  <c r="W777" i="5"/>
  <c r="X777" i="5" s="1"/>
  <c r="L777" i="5"/>
  <c r="L794" i="5"/>
  <c r="W794" i="5"/>
  <c r="X794" i="5" s="1"/>
  <c r="T800" i="5"/>
  <c r="M800" i="5"/>
  <c r="W827" i="5"/>
  <c r="X827" i="5" s="1"/>
  <c r="L827" i="5"/>
  <c r="W867" i="5"/>
  <c r="X867" i="5" s="1"/>
  <c r="L867" i="5"/>
  <c r="W807" i="5"/>
  <c r="X807" i="5" s="1"/>
  <c r="L808" i="5"/>
  <c r="L817" i="5"/>
  <c r="L819" i="5"/>
  <c r="T821" i="5"/>
  <c r="S821" i="5"/>
  <c r="M821" i="5"/>
  <c r="S823" i="5"/>
  <c r="M823" i="5"/>
  <c r="S833" i="5"/>
  <c r="W891" i="5"/>
  <c r="X891" i="5" s="1"/>
  <c r="L891" i="5"/>
  <c r="M910" i="5"/>
  <c r="T910" i="5"/>
  <c r="S910" i="5"/>
  <c r="S859" i="5"/>
  <c r="S870" i="5"/>
  <c r="T870" i="5"/>
  <c r="M870" i="5"/>
  <c r="M876" i="5"/>
  <c r="S876" i="5"/>
  <c r="M884" i="5"/>
  <c r="S884" i="5"/>
  <c r="S925" i="5"/>
  <c r="T925" i="5"/>
  <c r="M925" i="5"/>
  <c r="W931" i="5"/>
  <c r="X931" i="5" s="1"/>
  <c r="L931" i="5"/>
  <c r="L796" i="5"/>
  <c r="P805" i="5"/>
  <c r="R805" i="5" s="1"/>
  <c r="L805" i="5"/>
  <c r="W805" i="5"/>
  <c r="X805" i="5" s="1"/>
  <c r="M828" i="5"/>
  <c r="S828" i="5"/>
  <c r="S849" i="5"/>
  <c r="M865" i="5"/>
  <c r="L878" i="5"/>
  <c r="S883" i="5"/>
  <c r="W913" i="5"/>
  <c r="X913" i="5" s="1"/>
  <c r="L913" i="5"/>
  <c r="M920" i="5"/>
  <c r="S920" i="5"/>
  <c r="P716" i="5"/>
  <c r="L769" i="5"/>
  <c r="W769" i="5"/>
  <c r="X769" i="5" s="1"/>
  <c r="W812" i="5"/>
  <c r="X812" i="5" s="1"/>
  <c r="T837" i="5"/>
  <c r="W843" i="5"/>
  <c r="X843" i="5" s="1"/>
  <c r="W854" i="5"/>
  <c r="X854" i="5" s="1"/>
  <c r="W869" i="5"/>
  <c r="X869" i="5" s="1"/>
  <c r="S877" i="5"/>
  <c r="M877" i="5"/>
  <c r="S881" i="5"/>
  <c r="T883" i="5"/>
  <c r="T903" i="5"/>
  <c r="S903" i="5"/>
  <c r="S914" i="5"/>
  <c r="M914" i="5"/>
  <c r="T927" i="5"/>
  <c r="M927" i="5"/>
  <c r="T929" i="5"/>
  <c r="M929" i="5"/>
  <c r="W932" i="5"/>
  <c r="X932" i="5" s="1"/>
  <c r="L932" i="5"/>
  <c r="W847" i="5"/>
  <c r="X847" i="5" s="1"/>
  <c r="W858" i="5"/>
  <c r="X858" i="5" s="1"/>
  <c r="T865" i="5"/>
  <c r="T876" i="5"/>
  <c r="T884" i="5"/>
  <c r="W949" i="5"/>
  <c r="X949" i="5" s="1"/>
  <c r="L949" i="5"/>
  <c r="W875" i="5"/>
  <c r="X875" i="5" s="1"/>
  <c r="L875" i="5"/>
  <c r="T895" i="5"/>
  <c r="W871" i="5"/>
  <c r="X871" i="5" s="1"/>
  <c r="W910" i="5"/>
  <c r="X910" i="5" s="1"/>
  <c r="W917" i="5"/>
  <c r="X917" i="5" s="1"/>
  <c r="L917" i="5"/>
  <c r="T941" i="5"/>
  <c r="S941" i="5"/>
  <c r="M941" i="5"/>
  <c r="L784" i="5"/>
  <c r="L843" i="5"/>
  <c r="M861" i="5"/>
  <c r="S861" i="5"/>
  <c r="W865" i="5"/>
  <c r="X865" i="5" s="1"/>
  <c r="W887" i="5"/>
  <c r="X887" i="5" s="1"/>
  <c r="L887" i="5"/>
  <c r="T893" i="5"/>
  <c r="M893" i="5"/>
  <c r="W898" i="5"/>
  <c r="X898" i="5" s="1"/>
  <c r="L898" i="5"/>
  <c r="S899" i="5"/>
  <c r="M899" i="5"/>
  <c r="M912" i="5"/>
  <c r="S926" i="5"/>
  <c r="T926" i="5"/>
  <c r="T869" i="5"/>
  <c r="M869" i="5"/>
  <c r="M900" i="5"/>
  <c r="T900" i="5"/>
  <c r="S900" i="5"/>
  <c r="L904" i="5"/>
  <c r="W904" i="5"/>
  <c r="X904" i="5" s="1"/>
  <c r="M926" i="5"/>
  <c r="S950" i="5"/>
  <c r="M950" i="5"/>
  <c r="T950" i="5"/>
  <c r="T828" i="5"/>
  <c r="W841" i="5"/>
  <c r="X841" i="5" s="1"/>
  <c r="L854" i="5"/>
  <c r="L856" i="5"/>
  <c r="W856" i="5"/>
  <c r="X856" i="5" s="1"/>
  <c r="T861" i="5"/>
  <c r="T877" i="5"/>
  <c r="W934" i="5"/>
  <c r="X934" i="5" s="1"/>
  <c r="L934" i="5"/>
  <c r="T946" i="5"/>
  <c r="S946" i="5"/>
  <c r="M946" i="5"/>
  <c r="L832" i="5"/>
  <c r="W832" i="5"/>
  <c r="X832" i="5" s="1"/>
  <c r="W845" i="5"/>
  <c r="X845" i="5" s="1"/>
  <c r="S858" i="5"/>
  <c r="T858" i="5"/>
  <c r="M858" i="5"/>
  <c r="S882" i="5"/>
  <c r="T882" i="5"/>
  <c r="M882" i="5"/>
  <c r="M908" i="5"/>
  <c r="T908" i="5"/>
  <c r="S908" i="5"/>
  <c r="M909" i="5"/>
  <c r="T909" i="5"/>
  <c r="S909" i="5"/>
  <c r="W878" i="5"/>
  <c r="X878" i="5" s="1"/>
  <c r="W886" i="5"/>
  <c r="X886" i="5" s="1"/>
  <c r="L886" i="5"/>
  <c r="M897" i="5"/>
  <c r="T897" i="5"/>
  <c r="S907" i="5"/>
  <c r="M907" i="5"/>
  <c r="T912" i="5"/>
  <c r="W935" i="5"/>
  <c r="X935" i="5" s="1"/>
  <c r="L935" i="5"/>
  <c r="L820" i="5"/>
  <c r="W863" i="5"/>
  <c r="X863" i="5" s="1"/>
  <c r="W899" i="5"/>
  <c r="X899" i="5" s="1"/>
  <c r="T923" i="5"/>
  <c r="M924" i="5"/>
  <c r="S924" i="5"/>
  <c r="W926" i="5"/>
  <c r="X926" i="5" s="1"/>
  <c r="L940" i="5"/>
  <c r="W953" i="5"/>
  <c r="X953" i="5" s="1"/>
  <c r="M1028" i="5"/>
  <c r="T1028" i="5"/>
  <c r="S1028" i="5"/>
  <c r="L749" i="5"/>
  <c r="L761" i="5"/>
  <c r="L773" i="5"/>
  <c r="L785" i="5"/>
  <c r="L797" i="5"/>
  <c r="L809" i="5"/>
  <c r="W908" i="5"/>
  <c r="X908" i="5" s="1"/>
  <c r="P922" i="5"/>
  <c r="R922" i="5" s="1"/>
  <c r="L951" i="5"/>
  <c r="P951" i="5"/>
  <c r="R951" i="5" s="1"/>
  <c r="T981" i="5"/>
  <c r="S981" i="5"/>
  <c r="M981" i="5"/>
  <c r="M944" i="5"/>
  <c r="S944" i="5"/>
  <c r="W983" i="5"/>
  <c r="X983" i="5" s="1"/>
  <c r="L983" i="5"/>
  <c r="T944" i="5"/>
  <c r="T1016" i="5"/>
  <c r="S1016" i="5"/>
  <c r="S1047" i="5"/>
  <c r="T1047" i="5"/>
  <c r="M1047" i="5"/>
  <c r="M919" i="5"/>
  <c r="S919" i="5"/>
  <c r="W950" i="5"/>
  <c r="X950" i="5" s="1"/>
  <c r="P956" i="5"/>
  <c r="R956" i="5" s="1"/>
  <c r="P822" i="5"/>
  <c r="R822" i="5" s="1"/>
  <c r="L844" i="5"/>
  <c r="P844" i="5"/>
  <c r="R844" i="5" s="1"/>
  <c r="L874" i="5"/>
  <c r="T889" i="5"/>
  <c r="W895" i="5"/>
  <c r="X895" i="5" s="1"/>
  <c r="M921" i="5"/>
  <c r="P926" i="5"/>
  <c r="R926" i="5" s="1"/>
  <c r="L930" i="5"/>
  <c r="L938" i="5"/>
  <c r="T945" i="5"/>
  <c r="S945" i="5"/>
  <c r="S991" i="5"/>
  <c r="M991" i="5"/>
  <c r="T991" i="5"/>
  <c r="T994" i="5"/>
  <c r="S994" i="5"/>
  <c r="M994" i="5"/>
  <c r="T915" i="5"/>
  <c r="M915" i="5"/>
  <c r="T939" i="5"/>
  <c r="S939" i="5"/>
  <c r="S978" i="5"/>
  <c r="T978" i="5"/>
  <c r="M978" i="5"/>
  <c r="T919" i="5"/>
  <c r="T921" i="5"/>
  <c r="M939" i="5"/>
  <c r="W947" i="5"/>
  <c r="X947" i="5" s="1"/>
  <c r="L947" i="5"/>
  <c r="T965" i="5"/>
  <c r="S965" i="5"/>
  <c r="M965" i="5"/>
  <c r="M971" i="5"/>
  <c r="T971" i="5"/>
  <c r="S971" i="5"/>
  <c r="T969" i="5"/>
  <c r="M969" i="5"/>
  <c r="P838" i="5"/>
  <c r="R838" i="5" s="1"/>
  <c r="W851" i="5"/>
  <c r="X851" i="5" s="1"/>
  <c r="P859" i="5"/>
  <c r="R859" i="5" s="1"/>
  <c r="W882" i="5"/>
  <c r="X882" i="5" s="1"/>
  <c r="S906" i="5"/>
  <c r="W911" i="5"/>
  <c r="X911" i="5" s="1"/>
  <c r="S915" i="5"/>
  <c r="T922" i="5"/>
  <c r="S923" i="5"/>
  <c r="L942" i="5"/>
  <c r="W946" i="5"/>
  <c r="X946" i="5" s="1"/>
  <c r="L953" i="5"/>
  <c r="T962" i="5"/>
  <c r="W966" i="5"/>
  <c r="X966" i="5" s="1"/>
  <c r="L966" i="5"/>
  <c r="M972" i="5"/>
  <c r="T972" i="5"/>
  <c r="S972" i="5"/>
  <c r="S990" i="5"/>
  <c r="M990" i="5"/>
  <c r="T990" i="5"/>
  <c r="T999" i="5"/>
  <c r="S999" i="5"/>
  <c r="M999" i="5"/>
  <c r="L880" i="5"/>
  <c r="P889" i="5"/>
  <c r="R889" i="5" s="1"/>
  <c r="P906" i="5"/>
  <c r="R906" i="5" s="1"/>
  <c r="P915" i="5"/>
  <c r="R915" i="5" s="1"/>
  <c r="P919" i="5"/>
  <c r="R919" i="5" s="1"/>
  <c r="L928" i="5"/>
  <c r="P928" i="5"/>
  <c r="R928" i="5" s="1"/>
  <c r="M997" i="5"/>
  <c r="T1005" i="5"/>
  <c r="S1005" i="5"/>
  <c r="M1008" i="5"/>
  <c r="S1008" i="5"/>
  <c r="M1020" i="5"/>
  <c r="T1020" i="5"/>
  <c r="L1010" i="5"/>
  <c r="S1021" i="5"/>
  <c r="M1021" i="5"/>
  <c r="W923" i="5"/>
  <c r="X923" i="5" s="1"/>
  <c r="T963" i="5"/>
  <c r="S963" i="5"/>
  <c r="L970" i="5"/>
  <c r="M985" i="5"/>
  <c r="T985" i="5"/>
  <c r="L1003" i="5"/>
  <c r="W1007" i="5"/>
  <c r="X1007" i="5" s="1"/>
  <c r="S1009" i="5"/>
  <c r="T1009" i="5"/>
  <c r="W1045" i="5"/>
  <c r="X1045" i="5" s="1"/>
  <c r="L1045" i="5"/>
  <c r="P866" i="5"/>
  <c r="R866" i="5" s="1"/>
  <c r="P879" i="5"/>
  <c r="R879" i="5" s="1"/>
  <c r="P883" i="5"/>
  <c r="R883" i="5" s="1"/>
  <c r="W889" i="5"/>
  <c r="X889" i="5" s="1"/>
  <c r="L892" i="5"/>
  <c r="P892" i="5"/>
  <c r="R892" i="5" s="1"/>
  <c r="W893" i="5"/>
  <c r="X893" i="5" s="1"/>
  <c r="P896" i="5"/>
  <c r="R896" i="5" s="1"/>
  <c r="W902" i="5"/>
  <c r="X902" i="5" s="1"/>
  <c r="W906" i="5"/>
  <c r="X906" i="5" s="1"/>
  <c r="P914" i="5"/>
  <c r="R914" i="5" s="1"/>
  <c r="W915" i="5"/>
  <c r="X915" i="5" s="1"/>
  <c r="P918" i="5"/>
  <c r="R918" i="5" s="1"/>
  <c r="W919" i="5"/>
  <c r="X919" i="5" s="1"/>
  <c r="P927" i="5"/>
  <c r="R927" i="5" s="1"/>
  <c r="S948" i="5"/>
  <c r="M954" i="5"/>
  <c r="W970" i="5"/>
  <c r="X970" i="5" s="1"/>
  <c r="L987" i="5"/>
  <c r="T1001" i="5"/>
  <c r="S1001" i="5"/>
  <c r="L973" i="5"/>
  <c r="L979" i="5"/>
  <c r="T989" i="5"/>
  <c r="S989" i="5"/>
  <c r="W991" i="5"/>
  <c r="X991" i="5" s="1"/>
  <c r="W994" i="5"/>
  <c r="X994" i="5" s="1"/>
  <c r="U1008" i="5"/>
  <c r="V1008" i="5" s="1"/>
  <c r="M1017" i="5"/>
  <c r="S1017" i="5"/>
  <c r="S1022" i="5"/>
  <c r="T1022" i="5"/>
  <c r="U1022" i="5" s="1"/>
  <c r="V1022" i="5" s="1"/>
  <c r="W1046" i="5"/>
  <c r="X1046" i="5" s="1"/>
  <c r="L1046" i="5"/>
  <c r="L992" i="5"/>
  <c r="M1014" i="5"/>
  <c r="T1015" i="5"/>
  <c r="M1015" i="5"/>
  <c r="M1022" i="5"/>
  <c r="T1021" i="5"/>
  <c r="T1025" i="5"/>
  <c r="S1025" i="5"/>
  <c r="W995" i="5"/>
  <c r="X995" i="5" s="1"/>
  <c r="L995" i="5"/>
  <c r="L998" i="5"/>
  <c r="M1019" i="5"/>
  <c r="S1019" i="5"/>
  <c r="M1025" i="5"/>
  <c r="M1004" i="5"/>
  <c r="S1004" i="5"/>
  <c r="L1011" i="5"/>
  <c r="W1011" i="5"/>
  <c r="X1011" i="5" s="1"/>
  <c r="M1062" i="5"/>
  <c r="S1062" i="5"/>
  <c r="T1062" i="5"/>
  <c r="L868" i="5"/>
  <c r="P872" i="5"/>
  <c r="R872" i="5" s="1"/>
  <c r="P877" i="5"/>
  <c r="R877" i="5" s="1"/>
  <c r="P890" i="5"/>
  <c r="R890" i="5" s="1"/>
  <c r="P894" i="5"/>
  <c r="R894" i="5" s="1"/>
  <c r="L916" i="5"/>
  <c r="P916" i="5"/>
  <c r="R916" i="5" s="1"/>
  <c r="P929" i="5"/>
  <c r="R929" i="5" s="1"/>
  <c r="L952" i="5"/>
  <c r="L956" i="5"/>
  <c r="S957" i="5"/>
  <c r="W959" i="5"/>
  <c r="X959" i="5" s="1"/>
  <c r="W961" i="5"/>
  <c r="X961" i="5" s="1"/>
  <c r="T967" i="5"/>
  <c r="L982" i="5"/>
  <c r="W998" i="5"/>
  <c r="X998" i="5" s="1"/>
  <c r="P999" i="5"/>
  <c r="R999" i="5" s="1"/>
  <c r="W999" i="5"/>
  <c r="X999" i="5" s="1"/>
  <c r="L1000" i="5"/>
  <c r="T1002" i="5"/>
  <c r="P1003" i="5"/>
  <c r="R1003" i="5" s="1"/>
  <c r="S1006" i="5"/>
  <c r="W1013" i="5"/>
  <c r="X1013" i="5" s="1"/>
  <c r="L1013" i="5"/>
  <c r="T1014" i="5"/>
  <c r="T1019" i="5"/>
  <c r="W1027" i="5"/>
  <c r="X1027" i="5" s="1"/>
  <c r="L964" i="5"/>
  <c r="W982" i="5"/>
  <c r="X982" i="5" s="1"/>
  <c r="T1006" i="5"/>
  <c r="S1007" i="5"/>
  <c r="W1010" i="5"/>
  <c r="X1010" i="5" s="1"/>
  <c r="L1024" i="5"/>
  <c r="W1026" i="5"/>
  <c r="X1026" i="5" s="1"/>
  <c r="L1026" i="5"/>
  <c r="L1033" i="5"/>
  <c r="W1033" i="5"/>
  <c r="X1033" i="5" s="1"/>
  <c r="W939" i="5"/>
  <c r="X939" i="5" s="1"/>
  <c r="W955" i="5"/>
  <c r="X955" i="5" s="1"/>
  <c r="S955" i="5"/>
  <c r="W975" i="5"/>
  <c r="X975" i="5" s="1"/>
  <c r="L975" i="5"/>
  <c r="W985" i="5"/>
  <c r="X985" i="5" s="1"/>
  <c r="T986" i="5"/>
  <c r="S993" i="5"/>
  <c r="L1018" i="5"/>
  <c r="W1018" i="5"/>
  <c r="X1018" i="5" s="1"/>
  <c r="L1027" i="5"/>
  <c r="T1029" i="5"/>
  <c r="M1029" i="5"/>
  <c r="M1044" i="5"/>
  <c r="W1057" i="5"/>
  <c r="X1057" i="5" s="1"/>
  <c r="W1061" i="5"/>
  <c r="X1061" i="5" s="1"/>
  <c r="L1061" i="5"/>
  <c r="T1067" i="5"/>
  <c r="S1067" i="5"/>
  <c r="W1039" i="5"/>
  <c r="X1039" i="5" s="1"/>
  <c r="L1039" i="5"/>
  <c r="T1065" i="5"/>
  <c r="M1065" i="5"/>
  <c r="S1065" i="5"/>
  <c r="S1080" i="5"/>
  <c r="T1080" i="5"/>
  <c r="M1080" i="5"/>
  <c r="S1104" i="5"/>
  <c r="M1104" i="5"/>
  <c r="T1104" i="5"/>
  <c r="L1042" i="5"/>
  <c r="W1042" i="5"/>
  <c r="X1042" i="5" s="1"/>
  <c r="L1057" i="5"/>
  <c r="L1054" i="5"/>
  <c r="W1054" i="5"/>
  <c r="X1054" i="5" s="1"/>
  <c r="M1067" i="5"/>
  <c r="L1089" i="5"/>
  <c r="W1089" i="5"/>
  <c r="X1089" i="5" s="1"/>
  <c r="P1095" i="5"/>
  <c r="R1095" i="5" s="1"/>
  <c r="L976" i="5"/>
  <c r="W980" i="5"/>
  <c r="X980" i="5" s="1"/>
  <c r="W1014" i="5"/>
  <c r="X1014" i="5" s="1"/>
  <c r="W1022" i="5"/>
  <c r="X1022" i="5" s="1"/>
  <c r="T1052" i="5"/>
  <c r="P1057" i="5"/>
  <c r="R1057" i="5" s="1"/>
  <c r="M1064" i="5"/>
  <c r="T1064" i="5"/>
  <c r="M1086" i="5"/>
  <c r="T1086" i="5"/>
  <c r="L1030" i="5"/>
  <c r="W1030" i="5"/>
  <c r="X1030" i="5" s="1"/>
  <c r="W1034" i="5"/>
  <c r="X1034" i="5" s="1"/>
  <c r="L1034" i="5"/>
  <c r="W1059" i="5"/>
  <c r="X1059" i="5" s="1"/>
  <c r="L1059" i="5"/>
  <c r="W1085" i="5"/>
  <c r="X1085" i="5" s="1"/>
  <c r="L1085" i="5"/>
  <c r="W1009" i="5"/>
  <c r="X1009" i="5" s="1"/>
  <c r="L1035" i="5"/>
  <c r="W1035" i="5"/>
  <c r="X1035" i="5" s="1"/>
  <c r="L1053" i="5"/>
  <c r="T1060" i="5"/>
  <c r="M1060" i="5"/>
  <c r="T1079" i="5"/>
  <c r="M1079" i="5"/>
  <c r="S1079" i="5"/>
  <c r="M1049" i="5"/>
  <c r="T1049" i="5"/>
  <c r="S1056" i="5"/>
  <c r="S1086" i="5"/>
  <c r="W1031" i="5"/>
  <c r="X1031" i="5" s="1"/>
  <c r="L1031" i="5"/>
  <c r="W1047" i="5"/>
  <c r="X1047" i="5" s="1"/>
  <c r="L1076" i="5"/>
  <c r="L1091" i="5"/>
  <c r="W1091" i="5"/>
  <c r="X1091" i="5" s="1"/>
  <c r="P1091" i="5"/>
  <c r="R1091" i="5" s="1"/>
  <c r="W1052" i="5"/>
  <c r="X1052" i="5" s="1"/>
  <c r="L1063" i="5"/>
  <c r="L1075" i="5"/>
  <c r="W1075" i="5"/>
  <c r="X1075" i="5" s="1"/>
  <c r="L1077" i="5"/>
  <c r="W1077" i="5"/>
  <c r="X1077" i="5" s="1"/>
  <c r="W1080" i="5"/>
  <c r="X1080" i="5" s="1"/>
  <c r="M1082" i="5"/>
  <c r="T1082" i="5"/>
  <c r="M1098" i="5"/>
  <c r="T1098" i="5"/>
  <c r="L1113" i="5"/>
  <c r="W1113" i="5"/>
  <c r="X1113" i="5" s="1"/>
  <c r="P1044" i="5"/>
  <c r="R1044" i="5" s="1"/>
  <c r="W1044" i="5"/>
  <c r="X1044" i="5" s="1"/>
  <c r="W1060" i="5"/>
  <c r="X1060" i="5" s="1"/>
  <c r="P1068" i="5"/>
  <c r="R1068" i="5" s="1"/>
  <c r="W1068" i="5"/>
  <c r="X1068" i="5" s="1"/>
  <c r="L1073" i="5"/>
  <c r="W1069" i="5"/>
  <c r="X1069" i="5" s="1"/>
  <c r="P1069" i="5"/>
  <c r="R1069" i="5" s="1"/>
  <c r="W1070" i="5"/>
  <c r="X1070" i="5" s="1"/>
  <c r="L1070" i="5"/>
  <c r="W1071" i="5"/>
  <c r="X1071" i="5" s="1"/>
  <c r="L1072" i="5"/>
  <c r="W1072" i="5"/>
  <c r="X1072" i="5" s="1"/>
  <c r="S1082" i="5"/>
  <c r="W1099" i="5"/>
  <c r="X1099" i="5" s="1"/>
  <c r="M1108" i="5"/>
  <c r="T1108" i="5"/>
  <c r="S1108" i="5"/>
  <c r="W1065" i="5"/>
  <c r="X1065" i="5" s="1"/>
  <c r="P1075" i="5"/>
  <c r="R1075" i="5" s="1"/>
  <c r="M1084" i="5"/>
  <c r="S1084" i="5"/>
  <c r="T1084" i="5"/>
  <c r="T1094" i="5"/>
  <c r="S1094" i="5"/>
  <c r="L988" i="5"/>
  <c r="L1036" i="5"/>
  <c r="P1052" i="5"/>
  <c r="R1052" i="5" s="1"/>
  <c r="L1069" i="5"/>
  <c r="L1071" i="5"/>
  <c r="S1088" i="5"/>
  <c r="T1088" i="5"/>
  <c r="M1088" i="5"/>
  <c r="L1099" i="5"/>
  <c r="L1040" i="5"/>
  <c r="W1040" i="5"/>
  <c r="X1040" i="5" s="1"/>
  <c r="W1048" i="5"/>
  <c r="X1048" i="5" s="1"/>
  <c r="L1048" i="5"/>
  <c r="L1068" i="5"/>
  <c r="L1081" i="5"/>
  <c r="W1082" i="5"/>
  <c r="X1082" i="5" s="1"/>
  <c r="S1116" i="5"/>
  <c r="T1116" i="5"/>
  <c r="M1116" i="5"/>
  <c r="S1092" i="5"/>
  <c r="T1092" i="5"/>
  <c r="S1101" i="5"/>
  <c r="T1101" i="5"/>
  <c r="M1110" i="5"/>
  <c r="S1110" i="5"/>
  <c r="T1106" i="5"/>
  <c r="M1106" i="5"/>
  <c r="W1119" i="5"/>
  <c r="X1119" i="5" s="1"/>
  <c r="L1119" i="5"/>
  <c r="T1133" i="5"/>
  <c r="S1133" i="5"/>
  <c r="M1133" i="5"/>
  <c r="M1134" i="5"/>
  <c r="S1134" i="5"/>
  <c r="L1012" i="5"/>
  <c r="P1012" i="5"/>
  <c r="R1012" i="5" s="1"/>
  <c r="P1021" i="5"/>
  <c r="R1021" i="5" s="1"/>
  <c r="P1025" i="5"/>
  <c r="R1025" i="5" s="1"/>
  <c r="L1038" i="5"/>
  <c r="T1055" i="5"/>
  <c r="M1055" i="5"/>
  <c r="W1087" i="5"/>
  <c r="X1087" i="5" s="1"/>
  <c r="T1107" i="5"/>
  <c r="T1120" i="5"/>
  <c r="S1120" i="5"/>
  <c r="M1120" i="5"/>
  <c r="T1134" i="5"/>
  <c r="S1106" i="5"/>
  <c r="W1107" i="5"/>
  <c r="X1107" i="5" s="1"/>
  <c r="W1125" i="5"/>
  <c r="X1125" i="5" s="1"/>
  <c r="P958" i="5"/>
  <c r="R958" i="5" s="1"/>
  <c r="W971" i="5"/>
  <c r="X971" i="5" s="1"/>
  <c r="W1019" i="5"/>
  <c r="X1019" i="5" s="1"/>
  <c r="S1055" i="5"/>
  <c r="L1093" i="5"/>
  <c r="L1102" i="5"/>
  <c r="L1112" i="5"/>
  <c r="S1123" i="5"/>
  <c r="M1123" i="5"/>
  <c r="T1123" i="5"/>
  <c r="L1127" i="5"/>
  <c r="W1127" i="5"/>
  <c r="X1127" i="5" s="1"/>
  <c r="M1097" i="5"/>
  <c r="S1097" i="5"/>
  <c r="L1100" i="5"/>
  <c r="W1109" i="5"/>
  <c r="X1109" i="5" s="1"/>
  <c r="L1109" i="5"/>
  <c r="L1118" i="5"/>
  <c r="W1118" i="5"/>
  <c r="X1118" i="5" s="1"/>
  <c r="L1125" i="5"/>
  <c r="T1144" i="5"/>
  <c r="M1144" i="5"/>
  <c r="S1144" i="5"/>
  <c r="S1188" i="5"/>
  <c r="T1188" i="5"/>
  <c r="M1188" i="5"/>
  <c r="P1104" i="5"/>
  <c r="R1104" i="5" s="1"/>
  <c r="W1105" i="5"/>
  <c r="X1105" i="5" s="1"/>
  <c r="L1105" i="5"/>
  <c r="W1058" i="5"/>
  <c r="X1058" i="5" s="1"/>
  <c r="L1066" i="5"/>
  <c r="S1129" i="5"/>
  <c r="L1138" i="5"/>
  <c r="W1138" i="5"/>
  <c r="X1138" i="5" s="1"/>
  <c r="L1175" i="5"/>
  <c r="W1175" i="5"/>
  <c r="X1175" i="5" s="1"/>
  <c r="L1186" i="5"/>
  <c r="W1186" i="5"/>
  <c r="X1186" i="5" s="1"/>
  <c r="L1137" i="5"/>
  <c r="W1137" i="5"/>
  <c r="X1137" i="5" s="1"/>
  <c r="M1158" i="5"/>
  <c r="T1158" i="5"/>
  <c r="T1159" i="5"/>
  <c r="M1159" i="5"/>
  <c r="S1161" i="5"/>
  <c r="M1161" i="5"/>
  <c r="T1161" i="5"/>
  <c r="L1184" i="5"/>
  <c r="S1190" i="5"/>
  <c r="T1190" i="5"/>
  <c r="M1195" i="5"/>
  <c r="T1195" i="5"/>
  <c r="U1195" i="5" s="1"/>
  <c r="V1195" i="5" s="1"/>
  <c r="S1195" i="5"/>
  <c r="S1200" i="5"/>
  <c r="M1200" i="5"/>
  <c r="T1200" i="5"/>
  <c r="W1123" i="5"/>
  <c r="X1123" i="5" s="1"/>
  <c r="S1124" i="5"/>
  <c r="S1130" i="5"/>
  <c r="W1136" i="5"/>
  <c r="X1136" i="5" s="1"/>
  <c r="L1141" i="5"/>
  <c r="W1141" i="5"/>
  <c r="X1141" i="5" s="1"/>
  <c r="W1143" i="5"/>
  <c r="X1143" i="5" s="1"/>
  <c r="L1143" i="5"/>
  <c r="W1147" i="5"/>
  <c r="X1147" i="5" s="1"/>
  <c r="L1169" i="5"/>
  <c r="S1176" i="5"/>
  <c r="M1176" i="5"/>
  <c r="M1190" i="5"/>
  <c r="S1204" i="5"/>
  <c r="M1204" i="5"/>
  <c r="T1204" i="5"/>
  <c r="T1216" i="5"/>
  <c r="S1216" i="5"/>
  <c r="M1216" i="5"/>
  <c r="W1106" i="5"/>
  <c r="X1106" i="5" s="1"/>
  <c r="L1115" i="5"/>
  <c r="T1124" i="5"/>
  <c r="L1149" i="5"/>
  <c r="S1154" i="5"/>
  <c r="M1154" i="5"/>
  <c r="S1159" i="5"/>
  <c r="W1167" i="5"/>
  <c r="X1167" i="5" s="1"/>
  <c r="W1101" i="5"/>
  <c r="X1101" i="5" s="1"/>
  <c r="W1116" i="5"/>
  <c r="X1116" i="5" s="1"/>
  <c r="W1133" i="5"/>
  <c r="X1133" i="5" s="1"/>
  <c r="L1177" i="5"/>
  <c r="S1194" i="5"/>
  <c r="P1051" i="5"/>
  <c r="R1051" i="5" s="1"/>
  <c r="W1115" i="5"/>
  <c r="X1115" i="5" s="1"/>
  <c r="L1136" i="5"/>
  <c r="L1147" i="5"/>
  <c r="M1153" i="5"/>
  <c r="S1158" i="5"/>
  <c r="T1194" i="5"/>
  <c r="W1088" i="5"/>
  <c r="X1088" i="5" s="1"/>
  <c r="W1092" i="5"/>
  <c r="X1092" i="5" s="1"/>
  <c r="W1095" i="5"/>
  <c r="X1095" i="5" s="1"/>
  <c r="L1095" i="5"/>
  <c r="M1148" i="5"/>
  <c r="T1148" i="5"/>
  <c r="T1154" i="5"/>
  <c r="L1167" i="5"/>
  <c r="W1173" i="5"/>
  <c r="X1173" i="5" s="1"/>
  <c r="M1189" i="5"/>
  <c r="T1189" i="5"/>
  <c r="S1189" i="5"/>
  <c r="T1208" i="5"/>
  <c r="S1153" i="5"/>
  <c r="L1165" i="5"/>
  <c r="W1165" i="5"/>
  <c r="X1165" i="5" s="1"/>
  <c r="M1170" i="5"/>
  <c r="S1170" i="5"/>
  <c r="W1183" i="5"/>
  <c r="X1183" i="5" s="1"/>
  <c r="L1183" i="5"/>
  <c r="W1185" i="5"/>
  <c r="X1185" i="5" s="1"/>
  <c r="L1185" i="5"/>
  <c r="P1185" i="5"/>
  <c r="R1185" i="5" s="1"/>
  <c r="S1196" i="5"/>
  <c r="M1196" i="5"/>
  <c r="S1201" i="5"/>
  <c r="T1201" i="5"/>
  <c r="M1201" i="5"/>
  <c r="M1215" i="5"/>
  <c r="S1148" i="5"/>
  <c r="T1168" i="5"/>
  <c r="S1168" i="5"/>
  <c r="M1168" i="5"/>
  <c r="S1173" i="5"/>
  <c r="M1173" i="5"/>
  <c r="T1173" i="5"/>
  <c r="L1172" i="5"/>
  <c r="W1172" i="5"/>
  <c r="X1172" i="5" s="1"/>
  <c r="M1180" i="5"/>
  <c r="T1180" i="5"/>
  <c r="S1180" i="5"/>
  <c r="T1181" i="5"/>
  <c r="M1181" i="5"/>
  <c r="S1181" i="5"/>
  <c r="T1193" i="5"/>
  <c r="S1193" i="5"/>
  <c r="M1193" i="5"/>
  <c r="S1117" i="5"/>
  <c r="M1117" i="5"/>
  <c r="T1128" i="5"/>
  <c r="M1131" i="5"/>
  <c r="S1131" i="5"/>
  <c r="L1152" i="5"/>
  <c r="P1164" i="5"/>
  <c r="R1164" i="5" s="1"/>
  <c r="L1164" i="5"/>
  <c r="L1178" i="5"/>
  <c r="W1178" i="5"/>
  <c r="X1178" i="5" s="1"/>
  <c r="M1179" i="5"/>
  <c r="T1179" i="5"/>
  <c r="W1191" i="5"/>
  <c r="X1191" i="5" s="1"/>
  <c r="L1191" i="5"/>
  <c r="S1205" i="5"/>
  <c r="T1205" i="5"/>
  <c r="W1223" i="5"/>
  <c r="X1223" i="5" s="1"/>
  <c r="L1252" i="5"/>
  <c r="W1131" i="5"/>
  <c r="X1131" i="5" s="1"/>
  <c r="W1159" i="5"/>
  <c r="X1159" i="5" s="1"/>
  <c r="L1163" i="5"/>
  <c r="W1190" i="5"/>
  <c r="X1190" i="5" s="1"/>
  <c r="W1227" i="5"/>
  <c r="X1227" i="5" s="1"/>
  <c r="L1227" i="5"/>
  <c r="T1233" i="5"/>
  <c r="S1233" i="5"/>
  <c r="W1252" i="5"/>
  <c r="X1252" i="5" s="1"/>
  <c r="P1256" i="5"/>
  <c r="R1256" i="5" s="1"/>
  <c r="L1256" i="5"/>
  <c r="W1256" i="5"/>
  <c r="X1256" i="5" s="1"/>
  <c r="M1218" i="5"/>
  <c r="T1218" i="5"/>
  <c r="S1218" i="5"/>
  <c r="T1285" i="5"/>
  <c r="S1285" i="5"/>
  <c r="M1285" i="5"/>
  <c r="M1203" i="5"/>
  <c r="S1203" i="5"/>
  <c r="M1205" i="5"/>
  <c r="S1221" i="5"/>
  <c r="M1221" i="5"/>
  <c r="M1230" i="5"/>
  <c r="T1230" i="5"/>
  <c r="L1262" i="5"/>
  <c r="W1262" i="5"/>
  <c r="X1262" i="5" s="1"/>
  <c r="L1090" i="5"/>
  <c r="W1111" i="5"/>
  <c r="X1111" i="5" s="1"/>
  <c r="M1122" i="5"/>
  <c r="T1122" i="5"/>
  <c r="L1126" i="5"/>
  <c r="L1139" i="5"/>
  <c r="L1151" i="5"/>
  <c r="W1157" i="5"/>
  <c r="X1157" i="5" s="1"/>
  <c r="L1174" i="5"/>
  <c r="W1174" i="5"/>
  <c r="X1174" i="5" s="1"/>
  <c r="M1237" i="5"/>
  <c r="T1237" i="5"/>
  <c r="S1237" i="5"/>
  <c r="L1276" i="5"/>
  <c r="W1276" i="5"/>
  <c r="X1276" i="5" s="1"/>
  <c r="T1271" i="5"/>
  <c r="M1271" i="5"/>
  <c r="S1271" i="5"/>
  <c r="W1215" i="5"/>
  <c r="X1215" i="5" s="1"/>
  <c r="W1179" i="5"/>
  <c r="X1179" i="5" s="1"/>
  <c r="W1213" i="5"/>
  <c r="X1213" i="5" s="1"/>
  <c r="L1214" i="5"/>
  <c r="W1214" i="5"/>
  <c r="X1214" i="5" s="1"/>
  <c r="W1217" i="5"/>
  <c r="X1217" i="5" s="1"/>
  <c r="L1225" i="5"/>
  <c r="P1225" i="5"/>
  <c r="R1225" i="5" s="1"/>
  <c r="S1230" i="5"/>
  <c r="T1231" i="5"/>
  <c r="S1231" i="5"/>
  <c r="L1234" i="5"/>
  <c r="W1234" i="5"/>
  <c r="X1234" i="5" s="1"/>
  <c r="M1254" i="5"/>
  <c r="T1254" i="5"/>
  <c r="S1254" i="5"/>
  <c r="L1259" i="5"/>
  <c r="W1259" i="5"/>
  <c r="X1259" i="5" s="1"/>
  <c r="M1182" i="5"/>
  <c r="T1182" i="5"/>
  <c r="M1192" i="5"/>
  <c r="S1192" i="5"/>
  <c r="L1197" i="5"/>
  <c r="L1209" i="5"/>
  <c r="L1210" i="5"/>
  <c r="W1210" i="5"/>
  <c r="X1210" i="5" s="1"/>
  <c r="P1210" i="5"/>
  <c r="R1210" i="5" s="1"/>
  <c r="W1212" i="5"/>
  <c r="X1212" i="5" s="1"/>
  <c r="L1212" i="5"/>
  <c r="T1251" i="5"/>
  <c r="S1251" i="5"/>
  <c r="M1251" i="5"/>
  <c r="W1171" i="5"/>
  <c r="X1171" i="5" s="1"/>
  <c r="L1171" i="5"/>
  <c r="W1196" i="5"/>
  <c r="X1196" i="5" s="1"/>
  <c r="L1198" i="5"/>
  <c r="W1198" i="5"/>
  <c r="X1198" i="5" s="1"/>
  <c r="W1205" i="5"/>
  <c r="X1205" i="5" s="1"/>
  <c r="W1209" i="5"/>
  <c r="X1209" i="5" s="1"/>
  <c r="W1229" i="5"/>
  <c r="X1229" i="5" s="1"/>
  <c r="L1229" i="5"/>
  <c r="S1248" i="5"/>
  <c r="T1248" i="5"/>
  <c r="M1248" i="5"/>
  <c r="M1157" i="5"/>
  <c r="L1162" i="5"/>
  <c r="W1197" i="5"/>
  <c r="X1197" i="5" s="1"/>
  <c r="L1199" i="5"/>
  <c r="W1199" i="5"/>
  <c r="X1199" i="5" s="1"/>
  <c r="T1213" i="5"/>
  <c r="M1213" i="5"/>
  <c r="L1217" i="5"/>
  <c r="L1223" i="5"/>
  <c r="L1238" i="5"/>
  <c r="W1238" i="5"/>
  <c r="X1238" i="5" s="1"/>
  <c r="T1239" i="5"/>
  <c r="S1239" i="5"/>
  <c r="M1239" i="5"/>
  <c r="P1269" i="5"/>
  <c r="R1269" i="5" s="1"/>
  <c r="L1277" i="5"/>
  <c r="T1283" i="5"/>
  <c r="M1283" i="5"/>
  <c r="W1288" i="5"/>
  <c r="X1288" i="5" s="1"/>
  <c r="W1195" i="5"/>
  <c r="X1195" i="5" s="1"/>
  <c r="L1236" i="5"/>
  <c r="L1246" i="5"/>
  <c r="W1246" i="5"/>
  <c r="X1246" i="5" s="1"/>
  <c r="L1249" i="5"/>
  <c r="S1253" i="5"/>
  <c r="L1268" i="5"/>
  <c r="T1281" i="5"/>
  <c r="U1281" i="5" s="1"/>
  <c r="V1281" i="5" s="1"/>
  <c r="M1281" i="5"/>
  <c r="S1281" i="5"/>
  <c r="W1287" i="5"/>
  <c r="X1287" i="5" s="1"/>
  <c r="W1293" i="5"/>
  <c r="X1293" i="5" s="1"/>
  <c r="L1293" i="5"/>
  <c r="W1301" i="5"/>
  <c r="X1301" i="5" s="1"/>
  <c r="L1301" i="5"/>
  <c r="S1323" i="5"/>
  <c r="M1323" i="5"/>
  <c r="T1323" i="5"/>
  <c r="S1325" i="5"/>
  <c r="T1325" i="5"/>
  <c r="M1325" i="5"/>
  <c r="T1328" i="5"/>
  <c r="S1328" i="5"/>
  <c r="M1328" i="5"/>
  <c r="L1286" i="5"/>
  <c r="L1297" i="5"/>
  <c r="W1297" i="5"/>
  <c r="X1297" i="5" s="1"/>
  <c r="L1312" i="5"/>
  <c r="W1312" i="5"/>
  <c r="X1312" i="5" s="1"/>
  <c r="T1313" i="5"/>
  <c r="M1313" i="5"/>
  <c r="T1240" i="5"/>
  <c r="W1253" i="5"/>
  <c r="X1253" i="5" s="1"/>
  <c r="S1263" i="5"/>
  <c r="M1263" i="5"/>
  <c r="S1283" i="5"/>
  <c r="W1308" i="5"/>
  <c r="X1308" i="5" s="1"/>
  <c r="M1314" i="5"/>
  <c r="S1314" i="5"/>
  <c r="T1314" i="5"/>
  <c r="L1103" i="5"/>
  <c r="L1114" i="5"/>
  <c r="W1142" i="5"/>
  <c r="X1142" i="5" s="1"/>
  <c r="W1148" i="5"/>
  <c r="X1148" i="5" s="1"/>
  <c r="L1150" i="5"/>
  <c r="W1153" i="5"/>
  <c r="X1153" i="5" s="1"/>
  <c r="W1155" i="5"/>
  <c r="X1155" i="5" s="1"/>
  <c r="W1200" i="5"/>
  <c r="X1200" i="5" s="1"/>
  <c r="W1221" i="5"/>
  <c r="X1221" i="5" s="1"/>
  <c r="P1221" i="5"/>
  <c r="R1221" i="5" s="1"/>
  <c r="W1236" i="5"/>
  <c r="X1236" i="5" s="1"/>
  <c r="M1257" i="5"/>
  <c r="M1264" i="5"/>
  <c r="T1289" i="5"/>
  <c r="M1289" i="5"/>
  <c r="S1308" i="5"/>
  <c r="T1308" i="5"/>
  <c r="M1308" i="5"/>
  <c r="L1244" i="5"/>
  <c r="W1244" i="5"/>
  <c r="X1244" i="5" s="1"/>
  <c r="L1250" i="5"/>
  <c r="L1260" i="5"/>
  <c r="T1267" i="5"/>
  <c r="M1267" i="5"/>
  <c r="W1286" i="5"/>
  <c r="X1286" i="5" s="1"/>
  <c r="L1287" i="5"/>
  <c r="W1300" i="5"/>
  <c r="X1300" i="5" s="1"/>
  <c r="L1300" i="5"/>
  <c r="T1324" i="5"/>
  <c r="S1324" i="5"/>
  <c r="M1324" i="5"/>
  <c r="W1331" i="5"/>
  <c r="X1331" i="5" s="1"/>
  <c r="L1331" i="5"/>
  <c r="M1278" i="5"/>
  <c r="T1278" i="5"/>
  <c r="U1278" i="5" s="1"/>
  <c r="V1278" i="5" s="1"/>
  <c r="S1278" i="5"/>
  <c r="L1282" i="5"/>
  <c r="W1282" i="5"/>
  <c r="X1282" i="5" s="1"/>
  <c r="W1296" i="5"/>
  <c r="X1296" i="5" s="1"/>
  <c r="L1296" i="5"/>
  <c r="T1309" i="5"/>
  <c r="S1309" i="5"/>
  <c r="L1332" i="5"/>
  <c r="W1332" i="5"/>
  <c r="X1332" i="5" s="1"/>
  <c r="W1239" i="5"/>
  <c r="X1239" i="5" s="1"/>
  <c r="W1250" i="5"/>
  <c r="X1250" i="5" s="1"/>
  <c r="T1257" i="5"/>
  <c r="T1263" i="5"/>
  <c r="S1265" i="5"/>
  <c r="M1265" i="5"/>
  <c r="P1273" i="5"/>
  <c r="R1273" i="5" s="1"/>
  <c r="L1284" i="5"/>
  <c r="W1284" i="5"/>
  <c r="X1284" i="5" s="1"/>
  <c r="M1309" i="5"/>
  <c r="L1226" i="5"/>
  <c r="P1226" i="5"/>
  <c r="R1226" i="5" s="1"/>
  <c r="L1235" i="5"/>
  <c r="L1245" i="5"/>
  <c r="S1264" i="5"/>
  <c r="W1272" i="5"/>
  <c r="X1272" i="5" s="1"/>
  <c r="L1272" i="5"/>
  <c r="S1206" i="5"/>
  <c r="W1228" i="5"/>
  <c r="X1228" i="5" s="1"/>
  <c r="L1247" i="5"/>
  <c r="W1251" i="5"/>
  <c r="X1251" i="5" s="1"/>
  <c r="P1251" i="5"/>
  <c r="R1251" i="5" s="1"/>
  <c r="S1275" i="5"/>
  <c r="S1292" i="5"/>
  <c r="M1292" i="5"/>
  <c r="L1294" i="5"/>
  <c r="W1294" i="5"/>
  <c r="X1294" i="5" s="1"/>
  <c r="L1121" i="5"/>
  <c r="W1135" i="5"/>
  <c r="X1135" i="5" s="1"/>
  <c r="L1187" i="5"/>
  <c r="T1206" i="5"/>
  <c r="P1208" i="5"/>
  <c r="R1208" i="5" s="1"/>
  <c r="W1208" i="5"/>
  <c r="X1208" i="5" s="1"/>
  <c r="L1220" i="5"/>
  <c r="L1222" i="5"/>
  <c r="W1222" i="5"/>
  <c r="X1222" i="5" s="1"/>
  <c r="W1235" i="5"/>
  <c r="X1235" i="5" s="1"/>
  <c r="W1245" i="5"/>
  <c r="X1245" i="5" s="1"/>
  <c r="L1298" i="5"/>
  <c r="W1298" i="5"/>
  <c r="X1298" i="5" s="1"/>
  <c r="L1306" i="5"/>
  <c r="W1306" i="5"/>
  <c r="X1306" i="5" s="1"/>
  <c r="W1319" i="5"/>
  <c r="X1319" i="5" s="1"/>
  <c r="L1319" i="5"/>
  <c r="M1255" i="5"/>
  <c r="L1258" i="5"/>
  <c r="W1258" i="5"/>
  <c r="X1258" i="5" s="1"/>
  <c r="M1266" i="5"/>
  <c r="T1266" i="5"/>
  <c r="L1288" i="5"/>
  <c r="M1311" i="5"/>
  <c r="S1311" i="5"/>
  <c r="T1311" i="5"/>
  <c r="M1327" i="5"/>
  <c r="T1327" i="5"/>
  <c r="S1327" i="5"/>
  <c r="P1232" i="5"/>
  <c r="R1232" i="5" s="1"/>
  <c r="L1269" i="5"/>
  <c r="L1270" i="5"/>
  <c r="W1270" i="5"/>
  <c r="X1270" i="5" s="1"/>
  <c r="L1274" i="5"/>
  <c r="M1299" i="5"/>
  <c r="T1329" i="5"/>
  <c r="W1333" i="5"/>
  <c r="X1333" i="5" s="1"/>
  <c r="M1351" i="5"/>
  <c r="T1351" i="5"/>
  <c r="S1351" i="5"/>
  <c r="T1333" i="5"/>
  <c r="S1333" i="5"/>
  <c r="T1341" i="5"/>
  <c r="S1341" i="5"/>
  <c r="M1341" i="5"/>
  <c r="T1357" i="5"/>
  <c r="S1357" i="5"/>
  <c r="M1357" i="5"/>
  <c r="W1263" i="5"/>
  <c r="X1263" i="5" s="1"/>
  <c r="P1280" i="5"/>
  <c r="R1280" i="5" s="1"/>
  <c r="W1280" i="5"/>
  <c r="X1280" i="5" s="1"/>
  <c r="L1280" i="5"/>
  <c r="M1302" i="5"/>
  <c r="T1302" i="5"/>
  <c r="S1315" i="5"/>
  <c r="P1334" i="5"/>
  <c r="R1334" i="5" s="1"/>
  <c r="L1334" i="5"/>
  <c r="L1273" i="5"/>
  <c r="L1321" i="5"/>
  <c r="P1321" i="5"/>
  <c r="R1321" i="5" s="1"/>
  <c r="W1321" i="5"/>
  <c r="X1321" i="5" s="1"/>
  <c r="L1353" i="5"/>
  <c r="W1353" i="5"/>
  <c r="X1353" i="5" s="1"/>
  <c r="P1356" i="5"/>
  <c r="R1356" i="5" s="1"/>
  <c r="P1304" i="5"/>
  <c r="R1304" i="5" s="1"/>
  <c r="L1304" i="5"/>
  <c r="L1310" i="5"/>
  <c r="W1310" i="5"/>
  <c r="X1310" i="5" s="1"/>
  <c r="P1310" i="5"/>
  <c r="R1310" i="5" s="1"/>
  <c r="W1317" i="5"/>
  <c r="X1317" i="5" s="1"/>
  <c r="L1317" i="5"/>
  <c r="P1317" i="5"/>
  <c r="R1317" i="5" s="1"/>
  <c r="S1330" i="5"/>
  <c r="T1330" i="5"/>
  <c r="U1330" i="5" s="1"/>
  <c r="V1330" i="5" s="1"/>
  <c r="T1343" i="5"/>
  <c r="S1343" i="5"/>
  <c r="M1343" i="5"/>
  <c r="L1320" i="5"/>
  <c r="P1320" i="5"/>
  <c r="R1320" i="5" s="1"/>
  <c r="L1335" i="5"/>
  <c r="W1335" i="5"/>
  <c r="X1335" i="5" s="1"/>
  <c r="M1303" i="5"/>
  <c r="S1303" i="5"/>
  <c r="S1346" i="5"/>
  <c r="M1346" i="5"/>
  <c r="T1346" i="5"/>
  <c r="M1355" i="5"/>
  <c r="W1362" i="5"/>
  <c r="X1362" i="5" s="1"/>
  <c r="L1362" i="5"/>
  <c r="S1291" i="5"/>
  <c r="L1307" i="5"/>
  <c r="W1311" i="5"/>
  <c r="X1311" i="5" s="1"/>
  <c r="W1323" i="5"/>
  <c r="X1323" i="5" s="1"/>
  <c r="S1373" i="5"/>
  <c r="M1373" i="5"/>
  <c r="T1373" i="5"/>
  <c r="T1322" i="5"/>
  <c r="M1322" i="5"/>
  <c r="W1329" i="5"/>
  <c r="X1329" i="5" s="1"/>
  <c r="W1345" i="5"/>
  <c r="X1345" i="5" s="1"/>
  <c r="L1345" i="5"/>
  <c r="T1378" i="5"/>
  <c r="S1378" i="5"/>
  <c r="M1378" i="5"/>
  <c r="S1385" i="5"/>
  <c r="T1385" i="5"/>
  <c r="P1350" i="5"/>
  <c r="R1350" i="5" s="1"/>
  <c r="L1350" i="5"/>
  <c r="W1350" i="5"/>
  <c r="X1350" i="5" s="1"/>
  <c r="W1368" i="5"/>
  <c r="X1368" i="5" s="1"/>
  <c r="L1368" i="5"/>
  <c r="M1371" i="5"/>
  <c r="S1371" i="5"/>
  <c r="T1371" i="5"/>
  <c r="M1385" i="5"/>
  <c r="T1388" i="5"/>
  <c r="S1388" i="5"/>
  <c r="L1374" i="5"/>
  <c r="L1377" i="5"/>
  <c r="W1377" i="5"/>
  <c r="X1377" i="5" s="1"/>
  <c r="S1405" i="5"/>
  <c r="T1405" i="5"/>
  <c r="M1405" i="5"/>
  <c r="L1365" i="5"/>
  <c r="M1388" i="5"/>
  <c r="W1339" i="5"/>
  <c r="X1339" i="5" s="1"/>
  <c r="W1374" i="5"/>
  <c r="X1374" i="5" s="1"/>
  <c r="W1365" i="5"/>
  <c r="X1365" i="5" s="1"/>
  <c r="L1318" i="5"/>
  <c r="W1318" i="5"/>
  <c r="X1318" i="5" s="1"/>
  <c r="S1322" i="5"/>
  <c r="W1343" i="5"/>
  <c r="X1343" i="5" s="1"/>
  <c r="W1379" i="5"/>
  <c r="X1379" i="5" s="1"/>
  <c r="L1379" i="5"/>
  <c r="L1339" i="5"/>
  <c r="L1358" i="5"/>
  <c r="W1358" i="5"/>
  <c r="X1358" i="5" s="1"/>
  <c r="L1354" i="5"/>
  <c r="W1354" i="5"/>
  <c r="X1354" i="5" s="1"/>
  <c r="L1367" i="5"/>
  <c r="W1367" i="5"/>
  <c r="X1367" i="5" s="1"/>
  <c r="W1346" i="5"/>
  <c r="X1346" i="5" s="1"/>
  <c r="S1370" i="5"/>
  <c r="T1370" i="5"/>
  <c r="M1381" i="5"/>
  <c r="T1381" i="5"/>
  <c r="T1382" i="5"/>
  <c r="S1382" i="5"/>
  <c r="S1401" i="5"/>
  <c r="T1401" i="5"/>
  <c r="M1401" i="5"/>
  <c r="L1376" i="5"/>
  <c r="W1388" i="5"/>
  <c r="X1388" i="5" s="1"/>
  <c r="S1409" i="5"/>
  <c r="M1409" i="5"/>
  <c r="T1409" i="5"/>
  <c r="L1391" i="5"/>
  <c r="T1394" i="5"/>
  <c r="S1394" i="5"/>
  <c r="L1398" i="5"/>
  <c r="W1398" i="5"/>
  <c r="X1398" i="5" s="1"/>
  <c r="S1461" i="5"/>
  <c r="T1461" i="5"/>
  <c r="M1461" i="5"/>
  <c r="P1295" i="5"/>
  <c r="R1295" i="5" s="1"/>
  <c r="W1299" i="5"/>
  <c r="X1299" i="5" s="1"/>
  <c r="P1299" i="5"/>
  <c r="R1299" i="5" s="1"/>
  <c r="P1316" i="5"/>
  <c r="R1316" i="5" s="1"/>
  <c r="L1347" i="5"/>
  <c r="W1347" i="5"/>
  <c r="X1347" i="5" s="1"/>
  <c r="M1394" i="5"/>
  <c r="M1396" i="5"/>
  <c r="S1396" i="5"/>
  <c r="S1421" i="5"/>
  <c r="M1421" i="5"/>
  <c r="T1458" i="5"/>
  <c r="S1458" i="5"/>
  <c r="M1458" i="5"/>
  <c r="L1342" i="5"/>
  <c r="W1391" i="5"/>
  <c r="X1391" i="5" s="1"/>
  <c r="M1403" i="5"/>
  <c r="T1403" i="5"/>
  <c r="S1439" i="5"/>
  <c r="T1439" i="5"/>
  <c r="M1439" i="5"/>
  <c r="U1407" i="5"/>
  <c r="V1407" i="5" s="1"/>
  <c r="L1344" i="5"/>
  <c r="W1344" i="5"/>
  <c r="X1344" i="5" s="1"/>
  <c r="W1355" i="5"/>
  <c r="X1355" i="5" s="1"/>
  <c r="L1356" i="5"/>
  <c r="S1389" i="5"/>
  <c r="M1389" i="5"/>
  <c r="T1389" i="5"/>
  <c r="M1431" i="5"/>
  <c r="T1431" i="5"/>
  <c r="S1431" i="5"/>
  <c r="S1457" i="5"/>
  <c r="T1457" i="5"/>
  <c r="M1457" i="5"/>
  <c r="W1357" i="5"/>
  <c r="X1357" i="5" s="1"/>
  <c r="T1366" i="5"/>
  <c r="S1366" i="5"/>
  <c r="W1376" i="5"/>
  <c r="X1376" i="5" s="1"/>
  <c r="S1403" i="5"/>
  <c r="W1408" i="5"/>
  <c r="X1408" i="5" s="1"/>
  <c r="L1408" i="5"/>
  <c r="W1394" i="5"/>
  <c r="X1394" i="5" s="1"/>
  <c r="S1445" i="5"/>
  <c r="T1445" i="5"/>
  <c r="M1445" i="5"/>
  <c r="W1203" i="5"/>
  <c r="X1203" i="5" s="1"/>
  <c r="P1203" i="5"/>
  <c r="P1233" i="5"/>
  <c r="R1233" i="5" s="1"/>
  <c r="P1271" i="5"/>
  <c r="R1271" i="5" s="1"/>
  <c r="W1275" i="5"/>
  <c r="X1275" i="5" s="1"/>
  <c r="P1275" i="5"/>
  <c r="R1275" i="5" s="1"/>
  <c r="P1305" i="5"/>
  <c r="R1305" i="5" s="1"/>
  <c r="W1356" i="5"/>
  <c r="X1356" i="5" s="1"/>
  <c r="M1364" i="5"/>
  <c r="L1399" i="5"/>
  <c r="W1399" i="5"/>
  <c r="X1399" i="5" s="1"/>
  <c r="L1406" i="5"/>
  <c r="S1410" i="5"/>
  <c r="T1410" i="5"/>
  <c r="S1418" i="5"/>
  <c r="T1418" i="5"/>
  <c r="T1426" i="5"/>
  <c r="S1426" i="5"/>
  <c r="M1426" i="5"/>
  <c r="M1467" i="5"/>
  <c r="T1467" i="5"/>
  <c r="S1467" i="5"/>
  <c r="P1372" i="5"/>
  <c r="R1372" i="5" s="1"/>
  <c r="W1381" i="5"/>
  <c r="X1381" i="5" s="1"/>
  <c r="M1384" i="5"/>
  <c r="S1384" i="5"/>
  <c r="W1393" i="5"/>
  <c r="X1393" i="5" s="1"/>
  <c r="W1396" i="5"/>
  <c r="X1396" i="5" s="1"/>
  <c r="W1401" i="5"/>
  <c r="X1401" i="5" s="1"/>
  <c r="W1406" i="5"/>
  <c r="X1406" i="5" s="1"/>
  <c r="M1410" i="5"/>
  <c r="W1428" i="5"/>
  <c r="X1428" i="5" s="1"/>
  <c r="L1428" i="5"/>
  <c r="S1500" i="5"/>
  <c r="T1500" i="5"/>
  <c r="M1500" i="5"/>
  <c r="L1415" i="5"/>
  <c r="L1423" i="5"/>
  <c r="W1423" i="5"/>
  <c r="X1423" i="5" s="1"/>
  <c r="L1463" i="5"/>
  <c r="L1363" i="5"/>
  <c r="W1363" i="5"/>
  <c r="X1363" i="5" s="1"/>
  <c r="L1375" i="5"/>
  <c r="W1375" i="5"/>
  <c r="X1375" i="5" s="1"/>
  <c r="S1383" i="5"/>
  <c r="L1387" i="5"/>
  <c r="T1395" i="5"/>
  <c r="U1395" i="5" s="1"/>
  <c r="V1395" i="5" s="1"/>
  <c r="T1412" i="5"/>
  <c r="S1412" i="5"/>
  <c r="L1414" i="5"/>
  <c r="W1414" i="5"/>
  <c r="X1414" i="5" s="1"/>
  <c r="W1463" i="5"/>
  <c r="X1463" i="5" s="1"/>
  <c r="L1449" i="5"/>
  <c r="W1449" i="5"/>
  <c r="X1449" i="5" s="1"/>
  <c r="W1370" i="5"/>
  <c r="X1370" i="5" s="1"/>
  <c r="W1415" i="5"/>
  <c r="X1415" i="5" s="1"/>
  <c r="S1465" i="5"/>
  <c r="T1465" i="5"/>
  <c r="S1413" i="5"/>
  <c r="T1413" i="5"/>
  <c r="M1413" i="5"/>
  <c r="S1473" i="5"/>
  <c r="T1473" i="5"/>
  <c r="M1473" i="5"/>
  <c r="S1478" i="5"/>
  <c r="T1478" i="5"/>
  <c r="M1478" i="5"/>
  <c r="W1380" i="5"/>
  <c r="X1380" i="5" s="1"/>
  <c r="L1380" i="5"/>
  <c r="W1392" i="5"/>
  <c r="X1392" i="5" s="1"/>
  <c r="L1392" i="5"/>
  <c r="L1411" i="5"/>
  <c r="S1422" i="5"/>
  <c r="M1422" i="5"/>
  <c r="L1427" i="5"/>
  <c r="W1427" i="5"/>
  <c r="X1427" i="5" s="1"/>
  <c r="L1453" i="5"/>
  <c r="W1453" i="5"/>
  <c r="X1453" i="5" s="1"/>
  <c r="L1462" i="5"/>
  <c r="W1462" i="5"/>
  <c r="X1462" i="5" s="1"/>
  <c r="M1465" i="5"/>
  <c r="S1477" i="5"/>
  <c r="M1477" i="5"/>
  <c r="T1477" i="5"/>
  <c r="L1359" i="5"/>
  <c r="W1364" i="5"/>
  <c r="X1364" i="5" s="1"/>
  <c r="M1419" i="5"/>
  <c r="T1419" i="5"/>
  <c r="U1419" i="5" s="1"/>
  <c r="V1419" i="5" s="1"/>
  <c r="S1419" i="5"/>
  <c r="L1437" i="5"/>
  <c r="W1437" i="5"/>
  <c r="X1437" i="5" s="1"/>
  <c r="M1455" i="5"/>
  <c r="S1455" i="5"/>
  <c r="T1455" i="5"/>
  <c r="S1485" i="5"/>
  <c r="M1485" i="5"/>
  <c r="T1485" i="5"/>
  <c r="S1509" i="5"/>
  <c r="M1509" i="5"/>
  <c r="T1509" i="5"/>
  <c r="W1418" i="5"/>
  <c r="X1418" i="5" s="1"/>
  <c r="T1425" i="5"/>
  <c r="W1446" i="5"/>
  <c r="X1446" i="5" s="1"/>
  <c r="L1446" i="5"/>
  <c r="L1459" i="5"/>
  <c r="W1459" i="5"/>
  <c r="X1459" i="5" s="1"/>
  <c r="P1459" i="5"/>
  <c r="R1459" i="5" s="1"/>
  <c r="L1466" i="5"/>
  <c r="T1422" i="5"/>
  <c r="W1424" i="5"/>
  <c r="X1424" i="5" s="1"/>
  <c r="L1424" i="5"/>
  <c r="L1444" i="5"/>
  <c r="L1450" i="5"/>
  <c r="W1487" i="5"/>
  <c r="X1487" i="5" s="1"/>
  <c r="L1487" i="5"/>
  <c r="L1493" i="5"/>
  <c r="W1493" i="5"/>
  <c r="X1493" i="5" s="1"/>
  <c r="P1441" i="5"/>
  <c r="R1441" i="5" s="1"/>
  <c r="W1454" i="5"/>
  <c r="X1454" i="5" s="1"/>
  <c r="L1454" i="5"/>
  <c r="L1475" i="5"/>
  <c r="W1475" i="5"/>
  <c r="X1475" i="5" s="1"/>
  <c r="P1405" i="5"/>
  <c r="R1405" i="5" s="1"/>
  <c r="L1432" i="5"/>
  <c r="W1441" i="5"/>
  <c r="X1441" i="5" s="1"/>
  <c r="L1402" i="5"/>
  <c r="P1410" i="5"/>
  <c r="R1410" i="5" s="1"/>
  <c r="S1469" i="5"/>
  <c r="M1469" i="5"/>
  <c r="L1471" i="5"/>
  <c r="L1495" i="5"/>
  <c r="W1500" i="5"/>
  <c r="X1500" i="5" s="1"/>
  <c r="T1498" i="5"/>
  <c r="S1498" i="5"/>
  <c r="W1511" i="5"/>
  <c r="X1511" i="5" s="1"/>
  <c r="T1460" i="5"/>
  <c r="T1474" i="5"/>
  <c r="S1474" i="5"/>
  <c r="M1479" i="5"/>
  <c r="T1479" i="5"/>
  <c r="S1479" i="5"/>
  <c r="L1483" i="5"/>
  <c r="W1483" i="5"/>
  <c r="X1483" i="5" s="1"/>
  <c r="S1497" i="5"/>
  <c r="M1497" i="5"/>
  <c r="T1497" i="5"/>
  <c r="L1511" i="5"/>
  <c r="W1402" i="5"/>
  <c r="X1402" i="5" s="1"/>
  <c r="L1420" i="5"/>
  <c r="W1436" i="5"/>
  <c r="X1436" i="5" s="1"/>
  <c r="L1436" i="5"/>
  <c r="L1441" i="5"/>
  <c r="L1468" i="5"/>
  <c r="M1474" i="5"/>
  <c r="W1440" i="5"/>
  <c r="X1440" i="5" s="1"/>
  <c r="L1440" i="5"/>
  <c r="T1486" i="5"/>
  <c r="W1488" i="5"/>
  <c r="X1488" i="5" s="1"/>
  <c r="T1489" i="5"/>
  <c r="S1489" i="5"/>
  <c r="M1498" i="5"/>
  <c r="P1482" i="5"/>
  <c r="R1482" i="5" s="1"/>
  <c r="W1482" i="5"/>
  <c r="X1482" i="5" s="1"/>
  <c r="L1482" i="5"/>
  <c r="T1490" i="5"/>
  <c r="S1490" i="5"/>
  <c r="M1490" i="5"/>
  <c r="T1518" i="5"/>
  <c r="M1518" i="5"/>
  <c r="S1518" i="5"/>
  <c r="P1506" i="5"/>
  <c r="R1506" i="5" s="1"/>
  <c r="W1519" i="5"/>
  <c r="X1519" i="5" s="1"/>
  <c r="L1519" i="5"/>
  <c r="M1480" i="5"/>
  <c r="T1480" i="5"/>
  <c r="U1480" i="5" s="1"/>
  <c r="V1480" i="5" s="1"/>
  <c r="T1501" i="5"/>
  <c r="S1501" i="5"/>
  <c r="M1501" i="5"/>
  <c r="W1400" i="5"/>
  <c r="X1400" i="5" s="1"/>
  <c r="W1404" i="5"/>
  <c r="X1404" i="5" s="1"/>
  <c r="L1404" i="5"/>
  <c r="P1413" i="5"/>
  <c r="R1413" i="5" s="1"/>
  <c r="P1417" i="5"/>
  <c r="R1417" i="5" s="1"/>
  <c r="P1422" i="5"/>
  <c r="R1422" i="5" s="1"/>
  <c r="L1435" i="5"/>
  <c r="P1435" i="5"/>
  <c r="R1435" i="5" s="1"/>
  <c r="W1448" i="5"/>
  <c r="X1448" i="5" s="1"/>
  <c r="W1452" i="5"/>
  <c r="X1452" i="5" s="1"/>
  <c r="L1452" i="5"/>
  <c r="P1461" i="5"/>
  <c r="R1461" i="5" s="1"/>
  <c r="P1470" i="5"/>
  <c r="R1470" i="5" s="1"/>
  <c r="L1472" i="5"/>
  <c r="P1474" i="5"/>
  <c r="R1474" i="5" s="1"/>
  <c r="L1494" i="5"/>
  <c r="L1531" i="5"/>
  <c r="W1531" i="5"/>
  <c r="X1531" i="5" s="1"/>
  <c r="T1496" i="5"/>
  <c r="M1496" i="5"/>
  <c r="S1496" i="5"/>
  <c r="W1520" i="5"/>
  <c r="X1520" i="5" s="1"/>
  <c r="W1524" i="5"/>
  <c r="X1524" i="5" s="1"/>
  <c r="W1412" i="5"/>
  <c r="X1412" i="5" s="1"/>
  <c r="P1412" i="5"/>
  <c r="R1412" i="5" s="1"/>
  <c r="W1416" i="5"/>
  <c r="X1416" i="5" s="1"/>
  <c r="L1416" i="5"/>
  <c r="P1416" i="5"/>
  <c r="R1416" i="5" s="1"/>
  <c r="P1429" i="5"/>
  <c r="P1438" i="5"/>
  <c r="R1438" i="5" s="1"/>
  <c r="L1447" i="5"/>
  <c r="P1447" i="5"/>
  <c r="R1447" i="5" s="1"/>
  <c r="P1451" i="5"/>
  <c r="R1451" i="5" s="1"/>
  <c r="W1460" i="5"/>
  <c r="X1460" i="5" s="1"/>
  <c r="P1460" i="5"/>
  <c r="R1460" i="5" s="1"/>
  <c r="W1464" i="5"/>
  <c r="X1464" i="5" s="1"/>
  <c r="L1464" i="5"/>
  <c r="P1464" i="5"/>
  <c r="R1464" i="5" s="1"/>
  <c r="P1473" i="5"/>
  <c r="R1473" i="5" s="1"/>
  <c r="W1474" i="5"/>
  <c r="X1474" i="5" s="1"/>
  <c r="W1501" i="5"/>
  <c r="X1501" i="5" s="1"/>
  <c r="W1512" i="5"/>
  <c r="X1512" i="5" s="1"/>
  <c r="L1512" i="5"/>
  <c r="L1513" i="5"/>
  <c r="P1518" i="5"/>
  <c r="R1518" i="5" s="1"/>
  <c r="L1520" i="5"/>
  <c r="L1524" i="5"/>
  <c r="M1503" i="5"/>
  <c r="T1503" i="5"/>
  <c r="S1503" i="5"/>
  <c r="L1505" i="5"/>
  <c r="S1532" i="5"/>
  <c r="M1532" i="5"/>
  <c r="T1532" i="5"/>
  <c r="W1534" i="5"/>
  <c r="X1534" i="5" s="1"/>
  <c r="P1534" i="5"/>
  <c r="R1534" i="5" s="1"/>
  <c r="L1534" i="5"/>
  <c r="M1540" i="5"/>
  <c r="T1545" i="5"/>
  <c r="S1545" i="5"/>
  <c r="M1516" i="5"/>
  <c r="S1516" i="5"/>
  <c r="T1540" i="5"/>
  <c r="W1472" i="5"/>
  <c r="X1472" i="5" s="1"/>
  <c r="P1472" i="5"/>
  <c r="R1472" i="5" s="1"/>
  <c r="W1476" i="5"/>
  <c r="X1476" i="5" s="1"/>
  <c r="L1476" i="5"/>
  <c r="P1476" i="5"/>
  <c r="R1476" i="5" s="1"/>
  <c r="T1484" i="5"/>
  <c r="M1484" i="5"/>
  <c r="M1510" i="5"/>
  <c r="W1518" i="5"/>
  <c r="X1518" i="5" s="1"/>
  <c r="S1528" i="5"/>
  <c r="M1528" i="5"/>
  <c r="T1528" i="5"/>
  <c r="L1530" i="5"/>
  <c r="W1530" i="5"/>
  <c r="X1530" i="5" s="1"/>
  <c r="M1545" i="5"/>
  <c r="L1492" i="5"/>
  <c r="L1506" i="5"/>
  <c r="T1508" i="5"/>
  <c r="M1508" i="5"/>
  <c r="M1481" i="5"/>
  <c r="T1481" i="5"/>
  <c r="L1507" i="5"/>
  <c r="S1523" i="5"/>
  <c r="W1538" i="5"/>
  <c r="X1538" i="5" s="1"/>
  <c r="W1499" i="5"/>
  <c r="X1499" i="5" s="1"/>
  <c r="L1499" i="5"/>
  <c r="T1502" i="5"/>
  <c r="M1525" i="5"/>
  <c r="S1525" i="5"/>
  <c r="T1526" i="5"/>
  <c r="S1526" i="5"/>
  <c r="M1526" i="5"/>
  <c r="S1535" i="5"/>
  <c r="T1535" i="5"/>
  <c r="M1535" i="5"/>
  <c r="W1522" i="5"/>
  <c r="X1522" i="5" s="1"/>
  <c r="L1522" i="5"/>
  <c r="L1538" i="5"/>
  <c r="S1564" i="5"/>
  <c r="T1564" i="5"/>
  <c r="M1564" i="5"/>
  <c r="L1529" i="5"/>
  <c r="L1533" i="5"/>
  <c r="W1533" i="5"/>
  <c r="X1533" i="5" s="1"/>
  <c r="T1544" i="5"/>
  <c r="M1544" i="5"/>
  <c r="L1536" i="5"/>
  <c r="L1539" i="5"/>
  <c r="W1539" i="5"/>
  <c r="X1539" i="5" s="1"/>
  <c r="L1541" i="5"/>
  <c r="W1541" i="5"/>
  <c r="X1541" i="5" s="1"/>
  <c r="L1546" i="5"/>
  <c r="W1546" i="5"/>
  <c r="X1546" i="5" s="1"/>
  <c r="W1552" i="5"/>
  <c r="X1552" i="5" s="1"/>
  <c r="L1552" i="5"/>
  <c r="M1559" i="5"/>
  <c r="T1559" i="5"/>
  <c r="L1514" i="5"/>
  <c r="S1544" i="5"/>
  <c r="S1543" i="5"/>
  <c r="T1543" i="5"/>
  <c r="M1543" i="5"/>
  <c r="L1553" i="5"/>
  <c r="L1504" i="5"/>
  <c r="L1517" i="5"/>
  <c r="W1517" i="5"/>
  <c r="X1517" i="5" s="1"/>
  <c r="L1527" i="5"/>
  <c r="M1537" i="5"/>
  <c r="T1537" i="5"/>
  <c r="U1537" i="5" s="1"/>
  <c r="V1537" i="5" s="1"/>
  <c r="S1537" i="5"/>
  <c r="S1557" i="5"/>
  <c r="T1557" i="5"/>
  <c r="M1557" i="5"/>
  <c r="W1561" i="5"/>
  <c r="X1561" i="5" s="1"/>
  <c r="L1561" i="5"/>
  <c r="P1532" i="5"/>
  <c r="R1532" i="5" s="1"/>
  <c r="L1542" i="5"/>
  <c r="M1555" i="5"/>
  <c r="S1555" i="5"/>
  <c r="M1565" i="5"/>
  <c r="S1565" i="5"/>
  <c r="W1548" i="5"/>
  <c r="X1548" i="5" s="1"/>
  <c r="L1548" i="5"/>
  <c r="S1579" i="5"/>
  <c r="M1579" i="5"/>
  <c r="T1579" i="5"/>
  <c r="S1589" i="5"/>
  <c r="W1526" i="5"/>
  <c r="X1526" i="5" s="1"/>
  <c r="W1545" i="5"/>
  <c r="X1545" i="5" s="1"/>
  <c r="T1555" i="5"/>
  <c r="S1576" i="5"/>
  <c r="T1576" i="5"/>
  <c r="M1576" i="5"/>
  <c r="T1584" i="5"/>
  <c r="M1584" i="5"/>
  <c r="S1584" i="5"/>
  <c r="W1528" i="5"/>
  <c r="X1528" i="5" s="1"/>
  <c r="L1558" i="5"/>
  <c r="W1558" i="5"/>
  <c r="X1558" i="5" s="1"/>
  <c r="L1562" i="5"/>
  <c r="W1562" i="5"/>
  <c r="X1562" i="5" s="1"/>
  <c r="T1580" i="5"/>
  <c r="M1580" i="5"/>
  <c r="S1580" i="5"/>
  <c r="S1571" i="5"/>
  <c r="T1571" i="5"/>
  <c r="L1593" i="5"/>
  <c r="W1593" i="5"/>
  <c r="X1593" i="5" s="1"/>
  <c r="S1583" i="5"/>
  <c r="M1583" i="5"/>
  <c r="T1583" i="5"/>
  <c r="M1585" i="5"/>
  <c r="S1585" i="5"/>
  <c r="T1585" i="5"/>
  <c r="L1550" i="5"/>
  <c r="W1550" i="5"/>
  <c r="X1550" i="5" s="1"/>
  <c r="L1563" i="5"/>
  <c r="T1567" i="5"/>
  <c r="W1606" i="5"/>
  <c r="X1606" i="5" s="1"/>
  <c r="L1606" i="5"/>
  <c r="L1566" i="5"/>
  <c r="M1571" i="5"/>
  <c r="L1568" i="5"/>
  <c r="S1596" i="5"/>
  <c r="T1596" i="5"/>
  <c r="M1596" i="5"/>
  <c r="T1598" i="5"/>
  <c r="M1598" i="5"/>
  <c r="M1609" i="5"/>
  <c r="S1609" i="5"/>
  <c r="P1557" i="5"/>
  <c r="R1557" i="5" s="1"/>
  <c r="S1549" i="5"/>
  <c r="T1549" i="5"/>
  <c r="M1549" i="5"/>
  <c r="T1588" i="5"/>
  <c r="S1588" i="5"/>
  <c r="T1609" i="5"/>
  <c r="L1554" i="5"/>
  <c r="W1557" i="5"/>
  <c r="X1557" i="5" s="1"/>
  <c r="W1568" i="5"/>
  <c r="X1568" i="5" s="1"/>
  <c r="M1588" i="5"/>
  <c r="S1598" i="5"/>
  <c r="W1600" i="5"/>
  <c r="X1600" i="5" s="1"/>
  <c r="L1600" i="5"/>
  <c r="S1604" i="5"/>
  <c r="T1604" i="5"/>
  <c r="M1604" i="5"/>
  <c r="W1572" i="5"/>
  <c r="X1572" i="5" s="1"/>
  <c r="S1607" i="5"/>
  <c r="M1607" i="5"/>
  <c r="T1607" i="5"/>
  <c r="P1616" i="5"/>
  <c r="R1616" i="5" s="1"/>
  <c r="L1572" i="5"/>
  <c r="U1577" i="5"/>
  <c r="V1577" i="5" s="1"/>
  <c r="T1560" i="5"/>
  <c r="S1560" i="5"/>
  <c r="L1578" i="5"/>
  <c r="W1578" i="5"/>
  <c r="X1578" i="5" s="1"/>
  <c r="P1649" i="5"/>
  <c r="R1649" i="5" s="1"/>
  <c r="M1586" i="5"/>
  <c r="T1586" i="5"/>
  <c r="M1590" i="5"/>
  <c r="T1592" i="5"/>
  <c r="S1592" i="5"/>
  <c r="M1612" i="5"/>
  <c r="T1612" i="5"/>
  <c r="S1612" i="5"/>
  <c r="P1623" i="5"/>
  <c r="R1623" i="5" s="1"/>
  <c r="S1639" i="5"/>
  <c r="T1639" i="5"/>
  <c r="L1630" i="5"/>
  <c r="W1630" i="5"/>
  <c r="X1630" i="5" s="1"/>
  <c r="W1570" i="5"/>
  <c r="X1570" i="5" s="1"/>
  <c r="L1570" i="5"/>
  <c r="L1575" i="5"/>
  <c r="L1581" i="5"/>
  <c r="T1613" i="5"/>
  <c r="P1587" i="5"/>
  <c r="R1587" i="5" s="1"/>
  <c r="L1587" i="5"/>
  <c r="T1620" i="5"/>
  <c r="S1620" i="5"/>
  <c r="M1620" i="5"/>
  <c r="T1618" i="5"/>
  <c r="S1618" i="5"/>
  <c r="M1618" i="5"/>
  <c r="P1621" i="5"/>
  <c r="R1621" i="5" s="1"/>
  <c r="M1637" i="5"/>
  <c r="T1637" i="5"/>
  <c r="S1637" i="5"/>
  <c r="P1580" i="5"/>
  <c r="R1580" i="5" s="1"/>
  <c r="M1601" i="5"/>
  <c r="S1601" i="5"/>
  <c r="T1601" i="5"/>
  <c r="W1608" i="5"/>
  <c r="X1608" i="5" s="1"/>
  <c r="T1657" i="5"/>
  <c r="M1657" i="5"/>
  <c r="S1657" i="5"/>
  <c r="W1580" i="5"/>
  <c r="X1580" i="5" s="1"/>
  <c r="W1590" i="5"/>
  <c r="X1590" i="5" s="1"/>
  <c r="L1591" i="5"/>
  <c r="M1599" i="5"/>
  <c r="T1599" i="5"/>
  <c r="S1599" i="5"/>
  <c r="T1608" i="5"/>
  <c r="M1608" i="5"/>
  <c r="L1619" i="5"/>
  <c r="W1619" i="5"/>
  <c r="X1619" i="5" s="1"/>
  <c r="S1652" i="5"/>
  <c r="T1652" i="5"/>
  <c r="L1605" i="5"/>
  <c r="L1611" i="5"/>
  <c r="L1615" i="5"/>
  <c r="L1616" i="5"/>
  <c r="L1617" i="5"/>
  <c r="M1625" i="5"/>
  <c r="W1627" i="5"/>
  <c r="X1627" i="5" s="1"/>
  <c r="M1629" i="5"/>
  <c r="T1629" i="5"/>
  <c r="U1629" i="5" s="1"/>
  <c r="V1629" i="5" s="1"/>
  <c r="W1582" i="5"/>
  <c r="X1582" i="5" s="1"/>
  <c r="T1614" i="5"/>
  <c r="S1614" i="5"/>
  <c r="W1622" i="5"/>
  <c r="X1622" i="5" s="1"/>
  <c r="L1626" i="5"/>
  <c r="W1635" i="5"/>
  <c r="X1635" i="5" s="1"/>
  <c r="W1645" i="5"/>
  <c r="X1645" i="5" s="1"/>
  <c r="L1651" i="5"/>
  <c r="P1560" i="5"/>
  <c r="R1560" i="5" s="1"/>
  <c r="W1564" i="5"/>
  <c r="X1564" i="5" s="1"/>
  <c r="W1576" i="5"/>
  <c r="X1576" i="5" s="1"/>
  <c r="W1584" i="5"/>
  <c r="X1584" i="5" s="1"/>
  <c r="W1586" i="5"/>
  <c r="X1586" i="5" s="1"/>
  <c r="W1594" i="5"/>
  <c r="X1594" i="5" s="1"/>
  <c r="L1594" i="5"/>
  <c r="M1602" i="5"/>
  <c r="T1603" i="5"/>
  <c r="W1605" i="5"/>
  <c r="X1605" i="5" s="1"/>
  <c r="W1611" i="5"/>
  <c r="X1611" i="5" s="1"/>
  <c r="W1628" i="5"/>
  <c r="X1628" i="5" s="1"/>
  <c r="L1628" i="5"/>
  <c r="L1636" i="5"/>
  <c r="M1652" i="5"/>
  <c r="W1623" i="5"/>
  <c r="X1623" i="5" s="1"/>
  <c r="S1625" i="5"/>
  <c r="L1627" i="5"/>
  <c r="S1632" i="5"/>
  <c r="S1645" i="5"/>
  <c r="T1645" i="5"/>
  <c r="L1660" i="5"/>
  <c r="W1660" i="5"/>
  <c r="X1660" i="5" s="1"/>
  <c r="L1551" i="5"/>
  <c r="P1551" i="5"/>
  <c r="R1551" i="5" s="1"/>
  <c r="L1569" i="5"/>
  <c r="M1595" i="5"/>
  <c r="W1598" i="5"/>
  <c r="X1598" i="5" s="1"/>
  <c r="L1622" i="5"/>
  <c r="L1635" i="5"/>
  <c r="W1636" i="5"/>
  <c r="X1636" i="5" s="1"/>
  <c r="W1640" i="5"/>
  <c r="X1640" i="5" s="1"/>
  <c r="M1645" i="5"/>
  <c r="L1653" i="5"/>
  <c r="W1653" i="5"/>
  <c r="X1653" i="5" s="1"/>
  <c r="W1618" i="5"/>
  <c r="X1618" i="5" s="1"/>
  <c r="M1641" i="5"/>
  <c r="T1641" i="5"/>
  <c r="S1642" i="5"/>
  <c r="T1642" i="5"/>
  <c r="M1642" i="5"/>
  <c r="S1643" i="5"/>
  <c r="T1643" i="5"/>
  <c r="M1643" i="5"/>
  <c r="M1577" i="5"/>
  <c r="S1577" i="5"/>
  <c r="W1604" i="5"/>
  <c r="X1604" i="5" s="1"/>
  <c r="W1612" i="5"/>
  <c r="X1612" i="5" s="1"/>
  <c r="L1633" i="5"/>
  <c r="P1633" i="5"/>
  <c r="R1633" i="5" s="1"/>
  <c r="L1650" i="5"/>
  <c r="W1650" i="5"/>
  <c r="X1650" i="5" s="1"/>
  <c r="L1582" i="5"/>
  <c r="W1583" i="5"/>
  <c r="X1583" i="5" s="1"/>
  <c r="W1610" i="5"/>
  <c r="X1610" i="5" s="1"/>
  <c r="L1621" i="5"/>
  <c r="P1595" i="5"/>
  <c r="R1595" i="5" s="1"/>
  <c r="T1595" i="5"/>
  <c r="S1602" i="5"/>
  <c r="S1610" i="5"/>
  <c r="S1623" i="5"/>
  <c r="T1623" i="5"/>
  <c r="W1626" i="5"/>
  <c r="X1626" i="5" s="1"/>
  <c r="S1631" i="5"/>
  <c r="M1631" i="5"/>
  <c r="T1631" i="5"/>
  <c r="L1634" i="5"/>
  <c r="T1640" i="5"/>
  <c r="S1640" i="5"/>
  <c r="M1668" i="5"/>
  <c r="T1668" i="5"/>
  <c r="S1638" i="5"/>
  <c r="W1657" i="5"/>
  <c r="X1657" i="5" s="1"/>
  <c r="M1658" i="5"/>
  <c r="S1658" i="5"/>
  <c r="P1592" i="5"/>
  <c r="R1592" i="5" s="1"/>
  <c r="W1620" i="5"/>
  <c r="X1620" i="5" s="1"/>
  <c r="S1676" i="5"/>
  <c r="M1676" i="5"/>
  <c r="T1676" i="5"/>
  <c r="P1574" i="5"/>
  <c r="R1574" i="5" s="1"/>
  <c r="L1624" i="5"/>
  <c r="P1642" i="5"/>
  <c r="R1642" i="5" s="1"/>
  <c r="W1642" i="5"/>
  <c r="X1642" i="5" s="1"/>
  <c r="W1648" i="5"/>
  <c r="X1648" i="5" s="1"/>
  <c r="L1648" i="5"/>
  <c r="S1659" i="5"/>
  <c r="T1659" i="5"/>
  <c r="M1659" i="5"/>
  <c r="L1672" i="5"/>
  <c r="W1672" i="5"/>
  <c r="X1672" i="5" s="1"/>
  <c r="W1661" i="5"/>
  <c r="X1661" i="5" s="1"/>
  <c r="L1661" i="5"/>
  <c r="T1663" i="5"/>
  <c r="S1663" i="5"/>
  <c r="M1663" i="5"/>
  <c r="S1667" i="5"/>
  <c r="M1667" i="5"/>
  <c r="T1667" i="5"/>
  <c r="T1669" i="5"/>
  <c r="M1669" i="5"/>
  <c r="W1664" i="5"/>
  <c r="X1664" i="5" s="1"/>
  <c r="L1664" i="5"/>
  <c r="W1643" i="5"/>
  <c r="X1643" i="5" s="1"/>
  <c r="L1662" i="5"/>
  <c r="W1662" i="5"/>
  <c r="X1662" i="5" s="1"/>
  <c r="W1669" i="5"/>
  <c r="X1669" i="5" s="1"/>
  <c r="L1677" i="5"/>
  <c r="L1665" i="5"/>
  <c r="L1683" i="5"/>
  <c r="L1649" i="5"/>
  <c r="W1665" i="5"/>
  <c r="X1665" i="5" s="1"/>
  <c r="L1666" i="5"/>
  <c r="W1683" i="5"/>
  <c r="X1683" i="5" s="1"/>
  <c r="W1649" i="5"/>
  <c r="X1649" i="5" s="1"/>
  <c r="S1671" i="5"/>
  <c r="P1644" i="5"/>
  <c r="R1644" i="5" s="1"/>
  <c r="P1652" i="5"/>
  <c r="R1652" i="5" s="1"/>
  <c r="W1666" i="5"/>
  <c r="X1666" i="5" s="1"/>
  <c r="T1671" i="5"/>
  <c r="W1655" i="5"/>
  <c r="X1655" i="5" s="1"/>
  <c r="L1655" i="5"/>
  <c r="T1673" i="5"/>
  <c r="M1673" i="5"/>
  <c r="T1695" i="5"/>
  <c r="S1695" i="5"/>
  <c r="M1695" i="5"/>
  <c r="W1678" i="5"/>
  <c r="X1678" i="5" s="1"/>
  <c r="L1678" i="5"/>
  <c r="T1685" i="5"/>
  <c r="M1685" i="5"/>
  <c r="S1693" i="5"/>
  <c r="M1693" i="5"/>
  <c r="T1693" i="5"/>
  <c r="M1682" i="5"/>
  <c r="S1682" i="5"/>
  <c r="M1697" i="5"/>
  <c r="S1697" i="5"/>
  <c r="T1697" i="5"/>
  <c r="W1703" i="5"/>
  <c r="X1703" i="5" s="1"/>
  <c r="L1703" i="5"/>
  <c r="L1707" i="5"/>
  <c r="W1707" i="5"/>
  <c r="X1707" i="5" s="1"/>
  <c r="M1719" i="5"/>
  <c r="T1719" i="5"/>
  <c r="S1719" i="5"/>
  <c r="W1688" i="5"/>
  <c r="X1688" i="5" s="1"/>
  <c r="L1696" i="5"/>
  <c r="M1712" i="5"/>
  <c r="T1712" i="5"/>
  <c r="L1689" i="5"/>
  <c r="W1689" i="5"/>
  <c r="X1689" i="5" s="1"/>
  <c r="W1696" i="5"/>
  <c r="X1696" i="5" s="1"/>
  <c r="M1670" i="5"/>
  <c r="T1670" i="5"/>
  <c r="L1688" i="5"/>
  <c r="S1699" i="5"/>
  <c r="T1699" i="5"/>
  <c r="S1712" i="5"/>
  <c r="L1654" i="5"/>
  <c r="P1656" i="5"/>
  <c r="R1656" i="5" s="1"/>
  <c r="M1699" i="5"/>
  <c r="M1700" i="5"/>
  <c r="T1700" i="5"/>
  <c r="S1700" i="5"/>
  <c r="L1704" i="5"/>
  <c r="W1704" i="5"/>
  <c r="X1704" i="5" s="1"/>
  <c r="T1705" i="5"/>
  <c r="S1705" i="5"/>
  <c r="M1705" i="5"/>
  <c r="M1694" i="5"/>
  <c r="S1694" i="5"/>
  <c r="T1694" i="5"/>
  <c r="S1706" i="5"/>
  <c r="T1706" i="5"/>
  <c r="M1706" i="5"/>
  <c r="T1708" i="5"/>
  <c r="S1708" i="5"/>
  <c r="M1708" i="5"/>
  <c r="W1718" i="5"/>
  <c r="X1718" i="5" s="1"/>
  <c r="L1718" i="5"/>
  <c r="L1680" i="5"/>
  <c r="W1680" i="5"/>
  <c r="X1680" i="5" s="1"/>
  <c r="L1686" i="5"/>
  <c r="P1686" i="5"/>
  <c r="R1686" i="5" s="1"/>
  <c r="W1691" i="5"/>
  <c r="X1691" i="5" s="1"/>
  <c r="W1699" i="5"/>
  <c r="X1699" i="5" s="1"/>
  <c r="W1709" i="5"/>
  <c r="X1709" i="5" s="1"/>
  <c r="L1709" i="5"/>
  <c r="M1715" i="5"/>
  <c r="S1715" i="5"/>
  <c r="W1693" i="5"/>
  <c r="X1693" i="5" s="1"/>
  <c r="T1715" i="5"/>
  <c r="P1663" i="5"/>
  <c r="R1663" i="5" s="1"/>
  <c r="W1667" i="5"/>
  <c r="X1667" i="5" s="1"/>
  <c r="L1674" i="5"/>
  <c r="P1674" i="5"/>
  <c r="R1674" i="5" s="1"/>
  <c r="W1679" i="5"/>
  <c r="X1679" i="5" s="1"/>
  <c r="L1727" i="5"/>
  <c r="W1727" i="5"/>
  <c r="X1727" i="5" s="1"/>
  <c r="W1734" i="5"/>
  <c r="X1734" i="5" s="1"/>
  <c r="L1734" i="5"/>
  <c r="W1676" i="5"/>
  <c r="X1676" i="5" s="1"/>
  <c r="L1692" i="5"/>
  <c r="L1698" i="5"/>
  <c r="S1729" i="5"/>
  <c r="T1729" i="5"/>
  <c r="M1729" i="5"/>
  <c r="W1695" i="5"/>
  <c r="X1695" i="5" s="1"/>
  <c r="L1701" i="5"/>
  <c r="P1701" i="5"/>
  <c r="R1701" i="5" s="1"/>
  <c r="T1725" i="5"/>
  <c r="S1725" i="5"/>
  <c r="M1725" i="5"/>
  <c r="T1722" i="5"/>
  <c r="M1722" i="5"/>
  <c r="L1724" i="5"/>
  <c r="W1724" i="5"/>
  <c r="X1724" i="5" s="1"/>
  <c r="W1726" i="5"/>
  <c r="X1726" i="5" s="1"/>
  <c r="L1726" i="5"/>
  <c r="W1728" i="5"/>
  <c r="X1728" i="5" s="1"/>
  <c r="M1731" i="5"/>
  <c r="T1731" i="5"/>
  <c r="S1731" i="5"/>
  <c r="W1708" i="5"/>
  <c r="X1708" i="5" s="1"/>
  <c r="L1723" i="5"/>
  <c r="W1723" i="5"/>
  <c r="X1723" i="5" s="1"/>
  <c r="L1728" i="5"/>
  <c r="T1730" i="5"/>
  <c r="M1730" i="5"/>
  <c r="P1710" i="5"/>
  <c r="R1710" i="5" s="1"/>
  <c r="L1713" i="5"/>
  <c r="L1736" i="5"/>
  <c r="T1744" i="5"/>
  <c r="S1744" i="5"/>
  <c r="M1744" i="5"/>
  <c r="W1748" i="5"/>
  <c r="X1748" i="5" s="1"/>
  <c r="L1748" i="5"/>
  <c r="W1717" i="5"/>
  <c r="X1717" i="5" s="1"/>
  <c r="T1745" i="5"/>
  <c r="M1745" i="5"/>
  <c r="S1745" i="5"/>
  <c r="W1737" i="5"/>
  <c r="X1737" i="5" s="1"/>
  <c r="P1737" i="5"/>
  <c r="R1737" i="5" s="1"/>
  <c r="L1737" i="5"/>
  <c r="L1746" i="5"/>
  <c r="W1746" i="5"/>
  <c r="X1746" i="5" s="1"/>
  <c r="W1743" i="5"/>
  <c r="X1743" i="5" s="1"/>
  <c r="L1743" i="5"/>
  <c r="A5" i="11"/>
  <c r="L1747" i="5"/>
  <c r="S1741" i="5"/>
  <c r="W1747" i="5"/>
  <c r="X1747" i="5" s="1"/>
  <c r="W1741" i="5"/>
  <c r="X1741" i="5" s="1"/>
  <c r="O17" i="11"/>
  <c r="P17" i="11" s="1"/>
  <c r="I17" i="11"/>
  <c r="H17" i="11"/>
  <c r="A17" i="11"/>
  <c r="L32" i="11"/>
  <c r="L12" i="11"/>
  <c r="M1740" i="5"/>
  <c r="B1" i="11"/>
  <c r="S1720" i="5"/>
  <c r="P1715" i="5"/>
  <c r="R1715" i="5" s="1"/>
  <c r="T1720" i="5"/>
  <c r="W1722" i="5"/>
  <c r="X1722" i="5" s="1"/>
  <c r="L1738" i="5"/>
  <c r="O5" i="11"/>
  <c r="P5" i="11" s="1"/>
  <c r="I5" i="11"/>
  <c r="I15" i="11"/>
  <c r="O15" i="11"/>
  <c r="P15" i="11" s="1"/>
  <c r="O9" i="11"/>
  <c r="P9" i="11" s="1"/>
  <c r="I9" i="11"/>
  <c r="A15" i="11"/>
  <c r="P1721" i="5"/>
  <c r="R1721" i="5" s="1"/>
  <c r="P1725" i="5"/>
  <c r="R1725" i="5" s="1"/>
  <c r="W1729" i="5"/>
  <c r="X1729" i="5" s="1"/>
  <c r="P1733" i="5"/>
  <c r="R1733" i="5" s="1"/>
  <c r="W1742" i="5"/>
  <c r="X1742" i="5" s="1"/>
  <c r="I21" i="11"/>
  <c r="H21" i="11"/>
  <c r="A21" i="11"/>
  <c r="H11" i="11"/>
  <c r="O21" i="11"/>
  <c r="P21" i="11" s="1"/>
  <c r="A11" i="11"/>
  <c r="H7" i="11"/>
  <c r="I7" i="11"/>
  <c r="O7" i="11"/>
  <c r="P7" i="11" s="1"/>
  <c r="I11" i="11"/>
  <c r="L1735" i="5"/>
  <c r="P1735" i="5"/>
  <c r="R1735" i="5" s="1"/>
  <c r="L76" i="11"/>
  <c r="L94" i="11"/>
  <c r="L71" i="11"/>
  <c r="L27" i="11"/>
  <c r="L36" i="11"/>
  <c r="L68" i="11"/>
  <c r="L69" i="11"/>
  <c r="L67" i="11"/>
  <c r="L52" i="11"/>
  <c r="L19" i="11"/>
  <c r="O4" i="11"/>
  <c r="P4" i="11" s="1"/>
  <c r="H4" i="11"/>
  <c r="I4" i="11"/>
  <c r="A7" i="11"/>
  <c r="L42" i="11"/>
  <c r="I18" i="11"/>
  <c r="O18" i="11"/>
  <c r="P18" i="11" s="1"/>
  <c r="A18" i="11"/>
  <c r="I22" i="11"/>
  <c r="O22" i="11"/>
  <c r="P22" i="11" s="1"/>
  <c r="I26" i="11"/>
  <c r="H26" i="11"/>
  <c r="A26" i="11"/>
  <c r="I38" i="11"/>
  <c r="H38" i="11"/>
  <c r="O38" i="11"/>
  <c r="P38" i="11" s="1"/>
  <c r="A38" i="11"/>
  <c r="L65" i="11"/>
  <c r="H3" i="11"/>
  <c r="I3" i="11"/>
  <c r="C3" i="11"/>
  <c r="A3" i="11" s="1"/>
  <c r="O12" i="11"/>
  <c r="P12" i="11" s="1"/>
  <c r="A12" i="11"/>
  <c r="I12" i="11"/>
  <c r="H41" i="11"/>
  <c r="O41" i="11"/>
  <c r="P41" i="11" s="1"/>
  <c r="A41" i="11"/>
  <c r="I41" i="11"/>
  <c r="E3" i="11"/>
  <c r="O3" i="11" s="1"/>
  <c r="P3" i="11" s="1"/>
  <c r="H23" i="11"/>
  <c r="O23" i="11"/>
  <c r="P23" i="11" s="1"/>
  <c r="A23" i="11"/>
  <c r="L23" i="11"/>
  <c r="H59" i="11"/>
  <c r="I59" i="11"/>
  <c r="O59" i="11"/>
  <c r="P59" i="11" s="1"/>
  <c r="A59" i="11"/>
  <c r="I46" i="11"/>
  <c r="H62" i="11"/>
  <c r="H63" i="11"/>
  <c r="O65" i="11"/>
  <c r="P65" i="11" s="1"/>
  <c r="H47" i="11"/>
  <c r="L57" i="11"/>
  <c r="I63" i="11"/>
  <c r="H66" i="11"/>
  <c r="O46" i="11"/>
  <c r="P46" i="11" s="1"/>
  <c r="A47" i="11"/>
  <c r="I58" i="11"/>
  <c r="H65" i="11"/>
  <c r="I78" i="11"/>
  <c r="H78" i="11"/>
  <c r="O78" i="11"/>
  <c r="P78" i="11" s="1"/>
  <c r="A78" i="11"/>
  <c r="O58" i="11"/>
  <c r="P58" i="11" s="1"/>
  <c r="L10" i="11"/>
  <c r="A39" i="11"/>
  <c r="H46" i="11"/>
  <c r="I47" i="11"/>
  <c r="H8" i="11"/>
  <c r="H27" i="11"/>
  <c r="A29" i="11"/>
  <c r="I30" i="11"/>
  <c r="O30" i="11"/>
  <c r="P30" i="11" s="1"/>
  <c r="O39" i="11"/>
  <c r="P39" i="11" s="1"/>
  <c r="A50" i="11"/>
  <c r="H57" i="11"/>
  <c r="H58" i="11"/>
  <c r="I70" i="11"/>
  <c r="H39" i="11"/>
  <c r="I42" i="11"/>
  <c r="O42" i="11"/>
  <c r="P42" i="11" s="1"/>
  <c r="A62" i="11"/>
  <c r="A70" i="11"/>
  <c r="L33" i="11"/>
  <c r="I39" i="11"/>
  <c r="A42" i="11"/>
  <c r="O62" i="11"/>
  <c r="P62" i="11" s="1"/>
  <c r="A63" i="11"/>
  <c r="O70" i="11"/>
  <c r="P70" i="11" s="1"/>
  <c r="H10" i="11"/>
  <c r="I29" i="11"/>
  <c r="H30" i="11"/>
  <c r="I34" i="11"/>
  <c r="H50" i="11"/>
  <c r="H51" i="11"/>
  <c r="A53" i="11"/>
  <c r="I54" i="11"/>
  <c r="O54" i="11"/>
  <c r="P54" i="11" s="1"/>
  <c r="O63" i="11"/>
  <c r="P63" i="11" s="1"/>
  <c r="I65" i="11"/>
  <c r="I66" i="11"/>
  <c r="O66" i="11"/>
  <c r="P66" i="11" s="1"/>
  <c r="H70" i="11"/>
  <c r="I74" i="11"/>
  <c r="A74" i="11"/>
  <c r="O33" i="11"/>
  <c r="P33" i="11" s="1"/>
  <c r="A34" i="11"/>
  <c r="H35" i="11"/>
  <c r="I51" i="11"/>
  <c r="O53" i="11"/>
  <c r="P53" i="11" s="1"/>
  <c r="A54" i="11"/>
  <c r="A65" i="11"/>
  <c r="A66" i="11"/>
  <c r="O74" i="11"/>
  <c r="P74" i="11" s="1"/>
  <c r="I86" i="11"/>
  <c r="O85" i="11"/>
  <c r="P85" i="11" s="1"/>
  <c r="A86" i="11"/>
  <c r="O86" i="11"/>
  <c r="P86" i="11" s="1"/>
  <c r="H94" i="11"/>
  <c r="O94" i="11"/>
  <c r="P94" i="11" s="1"/>
  <c r="A94" i="11"/>
  <c r="I94" i="11"/>
  <c r="I90" i="11"/>
  <c r="O77" i="11"/>
  <c r="P77" i="11" s="1"/>
  <c r="O89" i="11"/>
  <c r="P89" i="11" s="1"/>
  <c r="A90" i="11"/>
  <c r="I93" i="11"/>
  <c r="H93" i="11"/>
  <c r="O90" i="11"/>
  <c r="P90" i="11" s="1"/>
  <c r="A93" i="11"/>
  <c r="O67" i="11"/>
  <c r="P67" i="11" s="1"/>
  <c r="O93" i="11"/>
  <c r="P93" i="11" s="1"/>
  <c r="H77" i="11"/>
  <c r="I82" i="11"/>
  <c r="H89" i="11"/>
  <c r="H90" i="11"/>
  <c r="A82" i="11"/>
  <c r="P95" i="11"/>
  <c r="O82" i="11"/>
  <c r="P82" i="11" s="1"/>
  <c r="I95" i="11"/>
  <c r="A95" i="11"/>
  <c r="U25" i="5" l="1"/>
  <c r="V25" i="5" s="1"/>
  <c r="U1122" i="5"/>
  <c r="V1122" i="5" s="1"/>
  <c r="U1708" i="5"/>
  <c r="V1708" i="5" s="1"/>
  <c r="U578" i="5"/>
  <c r="V578" i="5" s="1"/>
  <c r="U989" i="5"/>
  <c r="V989" i="5" s="1"/>
  <c r="U391" i="5"/>
  <c r="V391" i="5" s="1"/>
  <c r="R391" i="5"/>
  <c r="U1429" i="5"/>
  <c r="V1429" i="5" s="1"/>
  <c r="R1429" i="5"/>
  <c r="U1135" i="5"/>
  <c r="V1135" i="5" s="1"/>
  <c r="R1135" i="5"/>
  <c r="U1062" i="5"/>
  <c r="V1062" i="5" s="1"/>
  <c r="U1371" i="5"/>
  <c r="V1371" i="5" s="1"/>
  <c r="U1170" i="5"/>
  <c r="V1170" i="5" s="1"/>
  <c r="R1170" i="5"/>
  <c r="U780" i="5"/>
  <c r="V780" i="5" s="1"/>
  <c r="R780" i="5"/>
  <c r="U1720" i="5"/>
  <c r="V1720" i="5" s="1"/>
  <c r="U369" i="5"/>
  <c r="V369" i="5" s="1"/>
  <c r="R369" i="5"/>
  <c r="U841" i="5"/>
  <c r="V841" i="5" s="1"/>
  <c r="R841" i="5"/>
  <c r="U1196" i="5"/>
  <c r="V1196" i="5" s="1"/>
  <c r="R1196" i="5"/>
  <c r="U1565" i="5"/>
  <c r="V1565" i="5" s="1"/>
  <c r="R1565" i="5"/>
  <c r="U393" i="5"/>
  <c r="V393" i="5" s="1"/>
  <c r="R393" i="5"/>
  <c r="U716" i="5"/>
  <c r="V716" i="5" s="1"/>
  <c r="R716" i="5"/>
  <c r="U1117" i="5"/>
  <c r="V1117" i="5" s="1"/>
  <c r="R1117" i="5"/>
  <c r="U1203" i="5"/>
  <c r="V1203" i="5" s="1"/>
  <c r="R1203" i="5"/>
  <c r="U984" i="5"/>
  <c r="V984" i="5" s="1"/>
  <c r="R984" i="5"/>
  <c r="U786" i="5"/>
  <c r="V786" i="5" s="1"/>
  <c r="R786" i="5"/>
  <c r="U908" i="5"/>
  <c r="V908" i="5" s="1"/>
  <c r="U705" i="5"/>
  <c r="V705" i="5" s="1"/>
  <c r="R705" i="5"/>
  <c r="U960" i="5"/>
  <c r="V960" i="5" s="1"/>
  <c r="R960" i="5"/>
  <c r="U1643" i="5"/>
  <c r="V1643" i="5" s="1"/>
  <c r="U1176" i="5"/>
  <c r="V1176" i="5" s="1"/>
  <c r="R1176" i="5"/>
  <c r="T1438" i="5"/>
  <c r="S1417" i="5"/>
  <c r="S1329" i="5"/>
  <c r="M1290" i="5"/>
  <c r="S482" i="5"/>
  <c r="S327" i="5"/>
  <c r="T293" i="5"/>
  <c r="U1609" i="5"/>
  <c r="V1609" i="5" s="1"/>
  <c r="M1390" i="5"/>
  <c r="T1372" i="5"/>
  <c r="S1208" i="5"/>
  <c r="T872" i="5"/>
  <c r="T859" i="5"/>
  <c r="T771" i="5"/>
  <c r="T1291" i="5"/>
  <c r="S1390" i="5"/>
  <c r="S1372" i="5"/>
  <c r="S1290" i="5"/>
  <c r="T1224" i="5"/>
  <c r="M1058" i="5"/>
  <c r="S872" i="5"/>
  <c r="U566" i="5"/>
  <c r="V566" i="5" s="1"/>
  <c r="S554" i="5"/>
  <c r="U733" i="5"/>
  <c r="V733" i="5" s="1"/>
  <c r="S1690" i="5"/>
  <c r="S1224" i="5"/>
  <c r="S1058" i="5"/>
  <c r="S943" i="5"/>
  <c r="S889" i="5"/>
  <c r="M600" i="5"/>
  <c r="T554" i="5"/>
  <c r="S104" i="5"/>
  <c r="M686" i="5"/>
  <c r="S600" i="5"/>
  <c r="T327" i="5"/>
  <c r="T1443" i="5"/>
  <c r="S1400" i="5"/>
  <c r="S686" i="5"/>
  <c r="M1488" i="5"/>
  <c r="M1443" i="5"/>
  <c r="T1400" i="5"/>
  <c r="T768" i="5"/>
  <c r="S540" i="5"/>
  <c r="S137" i="5"/>
  <c r="M1714" i="5"/>
  <c r="S1714" i="5"/>
  <c r="U1671" i="5"/>
  <c r="V1671" i="5" s="1"/>
  <c r="S1488" i="5"/>
  <c r="M1438" i="5"/>
  <c r="M1417" i="5"/>
  <c r="M841" i="5"/>
  <c r="S767" i="5"/>
  <c r="T653" i="5"/>
  <c r="U1058" i="5"/>
  <c r="V1058" i="5" s="1"/>
  <c r="T137" i="5"/>
  <c r="S768" i="5"/>
  <c r="T1690" i="5"/>
  <c r="U1670" i="5"/>
  <c r="V1670" i="5" s="1"/>
  <c r="M1603" i="5"/>
  <c r="S841" i="5"/>
  <c r="T767" i="5"/>
  <c r="M293" i="5"/>
  <c r="U744" i="5"/>
  <c r="V744" i="5" s="1"/>
  <c r="U1200" i="5"/>
  <c r="V1200" i="5" s="1"/>
  <c r="U967" i="5"/>
  <c r="V967" i="5" s="1"/>
  <c r="U1467" i="5"/>
  <c r="V1467" i="5" s="1"/>
  <c r="U696" i="5"/>
  <c r="V696" i="5" s="1"/>
  <c r="U882" i="5"/>
  <c r="V882" i="5" s="1"/>
  <c r="U494" i="5"/>
  <c r="V494" i="5" s="1"/>
  <c r="P1729" i="5"/>
  <c r="R1729" i="5" s="1"/>
  <c r="P1510" i="5"/>
  <c r="P1393" i="5"/>
  <c r="R1393" i="5" s="1"/>
  <c r="P1036" i="5"/>
  <c r="R1036" i="5" s="1"/>
  <c r="P880" i="5"/>
  <c r="R880" i="5" s="1"/>
  <c r="P709" i="5"/>
  <c r="R709" i="5" s="1"/>
  <c r="P1547" i="5"/>
  <c r="P58" i="5"/>
  <c r="R58" i="5" s="1"/>
  <c r="P1439" i="5"/>
  <c r="R1439" i="5" s="1"/>
  <c r="P492" i="5"/>
  <c r="P629" i="5"/>
  <c r="P1098" i="5"/>
  <c r="P1155" i="5"/>
  <c r="R1155" i="5" s="1"/>
  <c r="L45" i="11"/>
  <c r="P1607" i="5"/>
  <c r="R1607" i="5" s="1"/>
  <c r="P556" i="5"/>
  <c r="R556" i="5" s="1"/>
  <c r="P479" i="5"/>
  <c r="R479" i="5" s="1"/>
  <c r="P1691" i="5"/>
  <c r="R1691" i="5" s="1"/>
  <c r="P1286" i="5"/>
  <c r="R1286" i="5" s="1"/>
  <c r="P939" i="5"/>
  <c r="R939" i="5" s="1"/>
  <c r="P699" i="5"/>
  <c r="P1682" i="5"/>
  <c r="L58" i="11"/>
  <c r="L53" i="11"/>
  <c r="L72" i="11"/>
  <c r="L64" i="11"/>
  <c r="P1529" i="5"/>
  <c r="R1529" i="5" s="1"/>
  <c r="P976" i="5"/>
  <c r="P1158" i="5"/>
  <c r="P1294" i="5"/>
  <c r="R1294" i="5" s="1"/>
  <c r="P1624" i="5"/>
  <c r="R1624" i="5" s="1"/>
  <c r="P424" i="5"/>
  <c r="R424" i="5" s="1"/>
  <c r="L26" i="11"/>
  <c r="N26" i="11" s="1"/>
  <c r="L6" i="11"/>
  <c r="P1602" i="5"/>
  <c r="P1257" i="5"/>
  <c r="P745" i="5"/>
  <c r="R745" i="5" s="1"/>
  <c r="P1357" i="5"/>
  <c r="R1357" i="5" s="1"/>
  <c r="P870" i="5"/>
  <c r="R870" i="5" s="1"/>
  <c r="P524" i="5"/>
  <c r="R524" i="5" s="1"/>
  <c r="P396" i="5"/>
  <c r="P764" i="5"/>
  <c r="R764" i="5" s="1"/>
  <c r="P783" i="5"/>
  <c r="R783" i="5" s="1"/>
  <c r="P30" i="5"/>
  <c r="R30" i="5" s="1"/>
  <c r="P907" i="5"/>
  <c r="R907" i="5" s="1"/>
  <c r="P308" i="5"/>
  <c r="R308" i="5" s="1"/>
  <c r="P408" i="5"/>
  <c r="P985" i="5"/>
  <c r="P1154" i="5"/>
  <c r="R1154" i="5" s="1"/>
  <c r="P1189" i="5"/>
  <c r="R1189" i="5" s="1"/>
  <c r="P617" i="5"/>
  <c r="R617" i="5" s="1"/>
  <c r="L8" i="11"/>
  <c r="M8" i="11" s="1"/>
  <c r="P1355" i="5"/>
  <c r="R1355" i="5" s="1"/>
  <c r="U709" i="5"/>
  <c r="V709" i="5" s="1"/>
  <c r="P385" i="5"/>
  <c r="R385" i="5" s="1"/>
  <c r="P470" i="5"/>
  <c r="R470" i="5" s="1"/>
  <c r="P1266" i="5"/>
  <c r="L24" i="11"/>
  <c r="P955" i="5"/>
  <c r="P1035" i="5"/>
  <c r="R1035" i="5" s="1"/>
  <c r="P1326" i="5"/>
  <c r="R1326" i="5" s="1"/>
  <c r="P1431" i="5"/>
  <c r="P1190" i="5"/>
  <c r="R1190" i="5" s="1"/>
  <c r="P835" i="5"/>
  <c r="Q835" i="5" s="1"/>
  <c r="U852" i="5"/>
  <c r="V852" i="5" s="1"/>
  <c r="P582" i="5"/>
  <c r="P471" i="5"/>
  <c r="R471" i="5" s="1"/>
  <c r="P532" i="5"/>
  <c r="R532" i="5" s="1"/>
  <c r="P963" i="5"/>
  <c r="P1284" i="5"/>
  <c r="R1284" i="5" s="1"/>
  <c r="P1242" i="5"/>
  <c r="P1687" i="5"/>
  <c r="P1732" i="5"/>
  <c r="P428" i="5"/>
  <c r="R428" i="5" s="1"/>
  <c r="P218" i="5"/>
  <c r="R218" i="5" s="1"/>
  <c r="L49" i="11"/>
  <c r="N49" i="11" s="1"/>
  <c r="P1738" i="5"/>
  <c r="R1738" i="5" s="1"/>
  <c r="L84" i="11"/>
  <c r="M84" i="11" s="1"/>
  <c r="P1714" i="5"/>
  <c r="P1703" i="5"/>
  <c r="R1703" i="5" s="1"/>
  <c r="P1603" i="5"/>
  <c r="R1603" i="5" s="1"/>
  <c r="P1600" i="5"/>
  <c r="R1600" i="5" s="1"/>
  <c r="U1549" i="5"/>
  <c r="V1549" i="5" s="1"/>
  <c r="P1411" i="5"/>
  <c r="R1411" i="5" s="1"/>
  <c r="U1302" i="5"/>
  <c r="V1302" i="5" s="1"/>
  <c r="U1311" i="5"/>
  <c r="V1311" i="5" s="1"/>
  <c r="P1064" i="5"/>
  <c r="R1064" i="5" s="1"/>
  <c r="P831" i="5"/>
  <c r="R831" i="5" s="1"/>
  <c r="U758" i="5"/>
  <c r="V758" i="5" s="1"/>
  <c r="P734" i="5"/>
  <c r="P723" i="5"/>
  <c r="R723" i="5" s="1"/>
  <c r="P569" i="5"/>
  <c r="P642" i="5"/>
  <c r="R642" i="5" s="1"/>
  <c r="P627" i="5"/>
  <c r="R627" i="5" s="1"/>
  <c r="P730" i="5"/>
  <c r="P727" i="5"/>
  <c r="P900" i="5"/>
  <c r="P1360" i="5"/>
  <c r="R1360" i="5" s="1"/>
  <c r="P1443" i="5"/>
  <c r="P1479" i="5"/>
  <c r="R1479" i="5" s="1"/>
  <c r="P427" i="5"/>
  <c r="R427" i="5" s="1"/>
  <c r="P228" i="5"/>
  <c r="R228" i="5" s="1"/>
  <c r="P78" i="5"/>
  <c r="R78" i="5" s="1"/>
  <c r="P188" i="5"/>
  <c r="R188" i="5" s="1"/>
  <c r="P127" i="5"/>
  <c r="R127" i="5" s="1"/>
  <c r="P160" i="5"/>
  <c r="R160" i="5" s="1"/>
  <c r="P1143" i="5"/>
  <c r="R1143" i="5" s="1"/>
  <c r="P1070" i="5"/>
  <c r="R1070" i="5" s="1"/>
  <c r="U590" i="5"/>
  <c r="V590" i="5" s="1"/>
  <c r="P554" i="5"/>
  <c r="R554" i="5" s="1"/>
  <c r="P660" i="5"/>
  <c r="P941" i="5"/>
  <c r="P1364" i="5"/>
  <c r="R1364" i="5" s="1"/>
  <c r="P1666" i="5"/>
  <c r="P83" i="5"/>
  <c r="R83" i="5" s="1"/>
  <c r="P1341" i="5"/>
  <c r="R1341" i="5" s="1"/>
  <c r="L37" i="11"/>
  <c r="P1590" i="5"/>
  <c r="R1590" i="5" s="1"/>
  <c r="P1632" i="5"/>
  <c r="P1312" i="5"/>
  <c r="R1312" i="5" s="1"/>
  <c r="P1078" i="5"/>
  <c r="R1078" i="5" s="1"/>
  <c r="U1194" i="5"/>
  <c r="V1194" i="5" s="1"/>
  <c r="P925" i="5"/>
  <c r="R925" i="5" s="1"/>
  <c r="P818" i="5"/>
  <c r="P826" i="5"/>
  <c r="R826" i="5" s="1"/>
  <c r="P418" i="5"/>
  <c r="R418" i="5" s="1"/>
  <c r="P770" i="5"/>
  <c r="R770" i="5" s="1"/>
  <c r="P980" i="5"/>
  <c r="P1037" i="5"/>
  <c r="P1206" i="5"/>
  <c r="P1613" i="5"/>
  <c r="P327" i="5"/>
  <c r="R327" i="5" s="1"/>
  <c r="P410" i="5"/>
  <c r="R410" i="5" s="1"/>
  <c r="L35" i="11"/>
  <c r="N35" i="11" s="1"/>
  <c r="L48" i="11"/>
  <c r="N48" i="11" s="1"/>
  <c r="P1434" i="5"/>
  <c r="P1309" i="5"/>
  <c r="R1309" i="5" s="1"/>
  <c r="P1380" i="5"/>
  <c r="R1380" i="5" s="1"/>
  <c r="P1118" i="5"/>
  <c r="P1060" i="5"/>
  <c r="P920" i="5"/>
  <c r="R920" i="5" s="1"/>
  <c r="P357" i="5"/>
  <c r="R357" i="5" s="1"/>
  <c r="P722" i="5"/>
  <c r="R722" i="5" s="1"/>
  <c r="P1515" i="5"/>
  <c r="R1515" i="5" s="1"/>
  <c r="P1084" i="5"/>
  <c r="P1209" i="5"/>
  <c r="R1209" i="5" s="1"/>
  <c r="P1159" i="5"/>
  <c r="P1077" i="5"/>
  <c r="R1077" i="5" s="1"/>
  <c r="P902" i="5"/>
  <c r="P630" i="5"/>
  <c r="R630" i="5" s="1"/>
  <c r="P507" i="5"/>
  <c r="R507" i="5" s="1"/>
  <c r="P594" i="5"/>
  <c r="R594" i="5" s="1"/>
  <c r="P961" i="5"/>
  <c r="R961" i="5" s="1"/>
  <c r="P1348" i="5"/>
  <c r="R1348" i="5" s="1"/>
  <c r="P1555" i="5"/>
  <c r="P264" i="5"/>
  <c r="R264" i="5" s="1"/>
  <c r="P135" i="5"/>
  <c r="P1680" i="5"/>
  <c r="R1680" i="5" s="1"/>
  <c r="U1585" i="5"/>
  <c r="V1585" i="5" s="1"/>
  <c r="P1425" i="5"/>
  <c r="P1448" i="5"/>
  <c r="R1448" i="5" s="1"/>
  <c r="P1404" i="5"/>
  <c r="P1414" i="5"/>
  <c r="R1414" i="5" s="1"/>
  <c r="P1006" i="5"/>
  <c r="P729" i="5"/>
  <c r="R729" i="5" s="1"/>
  <c r="U518" i="5"/>
  <c r="V518" i="5" s="1"/>
  <c r="P550" i="5"/>
  <c r="P721" i="5"/>
  <c r="P996" i="5"/>
  <c r="R996" i="5" s="1"/>
  <c r="P384" i="5"/>
  <c r="R384" i="5" s="1"/>
  <c r="P411" i="5"/>
  <c r="P420" i="5"/>
  <c r="P216" i="5"/>
  <c r="R216" i="5" s="1"/>
  <c r="P368" i="5"/>
  <c r="L79" i="11"/>
  <c r="L95" i="11"/>
  <c r="P1717" i="5"/>
  <c r="L44" i="11"/>
  <c r="L91" i="11"/>
  <c r="L17" i="11"/>
  <c r="P1204" i="5"/>
  <c r="R1204" i="5" s="1"/>
  <c r="U1148" i="5"/>
  <c r="V1148" i="5" s="1"/>
  <c r="P903" i="5"/>
  <c r="R903" i="5" s="1"/>
  <c r="P905" i="5"/>
  <c r="P604" i="5"/>
  <c r="R604" i="5" s="1"/>
  <c r="U764" i="5"/>
  <c r="V764" i="5" s="1"/>
  <c r="P693" i="5"/>
  <c r="R693" i="5" s="1"/>
  <c r="P522" i="5"/>
  <c r="P876" i="5"/>
  <c r="P1050" i="5"/>
  <c r="P1124" i="5"/>
  <c r="P1494" i="5"/>
  <c r="R1494" i="5" s="1"/>
  <c r="P42" i="5"/>
  <c r="R42" i="5" s="1"/>
  <c r="P40" i="5"/>
  <c r="R40" i="5" s="1"/>
  <c r="P539" i="5"/>
  <c r="R539" i="5" s="1"/>
  <c r="P1646" i="5"/>
  <c r="R1646" i="5" s="1"/>
  <c r="L16" i="11"/>
  <c r="M16" i="11" s="1"/>
  <c r="P884" i="5"/>
  <c r="R884" i="5" s="1"/>
  <c r="P848" i="5"/>
  <c r="P669" i="5"/>
  <c r="R669" i="5" s="1"/>
  <c r="P765" i="5"/>
  <c r="R765" i="5" s="1"/>
  <c r="P649" i="5"/>
  <c r="P662" i="5"/>
  <c r="R662" i="5" s="1"/>
  <c r="P1403" i="5"/>
  <c r="L25" i="11"/>
  <c r="L5" i="11"/>
  <c r="N5" i="11" s="1"/>
  <c r="P1706" i="5"/>
  <c r="R1706" i="5" s="1"/>
  <c r="P1556" i="5"/>
  <c r="U1481" i="5"/>
  <c r="V1481" i="5" s="1"/>
  <c r="U1106" i="5"/>
  <c r="V1106" i="5" s="1"/>
  <c r="P694" i="5"/>
  <c r="P499" i="5"/>
  <c r="R499" i="5" s="1"/>
  <c r="P498" i="5"/>
  <c r="R498" i="5" s="1"/>
  <c r="P1129" i="5"/>
  <c r="P1525" i="5"/>
  <c r="P1594" i="5"/>
  <c r="R1594" i="5" s="1"/>
  <c r="P1641" i="5"/>
  <c r="P429" i="5"/>
  <c r="P1667" i="5"/>
  <c r="U738" i="5"/>
  <c r="V738" i="5" s="1"/>
  <c r="P1517" i="5"/>
  <c r="P67" i="5"/>
  <c r="R67" i="5" s="1"/>
  <c r="P389" i="5"/>
  <c r="P31" i="5"/>
  <c r="R31" i="5" s="1"/>
  <c r="P64" i="5"/>
  <c r="R64" i="5" s="1"/>
  <c r="P774" i="5"/>
  <c r="U614" i="5"/>
  <c r="V614" i="5" s="1"/>
  <c r="P717" i="5"/>
  <c r="P913" i="5"/>
  <c r="R913" i="5" s="1"/>
  <c r="P888" i="5"/>
  <c r="P1586" i="5"/>
  <c r="P1489" i="5"/>
  <c r="R1489" i="5" s="1"/>
  <c r="P1365" i="5"/>
  <c r="R1365" i="5" s="1"/>
  <c r="U1134" i="5"/>
  <c r="V1134" i="5" s="1"/>
  <c r="P1016" i="5"/>
  <c r="P893" i="5"/>
  <c r="P1440" i="5"/>
  <c r="R1440" i="5" s="1"/>
  <c r="P1544" i="5"/>
  <c r="P298" i="5"/>
  <c r="R298" i="5" s="1"/>
  <c r="P100" i="5"/>
  <c r="P447" i="5"/>
  <c r="P1639" i="5"/>
  <c r="P990" i="5"/>
  <c r="P857" i="5"/>
  <c r="P622" i="5"/>
  <c r="P448" i="5"/>
  <c r="R448" i="5" s="1"/>
  <c r="P703" i="5"/>
  <c r="R703" i="5" s="1"/>
  <c r="P1665" i="5"/>
  <c r="R1665" i="5" s="1"/>
  <c r="P788" i="5"/>
  <c r="R788" i="5" s="1"/>
  <c r="P477" i="5"/>
  <c r="R477" i="5" s="1"/>
  <c r="P1559" i="5"/>
  <c r="P1237" i="5"/>
  <c r="U1327" i="5"/>
  <c r="V1327" i="5" s="1"/>
  <c r="P858" i="5"/>
  <c r="P840" i="5"/>
  <c r="P1146" i="5"/>
  <c r="R1146" i="5" s="1"/>
  <c r="P461" i="5"/>
  <c r="R461" i="5" s="1"/>
  <c r="P108" i="5"/>
  <c r="R108" i="5" s="1"/>
  <c r="U1254" i="5"/>
  <c r="V1254" i="5" s="1"/>
  <c r="P1074" i="5"/>
  <c r="R1074" i="5" s="1"/>
  <c r="P1658" i="5"/>
  <c r="P1111" i="5"/>
  <c r="P1230" i="5"/>
  <c r="P1540" i="5"/>
  <c r="P1741" i="5"/>
  <c r="P1477" i="5"/>
  <c r="P1329" i="5"/>
  <c r="R1329" i="5" s="1"/>
  <c r="P1240" i="5"/>
  <c r="R1240" i="5" s="1"/>
  <c r="P1244" i="5"/>
  <c r="R1244" i="5" s="1"/>
  <c r="P1072" i="5"/>
  <c r="R1072" i="5" s="1"/>
  <c r="P434" i="5"/>
  <c r="R434" i="5" s="1"/>
  <c r="P397" i="5"/>
  <c r="R397" i="5" s="1"/>
  <c r="P219" i="5"/>
  <c r="R219" i="5" s="1"/>
  <c r="U1695" i="5"/>
  <c r="V1695" i="5" s="1"/>
  <c r="P1426" i="5"/>
  <c r="R1426" i="5" s="1"/>
  <c r="P1536" i="5"/>
  <c r="R1536" i="5" s="1"/>
  <c r="P1338" i="5"/>
  <c r="U1389" i="5"/>
  <c r="V1389" i="5" s="1"/>
  <c r="P1261" i="5"/>
  <c r="P1296" i="5"/>
  <c r="R1296" i="5" s="1"/>
  <c r="U602" i="5"/>
  <c r="V602" i="5" s="1"/>
  <c r="P422" i="5"/>
  <c r="R422" i="5" s="1"/>
  <c r="P587" i="5"/>
  <c r="P615" i="5"/>
  <c r="R615" i="5" s="1"/>
  <c r="P726" i="5"/>
  <c r="R726" i="5" s="1"/>
  <c r="P1491" i="5"/>
  <c r="P331" i="5"/>
  <c r="R331" i="5" s="1"/>
  <c r="P126" i="5"/>
  <c r="P195" i="5"/>
  <c r="R195" i="5" s="1"/>
  <c r="P231" i="5"/>
  <c r="P170" i="5"/>
  <c r="R170" i="5" s="1"/>
  <c r="U1526" i="5"/>
  <c r="V1526" i="5" s="1"/>
  <c r="U1455" i="5"/>
  <c r="V1455" i="5" s="1"/>
  <c r="P1285" i="5"/>
  <c r="R1285" i="5" s="1"/>
  <c r="U1182" i="5"/>
  <c r="V1182" i="5" s="1"/>
  <c r="P1151" i="5"/>
  <c r="R1151" i="5" s="1"/>
  <c r="P1018" i="5"/>
  <c r="R1018" i="5" s="1"/>
  <c r="P681" i="5"/>
  <c r="P512" i="5"/>
  <c r="R512" i="5" s="1"/>
  <c r="P487" i="5"/>
  <c r="R487" i="5" s="1"/>
  <c r="P210" i="5"/>
  <c r="R210" i="5" s="1"/>
  <c r="P111" i="5"/>
  <c r="R111" i="5" s="1"/>
  <c r="P1465" i="5"/>
  <c r="P505" i="5"/>
  <c r="R505" i="5" s="1"/>
  <c r="P212" i="5"/>
  <c r="R212" i="5" s="1"/>
  <c r="P1528" i="5"/>
  <c r="R1528" i="5" s="1"/>
  <c r="P1456" i="5"/>
  <c r="P1713" i="5"/>
  <c r="P1599" i="5"/>
  <c r="R1599" i="5" s="1"/>
  <c r="P1608" i="5"/>
  <c r="R1608" i="5" s="1"/>
  <c r="U1405" i="5"/>
  <c r="V1405" i="5" s="1"/>
  <c r="U1086" i="5"/>
  <c r="V1086" i="5" s="1"/>
  <c r="U972" i="5"/>
  <c r="V972" i="5" s="1"/>
  <c r="P458" i="5"/>
  <c r="P777" i="5"/>
  <c r="R777" i="5" s="1"/>
  <c r="P287" i="5"/>
  <c r="R287" i="5" s="1"/>
  <c r="P217" i="5"/>
  <c r="P32" i="5"/>
  <c r="R32" i="5" s="1"/>
  <c r="U1676" i="5"/>
  <c r="V1676" i="5" s="1"/>
  <c r="P1581" i="5"/>
  <c r="R1581" i="5" s="1"/>
  <c r="P1452" i="5"/>
  <c r="R1452" i="5" s="1"/>
  <c r="P853" i="5"/>
  <c r="R853" i="5" s="1"/>
  <c r="U845" i="5"/>
  <c r="V845" i="5" s="1"/>
  <c r="P670" i="5"/>
  <c r="R670" i="5" s="1"/>
  <c r="P677" i="5"/>
  <c r="P609" i="5"/>
  <c r="R609" i="5" s="1"/>
  <c r="P343" i="5"/>
  <c r="R343" i="5" s="1"/>
  <c r="P481" i="5"/>
  <c r="P751" i="5"/>
  <c r="P816" i="5"/>
  <c r="P196" i="5"/>
  <c r="R196" i="5" s="1"/>
  <c r="P255" i="5"/>
  <c r="R255" i="5" s="1"/>
  <c r="P180" i="5"/>
  <c r="R180" i="5" s="1"/>
  <c r="P99" i="5"/>
  <c r="P1728" i="5"/>
  <c r="R1728" i="5" s="1"/>
  <c r="U1694" i="5"/>
  <c r="V1694" i="5" s="1"/>
  <c r="P1054" i="5"/>
  <c r="R1054" i="5" s="1"/>
  <c r="P901" i="5"/>
  <c r="R901" i="5" s="1"/>
  <c r="U1020" i="5"/>
  <c r="V1020" i="5" s="1"/>
  <c r="P979" i="5"/>
  <c r="R979" i="5" s="1"/>
  <c r="P802" i="5"/>
  <c r="R802" i="5" s="1"/>
  <c r="P766" i="5"/>
  <c r="R766" i="5" s="1"/>
  <c r="P657" i="5"/>
  <c r="P684" i="5"/>
  <c r="P525" i="5"/>
  <c r="P757" i="5"/>
  <c r="R757" i="5" s="1"/>
  <c r="P854" i="5"/>
  <c r="P948" i="5"/>
  <c r="P1248" i="5"/>
  <c r="U372" i="5"/>
  <c r="V372" i="5" s="1"/>
  <c r="P444" i="5"/>
  <c r="R444" i="5" s="1"/>
  <c r="P266" i="5"/>
  <c r="R266" i="5" s="1"/>
  <c r="P28" i="5"/>
  <c r="R28" i="5" s="1"/>
  <c r="P1418" i="5"/>
  <c r="R1418" i="5" s="1"/>
  <c r="P1368" i="5"/>
  <c r="P881" i="5"/>
  <c r="U712" i="5"/>
  <c r="V712" i="5" s="1"/>
  <c r="P432" i="5"/>
  <c r="P334" i="5"/>
  <c r="R334" i="5" s="1"/>
  <c r="P514" i="5"/>
  <c r="P742" i="5"/>
  <c r="R742" i="5" s="1"/>
  <c r="P978" i="5"/>
  <c r="P1174" i="5"/>
  <c r="R1174" i="5" s="1"/>
  <c r="P1110" i="5"/>
  <c r="P1567" i="5"/>
  <c r="P292" i="5"/>
  <c r="R292" i="5" s="1"/>
  <c r="P59" i="5"/>
  <c r="R59" i="5" s="1"/>
  <c r="P305" i="5"/>
  <c r="R305" i="5" s="1"/>
  <c r="P206" i="5"/>
  <c r="R206" i="5" s="1"/>
  <c r="U686" i="5"/>
  <c r="V686" i="5" s="1"/>
  <c r="U542" i="5"/>
  <c r="V542" i="5" s="1"/>
  <c r="P466" i="5"/>
  <c r="P567" i="5"/>
  <c r="R567" i="5" s="1"/>
  <c r="P747" i="5"/>
  <c r="R747" i="5" s="1"/>
  <c r="P781" i="5"/>
  <c r="P1235" i="5"/>
  <c r="R1235" i="5" s="1"/>
  <c r="P1503" i="5"/>
  <c r="P1620" i="5"/>
  <c r="P90" i="5"/>
  <c r="R90" i="5" s="1"/>
  <c r="U544" i="5"/>
  <c r="V544" i="5" s="1"/>
  <c r="U1700" i="5"/>
  <c r="V1700" i="5" s="1"/>
  <c r="U1598" i="5"/>
  <c r="V1598" i="5" s="1"/>
  <c r="P1533" i="5"/>
  <c r="P1249" i="5"/>
  <c r="R1249" i="5" s="1"/>
  <c r="P1076" i="5"/>
  <c r="R1076" i="5" s="1"/>
  <c r="P874" i="5"/>
  <c r="R874" i="5" s="1"/>
  <c r="P865" i="5"/>
  <c r="R865" i="5" s="1"/>
  <c r="U478" i="5"/>
  <c r="V478" i="5" s="1"/>
  <c r="P1307" i="5"/>
  <c r="R1307" i="5" s="1"/>
  <c r="P453" i="5"/>
  <c r="P101" i="5"/>
  <c r="R101" i="5" s="1"/>
  <c r="U1573" i="5"/>
  <c r="V1573" i="5" s="1"/>
  <c r="P868" i="5"/>
  <c r="P600" i="5"/>
  <c r="R600" i="5" s="1"/>
  <c r="P473" i="5"/>
  <c r="R473" i="5" s="1"/>
  <c r="P1161" i="5"/>
  <c r="U129" i="5"/>
  <c r="V129" i="5" s="1"/>
  <c r="P1400" i="5"/>
  <c r="U1263" i="5"/>
  <c r="V1263" i="5" s="1"/>
  <c r="P1172" i="5"/>
  <c r="R1172" i="5" s="1"/>
  <c r="U1154" i="5"/>
  <c r="V1154" i="5" s="1"/>
  <c r="U1065" i="5"/>
  <c r="V1065" i="5" s="1"/>
  <c r="P860" i="5"/>
  <c r="P648" i="5"/>
  <c r="P1314" i="5"/>
  <c r="P445" i="5"/>
  <c r="R445" i="5" s="1"/>
  <c r="P152" i="5"/>
  <c r="R152" i="5" s="1"/>
  <c r="P66" i="5"/>
  <c r="P55" i="5"/>
  <c r="P645" i="5"/>
  <c r="R645" i="5" s="1"/>
  <c r="P383" i="5"/>
  <c r="R383" i="5" s="1"/>
  <c r="P533" i="5"/>
  <c r="U533" i="5" s="1"/>
  <c r="V533" i="5" s="1"/>
  <c r="P924" i="5"/>
  <c r="P1009" i="5"/>
  <c r="P1150" i="5"/>
  <c r="R1150" i="5" s="1"/>
  <c r="P1222" i="5"/>
  <c r="P1290" i="5"/>
  <c r="P365" i="5"/>
  <c r="P26" i="5"/>
  <c r="R26" i="5" s="1"/>
  <c r="P243" i="5"/>
  <c r="R243" i="5" s="1"/>
  <c r="P236" i="5"/>
  <c r="R236" i="5" s="1"/>
  <c r="P296" i="5"/>
  <c r="R296" i="5" s="1"/>
  <c r="P115" i="5"/>
  <c r="R115" i="5" s="1"/>
  <c r="P35" i="5"/>
  <c r="P189" i="5"/>
  <c r="P72" i="5"/>
  <c r="R72" i="5" s="1"/>
  <c r="P1571" i="5"/>
  <c r="R1571" i="5" s="1"/>
  <c r="U672" i="5"/>
  <c r="V672" i="5" s="1"/>
  <c r="P589" i="5"/>
  <c r="P409" i="5"/>
  <c r="R409" i="5" s="1"/>
  <c r="P371" i="5"/>
  <c r="R371" i="5" s="1"/>
  <c r="P543" i="5"/>
  <c r="R543" i="5" s="1"/>
  <c r="P468" i="5"/>
  <c r="R468" i="5" s="1"/>
  <c r="P295" i="5"/>
  <c r="R295" i="5" s="1"/>
  <c r="P618" i="5"/>
  <c r="R618" i="5" s="1"/>
  <c r="P753" i="5"/>
  <c r="R753" i="5" s="1"/>
  <c r="P977" i="5"/>
  <c r="P912" i="5"/>
  <c r="P1082" i="5"/>
  <c r="P1202" i="5"/>
  <c r="P1227" i="5"/>
  <c r="P362" i="5"/>
  <c r="R362" i="5" s="1"/>
  <c r="P249" i="5"/>
  <c r="R249" i="5" s="1"/>
  <c r="P153" i="5"/>
  <c r="R153" i="5" s="1"/>
  <c r="P169" i="5"/>
  <c r="R169" i="5" s="1"/>
  <c r="P33" i="5"/>
  <c r="R33" i="5" s="1"/>
  <c r="P1545" i="5"/>
  <c r="R1545" i="5" s="1"/>
  <c r="P1396" i="5"/>
  <c r="P994" i="5"/>
  <c r="R994" i="5" s="1"/>
  <c r="P1583" i="5"/>
  <c r="P1593" i="5"/>
  <c r="R1593" i="5" s="1"/>
  <c r="P1648" i="5"/>
  <c r="R1648" i="5" s="1"/>
  <c r="P1343" i="5"/>
  <c r="R1343" i="5" s="1"/>
  <c r="P1747" i="5"/>
  <c r="P1650" i="5"/>
  <c r="R1650" i="5" s="1"/>
  <c r="P1399" i="5"/>
  <c r="R1399" i="5" s="1"/>
  <c r="P1516" i="5"/>
  <c r="P1125" i="5"/>
  <c r="R1125" i="5" s="1"/>
  <c r="P1498" i="5"/>
  <c r="R1498" i="5" s="1"/>
  <c r="P1475" i="5"/>
  <c r="P1323" i="5"/>
  <c r="P1561" i="5"/>
  <c r="R1561" i="5" s="1"/>
  <c r="P1692" i="5"/>
  <c r="R1692" i="5" s="1"/>
  <c r="P1509" i="5"/>
  <c r="P1690" i="5"/>
  <c r="P1538" i="5"/>
  <c r="R1538" i="5" s="1"/>
  <c r="P1454" i="5"/>
  <c r="U1412" i="5"/>
  <c r="V1412" i="5" s="1"/>
  <c r="P1344" i="5"/>
  <c r="P1398" i="5"/>
  <c r="P1388" i="5"/>
  <c r="R1388" i="5" s="1"/>
  <c r="P1119" i="5"/>
  <c r="R1119" i="5" s="1"/>
  <c r="L56" i="11"/>
  <c r="M56" i="11" s="1"/>
  <c r="M1613" i="5"/>
  <c r="T1590" i="5"/>
  <c r="T804" i="5"/>
  <c r="U804" i="5" s="1"/>
  <c r="V804" i="5" s="1"/>
  <c r="M569" i="5"/>
  <c r="T470" i="5"/>
  <c r="T670" i="5"/>
  <c r="M1739" i="5"/>
  <c r="T1355" i="5"/>
  <c r="M1132" i="5"/>
  <c r="M804" i="5"/>
  <c r="M724" i="5"/>
  <c r="T434" i="5"/>
  <c r="T321" i="5"/>
  <c r="M670" i="5"/>
  <c r="T1739" i="5"/>
  <c r="S1132" i="5"/>
  <c r="M895" i="5"/>
  <c r="S724" i="5"/>
  <c r="M434" i="5"/>
  <c r="T341" i="5"/>
  <c r="S37" i="5"/>
  <c r="M1056" i="5"/>
  <c r="T368" i="5"/>
  <c r="T205" i="5"/>
  <c r="M369" i="5"/>
  <c r="T943" i="5"/>
  <c r="S911" i="5"/>
  <c r="T831" i="5"/>
  <c r="S758" i="5"/>
  <c r="S281" i="5"/>
  <c r="T209" i="5"/>
  <c r="S1364" i="5"/>
  <c r="T549" i="5"/>
  <c r="S557" i="5"/>
  <c r="T1166" i="5"/>
  <c r="S420" i="5"/>
  <c r="M281" i="5"/>
  <c r="M209" i="5"/>
  <c r="S1050" i="5"/>
  <c r="S369" i="5"/>
  <c r="T885" i="5"/>
  <c r="T557" i="5"/>
  <c r="U557" i="5" s="1"/>
  <c r="V557" i="5" s="1"/>
  <c r="M1448" i="5"/>
  <c r="M1228" i="5"/>
  <c r="T717" i="5"/>
  <c r="M673" i="5"/>
  <c r="T536" i="5"/>
  <c r="T420" i="5"/>
  <c r="M484" i="5"/>
  <c r="T245" i="5"/>
  <c r="M1050" i="5"/>
  <c r="T1732" i="5"/>
  <c r="S1448" i="5"/>
  <c r="S1228" i="5"/>
  <c r="M717" i="5"/>
  <c r="S673" i="5"/>
  <c r="M536" i="5"/>
  <c r="U1160" i="5"/>
  <c r="V1160" i="5" s="1"/>
  <c r="S484" i="5"/>
  <c r="M245" i="5"/>
  <c r="S57" i="5"/>
  <c r="M1470" i="5"/>
  <c r="T1142" i="5"/>
  <c r="U1142" i="5" s="1"/>
  <c r="V1142" i="5" s="1"/>
  <c r="M653" i="5"/>
  <c r="T342" i="5"/>
  <c r="S149" i="5"/>
  <c r="M57" i="5"/>
  <c r="T1470" i="5"/>
  <c r="S707" i="5"/>
  <c r="S1732" i="5"/>
  <c r="M1142" i="5"/>
  <c r="S342" i="5"/>
  <c r="T1255" i="5"/>
  <c r="S1078" i="5"/>
  <c r="M591" i="5"/>
  <c r="S1502" i="5"/>
  <c r="S1166" i="5"/>
  <c r="M906" i="5"/>
  <c r="M550" i="5"/>
  <c r="T1647" i="5"/>
  <c r="T1589" i="5"/>
  <c r="U1589" i="5" s="1"/>
  <c r="V1589" i="5" s="1"/>
  <c r="S1491" i="5"/>
  <c r="T579" i="5"/>
  <c r="U579" i="5" s="1"/>
  <c r="V579" i="5" s="1"/>
  <c r="S185" i="5"/>
  <c r="M1647" i="5"/>
  <c r="T1491" i="5"/>
  <c r="M579" i="5"/>
  <c r="T185" i="5"/>
  <c r="T333" i="5"/>
  <c r="S449" i="5"/>
  <c r="S1074" i="5"/>
  <c r="M829" i="5"/>
  <c r="T449" i="5"/>
  <c r="M257" i="5"/>
  <c r="M974" i="5"/>
  <c r="S864" i="5"/>
  <c r="T665" i="5"/>
  <c r="T257" i="5"/>
  <c r="T1146" i="5"/>
  <c r="S1037" i="5"/>
  <c r="T974" i="5"/>
  <c r="T864" i="5"/>
  <c r="M333" i="5"/>
  <c r="M1146" i="5"/>
  <c r="M1037" i="5"/>
  <c r="T894" i="5"/>
  <c r="U894" i="5" s="1"/>
  <c r="V894" i="5" s="1"/>
  <c r="T638" i="5"/>
  <c r="U638" i="5" s="1"/>
  <c r="V638" i="5" s="1"/>
  <c r="S487" i="5"/>
  <c r="M894" i="5"/>
  <c r="M638" i="5"/>
  <c r="M487" i="5"/>
  <c r="T174" i="5"/>
  <c r="U174" i="5" s="1"/>
  <c r="V174" i="5" s="1"/>
  <c r="M812" i="5"/>
  <c r="T1074" i="5"/>
  <c r="S174" i="5"/>
  <c r="T243" i="5"/>
  <c r="U243" i="5" s="1"/>
  <c r="V243" i="5" s="1"/>
  <c r="S243" i="5"/>
  <c r="T1742" i="5"/>
  <c r="U1742" i="5" s="1"/>
  <c r="V1742" i="5" s="1"/>
  <c r="T1687" i="5"/>
  <c r="M1644" i="5"/>
  <c r="S1326" i="5"/>
  <c r="S1023" i="5"/>
  <c r="M980" i="5"/>
  <c r="S857" i="5"/>
  <c r="M690" i="5"/>
  <c r="T577" i="5"/>
  <c r="T384" i="5"/>
  <c r="S1597" i="5"/>
  <c r="T1078" i="5"/>
  <c r="S1742" i="5"/>
  <c r="S1644" i="5"/>
  <c r="T1433" i="5"/>
  <c r="M1326" i="5"/>
  <c r="T1215" i="5"/>
  <c r="T1023" i="5"/>
  <c r="M857" i="5"/>
  <c r="S690" i="5"/>
  <c r="M665" i="5"/>
  <c r="M384" i="5"/>
  <c r="S341" i="5"/>
  <c r="T1597" i="5"/>
  <c r="M778" i="5"/>
  <c r="M540" i="5"/>
  <c r="M1460" i="5"/>
  <c r="M1433" i="5"/>
  <c r="S959" i="5"/>
  <c r="U248" i="5"/>
  <c r="V248" i="5" s="1"/>
  <c r="M202" i="5"/>
  <c r="T1207" i="5"/>
  <c r="S446" i="5"/>
  <c r="S508" i="5"/>
  <c r="T1275" i="5"/>
  <c r="S1679" i="5"/>
  <c r="S1442" i="5"/>
  <c r="M1397" i="5"/>
  <c r="M1140" i="5"/>
  <c r="S961" i="5"/>
  <c r="T890" i="5"/>
  <c r="T833" i="5"/>
  <c r="T806" i="5"/>
  <c r="U806" i="5" s="1"/>
  <c r="V806" i="5" s="1"/>
  <c r="M623" i="5"/>
  <c r="T366" i="5"/>
  <c r="T289" i="5"/>
  <c r="S210" i="5"/>
  <c r="S81" i="5"/>
  <c r="T1348" i="5"/>
  <c r="U1348" i="5" s="1"/>
  <c r="V1348" i="5" s="1"/>
  <c r="M747" i="5"/>
  <c r="T210" i="5"/>
  <c r="T446" i="5"/>
  <c r="T1679" i="5"/>
  <c r="T1442" i="5"/>
  <c r="M1295" i="5"/>
  <c r="M1243" i="5"/>
  <c r="T1140" i="5"/>
  <c r="T961" i="5"/>
  <c r="S890" i="5"/>
  <c r="M806" i="5"/>
  <c r="M656" i="5"/>
  <c r="S623" i="5"/>
  <c r="M529" i="5"/>
  <c r="S366" i="5"/>
  <c r="T81" i="5"/>
  <c r="T1515" i="5"/>
  <c r="U1515" i="5" s="1"/>
  <c r="V1515" i="5" s="1"/>
  <c r="T1397" i="5"/>
  <c r="T1349" i="5"/>
  <c r="T1295" i="5"/>
  <c r="T1243" i="5"/>
  <c r="S1211" i="5"/>
  <c r="M959" i="5"/>
  <c r="T656" i="5"/>
  <c r="T503" i="5"/>
  <c r="T395" i="5"/>
  <c r="M256" i="5"/>
  <c r="S164" i="5"/>
  <c r="S1348" i="5"/>
  <c r="T747" i="5"/>
  <c r="S591" i="5"/>
  <c r="M1515" i="5"/>
  <c r="M1211" i="5"/>
  <c r="T1111" i="5"/>
  <c r="S383" i="5"/>
  <c r="M503" i="5"/>
  <c r="T164" i="5"/>
  <c r="T1032" i="5"/>
  <c r="U1032" i="5" s="1"/>
  <c r="V1032" i="5" s="1"/>
  <c r="S395" i="5"/>
  <c r="M385" i="5"/>
  <c r="M1111" i="5"/>
  <c r="S803" i="5"/>
  <c r="M807" i="5"/>
  <c r="U385" i="5"/>
  <c r="V385" i="5" s="1"/>
  <c r="T383" i="5"/>
  <c r="T301" i="5"/>
  <c r="M459" i="5"/>
  <c r="M508" i="5"/>
  <c r="S385" i="5"/>
  <c r="S980" i="5"/>
  <c r="T803" i="5"/>
  <c r="T807" i="5"/>
  <c r="T462" i="5"/>
  <c r="M301" i="5"/>
  <c r="S459" i="5"/>
  <c r="S256" i="5"/>
  <c r="T396" i="5"/>
  <c r="M1687" i="5"/>
  <c r="S1207" i="5"/>
  <c r="M577" i="5"/>
  <c r="S396" i="5"/>
  <c r="S778" i="5"/>
  <c r="P1743" i="5"/>
  <c r="R1743" i="5" s="1"/>
  <c r="P1672" i="5"/>
  <c r="R1672" i="5" s="1"/>
  <c r="U1623" i="5"/>
  <c r="V1623" i="5" s="1"/>
  <c r="P891" i="5"/>
  <c r="P275" i="5"/>
  <c r="R275" i="5" s="1"/>
  <c r="P1511" i="5"/>
  <c r="R1511" i="5" s="1"/>
  <c r="P1521" i="5"/>
  <c r="R1521" i="5" s="1"/>
  <c r="P1499" i="5"/>
  <c r="P1513" i="5"/>
  <c r="R1513" i="5" s="1"/>
  <c r="P1109" i="5"/>
  <c r="R1109" i="5" s="1"/>
  <c r="P1042" i="5"/>
  <c r="P1061" i="5"/>
  <c r="R1061" i="5" s="1"/>
  <c r="P698" i="5"/>
  <c r="R698" i="5" s="1"/>
  <c r="P639" i="5"/>
  <c r="R639" i="5" s="1"/>
  <c r="P687" i="5"/>
  <c r="R687" i="5" s="1"/>
  <c r="U574" i="5"/>
  <c r="V574" i="5" s="1"/>
  <c r="P469" i="5"/>
  <c r="R469" i="5" s="1"/>
  <c r="P271" i="5"/>
  <c r="R271" i="5" s="1"/>
  <c r="P346" i="5"/>
  <c r="R346" i="5" s="1"/>
  <c r="P1698" i="5"/>
  <c r="P1523" i="5"/>
  <c r="U1410" i="5"/>
  <c r="V1410" i="5" s="1"/>
  <c r="P1175" i="5"/>
  <c r="R1175" i="5" s="1"/>
  <c r="P739" i="5"/>
  <c r="P426" i="5"/>
  <c r="P291" i="5"/>
  <c r="R291" i="5" s="1"/>
  <c r="S462" i="5"/>
  <c r="P1677" i="5"/>
  <c r="P1427" i="5"/>
  <c r="R1427" i="5" s="1"/>
  <c r="P1391" i="5"/>
  <c r="R1391" i="5" s="1"/>
  <c r="P1167" i="5"/>
  <c r="R1167" i="5" s="1"/>
  <c r="P1047" i="5"/>
  <c r="P1089" i="5"/>
  <c r="R1089" i="5" s="1"/>
  <c r="P940" i="5"/>
  <c r="R940" i="5" s="1"/>
  <c r="P820" i="5"/>
  <c r="P565" i="5"/>
  <c r="P1156" i="5"/>
  <c r="P1108" i="5"/>
  <c r="P1378" i="5"/>
  <c r="P1007" i="5"/>
  <c r="R1007" i="5" s="1"/>
  <c r="P862" i="5"/>
  <c r="R862" i="5" s="1"/>
  <c r="U768" i="5"/>
  <c r="V768" i="5" s="1"/>
  <c r="U626" i="5"/>
  <c r="V626" i="5" s="1"/>
  <c r="P650" i="5"/>
  <c r="P520" i="5"/>
  <c r="P311" i="5"/>
  <c r="R311" i="5" s="1"/>
  <c r="M104" i="5"/>
  <c r="M1632" i="5"/>
  <c r="P1306" i="5"/>
  <c r="P1173" i="5"/>
  <c r="P1152" i="5"/>
  <c r="R1152" i="5" s="1"/>
  <c r="P690" i="5"/>
  <c r="P262" i="5"/>
  <c r="R262" i="5" s="1"/>
  <c r="P285" i="5"/>
  <c r="R285" i="5" s="1"/>
  <c r="P349" i="5"/>
  <c r="R349" i="5" s="1"/>
  <c r="P1660" i="5"/>
  <c r="R1660" i="5" s="1"/>
  <c r="P1619" i="5"/>
  <c r="P1376" i="5"/>
  <c r="R1376" i="5" s="1"/>
  <c r="U1295" i="5"/>
  <c r="V1295" i="5" s="1"/>
  <c r="P1215" i="5"/>
  <c r="R1215" i="5" s="1"/>
  <c r="P810" i="5"/>
  <c r="R810" i="5" s="1"/>
  <c r="P467" i="5"/>
  <c r="P314" i="5"/>
  <c r="R314" i="5" s="1"/>
  <c r="P303" i="5"/>
  <c r="R303" i="5" s="1"/>
  <c r="T911" i="5"/>
  <c r="T33" i="5"/>
  <c r="M1052" i="5"/>
  <c r="P1423" i="5"/>
  <c r="R1423" i="5" s="1"/>
  <c r="P827" i="5"/>
  <c r="P171" i="5"/>
  <c r="R171" i="5" s="1"/>
  <c r="S21" i="5"/>
  <c r="S837" i="5"/>
  <c r="M977" i="5"/>
  <c r="P1730" i="5"/>
  <c r="R1730" i="5" s="1"/>
  <c r="P1428" i="5"/>
  <c r="R1428" i="5" s="1"/>
  <c r="P1252" i="5"/>
  <c r="R1252" i="5" s="1"/>
  <c r="P808" i="5"/>
  <c r="R808" i="5" s="1"/>
  <c r="P563" i="5"/>
  <c r="R563" i="5" s="1"/>
  <c r="P342" i="5"/>
  <c r="R342" i="5" s="1"/>
  <c r="P480" i="5"/>
  <c r="R480" i="5" s="1"/>
  <c r="T21" i="5"/>
  <c r="P1524" i="5"/>
  <c r="R1524" i="5" s="1"/>
  <c r="P1228" i="5"/>
  <c r="R1228" i="5" s="1"/>
  <c r="U763" i="5"/>
  <c r="V763" i="5" s="1"/>
  <c r="U740" i="5"/>
  <c r="V740" i="5" s="1"/>
  <c r="P728" i="5"/>
  <c r="R728" i="5" s="1"/>
  <c r="P364" i="5"/>
  <c r="P325" i="5"/>
  <c r="R325" i="5" s="1"/>
  <c r="T812" i="5"/>
  <c r="U812" i="5" s="1"/>
  <c r="V812" i="5" s="1"/>
  <c r="L82" i="11"/>
  <c r="N82" i="11" s="1"/>
  <c r="L38" i="11"/>
  <c r="N38" i="11" s="1"/>
  <c r="L15" i="11"/>
  <c r="M15" i="11" s="1"/>
  <c r="L39" i="11"/>
  <c r="M39" i="11" s="1"/>
  <c r="L22" i="11"/>
  <c r="N22" i="11" s="1"/>
  <c r="U1560" i="5"/>
  <c r="V1560" i="5" s="1"/>
  <c r="P1520" i="5"/>
  <c r="R1520" i="5" s="1"/>
  <c r="P1493" i="5"/>
  <c r="U1438" i="5"/>
  <c r="V1438" i="5" s="1"/>
  <c r="P1223" i="5"/>
  <c r="R1223" i="5" s="1"/>
  <c r="P1183" i="5"/>
  <c r="R1183" i="5" s="1"/>
  <c r="P1149" i="5"/>
  <c r="R1149" i="5" s="1"/>
  <c r="P1043" i="5"/>
  <c r="R1043" i="5" s="1"/>
  <c r="P405" i="5"/>
  <c r="P242" i="5"/>
  <c r="P17" i="5"/>
  <c r="S33" i="5"/>
  <c r="S977" i="5"/>
  <c r="T1521" i="5"/>
  <c r="S1521" i="5"/>
  <c r="P1245" i="5"/>
  <c r="R1245" i="5" s="1"/>
  <c r="P624" i="5"/>
  <c r="R624" i="5" s="1"/>
  <c r="P601" i="5"/>
  <c r="R601" i="5" s="1"/>
  <c r="P599" i="5"/>
  <c r="R599" i="5" s="1"/>
  <c r="M1051" i="5"/>
  <c r="S1051" i="5"/>
  <c r="T1051" i="5"/>
  <c r="S1002" i="5"/>
  <c r="M1002" i="5"/>
  <c r="M848" i="5"/>
  <c r="S848" i="5"/>
  <c r="T357" i="5"/>
  <c r="U357" i="5" s="1"/>
  <c r="V357" i="5" s="1"/>
  <c r="S357" i="5"/>
  <c r="M525" i="5"/>
  <c r="S525" i="5"/>
  <c r="P1501" i="5"/>
  <c r="R1501" i="5" s="1"/>
  <c r="P1177" i="5"/>
  <c r="P1130" i="5"/>
  <c r="R1130" i="5" s="1"/>
  <c r="U1052" i="5"/>
  <c r="V1052" i="5" s="1"/>
  <c r="U1104" i="5"/>
  <c r="V1104" i="5" s="1"/>
  <c r="P1033" i="5"/>
  <c r="P962" i="5"/>
  <c r="P814" i="5"/>
  <c r="P778" i="5"/>
  <c r="P949" i="5"/>
  <c r="P839" i="5"/>
  <c r="R839" i="5" s="1"/>
  <c r="P666" i="5"/>
  <c r="R666" i="5" s="1"/>
  <c r="P640" i="5"/>
  <c r="R640" i="5" s="1"/>
  <c r="P519" i="5"/>
  <c r="P496" i="5"/>
  <c r="R496" i="5" s="1"/>
  <c r="U561" i="5"/>
  <c r="V561" i="5" s="1"/>
  <c r="P581" i="5"/>
  <c r="P443" i="5"/>
  <c r="R443" i="5" s="1"/>
  <c r="P259" i="5"/>
  <c r="R259" i="5" s="1"/>
  <c r="P190" i="5"/>
  <c r="M1219" i="5"/>
  <c r="T954" i="5"/>
  <c r="T1710" i="5"/>
  <c r="U1710" i="5" s="1"/>
  <c r="V1710" i="5" s="1"/>
  <c r="S1710" i="5"/>
  <c r="M1710" i="5"/>
  <c r="M901" i="5"/>
  <c r="S901" i="5"/>
  <c r="T901" i="5"/>
  <c r="S937" i="5"/>
  <c r="M937" i="5"/>
  <c r="P1546" i="5"/>
  <c r="R1546" i="5" s="1"/>
  <c r="P1748" i="5"/>
  <c r="P1591" i="5"/>
  <c r="P1406" i="5"/>
  <c r="R1406" i="5" s="1"/>
  <c r="P1374" i="5"/>
  <c r="R1374" i="5" s="1"/>
  <c r="P1333" i="5"/>
  <c r="R1333" i="5" s="1"/>
  <c r="P829" i="5"/>
  <c r="R829" i="5" s="1"/>
  <c r="U926" i="5"/>
  <c r="V926" i="5" s="1"/>
  <c r="U883" i="5"/>
  <c r="V883" i="5" s="1"/>
  <c r="U631" i="5"/>
  <c r="V631" i="5" s="1"/>
  <c r="U442" i="5"/>
  <c r="V442" i="5" s="1"/>
  <c r="P386" i="5"/>
  <c r="R386" i="5" s="1"/>
  <c r="P283" i="5"/>
  <c r="P50" i="5"/>
  <c r="R50" i="5" s="1"/>
  <c r="L161" i="5"/>
  <c r="M1393" i="5"/>
  <c r="S1393" i="5"/>
  <c r="T1393" i="5"/>
  <c r="U1642" i="5"/>
  <c r="V1642" i="5" s="1"/>
  <c r="P1640" i="5"/>
  <c r="P1634" i="5"/>
  <c r="U1607" i="5"/>
  <c r="V1607" i="5" s="1"/>
  <c r="P1415" i="5"/>
  <c r="P1288" i="5"/>
  <c r="R1288" i="5" s="1"/>
  <c r="P1141" i="5"/>
  <c r="R1141" i="5" s="1"/>
  <c r="U1190" i="5"/>
  <c r="V1190" i="5" s="1"/>
  <c r="P654" i="5"/>
  <c r="P612" i="5"/>
  <c r="R612" i="5" s="1"/>
  <c r="P675" i="5"/>
  <c r="P310" i="5"/>
  <c r="R310" i="5" s="1"/>
  <c r="P399" i="5"/>
  <c r="R399" i="5" s="1"/>
  <c r="L3" i="5"/>
  <c r="J1" i="5"/>
  <c r="S1349" i="5"/>
  <c r="S1032" i="5"/>
  <c r="M1361" i="5"/>
  <c r="T299" i="5"/>
  <c r="M299" i="5"/>
  <c r="P1746" i="5"/>
  <c r="P1651" i="5"/>
  <c r="R1651" i="5" s="1"/>
  <c r="P1630" i="5"/>
  <c r="R1630" i="5" s="1"/>
  <c r="P1553" i="5"/>
  <c r="R1553" i="5" s="1"/>
  <c r="P1408" i="5"/>
  <c r="U1021" i="5"/>
  <c r="V1021" i="5" s="1"/>
  <c r="P935" i="5"/>
  <c r="U895" i="5"/>
  <c r="V895" i="5" s="1"/>
  <c r="U859" i="5"/>
  <c r="V859" i="5" s="1"/>
  <c r="P691" i="5"/>
  <c r="R691" i="5" s="1"/>
  <c r="P597" i="5"/>
  <c r="P605" i="5"/>
  <c r="R605" i="5" s="1"/>
  <c r="P347" i="5"/>
  <c r="P395" i="5"/>
  <c r="R395" i="5" s="1"/>
  <c r="P363" i="5"/>
  <c r="S1361" i="5"/>
  <c r="T1691" i="5"/>
  <c r="U1691" i="5" s="1"/>
  <c r="V1691" i="5" s="1"/>
  <c r="M1691" i="5"/>
  <c r="T630" i="5"/>
  <c r="S630" i="5"/>
  <c r="M630" i="5"/>
  <c r="P144" i="5"/>
  <c r="R144" i="5" s="1"/>
  <c r="T1383" i="5"/>
  <c r="U1383" i="5" s="1"/>
  <c r="V1383" i="5" s="1"/>
  <c r="T1556" i="5"/>
  <c r="S1556" i="5"/>
  <c r="M1556" i="5"/>
  <c r="T1340" i="5"/>
  <c r="M1340" i="5"/>
  <c r="M1155" i="5"/>
  <c r="T1155" i="5"/>
  <c r="U1155" i="5" s="1"/>
  <c r="V1155" i="5" s="1"/>
  <c r="S1155" i="5"/>
  <c r="M968" i="5"/>
  <c r="T968" i="5"/>
  <c r="U968" i="5" s="1"/>
  <c r="V968" i="5" s="1"/>
  <c r="S968" i="5"/>
  <c r="M483" i="5"/>
  <c r="S483" i="5"/>
  <c r="T483" i="5"/>
  <c r="P1707" i="5"/>
  <c r="R1707" i="5" s="1"/>
  <c r="P1653" i="5"/>
  <c r="P1519" i="5"/>
  <c r="P1444" i="5"/>
  <c r="P1466" i="5"/>
  <c r="R1466" i="5" s="1"/>
  <c r="P1277" i="5"/>
  <c r="R1277" i="5" s="1"/>
  <c r="U1128" i="5"/>
  <c r="V1128" i="5" s="1"/>
  <c r="U1116" i="5"/>
  <c r="V1116" i="5" s="1"/>
  <c r="P1081" i="5"/>
  <c r="P944" i="5"/>
  <c r="P789" i="5"/>
  <c r="R789" i="5" s="1"/>
  <c r="P736" i="5"/>
  <c r="P737" i="5"/>
  <c r="P682" i="5"/>
  <c r="P570" i="5"/>
  <c r="R570" i="5" s="1"/>
  <c r="P635" i="5"/>
  <c r="P402" i="5"/>
  <c r="R402" i="5" s="1"/>
  <c r="S1740" i="5"/>
  <c r="T1740" i="5"/>
  <c r="T1007" i="5"/>
  <c r="M1007" i="5"/>
  <c r="P1622" i="5"/>
  <c r="R1622" i="5" s="1"/>
  <c r="U1413" i="5"/>
  <c r="V1413" i="5" s="1"/>
  <c r="P552" i="5"/>
  <c r="P573" i="5"/>
  <c r="R573" i="5" s="1"/>
  <c r="P515" i="5"/>
  <c r="R515" i="5" s="1"/>
  <c r="P263" i="5"/>
  <c r="R263" i="5" s="1"/>
  <c r="P274" i="5"/>
  <c r="R274" i="5" s="1"/>
  <c r="T1721" i="5"/>
  <c r="S1721" i="5"/>
  <c r="M1721" i="5"/>
  <c r="M1232" i="5"/>
  <c r="T1232" i="5"/>
  <c r="U1232" i="5" s="1"/>
  <c r="V1232" i="5" s="1"/>
  <c r="S1232" i="5"/>
  <c r="T409" i="5"/>
  <c r="S409" i="5"/>
  <c r="T501" i="5"/>
  <c r="S501" i="5"/>
  <c r="T337" i="5"/>
  <c r="U337" i="5" s="1"/>
  <c r="V337" i="5" s="1"/>
  <c r="M337" i="5"/>
  <c r="S179" i="5"/>
  <c r="M179" i="5"/>
  <c r="P1734" i="5"/>
  <c r="R1734" i="5" s="1"/>
  <c r="U1422" i="5"/>
  <c r="V1422" i="5" s="1"/>
  <c r="P1453" i="5"/>
  <c r="P1377" i="5"/>
  <c r="R1377" i="5" s="1"/>
  <c r="P1259" i="5"/>
  <c r="R1259" i="5" s="1"/>
  <c r="P1107" i="5"/>
  <c r="P998" i="5"/>
  <c r="U927" i="5"/>
  <c r="V927" i="5" s="1"/>
  <c r="P869" i="5"/>
  <c r="R869" i="5" s="1"/>
  <c r="P931" i="5"/>
  <c r="R931" i="5" s="1"/>
  <c r="P603" i="5"/>
  <c r="P593" i="5"/>
  <c r="R593" i="5" s="1"/>
  <c r="P425" i="5"/>
  <c r="R425" i="5" s="1"/>
  <c r="P401" i="5"/>
  <c r="P261" i="5"/>
  <c r="P148" i="5"/>
  <c r="P48" i="5"/>
  <c r="R48" i="5" s="1"/>
  <c r="T69" i="5"/>
  <c r="M1684" i="5"/>
  <c r="T1684" i="5"/>
  <c r="U1684" i="5" s="1"/>
  <c r="V1684" i="5" s="1"/>
  <c r="T1096" i="5"/>
  <c r="M1096" i="5"/>
  <c r="S1096" i="5"/>
  <c r="S334" i="5"/>
  <c r="T334" i="5"/>
  <c r="P1704" i="5"/>
  <c r="R1704" i="5" s="1"/>
  <c r="P1168" i="5"/>
  <c r="R1168" i="5" s="1"/>
  <c r="P1120" i="5"/>
  <c r="P1217" i="5"/>
  <c r="R1217" i="5" s="1"/>
  <c r="U1285" i="5"/>
  <c r="V1285" i="5" s="1"/>
  <c r="P1063" i="5"/>
  <c r="R1063" i="5" s="1"/>
  <c r="P790" i="5"/>
  <c r="R790" i="5" s="1"/>
  <c r="P754" i="5"/>
  <c r="P886" i="5"/>
  <c r="R886" i="5" s="1"/>
  <c r="P871" i="5"/>
  <c r="R871" i="5" s="1"/>
  <c r="P454" i="5"/>
  <c r="R454" i="5" s="1"/>
  <c r="U382" i="5"/>
  <c r="V382" i="5" s="1"/>
  <c r="P546" i="5"/>
  <c r="R546" i="5" s="1"/>
  <c r="P416" i="5"/>
  <c r="P644" i="5"/>
  <c r="P689" i="5"/>
  <c r="R689" i="5" s="1"/>
  <c r="P673" i="5"/>
  <c r="R673" i="5" s="1"/>
  <c r="P584" i="5"/>
  <c r="R584" i="5" s="1"/>
  <c r="P702" i="5"/>
  <c r="P743" i="5"/>
  <c r="R743" i="5" s="1"/>
  <c r="P707" i="5"/>
  <c r="R707" i="5" s="1"/>
  <c r="P785" i="5"/>
  <c r="P825" i="5"/>
  <c r="P975" i="5"/>
  <c r="R975" i="5" s="1"/>
  <c r="P1115" i="5"/>
  <c r="P1138" i="5"/>
  <c r="P1165" i="5"/>
  <c r="R1165" i="5" s="1"/>
  <c r="P1145" i="5"/>
  <c r="P1335" i="5"/>
  <c r="R1335" i="5" s="1"/>
  <c r="P1303" i="5"/>
  <c r="P1527" i="5"/>
  <c r="R1527" i="5" s="1"/>
  <c r="P1562" i="5"/>
  <c r="R1562" i="5" s="1"/>
  <c r="P1584" i="5"/>
  <c r="P1699" i="5"/>
  <c r="P407" i="5"/>
  <c r="R407" i="5" s="1"/>
  <c r="P322" i="5"/>
  <c r="R322" i="5" s="1"/>
  <c r="S69" i="5"/>
  <c r="M1041" i="5"/>
  <c r="T410" i="5"/>
  <c r="T853" i="5"/>
  <c r="M853" i="5"/>
  <c r="S918" i="5"/>
  <c r="M918" i="5"/>
  <c r="T918" i="5"/>
  <c r="U918" i="5" s="1"/>
  <c r="V918" i="5" s="1"/>
  <c r="P1709" i="5"/>
  <c r="R1709" i="5" s="1"/>
  <c r="P1722" i="5"/>
  <c r="P1664" i="5"/>
  <c r="U1590" i="5"/>
  <c r="V1590" i="5" s="1"/>
  <c r="P1485" i="5"/>
  <c r="P1392" i="5"/>
  <c r="R1392" i="5" s="1"/>
  <c r="P1367" i="5"/>
  <c r="R1367" i="5" s="1"/>
  <c r="P1300" i="5"/>
  <c r="R1300" i="5" s="1"/>
  <c r="P1205" i="5"/>
  <c r="U1271" i="5"/>
  <c r="V1271" i="5" s="1"/>
  <c r="U1208" i="5"/>
  <c r="V1208" i="5" s="1"/>
  <c r="P1238" i="5"/>
  <c r="P1184" i="5"/>
  <c r="R1184" i="5" s="1"/>
  <c r="P992" i="5"/>
  <c r="P752" i="5"/>
  <c r="R752" i="5" s="1"/>
  <c r="P746" i="5"/>
  <c r="R746" i="5" s="1"/>
  <c r="P719" i="5"/>
  <c r="R719" i="5" s="1"/>
  <c r="U714" i="5"/>
  <c r="V714" i="5" s="1"/>
  <c r="P562" i="5"/>
  <c r="R562" i="5" s="1"/>
  <c r="P472" i="5"/>
  <c r="R472" i="5" s="1"/>
  <c r="U384" i="5"/>
  <c r="V384" i="5" s="1"/>
  <c r="U264" i="5"/>
  <c r="V264" i="5" s="1"/>
  <c r="S1041" i="5"/>
  <c r="M357" i="5"/>
  <c r="M1646" i="5"/>
  <c r="T1646" i="5"/>
  <c r="S1646" i="5"/>
  <c r="M1316" i="5"/>
  <c r="S1316" i="5"/>
  <c r="T1316" i="5"/>
  <c r="U1316" i="5" s="1"/>
  <c r="V1316" i="5" s="1"/>
  <c r="S474" i="5"/>
  <c r="T474" i="5"/>
  <c r="M474" i="5"/>
  <c r="I1" i="11"/>
  <c r="L78" i="11"/>
  <c r="H1" i="11"/>
  <c r="L46" i="11"/>
  <c r="L29" i="11"/>
  <c r="L63" i="11"/>
  <c r="N63" i="11" s="1"/>
  <c r="L3" i="11"/>
  <c r="M3" i="11" s="1"/>
  <c r="P1" i="11"/>
  <c r="L21" i="11"/>
  <c r="N21" i="11" s="1"/>
  <c r="L70" i="11"/>
  <c r="M70" i="11" s="1"/>
  <c r="L62" i="11"/>
  <c r="N62" i="11" s="1"/>
  <c r="L34" i="11"/>
  <c r="M34" i="11" s="1"/>
  <c r="L73" i="11"/>
  <c r="M73" i="11" s="1"/>
  <c r="L11" i="11"/>
  <c r="L7" i="11"/>
  <c r="N7" i="11" s="1"/>
  <c r="T30" i="5"/>
  <c r="S30" i="5"/>
  <c r="M30" i="5"/>
  <c r="P102" i="5"/>
  <c r="R102" i="5" s="1"/>
  <c r="P124" i="5"/>
  <c r="R124" i="5" s="1"/>
  <c r="P75" i="5"/>
  <c r="R75" i="5" s="1"/>
  <c r="P110" i="5"/>
  <c r="R110" i="5" s="1"/>
  <c r="P29" i="5"/>
  <c r="R29" i="5" s="1"/>
  <c r="P140" i="5"/>
  <c r="R140" i="5" s="1"/>
  <c r="P112" i="5"/>
  <c r="R112" i="5" s="1"/>
  <c r="P6" i="5"/>
  <c r="R6" i="5" s="1"/>
  <c r="P74" i="5"/>
  <c r="R74" i="5" s="1"/>
  <c r="P80" i="5"/>
  <c r="P141" i="5"/>
  <c r="P70" i="5"/>
  <c r="P128" i="5"/>
  <c r="R128" i="5" s="1"/>
  <c r="P44" i="5"/>
  <c r="P3" i="5"/>
  <c r="R3" i="5" s="1"/>
  <c r="P79" i="5"/>
  <c r="R79" i="5" s="1"/>
  <c r="P120" i="5"/>
  <c r="R120" i="5" s="1"/>
  <c r="X1" i="5"/>
  <c r="S111" i="5"/>
  <c r="T111" i="5"/>
  <c r="M111" i="5"/>
  <c r="T95" i="5"/>
  <c r="U95" i="5" s="1"/>
  <c r="V95" i="5" s="1"/>
  <c r="S95" i="5"/>
  <c r="M95" i="5"/>
  <c r="Q54" i="5"/>
  <c r="T78" i="5"/>
  <c r="U78" i="5" s="1"/>
  <c r="V78" i="5" s="1"/>
  <c r="S78" i="5"/>
  <c r="M78" i="5"/>
  <c r="T40" i="5"/>
  <c r="U40" i="5" s="1"/>
  <c r="V40" i="5" s="1"/>
  <c r="S40" i="5"/>
  <c r="M40" i="5"/>
  <c r="T59" i="5"/>
  <c r="S59" i="5"/>
  <c r="M59" i="5"/>
  <c r="T110" i="5"/>
  <c r="S110" i="5"/>
  <c r="M110" i="5"/>
  <c r="S3" i="5"/>
  <c r="T3" i="5"/>
  <c r="M3" i="5"/>
  <c r="Q9" i="5"/>
  <c r="T74" i="5"/>
  <c r="S74" i="5"/>
  <c r="M74" i="5"/>
  <c r="M58" i="5"/>
  <c r="T58" i="5"/>
  <c r="U58" i="5" s="1"/>
  <c r="V58" i="5" s="1"/>
  <c r="S58" i="5"/>
  <c r="M138" i="5"/>
  <c r="S138" i="5"/>
  <c r="T138" i="5"/>
  <c r="T106" i="5"/>
  <c r="U106" i="5" s="1"/>
  <c r="V106" i="5" s="1"/>
  <c r="S106" i="5"/>
  <c r="M106" i="5"/>
  <c r="S51" i="5"/>
  <c r="T51" i="5"/>
  <c r="M51" i="5"/>
  <c r="M83" i="5"/>
  <c r="S83" i="5"/>
  <c r="T83" i="5"/>
  <c r="T160" i="5"/>
  <c r="U160" i="5" s="1"/>
  <c r="V160" i="5" s="1"/>
  <c r="S160" i="5"/>
  <c r="M160" i="5"/>
  <c r="Q12" i="5"/>
  <c r="T70" i="5"/>
  <c r="S70" i="5"/>
  <c r="M70" i="5"/>
  <c r="M124" i="5"/>
  <c r="S124" i="5"/>
  <c r="T124" i="5"/>
  <c r="Q27" i="5"/>
  <c r="T35" i="5"/>
  <c r="S35" i="5"/>
  <c r="M35" i="5"/>
  <c r="Q125" i="5"/>
  <c r="Q41" i="5"/>
  <c r="T18" i="5"/>
  <c r="U18" i="5" s="1"/>
  <c r="V18" i="5" s="1"/>
  <c r="M18" i="5"/>
  <c r="S18" i="5"/>
  <c r="Q46" i="5"/>
  <c r="Q34" i="5"/>
  <c r="S27" i="5"/>
  <c r="T27" i="5"/>
  <c r="U27" i="5" s="1"/>
  <c r="V27" i="5" s="1"/>
  <c r="M27" i="5"/>
  <c r="T56" i="5"/>
  <c r="S56" i="5"/>
  <c r="M56" i="5"/>
  <c r="S39" i="5"/>
  <c r="M39" i="5"/>
  <c r="T39" i="5"/>
  <c r="Q15" i="5"/>
  <c r="M76" i="5"/>
  <c r="T76" i="5"/>
  <c r="U76" i="5" s="1"/>
  <c r="V76" i="5" s="1"/>
  <c r="S76" i="5"/>
  <c r="Q24" i="5"/>
  <c r="Q76" i="5"/>
  <c r="S63" i="5"/>
  <c r="T63" i="5"/>
  <c r="U63" i="5" s="1"/>
  <c r="V63" i="5" s="1"/>
  <c r="M63" i="5"/>
  <c r="T24" i="5"/>
  <c r="U24" i="5" s="1"/>
  <c r="V24" i="5" s="1"/>
  <c r="S24" i="5"/>
  <c r="M24" i="5"/>
  <c r="S19" i="5"/>
  <c r="T19" i="5"/>
  <c r="U19" i="5" s="1"/>
  <c r="V19" i="5" s="1"/>
  <c r="M19" i="5"/>
  <c r="M8" i="5"/>
  <c r="T8" i="5"/>
  <c r="S8" i="5"/>
  <c r="T132" i="5"/>
  <c r="S132" i="5"/>
  <c r="M132" i="5"/>
  <c r="M20" i="5"/>
  <c r="T20" i="5"/>
  <c r="S20" i="5"/>
  <c r="N23" i="11"/>
  <c r="M23" i="11"/>
  <c r="T62" i="5"/>
  <c r="U62" i="5" s="1"/>
  <c r="V62" i="5" s="1"/>
  <c r="M62" i="5"/>
  <c r="S62" i="5"/>
  <c r="T126" i="5"/>
  <c r="S126" i="5"/>
  <c r="M126" i="5"/>
  <c r="Q38" i="5"/>
  <c r="S7" i="5"/>
  <c r="M7" i="5"/>
  <c r="T7" i="5"/>
  <c r="Q1592" i="5"/>
  <c r="Q1312" i="5"/>
  <c r="M1227" i="5"/>
  <c r="T1227" i="5"/>
  <c r="S1227" i="5"/>
  <c r="Q916" i="5"/>
  <c r="Q591" i="5"/>
  <c r="S710" i="5"/>
  <c r="T710" i="5"/>
  <c r="U710" i="5" s="1"/>
  <c r="V710" i="5" s="1"/>
  <c r="M710" i="5"/>
  <c r="T645" i="5"/>
  <c r="S645" i="5"/>
  <c r="M645" i="5"/>
  <c r="Q655" i="5"/>
  <c r="S612" i="5"/>
  <c r="M612" i="5"/>
  <c r="T612" i="5"/>
  <c r="M522" i="5"/>
  <c r="T522" i="5"/>
  <c r="S522" i="5"/>
  <c r="M496" i="5"/>
  <c r="T496" i="5"/>
  <c r="U496" i="5" s="1"/>
  <c r="V496" i="5" s="1"/>
  <c r="S496" i="5"/>
  <c r="S397" i="5"/>
  <c r="M397" i="5"/>
  <c r="T397" i="5"/>
  <c r="U397" i="5" s="1"/>
  <c r="V397" i="5" s="1"/>
  <c r="T345" i="5"/>
  <c r="S345" i="5"/>
  <c r="M345" i="5"/>
  <c r="Q759" i="5"/>
  <c r="U759" i="5"/>
  <c r="V759" i="5" s="1"/>
  <c r="Q1150" i="5"/>
  <c r="Q1637" i="5"/>
  <c r="M82" i="11"/>
  <c r="L51" i="11"/>
  <c r="L87" i="11"/>
  <c r="Q1728" i="5"/>
  <c r="T1724" i="5"/>
  <c r="M1724" i="5"/>
  <c r="S1724" i="5"/>
  <c r="M1727" i="5"/>
  <c r="T1727" i="5"/>
  <c r="S1727" i="5"/>
  <c r="S1689" i="5"/>
  <c r="M1689" i="5"/>
  <c r="T1689" i="5"/>
  <c r="U1689" i="5" s="1"/>
  <c r="V1689" i="5" s="1"/>
  <c r="M1683" i="5"/>
  <c r="S1683" i="5"/>
  <c r="T1683" i="5"/>
  <c r="S1677" i="5"/>
  <c r="T1677" i="5"/>
  <c r="M1677" i="5"/>
  <c r="M1662" i="5"/>
  <c r="T1662" i="5"/>
  <c r="U1662" i="5" s="1"/>
  <c r="V1662" i="5" s="1"/>
  <c r="S1662" i="5"/>
  <c r="U1663" i="5"/>
  <c r="V1663" i="5" s="1"/>
  <c r="Q1581" i="5"/>
  <c r="T1550" i="5"/>
  <c r="U1550" i="5" s="1"/>
  <c r="V1550" i="5" s="1"/>
  <c r="M1550" i="5"/>
  <c r="S1550" i="5"/>
  <c r="T1562" i="5"/>
  <c r="S1562" i="5"/>
  <c r="M1562" i="5"/>
  <c r="P1497" i="5"/>
  <c r="S1561" i="5"/>
  <c r="M1561" i="5"/>
  <c r="T1561" i="5"/>
  <c r="U1532" i="5"/>
  <c r="V1532" i="5" s="1"/>
  <c r="Q1474" i="5"/>
  <c r="T1466" i="5"/>
  <c r="S1466" i="5"/>
  <c r="M1466" i="5"/>
  <c r="T1453" i="5"/>
  <c r="S1453" i="5"/>
  <c r="M1453" i="5"/>
  <c r="Q1427" i="5"/>
  <c r="P1449" i="5"/>
  <c r="R1449" i="5" s="1"/>
  <c r="Q1309" i="5"/>
  <c r="U1431" i="5"/>
  <c r="V1431" i="5" s="1"/>
  <c r="Q1317" i="5"/>
  <c r="Q1356" i="5"/>
  <c r="Q1334" i="5"/>
  <c r="T1280" i="5"/>
  <c r="U1280" i="5" s="1"/>
  <c r="V1280" i="5" s="1"/>
  <c r="S1280" i="5"/>
  <c r="M1280" i="5"/>
  <c r="S1270" i="5"/>
  <c r="M1270" i="5"/>
  <c r="T1270" i="5"/>
  <c r="U1270" i="5" s="1"/>
  <c r="V1270" i="5" s="1"/>
  <c r="T1226" i="5"/>
  <c r="U1226" i="5" s="1"/>
  <c r="V1226" i="5" s="1"/>
  <c r="S1226" i="5"/>
  <c r="M1226" i="5"/>
  <c r="T1199" i="5"/>
  <c r="S1199" i="5"/>
  <c r="M1199" i="5"/>
  <c r="T1198" i="5"/>
  <c r="S1198" i="5"/>
  <c r="M1198" i="5"/>
  <c r="S1234" i="5"/>
  <c r="M1234" i="5"/>
  <c r="T1234" i="5"/>
  <c r="U1234" i="5" s="1"/>
  <c r="V1234" i="5" s="1"/>
  <c r="Q1151" i="5"/>
  <c r="M1143" i="5"/>
  <c r="S1143" i="5"/>
  <c r="T1143" i="5"/>
  <c r="T1186" i="5"/>
  <c r="S1186" i="5"/>
  <c r="M1186" i="5"/>
  <c r="P1048" i="5"/>
  <c r="R1048" i="5" s="1"/>
  <c r="S1063" i="5"/>
  <c r="T1063" i="5"/>
  <c r="M1063" i="5"/>
  <c r="T1035" i="5"/>
  <c r="S1035" i="5"/>
  <c r="M1035" i="5"/>
  <c r="Q1061" i="5"/>
  <c r="T1027" i="5"/>
  <c r="S1027" i="5"/>
  <c r="M1027" i="5"/>
  <c r="P1013" i="5"/>
  <c r="R1013" i="5" s="1"/>
  <c r="Q1003" i="5"/>
  <c r="M979" i="5"/>
  <c r="T979" i="5"/>
  <c r="S979" i="5"/>
  <c r="Q879" i="5"/>
  <c r="U879" i="5"/>
  <c r="V879" i="5" s="1"/>
  <c r="S1045" i="5"/>
  <c r="M1045" i="5"/>
  <c r="T1045" i="5"/>
  <c r="S1010" i="5"/>
  <c r="T1010" i="5"/>
  <c r="M1010" i="5"/>
  <c r="Q893" i="5"/>
  <c r="M947" i="5"/>
  <c r="S947" i="5"/>
  <c r="T947" i="5"/>
  <c r="P973" i="5"/>
  <c r="R973" i="5" s="1"/>
  <c r="T843" i="5"/>
  <c r="U843" i="5" s="1"/>
  <c r="V843" i="5" s="1"/>
  <c r="S843" i="5"/>
  <c r="M843" i="5"/>
  <c r="M784" i="5"/>
  <c r="T784" i="5"/>
  <c r="U784" i="5" s="1"/>
  <c r="V784" i="5" s="1"/>
  <c r="S784" i="5"/>
  <c r="U870" i="5"/>
  <c r="V870" i="5" s="1"/>
  <c r="Q731" i="5"/>
  <c r="S862" i="5"/>
  <c r="T862" i="5"/>
  <c r="M862" i="5"/>
  <c r="P836" i="5"/>
  <c r="R836" i="5" s="1"/>
  <c r="S801" i="5"/>
  <c r="M801" i="5"/>
  <c r="T801" i="5"/>
  <c r="U801" i="5" s="1"/>
  <c r="V801" i="5" s="1"/>
  <c r="S678" i="5"/>
  <c r="T678" i="5"/>
  <c r="M678" i="5"/>
  <c r="Q765" i="5"/>
  <c r="P750" i="5"/>
  <c r="R750" i="5" s="1"/>
  <c r="T735" i="5"/>
  <c r="S735" i="5"/>
  <c r="M735" i="5"/>
  <c r="M728" i="5"/>
  <c r="T728" i="5"/>
  <c r="S728" i="5"/>
  <c r="S639" i="5"/>
  <c r="T639" i="5"/>
  <c r="M639" i="5"/>
  <c r="T580" i="5"/>
  <c r="M580" i="5"/>
  <c r="S580" i="5"/>
  <c r="S624" i="5"/>
  <c r="T624" i="5"/>
  <c r="U624" i="5" s="1"/>
  <c r="V624" i="5" s="1"/>
  <c r="M624" i="5"/>
  <c r="Q488" i="5"/>
  <c r="T601" i="5"/>
  <c r="U601" i="5" s="1"/>
  <c r="V601" i="5" s="1"/>
  <c r="M601" i="5"/>
  <c r="S601" i="5"/>
  <c r="Q400" i="5"/>
  <c r="S592" i="5"/>
  <c r="M592" i="5"/>
  <c r="T592" i="5"/>
  <c r="U512" i="5"/>
  <c r="V512" i="5" s="1"/>
  <c r="S440" i="5"/>
  <c r="M440" i="5"/>
  <c r="T440" i="5"/>
  <c r="U440" i="5" s="1"/>
  <c r="V440" i="5" s="1"/>
  <c r="Q509" i="5"/>
  <c r="Q598" i="5"/>
  <c r="M485" i="5"/>
  <c r="T485" i="5"/>
  <c r="S485" i="5"/>
  <c r="Q394" i="5"/>
  <c r="S367" i="5"/>
  <c r="M367" i="5"/>
  <c r="T367" i="5"/>
  <c r="P380" i="5"/>
  <c r="R380" i="5" s="1"/>
  <c r="P345" i="5"/>
  <c r="R345" i="5" s="1"/>
  <c r="U475" i="5"/>
  <c r="V475" i="5" s="1"/>
  <c r="Q477" i="5"/>
  <c r="P541" i="5"/>
  <c r="R541" i="5" s="1"/>
  <c r="P390" i="5"/>
  <c r="P258" i="5"/>
  <c r="Q510" i="5"/>
  <c r="P535" i="5"/>
  <c r="R535" i="5" s="1"/>
  <c r="P637" i="5"/>
  <c r="P620" i="5"/>
  <c r="R620" i="5" s="1"/>
  <c r="Q701" i="5"/>
  <c r="Q672" i="5"/>
  <c r="Q727" i="5"/>
  <c r="Q745" i="5"/>
  <c r="Q813" i="5"/>
  <c r="Q780" i="5"/>
  <c r="P821" i="5"/>
  <c r="Q795" i="5"/>
  <c r="U795" i="5"/>
  <c r="V795" i="5" s="1"/>
  <c r="Q845" i="5"/>
  <c r="P981" i="5"/>
  <c r="P974" i="5"/>
  <c r="R974" i="5" s="1"/>
  <c r="Q1020" i="5"/>
  <c r="P1029" i="5"/>
  <c r="P937" i="5"/>
  <c r="R937" i="5" s="1"/>
  <c r="Q972" i="5"/>
  <c r="Q1066" i="5"/>
  <c r="Q1086" i="5"/>
  <c r="Q1032" i="5"/>
  <c r="Q1135" i="5"/>
  <c r="P1219" i="5"/>
  <c r="R1219" i="5" s="1"/>
  <c r="P1213" i="5"/>
  <c r="P1166" i="5"/>
  <c r="R1166" i="5" s="1"/>
  <c r="Q1170" i="5"/>
  <c r="Q1263" i="5"/>
  <c r="Q1187" i="5"/>
  <c r="P1267" i="5"/>
  <c r="U1360" i="5"/>
  <c r="V1360" i="5" s="1"/>
  <c r="Q1360" i="5"/>
  <c r="P1384" i="5"/>
  <c r="R1384" i="5" s="1"/>
  <c r="P1390" i="5"/>
  <c r="R1390" i="5" s="1"/>
  <c r="P1478" i="5"/>
  <c r="P1471" i="5"/>
  <c r="R1471" i="5" s="1"/>
  <c r="P1615" i="5"/>
  <c r="R1615" i="5" s="1"/>
  <c r="P1596" i="5"/>
  <c r="P1614" i="5"/>
  <c r="P1655" i="5"/>
  <c r="R1655" i="5" s="1"/>
  <c r="Q1676" i="5"/>
  <c r="Q1700" i="5"/>
  <c r="P1723" i="5"/>
  <c r="R1723" i="5" s="1"/>
  <c r="P375" i="5"/>
  <c r="R375" i="5" s="1"/>
  <c r="Q424" i="5"/>
  <c r="S310" i="5"/>
  <c r="M310" i="5"/>
  <c r="T310" i="5"/>
  <c r="U310" i="5" s="1"/>
  <c r="V310" i="5" s="1"/>
  <c r="T445" i="5"/>
  <c r="M445" i="5"/>
  <c r="S445" i="5"/>
  <c r="P438" i="5"/>
  <c r="R438" i="5" s="1"/>
  <c r="U400" i="5"/>
  <c r="V400" i="5" s="1"/>
  <c r="M340" i="5"/>
  <c r="T340" i="5"/>
  <c r="S340" i="5"/>
  <c r="U307" i="5"/>
  <c r="V307" i="5" s="1"/>
  <c r="S262" i="5"/>
  <c r="T262" i="5"/>
  <c r="U262" i="5" s="1"/>
  <c r="V262" i="5" s="1"/>
  <c r="M262" i="5"/>
  <c r="T317" i="5"/>
  <c r="M317" i="5"/>
  <c r="S317" i="5"/>
  <c r="Q226" i="5"/>
  <c r="T184" i="5"/>
  <c r="M184" i="5"/>
  <c r="S184" i="5"/>
  <c r="P351" i="5"/>
  <c r="R351" i="5" s="1"/>
  <c r="T297" i="5"/>
  <c r="S297" i="5"/>
  <c r="M297" i="5"/>
  <c r="Q183" i="5"/>
  <c r="P417" i="5"/>
  <c r="R417" i="5" s="1"/>
  <c r="U355" i="5"/>
  <c r="V355" i="5" s="1"/>
  <c r="Q291" i="5"/>
  <c r="S146" i="5"/>
  <c r="M146" i="5"/>
  <c r="T146" i="5"/>
  <c r="P373" i="5"/>
  <c r="R373" i="5" s="1"/>
  <c r="T240" i="5"/>
  <c r="M240" i="5"/>
  <c r="S240" i="5"/>
  <c r="Q228" i="5"/>
  <c r="T206" i="5"/>
  <c r="U206" i="5" s="1"/>
  <c r="V206" i="5" s="1"/>
  <c r="S206" i="5"/>
  <c r="M206" i="5"/>
  <c r="Q106" i="5"/>
  <c r="P304" i="5"/>
  <c r="R304" i="5" s="1"/>
  <c r="M242" i="5"/>
  <c r="T242" i="5"/>
  <c r="S242" i="5"/>
  <c r="M177" i="5"/>
  <c r="T177" i="5"/>
  <c r="S177" i="5"/>
  <c r="Q58" i="5"/>
  <c r="T305" i="5"/>
  <c r="M305" i="5"/>
  <c r="S305" i="5"/>
  <c r="S285" i="5"/>
  <c r="T285" i="5"/>
  <c r="M285" i="5"/>
  <c r="Q206" i="5"/>
  <c r="Q145" i="5"/>
  <c r="P131" i="5"/>
  <c r="R131" i="5" s="1"/>
  <c r="P244" i="5"/>
  <c r="R244" i="5" s="1"/>
  <c r="Q83" i="5"/>
  <c r="L112" i="5"/>
  <c r="P51" i="5"/>
  <c r="R51" i="5" s="1"/>
  <c r="T10" i="5"/>
  <c r="U10" i="5" s="1"/>
  <c r="V10" i="5" s="1"/>
  <c r="M10" i="5"/>
  <c r="S10" i="5"/>
  <c r="P142" i="5"/>
  <c r="R142" i="5" s="1"/>
  <c r="L11" i="5"/>
  <c r="T88" i="5"/>
  <c r="S88" i="5"/>
  <c r="M88" i="5"/>
  <c r="P14" i="5"/>
  <c r="R14" i="5" s="1"/>
  <c r="T193" i="5"/>
  <c r="S193" i="5"/>
  <c r="M193" i="5"/>
  <c r="M113" i="5"/>
  <c r="S113" i="5"/>
  <c r="T113" i="5"/>
  <c r="Q60" i="5"/>
  <c r="P5" i="5"/>
  <c r="R5" i="5" s="1"/>
  <c r="P13" i="5"/>
  <c r="R13" i="5" s="1"/>
  <c r="L44" i="5"/>
  <c r="P136" i="5"/>
  <c r="R136" i="5" s="1"/>
  <c r="P177" i="5"/>
  <c r="R177" i="5" s="1"/>
  <c r="P301" i="5"/>
  <c r="P179" i="5"/>
  <c r="P284" i="5"/>
  <c r="R284" i="5" s="1"/>
  <c r="P329" i="5"/>
  <c r="P317" i="5"/>
  <c r="R317" i="5" s="1"/>
  <c r="P330" i="5"/>
  <c r="R330" i="5" s="1"/>
  <c r="P150" i="5"/>
  <c r="R150" i="5" s="1"/>
  <c r="Q1621" i="5"/>
  <c r="T880" i="5"/>
  <c r="S880" i="5"/>
  <c r="M880" i="5"/>
  <c r="T737" i="5"/>
  <c r="S737" i="5"/>
  <c r="M737" i="5"/>
  <c r="T671" i="5"/>
  <c r="S671" i="5"/>
  <c r="M671" i="5"/>
  <c r="M534" i="5"/>
  <c r="T534" i="5"/>
  <c r="U534" i="5" s="1"/>
  <c r="V534" i="5" s="1"/>
  <c r="S534" i="5"/>
  <c r="Q615" i="5"/>
  <c r="Q1035" i="5"/>
  <c r="L77" i="11"/>
  <c r="L20" i="11"/>
  <c r="N68" i="11"/>
  <c r="M68" i="11"/>
  <c r="N71" i="11"/>
  <c r="M71" i="11"/>
  <c r="M76" i="11"/>
  <c r="N76" i="11"/>
  <c r="P1744" i="5"/>
  <c r="R1744" i="5" s="1"/>
  <c r="S1726" i="5"/>
  <c r="T1726" i="5"/>
  <c r="M1726" i="5"/>
  <c r="U1715" i="5"/>
  <c r="V1715" i="5" s="1"/>
  <c r="Q1680" i="5"/>
  <c r="M1696" i="5"/>
  <c r="T1696" i="5"/>
  <c r="S1696" i="5"/>
  <c r="P1628" i="5"/>
  <c r="R1628" i="5" s="1"/>
  <c r="T1619" i="5"/>
  <c r="M1619" i="5"/>
  <c r="S1619" i="5"/>
  <c r="S1591" i="5"/>
  <c r="M1591" i="5"/>
  <c r="T1591" i="5"/>
  <c r="U1592" i="5"/>
  <c r="V1592" i="5" s="1"/>
  <c r="P1606" i="5"/>
  <c r="R1606" i="5" s="1"/>
  <c r="Q1521" i="5"/>
  <c r="T1499" i="5"/>
  <c r="M1499" i="5"/>
  <c r="S1499" i="5"/>
  <c r="T1492" i="5"/>
  <c r="S1492" i="5"/>
  <c r="M1492" i="5"/>
  <c r="T1530" i="5"/>
  <c r="S1530" i="5"/>
  <c r="M1530" i="5"/>
  <c r="U1545" i="5"/>
  <c r="V1545" i="5" s="1"/>
  <c r="Q1460" i="5"/>
  <c r="Q1524" i="5"/>
  <c r="S1435" i="5"/>
  <c r="T1435" i="5"/>
  <c r="U1435" i="5" s="1"/>
  <c r="V1435" i="5" s="1"/>
  <c r="M1435" i="5"/>
  <c r="Q1417" i="5"/>
  <c r="M1483" i="5"/>
  <c r="T1483" i="5"/>
  <c r="U1483" i="5" s="1"/>
  <c r="V1483" i="5" s="1"/>
  <c r="S1483" i="5"/>
  <c r="T1493" i="5"/>
  <c r="S1493" i="5"/>
  <c r="M1493" i="5"/>
  <c r="M1444" i="5"/>
  <c r="T1444" i="5"/>
  <c r="S1444" i="5"/>
  <c r="P1446" i="5"/>
  <c r="R1446" i="5" s="1"/>
  <c r="Q1411" i="5"/>
  <c r="P1382" i="5"/>
  <c r="R1382" i="5" s="1"/>
  <c r="Q1203" i="5"/>
  <c r="M1379" i="5"/>
  <c r="S1379" i="5"/>
  <c r="T1379" i="5"/>
  <c r="M1269" i="5"/>
  <c r="T1269" i="5"/>
  <c r="U1269" i="5" s="1"/>
  <c r="V1269" i="5" s="1"/>
  <c r="S1269" i="5"/>
  <c r="S1258" i="5"/>
  <c r="T1258" i="5"/>
  <c r="M1258" i="5"/>
  <c r="T1222" i="5"/>
  <c r="S1222" i="5"/>
  <c r="M1222" i="5"/>
  <c r="Q1300" i="5"/>
  <c r="T1250" i="5"/>
  <c r="S1250" i="5"/>
  <c r="M1250" i="5"/>
  <c r="P1308" i="5"/>
  <c r="T1312" i="5"/>
  <c r="U1312" i="5" s="1"/>
  <c r="V1312" i="5" s="1"/>
  <c r="S1312" i="5"/>
  <c r="M1312" i="5"/>
  <c r="P1297" i="5"/>
  <c r="R1297" i="5" s="1"/>
  <c r="S1236" i="5"/>
  <c r="T1236" i="5"/>
  <c r="M1236" i="5"/>
  <c r="Q1256" i="5"/>
  <c r="P1178" i="5"/>
  <c r="R1178" i="5" s="1"/>
  <c r="S1164" i="5"/>
  <c r="M1164" i="5"/>
  <c r="T1164" i="5"/>
  <c r="U1164" i="5" s="1"/>
  <c r="V1164" i="5" s="1"/>
  <c r="S1185" i="5"/>
  <c r="T1185" i="5"/>
  <c r="U1185" i="5" s="1"/>
  <c r="V1185" i="5" s="1"/>
  <c r="M1185" i="5"/>
  <c r="Q1183" i="5"/>
  <c r="Q1149" i="5"/>
  <c r="M1177" i="5"/>
  <c r="S1177" i="5"/>
  <c r="T1177" i="5"/>
  <c r="P1214" i="5"/>
  <c r="R1214" i="5" s="1"/>
  <c r="M1184" i="5"/>
  <c r="T1184" i="5"/>
  <c r="S1184" i="5"/>
  <c r="P1093" i="5"/>
  <c r="R1093" i="5" s="1"/>
  <c r="T1012" i="5"/>
  <c r="U1012" i="5" s="1"/>
  <c r="V1012" i="5" s="1"/>
  <c r="S1012" i="5"/>
  <c r="M1012" i="5"/>
  <c r="S1068" i="5"/>
  <c r="M1068" i="5"/>
  <c r="T1068" i="5"/>
  <c r="U1068" i="5" s="1"/>
  <c r="V1068" i="5" s="1"/>
  <c r="S1071" i="5"/>
  <c r="T1071" i="5"/>
  <c r="M1071" i="5"/>
  <c r="P1080" i="5"/>
  <c r="R1080" i="5" s="1"/>
  <c r="P1113" i="5"/>
  <c r="R1113" i="5" s="1"/>
  <c r="P1031" i="5"/>
  <c r="R1031" i="5" s="1"/>
  <c r="T976" i="5"/>
  <c r="M976" i="5"/>
  <c r="S976" i="5"/>
  <c r="Q1095" i="5"/>
  <c r="M1054" i="5"/>
  <c r="S1054" i="5"/>
  <c r="T1054" i="5"/>
  <c r="U1054" i="5" s="1"/>
  <c r="V1054" i="5" s="1"/>
  <c r="S998" i="5"/>
  <c r="M998" i="5"/>
  <c r="T998" i="5"/>
  <c r="U998" i="5" s="1"/>
  <c r="V998" i="5" s="1"/>
  <c r="Q1007" i="5"/>
  <c r="T1003" i="5"/>
  <c r="U1003" i="5" s="1"/>
  <c r="V1003" i="5" s="1"/>
  <c r="M1003" i="5"/>
  <c r="S1003" i="5"/>
  <c r="M928" i="5"/>
  <c r="S928" i="5"/>
  <c r="T928" i="5"/>
  <c r="U928" i="5" s="1"/>
  <c r="V928" i="5" s="1"/>
  <c r="U939" i="5"/>
  <c r="V939" i="5" s="1"/>
  <c r="U994" i="5"/>
  <c r="V994" i="5" s="1"/>
  <c r="S938" i="5"/>
  <c r="M938" i="5"/>
  <c r="T938" i="5"/>
  <c r="Q926" i="5"/>
  <c r="Q951" i="5"/>
  <c r="T809" i="5"/>
  <c r="S809" i="5"/>
  <c r="M809" i="5"/>
  <c r="T773" i="5"/>
  <c r="S773" i="5"/>
  <c r="M773" i="5"/>
  <c r="S886" i="5"/>
  <c r="T886" i="5"/>
  <c r="M886" i="5"/>
  <c r="P904" i="5"/>
  <c r="R904" i="5" s="1"/>
  <c r="U890" i="5"/>
  <c r="V890" i="5" s="1"/>
  <c r="S875" i="5"/>
  <c r="M875" i="5"/>
  <c r="T875" i="5"/>
  <c r="U884" i="5"/>
  <c r="V884" i="5" s="1"/>
  <c r="T913" i="5"/>
  <c r="U913" i="5" s="1"/>
  <c r="V913" i="5" s="1"/>
  <c r="S913" i="5"/>
  <c r="M913" i="5"/>
  <c r="M796" i="5"/>
  <c r="T796" i="5"/>
  <c r="U796" i="5" s="1"/>
  <c r="V796" i="5" s="1"/>
  <c r="S796" i="5"/>
  <c r="Q763" i="5"/>
  <c r="T742" i="5"/>
  <c r="U742" i="5" s="1"/>
  <c r="V742" i="5" s="1"/>
  <c r="M742" i="5"/>
  <c r="S742" i="5"/>
  <c r="P834" i="5"/>
  <c r="R834" i="5" s="1"/>
  <c r="S765" i="5"/>
  <c r="M765" i="5"/>
  <c r="T765" i="5"/>
  <c r="U765" i="5" s="1"/>
  <c r="V765" i="5" s="1"/>
  <c r="T725" i="5"/>
  <c r="S725" i="5"/>
  <c r="M725" i="5"/>
  <c r="Q670" i="5"/>
  <c r="M772" i="5"/>
  <c r="T772" i="5"/>
  <c r="S772" i="5"/>
  <c r="M703" i="5"/>
  <c r="T703" i="5"/>
  <c r="S703" i="5"/>
  <c r="Q617" i="5"/>
  <c r="Q755" i="5"/>
  <c r="Q516" i="5"/>
  <c r="P652" i="5"/>
  <c r="R652" i="5" s="1"/>
  <c r="S618" i="5"/>
  <c r="M618" i="5"/>
  <c r="T618" i="5"/>
  <c r="U618" i="5" s="1"/>
  <c r="V618" i="5" s="1"/>
  <c r="S697" i="5"/>
  <c r="T697" i="5"/>
  <c r="M697" i="5"/>
  <c r="T567" i="5"/>
  <c r="M567" i="5"/>
  <c r="S567" i="5"/>
  <c r="S649" i="5"/>
  <c r="T649" i="5"/>
  <c r="M649" i="5"/>
  <c r="Q512" i="5"/>
  <c r="Q526" i="5"/>
  <c r="M519" i="5"/>
  <c r="T519" i="5"/>
  <c r="S519" i="5"/>
  <c r="M457" i="5"/>
  <c r="T457" i="5"/>
  <c r="S457" i="5"/>
  <c r="S358" i="5"/>
  <c r="T358" i="5"/>
  <c r="M358" i="5"/>
  <c r="Q295" i="5"/>
  <c r="S469" i="5"/>
  <c r="M469" i="5"/>
  <c r="T469" i="5"/>
  <c r="T187" i="5"/>
  <c r="S187" i="5"/>
  <c r="M187" i="5"/>
  <c r="P568" i="5"/>
  <c r="R568" i="5" s="1"/>
  <c r="P413" i="5"/>
  <c r="P306" i="5"/>
  <c r="R306" i="5" s="1"/>
  <c r="Q554" i="5"/>
  <c r="P559" i="5"/>
  <c r="R559" i="5" s="1"/>
  <c r="P661" i="5"/>
  <c r="R661" i="5" s="1"/>
  <c r="P704" i="5"/>
  <c r="R704" i="5" s="1"/>
  <c r="Q578" i="5"/>
  <c r="Q758" i="5"/>
  <c r="Q756" i="5"/>
  <c r="Q784" i="5"/>
  <c r="Q841" i="5"/>
  <c r="Q843" i="5"/>
  <c r="Q913" i="5"/>
  <c r="Q816" i="5"/>
  <c r="P873" i="5"/>
  <c r="R873" i="5" s="1"/>
  <c r="P933" i="5"/>
  <c r="R933" i="5" s="1"/>
  <c r="P1046" i="5"/>
  <c r="R1046" i="5" s="1"/>
  <c r="P1023" i="5"/>
  <c r="P1079" i="5"/>
  <c r="P1139" i="5"/>
  <c r="R1139" i="5" s="1"/>
  <c r="Q1195" i="5"/>
  <c r="Q1148" i="5"/>
  <c r="Q1234" i="5"/>
  <c r="P1250" i="5"/>
  <c r="R1250" i="5" s="1"/>
  <c r="Q1200" i="5"/>
  <c r="P1279" i="5"/>
  <c r="R1279" i="5" s="1"/>
  <c r="P1274" i="5"/>
  <c r="R1274" i="5" s="1"/>
  <c r="P1243" i="5"/>
  <c r="P1313" i="5"/>
  <c r="P1385" i="5"/>
  <c r="Q1436" i="5"/>
  <c r="Q1364" i="5"/>
  <c r="U1364" i="5"/>
  <c r="V1364" i="5" s="1"/>
  <c r="Q1480" i="5"/>
  <c r="P1514" i="5"/>
  <c r="R1514" i="5" s="1"/>
  <c r="Q1483" i="5"/>
  <c r="Q1537" i="5"/>
  <c r="P1605" i="5"/>
  <c r="R1605" i="5" s="1"/>
  <c r="Q1609" i="5"/>
  <c r="P1645" i="5"/>
  <c r="R1645" i="5" s="1"/>
  <c r="Q1670" i="5"/>
  <c r="Q1691" i="5"/>
  <c r="Q1720" i="5"/>
  <c r="M375" i="5"/>
  <c r="T375" i="5"/>
  <c r="S375" i="5"/>
  <c r="U530" i="5"/>
  <c r="V530" i="5" s="1"/>
  <c r="P366" i="5"/>
  <c r="P398" i="5"/>
  <c r="R398" i="5" s="1"/>
  <c r="M456" i="5"/>
  <c r="T456" i="5"/>
  <c r="U456" i="5" s="1"/>
  <c r="V456" i="5" s="1"/>
  <c r="S456" i="5"/>
  <c r="Q346" i="5"/>
  <c r="Q253" i="5"/>
  <c r="Q224" i="5"/>
  <c r="Q196" i="5"/>
  <c r="Q30" i="5"/>
  <c r="P374" i="5"/>
  <c r="R374" i="5" s="1"/>
  <c r="P338" i="5"/>
  <c r="R338" i="5" s="1"/>
  <c r="T269" i="5"/>
  <c r="U269" i="5" s="1"/>
  <c r="V269" i="5" s="1"/>
  <c r="M269" i="5"/>
  <c r="S269" i="5"/>
  <c r="M349" i="5"/>
  <c r="T349" i="5"/>
  <c r="S349" i="5"/>
  <c r="Q174" i="5"/>
  <c r="P240" i="5"/>
  <c r="R240" i="5" s="1"/>
  <c r="Q254" i="5"/>
  <c r="L148" i="5"/>
  <c r="T190" i="5"/>
  <c r="M190" i="5"/>
  <c r="S190" i="5"/>
  <c r="P230" i="5"/>
  <c r="R230" i="5" s="1"/>
  <c r="M53" i="5"/>
  <c r="S53" i="5"/>
  <c r="T53" i="5"/>
  <c r="T212" i="5"/>
  <c r="S212" i="5"/>
  <c r="M212" i="5"/>
  <c r="P57" i="5"/>
  <c r="R57" i="5" s="1"/>
  <c r="S130" i="5"/>
  <c r="M130" i="5"/>
  <c r="T130" i="5"/>
  <c r="Q64" i="5"/>
  <c r="T38" i="5"/>
  <c r="U38" i="5" s="1"/>
  <c r="V38" i="5" s="1"/>
  <c r="S38" i="5"/>
  <c r="M38" i="5"/>
  <c r="Q89" i="5"/>
  <c r="P198" i="5"/>
  <c r="R198" i="5" s="1"/>
  <c r="P220" i="5"/>
  <c r="R220" i="5" s="1"/>
  <c r="P339" i="5"/>
  <c r="R339" i="5" s="1"/>
  <c r="P187" i="5"/>
  <c r="R187" i="5" s="1"/>
  <c r="P290" i="5"/>
  <c r="R290" i="5" s="1"/>
  <c r="P175" i="5"/>
  <c r="R175" i="5" s="1"/>
  <c r="P340" i="5"/>
  <c r="R340" i="5" s="1"/>
  <c r="P324" i="5"/>
  <c r="R324" i="5" s="1"/>
  <c r="P87" i="5"/>
  <c r="R87" i="5" s="1"/>
  <c r="P178" i="5"/>
  <c r="R178" i="5" s="1"/>
  <c r="S1260" i="5"/>
  <c r="T1260" i="5"/>
  <c r="M1260" i="5"/>
  <c r="T995" i="5"/>
  <c r="S995" i="5"/>
  <c r="M995" i="5"/>
  <c r="S970" i="5"/>
  <c r="T970" i="5"/>
  <c r="M970" i="5"/>
  <c r="Q543" i="5"/>
  <c r="Q496" i="5"/>
  <c r="Q446" i="5"/>
  <c r="U446" i="5"/>
  <c r="V446" i="5" s="1"/>
  <c r="L41" i="11"/>
  <c r="L18" i="11"/>
  <c r="L31" i="11"/>
  <c r="L13" i="11"/>
  <c r="L28" i="11"/>
  <c r="L88" i="11"/>
  <c r="Q1733" i="5"/>
  <c r="M12" i="11"/>
  <c r="N12" i="11"/>
  <c r="S1743" i="5"/>
  <c r="M1743" i="5"/>
  <c r="T1743" i="5"/>
  <c r="S1746" i="5"/>
  <c r="M1746" i="5"/>
  <c r="T1746" i="5"/>
  <c r="S1698" i="5"/>
  <c r="M1698" i="5"/>
  <c r="T1698" i="5"/>
  <c r="Q1674" i="5"/>
  <c r="P1718" i="5"/>
  <c r="R1718" i="5" s="1"/>
  <c r="T1649" i="5"/>
  <c r="U1649" i="5" s="1"/>
  <c r="V1649" i="5" s="1"/>
  <c r="M1649" i="5"/>
  <c r="S1649" i="5"/>
  <c r="S1648" i="5"/>
  <c r="M1648" i="5"/>
  <c r="T1648" i="5"/>
  <c r="Q1642" i="5"/>
  <c r="Q1599" i="5"/>
  <c r="Q1595" i="5"/>
  <c r="S1633" i="5"/>
  <c r="T1633" i="5"/>
  <c r="U1633" i="5" s="1"/>
  <c r="V1633" i="5" s="1"/>
  <c r="M1633" i="5"/>
  <c r="Q1551" i="5"/>
  <c r="M1611" i="5"/>
  <c r="T1611" i="5"/>
  <c r="S1611" i="5"/>
  <c r="U1652" i="5"/>
  <c r="V1652" i="5" s="1"/>
  <c r="P1627" i="5"/>
  <c r="R1627" i="5" s="1"/>
  <c r="Q1590" i="5"/>
  <c r="T1570" i="5"/>
  <c r="U1570" i="5" s="1"/>
  <c r="V1570" i="5" s="1"/>
  <c r="M1570" i="5"/>
  <c r="S1570" i="5"/>
  <c r="P1626" i="5"/>
  <c r="R1626" i="5" s="1"/>
  <c r="S1527" i="5"/>
  <c r="M1527" i="5"/>
  <c r="T1527" i="5"/>
  <c r="T1552" i="5"/>
  <c r="S1552" i="5"/>
  <c r="M1552" i="5"/>
  <c r="T1538" i="5"/>
  <c r="S1538" i="5"/>
  <c r="M1538" i="5"/>
  <c r="Q1476" i="5"/>
  <c r="Q1438" i="5"/>
  <c r="Q1416" i="5"/>
  <c r="Q1452" i="5"/>
  <c r="Q1413" i="5"/>
  <c r="U1501" i="5"/>
  <c r="V1501" i="5" s="1"/>
  <c r="U1518" i="5"/>
  <c r="V1518" i="5" s="1"/>
  <c r="U1521" i="5"/>
  <c r="V1521" i="5" s="1"/>
  <c r="Q1410" i="5"/>
  <c r="P1424" i="5"/>
  <c r="R1424" i="5" s="1"/>
  <c r="T1414" i="5"/>
  <c r="U1414" i="5" s="1"/>
  <c r="V1414" i="5" s="1"/>
  <c r="S1414" i="5"/>
  <c r="M1414" i="5"/>
  <c r="S1363" i="5"/>
  <c r="T1363" i="5"/>
  <c r="U1363" i="5" s="1"/>
  <c r="V1363" i="5" s="1"/>
  <c r="M1363" i="5"/>
  <c r="S1423" i="5"/>
  <c r="T1423" i="5"/>
  <c r="M1423" i="5"/>
  <c r="Q1393" i="5"/>
  <c r="P1381" i="5"/>
  <c r="R1381" i="5" s="1"/>
  <c r="Q1299" i="5"/>
  <c r="P1366" i="5"/>
  <c r="P1379" i="5"/>
  <c r="R1379" i="5" s="1"/>
  <c r="Q1350" i="5"/>
  <c r="U1372" i="5"/>
  <c r="V1372" i="5" s="1"/>
  <c r="T1220" i="5"/>
  <c r="S1220" i="5"/>
  <c r="M1220" i="5"/>
  <c r="T1187" i="5"/>
  <c r="U1187" i="5" s="1"/>
  <c r="V1187" i="5" s="1"/>
  <c r="S1187" i="5"/>
  <c r="M1187" i="5"/>
  <c r="M1245" i="5"/>
  <c r="T1245" i="5"/>
  <c r="S1245" i="5"/>
  <c r="U1309" i="5"/>
  <c r="V1309" i="5" s="1"/>
  <c r="P1282" i="5"/>
  <c r="R1282" i="5" s="1"/>
  <c r="S1297" i="5"/>
  <c r="T1297" i="5"/>
  <c r="M1297" i="5"/>
  <c r="T1151" i="5"/>
  <c r="U1151" i="5" s="1"/>
  <c r="V1151" i="5" s="1"/>
  <c r="S1151" i="5"/>
  <c r="M1151" i="5"/>
  <c r="U1218" i="5"/>
  <c r="V1218" i="5" s="1"/>
  <c r="T1163" i="5"/>
  <c r="U1163" i="5" s="1"/>
  <c r="V1163" i="5" s="1"/>
  <c r="M1163" i="5"/>
  <c r="S1163" i="5"/>
  <c r="M1167" i="5"/>
  <c r="S1167" i="5"/>
  <c r="T1167" i="5"/>
  <c r="U1167" i="5" s="1"/>
  <c r="V1167" i="5" s="1"/>
  <c r="M1147" i="5"/>
  <c r="T1147" i="5"/>
  <c r="S1147" i="5"/>
  <c r="P1186" i="5"/>
  <c r="R1186" i="5" s="1"/>
  <c r="T1138" i="5"/>
  <c r="S1138" i="5"/>
  <c r="M1138" i="5"/>
  <c r="T1127" i="5"/>
  <c r="S1127" i="5"/>
  <c r="M1127" i="5"/>
  <c r="M1093" i="5"/>
  <c r="S1093" i="5"/>
  <c r="T1093" i="5"/>
  <c r="T1081" i="5"/>
  <c r="S1081" i="5"/>
  <c r="M1081" i="5"/>
  <c r="Q1047" i="5"/>
  <c r="P1053" i="5"/>
  <c r="R1053" i="5" s="1"/>
  <c r="M1030" i="5"/>
  <c r="T1030" i="5"/>
  <c r="S1030" i="5"/>
  <c r="P1049" i="5"/>
  <c r="R1049" i="5" s="1"/>
  <c r="S1039" i="5"/>
  <c r="T1039" i="5"/>
  <c r="M1039" i="5"/>
  <c r="T1061" i="5"/>
  <c r="U1061" i="5" s="1"/>
  <c r="V1061" i="5" s="1"/>
  <c r="S1061" i="5"/>
  <c r="M1061" i="5"/>
  <c r="T1013" i="5"/>
  <c r="M1013" i="5"/>
  <c r="S1013" i="5"/>
  <c r="M992" i="5"/>
  <c r="T992" i="5"/>
  <c r="S992" i="5"/>
  <c r="Q919" i="5"/>
  <c r="P846" i="5"/>
  <c r="P824" i="5"/>
  <c r="R824" i="5" s="1"/>
  <c r="U869" i="5"/>
  <c r="V869" i="5" s="1"/>
  <c r="U929" i="5"/>
  <c r="V929" i="5" s="1"/>
  <c r="P819" i="5"/>
  <c r="R819" i="5" s="1"/>
  <c r="T839" i="5"/>
  <c r="U839" i="5" s="1"/>
  <c r="V839" i="5" s="1"/>
  <c r="M839" i="5"/>
  <c r="S839" i="5"/>
  <c r="M736" i="5"/>
  <c r="T736" i="5"/>
  <c r="S736" i="5"/>
  <c r="P830" i="5"/>
  <c r="R830" i="5" s="1"/>
  <c r="M556" i="5"/>
  <c r="T556" i="5"/>
  <c r="S556" i="5"/>
  <c r="U723" i="5"/>
  <c r="V723" i="5" s="1"/>
  <c r="T511" i="5"/>
  <c r="M511" i="5"/>
  <c r="S511" i="5"/>
  <c r="T689" i="5"/>
  <c r="U689" i="5" s="1"/>
  <c r="V689" i="5" s="1"/>
  <c r="M689" i="5"/>
  <c r="S689" i="5"/>
  <c r="T674" i="5"/>
  <c r="M674" i="5"/>
  <c r="S674" i="5"/>
  <c r="Q624" i="5"/>
  <c r="M546" i="5"/>
  <c r="T546" i="5"/>
  <c r="S546" i="5"/>
  <c r="M594" i="5"/>
  <c r="S594" i="5"/>
  <c r="T594" i="5"/>
  <c r="T643" i="5"/>
  <c r="M643" i="5"/>
  <c r="S643" i="5"/>
  <c r="T658" i="5"/>
  <c r="M658" i="5"/>
  <c r="S658" i="5"/>
  <c r="Q601" i="5"/>
  <c r="U633" i="5"/>
  <c r="V633" i="5" s="1"/>
  <c r="M568" i="5"/>
  <c r="S568" i="5"/>
  <c r="T568" i="5"/>
  <c r="P586" i="5"/>
  <c r="R586" i="5" s="1"/>
  <c r="T562" i="5"/>
  <c r="M562" i="5"/>
  <c r="S562" i="5"/>
  <c r="S609" i="5"/>
  <c r="T609" i="5"/>
  <c r="M609" i="5"/>
  <c r="T507" i="5"/>
  <c r="U507" i="5" s="1"/>
  <c r="V507" i="5" s="1"/>
  <c r="M507" i="5"/>
  <c r="S507" i="5"/>
  <c r="Q414" i="5"/>
  <c r="Q391" i="5"/>
  <c r="Q356" i="5"/>
  <c r="T392" i="5"/>
  <c r="S392" i="5"/>
  <c r="M392" i="5"/>
  <c r="S373" i="5"/>
  <c r="T373" i="5"/>
  <c r="M373" i="5"/>
  <c r="T331" i="5"/>
  <c r="U331" i="5" s="1"/>
  <c r="V331" i="5" s="1"/>
  <c r="S331" i="5"/>
  <c r="M331" i="5"/>
  <c r="P493" i="5"/>
  <c r="R493" i="5" s="1"/>
  <c r="P547" i="5"/>
  <c r="R547" i="5" s="1"/>
  <c r="P555" i="5"/>
  <c r="P354" i="5"/>
  <c r="R354" i="5" s="1"/>
  <c r="Q574" i="5"/>
  <c r="P616" i="5"/>
  <c r="R616" i="5" s="1"/>
  <c r="P688" i="5"/>
  <c r="R688" i="5" s="1"/>
  <c r="Q740" i="5"/>
  <c r="Q770" i="5"/>
  <c r="Q626" i="5"/>
  <c r="P779" i="5"/>
  <c r="P761" i="5"/>
  <c r="R761" i="5" s="1"/>
  <c r="Q757" i="5"/>
  <c r="P811" i="5"/>
  <c r="R811" i="5" s="1"/>
  <c r="Q768" i="5"/>
  <c r="Q936" i="5"/>
  <c r="U936" i="5"/>
  <c r="V936" i="5" s="1"/>
  <c r="Q952" i="5"/>
  <c r="P988" i="5"/>
  <c r="R988" i="5" s="1"/>
  <c r="P965" i="5"/>
  <c r="Q1037" i="5"/>
  <c r="Q1122" i="5"/>
  <c r="P1137" i="5"/>
  <c r="R1137" i="5" s="1"/>
  <c r="P1097" i="5"/>
  <c r="R1097" i="5" s="1"/>
  <c r="P1171" i="5"/>
  <c r="R1171" i="5" s="1"/>
  <c r="Q1196" i="5"/>
  <c r="Q1206" i="5"/>
  <c r="P1283" i="5"/>
  <c r="P1287" i="5"/>
  <c r="R1287" i="5" s="1"/>
  <c r="P1265" i="5"/>
  <c r="R1265" i="5" s="1"/>
  <c r="P1337" i="5"/>
  <c r="R1337" i="5" s="1"/>
  <c r="Q1363" i="5"/>
  <c r="P1340" i="5"/>
  <c r="R1340" i="5" s="1"/>
  <c r="Q1383" i="5"/>
  <c r="Q1419" i="5"/>
  <c r="Q1440" i="5"/>
  <c r="P1496" i="5"/>
  <c r="Q1570" i="5"/>
  <c r="P1636" i="5"/>
  <c r="R1636" i="5" s="1"/>
  <c r="Q1613" i="5"/>
  <c r="Q1573" i="5"/>
  <c r="Q1684" i="5"/>
  <c r="P1685" i="5"/>
  <c r="P1736" i="5"/>
  <c r="R1736" i="5" s="1"/>
  <c r="M437" i="5"/>
  <c r="T437" i="5"/>
  <c r="S437" i="5"/>
  <c r="Q362" i="5"/>
  <c r="P450" i="5"/>
  <c r="R450" i="5" s="1"/>
  <c r="T387" i="5"/>
  <c r="S387" i="5"/>
  <c r="M387" i="5"/>
  <c r="P464" i="5"/>
  <c r="R464" i="5" s="1"/>
  <c r="M412" i="5"/>
  <c r="T412" i="5"/>
  <c r="S412" i="5"/>
  <c r="P490" i="5"/>
  <c r="R490" i="5" s="1"/>
  <c r="M460" i="5"/>
  <c r="T460" i="5"/>
  <c r="S460" i="5"/>
  <c r="P435" i="5"/>
  <c r="R435" i="5" s="1"/>
  <c r="T363" i="5"/>
  <c r="U363" i="5" s="1"/>
  <c r="V363" i="5" s="1"/>
  <c r="S363" i="5"/>
  <c r="M363" i="5"/>
  <c r="T344" i="5"/>
  <c r="S344" i="5"/>
  <c r="M344" i="5"/>
  <c r="U448" i="5"/>
  <c r="V448" i="5" s="1"/>
  <c r="T365" i="5"/>
  <c r="U365" i="5" s="1"/>
  <c r="V365" i="5" s="1"/>
  <c r="M365" i="5"/>
  <c r="S365" i="5"/>
  <c r="P335" i="5"/>
  <c r="T168" i="5"/>
  <c r="U168" i="5" s="1"/>
  <c r="V168" i="5" s="1"/>
  <c r="S168" i="5"/>
  <c r="M168" i="5"/>
  <c r="P320" i="5"/>
  <c r="R320" i="5" s="1"/>
  <c r="M213" i="5"/>
  <c r="T213" i="5"/>
  <c r="S213" i="5"/>
  <c r="U356" i="5"/>
  <c r="V356" i="5" s="1"/>
  <c r="Q267" i="5"/>
  <c r="S249" i="5"/>
  <c r="T249" i="5"/>
  <c r="M249" i="5"/>
  <c r="P316" i="5"/>
  <c r="R316" i="5" s="1"/>
  <c r="T261" i="5"/>
  <c r="M261" i="5"/>
  <c r="S261" i="5"/>
  <c r="Q77" i="5"/>
  <c r="M352" i="5"/>
  <c r="T352" i="5"/>
  <c r="U352" i="5" s="1"/>
  <c r="V352" i="5" s="1"/>
  <c r="S352" i="5"/>
  <c r="T154" i="5"/>
  <c r="M154" i="5"/>
  <c r="S154" i="5"/>
  <c r="T29" i="5"/>
  <c r="U29" i="5" s="1"/>
  <c r="V29" i="5" s="1"/>
  <c r="S29" i="5"/>
  <c r="M29" i="5"/>
  <c r="M218" i="5"/>
  <c r="T218" i="5"/>
  <c r="U218" i="5" s="1"/>
  <c r="V218" i="5" s="1"/>
  <c r="S218" i="5"/>
  <c r="P208" i="5"/>
  <c r="R208" i="5" s="1"/>
  <c r="S87" i="5"/>
  <c r="M87" i="5"/>
  <c r="T87" i="5"/>
  <c r="Q3" i="5"/>
  <c r="Q156" i="5"/>
  <c r="P204" i="5"/>
  <c r="R204" i="5" s="1"/>
  <c r="T68" i="5"/>
  <c r="M68" i="5"/>
  <c r="S68" i="5"/>
  <c r="P193" i="5"/>
  <c r="R193" i="5" s="1"/>
  <c r="U176" i="5"/>
  <c r="V176" i="5" s="1"/>
  <c r="Q102" i="5"/>
  <c r="H1" i="5"/>
  <c r="P165" i="5"/>
  <c r="R165" i="5" s="1"/>
  <c r="P52" i="5"/>
  <c r="R52" i="5" s="1"/>
  <c r="P489" i="5"/>
  <c r="R489" i="5" s="1"/>
  <c r="L141" i="5"/>
  <c r="P246" i="5"/>
  <c r="R246" i="5" s="1"/>
  <c r="P234" i="5"/>
  <c r="P155" i="5"/>
  <c r="R155" i="5" s="1"/>
  <c r="P309" i="5"/>
  <c r="P293" i="5"/>
  <c r="P202" i="5"/>
  <c r="P313" i="5"/>
  <c r="R313" i="5" s="1"/>
  <c r="L150" i="5"/>
  <c r="L60" i="5"/>
  <c r="U30" i="5"/>
  <c r="V30" i="5" s="1"/>
  <c r="N11" i="11"/>
  <c r="M11" i="11"/>
  <c r="T1558" i="5"/>
  <c r="S1558" i="5"/>
  <c r="M1558" i="5"/>
  <c r="Q1428" i="5"/>
  <c r="M1277" i="5"/>
  <c r="T1277" i="5"/>
  <c r="S1277" i="5"/>
  <c r="Q844" i="5"/>
  <c r="L61" i="11"/>
  <c r="M24" i="11"/>
  <c r="N24" i="11"/>
  <c r="N79" i="11"/>
  <c r="M79" i="11"/>
  <c r="N95" i="11"/>
  <c r="M95" i="11"/>
  <c r="Q1717" i="5"/>
  <c r="T1736" i="5"/>
  <c r="M1736" i="5"/>
  <c r="S1736" i="5"/>
  <c r="T1728" i="5"/>
  <c r="U1728" i="5" s="1"/>
  <c r="V1728" i="5" s="1"/>
  <c r="S1728" i="5"/>
  <c r="M1728" i="5"/>
  <c r="T1674" i="5"/>
  <c r="U1674" i="5" s="1"/>
  <c r="V1674" i="5" s="1"/>
  <c r="S1674" i="5"/>
  <c r="M1674" i="5"/>
  <c r="S1703" i="5"/>
  <c r="M1703" i="5"/>
  <c r="T1703" i="5"/>
  <c r="U1703" i="5" s="1"/>
  <c r="V1703" i="5" s="1"/>
  <c r="Q1644" i="5"/>
  <c r="T1661" i="5"/>
  <c r="M1661" i="5"/>
  <c r="S1661" i="5"/>
  <c r="M1672" i="5"/>
  <c r="S1672" i="5"/>
  <c r="T1672" i="5"/>
  <c r="U1672" i="5" s="1"/>
  <c r="V1672" i="5" s="1"/>
  <c r="M1624" i="5"/>
  <c r="T1624" i="5"/>
  <c r="U1624" i="5" s="1"/>
  <c r="V1624" i="5" s="1"/>
  <c r="S1624" i="5"/>
  <c r="P1635" i="5"/>
  <c r="R1635" i="5" s="1"/>
  <c r="S1628" i="5"/>
  <c r="M1628" i="5"/>
  <c r="T1628" i="5"/>
  <c r="M1554" i="5"/>
  <c r="T1554" i="5"/>
  <c r="S1554" i="5"/>
  <c r="Q1545" i="5"/>
  <c r="Q1510" i="5"/>
  <c r="T1504" i="5"/>
  <c r="U1504" i="5" s="1"/>
  <c r="V1504" i="5" s="1"/>
  <c r="S1504" i="5"/>
  <c r="M1504" i="5"/>
  <c r="P1541" i="5"/>
  <c r="R1541" i="5" s="1"/>
  <c r="T1539" i="5"/>
  <c r="M1539" i="5"/>
  <c r="S1539" i="5"/>
  <c r="Q1529" i="5"/>
  <c r="U1528" i="5"/>
  <c r="V1528" i="5" s="1"/>
  <c r="S1476" i="5"/>
  <c r="M1476" i="5"/>
  <c r="T1476" i="5"/>
  <c r="U1476" i="5" s="1"/>
  <c r="V1476" i="5" s="1"/>
  <c r="Q1513" i="5"/>
  <c r="T1416" i="5"/>
  <c r="U1416" i="5" s="1"/>
  <c r="V1416" i="5" s="1"/>
  <c r="S1416" i="5"/>
  <c r="M1416" i="5"/>
  <c r="M1494" i="5"/>
  <c r="T1494" i="5"/>
  <c r="U1494" i="5" s="1"/>
  <c r="V1494" i="5" s="1"/>
  <c r="S1494" i="5"/>
  <c r="T1472" i="5"/>
  <c r="U1472" i="5" s="1"/>
  <c r="V1472" i="5" s="1"/>
  <c r="M1472" i="5"/>
  <c r="S1472" i="5"/>
  <c r="S1452" i="5"/>
  <c r="T1452" i="5"/>
  <c r="M1452" i="5"/>
  <c r="M1441" i="5"/>
  <c r="T1441" i="5"/>
  <c r="U1441" i="5" s="1"/>
  <c r="V1441" i="5" s="1"/>
  <c r="S1441" i="5"/>
  <c r="S1511" i="5"/>
  <c r="M1511" i="5"/>
  <c r="T1511" i="5"/>
  <c r="U1511" i="5" s="1"/>
  <c r="V1511" i="5" s="1"/>
  <c r="T1424" i="5"/>
  <c r="S1424" i="5"/>
  <c r="M1424" i="5"/>
  <c r="U1473" i="5"/>
  <c r="V1473" i="5" s="1"/>
  <c r="S1449" i="5"/>
  <c r="T1449" i="5"/>
  <c r="M1449" i="5"/>
  <c r="T1387" i="5"/>
  <c r="S1387" i="5"/>
  <c r="M1387" i="5"/>
  <c r="Q1372" i="5"/>
  <c r="Q1305" i="5"/>
  <c r="U1305" i="5"/>
  <c r="V1305" i="5" s="1"/>
  <c r="Q1380" i="5"/>
  <c r="U1417" i="5"/>
  <c r="V1417" i="5" s="1"/>
  <c r="T1376" i="5"/>
  <c r="M1376" i="5"/>
  <c r="S1376" i="5"/>
  <c r="U1388" i="5"/>
  <c r="V1388" i="5" s="1"/>
  <c r="S1317" i="5"/>
  <c r="M1317" i="5"/>
  <c r="T1317" i="5"/>
  <c r="U1317" i="5" s="1"/>
  <c r="V1317" i="5" s="1"/>
  <c r="S1310" i="5"/>
  <c r="T1310" i="5"/>
  <c r="U1310" i="5" s="1"/>
  <c r="V1310" i="5" s="1"/>
  <c r="M1310" i="5"/>
  <c r="Q1333" i="5"/>
  <c r="T1319" i="5"/>
  <c r="S1319" i="5"/>
  <c r="M1319" i="5"/>
  <c r="T1247" i="5"/>
  <c r="S1247" i="5"/>
  <c r="M1247" i="5"/>
  <c r="Q1273" i="5"/>
  <c r="P1331" i="5"/>
  <c r="R1331" i="5" s="1"/>
  <c r="S1268" i="5"/>
  <c r="T1268" i="5"/>
  <c r="M1268" i="5"/>
  <c r="Q1269" i="5"/>
  <c r="T1217" i="5"/>
  <c r="U1217" i="5" s="1"/>
  <c r="V1217" i="5" s="1"/>
  <c r="S1217" i="5"/>
  <c r="M1217" i="5"/>
  <c r="U1251" i="5"/>
  <c r="V1251" i="5" s="1"/>
  <c r="Q1210" i="5"/>
  <c r="T1090" i="5"/>
  <c r="U1090" i="5" s="1"/>
  <c r="V1090" i="5" s="1"/>
  <c r="M1090" i="5"/>
  <c r="S1090" i="5"/>
  <c r="S1262" i="5"/>
  <c r="T1262" i="5"/>
  <c r="M1262" i="5"/>
  <c r="Q1164" i="5"/>
  <c r="Q1184" i="5"/>
  <c r="M1105" i="5"/>
  <c r="T1105" i="5"/>
  <c r="S1105" i="5"/>
  <c r="T1118" i="5"/>
  <c r="S1118" i="5"/>
  <c r="M1118" i="5"/>
  <c r="S1038" i="5"/>
  <c r="M1038" i="5"/>
  <c r="T1038" i="5"/>
  <c r="U1038" i="5" s="1"/>
  <c r="V1038" i="5" s="1"/>
  <c r="M1040" i="5"/>
  <c r="T1040" i="5"/>
  <c r="S1040" i="5"/>
  <c r="M1069" i="5"/>
  <c r="T1069" i="5"/>
  <c r="U1069" i="5" s="1"/>
  <c r="V1069" i="5" s="1"/>
  <c r="S1069" i="5"/>
  <c r="S1036" i="5"/>
  <c r="T1036" i="5"/>
  <c r="M1036" i="5"/>
  <c r="T1091" i="5"/>
  <c r="U1091" i="5" s="1"/>
  <c r="V1091" i="5" s="1"/>
  <c r="M1091" i="5"/>
  <c r="S1091" i="5"/>
  <c r="Q1089" i="5"/>
  <c r="T975" i="5"/>
  <c r="S975" i="5"/>
  <c r="M975" i="5"/>
  <c r="M1033" i="5"/>
  <c r="T1033" i="5"/>
  <c r="S1033" i="5"/>
  <c r="Q918" i="5"/>
  <c r="Q870" i="5"/>
  <c r="Q915" i="5"/>
  <c r="Q889" i="5"/>
  <c r="T951" i="5"/>
  <c r="U951" i="5" s="1"/>
  <c r="V951" i="5" s="1"/>
  <c r="M951" i="5"/>
  <c r="S951" i="5"/>
  <c r="Q874" i="5"/>
  <c r="M832" i="5"/>
  <c r="T832" i="5"/>
  <c r="U832" i="5" s="1"/>
  <c r="V832" i="5" s="1"/>
  <c r="S832" i="5"/>
  <c r="M898" i="5"/>
  <c r="S898" i="5"/>
  <c r="T898" i="5"/>
  <c r="Q871" i="5"/>
  <c r="T949" i="5"/>
  <c r="S949" i="5"/>
  <c r="M949" i="5"/>
  <c r="Q826" i="5"/>
  <c r="M808" i="5"/>
  <c r="T808" i="5"/>
  <c r="U808" i="5" s="1"/>
  <c r="V808" i="5" s="1"/>
  <c r="S808" i="5"/>
  <c r="S777" i="5"/>
  <c r="M777" i="5"/>
  <c r="T777" i="5"/>
  <c r="U777" i="5" s="1"/>
  <c r="V777" i="5" s="1"/>
  <c r="Q839" i="5"/>
  <c r="Q786" i="5"/>
  <c r="U731" i="5"/>
  <c r="V731" i="5" s="1"/>
  <c r="Q729" i="5"/>
  <c r="Q723" i="5"/>
  <c r="T700" i="5"/>
  <c r="M700" i="5"/>
  <c r="S700" i="5"/>
  <c r="S685" i="5"/>
  <c r="T685" i="5"/>
  <c r="M685" i="5"/>
  <c r="T719" i="5"/>
  <c r="S719" i="5"/>
  <c r="M719" i="5"/>
  <c r="T677" i="5"/>
  <c r="S677" i="5"/>
  <c r="M677" i="5"/>
  <c r="U693" i="5"/>
  <c r="V693" i="5" s="1"/>
  <c r="Q666" i="5"/>
  <c r="P575" i="5"/>
  <c r="M691" i="5"/>
  <c r="S691" i="5"/>
  <c r="T691" i="5"/>
  <c r="P674" i="5"/>
  <c r="R674" i="5" s="1"/>
  <c r="U673" i="5"/>
  <c r="V673" i="5" s="1"/>
  <c r="M616" i="5"/>
  <c r="S616" i="5"/>
  <c r="T616" i="5"/>
  <c r="S664" i="5"/>
  <c r="T664" i="5"/>
  <c r="M664" i="5"/>
  <c r="M510" i="5"/>
  <c r="T510" i="5"/>
  <c r="U510" i="5" s="1"/>
  <c r="V510" i="5" s="1"/>
  <c r="S510" i="5"/>
  <c r="M526" i="5"/>
  <c r="T526" i="5"/>
  <c r="U526" i="5" s="1"/>
  <c r="V526" i="5" s="1"/>
  <c r="S526" i="5"/>
  <c r="S570" i="5"/>
  <c r="M570" i="5"/>
  <c r="T570" i="5"/>
  <c r="M432" i="5"/>
  <c r="T432" i="5"/>
  <c r="S432" i="5"/>
  <c r="S509" i="5"/>
  <c r="M509" i="5"/>
  <c r="T509" i="5"/>
  <c r="U509" i="5" s="1"/>
  <c r="V509" i="5" s="1"/>
  <c r="T489" i="5"/>
  <c r="M489" i="5"/>
  <c r="S489" i="5"/>
  <c r="T505" i="5"/>
  <c r="S505" i="5"/>
  <c r="M505" i="5"/>
  <c r="Q321" i="5"/>
  <c r="M247" i="5"/>
  <c r="S247" i="5"/>
  <c r="T247" i="5"/>
  <c r="T175" i="5"/>
  <c r="S175" i="5"/>
  <c r="M175" i="5"/>
  <c r="Q430" i="5"/>
  <c r="Q448" i="5"/>
  <c r="Q508" i="5"/>
  <c r="U508" i="5"/>
  <c r="V508" i="5" s="1"/>
  <c r="Q566" i="5"/>
  <c r="P683" i="5"/>
  <c r="R683" i="5" s="1"/>
  <c r="P517" i="5"/>
  <c r="Q558" i="5"/>
  <c r="Q715" i="5"/>
  <c r="U715" i="5"/>
  <c r="V715" i="5" s="1"/>
  <c r="Q742" i="5"/>
  <c r="Q722" i="5"/>
  <c r="P749" i="5"/>
  <c r="R749" i="5" s="1"/>
  <c r="Q744" i="5"/>
  <c r="P800" i="5"/>
  <c r="R800" i="5" s="1"/>
  <c r="Q847" i="5"/>
  <c r="P849" i="5"/>
  <c r="R849" i="5" s="1"/>
  <c r="P773" i="5"/>
  <c r="R773" i="5" s="1"/>
  <c r="P986" i="5"/>
  <c r="Q964" i="5"/>
  <c r="P1028" i="5"/>
  <c r="Q989" i="5"/>
  <c r="P971" i="5"/>
  <c r="R971" i="5" s="1"/>
  <c r="Q1062" i="5"/>
  <c r="P1041" i="5"/>
  <c r="R1041" i="5" s="1"/>
  <c r="P1114" i="5"/>
  <c r="R1114" i="5" s="1"/>
  <c r="P1197" i="5"/>
  <c r="R1197" i="5" s="1"/>
  <c r="P1201" i="5"/>
  <c r="Q1294" i="5"/>
  <c r="P1293" i="5"/>
  <c r="R1293" i="5" s="1"/>
  <c r="P1322" i="5"/>
  <c r="Q1371" i="5"/>
  <c r="P1420" i="5"/>
  <c r="R1420" i="5" s="1"/>
  <c r="P1457" i="5"/>
  <c r="P1397" i="5"/>
  <c r="P1469" i="5"/>
  <c r="R1469" i="5" s="1"/>
  <c r="Q1515" i="5"/>
  <c r="P1548" i="5"/>
  <c r="R1548" i="5" s="1"/>
  <c r="P1543" i="5"/>
  <c r="R1543" i="5" s="1"/>
  <c r="P1661" i="5"/>
  <c r="R1661" i="5" s="1"/>
  <c r="Q1567" i="5"/>
  <c r="Q1624" i="5"/>
  <c r="Q1665" i="5"/>
  <c r="P1711" i="5"/>
  <c r="R1711" i="5" s="1"/>
  <c r="P1705" i="5"/>
  <c r="P1697" i="5"/>
  <c r="R1697" i="5" s="1"/>
  <c r="M424" i="5"/>
  <c r="S424" i="5"/>
  <c r="T424" i="5"/>
  <c r="U424" i="5" s="1"/>
  <c r="V424" i="5" s="1"/>
  <c r="U431" i="5"/>
  <c r="V431" i="5" s="1"/>
  <c r="U402" i="5"/>
  <c r="V402" i="5" s="1"/>
  <c r="S338" i="5"/>
  <c r="T338" i="5"/>
  <c r="M338" i="5"/>
  <c r="Q393" i="5"/>
  <c r="M278" i="5"/>
  <c r="T278" i="5"/>
  <c r="S278" i="5"/>
  <c r="U503" i="5"/>
  <c r="V503" i="5" s="1"/>
  <c r="M315" i="5"/>
  <c r="T315" i="5"/>
  <c r="S315" i="5"/>
  <c r="Q307" i="5"/>
  <c r="M398" i="5"/>
  <c r="T398" i="5"/>
  <c r="S398" i="5"/>
  <c r="Q370" i="5"/>
  <c r="M339" i="5"/>
  <c r="S339" i="5"/>
  <c r="T339" i="5"/>
  <c r="Q210" i="5"/>
  <c r="S194" i="5"/>
  <c r="M194" i="5"/>
  <c r="T194" i="5"/>
  <c r="Q337" i="5"/>
  <c r="U321" i="5"/>
  <c r="V321" i="5" s="1"/>
  <c r="Q255" i="5"/>
  <c r="Q285" i="5"/>
  <c r="Q168" i="5"/>
  <c r="M77" i="5"/>
  <c r="T77" i="5"/>
  <c r="U77" i="5" s="1"/>
  <c r="V77" i="5" s="1"/>
  <c r="S77" i="5"/>
  <c r="Q349" i="5"/>
  <c r="P289" i="5"/>
  <c r="R289" i="5" s="1"/>
  <c r="Q296" i="5"/>
  <c r="Q115" i="5"/>
  <c r="S147" i="5"/>
  <c r="M147" i="5"/>
  <c r="T147" i="5"/>
  <c r="U147" i="5" s="1"/>
  <c r="V147" i="5" s="1"/>
  <c r="T287" i="5"/>
  <c r="S287" i="5"/>
  <c r="M287" i="5"/>
  <c r="S157" i="5"/>
  <c r="M157" i="5"/>
  <c r="T157" i="5"/>
  <c r="S99" i="5"/>
  <c r="T99" i="5"/>
  <c r="U99" i="5" s="1"/>
  <c r="V99" i="5" s="1"/>
  <c r="M99" i="5"/>
  <c r="M109" i="5"/>
  <c r="T109" i="5"/>
  <c r="S109" i="5"/>
  <c r="U224" i="5"/>
  <c r="V224" i="5" s="1"/>
  <c r="M65" i="5"/>
  <c r="S65" i="5"/>
  <c r="T65" i="5"/>
  <c r="G1" i="5"/>
  <c r="M128" i="5"/>
  <c r="S128" i="5"/>
  <c r="T128" i="5"/>
  <c r="U128" i="5" s="1"/>
  <c r="V128" i="5" s="1"/>
  <c r="M45" i="5"/>
  <c r="T45" i="5"/>
  <c r="U45" i="5" s="1"/>
  <c r="V45" i="5" s="1"/>
  <c r="S45" i="5"/>
  <c r="M12" i="5"/>
  <c r="S12" i="5"/>
  <c r="T12" i="5"/>
  <c r="U12" i="5" s="1"/>
  <c r="V12" i="5" s="1"/>
  <c r="T170" i="5"/>
  <c r="S170" i="5"/>
  <c r="M170" i="5"/>
  <c r="P132" i="5"/>
  <c r="R132" i="5" s="1"/>
  <c r="Q79" i="5"/>
  <c r="M28" i="5"/>
  <c r="T28" i="5"/>
  <c r="U28" i="5" s="1"/>
  <c r="V28" i="5" s="1"/>
  <c r="S28" i="5"/>
  <c r="S64" i="5"/>
  <c r="T64" i="5"/>
  <c r="M64" i="5"/>
  <c r="Q11" i="5"/>
  <c r="Q18" i="5"/>
  <c r="Q101" i="5"/>
  <c r="T84" i="5"/>
  <c r="M84" i="5"/>
  <c r="S84" i="5"/>
  <c r="U103" i="5"/>
  <c r="V103" i="5" s="1"/>
  <c r="P139" i="5"/>
  <c r="R139" i="5" s="1"/>
  <c r="M13" i="5"/>
  <c r="T13" i="5"/>
  <c r="S13" i="5"/>
  <c r="T52" i="5"/>
  <c r="M52" i="5"/>
  <c r="S52" i="5"/>
  <c r="P138" i="5"/>
  <c r="R138" i="5" s="1"/>
  <c r="P86" i="5"/>
  <c r="R86" i="5" s="1"/>
  <c r="Q40" i="5"/>
  <c r="Q28" i="5"/>
  <c r="P186" i="5"/>
  <c r="R186" i="5" s="1"/>
  <c r="P332" i="5"/>
  <c r="R332" i="5" s="1"/>
  <c r="P163" i="5"/>
  <c r="R163" i="5" s="1"/>
  <c r="P73" i="5"/>
  <c r="P336" i="5"/>
  <c r="P213" i="5"/>
  <c r="R213" i="5" s="1"/>
  <c r="P294" i="5"/>
  <c r="L101" i="5"/>
  <c r="Q75" i="5"/>
  <c r="U33" i="5"/>
  <c r="V33" i="5" s="1"/>
  <c r="M1616" i="5"/>
  <c r="T1616" i="5"/>
  <c r="U1616" i="5" s="1"/>
  <c r="V1616" i="5" s="1"/>
  <c r="S1616" i="5"/>
  <c r="S1553" i="5"/>
  <c r="T1553" i="5"/>
  <c r="M1553" i="5"/>
  <c r="T1541" i="5"/>
  <c r="S1541" i="5"/>
  <c r="M1541" i="5"/>
  <c r="M1522" i="5"/>
  <c r="S1522" i="5"/>
  <c r="T1522" i="5"/>
  <c r="M1507" i="5"/>
  <c r="T1507" i="5"/>
  <c r="S1507" i="5"/>
  <c r="S1505" i="5"/>
  <c r="T1505" i="5"/>
  <c r="M1505" i="5"/>
  <c r="M1282" i="5"/>
  <c r="T1282" i="5"/>
  <c r="S1282" i="5"/>
  <c r="T1259" i="5"/>
  <c r="S1259" i="5"/>
  <c r="M1259" i="5"/>
  <c r="T1139" i="5"/>
  <c r="S1139" i="5"/>
  <c r="M1139" i="5"/>
  <c r="N78" i="11"/>
  <c r="M78" i="11"/>
  <c r="L93" i="11"/>
  <c r="N6" i="11"/>
  <c r="M6" i="11"/>
  <c r="N91" i="11"/>
  <c r="M91" i="11"/>
  <c r="Q1729" i="5"/>
  <c r="L9" i="11"/>
  <c r="M17" i="11"/>
  <c r="N17" i="11"/>
  <c r="M1747" i="5"/>
  <c r="T1747" i="5"/>
  <c r="S1747" i="5"/>
  <c r="M1713" i="5"/>
  <c r="T1713" i="5"/>
  <c r="S1713" i="5"/>
  <c r="Q1656" i="5"/>
  <c r="T1678" i="5"/>
  <c r="S1678" i="5"/>
  <c r="M1678" i="5"/>
  <c r="Q1571" i="5"/>
  <c r="U1656" i="5"/>
  <c r="V1656" i="5" s="1"/>
  <c r="M1650" i="5"/>
  <c r="S1650" i="5"/>
  <c r="T1650" i="5"/>
  <c r="M1551" i="5"/>
  <c r="S1551" i="5"/>
  <c r="T1551" i="5"/>
  <c r="U1551" i="5" s="1"/>
  <c r="V1551" i="5" s="1"/>
  <c r="T1594" i="5"/>
  <c r="M1594" i="5"/>
  <c r="S1594" i="5"/>
  <c r="T1651" i="5"/>
  <c r="U1651" i="5" s="1"/>
  <c r="V1651" i="5" s="1"/>
  <c r="M1651" i="5"/>
  <c r="S1651" i="5"/>
  <c r="T1626" i="5"/>
  <c r="S1626" i="5"/>
  <c r="M1626" i="5"/>
  <c r="P1579" i="5"/>
  <c r="U1601" i="5"/>
  <c r="V1601" i="5" s="1"/>
  <c r="T1581" i="5"/>
  <c r="U1581" i="5" s="1"/>
  <c r="V1581" i="5" s="1"/>
  <c r="M1581" i="5"/>
  <c r="S1581" i="5"/>
  <c r="S1563" i="5"/>
  <c r="M1563" i="5"/>
  <c r="T1563" i="5"/>
  <c r="P1542" i="5"/>
  <c r="R1542" i="5" s="1"/>
  <c r="S1512" i="5"/>
  <c r="M1512" i="5"/>
  <c r="T1512" i="5"/>
  <c r="T1487" i="5"/>
  <c r="S1487" i="5"/>
  <c r="M1487" i="5"/>
  <c r="Q1466" i="5"/>
  <c r="T1459" i="5"/>
  <c r="U1459" i="5" s="1"/>
  <c r="V1459" i="5" s="1"/>
  <c r="S1459" i="5"/>
  <c r="M1459" i="5"/>
  <c r="P1462" i="5"/>
  <c r="R1462" i="5" s="1"/>
  <c r="T1411" i="5"/>
  <c r="S1411" i="5"/>
  <c r="M1411" i="5"/>
  <c r="Q1338" i="5"/>
  <c r="Q1399" i="5"/>
  <c r="Q1378" i="5"/>
  <c r="S1354" i="5"/>
  <c r="T1354" i="5"/>
  <c r="M1354" i="5"/>
  <c r="S1358" i="5"/>
  <c r="T1358" i="5"/>
  <c r="M1358" i="5"/>
  <c r="T1368" i="5"/>
  <c r="S1368" i="5"/>
  <c r="M1368" i="5"/>
  <c r="Q1240" i="5"/>
  <c r="S1294" i="5"/>
  <c r="M1294" i="5"/>
  <c r="T1294" i="5"/>
  <c r="U1294" i="5" s="1"/>
  <c r="V1294" i="5" s="1"/>
  <c r="Q1251" i="5"/>
  <c r="U1303" i="5"/>
  <c r="V1303" i="5" s="1"/>
  <c r="S1296" i="5"/>
  <c r="T1296" i="5"/>
  <c r="M1296" i="5"/>
  <c r="M1287" i="5"/>
  <c r="T1287" i="5"/>
  <c r="S1287" i="5"/>
  <c r="T1150" i="5"/>
  <c r="U1150" i="5" s="1"/>
  <c r="V1150" i="5" s="1"/>
  <c r="M1150" i="5"/>
  <c r="S1150" i="5"/>
  <c r="M1249" i="5"/>
  <c r="S1249" i="5"/>
  <c r="T1249" i="5"/>
  <c r="S1229" i="5"/>
  <c r="M1229" i="5"/>
  <c r="T1229" i="5"/>
  <c r="S1197" i="5"/>
  <c r="M1197" i="5"/>
  <c r="T1197" i="5"/>
  <c r="Q1225" i="5"/>
  <c r="T1126" i="5"/>
  <c r="M1126" i="5"/>
  <c r="S1126" i="5"/>
  <c r="U1166" i="5"/>
  <c r="V1166" i="5" s="1"/>
  <c r="S1165" i="5"/>
  <c r="M1165" i="5"/>
  <c r="T1165" i="5"/>
  <c r="U1165" i="5" s="1"/>
  <c r="V1165" i="5" s="1"/>
  <c r="Q1130" i="5"/>
  <c r="S1149" i="5"/>
  <c r="M1149" i="5"/>
  <c r="T1149" i="5"/>
  <c r="U1149" i="5" s="1"/>
  <c r="V1149" i="5" s="1"/>
  <c r="Q1043" i="5"/>
  <c r="Q958" i="5"/>
  <c r="P1099" i="5"/>
  <c r="R1099" i="5" s="1"/>
  <c r="T1072" i="5"/>
  <c r="U1072" i="5" s="1"/>
  <c r="V1072" i="5" s="1"/>
  <c r="S1072" i="5"/>
  <c r="M1072" i="5"/>
  <c r="S1070" i="5"/>
  <c r="T1070" i="5"/>
  <c r="U1070" i="5" s="1"/>
  <c r="V1070" i="5" s="1"/>
  <c r="M1070" i="5"/>
  <c r="Q1068" i="5"/>
  <c r="S1057" i="5"/>
  <c r="M1057" i="5"/>
  <c r="T1057" i="5"/>
  <c r="U1057" i="5" s="1"/>
  <c r="V1057" i="5" s="1"/>
  <c r="P1024" i="5"/>
  <c r="R1024" i="5" s="1"/>
  <c r="M956" i="5"/>
  <c r="S956" i="5"/>
  <c r="T956" i="5"/>
  <c r="U956" i="5" s="1"/>
  <c r="V956" i="5" s="1"/>
  <c r="Q894" i="5"/>
  <c r="U1025" i="5"/>
  <c r="V1025" i="5" s="1"/>
  <c r="Q994" i="5"/>
  <c r="M973" i="5"/>
  <c r="T973" i="5"/>
  <c r="S973" i="5"/>
  <c r="T987" i="5"/>
  <c r="S987" i="5"/>
  <c r="M987" i="5"/>
  <c r="Q884" i="5"/>
  <c r="Q822" i="5"/>
  <c r="Q939" i="5"/>
  <c r="P1011" i="5"/>
  <c r="R1011" i="5" s="1"/>
  <c r="Q922" i="5"/>
  <c r="Q802" i="5"/>
  <c r="Q766" i="5"/>
  <c r="U766" i="5"/>
  <c r="V766" i="5" s="1"/>
  <c r="U828" i="5"/>
  <c r="V828" i="5" s="1"/>
  <c r="M887" i="5"/>
  <c r="S887" i="5"/>
  <c r="T887" i="5"/>
  <c r="P932" i="5"/>
  <c r="R932" i="5" s="1"/>
  <c r="T867" i="5"/>
  <c r="S867" i="5"/>
  <c r="M867" i="5"/>
  <c r="S834" i="5"/>
  <c r="T834" i="5"/>
  <c r="U834" i="5" s="1"/>
  <c r="V834" i="5" s="1"/>
  <c r="M834" i="5"/>
  <c r="Q788" i="5"/>
  <c r="S798" i="5"/>
  <c r="M798" i="5"/>
  <c r="T798" i="5"/>
  <c r="Q669" i="5"/>
  <c r="Q604" i="5"/>
  <c r="T752" i="5"/>
  <c r="S752" i="5"/>
  <c r="M752" i="5"/>
  <c r="S739" i="5"/>
  <c r="M739" i="5"/>
  <c r="T739" i="5"/>
  <c r="Q693" i="5"/>
  <c r="Q536" i="5"/>
  <c r="Q654" i="5"/>
  <c r="S636" i="5"/>
  <c r="T636" i="5"/>
  <c r="M636" i="5"/>
  <c r="T559" i="5"/>
  <c r="M559" i="5"/>
  <c r="S559" i="5"/>
  <c r="Q641" i="5"/>
  <c r="M615" i="5"/>
  <c r="T615" i="5"/>
  <c r="U615" i="5" s="1"/>
  <c r="V615" i="5" s="1"/>
  <c r="S615" i="5"/>
  <c r="T646" i="5"/>
  <c r="S646" i="5"/>
  <c r="M646" i="5"/>
  <c r="U591" i="5"/>
  <c r="V591" i="5" s="1"/>
  <c r="S558" i="5"/>
  <c r="M558" i="5"/>
  <c r="T558" i="5"/>
  <c r="U558" i="5" s="1"/>
  <c r="V558" i="5" s="1"/>
  <c r="S605" i="5"/>
  <c r="M605" i="5"/>
  <c r="T605" i="5"/>
  <c r="Q599" i="5"/>
  <c r="Q607" i="5"/>
  <c r="M573" i="5"/>
  <c r="S573" i="5"/>
  <c r="T573" i="5"/>
  <c r="Q562" i="5"/>
  <c r="S531" i="5"/>
  <c r="M531" i="5"/>
  <c r="T531" i="5"/>
  <c r="U595" i="5"/>
  <c r="V595" i="5" s="1"/>
  <c r="S477" i="5"/>
  <c r="M477" i="5"/>
  <c r="T477" i="5"/>
  <c r="U477" i="5" s="1"/>
  <c r="V477" i="5" s="1"/>
  <c r="T419" i="5"/>
  <c r="S419" i="5"/>
  <c r="M419" i="5"/>
  <c r="Q404" i="5"/>
  <c r="S502" i="5"/>
  <c r="M502" i="5"/>
  <c r="T502" i="5"/>
  <c r="S493" i="5"/>
  <c r="M493" i="5"/>
  <c r="T493" i="5"/>
  <c r="T481" i="5"/>
  <c r="M481" i="5"/>
  <c r="S481" i="5"/>
  <c r="M581" i="5"/>
  <c r="S581" i="5"/>
  <c r="T581" i="5"/>
  <c r="U488" i="5"/>
  <c r="V488" i="5" s="1"/>
  <c r="S563" i="5"/>
  <c r="T563" i="5"/>
  <c r="U563" i="5" s="1"/>
  <c r="V563" i="5" s="1"/>
  <c r="M563" i="5"/>
  <c r="S271" i="5"/>
  <c r="T271" i="5"/>
  <c r="U271" i="5" s="1"/>
  <c r="V271" i="5" s="1"/>
  <c r="M271" i="5"/>
  <c r="Q506" i="5"/>
  <c r="Q503" i="5"/>
  <c r="P527" i="5"/>
  <c r="R527" i="5" s="1"/>
  <c r="P511" i="5"/>
  <c r="R511" i="5" s="1"/>
  <c r="P685" i="5"/>
  <c r="R685" i="5" s="1"/>
  <c r="Q631" i="5"/>
  <c r="P668" i="5"/>
  <c r="P676" i="5"/>
  <c r="R676" i="5" s="1"/>
  <c r="Q733" i="5"/>
  <c r="P560" i="5"/>
  <c r="Q714" i="5"/>
  <c r="Q747" i="5"/>
  <c r="P791" i="5"/>
  <c r="R791" i="5" s="1"/>
  <c r="Q895" i="5"/>
  <c r="P837" i="5"/>
  <c r="Q840" i="5"/>
  <c r="P930" i="5"/>
  <c r="R930" i="5" s="1"/>
  <c r="P954" i="5"/>
  <c r="R954" i="5" s="1"/>
  <c r="P1015" i="5"/>
  <c r="P1055" i="5"/>
  <c r="R1055" i="5" s="1"/>
  <c r="Q1038" i="5"/>
  <c r="Q1058" i="5"/>
  <c r="Q1116" i="5"/>
  <c r="P1199" i="5"/>
  <c r="R1199" i="5" s="1"/>
  <c r="Q1128" i="5"/>
  <c r="Q1194" i="5"/>
  <c r="P1247" i="5"/>
  <c r="R1247" i="5" s="1"/>
  <c r="Q1235" i="5"/>
  <c r="P1298" i="5"/>
  <c r="R1298" i="5" s="1"/>
  <c r="P1301" i="5"/>
  <c r="R1301" i="5" s="1"/>
  <c r="P1345" i="5"/>
  <c r="R1345" i="5" s="1"/>
  <c r="P1289" i="5"/>
  <c r="R1289" i="5" s="1"/>
  <c r="P1430" i="5"/>
  <c r="R1430" i="5" s="1"/>
  <c r="P1468" i="5"/>
  <c r="R1468" i="5" s="1"/>
  <c r="Q1504" i="5"/>
  <c r="Q1481" i="5"/>
  <c r="Q1503" i="5"/>
  <c r="P1508" i="5"/>
  <c r="R1508" i="5" s="1"/>
  <c r="P1564" i="5"/>
  <c r="R1564" i="5" s="1"/>
  <c r="Q1617" i="5"/>
  <c r="Q1585" i="5"/>
  <c r="P1647" i="5"/>
  <c r="Q1671" i="5"/>
  <c r="P1716" i="5"/>
  <c r="R1716" i="5" s="1"/>
  <c r="P1739" i="5"/>
  <c r="T374" i="5"/>
  <c r="S374" i="5"/>
  <c r="M374" i="5"/>
  <c r="P433" i="5"/>
  <c r="R433" i="5" s="1"/>
  <c r="Q429" i="5"/>
  <c r="Q310" i="5"/>
  <c r="U476" i="5"/>
  <c r="V476" i="5" s="1"/>
  <c r="P457" i="5"/>
  <c r="R457" i="5" s="1"/>
  <c r="T467" i="5"/>
  <c r="M467" i="5"/>
  <c r="S467" i="5"/>
  <c r="M292" i="5"/>
  <c r="T292" i="5"/>
  <c r="U292" i="5" s="1"/>
  <c r="V292" i="5" s="1"/>
  <c r="S292" i="5"/>
  <c r="Q262" i="5"/>
  <c r="Q403" i="5"/>
  <c r="S280" i="5"/>
  <c r="T280" i="5"/>
  <c r="M280" i="5"/>
  <c r="Q218" i="5"/>
  <c r="U295" i="5"/>
  <c r="V295" i="5" s="1"/>
  <c r="Q67" i="5"/>
  <c r="P328" i="5"/>
  <c r="R328" i="5" s="1"/>
  <c r="U253" i="5"/>
  <c r="V253" i="5" s="1"/>
  <c r="Q219" i="5"/>
  <c r="P350" i="5"/>
  <c r="R350" i="5" s="1"/>
  <c r="S207" i="5"/>
  <c r="M207" i="5"/>
  <c r="T207" i="5"/>
  <c r="T296" i="5"/>
  <c r="U296" i="5" s="1"/>
  <c r="V296" i="5" s="1"/>
  <c r="M296" i="5"/>
  <c r="S296" i="5"/>
  <c r="Q236" i="5"/>
  <c r="T225" i="5"/>
  <c r="U225" i="5" s="1"/>
  <c r="V225" i="5" s="1"/>
  <c r="S225" i="5"/>
  <c r="M225" i="5"/>
  <c r="Q152" i="5"/>
  <c r="M222" i="5"/>
  <c r="T222" i="5"/>
  <c r="S222" i="5"/>
  <c r="Q95" i="5"/>
  <c r="S92" i="5"/>
  <c r="M92" i="5"/>
  <c r="T92" i="5"/>
  <c r="M93" i="5"/>
  <c r="S93" i="5"/>
  <c r="T93" i="5"/>
  <c r="Q225" i="5"/>
  <c r="S119" i="5"/>
  <c r="M119" i="5"/>
  <c r="T119" i="5"/>
  <c r="Q192" i="5"/>
  <c r="Q120" i="5"/>
  <c r="Q169" i="5"/>
  <c r="S159" i="5"/>
  <c r="T159" i="5"/>
  <c r="M159" i="5"/>
  <c r="P20" i="5"/>
  <c r="R20" i="5" s="1"/>
  <c r="P84" i="5"/>
  <c r="R84" i="5" s="1"/>
  <c r="M9" i="5"/>
  <c r="S9" i="5"/>
  <c r="T9" i="5"/>
  <c r="U9" i="5" s="1"/>
  <c r="V9" i="5" s="1"/>
  <c r="P151" i="5"/>
  <c r="R151" i="5" s="1"/>
  <c r="P82" i="5"/>
  <c r="R82" i="5" s="1"/>
  <c r="P7" i="5"/>
  <c r="R7" i="5" s="1"/>
  <c r="P172" i="5"/>
  <c r="R172" i="5" s="1"/>
  <c r="P344" i="5"/>
  <c r="R344" i="5" s="1"/>
  <c r="P297" i="5"/>
  <c r="R297" i="5" s="1"/>
  <c r="P222" i="5"/>
  <c r="R222" i="5" s="1"/>
  <c r="P227" i="5"/>
  <c r="P265" i="5"/>
  <c r="R265" i="5" s="1"/>
  <c r="P282" i="5"/>
  <c r="P93" i="5"/>
  <c r="R93" i="5" s="1"/>
  <c r="Q1580" i="5"/>
  <c r="Q1528" i="5"/>
  <c r="S1365" i="5"/>
  <c r="T1365" i="5"/>
  <c r="M1365" i="5"/>
  <c r="S1059" i="5"/>
  <c r="M1059" i="5"/>
  <c r="T1059" i="5"/>
  <c r="M1042" i="5"/>
  <c r="T1042" i="5"/>
  <c r="S1042" i="5"/>
  <c r="N58" i="11"/>
  <c r="M58" i="11"/>
  <c r="M19" i="11"/>
  <c r="N19" i="11"/>
  <c r="N46" i="11"/>
  <c r="M46" i="11"/>
  <c r="N29" i="11"/>
  <c r="M29" i="11"/>
  <c r="M44" i="11"/>
  <c r="N44" i="11"/>
  <c r="L92" i="11"/>
  <c r="N45" i="11"/>
  <c r="M45" i="11"/>
  <c r="L74" i="11"/>
  <c r="N42" i="11"/>
  <c r="M42" i="11"/>
  <c r="N52" i="11"/>
  <c r="M52" i="11"/>
  <c r="L66" i="11"/>
  <c r="L55" i="11"/>
  <c r="L80" i="11"/>
  <c r="Q1715" i="5"/>
  <c r="M32" i="11"/>
  <c r="N32" i="11"/>
  <c r="P1745" i="5"/>
  <c r="U1725" i="5"/>
  <c r="V1725" i="5" s="1"/>
  <c r="Q1734" i="5"/>
  <c r="T1718" i="5"/>
  <c r="S1718" i="5"/>
  <c r="M1718" i="5"/>
  <c r="M1704" i="5"/>
  <c r="T1704" i="5"/>
  <c r="S1704" i="5"/>
  <c r="P1668" i="5"/>
  <c r="T1665" i="5"/>
  <c r="U1665" i="5" s="1"/>
  <c r="V1665" i="5" s="1"/>
  <c r="S1665" i="5"/>
  <c r="M1665" i="5"/>
  <c r="Q1672" i="5"/>
  <c r="T1634" i="5"/>
  <c r="M1634" i="5"/>
  <c r="S1634" i="5"/>
  <c r="U1644" i="5"/>
  <c r="V1644" i="5" s="1"/>
  <c r="U1645" i="5"/>
  <c r="V1645" i="5" s="1"/>
  <c r="M1587" i="5"/>
  <c r="T1587" i="5"/>
  <c r="U1587" i="5" s="1"/>
  <c r="V1587" i="5" s="1"/>
  <c r="S1587" i="5"/>
  <c r="Q1600" i="5"/>
  <c r="U1580" i="5"/>
  <c r="V1580" i="5" s="1"/>
  <c r="P1558" i="5"/>
  <c r="R1558" i="5" s="1"/>
  <c r="T1542" i="5"/>
  <c r="M1542" i="5"/>
  <c r="S1542" i="5"/>
  <c r="P1552" i="5"/>
  <c r="R1552" i="5" s="1"/>
  <c r="T1536" i="5"/>
  <c r="M1536" i="5"/>
  <c r="S1536" i="5"/>
  <c r="T1533" i="5"/>
  <c r="S1533" i="5"/>
  <c r="M1533" i="5"/>
  <c r="Q1472" i="5"/>
  <c r="Q1518" i="5"/>
  <c r="Q1451" i="5"/>
  <c r="Q1412" i="5"/>
  <c r="Q1470" i="5"/>
  <c r="U1470" i="5"/>
  <c r="V1470" i="5" s="1"/>
  <c r="Q1448" i="5"/>
  <c r="Q1426" i="5"/>
  <c r="Q1506" i="5"/>
  <c r="S1440" i="5"/>
  <c r="T1440" i="5"/>
  <c r="U1440" i="5" s="1"/>
  <c r="V1440" i="5" s="1"/>
  <c r="M1440" i="5"/>
  <c r="T1436" i="5"/>
  <c r="U1436" i="5" s="1"/>
  <c r="V1436" i="5" s="1"/>
  <c r="S1436" i="5"/>
  <c r="M1436" i="5"/>
  <c r="Q1511" i="5"/>
  <c r="T1471" i="5"/>
  <c r="U1471" i="5" s="1"/>
  <c r="V1471" i="5" s="1"/>
  <c r="S1471" i="5"/>
  <c r="M1471" i="5"/>
  <c r="T1402" i="5"/>
  <c r="U1402" i="5" s="1"/>
  <c r="V1402" i="5" s="1"/>
  <c r="S1402" i="5"/>
  <c r="M1402" i="5"/>
  <c r="M1432" i="5"/>
  <c r="T1432" i="5"/>
  <c r="U1432" i="5" s="1"/>
  <c r="V1432" i="5" s="1"/>
  <c r="S1432" i="5"/>
  <c r="T1475" i="5"/>
  <c r="S1475" i="5"/>
  <c r="M1475" i="5"/>
  <c r="P1450" i="5"/>
  <c r="R1450" i="5" s="1"/>
  <c r="S1427" i="5"/>
  <c r="T1427" i="5"/>
  <c r="U1427" i="5" s="1"/>
  <c r="V1427" i="5" s="1"/>
  <c r="M1427" i="5"/>
  <c r="U1451" i="5"/>
  <c r="V1451" i="5" s="1"/>
  <c r="P1370" i="5"/>
  <c r="R1370" i="5" s="1"/>
  <c r="Q1406" i="5"/>
  <c r="M1408" i="5"/>
  <c r="T1408" i="5"/>
  <c r="S1408" i="5"/>
  <c r="S1344" i="5"/>
  <c r="M1344" i="5"/>
  <c r="T1344" i="5"/>
  <c r="Q1295" i="5"/>
  <c r="U1461" i="5"/>
  <c r="V1461" i="5" s="1"/>
  <c r="T1318" i="5"/>
  <c r="M1318" i="5"/>
  <c r="S1318" i="5"/>
  <c r="P1324" i="5"/>
  <c r="T1304" i="5"/>
  <c r="U1304" i="5" s="1"/>
  <c r="V1304" i="5" s="1"/>
  <c r="S1304" i="5"/>
  <c r="M1304" i="5"/>
  <c r="Q1321" i="5"/>
  <c r="M1334" i="5"/>
  <c r="T1334" i="5"/>
  <c r="U1334" i="5" s="1"/>
  <c r="V1334" i="5" s="1"/>
  <c r="S1334" i="5"/>
  <c r="Q1280" i="5"/>
  <c r="P1264" i="5"/>
  <c r="R1264" i="5" s="1"/>
  <c r="P1220" i="5"/>
  <c r="R1220" i="5" s="1"/>
  <c r="U1299" i="5"/>
  <c r="V1299" i="5" s="1"/>
  <c r="S1238" i="5"/>
  <c r="T1238" i="5"/>
  <c r="M1238" i="5"/>
  <c r="P1188" i="5"/>
  <c r="R1188" i="5" s="1"/>
  <c r="P1262" i="5"/>
  <c r="R1262" i="5" s="1"/>
  <c r="U1233" i="5"/>
  <c r="V1233" i="5" s="1"/>
  <c r="M1252" i="5"/>
  <c r="T1252" i="5"/>
  <c r="S1252" i="5"/>
  <c r="T1178" i="5"/>
  <c r="M1178" i="5"/>
  <c r="S1178" i="5"/>
  <c r="P1136" i="5"/>
  <c r="R1136" i="5" s="1"/>
  <c r="T1048" i="5"/>
  <c r="S1048" i="5"/>
  <c r="M1048" i="5"/>
  <c r="S1113" i="5"/>
  <c r="M1113" i="5"/>
  <c r="T1113" i="5"/>
  <c r="M1076" i="5"/>
  <c r="T1076" i="5"/>
  <c r="U1076" i="5" s="1"/>
  <c r="V1076" i="5" s="1"/>
  <c r="S1076" i="5"/>
  <c r="S1053" i="5"/>
  <c r="T1053" i="5"/>
  <c r="U1053" i="5" s="1"/>
  <c r="V1053" i="5" s="1"/>
  <c r="M1053" i="5"/>
  <c r="P1039" i="5"/>
  <c r="R1039" i="5" s="1"/>
  <c r="P1030" i="5"/>
  <c r="R1030" i="5" s="1"/>
  <c r="Q920" i="5"/>
  <c r="Q877" i="5"/>
  <c r="Q896" i="5"/>
  <c r="P953" i="5"/>
  <c r="R953" i="5" s="1"/>
  <c r="P983" i="5"/>
  <c r="R983" i="5" s="1"/>
  <c r="P991" i="5"/>
  <c r="R991" i="5" s="1"/>
  <c r="T797" i="5"/>
  <c r="S797" i="5"/>
  <c r="M797" i="5"/>
  <c r="T761" i="5"/>
  <c r="S761" i="5"/>
  <c r="M761" i="5"/>
  <c r="P842" i="5"/>
  <c r="R842" i="5" s="1"/>
  <c r="T917" i="5"/>
  <c r="S917" i="5"/>
  <c r="M917" i="5"/>
  <c r="M931" i="5"/>
  <c r="T931" i="5"/>
  <c r="S931" i="5"/>
  <c r="U871" i="5"/>
  <c r="V871" i="5" s="1"/>
  <c r="M860" i="5"/>
  <c r="S860" i="5"/>
  <c r="T860" i="5"/>
  <c r="S722" i="5"/>
  <c r="T722" i="5"/>
  <c r="M722" i="5"/>
  <c r="M683" i="5"/>
  <c r="T683" i="5"/>
  <c r="S683" i="5"/>
  <c r="S753" i="5"/>
  <c r="M753" i="5"/>
  <c r="T753" i="5"/>
  <c r="S830" i="5"/>
  <c r="T830" i="5"/>
  <c r="M830" i="5"/>
  <c r="U802" i="5"/>
  <c r="V802" i="5" s="1"/>
  <c r="T729" i="5"/>
  <c r="U729" i="5" s="1"/>
  <c r="V729" i="5" s="1"/>
  <c r="S729" i="5"/>
  <c r="M729" i="5"/>
  <c r="M604" i="5"/>
  <c r="T604" i="5"/>
  <c r="U604" i="5" s="1"/>
  <c r="V604" i="5" s="1"/>
  <c r="S604" i="5"/>
  <c r="S750" i="5"/>
  <c r="M750" i="5"/>
  <c r="T750" i="5"/>
  <c r="T676" i="5"/>
  <c r="M676" i="5"/>
  <c r="S676" i="5"/>
  <c r="P504" i="5"/>
  <c r="T652" i="5"/>
  <c r="M652" i="5"/>
  <c r="S652" i="5"/>
  <c r="P735" i="5"/>
  <c r="R735" i="5" s="1"/>
  <c r="S585" i="5"/>
  <c r="T585" i="5"/>
  <c r="M585" i="5"/>
  <c r="P583" i="5"/>
  <c r="P577" i="5"/>
  <c r="P646" i="5"/>
  <c r="R646" i="5" s="1"/>
  <c r="T571" i="5"/>
  <c r="M571" i="5"/>
  <c r="S571" i="5"/>
  <c r="P592" i="5"/>
  <c r="R592" i="5" s="1"/>
  <c r="U641" i="5"/>
  <c r="V641" i="5" s="1"/>
  <c r="M606" i="5"/>
  <c r="T606" i="5"/>
  <c r="S606" i="5"/>
  <c r="S635" i="5"/>
  <c r="T635" i="5"/>
  <c r="M635" i="5"/>
  <c r="S543" i="5"/>
  <c r="T543" i="5"/>
  <c r="U543" i="5" s="1"/>
  <c r="V543" i="5" s="1"/>
  <c r="M543" i="5"/>
  <c r="Q451" i="5"/>
  <c r="Q500" i="5"/>
  <c r="S548" i="5"/>
  <c r="M548" i="5"/>
  <c r="T548" i="5"/>
  <c r="P497" i="5"/>
  <c r="R497" i="5" s="1"/>
  <c r="Q286" i="5"/>
  <c r="U286" i="5"/>
  <c r="V286" i="5" s="1"/>
  <c r="S515" i="5"/>
  <c r="M515" i="5"/>
  <c r="T515" i="5"/>
  <c r="P485" i="5"/>
  <c r="R485" i="5" s="1"/>
  <c r="M444" i="5"/>
  <c r="T444" i="5"/>
  <c r="S444" i="5"/>
  <c r="S298" i="5"/>
  <c r="T298" i="5"/>
  <c r="M298" i="5"/>
  <c r="M235" i="5"/>
  <c r="T235" i="5"/>
  <c r="S235" i="5"/>
  <c r="S163" i="5"/>
  <c r="M163" i="5"/>
  <c r="T163" i="5"/>
  <c r="Q507" i="5"/>
  <c r="P537" i="5"/>
  <c r="R537" i="5" s="1"/>
  <c r="P474" i="5"/>
  <c r="R474" i="5" s="1"/>
  <c r="P572" i="5"/>
  <c r="P610" i="5"/>
  <c r="R610" i="5" s="1"/>
  <c r="Q544" i="5"/>
  <c r="P651" i="5"/>
  <c r="R651" i="5" s="1"/>
  <c r="P680" i="5"/>
  <c r="R680" i="5" s="1"/>
  <c r="Q764" i="5"/>
  <c r="P608" i="5"/>
  <c r="P793" i="5"/>
  <c r="R793" i="5" s="1"/>
  <c r="Q783" i="5"/>
  <c r="P794" i="5"/>
  <c r="R794" i="5" s="1"/>
  <c r="Q806" i="5"/>
  <c r="Q908" i="5"/>
  <c r="P861" i="5"/>
  <c r="R861" i="5" s="1"/>
  <c r="P957" i="5"/>
  <c r="R957" i="5" s="1"/>
  <c r="Q967" i="5"/>
  <c r="Q961" i="5"/>
  <c r="P1005" i="5"/>
  <c r="R1005" i="5" s="1"/>
  <c r="Q1022" i="5"/>
  <c r="P1092" i="5"/>
  <c r="R1092" i="5" s="1"/>
  <c r="P1073" i="5"/>
  <c r="R1073" i="5" s="1"/>
  <c r="P1087" i="5"/>
  <c r="R1087" i="5" s="1"/>
  <c r="P1179" i="5"/>
  <c r="Q1090" i="5"/>
  <c r="P1140" i="5"/>
  <c r="P1207" i="5"/>
  <c r="R1207" i="5" s="1"/>
  <c r="Q1074" i="5"/>
  <c r="Q1163" i="5"/>
  <c r="P1231" i="5"/>
  <c r="R1231" i="5" s="1"/>
  <c r="P1224" i="5"/>
  <c r="Q1278" i="5"/>
  <c r="Q1307" i="5"/>
  <c r="Q1348" i="5"/>
  <c r="P1437" i="5"/>
  <c r="R1437" i="5" s="1"/>
  <c r="P1328" i="5"/>
  <c r="P1507" i="5"/>
  <c r="R1507" i="5" s="1"/>
  <c r="P1361" i="5"/>
  <c r="R1361" i="5" s="1"/>
  <c r="P1490" i="5"/>
  <c r="Q1569" i="5"/>
  <c r="Q1555" i="5"/>
  <c r="P1588" i="5"/>
  <c r="P1625" i="5"/>
  <c r="R1625" i="5" s="1"/>
  <c r="Q1643" i="5"/>
  <c r="P1638" i="5"/>
  <c r="R1638" i="5" s="1"/>
  <c r="Q1658" i="5"/>
  <c r="P1673" i="5"/>
  <c r="P1731" i="5"/>
  <c r="U430" i="5"/>
  <c r="V430" i="5" s="1"/>
  <c r="T361" i="5"/>
  <c r="S361" i="5"/>
  <c r="M361" i="5"/>
  <c r="P441" i="5"/>
  <c r="R441" i="5" s="1"/>
  <c r="S370" i="5"/>
  <c r="T370" i="5"/>
  <c r="U370" i="5" s="1"/>
  <c r="V370" i="5" s="1"/>
  <c r="M370" i="5"/>
  <c r="U439" i="5"/>
  <c r="V439" i="5" s="1"/>
  <c r="M421" i="5"/>
  <c r="T421" i="5"/>
  <c r="S421" i="5"/>
  <c r="S403" i="5"/>
  <c r="M403" i="5"/>
  <c r="T403" i="5"/>
  <c r="U403" i="5" s="1"/>
  <c r="V403" i="5" s="1"/>
  <c r="T376" i="5"/>
  <c r="S376" i="5"/>
  <c r="M376" i="5"/>
  <c r="P256" i="5"/>
  <c r="R256" i="5" s="1"/>
  <c r="T472" i="5"/>
  <c r="U472" i="5" s="1"/>
  <c r="V472" i="5" s="1"/>
  <c r="M472" i="5"/>
  <c r="S472" i="5"/>
  <c r="T313" i="5"/>
  <c r="S313" i="5"/>
  <c r="M313" i="5"/>
  <c r="Q360" i="5"/>
  <c r="Q248" i="5"/>
  <c r="U436" i="5"/>
  <c r="V436" i="5" s="1"/>
  <c r="T379" i="5"/>
  <c r="U379" i="5" s="1"/>
  <c r="V379" i="5" s="1"/>
  <c r="S379" i="5"/>
  <c r="M379" i="5"/>
  <c r="P495" i="5"/>
  <c r="R495" i="5" s="1"/>
  <c r="Q164" i="5"/>
  <c r="T100" i="5"/>
  <c r="S100" i="5"/>
  <c r="M100" i="5"/>
  <c r="Q63" i="5"/>
  <c r="P22" i="5"/>
  <c r="R22" i="5" s="1"/>
  <c r="P381" i="5"/>
  <c r="S322" i="5"/>
  <c r="T322" i="5"/>
  <c r="M322" i="5"/>
  <c r="S219" i="5"/>
  <c r="T219" i="5"/>
  <c r="M219" i="5"/>
  <c r="T122" i="5"/>
  <c r="S122" i="5"/>
  <c r="M122" i="5"/>
  <c r="P376" i="5"/>
  <c r="R376" i="5" s="1"/>
  <c r="M237" i="5"/>
  <c r="S237" i="5"/>
  <c r="T237" i="5"/>
  <c r="U252" i="5"/>
  <c r="V252" i="5" s="1"/>
  <c r="P71" i="5"/>
  <c r="R71" i="5" s="1"/>
  <c r="L125" i="5"/>
  <c r="T102" i="5"/>
  <c r="M102" i="5"/>
  <c r="S102" i="5"/>
  <c r="P182" i="5"/>
  <c r="R182" i="5" s="1"/>
  <c r="T200" i="5"/>
  <c r="S200" i="5"/>
  <c r="M200" i="5"/>
  <c r="Q214" i="5"/>
  <c r="Q90" i="5"/>
  <c r="S43" i="5"/>
  <c r="T43" i="5"/>
  <c r="U43" i="5" s="1"/>
  <c r="V43" i="5" s="1"/>
  <c r="M43" i="5"/>
  <c r="Q32" i="5"/>
  <c r="Q91" i="5"/>
  <c r="Q50" i="5"/>
  <c r="Q98" i="5"/>
  <c r="T5" i="5"/>
  <c r="S5" i="5"/>
  <c r="M5" i="5"/>
  <c r="T114" i="5"/>
  <c r="U114" i="5" s="1"/>
  <c r="V114" i="5" s="1"/>
  <c r="M114" i="5"/>
  <c r="S114" i="5"/>
  <c r="P94" i="5"/>
  <c r="R94" i="5" s="1"/>
  <c r="P8" i="5"/>
  <c r="R8" i="5" s="1"/>
  <c r="T98" i="5"/>
  <c r="U98" i="5" s="1"/>
  <c r="V98" i="5" s="1"/>
  <c r="M98" i="5"/>
  <c r="S98" i="5"/>
  <c r="M72" i="5"/>
  <c r="S72" i="5"/>
  <c r="T72" i="5"/>
  <c r="S15" i="5"/>
  <c r="T15" i="5"/>
  <c r="U15" i="5" s="1"/>
  <c r="V15" i="5" s="1"/>
  <c r="M15" i="5"/>
  <c r="T6" i="5"/>
  <c r="S6" i="5"/>
  <c r="M6" i="5"/>
  <c r="P197" i="5"/>
  <c r="R197" i="5" s="1"/>
  <c r="P353" i="5"/>
  <c r="P251" i="5"/>
  <c r="R251" i="5" s="1"/>
  <c r="P233" i="5"/>
  <c r="P235" i="5"/>
  <c r="R235" i="5" s="1"/>
  <c r="Q129" i="5"/>
  <c r="P288" i="5"/>
  <c r="L123" i="5"/>
  <c r="Q1622" i="5"/>
  <c r="S1660" i="5"/>
  <c r="T1660" i="5"/>
  <c r="U1660" i="5" s="1"/>
  <c r="V1660" i="5" s="1"/>
  <c r="M1660" i="5"/>
  <c r="M1482" i="5"/>
  <c r="S1482" i="5"/>
  <c r="T1482" i="5"/>
  <c r="U1482" i="5" s="1"/>
  <c r="V1482" i="5" s="1"/>
  <c r="Q1286" i="5"/>
  <c r="S1272" i="5"/>
  <c r="T1272" i="5"/>
  <c r="U1272" i="5" s="1"/>
  <c r="V1272" i="5" s="1"/>
  <c r="M1272" i="5"/>
  <c r="M1066" i="5"/>
  <c r="S1066" i="5"/>
  <c r="T1066" i="5"/>
  <c r="U1066" i="5" s="1"/>
  <c r="V1066" i="5" s="1"/>
  <c r="S1125" i="5"/>
  <c r="T1125" i="5"/>
  <c r="U1125" i="5" s="1"/>
  <c r="V1125" i="5" s="1"/>
  <c r="M1125" i="5"/>
  <c r="T1100" i="5"/>
  <c r="S1100" i="5"/>
  <c r="M1100" i="5"/>
  <c r="M10" i="11"/>
  <c r="N10" i="11"/>
  <c r="N65" i="11"/>
  <c r="M65" i="11"/>
  <c r="N67" i="11"/>
  <c r="M67" i="11"/>
  <c r="L83" i="11"/>
  <c r="T1692" i="5"/>
  <c r="U1692" i="5" s="1"/>
  <c r="V1692" i="5" s="1"/>
  <c r="S1692" i="5"/>
  <c r="M1692" i="5"/>
  <c r="Q1709" i="5"/>
  <c r="S1688" i="5"/>
  <c r="T1688" i="5"/>
  <c r="M1688" i="5"/>
  <c r="Q1703" i="5"/>
  <c r="Q1652" i="5"/>
  <c r="Q1574" i="5"/>
  <c r="U1574" i="5"/>
  <c r="V1574" i="5" s="1"/>
  <c r="T1582" i="5"/>
  <c r="S1582" i="5"/>
  <c r="M1582" i="5"/>
  <c r="M1636" i="5"/>
  <c r="T1636" i="5"/>
  <c r="S1636" i="5"/>
  <c r="P1611" i="5"/>
  <c r="R1611" i="5" s="1"/>
  <c r="U1637" i="5"/>
  <c r="V1637" i="5" s="1"/>
  <c r="S1575" i="5"/>
  <c r="T1575" i="5"/>
  <c r="M1575" i="5"/>
  <c r="Q1649" i="5"/>
  <c r="T1572" i="5"/>
  <c r="S1572" i="5"/>
  <c r="M1572" i="5"/>
  <c r="Q1593" i="5"/>
  <c r="Q1516" i="5"/>
  <c r="Q1498" i="5"/>
  <c r="T1514" i="5"/>
  <c r="S1514" i="5"/>
  <c r="M1514" i="5"/>
  <c r="Q1520" i="5"/>
  <c r="M1534" i="5"/>
  <c r="S1534" i="5"/>
  <c r="T1534" i="5"/>
  <c r="U1534" i="5" s="1"/>
  <c r="V1534" i="5" s="1"/>
  <c r="Q1473" i="5"/>
  <c r="P1531" i="5"/>
  <c r="R1531" i="5" s="1"/>
  <c r="S1404" i="5"/>
  <c r="M1404" i="5"/>
  <c r="T1404" i="5"/>
  <c r="Q1441" i="5"/>
  <c r="T1450" i="5"/>
  <c r="M1450" i="5"/>
  <c r="S1450" i="5"/>
  <c r="P1192" i="5"/>
  <c r="R1192" i="5" s="1"/>
  <c r="P1144" i="5"/>
  <c r="P1096" i="5"/>
  <c r="R1096" i="5" s="1"/>
  <c r="U1439" i="5"/>
  <c r="V1439" i="5" s="1"/>
  <c r="S1347" i="5"/>
  <c r="M1347" i="5"/>
  <c r="T1347" i="5"/>
  <c r="Q1392" i="5"/>
  <c r="Q1367" i="5"/>
  <c r="Q1377" i="5"/>
  <c r="T1307" i="5"/>
  <c r="U1307" i="5" s="1"/>
  <c r="V1307" i="5" s="1"/>
  <c r="M1307" i="5"/>
  <c r="S1307" i="5"/>
  <c r="T1353" i="5"/>
  <c r="S1353" i="5"/>
  <c r="M1353" i="5"/>
  <c r="Q1285" i="5"/>
  <c r="Q1232" i="5"/>
  <c r="T1298" i="5"/>
  <c r="S1298" i="5"/>
  <c r="M1298" i="5"/>
  <c r="T1121" i="5"/>
  <c r="S1121" i="5"/>
  <c r="M1121" i="5"/>
  <c r="S1300" i="5"/>
  <c r="M1300" i="5"/>
  <c r="T1300" i="5"/>
  <c r="U1300" i="5" s="1"/>
  <c r="V1300" i="5" s="1"/>
  <c r="T1293" i="5"/>
  <c r="S1293" i="5"/>
  <c r="M1293" i="5"/>
  <c r="P1268" i="5"/>
  <c r="R1268" i="5" s="1"/>
  <c r="Q1205" i="5"/>
  <c r="T1171" i="5"/>
  <c r="U1171" i="5" s="1"/>
  <c r="V1171" i="5" s="1"/>
  <c r="S1171" i="5"/>
  <c r="M1171" i="5"/>
  <c r="S1212" i="5"/>
  <c r="T1212" i="5"/>
  <c r="M1212" i="5"/>
  <c r="T1210" i="5"/>
  <c r="U1210" i="5" s="1"/>
  <c r="V1210" i="5" s="1"/>
  <c r="S1210" i="5"/>
  <c r="M1210" i="5"/>
  <c r="T1214" i="5"/>
  <c r="S1214" i="5"/>
  <c r="M1214" i="5"/>
  <c r="P1191" i="5"/>
  <c r="R1191" i="5" s="1"/>
  <c r="S1276" i="5"/>
  <c r="M1276" i="5"/>
  <c r="T1276" i="5"/>
  <c r="S1137" i="5"/>
  <c r="M1137" i="5"/>
  <c r="T1137" i="5"/>
  <c r="U1137" i="5" s="1"/>
  <c r="V1137" i="5" s="1"/>
  <c r="Q1025" i="5"/>
  <c r="S1099" i="5"/>
  <c r="M1099" i="5"/>
  <c r="T1099" i="5"/>
  <c r="M988" i="5"/>
  <c r="T988" i="5"/>
  <c r="U988" i="5" s="1"/>
  <c r="V988" i="5" s="1"/>
  <c r="S988" i="5"/>
  <c r="S1075" i="5"/>
  <c r="M1075" i="5"/>
  <c r="T1075" i="5"/>
  <c r="U1075" i="5" s="1"/>
  <c r="V1075" i="5" s="1"/>
  <c r="Q1076" i="5"/>
  <c r="S1034" i="5"/>
  <c r="M1034" i="5"/>
  <c r="T1034" i="5"/>
  <c r="U1034" i="5" s="1"/>
  <c r="V1034" i="5" s="1"/>
  <c r="T1018" i="5"/>
  <c r="U1018" i="5" s="1"/>
  <c r="V1018" i="5" s="1"/>
  <c r="S1018" i="5"/>
  <c r="M1018" i="5"/>
  <c r="T1000" i="5"/>
  <c r="M1000" i="5"/>
  <c r="S1000" i="5"/>
  <c r="Q872" i="5"/>
  <c r="T1011" i="5"/>
  <c r="M1011" i="5"/>
  <c r="S1011" i="5"/>
  <c r="Q866" i="5"/>
  <c r="Q906" i="5"/>
  <c r="T953" i="5"/>
  <c r="M953" i="5"/>
  <c r="S953" i="5"/>
  <c r="U922" i="5"/>
  <c r="V922" i="5" s="1"/>
  <c r="S930" i="5"/>
  <c r="M930" i="5"/>
  <c r="T930" i="5"/>
  <c r="Q956" i="5"/>
  <c r="S820" i="5"/>
  <c r="M820" i="5"/>
  <c r="T820" i="5"/>
  <c r="M932" i="5"/>
  <c r="T932" i="5"/>
  <c r="U932" i="5" s="1"/>
  <c r="V932" i="5" s="1"/>
  <c r="S932" i="5"/>
  <c r="Q869" i="5"/>
  <c r="P867" i="5"/>
  <c r="R867" i="5" s="1"/>
  <c r="T794" i="5"/>
  <c r="S794" i="5"/>
  <c r="M794" i="5"/>
  <c r="U864" i="5"/>
  <c r="V864" i="5" s="1"/>
  <c r="M811" i="5"/>
  <c r="T811" i="5"/>
  <c r="S811" i="5"/>
  <c r="U826" i="5"/>
  <c r="V826" i="5" s="1"/>
  <c r="S783" i="5"/>
  <c r="T783" i="5"/>
  <c r="U783" i="5" s="1"/>
  <c r="V783" i="5" s="1"/>
  <c r="M783" i="5"/>
  <c r="M760" i="5"/>
  <c r="T760" i="5"/>
  <c r="S760" i="5"/>
  <c r="Q705" i="5"/>
  <c r="T662" i="5"/>
  <c r="U662" i="5" s="1"/>
  <c r="V662" i="5" s="1"/>
  <c r="S662" i="5"/>
  <c r="M662" i="5"/>
  <c r="S762" i="5"/>
  <c r="T762" i="5"/>
  <c r="M762" i="5"/>
  <c r="P540" i="5"/>
  <c r="R540" i="5" s="1"/>
  <c r="Q633" i="5"/>
  <c r="Q561" i="5"/>
  <c r="T642" i="5"/>
  <c r="S642" i="5"/>
  <c r="M642" i="5"/>
  <c r="U653" i="5"/>
  <c r="V653" i="5" s="1"/>
  <c r="U669" i="5"/>
  <c r="V669" i="5" s="1"/>
  <c r="M675" i="5"/>
  <c r="T675" i="5"/>
  <c r="S675" i="5"/>
  <c r="Q576" i="5"/>
  <c r="P621" i="5"/>
  <c r="R621" i="5" s="1"/>
  <c r="Q484" i="5"/>
  <c r="Q627" i="5"/>
  <c r="T619" i="5"/>
  <c r="M619" i="5"/>
  <c r="S619" i="5"/>
  <c r="U584" i="5"/>
  <c r="V584" i="5" s="1"/>
  <c r="P553" i="5"/>
  <c r="R553" i="5" s="1"/>
  <c r="Q520" i="5"/>
  <c r="U536" i="5"/>
  <c r="V536" i="5" s="1"/>
  <c r="Q499" i="5"/>
  <c r="U471" i="5"/>
  <c r="V471" i="5" s="1"/>
  <c r="M404" i="5"/>
  <c r="T404" i="5"/>
  <c r="U404" i="5" s="1"/>
  <c r="V404" i="5" s="1"/>
  <c r="S404" i="5"/>
  <c r="Q382" i="5"/>
  <c r="Q308" i="5"/>
  <c r="Q273" i="5"/>
  <c r="T455" i="5"/>
  <c r="U455" i="5" s="1"/>
  <c r="V455" i="5" s="1"/>
  <c r="S455" i="5"/>
  <c r="M455" i="5"/>
  <c r="Q385" i="5"/>
  <c r="M326" i="5"/>
  <c r="S326" i="5"/>
  <c r="T326" i="5"/>
  <c r="P521" i="5"/>
  <c r="R521" i="5" s="1"/>
  <c r="Q482" i="5"/>
  <c r="P462" i="5"/>
  <c r="P580" i="5"/>
  <c r="R580" i="5" s="1"/>
  <c r="P613" i="5"/>
  <c r="P667" i="5"/>
  <c r="R667" i="5" s="1"/>
  <c r="P663" i="5"/>
  <c r="R663" i="5" s="1"/>
  <c r="P725" i="5"/>
  <c r="R725" i="5" s="1"/>
  <c r="Q686" i="5"/>
  <c r="P656" i="5"/>
  <c r="R656" i="5" s="1"/>
  <c r="P799" i="5"/>
  <c r="R799" i="5" s="1"/>
  <c r="Q721" i="5"/>
  <c r="Q812" i="5"/>
  <c r="P797" i="5"/>
  <c r="R797" i="5" s="1"/>
  <c r="P909" i="5"/>
  <c r="P863" i="5"/>
  <c r="P899" i="5"/>
  <c r="R899" i="5" s="1"/>
  <c r="P969" i="5"/>
  <c r="P1026" i="5"/>
  <c r="R1026" i="5" s="1"/>
  <c r="P1019" i="5"/>
  <c r="Q1034" i="5"/>
  <c r="Q996" i="5"/>
  <c r="P1088" i="5"/>
  <c r="Q1117" i="5"/>
  <c r="Q1154" i="5"/>
  <c r="Q1161" i="5"/>
  <c r="Q1176" i="5"/>
  <c r="Q1272" i="5"/>
  <c r="Q1230" i="5"/>
  <c r="P1253" i="5"/>
  <c r="R1253" i="5" s="1"/>
  <c r="P1318" i="5"/>
  <c r="R1318" i="5" s="1"/>
  <c r="P1375" i="5"/>
  <c r="R1375" i="5" s="1"/>
  <c r="P1401" i="5"/>
  <c r="P1442" i="5"/>
  <c r="Q1432" i="5"/>
  <c r="P1495" i="5"/>
  <c r="R1495" i="5" s="1"/>
  <c r="P1445" i="5"/>
  <c r="P1576" i="5"/>
  <c r="P1612" i="5"/>
  <c r="Q1598" i="5"/>
  <c r="Q1589" i="5"/>
  <c r="P1659" i="5"/>
  <c r="R1659" i="5" s="1"/>
  <c r="P1693" i="5"/>
  <c r="Q1694" i="5"/>
  <c r="Q1742" i="5"/>
  <c r="P529" i="5"/>
  <c r="Q442" i="5"/>
  <c r="P415" i="5"/>
  <c r="R415" i="5" s="1"/>
  <c r="Q331" i="5"/>
  <c r="P502" i="5"/>
  <c r="R502" i="5" s="1"/>
  <c r="P378" i="5"/>
  <c r="U484" i="5"/>
  <c r="V484" i="5" s="1"/>
  <c r="M362" i="5"/>
  <c r="T362" i="5"/>
  <c r="U362" i="5" s="1"/>
  <c r="V362" i="5" s="1"/>
  <c r="S362" i="5"/>
  <c r="U451" i="5"/>
  <c r="V451" i="5" s="1"/>
  <c r="P237" i="5"/>
  <c r="R237" i="5" s="1"/>
  <c r="T214" i="5"/>
  <c r="U214" i="5" s="1"/>
  <c r="V214" i="5" s="1"/>
  <c r="M214" i="5"/>
  <c r="S214" i="5"/>
  <c r="Q292" i="5"/>
  <c r="Q252" i="5"/>
  <c r="T263" i="5"/>
  <c r="U263" i="5" s="1"/>
  <c r="V263" i="5" s="1"/>
  <c r="M263" i="5"/>
  <c r="S263" i="5"/>
  <c r="T196" i="5"/>
  <c r="U196" i="5" s="1"/>
  <c r="V196" i="5" s="1"/>
  <c r="M196" i="5"/>
  <c r="S196" i="5"/>
  <c r="M165" i="5"/>
  <c r="S165" i="5"/>
  <c r="T165" i="5"/>
  <c r="P122" i="5"/>
  <c r="R122" i="5" s="1"/>
  <c r="Q114" i="5"/>
  <c r="P421" i="5"/>
  <c r="R421" i="5" s="1"/>
  <c r="M254" i="5"/>
  <c r="T254" i="5"/>
  <c r="U254" i="5" s="1"/>
  <c r="V254" i="5" s="1"/>
  <c r="S254" i="5"/>
  <c r="L152" i="5"/>
  <c r="P361" i="5"/>
  <c r="R361" i="5" s="1"/>
  <c r="Q147" i="5"/>
  <c r="L118" i="5"/>
  <c r="P341" i="5"/>
  <c r="S71" i="5"/>
  <c r="T71" i="5"/>
  <c r="M71" i="5"/>
  <c r="T201" i="5"/>
  <c r="S201" i="5"/>
  <c r="M201" i="5"/>
  <c r="U273" i="5"/>
  <c r="V273" i="5" s="1"/>
  <c r="P200" i="5"/>
  <c r="R200" i="5" s="1"/>
  <c r="P119" i="5"/>
  <c r="R119" i="5" s="1"/>
  <c r="U183" i="5"/>
  <c r="V183" i="5" s="1"/>
  <c r="U166" i="5"/>
  <c r="V166" i="5" s="1"/>
  <c r="U210" i="5"/>
  <c r="V210" i="5" s="1"/>
  <c r="M17" i="5"/>
  <c r="T17" i="5"/>
  <c r="U17" i="5" s="1"/>
  <c r="V17" i="5" s="1"/>
  <c r="S17" i="5"/>
  <c r="M105" i="5"/>
  <c r="T105" i="5"/>
  <c r="S105" i="5"/>
  <c r="M49" i="5"/>
  <c r="T49" i="5"/>
  <c r="S49" i="5"/>
  <c r="P146" i="5"/>
  <c r="R146" i="5" s="1"/>
  <c r="P97" i="5"/>
  <c r="R97" i="5" s="1"/>
  <c r="L80" i="5"/>
  <c r="L47" i="5"/>
  <c r="P134" i="5"/>
  <c r="R134" i="5" s="1"/>
  <c r="P81" i="5"/>
  <c r="P96" i="5"/>
  <c r="R96" i="5" s="1"/>
  <c r="M162" i="5"/>
  <c r="T162" i="5"/>
  <c r="S162" i="5"/>
  <c r="P49" i="5"/>
  <c r="R49" i="5" s="1"/>
  <c r="P21" i="5"/>
  <c r="R21" i="5" s="1"/>
  <c r="P257" i="5"/>
  <c r="R257" i="5" s="1"/>
  <c r="P281" i="5"/>
  <c r="P247" i="5"/>
  <c r="R247" i="5" s="1"/>
  <c r="Q133" i="5"/>
  <c r="P245" i="5"/>
  <c r="Q10" i="5"/>
  <c r="P37" i="5"/>
  <c r="Q1692" i="5"/>
  <c r="T1568" i="5"/>
  <c r="U1568" i="5" s="1"/>
  <c r="V1568" i="5" s="1"/>
  <c r="M1568" i="5"/>
  <c r="S1568" i="5"/>
  <c r="Q1275" i="5"/>
  <c r="S854" i="5"/>
  <c r="M854" i="5"/>
  <c r="T854" i="5"/>
  <c r="N57" i="11"/>
  <c r="M57" i="11"/>
  <c r="L47" i="11"/>
  <c r="N25" i="11"/>
  <c r="M25" i="11"/>
  <c r="Q1735" i="5"/>
  <c r="Q1725" i="5"/>
  <c r="Q1741" i="5"/>
  <c r="P1740" i="5"/>
  <c r="R1740" i="5" s="1"/>
  <c r="L30" i="11"/>
  <c r="N69" i="11"/>
  <c r="M69" i="11"/>
  <c r="N36" i="11"/>
  <c r="M36" i="11"/>
  <c r="N94" i="11"/>
  <c r="M94" i="11"/>
  <c r="T1735" i="5"/>
  <c r="U1735" i="5" s="1"/>
  <c r="V1735" i="5" s="1"/>
  <c r="S1735" i="5"/>
  <c r="M1735" i="5"/>
  <c r="M1738" i="5"/>
  <c r="S1738" i="5"/>
  <c r="T1738" i="5"/>
  <c r="U1729" i="5"/>
  <c r="V1729" i="5" s="1"/>
  <c r="S1709" i="5"/>
  <c r="T1709" i="5"/>
  <c r="M1709" i="5"/>
  <c r="M1654" i="5"/>
  <c r="T1654" i="5"/>
  <c r="S1654" i="5"/>
  <c r="U1712" i="5"/>
  <c r="V1712" i="5" s="1"/>
  <c r="M1655" i="5"/>
  <c r="T1655" i="5"/>
  <c r="U1655" i="5" s="1"/>
  <c r="V1655" i="5" s="1"/>
  <c r="S1655" i="5"/>
  <c r="S1664" i="5"/>
  <c r="T1664" i="5"/>
  <c r="M1664" i="5"/>
  <c r="Q1607" i="5"/>
  <c r="M1617" i="5"/>
  <c r="T1617" i="5"/>
  <c r="U1617" i="5" s="1"/>
  <c r="V1617" i="5" s="1"/>
  <c r="S1617" i="5"/>
  <c r="Q1623" i="5"/>
  <c r="P1578" i="5"/>
  <c r="R1578" i="5" s="1"/>
  <c r="Q1616" i="5"/>
  <c r="M1566" i="5"/>
  <c r="T1566" i="5"/>
  <c r="U1566" i="5" s="1"/>
  <c r="V1566" i="5" s="1"/>
  <c r="S1566" i="5"/>
  <c r="P1572" i="5"/>
  <c r="R1572" i="5" s="1"/>
  <c r="S1506" i="5"/>
  <c r="T1506" i="5"/>
  <c r="U1506" i="5" s="1"/>
  <c r="V1506" i="5" s="1"/>
  <c r="M1506" i="5"/>
  <c r="P1530" i="5"/>
  <c r="R1530" i="5" s="1"/>
  <c r="S1531" i="5"/>
  <c r="M1531" i="5"/>
  <c r="T1531" i="5"/>
  <c r="U1474" i="5"/>
  <c r="V1474" i="5" s="1"/>
  <c r="P1500" i="5"/>
  <c r="Q1418" i="5"/>
  <c r="S1437" i="5"/>
  <c r="M1437" i="5"/>
  <c r="T1437" i="5"/>
  <c r="M1359" i="5"/>
  <c r="T1359" i="5"/>
  <c r="S1359" i="5"/>
  <c r="T1462" i="5"/>
  <c r="S1462" i="5"/>
  <c r="M1462" i="5"/>
  <c r="T1392" i="5"/>
  <c r="U1392" i="5" s="1"/>
  <c r="V1392" i="5" s="1"/>
  <c r="S1392" i="5"/>
  <c r="M1392" i="5"/>
  <c r="P1463" i="5"/>
  <c r="R1463" i="5" s="1"/>
  <c r="Q1423" i="5"/>
  <c r="S1415" i="5"/>
  <c r="M1415" i="5"/>
  <c r="T1415" i="5"/>
  <c r="M1406" i="5"/>
  <c r="S1406" i="5"/>
  <c r="T1406" i="5"/>
  <c r="S1399" i="5"/>
  <c r="M1399" i="5"/>
  <c r="T1399" i="5"/>
  <c r="U1399" i="5" s="1"/>
  <c r="V1399" i="5" s="1"/>
  <c r="U1456" i="5"/>
  <c r="V1456" i="5" s="1"/>
  <c r="P1369" i="5"/>
  <c r="R1369" i="5" s="1"/>
  <c r="T1391" i="5"/>
  <c r="U1391" i="5" s="1"/>
  <c r="V1391" i="5" s="1"/>
  <c r="S1391" i="5"/>
  <c r="M1391" i="5"/>
  <c r="P1354" i="5"/>
  <c r="R1354" i="5" s="1"/>
  <c r="M1374" i="5"/>
  <c r="T1374" i="5"/>
  <c r="S1374" i="5"/>
  <c r="T1362" i="5"/>
  <c r="S1362" i="5"/>
  <c r="M1362" i="5"/>
  <c r="S1335" i="5"/>
  <c r="M1335" i="5"/>
  <c r="T1335" i="5"/>
  <c r="U1335" i="5" s="1"/>
  <c r="V1335" i="5" s="1"/>
  <c r="Q1320" i="5"/>
  <c r="U1343" i="5"/>
  <c r="V1343" i="5" s="1"/>
  <c r="U1333" i="5"/>
  <c r="V1333" i="5" s="1"/>
  <c r="T1274" i="5"/>
  <c r="S1274" i="5"/>
  <c r="M1274" i="5"/>
  <c r="T1235" i="5"/>
  <c r="S1235" i="5"/>
  <c r="M1235" i="5"/>
  <c r="S1331" i="5"/>
  <c r="T1331" i="5"/>
  <c r="M1331" i="5"/>
  <c r="U1289" i="5"/>
  <c r="V1289" i="5" s="1"/>
  <c r="Q1221" i="5"/>
  <c r="P1246" i="5"/>
  <c r="R1246" i="5" s="1"/>
  <c r="Q1223" i="5"/>
  <c r="P1162" i="5"/>
  <c r="R1162" i="5" s="1"/>
  <c r="Q1209" i="5"/>
  <c r="T1225" i="5"/>
  <c r="U1225" i="5" s="1"/>
  <c r="V1225" i="5" s="1"/>
  <c r="M1225" i="5"/>
  <c r="S1225" i="5"/>
  <c r="Q1190" i="5"/>
  <c r="Q1217" i="5"/>
  <c r="S1256" i="5"/>
  <c r="M1256" i="5"/>
  <c r="T1256" i="5"/>
  <c r="U1256" i="5" s="1"/>
  <c r="V1256" i="5" s="1"/>
  <c r="M1191" i="5"/>
  <c r="T1191" i="5"/>
  <c r="S1191" i="5"/>
  <c r="T1136" i="5"/>
  <c r="S1136" i="5"/>
  <c r="M1136" i="5"/>
  <c r="P1169" i="5"/>
  <c r="R1169" i="5" s="1"/>
  <c r="T1141" i="5"/>
  <c r="S1141" i="5"/>
  <c r="M1141" i="5"/>
  <c r="P1102" i="5"/>
  <c r="R1102" i="5" s="1"/>
  <c r="Q1052" i="5"/>
  <c r="M1073" i="5"/>
  <c r="T1073" i="5"/>
  <c r="S1073" i="5"/>
  <c r="Q1044" i="5"/>
  <c r="Q1091" i="5"/>
  <c r="T964" i="5"/>
  <c r="U964" i="5" s="1"/>
  <c r="V964" i="5" s="1"/>
  <c r="S964" i="5"/>
  <c r="M964" i="5"/>
  <c r="Q890" i="5"/>
  <c r="Q914" i="5"/>
  <c r="Q892" i="5"/>
  <c r="P1004" i="5"/>
  <c r="R1004" i="5" s="1"/>
  <c r="P946" i="5"/>
  <c r="R946" i="5" s="1"/>
  <c r="Q838" i="5"/>
  <c r="U919" i="5"/>
  <c r="V919" i="5" s="1"/>
  <c r="P934" i="5"/>
  <c r="R934" i="5" s="1"/>
  <c r="S856" i="5"/>
  <c r="T856" i="5"/>
  <c r="U856" i="5" s="1"/>
  <c r="V856" i="5" s="1"/>
  <c r="M856" i="5"/>
  <c r="S904" i="5"/>
  <c r="M904" i="5"/>
  <c r="T904" i="5"/>
  <c r="U914" i="5"/>
  <c r="V914" i="5" s="1"/>
  <c r="Q716" i="5"/>
  <c r="T819" i="5"/>
  <c r="U819" i="5" s="1"/>
  <c r="V819" i="5" s="1"/>
  <c r="M819" i="5"/>
  <c r="S819" i="5"/>
  <c r="T827" i="5"/>
  <c r="S827" i="5"/>
  <c r="M827" i="5"/>
  <c r="T799" i="5"/>
  <c r="M799" i="5"/>
  <c r="S799" i="5"/>
  <c r="P850" i="5"/>
  <c r="R850" i="5" s="1"/>
  <c r="T788" i="5"/>
  <c r="U788" i="5" s="1"/>
  <c r="V788" i="5" s="1"/>
  <c r="S788" i="5"/>
  <c r="M788" i="5"/>
  <c r="P748" i="5"/>
  <c r="R748" i="5" s="1"/>
  <c r="T730" i="5"/>
  <c r="S730" i="5"/>
  <c r="M730" i="5"/>
  <c r="S713" i="5"/>
  <c r="T713" i="5"/>
  <c r="M713" i="5"/>
  <c r="M775" i="5"/>
  <c r="T775" i="5"/>
  <c r="S775" i="5"/>
  <c r="P815" i="5"/>
  <c r="R815" i="5" s="1"/>
  <c r="P718" i="5"/>
  <c r="R718" i="5" s="1"/>
  <c r="T695" i="5"/>
  <c r="S695" i="5"/>
  <c r="M695" i="5"/>
  <c r="Q595" i="5"/>
  <c r="S732" i="5"/>
  <c r="M732" i="5"/>
  <c r="T732" i="5"/>
  <c r="S718" i="5"/>
  <c r="M718" i="5"/>
  <c r="T718" i="5"/>
  <c r="U774" i="5"/>
  <c r="V774" i="5" s="1"/>
  <c r="T746" i="5"/>
  <c r="S746" i="5"/>
  <c r="M746" i="5"/>
  <c r="P697" i="5"/>
  <c r="R697" i="5" s="1"/>
  <c r="T698" i="5"/>
  <c r="S698" i="5"/>
  <c r="M698" i="5"/>
  <c r="P706" i="5"/>
  <c r="R706" i="5" s="1"/>
  <c r="M599" i="5"/>
  <c r="S599" i="5"/>
  <c r="T599" i="5"/>
  <c r="U599" i="5" s="1"/>
  <c r="V599" i="5" s="1"/>
  <c r="P585" i="5"/>
  <c r="R585" i="5" s="1"/>
  <c r="T607" i="5"/>
  <c r="U607" i="5" s="1"/>
  <c r="V607" i="5" s="1"/>
  <c r="M607" i="5"/>
  <c r="S607" i="5"/>
  <c r="M655" i="5"/>
  <c r="T655" i="5"/>
  <c r="U655" i="5" s="1"/>
  <c r="V655" i="5" s="1"/>
  <c r="S655" i="5"/>
  <c r="Q475" i="5"/>
  <c r="M628" i="5"/>
  <c r="T628" i="5"/>
  <c r="S628" i="5"/>
  <c r="T687" i="5"/>
  <c r="S687" i="5"/>
  <c r="M687" i="5"/>
  <c r="Q471" i="5"/>
  <c r="T498" i="5"/>
  <c r="U498" i="5" s="1"/>
  <c r="V498" i="5" s="1"/>
  <c r="S498" i="5"/>
  <c r="M498" i="5"/>
  <c r="M603" i="5"/>
  <c r="S603" i="5"/>
  <c r="T603" i="5"/>
  <c r="S524" i="5"/>
  <c r="M524" i="5"/>
  <c r="T524" i="5"/>
  <c r="M380" i="5"/>
  <c r="T380" i="5"/>
  <c r="S380" i="5"/>
  <c r="Q579" i="5"/>
  <c r="P367" i="5"/>
  <c r="R367" i="5" s="1"/>
  <c r="Q454" i="5"/>
  <c r="T435" i="5"/>
  <c r="S435" i="5"/>
  <c r="M435" i="5"/>
  <c r="T406" i="5"/>
  <c r="U406" i="5" s="1"/>
  <c r="V406" i="5" s="1"/>
  <c r="M406" i="5"/>
  <c r="S406" i="5"/>
  <c r="Q383" i="5"/>
  <c r="Q271" i="5"/>
  <c r="T223" i="5"/>
  <c r="S223" i="5"/>
  <c r="M223" i="5"/>
  <c r="M151" i="5"/>
  <c r="S151" i="5"/>
  <c r="T151" i="5"/>
  <c r="P531" i="5"/>
  <c r="R531" i="5" s="1"/>
  <c r="Q494" i="5"/>
  <c r="Q470" i="5"/>
  <c r="P571" i="5"/>
  <c r="R571" i="5" s="1"/>
  <c r="Q602" i="5"/>
  <c r="Q638" i="5"/>
  <c r="P678" i="5"/>
  <c r="R678" i="5" s="1"/>
  <c r="P771" i="5"/>
  <c r="R771" i="5" s="1"/>
  <c r="P692" i="5"/>
  <c r="R692" i="5" s="1"/>
  <c r="Q696" i="5"/>
  <c r="Q804" i="5"/>
  <c r="Q832" i="5"/>
  <c r="P817" i="5"/>
  <c r="R817" i="5" s="1"/>
  <c r="Q882" i="5"/>
  <c r="P923" i="5"/>
  <c r="P917" i="5"/>
  <c r="R917" i="5" s="1"/>
  <c r="P997" i="5"/>
  <c r="R997" i="5" s="1"/>
  <c r="P921" i="5"/>
  <c r="Q876" i="5"/>
  <c r="P1000" i="5"/>
  <c r="R1000" i="5" s="1"/>
  <c r="P1040" i="5"/>
  <c r="R1040" i="5" s="1"/>
  <c r="Q1050" i="5"/>
  <c r="P1094" i="5"/>
  <c r="R1094" i="5" s="1"/>
  <c r="Q1008" i="5"/>
  <c r="P1083" i="5"/>
  <c r="R1083" i="5" s="1"/>
  <c r="Q1142" i="5"/>
  <c r="P1126" i="5"/>
  <c r="R1126" i="5" s="1"/>
  <c r="P1236" i="5"/>
  <c r="R1236" i="5" s="1"/>
  <c r="Q1281" i="5"/>
  <c r="P1241" i="5"/>
  <c r="R1241" i="5" s="1"/>
  <c r="P1291" i="5"/>
  <c r="R1291" i="5" s="1"/>
  <c r="P1359" i="5"/>
  <c r="R1359" i="5" s="1"/>
  <c r="Q1395" i="5"/>
  <c r="Q1467" i="5"/>
  <c r="P1484" i="5"/>
  <c r="R1484" i="5" s="1"/>
  <c r="P1409" i="5"/>
  <c r="R1409" i="5" s="1"/>
  <c r="Q1494" i="5"/>
  <c r="P1554" i="5"/>
  <c r="R1554" i="5" s="1"/>
  <c r="P1563" i="5"/>
  <c r="R1563" i="5" s="1"/>
  <c r="Q1577" i="5"/>
  <c r="P1618" i="5"/>
  <c r="P1654" i="5"/>
  <c r="R1654" i="5" s="1"/>
  <c r="P1678" i="5"/>
  <c r="R1678" i="5" s="1"/>
  <c r="P1681" i="5"/>
  <c r="R1681" i="5" s="1"/>
  <c r="Q1708" i="5"/>
  <c r="P1719" i="5"/>
  <c r="R1719" i="5" s="1"/>
  <c r="P419" i="5"/>
  <c r="R419" i="5" s="1"/>
  <c r="P491" i="5"/>
  <c r="R491" i="5" s="1"/>
  <c r="U394" i="5"/>
  <c r="V394" i="5" s="1"/>
  <c r="U324" i="5"/>
  <c r="V324" i="5" s="1"/>
  <c r="M302" i="5"/>
  <c r="T302" i="5"/>
  <c r="S302" i="5"/>
  <c r="P452" i="5"/>
  <c r="R452" i="5" s="1"/>
  <c r="T415" i="5"/>
  <c r="S415" i="5"/>
  <c r="M415" i="5"/>
  <c r="S290" i="5"/>
  <c r="M290" i="5"/>
  <c r="T290" i="5"/>
  <c r="Q395" i="5"/>
  <c r="P270" i="5"/>
  <c r="M423" i="5"/>
  <c r="T423" i="5"/>
  <c r="S423" i="5"/>
  <c r="T377" i="5"/>
  <c r="M377" i="5"/>
  <c r="S377" i="5"/>
  <c r="Q478" i="5"/>
  <c r="Q372" i="5"/>
  <c r="S303" i="5"/>
  <c r="T303" i="5"/>
  <c r="M303" i="5"/>
  <c r="T217" i="5"/>
  <c r="S217" i="5"/>
  <c r="M217" i="5"/>
  <c r="S115" i="5"/>
  <c r="T115" i="5"/>
  <c r="U115" i="5" s="1"/>
  <c r="V115" i="5" s="1"/>
  <c r="M115" i="5"/>
  <c r="S274" i="5"/>
  <c r="T274" i="5"/>
  <c r="M274" i="5"/>
  <c r="P118" i="5"/>
  <c r="R118" i="5" s="1"/>
  <c r="Q195" i="5"/>
  <c r="P377" i="5"/>
  <c r="R377" i="5" s="1"/>
  <c r="S267" i="5"/>
  <c r="M267" i="5"/>
  <c r="T267" i="5"/>
  <c r="U267" i="5" s="1"/>
  <c r="V267" i="5" s="1"/>
  <c r="U260" i="5"/>
  <c r="V260" i="5" s="1"/>
  <c r="P238" i="5"/>
  <c r="R238" i="5" s="1"/>
  <c r="L108" i="5"/>
  <c r="S31" i="5"/>
  <c r="T31" i="5"/>
  <c r="U31" i="5" s="1"/>
  <c r="V31" i="5" s="1"/>
  <c r="M31" i="5"/>
  <c r="Q4" i="5"/>
  <c r="P109" i="5"/>
  <c r="R109" i="5" s="1"/>
  <c r="U169" i="5"/>
  <c r="V169" i="5" s="1"/>
  <c r="P61" i="5"/>
  <c r="R61" i="5" s="1"/>
  <c r="S23" i="5"/>
  <c r="T23" i="5"/>
  <c r="U23" i="5" s="1"/>
  <c r="V23" i="5" s="1"/>
  <c r="M23" i="5"/>
  <c r="T144" i="5"/>
  <c r="S144" i="5"/>
  <c r="M144" i="5"/>
  <c r="Q43" i="5"/>
  <c r="L4" i="5"/>
  <c r="O1" i="5"/>
  <c r="P117" i="5"/>
  <c r="Q25" i="5"/>
  <c r="P276" i="5"/>
  <c r="R276" i="5" s="1"/>
  <c r="P173" i="5"/>
  <c r="P250" i="5"/>
  <c r="R250" i="5" s="1"/>
  <c r="P221" i="5"/>
  <c r="R221" i="5" s="1"/>
  <c r="P300" i="5"/>
  <c r="R300" i="5" s="1"/>
  <c r="U133" i="5"/>
  <c r="V133" i="5" s="1"/>
  <c r="M1737" i="5"/>
  <c r="S1737" i="5"/>
  <c r="T1737" i="5"/>
  <c r="U1737" i="5" s="1"/>
  <c r="V1737" i="5" s="1"/>
  <c r="Q1630" i="5"/>
  <c r="Q1501" i="5"/>
  <c r="S1284" i="5"/>
  <c r="T1284" i="5"/>
  <c r="U1284" i="5" s="1"/>
  <c r="V1284" i="5" s="1"/>
  <c r="M1284" i="5"/>
  <c r="Q1063" i="5"/>
  <c r="T1077" i="5"/>
  <c r="S1077" i="5"/>
  <c r="M1077" i="5"/>
  <c r="S666" i="5"/>
  <c r="M666" i="5"/>
  <c r="T666" i="5"/>
  <c r="U666" i="5" s="1"/>
  <c r="V666" i="5" s="1"/>
  <c r="T371" i="5"/>
  <c r="S371" i="5"/>
  <c r="M371" i="5"/>
  <c r="Q689" i="5"/>
  <c r="Q828" i="5"/>
  <c r="Q1106" i="5"/>
  <c r="Q1145" i="5"/>
  <c r="Q428" i="5"/>
  <c r="T323" i="5"/>
  <c r="S323" i="5"/>
  <c r="M323" i="5"/>
  <c r="Q269" i="5"/>
  <c r="Q325" i="5"/>
  <c r="Q263" i="5"/>
  <c r="Q305" i="5"/>
  <c r="T275" i="5"/>
  <c r="S275" i="5"/>
  <c r="M275" i="5"/>
  <c r="Q107" i="5"/>
  <c r="Q66" i="5"/>
  <c r="T291" i="5"/>
  <c r="U291" i="5" s="1"/>
  <c r="V291" i="5" s="1"/>
  <c r="S291" i="5"/>
  <c r="M291" i="5"/>
  <c r="M246" i="5"/>
  <c r="T246" i="5"/>
  <c r="S246" i="5"/>
  <c r="T116" i="5"/>
  <c r="S116" i="5"/>
  <c r="M116" i="5"/>
  <c r="Q108" i="5"/>
  <c r="T192" i="5"/>
  <c r="U192" i="5" s="1"/>
  <c r="V192" i="5" s="1"/>
  <c r="S192" i="5"/>
  <c r="M192" i="5"/>
  <c r="Q166" i="5"/>
  <c r="T90" i="5"/>
  <c r="U90" i="5" s="1"/>
  <c r="V90" i="5" s="1"/>
  <c r="M90" i="5"/>
  <c r="S90" i="5"/>
  <c r="M61" i="5"/>
  <c r="T61" i="5"/>
  <c r="S61" i="5"/>
  <c r="M97" i="5"/>
  <c r="S97" i="5"/>
  <c r="T97" i="5"/>
  <c r="L42" i="5"/>
  <c r="N1" i="5"/>
  <c r="Q123" i="5"/>
  <c r="P113" i="5"/>
  <c r="R113" i="5" s="1"/>
  <c r="M94" i="5"/>
  <c r="T94" i="5"/>
  <c r="S94" i="5"/>
  <c r="S22" i="5"/>
  <c r="M22" i="5"/>
  <c r="T22" i="5"/>
  <c r="T134" i="5"/>
  <c r="M134" i="5"/>
  <c r="S134" i="5"/>
  <c r="S135" i="5"/>
  <c r="M135" i="5"/>
  <c r="T135" i="5"/>
  <c r="P209" i="5"/>
  <c r="R209" i="5" s="1"/>
  <c r="P184" i="5"/>
  <c r="R184" i="5" s="1"/>
  <c r="P185" i="5"/>
  <c r="R185" i="5" s="1"/>
  <c r="P277" i="5"/>
  <c r="R277" i="5" s="1"/>
  <c r="P203" i="5"/>
  <c r="R203" i="5" s="1"/>
  <c r="P326" i="5"/>
  <c r="R326" i="5" s="1"/>
  <c r="P161" i="5"/>
  <c r="R161" i="5" s="1"/>
  <c r="P348" i="5"/>
  <c r="P85" i="5"/>
  <c r="R85" i="5" s="1"/>
  <c r="P47" i="5"/>
  <c r="R47" i="5" s="1"/>
  <c r="T189" i="5"/>
  <c r="S189" i="5"/>
  <c r="M189" i="5"/>
  <c r="P154" i="5"/>
  <c r="R154" i="5" s="1"/>
  <c r="P53" i="5"/>
  <c r="R53" i="5" s="1"/>
  <c r="P130" i="5"/>
  <c r="R130" i="5" s="1"/>
  <c r="P39" i="5"/>
  <c r="R39" i="5" s="1"/>
  <c r="Q1686" i="5"/>
  <c r="T1622" i="5"/>
  <c r="U1622" i="5" s="1"/>
  <c r="V1622" i="5" s="1"/>
  <c r="S1622" i="5"/>
  <c r="M1622" i="5"/>
  <c r="Q1439" i="5"/>
  <c r="Q1064" i="5"/>
  <c r="Q687" i="5"/>
  <c r="Q455" i="5"/>
  <c r="Q584" i="5"/>
  <c r="Q726" i="5"/>
  <c r="Q864" i="5"/>
  <c r="Q1165" i="5"/>
  <c r="Q1218" i="5"/>
  <c r="Q1326" i="5"/>
  <c r="Q1597" i="5"/>
  <c r="U1597" i="5"/>
  <c r="V1597" i="5" s="1"/>
  <c r="Q480" i="5"/>
  <c r="Q314" i="5"/>
  <c r="L86" i="11"/>
  <c r="L43" i="11"/>
  <c r="N27" i="11"/>
  <c r="M27" i="11"/>
  <c r="N84" i="11"/>
  <c r="J1" i="11"/>
  <c r="Q1721" i="5"/>
  <c r="U1721" i="5"/>
  <c r="V1721" i="5" s="1"/>
  <c r="Q1737" i="5"/>
  <c r="Q1701" i="5"/>
  <c r="Q1663" i="5"/>
  <c r="T1686" i="5"/>
  <c r="U1686" i="5" s="1"/>
  <c r="V1686" i="5" s="1"/>
  <c r="M1686" i="5"/>
  <c r="S1686" i="5"/>
  <c r="T1707" i="5"/>
  <c r="U1707" i="5" s="1"/>
  <c r="V1707" i="5" s="1"/>
  <c r="M1707" i="5"/>
  <c r="S1707" i="5"/>
  <c r="P1683" i="5"/>
  <c r="R1683" i="5" s="1"/>
  <c r="Q1633" i="5"/>
  <c r="M1569" i="5"/>
  <c r="T1569" i="5"/>
  <c r="U1569" i="5" s="1"/>
  <c r="V1569" i="5" s="1"/>
  <c r="S1569" i="5"/>
  <c r="T1627" i="5"/>
  <c r="S1627" i="5"/>
  <c r="M1627" i="5"/>
  <c r="S1615" i="5"/>
  <c r="M1615" i="5"/>
  <c r="T1615" i="5"/>
  <c r="Q1587" i="5"/>
  <c r="P1535" i="5"/>
  <c r="R1535" i="5" s="1"/>
  <c r="P1486" i="5"/>
  <c r="R1486" i="5" s="1"/>
  <c r="T1548" i="5"/>
  <c r="S1548" i="5"/>
  <c r="M1548" i="5"/>
  <c r="Q1532" i="5"/>
  <c r="T1546" i="5"/>
  <c r="M1546" i="5"/>
  <c r="S1546" i="5"/>
  <c r="T1529" i="5"/>
  <c r="U1529" i="5" s="1"/>
  <c r="V1529" i="5" s="1"/>
  <c r="M1529" i="5"/>
  <c r="S1529" i="5"/>
  <c r="Q1534" i="5"/>
  <c r="S1513" i="5"/>
  <c r="T1513" i="5"/>
  <c r="U1513" i="5" s="1"/>
  <c r="V1513" i="5" s="1"/>
  <c r="M1513" i="5"/>
  <c r="Q1422" i="5"/>
  <c r="S1519" i="5"/>
  <c r="M1519" i="5"/>
  <c r="T1519" i="5"/>
  <c r="P1488" i="5"/>
  <c r="R1488" i="5" s="1"/>
  <c r="M1420" i="5"/>
  <c r="S1420" i="5"/>
  <c r="T1420" i="5"/>
  <c r="U1420" i="5" s="1"/>
  <c r="V1420" i="5" s="1"/>
  <c r="U1460" i="5"/>
  <c r="V1460" i="5" s="1"/>
  <c r="M1495" i="5"/>
  <c r="T1495" i="5"/>
  <c r="S1495" i="5"/>
  <c r="Q1405" i="5"/>
  <c r="P1487" i="5"/>
  <c r="R1487" i="5" s="1"/>
  <c r="S1375" i="5"/>
  <c r="M1375" i="5"/>
  <c r="T1375" i="5"/>
  <c r="P1386" i="5"/>
  <c r="R1386" i="5" s="1"/>
  <c r="U1426" i="5"/>
  <c r="V1426" i="5" s="1"/>
  <c r="P1180" i="5"/>
  <c r="P1132" i="5"/>
  <c r="S1342" i="5"/>
  <c r="T1342" i="5"/>
  <c r="M1342" i="5"/>
  <c r="Q1391" i="5"/>
  <c r="P1358" i="5"/>
  <c r="R1358" i="5" s="1"/>
  <c r="T1350" i="5"/>
  <c r="U1350" i="5" s="1"/>
  <c r="V1350" i="5" s="1"/>
  <c r="S1350" i="5"/>
  <c r="M1350" i="5"/>
  <c r="S1320" i="5"/>
  <c r="T1320" i="5"/>
  <c r="U1320" i="5" s="1"/>
  <c r="V1320" i="5" s="1"/>
  <c r="M1320" i="5"/>
  <c r="P1353" i="5"/>
  <c r="R1353" i="5" s="1"/>
  <c r="T1321" i="5"/>
  <c r="U1321" i="5" s="1"/>
  <c r="V1321" i="5" s="1"/>
  <c r="S1321" i="5"/>
  <c r="M1321" i="5"/>
  <c r="U1326" i="5"/>
  <c r="V1326" i="5" s="1"/>
  <c r="Q1249" i="5"/>
  <c r="P1332" i="5"/>
  <c r="R1332" i="5" s="1"/>
  <c r="T1114" i="5"/>
  <c r="S1114" i="5"/>
  <c r="M1114" i="5"/>
  <c r="P1198" i="5"/>
  <c r="R1198" i="5" s="1"/>
  <c r="T1174" i="5"/>
  <c r="S1174" i="5"/>
  <c r="M1174" i="5"/>
  <c r="T1169" i="5"/>
  <c r="S1169" i="5"/>
  <c r="M1169" i="5"/>
  <c r="T1109" i="5"/>
  <c r="U1109" i="5" s="1"/>
  <c r="V1109" i="5" s="1"/>
  <c r="S1109" i="5"/>
  <c r="M1109" i="5"/>
  <c r="P1127" i="5"/>
  <c r="R1127" i="5" s="1"/>
  <c r="P1112" i="5"/>
  <c r="R1112" i="5" s="1"/>
  <c r="Q1021" i="5"/>
  <c r="P1056" i="5"/>
  <c r="R1056" i="5" s="1"/>
  <c r="Q1075" i="5"/>
  <c r="P1105" i="5"/>
  <c r="R1105" i="5" s="1"/>
  <c r="T1085" i="5"/>
  <c r="M1085" i="5"/>
  <c r="S1085" i="5"/>
  <c r="U1064" i="5"/>
  <c r="V1064" i="5" s="1"/>
  <c r="T1089" i="5"/>
  <c r="U1089" i="5" s="1"/>
  <c r="V1089" i="5" s="1"/>
  <c r="M1089" i="5"/>
  <c r="S1089" i="5"/>
  <c r="M1046" i="5"/>
  <c r="T1046" i="5"/>
  <c r="S1046" i="5"/>
  <c r="U958" i="5"/>
  <c r="V958" i="5" s="1"/>
  <c r="T892" i="5"/>
  <c r="U892" i="5" s="1"/>
  <c r="V892" i="5" s="1"/>
  <c r="S892" i="5"/>
  <c r="M892" i="5"/>
  <c r="U1044" i="5"/>
  <c r="V1044" i="5" s="1"/>
  <c r="Q902" i="5"/>
  <c r="S966" i="5"/>
  <c r="T966" i="5"/>
  <c r="M966" i="5"/>
  <c r="P942" i="5"/>
  <c r="R942" i="5" s="1"/>
  <c r="Q859" i="5"/>
  <c r="U915" i="5"/>
  <c r="V915" i="5" s="1"/>
  <c r="P1010" i="5"/>
  <c r="R1010" i="5" s="1"/>
  <c r="T785" i="5"/>
  <c r="S785" i="5"/>
  <c r="M785" i="5"/>
  <c r="T749" i="5"/>
  <c r="M749" i="5"/>
  <c r="S749" i="5"/>
  <c r="P833" i="5"/>
  <c r="U920" i="5"/>
  <c r="V920" i="5" s="1"/>
  <c r="U872" i="5"/>
  <c r="V872" i="5" s="1"/>
  <c r="U906" i="5"/>
  <c r="V906" i="5" s="1"/>
  <c r="U896" i="5"/>
  <c r="V896" i="5" s="1"/>
  <c r="T805" i="5"/>
  <c r="U805" i="5" s="1"/>
  <c r="V805" i="5" s="1"/>
  <c r="S805" i="5"/>
  <c r="M805" i="5"/>
  <c r="M850" i="5"/>
  <c r="T850" i="5"/>
  <c r="S850" i="5"/>
  <c r="T751" i="5"/>
  <c r="M751" i="5"/>
  <c r="S751" i="5"/>
  <c r="U838" i="5"/>
  <c r="V838" i="5" s="1"/>
  <c r="S793" i="5"/>
  <c r="M793" i="5"/>
  <c r="T793" i="5"/>
  <c r="U822" i="5"/>
  <c r="V822" i="5" s="1"/>
  <c r="P772" i="5"/>
  <c r="R772" i="5" s="1"/>
  <c r="P762" i="5"/>
  <c r="R762" i="5" s="1"/>
  <c r="P724" i="5"/>
  <c r="Q582" i="5"/>
  <c r="U726" i="5"/>
  <c r="V726" i="5" s="1"/>
  <c r="P528" i="5"/>
  <c r="T755" i="5"/>
  <c r="U755" i="5" s="1"/>
  <c r="V755" i="5" s="1"/>
  <c r="S755" i="5"/>
  <c r="M755" i="5"/>
  <c r="T688" i="5"/>
  <c r="S688" i="5"/>
  <c r="M688" i="5"/>
  <c r="P564" i="5"/>
  <c r="R564" i="5" s="1"/>
  <c r="M532" i="5"/>
  <c r="T532" i="5"/>
  <c r="U532" i="5" s="1"/>
  <c r="V532" i="5" s="1"/>
  <c r="S532" i="5"/>
  <c r="P658" i="5"/>
  <c r="R658" i="5" s="1"/>
  <c r="M640" i="5"/>
  <c r="T640" i="5"/>
  <c r="S640" i="5"/>
  <c r="S627" i="5"/>
  <c r="M627" i="5"/>
  <c r="T627" i="5"/>
  <c r="U627" i="5" s="1"/>
  <c r="V627" i="5" s="1"/>
  <c r="P664" i="5"/>
  <c r="R664" i="5" s="1"/>
  <c r="Q436" i="5"/>
  <c r="P619" i="5"/>
  <c r="R619" i="5" s="1"/>
  <c r="P623" i="5"/>
  <c r="R623" i="5" s="1"/>
  <c r="U552" i="5"/>
  <c r="V552" i="5" s="1"/>
  <c r="T499" i="5"/>
  <c r="U499" i="5" s="1"/>
  <c r="V499" i="5" s="1"/>
  <c r="M499" i="5"/>
  <c r="S499" i="5"/>
  <c r="P463" i="5"/>
  <c r="T538" i="5"/>
  <c r="S538" i="5"/>
  <c r="M538" i="5"/>
  <c r="Q369" i="5"/>
  <c r="Q260" i="5"/>
  <c r="T211" i="5"/>
  <c r="S211" i="5"/>
  <c r="M211" i="5"/>
  <c r="T139" i="5"/>
  <c r="S139" i="5"/>
  <c r="M139" i="5"/>
  <c r="Q498" i="5"/>
  <c r="Q530" i="5"/>
  <c r="Q476" i="5"/>
  <c r="Q534" i="5"/>
  <c r="Q618" i="5"/>
  <c r="P549" i="5"/>
  <c r="R549" i="5" s="1"/>
  <c r="P671" i="5"/>
  <c r="R671" i="5" s="1"/>
  <c r="Q709" i="5"/>
  <c r="P665" i="5"/>
  <c r="P632" i="5"/>
  <c r="R632" i="5" s="1"/>
  <c r="P708" i="5"/>
  <c r="R708" i="5" s="1"/>
  <c r="Q792" i="5"/>
  <c r="P787" i="5"/>
  <c r="R787" i="5" s="1"/>
  <c r="P803" i="5"/>
  <c r="P720" i="5"/>
  <c r="P897" i="5"/>
  <c r="P851" i="5"/>
  <c r="R851" i="5" s="1"/>
  <c r="P966" i="5"/>
  <c r="R966" i="5" s="1"/>
  <c r="Q977" i="5"/>
  <c r="Q968" i="5"/>
  <c r="P1017" i="5"/>
  <c r="R1017" i="5" s="1"/>
  <c r="Q1082" i="5"/>
  <c r="P1123" i="5"/>
  <c r="R1123" i="5" s="1"/>
  <c r="P1101" i="5"/>
  <c r="P1181" i="5"/>
  <c r="R1181" i="5" s="1"/>
  <c r="P1153" i="5"/>
  <c r="R1153" i="5" s="1"/>
  <c r="P1255" i="5"/>
  <c r="R1255" i="5" s="1"/>
  <c r="Q1330" i="5"/>
  <c r="P1260" i="5"/>
  <c r="R1260" i="5" s="1"/>
  <c r="P1339" i="5"/>
  <c r="R1339" i="5" s="1"/>
  <c r="P1347" i="5"/>
  <c r="R1347" i="5" s="1"/>
  <c r="P1349" i="5"/>
  <c r="U1336" i="5"/>
  <c r="V1336" i="5" s="1"/>
  <c r="Q1336" i="5"/>
  <c r="Q1407" i="5"/>
  <c r="P1512" i="5"/>
  <c r="R1512" i="5" s="1"/>
  <c r="P1433" i="5"/>
  <c r="R1433" i="5" s="1"/>
  <c r="Q1550" i="5"/>
  <c r="Q1568" i="5"/>
  <c r="Q1547" i="5"/>
  <c r="P1631" i="5"/>
  <c r="Q1641" i="5"/>
  <c r="P1688" i="5"/>
  <c r="R1688" i="5" s="1"/>
  <c r="P1702" i="5"/>
  <c r="R1702" i="5" s="1"/>
  <c r="U399" i="5"/>
  <c r="V399" i="5" s="1"/>
  <c r="P486" i="5"/>
  <c r="Q427" i="5"/>
  <c r="P412" i="5"/>
  <c r="R412" i="5" s="1"/>
  <c r="P460" i="5"/>
  <c r="R460" i="5" s="1"/>
  <c r="Q384" i="5"/>
  <c r="S284" i="5"/>
  <c r="M284" i="5"/>
  <c r="T284" i="5"/>
  <c r="U284" i="5" s="1"/>
  <c r="V284" i="5" s="1"/>
  <c r="U500" i="5"/>
  <c r="V500" i="5" s="1"/>
  <c r="S386" i="5"/>
  <c r="T386" i="5"/>
  <c r="U386" i="5" s="1"/>
  <c r="V386" i="5" s="1"/>
  <c r="M386" i="5"/>
  <c r="U468" i="5"/>
  <c r="V468" i="5" s="1"/>
  <c r="P323" i="5"/>
  <c r="R323" i="5" s="1"/>
  <c r="Q465" i="5"/>
  <c r="U360" i="5"/>
  <c r="V360" i="5" s="1"/>
  <c r="U470" i="5"/>
  <c r="V470" i="5" s="1"/>
  <c r="S495" i="5"/>
  <c r="M495" i="5"/>
  <c r="T495" i="5"/>
  <c r="P272" i="5"/>
  <c r="R272" i="5" s="1"/>
  <c r="M198" i="5"/>
  <c r="S198" i="5"/>
  <c r="T198" i="5"/>
  <c r="T228" i="5"/>
  <c r="S228" i="5"/>
  <c r="M228" i="5"/>
  <c r="T96" i="5"/>
  <c r="S96" i="5"/>
  <c r="M96" i="5"/>
  <c r="Q243" i="5"/>
  <c r="S277" i="5"/>
  <c r="T277" i="5"/>
  <c r="M277" i="5"/>
  <c r="P437" i="5"/>
  <c r="R437" i="5" s="1"/>
  <c r="Q176" i="5"/>
  <c r="M229" i="5"/>
  <c r="T229" i="5"/>
  <c r="S229" i="5"/>
  <c r="M186" i="5"/>
  <c r="T186" i="5"/>
  <c r="U186" i="5" s="1"/>
  <c r="V186" i="5" s="1"/>
  <c r="S186" i="5"/>
  <c r="P302" i="5"/>
  <c r="R302" i="5" s="1"/>
  <c r="P333" i="5"/>
  <c r="R333" i="5" s="1"/>
  <c r="T238" i="5"/>
  <c r="M238" i="5"/>
  <c r="S238" i="5"/>
  <c r="U180" i="5"/>
  <c r="V180" i="5" s="1"/>
  <c r="T136" i="5"/>
  <c r="M136" i="5"/>
  <c r="S136" i="5"/>
  <c r="P207" i="5"/>
  <c r="R207" i="5" s="1"/>
  <c r="S127" i="5"/>
  <c r="T127" i="5"/>
  <c r="M127" i="5"/>
  <c r="S143" i="5"/>
  <c r="T143" i="5"/>
  <c r="M143" i="5"/>
  <c r="Q153" i="5"/>
  <c r="P201" i="5"/>
  <c r="R201" i="5" s="1"/>
  <c r="P241" i="5"/>
  <c r="R241" i="5" s="1"/>
  <c r="T156" i="5"/>
  <c r="U156" i="5" s="1"/>
  <c r="V156" i="5" s="1"/>
  <c r="M156" i="5"/>
  <c r="S156" i="5"/>
  <c r="S91" i="5"/>
  <c r="M91" i="5"/>
  <c r="T91" i="5"/>
  <c r="U91" i="5" s="1"/>
  <c r="V91" i="5" s="1"/>
  <c r="U67" i="5"/>
  <c r="V67" i="5" s="1"/>
  <c r="S55" i="5"/>
  <c r="T55" i="5"/>
  <c r="M55" i="5"/>
  <c r="T204" i="5"/>
  <c r="U204" i="5" s="1"/>
  <c r="V204" i="5" s="1"/>
  <c r="S204" i="5"/>
  <c r="M204" i="5"/>
  <c r="M34" i="5"/>
  <c r="T34" i="5"/>
  <c r="U34" i="5" s="1"/>
  <c r="V34" i="5" s="1"/>
  <c r="S34" i="5"/>
  <c r="P36" i="5"/>
  <c r="R36" i="5" s="1"/>
  <c r="M120" i="5"/>
  <c r="S120" i="5"/>
  <c r="T120" i="5"/>
  <c r="U120" i="5" s="1"/>
  <c r="V120" i="5" s="1"/>
  <c r="L50" i="5"/>
  <c r="S75" i="5"/>
  <c r="M75" i="5"/>
  <c r="T75" i="5"/>
  <c r="U75" i="5" s="1"/>
  <c r="V75" i="5" s="1"/>
  <c r="P162" i="5"/>
  <c r="R162" i="5" s="1"/>
  <c r="P88" i="5"/>
  <c r="R88" i="5" s="1"/>
  <c r="P143" i="5"/>
  <c r="R143" i="5" s="1"/>
  <c r="P239" i="5"/>
  <c r="R239" i="5" s="1"/>
  <c r="P215" i="5"/>
  <c r="R215" i="5" s="1"/>
  <c r="P278" i="5"/>
  <c r="R278" i="5" s="1"/>
  <c r="P211" i="5"/>
  <c r="R211" i="5" s="1"/>
  <c r="P167" i="5"/>
  <c r="R167" i="5" s="1"/>
  <c r="P191" i="5"/>
  <c r="R191" i="5" s="1"/>
  <c r="P312" i="5"/>
  <c r="U164" i="5"/>
  <c r="V164" i="5" s="1"/>
  <c r="P181" i="5"/>
  <c r="R181" i="5" s="1"/>
  <c r="P121" i="5"/>
  <c r="R121" i="5" s="1"/>
  <c r="T1748" i="5"/>
  <c r="S1748" i="5"/>
  <c r="M1748" i="5"/>
  <c r="U1744" i="5"/>
  <c r="V1744" i="5" s="1"/>
  <c r="Q1447" i="5"/>
  <c r="Q1388" i="5"/>
  <c r="U1382" i="5"/>
  <c r="V1382" i="5" s="1"/>
  <c r="T1367" i="5"/>
  <c r="U1367" i="5" s="1"/>
  <c r="V1367" i="5" s="1"/>
  <c r="S1367" i="5"/>
  <c r="M1367" i="5"/>
  <c r="Q1109" i="5"/>
  <c r="M1119" i="5"/>
  <c r="S1119" i="5"/>
  <c r="T1119" i="5"/>
  <c r="T891" i="5"/>
  <c r="S891" i="5"/>
  <c r="M891" i="5"/>
  <c r="T817" i="5"/>
  <c r="S817" i="5"/>
  <c r="M817" i="5"/>
  <c r="S810" i="5"/>
  <c r="M810" i="5"/>
  <c r="T810" i="5"/>
  <c r="Q422" i="5"/>
  <c r="Q431" i="5"/>
  <c r="Q1160" i="5"/>
  <c r="Q1335" i="5"/>
  <c r="Q1584" i="5"/>
  <c r="Q1712" i="5"/>
  <c r="Q402" i="5"/>
  <c r="T319" i="5"/>
  <c r="S319" i="5"/>
  <c r="M319" i="5"/>
  <c r="Q399" i="5"/>
  <c r="S364" i="5"/>
  <c r="T364" i="5"/>
  <c r="M364" i="5"/>
  <c r="L59" i="11"/>
  <c r="L90" i="11"/>
  <c r="L14" i="11"/>
  <c r="L60" i="11"/>
  <c r="N53" i="11"/>
  <c r="M53" i="11"/>
  <c r="N64" i="11"/>
  <c r="M64" i="11"/>
  <c r="Q1710" i="5"/>
  <c r="P1726" i="5"/>
  <c r="R1726" i="5" s="1"/>
  <c r="M1701" i="5"/>
  <c r="T1701" i="5"/>
  <c r="U1701" i="5" s="1"/>
  <c r="V1701" i="5" s="1"/>
  <c r="S1701" i="5"/>
  <c r="M1734" i="5"/>
  <c r="T1734" i="5"/>
  <c r="U1734" i="5" s="1"/>
  <c r="V1734" i="5" s="1"/>
  <c r="S1734" i="5"/>
  <c r="P1696" i="5"/>
  <c r="R1696" i="5" s="1"/>
  <c r="T1653" i="5"/>
  <c r="M1653" i="5"/>
  <c r="S1653" i="5"/>
  <c r="Q1557" i="5"/>
  <c r="S1593" i="5"/>
  <c r="M1593" i="5"/>
  <c r="T1593" i="5"/>
  <c r="U1593" i="5" s="1"/>
  <c r="V1593" i="5" s="1"/>
  <c r="M1517" i="5"/>
  <c r="T1517" i="5"/>
  <c r="U1517" i="5" s="1"/>
  <c r="V1517" i="5" s="1"/>
  <c r="S1517" i="5"/>
  <c r="Q1553" i="5"/>
  <c r="Q1538" i="5"/>
  <c r="T1524" i="5"/>
  <c r="S1524" i="5"/>
  <c r="M1524" i="5"/>
  <c r="Q1464" i="5"/>
  <c r="M1447" i="5"/>
  <c r="T1447" i="5"/>
  <c r="U1447" i="5" s="1"/>
  <c r="V1447" i="5" s="1"/>
  <c r="S1447" i="5"/>
  <c r="Q1429" i="5"/>
  <c r="Q1461" i="5"/>
  <c r="M1468" i="5"/>
  <c r="S1468" i="5"/>
  <c r="T1468" i="5"/>
  <c r="U1468" i="5" s="1"/>
  <c r="V1468" i="5" s="1"/>
  <c r="U1498" i="5"/>
  <c r="V1498" i="5" s="1"/>
  <c r="P1505" i="5"/>
  <c r="R1505" i="5" s="1"/>
  <c r="M1454" i="5"/>
  <c r="T1454" i="5"/>
  <c r="S1454" i="5"/>
  <c r="S1446" i="5"/>
  <c r="T1446" i="5"/>
  <c r="M1446" i="5"/>
  <c r="U1477" i="5"/>
  <c r="V1477" i="5" s="1"/>
  <c r="Q1414" i="5"/>
  <c r="M1428" i="5"/>
  <c r="T1428" i="5"/>
  <c r="U1428" i="5" s="1"/>
  <c r="V1428" i="5" s="1"/>
  <c r="S1428" i="5"/>
  <c r="U1418" i="5"/>
  <c r="V1418" i="5" s="1"/>
  <c r="Q1233" i="5"/>
  <c r="P1351" i="5"/>
  <c r="R1351" i="5" s="1"/>
  <c r="M1398" i="5"/>
  <c r="T1398" i="5"/>
  <c r="U1398" i="5" s="1"/>
  <c r="V1398" i="5" s="1"/>
  <c r="S1398" i="5"/>
  <c r="M1339" i="5"/>
  <c r="T1339" i="5"/>
  <c r="S1339" i="5"/>
  <c r="P1292" i="5"/>
  <c r="R1292" i="5" s="1"/>
  <c r="Q1323" i="5"/>
  <c r="Q1304" i="5"/>
  <c r="M1273" i="5"/>
  <c r="T1273" i="5"/>
  <c r="U1273" i="5" s="1"/>
  <c r="V1273" i="5" s="1"/>
  <c r="S1273" i="5"/>
  <c r="P1319" i="5"/>
  <c r="R1319" i="5" s="1"/>
  <c r="S1306" i="5"/>
  <c r="T1306" i="5"/>
  <c r="M1306" i="5"/>
  <c r="Q1208" i="5"/>
  <c r="Q1226" i="5"/>
  <c r="S1244" i="5"/>
  <c r="T1244" i="5"/>
  <c r="M1244" i="5"/>
  <c r="Q1277" i="5"/>
  <c r="M1286" i="5"/>
  <c r="S1286" i="5"/>
  <c r="T1286" i="5"/>
  <c r="U1286" i="5" s="1"/>
  <c r="V1286" i="5" s="1"/>
  <c r="M1301" i="5"/>
  <c r="T1301" i="5"/>
  <c r="S1301" i="5"/>
  <c r="T1223" i="5"/>
  <c r="U1223" i="5" s="1"/>
  <c r="V1223" i="5" s="1"/>
  <c r="M1223" i="5"/>
  <c r="S1223" i="5"/>
  <c r="T1162" i="5"/>
  <c r="S1162" i="5"/>
  <c r="M1162" i="5"/>
  <c r="T1209" i="5"/>
  <c r="U1209" i="5" s="1"/>
  <c r="V1209" i="5" s="1"/>
  <c r="S1209" i="5"/>
  <c r="M1209" i="5"/>
  <c r="P1216" i="5"/>
  <c r="P1276" i="5"/>
  <c r="R1276" i="5" s="1"/>
  <c r="S1152" i="5"/>
  <c r="M1152" i="5"/>
  <c r="T1152" i="5"/>
  <c r="M1183" i="5"/>
  <c r="T1183" i="5"/>
  <c r="U1183" i="5" s="1"/>
  <c r="V1183" i="5" s="1"/>
  <c r="S1183" i="5"/>
  <c r="P1229" i="5"/>
  <c r="R1229" i="5" s="1"/>
  <c r="M1095" i="5"/>
  <c r="T1095" i="5"/>
  <c r="U1095" i="5" s="1"/>
  <c r="V1095" i="5" s="1"/>
  <c r="S1095" i="5"/>
  <c r="U1221" i="5"/>
  <c r="V1221" i="5" s="1"/>
  <c r="P1133" i="5"/>
  <c r="Q1143" i="5"/>
  <c r="T1175" i="5"/>
  <c r="S1175" i="5"/>
  <c r="M1175" i="5"/>
  <c r="Q1104" i="5"/>
  <c r="Q1069" i="5"/>
  <c r="Q1070" i="5"/>
  <c r="S1031" i="5"/>
  <c r="T1031" i="5"/>
  <c r="M1031" i="5"/>
  <c r="P1085" i="5"/>
  <c r="R1085" i="5" s="1"/>
  <c r="P1059" i="5"/>
  <c r="R1059" i="5" s="1"/>
  <c r="Q1018" i="5"/>
  <c r="P987" i="5"/>
  <c r="R987" i="5" s="1"/>
  <c r="S1026" i="5"/>
  <c r="M1026" i="5"/>
  <c r="T1026" i="5"/>
  <c r="U1026" i="5" s="1"/>
  <c r="V1026" i="5" s="1"/>
  <c r="P943" i="5"/>
  <c r="Q999" i="5"/>
  <c r="T916" i="5"/>
  <c r="U916" i="5" s="1"/>
  <c r="V916" i="5" s="1"/>
  <c r="S916" i="5"/>
  <c r="M916" i="5"/>
  <c r="S868" i="5"/>
  <c r="M868" i="5"/>
  <c r="T868" i="5"/>
  <c r="U1007" i="5"/>
  <c r="V1007" i="5" s="1"/>
  <c r="Q927" i="5"/>
  <c r="P1045" i="5"/>
  <c r="R1045" i="5" s="1"/>
  <c r="P911" i="5"/>
  <c r="R911" i="5" s="1"/>
  <c r="P995" i="5"/>
  <c r="R995" i="5" s="1"/>
  <c r="P938" i="5"/>
  <c r="R938" i="5" s="1"/>
  <c r="U889" i="5"/>
  <c r="V889" i="5" s="1"/>
  <c r="T844" i="5"/>
  <c r="U844" i="5" s="1"/>
  <c r="V844" i="5" s="1"/>
  <c r="M844" i="5"/>
  <c r="S844" i="5"/>
  <c r="P950" i="5"/>
  <c r="R950" i="5" s="1"/>
  <c r="T935" i="5"/>
  <c r="S935" i="5"/>
  <c r="M935" i="5"/>
  <c r="U877" i="5"/>
  <c r="V877" i="5" s="1"/>
  <c r="P898" i="5"/>
  <c r="R898" i="5" s="1"/>
  <c r="M769" i="5"/>
  <c r="S769" i="5"/>
  <c r="T769" i="5"/>
  <c r="U769" i="5" s="1"/>
  <c r="V769" i="5" s="1"/>
  <c r="M836" i="5"/>
  <c r="S836" i="5"/>
  <c r="T836" i="5"/>
  <c r="S757" i="5"/>
  <c r="T757" i="5"/>
  <c r="U757" i="5" s="1"/>
  <c r="V757" i="5" s="1"/>
  <c r="M757" i="5"/>
  <c r="U866" i="5"/>
  <c r="V866" i="5" s="1"/>
  <c r="U829" i="5"/>
  <c r="V829" i="5" s="1"/>
  <c r="M748" i="5"/>
  <c r="T748" i="5"/>
  <c r="S748" i="5"/>
  <c r="S789" i="5"/>
  <c r="M789" i="5"/>
  <c r="T789" i="5"/>
  <c r="U789" i="5" s="1"/>
  <c r="V789" i="5" s="1"/>
  <c r="M815" i="5"/>
  <c r="T815" i="5"/>
  <c r="S815" i="5"/>
  <c r="M770" i="5"/>
  <c r="T770" i="5"/>
  <c r="S770" i="5"/>
  <c r="P798" i="5"/>
  <c r="R798" i="5" s="1"/>
  <c r="P776" i="5"/>
  <c r="S745" i="5"/>
  <c r="T745" i="5"/>
  <c r="U745" i="5" s="1"/>
  <c r="V745" i="5" s="1"/>
  <c r="M745" i="5"/>
  <c r="P732" i="5"/>
  <c r="R732" i="5" s="1"/>
  <c r="Q710" i="5"/>
  <c r="Q645" i="5"/>
  <c r="T523" i="5"/>
  <c r="S523" i="5"/>
  <c r="M523" i="5"/>
  <c r="Q699" i="5"/>
  <c r="T706" i="5"/>
  <c r="S706" i="5"/>
  <c r="M706" i="5"/>
  <c r="S598" i="5"/>
  <c r="M598" i="5"/>
  <c r="T598" i="5"/>
  <c r="U598" i="5" s="1"/>
  <c r="V598" i="5" s="1"/>
  <c r="S576" i="5"/>
  <c r="M576" i="5"/>
  <c r="T576" i="5"/>
  <c r="U576" i="5" s="1"/>
  <c r="V576" i="5" s="1"/>
  <c r="P636" i="5"/>
  <c r="R636" i="5" s="1"/>
  <c r="M634" i="5"/>
  <c r="T634" i="5"/>
  <c r="S634" i="5"/>
  <c r="P634" i="5"/>
  <c r="R634" i="5" s="1"/>
  <c r="P606" i="5"/>
  <c r="R606" i="5" s="1"/>
  <c r="P643" i="5"/>
  <c r="R643" i="5" s="1"/>
  <c r="S593" i="5"/>
  <c r="M593" i="5"/>
  <c r="T593" i="5"/>
  <c r="S414" i="5"/>
  <c r="T414" i="5"/>
  <c r="U414" i="5" s="1"/>
  <c r="V414" i="5" s="1"/>
  <c r="M414" i="5"/>
  <c r="U516" i="5"/>
  <c r="V516" i="5" s="1"/>
  <c r="P548" i="5"/>
  <c r="R548" i="5" s="1"/>
  <c r="P538" i="5"/>
  <c r="R538" i="5" s="1"/>
  <c r="M473" i="5"/>
  <c r="T473" i="5"/>
  <c r="S473" i="5"/>
  <c r="Q343" i="5"/>
  <c r="U343" i="5"/>
  <c r="V343" i="5" s="1"/>
  <c r="U541" i="5"/>
  <c r="V541" i="5" s="1"/>
  <c r="U482" i="5"/>
  <c r="V482" i="5" s="1"/>
  <c r="T433" i="5"/>
  <c r="S433" i="5"/>
  <c r="M433" i="5"/>
  <c r="S454" i="5"/>
  <c r="M454" i="5"/>
  <c r="T454" i="5"/>
  <c r="U454" i="5" s="1"/>
  <c r="V454" i="5" s="1"/>
  <c r="S332" i="5"/>
  <c r="M332" i="5"/>
  <c r="T332" i="5"/>
  <c r="S265" i="5"/>
  <c r="M265" i="5"/>
  <c r="T265" i="5"/>
  <c r="P483" i="5"/>
  <c r="R483" i="5" s="1"/>
  <c r="Q518" i="5"/>
  <c r="Q542" i="5"/>
  <c r="P513" i="5"/>
  <c r="R513" i="5" s="1"/>
  <c r="Q557" i="5"/>
  <c r="Q590" i="5"/>
  <c r="P611" i="5"/>
  <c r="P659" i="5"/>
  <c r="R659" i="5" s="1"/>
  <c r="Q679" i="5"/>
  <c r="U679" i="5"/>
  <c r="V679" i="5" s="1"/>
  <c r="P711" i="5"/>
  <c r="R711" i="5" s="1"/>
  <c r="Q712" i="5"/>
  <c r="P767" i="5"/>
  <c r="R767" i="5" s="1"/>
  <c r="Q801" i="5"/>
  <c r="P760" i="5"/>
  <c r="R760" i="5" s="1"/>
  <c r="P823" i="5"/>
  <c r="R823" i="5" s="1"/>
  <c r="Q769" i="5"/>
  <c r="Q852" i="5"/>
  <c r="P875" i="5"/>
  <c r="R875" i="5" s="1"/>
  <c r="P1002" i="5"/>
  <c r="R1002" i="5" s="1"/>
  <c r="P945" i="5"/>
  <c r="P1027" i="5"/>
  <c r="R1027" i="5" s="1"/>
  <c r="P1001" i="5"/>
  <c r="R1001" i="5" s="1"/>
  <c r="P993" i="5"/>
  <c r="R993" i="5" s="1"/>
  <c r="P1067" i="5"/>
  <c r="R1067" i="5" s="1"/>
  <c r="Q1065" i="5"/>
  <c r="P1121" i="5"/>
  <c r="R1121" i="5" s="1"/>
  <c r="P1147" i="5"/>
  <c r="R1147" i="5" s="1"/>
  <c r="P1157" i="5"/>
  <c r="R1157" i="5" s="1"/>
  <c r="P1211" i="5"/>
  <c r="P1258" i="5"/>
  <c r="R1258" i="5" s="1"/>
  <c r="Q1270" i="5"/>
  <c r="P1239" i="5"/>
  <c r="Q1302" i="5"/>
  <c r="P1342" i="5"/>
  <c r="R1342" i="5" s="1"/>
  <c r="P1325" i="5"/>
  <c r="R1325" i="5" s="1"/>
  <c r="Q1311" i="5"/>
  <c r="P1387" i="5"/>
  <c r="R1387" i="5" s="1"/>
  <c r="P1421" i="5"/>
  <c r="R1421" i="5" s="1"/>
  <c r="Q1402" i="5"/>
  <c r="P1492" i="5"/>
  <c r="R1492" i="5" s="1"/>
  <c r="Q1549" i="5"/>
  <c r="Q1662" i="5"/>
  <c r="Q1565" i="5"/>
  <c r="Q1629" i="5"/>
  <c r="P1669" i="5"/>
  <c r="R1669" i="5" s="1"/>
  <c r="P1679" i="5"/>
  <c r="R1679" i="5" s="1"/>
  <c r="Q1689" i="5"/>
  <c r="P1724" i="5"/>
  <c r="R1724" i="5" s="1"/>
  <c r="S328" i="5"/>
  <c r="M328" i="5"/>
  <c r="T328" i="5"/>
  <c r="Q379" i="5"/>
  <c r="U383" i="5"/>
  <c r="V383" i="5" s="1"/>
  <c r="P359" i="5"/>
  <c r="R359" i="5" s="1"/>
  <c r="Q355" i="5"/>
  <c r="S426" i="5"/>
  <c r="M426" i="5"/>
  <c r="T426" i="5"/>
  <c r="U426" i="5" s="1"/>
  <c r="V426" i="5" s="1"/>
  <c r="S268" i="5"/>
  <c r="M268" i="5"/>
  <c r="T268" i="5"/>
  <c r="Q327" i="5"/>
  <c r="S417" i="5"/>
  <c r="M417" i="5"/>
  <c r="T417" i="5"/>
  <c r="P392" i="5"/>
  <c r="R392" i="5" s="1"/>
  <c r="P229" i="5"/>
  <c r="R229" i="5" s="1"/>
  <c r="S195" i="5"/>
  <c r="T195" i="5"/>
  <c r="U195" i="5" s="1"/>
  <c r="V195" i="5" s="1"/>
  <c r="M195" i="5"/>
  <c r="S320" i="5"/>
  <c r="M320" i="5"/>
  <c r="T320" i="5"/>
  <c r="U320" i="5" s="1"/>
  <c r="V320" i="5" s="1"/>
  <c r="T244" i="5"/>
  <c r="S244" i="5"/>
  <c r="M244" i="5"/>
  <c r="Q216" i="5"/>
  <c r="U453" i="5"/>
  <c r="V453" i="5" s="1"/>
  <c r="U425" i="5"/>
  <c r="V425" i="5" s="1"/>
  <c r="T230" i="5"/>
  <c r="S230" i="5"/>
  <c r="M230" i="5"/>
  <c r="U422" i="5"/>
  <c r="V422" i="5" s="1"/>
  <c r="Q110" i="5"/>
  <c r="S259" i="5"/>
  <c r="M259" i="5"/>
  <c r="T259" i="5"/>
  <c r="Q78" i="5"/>
  <c r="Q352" i="5"/>
  <c r="M266" i="5"/>
  <c r="T266" i="5"/>
  <c r="S266" i="5"/>
  <c r="T208" i="5"/>
  <c r="S208" i="5"/>
  <c r="M208" i="5"/>
  <c r="M158" i="5"/>
  <c r="S158" i="5"/>
  <c r="T158" i="5"/>
  <c r="T241" i="5"/>
  <c r="S241" i="5"/>
  <c r="M241" i="5"/>
  <c r="T178" i="5"/>
  <c r="M178" i="5"/>
  <c r="S178" i="5"/>
  <c r="L140" i="5"/>
  <c r="T86" i="5"/>
  <c r="M86" i="5"/>
  <c r="S86" i="5"/>
  <c r="L145" i="5"/>
  <c r="P116" i="5"/>
  <c r="R116" i="5" s="1"/>
  <c r="U346" i="5"/>
  <c r="V346" i="5" s="1"/>
  <c r="T54" i="5"/>
  <c r="U54" i="5" s="1"/>
  <c r="V54" i="5" s="1"/>
  <c r="M54" i="5"/>
  <c r="S54" i="5"/>
  <c r="L36" i="5"/>
  <c r="T142" i="5"/>
  <c r="U142" i="5" s="1"/>
  <c r="V142" i="5" s="1"/>
  <c r="M142" i="5"/>
  <c r="S142" i="5"/>
  <c r="Q33" i="5"/>
  <c r="Q19" i="5"/>
  <c r="M16" i="5"/>
  <c r="T16" i="5"/>
  <c r="U16" i="5" s="1"/>
  <c r="V16" i="5" s="1"/>
  <c r="S16" i="5"/>
  <c r="Q16" i="5"/>
  <c r="Q48" i="5"/>
  <c r="Q23" i="5"/>
  <c r="M32" i="5"/>
  <c r="T32" i="5"/>
  <c r="U32" i="5" s="1"/>
  <c r="V32" i="5" s="1"/>
  <c r="S32" i="5"/>
  <c r="P158" i="5"/>
  <c r="R158" i="5" s="1"/>
  <c r="P56" i="5"/>
  <c r="R56" i="5" s="1"/>
  <c r="P223" i="5"/>
  <c r="R223" i="5" s="1"/>
  <c r="P315" i="5"/>
  <c r="R315" i="5" s="1"/>
  <c r="P279" i="5"/>
  <c r="P194" i="5"/>
  <c r="R194" i="5" s="1"/>
  <c r="P199" i="5"/>
  <c r="R199" i="5" s="1"/>
  <c r="P318" i="5"/>
  <c r="R318" i="5" s="1"/>
  <c r="P157" i="5"/>
  <c r="R157" i="5" s="1"/>
  <c r="Q45" i="5"/>
  <c r="P105" i="5"/>
  <c r="R105" i="5" s="1"/>
  <c r="P68" i="5"/>
  <c r="R68" i="5" s="1"/>
  <c r="M1463" i="5"/>
  <c r="T1463" i="5"/>
  <c r="S1463" i="5"/>
  <c r="Q1072" i="5"/>
  <c r="M982" i="5"/>
  <c r="S982" i="5"/>
  <c r="T982" i="5"/>
  <c r="T952" i="5"/>
  <c r="U952" i="5" s="1"/>
  <c r="V952" i="5" s="1"/>
  <c r="S952" i="5"/>
  <c r="M952" i="5"/>
  <c r="M781" i="5"/>
  <c r="T781" i="5"/>
  <c r="S781" i="5"/>
  <c r="Q653" i="5"/>
  <c r="Q449" i="5"/>
  <c r="Q468" i="5"/>
  <c r="S325" i="5"/>
  <c r="T325" i="5"/>
  <c r="U325" i="5" s="1"/>
  <c r="V325" i="5" s="1"/>
  <c r="M325" i="5"/>
  <c r="Q644" i="5"/>
  <c r="Q707" i="5"/>
  <c r="P1352" i="5"/>
  <c r="R1352" i="5" s="1"/>
  <c r="Q1601" i="5"/>
  <c r="Q440" i="5"/>
  <c r="T311" i="5"/>
  <c r="S311" i="5"/>
  <c r="M311" i="5"/>
  <c r="Q456" i="5"/>
  <c r="L50" i="11"/>
  <c r="L85" i="11"/>
  <c r="M72" i="11"/>
  <c r="N72" i="11"/>
  <c r="K1" i="11"/>
  <c r="L89" i="11"/>
  <c r="L81" i="11"/>
  <c r="N33" i="11"/>
  <c r="M33" i="11"/>
  <c r="L4" i="11"/>
  <c r="L40" i="11"/>
  <c r="L54" i="11"/>
  <c r="M37" i="11"/>
  <c r="N37" i="11"/>
  <c r="L75" i="11"/>
  <c r="U1733" i="5"/>
  <c r="V1733" i="5" s="1"/>
  <c r="T1723" i="5"/>
  <c r="S1723" i="5"/>
  <c r="M1723" i="5"/>
  <c r="P1727" i="5"/>
  <c r="R1727" i="5" s="1"/>
  <c r="S1680" i="5"/>
  <c r="M1680" i="5"/>
  <c r="T1680" i="5"/>
  <c r="U1680" i="5" s="1"/>
  <c r="V1680" i="5" s="1"/>
  <c r="M1666" i="5"/>
  <c r="T1666" i="5"/>
  <c r="S1666" i="5"/>
  <c r="U1595" i="5"/>
  <c r="V1595" i="5" s="1"/>
  <c r="M1621" i="5"/>
  <c r="T1621" i="5"/>
  <c r="U1621" i="5" s="1"/>
  <c r="V1621" i="5" s="1"/>
  <c r="S1621" i="5"/>
  <c r="S1635" i="5"/>
  <c r="M1635" i="5"/>
  <c r="T1635" i="5"/>
  <c r="U1635" i="5" s="1"/>
  <c r="V1635" i="5" s="1"/>
  <c r="Q1560" i="5"/>
  <c r="M1605" i="5"/>
  <c r="T1605" i="5"/>
  <c r="S1605" i="5"/>
  <c r="U1599" i="5"/>
  <c r="V1599" i="5" s="1"/>
  <c r="P1575" i="5"/>
  <c r="R1575" i="5" s="1"/>
  <c r="S1630" i="5"/>
  <c r="M1630" i="5"/>
  <c r="T1630" i="5"/>
  <c r="U1630" i="5" s="1"/>
  <c r="V1630" i="5" s="1"/>
  <c r="T1578" i="5"/>
  <c r="M1578" i="5"/>
  <c r="S1578" i="5"/>
  <c r="S1600" i="5"/>
  <c r="T1600" i="5"/>
  <c r="U1600" i="5" s="1"/>
  <c r="V1600" i="5" s="1"/>
  <c r="M1600" i="5"/>
  <c r="T1606" i="5"/>
  <c r="S1606" i="5"/>
  <c r="M1606" i="5"/>
  <c r="P1604" i="5"/>
  <c r="U1571" i="5"/>
  <c r="V1571" i="5" s="1"/>
  <c r="U1557" i="5"/>
  <c r="V1557" i="5" s="1"/>
  <c r="P1539" i="5"/>
  <c r="R1539" i="5" s="1"/>
  <c r="T1520" i="5"/>
  <c r="U1520" i="5" s="1"/>
  <c r="V1520" i="5" s="1"/>
  <c r="S1520" i="5"/>
  <c r="M1520" i="5"/>
  <c r="M1464" i="5"/>
  <c r="T1464" i="5"/>
  <c r="U1464" i="5" s="1"/>
  <c r="V1464" i="5" s="1"/>
  <c r="S1464" i="5"/>
  <c r="Q1435" i="5"/>
  <c r="P1522" i="5"/>
  <c r="R1522" i="5" s="1"/>
  <c r="Q1482" i="5"/>
  <c r="P1458" i="5"/>
  <c r="R1458" i="5" s="1"/>
  <c r="Q1459" i="5"/>
  <c r="T1380" i="5"/>
  <c r="U1380" i="5" s="1"/>
  <c r="V1380" i="5" s="1"/>
  <c r="S1380" i="5"/>
  <c r="M1380" i="5"/>
  <c r="Q1271" i="5"/>
  <c r="P1394" i="5"/>
  <c r="S1356" i="5"/>
  <c r="M1356" i="5"/>
  <c r="T1356" i="5"/>
  <c r="U1356" i="5" s="1"/>
  <c r="V1356" i="5" s="1"/>
  <c r="Q1316" i="5"/>
  <c r="U1370" i="5"/>
  <c r="V1370" i="5" s="1"/>
  <c r="P1346" i="5"/>
  <c r="R1346" i="5" s="1"/>
  <c r="S1377" i="5"/>
  <c r="T1377" i="5"/>
  <c r="U1377" i="5" s="1"/>
  <c r="V1377" i="5" s="1"/>
  <c r="M1377" i="5"/>
  <c r="T1345" i="5"/>
  <c r="M1345" i="5"/>
  <c r="S1345" i="5"/>
  <c r="P1362" i="5"/>
  <c r="R1362" i="5" s="1"/>
  <c r="Q1310" i="5"/>
  <c r="T1288" i="5"/>
  <c r="S1288" i="5"/>
  <c r="M1288" i="5"/>
  <c r="U1275" i="5"/>
  <c r="V1275" i="5" s="1"/>
  <c r="S1332" i="5"/>
  <c r="T1332" i="5"/>
  <c r="M1332" i="5"/>
  <c r="T1103" i="5"/>
  <c r="U1103" i="5" s="1"/>
  <c r="V1103" i="5" s="1"/>
  <c r="S1103" i="5"/>
  <c r="M1103" i="5"/>
  <c r="M1246" i="5"/>
  <c r="T1246" i="5"/>
  <c r="S1246" i="5"/>
  <c r="T1172" i="5"/>
  <c r="S1172" i="5"/>
  <c r="M1172" i="5"/>
  <c r="Q1185" i="5"/>
  <c r="U1051" i="5"/>
  <c r="V1051" i="5" s="1"/>
  <c r="Q1051" i="5"/>
  <c r="T1115" i="5"/>
  <c r="M1115" i="5"/>
  <c r="S1115" i="5"/>
  <c r="U1130" i="5"/>
  <c r="V1130" i="5" s="1"/>
  <c r="S1112" i="5"/>
  <c r="T1112" i="5"/>
  <c r="M1112" i="5"/>
  <c r="T1102" i="5"/>
  <c r="M1102" i="5"/>
  <c r="S1102" i="5"/>
  <c r="Q1012" i="5"/>
  <c r="P1071" i="5"/>
  <c r="R1071" i="5" s="1"/>
  <c r="Q1057" i="5"/>
  <c r="M1024" i="5"/>
  <c r="T1024" i="5"/>
  <c r="S1024" i="5"/>
  <c r="P982" i="5"/>
  <c r="R982" i="5" s="1"/>
  <c r="Q929" i="5"/>
  <c r="Q883" i="5"/>
  <c r="P970" i="5"/>
  <c r="R970" i="5" s="1"/>
  <c r="Q928" i="5"/>
  <c r="U999" i="5"/>
  <c r="V999" i="5" s="1"/>
  <c r="P947" i="5"/>
  <c r="R947" i="5" s="1"/>
  <c r="S942" i="5"/>
  <c r="T942" i="5"/>
  <c r="M942" i="5"/>
  <c r="M874" i="5"/>
  <c r="S874" i="5"/>
  <c r="T874" i="5"/>
  <c r="U874" i="5" s="1"/>
  <c r="V874" i="5" s="1"/>
  <c r="T983" i="5"/>
  <c r="S983" i="5"/>
  <c r="M983" i="5"/>
  <c r="T940" i="5"/>
  <c r="S940" i="5"/>
  <c r="M940" i="5"/>
  <c r="P855" i="5"/>
  <c r="R855" i="5" s="1"/>
  <c r="P878" i="5"/>
  <c r="R878" i="5" s="1"/>
  <c r="M934" i="5"/>
  <c r="T934" i="5"/>
  <c r="S934" i="5"/>
  <c r="P910" i="5"/>
  <c r="S878" i="5"/>
  <c r="T878" i="5"/>
  <c r="M878" i="5"/>
  <c r="Q805" i="5"/>
  <c r="Q808" i="5"/>
  <c r="S813" i="5"/>
  <c r="M813" i="5"/>
  <c r="T813" i="5"/>
  <c r="U813" i="5" s="1"/>
  <c r="V813" i="5" s="1"/>
  <c r="P782" i="5"/>
  <c r="T701" i="5"/>
  <c r="U701" i="5" s="1"/>
  <c r="V701" i="5" s="1"/>
  <c r="S701" i="5"/>
  <c r="M701" i="5"/>
  <c r="P775" i="5"/>
  <c r="R775" i="5" s="1"/>
  <c r="T743" i="5"/>
  <c r="S743" i="5"/>
  <c r="M743" i="5"/>
  <c r="T682" i="5"/>
  <c r="M682" i="5"/>
  <c r="S682" i="5"/>
  <c r="U707" i="5"/>
  <c r="V707" i="5" s="1"/>
  <c r="P628" i="5"/>
  <c r="R628" i="5" s="1"/>
  <c r="S622" i="5"/>
  <c r="T622" i="5"/>
  <c r="M622" i="5"/>
  <c r="M667" i="5"/>
  <c r="T667" i="5"/>
  <c r="S667" i="5"/>
  <c r="P625" i="5"/>
  <c r="S588" i="5"/>
  <c r="T588" i="5"/>
  <c r="M588" i="5"/>
  <c r="P588" i="5"/>
  <c r="R588" i="5" s="1"/>
  <c r="Q409" i="5"/>
  <c r="U617" i="5"/>
  <c r="V617" i="5" s="1"/>
  <c r="S497" i="5"/>
  <c r="M497" i="5"/>
  <c r="T497" i="5"/>
  <c r="S490" i="5"/>
  <c r="T490" i="5"/>
  <c r="M490" i="5"/>
  <c r="Q439" i="5"/>
  <c r="U554" i="5"/>
  <c r="V554" i="5" s="1"/>
  <c r="P358" i="5"/>
  <c r="R358" i="5" s="1"/>
  <c r="Q406" i="5"/>
  <c r="Q357" i="5"/>
  <c r="M199" i="5"/>
  <c r="T199" i="5"/>
  <c r="S199" i="5"/>
  <c r="P523" i="5"/>
  <c r="R523" i="5" s="1"/>
  <c r="P545" i="5"/>
  <c r="R545" i="5" s="1"/>
  <c r="P551" i="5"/>
  <c r="P596" i="5"/>
  <c r="R596" i="5" s="1"/>
  <c r="P647" i="5"/>
  <c r="Q614" i="5"/>
  <c r="P695" i="5"/>
  <c r="R695" i="5" s="1"/>
  <c r="P700" i="5"/>
  <c r="R700" i="5" s="1"/>
  <c r="Q738" i="5"/>
  <c r="P713" i="5"/>
  <c r="R713" i="5" s="1"/>
  <c r="P741" i="5"/>
  <c r="R741" i="5" s="1"/>
  <c r="P807" i="5"/>
  <c r="R807" i="5" s="1"/>
  <c r="Q796" i="5"/>
  <c r="P809" i="5"/>
  <c r="R809" i="5" s="1"/>
  <c r="Q856" i="5"/>
  <c r="P887" i="5"/>
  <c r="R887" i="5" s="1"/>
  <c r="P959" i="5"/>
  <c r="R959" i="5" s="1"/>
  <c r="Q960" i="5"/>
  <c r="Q984" i="5"/>
  <c r="P1014" i="5"/>
  <c r="R1014" i="5" s="1"/>
  <c r="P885" i="5"/>
  <c r="R885" i="5" s="1"/>
  <c r="P1100" i="5"/>
  <c r="R1100" i="5" s="1"/>
  <c r="Q1103" i="5"/>
  <c r="P1131" i="5"/>
  <c r="R1131" i="5" s="1"/>
  <c r="Q1155" i="5"/>
  <c r="P1193" i="5"/>
  <c r="R1193" i="5" s="1"/>
  <c r="P1212" i="5"/>
  <c r="R1212" i="5" s="1"/>
  <c r="Q1134" i="5"/>
  <c r="Q1284" i="5"/>
  <c r="Q1254" i="5"/>
  <c r="Q1182" i="5"/>
  <c r="Q1327" i="5"/>
  <c r="P1373" i="5"/>
  <c r="R1373" i="5" s="1"/>
  <c r="Q1389" i="5"/>
  <c r="P1315" i="5"/>
  <c r="R1315" i="5" s="1"/>
  <c r="Q1455" i="5"/>
  <c r="P1502" i="5"/>
  <c r="R1502" i="5" s="1"/>
  <c r="Q1526" i="5"/>
  <c r="Q1566" i="5"/>
  <c r="P1582" i="5"/>
  <c r="R1582" i="5" s="1"/>
  <c r="P1657" i="5"/>
  <c r="R1657" i="5" s="1"/>
  <c r="P1610" i="5"/>
  <c r="R1610" i="5" s="1"/>
  <c r="P1675" i="5"/>
  <c r="R1675" i="5" s="1"/>
  <c r="Q1695" i="5"/>
  <c r="Q397" i="5"/>
  <c r="S464" i="5"/>
  <c r="T464" i="5"/>
  <c r="U464" i="5" s="1"/>
  <c r="V464" i="5" s="1"/>
  <c r="M464" i="5"/>
  <c r="S316" i="5"/>
  <c r="M316" i="5"/>
  <c r="T316" i="5"/>
  <c r="U506" i="5"/>
  <c r="V506" i="5" s="1"/>
  <c r="S452" i="5"/>
  <c r="M452" i="5"/>
  <c r="T452" i="5"/>
  <c r="S304" i="5"/>
  <c r="M304" i="5"/>
  <c r="T304" i="5"/>
  <c r="U427" i="5"/>
  <c r="V427" i="5" s="1"/>
  <c r="T350" i="5"/>
  <c r="S350" i="5"/>
  <c r="M350" i="5"/>
  <c r="S407" i="5"/>
  <c r="T407" i="5"/>
  <c r="U407" i="5" s="1"/>
  <c r="V407" i="5" s="1"/>
  <c r="M407" i="5"/>
  <c r="P319" i="5"/>
  <c r="R319" i="5" s="1"/>
  <c r="U449" i="5"/>
  <c r="V449" i="5" s="1"/>
  <c r="Q264" i="5"/>
  <c r="S480" i="5"/>
  <c r="M480" i="5"/>
  <c r="T480" i="5"/>
  <c r="U480" i="5" s="1"/>
  <c r="V480" i="5" s="1"/>
  <c r="P459" i="5"/>
  <c r="P501" i="5"/>
  <c r="R501" i="5" s="1"/>
  <c r="M388" i="5"/>
  <c r="T388" i="5"/>
  <c r="S388" i="5"/>
  <c r="U327" i="5"/>
  <c r="V327" i="5" s="1"/>
  <c r="P387" i="5"/>
  <c r="R387" i="5" s="1"/>
  <c r="M314" i="5"/>
  <c r="T314" i="5"/>
  <c r="U314" i="5" s="1"/>
  <c r="V314" i="5" s="1"/>
  <c r="S314" i="5"/>
  <c r="P280" i="5"/>
  <c r="R280" i="5" s="1"/>
  <c r="S351" i="5"/>
  <c r="T351" i="5"/>
  <c r="M351" i="5"/>
  <c r="T107" i="5"/>
  <c r="U107" i="5" s="1"/>
  <c r="V107" i="5" s="1"/>
  <c r="S107" i="5"/>
  <c r="M107" i="5"/>
  <c r="S255" i="5"/>
  <c r="M255" i="5"/>
  <c r="T255" i="5"/>
  <c r="P423" i="5"/>
  <c r="R423" i="5" s="1"/>
  <c r="T226" i="5"/>
  <c r="U226" i="5" s="1"/>
  <c r="V226" i="5" s="1"/>
  <c r="M226" i="5"/>
  <c r="S226" i="5"/>
  <c r="U308" i="5"/>
  <c r="V308" i="5" s="1"/>
  <c r="T283" i="5"/>
  <c r="S283" i="5"/>
  <c r="M283" i="5"/>
  <c r="Q103" i="5"/>
  <c r="Q62" i="5"/>
  <c r="U216" i="5"/>
  <c r="V216" i="5" s="1"/>
  <c r="M82" i="5"/>
  <c r="T82" i="5"/>
  <c r="S82" i="5"/>
  <c r="L131" i="5"/>
  <c r="T182" i="5"/>
  <c r="S182" i="5"/>
  <c r="M182" i="5"/>
  <c r="L153" i="5"/>
  <c r="Q31" i="5"/>
  <c r="S171" i="5"/>
  <c r="T171" i="5"/>
  <c r="U171" i="5" s="1"/>
  <c r="V171" i="5" s="1"/>
  <c r="M171" i="5"/>
  <c r="U250" i="5"/>
  <c r="V250" i="5" s="1"/>
  <c r="Q160" i="5"/>
  <c r="S79" i="5"/>
  <c r="T79" i="5"/>
  <c r="U79" i="5" s="1"/>
  <c r="V79" i="5" s="1"/>
  <c r="M79" i="5"/>
  <c r="L41" i="5"/>
  <c r="P159" i="5"/>
  <c r="R159" i="5" s="1"/>
  <c r="P137" i="5"/>
  <c r="I1" i="5"/>
  <c r="L48" i="5"/>
  <c r="P65" i="5"/>
  <c r="R65" i="5" s="1"/>
  <c r="T14" i="5"/>
  <c r="S14" i="5"/>
  <c r="M14" i="5"/>
  <c r="L46" i="5"/>
  <c r="P104" i="5"/>
  <c r="P69" i="5"/>
  <c r="P299" i="5"/>
  <c r="R299" i="5" s="1"/>
  <c r="P149" i="5"/>
  <c r="P232" i="5"/>
  <c r="R232" i="5" s="1"/>
  <c r="P205" i="5"/>
  <c r="R205" i="5" s="1"/>
  <c r="P268" i="5"/>
  <c r="R268" i="5" s="1"/>
  <c r="P388" i="5"/>
  <c r="R388" i="5" s="1"/>
  <c r="T181" i="5"/>
  <c r="S181" i="5"/>
  <c r="M181" i="5"/>
  <c r="L89" i="5"/>
  <c r="P92" i="5"/>
  <c r="R92" i="5" s="1"/>
  <c r="N56" i="11" l="1"/>
  <c r="M62" i="11"/>
  <c r="M21" i="11"/>
  <c r="N70" i="11"/>
  <c r="M22" i="11"/>
  <c r="Q29" i="5"/>
  <c r="U562" i="5"/>
  <c r="V562" i="5" s="1"/>
  <c r="U236" i="5"/>
  <c r="V236" i="5" s="1"/>
  <c r="Q1288" i="5"/>
  <c r="U443" i="5"/>
  <c r="V443" i="5" s="1"/>
  <c r="Q1172" i="5"/>
  <c r="Q171" i="5"/>
  <c r="U1172" i="5"/>
  <c r="V1172" i="5" s="1"/>
  <c r="U505" i="5"/>
  <c r="V505" i="5" s="1"/>
  <c r="Q505" i="5"/>
  <c r="U1646" i="5"/>
  <c r="V1646" i="5" s="1"/>
  <c r="Q1646" i="5"/>
  <c r="U1296" i="5"/>
  <c r="V1296" i="5" s="1"/>
  <c r="U1288" i="5"/>
  <c r="V1288" i="5" s="1"/>
  <c r="U1235" i="5"/>
  <c r="V1235" i="5" s="1"/>
  <c r="U1080" i="5"/>
  <c r="V1080" i="5" s="1"/>
  <c r="U1049" i="5"/>
  <c r="V1049" i="5" s="1"/>
  <c r="Q1376" i="5"/>
  <c r="U1524" i="5"/>
  <c r="V1524" i="5" s="1"/>
  <c r="Q443" i="5"/>
  <c r="Q556" i="5"/>
  <c r="Q1036" i="5"/>
  <c r="U747" i="5"/>
  <c r="V747" i="5" s="1"/>
  <c r="Q287" i="5"/>
  <c r="U1240" i="5"/>
  <c r="V1240" i="5" s="1"/>
  <c r="U287" i="5"/>
  <c r="V287" i="5" s="1"/>
  <c r="U1093" i="5"/>
  <c r="V1093" i="5" s="1"/>
  <c r="Q1125" i="5"/>
  <c r="Q1296" i="5"/>
  <c r="U524" i="5"/>
  <c r="V524" i="5" s="1"/>
  <c r="Q386" i="5"/>
  <c r="U645" i="5"/>
  <c r="V645" i="5" s="1"/>
  <c r="U1448" i="5"/>
  <c r="V1448" i="5" s="1"/>
  <c r="U486" i="5"/>
  <c r="V486" i="5" s="1"/>
  <c r="R486" i="5"/>
  <c r="U863" i="5"/>
  <c r="V863" i="5" s="1"/>
  <c r="R863" i="5"/>
  <c r="U1588" i="5"/>
  <c r="V1588" i="5" s="1"/>
  <c r="R1588" i="5"/>
  <c r="U1015" i="5"/>
  <c r="V1015" i="5" s="1"/>
  <c r="R1015" i="5"/>
  <c r="U668" i="5"/>
  <c r="V668" i="5" s="1"/>
  <c r="R668" i="5"/>
  <c r="U294" i="5"/>
  <c r="V294" i="5" s="1"/>
  <c r="R294" i="5"/>
  <c r="U1457" i="5"/>
  <c r="V1457" i="5" s="1"/>
  <c r="R1457" i="5"/>
  <c r="U779" i="5"/>
  <c r="V779" i="5" s="1"/>
  <c r="R779" i="5"/>
  <c r="Q1660" i="5"/>
  <c r="U702" i="5"/>
  <c r="V702" i="5" s="1"/>
  <c r="R702" i="5"/>
  <c r="Q682" i="5"/>
  <c r="R682" i="5"/>
  <c r="Q1653" i="5"/>
  <c r="R1653" i="5"/>
  <c r="Q363" i="5"/>
  <c r="R363" i="5"/>
  <c r="U690" i="5"/>
  <c r="V690" i="5" s="1"/>
  <c r="R690" i="5"/>
  <c r="Q1747" i="5"/>
  <c r="R1747" i="5"/>
  <c r="Q365" i="5"/>
  <c r="R365" i="5"/>
  <c r="Q432" i="5"/>
  <c r="R432" i="5"/>
  <c r="Q99" i="5"/>
  <c r="R99" i="5"/>
  <c r="U681" i="5"/>
  <c r="V681" i="5" s="1"/>
  <c r="R681" i="5"/>
  <c r="Q1491" i="5"/>
  <c r="R1491" i="5"/>
  <c r="Q1111" i="5"/>
  <c r="R1111" i="5"/>
  <c r="U1544" i="5"/>
  <c r="V1544" i="5" s="1"/>
  <c r="R1544" i="5"/>
  <c r="Q774" i="5"/>
  <c r="R774" i="5"/>
  <c r="U1129" i="5"/>
  <c r="V1129" i="5" s="1"/>
  <c r="R1129" i="5"/>
  <c r="Q649" i="5"/>
  <c r="R649" i="5"/>
  <c r="U1050" i="5"/>
  <c r="V1050" i="5" s="1"/>
  <c r="R1050" i="5"/>
  <c r="U1206" i="5"/>
  <c r="V1206" i="5" s="1"/>
  <c r="R1206" i="5"/>
  <c r="U1682" i="5"/>
  <c r="V1682" i="5" s="1"/>
  <c r="R1682" i="5"/>
  <c r="Q492" i="5"/>
  <c r="R492" i="5"/>
  <c r="U69" i="5"/>
  <c r="V69" i="5" s="1"/>
  <c r="R69" i="5"/>
  <c r="U1239" i="5"/>
  <c r="V1239" i="5" s="1"/>
  <c r="R1239" i="5"/>
  <c r="U945" i="5"/>
  <c r="V945" i="5" s="1"/>
  <c r="R945" i="5"/>
  <c r="U198" i="5"/>
  <c r="V198" i="5" s="1"/>
  <c r="U665" i="5"/>
  <c r="V665" i="5" s="1"/>
  <c r="R665" i="5"/>
  <c r="U173" i="5"/>
  <c r="V173" i="5" s="1"/>
  <c r="R173" i="5"/>
  <c r="U923" i="5"/>
  <c r="V923" i="5" s="1"/>
  <c r="R923" i="5"/>
  <c r="U378" i="5"/>
  <c r="V378" i="5" s="1"/>
  <c r="R378" i="5"/>
  <c r="U1612" i="5"/>
  <c r="V1612" i="5" s="1"/>
  <c r="R1612" i="5"/>
  <c r="U909" i="5"/>
  <c r="V909" i="5" s="1"/>
  <c r="R909" i="5"/>
  <c r="U462" i="5"/>
  <c r="V462" i="5" s="1"/>
  <c r="R462" i="5"/>
  <c r="U1647" i="5"/>
  <c r="V1647" i="5" s="1"/>
  <c r="R1647" i="5"/>
  <c r="U1705" i="5"/>
  <c r="V1705" i="5" s="1"/>
  <c r="R1705" i="5"/>
  <c r="U1028" i="5"/>
  <c r="V1028" i="5" s="1"/>
  <c r="R1028" i="5"/>
  <c r="U575" i="5"/>
  <c r="V575" i="5" s="1"/>
  <c r="R575" i="5"/>
  <c r="U413" i="5"/>
  <c r="V413" i="5" s="1"/>
  <c r="R413" i="5"/>
  <c r="U1614" i="5"/>
  <c r="V1614" i="5" s="1"/>
  <c r="R1614" i="5"/>
  <c r="Q1303" i="5"/>
  <c r="R1303" i="5"/>
  <c r="Q998" i="5"/>
  <c r="R998" i="5"/>
  <c r="Q737" i="5"/>
  <c r="R737" i="5"/>
  <c r="Q675" i="5"/>
  <c r="R675" i="5"/>
  <c r="Q364" i="5"/>
  <c r="R364" i="5"/>
  <c r="U1378" i="5"/>
  <c r="V1378" i="5" s="1"/>
  <c r="R1378" i="5"/>
  <c r="Q1677" i="5"/>
  <c r="R1677" i="5"/>
  <c r="Q891" i="5"/>
  <c r="R891" i="5"/>
  <c r="U1690" i="5"/>
  <c r="V1690" i="5" s="1"/>
  <c r="R1690" i="5"/>
  <c r="Q1227" i="5"/>
  <c r="R1227" i="5"/>
  <c r="U589" i="5"/>
  <c r="V589" i="5" s="1"/>
  <c r="R589" i="5"/>
  <c r="Q1290" i="5"/>
  <c r="R1290" i="5"/>
  <c r="U1314" i="5"/>
  <c r="V1314" i="5" s="1"/>
  <c r="R1314" i="5"/>
  <c r="Q868" i="5"/>
  <c r="R868" i="5"/>
  <c r="U525" i="5"/>
  <c r="V525" i="5" s="1"/>
  <c r="R525" i="5"/>
  <c r="U1658" i="5"/>
  <c r="V1658" i="5" s="1"/>
  <c r="R1658" i="5"/>
  <c r="U876" i="5"/>
  <c r="V876" i="5" s="1"/>
  <c r="R876" i="5"/>
  <c r="U1717" i="5"/>
  <c r="V1717" i="5" s="1"/>
  <c r="R1717" i="5"/>
  <c r="U1037" i="5"/>
  <c r="V1037" i="5" s="1"/>
  <c r="R1037" i="5"/>
  <c r="U963" i="5"/>
  <c r="V963" i="5" s="1"/>
  <c r="R963" i="5"/>
  <c r="U1266" i="5"/>
  <c r="V1266" i="5" s="1"/>
  <c r="R1266" i="5"/>
  <c r="U699" i="5"/>
  <c r="V699" i="5" s="1"/>
  <c r="R699" i="5"/>
  <c r="U647" i="5"/>
  <c r="V647" i="5" s="1"/>
  <c r="R647" i="5"/>
  <c r="U312" i="5"/>
  <c r="V312" i="5" s="1"/>
  <c r="R312" i="5"/>
  <c r="U1349" i="5"/>
  <c r="V1349" i="5" s="1"/>
  <c r="R1349" i="5"/>
  <c r="U724" i="5"/>
  <c r="V724" i="5" s="1"/>
  <c r="R724" i="5"/>
  <c r="U1381" i="5"/>
  <c r="V1381" i="5" s="1"/>
  <c r="U270" i="5"/>
  <c r="V270" i="5" s="1"/>
  <c r="R270" i="5"/>
  <c r="U37" i="5"/>
  <c r="V37" i="5" s="1"/>
  <c r="R37" i="5"/>
  <c r="U1576" i="5"/>
  <c r="V1576" i="5" s="1"/>
  <c r="R1576" i="5"/>
  <c r="U336" i="5"/>
  <c r="V336" i="5" s="1"/>
  <c r="R336" i="5"/>
  <c r="U366" i="5"/>
  <c r="V366" i="5" s="1"/>
  <c r="R366" i="5"/>
  <c r="U1596" i="5"/>
  <c r="V1596" i="5" s="1"/>
  <c r="R1596" i="5"/>
  <c r="U981" i="5"/>
  <c r="V981" i="5" s="1"/>
  <c r="R981" i="5"/>
  <c r="U637" i="5"/>
  <c r="V637" i="5" s="1"/>
  <c r="R637" i="5"/>
  <c r="U1205" i="5"/>
  <c r="V1205" i="5" s="1"/>
  <c r="R1205" i="5"/>
  <c r="Q1107" i="5"/>
  <c r="R1107" i="5"/>
  <c r="Q552" i="5"/>
  <c r="R552" i="5"/>
  <c r="Q736" i="5"/>
  <c r="R736" i="5"/>
  <c r="U347" i="5"/>
  <c r="V347" i="5" s="1"/>
  <c r="R347" i="5"/>
  <c r="Q1746" i="5"/>
  <c r="R1746" i="5"/>
  <c r="Q949" i="5"/>
  <c r="R949" i="5"/>
  <c r="Q467" i="5"/>
  <c r="R467" i="5"/>
  <c r="Q1173" i="5"/>
  <c r="R1173" i="5"/>
  <c r="U1108" i="5"/>
  <c r="V1108" i="5" s="1"/>
  <c r="R1108" i="5"/>
  <c r="Q1509" i="5"/>
  <c r="R1509" i="5"/>
  <c r="U1202" i="5"/>
  <c r="V1202" i="5" s="1"/>
  <c r="R1202" i="5"/>
  <c r="Q1222" i="5"/>
  <c r="R1222" i="5"/>
  <c r="U648" i="5"/>
  <c r="V648" i="5" s="1"/>
  <c r="R648" i="5"/>
  <c r="U881" i="5"/>
  <c r="V881" i="5" s="1"/>
  <c r="R881" i="5"/>
  <c r="U684" i="5"/>
  <c r="V684" i="5" s="1"/>
  <c r="R684" i="5"/>
  <c r="Q1713" i="5"/>
  <c r="R1713" i="5"/>
  <c r="U893" i="5"/>
  <c r="V893" i="5" s="1"/>
  <c r="R893" i="5"/>
  <c r="Q522" i="5"/>
  <c r="R522" i="5"/>
  <c r="Q1006" i="5"/>
  <c r="R1006" i="5"/>
  <c r="Q1060" i="5"/>
  <c r="R1060" i="5"/>
  <c r="U980" i="5"/>
  <c r="V980" i="5" s="1"/>
  <c r="R980" i="5"/>
  <c r="Q569" i="5"/>
  <c r="R569" i="5"/>
  <c r="U611" i="5"/>
  <c r="V611" i="5" s="1"/>
  <c r="R611" i="5"/>
  <c r="U81" i="5"/>
  <c r="V81" i="5" s="1"/>
  <c r="R81" i="5"/>
  <c r="U1445" i="5"/>
  <c r="V1445" i="5" s="1"/>
  <c r="R1445" i="5"/>
  <c r="U381" i="5"/>
  <c r="V381" i="5" s="1"/>
  <c r="R381" i="5"/>
  <c r="U1490" i="5"/>
  <c r="V1490" i="5" s="1"/>
  <c r="R1490" i="5"/>
  <c r="U572" i="5"/>
  <c r="V572" i="5" s="1"/>
  <c r="R572" i="5"/>
  <c r="U1579" i="5"/>
  <c r="V1579" i="5" s="1"/>
  <c r="R1579" i="5"/>
  <c r="U73" i="5"/>
  <c r="V73" i="5" s="1"/>
  <c r="R73" i="5"/>
  <c r="U1322" i="5"/>
  <c r="V1322" i="5" s="1"/>
  <c r="R1322" i="5"/>
  <c r="U986" i="5"/>
  <c r="V986" i="5" s="1"/>
  <c r="R986" i="5"/>
  <c r="U517" i="5"/>
  <c r="V517" i="5" s="1"/>
  <c r="R517" i="5"/>
  <c r="U965" i="5"/>
  <c r="V965" i="5" s="1"/>
  <c r="R965" i="5"/>
  <c r="U846" i="5"/>
  <c r="V846" i="5" s="1"/>
  <c r="R846" i="5"/>
  <c r="U329" i="5"/>
  <c r="V329" i="5" s="1"/>
  <c r="R329" i="5"/>
  <c r="U1213" i="5"/>
  <c r="V1213" i="5" s="1"/>
  <c r="R1213" i="5"/>
  <c r="U1145" i="5"/>
  <c r="V1145" i="5" s="1"/>
  <c r="R1145" i="5"/>
  <c r="U654" i="5"/>
  <c r="V654" i="5" s="1"/>
  <c r="R654" i="5"/>
  <c r="Q1591" i="5"/>
  <c r="R1591" i="5"/>
  <c r="Q778" i="5"/>
  <c r="R778" i="5"/>
  <c r="Q1493" i="5"/>
  <c r="R1493" i="5"/>
  <c r="Q1306" i="5"/>
  <c r="R1306" i="5"/>
  <c r="U1156" i="5"/>
  <c r="V1156" i="5" s="1"/>
  <c r="R1156" i="5"/>
  <c r="U1082" i="5"/>
  <c r="V1082" i="5" s="1"/>
  <c r="R1082" i="5"/>
  <c r="Q860" i="5"/>
  <c r="R860" i="5"/>
  <c r="Q1368" i="5"/>
  <c r="R1368" i="5"/>
  <c r="Q657" i="5"/>
  <c r="R657" i="5"/>
  <c r="Q1456" i="5"/>
  <c r="R1456" i="5"/>
  <c r="Q587" i="5"/>
  <c r="R587" i="5"/>
  <c r="U1016" i="5"/>
  <c r="V1016" i="5" s="1"/>
  <c r="R1016" i="5"/>
  <c r="Q389" i="5"/>
  <c r="R389" i="5"/>
  <c r="Q694" i="5"/>
  <c r="R694" i="5"/>
  <c r="U848" i="5"/>
  <c r="V848" i="5" s="1"/>
  <c r="R848" i="5"/>
  <c r="Q1118" i="5"/>
  <c r="R1118" i="5"/>
  <c r="Q1714" i="5"/>
  <c r="R1714" i="5"/>
  <c r="U1547" i="5"/>
  <c r="V1547" i="5" s="1"/>
  <c r="R1547" i="5"/>
  <c r="U803" i="5"/>
  <c r="V803" i="5" s="1"/>
  <c r="R803" i="5"/>
  <c r="U1180" i="5"/>
  <c r="V1180" i="5" s="1"/>
  <c r="R1180" i="5"/>
  <c r="U625" i="5"/>
  <c r="V625" i="5" s="1"/>
  <c r="R625" i="5"/>
  <c r="U551" i="5"/>
  <c r="V551" i="5" s="1"/>
  <c r="R551" i="5"/>
  <c r="U1604" i="5"/>
  <c r="V1604" i="5" s="1"/>
  <c r="R1604" i="5"/>
  <c r="U1211" i="5"/>
  <c r="V1211" i="5" s="1"/>
  <c r="R1211" i="5"/>
  <c r="U776" i="5"/>
  <c r="V776" i="5" s="1"/>
  <c r="R776" i="5"/>
  <c r="U943" i="5"/>
  <c r="V943" i="5" s="1"/>
  <c r="R943" i="5"/>
  <c r="U117" i="5"/>
  <c r="V117" i="5" s="1"/>
  <c r="R117" i="5"/>
  <c r="U245" i="5"/>
  <c r="V245" i="5" s="1"/>
  <c r="R245" i="5"/>
  <c r="U288" i="5"/>
  <c r="V288" i="5" s="1"/>
  <c r="R288" i="5"/>
  <c r="U1140" i="5"/>
  <c r="V1140" i="5" s="1"/>
  <c r="R1140" i="5"/>
  <c r="U837" i="5"/>
  <c r="V837" i="5" s="1"/>
  <c r="R837" i="5"/>
  <c r="U1685" i="5"/>
  <c r="V1685" i="5" s="1"/>
  <c r="R1685" i="5"/>
  <c r="U644" i="5"/>
  <c r="V644" i="5" s="1"/>
  <c r="R644" i="5"/>
  <c r="Q1120" i="5"/>
  <c r="R1120" i="5"/>
  <c r="Q148" i="5"/>
  <c r="R148" i="5"/>
  <c r="Q944" i="5"/>
  <c r="R944" i="5"/>
  <c r="U597" i="5"/>
  <c r="V597" i="5" s="1"/>
  <c r="R597" i="5"/>
  <c r="Q1748" i="5"/>
  <c r="R1748" i="5"/>
  <c r="Q190" i="5"/>
  <c r="R190" i="5"/>
  <c r="U814" i="5"/>
  <c r="V814" i="5" s="1"/>
  <c r="R814" i="5"/>
  <c r="Q426" i="5"/>
  <c r="R426" i="5"/>
  <c r="U1583" i="5"/>
  <c r="V1583" i="5" s="1"/>
  <c r="R1583" i="5"/>
  <c r="U912" i="5"/>
  <c r="V912" i="5" s="1"/>
  <c r="R912" i="5"/>
  <c r="U1009" i="5"/>
  <c r="V1009" i="5" s="1"/>
  <c r="R1009" i="5"/>
  <c r="Q453" i="5"/>
  <c r="R453" i="5"/>
  <c r="U1620" i="5"/>
  <c r="V1620" i="5" s="1"/>
  <c r="R1620" i="5"/>
  <c r="U816" i="5"/>
  <c r="V816" i="5" s="1"/>
  <c r="R816" i="5"/>
  <c r="Q368" i="5"/>
  <c r="R368" i="5"/>
  <c r="Q1404" i="5"/>
  <c r="R1404" i="5"/>
  <c r="Q1666" i="5"/>
  <c r="R1666" i="5"/>
  <c r="U734" i="5"/>
  <c r="V734" i="5" s="1"/>
  <c r="R734" i="5"/>
  <c r="U582" i="5"/>
  <c r="V582" i="5" s="1"/>
  <c r="R582" i="5"/>
  <c r="U137" i="5"/>
  <c r="V137" i="5" s="1"/>
  <c r="R137" i="5"/>
  <c r="U1631" i="5"/>
  <c r="V1631" i="5" s="1"/>
  <c r="R1631" i="5"/>
  <c r="U1088" i="5"/>
  <c r="V1088" i="5" s="1"/>
  <c r="R1088" i="5"/>
  <c r="U202" i="5"/>
  <c r="V202" i="5" s="1"/>
  <c r="R202" i="5"/>
  <c r="U179" i="5"/>
  <c r="V179" i="5" s="1"/>
  <c r="R179" i="5"/>
  <c r="U1478" i="5"/>
  <c r="V1478" i="5" s="1"/>
  <c r="R1478" i="5"/>
  <c r="U258" i="5"/>
  <c r="V258" i="5" s="1"/>
  <c r="R258" i="5"/>
  <c r="Q1138" i="5"/>
  <c r="R1138" i="5"/>
  <c r="Q416" i="5"/>
  <c r="R416" i="5"/>
  <c r="Q261" i="5"/>
  <c r="R261" i="5"/>
  <c r="Q1453" i="5"/>
  <c r="R1453" i="5"/>
  <c r="Q1081" i="5"/>
  <c r="R1081" i="5"/>
  <c r="Q283" i="5"/>
  <c r="R283" i="5"/>
  <c r="Q962" i="5"/>
  <c r="R962" i="5"/>
  <c r="U565" i="5"/>
  <c r="V565" i="5" s="1"/>
  <c r="R565" i="5"/>
  <c r="Q739" i="5"/>
  <c r="R739" i="5"/>
  <c r="U1323" i="5"/>
  <c r="V1323" i="5" s="1"/>
  <c r="R1323" i="5"/>
  <c r="U977" i="5"/>
  <c r="V977" i="5" s="1"/>
  <c r="R977" i="5"/>
  <c r="Q189" i="5"/>
  <c r="R189" i="5"/>
  <c r="U924" i="5"/>
  <c r="V924" i="5" s="1"/>
  <c r="R924" i="5"/>
  <c r="U1503" i="5"/>
  <c r="V1503" i="5" s="1"/>
  <c r="R1503" i="5"/>
  <c r="U1567" i="5"/>
  <c r="V1567" i="5" s="1"/>
  <c r="R1567" i="5"/>
  <c r="Q751" i="5"/>
  <c r="R751" i="5"/>
  <c r="Q217" i="5"/>
  <c r="R217" i="5"/>
  <c r="Q622" i="5"/>
  <c r="R622" i="5"/>
  <c r="Q1517" i="5"/>
  <c r="R1517" i="5"/>
  <c r="U902" i="5"/>
  <c r="V902" i="5" s="1"/>
  <c r="R902" i="5"/>
  <c r="Q396" i="5"/>
  <c r="R396" i="5"/>
  <c r="U1158" i="5"/>
  <c r="V1158" i="5" s="1"/>
  <c r="R1158" i="5"/>
  <c r="U897" i="5"/>
  <c r="V897" i="5" s="1"/>
  <c r="R897" i="5"/>
  <c r="U348" i="5"/>
  <c r="V348" i="5" s="1"/>
  <c r="R348" i="5"/>
  <c r="U1500" i="5"/>
  <c r="V1500" i="5" s="1"/>
  <c r="R1500" i="5"/>
  <c r="U341" i="5"/>
  <c r="V341" i="5" s="1"/>
  <c r="R341" i="5"/>
  <c r="U529" i="5"/>
  <c r="V529" i="5" s="1"/>
  <c r="R529" i="5"/>
  <c r="U1442" i="5"/>
  <c r="V1442" i="5" s="1"/>
  <c r="R1442" i="5"/>
  <c r="U1731" i="5"/>
  <c r="V1731" i="5" s="1"/>
  <c r="R1731" i="5"/>
  <c r="U1328" i="5"/>
  <c r="V1328" i="5" s="1"/>
  <c r="R1328" i="5"/>
  <c r="U1179" i="5"/>
  <c r="V1179" i="5" s="1"/>
  <c r="R1179" i="5"/>
  <c r="U1201" i="5"/>
  <c r="V1201" i="5" s="1"/>
  <c r="R1201" i="5"/>
  <c r="U293" i="5"/>
  <c r="V293" i="5" s="1"/>
  <c r="R293" i="5"/>
  <c r="U1366" i="5"/>
  <c r="V1366" i="5" s="1"/>
  <c r="R1366" i="5"/>
  <c r="U301" i="5"/>
  <c r="V301" i="5" s="1"/>
  <c r="R301" i="5"/>
  <c r="U821" i="5"/>
  <c r="V821" i="5" s="1"/>
  <c r="R821" i="5"/>
  <c r="U390" i="5"/>
  <c r="V390" i="5" s="1"/>
  <c r="R390" i="5"/>
  <c r="Q44" i="5"/>
  <c r="R44" i="5"/>
  <c r="U1485" i="5"/>
  <c r="V1485" i="5" s="1"/>
  <c r="R1485" i="5"/>
  <c r="Q1115" i="5"/>
  <c r="R1115" i="5"/>
  <c r="Q401" i="5"/>
  <c r="R401" i="5"/>
  <c r="Q1033" i="5"/>
  <c r="R1033" i="5"/>
  <c r="Q820" i="5"/>
  <c r="R820" i="5"/>
  <c r="Q1042" i="5"/>
  <c r="R1042" i="5"/>
  <c r="Q1475" i="5"/>
  <c r="R1475" i="5"/>
  <c r="U1396" i="5"/>
  <c r="V1396" i="5" s="1"/>
  <c r="R1396" i="5"/>
  <c r="Q35" i="5"/>
  <c r="R35" i="5"/>
  <c r="Q533" i="5"/>
  <c r="R533" i="5"/>
  <c r="U1110" i="5"/>
  <c r="V1110" i="5" s="1"/>
  <c r="R1110" i="5"/>
  <c r="Q481" i="5"/>
  <c r="R481" i="5"/>
  <c r="Q857" i="5"/>
  <c r="R857" i="5"/>
  <c r="Q1556" i="5"/>
  <c r="R1556" i="5"/>
  <c r="Q905" i="5"/>
  <c r="R905" i="5"/>
  <c r="Q420" i="5"/>
  <c r="R420" i="5"/>
  <c r="U1425" i="5"/>
  <c r="V1425" i="5" s="1"/>
  <c r="R1425" i="5"/>
  <c r="U1434" i="5"/>
  <c r="V1434" i="5" s="1"/>
  <c r="R1434" i="5"/>
  <c r="Q818" i="5"/>
  <c r="R818" i="5"/>
  <c r="U941" i="5"/>
  <c r="V941" i="5" s="1"/>
  <c r="R941" i="5"/>
  <c r="U835" i="5"/>
  <c r="V835" i="5" s="1"/>
  <c r="R835" i="5"/>
  <c r="Q976" i="5"/>
  <c r="R976" i="5"/>
  <c r="U149" i="5"/>
  <c r="V149" i="5" s="1"/>
  <c r="R149" i="5"/>
  <c r="U459" i="5"/>
  <c r="V459" i="5" s="1"/>
  <c r="R459" i="5"/>
  <c r="U910" i="5"/>
  <c r="V910" i="5" s="1"/>
  <c r="R910" i="5"/>
  <c r="U279" i="5"/>
  <c r="V279" i="5" s="1"/>
  <c r="R279" i="5"/>
  <c r="U720" i="5"/>
  <c r="V720" i="5" s="1"/>
  <c r="R720" i="5"/>
  <c r="U1132" i="5"/>
  <c r="V1132" i="5" s="1"/>
  <c r="R1132" i="5"/>
  <c r="U281" i="5"/>
  <c r="V281" i="5" s="1"/>
  <c r="R281" i="5"/>
  <c r="U1401" i="5"/>
  <c r="V1401" i="5" s="1"/>
  <c r="R1401" i="5"/>
  <c r="U233" i="5"/>
  <c r="V233" i="5" s="1"/>
  <c r="R233" i="5"/>
  <c r="U1673" i="5"/>
  <c r="V1673" i="5" s="1"/>
  <c r="R1673" i="5"/>
  <c r="U504" i="5"/>
  <c r="V504" i="5" s="1"/>
  <c r="R504" i="5"/>
  <c r="U309" i="5"/>
  <c r="V309" i="5" s="1"/>
  <c r="R309" i="5"/>
  <c r="U1283" i="5"/>
  <c r="V1283" i="5" s="1"/>
  <c r="R1283" i="5"/>
  <c r="U1079" i="5"/>
  <c r="V1079" i="5" s="1"/>
  <c r="R1079" i="5"/>
  <c r="Q1415" i="5"/>
  <c r="R1415" i="5"/>
  <c r="Q581" i="5"/>
  <c r="R581" i="5"/>
  <c r="Q17" i="5"/>
  <c r="R17" i="5"/>
  <c r="Q827" i="5"/>
  <c r="R827" i="5"/>
  <c r="Q1619" i="5"/>
  <c r="R1619" i="5"/>
  <c r="U520" i="5"/>
  <c r="V520" i="5" s="1"/>
  <c r="R520" i="5"/>
  <c r="Q781" i="5"/>
  <c r="R781" i="5"/>
  <c r="Q1465" i="5"/>
  <c r="R1465" i="5"/>
  <c r="U1261" i="5"/>
  <c r="V1261" i="5" s="1"/>
  <c r="R1261" i="5"/>
  <c r="U840" i="5"/>
  <c r="V840" i="5" s="1"/>
  <c r="R840" i="5"/>
  <c r="U990" i="5"/>
  <c r="V990" i="5" s="1"/>
  <c r="R990" i="5"/>
  <c r="U1586" i="5"/>
  <c r="V1586" i="5" s="1"/>
  <c r="R1586" i="5"/>
  <c r="U1667" i="5"/>
  <c r="V1667" i="5" s="1"/>
  <c r="R1667" i="5"/>
  <c r="U411" i="5"/>
  <c r="V411" i="5" s="1"/>
  <c r="R411" i="5"/>
  <c r="U1159" i="5"/>
  <c r="V1159" i="5" s="1"/>
  <c r="R1159" i="5"/>
  <c r="U660" i="5"/>
  <c r="V660" i="5" s="1"/>
  <c r="R660" i="5"/>
  <c r="Q1443" i="5"/>
  <c r="R1443" i="5"/>
  <c r="U1019" i="5"/>
  <c r="V1019" i="5" s="1"/>
  <c r="R1019" i="5"/>
  <c r="U1745" i="5"/>
  <c r="V1745" i="5" s="1"/>
  <c r="R1745" i="5"/>
  <c r="U555" i="5"/>
  <c r="V555" i="5" s="1"/>
  <c r="R555" i="5"/>
  <c r="U1385" i="5"/>
  <c r="V1385" i="5" s="1"/>
  <c r="R1385" i="5"/>
  <c r="U1023" i="5"/>
  <c r="V1023" i="5" s="1"/>
  <c r="R1023" i="5"/>
  <c r="U1308" i="5"/>
  <c r="V1308" i="5" s="1"/>
  <c r="R1308" i="5"/>
  <c r="Q70" i="5"/>
  <c r="R70" i="5"/>
  <c r="Q1664" i="5"/>
  <c r="R1664" i="5"/>
  <c r="Q825" i="5"/>
  <c r="R825" i="5"/>
  <c r="Q935" i="5"/>
  <c r="R935" i="5"/>
  <c r="Q242" i="5"/>
  <c r="R242" i="5"/>
  <c r="U650" i="5"/>
  <c r="V650" i="5" s="1"/>
  <c r="R650" i="5"/>
  <c r="U1523" i="5"/>
  <c r="V1523" i="5" s="1"/>
  <c r="R1523" i="5"/>
  <c r="Q1398" i="5"/>
  <c r="R1398" i="5"/>
  <c r="U1400" i="5"/>
  <c r="V1400" i="5" s="1"/>
  <c r="R1400" i="5"/>
  <c r="U978" i="5"/>
  <c r="V978" i="5" s="1"/>
  <c r="R978" i="5"/>
  <c r="U458" i="5"/>
  <c r="V458" i="5" s="1"/>
  <c r="R458" i="5"/>
  <c r="U231" i="5"/>
  <c r="V231" i="5" s="1"/>
  <c r="R231" i="5"/>
  <c r="Q1477" i="5"/>
  <c r="R1477" i="5"/>
  <c r="U858" i="5"/>
  <c r="V858" i="5" s="1"/>
  <c r="R858" i="5"/>
  <c r="U1639" i="5"/>
  <c r="V1639" i="5" s="1"/>
  <c r="R1639" i="5"/>
  <c r="U888" i="5"/>
  <c r="V888" i="5" s="1"/>
  <c r="R888" i="5"/>
  <c r="U429" i="5"/>
  <c r="V429" i="5" s="1"/>
  <c r="R429" i="5"/>
  <c r="Q1431" i="5"/>
  <c r="R1431" i="5"/>
  <c r="U1510" i="5"/>
  <c r="V1510" i="5" s="1"/>
  <c r="R1510" i="5"/>
  <c r="U104" i="5"/>
  <c r="V104" i="5" s="1"/>
  <c r="R104" i="5"/>
  <c r="U463" i="5"/>
  <c r="V463" i="5" s="1"/>
  <c r="R463" i="5"/>
  <c r="U1693" i="5"/>
  <c r="V1693" i="5" s="1"/>
  <c r="R1693" i="5"/>
  <c r="U353" i="5"/>
  <c r="V353" i="5" s="1"/>
  <c r="R353" i="5"/>
  <c r="U608" i="5"/>
  <c r="V608" i="5" s="1"/>
  <c r="R608" i="5"/>
  <c r="U282" i="5"/>
  <c r="V282" i="5" s="1"/>
  <c r="R282" i="5"/>
  <c r="U560" i="5"/>
  <c r="V560" i="5" s="1"/>
  <c r="R560" i="5"/>
  <c r="U825" i="5"/>
  <c r="V825" i="5" s="1"/>
  <c r="U234" i="5"/>
  <c r="V234" i="5" s="1"/>
  <c r="R234" i="5"/>
  <c r="U1313" i="5"/>
  <c r="V1313" i="5" s="1"/>
  <c r="R1313" i="5"/>
  <c r="Q141" i="5"/>
  <c r="R141" i="5"/>
  <c r="Q992" i="5"/>
  <c r="R992" i="5"/>
  <c r="U1722" i="5"/>
  <c r="V1722" i="5" s="1"/>
  <c r="R1722" i="5"/>
  <c r="Q1699" i="5"/>
  <c r="R1699" i="5"/>
  <c r="Q785" i="5"/>
  <c r="R785" i="5"/>
  <c r="Q603" i="5"/>
  <c r="R603" i="5"/>
  <c r="Q1634" i="5"/>
  <c r="R1634" i="5"/>
  <c r="U405" i="5"/>
  <c r="V405" i="5" s="1"/>
  <c r="R405" i="5"/>
  <c r="U1047" i="5"/>
  <c r="V1047" i="5" s="1"/>
  <c r="R1047" i="5"/>
  <c r="Q1698" i="5"/>
  <c r="R1698" i="5"/>
  <c r="Q1499" i="5"/>
  <c r="R1499" i="5"/>
  <c r="Q1344" i="5"/>
  <c r="R1344" i="5"/>
  <c r="U1516" i="5"/>
  <c r="V1516" i="5" s="1"/>
  <c r="R1516" i="5"/>
  <c r="Q55" i="5"/>
  <c r="R55" i="5"/>
  <c r="U1248" i="5"/>
  <c r="V1248" i="5" s="1"/>
  <c r="R1248" i="5"/>
  <c r="Q677" i="5"/>
  <c r="R677" i="5"/>
  <c r="U1338" i="5"/>
  <c r="V1338" i="5" s="1"/>
  <c r="R1338" i="5"/>
  <c r="U1741" i="5"/>
  <c r="V1741" i="5" s="1"/>
  <c r="R1741" i="5"/>
  <c r="U447" i="5"/>
  <c r="V447" i="5" s="1"/>
  <c r="R447" i="5"/>
  <c r="U1641" i="5"/>
  <c r="V1641" i="5" s="1"/>
  <c r="R1641" i="5"/>
  <c r="Q135" i="5"/>
  <c r="R135" i="5"/>
  <c r="U1084" i="5"/>
  <c r="V1084" i="5" s="1"/>
  <c r="R1084" i="5"/>
  <c r="U900" i="5"/>
  <c r="V900" i="5" s="1"/>
  <c r="R900" i="5"/>
  <c r="Q1732" i="5"/>
  <c r="R1732" i="5"/>
  <c r="U1394" i="5"/>
  <c r="V1394" i="5" s="1"/>
  <c r="R1394" i="5"/>
  <c r="U782" i="5"/>
  <c r="V782" i="5" s="1"/>
  <c r="R782" i="5"/>
  <c r="U1133" i="5"/>
  <c r="V1133" i="5" s="1"/>
  <c r="R1133" i="5"/>
  <c r="U1101" i="5"/>
  <c r="V1101" i="5" s="1"/>
  <c r="R1101" i="5"/>
  <c r="U921" i="5"/>
  <c r="V921" i="5" s="1"/>
  <c r="R921" i="5"/>
  <c r="U969" i="5"/>
  <c r="V969" i="5" s="1"/>
  <c r="R969" i="5"/>
  <c r="U577" i="5"/>
  <c r="V577" i="5" s="1"/>
  <c r="R577" i="5"/>
  <c r="U1739" i="5"/>
  <c r="V1739" i="5" s="1"/>
  <c r="R1739" i="5"/>
  <c r="U335" i="5"/>
  <c r="V335" i="5" s="1"/>
  <c r="R335" i="5"/>
  <c r="U1496" i="5"/>
  <c r="V1496" i="5" s="1"/>
  <c r="R1496" i="5"/>
  <c r="U1243" i="5"/>
  <c r="V1243" i="5" s="1"/>
  <c r="R1243" i="5"/>
  <c r="U1267" i="5"/>
  <c r="V1267" i="5" s="1"/>
  <c r="R1267" i="5"/>
  <c r="Q80" i="5"/>
  <c r="R80" i="5"/>
  <c r="U1584" i="5"/>
  <c r="V1584" i="5" s="1"/>
  <c r="R1584" i="5"/>
  <c r="Q635" i="5"/>
  <c r="R635" i="5"/>
  <c r="Q1444" i="5"/>
  <c r="R1444" i="5"/>
  <c r="Q1408" i="5"/>
  <c r="R1408" i="5"/>
  <c r="Q1640" i="5"/>
  <c r="R1640" i="5"/>
  <c r="Q519" i="5"/>
  <c r="R519" i="5"/>
  <c r="Q1177" i="5"/>
  <c r="R1177" i="5"/>
  <c r="U66" i="5"/>
  <c r="V66" i="5" s="1"/>
  <c r="R66" i="5"/>
  <c r="U1161" i="5"/>
  <c r="V1161" i="5" s="1"/>
  <c r="R1161" i="5"/>
  <c r="U466" i="5"/>
  <c r="V466" i="5" s="1"/>
  <c r="R466" i="5"/>
  <c r="U514" i="5"/>
  <c r="V514" i="5" s="1"/>
  <c r="R514" i="5"/>
  <c r="U948" i="5"/>
  <c r="V948" i="5" s="1"/>
  <c r="R948" i="5"/>
  <c r="Q126" i="5"/>
  <c r="R126" i="5"/>
  <c r="U1540" i="5"/>
  <c r="V1540" i="5" s="1"/>
  <c r="R1540" i="5"/>
  <c r="U1237" i="5"/>
  <c r="V1237" i="5" s="1"/>
  <c r="R1237" i="5"/>
  <c r="Q100" i="5"/>
  <c r="R100" i="5"/>
  <c r="Q717" i="5"/>
  <c r="R717" i="5"/>
  <c r="U1403" i="5"/>
  <c r="V1403" i="5" s="1"/>
  <c r="R1403" i="5"/>
  <c r="U721" i="5"/>
  <c r="V721" i="5" s="1"/>
  <c r="R721" i="5"/>
  <c r="U727" i="5"/>
  <c r="V727" i="5" s="1"/>
  <c r="R727" i="5"/>
  <c r="Q1687" i="5"/>
  <c r="R1687" i="5"/>
  <c r="U985" i="5"/>
  <c r="V985" i="5" s="1"/>
  <c r="R985" i="5"/>
  <c r="U1257" i="5"/>
  <c r="V1257" i="5" s="1"/>
  <c r="R1257" i="5"/>
  <c r="Q1098" i="5"/>
  <c r="R1098" i="5"/>
  <c r="U1216" i="5"/>
  <c r="V1216" i="5" s="1"/>
  <c r="R1216" i="5"/>
  <c r="U528" i="5"/>
  <c r="V528" i="5" s="1"/>
  <c r="R528" i="5"/>
  <c r="U833" i="5"/>
  <c r="V833" i="5" s="1"/>
  <c r="R833" i="5"/>
  <c r="U1618" i="5"/>
  <c r="V1618" i="5" s="1"/>
  <c r="R1618" i="5"/>
  <c r="U613" i="5"/>
  <c r="V613" i="5" s="1"/>
  <c r="R613" i="5"/>
  <c r="U1144" i="5"/>
  <c r="V1144" i="5" s="1"/>
  <c r="R1144" i="5"/>
  <c r="U1224" i="5"/>
  <c r="V1224" i="5" s="1"/>
  <c r="R1224" i="5"/>
  <c r="U583" i="5"/>
  <c r="V583" i="5" s="1"/>
  <c r="R583" i="5"/>
  <c r="U1324" i="5"/>
  <c r="V1324" i="5" s="1"/>
  <c r="R1324" i="5"/>
  <c r="U1668" i="5"/>
  <c r="V1668" i="5" s="1"/>
  <c r="R1668" i="5"/>
  <c r="U227" i="5"/>
  <c r="V227" i="5" s="1"/>
  <c r="R227" i="5"/>
  <c r="U1397" i="5"/>
  <c r="V1397" i="5" s="1"/>
  <c r="R1397" i="5"/>
  <c r="Q407" i="5"/>
  <c r="U1423" i="5"/>
  <c r="V1423" i="5" s="1"/>
  <c r="U1029" i="5"/>
  <c r="V1029" i="5" s="1"/>
  <c r="R1029" i="5"/>
  <c r="U1497" i="5"/>
  <c r="V1497" i="5" s="1"/>
  <c r="R1497" i="5"/>
  <c r="Q1238" i="5"/>
  <c r="R1238" i="5"/>
  <c r="U754" i="5"/>
  <c r="V754" i="5" s="1"/>
  <c r="R754" i="5"/>
  <c r="Q1519" i="5"/>
  <c r="R1519" i="5"/>
  <c r="Q1454" i="5"/>
  <c r="R1454" i="5"/>
  <c r="Q1533" i="5"/>
  <c r="R1533" i="5"/>
  <c r="Q854" i="5"/>
  <c r="R854" i="5"/>
  <c r="U1230" i="5"/>
  <c r="V1230" i="5" s="1"/>
  <c r="R1230" i="5"/>
  <c r="U1559" i="5"/>
  <c r="V1559" i="5" s="1"/>
  <c r="R1559" i="5"/>
  <c r="U1525" i="5"/>
  <c r="V1525" i="5" s="1"/>
  <c r="R1525" i="5"/>
  <c r="U1124" i="5"/>
  <c r="V1124" i="5" s="1"/>
  <c r="R1124" i="5"/>
  <c r="Q550" i="5"/>
  <c r="R550" i="5"/>
  <c r="U1555" i="5"/>
  <c r="V1555" i="5" s="1"/>
  <c r="R1555" i="5"/>
  <c r="U1613" i="5"/>
  <c r="V1613" i="5" s="1"/>
  <c r="R1613" i="5"/>
  <c r="U1632" i="5"/>
  <c r="V1632" i="5" s="1"/>
  <c r="R1632" i="5"/>
  <c r="Q730" i="5"/>
  <c r="R730" i="5"/>
  <c r="U1242" i="5"/>
  <c r="V1242" i="5" s="1"/>
  <c r="R1242" i="5"/>
  <c r="Q955" i="5"/>
  <c r="R955" i="5"/>
  <c r="U408" i="5"/>
  <c r="V408" i="5" s="1"/>
  <c r="R408" i="5"/>
  <c r="U1602" i="5"/>
  <c r="V1602" i="5" s="1"/>
  <c r="R1602" i="5"/>
  <c r="U629" i="5"/>
  <c r="V629" i="5" s="1"/>
  <c r="R629" i="5"/>
  <c r="U410" i="5"/>
  <c r="V410" i="5" s="1"/>
  <c r="U1078" i="5"/>
  <c r="V1078" i="5" s="1"/>
  <c r="U934" i="5"/>
  <c r="V934" i="5" s="1"/>
  <c r="U434" i="5"/>
  <c r="V434" i="5" s="1"/>
  <c r="U165" i="5"/>
  <c r="V165" i="5" s="1"/>
  <c r="U1098" i="5"/>
  <c r="V1098" i="5" s="1"/>
  <c r="N8" i="11"/>
  <c r="N15" i="11"/>
  <c r="M5" i="11"/>
  <c r="M49" i="11"/>
  <c r="M48" i="11"/>
  <c r="N3" i="11"/>
  <c r="U1738" i="5"/>
  <c r="V1738" i="5" s="1"/>
  <c r="Q728" i="5"/>
  <c r="U1699" i="5"/>
  <c r="V1699" i="5" s="1"/>
  <c r="U944" i="5"/>
  <c r="V944" i="5" s="1"/>
  <c r="U1730" i="5"/>
  <c r="V1730" i="5" s="1"/>
  <c r="U304" i="5"/>
  <c r="V304" i="5" s="1"/>
  <c r="U853" i="5"/>
  <c r="V853" i="5" s="1"/>
  <c r="U1152" i="5"/>
  <c r="V1152" i="5" s="1"/>
  <c r="U1446" i="5"/>
  <c r="V1446" i="5" s="1"/>
  <c r="U428" i="5"/>
  <c r="V428" i="5" s="1"/>
  <c r="Q1129" i="5"/>
  <c r="U1077" i="5"/>
  <c r="V1077" i="5" s="1"/>
  <c r="U687" i="5"/>
  <c r="V687" i="5" s="1"/>
  <c r="U746" i="5"/>
  <c r="V746" i="5" s="1"/>
  <c r="U730" i="5"/>
  <c r="V730" i="5" s="1"/>
  <c r="U1415" i="5"/>
  <c r="V1415" i="5" s="1"/>
  <c r="U322" i="5"/>
  <c r="V322" i="5" s="1"/>
  <c r="Q1159" i="5"/>
  <c r="Q525" i="5"/>
  <c r="U556" i="5"/>
  <c r="V556" i="5" s="1"/>
  <c r="Q1586" i="5"/>
  <c r="Q1257" i="5"/>
  <c r="U305" i="5"/>
  <c r="V305" i="5" s="1"/>
  <c r="U255" i="5"/>
  <c r="V255" i="5" s="1"/>
  <c r="U1024" i="5"/>
  <c r="V1024" i="5" s="1"/>
  <c r="U1605" i="5"/>
  <c r="V1605" i="5" s="1"/>
  <c r="Q1594" i="5"/>
  <c r="U1546" i="5"/>
  <c r="V1546" i="5" s="1"/>
  <c r="U818" i="5"/>
  <c r="V818" i="5" s="1"/>
  <c r="U1214" i="5"/>
  <c r="V1214" i="5" s="1"/>
  <c r="Q853" i="5"/>
  <c r="Q111" i="5"/>
  <c r="Q858" i="5"/>
  <c r="U657" i="5"/>
  <c r="V657" i="5" s="1"/>
  <c r="Q1078" i="5"/>
  <c r="U962" i="5"/>
  <c r="V962" i="5" s="1"/>
  <c r="U1746" i="5"/>
  <c r="V1746" i="5" s="1"/>
  <c r="Q1355" i="5"/>
  <c r="U880" i="5"/>
  <c r="V880" i="5" s="1"/>
  <c r="U905" i="5"/>
  <c r="V905" i="5" s="1"/>
  <c r="Q1730" i="5"/>
  <c r="U1189" i="5"/>
  <c r="V1189" i="5" s="1"/>
  <c r="Q1425" i="5"/>
  <c r="Q1189" i="5"/>
  <c r="Q1237" i="5"/>
  <c r="U811" i="5"/>
  <c r="V811" i="5" s="1"/>
  <c r="U820" i="5"/>
  <c r="V820" i="5" s="1"/>
  <c r="Q880" i="5"/>
  <c r="Q1204" i="5"/>
  <c r="Q1158" i="5"/>
  <c r="U925" i="5"/>
  <c r="V925" i="5" s="1"/>
  <c r="Q1648" i="5"/>
  <c r="Q1357" i="5"/>
  <c r="Q410" i="5"/>
  <c r="Q1152" i="5"/>
  <c r="U891" i="5"/>
  <c r="V891" i="5" s="1"/>
  <c r="Q1546" i="5"/>
  <c r="U593" i="5"/>
  <c r="V593" i="5" s="1"/>
  <c r="U670" i="5"/>
  <c r="V670" i="5" s="1"/>
  <c r="Q128" i="5"/>
  <c r="Q231" i="5"/>
  <c r="Q1639" i="5"/>
  <c r="Q1403" i="5"/>
  <c r="Q1314" i="5"/>
  <c r="Q1124" i="5"/>
  <c r="Q1054" i="5"/>
  <c r="Q985" i="5"/>
  <c r="Q1343" i="5"/>
  <c r="U396" i="5"/>
  <c r="V396" i="5" s="1"/>
  <c r="U722" i="5"/>
  <c r="V722" i="5" s="1"/>
  <c r="Q990" i="5"/>
  <c r="U467" i="5"/>
  <c r="V467" i="5" s="1"/>
  <c r="U432" i="5"/>
  <c r="V432" i="5" s="1"/>
  <c r="Q589" i="5"/>
  <c r="Q948" i="5"/>
  <c r="Q322" i="5"/>
  <c r="U649" i="5"/>
  <c r="V649" i="5" s="1"/>
  <c r="U976" i="5"/>
  <c r="V976" i="5" s="1"/>
  <c r="U1357" i="5"/>
  <c r="V1357" i="5" s="1"/>
  <c r="Q900" i="5"/>
  <c r="U728" i="5"/>
  <c r="V728" i="5" s="1"/>
  <c r="U241" i="5"/>
  <c r="V241" i="5" s="1"/>
  <c r="U1228" i="5"/>
  <c r="V1228" i="5" s="1"/>
  <c r="Q458" i="5"/>
  <c r="Q274" i="5"/>
  <c r="U904" i="5"/>
  <c r="V904" i="5" s="1"/>
  <c r="Q1690" i="5"/>
  <c r="Q605" i="5"/>
  <c r="U1411" i="5"/>
  <c r="V1411" i="5" s="1"/>
  <c r="U334" i="5"/>
  <c r="V334" i="5" s="1"/>
  <c r="Q524" i="5"/>
  <c r="U1290" i="5"/>
  <c r="V1290" i="5" s="1"/>
  <c r="Q74" i="5"/>
  <c r="Q881" i="5"/>
  <c r="U479" i="5"/>
  <c r="V479" i="5" s="1"/>
  <c r="U1035" i="5"/>
  <c r="V1035" i="5" s="1"/>
  <c r="U1355" i="5"/>
  <c r="V1355" i="5" s="1"/>
  <c r="U550" i="5"/>
  <c r="V550" i="5" s="1"/>
  <c r="U677" i="5"/>
  <c r="V677" i="5" s="1"/>
  <c r="U605" i="5"/>
  <c r="V605" i="5" s="1"/>
  <c r="U1594" i="5"/>
  <c r="V1594" i="5" s="1"/>
  <c r="U688" i="5"/>
  <c r="V688" i="5" s="1"/>
  <c r="Q777" i="5"/>
  <c r="U1706" i="5"/>
  <c r="V1706" i="5" s="1"/>
  <c r="U1115" i="5"/>
  <c r="V1115" i="5" s="1"/>
  <c r="U785" i="5"/>
  <c r="V785" i="5" s="1"/>
  <c r="U274" i="5"/>
  <c r="V274" i="5" s="1"/>
  <c r="Q1667" i="5"/>
  <c r="Q1077" i="5"/>
  <c r="Q1434" i="5"/>
  <c r="U420" i="5"/>
  <c r="V420" i="5" s="1"/>
  <c r="U635" i="5"/>
  <c r="V635" i="5" s="1"/>
  <c r="U570" i="5"/>
  <c r="V570" i="5" s="1"/>
  <c r="Q479" i="5"/>
  <c r="Q925" i="5"/>
  <c r="Q334" i="5"/>
  <c r="U1168" i="5"/>
  <c r="V1168" i="5" s="1"/>
  <c r="Q941" i="5"/>
  <c r="Q612" i="5"/>
  <c r="U1591" i="5"/>
  <c r="V1591" i="5" s="1"/>
  <c r="Q570" i="5"/>
  <c r="U961" i="5"/>
  <c r="V961" i="5" s="1"/>
  <c r="Q72" i="5"/>
  <c r="U1443" i="5"/>
  <c r="V1443" i="5" s="1"/>
  <c r="Q411" i="5"/>
  <c r="U1301" i="5"/>
  <c r="V1301" i="5" s="1"/>
  <c r="U1339" i="5"/>
  <c r="V1339" i="5" s="1"/>
  <c r="U151" i="5"/>
  <c r="V151" i="5" s="1"/>
  <c r="Q539" i="5"/>
  <c r="U1709" i="5"/>
  <c r="V1709" i="5" s="1"/>
  <c r="U854" i="5"/>
  <c r="V854" i="5" s="1"/>
  <c r="Q746" i="5"/>
  <c r="U100" i="5"/>
  <c r="V100" i="5" s="1"/>
  <c r="U830" i="5"/>
  <c r="V830" i="5" s="1"/>
  <c r="U761" i="5"/>
  <c r="V761" i="5" s="1"/>
  <c r="Q1738" i="5"/>
  <c r="U64" i="5"/>
  <c r="V64" i="5" s="1"/>
  <c r="U1452" i="5"/>
  <c r="V1452" i="5" s="1"/>
  <c r="Q593" i="5"/>
  <c r="Q650" i="5"/>
  <c r="Q563" i="5"/>
  <c r="Q903" i="5"/>
  <c r="U285" i="5"/>
  <c r="V285" i="5" s="1"/>
  <c r="U1063" i="5"/>
  <c r="V1063" i="5" s="1"/>
  <c r="U1143" i="5"/>
  <c r="V1143" i="5" s="1"/>
  <c r="Q673" i="5"/>
  <c r="U539" i="5"/>
  <c r="V539" i="5" s="1"/>
  <c r="U1393" i="5"/>
  <c r="V1393" i="5" s="1"/>
  <c r="U1074" i="5"/>
  <c r="V1074" i="5" s="1"/>
  <c r="U903" i="5"/>
  <c r="V903" i="5" s="1"/>
  <c r="U82" i="5"/>
  <c r="V82" i="5" s="1"/>
  <c r="U600" i="5"/>
  <c r="V600" i="5" s="1"/>
  <c r="Q753" i="5"/>
  <c r="U1406" i="5"/>
  <c r="V1406" i="5" s="1"/>
  <c r="U102" i="5"/>
  <c r="V102" i="5" s="1"/>
  <c r="U219" i="5"/>
  <c r="V219" i="5" s="1"/>
  <c r="U750" i="5"/>
  <c r="V750" i="5" s="1"/>
  <c r="Q1632" i="5"/>
  <c r="Q1722" i="5"/>
  <c r="Q597" i="5"/>
  <c r="Q1110" i="5"/>
  <c r="U949" i="5"/>
  <c r="V949" i="5" s="1"/>
  <c r="U1036" i="5"/>
  <c r="V1036" i="5" s="1"/>
  <c r="U1277" i="5"/>
  <c r="V1277" i="5" s="1"/>
  <c r="U261" i="5"/>
  <c r="V261" i="5" s="1"/>
  <c r="Q1682" i="5"/>
  <c r="Q1544" i="5"/>
  <c r="U546" i="5"/>
  <c r="V546" i="5" s="1"/>
  <c r="Q405" i="5"/>
  <c r="Q472" i="5"/>
  <c r="U35" i="5"/>
  <c r="V35" i="5" s="1"/>
  <c r="Q1602" i="5"/>
  <c r="Q1016" i="5"/>
  <c r="Q743" i="5"/>
  <c r="U55" i="5"/>
  <c r="V55" i="5" s="1"/>
  <c r="Q434" i="5"/>
  <c r="U703" i="5"/>
  <c r="V703" i="5" s="1"/>
  <c r="U979" i="5"/>
  <c r="V979" i="5" s="1"/>
  <c r="U1141" i="5"/>
  <c r="V1141" i="5" s="1"/>
  <c r="U249" i="5"/>
  <c r="V249" i="5" s="1"/>
  <c r="U469" i="5"/>
  <c r="V469" i="5" s="1"/>
  <c r="Q810" i="5"/>
  <c r="Q814" i="5"/>
  <c r="U1006" i="5"/>
  <c r="V1006" i="5" s="1"/>
  <c r="U259" i="5"/>
  <c r="V259" i="5" s="1"/>
  <c r="U1627" i="5"/>
  <c r="V1627" i="5" s="1"/>
  <c r="Q848" i="5"/>
  <c r="Q1400" i="5"/>
  <c r="U569" i="5"/>
  <c r="V569" i="5" s="1"/>
  <c r="Q980" i="5"/>
  <c r="U389" i="5"/>
  <c r="V389" i="5" s="1"/>
  <c r="Q691" i="5"/>
  <c r="U751" i="5"/>
  <c r="V751" i="5" s="1"/>
  <c r="Q1141" i="5"/>
  <c r="U339" i="5"/>
  <c r="V339" i="5" s="1"/>
  <c r="Q469" i="5"/>
  <c r="U1453" i="5"/>
  <c r="V1453" i="5" s="1"/>
  <c r="U522" i="5"/>
  <c r="V522" i="5" s="1"/>
  <c r="Q1242" i="5"/>
  <c r="Q629" i="5"/>
  <c r="Q1562" i="5"/>
  <c r="U865" i="5"/>
  <c r="V865" i="5" s="1"/>
  <c r="Q1174" i="5"/>
  <c r="Q703" i="5"/>
  <c r="Q259" i="5"/>
  <c r="U1603" i="5"/>
  <c r="V1603" i="5" s="1"/>
  <c r="U1562" i="5"/>
  <c r="V1562" i="5" s="1"/>
  <c r="U1060" i="5"/>
  <c r="V1060" i="5" s="1"/>
  <c r="U694" i="5"/>
  <c r="V694" i="5" s="1"/>
  <c r="Q266" i="5"/>
  <c r="Q408" i="5"/>
  <c r="U1677" i="5"/>
  <c r="V1677" i="5" s="1"/>
  <c r="U1173" i="5"/>
  <c r="V1173" i="5" s="1"/>
  <c r="U587" i="5"/>
  <c r="V587" i="5" s="1"/>
  <c r="Q275" i="5"/>
  <c r="U1463" i="5"/>
  <c r="V1463" i="5" s="1"/>
  <c r="U955" i="5"/>
  <c r="V955" i="5" s="1"/>
  <c r="U810" i="5"/>
  <c r="V810" i="5" s="1"/>
  <c r="Q979" i="5"/>
  <c r="U1493" i="5"/>
  <c r="V1493" i="5" s="1"/>
  <c r="U409" i="5"/>
  <c r="V409" i="5" s="1"/>
  <c r="Q754" i="5"/>
  <c r="Q594" i="5"/>
  <c r="Q865" i="5"/>
  <c r="U1297" i="5"/>
  <c r="V1297" i="5" s="1"/>
  <c r="U836" i="5"/>
  <c r="V836" i="5" s="1"/>
  <c r="Q1603" i="5"/>
  <c r="U603" i="5"/>
  <c r="V603" i="5" s="1"/>
  <c r="Q1108" i="5"/>
  <c r="U594" i="5"/>
  <c r="V594" i="5" s="1"/>
  <c r="U266" i="5"/>
  <c r="V266" i="5" s="1"/>
  <c r="U1723" i="5"/>
  <c r="V1723" i="5" s="1"/>
  <c r="U188" i="5"/>
  <c r="V188" i="5" s="1"/>
  <c r="U1174" i="5"/>
  <c r="V1174" i="5" s="1"/>
  <c r="Q188" i="5"/>
  <c r="U398" i="5"/>
  <c r="V398" i="5" s="1"/>
  <c r="U691" i="5"/>
  <c r="V691" i="5" s="1"/>
  <c r="Q1523" i="5"/>
  <c r="U1227" i="5"/>
  <c r="V1227" i="5" s="1"/>
  <c r="U497" i="5"/>
  <c r="V497" i="5" s="1"/>
  <c r="U781" i="5"/>
  <c r="V781" i="5" s="1"/>
  <c r="U743" i="5"/>
  <c r="V743" i="5" s="1"/>
  <c r="U316" i="5"/>
  <c r="V316" i="5" s="1"/>
  <c r="U1238" i="5"/>
  <c r="V1238" i="5" s="1"/>
  <c r="Q461" i="5"/>
  <c r="Q963" i="5"/>
  <c r="U907" i="5"/>
  <c r="V907" i="5" s="1"/>
  <c r="Q445" i="5"/>
  <c r="Q698" i="5"/>
  <c r="U208" i="5"/>
  <c r="V208" i="5" s="1"/>
  <c r="U1449" i="5"/>
  <c r="V1449" i="5" s="1"/>
  <c r="U609" i="5"/>
  <c r="V609" i="5" s="1"/>
  <c r="Q1244" i="5"/>
  <c r="U492" i="5"/>
  <c r="V492" i="5" s="1"/>
  <c r="U622" i="5"/>
  <c r="V622" i="5" s="1"/>
  <c r="U1666" i="5"/>
  <c r="V1666" i="5" s="1"/>
  <c r="U418" i="5"/>
  <c r="V418" i="5" s="1"/>
  <c r="N39" i="11"/>
  <c r="Q565" i="5"/>
  <c r="U416" i="5"/>
  <c r="V416" i="5" s="1"/>
  <c r="U461" i="5"/>
  <c r="V461" i="5" s="1"/>
  <c r="U698" i="5"/>
  <c r="V698" i="5" s="1"/>
  <c r="U1619" i="5"/>
  <c r="V1619" i="5" s="1"/>
  <c r="U96" i="5"/>
  <c r="V96" i="5" s="1"/>
  <c r="U1519" i="5"/>
  <c r="V1519" i="5" s="1"/>
  <c r="Q473" i="5"/>
  <c r="Q1266" i="5"/>
  <c r="U1365" i="5"/>
  <c r="V1365" i="5" s="1"/>
  <c r="U1282" i="5"/>
  <c r="V1282" i="5" s="1"/>
  <c r="Q514" i="5"/>
  <c r="U1509" i="5"/>
  <c r="V1509" i="5" s="1"/>
  <c r="Q1248" i="5"/>
  <c r="U1640" i="5"/>
  <c r="V1640" i="5" s="1"/>
  <c r="U737" i="5"/>
  <c r="V737" i="5" s="1"/>
  <c r="Q975" i="5"/>
  <c r="M26" i="11"/>
  <c r="Q311" i="5"/>
  <c r="U473" i="5"/>
  <c r="V473" i="5" s="1"/>
  <c r="U228" i="5"/>
  <c r="V228" i="5" s="1"/>
  <c r="Q1202" i="5"/>
  <c r="U246" i="5"/>
  <c r="V246" i="5" s="1"/>
  <c r="U217" i="5"/>
  <c r="V217" i="5" s="1"/>
  <c r="U827" i="5"/>
  <c r="V827" i="5" s="1"/>
  <c r="U573" i="5"/>
  <c r="V573" i="5" s="1"/>
  <c r="U1249" i="5"/>
  <c r="V1249" i="5" s="1"/>
  <c r="Q609" i="5"/>
  <c r="Q734" i="5"/>
  <c r="Q573" i="5"/>
  <c r="Q1374" i="5"/>
  <c r="U74" i="5"/>
  <c r="V74" i="5" s="1"/>
  <c r="U559" i="5"/>
  <c r="V559" i="5" s="1"/>
  <c r="U739" i="5"/>
  <c r="V739" i="5" s="1"/>
  <c r="Q901" i="5"/>
  <c r="Q418" i="5"/>
  <c r="U1244" i="5"/>
  <c r="V1244" i="5" s="1"/>
  <c r="U445" i="5"/>
  <c r="V445" i="5" s="1"/>
  <c r="Q1168" i="5"/>
  <c r="U1714" i="5"/>
  <c r="V1714" i="5" s="1"/>
  <c r="Q1365" i="5"/>
  <c r="Q212" i="5"/>
  <c r="U1648" i="5"/>
  <c r="V1648" i="5" s="1"/>
  <c r="U1222" i="5"/>
  <c r="V1222" i="5" s="1"/>
  <c r="Q907" i="5"/>
  <c r="Q546" i="5"/>
  <c r="U311" i="5"/>
  <c r="V311" i="5" s="1"/>
  <c r="U417" i="5"/>
  <c r="V417" i="5" s="1"/>
  <c r="U374" i="5"/>
  <c r="V374" i="5" s="1"/>
  <c r="U493" i="5"/>
  <c r="V493" i="5" s="1"/>
  <c r="U212" i="5"/>
  <c r="V212" i="5" s="1"/>
  <c r="U3" i="5"/>
  <c r="V3" i="5" s="1"/>
  <c r="Q931" i="5"/>
  <c r="U72" i="5"/>
  <c r="V72" i="5" s="1"/>
  <c r="U1489" i="5"/>
  <c r="V1489" i="5" s="1"/>
  <c r="Q567" i="5"/>
  <c r="Q371" i="5"/>
  <c r="U1177" i="5"/>
  <c r="V1177" i="5" s="1"/>
  <c r="Q127" i="5"/>
  <c r="U401" i="5"/>
  <c r="V401" i="5" s="1"/>
  <c r="U1653" i="5"/>
  <c r="V1653" i="5" s="1"/>
  <c r="Q681" i="5"/>
  <c r="Q342" i="5"/>
  <c r="U1033" i="5"/>
  <c r="V1033" i="5" s="1"/>
  <c r="U1118" i="5"/>
  <c r="V1118" i="5" s="1"/>
  <c r="Q1743" i="5"/>
  <c r="Q642" i="5"/>
  <c r="U567" i="5"/>
  <c r="V567" i="5" s="1"/>
  <c r="Q425" i="5"/>
  <c r="U1732" i="5"/>
  <c r="V1732" i="5" s="1"/>
  <c r="Q1704" i="5"/>
  <c r="U640" i="5"/>
  <c r="V640" i="5" s="1"/>
  <c r="Q249" i="5"/>
  <c r="U1175" i="5"/>
  <c r="V1175" i="5" s="1"/>
  <c r="U1454" i="5"/>
  <c r="V1454" i="5" s="1"/>
  <c r="Q662" i="5"/>
  <c r="Q112" i="5"/>
  <c r="Q1620" i="5"/>
  <c r="U1626" i="5"/>
  <c r="V1626" i="5" s="1"/>
  <c r="U1139" i="5"/>
  <c r="V1139" i="5" s="1"/>
  <c r="U52" i="5"/>
  <c r="V52" i="5" s="1"/>
  <c r="U59" i="5"/>
  <c r="V59" i="5" s="1"/>
  <c r="U1556" i="5"/>
  <c r="V1556" i="5" s="1"/>
  <c r="U1146" i="5"/>
  <c r="V1146" i="5" s="1"/>
  <c r="U1043" i="5"/>
  <c r="V1043" i="5" s="1"/>
  <c r="U371" i="5"/>
  <c r="V371" i="5" s="1"/>
  <c r="U178" i="5"/>
  <c r="V178" i="5" s="1"/>
  <c r="U706" i="5"/>
  <c r="V706" i="5" s="1"/>
  <c r="U1329" i="5"/>
  <c r="V1329" i="5" s="1"/>
  <c r="U1332" i="5"/>
  <c r="V1332" i="5" s="1"/>
  <c r="Q1009" i="5"/>
  <c r="U857" i="5"/>
  <c r="V857" i="5" s="1"/>
  <c r="Q648" i="5"/>
  <c r="Q1583" i="5"/>
  <c r="Q1084" i="5"/>
  <c r="U111" i="5"/>
  <c r="V111" i="5" s="1"/>
  <c r="Q532" i="5"/>
  <c r="U940" i="5"/>
  <c r="V940" i="5" s="1"/>
  <c r="U332" i="5"/>
  <c r="V332" i="5" s="1"/>
  <c r="Q180" i="5"/>
  <c r="U1615" i="5"/>
  <c r="V1615" i="5" s="1"/>
  <c r="Q752" i="5"/>
  <c r="U1704" i="5"/>
  <c r="V1704" i="5" s="1"/>
  <c r="Q1146" i="5"/>
  <c r="U1368" i="5"/>
  <c r="V1368" i="5" s="1"/>
  <c r="U1713" i="5"/>
  <c r="V1713" i="5" s="1"/>
  <c r="M63" i="11"/>
  <c r="U1259" i="5"/>
  <c r="V1259" i="5" s="1"/>
  <c r="U489" i="5"/>
  <c r="V489" i="5" s="1"/>
  <c r="U975" i="5"/>
  <c r="V975" i="5" s="1"/>
  <c r="U736" i="5"/>
  <c r="V736" i="5" s="1"/>
  <c r="Q660" i="5"/>
  <c r="Q831" i="5"/>
  <c r="U831" i="5"/>
  <c r="V831" i="5" s="1"/>
  <c r="U1479" i="5"/>
  <c r="V1479" i="5" s="1"/>
  <c r="Q1525" i="5"/>
  <c r="Q170" i="5"/>
  <c r="Q600" i="5"/>
  <c r="U1341" i="5"/>
  <c r="V1341" i="5" s="1"/>
  <c r="U1408" i="5"/>
  <c r="V1408" i="5" s="1"/>
  <c r="Q298" i="5"/>
  <c r="U752" i="5"/>
  <c r="V752" i="5" s="1"/>
  <c r="U170" i="5"/>
  <c r="V170" i="5" s="1"/>
  <c r="Q1156" i="5"/>
  <c r="Q684" i="5"/>
  <c r="Q1559" i="5"/>
  <c r="Q789" i="5"/>
  <c r="U1465" i="5"/>
  <c r="V1465" i="5" s="1"/>
  <c r="M35" i="11"/>
  <c r="U1687" i="5"/>
  <c r="V1687" i="5" s="1"/>
  <c r="U368" i="5"/>
  <c r="V368" i="5" s="1"/>
  <c r="Q144" i="5"/>
  <c r="Q1527" i="5"/>
  <c r="Q42" i="5"/>
  <c r="Q26" i="5"/>
  <c r="U581" i="5"/>
  <c r="V581" i="5" s="1"/>
  <c r="U1184" i="5"/>
  <c r="V1184" i="5" s="1"/>
  <c r="Q1479" i="5"/>
  <c r="Q1341" i="5"/>
  <c r="U630" i="5"/>
  <c r="V630" i="5" s="1"/>
  <c r="U1204" i="5"/>
  <c r="V1204" i="5" s="1"/>
  <c r="Q59" i="5"/>
  <c r="U770" i="5"/>
  <c r="V770" i="5" s="1"/>
  <c r="U135" i="5"/>
  <c r="V135" i="5" s="1"/>
  <c r="U144" i="5"/>
  <c r="V144" i="5" s="1"/>
  <c r="U1274" i="5"/>
  <c r="V1274" i="5" s="1"/>
  <c r="U1374" i="5"/>
  <c r="V1374" i="5" s="1"/>
  <c r="U1664" i="5"/>
  <c r="V1664" i="5" s="1"/>
  <c r="U642" i="5"/>
  <c r="V642" i="5" s="1"/>
  <c r="Q1175" i="5"/>
  <c r="Q1259" i="5"/>
  <c r="U26" i="5"/>
  <c r="V26" i="5" s="1"/>
  <c r="U683" i="5"/>
  <c r="V683" i="5" s="1"/>
  <c r="U1747" i="5"/>
  <c r="V1747" i="5" s="1"/>
  <c r="U1541" i="5"/>
  <c r="V1541" i="5" s="1"/>
  <c r="Q1561" i="5"/>
  <c r="U992" i="5"/>
  <c r="V992" i="5" s="1"/>
  <c r="Q630" i="5"/>
  <c r="U1561" i="5"/>
  <c r="V1561" i="5" s="1"/>
  <c r="U612" i="5"/>
  <c r="V612" i="5" s="1"/>
  <c r="U717" i="5"/>
  <c r="V717" i="5" s="1"/>
  <c r="Q1329" i="5"/>
  <c r="U996" i="5"/>
  <c r="V996" i="5" s="1"/>
  <c r="Q940" i="5"/>
  <c r="U973" i="5"/>
  <c r="V973" i="5" s="1"/>
  <c r="Q640" i="5"/>
  <c r="U1538" i="5"/>
  <c r="V1538" i="5" s="1"/>
  <c r="Q1489" i="5"/>
  <c r="U349" i="5"/>
  <c r="V349" i="5" s="1"/>
  <c r="N16" i="11"/>
  <c r="Q1706" i="5"/>
  <c r="M38" i="11"/>
  <c r="U1111" i="5"/>
  <c r="V1111" i="5" s="1"/>
  <c r="U275" i="5"/>
  <c r="V275" i="5" s="1"/>
  <c r="U490" i="5"/>
  <c r="V490" i="5" s="1"/>
  <c r="Q1261" i="5"/>
  <c r="U1306" i="5"/>
  <c r="V1306" i="5" s="1"/>
  <c r="U127" i="5"/>
  <c r="V127" i="5" s="1"/>
  <c r="Q912" i="5"/>
  <c r="U1531" i="5"/>
  <c r="V1531" i="5" s="1"/>
  <c r="U1404" i="5"/>
  <c r="V1404" i="5" s="1"/>
  <c r="U1636" i="5"/>
  <c r="V1636" i="5" s="1"/>
  <c r="U298" i="5"/>
  <c r="V298" i="5" s="1"/>
  <c r="U1042" i="5"/>
  <c r="V1042" i="5" s="1"/>
  <c r="U1424" i="5"/>
  <c r="V1424" i="5" s="1"/>
  <c r="U1743" i="5"/>
  <c r="V1743" i="5" s="1"/>
  <c r="U83" i="5"/>
  <c r="V83" i="5" s="1"/>
  <c r="Q1608" i="5"/>
  <c r="U868" i="5"/>
  <c r="V868" i="5" s="1"/>
  <c r="U364" i="5"/>
  <c r="V364" i="5" s="1"/>
  <c r="U1046" i="5"/>
  <c r="V1046" i="5" s="1"/>
  <c r="U1437" i="5"/>
  <c r="V1437" i="5" s="1"/>
  <c r="Q1252" i="5"/>
  <c r="U163" i="5"/>
  <c r="V163" i="5" s="1"/>
  <c r="U860" i="5"/>
  <c r="V860" i="5" s="1"/>
  <c r="Q466" i="5"/>
  <c r="U230" i="5"/>
  <c r="V230" i="5" s="1"/>
  <c r="Q862" i="5"/>
  <c r="U1536" i="5"/>
  <c r="V1536" i="5" s="1"/>
  <c r="Q124" i="5"/>
  <c r="Q1485" i="5"/>
  <c r="Q888" i="5"/>
  <c r="U1608" i="5"/>
  <c r="V1608" i="5" s="1"/>
  <c r="U495" i="5"/>
  <c r="V495" i="5" s="1"/>
  <c r="U303" i="5"/>
  <c r="V303" i="5" s="1"/>
  <c r="Q719" i="5"/>
  <c r="U515" i="5"/>
  <c r="V515" i="5" s="1"/>
  <c r="U190" i="5"/>
  <c r="V190" i="5" s="1"/>
  <c r="U1444" i="5"/>
  <c r="V1444" i="5" s="1"/>
  <c r="U682" i="5"/>
  <c r="V682" i="5" s="1"/>
  <c r="U753" i="5"/>
  <c r="V753" i="5" s="1"/>
  <c r="U1252" i="5"/>
  <c r="V1252" i="5" s="1"/>
  <c r="Q978" i="5"/>
  <c r="Q515" i="5"/>
  <c r="U862" i="5"/>
  <c r="V862" i="5" s="1"/>
  <c r="U126" i="5"/>
  <c r="V126" i="5" s="1"/>
  <c r="U1119" i="5"/>
  <c r="V1119" i="5" s="1"/>
  <c r="Q1396" i="5"/>
  <c r="U778" i="5"/>
  <c r="V778" i="5" s="1"/>
  <c r="Q1167" i="5"/>
  <c r="U1013" i="5"/>
  <c r="V1013" i="5" s="1"/>
  <c r="U1245" i="5"/>
  <c r="V1245" i="5" s="1"/>
  <c r="Q690" i="5"/>
  <c r="U283" i="5"/>
  <c r="V283" i="5" s="1"/>
  <c r="U452" i="5"/>
  <c r="V452" i="5" s="1"/>
  <c r="U942" i="5"/>
  <c r="V942" i="5" s="1"/>
  <c r="Q1536" i="5"/>
  <c r="U1475" i="5"/>
  <c r="V1475" i="5" s="1"/>
  <c r="Q444" i="5"/>
  <c r="U1138" i="5"/>
  <c r="V1138" i="5" s="1"/>
  <c r="Q303" i="5"/>
  <c r="Q1540" i="5"/>
  <c r="U481" i="5"/>
  <c r="V481" i="5" s="1"/>
  <c r="U1197" i="5"/>
  <c r="V1197" i="5" s="1"/>
  <c r="Q1119" i="5"/>
  <c r="U487" i="5"/>
  <c r="V487" i="5" s="1"/>
  <c r="U1748" i="5"/>
  <c r="V1748" i="5" s="1"/>
  <c r="U1120" i="5"/>
  <c r="V1120" i="5" s="1"/>
  <c r="U1287" i="5"/>
  <c r="V1287" i="5" s="1"/>
  <c r="Q1245" i="5"/>
  <c r="U1698" i="5"/>
  <c r="V1698" i="5" s="1"/>
  <c r="U1491" i="5"/>
  <c r="V1491" i="5" s="1"/>
  <c r="Q487" i="5"/>
  <c r="U1107" i="5"/>
  <c r="V1107" i="5" s="1"/>
  <c r="U1499" i="5"/>
  <c r="V1499" i="5" s="1"/>
  <c r="Q447" i="5"/>
  <c r="U935" i="5"/>
  <c r="V935" i="5" s="1"/>
  <c r="U189" i="5"/>
  <c r="V189" i="5" s="1"/>
  <c r="Q924" i="5"/>
  <c r="U5" i="5"/>
  <c r="V5" i="5" s="1"/>
  <c r="U444" i="5"/>
  <c r="V444" i="5" s="1"/>
  <c r="U1533" i="5"/>
  <c r="V1533" i="5" s="1"/>
  <c r="U719" i="5"/>
  <c r="V719" i="5" s="1"/>
  <c r="U1466" i="5"/>
  <c r="V1466" i="5" s="1"/>
  <c r="U124" i="5"/>
  <c r="V124" i="5" s="1"/>
  <c r="U901" i="5"/>
  <c r="V901" i="5" s="1"/>
  <c r="U342" i="5"/>
  <c r="V342" i="5" s="1"/>
  <c r="U277" i="5"/>
  <c r="V277" i="5" s="1"/>
  <c r="U1191" i="5"/>
  <c r="V1191" i="5" s="1"/>
  <c r="U70" i="5"/>
  <c r="V70" i="5" s="1"/>
  <c r="U1169" i="5"/>
  <c r="V1169" i="5" s="1"/>
  <c r="U799" i="5"/>
  <c r="V799" i="5" s="1"/>
  <c r="U930" i="5"/>
  <c r="V930" i="5" s="1"/>
  <c r="Q1650" i="5"/>
  <c r="U1246" i="5"/>
  <c r="V1246" i="5" s="1"/>
  <c r="U181" i="5"/>
  <c r="V181" i="5" s="1"/>
  <c r="U14" i="5"/>
  <c r="V14" i="5" s="1"/>
  <c r="U850" i="5"/>
  <c r="V850" i="5" s="1"/>
  <c r="U675" i="5"/>
  <c r="V675" i="5" s="1"/>
  <c r="U6" i="5"/>
  <c r="V6" i="5" s="1"/>
  <c r="U931" i="5"/>
  <c r="V931" i="5" s="1"/>
  <c r="U1344" i="5"/>
  <c r="V1344" i="5" s="1"/>
  <c r="Q347" i="5"/>
  <c r="U373" i="5"/>
  <c r="V373" i="5" s="1"/>
  <c r="U1527" i="5"/>
  <c r="V1527" i="5" s="1"/>
  <c r="U242" i="5"/>
  <c r="V242" i="5" s="1"/>
  <c r="U1450" i="5"/>
  <c r="V1450" i="5" s="1"/>
  <c r="Q1707" i="5"/>
  <c r="Q140" i="5"/>
  <c r="Q1215" i="5"/>
  <c r="Q6" i="5"/>
  <c r="U974" i="5"/>
  <c r="V974" i="5" s="1"/>
  <c r="Q1228" i="5"/>
  <c r="U1376" i="5"/>
  <c r="V1376" i="5" s="1"/>
  <c r="U1081" i="5"/>
  <c r="V1081" i="5" s="1"/>
  <c r="U519" i="5"/>
  <c r="V519" i="5" s="1"/>
  <c r="Q702" i="5"/>
  <c r="U136" i="5"/>
  <c r="V136" i="5" s="1"/>
  <c r="U1099" i="5"/>
  <c r="V1099" i="5" s="1"/>
  <c r="U1298" i="5"/>
  <c r="V1298" i="5" s="1"/>
  <c r="U1628" i="5"/>
  <c r="V1628" i="5" s="1"/>
  <c r="U886" i="5"/>
  <c r="V886" i="5" s="1"/>
  <c r="U1215" i="5"/>
  <c r="V1215" i="5" s="1"/>
  <c r="U793" i="5"/>
  <c r="V793" i="5" s="1"/>
  <c r="U1462" i="5"/>
  <c r="V1462" i="5" s="1"/>
  <c r="U71" i="5"/>
  <c r="V71" i="5" s="1"/>
  <c r="U953" i="5"/>
  <c r="V953" i="5" s="1"/>
  <c r="Q639" i="5"/>
  <c r="U87" i="5"/>
  <c r="V87" i="5" s="1"/>
  <c r="Q829" i="5"/>
  <c r="U667" i="5"/>
  <c r="V667" i="5" s="1"/>
  <c r="U815" i="5"/>
  <c r="V815" i="5" s="1"/>
  <c r="U1634" i="5"/>
  <c r="V1634" i="5" s="1"/>
  <c r="U790" i="5"/>
  <c r="V790" i="5" s="1"/>
  <c r="Q1651" i="5"/>
  <c r="Q790" i="5"/>
  <c r="U676" i="5"/>
  <c r="V676" i="5" s="1"/>
  <c r="U1650" i="5"/>
  <c r="V1650" i="5" s="1"/>
  <c r="Q886" i="5"/>
  <c r="U1553" i="5"/>
  <c r="V1553" i="5" s="1"/>
  <c r="U639" i="5"/>
  <c r="V639" i="5" s="1"/>
  <c r="U1606" i="5"/>
  <c r="V1606" i="5" s="1"/>
  <c r="U433" i="5"/>
  <c r="V433" i="5" s="1"/>
  <c r="U199" i="5"/>
  <c r="V199" i="5" s="1"/>
  <c r="U1718" i="5"/>
  <c r="V1718" i="5" s="1"/>
  <c r="U289" i="5"/>
  <c r="V289" i="5" s="1"/>
  <c r="U616" i="5"/>
  <c r="V616" i="5" s="1"/>
  <c r="U1736" i="5"/>
  <c r="V1736" i="5" s="1"/>
  <c r="U656" i="5"/>
  <c r="V656" i="5" s="1"/>
  <c r="U395" i="5"/>
  <c r="V395" i="5" s="1"/>
  <c r="U538" i="5"/>
  <c r="V538" i="5" s="1"/>
  <c r="U175" i="5"/>
  <c r="V175" i="5" s="1"/>
  <c r="U351" i="5"/>
  <c r="V351" i="5" s="1"/>
  <c r="U380" i="5"/>
  <c r="V380" i="5" s="1"/>
  <c r="U1178" i="5"/>
  <c r="V1178" i="5" s="1"/>
  <c r="U1112" i="5"/>
  <c r="V1112" i="5" s="1"/>
  <c r="U1578" i="5"/>
  <c r="V1578" i="5" s="1"/>
  <c r="U1487" i="5"/>
  <c r="V1487" i="5" s="1"/>
  <c r="U878" i="5"/>
  <c r="V878" i="5" s="1"/>
  <c r="U1495" i="5"/>
  <c r="V1495" i="5" s="1"/>
  <c r="U1073" i="5"/>
  <c r="V1073" i="5" s="1"/>
  <c r="U1136" i="5"/>
  <c r="V1136" i="5" s="1"/>
  <c r="U1514" i="5"/>
  <c r="V1514" i="5" s="1"/>
  <c r="U1031" i="5"/>
  <c r="V1031" i="5" s="1"/>
  <c r="U1011" i="5"/>
  <c r="V1011" i="5" s="1"/>
  <c r="U1542" i="5"/>
  <c r="V1542" i="5" s="1"/>
  <c r="U244" i="5"/>
  <c r="V244" i="5" s="1"/>
  <c r="U634" i="5"/>
  <c r="V634" i="5" s="1"/>
  <c r="U1331" i="5"/>
  <c r="V1331" i="5" s="1"/>
  <c r="U238" i="5"/>
  <c r="V238" i="5" s="1"/>
  <c r="U1548" i="5"/>
  <c r="V1548" i="5" s="1"/>
  <c r="U94" i="5"/>
  <c r="V94" i="5" s="1"/>
  <c r="U1113" i="5"/>
  <c r="V1113" i="5" s="1"/>
  <c r="U278" i="5"/>
  <c r="V278" i="5" s="1"/>
  <c r="U983" i="5"/>
  <c r="V983" i="5" s="1"/>
  <c r="U328" i="5"/>
  <c r="V328" i="5" s="1"/>
  <c r="U290" i="5"/>
  <c r="V290" i="5" s="1"/>
  <c r="U1575" i="5"/>
  <c r="V1575" i="5" s="1"/>
  <c r="U1661" i="5"/>
  <c r="V1661" i="5" s="1"/>
  <c r="M161" i="5"/>
  <c r="T161" i="5"/>
  <c r="U161" i="5" s="1"/>
  <c r="V161" i="5" s="1"/>
  <c r="S161" i="5"/>
  <c r="U1114" i="5"/>
  <c r="V1114" i="5" s="1"/>
  <c r="U652" i="5"/>
  <c r="V652" i="5" s="1"/>
  <c r="U375" i="5"/>
  <c r="V375" i="5" s="1"/>
  <c r="U388" i="5"/>
  <c r="V388" i="5" s="1"/>
  <c r="U1276" i="5"/>
  <c r="V1276" i="5" s="1"/>
  <c r="U1048" i="5"/>
  <c r="V1048" i="5" s="1"/>
  <c r="U1262" i="5"/>
  <c r="V1262" i="5" s="1"/>
  <c r="U265" i="5"/>
  <c r="V265" i="5" s="1"/>
  <c r="U415" i="5"/>
  <c r="V415" i="5" s="1"/>
  <c r="U1293" i="5"/>
  <c r="V1293" i="5" s="1"/>
  <c r="U134" i="5"/>
  <c r="V134" i="5" s="1"/>
  <c r="U775" i="5"/>
  <c r="V775" i="5" s="1"/>
  <c r="U794" i="5"/>
  <c r="V794" i="5" s="1"/>
  <c r="U338" i="5"/>
  <c r="V338" i="5" s="1"/>
  <c r="U568" i="5"/>
  <c r="V568" i="5" s="1"/>
  <c r="U1345" i="5"/>
  <c r="V1345" i="5" s="1"/>
  <c r="U207" i="5"/>
  <c r="V207" i="5" s="1"/>
  <c r="U229" i="5"/>
  <c r="V229" i="5" s="1"/>
  <c r="U302" i="5"/>
  <c r="V302" i="5" s="1"/>
  <c r="U435" i="5"/>
  <c r="V435" i="5" s="1"/>
  <c r="U110" i="5"/>
  <c r="V110" i="5" s="1"/>
  <c r="U748" i="5"/>
  <c r="V748" i="5" s="1"/>
  <c r="N73" i="11"/>
  <c r="M7" i="11"/>
  <c r="N34" i="11"/>
  <c r="U97" i="5"/>
  <c r="V97" i="5" s="1"/>
  <c r="U84" i="5"/>
  <c r="V84" i="5" s="1"/>
  <c r="U139" i="5"/>
  <c r="V139" i="5" s="1"/>
  <c r="U61" i="5"/>
  <c r="V61" i="5" s="1"/>
  <c r="U13" i="5"/>
  <c r="V13" i="5" s="1"/>
  <c r="Q388" i="5"/>
  <c r="Q65" i="5"/>
  <c r="U182" i="5"/>
  <c r="V182" i="5" s="1"/>
  <c r="Q387" i="5"/>
  <c r="Q1657" i="5"/>
  <c r="Q1373" i="5"/>
  <c r="Q1014" i="5"/>
  <c r="Q1071" i="5"/>
  <c r="Q1346" i="5"/>
  <c r="M54" i="11"/>
  <c r="N54" i="11"/>
  <c r="N50" i="11"/>
  <c r="M50" i="11"/>
  <c r="Q157" i="5"/>
  <c r="Q359" i="5"/>
  <c r="Q1669" i="5"/>
  <c r="Q1001" i="5"/>
  <c r="Q950" i="5"/>
  <c r="Q191" i="5"/>
  <c r="T50" i="5"/>
  <c r="U50" i="5" s="1"/>
  <c r="V50" i="5" s="1"/>
  <c r="M50" i="5"/>
  <c r="S50" i="5"/>
  <c r="Q241" i="5"/>
  <c r="Q302" i="5"/>
  <c r="Q272" i="5"/>
  <c r="Q412" i="5"/>
  <c r="Q1017" i="5"/>
  <c r="U1017" i="5"/>
  <c r="V1017" i="5" s="1"/>
  <c r="Q1112" i="5"/>
  <c r="Q1198" i="5"/>
  <c r="Q1683" i="5"/>
  <c r="Q53" i="5"/>
  <c r="Q203" i="5"/>
  <c r="U203" i="5"/>
  <c r="V203" i="5" s="1"/>
  <c r="U116" i="5"/>
  <c r="V116" i="5" s="1"/>
  <c r="Q109" i="5"/>
  <c r="Q491" i="5"/>
  <c r="Q1563" i="5"/>
  <c r="Q1359" i="5"/>
  <c r="Q997" i="5"/>
  <c r="U997" i="5"/>
  <c r="V997" i="5" s="1"/>
  <c r="Q692" i="5"/>
  <c r="U692" i="5"/>
  <c r="V692" i="5" s="1"/>
  <c r="N47" i="11"/>
  <c r="M47" i="11"/>
  <c r="Q37" i="5"/>
  <c r="U162" i="5"/>
  <c r="V162" i="5" s="1"/>
  <c r="T118" i="5"/>
  <c r="U118" i="5" s="1"/>
  <c r="V118" i="5" s="1"/>
  <c r="S118" i="5"/>
  <c r="M118" i="5"/>
  <c r="Q899" i="5"/>
  <c r="U899" i="5"/>
  <c r="V899" i="5" s="1"/>
  <c r="Q1531" i="5"/>
  <c r="Q251" i="5"/>
  <c r="U251" i="5"/>
  <c r="V251" i="5" s="1"/>
  <c r="T125" i="5"/>
  <c r="U125" i="5" s="1"/>
  <c r="V125" i="5" s="1"/>
  <c r="S125" i="5"/>
  <c r="M125" i="5"/>
  <c r="Q957" i="5"/>
  <c r="U957" i="5"/>
  <c r="V957" i="5" s="1"/>
  <c r="Q537" i="5"/>
  <c r="Q1136" i="5"/>
  <c r="Q1558" i="5"/>
  <c r="Q1745" i="5"/>
  <c r="Q227" i="5"/>
  <c r="Q328" i="5"/>
  <c r="U280" i="5"/>
  <c r="V280" i="5" s="1"/>
  <c r="Q1345" i="5"/>
  <c r="Q1199" i="5"/>
  <c r="U527" i="5"/>
  <c r="V527" i="5" s="1"/>
  <c r="Q527" i="5"/>
  <c r="U987" i="5"/>
  <c r="V987" i="5" s="1"/>
  <c r="Q73" i="5"/>
  <c r="Q1697" i="5"/>
  <c r="Q971" i="5"/>
  <c r="Q849" i="5"/>
  <c r="U849" i="5"/>
  <c r="V849" i="5" s="1"/>
  <c r="U1268" i="5"/>
  <c r="V1268" i="5" s="1"/>
  <c r="U1387" i="5"/>
  <c r="V1387" i="5" s="1"/>
  <c r="Q155" i="5"/>
  <c r="Q193" i="5"/>
  <c r="U412" i="5"/>
  <c r="V412" i="5" s="1"/>
  <c r="Q1736" i="5"/>
  <c r="Q1097" i="5"/>
  <c r="U1097" i="5"/>
  <c r="V1097" i="5" s="1"/>
  <c r="U1611" i="5"/>
  <c r="V1611" i="5" s="1"/>
  <c r="U970" i="5"/>
  <c r="V970" i="5" s="1"/>
  <c r="Q339" i="5"/>
  <c r="Q338" i="5"/>
  <c r="Q1313" i="5"/>
  <c r="U457" i="5"/>
  <c r="V457" i="5" s="1"/>
  <c r="U1250" i="5"/>
  <c r="V1250" i="5" s="1"/>
  <c r="U1530" i="5"/>
  <c r="V1530" i="5" s="1"/>
  <c r="Q301" i="5"/>
  <c r="S112" i="5"/>
  <c r="T112" i="5"/>
  <c r="U112" i="5" s="1"/>
  <c r="V112" i="5" s="1"/>
  <c r="M112" i="5"/>
  <c r="Q390" i="5"/>
  <c r="Q750" i="5"/>
  <c r="U971" i="5"/>
  <c r="V971" i="5" s="1"/>
  <c r="U1198" i="5"/>
  <c r="V1198" i="5" s="1"/>
  <c r="Q68" i="5"/>
  <c r="Q619" i="5"/>
  <c r="Q85" i="5"/>
  <c r="Q1375" i="5"/>
  <c r="Q1437" i="5"/>
  <c r="Q1039" i="5"/>
  <c r="Q350" i="5"/>
  <c r="Q970" i="5"/>
  <c r="Q460" i="5"/>
  <c r="Q787" i="5"/>
  <c r="Q528" i="5"/>
  <c r="Q268" i="5"/>
  <c r="T48" i="5"/>
  <c r="U48" i="5" s="1"/>
  <c r="V48" i="5" s="1"/>
  <c r="S48" i="5"/>
  <c r="M48" i="5"/>
  <c r="M131" i="5"/>
  <c r="S131" i="5"/>
  <c r="T131" i="5"/>
  <c r="U131" i="5" s="1"/>
  <c r="V131" i="5" s="1"/>
  <c r="Q319" i="5"/>
  <c r="Q1582" i="5"/>
  <c r="Q1212" i="5"/>
  <c r="N40" i="11"/>
  <c r="M40" i="11"/>
  <c r="Q318" i="5"/>
  <c r="Q1258" i="5"/>
  <c r="Q1027" i="5"/>
  <c r="Q767" i="5"/>
  <c r="Q1319" i="5"/>
  <c r="Q1351" i="5"/>
  <c r="M60" i="11"/>
  <c r="N60" i="11"/>
  <c r="U319" i="5"/>
  <c r="V319" i="5" s="1"/>
  <c r="Q167" i="5"/>
  <c r="Q201" i="5"/>
  <c r="U211" i="5"/>
  <c r="V211" i="5" s="1"/>
  <c r="Q1127" i="5"/>
  <c r="M43" i="11"/>
  <c r="N43" i="11"/>
  <c r="Q277" i="5"/>
  <c r="U22" i="5"/>
  <c r="V22" i="5" s="1"/>
  <c r="U272" i="5"/>
  <c r="V272" i="5" s="1"/>
  <c r="M4" i="5"/>
  <c r="S4" i="5"/>
  <c r="T4" i="5"/>
  <c r="U4" i="5" s="1"/>
  <c r="V4" i="5" s="1"/>
  <c r="Q377" i="5"/>
  <c r="Q419" i="5"/>
  <c r="Q1554" i="5"/>
  <c r="Q1291" i="5"/>
  <c r="U1291" i="5"/>
  <c r="V1291" i="5" s="1"/>
  <c r="Q917" i="5"/>
  <c r="Q771" i="5"/>
  <c r="Q1500" i="5"/>
  <c r="U105" i="5"/>
  <c r="V105" i="5" s="1"/>
  <c r="Q200" i="5"/>
  <c r="Q122" i="5"/>
  <c r="U1353" i="5"/>
  <c r="V1353" i="5" s="1"/>
  <c r="U1572" i="5"/>
  <c r="V1572" i="5" s="1"/>
  <c r="Q353" i="5"/>
  <c r="Q71" i="5"/>
  <c r="U313" i="5"/>
  <c r="V313" i="5" s="1"/>
  <c r="U361" i="5"/>
  <c r="V361" i="5" s="1"/>
  <c r="Q1179" i="5"/>
  <c r="Q861" i="5"/>
  <c r="Q680" i="5"/>
  <c r="U680" i="5"/>
  <c r="V680" i="5" s="1"/>
  <c r="Q592" i="5"/>
  <c r="Q222" i="5"/>
  <c r="Q1564" i="5"/>
  <c r="Q837" i="5"/>
  <c r="Q560" i="5"/>
  <c r="U502" i="5"/>
  <c r="V502" i="5" s="1"/>
  <c r="U798" i="5"/>
  <c r="V798" i="5" s="1"/>
  <c r="U1669" i="5"/>
  <c r="V1669" i="5" s="1"/>
  <c r="Q163" i="5"/>
  <c r="Q132" i="5"/>
  <c r="U315" i="5"/>
  <c r="V315" i="5" s="1"/>
  <c r="Q1705" i="5"/>
  <c r="Q575" i="5"/>
  <c r="U1040" i="5"/>
  <c r="V1040" i="5" s="1"/>
  <c r="U1105" i="5"/>
  <c r="V1105" i="5" s="1"/>
  <c r="U1247" i="5"/>
  <c r="V1247" i="5" s="1"/>
  <c r="U1373" i="5"/>
  <c r="V1373" i="5" s="1"/>
  <c r="N61" i="11"/>
  <c r="M61" i="11"/>
  <c r="Q234" i="5"/>
  <c r="Q1685" i="5"/>
  <c r="Q1337" i="5"/>
  <c r="U1337" i="5"/>
  <c r="V1337" i="5" s="1"/>
  <c r="Q1137" i="5"/>
  <c r="Q761" i="5"/>
  <c r="Q819" i="5"/>
  <c r="U1030" i="5"/>
  <c r="V1030" i="5" s="1"/>
  <c r="Q1381" i="5"/>
  <c r="Q1424" i="5"/>
  <c r="Q1718" i="5"/>
  <c r="Q220" i="5"/>
  <c r="Q230" i="5"/>
  <c r="Q1243" i="5"/>
  <c r="Q1139" i="5"/>
  <c r="U875" i="5"/>
  <c r="V875" i="5" s="1"/>
  <c r="U773" i="5"/>
  <c r="V773" i="5" s="1"/>
  <c r="U1071" i="5"/>
  <c r="V1071" i="5" s="1"/>
  <c r="U1379" i="5"/>
  <c r="V1379" i="5" s="1"/>
  <c r="Q177" i="5"/>
  <c r="U193" i="5"/>
  <c r="V193" i="5" s="1"/>
  <c r="Q1655" i="5"/>
  <c r="Q1390" i="5"/>
  <c r="Q1166" i="5"/>
  <c r="Q541" i="5"/>
  <c r="U767" i="5"/>
  <c r="V767" i="5" s="1"/>
  <c r="U1186" i="5"/>
  <c r="V1186" i="5" s="1"/>
  <c r="U1390" i="5"/>
  <c r="V1390" i="5" s="1"/>
  <c r="U1727" i="5"/>
  <c r="V1727" i="5" s="1"/>
  <c r="U345" i="5"/>
  <c r="V345" i="5" s="1"/>
  <c r="U7" i="5"/>
  <c r="V7" i="5" s="1"/>
  <c r="T89" i="5"/>
  <c r="U89" i="5" s="1"/>
  <c r="V89" i="5" s="1"/>
  <c r="M89" i="5"/>
  <c r="S89" i="5"/>
  <c r="Q158" i="5"/>
  <c r="Q671" i="5"/>
  <c r="Q1654" i="5"/>
  <c r="Q257" i="5"/>
  <c r="Q791" i="5"/>
  <c r="Q1229" i="5"/>
  <c r="Q1358" i="5"/>
  <c r="Q205" i="5"/>
  <c r="Q1193" i="5"/>
  <c r="Q807" i="5"/>
  <c r="Q596" i="5"/>
  <c r="Q1575" i="5"/>
  <c r="N4" i="11"/>
  <c r="M4" i="11"/>
  <c r="Q1352" i="5"/>
  <c r="U1352" i="5"/>
  <c r="V1352" i="5" s="1"/>
  <c r="Q199" i="5"/>
  <c r="U86" i="5"/>
  <c r="V86" i="5" s="1"/>
  <c r="U268" i="5"/>
  <c r="V268" i="5" s="1"/>
  <c r="Q1421" i="5"/>
  <c r="U1421" i="5"/>
  <c r="V1421" i="5" s="1"/>
  <c r="Q1211" i="5"/>
  <c r="Q945" i="5"/>
  <c r="Q636" i="5"/>
  <c r="Q987" i="5"/>
  <c r="N14" i="11"/>
  <c r="M14" i="11"/>
  <c r="Q211" i="5"/>
  <c r="Q564" i="5"/>
  <c r="Q724" i="5"/>
  <c r="Q1010" i="5"/>
  <c r="Q1487" i="5"/>
  <c r="Q1488" i="5"/>
  <c r="U1488" i="5"/>
  <c r="V1488" i="5" s="1"/>
  <c r="N86" i="11"/>
  <c r="M86" i="11"/>
  <c r="Q185" i="5"/>
  <c r="Q300" i="5"/>
  <c r="Q1241" i="5"/>
  <c r="U1241" i="5"/>
  <c r="V1241" i="5" s="1"/>
  <c r="Q923" i="5"/>
  <c r="Q678" i="5"/>
  <c r="Q585" i="5"/>
  <c r="U695" i="5"/>
  <c r="V695" i="5" s="1"/>
  <c r="Q96" i="5"/>
  <c r="Q1445" i="5"/>
  <c r="Q725" i="5"/>
  <c r="Q521" i="5"/>
  <c r="Q540" i="5"/>
  <c r="U1347" i="5"/>
  <c r="V1347" i="5" s="1"/>
  <c r="Q197" i="5"/>
  <c r="Q495" i="5"/>
  <c r="U421" i="5"/>
  <c r="V421" i="5" s="1"/>
  <c r="Q1087" i="5"/>
  <c r="U1087" i="5"/>
  <c r="V1087" i="5" s="1"/>
  <c r="Q651" i="5"/>
  <c r="Q497" i="5"/>
  <c r="Q735" i="5"/>
  <c r="Q297" i="5"/>
  <c r="U222" i="5"/>
  <c r="V222" i="5" s="1"/>
  <c r="Q457" i="5"/>
  <c r="Q1739" i="5"/>
  <c r="Q1508" i="5"/>
  <c r="Q1024" i="5"/>
  <c r="U1508" i="5"/>
  <c r="V1508" i="5" s="1"/>
  <c r="Q1579" i="5"/>
  <c r="Q332" i="5"/>
  <c r="Q1711" i="5"/>
  <c r="U1711" i="5"/>
  <c r="V1711" i="5" s="1"/>
  <c r="Q1469" i="5"/>
  <c r="U1469" i="5"/>
  <c r="V1469" i="5" s="1"/>
  <c r="Q1201" i="5"/>
  <c r="Q246" i="5"/>
  <c r="U344" i="5"/>
  <c r="V344" i="5" s="1"/>
  <c r="Q464" i="5"/>
  <c r="Q1265" i="5"/>
  <c r="U1265" i="5"/>
  <c r="V1265" i="5" s="1"/>
  <c r="Q779" i="5"/>
  <c r="Q616" i="5"/>
  <c r="U674" i="5"/>
  <c r="V674" i="5" s="1"/>
  <c r="U1127" i="5"/>
  <c r="V1127" i="5" s="1"/>
  <c r="Q198" i="5"/>
  <c r="Q1274" i="5"/>
  <c r="Q1079" i="5"/>
  <c r="Q306" i="5"/>
  <c r="U306" i="5"/>
  <c r="V306" i="5" s="1"/>
  <c r="U725" i="5"/>
  <c r="V725" i="5" s="1"/>
  <c r="U938" i="5"/>
  <c r="V938" i="5" s="1"/>
  <c r="U671" i="5"/>
  <c r="V671" i="5" s="1"/>
  <c r="Q136" i="5"/>
  <c r="Q14" i="5"/>
  <c r="U240" i="5"/>
  <c r="V240" i="5" s="1"/>
  <c r="U317" i="5"/>
  <c r="V317" i="5" s="1"/>
  <c r="Q1614" i="5"/>
  <c r="Q1384" i="5"/>
  <c r="U1384" i="5"/>
  <c r="V1384" i="5" s="1"/>
  <c r="Q1213" i="5"/>
  <c r="Q937" i="5"/>
  <c r="U937" i="5"/>
  <c r="V937" i="5" s="1"/>
  <c r="U580" i="5"/>
  <c r="V580" i="5" s="1"/>
  <c r="Q1013" i="5"/>
  <c r="U138" i="5"/>
  <c r="V138" i="5" s="1"/>
  <c r="Q121" i="5"/>
  <c r="Q270" i="5"/>
  <c r="Q1126" i="5"/>
  <c r="Q1162" i="5"/>
  <c r="U1654" i="5"/>
  <c r="V1654" i="5" s="1"/>
  <c r="Q146" i="5"/>
  <c r="Q580" i="5"/>
  <c r="U158" i="5"/>
  <c r="V158" i="5" s="1"/>
  <c r="Q1239" i="5"/>
  <c r="U749" i="5"/>
  <c r="V749" i="5" s="1"/>
  <c r="Q39" i="5"/>
  <c r="Q741" i="5"/>
  <c r="Q551" i="5"/>
  <c r="Q878" i="5"/>
  <c r="Q982" i="5"/>
  <c r="Q194" i="5"/>
  <c r="M140" i="5"/>
  <c r="S140" i="5"/>
  <c r="T140" i="5"/>
  <c r="U140" i="5" s="1"/>
  <c r="V140" i="5" s="1"/>
  <c r="Q1387" i="5"/>
  <c r="Q1157" i="5"/>
  <c r="U1157" i="5"/>
  <c r="V1157" i="5" s="1"/>
  <c r="Q1002" i="5"/>
  <c r="U1162" i="5"/>
  <c r="V1162" i="5" s="1"/>
  <c r="Q1292" i="5"/>
  <c r="U1292" i="5"/>
  <c r="V1292" i="5" s="1"/>
  <c r="Q1726" i="5"/>
  <c r="N90" i="11"/>
  <c r="M90" i="11"/>
  <c r="Q278" i="5"/>
  <c r="Q486" i="5"/>
  <c r="Q1349" i="5"/>
  <c r="Q708" i="5"/>
  <c r="Q762" i="5"/>
  <c r="Q1353" i="5"/>
  <c r="U1342" i="5"/>
  <c r="V1342" i="5" s="1"/>
  <c r="Q1486" i="5"/>
  <c r="Q154" i="5"/>
  <c r="Q184" i="5"/>
  <c r="Q221" i="5"/>
  <c r="Q1719" i="5"/>
  <c r="U628" i="5"/>
  <c r="V628" i="5" s="1"/>
  <c r="Q718" i="5"/>
  <c r="Q1354" i="5"/>
  <c r="Q245" i="5"/>
  <c r="Q81" i="5"/>
  <c r="Q378" i="5"/>
  <c r="Q1495" i="5"/>
  <c r="Q1088" i="5"/>
  <c r="Q863" i="5"/>
  <c r="Q663" i="5"/>
  <c r="U326" i="5"/>
  <c r="V326" i="5" s="1"/>
  <c r="Q553" i="5"/>
  <c r="U1121" i="5"/>
  <c r="V1121" i="5" s="1"/>
  <c r="Q8" i="5"/>
  <c r="U237" i="5"/>
  <c r="V237" i="5" s="1"/>
  <c r="Q1731" i="5"/>
  <c r="Q1224" i="5"/>
  <c r="Q1073" i="5"/>
  <c r="U491" i="5"/>
  <c r="V491" i="5" s="1"/>
  <c r="U540" i="5"/>
  <c r="V540" i="5" s="1"/>
  <c r="U1318" i="5"/>
  <c r="V1318" i="5" s="1"/>
  <c r="Q344" i="5"/>
  <c r="Q84" i="5"/>
  <c r="U93" i="5"/>
  <c r="V93" i="5" s="1"/>
  <c r="Q1716" i="5"/>
  <c r="U1716" i="5"/>
  <c r="V1716" i="5" s="1"/>
  <c r="Q1301" i="5"/>
  <c r="U531" i="5"/>
  <c r="V531" i="5" s="1"/>
  <c r="U867" i="5"/>
  <c r="V867" i="5" s="1"/>
  <c r="U1126" i="5"/>
  <c r="V1126" i="5" s="1"/>
  <c r="U1358" i="5"/>
  <c r="V1358" i="5" s="1"/>
  <c r="Q1542" i="5"/>
  <c r="N93" i="11"/>
  <c r="M93" i="11"/>
  <c r="Q186" i="5"/>
  <c r="Q1397" i="5"/>
  <c r="Q1197" i="5"/>
  <c r="Q800" i="5"/>
  <c r="U553" i="5"/>
  <c r="V553" i="5" s="1"/>
  <c r="S141" i="5"/>
  <c r="M141" i="5"/>
  <c r="T141" i="5"/>
  <c r="U141" i="5" s="1"/>
  <c r="V141" i="5" s="1"/>
  <c r="U68" i="5"/>
  <c r="V68" i="5" s="1"/>
  <c r="Q335" i="5"/>
  <c r="Q1496" i="5"/>
  <c r="Q1287" i="5"/>
  <c r="U643" i="5"/>
  <c r="V643" i="5" s="1"/>
  <c r="Q1053" i="5"/>
  <c r="U1193" i="5"/>
  <c r="V1193" i="5" s="1"/>
  <c r="U1220" i="5"/>
  <c r="V1220" i="5" s="1"/>
  <c r="Q1626" i="5"/>
  <c r="U130" i="5"/>
  <c r="V130" i="5" s="1"/>
  <c r="Q1514" i="5"/>
  <c r="Q1279" i="5"/>
  <c r="U1279" i="5"/>
  <c r="V1279" i="5" s="1"/>
  <c r="Q1023" i="5"/>
  <c r="Q413" i="5"/>
  <c r="Q1214" i="5"/>
  <c r="U1236" i="5"/>
  <c r="V1236" i="5" s="1"/>
  <c r="U1492" i="5"/>
  <c r="V1492" i="5" s="1"/>
  <c r="T44" i="5"/>
  <c r="U44" i="5" s="1"/>
  <c r="V44" i="5" s="1"/>
  <c r="S44" i="5"/>
  <c r="M44" i="5"/>
  <c r="Q244" i="5"/>
  <c r="Q373" i="5"/>
  <c r="U297" i="5"/>
  <c r="V297" i="5" s="1"/>
  <c r="Q1596" i="5"/>
  <c r="Q1219" i="5"/>
  <c r="U1219" i="5"/>
  <c r="V1219" i="5" s="1"/>
  <c r="Q1029" i="5"/>
  <c r="Q821" i="5"/>
  <c r="U485" i="5"/>
  <c r="V485" i="5" s="1"/>
  <c r="U1001" i="5"/>
  <c r="V1001" i="5" s="1"/>
  <c r="U1199" i="5"/>
  <c r="V1199" i="5" s="1"/>
  <c r="U20" i="5"/>
  <c r="V20" i="5" s="1"/>
  <c r="Q423" i="5"/>
  <c r="Q695" i="5"/>
  <c r="Q628" i="5"/>
  <c r="Q1724" i="5"/>
  <c r="Q1696" i="5"/>
  <c r="Q1433" i="5"/>
  <c r="U257" i="5"/>
  <c r="V257" i="5" s="1"/>
  <c r="Q1096" i="5"/>
  <c r="U1096" i="5"/>
  <c r="V1096" i="5" s="1"/>
  <c r="Q1675" i="5"/>
  <c r="U1675" i="5"/>
  <c r="V1675" i="5" s="1"/>
  <c r="Q1067" i="5"/>
  <c r="Q943" i="5"/>
  <c r="Q232" i="5"/>
  <c r="L1" i="5"/>
  <c r="Q149" i="5"/>
  <c r="Q137" i="5"/>
  <c r="Q713" i="5"/>
  <c r="Q545" i="5"/>
  <c r="Q855" i="5"/>
  <c r="U1014" i="5"/>
  <c r="V1014" i="5" s="1"/>
  <c r="Q1458" i="5"/>
  <c r="Q1727" i="5"/>
  <c r="U982" i="5"/>
  <c r="V982" i="5" s="1"/>
  <c r="Q279" i="5"/>
  <c r="S36" i="5"/>
  <c r="M36" i="5"/>
  <c r="T36" i="5"/>
  <c r="U36" i="5" s="1"/>
  <c r="V36" i="5" s="1"/>
  <c r="Q229" i="5"/>
  <c r="Q1147" i="5"/>
  <c r="Q875" i="5"/>
  <c r="Q711" i="5"/>
  <c r="U711" i="5"/>
  <c r="V711" i="5" s="1"/>
  <c r="Q513" i="5"/>
  <c r="U513" i="5"/>
  <c r="V513" i="5" s="1"/>
  <c r="Q776" i="5"/>
  <c r="M59" i="11"/>
  <c r="N59" i="11"/>
  <c r="Q215" i="5"/>
  <c r="Q36" i="5"/>
  <c r="Q1347" i="5"/>
  <c r="Q1153" i="5"/>
  <c r="U1153" i="5"/>
  <c r="V1153" i="5" s="1"/>
  <c r="Q632" i="5"/>
  <c r="U632" i="5"/>
  <c r="V632" i="5" s="1"/>
  <c r="Q772" i="5"/>
  <c r="U1085" i="5"/>
  <c r="V1085" i="5" s="1"/>
  <c r="Q209" i="5"/>
  <c r="Q250" i="5"/>
  <c r="U377" i="5"/>
  <c r="V377" i="5" s="1"/>
  <c r="Q1409" i="5"/>
  <c r="Q1094" i="5"/>
  <c r="Q531" i="5"/>
  <c r="U718" i="5"/>
  <c r="V718" i="5" s="1"/>
  <c r="Q748" i="5"/>
  <c r="Q1578" i="5"/>
  <c r="Q134" i="5"/>
  <c r="Q502" i="5"/>
  <c r="Q1693" i="5"/>
  <c r="Q909" i="5"/>
  <c r="Q621" i="5"/>
  <c r="U1100" i="5"/>
  <c r="V1100" i="5" s="1"/>
  <c r="Q94" i="5"/>
  <c r="Q381" i="5"/>
  <c r="Q1673" i="5"/>
  <c r="Q1490" i="5"/>
  <c r="Q1231" i="5"/>
  <c r="Q1092" i="5"/>
  <c r="Q485" i="5"/>
  <c r="U548" i="5"/>
  <c r="V548" i="5" s="1"/>
  <c r="U571" i="5"/>
  <c r="V571" i="5" s="1"/>
  <c r="U797" i="5"/>
  <c r="V797" i="5" s="1"/>
  <c r="Q1370" i="5"/>
  <c r="Q172" i="5"/>
  <c r="U172" i="5"/>
  <c r="V172" i="5" s="1"/>
  <c r="Q20" i="5"/>
  <c r="Q1298" i="5"/>
  <c r="Q676" i="5"/>
  <c r="U646" i="5"/>
  <c r="V646" i="5" s="1"/>
  <c r="U636" i="5"/>
  <c r="V636" i="5" s="1"/>
  <c r="U855" i="5"/>
  <c r="V855" i="5" s="1"/>
  <c r="Q932" i="5"/>
  <c r="Q1099" i="5"/>
  <c r="U1678" i="5"/>
  <c r="V1678" i="5" s="1"/>
  <c r="Q139" i="5"/>
  <c r="U215" i="5"/>
  <c r="V215" i="5" s="1"/>
  <c r="U157" i="5"/>
  <c r="V157" i="5" s="1"/>
  <c r="Q1457" i="5"/>
  <c r="U1319" i="5"/>
  <c r="V1319" i="5" s="1"/>
  <c r="U155" i="5"/>
  <c r="V155" i="5" s="1"/>
  <c r="Q204" i="5"/>
  <c r="Q1283" i="5"/>
  <c r="U861" i="5"/>
  <c r="V861" i="5" s="1"/>
  <c r="U995" i="5"/>
  <c r="V995" i="5" s="1"/>
  <c r="Q374" i="5"/>
  <c r="Q568" i="5"/>
  <c r="U809" i="5"/>
  <c r="V809" i="5" s="1"/>
  <c r="Q1382" i="5"/>
  <c r="Q13" i="5"/>
  <c r="Q131" i="5"/>
  <c r="Q304" i="5"/>
  <c r="U146" i="5"/>
  <c r="V146" i="5" s="1"/>
  <c r="Q351" i="5"/>
  <c r="Q1615" i="5"/>
  <c r="U1010" i="5"/>
  <c r="V1010" i="5" s="1"/>
  <c r="U1564" i="5"/>
  <c r="V1564" i="5" s="1"/>
  <c r="N87" i="11"/>
  <c r="M87" i="11"/>
  <c r="U191" i="5"/>
  <c r="V191" i="5" s="1"/>
  <c r="Q1420" i="5"/>
  <c r="Q1028" i="5"/>
  <c r="U621" i="5"/>
  <c r="V621" i="5" s="1"/>
  <c r="Q674" i="5"/>
  <c r="U800" i="5"/>
  <c r="V800" i="5" s="1"/>
  <c r="U1539" i="5"/>
  <c r="V1539" i="5" s="1"/>
  <c r="S60" i="5"/>
  <c r="M60" i="5"/>
  <c r="T60" i="5"/>
  <c r="U60" i="5" s="1"/>
  <c r="V60" i="5" s="1"/>
  <c r="Q489" i="5"/>
  <c r="U387" i="5"/>
  <c r="V387" i="5" s="1"/>
  <c r="Q354" i="5"/>
  <c r="U354" i="5"/>
  <c r="V354" i="5" s="1"/>
  <c r="U392" i="5"/>
  <c r="V392" i="5" s="1"/>
  <c r="Q830" i="5"/>
  <c r="Q824" i="5"/>
  <c r="U824" i="5"/>
  <c r="V824" i="5" s="1"/>
  <c r="Q1282" i="5"/>
  <c r="U1486" i="5"/>
  <c r="V1486" i="5" s="1"/>
  <c r="Q178" i="5"/>
  <c r="T148" i="5"/>
  <c r="U148" i="5" s="1"/>
  <c r="V148" i="5" s="1"/>
  <c r="S148" i="5"/>
  <c r="M148" i="5"/>
  <c r="Q1645" i="5"/>
  <c r="Q704" i="5"/>
  <c r="U704" i="5"/>
  <c r="V704" i="5" s="1"/>
  <c r="U545" i="5"/>
  <c r="V545" i="5" s="1"/>
  <c r="Q904" i="5"/>
  <c r="Q1297" i="5"/>
  <c r="U1726" i="5"/>
  <c r="V1726" i="5" s="1"/>
  <c r="M20" i="11"/>
  <c r="N20" i="11"/>
  <c r="Q5" i="5"/>
  <c r="U88" i="5"/>
  <c r="V88" i="5" s="1"/>
  <c r="Q438" i="5"/>
  <c r="U438" i="5"/>
  <c r="V438" i="5" s="1"/>
  <c r="Q345" i="5"/>
  <c r="U1027" i="5"/>
  <c r="V1027" i="5" s="1"/>
  <c r="U1683" i="5"/>
  <c r="V1683" i="5" s="1"/>
  <c r="U39" i="5"/>
  <c r="V39" i="5" s="1"/>
  <c r="Q299" i="5"/>
  <c r="U299" i="5"/>
  <c r="V299" i="5" s="1"/>
  <c r="Q959" i="5"/>
  <c r="Q523" i="5"/>
  <c r="Q315" i="5"/>
  <c r="Q392" i="5"/>
  <c r="Q643" i="5"/>
  <c r="U523" i="5"/>
  <c r="V523" i="5" s="1"/>
  <c r="Q938" i="5"/>
  <c r="Q1059" i="5"/>
  <c r="U239" i="5"/>
  <c r="V239" i="5" s="1"/>
  <c r="Q239" i="5"/>
  <c r="Q1181" i="5"/>
  <c r="Q665" i="5"/>
  <c r="Q173" i="5"/>
  <c r="Q1484" i="5"/>
  <c r="Q946" i="5"/>
  <c r="N83" i="11"/>
  <c r="M83" i="11"/>
  <c r="Q1361" i="5"/>
  <c r="U1361" i="5"/>
  <c r="V1361" i="5" s="1"/>
  <c r="Q991" i="5"/>
  <c r="Q7" i="5"/>
  <c r="Q668" i="5"/>
  <c r="Q69" i="5"/>
  <c r="T41" i="5"/>
  <c r="U41" i="5" s="1"/>
  <c r="V41" i="5" s="1"/>
  <c r="S41" i="5"/>
  <c r="M41" i="5"/>
  <c r="Q459" i="5"/>
  <c r="Q1502" i="5"/>
  <c r="Q887" i="5"/>
  <c r="Q775" i="5"/>
  <c r="Q947" i="5"/>
  <c r="U1502" i="5"/>
  <c r="V1502" i="5" s="1"/>
  <c r="M89" i="11"/>
  <c r="N89" i="11"/>
  <c r="Q223" i="5"/>
  <c r="Q1325" i="5"/>
  <c r="Q538" i="5"/>
  <c r="Q606" i="5"/>
  <c r="Q898" i="5"/>
  <c r="Q995" i="5"/>
  <c r="Q1085" i="5"/>
  <c r="Q1505" i="5"/>
  <c r="U817" i="5"/>
  <c r="V817" i="5" s="1"/>
  <c r="Q143" i="5"/>
  <c r="U143" i="5"/>
  <c r="V143" i="5" s="1"/>
  <c r="U318" i="5"/>
  <c r="V318" i="5" s="1"/>
  <c r="Q1688" i="5"/>
  <c r="Q1260" i="5"/>
  <c r="Q1101" i="5"/>
  <c r="Q851" i="5"/>
  <c r="Q623" i="5"/>
  <c r="Q833" i="5"/>
  <c r="Q1332" i="5"/>
  <c r="Q1535" i="5"/>
  <c r="U323" i="5"/>
  <c r="V323" i="5" s="1"/>
  <c r="Q276" i="5"/>
  <c r="U423" i="5"/>
  <c r="V423" i="5" s="1"/>
  <c r="Q452" i="5"/>
  <c r="Q1681" i="5"/>
  <c r="U1681" i="5"/>
  <c r="V1681" i="5" s="1"/>
  <c r="Q706" i="5"/>
  <c r="Q815" i="5"/>
  <c r="Q1004" i="5"/>
  <c r="U1004" i="5"/>
  <c r="V1004" i="5" s="1"/>
  <c r="U1359" i="5"/>
  <c r="V1359" i="5" s="1"/>
  <c r="Q1530" i="5"/>
  <c r="M30" i="11"/>
  <c r="N30" i="11"/>
  <c r="Q247" i="5"/>
  <c r="S80" i="5"/>
  <c r="T80" i="5"/>
  <c r="U80" i="5" s="1"/>
  <c r="V80" i="5" s="1"/>
  <c r="M80" i="5"/>
  <c r="S152" i="5"/>
  <c r="M152" i="5"/>
  <c r="T152" i="5"/>
  <c r="U152" i="5" s="1"/>
  <c r="V152" i="5" s="1"/>
  <c r="Q1442" i="5"/>
  <c r="Q667" i="5"/>
  <c r="U762" i="5"/>
  <c r="V762" i="5" s="1"/>
  <c r="U760" i="5"/>
  <c r="V760" i="5" s="1"/>
  <c r="Q1268" i="5"/>
  <c r="U1582" i="5"/>
  <c r="V1582" i="5" s="1"/>
  <c r="U1688" i="5"/>
  <c r="V1688" i="5" s="1"/>
  <c r="S123" i="5"/>
  <c r="M123" i="5"/>
  <c r="T123" i="5"/>
  <c r="U123" i="5" s="1"/>
  <c r="V123" i="5" s="1"/>
  <c r="U197" i="5"/>
  <c r="V197" i="5" s="1"/>
  <c r="U200" i="5"/>
  <c r="V200" i="5" s="1"/>
  <c r="Q376" i="5"/>
  <c r="Q256" i="5"/>
  <c r="U256" i="5"/>
  <c r="V256" i="5" s="1"/>
  <c r="Q1507" i="5"/>
  <c r="Q794" i="5"/>
  <c r="Q572" i="5"/>
  <c r="Q577" i="5"/>
  <c r="Q504" i="5"/>
  <c r="Q983" i="5"/>
  <c r="U1094" i="5"/>
  <c r="V1094" i="5" s="1"/>
  <c r="U1325" i="5"/>
  <c r="V1325" i="5" s="1"/>
  <c r="N74" i="11"/>
  <c r="M74" i="11"/>
  <c r="Q82" i="5"/>
  <c r="U119" i="5"/>
  <c r="V119" i="5" s="1"/>
  <c r="U185" i="5"/>
  <c r="V185" i="5" s="1"/>
  <c r="Q1647" i="5"/>
  <c r="U663" i="5"/>
  <c r="V663" i="5" s="1"/>
  <c r="U887" i="5"/>
  <c r="V887" i="5" s="1"/>
  <c r="U1354" i="5"/>
  <c r="V1354" i="5" s="1"/>
  <c r="U1563" i="5"/>
  <c r="V1563" i="5" s="1"/>
  <c r="N9" i="11"/>
  <c r="M9" i="11"/>
  <c r="U1505" i="5"/>
  <c r="V1505" i="5" s="1"/>
  <c r="U65" i="5"/>
  <c r="V65" i="5" s="1"/>
  <c r="U194" i="5"/>
  <c r="V194" i="5" s="1"/>
  <c r="Q1114" i="5"/>
  <c r="Q517" i="5"/>
  <c r="Q1331" i="5"/>
  <c r="U1409" i="5"/>
  <c r="V1409" i="5" s="1"/>
  <c r="Q1541" i="5"/>
  <c r="U1554" i="5"/>
  <c r="V1554" i="5" s="1"/>
  <c r="U85" i="5"/>
  <c r="V85" i="5" s="1"/>
  <c r="Q52" i="5"/>
  <c r="U154" i="5"/>
  <c r="V154" i="5" s="1"/>
  <c r="U213" i="5"/>
  <c r="V213" i="5" s="1"/>
  <c r="Q435" i="5"/>
  <c r="Q450" i="5"/>
  <c r="U450" i="5"/>
  <c r="V450" i="5" s="1"/>
  <c r="Q965" i="5"/>
  <c r="Q555" i="5"/>
  <c r="Q846" i="5"/>
  <c r="Q1186" i="5"/>
  <c r="M88" i="11"/>
  <c r="N88" i="11"/>
  <c r="Q87" i="5"/>
  <c r="Q57" i="5"/>
  <c r="U57" i="5"/>
  <c r="V57" i="5" s="1"/>
  <c r="U220" i="5"/>
  <c r="V220" i="5" s="1"/>
  <c r="Q1250" i="5"/>
  <c r="Q1046" i="5"/>
  <c r="Q652" i="5"/>
  <c r="U807" i="5"/>
  <c r="V807" i="5" s="1"/>
  <c r="U1092" i="5"/>
  <c r="V1092" i="5" s="1"/>
  <c r="M77" i="11"/>
  <c r="N77" i="11"/>
  <c r="Q150" i="5"/>
  <c r="T11" i="5"/>
  <c r="U11" i="5" s="1"/>
  <c r="V11" i="5" s="1"/>
  <c r="S11" i="5"/>
  <c r="M11" i="5"/>
  <c r="Q1267" i="5"/>
  <c r="Q974" i="5"/>
  <c r="Q620" i="5"/>
  <c r="U620" i="5"/>
  <c r="V620" i="5" s="1"/>
  <c r="Q380" i="5"/>
  <c r="U791" i="5"/>
  <c r="V791" i="5" s="1"/>
  <c r="Q973" i="5"/>
  <c r="U1045" i="5"/>
  <c r="V1045" i="5" s="1"/>
  <c r="Q1048" i="5"/>
  <c r="M46" i="5"/>
  <c r="T46" i="5"/>
  <c r="U46" i="5" s="1"/>
  <c r="V46" i="5" s="1"/>
  <c r="S46" i="5"/>
  <c r="Q159" i="5"/>
  <c r="Q501" i="5"/>
  <c r="U501" i="5"/>
  <c r="V501" i="5" s="1"/>
  <c r="Q1131" i="5"/>
  <c r="U1131" i="5"/>
  <c r="V1131" i="5" s="1"/>
  <c r="Q358" i="5"/>
  <c r="Q1362" i="5"/>
  <c r="M81" i="11"/>
  <c r="N81" i="11"/>
  <c r="Q1121" i="5"/>
  <c r="Q798" i="5"/>
  <c r="Q1133" i="5"/>
  <c r="Q1702" i="5"/>
  <c r="U1702" i="5"/>
  <c r="V1702" i="5" s="1"/>
  <c r="Q1339" i="5"/>
  <c r="Q966" i="5"/>
  <c r="Q1105" i="5"/>
  <c r="Q817" i="5"/>
  <c r="Q1102" i="5"/>
  <c r="T47" i="5"/>
  <c r="U47" i="5" s="1"/>
  <c r="V47" i="5" s="1"/>
  <c r="M47" i="5"/>
  <c r="S47" i="5"/>
  <c r="Q361" i="5"/>
  <c r="Q1659" i="5"/>
  <c r="Q797" i="5"/>
  <c r="U959" i="5"/>
  <c r="V959" i="5" s="1"/>
  <c r="U121" i="5"/>
  <c r="V121" i="5" s="1"/>
  <c r="Q22" i="5"/>
  <c r="Q610" i="5"/>
  <c r="U610" i="5"/>
  <c r="V610" i="5" s="1"/>
  <c r="Q646" i="5"/>
  <c r="Q92" i="5"/>
  <c r="Q104" i="5"/>
  <c r="Q700" i="5"/>
  <c r="Q588" i="5"/>
  <c r="U1102" i="5"/>
  <c r="V1102" i="5" s="1"/>
  <c r="Q1394" i="5"/>
  <c r="Q1522" i="5"/>
  <c r="Q1539" i="5"/>
  <c r="U1659" i="5"/>
  <c r="V1659" i="5" s="1"/>
  <c r="Q56" i="5"/>
  <c r="Q1342" i="5"/>
  <c r="Q548" i="5"/>
  <c r="Q911" i="5"/>
  <c r="U911" i="5"/>
  <c r="V911" i="5" s="1"/>
  <c r="Q1276" i="5"/>
  <c r="Q88" i="5"/>
  <c r="Q1123" i="5"/>
  <c r="Q897" i="5"/>
  <c r="U623" i="5"/>
  <c r="V623" i="5" s="1"/>
  <c r="Q658" i="5"/>
  <c r="Q942" i="5"/>
  <c r="Q1132" i="5"/>
  <c r="Q47" i="5"/>
  <c r="Q113" i="5"/>
  <c r="S108" i="5"/>
  <c r="T108" i="5"/>
  <c r="U108" i="5" s="1"/>
  <c r="V108" i="5" s="1"/>
  <c r="M108" i="5"/>
  <c r="Q1678" i="5"/>
  <c r="Q1236" i="5"/>
  <c r="Q1040" i="5"/>
  <c r="U732" i="5"/>
  <c r="V732" i="5" s="1"/>
  <c r="Q1369" i="5"/>
  <c r="U1369" i="5"/>
  <c r="V1369" i="5" s="1"/>
  <c r="Q281" i="5"/>
  <c r="Q97" i="5"/>
  <c r="U201" i="5"/>
  <c r="V201" i="5" s="1"/>
  <c r="Q237" i="5"/>
  <c r="Q415" i="5"/>
  <c r="Q1401" i="5"/>
  <c r="Q613" i="5"/>
  <c r="Q867" i="5"/>
  <c r="U1181" i="5"/>
  <c r="V1181" i="5" s="1"/>
  <c r="Q288" i="5"/>
  <c r="U205" i="5"/>
  <c r="V205" i="5" s="1"/>
  <c r="Q1638" i="5"/>
  <c r="U1638" i="5"/>
  <c r="V1638" i="5" s="1"/>
  <c r="Q1328" i="5"/>
  <c r="Q1005" i="5"/>
  <c r="U235" i="5"/>
  <c r="V235" i="5" s="1"/>
  <c r="Q583" i="5"/>
  <c r="U917" i="5"/>
  <c r="V917" i="5" s="1"/>
  <c r="Q1030" i="5"/>
  <c r="Q1220" i="5"/>
  <c r="U92" i="5"/>
  <c r="V92" i="5" s="1"/>
  <c r="Q1247" i="5"/>
  <c r="Q1055" i="5"/>
  <c r="Q1462" i="5"/>
  <c r="Q683" i="5"/>
  <c r="U708" i="5"/>
  <c r="V708" i="5" s="1"/>
  <c r="U685" i="5"/>
  <c r="V685" i="5" s="1"/>
  <c r="U787" i="5"/>
  <c r="V787" i="5" s="1"/>
  <c r="U898" i="5"/>
  <c r="V898" i="5" s="1"/>
  <c r="M150" i="5"/>
  <c r="T150" i="5"/>
  <c r="U150" i="5" s="1"/>
  <c r="V150" i="5" s="1"/>
  <c r="S150" i="5"/>
  <c r="Q165" i="5"/>
  <c r="Q547" i="5"/>
  <c r="U547" i="5"/>
  <c r="V547" i="5" s="1"/>
  <c r="U991" i="5"/>
  <c r="V991" i="5" s="1"/>
  <c r="N28" i="11"/>
  <c r="M28" i="11"/>
  <c r="Q324" i="5"/>
  <c r="Q1031" i="5"/>
  <c r="U1258" i="5"/>
  <c r="V1258" i="5" s="1"/>
  <c r="Q1446" i="5"/>
  <c r="U1535" i="5"/>
  <c r="V1535" i="5" s="1"/>
  <c r="Q330" i="5"/>
  <c r="U330" i="5"/>
  <c r="V330" i="5" s="1"/>
  <c r="Q142" i="5"/>
  <c r="U184" i="5"/>
  <c r="V184" i="5" s="1"/>
  <c r="Q375" i="5"/>
  <c r="Q981" i="5"/>
  <c r="Q637" i="5"/>
  <c r="U521" i="5"/>
  <c r="V521" i="5" s="1"/>
  <c r="U1724" i="5"/>
  <c r="V1724" i="5" s="1"/>
  <c r="U132" i="5"/>
  <c r="V132" i="5" s="1"/>
  <c r="U167" i="5"/>
  <c r="V167" i="5" s="1"/>
  <c r="Q316" i="5"/>
  <c r="Q320" i="5"/>
  <c r="U460" i="5"/>
  <c r="V460" i="5" s="1"/>
  <c r="Q811" i="5"/>
  <c r="Q493" i="5"/>
  <c r="U1147" i="5"/>
  <c r="V1147" i="5" s="1"/>
  <c r="Q1379" i="5"/>
  <c r="N13" i="11"/>
  <c r="M13" i="11"/>
  <c r="U1260" i="5"/>
  <c r="V1260" i="5" s="1"/>
  <c r="Q340" i="5"/>
  <c r="Q398" i="5"/>
  <c r="Q1605" i="5"/>
  <c r="Q661" i="5"/>
  <c r="U661" i="5"/>
  <c r="V661" i="5" s="1"/>
  <c r="U772" i="5"/>
  <c r="V772" i="5" s="1"/>
  <c r="Q1113" i="5"/>
  <c r="Q317" i="5"/>
  <c r="U113" i="5"/>
  <c r="V113" i="5" s="1"/>
  <c r="Q1723" i="5"/>
  <c r="Q535" i="5"/>
  <c r="U535" i="5"/>
  <c r="V535" i="5" s="1"/>
  <c r="U592" i="5"/>
  <c r="V592" i="5" s="1"/>
  <c r="U678" i="5"/>
  <c r="V678" i="5" s="1"/>
  <c r="Q836" i="5"/>
  <c r="U1433" i="5"/>
  <c r="V1433" i="5" s="1"/>
  <c r="Q1497" i="5"/>
  <c r="U1719" i="5"/>
  <c r="V1719" i="5" s="1"/>
  <c r="Q1045" i="5"/>
  <c r="Q720" i="5"/>
  <c r="Q1180" i="5"/>
  <c r="Q118" i="5"/>
  <c r="Q1000" i="5"/>
  <c r="Q1552" i="5"/>
  <c r="U159" i="5"/>
  <c r="V159" i="5" s="1"/>
  <c r="Q1015" i="5"/>
  <c r="S101" i="5"/>
  <c r="M101" i="5"/>
  <c r="T101" i="5"/>
  <c r="U101" i="5" s="1"/>
  <c r="V101" i="5" s="1"/>
  <c r="Q86" i="5"/>
  <c r="Q1322" i="5"/>
  <c r="Q749" i="5"/>
  <c r="Q313" i="5"/>
  <c r="T153" i="5"/>
  <c r="U153" i="5" s="1"/>
  <c r="V153" i="5" s="1"/>
  <c r="S153" i="5"/>
  <c r="M153" i="5"/>
  <c r="Q1315" i="5"/>
  <c r="U1315" i="5"/>
  <c r="V1315" i="5" s="1"/>
  <c r="Q809" i="5"/>
  <c r="U588" i="5"/>
  <c r="V588" i="5" s="1"/>
  <c r="U1067" i="5"/>
  <c r="V1067" i="5" s="1"/>
  <c r="N75" i="11"/>
  <c r="M75" i="11"/>
  <c r="Q105" i="5"/>
  <c r="U232" i="5"/>
  <c r="V232" i="5" s="1"/>
  <c r="Q823" i="5"/>
  <c r="U823" i="5"/>
  <c r="V823" i="5" s="1"/>
  <c r="Q611" i="5"/>
  <c r="Q483" i="5"/>
  <c r="U483" i="5"/>
  <c r="V483" i="5" s="1"/>
  <c r="Q634" i="5"/>
  <c r="Q1216" i="5"/>
  <c r="Q181" i="5"/>
  <c r="Q333" i="5"/>
  <c r="Q437" i="5"/>
  <c r="Q323" i="5"/>
  <c r="Q1631" i="5"/>
  <c r="Q1512" i="5"/>
  <c r="Q1255" i="5"/>
  <c r="U1255" i="5"/>
  <c r="V1255" i="5" s="1"/>
  <c r="Q803" i="5"/>
  <c r="Q549" i="5"/>
  <c r="U549" i="5"/>
  <c r="V549" i="5" s="1"/>
  <c r="U966" i="5"/>
  <c r="V966" i="5" s="1"/>
  <c r="Q1056" i="5"/>
  <c r="U1056" i="5"/>
  <c r="V1056" i="5" s="1"/>
  <c r="Q348" i="5"/>
  <c r="U209" i="5"/>
  <c r="V209" i="5" s="1"/>
  <c r="Q117" i="5"/>
  <c r="U359" i="5"/>
  <c r="V359" i="5" s="1"/>
  <c r="Q1618" i="5"/>
  <c r="Q571" i="5"/>
  <c r="U596" i="5"/>
  <c r="V596" i="5" s="1"/>
  <c r="Q934" i="5"/>
  <c r="Q1740" i="5"/>
  <c r="U1740" i="5"/>
  <c r="V1740" i="5" s="1"/>
  <c r="Q21" i="5"/>
  <c r="U276" i="5"/>
  <c r="V276" i="5" s="1"/>
  <c r="Q1318" i="5"/>
  <c r="Q1019" i="5"/>
  <c r="Q462" i="5"/>
  <c r="U619" i="5"/>
  <c r="V619" i="5" s="1"/>
  <c r="U1000" i="5"/>
  <c r="V1000" i="5" s="1"/>
  <c r="U1212" i="5"/>
  <c r="V1212" i="5" s="1"/>
  <c r="Q1144" i="5"/>
  <c r="U122" i="5"/>
  <c r="V122" i="5" s="1"/>
  <c r="U376" i="5"/>
  <c r="V376" i="5" s="1"/>
  <c r="Q441" i="5"/>
  <c r="U441" i="5"/>
  <c r="V441" i="5" s="1"/>
  <c r="U1207" i="5"/>
  <c r="V1207" i="5" s="1"/>
  <c r="Q1207" i="5"/>
  <c r="Q793" i="5"/>
  <c r="U606" i="5"/>
  <c r="V606" i="5" s="1"/>
  <c r="U950" i="5"/>
  <c r="V950" i="5" s="1"/>
  <c r="Q953" i="5"/>
  <c r="Q1450" i="5"/>
  <c r="U1657" i="5"/>
  <c r="V1657" i="5" s="1"/>
  <c r="M80" i="11"/>
  <c r="N80" i="11"/>
  <c r="N92" i="11"/>
  <c r="M92" i="11"/>
  <c r="Q93" i="5"/>
  <c r="Q151" i="5"/>
  <c r="Q1468" i="5"/>
  <c r="Q954" i="5"/>
  <c r="U954" i="5"/>
  <c r="V954" i="5" s="1"/>
  <c r="U419" i="5"/>
  <c r="V419" i="5" s="1"/>
  <c r="Q1011" i="5"/>
  <c r="U1229" i="5"/>
  <c r="V1229" i="5" s="1"/>
  <c r="U1458" i="5"/>
  <c r="V1458" i="5" s="1"/>
  <c r="U1507" i="5"/>
  <c r="V1507" i="5" s="1"/>
  <c r="Q294" i="5"/>
  <c r="Q138" i="5"/>
  <c r="Q1661" i="5"/>
  <c r="Q1041" i="5"/>
  <c r="U1041" i="5"/>
  <c r="V1041" i="5" s="1"/>
  <c r="U664" i="5"/>
  <c r="V664" i="5" s="1"/>
  <c r="U851" i="5"/>
  <c r="V851" i="5" s="1"/>
  <c r="Q202" i="5"/>
  <c r="Q208" i="5"/>
  <c r="Q988" i="5"/>
  <c r="Q688" i="5"/>
  <c r="U564" i="5"/>
  <c r="V564" i="5" s="1"/>
  <c r="U1039" i="5"/>
  <c r="V1039" i="5" s="1"/>
  <c r="Q1366" i="5"/>
  <c r="Q1627" i="5"/>
  <c r="N31" i="11"/>
  <c r="M31" i="11"/>
  <c r="Q175" i="5"/>
  <c r="Q240" i="5"/>
  <c r="Q366" i="5"/>
  <c r="Q933" i="5"/>
  <c r="U933" i="5"/>
  <c r="V933" i="5" s="1"/>
  <c r="U187" i="5"/>
  <c r="V187" i="5" s="1"/>
  <c r="U358" i="5"/>
  <c r="V358" i="5" s="1"/>
  <c r="Q834" i="5"/>
  <c r="Q1178" i="5"/>
  <c r="Q1308" i="5"/>
  <c r="U1484" i="5"/>
  <c r="V1484" i="5" s="1"/>
  <c r="Q1628" i="5"/>
  <c r="Q329" i="5"/>
  <c r="Q1471" i="5"/>
  <c r="U367" i="5"/>
  <c r="V367" i="5" s="1"/>
  <c r="U947" i="5"/>
  <c r="V947" i="5" s="1"/>
  <c r="M51" i="11"/>
  <c r="N51" i="11"/>
  <c r="U8" i="5"/>
  <c r="V8" i="5" s="1"/>
  <c r="U51" i="5"/>
  <c r="V51" i="5" s="1"/>
  <c r="Q280" i="5"/>
  <c r="Q1100" i="5"/>
  <c r="L1" i="11"/>
  <c r="Q659" i="5"/>
  <c r="U659" i="5"/>
  <c r="V659" i="5" s="1"/>
  <c r="Q162" i="5"/>
  <c r="Q61" i="5"/>
  <c r="U223" i="5"/>
  <c r="V223" i="5" s="1"/>
  <c r="Q850" i="5"/>
  <c r="U946" i="5"/>
  <c r="V946" i="5" s="1"/>
  <c r="Q1169" i="5"/>
  <c r="Q1463" i="5"/>
  <c r="Q1572" i="5"/>
  <c r="U21" i="5"/>
  <c r="V21" i="5" s="1"/>
  <c r="Q49" i="5"/>
  <c r="U49" i="5"/>
  <c r="V49" i="5" s="1"/>
  <c r="Q421" i="5"/>
  <c r="Q1612" i="5"/>
  <c r="Q1253" i="5"/>
  <c r="U1253" i="5"/>
  <c r="V1253" i="5" s="1"/>
  <c r="Q1026" i="5"/>
  <c r="Q799" i="5"/>
  <c r="Q1192" i="5"/>
  <c r="U1192" i="5"/>
  <c r="V1192" i="5" s="1"/>
  <c r="Q1611" i="5"/>
  <c r="Q235" i="5"/>
  <c r="Q1625" i="5"/>
  <c r="U1625" i="5"/>
  <c r="V1625" i="5" s="1"/>
  <c r="Q1140" i="5"/>
  <c r="Q608" i="5"/>
  <c r="Q842" i="5"/>
  <c r="U842" i="5"/>
  <c r="V842" i="5" s="1"/>
  <c r="Q1262" i="5"/>
  <c r="Q1324" i="5"/>
  <c r="Q1668" i="5"/>
  <c r="N55" i="11"/>
  <c r="M55" i="11"/>
  <c r="Q282" i="5"/>
  <c r="Q433" i="5"/>
  <c r="Q1430" i="5"/>
  <c r="U1430" i="5"/>
  <c r="V1430" i="5" s="1"/>
  <c r="Q930" i="5"/>
  <c r="Q685" i="5"/>
  <c r="U1346" i="5"/>
  <c r="V1346" i="5" s="1"/>
  <c r="Q213" i="5"/>
  <c r="Q289" i="5"/>
  <c r="Q1543" i="5"/>
  <c r="Q986" i="5"/>
  <c r="U247" i="5"/>
  <c r="V247" i="5" s="1"/>
  <c r="Q293" i="5"/>
  <c r="U537" i="5"/>
  <c r="V537" i="5" s="1"/>
  <c r="Q490" i="5"/>
  <c r="U437" i="5"/>
  <c r="V437" i="5" s="1"/>
  <c r="Q1636" i="5"/>
  <c r="Q1340" i="5"/>
  <c r="U1340" i="5"/>
  <c r="V1340" i="5" s="1"/>
  <c r="Q586" i="5"/>
  <c r="U586" i="5"/>
  <c r="V586" i="5" s="1"/>
  <c r="U511" i="5"/>
  <c r="V511" i="5" s="1"/>
  <c r="N18" i="11"/>
  <c r="M18" i="11"/>
  <c r="Q290" i="5"/>
  <c r="U53" i="5"/>
  <c r="V53" i="5" s="1"/>
  <c r="U300" i="5"/>
  <c r="V300" i="5" s="1"/>
  <c r="Q873" i="5"/>
  <c r="U873" i="5"/>
  <c r="V873" i="5" s="1"/>
  <c r="U1002" i="5"/>
  <c r="V1002" i="5" s="1"/>
  <c r="U1055" i="5"/>
  <c r="V1055" i="5" s="1"/>
  <c r="U1543" i="5"/>
  <c r="V1543" i="5" s="1"/>
  <c r="Q1744" i="5"/>
  <c r="Q284" i="5"/>
  <c r="U177" i="5"/>
  <c r="V177" i="5" s="1"/>
  <c r="Q417" i="5"/>
  <c r="U340" i="5"/>
  <c r="V340" i="5" s="1"/>
  <c r="Q1478" i="5"/>
  <c r="U771" i="5"/>
  <c r="V771" i="5" s="1"/>
  <c r="Q1449" i="5"/>
  <c r="U56" i="5"/>
  <c r="V56" i="5" s="1"/>
  <c r="Q238" i="5"/>
  <c r="Q182" i="5"/>
  <c r="Q1264" i="5"/>
  <c r="U1264" i="5"/>
  <c r="V1264" i="5" s="1"/>
  <c r="U350" i="5"/>
  <c r="V350" i="5" s="1"/>
  <c r="Q782" i="5"/>
  <c r="Q116" i="5"/>
  <c r="Q760" i="5"/>
  <c r="Q732" i="5"/>
  <c r="Q463" i="5"/>
  <c r="Q1386" i="5"/>
  <c r="U1386" i="5"/>
  <c r="V1386" i="5" s="1"/>
  <c r="Q161" i="5"/>
  <c r="Q1610" i="5"/>
  <c r="U1610" i="5"/>
  <c r="V1610" i="5" s="1"/>
  <c r="Q885" i="5"/>
  <c r="U885" i="5"/>
  <c r="V885" i="5" s="1"/>
  <c r="Q647" i="5"/>
  <c r="Q625" i="5"/>
  <c r="Q910" i="5"/>
  <c r="Q1604" i="5"/>
  <c r="N85" i="11"/>
  <c r="M85" i="11"/>
  <c r="T145" i="5"/>
  <c r="U145" i="5" s="1"/>
  <c r="V145" i="5" s="1"/>
  <c r="M145" i="5"/>
  <c r="S145" i="5"/>
  <c r="Q1679" i="5"/>
  <c r="Q1492" i="5"/>
  <c r="Q993" i="5"/>
  <c r="U993" i="5"/>
  <c r="V993" i="5" s="1"/>
  <c r="Q312" i="5"/>
  <c r="Q207" i="5"/>
  <c r="Q664" i="5"/>
  <c r="U1351" i="5"/>
  <c r="V1351" i="5" s="1"/>
  <c r="U1375" i="5"/>
  <c r="V1375" i="5" s="1"/>
  <c r="Q130" i="5"/>
  <c r="Q326" i="5"/>
  <c r="T42" i="5"/>
  <c r="U42" i="5" s="1"/>
  <c r="V42" i="5" s="1"/>
  <c r="M42" i="5"/>
  <c r="S42" i="5"/>
  <c r="P1" i="5"/>
  <c r="Q1083" i="5"/>
  <c r="U1083" i="5"/>
  <c r="V1083" i="5" s="1"/>
  <c r="Q921" i="5"/>
  <c r="Q367" i="5"/>
  <c r="Q697" i="5"/>
  <c r="U713" i="5"/>
  <c r="V713" i="5" s="1"/>
  <c r="Q1246" i="5"/>
  <c r="U1362" i="5"/>
  <c r="V1362" i="5" s="1"/>
  <c r="Q119" i="5"/>
  <c r="Q341" i="5"/>
  <c r="U221" i="5"/>
  <c r="V221" i="5" s="1"/>
  <c r="Q529" i="5"/>
  <c r="Q1576" i="5"/>
  <c r="Q969" i="5"/>
  <c r="Q656" i="5"/>
  <c r="U741" i="5"/>
  <c r="V741" i="5" s="1"/>
  <c r="Q1191" i="5"/>
  <c r="Q233" i="5"/>
  <c r="Q1588" i="5"/>
  <c r="Q474" i="5"/>
  <c r="U474" i="5"/>
  <c r="V474" i="5" s="1"/>
  <c r="U651" i="5"/>
  <c r="V651" i="5" s="1"/>
  <c r="U585" i="5"/>
  <c r="V585" i="5" s="1"/>
  <c r="U1123" i="5"/>
  <c r="V1123" i="5" s="1"/>
  <c r="Q1188" i="5"/>
  <c r="N66" i="11"/>
  <c r="M66" i="11"/>
  <c r="U1059" i="5"/>
  <c r="V1059" i="5" s="1"/>
  <c r="Q265" i="5"/>
  <c r="Q1289" i="5"/>
  <c r="Q511" i="5"/>
  <c r="U1512" i="5"/>
  <c r="V1512" i="5" s="1"/>
  <c r="U1522" i="5"/>
  <c r="V1522" i="5" s="1"/>
  <c r="Q336" i="5"/>
  <c r="U109" i="5"/>
  <c r="V109" i="5" s="1"/>
  <c r="Q1548" i="5"/>
  <c r="Q1293" i="5"/>
  <c r="Q773" i="5"/>
  <c r="U700" i="5"/>
  <c r="V700" i="5" s="1"/>
  <c r="U1188" i="5"/>
  <c r="V1188" i="5" s="1"/>
  <c r="Q1635" i="5"/>
  <c r="U1697" i="5"/>
  <c r="V1697" i="5" s="1"/>
  <c r="U1558" i="5"/>
  <c r="V1558" i="5" s="1"/>
  <c r="Q309" i="5"/>
  <c r="Q1171" i="5"/>
  <c r="U658" i="5"/>
  <c r="V658" i="5" s="1"/>
  <c r="Q1049" i="5"/>
  <c r="U1231" i="5"/>
  <c r="V1231" i="5" s="1"/>
  <c r="U1552" i="5"/>
  <c r="V1552" i="5" s="1"/>
  <c r="U1679" i="5"/>
  <c r="V1679" i="5" s="1"/>
  <c r="N41" i="11"/>
  <c r="M41" i="11"/>
  <c r="Q187" i="5"/>
  <c r="U333" i="5"/>
  <c r="V333" i="5" s="1"/>
  <c r="Q1385" i="5"/>
  <c r="Q559" i="5"/>
  <c r="U697" i="5"/>
  <c r="V697" i="5" s="1"/>
  <c r="Q1080" i="5"/>
  <c r="Q1093" i="5"/>
  <c r="Q1606" i="5"/>
  <c r="U1696" i="5"/>
  <c r="V1696" i="5" s="1"/>
  <c r="U1005" i="5"/>
  <c r="V1005" i="5" s="1"/>
  <c r="Q179" i="5"/>
  <c r="Q51" i="5"/>
  <c r="Q258" i="5"/>
  <c r="U735" i="5"/>
  <c r="V735" i="5" s="1"/>
  <c r="M1" i="11" l="1"/>
  <c r="Q1" i="5"/>
  <c r="T1" i="5"/>
  <c r="U1" i="5" l="1"/>
</calcChain>
</file>

<file path=xl/sharedStrings.xml><?xml version="1.0" encoding="utf-8"?>
<sst xmlns="http://schemas.openxmlformats.org/spreadsheetml/2006/main" count="11154" uniqueCount="7259">
  <si>
    <t>Proposta de Referência</t>
  </si>
  <si>
    <t>Status da Proposta</t>
  </si>
  <si>
    <t>CNES</t>
  </si>
  <si>
    <t>Entidade</t>
  </si>
  <si>
    <t>CNPJ</t>
  </si>
  <si>
    <t>UF</t>
  </si>
  <si>
    <t>Município</t>
  </si>
  <si>
    <t>Dt. Cadastro</t>
  </si>
  <si>
    <t>Dt. Atualização</t>
  </si>
  <si>
    <t>Dívida Aprox.</t>
  </si>
  <si>
    <t>VL_SALDO_DEVEDOR</t>
  </si>
  <si>
    <t>VL_TRIBUTO_FEDERAL_ESTIMADO</t>
  </si>
  <si>
    <t>CANCELAR</t>
  </si>
  <si>
    <t>INSTITUTO DE MEDICINA INTEGRAL PROFESSOR FERNANDO FIGUEIRA - IMIP</t>
  </si>
  <si>
    <t>FUNDACAO DE ASSISTENCIA INTEGRAL A SAUDE - FAIS</t>
  </si>
  <si>
    <t>ASSOCIACAO EVANGELICA BENEFICENTE DE MINAS GERAIS</t>
  </si>
  <si>
    <t>SANTA CASA DE MISERICORDIA DE BELO HORIZONTE</t>
  </si>
  <si>
    <t>ASSOCIACAO HOSPITALAR VILA NOVA</t>
  </si>
  <si>
    <t>ASSOCIACAO SANTA CASA DE MISERICORDIA E MATERNIDADE D. JULIETA LYRA</t>
  </si>
  <si>
    <t>HOSPITAL BENEFICENTE SAO LUCAS DE SAO PEDRO</t>
  </si>
  <si>
    <t>IRMANDADE DE SANTA CASA DE MISERICORDIA DE VALINHOS</t>
  </si>
  <si>
    <t>STA CASA DE MIS S CAETANO DA VARGEM GRANDE HOSP S CAETA</t>
  </si>
  <si>
    <t>IRMANDADE DO HOSPITAL DA SANTA CASA DE POCOS DE CALDAS</t>
  </si>
  <si>
    <t>SANTA CASA DE CARIDADE DE FORMIGA</t>
  </si>
  <si>
    <t>SANTA CASA DE MISERICORDIA DE SAO SEBASTIAO DO PARAISO</t>
  </si>
  <si>
    <t>SANTA CASA DE MISERICORDIA DE JUIZ DE FORA</t>
  </si>
  <si>
    <t>FUNDACAO GERALDO CORREA</t>
  </si>
  <si>
    <t>IRMANDADE DA SANTA CASA DA MISERICORDIA DE OURO PRETO</t>
  </si>
  <si>
    <t>ASSOC DE ASSIST SOCIAL DA SANTA CASA DE MISERIC ARAXA</t>
  </si>
  <si>
    <t>ASSOCIACAO BENEFICENTE BOM SAMARITANO</t>
  </si>
  <si>
    <t>ASSOCIACAO BENEFICENTE DE PAROBE</t>
  </si>
  <si>
    <t>ASSOCIACAO DE CARIDADE SANTA CASA DE RIO GRANDE</t>
  </si>
  <si>
    <t>IRMANDADE DA SANTA CASA DE MISERICORDIA DE PORTO ALEGRE</t>
  </si>
  <si>
    <t>HOSPITAL BENEFICENTE SAO CARLOS</t>
  </si>
  <si>
    <t>HOSPITAL BERNARDINA SALLES DE BARROS</t>
  </si>
  <si>
    <t>SOCIEDADE PORTUGUESA DE BENEFICENCIA</t>
  </si>
  <si>
    <t>SANTA CASA DE MISERICORDIA DE PELOTAS</t>
  </si>
  <si>
    <t>ASSOCIACAO DAS DAMAS DE CARIDADE</t>
  </si>
  <si>
    <t>HOSPITAL MARANHENSE LTDA</t>
  </si>
  <si>
    <t>FUNDACAO ASSISTENCIAL DA PARAIBA- FAP</t>
  </si>
  <si>
    <t>HOSPITAL SANTA MARIA LTDA</t>
  </si>
  <si>
    <t>BENEMERITA SOCIEDADE PORTUGUESA BENEFICENTE DO PARA</t>
  </si>
  <si>
    <t>HOSPITAL MED IMAGEM S.A</t>
  </si>
  <si>
    <t>HOSPITAL ANTONIO TARGINO LTDA</t>
  </si>
  <si>
    <t>ASSOC DE ASSIST E PROT A MATERN E A INFANCIA DE MOSSORO</t>
  </si>
  <si>
    <t>ASSOCIACAO BENEFICENCIA AMPARO DE MARIA</t>
  </si>
  <si>
    <t>SANTA CASA DE MISERICORDIA DE SOBRAL</t>
  </si>
  <si>
    <t>HOSPITAL SANTA CRUZ DE CANOINHAS</t>
  </si>
  <si>
    <t>ASSOCIACAO MATOGROSSENSE DE COMBATE AO CANCER</t>
  </si>
  <si>
    <t>IRMANDADE BENEF DA SANTA CASA DA MISERICORDIA DE FORT</t>
  </si>
  <si>
    <t>ASSOCIACAO TRISTAO DA CUNHA</t>
  </si>
  <si>
    <t>IRMANDADE DA SANTA CASA DE MISERICORDIA DO RECIFE</t>
  </si>
  <si>
    <t>FUNDACAO HOSPITALAR JOAQUIM SIMEAO FILHO</t>
  </si>
  <si>
    <t>FUNDACAO DE SAUDE COMUNITARIA DE SINOP</t>
  </si>
  <si>
    <t>ASSOCIACAO EDUCADORA SAO CARLOS - AESC</t>
  </si>
  <si>
    <t>CENTRO HOSPITALAR ALBERT SABIN S/A</t>
  </si>
  <si>
    <t>HOSPITAL MEMORIAL ARCOVERDE LTDA</t>
  </si>
  <si>
    <t>VITORIA APART HOSPITAL S/A</t>
  </si>
  <si>
    <t>HOSPITAL DE OLHOS CRO LTDA</t>
  </si>
  <si>
    <t>HOESP - ASSOCIACAO BENEFICENTE DE SAUDE DO OESTE DO PARANA</t>
  </si>
  <si>
    <t>SAO PAULO</t>
  </si>
  <si>
    <t>SAO BERNARDO APART HOSPITAL S/A</t>
  </si>
  <si>
    <t>ARTRO CLINICA DE CIRURGIA ORTOPEDICA LTDA</t>
  </si>
  <si>
    <t>NEOTIN NEONATAL TERAPIA INTENSIVA LTDA</t>
  </si>
  <si>
    <t>ASSOCIACAO BENEFICENTE SAO RAFAEL</t>
  </si>
  <si>
    <t>POLICLIN S A SERVICOS MEDICO HOSPITALARES</t>
  </si>
  <si>
    <t>ENTIDADE</t>
  </si>
  <si>
    <t>NU_PROCEDIMENTO</t>
  </si>
  <si>
    <t>NO_GRUPO</t>
  </si>
  <si>
    <t>QT_ATENDIMENTO_MES</t>
  </si>
  <si>
    <t>CO_PROCEDIMENTO_SIGTAP</t>
  </si>
  <si>
    <t>NO_PROCEDIMENTO</t>
  </si>
  <si>
    <t>VL_TABELA_SUS</t>
  </si>
  <si>
    <t>VL_TOTAL_COMPLEMENTACAO_MAXIMA</t>
  </si>
  <si>
    <t>MONITORAMENTO DE COMPONENTE-</t>
  </si>
  <si>
    <t>DEEQAE - Departamento de Estratégias para a Expansão e Qualificação da Atenção Especializada</t>
  </si>
  <si>
    <t>Data - hora do levatamento:</t>
  </si>
  <si>
    <t>04/08/2025 14:15</t>
  </si>
  <si>
    <t>COQAE - Coordenação de Gestão da Informação da Expansão e Qualificação da Atenção Especializada</t>
  </si>
  <si>
    <t>Aba "INFO" — Guia de Navegação do PLANILHÃO</t>
  </si>
  <si>
    <t>🎨 Aba/Cor</t>
  </si>
  <si>
    <t>📌 Conteúdo</t>
  </si>
  <si>
    <t>📍 Fonte</t>
  </si>
  <si>
    <t>🗓️ Período</t>
  </si>
  <si>
    <t>🚧 Frequência</t>
  </si>
  <si>
    <t>🔍 Observações</t>
  </si>
  <si>
    <t>✨ Limitações</t>
  </si>
  <si>
    <t>VISÃO GERAL – CRÉDITO FINANCEIRO 
(VISÃO_GERAL)</t>
  </si>
  <si>
    <t>Visão consolidada das propostas de Crédito Financeiro, com fórmulas de análise matemática. Integra dados de cancelamento de propostas e dívidas hospitalares.</t>
  </si>
  <si>
    <t>InvestSUS + DEEQAE/CGPPQAE</t>
  </si>
  <si>
    <t>Diária</t>
  </si>
  <si>
    <t>Avaliação em duas etapas: (1) Verificar se a matriz de oferta ultrapassa R$ 100 mil (Art. 7º); (2) Verificar se a dívida estimada atende aos critérios do Art. 8º.</t>
  </si>
  <si>
    <t>Não detalha OCI e componentes cirúrgicos; consultar abas M_OFERTA_CF_CC e M_OFERTA_CF_OCI.</t>
  </si>
  <si>
    <t>SIMPLIFICADO – CRÉDITO FINANCEIRO 
(SIMP_CF)</t>
  </si>
  <si>
    <t>Visão simplificada das proposta de  Crédito Financeiro, com fórmulas de análise matemática. Integra dados de cancelamento de propostas. APOIO</t>
  </si>
  <si>
    <t>Uma visão SIMPLIFICADA do Credito Financeiro para o APOIO</t>
  </si>
  <si>
    <t>MATRIZ DE OFERTA – CRÉDITO FINANCEIRO – CIRURGIAS (M_OFERTA_CF_CC)</t>
  </si>
  <si>
    <t>Detalhamento das propostas cirúrgicas: UF, Município, CNES, Entidade, Procedimentos SIGTAP, valores SUS, complementações, estimativas mensais.</t>
  </si>
  <si>
    <t>InvestSUS</t>
  </si>
  <si>
    <t>Cruzamento entre Crédito Financeiro e TB_PROCEDIMENTO. Estimativa mensal calculada por proposta.</t>
  </si>
  <si>
    <t>Abrange apenas o componente cirúrgico.</t>
  </si>
  <si>
    <t>MATRIZ DE OFERTA – CRÉDITO FINANCEIRO – OCI (M_OFERTA_CF_OCI)</t>
  </si>
  <si>
    <t>Detalhamento das propostas OCI: UF, Município, CNES, Entidade, Procedimentos, valores unitários e totais mensais.</t>
  </si>
  <si>
    <t>Cruzamento entre Crédito Financeiro e TB_OCI. Estimativa mensal calculada por proposta.</t>
  </si>
  <si>
    <t>Abrange apenas o componente OCI.</t>
  </si>
  <si>
    <t>VISÃO GERAL – MODALIDADE 1 (VISÃO_GERAL)</t>
  </si>
  <si>
    <t>Visão consolidada das propostas da Modalidade 1, com fórmulas de análise matemática. Integra dados de cancelamento de propostas e dívidas hospitalares.</t>
  </si>
  <si>
    <t xml:space="preserve">Avaliação em duas etapas: (1) Verificar se a matriz de oferta ultrapassa R$ 100 mil (Art. 7º); </t>
  </si>
  <si>
    <t>Não detalha OCI e componentes cirúrgicos; consultar abas M_OFERTA_M1_CC e M_OFERTA_M1_OCI.</t>
  </si>
  <si>
    <t>SIMPLIFICADO – MODALIDADE 1 
(SIMP_M1)</t>
  </si>
  <si>
    <t>Visão simplificada das proposta da Modalidade 1, com fórmulas de análise matemática. Integra dados de cancelamento de propostas. APOIO</t>
  </si>
  <si>
    <t>MATRIZ DE OFERTA – MODALIDADE 1 – CIRURGIAS (M_OFERTA_M1_CC)</t>
  </si>
  <si>
    <t>Detalhamento das propostas cirúrgicas da Modalidade 1: UF, Município, CNES, Entidade, Procedimentos SIGTAP, valores SUS, complementações, estimativas mensais.</t>
  </si>
  <si>
    <t>Cruzamento entre Modalidade 1 e TB_PROCEDIMENTO. Estimativa mensal calculada por proposta.</t>
  </si>
  <si>
    <t>Abrange apenas componente cirúrgico da Modalidade 1.</t>
  </si>
  <si>
    <t>MATRIZ DE OFERTA – MODALIDADE 1 – OCI (M_OFERTA_M1_OCI)</t>
  </si>
  <si>
    <t>Detalhamento das propostas OCI da Modalidade 1: UF, Município, CNES, Entidade, Procedimentos, valores unitários e totais mensais.</t>
  </si>
  <si>
    <t>Cruzamento entre Modalidade 1 e TB_OCI. Estimativa mensal calculada por proposta.</t>
  </si>
  <si>
    <t>Abrange apenas componente OCI da Modalidade 1.</t>
  </si>
  <si>
    <t>SOLICITAÇÃO DE CANCELAMENTO DE PROPOSTAS (CCPP-CANCELAR)</t>
  </si>
  <si>
    <t>Lista de propostas canceladas pela CGPPQAE, mas ainda constam como aprovadas no InvestSUS.</t>
  </si>
  <si>
    <t>DEEQAE – CGPPQAE</t>
  </si>
  <si>
    <t>Elaborada manualmente pela equipe técnica. Pode haver divergência entre status oficial e status no InvestSUS.</t>
  </si>
  <si>
    <t>Dados podem não refletir o status real no sistema InvestSUS.</t>
  </si>
  <si>
    <t>LISTA DE ENTIDADES COM DÍVIDA ATIVA (HOSPITAIS_COM_DIVIDAS)</t>
  </si>
  <si>
    <t>Relação de entidades hospitalares com pendências fiscais (FGTS e LC110), classificadas por CNAE e esfera federativa.</t>
  </si>
  <si>
    <t>—</t>
  </si>
  <si>
    <t>Filtro aplicado: Tipo de inscrição ≠ FGTS/LC110; CNAE = atendimento hospitalar; Esfera federativa = "Não se aplica".</t>
  </si>
  <si>
    <t>Dados sujeitos a atualização conforme registros fiscais.</t>
  </si>
  <si>
    <t>obs</t>
  </si>
  <si>
    <t>possui 6 abas ocultas das planilhas presente no sitehttps://investsuspaineis.saude.gov.br/extensions/CGIN_PMAE/CGIN_PMAE.html#</t>
  </si>
  <si>
    <t xml:space="preserve">Atualizações </t>
  </si>
  <si>
    <t>VERSÃO</t>
  </si>
  <si>
    <t>'@OTAVIOAUGUST</t>
  </si>
  <si>
    <t>TOTAL</t>
  </si>
  <si>
    <t>Status da Proposta - DEEQAE</t>
  </si>
  <si>
    <t>cancelamento CCPP</t>
  </si>
  <si>
    <t>VL_TRIBUTO_FEDERAL ESTIMADO</t>
  </si>
  <si>
    <t>TRAZER O VALOR MAIOR ENTRE SALDO DEVEDOR E TRIBUTO FEDERAL</t>
  </si>
  <si>
    <t xml:space="preserve">POSSUI VALOR PARA O CREDITO </t>
  </si>
  <si>
    <t>VL_OFERTA_OCI MÊS</t>
  </si>
  <si>
    <t>VL_OFERTA_COMP_CIRUR MÊS</t>
  </si>
  <si>
    <t>VALOR SOMADO DAS OFERTAS MÊS</t>
  </si>
  <si>
    <t>VALOR SOMADO DAS OFERTAS POR ANO</t>
  </si>
  <si>
    <t>1ª análise - verificar se a matriz de oferta está acima de 100mil - art.7º;</t>
  </si>
  <si>
    <t>QUAL FAIXA DA DIVIDA</t>
  </si>
  <si>
    <t>VL_FAIXA DA DIVIDA CONFORME TRIBUTO FEDERAL ESTIMADO</t>
  </si>
  <si>
    <t>DIFERENÇA ENTRE A DIVIDA ESTIMADA X VALOR OFERTA</t>
  </si>
  <si>
    <t>2ª análise - verificar se o valor da dívida estimada está dentro dos critérios do art. 8°</t>
  </si>
  <si>
    <t>CNPJ CURTO</t>
  </si>
  <si>
    <t>DIVIDA HOSPITAL POR CNPJ</t>
  </si>
  <si>
    <t>MATRIZ DE OFERTA - CRÉDITO FINANCEIRO - CIRURGIAS</t>
  </si>
  <si>
    <t>% COMPLEMENTACAO_MAXIMA</t>
  </si>
  <si>
    <t>VALOR TOTAL MÊS</t>
  </si>
  <si>
    <t>MATRIZ DE OFERTA - CRÉDITO FINANCEIRO - OCI</t>
  </si>
  <si>
    <t>NOME DO GRUPO</t>
  </si>
  <si>
    <t>NOME DO PROCEDIMENTO</t>
  </si>
  <si>
    <t>VALOR DO PROCEDIMENTO</t>
  </si>
  <si>
    <t>QTD ATENDIMENTO MES</t>
  </si>
  <si>
    <t>CENTRO DIAGNOSTICO E TRATAMENTO CARDIOLOGICO LTDA</t>
  </si>
  <si>
    <t>ASSOCIACAO VT MEDEIROS</t>
  </si>
  <si>
    <t>SPDM - ASSOCIACAO PAULISTA PARA O DESENVOLVIMENTO DA MEDICINA</t>
  </si>
  <si>
    <t>CASA DE SAUDE SAO JOAO LTDA</t>
  </si>
  <si>
    <t>SANTA CASA DE MISERICORDIA DE SAO LOURENCO DO SUL</t>
  </si>
  <si>
    <t>HOSPITAL DE ESPECIALIDADES SILVIO ROMERO LTDA</t>
  </si>
  <si>
    <t>INSTITUTO DA VISAO LTDA</t>
  </si>
  <si>
    <t>INSTITUTO DE GESTAO E HUMANIZACAO IGH</t>
  </si>
  <si>
    <t>INSTITUTO MEMORIAL DO AGRESTE - IMA</t>
  </si>
  <si>
    <t>ASSOCIACAO DE BENEMERENCIA SENHOR BOM JESUS</t>
  </si>
  <si>
    <t>INSTITUTO ORTOPEDICO DE GOIANIA LTDA</t>
  </si>
  <si>
    <t>INSTITUTO ALCIDES D' ANDRADE LIMA</t>
  </si>
  <si>
    <t>SANTA CASA DE MISERICORDIA DE SANTO ANTONIO DE JESUS</t>
  </si>
  <si>
    <t>ATUALIZAÇÃO 29/09/2025 - 15:30</t>
  </si>
  <si>
    <t>MATRIZ DE OFERTA - MODALIDADE 1 - CIRURGIAS</t>
  </si>
  <si>
    <t xml:space="preserve">SOLICITAÇÃO DE CANCELAMENTO DA PROPOSTA </t>
  </si>
  <si>
    <t>10.869.782/0001-53</t>
  </si>
  <si>
    <t>46.056.487/0001-25</t>
  </si>
  <si>
    <t>DAU - Hospitais</t>
  </si>
  <si>
    <t>Filtro do relatório:</t>
  </si>
  <si>
    <t>({Tipo Inscrição} &lt;&gt; Contribuições FGTS, Contribuições LC110 (FGTS), Contribuições FGTS e LC110) E ({CNAE Grupo} = Atividades de atendimento hospitalar) E ({Esfera do Ente Federativo Responsável} = Não se aplica)</t>
  </si>
  <si>
    <t>CPF/CNPJ do Devedor Detalhado</t>
  </si>
  <si>
    <t>Nome do Devedor Detalhado</t>
  </si>
  <si>
    <t>UF do Devedor</t>
  </si>
  <si>
    <t>Todas Origens - Valor Consolidado da Inscrição</t>
  </si>
  <si>
    <t>Quantidade de Devedores Agregados</t>
  </si>
  <si>
    <t>00.000.618/0001-51</t>
  </si>
  <si>
    <t>HOSPITAL DA REABILITACAO DO ABC LTDA</t>
  </si>
  <si>
    <t>00.020.324/0001-91</t>
  </si>
  <si>
    <t>MEG LESTE HOSPITALAR LTDA</t>
  </si>
  <si>
    <t>00.048.009/0001-72</t>
  </si>
  <si>
    <t>ANTONIO CARLOS PEDRO</t>
  </si>
  <si>
    <t>GOIAS</t>
  </si>
  <si>
    <t>00.057.423/0001-48</t>
  </si>
  <si>
    <t>SERMECOL SERVICOS MEDICO COLINENSE LTDA</t>
  </si>
  <si>
    <t>MARANHAO</t>
  </si>
  <si>
    <t>00.058.224/0001-54</t>
  </si>
  <si>
    <t>HOSPITAL DIA-VIDA E LIBERDADE LTDA</t>
  </si>
  <si>
    <t>00.060.485/0001-09</t>
  </si>
  <si>
    <t>PRO MATRE MATERNIDADE LTDA</t>
  </si>
  <si>
    <t>MATO GROSSO</t>
  </si>
  <si>
    <t>00.060.931/0001-85</t>
  </si>
  <si>
    <t>SEPESC-SERVICO DE PEDIATRIA DO SANTA CRUZ SC LTDA</t>
  </si>
  <si>
    <t>00.062.519/0001-02</t>
  </si>
  <si>
    <t>UNIDADE DE CARDIOLOGIA INVASIVA S/C LTDA</t>
  </si>
  <si>
    <t>PERNAMBUCO</t>
  </si>
  <si>
    <t>00.063.253/0001-04</t>
  </si>
  <si>
    <t>CLIDIMED SERVICOS MEDICOS LTDA</t>
  </si>
  <si>
    <t>00.070.400/0001-73</t>
  </si>
  <si>
    <t>HOSPITAL NOSSA SENHORA DA PENHA LIMITADA</t>
  </si>
  <si>
    <t>SANTA CATARINA</t>
  </si>
  <si>
    <t>00.071.178/0001-23</t>
  </si>
  <si>
    <t>CENTRO DE OLHOS DE SAO LUIS LTDA</t>
  </si>
  <si>
    <t>00.098.888/0001-47</t>
  </si>
  <si>
    <t>MATERNIDADE MATER DEI S/C LIMITADA</t>
  </si>
  <si>
    <t>PARANA</t>
  </si>
  <si>
    <t>00.100.258/0001-60</t>
  </si>
  <si>
    <t>HEMOCLIN CLINICA DE HEMATOLOGIA E HEMOTERAPIA LTDA</t>
  </si>
  <si>
    <t>RIO GRANDE DO SUL</t>
  </si>
  <si>
    <t>00.103.044/0001-47</t>
  </si>
  <si>
    <t>MASSA FALIDA CENTRO MEDICO INHUMAS LTDA</t>
  </si>
  <si>
    <t>00.106.435/0001-15</t>
  </si>
  <si>
    <t>HOSPITAL SANTA LUZIA S A</t>
  </si>
  <si>
    <t>DISTRITO FEDERAL</t>
  </si>
  <si>
    <t>00.108.558/0001-95</t>
  </si>
  <si>
    <t>HOSPITAL DE OLHOS DE CUIABA LTDA</t>
  </si>
  <si>
    <t>00.111.709/0001-64</t>
  </si>
  <si>
    <t>HOSPITAL SANTA CLARA DE CANDOI LTDA</t>
  </si>
  <si>
    <t>00.118.797/0001-26</t>
  </si>
  <si>
    <t>SOCIEDADE BENEFICENTE DE PEDRO GOMES MS</t>
  </si>
  <si>
    <t>MATO GROSSO DO SUL</t>
  </si>
  <si>
    <t>00.131.874/0001-88</t>
  </si>
  <si>
    <t>PRONTOCLINICA LTDA</t>
  </si>
  <si>
    <t>PIAUI</t>
  </si>
  <si>
    <t>00.132.229/0001-80</t>
  </si>
  <si>
    <t>ONCOMED CENTRO DE PREVENCAO E TRATAMENTO DE DOENCAS NEOPLASICAS S.A.</t>
  </si>
  <si>
    <t>MINAS GERAIS</t>
  </si>
  <si>
    <t>00.137.186/0001-25</t>
  </si>
  <si>
    <t>INSTITUTO DE MEDICINA DE PERNAMBUCO LTDA - HOSPITAL CARDIO-RENAL</t>
  </si>
  <si>
    <t>00.149.916/0001-08</t>
  </si>
  <si>
    <t>SYSTEM SERVICOS MEDICOS LTDA</t>
  </si>
  <si>
    <t>00.163.396/0001-98</t>
  </si>
  <si>
    <t>L.F.A. CLINICA MEDICA LTDA.</t>
  </si>
  <si>
    <t>00.166.309/0001-56</t>
  </si>
  <si>
    <t>CLINICA ORTOPEDICA DE PALMAS LTDA</t>
  </si>
  <si>
    <t>TOCANTINS</t>
  </si>
  <si>
    <t>00.176.719/0001-88</t>
  </si>
  <si>
    <t>CASA DE SAUDE E MATERNIDADE N S DAS GRACAS LTDA</t>
  </si>
  <si>
    <t>00.196.890/0001-59</t>
  </si>
  <si>
    <t>CLINICA MATERNA LTDA</t>
  </si>
  <si>
    <t>BAHIA</t>
  </si>
  <si>
    <t>00.200.770/0001-88</t>
  </si>
  <si>
    <t>COMFIA - POLICLINICA DE DIAGNOSTICO, ORTOPEDIA E MEDICINA FISICA ALCANTARA LTDA</t>
  </si>
  <si>
    <t>RIO DE JANEIRO</t>
  </si>
  <si>
    <t>00.222.810/0001-92</t>
  </si>
  <si>
    <t>HOSPITAL E MATERNIDADE MENINO JESUS LTDA</t>
  </si>
  <si>
    <t>00.247.125/0001-10</t>
  </si>
  <si>
    <t>00.254.512/0001-84</t>
  </si>
  <si>
    <t>HOSPITAL INFANTIL DE BELFORD ROXO LTDA</t>
  </si>
  <si>
    <t>00.264.810/0001-55</t>
  </si>
  <si>
    <t>HOSPITAL DE CLINICAS SAO PAULO LTDA</t>
  </si>
  <si>
    <t>00.267.050/0001-30</t>
  </si>
  <si>
    <t>HOSPITAL DAS CLINICAS DE TERESINA LTDA</t>
  </si>
  <si>
    <t>00.304.148/0001-10</t>
  </si>
  <si>
    <t>FUNDACAO DE SAUDE ITAIGUAPY</t>
  </si>
  <si>
    <t>00.304.199/0001-41</t>
  </si>
  <si>
    <t>RENAL MED ASSISTENCIA MEDICA LTDA</t>
  </si>
  <si>
    <t>00.335.221/0001-10</t>
  </si>
  <si>
    <t>ORGANIZACAO HOSPITALAR ESCULTURAL LTDA</t>
  </si>
  <si>
    <t>00.338.763/0001-47</t>
  </si>
  <si>
    <t>PLENA SAUDE S.A.</t>
  </si>
  <si>
    <t>00.353.736/0001-43</t>
  </si>
  <si>
    <t>UNICLINICA CLINICA MEDICA LTDA</t>
  </si>
  <si>
    <t>ESPIRITO SANTO</t>
  </si>
  <si>
    <t>00.360.704/0001-75</t>
  </si>
  <si>
    <t>COOPERATIVA DE MEDICOS - COOPAMED</t>
  </si>
  <si>
    <t>00.382.069/0001-27</t>
  </si>
  <si>
    <t>HOSPITAL LAGO SUL S/A</t>
  </si>
  <si>
    <t>00.395.766/0001-12</t>
  </si>
  <si>
    <t>ANTONIO CARLOS MUNDIM &amp; CIA LTDA</t>
  </si>
  <si>
    <t>00.410.817/0001-38</t>
  </si>
  <si>
    <t>CENTRO MEDICO HOSPITALAR DE VILA VELHA S/A</t>
  </si>
  <si>
    <t>00.424.572/0001-06</t>
  </si>
  <si>
    <t>HOSPITAL LUCIO REBELO LTDA - EM RECUPERACAO JUDICIAL</t>
  </si>
  <si>
    <t>00.433.671/0001-46</t>
  </si>
  <si>
    <t>CLINICA MEDICA G S N SC LTDA</t>
  </si>
  <si>
    <t>00.454.250/0001-00</t>
  </si>
  <si>
    <t>CENTROCOR CLINICA DE CARDIOLOGIA S/C LTDA</t>
  </si>
  <si>
    <t>PARA</t>
  </si>
  <si>
    <t>00.460.833/0001-35</t>
  </si>
  <si>
    <t>CEHOPE-CENTRO DE HEMATOLOGIA E ONCOLOGIA PEDIATRICA LTDA</t>
  </si>
  <si>
    <t>00.461.479/0019-92</t>
  </si>
  <si>
    <t>PREVENT SENIOR PRIVATE OPERADORA DE SAUDE LTDA</t>
  </si>
  <si>
    <t>00.461.479/0030-06</t>
  </si>
  <si>
    <t>00.461.479/0031-89</t>
  </si>
  <si>
    <t>00.467.242/0001-90</t>
  </si>
  <si>
    <t>CHACARA DOS IDOSOS S/C LTDA</t>
  </si>
  <si>
    <t>00.510.909/0006-02</t>
  </si>
  <si>
    <t>UNIMED BRASILIA COOPERATIVA DE TRABALHO MEDICO</t>
  </si>
  <si>
    <t>00.515.681/0001-20</t>
  </si>
  <si>
    <t>OCULAR OFTALMOLOGISTAS ASSOCIADOS S/C LTDA</t>
  </si>
  <si>
    <t>00.518.251/0001-62</t>
  </si>
  <si>
    <t>OFTALMOCLINICA SAULO FREIRE LTDA</t>
  </si>
  <si>
    <t>PARAIBA</t>
  </si>
  <si>
    <t>00.523.053/0001-97</t>
  </si>
  <si>
    <t>HOSPITAL MEMORIAL PETROLINA LTDA</t>
  </si>
  <si>
    <t>00.523.368/0001-34</t>
  </si>
  <si>
    <t>ZONA SUL DIAGNOSTICOS LTDA</t>
  </si>
  <si>
    <t>00.524.237/0001-71</t>
  </si>
  <si>
    <t>VENDRAMIN &amp; GUIMARAES LTDA</t>
  </si>
  <si>
    <t>00.525.959/0001-40</t>
  </si>
  <si>
    <t>HOSPITAL DAS CLINICAS DE MATO GROSSO LTDA</t>
  </si>
  <si>
    <t>00.528.788/0001-03</t>
  </si>
  <si>
    <t>J. B. SANTANA SOARES - SERVICOS MEDICOS</t>
  </si>
  <si>
    <t>00.529.443/0001-74</t>
  </si>
  <si>
    <t>OBRAS SOCIAIS DA DIOCESE DE RIO BRANCO</t>
  </si>
  <si>
    <t>ACRE</t>
  </si>
  <si>
    <t>00.536.674/0001-05</t>
  </si>
  <si>
    <t>NUCLEO DE SAUDE E ASSISTENCIA HOSPITALAR LTDA.</t>
  </si>
  <si>
    <t>00.545.694/0001-42</t>
  </si>
  <si>
    <t>SPA SOROCABA S/C LTDA</t>
  </si>
  <si>
    <t>00.559.066/0001-16</t>
  </si>
  <si>
    <t>H O AZEVEDO &amp; M H FALEIROS AZEVEDO LTDA</t>
  </si>
  <si>
    <t>00.577.779/0001-02</t>
  </si>
  <si>
    <t>IOPC - INSTITUTO DE ONCOLOGIA CLINICA POCOS DE CALDAS SOCIEDADE SIMPLES PURA</t>
  </si>
  <si>
    <t>00.578.947/0001-84</t>
  </si>
  <si>
    <t>CENTRO DIAGNOSTICO DO TORAX S/C LTDA</t>
  </si>
  <si>
    <t>00.584.949/0001-86</t>
  </si>
  <si>
    <t>EMERCOR EMERGENCIAS MEDICAS LTDA</t>
  </si>
  <si>
    <t>00.588.915/0001-60</t>
  </si>
  <si>
    <t>PROTRAUMA SERVICOS MEDICOS LTDA</t>
  </si>
  <si>
    <t>00.594.671/0001-28</t>
  </si>
  <si>
    <t>CARLA CLINICA MEDICA LTDA</t>
  </si>
  <si>
    <t>00.601.543/0001-64</t>
  </si>
  <si>
    <t>FUNDACAO PRO SAUDE DE RIBEIRAO DAS NEVES</t>
  </si>
  <si>
    <t>00.606.258/0001-36</t>
  </si>
  <si>
    <t>CENTRO MEDICO DE CAXIAS LTDA</t>
  </si>
  <si>
    <t>00.608.934/0001-00</t>
  </si>
  <si>
    <t>CLINICA MEDICA SANTA CLARA LTDA</t>
  </si>
  <si>
    <t>00.610.980/0001-44</t>
  </si>
  <si>
    <t>HOSPITAL SANTA MARTA LTDA EM RECUPERACAO JUDICIAL</t>
  </si>
  <si>
    <t>00.622.558/0001-09</t>
  </si>
  <si>
    <t>APS REMOCOES LTDA</t>
  </si>
  <si>
    <t>00.625.711/0001-51</t>
  </si>
  <si>
    <t>HOSPITAL MERIDIONAL S.A</t>
  </si>
  <si>
    <t>00.636.441/0001-84</t>
  </si>
  <si>
    <t>INSTITUTO DE TERAPIA INTENSIVA DO ESTADO DO AMAZONAS LTDA</t>
  </si>
  <si>
    <t>AMAZONAS</t>
  </si>
  <si>
    <t>00.655.087/0001-35</t>
  </si>
  <si>
    <t>CLINICA PORTO MENDES SOCIEDADE CIVIL LTDA</t>
  </si>
  <si>
    <t>00.664.100/0001-12</t>
  </si>
  <si>
    <t>R N APARELHO DIGESTIVO LTDA</t>
  </si>
  <si>
    <t>00.684.507/0003-73</t>
  </si>
  <si>
    <t>VITA SAUDE ADM HOSPITALAR DE SISTEMAS DE SAUDE LTDA-</t>
  </si>
  <si>
    <t>00.684.979/0001-64</t>
  </si>
  <si>
    <t>HOSPITAL SEMPER S.A.</t>
  </si>
  <si>
    <t>00.694.303/0001-51</t>
  </si>
  <si>
    <t>SMA-EMPREENDIMENTOS E PARTICIPACOES S.A.</t>
  </si>
  <si>
    <t>00.698.814/0001-41</t>
  </si>
  <si>
    <t>GOT GRUPO DE ORTOPEDIA E TRAUMATOLOGIA DE ALAGOINHAS LT</t>
  </si>
  <si>
    <t>00.717.510/0001-84</t>
  </si>
  <si>
    <t>POLICLINICA DO VALE DO SAO FRANCISCO LTDA</t>
  </si>
  <si>
    <t>00.734.620/0001-54</t>
  </si>
  <si>
    <t>CLINICA MEDICA DO POVO LTDA</t>
  </si>
  <si>
    <t>00.736.838/0001-48</t>
  </si>
  <si>
    <t>CENTRO HOSPITALAR SAO MARCOS S/A</t>
  </si>
  <si>
    <t>00.741.698/0001-04</t>
  </si>
  <si>
    <t>SERVMED SERVICOS MEDICOS LTDA</t>
  </si>
  <si>
    <t>00.748.835/0001-24</t>
  </si>
  <si>
    <t>MULTI-MED LTDA</t>
  </si>
  <si>
    <t>00.749.258/0001-95</t>
  </si>
  <si>
    <t>POLICLINICA BOA ESPERANCA LTDA</t>
  </si>
  <si>
    <t>00.753.621/0001-46</t>
  </si>
  <si>
    <t>DR. PEDRO MATHIASI SERVICOS MEDICOS LTDA</t>
  </si>
  <si>
    <t>00.764.885/0001-03</t>
  </si>
  <si>
    <t>HELPCOR ASSISTENCIA MEDICA SS LTDA</t>
  </si>
  <si>
    <t>00.766.728/0001-29</t>
  </si>
  <si>
    <t>SOCIEDADE DE CLINICA MEDICA DO AMAZONAS LTDA</t>
  </si>
  <si>
    <t>00.782.825/0001-05</t>
  </si>
  <si>
    <t>CENTRO DE MEDICINA E DIAGNOSTICO LTDA</t>
  </si>
  <si>
    <t>00.802.902/0001-41</t>
  </si>
  <si>
    <t>NUCLEO DE ASSISTENCIA MEDICA DE CAMACARI LTDA</t>
  </si>
  <si>
    <t>00.811.129/0001-80</t>
  </si>
  <si>
    <t>CEMET CENTRO ESPECIALIZADO EM MEDICINA DO TRABALHO LTDA</t>
  </si>
  <si>
    <t>RONDONIA</t>
  </si>
  <si>
    <t>00.814.406/0001-08</t>
  </si>
  <si>
    <t>AMET - ASSISTENCIA MEDICA DO ESPORTE E TRABALHO LTDA</t>
  </si>
  <si>
    <t>00.814.924/0001-21</t>
  </si>
  <si>
    <t>GP METROPOLITAN GROUP LTDA</t>
  </si>
  <si>
    <t>AMAPA</t>
  </si>
  <si>
    <t>00.820.693/0001-69</t>
  </si>
  <si>
    <t>HOSPITAL E MATERNIDADE DR PAULO HILARIAO LTDA</t>
  </si>
  <si>
    <t>00.830.507/0001-72</t>
  </si>
  <si>
    <t>HOSPITAL INFANTIL 21 DE JULHO LTDA</t>
  </si>
  <si>
    <t>00.848.306/0001-00</t>
  </si>
  <si>
    <t>SANTA FE HOSPITAL DIA LTDA</t>
  </si>
  <si>
    <t>ALAGOAS</t>
  </si>
  <si>
    <t>00.853.492/0001-68</t>
  </si>
  <si>
    <t>HOSPITAL DOM RODRIGO LTDA</t>
  </si>
  <si>
    <t>00.857.133/0001-89</t>
  </si>
  <si>
    <t>INSTITUTO DA VISAO-HOSPITAL DE OLHOS LTDA</t>
  </si>
  <si>
    <t>00.860.223/0001-29</t>
  </si>
  <si>
    <t>HOSPITAL MATERMED LTDA</t>
  </si>
  <si>
    <t>00.860.841/0001-79</t>
  </si>
  <si>
    <t>CLINICA DE CAMPO GRANDE S/A</t>
  </si>
  <si>
    <t>00.861.584/0001-90</t>
  </si>
  <si>
    <t>CENTRO CLINICO SANTA MARIA LTDA</t>
  </si>
  <si>
    <t>00.862.274/0001-90</t>
  </si>
  <si>
    <t>COOP DOS PROF DA SAUDE DA CLASSE MEDICA COOPERPAS MED 1</t>
  </si>
  <si>
    <t>00.863.084/0001-97</t>
  </si>
  <si>
    <t>SAMEC - SERVICO DE ASSISTENCIA MEDICA CORUMBAENSE LTDA</t>
  </si>
  <si>
    <t>00.884.900/0001-49</t>
  </si>
  <si>
    <t>G O LIFE GINECOLOGIA E OBSTET EM BENEF DA VIDA S/C LTDA</t>
  </si>
  <si>
    <t>00.885.467/0001-66</t>
  </si>
  <si>
    <t>CENTRO DE SAUDE SANTA CRUZ LTDA</t>
  </si>
  <si>
    <t>00.894.710/0001-02</t>
  </si>
  <si>
    <t>HSS SAUDE S/A</t>
  </si>
  <si>
    <t>00.901.980/0001-01</t>
  </si>
  <si>
    <t>CENTRO MEDICO E HOSPITALAR SAO JUDAS TADEU LTDA</t>
  </si>
  <si>
    <t>00.903.952/0001-15</t>
  </si>
  <si>
    <t>GASTROCLINICA SANTANA LTDA</t>
  </si>
  <si>
    <t>00.914.498/0001-06</t>
  </si>
  <si>
    <t>CLINICA UROLOGICA MOCOCA S/S</t>
  </si>
  <si>
    <t>00.923.978/0001-25</t>
  </si>
  <si>
    <t>PRO VISAO CLINICA E CIRURGICA DE OLHOS LTDA</t>
  </si>
  <si>
    <t>00.937.570/0001-02</t>
  </si>
  <si>
    <t>HOSPITAL E MATERNIDADE SAO LUCAS DO XINGU LTDA</t>
  </si>
  <si>
    <t>00.937.991/0002-14</t>
  </si>
  <si>
    <t>AMA ASSISTENCIA MEDICA ALTERNATIVA LTDA</t>
  </si>
  <si>
    <t>00.942.063/0001-67</t>
  </si>
  <si>
    <t>INSTITUTO DE NEUROLOGIA DE CURITIBA S.A.</t>
  </si>
  <si>
    <t>00.968.063/0001-36</t>
  </si>
  <si>
    <t>CENTRO HOSPITALAR SANTANENSE LTDA</t>
  </si>
  <si>
    <t>00.972.860/0001-97</t>
  </si>
  <si>
    <t>HOSPITAL DE OLHOS DE CARUARU LTDA.</t>
  </si>
  <si>
    <t>00.973.277/0001-09</t>
  </si>
  <si>
    <t>SUMA SERVICOS MEDICOS LTDA</t>
  </si>
  <si>
    <t>00.979.701/0001-14</t>
  </si>
  <si>
    <t>CENTRO DE ONCOLOGIA E HEMATOLOGIA DE MOSSORO LTDA</t>
  </si>
  <si>
    <t>RIO GRANDE DO NORTE</t>
  </si>
  <si>
    <t>00.991.591/0001-06</t>
  </si>
  <si>
    <t>FUNDACAO DE SAUDE DILSON DE QUADROS GODINHO</t>
  </si>
  <si>
    <t>00.992.671/0001-86</t>
  </si>
  <si>
    <t>CLINICA PAULO VI LTDA</t>
  </si>
  <si>
    <t>00.995.164/0001-04</t>
  </si>
  <si>
    <t>CRUZ E GUIMARAES LTDA</t>
  </si>
  <si>
    <t>00.996.244/0001-76</t>
  </si>
  <si>
    <t>FISIOSTAR CLINICA DE FISIOTERAPIA S/C LTDA</t>
  </si>
  <si>
    <t>01.012.201/0001-71</t>
  </si>
  <si>
    <t>HOSPITAL GERAL DE OFTALMOLOGIA LTDA</t>
  </si>
  <si>
    <t>01.020.197/0001-93</t>
  </si>
  <si>
    <t>ASSOCIACAO HOSPITAL EVANGELICO GOIANO</t>
  </si>
  <si>
    <t>01.038.751/0001-60</t>
  </si>
  <si>
    <t>FUNDACAO DE ASSISTENCIA SOCIAL DE ANAPOLIS</t>
  </si>
  <si>
    <t>01.038.751/0004-02</t>
  </si>
  <si>
    <t>01.042.967/0001-07</t>
  </si>
  <si>
    <t>CLINICA CORPUS - CENTRO MEDICO DE CIRURGIA PLASTICA ESTETICA E REPARADORA LTDA</t>
  </si>
  <si>
    <t>01.049.618/0001-09</t>
  </si>
  <si>
    <t>MATERNIDADE DR ADALBERTO PEREIRA DA SILVA</t>
  </si>
  <si>
    <t>01.052.836/0001-00</t>
  </si>
  <si>
    <t>INSTITUTO DE CARDIOLOGIA E CLINICA MEDICA LTDA</t>
  </si>
  <si>
    <t>01.053.948/0001-78</t>
  </si>
  <si>
    <t>ICC - HOSPITAL E PRONTO SOCORRO DO CORACAO LTDA - FALIDO</t>
  </si>
  <si>
    <t>01.057.679/0001-18</t>
  </si>
  <si>
    <t>M. I. RABELO DUARTE</t>
  </si>
  <si>
    <t>01.062.990/0001-55</t>
  </si>
  <si>
    <t>COOPSERV SOCIEDADE COOPERATIVA DOS PROFISSIONAIS NA AREA DA SAUDE</t>
  </si>
  <si>
    <t>01.064.845/0001-03</t>
  </si>
  <si>
    <t>ASSISTENCIA MEDICA PARAENSE S/C LTDA - FALIDA</t>
  </si>
  <si>
    <t>01.068.168/0001-00</t>
  </si>
  <si>
    <t>VALEMED SERVICOS MEDICOS HOSPITALARES LTDA</t>
  </si>
  <si>
    <t>CEARA</t>
  </si>
  <si>
    <t>01.070.480/0001-20</t>
  </si>
  <si>
    <t>IOF - INSTITUTO DE OFTALMOLOGIA E OTORRINOLARINGOLOGIA DE FORTALEZA LTDA</t>
  </si>
  <si>
    <t>01.074.901/0001-90</t>
  </si>
  <si>
    <t>ORTOMED SERVICOS MEDICOS E HOSPITALARES S/S LTDA</t>
  </si>
  <si>
    <t>01.081.470/0001-90</t>
  </si>
  <si>
    <t>HOSPITAL RUY AZEREDO LTDA</t>
  </si>
  <si>
    <t>01.085.378/0001-06</t>
  </si>
  <si>
    <t>UNIMED DE PAULO AFONSO COOPERATIVA DE TRABALHO MEDICO</t>
  </si>
  <si>
    <t>01.087.739/0001-45</t>
  </si>
  <si>
    <t>SANTA CASA DE MISERICORDIA NOSSA SENHORA DAS GRACAS</t>
  </si>
  <si>
    <t>01.095.585/0001-33</t>
  </si>
  <si>
    <t>HELER SERVICOS MEDICOS S/C LTDA</t>
  </si>
  <si>
    <t>01.130.491/0001-58</t>
  </si>
  <si>
    <t>ASSOCIACAO PROTECAO MATERNIDADE INFANCIA DE GOIANDIRA</t>
  </si>
  <si>
    <t>01.132.718/0001-02</t>
  </si>
  <si>
    <t>COOP PROFS SAUDE NIV SUP COOPERPAS/SUP-4 LTDA</t>
  </si>
  <si>
    <t>01.156.864/0001-60</t>
  </si>
  <si>
    <t>ACR SERVICOS MEDICOS E DE ENFERMAGEM S/C LTDA</t>
  </si>
  <si>
    <t>01.159.375/0001-61</t>
  </si>
  <si>
    <t>CLINICA SAO LUCAS S/A</t>
  </si>
  <si>
    <t>01.164.908/0001-01</t>
  </si>
  <si>
    <t>ARTMED LTDA</t>
  </si>
  <si>
    <t>01.172.843/0001-38</t>
  </si>
  <si>
    <t>INSTITUTO DE REABILITACAO FISICA DE ARACRUZ LTDA.</t>
  </si>
  <si>
    <t>01.182.746/0001-26</t>
  </si>
  <si>
    <t>SMO - SERVICOS DE MEDICINA OCUPACIONAL LTDA.</t>
  </si>
  <si>
    <t>01.184.801/0001-17</t>
  </si>
  <si>
    <t>CLINICA SANTA MARTA LTDA</t>
  </si>
  <si>
    <t>01.189.294/0001-04</t>
  </si>
  <si>
    <t>CLINICA MEDICA BASTOS NUNES LTDA</t>
  </si>
  <si>
    <t>01.195.486/0001-23</t>
  </si>
  <si>
    <t>HOSPITAL E MATERNIDADE SANTANA LTDA</t>
  </si>
  <si>
    <t>01.201.051/0001-44</t>
  </si>
  <si>
    <t>ASSOCIACAO BENEFICENTE HOSPITAL DARCI JOAO BIGATON</t>
  </si>
  <si>
    <t>01.213.298/0001-80</t>
  </si>
  <si>
    <t>TRANSMED SERVICOS MEDICOS DE URGENCIAS LTDA</t>
  </si>
  <si>
    <t>01.227.786/0001-47</t>
  </si>
  <si>
    <t>HOSPITAL DO CORACAO RIO PRETO LTDA</t>
  </si>
  <si>
    <t>01.228.216/0001-71</t>
  </si>
  <si>
    <t>C.T.O - CLINICA DE TRAUMATOLOGIA, ORTOPEDIA E MEDICINA OCUPACIONAL LTDA</t>
  </si>
  <si>
    <t>01.234.445/0001-07</t>
  </si>
  <si>
    <t>PRONTO SOCORRO SAO CAMILO S/S LTDA</t>
  </si>
  <si>
    <t>01.249.217/0001-00</t>
  </si>
  <si>
    <t>EBANO SERVICOS MEDICOS LTDA</t>
  </si>
  <si>
    <t>01.250.234/0001-50</t>
  </si>
  <si>
    <t>CLINICA DE PATOLOGIA E DE REABILITACAO REVIVER LTDA</t>
  </si>
  <si>
    <t>01.250.602/0001-60</t>
  </si>
  <si>
    <t>MAEDA E CELSO LTDA</t>
  </si>
  <si>
    <t>01.257.728/0001-66</t>
  </si>
  <si>
    <t>SM ASSESSORIA EMPRESARIAL E GESTAO HOSPITALAR LTDA</t>
  </si>
  <si>
    <t>01.261.592/0001-68</t>
  </si>
  <si>
    <t>ASSOCIACAO BENEFICENTE DE MUCUM</t>
  </si>
  <si>
    <t>01.265.574/0001-54</t>
  </si>
  <si>
    <t>PRO-CLINICAS CLINICA DE DIAGNOSTICO E TRATAMENTO LTDA</t>
  </si>
  <si>
    <t>01.273.549/0001-12</t>
  </si>
  <si>
    <t>SAMEDH ASSISTENCIA MEDICO HOSPITALAR LTDA</t>
  </si>
  <si>
    <t>01.274.029/0001-24</t>
  </si>
  <si>
    <t>I.O.T. INSTITUTO DE ORTOPEDIA E TRAUMATOLOGIA LTDA</t>
  </si>
  <si>
    <t>01.290.253/0001-00</t>
  </si>
  <si>
    <t>HOSPITAL SAGRADO CORACAO DE JESUS</t>
  </si>
  <si>
    <t>01.291.506/0001-60</t>
  </si>
  <si>
    <t>SPAMED GUARUJA LTDA.</t>
  </si>
  <si>
    <t>01.292.733/0001-00</t>
  </si>
  <si>
    <t>MONTE VERDE SISTEMA DE SAUDE S/C LTDA</t>
  </si>
  <si>
    <t>01.313.847/0001-99</t>
  </si>
  <si>
    <t>CLINICA DO CONTORNO CORPORAL S/C LTDA</t>
  </si>
  <si>
    <t>01.314.962/0001-88</t>
  </si>
  <si>
    <t>POLICLINICA DE BARRA DO GARCAS LTDA</t>
  </si>
  <si>
    <t>01.318.869/0001-41</t>
  </si>
  <si>
    <t>ALDO LIMA VERDE DOS SANTOS</t>
  </si>
  <si>
    <t>01.320.544/0001-01</t>
  </si>
  <si>
    <t>C R A CLINICAS REUNIDAS DO AMAPA LTDA</t>
  </si>
  <si>
    <t>01.321.256/0001-63</t>
  </si>
  <si>
    <t>HOSPITAL NASR FAIAD LTDA EM RECUPERACAO JUDICIAL</t>
  </si>
  <si>
    <t>01.323.146/0001-30</t>
  </si>
  <si>
    <t>SANTA CASA DE MISERICORDIA DE CATALAO</t>
  </si>
  <si>
    <t>01.324.941/0001-43</t>
  </si>
  <si>
    <t>CLINICA SANTA MONICA S/C LTDA</t>
  </si>
  <si>
    <t>01.326.206/0001-79</t>
  </si>
  <si>
    <t>CENTRO MEDICO CIRURGICO DE CATALAO LTDA</t>
  </si>
  <si>
    <t>01.343.804/0001-56</t>
  </si>
  <si>
    <t>OTORRINOS RECIFE LTDA</t>
  </si>
  <si>
    <t>01.348.978/0001-01</t>
  </si>
  <si>
    <t>HOSPITAL E MATERNIDADE SANTA MARGARIDA LIMITADA</t>
  </si>
  <si>
    <t>01.360.559/0001-95</t>
  </si>
  <si>
    <t>CLINICA A CIRURGIA PLASTICA LTDA</t>
  </si>
  <si>
    <t>01.362.987/0001-57</t>
  </si>
  <si>
    <t>ASSOCIACAO HOSPITALAR BOM SAMARITANO DE ALTO ARAGUAIA</t>
  </si>
  <si>
    <t>01.368.232/0001-60</t>
  </si>
  <si>
    <t>CASA DE CARIDADE DOM ORIONE</t>
  </si>
  <si>
    <t>01.372.195/0001-63</t>
  </si>
  <si>
    <t>EMPAMED EMPRESA PRESTADORA DE SERVICOS MEDICOS S C LTDA</t>
  </si>
  <si>
    <t>01.375.851/0001-81</t>
  </si>
  <si>
    <t>NAKAMURA SERVICOS MEDICOS LTDA</t>
  </si>
  <si>
    <t>01.377.656/0001-90</t>
  </si>
  <si>
    <t>CENTRO MEDICO DE DIAGNOSTICO LTDA</t>
  </si>
  <si>
    <t>01.378.983/0001-67</t>
  </si>
  <si>
    <t>DOMINGOS MENDES DA SILVA</t>
  </si>
  <si>
    <t>01.381.151/0001-08</t>
  </si>
  <si>
    <t>ASSOCIACAO HOSPITAL SAO PIO X</t>
  </si>
  <si>
    <t>01.382.040/0001-08</t>
  </si>
  <si>
    <t>INSTITUTO CUIABANO DE RADIOTERAPIA S.A.</t>
  </si>
  <si>
    <t>01.386.084/0001-06</t>
  </si>
  <si>
    <t>01.395.165/0001-72</t>
  </si>
  <si>
    <t>INSTITUTO DA MAO E CIRURGIA VASCULAR LTDA</t>
  </si>
  <si>
    <t>01.407.360/0001-75</t>
  </si>
  <si>
    <t>AMIGO ASSISTENCIA MEDICA INFANTIL DE GOIANIA LTDA</t>
  </si>
  <si>
    <t>01.411.800/0001-68</t>
  </si>
  <si>
    <t>ACALANTO CLINICA MEDICA LTDA</t>
  </si>
  <si>
    <t>01.413.201/0001-83</t>
  </si>
  <si>
    <t>SISTEMA DE EMERGENCIA MEDICA MOVEL DO RIO DE JANEIRO LTDA</t>
  </si>
  <si>
    <t>01.418.453/0001-03</t>
  </si>
  <si>
    <t>HOSPITAL CATARATAS LTDA</t>
  </si>
  <si>
    <t>01.422.595/0001-36</t>
  </si>
  <si>
    <t>HCP HOSPITAL DAS CLINICAS DE PARAUAPEBAS LTDA</t>
  </si>
  <si>
    <t>01.428.928/0001-34</t>
  </si>
  <si>
    <t>CLINICA DE INFECTOLOGIA E IMUNIZACOES LTDA</t>
  </si>
  <si>
    <t>01.430.955/0001-41</t>
  </si>
  <si>
    <t>01.444.455/0001-69</t>
  </si>
  <si>
    <t>INSTITUTO MINEIRO ESPECIALIZADO EM EXAMES GASTROENTEROLOGICOS 'IMEEG' LTDA</t>
  </si>
  <si>
    <t>01.450.038/0001-29</t>
  </si>
  <si>
    <t>ANGIOCOR MEDICINA INTERVENCIONISTA LTDA</t>
  </si>
  <si>
    <t>01.465.003/0001-63</t>
  </si>
  <si>
    <t>J P VALENTE SERVICOS LTDA</t>
  </si>
  <si>
    <t>01.467.047/0001-22</t>
  </si>
  <si>
    <t>CENTRO CLINICO E ECOGRAFICO DE SOBRADINHO LTDA</t>
  </si>
  <si>
    <t>01.472.712/0001-76</t>
  </si>
  <si>
    <t>SOFTMAGEM SERVICO HOSPITALAR, OFTALMOLOGICO E ULTRIMAGEM LTDA</t>
  </si>
  <si>
    <t>01.481.303/0001-36</t>
  </si>
  <si>
    <t>CANEDO ORTOPEDIA ESPECIALIZADA LTDA</t>
  </si>
  <si>
    <t>01.523.007/0001-50</t>
  </si>
  <si>
    <t>SCAMED SERVICOS MEDICOS LTDA</t>
  </si>
  <si>
    <t>01.531.714/0001-99</t>
  </si>
  <si>
    <t>S R HOSPITALAR LTDA</t>
  </si>
  <si>
    <t>01.533.884/0001-02</t>
  </si>
  <si>
    <t>GASTRO SALUSTIANO HOSPITAL LTDA</t>
  </si>
  <si>
    <t>01.534.437/0001-78</t>
  </si>
  <si>
    <t>ORGANIZACAO HOSPITALAR DE GOIAS LTDA</t>
  </si>
  <si>
    <t>01.551.753/0001-58</t>
  </si>
  <si>
    <t>01.552.942/0001-45</t>
  </si>
  <si>
    <t>HOSPITAL SAMARITANO DE GOIANIA LTDA</t>
  </si>
  <si>
    <t>01.554.104/0001-00</t>
  </si>
  <si>
    <t>HOSPITAL E MATERNIDADE SAO MARCOS LTDA</t>
  </si>
  <si>
    <t>01.563.861/0001-40</t>
  </si>
  <si>
    <t>CLINICA E CIRURGIA DE OLHOS  DRA. ALTAIR TRINDADE LTDA</t>
  </si>
  <si>
    <t>01.564.191/0001-87</t>
  </si>
  <si>
    <t>CLUB BABY PEDIATRIA LTDA</t>
  </si>
  <si>
    <t>01.564.939/0001-41</t>
  </si>
  <si>
    <t>CLINICA INFANTIL DE CAMPINAS LTDA</t>
  </si>
  <si>
    <t>01.565.209/0001-65</t>
  </si>
  <si>
    <t>CLINICAS SANTA GENOVEVA LTDA - EM RECUPERACAO JUDICIAL</t>
  </si>
  <si>
    <t>01.567.668/0001-88</t>
  </si>
  <si>
    <t>HOSPITAL SANTA CATARINA LTDA</t>
  </si>
  <si>
    <t>01.569.060/0001-92</t>
  </si>
  <si>
    <t>CLINICA SANTA MONICA LTDA</t>
  </si>
  <si>
    <t>01.570.589/0001-26</t>
  </si>
  <si>
    <t>01.571.791/0001-72</t>
  </si>
  <si>
    <t>INSTITUTO POTIGUAR DE OFTALMOLOGIA LTDA</t>
  </si>
  <si>
    <t>01.573.846/0001-83</t>
  </si>
  <si>
    <t>CLIMEA S/S LTDA.</t>
  </si>
  <si>
    <t>01.586.742/0001-03</t>
  </si>
  <si>
    <t>HOSPITAL ORTOPEDICO DE GOIANIA LTDA</t>
  </si>
  <si>
    <t>01.590.900/0001-07</t>
  </si>
  <si>
    <t>HOSPITAL UROLOGICO DE GOIANIA LTDA</t>
  </si>
  <si>
    <t>01.595.799/0001-79</t>
  </si>
  <si>
    <t>SOCIMED SERVICOS HOSPITALARES S.A</t>
  </si>
  <si>
    <t>01.599.092/0001-30</t>
  </si>
  <si>
    <t>REAL SOCIEDADE PORTUGUESA DE SANTA MARIA</t>
  </si>
  <si>
    <t>01.599.098/0001-08</t>
  </si>
  <si>
    <t>SOCIEDADE HOSPITALAR PEDRO ALBUQUERQUE</t>
  </si>
  <si>
    <t>01.606.515/0001-00</t>
  </si>
  <si>
    <t>ASSOCIACAO PSIQUIATRICA TEODORA ALBUQUERQUE</t>
  </si>
  <si>
    <t>01.607.917/0001-11</t>
  </si>
  <si>
    <t>CLINICA CARANDA S/S LTDA</t>
  </si>
  <si>
    <t>01.609.274/0001-45</t>
  </si>
  <si>
    <t>OFTALMOCENTRO UBERABA LTDA</t>
  </si>
  <si>
    <t>01.611.375/0001-50</t>
  </si>
  <si>
    <t>MASSA FALIDA HOSPITAL EVANGELICO DE GOIANIA LTDA</t>
  </si>
  <si>
    <t>01.615.316/0001-50</t>
  </si>
  <si>
    <t>KIDNEY ASSISTANCE LTDA</t>
  </si>
  <si>
    <t>01.615.319/0001-94</t>
  </si>
  <si>
    <t>HOSPITAL E MATERNIDADE VILA NOVA LTDA</t>
  </si>
  <si>
    <t>01.617.489/0001-08</t>
  </si>
  <si>
    <t>INSTITUTO GOIANO DE PEDIATRIA LTDA</t>
  </si>
  <si>
    <t>01.619.790/0001-50</t>
  </si>
  <si>
    <t>SANTA CASA DE MISERICORDIA DE GOIANIA</t>
  </si>
  <si>
    <t>01.625.151/0001-06</t>
  </si>
  <si>
    <t>HOSPITAL SAO FRANCISCO DE ASSIS LTDA</t>
  </si>
  <si>
    <t>01.632.907/0001-36</t>
  </si>
  <si>
    <t>SERMED SERVICOS MEDICOS S/C LTDA</t>
  </si>
  <si>
    <t>01.641.634/0001-96</t>
  </si>
  <si>
    <t>COTIS - CLINICA DE ORTOPEDIA E TRAUMATOLOGIA DE ITAPECERICA DA SERRA LTDA</t>
  </si>
  <si>
    <t>01.649.544/0001-41</t>
  </si>
  <si>
    <t>FAMILY SERVICOS DE SAUDE LTDA</t>
  </si>
  <si>
    <t>01.656.123/0001-48</t>
  </si>
  <si>
    <t>SOUZA E PRADO LTDA</t>
  </si>
  <si>
    <t>01.663.019/0001-80</t>
  </si>
  <si>
    <t>KVL-SERVICOS MEDICOS E PSICOLOGICOS LTDA</t>
  </si>
  <si>
    <t>01.663.295/0001-49</t>
  </si>
  <si>
    <t>FUNDACAO DA SOCIEDADE CIVIL ORGANIZADA DE CARIACICA</t>
  </si>
  <si>
    <t>01.663.814/0001-79</t>
  </si>
  <si>
    <t>IMO - INSTITUTO DE MASTOLOGIA E ONCOLOGIA LTDA</t>
  </si>
  <si>
    <t>01.667.702/0001-96</t>
  </si>
  <si>
    <t>CENTRO MEDICO GUARATUBA S/C LTDA</t>
  </si>
  <si>
    <t>01.675.201/0001-51</t>
  </si>
  <si>
    <t>SMI SERVICO MEDICO DE IMAGEM S/C</t>
  </si>
  <si>
    <t>01.679.947/0001-33</t>
  </si>
  <si>
    <t>REMOCOES SAO PAULO - RSP LTDA</t>
  </si>
  <si>
    <t>01.696.781/0001-63</t>
  </si>
  <si>
    <t>HOSPITAL MUNICIPAL SAO SEBASTIAO</t>
  </si>
  <si>
    <t>01.707.742/0001-14</t>
  </si>
  <si>
    <t>UTI - CURITIBA SOCIEDADE SIMPLES LTDA</t>
  </si>
  <si>
    <t>01.717.499/0001-15</t>
  </si>
  <si>
    <t>HOSPITAL CORACAO DE JESUS LTDA</t>
  </si>
  <si>
    <t>01.718.396/0001-70</t>
  </si>
  <si>
    <t>HOSPITAL GERAL NOSSA SENHORA APARECIDA LTDA</t>
  </si>
  <si>
    <t>01.722.424/0001-22</t>
  </si>
  <si>
    <t>HOSPITAL MEMORIAL ARTHUR RAMOS S/A</t>
  </si>
  <si>
    <t>01.747.603/0001-14</t>
  </si>
  <si>
    <t>HOSPITAL E MATERNIDADE CRISTO SALVADOR LTDA</t>
  </si>
  <si>
    <t>01.748.811/0001-38</t>
  </si>
  <si>
    <t>HOSPITAL E MATERNIDADE PRO-MATER LTDA</t>
  </si>
  <si>
    <t>01.750.566/0001-01</t>
  </si>
  <si>
    <t>SERVICE MED SERVICOS MEDICOS E GESTAO EM SAUDE LTDA</t>
  </si>
  <si>
    <t>01.757.351/0001-04</t>
  </si>
  <si>
    <t>COMPLEXO HOSPITALAR JARDIM CUIABA LTDA</t>
  </si>
  <si>
    <t>01.761.674/0001-71</t>
  </si>
  <si>
    <t>INSTITUTO DE TECNOLOGIA EM UROLOGIA DR. ADALQUE GELMIMI</t>
  </si>
  <si>
    <t>01.774.789/0001-09</t>
  </si>
  <si>
    <t>LABORATORIO BIOMEDICO S/C LTDA</t>
  </si>
  <si>
    <t>01.780.642/0001-13</t>
  </si>
  <si>
    <t>HOSPITAL E MATERNIDADE SAO LUCAS LTDA</t>
  </si>
  <si>
    <t>01.813.401/0001-23</t>
  </si>
  <si>
    <t>CLINICA PSIQUIATRICA PINEL LTDA</t>
  </si>
  <si>
    <t>01.815.229/0001-47</t>
  </si>
  <si>
    <t>L.C. FISIO CARE SERVICOS DE FISIOTERAPIA LTDA</t>
  </si>
  <si>
    <t>01.826.220/0001-31</t>
  </si>
  <si>
    <t>CLISA CLINICA PARA IDOSOS SANTO ANDRE LTDA</t>
  </si>
  <si>
    <t>01.842.248/0001-62</t>
  </si>
  <si>
    <t>ARIDA &amp; LOTUFO LTDA</t>
  </si>
  <si>
    <t>01.845.669/0001-47</t>
  </si>
  <si>
    <t>CUIDADOS INTENSIVOS DE CURITIBA LTDA</t>
  </si>
  <si>
    <t>01.854.924/0001-18</t>
  </si>
  <si>
    <t>SERVICO DE CIRURGIA CARDIOVASCULAR E TORAXICA LTDA</t>
  </si>
  <si>
    <t>01.857.622/0001-01</t>
  </si>
  <si>
    <t>HOSPITAL DE CARIDADE SAO PEDRO D'ALCANTARA</t>
  </si>
  <si>
    <t>01.863.891/0001-72</t>
  </si>
  <si>
    <t>CLINICA IACU LTDA</t>
  </si>
  <si>
    <t>01.865.544/0001-89</t>
  </si>
  <si>
    <t>HOSPLAB - HOSPITAL, LABORATORIO E IMAGEM S/C LTDA</t>
  </si>
  <si>
    <t>01.868.641/0001-25</t>
  </si>
  <si>
    <t>HOSPITAL SANTA MARIA S/S LTDA</t>
  </si>
  <si>
    <t>01.871.267/0001-17</t>
  </si>
  <si>
    <t>L G G SEREJO &amp; CIA LTDA</t>
  </si>
  <si>
    <t>01.887.687/0001-91</t>
  </si>
  <si>
    <t>TERASEGE TERCEIRIZACAO RADIOLOGICA &amp; SERVICOS GERAIS S/C LTDA</t>
  </si>
  <si>
    <t>01.912.910/0001-03</t>
  </si>
  <si>
    <t>DIETERCOR SERVICOS DE DIAGNOSTICOS MEDICOS LTDA</t>
  </si>
  <si>
    <t>01.943.982/0001-18</t>
  </si>
  <si>
    <t>NEOCARE - SERVICOS MEDICOS E CONSULTORIA SS</t>
  </si>
  <si>
    <t>01.973.664/0001-08</t>
  </si>
  <si>
    <t>CENTRAL MEDICO HOSPITALAR LTDA</t>
  </si>
  <si>
    <t>01.976.172/0001-68</t>
  </si>
  <si>
    <t>CLINICA MEDICA VOO DE LIBERDADE LTDA</t>
  </si>
  <si>
    <t>01.979.048/0001-56</t>
  </si>
  <si>
    <t>ASSOCIACAO HOSPITALAR SAO GABRIEL</t>
  </si>
  <si>
    <t>01.987.855/0001-10</t>
  </si>
  <si>
    <t>ELE MARIA KUHN</t>
  </si>
  <si>
    <t>02.023.023/0001-47</t>
  </si>
  <si>
    <t>CENTRO DE FONOAUDIOLOGIA E MEDICINA LTDA</t>
  </si>
  <si>
    <t>02.024.748/0001-50</t>
  </si>
  <si>
    <t>CENTRO DE APOIO AO IDOSO ALEX SANDRO PEREIRA DA FONSECA LTDA</t>
  </si>
  <si>
    <t>02.072.332/0001-07</t>
  </si>
  <si>
    <t>SOCIEDADE BENEFICENTE HOSPITAL S. SEBASTIAO DE INHAPIM</t>
  </si>
  <si>
    <t>02.072.841/0001-30</t>
  </si>
  <si>
    <t>CRISTO REDENTOR CLINICA E CIRURGIA LIMITADA</t>
  </si>
  <si>
    <t>02.079.662/0001-24</t>
  </si>
  <si>
    <t>HOSPICARDIO SERVICOS MEDICOS E DE ENFERMAGEM LTDA</t>
  </si>
  <si>
    <t>02.083.986/0001-36</t>
  </si>
  <si>
    <t>HOSPITAL MATERNIDADE SAO MIGUEL SS LTDA</t>
  </si>
  <si>
    <t>02.084.543/0001-60</t>
  </si>
  <si>
    <t>CENTRO REGIONAL OFTALMOLOGICO DE CRATEUS LTDA</t>
  </si>
  <si>
    <t>02.096.659/0001-19</t>
  </si>
  <si>
    <t>HOSPITAL SAO SEBASTIAO DE INHUMAS LTDA</t>
  </si>
  <si>
    <t>02.098.853/0001-33</t>
  </si>
  <si>
    <t>MASSA FALIDA HOSPITAL MATERNIDADE DONA LATIFA LTDA</t>
  </si>
  <si>
    <t>02.109.397/0001-80</t>
  </si>
  <si>
    <t>NATAL HOSPITAL CENTER S.A.</t>
  </si>
  <si>
    <t>02.115.183/0001-16</t>
  </si>
  <si>
    <t>J. S. DE MELO FILHO</t>
  </si>
  <si>
    <t>02.118.099/0001-56</t>
  </si>
  <si>
    <t>MASSA FALIDA CLINICA SANTA MARIA LTDA</t>
  </si>
  <si>
    <t>02.122.913/0001-06</t>
  </si>
  <si>
    <t>ASSOCIACAO HOSPITALAR LENOIR VARGAS FERREIRA</t>
  </si>
  <si>
    <t>02.134.930/0001-63</t>
  </si>
  <si>
    <t>HOSPITAL EVANGELICO DE IPORA LTDA</t>
  </si>
  <si>
    <t>02.147.298/0001-92</t>
  </si>
  <si>
    <t>CLINICA CARDIOLOGICA DO AMAPA LTDA</t>
  </si>
  <si>
    <t>02.147.775/0001-10</t>
  </si>
  <si>
    <t>HOSPITAL E MATERNIDADE NOSSA SENHORA APARECIDA LTDA</t>
  </si>
  <si>
    <t>02.152.282/0001-78</t>
  </si>
  <si>
    <t>CENTRO NEFROLOGICO MINEIRO LTDA</t>
  </si>
  <si>
    <t>02.152.974/0001-16</t>
  </si>
  <si>
    <t>CENTRO CLINICO DA SERRA LTDA</t>
  </si>
  <si>
    <t>02.155.017/0001-43</t>
  </si>
  <si>
    <t>MEDPROG MEDICINA PROGRAMADA LTDA</t>
  </si>
  <si>
    <t>02.171.767/0001-09</t>
  </si>
  <si>
    <t>HOSPITAL SAO LUCAS DE INDIARA LTDA</t>
  </si>
  <si>
    <t>02.175.063/0001-04</t>
  </si>
  <si>
    <t>HOSPITAL SAO MATHEUS LTDA - MASSA FALIDA</t>
  </si>
  <si>
    <t>02.198.539/0001-22</t>
  </si>
  <si>
    <t>HOSPITAL E MATERNIDADE SAO MARCOS EM LIQUIDACAO</t>
  </si>
  <si>
    <t>02.209.094/0001-39</t>
  </si>
  <si>
    <t>02.217.844/0001-14</t>
  </si>
  <si>
    <t>CLINICA DE MEDICINA PREVENTIVA LTDA</t>
  </si>
  <si>
    <t>02.223.709/0001-81</t>
  </si>
  <si>
    <t>CLINICA HOSPITALAR SANTO ANTONIO LTDA</t>
  </si>
  <si>
    <t>02.229.233/0001-96</t>
  </si>
  <si>
    <t>J M H CONSULTORIOS MEDICOS AMBULATORIAIS S/S LTDA</t>
  </si>
  <si>
    <t>02.236.378/0001-14</t>
  </si>
  <si>
    <t>SL HOSPITALAR LTDA</t>
  </si>
  <si>
    <t>02.240.617/0001-00</t>
  </si>
  <si>
    <t>HOSPITAL ISRAELITA ST. JAMES DE JARINU LTDA</t>
  </si>
  <si>
    <t>02.246.953/0001-60</t>
  </si>
  <si>
    <t>CENTRO INTEGRADO DE ASSISTENCIA A SAUDE DA MULHER S/A</t>
  </si>
  <si>
    <t>02.248.417/0001-01</t>
  </si>
  <si>
    <t>SOCIEDADE MANTENEDORA DO HOSPITAL REGIONAL DE JATAI</t>
  </si>
  <si>
    <t>02.264.196/0001-57</t>
  </si>
  <si>
    <t>COOPERATIVA COOPTRAUMA LTDA</t>
  </si>
  <si>
    <t>02.267.239/0001-58</t>
  </si>
  <si>
    <t>HOSPITAL PHILADELFIA LTDA</t>
  </si>
  <si>
    <t>02.268.880/0001-07</t>
  </si>
  <si>
    <t>CLINICA DE ASSISTENCIA MEDICA A MULHER LTDA</t>
  </si>
  <si>
    <t>RORAIMA</t>
  </si>
  <si>
    <t>02.269.710/0001-47</t>
  </si>
  <si>
    <t>MASSA FALIDA - HOSPITAL SAO VICENTE DE PAULO LTDA</t>
  </si>
  <si>
    <t>02.284.062/0001-06</t>
  </si>
  <si>
    <t>HOSPITAL ESPERANCA SA</t>
  </si>
  <si>
    <t>02.290.842/0001-50</t>
  </si>
  <si>
    <t>HOSPITAL ITATIBA LTDA</t>
  </si>
  <si>
    <t>02.291.743/0001-93</t>
  </si>
  <si>
    <t>EMPA EMPRESA MEDICA DE PARAMIRIM LTDA</t>
  </si>
  <si>
    <t>02.302.095/0001-23</t>
  </si>
  <si>
    <t>CASA DE SAUDE E MATERNIDADE DR. BRASILEIRO LTDA</t>
  </si>
  <si>
    <t>02.304.065/0001-56</t>
  </si>
  <si>
    <t>HOSPITAL DR ESTEVAM PONTE LTDA</t>
  </si>
  <si>
    <t>02.305.232/0001-83</t>
  </si>
  <si>
    <t>HOSPITAL SANTA EDWIGES S/A</t>
  </si>
  <si>
    <t>02.307.246/0001-36</t>
  </si>
  <si>
    <t>FUNDACAO HOSPITALAR PEDRO HENRIQUE COSTA BRASIL DE SOUSA</t>
  </si>
  <si>
    <t>02.310.903/0001-02</t>
  </si>
  <si>
    <t>HELP EMERGENCIAS MEDICAS LTDA</t>
  </si>
  <si>
    <t>02.311.966/0001-75</t>
  </si>
  <si>
    <t>CRIANCA 24 HORAS ATENDIMENTO INTEGRADO A CRIANCA E AO ADOLESCENTE LTDA</t>
  </si>
  <si>
    <t>02.314.599/0001-63</t>
  </si>
  <si>
    <t>LUCIANO PANIAGO VILELA CIA</t>
  </si>
  <si>
    <t>02.332.090/0001-43</t>
  </si>
  <si>
    <t>NON MULTICLINICAS LTDA</t>
  </si>
  <si>
    <t>02.337.399/0001-26</t>
  </si>
  <si>
    <t>SAO FRANCISCO RESGATE LTDA</t>
  </si>
  <si>
    <t>02.339.585/0001-02</t>
  </si>
  <si>
    <t>CLINICA MEDICA XV DE NOVEMBRO LTDA</t>
  </si>
  <si>
    <t>02.343.203/0001-06</t>
  </si>
  <si>
    <t>CENTRO MEDICO-HOSPITALAR PRAIA DO CANTO LTDA</t>
  </si>
  <si>
    <t>02.348.373/0001-83</t>
  </si>
  <si>
    <t>SANTA CASA DE MISERICORDIA DE BURITI ALEGRE</t>
  </si>
  <si>
    <t>02.355.602/0001-97</t>
  </si>
  <si>
    <t>JOINVILLE SERVICOS DE URGENCIAS MEDICAS LTDA</t>
  </si>
  <si>
    <t>02.361.242/0001-36</t>
  </si>
  <si>
    <t>IOTRAUMA - INSTITUTO DE ORTOPEDIA E TRAUMATOLOGIA LTDA</t>
  </si>
  <si>
    <t>02.368.749/0001-11</t>
  </si>
  <si>
    <t>SIP - SERVICOS DE IMAGEM POTIGUAR SC LTDA</t>
  </si>
  <si>
    <t>02.378.264/0001-09</t>
  </si>
  <si>
    <t>COOPERMED-COOPERATIVA DOS MEDICOS DO LITORAL LTDA</t>
  </si>
  <si>
    <t>02.394.719/0001-80</t>
  </si>
  <si>
    <t>SOCICAP-SOCIEDADE DE OTORRINO E CIRURGIA DE CABECA E PESCOCO S/C LTDA</t>
  </si>
  <si>
    <t>02.411.710/0001-30</t>
  </si>
  <si>
    <t>IRMANDADE BENEFICENTE SAO JOSE</t>
  </si>
  <si>
    <t>02.414.329/0001-24</t>
  </si>
  <si>
    <t>QUALITYMED HOSPITALAR LTDA</t>
  </si>
  <si>
    <t>02.426.135/0001-49</t>
  </si>
  <si>
    <t>CLINIMED DAY HOSPITAL LTDA</t>
  </si>
  <si>
    <t>02.438.648/0001-70</t>
  </si>
  <si>
    <t>UBERMEDCAR SERVICOS MEDICO LTDA</t>
  </si>
  <si>
    <t>02.446.323/0001-39</t>
  </si>
  <si>
    <t>CENTRO DE NEFROLOGIA SOBRALENSE S/C LTDA</t>
  </si>
  <si>
    <t>02.456.145/0001-27</t>
  </si>
  <si>
    <t>R.H. PROGRESSOS EM SAUDE LTDA</t>
  </si>
  <si>
    <t>02.461.680/0001-76</t>
  </si>
  <si>
    <t>HOSPITAL E MATERNIDADE SAO PAULO DE ALMIRANTE TAMANDARE LTDA</t>
  </si>
  <si>
    <t>02.464.629/0001-18</t>
  </si>
  <si>
    <t>INTERVIR ASSISTENCIA MEDICA LTDA S/C</t>
  </si>
  <si>
    <t>02.475.411/0001-69</t>
  </si>
  <si>
    <t>FEMININA DIAGNOSTICOS EIRELI</t>
  </si>
  <si>
    <t>02.498.976/0001-61</t>
  </si>
  <si>
    <t>POLITECNICA SAUDE LTDA</t>
  </si>
  <si>
    <t>02.513.754/0001-70</t>
  </si>
  <si>
    <t>FUNDACAO DO CORACAO DOM LUIZ GONZAGA PELUSO</t>
  </si>
  <si>
    <t>02.525.040/0001-82</t>
  </si>
  <si>
    <t>JURANDIR S PINHEIRO JUNIOR</t>
  </si>
  <si>
    <t>02.525.541/0001-69</t>
  </si>
  <si>
    <t>NOBREGA E VASCONCELOS LTDA</t>
  </si>
  <si>
    <t>02.531.747/0001-00</t>
  </si>
  <si>
    <t>HOSPITAL DO CORACAO DE GOIAS LTDA</t>
  </si>
  <si>
    <t>02.535.783/0001-33</t>
  </si>
  <si>
    <t>POLICLIN POLICLINICA MEDICA DE ITAPETINGA LTDA</t>
  </si>
  <si>
    <t>02.537.975/0001-89</t>
  </si>
  <si>
    <t>HOSPITAL GERAL DE BRITANIA LTDA</t>
  </si>
  <si>
    <t>02.544.244/0001-60</t>
  </si>
  <si>
    <t>CLINICA CONVENTION MED LTDA</t>
  </si>
  <si>
    <t>02.550.318/0001-71</t>
  </si>
  <si>
    <t>GPS TOTAL SAUDE - GERENCIAMENTO E SERVICOS HOSPITALARES LTDA</t>
  </si>
  <si>
    <t>02.551.236/0001-41</t>
  </si>
  <si>
    <t>INSTITUTO DA VISAO DR LUIZ ANTONIO KUSS LTDA</t>
  </si>
  <si>
    <t>02.560.878/0001-07</t>
  </si>
  <si>
    <t>HOSPITAL ANCHIETA S.A</t>
  </si>
  <si>
    <t>02.562.275/0001-44</t>
  </si>
  <si>
    <t>CENTRO MATERNO INFANTIL DE OLINDA LTDA</t>
  </si>
  <si>
    <t>02.563.264/0001-89</t>
  </si>
  <si>
    <t>PROMED-PRONTO ATENDIMENTO MEDICO DE MARECHAL HERMES LTDA</t>
  </si>
  <si>
    <t>02.580.638/0001-74</t>
  </si>
  <si>
    <t>MEDICAL ASSISTANCE ASSISTENCIA MEDICA S/C LTDA</t>
  </si>
  <si>
    <t>02.596.666/0001-80</t>
  </si>
  <si>
    <t>CLINICA MEDICA LAZARINI LTDA</t>
  </si>
  <si>
    <t>02.600.740/0001-94</t>
  </si>
  <si>
    <t>FUNDACAO BANCO DE OLHOS DE GOIAS</t>
  </si>
  <si>
    <t>02.601.752/0001-33</t>
  </si>
  <si>
    <t>HOSPITAL E MATERNIDADE SAO CAMILO LTDA</t>
  </si>
  <si>
    <t>02.612.259/0001-19</t>
  </si>
  <si>
    <t>DIASON GENESIS SERVICOS MEDICOS LTDA</t>
  </si>
  <si>
    <t>02.613.026/0003-00</t>
  </si>
  <si>
    <t>FOBOS PARTICIPACOES LTDA</t>
  </si>
  <si>
    <t>02.613.026/0004-83</t>
  </si>
  <si>
    <t>02.620.318/0001-09</t>
  </si>
  <si>
    <t>JC VIDA REMOCOES E SERVICOS LTDA</t>
  </si>
  <si>
    <t>02.632.704/0001-02</t>
  </si>
  <si>
    <t>SOAMED CLINICA MEDICA LTDA</t>
  </si>
  <si>
    <t>02.634.277/0001-00</t>
  </si>
  <si>
    <t>CLINICA SANTA HELENA LTDA</t>
  </si>
  <si>
    <t>02.636.571/0001-42</t>
  </si>
  <si>
    <t>SERRA MAYOR SERVICOS MEDICOS S/A</t>
  </si>
  <si>
    <t>02.646.885/0001-26</t>
  </si>
  <si>
    <t>ROSANA SERVICOS MEDICOS LTDA</t>
  </si>
  <si>
    <t>02.652.865/0001-68</t>
  </si>
  <si>
    <t>CLINICA JARDIM AMERICA LTDA</t>
  </si>
  <si>
    <t>02.666.557/0001-91</t>
  </si>
  <si>
    <t>GARCIA &amp; GARCIA LTDA</t>
  </si>
  <si>
    <t>02.681.523/0001-76</t>
  </si>
  <si>
    <t>FUNDACAO PARA PESQUISA, PREVENCAO E ASSISTENCIA DO CANCER</t>
  </si>
  <si>
    <t>02.683.662/0001-39</t>
  </si>
  <si>
    <t>HOSPITAL GOIANIRA LTDA</t>
  </si>
  <si>
    <t>02.690.889/0001-01</t>
  </si>
  <si>
    <t>MEDICAL LINE ATENDIMENTO MEDICO PRE-HOSPITALAR LIMITADA</t>
  </si>
  <si>
    <t>02.699.069/0001-80</t>
  </si>
  <si>
    <t>NEUROCENTRO SERVICOS MEDICOS S/S LTDA</t>
  </si>
  <si>
    <t>02.707.811/0001-52</t>
  </si>
  <si>
    <t>LIFE CARE EMERGENCIAS MEDICAS</t>
  </si>
  <si>
    <t>02.726.175/0001-06</t>
  </si>
  <si>
    <t>CLIAN CLINICA DE ANESTESIA DE ANAPOLIS LTDA</t>
  </si>
  <si>
    <t>02.737.111/0001-00</t>
  </si>
  <si>
    <t>VITACOR - TERAPIA INTENSIVA LTDA</t>
  </si>
  <si>
    <t>02.746.015/0001-29</t>
  </si>
  <si>
    <t>HOSPITAL AMERICAN COR LTDA</t>
  </si>
  <si>
    <t>02.760.350/0001-81</t>
  </si>
  <si>
    <t>CLINICA ORTOPEDICA DR.LIDIO TOLEDO LTDA</t>
  </si>
  <si>
    <t>02.765.346/0001-06</t>
  </si>
  <si>
    <t>CLINICA DIRCKSEN LTDA</t>
  </si>
  <si>
    <t>02.766.875/0001-24</t>
  </si>
  <si>
    <t>UPDATE - UNIDADES DE PESQUISA DIAGNOSTICA AVANCADA E TERAPIAS LTDA</t>
  </si>
  <si>
    <t>02.777.138/0001-27</t>
  </si>
  <si>
    <t>EMERGENCIA RIO GRANDE DO NORTE LTDA</t>
  </si>
  <si>
    <t>02.778.769/0001-60</t>
  </si>
  <si>
    <t>CEMPRE III CENTRO DE MEDICINA INTEGRADA LTDA</t>
  </si>
  <si>
    <t>02.787.634/0001-61</t>
  </si>
  <si>
    <t>ASSOCIACAO BENEFICENTE DE ITABERA</t>
  </si>
  <si>
    <t>02.797.650/0001-35</t>
  </si>
  <si>
    <t>CEO CENTRO ESPECIALIZADO EM ORTOPEDIA LTDA</t>
  </si>
  <si>
    <t>02.804.141/0001-92</t>
  </si>
  <si>
    <t>INTEGRAL SAUDE LTDA</t>
  </si>
  <si>
    <t>02.822.228/0001-92</t>
  </si>
  <si>
    <t>HOSPITAL DE OLHOS DE POUSO ALEGRE LTDA</t>
  </si>
  <si>
    <t>02.825.649/0001-77</t>
  </si>
  <si>
    <t>CARDINFECT - SERVICOS MEDICOS LTDA</t>
  </si>
  <si>
    <t>02.850.634/0001-69</t>
  </si>
  <si>
    <t>HOSPITAL CIDADE JARDIM LTDA</t>
  </si>
  <si>
    <t>02.854.679/0001-01</t>
  </si>
  <si>
    <t>G. SILVA SERVICOS MEDICOS</t>
  </si>
  <si>
    <t>02.858.660/0001-33</t>
  </si>
  <si>
    <t>CENTRO MEDICO CIRURGICO SANTA MONICA LTDA</t>
  </si>
  <si>
    <t>02.868.099/0001-73</t>
  </si>
  <si>
    <t>BUFAICAL DAHER E CENTRO DE ESTUDO DE ANESTESIA LTDA</t>
  </si>
  <si>
    <t>02.868.390/0001-41</t>
  </si>
  <si>
    <t>COOPERATIVA PARANAENSE DE MEDICINA</t>
  </si>
  <si>
    <t>02.880.648/0001-25</t>
  </si>
  <si>
    <t>INTENSIVE CARE SERVICOS MEDICOS HOSPITALARES S.A.</t>
  </si>
  <si>
    <t>02.891.196/0001-87</t>
  </si>
  <si>
    <t>CLINICA DE PNEUMOLOGIA DRA.PATRICIA PEREIRA LOPES LTDA</t>
  </si>
  <si>
    <t>02.907.533/0001-87</t>
  </si>
  <si>
    <t>HOSPITAL SAO LUCAS DE ARAGUAINA LTDA</t>
  </si>
  <si>
    <t>02.910.069/0001-88</t>
  </si>
  <si>
    <t>MAMAE CANGURU LTDA</t>
  </si>
  <si>
    <t>02.910.069/0002-69</t>
  </si>
  <si>
    <t>02.910.651/0001-44</t>
  </si>
  <si>
    <t>AMP ASSISTENCIA MEDICA DE PONTALINA LTDA</t>
  </si>
  <si>
    <t>02.912.234/0001-30</t>
  </si>
  <si>
    <t>FUNDACAO HOSPITAL DO CANCER DE MATO GROSSO</t>
  </si>
  <si>
    <t>02.914.234/0001-70</t>
  </si>
  <si>
    <t>ASSOCIACAO DE ASSISTENCIA MEDICA DE TAIACU</t>
  </si>
  <si>
    <t>02.923.710/0001-19</t>
  </si>
  <si>
    <t>BERTI &amp; BERTI LTDA</t>
  </si>
  <si>
    <t>02.927.389/0001-40</t>
  </si>
  <si>
    <t>ASSOCIACAO CASA DE SAUDE BENEFICENTE DE INDIAPORA</t>
  </si>
  <si>
    <t>02.949.305/0001-70</t>
  </si>
  <si>
    <t>AMEI- ASSISTENCIA MEDICA E INTESIVA LTDA</t>
  </si>
  <si>
    <t>02.965.843/0001-58</t>
  </si>
  <si>
    <t>CAMPINAS DAY HOSPITAL SOCIEDADE SIMPLES LIMITADA</t>
  </si>
  <si>
    <t>02.988.621/0001-50</t>
  </si>
  <si>
    <t>MEDICAL ROAD - URGENCIA E EMERGENCIA MEDICA LTDA.</t>
  </si>
  <si>
    <t>02.989.485/0001-13</t>
  </si>
  <si>
    <t>OTORRINO CENTER LTDA</t>
  </si>
  <si>
    <t>02.991.012/0001-50</t>
  </si>
  <si>
    <t>ASSOCIACAO DA DIVINA MISERICORDIA - OBRAS IRMA BENTA</t>
  </si>
  <si>
    <t>02.993.385/0001-60</t>
  </si>
  <si>
    <t>FUNDACAO ELETRONUCLEAR DE ASSISTENCIA MEDICA</t>
  </si>
  <si>
    <t>03.030.285/0001-00</t>
  </si>
  <si>
    <t>SOCIEDADE BENEFICENTE DONA ELMIRIA SILVERIO BARBOSA</t>
  </si>
  <si>
    <t>03.033.866/0001-97</t>
  </si>
  <si>
    <t>HOSPITAL PREVINA LTDA</t>
  </si>
  <si>
    <t>03.038.445/0001-59</t>
  </si>
  <si>
    <t>ASSOCIACAO AQUIDAUANENSE DE ASSISTENCIA HOSPITALAR</t>
  </si>
  <si>
    <t>03.044.932/0001-24</t>
  </si>
  <si>
    <t>PRISA ASSISTENCIA MEDICA E HOSPITALAR S/C LTDA</t>
  </si>
  <si>
    <t>03.051.698/0001-62</t>
  </si>
  <si>
    <t>HOSPITAL SAMARITANO LTDA</t>
  </si>
  <si>
    <t>03.073.889/0001-25</t>
  </si>
  <si>
    <t>ASSOCIACAO BENEFICENCIA POCONEANA</t>
  </si>
  <si>
    <t>03.076.182/0001-72</t>
  </si>
  <si>
    <t>FERRARI &amp; VITAL LTDA</t>
  </si>
  <si>
    <t>03.076.207/0001-38</t>
  </si>
  <si>
    <t>HOSPITAL MANTOVANI CARDOSO LTDA</t>
  </si>
  <si>
    <t>03.076.452/0001-45</t>
  </si>
  <si>
    <t>ASSOCIACAO BENEFICENTE DE RIO BRILHANTE</t>
  </si>
  <si>
    <t>03.090.995/0001-17</t>
  </si>
  <si>
    <t>G.A.A.T.I. GESTAO AVANCADO DE ANESTESIOLOGIA E TERAPIA INTENSIVA LTDA</t>
  </si>
  <si>
    <t>03.095.976/0001-83</t>
  </si>
  <si>
    <t>CLINICA DE URGENCIA DE PICOS LTDA</t>
  </si>
  <si>
    <t>03.099.993/0001-99</t>
  </si>
  <si>
    <t>HOSPITAL DE CLINICAS PARAIBA DO SUL LTDA</t>
  </si>
  <si>
    <t>03.102.914/0001-51</t>
  </si>
  <si>
    <t>CLINICA SANTA RITA DE JEQUIE LTDA</t>
  </si>
  <si>
    <t>03.121.241/0001-87</t>
  </si>
  <si>
    <t>PRONCOR UNIDADE INTENSIVA CARDIORESPIRATORIA S.A.</t>
  </si>
  <si>
    <t>03.128.625/0001-21</t>
  </si>
  <si>
    <t>MM PLANTOES MEDICOS S/C LTDA.</t>
  </si>
  <si>
    <t>03.130.752/0001-65</t>
  </si>
  <si>
    <t>CLINICA NEPOMUCENO LTDA</t>
  </si>
  <si>
    <t>03.132.868/0001-33</t>
  </si>
  <si>
    <t>CENTRO DE APOIO AOS DESEMPREGADOS DE SAO PAULO</t>
  </si>
  <si>
    <t>03.137.104/0001-30</t>
  </si>
  <si>
    <t>MEDIKA ATENDIMENTO HOSPITALAR DOMICILIAR LTDA</t>
  </si>
  <si>
    <t>03.149.572/0001-25</t>
  </si>
  <si>
    <t>W.W.ASSISTENCIA A SAUDE LTDA</t>
  </si>
  <si>
    <t>03.151.578/0001-37</t>
  </si>
  <si>
    <t>HOSPITAL SANTA RITA LTDA</t>
  </si>
  <si>
    <t>03.152.575/0001-18</t>
  </si>
  <si>
    <t>PRO-VIDA SERVICOS MEDICOS LTDA</t>
  </si>
  <si>
    <t>03.152.932/0001-48</t>
  </si>
  <si>
    <t>PROMED CACHOEIRA PAULISTA LTDA</t>
  </si>
  <si>
    <t>03.160.464/0001-53</t>
  </si>
  <si>
    <t>CLINICA DE ANESTESIA SANTA HELENA S/S LTDA.</t>
  </si>
  <si>
    <t>03.163.888/0001-71</t>
  </si>
  <si>
    <t>SANTA CASA DE MISERICORDIA DE PARANAIBA</t>
  </si>
  <si>
    <t>03.168.879/0001-73</t>
  </si>
  <si>
    <t>BENEFICENCIA HOSPITALAR DE BELA VISTA</t>
  </si>
  <si>
    <t>03.170.887/0001-54</t>
  </si>
  <si>
    <t>IB INSTITUTO BIOSAUDE</t>
  </si>
  <si>
    <t>03.177.955/0001-07</t>
  </si>
  <si>
    <t>SOCIEDADE HOSPITALAR BENEFICIENTE SAO MIGUEL</t>
  </si>
  <si>
    <t>03.187.690/0001-28</t>
  </si>
  <si>
    <t>HOSPITAL DE ESPECIALIDADES MEDICAS LTDA</t>
  </si>
  <si>
    <t>03.189.164/0001-05</t>
  </si>
  <si>
    <t>CASA DE SAUDE SANTA LUCIASA</t>
  </si>
  <si>
    <t>03.197.855/0001-42</t>
  </si>
  <si>
    <t>HOSPITAL SANTO ALBERTO LTDA</t>
  </si>
  <si>
    <t>03.211.935/0001-05</t>
  </si>
  <si>
    <t>SOCIEDADE HOSPITALAR SAO LUCAS</t>
  </si>
  <si>
    <t>03.216.665/0001-25</t>
  </si>
  <si>
    <t>CENTRO MEDICO ATUAL LTDA</t>
  </si>
  <si>
    <t>03.216.882/0001-15</t>
  </si>
  <si>
    <t>ULTRACLINICA S/S LTDA</t>
  </si>
  <si>
    <t>03.221.702/0001-93</t>
  </si>
  <si>
    <t>FUNDACAO CARMEM PRUDENTE DE MATO GROSSO DO SUL</t>
  </si>
  <si>
    <t>03.222.916/0001-84</t>
  </si>
  <si>
    <t>SOCIEDADE DE PROTECAO A MATERNIDADE E A INFANCIA DE CAMAPUA</t>
  </si>
  <si>
    <t>03.229.980/0001-97</t>
  </si>
  <si>
    <t>SAMEC LTDA</t>
  </si>
  <si>
    <t>03.240.387/0001-41</t>
  </si>
  <si>
    <t>CLINICA CARMINDA PAZ LTDA</t>
  </si>
  <si>
    <t>03.244.426/0001-89</t>
  </si>
  <si>
    <t>SERVCOR SERVICOS DO CORACAO S/S LTDA</t>
  </si>
  <si>
    <t>03.248.638/0001-34</t>
  </si>
  <si>
    <t>INSTITUTO DE ORTOPEDIA DO TATUAPE LTDA</t>
  </si>
  <si>
    <t>03.249.167/0001-89</t>
  </si>
  <si>
    <t>ECCOS - SERVICOS MEDICOS LTDA</t>
  </si>
  <si>
    <t>03.262.260/0001-23</t>
  </si>
  <si>
    <t>PLENUS DIAGNOSTICOS POR IMAGEM S/S LTDA</t>
  </si>
  <si>
    <t>03.262.479/0001-22</t>
  </si>
  <si>
    <t>GESTMED GESTAO E SERVICOS DE SAUDE LTDA</t>
  </si>
  <si>
    <t>03.267.101/0001-11</t>
  </si>
  <si>
    <t>CENTRO ESPIRITA DISCIPULOS DE JESUS</t>
  </si>
  <si>
    <t>03.270.245/0001-27</t>
  </si>
  <si>
    <t>R.T.L CIRURGIA PLASTICA E IMPLANTE CAPILAR LTDA</t>
  </si>
  <si>
    <t>03.272.689/0001-00</t>
  </si>
  <si>
    <t>ASSOCIACAO DE AMPARO A MATERNIDADE E A INFANCIA</t>
  </si>
  <si>
    <t>03.273.885/0001-90</t>
  </si>
  <si>
    <t>ASSOC DE AUX E RECUP DOS HANSENIANOS</t>
  </si>
  <si>
    <t>03.276.524/0001-06</t>
  </si>
  <si>
    <t>ASSOCIACAO BENEFICENTE SANTA CASA DE CAMPO GRANDE</t>
  </si>
  <si>
    <t>03.337.575/0002-73</t>
  </si>
  <si>
    <t>HOSPITAL ALFA S/A - EM RECUPERACAO JUDICIAL</t>
  </si>
  <si>
    <t>03.341.603/0001-45</t>
  </si>
  <si>
    <t>CALREN - HOSPITAL DE URGENCIAS UROLOGICAS LTDA</t>
  </si>
  <si>
    <t>03.342.905/0001-38</t>
  </si>
  <si>
    <t>HOSPITAL E MATERNIDADE DEP.WILSON MARTINS LTDA</t>
  </si>
  <si>
    <t>03.343.654/0001-06</t>
  </si>
  <si>
    <t>SOCIEDADE BENEFICIENTE DE MIRANDA</t>
  </si>
  <si>
    <t>03.345.410/0001-62</t>
  </si>
  <si>
    <t>03.360.034/0001-85</t>
  </si>
  <si>
    <t>HOSPITAL SAGRADO CORACAO DE JESUS LTDA</t>
  </si>
  <si>
    <t>03.376.102/0001-02</t>
  </si>
  <si>
    <t>BAHIA SERVICOS DE SAUDE S/A</t>
  </si>
  <si>
    <t>03.381.498/0001-78</t>
  </si>
  <si>
    <t>ASSOCIACAO BENEFICENTE DE CORUMBA</t>
  </si>
  <si>
    <t>03.395.807/0001-69</t>
  </si>
  <si>
    <t>SOCIEDADE LACERDENSSE DE BENEFICENCIA</t>
  </si>
  <si>
    <t>03.400.991/0001-98</t>
  </si>
  <si>
    <t>ASSOCIACAO BENEFICENTE DE DOM AQUINO</t>
  </si>
  <si>
    <t>03.401.122/0001-88</t>
  </si>
  <si>
    <t>HOSPITAL DR NOEL NUTELS LTDA</t>
  </si>
  <si>
    <t>03.401.600/0001-50</t>
  </si>
  <si>
    <t>HOSPITAL ESPECIALIZADO NO TRATAMENTO DE ALCOOL E DROGAS - ASSOCIACAO PENTEADO</t>
  </si>
  <si>
    <t>03.409.366/0001-07</t>
  </si>
  <si>
    <t>SANTA CASA DE MISERICORDIA DE LAGOA SANTA</t>
  </si>
  <si>
    <t>03.420.437/0001-72</t>
  </si>
  <si>
    <t>HOSPITAL SAO SILVESTRE LTDA</t>
  </si>
  <si>
    <t>03.423.724/0001-36</t>
  </si>
  <si>
    <t>COMED - CORPO MEDICO LTDA</t>
  </si>
  <si>
    <t>03.434.113/0001-93</t>
  </si>
  <si>
    <t>INSTITUTO BEM-ESTAR SERVICOS MEDICOS LTDA</t>
  </si>
  <si>
    <t>03.434.647/0001-10</t>
  </si>
  <si>
    <t>FUNDACAO DE SAUDE SANTO ANTONIO DE GUARANIACU</t>
  </si>
  <si>
    <t>03.446.898/0001-14</t>
  </si>
  <si>
    <t>ENFERM - EMERGENCIAS MEDICAS E ENFERMAGENS LTDA</t>
  </si>
  <si>
    <t>03.446.967/0001-90</t>
  </si>
  <si>
    <t>CENTRO ORTOPEDICO RJ EIRELI</t>
  </si>
  <si>
    <t>03.453.704/0001-08</t>
  </si>
  <si>
    <t>CENTRO CLINICO VIDA LTDA</t>
  </si>
  <si>
    <t>03.468.485/0001-30</t>
  </si>
  <si>
    <t>ASSOCIACAO DE PROTECAO A MATERNIDADE E A INFANCIA DE CUIABA</t>
  </si>
  <si>
    <t>03.470.416/0001-61</t>
  </si>
  <si>
    <t>SOCIEDADE HOSPITALAR CUIABANA SA</t>
  </si>
  <si>
    <t>03.476.629/0001-09</t>
  </si>
  <si>
    <t>SOCIEDADE BENEFICIENTE DA SANTA CASA DE MISERICORDIA</t>
  </si>
  <si>
    <t>03.490.958/0001-04</t>
  </si>
  <si>
    <t>GESTHO-GESTAO HOSPITALAR S.A. EM RECUPERACAO JUDICIAL</t>
  </si>
  <si>
    <t>03.507.017/0001-28</t>
  </si>
  <si>
    <t>AAME AMBULANCIAS E AERONAVES MEDICAS LTDA</t>
  </si>
  <si>
    <t>03.507.017/0002-09</t>
  </si>
  <si>
    <t>03.508.210/0001-83</t>
  </si>
  <si>
    <t>ASSOCIACAO DE ASSISTENCIA MEDICA HOSPITALAR DR. LINCOLN GRACA</t>
  </si>
  <si>
    <t>03.509.072/0001-57</t>
  </si>
  <si>
    <t>ASSOC BEN ASSISTENCIAL HOSPITAL DAS CLINICAS DE DENISE</t>
  </si>
  <si>
    <t>03.516.060/0001-50</t>
  </si>
  <si>
    <t>UNIPLAS-UNIAO DOS CIRURGIOES PLASTICOS S/C.LTDA</t>
  </si>
  <si>
    <t>03.539.681/0001-59</t>
  </si>
  <si>
    <t>FUNDACAO DE SAUDE COMUNITARIA DE VARZEA GRANDE</t>
  </si>
  <si>
    <t>03.550.136/0001-63</t>
  </si>
  <si>
    <t>PRONTO SOCORRO PONTUAL S/C LTDA</t>
  </si>
  <si>
    <t>03.573.145/0001-70</t>
  </si>
  <si>
    <t>IOH - INSTITUTO DE ONCO - HEMATOLOGIA SOCIEDADE SIMPLES PURA</t>
  </si>
  <si>
    <t>03.592.110/0001-88</t>
  </si>
  <si>
    <t>HOSPITAL UROLOGICO DE BRASILIA LTDA</t>
  </si>
  <si>
    <t>03.595.472/0001-22</t>
  </si>
  <si>
    <t>HOSPITAL MARIA THEREZA RENNO S.A</t>
  </si>
  <si>
    <t>03.595.778/0001-89</t>
  </si>
  <si>
    <t>HOSPITAL DE ASSISTENCIA DOMICILIAR LTDA - EM RECUPERACAO JUDICIAL</t>
  </si>
  <si>
    <t>03.595.895/0001-42</t>
  </si>
  <si>
    <t>COOPERATIVA SOCIAL DOS PROFISSIONAIS EM SAUDE DO MUNICIPIO DE NOSSA SENHORA DO SOCORRO, ESTADO DE SERGIPE</t>
  </si>
  <si>
    <t>SERGIPE</t>
  </si>
  <si>
    <t>03.598.724/0001-77</t>
  </si>
  <si>
    <t>AMARAL &amp; AMARAL OFTALMOLOGIA LTDA</t>
  </si>
  <si>
    <t>03.604.782/0001-66</t>
  </si>
  <si>
    <t>ASSOCIACAO BENEFICENTE DOURADENSE</t>
  </si>
  <si>
    <t>03.609.833/0001-42</t>
  </si>
  <si>
    <t>M.F.F.DA CONCEICAO</t>
  </si>
  <si>
    <t>03.611.193/0001-05</t>
  </si>
  <si>
    <t>HOSPITAL ORTOPEDICO LTDA</t>
  </si>
  <si>
    <t>03.611.284/0001-40</t>
  </si>
  <si>
    <t>CLIVIR CLINICA VIDA LTDA</t>
  </si>
  <si>
    <t>03.620.291/0001-09</t>
  </si>
  <si>
    <t>HOSPITAL NAZARENO LTDA</t>
  </si>
  <si>
    <t>03.621.588/0001-99</t>
  </si>
  <si>
    <t>CLINICA SANTO ANTONIO LTDA</t>
  </si>
  <si>
    <t>03.624.818/0001-73</t>
  </si>
  <si>
    <t>CLINICA CARDIOLOGICA DR. MARCELO S. SEIXAS LTDA</t>
  </si>
  <si>
    <t>03.627.314/0001-07</t>
  </si>
  <si>
    <t>HOSPITAL SAO LUCAS LTDA</t>
  </si>
  <si>
    <t>03.628.277/0001-51</t>
  </si>
  <si>
    <t>CENTRO DE REFERENCIA EM UROLOGIA DE ARAPIRACA LTDA</t>
  </si>
  <si>
    <t>03.644.593/0001-17</t>
  </si>
  <si>
    <t>HOSPITAL VITA VOLTA REDONDA SA.</t>
  </si>
  <si>
    <t>03.649.577/0001-17</t>
  </si>
  <si>
    <t>CHADI BAUMHARDT JUMANN LTDA</t>
  </si>
  <si>
    <t>03.650.637/0001-11</t>
  </si>
  <si>
    <t>HOSPITAL ARENAPOLIS LTDA</t>
  </si>
  <si>
    <t>03.653.205/0001-64</t>
  </si>
  <si>
    <t>MEDICOS UNIDOS E REPRESENTACOES LTDA</t>
  </si>
  <si>
    <t>03.654.362/0001-94</t>
  </si>
  <si>
    <t>COMERP - COMPANHIA MEDICA REDE PLENA</t>
  </si>
  <si>
    <t>03.655.207/0001-92</t>
  </si>
  <si>
    <t>MARKA - SERVICOS MEDICOS S/C LTDA</t>
  </si>
  <si>
    <t>03.662.755/0001-40</t>
  </si>
  <si>
    <t>OLIVEIRA DIAGNOSTICOS LTDA</t>
  </si>
  <si>
    <t>03.663.229/0001-02</t>
  </si>
  <si>
    <t>P.S. SAUDE SERVICOS MEDICOS S/C. LTDA</t>
  </si>
  <si>
    <t>03.698.173/0001-13</t>
  </si>
  <si>
    <t>CAMPISTA SERVICOS DE SAUDE LTDA</t>
  </si>
  <si>
    <t>03.707.149/0001-01</t>
  </si>
  <si>
    <t>BABY-CARE DE TERESOPOLIS SERVICOS DE ASSISTENCIA PEDIATRICA LTDA</t>
  </si>
  <si>
    <t>03.713.397/0001-57</t>
  </si>
  <si>
    <t>SEVEN SERVICOS MEDICOS S/C LTDA</t>
  </si>
  <si>
    <t>03.719.544/0001-04</t>
  </si>
  <si>
    <t>PATRICIA VIVYANNE DA GAMA COTTA</t>
  </si>
  <si>
    <t>03.728.267/0001-98</t>
  </si>
  <si>
    <t>VOTI-COR SERVICOS MEDICOS LTDA</t>
  </si>
  <si>
    <t>03.732.147/0001-64</t>
  </si>
  <si>
    <t>DRA KATIA REUSCH ASSISTENCIA E EMERGENCIA FAMILIAR LTDA</t>
  </si>
  <si>
    <t>03.734.893/0001-97</t>
  </si>
  <si>
    <t>CARDIOPLUS ASSISTENCIA MEDICA LTDA</t>
  </si>
  <si>
    <t>03.741.674/0001-35</t>
  </si>
  <si>
    <t>COOPERATIVA DE AUXILIARES E TECNICOS DE ENFERMAGEM E PROFISS</t>
  </si>
  <si>
    <t>03.747.268/0001-80</t>
  </si>
  <si>
    <t>MISSAO EVANGELICA CAIUA</t>
  </si>
  <si>
    <t>03.747.913/0001-64</t>
  </si>
  <si>
    <t>JD CURSOS, SERVICOS E CONSULTORIA NA AREA DA SAUDE LTDA</t>
  </si>
  <si>
    <t>03.748.854/0001-49</t>
  </si>
  <si>
    <t>HOSPITAL GASTROPROCTO LTDA</t>
  </si>
  <si>
    <t>03.749.638/0003-80</t>
  </si>
  <si>
    <t>MAYER SISTEMAS DE SAUDE LTDA - FALIDO</t>
  </si>
  <si>
    <t>03.756.772/0001-46</t>
  </si>
  <si>
    <t>FUNDACAO MEDICO ASSISTENCIAL DO TRABALHADOR RURAL</t>
  </si>
  <si>
    <t>03.767.506/0001-19</t>
  </si>
  <si>
    <t>HOSPITAL DE DOENCAS RENAIS DE ANAPOLIS LTDA</t>
  </si>
  <si>
    <t>03.771.319/0001-09</t>
  </si>
  <si>
    <t>DOMED PRODUTOS E SERVICOS DE SAUDE LTDA</t>
  </si>
  <si>
    <t>03.782.568/0001-08</t>
  </si>
  <si>
    <t>SOCIEDADE BENEFICIENTE HOSPITAL SANTA INES</t>
  </si>
  <si>
    <t>03.785.651/0001-22</t>
  </si>
  <si>
    <t>SOCIEDADE DE ANESTESIOLOGIA DE DOURADOS LTDA</t>
  </si>
  <si>
    <t>03.797.451/0001-90</t>
  </si>
  <si>
    <t>CLINICA DR CESARIO LTDA</t>
  </si>
  <si>
    <t>03.806.738/0001-39</t>
  </si>
  <si>
    <t>HOSPITAL AVANCADO DE TATUI S/C LTDA</t>
  </si>
  <si>
    <t>03.807.870/0001-65</t>
  </si>
  <si>
    <t>AME ASSISTENCIA MEDICA DE SAUDE LTDA</t>
  </si>
  <si>
    <t>03.828.736/0001-40</t>
  </si>
  <si>
    <t>FARIAS &amp; MATOS LTDA</t>
  </si>
  <si>
    <t>03.843.367/0001-65</t>
  </si>
  <si>
    <t>PLURIMED - SERVICOS MEDICOS LTDA</t>
  </si>
  <si>
    <t>03.851.397/0001-13</t>
  </si>
  <si>
    <t>FUNDACAO VESPASIANENSE DE SAUDE</t>
  </si>
  <si>
    <t>03.857.372/0001-27</t>
  </si>
  <si>
    <t>ASSOCIACAO MUNICIPAL DE PROTECAO E ASSIST DE ROESTE</t>
  </si>
  <si>
    <t>03.867.224/0001-93</t>
  </si>
  <si>
    <t>CLIGEO ATIVIDADES MEDICAS S/S LTDA</t>
  </si>
  <si>
    <t>03.873.593/0001-99</t>
  </si>
  <si>
    <t>SOCIEDADE BENEFICENTE DO HOSPITAL N S AUXILIADORA</t>
  </si>
  <si>
    <t>03.893.725/0001-44</t>
  </si>
  <si>
    <t>DWK SERVICOS MEDICOS S/S PURA</t>
  </si>
  <si>
    <t>03.897.847/0001-09</t>
  </si>
  <si>
    <t>HOSPITAL BOM SAMARITANO S/S LTDA FALIDO</t>
  </si>
  <si>
    <t>03.923.737/0001-74</t>
  </si>
  <si>
    <t>IRMANDADE DA SANTA CASA DE MISERICORDIA DE BATAGUASSU</t>
  </si>
  <si>
    <t>03.925.419/0001-42</t>
  </si>
  <si>
    <t>HOSPITAL AMECOR LTDA.</t>
  </si>
  <si>
    <t>03.926.987/0001-68</t>
  </si>
  <si>
    <t>ASSOCIACAO BENEFICENTE DE SAUDE DOS MILITARES DO ESTADO DE MATO GROSSO.</t>
  </si>
  <si>
    <t>03.936.335/0001-04</t>
  </si>
  <si>
    <t>BARRETO &amp; CIA SERVICOS MEDICOS</t>
  </si>
  <si>
    <t>03.938.727/0001-02</t>
  </si>
  <si>
    <t>HBENTO SERVICOS EM SAUDE LTDA</t>
  </si>
  <si>
    <t>03.944.699/0001-36</t>
  </si>
  <si>
    <t>CENTRO DE NEFROLOGIA SANTA ISABEL LTDA</t>
  </si>
  <si>
    <t>03.961.840/0001-09</t>
  </si>
  <si>
    <t>ESSENCIAL MEDICINA INTEGRADA LTDA</t>
  </si>
  <si>
    <t>03.963.483/0001-18</t>
  </si>
  <si>
    <t>CLINICA MATRIX LTDA</t>
  </si>
  <si>
    <t>03.969.808/0001-70</t>
  </si>
  <si>
    <t>INSTITUTO SOCRATES GUANAES - ISG</t>
  </si>
  <si>
    <t>04.026.039/0001-39</t>
  </si>
  <si>
    <t>LIGA MOSSOROENSE DE ESTUDOS E COMBATE AO CANCER</t>
  </si>
  <si>
    <t>04.036.986/0001-00</t>
  </si>
  <si>
    <t>COOPMEDIC - COOPERATIVA MEDICA CAPIXABA</t>
  </si>
  <si>
    <t>04.039.178/0001-05</t>
  </si>
  <si>
    <t>SANTA CASA DE RIO BRANCO</t>
  </si>
  <si>
    <t>04.039.780/0001-34</t>
  </si>
  <si>
    <t>AMICO LIMITADA</t>
  </si>
  <si>
    <t>04.051.296/0001-20</t>
  </si>
  <si>
    <t>CLINICA MEDICA CIRURVIDEO</t>
  </si>
  <si>
    <t>04.062.415/0001-40</t>
  </si>
  <si>
    <t>ASSOCIACAO BENEFICENTE HOSPITALAR SAO RAFAEL ARCANJO</t>
  </si>
  <si>
    <t>04.064.818/0001-29</t>
  </si>
  <si>
    <t>R. DE ANDRADE KELM SERVICOS MEDICOS LTDA</t>
  </si>
  <si>
    <t>04.065.760/0001-38</t>
  </si>
  <si>
    <t>EQUIPE BRASILEIRA MOVEL DE SAUDE LTDA</t>
  </si>
  <si>
    <t>04.090.612/0001-73</t>
  </si>
  <si>
    <t>HOSPITAL DE IRAJA QUATRO AMIGOS LTDA</t>
  </si>
  <si>
    <t>04.103.495/0001-35</t>
  </si>
  <si>
    <t>MENDES E QUEIROZ LTDA</t>
  </si>
  <si>
    <t>04.115.629/0001-38</t>
  </si>
  <si>
    <t>SAT - ATENDIMENTO MEDICO LTDA</t>
  </si>
  <si>
    <t>04.123.021/0001-55</t>
  </si>
  <si>
    <t>LIFECENTER SISTEMA DE SAUDE S/A</t>
  </si>
  <si>
    <t>04.131.524/0001-72</t>
  </si>
  <si>
    <t>INSTITUTO DO CORACAO DOUTOR ELIAS ANTONIO</t>
  </si>
  <si>
    <t>04.151.262/0001-08</t>
  </si>
  <si>
    <t>J G MEDEIROS &amp; CIA LTDA</t>
  </si>
  <si>
    <t>04.159.778/0001-07</t>
  </si>
  <si>
    <t>SAMEL SERVICOS DE ASSISTENCIA MEDICO HOSPITALAR LTDA</t>
  </si>
  <si>
    <t>04.162.454/0001-10</t>
  </si>
  <si>
    <t>SOMEPAS SR LTDA - SOCIEDADE MEDICA DE PROFISSIONAIS DA AREA DE SAUDE LTDA</t>
  </si>
  <si>
    <t>04.166.432/0001-28</t>
  </si>
  <si>
    <t>CLINICA LIFE CENTER LTDA</t>
  </si>
  <si>
    <t>04.178.490/0001-71</t>
  </si>
  <si>
    <t>SAUDE ABC SERVICOS MEDICO HOSPITALARES LTDA.</t>
  </si>
  <si>
    <t>04.189.382/0001-02</t>
  </si>
  <si>
    <t>INTENSICARE PRESTADORA DE SERVICOS MEDICOS LTDA</t>
  </si>
  <si>
    <t>04.190.335/0001-70</t>
  </si>
  <si>
    <t>A. REIS SERVICOS MEDICOS LTDA</t>
  </si>
  <si>
    <t>04.194.341/0001-04</t>
  </si>
  <si>
    <t>HOSPITAL DE CLINICAS AMERICLIN S/A</t>
  </si>
  <si>
    <t>04.204.239/0001-34</t>
  </si>
  <si>
    <t>INSTITUTO PEREIRA E COSTA DE CARDIOLOGIA E HIPERTENSAO LTDA</t>
  </si>
  <si>
    <t>04.204.863/0001-31</t>
  </si>
  <si>
    <t>HOSPITAL SAMARITANO DE JACUNDA LTDA</t>
  </si>
  <si>
    <t>04.218.608/0001-48</t>
  </si>
  <si>
    <t>SAMESP SOC DE ASSISTENCIA MEDICA ESPECIALIZADA LTDA</t>
  </si>
  <si>
    <t>04.219.820/0001-20</t>
  </si>
  <si>
    <t>M F MALTA PETUBA &amp; CIA LTDA</t>
  </si>
  <si>
    <t>04.228.409/0001-10</t>
  </si>
  <si>
    <t>04.232.442/0001-14</t>
  </si>
  <si>
    <t>HOSPITAL CONSULT IMAGEM E DIAGNOSTICO LTDA</t>
  </si>
  <si>
    <t>04.238.047/0001-49</t>
  </si>
  <si>
    <t>SOCIEDADE PEDIATRICA DE ASSISTENCIA NEONATAL DO AMAZONAS S/S LTDA</t>
  </si>
  <si>
    <t>04.243.958/0001-64</t>
  </si>
  <si>
    <t>VITORIA APART HOSPITAL LTDA</t>
  </si>
  <si>
    <t>04.252.907/0001-07</t>
  </si>
  <si>
    <t>SHALON MED LTDA</t>
  </si>
  <si>
    <t>04.265.863/0001-41</t>
  </si>
  <si>
    <t>D. BORGHI - SERVICOS MEDICOS E HOSPITALARES LTDA.ME</t>
  </si>
  <si>
    <t>04.279.226/0001-24</t>
  </si>
  <si>
    <t>V. T. MAEDA &amp; CIA LTDA</t>
  </si>
  <si>
    <t>04.290.944/0001-00</t>
  </si>
  <si>
    <t>HOSPITAL DO CORACAO DO PARA LTDA</t>
  </si>
  <si>
    <t>04.363.085/0001-23</t>
  </si>
  <si>
    <t>HGO - HOSPITAL GOIANO DE ONCOLOGIA LTDA</t>
  </si>
  <si>
    <t>04.370.162/0001-72</t>
  </si>
  <si>
    <t>HEMOCARDIO LTDA</t>
  </si>
  <si>
    <t>04.371.039/0001-76</t>
  </si>
  <si>
    <t>SISTEMA BRASILEIRO DE SAUDE MENTAL LTDA</t>
  </si>
  <si>
    <t>04.382.792/0001-67</t>
  </si>
  <si>
    <t>SOCIEDADE PORTUGUESA BENEFICENTE DO AMAZONAS</t>
  </si>
  <si>
    <t>04.386.853/0001-64</t>
  </si>
  <si>
    <t>HOSPITAL DA BAIXADA LTDA</t>
  </si>
  <si>
    <t>04.403.907/0001-52</t>
  </si>
  <si>
    <t>CENTRO MEDICO PERFIL LTDA</t>
  </si>
  <si>
    <t>04.415.452/0001-95</t>
  </si>
  <si>
    <t>R J DE A BONFIM</t>
  </si>
  <si>
    <t>04.416.288/0001-30</t>
  </si>
  <si>
    <t>CLINICA OFTALMOPLASTICA, MEDICINA ESTETICA E ODONTOLOGIA LTDA</t>
  </si>
  <si>
    <t>04.421.174/0001-89</t>
  </si>
  <si>
    <t>CLINICAS SANTA CATARINA SERVICOS MEDICOS-HOSPITALARES LTDA</t>
  </si>
  <si>
    <t>04.425.244/0001-77</t>
  </si>
  <si>
    <t>H. G. C. - HOSPITAL GERAL DE CAMPINAS LTDA</t>
  </si>
  <si>
    <t>04.442.630/0001-77</t>
  </si>
  <si>
    <t>NUCLEO DE TRATAMENTO ONCOLOGICO LTDA</t>
  </si>
  <si>
    <t>04.462.625/0001-26</t>
  </si>
  <si>
    <t>CHAMED SERVICOS MEDICOS</t>
  </si>
  <si>
    <t>04.470.342/0001-26</t>
  </si>
  <si>
    <t>SOCIEDADE SAUDE DE SANTA LUZIA S/C LTDA</t>
  </si>
  <si>
    <t>04.498.466/0001-10</t>
  </si>
  <si>
    <t>CLINICA URIAS VIDIGAL LTDA</t>
  </si>
  <si>
    <t>04.513.275/0001-80</t>
  </si>
  <si>
    <t>CARDIO SERVICE LTDA</t>
  </si>
  <si>
    <t>04.515.699/0001-83</t>
  </si>
  <si>
    <t>FONSECA &amp; TAVARES ATIVIDADES MEDICAS S/S LTDA</t>
  </si>
  <si>
    <t>04.526.252/0001-00</t>
  </si>
  <si>
    <t>MILLENIUM CENTRO DE MEDICINA E CIRURGIA LTDA</t>
  </si>
  <si>
    <t>04.528.075/0001-09</t>
  </si>
  <si>
    <t>HOSPITAL SAO LUCAS S/S LTDA</t>
  </si>
  <si>
    <t>04.535.088/0001-05</t>
  </si>
  <si>
    <t>NORT - NUCLEO DE ORTOPEDIA E TRAUMATOLOGIA LTDA</t>
  </si>
  <si>
    <t>04.540.336/0001-06</t>
  </si>
  <si>
    <t>HBO - HOSPITAL BRASILIA DE ODONTOLOGIA LTDA.</t>
  </si>
  <si>
    <t>04.541.288/0001-62</t>
  </si>
  <si>
    <t>HOSPITAL SAO SEBASTIAO</t>
  </si>
  <si>
    <t>04.551.266/0001-83</t>
  </si>
  <si>
    <t>INSTITUTO DE ONCOLOGIA ERECHIM S/C LTDA.</t>
  </si>
  <si>
    <t>04.553.228/0001-60</t>
  </si>
  <si>
    <t>HOSPITAL SANTA IZABEL LTDA</t>
  </si>
  <si>
    <t>04.565.093/0001-52</t>
  </si>
  <si>
    <t>HOSPITAL E PRONTO SOCORRO DE ANDRADE KELM LTDA</t>
  </si>
  <si>
    <t>04.603.087/0001-42</t>
  </si>
  <si>
    <t>NEUROVASCULAR - SERVICOS DE DIAGNOSTICOS E TERAPIA EM NEUROLOGIA LTDA</t>
  </si>
  <si>
    <t>04.605.595/0001-60</t>
  </si>
  <si>
    <t>TAPAJOS SERVICOS HOSPITALARES LTDA</t>
  </si>
  <si>
    <t>04.611.279/0001-09</t>
  </si>
  <si>
    <t>CLINICA DE DOENCAS RENAIS PALMEIRA DOS INDIOS LTDA.</t>
  </si>
  <si>
    <t>04.612.990/0003-31</t>
  </si>
  <si>
    <t>UNIMED DE MANAUS COOPERATIVA DE TRABALHO MEDICO LTDA</t>
  </si>
  <si>
    <t>04.619.227/0001-70</t>
  </si>
  <si>
    <t>PRONTO SOCORRO DE FRATURAS LTDA</t>
  </si>
  <si>
    <t>04.636.008/0001-08</t>
  </si>
  <si>
    <t>COOLMEDIC MEDICINA E HOSPITALIZACAO LTDA</t>
  </si>
  <si>
    <t>04.636.809/0001-65</t>
  </si>
  <si>
    <t>PRONTO MEDICO LTDA</t>
  </si>
  <si>
    <t>04.642.494/0001-69</t>
  </si>
  <si>
    <t>SERGIO VANY ABREU DE LIMA</t>
  </si>
  <si>
    <t>04.642.499/0001-91</t>
  </si>
  <si>
    <t>PRESTACAO DE SERVICOS MEDICOS ALVES E CARDOSO LTDA</t>
  </si>
  <si>
    <t>04.653.484/0001-29</t>
  </si>
  <si>
    <t>CENTRO MEDICO ESPECIALIZADO GUARATIBA LTDA</t>
  </si>
  <si>
    <t>04.663.918/0001-71</t>
  </si>
  <si>
    <t>RAVANELLO SERVICOS MEDICOS LTDA</t>
  </si>
  <si>
    <t>04.666.577/0001-98</t>
  </si>
  <si>
    <t>HOSPITAL DA CHAPADA EMPREENDIMENTOS MEDICO-HOSPITALARES LTDA</t>
  </si>
  <si>
    <t>04.666.863/0001-53</t>
  </si>
  <si>
    <t>HOSPITAL SANTA JULIA LTDA</t>
  </si>
  <si>
    <t>04.667.576/0001-68</t>
  </si>
  <si>
    <t>KUATRO GESTAO E SERVICOS DE SAUDE LTDA</t>
  </si>
  <si>
    <t>04.670.968/0001-86</t>
  </si>
  <si>
    <t>UNNIQ MED LTDA</t>
  </si>
  <si>
    <t>04.682.659/0001-26</t>
  </si>
  <si>
    <t>UTI PEDIATRICA HOSPITAL SAO PAULO S/S LTDA</t>
  </si>
  <si>
    <t>04.683.739/0001-04</t>
  </si>
  <si>
    <t>AMESO - ASSISTENCIA MEDICA DE SOCORRO LTDA</t>
  </si>
  <si>
    <t>04.684.654/0001-32</t>
  </si>
  <si>
    <t>CORONEL DULCIDIO OFTALMOLOGIA LTDA</t>
  </si>
  <si>
    <t>04.690.222/0001-34</t>
  </si>
  <si>
    <t>URGMED SISTEMA DE URGENCIA E EMERGENCIA MEDICA LTDA</t>
  </si>
  <si>
    <t>04.702.475/0001-80</t>
  </si>
  <si>
    <t>MATHEUS E MORAES - SERVICOS MEDICOS LTDA</t>
  </si>
  <si>
    <t>04.706.691/0001-02</t>
  </si>
  <si>
    <t>INSTITUTO DE DOENCAS CARDIOVASCULARES DE MINAS GERAIS LTDA</t>
  </si>
  <si>
    <t>04.709.640/0001-26</t>
  </si>
  <si>
    <t>STATUS COR LTDA</t>
  </si>
  <si>
    <t>04.710.210/0001-24</t>
  </si>
  <si>
    <t>CHAMA  -  COMPLEXO HOSPITALAR MANOEL ANDRE LTDA</t>
  </si>
  <si>
    <t>04.711.695/0001-70</t>
  </si>
  <si>
    <t>HOSPITAL E MATERNIDADE MOGI LTDA</t>
  </si>
  <si>
    <t>04.714.849/0001-88</t>
  </si>
  <si>
    <t>CGMB SERVICOS MEDICOS E HOSPITALARES DO RIO DE JANEIRO LTDA.</t>
  </si>
  <si>
    <t>04.715.009/0001-30</t>
  </si>
  <si>
    <t>INCOR INSTITUTO DO CORACAO DO PARA LTDA - FALIDO</t>
  </si>
  <si>
    <t>04.728.207/0001-38</t>
  </si>
  <si>
    <t>TRESS COR SERVICOS MEDICOS LTDA</t>
  </si>
  <si>
    <t>04.736.027/0001-06</t>
  </si>
  <si>
    <t>AATR - ASSESSORIA E ATENDIMENTO DO TRAUMA E RESGATE LTDA.</t>
  </si>
  <si>
    <t>04.736.401/0001-65</t>
  </si>
  <si>
    <t>UNIVERSIDADE DE MARABA SOCIEDADE ANONIMA</t>
  </si>
  <si>
    <t>04.747.575/0001-23</t>
  </si>
  <si>
    <t>TORAX S/C LTDA</t>
  </si>
  <si>
    <t>04.749.567/0001-16</t>
  </si>
  <si>
    <t>FORUM DE GINECOLOGIA LTDA</t>
  </si>
  <si>
    <t>04.758.223/0001-73</t>
  </si>
  <si>
    <t>HOSPITAL E MATERNIDADE DO POVO DE CAPITAO POCO LIMITADA</t>
  </si>
  <si>
    <t>04.775.029/0001-04</t>
  </si>
  <si>
    <t>HOSPITAL BOM JESUS LTDA</t>
  </si>
  <si>
    <t>04.792.670/0001-49</t>
  </si>
  <si>
    <t>04.803.609/0001-50</t>
  </si>
  <si>
    <t>FUNDACAO PRO-PINHAIS DE PROMOCAO HUMANA</t>
  </si>
  <si>
    <t>04.804.054/0001-60</t>
  </si>
  <si>
    <t>MEDSAUDE LTDA</t>
  </si>
  <si>
    <t>04.810.534/0001-34</t>
  </si>
  <si>
    <t>MEDILAR EMERGENCIAS MEDICAS LTDA</t>
  </si>
  <si>
    <t>04.811.274/0001-11</t>
  </si>
  <si>
    <t>HOSPITAL E MATERNIDADE MARIA VITORIA LTDA</t>
  </si>
  <si>
    <t>04.821.104/0001-18</t>
  </si>
  <si>
    <t>HOSPITAL PIO XII LTDA</t>
  </si>
  <si>
    <t>04.823.466/0001-48</t>
  </si>
  <si>
    <t>KSL SERVICOS MEDICOS ESPECIALIZADOS SOCIEDADE LTDA</t>
  </si>
  <si>
    <t>04.849.936/0001-42</t>
  </si>
  <si>
    <t>CLIMOS HOSPITAL DIA LTDA</t>
  </si>
  <si>
    <t>04.852.228/0001-60</t>
  </si>
  <si>
    <t>CP ONCOLOGIA LTDA</t>
  </si>
  <si>
    <t>04.852.588/0001-62</t>
  </si>
  <si>
    <t>MARIA ANTONIA ARAUJO SOUZA</t>
  </si>
  <si>
    <t>04.855.369/0001-37</t>
  </si>
  <si>
    <t>MEDIHOME - ASSISTENCIA CLINICA E REABILITACAO DOMICILIAR LTDA</t>
  </si>
  <si>
    <t>04.864.683/0001-86</t>
  </si>
  <si>
    <t>URMES - URGENCIAS MEDICAS ESCOLARES LTDA</t>
  </si>
  <si>
    <t>04.864.840/0001-53</t>
  </si>
  <si>
    <t>PULMOAIR CLINICA DO PULMAO LTDA</t>
  </si>
  <si>
    <t>04.870.928/0001-88</t>
  </si>
  <si>
    <t>HOSPITAL CENTRAL DE FORTALEZA LTDA</t>
  </si>
  <si>
    <t>04.875.479/0001-60</t>
  </si>
  <si>
    <t>L P EMPRESA MEDICA LTDA</t>
  </si>
  <si>
    <t>04.876.755/0001-05</t>
  </si>
  <si>
    <t>INSTITUTO HOSPITALAR J F H LTDA</t>
  </si>
  <si>
    <t>04.900.985/0001-62</t>
  </si>
  <si>
    <t>HOSPITAL NOSSA SENHORA DE GUADALUPE</t>
  </si>
  <si>
    <t>04.906.558/0001-91</t>
  </si>
  <si>
    <t>ASSOCIACAO TIRADENTES DOS POLICIAIS MILITARES E BOMBEIROS MILITARES DO ESTADO DE RONDONIA</t>
  </si>
  <si>
    <t>04.906.860/0001-40</t>
  </si>
  <si>
    <t>CENTRO MEDICO PEDIATRICO DE ITABUNA LTDA</t>
  </si>
  <si>
    <t>04.912.176/0001-70</t>
  </si>
  <si>
    <t>CLINICA SANTA CECILIA LTDA</t>
  </si>
  <si>
    <t>04.914.206/0001-88</t>
  </si>
  <si>
    <t>CLINICA PEDIATRICA DO PARA LTDA</t>
  </si>
  <si>
    <t>04.916.338/0001-49</t>
  </si>
  <si>
    <t>HOSPITAL SAO LUCAS PARACATU LTDA</t>
  </si>
  <si>
    <t>04.920.476/0001-00</t>
  </si>
  <si>
    <t>CLINICA CIRURGICA ORTOPEDICA LTDA</t>
  </si>
  <si>
    <t>04.921.836/0001-80</t>
  </si>
  <si>
    <t>UROCLIN CLINICA DE UROLOGIA DE CACOAL LTDA.</t>
  </si>
  <si>
    <t>04.928.479/0001-81</t>
  </si>
  <si>
    <t>04.933.933/0001-92</t>
  </si>
  <si>
    <t>MATERNIDADE DO POVO</t>
  </si>
  <si>
    <t>04.933.933/0002-73</t>
  </si>
  <si>
    <t>04.933.933/0003-54</t>
  </si>
  <si>
    <t>04.935.409/0001-50</t>
  </si>
  <si>
    <t>VENERAVEL ORDEM TERCEIRA DE SAO FRANCISCO</t>
  </si>
  <si>
    <t>04.940.675/0001-71</t>
  </si>
  <si>
    <t>A.S. MATHEUS ASSISTENCIA MEDICA SOCIEDADE SIMPLES LTDA</t>
  </si>
  <si>
    <t>04.945.186/0001-02</t>
  </si>
  <si>
    <t>MULTIMED SERVICOS MEDICOS LTDA</t>
  </si>
  <si>
    <t>04.954.374/0001-05</t>
  </si>
  <si>
    <t>SOCIEDADE MEDICA AFRA BARBOSA S/C</t>
  </si>
  <si>
    <t>04.959.685/0001-59</t>
  </si>
  <si>
    <t>RIO HOME CARE LTDA</t>
  </si>
  <si>
    <t>04.962.650/0001-79</t>
  </si>
  <si>
    <t>INCOR-INSTITUTO DO CORACAO DO AMAZONAS LTDA</t>
  </si>
  <si>
    <t>04.965.588/0001-79</t>
  </si>
  <si>
    <t>CLINICA ZOGHBI LTDA</t>
  </si>
  <si>
    <t>04.965.588/0002-50</t>
  </si>
  <si>
    <t>04.965.588/0003-30</t>
  </si>
  <si>
    <t>04.975.606/0001-01</t>
  </si>
  <si>
    <t>ORTOTRAUMA DE IMPERATRIZ LTDA</t>
  </si>
  <si>
    <t>04.977.716/0001-02</t>
  </si>
  <si>
    <t>SOCOR CLINICA DO CORACAO LIMITADA</t>
  </si>
  <si>
    <t>04.993.812/0001-36</t>
  </si>
  <si>
    <t>HOSPITAL DAS CLINICAS DE ALTAMIRA LTDA</t>
  </si>
  <si>
    <t>04.994.418/0001-12</t>
  </si>
  <si>
    <t>05.001.243/0001-68</t>
  </si>
  <si>
    <t>HOSPITAL E MATERNIDADE JOAO XXIII</t>
  </si>
  <si>
    <t>05.001.615/0001-56</t>
  </si>
  <si>
    <t>HOSPITAL E MATERNIDADE ANGELI LTDA</t>
  </si>
  <si>
    <t>05.008.325/0001-34</t>
  </si>
  <si>
    <t>NR-9 MEDICINA E SEGURANCA DO TRABALHO S/C LTDA</t>
  </si>
  <si>
    <t>05.015.755/0001-83</t>
  </si>
  <si>
    <t>HOSPITAL E MATERNIDADE DOM BOSCO LTDA</t>
  </si>
  <si>
    <t>05.024.415/0001-19</t>
  </si>
  <si>
    <t>CAUZZO &amp; MEIRELLES POLICLINICA LTDA</t>
  </si>
  <si>
    <t>05.028.256/0001-20</t>
  </si>
  <si>
    <t>HINGEL &amp; CIA LTDA</t>
  </si>
  <si>
    <t>05.032.420/0001-73</t>
  </si>
  <si>
    <t>QUEIROZ &amp; CIA LTDA</t>
  </si>
  <si>
    <t>05.033.337/0001-19</t>
  </si>
  <si>
    <t>ORGANIZACAO HOSPITALAR LTDA</t>
  </si>
  <si>
    <t>05.033.423/0001-21</t>
  </si>
  <si>
    <t>SOUZA, GONCALVES E CUNHA LTDA</t>
  </si>
  <si>
    <t>05.034.358/0001-59</t>
  </si>
  <si>
    <t>AMPARO SERVICOS MEDICOS SOCIEDADE SIMPLES</t>
  </si>
  <si>
    <t>05.043.009/0001-01</t>
  </si>
  <si>
    <t>ASSOCIACAO BENEFICIENTE DOM BOSCO EM LIQUIDACAO</t>
  </si>
  <si>
    <t>05.070.447/0001-50</t>
  </si>
  <si>
    <t>ANDREOLI E GONCALVES LTDA</t>
  </si>
  <si>
    <t>05.076.855/0001-10</t>
  </si>
  <si>
    <t>ADPECO SERVICOS MEDICOS S/S</t>
  </si>
  <si>
    <t>05.109.743/0001-18</t>
  </si>
  <si>
    <t>TRITICAREM CONSULTORIA EM MEDICINA E TERAPIA INTENSIVA LTDA</t>
  </si>
  <si>
    <t>05.111.669/0001-74</t>
  </si>
  <si>
    <t>CAPITAL AMBULANCIAS LTDA</t>
  </si>
  <si>
    <t>05.115.174/0001-13</t>
  </si>
  <si>
    <t>SERMEDE - SERVICOS MEDICOS ESPECIALIZADOS LTDA</t>
  </si>
  <si>
    <t>05.117.066/0001-80</t>
  </si>
  <si>
    <t>DOCTOR MED SOLUCOES EM SAUDE LTDA</t>
  </si>
  <si>
    <t>05.135.552/0001-20</t>
  </si>
  <si>
    <t>SILVA &amp; SILVA S/S</t>
  </si>
  <si>
    <t>05.140.009/0001-11</t>
  </si>
  <si>
    <t>HOSPITAL SAO VICENTE LTDA</t>
  </si>
  <si>
    <t>05.143.497/0001-10</t>
  </si>
  <si>
    <t>ATENDMED - ATENDIMENTO MEDICO HOSPITALAR E DOMICILIAR LTDA</t>
  </si>
  <si>
    <t>05.145.707/0001-00</t>
  </si>
  <si>
    <t>CENTRO MEDICO DIAGNOSTICO SAO VICENTE LTDA</t>
  </si>
  <si>
    <t>05.151.090/0001-35</t>
  </si>
  <si>
    <t>SAUDE TOTAL LIMITADA</t>
  </si>
  <si>
    <t>05.167.924/0001-09</t>
  </si>
  <si>
    <t>C E A P E N - CENTRO DE ENSINO,ASSISTENCIA MEDICA E PESQUISA EM NEUROCIENCIAS LTDA</t>
  </si>
  <si>
    <t>05.180.351/0001-45</t>
  </si>
  <si>
    <t>HOSPITAL DAS CLINICAS DE CAPANEMA LTDA</t>
  </si>
  <si>
    <t>05.182.084/0001-45</t>
  </si>
  <si>
    <t>HOSPITAL IMACULADA CONCEICAO LTDA</t>
  </si>
  <si>
    <t>05.195.038/0001-80</t>
  </si>
  <si>
    <t>CENTRO HOSPITALAR SANTA CRUZ LTDA</t>
  </si>
  <si>
    <t>05.204.550/0001-46</t>
  </si>
  <si>
    <t>CENTRO DE DIAGNOSTICO HCAN LTDA</t>
  </si>
  <si>
    <t>05.210.011/0001-10</t>
  </si>
  <si>
    <t>HOSPITAL SAO FRANCISCO LTDA</t>
  </si>
  <si>
    <t>05.246.563/0001-88</t>
  </si>
  <si>
    <t>ASSOCIACAO BENEFICENTE RURALISTA DE ASSISTENCIA MEDICA HOSPITALAR DE ANASTACIO</t>
  </si>
  <si>
    <t>05.252.832/0001-19</t>
  </si>
  <si>
    <t>CORTEX CONSULTORIA EM NEUROLOGIA E NEFROLOGIA LTDA</t>
  </si>
  <si>
    <t>05.261.406/0001-41</t>
  </si>
  <si>
    <t>MED CENTER CLIRCA - CLINICA METROPOLITANA LTDA</t>
  </si>
  <si>
    <t>05.263.704/0001-70</t>
  </si>
  <si>
    <t>WGF CONSULTORIA E ADMINISTRACAO HOSPITALAR LTDA</t>
  </si>
  <si>
    <t>05.282.162/0001-83</t>
  </si>
  <si>
    <t>CENTRO DE ANESTESIA DO ALTO IRANI LTDA</t>
  </si>
  <si>
    <t>05.290.438/0001-75</t>
  </si>
  <si>
    <t>NOVA FACE SERVICOS MEDICOS E CIRURGICOS LTDA</t>
  </si>
  <si>
    <t>05.292.982/0001-56</t>
  </si>
  <si>
    <t>FUNDACAO ANTONIO JORGE DINO</t>
  </si>
  <si>
    <t>05.307.779/0001-06</t>
  </si>
  <si>
    <t>CENTRO VIDA LTDA</t>
  </si>
  <si>
    <t>05.314.392/0001-87</t>
  </si>
  <si>
    <t>PRONTO LIFE S/C LTDA</t>
  </si>
  <si>
    <t>05.321.930/0001-60</t>
  </si>
  <si>
    <t>CEMMA CENTRO MEDICO DE MARABA LTDA</t>
  </si>
  <si>
    <t>05.325.017/0001-32</t>
  </si>
  <si>
    <t>TOP CARE EMERGENCIAS MEDICAS LTDA</t>
  </si>
  <si>
    <t>05.342.831/0001-65</t>
  </si>
  <si>
    <t>CENTRALMED S/S SERVICOS HOSPITALARES LTDA</t>
  </si>
  <si>
    <t>05.355.305/0001-30</t>
  </si>
  <si>
    <t>H.M.C. - HOSPITAL E MATERNIDADE CLINICA DA CRIANCA LTDA.</t>
  </si>
  <si>
    <t>05.369.194/0001-10</t>
  </si>
  <si>
    <t>SOCIEDADE MEDICA DE ADMINISTRACAO HOSPITALAR LTDA</t>
  </si>
  <si>
    <t>05.389.093/0001-01</t>
  </si>
  <si>
    <t>HOSPITAL FRANCISCO MAGALHAES LTDA</t>
  </si>
  <si>
    <t>05.390.737/0001-81</t>
  </si>
  <si>
    <t>HOSPITAL SAO JOSE LIMITADA</t>
  </si>
  <si>
    <t>05.413.531/0001-20</t>
  </si>
  <si>
    <t>FUNDACAO ABM DE PESQUISA E EXTENSAO NA AREA DA SAUDE - FABAMED</t>
  </si>
  <si>
    <t>05.417.903/0001-96</t>
  </si>
  <si>
    <t>SOCIEDADE MEDICA SAO CAMILO</t>
  </si>
  <si>
    <t>05.433.338/0001-50</t>
  </si>
  <si>
    <t>IPSEM - INSTITUTO DE PESQUISAS E SERVICOS MEDICOS LTDA</t>
  </si>
  <si>
    <t>05.434.158/0001-93</t>
  </si>
  <si>
    <t>HOSPITAL VITALIDADE LTDA.</t>
  </si>
  <si>
    <t>05.461.910/0001-95</t>
  </si>
  <si>
    <t>ALVES &amp; ALVES  SERVICOS MEDICOS LTDA</t>
  </si>
  <si>
    <t>05.462.280/0001-73</t>
  </si>
  <si>
    <t>AWL MEDICOS ASSOCIADOS LTDA</t>
  </si>
  <si>
    <t>05.469.172/0001-22</t>
  </si>
  <si>
    <t>HBA S/A ASSISTENCIA MEDICA E HOSPITALAR</t>
  </si>
  <si>
    <t>05.471.135/0001-59</t>
  </si>
  <si>
    <t>HOSPITAL SANTA JULIANA LTDA</t>
  </si>
  <si>
    <t>05.475.191/0001-61</t>
  </si>
  <si>
    <t>EMPRESA DE TRABALHO E COOPERACAO EM ANESTESIA S/C LTDA</t>
  </si>
  <si>
    <t>05.481.009/0001-85</t>
  </si>
  <si>
    <t>CENTRAL - COOPERATIVA DOS TRABALHADORES NA AREA DA SAUDE</t>
  </si>
  <si>
    <t>05.494.092/0001-27</t>
  </si>
  <si>
    <t>CLINICA MEDICA DOM JOAQUIM LTDA</t>
  </si>
  <si>
    <t>05.497.378/0001-66</t>
  </si>
  <si>
    <t>ASSOCIACAO BENEFICENTE DE NOVO HORIZONTE DO SUL</t>
  </si>
  <si>
    <t>05.498.332/0001-61</t>
  </si>
  <si>
    <t>CLINICA SAO CLEMENTE LTDA</t>
  </si>
  <si>
    <t>05.498.829/0001-80</t>
  </si>
  <si>
    <t>HOSPITAL E MATERNIDADE NOSSA SENHORA DE FATIMA LIMITADA</t>
  </si>
  <si>
    <t>05.504.355/0001-31</t>
  </si>
  <si>
    <t>POLICLINICA DO MARANHAO LTDA</t>
  </si>
  <si>
    <t>05.512.809/0001-16</t>
  </si>
  <si>
    <t>HOSPITAL SALVADOR SERVICOS DE SAUDE LTDA FALIDO</t>
  </si>
  <si>
    <t>05.512.809/0004-69</t>
  </si>
  <si>
    <t>05.524.516/0001-59</t>
  </si>
  <si>
    <t>SOCIEDADE JUINENSE DE DIAGNOSTICO POR IMAGEM E MEDICINA INTENSIVA LTDA</t>
  </si>
  <si>
    <t>05.542.437/0001-70</t>
  </si>
  <si>
    <t>MEDTOWER INVESTIGACAO DIAGNOSTICA LTDA FALIDO</t>
  </si>
  <si>
    <t>05.545.300/0001-70</t>
  </si>
  <si>
    <t>CAMILO, CRUZ &amp; CIA. LTDA</t>
  </si>
  <si>
    <t>05.561.915/0001-90</t>
  </si>
  <si>
    <t>HOSPITAL E MATERNIDADE SAO PAULO LTDA</t>
  </si>
  <si>
    <t>05.570.114/0001-90</t>
  </si>
  <si>
    <t>POLICLINICA SAO BENEDITO LTDA</t>
  </si>
  <si>
    <t>05.576.125/0001-88</t>
  </si>
  <si>
    <t>REDE DE PROMOCAO A SAUDE - RPS - EM LIQUIDACAO</t>
  </si>
  <si>
    <t>05.582.017/0001-18</t>
  </si>
  <si>
    <t>VIDAS SERVICOS HOSPITALARES LTDA</t>
  </si>
  <si>
    <t>05.595.434/0001-03</t>
  </si>
  <si>
    <t>INSTITUTO INOVACAO DA SAUDE,DO TRABALHO,DA EDUCACAO,DO DESENVOLVIMENTO SOCIAL,DA CULTURA E DO TECNOLOGICO</t>
  </si>
  <si>
    <t>05.595.924/0001-00</t>
  </si>
  <si>
    <t>DAVID ROGERIO FIORI</t>
  </si>
  <si>
    <t>05.598.531/0001-41</t>
  </si>
  <si>
    <t>L DE O P COELHO</t>
  </si>
  <si>
    <t>05.612.725/0001-54</t>
  </si>
  <si>
    <t>HOSPITAL DE ONCOLOGIA DE MACEIO LTDA</t>
  </si>
  <si>
    <t>05.613.278/0001-58</t>
  </si>
  <si>
    <t>PRONTOCARDIO PRONTO ATENDIMENTO CARDIOLOGICO LTDA</t>
  </si>
  <si>
    <t>05.623.264/0001-15</t>
  </si>
  <si>
    <t>COOPERATIVA DE TRABALHO DOS PROFISSIONAIS DE SAUDE DA AMAZONIA</t>
  </si>
  <si>
    <t>05.623.379/0001-00</t>
  </si>
  <si>
    <t>MARIONALDO MORADILLO MELLO SERVICOS DE SAUDE LTDA</t>
  </si>
  <si>
    <t>05.629.551/0001-32</t>
  </si>
  <si>
    <t>H.O.S.P. SERVICOS MEDICOS LTDA</t>
  </si>
  <si>
    <t>05.652.543/0001-07</t>
  </si>
  <si>
    <t>INCAR MEDICINA E SAUDE LTDA</t>
  </si>
  <si>
    <t>05.657.553/0001-35</t>
  </si>
  <si>
    <t>MASTER SAUDE SERVICOS MEDICOS S/C LTDA</t>
  </si>
  <si>
    <t>05.658.917/0001-00</t>
  </si>
  <si>
    <t>CARDIOCEMA SERVICOS MEDICOS</t>
  </si>
  <si>
    <t>05.666.521/0001-04</t>
  </si>
  <si>
    <t>05.675.921/0001-78</t>
  </si>
  <si>
    <t>CLINICA OFTALMOLOGICA DE FORTALEZA S/S LTDA</t>
  </si>
  <si>
    <t>05.676.386/0001-70</t>
  </si>
  <si>
    <t>ASSOCIACAO LAGUNENSE DE SAUDE</t>
  </si>
  <si>
    <t>05.682.511/0001-54</t>
  </si>
  <si>
    <t>HOSPITAL BIO VIDAS LTDA</t>
  </si>
  <si>
    <t>05.689.901/0001-56</t>
  </si>
  <si>
    <t>HOSPITAL PRO - FEMME LTDA</t>
  </si>
  <si>
    <t>05.725.769/0001-90</t>
  </si>
  <si>
    <t>M.A.R. - SERVICOS MEDICOS LTDA</t>
  </si>
  <si>
    <t>05.726.336/0001-50</t>
  </si>
  <si>
    <t>BRITO &amp; BRITO LTDA</t>
  </si>
  <si>
    <t>05.730.575/0001-83</t>
  </si>
  <si>
    <t>INSTITUTO HOSPITALAR SANTO ANTONIO</t>
  </si>
  <si>
    <t>05.732.847/0001-84</t>
  </si>
  <si>
    <t>CLINICA NOSSA SENHORA DAS MERCES LTDA</t>
  </si>
  <si>
    <t>05.736.580/0001-01</t>
  </si>
  <si>
    <t>DAY HOSPITAL SS SOCIEDADE SIMPLES LTDA</t>
  </si>
  <si>
    <t>05.741.119/0001-39</t>
  </si>
  <si>
    <t>HOSPITAL SAO RAFAEL LTDA</t>
  </si>
  <si>
    <t>05.746.318/0001-30</t>
  </si>
  <si>
    <t>CLINICA SAO FRANCISCO DE NEURO PSIQUIATRIA LTDA</t>
  </si>
  <si>
    <t>05.758.669/0001-60</t>
  </si>
  <si>
    <t>CLINICA SAO MARCELO SC LTDA</t>
  </si>
  <si>
    <t>05.758.826/0001-38</t>
  </si>
  <si>
    <t>CLINICA MARANHENSE DE REABILITACAO LTDA</t>
  </si>
  <si>
    <t>05.773.787/0001-48</t>
  </si>
  <si>
    <t>SERMA CLINICAS SERVICOS INTEGRADOS, AMBULATORIAIS E DIAGNOSTICOS LTDA.</t>
  </si>
  <si>
    <t>05.776.515/0001-00</t>
  </si>
  <si>
    <t>SERVICOS DE TRANSPLANTE RENAL -MS LTDA</t>
  </si>
  <si>
    <t>05.784.182/0001-52</t>
  </si>
  <si>
    <t>CLINICA MEDICA GERMANN LTDA</t>
  </si>
  <si>
    <t>05.803.456/0001-03</t>
  </si>
  <si>
    <t>FRB SERVICOS DE SAUDE LTDA</t>
  </si>
  <si>
    <t>05.826.130/0001-00</t>
  </si>
  <si>
    <t>INSTITUTO OFTALMOLOGICO DE ALAGOAS LTDA</t>
  </si>
  <si>
    <t>05.830.727/0001-10</t>
  </si>
  <si>
    <t>SERVICO DE ANESTESIOLOGIA DE URGENCIA DO MARANHAO</t>
  </si>
  <si>
    <t>05.842.952/0001-76</t>
  </si>
  <si>
    <t>CLIPSI SERVICOS HOSPITALARES EM RECUPERACAO JUDICIAL LTDA</t>
  </si>
  <si>
    <t>05.861.610/0001-01</t>
  </si>
  <si>
    <t>CB ARRUDA ENDOSCOPIA LTDA</t>
  </si>
  <si>
    <t>05.862.402/0001-19</t>
  </si>
  <si>
    <t>S M LOPES MARTINS E CIA LTDA</t>
  </si>
  <si>
    <t>05.866.492/0001-16</t>
  </si>
  <si>
    <t>ASSOCIACAO BENEFICENTE DE SAUDE DO NOROESTE DO PARANA</t>
  </si>
  <si>
    <t>05.866.590/0001-53</t>
  </si>
  <si>
    <t>MARINHO &amp; GONCALVES S/C LTDA</t>
  </si>
  <si>
    <t>05.867.015/0001-75</t>
  </si>
  <si>
    <t>UNIAO DE CLINICAS DO CEARA S/S LTDA</t>
  </si>
  <si>
    <t>05.868.278/0002-80</t>
  </si>
  <si>
    <t>UNIMED FORTALEZA SOCIEDADE COOPERATIVA MEDICA LTDA</t>
  </si>
  <si>
    <t>05.874.946/0001-09</t>
  </si>
  <si>
    <t>HOSPITAL ANTONIO PRUDENTE LTDA</t>
  </si>
  <si>
    <t>05.874.971/0001-84</t>
  </si>
  <si>
    <t>BIOS CENTRO DE MEDICINA REPRODUTIVA DO CEARA LTDA</t>
  </si>
  <si>
    <t>05.877.609/0001-67</t>
  </si>
  <si>
    <t>HOSPITAL BENEFICENTE SANTA HELENA</t>
  </si>
  <si>
    <t>05.880.446/0001-71</t>
  </si>
  <si>
    <t>MS SERVICOS MEDICOS LTDA</t>
  </si>
  <si>
    <t>05.888.451/0001-20</t>
  </si>
  <si>
    <t>UNIDADE DE PRONTO ATENDIMENTO SAO LOURENCO LTDA</t>
  </si>
  <si>
    <t>05.919.720/0001-79</t>
  </si>
  <si>
    <t>HOSPITAL AMPARO LTDA</t>
  </si>
  <si>
    <t>05.927.936/0001-86</t>
  </si>
  <si>
    <t>THATHY SERVICOS MEDICOS LTDA</t>
  </si>
  <si>
    <t>05.940.955/0001-42</t>
  </si>
  <si>
    <t>CEMEF CENTRO DE MEDICINA ESPECIALIZADA LTDA</t>
  </si>
  <si>
    <t>05.990.441/0001-00</t>
  </si>
  <si>
    <t>E.G.F. CLINICA DERMATOLOGICA LTDA</t>
  </si>
  <si>
    <t>06.013.136/0001-12</t>
  </si>
  <si>
    <t>VASCONCELOS &amp; GONCALVES ASSESSORIA MEDICA LTDA</t>
  </si>
  <si>
    <t>06.013.556/0001-07</t>
  </si>
  <si>
    <t>SOCIEDADE HOSPITALAR VICTOR PERCY LTDA</t>
  </si>
  <si>
    <t>06.013.950/0001-37</t>
  </si>
  <si>
    <t>PLASTIC SURGERY - SERVICOS DE CIRURGIA PLASTICA LTDA</t>
  </si>
  <si>
    <t>06.015.504/0001-61</t>
  </si>
  <si>
    <t>UNIDADE DO CANCER DE ALAGOAS</t>
  </si>
  <si>
    <t>06.019.110/0001-81</t>
  </si>
  <si>
    <t>ASSOCIACAO BENEFICENTE SAO FRANCISCO DE ASSIS</t>
  </si>
  <si>
    <t>06.036.806/0001-16</t>
  </si>
  <si>
    <t>RUBENS ASSOCIADOS LTDA</t>
  </si>
  <si>
    <t>06.039.269/0001-68</t>
  </si>
  <si>
    <t>KNR MEDICINA DIAGNOSTICA LTDA</t>
  </si>
  <si>
    <t>06.043.725/0001-43</t>
  </si>
  <si>
    <t>GAMSO-GESTAO E ASSESSORIA EM MEDICINA, SEGURANCA E SAUDE OCUPACIONAL LTDA</t>
  </si>
  <si>
    <t>06.047.087/0001-39</t>
  </si>
  <si>
    <t>REDE D'OR SAO LUIZ S.A.</t>
  </si>
  <si>
    <t>06.047.087/0007-24</t>
  </si>
  <si>
    <t>06.047.087/0009-96</t>
  </si>
  <si>
    <t>06.047.087/0010-20</t>
  </si>
  <si>
    <t>06.047.087/0013-72</t>
  </si>
  <si>
    <t>06.047.087/0026-97</t>
  </si>
  <si>
    <t>06.057.429/0001-00</t>
  </si>
  <si>
    <t>CONSHOSP LTDA</t>
  </si>
  <si>
    <t>06.058.863/0001-04</t>
  </si>
  <si>
    <t>ASSOCIACAO FILANTROPICA NOVA ESPERANCA</t>
  </si>
  <si>
    <t>06.061.422/0001-53</t>
  </si>
  <si>
    <t>INSTITUTO DO CANCER INFANTIL DO AGRESTE - ICIA</t>
  </si>
  <si>
    <t>06.065.977/0001-73</t>
  </si>
  <si>
    <t>CLINICA DE NEFRO S/S LTDA</t>
  </si>
  <si>
    <t>06.071.379/0001-07</t>
  </si>
  <si>
    <t>FLAVIA SIMOES SILVA ARAUJO E CIA LTDA</t>
  </si>
  <si>
    <t>06.086.288/0001-45</t>
  </si>
  <si>
    <t>CENTRO INTEGRADO DE TRATAMENTO ONCOLOGICO LTDA</t>
  </si>
  <si>
    <t>06.096.722/0001-78</t>
  </si>
  <si>
    <t>ANESTHESIAL CARE SERVICOS ANESTESICOS LTDA</t>
  </si>
  <si>
    <t>06.101.512/0001-20</t>
  </si>
  <si>
    <t>INFECTO CENTER LTDA</t>
  </si>
  <si>
    <t>06.103.900/0001-40</t>
  </si>
  <si>
    <t>CLINICA DE OLHOS SANTA LUZIA LTDA</t>
  </si>
  <si>
    <t>06.108.781/0001-19</t>
  </si>
  <si>
    <t>CASA DE SAUDE SANTA RITA LTDA</t>
  </si>
  <si>
    <t>06.115.976/0001-96</t>
  </si>
  <si>
    <t>CASA DE SAUDE E MATERNIDADE SAO JOSE LTDA</t>
  </si>
  <si>
    <t>06.121.988/0001-23</t>
  </si>
  <si>
    <t>SOLUCAO SAUDE LTDA</t>
  </si>
  <si>
    <t>06.128.588/0001-40</t>
  </si>
  <si>
    <t>MA SOLANO SERVICOS MEDICOS LTDA</t>
  </si>
  <si>
    <t>06.128.938/0001-78</t>
  </si>
  <si>
    <t>SANTA CASA DE MISERICORDIA DE CURURUPU</t>
  </si>
  <si>
    <t>06.132.898/0001-38</t>
  </si>
  <si>
    <t>SERVICO DE ASSISTENCIA MEDICA E HOSPITALAR DE CODO</t>
  </si>
  <si>
    <t>06.134.926/0001-56</t>
  </si>
  <si>
    <t>COP - CENTRO ONCOLOGICO DE PALMAS LTDA</t>
  </si>
  <si>
    <t>06.136.564/0001-32</t>
  </si>
  <si>
    <t>SPA - SERVICO DE PSIQUIATRIA APLICADA LTDA</t>
  </si>
  <si>
    <t>06.145.556/0001-52</t>
  </si>
  <si>
    <t>CLINICA PROCRIANCA S/S LTDA</t>
  </si>
  <si>
    <t>06.159.097/0001-66</t>
  </si>
  <si>
    <t>JOSE BENEDITO DOS REIS CALCADO E CIA LTDA</t>
  </si>
  <si>
    <t>06.160.119/0001-08</t>
  </si>
  <si>
    <t>GURTLER E DOUTORES SERVICOS MEDICOS LTDA</t>
  </si>
  <si>
    <t>06.171.164/0001-68</t>
  </si>
  <si>
    <t>INSTITUTO HOSPITALAR SAO JOSE</t>
  </si>
  <si>
    <t>06.207.484/0001-20</t>
  </si>
  <si>
    <t>CLIMEDICA LTDA</t>
  </si>
  <si>
    <t>06.219.741/0001-44</t>
  </si>
  <si>
    <t>BEM GUANABARA EMERGENCIAS MEDICAS LTDA - EM RECUPERACAO JUDICIAL</t>
  </si>
  <si>
    <t>06.233.840/0001-80</t>
  </si>
  <si>
    <t>R &amp; C ASSISTENCIA EM SAUDE LTDA</t>
  </si>
  <si>
    <t>06.242.397/0001-04</t>
  </si>
  <si>
    <t>ASSOCIACAO BENEFICENTE DE SAUDE SAO SEBASTIAO</t>
  </si>
  <si>
    <t>06.251.492/0001-74</t>
  </si>
  <si>
    <t>HOSPITAL SANTA PAULA LTDA.</t>
  </si>
  <si>
    <t>06.260.857/0001-27</t>
  </si>
  <si>
    <t>SAO LUCAS RIBEIRANIA  S.A.</t>
  </si>
  <si>
    <t>06.263.008/0001-27</t>
  </si>
  <si>
    <t>HOSPITAL JERUSALEM LTDA</t>
  </si>
  <si>
    <t>06.265.912/0001-71</t>
  </si>
  <si>
    <t>06.270.805/0001-31</t>
  </si>
  <si>
    <t>MORAES E SENA ROSA LTDA</t>
  </si>
  <si>
    <t>06.275.762/0001-87</t>
  </si>
  <si>
    <t>SANTA CASA DE MISERICORDIA DO MARANHAO</t>
  </si>
  <si>
    <t>06.280.273/0001-13</t>
  </si>
  <si>
    <t>POLICLINICA SAO ROQUE SERVICOS MEDICOS LTDA</t>
  </si>
  <si>
    <t>06.294.336/0001-90</t>
  </si>
  <si>
    <t>HOSPITAL MEMORIAL DE PAULISTA LTDA</t>
  </si>
  <si>
    <t>06.298.103/0001-66</t>
  </si>
  <si>
    <t>CLINICA DE PATOLOGIA E DE REABILITACAO VIVA A VIDA LTDA</t>
  </si>
  <si>
    <t>06.314.283/0001-22</t>
  </si>
  <si>
    <t>SERVICOS DE TRATAMENTO INTENSIVO DE IMPERATRIZ LTDA</t>
  </si>
  <si>
    <t>06.329.691/0001-58</t>
  </si>
  <si>
    <t>CLINICA SANTA CLARA LTDA</t>
  </si>
  <si>
    <t>06.333.692/0001-76</t>
  </si>
  <si>
    <t>HOSPITAL VIDA LTDA</t>
  </si>
  <si>
    <t>06.333.940/0001-89</t>
  </si>
  <si>
    <t>HOSPITAL ESTRELA DE BELEM LTDA</t>
  </si>
  <si>
    <t>06.339.994/0001-51</t>
  </si>
  <si>
    <t>INSTITUTO BOM JESUS</t>
  </si>
  <si>
    <t>06.373.153/0001-60</t>
  </si>
  <si>
    <t>SILVA &amp; SOUSA LTDA</t>
  </si>
  <si>
    <t>06.471.312/0001-60</t>
  </si>
  <si>
    <t>MATERNIDADE E CASA DE SAUDE SAO MIGUEL LTDA</t>
  </si>
  <si>
    <t>06.496.111/0001-17</t>
  </si>
  <si>
    <t>CLINICA LA RAVARDIERE LIMITADA</t>
  </si>
  <si>
    <t>06.577.902/0001-71</t>
  </si>
  <si>
    <t>CASA DE SAUDE SAO SEBASTIAO S. C. LTDA</t>
  </si>
  <si>
    <t>06.578.611/0001-06</t>
  </si>
  <si>
    <t>ASSOCIACAO BENEFICENTE MEDICA DE PAJUCARA</t>
  </si>
  <si>
    <t>06.600.100/0001-35</t>
  </si>
  <si>
    <t>CASA DE SAUDE DR SEBASTIAO MARTINS LTDA</t>
  </si>
  <si>
    <t>06.602.239/0001-18</t>
  </si>
  <si>
    <t>CLAUDIO TEIXEIRA DIAGNOSTICOS POR IMAGEM SOCIEDADE SIMPLES</t>
  </si>
  <si>
    <t>06.668.354/0001-95</t>
  </si>
  <si>
    <t>INSTITUTO DE MEDICINA ESPECIALIZADA DO PIAUI LTDA</t>
  </si>
  <si>
    <t>06.700.421/0001-01</t>
  </si>
  <si>
    <t>GONCALO &amp; SOUSA LTDA</t>
  </si>
  <si>
    <t>06.701.254/0001-13</t>
  </si>
  <si>
    <t>CASA DE SAUDE E MATERNIDADE N S DE FATIMA LTDA</t>
  </si>
  <si>
    <t>06.705.990/0001-40</t>
  </si>
  <si>
    <t>SOCIEDADE DE PROTECAO A MATERNIDADE E A INFANCIA DE PARNAIBA</t>
  </si>
  <si>
    <t>06.706.246/0001-60</t>
  </si>
  <si>
    <t>SANTA CASA DE MISERICORDIA DE PARNAIBA</t>
  </si>
  <si>
    <t>06.707.814/0001-47</t>
  </si>
  <si>
    <t>HOSPITAL GERAL DE PICOS LTDA</t>
  </si>
  <si>
    <t>06.714.315/0001-87</t>
  </si>
  <si>
    <t>JOSE SOLON DE SOUZA</t>
  </si>
  <si>
    <t>06.734.248/0001-62</t>
  </si>
  <si>
    <t>JOSE SOARES FILHO</t>
  </si>
  <si>
    <t>06.738.025/0001-73</t>
  </si>
  <si>
    <t>ASSOCIACAO COMUNITARIA DE PROMOCAO E ASSISTENCIA A FAMILIA - SOPRAFA</t>
  </si>
  <si>
    <t>06.738.876/0001-16</t>
  </si>
  <si>
    <t>POLICLINICA PAZ LTDA</t>
  </si>
  <si>
    <t>06.740.328/0001-20</t>
  </si>
  <si>
    <t>SOCIEDADE MEDICA CIVIL E EMPRESARIAL LTDA</t>
  </si>
  <si>
    <t>06.745.954/0001-00</t>
  </si>
  <si>
    <t>SOCIEDADE DE ASSIST A MATERNIDADE E A INFANCIA DE CEDRO</t>
  </si>
  <si>
    <t>06.747.463/0001-06</t>
  </si>
  <si>
    <t>FUNDACAO ANTONIA MARIA DA CONCEICAO</t>
  </si>
  <si>
    <t>06.748.615/0001-87</t>
  </si>
  <si>
    <t>MACHADO E MARANHO CLINICA MEDICA LTDA</t>
  </si>
  <si>
    <t>06.760.235/0001-68</t>
  </si>
  <si>
    <t>POLICLINICA SANTA RITA LTDA</t>
  </si>
  <si>
    <t>06.795.116/0001-40</t>
  </si>
  <si>
    <t>CLINICA SANTA EDWIGES LTDA</t>
  </si>
  <si>
    <t>06.816.487/0001-61</t>
  </si>
  <si>
    <t>TRAUMA ANGRA SERVICOS ORTOPEDICOS LTDA</t>
  </si>
  <si>
    <t>06.818.942/0001-68</t>
  </si>
  <si>
    <t>HOSPITAL SANTA ISABEL LTDA</t>
  </si>
  <si>
    <t>06.833.917/0001-53</t>
  </si>
  <si>
    <t>CASAMATER CASA DE SAUDE E MATERNIDADE TERESINA LTDA EM RECUPERACAO JUDICIAL</t>
  </si>
  <si>
    <t>06.842.470/0001-89</t>
  </si>
  <si>
    <t>SOC DE PROTECAO A MATERNIDADE E A INFANCIA DE C MAIOR</t>
  </si>
  <si>
    <t>06.846.547/0001-99</t>
  </si>
  <si>
    <t>SANATORIO MEDUNA LTDA</t>
  </si>
  <si>
    <t>06.852.636/0001-48</t>
  </si>
  <si>
    <t>CLINICA DE ACIDENTADOS SAO LUCAS LTDA</t>
  </si>
  <si>
    <t>06.859.985/0001-91</t>
  </si>
  <si>
    <t>MOSSORO CONSULTORIA TECNICA EM DIALISE LTDA</t>
  </si>
  <si>
    <t>06.870.026/0001-77</t>
  </si>
  <si>
    <t>ASSOCIACAO PIAUIENSE DE COMBATE AO CANCER ALCENOR ALMEIDA</t>
  </si>
  <si>
    <t>06.873.111/0001-99</t>
  </si>
  <si>
    <t>06.876.670/0001-52</t>
  </si>
  <si>
    <t>J G S SERVICOS MEDICOS LTDA</t>
  </si>
  <si>
    <t>06.934.657/0001-02</t>
  </si>
  <si>
    <t>HOSPITAL DAS CLINICAS HELIA FERNANDA LTDA</t>
  </si>
  <si>
    <t>06.943.723/0001-00</t>
  </si>
  <si>
    <t>HOSPITAL VITA BATEL S.A</t>
  </si>
  <si>
    <t>06.950.310/0001-53</t>
  </si>
  <si>
    <t>ASSOCIACAO BENEFICENTE EBENEZER</t>
  </si>
  <si>
    <t>06.958.776/0001-03</t>
  </si>
  <si>
    <t>06.962.649/0001-70</t>
  </si>
  <si>
    <t>SANTA LUCIA PRESTACAO DE SERVICOS MEDICO LTDA</t>
  </si>
  <si>
    <t>06.964.480/0001-97</t>
  </si>
  <si>
    <t>CLINICA PRO-NEFRON LTDA</t>
  </si>
  <si>
    <t>06.981.716/0001-01</t>
  </si>
  <si>
    <t>SERVICO DE ASSISTENCIA MEDICA DO PIAUI LTDA</t>
  </si>
  <si>
    <t>06.997.825/0001-09</t>
  </si>
  <si>
    <t>MED - RESGATE S/S</t>
  </si>
  <si>
    <t>07.003.288/0001-05</t>
  </si>
  <si>
    <t>SOC ACARAUENSE DE PROTECAO E ASSIST A MAT E A INFANCIA</t>
  </si>
  <si>
    <t>07.007.677/0001-09</t>
  </si>
  <si>
    <t>ALVES ALVES LTDA</t>
  </si>
  <si>
    <t>07.010.077/0001-91</t>
  </si>
  <si>
    <t>ASSOC BENEFICIENTE HOSPITAL E MATERNIDADE JULIA BARRETO</t>
  </si>
  <si>
    <t>07.010.670/0001-38</t>
  </si>
  <si>
    <t>BONS VENTOS DIAGNOSTICOS LTDA.</t>
  </si>
  <si>
    <t>07.021.665/0001-20</t>
  </si>
  <si>
    <t>HOSPITAL GERAL EL KADRI LTDA</t>
  </si>
  <si>
    <t>07.028.113/0001-44</t>
  </si>
  <si>
    <t>PREMIER RESIDENCE HOSPITAL S/A</t>
  </si>
  <si>
    <t>07.034.709/0001-57</t>
  </si>
  <si>
    <t>HOSPITAL CENTRO DO CORACAO LTDA</t>
  </si>
  <si>
    <t>07.038.990/0001-04</t>
  </si>
  <si>
    <t>LOURO &amp; MOTTA LTDA</t>
  </si>
  <si>
    <t>07.039.651/0001-34</t>
  </si>
  <si>
    <t>07.045.438/0001-35</t>
  </si>
  <si>
    <t>CLINICA PRONTIDAO S C LTDA</t>
  </si>
  <si>
    <t>07.051.643/0001-03</t>
  </si>
  <si>
    <t>ASSOCIACAO HOSPITALAR DOM JOAQUIM</t>
  </si>
  <si>
    <t>07.068.526/0001-52</t>
  </si>
  <si>
    <t>GARBIN &amp; VIEIRA LTDA</t>
  </si>
  <si>
    <t>07.081.503/0001-88</t>
  </si>
  <si>
    <t>FAB SERVICOS MEDICOS LTDA</t>
  </si>
  <si>
    <t>07.093.606/0001-68</t>
  </si>
  <si>
    <t>CHRISOSTOMO CLINICA MEDICA LTDA</t>
  </si>
  <si>
    <t>07.101.603/0001-29</t>
  </si>
  <si>
    <t>07.113.558/0001-22</t>
  </si>
  <si>
    <t>ASSOCIACAO HOSPITALAR SAO FRANCISCO DE CANINDE</t>
  </si>
  <si>
    <t>07.113.558/0003-94</t>
  </si>
  <si>
    <t>07.114.711/0001-36</t>
  </si>
  <si>
    <t>ORTHOS ORTOPEDIA E TRAUMATOLOGIA LIMITADA</t>
  </si>
  <si>
    <t>07.121.729/0001-65</t>
  </si>
  <si>
    <t>ALMEIDA &amp; SILVA CLINICA CARDIOLOGICA LTDA</t>
  </si>
  <si>
    <t>07.126.998/0001-14</t>
  </si>
  <si>
    <t>SISTEMA DE SAUDE VICENTINA MARGARIDA NASEAU - SSVMN</t>
  </si>
  <si>
    <t>07.133.125/0001-39</t>
  </si>
  <si>
    <t>INSTITUTO FERNANDO FILGUEIRAS - IFF</t>
  </si>
  <si>
    <t>07.133.125/0002-10</t>
  </si>
  <si>
    <t>07.136.971/0001-02</t>
  </si>
  <si>
    <t>WILKA E PONTE LTDA</t>
  </si>
  <si>
    <t>07.147.105/0001-17</t>
  </si>
  <si>
    <t>URO'S SERVICO DE URO-ONCOLOGIA DO MARANHAO LTDA</t>
  </si>
  <si>
    <t>07.149.230/0001-66</t>
  </si>
  <si>
    <t>CLINICA MEDICA E ODONTOLOGICA SANTA RITA DE CASSIA LTDA</t>
  </si>
  <si>
    <t>07.153.418/0001-88</t>
  </si>
  <si>
    <t>CLINICA MACHADO S/S LTDA</t>
  </si>
  <si>
    <t>07.155.064/0001-00</t>
  </si>
  <si>
    <t>CENTRO MEDICO VIGAS LTDA</t>
  </si>
  <si>
    <t>07.158.274/0001-52</t>
  </si>
  <si>
    <t>MEDCENTER GUARATINGUETA LTDA</t>
  </si>
  <si>
    <t>07.173.085/0001-59</t>
  </si>
  <si>
    <t>TADAIESKY E SILVA LTDA</t>
  </si>
  <si>
    <t>07.173.495/0001-08</t>
  </si>
  <si>
    <t>CASA DE SAUDE E MATERNIDADE DE MIRANDA LTDA.</t>
  </si>
  <si>
    <t>07.176.670/0001-02</t>
  </si>
  <si>
    <t>SANTE CARIRI EMPREENDIMENTOS EM SAUDE S.A.</t>
  </si>
  <si>
    <t>07.187.166/0001-08</t>
  </si>
  <si>
    <t>CLINICA VIA MEDICA LTDA</t>
  </si>
  <si>
    <t>07.192.194/0001-13</t>
  </si>
  <si>
    <t>HOSPITAL DA FACE LTDA</t>
  </si>
  <si>
    <t>07.233.725/0001-79</t>
  </si>
  <si>
    <t>HOSPITAL VASCULAR DE LONDRINA LTDA</t>
  </si>
  <si>
    <t>07.240.096/0001-04</t>
  </si>
  <si>
    <t>SAMI SERVICOS DE ASSISTENCIA MEDICA A INFANCIA LTDA</t>
  </si>
  <si>
    <t>07.245.269/0001-87</t>
  </si>
  <si>
    <t>CASA DE SAUDE E MATERNIDADE SAO RAIMUNDO SA</t>
  </si>
  <si>
    <t>07.245.301/0001-24</t>
  </si>
  <si>
    <t>POLICLINICA FORTALEZA SA</t>
  </si>
  <si>
    <t>07.253.016/0001-55</t>
  </si>
  <si>
    <t>SATEL - CLINICA DE ANESTESIOLOGIA DE TERESINA LTDA</t>
  </si>
  <si>
    <t>07.254.323/0001-50</t>
  </si>
  <si>
    <t>INSTITUTO DE SAUDE INTEGRAL - ISI</t>
  </si>
  <si>
    <t>07.262.066/0001-07</t>
  </si>
  <si>
    <t>PRONTO SOCORRO PRONTOMEDICO LTDA</t>
  </si>
  <si>
    <t>07.263.866/0001-34</t>
  </si>
  <si>
    <t>HOSPITAL BATISTA MEMORIAL</t>
  </si>
  <si>
    <t>07.268.281/0001-07</t>
  </si>
  <si>
    <t>UMA LAR - SERVICOS MEDICOS LTDA</t>
  </si>
  <si>
    <t>07.272.297/0001-93</t>
  </si>
  <si>
    <t>PRONTO SOCORRO DE ACIDENTADOS LIMITADA</t>
  </si>
  <si>
    <t>07.273.592/0001-64</t>
  </si>
  <si>
    <t>07.275.084/0001-15</t>
  </si>
  <si>
    <t>INSTITUTO CLINICO DE FORTALEZA SOCIEDADE CIVIL LTDA</t>
  </si>
  <si>
    <t>07.276.504/0001-88</t>
  </si>
  <si>
    <t>INSTITUTO DE MEDICINA INFANTIL</t>
  </si>
  <si>
    <t>07.303.701/0001-49</t>
  </si>
  <si>
    <t>INSTITUTO DO CORACAO WILSON ROSADO LTDA</t>
  </si>
  <si>
    <t>07.309.701/0001-56</t>
  </si>
  <si>
    <t>HOSPITAL PROBEM LTDA</t>
  </si>
  <si>
    <t>07.312.741/0001-57</t>
  </si>
  <si>
    <t>MEDIC STAR SERVICE ATENDIMENTO MEDICO E EMERGENCIAL LTDA.</t>
  </si>
  <si>
    <t>07.323.399/0001-90</t>
  </si>
  <si>
    <t>MARIANA MONTEIRO SARDAO</t>
  </si>
  <si>
    <t>07.327.448/0001-63</t>
  </si>
  <si>
    <t>INSTITUTO DE OFTALMOLOGIA DO PIRAMBU SC LTDA</t>
  </si>
  <si>
    <t>07.338.306/0001-00</t>
  </si>
  <si>
    <t>J L V W SERVICOS MEDICOS DE URGENCIA LTDA</t>
  </si>
  <si>
    <t>07.354.277/0001-61</t>
  </si>
  <si>
    <t>IGO INSTITUTO DE GINECOLOGIA E OBSTETRICIA LTDA</t>
  </si>
  <si>
    <t>07.355.126/0001-28</t>
  </si>
  <si>
    <t>SOCIEDADE MEDICO-CIRURGICA SAO SEBASTIAO S/S LIMITADA</t>
  </si>
  <si>
    <t>07.358.679/0001-34</t>
  </si>
  <si>
    <t>CARVALHO E LIMA GESTAO HOSPITALAR LTDA</t>
  </si>
  <si>
    <t>07.363.609/0001-74</t>
  </si>
  <si>
    <t>CASA DE SAUDE NOSSA SENHORA DAS GRACAS S C</t>
  </si>
  <si>
    <t>07.367.717/0001-15</t>
  </si>
  <si>
    <t>C E SANTOS</t>
  </si>
  <si>
    <t>07.371.111/0001-53</t>
  </si>
  <si>
    <t>COOSESA COOPERATIVA DE SERVICOS DE SAUDE EM LIQUIDACAO</t>
  </si>
  <si>
    <t>07.372.456/0001-21</t>
  </si>
  <si>
    <t>FUNDACAO ASSISTENCIAL DR. WILLIAM FAIAD</t>
  </si>
  <si>
    <t>07.373.424/0001-40</t>
  </si>
  <si>
    <t>J N C SERVICOS MEDICOS LTDA</t>
  </si>
  <si>
    <t>07.374.281/0001-91</t>
  </si>
  <si>
    <t>ASSISTENCIA MEDICO HOSPITALAR SAO PAULO LTDA</t>
  </si>
  <si>
    <t>07.375.876/0001-61</t>
  </si>
  <si>
    <t>CLINICA EDMILSON BARROS DE OLIVEIRA LTDA CLEBO</t>
  </si>
  <si>
    <t>07.386.527/0001-45</t>
  </si>
  <si>
    <t>CLINICA HIGIA S C LTDA</t>
  </si>
  <si>
    <t>07.403.053/0001-00</t>
  </si>
  <si>
    <t>MY DOCTOR EMERGENCIAS LTDA</t>
  </si>
  <si>
    <t>07.416.824/0001-96</t>
  </si>
  <si>
    <t>CLINICA MEDICA LOTFI DE TATUI LTDA</t>
  </si>
  <si>
    <t>07.419.874/0001-27</t>
  </si>
  <si>
    <t>FRANCISCO MARCOS MARCAL</t>
  </si>
  <si>
    <t>07.427.668/0001-69</t>
  </si>
  <si>
    <t>SAO ROQUE DIAGNOSTICOS LTDA</t>
  </si>
  <si>
    <t>07.432.606/0001-45</t>
  </si>
  <si>
    <t>MATERCLINICA - HOSPITAL E MATERNIDADE LTDA</t>
  </si>
  <si>
    <t>07.436.684/0001-18</t>
  </si>
  <si>
    <t>HOSPITAL DE CLINICAS INTEGRADAS S/A</t>
  </si>
  <si>
    <t>07.452.277/0001-02</t>
  </si>
  <si>
    <t>LEITE ORNELAS SERVICOS DE SAUDE LTDA</t>
  </si>
  <si>
    <t>07.464.913/0001-08</t>
  </si>
  <si>
    <t>PSICOCLINICA ELNAEM LTDA</t>
  </si>
  <si>
    <t>07.469.459/0001-88</t>
  </si>
  <si>
    <t>ASSOCIACAO PRO SAUDE DE QUATRO MARCOS</t>
  </si>
  <si>
    <t>07.486.455/0001-08</t>
  </si>
  <si>
    <t>ASSOCIACAO DE ASSISTENCIA SANTA RITA</t>
  </si>
  <si>
    <t>07.486.536/0001-08</t>
  </si>
  <si>
    <t>MEDCAMP SERVICOS MEDICOS HOSPITALARES LTDA</t>
  </si>
  <si>
    <t>07.495.716/0001-56</t>
  </si>
  <si>
    <t>SOCIEDADE BENEFICENTE NOSSA SENHORA DE LURDES</t>
  </si>
  <si>
    <t>07.503.403/0001-00</t>
  </si>
  <si>
    <t>MEDIAR GESTAO E SERVICOS DE SAUDE LTDA</t>
  </si>
  <si>
    <t>07.506.752/0001-78</t>
  </si>
  <si>
    <t>INSTITUTO DE SAUDE E EDUCACAO VIDA</t>
  </si>
  <si>
    <t>07.506.752/0003-30</t>
  </si>
  <si>
    <t>07.506.752/0004-10</t>
  </si>
  <si>
    <t>07.506.752/0005-00</t>
  </si>
  <si>
    <t>07.506.752/0006-82</t>
  </si>
  <si>
    <t>07.506.752/0011-40</t>
  </si>
  <si>
    <t>07.506.752/0015-73</t>
  </si>
  <si>
    <t>07.506.752/0016-54</t>
  </si>
  <si>
    <t>07.531.080/0001-50</t>
  </si>
  <si>
    <t>SOCIEDADE DE PROTECAO A MATERNIDADE E A INFANCIA DE IPU</t>
  </si>
  <si>
    <t>07.569.371/0001-38</t>
  </si>
  <si>
    <t>SONI E SONI S/S</t>
  </si>
  <si>
    <t>07.577.651/0001-98</t>
  </si>
  <si>
    <t>07.578.032/0001-18</t>
  </si>
  <si>
    <t>SOCIEDADE SAO FRANCISCO DAS CHAGAS</t>
  </si>
  <si>
    <t>07.599.434/0001-07</t>
  </si>
  <si>
    <t>CASA DE REPOUSO GUARARAPES LTDA</t>
  </si>
  <si>
    <t>07.605.010/0001-08</t>
  </si>
  <si>
    <t>ASSOCIACAO PREFEITO HELCIO VALENTIN DE ANDRADE</t>
  </si>
  <si>
    <t>07.612.041/0001-88</t>
  </si>
  <si>
    <t>M. CHARLETE PEREIRA</t>
  </si>
  <si>
    <t>07.618.616/0001-70</t>
  </si>
  <si>
    <t>TRANSMEDY SERVICOS MEDICOS E REMOCOES LTDA</t>
  </si>
  <si>
    <t>07.628.548/0001-20</t>
  </si>
  <si>
    <t>CLINICA DOUTOR GASPAR LTDA</t>
  </si>
  <si>
    <t>07.661.144/0001-38</t>
  </si>
  <si>
    <t>HOSPITAL DOS MILITARES DO ESTADO DE MATO GROSSO</t>
  </si>
  <si>
    <t>07.673.285/0001-70</t>
  </si>
  <si>
    <t>AMPED - ASSISTENCIA MEDICA PEDIATRICA LTDA</t>
  </si>
  <si>
    <t>07.677.263/0001-89</t>
  </si>
  <si>
    <t>FUNDACAO SAO LUCAS</t>
  </si>
  <si>
    <t>07.678.950/0001-19</t>
  </si>
  <si>
    <t>SISTEMA DE ASSISTENCIA SOCIAL E DE SAUDE - SAS</t>
  </si>
  <si>
    <t>07.678.950/0002-08</t>
  </si>
  <si>
    <t>07.685.994/0001-76</t>
  </si>
  <si>
    <t>FUNDACAO ASSISTENCIAL E BENEFICENTE MARIA ANUNCIACAO GOMES DE GODOY</t>
  </si>
  <si>
    <t>07.702.266/0001-25</t>
  </si>
  <si>
    <t>S G DO AMARAL</t>
  </si>
  <si>
    <t>07.710.636/0001-76</t>
  </si>
  <si>
    <t>PRIMAVERA SERVICOS MEDICOS E BEM ESTAR LTDA</t>
  </si>
  <si>
    <t>07.716.660/0001-12</t>
  </si>
  <si>
    <t>GENESIS GINECOLOGIA E OBSTETRICIA DE LIMEIRA LTDA</t>
  </si>
  <si>
    <t>07.722.423/0001-64</t>
  </si>
  <si>
    <t>IGS EMERGENCIAS MEDICAS LTDA</t>
  </si>
  <si>
    <t>07.735.988/0001-86</t>
  </si>
  <si>
    <t>CLINICA LUIZA COELHO LTDA</t>
  </si>
  <si>
    <t>07.738.336/0001-03</t>
  </si>
  <si>
    <t>CENTRO BRASILEIRO DE MEDICINA NUCLEAR E IMAGEM MOLECULAR LTDA</t>
  </si>
  <si>
    <t>07.739.852/0001-44</t>
  </si>
  <si>
    <t>JOSE HENRIQUE CASAL BATISTA &amp; CIA LTDA</t>
  </si>
  <si>
    <t>07.750.144/0001-04</t>
  </si>
  <si>
    <t>CLINICA SAO MARCOS S.A</t>
  </si>
  <si>
    <t>07.758.688/0001-12</t>
  </si>
  <si>
    <t>EQUILIBRIO SERVICOS MEDICOS</t>
  </si>
  <si>
    <t>07.770.001/0001-64</t>
  </si>
  <si>
    <t>HOSPITAL E CASA DE SAUDE DE RUSSAS</t>
  </si>
  <si>
    <t>07.772.300/0001-38</t>
  </si>
  <si>
    <t>GERIORTO SERVICOS MEDICOS</t>
  </si>
  <si>
    <t>07.780.347/0001-43</t>
  </si>
  <si>
    <t>INSTITUTO DE SAUDE CORA FUMAGALI</t>
  </si>
  <si>
    <t>07.804.905/0001-63</t>
  </si>
  <si>
    <t>QUALYT NUCLEO DE QUALIDADE EM PRESTACAO DE SERVICOS EMERGENCIAIS DE SAUDE LTDA</t>
  </si>
  <si>
    <t>07.810.422/0001-71</t>
  </si>
  <si>
    <t>ASSOCIACAO BENEFICENTE AMIGOS DO HOSPITAL</t>
  </si>
  <si>
    <t>07.812.907/0001-02</t>
  </si>
  <si>
    <t>CLINICA MEDICA BARAO DO FLAMENGO LTDA</t>
  </si>
  <si>
    <t>07.818.313/0001-09</t>
  </si>
  <si>
    <t>07.819.646/0001-44</t>
  </si>
  <si>
    <t>HOSPITAL E MATERNIDADE DO PIRIA LTDA</t>
  </si>
  <si>
    <t>07.823.801/0001-04</t>
  </si>
  <si>
    <t>07.829.588/0001-30</t>
  </si>
  <si>
    <t>REME CLINICA MEDICA E REMOCOES LTDA</t>
  </si>
  <si>
    <t>07.834.583/0001-03</t>
  </si>
  <si>
    <t>NEUROCENTRO S C LTDA</t>
  </si>
  <si>
    <t>07.837.285/0001-69</t>
  </si>
  <si>
    <t>ACESSO SAUDE CENTRO MEDICO E ODONTOLOGICO LTDA</t>
  </si>
  <si>
    <t>07.841.770/0001-06</t>
  </si>
  <si>
    <t>L. C. ARTUS SERVICOS MEDICOS</t>
  </si>
  <si>
    <t>07.842.279/0001-08</t>
  </si>
  <si>
    <t>SERVICOS MEDICOS DO TRIANGULO LTDA</t>
  </si>
  <si>
    <t>07.847.539/0001-20</t>
  </si>
  <si>
    <t>MEDILAR SUDESTE EMERGENCIAS MEDICAS LTDA</t>
  </si>
  <si>
    <t>07.847.539/0002-00</t>
  </si>
  <si>
    <t>07.854.528/0001-77</t>
  </si>
  <si>
    <t>MFN CLINICA MEDICA DE ANESTESIOLOGIA LTDA</t>
  </si>
  <si>
    <t>07.859.531/0001-83</t>
  </si>
  <si>
    <t>INSTITUTO DE OFTALMOLOGIA DE PARANGABA S C LTDA</t>
  </si>
  <si>
    <t>07.867.009/0001-43</t>
  </si>
  <si>
    <t>REUNIDAS SERVICOS MEDICOS SOCIEDADE UNIPESSOAL LIMITADA</t>
  </si>
  <si>
    <t>07.874.681/0001-66</t>
  </si>
  <si>
    <t>WEIBER SERVICOS MEDICOS LTDA</t>
  </si>
  <si>
    <t>07.881.883/0001-35</t>
  </si>
  <si>
    <t>L G MUELAS LTDA</t>
  </si>
  <si>
    <t>07.901.930/0001-65</t>
  </si>
  <si>
    <t>HUGHES - SERVICOS MEDICOS LTDA</t>
  </si>
  <si>
    <t>07.903.161/0001-34</t>
  </si>
  <si>
    <t>R. GRIEBELER</t>
  </si>
  <si>
    <t>07.906.333/0001-23</t>
  </si>
  <si>
    <t>VITAL- ASSISTENCIA MEDICA LTDA</t>
  </si>
  <si>
    <t>07.954.488/0001-35</t>
  </si>
  <si>
    <t>CENTRO MEDICO DE AGUAS LINDAS LTDA</t>
  </si>
  <si>
    <t>07.956.704/0001-81</t>
  </si>
  <si>
    <t>HOSPITAL E MATERNIDADE REGIONAL DE REGENTE FEIJO</t>
  </si>
  <si>
    <t>07.957.890/0001-73</t>
  </si>
  <si>
    <t>SERHON - SERVICOS ESPECIAIS HOSPITALARES E ONCOLOGICOS LTDA</t>
  </si>
  <si>
    <t>07.961.303/0001-10</t>
  </si>
  <si>
    <t>HOSPITAL GERAL E MATERNIDADE ANGELINE</t>
  </si>
  <si>
    <t>07.964.977/0001-78</t>
  </si>
  <si>
    <t>ASSOCIACAO HOSPITALAR ANNES DIAS</t>
  </si>
  <si>
    <t>07.965.143/0001-87</t>
  </si>
  <si>
    <t>MC MENDONCA MEDICINA E CIRURGIA ESTETICA</t>
  </si>
  <si>
    <t>07.974.900/0001-89</t>
  </si>
  <si>
    <t>INSTITUTO DE MEDICINA INFANTIL DE JUAZEIRO DO NORTE LDA</t>
  </si>
  <si>
    <t>07.981.245/0001-96</t>
  </si>
  <si>
    <t>08.000.609/0001-72</t>
  </si>
  <si>
    <t>KR MEDICINA E DIAGNOSTICOS LTDA</t>
  </si>
  <si>
    <t>08.027.203/0001-83</t>
  </si>
  <si>
    <t>IMEP-INSTITUTO DE MEDICINA PEDIATRICA LTDA</t>
  </si>
  <si>
    <t>08.035.106/0001-32</t>
  </si>
  <si>
    <t>CENTRO DE DIALISE DO VALE DO ASSU LTDA</t>
  </si>
  <si>
    <t>08.036.062/0001-65</t>
  </si>
  <si>
    <t>HOSPITAL NOVA MODELO LTDA</t>
  </si>
  <si>
    <t>08.041.907/0001-00</t>
  </si>
  <si>
    <t>ASS DE PROTECAO E ASSIST A MATERNIDADE E A INF DE APODI</t>
  </si>
  <si>
    <t>08.064.467/0001-07</t>
  </si>
  <si>
    <t>EMN - EMERGENCIAS MEDICAS DO NORDESTE LTDA</t>
  </si>
  <si>
    <t>08.065.685/0001-66</t>
  </si>
  <si>
    <t>CLINICA ODONTOLOGICA FERNANDA REUTER LTDA</t>
  </si>
  <si>
    <t>08.069.577/0001-61</t>
  </si>
  <si>
    <t>FUNDACAO HOSPITALAR DR CARLINDO DANTAS</t>
  </si>
  <si>
    <t>08.092.296/0001-20</t>
  </si>
  <si>
    <t>PAULUCCI E PAULUCCI - SERVICOS MEDICOS S/S LTDA</t>
  </si>
  <si>
    <t>08.139.702/0001-62</t>
  </si>
  <si>
    <t>ALEF SERVICOS MEDICOS LTDA</t>
  </si>
  <si>
    <t>08.145.132/0001-13</t>
  </si>
  <si>
    <t>UNISAUDE-SERVICOS MEDICOS, DIAGNOSTICOS E HOSPITALARES LTDA</t>
  </si>
  <si>
    <t>08.149.288/0001-72</t>
  </si>
  <si>
    <t>CASA DE SAUDE E MATERNIDADE SANTA CLARA LTDA</t>
  </si>
  <si>
    <t>08.151.300/0001-83</t>
  </si>
  <si>
    <t>ASSOC DE PROTECAO E ASSIST A MAT E A INF DE FLORANIA</t>
  </si>
  <si>
    <t>08.151.862/0001-27</t>
  </si>
  <si>
    <t>LIGA DE ASSISTENCIA SOCIAL DE PAU DOS FERROS</t>
  </si>
  <si>
    <t>08.166.186/0001-65</t>
  </si>
  <si>
    <t>CENTRO MEDICO SANTA JULIA LTDA</t>
  </si>
  <si>
    <t>08.168.429/0001-02</t>
  </si>
  <si>
    <t>ASSOC DE PROT A MAT E A INFANCIA DE SAO JOSE DE MIPIBU</t>
  </si>
  <si>
    <t>08.169.079/0001-90</t>
  </si>
  <si>
    <t>CONSORCIO INTERMUNICIPAL DE SAUDE ENTRE SERRAS E AGUAS - CONISESA</t>
  </si>
  <si>
    <t>08.169.989/0001-73</t>
  </si>
  <si>
    <t>F.R. HOSPITAIS LTDA</t>
  </si>
  <si>
    <t>08.198.453/0001-86</t>
  </si>
  <si>
    <t>SERVANTES &amp; CARDOSO SERVICOS DE SAUDE S/S LTDA</t>
  </si>
  <si>
    <t>08.199.627/0001-25</t>
  </si>
  <si>
    <t>DUARTE COSTA SERVICOS MEDICOS LTDA</t>
  </si>
  <si>
    <t>08.227.177/0001-37</t>
  </si>
  <si>
    <t>HOSPITAL DO RIM DE ARAGUAINA LTDA</t>
  </si>
  <si>
    <t>08.240.706/0001-32</t>
  </si>
  <si>
    <t>ASSOCIACAO BENEFICENTE BOM JESUS</t>
  </si>
  <si>
    <t>08.243.988/0001-21</t>
  </si>
  <si>
    <t>REMOCENTER REMOCOES E SERVICOS MEDICOS LTDA</t>
  </si>
  <si>
    <t>08.254.617/0001-45</t>
  </si>
  <si>
    <t>CENTRO HOSPITALAR DE MOSSORO SOCIEDADE ANONIMA</t>
  </si>
  <si>
    <t>08.256.240/0001-63</t>
  </si>
  <si>
    <t>08.261.465/0001-08</t>
  </si>
  <si>
    <t>CLINICA POPULAR BEM CUIDAR BELEM LTDA</t>
  </si>
  <si>
    <t>08.262.869/0001-16</t>
  </si>
  <si>
    <t>M S ANDRADE SERVICOS MEDICOS LTDA</t>
  </si>
  <si>
    <t>08.283.231/0001-61</t>
  </si>
  <si>
    <t>PATRICIA FORNALE &amp; CIA LTDA</t>
  </si>
  <si>
    <t>08.294.586/0001-56</t>
  </si>
  <si>
    <t>AIR MEDIC SERVICOS MEDICOS LTDA</t>
  </si>
  <si>
    <t>08.298.687/0001-03</t>
  </si>
  <si>
    <t>INSTITUTO DE SAUDE DE DOIS VIZINHOS - ISDV</t>
  </si>
  <si>
    <t>08.299.687/0001-10</t>
  </si>
  <si>
    <t>CLINICA E CENTRO DE HIDRATACAO INFANTIL S/C LTDA</t>
  </si>
  <si>
    <t>08.319.329/0001-21</t>
  </si>
  <si>
    <t>CASA DE SAUDE SAO LUCAS S/A</t>
  </si>
  <si>
    <t>08.325.231/0001-87</t>
  </si>
  <si>
    <t>INSTITUTO DE SAUDE SANTA CLARA</t>
  </si>
  <si>
    <t>08.327.108/0001-03</t>
  </si>
  <si>
    <t>HOSPITAL MEDICO CIRURGICO SA</t>
  </si>
  <si>
    <t>08.333.716/0001-12</t>
  </si>
  <si>
    <t>SILVA MOLICA SERVICOS EM SAUDE, MEDICINA CLINICA E DIAGNOSTICA S/S</t>
  </si>
  <si>
    <t>08.350.300/0001-02</t>
  </si>
  <si>
    <t>SERVICOS MEDICOS ALECRIM LTDA</t>
  </si>
  <si>
    <t>08.356.473/0001-38</t>
  </si>
  <si>
    <t>ADRIANO COSTA VASCONCELOS HOSPITALAR</t>
  </si>
  <si>
    <t>08.370.626/0001-00</t>
  </si>
  <si>
    <t>HOSPITAL DE CLINICAS SANTA CRUZ LTDA</t>
  </si>
  <si>
    <t>08.370.825/0001-00</t>
  </si>
  <si>
    <t>PROMED SAUDE S/S LTDA.</t>
  </si>
  <si>
    <t>08.387.031/0001-59</t>
  </si>
  <si>
    <t>R CAVALCANTE DE ALMEIDA ODONTOLOGICA LTDA</t>
  </si>
  <si>
    <t>08.399.845/0001-03</t>
  </si>
  <si>
    <t>VIA SAUDE CLINICA DE REABILITACAO LTDA</t>
  </si>
  <si>
    <t>08.412.506/0001-10</t>
  </si>
  <si>
    <t>INSTITUTO DE TERAPIA INTENSIVA DOS CARAJAS LTDA</t>
  </si>
  <si>
    <t>08.414.494/0001-62</t>
  </si>
  <si>
    <t>CCMA-CLINICA CIRURGICA MEDICA ASSOCIADOS LTDA</t>
  </si>
  <si>
    <t>08.423.220/0001-30</t>
  </si>
  <si>
    <t>PAPI PRONTO SOCORRO E CLINICA INFANTIL DE NATAL LTDA</t>
  </si>
  <si>
    <t>08.430.225/0001-90</t>
  </si>
  <si>
    <t>CLINICA SANTA MARIA LTDA</t>
  </si>
  <si>
    <t>08.452.435/0001-89</t>
  </si>
  <si>
    <t>HOSPITAL ANTONIO PRUDENTE DE NATAL LTDA</t>
  </si>
  <si>
    <t>08.526.006/0001-09</t>
  </si>
  <si>
    <t>HOSPITAL PEDRO I</t>
  </si>
  <si>
    <t>08.530.217/0001-15</t>
  </si>
  <si>
    <t>SM SAUDE SERVICOS MEDICOS HOSPITALARES LTDA</t>
  </si>
  <si>
    <t>08.540.776/0001-06</t>
  </si>
  <si>
    <t>BIOMED SERVICOS MEDICOS LTDA</t>
  </si>
  <si>
    <t>08.543.891/0001-34</t>
  </si>
  <si>
    <t>AXIS SERVICOS MEDICOS LTDA</t>
  </si>
  <si>
    <t>08.562.523/0001-33</t>
  </si>
  <si>
    <t>HS COR - HOSPITAL DO CORACAO DE DUQUE DE CAXIAS LTDA</t>
  </si>
  <si>
    <t>08.566.440/0001-12</t>
  </si>
  <si>
    <t>UNIMED MOSSORO - COOPERATIVA DE TRABALHOS MEDICOS</t>
  </si>
  <si>
    <t>08.571.223/0001-10</t>
  </si>
  <si>
    <t>JLE SERVICOS MEDICOS S/S</t>
  </si>
  <si>
    <t>08.573.712/0001-01</t>
  </si>
  <si>
    <t>MASTER SERVICOS DE SAUDE LTDA</t>
  </si>
  <si>
    <t>08.578.389/0001-69</t>
  </si>
  <si>
    <t>DONUM CURANDI SERVICOS MEDICOS LTDA</t>
  </si>
  <si>
    <t>08.602.751/0001-90</t>
  </si>
  <si>
    <t>CENTRAL VIDA PRESTACAO DE SERVICOS HOSPITALARES LTDA</t>
  </si>
  <si>
    <t>08.604.354/0001-57</t>
  </si>
  <si>
    <t>YESHUA LTDA</t>
  </si>
  <si>
    <t>08.610.339/0001-11</t>
  </si>
  <si>
    <t>CLINICA INFANTIL AMAI LTDA</t>
  </si>
  <si>
    <t>08.612.914/0001-15</t>
  </si>
  <si>
    <t>OPS SERVICOS MEDICOS E HOSPITALARES LTDA</t>
  </si>
  <si>
    <t>08.616.271/0001-88</t>
  </si>
  <si>
    <t>PINUS LONGAEVA ASSESSORIA E CONSULTORIA EM SAUDE E EDUCACAO LTDA.</t>
  </si>
  <si>
    <t>08.620.828/0001-54</t>
  </si>
  <si>
    <t>ASSOCIACAO HOSPITAL PERSONAL CUIDADOS ESPECIAIS</t>
  </si>
  <si>
    <t>08.667.206/0001-81</t>
  </si>
  <si>
    <t>INSTITUTO SAO JOSE</t>
  </si>
  <si>
    <t>08.672.787/0001-40</t>
  </si>
  <si>
    <t>MASP SERVICOS MEDICOS SOCIEDADE SIMPLES LTDA</t>
  </si>
  <si>
    <t>08.684.650/0001-05</t>
  </si>
  <si>
    <t>YUNES SERVICOS MEDICOS LTDA</t>
  </si>
  <si>
    <t>08.689.079/0001-11</t>
  </si>
  <si>
    <t>ASSOCIACAO HOSPITAL DO CENTRO</t>
  </si>
  <si>
    <t>08.689.509/0001-03</t>
  </si>
  <si>
    <t>VIDA ASSESSORIA E ASSISTENCIA MEDICA LTDA</t>
  </si>
  <si>
    <t>08.708.426/0001-06</t>
  </si>
  <si>
    <t>JOAO BATISTA PALMA  LTDA</t>
  </si>
  <si>
    <t>08.711.085/0001-28</t>
  </si>
  <si>
    <t>PRONTOCARDIO SERVICOS MEDICOS HOSPITALARES LTDA</t>
  </si>
  <si>
    <t>08.716.441/0001-04</t>
  </si>
  <si>
    <t>CASA DE SAUDE DR FRANCISCO BRASILEIRO LTDA</t>
  </si>
  <si>
    <t>08.718.638/0001-74</t>
  </si>
  <si>
    <t>MASSA FALIDA DE CLINICA MALO CAMPINAS - SERVICOS MEDICOS HOSPITALARES E ODONTOLOGICOS LTDA.</t>
  </si>
  <si>
    <t>08.719.674/0001-52</t>
  </si>
  <si>
    <t>RNSM - ATENDIMENTO MEDICO LTDA</t>
  </si>
  <si>
    <t>08.724.330/0001-31</t>
  </si>
  <si>
    <t>DIPEREZ - SERVICOS MEDICOS LTDA</t>
  </si>
  <si>
    <t>08.731.782/0001-40</t>
  </si>
  <si>
    <t>RODRIGO MATANA SERAFINI &amp; CIA LTDA</t>
  </si>
  <si>
    <t>08.734.329/0001-98</t>
  </si>
  <si>
    <t>HOSPITAL NELSON CHAVES LTDA</t>
  </si>
  <si>
    <t>08.745.941/0001-66</t>
  </si>
  <si>
    <t>TAISHO MEDICINA HOSPITALAR LTDA</t>
  </si>
  <si>
    <t>08.747.682/0001-02</t>
  </si>
  <si>
    <t>CENTRO HOSPITALAR VALINHOS E VINHEDO - SERVICOS MEDICOS S/S LTDA</t>
  </si>
  <si>
    <t>08.751.415/0001-09</t>
  </si>
  <si>
    <t>CLINICA RJ</t>
  </si>
  <si>
    <t>08.752.137/0001-04</t>
  </si>
  <si>
    <t>HOSPITAL RIO LARANJEIRAS LTDA</t>
  </si>
  <si>
    <t>08.753.778/0001-83</t>
  </si>
  <si>
    <t>M P SERVICOS MEDICOS LTDA</t>
  </si>
  <si>
    <t>08.764.116/0001-09</t>
  </si>
  <si>
    <t>CENTRO BRASILEIRO DE MEDICINA AVANCADA LIMITADA EM RECUPERACAO JUDICIAL</t>
  </si>
  <si>
    <t>08.774.559/0001-80</t>
  </si>
  <si>
    <t>CENTRO DE DESENVOLVIMENTO PSICOSSOCIAL LTDA</t>
  </si>
  <si>
    <t>08.776.771/0001-87</t>
  </si>
  <si>
    <t>COMPLEXO HOSPITALAR DA GRANJA VIANA LTDA</t>
  </si>
  <si>
    <t>08.797.521/0001-23</t>
  </si>
  <si>
    <t>J. ALMEIDA FILHO &amp; CIA LTDA</t>
  </si>
  <si>
    <t>08.801.557/0001-33</t>
  </si>
  <si>
    <t>08.810.004/0001-47</t>
  </si>
  <si>
    <t>ASSOCIACAO DE AMPARO A MATERN TIB VALERIANO OLIVEIRA</t>
  </si>
  <si>
    <t>08.811.774/0001-04</t>
  </si>
  <si>
    <t>HOSPITAL NOSSA SENHORA DO O PAULISTA LTDA</t>
  </si>
  <si>
    <t>08.820.840/0001-02</t>
  </si>
  <si>
    <t>CLINICA MAIS SAUDE LTDA</t>
  </si>
  <si>
    <t>08.827.069/0001-03</t>
  </si>
  <si>
    <t>ASSOCIACAO BENEFICENTE COSTA OESTE</t>
  </si>
  <si>
    <t>08.828.617/0001-01</t>
  </si>
  <si>
    <t>ASSOCIACAO DE SAUDE FREDERICO GUILHERME KECHE VIRMOND</t>
  </si>
  <si>
    <t>08.830.721/0001-30</t>
  </si>
  <si>
    <t>INSTITUTO NEUROPSIQUIATRICO DE CAMPINA GRANDE S/S LTDA</t>
  </si>
  <si>
    <t>08.830.982/0001-50</t>
  </si>
  <si>
    <t>CARVALHO E BERGAMASCO - ATENDIMENTO MEDICO LTDA</t>
  </si>
  <si>
    <t>08.831.161/0001-39</t>
  </si>
  <si>
    <t>BOROTTI NEFROLOGIA LTDA.</t>
  </si>
  <si>
    <t>08.833.691/0001-16</t>
  </si>
  <si>
    <t>CLINICA PRONTO SOCORRO INFANTIL E HOSPITAL EM RECUPERACAO JUDICIAL LTDA</t>
  </si>
  <si>
    <t>08.834.137/0001-53</t>
  </si>
  <si>
    <t>08.834.632/0001-62</t>
  </si>
  <si>
    <t>INST CAMPINENSE DE NEUROPSIQUIAT E REAB FUNCIONAL LTDA</t>
  </si>
  <si>
    <t>08.841.421/0001-57</t>
  </si>
  <si>
    <t>08.846.255/0001-81</t>
  </si>
  <si>
    <t>08.848.362/0001-49</t>
  </si>
  <si>
    <t>OXIGENIO HIPERBARICO DE CABO FRIO SERVICOS CLINICOS LTDA</t>
  </si>
  <si>
    <t>08.852.998/0001-64</t>
  </si>
  <si>
    <t>INSTITUTO DE TISIOLOGIA E PNEUMOLOGIA DE C GRANDE LTDA</t>
  </si>
  <si>
    <t>08.863.753/0001-32</t>
  </si>
  <si>
    <t>MORSOLETTO &amp; MORSOLETTO LTDA</t>
  </si>
  <si>
    <t>08.879.949/0001-15</t>
  </si>
  <si>
    <t>J. OLIVEIRA DE QUEIROZ</t>
  </si>
  <si>
    <t>08.883.024/0001-48</t>
  </si>
  <si>
    <t>CASA DE SAUDE E MATERNIDADE FREI GALVAO LTDA</t>
  </si>
  <si>
    <t>08.889.326/0001-23</t>
  </si>
  <si>
    <t>SERV - AMA SERVICOS MEDICOS S/S LTDA</t>
  </si>
  <si>
    <t>08.900.268/0001-91</t>
  </si>
  <si>
    <t>ASSOCIACAO DE PROTECAO A MATE ASSIST A INF DE CAAPORA</t>
  </si>
  <si>
    <t>08.911.792/0001-68</t>
  </si>
  <si>
    <t>CMC - CLINICA MEDICA CASCAVEL LTDA</t>
  </si>
  <si>
    <t>08.920.797/0001-57</t>
  </si>
  <si>
    <t>LEAL SERVICOS EM NEUROCIRURGIA LTDA</t>
  </si>
  <si>
    <t>08.933.321/0001-50</t>
  </si>
  <si>
    <t>URI A. PRYNC FLATO SERVICOS MEDICOS</t>
  </si>
  <si>
    <t>08.949.270/0001-55</t>
  </si>
  <si>
    <t>AMARANTE CLINIC MAO DE OBRA ESPECIALIZADA LTDA</t>
  </si>
  <si>
    <t>08.964.177/0001-10</t>
  </si>
  <si>
    <t>MED-CLIN MEDICINA E SEGURANCA DO TRABALHO LTDA</t>
  </si>
  <si>
    <t>08.987.323/0001-22</t>
  </si>
  <si>
    <t>PRONTO SOCORRO UROLOGICO LTDA</t>
  </si>
  <si>
    <t>09.012.187/0001-18</t>
  </si>
  <si>
    <t>NUTRICLIN NUTRICAO CLINICA LTDA</t>
  </si>
  <si>
    <t>09.013.271/0001-56</t>
  </si>
  <si>
    <t>ASSIST MED HOSPITALAR LTDA</t>
  </si>
  <si>
    <t>09.015.007/0001-51</t>
  </si>
  <si>
    <t>CIREM - CENTRO INTEGRADO DE RADIOLOGIA E ESPECIALIDADES MEDICAS LTDA</t>
  </si>
  <si>
    <t>09.016.455/0001-70</t>
  </si>
  <si>
    <t>SAO FRANCISCO E SANTA CLARA SEVICOS DE SAUDE LTDA</t>
  </si>
  <si>
    <t>09.021.792/0001-55</t>
  </si>
  <si>
    <t>A.C.K.O - SERVICOS MEDICOS LTDA</t>
  </si>
  <si>
    <t>09.031.959/0001-69</t>
  </si>
  <si>
    <t>CLINCARDIO SERVICOS MEDICOS LTDA</t>
  </si>
  <si>
    <t>09.032.953/0001-06</t>
  </si>
  <si>
    <t>PPI SERVICOS MEDICOS ANESTESIOLOGICOS LTDA</t>
  </si>
  <si>
    <t>09.039.744/0001-94</t>
  </si>
  <si>
    <t>FUNDACAO GESTAO HOSPITALAR MARTINIANO FERNANDES - FGH</t>
  </si>
  <si>
    <t>09.042.420/0001-05</t>
  </si>
  <si>
    <t>SOCIEDADE MEDICO HOSPITALAR DE MORRINHOS LTDA</t>
  </si>
  <si>
    <t>09.042.800/0001-40</t>
  </si>
  <si>
    <t>CENTRO DE MEDICINA NEUROLOGICA E DE NEUROCIRURGIA S/S LTDA</t>
  </si>
  <si>
    <t>09.046.632/0001-60</t>
  </si>
  <si>
    <t>SOC DE PROT E ASSISTENCIA A INFANCIA JOAQUIM GAUDENCIO</t>
  </si>
  <si>
    <t>09.050.625/0001-32</t>
  </si>
  <si>
    <t>AO - ACAO ORTOPEDICA SERVICOS MEDICOS</t>
  </si>
  <si>
    <t>09.051.495/0001-52</t>
  </si>
  <si>
    <t>ANGRACOR SERVICOS HOSPITALARES LTDA</t>
  </si>
  <si>
    <t>09.056.851/0001-20</t>
  </si>
  <si>
    <t>INSTITUTO MEDICO CARDIOLOGICO DA BAHIA</t>
  </si>
  <si>
    <t>09.059.054/0001-05</t>
  </si>
  <si>
    <t>EMERGE S/S</t>
  </si>
  <si>
    <t>09.065.918/0001-93</t>
  </si>
  <si>
    <t>CLINICA MEDICA E NUTRICIONAL DE VINHEDO LTDA</t>
  </si>
  <si>
    <t>09.066.659/0001-15</t>
  </si>
  <si>
    <t>JGM PERNAMBUCO SERVICOS MEDICOS SOCIEDADE SIMPLES LTDA</t>
  </si>
  <si>
    <t>09.088.691/0001-00</t>
  </si>
  <si>
    <t>HOSPITAL E MATERNIDADE NOSSA SENHORA DE LOURDES LTDA</t>
  </si>
  <si>
    <t>09.096.181/0001-76</t>
  </si>
  <si>
    <t>INSTITUTO DE PSIQUIATRIA DA PARAIBA LTDA</t>
  </si>
  <si>
    <t>09.096.207/0001-86</t>
  </si>
  <si>
    <t>PRONTO SOCORRO INFANTIL RODRIGUES DE AGUIAR</t>
  </si>
  <si>
    <t>09.114.364/0001-77</t>
  </si>
  <si>
    <t>HOSPITAL INFANTIL DR JOAO SOARES</t>
  </si>
  <si>
    <t>09.116.100/0001-52</t>
  </si>
  <si>
    <t>SFW SERVICOS MEDICOS LTDA</t>
  </si>
  <si>
    <t>09.121.674/0001-19</t>
  </si>
  <si>
    <t>INSTITUTO DE PNEUMOLOGIA DA PARAIBA LTDA</t>
  </si>
  <si>
    <t>09.125.576/0001-50</t>
  </si>
  <si>
    <t>PRONTO SOCORRO CARDIOLOGICO LTDA</t>
  </si>
  <si>
    <t>09.127.333/0001-50</t>
  </si>
  <si>
    <t>AMIP- ASSSINTENCIA MEDICA INFANTIL DA PARAIBA LTDA</t>
  </si>
  <si>
    <t>09.129.222/0001-83</t>
  </si>
  <si>
    <t>09.138.615/0001-53</t>
  </si>
  <si>
    <t>CLINICA DE OLHOS DA AMAZONIA LTDA</t>
  </si>
  <si>
    <t>09.152.345/0001-35</t>
  </si>
  <si>
    <t>FUNDACAO HOSPITALAR DR. MOISES MAGALHAES FREIRE</t>
  </si>
  <si>
    <t>09.168.766/0001-54</t>
  </si>
  <si>
    <t>PRONTO SOCORRO DE FRATURAS SANTA RITA LTDA</t>
  </si>
  <si>
    <t>09.178.568/0001-71</t>
  </si>
  <si>
    <t>INSTITUTO DE ESPECIALIDADES MEDICAS LTDA</t>
  </si>
  <si>
    <t>09.184.217/0001-73</t>
  </si>
  <si>
    <t>LIDER EMERGENCIAS LTDA</t>
  </si>
  <si>
    <t>09.186.369/0001-05</t>
  </si>
  <si>
    <t>POLICLINICA DO RIO VERMELHO LTDA</t>
  </si>
  <si>
    <t>09.194.228/0001-34</t>
  </si>
  <si>
    <t>VP MOURA SERVICOS MEDICOS LTDA</t>
  </si>
  <si>
    <t>09.194.556/0001-30</t>
  </si>
  <si>
    <t>HOSPITAL GERAL DE ESPERANCA LTDA</t>
  </si>
  <si>
    <t>09.196.377/0001-32</t>
  </si>
  <si>
    <t>STELLET &amp; STELLET CLINICA MEDICA LTDA</t>
  </si>
  <si>
    <t>09.196.591/0001-99</t>
  </si>
  <si>
    <t>ASSOCIACAO DE SAUDE DA TRIPLICE FRONTEIRA</t>
  </si>
  <si>
    <t>09.196.671/0001-44</t>
  </si>
  <si>
    <t>NOE RODRIGUES DE HOLANDA</t>
  </si>
  <si>
    <t>09.202.377/0001-06</t>
  </si>
  <si>
    <t>E. GERALDELLO JUNIOR LTDA</t>
  </si>
  <si>
    <t>09.219.138/0001-50</t>
  </si>
  <si>
    <t>UNIMED-RIO EMPREENDIMENTOS MEDICOS E HOSPITALARES LTDA</t>
  </si>
  <si>
    <t>09.219.138/0005-84</t>
  </si>
  <si>
    <t>09.228.954/0001-20</t>
  </si>
  <si>
    <t>GLOBAL VITA MEDICINA AMBULATORIAL LTDA</t>
  </si>
  <si>
    <t>09.229.271/0001-98</t>
  </si>
  <si>
    <t>ORGANIZACAO APARECIDENSE DE TERAPIA INTENSIVA LTDA</t>
  </si>
  <si>
    <t>09.239.906/0001-38</t>
  </si>
  <si>
    <t>PROSFRAG PRONTO SOCORRO DE FRATURA DE GUARABIRA LTDA</t>
  </si>
  <si>
    <t>09.243.050/0001-74</t>
  </si>
  <si>
    <t>HOSPITAL DIA SAMDEL LTDA.</t>
  </si>
  <si>
    <t>09.244.696/0001-76</t>
  </si>
  <si>
    <t>RAPOSO SERVICOS MEDICOS LTDA</t>
  </si>
  <si>
    <t>09.250.028/0001-51</t>
  </si>
  <si>
    <t>HOSPITAL SANTA PAULA LTDA</t>
  </si>
  <si>
    <t>09.262.874/0001-91</t>
  </si>
  <si>
    <t>MATERNIDADE ANA BEZERRA PARAGUAY</t>
  </si>
  <si>
    <t>09.276.585/0001-41</t>
  </si>
  <si>
    <t>CLINICA SANTA LUZIA LTDA</t>
  </si>
  <si>
    <t>09.283.475/0001-07</t>
  </si>
  <si>
    <t>ADRIANO DOS SANTOS SCATENA</t>
  </si>
  <si>
    <t>09.289.992/0001-93</t>
  </si>
  <si>
    <t>HOSPITAL JOAO XXIII LTDA</t>
  </si>
  <si>
    <t>09.302.492/0001-44</t>
  </si>
  <si>
    <t>SARMET DIAGNOSTICOS POR IMAGEM S/S LTDA</t>
  </si>
  <si>
    <t>09.314.039/0001-58</t>
  </si>
  <si>
    <t>IOFAL SERVICOS MEDICOS HOSPITALARES LTDA</t>
  </si>
  <si>
    <t>09.322.826/0001-41</t>
  </si>
  <si>
    <t>GSA ATENDIMENTOS MEDICOS E HOSPITALARES LTDA</t>
  </si>
  <si>
    <t>09.330.515/0001-24</t>
  </si>
  <si>
    <t>09.333.190/0001-33</t>
  </si>
  <si>
    <t>ALVARENGA E ALVARENGA SERVICOS DE SAUDE LTDA</t>
  </si>
  <si>
    <t>09.338.791/0001-39</t>
  </si>
  <si>
    <t>COMPLEXO HOSPITALAR J.S.J LTDA - EM RECUPERACAO JUDICIAL</t>
  </si>
  <si>
    <t>09.338.791/0002-10</t>
  </si>
  <si>
    <t>09.356.784/0001-60</t>
  </si>
  <si>
    <t>CENTRO PARAIBANO DE CIENCIAS ORTOPEDICAS HOSPITAL DIA TOP LTDA</t>
  </si>
  <si>
    <t>09.360.767/0001-04</t>
  </si>
  <si>
    <t>DJACIR DE LIMA FREITASLTDA</t>
  </si>
  <si>
    <t>09.367.238/0001-24</t>
  </si>
  <si>
    <t>NUCLEO DE MEDICINA DA BAHIA LTDA</t>
  </si>
  <si>
    <t>09.379.705/0001-36</t>
  </si>
  <si>
    <t>T. SATO &amp; CIA. LTDA</t>
  </si>
  <si>
    <t>09.382.945/0001-90</t>
  </si>
  <si>
    <t>INSTITUTO DE OFTALMOLOGIA PEDRO DE TOLEDO LTDA</t>
  </si>
  <si>
    <t>09.395.377/0001-61</t>
  </si>
  <si>
    <t>CASA DE SAUDE E MATERNIDADE SANTA RITA E CASSIA LTDA</t>
  </si>
  <si>
    <t>09.398.447/0001-35</t>
  </si>
  <si>
    <t>CLINICA PEDRO CAVALCANTI LTDA</t>
  </si>
  <si>
    <t>09.403.019/0001-53</t>
  </si>
  <si>
    <t>MEDICOS REUNIDOS SERVICOS DE ATENDIMENTO HOSPITALAR LTDA</t>
  </si>
  <si>
    <t>09.408.135/0001-65</t>
  </si>
  <si>
    <t>ATHENAS SAUDE INTEGRADA LTDA</t>
  </si>
  <si>
    <t>09.409.705/0001-31</t>
  </si>
  <si>
    <t>HOSPITAL SAO THIAGO LTDA</t>
  </si>
  <si>
    <t>09.417.742/0001-91</t>
  </si>
  <si>
    <t>PRONTOCLINICA DA CRIANCA LTDA</t>
  </si>
  <si>
    <t>09.432.196/0001-68</t>
  </si>
  <si>
    <t>HOSPITAL DE ORTOPEDIA E FRATURAS LTDA</t>
  </si>
  <si>
    <t>09.434.101/0001-45</t>
  </si>
  <si>
    <t>HOSPITAL E PRONTO SOCORRO INFANTIL SANTA RITA LTDA</t>
  </si>
  <si>
    <t>09.447.989/0001-50</t>
  </si>
  <si>
    <t>RITA F. JANNUZZI</t>
  </si>
  <si>
    <t>09.459.368/0001-97</t>
  </si>
  <si>
    <t>JAQUELINE DE AZEVEDO ELIAS &amp; CIA LTDA</t>
  </si>
  <si>
    <t>09.462.367/0001-00</t>
  </si>
  <si>
    <t>CLINICA MATERNO INFANTIL SANTA LUCIA LTDA</t>
  </si>
  <si>
    <t>09.477.468/0001-46</t>
  </si>
  <si>
    <t>LTL - SERVICOS MEDICOS LTDA</t>
  </si>
  <si>
    <t>09.498.086/0001-07</t>
  </si>
  <si>
    <t>HEALTH CARE DO BRASIL LTDA</t>
  </si>
  <si>
    <t>09.501.043/0001-25</t>
  </si>
  <si>
    <t>CLINICA ESPERANCA LTDA</t>
  </si>
  <si>
    <t>09.522.483/0001-69</t>
  </si>
  <si>
    <t>SOCIEDADE MEDICO CIRURGICO DESEMBARGADOR HERMES PARAHYBA LTDA</t>
  </si>
  <si>
    <t>09.525.136/0001-90</t>
  </si>
  <si>
    <t>MEDSERVICE PARA SERVICOS MEDICOS LTDA</t>
  </si>
  <si>
    <t>09.540.855/0001-80</t>
  </si>
  <si>
    <t>AZIMUTI SERVICOS MEDICOS LTDA</t>
  </si>
  <si>
    <t>09.544.269/0001-03</t>
  </si>
  <si>
    <t>ORTO DERMA CLINICA ORTOPEDIA E DERMATOLOGIA LTDA</t>
  </si>
  <si>
    <t>09.549.061/0002-68</t>
  </si>
  <si>
    <t>GAMP - GRUPO DE APOIO A MEDICINA PREVENTIVA E  A SAUDE PUBLICA</t>
  </si>
  <si>
    <t>09.549.061/0003-49</t>
  </si>
  <si>
    <t>09.571.930/0001-70</t>
  </si>
  <si>
    <t>GOLGHETTO &amp; GOLGHETTO LTDA</t>
  </si>
  <si>
    <t>09.573.832/0001-71</t>
  </si>
  <si>
    <t>KLEBER MICHAEL PEREIRA</t>
  </si>
  <si>
    <t>09.578.217/0001-58</t>
  </si>
  <si>
    <t>HOSPITAL NORTE D 'OR DE CASCADURA S.A</t>
  </si>
  <si>
    <t>09.582.605/0001-02</t>
  </si>
  <si>
    <t>CLINICA MEDICA FREITAS LTDA</t>
  </si>
  <si>
    <t>09.605.240/0001-94</t>
  </si>
  <si>
    <t>BATALHA SERVICOS MEDICOS LTDA</t>
  </si>
  <si>
    <t>09.624.762/0001-33</t>
  </si>
  <si>
    <t>CENTRO MEDICO CURITIBA LTDA.</t>
  </si>
  <si>
    <t>09.631.764/0001-50</t>
  </si>
  <si>
    <t>ESPECIALISTAS EM GESTAO MEDICA LTDA</t>
  </si>
  <si>
    <t>09.644.357/0001-87</t>
  </si>
  <si>
    <t>MEDPED-MEDICINA PEDIATRICA LTDA</t>
  </si>
  <si>
    <t>09.652.823/0001-76</t>
  </si>
  <si>
    <t>INSTITUTO BRASIL SAUDE</t>
  </si>
  <si>
    <t>09.655.813/0001-94</t>
  </si>
  <si>
    <t>HOSPITAL SCALLA LTDA</t>
  </si>
  <si>
    <t>09.674.719/0001-82</t>
  </si>
  <si>
    <t>P. C. DE ALMEIDA</t>
  </si>
  <si>
    <t>09.686.645/0001-02</t>
  </si>
  <si>
    <t>PAULO HOMERO DA COSTA NANNI</t>
  </si>
  <si>
    <t>09.734.237/0001-70</t>
  </si>
  <si>
    <t>AIDA DE ANDRADE LIMA RABELLO - FALIDO</t>
  </si>
  <si>
    <t>09.767.633/0001-02</t>
  </si>
  <si>
    <t>FUNDACAO MANOEL DA SILVA ALMEIDA</t>
  </si>
  <si>
    <t>09.778.077/0001-61</t>
  </si>
  <si>
    <t>CASA DE SAUDE E MATERNIDADEJOAO ALFREDO LTDA</t>
  </si>
  <si>
    <t>09.817.414/0001-82</t>
  </si>
  <si>
    <t>PEDIATRAS REUNIDOS SS LTDA</t>
  </si>
  <si>
    <t>09.830.209/0001-57</t>
  </si>
  <si>
    <t>CLINICA DE REPOUSO NOSSA SENHORA DE FATIMA LTDA</t>
  </si>
  <si>
    <t>09.866.294/0001-03</t>
  </si>
  <si>
    <t>09.930.330/0001-50</t>
  </si>
  <si>
    <t>CASA DE SAUDE E MATERNIDADE SAO SEBASTIAO LTDA - EM RECUPERACAO JUDICIAL</t>
  </si>
  <si>
    <t>09.934.399/0001-52</t>
  </si>
  <si>
    <t>EMPRESA HOSPITALAR SAMARITANO LTDA</t>
  </si>
  <si>
    <t>09.936.865/0001-39</t>
  </si>
  <si>
    <t>HOSPITAL GERAL DE URGENCIA LTDA</t>
  </si>
  <si>
    <t>10.072.296/0004-52</t>
  </si>
  <si>
    <t>10.075.232/0001-62</t>
  </si>
  <si>
    <t>INSTITUTO PERNAMBUCANO DE ASSISTENCIA E SAUDE</t>
  </si>
  <si>
    <t>10.075.232/0003-24</t>
  </si>
  <si>
    <t>10.140.324/0001-89</t>
  </si>
  <si>
    <t>CIED - CENTRO DE IMAGEM ELIZABETE DANTAS LTDA</t>
  </si>
  <si>
    <t>10.197.502/0001-08</t>
  </si>
  <si>
    <t>CLINICA PSIQUIATRICA DR MAIA LTDA</t>
  </si>
  <si>
    <t>10.208.473/0001-32</t>
  </si>
  <si>
    <t>INSTITUTO DE TERAPIA INTENSIVA DE PALMAS LTDA</t>
  </si>
  <si>
    <t>10.212.325/0001-91</t>
  </si>
  <si>
    <t>ASB SERVICOS DE ANESTESIOLOGIA LTDA</t>
  </si>
  <si>
    <t>10.239.361/0001-49</t>
  </si>
  <si>
    <t>A &amp; K PRESTACAO DE SERVICO EM SAUDE LTDA</t>
  </si>
  <si>
    <t>10.248.599/0001-30</t>
  </si>
  <si>
    <t>CASA DE SAUDE E MATERN N SENHORA DO P SOCORRO LTDA</t>
  </si>
  <si>
    <t>10.256.283/0001-90</t>
  </si>
  <si>
    <t>AMITI - ASSISTENCIA MEDICA EM TERAPIA INTENSIVA LTDA</t>
  </si>
  <si>
    <t>10.262.241/0001-62</t>
  </si>
  <si>
    <t>JDN MEDICAL GROUP LTDA</t>
  </si>
  <si>
    <t>10.268.666/0001-89</t>
  </si>
  <si>
    <t>MR SERVICOS MEDICOS LTDA</t>
  </si>
  <si>
    <t>10.273.692/0001-03</t>
  </si>
  <si>
    <t>R. NESPOLI &amp; CIA. LTDA</t>
  </si>
  <si>
    <t>10.280.543/0001-63</t>
  </si>
  <si>
    <t>10.296.235/0001-26</t>
  </si>
  <si>
    <t>CCS ASSISTENCIA MEDICA LTDA</t>
  </si>
  <si>
    <t>10.316.395/0001-90</t>
  </si>
  <si>
    <t>VALEMED SAUDE LTDA</t>
  </si>
  <si>
    <t>10.325.478/0001-45</t>
  </si>
  <si>
    <t>VICENTE OLAVO NIGRO</t>
  </si>
  <si>
    <t>10.334.519/0001-60</t>
  </si>
  <si>
    <t>CRISTIANE M. A. FAGUNDES SERVICOS MEDICOS LTDA</t>
  </si>
  <si>
    <t>10.338.960/0001-10</t>
  </si>
  <si>
    <t>PRONATIS MEDICA CIRURGICA LTDA</t>
  </si>
  <si>
    <t>10.339.851/0001-17</t>
  </si>
  <si>
    <t>CLINEPE CLINICA DE ESPECIALIDADE DE PEDREIRAS LTDA</t>
  </si>
  <si>
    <t>10.348.274/0001-20</t>
  </si>
  <si>
    <t>P G DOS SANTOS SERVICOS HOSPITALARES</t>
  </si>
  <si>
    <t>10.353.695/0001-49</t>
  </si>
  <si>
    <t>CARDOSO E GODOI SERVICOS MEDICOS LTDA.</t>
  </si>
  <si>
    <t>10.358.629/0001-61</t>
  </si>
  <si>
    <t>E V DE BRITO SERVICOS MEDICOS</t>
  </si>
  <si>
    <t>10.360.906/0001-70</t>
  </si>
  <si>
    <t>JAMES ROGERIO PICCOLI ROCHA</t>
  </si>
  <si>
    <t>10.366.767/0001-92</t>
  </si>
  <si>
    <t>MEDBAHIA SERVICOS MEDICOS SOCIEDADE SIMPLES LTDA</t>
  </si>
  <si>
    <t>10.369.045/0001-91</t>
  </si>
  <si>
    <t>CARDIANGIO SERVICOS MEDICOS LTDA</t>
  </si>
  <si>
    <t>10.386.208/0001-44</t>
  </si>
  <si>
    <t>IDEFI - CLINICA MEDICA E HOSPITALAR LTDA</t>
  </si>
  <si>
    <t>10.412.763/0001-01</t>
  </si>
  <si>
    <t>SALUTAR - ASSISTENCIA E GESTAO EM SAUDE - SOCIEDADE SIMPLES LTDA</t>
  </si>
  <si>
    <t>10.413.234/0001-14</t>
  </si>
  <si>
    <t>ORGANIZACAO SAUDE SUSTENTAVEL</t>
  </si>
  <si>
    <t>10.418.223/0001-27</t>
  </si>
  <si>
    <t>HO - HOSPITAL DO OLHO LTDA.</t>
  </si>
  <si>
    <t>10.421.142/0001-86</t>
  </si>
  <si>
    <t>CEARA SERVICOS DE URGENCIAS E EMERGENCIAS MEDICAS LTDA</t>
  </si>
  <si>
    <t>10.422.931/0001-31</t>
  </si>
  <si>
    <t>CLINICA MANENGE LTDA</t>
  </si>
  <si>
    <t>10.431.716/0001-05</t>
  </si>
  <si>
    <t>SOCIEDADE CIVIL HOSPITAL GERAL DO JABOATAO</t>
  </si>
  <si>
    <t>10.436.979/0001-07</t>
  </si>
  <si>
    <t>FUNDACAO HOSPITALAR DE SAUDE</t>
  </si>
  <si>
    <t>10.455.350/0001-04</t>
  </si>
  <si>
    <t>PRONTO CLINICA OFTALMOLOGICA LTDA</t>
  </si>
  <si>
    <t>10.461.879/0001-22</t>
  </si>
  <si>
    <t>CLINICA DE OLHOS HELENITA TEIXEIRA S/S LTDA</t>
  </si>
  <si>
    <t>10.466.799/0001-60</t>
  </si>
  <si>
    <t>L &amp; V - SERVICO MEDICO LTDA</t>
  </si>
  <si>
    <t>10.472.252/0001-77</t>
  </si>
  <si>
    <t>INSTITUTO DE TERAPIA INTENSIVA DO TOCANTINS LTDA</t>
  </si>
  <si>
    <t>10.487.263/0001-20</t>
  </si>
  <si>
    <t>M C MARINS DIAGNOSTICO LTDA</t>
  </si>
  <si>
    <t>10.495.413/0001-48</t>
  </si>
  <si>
    <t>CLIMED CLINICA MEDICA E MEDICINA OCUPACIONAL SS LTDA</t>
  </si>
  <si>
    <t>10.498.663/0001-31</t>
  </si>
  <si>
    <t>SAUDE CENTER HOSPITAL E MATERNIDADE LTDA</t>
  </si>
  <si>
    <t>10.501.222/0001-41</t>
  </si>
  <si>
    <t>J DELFINO NETO</t>
  </si>
  <si>
    <t>10.504.843/0001-89</t>
  </si>
  <si>
    <t>CASA DE SAUDE E MATERNIDADE DE LIMOEIRO LTDA</t>
  </si>
  <si>
    <t>10.530.850/0001-55</t>
  </si>
  <si>
    <t>MHA SERVICOS DE SAUDE LTDA</t>
  </si>
  <si>
    <t>10.543.007/0001-03</t>
  </si>
  <si>
    <t>CASA DE SAUDE E MATERNIDADE DR GRIMAURO FRAGA LTDA</t>
  </si>
  <si>
    <t>10.557.127/0001-60</t>
  </si>
  <si>
    <t>RANGEL SERVICOS EM SAUDE E EDUCACAO CONTINUADA LTDA</t>
  </si>
  <si>
    <t>10.562.740/0001-75</t>
  </si>
  <si>
    <t>DASHEN SERVICOS MEDICOS LIMITADA</t>
  </si>
  <si>
    <t>10.564.590/0001-39</t>
  </si>
  <si>
    <t>PRONTO ATENDIMENTO SAO JOSE</t>
  </si>
  <si>
    <t>10.565.127/0001-01</t>
  </si>
  <si>
    <t>MARQUES CAMPOS SERVICOS MEDICOS LTDA.</t>
  </si>
  <si>
    <t>10.571.511/0001-17</t>
  </si>
  <si>
    <t>UNICORDIS URGENCIAS CARDIOLOGICAS LTDA.</t>
  </si>
  <si>
    <t>10.580.736/0001-30</t>
  </si>
  <si>
    <t>PLASTIKA' S - CLINICA DE CIRURGIA PLASTICA E QUEIMADOS DE PERNAMBUCO</t>
  </si>
  <si>
    <t>10.583.920/0001-33</t>
  </si>
  <si>
    <t>HOSPITAL DO TRICENTENARIO</t>
  </si>
  <si>
    <t>10.604.083/0001-81</t>
  </si>
  <si>
    <t>MONTE SINAI EMPREENDIMENTOS MEDICO - HOSPITALARES E EPI LTDA</t>
  </si>
  <si>
    <t>10.606.936/0001-14</t>
  </si>
  <si>
    <t>PROVENCE GESTORA DE SERVICOS LTDA</t>
  </si>
  <si>
    <t>10.621.620/0001-00</t>
  </si>
  <si>
    <t>DAVID DE CARVALHO LOPES &amp; CIA LTDA</t>
  </si>
  <si>
    <t>10.623.179/0001-97</t>
  </si>
  <si>
    <t>HOSPITAL HCC DE ARIQUEMES LTDA</t>
  </si>
  <si>
    <t>10.623.536/0001-17</t>
  </si>
  <si>
    <t>CENTRO HOSPITALAR MENINO JESUS (CHMJ)</t>
  </si>
  <si>
    <t>10.623.593/0001-04</t>
  </si>
  <si>
    <t>CASA DE SAUDE E MATERNIDADE SANTA ROSA</t>
  </si>
  <si>
    <t>10.648.327/0001-28</t>
  </si>
  <si>
    <t>HOSPITAL GERAL DE PAUDALHO LIMITADA</t>
  </si>
  <si>
    <t>10.648.872/0001-14</t>
  </si>
  <si>
    <t>L &amp; S SAUDE LTDA</t>
  </si>
  <si>
    <t>10.651.340/0001-36</t>
  </si>
  <si>
    <t>CLIMEN CLINICA MENDONCA S/S LTDA</t>
  </si>
  <si>
    <t>10.660.736/0001-40</t>
  </si>
  <si>
    <t>SOCIEDADE HOSPITALAR SAO JOSE LIMITADA</t>
  </si>
  <si>
    <t>10.661.759/0001-79</t>
  </si>
  <si>
    <t>HOSPITAL PSIQUIATRICO DO PAULISTA S A</t>
  </si>
  <si>
    <t>10.661.785/0001-05</t>
  </si>
  <si>
    <t>GARRO SERVICOS MEDICOS LTDA</t>
  </si>
  <si>
    <t>10.667.636/0001-45</t>
  </si>
  <si>
    <t>SEP SERVICOS DE PEDIATRIA LTDA</t>
  </si>
  <si>
    <t>10.671.877/0001-68</t>
  </si>
  <si>
    <t>GASTRUM - SERVICOS MEDICOS LTDA</t>
  </si>
  <si>
    <t>10.678.106/0001-00</t>
  </si>
  <si>
    <t>NEO PED ASSISTENCIA MEDICA LTDA</t>
  </si>
  <si>
    <t>10.681.421/0001-89</t>
  </si>
  <si>
    <t>CEZAR LADEIRA MACEDO JUNIOR</t>
  </si>
  <si>
    <t>10.707.690/0001-77</t>
  </si>
  <si>
    <t>EXON UTI SERVICOS MEDICOS LTDA</t>
  </si>
  <si>
    <t>10.708.832/0001-10</t>
  </si>
  <si>
    <t>ORTOTRAUMA LTDA</t>
  </si>
  <si>
    <t>10.718.646/0001-62</t>
  </si>
  <si>
    <t>DEFESA PRE SAUDE LTDA</t>
  </si>
  <si>
    <t>10.731.492/0001-49</t>
  </si>
  <si>
    <t>COOPE COOPERATIVA DOS PROFISSIONAIS DE SAUDE</t>
  </si>
  <si>
    <t>10.733.769/0001-72</t>
  </si>
  <si>
    <t>LBB SERVICOS MEDICOS LTDA</t>
  </si>
  <si>
    <t>10.734.840/0001-31</t>
  </si>
  <si>
    <t>WP SERVICOS MEDICOS LTDA</t>
  </si>
  <si>
    <t>10.739.462/0001-89</t>
  </si>
  <si>
    <t>EDUARDO PEREIRA DOS SANTOS SERVICOS MEDICOS LTDA</t>
  </si>
  <si>
    <t>10.757.819/0001-51</t>
  </si>
  <si>
    <t>CAMELO NUNES SERVICOS MEDICOS LTDA</t>
  </si>
  <si>
    <t>10.762.052/0001-59</t>
  </si>
  <si>
    <t>FUNDACAO HOSPITALAR REGIONAL PEDRO VIANA DA COSTA</t>
  </si>
  <si>
    <t>10.767.731/0001-10</t>
  </si>
  <si>
    <t>R R MED CENTRO MEDICO LTDA</t>
  </si>
  <si>
    <t>10.781.490/0001-64</t>
  </si>
  <si>
    <t>HOSPITAL JORGE DE MEDEIROS LTDA</t>
  </si>
  <si>
    <t>10.800.112/0001-80</t>
  </si>
  <si>
    <t>EXCELLENCE SAUDE PRESTADORA DE SERVICOS LTDA.</t>
  </si>
  <si>
    <t>10.810.148/0001-45</t>
  </si>
  <si>
    <t>SAO BENTO PRESTADORA DE SERVICOS MEDICOS LTDA.</t>
  </si>
  <si>
    <t>10.816.113/0001-13</t>
  </si>
  <si>
    <t>RAMIRO SEMPERTEGUI &amp; CIA LTDA</t>
  </si>
  <si>
    <t>10.819.345/0001-25</t>
  </si>
  <si>
    <t>RAMS MALULY SERVICOS MEDICOS LTDA</t>
  </si>
  <si>
    <t>10.821.964/0001-54</t>
  </si>
  <si>
    <t>CLINICA MEDICA DE MASTOLOGIA VICTOR ROCHA LTDA.</t>
  </si>
  <si>
    <t>10.846.245/0001-98</t>
  </si>
  <si>
    <t>PLASTICLINICA ELE E ELA LTDA</t>
  </si>
  <si>
    <t>10.847.115/0001-70</t>
  </si>
  <si>
    <t>GEST - SAUDE - GESTAO E SERVICOS DE SAUDE LTDA</t>
  </si>
  <si>
    <t>10.853.893/0001-71</t>
  </si>
  <si>
    <t>CLINICA SANTA PAULA LTDA</t>
  </si>
  <si>
    <t>10.855.413/0001-01</t>
  </si>
  <si>
    <t>UYEKITA SERVICOS MEDICOS LTDA</t>
  </si>
  <si>
    <t>10.859.403/0001-44</t>
  </si>
  <si>
    <t>CLINICA MEDICA E CIRURGICA DO NORDESTE LTDA CLINOR</t>
  </si>
  <si>
    <t>10.859.403/0002-25</t>
  </si>
  <si>
    <t>10.859.403/0003-06</t>
  </si>
  <si>
    <t>10.860.583/0001-84</t>
  </si>
  <si>
    <t>ORGANIZACAO HOSPITALAR DR DOMINGOS SAVIO LTDA</t>
  </si>
  <si>
    <t>10.860.583/0002-65</t>
  </si>
  <si>
    <t>10.867.687/0001-10</t>
  </si>
  <si>
    <t>CLINICA ORTOPEDICA E TRAUMATOLOGICA DE NATAL LTDA</t>
  </si>
  <si>
    <t>10.870.392/0001-01</t>
  </si>
  <si>
    <t>INSTITUTO JUNG CASA DE REPOUSO</t>
  </si>
  <si>
    <t>10.873.590/0001-10</t>
  </si>
  <si>
    <t>HOSCA - HOSPITAL NOSSA SENHORA DA CONCEICAO LTDA</t>
  </si>
  <si>
    <t>10.882.132/0001-48</t>
  </si>
  <si>
    <t>CLINICA PSIQUIATRICA SANTO ANTONIO LTDA</t>
  </si>
  <si>
    <t>10.882.369/0001-29</t>
  </si>
  <si>
    <t>UROFISIO ASSOCIADOS E ASSISTENCIA MEDICA LTDA</t>
  </si>
  <si>
    <t>10.886.026/0001-32</t>
  </si>
  <si>
    <t>INSTITUTO DA CRIANCA DE ALAGOAS LTDA</t>
  </si>
  <si>
    <t>10.887.236/0001-45</t>
  </si>
  <si>
    <t>CORTES E CORTES LTDA</t>
  </si>
  <si>
    <t>10.892.164/0001-24</t>
  </si>
  <si>
    <t>REAL HOSPITAL PORTUGUES DE BENEFICENCIA EM PERNAMBUCO</t>
  </si>
  <si>
    <t>10.894.988/0001-33</t>
  </si>
  <si>
    <t>SOCIEDADE PERNAMBUCANA DE COMBATE AO CANCER</t>
  </si>
  <si>
    <t>10.896.769/0001-93</t>
  </si>
  <si>
    <t>HOSPITAL E MATERNIDADE SANTA MARIA LTDA</t>
  </si>
  <si>
    <t>10.901.848/0001-45</t>
  </si>
  <si>
    <t>BSA SAUDE S.A. - EM LIQUIDACAO</t>
  </si>
  <si>
    <t>10.905.094/0001-00</t>
  </si>
  <si>
    <t>CEHOSP - CENTRAL DE EMERGENCIA HOSPITALAR LTDA</t>
  </si>
  <si>
    <t>10.909.997/0001-50</t>
  </si>
  <si>
    <t>MEDICAL DOCTORS SERVICOS MEDICOS LTDA</t>
  </si>
  <si>
    <t>10.930.600/0006-17</t>
  </si>
  <si>
    <t>SEMEPE SERVICO MEDICO DE PERNAMBUCO LTDA - FALIDO</t>
  </si>
  <si>
    <t>10.930.600/0007-06</t>
  </si>
  <si>
    <t>10.930.600/0009-60</t>
  </si>
  <si>
    <t>10.930.600/0012-65</t>
  </si>
  <si>
    <t>10.936.057/0001-50</t>
  </si>
  <si>
    <t>DIMAS DEMOCH SERVICOS MEDICOS LTDA</t>
  </si>
  <si>
    <t>10.937.856/0001-41</t>
  </si>
  <si>
    <t>CEO - CENTRO DE EXCELENCIA EM OFTALMOLOGIA DR JOAO AUGUSTO LTDA</t>
  </si>
  <si>
    <t>10.941.664/0001-09</t>
  </si>
  <si>
    <t>SERVICO DE ASSISTENCIA MEDICA EMPRESARIAL LTDA - MASSA FALIDA</t>
  </si>
  <si>
    <t>10.954.288/0001-97</t>
  </si>
  <si>
    <t>P CESAR EVANGELISTA BONFIM CONSULTORIO MEDICO</t>
  </si>
  <si>
    <t>10.957.678/0001-10</t>
  </si>
  <si>
    <t>CLINICA BRASIL LTDA</t>
  </si>
  <si>
    <t>10.965.597/0001-62</t>
  </si>
  <si>
    <t>INTENSICARE UTI - HOSPITAL DA BAHIA LTDA.</t>
  </si>
  <si>
    <t>10.977.376/0001-04</t>
  </si>
  <si>
    <t>GUIBER SERVICOS MEDICOS LTDA</t>
  </si>
  <si>
    <t>10.977.577/0001-01</t>
  </si>
  <si>
    <t>PRONTOCOR HOSPITAL DO CORACAO LTDA</t>
  </si>
  <si>
    <t>10.983.148/0001-47</t>
  </si>
  <si>
    <t>W PRIMO SERVICOS MEDICOS S/S LTDA</t>
  </si>
  <si>
    <t>10.988.301/0001-29</t>
  </si>
  <si>
    <t>10.992.824/0001-49</t>
  </si>
  <si>
    <t>CLIMEGESI CLINICA MEDICA GERAL DE SIMOES LTDA</t>
  </si>
  <si>
    <t>11.006.293/0001-30</t>
  </si>
  <si>
    <t>HOSPITAL SAO DOMINGOS LTDA.</t>
  </si>
  <si>
    <t>11.008.752/0001-15</t>
  </si>
  <si>
    <t>CLINICA ORTOPEDICA DE ACIDENTADOS LTDA</t>
  </si>
  <si>
    <t>11.015.716/0001-89</t>
  </si>
  <si>
    <t>CASA DE SAUDE E MATERNIDADE DE ALDEIAS ALTAS LTDA</t>
  </si>
  <si>
    <t>11.016.508/0001-02</t>
  </si>
  <si>
    <t>AFONSO BARROS &amp; CIA LTDA</t>
  </si>
  <si>
    <t>11.018.397/0001-65</t>
  </si>
  <si>
    <t>INSTITUTO DE NEUROCIRURGIA E NEUROLORGIA DO RECIFE LTDA</t>
  </si>
  <si>
    <t>11.018.397/0002-46</t>
  </si>
  <si>
    <t>11.037.080/0001-76</t>
  </si>
  <si>
    <t>LORA &amp; SERPA SERVICOS MEDICOS LTDA</t>
  </si>
  <si>
    <t>11.038.586/0001-08</t>
  </si>
  <si>
    <t>CLINICA ODONTOLOGICA CENTRAL DO DENTE LTDA</t>
  </si>
  <si>
    <t>11.041.243/0001-94</t>
  </si>
  <si>
    <t>SIMEA - SOCIEDADE INTEGRADA MEDICA DO AMAZONAS LTDA</t>
  </si>
  <si>
    <t>11.070.264/0001-38</t>
  </si>
  <si>
    <t>CIRURCLIM SERVICOS MEDICOS LTDA</t>
  </si>
  <si>
    <t>11.096.423/0001-73</t>
  </si>
  <si>
    <t>HOSPITAL BAIA SUL S/A</t>
  </si>
  <si>
    <t>11.102.452/0001-09</t>
  </si>
  <si>
    <t>AMPLA MEDICAL SERVICOS LTDA</t>
  </si>
  <si>
    <t>11.120.797/0001-87</t>
  </si>
  <si>
    <t>CEMUB CENTRO MEDICO DE URGENCIA DE BOA VIAGEM LTDA</t>
  </si>
  <si>
    <t>11.122.801/0001-46</t>
  </si>
  <si>
    <t>CENTRO ORTOPEDICO DO NORDESTE LTDA</t>
  </si>
  <si>
    <t>11.186.988/0001-41</t>
  </si>
  <si>
    <t>CENTRO HOSPITALAR CASA FORTE LTDA</t>
  </si>
  <si>
    <t>11.198.350/0001-20</t>
  </si>
  <si>
    <t>HOSPITAL E MATERNIDADE 13 DE MAIO VILA ROMANA S/A</t>
  </si>
  <si>
    <t>11.208.837/0001-47</t>
  </si>
  <si>
    <t>SERVIMED SERVICOS MEDICOS LTDA</t>
  </si>
  <si>
    <t>11.211.380/0001-20</t>
  </si>
  <si>
    <t>CENTRO HOSPITALAR SANTA TEREZINHA LTDA</t>
  </si>
  <si>
    <t>11.221.481/0001-81</t>
  </si>
  <si>
    <t>B.F. GASPAR NOGUEIRA</t>
  </si>
  <si>
    <t>11.223.236/0001-03</t>
  </si>
  <si>
    <t>JARDIM &amp; BERNARDES SERVICOS MEDICOS LTDA</t>
  </si>
  <si>
    <t>11.249.109/0001-83</t>
  </si>
  <si>
    <t>SAMEVISA SOC DE ASSIST MEDICA DA VITORIA DE ST ANTAO</t>
  </si>
  <si>
    <t>11.269.408/0001-80</t>
  </si>
  <si>
    <t>MARINELLI SOCIEDADE MEDICA S/S</t>
  </si>
  <si>
    <t>11.324.474/0001-05</t>
  </si>
  <si>
    <t>HOSPITAL IMACULADA LTDA</t>
  </si>
  <si>
    <t>11.348.972/0001-98</t>
  </si>
  <si>
    <t>MEGA GERENCIAMENTO E TRANSPORTES ESPECIALIZADOS LTDA</t>
  </si>
  <si>
    <t>11.350.809/0001-60</t>
  </si>
  <si>
    <t>GALDEANO &amp; BARRETO LTDA</t>
  </si>
  <si>
    <t>11.351.301/0001-86</t>
  </si>
  <si>
    <t>PRONTO SOCORRO SAO FRANCISCO LTDA</t>
  </si>
  <si>
    <t>11.367.141/0001-63</t>
  </si>
  <si>
    <t>FARIAS BATISTA &amp; CIA LTDA</t>
  </si>
  <si>
    <t>11.396.568/0001-90</t>
  </si>
  <si>
    <t>J K S MACHADO &amp; CIA LTDA</t>
  </si>
  <si>
    <t>11.400.323/0001-99</t>
  </si>
  <si>
    <t>CLINICA MEDICA, ODONTOLOGICA , DE ANALISES LABORATORIAIS &amp; SERVICOS MULTIPLOS DE SAUDE S/S LTDA</t>
  </si>
  <si>
    <t>11.401.814/0001-54</t>
  </si>
  <si>
    <t>PREVENT COR SERVICOS MEDICOS LTDA</t>
  </si>
  <si>
    <t>11.402.669/0001-26</t>
  </si>
  <si>
    <t>11.403.094/0001-66</t>
  </si>
  <si>
    <t>CASA DE SAUDE SANTA EFIGENIA LTDA - EM RECUPERACAO JUDICIAL</t>
  </si>
  <si>
    <t>11.412.252/0001-44</t>
  </si>
  <si>
    <t>F &amp; S SERVICOS MEDICOS S/S</t>
  </si>
  <si>
    <t>11.434.341/0001-91</t>
  </si>
  <si>
    <t>CLINICA MEDICA SALES &amp; MACEDO S/S LTDA</t>
  </si>
  <si>
    <t>11.445.625/0001-83</t>
  </si>
  <si>
    <t>SORT SERVICOS DE ORTOPEDIA E TRAUMATOLOGIA LTDA</t>
  </si>
  <si>
    <t>11.454.123/0001-19</t>
  </si>
  <si>
    <t>CLINASA - CLINICAS INTEGRADAS DAS ASAS SUL E NORTE LTDA</t>
  </si>
  <si>
    <t>11.454.231/0001-91</t>
  </si>
  <si>
    <t>SOARES &amp; CARNEVALE SERVICOS MEDICOS LTDA</t>
  </si>
  <si>
    <t>11.457.056/0001-96</t>
  </si>
  <si>
    <t>OCTAVIANO &amp; CIA LTDA</t>
  </si>
  <si>
    <t>11.457.473/0001-39</t>
  </si>
  <si>
    <t>ASSOCIACAO BRASILEIRA DE PREVENCAO A CEGUEIRA E REABILITACAO VISUAL - ABPCRV</t>
  </si>
  <si>
    <t>11.465.823/0001-09</t>
  </si>
  <si>
    <t>SAMH-SERVICOS DE ASSISTENCIA MEDICO HOSPITALAR LTDA</t>
  </si>
  <si>
    <t>11.470.358/0001-02</t>
  </si>
  <si>
    <t>CENTRO HOSPITALAR SAO FRANCISCO LTDA</t>
  </si>
  <si>
    <t>11.470.366/0001-40</t>
  </si>
  <si>
    <t>PRONTOPED PRONTO SOCORRO PEDIATRICO LTDA</t>
  </si>
  <si>
    <t>11.470.964/0001-10</t>
  </si>
  <si>
    <t>CURAR - SERVICOS MEDICOS LTDA</t>
  </si>
  <si>
    <t>11.471.539/0001-45</t>
  </si>
  <si>
    <t>CLIMERPE CLIN DE MEDICINA FISC E REAB DE PETROLINA LTDA</t>
  </si>
  <si>
    <t>11.473.378/0001-29</t>
  </si>
  <si>
    <t>CENTRO DE NEUROLOGIA E CARDIOLOGIA DO SAO FRANCISCO LTDA</t>
  </si>
  <si>
    <t>11.473.948/0001-80</t>
  </si>
  <si>
    <t>MR CLINICAS LTDA</t>
  </si>
  <si>
    <t>11.474.293/0001-65</t>
  </si>
  <si>
    <t>INSTITUTO DE DOENCAS RENAIS S C LTDA</t>
  </si>
  <si>
    <t>11.475.547/0001-60</t>
  </si>
  <si>
    <t>POLICLINICA GETULIO VARGAS LTDA</t>
  </si>
  <si>
    <t>11.475.568/0001-85</t>
  </si>
  <si>
    <t>CARLINHOS OLCZEWSKI &amp; CIA LTDA</t>
  </si>
  <si>
    <t>11.479.938/0001-52</t>
  </si>
  <si>
    <t>POLICLINICA SANTA CLARA LTDA</t>
  </si>
  <si>
    <t>11.499.721/0001-04</t>
  </si>
  <si>
    <t>GIABARDO SERVICOS MEDICOS LTDA</t>
  </si>
  <si>
    <t>11.506.379/0001-22</t>
  </si>
  <si>
    <t>DIAMANEST - SERVICOS ANESTESIOLOGICOS LTDA</t>
  </si>
  <si>
    <t>11.509.468/0001-22</t>
  </si>
  <si>
    <t>HOSPITAL LOTTY IRIS LTDA</t>
  </si>
  <si>
    <t>11.512.158/0001-67</t>
  </si>
  <si>
    <t>HOPE U.T.I. LTDA</t>
  </si>
  <si>
    <t>11.524.994/0001-61</t>
  </si>
  <si>
    <t>HDIA CENTRO DE ATENDIMENTO MEDICO HOSPITALAR LTDA</t>
  </si>
  <si>
    <t>11.532.785/0001-60</t>
  </si>
  <si>
    <t>CLINICA RADIOLOGICA MANOEL MEDEIROS LTDA</t>
  </si>
  <si>
    <t>11.548.237/0001-28</t>
  </si>
  <si>
    <t>CLINICA PAULISTA LTDA</t>
  </si>
  <si>
    <t>11.548.872/0001-05</t>
  </si>
  <si>
    <t>SOCIEDADE HOSPITALAR SOUZA ARAGAO LTDA</t>
  </si>
  <si>
    <t>11.565.220/0001-89</t>
  </si>
  <si>
    <t>NOVO NASCER COMPLEXO HOSPITALAR PSIQUIATRICO LTDA</t>
  </si>
  <si>
    <t>11.573.137/0001-51</t>
  </si>
  <si>
    <t>ELAINE APARECIDA SOARES DA COSTA</t>
  </si>
  <si>
    <t>11.603.526/0001-82</t>
  </si>
  <si>
    <t>RICARDO PEREIRA ARAUJO</t>
  </si>
  <si>
    <t>11.609.940/0001-07</t>
  </si>
  <si>
    <t>P. B. TAVARES ASSISTENCIA MEDICA LTDA.</t>
  </si>
  <si>
    <t>11.632.122/0001-17</t>
  </si>
  <si>
    <t>LIGA PROTECAO A MATERNIDADE E A INFANCIA DE BOM JARDIM</t>
  </si>
  <si>
    <t>11.638.194/0001-71</t>
  </si>
  <si>
    <t>CENTRO DE DOENCAS TROPICAIS LTDA</t>
  </si>
  <si>
    <t>11.653.458/0001-66</t>
  </si>
  <si>
    <t>CENOR CENTRO DE OLHOS DO RECIFE LTDA</t>
  </si>
  <si>
    <t>11.656.354/0001-05</t>
  </si>
  <si>
    <t>CLIMEFI CENTRO MEDICO LTDA</t>
  </si>
  <si>
    <t>11.683.042/0001-90</t>
  </si>
  <si>
    <t>UNIAO BENEFICENTE DOS TRABALHADORES DO MORENO</t>
  </si>
  <si>
    <t>11.686.351/0001-14</t>
  </si>
  <si>
    <t>REPORT &amp; TECH CONSULTORIA MEDICA LTDA</t>
  </si>
  <si>
    <t>11.689.748/0001-60</t>
  </si>
  <si>
    <t>ASSOCIACAO VALE DO CURACA</t>
  </si>
  <si>
    <t>11.703.004/0001-52</t>
  </si>
  <si>
    <t>URO-PROCTO.COM SERVICOS MEDICOS LTDA</t>
  </si>
  <si>
    <t>11.703.761/0001-26</t>
  </si>
  <si>
    <t>MARIO NUNES</t>
  </si>
  <si>
    <t>11.705.795/0001-50</t>
  </si>
  <si>
    <t>HOSPITAL GERAL DE CAMARAGIBE LTDA</t>
  </si>
  <si>
    <t>11.709.205/0001-67</t>
  </si>
  <si>
    <t>GURGEL E MORETTI S/S LTDA</t>
  </si>
  <si>
    <t>11.719.614/0001-44</t>
  </si>
  <si>
    <t>JOSE ALVES DE CARVALHO NUNES</t>
  </si>
  <si>
    <t>11.731.031/0001-39</t>
  </si>
  <si>
    <t>JOSE EVANGELISTA FILHO</t>
  </si>
  <si>
    <t>11.771.393/0001-53</t>
  </si>
  <si>
    <t>ORTHOS MED SERVICOS DE SAUDE LTDA</t>
  </si>
  <si>
    <t>11.779.314/0001-50</t>
  </si>
  <si>
    <t>HOSPITAL SAO JUDAS TADEU LTDA</t>
  </si>
  <si>
    <t>11.785.662/0001-30</t>
  </si>
  <si>
    <t>DUMARCO CONTAS MEDICAS LTDA.</t>
  </si>
  <si>
    <t>11.809.644/0001-41</t>
  </si>
  <si>
    <t>H T CABRAL &amp; CIA LTDA</t>
  </si>
  <si>
    <t>11.812.443/0001-01</t>
  </si>
  <si>
    <t>INSTITUTO JOAO FERREIRA LIMA</t>
  </si>
  <si>
    <t>11.840.346/0001-14</t>
  </si>
  <si>
    <t>PRADO &amp; OLIVEIRA S/S LTDA</t>
  </si>
  <si>
    <t>11.858.570/0001-33</t>
  </si>
  <si>
    <t>11.866.365/0001-10</t>
  </si>
  <si>
    <t>CENTRO HOSPITALAR SANTA MARIA</t>
  </si>
  <si>
    <t>11.867.413/0001-94</t>
  </si>
  <si>
    <t>SOCIEDADE MEDICA DA VITORIA DE SANTO ANTAO</t>
  </si>
  <si>
    <t>11.867.413/0002-75</t>
  </si>
  <si>
    <t>11.873.821/0001-59</t>
  </si>
  <si>
    <t>UTI SERVICOS MEDICOS LTDA</t>
  </si>
  <si>
    <t>11.914.215/0001-34</t>
  </si>
  <si>
    <t>CENTRO HOSPITALAR MANOEL ANDRE LTDA</t>
  </si>
  <si>
    <t>11.926.300/0001-12</t>
  </si>
  <si>
    <t>HOSPITAL GERAL FILANTROPICO DE VERTENTES</t>
  </si>
  <si>
    <t>11.947.082/0001-00</t>
  </si>
  <si>
    <t>CLINICA SANTA IZABEL LTDA</t>
  </si>
  <si>
    <t>11.956.945/0001-06</t>
  </si>
  <si>
    <t>URONIT - SERVICOS MEDICOS LTDA</t>
  </si>
  <si>
    <t>11.999.106/0001-67</t>
  </si>
  <si>
    <t>PAES E COUTINHO ASSESSORIA E CONSULTORIA LTDA</t>
  </si>
  <si>
    <t>12.020.942/0001-10</t>
  </si>
  <si>
    <t>CENTRO DE REABILITACAO CARBONEL LTDA</t>
  </si>
  <si>
    <t>12.028.775/0001-54</t>
  </si>
  <si>
    <t>CASA DE SAUDE NOSSA SENHORA DA PENHA LTDA</t>
  </si>
  <si>
    <t>12.034.546/0001-42</t>
  </si>
  <si>
    <t>NLT - SERVICOS MEDICOS S/S LTDA</t>
  </si>
  <si>
    <t>12.047.965/0001-19</t>
  </si>
  <si>
    <t>CLINICA MEDICA CIRURGICA DE CARPINA</t>
  </si>
  <si>
    <t>12.052.940/0001-03</t>
  </si>
  <si>
    <t>PRONTO BABY LTDA</t>
  </si>
  <si>
    <t>12.055.307/0001-79</t>
  </si>
  <si>
    <t>CLINICA DE DOENCAS DO APARELHO RESPIRATORIO S/C</t>
  </si>
  <si>
    <t>12.073.011/0001-80</t>
  </si>
  <si>
    <t>INSTITUTO TECNOLOGICO DE AVALIACAO DO CORACAO SS</t>
  </si>
  <si>
    <t>12.077.756/0001-18</t>
  </si>
  <si>
    <t>J R DOURADO &amp; CIA LTDA</t>
  </si>
  <si>
    <t>12.082.389/0001-40</t>
  </si>
  <si>
    <t>SCA DIAGNOSTICO POR IMAGEM LTDA</t>
  </si>
  <si>
    <t>12.096.400/0001-21</t>
  </si>
  <si>
    <t>TALMIR ROSA &amp; CIA LIMITADA</t>
  </si>
  <si>
    <t>12.102.685/0001-66</t>
  </si>
  <si>
    <t>DEBORA BORTOLI LTDA</t>
  </si>
  <si>
    <t>12.107.399/0001-93</t>
  </si>
  <si>
    <t>HBD SERVICOS MEDICOS LTDA</t>
  </si>
  <si>
    <t>12.113.903/0001-68</t>
  </si>
  <si>
    <t>CLAITON ROBERTO MAIA</t>
  </si>
  <si>
    <t>12.150.660/0001-38</t>
  </si>
  <si>
    <t>DOUGLAS S GOMES</t>
  </si>
  <si>
    <t>12.156.837/0001-03</t>
  </si>
  <si>
    <t>MEIOS DE PROMOCAO DE SAUDE LTDA</t>
  </si>
  <si>
    <t>12.158.614/0001-85</t>
  </si>
  <si>
    <t>HOSPITAL SANTA NEUSA LTDA</t>
  </si>
  <si>
    <t>12.171.534/0001-60</t>
  </si>
  <si>
    <t>CASA DE SAUDE E MATERNIDADE AFRA BARBOSA LTDA</t>
  </si>
  <si>
    <t>12.181.990/0001-90</t>
  </si>
  <si>
    <t>RCA SOLUCOES EM SAUDE LTDA</t>
  </si>
  <si>
    <t>12.184.640/0001-88</t>
  </si>
  <si>
    <t>DIPRO CENTRAL DE DIAGNOSTICO S/S LTDA</t>
  </si>
  <si>
    <t>12.186.367/0001-20</t>
  </si>
  <si>
    <t>HOSPITAL ORTOPEDICO DE MACEIO</t>
  </si>
  <si>
    <t>12.204.236/0001-29</t>
  </si>
  <si>
    <t>SAIPI - SOCIEDADE PIAUIENSE DE ANESTESIA E INALOTERAPIA SS</t>
  </si>
  <si>
    <t>12.204.681/0001-99</t>
  </si>
  <si>
    <t>CLINICA PEDRIATRICA DO PIAUI LTDA</t>
  </si>
  <si>
    <t>12.220.255/0001-49</t>
  </si>
  <si>
    <t>HOSPITAL POPULAR BIO VIDAS LTDA</t>
  </si>
  <si>
    <t>12.234.519/0001-13</t>
  </si>
  <si>
    <t>MEDICINA INTENSIVA SERVICOS MEDICOS LTDA</t>
  </si>
  <si>
    <t>12.240.627/0001-07</t>
  </si>
  <si>
    <t>SG SERVICOS MEDICOS LTDA.</t>
  </si>
  <si>
    <t>12.261.068/0001-03</t>
  </si>
  <si>
    <t>SERVICOS MEDICOS IPIACU LTDA</t>
  </si>
  <si>
    <t>12.272.795/0001-76</t>
  </si>
  <si>
    <t>ORGANIZACAO HOSPITALAR ALAGOANA LTDA</t>
  </si>
  <si>
    <t>12.281.933/0001-83</t>
  </si>
  <si>
    <t>PER CORE DIAGNOSTICOS CARDIOLOGICOS S/S</t>
  </si>
  <si>
    <t>12.285.020/0001-35</t>
  </si>
  <si>
    <t>SERVICO DE HEMODINAMICA E CARDIOLOGIA INTERVENCIONISTA DR NILTON CARLOS SPINOLA MACHADO LTDA</t>
  </si>
  <si>
    <t>12.291.290/0001-59</t>
  </si>
  <si>
    <t>FUNDACAO HOSPITAL DA AGRO INDUSTRIA DO ACUCAR E DO ALCOOL DE ALAGOAS</t>
  </si>
  <si>
    <t>12.291.423/0001-97</t>
  </si>
  <si>
    <t>CLINICA INFANTIL DE MACEIO SOCIEDADE CIVIL LTDA</t>
  </si>
  <si>
    <t>12.292.678/0001-74</t>
  </si>
  <si>
    <t>CASA DE SAUDE SANTA LUCIA LTDA</t>
  </si>
  <si>
    <t>12.302.808/0001-02</t>
  </si>
  <si>
    <t>CLINICA INFATIL SANTA MARIA GORETTE</t>
  </si>
  <si>
    <t>12.303.269/0001-26</t>
  </si>
  <si>
    <t>ORGANIZACAO MEDICO HOSPITALAR DE ALAGOAS ORGAMEDAL</t>
  </si>
  <si>
    <t>12.304.275/0001-06</t>
  </si>
  <si>
    <t>CLINICA SANTA TEREZINHA S/S LTDA</t>
  </si>
  <si>
    <t>12.307.187/0001-50</t>
  </si>
  <si>
    <t>SANTA CASA DE MISERICORDIA DE MACEIO</t>
  </si>
  <si>
    <t>12.310.579/0001-78</t>
  </si>
  <si>
    <t>LIGA ALAGOANA CONTRA A TUBERCULOSE</t>
  </si>
  <si>
    <t>12.314.720/0001-00</t>
  </si>
  <si>
    <t>CLINICA INFANTIL SANTA MARIA SOCIEDADE SIMPLES LTDA</t>
  </si>
  <si>
    <t>12.329.214/0001-95</t>
  </si>
  <si>
    <t>BAIMA SIMAO SERVICOS MEDICOS E ENFERMAGEM LTDA</t>
  </si>
  <si>
    <t>12.361.267/0001-93</t>
  </si>
  <si>
    <t>ULTRA SOM SERVICOS MEDICOS S.A.</t>
  </si>
  <si>
    <t>12.361.267/0002-74</t>
  </si>
  <si>
    <t>12.361.267/0009-40</t>
  </si>
  <si>
    <t>12.361.267/0029-94</t>
  </si>
  <si>
    <t>12.383.618/0001-67</t>
  </si>
  <si>
    <t>HOSPITAL PESTALOZZI UNIAO</t>
  </si>
  <si>
    <t>12.412.954/0001-90</t>
  </si>
  <si>
    <t>FERNANDO ANTONIO DUTRA E SILVA</t>
  </si>
  <si>
    <t>12.438.077/0001-27</t>
  </si>
  <si>
    <t>ASSOCIACAO HOSPITALAR BENEFICENTE REDENTORENSE</t>
  </si>
  <si>
    <t>12.442.737/0004-96</t>
  </si>
  <si>
    <t>UNIMED MACEIO COOPERATIVA DE TRABALHO MEDICO</t>
  </si>
  <si>
    <t>12.472.733/0001-08</t>
  </si>
  <si>
    <t>MED MAR EMERGENCIAS LTDA</t>
  </si>
  <si>
    <t>12.505.164/0001-50</t>
  </si>
  <si>
    <t>MEDGROUP BUSCH SERVICOS MEDICOS LTDA</t>
  </si>
  <si>
    <t>12.509.238/0001-26</t>
  </si>
  <si>
    <t>ASSOCIACAO BENEFICENTE DE PALMEIRA DOS INDIOS</t>
  </si>
  <si>
    <t>12.509.891/0001-95</t>
  </si>
  <si>
    <t>HES HOSPITAL DE ESPECIALIDADES DA SAUDE LTDA</t>
  </si>
  <si>
    <t>12.530.184/0001-80</t>
  </si>
  <si>
    <t>CASA DE SAUDE SAO MATEUS LTDA</t>
  </si>
  <si>
    <t>12.536.546/0001-40</t>
  </si>
  <si>
    <t>SERMEC SERV DE CLINICA E DIAGNOST CARDIOLOGICOS LTDA</t>
  </si>
  <si>
    <t>12.554.597/0001-03</t>
  </si>
  <si>
    <t>MEGES MEDICINA EMPRESARIAL E GESTAO EM SAUDE LTDA</t>
  </si>
  <si>
    <t>12.561.510/0001-17</t>
  </si>
  <si>
    <t>HOSPITAL GERAL DE SAO MATEUS LTDA</t>
  </si>
  <si>
    <t>12.570.156/0001-97</t>
  </si>
  <si>
    <t>GAM GRUPO DE ASSISTENCIA MEDICA S/S LTDA</t>
  </si>
  <si>
    <t>12.572.091/0001-19</t>
  </si>
  <si>
    <t>AMP - ATENDIMENTO MEDICO PSIQUIATRICO LTDA</t>
  </si>
  <si>
    <t>12.575.502/0001-20</t>
  </si>
  <si>
    <t>HOSPITAL NOSSA SRA DE LOURDES E MATERN DR ARMANDO LAGES</t>
  </si>
  <si>
    <t>12.593.627/0001-82</t>
  </si>
  <si>
    <t>HORDUS SERVICOS MEDICOS E HOSPITALARES LTDA</t>
  </si>
  <si>
    <t>12.597.155/0001-36</t>
  </si>
  <si>
    <t>G &amp; O SERVICOS MEDICOS ASSOCIADOS</t>
  </si>
  <si>
    <t>12.598.555/0001-66</t>
  </si>
  <si>
    <t>ALPHACARE ADMINISTRACAO E SERVICOS MEDICOS LTDA</t>
  </si>
  <si>
    <t>12.623.062/0001-39</t>
  </si>
  <si>
    <t>PULMONAR CLINICA DE PNEUMOLOGIA E CIRURG TORACICA LTDA</t>
  </si>
  <si>
    <t>12.654.335/0001-02</t>
  </si>
  <si>
    <t>UCINE MC 10 SERVICOS MEDICOS LTDA</t>
  </si>
  <si>
    <t>12.659.447/0001-56</t>
  </si>
  <si>
    <t>CLINICA SAO JOAO LTDA S/C</t>
  </si>
  <si>
    <t>12.672.079/0001-86</t>
  </si>
  <si>
    <t>GLITZKE &amp; LIMA SERVICOS MEDICOS LTDA</t>
  </si>
  <si>
    <t>12.722.995/0001-83</t>
  </si>
  <si>
    <t>G.P. DE MENDONCA &amp; FILHO LTDA</t>
  </si>
  <si>
    <t>12.756.478/0001-25</t>
  </si>
  <si>
    <t>ALTHEA - CLINICA DE APOIO AO PACIENTE CRONICO LTDA.</t>
  </si>
  <si>
    <t>12.771.026/0001-12</t>
  </si>
  <si>
    <t>4N - NEUROSCIENCES PRODUTOS E SERVICOS EM SAUDE LTDA</t>
  </si>
  <si>
    <t>12.805.396/0001-23</t>
  </si>
  <si>
    <t>CLINICA DE REPOUSO REIS MAGOS LTDA</t>
  </si>
  <si>
    <t>12.817.701/0001-05</t>
  </si>
  <si>
    <t>CRUZ VERMELHA BRASILEIRA - FILIAL DO MUNICIPIO DE BARRA DO PIRAI</t>
  </si>
  <si>
    <t>12.825.491/0001-99</t>
  </si>
  <si>
    <t>CEDRAZ OLIVEIRA FONSECA SERVICOS MEDICOS E PSICOLOGICOS LIMITADA</t>
  </si>
  <si>
    <t>12.838.109/0001-81</t>
  </si>
  <si>
    <t>INSTITUTO MULTI SAUDE LTDA</t>
  </si>
  <si>
    <t>12.848.037/0001-53</t>
  </si>
  <si>
    <t>CEOCLIN-CLINICA MEDICA S/S LTDA</t>
  </si>
  <si>
    <t>12.915.209/0001-64</t>
  </si>
  <si>
    <t>ALVARO L. B. VARELLA ASSISTENCIA MEDICA LTDA</t>
  </si>
  <si>
    <t>12.916.616/0001-96</t>
  </si>
  <si>
    <t>KANALI SAUDE INTEGRADA LTDA</t>
  </si>
  <si>
    <t>12.968.353/0001-69</t>
  </si>
  <si>
    <t>ORTOPEDIA TRES RIOS LTDA</t>
  </si>
  <si>
    <t>13.009.667/0001-05</t>
  </si>
  <si>
    <t>HOSPITAL DE OLHOS ELCLIN LTDA</t>
  </si>
  <si>
    <t>13.016.092/0001-40</t>
  </si>
  <si>
    <t>SOCIEDADE ANONIMA HOSPITAL ALIANCA</t>
  </si>
  <si>
    <t>13.016.332/0001-06</t>
  </si>
  <si>
    <t>FUNDACAO DE BENEFICENCIA HOSPITAL DE CIRURGIA</t>
  </si>
  <si>
    <t>13.016.621/0001-05</t>
  </si>
  <si>
    <t>HOSPITAL SAO JOSE</t>
  </si>
  <si>
    <t>13.025.354/0001-32</t>
  </si>
  <si>
    <t>FUNDACAO HOSPITALAR SAO FRANCISCO DE ASSIS - FHSFA</t>
  </si>
  <si>
    <t>13.025.507/0001-41</t>
  </si>
  <si>
    <t>ASSOCIACAO ARACAJUANA DE BENEFICENCIA</t>
  </si>
  <si>
    <t>13.030.481/0001-20</t>
  </si>
  <si>
    <t>CASA DE SAUDE SANTA MARIA LTDA</t>
  </si>
  <si>
    <t>13.036.835/0001-43</t>
  </si>
  <si>
    <t>IMFA- INSTITUTO MEDICO FRANCISCO DE ASSIS LTDA</t>
  </si>
  <si>
    <t>13.056.940/0001-44</t>
  </si>
  <si>
    <t>SOMED SOCORROS MEDICOS LTDA</t>
  </si>
  <si>
    <t>13.098.041/0001-04</t>
  </si>
  <si>
    <t>HOSPITAL SAO LUIZ GONZAGA</t>
  </si>
  <si>
    <t>13.140.406/0001-11</t>
  </si>
  <si>
    <t>STEFANNI SERVICOS MEDICOS LTDA</t>
  </si>
  <si>
    <t>13.146.397/0001-76</t>
  </si>
  <si>
    <t>FABIANO BERGSON OLIVEIRA LIMA</t>
  </si>
  <si>
    <t>13.151.235/0001-26</t>
  </si>
  <si>
    <t>CLINICA MEDICA MILANEZI LTDA</t>
  </si>
  <si>
    <t>13.170.477/0001-67</t>
  </si>
  <si>
    <t>ASSISTENCIA MEDICA INTEGRADA DE SERGIPE LTDA</t>
  </si>
  <si>
    <t>13.175.690/0001-61</t>
  </si>
  <si>
    <t>HOSPITAL RENASCENCA SA</t>
  </si>
  <si>
    <t>13.191.253/0001-31</t>
  </si>
  <si>
    <t>HOSPITAL E MATERNIDADE EVANGELICO DE MATO GROSSO LTDA</t>
  </si>
  <si>
    <t>13.204.203/0001-41</t>
  </si>
  <si>
    <t>MAURO MATHIAS VARGAS</t>
  </si>
  <si>
    <t>13.220.470/0001-02</t>
  </si>
  <si>
    <t>HOSPITAL SANTA CLARA LTDA.</t>
  </si>
  <si>
    <t>13.227.038/0001-43</t>
  </si>
  <si>
    <t>SANTA CASA DE MISERICORDIA</t>
  </si>
  <si>
    <t>13.229.778/0001-19</t>
  </si>
  <si>
    <t>SOCIEDADE ASSISTENCIAL E BENEFICENTE DE IBITIARA - SABI</t>
  </si>
  <si>
    <t>13.231.055/0001-54</t>
  </si>
  <si>
    <t>ASSOCIACAO VARZEANOVENSE DE ASSISTENCIA</t>
  </si>
  <si>
    <t>13.236.591/0001-42</t>
  </si>
  <si>
    <t>HOSPITAL CAMEL LTDA</t>
  </si>
  <si>
    <t>13.237.656/0001-74</t>
  </si>
  <si>
    <t>HOSPITAL E CLINICA SAO ROQUE LTDA</t>
  </si>
  <si>
    <t>13.258.637/0001-24</t>
  </si>
  <si>
    <t>13.282.274/0001-62</t>
  </si>
  <si>
    <t>HOSPITAL UNIVIDA LTDA</t>
  </si>
  <si>
    <t>13.284.872/0001-70</t>
  </si>
  <si>
    <t>IBR INSTITUTO BRANDAO DE REABILITACAO LTDA</t>
  </si>
  <si>
    <t>13.296.018/0001-24</t>
  </si>
  <si>
    <t>INSTITUTO DE ASSISTENCIA VALE DO UNA</t>
  </si>
  <si>
    <t>13.320.422/0001-96</t>
  </si>
  <si>
    <t>SANTA CARMEM SERVICOS MEDICOS LTDA</t>
  </si>
  <si>
    <t>13.325.152/0001-06</t>
  </si>
  <si>
    <t>MEDICINA INTERNA SERVICOS MEDICOS LTDA</t>
  </si>
  <si>
    <t>13.346.572/0001-79</t>
  </si>
  <si>
    <t>ANDRE LUIS SOCIEDADE CIVIL LTDA</t>
  </si>
  <si>
    <t>13.360.098/0001-30</t>
  </si>
  <si>
    <t>ONCOCENTRO FORMOSA SERVICOS MEDICOS LTDA</t>
  </si>
  <si>
    <t>13.374.301/0001-27</t>
  </si>
  <si>
    <t>HOSPITAL SAO VICENTE DE PAULO</t>
  </si>
  <si>
    <t>13.396.200/0001-57</t>
  </si>
  <si>
    <t>NB MED LTDA</t>
  </si>
  <si>
    <t>13.434.477/0001-27</t>
  </si>
  <si>
    <t>BENICIO CUNHA CAVALCANTI</t>
  </si>
  <si>
    <t>13.437.845/0001-90</t>
  </si>
  <si>
    <t>ZILZO L. EVANGELISTA</t>
  </si>
  <si>
    <t>13.441.320/0001-29</t>
  </si>
  <si>
    <t>FRAGOMED SERVICOS MEDICOS LTDA</t>
  </si>
  <si>
    <t>13.446.268/0001-01</t>
  </si>
  <si>
    <t>PAULO ALEXANDRE CALDAS</t>
  </si>
  <si>
    <t>13.453.481/0001-32</t>
  </si>
  <si>
    <t>MARIM SERVICOS MEDICOS S/S LTDA</t>
  </si>
  <si>
    <t>13.459.478/0001-26</t>
  </si>
  <si>
    <t>ABREU SERVICOS MEDICOS LTDA</t>
  </si>
  <si>
    <t>13.466.928/0001-08</t>
  </si>
  <si>
    <t>SANTA IZABEL HOSPITAIS LTDA</t>
  </si>
  <si>
    <t>13.468.548/0001-02</t>
  </si>
  <si>
    <t>ENG.MED. ENGENHARIA MEDICINA E SEGURANCA DO TRABALHO LTDA ME</t>
  </si>
  <si>
    <t>13.504.395/0001-01</t>
  </si>
  <si>
    <t>CLINICA ORTOPEDICA E TRAUMATOLOGICA ASSISTENCIAL LTDA</t>
  </si>
  <si>
    <t>13.510.285/0001-52</t>
  </si>
  <si>
    <t>PLANTAO MEDICO SERVICOS MEDICOS LTDA</t>
  </si>
  <si>
    <t>13.512.797/0001-58</t>
  </si>
  <si>
    <t>LUCIANO BRAGA</t>
  </si>
  <si>
    <t>13.527.064/0001-97</t>
  </si>
  <si>
    <t>CLIMEDE CLINICAS MEDICO CIRURGICAS ESPECIALIZADAS</t>
  </si>
  <si>
    <t>13.527.406/0001-79</t>
  </si>
  <si>
    <t>J. OLIVEIRA DE QUEIROZ SERVICOS MEDICOS LTDA</t>
  </si>
  <si>
    <t>13.534.359/0001-90</t>
  </si>
  <si>
    <t>CLISUR CLIN SUBURBANA E DE URGENCIA LTDA</t>
  </si>
  <si>
    <t>13.534.771/0001-00</t>
  </si>
  <si>
    <t>PROBABY CLINICA INFANTIL E URGENCIAS S/S</t>
  </si>
  <si>
    <t>13.534.935/0001-08</t>
  </si>
  <si>
    <t>MEDICOS ASSOCIADOS AVILA, PINHEIRO &amp; PONTES SERVICOS MEDICOS E DIAGNOSTICOS LTDA</t>
  </si>
  <si>
    <t>13.562.665/0001-30</t>
  </si>
  <si>
    <t>HOSPITAL DAS CLINICAS DE EUNAPOLIS LTDA</t>
  </si>
  <si>
    <t>13.578.200/0001-78</t>
  </si>
  <si>
    <t>MEDCARE CONSULTORIA E SERVICOS HOSPITALARES LTDA</t>
  </si>
  <si>
    <t>13.583.422/0001-89</t>
  </si>
  <si>
    <t>SANDES &amp; SANDES LTDA</t>
  </si>
  <si>
    <t>13.596.650/0001-93</t>
  </si>
  <si>
    <t>P&amp;P SOLUCOES EM IMAGEM CORPORAL LTDA</t>
  </si>
  <si>
    <t>13.603.360/0001-20</t>
  </si>
  <si>
    <t>SAO MARCOS EMPREENDIMENTOS HOSPITALARES S A</t>
  </si>
  <si>
    <t>13.624.792/0001-17</t>
  </si>
  <si>
    <t>PROCEMED - PROCEDIMENTOS MEDICOS LTDA</t>
  </si>
  <si>
    <t>13.648.439/0001-77</t>
  </si>
  <si>
    <t>MEDICON SERVICOS MEDICOS LTDA</t>
  </si>
  <si>
    <t>13.651.716/0001-09</t>
  </si>
  <si>
    <t>HOSPITAL SERVIR - SERVICOS MEDICOS ESPECIALIZADOS LTDA</t>
  </si>
  <si>
    <t>13.671.086/0001-26</t>
  </si>
  <si>
    <t>HOSPITAL MATTER-DEI LTDA</t>
  </si>
  <si>
    <t>13.671.217/0001-75</t>
  </si>
  <si>
    <t>FERREIRA DE FARIAS HOSPITAL PSIQUIATRICO LTDA</t>
  </si>
  <si>
    <t>13.680.236/0001-68</t>
  </si>
  <si>
    <t>PROMATER PRONTO SOCORRO E MATERNIDADE GUANAMBI S/C LTDA</t>
  </si>
  <si>
    <t>13.696.457/0001-24</t>
  </si>
  <si>
    <t>SOUZA SERVICOS DE SAUDE LTDA</t>
  </si>
  <si>
    <t>13.701.214/0001-37</t>
  </si>
  <si>
    <t>FUNDACAO HOSPITALAR DE IBIRATAIA</t>
  </si>
  <si>
    <t>13.707.761/0001-20</t>
  </si>
  <si>
    <t>GOBAHAP SERVICOS MEDICOS LTDA</t>
  </si>
  <si>
    <t>13.714.738/0001-62</t>
  </si>
  <si>
    <t>APED ASSISTENCIS PEDIATRICA LTDA</t>
  </si>
  <si>
    <t>13.723.061/0001-29</t>
  </si>
  <si>
    <t>ANDRE LUIZ DA SILVA FONSECA LTDA</t>
  </si>
  <si>
    <t>13.742.051/0001-30</t>
  </si>
  <si>
    <t>ASSOCIACAO BENEFICENTE DE ITAJUIPE</t>
  </si>
  <si>
    <t>13.743.568/0001-44</t>
  </si>
  <si>
    <t>MED MELO LTDA</t>
  </si>
  <si>
    <t>13.752.936/0001-10</t>
  </si>
  <si>
    <t>FUNDACAO HOSPITAL E MATERNIDADE DE ITORORO</t>
  </si>
  <si>
    <t>13.761.374/0001-71</t>
  </si>
  <si>
    <t>SOCIEDADE BRASILEIRA DE AMPARO A SAUDE LTDA</t>
  </si>
  <si>
    <t>13.761.812/0001-00</t>
  </si>
  <si>
    <t>CLINICA SANTA CLARA SERVICOS EM MEDICINA LTDA</t>
  </si>
  <si>
    <t>13.779.707/0002-70</t>
  </si>
  <si>
    <t>CLIMERCAL CLINICA MEDICA DA REGIAO CAC E LABOLTDA</t>
  </si>
  <si>
    <t>13.785.215/0001-07</t>
  </si>
  <si>
    <t>MARQUES E CRUZ SERVICOS MEDICOS LTDA</t>
  </si>
  <si>
    <t>13.792.965/0001-06</t>
  </si>
  <si>
    <t>COOPERATIVA DOS MEDICOS ANESTESIOLOGISTAS DA BAHIA</t>
  </si>
  <si>
    <t>13.808.126/0001-39</t>
  </si>
  <si>
    <t>SANTA CASA SEM FRONTEIRAS</t>
  </si>
  <si>
    <t>13.808.803/0001-19</t>
  </si>
  <si>
    <t>PROMEDICA PATRIMONIAL S A PROPAT</t>
  </si>
  <si>
    <t>13.818.208/0001-64</t>
  </si>
  <si>
    <t>CASA DE SAUDE SANTO ANTONIO LTDA</t>
  </si>
  <si>
    <t>13.824.560/0001-02</t>
  </si>
  <si>
    <t>SANTA CASA DE MISERICORDIA DE OLIVEIRA DOS CAMPINHOS - INSV - INSTITUTO DE SAUDE NOSSA SENHORA DA VITORIA</t>
  </si>
  <si>
    <t>13.851.108/0001-30</t>
  </si>
  <si>
    <t>SOMED - SERVICOS MEDICOS LTDA</t>
  </si>
  <si>
    <t>13.858.154/0001-60</t>
  </si>
  <si>
    <t>SOCIEDADE MEDICA ASSISTENCIAL DE IGUAI</t>
  </si>
  <si>
    <t>13.865.084/0001-78</t>
  </si>
  <si>
    <t>CUPE CLINICA E URGENCIA PEDIATRICA LTDA</t>
  </si>
  <si>
    <t>13.878.782/0001-08</t>
  </si>
  <si>
    <t>DANIELA R.G.RIGHI</t>
  </si>
  <si>
    <t>13.889.506/0001-45</t>
  </si>
  <si>
    <t>CASTRO E LOPES LTDA</t>
  </si>
  <si>
    <t>13.892.280/0001-31</t>
  </si>
  <si>
    <t>MK SERVICOS MEDICOS LTDA</t>
  </si>
  <si>
    <t>13.901.966/0001-41</t>
  </si>
  <si>
    <t>MARCOS DE SOUZA CAMARGO GUAREI</t>
  </si>
  <si>
    <t>13.908.231/0001-40</t>
  </si>
  <si>
    <t>SOCIEDADE BENEFICENTE E AMPARO SOCIAL DE POCOES</t>
  </si>
  <si>
    <t>13.914.874/0001-04</t>
  </si>
  <si>
    <t>SO BABY CLINICA INFANTIL E URGENCIAS LTDA</t>
  </si>
  <si>
    <t>13.924.584/0001-33</t>
  </si>
  <si>
    <t>IRMANDADE DA SANTA CASA DE MISERICORDIA DE COARACI</t>
  </si>
  <si>
    <t>13.926.639/0001-44</t>
  </si>
  <si>
    <t>MONTE TABOR CENTRO ITALO BRASILEIRO DE PROM SANITARIA</t>
  </si>
  <si>
    <t>13.952.064/0001-34</t>
  </si>
  <si>
    <t>CARDIO PULMONAR DA BAHIA S.A</t>
  </si>
  <si>
    <t>13.952.964/0001-81</t>
  </si>
  <si>
    <t>CLIVAS CLINICA VASCULAR ARACUAI LTDA</t>
  </si>
  <si>
    <t>13.969.621/0001-20</t>
  </si>
  <si>
    <t>HOSPITAL E CLINICA SAO MATHEUS LTDA</t>
  </si>
  <si>
    <t>13.971.890/0001-20</t>
  </si>
  <si>
    <t>SOTE - SERVICO DE ORTOPEDIA E TRAUMATOLOGIA ESPECIALIZADA LTDA</t>
  </si>
  <si>
    <t>14.006.472/0001-66</t>
  </si>
  <si>
    <t>SANTA CASA DE MISERICORDIA DE CRUZ DAS ALMAS</t>
  </si>
  <si>
    <t>14.008.208/0001-61</t>
  </si>
  <si>
    <t>CLINICA SANTA BARBARA ULTRAPED LTDA</t>
  </si>
  <si>
    <t>14.014.096/0001-51</t>
  </si>
  <si>
    <t>PRONTO CLINICA SAO LUCAS LTDA</t>
  </si>
  <si>
    <t>14.040.742/0001-55</t>
  </si>
  <si>
    <t>S.E.A SERVICOS MEDICOS LTDA</t>
  </si>
  <si>
    <t>14.055.954/0001-06</t>
  </si>
  <si>
    <t>BASE EMERGENCIAIS LTDA</t>
  </si>
  <si>
    <t>14.057.376/0001-47</t>
  </si>
  <si>
    <t>CLINICA ROUMIE LTDA</t>
  </si>
  <si>
    <t>14.064.216/0001-25</t>
  </si>
  <si>
    <t>ALMEIDA LOPES SERVICOS MEDICOS S C LTDA</t>
  </si>
  <si>
    <t>14.116.250/0001-04</t>
  </si>
  <si>
    <t>CIA DA REPRESENTACAO E SERVICOS MEDICOS LTDA</t>
  </si>
  <si>
    <t>14.118.830/0001-22</t>
  </si>
  <si>
    <t>CLIRCA CLINICA DE REABILITACAO DE CAMACARI SOCIEDADE SIMPLES LTDA</t>
  </si>
  <si>
    <t>14.119.341/0001-95</t>
  </si>
  <si>
    <t>ASSOCIACAO DE PROTECAO A MATERNIDADE E INFANCIA V CRUZ</t>
  </si>
  <si>
    <t>14.125.504/0001-42</t>
  </si>
  <si>
    <t>FUNDACAO HOSPITALAR MATA ATLANTICA</t>
  </si>
  <si>
    <t>14.139.717/0001-23</t>
  </si>
  <si>
    <t>Z K Z - SERVICO MEDICO LTDA</t>
  </si>
  <si>
    <t>14.147.229/0001-68</t>
  </si>
  <si>
    <t>FELLIPE PRUDENTE CAMPOS SOUZA VERAS</t>
  </si>
  <si>
    <t>14.155.501/0001-51</t>
  </si>
  <si>
    <t>CLINICA SAO RAIMUNDO NONATO LTDA</t>
  </si>
  <si>
    <t>14.161.806/0001-76</t>
  </si>
  <si>
    <t>HOSPITAL E CLINICA SANTA HELENA LTDA</t>
  </si>
  <si>
    <t>14.168.470/0001-73</t>
  </si>
  <si>
    <t>IRMANDADE DA SANTA CASA DE MISERICORDIA DE ILHEUS</t>
  </si>
  <si>
    <t>14.169.015/0001-92</t>
  </si>
  <si>
    <t>HOSPITAIS ANTONIO VIANNA SILVA LTDA</t>
  </si>
  <si>
    <t>14.182.359/0001-31</t>
  </si>
  <si>
    <t>SEMED SERVICOS MEDICOS SOCIEDADE SIMPLES LTDA</t>
  </si>
  <si>
    <t>14.193.338/0001-11</t>
  </si>
  <si>
    <t>FUNDACAO DE SAUDE DE PARAMIRIM</t>
  </si>
  <si>
    <t>14.237.939/0001-89</t>
  </si>
  <si>
    <t>BSB HOSPITAL ODONTOLOGICO LTDA</t>
  </si>
  <si>
    <t>14.247.175/0001-02</t>
  </si>
  <si>
    <t>FUNDACAO HOSPITALAR IPIAU</t>
  </si>
  <si>
    <t>14.263.313/0001-47</t>
  </si>
  <si>
    <t>SOCIEDADE SAO VICENTE DE PAULO</t>
  </si>
  <si>
    <t>14.273.957/0001-16</t>
  </si>
  <si>
    <t>UNIDADE MEDICO CIRURGICA LTDA</t>
  </si>
  <si>
    <t>14.283.477/0001-36</t>
  </si>
  <si>
    <t>FUNDACAO HOSPITALAR RUY BACELAR</t>
  </si>
  <si>
    <t>14.284.483/0001-08</t>
  </si>
  <si>
    <t>ASSOCIACAO DE PROTECAO A MATERNIDADE E INFANCIA UBAIRA</t>
  </si>
  <si>
    <t>14.287.595/0001-12</t>
  </si>
  <si>
    <t>SALOMAO MARQUES DO NASCIMENTO ASSISTENCIA MEDICA LTDA</t>
  </si>
  <si>
    <t>14.302.932/0001-01</t>
  </si>
  <si>
    <t>JOSE BATISTA DE LIMA SOUZA</t>
  </si>
  <si>
    <t>14.335.533/0001-39</t>
  </si>
  <si>
    <t>ASSOCIACAO JACUIPENSE DE ASSIST AO PROXIMO DESAMPARADO</t>
  </si>
  <si>
    <t>14.349.740/0001-42</t>
  </si>
  <si>
    <t>SANTA CASA DE MISERICORDIA DE ITABUNA</t>
  </si>
  <si>
    <t>14.349.740/0002-23</t>
  </si>
  <si>
    <t>14.349.740/0003-04</t>
  </si>
  <si>
    <t>14.352.678/0001-48</t>
  </si>
  <si>
    <t>ASSOCIACAO HOSPITALAR SAO LUCAS</t>
  </si>
  <si>
    <t>14.353.593/0001-84</t>
  </si>
  <si>
    <t>INSTITUTO DE PEDIAT E PUERICULTURA DE ITABUNA RESP LTDA</t>
  </si>
  <si>
    <t>14.354.955/0001-51</t>
  </si>
  <si>
    <t>HOSPITAL DA CRIANCA/URGIL - URGENCIA INFANTIL SERVICOS MEDICOS LTDA</t>
  </si>
  <si>
    <t>14.356.562/0001-87</t>
  </si>
  <si>
    <t>CLIPI CLINICA PSIQUIATRICA DE ITABUNA LTDA</t>
  </si>
  <si>
    <t>14.359.913/0001-03</t>
  </si>
  <si>
    <t>CASA DE SAUDE DE IBICARAI LTDA</t>
  </si>
  <si>
    <t>14.382.611/0001-56</t>
  </si>
  <si>
    <t>ASSOCIACAO HOSPITALAR DE TRES LAGOAS</t>
  </si>
  <si>
    <t>14.397.745/0001-40</t>
  </si>
  <si>
    <t>FERNANDA RIBEIRO LTDA</t>
  </si>
  <si>
    <t>14.405.697/0001-95</t>
  </si>
  <si>
    <t>BARBOZA E MAX SERVICOS MEDICOS LTDA</t>
  </si>
  <si>
    <t>14.408.979/0001-46</t>
  </si>
  <si>
    <t>ML  MEDICINA LABORATORIAL, CLINICA MEDICA E OFTALMOLOGICA LTDA</t>
  </si>
  <si>
    <t>14.419.220/0001-69</t>
  </si>
  <si>
    <t>IRMANDADE DE PROMOCAO A ASSISTENCIA SOCIAL E SAUDE - IPAS</t>
  </si>
  <si>
    <t>14.426.829/0001-65</t>
  </si>
  <si>
    <t>SANTA CASA DE MISERICORDIA DE CONCEICAO DO ALMEIDA</t>
  </si>
  <si>
    <t>14.432.025/0001-79</t>
  </si>
  <si>
    <t>SANTA CASA DE MISERICORDIA DE ITAMBE</t>
  </si>
  <si>
    <t>14.450.050/0001-85</t>
  </si>
  <si>
    <t>INSTITUTO DE TRAUMATO ORTOPEDIA E FISIOT ESPLANADA LTDA</t>
  </si>
  <si>
    <t>14.464.382/0001-19</t>
  </si>
  <si>
    <t>14.466.931/0001-94</t>
  </si>
  <si>
    <t>EXCELLENCE SERVICOS DE SAUDE LTDA</t>
  </si>
  <si>
    <t>14.483.762/0001-09</t>
  </si>
  <si>
    <t>ASSOCIACAO BRASILEIRA DE CARIDADE</t>
  </si>
  <si>
    <t>14.484.992/0001-84</t>
  </si>
  <si>
    <t>AMEC ASSISTENCIA MEDICA CIRURGICA LTDA</t>
  </si>
  <si>
    <t>14.500.805/0001-09</t>
  </si>
  <si>
    <t>CEMIL CENTRO MEDICO DE IPIAU SC LTDA</t>
  </si>
  <si>
    <t>14.508.238/0001-37</t>
  </si>
  <si>
    <t>CLISE - HOSPITAL GERAL E ESPECIALIZADO DA MULHER S/S LTDA</t>
  </si>
  <si>
    <t>14.514.012/0001-49</t>
  </si>
  <si>
    <t>SEMEG SERVICOS MEDICOS DE GANDU LTDA</t>
  </si>
  <si>
    <t>14.517.452/0001-50</t>
  </si>
  <si>
    <t>INST DE ORTOP REAB TRAUMATOLOGIA E EDUCACAO FISICA LTDA</t>
  </si>
  <si>
    <t>14.530.484/0001-95</t>
  </si>
  <si>
    <t>SOROMED SERVICOS MEDICOS LTDA</t>
  </si>
  <si>
    <t>14.531.305/0001-34</t>
  </si>
  <si>
    <t>HOSPITAL ANTONIO TEIXEIRA SOBRINHO</t>
  </si>
  <si>
    <t>14.531.867/0001-88</t>
  </si>
  <si>
    <t>ASSOCIACAO JACOBINENSE DE ASSISTENCIA</t>
  </si>
  <si>
    <t>14.537.278/0001-07</t>
  </si>
  <si>
    <t>CLINICA SANTA RITA LTDA</t>
  </si>
  <si>
    <t>14.559.653/0001-10</t>
  </si>
  <si>
    <t>K3MED SERVICOS MEDICOS LTDA</t>
  </si>
  <si>
    <t>14.568.179/0001-92</t>
  </si>
  <si>
    <t>SAM SERVICOS DE ASSISTENCIA MEDICA LTDA</t>
  </si>
  <si>
    <t>14.585.566/0001-37</t>
  </si>
  <si>
    <t>SAULO TADEU RABELO</t>
  </si>
  <si>
    <t>14.591.473/0001-15</t>
  </si>
  <si>
    <t>AMEC- ASSISTENCIA MEDICA, CIRURGICA E HOSPITALAR DE CAMACAN S/C LTDA.</t>
  </si>
  <si>
    <t>14.599.484/0001-41</t>
  </si>
  <si>
    <t>CLINICA SAO VICENTE LTDA</t>
  </si>
  <si>
    <t>14.610.781/0001-40</t>
  </si>
  <si>
    <t>S CUNHA BOUEZ &amp; CIA LTDA</t>
  </si>
  <si>
    <t>14.614.234/0001-33</t>
  </si>
  <si>
    <t>COTEF - CLINICA ORTOPEDICA, TRAUMATOLOGICA E FISIOTERAPICA LTDA</t>
  </si>
  <si>
    <t>14.617.799/0001-74</t>
  </si>
  <si>
    <t>14.621.426/0001-77</t>
  </si>
  <si>
    <t>SIMI SERVICOS MEDICOS LTDA</t>
  </si>
  <si>
    <t>14.659.478/0001-32</t>
  </si>
  <si>
    <t>PRO MATRE DE JUAZEIRO</t>
  </si>
  <si>
    <t>14.661.326/0001-74</t>
  </si>
  <si>
    <t>SEMEC SERV MEDICO CIRURG E OBSTETRICO S FRANCISCO LTDA</t>
  </si>
  <si>
    <t>14.661.987/0001-08</t>
  </si>
  <si>
    <t>ASSOCIACAO SANFRANCISCANA DE ASSISTENCIA A SAUDE MENTAL</t>
  </si>
  <si>
    <t>14.663.576/0001-43</t>
  </si>
  <si>
    <t>D&amp;D CONSULTORIO MEDICO LTDA</t>
  </si>
  <si>
    <t>14.688.576/0001-06</t>
  </si>
  <si>
    <t>ORTO - CLINICA DE ORTOPEDIA REABILITACAO E TRAUMATOLOGIA LTDA</t>
  </si>
  <si>
    <t>14.691.801/0001-55</t>
  </si>
  <si>
    <t>MED VALLE ATENDIMENTO HOSPITALAR LTDA</t>
  </si>
  <si>
    <t>14.702.257/0001-08</t>
  </si>
  <si>
    <t>INSTITUTO SAUDE E CIDADANIA - ISAC</t>
  </si>
  <si>
    <t>14.703.037/0001-90</t>
  </si>
  <si>
    <t>CLIMP. CLINICA MEDICA DE POJUCA LTDA</t>
  </si>
  <si>
    <t>14.703.581/0001-32</t>
  </si>
  <si>
    <t>POLICLINICA DE CATU LTDA</t>
  </si>
  <si>
    <t>14.705.723/0001-09</t>
  </si>
  <si>
    <t>P C GUIMARAES JUNIOR LTDA</t>
  </si>
  <si>
    <t>14.717.162/0001-50</t>
  </si>
  <si>
    <t>CCLR GESTAO DE MEDICAMENTOS LTDA</t>
  </si>
  <si>
    <t>14.721.747/0001-43</t>
  </si>
  <si>
    <t>HP+ HOSPITAL LTDA</t>
  </si>
  <si>
    <t>14.736.446/0001-93</t>
  </si>
  <si>
    <t>C I S CENTRO INTEGRADO EM SAUDE LTDA</t>
  </si>
  <si>
    <t>14.753.724/0001-10</t>
  </si>
  <si>
    <t>CARLOS RENATO FERREIRA PENNA CHAVES</t>
  </si>
  <si>
    <t>14.770.929/0001-04</t>
  </si>
  <si>
    <t>CLINICA SAO BARTOLOMEU SC LTDA</t>
  </si>
  <si>
    <t>14.797.815/0001-58</t>
  </si>
  <si>
    <t>CENTRO MEDICO ELSIMAR COUTINHO</t>
  </si>
  <si>
    <t>14.809.088/0001-00</t>
  </si>
  <si>
    <t>CENTRO INTEGRADO DE LOGISTICA EM SAUDE LTDA</t>
  </si>
  <si>
    <t>14.812.333/0001-20</t>
  </si>
  <si>
    <t>ASSOCIACAO DE PROTECAO A MATERNIDADE E A INFANCIA DE MUTUIPE</t>
  </si>
  <si>
    <t>14.836.303/0001-53</t>
  </si>
  <si>
    <t>ETHOS SERVICOS MEDICOS LTDA</t>
  </si>
  <si>
    <t>14.848.618/0001-10</t>
  </si>
  <si>
    <t>IRMANDADE DA SANTA CASA DE MISERICORDIA DA CIDADE DE NA</t>
  </si>
  <si>
    <t>14.864.244/0001-27</t>
  </si>
  <si>
    <t>DMS SERVICOS HOSPITALARES LTDA</t>
  </si>
  <si>
    <t>14.874.243/0001-63</t>
  </si>
  <si>
    <t>CONSCIENTE SERVICOS MEDICOS S/S LTDA</t>
  </si>
  <si>
    <t>14.875.123/0001-80</t>
  </si>
  <si>
    <t>MM VELMOVITSKY SERVICOS MEDICOS LTDA</t>
  </si>
  <si>
    <t>14.878.777/0001-68</t>
  </si>
  <si>
    <t>GAMA COUTO ATENDIMENTO HOSPITALAR DIA LTDA</t>
  </si>
  <si>
    <t>14.909.568/0001-34</t>
  </si>
  <si>
    <t>CARDIO PULMONAR SERVICOS MEDICOS LTDA</t>
  </si>
  <si>
    <t>14.920.631/0001-33</t>
  </si>
  <si>
    <t>FEMINA PRESTADORA DE SERVICOS MEDICO HOSPITALAR LTDA</t>
  </si>
  <si>
    <t>14.931.414/0001-49</t>
  </si>
  <si>
    <t>HOSPITAL E MATERNIDADE DOIS PINHEIROS LTDA</t>
  </si>
  <si>
    <t>14.958.482/0001-00</t>
  </si>
  <si>
    <t>HOSPITAL E MATERNIDADE SAO BENEDITO LTDA</t>
  </si>
  <si>
    <t>14.987.599/0001-03</t>
  </si>
  <si>
    <t>COMPLEXO MEDICO LAURO DE FREITAS LTDA</t>
  </si>
  <si>
    <t>14.990.564/0001-23</t>
  </si>
  <si>
    <t>GABRIELA ABDO CAMARGO</t>
  </si>
  <si>
    <t>15.003.936/0001-43</t>
  </si>
  <si>
    <t>KHAIRALLA &amp; KHAIRALLA ASSISTENCIA MEDICA LTDA</t>
  </si>
  <si>
    <t>15.004.047/0001-09</t>
  </si>
  <si>
    <t>CENTRO MEDICO DE CAMACARI LTDA</t>
  </si>
  <si>
    <t>15.015.508/0001-30</t>
  </si>
  <si>
    <t>LG CENTRO CLINICO LTDA</t>
  </si>
  <si>
    <t>15.016.827/0001-60</t>
  </si>
  <si>
    <t>HOSPITAL E MATERNIDADE SAO MATEUS LTDA</t>
  </si>
  <si>
    <t>15.022.780/0001-48</t>
  </si>
  <si>
    <t>HOSPITAL JESUITAS LTDA</t>
  </si>
  <si>
    <t>15.028.343/0001-31</t>
  </si>
  <si>
    <t>SANTA CASA DE MISERICORDIA DE ITAPETINGA</t>
  </si>
  <si>
    <t>15.061.865/0001-35</t>
  </si>
  <si>
    <t>ANNACATH SERVICOS LTDA</t>
  </si>
  <si>
    <t>15.067.558/0001-61</t>
  </si>
  <si>
    <t>L G DE OLIVEIRA SERVICOS MEDICOS LTDA</t>
  </si>
  <si>
    <t>15.071.059/0001-48</t>
  </si>
  <si>
    <t>FERNANDO A B M DA SILVA SERVICOS MEDICOS</t>
  </si>
  <si>
    <t>15.086.573/0001-57</t>
  </si>
  <si>
    <t>ABMED SERVICOS MEDICOS LTDA</t>
  </si>
  <si>
    <t>15.106.156/0001-29</t>
  </si>
  <si>
    <t>SERVICOS MEDICO CIRURGICOS DA BAHIA S A</t>
  </si>
  <si>
    <t>15.106.156/0002-00</t>
  </si>
  <si>
    <t>15.106.156/0003-90</t>
  </si>
  <si>
    <t>15.106.156/0004-71</t>
  </si>
  <si>
    <t>15.107.386/0001-02</t>
  </si>
  <si>
    <t>SERVICOS PEDIATRICOS DA BAHIA LTDA</t>
  </si>
  <si>
    <t>15.113.087/0001-80</t>
  </si>
  <si>
    <t>SANATORIO SAO PAULO LTDA</t>
  </si>
  <si>
    <t>15.113.103/0001-35</t>
  </si>
  <si>
    <t>REAL SOCIEDADE ESPANHOLA DE BENEFICENCIA</t>
  </si>
  <si>
    <t>15.113.103/0005-69</t>
  </si>
  <si>
    <t>15.134.673/0001-01</t>
  </si>
  <si>
    <t>RM GESTAO EM SAUDE LTDA</t>
  </si>
  <si>
    <t>15.140.254/0001-82</t>
  </si>
  <si>
    <t>SERVICO DE EMERGENCIAS MEDICO CIRURGICAS LTDA</t>
  </si>
  <si>
    <t>15.153.745/0001-68</t>
  </si>
  <si>
    <t>SANTA CASA DE MISERICORDIA DA BAHIA</t>
  </si>
  <si>
    <t>15.166.416/0001-51</t>
  </si>
  <si>
    <t>REAL SOCIEDADE PORTUGUESA DE BENEF 16 DE SETEMBRO</t>
  </si>
  <si>
    <t>15.167.901/0001-40</t>
  </si>
  <si>
    <t>PRONTO SOCORRO INFANTIL LTDA</t>
  </si>
  <si>
    <t>15.168.438/0001-50</t>
  </si>
  <si>
    <t>CLINICA ORTOPEDICA E TRAUMATOLOGICA S/A</t>
  </si>
  <si>
    <t>15.170.723/0001-06</t>
  </si>
  <si>
    <t>LIGA ALVARO BAHIA CONTRA A MORTALIDADE INFANTIL</t>
  </si>
  <si>
    <t>15.171.093/0001-94</t>
  </si>
  <si>
    <t>HOSPITAL EVANGELICO DA BAHIA - FALIDO</t>
  </si>
  <si>
    <t>15.178.551/0001-17</t>
  </si>
  <si>
    <t>ASSOCIACAO OBRAS SOCIAIS IRMA DULCE</t>
  </si>
  <si>
    <t>15.178.551/0003-89</t>
  </si>
  <si>
    <t>15.184.633/0001-74</t>
  </si>
  <si>
    <t>CLISA CLINICA DE SENHORAS LTDA</t>
  </si>
  <si>
    <t>15.186.359/0001-72</t>
  </si>
  <si>
    <t>ASSOCIACAO HOSPITALAR SANTANA</t>
  </si>
  <si>
    <t>15.194.004/0001-25</t>
  </si>
  <si>
    <t>FUNDACAO JOSE SILVEIRA</t>
  </si>
  <si>
    <t>15.201.734/0001-06</t>
  </si>
  <si>
    <t>ECCO EMERGENCIAS CLINICAS E CIRURGICAS SOCIEDADE EMPRESARIA LTDA</t>
  </si>
  <si>
    <t>15.207.522/0001-36</t>
  </si>
  <si>
    <t>KARINA RIBEIRO ALCANTARA LTDA</t>
  </si>
  <si>
    <t>15.208.012/0001-83</t>
  </si>
  <si>
    <t>EUGENIO DO ESPIRITO SANTO TAVARES LTDA</t>
  </si>
  <si>
    <t>15.224.542/0001-15</t>
  </si>
  <si>
    <t>INSTITUTO PERNAMBUCANO DE CARDIOLOGIA INTEGRADA LTDA</t>
  </si>
  <si>
    <t>15.228.042/0001-51</t>
  </si>
  <si>
    <t>IRTE INSTITUTO DE REABILITACAO TERAPEUTICA LTDA</t>
  </si>
  <si>
    <t>15.232.872/0001-52</t>
  </si>
  <si>
    <t>ASSOCIACAO HOSPITALAR BENEFICENTE DR. REGIS MARIGLIANI</t>
  </si>
  <si>
    <t>15.233.646/0014-00</t>
  </si>
  <si>
    <t>ASSOCIACAO DAS IRMAS FRANCISCANAS HOSPITALEIRAS DA IMACULADA CONCEICAO-PROVINCIA DE SANTA CRUZ</t>
  </si>
  <si>
    <t>15.234.123/0001-64</t>
  </si>
  <si>
    <t>INSBOT - INSTITUTO BAHIANO DE ORTOPEDIA E TRAUMATOLOGIA SOCIEDADE SIMPLES LTDA.</t>
  </si>
  <si>
    <t>15.240.393/0001-88</t>
  </si>
  <si>
    <t>HOSPITAL MARIA MOREIRA LISBOA LTDA</t>
  </si>
  <si>
    <t>15.254.960/0001-55</t>
  </si>
  <si>
    <t>QUINTINO PSIQUIATRIA, ALCOOL E DROGAS LTDA</t>
  </si>
  <si>
    <t>15.255.719/0001-40</t>
  </si>
  <si>
    <t>CLINICA DE PEDIATRIA DR. DJALMA LTDA</t>
  </si>
  <si>
    <t>15.292.157/0001-05</t>
  </si>
  <si>
    <t>RODRIGO VIANA DOS SANTOS LTDA</t>
  </si>
  <si>
    <t>15.300.503/0001-50</t>
  </si>
  <si>
    <t>CARLOS ROGERIO RODRIGUES E SILVA</t>
  </si>
  <si>
    <t>15.320.478/0001-76</t>
  </si>
  <si>
    <t>M C CANTHE PANDOLFO E CIA LTDA</t>
  </si>
  <si>
    <t>15.321.391/0001-13</t>
  </si>
  <si>
    <t>15.342.165/0001-19</t>
  </si>
  <si>
    <t>VILMAR STROHER</t>
  </si>
  <si>
    <t>15.360.899/0001-20</t>
  </si>
  <si>
    <t>LARA MED CIRURGIA LTDA</t>
  </si>
  <si>
    <t>15.375.762/0001-40</t>
  </si>
  <si>
    <t>NICOLETTI E NICOLETTI SERVICOS MEDICOS S. S. LTDA</t>
  </si>
  <si>
    <t>15.376.437/0001-00</t>
  </si>
  <si>
    <t>SOCIEDADE HOSPITALAR QUATRO MARCOS LTDA</t>
  </si>
  <si>
    <t>15.384.521/0001-67</t>
  </si>
  <si>
    <t>MELLO SERVICOS MEDICOS LTDA</t>
  </si>
  <si>
    <t>15.452.385/0001-03</t>
  </si>
  <si>
    <t>PEDIATRIA VIVIAN BARBOSA LTDA</t>
  </si>
  <si>
    <t>15.467.639/0001-59</t>
  </si>
  <si>
    <t>SLG SERVICOS DE CLINICA MEDICA LTDA</t>
  </si>
  <si>
    <t>15.505.738/0001-88</t>
  </si>
  <si>
    <t>CLINICA SAO CAMILO LTDA</t>
  </si>
  <si>
    <t>15.532.870/0001-89</t>
  </si>
  <si>
    <t>INSTITUTO MEDIZIN DE SAUDE - MEDIZIN</t>
  </si>
  <si>
    <t>15.541.004/0001-54</t>
  </si>
  <si>
    <t>HOSPITAL SAO PEDRO BRAGANCA EIRELI</t>
  </si>
  <si>
    <t>15.546.676/0001-52</t>
  </si>
  <si>
    <t>COMPLEXO MEDICO HOSPITALAR DO SUDOESTE LTDA</t>
  </si>
  <si>
    <t>15.548.261/0001-18</t>
  </si>
  <si>
    <t>MACRUZ VELAME SERVICOS MEDICOS LTDA</t>
  </si>
  <si>
    <t>15.550.631/0001-51</t>
  </si>
  <si>
    <t>KLEWER ANTONIO DA SILVA</t>
  </si>
  <si>
    <t>15.557.480/0001-63</t>
  </si>
  <si>
    <t>FUNDACAO HOSPITALAR SAO VICENTE DE PAULO</t>
  </si>
  <si>
    <t>15.560.408/0001-95</t>
  </si>
  <si>
    <t>MARCELO B. DOS SANTOS</t>
  </si>
  <si>
    <t>15.605.606/0001-28</t>
  </si>
  <si>
    <t>ONCOCARE SERVICOS MEDICOS LTDA</t>
  </si>
  <si>
    <t>15.606.826/0001-76</t>
  </si>
  <si>
    <t>CENTRO DE ENSINO RC LTDA</t>
  </si>
  <si>
    <t>15.612.245/0001-47</t>
  </si>
  <si>
    <t>PIMPOLHO CLINICA INFANTIL LTDA</t>
  </si>
  <si>
    <t>15.630.963/0001-46</t>
  </si>
  <si>
    <t>BORGES &amp; ROCHA EMPREENDIMENTOS MEDICOS HOSPITALARES LTDA</t>
  </si>
  <si>
    <t>15.678.774/0001-43</t>
  </si>
  <si>
    <t>SEQUIBA SERVICO DE QUIMIOTERAPIA DA BAHIA S/C LTDA</t>
  </si>
  <si>
    <t>15.700.746/0001-85</t>
  </si>
  <si>
    <t>BISMARK SERVICOS MEDICOS LTDA</t>
  </si>
  <si>
    <t>15.703.555/0001-77</t>
  </si>
  <si>
    <t>SEGREGIO E REIS ATENDIMENTO MEDICO LTDA</t>
  </si>
  <si>
    <t>15.712.798/0001-71</t>
  </si>
  <si>
    <t>RECIFACE SAUDE BUCO-MAXILO-FACIAL LTDA</t>
  </si>
  <si>
    <t>15.715.656/0001-68</t>
  </si>
  <si>
    <t>CENTRO MEDICO VILAR DOS TELES LTDA</t>
  </si>
  <si>
    <t>15.760.124/0002-23</t>
  </si>
  <si>
    <t>UNIDADE DE ATENCAO HOSPITALAR LTDA</t>
  </si>
  <si>
    <t>15.760.124/0003-04</t>
  </si>
  <si>
    <t>15.762.796/0001-97</t>
  </si>
  <si>
    <t>JFDG SERVICOS MEDICOS LTDA</t>
  </si>
  <si>
    <t>15.844.125/0001-75</t>
  </si>
  <si>
    <t>THIAGO FELIPE GARDIN</t>
  </si>
  <si>
    <t>15.863.649/0001-03</t>
  </si>
  <si>
    <t>NEWTON AURICCHIO RAPHAEL MEDICINA LTDA</t>
  </si>
  <si>
    <t>15.865.025/0001-25</t>
  </si>
  <si>
    <t>CLINICA E MATERNIDADE SANTA IZABEL LTDA</t>
  </si>
  <si>
    <t>15.892.755/0001-15</t>
  </si>
  <si>
    <t>HOSPITAL OCTAVIO PEDREIRA LTDA</t>
  </si>
  <si>
    <t>15.893.159/0001-50</t>
  </si>
  <si>
    <t>HOSPITAL MATERNIDADE DE SANTO AMARO</t>
  </si>
  <si>
    <t>15.906.258/0001-29</t>
  </si>
  <si>
    <t>ASSOC BENIFICENTE RURALISTA ASSIST MED HOSPITALAR DE MS</t>
  </si>
  <si>
    <t>15.934.094/0001-43</t>
  </si>
  <si>
    <t>16.046.245/0001-90</t>
  </si>
  <si>
    <t>SOCIEDADE BENEFICIENTE DE COXIM</t>
  </si>
  <si>
    <t>16.054.520/0001-17</t>
  </si>
  <si>
    <t>INSTITUTO BONFINENSE DE ASSIST.E PROMOCAO SOCIAL</t>
  </si>
  <si>
    <t>16.096.554/0001-74</t>
  </si>
  <si>
    <t>SANTA CASA DE MISERICORDIA DE SERRINHA</t>
  </si>
  <si>
    <t>16.096.943/0001-08</t>
  </si>
  <si>
    <t>SEMES SERVICOS DE EMERGENCIAS MEDICAS DE SERRINHA LTDA</t>
  </si>
  <si>
    <t>16.172.389/0001-92</t>
  </si>
  <si>
    <t>CLINNAZA CLINICA NAZARE LTDA EM RECUPERACAO JUDICIAL</t>
  </si>
  <si>
    <t>16.175.036/0001-46</t>
  </si>
  <si>
    <t>SANTA CASA DE MISERICORDIA DE VALENCA</t>
  </si>
  <si>
    <t>16.192.411/0001-66</t>
  </si>
  <si>
    <t>CASA DE SAUDE SAO GERALDO SA</t>
  </si>
  <si>
    <t>16.196.263/0001-58</t>
  </si>
  <si>
    <t>SANTA CASA DE MISERICORDIA DE VITORIA DA CONQUISTA</t>
  </si>
  <si>
    <t>16.205.262/0001-22</t>
  </si>
  <si>
    <t>SERVICO DE ASSISTENCIA MEDICA E URGENCIA SA SAMUR</t>
  </si>
  <si>
    <t>16.228.256/0001-90</t>
  </si>
  <si>
    <t>SOCIEDADE ASSISTENCIAL DE XIQUE XIQUE</t>
  </si>
  <si>
    <t>16.230.237/0001-07</t>
  </si>
  <si>
    <t>FUNDACAO FERNANDO GOMES</t>
  </si>
  <si>
    <t>16.237.034/0001-34</t>
  </si>
  <si>
    <t>CASA DE SAUDE SANTANA LTDA</t>
  </si>
  <si>
    <t>16.238.115/0001-59</t>
  </si>
  <si>
    <t>BARCELLOS &amp; CAMARA LTDA</t>
  </si>
  <si>
    <t>16.241.606/0001-59</t>
  </si>
  <si>
    <t>FUNDACAO HOSPITALAR DE ITACARE</t>
  </si>
  <si>
    <t>16.251.472/0001-57</t>
  </si>
  <si>
    <t>CLIMBA- CLINICA MEDICA DE BARRO ALTO LTDA</t>
  </si>
  <si>
    <t>16.255.523/0001-19</t>
  </si>
  <si>
    <t>HOSPITAL NOSSA SENHORA DA SAUDE S/C</t>
  </si>
  <si>
    <t>16.308.728/0001-15</t>
  </si>
  <si>
    <t>HOSPITAL GERAL DE SERRINHA LTDA</t>
  </si>
  <si>
    <t>16.413.080/0001-47</t>
  </si>
  <si>
    <t>FUNDACAO AURELINA VIRGILIA FAIR</t>
  </si>
  <si>
    <t>16.419.577/0001-72</t>
  </si>
  <si>
    <t>SLX SERVICOS MEDICOS LTDA</t>
  </si>
  <si>
    <t>16.428.526/0001-07</t>
  </si>
  <si>
    <t>UNIDADE CLINICA DE URUCUCA LTDA</t>
  </si>
  <si>
    <t>16.430.936/0001-92</t>
  </si>
  <si>
    <t>SULE OLADEJO E CIA LTDA</t>
  </si>
  <si>
    <t>16.445.777/0001-08</t>
  </si>
  <si>
    <t>CENTRO MEDICO DE IBITITA S CIVIL LTDA</t>
  </si>
  <si>
    <t>16.455.578/0001-72</t>
  </si>
  <si>
    <t>MATERNIDADE SAO VICENTE DE PAULA</t>
  </si>
  <si>
    <t>16.475.154/0001-70</t>
  </si>
  <si>
    <t>FUNDACAO BAHIANA DE CARDIOLOGIA E COMBATE AO CANCER</t>
  </si>
  <si>
    <t>16.517.476/0001-34</t>
  </si>
  <si>
    <t>CLINICA SERRA VERDE LTDA</t>
  </si>
  <si>
    <t>16.564.072/0001-00</t>
  </si>
  <si>
    <t>16.572.400/0001-01</t>
  </si>
  <si>
    <t>MED SAUDE LTDA</t>
  </si>
  <si>
    <t>16.587.975/0001-06</t>
  </si>
  <si>
    <t>J F DE MEDEIROS JUNIOR</t>
  </si>
  <si>
    <t>16.597.266/0001-01</t>
  </si>
  <si>
    <t>DELGADO ARAUJO SERVICOS MEDICOS LTDA</t>
  </si>
  <si>
    <t>16.606.698/0001-23</t>
  </si>
  <si>
    <t>R.A. LACERDA BENTINE LTDA</t>
  </si>
  <si>
    <t>16.607.509/0001-37</t>
  </si>
  <si>
    <t>HOSPITAL SAO SALVADOR</t>
  </si>
  <si>
    <t>16.625.584/0001-20</t>
  </si>
  <si>
    <t>INSTITUTO DE OLHOS LTDA</t>
  </si>
  <si>
    <t>16.650.756/0001-16</t>
  </si>
  <si>
    <t>CASA DE CARIDADE DE ALFENAS N S P SOCORRO</t>
  </si>
  <si>
    <t>16.673.402/0001-97</t>
  </si>
  <si>
    <t>HOSPITAL RG LTDA</t>
  </si>
  <si>
    <t>16.674.351/0001-18</t>
  </si>
  <si>
    <t>CENTRO DE MEDICINA E TERAPIA CELULAR LTDA</t>
  </si>
  <si>
    <t>16.676.520/0001-59</t>
  </si>
  <si>
    <t>HOSPITAL MATER DEI S.A.</t>
  </si>
  <si>
    <t>16.692.531/0001-22</t>
  </si>
  <si>
    <t>MED AID SOCORRO MEDICO LTDA</t>
  </si>
  <si>
    <t>16.697.373/0001-01</t>
  </si>
  <si>
    <t>GERMANN E GERMANN SERVICOS MEDICOS LTDA</t>
  </si>
  <si>
    <t>16.701.472/0001-01</t>
  </si>
  <si>
    <t>CLINICA MEDICA BENEVIDA LTDA</t>
  </si>
  <si>
    <t>16.702.212/0001-50</t>
  </si>
  <si>
    <t>HOSPITAL SAO LUCAS DO GUAPORE LTDA</t>
  </si>
  <si>
    <t>16.704.915/0001-18</t>
  </si>
  <si>
    <t>CLINICA PSI-CARD VIDA S/S</t>
  </si>
  <si>
    <t>16.731.630/0001-76</t>
  </si>
  <si>
    <t>SANTA CASA DE MISERICORDIA DE ANDRADAS</t>
  </si>
  <si>
    <t>16.742.355/0001-96</t>
  </si>
  <si>
    <t>LACTARIO E POSTO DE PUERICULTURA MENINO JESUS</t>
  </si>
  <si>
    <t>16.745.832/0001-77</t>
  </si>
  <si>
    <t>FKC SERVICOS MEDICOS LTDA</t>
  </si>
  <si>
    <t>16.760.316/0001-11</t>
  </si>
  <si>
    <t>HOSPITAL SAO VICENTE DE PAULO DE PIRANGA</t>
  </si>
  <si>
    <t>16.797.090/0001-23</t>
  </si>
  <si>
    <t>ZANELLA CLINICA MEDICA LTDA</t>
  </si>
  <si>
    <t>16.799.244/0001-16</t>
  </si>
  <si>
    <t>SANTOS &amp;FARIA SERVICOS MEDICOS LTDA</t>
  </si>
  <si>
    <t>16.802.340/0001-76</t>
  </si>
  <si>
    <t>ASSOC DE PROTECAO A MATERNIDADE E A INF STA MA ITABIRA</t>
  </si>
  <si>
    <t>16.826.067/0001-10</t>
  </si>
  <si>
    <t>SANTA CASA DE MISERICORDIA DE ARAGUARI</t>
  </si>
  <si>
    <t>16.828.915/0001-20</t>
  </si>
  <si>
    <t>HOSPITAL SANTO ANTONIO LTDA</t>
  </si>
  <si>
    <t>16.852.089/0001-54</t>
  </si>
  <si>
    <t>SANTA CASA DE MISERICORDIA N S DO CARMO</t>
  </si>
  <si>
    <t>16.881.013/0001-57</t>
  </si>
  <si>
    <t>MATER CLINICA LIMITADA</t>
  </si>
  <si>
    <t>16.906.935/0001-71</t>
  </si>
  <si>
    <t>MELHORAMENTOS DOM BOSCO SOCIEDADE ANONIMA</t>
  </si>
  <si>
    <t>16.908.600/0001-92</t>
  </si>
  <si>
    <t>16.920.928/0001-24</t>
  </si>
  <si>
    <t>FUNDACAO HOSPITALAR DE MONTES CLAROS</t>
  </si>
  <si>
    <t>16.921.181/0001-29</t>
  </si>
  <si>
    <t>PRONTOSOCOR DE MONTES CLAROS LTDA</t>
  </si>
  <si>
    <t>16.926.479/0001-21</t>
  </si>
  <si>
    <t>FUNDACAO CORONEL JOAO DE ALMEIDA</t>
  </si>
  <si>
    <t>16.975.989/0001-99</t>
  </si>
  <si>
    <t>HOSPITAL SAO LUCAS SOCIEDADE SIMPLES LTDA</t>
  </si>
  <si>
    <t>16.977.923/0001-38</t>
  </si>
  <si>
    <t>LUIZ CLAUDIO CACAU MARTINS</t>
  </si>
  <si>
    <t>16.985.970/0001-23</t>
  </si>
  <si>
    <t>FUNDACAO PAULO VI</t>
  </si>
  <si>
    <t>17.004.239/0001-32</t>
  </si>
  <si>
    <t>CLINICA DE OLHOS MARCO REY LTDA</t>
  </si>
  <si>
    <t>17.016.726/0001-15</t>
  </si>
  <si>
    <t>MASSA FALIDA DE HOSPITAL DOM BOSCO S/A</t>
  </si>
  <si>
    <t>17.024.920/0001-42</t>
  </si>
  <si>
    <t>MANTIQUEIRA SERVICOS DE SAUDE SOCIEDADE COOPERATIVA EM LIQUIDACAO</t>
  </si>
  <si>
    <t>17.031.996/0001-03</t>
  </si>
  <si>
    <t>RCLR SERVICOS MEDICOS LTDA</t>
  </si>
  <si>
    <t>17.032.293/0001-91</t>
  </si>
  <si>
    <t>HOSPITAL NOSSA SENHORA DO BRASIL</t>
  </si>
  <si>
    <t>17.082.892/0001-10</t>
  </si>
  <si>
    <t>SANTA CASA DE MISERICORDIA DE BARBACENA</t>
  </si>
  <si>
    <t>17.087.591/0001-89</t>
  </si>
  <si>
    <t>COMPLEXO HOSPITALAR UBERLANDIA S.A</t>
  </si>
  <si>
    <t>17.125.471/0001-29</t>
  </si>
  <si>
    <t>MILET E SANTOS CIRURGIA DE CABECA E PESCOCO E ANESTESIOLOGIA</t>
  </si>
  <si>
    <t>17.136.342/0001-36</t>
  </si>
  <si>
    <t>FUNDACAO TINO DA CUNHA</t>
  </si>
  <si>
    <t>17.140.409/0001-06</t>
  </si>
  <si>
    <t>INSTITUTO EBNER LTDA</t>
  </si>
  <si>
    <t>17.144.337/0001-75</t>
  </si>
  <si>
    <t>H-BENTO UNIDADE DE TERAPIA INTENSIVA LTDA</t>
  </si>
  <si>
    <t>17.150.790/0001-94</t>
  </si>
  <si>
    <t>CONTE FURTADO SERVICOS MEDICOS SS</t>
  </si>
  <si>
    <t>17.156.901/0001-70</t>
  </si>
  <si>
    <t>ASSOCIACAO NOSSA SENHORA DAS GRACAS</t>
  </si>
  <si>
    <t>17.163.528/0001-84</t>
  </si>
  <si>
    <t>HOSPITAL VERA CRUZ SA</t>
  </si>
  <si>
    <t>17.174.004/0001-99</t>
  </si>
  <si>
    <t>SERVICOS MEDICOS DE URGENCIA LTDA</t>
  </si>
  <si>
    <t>17.177.163/0001-47</t>
  </si>
  <si>
    <t>HOSPITAL SANTA LUCIA SA - FALIDO</t>
  </si>
  <si>
    <t>17.177.916/0001-14</t>
  </si>
  <si>
    <t>HOSPITAL SANTAPAULA LTDA</t>
  </si>
  <si>
    <t>17.178.268/0001-10</t>
  </si>
  <si>
    <t>LOPES &amp; BRITO SERVICOS MEDICOS LTDA</t>
  </si>
  <si>
    <t>17.179.979/0001-00</t>
  </si>
  <si>
    <t>HOSPITAL HERMOM S/C</t>
  </si>
  <si>
    <t>17.189.876/0001-20</t>
  </si>
  <si>
    <t>JOSE ANDERSON MARINHO SOCIEDADE SIMPLES LTDA</t>
  </si>
  <si>
    <t>17.198.094/0001-58</t>
  </si>
  <si>
    <t>S O S MEDICINA E CIRURGIA DE URGENCIA LTDA</t>
  </si>
  <si>
    <t>17.200.429/0001-25</t>
  </si>
  <si>
    <t>FUNDACAO BENJAMIN GUIMARAES</t>
  </si>
  <si>
    <t>17.202.165/0001-49</t>
  </si>
  <si>
    <t>HOSPITAL NOSSA SENHORA DE BROTAS LTDA</t>
  </si>
  <si>
    <t>17.204.470/0001-70</t>
  </si>
  <si>
    <t>CLINICA PINEL SA</t>
  </si>
  <si>
    <t>17.208.851/0001-27</t>
  </si>
  <si>
    <t>HOSPITAL DO CORACAO LAVRAS LTDA</t>
  </si>
  <si>
    <t>17.209.891/0001-93</t>
  </si>
  <si>
    <t>17.209.891/0002-74</t>
  </si>
  <si>
    <t>17.214.149/0001-76</t>
  </si>
  <si>
    <t>FUNDACAO FELICE ROSSO</t>
  </si>
  <si>
    <t>17.214.743/0001-67</t>
  </si>
  <si>
    <t>17.216.086/0001-97</t>
  </si>
  <si>
    <t>CORPORACAO DE MEDICOS CATOLICOS</t>
  </si>
  <si>
    <t>17.216.925/0001-77</t>
  </si>
  <si>
    <t>HEITOR ANNES DIAS NETO</t>
  </si>
  <si>
    <t>17.222.027/0001-21</t>
  </si>
  <si>
    <t>HOSPITAL SAO BENTO-CARDIOCLINICA SA</t>
  </si>
  <si>
    <t>17.226.044/0001-37</t>
  </si>
  <si>
    <t>REDE PAULO DE TARSO</t>
  </si>
  <si>
    <t>17.226.044/0003-07</t>
  </si>
  <si>
    <t>17.267.634/0001-08</t>
  </si>
  <si>
    <t>CASA DE SAUDE E MATERNIDADE SANTA FE S.A.</t>
  </si>
  <si>
    <t>17.268.871/0001-93</t>
  </si>
  <si>
    <t>HOSPITAL ALBERT SABIN LTDA</t>
  </si>
  <si>
    <t>17.272.568/0001-64</t>
  </si>
  <si>
    <t>MATERNIDADE OCTAVIANO NEVES SA</t>
  </si>
  <si>
    <t>17.292.044/0001-35</t>
  </si>
  <si>
    <t>SOCIEDADE MEDICA BASNIAK LTDA</t>
  </si>
  <si>
    <t>17.311.721/0001-15</t>
  </si>
  <si>
    <t>HOSPITAL GERAL SANTA TEREZINHA LTDA</t>
  </si>
  <si>
    <t>17.312.612/0001-12</t>
  </si>
  <si>
    <t>HOSPITAL SOCOR S/A</t>
  </si>
  <si>
    <t>17.312.976/0001-00</t>
  </si>
  <si>
    <t>SEMPER SA SERVICO MEDICO PERMANENTE</t>
  </si>
  <si>
    <t>17.316.430/0001-10</t>
  </si>
  <si>
    <t>PRIME JBR MEDICAL GROUP LTDA</t>
  </si>
  <si>
    <t>17.321.004/0001-74</t>
  </si>
  <si>
    <t>HOSPITAL S. LUCAS LTDA</t>
  </si>
  <si>
    <t>17.322.419/0001-62</t>
  </si>
  <si>
    <t>LUNG FACE-SERVICOS MEDICOS HOSPITALARES E AMBULATORIAIS LTDA.</t>
  </si>
  <si>
    <t>17.331.163/0001-50</t>
  </si>
  <si>
    <t>PHPG SERVICOS HOSPITALARES LTDA</t>
  </si>
  <si>
    <t>17.346.180/0001-60</t>
  </si>
  <si>
    <t>17.372.032/0001-10</t>
  </si>
  <si>
    <t>CLINICA REVITALE LTDA</t>
  </si>
  <si>
    <t>17.382.291/0001-22</t>
  </si>
  <si>
    <t>NIVALDO FONTOURA SEVERO LTDA</t>
  </si>
  <si>
    <t>17.384.877/0001-26</t>
  </si>
  <si>
    <t>CARLOS AUGUSTO DE ALMEIDA SILVA LTDA</t>
  </si>
  <si>
    <t>17.385.592/0001-00</t>
  </si>
  <si>
    <t>HOSPITAL REDENTOR LTDA</t>
  </si>
  <si>
    <t>17.385.592/0004-52</t>
  </si>
  <si>
    <t>17.398.561/0001-93</t>
  </si>
  <si>
    <t>ASSOCIACAO DE PROTECAO A MATERNIDADE E A INFANCIA</t>
  </si>
  <si>
    <t>17.413.682/0001-67</t>
  </si>
  <si>
    <t>RAFAEL AGUILLAR SILVA</t>
  </si>
  <si>
    <t>17.417.133/0001-60</t>
  </si>
  <si>
    <t>O2 SERVICOS LTDA</t>
  </si>
  <si>
    <t>17.421.173/0001-86</t>
  </si>
  <si>
    <t>HOSPITAL DE GIMIRIM</t>
  </si>
  <si>
    <t>17.430.481/0001-78</t>
  </si>
  <si>
    <t>MED KOS SERVICOS MEDICOS S/S LTDA</t>
  </si>
  <si>
    <t>17.435.942/0001-03</t>
  </si>
  <si>
    <t>HOSPITAL SANTANA DE GUARACIABA</t>
  </si>
  <si>
    <t>17.447.219/0001-36</t>
  </si>
  <si>
    <t>CLINICA MEDICA CEIDIM LTDA</t>
  </si>
  <si>
    <t>17.450.856/0001-61</t>
  </si>
  <si>
    <t>PRADO SERVICOS MEDICOS LTDA</t>
  </si>
  <si>
    <t>17.485.376/0001-36</t>
  </si>
  <si>
    <t>ASSOCIACAO BENEFICENTE DA CRIANCA - ABC</t>
  </si>
  <si>
    <t>17.489.740/0001-36</t>
  </si>
  <si>
    <t>DRA SALMA CLINICA MEDICA LTDA</t>
  </si>
  <si>
    <t>17.505.327/0001-18</t>
  </si>
  <si>
    <t>KAROLA SILVA SOARES OLIVEIRA</t>
  </si>
  <si>
    <t>17.513.235/0001-80</t>
  </si>
  <si>
    <t>ASSOCIACAO MARIO PENNA</t>
  </si>
  <si>
    <t>17.515.262/0001-91</t>
  </si>
  <si>
    <t>SAMP  SERVICO DE ANESTESIOLOGIA E MEDICINA PERIOPERATORIA LTDA</t>
  </si>
  <si>
    <t>17.515.925/0001-78</t>
  </si>
  <si>
    <t>STETIKOS HOSPITAL LTDA</t>
  </si>
  <si>
    <t>17.524.246/0001-65</t>
  </si>
  <si>
    <t>CLINS  COMERCIAL E SERVICOS LTDA</t>
  </si>
  <si>
    <t>17.568.601/0001-06</t>
  </si>
  <si>
    <t>CENTRO CARDIOLOGICO DE MINAS GERAIS LTDA</t>
  </si>
  <si>
    <t>17.596.642/0001-06</t>
  </si>
  <si>
    <t>PREMIUM SURE CONSULTORIA E ASSESSORIA E TREINAMENTO EM DESENVOLVIMENTO PROFISSIONAL E GERENCIAL LTDA</t>
  </si>
  <si>
    <t>17.636.548/0001-25</t>
  </si>
  <si>
    <t>DANIELA OLIVEIRA DAL FORNO</t>
  </si>
  <si>
    <t>17.654.233/0001-00</t>
  </si>
  <si>
    <t>ULTRATRAB CLINICA MEDICA S/S LTDA</t>
  </si>
  <si>
    <t>17.704.776/0001-95</t>
  </si>
  <si>
    <t>MASSA FALIDA DE PRONTO CORDIS LTDA S C</t>
  </si>
  <si>
    <t>17.712.536/0001-32</t>
  </si>
  <si>
    <t>WILDEL C. FERREIRA</t>
  </si>
  <si>
    <t>17.713.721/0001-41</t>
  </si>
  <si>
    <t>GLOBO MED SERVICOS MEDICOS LTDA</t>
  </si>
  <si>
    <t>17.734.625/0001-80</t>
  </si>
  <si>
    <t>HOSPITAL E MATERNIDADE MARIA ELOY</t>
  </si>
  <si>
    <t>17.740.766/0001-05</t>
  </si>
  <si>
    <t>SHALON MAX FONSECA DE MIRANDA</t>
  </si>
  <si>
    <t>17.755.717/0001-46</t>
  </si>
  <si>
    <t>CASMEC - CARVALHO SERVICOS MEDICOS E COMERCIO LTDA</t>
  </si>
  <si>
    <t>17.780.524/0001-45</t>
  </si>
  <si>
    <t>TCAMED LTDA</t>
  </si>
  <si>
    <t>17.844.678/0001-53</t>
  </si>
  <si>
    <t>ANTONIO M. DE ALMEIDA FILHO &amp; CIA LTDA</t>
  </si>
  <si>
    <t>17.848.912/0001-10</t>
  </si>
  <si>
    <t>CASA DE SAUDE NOSSA SENHORA DO CARMO LTDA</t>
  </si>
  <si>
    <t>17.898.723/0001-52</t>
  </si>
  <si>
    <t>CASSIO HENRIQUE DE ARRUDA REGIS</t>
  </si>
  <si>
    <t>17.917.623/0001-26</t>
  </si>
  <si>
    <t>FF CLINICA MEDICA &amp; ASSISTENCIA MEDICA DOMICILAR LTDA</t>
  </si>
  <si>
    <t>17.934.204/0001-00</t>
  </si>
  <si>
    <t>OLIVIO OLIVEIRA FILHO LTDA</t>
  </si>
  <si>
    <t>17.957.982/0001-07</t>
  </si>
  <si>
    <t>JAIME BURGOS CLAROS PAZ CLINICA MEDICA</t>
  </si>
  <si>
    <t>17.962.978/0001-37</t>
  </si>
  <si>
    <t>ASSOCIACAO DE PROTECAO A MATERNIDADE E A INFANCIA DE ATALEIA</t>
  </si>
  <si>
    <t>17.989.187/0001-09</t>
  </si>
  <si>
    <t>FUNDACAO ASSISTENCIAL VICOSENSE</t>
  </si>
  <si>
    <t>17.993.715/0001-95</t>
  </si>
  <si>
    <t>18.017.491/0001-49</t>
  </si>
  <si>
    <t>ORGANIZACAO HOSPITALAR PSIQUIATRICA LIMITADA</t>
  </si>
  <si>
    <t>18.029.510/0001-57</t>
  </si>
  <si>
    <t>CLINICA MEDICA JGP LTDA</t>
  </si>
  <si>
    <t>18.048.223/0001-94</t>
  </si>
  <si>
    <t>FUNDACAO DE SAUDE TRES MARIAS</t>
  </si>
  <si>
    <t>18.065.268/0001-77</t>
  </si>
  <si>
    <t>SOMAS SOCIEDADE MEDICA DE ADMINISTRACAO E SERVICOS LTDA</t>
  </si>
  <si>
    <t>18.074.759/0001-84</t>
  </si>
  <si>
    <t>MELLO &amp; NOGUEIRA SERVICOS MEDICOS LTDA</t>
  </si>
  <si>
    <t>18.099.325/0001-39</t>
  </si>
  <si>
    <t>FUNDACAO DE ASSISTENCIA SOCIAL DE JANAUBA</t>
  </si>
  <si>
    <t>18.115.888/0001-73</t>
  </si>
  <si>
    <t>NUCLEO DE CIRURGIA DA FACE LTDA</t>
  </si>
  <si>
    <t>18.121.402/0001-00</t>
  </si>
  <si>
    <t>JOAO P P BEOLCHI SERVICOS MEDICOS LTDA</t>
  </si>
  <si>
    <t>18.146.705/0001-87</t>
  </si>
  <si>
    <t>INSTITUTO MATOGROSSENSE DE TERAPIA INTENSIVA LTDA</t>
  </si>
  <si>
    <t>18.157.271/0001-10</t>
  </si>
  <si>
    <t>18.179.109/0001-01</t>
  </si>
  <si>
    <t>BRUSTULIN &amp; COIMBRA CLINICA MEDICA LTDA</t>
  </si>
  <si>
    <t>18.185.587/0001-16</t>
  </si>
  <si>
    <t>IRMANDADE SANTA CASA DE MISERICORDIA DE DIVISA NOVA</t>
  </si>
  <si>
    <t>18.238.774/0001-10</t>
  </si>
  <si>
    <t>CLIMON CLINICA MEDICO ODONTOLOGICA MONJE S/C LTDA</t>
  </si>
  <si>
    <t>18.240.812/0001-70</t>
  </si>
  <si>
    <t>HOSPITAL NOSSA SENHORA DO CARMO</t>
  </si>
  <si>
    <t>18.252.375/0001-04</t>
  </si>
  <si>
    <t>ALAN ROBERT WIECZOREK LTDA</t>
  </si>
  <si>
    <t>18.275.004/0001-48</t>
  </si>
  <si>
    <t>KANIA E KANIA SERVICOS MEDICOS LTDA</t>
  </si>
  <si>
    <t>18.290.268/0001-70</t>
  </si>
  <si>
    <t>ASSOCIACAO HOSPITALAR CASA DE SAUDE DE SANTOS</t>
  </si>
  <si>
    <t>18.305.323/0001-59</t>
  </si>
  <si>
    <t>CUORICINO MS ATENDIMENTO CARDIOLOGICO INFANTIL LTDA</t>
  </si>
  <si>
    <t>18.314.376/0001-36</t>
  </si>
  <si>
    <t>COSTAMED LTDA</t>
  </si>
  <si>
    <t>18.357.319/0001-34</t>
  </si>
  <si>
    <t>HOSPITAL IMACULADA CONCEICAO</t>
  </si>
  <si>
    <t>18.392.138/0001-49</t>
  </si>
  <si>
    <t>P&amp;B SERVICOS MEDICOS LTDA</t>
  </si>
  <si>
    <t>18.440.799/0001-00</t>
  </si>
  <si>
    <t>LEELA MEDICOS LTDA</t>
  </si>
  <si>
    <t>18.446.546/0001-36</t>
  </si>
  <si>
    <t>MT NORTE SERVICOS MEDICOS LTDA</t>
  </si>
  <si>
    <t>18.484.378/0001-73</t>
  </si>
  <si>
    <t>HOSPITAL SANTA GENOVEVA LTDA</t>
  </si>
  <si>
    <t>18.495.367/0001-99</t>
  </si>
  <si>
    <t>FABIO HENRIQUE BARBOSA DE SOUSA</t>
  </si>
  <si>
    <t>18.571.407/0001-34</t>
  </si>
  <si>
    <t>HGP - HOSPITAL GERAL PRONTONIL LTDA</t>
  </si>
  <si>
    <t>18.591.792/0001-81</t>
  </si>
  <si>
    <t>SOCIEDADE CARITATIVA SAGRADO CORACAO DE JESUS</t>
  </si>
  <si>
    <t>18.592.139/0001-37</t>
  </si>
  <si>
    <t>HOSPITAL SEBASTIAO PAES DE ALMEIDA</t>
  </si>
  <si>
    <t>18.625.343/0001-07</t>
  </si>
  <si>
    <t>HOSPITAL MATERNIDADE E PRONTO SOCORRO SANTA LUCIA LTDA</t>
  </si>
  <si>
    <t>18.632.315/0001-17</t>
  </si>
  <si>
    <t>FUNDACAO HOSPITALAR SAO SEBASTIAO</t>
  </si>
  <si>
    <t>18.636.209/0001-01</t>
  </si>
  <si>
    <t>FUNDACAO DE SAUDE SAO JOAO DO PARAISO</t>
  </si>
  <si>
    <t>18.653.659/0001-02</t>
  </si>
  <si>
    <t>FUNDACAO HOSPITALAR DE SAUDE DE VARZELANDIA</t>
  </si>
  <si>
    <t>18.665.900/0001-13</t>
  </si>
  <si>
    <t>INSTITUTO REGENIUS MEDICINA ESPECIALIZADA LTDA</t>
  </si>
  <si>
    <t>18.757.071/0001-07</t>
  </si>
  <si>
    <t>MELISSA DE OLIVEIRA CELESTINO</t>
  </si>
  <si>
    <t>18.760.108/0001-48</t>
  </si>
  <si>
    <t>ASSOCIACAO DE CARIDADE SAO JOSE DE BICAS</t>
  </si>
  <si>
    <t>18.765.520/0001-50</t>
  </si>
  <si>
    <t>DJALMA NOVAES ARAUJO SEGUNDO LTDA</t>
  </si>
  <si>
    <t>18.841.916/0001-30</t>
  </si>
  <si>
    <t>18.843.789/0001-08</t>
  </si>
  <si>
    <t>HOSPITAL SAO BENTO</t>
  </si>
  <si>
    <t>18.859.264/0001-60</t>
  </si>
  <si>
    <t>FUNDACAO HOSPITALAR BOM PASTOR</t>
  </si>
  <si>
    <t>18.874.395/0001-17</t>
  </si>
  <si>
    <t>ANGELA GONCALVES KARLINSKI</t>
  </si>
  <si>
    <t>18.879.387/0001-63</t>
  </si>
  <si>
    <t>FUNDACAO MEDICO ASSISTENCIAL MAJOR DOMINGOS DE DEUS CORREA</t>
  </si>
  <si>
    <t>18.892.042/0001-40</t>
  </si>
  <si>
    <t>FUNDACAO DE SAUDE DE MONTALVANIA</t>
  </si>
  <si>
    <t>18.892.141/0001-21</t>
  </si>
  <si>
    <t>FUNDACAO HOSPITAL DE AMPARO AO HOMEM DO CAMPO</t>
  </si>
  <si>
    <t>18.893.018/0001-25</t>
  </si>
  <si>
    <t>QUALY HOSP LTDA</t>
  </si>
  <si>
    <t>18.895.284/0001-97</t>
  </si>
  <si>
    <t>FUNDACAO HOSPITAL SAO JOSE DE BOTELHOS</t>
  </si>
  <si>
    <t>18.901.645/0001-60</t>
  </si>
  <si>
    <t>CLINICA NEURO PSIQUIATRICA DE ALFENAS LTDA</t>
  </si>
  <si>
    <t>18.920.287/0001-33</t>
  </si>
  <si>
    <t>GUILHERME HENRIQUE ESPINDOLA LTDA</t>
  </si>
  <si>
    <t>18.921.817/0001-68</t>
  </si>
  <si>
    <t>18.929.463/0001-06</t>
  </si>
  <si>
    <t>HOSPITAL NOSSA SENHORA MAE DA IGREJA</t>
  </si>
  <si>
    <t>18.931.576/0001-38</t>
  </si>
  <si>
    <t>FUNDACAO NOSSA SENHORA D. AJUDA</t>
  </si>
  <si>
    <t>18.932.277/0001-18</t>
  </si>
  <si>
    <t>HOSPITAL DR OTAVIO GONCALVES</t>
  </si>
  <si>
    <t>18.944.049/0001-68</t>
  </si>
  <si>
    <t>IGARASHI &amp; MUTO SERVICOS MEDICOS S/S LTDA</t>
  </si>
  <si>
    <t>18.958.256/0001-71</t>
  </si>
  <si>
    <t>ASSOCIACAO DO HOSPITAL SAO FRANCISCO</t>
  </si>
  <si>
    <t>18.979.328/0001-67</t>
  </si>
  <si>
    <t>SOCIEDADE CIVIL DE BENEFICENCIA CAETEENSE</t>
  </si>
  <si>
    <t>18.990.522/0001-43</t>
  </si>
  <si>
    <t>GR SAUDE LTDA</t>
  </si>
  <si>
    <t>19.003.722/0001-28</t>
  </si>
  <si>
    <t>VILA SERRO AZUL LTDA</t>
  </si>
  <si>
    <t>19.003.722/0002-09</t>
  </si>
  <si>
    <t>19.003.722/0003-90</t>
  </si>
  <si>
    <t>19.014.786/0001-24</t>
  </si>
  <si>
    <t>SANTA CASA DE MISERICORDIA DE CALDAS</t>
  </si>
  <si>
    <t>19.015.486/0001-60</t>
  </si>
  <si>
    <t>SANTA CASA DE MISERICORDIA DE IPUIUNA</t>
  </si>
  <si>
    <t>19.024.019/0001-04</t>
  </si>
  <si>
    <t>S. NOTAROBERTO - SERVICOS MEDICOS</t>
  </si>
  <si>
    <t>19.032.960/0001-61</t>
  </si>
  <si>
    <t>IRMANDADE DA SANTA CASA DE MISERICORDIA DE IBERTIOGA</t>
  </si>
  <si>
    <t>19.038.728/0001-30</t>
  </si>
  <si>
    <t>HOSPITAL E MATERNIDADE DE CAREACU</t>
  </si>
  <si>
    <t>19.040.385/0001-49</t>
  </si>
  <si>
    <t>PRONTO SOCORRO INFANTIL E ORTOPEDICO LTDA</t>
  </si>
  <si>
    <t>19.054.623/0001-75</t>
  </si>
  <si>
    <t>PIRO FORTES SERVICOS MEDICOS LTDA.</t>
  </si>
  <si>
    <t>19.062.975/0001-72</t>
  </si>
  <si>
    <t>CASA DE SAUDE E MATERNIDADE ITAPAGIPE LTDA</t>
  </si>
  <si>
    <t>19.079.025/0001-50</t>
  </si>
  <si>
    <t>EDUARDO ILBE CASAGRANDE PERRARO</t>
  </si>
  <si>
    <t>19.083.601/0001-33</t>
  </si>
  <si>
    <t>MAZZA SERVICOS MEDICOS ESPECIALIZADOS LTDA</t>
  </si>
  <si>
    <t>19.128.535/0001-70</t>
  </si>
  <si>
    <t>JOSELI DOS SANTOS SILVA</t>
  </si>
  <si>
    <t>19.141.876/0001-86</t>
  </si>
  <si>
    <t>TIAGO MARTINS PASSON</t>
  </si>
  <si>
    <t>19.142.359/0001-21</t>
  </si>
  <si>
    <t>LEONARDI &amp; LEONARDI - SERVICOS MEDICOS LTDA.</t>
  </si>
  <si>
    <t>19.164.513/0001-66</t>
  </si>
  <si>
    <t>M.A.C. DA CUNHA CLINICA MEDICA LTDA</t>
  </si>
  <si>
    <t>19.178.361/0001-50</t>
  </si>
  <si>
    <t>MARIA CLAUDIA ZANONI LTDA</t>
  </si>
  <si>
    <t>19.190.880/0001-34</t>
  </si>
  <si>
    <t>CET - CLINICA ESPECIALIZADA NO TRABALHO LTDA</t>
  </si>
  <si>
    <t>19.192.490/0001-01</t>
  </si>
  <si>
    <t>HOSPITAL E MATERNIDADE SANTA RITA DE CASSIA LTDA</t>
  </si>
  <si>
    <t>19.202.654/0001-26</t>
  </si>
  <si>
    <t>19.213.826/0001-67</t>
  </si>
  <si>
    <t>SANTA CASA DE MISERICORDIA DE CANAPOLIS</t>
  </si>
  <si>
    <t>19.228.923/0001-23</t>
  </si>
  <si>
    <t>HOSPITAL MIGUEL COUTO LTDA</t>
  </si>
  <si>
    <t>19.234.827/0001-98</t>
  </si>
  <si>
    <t>MT MED SERVICOS MEDICOS LTDA</t>
  </si>
  <si>
    <t>19.261.478/0001-01</t>
  </si>
  <si>
    <t>SANTA CASA E HOSPITAL NOSSA SENHORA DA GUIA</t>
  </si>
  <si>
    <t>19.314.442/0001-30</t>
  </si>
  <si>
    <t>HOSPITAL NOSSA SENHORA AUXILIADORA EM RECUPERACAO JUDICIAL</t>
  </si>
  <si>
    <t>19.321.929/0001-40</t>
  </si>
  <si>
    <t>BRAZ SERVICOS MEDICOS LTDA</t>
  </si>
  <si>
    <t>19.340.601/0001-71</t>
  </si>
  <si>
    <t>MGA SERVICOS MEDICOS S/S LTDA</t>
  </si>
  <si>
    <t>19.348.060/0001-28</t>
  </si>
  <si>
    <t>GONCALVES E CARRICONDE SERVICOS MEDICOS LTDA</t>
  </si>
  <si>
    <t>19.397.649/0001-16</t>
  </si>
  <si>
    <t>CLINICA MEDICA DIAS &amp; DIAS LTDA</t>
  </si>
  <si>
    <t>19.400.753/0001-12</t>
  </si>
  <si>
    <t>HOSPITAL SANTANA LTDA</t>
  </si>
  <si>
    <t>19.402.671/0001-07</t>
  </si>
  <si>
    <t>BURLACOV MED LTDA</t>
  </si>
  <si>
    <t>19.417.823/0001-45</t>
  </si>
  <si>
    <t>HOSPITAL DA CRIANCA SAO JOSE LTDA</t>
  </si>
  <si>
    <t>19.445.656/0001-46</t>
  </si>
  <si>
    <t>CONSULTORIO MEDICO C R HELLMEISTER LTDA</t>
  </si>
  <si>
    <t>19.455.111/0001-10</t>
  </si>
  <si>
    <t>E. P. DE OLIVEIRA DOMINGOS</t>
  </si>
  <si>
    <t>19.500.013/0001-58</t>
  </si>
  <si>
    <t>HEALTH ATIVIDADES MEDICAS LTDA</t>
  </si>
  <si>
    <t>19.510.998/0001-00</t>
  </si>
  <si>
    <t>GUAZZA SERVICOS MEDICOS LTDA</t>
  </si>
  <si>
    <t>19.529.478/0001-31</t>
  </si>
  <si>
    <t>HOSPITAL DE CATAGUASES</t>
  </si>
  <si>
    <t>19.538.421/0001-07</t>
  </si>
  <si>
    <t>SERMED CENTER SERVICOS MEDICOS LTDA</t>
  </si>
  <si>
    <t>19.558.675/0001-89</t>
  </si>
  <si>
    <t>CENTRO DE ASSISTENCIA PSICOTERAPEUTICA LTDA</t>
  </si>
  <si>
    <t>19.564.137/0001-05</t>
  </si>
  <si>
    <t>HOSPITAL BEMVINDO SAUDE LTDA</t>
  </si>
  <si>
    <t>19.578.376/0001-06</t>
  </si>
  <si>
    <t>HOSPITAL DIVINENSE SERVICE</t>
  </si>
  <si>
    <t>19.588.962/0001-31</t>
  </si>
  <si>
    <t>BORELLI E PINHEIRO SERVICOS MEDICOS LTDA</t>
  </si>
  <si>
    <t>19.604.511/0001-40</t>
  </si>
  <si>
    <t>SANTA CASA DE MISERICORDIA DE CLAUDIO</t>
  </si>
  <si>
    <t>19.644.407/0001-80</t>
  </si>
  <si>
    <t>CTPC-CLINICA DE TRATAMENTO DAS PATOLOGIAS DA COLUNA LTDA</t>
  </si>
  <si>
    <t>19.662.223/0001-42</t>
  </si>
  <si>
    <t>SERMED SERVICOS MEDICOS DO CEARA LTDA</t>
  </si>
  <si>
    <t>19.679.481/0001-31</t>
  </si>
  <si>
    <t>CENTRO CLINICO CONVENTION MED LTDA</t>
  </si>
  <si>
    <t>19.686.266/0001-68</t>
  </si>
  <si>
    <t>DAMED SERVICOS MEDICOS LTDA</t>
  </si>
  <si>
    <t>19.692.755/0001-22</t>
  </si>
  <si>
    <t>ASSOCIACAO HOSPITALAR BOM JESUS</t>
  </si>
  <si>
    <t>19.708.510/0001-46</t>
  </si>
  <si>
    <t>HOSPITAL E MATERNIDADE MARIA EULALIA</t>
  </si>
  <si>
    <t>19.715.663/0001-10</t>
  </si>
  <si>
    <t>HOSPITAL E MATERNIDADE SAO JOSE</t>
  </si>
  <si>
    <t>19.717.305/0001-47</t>
  </si>
  <si>
    <t>HOSPITAL DE SAO VICENTE DE PAULO</t>
  </si>
  <si>
    <t>19.729.574/0001-23</t>
  </si>
  <si>
    <t>RENAL MED POTIGUAR SERVICOS MEDICOS LTDA</t>
  </si>
  <si>
    <t>19.800.281/0001-95</t>
  </si>
  <si>
    <t>HOSPITAL MATER DEI LTDA.</t>
  </si>
  <si>
    <t>19.847.971/0001-08</t>
  </si>
  <si>
    <t>BARBARA B. BORBA</t>
  </si>
  <si>
    <t>19.863.224/0001-55</t>
  </si>
  <si>
    <t>HOSPITAL SIDERURGICA LIMITADA</t>
  </si>
  <si>
    <t>19.878.404/0001-00</t>
  </si>
  <si>
    <t>FUNDACAO SAO FRANCISCO XAVIER</t>
  </si>
  <si>
    <t>19.904.440/0001-00</t>
  </si>
  <si>
    <t>HOSPITAL DE ORTOPEDIA ORTOCENTER LTDA</t>
  </si>
  <si>
    <t>19.950.881/0001-30</t>
  </si>
  <si>
    <t>19.962.364/0001-80</t>
  </si>
  <si>
    <t>FUNDACAO HOSPITALAR DE CRISTINA</t>
  </si>
  <si>
    <t>19.963.596/0001-53</t>
  </si>
  <si>
    <t>RICARDO LUIS MENA VARGA PRADA - EIRELI</t>
  </si>
  <si>
    <t>19.999.662/0001-45</t>
  </si>
  <si>
    <t>SEMIS - SERVICO MEDICO INTENSIVISTA S/S LTDA</t>
  </si>
  <si>
    <t>20.006.668/0001-53</t>
  </si>
  <si>
    <t>M P DALPASQUAL</t>
  </si>
  <si>
    <t>20.017.299/0001-02</t>
  </si>
  <si>
    <t>SANTA CASA DE MISERICORDIA DR ALMEIDA MACHADO PERDIZES</t>
  </si>
  <si>
    <t>20.031.209/0001-20</t>
  </si>
  <si>
    <t>SANTA CASA DE MISERICORDIA DE SANTA JULIANA</t>
  </si>
  <si>
    <t>20.042.594/0001-00</t>
  </si>
  <si>
    <t>HOSPITAL SAO LUCAS DE FRUTAL LTDA</t>
  </si>
  <si>
    <t>20.042.824/0001-31</t>
  </si>
  <si>
    <t>SOTEC - SOCIEDADE TECNICA DO MEDIO MEARIM LTDA</t>
  </si>
  <si>
    <t>20.049.300/0001-72</t>
  </si>
  <si>
    <t>SANTA CASA DE MISERICORDIA PADRE EUSTAQUIO</t>
  </si>
  <si>
    <t>20.054.979/0001-98</t>
  </si>
  <si>
    <t>MEDIAL MEDICINA DIALITICA LTDA</t>
  </si>
  <si>
    <t>20.055.150/0001-00</t>
  </si>
  <si>
    <t>CARLOS DANIEL OJOPI VELASCO LTDA</t>
  </si>
  <si>
    <t>20.059.028/0001-01</t>
  </si>
  <si>
    <t>SANTA CASA DE MISERICORDIA DE UNIAO</t>
  </si>
  <si>
    <t>20.079.166/0001-52</t>
  </si>
  <si>
    <t>SANTA CASA DE CARIDADE DE DIAMANTINA</t>
  </si>
  <si>
    <t>20.081.246/0001-42</t>
  </si>
  <si>
    <t>ASSOCIACAO MANT DO HOSPITAL E MAT DR AURELIANO BRANDAO</t>
  </si>
  <si>
    <t>20.115.152/0001-47</t>
  </si>
  <si>
    <t>ALBERTONI SERVICOS MEDICOS LTDA</t>
  </si>
  <si>
    <t>20.139.207/0001-59</t>
  </si>
  <si>
    <t>LMA SERVICOS MEDICOS LTDA</t>
  </si>
  <si>
    <t>20.146.064/0001-02</t>
  </si>
  <si>
    <t>20.150.900/0001-22</t>
  </si>
  <si>
    <t>SOCIEDADE HOSPITALAR DE UBERLANDIA S.A</t>
  </si>
  <si>
    <t>20.180.634/0001-80</t>
  </si>
  <si>
    <t>FUNDACAO DERALDO GUIMARAES</t>
  </si>
  <si>
    <t>20.193.776/0001-82</t>
  </si>
  <si>
    <t>M. A. DE TOLEDO JUNIOR MEDICOS</t>
  </si>
  <si>
    <t>20.199.507/0001-23</t>
  </si>
  <si>
    <t>R. R. PANAGIO LEITE DA SILVA</t>
  </si>
  <si>
    <t>20.219.079/0001-53</t>
  </si>
  <si>
    <t>CORTES &amp; RIZZO SERVICOS MEDICOS S/S LTDA</t>
  </si>
  <si>
    <t>20.268.722/0001-39</t>
  </si>
  <si>
    <t>CLINICA MEDICA COR DIAGNOSIS LTDA</t>
  </si>
  <si>
    <t>20.299.609/0001-10</t>
  </si>
  <si>
    <t>J. R. PEREIRA SOUZA LTDA</t>
  </si>
  <si>
    <t>20.308.977/0001-88</t>
  </si>
  <si>
    <t>V L MIRANDA SERVICOS MEDICOS E ODONTOLOGICOS LTDA</t>
  </si>
  <si>
    <t>20.319.257/0001-18</t>
  </si>
  <si>
    <t>CASA DE SAUDE SANTA ROSA LTDA</t>
  </si>
  <si>
    <t>20.330.828/0001-15</t>
  </si>
  <si>
    <t>PAULA ALESSI</t>
  </si>
  <si>
    <t>20.351.540/0001-27</t>
  </si>
  <si>
    <t>HOSPITAL COMUNITARIO DE LARANJAL</t>
  </si>
  <si>
    <t>20.355.141/0001-34</t>
  </si>
  <si>
    <t>FLAUZER FRANCO SOUZA</t>
  </si>
  <si>
    <t>20.377.941/0001-56</t>
  </si>
  <si>
    <t>HOSPITAL E MATERNIDADE SANTA HELENA SA</t>
  </si>
  <si>
    <t>20.385.582/0001-89</t>
  </si>
  <si>
    <t>RONALDO LIPPI SA</t>
  </si>
  <si>
    <t>20.397.493/0001-52</t>
  </si>
  <si>
    <t>IRMANDADE DA SANTA CASA DE MISERICORDIA DE B J DA PENHA</t>
  </si>
  <si>
    <t>20.400.305/0001-06</t>
  </si>
  <si>
    <t>J TEIXEIRA FILHO</t>
  </si>
  <si>
    <t>20.403.012/0001-74</t>
  </si>
  <si>
    <t>MURILO DUARTE CARMO CLINICA MEDICA</t>
  </si>
  <si>
    <t>20.416.210/0001-72</t>
  </si>
  <si>
    <t>SANTA CASA E MATERNIDADE NOSSA SENHORA DE FATIMA</t>
  </si>
  <si>
    <t>20.420.857/0001-78</t>
  </si>
  <si>
    <t>ASSOCIACAO DE PROTECAO A MATERN E A INF DE MINDURI</t>
  </si>
  <si>
    <t>20.452.280/0001-86</t>
  </si>
  <si>
    <t>SANTA CASA DE MISERICORDIA DE LIMA DUARTE</t>
  </si>
  <si>
    <t>20.452.959/0001-75</t>
  </si>
  <si>
    <t>SANTA CASA DE MISERICORDIA DE RIO NOVO</t>
  </si>
  <si>
    <t>20.490.009/0001-35</t>
  </si>
  <si>
    <t>HOSPITAL SAO JUDAS TADEU</t>
  </si>
  <si>
    <t>20.499.893/0001-79</t>
  </si>
  <si>
    <t>20.500.343/0001-22</t>
  </si>
  <si>
    <t>ALERGOTIPE SERVICOS MEDICOS LTDA</t>
  </si>
  <si>
    <t>20.507.750/0001-61</t>
  </si>
  <si>
    <t>MARIA RITA FERNANDES CURTY LTDA</t>
  </si>
  <si>
    <t>20.508.939/0001-79</t>
  </si>
  <si>
    <t>VANESSA ARRUDA FRANJOTTI CHAGAS</t>
  </si>
  <si>
    <t>20.549.879/0001-32</t>
  </si>
  <si>
    <t>SOCIEDADE AMIGOS DO HOSPITAL SAO FRANCISCO DE ASSIS</t>
  </si>
  <si>
    <t>20.597.811/0001-29</t>
  </si>
  <si>
    <t>CLINICA SANTA LUCIA LTDA</t>
  </si>
  <si>
    <t>20.600.763/0001-80</t>
  </si>
  <si>
    <t>HOSPITAL NOSSA SENHORA DAS GRACAS LTDA - EM RECUPERACAO JUDICIAL</t>
  </si>
  <si>
    <t>20.628.239/0001-18</t>
  </si>
  <si>
    <t>MASTER SAUDE LTDA</t>
  </si>
  <si>
    <t>20.628.242/0001-31</t>
  </si>
  <si>
    <t>AGN ALEXANDRINO LTDA</t>
  </si>
  <si>
    <t>20.653.028/0001-35</t>
  </si>
  <si>
    <t>FUNDACAO HOSPITALAR SAO VICENTE DE PAULA</t>
  </si>
  <si>
    <t>20.664.794/0001-03</t>
  </si>
  <si>
    <t>NEUROINTENSIVA GESTAO E MEDICINA CRITICA LTDA</t>
  </si>
  <si>
    <t>20.733.911/0003-05</t>
  </si>
  <si>
    <t>FUNDACAO MACONICA MANOEL DOS SANTOS</t>
  </si>
  <si>
    <t>20.733.911/0007-20</t>
  </si>
  <si>
    <t>20.733.911/0008-01</t>
  </si>
  <si>
    <t>20.733.911/0012-98</t>
  </si>
  <si>
    <t>20.733.911/0013-79</t>
  </si>
  <si>
    <t>20.734.604/0001-79</t>
  </si>
  <si>
    <t>MISSAO SAL DA TERRA</t>
  </si>
  <si>
    <t>20.754.086/0001-55</t>
  </si>
  <si>
    <t>S P Tavares Moreira LTDA</t>
  </si>
  <si>
    <t>20.754.925/0001-35</t>
  </si>
  <si>
    <t>HOSPITAL DR ARMANDO XAVIER VIEIRA</t>
  </si>
  <si>
    <t>20.766.467/0001-54</t>
  </si>
  <si>
    <t>CLAUDIO RENATO GARCIA</t>
  </si>
  <si>
    <t>20.772.760/0001-24</t>
  </si>
  <si>
    <t>IRMANDADE DE MISERICORDIA DE GUAXUPE</t>
  </si>
  <si>
    <t>20.815.511/0001-79</t>
  </si>
  <si>
    <t>BARBIERI &amp; SABADIN SERVICOS MEDICOS ESPECIALIZADOS LTDA</t>
  </si>
  <si>
    <t>20.831.539/0001-08</t>
  </si>
  <si>
    <t>MS MEDICA LTDA</t>
  </si>
  <si>
    <t>20.833.745/0001-49</t>
  </si>
  <si>
    <t>HOSPITAL PADRE CARMELO D'ANGELO</t>
  </si>
  <si>
    <t>20.854.436/0001-55</t>
  </si>
  <si>
    <t>ASSOCIACAO BENEFICIENTE HOSPITAL SANTA RITA</t>
  </si>
  <si>
    <t>20.855.729/0001-57</t>
  </si>
  <si>
    <t>CLINICA DE MEDICOS DE MACEIO S/S LTDA</t>
  </si>
  <si>
    <t>20.869.681/0001-36</t>
  </si>
  <si>
    <t>HOSPITAL 20 DE JULHO LTDA</t>
  </si>
  <si>
    <t>20.919.452/0001-89</t>
  </si>
  <si>
    <t>SANTA CASA DE MISERICORDIA DE CARMO DA MATA</t>
  </si>
  <si>
    <t>20.928.914/0001-24</t>
  </si>
  <si>
    <t>NOLASCO GOUVEIA ASSISTENCIA MEDICA LTDA</t>
  </si>
  <si>
    <t>20.942.819/0001-85</t>
  </si>
  <si>
    <t>ASSOCIACAO HOSPITALAR SAO VICENTE DE PAULO</t>
  </si>
  <si>
    <t>20.959.292/0001-00</t>
  </si>
  <si>
    <t>IRMANDADE NOSSA SENHORA DAS DORES</t>
  </si>
  <si>
    <t>20.973.216/0001-40</t>
  </si>
  <si>
    <t>GERHOSP SERVICOS HOSPITALARES LTDA</t>
  </si>
  <si>
    <t>20.973.755/0001-80</t>
  </si>
  <si>
    <t>SERVIZIO CONSULTORIA, AUDITORIA E SERVICOS MEDICOS LTDA.</t>
  </si>
  <si>
    <t>20.974.705/0001-17</t>
  </si>
  <si>
    <t>FUNDACAO DE ASSISTENCIA SOCIAL SANTANA DE AGUA BOA</t>
  </si>
  <si>
    <t>20.984.258/0001-87</t>
  </si>
  <si>
    <t>ASSOC DE PROT A MATERNIDADE E A INFANCIA DE MATOZINHOS</t>
  </si>
  <si>
    <t>20.998.855/0001-60</t>
  </si>
  <si>
    <t>ATENDIMENTO GERIATRICO E PSIQUIATRICO ANDRADE MONTANHEZ LTDA</t>
  </si>
  <si>
    <t>21.028.113/0001-75</t>
  </si>
  <si>
    <t>ASSOCIACAO HOSPITALAR SAO SEBASTIAO</t>
  </si>
  <si>
    <t>21.035.424/0001-61</t>
  </si>
  <si>
    <t>LIFE SERVICOS MEDICOS LTDA</t>
  </si>
  <si>
    <t>21.035.852/0001-94</t>
  </si>
  <si>
    <t>SANTA CASA DE MISERICORDIA DE ITAJUBA</t>
  </si>
  <si>
    <t>21.040.696/0001-50</t>
  </si>
  <si>
    <t>ASSOCIACAO DE INTEGRACAO SOCIAL DE ITAJUBA</t>
  </si>
  <si>
    <t>21.040.696/0003-11</t>
  </si>
  <si>
    <t>21.078.126/0001-59</t>
  </si>
  <si>
    <t>ASSOCIACAO DOS AMIGOS DO HOSPITAL ITANHOMI - AAHI</t>
  </si>
  <si>
    <t>21.082.433/0001-03</t>
  </si>
  <si>
    <t>21.083.795/0001-19</t>
  </si>
  <si>
    <t>HOSPITAL SAO LUCAS DE ITABIRINHA</t>
  </si>
  <si>
    <t>21.098.760/0001-53</t>
  </si>
  <si>
    <t>CADU SERVICOS MEDICOS LTDA</t>
  </si>
  <si>
    <t>21.135.933/0001-66</t>
  </si>
  <si>
    <t>MANUEL DE SALES BARBOZA JUNIOR LTDA</t>
  </si>
  <si>
    <t>21.136.907/0001-52</t>
  </si>
  <si>
    <t>PRONTINHO ASSISTENCIA MEDICA INFANTIL LTDA</t>
  </si>
  <si>
    <t>21.156.193/0001-44</t>
  </si>
  <si>
    <t>M.C.MADI SERVICOS MEDICOS LTDA</t>
  </si>
  <si>
    <t>21.163.811/0001-83</t>
  </si>
  <si>
    <t>21.194.197/0001-17</t>
  </si>
  <si>
    <t>GERMANN E PECHMANN LTDA</t>
  </si>
  <si>
    <t>21.224.449/0001-03</t>
  </si>
  <si>
    <t>FUNDACAO HOSPITALAR DIVINENSE</t>
  </si>
  <si>
    <t>21.242.573/0001-00</t>
  </si>
  <si>
    <t>UDIMAGEM - UNIDADE DE DIAGNOSTICO POR IMAGEM S/S LTDA</t>
  </si>
  <si>
    <t>21.250.584/0001-23</t>
  </si>
  <si>
    <t>IRMANDADE DE SAO VICENTE DE PAULO DE RUBIM</t>
  </si>
  <si>
    <t>21.299.615/0001-30</t>
  </si>
  <si>
    <t>FUNDACAO OURO BRANCO</t>
  </si>
  <si>
    <t>21.311.667/0001-85</t>
  </si>
  <si>
    <t>HOSPITAL SAO JOAQUIM S/A</t>
  </si>
  <si>
    <t>21.356.597/0001-81</t>
  </si>
  <si>
    <t>HOSPITAL ADOLF ENSCH LTDA</t>
  </si>
  <si>
    <t>21.363.354/0001-70</t>
  </si>
  <si>
    <t>R.A.C NOGUEIRA ATIVIDADES DE ATENDIMENTO HOSPITALAR</t>
  </si>
  <si>
    <t>21.368.303/0001-31</t>
  </si>
  <si>
    <t>HOSPITAL SAO VICENTE DE PAULO DE BRASILIA DE MINAS</t>
  </si>
  <si>
    <t>21.404.082/0001-00</t>
  </si>
  <si>
    <t>SERVICO DE OBRAS SOCIAIS DE LAMBARI</t>
  </si>
  <si>
    <t>21.420.617/0001-36</t>
  </si>
  <si>
    <t>21.424.209/0001-52</t>
  </si>
  <si>
    <t>GABRIELA MARINHO MAFFEI</t>
  </si>
  <si>
    <t>21.429.659/0001-38</t>
  </si>
  <si>
    <t>SANTA CASA DE MISERICORDIA DE JACUTINGA</t>
  </si>
  <si>
    <t>21.438.235/0001-30</t>
  </si>
  <si>
    <t>L.R.R. MEDIC LTDA</t>
  </si>
  <si>
    <t>21.456.374/0001-96</t>
  </si>
  <si>
    <t>PEDRO HENRIQUE GONCALVES NOVAES LTDA</t>
  </si>
  <si>
    <t>21.507.230/0001-11</t>
  </si>
  <si>
    <t>BTN MEDICAL LTDA</t>
  </si>
  <si>
    <t>21.541.422/0001-44</t>
  </si>
  <si>
    <t>PROMED - SERVICOS MEDICOS S/S LTDA</t>
  </si>
  <si>
    <t>21.554.423/0001-23</t>
  </si>
  <si>
    <t>INSTITUTO ONCOLOGICO SA</t>
  </si>
  <si>
    <t>21.556.063/0001-07</t>
  </si>
  <si>
    <t>SANATORIO VIEIRA MARQUES LTDA</t>
  </si>
  <si>
    <t>21.561.576/0001-06</t>
  </si>
  <si>
    <t>CASA DE SAUDE DR ARAGAO VILLAR LTDA</t>
  </si>
  <si>
    <t>21.562.855/0001-86</t>
  </si>
  <si>
    <t>INSTITUTO DE SAUDE ESPERANCA</t>
  </si>
  <si>
    <t>21.565.783/0001-20</t>
  </si>
  <si>
    <t>FUNDACAO INSTITUTO CLINICO JUIZ DE FORA</t>
  </si>
  <si>
    <t>21.575.234/0001-37</t>
  </si>
  <si>
    <t>MELO MEDICINA LTDA</t>
  </si>
  <si>
    <t>21.575.709/0001-95</t>
  </si>
  <si>
    <t>21.583.042/0001-72</t>
  </si>
  <si>
    <t>HOSPITAL E MATERNIDADE THEREZINHA DE JESUS</t>
  </si>
  <si>
    <t>21.583.616/0001-02</t>
  </si>
  <si>
    <t>RTNASCIMENTO LTDA</t>
  </si>
  <si>
    <t>21.585.770/0001-13</t>
  </si>
  <si>
    <t>JF MEDICAL CARE S/S LTDA</t>
  </si>
  <si>
    <t>21.586.987/0001-48</t>
  </si>
  <si>
    <t>HOSPITAL SAO MARCOS S A</t>
  </si>
  <si>
    <t>21.587.373/0001-80</t>
  </si>
  <si>
    <t>INSTITUTO DE SAUDE SAO DOMINGOS</t>
  </si>
  <si>
    <t>21.594.064/0001-38</t>
  </si>
  <si>
    <t>CENTROCOR INSTITUTO DE CARDIOLOGIA DE JUIZ DE FORA LTDA</t>
  </si>
  <si>
    <t>21.599.824/0001-08</t>
  </si>
  <si>
    <t>ASCOMCER - INSTITUTO DE SAUDE</t>
  </si>
  <si>
    <t>21.661.236/0001-49</t>
  </si>
  <si>
    <t>HOSPITAL REGIONAL CLODOALDO MESQUITA BANDEIRA LTDA</t>
  </si>
  <si>
    <t>21.759.815/0001-29</t>
  </si>
  <si>
    <t>CLINICA HELP CAMARGO LTDA</t>
  </si>
  <si>
    <t>21.813.236/0001-17</t>
  </si>
  <si>
    <t>CORSO SERVICOS MEDICOS LTDA</t>
  </si>
  <si>
    <t>21.827.818/0001-52</t>
  </si>
  <si>
    <t>SANDRO EVANGELISTA RESENDE LTDA</t>
  </si>
  <si>
    <t>21.927.641/0001-66</t>
  </si>
  <si>
    <t>UHEYNA GANCEDO RUZON LTDA</t>
  </si>
  <si>
    <t>21.946.306/0001-05</t>
  </si>
  <si>
    <t>HOSPITAL DE OLHOS RUI MARINHO LTDA</t>
  </si>
  <si>
    <t>21.982.031/0001-65</t>
  </si>
  <si>
    <t>JC PASSOS SERVICOS MEDICOS LTDA</t>
  </si>
  <si>
    <t>22.005.723/0001-16</t>
  </si>
  <si>
    <t>FREITAS &amp; LEMA SERVICOS MEDICOS LTDA</t>
  </si>
  <si>
    <t>22.010.390/0001-13</t>
  </si>
  <si>
    <t>MINUCCI SERVICOS MEDICOS LTDA</t>
  </si>
  <si>
    <t>22.011.301/0001-53</t>
  </si>
  <si>
    <t>RODRIGO CHINI LTDA</t>
  </si>
  <si>
    <t>22.018.599/0001-23</t>
  </si>
  <si>
    <t>CLINICA E HOSPITAL DIA TOP MAIS - SERVICOS E ATIVIDADES MEDICAS LTDA</t>
  </si>
  <si>
    <t>22.050.330/0001-24</t>
  </si>
  <si>
    <t>FUNDACAO HOSPITALAR MENDES PIMENTEL</t>
  </si>
  <si>
    <t>22.054.084/0001-89</t>
  </si>
  <si>
    <t>HOSPITAL REGIONAL DO MUCURI</t>
  </si>
  <si>
    <t>22.056.741/0001-27</t>
  </si>
  <si>
    <t>IRMANDADE NOSSA SENHORA DAS GRACAS DE DOM JOAQUIM</t>
  </si>
  <si>
    <t>22.057.178/0001-01</t>
  </si>
  <si>
    <t>HOSPITAL CURA D'ARS</t>
  </si>
  <si>
    <t>22.073.381/0001-71</t>
  </si>
  <si>
    <t>HOSPITAL VAZ MONTEIRO DE ASSISTENCIA A INFANCIA E A MAT</t>
  </si>
  <si>
    <t>22.104.641/0001-29</t>
  </si>
  <si>
    <t>LABORATIVA RIO MEDICINA DO TRABALHO LTDA</t>
  </si>
  <si>
    <t>22.134.836/0001-11</t>
  </si>
  <si>
    <t>PETISCO &amp; QUEIROZ SERVICOS DE SAUDE LTDA</t>
  </si>
  <si>
    <t>22.156.933/0001-05</t>
  </si>
  <si>
    <t>MATERNIDADE E HOSPITAL ALIANCA LTDA</t>
  </si>
  <si>
    <t>22.235.081/0001-41</t>
  </si>
  <si>
    <t>ROMULO VIEIRA RODRIGUES</t>
  </si>
  <si>
    <t>22.272.628/0001-89</t>
  </si>
  <si>
    <t>CARMEN S.S. ARROYO LTDA</t>
  </si>
  <si>
    <t>22.323.976/0001-38</t>
  </si>
  <si>
    <t>22.324.693/0001-00</t>
  </si>
  <si>
    <t>HOSPITAL EVANGELICO DE MANTENA</t>
  </si>
  <si>
    <t>22.326.794/0001-10</t>
  </si>
  <si>
    <t>A J M NOGUEIRA SERVICOS  EIRELI</t>
  </si>
  <si>
    <t>22.330.369/0001-03</t>
  </si>
  <si>
    <t>SANTA PAULA ASSISTENCIA MEDICO HOSPITALAR LTDA</t>
  </si>
  <si>
    <t>22.420.830/0001-00</t>
  </si>
  <si>
    <t>FUNDACAO HOSPITAL SANTA TEREZINHA</t>
  </si>
  <si>
    <t>22.430.764/0001-50</t>
  </si>
  <si>
    <t>FHP SERVICOS EM SAUDE LTDA</t>
  </si>
  <si>
    <t>22.606.053/0001-93</t>
  </si>
  <si>
    <t>CL SERVICOS DE SAUDE MEDICA HOSPITALAR E DIAGNOSTICOS LTDA</t>
  </si>
  <si>
    <t>22.610.668/0001-93</t>
  </si>
  <si>
    <t>WIL ROBSON DA SILVA ANDRADE</t>
  </si>
  <si>
    <t>22.648.187/0001-77</t>
  </si>
  <si>
    <t>BRUNO SAINATTO LTDA</t>
  </si>
  <si>
    <t>22.669.931/0001-10</t>
  </si>
  <si>
    <t>IRMANDADE NOSSA SENHORA DAS MERCES DE MONTES CLAROS</t>
  </si>
  <si>
    <t>22.694.818/0001-94</t>
  </si>
  <si>
    <t>SANTOS &amp; BEHRENDT SERVICOS MEDICOS LTDA.</t>
  </si>
  <si>
    <t>22.708.549/0001-78</t>
  </si>
  <si>
    <t>HOSPITAL MUNICIPAL NOSSA SENHORA DO PATROCINIO</t>
  </si>
  <si>
    <t>22.720.117/0001-82</t>
  </si>
  <si>
    <t>JJC MED S/S</t>
  </si>
  <si>
    <t>22.742.023/0001-04</t>
  </si>
  <si>
    <t>JDM SERVICOS MEDICOS LTDA</t>
  </si>
  <si>
    <t>22.790.182/0001-84</t>
  </si>
  <si>
    <t>CASA DE SAUDE SANTA LUCIA S/A</t>
  </si>
  <si>
    <t>22.859.797/0001-10</t>
  </si>
  <si>
    <t>HOSPITAL E MATERNIDADE SAO JOSE LTDA</t>
  </si>
  <si>
    <t>22.888.846/0001-42</t>
  </si>
  <si>
    <t>SANTA CASA DE MISERICORDIA DE NEPOMUCENO</t>
  </si>
  <si>
    <t>22.918.155/0001-44</t>
  </si>
  <si>
    <t>FERNANDES E BARBOSA LTDA</t>
  </si>
  <si>
    <t>22.965.180/0001-89</t>
  </si>
  <si>
    <t>HOSPITAL DAS CLINICAS DE BRAGANCA LTDA</t>
  </si>
  <si>
    <t>22.986.442/0001-91</t>
  </si>
  <si>
    <t>IRMANDADE DA SANTA CASA DE MISERICORDIA DE OLIVEIRA</t>
  </si>
  <si>
    <t>23.014.870/0001-15</t>
  </si>
  <si>
    <t>HEART ALIVE SERVICOS MEDICOS LTDA</t>
  </si>
  <si>
    <t>23.020.456/0001-19</t>
  </si>
  <si>
    <t>CASA DE CARIDADE DE OURO FINO</t>
  </si>
  <si>
    <t>23.065.329/0001-36</t>
  </si>
  <si>
    <t>23.076.465/0001-21</t>
  </si>
  <si>
    <t>SAO LUCAS MEDICINA INTENSIVA S/S</t>
  </si>
  <si>
    <t>23.082.951/0001-52</t>
  </si>
  <si>
    <t>R. A. N. RAMOS &amp; M. C. S. RAMOS</t>
  </si>
  <si>
    <t>23.179.954/0001-09</t>
  </si>
  <si>
    <t>IBEMI - INSTITUTO BENEFICENTE DE MEDICINA INTEGRADA</t>
  </si>
  <si>
    <t>23.221.286/0001-30</t>
  </si>
  <si>
    <t>HOSPITAL DR PACIFICO MASCARENHAS</t>
  </si>
  <si>
    <t>23.237.142/0001-72</t>
  </si>
  <si>
    <t>HOSPITAL E MATERNIDADE SANTA RITA SA</t>
  </si>
  <si>
    <t>23.312.456/0001-92</t>
  </si>
  <si>
    <t>MORAES AMARAL SERVICOS MEDICOS S/S LTDA</t>
  </si>
  <si>
    <t>23.343.049/0001-42</t>
  </si>
  <si>
    <t>CASA DE SAUDE IMACULADA CONCEICAO LTDA</t>
  </si>
  <si>
    <t>23.347.958/0001-59</t>
  </si>
  <si>
    <t>23.375.306/0001-28</t>
  </si>
  <si>
    <t>CENTRO DE TRATAMENTO DE CALCULOS RENAL E BILIAR MARIA DE LOURDES DRUMMOND LTDA</t>
  </si>
  <si>
    <t>23.422.728/0001-07</t>
  </si>
  <si>
    <t>HOSPITAL SANTO ANTONIO</t>
  </si>
  <si>
    <t>23.430.770/0001-70</t>
  </si>
  <si>
    <t>HOSPITAL SANTA MONICA LTDA</t>
  </si>
  <si>
    <t>23.430.945/0001-49</t>
  </si>
  <si>
    <t>HOSPITAL ESTER FARIA DE ALMEIDA</t>
  </si>
  <si>
    <t>23.438.096/0001-70</t>
  </si>
  <si>
    <t>SANTA CASA DE MISERICORDIA DE PEDRALVA</t>
  </si>
  <si>
    <t>23.497.951/0001-13</t>
  </si>
  <si>
    <t>CLINICA ROSADO LAPA S C LTDA</t>
  </si>
  <si>
    <t>23.522.956/0001-59</t>
  </si>
  <si>
    <t>23.554.413/0001-13</t>
  </si>
  <si>
    <t>UNICARDIO E CLINICAS MEDICAS LTDA</t>
  </si>
  <si>
    <t>23.554.462/0001-56</t>
  </si>
  <si>
    <t>ARS ORTHOPAEDICA MEDICINA OSTEO ARTICULAR SS LTDA</t>
  </si>
  <si>
    <t>23.563.158/0001-75</t>
  </si>
  <si>
    <t>NEURO-FORTALEZA S/S LTDA</t>
  </si>
  <si>
    <t>23.591.126/0001-83</t>
  </si>
  <si>
    <t>SANTA CASA DE MISERICORDIA DE PIUMHI</t>
  </si>
  <si>
    <t>23.647.209/0001-47</t>
  </si>
  <si>
    <t>23.684.723/0001-52</t>
  </si>
  <si>
    <t>CLINICA MANUEL MATIAS LTDA</t>
  </si>
  <si>
    <t>23.694.458/0001-93</t>
  </si>
  <si>
    <t>SERMEP SERVICO MEDICO DE PINDARE MIRIM LTDA</t>
  </si>
  <si>
    <t>23.701.527/0001-49</t>
  </si>
  <si>
    <t>FUNDACAO BENEF DE SAUDE E ASSISTENCIA SOCIAL DE D PEDRO</t>
  </si>
  <si>
    <t>23.772.726/0001-48</t>
  </si>
  <si>
    <t>HOSPITAL E MATERNIDADE SANTA MONICA S/A</t>
  </si>
  <si>
    <t>23.775.845/0001-54</t>
  </si>
  <si>
    <t>N P DE NOVAIS SERVICOS MEDICOS</t>
  </si>
  <si>
    <t>23.778.756/0001-61</t>
  </si>
  <si>
    <t>SANTA CASA DE MISERICORDIA DE POMPEU</t>
  </si>
  <si>
    <t>23.798.846/0001-14</t>
  </si>
  <si>
    <t>IRMANDADE DO HOSPITAL DE NOSSA SENHORA DAS DORES</t>
  </si>
  <si>
    <t>23.811.629/0001-17</t>
  </si>
  <si>
    <t>CLINICA ESPECIALIZADA EM DEPENDENCIA QUIMICA E SAUDE MENTAL DE PARACATU LTDA</t>
  </si>
  <si>
    <t>23.951.916/0001-22</t>
  </si>
  <si>
    <t>FUNDACAO DE ENSINO SUPERIOR DO VALE DO SAPUCAI</t>
  </si>
  <si>
    <t>23.951.916/0004-75</t>
  </si>
  <si>
    <t>23.966.476/0001-87</t>
  </si>
  <si>
    <t>HOSPITAL E MATERNIDADE SAO FRANCISCO</t>
  </si>
  <si>
    <t>24.002.116/0001-28</t>
  </si>
  <si>
    <t>T-CELL TERAPIAS CELULARES</t>
  </si>
  <si>
    <t>24.031.080/0001-00</t>
  </si>
  <si>
    <t>FUNDACAO ITAU DE ASSISTENCIA SOCIAL</t>
  </si>
  <si>
    <t>24.040.903/0001-64</t>
  </si>
  <si>
    <t>MPH SERVICOS MEDICOS LTDA</t>
  </si>
  <si>
    <t>24.096.836/0001-08</t>
  </si>
  <si>
    <t>CASA DE SAUDE E MATERNIDADE JOAO XXIII LTDA</t>
  </si>
  <si>
    <t>24.110.248/0001-73</t>
  </si>
  <si>
    <t>T G P MURANO</t>
  </si>
  <si>
    <t>24.131.849/0001-62</t>
  </si>
  <si>
    <t>CLINICA DE OLHOS DR CLOVIS DE AZEVEDO PAIVA LTDA</t>
  </si>
  <si>
    <t>24.163.453/0001-05</t>
  </si>
  <si>
    <t>HOSPITAL DE NOSSA SENHORA DA CONCEICAO DE RIO CASCA</t>
  </si>
  <si>
    <t>24.177.305/0001-31</t>
  </si>
  <si>
    <t>ASSOCIACAO BENEFICENTE NOSSA SENHORA DO BOM CONSELHO</t>
  </si>
  <si>
    <t>24.232.886/0001-67</t>
  </si>
  <si>
    <t>PRO-SAUDE ASSOCIACAO BENEFICENTE DE ASSISTENCIA SOCIAL E HOSPITALAR - EM RECUPERACAO JUDICIAL</t>
  </si>
  <si>
    <t>24.232.886/0073-31</t>
  </si>
  <si>
    <t>24.232.886/0134-98</t>
  </si>
  <si>
    <t>24.262.537/0001-98</t>
  </si>
  <si>
    <t>24.263.440/0001-08</t>
  </si>
  <si>
    <t>CLIMPSIQ - CLINICA MEDICA E PSIQUIATRICA LTDA</t>
  </si>
  <si>
    <t>24.287.484/0001-60</t>
  </si>
  <si>
    <t>IRMANDADE S ISABEL S CASA MISERICORDIA CIDADE RIO PRETO</t>
  </si>
  <si>
    <t>24.288.698/0001-50</t>
  </si>
  <si>
    <t>ASSOCIACAO BENEFICIENTE DO HOSPITAL JOAO CESAR DE OLIVEIRA</t>
  </si>
  <si>
    <t>24.291.004/0001-34</t>
  </si>
  <si>
    <t>HOSPITAL NEUROCENTER LTDA</t>
  </si>
  <si>
    <t>24.323.359/0001-68</t>
  </si>
  <si>
    <t>A R B SERVICOS MEDICOS LTDA</t>
  </si>
  <si>
    <t>24.366.908/0001-81</t>
  </si>
  <si>
    <t>L R DA SILVA FILHO LTDA</t>
  </si>
  <si>
    <t>24.392.243/0001-80</t>
  </si>
  <si>
    <t>SERVICO DE IMAGENS RADIOGRAFICAS DO RECIFE LTDA EM RECUPERACAO JUDICIAL</t>
  </si>
  <si>
    <t>24.393.662/0001-37</t>
  </si>
  <si>
    <t>CENTRO MEDICO SAO LUCAS LTDA</t>
  </si>
  <si>
    <t>24.398.380/0001-22</t>
  </si>
  <si>
    <t>SANTA EFIGENIA EMPREENDIMENTOS HOSPITALARES LTDA.</t>
  </si>
  <si>
    <t>24.425.019/0001-48</t>
  </si>
  <si>
    <t>HOSPITAL SAO JOAO DE DEUS</t>
  </si>
  <si>
    <t>24.504.233/0001-90</t>
  </si>
  <si>
    <t>PED MEDICOS SAUDE LTDA</t>
  </si>
  <si>
    <t>24.537.405/0001-21</t>
  </si>
  <si>
    <t>G MATA RIBEIRO SERVICOS MEDICOS LTDA</t>
  </si>
  <si>
    <t>24.546.483/0001-92</t>
  </si>
  <si>
    <t>SANTA CASA DE MISERICORDIA DE SANTO ANTONIO DO MONTE</t>
  </si>
  <si>
    <t>24.573.438/0001-27</t>
  </si>
  <si>
    <t>HOSPITAL MISERICORDIA DE SANTOS DUMONT</t>
  </si>
  <si>
    <t>24.574.469/0001-00</t>
  </si>
  <si>
    <t>SANATORIO DE PALMYRA LTDA</t>
  </si>
  <si>
    <t>24.583.282/0001-65</t>
  </si>
  <si>
    <t>SERVICOS MEDICOS BELLEDOUX LTDA</t>
  </si>
  <si>
    <t>24.672.792/0001-09</t>
  </si>
  <si>
    <t>24.693.327/0001-54</t>
  </si>
  <si>
    <t>HOSPITAL DE CLINICAS E MATERNIDADE SAO LUCAS VALE DO GUAPORE LTDA</t>
  </si>
  <si>
    <t>24.731.747/0001-88</t>
  </si>
  <si>
    <t>HOSPITAL DE NOSSA SENHORA DAS MERCES</t>
  </si>
  <si>
    <t>24.786.576/0001-94</t>
  </si>
  <si>
    <t>ORGANIZACAO HOSPITALAR GARAVELO LTDA</t>
  </si>
  <si>
    <t>24.811.620/0001-79</t>
  </si>
  <si>
    <t>CAMILA DE MELO MATOS</t>
  </si>
  <si>
    <t>24.824.195/0001-52</t>
  </si>
  <si>
    <t>HOSPITAL DA FUNDACAO CASA DE CARIDADE DE SAO LOURENCO</t>
  </si>
  <si>
    <t>24.872.459/0001-43</t>
  </si>
  <si>
    <t>FUNDACAO JOSE PERES</t>
  </si>
  <si>
    <t>24.899.395/0001-74</t>
  </si>
  <si>
    <t>24.953.416/0001-92</t>
  </si>
  <si>
    <t>HOSPITAL E MATERNIDADE SANTA RITA LTDA</t>
  </si>
  <si>
    <t>24.957.508/0001-40</t>
  </si>
  <si>
    <t>LUIZ GABRIEL LEITE DA SILVA</t>
  </si>
  <si>
    <t>24.993.560/0001-52</t>
  </si>
  <si>
    <t>IRMANDADE DE NOSSA SENHORA DAS GRACAS</t>
  </si>
  <si>
    <t>25.008.095/0001-10</t>
  </si>
  <si>
    <t>CENTRO DE DIAGNOSTICO E TERAPEUTICA ENDOSCOPICA LTDA</t>
  </si>
  <si>
    <t>25.104.902/0001-07</t>
  </si>
  <si>
    <t>ASSOCIACAO HOSPITALAR SANTA ROSALIA</t>
  </si>
  <si>
    <t>25.108.739/0001-42</t>
  </si>
  <si>
    <t>CASA DE SAUDE VERA CRUZ LTDA</t>
  </si>
  <si>
    <t>25.112.574/0001-82</t>
  </si>
  <si>
    <t>25.124.504/0001-44</t>
  </si>
  <si>
    <t>POLICLINICA SALINENSE LTDA</t>
  </si>
  <si>
    <t>25.222.761/0001-19</t>
  </si>
  <si>
    <t>25.268.012/0001-22</t>
  </si>
  <si>
    <t>SANTA CASA DE MISERICORDIA HOSPITAL SAO FRANCISCO ASSIS</t>
  </si>
  <si>
    <t>25.297.912/0001-06</t>
  </si>
  <si>
    <t>CASA DE SAUDE SAO LUCAS LTDA</t>
  </si>
  <si>
    <t>25.335.670/0001-90</t>
  </si>
  <si>
    <t>IRMANDADE DE NOSSA SENHORA DA SAUDE</t>
  </si>
  <si>
    <t>25.415.993/0001-93</t>
  </si>
  <si>
    <t>INSTITUTO DE CLINICAS E CIRURGIA DE JUIZ DE FORA LTDA</t>
  </si>
  <si>
    <t>25.421.421/0001-17</t>
  </si>
  <si>
    <t>MASSA FALIDA DE HOSPITAL SAO JOSE DE UBERABA LTDA</t>
  </si>
  <si>
    <t>25.426.404/0001-72</t>
  </si>
  <si>
    <t>HOSPITAL SANTA CECILIA LTDA</t>
  </si>
  <si>
    <t>25.437.948/0001-30</t>
  </si>
  <si>
    <t>ASSOCIACAO PORTUGUESA DE BENEFICENCIA 1 DE DEZEMBRO</t>
  </si>
  <si>
    <t>25.438.409/0001-15</t>
  </si>
  <si>
    <t>ASSOCIACAO DE COMBATE AO CANCER DO BRASIL CENTRAL</t>
  </si>
  <si>
    <t>25.459.256/0001-92</t>
  </si>
  <si>
    <t>25.567.934/0001-30</t>
  </si>
  <si>
    <t>SANITAS POLICLINICA LTDA</t>
  </si>
  <si>
    <t>25.637.372/0001-54</t>
  </si>
  <si>
    <t>SALOMON INSTITUTO DE TRAUMATOLOGIA E ORTOPEDIA LTDA</t>
  </si>
  <si>
    <t>25.647.611/0001-57</t>
  </si>
  <si>
    <t>CLINICA INFANTIL DOM BOSCO LTDA</t>
  </si>
  <si>
    <t>25.654.385/0001-31</t>
  </si>
  <si>
    <t>CASA DE SAUDE SANTA MARTA S/A</t>
  </si>
  <si>
    <t>25.760.422/0001-96</t>
  </si>
  <si>
    <t>HOSPITAL SANTA CATARINA SA</t>
  </si>
  <si>
    <t>25.761.040/0001-87</t>
  </si>
  <si>
    <t>HOSPITAL E MATERNIDADE SANTA CLARA S/A</t>
  </si>
  <si>
    <t>25.763.673/0001-24</t>
  </si>
  <si>
    <t>FUNDACAO DE ASSISTENCIA ESTUDO E PESQUISA DE UBERLANDIA</t>
  </si>
  <si>
    <t>25.863.390/0001-54</t>
  </si>
  <si>
    <t>HOSPITAL REGIONAL DO SUL DE MINAS</t>
  </si>
  <si>
    <t>25.945.403/0001-34</t>
  </si>
  <si>
    <t>CASA DE CARIDADE DE VICOSA HOSPITAL SAO SEBASTIAO</t>
  </si>
  <si>
    <t>25.977.448/0001-90</t>
  </si>
  <si>
    <t>CASA DE SAUDE SANTA TEREZINHA LTDA</t>
  </si>
  <si>
    <t>26.049.049/0001-22</t>
  </si>
  <si>
    <t>FUNDACAO BENEFICIENTE INCONFIDENCIA</t>
  </si>
  <si>
    <t>26.107.849/0001-52</t>
  </si>
  <si>
    <t>CURIONI E LARA SERVICOS MEDICOS S/S LTDA</t>
  </si>
  <si>
    <t>26.113.399/0001-00</t>
  </si>
  <si>
    <t>CLINEFRO LTDA</t>
  </si>
  <si>
    <t>26.145.631/0001-92</t>
  </si>
  <si>
    <t>HOSPITAL SAO SEBASTIAO DE RECREIO</t>
  </si>
  <si>
    <t>26.202.168/0001-73</t>
  </si>
  <si>
    <t>ASSOCIACAO HOSPITALAR NOSSA SENHORA DOS ANJOS</t>
  </si>
  <si>
    <t>26.618.074/0001-80</t>
  </si>
  <si>
    <t>CLINICA CIRURGICA E MATERNIDADE AMPARO LTDA</t>
  </si>
  <si>
    <t>26.767.793/0001-62</t>
  </si>
  <si>
    <t>AMA SERVICOS MEDICOS E HOSPITALARES LTDA</t>
  </si>
  <si>
    <t>26.795.401/0001-79</t>
  </si>
  <si>
    <t>CLINICA E MICROCIRURGIA DE OLHOS LTDA</t>
  </si>
  <si>
    <t>26.878.439/0001-05</t>
  </si>
  <si>
    <t>HOSPITAL ENCORE LTDA</t>
  </si>
  <si>
    <t>26.952.309/0001-75</t>
  </si>
  <si>
    <t>LESSA ALVES &amp; LESSA LTDA</t>
  </si>
  <si>
    <t>26.991.810/0001-40</t>
  </si>
  <si>
    <t>HEMOTEC TECNICA RADIOLOGICA E ENFERMAGEM LTDA</t>
  </si>
  <si>
    <t>27.002.211/0001-10</t>
  </si>
  <si>
    <t>CLINICA CIRURGICA SANTA BARBARA LTDA</t>
  </si>
  <si>
    <t>27.002.674/0001-81</t>
  </si>
  <si>
    <t>HOSPITAL SAO VICENTE DE PAULO DE AFONSO CLAUDIO DA SSVP</t>
  </si>
  <si>
    <t>27.021.104/0001-39</t>
  </si>
  <si>
    <t>IRMANDADE DO HOSPITAL SAO JUDAS TADEU DE GUARAPARI LTDA</t>
  </si>
  <si>
    <t>27.037.969/0001-93</t>
  </si>
  <si>
    <t>CASA DE CARIDADE SAO JOSE</t>
  </si>
  <si>
    <t>27.053.453/0001-32</t>
  </si>
  <si>
    <t>ODONTOLIFE CLINICA DE SERVICOS ODONTOLOGICOS LTDA</t>
  </si>
  <si>
    <t>27.079.151/0001-33</t>
  </si>
  <si>
    <t>FUNDACAO MEDICO ASSISTENCIAL DO TRABALHADOR RURAL DEICONHA</t>
  </si>
  <si>
    <t>27.081.629/0001-60</t>
  </si>
  <si>
    <t>SANTA CASA DE MISERICORDIA JESUS MARIA JOSE</t>
  </si>
  <si>
    <t>27.113.968/0001-80</t>
  </si>
  <si>
    <t>FUNDACAO MEDICO ASSISTENCIAL DE CONCEICAO DA BARRA</t>
  </si>
  <si>
    <t>27.124.437/0001-93</t>
  </si>
  <si>
    <t>HOSPITAL PADRE OLIVIO</t>
  </si>
  <si>
    <t>27.187.087/0001-04</t>
  </si>
  <si>
    <t>SANTA CASA DE MISERICORDIA DE CACHOEIRO DE ITAPEMIRIM</t>
  </si>
  <si>
    <t>27.193.705/0001-29</t>
  </si>
  <si>
    <t>HOSPITAL EVANGELICO DE CACHOEIRO DE ITAPEMIRIM</t>
  </si>
  <si>
    <t>27.263.060/0001-53</t>
  </si>
  <si>
    <t>FUNDACAO MEDICO ASSISTENCIAL VALE DO ITAUNAS</t>
  </si>
  <si>
    <t>27.265.891/0001-64</t>
  </si>
  <si>
    <t>FUNDACAO MEDICO ASSISTENCIAL DO TRABALHADOR RURAL DE SANTA LEOPOLDINA</t>
  </si>
  <si>
    <t>27.348.382/0001-03</t>
  </si>
  <si>
    <t>PAMIL PRONTO ATENDIMENTO MEDICO INDUSTRIAL LTDA</t>
  </si>
  <si>
    <t>27.425.495/0001-57</t>
  </si>
  <si>
    <t>CTO CLINICA DE TRAUMATO ORTOPEDIA LTDA</t>
  </si>
  <si>
    <t>27.449.073/0001-11</t>
  </si>
  <si>
    <t>SAMEG SER DE ASSISTENCIA MEDICA DE GRUPO LTDA</t>
  </si>
  <si>
    <t>27.449.073/0002-00</t>
  </si>
  <si>
    <t>27.449.073/0004-64</t>
  </si>
  <si>
    <t>27.449.073/0005-45</t>
  </si>
  <si>
    <t>27.490.614/0001-55</t>
  </si>
  <si>
    <t>CASA DE SAUDE SANTA MARIA S A - EM RECUPERACAO JUDICIAL</t>
  </si>
  <si>
    <t>27.503.754/0001-10</t>
  </si>
  <si>
    <t>FUNDACAO HOSPITALAR SOCIAL RURAL DE SAO GABRIEL</t>
  </si>
  <si>
    <t>27.553.841/0001-82</t>
  </si>
  <si>
    <t>SANTA CASA DE IUNA</t>
  </si>
  <si>
    <t>27.569.847/0001-48</t>
  </si>
  <si>
    <t>HOSPITAL SAO LUIZ S/A</t>
  </si>
  <si>
    <t>27.638.436/0001-67</t>
  </si>
  <si>
    <t>SOCIEDADE BENEFICENTE E CULTURAL DE MONTANHA</t>
  </si>
  <si>
    <t>27.658.129/0001-48</t>
  </si>
  <si>
    <t>FUNDACAO HOSPITALAR E DE ASSIST SOC DE DOMINGOS MARTINS</t>
  </si>
  <si>
    <t>27.665.868/0001-67</t>
  </si>
  <si>
    <t>URGENCIA PEDIATRICA DO MEIER LTDA</t>
  </si>
  <si>
    <t>27.727.452/0002-07</t>
  </si>
  <si>
    <t>ASSOCIACAO DE BENEFICENCIA E CULTURA DE JOAO NEIVA</t>
  </si>
  <si>
    <t>27.818.202/0001-00</t>
  </si>
  <si>
    <t>SPIO SERVICO DE PSICOT INFORM E ORIENT PSICOLOGICA LTDA</t>
  </si>
  <si>
    <t>27.819.374/0001-90</t>
  </si>
  <si>
    <t>CENTRO MEDICO ORGANIZADO PIEDADE LTDA</t>
  </si>
  <si>
    <t>27.836.329/0001-43</t>
  </si>
  <si>
    <t>FUNDACAO BENEFICENTE RIO DOCE</t>
  </si>
  <si>
    <t>27.858.448/0001-05</t>
  </si>
  <si>
    <t>CENTRO DE DIAGNOSTICOS E TRATAMENTO PRO-SAUDE S/A</t>
  </si>
  <si>
    <t>27.868.835/0001-14</t>
  </si>
  <si>
    <t>HOSPITAL APOSTOLO PEDRO</t>
  </si>
  <si>
    <t>27.901.222/0001-31</t>
  </si>
  <si>
    <t>J BADIM S/A</t>
  </si>
  <si>
    <t>27.975.291/0001-90</t>
  </si>
  <si>
    <t>CLINICA HAROLDO SIQUEIRA BARROS LTDA</t>
  </si>
  <si>
    <t>28.020.071/0001-75</t>
  </si>
  <si>
    <t>CARDIOBARRA CLINICAS LTDA</t>
  </si>
  <si>
    <t>28.057.065/0001-92</t>
  </si>
  <si>
    <t>AMED ASSISTENCIA MEDICA ODONTOLOGICA LTDA</t>
  </si>
  <si>
    <t>28.109.387/0001-38</t>
  </si>
  <si>
    <t>ONOFRE MOREIRA CLINICA CIRURGIA PLASTICA LTDA</t>
  </si>
  <si>
    <t>28.138.899/0001-22</t>
  </si>
  <si>
    <t>CASA DE SAUDE SAO SEBASTIAO S A</t>
  </si>
  <si>
    <t>28.139.525/0001-21</t>
  </si>
  <si>
    <t>HOSPITAL SAO JOSE S A</t>
  </si>
  <si>
    <t>28.141.190/0001-86</t>
  </si>
  <si>
    <t>IRMANDADE DA SANTA CASA DE MISERICORDIA DE VITORIA</t>
  </si>
  <si>
    <t>28.141.190/0002-67</t>
  </si>
  <si>
    <t>28.153.476/0001-81</t>
  </si>
  <si>
    <t>CLINICA DE ACIDENTADOS DE VITORIA LTDA</t>
  </si>
  <si>
    <t>28.181.055/0001-64</t>
  </si>
  <si>
    <t>UCP CLINICA CIRURGICA DO RIO DE JANEIRO LTDA</t>
  </si>
  <si>
    <t>28.390.425/0001-73</t>
  </si>
  <si>
    <t>CLAMEG CLIN DE ASSIST MEDICA DE GOIABEIRAS LTDA</t>
  </si>
  <si>
    <t>28.483.261/0001-29</t>
  </si>
  <si>
    <t>ASSOCIACAO DOS FUNCIONARIOS PUBLICOS DO ESP. SANTO</t>
  </si>
  <si>
    <t>28.503.308/0001-79</t>
  </si>
  <si>
    <t>IRMANDADE DA SANTA MISERICORDIA DE ANGRA DOS REIS</t>
  </si>
  <si>
    <t>28.528.891/0001-72</t>
  </si>
  <si>
    <t>ASSOCIACAO CIVIL CASA DE CARIDADE DE ARARUAMA</t>
  </si>
  <si>
    <t>28.566.727/0001-50</t>
  </si>
  <si>
    <t>ASSOCIACAO BENEFICENTE SANTA RITA</t>
  </si>
  <si>
    <t>28.567.618/0001-57</t>
  </si>
  <si>
    <t>ASSOCIACAO HOSPITALAR RURAL DE BOA ESPERANCA</t>
  </si>
  <si>
    <t>28.572.311/0001-44</t>
  </si>
  <si>
    <t>CASA DE CARIDADE SANTA RITA</t>
  </si>
  <si>
    <t>28.574.523/0001-60</t>
  </si>
  <si>
    <t>CENTRO ESPIRITA PAI JOSE CAMBINDA</t>
  </si>
  <si>
    <t>28.574.762/0001-10</t>
  </si>
  <si>
    <t>SOCIEDADE AMIGOS DE MENDES</t>
  </si>
  <si>
    <t>28.576.387/0001-48</t>
  </si>
  <si>
    <t>CLINICA ENGENHEIRO PAULO DE FRONTIN LTDA.</t>
  </si>
  <si>
    <t>28.602.407/0001-08</t>
  </si>
  <si>
    <t>IPANEMA - SERVICOS DE ASSISTENCIA MEDICO CIRURGICA INFANTIL LTDA.</t>
  </si>
  <si>
    <t>28.616.456/0001-08</t>
  </si>
  <si>
    <t>ASSOCIACAO HOSPITALAR SAO JOAO DE SANTA MARIA MADALENA</t>
  </si>
  <si>
    <t>28.646.628/0001-88</t>
  </si>
  <si>
    <t>ASSOCIACAO HOSPITALAR DE SAO SEBASTIAO DO ALTO</t>
  </si>
  <si>
    <t>28.675.056/0001-65</t>
  </si>
  <si>
    <t>3 D DIAGNOSE LTDA</t>
  </si>
  <si>
    <t>28.683.712/0001-71</t>
  </si>
  <si>
    <t>SANTA CASA DE MISERICORDIA DE BARRA MANSA</t>
  </si>
  <si>
    <t>28.692.606/0001-54</t>
  </si>
  <si>
    <t>CLINICA VALE DO PARAIBA LTDA</t>
  </si>
  <si>
    <t>28.791.671/0001-37</t>
  </si>
  <si>
    <t>SANTA CASA DE BOM JARDIM</t>
  </si>
  <si>
    <t>28.812.576/0003-34</t>
  </si>
  <si>
    <t>CENTRO POPULAR PRO MELHORAMENTOS DE BOM JESUS</t>
  </si>
  <si>
    <t>28.838.845/0001-70</t>
  </si>
  <si>
    <t>CEMEP-CENTRO MEDICO DE PIABETA LTDA</t>
  </si>
  <si>
    <t>28.842.672/0001-63</t>
  </si>
  <si>
    <t>CASA DE SAUDE CABO FRIO LTDA</t>
  </si>
  <si>
    <t>28.847.176/0001-00</t>
  </si>
  <si>
    <t>28.902.229/0001-30</t>
  </si>
  <si>
    <t>SANTA CASA DE MISERICORDIA DE SAO JOAO DA BARRA</t>
  </si>
  <si>
    <t>28.912.228/0001-77</t>
  </si>
  <si>
    <t>ASSOCIACAO HOSPITALAR DE CAMBUCI</t>
  </si>
  <si>
    <t>28.947.885/0001-50</t>
  </si>
  <si>
    <t>ASSOCIACAO FLUMINENSE DE ASSISTENCIA A MULHER A CRIANCA E AO IDOSO</t>
  </si>
  <si>
    <t>28.947.885/0002-30</t>
  </si>
  <si>
    <t>28.961.084/0001-49</t>
  </si>
  <si>
    <t>SOCIEDADE PORTUGUESA DE BENEFICENCIA DE CAMPOS</t>
  </si>
  <si>
    <t>28.963.932/0001-59</t>
  </si>
  <si>
    <t>LIGA ESPIRITA DE CAMPOS</t>
  </si>
  <si>
    <t>28.963.981/0001-91</t>
  </si>
  <si>
    <t>SANTA CASA DE MISERICORDIA DE CAMPOS</t>
  </si>
  <si>
    <t>28.964.062/0001-32</t>
  </si>
  <si>
    <t>CLINICA MEDICA E CIRURGICA DR COELHO DOS SANTOS</t>
  </si>
  <si>
    <t>28.988.152/0001-63</t>
  </si>
  <si>
    <t>CENTRO DE REEDUCACAO ALIMENTAR SPA MARIA BONITA LTDA</t>
  </si>
  <si>
    <t>29.007.101/0001-76</t>
  </si>
  <si>
    <t>CLICICOR CLINICA E CIRURGIA DO CORACAO LTDA</t>
  </si>
  <si>
    <t>29.072.642/0001-88</t>
  </si>
  <si>
    <t>SAMER SERVICO DE ASSISTENCIA MEDICA DE RESENDE LTDA</t>
  </si>
  <si>
    <t>29.081.080/0001-39</t>
  </si>
  <si>
    <t>MEDSERVICE SERVICOS MEDICOS HOSPITALARES LTDA</t>
  </si>
  <si>
    <t>29.086.543/0001-55</t>
  </si>
  <si>
    <t>Y A PENHA CIA LTDA</t>
  </si>
  <si>
    <t>29.113.446/0001-04</t>
  </si>
  <si>
    <t>CENTRO HOSPITALAR ASSOM LTDA</t>
  </si>
  <si>
    <t>29.130.143/0001-08</t>
  </si>
  <si>
    <t>INSTITUTO DE CARDIOLOGIA SAO MIGUEL LTDA</t>
  </si>
  <si>
    <t>29.205.994/0001-64</t>
  </si>
  <si>
    <t>CASA DE SAUDE SAO JUDAS TADEU LTDA</t>
  </si>
  <si>
    <t>29.236.338/0001-29</t>
  </si>
  <si>
    <t>POLICAMP POLICLINICA SOCIAL DE CAMPO GRANDE LTDA</t>
  </si>
  <si>
    <t>29.236.841/0001-84</t>
  </si>
  <si>
    <t>SANTA CASA DE CARIDADE DE CANTAGALO</t>
  </si>
  <si>
    <t>29.237.088/0001-41</t>
  </si>
  <si>
    <t>HOSPITAL ANTONIO CASTRO</t>
  </si>
  <si>
    <t>29.251.097/0001-97</t>
  </si>
  <si>
    <t>INSTITUTO DE MEDICINA NUCLEAR E ENDOCRINOLOGIA LTDA</t>
  </si>
  <si>
    <t>29.252.608/0001-95</t>
  </si>
  <si>
    <t>FUNDACAO MEDICO SOCIAL RURAL DE TRAJANO DE MORAIS</t>
  </si>
  <si>
    <t>29.259.280/0001-39</t>
  </si>
  <si>
    <t>29.259.736/0004-03</t>
  </si>
  <si>
    <t>MEDISE MEDICINA DIAGNOSTICO E SERVICOS S.A</t>
  </si>
  <si>
    <t>29.281.177/0001-95</t>
  </si>
  <si>
    <t>CENTRO MEDICO INTEGRADO SANTA ISABEL LTDA</t>
  </si>
  <si>
    <t>29.294.147/0001-13</t>
  </si>
  <si>
    <t>CONMEDH CONVENIOS MEDICOS HOSPITALARES LTDA</t>
  </si>
  <si>
    <t>29.294.147/0002-02</t>
  </si>
  <si>
    <t>29.349.206/0001-03</t>
  </si>
  <si>
    <t>CASA DE SAUDE E MATERNIDADE SANTA RITA DE CASSIA LTDA</t>
  </si>
  <si>
    <t>29.445.632/0001-40</t>
  </si>
  <si>
    <t>ASSOCIACAO DE PROTECAO E ASSISTENCIA A MATERNIDADE E A INFANCIA DE QUATIS</t>
  </si>
  <si>
    <t>29.455.748/0001-60</t>
  </si>
  <si>
    <t>HOSPITAL CARDOSO RODRIGUES LTDA</t>
  </si>
  <si>
    <t>29.473.287/0001-59</t>
  </si>
  <si>
    <t>UPC URGENCIAS PEDIATRICAS COPACABANA LIMITADA</t>
  </si>
  <si>
    <t>29.474.285/0001-84</t>
  </si>
  <si>
    <t>CASA DE SAUDE GRAJAU LTDA</t>
  </si>
  <si>
    <t>29.474.285/0002-65</t>
  </si>
  <si>
    <t>29.540.572/0001-45</t>
  </si>
  <si>
    <t>CLINICA INFANTIL ALBERT SABIN LIMITADA</t>
  </si>
  <si>
    <t>29.569.746/0001-00</t>
  </si>
  <si>
    <t>CENTRO ORTOPEDICO ICARAI LTDA</t>
  </si>
  <si>
    <t>29.589.124/0001-36</t>
  </si>
  <si>
    <t>SAME SOCIEDADE DE ASSISTENCIA MEDICA ESPECIALIZADA LTDA</t>
  </si>
  <si>
    <t>29.640.612/0001-20</t>
  </si>
  <si>
    <t>CONFERENCIA SAO JOSE DO AVAI</t>
  </si>
  <si>
    <t>29.644.622/0001-34</t>
  </si>
  <si>
    <t>CLINICA SAO CAMILO DE LELIS LTDA</t>
  </si>
  <si>
    <t>29.655.214/0001-88</t>
  </si>
  <si>
    <t>CASA DE SAUDE N S DA CONCEICAO LTDA</t>
  </si>
  <si>
    <t>29.692.829/0001-84</t>
  </si>
  <si>
    <t>CLINICA SAO LUCAS LTDA</t>
  </si>
  <si>
    <t>29.696.069/0001-83</t>
  </si>
  <si>
    <t>IRMANDADE DE SAO JOAO BATISTA DE MACAE</t>
  </si>
  <si>
    <t>29.737.053/0001-71</t>
  </si>
  <si>
    <t>CLINICA ORTOPEDICA E DE ACID ARNALDO SANTHIAGO LTDA</t>
  </si>
  <si>
    <t>29.766.201/0001-86</t>
  </si>
  <si>
    <t>CASA DE SAUDE N S DA PIEDADE DE MAGE SOC ANONIMA</t>
  </si>
  <si>
    <t>29.785.417/0001-99</t>
  </si>
  <si>
    <t>CENTROCARDIO CENTRO CARDIOLOGICO DE NITEROI LTDA</t>
  </si>
  <si>
    <t>29.828.969/0001-37</t>
  </si>
  <si>
    <t>CLINICAS DR. WALTER GOMES FRANCKLIN LTDA</t>
  </si>
  <si>
    <t>29.846.649/0001-00</t>
  </si>
  <si>
    <t>CENTRO PEDIATRICO SAO JUDAS TADEU S/S LTDA</t>
  </si>
  <si>
    <t>29.856.556/0001-66</t>
  </si>
  <si>
    <t>ORGANIZACOES MEDICAS NORTE FLUMINENSE LTDA</t>
  </si>
  <si>
    <t>29.885.506/0001-07</t>
  </si>
  <si>
    <t>CAIXA DOS POBRES DE NATIVIDADE</t>
  </si>
  <si>
    <t>29.968.120/0001-69</t>
  </si>
  <si>
    <t>CLINESP SERVICOS MEDICOS LTDA</t>
  </si>
  <si>
    <t>29.972.288/0001-48</t>
  </si>
  <si>
    <t>HOSPITAL INTERMEDICA JACAREPAGUA LTDA.</t>
  </si>
  <si>
    <t>29.985.009/0001-80</t>
  </si>
  <si>
    <t>HOSPITAL SANTA MONICA LTDA - EM RECUPERACAO JUDICIAL</t>
  </si>
  <si>
    <t>29.989.811/0001-49</t>
  </si>
  <si>
    <t>FUNDACAO JOSE THEODORO DE ANDRADE</t>
  </si>
  <si>
    <t>29.995.925/0001-00</t>
  </si>
  <si>
    <t>CASA DO HEMOFILICO DO RIO DE JANEIRO</t>
  </si>
  <si>
    <t>30.051.395/0001-12</t>
  </si>
  <si>
    <t>PAIVA SANTOS LABORATORIO DE ANALISES CLINICAS LTDA</t>
  </si>
  <si>
    <t>30.063.564/0001-34</t>
  </si>
  <si>
    <t>CASA DE SAUDE NOSSA SENHORA AUXILIADORA SA</t>
  </si>
  <si>
    <t>30.079.461/0001-62</t>
  </si>
  <si>
    <t>CASA DE SAUDE E MATERNIDADE SANTA MARTHA SA</t>
  </si>
  <si>
    <t>30.079.479/0001-64</t>
  </si>
  <si>
    <t>PROCORDIS SA FALIDA</t>
  </si>
  <si>
    <t>30.081.996/0001-78</t>
  </si>
  <si>
    <t>PRONTO SOCORRO SAO PAULO S/A</t>
  </si>
  <si>
    <t>30.091.839/0001-43</t>
  </si>
  <si>
    <t>CLINICA SAO FRANCISCO S/A</t>
  </si>
  <si>
    <t>30.104.947/0001-03</t>
  </si>
  <si>
    <t>SOCIEDADE PORTUGUESA DE BENEFICENCIA DE NITEROI-FALIDA</t>
  </si>
  <si>
    <t>30.111.348/0001-17</t>
  </si>
  <si>
    <t>CLINICA ORTOPEDICA SANTA LUCIA LTDA</t>
  </si>
  <si>
    <t>30.119.697/0001-85</t>
  </si>
  <si>
    <t>INSTITUTO DE UROLOGIA E NEFROLOGIA LTDA</t>
  </si>
  <si>
    <t>30.145.502/0001-71</t>
  </si>
  <si>
    <t>HOSPITAL FLUMINENSE S/A</t>
  </si>
  <si>
    <t>30.202.360/0001-37</t>
  </si>
  <si>
    <t>NELSON SOUZA RANGEL</t>
  </si>
  <si>
    <t>30.206.783/0001-25</t>
  </si>
  <si>
    <t>A V JUNIOR</t>
  </si>
  <si>
    <t>30.249.973/0001-20</t>
  </si>
  <si>
    <t>PRO COR URGENCIAS CLINICAS E CARDIOLOGICAS LTDA</t>
  </si>
  <si>
    <t>30.296.297/0001-45</t>
  </si>
  <si>
    <t>HOSPITAL DAS CLINICAS PACIENCIA LTDA</t>
  </si>
  <si>
    <t>30.325.856/0001-06</t>
  </si>
  <si>
    <t>HOSPITAL LITORAL  SUL LTDA</t>
  </si>
  <si>
    <t>30.353.445/0001-16</t>
  </si>
  <si>
    <t>CASA DE SAUDE E MATERNIDADE NOSSA SENHORA DA PAZ LTDA</t>
  </si>
  <si>
    <t>30.375.885/0001-74</t>
  </si>
  <si>
    <t>CLINICA SANTA BRANCA LTDA</t>
  </si>
  <si>
    <t>30.477.954/0001-50</t>
  </si>
  <si>
    <t>CLINICA DAS AMENDOEIRAS LTDA</t>
  </si>
  <si>
    <t>30.499.826/0001-08</t>
  </si>
  <si>
    <t>FMG EMPREENDIMENTOS HOSPITALARES S.A</t>
  </si>
  <si>
    <t>30.537.740/0001-22</t>
  </si>
  <si>
    <t>CASA DE SAUDE SAO LUCAS SA</t>
  </si>
  <si>
    <t>30.590.574/0001-28</t>
  </si>
  <si>
    <t>IRMANDADE DE SANTA IZABEL DE CABO FRIO</t>
  </si>
  <si>
    <t>30.594.865/0001-94</t>
  </si>
  <si>
    <t>CLISSIL CLINICA SAO SILVESTRE LIMITADA</t>
  </si>
  <si>
    <t>30.597.223/0001-49</t>
  </si>
  <si>
    <t>FUNDACAO MEDICO HOSPITALAR SAO SILVESTRE</t>
  </si>
  <si>
    <t>30.600.332/0001-78</t>
  </si>
  <si>
    <t>COG SERVICOS MEDICOS S/C LTDA</t>
  </si>
  <si>
    <t>30.600.332/0007-63</t>
  </si>
  <si>
    <t>30.631.295/0001-65</t>
  </si>
  <si>
    <t>DUQUE COR LTDA</t>
  </si>
  <si>
    <t>30.716.138/0001-52</t>
  </si>
  <si>
    <t>CEMON CLINICA ESPEC MEDICO ODONTOLOGICA MACHADO LTDA</t>
  </si>
  <si>
    <t>30.747.034/0001-05</t>
  </si>
  <si>
    <t>CLINICA E MATERNIDADE ALINE LTDA</t>
  </si>
  <si>
    <t>30.749.410/0001-09</t>
  </si>
  <si>
    <t>HOSPITAL DE CLINICAS INFANTIL LTDA</t>
  </si>
  <si>
    <t>30.753.792/0001-36</t>
  </si>
  <si>
    <t>CASA DE SAUDE E MATERNIDADE BELFORD ROXO LTDA</t>
  </si>
  <si>
    <t>30.768.782/0001-74</t>
  </si>
  <si>
    <t>CASA DE SAUDE NOVA BOM PASTOR LTDA</t>
  </si>
  <si>
    <t>30.792.527/0001-67</t>
  </si>
  <si>
    <t>CASA DE SAUDE E MATERNIDADE QUINZE DE AGOSTO LTDA</t>
  </si>
  <si>
    <t>30.792.683/0001-28</t>
  </si>
  <si>
    <t>ASSOCIACAO DE CARIDADE HOSPITAL DE IGUACU</t>
  </si>
  <si>
    <t>30.873.970/0001-62</t>
  </si>
  <si>
    <t>CENTRO MEDICO NOVA MED E SERVICOS LTDA</t>
  </si>
  <si>
    <t>30.961.882/0001-12</t>
  </si>
  <si>
    <t>ASSOCIACAO BENEF DOS FERROV ESTRADA DE FERR VIT A MINAS</t>
  </si>
  <si>
    <t>31.109.937/0001-23</t>
  </si>
  <si>
    <t>CENTRO MEDICO PROPICIA LTDA</t>
  </si>
  <si>
    <t>31.115.306/0001-17</t>
  </si>
  <si>
    <t>CEORT ORTOPEDIA E TRAUMATOLOGIA LTDA</t>
  </si>
  <si>
    <t>31.129.141/0001-32</t>
  </si>
  <si>
    <t>CASA DE SAUDE E MATERNIDADE SAO LUCAS LTDA</t>
  </si>
  <si>
    <t>31.138.217/0001-96</t>
  </si>
  <si>
    <t>HOSPITAL CLINICO DE CORREAS LTDA</t>
  </si>
  <si>
    <t>31.141.856/0001-00</t>
  </si>
  <si>
    <t>SANATORIO OSWALDO CRUZ LTDA</t>
  </si>
  <si>
    <t>31.146.863/0001-03</t>
  </si>
  <si>
    <t>31.146.863/0002-86</t>
  </si>
  <si>
    <t>31.151.798/0001-04</t>
  </si>
  <si>
    <t>CLINICA SAO FRANCISCO DE ASSIS LTDA</t>
  </si>
  <si>
    <t>31.158.223/0001-05</t>
  </si>
  <si>
    <t>CLINICA SOLAR PEDRAS BRANCAS LTDA</t>
  </si>
  <si>
    <t>31.160.674/0001-87</t>
  </si>
  <si>
    <t>SMH SOCIEDADE MEDICO HOSPITALAR LTDA</t>
  </si>
  <si>
    <t>31.167.794/0001-06</t>
  </si>
  <si>
    <t>CENTRO TRAUMA ORTOPEDIA E TRAUMATOLOGIA LTDA</t>
  </si>
  <si>
    <t>31.252.109/0001-40</t>
  </si>
  <si>
    <t>PRO DOCTOR SISTEMA INTEGRADO DE SAUDE LTDA</t>
  </si>
  <si>
    <t>31.424.245/0001-70</t>
  </si>
  <si>
    <t>CASA DE CARIDADE DE PIRAI</t>
  </si>
  <si>
    <t>31.431.679/0001-05</t>
  </si>
  <si>
    <t>ASSOCIACAO HOSPITAL DE PORCIUNCULA</t>
  </si>
  <si>
    <t>31.460.017/0001-55</t>
  </si>
  <si>
    <t>SANTA CASA DE MISERICORDIA DE RESENDE</t>
  </si>
  <si>
    <t>31.460.108/0001-90</t>
  </si>
  <si>
    <t>ASSOC DE PROTECAO A MATERNIDADE E A INFANCIA DE RESENDE</t>
  </si>
  <si>
    <t>31.475.478/0001-00</t>
  </si>
  <si>
    <t>FUNDACAO MEDICO ASSIST DO TRAB RURAL DE ITARANA</t>
  </si>
  <si>
    <t>31.517.345/0001-40</t>
  </si>
  <si>
    <t>HOSPITAL COLONIA RIO BONITO LTDA</t>
  </si>
  <si>
    <t>31.517.493/0001-65</t>
  </si>
  <si>
    <t>HOSPITAL REGIONAL DARCY VARGAS</t>
  </si>
  <si>
    <t>31.634.918/0001-16</t>
  </si>
  <si>
    <t>ASSOCIACAO HOSPITALAR ARMANDO VIDAL</t>
  </si>
  <si>
    <t>31.635.857/0001-01</t>
  </si>
  <si>
    <t>HOSPITAIS INTEGRADOS DA GAVEA S/A</t>
  </si>
  <si>
    <t>31.676.430/0001-51</t>
  </si>
  <si>
    <t>ANESTESIL ANESTESIA VITORIA LTDA</t>
  </si>
  <si>
    <t>31.686.892/0001-50</t>
  </si>
  <si>
    <t>CASA DE SAUDE NOSSA SENHORA DAS NEVES LTDA</t>
  </si>
  <si>
    <t>31.700.487/0001-49</t>
  </si>
  <si>
    <t>CASA DE SAUDE ALCANTARA SOCIEDADE ANONIMA</t>
  </si>
  <si>
    <t>31.708.639/0001-50</t>
  </si>
  <si>
    <t>CLINICA SANTA PAULA S/A</t>
  </si>
  <si>
    <t>31.710.304/0001-76</t>
  </si>
  <si>
    <t>CASA DE SAUDE MENINO DEUS SOCIEDADE ANONIMA</t>
  </si>
  <si>
    <t>31.715.543/0001-19</t>
  </si>
  <si>
    <t>CASA DE SAUDE E MATERNIDADE DE SANTA MARIA</t>
  </si>
  <si>
    <t>31.728.710/0001-66</t>
  </si>
  <si>
    <t>CASA DE SAUDE E MATERNIDADE MODELO LTDA</t>
  </si>
  <si>
    <t>31.731.458/0001-44</t>
  </si>
  <si>
    <t>CLINICA NOSSA SENHORA DAS VITORIAS S/S LTDA.</t>
  </si>
  <si>
    <t>31.824.766/0001-14</t>
  </si>
  <si>
    <t>CLINICA PATER LTDA</t>
  </si>
  <si>
    <t>31.831.357/0001-45</t>
  </si>
  <si>
    <t>CLIMOS - SERVICOS MEDICOS LTDA.</t>
  </si>
  <si>
    <t>31.919.483/0001-56</t>
  </si>
  <si>
    <t>CASA DE SAUDE E MATERNIDADE SAO FRANCISCO DE PAULA LTDA</t>
  </si>
  <si>
    <t>31.925.498/0001-27</t>
  </si>
  <si>
    <t>CASA DE SAUDE E MATERNIDADE TEREZINHA DE JESUS LTDA</t>
  </si>
  <si>
    <t>31.930.977/0001-31</t>
  </si>
  <si>
    <t>PROSIM CASA DE SAUDE E PRONTO SOCORRO INF MERITI LTDA</t>
  </si>
  <si>
    <t>31.931.157/0001-64</t>
  </si>
  <si>
    <t>ASSOCIACAO DE CARIDADE HOSPITAL SAO JOAO DE MERITI</t>
  </si>
  <si>
    <t>32.056.848/0002-00</t>
  </si>
  <si>
    <t>TOESA SERVICE S/A.</t>
  </si>
  <si>
    <t>32.056.848/0004-71</t>
  </si>
  <si>
    <t>32.056.848/0005-52</t>
  </si>
  <si>
    <t>32.056.848/0006-33</t>
  </si>
  <si>
    <t>32.056.848/0007-14</t>
  </si>
  <si>
    <t>32.074.452/0001-04</t>
  </si>
  <si>
    <t>EMCOR HOSPITAL DO CORACAO E DE CLINICAS DE N IGUACU LTDA</t>
  </si>
  <si>
    <t>32.091.977/0001-58</t>
  </si>
  <si>
    <t>TIPE-TERAPIA INTENSIVA PEDIATRICA E NEONATAL LTDA</t>
  </si>
  <si>
    <t>32.103.673/0001-63</t>
  </si>
  <si>
    <t>MISSAO DE SAO PEDRO</t>
  </si>
  <si>
    <t>32.154.700/0001-27</t>
  </si>
  <si>
    <t>HOSPITAL DE CLINICAS RIO MAR BARRA LTDA</t>
  </si>
  <si>
    <t>32.177.610/0001-51</t>
  </si>
  <si>
    <t>CASA DE SAUDE NOSSA SENHORA DE FATIMA S A</t>
  </si>
  <si>
    <t>32.201.410/0001-97</t>
  </si>
  <si>
    <t>CLINICAS INTEGRADAS DE AUSTIN LTDA</t>
  </si>
  <si>
    <t>32.208.886/0001-50</t>
  </si>
  <si>
    <t>CLINICA DR. VINICIO AUGUSTINHO ALBA LTDA</t>
  </si>
  <si>
    <t>32.272.809/0001-69</t>
  </si>
  <si>
    <t>CENTER MEDICAL CIRURGICO LTDA</t>
  </si>
  <si>
    <t>32.295.503/0001-28</t>
  </si>
  <si>
    <t>CLINICA DE REPOUSO TRES RIOS LTDA</t>
  </si>
  <si>
    <t>32.353.393/0001-03</t>
  </si>
  <si>
    <t>IRMANDADE DA SANTA CASA DA MISERICORDIA DE VALENCA</t>
  </si>
  <si>
    <t>32.402.414/0001-33</t>
  </si>
  <si>
    <t>HOSPITAL METROPOLITANO S/A</t>
  </si>
  <si>
    <t>32.410.615/0001-82</t>
  </si>
  <si>
    <t>IRMANDADE DE SANTA CASA DE MISERICORDIA DA C VASSOURAS</t>
  </si>
  <si>
    <t>32.410.920/0001-74</t>
  </si>
  <si>
    <t>CASA DE SAUDE NOSSA SENHORA APARECIDA DE PARACAMBI LTDA</t>
  </si>
  <si>
    <t>32.411.738/0001-38</t>
  </si>
  <si>
    <t>IRMANDADE DOS POBRES DE ENGENHEIRO PAULO DE FRONTIN</t>
  </si>
  <si>
    <t>32.413.122/0001-04</t>
  </si>
  <si>
    <t>EMPE CASA DE SAUDE E PRONTO SOCORRO PEDIATRICO LTDA</t>
  </si>
  <si>
    <t>32.467.144/0001-49</t>
  </si>
  <si>
    <t>FUNDACAO MIGUEL PEREIRA</t>
  </si>
  <si>
    <t>32.491.672/0001-33</t>
  </si>
  <si>
    <t>HOSPITAL SANTA MARGARIDA DE VOLTA REDONDA LTDA - FALIDO</t>
  </si>
  <si>
    <t>32.501.025/0001-65</t>
  </si>
  <si>
    <t>CASA DE SAUDE SAO JOSE LIMITADA</t>
  </si>
  <si>
    <t>32.501.272/0001-61</t>
  </si>
  <si>
    <t>CASA DE SAUDE VOLTA REDONDA LTDA</t>
  </si>
  <si>
    <t>32.513.459/0001-85</t>
  </si>
  <si>
    <t>HOSPITAL JARDIM AMALIA LTDA</t>
  </si>
  <si>
    <t>32.534.133/0001-34</t>
  </si>
  <si>
    <t>C.P.D.M. - CENTRO DE PESQUISAS E DIAGNOSTICOS MEDICOS LTDA.</t>
  </si>
  <si>
    <t>32.558.199/0001-64</t>
  </si>
  <si>
    <t>CENTRO INTERDISCIPLINAR DE ESTUDOS UNIVERSITARIOS - CIEU</t>
  </si>
  <si>
    <t>32.627.309/0001-00</t>
  </si>
  <si>
    <t>ECO DIAGNOSTICOS ITAIGARA LTDA</t>
  </si>
  <si>
    <t>32.636.318/0001-50</t>
  </si>
  <si>
    <t>CENTRO DE TOCOGINECOLOGIA SANTA BARBARA LTDA</t>
  </si>
  <si>
    <t>32.652.380/0001-35</t>
  </si>
  <si>
    <t>HOSPITAL BOM JESUS DE NAZARE LTDA</t>
  </si>
  <si>
    <t>32.850.331/0001-07</t>
  </si>
  <si>
    <t>HOSPITAL E MATERNIDADE SANTA CECILIA LTDA</t>
  </si>
  <si>
    <t>32.903.361/0001-34</t>
  </si>
  <si>
    <t>HOSPITAL SOS CHECK UP DE BRASILIA S/C LTDA</t>
  </si>
  <si>
    <t>32.944.118/0001-64</t>
  </si>
  <si>
    <t>32.987.802/0001-23</t>
  </si>
  <si>
    <t>PETRUCCI &amp; PETRUCCI LTDA</t>
  </si>
  <si>
    <t>32.994.972/0001-35</t>
  </si>
  <si>
    <t>INSTITUTO DE NEUROPSIQUIATRIA DE CUIABA LTDA</t>
  </si>
  <si>
    <t>33.005.638/0001-74</t>
  </si>
  <si>
    <t>SOCIEDADE ESPANHOLA DE BENEFICENCIA</t>
  </si>
  <si>
    <t>33.024.183/0001-34</t>
  </si>
  <si>
    <t>MED K SERVICOS MEDICO HOSPITALAR LTDA</t>
  </si>
  <si>
    <t>33.054.602/0001-80</t>
  </si>
  <si>
    <t>HOSPITAL DE CLINICAS DR. ALOAN LTDA</t>
  </si>
  <si>
    <t>33.095.498/0001-72</t>
  </si>
  <si>
    <t>CASA DE SAUDE BONSUCESSO LIMITADA</t>
  </si>
  <si>
    <t>33.106.840/0001-92</t>
  </si>
  <si>
    <t>CLINICA PROFESSOR JOSE KOS S A</t>
  </si>
  <si>
    <t>33.123.415/0001-01</t>
  </si>
  <si>
    <t>PREVCOR IPANEMA S/A</t>
  </si>
  <si>
    <t>33.134.222/0001-56</t>
  </si>
  <si>
    <t>PRONTO SOCORRO CLINICO PRONTOCOR LTDA</t>
  </si>
  <si>
    <t>33.241.621/0001-16</t>
  </si>
  <si>
    <t>CASA DE SAUDE ASSIST MEDICA INFANTIL DE URGENCIA LTDA</t>
  </si>
  <si>
    <t>33.245.556/0001-05</t>
  </si>
  <si>
    <t>33.310.681/0001-43</t>
  </si>
  <si>
    <t>HOSPITAL DE CLINICAS 4 CENTENARIO DO RIO DE JANEIRO SC</t>
  </si>
  <si>
    <t>33.347.733/0001-56</t>
  </si>
  <si>
    <t>CASA DE SAUDE SAO SEBASTIAO LTDA - FALIDA</t>
  </si>
  <si>
    <t>33.371.501/0001-33</t>
  </si>
  <si>
    <t>AMERICLIN LTDA - FALIDA</t>
  </si>
  <si>
    <t>33.378.399/0001-06</t>
  </si>
  <si>
    <t>HOSPITAL RENAUD LAMBERT S.A</t>
  </si>
  <si>
    <t>33.378.399/0002-89</t>
  </si>
  <si>
    <t>33.437.286/0001-26</t>
  </si>
  <si>
    <t>CASA DE SAUDE E MATERNIDADE N S DA PIEDADE LTDA</t>
  </si>
  <si>
    <t>33.458.118/0001-17</t>
  </si>
  <si>
    <t>33.472.200/0001-04</t>
  </si>
  <si>
    <t>PRONTOBABY HOSPITAL DA CRIANCA LTDA</t>
  </si>
  <si>
    <t>33.496.134/0001-02</t>
  </si>
  <si>
    <t>OBRA PORTUGUESA DE ASSISTENCIA</t>
  </si>
  <si>
    <t>33.514.852/0001-56</t>
  </si>
  <si>
    <t>CLINICA REUNIDAS SAO VICTOR LTDA</t>
  </si>
  <si>
    <t>33.518.051/0001-69</t>
  </si>
  <si>
    <t>ASSOCIACAO DO HOSPITAL EVANGELICO DO RIO DE JANEIRO</t>
  </si>
  <si>
    <t>33.537.127/0001-01</t>
  </si>
  <si>
    <t>HOSPITAL DE CLINICAS DA PENHA LIMITADA</t>
  </si>
  <si>
    <t>33.538.703/0001-27</t>
  </si>
  <si>
    <t>CLIMMAPE CONSULTORIO E CLINICA DE DIAGNOSTICO LTDA</t>
  </si>
  <si>
    <t>33.540.584/0001-47</t>
  </si>
  <si>
    <t>CASA DE SAUDE E MATERNIDADE NOSSA SENHORA DA PENHA LTDA</t>
  </si>
  <si>
    <t>33.543.356/0001-20</t>
  </si>
  <si>
    <t>ASSOCIACAO FRANCO BRASILEIRA</t>
  </si>
  <si>
    <t>33.544.354/0001-56</t>
  </si>
  <si>
    <t>VENERAVEL ORDEM TERCEIRA DE S FRANCISCO DA PENITENCIA</t>
  </si>
  <si>
    <t>33.546.656/0001-63</t>
  </si>
  <si>
    <t>CLINICA BENEFICENTE GUANABARA LTDA</t>
  </si>
  <si>
    <t>33.558.990/0001-37</t>
  </si>
  <si>
    <t>INSTITUTO CLINICO RIO GUANABARA LTDA</t>
  </si>
  <si>
    <t>33.563.743/0001-29</t>
  </si>
  <si>
    <t>CASA DE SAUDE SANTA HELENA LTDA</t>
  </si>
  <si>
    <t>33.564.881/0001-22</t>
  </si>
  <si>
    <t>ASSOCIACAO BRASILEIRA BENEFICENTE DE REABILITACAO - ABBR</t>
  </si>
  <si>
    <t>33.575.127/0001-98</t>
  </si>
  <si>
    <t>CASA DE SAUDE SANTA THEREZINHA LTDA.</t>
  </si>
  <si>
    <t>33.583.998/0001-53</t>
  </si>
  <si>
    <t>CASA DE SAUDE SAO BENTO LTDA</t>
  </si>
  <si>
    <t>33.601.709/0001-00</t>
  </si>
  <si>
    <t>REAL E BENEMERITA SOC PORTUGUESA DE BENEFICENCIA DO R J</t>
  </si>
  <si>
    <t>33.607.045/0001-88</t>
  </si>
  <si>
    <t>CASA DE PORTUGAL</t>
  </si>
  <si>
    <t>33.609.504/0001-62</t>
  </si>
  <si>
    <t>SANTA CASA DA MISERICORDIA DO RIO DE JANEIRO</t>
  </si>
  <si>
    <t>33.609.504/0020-25</t>
  </si>
  <si>
    <t>33.609.504/0023-78</t>
  </si>
  <si>
    <t>33.609.504/0038-54</t>
  </si>
  <si>
    <t>33.616.293/0001-95</t>
  </si>
  <si>
    <t>CLINICA DO CARMO LTDA</t>
  </si>
  <si>
    <t>33.620.097/0001-94</t>
  </si>
  <si>
    <t>HOSPITAL CLIMEDE LTDA</t>
  </si>
  <si>
    <t>33.620.899/0001-02</t>
  </si>
  <si>
    <t>HOSPITAL RENAISSANCE LTDA - EM RECUPERACAO JUDICIAL</t>
  </si>
  <si>
    <t>33.621.087/0001-73</t>
  </si>
  <si>
    <t>SOCIEDADE HOSPITALAR LIMITADA</t>
  </si>
  <si>
    <t>33.621.095/0001-10</t>
  </si>
  <si>
    <t>ORGANIZACAO HOSPITALAR MAE CELESTE LTDA</t>
  </si>
  <si>
    <t>33.638.040/0001-12</t>
  </si>
  <si>
    <t>FUNDACAO BELA LOPES DE OLIVEIRA</t>
  </si>
  <si>
    <t>33.641.176/0001-81</t>
  </si>
  <si>
    <t>POLICLINICA DE BOTAFOGO</t>
  </si>
  <si>
    <t>33.651.894/0001-39</t>
  </si>
  <si>
    <t>SOCIEDADE MEDICA MODELO LTDA</t>
  </si>
  <si>
    <t>33.656.067/0001-38</t>
  </si>
  <si>
    <t>INSTITUTO CIRURGICO GABRIEL DE LUCENA LTDA</t>
  </si>
  <si>
    <t>33.673.575/0001-24</t>
  </si>
  <si>
    <t>CASA DE SAUDE E MATERNIDADE CAMPINHO LTDA</t>
  </si>
  <si>
    <t>33.705.849/0001-10</t>
  </si>
  <si>
    <t>HOSPITAL MEMORIAL FUAD CHIDID LTDA</t>
  </si>
  <si>
    <t>33.710.096/0014-55</t>
  </si>
  <si>
    <t>RRM - REDE RIO DE MEDICINA LTDA</t>
  </si>
  <si>
    <t>33.710.096/0016-17</t>
  </si>
  <si>
    <t>33.710.955/0001-91</t>
  </si>
  <si>
    <t>CLINICA OTORRINO LTDA</t>
  </si>
  <si>
    <t>33.721.226/0001-30</t>
  </si>
  <si>
    <t>SAMOC S/A SOC ASSISTENCIAL MEDICA E ODONTO-CIRURGICA</t>
  </si>
  <si>
    <t>33.722.224/0001-66</t>
  </si>
  <si>
    <t>ASSOCIACAO BENEFICENTE ISRAELITA DO RIO DE JANEIRO</t>
  </si>
  <si>
    <t>33.726.779/0001-86</t>
  </si>
  <si>
    <t>CASA DE SAUDE REPUBLICA DA CROACIA</t>
  </si>
  <si>
    <t>33.754.300/0001-15</t>
  </si>
  <si>
    <t>ASSOCIACAO BENEFICIENTE RITA ANTONIA MACIEL GODOY</t>
  </si>
  <si>
    <t>33.756.768/0001-49</t>
  </si>
  <si>
    <t>33.765.553/0001-94</t>
  </si>
  <si>
    <t>CLINICA SOROCABA SA</t>
  </si>
  <si>
    <t>33.772.096/0001-65</t>
  </si>
  <si>
    <t>POLICLINICA GERAL DO RIO DE JANEIRO</t>
  </si>
  <si>
    <t>33.794.579/0001-60</t>
  </si>
  <si>
    <t>COF CLINICA DE ORTOPEDIA E FISIOTERAPIA DE LAURO DE FREITAS SOCIEDADE SIMPLES</t>
  </si>
  <si>
    <t>33.804.212/0001-80</t>
  </si>
  <si>
    <t>CLINICA SAO CARLOS S.A.</t>
  </si>
  <si>
    <t>33.809.351/0001-05</t>
  </si>
  <si>
    <t>NEOCENTRO-SERVICOS PEDIATRICOS E NEONATAIS LTDA</t>
  </si>
  <si>
    <t>33.810.946/0037-83</t>
  </si>
  <si>
    <t>INSTITUTO GERAL EVANGELICO</t>
  </si>
  <si>
    <t>33.816.794/0001-15</t>
  </si>
  <si>
    <t>ASSOCIACAO BRASILEIRA DE ASSISTENCIA AOS CANCEROSOS</t>
  </si>
  <si>
    <t>33.917.568/0001-20</t>
  </si>
  <si>
    <t>33.932.567/0001-55</t>
  </si>
  <si>
    <t>ASSISTENCIA MEDICO HOSPITALAR SAO JORGE LTDA</t>
  </si>
  <si>
    <t>34.029.033/0001-86</t>
  </si>
  <si>
    <t>POLICLINICA DE ESPECIALIDADES MEDICAS ITAIGARA LTDA</t>
  </si>
  <si>
    <t>34.058.123/0001-03</t>
  </si>
  <si>
    <t>HOSPITAL DE CLINICAS DE JACAREPAGUA LTDA</t>
  </si>
  <si>
    <t>34.293.662/0001-19</t>
  </si>
  <si>
    <t>SEMEL SERVICOS MEDICOS LEOPOLDINENSE LTDA S C</t>
  </si>
  <si>
    <t>34.326.108/0001-90</t>
  </si>
  <si>
    <t>SEMED SERVICOS MEDICO - HOSPITALARES DE CAMACARI LTDA.</t>
  </si>
  <si>
    <t>34.326.140/0001-76</t>
  </si>
  <si>
    <t>PROMATER POLICLINICA E MATERNIDADE SOCIEDADE SIMPLES LTDA</t>
  </si>
  <si>
    <t>34.328.088/0001-97</t>
  </si>
  <si>
    <t>SERVICOS MEDICOS GERAIS DE MATA DE SAO JOAO LTDA</t>
  </si>
  <si>
    <t>34.386.920/0001-01</t>
  </si>
  <si>
    <t>PROSIMA CLINICA MEDICA INFANTIL LTDA</t>
  </si>
  <si>
    <t>34.435.453/0001-62</t>
  </si>
  <si>
    <t>CLAMEC - CLINICA DE ASSISTENCIA MEDICA CIRURGICA S/S LTDA</t>
  </si>
  <si>
    <t>34.456.913/0001-39</t>
  </si>
  <si>
    <t>INSTITUTO DE ANESTESIOLOGIA DE RONDONIA LTDA</t>
  </si>
  <si>
    <t>34.481.952/0001-96</t>
  </si>
  <si>
    <t>NOT NUCLEO DE ORTOPEDIA E TRAUMATOLOGIA SOCIEDADE SIMPLES LTDA</t>
  </si>
  <si>
    <t>34.559.518/0001-81</t>
  </si>
  <si>
    <t>SAMHA SERVICO DE ASSIST MEDICO HOSPIT DA AMAZONIA LTDA</t>
  </si>
  <si>
    <t>34.630.905/0001-67</t>
  </si>
  <si>
    <t>HOSPITAL NOSSA SENHORA DE NAZARE LTDA</t>
  </si>
  <si>
    <t>34.679.589/0001-18</t>
  </si>
  <si>
    <t>HOSPITAL E MATERNIDADE SAO MIGUEL ARCANJO LTDA</t>
  </si>
  <si>
    <t>34.830.380/0001-03</t>
  </si>
  <si>
    <t>34.854.620/0001-00</t>
  </si>
  <si>
    <t>CENSO CENTRO DE SAUDE OCUPACIONAL LTDA</t>
  </si>
  <si>
    <t>34.880.872/0001-03</t>
  </si>
  <si>
    <t>HOSPITAL E MATERNIDADE SANTO AGOSTINHO LTDA</t>
  </si>
  <si>
    <t>34.965.822/0001-29</t>
  </si>
  <si>
    <t>MED CENTER CENTRO MED DIAG E TRATAM APAR DIGESTIVO LTDA</t>
  </si>
  <si>
    <t>35.110.915/0001-34</t>
  </si>
  <si>
    <t>SERVICO DE ANESTESIOLOGIA DO MARANHAO S/S</t>
  </si>
  <si>
    <t>35.117.415/0001-24</t>
  </si>
  <si>
    <t>SAMUR SERVICO DE ANESTESIOLOGIA MEDICA DE URG SC LTDA</t>
  </si>
  <si>
    <t>35.121.391/0001-87</t>
  </si>
  <si>
    <t>HOSPITAL ANTONIO TOMAZ LTDA</t>
  </si>
  <si>
    <t>35.121.920/0001-42</t>
  </si>
  <si>
    <t>IRINALDO LOPES SOBRINHO</t>
  </si>
  <si>
    <t>35.126.234/0001-64</t>
  </si>
  <si>
    <t>SANTOS &amp; SAMPAIO S/C</t>
  </si>
  <si>
    <t>35.151.851/0001-10</t>
  </si>
  <si>
    <t>35.155.811/0002-27</t>
  </si>
  <si>
    <t>IEDIN CLINICA DE ENDOCRINOLOGIA DO PIAUI LTDA</t>
  </si>
  <si>
    <t>35.173.939/0001-32</t>
  </si>
  <si>
    <t>MATER SOM LTDA</t>
  </si>
  <si>
    <t>35.179.332/0001-60</t>
  </si>
  <si>
    <t>HOSPITAL SAO JOSE DOS BASILIOS LTDA</t>
  </si>
  <si>
    <t>35.197.896/0001-25</t>
  </si>
  <si>
    <t>ALAN G NOVAIS VIANA</t>
  </si>
  <si>
    <t>35.470.608/0001-64</t>
  </si>
  <si>
    <t>UNIDADE DE DENSITOMETRIA OSSEA DO RECIFE LTDA</t>
  </si>
  <si>
    <t>35.557.438/0003-11</t>
  </si>
  <si>
    <t>CENTRO DE NEFROLOGIA DA BAHIA LTDA</t>
  </si>
  <si>
    <t>35.575.992/0001-60</t>
  </si>
  <si>
    <t>SOAME SOCIEDADE DE ASSISTENCIA MEDICA LTDA</t>
  </si>
  <si>
    <t>35.642.172/0001-43</t>
  </si>
  <si>
    <t>CARVALHO BELTRAO SERVICOS DE SAUDE LTDA</t>
  </si>
  <si>
    <t>35.653.898/0001-81</t>
  </si>
  <si>
    <t>HOSPITAL SAO TIAGO LTDA</t>
  </si>
  <si>
    <t>35.662.113/0001-37</t>
  </si>
  <si>
    <t>ORTOMED CLINICA DE ORTOPEDIA E MEDICINA ESPECIALIZADA LTDA</t>
  </si>
  <si>
    <t>35.662.873/0001-44</t>
  </si>
  <si>
    <t>CLINICA ASCLEPIADES OLIVEIRA CIRURGIA PLASTICA LTDA</t>
  </si>
  <si>
    <t>35.716.166/0001-93</t>
  </si>
  <si>
    <t>HOSPITAL DE AVILA LTDA</t>
  </si>
  <si>
    <t>35.734.292/0001-70</t>
  </si>
  <si>
    <t>PEDIATRIA 24 HORAS S/S LTDA</t>
  </si>
  <si>
    <t>35.753.862/0001-70</t>
  </si>
  <si>
    <t>CASA DE SAUDE PINHEIRO MACHADO LTDA</t>
  </si>
  <si>
    <t>35.797.489/0001-59</t>
  </si>
  <si>
    <t>MADEIRA OLIVEIRA ASSISTENCIA MEDICA</t>
  </si>
  <si>
    <t>36.298.883/0001-05</t>
  </si>
  <si>
    <t>HOSPITAL SAO PEDRO LTDA</t>
  </si>
  <si>
    <t>36.477.628/0001-20</t>
  </si>
  <si>
    <t>CLINICA SANTISSIMA TRINDADE ELIMAR MAXIMO DAMASCENO</t>
  </si>
  <si>
    <t>36.572.972/0001-06</t>
  </si>
  <si>
    <t>HOSPITAL GERAL PRONTOCARDIO LTDA</t>
  </si>
  <si>
    <t>36.767.721/0001-79</t>
  </si>
  <si>
    <t>CENTRO DE CONVIVENCIA E ATENCAO PSICOSSOCIAL LTDA</t>
  </si>
  <si>
    <t>36.820.967/0001-67</t>
  </si>
  <si>
    <t>PROCARDIO CENTRO CARDIO RESPIRATORIO LTDA</t>
  </si>
  <si>
    <t>36.933.695/0001-01</t>
  </si>
  <si>
    <t>FONSECA E MANFRIM LTDA</t>
  </si>
  <si>
    <t>36.955.458/0001-41</t>
  </si>
  <si>
    <t>W. JOSE DE BARROS</t>
  </si>
  <si>
    <t>37.033.461/0001-70</t>
  </si>
  <si>
    <t>CLINICA DO ESPORTE ORTOPEDIA FRATURAS E FISIOTERAPIA LTDA</t>
  </si>
  <si>
    <t>37.107.539/0001-54</t>
  </si>
  <si>
    <t>CLINISUL CLINICAS DE ESPECIALIDADES MED CIRURGICAS LTDA</t>
  </si>
  <si>
    <t>37.141.769/0001-30</t>
  </si>
  <si>
    <t>OTAVIO J LEITE &amp; CIA LTDA</t>
  </si>
  <si>
    <t>37.142.932/0001-89</t>
  </si>
  <si>
    <t>SISTEMA DE EMERGENCIA MOVEL DE BRASILIA LTDA</t>
  </si>
  <si>
    <t>37.412.400/0001-14</t>
  </si>
  <si>
    <t>HOSPITAL DAS CLINICAS DE MINEIROS LTDA</t>
  </si>
  <si>
    <t>37.431.269/0001-32</t>
  </si>
  <si>
    <t>HOSPITAL E MATERNIDADE M.M. LTDA.</t>
  </si>
  <si>
    <t>37.459.419/0001-16</t>
  </si>
  <si>
    <t>SOCIEDADE HOSPITALAR NOSSA SENHORA DA GUIA LTDA</t>
  </si>
  <si>
    <t>37.460.565/0001-61</t>
  </si>
  <si>
    <t>CENTRO MEDICO E BENEFICIENCIA LIRIO DOS VALES LTDA</t>
  </si>
  <si>
    <t>37.469.574/0001-13</t>
  </si>
  <si>
    <t>LV SERVICOS MEDICOS E HOSPITALARES LTDA</t>
  </si>
  <si>
    <t>37.541.729/0001-85</t>
  </si>
  <si>
    <t>IRMANDADE DA STA CASA DE MISERICORDIA DE AP. DO TABOADO</t>
  </si>
  <si>
    <t>37.628.070/0001-07</t>
  </si>
  <si>
    <t>HOSPITAL LUCIANO CHAVES LTDA</t>
  </si>
  <si>
    <t>37.992.468/0001-10</t>
  </si>
  <si>
    <t>INFANTUS - CONSULTORIO DE CLINICA E CIRURGIA DA CRIANCA E DO ADOLESCENTE S/S LTDA</t>
  </si>
  <si>
    <t>37.992.740/0001-61</t>
  </si>
  <si>
    <t>NUCLEO DE DIAGNOSE E MICROCIRURGIA OCULAR DE BRASILIA LTDA</t>
  </si>
  <si>
    <t>38.147.344/0001-09</t>
  </si>
  <si>
    <t>HOSPITAL DE URGENCIA DE PALMAS LTDA EM RECUPERACAO JUDICIAL</t>
  </si>
  <si>
    <t>38.680.013/0003-93</t>
  </si>
  <si>
    <t>VILA VERDE SAUDE MENTAL LTDA</t>
  </si>
  <si>
    <t>38.756.300/0001-78</t>
  </si>
  <si>
    <t>CVK-ASSISTENCIA MEDICA LTDA</t>
  </si>
  <si>
    <t>38.893.574/0001-09</t>
  </si>
  <si>
    <t>ASCOR SERVICOS MEDICOS LTDA</t>
  </si>
  <si>
    <t>39.173.448/0001-42</t>
  </si>
  <si>
    <t>MANI EMPRESAS DE SERVICOS HOSPITALARES LTDA</t>
  </si>
  <si>
    <t>39.179.825/0001-50</t>
  </si>
  <si>
    <t>HOSPITAL SERRANO LTDA</t>
  </si>
  <si>
    <t>39.224.241/0001-50</t>
  </si>
  <si>
    <t>CARDIOCLIN SERVICOS MEDICOS LTDA</t>
  </si>
  <si>
    <t>39.235.577/0001-18</t>
  </si>
  <si>
    <t>CLINICA SAO JOSE DE CARDOSO LTDA</t>
  </si>
  <si>
    <t>39.298.922/0001-62</t>
  </si>
  <si>
    <t>HOSPITAL PRAIA DA COSTA S/A</t>
  </si>
  <si>
    <t>39.383.252/0001-82</t>
  </si>
  <si>
    <t>CENTRO ORTOPEDICO DE VITORIA LTDA</t>
  </si>
  <si>
    <t>39.388.426/0001-08</t>
  </si>
  <si>
    <t>SANTA RITA CORACAO S/C LTDA</t>
  </si>
  <si>
    <t>39.397.948/0001-68</t>
  </si>
  <si>
    <t>CLAMET CLINICA MED AMBULATORIAL E MED DO TRABALHO LT</t>
  </si>
  <si>
    <t>39.487.145/0001-02</t>
  </si>
  <si>
    <t>PRONTO CLINICA LTDA</t>
  </si>
  <si>
    <t>39.516.422/0001-50</t>
  </si>
  <si>
    <t>MPA SERVICOS MEDICOS LTDA</t>
  </si>
  <si>
    <t>39.685.912/0001-80</t>
  </si>
  <si>
    <t>CENTROCOR SERVICOS MEDICOS LTDA</t>
  </si>
  <si>
    <t>39.906.383/0001-05</t>
  </si>
  <si>
    <t>PRC SOLUCOES E SAUDE LTDA</t>
  </si>
  <si>
    <t>39.932.611/0001-03</t>
  </si>
  <si>
    <t>CENTRO CLINICO TAQUARA LTDA</t>
  </si>
  <si>
    <t>39.939.145/0001-98</t>
  </si>
  <si>
    <t>ABADESSO CARDOSO SERVICOS MEDICOS LTDA</t>
  </si>
  <si>
    <t>40.161.044/0001-18</t>
  </si>
  <si>
    <t>CENTRO MEDICO K S D C LTDA</t>
  </si>
  <si>
    <t>40.185.365/0001-52</t>
  </si>
  <si>
    <t>AEROMED SERVICOS MEDICOS INTEGRADOS LTDA</t>
  </si>
  <si>
    <t>40.262.925/0001-25</t>
  </si>
  <si>
    <t>STO SERVICO TRAUMATO ORTOPEDICO LTDA</t>
  </si>
  <si>
    <t>40.294.852/0001-53</t>
  </si>
  <si>
    <t>UROCLINICA CENTRO DE UROLOGIA DA TIJUCA S/C LTDA</t>
  </si>
  <si>
    <t>40.320.103/0001-53</t>
  </si>
  <si>
    <t>CLIMES CLINICA MEDICA ESPECIALIZADA LTDA</t>
  </si>
  <si>
    <t>40.326.571/0002-16</t>
  </si>
  <si>
    <t>INCOR CURITIBA - INSTITUTO DO CORACAO DE CURITIBA SOCIEDADE SIMPLES LTDA.</t>
  </si>
  <si>
    <t>40.373.300/0001-30</t>
  </si>
  <si>
    <t>MEDICAL ONE UTI AEREA LTDA</t>
  </si>
  <si>
    <t>40.390.940/0001-59</t>
  </si>
  <si>
    <t>EDUARDO GOUVEA SERVICOS MEDICOS LTDA</t>
  </si>
  <si>
    <t>40.442.469/0001-03</t>
  </si>
  <si>
    <t>CRITICAL CARE SERVICOS MEDICOS S C LTDA</t>
  </si>
  <si>
    <t>40.457.665/0001-43</t>
  </si>
  <si>
    <t>HOSPITAL CENTRAL DE BARREIRAS VIRGEM DOS POBRES LTDA</t>
  </si>
  <si>
    <t>40.480.618/0001-10</t>
  </si>
  <si>
    <t>CLINICA NEUROLOGICA DR UMBERTO SILVA S/C LTDA</t>
  </si>
  <si>
    <t>40.500.894/0001-01</t>
  </si>
  <si>
    <t>CASA DE SAUDE E MATERNIDADE SR DO BONFIM LTDA</t>
  </si>
  <si>
    <t>40.521.254/0001-70</t>
  </si>
  <si>
    <t>CMP CLINICA MEDICA PEDIATRICA LTDA</t>
  </si>
  <si>
    <t>40.556.128/0001-50</t>
  </si>
  <si>
    <t>ORTRA SERVICOS MEDICOS ESPECIALIZADOS LTDA</t>
  </si>
  <si>
    <t>40.586.398/0001-04</t>
  </si>
  <si>
    <t>AMA ASSISTENCIA MEDICA AMBULATORIAL LTDA</t>
  </si>
  <si>
    <t>40.592.875/0001-44</t>
  </si>
  <si>
    <t>CLINICA MARECHAL RONDON LTDA</t>
  </si>
  <si>
    <t>40.613.978/0001-43</t>
  </si>
  <si>
    <t>PRIMED CLINICA MEDICA PRIVADA LTDA</t>
  </si>
  <si>
    <t>40.631.780/0001-92</t>
  </si>
  <si>
    <t>CASA DE SAUDE DE REMANSO LTDA</t>
  </si>
  <si>
    <t>40.739.948/0001-88</t>
  </si>
  <si>
    <t>HOSPITAL &amp; MATERNIDADE BARTOLOMEU CHAVES S/C LTDA</t>
  </si>
  <si>
    <t>40.806.952/0001-11</t>
  </si>
  <si>
    <t>CLINORT SERVICOS MEDICO-HOSPITALAR E LABORATORIAL LTDA</t>
  </si>
  <si>
    <t>40.811.945/0001-08</t>
  </si>
  <si>
    <t>UNIDADE DE CIRURGIA GERAL E LAPAROSCOPICA LTDA</t>
  </si>
  <si>
    <t>40.881.302/0001-30</t>
  </si>
  <si>
    <t>HOSPITAL DE OLHOS DO RECIFE LTDA</t>
  </si>
  <si>
    <t>40.892.341/0001-33</t>
  </si>
  <si>
    <t>H.G.H HOSPITAL GERAL DE URGENCIA N S DAS GRACAS LTDA</t>
  </si>
  <si>
    <t>40.939.944/0001-43</t>
  </si>
  <si>
    <t>HOSPITAL JOAO PAULO II LTDA.</t>
  </si>
  <si>
    <t>41.055.278/0002-24</t>
  </si>
  <si>
    <t>CLINICA DE ORTOPEDIA DE BOA VIAGEM S.A.</t>
  </si>
  <si>
    <t>41.121.708/0001-88</t>
  </si>
  <si>
    <t>CASA DE SAUDE BOM JESUS LTDA</t>
  </si>
  <si>
    <t>41.161.258/0001-57</t>
  </si>
  <si>
    <t>HOSPITAL MEDICO CIRURGICO DE ALAGOAS LTDA</t>
  </si>
  <si>
    <t>41.226.432/0001-00</t>
  </si>
  <si>
    <t>HNSN EPITACIO LTDA</t>
  </si>
  <si>
    <t>41.274.317/0001-01</t>
  </si>
  <si>
    <t>CLINICA SANTA TEREZINHA LTDA</t>
  </si>
  <si>
    <t>41.279.647/0001-81</t>
  </si>
  <si>
    <t>PRONTO BABY ATENDIMENTO INTEGRADO A CRIANCA LTDA</t>
  </si>
  <si>
    <t>41.303.116/0001-87</t>
  </si>
  <si>
    <t>INSTITUTO DE OFTALMOLOGIA RODRIGUES DE CASTRO SC LTDA</t>
  </si>
  <si>
    <t>41.380.957/0001-98</t>
  </si>
  <si>
    <t>HOSPITAL SAGRADA FAMILIA LTDA</t>
  </si>
  <si>
    <t>41.384.355/0001-09</t>
  </si>
  <si>
    <t>HOSPITAL GERAL BARRA DO CORDA LTDA</t>
  </si>
  <si>
    <t>41.467.176/0001-35</t>
  </si>
  <si>
    <t>R M DE MOURA RODRIGUES</t>
  </si>
  <si>
    <t>41.487.208/0001-64</t>
  </si>
  <si>
    <t>HOSPITAL REGIONAL DE ARAIOSES LTDA</t>
  </si>
  <si>
    <t>41.879.206/0001-10</t>
  </si>
  <si>
    <t>CENTRO DE DIAGNOSTICO LIMITADA</t>
  </si>
  <si>
    <t>41.882.911/0001-77</t>
  </si>
  <si>
    <t>CLINICA DE NEFROLOGIA E HIPERTENSAO S/S LTDA</t>
  </si>
  <si>
    <t>41.980.319/0001-08</t>
  </si>
  <si>
    <t>NUCLEO DE ONCOLOGIA DA BAHIA S.A</t>
  </si>
  <si>
    <t>41.980.335/0001-09</t>
  </si>
  <si>
    <t>HOSPITAL GERAL DE SATIRO DIAS LTDA</t>
  </si>
  <si>
    <t>41.996.950/0001-03</t>
  </si>
  <si>
    <t>CLINICA CIRURGICA DA BAHIA LTDA</t>
  </si>
  <si>
    <t>42.047.191/0001-97</t>
  </si>
  <si>
    <t>UNIMED VALENCA COOPERATIVA DE TRABALHO MEDICO-EM LIQUIDACAO EXTRAJUDICIAL</t>
  </si>
  <si>
    <t>42.104.851/0001-24</t>
  </si>
  <si>
    <t>CTO - CLINICA TRAUMATO ORTOPEDICA LTDA</t>
  </si>
  <si>
    <t>42.131.136/0001-80</t>
  </si>
  <si>
    <t>COCLEA CENTRO DE OTONEUROLOGIA E CLIN ESP DE AUD LTDA</t>
  </si>
  <si>
    <t>42.144.253/0001-89</t>
  </si>
  <si>
    <t>CLINERJ CLIN NEUROLOG CIRURG E NEUROCIRURG DO R J LTDA</t>
  </si>
  <si>
    <t>42.152.439/0001-80</t>
  </si>
  <si>
    <t>CLINICA ENIO SERRA LTDA</t>
  </si>
  <si>
    <t>42.185.165/0001-25</t>
  </si>
  <si>
    <t>POLICLINICA SANTA MARTA LTDA</t>
  </si>
  <si>
    <t>42.210.088/0001-16</t>
  </si>
  <si>
    <t>POLICLINICA MEDICO DENTARIA TAUA LIMITADA</t>
  </si>
  <si>
    <t>42.234.401/0001-56</t>
  </si>
  <si>
    <t>COM CLINICA ORTOPEDICA DO MEIER LTDA</t>
  </si>
  <si>
    <t>42.242.685/0001-22</t>
  </si>
  <si>
    <t>CENTRO MEDICO GUANABARA LTDA</t>
  </si>
  <si>
    <t>42.292.193/0001-41</t>
  </si>
  <si>
    <t>MONTE SINAI CASA DE SAUDE E MATERNIDADE LTDA</t>
  </si>
  <si>
    <t>42.297.507/0001-07</t>
  </si>
  <si>
    <t>HOSPITAL DR. BALBINO LTDA.</t>
  </si>
  <si>
    <t>42.314.690/0001-01</t>
  </si>
  <si>
    <t>CLINICA ALVORADA SERVICOS MEDICOS LTDA</t>
  </si>
  <si>
    <t>42.354.969/0001-00</t>
  </si>
  <si>
    <t>CLINICA BAMBINA LTDA</t>
  </si>
  <si>
    <t>42.402.362/0001-59</t>
  </si>
  <si>
    <t>CLINICA TRES RIOS LTDA FALIDO</t>
  </si>
  <si>
    <t>42.430.322/0001-10</t>
  </si>
  <si>
    <t>CLINICA DE ASSISTENCIA MEDICA E ODONTOLOGICA ALBERT SABIN S/C LTDA</t>
  </si>
  <si>
    <t>42.599.258/0001-04</t>
  </si>
  <si>
    <t>CENTRAL CENTRO DE TRATAMENTO AMBULATORIAL LTDA</t>
  </si>
  <si>
    <t>43.007.814/0001-60</t>
  </si>
  <si>
    <t>ASSOCIACAO DE REPOUSO NOSSO LAR</t>
  </si>
  <si>
    <t>43.067.594/0001-60</t>
  </si>
  <si>
    <t>HOSPITAL E MATERNIDADE VOLUNTARIOS LTDA</t>
  </si>
  <si>
    <t>43.090.083/0001-60</t>
  </si>
  <si>
    <t>IRMANDADE DE SANTA CASA DE MISERICORDIA DE AGUAI</t>
  </si>
  <si>
    <t>43.115.443/0002-11</t>
  </si>
  <si>
    <t>HOSPITAL NOSSA SENHORA DA PENHA S/A</t>
  </si>
  <si>
    <t>43.123.546/0001-42</t>
  </si>
  <si>
    <t>SOCIEDADE MEDICO HOSPITALAR PLANALTO LIMITADA</t>
  </si>
  <si>
    <t>43.140.748/0001-00</t>
  </si>
  <si>
    <t>URGENCIA MEDICA LAPA LTDA S/C</t>
  </si>
  <si>
    <t>43.252.758/0001-20</t>
  </si>
  <si>
    <t>ASSOCIACAO AMERICANENSE DE SAUDE</t>
  </si>
  <si>
    <t>43.266.220/0001-74</t>
  </si>
  <si>
    <t>SEARA SERVICO ESPIRITA DE ASSISTENCIA E RECUPERACAO DE AMERICANA</t>
  </si>
  <si>
    <t>43.356.955/0001-99</t>
  </si>
  <si>
    <t>REDE HSJ SAUDE LTDA.</t>
  </si>
  <si>
    <t>43.464.197/0001-22</t>
  </si>
  <si>
    <t>SANTA CASA ANNA CINTRA</t>
  </si>
  <si>
    <t>43.464.882/0001-59</t>
  </si>
  <si>
    <t>BENEFICENCIA PORTUGUESA DE AMPARO</t>
  </si>
  <si>
    <t>43.535.210/0001-97</t>
  </si>
  <si>
    <t>IRMANDADE DA SANTA CASA DE ANDRADINA</t>
  </si>
  <si>
    <t>43.600.261/0001-55</t>
  </si>
  <si>
    <t>IRMANDADE DA SANTA CASA DE ANGATUBA</t>
  </si>
  <si>
    <t>43.657.840/0001-34</t>
  </si>
  <si>
    <t>INSTITUTO PAULISTANO DE RADIOLOGIA LTDA</t>
  </si>
  <si>
    <t>43.723.907/0001-91</t>
  </si>
  <si>
    <t>ASSOCIACAO BENEFICENTE DE APIAI</t>
  </si>
  <si>
    <t>43.751.502/0001-67</t>
  </si>
  <si>
    <t>SANTA CASA DE MISERICORDIA DE ARACATUBA EM RECUPERACAO JUDICIAL</t>
  </si>
  <si>
    <t>43.964.931/0001-12</t>
  </si>
  <si>
    <t>IRMANDADE DA SANTA CASA DE MISERICORDIA DE ARARAQUARA</t>
  </si>
  <si>
    <t>43.965.573/0001-62</t>
  </si>
  <si>
    <t>SANTA CASA DE MISERICORDIA NOSSA SENHORA DE FATIMA E BENEFICENCIA PORTUGUESA DE ARARAQUARA</t>
  </si>
  <si>
    <t>43.974.666/0001-53</t>
  </si>
  <si>
    <t>SANTA CASA DE MISERICORDIA SAO VICENTE DE PAULO</t>
  </si>
  <si>
    <t>43.987.668/0001-87</t>
  </si>
  <si>
    <t>ASSOCIACAO BENEFICENTE JESUS JOSE E MARIA</t>
  </si>
  <si>
    <t>44.005.312/0001-63</t>
  </si>
  <si>
    <t>HOSPITAL E MATERNIDADE SAO LEOPOLDO S/A</t>
  </si>
  <si>
    <t>44.215.341/0001-50</t>
  </si>
  <si>
    <t>IRMANDADE DA SANTA CASA DE MISERICORDIA DE ARARAS</t>
  </si>
  <si>
    <t>44.266.229/0001-48</t>
  </si>
  <si>
    <t>CASA DE SAUDE GUARULHOS LTDA</t>
  </si>
  <si>
    <t>44.402.675/0001-32</t>
  </si>
  <si>
    <t>HOSPITAL E MATERNIDADE CENTRAL LTDA</t>
  </si>
  <si>
    <t>44.425.239/0001-89</t>
  </si>
  <si>
    <t>SANTA CASA DE MISERICORDIA DOUTOR OSWALDO SIQUEIRA LYRA</t>
  </si>
  <si>
    <t>44.435.451/0001-27</t>
  </si>
  <si>
    <t>SANTA CASA DE MISERICORDIA SAO FRANCISCO</t>
  </si>
  <si>
    <t>44.510.485/0001-39</t>
  </si>
  <si>
    <t>IRMANDADE DE MISERICORDIADE ATIBAIA</t>
  </si>
  <si>
    <t>44.584.019/0001-06</t>
  </si>
  <si>
    <t>SANTA CASA DE MISERICORDIA DE AVARE</t>
  </si>
  <si>
    <t>44.593.523/0001-64</t>
  </si>
  <si>
    <t>ASSOCIACAO EVANGELICA BENEFICENTE DE CAMPINAS</t>
  </si>
  <si>
    <t>44.593.523/0002-45</t>
  </si>
  <si>
    <t>44.690.238/0001-61</t>
  </si>
  <si>
    <t>IRMANDADE DA SANTA CASA DE MISERICORDIA DE BARIRI</t>
  </si>
  <si>
    <t>44.732.469/0001-90</t>
  </si>
  <si>
    <t>HOSPITAL SANTA IGNES LTDA</t>
  </si>
  <si>
    <t>44.745.024/0001-45</t>
  </si>
  <si>
    <t>ASSOCIACAO DO HOSPITAL E MATERNIDADE SAO JOSE DE BARRA BONITA</t>
  </si>
  <si>
    <t>44.782.779/0001-10</t>
  </si>
  <si>
    <t>SANTA CASA DE MISERICORDIA DE BARRETOS</t>
  </si>
  <si>
    <t>44.852.267/0001-82</t>
  </si>
  <si>
    <t>HOSPITAL E SANTA CASA DE MISERICORDIA DE ALV MACHADO</t>
  </si>
  <si>
    <t>44.868.644/0001-71</t>
  </si>
  <si>
    <t>ASSOCIACAO ASSISTENCIAL ADOLPHO BEZERRA DE MENEZES</t>
  </si>
  <si>
    <t>44.880.110/0001-60</t>
  </si>
  <si>
    <t>SANTA CASA E MATERNIDADE DE PANORAMA</t>
  </si>
  <si>
    <t>45.077.492/0001-51</t>
  </si>
  <si>
    <t>IRMANDADE DO HOSPITAL SAO JOSE - SANTA CASA DE MISERICORDIA DE SAO VICENTE</t>
  </si>
  <si>
    <t>45.098.787/0001-04</t>
  </si>
  <si>
    <t>COOPERATIVA MEDICA CAMPINAS COOPERMECA</t>
  </si>
  <si>
    <t>45.145.208/0001-37</t>
  </si>
  <si>
    <t>IRMANDADE SANTA CASA DE MISERICORDIA DE NEVES PAULISTA</t>
  </si>
  <si>
    <t>45.184.066/0001-17</t>
  </si>
  <si>
    <t>45.186.053/0001-87</t>
  </si>
  <si>
    <t>IRMANDADE DA SANTA CASA DE SAO JOSE DOS CAMPOS</t>
  </si>
  <si>
    <t>45.186.798/0001-46</t>
  </si>
  <si>
    <t>HOSPITAL NOSSA SENHORA DEFATIMA SOCIEDADE CIVIL LTDA</t>
  </si>
  <si>
    <t>45.224.532/0001-40</t>
  </si>
  <si>
    <t>HOSPITAL PINDAMONHANGABA LTDA</t>
  </si>
  <si>
    <t>45.271.137/0001-19</t>
  </si>
  <si>
    <t>HOSPITAL PSIQUIATRICO ESPIRITA CAIRBAR SCHUTEL</t>
  </si>
  <si>
    <t>45.271.764/0001-50</t>
  </si>
  <si>
    <t>INSTITUTO ARARAQUARENSE DE PSIQUIATRIA LTDA</t>
  </si>
  <si>
    <t>45.318.508/0001-70</t>
  </si>
  <si>
    <t>SANTA CASA DE MISERICORDIA DE PEDREGULHO</t>
  </si>
  <si>
    <t>45.331.303/0001-25</t>
  </si>
  <si>
    <t>SANTA CASA DE GUARA</t>
  </si>
  <si>
    <t>45.349.461/0002-93</t>
  </si>
  <si>
    <t>ASSOCIACAO HOSPITALAR BENEFICENTE DO BRASIL</t>
  </si>
  <si>
    <t>45.378.007/0001-80</t>
  </si>
  <si>
    <t>SPA CAMPOS DO JORDAO S/C LTDA</t>
  </si>
  <si>
    <t>45.383.106/0001-50</t>
  </si>
  <si>
    <t>IRMANDADE DA SANTA CASA DE MISERICORDIA DE BIRIGUI</t>
  </si>
  <si>
    <t>45.437.175/0001-07</t>
  </si>
  <si>
    <t>SANTA CASA DE MISERICORDIA DE TAQUARITUBA</t>
  </si>
  <si>
    <t>45.476.231/0001-04</t>
  </si>
  <si>
    <t>SANTA CASA DE MISERICORDIA DE TAPIRAI</t>
  </si>
  <si>
    <t>45.484.383/0001-59</t>
  </si>
  <si>
    <t>FUNDACAO LUIZ JOAO LABRONICI</t>
  </si>
  <si>
    <t>45.520.707/0001-67</t>
  </si>
  <si>
    <t>MISERICORDIA BOTUCATUENSE</t>
  </si>
  <si>
    <t>45.615.309/0001-24</t>
  </si>
  <si>
    <t>IRM DO SR BOM JESUS DOS PASSOS DA STA CASA MIS BRG PTA</t>
  </si>
  <si>
    <t>45.724.077/0001-42</t>
  </si>
  <si>
    <t>BENEFICENCIA HOSPITALAR DE MAIRINQUE</t>
  </si>
  <si>
    <t>45.775.608/0001-26</t>
  </si>
  <si>
    <t>HOSPITAL SANTA TEREZINHA</t>
  </si>
  <si>
    <t>45.822.368/0001-73</t>
  </si>
  <si>
    <t>MEDICINA INTEGRADA GUARULHOS LTDA</t>
  </si>
  <si>
    <t>45.889.623/0001-03</t>
  </si>
  <si>
    <t>ASSOCIACAO BENEF.SAO JOSE E SANTA CASA DE MISERICORDIA SAO JOSE</t>
  </si>
  <si>
    <t>45.923.687/0001-75</t>
  </si>
  <si>
    <t>IRMANDADE DA SANTA CASA DE MISERICORDIA DE CAFELANDIA</t>
  </si>
  <si>
    <t>45.931.359/0001-10</t>
  </si>
  <si>
    <t>IRMANDADE DA SANTA CASA DE MISERICORDIA DE ITAI</t>
  </si>
  <si>
    <t>45.987.070/0001-13</t>
  </si>
  <si>
    <t>HOSPITAL E MATERNIDADE SANTO ANTONIO S A</t>
  </si>
  <si>
    <t>46.009.718/0001-40</t>
  </si>
  <si>
    <t>HOSPITAL VERA CRUZ S A</t>
  </si>
  <si>
    <t>46.023.149/0001-97</t>
  </si>
  <si>
    <t>INSTITUTO PENIDO BURNIER SOCIEDADE SIMPLES LIMITADA</t>
  </si>
  <si>
    <t>46.030.318/0001-16</t>
  </si>
  <si>
    <t>REAL SOCIEDADE PORTUGUESA DE BENEFICENCIA</t>
  </si>
  <si>
    <t>46.030.318/0002-05</t>
  </si>
  <si>
    <t>46.036.018/0001-44</t>
  </si>
  <si>
    <t>CASA DE SAUDE CAMPINAS</t>
  </si>
  <si>
    <t>46.042.859/0001-64</t>
  </si>
  <si>
    <t>ASSOCIACAO PROTETORA DA INFANCIA ALVARO RIBEIRO</t>
  </si>
  <si>
    <t>46.043.980/0001-00</t>
  </si>
  <si>
    <t>MATERNIDADE DE CAMPINAS EM RECUPERACAO JUDICIAL</t>
  </si>
  <si>
    <t>46.045.290/0001-90</t>
  </si>
  <si>
    <t>IRMANDADE DE MISERICORDIA DE CAMPINAS</t>
  </si>
  <si>
    <t>46.308.862/0001-87</t>
  </si>
  <si>
    <t>HOSPITAL MATERNIDADE PIO XII S C LTDA</t>
  </si>
  <si>
    <t>46.396.602/0001-00</t>
  </si>
  <si>
    <t>CLINICA DE REPOUSO MOCOCA S/A</t>
  </si>
  <si>
    <t>46.466.447/0001-51</t>
  </si>
  <si>
    <t>ASSOCIACAO FILANTROPICA DE TEODORO SAMPAIO</t>
  </si>
  <si>
    <t>46.502.423/0001-00</t>
  </si>
  <si>
    <t>NASA LABORATORIO BIO CLINICO LTDA.</t>
  </si>
  <si>
    <t>46.588.349/0001-97</t>
  </si>
  <si>
    <t>GTO - GRUPO DE TRAUMATOLOGIA E ORTOPEDIA LTDA.</t>
  </si>
  <si>
    <t>46.639.712/0001-56</t>
  </si>
  <si>
    <t>HOSPITAL SAO LUCAS DE TAUBATE LTDA - EM RECUPERACAO JUDICIAL</t>
  </si>
  <si>
    <t>46.642.658/0001-06</t>
  </si>
  <si>
    <t>HOSPITAL ORTO SERVICOS MEDICOS E CIRURGICOS LTDA</t>
  </si>
  <si>
    <t>46.746.319/0001-61</t>
  </si>
  <si>
    <t>FUNDACAO SAO PAULO APOSTOLO</t>
  </si>
  <si>
    <t>46.746.699/0001-34</t>
  </si>
  <si>
    <t>SANTA CASA DE CAMPOS DO JORDAO DR ADEMAR DE BARROS</t>
  </si>
  <si>
    <t>46.886.149/0001-10</t>
  </si>
  <si>
    <t>ASSOCIACAO BENEFICENTE SANTA CASA DE MISERICORDIA DE CAPAO BONITO</t>
  </si>
  <si>
    <t>46.925.111/0001-00</t>
  </si>
  <si>
    <t>SANTA CASA DE MISERICORDIA DE CAPIVARI</t>
  </si>
  <si>
    <t>47.024.005/0001-18</t>
  </si>
  <si>
    <t>SANTA CASA DE MISERICORDIA DE CASA BRANCA</t>
  </si>
  <si>
    <t>47.074.851/0001-42</t>
  </si>
  <si>
    <t>FUNDACAO PADRE ALBINO</t>
  </si>
  <si>
    <t>47.078.019/0001-14</t>
  </si>
  <si>
    <t>HOSPITAL MAHATMA GANDHI</t>
  </si>
  <si>
    <t>47.140.322/0001-08</t>
  </si>
  <si>
    <t>HOSPITAL DE CLINICAS JARDIM HELENA LTDA</t>
  </si>
  <si>
    <t>47.218.151/0001-84</t>
  </si>
  <si>
    <t>UNIDADE CARDIOLOGICA JARDINS S C LTDA</t>
  </si>
  <si>
    <t>47.266.838/0001-95</t>
  </si>
  <si>
    <t>SOCIEDADE FILANTROPICA HOSPITAL JOSE VENANCIO</t>
  </si>
  <si>
    <t>47.368.675/0001-51</t>
  </si>
  <si>
    <t>HOSPITAL BENEFICENTE SANTA GERTRUDES</t>
  </si>
  <si>
    <t>47.404.801/0001-86</t>
  </si>
  <si>
    <t>SOCIEDADE BENEFICENTE DE CRAVINHOS SANTA CASA</t>
  </si>
  <si>
    <t>47.431.697/0001-19</t>
  </si>
  <si>
    <t>SANTA CASA DE MISERICORDIA DE CRUZEIRO</t>
  </si>
  <si>
    <t>47.467.923/0001-11</t>
  </si>
  <si>
    <t>ALTENFELDER &amp; SINISGALLI - CIRURGIOES ASSOCIADOS S/S</t>
  </si>
  <si>
    <t>47.494.497/0001-05</t>
  </si>
  <si>
    <t>HOSPITAL DE CLINICAS OSWALDO CRUZ SA</t>
  </si>
  <si>
    <t>47.571.039/0001-22</t>
  </si>
  <si>
    <t>IRM FIL DO HOSP B JESUS DA STA CASA DE MIS DE TREMEMBE</t>
  </si>
  <si>
    <t>47.598.818/0001-11</t>
  </si>
  <si>
    <t>ASSOCIACAO DA CRIANCA DE DOURADO CASA DE SAUDE S EMILIA</t>
  </si>
  <si>
    <t>47.712.054/0001-43</t>
  </si>
  <si>
    <t>HOSPITAL DIADEMA LTDA</t>
  </si>
  <si>
    <t>47.717.467/0001-10</t>
  </si>
  <si>
    <t>SANTA CASA DE MISERICORDIA DE DUARTINA</t>
  </si>
  <si>
    <t>47.719.125/0001-30</t>
  </si>
  <si>
    <t>MANFRIM E LOUREIRO LTDA</t>
  </si>
  <si>
    <t>47.724.026/0001-46</t>
  </si>
  <si>
    <t>MASSA FALIDA DA INASA HOSPITALAR S/A</t>
  </si>
  <si>
    <t>47.759.428/0001-86</t>
  </si>
  <si>
    <t>IRMANDADE DA STA CASA JOSE BENIGO GOMES DE SUD MENNUCCI</t>
  </si>
  <si>
    <t>47.770.102/0001-50</t>
  </si>
  <si>
    <t>IRMANDADE DA SANTA CASA DE MISERICORDIA DE ESTR D OESTE</t>
  </si>
  <si>
    <t>47.774.948/0001-68</t>
  </si>
  <si>
    <t>PRAIA GRANDE ACAO MEDICA COMUNITARIA</t>
  </si>
  <si>
    <t>47.844.287/0001-08</t>
  </si>
  <si>
    <t>IRMANDADE DA SANTA CASA DE MISERICORDIA DE FERNANDOPOLIS EM RECUPERACAO JUDICIAL</t>
  </si>
  <si>
    <t>47.929.187/0001-76</t>
  </si>
  <si>
    <t>IRMANDADE STA CASA MISERICORDIA DE FLORIDA PAULISTA</t>
  </si>
  <si>
    <t>47.947.429/0001-54</t>
  </si>
  <si>
    <t>CLINICA RASKIN LTDA</t>
  </si>
  <si>
    <t>48.209.233/0001-25</t>
  </si>
  <si>
    <t>IRMANDADE DA SANTA CASA DE MISERICORDIA DE GARCA</t>
  </si>
  <si>
    <t>48.209.704/0001-03</t>
  </si>
  <si>
    <t>ASSOCIACAO BENEFICENTE ESPIRITA DE GARCA</t>
  </si>
  <si>
    <t>48.211.585/0001-15</t>
  </si>
  <si>
    <t>SOCIEDADE BRASILEIRA CAMINHO DE DAMASCO</t>
  </si>
  <si>
    <t>48.211.585/0005-49</t>
  </si>
  <si>
    <t>48.288.435/0001-00</t>
  </si>
  <si>
    <t>POLICLINICA SAO MATEUS E PRONTO SOCORRO SC LTDA</t>
  </si>
  <si>
    <t>48.310.098/0001-00</t>
  </si>
  <si>
    <t>CENTRO MEDICO RIO PRETO S.A.</t>
  </si>
  <si>
    <t>48.315.998/0001-40</t>
  </si>
  <si>
    <t>HOSPITAL NOSSA SENHORA DA PAZ LTDA</t>
  </si>
  <si>
    <t>48.341.283/0001-61</t>
  </si>
  <si>
    <t>SANTA CASA DE MISERICORDIA DE GUAIRA</t>
  </si>
  <si>
    <t>48.374.680/0001-30</t>
  </si>
  <si>
    <t>ASSOCIACAO HOSPITALAR DE BAURU EM LIQUIDACAO</t>
  </si>
  <si>
    <t>48.374.680/0003-00</t>
  </si>
  <si>
    <t>48.433.452/0001-93</t>
  </si>
  <si>
    <t>SANTA CASA DE MISERICORDIA N S DAS DORES DE GAL SALGADO</t>
  </si>
  <si>
    <t>48.449.904/0001-25</t>
  </si>
  <si>
    <t>MILTON BARONI &amp; CIA LTDA</t>
  </si>
  <si>
    <t>48.457.600/0001-00</t>
  </si>
  <si>
    <t>IRMANDADE DA SANTA CASA DE MISERICORDIA DE GUARANTA</t>
  </si>
  <si>
    <t>48.464.481/0001-12</t>
  </si>
  <si>
    <t>AMEVE ASSISTENCIA MEDICA VENEZIAN S/C LTDA</t>
  </si>
  <si>
    <t>48.467.054/0001-98</t>
  </si>
  <si>
    <t>SANTA CASA DE MISERICORDIA DE GUARARAPES</t>
  </si>
  <si>
    <t>48.584.114/0001-52</t>
  </si>
  <si>
    <t>PRONTO BABY HOSPITAL E PRONTO SOCORRO INFANTIL SC LTDA</t>
  </si>
  <si>
    <t>48.607.485/0001-02</t>
  </si>
  <si>
    <t>INTERCLINICAS - SERVICOS MEDICO-HOSPITALARES LTDA FALIDA</t>
  </si>
  <si>
    <t>48.607.485/0007-06</t>
  </si>
  <si>
    <t>48.607.485/0018-50</t>
  </si>
  <si>
    <t>48.607.485/0028-22</t>
  </si>
  <si>
    <t>48.626.493/0001-04</t>
  </si>
  <si>
    <t>IRMANDADE DE MISERICORDIA DE TAPIRATIBA</t>
  </si>
  <si>
    <t>48.697.338/0001-70</t>
  </si>
  <si>
    <t>ASSOCIACAO SANTAMARENSE DE BENEFICENCIA DO GUARUJA</t>
  </si>
  <si>
    <t>49.017.353/0001-93</t>
  </si>
  <si>
    <t>HOSPITAL SANTA CASA DE MISERICORDIA DE RIOLANDIA</t>
  </si>
  <si>
    <t>49.021.348/0001-54</t>
  </si>
  <si>
    <t>IRMANDADE DA STA CASA DE MISERICORDIA DE SANTA ADELIA</t>
  </si>
  <si>
    <t>49.052.533/0001-06</t>
  </si>
  <si>
    <t>CONGREGACAO DAS FILHAS DE NOSSA SENHORA STELLA MARIS</t>
  </si>
  <si>
    <t>49.270.671/0001-61</t>
  </si>
  <si>
    <t>SANTA CASA DE CARIDADE E MATERNIDADE DE IBITINGA</t>
  </si>
  <si>
    <t>49.376.858/0001-44</t>
  </si>
  <si>
    <t>IRMANDADE DA SANTA CASA DE MISERICORDIA DE IGARAPAVA</t>
  </si>
  <si>
    <t>49.433.808/0001-51</t>
  </si>
  <si>
    <t>AMEC ASSISTENCIA MEDICO CIRURGICA SS LTDA</t>
  </si>
  <si>
    <t>49.460.108/0001-56</t>
  </si>
  <si>
    <t>HOSPITAL E PRONTO SOCORRO PORTINARI LTDA</t>
  </si>
  <si>
    <t>49.461.320/0001-38</t>
  </si>
  <si>
    <t>CRISTO REI SAUDE ASSISTENCIA MEDICA SC LTDA</t>
  </si>
  <si>
    <t>49.568.496/0001-93</t>
  </si>
  <si>
    <t>HOSPITAL PSIQUIATRICO PILAR DO SUL SC LTDA</t>
  </si>
  <si>
    <t>49.572.688/0001-73</t>
  </si>
  <si>
    <t>ASSOCIACAO DE AMPARO AO EXCEPCIONAL RITINHA PRATES</t>
  </si>
  <si>
    <t>49.667.108/0001-21</t>
  </si>
  <si>
    <t>HOSPITAL SANTA MONICA LTDA.</t>
  </si>
  <si>
    <t>49.706.088/0001-50</t>
  </si>
  <si>
    <t>IRMANDADE DA SANTA CASA DE MISERICORDIA DE ITAPETININGA</t>
  </si>
  <si>
    <t>49.842.321/0001-22</t>
  </si>
  <si>
    <t>CASA DE SAUDE SANTO ANTONIO S/C LTDA</t>
  </si>
  <si>
    <t>49.889.835/0001-33</t>
  </si>
  <si>
    <t>MATERNIDADE DE GUAIMBE</t>
  </si>
  <si>
    <t>49.911.233/0001-35</t>
  </si>
  <si>
    <t>CLINICA DE REPOUSO SANTA FE LTDA</t>
  </si>
  <si>
    <t>49.979.230/0001-33</t>
  </si>
  <si>
    <t>50.015.940/0001-22</t>
  </si>
  <si>
    <t>IRMANDADE DA SANTA CASA DE MISERICORDIA DE SILVEIRAS</t>
  </si>
  <si>
    <t>50.035.609/0001-74</t>
  </si>
  <si>
    <t>ITAMED ITUPEVA ASSISTENCIA MEDICA S/C LTDA</t>
  </si>
  <si>
    <t>50.055.250/0001-05</t>
  </si>
  <si>
    <t>SANTA CASA DE MISERICORDIA DE ITARARE</t>
  </si>
  <si>
    <t>50.119.585/0001-31</t>
  </si>
  <si>
    <t>IRMANDADE DA SANTA CASA DE MISERICORDIA DE ITATIBA</t>
  </si>
  <si>
    <t>50.145.317/0001-94</t>
  </si>
  <si>
    <t>NEOMATER LTDA EM RECUPERACAO JUDICIAL</t>
  </si>
  <si>
    <t>50.385.384/0001-86</t>
  </si>
  <si>
    <t>50.439.553/0001-13</t>
  </si>
  <si>
    <t>IRMANDADE DA SANTA CASA DE MISERICORDIA DE QUELUZ</t>
  </si>
  <si>
    <t>50.449.024/0001-09</t>
  </si>
  <si>
    <t>NEFROCLIN CLINICA MEDICA S/C LTDA</t>
  </si>
  <si>
    <t>50.453.703/0001-43</t>
  </si>
  <si>
    <t>FUSAM FUNDACAO DE SAUDE E ASSIST DO MUNIC DE CACAPAVA</t>
  </si>
  <si>
    <t>50.460.351/0001-53</t>
  </si>
  <si>
    <t>ASSOCIACAO CASA FONTE DA VIDA</t>
  </si>
  <si>
    <t>50.471.564/0001-80</t>
  </si>
  <si>
    <t>SANTA CASA DE MISERICORDIA DE JACAREI</t>
  </si>
  <si>
    <t>50.482.298/0001-91</t>
  </si>
  <si>
    <t>HOSPITAL ALVORADA LTDA.</t>
  </si>
  <si>
    <t>50.529.502/0001-82</t>
  </si>
  <si>
    <t>CEAM - CENTRO DE ASSISTENCIA MEDICA MORATO S/S LTDA</t>
  </si>
  <si>
    <t>50.536.358/0001-01</t>
  </si>
  <si>
    <t>SANTA CASA DE ELDORADO</t>
  </si>
  <si>
    <t>50.570.753/0001-00</t>
  </si>
  <si>
    <t>IRMANDADE DA SANTA CASA DE MISERICORDIA DE PAL D OESTE</t>
  </si>
  <si>
    <t>50.572.395/0001-75</t>
  </si>
  <si>
    <t>IRMANDADE DA SANTA CASA DE MISERICORDIA DE STA FE SUL</t>
  </si>
  <si>
    <t>50.644.053/0001-13</t>
  </si>
  <si>
    <t>FUNDACAO ZERBINI</t>
  </si>
  <si>
    <t>50.707.413/0001-89</t>
  </si>
  <si>
    <t>IAMIO-INSTITUTO ASSISTENCIA MATERNO INF.OSASCO S/C LTDA</t>
  </si>
  <si>
    <t>50.708.882/0001-12</t>
  </si>
  <si>
    <t>SANTA CASA DE MISERICORDIA DE JARDINOPOLIS</t>
  </si>
  <si>
    <t>50.730.902/0001-51</t>
  </si>
  <si>
    <t>HOSPITAL SAO MARCOS</t>
  </si>
  <si>
    <t>50.753.631/0001-50</t>
  </si>
  <si>
    <t>IRMANDADE DE MISERICORDIA DO JAHU</t>
  </si>
  <si>
    <t>50.781.566/0001-76</t>
  </si>
  <si>
    <t>SANTA CASA DE MISERICORDIA DE IPORANGA</t>
  </si>
  <si>
    <t>50.798.453/0001-83</t>
  </si>
  <si>
    <t>SANTA CASA DE MISERICORDIA DE CERQUILHO</t>
  </si>
  <si>
    <t>50.801.315/0001-06</t>
  </si>
  <si>
    <t>SANTA CASA DE MISERICORDIA DE BURI</t>
  </si>
  <si>
    <t>50.819.580/0001-11</t>
  </si>
  <si>
    <t>ASSOCIACAO DA SANTA CASA DE MISERICORDIA DE PILAR DO SUL</t>
  </si>
  <si>
    <t>50.857.960/0001-40</t>
  </si>
  <si>
    <t>SANTA CASA DE MISERICORDIA DE JOSE BONIFACIO</t>
  </si>
  <si>
    <t>50.944.198/0001-30</t>
  </si>
  <si>
    <t>HOSPITAL DE CARIDADE SAO VICENTE DE PAULO</t>
  </si>
  <si>
    <t>50.956.358/0001-60</t>
  </si>
  <si>
    <t>SOCIEDADE JUNDIAIENSE DE SOCORROS MUTUOS</t>
  </si>
  <si>
    <t>50.958.990/0001-43</t>
  </si>
  <si>
    <t>CENTRO MEDICO ESPECIALIZADO LTDA</t>
  </si>
  <si>
    <t>50.964.097/0001-20</t>
  </si>
  <si>
    <t>HOSPITAL SANTA ELISA LTDA. EM RECUPERACAO JUDICIAL</t>
  </si>
  <si>
    <t>50.965.219/0001-01</t>
  </si>
  <si>
    <t>MASSA FALIDA DO HOSPITAL E MATERNIDADE JUNDIAI S/A</t>
  </si>
  <si>
    <t>50.991.603/0001-70</t>
  </si>
  <si>
    <t>INSTITUTO MEDICO VARZEA PAULISTA SC LTDA</t>
  </si>
  <si>
    <t>51.103.778/0001-67</t>
  </si>
  <si>
    <t>IRMANDADE DA SANTA CASA DE MISERICORDIA DE MTGA DO SUL</t>
  </si>
  <si>
    <t>51.201.739/0004-45</t>
  </si>
  <si>
    <t>BANDEIRANTE EMERGENCIAS MEDICAS LTDA</t>
  </si>
  <si>
    <t>51.241.867/0001-70</t>
  </si>
  <si>
    <t>HOSPITAL E MATERNIDADE JOAO PAULO II S/C LTDA</t>
  </si>
  <si>
    <t>51.243.202/0001-03</t>
  </si>
  <si>
    <t>CENTRO MEDICO SAO PAULO S C LTDA</t>
  </si>
  <si>
    <t>51.261.998/0001-19</t>
  </si>
  <si>
    <t>IRMANDADE DA SANTA CASA DE MISERICORDIA DE SUZANO</t>
  </si>
  <si>
    <t>51.262.665/0001-04</t>
  </si>
  <si>
    <t>CLINICA SANTO ANTONIO PRESTACAO DE SERVICOS MEDICOS LTDA</t>
  </si>
  <si>
    <t>51.318.830/0001-00</t>
  </si>
  <si>
    <t>SAMI SOCIEDADE DE ASSISTENCIA A MAT E A INF DE JUQUIA</t>
  </si>
  <si>
    <t>51.332.658/0001-31</t>
  </si>
  <si>
    <t>IRMANDADE DA SANTA CASA DE MISERICORDIA DE LARANJAL PAULISTA</t>
  </si>
  <si>
    <t>51.370.690/0001-01</t>
  </si>
  <si>
    <t>HOSPITAL BOM CLIMA LTDA</t>
  </si>
  <si>
    <t>51.370.690/0002-92</t>
  </si>
  <si>
    <t>51.381.903/0001-09</t>
  </si>
  <si>
    <t>IRMANDADE DA SANTA CASA DE MISERICORDIA DE LEME</t>
  </si>
  <si>
    <t>51.455.806/0001-05</t>
  </si>
  <si>
    <t>LAR ASSISTENCIAL SAO BENEDITO</t>
  </si>
  <si>
    <t>51.469.187/0001-08</t>
  </si>
  <si>
    <t>SOCIEDADE OPERARIA HUMANITARIA</t>
  </si>
  <si>
    <t>51.516.649/0001-09</t>
  </si>
  <si>
    <t>CONSORCIO INTERMUNICIPAL DE SAUDE</t>
  </si>
  <si>
    <t>51.612.828/0001-31</t>
  </si>
  <si>
    <t>HOSPITAL MATERNIDADE FREI GALVAO</t>
  </si>
  <si>
    <t>51.619.906/0001-20</t>
  </si>
  <si>
    <t>CENTRO DE PREVENCAO E REABIL DE DEFICIENCIA DA VISAO</t>
  </si>
  <si>
    <t>51.682.714/0001-68</t>
  </si>
  <si>
    <t>SANCOR INSTITUTO DO CORACAO DE SANTOS LTDA.</t>
  </si>
  <si>
    <t>51.688.117/0001-40</t>
  </si>
  <si>
    <t>MEDICAL CENTER SERVICOS MEDICOS E EM SAUDE LTDA</t>
  </si>
  <si>
    <t>51.710.861/0001-02</t>
  </si>
  <si>
    <t>PROGENE S/C LTDA</t>
  </si>
  <si>
    <t>51.744.324/0001-75</t>
  </si>
  <si>
    <t>CHAME CONSULT HOSPITALAR E ASSES MEDICO EMPRES S/C LTDA</t>
  </si>
  <si>
    <t>51.779.304/0001-30</t>
  </si>
  <si>
    <t>IRMANDADE DA SANTA CASA DE MISERICORDIA DE LORENA</t>
  </si>
  <si>
    <t>51.807.535/0001-00</t>
  </si>
  <si>
    <t>ASSOC DE PROT E ASSIST A MAT E A INF DE BORBOREMA E S P</t>
  </si>
  <si>
    <t>51.832.640/0001-07</t>
  </si>
  <si>
    <t>IRMANDADE DA SANTA CASA DE MISERICORDIA DE LUCELIA</t>
  </si>
  <si>
    <t>51.845.782/0001-09</t>
  </si>
  <si>
    <t>IRMANDADE DA SANTA CASA DE MISERICORDIA DE URANIA</t>
  </si>
  <si>
    <t>51.871.812/0001-43</t>
  </si>
  <si>
    <t>BRASMED ASSISTENCIA MEDICA LTDA</t>
  </si>
  <si>
    <t>51.877.017/0001-62</t>
  </si>
  <si>
    <t>CLINICA E HOSPITAL SAO BERNARDO LTDA</t>
  </si>
  <si>
    <t>51.879.500/0001-86</t>
  </si>
  <si>
    <t>CLINICA PIERRO LTDA</t>
  </si>
  <si>
    <t>51.879.831/0001-16</t>
  </si>
  <si>
    <t>CLINICA DOS OCULISTAS ASSOCIADOS DE CAMPINAS LTDA</t>
  </si>
  <si>
    <t>51.889.400/0001-30</t>
  </si>
  <si>
    <t>IRMANDADE DA SANTA CASA DE MACATUBA</t>
  </si>
  <si>
    <t>51.893.022/0001-69</t>
  </si>
  <si>
    <t>HOSPITAL SAO LUCAS S/C LTDA</t>
  </si>
  <si>
    <t>51.979.417/0001-89</t>
  </si>
  <si>
    <t>ASSOCIACAO BENEFICENTE NOSSA SENHORA DO DESTERRO</t>
  </si>
  <si>
    <t>52.038.320/0001-34</t>
  </si>
  <si>
    <t>HOSPITAL MARILIA S A</t>
  </si>
  <si>
    <t>52.050.010/0001-35</t>
  </si>
  <si>
    <t>HOSPITAL ESPIRITA DE MARILIA</t>
  </si>
  <si>
    <t>52.150.398/0001-46</t>
  </si>
  <si>
    <t>PRO-SAUDE ASSIST. MEDICA E HOSPITALAR DE AMERICANA SC L</t>
  </si>
  <si>
    <t>52.268.596/0001-09</t>
  </si>
  <si>
    <t>SANTA CASA DE MISERICORDIA PADRE JOAO SCHNEIDER</t>
  </si>
  <si>
    <t>52.343.829/0001-90</t>
  </si>
  <si>
    <t>SANTA CASA DE MISERICORDIA DE MIGUELOPOLIS</t>
  </si>
  <si>
    <t>52.356.268/0001-64</t>
  </si>
  <si>
    <t>CONSORCIO DE DESENV DA REGIAO DE GOVERNO DE SJBVISTA</t>
  </si>
  <si>
    <t>52.356.268/0002-45</t>
  </si>
  <si>
    <t>52.395.068/0001-10</t>
  </si>
  <si>
    <t>INSTITUTO DE DIAGNOSTICO POR IMAGEM FALIDO LTDA</t>
  </si>
  <si>
    <t>52.438.223/0001-39</t>
  </si>
  <si>
    <t>HOSPITAL DR SICARD LTDA</t>
  </si>
  <si>
    <t>52.542.404/0001-00</t>
  </si>
  <si>
    <t>HOSPITAL E MATERNIDADE IPIRANGA DE MOGI DAS CRUZES S A</t>
  </si>
  <si>
    <t>52.543.766/0001-16</t>
  </si>
  <si>
    <t>SANTA CASA DE MISERICORDIA DE MOGI DAS CRUZES</t>
  </si>
  <si>
    <t>52.558.095/0001-67</t>
  </si>
  <si>
    <t>CASA DE SAUDE E MATERNIDADE SANTANA SA</t>
  </si>
  <si>
    <t>52.578.234/0001-14</t>
  </si>
  <si>
    <t>DIOSP - SERVICOS MEDICOS S/S LTDA.</t>
  </si>
  <si>
    <t>52.638.228/0001-05</t>
  </si>
  <si>
    <t>CENTRO MEDICO PRUDENTE SC LTDA</t>
  </si>
  <si>
    <t>52.739.950/0001-36</t>
  </si>
  <si>
    <t>IRMANDADE DA SANTA CASA DE MISERICORDIA DE MOGI GUACU</t>
  </si>
  <si>
    <t>52.775.392/0001-64</t>
  </si>
  <si>
    <t>IRMANDADE DA SANTA CASA DE MISERICORDIA DE MOGI MIRIM</t>
  </si>
  <si>
    <t>52.838.216/0001-24</t>
  </si>
  <si>
    <t>CLINICA ENDOCRINOLOGICA DR HUGO CIPORKIN S/C LTDA</t>
  </si>
  <si>
    <t>52.843.158/0001-27</t>
  </si>
  <si>
    <t>GRUPO ITASA LIFE LTDA</t>
  </si>
  <si>
    <t>52.852.100/0001-40</t>
  </si>
  <si>
    <t>IRMANDADE DE MISERICORDIA DO HOSPITAL DA SANTA CASA DE MONTE ALTO</t>
  </si>
  <si>
    <t>52.941.614/0001-71</t>
  </si>
  <si>
    <t>52.945.193/0001-57</t>
  </si>
  <si>
    <t>CERPO-CENTRO DE RECUPERACAO DE PATOLOGIAS OCULARES LTDA</t>
  </si>
  <si>
    <t>52.956.901/0001-55</t>
  </si>
  <si>
    <t>HOSPITAL NOVO ATIBAIA S.A.</t>
  </si>
  <si>
    <t>52.973.872/0001-30</t>
  </si>
  <si>
    <t>ASSOCIACAO HOSPITAL BENEFICIENTE S CORACAO DE JESUS</t>
  </si>
  <si>
    <t>53.321.592/0001-00</t>
  </si>
  <si>
    <t>HOSPITAL UBARANA LTDA</t>
  </si>
  <si>
    <t>53.329.314/0001-07</t>
  </si>
  <si>
    <t>HOSPITAL CEPOG LTDA</t>
  </si>
  <si>
    <t>53.338.992/0001-28</t>
  </si>
  <si>
    <t>IRMANDADE DA SANTA CASA DE MISERICORDIA DE OSVALDO CRUZ</t>
  </si>
  <si>
    <t>53.417.366/0001-27</t>
  </si>
  <si>
    <t>COTILAB DIAGNOSTICOS LTDA.</t>
  </si>
  <si>
    <t>53.453.890/0001-53</t>
  </si>
  <si>
    <t>A A ASSISTENCIA MEDICA HOSPITALAR S C LTDA</t>
  </si>
  <si>
    <t>53.524.534/0001-83</t>
  </si>
  <si>
    <t>ASSOCIACAO DA IRMANDADE DA SANTA CASA DE MISERICORDIA DE PACAEMBU</t>
  </si>
  <si>
    <t>53.593.398/0001-83</t>
  </si>
  <si>
    <t>SANTA CASA DE MISERICORDIA DE PALMITAL</t>
  </si>
  <si>
    <t>53.706.362/0001-69</t>
  </si>
  <si>
    <t>IRMANDADE DA SANTA CASA DE MISERICORDIA DE PARAPUA</t>
  </si>
  <si>
    <t>53.725.214/0001-91</t>
  </si>
  <si>
    <t>S.R. DIAGNOSE MEDICA S/S LTDA.</t>
  </si>
  <si>
    <t>53.782.355/0001-46</t>
  </si>
  <si>
    <t>IRMANDADE DA SANTA CASA DE MISERICORDIA DE P DE FARIA</t>
  </si>
  <si>
    <t>53.830.733/0001-10</t>
  </si>
  <si>
    <t>CLINISUL - SERVICO MEDICO DA ZONA SUL LTDA</t>
  </si>
  <si>
    <t>53.894.218/0001-01</t>
  </si>
  <si>
    <t>IRMANDADE DA SANTA CASA DE MISERICORDIA DE PENAPOLIS</t>
  </si>
  <si>
    <t>53.966.966/0001-44</t>
  </si>
  <si>
    <t>SANTA CASA DE MISERICORDIA DE PEREIRA BARRETO</t>
  </si>
  <si>
    <t>54.228.648/0001-49</t>
  </si>
  <si>
    <t>IRM DO HOSP FRANC ROSAS A SANTA CASA DE MIS DE PINHAL</t>
  </si>
  <si>
    <t>54.232.459/0001-40</t>
  </si>
  <si>
    <t>CLINICA DE REPOUSO SANTA ROSA LTDA.</t>
  </si>
  <si>
    <t>54.332.333/0001-47</t>
  </si>
  <si>
    <t>CLINICA MEDICA DR ROLANDO LTDA</t>
  </si>
  <si>
    <t>54.344.833/0001-07</t>
  </si>
  <si>
    <t>IRMANDADE DA SANTA CASA DE MIS SAO VICENTE DE PAULO</t>
  </si>
  <si>
    <t>54.355.094/0001-40</t>
  </si>
  <si>
    <t>SOCIEDADE DE RADIODIAGNOSE E ULTRASSONOGRAFIA DO LITORAL PAULISTA S/S LTDA</t>
  </si>
  <si>
    <t>54.357.843/0001-79</t>
  </si>
  <si>
    <t>CENTRO DE DIAGNOSTICO INTEGRADO PRAIA GRANDE S/C LTDA</t>
  </si>
  <si>
    <t>54.390.380/0001-47</t>
  </si>
  <si>
    <t>HOSPITAL ESPIRITA DR CESARIO MOTTA JUNIOR</t>
  </si>
  <si>
    <t>54.535.570/0001-05</t>
  </si>
  <si>
    <t>DR. ARY ELWING CLINICA MEDICA LTDA.</t>
  </si>
  <si>
    <t>54.667.316/0001-60</t>
  </si>
  <si>
    <t>SOCIEDADE DE BENEFICENCIA DE PIRAJU</t>
  </si>
  <si>
    <t>54.722.822/0001-05</t>
  </si>
  <si>
    <t>SOCIEDADE BENEFICENTE SAO FRANCISCO DE ASSIS DE TUPA</t>
  </si>
  <si>
    <t>54.723.572/0001-28</t>
  </si>
  <si>
    <t>CLINICA KAWANO S/C LTDA</t>
  </si>
  <si>
    <t>54.726.120/0001-08</t>
  </si>
  <si>
    <t>HOSPITAL PRONTOCOR DE BAURU LTDA</t>
  </si>
  <si>
    <t>54.848.361/0001-11</t>
  </si>
  <si>
    <t>IRMANDADE DA SANTA CASA DE MISERICORDIA DE PIRASSUNUNGA</t>
  </si>
  <si>
    <t>54.921.986/0001-61</t>
  </si>
  <si>
    <t>HOSPITAL MONTBLANC LTDA</t>
  </si>
  <si>
    <t>55.056.923/0001-57</t>
  </si>
  <si>
    <t>CLINAL CLINICA DE ALERGIA S/C LTDA</t>
  </si>
  <si>
    <t>55.110.753/0001-41</t>
  </si>
  <si>
    <t>IRMANDADE DA SANTA CASA DE MISERICORDIA DE PONTAL</t>
  </si>
  <si>
    <t>55.141.725/0001-91</t>
  </si>
  <si>
    <t>IRMANDADE DA SANTA CASA DE MISERICORDIA DE PORTO FELIZ</t>
  </si>
  <si>
    <t>55.250.476/0001-72</t>
  </si>
  <si>
    <t>ASSOCIACAO BENEFICENTE DE PRESIDENTE BERNARDES</t>
  </si>
  <si>
    <t>55.329.627/0001-82</t>
  </si>
  <si>
    <t>HMSL SERVICOS HOSPITALARES S A</t>
  </si>
  <si>
    <t>55.348.122/0001-65</t>
  </si>
  <si>
    <t>SANATORIO SAO JOAO LTDA</t>
  </si>
  <si>
    <t>55.348.866/0001-80</t>
  </si>
  <si>
    <t>ASSOCIACAO REGIONAL ESPIRITA DE ASSISTENCIA - AREA</t>
  </si>
  <si>
    <t>55.348.866/0003-41</t>
  </si>
  <si>
    <t>55.559.678/0001-09</t>
  </si>
  <si>
    <t>HOSPITAL E MATERNIDADE ALVARO COELHO S/C LTDA</t>
  </si>
  <si>
    <t>55.559.900/0001-65</t>
  </si>
  <si>
    <t>IRMANDADE DA SANTA CASA DE PRESIDENTE VENCESLAU</t>
  </si>
  <si>
    <t>55.670.863/0002-49</t>
  </si>
  <si>
    <t>SESMT SERV ESP EM SEGURANCA E MEDICINA DO TRAB SC LTDA</t>
  </si>
  <si>
    <t>55.673.040/0001-96</t>
  </si>
  <si>
    <t>SOCIEDADE LUSO BRASILEIRA DE SANTOS LTDA</t>
  </si>
  <si>
    <t>55.856.710/0001-00</t>
  </si>
  <si>
    <t>ASSOCIACAO DE PROTECAO E ASSISTENCIA A MATERNIDADE E A INFANCIA DE REGISTRO - APAMIR</t>
  </si>
  <si>
    <t>55.980.148/0001-21</t>
  </si>
  <si>
    <t>HOSPITAL SAO LUCAS SA</t>
  </si>
  <si>
    <t>55.989.784/0001-14</t>
  </si>
  <si>
    <t>SOCIEDADE B H SANTA CASA DE MISERICORDIA DE R PRETO</t>
  </si>
  <si>
    <t>55.990.451/0001-05</t>
  </si>
  <si>
    <t>SANTA CASA DE MISERICORDIA E BENEFICENCIA PORTUGUESA</t>
  </si>
  <si>
    <t>56.343.155/0001-85</t>
  </si>
  <si>
    <t>CLINICA MEDICA SAVIOLI LTDA</t>
  </si>
  <si>
    <t>56.363.807/0001-43</t>
  </si>
  <si>
    <t>IRMANDADE DA SANTA CASA LEONOR M DE BARROS DE CARDOSO</t>
  </si>
  <si>
    <t>56.390.123/0001-30</t>
  </si>
  <si>
    <t>CASA DE SAUDE BEZERRA DE MENEZES</t>
  </si>
  <si>
    <t>56.561.756/0001-64</t>
  </si>
  <si>
    <t>CONSULTORIO MEDICO MOURA BACCINI SOCIEDADE SIMPLES LTDA</t>
  </si>
  <si>
    <t>56.577.059/0001-00</t>
  </si>
  <si>
    <t>FUNDACAO FACULDADE DE MEDICINA</t>
  </si>
  <si>
    <t>56.690.662/0001-95</t>
  </si>
  <si>
    <t>HOSPITAL E MATERNIDADE SAO SEBASTIAO - SANTA CASA DE MISERICORDIA DE SALTO GRANDE</t>
  </si>
  <si>
    <t>56.725.385/0001-09</t>
  </si>
  <si>
    <t>SANTA CASA DE MISERICORDIA DE SANTA BARBARA DO OESTE</t>
  </si>
  <si>
    <t>56.777.063/0001-03</t>
  </si>
  <si>
    <t>SANTA CASA SAO JOAQUIM</t>
  </si>
  <si>
    <t>56.784.424/0001-49</t>
  </si>
  <si>
    <t>IRMANDADE DO HOSPITAL E MATERNIDADE CORONEL JUCA FERREIRA</t>
  </si>
  <si>
    <t>56.813.082/0001-48</t>
  </si>
  <si>
    <t>HOSPITAL SAN GENNARO LTDA</t>
  </si>
  <si>
    <t>56.813.926/0001-50</t>
  </si>
  <si>
    <t>SANTA CASA DE MISERICORDIA DE SANTA CRUZ DO RIO PARDO</t>
  </si>
  <si>
    <t>56.898.356/0001-49</t>
  </si>
  <si>
    <t>IRMANDADE DA SANTA CASA DE MISERICORDIA DE SANTA ISABEL</t>
  </si>
  <si>
    <t>56.927.809/0001-18</t>
  </si>
  <si>
    <t>IRMANDADE DA SANTA CASA DE MISERICORDIA DE S R P QUATRO</t>
  </si>
  <si>
    <t>56.959.117/0001-51</t>
  </si>
  <si>
    <t>SANTA CASA DE MISERICORDIA DE SANTA ROSA DE VITERBO</t>
  </si>
  <si>
    <t>57.038.952/0001-11</t>
  </si>
  <si>
    <t>SANTA CASA DE MISERICORDIA DE SANTO AMARO</t>
  </si>
  <si>
    <t>57.066.326/0001-39</t>
  </si>
  <si>
    <t>UNICROSS SERVICOS MEDICOS SC LTDA</t>
  </si>
  <si>
    <t>57.066.326/0002-10</t>
  </si>
  <si>
    <t>57.320.335/0001-04</t>
  </si>
  <si>
    <t>CLINICA DE REABILITACAO PSICOFUNCIONAL E SOCIAL SC LTDA</t>
  </si>
  <si>
    <t>57.388.506/0001-37</t>
  </si>
  <si>
    <t>IRMANDADE DO HOSPITAL DE CARIDADE ANITA COSTA</t>
  </si>
  <si>
    <t>57.482.903/0001-73</t>
  </si>
  <si>
    <t>HOSPITAL E MATERNIDADE DR CHRISTOVAO DA GAMA S A</t>
  </si>
  <si>
    <t>57.488.751/0001-16</t>
  </si>
  <si>
    <t>CLINICA ALTERNATIVA LTDA</t>
  </si>
  <si>
    <t>57.498.420/0001-67</t>
  </si>
  <si>
    <t>HOSPITAL RIBEIRAO PIRES LTDA</t>
  </si>
  <si>
    <t>57.507.402/0001-02</t>
  </si>
  <si>
    <t>SOC PORTUGUESA DE BENEFICENCIA DE SANTO ANDRE</t>
  </si>
  <si>
    <t>57.553.265/0001-34</t>
  </si>
  <si>
    <t>IRMANDADE DA SANTA CASA DE MISERICORDIA DE MAUA</t>
  </si>
  <si>
    <t>57.555.666/0001-23</t>
  </si>
  <si>
    <t>HOSPITAL E MATERNIDADE BRASIL S A</t>
  </si>
  <si>
    <t>57.558.157/0001-54</t>
  </si>
  <si>
    <t>HOSPITAL SANTOS DUMONT LTDA</t>
  </si>
  <si>
    <t>57.564.130/0001-74</t>
  </si>
  <si>
    <t>HOSPITAL E MATERNIDADE BARTIRA S.A.</t>
  </si>
  <si>
    <t>57.571.275/0001-00</t>
  </si>
  <si>
    <t>FUNDACAO DO ABC</t>
  </si>
  <si>
    <t>57.571.275/0006-07</t>
  </si>
  <si>
    <t>57.571.275/0013-36</t>
  </si>
  <si>
    <t>57.585.895/0001-90</t>
  </si>
  <si>
    <t>REMIGIO DE OLIVEIRA SERVICOS MEDICOS LTDA</t>
  </si>
  <si>
    <t>57.738.544/0001-72</t>
  </si>
  <si>
    <t>MARES PROCEDIMENTOS MEDICOS LTDA</t>
  </si>
  <si>
    <t>57.746.208/0001-71</t>
  </si>
  <si>
    <t>ANAN SERVICOS MEDICOS E EM SAUDE LTDA</t>
  </si>
  <si>
    <t>58.194.622/0001-88</t>
  </si>
  <si>
    <t>58.198.524/0001-19</t>
  </si>
  <si>
    <t>IRMANDADE DA SANTA CASA DE MISERICORDIA DE SANTOS</t>
  </si>
  <si>
    <t>58.201.849/0001-03</t>
  </si>
  <si>
    <t>INSTITUTO ORTOPEDICO SANTA CRUZ LTDA</t>
  </si>
  <si>
    <t>58.213.380/0001-22</t>
  </si>
  <si>
    <t>HOSPITAL SAO LUCAS DE SANTOS LTDA</t>
  </si>
  <si>
    <t>58.404.005/0001-60</t>
  </si>
  <si>
    <t>HOSPITAL E MATERNIDADE 8 DE MAIO LTDA</t>
  </si>
  <si>
    <t>58.484.239/0001-64</t>
  </si>
  <si>
    <t>SANTA CASA DE MISERICORDIA FREDERICO OZANAN</t>
  </si>
  <si>
    <t>58.725.938/0001-59</t>
  </si>
  <si>
    <t>INTER-SAUDE ASSISTENCIA MEDICA LTDA</t>
  </si>
  <si>
    <t>58.800.061/0001-13</t>
  </si>
  <si>
    <t>SOS SISTEMA OPERACIONAL DE SOCORROS S/C LTDA</t>
  </si>
  <si>
    <t>58.997.438/0001-76</t>
  </si>
  <si>
    <t>HOSPITAL E MATERNIDADE ALBERT SABIN S/B LTDA</t>
  </si>
  <si>
    <t>59.006.460/0001-70</t>
  </si>
  <si>
    <t>FUNDACAO BENEFICENTE DE PEDREIRA - FUNBEPE</t>
  </si>
  <si>
    <t>59.013.136/0001-89</t>
  </si>
  <si>
    <t>INSTITUTO F. RASKIN LTDA</t>
  </si>
  <si>
    <t>59.038.232/0001-81</t>
  </si>
  <si>
    <t>INSTITUTO PENIDO BURNIER SERVICOS MEDICOS LTDA</t>
  </si>
  <si>
    <t>59.055.459/0001-35</t>
  </si>
  <si>
    <t>CLINICA MEDICO E CIRURGICA CAJAMAR LTDA</t>
  </si>
  <si>
    <t>59.105.692/0001-85</t>
  </si>
  <si>
    <t>HOSPITAL SAO BERNARDO S A</t>
  </si>
  <si>
    <t>59.125.567/0001-37</t>
  </si>
  <si>
    <t>HOSPITAL PRINCIPE HUMBERTO S A</t>
  </si>
  <si>
    <t>59.135.723/0001-40</t>
  </si>
  <si>
    <t>HOSPITAL E MATERNIDADE ASSUNCAO S A</t>
  </si>
  <si>
    <t>59.277.939/0001-40</t>
  </si>
  <si>
    <t>HOSPITAL MIGUEL DE CERVANTES S/A</t>
  </si>
  <si>
    <t>59.302.026/0001-37</t>
  </si>
  <si>
    <t>SOCIEDADE BENEFICENTE HOSPITALAR SAO CAETANO</t>
  </si>
  <si>
    <t>59.474.908/0001-80</t>
  </si>
  <si>
    <t>EHISA EMPREENDIMENTOS HOSPITALARES INTEGRADOS LTDA</t>
  </si>
  <si>
    <t>59.574.590/0001-09</t>
  </si>
  <si>
    <t>AUDIO IN SERVICOS MEDICOS LTDA.</t>
  </si>
  <si>
    <t>59.610.394/0001-42</t>
  </si>
  <si>
    <t>IRMANDADE DA SANTA CASA DE MISERICORDIA DE SAO CARLOS</t>
  </si>
  <si>
    <t>59.612.846/0001-25</t>
  </si>
  <si>
    <t>CASA DE SAUDE E MATERNIDADE SAO CARLOS LTDA</t>
  </si>
  <si>
    <t>59.649.319/0001-95</t>
  </si>
  <si>
    <t>SAUDE GUARULHOS LTDA</t>
  </si>
  <si>
    <t>59.759.084/0001-94</t>
  </si>
  <si>
    <t>SANTA CASA DE MISERICORDIA DONA CAROLINA MALHEIROS</t>
  </si>
  <si>
    <t>59.766.659/0001-04</t>
  </si>
  <si>
    <t>ASSOCIACAO BENEFICENTE DE LUIZIANIA</t>
  </si>
  <si>
    <t>59.953.372/0001-85</t>
  </si>
  <si>
    <t>CLINICA MEDICA NELSON E. P. COLOMBINI ASSOCIADOS LTDA</t>
  </si>
  <si>
    <t>59.966.192/0001-38</t>
  </si>
  <si>
    <t>FUNES DORIA CIA LTDA</t>
  </si>
  <si>
    <t>59.970.947/0001-78</t>
  </si>
  <si>
    <t>59.972.307/0001-05</t>
  </si>
  <si>
    <t>ASSOCIACAO PORTUGUESA DE BENEFICENCIA DE SAO JOSE DO RIO PRETO</t>
  </si>
  <si>
    <t>60.003.761/0001-29</t>
  </si>
  <si>
    <t>FUNDACAO FACULDADE REGIONAL DE MEDICINA S J RIO PRETO</t>
  </si>
  <si>
    <t>60.007.648/0003-83</t>
  </si>
  <si>
    <t>INSTITUTO ESPIRITA NOSSO LAR</t>
  </si>
  <si>
    <t>60.007.648/0004-64</t>
  </si>
  <si>
    <t>60.190.550/0001-42</t>
  </si>
  <si>
    <t>CLINICA SAO JOSE LTDA</t>
  </si>
  <si>
    <t>60.194.990/0001-78</t>
  </si>
  <si>
    <t>INSTITUTO DAS PEQUENAS MISSIONARIAS DE MARIA IMACULADA</t>
  </si>
  <si>
    <t>60.194.990/0006-82</t>
  </si>
  <si>
    <t>60.194.990/0008-44</t>
  </si>
  <si>
    <t>60.332.673/0001-70</t>
  </si>
  <si>
    <t>IRMANDADE DA SANTA CASA DE MISERICORDIA SAO VICENTE DE PAULO</t>
  </si>
  <si>
    <t>60.436.771/0001-58</t>
  </si>
  <si>
    <t>HOSPITAL E MATERNIDADE VILA MARIA SOCIEDADE ANONIMA</t>
  </si>
  <si>
    <t>60.458.262/0001-26</t>
  </si>
  <si>
    <t>HOSPITAL E MATERNIDADE SAO MIGUEL S A</t>
  </si>
  <si>
    <t>60.459.237/0001-67</t>
  </si>
  <si>
    <t>HOSPITAL MONTREAL S/A</t>
  </si>
  <si>
    <t>60.480.480/0001-67</t>
  </si>
  <si>
    <t>FUNDACAO ANTONIO E HELENA ZERRENNER INSTITUICAO NACIONAL DE BENEFICENCIA</t>
  </si>
  <si>
    <t>60.480.480/0003-29</t>
  </si>
  <si>
    <t>60.483.641/0001-76</t>
  </si>
  <si>
    <t>INACOR INSTITUTO NACIONAL DE CARDIOLOGIA LTDA</t>
  </si>
  <si>
    <t>60.538.345/0001-25</t>
  </si>
  <si>
    <t>INSTITUTO DE MEDICINA E CIRURGIA VILA PRUDENTE LTDA.</t>
  </si>
  <si>
    <t>60.552.098/0001-11</t>
  </si>
  <si>
    <t>SOC.BRASILEIRA E JAPONESA DE BENEFICENCIA SANTA CRUZ</t>
  </si>
  <si>
    <t>60.619.947/0001-07</t>
  </si>
  <si>
    <t>FUNDACAO PARA O PROGRESSODA CIRURGIA</t>
  </si>
  <si>
    <t>60.642.519/0001-03</t>
  </si>
  <si>
    <t>SACI SERV DE ASSISTENCIA MEDICA AO COM E A IND S C LTDA</t>
  </si>
  <si>
    <t>60.652.872/0001-66</t>
  </si>
  <si>
    <t>METROPOLE SAUDE ASSISTENCIA MEDICO CIRURGICA S A</t>
  </si>
  <si>
    <t>60.674.926/0001-94</t>
  </si>
  <si>
    <t>HOSPITAL CRISTO REI S A</t>
  </si>
  <si>
    <t>60.678.604/0001-13</t>
  </si>
  <si>
    <t>HOSPITAL E MATERNIDADE SANTA JOANA S/A</t>
  </si>
  <si>
    <t>60.726.502/0001-26</t>
  </si>
  <si>
    <t>HOSPITAL ALEMAO OSWALDO CRUZ</t>
  </si>
  <si>
    <t>60.765.823/0001-30</t>
  </si>
  <si>
    <t>SOCIEDADE BENEF ISRAELITABRAS HOSPITAL ALBERT EINSTEIN</t>
  </si>
  <si>
    <t>60.875.226/0001-68</t>
  </si>
  <si>
    <t>HOSPI MATER NOSSA SENHORADE LOURDES S A</t>
  </si>
  <si>
    <t>60.882.289/0001-41</t>
  </si>
  <si>
    <t>CASA DE SAUDE SANTA RITA S A</t>
  </si>
  <si>
    <t>60.884.855/0003-16</t>
  </si>
  <si>
    <t>IMPAR SERVICOS HOSPITALARES S/A</t>
  </si>
  <si>
    <t>60.884.855/0016-30</t>
  </si>
  <si>
    <t>60.919.909/0006-84</t>
  </si>
  <si>
    <t>ASSOCIACAO PROTETORA DA INFANCIA PROVINCIA DE SAO PAULO</t>
  </si>
  <si>
    <t>60.945.854/0001-72</t>
  </si>
  <si>
    <t>INSTITUTO DO CANCER ARNALDO VIEIRA DE CARVALHO</t>
  </si>
  <si>
    <t>60.961.968/0001-06</t>
  </si>
  <si>
    <t>FUNDACAO ANTONIO PRUDENTE</t>
  </si>
  <si>
    <t>60.975.737/0002-32</t>
  </si>
  <si>
    <t>SOCIEDADE BENEFICENTE SAO CAMILO</t>
  </si>
  <si>
    <t>60.982.485/0001-98</t>
  </si>
  <si>
    <t>FUNDACAO HOSPITAL ITALO-BRASILEIRO UMBERTO I</t>
  </si>
  <si>
    <t>60.988.813/0001-63</t>
  </si>
  <si>
    <t>HOSPITAL VERA CRUZ LTDA</t>
  </si>
  <si>
    <t>60.992.427/0006-50</t>
  </si>
  <si>
    <t>BENEFICENCIA NIPO BRASILEIRA DE SAO PAULO</t>
  </si>
  <si>
    <t>61.158.390/0001-17</t>
  </si>
  <si>
    <t>HOSPITAL E MATERNIDADE N S DA CONCEICAO S A</t>
  </si>
  <si>
    <t>61.367.520/0001-21</t>
  </si>
  <si>
    <t>HCLOE HOSPITAL DE OLHOS LTDA</t>
  </si>
  <si>
    <t>61.401.303/0001-00</t>
  </si>
  <si>
    <t>CLINICA MEDICA DR WHITAKER SC LTDA</t>
  </si>
  <si>
    <t>61.431.862/0001-63</t>
  </si>
  <si>
    <t>HOSPITAL E MATERNIDADE CASA VERDE LTDA FALIDO</t>
  </si>
  <si>
    <t>61.442.190/0001-91</t>
  </si>
  <si>
    <t>IGESP SA CENTRO MEDICO E CIRURGICO INST GASTROENT DE SP</t>
  </si>
  <si>
    <t>61.511.093/0001-03</t>
  </si>
  <si>
    <t>PRO MATRE PAULISTA SA</t>
  </si>
  <si>
    <t>61.575.171/0001-33</t>
  </si>
  <si>
    <t>VITA COR UNIDADE CARDIOL DE DIAGNOST E PREVENCAO SC LT</t>
  </si>
  <si>
    <t>61.599.908/0001-58</t>
  </si>
  <si>
    <t>REAL E BENEMERITA ASSOCIACAO PORTUGUESA DE BENEFICENCIA</t>
  </si>
  <si>
    <t>61.613.287/0001-10</t>
  </si>
  <si>
    <t>ORGANIZACAO MEDICA CRUZEIRO DO SUL S A</t>
  </si>
  <si>
    <t>61.667.580/0001-60</t>
  </si>
  <si>
    <t>ASSOCIACAO BENEFICENTE DOS HOSPITAIS SOROCABANA</t>
  </si>
  <si>
    <t>61.687.356/0014-54</t>
  </si>
  <si>
    <t>SERVICO SOCIAL DA CONSTRUCAO CIVIL DO ESTADO DE SAO PAULO - SECONCI-SP</t>
  </si>
  <si>
    <t>61.699.567/0001-92</t>
  </si>
  <si>
    <t>61.712.964/0001-57</t>
  </si>
  <si>
    <t>INSTITUTO DO CORACAO DE CAMPINAS LIMITADA</t>
  </si>
  <si>
    <t>61.809.885/0001-69</t>
  </si>
  <si>
    <t>CASA DE SAUDE VILA MATILDE LTDA</t>
  </si>
  <si>
    <t>61.919.015/0001-42</t>
  </si>
  <si>
    <t>PRONTO SOCORRO MARIA JOSE LTDA S C</t>
  </si>
  <si>
    <t>61.965.067/0001-55</t>
  </si>
  <si>
    <t>HOSPITAL MONTE ARARAT LTDA</t>
  </si>
  <si>
    <t>62.023.957/0001-00</t>
  </si>
  <si>
    <t>HOSPITAL E MATERNIDADE DEVILA CARRAO LTDA</t>
  </si>
  <si>
    <t>62.048.558/0001-02</t>
  </si>
  <si>
    <t>SERMED - SERVICOS MEDICOS HOSPITALARES S/C LTDA - EM LIQUIDACAO</t>
  </si>
  <si>
    <t>62.106.505/0001-92</t>
  </si>
  <si>
    <t>CRUZ AZUL DE SAO PAULO</t>
  </si>
  <si>
    <t>62.467.568/0001-74</t>
  </si>
  <si>
    <t>CNP - CENTRO DE NEFROLOGIA DE PIRACICABA LTDA</t>
  </si>
  <si>
    <t>62.707.369/0001-96</t>
  </si>
  <si>
    <t>AMENO SERVICO OPERACIONAL DE SAUDE S/S LTDA</t>
  </si>
  <si>
    <t>62.779.145/0001-90</t>
  </si>
  <si>
    <t>IRMANDADE DA SANTA CASA DE MISERICORDIA DE SAO PAULO</t>
  </si>
  <si>
    <t>62.779.145/0010-80</t>
  </si>
  <si>
    <t>62.827.860/0001-50</t>
  </si>
  <si>
    <t>CASA DA CRIANCA BETINHO LAR ESPIRITA PARA EXCEPCIONAIS</t>
  </si>
  <si>
    <t>62.996.640/0001-50</t>
  </si>
  <si>
    <t>LAPA - ASSISTENCIA MEDICA LTDA</t>
  </si>
  <si>
    <t>63.088.645/0001-48</t>
  </si>
  <si>
    <t>HOSPITAL E MATERNIDADE DE PONTE NOVA SC LTDA</t>
  </si>
  <si>
    <t>63.103.048/0001-45</t>
  </si>
  <si>
    <t>ASSOC SAO DOMINGUENSE DE PROT A MATERNID E A INFANCIA</t>
  </si>
  <si>
    <t>63.105.274/0001-65</t>
  </si>
  <si>
    <t>NEUROTRAUMA-CLINICA DE NEUROLOGIA, TRAUMATOLOGIA E REABILITACAO LTDA</t>
  </si>
  <si>
    <t>63.110.043/0001-40</t>
  </si>
  <si>
    <t>CLINICA MEDICA NOSSA SENHORA DA CONCEICAO LTDA</t>
  </si>
  <si>
    <t>63.170.435/0001-02</t>
  </si>
  <si>
    <t>ASSOCIACAO BRASILEIRA DE PROTECAO A SAUDE - PRO-SAUDE</t>
  </si>
  <si>
    <t>63.181.838/0001-49</t>
  </si>
  <si>
    <t>ANDRO INSTITUTO DE ANDROLOGIA LTDA</t>
  </si>
  <si>
    <t>63.254.312/0001-41</t>
  </si>
  <si>
    <t>E B S FERNANDES &amp; CIA LTDA</t>
  </si>
  <si>
    <t>63.263.461/0001-77</t>
  </si>
  <si>
    <t>CENTRO DE CIRURGIA PLASTICA E CIRURGIA DA MAO LTDA</t>
  </si>
  <si>
    <t>63.326.243/0002-15</t>
  </si>
  <si>
    <t>63.336.697/0001-96</t>
  </si>
  <si>
    <t>HOSPITAL DE TERAPIA INTENSIVA E MEDICINA INTERNA DE TERESINA LTDA EM RECUPERACAO JUDICIAL</t>
  </si>
  <si>
    <t>63.367.916/0001-02</t>
  </si>
  <si>
    <t>LABOCLINICA LAB DE PESQUISAS E ANALISES CLINICAS LTDA</t>
  </si>
  <si>
    <t>63.375.455/0001-01</t>
  </si>
  <si>
    <t>OSTEO ORTOPEDIA E TRAUMATOLOGIA S/S LTDA</t>
  </si>
  <si>
    <t>63.405.245/0001-19</t>
  </si>
  <si>
    <t>CLINICA JESUS LTDA</t>
  </si>
  <si>
    <t>63.408.348/0001-32</t>
  </si>
  <si>
    <t>CENTRO ESPECIALIZADO DE PREVENCAO DO CANCER GINECOLOGICO LTDA</t>
  </si>
  <si>
    <t>63.420.640/0001-70</t>
  </si>
  <si>
    <t>XAVIER &amp; CIA LTDA</t>
  </si>
  <si>
    <t>63.426.902/0001-04</t>
  </si>
  <si>
    <t>CLINICA INTEGRADA MEDICA ONCOLOGICA LTDA</t>
  </si>
  <si>
    <t>63.534.697/0001-09</t>
  </si>
  <si>
    <t>MELO &amp; GOIABEIRA LTDA</t>
  </si>
  <si>
    <t>63.568.489/0001-12</t>
  </si>
  <si>
    <t>R J COSTA FURTADO LTDA</t>
  </si>
  <si>
    <t>63.621.809/0001-50</t>
  </si>
  <si>
    <t>C M DE LIMA</t>
  </si>
  <si>
    <t>63.648.950/0001-47</t>
  </si>
  <si>
    <t>SERVICOS PRONTOS LIMITADA</t>
  </si>
  <si>
    <t>63.694.277/0001-81</t>
  </si>
  <si>
    <t>FUNDACAO HOSPITAL PARQUE SANTA RITA DE CASSIA</t>
  </si>
  <si>
    <t>63.813.331/0001-60</t>
  </si>
  <si>
    <t>HOSPITAL DAS CLINICAS DE DOM ELIZEU LTDA</t>
  </si>
  <si>
    <t>63.887.483/0001-08</t>
  </si>
  <si>
    <t>HOSPITAL E MATERNIDADE SANTA BARBARA LTDA</t>
  </si>
  <si>
    <t>64.182.066/0001-22</t>
  </si>
  <si>
    <t>MAXIGAMI - GRUPO DE ASSISTENCIA MEDICA INTENSIVA LTDA</t>
  </si>
  <si>
    <t>64.486.566/0001-58</t>
  </si>
  <si>
    <t>FUNDACAO IGUATAMENSE P/ SAUDE E EDUC.</t>
  </si>
  <si>
    <t>64.486.566/0002-39</t>
  </si>
  <si>
    <t>64.616.873/0001-06</t>
  </si>
  <si>
    <t>PULSO TERAPIA INTENSIVA LTDA.</t>
  </si>
  <si>
    <t>65.582.678/0001-75</t>
  </si>
  <si>
    <t>ESPERANCA SERVICOS MEDICOS E DE DIAGNOSTICOS S.A.</t>
  </si>
  <si>
    <t>65.705.444/0001-78</t>
  </si>
  <si>
    <t>65.718.108/0001-60</t>
  </si>
  <si>
    <t>SCD SERVICO DE CIRURGIA DIGESTIVA S/S LTDA</t>
  </si>
  <si>
    <t>66.065.236/0001-14</t>
  </si>
  <si>
    <t>SAINT JOSEPH ASSISTENCIA MEDICA SC LTDA</t>
  </si>
  <si>
    <t>66.510.058/0001-93</t>
  </si>
  <si>
    <t>PAM-PAULISTA ASSISTENCIA MEDICA LTDA</t>
  </si>
  <si>
    <t>66.654.344/0001-22</t>
  </si>
  <si>
    <t>EQUIPORT CLINICA ORTOPEDICA S/S LTDA</t>
  </si>
  <si>
    <t>66.835.794/0001-11</t>
  </si>
  <si>
    <t>ASSOCIACAO PRO-SAUDE</t>
  </si>
  <si>
    <t>67.003.947/0001-27</t>
  </si>
  <si>
    <t>SAUDE ABC CONVENIOS MEDICO HOSPITALARES LTDA.</t>
  </si>
  <si>
    <t>67.133.637/0001-27</t>
  </si>
  <si>
    <t>DAY HOSPITAL DE ERMELINO MATARAZZO LTDA</t>
  </si>
  <si>
    <t>67.135.319/0001-03</t>
  </si>
  <si>
    <t>CENTRO DE NEUROLOGIA E ELETROENCEFALOGRAFIA IPIRANGA LTDA</t>
  </si>
  <si>
    <t>67.147.702/0001-73</t>
  </si>
  <si>
    <t>PONZONI ASSISTENCIA MEDICA S/C LTDA</t>
  </si>
  <si>
    <t>67.169.581/0001-60</t>
  </si>
  <si>
    <t>MULTIMED ASSISTENCIA MEDICA ODONTOLOGICA LTDA</t>
  </si>
  <si>
    <t>67.185.249/0001-90</t>
  </si>
  <si>
    <t>CLINICA DE OLHOS SAO FRANCISCO LTDA</t>
  </si>
  <si>
    <t>67.358.416/0001-57</t>
  </si>
  <si>
    <t>POLICLIN SERVICOS MEDICOS LTDA</t>
  </si>
  <si>
    <t>67.636.597/0001-36</t>
  </si>
  <si>
    <t>UNITERP SERVICOS MEDICOS LTDA</t>
  </si>
  <si>
    <t>67.642.496/0001-78</t>
  </si>
  <si>
    <t>INSTITUTO DE DESENVOLVIMENTO DE GESTAO TECNOLOGIA E PESQUISA EM SAUDE E ASSISTENCIA SOCIAL</t>
  </si>
  <si>
    <t>67.644.419/0001-57</t>
  </si>
  <si>
    <t>CLINICA MEDICA CEGORLI LTDA</t>
  </si>
  <si>
    <t>67.658.450/0001-47</t>
  </si>
  <si>
    <t>MED LIFE SAUDE S/C LTDA</t>
  </si>
  <si>
    <t>68.055.094/0001-30</t>
  </si>
  <si>
    <t>UNIPRAT ASSISTENCIA MEDICA HOSPITALAR LTDA</t>
  </si>
  <si>
    <t>68.138.916/0001-46</t>
  </si>
  <si>
    <t>HOSPITAL SAN VITO LTDA</t>
  </si>
  <si>
    <t>68.150.911/0001-39</t>
  </si>
  <si>
    <t>R. C. GOMES - SERVICOS MEDICOS S/C LTDA</t>
  </si>
  <si>
    <t>68.324.631/0001-08</t>
  </si>
  <si>
    <t>HOSPITAL VIVER S.A. EM RECUPERACAO JUDICIAL</t>
  </si>
  <si>
    <t>68.557.198/0001-42</t>
  </si>
  <si>
    <t>CLINICA DE FISIOTERAPIA CHAMPAGNAT S/C LTDA</t>
  </si>
  <si>
    <t>68.600.998/0001-07</t>
  </si>
  <si>
    <t>INSTITUTO IVO PITANGUY</t>
  </si>
  <si>
    <t>68.618.503/0001-69</t>
  </si>
  <si>
    <t>PRONTOMED SERVICOS MEDICOS LTDA</t>
  </si>
  <si>
    <t>68.634.252/0001-06</t>
  </si>
  <si>
    <t>SOMA SERVICOS MEDICOS S C LTDA</t>
  </si>
  <si>
    <t>68.663.491/0001-94</t>
  </si>
  <si>
    <t>ESTETOS SERVICOS MEDICOS LTDA</t>
  </si>
  <si>
    <t>68.727.148/0001-66</t>
  </si>
  <si>
    <t>PROCOR PRONTO SOCORRO CLINICO E CARDIOLOGICO LTDA</t>
  </si>
  <si>
    <t>68.742.782/0001-78</t>
  </si>
  <si>
    <t>MEDCOR SERVICOS CARDIOLOGICOS LTDA</t>
  </si>
  <si>
    <t>68.967.843/0001-03</t>
  </si>
  <si>
    <t>DIMED - DIAGNOSTICOS MEDICOS POR IMAGEM LTDA.</t>
  </si>
  <si>
    <t>69.101.293/0001-08</t>
  </si>
  <si>
    <t>IMEG ATENDIMENTO MEDICO S/C LTDA</t>
  </si>
  <si>
    <t>69.106.904/0001-00</t>
  </si>
  <si>
    <t>HOSPITAL JARDINS LTDA</t>
  </si>
  <si>
    <t>69.254.134/0001-35</t>
  </si>
  <si>
    <t>INCARI PRESTACAO DE SERVICOS MEDICOS S/S LTDA</t>
  </si>
  <si>
    <t>69.379.865/0001-07</t>
  </si>
  <si>
    <t>CASA DE SAUDE E MATERNIDADE SAO FRANCISCO LTDA</t>
  </si>
  <si>
    <t>69.382.208/0001-19</t>
  </si>
  <si>
    <t>I CARDOSO TELES</t>
  </si>
  <si>
    <t>69.399.319/0001-38</t>
  </si>
  <si>
    <t>CLINICA DE ORTOPEDIA E TRAUMOTOLOGIA DE CAXIAS LTDA</t>
  </si>
  <si>
    <t>69.420.156/0001-28</t>
  </si>
  <si>
    <t>69.425.981/0001-15</t>
  </si>
  <si>
    <t>POLICLINICA PINHEIRENSE LTDA</t>
  </si>
  <si>
    <t>69.889.467/0001-30</t>
  </si>
  <si>
    <t>A S LASER LTDA</t>
  </si>
  <si>
    <t>69.889.467/0002-11</t>
  </si>
  <si>
    <t>69.900.371/0001-26</t>
  </si>
  <si>
    <t>JOAO LOPES GONCALVES</t>
  </si>
  <si>
    <t>69.900.371/0002-07</t>
  </si>
  <si>
    <t>69.924.546/0001-35</t>
  </si>
  <si>
    <t>CLIPSI II HOSPITAL GERAL MENINO JESUS LTDA</t>
  </si>
  <si>
    <t>69.943.389/0001-05</t>
  </si>
  <si>
    <t>CARDIOPLUS CONSULTORIA E ASSES EM MEDICINA CLINICA LTDA</t>
  </si>
  <si>
    <t>69.952.554/0001-95</t>
  </si>
  <si>
    <t>CLINICA DE REPOUSO VILLA SANT'ANA LTDA</t>
  </si>
  <si>
    <t>70.003.439/0001-53</t>
  </si>
  <si>
    <t>70.014.030/0001-32</t>
  </si>
  <si>
    <t>70.098.199/0001-18</t>
  </si>
  <si>
    <t>FERNANDO SIMAO DE OLIVEIRA FILHO</t>
  </si>
  <si>
    <t>70.134.440/0001-17</t>
  </si>
  <si>
    <t>HOSPITAL E MATERNIDADE MARIA JULIA MARANHAO</t>
  </si>
  <si>
    <t>70.150.750/0001-25</t>
  </si>
  <si>
    <t>CENTRO DE CIRURGIA DE OLHOS DO RIO GRANDE DO NORTE S/S LTDA</t>
  </si>
  <si>
    <t>70.237.193/0001-84</t>
  </si>
  <si>
    <t>HOSPITAL GERAL JOAO XXIII LTDA</t>
  </si>
  <si>
    <t>70.237.227/0001-30</t>
  </si>
  <si>
    <t>70.302.732/0001-11</t>
  </si>
  <si>
    <t>FUNDACAO DR JOSE VIEIRA</t>
  </si>
  <si>
    <t>70.488.499/0001-03</t>
  </si>
  <si>
    <t>AMARAL &amp; FREIRE LTDA</t>
  </si>
  <si>
    <t>70.524.145/0001-77</t>
  </si>
  <si>
    <t>HOSPITAL DE MEDICINA ESPECIALIZADA S.A.</t>
  </si>
  <si>
    <t>70.524.178/0001-17</t>
  </si>
  <si>
    <t>SOCIEDADE BENEFICENTE HOSPITAL DR BEZERRA DE MENEZES</t>
  </si>
  <si>
    <t>70.914.171/0001-01</t>
  </si>
  <si>
    <t>70.945.936/0001-70</t>
  </si>
  <si>
    <t>IRMANDADE DA SANTA CASA DE MISERICORDIA DE SAO ROQUE</t>
  </si>
  <si>
    <t>71.041.289/0001-35</t>
  </si>
  <si>
    <t>IRMANDADE DA SANTA CASA CORACAO DE JESUS</t>
  </si>
  <si>
    <t>71.071.666/0001-89</t>
  </si>
  <si>
    <t>SANTA CASA DE MISERICORDIA DE SAO SIMAO</t>
  </si>
  <si>
    <t>71.262.703/0001-36</t>
  </si>
  <si>
    <t>ASSOCIACAO DA SANTA CASA DE MISERICORDIA DE SERRA NEGRA</t>
  </si>
  <si>
    <t>71.305.635/0001-45</t>
  </si>
  <si>
    <t>SOC BENEF E HOSPITALAR SANTA CASA DE MIS DE SERRANA</t>
  </si>
  <si>
    <t>71.326.292/0001-03</t>
  </si>
  <si>
    <t>IRMANDADE DA SANTA CASA DE SERTAOZINHO</t>
  </si>
  <si>
    <t>71.362.511/0001-00</t>
  </si>
  <si>
    <t>MEDEQUIP FREI INOCENCIO LTDA</t>
  </si>
  <si>
    <t>71.491.732/0001-70</t>
  </si>
  <si>
    <t>71.541.056/0001-00</t>
  </si>
  <si>
    <t>INSTITUTO DE CARDIOLOGIA E CLINICA MEDICA DR. JOAO VOINO NICOLITZ S/S LTDA</t>
  </si>
  <si>
    <t>71.718.431/0001-36</t>
  </si>
  <si>
    <t>SIQUEIRA &amp; ALVERNAZ SERVICOS MEDICOS S/S LTDA</t>
  </si>
  <si>
    <t>71.748.032/0001-18</t>
  </si>
  <si>
    <t>71.752.604/0001-32</t>
  </si>
  <si>
    <t>CENTRO DE MEDICINA AVANCADA S/C LTDA</t>
  </si>
  <si>
    <t>71.908.818/0001-55</t>
  </si>
  <si>
    <t>HOSPITAL E MATERNIDADE SAO SEBASTIAO DE SUZANO LTDA EM RECUPERACAO JUDICIAL</t>
  </si>
  <si>
    <t>71.951.099/0001-55</t>
  </si>
  <si>
    <t>HOSPITAL INDEPENDENCIA ZONA LESTE LTDA</t>
  </si>
  <si>
    <t>71.991.087/0001-54</t>
  </si>
  <si>
    <t>SANTA CASA DE MISERICORDIA SAO MIGUEL</t>
  </si>
  <si>
    <t>72.052.350/0001-02</t>
  </si>
  <si>
    <t>IRMANDADE DA SANTA CASA DE MISERICORDIA DE TAMBAU</t>
  </si>
  <si>
    <t>72.189.582/0001-07</t>
  </si>
  <si>
    <t>SANTA CASA DE MISERICORDIA DE TATUI</t>
  </si>
  <si>
    <t>72.204.902/0001-50</t>
  </si>
  <si>
    <t>HOSPISUL-HOSPITAL MARILANDIA DO SUL LTDA.</t>
  </si>
  <si>
    <t>72.378.706/0001-00</t>
  </si>
  <si>
    <t>CLINICA MEDICA SAN PAULO LTDA</t>
  </si>
  <si>
    <t>72.386.212/0001-60</t>
  </si>
  <si>
    <t>INSTITUTO DOUTOR FRANCISCO SPINOLA</t>
  </si>
  <si>
    <t>72.406.002/0001-96</t>
  </si>
  <si>
    <t>CENTRO CATARINENSE DE MEDICINA NUCLEAR LTDA</t>
  </si>
  <si>
    <t>72.463.813/0001-29</t>
  </si>
  <si>
    <t>CLINICA PEDIATRICA DA BARRA LTDA</t>
  </si>
  <si>
    <t>72.505.415/0001-28</t>
  </si>
  <si>
    <t>CLINERP CLINICA DE VIDEO ENDOSCOP E REPROD HUMANA LTDA</t>
  </si>
  <si>
    <t>72.547.623/0001-90</t>
  </si>
  <si>
    <t>SANTA CASA DE MISERICORDIA DE TUPA</t>
  </si>
  <si>
    <t>72.548.779/0001-95</t>
  </si>
  <si>
    <t>HOSPITAL DE CLINICAS E MATERNIDADE DR MARCHESAN LTDA</t>
  </si>
  <si>
    <t>72.554.611/0001-92</t>
  </si>
  <si>
    <t>HOSPITAL DE CLINICAS BERMIRO SAGGIORATTO LTDA</t>
  </si>
  <si>
    <t>72.562.366/0001-65</t>
  </si>
  <si>
    <t>MEDI - SERVICOS MEDICOS, MEDICINA INTERNA E DIAGNOSTICO POR IMAGEM S/S LTDA</t>
  </si>
  <si>
    <t>72.571.441/0001-54</t>
  </si>
  <si>
    <t>POLICLINICA DEL CASTILHO LTDA</t>
  </si>
  <si>
    <t>72.747.967/0001-42</t>
  </si>
  <si>
    <t>SANTA CASA DE MISER DA IRSENHOR DOS PASSOS DE UBATUBA</t>
  </si>
  <si>
    <t>72.835.804/0001-11</t>
  </si>
  <si>
    <t>SANTA CASA DE MISERICORDIA DE VALPARAISO</t>
  </si>
  <si>
    <t>72.884.737/0001-25</t>
  </si>
  <si>
    <t>CENTRO MEDICO INTEGRADO JARDIM LTDA</t>
  </si>
  <si>
    <t>72.909.179/0001-05</t>
  </si>
  <si>
    <t>IRMANDADE DA SANTA CASA DE VINHEDO</t>
  </si>
  <si>
    <t>72.938.079/0001-07</t>
  </si>
  <si>
    <t>HOSPITAL E MATERNIDADE SAO VICENTE DE PAULO</t>
  </si>
  <si>
    <t>73.337.172/0001-29</t>
  </si>
  <si>
    <t>L C MULLER &amp; CIA LTDA</t>
  </si>
  <si>
    <t>73.372.427/0001-94</t>
  </si>
  <si>
    <t>HOSPITAL DANIEL LIPP LTDA</t>
  </si>
  <si>
    <t>73.521.296/0001-60</t>
  </si>
  <si>
    <t>CAME CLINICA DE ATENDIMENTO MEDICO ESPECIALIZADO LTDA</t>
  </si>
  <si>
    <t>73.547.937/0001-55</t>
  </si>
  <si>
    <t>HOSPITAL ITAGIBA LTDA</t>
  </si>
  <si>
    <t>73.630.295/0001-53</t>
  </si>
  <si>
    <t>UMA EMERGENCIA UNIDADE MOVEL DE ATENDIMENTO LTDA</t>
  </si>
  <si>
    <t>73.696.718/0002-19</t>
  </si>
  <si>
    <t>INSTITUICAO ADVENTISTA ESTE BRAS. DE PREV E ASS. A SAUDE</t>
  </si>
  <si>
    <t>73.711.236/0001-00</t>
  </si>
  <si>
    <t>PRO MEDICA LTDA</t>
  </si>
  <si>
    <t>73.729.329/0001-61</t>
  </si>
  <si>
    <t>POLICAN POLICLINICA DE CANAVIEIRAS LTDA</t>
  </si>
  <si>
    <t>73.773.772/0001-30</t>
  </si>
  <si>
    <t>GINOVE UNIPROFISSIONAIS LTDA</t>
  </si>
  <si>
    <t>73.836.223/0001-67</t>
  </si>
  <si>
    <t>CLINICA DE OLHOS SANTA ROSA LTDA</t>
  </si>
  <si>
    <t>73.864.589/0001-40</t>
  </si>
  <si>
    <t>CIAC-CENTRO INTEGRADO DE ATENDIMENTO A CRIANCA LTDA</t>
  </si>
  <si>
    <t>73.976.722/0001-50</t>
  </si>
  <si>
    <t>HOSPITAL MATERNIDADE RIBEIRO CRUZ LTDA</t>
  </si>
  <si>
    <t>74.060.435/0001-68</t>
  </si>
  <si>
    <t>CLIBAM CLINICAS BARRA MANSA LTDA</t>
  </si>
  <si>
    <t>74.124.694/0001-05</t>
  </si>
  <si>
    <t>TEMIS CLINICA MEDICA E REABILITACAO LTDA</t>
  </si>
  <si>
    <t>74.130.576/0001-00</t>
  </si>
  <si>
    <t>CLIPE CLINICA PEDIATRICA LTDA.</t>
  </si>
  <si>
    <t>74.776.501/0001-09</t>
  </si>
  <si>
    <t>RUBEN FREY</t>
  </si>
  <si>
    <t>74.874.538/0001-61</t>
  </si>
  <si>
    <t>CLINICA DE ORTOPEDIA E TRAUMATOLOGIA MENINO DEUS LTDA</t>
  </si>
  <si>
    <t>75.005.744/0001-06</t>
  </si>
  <si>
    <t>CENTRO MEDICO HOSPITALAR IRATI LTDA</t>
  </si>
  <si>
    <t>75.006.973/0001-37</t>
  </si>
  <si>
    <t>CARITAS HOSPITAL E MATERNIDADE LTDA</t>
  </si>
  <si>
    <t>75.048.298/0001-09</t>
  </si>
  <si>
    <t>MEDCLIN CLINICA DA MULHER E DA CRIANCA LTDA</t>
  </si>
  <si>
    <t>75.064.899/0001-05</t>
  </si>
  <si>
    <t>HOSPITAL E MATERNIDADE VILA HAUER LTDA</t>
  </si>
  <si>
    <t>75.105.510/0001-22</t>
  </si>
  <si>
    <t>MATERNIDADE CURITIBA LTDA</t>
  </si>
  <si>
    <t>75.196.865/0001-74</t>
  </si>
  <si>
    <t>INSTITUTO MEDICO ARISTIDES ATHAYDE LTDA</t>
  </si>
  <si>
    <t>75.229.021/0001-82</t>
  </si>
  <si>
    <t>CLINICA PSIQUIATRICA DE LONDRINA LTDA</t>
  </si>
  <si>
    <t>75.255.091/0001-05</t>
  </si>
  <si>
    <t>CLINICA MEDICO SOCIAL RURAL DE MANDAGUARI</t>
  </si>
  <si>
    <t>75.349.795/0001-47</t>
  </si>
  <si>
    <t>FUNDACAO HOSPITALAR DE ASTORGA</t>
  </si>
  <si>
    <t>75.403.287/0001-08</t>
  </si>
  <si>
    <t>IRMANDADE DA SANTA CASA DE ARAPONGAS</t>
  </si>
  <si>
    <t>75.423.939/0001-68</t>
  </si>
  <si>
    <t>IGUAMED ASSISTENCIA MEDICO HOSPITALAR GLOBAL S/C LTDA</t>
  </si>
  <si>
    <t>75.574.418/0001-01</t>
  </si>
  <si>
    <t>HOSPITAL E MATERNIDADE SANTA MARCELINA LTDA</t>
  </si>
  <si>
    <t>75.590.349/0001-20</t>
  </si>
  <si>
    <t>HOSPITAL E MATERNIDADE CENTRAL DO IVAI LTDA</t>
  </si>
  <si>
    <t>75.608.547/0001-73</t>
  </si>
  <si>
    <t>75.626.291/0001-27</t>
  </si>
  <si>
    <t>POLICLINICA JOANA DARC S/C LTDA</t>
  </si>
  <si>
    <t>75.700.864/0001-15</t>
  </si>
  <si>
    <t>CENTRO MEDICO SANTA ANA SC LTDA</t>
  </si>
  <si>
    <t>75.749.291/0001-14</t>
  </si>
  <si>
    <t>BANCO DE SANGUE DE LONDRINA S C LTDA</t>
  </si>
  <si>
    <t>75.757.849/0001-03</t>
  </si>
  <si>
    <t>SANTA CASA DE MISERICORDIA DE CAMBE</t>
  </si>
  <si>
    <t>75.807.073/0001-99</t>
  </si>
  <si>
    <t>HOSPITAL E MATERNIDADE PAROLIN LTDA</t>
  </si>
  <si>
    <t>75.808.063/0001-78</t>
  </si>
  <si>
    <t>POLICLINICA LENY LTDA</t>
  </si>
  <si>
    <t>75.839.688/0001-05</t>
  </si>
  <si>
    <t>HOSPITAL SAO LUCAS DE GOIOERE LTDA</t>
  </si>
  <si>
    <t>75.855.841/0001-80</t>
  </si>
  <si>
    <t>CASA DE SAUDE SAO PAULO LTDA</t>
  </si>
  <si>
    <t>75.944.710/0001-79</t>
  </si>
  <si>
    <t>POLICLINICA RONDON LTDA</t>
  </si>
  <si>
    <t>75.994.145/0001-54</t>
  </si>
  <si>
    <t>OESTECLIN CLINICA MEDICA OESTE DO PARANA LTDA</t>
  </si>
  <si>
    <t>76.018.720/0001-46</t>
  </si>
  <si>
    <t>HOSPITAL PARANAGUA S/A</t>
  </si>
  <si>
    <t>76.019.231/0001-09</t>
  </si>
  <si>
    <t>CLINICA MEDICA SAO PAULO LTDA</t>
  </si>
  <si>
    <t>76.060.235/0001-30</t>
  </si>
  <si>
    <t>HOSPITAL E MATERNIDADE IVAIPORA LTDA</t>
  </si>
  <si>
    <t>76.081.199/0001-91</t>
  </si>
  <si>
    <t>HOSPITAL E MATERNIDADE PARAIBA LTDA</t>
  </si>
  <si>
    <t>76.081.892/0001-64</t>
  </si>
  <si>
    <t>HOSPITAL POLICLINICA CASCAVEL S.A.</t>
  </si>
  <si>
    <t>76.195.452/0001-38</t>
  </si>
  <si>
    <t>HOSPITAL E MATERNIDADE SAO SEBASTIAO LTDA</t>
  </si>
  <si>
    <t>76.212.265/0001-15</t>
  </si>
  <si>
    <t>IRMANDADE DA STA CASA DE MIS N S ROSARIO DE COLOMBO</t>
  </si>
  <si>
    <t>76.297.159/0001-81</t>
  </si>
  <si>
    <t>CENTRO DE ANALISES CLINICAS PARANA SC LTDA</t>
  </si>
  <si>
    <t>76.427.152/0001-37</t>
  </si>
  <si>
    <t>FUNDACAO MEDICO ASSISTENCIAL DO TRABALHADOR RURAL DE CAPITAO LEONIDAS MARQUES</t>
  </si>
  <si>
    <t>76.440.577/0001-86</t>
  </si>
  <si>
    <t>HOSPITAL HEIDELBERG LTDA.</t>
  </si>
  <si>
    <t>76.449.297/0001-39</t>
  </si>
  <si>
    <t>HOSPITAL SANTO ANTONIO DO IGUACU LTDA</t>
  </si>
  <si>
    <t>76.490.861/0001-67</t>
  </si>
  <si>
    <t>HOSPITAL E MATERNIDADE SAO CARLOS LTDA</t>
  </si>
  <si>
    <t>76.493.345/0001-96</t>
  </si>
  <si>
    <t>INSTITUTO DE MEDICINA E CIRURGIA DO PARANA LTDA EM RECUPERACAO JUDICIAL</t>
  </si>
  <si>
    <t>76.498.013/0001-02</t>
  </si>
  <si>
    <t>HOSPITAL NOSSA SENHORA DO PILAR S.A.</t>
  </si>
  <si>
    <t>76.525.674/0001-71</t>
  </si>
  <si>
    <t>HOSPITAL E MATERNIDADE SANTA FELICIDADE LTDA</t>
  </si>
  <si>
    <t>76.530.518/0001-07</t>
  </si>
  <si>
    <t>HOSPITAL XV LTDA EM RECUPERACAO JUDICIAL</t>
  </si>
  <si>
    <t>76.555.069/0001-43</t>
  </si>
  <si>
    <t>HOSPITAL SANTA CRUZ SOCIEDADE ANONIMA</t>
  </si>
  <si>
    <t>76.575.604/0001-28</t>
  </si>
  <si>
    <t>SOCIEDADE EVANGELICA BENEFICENTE DE CURITIBA</t>
  </si>
  <si>
    <t>76.575.604/0002-09</t>
  </si>
  <si>
    <t>76.575.604/0006-32</t>
  </si>
  <si>
    <t>76.591.049/0001-28</t>
  </si>
  <si>
    <t>LIGA PARANAENSE DE COMBATE AO CANCER</t>
  </si>
  <si>
    <t>76.591.569/0001-30</t>
  </si>
  <si>
    <t>ASSOCIACAO HOSPITALAR DE PROT INFANCIA DR RAUL CARNEIRO</t>
  </si>
  <si>
    <t>76.663.798/0001-13</t>
  </si>
  <si>
    <t>HOSPITAL E MATERNIDADE N S DO CARMO LTDA</t>
  </si>
  <si>
    <t>76.681.139/0001-00</t>
  </si>
  <si>
    <t>HOSPITAL E MATERNIDADE SANTA BRIGIDA S.A</t>
  </si>
  <si>
    <t>76.700.244/0001-49</t>
  </si>
  <si>
    <t>FUNDACAO HOSPITALAR DE CAMBORIU EM LIQUIDACAO</t>
  </si>
  <si>
    <t>76.718.527/0001-18</t>
  </si>
  <si>
    <t>HOSPITAL MENINO DEUS LTDA</t>
  </si>
  <si>
    <t>76.782.143/0001-64</t>
  </si>
  <si>
    <t>POLICLINICA NOVA PRATA DO IGUACU LTDA</t>
  </si>
  <si>
    <t>76.801.422/0001-28</t>
  </si>
  <si>
    <t>PORTO SEGURO CLINICA E PENSAO PROTEGIDA LTDA</t>
  </si>
  <si>
    <t>76.911.635/0001-02</t>
  </si>
  <si>
    <t>HOSPITAL E MATERNIDADE DE SENGES</t>
  </si>
  <si>
    <t>76.952.647/0001-85</t>
  </si>
  <si>
    <t>HOSPITAL E MATERNIDADE ENGENHEIRO BELTRAO LTDA</t>
  </si>
  <si>
    <t>77.014.769/0001-93</t>
  </si>
  <si>
    <t>ORGANIZACAO HOSPITALAR DE JAPIRA LTDA</t>
  </si>
  <si>
    <t>77.028.058/0001-78</t>
  </si>
  <si>
    <t>HOSPITAL SANTA CRUZ DO PINHAO LTDA</t>
  </si>
  <si>
    <t>77.084.184/0001-40</t>
  </si>
  <si>
    <t>HOSPITAL E MATERNIDADE ALMIRANTE TAMANDARE LTDA</t>
  </si>
  <si>
    <t>77.129.039/0001-38</t>
  </si>
  <si>
    <t>HOSPITAL DOMINGOS CALIXTO E MATERNIDADE MARIA JORGE LTD</t>
  </si>
  <si>
    <t>77.250.678/0001-57</t>
  </si>
  <si>
    <t>SOCIEDADE BENEFICENTE DE SANTA AMELIA</t>
  </si>
  <si>
    <t>77.288.835/0001-13</t>
  </si>
  <si>
    <t>HOSPITAL E MATERNIDADE SANTA CATARINA LTDA</t>
  </si>
  <si>
    <t>77.292.860/0001-70</t>
  </si>
  <si>
    <t>C.H.E. CENTRO HOSPITALAR DE EXCELENCIA LTDA</t>
  </si>
  <si>
    <t>77.307.437/0001-05</t>
  </si>
  <si>
    <t>HOSPITAL E MATERNIDADE IGUACU LTDA</t>
  </si>
  <si>
    <t>77.418.341/0001-06</t>
  </si>
  <si>
    <t>SOC HOSP E MAT NOSSA SENHORA DO CARAVAGGIO</t>
  </si>
  <si>
    <t>77.486.199/0001-34</t>
  </si>
  <si>
    <t>FUNDACAO MEDICO ASSISTENCIAL DO TRAB RURAL DE PALMEIRA</t>
  </si>
  <si>
    <t>77.576.668/0001-06</t>
  </si>
  <si>
    <t>HOSPITAL NOVO MUNDO LTDA</t>
  </si>
  <si>
    <t>77.759.223/0001-61</t>
  </si>
  <si>
    <t>IRMANDADE SANTA CASA MONSENHOR GUILHERME</t>
  </si>
  <si>
    <t>77.812.519/0001-07</t>
  </si>
  <si>
    <t>SOCIEDADE HOSPITALAR BELTRONENSE LTDA</t>
  </si>
  <si>
    <t>77.984.268/0001-30</t>
  </si>
  <si>
    <t>CEPAME CLINICA ESPECIALIZADA EM PRONTO ATEND. MEDICO ESCOLAR S/C LTDA</t>
  </si>
  <si>
    <t>78.038.114/0001-18</t>
  </si>
  <si>
    <t>SOCIEDADE HOSPITALAR BENEFICENTE DE ANDIRA</t>
  </si>
  <si>
    <t>78.062.734/0001-92</t>
  </si>
  <si>
    <t>HOSPITAL E MATERNIDADE JAIME CANET</t>
  </si>
  <si>
    <t>78.077.906/0001-00</t>
  </si>
  <si>
    <t>ASSOCIACAO DA SANTA CASA DE IBIPORA</t>
  </si>
  <si>
    <t>78.080.017/0001-93</t>
  </si>
  <si>
    <t>INSTITUTO DE MEDICINA CIRURGIA E GINECOLOGIA LTDA</t>
  </si>
  <si>
    <t>78.117.413/0001-48</t>
  </si>
  <si>
    <t>INSTITUTO DO PULMAO DE CASCAVEL LTDA</t>
  </si>
  <si>
    <t>78.191.574/0001-81</t>
  </si>
  <si>
    <t>FUNDACAO MEDICA ASSISTENCIAL DO TRAB RURAL DE RONDON</t>
  </si>
  <si>
    <t>78.199.312/0001-63</t>
  </si>
  <si>
    <t>FUNDACAO HOSPITALAR DO TRAB RURAL DE SAO JORGE DO IVAI</t>
  </si>
  <si>
    <t>78.269.370/0001-16</t>
  </si>
  <si>
    <t>CLINICA JANE CIRURGIA PLASTICA LTDA</t>
  </si>
  <si>
    <t>78.276.409/0001-22</t>
  </si>
  <si>
    <t>SANTA CASA DE MISERICORDIA DE NOSSA SENHORA DO ROSARIO</t>
  </si>
  <si>
    <t>78.327.939/0001-52</t>
  </si>
  <si>
    <t>HOSPITAL NOSSA SENHORA DE FATIMA LTDA</t>
  </si>
  <si>
    <t>78.347.077/0001-20</t>
  </si>
  <si>
    <t>HOSPITAL MADRE TEREZA DE CALCUTA LTDA</t>
  </si>
  <si>
    <t>78.366.028/0001-34</t>
  </si>
  <si>
    <t>HOSPITAL MARIA SANTISSIMA LTDA</t>
  </si>
  <si>
    <t>78.372.539/0001-69</t>
  </si>
  <si>
    <t>ABIMED SERVICOS MEDICOS LTDA</t>
  </si>
  <si>
    <t>78.478.328/0001-05</t>
  </si>
  <si>
    <t>FUND MEDICA E ASSIST DO TRAB RURAL DE S JOSE DO CERRITO</t>
  </si>
  <si>
    <t>78.614.971/0001-19</t>
  </si>
  <si>
    <t>IRMANDADE DA SANTA CASA DE LONDRINA</t>
  </si>
  <si>
    <t>78.774.221/0001-04</t>
  </si>
  <si>
    <t>CASA DE SAUDE DR ENIO COSTA LTDA</t>
  </si>
  <si>
    <t>78.956.646/0001-34</t>
  </si>
  <si>
    <t>CASA DE SAUDE E MATERNIDADE N SRA APARECIDA LTDA</t>
  </si>
  <si>
    <t>78.972.510/0001-18</t>
  </si>
  <si>
    <t>MEDTAC SC LTDA</t>
  </si>
  <si>
    <t>79.044.061/0001-00</t>
  </si>
  <si>
    <t>RONALDO BARROS DO ESPIRITO SANTO LTDA</t>
  </si>
  <si>
    <t>79.119.269/0001-41</t>
  </si>
  <si>
    <t>HOSPITAL MEMORIAL UNINGA LTDA</t>
  </si>
  <si>
    <t>79.129.110/0001-08</t>
  </si>
  <si>
    <t>SANATORIO MARINGA</t>
  </si>
  <si>
    <t>79.337.135/0001-05</t>
  </si>
  <si>
    <t>HOSPITAL E MATERNIDADE MUNICIPAL DR. ALCIDIO BORTOLIN</t>
  </si>
  <si>
    <t>79.572.665/0001-20</t>
  </si>
  <si>
    <t>HOSPITAL DE CARIDADE DE PALMEIRA</t>
  </si>
  <si>
    <t>79.615.076/0001-81</t>
  </si>
  <si>
    <t>IRMANDADE DA SANTA CASA DE MISERICORDIA DE PARANAGUA</t>
  </si>
  <si>
    <t>79.870.671/0001-63</t>
  </si>
  <si>
    <t>INSTITUTO OFTA CARD</t>
  </si>
  <si>
    <t>80.011.547/0001-21</t>
  </si>
  <si>
    <t>80.088.263/0001-33</t>
  </si>
  <si>
    <t>BAGGIO SERVICOS DE MAO DE OBRA LTDA</t>
  </si>
  <si>
    <t>80.104.284/0001-03</t>
  </si>
  <si>
    <t>HOSPITAL SAO JORGE LTDA</t>
  </si>
  <si>
    <t>80.137.375/0001-37</t>
  </si>
  <si>
    <t>CLINICA MEDICO CIRURGICA DE PIRAQUARA LTDA</t>
  </si>
  <si>
    <t>80.138.621/0001-75</t>
  </si>
  <si>
    <t>HOSPITAL E MATERNIDADE PINHAIS LIMITADA</t>
  </si>
  <si>
    <t>80.238.926/0001-59</t>
  </si>
  <si>
    <t>SANTA CASA DE MISERICORDIA DE PONTA GROSSA</t>
  </si>
  <si>
    <t>80.251.259/0001-44</t>
  </si>
  <si>
    <t>CLINICA INFANTIL PINHEIROS</t>
  </si>
  <si>
    <t>80.292.881/0001-09</t>
  </si>
  <si>
    <t>INSTITUTO DE OLHOS UMUARAMA S/S LTDA</t>
  </si>
  <si>
    <t>80.352.925/0001-30</t>
  </si>
  <si>
    <t>HOSPITAL SUGISAWA LTDA EM RECUPERACAO JUDICIAL</t>
  </si>
  <si>
    <t>80.377.666/0001-00</t>
  </si>
  <si>
    <t>INST DE GERIATRIA E GERONT DO PR DR R CAMARGO S C LTDA</t>
  </si>
  <si>
    <t>80.612.294/0001-41</t>
  </si>
  <si>
    <t>HOSPITAL SANTA CASA DE MISERICORDIA DE CAMPO MOURAO</t>
  </si>
  <si>
    <t>80.665.128/0001-03</t>
  </si>
  <si>
    <t>HOSPITAL DE CARIDADE SAO VICENTE DE PAULA</t>
  </si>
  <si>
    <t>80.748.759/0001-96</t>
  </si>
  <si>
    <t>CLINICA MEDICA LAITANO LTDA</t>
  </si>
  <si>
    <t>80.860.273/0001-45</t>
  </si>
  <si>
    <t>SOCIEDADE HOSPITAL BOM JESUS</t>
  </si>
  <si>
    <t>80.899.834/0001-10</t>
  </si>
  <si>
    <t>HOFTALMAR - HOSPITAL DE OLHOS LTDA</t>
  </si>
  <si>
    <t>80.906.639/0001-70</t>
  </si>
  <si>
    <t>80.907.249/0001-14</t>
  </si>
  <si>
    <t>MATERNIDADE E CASA DE SAUDE SAO JUDAS TADEU LTDA</t>
  </si>
  <si>
    <t>80.926.751/0001-72</t>
  </si>
  <si>
    <t>CONSELHO COMUNITARIO HOSPITAL DR.UBIRAJARA CONDESSA DE ITAMBARACA</t>
  </si>
  <si>
    <t>81.040.024/0001-76</t>
  </si>
  <si>
    <t>CASA DE SAUDE E MATERNIDADE UGO ROBERTO ACCORSI</t>
  </si>
  <si>
    <t>81.161.697/0001-84</t>
  </si>
  <si>
    <t>HOSPITAL N SRA DA SAUDE</t>
  </si>
  <si>
    <t>81.306.136/0001-26</t>
  </si>
  <si>
    <t>NOVACLINICA HOSPITAL E MATERNIDADE LTDA</t>
  </si>
  <si>
    <t>81.486.748/0001-48</t>
  </si>
  <si>
    <t>HOSPITAL DR. FEITOSA S/A</t>
  </si>
  <si>
    <t>81.554.677/0001-73</t>
  </si>
  <si>
    <t>HCO CENTRO HOSPITALAR DO OESTE LTDA</t>
  </si>
  <si>
    <t>81.564.346/0001-14</t>
  </si>
  <si>
    <t>HOSPITAL MARECHAL CANDIDO RONDON LTDA</t>
  </si>
  <si>
    <t>81.590.754/0001-40</t>
  </si>
  <si>
    <t>81.609.091/0001-69</t>
  </si>
  <si>
    <t>CASA DE CARIDADE HOSPITAL SAO VICENTE DE PAULO</t>
  </si>
  <si>
    <t>81.644.718/0001-12</t>
  </si>
  <si>
    <t>81.694.358/0001-63</t>
  </si>
  <si>
    <t>CENTRAL MEDICA DE CORUMBATAI DO SUL LTDA</t>
  </si>
  <si>
    <t>81.702.300/0001-14</t>
  </si>
  <si>
    <t>C L MANOEL &amp; CIA LTDA</t>
  </si>
  <si>
    <t>81.722.621/0001-80</t>
  </si>
  <si>
    <t>IRMANDADE DA SANTA CASA DE MISERICORDIA DE URAI</t>
  </si>
  <si>
    <t>81.746.158/0001-07</t>
  </si>
  <si>
    <t>HOSPITAL DA MULHER DE CURITIBA - LIPOPLASTIC LTDA</t>
  </si>
  <si>
    <t>81.752.347/0001-92</t>
  </si>
  <si>
    <t>ASSOCIACAO BENEFICENTE SAO SEBASTIAO</t>
  </si>
  <si>
    <t>81.818.973/0001-34</t>
  </si>
  <si>
    <t>SANTA CASA DE MISERICORDIA DE SIQUEIRA CAMPOS</t>
  </si>
  <si>
    <t>82.733.767/0001-94</t>
  </si>
  <si>
    <t>FUNDACAO MEDICO SOCIAL RURAL DE PONTE ALTA</t>
  </si>
  <si>
    <t>82.804.592/0001-69</t>
  </si>
  <si>
    <t>82.817.172/0001-17</t>
  </si>
  <si>
    <t>FUNDACAO HOSPITALAR E ASSISTENCIAL DE CUNHA PORA</t>
  </si>
  <si>
    <t>82.965.070/0001-49</t>
  </si>
  <si>
    <t>HOSPITAL NOSSA SENHORA DAS GRACAS</t>
  </si>
  <si>
    <t>82.986.985/0001-30</t>
  </si>
  <si>
    <t>HOSPITAL ARQUIDIOCESANO CONSUL CARLOS RENAUX</t>
  </si>
  <si>
    <t>83.006.650/0001-71</t>
  </si>
  <si>
    <t>FUNDACAO HOSPITALAR ALEX KRIESER</t>
  </si>
  <si>
    <t>83.012.617/0001-54</t>
  </si>
  <si>
    <t>SOCIEDADE BENEFICIENTE D.DANIEL HOSTIN</t>
  </si>
  <si>
    <t>83.119.347/0001-85</t>
  </si>
  <si>
    <t>HOSPITAL SANTA INES SA</t>
  </si>
  <si>
    <t>83.135.186/0001-13</t>
  </si>
  <si>
    <t>AUREO SCHNEIDER</t>
  </si>
  <si>
    <t>83.145.052/0001-83</t>
  </si>
  <si>
    <t>ASSOCIACAO HOSPITALAR E MATERNIDADE SAO SEBASTIAO</t>
  </si>
  <si>
    <t>83.168.377/0001-81</t>
  </si>
  <si>
    <t>VENERAVEL ORDEM TERCEIRA DE SAO FRANCISCO DA PENITENCIA DE SAO FRANCISCO DO SUL</t>
  </si>
  <si>
    <t>83.192.096/0001-64</t>
  </si>
  <si>
    <t>83.255.901/0001-51</t>
  </si>
  <si>
    <t>ASSISTENCIA SOCIAL SAO SEBASTIAO DE ANITAPOLIS</t>
  </si>
  <si>
    <t>83.303.339/0001-94</t>
  </si>
  <si>
    <t>ASSOCIACAO HOSPITALAR BENFICENTE DE MODELO</t>
  </si>
  <si>
    <t>83.325.381/0001-06</t>
  </si>
  <si>
    <t>HOSPITAL CAMILO SALGADO LTDA</t>
  </si>
  <si>
    <t>83.338.897/0001-95</t>
  </si>
  <si>
    <t>CLINICA DE OLHOS DR SERGIO CRUZ LTDA</t>
  </si>
  <si>
    <t>83.358.119/0001-68</t>
  </si>
  <si>
    <t>V S CURI SERVICOS MEDICOS LTDA</t>
  </si>
  <si>
    <t>83.366.856/0001-02</t>
  </si>
  <si>
    <t>MATERNIDADE NOSSA SENHORA DE FATIMA S/C LTDA</t>
  </si>
  <si>
    <t>83.367.342/0001-71</t>
  </si>
  <si>
    <t>ASSOCIACAO ADVENTISTA NORTE BRASILEIRA DE PREVENCAO E ASSISTENCIA A SAUDE</t>
  </si>
  <si>
    <t>83.367.342/0002-52</t>
  </si>
  <si>
    <t>83.367.342/0007-67</t>
  </si>
  <si>
    <t>83.368.654/0001-08</t>
  </si>
  <si>
    <t>CENTRO DE DIAGNOSTICOS SAO FELIPE S/S LTDA</t>
  </si>
  <si>
    <t>83.369.017/0001-48</t>
  </si>
  <si>
    <t>CLINICA E MATERNIDADE DR PAULO MARCIO S/C LTDA</t>
  </si>
  <si>
    <t>83.370.155/0001-47</t>
  </si>
  <si>
    <t>ASSISTENCIA MEDICA MOLINA S C LTDA</t>
  </si>
  <si>
    <t>83.377.325/0001-15</t>
  </si>
  <si>
    <t>HOSPITAL E MATERNIDADE SANTA TEREZINHA LTDA</t>
  </si>
  <si>
    <t>83.389.551/0001-16</t>
  </si>
  <si>
    <t>FUNDACAO MEDICO SOCIAL RURAL SANTA CATARINA</t>
  </si>
  <si>
    <t>83.403.543/0001-87</t>
  </si>
  <si>
    <t>HOSPITAL E MATERNIDADE SAO LOURENCO LTDA</t>
  </si>
  <si>
    <t>83.467.126/0001-06</t>
  </si>
  <si>
    <t>83.513.390/0001-20</t>
  </si>
  <si>
    <t>FUNDACAO MEDICO ASSIST DO TRAB RURAL DE CEL FREITAS</t>
  </si>
  <si>
    <t>83.574.616/0001-01</t>
  </si>
  <si>
    <t>ASSOCIACAO DE ASSISTENCIA HOSPITALAR OSVALDO CRUZ</t>
  </si>
  <si>
    <t>83.589.408/0001-78</t>
  </si>
  <si>
    <t>CENTRO DE SAUDE E CLINICO MENINO JESUS LTDA</t>
  </si>
  <si>
    <t>83.627.596/0001-81</t>
  </si>
  <si>
    <t>FUNDACAO HOSPITALAR DE TRES BARRAS</t>
  </si>
  <si>
    <t>83.647.552/0001-13</t>
  </si>
  <si>
    <t>HOSPITAL SAO JOAO BATISTA LIMITADA</t>
  </si>
  <si>
    <t>83.708.792/0001-80</t>
  </si>
  <si>
    <t>FUNDACAO MEDICO SOCIAL RURAL DE SAO MARTINHO</t>
  </si>
  <si>
    <t>83.735.142/0001-24</t>
  </si>
  <si>
    <t>HOSPITAL VIDA MAMARAY LTDA</t>
  </si>
  <si>
    <t>83.771.519/0001-09</t>
  </si>
  <si>
    <t>R DO N NOVAES LTDA</t>
  </si>
  <si>
    <t>83.810.523/0001-20</t>
  </si>
  <si>
    <t>ASSOCIACAO HOSPITALAR DE GUABIRUBA</t>
  </si>
  <si>
    <t>83.852.418/0001-54</t>
  </si>
  <si>
    <t>FUNDACAO SOCIAL HOSPITALAR DE ICARA</t>
  </si>
  <si>
    <t>83.857.003/0001-73</t>
  </si>
  <si>
    <t>HOSPITAL E MATERNIDADE BOM JESUS LTDA</t>
  </si>
  <si>
    <t>83.860.676/0001-82</t>
  </si>
  <si>
    <t>HOSPITAL LINDOIA LTDA</t>
  </si>
  <si>
    <t>83.860.684/0001-29</t>
  </si>
  <si>
    <t>LUKE HOSPITAL LTDA</t>
  </si>
  <si>
    <t>83.871.525/0001-20</t>
  </si>
  <si>
    <t>FUNDACAO MED SOCIAL RURAL STO ANTONIO DE TIMBE DO SUL</t>
  </si>
  <si>
    <t>83.884.999/0001-06</t>
  </si>
  <si>
    <t>IRMANDADE DO SENHOR JESUS DOS PASSOS E IMPERIAL HOSPITAL DE CARIDADE</t>
  </si>
  <si>
    <t>84.045.830/0001-25</t>
  </si>
  <si>
    <t>HOSPITAL NOSSA SENHORA DO PERPETUO SOCORRO</t>
  </si>
  <si>
    <t>84.099.746/0001-94</t>
  </si>
  <si>
    <t>HOSPITAL DAS CLINICAS DA AMAZONIA OCIDENTAL LIMITADA.</t>
  </si>
  <si>
    <t>84.154.608/0001-60</t>
  </si>
  <si>
    <t>HOSPITAL PORTO DIAS LTDA</t>
  </si>
  <si>
    <t>84.203.132/0001-00</t>
  </si>
  <si>
    <t>HOSPITAL DE CARIDADE E MATERNIDADE SAO JOAO BATISTA</t>
  </si>
  <si>
    <t>84.231.281/0001-83</t>
  </si>
  <si>
    <t>ASSOCIACAO BENEFICENTE HOSPITAL BEATRIZ RAMOS</t>
  </si>
  <si>
    <t>84.399.351/0001-07</t>
  </si>
  <si>
    <t>FUNDACAO MEDICO ASSISTENCIAL AO TRABALHADOR RURAL DE ALFREDO WAGNER</t>
  </si>
  <si>
    <t>84.423.516/0001-39</t>
  </si>
  <si>
    <t>HOSPITAL DE CARIDADE DE JAGUARUNA</t>
  </si>
  <si>
    <t>84.554.294/0001-93</t>
  </si>
  <si>
    <t>INGOR INST DE GINEC E OBSTETRICIA DE RONDONIA LTDA</t>
  </si>
  <si>
    <t>84.727.817/0001-56</t>
  </si>
  <si>
    <t>PRONTO BABY SERVICOS MEDICOS E HOSPITALARES S/C</t>
  </si>
  <si>
    <t>84.789.817/0001-80</t>
  </si>
  <si>
    <t>HOSPITAL DE OLHOS DE GUARAPUAVA LTDA</t>
  </si>
  <si>
    <t>84.903.988/0001-99</t>
  </si>
  <si>
    <t>HOSPITAL DE CARIDADE SENHOR BOM JESUS DOS PASSOS</t>
  </si>
  <si>
    <t>84.946.805/0001-12</t>
  </si>
  <si>
    <t>84.981.828/0001-68</t>
  </si>
  <si>
    <t>PRONTO SOCORRO CIDADE LTDA</t>
  </si>
  <si>
    <t>85.071.785/0001-46</t>
  </si>
  <si>
    <t>HOSPITAL CELSO PRADO LTDA</t>
  </si>
  <si>
    <t>85.122.083/0001-44</t>
  </si>
  <si>
    <t>FUNDACAO MEDICA ASSISTENCIAL AO TRABALHADOR RURAL DE LUIZ ALVES</t>
  </si>
  <si>
    <t>85.907.251/0001-07</t>
  </si>
  <si>
    <t>FUNDACAO HOSPITALAR RIO NEGRINHO</t>
  </si>
  <si>
    <t>85.997.872/0001-29</t>
  </si>
  <si>
    <t>HOSPITAL RENE EMILIO MARTINEZ MUJICA</t>
  </si>
  <si>
    <t>86.025.897/0001-23</t>
  </si>
  <si>
    <t>ASSOCIACAO HOSPITALAR SAO FRANCISCO DE ASSIS</t>
  </si>
  <si>
    <t>86.159.340/0001-85</t>
  </si>
  <si>
    <t>ASSOCIACAO BENEFICENTE BENTO CAVALHEIRO</t>
  </si>
  <si>
    <t>86.245.982/0001-05</t>
  </si>
  <si>
    <t>ASSOCIACAO BENEFICIENTE HOSPITAL SAO LUCAS</t>
  </si>
  <si>
    <t>86.246.675/0001-30</t>
  </si>
  <si>
    <t>HOSPITAL E MATERNIDADE VITORIA T MISSEN LTDA</t>
  </si>
  <si>
    <t>86.247.574/0001-84</t>
  </si>
  <si>
    <t>SOCIEDADE HOSPITALAR SAO MIGUEL DO OESTE LTDA</t>
  </si>
  <si>
    <t>86.377.132/0001-52</t>
  </si>
  <si>
    <t>SOCIEDADE HOSPITALAR BENEDITO TIMBO</t>
  </si>
  <si>
    <t>86.517.638/0001-10</t>
  </si>
  <si>
    <t>ASSOCIACAO FRANCISCANA SAO JOSE DE URUBICI</t>
  </si>
  <si>
    <t>86.531.803/0001-98</t>
  </si>
  <si>
    <t>HOSPITAL NOSSA SENHORA DA CONCEICAO</t>
  </si>
  <si>
    <t>86.696.473/0001-90</t>
  </si>
  <si>
    <t>CENTRO MEDICO TUCURUVI S/C LTDA.</t>
  </si>
  <si>
    <t>86.703.105/0001-22</t>
  </si>
  <si>
    <t>HOSPITAL DAS CLINICAS DE JUSCELINO LTDA</t>
  </si>
  <si>
    <t>86.705.142/0001-70</t>
  </si>
  <si>
    <t>CLINICA MEDICA VICENTE DE CARVALHO LTDA</t>
  </si>
  <si>
    <t>86.708.591/0001-71</t>
  </si>
  <si>
    <t>CENTRO DE MEDICINA E DIAGNOSTICO - PALHOCA S/S LTDA</t>
  </si>
  <si>
    <t>86.716.669/0001-08</t>
  </si>
  <si>
    <t>EUZEBIO MENDONCA EMPREENDIMENTOS HOSPITALARES</t>
  </si>
  <si>
    <t>86.758.646/0001-58</t>
  </si>
  <si>
    <t>WACHHOLZ &amp; WACHHOLZ LTDA</t>
  </si>
  <si>
    <t>86.896.156/0001-18</t>
  </si>
  <si>
    <t>FEITOZA &amp; FEITOZA ASSISTENCIA MEDICA S/C LTDA</t>
  </si>
  <si>
    <t>86.933.363/0001-03</t>
  </si>
  <si>
    <t>86.947.462/0001-36</t>
  </si>
  <si>
    <t>CLIVAN - HOSPITAL DE OLHOS LTDA</t>
  </si>
  <si>
    <t>86.947.462/0002-17</t>
  </si>
  <si>
    <t>86.960.929/0001-88</t>
  </si>
  <si>
    <t>VITAMED ASSISTENCIA MEDICA E ODONTOLOGICA LTDA EM LIQUIDACAO</t>
  </si>
  <si>
    <t>86.968.278/0001-72</t>
  </si>
  <si>
    <t>CLINICA CONFIAR SERVICOS MEDICOS LTDA</t>
  </si>
  <si>
    <t>87.020.517/0001-20</t>
  </si>
  <si>
    <t>HOSPITAL DE CLINICAS DE PORTO ALEGRE</t>
  </si>
  <si>
    <t>87.068.094/0001-19</t>
  </si>
  <si>
    <t>HOSPITAL AGUDO</t>
  </si>
  <si>
    <t>87.200.929/0001-42</t>
  </si>
  <si>
    <t>IRMANDADE DA SANTA CASA DE CARIDADE DE ALEGRETE</t>
  </si>
  <si>
    <t>87.382.867/0001-37</t>
  </si>
  <si>
    <t>HOSPITAL SAO JOAO DE ARVOREZINHA</t>
  </si>
  <si>
    <t>87.395.497/0001-72</t>
  </si>
  <si>
    <t>CENTRORIM CENTRO DE DOENCAS DO RIM LTDA</t>
  </si>
  <si>
    <t>87.408.845/0001-07</t>
  </si>
  <si>
    <t>SANTA CASA DE CARIDADE DE BAGE</t>
  </si>
  <si>
    <t>87.522.678/0001-12</t>
  </si>
  <si>
    <t>ASSOCIACAO BENEFICIENTE SILVIO SCOPEL</t>
  </si>
  <si>
    <t>87.617.874/0001-70</t>
  </si>
  <si>
    <t>ASSOCIACAO HOSPITAL DE CARIDADE NOSSA SENHORA DOS NAVEGANTES</t>
  </si>
  <si>
    <t>87.623.633/0001-34</t>
  </si>
  <si>
    <t>SOCIEDADE HOSPITALAR SAGRADA FAMILIA</t>
  </si>
  <si>
    <t>87.624.060/0001-63</t>
  </si>
  <si>
    <t>FUNDACAO AMIGOS DO HOSPITAL DE BOM JESUS</t>
  </si>
  <si>
    <t>87.680.500/0001-08</t>
  </si>
  <si>
    <t>ASSOCIACAO HOSPITAL DE CARIDADE DR. VICTOR LANG</t>
  </si>
  <si>
    <t>87.693.388/0001-31</t>
  </si>
  <si>
    <t>J M DA SILVA HOSPITAL</t>
  </si>
  <si>
    <t>87.696.258/0001-52</t>
  </si>
  <si>
    <t>CDR CLINICA DE DOENCAS RENAIS LIMITADA</t>
  </si>
  <si>
    <t>87.722.146/0001-29</t>
  </si>
  <si>
    <t>87.750.527/0001-11</t>
  </si>
  <si>
    <t>INSTITUTO ADMINISTRACAO HOSPITALAR E CIENCIAS DA SAUDE</t>
  </si>
  <si>
    <t>88.065.289/0001-78</t>
  </si>
  <si>
    <t>HOSPITAL BENEFICENTE CAMPO BOM</t>
  </si>
  <si>
    <t>88.135.918/0001-99</t>
  </si>
  <si>
    <t>ASSOCIACAO HOSPITAL NOSSA SENHORA DA SAUDE</t>
  </si>
  <si>
    <t>88.153.739/0001-84</t>
  </si>
  <si>
    <t>CENTRO MEDICO SAO LEOPOLDO LTDA EM LIQUIDACAO EXTRAJUDICIAL</t>
  </si>
  <si>
    <t>88.163.084/0001-25</t>
  </si>
  <si>
    <t>SOCIEDADE BENEFICIENTE HOSPITAL CANDELARIA</t>
  </si>
  <si>
    <t>88.210.794/0001-69</t>
  </si>
  <si>
    <t>HOSPITAL DE CARIDADE DE CANELA</t>
  </si>
  <si>
    <t>88.216.999/0001-51</t>
  </si>
  <si>
    <t>ASSOCIACAO HOSPITAL DE CARIDADE DE ERVAL SECO</t>
  </si>
  <si>
    <t>88.239.074/0001-26</t>
  </si>
  <si>
    <t>HOSPITAL DE CARIDADE DE CANGUCU</t>
  </si>
  <si>
    <t>88.253.471/0004-03</t>
  </si>
  <si>
    <t>CLINICA MEDISINOS LTDA</t>
  </si>
  <si>
    <t>88.253.471/0005-86</t>
  </si>
  <si>
    <t>88.314.133/0001-83</t>
  </si>
  <si>
    <t>ASSOCIACAO BENEFICENTE DE CANOAS</t>
  </si>
  <si>
    <t>88.332.580/0033-42</t>
  </si>
  <si>
    <t>AELBRA EDUCACAO SUPERIOR - GRADUACAO E POS-GRADUACAO S.A. EM RECUPERACAO JUDICIAL</t>
  </si>
  <si>
    <t>88.358.940/0001-06</t>
  </si>
  <si>
    <t>FUNDACAO ASSISTENCIAL E BENEFICENTE DE CAMAQUA</t>
  </si>
  <si>
    <t>88.373.121/0001-20</t>
  </si>
  <si>
    <t>88.413.661/0001-90</t>
  </si>
  <si>
    <t>SANTA CASA DE CARIDADE DE JAGUARAO</t>
  </si>
  <si>
    <t>88.450.234/0001-81</t>
  </si>
  <si>
    <t>HOSPITAL DE CLINICAS DE CARAZINHO</t>
  </si>
  <si>
    <t>88.551.718/0001-17</t>
  </si>
  <si>
    <t>ASSOCIACAO HOSPITALAR NOSSA SENHORA DAS GRACAS</t>
  </si>
  <si>
    <t>88.575.394/0001-57</t>
  </si>
  <si>
    <t>HOSPITAL SAUDE LTDA</t>
  </si>
  <si>
    <t>88.625.686/0001-57</t>
  </si>
  <si>
    <t>88.625.686/0009-04</t>
  </si>
  <si>
    <t>88.665.914/0001-12</t>
  </si>
  <si>
    <t>ASSOCIACAO CULTURAL E CIENTIFICA VIRVI RAMOS</t>
  </si>
  <si>
    <t>88.734.785/0001-77</t>
  </si>
  <si>
    <t>ASSOCIACAO HOSPITALAR SANTO ANTONIO DE PADUA</t>
  </si>
  <si>
    <t>88.760.293/0001-56</t>
  </si>
  <si>
    <t>HOSPITAL SAO JOSE TRES PASSOS LTDA</t>
  </si>
  <si>
    <t>88.951.652/0001-52</t>
  </si>
  <si>
    <t>HOSPITAL GERAL DE CHARQUEADAS LTDA</t>
  </si>
  <si>
    <t>89.051.247/0001-40</t>
  </si>
  <si>
    <t>HOSPITAL DE CARIDADE DE CRISSIUMAL</t>
  </si>
  <si>
    <t>89.121.230/0001-12</t>
  </si>
  <si>
    <t>HOSPITAL SANTA LUCIA LTDA</t>
  </si>
  <si>
    <t>89.124.630/0001-81</t>
  </si>
  <si>
    <t>89.128.458/0001-34</t>
  </si>
  <si>
    <t>LABORATORIOS REUNIDOS CRUZ ALTA LTDA</t>
  </si>
  <si>
    <t>89.129.217/0001-00</t>
  </si>
  <si>
    <t>ASSOCIACAO HOSPITALAR RIO BRANCO DE PEJUCARA</t>
  </si>
  <si>
    <t>89.265.342/0001-47</t>
  </si>
  <si>
    <t>SANTA CASA DE CARIDADE DE DOM PEDRITO</t>
  </si>
  <si>
    <t>89.307.904/0001-78</t>
  </si>
  <si>
    <t>ASSOCIACAO HOSPITALAR DR OSCAR BENEVOLO</t>
  </si>
  <si>
    <t>89.428.809/0001-22</t>
  </si>
  <si>
    <t>HOSPITAL BENEFICENTE SAO LEONARDO</t>
  </si>
  <si>
    <t>89.455.208/0001-09</t>
  </si>
  <si>
    <t>HEMOBANCO SERVICOS HEMOTERAPICOS LTDA</t>
  </si>
  <si>
    <t>89.476.170/0001-50</t>
  </si>
  <si>
    <t>SOCIEDADE HOSPITALAR E MATERNIDADE SANTO AUGUSTO LTDA</t>
  </si>
  <si>
    <t>89.640.536/0001-85</t>
  </si>
  <si>
    <t>HOSPITAL UNIVERSITARIO URCAMP</t>
  </si>
  <si>
    <t>89.646.509/0001-10</t>
  </si>
  <si>
    <t>SOCIEDADE HOSPITALAR SAO JOSE</t>
  </si>
  <si>
    <t>89.659.254/0001-20</t>
  </si>
  <si>
    <t>LIGA ASSISTENCIA SOCIAL HOSPITAL NOSSA SENHORA GLORIA</t>
  </si>
  <si>
    <t>89.667.893/0001-37</t>
  </si>
  <si>
    <t>FUNDACAO HOSPITALAR DE ROLANTE</t>
  </si>
  <si>
    <t>89.753.917/0001-70</t>
  </si>
  <si>
    <t>HOSPITAL COMUNITARIO SARANDI</t>
  </si>
  <si>
    <t>89.781.173/0001-06</t>
  </si>
  <si>
    <t>ASSOCIACAO BENEFICENTE OURO BRANCO</t>
  </si>
  <si>
    <t>89.847.370/0001-72</t>
  </si>
  <si>
    <t>90.140.468/0001-74</t>
  </si>
  <si>
    <t>HOSPITAL DE CARIDADE DE MATA</t>
  </si>
  <si>
    <t>90.154.204/0001-70</t>
  </si>
  <si>
    <t>HOSPITAL SANTO ANTONIO LIMITADA</t>
  </si>
  <si>
    <t>90.164.377/0001-79</t>
  </si>
  <si>
    <t>ASSOCIACAO HOSPITALAR BENEFICENTE AJURICABA</t>
  </si>
  <si>
    <t>90.167.107/0001-11</t>
  </si>
  <si>
    <t>ASSOCIACAO HOSPITALAR DE CARIDADE DE CAMPO NOVO</t>
  </si>
  <si>
    <t>90.352.691/0001-85</t>
  </si>
  <si>
    <t>SOCIEDADE AMIGOS DO MUNICIPIO DE GUAIBA</t>
  </si>
  <si>
    <t>90.468.471/0001-11</t>
  </si>
  <si>
    <t>TRAUMOCLINICA TRAUMATOLOGIA E ORTOPEDIA LTDA</t>
  </si>
  <si>
    <t>90.604.414/0001-12</t>
  </si>
  <si>
    <t>SOCIEDADE BENEFICENTE SAO LUIZ DE MOSTARDAS</t>
  </si>
  <si>
    <t>90.899.444/0001-01</t>
  </si>
  <si>
    <t>SOCIEDADE HOSPITALAR DE CAICARA</t>
  </si>
  <si>
    <t>90.933.482/0001-25</t>
  </si>
  <si>
    <t>ACID DO TRABALHO E URGENC TRAUMATOLOGICAS REUMATO LTDA</t>
  </si>
  <si>
    <t>90.936.774/0001-11</t>
  </si>
  <si>
    <t>FUNDACAO HOSPITALAR DR OSWALDO DIESEL</t>
  </si>
  <si>
    <t>90.938.713/0001-93</t>
  </si>
  <si>
    <t>ASSOCIACAO BENEFICENTE SAO JOAO DA RESERVA</t>
  </si>
  <si>
    <t>91.024.562/0001-20</t>
  </si>
  <si>
    <t>91.090.936/0001-06</t>
  </si>
  <si>
    <t>FUNDACAO ASSISTENCIAL E BENEFICENTE DE GUAIBA</t>
  </si>
  <si>
    <t>91.100.537/0001-89</t>
  </si>
  <si>
    <t>LABORATORIO DE ANALISES CLINICAS FLEMING LTDA</t>
  </si>
  <si>
    <t>91.154.898/0001-08</t>
  </si>
  <si>
    <t>SOCIEDADE HOSPITAL SAO GABRIEL ARCANJO</t>
  </si>
  <si>
    <t>91.271.767/0001-00</t>
  </si>
  <si>
    <t>HOSPITAL SAO ROQUE</t>
  </si>
  <si>
    <t>91.335.828/0001-56</t>
  </si>
  <si>
    <t>SOCIEDADE BENEFICENTE SAO JOSE</t>
  </si>
  <si>
    <t>91.365.718/0001-37</t>
  </si>
  <si>
    <t>ASSOCIACAO HOSPITALAR HM REGIONAL - EM RECUPERACAO JUDICIAL</t>
  </si>
  <si>
    <t>91.495.994/0001-10</t>
  </si>
  <si>
    <t>HOSPITAL BENEFICENCIA ALTO JACUI</t>
  </si>
  <si>
    <t>91.616.805/0001-10</t>
  </si>
  <si>
    <t>HOSPITAL SAO JOAO BATISTA</t>
  </si>
  <si>
    <t>91.682.377/0001-23</t>
  </si>
  <si>
    <t>FUNDACAO HOSPITALAR MAURICIO CARDOSO</t>
  </si>
  <si>
    <t>91.884.957/0001-01</t>
  </si>
  <si>
    <t>ASSOCIACAO BENEFICENTE SAO VICENTE DE PAULO</t>
  </si>
  <si>
    <t>91.945.204/0001-50</t>
  </si>
  <si>
    <t>ASSOCIACAO DO HOSPITAL DE CARIDADE DE PALMEIRA DAS MISS</t>
  </si>
  <si>
    <t>91.996.074/0001-85</t>
  </si>
  <si>
    <t>ASSOCIACAO DE DESENVOLVIMENTO COMUNITARIO DE HUMAITA</t>
  </si>
  <si>
    <t>92.021.062/0001-06</t>
  </si>
  <si>
    <t>ASSOCIACAO HOSPITALAR BENEFICENTE SAO VICENTE DE PAULO</t>
  </si>
  <si>
    <t>92.025.303/0001-87</t>
  </si>
  <si>
    <t>ASPIAZU VELASCO &amp; CIA LTDA</t>
  </si>
  <si>
    <t>92.183.615/0001-19</t>
  </si>
  <si>
    <t>SANTA CASA DE MISERICORDIA DE PEDRO OSORIO</t>
  </si>
  <si>
    <t>92.192.277/0001-81</t>
  </si>
  <si>
    <t>ORTOTRAUMA-CLINICA DE ORTOPEDIA E TRAUMATOLOGIA LTDA</t>
  </si>
  <si>
    <t>92.202.498/0001-93</t>
  </si>
  <si>
    <t>HOSPITAL ESPIRITA DE PELOTAS</t>
  </si>
  <si>
    <t>92.204.627/0001-82</t>
  </si>
  <si>
    <t>CASA DE SAUDE SANTA TERESA LTDA</t>
  </si>
  <si>
    <t>92.219.070/0001-53</t>
  </si>
  <si>
    <t>92.219.559/0001-25</t>
  </si>
  <si>
    <t>92.404.789/0001-64</t>
  </si>
  <si>
    <t>SOCIEDADE BENEFICENTE DO HOSPITAL DE CARIDADE</t>
  </si>
  <si>
    <t>92.620.921/0001-75</t>
  </si>
  <si>
    <t>ASSOCIACAO DE ASSISTENCIA SOCIAL</t>
  </si>
  <si>
    <t>92.687.961/0001-34</t>
  </si>
  <si>
    <t>PRONTO SOCORRO FLORESTA LTDA</t>
  </si>
  <si>
    <t>92.693.134/0001-53</t>
  </si>
  <si>
    <t>HOSPITAL FEMINA SA</t>
  </si>
  <si>
    <t>92.695.022/0001-31</t>
  </si>
  <si>
    <t>SANATORIO SAO JOSE LTDA</t>
  </si>
  <si>
    <t>92.697.291/0001-37</t>
  </si>
  <si>
    <t>HOSPITAL ESPIRITA DE PORTO ALEGRE</t>
  </si>
  <si>
    <t>92.713.825/0001-71</t>
  </si>
  <si>
    <t>SANATORIO BELEM INSOLVENTE</t>
  </si>
  <si>
    <t>92.740.539/0001-03</t>
  </si>
  <si>
    <t>ASSOCIACAO PORTUGUESA DE BENEFICENCIA INSOLVENTE</t>
  </si>
  <si>
    <t>92.743.558/0001-85</t>
  </si>
  <si>
    <t>HOSPITAL MAIA FILHO LTDA - FALIDO</t>
  </si>
  <si>
    <t>92.746.072/0001-09</t>
  </si>
  <si>
    <t>HOSPITAL PETROPOLIS LTDA - MASSA FALIDA</t>
  </si>
  <si>
    <t>92.781.046/0001-03</t>
  </si>
  <si>
    <t>SERVICO DE TRANSFUSAO DE SANGUE REUNIDOS SA</t>
  </si>
  <si>
    <t>92.815.000/0001-68</t>
  </si>
  <si>
    <t>92.820.604/0001-00</t>
  </si>
  <si>
    <t>HOSPITAL VILA NOVA LTDA</t>
  </si>
  <si>
    <t>92.831.163/0001-34</t>
  </si>
  <si>
    <t>ASSOCIACAO DOS FUNCIONARIOS MUNICIPAIS DE PORTO ALEGRE</t>
  </si>
  <si>
    <t>92.831.163/0002-15</t>
  </si>
  <si>
    <t>92.898.550/0001-98</t>
  </si>
  <si>
    <t>FUNDACAO UNIVERSITARIA DE CARDIOLOGIA EM RECUPERACAO JUDICIAL</t>
  </si>
  <si>
    <t>92.904.044/0001-64</t>
  </si>
  <si>
    <t>CENTRO MEDICO E PRONTO SOCORRO ENTRE IJUIS LTDA</t>
  </si>
  <si>
    <t>92.943.901/0001-35</t>
  </si>
  <si>
    <t>FUNDACAO UNIVERSITARIA DE ENDOCRINOLOGIA E FERTILIDADE</t>
  </si>
  <si>
    <t>93.316.594/0001-25</t>
  </si>
  <si>
    <t>PREVENCOR ECO COLOR DOPPLER LTDA</t>
  </si>
  <si>
    <t>93.664.464/0001-83</t>
  </si>
  <si>
    <t>CENTRO CLINICO TRES FIGUEIRAS LTDA</t>
  </si>
  <si>
    <t>93.850.238/0002-78</t>
  </si>
  <si>
    <t>CLINICA MEDISINOS ESTEIO LTDA</t>
  </si>
  <si>
    <t>93.850.238/0003-59</t>
  </si>
  <si>
    <t>94.449.907/0001-86</t>
  </si>
  <si>
    <t>ASSOCIACAO HOSPITALAR CHIAPETTA</t>
  </si>
  <si>
    <t>94.757.986/0001-92</t>
  </si>
  <si>
    <t>FUNDACAO HOSPITAL DE CARIDADE DE QUARAI</t>
  </si>
  <si>
    <t>94.795.804/0001-78</t>
  </si>
  <si>
    <t>HOSPITAL DE CARIDADE SAO FRANCISCO</t>
  </si>
  <si>
    <t>94.862.265/0001-42</t>
  </si>
  <si>
    <t>94.869.302/0001-44</t>
  </si>
  <si>
    <t>CLINICA ESPECIALIZADA DE ACIDENTES DO TRABALHO LTDA FALIDA</t>
  </si>
  <si>
    <t>94.925.799/0001-70</t>
  </si>
  <si>
    <t>ONOFRIO E CIA LTDA</t>
  </si>
  <si>
    <t>94.935.996/0001-70</t>
  </si>
  <si>
    <t>MARIANE B ROHENKOHL</t>
  </si>
  <si>
    <t>94.964.392/0001-52</t>
  </si>
  <si>
    <t>HOSPITAL CLINICANP LTDA.</t>
  </si>
  <si>
    <t>95.112.066/0001-80</t>
  </si>
  <si>
    <t>IRMANDADE DE CARIDADE DO SENHOR BOM JESUS DOS PASSOS</t>
  </si>
  <si>
    <t>95.122.230/0001-30</t>
  </si>
  <si>
    <t>SEABRA &amp; SEABRA CONSULTORIA E ASSISTENCIA A SAUDE SOCIEDADE SIMPLES LTDA</t>
  </si>
  <si>
    <t>95.196.044/0001-45</t>
  </si>
  <si>
    <t>SOCIEDADE BENEFICENTE ROQUE GONZALES</t>
  </si>
  <si>
    <t>95.281.929/0001-42</t>
  </si>
  <si>
    <t>HOSPITAL DE CARIDADE NOSSA SENHORA AUXILIADORA</t>
  </si>
  <si>
    <t>95.324.265/0001-51</t>
  </si>
  <si>
    <t>FUNDACAO HOSPITALAR DE IBIACA</t>
  </si>
  <si>
    <t>95.356.473/0001-32</t>
  </si>
  <si>
    <t>HOSPITAL SANTA BARBARA BENEFICIENTE</t>
  </si>
  <si>
    <t>95.610.887/0001-46</t>
  </si>
  <si>
    <t>COMPLEXO HOSPITALAR ASTROGILDO DE AZEVEDO</t>
  </si>
  <si>
    <t>95.615.381/0001-20</t>
  </si>
  <si>
    <t>PRONTO SOCORRO DE FRATURAS E ACIDENTES LTDA</t>
  </si>
  <si>
    <t>95.641.007/0001-07</t>
  </si>
  <si>
    <t>95.790.390/0001-57</t>
  </si>
  <si>
    <t>HOSPITAL DE ORTOPEDIA E TRAUMATOLOGIA LTDA</t>
  </si>
  <si>
    <t>95.818.894/0001-38</t>
  </si>
  <si>
    <t>SOCIEDADE HOSPITALAR DOM BOSCO LTDA</t>
  </si>
  <si>
    <t>95.991.113/0001-02</t>
  </si>
  <si>
    <t>FUNDACAO HOSPITALAR DE CURITIBANOS</t>
  </si>
  <si>
    <t>96.014.600/0001-88</t>
  </si>
  <si>
    <t>IRMANDADE DA SANTA CASA DE MISERICORDIA DE SANTA VITORIA DO PALMAR</t>
  </si>
  <si>
    <t>96.036.272/0001-10</t>
  </si>
  <si>
    <t>CASA DE SAUDE SANT ANA DO LIVRAMENTO SA</t>
  </si>
  <si>
    <t>96.039.581/0001-44</t>
  </si>
  <si>
    <t>96.210.471/0001-01</t>
  </si>
  <si>
    <t>ASSOCIACAO HOSPITAL DE CARIDADE DE SANTO ANGELO</t>
  </si>
  <si>
    <t>96.291.380/0001-30</t>
  </si>
  <si>
    <t>LAAAP ASSISTENCIA MEDICA S/C LTDA</t>
  </si>
  <si>
    <t>96.294.442/0001-67</t>
  </si>
  <si>
    <t>MONFORT ASSISTENCIA MEDICA S S LTDA</t>
  </si>
  <si>
    <t>96.488.424/0001-16</t>
  </si>
  <si>
    <t>ALOISIO E ALOISIO SERVICOS MEDICOS LTDA</t>
  </si>
  <si>
    <t>96.489.422/0001-41</t>
  </si>
  <si>
    <t>UNEP - SERVICOS MEDICOS LTDA</t>
  </si>
  <si>
    <t>96.496.153/0001-40</t>
  </si>
  <si>
    <t>PRO-NOG SERVICOS MEDICOS LTDA</t>
  </si>
  <si>
    <t>96.593.322/0001-60</t>
  </si>
  <si>
    <t>IRMANDADE DA SANTA CASA DE CARIDADE DE SAO GABRIEL</t>
  </si>
  <si>
    <t>96.653.894/0001-98</t>
  </si>
  <si>
    <t>HOSPITAL DAS NACOES LTDA</t>
  </si>
  <si>
    <t>96.681.069/0001-05</t>
  </si>
  <si>
    <t>ASSOCIACAO DO HOSPITAL E MATERNIDADE SAO FRANCISCO</t>
  </si>
  <si>
    <t>96.704.655/0001-10</t>
  </si>
  <si>
    <t>HOSPITAL NOSSA SENHORA SANTANA LTDA</t>
  </si>
  <si>
    <t>96.706.718/0001-77</t>
  </si>
  <si>
    <t>VITALMED - SERVICOS DE EMERGENCIA MEDICA LTDA</t>
  </si>
  <si>
    <t>96.752.860/0001-50</t>
  </si>
  <si>
    <t>CASA DE SAUDE SAO LEOPOLDO LTDA</t>
  </si>
  <si>
    <t>96.756.713/0001-59</t>
  </si>
  <si>
    <t>CIOT CLINICA ORTOPEDICA E TRAUMATOLOGICA LTDA</t>
  </si>
  <si>
    <t>96.778.279/0001-08</t>
  </si>
  <si>
    <t>PRO-SANO ASSISTENCIA MEDICA LTDA</t>
  </si>
  <si>
    <t>96.821.400/0001-37</t>
  </si>
  <si>
    <t>CENTRO MEDICO EXTREMO SUL LTDA</t>
  </si>
  <si>
    <t>96.825.005/0001-22</t>
  </si>
  <si>
    <t>INTERMESP CLINICA MEDICA LTDA</t>
  </si>
  <si>
    <t>96.915.657/0001-58</t>
  </si>
  <si>
    <t>SOCIEDADE CIVIL HOSPITAL SARMENTO LEITE</t>
  </si>
  <si>
    <t>97.002.836/0001-67</t>
  </si>
  <si>
    <t>CENTRO CLINICO PATER LTDA - MASSA FALIDA</t>
  </si>
  <si>
    <t>97.011.688/0001-47</t>
  </si>
  <si>
    <t>97.083.331/0001-74</t>
  </si>
  <si>
    <t>HOSPITAL DE CARIDADE NOSSA SENHORA DO ROSARIO</t>
  </si>
  <si>
    <t>97.279.350/0001-70</t>
  </si>
  <si>
    <t>HOSPITAL SAPIRANGA - SOCIEDADE BENEFICENTE</t>
  </si>
  <si>
    <t>97.369.391/0001-58</t>
  </si>
  <si>
    <t>CENTRO MEDICO SALUTAR</t>
  </si>
  <si>
    <t>97.397.848/0001-38</t>
  </si>
  <si>
    <t>HOSPITAL PROHOPE LTDA EM RECUPERACAO JUDICIAL EM RECUPERACAO JUDICIAL</t>
  </si>
  <si>
    <t>97.441.307/0001-60</t>
  </si>
  <si>
    <t>ASPIAZU FILHAS &amp; CIA LTDA</t>
  </si>
  <si>
    <t>97.443.857/0001-18</t>
  </si>
  <si>
    <t>HOSPITAL DR. HOMERO LCO MENEZES LTDA</t>
  </si>
  <si>
    <t>97.448.708/0001-41</t>
  </si>
  <si>
    <t>ASSOCIACAO CULTURAL RECREATIVA E BENEFICIENTE S MARCOS</t>
  </si>
  <si>
    <t>97.503.676/0001-30</t>
  </si>
  <si>
    <t>HOSPITAL DE CARIDADE FREI CLEMENTE</t>
  </si>
  <si>
    <t>97.515.340/0001-97</t>
  </si>
  <si>
    <t>GILMAR BRAGA</t>
  </si>
  <si>
    <t>97.515.480/0001-65</t>
  </si>
  <si>
    <t>PRO-OFTALMO MICRO CIRURGIA OCULAR LTDA.</t>
  </si>
  <si>
    <t>97.758.668/0001-34</t>
  </si>
  <si>
    <t>SOCIEDADE HOSPITALAR DE CARIDADE DE TAQUARA</t>
  </si>
  <si>
    <t>98.104.193/0001-25</t>
  </si>
  <si>
    <t>SOCIEDADE CULTURAL SAO GREGORIO</t>
  </si>
  <si>
    <t>98.110.000/0001-49</t>
  </si>
  <si>
    <t>ASSOCIACAO HOSPITAL DE CARIDADE TRES PASSOS</t>
  </si>
  <si>
    <t>98.314.099/0001-09</t>
  </si>
  <si>
    <t>HOSPITAL DE CARIDADE BRASILINA TERRA</t>
  </si>
  <si>
    <t>98.416.225/0001-28</t>
  </si>
  <si>
    <t>SANTA CASA DE CARIDADE DE URUGUAIANA</t>
  </si>
  <si>
    <t>98.591.910/0001-90</t>
  </si>
  <si>
    <t>HOSPITAL SAO SEBASTIAO MARTIR</t>
  </si>
  <si>
    <t>98.673.882/0001-50</t>
  </si>
  <si>
    <t>HOSPITAL BENEFICIENTE NOSSA SENHORA DA SAUDE</t>
  </si>
  <si>
    <t>VISÃO SIMPLIFICADO - CRÉDITO FINANCEIRO</t>
  </si>
  <si>
    <t>VISÃO SIMPLIFICADO - MODALIDADE 1</t>
  </si>
  <si>
    <t>VL_TOTAL_COMP_CIRUGICO</t>
  </si>
  <si>
    <t>VL_TOTAL_OCI</t>
  </si>
  <si>
    <t>VALOR_TOTAL_MES_COMP+OCI</t>
  </si>
  <si>
    <t>VALOR_TOTAL_MES_COMP+OCI2</t>
  </si>
  <si>
    <t>MUNICIPIO</t>
  </si>
  <si>
    <t>VL_ACRESCIMO_BRASIL</t>
  </si>
  <si>
    <t>AGRUPAMENTO</t>
  </si>
  <si>
    <t>VALOR DO PROCEDIMENTO2</t>
  </si>
  <si>
    <t>VALOR_TOTAL_ANUAL_COMP+OCI</t>
  </si>
  <si>
    <t xml:space="preserve">MODALIDADE 1 - correção da aba VISÃO_GERAL_M1 - acrescimo de linhas na tabela. 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</si>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</sst>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############"/>
    <numFmt numFmtId="165" formatCode="_-[$R$-416]\ * #,##0.00_-;\-[$R$-416]\ * #,##0.00_-;_-[$R$-416]\ * &quot;-&quot;??_-;_-@_-"/>
    <numFmt numFmtId="166" formatCode="\R\$###0.00;\-\R\$###0.00"/>
    <numFmt numFmtId="167" formatCode="00\.000\.000\/0000\-00"/>
    <numFmt numFmtId="168" formatCode="0000000"/>
    <numFmt numFmtId="169" formatCode="0000000000000000000"/>
    <numFmt numFmtId="170" formatCode="&quot;R$&quot;\ #,##0.00"/>
    <numFmt numFmtId="171" formatCode="0000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000000"/>
      <name val="Tahoma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sz val="11"/>
      <color rgb="FFFF000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i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D641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0" fillId="0" borderId="0"/>
    <xf numFmtId="43" fontId="1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justify" vertical="justify"/>
    </xf>
    <xf numFmtId="0" fontId="2" fillId="2" borderId="0" xfId="0" applyFont="1" applyFill="1" applyAlignment="1">
      <alignment horizontal="justify" vertical="justify"/>
    </xf>
    <xf numFmtId="0" fontId="2" fillId="2" borderId="0" xfId="1" applyNumberFormat="1" applyFont="1" applyFill="1" applyAlignment="1">
      <alignment horizontal="justify" vertical="justify"/>
    </xf>
    <xf numFmtId="0" fontId="2" fillId="3" borderId="0" xfId="0" applyFont="1" applyFill="1" applyAlignment="1">
      <alignment horizontal="justify" vertical="justify"/>
    </xf>
    <xf numFmtId="0" fontId="2" fillId="4" borderId="0" xfId="0" applyFont="1" applyFill="1" applyAlignment="1">
      <alignment horizontal="justify" vertical="justify"/>
    </xf>
    <xf numFmtId="0" fontId="2" fillId="4" borderId="0" xfId="1" applyNumberFormat="1" applyFont="1" applyFill="1" applyAlignment="1">
      <alignment horizontal="justify" vertic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5" borderId="1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7" borderId="3" xfId="0" applyFont="1" applyFill="1" applyBorder="1"/>
    <xf numFmtId="4" fontId="7" fillId="7" borderId="3" xfId="0" applyNumberFormat="1" applyFont="1" applyFill="1" applyBorder="1"/>
    <xf numFmtId="0" fontId="7" fillId="7" borderId="4" xfId="0" applyFont="1" applyFill="1" applyBorder="1"/>
    <xf numFmtId="0" fontId="7" fillId="8" borderId="3" xfId="0" applyFont="1" applyFill="1" applyBorder="1" applyAlignment="1">
      <alignment wrapText="1"/>
    </xf>
    <xf numFmtId="0" fontId="7" fillId="8" borderId="3" xfId="0" applyFont="1" applyFill="1" applyBorder="1"/>
    <xf numFmtId="4" fontId="7" fillId="8" borderId="3" xfId="0" applyNumberFormat="1" applyFont="1" applyFill="1" applyBorder="1"/>
    <xf numFmtId="0" fontId="7" fillId="8" borderId="4" xfId="0" applyFont="1" applyFill="1" applyBorder="1"/>
    <xf numFmtId="0" fontId="7" fillId="6" borderId="3" xfId="0" quotePrefix="1" applyFont="1" applyFill="1" applyBorder="1" applyAlignment="1">
      <alignment wrapText="1"/>
    </xf>
    <xf numFmtId="165" fontId="0" fillId="9" borderId="0" xfId="0" applyNumberFormat="1" applyFill="1" applyAlignment="1">
      <alignment horizontal="justify" vertical="justify"/>
    </xf>
    <xf numFmtId="165" fontId="0" fillId="0" borderId="0" xfId="0" applyNumberFormat="1"/>
    <xf numFmtId="0" fontId="8" fillId="0" borderId="0" xfId="0" applyFont="1"/>
    <xf numFmtId="0" fontId="9" fillId="0" borderId="0" xfId="0" applyFont="1"/>
    <xf numFmtId="0" fontId="7" fillId="10" borderId="3" xfId="0" applyFont="1" applyFill="1" applyBorder="1" applyAlignment="1">
      <alignment wrapText="1"/>
    </xf>
    <xf numFmtId="4" fontId="7" fillId="10" borderId="3" xfId="0" applyNumberFormat="1" applyFont="1" applyFill="1" applyBorder="1"/>
    <xf numFmtId="0" fontId="7" fillId="10" borderId="4" xfId="0" applyFont="1" applyFill="1" applyBorder="1"/>
    <xf numFmtId="0" fontId="0" fillId="10" borderId="0" xfId="0" applyFill="1"/>
    <xf numFmtId="0" fontId="7" fillId="11" borderId="3" xfId="0" applyFont="1" applyFill="1" applyBorder="1" applyAlignment="1">
      <alignment wrapText="1"/>
    </xf>
    <xf numFmtId="4" fontId="7" fillId="11" borderId="3" xfId="0" applyNumberFormat="1" applyFont="1" applyFill="1" applyBorder="1"/>
    <xf numFmtId="0" fontId="7" fillId="11" borderId="4" xfId="0" applyFont="1" applyFill="1" applyBorder="1"/>
    <xf numFmtId="0" fontId="0" fillId="11" borderId="0" xfId="0" applyFill="1"/>
    <xf numFmtId="0" fontId="2" fillId="12" borderId="0" xfId="0" applyFont="1" applyFill="1"/>
    <xf numFmtId="0" fontId="11" fillId="13" borderId="0" xfId="0" applyFont="1" applyFill="1" applyAlignment="1">
      <alignment horizontal="center"/>
    </xf>
    <xf numFmtId="0" fontId="12" fillId="15" borderId="6" xfId="0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65" fontId="2" fillId="12" borderId="0" xfId="0" applyNumberFormat="1" applyFont="1" applyFill="1"/>
    <xf numFmtId="0" fontId="11" fillId="13" borderId="0" xfId="0" applyFont="1" applyFill="1" applyProtection="1">
      <protection locked="0"/>
    </xf>
    <xf numFmtId="0" fontId="2" fillId="4" borderId="0" xfId="0" applyFont="1" applyFill="1" applyAlignment="1" applyProtection="1">
      <alignment horizontal="justify" vertical="justify"/>
      <protection locked="0"/>
    </xf>
    <xf numFmtId="0" fontId="2" fillId="4" borderId="0" xfId="0" applyFont="1" applyFill="1" applyProtection="1">
      <protection locked="0"/>
    </xf>
    <xf numFmtId="0" fontId="0" fillId="0" borderId="0" xfId="0" applyProtection="1">
      <protection locked="0"/>
    </xf>
    <xf numFmtId="1" fontId="0" fillId="0" borderId="0" xfId="0" applyNumberFormat="1"/>
    <xf numFmtId="14" fontId="12" fillId="15" borderId="6" xfId="0" applyNumberFormat="1" applyFont="1" applyFill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14" fontId="11" fillId="13" borderId="0" xfId="0" applyNumberFormat="1" applyFont="1" applyFill="1" applyAlignment="1">
      <alignment horizontal="center"/>
    </xf>
    <xf numFmtId="0" fontId="19" fillId="17" borderId="0" xfId="0" applyFont="1" applyFill="1"/>
    <xf numFmtId="0" fontId="20" fillId="17" borderId="8" xfId="0" applyFont="1" applyFill="1" applyBorder="1"/>
    <xf numFmtId="0" fontId="21" fillId="17" borderId="8" xfId="0" applyFont="1" applyFill="1" applyBorder="1"/>
    <xf numFmtId="0" fontId="21" fillId="17" borderId="0" xfId="0" applyFont="1" applyFill="1"/>
    <xf numFmtId="0" fontId="22" fillId="17" borderId="0" xfId="0" applyFont="1" applyFill="1"/>
    <xf numFmtId="0" fontId="23" fillId="17" borderId="0" xfId="0" applyFont="1" applyFill="1"/>
    <xf numFmtId="0" fontId="23" fillId="17" borderId="0" xfId="0" applyFont="1" applyFill="1" applyAlignment="1">
      <alignment horizontal="right"/>
    </xf>
    <xf numFmtId="0" fontId="23" fillId="17" borderId="0" xfId="0" applyFont="1" applyFill="1" applyAlignment="1">
      <alignment horizontal="left"/>
    </xf>
    <xf numFmtId="0" fontId="25" fillId="17" borderId="9" xfId="0" applyFont="1" applyFill="1" applyBorder="1"/>
    <xf numFmtId="0" fontId="0" fillId="17" borderId="0" xfId="0" applyFill="1" applyAlignment="1">
      <alignment vertical="center"/>
    </xf>
    <xf numFmtId="0" fontId="28" fillId="3" borderId="9" xfId="0" applyFont="1" applyFill="1" applyBorder="1" applyAlignment="1">
      <alignment horizontal="center" vertical="center" wrapText="1"/>
    </xf>
    <xf numFmtId="0" fontId="28" fillId="18" borderId="10" xfId="0" applyFont="1" applyFill="1" applyBorder="1" applyAlignment="1">
      <alignment horizontal="center" vertical="center" wrapText="1"/>
    </xf>
    <xf numFmtId="0" fontId="28" fillId="17" borderId="0" xfId="0" applyFont="1" applyFill="1" applyAlignment="1">
      <alignment horizontal="right"/>
    </xf>
    <xf numFmtId="0" fontId="28" fillId="17" borderId="0" xfId="0" applyFont="1" applyFill="1" applyAlignment="1">
      <alignment horizontal="left"/>
    </xf>
    <xf numFmtId="0" fontId="10" fillId="17" borderId="0" xfId="0" applyFont="1" applyFill="1"/>
    <xf numFmtId="0" fontId="29" fillId="17" borderId="0" xfId="0" quotePrefix="1" applyFont="1" applyFill="1"/>
    <xf numFmtId="0" fontId="26" fillId="20" borderId="9" xfId="0" applyFont="1" applyFill="1" applyBorder="1" applyAlignment="1">
      <alignment horizontal="center" vertical="center" wrapText="1"/>
    </xf>
    <xf numFmtId="0" fontId="28" fillId="19" borderId="9" xfId="0" applyFont="1" applyFill="1" applyBorder="1" applyAlignment="1">
      <alignment horizontal="center" vertical="center" wrapText="1"/>
    </xf>
    <xf numFmtId="0" fontId="28" fillId="21" borderId="9" xfId="0" applyFont="1" applyFill="1" applyBorder="1" applyAlignment="1">
      <alignment horizontal="center" vertical="center" wrapText="1"/>
    </xf>
    <xf numFmtId="0" fontId="28" fillId="22" borderId="9" xfId="0" applyFont="1" applyFill="1" applyBorder="1" applyAlignment="1">
      <alignment horizontal="center" vertical="center" wrapText="1"/>
    </xf>
    <xf numFmtId="0" fontId="28" fillId="17" borderId="9" xfId="0" applyFont="1" applyFill="1" applyBorder="1" applyAlignment="1">
      <alignment horizontal="center" vertical="center" wrapText="1"/>
    </xf>
    <xf numFmtId="0" fontId="27" fillId="17" borderId="9" xfId="0" applyFont="1" applyFill="1" applyBorder="1" applyAlignment="1">
      <alignment horizontal="center" vertical="center"/>
    </xf>
    <xf numFmtId="0" fontId="27" fillId="17" borderId="9" xfId="0" applyFont="1" applyFill="1" applyBorder="1" applyAlignment="1">
      <alignment horizontal="center" vertical="center" wrapText="1"/>
    </xf>
    <xf numFmtId="0" fontId="28" fillId="17" borderId="0" xfId="0" applyFont="1" applyFill="1" applyAlignment="1">
      <alignment horizontal="center" vertical="center" wrapText="1"/>
    </xf>
    <xf numFmtId="0" fontId="27" fillId="17" borderId="0" xfId="0" applyFont="1" applyFill="1" applyAlignment="1">
      <alignment horizontal="justify" vertical="center" wrapText="1"/>
    </xf>
    <xf numFmtId="0" fontId="27" fillId="17" borderId="0" xfId="0" applyFont="1" applyFill="1" applyAlignment="1">
      <alignment horizontal="justify" vertical="center"/>
    </xf>
    <xf numFmtId="0" fontId="28" fillId="2" borderId="9" xfId="0" applyFont="1" applyFill="1" applyBorder="1" applyAlignment="1">
      <alignment horizontal="center" vertical="center" wrapText="1"/>
    </xf>
    <xf numFmtId="0" fontId="0" fillId="17" borderId="0" xfId="0" applyFill="1"/>
    <xf numFmtId="0" fontId="0" fillId="0" borderId="0" xfId="0"/>
    <xf numFmtId="164" fontId="0" fillId="0" borderId="0" xfId="0" applyNumberFormat="1"/>
    <xf numFmtId="0" fontId="2" fillId="0" borderId="0" xfId="0" applyFont="1" applyAlignment="1">
      <alignment vertical="center"/>
    </xf>
    <xf numFmtId="0" fontId="0" fillId="16" borderId="0" xfId="0" applyFill="1"/>
    <xf numFmtId="164" fontId="0" fillId="16" borderId="0" xfId="0" applyNumberFormat="1" applyFill="1"/>
    <xf numFmtId="44" fontId="0" fillId="0" borderId="0" xfId="1" applyFont="1"/>
    <xf numFmtId="166" fontId="2" fillId="12" borderId="0" xfId="0" applyNumberFormat="1" applyFont="1" applyFill="1"/>
    <xf numFmtId="169" fontId="2" fillId="0" borderId="0" xfId="0" applyNumberFormat="1" applyFont="1" applyProtection="1">
      <protection locked="0"/>
    </xf>
    <xf numFmtId="167" fontId="0" fillId="0" borderId="0" xfId="0" applyNumberFormat="1"/>
    <xf numFmtId="168" fontId="0" fillId="0" borderId="0" xfId="0" applyNumberFormat="1"/>
    <xf numFmtId="169" fontId="11" fillId="13" borderId="0" xfId="0" applyNumberFormat="1" applyFont="1" applyFill="1" applyAlignment="1" applyProtection="1">
      <alignment horizontal="center"/>
      <protection locked="0"/>
    </xf>
    <xf numFmtId="167" fontId="11" fillId="13" borderId="0" xfId="0" applyNumberFormat="1" applyFont="1" applyFill="1" applyAlignment="1">
      <alignment horizontal="center"/>
    </xf>
    <xf numFmtId="168" fontId="11" fillId="13" borderId="0" xfId="0" applyNumberFormat="1" applyFont="1" applyFill="1" applyAlignment="1">
      <alignment horizontal="center"/>
    </xf>
    <xf numFmtId="44" fontId="11" fillId="13" borderId="0" xfId="1" applyFont="1" applyFill="1"/>
    <xf numFmtId="169" fontId="2" fillId="4" borderId="0" xfId="0" applyNumberFormat="1" applyFont="1" applyFill="1" applyAlignment="1" applyProtection="1">
      <alignment horizontal="justify" vertical="justify"/>
      <protection locked="0"/>
    </xf>
    <xf numFmtId="167" fontId="2" fillId="4" borderId="0" xfId="0" applyNumberFormat="1" applyFont="1" applyFill="1" applyAlignment="1">
      <alignment horizontal="justify" vertical="justify"/>
    </xf>
    <xf numFmtId="168" fontId="2" fillId="4" borderId="0" xfId="0" applyNumberFormat="1" applyFont="1" applyFill="1" applyAlignment="1">
      <alignment horizontal="justify" vertical="justify"/>
    </xf>
    <xf numFmtId="44" fontId="2" fillId="4" borderId="0" xfId="1" applyFont="1" applyFill="1" applyAlignment="1">
      <alignment horizontal="justify" vertical="justify"/>
    </xf>
    <xf numFmtId="44" fontId="2" fillId="3" borderId="0" xfId="1" applyFont="1" applyFill="1" applyAlignment="1">
      <alignment horizontal="justify" vertical="justify"/>
    </xf>
    <xf numFmtId="169" fontId="0" fillId="0" borderId="0" xfId="0" applyNumberFormat="1"/>
    <xf numFmtId="44" fontId="2" fillId="0" borderId="0" xfId="1" applyFont="1"/>
    <xf numFmtId="44" fontId="2" fillId="0" borderId="0" xfId="0" applyNumberFormat="1" applyFont="1"/>
    <xf numFmtId="44" fontId="0" fillId="0" borderId="0" xfId="0" applyNumberFormat="1"/>
    <xf numFmtId="44" fontId="1" fillId="0" borderId="0" xfId="1" applyFont="1"/>
    <xf numFmtId="44" fontId="30" fillId="0" borderId="0" xfId="1"/>
    <xf numFmtId="44" fontId="18" fillId="0" borderId="0" xfId="1" applyFont="1"/>
    <xf numFmtId="44" fontId="18" fillId="0" borderId="0" xfId="0" applyNumberFormat="1" applyFont="1"/>
    <xf numFmtId="166" fontId="0" fillId="0" borderId="0" xfId="0" applyNumberFormat="1"/>
    <xf numFmtId="166" fontId="0" fillId="16" borderId="0" xfId="0" applyNumberFormat="1" applyFill="1"/>
    <xf numFmtId="170" fontId="0" fillId="16" borderId="0" xfId="0" applyNumberFormat="1" applyFill="1"/>
    <xf numFmtId="170" fontId="0" fillId="0" borderId="0" xfId="0" applyNumberFormat="1"/>
    <xf numFmtId="169" fontId="12" fillId="15" borderId="6" xfId="0" applyNumberFormat="1" applyFont="1" applyFill="1" applyBorder="1" applyAlignment="1">
      <alignment horizontal="center" vertical="center" wrapText="1"/>
    </xf>
    <xf numFmtId="169" fontId="12" fillId="16" borderId="6" xfId="0" applyNumberFormat="1" applyFont="1" applyFill="1" applyBorder="1" applyAlignment="1">
      <alignment horizontal="center" vertical="center" wrapText="1"/>
    </xf>
    <xf numFmtId="169" fontId="12" fillId="0" borderId="6" xfId="0" applyNumberFormat="1" applyFont="1" applyBorder="1" applyAlignment="1">
      <alignment horizontal="center" vertical="center" wrapText="1"/>
    </xf>
    <xf numFmtId="0" fontId="0" fillId="0" borderId="0" xfId="0"/>
    <xf numFmtId="169" fontId="0" fillId="0" borderId="0" xfId="0" applyNumberFormat="1"/>
    <xf numFmtId="0" fontId="0" fillId="0" borderId="0" xfId="0"/>
    <xf numFmtId="0" fontId="0" fillId="0" borderId="0" xfId="0"/>
    <xf numFmtId="164" fontId="0" fillId="0" borderId="0" xfId="0" applyNumberFormat="1"/>
    <xf numFmtId="169" fontId="0" fillId="0" borderId="0" xfId="0" applyNumberFormat="1"/>
    <xf numFmtId="0" fontId="0" fillId="0" borderId="0" xfId="0" applyNumberFormat="1"/>
    <xf numFmtId="169" fontId="2" fillId="0" borderId="0" xfId="0" applyNumberFormat="1" applyFont="1" applyAlignment="1">
      <alignment vertical="center"/>
    </xf>
    <xf numFmtId="169" fontId="0" fillId="16" borderId="0" xfId="0" applyNumberFormat="1" applyFill="1"/>
    <xf numFmtId="168" fontId="2" fillId="0" borderId="0" xfId="0" applyNumberFormat="1" applyFont="1" applyAlignment="1">
      <alignment vertical="center"/>
    </xf>
    <xf numFmtId="168" fontId="0" fillId="16" borderId="0" xfId="0" applyNumberFormat="1" applyFill="1"/>
    <xf numFmtId="0" fontId="0" fillId="0" borderId="0" xfId="0"/>
    <xf numFmtId="169" fontId="0" fillId="0" borderId="0" xfId="0" applyNumberFormat="1"/>
    <xf numFmtId="171" fontId="0" fillId="0" borderId="0" xfId="0" applyNumberFormat="1"/>
    <xf numFmtId="170" fontId="0" fillId="0" borderId="0" xfId="1" applyNumberFormat="1" applyFont="1"/>
    <xf numFmtId="171" fontId="2" fillId="0" borderId="0" xfId="0" applyNumberFormat="1" applyFont="1" applyAlignment="1">
      <alignment vertical="center"/>
    </xf>
    <xf numFmtId="171" fontId="0" fillId="16" borderId="0" xfId="0" applyNumberFormat="1" applyFill="1"/>
    <xf numFmtId="0" fontId="0" fillId="0" borderId="0" xfId="0"/>
    <xf numFmtId="0" fontId="0" fillId="16" borderId="0" xfId="0" applyFill="1"/>
    <xf numFmtId="167" fontId="12" fillId="15" borderId="6" xfId="0" applyNumberFormat="1" applyFont="1" applyFill="1" applyBorder="1" applyAlignment="1">
      <alignment horizontal="center" vertical="center" wrapText="1"/>
    </xf>
    <xf numFmtId="167" fontId="12" fillId="16" borderId="6" xfId="0" applyNumberFormat="1" applyFont="1" applyFill="1" applyBorder="1" applyAlignment="1">
      <alignment horizontal="center" vertical="center" wrapText="1"/>
    </xf>
    <xf numFmtId="167" fontId="12" fillId="0" borderId="6" xfId="0" applyNumberFormat="1" applyFont="1" applyBorder="1" applyAlignment="1">
      <alignment horizontal="center" vertical="center" wrapText="1"/>
    </xf>
    <xf numFmtId="0" fontId="0" fillId="0" borderId="0" xfId="0"/>
    <xf numFmtId="169" fontId="0" fillId="0" borderId="0" xfId="0" applyNumberFormat="1"/>
    <xf numFmtId="1" fontId="30" fillId="0" borderId="0" xfId="2" applyNumberFormat="1" applyFont="1"/>
    <xf numFmtId="1" fontId="30" fillId="0" borderId="0" xfId="1" applyNumberFormat="1"/>
    <xf numFmtId="1" fontId="2" fillId="0" borderId="0" xfId="0" applyNumberFormat="1" applyFont="1" applyAlignment="1">
      <alignment vertical="center"/>
    </xf>
    <xf numFmtId="1" fontId="0" fillId="16" borderId="0" xfId="0" applyNumberFormat="1" applyFill="1"/>
    <xf numFmtId="0" fontId="0" fillId="17" borderId="9" xfId="0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24" fillId="17" borderId="0" xfId="0" applyFont="1" applyFill="1" applyAlignment="1">
      <alignment horizontal="left"/>
    </xf>
    <xf numFmtId="0" fontId="0" fillId="17" borderId="0" xfId="0" applyFill="1"/>
    <xf numFmtId="0" fontId="27" fillId="17" borderId="9" xfId="0" applyFont="1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25" fillId="16" borderId="0" xfId="0" applyFont="1" applyFill="1" applyAlignment="1">
      <alignment horizontal="center" vertical="center"/>
    </xf>
    <xf numFmtId="0" fontId="0" fillId="16" borderId="0" xfId="0" applyFill="1"/>
    <xf numFmtId="164" fontId="0" fillId="16" borderId="0" xfId="0" applyNumberFormat="1" applyFill="1"/>
    <xf numFmtId="166" fontId="0" fillId="16" borderId="0" xfId="0" applyNumberFormat="1" applyFill="1"/>
    <xf numFmtId="49" fontId="12" fillId="14" borderId="5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0" fontId="0" fillId="0" borderId="5" xfId="0" applyBorder="1"/>
  </cellXfs>
  <cellStyles count="3">
    <cellStyle name="Moeda" xfId="1" builtinId="4"/>
    <cellStyle name="Normal" xfId="0" builtinId="0"/>
    <cellStyle name="Vírgula" xfId="2" builtinId="3"/>
  </cellStyles>
  <dxfs count="80"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5"/>
        </patternFill>
      </fill>
    </dxf>
    <dxf>
      <font>
        <b/>
      </font>
      <fill>
        <patternFill>
          <bgColor rgb="FFFF9966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5"/>
        </patternFill>
      </fill>
    </dxf>
    <dxf>
      <font>
        <b/>
        <color rgb="FFFF0000"/>
      </font>
    </dxf>
    <dxf>
      <font>
        <b/>
      </font>
      <fill>
        <patternFill>
          <bgColor rgb="FFFF9966"/>
        </patternFill>
      </fill>
    </dxf>
    <dxf>
      <fill>
        <patternFill>
          <bgColor theme="5"/>
        </patternFill>
      </fill>
    </dxf>
    <dxf>
      <numFmt numFmtId="1" formatCode="0"/>
    </dxf>
    <dxf>
      <fill>
        <patternFill patternType="solid">
          <fgColor indexed="64"/>
          <bgColor theme="0"/>
        </patternFill>
      </fill>
    </dxf>
    <dxf>
      <numFmt numFmtId="171" formatCode="0000000000"/>
    </dxf>
    <dxf>
      <numFmt numFmtId="168" formatCode="0000000"/>
    </dxf>
    <dxf>
      <numFmt numFmtId="169" formatCode="000000000000000000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4" formatCode="##############"/>
      <alignment horizontal="general" vertical="center"/>
    </dxf>
    <dxf>
      <numFmt numFmtId="1" formatCode="0"/>
    </dxf>
    <dxf>
      <numFmt numFmtId="164" formatCode="##############"/>
    </dxf>
    <dxf>
      <numFmt numFmtId="171" formatCode="0000000000"/>
    </dxf>
    <dxf>
      <numFmt numFmtId="171" formatCode="0000000000"/>
    </dxf>
    <dxf>
      <numFmt numFmtId="168" formatCode="0000000"/>
    </dxf>
    <dxf>
      <numFmt numFmtId="169" formatCode="0000000000000000000"/>
    </dxf>
    <dxf>
      <numFmt numFmtId="170" formatCode="&quot;R$&quot;\ #,##0.00"/>
    </dxf>
    <dxf>
      <numFmt numFmtId="170" formatCode="&quot;R$&quot;\ #,##0.00"/>
    </dxf>
    <dxf>
      <numFmt numFmtId="170" formatCode="&quot;R$&quot;\ #,##0.00"/>
    </dxf>
    <dxf>
      <numFmt numFmtId="170" formatCode="&quot;R$&quot;\ #,##0.00"/>
    </dxf>
    <dxf>
      <numFmt numFmtId="167" formatCode="00\.000\.000\/0000\-00"/>
    </dxf>
    <dxf>
      <numFmt numFmtId="169" formatCode="0000000000000000000"/>
    </dxf>
    <dxf>
      <numFmt numFmtId="165" formatCode="_-[$R$-416]\ * #,##0.00_-;\-[$R$-416]\ * #,##0.00_-;_-[$R$-416]\ 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68" formatCode="0000000"/>
    </dxf>
    <dxf>
      <numFmt numFmtId="167" formatCode="00\.000\.000\/0000\-00"/>
    </dxf>
    <dxf>
      <numFmt numFmtId="0" formatCode="General"/>
    </dxf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9" formatCode="0000000000000000000"/>
      <fill>
        <patternFill patternType="solid">
          <fgColor indexed="64"/>
          <bgColor theme="7" tint="0.59999389629810485"/>
        </patternFill>
      </fill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justify" vertical="justify"/>
    </dxf>
    <dxf>
      <numFmt numFmtId="1" formatCode="0"/>
    </dxf>
    <dxf>
      <fill>
        <patternFill patternType="solid">
          <fgColor indexed="64"/>
          <bgColor theme="0"/>
        </patternFill>
      </fill>
    </dxf>
    <dxf>
      <numFmt numFmtId="168" formatCode="0000000"/>
    </dxf>
    <dxf>
      <numFmt numFmtId="169" formatCode="000000000000000000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4" formatCode="##############"/>
      <alignment horizontal="general" vertical="center"/>
    </dxf>
    <dxf>
      <numFmt numFmtId="1" formatCode="0"/>
    </dxf>
    <dxf>
      <numFmt numFmtId="164" formatCode="##############"/>
    </dxf>
    <dxf>
      <numFmt numFmtId="171" formatCode="0000000000"/>
    </dxf>
    <dxf>
      <numFmt numFmtId="171" formatCode="0000000000"/>
    </dxf>
    <dxf>
      <numFmt numFmtId="168" formatCode="0000000"/>
    </dxf>
    <dxf>
      <numFmt numFmtId="0" formatCode="General"/>
    </dxf>
    <dxf>
      <numFmt numFmtId="169" formatCode="0000000000000000000"/>
    </dxf>
    <dxf>
      <numFmt numFmtId="167" formatCode="00\.000\.000\/0000\-00"/>
    </dxf>
    <dxf>
      <numFmt numFmtId="167" formatCode="00\.000\.000\/0000\-00"/>
    </dxf>
    <dxf>
      <numFmt numFmtId="169" formatCode="0000000000000000000"/>
    </dxf>
    <dxf>
      <numFmt numFmtId="165" formatCode="_-[$R$-416]\ * #,##0.00_-;\-[$R$-416]\ * #,##0.00_-;_-[$R$-416]\ * &quot;-&quot;??_-;_-@_-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</dxf>
    <dxf>
      <alignment horizontal="right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168" formatCode="0000000"/>
    </dxf>
    <dxf>
      <numFmt numFmtId="167" formatCode="00\.000\.000\/0000\-00"/>
    </dxf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69" formatCode="0000000000000000000"/>
      <fill>
        <patternFill patternType="solid">
          <fgColor indexed="64"/>
          <bgColor theme="7" tint="0.59999389629810485"/>
        </patternFill>
      </fill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justify" vertical="justify"/>
    </dxf>
    <dxf>
      <font>
        <b/>
      </font>
      <numFmt numFmtId="165" formatCode="_-[$R$-416]\ * #,##0.00_-;\-[$R$-416]\ * #,##0.00_-;_-[$R$-416]\ * &quot;-&quot;??_-;_-@_-"/>
      <fill>
        <patternFill patternType="solid">
          <fgColor indexed="64"/>
          <bgColor theme="4" tint="0.39997558519241921"/>
        </patternFill>
      </fill>
    </dxf>
    <dxf>
      <numFmt numFmtId="1" formatCode="0"/>
    </dxf>
    <dxf>
      <numFmt numFmtId="166" formatCode="\R\$###0.00;\-\R\$#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1076325</xdr:colOff>
      <xdr:row>0</xdr:row>
      <xdr:rowOff>84856</xdr:rowOff>
    </xdr:from>
    <xdr:to>
      <xdr:col>7</xdr:col>
      <xdr:colOff>3352800</xdr:colOff>
      <xdr:row>0</xdr:row>
      <xdr:rowOff>731043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0850" y="84856"/>
          <a:ext cx="2276475" cy="6461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114300</xdr:rowOff>
    </xdr:from>
    <xdr:to>
      <xdr:col>1</xdr:col>
      <xdr:colOff>677396</xdr:colOff>
      <xdr:row>0</xdr:row>
      <xdr:rowOff>760487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4300"/>
          <a:ext cx="2276475" cy="6461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1</xdr:col>
      <xdr:colOff>338818</xdr:colOff>
      <xdr:row>0</xdr:row>
      <xdr:rowOff>770012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3825"/>
          <a:ext cx="2276475" cy="6461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152400</xdr:rowOff>
    </xdr:from>
    <xdr:to>
      <xdr:col>1</xdr:col>
      <xdr:colOff>1009650</xdr:colOff>
      <xdr:row>0</xdr:row>
      <xdr:rowOff>798587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2276475" cy="6461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1</xdr:col>
      <xdr:colOff>314325</xdr:colOff>
      <xdr:row>0</xdr:row>
      <xdr:rowOff>770012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23825"/>
          <a:ext cx="2276475" cy="6461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</xdr:col>
      <xdr:colOff>692944</xdr:colOff>
      <xdr:row>0</xdr:row>
      <xdr:rowOff>770012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23825"/>
          <a:ext cx="2276475" cy="6461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95250</xdr:rowOff>
    </xdr:from>
    <xdr:to>
      <xdr:col>1</xdr:col>
      <xdr:colOff>904875</xdr:colOff>
      <xdr:row>0</xdr:row>
      <xdr:rowOff>741437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5250"/>
          <a:ext cx="2276475" cy="6461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1:M500" totalsRowShown="0" headerRowDxfId="79">
  <autoFilter ref="A1:M500"/>
  <sortState ref="A2:M143">
    <sortCondition ref="A1:A143"/>
  </sortState>
  <tableColumns count="13">
    <tableColumn id="1" name="Proposta de Referência" dataDxfId="78"/>
    <tableColumn id="2" name="Status da Proposta"/>
    <tableColumn id="3" name="CNES"/>
    <tableColumn id="4" name="Entidade"/>
    <tableColumn id="5" name="CNPJ"/>
    <tableColumn id="6" name="UF"/>
    <tableColumn id="7" name="Município"/>
    <tableColumn id="8" name="Dt. Cadastro"/>
    <tableColumn id="9" name="Dt. Atualização"/>
    <tableColumn id="10" name="Dívida Aprox." dataCellStyle="Moeda"/>
    <tableColumn id="11" name="VL_SALDO_DEVEDOR" dataCellStyle="Moeda"/>
    <tableColumn id="12" name="VL_TRIBUTO_FEDERAL_ESTIMADO" dataCellStyle="Moeda"/>
    <tableColumn id="13" name="CANCELAR" dataDxfId="77">
      <calculatedColumnFormula>IFERROR(IF(VLOOKUP(Tabela1[[#This Row],[Proposta de Referência]],'CCPP-CANCELAR'!B$2:G$1048576,2,FALSE)&lt;&gt;"","CANCELAR_PROPOSTA",""),"")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A2:X1748" totalsRowShown="0" headerRowDxfId="76">
  <autoFilter ref="A2:X1748"/>
  <tableColumns count="24">
    <tableColumn id="1" name="Status da Proposta - DEEQAE" dataDxfId="75">
      <calculatedColumnFormula>IFERROR((Tabela4[[#This Row],[Status da Proposta]]),"")</calculatedColumnFormula>
    </tableColumn>
    <tableColumn id="2" name="Proposta de Referência" dataDxfId="74">
      <calculatedColumnFormula>IFERROR((CREDITO_FINANCEIRO!A3),"")</calculatedColumnFormula>
    </tableColumn>
    <tableColumn id="3" name="Status da Proposta" dataDxfId="73">
      <calculatedColumnFormula>IFERROR((VLOOKUP(B3,CREDITO_FINANCEIRO!A:B,2,FALSE)),"")</calculatedColumnFormula>
    </tableColumn>
    <tableColumn id="5" name="CNPJ" dataDxfId="72">
      <calculatedColumnFormula>IFERROR((VLOOKUP(B3,CREDITO_FINANCEIRO!A:E,5,FALSE)),"")</calculatedColumnFormula>
    </tableColumn>
    <tableColumn id="25" name="CNES" dataDxfId="71">
      <calculatedColumnFormula>IFERROR((VLOOKUP(B3,CREDITO_FINANCEIRO!A:C,3,FALSE)),"")</calculatedColumnFormula>
    </tableColumn>
    <tableColumn id="6" name="Entidade" dataDxfId="70">
      <calculatedColumnFormula>IFERROR((VLOOKUP(B3,CREDITO_FINANCEIRO!A:G,4,FALSE)),"")</calculatedColumnFormula>
    </tableColumn>
    <tableColumn id="7" name="UF">
      <calculatedColumnFormula>VLOOKUP(B3,CREDITO_FINANCEIRO!A:G,6,FALSE)</calculatedColumnFormula>
    </tableColumn>
    <tableColumn id="8" name="Município">
      <calculatedColumnFormula>VLOOKUP(B3,CREDITO_FINANCEIRO!A:G,7,FALSE)</calculatedColumnFormula>
    </tableColumn>
    <tableColumn id="9" name="Dívida Aprox." dataDxfId="69" dataCellStyle="Moeda">
      <calculatedColumnFormula>VLOOKUP(B3,CREDITO_FINANCEIRO!A:K,10,FALSE)</calculatedColumnFormula>
    </tableColumn>
    <tableColumn id="10" name="VL_SALDO_DEVEDOR" dataDxfId="68" dataCellStyle="Moeda">
      <calculatedColumnFormula>VLOOKUP(B3,CREDITO_FINANCEIRO!A:K,11,FALSE)</calculatedColumnFormula>
    </tableColumn>
    <tableColumn id="11" name="VL_TRIBUTO_FEDERAL ESTIMADO" dataDxfId="67" dataCellStyle="Moeda">
      <calculatedColumnFormula>VLOOKUP(B3,CREDITO_FINANCEIRO!A:L,12,FALSE)</calculatedColumnFormula>
    </tableColumn>
    <tableColumn id="12" name="TRAZER O VALOR MAIOR ENTRE SALDO DEVEDOR E TRIBUTO FEDERAL" dataDxfId="66" dataCellStyle="Moeda">
      <calculatedColumnFormula>MAX(I3:K3)</calculatedColumnFormula>
    </tableColumn>
    <tableColumn id="13" name="POSSUI VALOR PARA O CREDITO " dataDxfId="65">
      <calculatedColumnFormula>IF(((L3)=0),"NÃO, POSSUI VALOR","SIM, POSSUI VALOR")</calculatedColumnFormula>
    </tableColumn>
    <tableColumn id="14" name="VL_OFERTA_OCI MÊS" dataDxfId="64" dataCellStyle="Moeda">
      <calculatedColumnFormula>VLOOKUP(Tabela4[[#This Row],[Proposta de Referência]],SIMP_CF!A:K,9,FALSE)</calculatedColumnFormula>
    </tableColumn>
    <tableColumn id="15" name="VL_OFERTA_COMP_CIRUR MÊS" dataDxfId="63" dataCellStyle="Moeda">
      <calculatedColumnFormula>VLOOKUP(Tabela4[[#This Row],[Proposta de Referência]],SIMP_CF!A:K,8,FALSE)</calculatedColumnFormula>
    </tableColumn>
    <tableColumn id="16" name="VALOR SOMADO DAS OFERTAS MÊS" dataDxfId="62">
      <calculatedColumnFormula>O3+N3</calculatedColumnFormula>
    </tableColumn>
    <tableColumn id="17" name="VALOR SOMADO DAS OFERTAS POR ANO" dataDxfId="61">
      <calculatedColumnFormula>P3*12</calculatedColumnFormula>
    </tableColumn>
    <tableColumn id="18" name="1ª análise - verificar se a matriz de oferta está acima de 100mil - art.7º;" dataDxfId="60">
      <calculatedColumnFormula>IF(P3&gt;=100000,"SIM, POSSUI VALOR ACIMA DE R$100.000,00","NÃO, POSSUI VALOR NECESSÁRIO")</calculatedColumnFormula>
    </tableColumn>
    <tableColumn id="19" name="QUAL FAIXA DA DIVIDA" dataDxfId="59">
      <calculatedColumnFormula>IF(L3&gt;10000000,"Faixa I - 30%",IF(L3&gt;=5000000,"Faixa II - 40%","Faixa III - 50%"))</calculatedColumnFormula>
    </tableColumn>
    <tableColumn id="20" name="VL_FAIXA DA DIVIDA CONFORME TRIBUTO FEDERAL ESTIMADO" dataDxfId="58">
      <calculatedColumnFormula>IF(L3&gt;10000000,L3*0.3,IF(L3&gt;=5000000,L3*0.4,L3*0.5))</calculatedColumnFormula>
    </tableColumn>
    <tableColumn id="21" name="DIFERENÇA ENTRE A DIVIDA ESTIMADA X VALOR OFERTA" dataDxfId="57" dataCellStyle="Moeda">
      <calculatedColumnFormula>T3-P3</calculatedColumnFormula>
    </tableColumn>
    <tableColumn id="22" name="2ª análise - verificar se o valor da dívida estimada está dentro dos critérios do art. 8°">
      <calculatedColumnFormula>IF(OR(U3&gt;=T3,U3&lt;0,T3=0),"NÃO, ATENDEU O CRITÉRIO","SIM, ATENDEU O CRITÉRIO")</calculatedColumnFormula>
    </tableColumn>
    <tableColumn id="23" name="CNPJ CURTO">
      <calculatedColumnFormula>LEFT(D3,8)</calculatedColumnFormula>
    </tableColumn>
    <tableColumn id="24" name="DIVIDA HOSPITAL POR CNPJ" dataDxfId="56">
      <calculatedColumnFormula>IFERROR(VLOOKUP(W3,HOSPITAIS_COM_DIVIDAS!A:E,5,FALSE),"")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13" name="Tabela4614" displayName="Tabela4614" ref="A2:K2198" totalsRowShown="0">
  <autoFilter ref="A2:K2198"/>
  <tableColumns count="11">
    <tableColumn id="1" name="Proposta de Referência" dataDxfId="55"/>
    <tableColumn id="2" name="Status da Proposta"/>
    <tableColumn id="3" name="CNES"/>
    <tableColumn id="4" name="ENTIDADE"/>
    <tableColumn id="5" name="CNPJ" dataDxfId="54"/>
    <tableColumn id="14" name="UF" dataDxfId="53"/>
    <tableColumn id="10" name="MUNICIPIO"/>
    <tableColumn id="6" name="VL_TOTAL_COMP_CIRUGICO" dataCellStyle="Moeda"/>
    <tableColumn id="7" name="VL_TOTAL_OCI" dataCellStyle="Moeda"/>
    <tableColumn id="8" name="VALOR_TOTAL_MES_COMP+OCI" dataCellStyle="Moeda"/>
    <tableColumn id="11" name="VALOR_TOTAL_ANUAL_COMP+OCI" dataCellStyle="Moed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Tabela46" displayName="Tabela46" ref="A2:P6651" totalsRowShown="0">
  <autoFilter ref="A2:P6651"/>
  <tableColumns count="16">
    <tableColumn id="1" name="Proposta de Referência" dataDxfId="52"/>
    <tableColumn id="2" name="Status da Proposta" dataDxfId="51"/>
    <tableColumn id="3" name="UF"/>
    <tableColumn id="4" name="Município"/>
    <tableColumn id="5" name="CNES" dataDxfId="50"/>
    <tableColumn id="10" name="ENTIDADE"/>
    <tableColumn id="6" name="CO_PROCEDIMENTO_SIGTAP" dataDxfId="49"/>
    <tableColumn id="15" name="NOME DO GRUPO" dataDxfId="48"/>
    <tableColumn id="7" name="NO_GRUPO"/>
    <tableColumn id="8" name="NO_PROCEDIMENTO"/>
    <tableColumn id="11" name="% COMPLEMENTACAO_MAXIMA" dataDxfId="47"/>
    <tableColumn id="12" name="VL_TABELA_SUS" dataCellStyle="Moeda"/>
    <tableColumn id="13" name="VL_TOTAL_COMPLEMENTACAO_MAXIMA" dataCellStyle="Moeda"/>
    <tableColumn id="14" name="VL_ACRESCIMO_BRASIL" dataCellStyle="Moeda"/>
    <tableColumn id="9" name="QT_ATENDIMENTO_MES" dataDxfId="46" dataCellStyle="Vírgula"/>
    <tableColumn id="16" name="VALOR TOTAL MÊS" dataCellStyle="Moed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6" name="Tabela112" displayName="Tabela112" ref="A2:M6113" totalsRowShown="0" headerRowDxfId="45">
  <autoFilter ref="A2:M6113"/>
  <tableColumns count="13">
    <tableColumn id="1" name="Proposta de Referência" dataDxfId="44"/>
    <tableColumn id="2" name="Status da Proposta"/>
    <tableColumn id="3" name="UF"/>
    <tableColumn id="4" name="Município"/>
    <tableColumn id="5" name="CNES" dataDxfId="43"/>
    <tableColumn id="11" name="ENTIDADE"/>
    <tableColumn id="6" name="NU_PROCEDIMENTO"/>
    <tableColumn id="7" name="NOME DO GRUPO"/>
    <tableColumn id="8" name="NOME DO PROCEDIMENTO"/>
    <tableColumn id="9" name="AGRUPAMENTO" dataDxfId="42"/>
    <tableColumn id="14" name="QTD ATENDIMENTO MES" dataDxfId="41" dataCellStyle="Moeda"/>
    <tableColumn id="10" name="VALOR DO PROCEDIMENTO" dataCellStyle="Moeda"/>
    <tableColumn id="16" name="VALOR TOTAL MÊS" dataCellStyle="Moeda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id="7" name="Tabela6" displayName="Tabela6" ref="A1:I1500" totalsRowShown="0">
  <autoFilter ref="A1:I1500"/>
  <tableColumns count="9">
    <tableColumn id="1" name="Proposta de Referência"/>
    <tableColumn id="2" name="Status da Proposta"/>
    <tableColumn id="3" name="CNES"/>
    <tableColumn id="4" name="Entidade"/>
    <tableColumn id="5" name="CNPJ"/>
    <tableColumn id="6" name="UF"/>
    <tableColumn id="7" name="Município"/>
    <tableColumn id="8" name="Dt. Cadastro"/>
    <tableColumn id="9" name="Dt. Atualização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10" name="Tabela410" displayName="Tabela410" ref="A2:P3164" totalsRowShown="0" headerRowDxfId="40">
  <autoFilter ref="A2:P3164"/>
  <tableColumns count="16">
    <tableColumn id="1" name="Status da Proposta - DEEQAE" dataDxfId="39">
      <calculatedColumnFormula>Tabela410[[#This Row],[Status da Proposta]]</calculatedColumnFormula>
    </tableColumn>
    <tableColumn id="2" name="Proposta de Referência" dataDxfId="38">
      <calculatedColumnFormula>MODALIDADE_1!A3</calculatedColumnFormula>
    </tableColumn>
    <tableColumn id="3" name="Status da Proposta" dataDxfId="37">
      <calculatedColumnFormula>VLOOKUP(B3,MODALIDADE_1!A:B,2,FALSE)</calculatedColumnFormula>
    </tableColumn>
    <tableColumn id="4" name="cancelamento CCPP" dataDxfId="36"/>
    <tableColumn id="5" name="CNPJ" dataDxfId="35">
      <calculatedColumnFormula>VLOOKUP(B3,MODALIDADE_1!A:E,5,FALSE)</calculatedColumnFormula>
    </tableColumn>
    <tableColumn id="25" name="CNES" dataDxfId="34">
      <calculatedColumnFormula>VLOOKUP(B3,MODALIDADE_1!A:C,3,FALSE)</calculatedColumnFormula>
    </tableColumn>
    <tableColumn id="6" name="Entidade" dataDxfId="33">
      <calculatedColumnFormula>VLOOKUP(B3,MODALIDADE_1!A:G,4,FALSE)</calculatedColumnFormula>
    </tableColumn>
    <tableColumn id="7" name="UF" dataDxfId="32">
      <calculatedColumnFormula>VLOOKUP(B3,MODALIDADE_1!A:G,6,FALSE)</calculatedColumnFormula>
    </tableColumn>
    <tableColumn id="8" name="Município" dataDxfId="31">
      <calculatedColumnFormula>VLOOKUP(B3,MODALIDADE_1!A:G,7,FALSE)</calculatedColumnFormula>
    </tableColumn>
    <tableColumn id="14" name="VL_OFERTA_OCI MÊS" dataDxfId="30" dataCellStyle="Moeda">
      <calculatedColumnFormula>VLOOKUP(Tabela410[[#This Row],[Proposta de Referência]],SIMP_M1!A:K,9,FALSE)</calculatedColumnFormula>
    </tableColumn>
    <tableColumn id="15" name="VL_OFERTA_COMP_CIRUR MÊS" dataDxfId="29" dataCellStyle="Moeda">
      <calculatedColumnFormula>VLOOKUP(Tabela410[[#This Row],[Proposta de Referência]],SIMP_M1!A:K,8,FALSE)</calculatedColumnFormula>
    </tableColumn>
    <tableColumn id="16" name="VALOR SOMADO DAS OFERTAS MÊS" dataDxfId="28">
      <calculatedColumnFormula>K3+J3</calculatedColumnFormula>
    </tableColumn>
    <tableColumn id="17" name="VALOR SOMADO DAS OFERTAS POR ANO" dataDxfId="27">
      <calculatedColumnFormula>L3*12</calculatedColumnFormula>
    </tableColumn>
    <tableColumn id="18" name="1ª análise - verificar se a matriz de oferta está acima de 100mil - art.7º;">
      <calculatedColumnFormula>IF(L3&gt;100000,"SIM, POSSUI VALOR ACIMA DE R$100.000,00","NÃO, POSSUI VALOR NECESSÁRIO")</calculatedColumnFormula>
    </tableColumn>
    <tableColumn id="23" name="CNPJ CURTO">
      <calculatedColumnFormula>LEFT(E3,8)</calculatedColumnFormula>
    </tableColumn>
    <tableColumn id="24" name="DIVIDA HOSPITAL POR CNPJ" dataDxfId="26">
      <calculatedColumnFormula>IFERROR(VLOOKUP(O3,HOSPITAIS_COM_DIVIDAS!A:E,5,FALSE),"")</calculatedColumnFormula>
    </tableColumn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id="11" name="Tabela4611" displayName="Tabela4611" ref="A2:P6253" totalsRowShown="0">
  <autoFilter ref="A2:P6253"/>
  <tableColumns count="16">
    <tableColumn id="1" name="Proposta de Referência" dataDxfId="19"/>
    <tableColumn id="2" name="Status da Proposta"/>
    <tableColumn id="3" name="UF"/>
    <tableColumn id="4" name="Município"/>
    <tableColumn id="5" name="CNES" dataDxfId="18"/>
    <tableColumn id="10" name="ENTIDADE"/>
    <tableColumn id="6" name="CO_PROCEDIMENTO_SIGTAP" dataDxfId="17"/>
    <tableColumn id="15" name="NOME DO GRUPO" dataDxfId="16"/>
    <tableColumn id="7" name="NO_GRUPO"/>
    <tableColumn id="8" name="NO_PROCEDIMENTO"/>
    <tableColumn id="11" name="% COMPLEMENTACAO_MAXIMA" dataDxfId="15"/>
    <tableColumn id="12" name="VL_TABELA_SUS" dataCellStyle="Moeda"/>
    <tableColumn id="13" name="VL_TOTAL_COMPLEMENTACAO_MAXIMA" dataCellStyle="Moeda"/>
    <tableColumn id="14" name="VL_ACRESCIMO_BRASIL" dataCellStyle="Moeda"/>
    <tableColumn id="9" name="QT_ATENDIMENTO_MES" dataDxfId="14" dataCellStyle="Moeda"/>
    <tableColumn id="16" name="VALOR TOTAL MÊS" dataCellStyle="Moed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4" name="Tabela461415" displayName="Tabela461415" ref="A2:K6145" totalsRowShown="0">
  <autoFilter ref="A2:K6145"/>
  <tableColumns count="11">
    <tableColumn id="1" name="Proposta de Referência" dataDxfId="25"/>
    <tableColumn id="2" name="Status da Proposta"/>
    <tableColumn id="3" name="CNES"/>
    <tableColumn id="4" name="ENTIDADE"/>
    <tableColumn id="5" name="CNPJ" dataDxfId="24"/>
    <tableColumn id="10" name="UF"/>
    <tableColumn id="6" name="MUNICIPIO"/>
    <tableColumn id="7" name="VL_TOTAL_COMP_CIRUGICO" dataDxfId="23"/>
    <tableColumn id="8" name="VL_TOTAL_OCI" dataDxfId="22"/>
    <tableColumn id="11" name="VALOR_TOTAL_MES_COMP+OCI" dataDxfId="21"/>
    <tableColumn id="12" name="VALOR_TOTAL_ANUAL_COMP+OCI" dataDxfId="2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2" name="Tabela11213" displayName="Tabela11213" ref="A2:M5750" totalsRowShown="0" headerRowDxfId="13">
  <autoFilter ref="A2:M5750"/>
  <tableColumns count="13">
    <tableColumn id="1" name="Proposta de Referência" dataDxfId="12"/>
    <tableColumn id="2" name="Status da Proposta"/>
    <tableColumn id="3" name="UF"/>
    <tableColumn id="4" name="Município"/>
    <tableColumn id="5" name="CNES" dataDxfId="11"/>
    <tableColumn id="11" name="ENTIDADE"/>
    <tableColumn id="6" name="NU_PROCEDIMENTO" dataDxfId="10"/>
    <tableColumn id="7" name="NOME DO GRUPO"/>
    <tableColumn id="8" name="NOME DO PROCEDIMENTO"/>
    <tableColumn id="12" name="AGRUPAMENTO" dataDxfId="9"/>
    <tableColumn id="14" name="QTD ATENDIMENTO MES" dataDxfId="8"/>
    <tableColumn id="10" name="VALOR DO PROCEDIMENTO2" dataCellStyle="Moeda"/>
    <tableColumn id="16" name="VALOR TOTAL MÊS" dataCellStyle="Moeda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M500"/>
  <sheetViews>
    <sheetView workbookViewId="0">
      <selection activeCell="D19" sqref="D19"/>
    </sheetView>
  </sheetViews>
  <sheetFormatPr defaultRowHeight="15" x14ac:dyDescent="0.25"/>
  <cols>
    <col min="1" max="1" width="23.7109375" style="86" customWidth="1"/>
    <col min="2" max="2" width="18" style="86" customWidth="1"/>
    <col min="3" max="3" width="8" style="86" bestFit="1" customWidth="1"/>
    <col min="4" max="4" width="97.28515625" style="86" bestFit="1" customWidth="1"/>
    <col min="5" max="5" width="21.7109375" style="86" customWidth="1"/>
    <col min="6" max="6" width="5.42578125" style="86" customWidth="1"/>
    <col min="7" max="7" width="27.5703125" style="86" bestFit="1" customWidth="1"/>
    <col min="8" max="8" width="13.85546875" style="86" customWidth="1"/>
    <col min="9" max="9" width="16.28515625" style="86" customWidth="1"/>
    <col min="10" max="10" width="20.28515625" style="91" bestFit="1" customWidth="1"/>
    <col min="11" max="11" width="21.5703125" style="91" customWidth="1"/>
    <col min="12" max="12" width="35.28515625" style="91" bestFit="1" customWidth="1"/>
    <col min="13" max="13" width="22.7109375" style="35" bestFit="1" customWidth="1"/>
  </cols>
  <sheetData>
    <row r="1" spans="1:13" x14ac:dyDescent="0.25">
      <c r="A1" s="5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91" t="s">
        <v>9</v>
      </c>
      <c r="K1" s="91" t="s">
        <v>10</v>
      </c>
      <c r="L1" s="91" t="s">
        <v>11</v>
      </c>
      <c r="M1" s="92" t="s">
        <v>12</v>
      </c>
    </row>
    <row r="2" spans="1:13" x14ac:dyDescent="0.25">
      <c r="M2" s="49" t="str">
        <f>IFERROR(IF(VLOOKUP(Tabela1[[#This Row],[Proposta de Referência]],'CCPP-CANCELAR'!B$2:G$1048576,2,FALSE)&lt;&gt;"","CANCELAR_PROPOSTA",""),"")</f>
        <v/>
      </c>
    </row>
    <row r="3" spans="1:13" x14ac:dyDescent="0.25">
      <c r="A3"/>
      <c r="B3"/>
      <c r="C3"/>
      <c r="D3"/>
      <c r="E3"/>
      <c r="F3"/>
      <c r="G3"/>
      <c r="H3"/>
      <c r="I3"/>
      <c r="J3"/>
      <c r="K3"/>
      <c r="L3"/>
      <c r="M3" s="49" t="str">
        <f>IFERROR(IF(VLOOKUP(Tabela1[[#This Row],[Proposta de Referência]],'CCPP-CANCELAR'!B$2:G$1048576,2,FALSE)&lt;&gt;"","CANCELAR_PROPOSTA",""),"")</f>
        <v/>
      </c>
    </row>
    <row r="4" spans="1:13" x14ac:dyDescent="0.25">
      <c r="A4"/>
      <c r="B4"/>
      <c r="C4"/>
      <c r="D4"/>
      <c r="E4"/>
      <c r="F4"/>
      <c r="G4"/>
      <c r="H4"/>
      <c r="I4"/>
      <c r="J4"/>
      <c r="K4"/>
      <c r="L4"/>
      <c r="M4" s="49" t="str">
        <f>IFERROR(IF(VLOOKUP(Tabela1[[#This Row],[Proposta de Referência]],'CCPP-CANCELAR'!B$2:G$1048576,2,FALSE)&lt;&gt;"","CANCELAR_PROPOSTA",""),"")</f>
        <v/>
      </c>
    </row>
    <row r="5" spans="1:13" x14ac:dyDescent="0.25">
      <c r="A5"/>
      <c r="B5"/>
      <c r="C5"/>
      <c r="D5"/>
      <c r="E5"/>
      <c r="F5"/>
      <c r="G5"/>
      <c r="H5"/>
      <c r="I5"/>
      <c r="J5"/>
      <c r="K5"/>
      <c r="L5"/>
      <c r="M5" s="49" t="str">
        <f>IFERROR(IF(VLOOKUP(Tabela1[[#This Row],[Proposta de Referência]],'CCPP-CANCELAR'!B$2:G$1048576,2,FALSE)&lt;&gt;"","CANCELAR_PROPOSTA",""),"")</f>
        <v/>
      </c>
    </row>
    <row r="6" spans="1:13" x14ac:dyDescent="0.25">
      <c r="A6"/>
      <c r="B6"/>
      <c r="C6"/>
      <c r="D6"/>
      <c r="E6"/>
      <c r="F6"/>
      <c r="G6"/>
      <c r="H6"/>
      <c r="I6"/>
      <c r="J6"/>
      <c r="K6"/>
      <c r="L6"/>
      <c r="M6" s="49" t="str">
        <f>IFERROR(IF(VLOOKUP(Tabela1[[#This Row],[Proposta de Referência]],'CCPP-CANCELAR'!B$2:G$1048576,2,FALSE)&lt;&gt;"","CANCELAR_PROPOSTA",""),"")</f>
        <v/>
      </c>
    </row>
    <row r="7" spans="1:13" x14ac:dyDescent="0.25">
      <c r="A7"/>
      <c r="B7"/>
      <c r="C7"/>
      <c r="D7"/>
      <c r="E7"/>
      <c r="F7"/>
      <c r="G7"/>
      <c r="H7"/>
      <c r="I7"/>
      <c r="J7"/>
      <c r="K7"/>
      <c r="L7"/>
      <c r="M7" s="49" t="str">
        <f>IFERROR(IF(VLOOKUP(Tabela1[[#This Row],[Proposta de Referência]],'CCPP-CANCELAR'!B$2:G$1048576,2,FALSE)&lt;&gt;"","CANCELAR_PROPOSTA",""),"")</f>
        <v/>
      </c>
    </row>
    <row r="8" spans="1:13" x14ac:dyDescent="0.25">
      <c r="A8"/>
      <c r="B8"/>
      <c r="C8"/>
      <c r="D8"/>
      <c r="E8"/>
      <c r="F8"/>
      <c r="G8"/>
      <c r="H8"/>
      <c r="I8"/>
      <c r="J8"/>
      <c r="K8"/>
      <c r="L8"/>
      <c r="M8" s="49" t="str">
        <f>IFERROR(IF(VLOOKUP(Tabela1[[#This Row],[Proposta de Referência]],'CCPP-CANCELAR'!B$2:G$1048576,2,FALSE)&lt;&gt;"","CANCELAR_PROPOSTA",""),"")</f>
        <v/>
      </c>
    </row>
    <row r="9" spans="1:13" x14ac:dyDescent="0.25">
      <c r="A9"/>
      <c r="B9"/>
      <c r="C9"/>
      <c r="D9"/>
      <c r="E9"/>
      <c r="F9"/>
      <c r="G9"/>
      <c r="H9"/>
      <c r="I9"/>
      <c r="J9"/>
      <c r="K9"/>
      <c r="L9"/>
      <c r="M9" s="49" t="str">
        <f>IFERROR(IF(VLOOKUP(Tabela1[[#This Row],[Proposta de Referência]],'CCPP-CANCELAR'!B$2:G$1048576,2,FALSE)&lt;&gt;"","CANCELAR_PROPOSTA",""),"")</f>
        <v/>
      </c>
    </row>
    <row r="10" spans="1:13" x14ac:dyDescent="0.25">
      <c r="A10"/>
      <c r="B10"/>
      <c r="C10"/>
      <c r="D10"/>
      <c r="E10"/>
      <c r="F10"/>
      <c r="G10"/>
      <c r="H10"/>
      <c r="I10"/>
      <c r="J10"/>
      <c r="K10"/>
      <c r="L10"/>
      <c r="M10" s="49" t="str">
        <f>IFERROR(IF(VLOOKUP(Tabela1[[#This Row],[Proposta de Referência]],'CCPP-CANCELAR'!B$2:G$1048576,2,FALSE)&lt;&gt;"","CANCELAR_PROPOSTA",""),"")</f>
        <v/>
      </c>
    </row>
    <row r="11" spans="1:13" x14ac:dyDescent="0.25">
      <c r="A11"/>
      <c r="B11"/>
      <c r="C11"/>
      <c r="D11"/>
      <c r="E11"/>
      <c r="F11"/>
      <c r="G11"/>
      <c r="H11"/>
      <c r="I11"/>
      <c r="J11"/>
      <c r="K11"/>
      <c r="L11"/>
      <c r="M11" s="49" t="str">
        <f>IFERROR(IF(VLOOKUP(Tabela1[[#This Row],[Proposta de Referência]],'CCPP-CANCELAR'!B$2:G$1048576,2,FALSE)&lt;&gt;"","CANCELAR_PROPOSTA",""),"")</f>
        <v/>
      </c>
    </row>
    <row r="12" spans="1:13" x14ac:dyDescent="0.25">
      <c r="A12"/>
      <c r="B12"/>
      <c r="C12"/>
      <c r="D12"/>
      <c r="E12"/>
      <c r="F12"/>
      <c r="G12"/>
      <c r="H12"/>
      <c r="I12"/>
      <c r="J12"/>
      <c r="K12"/>
      <c r="L12"/>
      <c r="M12" s="49" t="str">
        <f>IFERROR(IF(VLOOKUP(Tabela1[[#This Row],[Proposta de Referência]],'CCPP-CANCELAR'!B$2:G$1048576,2,FALSE)&lt;&gt;"","CANCELAR_PROPOSTA",""),"")</f>
        <v/>
      </c>
    </row>
    <row r="13" spans="1:13" x14ac:dyDescent="0.25">
      <c r="A13"/>
      <c r="B13"/>
      <c r="C13"/>
      <c r="D13"/>
      <c r="E13"/>
      <c r="F13"/>
      <c r="G13"/>
      <c r="H13"/>
      <c r="I13"/>
      <c r="J13"/>
      <c r="K13"/>
      <c r="L13"/>
      <c r="M13" s="49" t="str">
        <f>IFERROR(IF(VLOOKUP(Tabela1[[#This Row],[Proposta de Referência]],'CCPP-CANCELAR'!B$2:G$1048576,2,FALSE)&lt;&gt;"","CANCELAR_PROPOSTA",""),"")</f>
        <v/>
      </c>
    </row>
    <row r="14" spans="1:13" x14ac:dyDescent="0.25">
      <c r="A14"/>
      <c r="B14"/>
      <c r="C14"/>
      <c r="D14"/>
      <c r="E14"/>
      <c r="F14"/>
      <c r="G14"/>
      <c r="H14"/>
      <c r="I14"/>
      <c r="J14"/>
      <c r="K14"/>
      <c r="L14"/>
      <c r="M14" s="49" t="str">
        <f>IFERROR(IF(VLOOKUP(Tabela1[[#This Row],[Proposta de Referência]],'CCPP-CANCELAR'!B$2:G$1048576,2,FALSE)&lt;&gt;"","CANCELAR_PROPOSTA",""),"")</f>
        <v/>
      </c>
    </row>
    <row r="15" spans="1:13" x14ac:dyDescent="0.25">
      <c r="A15"/>
      <c r="B15"/>
      <c r="C15"/>
      <c r="D15"/>
      <c r="E15"/>
      <c r="F15"/>
      <c r="G15"/>
      <c r="H15"/>
      <c r="I15"/>
      <c r="J15"/>
      <c r="K15"/>
      <c r="L15"/>
      <c r="M15" s="49" t="str">
        <f>IFERROR(IF(VLOOKUP(Tabela1[[#This Row],[Proposta de Referência]],'CCPP-CANCELAR'!B$2:G$1048576,2,FALSE)&lt;&gt;"","CANCELAR_PROPOSTA",""),"")</f>
        <v/>
      </c>
    </row>
    <row r="16" spans="1:13" x14ac:dyDescent="0.25">
      <c r="A16"/>
      <c r="B16"/>
      <c r="C16"/>
      <c r="D16"/>
      <c r="E16"/>
      <c r="F16"/>
      <c r="G16"/>
      <c r="H16"/>
      <c r="I16"/>
      <c r="J16"/>
      <c r="K16"/>
      <c r="L16"/>
      <c r="M16" s="49" t="str">
        <f>IFERROR(IF(VLOOKUP(Tabela1[[#This Row],[Proposta de Referência]],'CCPP-CANCELAR'!B$2:G$1048576,2,FALSE)&lt;&gt;"","CANCELAR_PROPOSTA",""),"")</f>
        <v/>
      </c>
    </row>
    <row r="17" spans="1:13" x14ac:dyDescent="0.25">
      <c r="A17"/>
      <c r="B17"/>
      <c r="C17"/>
      <c r="D17"/>
      <c r="E17"/>
      <c r="F17"/>
      <c r="G17"/>
      <c r="H17"/>
      <c r="I17"/>
      <c r="J17"/>
      <c r="K17"/>
      <c r="L17"/>
      <c r="M17" s="49" t="str">
        <f>IFERROR(IF(VLOOKUP(Tabela1[[#This Row],[Proposta de Referência]],'CCPP-CANCELAR'!B$2:G$1048576,2,FALSE)&lt;&gt;"","CANCELAR_PROPOSTA",""),"")</f>
        <v/>
      </c>
    </row>
    <row r="18" spans="1:13" x14ac:dyDescent="0.25">
      <c r="A18"/>
      <c r="B18"/>
      <c r="C18"/>
      <c r="D18"/>
      <c r="E18"/>
      <c r="F18"/>
      <c r="G18"/>
      <c r="H18"/>
      <c r="I18"/>
      <c r="J18"/>
      <c r="K18"/>
      <c r="L18"/>
      <c r="M18" s="49" t="str">
        <f>IFERROR(IF(VLOOKUP(Tabela1[[#This Row],[Proposta de Referência]],'CCPP-CANCELAR'!B$2:G$1048576,2,FALSE)&lt;&gt;"","CANCELAR_PROPOSTA",""),"")</f>
        <v/>
      </c>
    </row>
    <row r="19" spans="1:13" x14ac:dyDescent="0.25">
      <c r="A19"/>
      <c r="B19"/>
      <c r="C19"/>
      <c r="D19"/>
      <c r="E19"/>
      <c r="F19"/>
      <c r="G19"/>
      <c r="H19"/>
      <c r="I19"/>
      <c r="J19"/>
      <c r="K19"/>
      <c r="L19"/>
      <c r="M19" s="49" t="str">
        <f>IFERROR(IF(VLOOKUP(Tabela1[[#This Row],[Proposta de Referência]],'CCPP-CANCELAR'!B$2:G$1048576,2,FALSE)&lt;&gt;"","CANCELAR_PROPOSTA",""),"")</f>
        <v/>
      </c>
    </row>
    <row r="20" spans="1:13" x14ac:dyDescent="0.25">
      <c r="A20"/>
      <c r="B20"/>
      <c r="C20"/>
      <c r="D20"/>
      <c r="E20"/>
      <c r="F20"/>
      <c r="G20"/>
      <c r="H20"/>
      <c r="I20"/>
      <c r="J20"/>
      <c r="K20"/>
      <c r="L20"/>
      <c r="M20" s="49" t="str">
        <f>IFERROR(IF(VLOOKUP(Tabela1[[#This Row],[Proposta de Referência]],'CCPP-CANCELAR'!B$2:G$1048576,2,FALSE)&lt;&gt;"","CANCELAR_PROPOSTA",""),"")</f>
        <v/>
      </c>
    </row>
    <row r="21" spans="1:13" x14ac:dyDescent="0.25">
      <c r="A21"/>
      <c r="B21"/>
      <c r="C21"/>
      <c r="D21"/>
      <c r="E21"/>
      <c r="F21"/>
      <c r="G21"/>
      <c r="H21"/>
      <c r="I21"/>
      <c r="J21"/>
      <c r="K21"/>
      <c r="L21"/>
      <c r="M21" s="49" t="str">
        <f>IFERROR(IF(VLOOKUP(Tabela1[[#This Row],[Proposta de Referência]],'CCPP-CANCELAR'!B$2:G$1048576,2,FALSE)&lt;&gt;"","CANCELAR_PROPOSTA",""),"")</f>
        <v/>
      </c>
    </row>
    <row r="22" spans="1:13" x14ac:dyDescent="0.25">
      <c r="A22"/>
      <c r="B22"/>
      <c r="C22"/>
      <c r="D22"/>
      <c r="E22"/>
      <c r="F22"/>
      <c r="G22"/>
      <c r="H22"/>
      <c r="I22"/>
      <c r="J22"/>
      <c r="K22"/>
      <c r="L22"/>
      <c r="M22" s="49" t="str">
        <f>IFERROR(IF(VLOOKUP(Tabela1[[#This Row],[Proposta de Referência]],'CCPP-CANCELAR'!B$2:G$1048576,2,FALSE)&lt;&gt;"","CANCELAR_PROPOSTA",""),"")</f>
        <v/>
      </c>
    </row>
    <row r="23" spans="1:13" x14ac:dyDescent="0.25">
      <c r="A23"/>
      <c r="B23"/>
      <c r="C23"/>
      <c r="D23"/>
      <c r="E23"/>
      <c r="F23"/>
      <c r="G23"/>
      <c r="H23"/>
      <c r="I23"/>
      <c r="J23"/>
      <c r="K23"/>
      <c r="L23"/>
      <c r="M23" s="49" t="str">
        <f>IFERROR(IF(VLOOKUP(Tabela1[[#This Row],[Proposta de Referência]],'CCPP-CANCELAR'!B$2:G$1048576,2,FALSE)&lt;&gt;"","CANCELAR_PROPOSTA",""),"")</f>
        <v/>
      </c>
    </row>
    <row r="24" spans="1:13" x14ac:dyDescent="0.25">
      <c r="A24"/>
      <c r="B24"/>
      <c r="C24"/>
      <c r="D24"/>
      <c r="E24"/>
      <c r="F24"/>
      <c r="G24"/>
      <c r="H24"/>
      <c r="I24"/>
      <c r="J24"/>
      <c r="K24"/>
      <c r="L24"/>
      <c r="M24" s="49" t="str">
        <f>IFERROR(IF(VLOOKUP(Tabela1[[#This Row],[Proposta de Referência]],'CCPP-CANCELAR'!B$2:G$1048576,2,FALSE)&lt;&gt;"","CANCELAR_PROPOSTA",""),"")</f>
        <v/>
      </c>
    </row>
    <row r="25" spans="1:13" x14ac:dyDescent="0.25">
      <c r="A25"/>
      <c r="B25"/>
      <c r="C25"/>
      <c r="D25"/>
      <c r="E25"/>
      <c r="F25"/>
      <c r="G25"/>
      <c r="H25"/>
      <c r="I25"/>
      <c r="J25"/>
      <c r="K25"/>
      <c r="L25"/>
      <c r="M25" s="49" t="str">
        <f>IFERROR(IF(VLOOKUP(Tabela1[[#This Row],[Proposta de Referência]],'CCPP-CANCELAR'!B$2:G$1048576,2,FALSE)&lt;&gt;"","CANCELAR_PROPOSTA",""),"")</f>
        <v/>
      </c>
    </row>
    <row r="26" spans="1:13" x14ac:dyDescent="0.25">
      <c r="A26"/>
      <c r="B26"/>
      <c r="C26"/>
      <c r="D26"/>
      <c r="E26"/>
      <c r="F26"/>
      <c r="G26"/>
      <c r="H26"/>
      <c r="I26"/>
      <c r="J26"/>
      <c r="K26"/>
      <c r="L26"/>
      <c r="M26" s="49" t="str">
        <f>IFERROR(IF(VLOOKUP(Tabela1[[#This Row],[Proposta de Referência]],'CCPP-CANCELAR'!B$2:G$1048576,2,FALSE)&lt;&gt;"","CANCELAR_PROPOSTA",""),"")</f>
        <v/>
      </c>
    </row>
    <row r="27" spans="1:13" x14ac:dyDescent="0.25">
      <c r="A27"/>
      <c r="B27"/>
      <c r="C27"/>
      <c r="D27"/>
      <c r="E27"/>
      <c r="F27"/>
      <c r="G27"/>
      <c r="H27"/>
      <c r="I27"/>
      <c r="J27"/>
      <c r="K27"/>
      <c r="L27"/>
      <c r="M27" s="49" t="str">
        <f>IFERROR(IF(VLOOKUP(Tabela1[[#This Row],[Proposta de Referência]],'CCPP-CANCELAR'!B$2:G$1048576,2,FALSE)&lt;&gt;"","CANCELAR_PROPOSTA",""),"")</f>
        <v/>
      </c>
    </row>
    <row r="28" spans="1:13" x14ac:dyDescent="0.25">
      <c r="A28"/>
      <c r="B28"/>
      <c r="C28"/>
      <c r="D28"/>
      <c r="E28"/>
      <c r="F28"/>
      <c r="G28"/>
      <c r="H28"/>
      <c r="I28"/>
      <c r="J28"/>
      <c r="K28"/>
      <c r="L28"/>
      <c r="M28" s="49" t="str">
        <f>IFERROR(IF(VLOOKUP(Tabela1[[#This Row],[Proposta de Referência]],'CCPP-CANCELAR'!B$2:G$1048576,2,FALSE)&lt;&gt;"","CANCELAR_PROPOSTA",""),"")</f>
        <v/>
      </c>
    </row>
    <row r="29" spans="1:13" x14ac:dyDescent="0.25">
      <c r="A29"/>
      <c r="B29"/>
      <c r="C29"/>
      <c r="D29"/>
      <c r="E29"/>
      <c r="F29"/>
      <c r="G29"/>
      <c r="H29"/>
      <c r="I29"/>
      <c r="J29"/>
      <c r="K29"/>
      <c r="L29"/>
      <c r="M29" s="49" t="str">
        <f>IFERROR(IF(VLOOKUP(Tabela1[[#This Row],[Proposta de Referência]],'CCPP-CANCELAR'!B$2:G$1048576,2,FALSE)&lt;&gt;"","CANCELAR_PROPOSTA",""),"")</f>
        <v/>
      </c>
    </row>
    <row r="30" spans="1:13" x14ac:dyDescent="0.25">
      <c r="A30"/>
      <c r="B30"/>
      <c r="C30"/>
      <c r="D30"/>
      <c r="E30"/>
      <c r="F30"/>
      <c r="G30"/>
      <c r="H30"/>
      <c r="I30"/>
      <c r="J30"/>
      <c r="K30"/>
      <c r="L30"/>
      <c r="M30" s="49" t="str">
        <f>IFERROR(IF(VLOOKUP(Tabela1[[#This Row],[Proposta de Referência]],'CCPP-CANCELAR'!B$2:G$1048576,2,FALSE)&lt;&gt;"","CANCELAR_PROPOSTA",""),"")</f>
        <v/>
      </c>
    </row>
    <row r="31" spans="1:13" x14ac:dyDescent="0.25">
      <c r="A31"/>
      <c r="B31"/>
      <c r="C31"/>
      <c r="D31"/>
      <c r="E31"/>
      <c r="F31"/>
      <c r="G31"/>
      <c r="H31"/>
      <c r="I31"/>
      <c r="J31"/>
      <c r="K31"/>
      <c r="L31"/>
      <c r="M31" s="49" t="str">
        <f>IFERROR(IF(VLOOKUP(Tabela1[[#This Row],[Proposta de Referência]],'CCPP-CANCELAR'!B$2:G$1048576,2,FALSE)&lt;&gt;"","CANCELAR_PROPOSTA",""),"")</f>
        <v/>
      </c>
    </row>
    <row r="32" spans="1:13" x14ac:dyDescent="0.25">
      <c r="A32"/>
      <c r="B32"/>
      <c r="C32"/>
      <c r="D32"/>
      <c r="E32"/>
      <c r="F32"/>
      <c r="G32"/>
      <c r="H32"/>
      <c r="I32"/>
      <c r="J32"/>
      <c r="K32"/>
      <c r="L32"/>
      <c r="M32" s="49" t="str">
        <f>IFERROR(IF(VLOOKUP(Tabela1[[#This Row],[Proposta de Referência]],'CCPP-CANCELAR'!B$2:G$1048576,2,FALSE)&lt;&gt;"","CANCELAR_PROPOSTA",""),"")</f>
        <v/>
      </c>
    </row>
    <row r="33" spans="1:13" x14ac:dyDescent="0.25">
      <c r="A33"/>
      <c r="B33"/>
      <c r="C33"/>
      <c r="D33"/>
      <c r="E33"/>
      <c r="F33"/>
      <c r="G33"/>
      <c r="H33"/>
      <c r="I33"/>
      <c r="J33"/>
      <c r="K33"/>
      <c r="L33"/>
      <c r="M33" s="49" t="str">
        <f>IFERROR(IF(VLOOKUP(Tabela1[[#This Row],[Proposta de Referência]],'CCPP-CANCELAR'!B$2:G$1048576,2,FALSE)&lt;&gt;"","CANCELAR_PROPOSTA",""),"")</f>
        <v/>
      </c>
    </row>
    <row r="34" spans="1:13" x14ac:dyDescent="0.25">
      <c r="A34"/>
      <c r="B34"/>
      <c r="C34"/>
      <c r="D34"/>
      <c r="E34"/>
      <c r="F34"/>
      <c r="G34"/>
      <c r="H34"/>
      <c r="I34"/>
      <c r="J34"/>
      <c r="K34"/>
      <c r="L34"/>
      <c r="M34" s="49" t="str">
        <f>IFERROR(IF(VLOOKUP(Tabela1[[#This Row],[Proposta de Referência]],'CCPP-CANCELAR'!B$2:G$1048576,2,FALSE)&lt;&gt;"","CANCELAR_PROPOSTA",""),"")</f>
        <v/>
      </c>
    </row>
    <row r="35" spans="1:13" x14ac:dyDescent="0.25">
      <c r="A35"/>
      <c r="B35"/>
      <c r="C35"/>
      <c r="D35"/>
      <c r="E35"/>
      <c r="F35"/>
      <c r="G35"/>
      <c r="H35"/>
      <c r="I35"/>
      <c r="J35"/>
      <c r="K35"/>
      <c r="L35"/>
      <c r="M35" s="49" t="str">
        <f>IFERROR(IF(VLOOKUP(Tabela1[[#This Row],[Proposta de Referência]],'CCPP-CANCELAR'!B$2:G$1048576,2,FALSE)&lt;&gt;"","CANCELAR_PROPOSTA",""),"")</f>
        <v/>
      </c>
    </row>
    <row r="36" spans="1:13" x14ac:dyDescent="0.25">
      <c r="A36"/>
      <c r="B36"/>
      <c r="C36"/>
      <c r="D36"/>
      <c r="E36"/>
      <c r="F36"/>
      <c r="G36"/>
      <c r="H36"/>
      <c r="I36"/>
      <c r="J36"/>
      <c r="K36"/>
      <c r="L36"/>
      <c r="M36" s="49" t="str">
        <f>IFERROR(IF(VLOOKUP(Tabela1[[#This Row],[Proposta de Referência]],'CCPP-CANCELAR'!B$2:G$1048576,2,FALSE)&lt;&gt;"","CANCELAR_PROPOSTA",""),"")</f>
        <v/>
      </c>
    </row>
    <row r="37" spans="1:13" x14ac:dyDescent="0.25">
      <c r="A37"/>
      <c r="B37"/>
      <c r="C37"/>
      <c r="D37"/>
      <c r="E37"/>
      <c r="F37"/>
      <c r="G37"/>
      <c r="H37"/>
      <c r="I37"/>
      <c r="J37"/>
      <c r="K37"/>
      <c r="L37"/>
      <c r="M37" s="49" t="str">
        <f>IFERROR(IF(VLOOKUP(Tabela1[[#This Row],[Proposta de Referência]],'CCPP-CANCELAR'!B$2:G$1048576,2,FALSE)&lt;&gt;"","CANCELAR_PROPOSTA",""),"")</f>
        <v/>
      </c>
    </row>
    <row r="38" spans="1:13" x14ac:dyDescent="0.25">
      <c r="A38"/>
      <c r="B38"/>
      <c r="C38"/>
      <c r="D38"/>
      <c r="E38"/>
      <c r="F38"/>
      <c r="G38"/>
      <c r="H38"/>
      <c r="I38"/>
      <c r="J38"/>
      <c r="K38"/>
      <c r="L38"/>
      <c r="M38" s="49" t="str">
        <f>IFERROR(IF(VLOOKUP(Tabela1[[#This Row],[Proposta de Referência]],'CCPP-CANCELAR'!B$2:G$1048576,2,FALSE)&lt;&gt;"","CANCELAR_PROPOSTA",""),"")</f>
        <v/>
      </c>
    </row>
    <row r="39" spans="1:13" x14ac:dyDescent="0.25">
      <c r="A39"/>
      <c r="B39"/>
      <c r="C39"/>
      <c r="D39"/>
      <c r="E39"/>
      <c r="F39"/>
      <c r="G39"/>
      <c r="H39"/>
      <c r="I39"/>
      <c r="J39"/>
      <c r="K39"/>
      <c r="L39"/>
      <c r="M39" s="49" t="str">
        <f>IFERROR(IF(VLOOKUP(Tabela1[[#This Row],[Proposta de Referência]],'CCPP-CANCELAR'!B$2:G$1048576,2,FALSE)&lt;&gt;"","CANCELAR_PROPOSTA",""),"")</f>
        <v/>
      </c>
    </row>
    <row r="40" spans="1:13" x14ac:dyDescent="0.25">
      <c r="A40"/>
      <c r="B40"/>
      <c r="C40"/>
      <c r="D40"/>
      <c r="E40"/>
      <c r="F40"/>
      <c r="G40"/>
      <c r="H40"/>
      <c r="I40"/>
      <c r="J40"/>
      <c r="K40"/>
      <c r="L40"/>
      <c r="M40" s="49" t="str">
        <f>IFERROR(IF(VLOOKUP(Tabela1[[#This Row],[Proposta de Referência]],'CCPP-CANCELAR'!B$2:G$1048576,2,FALSE)&lt;&gt;"","CANCELAR_PROPOSTA",""),"")</f>
        <v/>
      </c>
    </row>
    <row r="41" spans="1:13" x14ac:dyDescent="0.25">
      <c r="A41"/>
      <c r="B41"/>
      <c r="C41"/>
      <c r="D41"/>
      <c r="E41"/>
      <c r="F41"/>
      <c r="G41"/>
      <c r="H41"/>
      <c r="I41"/>
      <c r="J41"/>
      <c r="K41"/>
      <c r="L41"/>
      <c r="M41" s="49" t="str">
        <f>IFERROR(IF(VLOOKUP(Tabela1[[#This Row],[Proposta de Referência]],'CCPP-CANCELAR'!B$2:G$1048576,2,FALSE)&lt;&gt;"","CANCELAR_PROPOSTA",""),"")</f>
        <v/>
      </c>
    </row>
    <row r="42" spans="1:13" x14ac:dyDescent="0.25">
      <c r="A42"/>
      <c r="B42"/>
      <c r="C42"/>
      <c r="D42"/>
      <c r="E42"/>
      <c r="F42"/>
      <c r="G42"/>
      <c r="H42"/>
      <c r="I42"/>
      <c r="J42"/>
      <c r="K42"/>
      <c r="L42"/>
      <c r="M42" s="49" t="str">
        <f>IFERROR(IF(VLOOKUP(Tabela1[[#This Row],[Proposta de Referência]],'CCPP-CANCELAR'!B$2:G$1048576,2,FALSE)&lt;&gt;"","CANCELAR_PROPOSTA",""),"")</f>
        <v/>
      </c>
    </row>
    <row r="43" spans="1:13" x14ac:dyDescent="0.25">
      <c r="A43"/>
      <c r="B43"/>
      <c r="C43"/>
      <c r="D43"/>
      <c r="E43"/>
      <c r="F43"/>
      <c r="G43"/>
      <c r="H43"/>
      <c r="I43"/>
      <c r="J43"/>
      <c r="K43"/>
      <c r="L43"/>
      <c r="M43" s="49" t="str">
        <f>IFERROR(IF(VLOOKUP(Tabela1[[#This Row],[Proposta de Referência]],'CCPP-CANCELAR'!B$2:G$1048576,2,FALSE)&lt;&gt;"","CANCELAR_PROPOSTA",""),"")</f>
        <v/>
      </c>
    </row>
    <row r="44" spans="1:13" x14ac:dyDescent="0.25">
      <c r="A44"/>
      <c r="B44"/>
      <c r="C44"/>
      <c r="D44"/>
      <c r="E44"/>
      <c r="F44"/>
      <c r="G44"/>
      <c r="H44"/>
      <c r="I44"/>
      <c r="J44"/>
      <c r="K44"/>
      <c r="L44"/>
      <c r="M44" s="49" t="str">
        <f>IFERROR(IF(VLOOKUP(Tabela1[[#This Row],[Proposta de Referência]],'CCPP-CANCELAR'!B$2:G$1048576,2,FALSE)&lt;&gt;"","CANCELAR_PROPOSTA",""),"")</f>
        <v/>
      </c>
    </row>
    <row r="45" spans="1:13" x14ac:dyDescent="0.25">
      <c r="A45"/>
      <c r="B45"/>
      <c r="C45"/>
      <c r="D45"/>
      <c r="E45"/>
      <c r="F45"/>
      <c r="G45"/>
      <c r="H45"/>
      <c r="I45"/>
      <c r="J45"/>
      <c r="K45"/>
      <c r="L45"/>
      <c r="M45" s="49" t="str">
        <f>IFERROR(IF(VLOOKUP(Tabela1[[#This Row],[Proposta de Referência]],'CCPP-CANCELAR'!B$2:G$1048576,2,FALSE)&lt;&gt;"","CANCELAR_PROPOSTA",""),"")</f>
        <v/>
      </c>
    </row>
    <row r="46" spans="1:13" x14ac:dyDescent="0.25">
      <c r="A46"/>
      <c r="B46"/>
      <c r="C46"/>
      <c r="D46"/>
      <c r="E46"/>
      <c r="F46"/>
      <c r="G46"/>
      <c r="H46"/>
      <c r="I46"/>
      <c r="J46"/>
      <c r="K46"/>
      <c r="L46"/>
      <c r="M46" s="49" t="str">
        <f>IFERROR(IF(VLOOKUP(Tabela1[[#This Row],[Proposta de Referência]],'CCPP-CANCELAR'!B$2:G$1048576,2,FALSE)&lt;&gt;"","CANCELAR_PROPOSTA",""),"")</f>
        <v/>
      </c>
    </row>
    <row r="47" spans="1:13" x14ac:dyDescent="0.25">
      <c r="A47"/>
      <c r="B47"/>
      <c r="C47"/>
      <c r="D47"/>
      <c r="E47"/>
      <c r="F47"/>
      <c r="G47"/>
      <c r="H47"/>
      <c r="I47"/>
      <c r="J47"/>
      <c r="K47"/>
      <c r="L47"/>
      <c r="M47" s="49" t="str">
        <f>IFERROR(IF(VLOOKUP(Tabela1[[#This Row],[Proposta de Referência]],'CCPP-CANCELAR'!B$2:G$1048576,2,FALSE)&lt;&gt;"","CANCELAR_PROPOSTA",""),"")</f>
        <v/>
      </c>
    </row>
    <row r="48" spans="1:13" x14ac:dyDescent="0.25">
      <c r="A48"/>
      <c r="B48"/>
      <c r="C48"/>
      <c r="D48"/>
      <c r="E48"/>
      <c r="F48"/>
      <c r="G48"/>
      <c r="H48"/>
      <c r="I48"/>
      <c r="J48"/>
      <c r="K48"/>
      <c r="L48"/>
      <c r="M48" s="49" t="str">
        <f>IFERROR(IF(VLOOKUP(Tabela1[[#This Row],[Proposta de Referência]],'CCPP-CANCELAR'!B$2:G$1048576,2,FALSE)&lt;&gt;"","CANCELAR_PROPOSTA",""),"")</f>
        <v/>
      </c>
    </row>
    <row r="49" spans="1:13" x14ac:dyDescent="0.25">
      <c r="A49"/>
      <c r="B49"/>
      <c r="C49"/>
      <c r="D49"/>
      <c r="E49"/>
      <c r="F49"/>
      <c r="G49"/>
      <c r="H49"/>
      <c r="I49"/>
      <c r="J49"/>
      <c r="K49"/>
      <c r="L49"/>
      <c r="M49" s="49" t="str">
        <f>IFERROR(IF(VLOOKUP(Tabela1[[#This Row],[Proposta de Referência]],'CCPP-CANCELAR'!B$2:G$1048576,2,FALSE)&lt;&gt;"","CANCELAR_PROPOSTA",""),"")</f>
        <v/>
      </c>
    </row>
    <row r="50" spans="1:13" x14ac:dyDescent="0.25">
      <c r="A50"/>
      <c r="B50"/>
      <c r="C50"/>
      <c r="D50"/>
      <c r="E50"/>
      <c r="F50"/>
      <c r="G50"/>
      <c r="H50"/>
      <c r="I50"/>
      <c r="J50"/>
      <c r="K50"/>
      <c r="L50"/>
      <c r="M50" s="49" t="str">
        <f>IFERROR(IF(VLOOKUP(Tabela1[[#This Row],[Proposta de Referência]],'CCPP-CANCELAR'!B$2:G$1048576,2,FALSE)&lt;&gt;"","CANCELAR_PROPOSTA",""),"")</f>
        <v/>
      </c>
    </row>
    <row r="51" spans="1:13" x14ac:dyDescent="0.25">
      <c r="A51"/>
      <c r="B51"/>
      <c r="C51"/>
      <c r="D51"/>
      <c r="E51"/>
      <c r="F51"/>
      <c r="G51"/>
      <c r="H51"/>
      <c r="I51"/>
      <c r="J51"/>
      <c r="K51"/>
      <c r="L51"/>
      <c r="M51" s="49" t="str">
        <f>IFERROR(IF(VLOOKUP(Tabela1[[#This Row],[Proposta de Referência]],'CCPP-CANCELAR'!B$2:G$1048576,2,FALSE)&lt;&gt;"","CANCELAR_PROPOSTA",""),"")</f>
        <v/>
      </c>
    </row>
    <row r="52" spans="1:13" x14ac:dyDescent="0.25">
      <c r="A52"/>
      <c r="B52"/>
      <c r="C52"/>
      <c r="D52"/>
      <c r="E52"/>
      <c r="F52"/>
      <c r="G52"/>
      <c r="H52"/>
      <c r="I52"/>
      <c r="J52"/>
      <c r="K52"/>
      <c r="L52"/>
      <c r="M52" s="49" t="str">
        <f>IFERROR(IF(VLOOKUP(Tabela1[[#This Row],[Proposta de Referência]],'CCPP-CANCELAR'!B$2:G$1048576,2,FALSE)&lt;&gt;"","CANCELAR_PROPOSTA",""),"")</f>
        <v/>
      </c>
    </row>
    <row r="53" spans="1:13" x14ac:dyDescent="0.25">
      <c r="A53"/>
      <c r="B53"/>
      <c r="C53"/>
      <c r="D53"/>
      <c r="E53"/>
      <c r="F53"/>
      <c r="G53"/>
      <c r="H53"/>
      <c r="I53"/>
      <c r="J53"/>
      <c r="K53"/>
      <c r="L53"/>
      <c r="M53" s="49" t="str">
        <f>IFERROR(IF(VLOOKUP(Tabela1[[#This Row],[Proposta de Referência]],'CCPP-CANCELAR'!B$2:G$1048576,2,FALSE)&lt;&gt;"","CANCELAR_PROPOSTA",""),"")</f>
        <v/>
      </c>
    </row>
    <row r="54" spans="1:13" x14ac:dyDescent="0.25">
      <c r="A54"/>
      <c r="B54"/>
      <c r="C54"/>
      <c r="D54"/>
      <c r="E54"/>
      <c r="F54"/>
      <c r="G54"/>
      <c r="H54"/>
      <c r="I54"/>
      <c r="J54"/>
      <c r="K54"/>
      <c r="L54"/>
      <c r="M54" s="49" t="str">
        <f>IFERROR(IF(VLOOKUP(Tabela1[[#This Row],[Proposta de Referência]],'CCPP-CANCELAR'!B$2:G$1048576,2,FALSE)&lt;&gt;"","CANCELAR_PROPOSTA",""),"")</f>
        <v/>
      </c>
    </row>
    <row r="55" spans="1:13" x14ac:dyDescent="0.25">
      <c r="A55"/>
      <c r="B55"/>
      <c r="C55"/>
      <c r="D55"/>
      <c r="E55"/>
      <c r="F55"/>
      <c r="G55"/>
      <c r="H55"/>
      <c r="I55"/>
      <c r="J55"/>
      <c r="K55"/>
      <c r="L55"/>
      <c r="M55" s="49" t="str">
        <f>IFERROR(IF(VLOOKUP(Tabela1[[#This Row],[Proposta de Referência]],'CCPP-CANCELAR'!B$2:G$1048576,2,FALSE)&lt;&gt;"","CANCELAR_PROPOSTA",""),"")</f>
        <v/>
      </c>
    </row>
    <row r="56" spans="1:13" x14ac:dyDescent="0.25">
      <c r="A56"/>
      <c r="B56"/>
      <c r="C56"/>
      <c r="D56"/>
      <c r="E56"/>
      <c r="F56"/>
      <c r="G56"/>
      <c r="H56"/>
      <c r="I56"/>
      <c r="J56"/>
      <c r="K56"/>
      <c r="L56"/>
      <c r="M56" s="49" t="str">
        <f>IFERROR(IF(VLOOKUP(Tabela1[[#This Row],[Proposta de Referência]],'CCPP-CANCELAR'!B$2:G$1048576,2,FALSE)&lt;&gt;"","CANCELAR_PROPOSTA",""),"")</f>
        <v/>
      </c>
    </row>
    <row r="57" spans="1:13" x14ac:dyDescent="0.25">
      <c r="A57"/>
      <c r="B57"/>
      <c r="C57"/>
      <c r="D57"/>
      <c r="E57"/>
      <c r="F57"/>
      <c r="G57"/>
      <c r="H57"/>
      <c r="I57"/>
      <c r="J57"/>
      <c r="K57"/>
      <c r="L57"/>
      <c r="M57" s="49" t="str">
        <f>IFERROR(IF(VLOOKUP(Tabela1[[#This Row],[Proposta de Referência]],'CCPP-CANCELAR'!B$2:G$1048576,2,FALSE)&lt;&gt;"","CANCELAR_PROPOSTA",""),"")</f>
        <v/>
      </c>
    </row>
    <row r="58" spans="1:13" x14ac:dyDescent="0.25">
      <c r="A58"/>
      <c r="B58"/>
      <c r="C58"/>
      <c r="D58"/>
      <c r="E58"/>
      <c r="F58"/>
      <c r="G58"/>
      <c r="H58"/>
      <c r="I58"/>
      <c r="J58"/>
      <c r="K58"/>
      <c r="L58"/>
      <c r="M58" s="49" t="str">
        <f>IFERROR(IF(VLOOKUP(Tabela1[[#This Row],[Proposta de Referência]],'CCPP-CANCELAR'!B$2:G$1048576,2,FALSE)&lt;&gt;"","CANCELAR_PROPOSTA",""),"")</f>
        <v/>
      </c>
    </row>
    <row r="59" spans="1:13" x14ac:dyDescent="0.25">
      <c r="A59"/>
      <c r="B59"/>
      <c r="C59"/>
      <c r="D59"/>
      <c r="E59"/>
      <c r="F59"/>
      <c r="G59"/>
      <c r="H59"/>
      <c r="I59"/>
      <c r="J59"/>
      <c r="K59"/>
      <c r="L59"/>
      <c r="M59" s="49" t="str">
        <f>IFERROR(IF(VLOOKUP(Tabela1[[#This Row],[Proposta de Referência]],'CCPP-CANCELAR'!B$2:G$1048576,2,FALSE)&lt;&gt;"","CANCELAR_PROPOSTA",""),"")</f>
        <v/>
      </c>
    </row>
    <row r="60" spans="1:13" x14ac:dyDescent="0.25">
      <c r="A60"/>
      <c r="B60"/>
      <c r="C60"/>
      <c r="D60"/>
      <c r="E60"/>
      <c r="F60"/>
      <c r="G60"/>
      <c r="H60"/>
      <c r="I60"/>
      <c r="J60"/>
      <c r="K60"/>
      <c r="L60"/>
      <c r="M60" s="49" t="str">
        <f>IFERROR(IF(VLOOKUP(Tabela1[[#This Row],[Proposta de Referência]],'CCPP-CANCELAR'!B$2:G$1048576,2,FALSE)&lt;&gt;"","CANCELAR_PROPOSTA",""),"")</f>
        <v/>
      </c>
    </row>
    <row r="61" spans="1:13" x14ac:dyDescent="0.25">
      <c r="A61"/>
      <c r="B61"/>
      <c r="C61"/>
      <c r="D61"/>
      <c r="E61"/>
      <c r="F61"/>
      <c r="G61"/>
      <c r="H61"/>
      <c r="I61"/>
      <c r="J61"/>
      <c r="K61"/>
      <c r="L61"/>
      <c r="M61" s="49" t="str">
        <f>IFERROR(IF(VLOOKUP(Tabela1[[#This Row],[Proposta de Referência]],'CCPP-CANCELAR'!B$2:G$1048576,2,FALSE)&lt;&gt;"","CANCELAR_PROPOSTA",""),"")</f>
        <v/>
      </c>
    </row>
    <row r="62" spans="1:13" x14ac:dyDescent="0.25">
      <c r="A62"/>
      <c r="B62"/>
      <c r="C62"/>
      <c r="D62"/>
      <c r="E62"/>
      <c r="F62"/>
      <c r="G62"/>
      <c r="H62"/>
      <c r="I62"/>
      <c r="J62"/>
      <c r="K62"/>
      <c r="L62"/>
      <c r="M62" s="49" t="str">
        <f>IFERROR(IF(VLOOKUP(Tabela1[[#This Row],[Proposta de Referência]],'CCPP-CANCELAR'!B$2:G$1048576,2,FALSE)&lt;&gt;"","CANCELAR_PROPOSTA",""),"")</f>
        <v/>
      </c>
    </row>
    <row r="63" spans="1:13" x14ac:dyDescent="0.25">
      <c r="A63"/>
      <c r="B63"/>
      <c r="C63"/>
      <c r="D63"/>
      <c r="E63"/>
      <c r="F63"/>
      <c r="G63"/>
      <c r="H63"/>
      <c r="I63"/>
      <c r="J63"/>
      <c r="K63"/>
      <c r="L63"/>
      <c r="M63" s="49" t="str">
        <f>IFERROR(IF(VLOOKUP(Tabela1[[#This Row],[Proposta de Referência]],'CCPP-CANCELAR'!B$2:G$1048576,2,FALSE)&lt;&gt;"","CANCELAR_PROPOSTA",""),"")</f>
        <v/>
      </c>
    </row>
    <row r="64" spans="1:13" x14ac:dyDescent="0.25">
      <c r="A64"/>
      <c r="B64"/>
      <c r="C64"/>
      <c r="D64"/>
      <c r="E64"/>
      <c r="F64"/>
      <c r="G64"/>
      <c r="H64"/>
      <c r="I64"/>
      <c r="J64"/>
      <c r="K64"/>
      <c r="L64"/>
      <c r="M64" s="49" t="str">
        <f>IFERROR(IF(VLOOKUP(Tabela1[[#This Row],[Proposta de Referência]],'CCPP-CANCELAR'!B$2:G$1048576,2,FALSE)&lt;&gt;"","CANCELAR_PROPOSTA",""),"")</f>
        <v/>
      </c>
    </row>
    <row r="65" spans="1:13" x14ac:dyDescent="0.25">
      <c r="A65"/>
      <c r="B65"/>
      <c r="C65"/>
      <c r="D65"/>
      <c r="E65"/>
      <c r="F65"/>
      <c r="G65"/>
      <c r="H65"/>
      <c r="I65"/>
      <c r="J65"/>
      <c r="K65"/>
      <c r="L65"/>
      <c r="M65" s="49" t="str">
        <f>IFERROR(IF(VLOOKUP(Tabela1[[#This Row],[Proposta de Referência]],'CCPP-CANCELAR'!B$2:G$1048576,2,FALSE)&lt;&gt;"","CANCELAR_PROPOSTA",""),"")</f>
        <v/>
      </c>
    </row>
    <row r="66" spans="1:13" x14ac:dyDescent="0.25">
      <c r="A66"/>
      <c r="B66"/>
      <c r="C66"/>
      <c r="D66"/>
      <c r="E66"/>
      <c r="F66"/>
      <c r="G66"/>
      <c r="H66"/>
      <c r="I66"/>
      <c r="J66"/>
      <c r="K66"/>
      <c r="L66"/>
      <c r="M66" s="49" t="str">
        <f>IFERROR(IF(VLOOKUP(Tabela1[[#This Row],[Proposta de Referência]],'CCPP-CANCELAR'!B$2:G$1048576,2,FALSE)&lt;&gt;"","CANCELAR_PROPOSTA",""),"")</f>
        <v/>
      </c>
    </row>
    <row r="67" spans="1:13" x14ac:dyDescent="0.25">
      <c r="A67"/>
      <c r="B67"/>
      <c r="C67"/>
      <c r="D67"/>
      <c r="E67"/>
      <c r="F67"/>
      <c r="G67"/>
      <c r="H67"/>
      <c r="I67"/>
      <c r="J67"/>
      <c r="K67"/>
      <c r="L67"/>
      <c r="M67" s="49" t="str">
        <f>IFERROR(IF(VLOOKUP(Tabela1[[#This Row],[Proposta de Referência]],'CCPP-CANCELAR'!B$2:G$1048576,2,FALSE)&lt;&gt;"","CANCELAR_PROPOSTA",""),"")</f>
        <v/>
      </c>
    </row>
    <row r="68" spans="1:13" x14ac:dyDescent="0.25">
      <c r="A68"/>
      <c r="B68"/>
      <c r="C68"/>
      <c r="D68"/>
      <c r="E68"/>
      <c r="F68"/>
      <c r="G68"/>
      <c r="H68"/>
      <c r="I68"/>
      <c r="J68"/>
      <c r="K68"/>
      <c r="L68"/>
      <c r="M68" s="49" t="str">
        <f>IFERROR(IF(VLOOKUP(Tabela1[[#This Row],[Proposta de Referência]],'CCPP-CANCELAR'!B$2:G$1048576,2,FALSE)&lt;&gt;"","CANCELAR_PROPOSTA",""),"")</f>
        <v/>
      </c>
    </row>
    <row r="69" spans="1:13" x14ac:dyDescent="0.25">
      <c r="A69"/>
      <c r="B69"/>
      <c r="C69"/>
      <c r="D69"/>
      <c r="E69"/>
      <c r="F69"/>
      <c r="G69"/>
      <c r="H69"/>
      <c r="I69"/>
      <c r="J69"/>
      <c r="K69"/>
      <c r="L69"/>
      <c r="M69" s="49" t="str">
        <f>IFERROR(IF(VLOOKUP(Tabela1[[#This Row],[Proposta de Referência]],'CCPP-CANCELAR'!B$2:G$1048576,2,FALSE)&lt;&gt;"","CANCELAR_PROPOSTA",""),"")</f>
        <v/>
      </c>
    </row>
    <row r="70" spans="1:13" x14ac:dyDescent="0.25">
      <c r="A70"/>
      <c r="B70"/>
      <c r="C70"/>
      <c r="D70"/>
      <c r="E70"/>
      <c r="F70"/>
      <c r="G70"/>
      <c r="H70"/>
      <c r="I70"/>
      <c r="J70"/>
      <c r="K70"/>
      <c r="L70"/>
      <c r="M70" s="49" t="str">
        <f>IFERROR(IF(VLOOKUP(Tabela1[[#This Row],[Proposta de Referência]],'CCPP-CANCELAR'!B$2:G$1048576,2,FALSE)&lt;&gt;"","CANCELAR_PROPOSTA",""),"")</f>
        <v/>
      </c>
    </row>
    <row r="71" spans="1:13" x14ac:dyDescent="0.25">
      <c r="A71"/>
      <c r="B71"/>
      <c r="C71"/>
      <c r="D71"/>
      <c r="E71"/>
      <c r="F71"/>
      <c r="G71"/>
      <c r="H71"/>
      <c r="I71"/>
      <c r="J71"/>
      <c r="K71"/>
      <c r="L71"/>
      <c r="M71" s="49" t="str">
        <f>IFERROR(IF(VLOOKUP(Tabela1[[#This Row],[Proposta de Referência]],'CCPP-CANCELAR'!B$2:G$1048576,2,FALSE)&lt;&gt;"","CANCELAR_PROPOSTA",""),"")</f>
        <v/>
      </c>
    </row>
    <row r="72" spans="1:13" x14ac:dyDescent="0.25">
      <c r="A72"/>
      <c r="B72"/>
      <c r="C72"/>
      <c r="D72"/>
      <c r="E72"/>
      <c r="F72"/>
      <c r="G72"/>
      <c r="H72"/>
      <c r="I72"/>
      <c r="J72"/>
      <c r="K72"/>
      <c r="L72"/>
      <c r="M72" s="49" t="str">
        <f>IFERROR(IF(VLOOKUP(Tabela1[[#This Row],[Proposta de Referência]],'CCPP-CANCELAR'!B$2:G$1048576,2,FALSE)&lt;&gt;"","CANCELAR_PROPOSTA",""),"")</f>
        <v/>
      </c>
    </row>
    <row r="73" spans="1:13" x14ac:dyDescent="0.25">
      <c r="A73"/>
      <c r="B73"/>
      <c r="C73"/>
      <c r="D73"/>
      <c r="E73"/>
      <c r="F73"/>
      <c r="G73"/>
      <c r="H73"/>
      <c r="I73"/>
      <c r="J73"/>
      <c r="K73"/>
      <c r="L73"/>
      <c r="M73" s="49" t="str">
        <f>IFERROR(IF(VLOOKUP(Tabela1[[#This Row],[Proposta de Referência]],'CCPP-CANCELAR'!B$2:G$1048576,2,FALSE)&lt;&gt;"","CANCELAR_PROPOSTA",""),"")</f>
        <v/>
      </c>
    </row>
    <row r="74" spans="1:13" x14ac:dyDescent="0.25">
      <c r="A74"/>
      <c r="B74"/>
      <c r="C74"/>
      <c r="D74"/>
      <c r="E74"/>
      <c r="F74"/>
      <c r="G74"/>
      <c r="H74"/>
      <c r="I74"/>
      <c r="J74"/>
      <c r="K74"/>
      <c r="L74"/>
      <c r="M74" s="49" t="str">
        <f>IFERROR(IF(VLOOKUP(Tabela1[[#This Row],[Proposta de Referência]],'CCPP-CANCELAR'!B$2:G$1048576,2,FALSE)&lt;&gt;"","CANCELAR_PROPOSTA",""),"")</f>
        <v/>
      </c>
    </row>
    <row r="75" spans="1:13" x14ac:dyDescent="0.25">
      <c r="A75"/>
      <c r="B75"/>
      <c r="C75"/>
      <c r="D75"/>
      <c r="E75"/>
      <c r="F75"/>
      <c r="G75"/>
      <c r="H75"/>
      <c r="I75"/>
      <c r="J75"/>
      <c r="K75"/>
      <c r="L75"/>
      <c r="M75" s="49" t="str">
        <f>IFERROR(IF(VLOOKUP(Tabela1[[#This Row],[Proposta de Referência]],'CCPP-CANCELAR'!B$2:G$1048576,2,FALSE)&lt;&gt;"","CANCELAR_PROPOSTA",""),"")</f>
        <v/>
      </c>
    </row>
    <row r="76" spans="1:13" x14ac:dyDescent="0.25">
      <c r="A76"/>
      <c r="B76"/>
      <c r="C76"/>
      <c r="D76"/>
      <c r="E76"/>
      <c r="F76"/>
      <c r="G76"/>
      <c r="H76"/>
      <c r="I76"/>
      <c r="J76"/>
      <c r="K76"/>
      <c r="L76"/>
      <c r="M76" s="49" t="str">
        <f>IFERROR(IF(VLOOKUP(Tabela1[[#This Row],[Proposta de Referência]],'CCPP-CANCELAR'!B$2:G$1048576,2,FALSE)&lt;&gt;"","CANCELAR_PROPOSTA",""),"")</f>
        <v/>
      </c>
    </row>
    <row r="77" spans="1:13" x14ac:dyDescent="0.25">
      <c r="A77"/>
      <c r="B77"/>
      <c r="C77"/>
      <c r="D77"/>
      <c r="E77"/>
      <c r="F77"/>
      <c r="G77"/>
      <c r="H77"/>
      <c r="I77"/>
      <c r="J77"/>
      <c r="K77"/>
      <c r="L77"/>
      <c r="M77" s="49" t="str">
        <f>IFERROR(IF(VLOOKUP(Tabela1[[#This Row],[Proposta de Referência]],'CCPP-CANCELAR'!B$2:G$1048576,2,FALSE)&lt;&gt;"","CANCELAR_PROPOSTA",""),"")</f>
        <v/>
      </c>
    </row>
    <row r="78" spans="1:13" x14ac:dyDescent="0.25">
      <c r="A78"/>
      <c r="B78"/>
      <c r="C78"/>
      <c r="D78"/>
      <c r="E78"/>
      <c r="F78"/>
      <c r="G78"/>
      <c r="H78"/>
      <c r="I78"/>
      <c r="J78"/>
      <c r="K78"/>
      <c r="L78"/>
      <c r="M78" s="49" t="str">
        <f>IFERROR(IF(VLOOKUP(Tabela1[[#This Row],[Proposta de Referência]],'CCPP-CANCELAR'!B$2:G$1048576,2,FALSE)&lt;&gt;"","CANCELAR_PROPOSTA",""),"")</f>
        <v/>
      </c>
    </row>
    <row r="79" spans="1:13" x14ac:dyDescent="0.25">
      <c r="A79"/>
      <c r="B79"/>
      <c r="C79"/>
      <c r="D79"/>
      <c r="E79"/>
      <c r="F79"/>
      <c r="G79"/>
      <c r="H79"/>
      <c r="I79"/>
      <c r="J79"/>
      <c r="K79"/>
      <c r="L79"/>
      <c r="M79" s="49" t="str">
        <f>IFERROR(IF(VLOOKUP(Tabela1[[#This Row],[Proposta de Referência]],'CCPP-CANCELAR'!B$2:G$1048576,2,FALSE)&lt;&gt;"","CANCELAR_PROPOSTA",""),"")</f>
        <v/>
      </c>
    </row>
    <row r="80" spans="1:13" x14ac:dyDescent="0.25">
      <c r="A80"/>
      <c r="B80"/>
      <c r="C80"/>
      <c r="D80"/>
      <c r="E80"/>
      <c r="F80"/>
      <c r="G80"/>
      <c r="H80"/>
      <c r="I80"/>
      <c r="J80"/>
      <c r="K80"/>
      <c r="L80"/>
      <c r="M80" s="49" t="str">
        <f>IFERROR(IF(VLOOKUP(Tabela1[[#This Row],[Proposta de Referência]],'CCPP-CANCELAR'!B$2:G$1048576,2,FALSE)&lt;&gt;"","CANCELAR_PROPOSTA",""),"")</f>
        <v/>
      </c>
    </row>
    <row r="81" spans="1:13" x14ac:dyDescent="0.25">
      <c r="A81"/>
      <c r="B81"/>
      <c r="C81"/>
      <c r="D81"/>
      <c r="E81"/>
      <c r="F81"/>
      <c r="G81"/>
      <c r="H81"/>
      <c r="I81"/>
      <c r="J81"/>
      <c r="K81"/>
      <c r="L81"/>
      <c r="M81" s="49" t="str">
        <f>IFERROR(IF(VLOOKUP(Tabela1[[#This Row],[Proposta de Referência]],'CCPP-CANCELAR'!B$2:G$1048576,2,FALSE)&lt;&gt;"","CANCELAR_PROPOSTA",""),"")</f>
        <v/>
      </c>
    </row>
    <row r="82" spans="1:13" x14ac:dyDescent="0.25">
      <c r="A82"/>
      <c r="B82"/>
      <c r="C82"/>
      <c r="D82"/>
      <c r="E82"/>
      <c r="F82"/>
      <c r="G82"/>
      <c r="H82"/>
      <c r="I82"/>
      <c r="J82"/>
      <c r="K82"/>
      <c r="L82"/>
      <c r="M82" s="49" t="str">
        <f>IFERROR(IF(VLOOKUP(Tabela1[[#This Row],[Proposta de Referência]],'CCPP-CANCELAR'!B$2:G$1048576,2,FALSE)&lt;&gt;"","CANCELAR_PROPOSTA",""),"")</f>
        <v/>
      </c>
    </row>
    <row r="83" spans="1:13" x14ac:dyDescent="0.25">
      <c r="A83"/>
      <c r="B83"/>
      <c r="C83"/>
      <c r="D83"/>
      <c r="E83"/>
      <c r="F83"/>
      <c r="G83"/>
      <c r="H83"/>
      <c r="I83"/>
      <c r="J83"/>
      <c r="K83"/>
      <c r="L83"/>
      <c r="M83" s="49" t="str">
        <f>IFERROR(IF(VLOOKUP(Tabela1[[#This Row],[Proposta de Referência]],'CCPP-CANCELAR'!B$2:G$1048576,2,FALSE)&lt;&gt;"","CANCELAR_PROPOSTA",""),"")</f>
        <v/>
      </c>
    </row>
    <row r="84" spans="1:13" x14ac:dyDescent="0.25">
      <c r="A84"/>
      <c r="B84"/>
      <c r="C84"/>
      <c r="D84"/>
      <c r="E84"/>
      <c r="F84"/>
      <c r="G84"/>
      <c r="H84"/>
      <c r="I84"/>
      <c r="J84"/>
      <c r="K84"/>
      <c r="L84"/>
      <c r="M84" s="49" t="str">
        <f>IFERROR(IF(VLOOKUP(Tabela1[[#This Row],[Proposta de Referência]],'CCPP-CANCELAR'!B$2:G$1048576,2,FALSE)&lt;&gt;"","CANCELAR_PROPOSTA",""),"")</f>
        <v/>
      </c>
    </row>
    <row r="85" spans="1:13" x14ac:dyDescent="0.25">
      <c r="A85"/>
      <c r="B85"/>
      <c r="C85"/>
      <c r="D85"/>
      <c r="E85"/>
      <c r="F85"/>
      <c r="G85"/>
      <c r="H85"/>
      <c r="I85"/>
      <c r="J85"/>
      <c r="K85"/>
      <c r="L85"/>
      <c r="M85" s="49" t="str">
        <f>IFERROR(IF(VLOOKUP(Tabela1[[#This Row],[Proposta de Referência]],'CCPP-CANCELAR'!B$2:G$1048576,2,FALSE)&lt;&gt;"","CANCELAR_PROPOSTA",""),"")</f>
        <v/>
      </c>
    </row>
    <row r="86" spans="1:13" x14ac:dyDescent="0.25">
      <c r="A86"/>
      <c r="B86"/>
      <c r="C86"/>
      <c r="D86"/>
      <c r="E86"/>
      <c r="F86"/>
      <c r="G86"/>
      <c r="H86"/>
      <c r="I86"/>
      <c r="J86"/>
      <c r="K86"/>
      <c r="L86"/>
      <c r="M86" s="49" t="str">
        <f>IFERROR(IF(VLOOKUP(Tabela1[[#This Row],[Proposta de Referência]],'CCPP-CANCELAR'!B$2:G$1048576,2,FALSE)&lt;&gt;"","CANCELAR_PROPOSTA",""),"")</f>
        <v/>
      </c>
    </row>
    <row r="87" spans="1:13" x14ac:dyDescent="0.25">
      <c r="A87"/>
      <c r="B87"/>
      <c r="C87"/>
      <c r="D87"/>
      <c r="E87"/>
      <c r="F87"/>
      <c r="G87"/>
      <c r="H87"/>
      <c r="I87"/>
      <c r="J87"/>
      <c r="K87"/>
      <c r="L87"/>
      <c r="M87" s="49" t="str">
        <f>IFERROR(IF(VLOOKUP(Tabela1[[#This Row],[Proposta de Referência]],'CCPP-CANCELAR'!B$2:G$1048576,2,FALSE)&lt;&gt;"","CANCELAR_PROPOSTA",""),"")</f>
        <v/>
      </c>
    </row>
    <row r="88" spans="1:13" x14ac:dyDescent="0.25">
      <c r="A88"/>
      <c r="B88"/>
      <c r="C88"/>
      <c r="D88"/>
      <c r="E88"/>
      <c r="F88"/>
      <c r="G88"/>
      <c r="H88"/>
      <c r="I88"/>
      <c r="J88"/>
      <c r="K88"/>
      <c r="L88"/>
      <c r="M88" s="49" t="str">
        <f>IFERROR(IF(VLOOKUP(Tabela1[[#This Row],[Proposta de Referência]],'CCPP-CANCELAR'!B$2:G$1048576,2,FALSE)&lt;&gt;"","CANCELAR_PROPOSTA",""),"")</f>
        <v/>
      </c>
    </row>
    <row r="89" spans="1:13" x14ac:dyDescent="0.25">
      <c r="A89"/>
      <c r="B89"/>
      <c r="C89"/>
      <c r="D89"/>
      <c r="E89"/>
      <c r="F89"/>
      <c r="G89"/>
      <c r="H89"/>
      <c r="I89"/>
      <c r="J89"/>
      <c r="K89"/>
      <c r="L89"/>
      <c r="M89" s="49" t="str">
        <f>IFERROR(IF(VLOOKUP(Tabela1[[#This Row],[Proposta de Referência]],'CCPP-CANCELAR'!B$2:G$1048576,2,FALSE)&lt;&gt;"","CANCELAR_PROPOSTA",""),"")</f>
        <v/>
      </c>
    </row>
    <row r="90" spans="1:13" x14ac:dyDescent="0.25">
      <c r="A90"/>
      <c r="B90"/>
      <c r="C90"/>
      <c r="D90"/>
      <c r="E90"/>
      <c r="F90"/>
      <c r="G90"/>
      <c r="H90"/>
      <c r="I90"/>
      <c r="J90"/>
      <c r="K90"/>
      <c r="L90"/>
      <c r="M90" s="49" t="str">
        <f>IFERROR(IF(VLOOKUP(Tabela1[[#This Row],[Proposta de Referência]],'CCPP-CANCELAR'!B$2:G$1048576,2,FALSE)&lt;&gt;"","CANCELAR_PROPOSTA",""),"")</f>
        <v/>
      </c>
    </row>
    <row r="91" spans="1:13" x14ac:dyDescent="0.25">
      <c r="A91"/>
      <c r="B91"/>
      <c r="C91"/>
      <c r="D91"/>
      <c r="E91"/>
      <c r="F91"/>
      <c r="G91"/>
      <c r="H91"/>
      <c r="I91"/>
      <c r="J91"/>
      <c r="K91"/>
      <c r="L91"/>
      <c r="M91" s="49" t="str">
        <f>IFERROR(IF(VLOOKUP(Tabela1[[#This Row],[Proposta de Referência]],'CCPP-CANCELAR'!B$2:G$1048576,2,FALSE)&lt;&gt;"","CANCELAR_PROPOSTA",""),"")</f>
        <v/>
      </c>
    </row>
    <row r="92" spans="1:13" x14ac:dyDescent="0.25">
      <c r="A92"/>
      <c r="B92"/>
      <c r="C92"/>
      <c r="D92"/>
      <c r="E92"/>
      <c r="F92"/>
      <c r="G92"/>
      <c r="H92"/>
      <c r="I92"/>
      <c r="J92"/>
      <c r="K92"/>
      <c r="L92"/>
      <c r="M92" s="49" t="str">
        <f>IFERROR(IF(VLOOKUP(Tabela1[[#This Row],[Proposta de Referência]],'CCPP-CANCELAR'!B$2:G$1048576,2,FALSE)&lt;&gt;"","CANCELAR_PROPOSTA",""),"")</f>
        <v/>
      </c>
    </row>
    <row r="93" spans="1:13" x14ac:dyDescent="0.25">
      <c r="A93"/>
      <c r="B93"/>
      <c r="C93"/>
      <c r="D93"/>
      <c r="E93"/>
      <c r="F93"/>
      <c r="G93"/>
      <c r="H93"/>
      <c r="I93"/>
      <c r="J93"/>
      <c r="K93"/>
      <c r="L93"/>
      <c r="M93" s="49" t="str">
        <f>IFERROR(IF(VLOOKUP(Tabela1[[#This Row],[Proposta de Referência]],'CCPP-CANCELAR'!B$2:G$1048576,2,FALSE)&lt;&gt;"","CANCELAR_PROPOSTA",""),"")</f>
        <v/>
      </c>
    </row>
    <row r="94" spans="1:13" x14ac:dyDescent="0.25">
      <c r="A94"/>
      <c r="B94"/>
      <c r="C94"/>
      <c r="D94"/>
      <c r="E94"/>
      <c r="F94"/>
      <c r="G94"/>
      <c r="H94"/>
      <c r="I94"/>
      <c r="J94"/>
      <c r="K94"/>
      <c r="L94"/>
      <c r="M94" s="49" t="str">
        <f>IFERROR(IF(VLOOKUP(Tabela1[[#This Row],[Proposta de Referência]],'CCPP-CANCELAR'!B$2:G$1048576,2,FALSE)&lt;&gt;"","CANCELAR_PROPOSTA",""),"")</f>
        <v/>
      </c>
    </row>
    <row r="95" spans="1:13" x14ac:dyDescent="0.25">
      <c r="A95"/>
      <c r="B95"/>
      <c r="C95"/>
      <c r="D95"/>
      <c r="E95"/>
      <c r="F95"/>
      <c r="G95"/>
      <c r="H95"/>
      <c r="I95"/>
      <c r="J95"/>
      <c r="K95"/>
      <c r="L95"/>
      <c r="M95" s="49" t="str">
        <f>IFERROR(IF(VLOOKUP(Tabela1[[#This Row],[Proposta de Referência]],'CCPP-CANCELAR'!B$2:G$1048576,2,FALSE)&lt;&gt;"","CANCELAR_PROPOSTA",""),"")</f>
        <v/>
      </c>
    </row>
    <row r="96" spans="1:13" x14ac:dyDescent="0.25">
      <c r="A96"/>
      <c r="B96"/>
      <c r="C96"/>
      <c r="D96"/>
      <c r="E96"/>
      <c r="F96"/>
      <c r="G96"/>
      <c r="H96"/>
      <c r="I96"/>
      <c r="J96"/>
      <c r="K96"/>
      <c r="L96"/>
      <c r="M96" s="49" t="str">
        <f>IFERROR(IF(VLOOKUP(Tabela1[[#This Row],[Proposta de Referência]],'CCPP-CANCELAR'!B$2:G$1048576,2,FALSE)&lt;&gt;"","CANCELAR_PROPOSTA",""),"")</f>
        <v/>
      </c>
    </row>
    <row r="97" spans="1:13" x14ac:dyDescent="0.25">
      <c r="A97"/>
      <c r="B97"/>
      <c r="C97"/>
      <c r="D97"/>
      <c r="E97"/>
      <c r="F97"/>
      <c r="G97"/>
      <c r="H97"/>
      <c r="I97"/>
      <c r="J97"/>
      <c r="K97"/>
      <c r="L97"/>
      <c r="M97" s="49" t="str">
        <f>IFERROR(IF(VLOOKUP(Tabela1[[#This Row],[Proposta de Referência]],'CCPP-CANCELAR'!B$2:G$1048576,2,FALSE)&lt;&gt;"","CANCELAR_PROPOSTA",""),"")</f>
        <v/>
      </c>
    </row>
    <row r="98" spans="1:13" x14ac:dyDescent="0.25">
      <c r="A98"/>
      <c r="B98"/>
      <c r="C98"/>
      <c r="D98"/>
      <c r="E98"/>
      <c r="F98"/>
      <c r="G98"/>
      <c r="H98"/>
      <c r="I98"/>
      <c r="J98"/>
      <c r="K98"/>
      <c r="L98"/>
      <c r="M98" s="49" t="str">
        <f>IFERROR(IF(VLOOKUP(Tabela1[[#This Row],[Proposta de Referência]],'CCPP-CANCELAR'!B$2:G$1048576,2,FALSE)&lt;&gt;"","CANCELAR_PROPOSTA",""),"")</f>
        <v/>
      </c>
    </row>
    <row r="99" spans="1:13" x14ac:dyDescent="0.25">
      <c r="A99"/>
      <c r="B99"/>
      <c r="C99"/>
      <c r="D99"/>
      <c r="E99"/>
      <c r="F99"/>
      <c r="G99"/>
      <c r="H99"/>
      <c r="I99"/>
      <c r="J99"/>
      <c r="K99"/>
      <c r="L99"/>
      <c r="M99" s="49" t="str">
        <f>IFERROR(IF(VLOOKUP(Tabela1[[#This Row],[Proposta de Referência]],'CCPP-CANCELAR'!B$2:G$1048576,2,FALSE)&lt;&gt;"","CANCELAR_PROPOSTA",""),"")</f>
        <v/>
      </c>
    </row>
    <row r="100" spans="1:13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 s="49" t="str">
        <f>IFERROR(IF(VLOOKUP(Tabela1[[#This Row],[Proposta de Referência]],'CCPP-CANCELAR'!B$2:G$1048576,2,FALSE)&lt;&gt;"","CANCELAR_PROPOSTA",""),"")</f>
        <v/>
      </c>
    </row>
    <row r="101" spans="1:13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 s="49" t="str">
        <f>IFERROR(IF(VLOOKUP(Tabela1[[#This Row],[Proposta de Referência]],'CCPP-CANCELAR'!B$2:G$1048576,2,FALSE)&lt;&gt;"","CANCELAR_PROPOSTA",""),"")</f>
        <v/>
      </c>
    </row>
    <row r="102" spans="1:13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 s="49" t="str">
        <f>IFERROR(IF(VLOOKUP(Tabela1[[#This Row],[Proposta de Referência]],'CCPP-CANCELAR'!B$2:G$1048576,2,FALSE)&lt;&gt;"","CANCELAR_PROPOSTA",""),"")</f>
        <v/>
      </c>
    </row>
    <row r="103" spans="1:13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 s="49" t="str">
        <f>IFERROR(IF(VLOOKUP(Tabela1[[#This Row],[Proposta de Referência]],'CCPP-CANCELAR'!B$2:G$1048576,2,FALSE)&lt;&gt;"","CANCELAR_PROPOSTA",""),"")</f>
        <v/>
      </c>
    </row>
    <row r="104" spans="1:13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 s="49" t="str">
        <f>IFERROR(IF(VLOOKUP(Tabela1[[#This Row],[Proposta de Referência]],'CCPP-CANCELAR'!B$2:G$1048576,2,FALSE)&lt;&gt;"","CANCELAR_PROPOSTA",""),"")</f>
        <v/>
      </c>
    </row>
    <row r="105" spans="1:13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 s="49" t="str">
        <f>IFERROR(IF(VLOOKUP(Tabela1[[#This Row],[Proposta de Referência]],'CCPP-CANCELAR'!B$2:G$1048576,2,FALSE)&lt;&gt;"","CANCELAR_PROPOSTA",""),"")</f>
        <v/>
      </c>
    </row>
    <row r="106" spans="1:13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 s="49" t="str">
        <f>IFERROR(IF(VLOOKUP(Tabela1[[#This Row],[Proposta de Referência]],'CCPP-CANCELAR'!B$2:G$1048576,2,FALSE)&lt;&gt;"","CANCELAR_PROPOSTA",""),"")</f>
        <v/>
      </c>
    </row>
    <row r="107" spans="1:13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 s="49" t="str">
        <f>IFERROR(IF(VLOOKUP(Tabela1[[#This Row],[Proposta de Referência]],'CCPP-CANCELAR'!B$2:G$1048576,2,FALSE)&lt;&gt;"","CANCELAR_PROPOSTA",""),"")</f>
        <v/>
      </c>
    </row>
    <row r="108" spans="1:13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 s="49" t="str">
        <f>IFERROR(IF(VLOOKUP(Tabela1[[#This Row],[Proposta de Referência]],'CCPP-CANCELAR'!B$2:G$1048576,2,FALSE)&lt;&gt;"","CANCELAR_PROPOSTA",""),"")</f>
        <v/>
      </c>
    </row>
    <row r="109" spans="1:13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 s="49" t="str">
        <f>IFERROR(IF(VLOOKUP(Tabela1[[#This Row],[Proposta de Referência]],'CCPP-CANCELAR'!B$2:G$1048576,2,FALSE)&lt;&gt;"","CANCELAR_PROPOSTA",""),"")</f>
        <v/>
      </c>
    </row>
    <row r="110" spans="1:13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 s="49" t="str">
        <f>IFERROR(IF(VLOOKUP(Tabela1[[#This Row],[Proposta de Referência]],'CCPP-CANCELAR'!B$2:G$1048576,2,FALSE)&lt;&gt;"","CANCELAR_PROPOSTA",""),"")</f>
        <v/>
      </c>
    </row>
    <row r="111" spans="1:13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 s="49" t="str">
        <f>IFERROR(IF(VLOOKUP(Tabela1[[#This Row],[Proposta de Referência]],'CCPP-CANCELAR'!B$2:G$1048576,2,FALSE)&lt;&gt;"","CANCELAR_PROPOSTA",""),"")</f>
        <v/>
      </c>
    </row>
    <row r="112" spans="1:13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 s="49" t="str">
        <f>IFERROR(IF(VLOOKUP(Tabela1[[#This Row],[Proposta de Referência]],'CCPP-CANCELAR'!B$2:G$1048576,2,FALSE)&lt;&gt;"","CANCELAR_PROPOSTA",""),"")</f>
        <v/>
      </c>
    </row>
    <row r="113" spans="1:13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 s="49" t="str">
        <f>IFERROR(IF(VLOOKUP(Tabela1[[#This Row],[Proposta de Referência]],'CCPP-CANCELAR'!B$2:G$1048576,2,FALSE)&lt;&gt;"","CANCELAR_PROPOSTA",""),"")</f>
        <v/>
      </c>
    </row>
    <row r="114" spans="1:13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 s="49" t="str">
        <f>IFERROR(IF(VLOOKUP(Tabela1[[#This Row],[Proposta de Referência]],'CCPP-CANCELAR'!B$2:G$1048576,2,FALSE)&lt;&gt;"","CANCELAR_PROPOSTA",""),"")</f>
        <v/>
      </c>
    </row>
    <row r="115" spans="1:13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 s="49" t="str">
        <f>IFERROR(IF(VLOOKUP(Tabela1[[#This Row],[Proposta de Referência]],'CCPP-CANCELAR'!B$2:G$1048576,2,FALSE)&lt;&gt;"","CANCELAR_PROPOSTA",""),"")</f>
        <v/>
      </c>
    </row>
    <row r="116" spans="1:13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 s="49" t="str">
        <f>IFERROR(IF(VLOOKUP(Tabela1[[#This Row],[Proposta de Referência]],'CCPP-CANCELAR'!B$2:G$1048576,2,FALSE)&lt;&gt;"","CANCELAR_PROPOSTA",""),"")</f>
        <v/>
      </c>
    </row>
    <row r="117" spans="1:13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 s="49" t="str">
        <f>IFERROR(IF(VLOOKUP(Tabela1[[#This Row],[Proposta de Referência]],'CCPP-CANCELAR'!B$2:G$1048576,2,FALSE)&lt;&gt;"","CANCELAR_PROPOSTA",""),"")</f>
        <v/>
      </c>
    </row>
    <row r="118" spans="1:13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 s="49" t="str">
        <f>IFERROR(IF(VLOOKUP(Tabela1[[#This Row],[Proposta de Referência]],'CCPP-CANCELAR'!B$2:G$1048576,2,FALSE)&lt;&gt;"","CANCELAR_PROPOSTA",""),"")</f>
        <v/>
      </c>
    </row>
    <row r="119" spans="1:13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 s="49" t="str">
        <f>IFERROR(IF(VLOOKUP(Tabela1[[#This Row],[Proposta de Referência]],'CCPP-CANCELAR'!B$2:G$1048576,2,FALSE)&lt;&gt;"","CANCELAR_PROPOSTA",""),"")</f>
        <v/>
      </c>
    </row>
    <row r="120" spans="1:13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 s="49" t="str">
        <f>IFERROR(IF(VLOOKUP(Tabela1[[#This Row],[Proposta de Referência]],'CCPP-CANCELAR'!B$2:G$1048576,2,FALSE)&lt;&gt;"","CANCELAR_PROPOSTA",""),"")</f>
        <v/>
      </c>
    </row>
    <row r="121" spans="1:13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 s="49" t="str">
        <f>IFERROR(IF(VLOOKUP(Tabela1[[#This Row],[Proposta de Referência]],'CCPP-CANCELAR'!B$2:G$1048576,2,FALSE)&lt;&gt;"","CANCELAR_PROPOSTA",""),"")</f>
        <v/>
      </c>
    </row>
    <row r="122" spans="1:13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 s="49" t="str">
        <f>IFERROR(IF(VLOOKUP(Tabela1[[#This Row],[Proposta de Referência]],'CCPP-CANCELAR'!B$2:G$1048576,2,FALSE)&lt;&gt;"","CANCELAR_PROPOSTA",""),"")</f>
        <v/>
      </c>
    </row>
    <row r="123" spans="1:13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 s="49" t="str">
        <f>IFERROR(IF(VLOOKUP(Tabela1[[#This Row],[Proposta de Referência]],'CCPP-CANCELAR'!B$2:G$1048576,2,FALSE)&lt;&gt;"","CANCELAR_PROPOSTA",""),"")</f>
        <v/>
      </c>
    </row>
    <row r="124" spans="1:13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 s="49" t="str">
        <f>IFERROR(IF(VLOOKUP(Tabela1[[#This Row],[Proposta de Referência]],'CCPP-CANCELAR'!B$2:G$1048576,2,FALSE)&lt;&gt;"","CANCELAR_PROPOSTA",""),"")</f>
        <v/>
      </c>
    </row>
    <row r="125" spans="1:13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 s="49" t="str">
        <f>IFERROR(IF(VLOOKUP(Tabela1[[#This Row],[Proposta de Referência]],'CCPP-CANCELAR'!B$2:G$1048576,2,FALSE)&lt;&gt;"","CANCELAR_PROPOSTA",""),"")</f>
        <v/>
      </c>
    </row>
    <row r="126" spans="1:13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 s="49" t="str">
        <f>IFERROR(IF(VLOOKUP(Tabela1[[#This Row],[Proposta de Referência]],'CCPP-CANCELAR'!B$2:G$1048576,2,FALSE)&lt;&gt;"","CANCELAR_PROPOSTA",""),"")</f>
        <v/>
      </c>
    </row>
    <row r="127" spans="1:13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 s="49" t="str">
        <f>IFERROR(IF(VLOOKUP(Tabela1[[#This Row],[Proposta de Referência]],'CCPP-CANCELAR'!B$2:G$1048576,2,FALSE)&lt;&gt;"","CANCELAR_PROPOSTA",""),"")</f>
        <v/>
      </c>
    </row>
    <row r="128" spans="1:13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 s="49" t="str">
        <f>IFERROR(IF(VLOOKUP(Tabela1[[#This Row],[Proposta de Referência]],'CCPP-CANCELAR'!B$2:G$1048576,2,FALSE)&lt;&gt;"","CANCELAR_PROPOSTA",""),"")</f>
        <v/>
      </c>
    </row>
    <row r="129" spans="1:13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 s="49" t="str">
        <f>IFERROR(IF(VLOOKUP(Tabela1[[#This Row],[Proposta de Referência]],'CCPP-CANCELAR'!B$2:G$1048576,2,FALSE)&lt;&gt;"","CANCELAR_PROPOSTA",""),"")</f>
        <v/>
      </c>
    </row>
    <row r="130" spans="1:13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 s="49" t="str">
        <f>IFERROR(IF(VLOOKUP(Tabela1[[#This Row],[Proposta de Referência]],'CCPP-CANCELAR'!B$2:G$1048576,2,FALSE)&lt;&gt;"","CANCELAR_PROPOSTA",""),"")</f>
        <v/>
      </c>
    </row>
    <row r="131" spans="1:13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 s="49" t="str">
        <f>IFERROR(IF(VLOOKUP(Tabela1[[#This Row],[Proposta de Referência]],'CCPP-CANCELAR'!B$2:G$1048576,2,FALSE)&lt;&gt;"","CANCELAR_PROPOSTA",""),"")</f>
        <v/>
      </c>
    </row>
    <row r="132" spans="1:13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 s="49" t="str">
        <f>IFERROR(IF(VLOOKUP(Tabela1[[#This Row],[Proposta de Referência]],'CCPP-CANCELAR'!B$2:G$1048576,2,FALSE)&lt;&gt;"","CANCELAR_PROPOSTA",""),"")</f>
        <v/>
      </c>
    </row>
    <row r="133" spans="1:13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 s="49" t="str">
        <f>IFERROR(IF(VLOOKUP(Tabela1[[#This Row],[Proposta de Referência]],'CCPP-CANCELAR'!B$2:G$1048576,2,FALSE)&lt;&gt;"","CANCELAR_PROPOSTA",""),"")</f>
        <v/>
      </c>
    </row>
    <row r="134" spans="1:13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 s="49" t="str">
        <f>IFERROR(IF(VLOOKUP(Tabela1[[#This Row],[Proposta de Referência]],'CCPP-CANCELAR'!B$2:G$1048576,2,FALSE)&lt;&gt;"","CANCELAR_PROPOSTA",""),"")</f>
        <v/>
      </c>
    </row>
    <row r="135" spans="1:13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 s="49" t="str">
        <f>IFERROR(IF(VLOOKUP(Tabela1[[#This Row],[Proposta de Referência]],'CCPP-CANCELAR'!B$2:G$1048576,2,FALSE)&lt;&gt;"","CANCELAR_PROPOSTA",""),"")</f>
        <v/>
      </c>
    </row>
    <row r="136" spans="1:13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 s="49" t="str">
        <f>IFERROR(IF(VLOOKUP(Tabela1[[#This Row],[Proposta de Referência]],'CCPP-CANCELAR'!B$2:G$1048576,2,FALSE)&lt;&gt;"","CANCELAR_PROPOSTA",""),"")</f>
        <v/>
      </c>
    </row>
    <row r="137" spans="1:13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 s="49" t="str">
        <f>IFERROR(IF(VLOOKUP(Tabela1[[#This Row],[Proposta de Referência]],'CCPP-CANCELAR'!B$2:G$1048576,2,FALSE)&lt;&gt;"","CANCELAR_PROPOSTA",""),"")</f>
        <v/>
      </c>
    </row>
    <row r="138" spans="1:13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 s="49" t="str">
        <f>IFERROR(IF(VLOOKUP(Tabela1[[#This Row],[Proposta de Referência]],'CCPP-CANCELAR'!B$2:G$1048576,2,FALSE)&lt;&gt;"","CANCELAR_PROPOSTA",""),"")</f>
        <v/>
      </c>
    </row>
    <row r="139" spans="1:13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 s="49" t="str">
        <f>IFERROR(IF(VLOOKUP(Tabela1[[#This Row],[Proposta de Referência]],'CCPP-CANCELAR'!B$2:G$1048576,2,FALSE)&lt;&gt;"","CANCELAR_PROPOSTA",""),"")</f>
        <v/>
      </c>
    </row>
    <row r="140" spans="1:13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 s="49" t="str">
        <f>IFERROR(IF(VLOOKUP(Tabela1[[#This Row],[Proposta de Referência]],'CCPP-CANCELAR'!B$2:G$1048576,2,FALSE)&lt;&gt;"","CANCELAR_PROPOSTA",""),"")</f>
        <v/>
      </c>
    </row>
    <row r="141" spans="1:13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 s="49" t="str">
        <f>IFERROR(IF(VLOOKUP(Tabela1[[#This Row],[Proposta de Referência]],'CCPP-CANCELAR'!B$2:G$1048576,2,FALSE)&lt;&gt;"","CANCELAR_PROPOSTA",""),"")</f>
        <v/>
      </c>
    </row>
    <row r="142" spans="1:13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 s="49" t="str">
        <f>IFERROR(IF(VLOOKUP(Tabela1[[#This Row],[Proposta de Referência]],'CCPP-CANCELAR'!B$2:G$1048576,2,FALSE)&lt;&gt;"","CANCELAR_PROPOSTA",""),"")</f>
        <v/>
      </c>
    </row>
    <row r="143" spans="1:13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 s="49" t="str">
        <f>IFERROR(IF(VLOOKUP(Tabela1[[#This Row],[Proposta de Referência]],'CCPP-CANCELAR'!B$2:G$1048576,2,FALSE)&lt;&gt;"","CANCELAR_PROPOSTA",""),"")</f>
        <v/>
      </c>
    </row>
    <row r="144" spans="1:13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 s="49" t="str">
        <f>IFERROR(IF(VLOOKUP(Tabela1[[#This Row],[Proposta de Referência]],'CCPP-CANCELAR'!B$2:G$1048576,2,FALSE)&lt;&gt;"","CANCELAR_PROPOSTA",""),"")</f>
        <v/>
      </c>
    </row>
    <row r="145" spans="1:13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 s="49" t="str">
        <f>IFERROR(IF(VLOOKUP(Tabela1[[#This Row],[Proposta de Referência]],'CCPP-CANCELAR'!B$2:G$1048576,2,FALSE)&lt;&gt;"","CANCELAR_PROPOSTA",""),"")</f>
        <v/>
      </c>
    </row>
    <row r="146" spans="1:13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 s="49" t="str">
        <f>IFERROR(IF(VLOOKUP(Tabela1[[#This Row],[Proposta de Referência]],'CCPP-CANCELAR'!B$2:G$1048576,2,FALSE)&lt;&gt;"","CANCELAR_PROPOSTA",""),"")</f>
        <v/>
      </c>
    </row>
    <row r="147" spans="1:13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 s="49" t="str">
        <f>IFERROR(IF(VLOOKUP(Tabela1[[#This Row],[Proposta de Referência]],'CCPP-CANCELAR'!B$2:G$1048576,2,FALSE)&lt;&gt;"","CANCELAR_PROPOSTA",""),"")</f>
        <v/>
      </c>
    </row>
    <row r="148" spans="1:13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 s="49" t="str">
        <f>IFERROR(IF(VLOOKUP(Tabela1[[#This Row],[Proposta de Referência]],'CCPP-CANCELAR'!B$2:G$1048576,2,FALSE)&lt;&gt;"","CANCELAR_PROPOSTA",""),"")</f>
        <v/>
      </c>
    </row>
    <row r="149" spans="1:13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 s="49" t="str">
        <f>IFERROR(IF(VLOOKUP(Tabela1[[#This Row],[Proposta de Referência]],'CCPP-CANCELAR'!B$2:G$1048576,2,FALSE)&lt;&gt;"","CANCELAR_PROPOSTA",""),"")</f>
        <v/>
      </c>
    </row>
    <row r="150" spans="1:13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 s="49" t="str">
        <f>IFERROR(IF(VLOOKUP(Tabela1[[#This Row],[Proposta de Referência]],'CCPP-CANCELAR'!B$2:G$1048576,2,FALSE)&lt;&gt;"","CANCELAR_PROPOSTA",""),"")</f>
        <v/>
      </c>
    </row>
    <row r="151" spans="1:13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 s="49" t="str">
        <f>IFERROR(IF(VLOOKUP(Tabela1[[#This Row],[Proposta de Referência]],'CCPP-CANCELAR'!B$2:G$1048576,2,FALSE)&lt;&gt;"","CANCELAR_PROPOSTA",""),"")</f>
        <v/>
      </c>
    </row>
    <row r="152" spans="1:13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 s="49" t="str">
        <f>IFERROR(IF(VLOOKUP(Tabela1[[#This Row],[Proposta de Referência]],'CCPP-CANCELAR'!B$2:G$1048576,2,FALSE)&lt;&gt;"","CANCELAR_PROPOSTA",""),"")</f>
        <v/>
      </c>
    </row>
    <row r="153" spans="1:13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 s="49" t="str">
        <f>IFERROR(IF(VLOOKUP(Tabela1[[#This Row],[Proposta de Referência]],'CCPP-CANCELAR'!B$2:G$1048576,2,FALSE)&lt;&gt;"","CANCELAR_PROPOSTA",""),"")</f>
        <v/>
      </c>
    </row>
    <row r="154" spans="1:13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 s="49" t="str">
        <f>IFERROR(IF(VLOOKUP(Tabela1[[#This Row],[Proposta de Referência]],'CCPP-CANCELAR'!B$2:G$1048576,2,FALSE)&lt;&gt;"","CANCELAR_PROPOSTA",""),"")</f>
        <v/>
      </c>
    </row>
    <row r="155" spans="1:13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 s="49" t="str">
        <f>IFERROR(IF(VLOOKUP(Tabela1[[#This Row],[Proposta de Referência]],'CCPP-CANCELAR'!B$2:G$1048576,2,FALSE)&lt;&gt;"","CANCELAR_PROPOSTA",""),"")</f>
        <v/>
      </c>
    </row>
    <row r="156" spans="1:13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 s="49" t="str">
        <f>IFERROR(IF(VLOOKUP(Tabela1[[#This Row],[Proposta de Referência]],'CCPP-CANCELAR'!B$2:G$1048576,2,FALSE)&lt;&gt;"","CANCELAR_PROPOSTA",""),"")</f>
        <v/>
      </c>
    </row>
    <row r="157" spans="1:13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 s="49" t="str">
        <f>IFERROR(IF(VLOOKUP(Tabela1[[#This Row],[Proposta de Referência]],'CCPP-CANCELAR'!B$2:G$1048576,2,FALSE)&lt;&gt;"","CANCELAR_PROPOSTA",""),"")</f>
        <v/>
      </c>
    </row>
    <row r="158" spans="1:13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 s="49" t="str">
        <f>IFERROR(IF(VLOOKUP(Tabela1[[#This Row],[Proposta de Referência]],'CCPP-CANCELAR'!B$2:G$1048576,2,FALSE)&lt;&gt;"","CANCELAR_PROPOSTA",""),"")</f>
        <v/>
      </c>
    </row>
    <row r="159" spans="1:13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 s="49" t="str">
        <f>IFERROR(IF(VLOOKUP(Tabela1[[#This Row],[Proposta de Referência]],'CCPP-CANCELAR'!B$2:G$1048576,2,FALSE)&lt;&gt;"","CANCELAR_PROPOSTA",""),"")</f>
        <v/>
      </c>
    </row>
    <row r="160" spans="1:1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 s="49" t="str">
        <f>IFERROR(IF(VLOOKUP(Tabela1[[#This Row],[Proposta de Referência]],'CCPP-CANCELAR'!B$2:G$1048576,2,FALSE)&lt;&gt;"","CANCELAR_PROPOSTA",""),"")</f>
        <v/>
      </c>
    </row>
    <row r="161" spans="1:13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 s="49" t="str">
        <f>IFERROR(IF(VLOOKUP(Tabela1[[#This Row],[Proposta de Referência]],'CCPP-CANCELAR'!B$2:G$1048576,2,FALSE)&lt;&gt;"","CANCELAR_PROPOSTA",""),"")</f>
        <v/>
      </c>
    </row>
    <row r="162" spans="1:13" x14ac:dyDescent="0.25">
      <c r="M162" s="49" t="str">
        <f>IFERROR(IF(VLOOKUP(Tabela1[[#This Row],[Proposta de Referência]],'CCPP-CANCELAR'!B$2:G$1048576,2,FALSE)&lt;&gt;"","CANCELAR_PROPOSTA",""),"")</f>
        <v/>
      </c>
    </row>
    <row r="163" spans="1:13" x14ac:dyDescent="0.25">
      <c r="M163" s="49" t="str">
        <f>IFERROR(IF(VLOOKUP(Tabela1[[#This Row],[Proposta de Referência]],'CCPP-CANCELAR'!B$2:G$1048576,2,FALSE)&lt;&gt;"","CANCELAR_PROPOSTA",""),"")</f>
        <v/>
      </c>
    </row>
    <row r="164" spans="1:13" x14ac:dyDescent="0.25">
      <c r="M164" s="49" t="str">
        <f>IFERROR(IF(VLOOKUP(Tabela1[[#This Row],[Proposta de Referência]],'CCPP-CANCELAR'!B$2:G$1048576,2,FALSE)&lt;&gt;"","CANCELAR_PROPOSTA",""),"")</f>
        <v/>
      </c>
    </row>
    <row r="165" spans="1:13" x14ac:dyDescent="0.25">
      <c r="M165" s="49" t="str">
        <f>IFERROR(IF(VLOOKUP(Tabela1[[#This Row],[Proposta de Referência]],'CCPP-CANCELAR'!B$2:G$1048576,2,FALSE)&lt;&gt;"","CANCELAR_PROPOSTA",""),"")</f>
        <v/>
      </c>
    </row>
    <row r="166" spans="1:13" x14ac:dyDescent="0.25">
      <c r="M166" s="49" t="str">
        <f>IFERROR(IF(VLOOKUP(Tabela1[[#This Row],[Proposta de Referência]],'CCPP-CANCELAR'!B$2:G$1048576,2,FALSE)&lt;&gt;"","CANCELAR_PROPOSTA",""),"")</f>
        <v/>
      </c>
    </row>
    <row r="167" spans="1:13" x14ac:dyDescent="0.25">
      <c r="M167" s="49" t="str">
        <f>IFERROR(IF(VLOOKUP(Tabela1[[#This Row],[Proposta de Referência]],'CCPP-CANCELAR'!B$2:G$1048576,2,FALSE)&lt;&gt;"","CANCELAR_PROPOSTA",""),"")</f>
        <v/>
      </c>
    </row>
    <row r="168" spans="1:13" x14ac:dyDescent="0.25">
      <c r="M168" s="49" t="str">
        <f>IFERROR(IF(VLOOKUP(Tabela1[[#This Row],[Proposta de Referência]],'CCPP-CANCELAR'!B$2:G$1048576,2,FALSE)&lt;&gt;"","CANCELAR_PROPOSTA",""),"")</f>
        <v/>
      </c>
    </row>
    <row r="169" spans="1:13" x14ac:dyDescent="0.25">
      <c r="M169" s="49" t="str">
        <f>IFERROR(IF(VLOOKUP(Tabela1[[#This Row],[Proposta de Referência]],'CCPP-CANCELAR'!B$2:G$1048576,2,FALSE)&lt;&gt;"","CANCELAR_PROPOSTA",""),"")</f>
        <v/>
      </c>
    </row>
    <row r="170" spans="1:13" x14ac:dyDescent="0.25">
      <c r="M170" s="49" t="str">
        <f>IFERROR(IF(VLOOKUP(Tabela1[[#This Row],[Proposta de Referência]],'CCPP-CANCELAR'!B$2:G$1048576,2,FALSE)&lt;&gt;"","CANCELAR_PROPOSTA",""),"")</f>
        <v/>
      </c>
    </row>
    <row r="171" spans="1:13" x14ac:dyDescent="0.25">
      <c r="M171" s="49" t="str">
        <f>IFERROR(IF(VLOOKUP(Tabela1[[#This Row],[Proposta de Referência]],'CCPP-CANCELAR'!B$2:G$1048576,2,FALSE)&lt;&gt;"","CANCELAR_PROPOSTA",""),"")</f>
        <v/>
      </c>
    </row>
    <row r="172" spans="1:13" x14ac:dyDescent="0.25">
      <c r="M172" s="49" t="str">
        <f>IFERROR(IF(VLOOKUP(Tabela1[[#This Row],[Proposta de Referência]],'CCPP-CANCELAR'!B$2:G$1048576,2,FALSE)&lt;&gt;"","CANCELAR_PROPOSTA",""),"")</f>
        <v/>
      </c>
    </row>
    <row r="173" spans="1:13" x14ac:dyDescent="0.25">
      <c r="M173" s="49" t="str">
        <f>IFERROR(IF(VLOOKUP(Tabela1[[#This Row],[Proposta de Referência]],'CCPP-CANCELAR'!B$2:G$1048576,2,FALSE)&lt;&gt;"","CANCELAR_PROPOSTA",""),"")</f>
        <v/>
      </c>
    </row>
    <row r="174" spans="1:13" x14ac:dyDescent="0.25">
      <c r="M174" s="49" t="str">
        <f>IFERROR(IF(VLOOKUP(Tabela1[[#This Row],[Proposta de Referência]],'CCPP-CANCELAR'!B$2:G$1048576,2,FALSE)&lt;&gt;"","CANCELAR_PROPOSTA",""),"")</f>
        <v/>
      </c>
    </row>
    <row r="175" spans="1:13" x14ac:dyDescent="0.25">
      <c r="M175" s="49" t="str">
        <f>IFERROR(IF(VLOOKUP(Tabela1[[#This Row],[Proposta de Referência]],'CCPP-CANCELAR'!B$2:G$1048576,2,FALSE)&lt;&gt;"","CANCELAR_PROPOSTA",""),"")</f>
        <v/>
      </c>
    </row>
    <row r="176" spans="1:13" x14ac:dyDescent="0.25">
      <c r="M176" s="49" t="str">
        <f>IFERROR(IF(VLOOKUP(Tabela1[[#This Row],[Proposta de Referência]],'CCPP-CANCELAR'!B$2:G$1048576,2,FALSE)&lt;&gt;"","CANCELAR_PROPOSTA",""),"")</f>
        <v/>
      </c>
    </row>
    <row r="177" spans="13:13" x14ac:dyDescent="0.25">
      <c r="M177" s="49" t="str">
        <f>IFERROR(IF(VLOOKUP(Tabela1[[#This Row],[Proposta de Referência]],'CCPP-CANCELAR'!B$2:G$1048576,2,FALSE)&lt;&gt;"","CANCELAR_PROPOSTA",""),"")</f>
        <v/>
      </c>
    </row>
    <row r="178" spans="13:13" x14ac:dyDescent="0.25">
      <c r="M178" s="49" t="str">
        <f>IFERROR(IF(VLOOKUP(Tabela1[[#This Row],[Proposta de Referência]],'CCPP-CANCELAR'!B$2:G$1048576,2,FALSE)&lt;&gt;"","CANCELAR_PROPOSTA",""),"")</f>
        <v/>
      </c>
    </row>
    <row r="179" spans="13:13" x14ac:dyDescent="0.25">
      <c r="M179" s="49" t="str">
        <f>IFERROR(IF(VLOOKUP(Tabela1[[#This Row],[Proposta de Referência]],'CCPP-CANCELAR'!B$2:G$1048576,2,FALSE)&lt;&gt;"","CANCELAR_PROPOSTA",""),"")</f>
        <v/>
      </c>
    </row>
    <row r="180" spans="13:13" x14ac:dyDescent="0.25">
      <c r="M180" s="49" t="str">
        <f>IFERROR(IF(VLOOKUP(Tabela1[[#This Row],[Proposta de Referência]],'CCPP-CANCELAR'!B$2:G$1048576,2,FALSE)&lt;&gt;"","CANCELAR_PROPOSTA",""),"")</f>
        <v/>
      </c>
    </row>
    <row r="181" spans="13:13" x14ac:dyDescent="0.25">
      <c r="M181" s="49" t="str">
        <f>IFERROR(IF(VLOOKUP(Tabela1[[#This Row],[Proposta de Referência]],'CCPP-CANCELAR'!B$2:G$1048576,2,FALSE)&lt;&gt;"","CANCELAR_PROPOSTA",""),"")</f>
        <v/>
      </c>
    </row>
    <row r="182" spans="13:13" x14ac:dyDescent="0.25">
      <c r="M182" s="49" t="str">
        <f>IFERROR(IF(VLOOKUP(Tabela1[[#This Row],[Proposta de Referência]],'CCPP-CANCELAR'!B$2:G$1048576,2,FALSE)&lt;&gt;"","CANCELAR_PROPOSTA",""),"")</f>
        <v/>
      </c>
    </row>
    <row r="183" spans="13:13" x14ac:dyDescent="0.25">
      <c r="M183" s="49" t="str">
        <f>IFERROR(IF(VLOOKUP(Tabela1[[#This Row],[Proposta de Referência]],'CCPP-CANCELAR'!B$2:G$1048576,2,FALSE)&lt;&gt;"","CANCELAR_PROPOSTA",""),"")</f>
        <v/>
      </c>
    </row>
    <row r="184" spans="13:13" x14ac:dyDescent="0.25">
      <c r="M184" s="49" t="str">
        <f>IFERROR(IF(VLOOKUP(Tabela1[[#This Row],[Proposta de Referência]],'CCPP-CANCELAR'!B$2:G$1048576,2,FALSE)&lt;&gt;"","CANCELAR_PROPOSTA",""),"")</f>
        <v/>
      </c>
    </row>
    <row r="185" spans="13:13" x14ac:dyDescent="0.25">
      <c r="M185" s="49" t="str">
        <f>IFERROR(IF(VLOOKUP(Tabela1[[#This Row],[Proposta de Referência]],'CCPP-CANCELAR'!B$2:G$1048576,2,FALSE)&lt;&gt;"","CANCELAR_PROPOSTA",""),"")</f>
        <v/>
      </c>
    </row>
    <row r="186" spans="13:13" x14ac:dyDescent="0.25">
      <c r="M186" s="49" t="str">
        <f>IFERROR(IF(VLOOKUP(Tabela1[[#This Row],[Proposta de Referência]],'CCPP-CANCELAR'!B$2:G$1048576,2,FALSE)&lt;&gt;"","CANCELAR_PROPOSTA",""),"")</f>
        <v/>
      </c>
    </row>
    <row r="187" spans="13:13" x14ac:dyDescent="0.25">
      <c r="M187" s="49" t="str">
        <f>IFERROR(IF(VLOOKUP(Tabela1[[#This Row],[Proposta de Referência]],'CCPP-CANCELAR'!B$2:G$1048576,2,FALSE)&lt;&gt;"","CANCELAR_PROPOSTA",""),"")</f>
        <v/>
      </c>
    </row>
    <row r="188" spans="13:13" x14ac:dyDescent="0.25">
      <c r="M188" s="49" t="str">
        <f>IFERROR(IF(VLOOKUP(Tabela1[[#This Row],[Proposta de Referência]],'CCPP-CANCELAR'!B$2:G$1048576,2,FALSE)&lt;&gt;"","CANCELAR_PROPOSTA",""),"")</f>
        <v/>
      </c>
    </row>
    <row r="189" spans="13:13" x14ac:dyDescent="0.25">
      <c r="M189" s="49" t="str">
        <f>IFERROR(IF(VLOOKUP(Tabela1[[#This Row],[Proposta de Referência]],'CCPP-CANCELAR'!B$2:G$1048576,2,FALSE)&lt;&gt;"","CANCELAR_PROPOSTA",""),"")</f>
        <v/>
      </c>
    </row>
    <row r="190" spans="13:13" x14ac:dyDescent="0.25">
      <c r="M190" s="49" t="str">
        <f>IFERROR(IF(VLOOKUP(Tabela1[[#This Row],[Proposta de Referência]],'CCPP-CANCELAR'!B$2:G$1048576,2,FALSE)&lt;&gt;"","CANCELAR_PROPOSTA",""),"")</f>
        <v/>
      </c>
    </row>
    <row r="191" spans="13:13" x14ac:dyDescent="0.25">
      <c r="M191" s="49" t="str">
        <f>IFERROR(IF(VLOOKUP(Tabela1[[#This Row],[Proposta de Referência]],'CCPP-CANCELAR'!B$2:G$1048576,2,FALSE)&lt;&gt;"","CANCELAR_PROPOSTA",""),"")</f>
        <v/>
      </c>
    </row>
    <row r="192" spans="13:13" x14ac:dyDescent="0.25">
      <c r="M192" s="49" t="str">
        <f>IFERROR(IF(VLOOKUP(Tabela1[[#This Row],[Proposta de Referência]],'CCPP-CANCELAR'!B$2:G$1048576,2,FALSE)&lt;&gt;"","CANCELAR_PROPOSTA",""),"")</f>
        <v/>
      </c>
    </row>
    <row r="193" spans="13:13" x14ac:dyDescent="0.25">
      <c r="M193" s="49" t="str">
        <f>IFERROR(IF(VLOOKUP(Tabela1[[#This Row],[Proposta de Referência]],'CCPP-CANCELAR'!B$2:G$1048576,2,FALSE)&lt;&gt;"","CANCELAR_PROPOSTA",""),"")</f>
        <v/>
      </c>
    </row>
    <row r="194" spans="13:13" x14ac:dyDescent="0.25">
      <c r="M194" s="49" t="str">
        <f>IFERROR(IF(VLOOKUP(Tabela1[[#This Row],[Proposta de Referência]],'CCPP-CANCELAR'!B$2:G$1048576,2,FALSE)&lt;&gt;"","CANCELAR_PROPOSTA",""),"")</f>
        <v/>
      </c>
    </row>
    <row r="195" spans="13:13" x14ac:dyDescent="0.25">
      <c r="M195" s="49" t="str">
        <f>IFERROR(IF(VLOOKUP(Tabela1[[#This Row],[Proposta de Referência]],'CCPP-CANCELAR'!B$2:G$1048576,2,FALSE)&lt;&gt;"","CANCELAR_PROPOSTA",""),"")</f>
        <v/>
      </c>
    </row>
    <row r="196" spans="13:13" x14ac:dyDescent="0.25">
      <c r="M196" s="49" t="str">
        <f>IFERROR(IF(VLOOKUP(Tabela1[[#This Row],[Proposta de Referência]],'CCPP-CANCELAR'!B$2:G$1048576,2,FALSE)&lt;&gt;"","CANCELAR_PROPOSTA",""),"")</f>
        <v/>
      </c>
    </row>
    <row r="197" spans="13:13" x14ac:dyDescent="0.25">
      <c r="M197" s="49" t="str">
        <f>IFERROR(IF(VLOOKUP(Tabela1[[#This Row],[Proposta de Referência]],'CCPP-CANCELAR'!B$2:G$1048576,2,FALSE)&lt;&gt;"","CANCELAR_PROPOSTA",""),"")</f>
        <v/>
      </c>
    </row>
    <row r="198" spans="13:13" x14ac:dyDescent="0.25">
      <c r="M198" s="49" t="str">
        <f>IFERROR(IF(VLOOKUP(Tabela1[[#This Row],[Proposta de Referência]],'CCPP-CANCELAR'!B$2:G$1048576,2,FALSE)&lt;&gt;"","CANCELAR_PROPOSTA",""),"")</f>
        <v/>
      </c>
    </row>
    <row r="199" spans="13:13" x14ac:dyDescent="0.25">
      <c r="M199" s="49" t="str">
        <f>IFERROR(IF(VLOOKUP(Tabela1[[#This Row],[Proposta de Referência]],'CCPP-CANCELAR'!B$2:G$1048576,2,FALSE)&lt;&gt;"","CANCELAR_PROPOSTA",""),"")</f>
        <v/>
      </c>
    </row>
    <row r="200" spans="13:13" x14ac:dyDescent="0.25">
      <c r="M200" s="49" t="str">
        <f>IFERROR(IF(VLOOKUP(Tabela1[[#This Row],[Proposta de Referência]],'CCPP-CANCELAR'!B$2:G$1048576,2,FALSE)&lt;&gt;"","CANCELAR_PROPOSTA",""),"")</f>
        <v/>
      </c>
    </row>
    <row r="201" spans="13:13" x14ac:dyDescent="0.25">
      <c r="M201" s="49" t="str">
        <f>IFERROR(IF(VLOOKUP(Tabela1[[#This Row],[Proposta de Referência]],'CCPP-CANCELAR'!B$2:G$1048576,2,FALSE)&lt;&gt;"","CANCELAR_PROPOSTA",""),"")</f>
        <v/>
      </c>
    </row>
    <row r="202" spans="13:13" x14ac:dyDescent="0.25">
      <c r="M202" s="49" t="str">
        <f>IFERROR(IF(VLOOKUP(Tabela1[[#This Row],[Proposta de Referência]],'CCPP-CANCELAR'!B$2:G$1048576,2,FALSE)&lt;&gt;"","CANCELAR_PROPOSTA",""),"")</f>
        <v/>
      </c>
    </row>
    <row r="203" spans="13:13" x14ac:dyDescent="0.25">
      <c r="M203" s="49" t="str">
        <f>IFERROR(IF(VLOOKUP(Tabela1[[#This Row],[Proposta de Referência]],'CCPP-CANCELAR'!B$2:G$1048576,2,FALSE)&lt;&gt;"","CANCELAR_PROPOSTA",""),"")</f>
        <v/>
      </c>
    </row>
    <row r="204" spans="13:13" x14ac:dyDescent="0.25">
      <c r="M204" s="49" t="str">
        <f>IFERROR(IF(VLOOKUP(Tabela1[[#This Row],[Proposta de Referência]],'CCPP-CANCELAR'!B$2:G$1048576,2,FALSE)&lt;&gt;"","CANCELAR_PROPOSTA",""),"")</f>
        <v/>
      </c>
    </row>
    <row r="205" spans="13:13" x14ac:dyDescent="0.25">
      <c r="M205" s="49" t="str">
        <f>IFERROR(IF(VLOOKUP(Tabela1[[#This Row],[Proposta de Referência]],'CCPP-CANCELAR'!B$2:G$1048576,2,FALSE)&lt;&gt;"","CANCELAR_PROPOSTA",""),"")</f>
        <v/>
      </c>
    </row>
    <row r="206" spans="13:13" x14ac:dyDescent="0.25">
      <c r="M206" s="49" t="str">
        <f>IFERROR(IF(VLOOKUP(Tabela1[[#This Row],[Proposta de Referência]],'CCPP-CANCELAR'!B$2:G$1048576,2,FALSE)&lt;&gt;"","CANCELAR_PROPOSTA",""),"")</f>
        <v/>
      </c>
    </row>
    <row r="207" spans="13:13" x14ac:dyDescent="0.25">
      <c r="M207" s="49" t="str">
        <f>IFERROR(IF(VLOOKUP(Tabela1[[#This Row],[Proposta de Referência]],'CCPP-CANCELAR'!B$2:G$1048576,2,FALSE)&lt;&gt;"","CANCELAR_PROPOSTA",""),"")</f>
        <v/>
      </c>
    </row>
    <row r="208" spans="13:13" x14ac:dyDescent="0.25">
      <c r="M208" s="49" t="str">
        <f>IFERROR(IF(VLOOKUP(Tabela1[[#This Row],[Proposta de Referência]],'CCPP-CANCELAR'!B$2:G$1048576,2,FALSE)&lt;&gt;"","CANCELAR_PROPOSTA",""),"")</f>
        <v/>
      </c>
    </row>
    <row r="209" spans="13:13" x14ac:dyDescent="0.25">
      <c r="M209" s="49" t="str">
        <f>IFERROR(IF(VLOOKUP(Tabela1[[#This Row],[Proposta de Referência]],'CCPP-CANCELAR'!B$2:G$1048576,2,FALSE)&lt;&gt;"","CANCELAR_PROPOSTA",""),"")</f>
        <v/>
      </c>
    </row>
    <row r="210" spans="13:13" x14ac:dyDescent="0.25">
      <c r="M210" s="49" t="str">
        <f>IFERROR(IF(VLOOKUP(Tabela1[[#This Row],[Proposta de Referência]],'CCPP-CANCELAR'!B$2:G$1048576,2,FALSE)&lt;&gt;"","CANCELAR_PROPOSTA",""),"")</f>
        <v/>
      </c>
    </row>
    <row r="211" spans="13:13" x14ac:dyDescent="0.25">
      <c r="M211" s="49" t="str">
        <f>IFERROR(IF(VLOOKUP(Tabela1[[#This Row],[Proposta de Referência]],'CCPP-CANCELAR'!B$2:G$1048576,2,FALSE)&lt;&gt;"","CANCELAR_PROPOSTA",""),"")</f>
        <v/>
      </c>
    </row>
    <row r="212" spans="13:13" x14ac:dyDescent="0.25">
      <c r="M212" s="49" t="str">
        <f>IFERROR(IF(VLOOKUP(Tabela1[[#This Row],[Proposta de Referência]],'CCPP-CANCELAR'!B$2:G$1048576,2,FALSE)&lt;&gt;"","CANCELAR_PROPOSTA",""),"")</f>
        <v/>
      </c>
    </row>
    <row r="213" spans="13:13" x14ac:dyDescent="0.25">
      <c r="M213" s="49" t="str">
        <f>IFERROR(IF(VLOOKUP(Tabela1[[#This Row],[Proposta de Referência]],'CCPP-CANCELAR'!B$2:G$1048576,2,FALSE)&lt;&gt;"","CANCELAR_PROPOSTA",""),"")</f>
        <v/>
      </c>
    </row>
    <row r="214" spans="13:13" x14ac:dyDescent="0.25">
      <c r="M214" s="49" t="str">
        <f>IFERROR(IF(VLOOKUP(Tabela1[[#This Row],[Proposta de Referência]],'CCPP-CANCELAR'!B$2:G$1048576,2,FALSE)&lt;&gt;"","CANCELAR_PROPOSTA",""),"")</f>
        <v/>
      </c>
    </row>
    <row r="215" spans="13:13" x14ac:dyDescent="0.25">
      <c r="M215" s="49" t="str">
        <f>IFERROR(IF(VLOOKUP(Tabela1[[#This Row],[Proposta de Referência]],'CCPP-CANCELAR'!B$2:G$1048576,2,FALSE)&lt;&gt;"","CANCELAR_PROPOSTA",""),"")</f>
        <v/>
      </c>
    </row>
    <row r="216" spans="13:13" x14ac:dyDescent="0.25">
      <c r="M216" s="49" t="str">
        <f>IFERROR(IF(VLOOKUP(Tabela1[[#This Row],[Proposta de Referência]],'CCPP-CANCELAR'!B$2:G$1048576,2,FALSE)&lt;&gt;"","CANCELAR_PROPOSTA",""),"")</f>
        <v/>
      </c>
    </row>
    <row r="217" spans="13:13" x14ac:dyDescent="0.25">
      <c r="M217" s="49" t="str">
        <f>IFERROR(IF(VLOOKUP(Tabela1[[#This Row],[Proposta de Referência]],'CCPP-CANCELAR'!B$2:G$1048576,2,FALSE)&lt;&gt;"","CANCELAR_PROPOSTA",""),"")</f>
        <v/>
      </c>
    </row>
    <row r="218" spans="13:13" x14ac:dyDescent="0.25">
      <c r="M218" s="49" t="str">
        <f>IFERROR(IF(VLOOKUP(Tabela1[[#This Row],[Proposta de Referência]],'CCPP-CANCELAR'!B$2:G$1048576,2,FALSE)&lt;&gt;"","CANCELAR_PROPOSTA",""),"")</f>
        <v/>
      </c>
    </row>
    <row r="219" spans="13:13" x14ac:dyDescent="0.25">
      <c r="M219" s="49" t="str">
        <f>IFERROR(IF(VLOOKUP(Tabela1[[#This Row],[Proposta de Referência]],'CCPP-CANCELAR'!B$2:G$1048576,2,FALSE)&lt;&gt;"","CANCELAR_PROPOSTA",""),"")</f>
        <v/>
      </c>
    </row>
    <row r="220" spans="13:13" x14ac:dyDescent="0.25">
      <c r="M220" s="49" t="str">
        <f>IFERROR(IF(VLOOKUP(Tabela1[[#This Row],[Proposta de Referência]],'CCPP-CANCELAR'!B$2:G$1048576,2,FALSE)&lt;&gt;"","CANCELAR_PROPOSTA",""),"")</f>
        <v/>
      </c>
    </row>
    <row r="221" spans="13:13" x14ac:dyDescent="0.25">
      <c r="M221" s="49" t="str">
        <f>IFERROR(IF(VLOOKUP(Tabela1[[#This Row],[Proposta de Referência]],'CCPP-CANCELAR'!B$2:G$1048576,2,FALSE)&lt;&gt;"","CANCELAR_PROPOSTA",""),"")</f>
        <v/>
      </c>
    </row>
    <row r="222" spans="13:13" x14ac:dyDescent="0.25">
      <c r="M222" s="49" t="str">
        <f>IFERROR(IF(VLOOKUP(Tabela1[[#This Row],[Proposta de Referência]],'CCPP-CANCELAR'!B$2:G$1048576,2,FALSE)&lt;&gt;"","CANCELAR_PROPOSTA",""),"")</f>
        <v/>
      </c>
    </row>
    <row r="223" spans="13:13" x14ac:dyDescent="0.25">
      <c r="M223" s="49" t="str">
        <f>IFERROR(IF(VLOOKUP(Tabela1[[#This Row],[Proposta de Referência]],'CCPP-CANCELAR'!B$2:G$1048576,2,FALSE)&lt;&gt;"","CANCELAR_PROPOSTA",""),"")</f>
        <v/>
      </c>
    </row>
    <row r="224" spans="13:13" x14ac:dyDescent="0.25">
      <c r="M224" s="49" t="str">
        <f>IFERROR(IF(VLOOKUP(Tabela1[[#This Row],[Proposta de Referência]],'CCPP-CANCELAR'!B$2:G$1048576,2,FALSE)&lt;&gt;"","CANCELAR_PROPOSTA",""),"")</f>
        <v/>
      </c>
    </row>
    <row r="225" spans="13:13" x14ac:dyDescent="0.25">
      <c r="M225" s="49" t="str">
        <f>IFERROR(IF(VLOOKUP(Tabela1[[#This Row],[Proposta de Referência]],'CCPP-CANCELAR'!B$2:G$1048576,2,FALSE)&lt;&gt;"","CANCELAR_PROPOSTA",""),"")</f>
        <v/>
      </c>
    </row>
    <row r="226" spans="13:13" x14ac:dyDescent="0.25">
      <c r="M226" s="49" t="str">
        <f>IFERROR(IF(VLOOKUP(Tabela1[[#This Row],[Proposta de Referência]],'CCPP-CANCELAR'!B$2:G$1048576,2,FALSE)&lt;&gt;"","CANCELAR_PROPOSTA",""),"")</f>
        <v/>
      </c>
    </row>
    <row r="227" spans="13:13" x14ac:dyDescent="0.25">
      <c r="M227" s="49" t="str">
        <f>IFERROR(IF(VLOOKUP(Tabela1[[#This Row],[Proposta de Referência]],'CCPP-CANCELAR'!B$2:G$1048576,2,FALSE)&lt;&gt;"","CANCELAR_PROPOSTA",""),"")</f>
        <v/>
      </c>
    </row>
    <row r="228" spans="13:13" x14ac:dyDescent="0.25">
      <c r="M228" s="49" t="str">
        <f>IFERROR(IF(VLOOKUP(Tabela1[[#This Row],[Proposta de Referência]],'CCPP-CANCELAR'!B$2:G$1048576,2,FALSE)&lt;&gt;"","CANCELAR_PROPOSTA",""),"")</f>
        <v/>
      </c>
    </row>
    <row r="229" spans="13:13" x14ac:dyDescent="0.25">
      <c r="M229" s="49" t="str">
        <f>IFERROR(IF(VLOOKUP(Tabela1[[#This Row],[Proposta de Referência]],'CCPP-CANCELAR'!B$2:G$1048576,2,FALSE)&lt;&gt;"","CANCELAR_PROPOSTA",""),"")</f>
        <v/>
      </c>
    </row>
    <row r="230" spans="13:13" x14ac:dyDescent="0.25">
      <c r="M230" s="49" t="str">
        <f>IFERROR(IF(VLOOKUP(Tabela1[[#This Row],[Proposta de Referência]],'CCPP-CANCELAR'!B$2:G$1048576,2,FALSE)&lt;&gt;"","CANCELAR_PROPOSTA",""),"")</f>
        <v/>
      </c>
    </row>
    <row r="231" spans="13:13" x14ac:dyDescent="0.25">
      <c r="M231" s="49" t="str">
        <f>IFERROR(IF(VLOOKUP(Tabela1[[#This Row],[Proposta de Referência]],'CCPP-CANCELAR'!B$2:G$1048576,2,FALSE)&lt;&gt;"","CANCELAR_PROPOSTA",""),"")</f>
        <v/>
      </c>
    </row>
    <row r="232" spans="13:13" x14ac:dyDescent="0.25">
      <c r="M232" s="49" t="str">
        <f>IFERROR(IF(VLOOKUP(Tabela1[[#This Row],[Proposta de Referência]],'CCPP-CANCELAR'!B$2:G$1048576,2,FALSE)&lt;&gt;"","CANCELAR_PROPOSTA",""),"")</f>
        <v/>
      </c>
    </row>
    <row r="233" spans="13:13" x14ac:dyDescent="0.25">
      <c r="M233" s="49" t="str">
        <f>IFERROR(IF(VLOOKUP(Tabela1[[#This Row],[Proposta de Referência]],'CCPP-CANCELAR'!B$2:G$1048576,2,FALSE)&lt;&gt;"","CANCELAR_PROPOSTA",""),"")</f>
        <v/>
      </c>
    </row>
    <row r="234" spans="13:13" x14ac:dyDescent="0.25">
      <c r="M234" s="49" t="str">
        <f>IFERROR(IF(VLOOKUP(Tabela1[[#This Row],[Proposta de Referência]],'CCPP-CANCELAR'!B$2:G$1048576,2,FALSE)&lt;&gt;"","CANCELAR_PROPOSTA",""),"")</f>
        <v/>
      </c>
    </row>
    <row r="235" spans="13:13" x14ac:dyDescent="0.25">
      <c r="M235" s="49" t="str">
        <f>IFERROR(IF(VLOOKUP(Tabela1[[#This Row],[Proposta de Referência]],'CCPP-CANCELAR'!B$2:G$1048576,2,FALSE)&lt;&gt;"","CANCELAR_PROPOSTA",""),"")</f>
        <v/>
      </c>
    </row>
    <row r="236" spans="13:13" x14ac:dyDescent="0.25">
      <c r="M236" s="49" t="str">
        <f>IFERROR(IF(VLOOKUP(Tabela1[[#This Row],[Proposta de Referência]],'CCPP-CANCELAR'!B$2:G$1048576,2,FALSE)&lt;&gt;"","CANCELAR_PROPOSTA",""),"")</f>
        <v/>
      </c>
    </row>
    <row r="237" spans="13:13" x14ac:dyDescent="0.25">
      <c r="M237" s="49" t="str">
        <f>IFERROR(IF(VLOOKUP(Tabela1[[#This Row],[Proposta de Referência]],'CCPP-CANCELAR'!B$2:G$1048576,2,FALSE)&lt;&gt;"","CANCELAR_PROPOSTA",""),"")</f>
        <v/>
      </c>
    </row>
    <row r="238" spans="13:13" x14ac:dyDescent="0.25">
      <c r="M238" s="49" t="str">
        <f>IFERROR(IF(VLOOKUP(Tabela1[[#This Row],[Proposta de Referência]],'CCPP-CANCELAR'!B$2:G$1048576,2,FALSE)&lt;&gt;"","CANCELAR_PROPOSTA",""),"")</f>
        <v/>
      </c>
    </row>
    <row r="239" spans="13:13" x14ac:dyDescent="0.25">
      <c r="M239" s="49" t="str">
        <f>IFERROR(IF(VLOOKUP(Tabela1[[#This Row],[Proposta de Referência]],'CCPP-CANCELAR'!B$2:G$1048576,2,FALSE)&lt;&gt;"","CANCELAR_PROPOSTA",""),"")</f>
        <v/>
      </c>
    </row>
    <row r="240" spans="13:13" x14ac:dyDescent="0.25">
      <c r="M240" s="49" t="str">
        <f>IFERROR(IF(VLOOKUP(Tabela1[[#This Row],[Proposta de Referência]],'CCPP-CANCELAR'!B$2:G$1048576,2,FALSE)&lt;&gt;"","CANCELAR_PROPOSTA",""),"")</f>
        <v/>
      </c>
    </row>
    <row r="241" spans="13:13" x14ac:dyDescent="0.25">
      <c r="M241" s="49" t="str">
        <f>IFERROR(IF(VLOOKUP(Tabela1[[#This Row],[Proposta de Referência]],'CCPP-CANCELAR'!B$2:G$1048576,2,FALSE)&lt;&gt;"","CANCELAR_PROPOSTA",""),"")</f>
        <v/>
      </c>
    </row>
    <row r="242" spans="13:13" x14ac:dyDescent="0.25">
      <c r="M242" s="49" t="str">
        <f>IFERROR(IF(VLOOKUP(Tabela1[[#This Row],[Proposta de Referência]],'CCPP-CANCELAR'!B$2:G$1048576,2,FALSE)&lt;&gt;"","CANCELAR_PROPOSTA",""),"")</f>
        <v/>
      </c>
    </row>
    <row r="243" spans="13:13" x14ac:dyDescent="0.25">
      <c r="M243" s="49" t="str">
        <f>IFERROR(IF(VLOOKUP(Tabela1[[#This Row],[Proposta de Referência]],'CCPP-CANCELAR'!B$2:G$1048576,2,FALSE)&lt;&gt;"","CANCELAR_PROPOSTA",""),"")</f>
        <v/>
      </c>
    </row>
    <row r="244" spans="13:13" x14ac:dyDescent="0.25">
      <c r="M244" s="49" t="str">
        <f>IFERROR(IF(VLOOKUP(Tabela1[[#This Row],[Proposta de Referência]],'CCPP-CANCELAR'!B$2:G$1048576,2,FALSE)&lt;&gt;"","CANCELAR_PROPOSTA",""),"")</f>
        <v/>
      </c>
    </row>
    <row r="245" spans="13:13" x14ac:dyDescent="0.25">
      <c r="M245" s="49" t="str">
        <f>IFERROR(IF(VLOOKUP(Tabela1[[#This Row],[Proposta de Referência]],'CCPP-CANCELAR'!B$2:G$1048576,2,FALSE)&lt;&gt;"","CANCELAR_PROPOSTA",""),"")</f>
        <v/>
      </c>
    </row>
    <row r="246" spans="13:13" x14ac:dyDescent="0.25">
      <c r="M246" s="49" t="str">
        <f>IFERROR(IF(VLOOKUP(Tabela1[[#This Row],[Proposta de Referência]],'CCPP-CANCELAR'!B$2:G$1048576,2,FALSE)&lt;&gt;"","CANCELAR_PROPOSTA",""),"")</f>
        <v/>
      </c>
    </row>
    <row r="247" spans="13:13" x14ac:dyDescent="0.25">
      <c r="M247" s="49" t="str">
        <f>IFERROR(IF(VLOOKUP(Tabela1[[#This Row],[Proposta de Referência]],'CCPP-CANCELAR'!B$2:G$1048576,2,FALSE)&lt;&gt;"","CANCELAR_PROPOSTA",""),"")</f>
        <v/>
      </c>
    </row>
    <row r="248" spans="13:13" x14ac:dyDescent="0.25">
      <c r="M248" s="49" t="str">
        <f>IFERROR(IF(VLOOKUP(Tabela1[[#This Row],[Proposta de Referência]],'CCPP-CANCELAR'!B$2:G$1048576,2,FALSE)&lt;&gt;"","CANCELAR_PROPOSTA",""),"")</f>
        <v/>
      </c>
    </row>
    <row r="249" spans="13:13" x14ac:dyDescent="0.25">
      <c r="M249" s="49" t="str">
        <f>IFERROR(IF(VLOOKUP(Tabela1[[#This Row],[Proposta de Referência]],'CCPP-CANCELAR'!B$2:G$1048576,2,FALSE)&lt;&gt;"","CANCELAR_PROPOSTA",""),"")</f>
        <v/>
      </c>
    </row>
    <row r="250" spans="13:13" x14ac:dyDescent="0.25">
      <c r="M250" s="49" t="str">
        <f>IFERROR(IF(VLOOKUP(Tabela1[[#This Row],[Proposta de Referência]],'CCPP-CANCELAR'!B$2:G$1048576,2,FALSE)&lt;&gt;"","CANCELAR_PROPOSTA",""),"")</f>
        <v/>
      </c>
    </row>
    <row r="251" spans="13:13" x14ac:dyDescent="0.25">
      <c r="M251" s="49" t="str">
        <f>IFERROR(IF(VLOOKUP(Tabela1[[#This Row],[Proposta de Referência]],'CCPP-CANCELAR'!B$2:G$1048576,2,FALSE)&lt;&gt;"","CANCELAR_PROPOSTA",""),"")</f>
        <v/>
      </c>
    </row>
    <row r="252" spans="13:13" x14ac:dyDescent="0.25">
      <c r="M252" s="49" t="str">
        <f>IFERROR(IF(VLOOKUP(Tabela1[[#This Row],[Proposta de Referência]],'CCPP-CANCELAR'!B$2:G$1048576,2,FALSE)&lt;&gt;"","CANCELAR_PROPOSTA",""),"")</f>
        <v/>
      </c>
    </row>
    <row r="253" spans="13:13" x14ac:dyDescent="0.25">
      <c r="M253" s="49" t="str">
        <f>IFERROR(IF(VLOOKUP(Tabela1[[#This Row],[Proposta de Referência]],'CCPP-CANCELAR'!B$2:G$1048576,2,FALSE)&lt;&gt;"","CANCELAR_PROPOSTA",""),"")</f>
        <v/>
      </c>
    </row>
    <row r="254" spans="13:13" x14ac:dyDescent="0.25">
      <c r="M254" s="49" t="str">
        <f>IFERROR(IF(VLOOKUP(Tabela1[[#This Row],[Proposta de Referência]],'CCPP-CANCELAR'!B$2:G$1048576,2,FALSE)&lt;&gt;"","CANCELAR_PROPOSTA",""),"")</f>
        <v/>
      </c>
    </row>
    <row r="255" spans="13:13" x14ac:dyDescent="0.25">
      <c r="M255" s="49" t="str">
        <f>IFERROR(IF(VLOOKUP(Tabela1[[#This Row],[Proposta de Referência]],'CCPP-CANCELAR'!B$2:G$1048576,2,FALSE)&lt;&gt;"","CANCELAR_PROPOSTA",""),"")</f>
        <v/>
      </c>
    </row>
    <row r="256" spans="13:13" x14ac:dyDescent="0.25">
      <c r="M256" s="49" t="str">
        <f>IFERROR(IF(VLOOKUP(Tabela1[[#This Row],[Proposta de Referência]],'CCPP-CANCELAR'!B$2:G$1048576,2,FALSE)&lt;&gt;"","CANCELAR_PROPOSTA",""),"")</f>
        <v/>
      </c>
    </row>
    <row r="257" spans="13:13" x14ac:dyDescent="0.25">
      <c r="M257" s="49" t="str">
        <f>IFERROR(IF(VLOOKUP(Tabela1[[#This Row],[Proposta de Referência]],'CCPP-CANCELAR'!B$2:G$1048576,2,FALSE)&lt;&gt;"","CANCELAR_PROPOSTA",""),"")</f>
        <v/>
      </c>
    </row>
    <row r="258" spans="13:13" x14ac:dyDescent="0.25">
      <c r="M258" s="49" t="str">
        <f>IFERROR(IF(VLOOKUP(Tabela1[[#This Row],[Proposta de Referência]],'CCPP-CANCELAR'!B$2:G$1048576,2,FALSE)&lt;&gt;"","CANCELAR_PROPOSTA",""),"")</f>
        <v/>
      </c>
    </row>
    <row r="259" spans="13:13" x14ac:dyDescent="0.25">
      <c r="M259" s="49" t="str">
        <f>IFERROR(IF(VLOOKUP(Tabela1[[#This Row],[Proposta de Referência]],'CCPP-CANCELAR'!B$2:G$1048576,2,FALSE)&lt;&gt;"","CANCELAR_PROPOSTA",""),"")</f>
        <v/>
      </c>
    </row>
    <row r="260" spans="13:13" x14ac:dyDescent="0.25">
      <c r="M260" s="49" t="str">
        <f>IFERROR(IF(VLOOKUP(Tabela1[[#This Row],[Proposta de Referência]],'CCPP-CANCELAR'!B$2:G$1048576,2,FALSE)&lt;&gt;"","CANCELAR_PROPOSTA",""),"")</f>
        <v/>
      </c>
    </row>
    <row r="261" spans="13:13" x14ac:dyDescent="0.25">
      <c r="M261" s="49" t="str">
        <f>IFERROR(IF(VLOOKUP(Tabela1[[#This Row],[Proposta de Referência]],'CCPP-CANCELAR'!B$2:G$1048576,2,FALSE)&lt;&gt;"","CANCELAR_PROPOSTA",""),"")</f>
        <v/>
      </c>
    </row>
    <row r="262" spans="13:13" x14ac:dyDescent="0.25">
      <c r="M262" s="49" t="str">
        <f>IFERROR(IF(VLOOKUP(Tabela1[[#This Row],[Proposta de Referência]],'CCPP-CANCELAR'!B$2:G$1048576,2,FALSE)&lt;&gt;"","CANCELAR_PROPOSTA",""),"")</f>
        <v/>
      </c>
    </row>
    <row r="263" spans="13:13" x14ac:dyDescent="0.25">
      <c r="M263" s="49" t="str">
        <f>IFERROR(IF(VLOOKUP(Tabela1[[#This Row],[Proposta de Referência]],'CCPP-CANCELAR'!B$2:G$1048576,2,FALSE)&lt;&gt;"","CANCELAR_PROPOSTA",""),"")</f>
        <v/>
      </c>
    </row>
    <row r="264" spans="13:13" x14ac:dyDescent="0.25">
      <c r="M264" s="49" t="str">
        <f>IFERROR(IF(VLOOKUP(Tabela1[[#This Row],[Proposta de Referência]],'CCPP-CANCELAR'!B$2:G$1048576,2,FALSE)&lt;&gt;"","CANCELAR_PROPOSTA",""),"")</f>
        <v/>
      </c>
    </row>
    <row r="265" spans="13:13" x14ac:dyDescent="0.25">
      <c r="M265" s="49" t="str">
        <f>IFERROR(IF(VLOOKUP(Tabela1[[#This Row],[Proposta de Referência]],'CCPP-CANCELAR'!B$2:G$1048576,2,FALSE)&lt;&gt;"","CANCELAR_PROPOSTA",""),"")</f>
        <v/>
      </c>
    </row>
    <row r="266" spans="13:13" x14ac:dyDescent="0.25">
      <c r="M266" s="49" t="str">
        <f>IFERROR(IF(VLOOKUP(Tabela1[[#This Row],[Proposta de Referência]],'CCPP-CANCELAR'!B$2:G$1048576,2,FALSE)&lt;&gt;"","CANCELAR_PROPOSTA",""),"")</f>
        <v/>
      </c>
    </row>
    <row r="267" spans="13:13" x14ac:dyDescent="0.25">
      <c r="M267" s="49" t="str">
        <f>IFERROR(IF(VLOOKUP(Tabela1[[#This Row],[Proposta de Referência]],'CCPP-CANCELAR'!B$2:G$1048576,2,FALSE)&lt;&gt;"","CANCELAR_PROPOSTA",""),"")</f>
        <v/>
      </c>
    </row>
    <row r="268" spans="13:13" x14ac:dyDescent="0.25">
      <c r="M268" s="49" t="str">
        <f>IFERROR(IF(VLOOKUP(Tabela1[[#This Row],[Proposta de Referência]],'CCPP-CANCELAR'!B$2:G$1048576,2,FALSE)&lt;&gt;"","CANCELAR_PROPOSTA",""),"")</f>
        <v/>
      </c>
    </row>
    <row r="269" spans="13:13" x14ac:dyDescent="0.25">
      <c r="M269" s="49" t="str">
        <f>IFERROR(IF(VLOOKUP(Tabela1[[#This Row],[Proposta de Referência]],'CCPP-CANCELAR'!B$2:G$1048576,2,FALSE)&lt;&gt;"","CANCELAR_PROPOSTA",""),"")</f>
        <v/>
      </c>
    </row>
    <row r="270" spans="13:13" x14ac:dyDescent="0.25">
      <c r="M270" s="49" t="str">
        <f>IFERROR(IF(VLOOKUP(Tabela1[[#This Row],[Proposta de Referência]],'CCPP-CANCELAR'!B$2:G$1048576,2,FALSE)&lt;&gt;"","CANCELAR_PROPOSTA",""),"")</f>
        <v/>
      </c>
    </row>
    <row r="271" spans="13:13" x14ac:dyDescent="0.25">
      <c r="M271" s="49" t="str">
        <f>IFERROR(IF(VLOOKUP(Tabela1[[#This Row],[Proposta de Referência]],'CCPP-CANCELAR'!B$2:G$1048576,2,FALSE)&lt;&gt;"","CANCELAR_PROPOSTA",""),"")</f>
        <v/>
      </c>
    </row>
    <row r="272" spans="13:13" x14ac:dyDescent="0.25">
      <c r="M272" s="49" t="str">
        <f>IFERROR(IF(VLOOKUP(Tabela1[[#This Row],[Proposta de Referência]],'CCPP-CANCELAR'!B$2:G$1048576,2,FALSE)&lt;&gt;"","CANCELAR_PROPOSTA",""),"")</f>
        <v/>
      </c>
    </row>
    <row r="273" spans="13:13" x14ac:dyDescent="0.25">
      <c r="M273" s="49" t="str">
        <f>IFERROR(IF(VLOOKUP(Tabela1[[#This Row],[Proposta de Referência]],'CCPP-CANCELAR'!B$2:G$1048576,2,FALSE)&lt;&gt;"","CANCELAR_PROPOSTA",""),"")</f>
        <v/>
      </c>
    </row>
    <row r="274" spans="13:13" x14ac:dyDescent="0.25">
      <c r="M274" s="49" t="str">
        <f>IFERROR(IF(VLOOKUP(Tabela1[[#This Row],[Proposta de Referência]],'CCPP-CANCELAR'!B$2:G$1048576,2,FALSE)&lt;&gt;"","CANCELAR_PROPOSTA",""),"")</f>
        <v/>
      </c>
    </row>
    <row r="275" spans="13:13" x14ac:dyDescent="0.25">
      <c r="M275" s="49" t="str">
        <f>IFERROR(IF(VLOOKUP(Tabela1[[#This Row],[Proposta de Referência]],'CCPP-CANCELAR'!B$2:G$1048576,2,FALSE)&lt;&gt;"","CANCELAR_PROPOSTA",""),"")</f>
        <v/>
      </c>
    </row>
    <row r="276" spans="13:13" x14ac:dyDescent="0.25">
      <c r="M276" s="49" t="str">
        <f>IFERROR(IF(VLOOKUP(Tabela1[[#This Row],[Proposta de Referência]],'CCPP-CANCELAR'!B$2:G$1048576,2,FALSE)&lt;&gt;"","CANCELAR_PROPOSTA",""),"")</f>
        <v/>
      </c>
    </row>
    <row r="277" spans="13:13" x14ac:dyDescent="0.25">
      <c r="M277" s="49" t="str">
        <f>IFERROR(IF(VLOOKUP(Tabela1[[#This Row],[Proposta de Referência]],'CCPP-CANCELAR'!B$2:G$1048576,2,FALSE)&lt;&gt;"","CANCELAR_PROPOSTA",""),"")</f>
        <v/>
      </c>
    </row>
    <row r="278" spans="13:13" x14ac:dyDescent="0.25">
      <c r="M278" s="49" t="str">
        <f>IFERROR(IF(VLOOKUP(Tabela1[[#This Row],[Proposta de Referência]],'CCPP-CANCELAR'!B$2:G$1048576,2,FALSE)&lt;&gt;"","CANCELAR_PROPOSTA",""),"")</f>
        <v/>
      </c>
    </row>
    <row r="279" spans="13:13" x14ac:dyDescent="0.25">
      <c r="M279" s="49" t="str">
        <f>IFERROR(IF(VLOOKUP(Tabela1[[#This Row],[Proposta de Referência]],'CCPP-CANCELAR'!B$2:G$1048576,2,FALSE)&lt;&gt;"","CANCELAR_PROPOSTA",""),"")</f>
        <v/>
      </c>
    </row>
    <row r="280" spans="13:13" x14ac:dyDescent="0.25">
      <c r="M280" s="49" t="str">
        <f>IFERROR(IF(VLOOKUP(Tabela1[[#This Row],[Proposta de Referência]],'CCPP-CANCELAR'!B$2:G$1048576,2,FALSE)&lt;&gt;"","CANCELAR_PROPOSTA",""),"")</f>
        <v/>
      </c>
    </row>
    <row r="281" spans="13:13" x14ac:dyDescent="0.25">
      <c r="M281" s="49" t="str">
        <f>IFERROR(IF(VLOOKUP(Tabela1[[#This Row],[Proposta de Referência]],'CCPP-CANCELAR'!B$2:G$1048576,2,FALSE)&lt;&gt;"","CANCELAR_PROPOSTA",""),"")</f>
        <v/>
      </c>
    </row>
    <row r="282" spans="13:13" x14ac:dyDescent="0.25">
      <c r="M282" s="49" t="str">
        <f>IFERROR(IF(VLOOKUP(Tabela1[[#This Row],[Proposta de Referência]],'CCPP-CANCELAR'!B$2:G$1048576,2,FALSE)&lt;&gt;"","CANCELAR_PROPOSTA",""),"")</f>
        <v/>
      </c>
    </row>
    <row r="283" spans="13:13" x14ac:dyDescent="0.25">
      <c r="M283" s="49" t="str">
        <f>IFERROR(IF(VLOOKUP(Tabela1[[#This Row],[Proposta de Referência]],'CCPP-CANCELAR'!B$2:G$1048576,2,FALSE)&lt;&gt;"","CANCELAR_PROPOSTA",""),"")</f>
        <v/>
      </c>
    </row>
    <row r="284" spans="13:13" x14ac:dyDescent="0.25">
      <c r="M284" s="49" t="str">
        <f>IFERROR(IF(VLOOKUP(Tabela1[[#This Row],[Proposta de Referência]],'CCPP-CANCELAR'!B$2:G$1048576,2,FALSE)&lt;&gt;"","CANCELAR_PROPOSTA",""),"")</f>
        <v/>
      </c>
    </row>
    <row r="285" spans="13:13" x14ac:dyDescent="0.25">
      <c r="M285" s="49" t="str">
        <f>IFERROR(IF(VLOOKUP(Tabela1[[#This Row],[Proposta de Referência]],'CCPP-CANCELAR'!B$2:G$1048576,2,FALSE)&lt;&gt;"","CANCELAR_PROPOSTA",""),"")</f>
        <v/>
      </c>
    </row>
    <row r="286" spans="13:13" x14ac:dyDescent="0.25">
      <c r="M286" s="49" t="str">
        <f>IFERROR(IF(VLOOKUP(Tabela1[[#This Row],[Proposta de Referência]],'CCPP-CANCELAR'!B$2:G$1048576,2,FALSE)&lt;&gt;"","CANCELAR_PROPOSTA",""),"")</f>
        <v/>
      </c>
    </row>
    <row r="287" spans="13:13" x14ac:dyDescent="0.25">
      <c r="M287" s="49" t="str">
        <f>IFERROR(IF(VLOOKUP(Tabela1[[#This Row],[Proposta de Referência]],'CCPP-CANCELAR'!B$2:G$1048576,2,FALSE)&lt;&gt;"","CANCELAR_PROPOSTA",""),"")</f>
        <v/>
      </c>
    </row>
    <row r="288" spans="13:13" x14ac:dyDescent="0.25">
      <c r="M288" s="49" t="str">
        <f>IFERROR(IF(VLOOKUP(Tabela1[[#This Row],[Proposta de Referência]],'CCPP-CANCELAR'!B$2:G$1048576,2,FALSE)&lt;&gt;"","CANCELAR_PROPOSTA",""),"")</f>
        <v/>
      </c>
    </row>
    <row r="289" spans="13:13" x14ac:dyDescent="0.25">
      <c r="M289" s="49" t="str">
        <f>IFERROR(IF(VLOOKUP(Tabela1[[#This Row],[Proposta de Referência]],'CCPP-CANCELAR'!B$2:G$1048576,2,FALSE)&lt;&gt;"","CANCELAR_PROPOSTA",""),"")</f>
        <v/>
      </c>
    </row>
    <row r="290" spans="13:13" x14ac:dyDescent="0.25">
      <c r="M290" s="49" t="str">
        <f>IFERROR(IF(VLOOKUP(Tabela1[[#This Row],[Proposta de Referência]],'CCPP-CANCELAR'!B$2:G$1048576,2,FALSE)&lt;&gt;"","CANCELAR_PROPOSTA",""),"")</f>
        <v/>
      </c>
    </row>
    <row r="291" spans="13:13" x14ac:dyDescent="0.25">
      <c r="M291" s="49" t="str">
        <f>IFERROR(IF(VLOOKUP(Tabela1[[#This Row],[Proposta de Referência]],'CCPP-CANCELAR'!B$2:G$1048576,2,FALSE)&lt;&gt;"","CANCELAR_PROPOSTA",""),"")</f>
        <v/>
      </c>
    </row>
    <row r="292" spans="13:13" x14ac:dyDescent="0.25">
      <c r="M292" s="49" t="str">
        <f>IFERROR(IF(VLOOKUP(Tabela1[[#This Row],[Proposta de Referência]],'CCPP-CANCELAR'!B$2:G$1048576,2,FALSE)&lt;&gt;"","CANCELAR_PROPOSTA",""),"")</f>
        <v/>
      </c>
    </row>
    <row r="293" spans="13:13" x14ac:dyDescent="0.25">
      <c r="M293" s="49" t="str">
        <f>IFERROR(IF(VLOOKUP(Tabela1[[#This Row],[Proposta de Referência]],'CCPP-CANCELAR'!B$2:G$1048576,2,FALSE)&lt;&gt;"","CANCELAR_PROPOSTA",""),"")</f>
        <v/>
      </c>
    </row>
    <row r="294" spans="13:13" x14ac:dyDescent="0.25">
      <c r="M294" s="49" t="str">
        <f>IFERROR(IF(VLOOKUP(Tabela1[[#This Row],[Proposta de Referência]],'CCPP-CANCELAR'!B$2:G$1048576,2,FALSE)&lt;&gt;"","CANCELAR_PROPOSTA",""),"")</f>
        <v/>
      </c>
    </row>
    <row r="295" spans="13:13" x14ac:dyDescent="0.25">
      <c r="M295" s="49" t="str">
        <f>IFERROR(IF(VLOOKUP(Tabela1[[#This Row],[Proposta de Referência]],'CCPP-CANCELAR'!B$2:G$1048576,2,FALSE)&lt;&gt;"","CANCELAR_PROPOSTA",""),"")</f>
        <v/>
      </c>
    </row>
    <row r="296" spans="13:13" x14ac:dyDescent="0.25">
      <c r="M296" s="49" t="str">
        <f>IFERROR(IF(VLOOKUP(Tabela1[[#This Row],[Proposta de Referência]],'CCPP-CANCELAR'!B$2:G$1048576,2,FALSE)&lt;&gt;"","CANCELAR_PROPOSTA",""),"")</f>
        <v/>
      </c>
    </row>
    <row r="297" spans="13:13" x14ac:dyDescent="0.25">
      <c r="M297" s="49" t="str">
        <f>IFERROR(IF(VLOOKUP(Tabela1[[#This Row],[Proposta de Referência]],'CCPP-CANCELAR'!B$2:G$1048576,2,FALSE)&lt;&gt;"","CANCELAR_PROPOSTA",""),"")</f>
        <v/>
      </c>
    </row>
    <row r="298" spans="13:13" x14ac:dyDescent="0.25">
      <c r="M298" s="49" t="str">
        <f>IFERROR(IF(VLOOKUP(Tabela1[[#This Row],[Proposta de Referência]],'CCPP-CANCELAR'!B$2:G$1048576,2,FALSE)&lt;&gt;"","CANCELAR_PROPOSTA",""),"")</f>
        <v/>
      </c>
    </row>
    <row r="299" spans="13:13" x14ac:dyDescent="0.25">
      <c r="M299" s="49" t="str">
        <f>IFERROR(IF(VLOOKUP(Tabela1[[#This Row],[Proposta de Referência]],'CCPP-CANCELAR'!B$2:G$1048576,2,FALSE)&lt;&gt;"","CANCELAR_PROPOSTA",""),"")</f>
        <v/>
      </c>
    </row>
    <row r="300" spans="13:13" x14ac:dyDescent="0.25">
      <c r="M300" s="49" t="str">
        <f>IFERROR(IF(VLOOKUP(Tabela1[[#This Row],[Proposta de Referência]],'CCPP-CANCELAR'!B$2:G$1048576,2,FALSE)&lt;&gt;"","CANCELAR_PROPOSTA",""),"")</f>
        <v/>
      </c>
    </row>
    <row r="301" spans="13:13" x14ac:dyDescent="0.25">
      <c r="M301" s="49" t="str">
        <f>IFERROR(IF(VLOOKUP(Tabela1[[#This Row],[Proposta de Referência]],'CCPP-CANCELAR'!B$2:G$1048576,2,FALSE)&lt;&gt;"","CANCELAR_PROPOSTA",""),"")</f>
        <v/>
      </c>
    </row>
    <row r="302" spans="13:13" x14ac:dyDescent="0.25">
      <c r="M302" s="49" t="str">
        <f>IFERROR(IF(VLOOKUP(Tabela1[[#This Row],[Proposta de Referência]],'CCPP-CANCELAR'!B$2:G$1048576,2,FALSE)&lt;&gt;"","CANCELAR_PROPOSTA",""),"")</f>
        <v/>
      </c>
    </row>
    <row r="303" spans="13:13" x14ac:dyDescent="0.25">
      <c r="M303" s="49" t="str">
        <f>IFERROR(IF(VLOOKUP(Tabela1[[#This Row],[Proposta de Referência]],'CCPP-CANCELAR'!B$2:G$1048576,2,FALSE)&lt;&gt;"","CANCELAR_PROPOSTA",""),"")</f>
        <v/>
      </c>
    </row>
    <row r="304" spans="13:13" x14ac:dyDescent="0.25">
      <c r="M304" s="49" t="str">
        <f>IFERROR(IF(VLOOKUP(Tabela1[[#This Row],[Proposta de Referência]],'CCPP-CANCELAR'!B$2:G$1048576,2,FALSE)&lt;&gt;"","CANCELAR_PROPOSTA",""),"")</f>
        <v/>
      </c>
    </row>
    <row r="305" spans="13:13" x14ac:dyDescent="0.25">
      <c r="M305" s="49" t="str">
        <f>IFERROR(IF(VLOOKUP(Tabela1[[#This Row],[Proposta de Referência]],'CCPP-CANCELAR'!B$2:G$1048576,2,FALSE)&lt;&gt;"","CANCELAR_PROPOSTA",""),"")</f>
        <v/>
      </c>
    </row>
    <row r="306" spans="13:13" x14ac:dyDescent="0.25">
      <c r="M306" s="49" t="str">
        <f>IFERROR(IF(VLOOKUP(Tabela1[[#This Row],[Proposta de Referência]],'CCPP-CANCELAR'!B$2:G$1048576,2,FALSE)&lt;&gt;"","CANCELAR_PROPOSTA",""),"")</f>
        <v/>
      </c>
    </row>
    <row r="307" spans="13:13" x14ac:dyDescent="0.25">
      <c r="M307" s="49" t="str">
        <f>IFERROR(IF(VLOOKUP(Tabela1[[#This Row],[Proposta de Referência]],'CCPP-CANCELAR'!B$2:G$1048576,2,FALSE)&lt;&gt;"","CANCELAR_PROPOSTA",""),"")</f>
        <v/>
      </c>
    </row>
    <row r="308" spans="13:13" x14ac:dyDescent="0.25">
      <c r="M308" s="49" t="str">
        <f>IFERROR(IF(VLOOKUP(Tabela1[[#This Row],[Proposta de Referência]],'CCPP-CANCELAR'!B$2:G$1048576,2,FALSE)&lt;&gt;"","CANCELAR_PROPOSTA",""),"")</f>
        <v/>
      </c>
    </row>
    <row r="309" spans="13:13" x14ac:dyDescent="0.25">
      <c r="M309" s="49" t="str">
        <f>IFERROR(IF(VLOOKUP(Tabela1[[#This Row],[Proposta de Referência]],'CCPP-CANCELAR'!B$2:G$1048576,2,FALSE)&lt;&gt;"","CANCELAR_PROPOSTA",""),"")</f>
        <v/>
      </c>
    </row>
    <row r="310" spans="13:13" x14ac:dyDescent="0.25">
      <c r="M310" s="49" t="str">
        <f>IFERROR(IF(VLOOKUP(Tabela1[[#This Row],[Proposta de Referência]],'CCPP-CANCELAR'!B$2:G$1048576,2,FALSE)&lt;&gt;"","CANCELAR_PROPOSTA",""),"")</f>
        <v/>
      </c>
    </row>
    <row r="311" spans="13:13" x14ac:dyDescent="0.25">
      <c r="M311" s="49" t="str">
        <f>IFERROR(IF(VLOOKUP(Tabela1[[#This Row],[Proposta de Referência]],'CCPP-CANCELAR'!B$2:G$1048576,2,FALSE)&lt;&gt;"","CANCELAR_PROPOSTA",""),"")</f>
        <v/>
      </c>
    </row>
    <row r="312" spans="13:13" x14ac:dyDescent="0.25">
      <c r="M312" s="49" t="str">
        <f>IFERROR(IF(VLOOKUP(Tabela1[[#This Row],[Proposta de Referência]],'CCPP-CANCELAR'!B$2:G$1048576,2,FALSE)&lt;&gt;"","CANCELAR_PROPOSTA",""),"")</f>
        <v/>
      </c>
    </row>
    <row r="313" spans="13:13" x14ac:dyDescent="0.25">
      <c r="M313" s="49" t="str">
        <f>IFERROR(IF(VLOOKUP(Tabela1[[#This Row],[Proposta de Referência]],'CCPP-CANCELAR'!B$2:G$1048576,2,FALSE)&lt;&gt;"","CANCELAR_PROPOSTA",""),"")</f>
        <v/>
      </c>
    </row>
    <row r="314" spans="13:13" x14ac:dyDescent="0.25">
      <c r="M314" s="49" t="str">
        <f>IFERROR(IF(VLOOKUP(Tabela1[[#This Row],[Proposta de Referência]],'CCPP-CANCELAR'!B$2:G$1048576,2,FALSE)&lt;&gt;"","CANCELAR_PROPOSTA",""),"")</f>
        <v/>
      </c>
    </row>
    <row r="315" spans="13:13" x14ac:dyDescent="0.25">
      <c r="M315" s="49" t="str">
        <f>IFERROR(IF(VLOOKUP(Tabela1[[#This Row],[Proposta de Referência]],'CCPP-CANCELAR'!B$2:G$1048576,2,FALSE)&lt;&gt;"","CANCELAR_PROPOSTA",""),"")</f>
        <v/>
      </c>
    </row>
    <row r="316" spans="13:13" x14ac:dyDescent="0.25">
      <c r="M316" s="49" t="str">
        <f>IFERROR(IF(VLOOKUP(Tabela1[[#This Row],[Proposta de Referência]],'CCPP-CANCELAR'!B$2:G$1048576,2,FALSE)&lt;&gt;"","CANCELAR_PROPOSTA",""),"")</f>
        <v/>
      </c>
    </row>
    <row r="317" spans="13:13" x14ac:dyDescent="0.25">
      <c r="M317" s="49" t="str">
        <f>IFERROR(IF(VLOOKUP(Tabela1[[#This Row],[Proposta de Referência]],'CCPP-CANCELAR'!B$2:G$1048576,2,FALSE)&lt;&gt;"","CANCELAR_PROPOSTA",""),"")</f>
        <v/>
      </c>
    </row>
    <row r="318" spans="13:13" x14ac:dyDescent="0.25">
      <c r="M318" s="49" t="str">
        <f>IFERROR(IF(VLOOKUP(Tabela1[[#This Row],[Proposta de Referência]],'CCPP-CANCELAR'!B$2:G$1048576,2,FALSE)&lt;&gt;"","CANCELAR_PROPOSTA",""),"")</f>
        <v/>
      </c>
    </row>
    <row r="319" spans="13:13" x14ac:dyDescent="0.25">
      <c r="M319" s="49" t="str">
        <f>IFERROR(IF(VLOOKUP(Tabela1[[#This Row],[Proposta de Referência]],'CCPP-CANCELAR'!B$2:G$1048576,2,FALSE)&lt;&gt;"","CANCELAR_PROPOSTA",""),"")</f>
        <v/>
      </c>
    </row>
    <row r="320" spans="13:13" x14ac:dyDescent="0.25">
      <c r="M320" s="49" t="str">
        <f>IFERROR(IF(VLOOKUP(Tabela1[[#This Row],[Proposta de Referência]],'CCPP-CANCELAR'!B$2:G$1048576,2,FALSE)&lt;&gt;"","CANCELAR_PROPOSTA",""),"")</f>
        <v/>
      </c>
    </row>
    <row r="321" spans="13:13" x14ac:dyDescent="0.25">
      <c r="M321" s="49" t="str">
        <f>IFERROR(IF(VLOOKUP(Tabela1[[#This Row],[Proposta de Referência]],'CCPP-CANCELAR'!B$2:G$1048576,2,FALSE)&lt;&gt;"","CANCELAR_PROPOSTA",""),"")</f>
        <v/>
      </c>
    </row>
    <row r="322" spans="13:13" x14ac:dyDescent="0.25">
      <c r="M322" s="49" t="str">
        <f>IFERROR(IF(VLOOKUP(Tabela1[[#This Row],[Proposta de Referência]],'CCPP-CANCELAR'!B$2:G$1048576,2,FALSE)&lt;&gt;"","CANCELAR_PROPOSTA",""),"")</f>
        <v/>
      </c>
    </row>
    <row r="323" spans="13:13" x14ac:dyDescent="0.25">
      <c r="M323" s="49" t="str">
        <f>IFERROR(IF(VLOOKUP(Tabela1[[#This Row],[Proposta de Referência]],'CCPP-CANCELAR'!B$2:G$1048576,2,FALSE)&lt;&gt;"","CANCELAR_PROPOSTA",""),"")</f>
        <v/>
      </c>
    </row>
    <row r="324" spans="13:13" x14ac:dyDescent="0.25">
      <c r="M324" s="49" t="str">
        <f>IFERROR(IF(VLOOKUP(Tabela1[[#This Row],[Proposta de Referência]],'CCPP-CANCELAR'!B$2:G$1048576,2,FALSE)&lt;&gt;"","CANCELAR_PROPOSTA",""),"")</f>
        <v/>
      </c>
    </row>
    <row r="325" spans="13:13" x14ac:dyDescent="0.25">
      <c r="M325" s="49" t="str">
        <f>IFERROR(IF(VLOOKUP(Tabela1[[#This Row],[Proposta de Referência]],'CCPP-CANCELAR'!B$2:G$1048576,2,FALSE)&lt;&gt;"","CANCELAR_PROPOSTA",""),"")</f>
        <v/>
      </c>
    </row>
    <row r="326" spans="13:13" x14ac:dyDescent="0.25">
      <c r="M326" s="49" t="str">
        <f>IFERROR(IF(VLOOKUP(Tabela1[[#This Row],[Proposta de Referência]],'CCPP-CANCELAR'!B$2:G$1048576,2,FALSE)&lt;&gt;"","CANCELAR_PROPOSTA",""),"")</f>
        <v/>
      </c>
    </row>
    <row r="327" spans="13:13" x14ac:dyDescent="0.25">
      <c r="M327" s="49" t="str">
        <f>IFERROR(IF(VLOOKUP(Tabela1[[#This Row],[Proposta de Referência]],'CCPP-CANCELAR'!B$2:G$1048576,2,FALSE)&lt;&gt;"","CANCELAR_PROPOSTA",""),"")</f>
        <v/>
      </c>
    </row>
    <row r="328" spans="13:13" x14ac:dyDescent="0.25">
      <c r="M328" s="49" t="str">
        <f>IFERROR(IF(VLOOKUP(Tabela1[[#This Row],[Proposta de Referência]],'CCPP-CANCELAR'!B$2:G$1048576,2,FALSE)&lt;&gt;"","CANCELAR_PROPOSTA",""),"")</f>
        <v/>
      </c>
    </row>
    <row r="329" spans="13:13" x14ac:dyDescent="0.25">
      <c r="M329" s="49" t="str">
        <f>IFERROR(IF(VLOOKUP(Tabela1[[#This Row],[Proposta de Referência]],'CCPP-CANCELAR'!B$2:G$1048576,2,FALSE)&lt;&gt;"","CANCELAR_PROPOSTA",""),"")</f>
        <v/>
      </c>
    </row>
    <row r="330" spans="13:13" x14ac:dyDescent="0.25">
      <c r="M330" s="49" t="str">
        <f>IFERROR(IF(VLOOKUP(Tabela1[[#This Row],[Proposta de Referência]],'CCPP-CANCELAR'!B$2:G$1048576,2,FALSE)&lt;&gt;"","CANCELAR_PROPOSTA",""),"")</f>
        <v/>
      </c>
    </row>
    <row r="331" spans="13:13" x14ac:dyDescent="0.25">
      <c r="M331" s="49" t="str">
        <f>IFERROR(IF(VLOOKUP(Tabela1[[#This Row],[Proposta de Referência]],'CCPP-CANCELAR'!B$2:G$1048576,2,FALSE)&lt;&gt;"","CANCELAR_PROPOSTA",""),"")</f>
        <v/>
      </c>
    </row>
    <row r="332" spans="13:13" x14ac:dyDescent="0.25">
      <c r="M332" s="49" t="str">
        <f>IFERROR(IF(VLOOKUP(Tabela1[[#This Row],[Proposta de Referência]],'CCPP-CANCELAR'!B$2:G$1048576,2,FALSE)&lt;&gt;"","CANCELAR_PROPOSTA",""),"")</f>
        <v/>
      </c>
    </row>
    <row r="333" spans="13:13" x14ac:dyDescent="0.25">
      <c r="M333" s="49" t="str">
        <f>IFERROR(IF(VLOOKUP(Tabela1[[#This Row],[Proposta de Referência]],'CCPP-CANCELAR'!B$2:G$1048576,2,FALSE)&lt;&gt;"","CANCELAR_PROPOSTA",""),"")</f>
        <v/>
      </c>
    </row>
    <row r="334" spans="13:13" x14ac:dyDescent="0.25">
      <c r="M334" s="49" t="str">
        <f>IFERROR(IF(VLOOKUP(Tabela1[[#This Row],[Proposta de Referência]],'CCPP-CANCELAR'!B$2:G$1048576,2,FALSE)&lt;&gt;"","CANCELAR_PROPOSTA",""),"")</f>
        <v/>
      </c>
    </row>
    <row r="335" spans="13:13" x14ac:dyDescent="0.25">
      <c r="M335" s="49" t="str">
        <f>IFERROR(IF(VLOOKUP(Tabela1[[#This Row],[Proposta de Referência]],'CCPP-CANCELAR'!B$2:G$1048576,2,FALSE)&lt;&gt;"","CANCELAR_PROPOSTA",""),"")</f>
        <v/>
      </c>
    </row>
    <row r="336" spans="13:13" x14ac:dyDescent="0.25">
      <c r="M336" s="49" t="str">
        <f>IFERROR(IF(VLOOKUP(Tabela1[[#This Row],[Proposta de Referência]],'CCPP-CANCELAR'!B$2:G$1048576,2,FALSE)&lt;&gt;"","CANCELAR_PROPOSTA",""),"")</f>
        <v/>
      </c>
    </row>
    <row r="337" spans="13:13" x14ac:dyDescent="0.25">
      <c r="M337" s="49" t="str">
        <f>IFERROR(IF(VLOOKUP(Tabela1[[#This Row],[Proposta de Referência]],'CCPP-CANCELAR'!B$2:G$1048576,2,FALSE)&lt;&gt;"","CANCELAR_PROPOSTA",""),"")</f>
        <v/>
      </c>
    </row>
    <row r="338" spans="13:13" x14ac:dyDescent="0.25">
      <c r="M338" s="49" t="str">
        <f>IFERROR(IF(VLOOKUP(Tabela1[[#This Row],[Proposta de Referência]],'CCPP-CANCELAR'!B$2:G$1048576,2,FALSE)&lt;&gt;"","CANCELAR_PROPOSTA",""),"")</f>
        <v/>
      </c>
    </row>
    <row r="339" spans="13:13" x14ac:dyDescent="0.25">
      <c r="M339" s="49" t="str">
        <f>IFERROR(IF(VLOOKUP(Tabela1[[#This Row],[Proposta de Referência]],'CCPP-CANCELAR'!B$2:G$1048576,2,FALSE)&lt;&gt;"","CANCELAR_PROPOSTA",""),"")</f>
        <v/>
      </c>
    </row>
    <row r="340" spans="13:13" x14ac:dyDescent="0.25">
      <c r="M340" s="49" t="str">
        <f>IFERROR(IF(VLOOKUP(Tabela1[[#This Row],[Proposta de Referência]],'CCPP-CANCELAR'!B$2:G$1048576,2,FALSE)&lt;&gt;"","CANCELAR_PROPOSTA",""),"")</f>
        <v/>
      </c>
    </row>
    <row r="341" spans="13:13" x14ac:dyDescent="0.25">
      <c r="M341" s="49" t="str">
        <f>IFERROR(IF(VLOOKUP(Tabela1[[#This Row],[Proposta de Referência]],'CCPP-CANCELAR'!B$2:G$1048576,2,FALSE)&lt;&gt;"","CANCELAR_PROPOSTA",""),"")</f>
        <v/>
      </c>
    </row>
    <row r="342" spans="13:13" x14ac:dyDescent="0.25">
      <c r="M342" s="49" t="str">
        <f>IFERROR(IF(VLOOKUP(Tabela1[[#This Row],[Proposta de Referência]],'CCPP-CANCELAR'!B$2:G$1048576,2,FALSE)&lt;&gt;"","CANCELAR_PROPOSTA",""),"")</f>
        <v/>
      </c>
    </row>
    <row r="343" spans="13:13" x14ac:dyDescent="0.25">
      <c r="M343" s="49" t="str">
        <f>IFERROR(IF(VLOOKUP(Tabela1[[#This Row],[Proposta de Referência]],'CCPP-CANCELAR'!B$2:G$1048576,2,FALSE)&lt;&gt;"","CANCELAR_PROPOSTA",""),"")</f>
        <v/>
      </c>
    </row>
    <row r="344" spans="13:13" x14ac:dyDescent="0.25">
      <c r="M344" s="49" t="str">
        <f>IFERROR(IF(VLOOKUP(Tabela1[[#This Row],[Proposta de Referência]],'CCPP-CANCELAR'!B$2:G$1048576,2,FALSE)&lt;&gt;"","CANCELAR_PROPOSTA",""),"")</f>
        <v/>
      </c>
    </row>
    <row r="345" spans="13:13" x14ac:dyDescent="0.25">
      <c r="M345" s="49" t="str">
        <f>IFERROR(IF(VLOOKUP(Tabela1[[#This Row],[Proposta de Referência]],'CCPP-CANCELAR'!B$2:G$1048576,2,FALSE)&lt;&gt;"","CANCELAR_PROPOSTA",""),"")</f>
        <v/>
      </c>
    </row>
    <row r="346" spans="13:13" x14ac:dyDescent="0.25">
      <c r="M346" s="49" t="str">
        <f>IFERROR(IF(VLOOKUP(Tabela1[[#This Row],[Proposta de Referência]],'CCPP-CANCELAR'!B$2:G$1048576,2,FALSE)&lt;&gt;"","CANCELAR_PROPOSTA",""),"")</f>
        <v/>
      </c>
    </row>
    <row r="347" spans="13:13" x14ac:dyDescent="0.25">
      <c r="M347" s="49" t="str">
        <f>IFERROR(IF(VLOOKUP(Tabela1[[#This Row],[Proposta de Referência]],'CCPP-CANCELAR'!B$2:G$1048576,2,FALSE)&lt;&gt;"","CANCELAR_PROPOSTA",""),"")</f>
        <v/>
      </c>
    </row>
    <row r="348" spans="13:13" x14ac:dyDescent="0.25">
      <c r="M348" s="49" t="str">
        <f>IFERROR(IF(VLOOKUP(Tabela1[[#This Row],[Proposta de Referência]],'CCPP-CANCELAR'!B$2:G$1048576,2,FALSE)&lt;&gt;"","CANCELAR_PROPOSTA",""),"")</f>
        <v/>
      </c>
    </row>
    <row r="349" spans="13:13" x14ac:dyDescent="0.25">
      <c r="M349" s="49" t="str">
        <f>IFERROR(IF(VLOOKUP(Tabela1[[#This Row],[Proposta de Referência]],'CCPP-CANCELAR'!B$2:G$1048576,2,FALSE)&lt;&gt;"","CANCELAR_PROPOSTA",""),"")</f>
        <v/>
      </c>
    </row>
    <row r="350" spans="13:13" x14ac:dyDescent="0.25">
      <c r="M350" s="49" t="str">
        <f>IFERROR(IF(VLOOKUP(Tabela1[[#This Row],[Proposta de Referência]],'CCPP-CANCELAR'!B$2:G$1048576,2,FALSE)&lt;&gt;"","CANCELAR_PROPOSTA",""),"")</f>
        <v/>
      </c>
    </row>
    <row r="351" spans="13:13" x14ac:dyDescent="0.25">
      <c r="M351" s="49" t="str">
        <f>IFERROR(IF(VLOOKUP(Tabela1[[#This Row],[Proposta de Referência]],'CCPP-CANCELAR'!B$2:G$1048576,2,FALSE)&lt;&gt;"","CANCELAR_PROPOSTA",""),"")</f>
        <v/>
      </c>
    </row>
    <row r="352" spans="13:13" x14ac:dyDescent="0.25">
      <c r="M352" s="49" t="str">
        <f>IFERROR(IF(VLOOKUP(Tabela1[[#This Row],[Proposta de Referência]],'CCPP-CANCELAR'!B$2:G$1048576,2,FALSE)&lt;&gt;"","CANCELAR_PROPOSTA",""),"")</f>
        <v/>
      </c>
    </row>
    <row r="353" spans="13:13" x14ac:dyDescent="0.25">
      <c r="M353" s="49" t="str">
        <f>IFERROR(IF(VLOOKUP(Tabela1[[#This Row],[Proposta de Referência]],'CCPP-CANCELAR'!B$2:G$1048576,2,FALSE)&lt;&gt;"","CANCELAR_PROPOSTA",""),"")</f>
        <v/>
      </c>
    </row>
    <row r="354" spans="13:13" x14ac:dyDescent="0.25">
      <c r="M354" s="49" t="str">
        <f>IFERROR(IF(VLOOKUP(Tabela1[[#This Row],[Proposta de Referência]],'CCPP-CANCELAR'!B$2:G$1048576,2,FALSE)&lt;&gt;"","CANCELAR_PROPOSTA",""),"")</f>
        <v/>
      </c>
    </row>
    <row r="355" spans="13:13" x14ac:dyDescent="0.25">
      <c r="M355" s="49" t="str">
        <f>IFERROR(IF(VLOOKUP(Tabela1[[#This Row],[Proposta de Referência]],'CCPP-CANCELAR'!B$2:G$1048576,2,FALSE)&lt;&gt;"","CANCELAR_PROPOSTA",""),"")</f>
        <v/>
      </c>
    </row>
    <row r="356" spans="13:13" x14ac:dyDescent="0.25">
      <c r="M356" s="49" t="str">
        <f>IFERROR(IF(VLOOKUP(Tabela1[[#This Row],[Proposta de Referência]],'CCPP-CANCELAR'!B$2:G$1048576,2,FALSE)&lt;&gt;"","CANCELAR_PROPOSTA",""),"")</f>
        <v/>
      </c>
    </row>
    <row r="357" spans="13:13" x14ac:dyDescent="0.25">
      <c r="M357" s="49" t="str">
        <f>IFERROR(IF(VLOOKUP(Tabela1[[#This Row],[Proposta de Referência]],'CCPP-CANCELAR'!B$2:G$1048576,2,FALSE)&lt;&gt;"","CANCELAR_PROPOSTA",""),"")</f>
        <v/>
      </c>
    </row>
    <row r="358" spans="13:13" x14ac:dyDescent="0.25">
      <c r="M358" s="49" t="str">
        <f>IFERROR(IF(VLOOKUP(Tabela1[[#This Row],[Proposta de Referência]],'CCPP-CANCELAR'!B$2:G$1048576,2,FALSE)&lt;&gt;"","CANCELAR_PROPOSTA",""),"")</f>
        <v/>
      </c>
    </row>
    <row r="359" spans="13:13" x14ac:dyDescent="0.25">
      <c r="M359" s="49" t="str">
        <f>IFERROR(IF(VLOOKUP(Tabela1[[#This Row],[Proposta de Referência]],'CCPP-CANCELAR'!B$2:G$1048576,2,FALSE)&lt;&gt;"","CANCELAR_PROPOSTA",""),"")</f>
        <v/>
      </c>
    </row>
    <row r="360" spans="13:13" x14ac:dyDescent="0.25">
      <c r="M360" s="49" t="str">
        <f>IFERROR(IF(VLOOKUP(Tabela1[[#This Row],[Proposta de Referência]],'CCPP-CANCELAR'!B$2:G$1048576,2,FALSE)&lt;&gt;"","CANCELAR_PROPOSTA",""),"")</f>
        <v/>
      </c>
    </row>
    <row r="361" spans="13:13" x14ac:dyDescent="0.25">
      <c r="M361" s="49" t="str">
        <f>IFERROR(IF(VLOOKUP(Tabela1[[#This Row],[Proposta de Referência]],'CCPP-CANCELAR'!B$2:G$1048576,2,FALSE)&lt;&gt;"","CANCELAR_PROPOSTA",""),"")</f>
        <v/>
      </c>
    </row>
    <row r="362" spans="13:13" x14ac:dyDescent="0.25">
      <c r="M362" s="49" t="str">
        <f>IFERROR(IF(VLOOKUP(Tabela1[[#This Row],[Proposta de Referência]],'CCPP-CANCELAR'!B$2:G$1048576,2,FALSE)&lt;&gt;"","CANCELAR_PROPOSTA",""),"")</f>
        <v/>
      </c>
    </row>
    <row r="363" spans="13:13" x14ac:dyDescent="0.25">
      <c r="M363" s="49" t="str">
        <f>IFERROR(IF(VLOOKUP(Tabela1[[#This Row],[Proposta de Referência]],'CCPP-CANCELAR'!B$2:G$1048576,2,FALSE)&lt;&gt;"","CANCELAR_PROPOSTA",""),"")</f>
        <v/>
      </c>
    </row>
    <row r="364" spans="13:13" x14ac:dyDescent="0.25">
      <c r="M364" s="49" t="str">
        <f>IFERROR(IF(VLOOKUP(Tabela1[[#This Row],[Proposta de Referência]],'CCPP-CANCELAR'!B$2:G$1048576,2,FALSE)&lt;&gt;"","CANCELAR_PROPOSTA",""),"")</f>
        <v/>
      </c>
    </row>
    <row r="365" spans="13:13" x14ac:dyDescent="0.25">
      <c r="M365" s="49" t="str">
        <f>IFERROR(IF(VLOOKUP(Tabela1[[#This Row],[Proposta de Referência]],'CCPP-CANCELAR'!B$2:G$1048576,2,FALSE)&lt;&gt;"","CANCELAR_PROPOSTA",""),"")</f>
        <v/>
      </c>
    </row>
    <row r="366" spans="13:13" x14ac:dyDescent="0.25">
      <c r="M366" s="49" t="str">
        <f>IFERROR(IF(VLOOKUP(Tabela1[[#This Row],[Proposta de Referência]],'CCPP-CANCELAR'!B$2:G$1048576,2,FALSE)&lt;&gt;"","CANCELAR_PROPOSTA",""),"")</f>
        <v/>
      </c>
    </row>
    <row r="367" spans="13:13" x14ac:dyDescent="0.25">
      <c r="M367" s="49" t="str">
        <f>IFERROR(IF(VLOOKUP(Tabela1[[#This Row],[Proposta de Referência]],'CCPP-CANCELAR'!B$2:G$1048576,2,FALSE)&lt;&gt;"","CANCELAR_PROPOSTA",""),"")</f>
        <v/>
      </c>
    </row>
    <row r="368" spans="13:13" x14ac:dyDescent="0.25">
      <c r="M368" s="49" t="str">
        <f>IFERROR(IF(VLOOKUP(Tabela1[[#This Row],[Proposta de Referência]],'CCPP-CANCELAR'!B$2:G$1048576,2,FALSE)&lt;&gt;"","CANCELAR_PROPOSTA",""),"")</f>
        <v/>
      </c>
    </row>
    <row r="369" spans="13:13" x14ac:dyDescent="0.25">
      <c r="M369" s="49" t="str">
        <f>IFERROR(IF(VLOOKUP(Tabela1[[#This Row],[Proposta de Referência]],'CCPP-CANCELAR'!B$2:G$1048576,2,FALSE)&lt;&gt;"","CANCELAR_PROPOSTA",""),"")</f>
        <v/>
      </c>
    </row>
    <row r="370" spans="13:13" x14ac:dyDescent="0.25">
      <c r="M370" s="49" t="str">
        <f>IFERROR(IF(VLOOKUP(Tabela1[[#This Row],[Proposta de Referência]],'CCPP-CANCELAR'!B$2:G$1048576,2,FALSE)&lt;&gt;"","CANCELAR_PROPOSTA",""),"")</f>
        <v/>
      </c>
    </row>
    <row r="371" spans="13:13" x14ac:dyDescent="0.25">
      <c r="M371" s="49" t="str">
        <f>IFERROR(IF(VLOOKUP(Tabela1[[#This Row],[Proposta de Referência]],'CCPP-CANCELAR'!B$2:G$1048576,2,FALSE)&lt;&gt;"","CANCELAR_PROPOSTA",""),"")</f>
        <v/>
      </c>
    </row>
    <row r="372" spans="13:13" x14ac:dyDescent="0.25">
      <c r="M372" s="49" t="str">
        <f>IFERROR(IF(VLOOKUP(Tabela1[[#This Row],[Proposta de Referência]],'CCPP-CANCELAR'!B$2:G$1048576,2,FALSE)&lt;&gt;"","CANCELAR_PROPOSTA",""),"")</f>
        <v/>
      </c>
    </row>
    <row r="373" spans="13:13" x14ac:dyDescent="0.25">
      <c r="M373" s="49" t="str">
        <f>IFERROR(IF(VLOOKUP(Tabela1[[#This Row],[Proposta de Referência]],'CCPP-CANCELAR'!B$2:G$1048576,2,FALSE)&lt;&gt;"","CANCELAR_PROPOSTA",""),"")</f>
        <v/>
      </c>
    </row>
    <row r="374" spans="13:13" x14ac:dyDescent="0.25">
      <c r="M374" s="49" t="str">
        <f>IFERROR(IF(VLOOKUP(Tabela1[[#This Row],[Proposta de Referência]],'CCPP-CANCELAR'!B$2:G$1048576,2,FALSE)&lt;&gt;"","CANCELAR_PROPOSTA",""),"")</f>
        <v/>
      </c>
    </row>
    <row r="375" spans="13:13" x14ac:dyDescent="0.25">
      <c r="M375" s="49" t="str">
        <f>IFERROR(IF(VLOOKUP(Tabela1[[#This Row],[Proposta de Referência]],'CCPP-CANCELAR'!B$2:G$1048576,2,FALSE)&lt;&gt;"","CANCELAR_PROPOSTA",""),"")</f>
        <v/>
      </c>
    </row>
    <row r="376" spans="13:13" x14ac:dyDescent="0.25">
      <c r="M376" s="49" t="str">
        <f>IFERROR(IF(VLOOKUP(Tabela1[[#This Row],[Proposta de Referência]],'CCPP-CANCELAR'!B$2:G$1048576,2,FALSE)&lt;&gt;"","CANCELAR_PROPOSTA",""),"")</f>
        <v/>
      </c>
    </row>
    <row r="377" spans="13:13" x14ac:dyDescent="0.25">
      <c r="M377" s="49" t="str">
        <f>IFERROR(IF(VLOOKUP(Tabela1[[#This Row],[Proposta de Referência]],'CCPP-CANCELAR'!B$2:G$1048576,2,FALSE)&lt;&gt;"","CANCELAR_PROPOSTA",""),"")</f>
        <v/>
      </c>
    </row>
    <row r="378" spans="13:13" x14ac:dyDescent="0.25">
      <c r="M378" s="49" t="str">
        <f>IFERROR(IF(VLOOKUP(Tabela1[[#This Row],[Proposta de Referência]],'CCPP-CANCELAR'!B$2:G$1048576,2,FALSE)&lt;&gt;"","CANCELAR_PROPOSTA",""),"")</f>
        <v/>
      </c>
    </row>
    <row r="379" spans="13:13" x14ac:dyDescent="0.25">
      <c r="M379" s="49" t="str">
        <f>IFERROR(IF(VLOOKUP(Tabela1[[#This Row],[Proposta de Referência]],'CCPP-CANCELAR'!B$2:G$1048576,2,FALSE)&lt;&gt;"","CANCELAR_PROPOSTA",""),"")</f>
        <v/>
      </c>
    </row>
    <row r="380" spans="13:13" x14ac:dyDescent="0.25">
      <c r="M380" s="49" t="str">
        <f>IFERROR(IF(VLOOKUP(Tabela1[[#This Row],[Proposta de Referência]],'CCPP-CANCELAR'!B$2:G$1048576,2,FALSE)&lt;&gt;"","CANCELAR_PROPOSTA",""),"")</f>
        <v/>
      </c>
    </row>
    <row r="381" spans="13:13" x14ac:dyDescent="0.25">
      <c r="M381" s="49" t="str">
        <f>IFERROR(IF(VLOOKUP(Tabela1[[#This Row],[Proposta de Referência]],'CCPP-CANCELAR'!B$2:G$1048576,2,FALSE)&lt;&gt;"","CANCELAR_PROPOSTA",""),"")</f>
        <v/>
      </c>
    </row>
    <row r="382" spans="13:13" x14ac:dyDescent="0.25">
      <c r="M382" s="49" t="str">
        <f>IFERROR(IF(VLOOKUP(Tabela1[[#This Row],[Proposta de Referência]],'CCPP-CANCELAR'!B$2:G$1048576,2,FALSE)&lt;&gt;"","CANCELAR_PROPOSTA",""),"")</f>
        <v/>
      </c>
    </row>
    <row r="383" spans="13:13" x14ac:dyDescent="0.25">
      <c r="M383" s="49" t="str">
        <f>IFERROR(IF(VLOOKUP(Tabela1[[#This Row],[Proposta de Referência]],'CCPP-CANCELAR'!B$2:G$1048576,2,FALSE)&lt;&gt;"","CANCELAR_PROPOSTA",""),"")</f>
        <v/>
      </c>
    </row>
    <row r="384" spans="13:13" x14ac:dyDescent="0.25">
      <c r="M384" s="49" t="str">
        <f>IFERROR(IF(VLOOKUP(Tabela1[[#This Row],[Proposta de Referência]],'CCPP-CANCELAR'!B$2:G$1048576,2,FALSE)&lt;&gt;"","CANCELAR_PROPOSTA",""),"")</f>
        <v/>
      </c>
    </row>
    <row r="385" spans="13:13" x14ac:dyDescent="0.25">
      <c r="M385" s="49" t="str">
        <f>IFERROR(IF(VLOOKUP(Tabela1[[#This Row],[Proposta de Referência]],'CCPP-CANCELAR'!B$2:G$1048576,2,FALSE)&lt;&gt;"","CANCELAR_PROPOSTA",""),"")</f>
        <v/>
      </c>
    </row>
    <row r="386" spans="13:13" x14ac:dyDescent="0.25">
      <c r="M386" s="49" t="str">
        <f>IFERROR(IF(VLOOKUP(Tabela1[[#This Row],[Proposta de Referência]],'CCPP-CANCELAR'!B$2:G$1048576,2,FALSE)&lt;&gt;"","CANCELAR_PROPOSTA",""),"")</f>
        <v/>
      </c>
    </row>
    <row r="387" spans="13:13" x14ac:dyDescent="0.25">
      <c r="M387" s="49" t="str">
        <f>IFERROR(IF(VLOOKUP(Tabela1[[#This Row],[Proposta de Referência]],'CCPP-CANCELAR'!B$2:G$1048576,2,FALSE)&lt;&gt;"","CANCELAR_PROPOSTA",""),"")</f>
        <v/>
      </c>
    </row>
    <row r="388" spans="13:13" x14ac:dyDescent="0.25">
      <c r="M388" s="49" t="str">
        <f>IFERROR(IF(VLOOKUP(Tabela1[[#This Row],[Proposta de Referência]],'CCPP-CANCELAR'!B$2:G$1048576,2,FALSE)&lt;&gt;"","CANCELAR_PROPOSTA",""),"")</f>
        <v/>
      </c>
    </row>
    <row r="389" spans="13:13" x14ac:dyDescent="0.25">
      <c r="M389" s="49" t="str">
        <f>IFERROR(IF(VLOOKUP(Tabela1[[#This Row],[Proposta de Referência]],'CCPP-CANCELAR'!B$2:G$1048576,2,FALSE)&lt;&gt;"","CANCELAR_PROPOSTA",""),"")</f>
        <v/>
      </c>
    </row>
    <row r="390" spans="13:13" x14ac:dyDescent="0.25">
      <c r="M390" s="49" t="str">
        <f>IFERROR(IF(VLOOKUP(Tabela1[[#This Row],[Proposta de Referência]],'CCPP-CANCELAR'!B$2:G$1048576,2,FALSE)&lt;&gt;"","CANCELAR_PROPOSTA",""),"")</f>
        <v/>
      </c>
    </row>
    <row r="391" spans="13:13" x14ac:dyDescent="0.25">
      <c r="M391" s="49" t="str">
        <f>IFERROR(IF(VLOOKUP(Tabela1[[#This Row],[Proposta de Referência]],'CCPP-CANCELAR'!B$2:G$1048576,2,FALSE)&lt;&gt;"","CANCELAR_PROPOSTA",""),"")</f>
        <v/>
      </c>
    </row>
    <row r="392" spans="13:13" x14ac:dyDescent="0.25">
      <c r="M392" s="49" t="str">
        <f>IFERROR(IF(VLOOKUP(Tabela1[[#This Row],[Proposta de Referência]],'CCPP-CANCELAR'!B$2:G$1048576,2,FALSE)&lt;&gt;"","CANCELAR_PROPOSTA",""),"")</f>
        <v/>
      </c>
    </row>
    <row r="393" spans="13:13" x14ac:dyDescent="0.25">
      <c r="M393" s="49" t="str">
        <f>IFERROR(IF(VLOOKUP(Tabela1[[#This Row],[Proposta de Referência]],'CCPP-CANCELAR'!B$2:G$1048576,2,FALSE)&lt;&gt;"","CANCELAR_PROPOSTA",""),"")</f>
        <v/>
      </c>
    </row>
    <row r="394" spans="13:13" x14ac:dyDescent="0.25">
      <c r="M394" s="49" t="str">
        <f>IFERROR(IF(VLOOKUP(Tabela1[[#This Row],[Proposta de Referência]],'CCPP-CANCELAR'!B$2:G$1048576,2,FALSE)&lt;&gt;"","CANCELAR_PROPOSTA",""),"")</f>
        <v/>
      </c>
    </row>
    <row r="395" spans="13:13" x14ac:dyDescent="0.25">
      <c r="M395" s="49" t="str">
        <f>IFERROR(IF(VLOOKUP(Tabela1[[#This Row],[Proposta de Referência]],'CCPP-CANCELAR'!B$2:G$1048576,2,FALSE)&lt;&gt;"","CANCELAR_PROPOSTA",""),"")</f>
        <v/>
      </c>
    </row>
    <row r="396" spans="13:13" x14ac:dyDescent="0.25">
      <c r="M396" s="49" t="str">
        <f>IFERROR(IF(VLOOKUP(Tabela1[[#This Row],[Proposta de Referência]],'CCPP-CANCELAR'!B$2:G$1048576,2,FALSE)&lt;&gt;"","CANCELAR_PROPOSTA",""),"")</f>
        <v/>
      </c>
    </row>
    <row r="397" spans="13:13" x14ac:dyDescent="0.25">
      <c r="M397" s="49" t="str">
        <f>IFERROR(IF(VLOOKUP(Tabela1[[#This Row],[Proposta de Referência]],'CCPP-CANCELAR'!B$2:G$1048576,2,FALSE)&lt;&gt;"","CANCELAR_PROPOSTA",""),"")</f>
        <v/>
      </c>
    </row>
    <row r="398" spans="13:13" x14ac:dyDescent="0.25">
      <c r="M398" s="49" t="str">
        <f>IFERROR(IF(VLOOKUP(Tabela1[[#This Row],[Proposta de Referência]],'CCPP-CANCELAR'!B$2:G$1048576,2,FALSE)&lt;&gt;"","CANCELAR_PROPOSTA",""),"")</f>
        <v/>
      </c>
    </row>
    <row r="399" spans="13:13" x14ac:dyDescent="0.25">
      <c r="M399" s="49" t="str">
        <f>IFERROR(IF(VLOOKUP(Tabela1[[#This Row],[Proposta de Referência]],'CCPP-CANCELAR'!B$2:G$1048576,2,FALSE)&lt;&gt;"","CANCELAR_PROPOSTA",""),"")</f>
        <v/>
      </c>
    </row>
    <row r="400" spans="13:13" x14ac:dyDescent="0.25">
      <c r="M400" s="49" t="str">
        <f>IFERROR(IF(VLOOKUP(Tabela1[[#This Row],[Proposta de Referência]],'CCPP-CANCELAR'!B$2:G$1048576,2,FALSE)&lt;&gt;"","CANCELAR_PROPOSTA",""),"")</f>
        <v/>
      </c>
    </row>
    <row r="401" spans="13:13" x14ac:dyDescent="0.25">
      <c r="M401" s="49" t="str">
        <f>IFERROR(IF(VLOOKUP(Tabela1[[#This Row],[Proposta de Referência]],'CCPP-CANCELAR'!B$2:G$1048576,2,FALSE)&lt;&gt;"","CANCELAR_PROPOSTA",""),"")</f>
        <v/>
      </c>
    </row>
    <row r="402" spans="13:13" x14ac:dyDescent="0.25">
      <c r="M402" s="49" t="str">
        <f>IFERROR(IF(VLOOKUP(Tabela1[[#This Row],[Proposta de Referência]],'CCPP-CANCELAR'!B$2:G$1048576,2,FALSE)&lt;&gt;"","CANCELAR_PROPOSTA",""),"")</f>
        <v/>
      </c>
    </row>
    <row r="403" spans="13:13" x14ac:dyDescent="0.25">
      <c r="M403" s="49" t="str">
        <f>IFERROR(IF(VLOOKUP(Tabela1[[#This Row],[Proposta de Referência]],'CCPP-CANCELAR'!B$2:G$1048576,2,FALSE)&lt;&gt;"","CANCELAR_PROPOSTA",""),"")</f>
        <v/>
      </c>
    </row>
    <row r="404" spans="13:13" x14ac:dyDescent="0.25">
      <c r="M404" s="49" t="str">
        <f>IFERROR(IF(VLOOKUP(Tabela1[[#This Row],[Proposta de Referência]],'CCPP-CANCELAR'!B$2:G$1048576,2,FALSE)&lt;&gt;"","CANCELAR_PROPOSTA",""),"")</f>
        <v/>
      </c>
    </row>
    <row r="405" spans="13:13" x14ac:dyDescent="0.25">
      <c r="M405" s="49" t="str">
        <f>IFERROR(IF(VLOOKUP(Tabela1[[#This Row],[Proposta de Referência]],'CCPP-CANCELAR'!B$2:G$1048576,2,FALSE)&lt;&gt;"","CANCELAR_PROPOSTA",""),"")</f>
        <v/>
      </c>
    </row>
    <row r="406" spans="13:13" x14ac:dyDescent="0.25">
      <c r="M406" s="49" t="str">
        <f>IFERROR(IF(VLOOKUP(Tabela1[[#This Row],[Proposta de Referência]],'CCPP-CANCELAR'!B$2:G$1048576,2,FALSE)&lt;&gt;"","CANCELAR_PROPOSTA",""),"")</f>
        <v/>
      </c>
    </row>
    <row r="407" spans="13:13" x14ac:dyDescent="0.25">
      <c r="M407" s="49" t="str">
        <f>IFERROR(IF(VLOOKUP(Tabela1[[#This Row],[Proposta de Referência]],'CCPP-CANCELAR'!B$2:G$1048576,2,FALSE)&lt;&gt;"","CANCELAR_PROPOSTA",""),"")</f>
        <v/>
      </c>
    </row>
    <row r="408" spans="13:13" x14ac:dyDescent="0.25">
      <c r="M408" s="49" t="str">
        <f>IFERROR(IF(VLOOKUP(Tabela1[[#This Row],[Proposta de Referência]],'CCPP-CANCELAR'!B$2:G$1048576,2,FALSE)&lt;&gt;"","CANCELAR_PROPOSTA",""),"")</f>
        <v/>
      </c>
    </row>
    <row r="409" spans="13:13" x14ac:dyDescent="0.25">
      <c r="M409" s="49" t="str">
        <f>IFERROR(IF(VLOOKUP(Tabela1[[#This Row],[Proposta de Referência]],'CCPP-CANCELAR'!B$2:G$1048576,2,FALSE)&lt;&gt;"","CANCELAR_PROPOSTA",""),"")</f>
        <v/>
      </c>
    </row>
    <row r="410" spans="13:13" x14ac:dyDescent="0.25">
      <c r="M410" s="49" t="str">
        <f>IFERROR(IF(VLOOKUP(Tabela1[[#This Row],[Proposta de Referência]],'CCPP-CANCELAR'!B$2:G$1048576,2,FALSE)&lt;&gt;"","CANCELAR_PROPOSTA",""),"")</f>
        <v/>
      </c>
    </row>
    <row r="411" spans="13:13" x14ac:dyDescent="0.25">
      <c r="M411" s="49" t="str">
        <f>IFERROR(IF(VLOOKUP(Tabela1[[#This Row],[Proposta de Referência]],'CCPP-CANCELAR'!B$2:G$1048576,2,FALSE)&lt;&gt;"","CANCELAR_PROPOSTA",""),"")</f>
        <v/>
      </c>
    </row>
    <row r="412" spans="13:13" x14ac:dyDescent="0.25">
      <c r="M412" s="49" t="str">
        <f>IFERROR(IF(VLOOKUP(Tabela1[[#This Row],[Proposta de Referência]],'CCPP-CANCELAR'!B$2:G$1048576,2,FALSE)&lt;&gt;"","CANCELAR_PROPOSTA",""),"")</f>
        <v/>
      </c>
    </row>
    <row r="413" spans="13:13" x14ac:dyDescent="0.25">
      <c r="M413" s="49" t="str">
        <f>IFERROR(IF(VLOOKUP(Tabela1[[#This Row],[Proposta de Referência]],'CCPP-CANCELAR'!B$2:G$1048576,2,FALSE)&lt;&gt;"","CANCELAR_PROPOSTA",""),"")</f>
        <v/>
      </c>
    </row>
    <row r="414" spans="13:13" x14ac:dyDescent="0.25">
      <c r="M414" s="49" t="str">
        <f>IFERROR(IF(VLOOKUP(Tabela1[[#This Row],[Proposta de Referência]],'CCPP-CANCELAR'!B$2:G$1048576,2,FALSE)&lt;&gt;"","CANCELAR_PROPOSTA",""),"")</f>
        <v/>
      </c>
    </row>
    <row r="415" spans="13:13" x14ac:dyDescent="0.25">
      <c r="M415" s="49" t="str">
        <f>IFERROR(IF(VLOOKUP(Tabela1[[#This Row],[Proposta de Referência]],'CCPP-CANCELAR'!B$2:G$1048576,2,FALSE)&lt;&gt;"","CANCELAR_PROPOSTA",""),"")</f>
        <v/>
      </c>
    </row>
    <row r="416" spans="13:13" x14ac:dyDescent="0.25">
      <c r="M416" s="49" t="str">
        <f>IFERROR(IF(VLOOKUP(Tabela1[[#This Row],[Proposta de Referência]],'CCPP-CANCELAR'!B$2:G$1048576,2,FALSE)&lt;&gt;"","CANCELAR_PROPOSTA",""),"")</f>
        <v/>
      </c>
    </row>
    <row r="417" spans="13:13" x14ac:dyDescent="0.25">
      <c r="M417" s="49" t="str">
        <f>IFERROR(IF(VLOOKUP(Tabela1[[#This Row],[Proposta de Referência]],'CCPP-CANCELAR'!B$2:G$1048576,2,FALSE)&lt;&gt;"","CANCELAR_PROPOSTA",""),"")</f>
        <v/>
      </c>
    </row>
    <row r="418" spans="13:13" x14ac:dyDescent="0.25">
      <c r="M418" s="49" t="str">
        <f>IFERROR(IF(VLOOKUP(Tabela1[[#This Row],[Proposta de Referência]],'CCPP-CANCELAR'!B$2:G$1048576,2,FALSE)&lt;&gt;"","CANCELAR_PROPOSTA",""),"")</f>
        <v/>
      </c>
    </row>
    <row r="419" spans="13:13" x14ac:dyDescent="0.25">
      <c r="M419" s="49" t="str">
        <f>IFERROR(IF(VLOOKUP(Tabela1[[#This Row],[Proposta de Referência]],'CCPP-CANCELAR'!B$2:G$1048576,2,FALSE)&lt;&gt;"","CANCELAR_PROPOSTA",""),"")</f>
        <v/>
      </c>
    </row>
    <row r="420" spans="13:13" x14ac:dyDescent="0.25">
      <c r="M420" s="49" t="str">
        <f>IFERROR(IF(VLOOKUP(Tabela1[[#This Row],[Proposta de Referência]],'CCPP-CANCELAR'!B$2:G$1048576,2,FALSE)&lt;&gt;"","CANCELAR_PROPOSTA",""),"")</f>
        <v/>
      </c>
    </row>
    <row r="421" spans="13:13" x14ac:dyDescent="0.25">
      <c r="M421" s="49" t="str">
        <f>IFERROR(IF(VLOOKUP(Tabela1[[#This Row],[Proposta de Referência]],'CCPP-CANCELAR'!B$2:G$1048576,2,FALSE)&lt;&gt;"","CANCELAR_PROPOSTA",""),"")</f>
        <v/>
      </c>
    </row>
    <row r="422" spans="13:13" x14ac:dyDescent="0.25">
      <c r="M422" s="49" t="str">
        <f>IFERROR(IF(VLOOKUP(Tabela1[[#This Row],[Proposta de Referência]],'CCPP-CANCELAR'!B$2:G$1048576,2,FALSE)&lt;&gt;"","CANCELAR_PROPOSTA",""),"")</f>
        <v/>
      </c>
    </row>
    <row r="423" spans="13:13" x14ac:dyDescent="0.25">
      <c r="M423" s="49" t="str">
        <f>IFERROR(IF(VLOOKUP(Tabela1[[#This Row],[Proposta de Referência]],'CCPP-CANCELAR'!B$2:G$1048576,2,FALSE)&lt;&gt;"","CANCELAR_PROPOSTA",""),"")</f>
        <v/>
      </c>
    </row>
    <row r="424" spans="13:13" x14ac:dyDescent="0.25">
      <c r="M424" s="49" t="str">
        <f>IFERROR(IF(VLOOKUP(Tabela1[[#This Row],[Proposta de Referência]],'CCPP-CANCELAR'!B$2:G$1048576,2,FALSE)&lt;&gt;"","CANCELAR_PROPOSTA",""),"")</f>
        <v/>
      </c>
    </row>
    <row r="425" spans="13:13" x14ac:dyDescent="0.25">
      <c r="M425" s="49" t="str">
        <f>IFERROR(IF(VLOOKUP(Tabela1[[#This Row],[Proposta de Referência]],'CCPP-CANCELAR'!B$2:G$1048576,2,FALSE)&lt;&gt;"","CANCELAR_PROPOSTA",""),"")</f>
        <v/>
      </c>
    </row>
    <row r="426" spans="13:13" x14ac:dyDescent="0.25">
      <c r="M426" s="49" t="str">
        <f>IFERROR(IF(VLOOKUP(Tabela1[[#This Row],[Proposta de Referência]],'CCPP-CANCELAR'!B$2:G$1048576,2,FALSE)&lt;&gt;"","CANCELAR_PROPOSTA",""),"")</f>
        <v/>
      </c>
    </row>
    <row r="427" spans="13:13" x14ac:dyDescent="0.25">
      <c r="M427" s="49" t="str">
        <f>IFERROR(IF(VLOOKUP(Tabela1[[#This Row],[Proposta de Referência]],'CCPP-CANCELAR'!B$2:G$1048576,2,FALSE)&lt;&gt;"","CANCELAR_PROPOSTA",""),"")</f>
        <v/>
      </c>
    </row>
    <row r="428" spans="13:13" x14ac:dyDescent="0.25">
      <c r="M428" s="49" t="str">
        <f>IFERROR(IF(VLOOKUP(Tabela1[[#This Row],[Proposta de Referência]],'CCPP-CANCELAR'!B$2:G$1048576,2,FALSE)&lt;&gt;"","CANCELAR_PROPOSTA",""),"")</f>
        <v/>
      </c>
    </row>
    <row r="429" spans="13:13" x14ac:dyDescent="0.25">
      <c r="M429" s="49" t="str">
        <f>IFERROR(IF(VLOOKUP(Tabela1[[#This Row],[Proposta de Referência]],'CCPP-CANCELAR'!B$2:G$1048576,2,FALSE)&lt;&gt;"","CANCELAR_PROPOSTA",""),"")</f>
        <v/>
      </c>
    </row>
    <row r="430" spans="13:13" x14ac:dyDescent="0.25">
      <c r="M430" s="49" t="str">
        <f>IFERROR(IF(VLOOKUP(Tabela1[[#This Row],[Proposta de Referência]],'CCPP-CANCELAR'!B$2:G$1048576,2,FALSE)&lt;&gt;"","CANCELAR_PROPOSTA",""),"")</f>
        <v/>
      </c>
    </row>
    <row r="431" spans="13:13" x14ac:dyDescent="0.25">
      <c r="M431" s="49" t="str">
        <f>IFERROR(IF(VLOOKUP(Tabela1[[#This Row],[Proposta de Referência]],'CCPP-CANCELAR'!B$2:G$1048576,2,FALSE)&lt;&gt;"","CANCELAR_PROPOSTA",""),"")</f>
        <v/>
      </c>
    </row>
    <row r="432" spans="13:13" x14ac:dyDescent="0.25">
      <c r="M432" s="49" t="str">
        <f>IFERROR(IF(VLOOKUP(Tabela1[[#This Row],[Proposta de Referência]],'CCPP-CANCELAR'!B$2:G$1048576,2,FALSE)&lt;&gt;"","CANCELAR_PROPOSTA",""),"")</f>
        <v/>
      </c>
    </row>
    <row r="433" spans="13:13" x14ac:dyDescent="0.25">
      <c r="M433" s="49" t="str">
        <f>IFERROR(IF(VLOOKUP(Tabela1[[#This Row],[Proposta de Referência]],'CCPP-CANCELAR'!B$2:G$1048576,2,FALSE)&lt;&gt;"","CANCELAR_PROPOSTA",""),"")</f>
        <v/>
      </c>
    </row>
    <row r="434" spans="13:13" x14ac:dyDescent="0.25">
      <c r="M434" s="49" t="str">
        <f>IFERROR(IF(VLOOKUP(Tabela1[[#This Row],[Proposta de Referência]],'CCPP-CANCELAR'!B$2:G$1048576,2,FALSE)&lt;&gt;"","CANCELAR_PROPOSTA",""),"")</f>
        <v/>
      </c>
    </row>
    <row r="435" spans="13:13" x14ac:dyDescent="0.25">
      <c r="M435" s="49" t="str">
        <f>IFERROR(IF(VLOOKUP(Tabela1[[#This Row],[Proposta de Referência]],'CCPP-CANCELAR'!B$2:G$1048576,2,FALSE)&lt;&gt;"","CANCELAR_PROPOSTA",""),"")</f>
        <v/>
      </c>
    </row>
    <row r="436" spans="13:13" x14ac:dyDescent="0.25">
      <c r="M436" s="49" t="str">
        <f>IFERROR(IF(VLOOKUP(Tabela1[[#This Row],[Proposta de Referência]],'CCPP-CANCELAR'!B$2:G$1048576,2,FALSE)&lt;&gt;"","CANCELAR_PROPOSTA",""),"")</f>
        <v/>
      </c>
    </row>
    <row r="437" spans="13:13" x14ac:dyDescent="0.25">
      <c r="M437" s="49" t="str">
        <f>IFERROR(IF(VLOOKUP(Tabela1[[#This Row],[Proposta de Referência]],'CCPP-CANCELAR'!B$2:G$1048576,2,FALSE)&lt;&gt;"","CANCELAR_PROPOSTA",""),"")</f>
        <v/>
      </c>
    </row>
    <row r="438" spans="13:13" x14ac:dyDescent="0.25">
      <c r="M438" s="49" t="str">
        <f>IFERROR(IF(VLOOKUP(Tabela1[[#This Row],[Proposta de Referência]],'CCPP-CANCELAR'!B$2:G$1048576,2,FALSE)&lt;&gt;"","CANCELAR_PROPOSTA",""),"")</f>
        <v/>
      </c>
    </row>
    <row r="439" spans="13:13" x14ac:dyDescent="0.25">
      <c r="M439" s="49" t="str">
        <f>IFERROR(IF(VLOOKUP(Tabela1[[#This Row],[Proposta de Referência]],'CCPP-CANCELAR'!B$2:G$1048576,2,FALSE)&lt;&gt;"","CANCELAR_PROPOSTA",""),"")</f>
        <v/>
      </c>
    </row>
    <row r="440" spans="13:13" x14ac:dyDescent="0.25">
      <c r="M440" s="49" t="str">
        <f>IFERROR(IF(VLOOKUP(Tabela1[[#This Row],[Proposta de Referência]],'CCPP-CANCELAR'!B$2:G$1048576,2,FALSE)&lt;&gt;"","CANCELAR_PROPOSTA",""),"")</f>
        <v/>
      </c>
    </row>
    <row r="441" spans="13:13" x14ac:dyDescent="0.25">
      <c r="M441" s="49" t="str">
        <f>IFERROR(IF(VLOOKUP(Tabela1[[#This Row],[Proposta de Referência]],'CCPP-CANCELAR'!B$2:G$1048576,2,FALSE)&lt;&gt;"","CANCELAR_PROPOSTA",""),"")</f>
        <v/>
      </c>
    </row>
    <row r="442" spans="13:13" x14ac:dyDescent="0.25">
      <c r="M442" s="49" t="str">
        <f>IFERROR(IF(VLOOKUP(Tabela1[[#This Row],[Proposta de Referência]],'CCPP-CANCELAR'!B$2:G$1048576,2,FALSE)&lt;&gt;"","CANCELAR_PROPOSTA",""),"")</f>
        <v/>
      </c>
    </row>
    <row r="443" spans="13:13" x14ac:dyDescent="0.25">
      <c r="M443" s="49" t="str">
        <f>IFERROR(IF(VLOOKUP(Tabela1[[#This Row],[Proposta de Referência]],'CCPP-CANCELAR'!B$2:G$1048576,2,FALSE)&lt;&gt;"","CANCELAR_PROPOSTA",""),"")</f>
        <v/>
      </c>
    </row>
    <row r="444" spans="13:13" x14ac:dyDescent="0.25">
      <c r="M444" s="49" t="str">
        <f>IFERROR(IF(VLOOKUP(Tabela1[[#This Row],[Proposta de Referência]],'CCPP-CANCELAR'!B$2:G$1048576,2,FALSE)&lt;&gt;"","CANCELAR_PROPOSTA",""),"")</f>
        <v/>
      </c>
    </row>
    <row r="445" spans="13:13" x14ac:dyDescent="0.25">
      <c r="M445" s="49" t="str">
        <f>IFERROR(IF(VLOOKUP(Tabela1[[#This Row],[Proposta de Referência]],'CCPP-CANCELAR'!B$2:G$1048576,2,FALSE)&lt;&gt;"","CANCELAR_PROPOSTA",""),"")</f>
        <v/>
      </c>
    </row>
    <row r="446" spans="13:13" x14ac:dyDescent="0.25">
      <c r="M446" s="49" t="str">
        <f>IFERROR(IF(VLOOKUP(Tabela1[[#This Row],[Proposta de Referência]],'CCPP-CANCELAR'!B$2:G$1048576,2,FALSE)&lt;&gt;"","CANCELAR_PROPOSTA",""),"")</f>
        <v/>
      </c>
    </row>
    <row r="447" spans="13:13" x14ac:dyDescent="0.25">
      <c r="M447" s="49" t="str">
        <f>IFERROR(IF(VLOOKUP(Tabela1[[#This Row],[Proposta de Referência]],'CCPP-CANCELAR'!B$2:G$1048576,2,FALSE)&lt;&gt;"","CANCELAR_PROPOSTA",""),"")</f>
        <v/>
      </c>
    </row>
    <row r="448" spans="13:13" x14ac:dyDescent="0.25">
      <c r="M448" s="49" t="str">
        <f>IFERROR(IF(VLOOKUP(Tabela1[[#This Row],[Proposta de Referência]],'CCPP-CANCELAR'!B$2:G$1048576,2,FALSE)&lt;&gt;"","CANCELAR_PROPOSTA",""),"")</f>
        <v/>
      </c>
    </row>
    <row r="449" spans="13:13" x14ac:dyDescent="0.25">
      <c r="M449" s="49" t="str">
        <f>IFERROR(IF(VLOOKUP(Tabela1[[#This Row],[Proposta de Referência]],'CCPP-CANCELAR'!B$2:G$1048576,2,FALSE)&lt;&gt;"","CANCELAR_PROPOSTA",""),"")</f>
        <v/>
      </c>
    </row>
    <row r="450" spans="13:13" x14ac:dyDescent="0.25">
      <c r="M450" s="49" t="str">
        <f>IFERROR(IF(VLOOKUP(Tabela1[[#This Row],[Proposta de Referência]],'CCPP-CANCELAR'!B$2:G$1048576,2,FALSE)&lt;&gt;"","CANCELAR_PROPOSTA",""),"")</f>
        <v/>
      </c>
    </row>
    <row r="451" spans="13:13" x14ac:dyDescent="0.25">
      <c r="M451" s="49" t="str">
        <f>IFERROR(IF(VLOOKUP(Tabela1[[#This Row],[Proposta de Referência]],'CCPP-CANCELAR'!B$2:G$1048576,2,FALSE)&lt;&gt;"","CANCELAR_PROPOSTA",""),"")</f>
        <v/>
      </c>
    </row>
    <row r="452" spans="13:13" x14ac:dyDescent="0.25">
      <c r="M452" s="49" t="str">
        <f>IFERROR(IF(VLOOKUP(Tabela1[[#This Row],[Proposta de Referência]],'CCPP-CANCELAR'!B$2:G$1048576,2,FALSE)&lt;&gt;"","CANCELAR_PROPOSTA",""),"")</f>
        <v/>
      </c>
    </row>
    <row r="453" spans="13:13" x14ac:dyDescent="0.25">
      <c r="M453" s="49" t="str">
        <f>IFERROR(IF(VLOOKUP(Tabela1[[#This Row],[Proposta de Referência]],'CCPP-CANCELAR'!B$2:G$1048576,2,FALSE)&lt;&gt;"","CANCELAR_PROPOSTA",""),"")</f>
        <v/>
      </c>
    </row>
    <row r="454" spans="13:13" x14ac:dyDescent="0.25">
      <c r="M454" s="49" t="str">
        <f>IFERROR(IF(VLOOKUP(Tabela1[[#This Row],[Proposta de Referência]],'CCPP-CANCELAR'!B$2:G$1048576,2,FALSE)&lt;&gt;"","CANCELAR_PROPOSTA",""),"")</f>
        <v/>
      </c>
    </row>
    <row r="455" spans="13:13" x14ac:dyDescent="0.25">
      <c r="M455" s="49" t="str">
        <f>IFERROR(IF(VLOOKUP(Tabela1[[#This Row],[Proposta de Referência]],'CCPP-CANCELAR'!B$2:G$1048576,2,FALSE)&lt;&gt;"","CANCELAR_PROPOSTA",""),"")</f>
        <v/>
      </c>
    </row>
    <row r="456" spans="13:13" x14ac:dyDescent="0.25">
      <c r="M456" s="49" t="str">
        <f>IFERROR(IF(VLOOKUP(Tabela1[[#This Row],[Proposta de Referência]],'CCPP-CANCELAR'!B$2:G$1048576,2,FALSE)&lt;&gt;"","CANCELAR_PROPOSTA",""),"")</f>
        <v/>
      </c>
    </row>
    <row r="457" spans="13:13" x14ac:dyDescent="0.25">
      <c r="M457" s="49" t="str">
        <f>IFERROR(IF(VLOOKUP(Tabela1[[#This Row],[Proposta de Referência]],'CCPP-CANCELAR'!B$2:G$1048576,2,FALSE)&lt;&gt;"","CANCELAR_PROPOSTA",""),"")</f>
        <v/>
      </c>
    </row>
    <row r="458" spans="13:13" x14ac:dyDescent="0.25">
      <c r="M458" s="49" t="str">
        <f>IFERROR(IF(VLOOKUP(Tabela1[[#This Row],[Proposta de Referência]],'CCPP-CANCELAR'!B$2:G$1048576,2,FALSE)&lt;&gt;"","CANCELAR_PROPOSTA",""),"")</f>
        <v/>
      </c>
    </row>
    <row r="459" spans="13:13" x14ac:dyDescent="0.25">
      <c r="M459" s="49" t="str">
        <f>IFERROR(IF(VLOOKUP(Tabela1[[#This Row],[Proposta de Referência]],'CCPP-CANCELAR'!B$2:G$1048576,2,FALSE)&lt;&gt;"","CANCELAR_PROPOSTA",""),"")</f>
        <v/>
      </c>
    </row>
    <row r="460" spans="13:13" x14ac:dyDescent="0.25">
      <c r="M460" s="49" t="str">
        <f>IFERROR(IF(VLOOKUP(Tabela1[[#This Row],[Proposta de Referência]],'CCPP-CANCELAR'!B$2:G$1048576,2,FALSE)&lt;&gt;"","CANCELAR_PROPOSTA",""),"")</f>
        <v/>
      </c>
    </row>
    <row r="461" spans="13:13" x14ac:dyDescent="0.25">
      <c r="M461" s="49" t="str">
        <f>IFERROR(IF(VLOOKUP(Tabela1[[#This Row],[Proposta de Referência]],'CCPP-CANCELAR'!B$2:G$1048576,2,FALSE)&lt;&gt;"","CANCELAR_PROPOSTA",""),"")</f>
        <v/>
      </c>
    </row>
    <row r="462" spans="13:13" x14ac:dyDescent="0.25">
      <c r="M462" s="49" t="str">
        <f>IFERROR(IF(VLOOKUP(Tabela1[[#This Row],[Proposta de Referência]],'CCPP-CANCELAR'!B$2:G$1048576,2,FALSE)&lt;&gt;"","CANCELAR_PROPOSTA",""),"")</f>
        <v/>
      </c>
    </row>
    <row r="463" spans="13:13" x14ac:dyDescent="0.25">
      <c r="M463" s="49" t="str">
        <f>IFERROR(IF(VLOOKUP(Tabela1[[#This Row],[Proposta de Referência]],'CCPP-CANCELAR'!B$2:G$1048576,2,FALSE)&lt;&gt;"","CANCELAR_PROPOSTA",""),"")</f>
        <v/>
      </c>
    </row>
    <row r="464" spans="13:13" x14ac:dyDescent="0.25">
      <c r="M464" s="49" t="str">
        <f>IFERROR(IF(VLOOKUP(Tabela1[[#This Row],[Proposta de Referência]],'CCPP-CANCELAR'!B$2:G$1048576,2,FALSE)&lt;&gt;"","CANCELAR_PROPOSTA",""),"")</f>
        <v/>
      </c>
    </row>
    <row r="465" spans="13:13" x14ac:dyDescent="0.25">
      <c r="M465" s="49" t="str">
        <f>IFERROR(IF(VLOOKUP(Tabela1[[#This Row],[Proposta de Referência]],'CCPP-CANCELAR'!B$2:G$1048576,2,FALSE)&lt;&gt;"","CANCELAR_PROPOSTA",""),"")</f>
        <v/>
      </c>
    </row>
    <row r="466" spans="13:13" x14ac:dyDescent="0.25">
      <c r="M466" s="49" t="str">
        <f>IFERROR(IF(VLOOKUP(Tabela1[[#This Row],[Proposta de Referência]],'CCPP-CANCELAR'!B$2:G$1048576,2,FALSE)&lt;&gt;"","CANCELAR_PROPOSTA",""),"")</f>
        <v/>
      </c>
    </row>
    <row r="467" spans="13:13" x14ac:dyDescent="0.25">
      <c r="M467" s="49" t="str">
        <f>IFERROR(IF(VLOOKUP(Tabela1[[#This Row],[Proposta de Referência]],'CCPP-CANCELAR'!B$2:G$1048576,2,FALSE)&lt;&gt;"","CANCELAR_PROPOSTA",""),"")</f>
        <v/>
      </c>
    </row>
    <row r="468" spans="13:13" x14ac:dyDescent="0.25">
      <c r="M468" s="49" t="str">
        <f>IFERROR(IF(VLOOKUP(Tabela1[[#This Row],[Proposta de Referência]],'CCPP-CANCELAR'!B$2:G$1048576,2,FALSE)&lt;&gt;"","CANCELAR_PROPOSTA",""),"")</f>
        <v/>
      </c>
    </row>
    <row r="469" spans="13:13" x14ac:dyDescent="0.25">
      <c r="M469" s="49" t="str">
        <f>IFERROR(IF(VLOOKUP(Tabela1[[#This Row],[Proposta de Referência]],'CCPP-CANCELAR'!B$2:G$1048576,2,FALSE)&lt;&gt;"","CANCELAR_PROPOSTA",""),"")</f>
        <v/>
      </c>
    </row>
    <row r="470" spans="13:13" x14ac:dyDescent="0.25">
      <c r="M470" s="49" t="str">
        <f>IFERROR(IF(VLOOKUP(Tabela1[[#This Row],[Proposta de Referência]],'CCPP-CANCELAR'!B$2:G$1048576,2,FALSE)&lt;&gt;"","CANCELAR_PROPOSTA",""),"")</f>
        <v/>
      </c>
    </row>
    <row r="471" spans="13:13" x14ac:dyDescent="0.25">
      <c r="M471" s="49" t="str">
        <f>IFERROR(IF(VLOOKUP(Tabela1[[#This Row],[Proposta de Referência]],'CCPP-CANCELAR'!B$2:G$1048576,2,FALSE)&lt;&gt;"","CANCELAR_PROPOSTA",""),"")</f>
        <v/>
      </c>
    </row>
    <row r="472" spans="13:13" x14ac:dyDescent="0.25">
      <c r="M472" s="49" t="str">
        <f>IFERROR(IF(VLOOKUP(Tabela1[[#This Row],[Proposta de Referência]],'CCPP-CANCELAR'!B$2:G$1048576,2,FALSE)&lt;&gt;"","CANCELAR_PROPOSTA",""),"")</f>
        <v/>
      </c>
    </row>
    <row r="473" spans="13:13" x14ac:dyDescent="0.25">
      <c r="M473" s="49" t="str">
        <f>IFERROR(IF(VLOOKUP(Tabela1[[#This Row],[Proposta de Referência]],'CCPP-CANCELAR'!B$2:G$1048576,2,FALSE)&lt;&gt;"","CANCELAR_PROPOSTA",""),"")</f>
        <v/>
      </c>
    </row>
    <row r="474" spans="13:13" x14ac:dyDescent="0.25">
      <c r="M474" s="49" t="str">
        <f>IFERROR(IF(VLOOKUP(Tabela1[[#This Row],[Proposta de Referência]],'CCPP-CANCELAR'!B$2:G$1048576,2,FALSE)&lt;&gt;"","CANCELAR_PROPOSTA",""),"")</f>
        <v/>
      </c>
    </row>
    <row r="475" spans="13:13" x14ac:dyDescent="0.25">
      <c r="M475" s="49" t="str">
        <f>IFERROR(IF(VLOOKUP(Tabela1[[#This Row],[Proposta de Referência]],'CCPP-CANCELAR'!B$2:G$1048576,2,FALSE)&lt;&gt;"","CANCELAR_PROPOSTA",""),"")</f>
        <v/>
      </c>
    </row>
    <row r="476" spans="13:13" x14ac:dyDescent="0.25">
      <c r="M476" s="49" t="str">
        <f>IFERROR(IF(VLOOKUP(Tabela1[[#This Row],[Proposta de Referência]],'CCPP-CANCELAR'!B$2:G$1048576,2,FALSE)&lt;&gt;"","CANCELAR_PROPOSTA",""),"")</f>
        <v/>
      </c>
    </row>
    <row r="477" spans="13:13" x14ac:dyDescent="0.25">
      <c r="M477" s="49" t="str">
        <f>IFERROR(IF(VLOOKUP(Tabela1[[#This Row],[Proposta de Referência]],'CCPP-CANCELAR'!B$2:G$1048576,2,FALSE)&lt;&gt;"","CANCELAR_PROPOSTA",""),"")</f>
        <v/>
      </c>
    </row>
    <row r="478" spans="13:13" x14ac:dyDescent="0.25">
      <c r="M478" s="49" t="str">
        <f>IFERROR(IF(VLOOKUP(Tabela1[[#This Row],[Proposta de Referência]],'CCPP-CANCELAR'!B$2:G$1048576,2,FALSE)&lt;&gt;"","CANCELAR_PROPOSTA",""),"")</f>
        <v/>
      </c>
    </row>
    <row r="479" spans="13:13" x14ac:dyDescent="0.25">
      <c r="M479" s="49" t="str">
        <f>IFERROR(IF(VLOOKUP(Tabela1[[#This Row],[Proposta de Referência]],'CCPP-CANCELAR'!B$2:G$1048576,2,FALSE)&lt;&gt;"","CANCELAR_PROPOSTA",""),"")</f>
        <v/>
      </c>
    </row>
    <row r="480" spans="13:13" x14ac:dyDescent="0.25">
      <c r="M480" s="49" t="str">
        <f>IFERROR(IF(VLOOKUP(Tabela1[[#This Row],[Proposta de Referência]],'CCPP-CANCELAR'!B$2:G$1048576,2,FALSE)&lt;&gt;"","CANCELAR_PROPOSTA",""),"")</f>
        <v/>
      </c>
    </row>
    <row r="481" spans="13:13" x14ac:dyDescent="0.25">
      <c r="M481" s="49" t="str">
        <f>IFERROR(IF(VLOOKUP(Tabela1[[#This Row],[Proposta de Referência]],'CCPP-CANCELAR'!B$2:G$1048576,2,FALSE)&lt;&gt;"","CANCELAR_PROPOSTA",""),"")</f>
        <v/>
      </c>
    </row>
    <row r="482" spans="13:13" x14ac:dyDescent="0.25">
      <c r="M482" s="49" t="str">
        <f>IFERROR(IF(VLOOKUP(Tabela1[[#This Row],[Proposta de Referência]],'CCPP-CANCELAR'!B$2:G$1048576,2,FALSE)&lt;&gt;"","CANCELAR_PROPOSTA",""),"")</f>
        <v/>
      </c>
    </row>
    <row r="483" spans="13:13" x14ac:dyDescent="0.25">
      <c r="M483" s="49" t="str">
        <f>IFERROR(IF(VLOOKUP(Tabela1[[#This Row],[Proposta de Referência]],'CCPP-CANCELAR'!B$2:G$1048576,2,FALSE)&lt;&gt;"","CANCELAR_PROPOSTA",""),"")</f>
        <v/>
      </c>
    </row>
    <row r="484" spans="13:13" x14ac:dyDescent="0.25">
      <c r="M484" s="49" t="str">
        <f>IFERROR(IF(VLOOKUP(Tabela1[[#This Row],[Proposta de Referência]],'CCPP-CANCELAR'!B$2:G$1048576,2,FALSE)&lt;&gt;"","CANCELAR_PROPOSTA",""),"")</f>
        <v/>
      </c>
    </row>
    <row r="485" spans="13:13" x14ac:dyDescent="0.25">
      <c r="M485" s="49" t="str">
        <f>IFERROR(IF(VLOOKUP(Tabela1[[#This Row],[Proposta de Referência]],'CCPP-CANCELAR'!B$2:G$1048576,2,FALSE)&lt;&gt;"","CANCELAR_PROPOSTA",""),"")</f>
        <v/>
      </c>
    </row>
    <row r="486" spans="13:13" x14ac:dyDescent="0.25">
      <c r="M486" s="49" t="str">
        <f>IFERROR(IF(VLOOKUP(Tabela1[[#This Row],[Proposta de Referência]],'CCPP-CANCELAR'!B$2:G$1048576,2,FALSE)&lt;&gt;"","CANCELAR_PROPOSTA",""),"")</f>
        <v/>
      </c>
    </row>
    <row r="487" spans="13:13" x14ac:dyDescent="0.25">
      <c r="M487" s="49" t="str">
        <f>IFERROR(IF(VLOOKUP(Tabela1[[#This Row],[Proposta de Referência]],'CCPP-CANCELAR'!B$2:G$1048576,2,FALSE)&lt;&gt;"","CANCELAR_PROPOSTA",""),"")</f>
        <v/>
      </c>
    </row>
    <row r="488" spans="13:13" x14ac:dyDescent="0.25">
      <c r="M488" s="49" t="str">
        <f>IFERROR(IF(VLOOKUP(Tabela1[[#This Row],[Proposta de Referência]],'CCPP-CANCELAR'!B$2:G$1048576,2,FALSE)&lt;&gt;"","CANCELAR_PROPOSTA",""),"")</f>
        <v/>
      </c>
    </row>
    <row r="489" spans="13:13" x14ac:dyDescent="0.25">
      <c r="M489" s="49" t="str">
        <f>IFERROR(IF(VLOOKUP(Tabela1[[#This Row],[Proposta de Referência]],'CCPP-CANCELAR'!B$2:G$1048576,2,FALSE)&lt;&gt;"","CANCELAR_PROPOSTA",""),"")</f>
        <v/>
      </c>
    </row>
    <row r="490" spans="13:13" x14ac:dyDescent="0.25">
      <c r="M490" s="49" t="str">
        <f>IFERROR(IF(VLOOKUP(Tabela1[[#This Row],[Proposta de Referência]],'CCPP-CANCELAR'!B$2:G$1048576,2,FALSE)&lt;&gt;"","CANCELAR_PROPOSTA",""),"")</f>
        <v/>
      </c>
    </row>
    <row r="491" spans="13:13" x14ac:dyDescent="0.25">
      <c r="M491" s="49" t="str">
        <f>IFERROR(IF(VLOOKUP(Tabela1[[#This Row],[Proposta de Referência]],'CCPP-CANCELAR'!B$2:G$1048576,2,FALSE)&lt;&gt;"","CANCELAR_PROPOSTA",""),"")</f>
        <v/>
      </c>
    </row>
    <row r="492" spans="13:13" x14ac:dyDescent="0.25">
      <c r="M492" s="49" t="str">
        <f>IFERROR(IF(VLOOKUP(Tabela1[[#This Row],[Proposta de Referência]],'CCPP-CANCELAR'!B$2:G$1048576,2,FALSE)&lt;&gt;"","CANCELAR_PROPOSTA",""),"")</f>
        <v/>
      </c>
    </row>
    <row r="493" spans="13:13" x14ac:dyDescent="0.25">
      <c r="M493" s="49" t="str">
        <f>IFERROR(IF(VLOOKUP(Tabela1[[#This Row],[Proposta de Referência]],'CCPP-CANCELAR'!B$2:G$1048576,2,FALSE)&lt;&gt;"","CANCELAR_PROPOSTA",""),"")</f>
        <v/>
      </c>
    </row>
    <row r="494" spans="13:13" x14ac:dyDescent="0.25">
      <c r="M494" s="49" t="str">
        <f>IFERROR(IF(VLOOKUP(Tabela1[[#This Row],[Proposta de Referência]],'CCPP-CANCELAR'!B$2:G$1048576,2,FALSE)&lt;&gt;"","CANCELAR_PROPOSTA",""),"")</f>
        <v/>
      </c>
    </row>
    <row r="495" spans="13:13" x14ac:dyDescent="0.25">
      <c r="M495" s="49" t="str">
        <f>IFERROR(IF(VLOOKUP(Tabela1[[#This Row],[Proposta de Referência]],'CCPP-CANCELAR'!B$2:G$1048576,2,FALSE)&lt;&gt;"","CANCELAR_PROPOSTA",""),"")</f>
        <v/>
      </c>
    </row>
    <row r="496" spans="13:13" x14ac:dyDescent="0.25">
      <c r="M496" s="49" t="str">
        <f>IFERROR(IF(VLOOKUP(Tabela1[[#This Row],[Proposta de Referência]],'CCPP-CANCELAR'!B$2:G$1048576,2,FALSE)&lt;&gt;"","CANCELAR_PROPOSTA",""),"")</f>
        <v/>
      </c>
    </row>
    <row r="497" spans="13:13" x14ac:dyDescent="0.25">
      <c r="M497" s="49" t="str">
        <f>IFERROR(IF(VLOOKUP(Tabela1[[#This Row],[Proposta de Referência]],'CCPP-CANCELAR'!B$2:G$1048576,2,FALSE)&lt;&gt;"","CANCELAR_PROPOSTA",""),"")</f>
        <v/>
      </c>
    </row>
    <row r="498" spans="13:13" x14ac:dyDescent="0.25">
      <c r="M498" s="49" t="str">
        <f>IFERROR(IF(VLOOKUP(Tabela1[[#This Row],[Proposta de Referência]],'CCPP-CANCELAR'!B$2:G$1048576,2,FALSE)&lt;&gt;"","CANCELAR_PROPOSTA",""),"")</f>
        <v/>
      </c>
    </row>
    <row r="499" spans="13:13" x14ac:dyDescent="0.25">
      <c r="M499" s="49" t="str">
        <f>IFERROR(IF(VLOOKUP(Tabela1[[#This Row],[Proposta de Referência]],'CCPP-CANCELAR'!B$2:G$1048576,2,FALSE)&lt;&gt;"","CANCELAR_PROPOSTA",""),"")</f>
        <v/>
      </c>
    </row>
    <row r="500" spans="13:13" x14ac:dyDescent="0.25">
      <c r="M500" s="49" t="str">
        <f>IFERROR(IF(VLOOKUP(Tabela1[[#This Row],[Proposta de Referência]],'CCPP-CANCELAR'!B$2:G$1048576,2,FALSE)&lt;&gt;"","CANCELAR_PROPOSTA",""),"")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048575"/>
  <sheetViews>
    <sheetView tabSelected="1" zoomScaleNormal="100" workbookViewId="0"/>
  </sheetViews>
  <sheetFormatPr defaultRowHeight="15" x14ac:dyDescent="0.25"/>
  <cols>
    <col min="1" max="1" width="4.42578125" style="85" customWidth="1"/>
    <col min="2" max="2" width="26.42578125" style="85" customWidth="1"/>
    <col min="3" max="3" width="57.140625" style="85" customWidth="1"/>
    <col min="4" max="4" width="18.85546875" style="85" bestFit="1" customWidth="1"/>
    <col min="5" max="5" width="20.85546875" style="85" customWidth="1"/>
    <col min="6" max="6" width="24.42578125" style="85" bestFit="1" customWidth="1"/>
    <col min="7" max="7" width="48" style="85" customWidth="1"/>
    <col min="8" max="8" width="50.85546875" style="85" customWidth="1"/>
    <col min="9" max="10" width="9.140625" style="85" customWidth="1"/>
    <col min="11" max="16384" width="9.140625" style="85"/>
  </cols>
  <sheetData>
    <row r="1" spans="1:15" ht="61.5" customHeight="1" x14ac:dyDescent="0.9">
      <c r="A1" s="58"/>
      <c r="B1" s="59" t="s">
        <v>74</v>
      </c>
      <c r="C1" s="59"/>
      <c r="D1" s="59"/>
      <c r="E1" s="59"/>
      <c r="F1" s="59"/>
      <c r="G1" s="59"/>
      <c r="H1" s="60"/>
      <c r="I1" s="61"/>
      <c r="J1" s="61"/>
      <c r="K1" s="61"/>
      <c r="L1" s="61"/>
      <c r="M1" s="61"/>
      <c r="N1" s="61"/>
      <c r="O1" s="61"/>
    </row>
    <row r="2" spans="1:15" s="62" customFormat="1" ht="12.75" customHeight="1" x14ac:dyDescent="0.2">
      <c r="B2" s="63" t="s">
        <v>75</v>
      </c>
      <c r="G2" s="64" t="s">
        <v>76</v>
      </c>
      <c r="H2" s="65" t="s">
        <v>77</v>
      </c>
    </row>
    <row r="3" spans="1:15" s="62" customFormat="1" ht="12.75" customHeight="1" x14ac:dyDescent="0.2">
      <c r="B3" s="63" t="s">
        <v>78</v>
      </c>
    </row>
    <row r="5" spans="1:15" ht="15.75" customHeight="1" x14ac:dyDescent="0.25">
      <c r="B5" s="151" t="s">
        <v>79</v>
      </c>
      <c r="C5" s="152"/>
    </row>
    <row r="6" spans="1:15" ht="26.25" customHeight="1" x14ac:dyDescent="0.4">
      <c r="B6" s="66" t="s">
        <v>80</v>
      </c>
      <c r="C6" s="66" t="s">
        <v>81</v>
      </c>
      <c r="D6" s="66" t="s">
        <v>82</v>
      </c>
      <c r="E6" s="66" t="s">
        <v>83</v>
      </c>
      <c r="F6" s="66" t="s">
        <v>84</v>
      </c>
      <c r="G6" s="66" t="s">
        <v>85</v>
      </c>
      <c r="H6" s="66" t="s">
        <v>86</v>
      </c>
    </row>
    <row r="7" spans="1:15" s="67" customFormat="1" ht="45" customHeight="1" x14ac:dyDescent="0.25">
      <c r="B7" s="74" t="s">
        <v>87</v>
      </c>
      <c r="C7" s="80" t="s">
        <v>88</v>
      </c>
      <c r="D7" s="80" t="s">
        <v>89</v>
      </c>
      <c r="E7" s="79" t="str">
        <f>$H$2</f>
        <v>04/08/2025 14:15</v>
      </c>
      <c r="F7" s="79" t="s">
        <v>90</v>
      </c>
      <c r="G7" s="80" t="s">
        <v>91</v>
      </c>
      <c r="H7" s="80" t="s">
        <v>92</v>
      </c>
    </row>
    <row r="8" spans="1:15" s="67" customFormat="1" ht="45" customHeight="1" x14ac:dyDescent="0.25">
      <c r="B8" s="74" t="s">
        <v>93</v>
      </c>
      <c r="C8" s="80" t="s">
        <v>94</v>
      </c>
      <c r="D8" s="80" t="s">
        <v>89</v>
      </c>
      <c r="E8" s="79" t="str">
        <f t="shared" ref="E8:E16" si="0">$H$2</f>
        <v>04/08/2025 14:15</v>
      </c>
      <c r="F8" s="79" t="s">
        <v>90</v>
      </c>
      <c r="G8" s="80" t="s">
        <v>95</v>
      </c>
      <c r="H8" s="80" t="s">
        <v>92</v>
      </c>
    </row>
    <row r="9" spans="1:15" s="67" customFormat="1" ht="60" customHeight="1" x14ac:dyDescent="0.25">
      <c r="B9" s="75" t="s">
        <v>96</v>
      </c>
      <c r="C9" s="80" t="s">
        <v>97</v>
      </c>
      <c r="D9" s="80" t="s">
        <v>98</v>
      </c>
      <c r="E9" s="79" t="str">
        <f t="shared" si="0"/>
        <v>04/08/2025 14:15</v>
      </c>
      <c r="F9" s="79" t="s">
        <v>90</v>
      </c>
      <c r="G9" s="80" t="s">
        <v>99</v>
      </c>
      <c r="H9" s="80" t="s">
        <v>100</v>
      </c>
    </row>
    <row r="10" spans="1:15" s="67" customFormat="1" ht="45" customHeight="1" x14ac:dyDescent="0.25">
      <c r="B10" s="75" t="s">
        <v>101</v>
      </c>
      <c r="C10" s="80" t="s">
        <v>102</v>
      </c>
      <c r="D10" s="80" t="s">
        <v>98</v>
      </c>
      <c r="E10" s="79" t="str">
        <f t="shared" si="0"/>
        <v>04/08/2025 14:15</v>
      </c>
      <c r="F10" s="79" t="s">
        <v>90</v>
      </c>
      <c r="G10" s="80" t="s">
        <v>103</v>
      </c>
      <c r="H10" s="80" t="s">
        <v>104</v>
      </c>
    </row>
    <row r="11" spans="1:15" s="67" customFormat="1" ht="45" customHeight="1" x14ac:dyDescent="0.25">
      <c r="B11" s="76" t="s">
        <v>105</v>
      </c>
      <c r="C11" s="80" t="s">
        <v>106</v>
      </c>
      <c r="D11" s="80" t="s">
        <v>89</v>
      </c>
      <c r="E11" s="79" t="str">
        <f t="shared" si="0"/>
        <v>04/08/2025 14:15</v>
      </c>
      <c r="F11" s="79" t="s">
        <v>90</v>
      </c>
      <c r="G11" s="80" t="s">
        <v>107</v>
      </c>
      <c r="H11" s="80" t="s">
        <v>108</v>
      </c>
    </row>
    <row r="12" spans="1:15" s="67" customFormat="1" ht="45" customHeight="1" x14ac:dyDescent="0.25">
      <c r="B12" s="76" t="s">
        <v>109</v>
      </c>
      <c r="C12" s="80" t="s">
        <v>110</v>
      </c>
      <c r="D12" s="80" t="s">
        <v>89</v>
      </c>
      <c r="E12" s="79" t="str">
        <f t="shared" si="0"/>
        <v>04/08/2025 14:15</v>
      </c>
      <c r="F12" s="79" t="s">
        <v>90</v>
      </c>
      <c r="G12" s="80" t="s">
        <v>95</v>
      </c>
      <c r="H12" s="80" t="s">
        <v>92</v>
      </c>
    </row>
    <row r="13" spans="1:15" s="67" customFormat="1" ht="60" customHeight="1" x14ac:dyDescent="0.25">
      <c r="B13" s="68" t="s">
        <v>111</v>
      </c>
      <c r="C13" s="80" t="s">
        <v>112</v>
      </c>
      <c r="D13" s="80" t="s">
        <v>98</v>
      </c>
      <c r="E13" s="79" t="str">
        <f t="shared" si="0"/>
        <v>04/08/2025 14:15</v>
      </c>
      <c r="F13" s="79" t="s">
        <v>90</v>
      </c>
      <c r="G13" s="80" t="s">
        <v>113</v>
      </c>
      <c r="H13" s="80" t="s">
        <v>114</v>
      </c>
    </row>
    <row r="14" spans="1:15" s="67" customFormat="1" ht="45" customHeight="1" x14ac:dyDescent="0.25">
      <c r="B14" s="68" t="s">
        <v>115</v>
      </c>
      <c r="C14" s="80" t="s">
        <v>116</v>
      </c>
      <c r="D14" s="80" t="s">
        <v>98</v>
      </c>
      <c r="E14" s="79" t="str">
        <f t="shared" si="0"/>
        <v>04/08/2025 14:15</v>
      </c>
      <c r="F14" s="79" t="s">
        <v>90</v>
      </c>
      <c r="G14" s="80" t="s">
        <v>117</v>
      </c>
      <c r="H14" s="80" t="s">
        <v>118</v>
      </c>
    </row>
    <row r="15" spans="1:15" s="67" customFormat="1" ht="60" customHeight="1" x14ac:dyDescent="0.25">
      <c r="B15" s="77" t="s">
        <v>119</v>
      </c>
      <c r="C15" s="80" t="s">
        <v>120</v>
      </c>
      <c r="D15" s="79" t="s">
        <v>121</v>
      </c>
      <c r="E15" s="79" t="str">
        <f t="shared" si="0"/>
        <v>04/08/2025 14:15</v>
      </c>
      <c r="F15" s="79" t="s">
        <v>90</v>
      </c>
      <c r="G15" s="80" t="s">
        <v>122</v>
      </c>
      <c r="H15" s="80" t="s">
        <v>123</v>
      </c>
    </row>
    <row r="16" spans="1:15" s="67" customFormat="1" ht="45" customHeight="1" x14ac:dyDescent="0.25">
      <c r="B16" s="78" t="s">
        <v>124</v>
      </c>
      <c r="C16" s="80" t="s">
        <v>125</v>
      </c>
      <c r="D16" s="79" t="s">
        <v>126</v>
      </c>
      <c r="E16" s="79" t="str">
        <f t="shared" si="0"/>
        <v>04/08/2025 14:15</v>
      </c>
      <c r="F16" s="79" t="s">
        <v>90</v>
      </c>
      <c r="G16" s="80" t="s">
        <v>127</v>
      </c>
      <c r="H16" s="80" t="s">
        <v>128</v>
      </c>
    </row>
    <row r="17" spans="2:8" s="67" customFormat="1" x14ac:dyDescent="0.25">
      <c r="B17" s="81"/>
      <c r="C17" s="82"/>
      <c r="D17" s="83"/>
      <c r="E17" s="83"/>
      <c r="F17" s="83"/>
      <c r="G17" s="83"/>
      <c r="H17" s="83"/>
    </row>
    <row r="18" spans="2:8" x14ac:dyDescent="0.25">
      <c r="B18" s="84" t="s">
        <v>129</v>
      </c>
      <c r="C18" s="153" t="s">
        <v>130</v>
      </c>
      <c r="D18" s="149"/>
      <c r="E18" s="149"/>
      <c r="F18" s="149"/>
      <c r="G18" s="149"/>
      <c r="H18" s="150"/>
    </row>
    <row r="20" spans="2:8" s="67" customFormat="1" x14ac:dyDescent="0.25">
      <c r="B20" s="85"/>
      <c r="C20" s="83"/>
      <c r="D20" s="83"/>
      <c r="E20" s="83"/>
      <c r="F20" s="83"/>
      <c r="G20" s="83"/>
      <c r="H20" s="83"/>
    </row>
    <row r="21" spans="2:8" s="67" customFormat="1" x14ac:dyDescent="0.25">
      <c r="B21" s="69" t="s">
        <v>131</v>
      </c>
      <c r="C21" s="83"/>
      <c r="D21" s="83"/>
      <c r="E21" s="83"/>
      <c r="F21" s="83"/>
      <c r="G21" s="83"/>
      <c r="H21" s="83"/>
    </row>
    <row r="22" spans="2:8" ht="46.5" customHeight="1" x14ac:dyDescent="0.25">
      <c r="B22" s="148" t="s">
        <v>7257</v>
      </c>
      <c r="C22" s="149"/>
      <c r="D22" s="149"/>
      <c r="E22" s="149"/>
      <c r="F22" s="149"/>
      <c r="G22" s="149"/>
      <c r="H22" s="150"/>
    </row>
    <row r="23" spans="2:8" x14ac:dyDescent="0.25">
      <c r="G23" s="70" t="s">
        <v>132</v>
      </c>
      <c r="H23" s="71" t="s">
        <v>7258</v>
      </c>
    </row>
    <row r="24" spans="2:8" x14ac:dyDescent="0.25">
      <c r="G24" s="72"/>
    </row>
    <row r="32" spans="2:8" x14ac:dyDescent="0.25">
      <c r="H32" s="72"/>
    </row>
    <row r="1048575" spans="16383:16383" x14ac:dyDescent="0.25">
      <c r="XFC1048575" s="73" t="s">
        <v>133</v>
      </c>
    </row>
  </sheetData>
  <mergeCells count="3">
    <mergeCell ref="B22:H22"/>
    <mergeCell ref="B5:C5"/>
    <mergeCell ref="C18:H1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1898"/>
  <sheetViews>
    <sheetView zoomScale="85" zoomScaleNormal="85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S3" sqref="S3"/>
    </sheetView>
  </sheetViews>
  <sheetFormatPr defaultRowHeight="15" x14ac:dyDescent="0.25"/>
  <cols>
    <col min="1" max="1" width="30.5703125" style="53" bestFit="1" customWidth="1"/>
    <col min="2" max="2" width="29" style="93" bestFit="1" customWidth="1"/>
    <col min="3" max="3" width="21.28515625" style="86" customWidth="1"/>
    <col min="4" max="4" width="28.85546875" style="94" customWidth="1"/>
    <col min="5" max="5" width="9.7109375" style="95" customWidth="1"/>
    <col min="6" max="6" width="98" style="86" bestFit="1" customWidth="1"/>
    <col min="7" max="7" width="4.140625" style="86" bestFit="1" customWidth="1"/>
    <col min="8" max="8" width="29.42578125" style="86" bestFit="1" customWidth="1"/>
    <col min="9" max="10" width="27.140625" style="91" bestFit="1" customWidth="1"/>
    <col min="11" max="11" width="31" style="91" bestFit="1" customWidth="1"/>
    <col min="12" max="12" width="35.7109375" style="91" bestFit="1" customWidth="1"/>
    <col min="13" max="13" width="21.5703125" style="2" bestFit="1" customWidth="1"/>
    <col min="14" max="14" width="23.42578125" style="91" bestFit="1" customWidth="1"/>
    <col min="15" max="15" width="24.85546875" style="86" bestFit="1" customWidth="1"/>
    <col min="16" max="16" width="24.85546875" style="1" bestFit="1" customWidth="1"/>
    <col min="17" max="17" width="27.140625" style="1" bestFit="1" customWidth="1"/>
    <col min="18" max="18" width="42.140625" style="86" bestFit="1" customWidth="1"/>
    <col min="19" max="19" width="14.85546875" style="86" customWidth="1"/>
    <col min="20" max="20" width="30.7109375" style="86" bestFit="1" customWidth="1"/>
    <col min="21" max="21" width="27.140625" style="91" bestFit="1" customWidth="1"/>
    <col min="22" max="22" width="40.28515625" style="86" bestFit="1" customWidth="1"/>
    <col min="23" max="23" width="12.42578125" style="86" bestFit="1" customWidth="1"/>
    <col min="24" max="24" width="27.140625" style="24" bestFit="1" customWidth="1"/>
  </cols>
  <sheetData>
    <row r="1" spans="1:24" ht="18.75" customHeight="1" x14ac:dyDescent="0.3">
      <c r="A1" s="50" t="s">
        <v>134</v>
      </c>
      <c r="B1" s="96">
        <f>(SUMPRODUCT(1/COUNTIF(B3:B6690,B3:B6690&amp;"")))-1</f>
        <v>0.99999999999989675</v>
      </c>
      <c r="C1" s="36"/>
      <c r="D1" s="97"/>
      <c r="E1" s="98"/>
      <c r="F1" s="57"/>
      <c r="G1" s="36">
        <f>(SUMPRODUCT(1/COUNTIF(G3:G6690,G3:G6690&amp;"")))-1</f>
        <v>0.99999999999989675</v>
      </c>
      <c r="H1" s="36">
        <f>(SUMPRODUCT(1/COUNTIF(H3:H6690,H3:H6690&amp;"")))-1</f>
        <v>0.99999999999989675</v>
      </c>
      <c r="I1" s="99" t="e">
        <f>SUBTOTAL(109,I3:I1048576)</f>
        <v>#N/A</v>
      </c>
      <c r="J1" s="99" t="e">
        <f>SUBTOTAL(109,J3:J1048576)</f>
        <v>#N/A</v>
      </c>
      <c r="K1" s="99" t="e">
        <f>SUBTOTAL(109,K3:K1048576)</f>
        <v>#N/A</v>
      </c>
      <c r="L1" s="99" t="e">
        <f>SUBTOTAL(109,L3:L1048576)</f>
        <v>#N/A</v>
      </c>
      <c r="M1" s="99"/>
      <c r="N1" s="99" t="e">
        <f>SUBTOTAL(109,N3:N1048576)</f>
        <v>#N/A</v>
      </c>
      <c r="O1" s="99" t="e">
        <f>SUBTOTAL(109,O3:O1048576)</f>
        <v>#N/A</v>
      </c>
      <c r="P1" s="99" t="e">
        <f>SUBTOTAL(109,P3:P1048576)</f>
        <v>#N/A</v>
      </c>
      <c r="Q1" s="99" t="e">
        <f>SUBTOTAL(109,Q3:Q1048576)</f>
        <v>#N/A</v>
      </c>
      <c r="R1" s="36"/>
      <c r="S1" s="36"/>
      <c r="T1" s="99" t="e">
        <f>SUBTOTAL(109,T3:T1048576)</f>
        <v>#N/A</v>
      </c>
      <c r="U1" s="99" t="e">
        <f>SUBTOTAL(109,U3:U1048576)</f>
        <v>#N/A</v>
      </c>
      <c r="V1" s="36"/>
      <c r="W1" s="36"/>
      <c r="X1" s="99">
        <f>SUBTOTAL(109,X3:X1048576)</f>
        <v>0</v>
      </c>
    </row>
    <row r="2" spans="1:24" s="3" customFormat="1" ht="30" customHeight="1" x14ac:dyDescent="0.25">
      <c r="A2" s="51" t="s">
        <v>135</v>
      </c>
      <c r="B2" s="100" t="s">
        <v>0</v>
      </c>
      <c r="C2" s="7" t="s">
        <v>1</v>
      </c>
      <c r="D2" s="101" t="s">
        <v>4</v>
      </c>
      <c r="E2" s="102" t="s">
        <v>2</v>
      </c>
      <c r="F2" s="7" t="s">
        <v>3</v>
      </c>
      <c r="G2" s="7" t="s">
        <v>5</v>
      </c>
      <c r="H2" s="7" t="s">
        <v>6</v>
      </c>
      <c r="I2" s="103" t="s">
        <v>9</v>
      </c>
      <c r="J2" s="8" t="s">
        <v>10</v>
      </c>
      <c r="K2" s="8" t="s">
        <v>137</v>
      </c>
      <c r="L2" s="8" t="s">
        <v>138</v>
      </c>
      <c r="M2" s="7" t="s">
        <v>139</v>
      </c>
      <c r="N2" s="5" t="s">
        <v>140</v>
      </c>
      <c r="O2" s="4" t="s">
        <v>141</v>
      </c>
      <c r="P2" s="4" t="s">
        <v>142</v>
      </c>
      <c r="Q2" s="4" t="s">
        <v>143</v>
      </c>
      <c r="R2" s="4" t="s">
        <v>144</v>
      </c>
      <c r="S2" s="6" t="s">
        <v>145</v>
      </c>
      <c r="T2" s="6" t="s">
        <v>146</v>
      </c>
      <c r="U2" s="104" t="s">
        <v>147</v>
      </c>
      <c r="V2" s="6" t="s">
        <v>148</v>
      </c>
      <c r="W2" s="23" t="s">
        <v>149</v>
      </c>
      <c r="X2" s="23" t="s">
        <v>150</v>
      </c>
    </row>
    <row r="3" spans="1:24" x14ac:dyDescent="0.25">
      <c r="A3" s="52" t="str">
        <f>IFERROR((Tabela4[[#This Row],[Status da Proposta]]),"")</f>
        <v/>
      </c>
      <c r="B3" s="105">
        <f>IFERROR((CREDITO_FINANCEIRO!A3),"")</f>
        <v>0</v>
      </c>
      <c r="C3" t="str">
        <f>IFERROR((VLOOKUP(B3,CREDITO_FINANCEIRO!A:B,2,FALSE)),"")</f>
        <v/>
      </c>
      <c r="D3" s="94" t="str">
        <f>IFERROR((VLOOKUP(B3,CREDITO_FINANCEIRO!A:E,5,FALSE)),"")</f>
        <v/>
      </c>
      <c r="E3" s="95" t="str">
        <f>IFERROR((VLOOKUP(B3,CREDITO_FINANCEIRO!A:C,3,FALSE)),"")</f>
        <v/>
      </c>
      <c r="F3" t="str">
        <f>IFERROR((VLOOKUP(B3,CREDITO_FINANCEIRO!A:G,4,FALSE)),"")</f>
        <v/>
      </c>
      <c r="G3" t="e">
        <f>VLOOKUP(B3,CREDITO_FINANCEIRO!A:G,6,FALSE)</f>
        <v>#N/A</v>
      </c>
      <c r="H3" t="e">
        <f>VLOOKUP(B3,CREDITO_FINANCEIRO!A:G,7,FALSE)</f>
        <v>#N/A</v>
      </c>
      <c r="I3" s="91" t="e">
        <f>VLOOKUP(B3,CREDITO_FINANCEIRO!A:K,10,FALSE)</f>
        <v>#N/A</v>
      </c>
      <c r="J3" s="91" t="e">
        <f>VLOOKUP(B3,CREDITO_FINANCEIRO!A:K,11,FALSE)</f>
        <v>#N/A</v>
      </c>
      <c r="K3" s="91" t="e">
        <f>VLOOKUP(B3,CREDITO_FINANCEIRO!A:L,12,FALSE)</f>
        <v>#N/A</v>
      </c>
      <c r="L3" s="91" t="e">
        <f t="shared" ref="L3:L65" si="0">MAX(I3:K3)</f>
        <v>#N/A</v>
      </c>
      <c r="M3" s="2" t="e">
        <f t="shared" ref="M3:M65" si="1">IF(((L3)=0),"NÃO, POSSUI VALOR","SIM, POSSUI VALOR")</f>
        <v>#N/A</v>
      </c>
      <c r="N3" s="106" t="e">
        <f>VLOOKUP(Tabela4[[#This Row],[Proposta de Referência]],SIMP_CF!A:K,9,FALSE)</f>
        <v>#N/A</v>
      </c>
      <c r="O3" s="106" t="e">
        <f>VLOOKUP(Tabela4[[#This Row],[Proposta de Referência]],SIMP_CF!A:K,8,FALSE)</f>
        <v>#N/A</v>
      </c>
      <c r="P3" s="107" t="e">
        <f t="shared" ref="P3:P65" si="2">O3+N3</f>
        <v>#N/A</v>
      </c>
      <c r="Q3" s="107" t="e">
        <f t="shared" ref="Q3:Q65" si="3">P3*12</f>
        <v>#N/A</v>
      </c>
      <c r="R3" t="e">
        <f t="shared" ref="R3:R66" si="4">IF(P3&gt;=100000,"SIM, POSSUI VALOR ACIMA DE R$100.000,00","NÃO, POSSUI VALOR NECESSÁRIO")</f>
        <v>#N/A</v>
      </c>
      <c r="S3" s="108" t="e">
        <f t="shared" ref="S3:S65" si="5">IF(L3&gt;10000000,"Faixa I - 30%",IF(L3&gt;=5000000,"Faixa II - 40%","Faixa III - 50%"))</f>
        <v>#N/A</v>
      </c>
      <c r="T3" s="108" t="e">
        <f t="shared" ref="T3:T65" si="6">IF(L3&gt;10000000,L3*0.3,IF(L3&gt;=5000000,L3*0.4,L3*0.5))</f>
        <v>#N/A</v>
      </c>
      <c r="U3" s="91" t="e">
        <f t="shared" ref="U3:U65" si="7">T3-P3</f>
        <v>#N/A</v>
      </c>
      <c r="V3" t="e">
        <f t="shared" ref="V3:V65" si="8">IF(OR(U3&gt;=T3,U3&lt;0,T3=0),"NÃO, ATENDEU O CRITÉRIO","SIM, ATENDEU O CRITÉRIO")</f>
        <v>#N/A</v>
      </c>
      <c r="W3" t="str">
        <f t="shared" ref="W3:W65" si="9">LEFT(D3,8)</f>
        <v/>
      </c>
      <c r="X3" s="24" t="str">
        <f>IFERROR(VLOOKUP(W3,HOSPITAIS_COM_DIVIDAS!A:E,5,FALSE),"")</f>
        <v/>
      </c>
    </row>
    <row r="4" spans="1:24" x14ac:dyDescent="0.25">
      <c r="A4" s="52" t="str">
        <f>IFERROR((Tabela4[[#This Row],[Status da Proposta]]),"")</f>
        <v/>
      </c>
      <c r="B4" s="121">
        <f>IFERROR((CREDITO_FINANCEIRO!A4),"")</f>
        <v>0</v>
      </c>
      <c r="C4" s="120" t="str">
        <f>IFERROR((VLOOKUP(B4,CREDITO_FINANCEIRO!A:B,2,FALSE)),"")</f>
        <v/>
      </c>
      <c r="D4" s="94" t="str">
        <f>IFERROR((VLOOKUP(B4,CREDITO_FINANCEIRO!A:E,5,FALSE)),"")</f>
        <v/>
      </c>
      <c r="E4" s="95" t="str">
        <f>IFERROR((VLOOKUP(B4,CREDITO_FINANCEIRO!A:C,3,FALSE)),"")</f>
        <v/>
      </c>
      <c r="F4" s="120" t="str">
        <f>IFERROR((VLOOKUP(B4,CREDITO_FINANCEIRO!A:G,4,FALSE)),"")</f>
        <v/>
      </c>
      <c r="G4" s="120" t="e">
        <f>VLOOKUP(B4,CREDITO_FINANCEIRO!A:G,6,FALSE)</f>
        <v>#N/A</v>
      </c>
      <c r="H4" s="120" t="e">
        <f>VLOOKUP(B4,CREDITO_FINANCEIRO!A:G,7,FALSE)</f>
        <v>#N/A</v>
      </c>
      <c r="I4" s="91" t="e">
        <f>VLOOKUP(B4,CREDITO_FINANCEIRO!A:K,10,FALSE)</f>
        <v>#N/A</v>
      </c>
      <c r="J4" s="91" t="e">
        <f>VLOOKUP(B4,CREDITO_FINANCEIRO!A:K,11,FALSE)</f>
        <v>#N/A</v>
      </c>
      <c r="K4" s="91" t="e">
        <f>VLOOKUP(B4,CREDITO_FINANCEIRO!A:L,12,FALSE)</f>
        <v>#N/A</v>
      </c>
      <c r="L4" s="91" t="e">
        <f t="shared" si="0"/>
        <v>#N/A</v>
      </c>
      <c r="M4" s="2" t="e">
        <f t="shared" si="1"/>
        <v>#N/A</v>
      </c>
      <c r="N4" s="106" t="e">
        <f>VLOOKUP(Tabela4[[#This Row],[Proposta de Referência]],SIMP_CF!A:K,9,FALSE)</f>
        <v>#N/A</v>
      </c>
      <c r="O4" s="106" t="e">
        <f>VLOOKUP(Tabela4[[#This Row],[Proposta de Referência]],SIMP_CF!A:K,8,FALSE)</f>
        <v>#N/A</v>
      </c>
      <c r="P4" s="107" t="e">
        <f t="shared" si="2"/>
        <v>#N/A</v>
      </c>
      <c r="Q4" s="107" t="e">
        <f t="shared" si="3"/>
        <v>#N/A</v>
      </c>
      <c r="R4" t="e">
        <f t="shared" si="4"/>
        <v>#N/A</v>
      </c>
      <c r="S4" s="108" t="e">
        <f t="shared" si="5"/>
        <v>#N/A</v>
      </c>
      <c r="T4" s="108" t="e">
        <f t="shared" si="6"/>
        <v>#N/A</v>
      </c>
      <c r="U4" s="91" t="e">
        <f t="shared" si="7"/>
        <v>#N/A</v>
      </c>
      <c r="V4" t="e">
        <f t="shared" si="8"/>
        <v>#N/A</v>
      </c>
      <c r="W4" t="str">
        <f t="shared" si="9"/>
        <v/>
      </c>
      <c r="X4" s="24" t="str">
        <f>IFERROR(VLOOKUP(W4,HOSPITAIS_COM_DIVIDAS!A:E,5,FALSE),"")</f>
        <v/>
      </c>
    </row>
    <row r="5" spans="1:24" x14ac:dyDescent="0.25">
      <c r="A5" s="52" t="str">
        <f>IFERROR((Tabela4[[#This Row],[Status da Proposta]]),"")</f>
        <v/>
      </c>
      <c r="B5" s="121">
        <f>IFERROR((CREDITO_FINANCEIRO!A5),"")</f>
        <v>0</v>
      </c>
      <c r="C5" s="120" t="str">
        <f>IFERROR((VLOOKUP(B5,CREDITO_FINANCEIRO!A:B,2,FALSE)),"")</f>
        <v/>
      </c>
      <c r="D5" s="94" t="str">
        <f>IFERROR((VLOOKUP(B5,CREDITO_FINANCEIRO!A:E,5,FALSE)),"")</f>
        <v/>
      </c>
      <c r="E5" s="95" t="str">
        <f>IFERROR((VLOOKUP(B5,CREDITO_FINANCEIRO!A:C,3,FALSE)),"")</f>
        <v/>
      </c>
      <c r="F5" s="120" t="str">
        <f>IFERROR((VLOOKUP(B5,CREDITO_FINANCEIRO!A:G,4,FALSE)),"")</f>
        <v/>
      </c>
      <c r="G5" s="120" t="e">
        <f>VLOOKUP(B5,CREDITO_FINANCEIRO!A:G,6,FALSE)</f>
        <v>#N/A</v>
      </c>
      <c r="H5" s="120" t="e">
        <f>VLOOKUP(B5,CREDITO_FINANCEIRO!A:G,7,FALSE)</f>
        <v>#N/A</v>
      </c>
      <c r="I5" s="91" t="e">
        <f>VLOOKUP(B5,CREDITO_FINANCEIRO!A:K,10,FALSE)</f>
        <v>#N/A</v>
      </c>
      <c r="J5" s="91" t="e">
        <f>VLOOKUP(B5,CREDITO_FINANCEIRO!A:K,11,FALSE)</f>
        <v>#N/A</v>
      </c>
      <c r="K5" s="91" t="e">
        <f>VLOOKUP(B5,CREDITO_FINANCEIRO!A:L,12,FALSE)</f>
        <v>#N/A</v>
      </c>
      <c r="L5" s="91" t="e">
        <f t="shared" si="0"/>
        <v>#N/A</v>
      </c>
      <c r="M5" s="2" t="e">
        <f t="shared" si="1"/>
        <v>#N/A</v>
      </c>
      <c r="N5" s="106" t="e">
        <f>VLOOKUP(Tabela4[[#This Row],[Proposta de Referência]],SIMP_CF!A:K,9,FALSE)</f>
        <v>#N/A</v>
      </c>
      <c r="O5" s="106" t="e">
        <f>VLOOKUP(Tabela4[[#This Row],[Proposta de Referência]],SIMP_CF!A:K,8,FALSE)</f>
        <v>#N/A</v>
      </c>
      <c r="P5" s="107" t="e">
        <f t="shared" si="2"/>
        <v>#N/A</v>
      </c>
      <c r="Q5" s="107" t="e">
        <f t="shared" si="3"/>
        <v>#N/A</v>
      </c>
      <c r="R5" t="e">
        <f t="shared" si="4"/>
        <v>#N/A</v>
      </c>
      <c r="S5" s="108" t="e">
        <f t="shared" si="5"/>
        <v>#N/A</v>
      </c>
      <c r="T5" s="108" t="e">
        <f t="shared" si="6"/>
        <v>#N/A</v>
      </c>
      <c r="U5" s="91" t="e">
        <f t="shared" si="7"/>
        <v>#N/A</v>
      </c>
      <c r="V5" t="e">
        <f t="shared" si="8"/>
        <v>#N/A</v>
      </c>
      <c r="W5" t="str">
        <f t="shared" si="9"/>
        <v/>
      </c>
      <c r="X5" s="24" t="str">
        <f>IFERROR(VLOOKUP(W5,HOSPITAIS_COM_DIVIDAS!A:E,5,FALSE),"")</f>
        <v/>
      </c>
    </row>
    <row r="6" spans="1:24" x14ac:dyDescent="0.25">
      <c r="A6" s="52" t="str">
        <f>IFERROR((Tabela4[[#This Row],[Status da Proposta]]),"")</f>
        <v/>
      </c>
      <c r="B6" s="121">
        <f>IFERROR((CREDITO_FINANCEIRO!A6),"")</f>
        <v>0</v>
      </c>
      <c r="C6" s="120" t="str">
        <f>IFERROR((VLOOKUP(B6,CREDITO_FINANCEIRO!A:B,2,FALSE)),"")</f>
        <v/>
      </c>
      <c r="D6" s="94" t="str">
        <f>IFERROR((VLOOKUP(B6,CREDITO_FINANCEIRO!A:E,5,FALSE)),"")</f>
        <v/>
      </c>
      <c r="E6" s="95" t="str">
        <f>IFERROR((VLOOKUP(B6,CREDITO_FINANCEIRO!A:C,3,FALSE)),"")</f>
        <v/>
      </c>
      <c r="F6" s="120" t="str">
        <f>IFERROR((VLOOKUP(B6,CREDITO_FINANCEIRO!A:G,4,FALSE)),"")</f>
        <v/>
      </c>
      <c r="G6" s="120" t="e">
        <f>VLOOKUP(B6,CREDITO_FINANCEIRO!A:G,6,FALSE)</f>
        <v>#N/A</v>
      </c>
      <c r="H6" s="120" t="e">
        <f>VLOOKUP(B6,CREDITO_FINANCEIRO!A:G,7,FALSE)</f>
        <v>#N/A</v>
      </c>
      <c r="I6" s="91" t="e">
        <f>VLOOKUP(B6,CREDITO_FINANCEIRO!A:K,10,FALSE)</f>
        <v>#N/A</v>
      </c>
      <c r="J6" s="91" t="e">
        <f>VLOOKUP(B6,CREDITO_FINANCEIRO!A:K,11,FALSE)</f>
        <v>#N/A</v>
      </c>
      <c r="K6" s="91" t="e">
        <f>VLOOKUP(B6,CREDITO_FINANCEIRO!A:L,12,FALSE)</f>
        <v>#N/A</v>
      </c>
      <c r="L6" s="91" t="e">
        <f t="shared" si="0"/>
        <v>#N/A</v>
      </c>
      <c r="M6" s="2" t="e">
        <f t="shared" si="1"/>
        <v>#N/A</v>
      </c>
      <c r="N6" s="106" t="e">
        <f>VLOOKUP(Tabela4[[#This Row],[Proposta de Referência]],SIMP_CF!A:K,9,FALSE)</f>
        <v>#N/A</v>
      </c>
      <c r="O6" s="106" t="e">
        <f>VLOOKUP(Tabela4[[#This Row],[Proposta de Referência]],SIMP_CF!A:K,8,FALSE)</f>
        <v>#N/A</v>
      </c>
      <c r="P6" s="107" t="e">
        <f t="shared" si="2"/>
        <v>#N/A</v>
      </c>
      <c r="Q6" s="107" t="e">
        <f t="shared" si="3"/>
        <v>#N/A</v>
      </c>
      <c r="R6" t="e">
        <f t="shared" si="4"/>
        <v>#N/A</v>
      </c>
      <c r="S6" s="108" t="e">
        <f t="shared" si="5"/>
        <v>#N/A</v>
      </c>
      <c r="T6" s="108" t="e">
        <f t="shared" si="6"/>
        <v>#N/A</v>
      </c>
      <c r="U6" s="91" t="e">
        <f t="shared" si="7"/>
        <v>#N/A</v>
      </c>
      <c r="V6" t="e">
        <f t="shared" si="8"/>
        <v>#N/A</v>
      </c>
      <c r="W6" t="str">
        <f t="shared" si="9"/>
        <v/>
      </c>
      <c r="X6" s="24" t="str">
        <f>IFERROR(VLOOKUP(W6,HOSPITAIS_COM_DIVIDAS!A:E,5,FALSE),"")</f>
        <v/>
      </c>
    </row>
    <row r="7" spans="1:24" x14ac:dyDescent="0.25">
      <c r="A7" s="52" t="str">
        <f>IFERROR((Tabela4[[#This Row],[Status da Proposta]]),"")</f>
        <v/>
      </c>
      <c r="B7" s="121">
        <f>IFERROR((CREDITO_FINANCEIRO!A7),"")</f>
        <v>0</v>
      </c>
      <c r="C7" s="120" t="str">
        <f>IFERROR((VLOOKUP(B7,CREDITO_FINANCEIRO!A:B,2,FALSE)),"")</f>
        <v/>
      </c>
      <c r="D7" s="94" t="str">
        <f>IFERROR((VLOOKUP(B7,CREDITO_FINANCEIRO!A:E,5,FALSE)),"")</f>
        <v/>
      </c>
      <c r="E7" s="95" t="str">
        <f>IFERROR((VLOOKUP(B7,CREDITO_FINANCEIRO!A:C,3,FALSE)),"")</f>
        <v/>
      </c>
      <c r="F7" s="120" t="str">
        <f>IFERROR((VLOOKUP(B7,CREDITO_FINANCEIRO!A:G,4,FALSE)),"")</f>
        <v/>
      </c>
      <c r="G7" s="120" t="e">
        <f>VLOOKUP(B7,CREDITO_FINANCEIRO!A:G,6,FALSE)</f>
        <v>#N/A</v>
      </c>
      <c r="H7" s="120" t="e">
        <f>VLOOKUP(B7,CREDITO_FINANCEIRO!A:G,7,FALSE)</f>
        <v>#N/A</v>
      </c>
      <c r="I7" s="91" t="e">
        <f>VLOOKUP(B7,CREDITO_FINANCEIRO!A:K,10,FALSE)</f>
        <v>#N/A</v>
      </c>
      <c r="J7" s="91" t="e">
        <f>VLOOKUP(B7,CREDITO_FINANCEIRO!A:K,11,FALSE)</f>
        <v>#N/A</v>
      </c>
      <c r="K7" s="91" t="e">
        <f>VLOOKUP(B7,CREDITO_FINANCEIRO!A:L,12,FALSE)</f>
        <v>#N/A</v>
      </c>
      <c r="L7" s="91" t="e">
        <f t="shared" si="0"/>
        <v>#N/A</v>
      </c>
      <c r="M7" s="2" t="e">
        <f t="shared" si="1"/>
        <v>#N/A</v>
      </c>
      <c r="N7" s="106" t="e">
        <f>VLOOKUP(Tabela4[[#This Row],[Proposta de Referência]],SIMP_CF!A:K,9,FALSE)</f>
        <v>#N/A</v>
      </c>
      <c r="O7" s="106" t="e">
        <f>VLOOKUP(Tabela4[[#This Row],[Proposta de Referência]],SIMP_CF!A:K,8,FALSE)</f>
        <v>#N/A</v>
      </c>
      <c r="P7" s="107" t="e">
        <f t="shared" si="2"/>
        <v>#N/A</v>
      </c>
      <c r="Q7" s="107" t="e">
        <f t="shared" si="3"/>
        <v>#N/A</v>
      </c>
      <c r="R7" t="e">
        <f t="shared" si="4"/>
        <v>#N/A</v>
      </c>
      <c r="S7" s="108" t="e">
        <f t="shared" si="5"/>
        <v>#N/A</v>
      </c>
      <c r="T7" s="108" t="e">
        <f t="shared" si="6"/>
        <v>#N/A</v>
      </c>
      <c r="U7" s="91" t="e">
        <f t="shared" si="7"/>
        <v>#N/A</v>
      </c>
      <c r="V7" t="e">
        <f t="shared" si="8"/>
        <v>#N/A</v>
      </c>
      <c r="W7" t="str">
        <f t="shared" si="9"/>
        <v/>
      </c>
      <c r="X7" s="24" t="str">
        <f>IFERROR(VLOOKUP(W7,HOSPITAIS_COM_DIVIDAS!A:E,5,FALSE),"")</f>
        <v/>
      </c>
    </row>
    <row r="8" spans="1:24" x14ac:dyDescent="0.25">
      <c r="A8" s="52" t="str">
        <f>IFERROR((Tabela4[[#This Row],[Status da Proposta]]),"")</f>
        <v/>
      </c>
      <c r="B8" s="121">
        <f>IFERROR((CREDITO_FINANCEIRO!A8),"")</f>
        <v>0</v>
      </c>
      <c r="C8" s="120" t="str">
        <f>IFERROR((VLOOKUP(B8,CREDITO_FINANCEIRO!A:B,2,FALSE)),"")</f>
        <v/>
      </c>
      <c r="D8" s="94" t="str">
        <f>IFERROR((VLOOKUP(B8,CREDITO_FINANCEIRO!A:E,5,FALSE)),"")</f>
        <v/>
      </c>
      <c r="E8" s="95" t="str">
        <f>IFERROR((VLOOKUP(B8,CREDITO_FINANCEIRO!A:C,3,FALSE)),"")</f>
        <v/>
      </c>
      <c r="F8" s="120" t="str">
        <f>IFERROR((VLOOKUP(B8,CREDITO_FINANCEIRO!A:G,4,FALSE)),"")</f>
        <v/>
      </c>
      <c r="G8" s="120" t="e">
        <f>VLOOKUP(B8,CREDITO_FINANCEIRO!A:G,6,FALSE)</f>
        <v>#N/A</v>
      </c>
      <c r="H8" s="120" t="e">
        <f>VLOOKUP(B8,CREDITO_FINANCEIRO!A:G,7,FALSE)</f>
        <v>#N/A</v>
      </c>
      <c r="I8" s="91" t="e">
        <f>VLOOKUP(B8,CREDITO_FINANCEIRO!A:K,10,FALSE)</f>
        <v>#N/A</v>
      </c>
      <c r="J8" s="91" t="e">
        <f>VLOOKUP(B8,CREDITO_FINANCEIRO!A:K,11,FALSE)</f>
        <v>#N/A</v>
      </c>
      <c r="K8" s="91" t="e">
        <f>VLOOKUP(B8,CREDITO_FINANCEIRO!A:L,12,FALSE)</f>
        <v>#N/A</v>
      </c>
      <c r="L8" s="91" t="e">
        <f t="shared" si="0"/>
        <v>#N/A</v>
      </c>
      <c r="M8" s="2" t="e">
        <f t="shared" si="1"/>
        <v>#N/A</v>
      </c>
      <c r="N8" s="106" t="e">
        <f>VLOOKUP(Tabela4[[#This Row],[Proposta de Referência]],SIMP_CF!A:K,9,FALSE)</f>
        <v>#N/A</v>
      </c>
      <c r="O8" s="106" t="e">
        <f>VLOOKUP(Tabela4[[#This Row],[Proposta de Referência]],SIMP_CF!A:K,8,FALSE)</f>
        <v>#N/A</v>
      </c>
      <c r="P8" s="107" t="e">
        <f t="shared" si="2"/>
        <v>#N/A</v>
      </c>
      <c r="Q8" s="107" t="e">
        <f t="shared" si="3"/>
        <v>#N/A</v>
      </c>
      <c r="R8" t="e">
        <f t="shared" si="4"/>
        <v>#N/A</v>
      </c>
      <c r="S8" s="108" t="e">
        <f t="shared" si="5"/>
        <v>#N/A</v>
      </c>
      <c r="T8" s="108" t="e">
        <f t="shared" si="6"/>
        <v>#N/A</v>
      </c>
      <c r="U8" s="91" t="e">
        <f t="shared" si="7"/>
        <v>#N/A</v>
      </c>
      <c r="V8" t="e">
        <f t="shared" si="8"/>
        <v>#N/A</v>
      </c>
      <c r="W8" t="str">
        <f t="shared" si="9"/>
        <v/>
      </c>
      <c r="X8" s="24" t="str">
        <f>IFERROR(VLOOKUP(W8,HOSPITAIS_COM_DIVIDAS!A:E,5,FALSE),"")</f>
        <v/>
      </c>
    </row>
    <row r="9" spans="1:24" x14ac:dyDescent="0.25">
      <c r="A9" s="52" t="str">
        <f>IFERROR((Tabela4[[#This Row],[Status da Proposta]]),"")</f>
        <v/>
      </c>
      <c r="B9" s="121">
        <f>IFERROR((CREDITO_FINANCEIRO!A9),"")</f>
        <v>0</v>
      </c>
      <c r="C9" s="120" t="str">
        <f>IFERROR((VLOOKUP(B9,CREDITO_FINANCEIRO!A:B,2,FALSE)),"")</f>
        <v/>
      </c>
      <c r="D9" s="94" t="str">
        <f>IFERROR((VLOOKUP(B9,CREDITO_FINANCEIRO!A:E,5,FALSE)),"")</f>
        <v/>
      </c>
      <c r="E9" s="95" t="str">
        <f>IFERROR((VLOOKUP(B9,CREDITO_FINANCEIRO!A:C,3,FALSE)),"")</f>
        <v/>
      </c>
      <c r="F9" s="120" t="str">
        <f>IFERROR((VLOOKUP(B9,CREDITO_FINANCEIRO!A:G,4,FALSE)),"")</f>
        <v/>
      </c>
      <c r="G9" s="120" t="e">
        <f>VLOOKUP(B9,CREDITO_FINANCEIRO!A:G,6,FALSE)</f>
        <v>#N/A</v>
      </c>
      <c r="H9" s="120" t="e">
        <f>VLOOKUP(B9,CREDITO_FINANCEIRO!A:G,7,FALSE)</f>
        <v>#N/A</v>
      </c>
      <c r="I9" s="91" t="e">
        <f>VLOOKUP(B9,CREDITO_FINANCEIRO!A:K,10,FALSE)</f>
        <v>#N/A</v>
      </c>
      <c r="J9" s="91" t="e">
        <f>VLOOKUP(B9,CREDITO_FINANCEIRO!A:K,11,FALSE)</f>
        <v>#N/A</v>
      </c>
      <c r="K9" s="91" t="e">
        <f>VLOOKUP(B9,CREDITO_FINANCEIRO!A:L,12,FALSE)</f>
        <v>#N/A</v>
      </c>
      <c r="L9" s="91" t="e">
        <f t="shared" si="0"/>
        <v>#N/A</v>
      </c>
      <c r="M9" s="2" t="e">
        <f t="shared" si="1"/>
        <v>#N/A</v>
      </c>
      <c r="N9" s="106" t="e">
        <f>VLOOKUP(Tabela4[[#This Row],[Proposta de Referência]],SIMP_CF!A:K,9,FALSE)</f>
        <v>#N/A</v>
      </c>
      <c r="O9" s="106" t="e">
        <f>VLOOKUP(Tabela4[[#This Row],[Proposta de Referência]],SIMP_CF!A:K,8,FALSE)</f>
        <v>#N/A</v>
      </c>
      <c r="P9" s="107" t="e">
        <f t="shared" si="2"/>
        <v>#N/A</v>
      </c>
      <c r="Q9" s="107" t="e">
        <f t="shared" si="3"/>
        <v>#N/A</v>
      </c>
      <c r="R9" t="e">
        <f t="shared" si="4"/>
        <v>#N/A</v>
      </c>
      <c r="S9" s="108" t="e">
        <f t="shared" si="5"/>
        <v>#N/A</v>
      </c>
      <c r="T9" s="108" t="e">
        <f t="shared" si="6"/>
        <v>#N/A</v>
      </c>
      <c r="U9" s="91" t="e">
        <f t="shared" si="7"/>
        <v>#N/A</v>
      </c>
      <c r="V9" t="e">
        <f t="shared" si="8"/>
        <v>#N/A</v>
      </c>
      <c r="W9" t="str">
        <f t="shared" si="9"/>
        <v/>
      </c>
      <c r="X9" s="24" t="str">
        <f>IFERROR(VLOOKUP(W9,HOSPITAIS_COM_DIVIDAS!A:E,5,FALSE),"")</f>
        <v/>
      </c>
    </row>
    <row r="10" spans="1:24" x14ac:dyDescent="0.25">
      <c r="A10" s="52" t="str">
        <f>IFERROR((Tabela4[[#This Row],[Status da Proposta]]),"")</f>
        <v/>
      </c>
      <c r="B10" s="121">
        <f>IFERROR((CREDITO_FINANCEIRO!A10),"")</f>
        <v>0</v>
      </c>
      <c r="C10" s="120" t="str">
        <f>IFERROR((VLOOKUP(B10,CREDITO_FINANCEIRO!A:B,2,FALSE)),"")</f>
        <v/>
      </c>
      <c r="D10" s="94" t="str">
        <f>IFERROR((VLOOKUP(B10,CREDITO_FINANCEIRO!A:E,5,FALSE)),"")</f>
        <v/>
      </c>
      <c r="E10" s="95" t="str">
        <f>IFERROR((VLOOKUP(B10,CREDITO_FINANCEIRO!A:C,3,FALSE)),"")</f>
        <v/>
      </c>
      <c r="F10" s="120" t="str">
        <f>IFERROR((VLOOKUP(B10,CREDITO_FINANCEIRO!A:G,4,FALSE)),"")</f>
        <v/>
      </c>
      <c r="G10" s="120" t="e">
        <f>VLOOKUP(B10,CREDITO_FINANCEIRO!A:G,6,FALSE)</f>
        <v>#N/A</v>
      </c>
      <c r="H10" s="120" t="e">
        <f>VLOOKUP(B10,CREDITO_FINANCEIRO!A:G,7,FALSE)</f>
        <v>#N/A</v>
      </c>
      <c r="I10" s="91" t="e">
        <f>VLOOKUP(B10,CREDITO_FINANCEIRO!A:K,10,FALSE)</f>
        <v>#N/A</v>
      </c>
      <c r="J10" s="91" t="e">
        <f>VLOOKUP(B10,CREDITO_FINANCEIRO!A:K,11,FALSE)</f>
        <v>#N/A</v>
      </c>
      <c r="K10" s="91" t="e">
        <f>VLOOKUP(B10,CREDITO_FINANCEIRO!A:L,12,FALSE)</f>
        <v>#N/A</v>
      </c>
      <c r="L10" s="91" t="e">
        <f t="shared" si="0"/>
        <v>#N/A</v>
      </c>
      <c r="M10" s="2" t="e">
        <f t="shared" si="1"/>
        <v>#N/A</v>
      </c>
      <c r="N10" s="106" t="e">
        <f>VLOOKUP(Tabela4[[#This Row],[Proposta de Referência]],SIMP_CF!A:K,9,FALSE)</f>
        <v>#N/A</v>
      </c>
      <c r="O10" s="106" t="e">
        <f>VLOOKUP(Tabela4[[#This Row],[Proposta de Referência]],SIMP_CF!A:K,8,FALSE)</f>
        <v>#N/A</v>
      </c>
      <c r="P10" s="107" t="e">
        <f t="shared" si="2"/>
        <v>#N/A</v>
      </c>
      <c r="Q10" s="107" t="e">
        <f t="shared" si="3"/>
        <v>#N/A</v>
      </c>
      <c r="R10" t="e">
        <f t="shared" si="4"/>
        <v>#N/A</v>
      </c>
      <c r="S10" s="108" t="e">
        <f t="shared" si="5"/>
        <v>#N/A</v>
      </c>
      <c r="T10" s="108" t="e">
        <f t="shared" si="6"/>
        <v>#N/A</v>
      </c>
      <c r="U10" s="91" t="e">
        <f t="shared" si="7"/>
        <v>#N/A</v>
      </c>
      <c r="V10" t="e">
        <f t="shared" si="8"/>
        <v>#N/A</v>
      </c>
      <c r="W10" t="str">
        <f t="shared" si="9"/>
        <v/>
      </c>
      <c r="X10" s="24" t="str">
        <f>IFERROR(VLOOKUP(W10,HOSPITAIS_COM_DIVIDAS!A:E,5,FALSE),"")</f>
        <v/>
      </c>
    </row>
    <row r="11" spans="1:24" x14ac:dyDescent="0.25">
      <c r="A11" s="52" t="str">
        <f>IFERROR((Tabela4[[#This Row],[Status da Proposta]]),"")</f>
        <v/>
      </c>
      <c r="B11" s="121">
        <f>IFERROR((CREDITO_FINANCEIRO!A11),"")</f>
        <v>0</v>
      </c>
      <c r="C11" s="120" t="str">
        <f>IFERROR((VLOOKUP(B11,CREDITO_FINANCEIRO!A:B,2,FALSE)),"")</f>
        <v/>
      </c>
      <c r="D11" s="94" t="str">
        <f>IFERROR((VLOOKUP(B11,CREDITO_FINANCEIRO!A:E,5,FALSE)),"")</f>
        <v/>
      </c>
      <c r="E11" s="95" t="str">
        <f>IFERROR((VLOOKUP(B11,CREDITO_FINANCEIRO!A:C,3,FALSE)),"")</f>
        <v/>
      </c>
      <c r="F11" s="120" t="str">
        <f>IFERROR((VLOOKUP(B11,CREDITO_FINANCEIRO!A:G,4,FALSE)),"")</f>
        <v/>
      </c>
      <c r="G11" s="120" t="e">
        <f>VLOOKUP(B11,CREDITO_FINANCEIRO!A:G,6,FALSE)</f>
        <v>#N/A</v>
      </c>
      <c r="H11" s="120" t="e">
        <f>VLOOKUP(B11,CREDITO_FINANCEIRO!A:G,7,FALSE)</f>
        <v>#N/A</v>
      </c>
      <c r="I11" s="91" t="e">
        <f>VLOOKUP(B11,CREDITO_FINANCEIRO!A:K,10,FALSE)</f>
        <v>#N/A</v>
      </c>
      <c r="J11" s="91" t="e">
        <f>VLOOKUP(B11,CREDITO_FINANCEIRO!A:K,11,FALSE)</f>
        <v>#N/A</v>
      </c>
      <c r="K11" s="91" t="e">
        <f>VLOOKUP(B11,CREDITO_FINANCEIRO!A:L,12,FALSE)</f>
        <v>#N/A</v>
      </c>
      <c r="L11" s="91" t="e">
        <f t="shared" si="0"/>
        <v>#N/A</v>
      </c>
      <c r="M11" s="2" t="e">
        <f t="shared" si="1"/>
        <v>#N/A</v>
      </c>
      <c r="N11" s="106" t="e">
        <f>VLOOKUP(Tabela4[[#This Row],[Proposta de Referência]],SIMP_CF!A:K,9,FALSE)</f>
        <v>#N/A</v>
      </c>
      <c r="O11" s="106" t="e">
        <f>VLOOKUP(Tabela4[[#This Row],[Proposta de Referência]],SIMP_CF!A:K,8,FALSE)</f>
        <v>#N/A</v>
      </c>
      <c r="P11" s="107" t="e">
        <f t="shared" si="2"/>
        <v>#N/A</v>
      </c>
      <c r="Q11" s="107" t="e">
        <f t="shared" si="3"/>
        <v>#N/A</v>
      </c>
      <c r="R11" t="e">
        <f t="shared" si="4"/>
        <v>#N/A</v>
      </c>
      <c r="S11" s="108" t="e">
        <f t="shared" si="5"/>
        <v>#N/A</v>
      </c>
      <c r="T11" s="108" t="e">
        <f t="shared" si="6"/>
        <v>#N/A</v>
      </c>
      <c r="U11" s="91" t="e">
        <f t="shared" si="7"/>
        <v>#N/A</v>
      </c>
      <c r="V11" t="e">
        <f t="shared" si="8"/>
        <v>#N/A</v>
      </c>
      <c r="W11" t="str">
        <f t="shared" si="9"/>
        <v/>
      </c>
      <c r="X11" s="24" t="str">
        <f>IFERROR(VLOOKUP(W11,HOSPITAIS_COM_DIVIDAS!A:E,5,FALSE),"")</f>
        <v/>
      </c>
    </row>
    <row r="12" spans="1:24" x14ac:dyDescent="0.25">
      <c r="A12" s="52" t="str">
        <f>IFERROR((Tabela4[[#This Row],[Status da Proposta]]),"")</f>
        <v/>
      </c>
      <c r="B12" s="121">
        <f>IFERROR((CREDITO_FINANCEIRO!A12),"")</f>
        <v>0</v>
      </c>
      <c r="C12" s="120" t="str">
        <f>IFERROR((VLOOKUP(B12,CREDITO_FINANCEIRO!A:B,2,FALSE)),"")</f>
        <v/>
      </c>
      <c r="D12" s="94" t="str">
        <f>IFERROR((VLOOKUP(B12,CREDITO_FINANCEIRO!A:E,5,FALSE)),"")</f>
        <v/>
      </c>
      <c r="E12" s="95" t="str">
        <f>IFERROR((VLOOKUP(B12,CREDITO_FINANCEIRO!A:C,3,FALSE)),"")</f>
        <v/>
      </c>
      <c r="F12" s="120" t="str">
        <f>IFERROR((VLOOKUP(B12,CREDITO_FINANCEIRO!A:G,4,FALSE)),"")</f>
        <v/>
      </c>
      <c r="G12" s="120" t="e">
        <f>VLOOKUP(B12,CREDITO_FINANCEIRO!A:G,6,FALSE)</f>
        <v>#N/A</v>
      </c>
      <c r="H12" s="120" t="e">
        <f>VLOOKUP(B12,CREDITO_FINANCEIRO!A:G,7,FALSE)</f>
        <v>#N/A</v>
      </c>
      <c r="I12" s="91" t="e">
        <f>VLOOKUP(B12,CREDITO_FINANCEIRO!A:K,10,FALSE)</f>
        <v>#N/A</v>
      </c>
      <c r="J12" s="91" t="e">
        <f>VLOOKUP(B12,CREDITO_FINANCEIRO!A:K,11,FALSE)</f>
        <v>#N/A</v>
      </c>
      <c r="K12" s="91" t="e">
        <f>VLOOKUP(B12,CREDITO_FINANCEIRO!A:L,12,FALSE)</f>
        <v>#N/A</v>
      </c>
      <c r="L12" s="91" t="e">
        <f t="shared" si="0"/>
        <v>#N/A</v>
      </c>
      <c r="M12" s="2" t="e">
        <f t="shared" si="1"/>
        <v>#N/A</v>
      </c>
      <c r="N12" s="106" t="e">
        <f>VLOOKUP(Tabela4[[#This Row],[Proposta de Referência]],SIMP_CF!A:K,9,FALSE)</f>
        <v>#N/A</v>
      </c>
      <c r="O12" s="106" t="e">
        <f>VLOOKUP(Tabela4[[#This Row],[Proposta de Referência]],SIMP_CF!A:K,8,FALSE)</f>
        <v>#N/A</v>
      </c>
      <c r="P12" s="107" t="e">
        <f t="shared" si="2"/>
        <v>#N/A</v>
      </c>
      <c r="Q12" s="107" t="e">
        <f t="shared" si="3"/>
        <v>#N/A</v>
      </c>
      <c r="R12" t="e">
        <f t="shared" si="4"/>
        <v>#N/A</v>
      </c>
      <c r="S12" s="108" t="e">
        <f t="shared" si="5"/>
        <v>#N/A</v>
      </c>
      <c r="T12" s="108" t="e">
        <f t="shared" si="6"/>
        <v>#N/A</v>
      </c>
      <c r="U12" s="91" t="e">
        <f t="shared" si="7"/>
        <v>#N/A</v>
      </c>
      <c r="V12" t="e">
        <f t="shared" si="8"/>
        <v>#N/A</v>
      </c>
      <c r="W12" t="str">
        <f t="shared" si="9"/>
        <v/>
      </c>
      <c r="X12" s="24" t="str">
        <f>IFERROR(VLOOKUP(W12,HOSPITAIS_COM_DIVIDAS!A:E,5,FALSE),"")</f>
        <v/>
      </c>
    </row>
    <row r="13" spans="1:24" x14ac:dyDescent="0.25">
      <c r="A13" s="52" t="str">
        <f>IFERROR((Tabela4[[#This Row],[Status da Proposta]]),"")</f>
        <v/>
      </c>
      <c r="B13" s="121">
        <f>IFERROR((CREDITO_FINANCEIRO!A13),"")</f>
        <v>0</v>
      </c>
      <c r="C13" s="120" t="str">
        <f>IFERROR((VLOOKUP(B13,CREDITO_FINANCEIRO!A:B,2,FALSE)),"")</f>
        <v/>
      </c>
      <c r="D13" s="94" t="str">
        <f>IFERROR((VLOOKUP(B13,CREDITO_FINANCEIRO!A:E,5,FALSE)),"")</f>
        <v/>
      </c>
      <c r="E13" s="95" t="str">
        <f>IFERROR((VLOOKUP(B13,CREDITO_FINANCEIRO!A:C,3,FALSE)),"")</f>
        <v/>
      </c>
      <c r="F13" s="120" t="str">
        <f>IFERROR((VLOOKUP(B13,CREDITO_FINANCEIRO!A:G,4,FALSE)),"")</f>
        <v/>
      </c>
      <c r="G13" s="120" t="e">
        <f>VLOOKUP(B13,CREDITO_FINANCEIRO!A:G,6,FALSE)</f>
        <v>#N/A</v>
      </c>
      <c r="H13" s="120" t="e">
        <f>VLOOKUP(B13,CREDITO_FINANCEIRO!A:G,7,FALSE)</f>
        <v>#N/A</v>
      </c>
      <c r="I13" s="91" t="e">
        <f>VLOOKUP(B13,CREDITO_FINANCEIRO!A:K,10,FALSE)</f>
        <v>#N/A</v>
      </c>
      <c r="J13" s="91" t="e">
        <f>VLOOKUP(B13,CREDITO_FINANCEIRO!A:K,11,FALSE)</f>
        <v>#N/A</v>
      </c>
      <c r="K13" s="91" t="e">
        <f>VLOOKUP(B13,CREDITO_FINANCEIRO!A:L,12,FALSE)</f>
        <v>#N/A</v>
      </c>
      <c r="L13" s="91" t="e">
        <f t="shared" si="0"/>
        <v>#N/A</v>
      </c>
      <c r="M13" s="2" t="e">
        <f t="shared" si="1"/>
        <v>#N/A</v>
      </c>
      <c r="N13" s="106" t="e">
        <f>VLOOKUP(Tabela4[[#This Row],[Proposta de Referência]],SIMP_CF!A:K,9,FALSE)</f>
        <v>#N/A</v>
      </c>
      <c r="O13" s="106" t="e">
        <f>VLOOKUP(Tabela4[[#This Row],[Proposta de Referência]],SIMP_CF!A:K,8,FALSE)</f>
        <v>#N/A</v>
      </c>
      <c r="P13" s="107" t="e">
        <f t="shared" si="2"/>
        <v>#N/A</v>
      </c>
      <c r="Q13" s="107" t="e">
        <f t="shared" si="3"/>
        <v>#N/A</v>
      </c>
      <c r="R13" t="e">
        <f t="shared" si="4"/>
        <v>#N/A</v>
      </c>
      <c r="S13" s="108" t="e">
        <f t="shared" si="5"/>
        <v>#N/A</v>
      </c>
      <c r="T13" s="108" t="e">
        <f t="shared" si="6"/>
        <v>#N/A</v>
      </c>
      <c r="U13" s="91" t="e">
        <f t="shared" si="7"/>
        <v>#N/A</v>
      </c>
      <c r="V13" t="e">
        <f t="shared" si="8"/>
        <v>#N/A</v>
      </c>
      <c r="W13" t="str">
        <f t="shared" si="9"/>
        <v/>
      </c>
      <c r="X13" s="24" t="str">
        <f>IFERROR(VLOOKUP(W13,HOSPITAIS_COM_DIVIDAS!A:E,5,FALSE),"")</f>
        <v/>
      </c>
    </row>
    <row r="14" spans="1:24" x14ac:dyDescent="0.25">
      <c r="A14" s="52" t="str">
        <f>IFERROR((Tabela4[[#This Row],[Status da Proposta]]),"")</f>
        <v/>
      </c>
      <c r="B14" s="121">
        <f>IFERROR((CREDITO_FINANCEIRO!A14),"")</f>
        <v>0</v>
      </c>
      <c r="C14" s="120" t="str">
        <f>IFERROR((VLOOKUP(B14,CREDITO_FINANCEIRO!A:B,2,FALSE)),"")</f>
        <v/>
      </c>
      <c r="D14" s="94" t="str">
        <f>IFERROR((VLOOKUP(B14,CREDITO_FINANCEIRO!A:E,5,FALSE)),"")</f>
        <v/>
      </c>
      <c r="E14" s="95" t="str">
        <f>IFERROR((VLOOKUP(B14,CREDITO_FINANCEIRO!A:C,3,FALSE)),"")</f>
        <v/>
      </c>
      <c r="F14" s="120" t="str">
        <f>IFERROR((VLOOKUP(B14,CREDITO_FINANCEIRO!A:G,4,FALSE)),"")</f>
        <v/>
      </c>
      <c r="G14" s="120" t="e">
        <f>VLOOKUP(B14,CREDITO_FINANCEIRO!A:G,6,FALSE)</f>
        <v>#N/A</v>
      </c>
      <c r="H14" s="120" t="e">
        <f>VLOOKUP(B14,CREDITO_FINANCEIRO!A:G,7,FALSE)</f>
        <v>#N/A</v>
      </c>
      <c r="I14" s="91" t="e">
        <f>VLOOKUP(B14,CREDITO_FINANCEIRO!A:K,10,FALSE)</f>
        <v>#N/A</v>
      </c>
      <c r="J14" s="91" t="e">
        <f>VLOOKUP(B14,CREDITO_FINANCEIRO!A:K,11,FALSE)</f>
        <v>#N/A</v>
      </c>
      <c r="K14" s="91" t="e">
        <f>VLOOKUP(B14,CREDITO_FINANCEIRO!A:L,12,FALSE)</f>
        <v>#N/A</v>
      </c>
      <c r="L14" s="91" t="e">
        <f t="shared" si="0"/>
        <v>#N/A</v>
      </c>
      <c r="M14" s="2" t="e">
        <f t="shared" si="1"/>
        <v>#N/A</v>
      </c>
      <c r="N14" s="106" t="e">
        <f>VLOOKUP(Tabela4[[#This Row],[Proposta de Referência]],SIMP_CF!A:K,9,FALSE)</f>
        <v>#N/A</v>
      </c>
      <c r="O14" s="106" t="e">
        <f>VLOOKUP(Tabela4[[#This Row],[Proposta de Referência]],SIMP_CF!A:K,8,FALSE)</f>
        <v>#N/A</v>
      </c>
      <c r="P14" s="107" t="e">
        <f t="shared" si="2"/>
        <v>#N/A</v>
      </c>
      <c r="Q14" s="107" t="e">
        <f t="shared" si="3"/>
        <v>#N/A</v>
      </c>
      <c r="R14" t="e">
        <f t="shared" si="4"/>
        <v>#N/A</v>
      </c>
      <c r="S14" s="108" t="e">
        <f t="shared" si="5"/>
        <v>#N/A</v>
      </c>
      <c r="T14" s="108" t="e">
        <f t="shared" si="6"/>
        <v>#N/A</v>
      </c>
      <c r="U14" s="91" t="e">
        <f t="shared" si="7"/>
        <v>#N/A</v>
      </c>
      <c r="V14" t="e">
        <f t="shared" si="8"/>
        <v>#N/A</v>
      </c>
      <c r="W14" t="str">
        <f t="shared" si="9"/>
        <v/>
      </c>
      <c r="X14" s="24" t="str">
        <f>IFERROR(VLOOKUP(W14,HOSPITAIS_COM_DIVIDAS!A:E,5,FALSE),"")</f>
        <v/>
      </c>
    </row>
    <row r="15" spans="1:24" x14ac:dyDescent="0.25">
      <c r="A15" s="52" t="str">
        <f>IFERROR((Tabela4[[#This Row],[Status da Proposta]]),"")</f>
        <v/>
      </c>
      <c r="B15" s="121">
        <f>IFERROR((CREDITO_FINANCEIRO!A15),"")</f>
        <v>0</v>
      </c>
      <c r="C15" s="120" t="str">
        <f>IFERROR((VLOOKUP(B15,CREDITO_FINANCEIRO!A:B,2,FALSE)),"")</f>
        <v/>
      </c>
      <c r="D15" s="94" t="str">
        <f>IFERROR((VLOOKUP(B15,CREDITO_FINANCEIRO!A:E,5,FALSE)),"")</f>
        <v/>
      </c>
      <c r="E15" s="95" t="str">
        <f>IFERROR((VLOOKUP(B15,CREDITO_FINANCEIRO!A:C,3,FALSE)),"")</f>
        <v/>
      </c>
      <c r="F15" s="120" t="str">
        <f>IFERROR((VLOOKUP(B15,CREDITO_FINANCEIRO!A:G,4,FALSE)),"")</f>
        <v/>
      </c>
      <c r="G15" s="120" t="e">
        <f>VLOOKUP(B15,CREDITO_FINANCEIRO!A:G,6,FALSE)</f>
        <v>#N/A</v>
      </c>
      <c r="H15" s="120" t="e">
        <f>VLOOKUP(B15,CREDITO_FINANCEIRO!A:G,7,FALSE)</f>
        <v>#N/A</v>
      </c>
      <c r="I15" s="91" t="e">
        <f>VLOOKUP(B15,CREDITO_FINANCEIRO!A:K,10,FALSE)</f>
        <v>#N/A</v>
      </c>
      <c r="J15" s="91" t="e">
        <f>VLOOKUP(B15,CREDITO_FINANCEIRO!A:K,11,FALSE)</f>
        <v>#N/A</v>
      </c>
      <c r="K15" s="91" t="e">
        <f>VLOOKUP(B15,CREDITO_FINANCEIRO!A:L,12,FALSE)</f>
        <v>#N/A</v>
      </c>
      <c r="L15" s="91" t="e">
        <f t="shared" si="0"/>
        <v>#N/A</v>
      </c>
      <c r="M15" s="2" t="e">
        <f t="shared" si="1"/>
        <v>#N/A</v>
      </c>
      <c r="N15" s="106" t="e">
        <f>VLOOKUP(Tabela4[[#This Row],[Proposta de Referência]],SIMP_CF!A:K,9,FALSE)</f>
        <v>#N/A</v>
      </c>
      <c r="O15" s="106" t="e">
        <f>VLOOKUP(Tabela4[[#This Row],[Proposta de Referência]],SIMP_CF!A:K,8,FALSE)</f>
        <v>#N/A</v>
      </c>
      <c r="P15" s="107" t="e">
        <f t="shared" si="2"/>
        <v>#N/A</v>
      </c>
      <c r="Q15" s="107" t="e">
        <f t="shared" si="3"/>
        <v>#N/A</v>
      </c>
      <c r="R15" t="e">
        <f t="shared" si="4"/>
        <v>#N/A</v>
      </c>
      <c r="S15" s="108" t="e">
        <f t="shared" si="5"/>
        <v>#N/A</v>
      </c>
      <c r="T15" s="108" t="e">
        <f t="shared" si="6"/>
        <v>#N/A</v>
      </c>
      <c r="U15" s="91" t="e">
        <f t="shared" si="7"/>
        <v>#N/A</v>
      </c>
      <c r="V15" t="e">
        <f t="shared" si="8"/>
        <v>#N/A</v>
      </c>
      <c r="W15" t="str">
        <f t="shared" si="9"/>
        <v/>
      </c>
      <c r="X15" s="24" t="str">
        <f>IFERROR(VLOOKUP(W15,HOSPITAIS_COM_DIVIDAS!A:E,5,FALSE),"")</f>
        <v/>
      </c>
    </row>
    <row r="16" spans="1:24" x14ac:dyDescent="0.25">
      <c r="A16" s="52" t="str">
        <f>IFERROR((Tabela4[[#This Row],[Status da Proposta]]),"")</f>
        <v/>
      </c>
      <c r="B16" s="121">
        <f>IFERROR((CREDITO_FINANCEIRO!A16),"")</f>
        <v>0</v>
      </c>
      <c r="C16" s="120" t="str">
        <f>IFERROR((VLOOKUP(B16,CREDITO_FINANCEIRO!A:B,2,FALSE)),"")</f>
        <v/>
      </c>
      <c r="D16" s="94" t="str">
        <f>IFERROR((VLOOKUP(B16,CREDITO_FINANCEIRO!A:E,5,FALSE)),"")</f>
        <v/>
      </c>
      <c r="E16" s="95" t="str">
        <f>IFERROR((VLOOKUP(B16,CREDITO_FINANCEIRO!A:C,3,FALSE)),"")</f>
        <v/>
      </c>
      <c r="F16" s="120" t="str">
        <f>IFERROR((VLOOKUP(B16,CREDITO_FINANCEIRO!A:G,4,FALSE)),"")</f>
        <v/>
      </c>
      <c r="G16" s="120" t="e">
        <f>VLOOKUP(B16,CREDITO_FINANCEIRO!A:G,6,FALSE)</f>
        <v>#N/A</v>
      </c>
      <c r="H16" s="120" t="e">
        <f>VLOOKUP(B16,CREDITO_FINANCEIRO!A:G,7,FALSE)</f>
        <v>#N/A</v>
      </c>
      <c r="I16" s="91" t="e">
        <f>VLOOKUP(B16,CREDITO_FINANCEIRO!A:K,10,FALSE)</f>
        <v>#N/A</v>
      </c>
      <c r="J16" s="91" t="e">
        <f>VLOOKUP(B16,CREDITO_FINANCEIRO!A:K,11,FALSE)</f>
        <v>#N/A</v>
      </c>
      <c r="K16" s="91" t="e">
        <f>VLOOKUP(B16,CREDITO_FINANCEIRO!A:L,12,FALSE)</f>
        <v>#N/A</v>
      </c>
      <c r="L16" s="91" t="e">
        <f t="shared" si="0"/>
        <v>#N/A</v>
      </c>
      <c r="M16" s="2" t="e">
        <f t="shared" si="1"/>
        <v>#N/A</v>
      </c>
      <c r="N16" s="106" t="e">
        <f>VLOOKUP(Tabela4[[#This Row],[Proposta de Referência]],SIMP_CF!A:K,9,FALSE)</f>
        <v>#N/A</v>
      </c>
      <c r="O16" s="106" t="e">
        <f>VLOOKUP(Tabela4[[#This Row],[Proposta de Referência]],SIMP_CF!A:K,8,FALSE)</f>
        <v>#N/A</v>
      </c>
      <c r="P16" s="107" t="e">
        <f t="shared" si="2"/>
        <v>#N/A</v>
      </c>
      <c r="Q16" s="107" t="e">
        <f t="shared" si="3"/>
        <v>#N/A</v>
      </c>
      <c r="R16" t="e">
        <f t="shared" si="4"/>
        <v>#N/A</v>
      </c>
      <c r="S16" s="108" t="e">
        <f t="shared" si="5"/>
        <v>#N/A</v>
      </c>
      <c r="T16" s="108" t="e">
        <f t="shared" si="6"/>
        <v>#N/A</v>
      </c>
      <c r="U16" s="91" t="e">
        <f t="shared" si="7"/>
        <v>#N/A</v>
      </c>
      <c r="V16" t="e">
        <f t="shared" si="8"/>
        <v>#N/A</v>
      </c>
      <c r="W16" t="str">
        <f t="shared" si="9"/>
        <v/>
      </c>
      <c r="X16" s="24" t="str">
        <f>IFERROR(VLOOKUP(W16,HOSPITAIS_COM_DIVIDAS!A:E,5,FALSE),"")</f>
        <v/>
      </c>
    </row>
    <row r="17" spans="1:24" x14ac:dyDescent="0.25">
      <c r="A17" s="52" t="str">
        <f>IFERROR((Tabela4[[#This Row],[Status da Proposta]]),"")</f>
        <v/>
      </c>
      <c r="B17" s="121">
        <f>IFERROR((CREDITO_FINANCEIRO!A17),"")</f>
        <v>0</v>
      </c>
      <c r="C17" s="120" t="str">
        <f>IFERROR((VLOOKUP(B17,CREDITO_FINANCEIRO!A:B,2,FALSE)),"")</f>
        <v/>
      </c>
      <c r="D17" s="94" t="str">
        <f>IFERROR((VLOOKUP(B17,CREDITO_FINANCEIRO!A:E,5,FALSE)),"")</f>
        <v/>
      </c>
      <c r="E17" s="95" t="str">
        <f>IFERROR((VLOOKUP(B17,CREDITO_FINANCEIRO!A:C,3,FALSE)),"")</f>
        <v/>
      </c>
      <c r="F17" s="120" t="str">
        <f>IFERROR((VLOOKUP(B17,CREDITO_FINANCEIRO!A:G,4,FALSE)),"")</f>
        <v/>
      </c>
      <c r="G17" s="120" t="e">
        <f>VLOOKUP(B17,CREDITO_FINANCEIRO!A:G,6,FALSE)</f>
        <v>#N/A</v>
      </c>
      <c r="H17" s="120" t="e">
        <f>VLOOKUP(B17,CREDITO_FINANCEIRO!A:G,7,FALSE)</f>
        <v>#N/A</v>
      </c>
      <c r="I17" s="91" t="e">
        <f>VLOOKUP(B17,CREDITO_FINANCEIRO!A:K,10,FALSE)</f>
        <v>#N/A</v>
      </c>
      <c r="J17" s="91" t="e">
        <f>VLOOKUP(B17,CREDITO_FINANCEIRO!A:K,11,FALSE)</f>
        <v>#N/A</v>
      </c>
      <c r="K17" s="91" t="e">
        <f>VLOOKUP(B17,CREDITO_FINANCEIRO!A:L,12,FALSE)</f>
        <v>#N/A</v>
      </c>
      <c r="L17" s="91" t="e">
        <f t="shared" si="0"/>
        <v>#N/A</v>
      </c>
      <c r="M17" s="2" t="e">
        <f t="shared" si="1"/>
        <v>#N/A</v>
      </c>
      <c r="N17" s="106" t="e">
        <f>VLOOKUP(Tabela4[[#This Row],[Proposta de Referência]],SIMP_CF!A:K,9,FALSE)</f>
        <v>#N/A</v>
      </c>
      <c r="O17" s="106" t="e">
        <f>VLOOKUP(Tabela4[[#This Row],[Proposta de Referência]],SIMP_CF!A:K,8,FALSE)</f>
        <v>#N/A</v>
      </c>
      <c r="P17" s="107" t="e">
        <f t="shared" si="2"/>
        <v>#N/A</v>
      </c>
      <c r="Q17" s="107" t="e">
        <f t="shared" si="3"/>
        <v>#N/A</v>
      </c>
      <c r="R17" t="e">
        <f t="shared" si="4"/>
        <v>#N/A</v>
      </c>
      <c r="S17" s="108" t="e">
        <f t="shared" si="5"/>
        <v>#N/A</v>
      </c>
      <c r="T17" s="108" t="e">
        <f t="shared" si="6"/>
        <v>#N/A</v>
      </c>
      <c r="U17" s="91" t="e">
        <f t="shared" si="7"/>
        <v>#N/A</v>
      </c>
      <c r="V17" t="e">
        <f t="shared" si="8"/>
        <v>#N/A</v>
      </c>
      <c r="W17" t="str">
        <f t="shared" si="9"/>
        <v/>
      </c>
      <c r="X17" s="24" t="str">
        <f>IFERROR(VLOOKUP(W17,HOSPITAIS_COM_DIVIDAS!A:E,5,FALSE),"")</f>
        <v/>
      </c>
    </row>
    <row r="18" spans="1:24" x14ac:dyDescent="0.25">
      <c r="A18" s="52" t="str">
        <f>IFERROR((Tabela4[[#This Row],[Status da Proposta]]),"")</f>
        <v/>
      </c>
      <c r="B18" s="121">
        <f>IFERROR((CREDITO_FINANCEIRO!A18),"")</f>
        <v>0</v>
      </c>
      <c r="C18" s="120" t="str">
        <f>IFERROR((VLOOKUP(B18,CREDITO_FINANCEIRO!A:B,2,FALSE)),"")</f>
        <v/>
      </c>
      <c r="D18" s="94" t="str">
        <f>IFERROR((VLOOKUP(B18,CREDITO_FINANCEIRO!A:E,5,FALSE)),"")</f>
        <v/>
      </c>
      <c r="E18" s="95" t="str">
        <f>IFERROR((VLOOKUP(B18,CREDITO_FINANCEIRO!A:C,3,FALSE)),"")</f>
        <v/>
      </c>
      <c r="F18" s="120" t="str">
        <f>IFERROR((VLOOKUP(B18,CREDITO_FINANCEIRO!A:G,4,FALSE)),"")</f>
        <v/>
      </c>
      <c r="G18" s="120" t="e">
        <f>VLOOKUP(B18,CREDITO_FINANCEIRO!A:G,6,FALSE)</f>
        <v>#N/A</v>
      </c>
      <c r="H18" s="120" t="e">
        <f>VLOOKUP(B18,CREDITO_FINANCEIRO!A:G,7,FALSE)</f>
        <v>#N/A</v>
      </c>
      <c r="I18" s="91" t="e">
        <f>VLOOKUP(B18,CREDITO_FINANCEIRO!A:K,10,FALSE)</f>
        <v>#N/A</v>
      </c>
      <c r="J18" s="91" t="e">
        <f>VLOOKUP(B18,CREDITO_FINANCEIRO!A:K,11,FALSE)</f>
        <v>#N/A</v>
      </c>
      <c r="K18" s="91" t="e">
        <f>VLOOKUP(B18,CREDITO_FINANCEIRO!A:L,12,FALSE)</f>
        <v>#N/A</v>
      </c>
      <c r="L18" s="91" t="e">
        <f t="shared" si="0"/>
        <v>#N/A</v>
      </c>
      <c r="M18" s="2" t="e">
        <f t="shared" si="1"/>
        <v>#N/A</v>
      </c>
      <c r="N18" s="106" t="e">
        <f>VLOOKUP(Tabela4[[#This Row],[Proposta de Referência]],SIMP_CF!A:K,9,FALSE)</f>
        <v>#N/A</v>
      </c>
      <c r="O18" s="106" t="e">
        <f>VLOOKUP(Tabela4[[#This Row],[Proposta de Referência]],SIMP_CF!A:K,8,FALSE)</f>
        <v>#N/A</v>
      </c>
      <c r="P18" s="107" t="e">
        <f t="shared" si="2"/>
        <v>#N/A</v>
      </c>
      <c r="Q18" s="107" t="e">
        <f t="shared" si="3"/>
        <v>#N/A</v>
      </c>
      <c r="R18" t="e">
        <f t="shared" si="4"/>
        <v>#N/A</v>
      </c>
      <c r="S18" s="108" t="e">
        <f t="shared" si="5"/>
        <v>#N/A</v>
      </c>
      <c r="T18" s="108" t="e">
        <f t="shared" si="6"/>
        <v>#N/A</v>
      </c>
      <c r="U18" s="91" t="e">
        <f t="shared" si="7"/>
        <v>#N/A</v>
      </c>
      <c r="V18" t="e">
        <f t="shared" si="8"/>
        <v>#N/A</v>
      </c>
      <c r="W18" t="str">
        <f t="shared" si="9"/>
        <v/>
      </c>
      <c r="X18" s="24" t="str">
        <f>IFERROR(VLOOKUP(W18,HOSPITAIS_COM_DIVIDAS!A:E,5,FALSE),"")</f>
        <v/>
      </c>
    </row>
    <row r="19" spans="1:24" x14ac:dyDescent="0.25">
      <c r="A19" s="52" t="str">
        <f>IFERROR((Tabela4[[#This Row],[Status da Proposta]]),"")</f>
        <v/>
      </c>
      <c r="B19" s="121">
        <f>IFERROR((CREDITO_FINANCEIRO!A19),"")</f>
        <v>0</v>
      </c>
      <c r="C19" s="120" t="str">
        <f>IFERROR((VLOOKUP(B19,CREDITO_FINANCEIRO!A:B,2,FALSE)),"")</f>
        <v/>
      </c>
      <c r="D19" s="94" t="str">
        <f>IFERROR((VLOOKUP(B19,CREDITO_FINANCEIRO!A:E,5,FALSE)),"")</f>
        <v/>
      </c>
      <c r="E19" s="95" t="str">
        <f>IFERROR((VLOOKUP(B19,CREDITO_FINANCEIRO!A:C,3,FALSE)),"")</f>
        <v/>
      </c>
      <c r="F19" s="120" t="str">
        <f>IFERROR((VLOOKUP(B19,CREDITO_FINANCEIRO!A:G,4,FALSE)),"")</f>
        <v/>
      </c>
      <c r="G19" s="120" t="e">
        <f>VLOOKUP(B19,CREDITO_FINANCEIRO!A:G,6,FALSE)</f>
        <v>#N/A</v>
      </c>
      <c r="H19" s="120" t="e">
        <f>VLOOKUP(B19,CREDITO_FINANCEIRO!A:G,7,FALSE)</f>
        <v>#N/A</v>
      </c>
      <c r="I19" s="91" t="e">
        <f>VLOOKUP(B19,CREDITO_FINANCEIRO!A:K,10,FALSE)</f>
        <v>#N/A</v>
      </c>
      <c r="J19" s="91" t="e">
        <f>VLOOKUP(B19,CREDITO_FINANCEIRO!A:K,11,FALSE)</f>
        <v>#N/A</v>
      </c>
      <c r="K19" s="91" t="e">
        <f>VLOOKUP(B19,CREDITO_FINANCEIRO!A:L,12,FALSE)</f>
        <v>#N/A</v>
      </c>
      <c r="L19" s="91" t="e">
        <f t="shared" si="0"/>
        <v>#N/A</v>
      </c>
      <c r="M19" s="2" t="e">
        <f t="shared" si="1"/>
        <v>#N/A</v>
      </c>
      <c r="N19" s="106" t="e">
        <f>VLOOKUP(Tabela4[[#This Row],[Proposta de Referência]],SIMP_CF!A:K,9,FALSE)</f>
        <v>#N/A</v>
      </c>
      <c r="O19" s="106" t="e">
        <f>VLOOKUP(Tabela4[[#This Row],[Proposta de Referência]],SIMP_CF!A:K,8,FALSE)</f>
        <v>#N/A</v>
      </c>
      <c r="P19" s="107" t="e">
        <f t="shared" si="2"/>
        <v>#N/A</v>
      </c>
      <c r="Q19" s="107" t="e">
        <f t="shared" si="3"/>
        <v>#N/A</v>
      </c>
      <c r="R19" t="e">
        <f t="shared" si="4"/>
        <v>#N/A</v>
      </c>
      <c r="S19" s="108" t="e">
        <f t="shared" si="5"/>
        <v>#N/A</v>
      </c>
      <c r="T19" s="108" t="e">
        <f t="shared" si="6"/>
        <v>#N/A</v>
      </c>
      <c r="U19" s="91" t="e">
        <f t="shared" si="7"/>
        <v>#N/A</v>
      </c>
      <c r="V19" t="e">
        <f t="shared" si="8"/>
        <v>#N/A</v>
      </c>
      <c r="W19" t="str">
        <f t="shared" si="9"/>
        <v/>
      </c>
      <c r="X19" s="24" t="str">
        <f>IFERROR(VLOOKUP(W19,HOSPITAIS_COM_DIVIDAS!A:E,5,FALSE),"")</f>
        <v/>
      </c>
    </row>
    <row r="20" spans="1:24" x14ac:dyDescent="0.25">
      <c r="A20" s="52" t="str">
        <f>IFERROR((Tabela4[[#This Row],[Status da Proposta]]),"")</f>
        <v/>
      </c>
      <c r="B20" s="121">
        <f>IFERROR((CREDITO_FINANCEIRO!A20),"")</f>
        <v>0</v>
      </c>
      <c r="C20" s="120" t="str">
        <f>IFERROR((VLOOKUP(B20,CREDITO_FINANCEIRO!A:B,2,FALSE)),"")</f>
        <v/>
      </c>
      <c r="D20" s="94" t="str">
        <f>IFERROR((VLOOKUP(B20,CREDITO_FINANCEIRO!A:E,5,FALSE)),"")</f>
        <v/>
      </c>
      <c r="E20" s="95" t="str">
        <f>IFERROR((VLOOKUP(B20,CREDITO_FINANCEIRO!A:C,3,FALSE)),"")</f>
        <v/>
      </c>
      <c r="F20" s="120" t="str">
        <f>IFERROR((VLOOKUP(B20,CREDITO_FINANCEIRO!A:G,4,FALSE)),"")</f>
        <v/>
      </c>
      <c r="G20" s="120" t="e">
        <f>VLOOKUP(B20,CREDITO_FINANCEIRO!A:G,6,FALSE)</f>
        <v>#N/A</v>
      </c>
      <c r="H20" s="120" t="e">
        <f>VLOOKUP(B20,CREDITO_FINANCEIRO!A:G,7,FALSE)</f>
        <v>#N/A</v>
      </c>
      <c r="I20" s="91" t="e">
        <f>VLOOKUP(B20,CREDITO_FINANCEIRO!A:K,10,FALSE)</f>
        <v>#N/A</v>
      </c>
      <c r="J20" s="91" t="e">
        <f>VLOOKUP(B20,CREDITO_FINANCEIRO!A:K,11,FALSE)</f>
        <v>#N/A</v>
      </c>
      <c r="K20" s="91" t="e">
        <f>VLOOKUP(B20,CREDITO_FINANCEIRO!A:L,12,FALSE)</f>
        <v>#N/A</v>
      </c>
      <c r="L20" s="91" t="e">
        <f t="shared" si="0"/>
        <v>#N/A</v>
      </c>
      <c r="M20" s="2" t="e">
        <f t="shared" si="1"/>
        <v>#N/A</v>
      </c>
      <c r="N20" s="106" t="e">
        <f>VLOOKUP(Tabela4[[#This Row],[Proposta de Referência]],SIMP_CF!A:K,9,FALSE)</f>
        <v>#N/A</v>
      </c>
      <c r="O20" s="106" t="e">
        <f>VLOOKUP(Tabela4[[#This Row],[Proposta de Referência]],SIMP_CF!A:K,8,FALSE)</f>
        <v>#N/A</v>
      </c>
      <c r="P20" s="107" t="e">
        <f t="shared" si="2"/>
        <v>#N/A</v>
      </c>
      <c r="Q20" s="107" t="e">
        <f t="shared" si="3"/>
        <v>#N/A</v>
      </c>
      <c r="R20" t="e">
        <f t="shared" si="4"/>
        <v>#N/A</v>
      </c>
      <c r="S20" s="108" t="e">
        <f t="shared" si="5"/>
        <v>#N/A</v>
      </c>
      <c r="T20" s="108" t="e">
        <f t="shared" si="6"/>
        <v>#N/A</v>
      </c>
      <c r="U20" s="91" t="e">
        <f t="shared" si="7"/>
        <v>#N/A</v>
      </c>
      <c r="V20" t="e">
        <f t="shared" si="8"/>
        <v>#N/A</v>
      </c>
      <c r="W20" t="str">
        <f t="shared" si="9"/>
        <v/>
      </c>
      <c r="X20" s="24" t="str">
        <f>IFERROR(VLOOKUP(W20,HOSPITAIS_COM_DIVIDAS!A:E,5,FALSE),"")</f>
        <v/>
      </c>
    </row>
    <row r="21" spans="1:24" x14ac:dyDescent="0.25">
      <c r="A21" s="52" t="str">
        <f>IFERROR((Tabela4[[#This Row],[Status da Proposta]]),"")</f>
        <v/>
      </c>
      <c r="B21" s="121">
        <f>IFERROR((CREDITO_FINANCEIRO!A21),"")</f>
        <v>0</v>
      </c>
      <c r="C21" s="120" t="str">
        <f>IFERROR((VLOOKUP(B21,CREDITO_FINANCEIRO!A:B,2,FALSE)),"")</f>
        <v/>
      </c>
      <c r="D21" s="94" t="str">
        <f>IFERROR((VLOOKUP(B21,CREDITO_FINANCEIRO!A:E,5,FALSE)),"")</f>
        <v/>
      </c>
      <c r="E21" s="95" t="str">
        <f>IFERROR((VLOOKUP(B21,CREDITO_FINANCEIRO!A:C,3,FALSE)),"")</f>
        <v/>
      </c>
      <c r="F21" s="120" t="str">
        <f>IFERROR((VLOOKUP(B21,CREDITO_FINANCEIRO!A:G,4,FALSE)),"")</f>
        <v/>
      </c>
      <c r="G21" s="120" t="e">
        <f>VLOOKUP(B21,CREDITO_FINANCEIRO!A:G,6,FALSE)</f>
        <v>#N/A</v>
      </c>
      <c r="H21" s="120" t="e">
        <f>VLOOKUP(B21,CREDITO_FINANCEIRO!A:G,7,FALSE)</f>
        <v>#N/A</v>
      </c>
      <c r="I21" s="91" t="e">
        <f>VLOOKUP(B21,CREDITO_FINANCEIRO!A:K,10,FALSE)</f>
        <v>#N/A</v>
      </c>
      <c r="J21" s="91" t="e">
        <f>VLOOKUP(B21,CREDITO_FINANCEIRO!A:K,11,FALSE)</f>
        <v>#N/A</v>
      </c>
      <c r="K21" s="91" t="e">
        <f>VLOOKUP(B21,CREDITO_FINANCEIRO!A:L,12,FALSE)</f>
        <v>#N/A</v>
      </c>
      <c r="L21" s="91" t="e">
        <f t="shared" si="0"/>
        <v>#N/A</v>
      </c>
      <c r="M21" s="2" t="e">
        <f t="shared" si="1"/>
        <v>#N/A</v>
      </c>
      <c r="N21" s="106" t="e">
        <f>VLOOKUP(Tabela4[[#This Row],[Proposta de Referência]],SIMP_CF!A:K,9,FALSE)</f>
        <v>#N/A</v>
      </c>
      <c r="O21" s="106" t="e">
        <f>VLOOKUP(Tabela4[[#This Row],[Proposta de Referência]],SIMP_CF!A:K,8,FALSE)</f>
        <v>#N/A</v>
      </c>
      <c r="P21" s="107" t="e">
        <f t="shared" si="2"/>
        <v>#N/A</v>
      </c>
      <c r="Q21" s="107" t="e">
        <f t="shared" si="3"/>
        <v>#N/A</v>
      </c>
      <c r="R21" t="e">
        <f t="shared" si="4"/>
        <v>#N/A</v>
      </c>
      <c r="S21" s="108" t="e">
        <f t="shared" si="5"/>
        <v>#N/A</v>
      </c>
      <c r="T21" s="108" t="e">
        <f t="shared" si="6"/>
        <v>#N/A</v>
      </c>
      <c r="U21" s="91" t="e">
        <f t="shared" si="7"/>
        <v>#N/A</v>
      </c>
      <c r="V21" t="e">
        <f t="shared" si="8"/>
        <v>#N/A</v>
      </c>
      <c r="W21" t="str">
        <f t="shared" si="9"/>
        <v/>
      </c>
      <c r="X21" s="24" t="str">
        <f>IFERROR(VLOOKUP(W21,HOSPITAIS_COM_DIVIDAS!A:E,5,FALSE),"")</f>
        <v/>
      </c>
    </row>
    <row r="22" spans="1:24" x14ac:dyDescent="0.25">
      <c r="A22" s="52" t="str">
        <f>IFERROR((Tabela4[[#This Row],[Status da Proposta]]),"")</f>
        <v/>
      </c>
      <c r="B22" s="121">
        <f>IFERROR((CREDITO_FINANCEIRO!A22),"")</f>
        <v>0</v>
      </c>
      <c r="C22" s="120" t="str">
        <f>IFERROR((VLOOKUP(B22,CREDITO_FINANCEIRO!A:B,2,FALSE)),"")</f>
        <v/>
      </c>
      <c r="D22" s="94" t="str">
        <f>IFERROR((VLOOKUP(B22,CREDITO_FINANCEIRO!A:E,5,FALSE)),"")</f>
        <v/>
      </c>
      <c r="E22" s="95" t="str">
        <f>IFERROR((VLOOKUP(B22,CREDITO_FINANCEIRO!A:C,3,FALSE)),"")</f>
        <v/>
      </c>
      <c r="F22" s="120" t="str">
        <f>IFERROR((VLOOKUP(B22,CREDITO_FINANCEIRO!A:G,4,FALSE)),"")</f>
        <v/>
      </c>
      <c r="G22" s="120" t="e">
        <f>VLOOKUP(B22,CREDITO_FINANCEIRO!A:G,6,FALSE)</f>
        <v>#N/A</v>
      </c>
      <c r="H22" s="120" t="e">
        <f>VLOOKUP(B22,CREDITO_FINANCEIRO!A:G,7,FALSE)</f>
        <v>#N/A</v>
      </c>
      <c r="I22" s="91" t="e">
        <f>VLOOKUP(B22,CREDITO_FINANCEIRO!A:K,10,FALSE)</f>
        <v>#N/A</v>
      </c>
      <c r="J22" s="91" t="e">
        <f>VLOOKUP(B22,CREDITO_FINANCEIRO!A:K,11,FALSE)</f>
        <v>#N/A</v>
      </c>
      <c r="K22" s="91" t="e">
        <f>VLOOKUP(B22,CREDITO_FINANCEIRO!A:L,12,FALSE)</f>
        <v>#N/A</v>
      </c>
      <c r="L22" s="91" t="e">
        <f t="shared" si="0"/>
        <v>#N/A</v>
      </c>
      <c r="M22" s="2" t="e">
        <f t="shared" si="1"/>
        <v>#N/A</v>
      </c>
      <c r="N22" s="106" t="e">
        <f>VLOOKUP(Tabela4[[#This Row],[Proposta de Referência]],SIMP_CF!A:K,9,FALSE)</f>
        <v>#N/A</v>
      </c>
      <c r="O22" s="106" t="e">
        <f>VLOOKUP(Tabela4[[#This Row],[Proposta de Referência]],SIMP_CF!A:K,8,FALSE)</f>
        <v>#N/A</v>
      </c>
      <c r="P22" s="107" t="e">
        <f t="shared" si="2"/>
        <v>#N/A</v>
      </c>
      <c r="Q22" s="107" t="e">
        <f t="shared" si="3"/>
        <v>#N/A</v>
      </c>
      <c r="R22" t="e">
        <f t="shared" si="4"/>
        <v>#N/A</v>
      </c>
      <c r="S22" s="108" t="e">
        <f t="shared" si="5"/>
        <v>#N/A</v>
      </c>
      <c r="T22" s="108" t="e">
        <f t="shared" si="6"/>
        <v>#N/A</v>
      </c>
      <c r="U22" s="91" t="e">
        <f t="shared" si="7"/>
        <v>#N/A</v>
      </c>
      <c r="V22" t="e">
        <f t="shared" si="8"/>
        <v>#N/A</v>
      </c>
      <c r="W22" t="str">
        <f t="shared" si="9"/>
        <v/>
      </c>
      <c r="X22" s="24" t="str">
        <f>IFERROR(VLOOKUP(W22,HOSPITAIS_COM_DIVIDAS!A:E,5,FALSE),"")</f>
        <v/>
      </c>
    </row>
    <row r="23" spans="1:24" x14ac:dyDescent="0.25">
      <c r="A23" s="52" t="str">
        <f>IFERROR((Tabela4[[#This Row],[Status da Proposta]]),"")</f>
        <v/>
      </c>
      <c r="B23" s="121">
        <f>IFERROR((CREDITO_FINANCEIRO!A23),"")</f>
        <v>0</v>
      </c>
      <c r="C23" s="120" t="str">
        <f>IFERROR((VLOOKUP(B23,CREDITO_FINANCEIRO!A:B,2,FALSE)),"")</f>
        <v/>
      </c>
      <c r="D23" s="94" t="str">
        <f>IFERROR((VLOOKUP(B23,CREDITO_FINANCEIRO!A:E,5,FALSE)),"")</f>
        <v/>
      </c>
      <c r="E23" s="95" t="str">
        <f>IFERROR((VLOOKUP(B23,CREDITO_FINANCEIRO!A:C,3,FALSE)),"")</f>
        <v/>
      </c>
      <c r="F23" s="120" t="str">
        <f>IFERROR((VLOOKUP(B23,CREDITO_FINANCEIRO!A:G,4,FALSE)),"")</f>
        <v/>
      </c>
      <c r="G23" s="120" t="e">
        <f>VLOOKUP(B23,CREDITO_FINANCEIRO!A:G,6,FALSE)</f>
        <v>#N/A</v>
      </c>
      <c r="H23" s="120" t="e">
        <f>VLOOKUP(B23,CREDITO_FINANCEIRO!A:G,7,FALSE)</f>
        <v>#N/A</v>
      </c>
      <c r="I23" s="91" t="e">
        <f>VLOOKUP(B23,CREDITO_FINANCEIRO!A:K,10,FALSE)</f>
        <v>#N/A</v>
      </c>
      <c r="J23" s="91" t="e">
        <f>VLOOKUP(B23,CREDITO_FINANCEIRO!A:K,11,FALSE)</f>
        <v>#N/A</v>
      </c>
      <c r="K23" s="91" t="e">
        <f>VLOOKUP(B23,CREDITO_FINANCEIRO!A:L,12,FALSE)</f>
        <v>#N/A</v>
      </c>
      <c r="L23" s="91" t="e">
        <f t="shared" si="0"/>
        <v>#N/A</v>
      </c>
      <c r="M23" s="2" t="e">
        <f t="shared" si="1"/>
        <v>#N/A</v>
      </c>
      <c r="N23" s="106" t="e">
        <f>VLOOKUP(Tabela4[[#This Row],[Proposta de Referência]],SIMP_CF!A:K,9,FALSE)</f>
        <v>#N/A</v>
      </c>
      <c r="O23" s="106" t="e">
        <f>VLOOKUP(Tabela4[[#This Row],[Proposta de Referência]],SIMP_CF!A:K,8,FALSE)</f>
        <v>#N/A</v>
      </c>
      <c r="P23" s="107" t="e">
        <f t="shared" si="2"/>
        <v>#N/A</v>
      </c>
      <c r="Q23" s="107" t="e">
        <f t="shared" si="3"/>
        <v>#N/A</v>
      </c>
      <c r="R23" t="e">
        <f t="shared" si="4"/>
        <v>#N/A</v>
      </c>
      <c r="S23" s="108" t="e">
        <f t="shared" si="5"/>
        <v>#N/A</v>
      </c>
      <c r="T23" s="108" t="e">
        <f t="shared" si="6"/>
        <v>#N/A</v>
      </c>
      <c r="U23" s="91" t="e">
        <f t="shared" si="7"/>
        <v>#N/A</v>
      </c>
      <c r="V23" t="e">
        <f t="shared" si="8"/>
        <v>#N/A</v>
      </c>
      <c r="W23" t="str">
        <f t="shared" si="9"/>
        <v/>
      </c>
      <c r="X23" s="24" t="str">
        <f>IFERROR(VLOOKUP(W23,HOSPITAIS_COM_DIVIDAS!A:E,5,FALSE),"")</f>
        <v/>
      </c>
    </row>
    <row r="24" spans="1:24" s="25" customFormat="1" x14ac:dyDescent="0.25">
      <c r="A24" s="52" t="str">
        <f>IFERROR((Tabela4[[#This Row],[Status da Proposta]]),"")</f>
        <v/>
      </c>
      <c r="B24" s="121">
        <f>IFERROR((CREDITO_FINANCEIRO!A24),"")</f>
        <v>0</v>
      </c>
      <c r="C24" s="120" t="str">
        <f>IFERROR((VLOOKUP(B24,CREDITO_FINANCEIRO!A:B,2,FALSE)),"")</f>
        <v/>
      </c>
      <c r="D24" s="94" t="str">
        <f>IFERROR((VLOOKUP(B24,CREDITO_FINANCEIRO!A:E,5,FALSE)),"")</f>
        <v/>
      </c>
      <c r="E24" s="95" t="str">
        <f>IFERROR((VLOOKUP(B24,CREDITO_FINANCEIRO!A:C,3,FALSE)),"")</f>
        <v/>
      </c>
      <c r="F24" s="120" t="str">
        <f>IFERROR((VLOOKUP(B24,CREDITO_FINANCEIRO!A:G,4,FALSE)),"")</f>
        <v/>
      </c>
      <c r="G24" s="120" t="e">
        <f>VLOOKUP(B24,CREDITO_FINANCEIRO!A:G,6,FALSE)</f>
        <v>#N/A</v>
      </c>
      <c r="H24" s="120" t="e">
        <f>VLOOKUP(B24,CREDITO_FINANCEIRO!A:G,7,FALSE)</f>
        <v>#N/A</v>
      </c>
      <c r="I24" s="91" t="e">
        <f>VLOOKUP(B24,CREDITO_FINANCEIRO!A:K,10,FALSE)</f>
        <v>#N/A</v>
      </c>
      <c r="J24" s="91" t="e">
        <f>VLOOKUP(B24,CREDITO_FINANCEIRO!A:K,11,FALSE)</f>
        <v>#N/A</v>
      </c>
      <c r="K24" s="91" t="e">
        <f>VLOOKUP(B24,CREDITO_FINANCEIRO!A:L,12,FALSE)</f>
        <v>#N/A</v>
      </c>
      <c r="L24" s="91" t="e">
        <f t="shared" si="0"/>
        <v>#N/A</v>
      </c>
      <c r="M24" s="2" t="e">
        <f t="shared" si="1"/>
        <v>#N/A</v>
      </c>
      <c r="N24" s="106" t="e">
        <f>VLOOKUP(Tabela4[[#This Row],[Proposta de Referência]],SIMP_CF!A:K,9,FALSE)</f>
        <v>#N/A</v>
      </c>
      <c r="O24" s="106" t="e">
        <f>VLOOKUP(Tabela4[[#This Row],[Proposta de Referência]],SIMP_CF!A:K,8,FALSE)</f>
        <v>#N/A</v>
      </c>
      <c r="P24" s="107" t="e">
        <f t="shared" si="2"/>
        <v>#N/A</v>
      </c>
      <c r="Q24" s="107" t="e">
        <f t="shared" si="3"/>
        <v>#N/A</v>
      </c>
      <c r="R24" t="e">
        <f t="shared" si="4"/>
        <v>#N/A</v>
      </c>
      <c r="S24" s="108" t="e">
        <f t="shared" si="5"/>
        <v>#N/A</v>
      </c>
      <c r="T24" s="108" t="e">
        <f t="shared" si="6"/>
        <v>#N/A</v>
      </c>
      <c r="U24" s="91" t="e">
        <f t="shared" si="7"/>
        <v>#N/A</v>
      </c>
      <c r="V24" t="e">
        <f t="shared" si="8"/>
        <v>#N/A</v>
      </c>
      <c r="W24" t="str">
        <f t="shared" si="9"/>
        <v/>
      </c>
      <c r="X24" s="24" t="str">
        <f>IFERROR(VLOOKUP(W24,HOSPITAIS_COM_DIVIDAS!A:E,5,FALSE),"")</f>
        <v/>
      </c>
    </row>
    <row r="25" spans="1:24" x14ac:dyDescent="0.25">
      <c r="A25" s="52" t="str">
        <f>IFERROR((Tabela4[[#This Row],[Status da Proposta]]),"")</f>
        <v/>
      </c>
      <c r="B25" s="121">
        <f>IFERROR((CREDITO_FINANCEIRO!A25),"")</f>
        <v>0</v>
      </c>
      <c r="C25" s="120" t="str">
        <f>IFERROR((VLOOKUP(B25,CREDITO_FINANCEIRO!A:B,2,FALSE)),"")</f>
        <v/>
      </c>
      <c r="D25" s="94" t="str">
        <f>IFERROR((VLOOKUP(B25,CREDITO_FINANCEIRO!A:E,5,FALSE)),"")</f>
        <v/>
      </c>
      <c r="E25" s="95" t="str">
        <f>IFERROR((VLOOKUP(B25,CREDITO_FINANCEIRO!A:C,3,FALSE)),"")</f>
        <v/>
      </c>
      <c r="F25" s="120" t="str">
        <f>IFERROR((VLOOKUP(B25,CREDITO_FINANCEIRO!A:G,4,FALSE)),"")</f>
        <v/>
      </c>
      <c r="G25" s="120" t="e">
        <f>VLOOKUP(B25,CREDITO_FINANCEIRO!A:G,6,FALSE)</f>
        <v>#N/A</v>
      </c>
      <c r="H25" s="120" t="e">
        <f>VLOOKUP(B25,CREDITO_FINANCEIRO!A:G,7,FALSE)</f>
        <v>#N/A</v>
      </c>
      <c r="I25" s="91" t="e">
        <f>VLOOKUP(B25,CREDITO_FINANCEIRO!A:K,10,FALSE)</f>
        <v>#N/A</v>
      </c>
      <c r="J25" s="91" t="e">
        <f>VLOOKUP(B25,CREDITO_FINANCEIRO!A:K,11,FALSE)</f>
        <v>#N/A</v>
      </c>
      <c r="K25" s="91" t="e">
        <f>VLOOKUP(B25,CREDITO_FINANCEIRO!A:L,12,FALSE)</f>
        <v>#N/A</v>
      </c>
      <c r="L25" s="91" t="e">
        <f t="shared" si="0"/>
        <v>#N/A</v>
      </c>
      <c r="M25" s="2" t="e">
        <f t="shared" si="1"/>
        <v>#N/A</v>
      </c>
      <c r="N25" s="106" t="e">
        <f>VLOOKUP(Tabela4[[#This Row],[Proposta de Referência]],SIMP_CF!A:K,9,FALSE)</f>
        <v>#N/A</v>
      </c>
      <c r="O25" s="106" t="e">
        <f>VLOOKUP(Tabela4[[#This Row],[Proposta de Referência]],SIMP_CF!A:K,8,FALSE)</f>
        <v>#N/A</v>
      </c>
      <c r="P25" s="107" t="e">
        <f t="shared" si="2"/>
        <v>#N/A</v>
      </c>
      <c r="Q25" s="107" t="e">
        <f t="shared" si="3"/>
        <v>#N/A</v>
      </c>
      <c r="R25" t="e">
        <f t="shared" si="4"/>
        <v>#N/A</v>
      </c>
      <c r="S25" s="108" t="e">
        <f t="shared" si="5"/>
        <v>#N/A</v>
      </c>
      <c r="T25" s="108" t="e">
        <f t="shared" si="6"/>
        <v>#N/A</v>
      </c>
      <c r="U25" s="91" t="e">
        <f t="shared" si="7"/>
        <v>#N/A</v>
      </c>
      <c r="V25" t="e">
        <f t="shared" si="8"/>
        <v>#N/A</v>
      </c>
      <c r="W25" t="str">
        <f t="shared" si="9"/>
        <v/>
      </c>
      <c r="X25" s="24" t="str">
        <f>IFERROR(VLOOKUP(W25,HOSPITAIS_COM_DIVIDAS!A:E,5,FALSE),"")</f>
        <v/>
      </c>
    </row>
    <row r="26" spans="1:24" x14ac:dyDescent="0.25">
      <c r="A26" s="52" t="str">
        <f>IFERROR((Tabela4[[#This Row],[Status da Proposta]]),"")</f>
        <v/>
      </c>
      <c r="B26" s="121">
        <f>IFERROR((CREDITO_FINANCEIRO!A26),"")</f>
        <v>0</v>
      </c>
      <c r="C26" s="120" t="str">
        <f>IFERROR((VLOOKUP(B26,CREDITO_FINANCEIRO!A:B,2,FALSE)),"")</f>
        <v/>
      </c>
      <c r="D26" s="94" t="str">
        <f>IFERROR((VLOOKUP(B26,CREDITO_FINANCEIRO!A:E,5,FALSE)),"")</f>
        <v/>
      </c>
      <c r="E26" s="95" t="str">
        <f>IFERROR((VLOOKUP(B26,CREDITO_FINANCEIRO!A:C,3,FALSE)),"")</f>
        <v/>
      </c>
      <c r="F26" s="120" t="str">
        <f>IFERROR((VLOOKUP(B26,CREDITO_FINANCEIRO!A:G,4,FALSE)),"")</f>
        <v/>
      </c>
      <c r="G26" s="120" t="e">
        <f>VLOOKUP(B26,CREDITO_FINANCEIRO!A:G,6,FALSE)</f>
        <v>#N/A</v>
      </c>
      <c r="H26" s="120" t="e">
        <f>VLOOKUP(B26,CREDITO_FINANCEIRO!A:G,7,FALSE)</f>
        <v>#N/A</v>
      </c>
      <c r="I26" s="91" t="e">
        <f>VLOOKUP(B26,CREDITO_FINANCEIRO!A:K,10,FALSE)</f>
        <v>#N/A</v>
      </c>
      <c r="J26" s="91" t="e">
        <f>VLOOKUP(B26,CREDITO_FINANCEIRO!A:K,11,FALSE)</f>
        <v>#N/A</v>
      </c>
      <c r="K26" s="91" t="e">
        <f>VLOOKUP(B26,CREDITO_FINANCEIRO!A:L,12,FALSE)</f>
        <v>#N/A</v>
      </c>
      <c r="L26" s="91" t="e">
        <f t="shared" si="0"/>
        <v>#N/A</v>
      </c>
      <c r="M26" s="2" t="e">
        <f t="shared" si="1"/>
        <v>#N/A</v>
      </c>
      <c r="N26" s="106" t="e">
        <f>VLOOKUP(Tabela4[[#This Row],[Proposta de Referência]],SIMP_CF!A:K,9,FALSE)</f>
        <v>#N/A</v>
      </c>
      <c r="O26" s="106" t="e">
        <f>VLOOKUP(Tabela4[[#This Row],[Proposta de Referência]],SIMP_CF!A:K,8,FALSE)</f>
        <v>#N/A</v>
      </c>
      <c r="P26" s="107" t="e">
        <f t="shared" si="2"/>
        <v>#N/A</v>
      </c>
      <c r="Q26" s="107" t="e">
        <f t="shared" si="3"/>
        <v>#N/A</v>
      </c>
      <c r="R26" t="e">
        <f t="shared" si="4"/>
        <v>#N/A</v>
      </c>
      <c r="S26" s="108" t="e">
        <f t="shared" si="5"/>
        <v>#N/A</v>
      </c>
      <c r="T26" s="108" t="e">
        <f t="shared" si="6"/>
        <v>#N/A</v>
      </c>
      <c r="U26" s="91" t="e">
        <f t="shared" si="7"/>
        <v>#N/A</v>
      </c>
      <c r="V26" t="e">
        <f t="shared" si="8"/>
        <v>#N/A</v>
      </c>
      <c r="W26" t="str">
        <f t="shared" si="9"/>
        <v/>
      </c>
      <c r="X26" s="24" t="str">
        <f>IFERROR(VLOOKUP(W26,HOSPITAIS_COM_DIVIDAS!A:E,5,FALSE),"")</f>
        <v/>
      </c>
    </row>
    <row r="27" spans="1:24" x14ac:dyDescent="0.25">
      <c r="A27" s="52" t="str">
        <f>IFERROR((Tabela4[[#This Row],[Status da Proposta]]),"")</f>
        <v/>
      </c>
      <c r="B27" s="121">
        <f>IFERROR((CREDITO_FINANCEIRO!A27),"")</f>
        <v>0</v>
      </c>
      <c r="C27" s="120" t="str">
        <f>IFERROR((VLOOKUP(B27,CREDITO_FINANCEIRO!A:B,2,FALSE)),"")</f>
        <v/>
      </c>
      <c r="D27" s="94" t="str">
        <f>IFERROR((VLOOKUP(B27,CREDITO_FINANCEIRO!A:E,5,FALSE)),"")</f>
        <v/>
      </c>
      <c r="E27" s="95" t="str">
        <f>IFERROR((VLOOKUP(B27,CREDITO_FINANCEIRO!A:C,3,FALSE)),"")</f>
        <v/>
      </c>
      <c r="F27" s="120" t="str">
        <f>IFERROR((VLOOKUP(B27,CREDITO_FINANCEIRO!A:G,4,FALSE)),"")</f>
        <v/>
      </c>
      <c r="G27" s="120" t="e">
        <f>VLOOKUP(B27,CREDITO_FINANCEIRO!A:G,6,FALSE)</f>
        <v>#N/A</v>
      </c>
      <c r="H27" s="120" t="e">
        <f>VLOOKUP(B27,CREDITO_FINANCEIRO!A:G,7,FALSE)</f>
        <v>#N/A</v>
      </c>
      <c r="I27" s="91" t="e">
        <f>VLOOKUP(B27,CREDITO_FINANCEIRO!A:K,10,FALSE)</f>
        <v>#N/A</v>
      </c>
      <c r="J27" s="91" t="e">
        <f>VLOOKUP(B27,CREDITO_FINANCEIRO!A:K,11,FALSE)</f>
        <v>#N/A</v>
      </c>
      <c r="K27" s="91" t="e">
        <f>VLOOKUP(B27,CREDITO_FINANCEIRO!A:L,12,FALSE)</f>
        <v>#N/A</v>
      </c>
      <c r="L27" s="91" t="e">
        <f t="shared" si="0"/>
        <v>#N/A</v>
      </c>
      <c r="M27" s="2" t="e">
        <f t="shared" si="1"/>
        <v>#N/A</v>
      </c>
      <c r="N27" s="106" t="e">
        <f>VLOOKUP(Tabela4[[#This Row],[Proposta de Referência]],SIMP_CF!A:K,9,FALSE)</f>
        <v>#N/A</v>
      </c>
      <c r="O27" s="106" t="e">
        <f>VLOOKUP(Tabela4[[#This Row],[Proposta de Referência]],SIMP_CF!A:K,8,FALSE)</f>
        <v>#N/A</v>
      </c>
      <c r="P27" s="107" t="e">
        <f t="shared" si="2"/>
        <v>#N/A</v>
      </c>
      <c r="Q27" s="107" t="e">
        <f t="shared" si="3"/>
        <v>#N/A</v>
      </c>
      <c r="R27" t="e">
        <f t="shared" si="4"/>
        <v>#N/A</v>
      </c>
      <c r="S27" s="108" t="e">
        <f t="shared" si="5"/>
        <v>#N/A</v>
      </c>
      <c r="T27" s="108" t="e">
        <f t="shared" si="6"/>
        <v>#N/A</v>
      </c>
      <c r="U27" s="91" t="e">
        <f t="shared" si="7"/>
        <v>#N/A</v>
      </c>
      <c r="V27" t="e">
        <f t="shared" si="8"/>
        <v>#N/A</v>
      </c>
      <c r="W27" t="str">
        <f t="shared" si="9"/>
        <v/>
      </c>
      <c r="X27" s="24" t="str">
        <f>IFERROR(VLOOKUP(W27,HOSPITAIS_COM_DIVIDAS!A:E,5,FALSE),"")</f>
        <v/>
      </c>
    </row>
    <row r="28" spans="1:24" x14ac:dyDescent="0.25">
      <c r="A28" s="52" t="str">
        <f>IFERROR((Tabela4[[#This Row],[Status da Proposta]]),"")</f>
        <v/>
      </c>
      <c r="B28" s="121">
        <f>IFERROR((CREDITO_FINANCEIRO!A28),"")</f>
        <v>0</v>
      </c>
      <c r="C28" s="120" t="str">
        <f>IFERROR((VLOOKUP(B28,CREDITO_FINANCEIRO!A:B,2,FALSE)),"")</f>
        <v/>
      </c>
      <c r="D28" s="94" t="str">
        <f>IFERROR((VLOOKUP(B28,CREDITO_FINANCEIRO!A:E,5,FALSE)),"")</f>
        <v/>
      </c>
      <c r="E28" s="95" t="str">
        <f>IFERROR((VLOOKUP(B28,CREDITO_FINANCEIRO!A:C,3,FALSE)),"")</f>
        <v/>
      </c>
      <c r="F28" s="120" t="str">
        <f>IFERROR((VLOOKUP(B28,CREDITO_FINANCEIRO!A:G,4,FALSE)),"")</f>
        <v/>
      </c>
      <c r="G28" s="120" t="e">
        <f>VLOOKUP(B28,CREDITO_FINANCEIRO!A:G,6,FALSE)</f>
        <v>#N/A</v>
      </c>
      <c r="H28" s="120" t="e">
        <f>VLOOKUP(B28,CREDITO_FINANCEIRO!A:G,7,FALSE)</f>
        <v>#N/A</v>
      </c>
      <c r="I28" s="91" t="e">
        <f>VLOOKUP(B28,CREDITO_FINANCEIRO!A:K,10,FALSE)</f>
        <v>#N/A</v>
      </c>
      <c r="J28" s="91" t="e">
        <f>VLOOKUP(B28,CREDITO_FINANCEIRO!A:K,11,FALSE)</f>
        <v>#N/A</v>
      </c>
      <c r="K28" s="91" t="e">
        <f>VLOOKUP(B28,CREDITO_FINANCEIRO!A:L,12,FALSE)</f>
        <v>#N/A</v>
      </c>
      <c r="L28" s="91" t="e">
        <f t="shared" si="0"/>
        <v>#N/A</v>
      </c>
      <c r="M28" s="2" t="e">
        <f t="shared" si="1"/>
        <v>#N/A</v>
      </c>
      <c r="N28" s="106" t="e">
        <f>VLOOKUP(Tabela4[[#This Row],[Proposta de Referência]],SIMP_CF!A:K,9,FALSE)</f>
        <v>#N/A</v>
      </c>
      <c r="O28" s="106" t="e">
        <f>VLOOKUP(Tabela4[[#This Row],[Proposta de Referência]],SIMP_CF!A:K,8,FALSE)</f>
        <v>#N/A</v>
      </c>
      <c r="P28" s="107" t="e">
        <f t="shared" si="2"/>
        <v>#N/A</v>
      </c>
      <c r="Q28" s="107" t="e">
        <f t="shared" si="3"/>
        <v>#N/A</v>
      </c>
      <c r="R28" t="e">
        <f t="shared" si="4"/>
        <v>#N/A</v>
      </c>
      <c r="S28" s="108" t="e">
        <f t="shared" si="5"/>
        <v>#N/A</v>
      </c>
      <c r="T28" s="108" t="e">
        <f t="shared" si="6"/>
        <v>#N/A</v>
      </c>
      <c r="U28" s="91" t="e">
        <f t="shared" si="7"/>
        <v>#N/A</v>
      </c>
      <c r="V28" t="e">
        <f t="shared" si="8"/>
        <v>#N/A</v>
      </c>
      <c r="W28" t="str">
        <f t="shared" si="9"/>
        <v/>
      </c>
      <c r="X28" s="24" t="str">
        <f>IFERROR(VLOOKUP(W28,HOSPITAIS_COM_DIVIDAS!A:E,5,FALSE),"")</f>
        <v/>
      </c>
    </row>
    <row r="29" spans="1:24" x14ac:dyDescent="0.25">
      <c r="A29" s="52" t="str">
        <f>IFERROR((Tabela4[[#This Row],[Status da Proposta]]),"")</f>
        <v/>
      </c>
      <c r="B29" s="121">
        <f>IFERROR((CREDITO_FINANCEIRO!A29),"")</f>
        <v>0</v>
      </c>
      <c r="C29" s="120" t="str">
        <f>IFERROR((VLOOKUP(B29,CREDITO_FINANCEIRO!A:B,2,FALSE)),"")</f>
        <v/>
      </c>
      <c r="D29" s="94" t="str">
        <f>IFERROR((VLOOKUP(B29,CREDITO_FINANCEIRO!A:E,5,FALSE)),"")</f>
        <v/>
      </c>
      <c r="E29" s="95" t="str">
        <f>IFERROR((VLOOKUP(B29,CREDITO_FINANCEIRO!A:C,3,FALSE)),"")</f>
        <v/>
      </c>
      <c r="F29" s="120" t="str">
        <f>IFERROR((VLOOKUP(B29,CREDITO_FINANCEIRO!A:G,4,FALSE)),"")</f>
        <v/>
      </c>
      <c r="G29" s="120" t="e">
        <f>VLOOKUP(B29,CREDITO_FINANCEIRO!A:G,6,FALSE)</f>
        <v>#N/A</v>
      </c>
      <c r="H29" s="120" t="e">
        <f>VLOOKUP(B29,CREDITO_FINANCEIRO!A:G,7,FALSE)</f>
        <v>#N/A</v>
      </c>
      <c r="I29" s="91" t="e">
        <f>VLOOKUP(B29,CREDITO_FINANCEIRO!A:K,10,FALSE)</f>
        <v>#N/A</v>
      </c>
      <c r="J29" s="91" t="e">
        <f>VLOOKUP(B29,CREDITO_FINANCEIRO!A:K,11,FALSE)</f>
        <v>#N/A</v>
      </c>
      <c r="K29" s="91" t="e">
        <f>VLOOKUP(B29,CREDITO_FINANCEIRO!A:L,12,FALSE)</f>
        <v>#N/A</v>
      </c>
      <c r="L29" s="91" t="e">
        <f t="shared" si="0"/>
        <v>#N/A</v>
      </c>
      <c r="M29" s="2" t="e">
        <f t="shared" si="1"/>
        <v>#N/A</v>
      </c>
      <c r="N29" s="106" t="e">
        <f>VLOOKUP(Tabela4[[#This Row],[Proposta de Referência]],SIMP_CF!A:K,9,FALSE)</f>
        <v>#N/A</v>
      </c>
      <c r="O29" s="106" t="e">
        <f>VLOOKUP(Tabela4[[#This Row],[Proposta de Referência]],SIMP_CF!A:K,8,FALSE)</f>
        <v>#N/A</v>
      </c>
      <c r="P29" s="107" t="e">
        <f t="shared" si="2"/>
        <v>#N/A</v>
      </c>
      <c r="Q29" s="107" t="e">
        <f t="shared" si="3"/>
        <v>#N/A</v>
      </c>
      <c r="R29" t="e">
        <f t="shared" si="4"/>
        <v>#N/A</v>
      </c>
      <c r="S29" s="108" t="e">
        <f t="shared" si="5"/>
        <v>#N/A</v>
      </c>
      <c r="T29" s="108" t="e">
        <f t="shared" si="6"/>
        <v>#N/A</v>
      </c>
      <c r="U29" s="91" t="e">
        <f t="shared" si="7"/>
        <v>#N/A</v>
      </c>
      <c r="V29" t="e">
        <f t="shared" si="8"/>
        <v>#N/A</v>
      </c>
      <c r="W29" t="str">
        <f t="shared" si="9"/>
        <v/>
      </c>
      <c r="X29" s="24" t="str">
        <f>IFERROR(VLOOKUP(W29,HOSPITAIS_COM_DIVIDAS!A:E,5,FALSE),"")</f>
        <v/>
      </c>
    </row>
    <row r="30" spans="1:24" x14ac:dyDescent="0.25">
      <c r="A30" s="52" t="str">
        <f>IFERROR((Tabela4[[#This Row],[Status da Proposta]]),"")</f>
        <v/>
      </c>
      <c r="B30" s="121">
        <f>IFERROR((CREDITO_FINANCEIRO!A30),"")</f>
        <v>0</v>
      </c>
      <c r="C30" s="120" t="str">
        <f>IFERROR((VLOOKUP(B30,CREDITO_FINANCEIRO!A:B,2,FALSE)),"")</f>
        <v/>
      </c>
      <c r="D30" s="94" t="str">
        <f>IFERROR((VLOOKUP(B30,CREDITO_FINANCEIRO!A:E,5,FALSE)),"")</f>
        <v/>
      </c>
      <c r="E30" s="95" t="str">
        <f>IFERROR((VLOOKUP(B30,CREDITO_FINANCEIRO!A:C,3,FALSE)),"")</f>
        <v/>
      </c>
      <c r="F30" s="120" t="str">
        <f>IFERROR((VLOOKUP(B30,CREDITO_FINANCEIRO!A:G,4,FALSE)),"")</f>
        <v/>
      </c>
      <c r="G30" s="120" t="e">
        <f>VLOOKUP(B30,CREDITO_FINANCEIRO!A:G,6,FALSE)</f>
        <v>#N/A</v>
      </c>
      <c r="H30" s="120" t="e">
        <f>VLOOKUP(B30,CREDITO_FINANCEIRO!A:G,7,FALSE)</f>
        <v>#N/A</v>
      </c>
      <c r="I30" s="91" t="e">
        <f>VLOOKUP(B30,CREDITO_FINANCEIRO!A:K,10,FALSE)</f>
        <v>#N/A</v>
      </c>
      <c r="J30" s="91" t="e">
        <f>VLOOKUP(B30,CREDITO_FINANCEIRO!A:K,11,FALSE)</f>
        <v>#N/A</v>
      </c>
      <c r="K30" s="91" t="e">
        <f>VLOOKUP(B30,CREDITO_FINANCEIRO!A:L,12,FALSE)</f>
        <v>#N/A</v>
      </c>
      <c r="L30" s="91" t="e">
        <f t="shared" si="0"/>
        <v>#N/A</v>
      </c>
      <c r="M30" s="2" t="e">
        <f t="shared" si="1"/>
        <v>#N/A</v>
      </c>
      <c r="N30" s="106" t="e">
        <f>VLOOKUP(Tabela4[[#This Row],[Proposta de Referência]],SIMP_CF!A:K,9,FALSE)</f>
        <v>#N/A</v>
      </c>
      <c r="O30" s="106" t="e">
        <f>VLOOKUP(Tabela4[[#This Row],[Proposta de Referência]],SIMP_CF!A:K,8,FALSE)</f>
        <v>#N/A</v>
      </c>
      <c r="P30" s="107" t="e">
        <f t="shared" si="2"/>
        <v>#N/A</v>
      </c>
      <c r="Q30" s="107" t="e">
        <f t="shared" si="3"/>
        <v>#N/A</v>
      </c>
      <c r="R30" t="e">
        <f t="shared" si="4"/>
        <v>#N/A</v>
      </c>
      <c r="S30" s="108" t="e">
        <f t="shared" si="5"/>
        <v>#N/A</v>
      </c>
      <c r="T30" s="108" t="e">
        <f t="shared" si="6"/>
        <v>#N/A</v>
      </c>
      <c r="U30" s="91" t="e">
        <f t="shared" si="7"/>
        <v>#N/A</v>
      </c>
      <c r="V30" t="e">
        <f t="shared" si="8"/>
        <v>#N/A</v>
      </c>
      <c r="W30" t="str">
        <f t="shared" si="9"/>
        <v/>
      </c>
      <c r="X30" s="24" t="str">
        <f>IFERROR(VLOOKUP(W30,HOSPITAIS_COM_DIVIDAS!A:E,5,FALSE),"")</f>
        <v/>
      </c>
    </row>
    <row r="31" spans="1:24" x14ac:dyDescent="0.25">
      <c r="A31" s="52" t="str">
        <f>IFERROR((Tabela4[[#This Row],[Status da Proposta]]),"")</f>
        <v/>
      </c>
      <c r="B31" s="121">
        <f>IFERROR((CREDITO_FINANCEIRO!A31),"")</f>
        <v>0</v>
      </c>
      <c r="C31" s="120" t="str">
        <f>IFERROR((VLOOKUP(B31,CREDITO_FINANCEIRO!A:B,2,FALSE)),"")</f>
        <v/>
      </c>
      <c r="D31" s="94" t="str">
        <f>IFERROR((VLOOKUP(B31,CREDITO_FINANCEIRO!A:E,5,FALSE)),"")</f>
        <v/>
      </c>
      <c r="E31" s="95" t="str">
        <f>IFERROR((VLOOKUP(B31,CREDITO_FINANCEIRO!A:C,3,FALSE)),"")</f>
        <v/>
      </c>
      <c r="F31" s="120" t="str">
        <f>IFERROR((VLOOKUP(B31,CREDITO_FINANCEIRO!A:G,4,FALSE)),"")</f>
        <v/>
      </c>
      <c r="G31" s="120" t="e">
        <f>VLOOKUP(B31,CREDITO_FINANCEIRO!A:G,6,FALSE)</f>
        <v>#N/A</v>
      </c>
      <c r="H31" s="120" t="e">
        <f>VLOOKUP(B31,CREDITO_FINANCEIRO!A:G,7,FALSE)</f>
        <v>#N/A</v>
      </c>
      <c r="I31" s="91" t="e">
        <f>VLOOKUP(B31,CREDITO_FINANCEIRO!A:K,10,FALSE)</f>
        <v>#N/A</v>
      </c>
      <c r="J31" s="91" t="e">
        <f>VLOOKUP(B31,CREDITO_FINANCEIRO!A:K,11,FALSE)</f>
        <v>#N/A</v>
      </c>
      <c r="K31" s="91" t="e">
        <f>VLOOKUP(B31,CREDITO_FINANCEIRO!A:L,12,FALSE)</f>
        <v>#N/A</v>
      </c>
      <c r="L31" s="91" t="e">
        <f t="shared" si="0"/>
        <v>#N/A</v>
      </c>
      <c r="M31" s="2" t="e">
        <f t="shared" si="1"/>
        <v>#N/A</v>
      </c>
      <c r="N31" s="106" t="e">
        <f>VLOOKUP(Tabela4[[#This Row],[Proposta de Referência]],SIMP_CF!A:K,9,FALSE)</f>
        <v>#N/A</v>
      </c>
      <c r="O31" s="106" t="e">
        <f>VLOOKUP(Tabela4[[#This Row],[Proposta de Referência]],SIMP_CF!A:K,8,FALSE)</f>
        <v>#N/A</v>
      </c>
      <c r="P31" s="107" t="e">
        <f t="shared" si="2"/>
        <v>#N/A</v>
      </c>
      <c r="Q31" s="107" t="e">
        <f t="shared" si="3"/>
        <v>#N/A</v>
      </c>
      <c r="R31" t="e">
        <f t="shared" si="4"/>
        <v>#N/A</v>
      </c>
      <c r="S31" s="108" t="e">
        <f t="shared" si="5"/>
        <v>#N/A</v>
      </c>
      <c r="T31" s="108" t="e">
        <f t="shared" si="6"/>
        <v>#N/A</v>
      </c>
      <c r="U31" s="91" t="e">
        <f t="shared" si="7"/>
        <v>#N/A</v>
      </c>
      <c r="V31" t="e">
        <f t="shared" si="8"/>
        <v>#N/A</v>
      </c>
      <c r="W31" t="str">
        <f t="shared" si="9"/>
        <v/>
      </c>
      <c r="X31" s="24" t="str">
        <f>IFERROR(VLOOKUP(W31,HOSPITAIS_COM_DIVIDAS!A:E,5,FALSE),"")</f>
        <v/>
      </c>
    </row>
    <row r="32" spans="1:24" x14ac:dyDescent="0.25">
      <c r="A32" s="52" t="str">
        <f>IFERROR((Tabela4[[#This Row],[Status da Proposta]]),"")</f>
        <v/>
      </c>
      <c r="B32" s="121">
        <f>IFERROR((CREDITO_FINANCEIRO!A32),"")</f>
        <v>0</v>
      </c>
      <c r="C32" s="120" t="str">
        <f>IFERROR((VLOOKUP(B32,CREDITO_FINANCEIRO!A:B,2,FALSE)),"")</f>
        <v/>
      </c>
      <c r="D32" s="94" t="str">
        <f>IFERROR((VLOOKUP(B32,CREDITO_FINANCEIRO!A:E,5,FALSE)),"")</f>
        <v/>
      </c>
      <c r="E32" s="95" t="str">
        <f>IFERROR((VLOOKUP(B32,CREDITO_FINANCEIRO!A:C,3,FALSE)),"")</f>
        <v/>
      </c>
      <c r="F32" s="120" t="str">
        <f>IFERROR((VLOOKUP(B32,CREDITO_FINANCEIRO!A:G,4,FALSE)),"")</f>
        <v/>
      </c>
      <c r="G32" s="120" t="e">
        <f>VLOOKUP(B32,CREDITO_FINANCEIRO!A:G,6,FALSE)</f>
        <v>#N/A</v>
      </c>
      <c r="H32" s="120" t="e">
        <f>VLOOKUP(B32,CREDITO_FINANCEIRO!A:G,7,FALSE)</f>
        <v>#N/A</v>
      </c>
      <c r="I32" s="91" t="e">
        <f>VLOOKUP(B32,CREDITO_FINANCEIRO!A:K,10,FALSE)</f>
        <v>#N/A</v>
      </c>
      <c r="J32" s="91" t="e">
        <f>VLOOKUP(B32,CREDITO_FINANCEIRO!A:K,11,FALSE)</f>
        <v>#N/A</v>
      </c>
      <c r="K32" s="91" t="e">
        <f>VLOOKUP(B32,CREDITO_FINANCEIRO!A:L,12,FALSE)</f>
        <v>#N/A</v>
      </c>
      <c r="L32" s="91" t="e">
        <f t="shared" si="0"/>
        <v>#N/A</v>
      </c>
      <c r="M32" s="2" t="e">
        <f t="shared" si="1"/>
        <v>#N/A</v>
      </c>
      <c r="N32" s="106" t="e">
        <f>VLOOKUP(Tabela4[[#This Row],[Proposta de Referência]],SIMP_CF!A:K,9,FALSE)</f>
        <v>#N/A</v>
      </c>
      <c r="O32" s="106" t="e">
        <f>VLOOKUP(Tabela4[[#This Row],[Proposta de Referência]],SIMP_CF!A:K,8,FALSE)</f>
        <v>#N/A</v>
      </c>
      <c r="P32" s="107" t="e">
        <f t="shared" si="2"/>
        <v>#N/A</v>
      </c>
      <c r="Q32" s="107" t="e">
        <f t="shared" si="3"/>
        <v>#N/A</v>
      </c>
      <c r="R32" t="e">
        <f t="shared" si="4"/>
        <v>#N/A</v>
      </c>
      <c r="S32" s="108" t="e">
        <f t="shared" si="5"/>
        <v>#N/A</v>
      </c>
      <c r="T32" s="108" t="e">
        <f t="shared" si="6"/>
        <v>#N/A</v>
      </c>
      <c r="U32" s="91" t="e">
        <f t="shared" si="7"/>
        <v>#N/A</v>
      </c>
      <c r="V32" t="e">
        <f t="shared" si="8"/>
        <v>#N/A</v>
      </c>
      <c r="W32" t="str">
        <f t="shared" si="9"/>
        <v/>
      </c>
      <c r="X32" s="24" t="str">
        <f>IFERROR(VLOOKUP(W32,HOSPITAIS_COM_DIVIDAS!A:E,5,FALSE),"")</f>
        <v/>
      </c>
    </row>
    <row r="33" spans="1:24" x14ac:dyDescent="0.25">
      <c r="A33" s="52" t="str">
        <f>IFERROR((Tabela4[[#This Row],[Status da Proposta]]),"")</f>
        <v/>
      </c>
      <c r="B33" s="121">
        <f>IFERROR((CREDITO_FINANCEIRO!A33),"")</f>
        <v>0</v>
      </c>
      <c r="C33" s="120" t="str">
        <f>IFERROR((VLOOKUP(B33,CREDITO_FINANCEIRO!A:B,2,FALSE)),"")</f>
        <v/>
      </c>
      <c r="D33" s="94" t="str">
        <f>IFERROR((VLOOKUP(B33,CREDITO_FINANCEIRO!A:E,5,FALSE)),"")</f>
        <v/>
      </c>
      <c r="E33" s="95" t="str">
        <f>IFERROR((VLOOKUP(B33,CREDITO_FINANCEIRO!A:C,3,FALSE)),"")</f>
        <v/>
      </c>
      <c r="F33" s="120" t="str">
        <f>IFERROR((VLOOKUP(B33,CREDITO_FINANCEIRO!A:G,4,FALSE)),"")</f>
        <v/>
      </c>
      <c r="G33" s="120" t="e">
        <f>VLOOKUP(B33,CREDITO_FINANCEIRO!A:G,6,FALSE)</f>
        <v>#N/A</v>
      </c>
      <c r="H33" s="120" t="e">
        <f>VLOOKUP(B33,CREDITO_FINANCEIRO!A:G,7,FALSE)</f>
        <v>#N/A</v>
      </c>
      <c r="I33" s="91" t="e">
        <f>VLOOKUP(B33,CREDITO_FINANCEIRO!A:K,10,FALSE)</f>
        <v>#N/A</v>
      </c>
      <c r="J33" s="91" t="e">
        <f>VLOOKUP(B33,CREDITO_FINANCEIRO!A:K,11,FALSE)</f>
        <v>#N/A</v>
      </c>
      <c r="K33" s="91" t="e">
        <f>VLOOKUP(B33,CREDITO_FINANCEIRO!A:L,12,FALSE)</f>
        <v>#N/A</v>
      </c>
      <c r="L33" s="91" t="e">
        <f t="shared" si="0"/>
        <v>#N/A</v>
      </c>
      <c r="M33" s="2" t="e">
        <f t="shared" si="1"/>
        <v>#N/A</v>
      </c>
      <c r="N33" s="106" t="e">
        <f>VLOOKUP(Tabela4[[#This Row],[Proposta de Referência]],SIMP_CF!A:K,9,FALSE)</f>
        <v>#N/A</v>
      </c>
      <c r="O33" s="106" t="e">
        <f>VLOOKUP(Tabela4[[#This Row],[Proposta de Referência]],SIMP_CF!A:K,8,FALSE)</f>
        <v>#N/A</v>
      </c>
      <c r="P33" s="107" t="e">
        <f t="shared" si="2"/>
        <v>#N/A</v>
      </c>
      <c r="Q33" s="107" t="e">
        <f t="shared" si="3"/>
        <v>#N/A</v>
      </c>
      <c r="R33" t="e">
        <f t="shared" si="4"/>
        <v>#N/A</v>
      </c>
      <c r="S33" s="108" t="e">
        <f t="shared" si="5"/>
        <v>#N/A</v>
      </c>
      <c r="T33" s="108" t="e">
        <f t="shared" si="6"/>
        <v>#N/A</v>
      </c>
      <c r="U33" s="91" t="e">
        <f t="shared" si="7"/>
        <v>#N/A</v>
      </c>
      <c r="V33" t="e">
        <f t="shared" si="8"/>
        <v>#N/A</v>
      </c>
      <c r="W33" t="str">
        <f t="shared" si="9"/>
        <v/>
      </c>
      <c r="X33" s="24" t="str">
        <f>IFERROR(VLOOKUP(W33,HOSPITAIS_COM_DIVIDAS!A:E,5,FALSE),"")</f>
        <v/>
      </c>
    </row>
    <row r="34" spans="1:24" x14ac:dyDescent="0.25">
      <c r="A34" s="52" t="str">
        <f>IFERROR((Tabela4[[#This Row],[Status da Proposta]]),"")</f>
        <v/>
      </c>
      <c r="B34" s="121">
        <f>IFERROR((CREDITO_FINANCEIRO!A34),"")</f>
        <v>0</v>
      </c>
      <c r="C34" s="120" t="str">
        <f>IFERROR((VLOOKUP(B34,CREDITO_FINANCEIRO!A:B,2,FALSE)),"")</f>
        <v/>
      </c>
      <c r="D34" s="94" t="str">
        <f>IFERROR((VLOOKUP(B34,CREDITO_FINANCEIRO!A:E,5,FALSE)),"")</f>
        <v/>
      </c>
      <c r="E34" s="95" t="str">
        <f>IFERROR((VLOOKUP(B34,CREDITO_FINANCEIRO!A:C,3,FALSE)),"")</f>
        <v/>
      </c>
      <c r="F34" s="120" t="str">
        <f>IFERROR((VLOOKUP(B34,CREDITO_FINANCEIRO!A:G,4,FALSE)),"")</f>
        <v/>
      </c>
      <c r="G34" s="120" t="e">
        <f>VLOOKUP(B34,CREDITO_FINANCEIRO!A:G,6,FALSE)</f>
        <v>#N/A</v>
      </c>
      <c r="H34" s="120" t="e">
        <f>VLOOKUP(B34,CREDITO_FINANCEIRO!A:G,7,FALSE)</f>
        <v>#N/A</v>
      </c>
      <c r="I34" s="91" t="e">
        <f>VLOOKUP(B34,CREDITO_FINANCEIRO!A:K,10,FALSE)</f>
        <v>#N/A</v>
      </c>
      <c r="J34" s="91" t="e">
        <f>VLOOKUP(B34,CREDITO_FINANCEIRO!A:K,11,FALSE)</f>
        <v>#N/A</v>
      </c>
      <c r="K34" s="91" t="e">
        <f>VLOOKUP(B34,CREDITO_FINANCEIRO!A:L,12,FALSE)</f>
        <v>#N/A</v>
      </c>
      <c r="L34" s="91" t="e">
        <f t="shared" si="0"/>
        <v>#N/A</v>
      </c>
      <c r="M34" s="2" t="e">
        <f t="shared" si="1"/>
        <v>#N/A</v>
      </c>
      <c r="N34" s="106" t="e">
        <f>VLOOKUP(Tabela4[[#This Row],[Proposta de Referência]],SIMP_CF!A:K,9,FALSE)</f>
        <v>#N/A</v>
      </c>
      <c r="O34" s="106" t="e">
        <f>VLOOKUP(Tabela4[[#This Row],[Proposta de Referência]],SIMP_CF!A:K,8,FALSE)</f>
        <v>#N/A</v>
      </c>
      <c r="P34" s="107" t="e">
        <f t="shared" si="2"/>
        <v>#N/A</v>
      </c>
      <c r="Q34" s="107" t="e">
        <f t="shared" si="3"/>
        <v>#N/A</v>
      </c>
      <c r="R34" t="e">
        <f t="shared" si="4"/>
        <v>#N/A</v>
      </c>
      <c r="S34" s="108" t="e">
        <f t="shared" si="5"/>
        <v>#N/A</v>
      </c>
      <c r="T34" s="108" t="e">
        <f t="shared" si="6"/>
        <v>#N/A</v>
      </c>
      <c r="U34" s="91" t="e">
        <f t="shared" si="7"/>
        <v>#N/A</v>
      </c>
      <c r="V34" t="e">
        <f t="shared" si="8"/>
        <v>#N/A</v>
      </c>
      <c r="W34" t="str">
        <f t="shared" si="9"/>
        <v/>
      </c>
      <c r="X34" s="24" t="str">
        <f>IFERROR(VLOOKUP(W34,HOSPITAIS_COM_DIVIDAS!A:E,5,FALSE),"")</f>
        <v/>
      </c>
    </row>
    <row r="35" spans="1:24" x14ac:dyDescent="0.25">
      <c r="A35" s="52" t="str">
        <f>IFERROR((Tabela4[[#This Row],[Status da Proposta]]),"")</f>
        <v/>
      </c>
      <c r="B35" s="121">
        <f>IFERROR((CREDITO_FINANCEIRO!A35),"")</f>
        <v>0</v>
      </c>
      <c r="C35" s="120" t="str">
        <f>IFERROR((VLOOKUP(B35,CREDITO_FINANCEIRO!A:B,2,FALSE)),"")</f>
        <v/>
      </c>
      <c r="D35" s="94" t="str">
        <f>IFERROR((VLOOKUP(B35,CREDITO_FINANCEIRO!A:E,5,FALSE)),"")</f>
        <v/>
      </c>
      <c r="E35" s="95" t="str">
        <f>IFERROR((VLOOKUP(B35,CREDITO_FINANCEIRO!A:C,3,FALSE)),"")</f>
        <v/>
      </c>
      <c r="F35" s="120" t="str">
        <f>IFERROR((VLOOKUP(B35,CREDITO_FINANCEIRO!A:G,4,FALSE)),"")</f>
        <v/>
      </c>
      <c r="G35" s="120" t="e">
        <f>VLOOKUP(B35,CREDITO_FINANCEIRO!A:G,6,FALSE)</f>
        <v>#N/A</v>
      </c>
      <c r="H35" s="120" t="e">
        <f>VLOOKUP(B35,CREDITO_FINANCEIRO!A:G,7,FALSE)</f>
        <v>#N/A</v>
      </c>
      <c r="I35" s="91" t="e">
        <f>VLOOKUP(B35,CREDITO_FINANCEIRO!A:K,10,FALSE)</f>
        <v>#N/A</v>
      </c>
      <c r="J35" s="91" t="e">
        <f>VLOOKUP(B35,CREDITO_FINANCEIRO!A:K,11,FALSE)</f>
        <v>#N/A</v>
      </c>
      <c r="K35" s="91" t="e">
        <f>VLOOKUP(B35,CREDITO_FINANCEIRO!A:L,12,FALSE)</f>
        <v>#N/A</v>
      </c>
      <c r="L35" s="91" t="e">
        <f t="shared" si="0"/>
        <v>#N/A</v>
      </c>
      <c r="M35" s="2" t="e">
        <f t="shared" si="1"/>
        <v>#N/A</v>
      </c>
      <c r="N35" s="106" t="e">
        <f>VLOOKUP(Tabela4[[#This Row],[Proposta de Referência]],SIMP_CF!A:K,9,FALSE)</f>
        <v>#N/A</v>
      </c>
      <c r="O35" s="106" t="e">
        <f>VLOOKUP(Tabela4[[#This Row],[Proposta de Referência]],SIMP_CF!A:K,8,FALSE)</f>
        <v>#N/A</v>
      </c>
      <c r="P35" s="107" t="e">
        <f t="shared" si="2"/>
        <v>#N/A</v>
      </c>
      <c r="Q35" s="107" t="e">
        <f t="shared" si="3"/>
        <v>#N/A</v>
      </c>
      <c r="R35" t="e">
        <f t="shared" si="4"/>
        <v>#N/A</v>
      </c>
      <c r="S35" s="108" t="e">
        <f t="shared" si="5"/>
        <v>#N/A</v>
      </c>
      <c r="T35" s="108" t="e">
        <f t="shared" si="6"/>
        <v>#N/A</v>
      </c>
      <c r="U35" s="91" t="e">
        <f t="shared" si="7"/>
        <v>#N/A</v>
      </c>
      <c r="V35" t="e">
        <f t="shared" si="8"/>
        <v>#N/A</v>
      </c>
      <c r="W35" t="str">
        <f t="shared" si="9"/>
        <v/>
      </c>
      <c r="X35" s="24" t="str">
        <f>IFERROR(VLOOKUP(W35,HOSPITAIS_COM_DIVIDAS!A:E,5,FALSE),"")</f>
        <v/>
      </c>
    </row>
    <row r="36" spans="1:24" s="26" customFormat="1" x14ac:dyDescent="0.25">
      <c r="A36" s="52" t="str">
        <f>IFERROR((Tabela4[[#This Row],[Status da Proposta]]),"")</f>
        <v/>
      </c>
      <c r="B36" s="121">
        <f>IFERROR((CREDITO_FINANCEIRO!A36),"")</f>
        <v>0</v>
      </c>
      <c r="C36" s="120" t="str">
        <f>IFERROR((VLOOKUP(B36,CREDITO_FINANCEIRO!A:B,2,FALSE)),"")</f>
        <v/>
      </c>
      <c r="D36" s="94" t="str">
        <f>IFERROR((VLOOKUP(B36,CREDITO_FINANCEIRO!A:E,5,FALSE)),"")</f>
        <v/>
      </c>
      <c r="E36" s="95" t="str">
        <f>IFERROR((VLOOKUP(B36,CREDITO_FINANCEIRO!A:C,3,FALSE)),"")</f>
        <v/>
      </c>
      <c r="F36" s="120" t="str">
        <f>IFERROR((VLOOKUP(B36,CREDITO_FINANCEIRO!A:G,4,FALSE)),"")</f>
        <v/>
      </c>
      <c r="G36" s="120" t="e">
        <f>VLOOKUP(B36,CREDITO_FINANCEIRO!A:G,6,FALSE)</f>
        <v>#N/A</v>
      </c>
      <c r="H36" s="120" t="e">
        <f>VLOOKUP(B36,CREDITO_FINANCEIRO!A:G,7,FALSE)</f>
        <v>#N/A</v>
      </c>
      <c r="I36" s="91" t="e">
        <f>VLOOKUP(B36,CREDITO_FINANCEIRO!A:K,10,FALSE)</f>
        <v>#N/A</v>
      </c>
      <c r="J36" s="91" t="e">
        <f>VLOOKUP(B36,CREDITO_FINANCEIRO!A:K,11,FALSE)</f>
        <v>#N/A</v>
      </c>
      <c r="K36" s="91" t="e">
        <f>VLOOKUP(B36,CREDITO_FINANCEIRO!A:L,12,FALSE)</f>
        <v>#N/A</v>
      </c>
      <c r="L36" s="91" t="e">
        <f t="shared" si="0"/>
        <v>#N/A</v>
      </c>
      <c r="M36" s="2" t="e">
        <f t="shared" si="1"/>
        <v>#N/A</v>
      </c>
      <c r="N36" s="106" t="e">
        <f>VLOOKUP(Tabela4[[#This Row],[Proposta de Referência]],SIMP_CF!A:K,9,FALSE)</f>
        <v>#N/A</v>
      </c>
      <c r="O36" s="106" t="e">
        <f>VLOOKUP(Tabela4[[#This Row],[Proposta de Referência]],SIMP_CF!A:K,8,FALSE)</f>
        <v>#N/A</v>
      </c>
      <c r="P36" s="107" t="e">
        <f t="shared" si="2"/>
        <v>#N/A</v>
      </c>
      <c r="Q36" s="107" t="e">
        <f t="shared" si="3"/>
        <v>#N/A</v>
      </c>
      <c r="R36" t="e">
        <f t="shared" si="4"/>
        <v>#N/A</v>
      </c>
      <c r="S36" s="108" t="e">
        <f t="shared" si="5"/>
        <v>#N/A</v>
      </c>
      <c r="T36" s="108" t="e">
        <f t="shared" si="6"/>
        <v>#N/A</v>
      </c>
      <c r="U36" s="91" t="e">
        <f t="shared" si="7"/>
        <v>#N/A</v>
      </c>
      <c r="V36" t="e">
        <f t="shared" si="8"/>
        <v>#N/A</v>
      </c>
      <c r="W36" t="str">
        <f t="shared" si="9"/>
        <v/>
      </c>
      <c r="X36" s="24" t="str">
        <f>IFERROR(VLOOKUP(W36,HOSPITAIS_COM_DIVIDAS!A:E,5,FALSE),"")</f>
        <v/>
      </c>
    </row>
    <row r="37" spans="1:24" s="26" customFormat="1" x14ac:dyDescent="0.25">
      <c r="A37" s="52" t="str">
        <f>IFERROR((Tabela4[[#This Row],[Status da Proposta]]),"")</f>
        <v/>
      </c>
      <c r="B37" s="121">
        <f>IFERROR((CREDITO_FINANCEIRO!A37),"")</f>
        <v>0</v>
      </c>
      <c r="C37" s="120" t="str">
        <f>IFERROR((VLOOKUP(B37,CREDITO_FINANCEIRO!A:B,2,FALSE)),"")</f>
        <v/>
      </c>
      <c r="D37" s="94" t="str">
        <f>IFERROR((VLOOKUP(B37,CREDITO_FINANCEIRO!A:E,5,FALSE)),"")</f>
        <v/>
      </c>
      <c r="E37" s="95" t="str">
        <f>IFERROR((VLOOKUP(B37,CREDITO_FINANCEIRO!A:C,3,FALSE)),"")</f>
        <v/>
      </c>
      <c r="F37" s="120" t="str">
        <f>IFERROR((VLOOKUP(B37,CREDITO_FINANCEIRO!A:G,4,FALSE)),"")</f>
        <v/>
      </c>
      <c r="G37" s="120" t="e">
        <f>VLOOKUP(B37,CREDITO_FINANCEIRO!A:G,6,FALSE)</f>
        <v>#N/A</v>
      </c>
      <c r="H37" s="120" t="e">
        <f>VLOOKUP(B37,CREDITO_FINANCEIRO!A:G,7,FALSE)</f>
        <v>#N/A</v>
      </c>
      <c r="I37" s="91" t="e">
        <f>VLOOKUP(B37,CREDITO_FINANCEIRO!A:K,10,FALSE)</f>
        <v>#N/A</v>
      </c>
      <c r="J37" s="91" t="e">
        <f>VLOOKUP(B37,CREDITO_FINANCEIRO!A:K,11,FALSE)</f>
        <v>#N/A</v>
      </c>
      <c r="K37" s="91" t="e">
        <f>VLOOKUP(B37,CREDITO_FINANCEIRO!A:L,12,FALSE)</f>
        <v>#N/A</v>
      </c>
      <c r="L37" s="91" t="e">
        <f t="shared" si="0"/>
        <v>#N/A</v>
      </c>
      <c r="M37" s="2" t="e">
        <f t="shared" si="1"/>
        <v>#N/A</v>
      </c>
      <c r="N37" s="106" t="e">
        <f>VLOOKUP(Tabela4[[#This Row],[Proposta de Referência]],SIMP_CF!A:K,9,FALSE)</f>
        <v>#N/A</v>
      </c>
      <c r="O37" s="106" t="e">
        <f>VLOOKUP(Tabela4[[#This Row],[Proposta de Referência]],SIMP_CF!A:K,8,FALSE)</f>
        <v>#N/A</v>
      </c>
      <c r="P37" s="107" t="e">
        <f t="shared" si="2"/>
        <v>#N/A</v>
      </c>
      <c r="Q37" s="107" t="e">
        <f t="shared" si="3"/>
        <v>#N/A</v>
      </c>
      <c r="R37" t="e">
        <f t="shared" si="4"/>
        <v>#N/A</v>
      </c>
      <c r="S37" s="108" t="e">
        <f t="shared" si="5"/>
        <v>#N/A</v>
      </c>
      <c r="T37" s="108" t="e">
        <f t="shared" si="6"/>
        <v>#N/A</v>
      </c>
      <c r="U37" s="91" t="e">
        <f t="shared" si="7"/>
        <v>#N/A</v>
      </c>
      <c r="V37" t="e">
        <f t="shared" si="8"/>
        <v>#N/A</v>
      </c>
      <c r="W37" t="str">
        <f t="shared" si="9"/>
        <v/>
      </c>
      <c r="X37" s="24" t="str">
        <f>IFERROR(VLOOKUP(W37,HOSPITAIS_COM_DIVIDAS!A:E,5,FALSE),"")</f>
        <v/>
      </c>
    </row>
    <row r="38" spans="1:24" x14ac:dyDescent="0.25">
      <c r="A38" s="52" t="str">
        <f>IFERROR((Tabela4[[#This Row],[Status da Proposta]]),"")</f>
        <v/>
      </c>
      <c r="B38" s="121">
        <f>IFERROR((CREDITO_FINANCEIRO!A38),"")</f>
        <v>0</v>
      </c>
      <c r="C38" s="120" t="str">
        <f>IFERROR((VLOOKUP(B38,CREDITO_FINANCEIRO!A:B,2,FALSE)),"")</f>
        <v/>
      </c>
      <c r="D38" s="94" t="str">
        <f>IFERROR((VLOOKUP(B38,CREDITO_FINANCEIRO!A:E,5,FALSE)),"")</f>
        <v/>
      </c>
      <c r="E38" s="95" t="str">
        <f>IFERROR((VLOOKUP(B38,CREDITO_FINANCEIRO!A:C,3,FALSE)),"")</f>
        <v/>
      </c>
      <c r="F38" s="120" t="str">
        <f>IFERROR((VLOOKUP(B38,CREDITO_FINANCEIRO!A:G,4,FALSE)),"")</f>
        <v/>
      </c>
      <c r="G38" s="120" t="e">
        <f>VLOOKUP(B38,CREDITO_FINANCEIRO!A:G,6,FALSE)</f>
        <v>#N/A</v>
      </c>
      <c r="H38" s="120" t="e">
        <f>VLOOKUP(B38,CREDITO_FINANCEIRO!A:G,7,FALSE)</f>
        <v>#N/A</v>
      </c>
      <c r="I38" s="91" t="e">
        <f>VLOOKUP(B38,CREDITO_FINANCEIRO!A:K,10,FALSE)</f>
        <v>#N/A</v>
      </c>
      <c r="J38" s="91" t="e">
        <f>VLOOKUP(B38,CREDITO_FINANCEIRO!A:K,11,FALSE)</f>
        <v>#N/A</v>
      </c>
      <c r="K38" s="91" t="e">
        <f>VLOOKUP(B38,CREDITO_FINANCEIRO!A:L,12,FALSE)</f>
        <v>#N/A</v>
      </c>
      <c r="L38" s="91" t="e">
        <f t="shared" si="0"/>
        <v>#N/A</v>
      </c>
      <c r="M38" s="2" t="e">
        <f t="shared" si="1"/>
        <v>#N/A</v>
      </c>
      <c r="N38" s="106" t="e">
        <f>VLOOKUP(Tabela4[[#This Row],[Proposta de Referência]],SIMP_CF!A:K,9,FALSE)</f>
        <v>#N/A</v>
      </c>
      <c r="O38" s="106" t="e">
        <f>VLOOKUP(Tabela4[[#This Row],[Proposta de Referência]],SIMP_CF!A:K,8,FALSE)</f>
        <v>#N/A</v>
      </c>
      <c r="P38" s="107" t="e">
        <f t="shared" si="2"/>
        <v>#N/A</v>
      </c>
      <c r="Q38" s="107" t="e">
        <f t="shared" si="3"/>
        <v>#N/A</v>
      </c>
      <c r="R38" t="e">
        <f t="shared" si="4"/>
        <v>#N/A</v>
      </c>
      <c r="S38" s="108" t="e">
        <f t="shared" si="5"/>
        <v>#N/A</v>
      </c>
      <c r="T38" s="108" t="e">
        <f t="shared" si="6"/>
        <v>#N/A</v>
      </c>
      <c r="U38" s="91" t="e">
        <f t="shared" si="7"/>
        <v>#N/A</v>
      </c>
      <c r="V38" t="e">
        <f t="shared" si="8"/>
        <v>#N/A</v>
      </c>
      <c r="W38" t="str">
        <f t="shared" si="9"/>
        <v/>
      </c>
      <c r="X38" s="24" t="str">
        <f>IFERROR(VLOOKUP(W38,HOSPITAIS_COM_DIVIDAS!A:E,5,FALSE),"")</f>
        <v/>
      </c>
    </row>
    <row r="39" spans="1:24" x14ac:dyDescent="0.25">
      <c r="A39" s="52" t="str">
        <f>IFERROR((Tabela4[[#This Row],[Status da Proposta]]),"")</f>
        <v/>
      </c>
      <c r="B39" s="121">
        <f>IFERROR((CREDITO_FINANCEIRO!A39),"")</f>
        <v>0</v>
      </c>
      <c r="C39" s="120" t="str">
        <f>IFERROR((VLOOKUP(B39,CREDITO_FINANCEIRO!A:B,2,FALSE)),"")</f>
        <v/>
      </c>
      <c r="D39" s="94" t="str">
        <f>IFERROR((VLOOKUP(B39,CREDITO_FINANCEIRO!A:E,5,FALSE)),"")</f>
        <v/>
      </c>
      <c r="E39" s="95" t="str">
        <f>IFERROR((VLOOKUP(B39,CREDITO_FINANCEIRO!A:C,3,FALSE)),"")</f>
        <v/>
      </c>
      <c r="F39" s="120" t="str">
        <f>IFERROR((VLOOKUP(B39,CREDITO_FINANCEIRO!A:G,4,FALSE)),"")</f>
        <v/>
      </c>
      <c r="G39" s="120" t="e">
        <f>VLOOKUP(B39,CREDITO_FINANCEIRO!A:G,6,FALSE)</f>
        <v>#N/A</v>
      </c>
      <c r="H39" s="120" t="e">
        <f>VLOOKUP(B39,CREDITO_FINANCEIRO!A:G,7,FALSE)</f>
        <v>#N/A</v>
      </c>
      <c r="I39" s="91" t="e">
        <f>VLOOKUP(B39,CREDITO_FINANCEIRO!A:K,10,FALSE)</f>
        <v>#N/A</v>
      </c>
      <c r="J39" s="91" t="e">
        <f>VLOOKUP(B39,CREDITO_FINANCEIRO!A:K,11,FALSE)</f>
        <v>#N/A</v>
      </c>
      <c r="K39" s="91" t="e">
        <f>VLOOKUP(B39,CREDITO_FINANCEIRO!A:L,12,FALSE)</f>
        <v>#N/A</v>
      </c>
      <c r="L39" s="91" t="e">
        <f t="shared" si="0"/>
        <v>#N/A</v>
      </c>
      <c r="M39" s="2" t="e">
        <f t="shared" si="1"/>
        <v>#N/A</v>
      </c>
      <c r="N39" s="106" t="e">
        <f>VLOOKUP(Tabela4[[#This Row],[Proposta de Referência]],SIMP_CF!A:K,9,FALSE)</f>
        <v>#N/A</v>
      </c>
      <c r="O39" s="106" t="e">
        <f>VLOOKUP(Tabela4[[#This Row],[Proposta de Referência]],SIMP_CF!A:K,8,FALSE)</f>
        <v>#N/A</v>
      </c>
      <c r="P39" s="107" t="e">
        <f t="shared" si="2"/>
        <v>#N/A</v>
      </c>
      <c r="Q39" s="107" t="e">
        <f t="shared" si="3"/>
        <v>#N/A</v>
      </c>
      <c r="R39" t="e">
        <f t="shared" si="4"/>
        <v>#N/A</v>
      </c>
      <c r="S39" s="108" t="e">
        <f t="shared" si="5"/>
        <v>#N/A</v>
      </c>
      <c r="T39" s="108" t="e">
        <f t="shared" si="6"/>
        <v>#N/A</v>
      </c>
      <c r="U39" s="91" t="e">
        <f t="shared" si="7"/>
        <v>#N/A</v>
      </c>
      <c r="V39" t="e">
        <f t="shared" si="8"/>
        <v>#N/A</v>
      </c>
      <c r="W39" t="str">
        <f t="shared" si="9"/>
        <v/>
      </c>
      <c r="X39" s="24" t="str">
        <f>IFERROR(VLOOKUP(W39,HOSPITAIS_COM_DIVIDAS!A:E,5,FALSE),"")</f>
        <v/>
      </c>
    </row>
    <row r="40" spans="1:24" x14ac:dyDescent="0.25">
      <c r="A40" s="52" t="str">
        <f>IFERROR((Tabela4[[#This Row],[Status da Proposta]]),"")</f>
        <v/>
      </c>
      <c r="B40" s="121">
        <f>IFERROR((CREDITO_FINANCEIRO!A40),"")</f>
        <v>0</v>
      </c>
      <c r="C40" s="120" t="str">
        <f>IFERROR((VLOOKUP(B40,CREDITO_FINANCEIRO!A:B,2,FALSE)),"")</f>
        <v/>
      </c>
      <c r="D40" s="94" t="str">
        <f>IFERROR((VLOOKUP(B40,CREDITO_FINANCEIRO!A:E,5,FALSE)),"")</f>
        <v/>
      </c>
      <c r="E40" s="95" t="str">
        <f>IFERROR((VLOOKUP(B40,CREDITO_FINANCEIRO!A:C,3,FALSE)),"")</f>
        <v/>
      </c>
      <c r="F40" s="120" t="str">
        <f>IFERROR((VLOOKUP(B40,CREDITO_FINANCEIRO!A:G,4,FALSE)),"")</f>
        <v/>
      </c>
      <c r="G40" s="120" t="e">
        <f>VLOOKUP(B40,CREDITO_FINANCEIRO!A:G,6,FALSE)</f>
        <v>#N/A</v>
      </c>
      <c r="H40" s="120" t="e">
        <f>VLOOKUP(B40,CREDITO_FINANCEIRO!A:G,7,FALSE)</f>
        <v>#N/A</v>
      </c>
      <c r="I40" s="91" t="e">
        <f>VLOOKUP(B40,CREDITO_FINANCEIRO!A:K,10,FALSE)</f>
        <v>#N/A</v>
      </c>
      <c r="J40" s="91" t="e">
        <f>VLOOKUP(B40,CREDITO_FINANCEIRO!A:K,11,FALSE)</f>
        <v>#N/A</v>
      </c>
      <c r="K40" s="91" t="e">
        <f>VLOOKUP(B40,CREDITO_FINANCEIRO!A:L,12,FALSE)</f>
        <v>#N/A</v>
      </c>
      <c r="L40" s="91" t="e">
        <f t="shared" si="0"/>
        <v>#N/A</v>
      </c>
      <c r="M40" s="2" t="e">
        <f t="shared" si="1"/>
        <v>#N/A</v>
      </c>
      <c r="N40" s="106" t="e">
        <f>VLOOKUP(Tabela4[[#This Row],[Proposta de Referência]],SIMP_CF!A:K,9,FALSE)</f>
        <v>#N/A</v>
      </c>
      <c r="O40" s="106" t="e">
        <f>VLOOKUP(Tabela4[[#This Row],[Proposta de Referência]],SIMP_CF!A:K,8,FALSE)</f>
        <v>#N/A</v>
      </c>
      <c r="P40" s="107" t="e">
        <f t="shared" si="2"/>
        <v>#N/A</v>
      </c>
      <c r="Q40" s="107" t="e">
        <f t="shared" si="3"/>
        <v>#N/A</v>
      </c>
      <c r="R40" t="e">
        <f t="shared" si="4"/>
        <v>#N/A</v>
      </c>
      <c r="S40" s="108" t="e">
        <f t="shared" si="5"/>
        <v>#N/A</v>
      </c>
      <c r="T40" s="108" t="e">
        <f t="shared" si="6"/>
        <v>#N/A</v>
      </c>
      <c r="U40" s="91" t="e">
        <f t="shared" si="7"/>
        <v>#N/A</v>
      </c>
      <c r="V40" t="e">
        <f t="shared" si="8"/>
        <v>#N/A</v>
      </c>
      <c r="W40" t="str">
        <f t="shared" si="9"/>
        <v/>
      </c>
      <c r="X40" s="24" t="str">
        <f>IFERROR(VLOOKUP(W40,HOSPITAIS_COM_DIVIDAS!A:E,5,FALSE),"")</f>
        <v/>
      </c>
    </row>
    <row r="41" spans="1:24" x14ac:dyDescent="0.25">
      <c r="A41" s="52" t="str">
        <f>IFERROR((Tabela4[[#This Row],[Status da Proposta]]),"")</f>
        <v/>
      </c>
      <c r="B41" s="121">
        <f>IFERROR((CREDITO_FINANCEIRO!A41),"")</f>
        <v>0</v>
      </c>
      <c r="C41" s="120" t="str">
        <f>IFERROR((VLOOKUP(B41,CREDITO_FINANCEIRO!A:B,2,FALSE)),"")</f>
        <v/>
      </c>
      <c r="D41" s="94" t="str">
        <f>IFERROR((VLOOKUP(B41,CREDITO_FINANCEIRO!A:E,5,FALSE)),"")</f>
        <v/>
      </c>
      <c r="E41" s="95" t="str">
        <f>IFERROR((VLOOKUP(B41,CREDITO_FINANCEIRO!A:C,3,FALSE)),"")</f>
        <v/>
      </c>
      <c r="F41" s="120" t="str">
        <f>IFERROR((VLOOKUP(B41,CREDITO_FINANCEIRO!A:G,4,FALSE)),"")</f>
        <v/>
      </c>
      <c r="G41" s="120" t="e">
        <f>VLOOKUP(B41,CREDITO_FINANCEIRO!A:G,6,FALSE)</f>
        <v>#N/A</v>
      </c>
      <c r="H41" s="120" t="e">
        <f>VLOOKUP(B41,CREDITO_FINANCEIRO!A:G,7,FALSE)</f>
        <v>#N/A</v>
      </c>
      <c r="I41" s="91" t="e">
        <f>VLOOKUP(B41,CREDITO_FINANCEIRO!A:K,10,FALSE)</f>
        <v>#N/A</v>
      </c>
      <c r="J41" s="91" t="e">
        <f>VLOOKUP(B41,CREDITO_FINANCEIRO!A:K,11,FALSE)</f>
        <v>#N/A</v>
      </c>
      <c r="K41" s="91" t="e">
        <f>VLOOKUP(B41,CREDITO_FINANCEIRO!A:L,12,FALSE)</f>
        <v>#N/A</v>
      </c>
      <c r="L41" s="91" t="e">
        <f t="shared" si="0"/>
        <v>#N/A</v>
      </c>
      <c r="M41" s="2" t="e">
        <f t="shared" si="1"/>
        <v>#N/A</v>
      </c>
      <c r="N41" s="106" t="e">
        <f>VLOOKUP(Tabela4[[#This Row],[Proposta de Referência]],SIMP_CF!A:K,9,FALSE)</f>
        <v>#N/A</v>
      </c>
      <c r="O41" s="106" t="e">
        <f>VLOOKUP(Tabela4[[#This Row],[Proposta de Referência]],SIMP_CF!A:K,8,FALSE)</f>
        <v>#N/A</v>
      </c>
      <c r="P41" s="107" t="e">
        <f t="shared" si="2"/>
        <v>#N/A</v>
      </c>
      <c r="Q41" s="107" t="e">
        <f t="shared" si="3"/>
        <v>#N/A</v>
      </c>
      <c r="R41" t="e">
        <f t="shared" si="4"/>
        <v>#N/A</v>
      </c>
      <c r="S41" s="108" t="e">
        <f t="shared" si="5"/>
        <v>#N/A</v>
      </c>
      <c r="T41" s="108" t="e">
        <f t="shared" si="6"/>
        <v>#N/A</v>
      </c>
      <c r="U41" s="91" t="e">
        <f t="shared" si="7"/>
        <v>#N/A</v>
      </c>
      <c r="V41" t="e">
        <f t="shared" si="8"/>
        <v>#N/A</v>
      </c>
      <c r="W41" t="str">
        <f t="shared" si="9"/>
        <v/>
      </c>
      <c r="X41" s="24" t="str">
        <f>IFERROR(VLOOKUP(W41,HOSPITAIS_COM_DIVIDAS!A:E,5,FALSE),"")</f>
        <v/>
      </c>
    </row>
    <row r="42" spans="1:24" x14ac:dyDescent="0.25">
      <c r="A42" s="52" t="str">
        <f>IFERROR((Tabela4[[#This Row],[Status da Proposta]]),"")</f>
        <v/>
      </c>
      <c r="B42" s="121">
        <f>IFERROR((CREDITO_FINANCEIRO!A42),"")</f>
        <v>0</v>
      </c>
      <c r="C42" s="120" t="str">
        <f>IFERROR((VLOOKUP(B42,CREDITO_FINANCEIRO!A:B,2,FALSE)),"")</f>
        <v/>
      </c>
      <c r="D42" s="94" t="str">
        <f>IFERROR((VLOOKUP(B42,CREDITO_FINANCEIRO!A:E,5,FALSE)),"")</f>
        <v/>
      </c>
      <c r="E42" s="95" t="str">
        <f>IFERROR((VLOOKUP(B42,CREDITO_FINANCEIRO!A:C,3,FALSE)),"")</f>
        <v/>
      </c>
      <c r="F42" s="120" t="str">
        <f>IFERROR((VLOOKUP(B42,CREDITO_FINANCEIRO!A:G,4,FALSE)),"")</f>
        <v/>
      </c>
      <c r="G42" s="120" t="e">
        <f>VLOOKUP(B42,CREDITO_FINANCEIRO!A:G,6,FALSE)</f>
        <v>#N/A</v>
      </c>
      <c r="H42" s="120" t="e">
        <f>VLOOKUP(B42,CREDITO_FINANCEIRO!A:G,7,FALSE)</f>
        <v>#N/A</v>
      </c>
      <c r="I42" s="91" t="e">
        <f>VLOOKUP(B42,CREDITO_FINANCEIRO!A:K,10,FALSE)</f>
        <v>#N/A</v>
      </c>
      <c r="J42" s="91" t="e">
        <f>VLOOKUP(B42,CREDITO_FINANCEIRO!A:K,11,FALSE)</f>
        <v>#N/A</v>
      </c>
      <c r="K42" s="91" t="e">
        <f>VLOOKUP(B42,CREDITO_FINANCEIRO!A:L,12,FALSE)</f>
        <v>#N/A</v>
      </c>
      <c r="L42" s="91" t="e">
        <f t="shared" si="0"/>
        <v>#N/A</v>
      </c>
      <c r="M42" s="2" t="e">
        <f t="shared" si="1"/>
        <v>#N/A</v>
      </c>
      <c r="N42" s="106" t="e">
        <f>VLOOKUP(Tabela4[[#This Row],[Proposta de Referência]],SIMP_CF!A:K,9,FALSE)</f>
        <v>#N/A</v>
      </c>
      <c r="O42" s="106" t="e">
        <f>VLOOKUP(Tabela4[[#This Row],[Proposta de Referência]],SIMP_CF!A:K,8,FALSE)</f>
        <v>#N/A</v>
      </c>
      <c r="P42" s="107" t="e">
        <f t="shared" si="2"/>
        <v>#N/A</v>
      </c>
      <c r="Q42" s="107" t="e">
        <f t="shared" si="3"/>
        <v>#N/A</v>
      </c>
      <c r="R42" t="e">
        <f t="shared" si="4"/>
        <v>#N/A</v>
      </c>
      <c r="S42" s="108" t="e">
        <f t="shared" si="5"/>
        <v>#N/A</v>
      </c>
      <c r="T42" s="108" t="e">
        <f t="shared" si="6"/>
        <v>#N/A</v>
      </c>
      <c r="U42" s="91" t="e">
        <f t="shared" si="7"/>
        <v>#N/A</v>
      </c>
      <c r="V42" t="e">
        <f t="shared" si="8"/>
        <v>#N/A</v>
      </c>
      <c r="W42" t="str">
        <f t="shared" si="9"/>
        <v/>
      </c>
      <c r="X42" s="24" t="str">
        <f>IFERROR(VLOOKUP(W42,HOSPITAIS_COM_DIVIDAS!A:E,5,FALSE),"")</f>
        <v/>
      </c>
    </row>
    <row r="43" spans="1:24" x14ac:dyDescent="0.25">
      <c r="A43" s="52" t="str">
        <f>IFERROR((Tabela4[[#This Row],[Status da Proposta]]),"")</f>
        <v/>
      </c>
      <c r="B43" s="121">
        <f>IFERROR((CREDITO_FINANCEIRO!A43),"")</f>
        <v>0</v>
      </c>
      <c r="C43" s="120" t="str">
        <f>IFERROR((VLOOKUP(B43,CREDITO_FINANCEIRO!A:B,2,FALSE)),"")</f>
        <v/>
      </c>
      <c r="D43" s="94" t="str">
        <f>IFERROR((VLOOKUP(B43,CREDITO_FINANCEIRO!A:E,5,FALSE)),"")</f>
        <v/>
      </c>
      <c r="E43" s="95" t="str">
        <f>IFERROR((VLOOKUP(B43,CREDITO_FINANCEIRO!A:C,3,FALSE)),"")</f>
        <v/>
      </c>
      <c r="F43" s="120" t="str">
        <f>IFERROR((VLOOKUP(B43,CREDITO_FINANCEIRO!A:G,4,FALSE)),"")</f>
        <v/>
      </c>
      <c r="G43" s="120" t="e">
        <f>VLOOKUP(B43,CREDITO_FINANCEIRO!A:G,6,FALSE)</f>
        <v>#N/A</v>
      </c>
      <c r="H43" s="120" t="e">
        <f>VLOOKUP(B43,CREDITO_FINANCEIRO!A:G,7,FALSE)</f>
        <v>#N/A</v>
      </c>
      <c r="I43" s="91" t="e">
        <f>VLOOKUP(B43,CREDITO_FINANCEIRO!A:K,10,FALSE)</f>
        <v>#N/A</v>
      </c>
      <c r="J43" s="91" t="e">
        <f>VLOOKUP(B43,CREDITO_FINANCEIRO!A:K,11,FALSE)</f>
        <v>#N/A</v>
      </c>
      <c r="K43" s="91" t="e">
        <f>VLOOKUP(B43,CREDITO_FINANCEIRO!A:L,12,FALSE)</f>
        <v>#N/A</v>
      </c>
      <c r="L43" s="91" t="e">
        <f t="shared" si="0"/>
        <v>#N/A</v>
      </c>
      <c r="M43" s="2" t="e">
        <f t="shared" si="1"/>
        <v>#N/A</v>
      </c>
      <c r="N43" s="106" t="e">
        <f>VLOOKUP(Tabela4[[#This Row],[Proposta de Referência]],SIMP_CF!A:K,9,FALSE)</f>
        <v>#N/A</v>
      </c>
      <c r="O43" s="106" t="e">
        <f>VLOOKUP(Tabela4[[#This Row],[Proposta de Referência]],SIMP_CF!A:K,8,FALSE)</f>
        <v>#N/A</v>
      </c>
      <c r="P43" s="107" t="e">
        <f t="shared" si="2"/>
        <v>#N/A</v>
      </c>
      <c r="Q43" s="107" t="e">
        <f t="shared" si="3"/>
        <v>#N/A</v>
      </c>
      <c r="R43" t="e">
        <f t="shared" si="4"/>
        <v>#N/A</v>
      </c>
      <c r="S43" s="108" t="e">
        <f t="shared" si="5"/>
        <v>#N/A</v>
      </c>
      <c r="T43" s="108" t="e">
        <f t="shared" si="6"/>
        <v>#N/A</v>
      </c>
      <c r="U43" s="91" t="e">
        <f t="shared" si="7"/>
        <v>#N/A</v>
      </c>
      <c r="V43" t="e">
        <f t="shared" si="8"/>
        <v>#N/A</v>
      </c>
      <c r="W43" t="str">
        <f t="shared" si="9"/>
        <v/>
      </c>
      <c r="X43" s="24" t="str">
        <f>IFERROR(VLOOKUP(W43,HOSPITAIS_COM_DIVIDAS!A:E,5,FALSE),"")</f>
        <v/>
      </c>
    </row>
    <row r="44" spans="1:24" x14ac:dyDescent="0.25">
      <c r="A44" s="52" t="str">
        <f>IFERROR((Tabela4[[#This Row],[Status da Proposta]]),"")</f>
        <v/>
      </c>
      <c r="B44" s="121">
        <f>IFERROR((CREDITO_FINANCEIRO!A44),"")</f>
        <v>0</v>
      </c>
      <c r="C44" s="120" t="str">
        <f>IFERROR((VLOOKUP(B44,CREDITO_FINANCEIRO!A:B,2,FALSE)),"")</f>
        <v/>
      </c>
      <c r="D44" s="94" t="str">
        <f>IFERROR((VLOOKUP(B44,CREDITO_FINANCEIRO!A:E,5,FALSE)),"")</f>
        <v/>
      </c>
      <c r="E44" s="95" t="str">
        <f>IFERROR((VLOOKUP(B44,CREDITO_FINANCEIRO!A:C,3,FALSE)),"")</f>
        <v/>
      </c>
      <c r="F44" s="120" t="str">
        <f>IFERROR((VLOOKUP(B44,CREDITO_FINANCEIRO!A:G,4,FALSE)),"")</f>
        <v/>
      </c>
      <c r="G44" s="120" t="e">
        <f>VLOOKUP(B44,CREDITO_FINANCEIRO!A:G,6,FALSE)</f>
        <v>#N/A</v>
      </c>
      <c r="H44" s="120" t="e">
        <f>VLOOKUP(B44,CREDITO_FINANCEIRO!A:G,7,FALSE)</f>
        <v>#N/A</v>
      </c>
      <c r="I44" s="91" t="e">
        <f>VLOOKUP(B44,CREDITO_FINANCEIRO!A:K,10,FALSE)</f>
        <v>#N/A</v>
      </c>
      <c r="J44" s="91" t="e">
        <f>VLOOKUP(B44,CREDITO_FINANCEIRO!A:K,11,FALSE)</f>
        <v>#N/A</v>
      </c>
      <c r="K44" s="91" t="e">
        <f>VLOOKUP(B44,CREDITO_FINANCEIRO!A:L,12,FALSE)</f>
        <v>#N/A</v>
      </c>
      <c r="L44" s="91" t="e">
        <f t="shared" si="0"/>
        <v>#N/A</v>
      </c>
      <c r="M44" s="2" t="e">
        <f t="shared" si="1"/>
        <v>#N/A</v>
      </c>
      <c r="N44" s="106" t="e">
        <f>VLOOKUP(Tabela4[[#This Row],[Proposta de Referência]],SIMP_CF!A:K,9,FALSE)</f>
        <v>#N/A</v>
      </c>
      <c r="O44" s="106" t="e">
        <f>VLOOKUP(Tabela4[[#This Row],[Proposta de Referência]],SIMP_CF!A:K,8,FALSE)</f>
        <v>#N/A</v>
      </c>
      <c r="P44" s="107" t="e">
        <f t="shared" si="2"/>
        <v>#N/A</v>
      </c>
      <c r="Q44" s="107" t="e">
        <f t="shared" si="3"/>
        <v>#N/A</v>
      </c>
      <c r="R44" t="e">
        <f t="shared" si="4"/>
        <v>#N/A</v>
      </c>
      <c r="S44" s="108" t="e">
        <f t="shared" si="5"/>
        <v>#N/A</v>
      </c>
      <c r="T44" s="108" t="e">
        <f t="shared" si="6"/>
        <v>#N/A</v>
      </c>
      <c r="U44" s="91" t="e">
        <f t="shared" si="7"/>
        <v>#N/A</v>
      </c>
      <c r="V44" t="e">
        <f t="shared" si="8"/>
        <v>#N/A</v>
      </c>
      <c r="W44" t="str">
        <f t="shared" si="9"/>
        <v/>
      </c>
      <c r="X44" s="24" t="str">
        <f>IFERROR(VLOOKUP(W44,HOSPITAIS_COM_DIVIDAS!A:E,5,FALSE),"")</f>
        <v/>
      </c>
    </row>
    <row r="45" spans="1:24" x14ac:dyDescent="0.25">
      <c r="A45" s="52" t="str">
        <f>IFERROR((Tabela4[[#This Row],[Status da Proposta]]),"")</f>
        <v/>
      </c>
      <c r="B45" s="121">
        <f>IFERROR((CREDITO_FINANCEIRO!A45),"")</f>
        <v>0</v>
      </c>
      <c r="C45" s="120" t="str">
        <f>IFERROR((VLOOKUP(B45,CREDITO_FINANCEIRO!A:B,2,FALSE)),"")</f>
        <v/>
      </c>
      <c r="D45" s="94" t="str">
        <f>IFERROR((VLOOKUP(B45,CREDITO_FINANCEIRO!A:E,5,FALSE)),"")</f>
        <v/>
      </c>
      <c r="E45" s="95" t="str">
        <f>IFERROR((VLOOKUP(B45,CREDITO_FINANCEIRO!A:C,3,FALSE)),"")</f>
        <v/>
      </c>
      <c r="F45" s="120" t="str">
        <f>IFERROR((VLOOKUP(B45,CREDITO_FINANCEIRO!A:G,4,FALSE)),"")</f>
        <v/>
      </c>
      <c r="G45" s="120" t="e">
        <f>VLOOKUP(B45,CREDITO_FINANCEIRO!A:G,6,FALSE)</f>
        <v>#N/A</v>
      </c>
      <c r="H45" s="120" t="e">
        <f>VLOOKUP(B45,CREDITO_FINANCEIRO!A:G,7,FALSE)</f>
        <v>#N/A</v>
      </c>
      <c r="I45" s="91" t="e">
        <f>VLOOKUP(B45,CREDITO_FINANCEIRO!A:K,10,FALSE)</f>
        <v>#N/A</v>
      </c>
      <c r="J45" s="91" t="e">
        <f>VLOOKUP(B45,CREDITO_FINANCEIRO!A:K,11,FALSE)</f>
        <v>#N/A</v>
      </c>
      <c r="K45" s="91" t="e">
        <f>VLOOKUP(B45,CREDITO_FINANCEIRO!A:L,12,FALSE)</f>
        <v>#N/A</v>
      </c>
      <c r="L45" s="91" t="e">
        <f t="shared" si="0"/>
        <v>#N/A</v>
      </c>
      <c r="M45" s="2" t="e">
        <f t="shared" si="1"/>
        <v>#N/A</v>
      </c>
      <c r="N45" s="106" t="e">
        <f>VLOOKUP(Tabela4[[#This Row],[Proposta de Referência]],SIMP_CF!A:K,9,FALSE)</f>
        <v>#N/A</v>
      </c>
      <c r="O45" s="106" t="e">
        <f>VLOOKUP(Tabela4[[#This Row],[Proposta de Referência]],SIMP_CF!A:K,8,FALSE)</f>
        <v>#N/A</v>
      </c>
      <c r="P45" s="107" t="e">
        <f t="shared" si="2"/>
        <v>#N/A</v>
      </c>
      <c r="Q45" s="107" t="e">
        <f t="shared" si="3"/>
        <v>#N/A</v>
      </c>
      <c r="R45" t="e">
        <f t="shared" si="4"/>
        <v>#N/A</v>
      </c>
      <c r="S45" s="108" t="e">
        <f t="shared" si="5"/>
        <v>#N/A</v>
      </c>
      <c r="T45" s="108" t="e">
        <f t="shared" si="6"/>
        <v>#N/A</v>
      </c>
      <c r="U45" s="91" t="e">
        <f t="shared" si="7"/>
        <v>#N/A</v>
      </c>
      <c r="V45" t="e">
        <f t="shared" si="8"/>
        <v>#N/A</v>
      </c>
      <c r="W45" t="str">
        <f t="shared" si="9"/>
        <v/>
      </c>
      <c r="X45" s="24" t="str">
        <f>IFERROR(VLOOKUP(W45,HOSPITAIS_COM_DIVIDAS!A:E,5,FALSE),"")</f>
        <v/>
      </c>
    </row>
    <row r="46" spans="1:24" x14ac:dyDescent="0.25">
      <c r="A46" s="52" t="str">
        <f>IFERROR((Tabela4[[#This Row],[Status da Proposta]]),"")</f>
        <v/>
      </c>
      <c r="B46" s="121">
        <f>IFERROR((CREDITO_FINANCEIRO!A46),"")</f>
        <v>0</v>
      </c>
      <c r="C46" s="120" t="str">
        <f>IFERROR((VLOOKUP(B46,CREDITO_FINANCEIRO!A:B,2,FALSE)),"")</f>
        <v/>
      </c>
      <c r="D46" s="94" t="str">
        <f>IFERROR((VLOOKUP(B46,CREDITO_FINANCEIRO!A:E,5,FALSE)),"")</f>
        <v/>
      </c>
      <c r="E46" s="95" t="str">
        <f>IFERROR((VLOOKUP(B46,CREDITO_FINANCEIRO!A:C,3,FALSE)),"")</f>
        <v/>
      </c>
      <c r="F46" s="120" t="str">
        <f>IFERROR((VLOOKUP(B46,CREDITO_FINANCEIRO!A:G,4,FALSE)),"")</f>
        <v/>
      </c>
      <c r="G46" s="120" t="e">
        <f>VLOOKUP(B46,CREDITO_FINANCEIRO!A:G,6,FALSE)</f>
        <v>#N/A</v>
      </c>
      <c r="H46" s="120" t="e">
        <f>VLOOKUP(B46,CREDITO_FINANCEIRO!A:G,7,FALSE)</f>
        <v>#N/A</v>
      </c>
      <c r="I46" s="91" t="e">
        <f>VLOOKUP(B46,CREDITO_FINANCEIRO!A:K,10,FALSE)</f>
        <v>#N/A</v>
      </c>
      <c r="J46" s="91" t="e">
        <f>VLOOKUP(B46,CREDITO_FINANCEIRO!A:K,11,FALSE)</f>
        <v>#N/A</v>
      </c>
      <c r="K46" s="91" t="e">
        <f>VLOOKUP(B46,CREDITO_FINANCEIRO!A:L,12,FALSE)</f>
        <v>#N/A</v>
      </c>
      <c r="L46" s="91" t="e">
        <f t="shared" si="0"/>
        <v>#N/A</v>
      </c>
      <c r="M46" s="2" t="e">
        <f t="shared" si="1"/>
        <v>#N/A</v>
      </c>
      <c r="N46" s="106" t="e">
        <f>VLOOKUP(Tabela4[[#This Row],[Proposta de Referência]],SIMP_CF!A:K,9,FALSE)</f>
        <v>#N/A</v>
      </c>
      <c r="O46" s="106" t="e">
        <f>VLOOKUP(Tabela4[[#This Row],[Proposta de Referência]],SIMP_CF!A:K,8,FALSE)</f>
        <v>#N/A</v>
      </c>
      <c r="P46" s="107" t="e">
        <f t="shared" si="2"/>
        <v>#N/A</v>
      </c>
      <c r="Q46" s="107" t="e">
        <f t="shared" si="3"/>
        <v>#N/A</v>
      </c>
      <c r="R46" t="e">
        <f t="shared" si="4"/>
        <v>#N/A</v>
      </c>
      <c r="S46" s="108" t="e">
        <f t="shared" si="5"/>
        <v>#N/A</v>
      </c>
      <c r="T46" s="108" t="e">
        <f t="shared" si="6"/>
        <v>#N/A</v>
      </c>
      <c r="U46" s="91" t="e">
        <f t="shared" si="7"/>
        <v>#N/A</v>
      </c>
      <c r="V46" t="e">
        <f t="shared" si="8"/>
        <v>#N/A</v>
      </c>
      <c r="W46" t="str">
        <f t="shared" si="9"/>
        <v/>
      </c>
      <c r="X46" s="24" t="str">
        <f>IFERROR(VLOOKUP(W46,HOSPITAIS_COM_DIVIDAS!A:E,5,FALSE),"")</f>
        <v/>
      </c>
    </row>
    <row r="47" spans="1:24" x14ac:dyDescent="0.25">
      <c r="A47" s="52" t="str">
        <f>IFERROR((Tabela4[[#This Row],[Status da Proposta]]),"")</f>
        <v/>
      </c>
      <c r="B47" s="121">
        <f>IFERROR((CREDITO_FINANCEIRO!A47),"")</f>
        <v>0</v>
      </c>
      <c r="C47" s="120" t="str">
        <f>IFERROR((VLOOKUP(B47,CREDITO_FINANCEIRO!A:B,2,FALSE)),"")</f>
        <v/>
      </c>
      <c r="D47" s="94" t="str">
        <f>IFERROR((VLOOKUP(B47,CREDITO_FINANCEIRO!A:E,5,FALSE)),"")</f>
        <v/>
      </c>
      <c r="E47" s="95" t="str">
        <f>IFERROR((VLOOKUP(B47,CREDITO_FINANCEIRO!A:C,3,FALSE)),"")</f>
        <v/>
      </c>
      <c r="F47" s="120" t="str">
        <f>IFERROR((VLOOKUP(B47,CREDITO_FINANCEIRO!A:G,4,FALSE)),"")</f>
        <v/>
      </c>
      <c r="G47" s="120" t="e">
        <f>VLOOKUP(B47,CREDITO_FINANCEIRO!A:G,6,FALSE)</f>
        <v>#N/A</v>
      </c>
      <c r="H47" s="120" t="e">
        <f>VLOOKUP(B47,CREDITO_FINANCEIRO!A:G,7,FALSE)</f>
        <v>#N/A</v>
      </c>
      <c r="I47" s="91" t="e">
        <f>VLOOKUP(B47,CREDITO_FINANCEIRO!A:K,10,FALSE)</f>
        <v>#N/A</v>
      </c>
      <c r="J47" s="91" t="e">
        <f>VLOOKUP(B47,CREDITO_FINANCEIRO!A:K,11,FALSE)</f>
        <v>#N/A</v>
      </c>
      <c r="K47" s="91" t="e">
        <f>VLOOKUP(B47,CREDITO_FINANCEIRO!A:L,12,FALSE)</f>
        <v>#N/A</v>
      </c>
      <c r="L47" s="91" t="e">
        <f t="shared" si="0"/>
        <v>#N/A</v>
      </c>
      <c r="M47" s="2" t="e">
        <f t="shared" si="1"/>
        <v>#N/A</v>
      </c>
      <c r="N47" s="106" t="e">
        <f>VLOOKUP(Tabela4[[#This Row],[Proposta de Referência]],SIMP_CF!A:K,9,FALSE)</f>
        <v>#N/A</v>
      </c>
      <c r="O47" s="106" t="e">
        <f>VLOOKUP(Tabela4[[#This Row],[Proposta de Referência]],SIMP_CF!A:K,8,FALSE)</f>
        <v>#N/A</v>
      </c>
      <c r="P47" s="107" t="e">
        <f t="shared" si="2"/>
        <v>#N/A</v>
      </c>
      <c r="Q47" s="107" t="e">
        <f t="shared" si="3"/>
        <v>#N/A</v>
      </c>
      <c r="R47" t="e">
        <f t="shared" si="4"/>
        <v>#N/A</v>
      </c>
      <c r="S47" s="108" t="e">
        <f t="shared" si="5"/>
        <v>#N/A</v>
      </c>
      <c r="T47" s="108" t="e">
        <f t="shared" si="6"/>
        <v>#N/A</v>
      </c>
      <c r="U47" s="91" t="e">
        <f t="shared" si="7"/>
        <v>#N/A</v>
      </c>
      <c r="V47" t="e">
        <f t="shared" si="8"/>
        <v>#N/A</v>
      </c>
      <c r="W47" t="str">
        <f t="shared" si="9"/>
        <v/>
      </c>
      <c r="X47" s="24" t="str">
        <f>IFERROR(VLOOKUP(W47,HOSPITAIS_COM_DIVIDAS!A:E,5,FALSE),"")</f>
        <v/>
      </c>
    </row>
    <row r="48" spans="1:24" x14ac:dyDescent="0.25">
      <c r="A48" s="52" t="str">
        <f>IFERROR((Tabela4[[#This Row],[Status da Proposta]]),"")</f>
        <v/>
      </c>
      <c r="B48" s="121">
        <f>IFERROR((CREDITO_FINANCEIRO!A48),"")</f>
        <v>0</v>
      </c>
      <c r="C48" s="120" t="str">
        <f>IFERROR((VLOOKUP(B48,CREDITO_FINANCEIRO!A:B,2,FALSE)),"")</f>
        <v/>
      </c>
      <c r="D48" s="94" t="str">
        <f>IFERROR((VLOOKUP(B48,CREDITO_FINANCEIRO!A:E,5,FALSE)),"")</f>
        <v/>
      </c>
      <c r="E48" s="95" t="str">
        <f>IFERROR((VLOOKUP(B48,CREDITO_FINANCEIRO!A:C,3,FALSE)),"")</f>
        <v/>
      </c>
      <c r="F48" s="120" t="str">
        <f>IFERROR((VLOOKUP(B48,CREDITO_FINANCEIRO!A:G,4,FALSE)),"")</f>
        <v/>
      </c>
      <c r="G48" s="120" t="e">
        <f>VLOOKUP(B48,CREDITO_FINANCEIRO!A:G,6,FALSE)</f>
        <v>#N/A</v>
      </c>
      <c r="H48" s="120" t="e">
        <f>VLOOKUP(B48,CREDITO_FINANCEIRO!A:G,7,FALSE)</f>
        <v>#N/A</v>
      </c>
      <c r="I48" s="91" t="e">
        <f>VLOOKUP(B48,CREDITO_FINANCEIRO!A:K,10,FALSE)</f>
        <v>#N/A</v>
      </c>
      <c r="J48" s="91" t="e">
        <f>VLOOKUP(B48,CREDITO_FINANCEIRO!A:K,11,FALSE)</f>
        <v>#N/A</v>
      </c>
      <c r="K48" s="91" t="e">
        <f>VLOOKUP(B48,CREDITO_FINANCEIRO!A:L,12,FALSE)</f>
        <v>#N/A</v>
      </c>
      <c r="L48" s="91" t="e">
        <f t="shared" si="0"/>
        <v>#N/A</v>
      </c>
      <c r="M48" s="2" t="e">
        <f t="shared" si="1"/>
        <v>#N/A</v>
      </c>
      <c r="N48" s="106" t="e">
        <f>VLOOKUP(Tabela4[[#This Row],[Proposta de Referência]],SIMP_CF!A:K,9,FALSE)</f>
        <v>#N/A</v>
      </c>
      <c r="O48" s="106" t="e">
        <f>VLOOKUP(Tabela4[[#This Row],[Proposta de Referência]],SIMP_CF!A:K,8,FALSE)</f>
        <v>#N/A</v>
      </c>
      <c r="P48" s="107" t="e">
        <f t="shared" si="2"/>
        <v>#N/A</v>
      </c>
      <c r="Q48" s="107" t="e">
        <f t="shared" si="3"/>
        <v>#N/A</v>
      </c>
      <c r="R48" t="e">
        <f t="shared" si="4"/>
        <v>#N/A</v>
      </c>
      <c r="S48" s="108" t="e">
        <f t="shared" si="5"/>
        <v>#N/A</v>
      </c>
      <c r="T48" s="108" t="e">
        <f t="shared" si="6"/>
        <v>#N/A</v>
      </c>
      <c r="U48" s="91" t="e">
        <f t="shared" si="7"/>
        <v>#N/A</v>
      </c>
      <c r="V48" t="e">
        <f t="shared" si="8"/>
        <v>#N/A</v>
      </c>
      <c r="W48" t="str">
        <f t="shared" si="9"/>
        <v/>
      </c>
      <c r="X48" s="24" t="str">
        <f>IFERROR(VLOOKUP(W48,HOSPITAIS_COM_DIVIDAS!A:E,5,FALSE),"")</f>
        <v/>
      </c>
    </row>
    <row r="49" spans="1:24" x14ac:dyDescent="0.25">
      <c r="A49" s="52" t="str">
        <f>IFERROR((Tabela4[[#This Row],[Status da Proposta]]),"")</f>
        <v/>
      </c>
      <c r="B49" s="121">
        <f>IFERROR((CREDITO_FINANCEIRO!A49),"")</f>
        <v>0</v>
      </c>
      <c r="C49" s="120" t="str">
        <f>IFERROR((VLOOKUP(B49,CREDITO_FINANCEIRO!A:B,2,FALSE)),"")</f>
        <v/>
      </c>
      <c r="D49" s="94" t="str">
        <f>IFERROR((VLOOKUP(B49,CREDITO_FINANCEIRO!A:E,5,FALSE)),"")</f>
        <v/>
      </c>
      <c r="E49" s="95" t="str">
        <f>IFERROR((VLOOKUP(B49,CREDITO_FINANCEIRO!A:C,3,FALSE)),"")</f>
        <v/>
      </c>
      <c r="F49" s="120" t="str">
        <f>IFERROR((VLOOKUP(B49,CREDITO_FINANCEIRO!A:G,4,FALSE)),"")</f>
        <v/>
      </c>
      <c r="G49" s="120" t="e">
        <f>VLOOKUP(B49,CREDITO_FINANCEIRO!A:G,6,FALSE)</f>
        <v>#N/A</v>
      </c>
      <c r="H49" s="120" t="e">
        <f>VLOOKUP(B49,CREDITO_FINANCEIRO!A:G,7,FALSE)</f>
        <v>#N/A</v>
      </c>
      <c r="I49" s="91" t="e">
        <f>VLOOKUP(B49,CREDITO_FINANCEIRO!A:K,10,FALSE)</f>
        <v>#N/A</v>
      </c>
      <c r="J49" s="91" t="e">
        <f>VLOOKUP(B49,CREDITO_FINANCEIRO!A:K,11,FALSE)</f>
        <v>#N/A</v>
      </c>
      <c r="K49" s="91" t="e">
        <f>VLOOKUP(B49,CREDITO_FINANCEIRO!A:L,12,FALSE)</f>
        <v>#N/A</v>
      </c>
      <c r="L49" s="91" t="e">
        <f t="shared" si="0"/>
        <v>#N/A</v>
      </c>
      <c r="M49" s="2" t="e">
        <f t="shared" si="1"/>
        <v>#N/A</v>
      </c>
      <c r="N49" s="106" t="e">
        <f>VLOOKUP(Tabela4[[#This Row],[Proposta de Referência]],SIMP_CF!A:K,9,FALSE)</f>
        <v>#N/A</v>
      </c>
      <c r="O49" s="106" t="e">
        <f>VLOOKUP(Tabela4[[#This Row],[Proposta de Referência]],SIMP_CF!A:K,8,FALSE)</f>
        <v>#N/A</v>
      </c>
      <c r="P49" s="107" t="e">
        <f t="shared" si="2"/>
        <v>#N/A</v>
      </c>
      <c r="Q49" s="107" t="e">
        <f t="shared" si="3"/>
        <v>#N/A</v>
      </c>
      <c r="R49" t="e">
        <f t="shared" si="4"/>
        <v>#N/A</v>
      </c>
      <c r="S49" s="108" t="e">
        <f t="shared" si="5"/>
        <v>#N/A</v>
      </c>
      <c r="T49" s="108" t="e">
        <f t="shared" si="6"/>
        <v>#N/A</v>
      </c>
      <c r="U49" s="91" t="e">
        <f t="shared" si="7"/>
        <v>#N/A</v>
      </c>
      <c r="V49" t="e">
        <f t="shared" si="8"/>
        <v>#N/A</v>
      </c>
      <c r="W49" t="str">
        <f t="shared" si="9"/>
        <v/>
      </c>
      <c r="X49" s="24" t="str">
        <f>IFERROR(VLOOKUP(W49,HOSPITAIS_COM_DIVIDAS!A:E,5,FALSE),"")</f>
        <v/>
      </c>
    </row>
    <row r="50" spans="1:24" x14ac:dyDescent="0.25">
      <c r="A50" s="52" t="str">
        <f>IFERROR((Tabela4[[#This Row],[Status da Proposta]]),"")</f>
        <v/>
      </c>
      <c r="B50" s="121">
        <f>IFERROR((CREDITO_FINANCEIRO!A50),"")</f>
        <v>0</v>
      </c>
      <c r="C50" s="120" t="str">
        <f>IFERROR((VLOOKUP(B50,CREDITO_FINANCEIRO!A:B,2,FALSE)),"")</f>
        <v/>
      </c>
      <c r="D50" s="94" t="str">
        <f>IFERROR((VLOOKUP(B50,CREDITO_FINANCEIRO!A:E,5,FALSE)),"")</f>
        <v/>
      </c>
      <c r="E50" s="95" t="str">
        <f>IFERROR((VLOOKUP(B50,CREDITO_FINANCEIRO!A:C,3,FALSE)),"")</f>
        <v/>
      </c>
      <c r="F50" s="120" t="str">
        <f>IFERROR((VLOOKUP(B50,CREDITO_FINANCEIRO!A:G,4,FALSE)),"")</f>
        <v/>
      </c>
      <c r="G50" s="120" t="e">
        <f>VLOOKUP(B50,CREDITO_FINANCEIRO!A:G,6,FALSE)</f>
        <v>#N/A</v>
      </c>
      <c r="H50" s="120" t="e">
        <f>VLOOKUP(B50,CREDITO_FINANCEIRO!A:G,7,FALSE)</f>
        <v>#N/A</v>
      </c>
      <c r="I50" s="91" t="e">
        <f>VLOOKUP(B50,CREDITO_FINANCEIRO!A:K,10,FALSE)</f>
        <v>#N/A</v>
      </c>
      <c r="J50" s="91" t="e">
        <f>VLOOKUP(B50,CREDITO_FINANCEIRO!A:K,11,FALSE)</f>
        <v>#N/A</v>
      </c>
      <c r="K50" s="91" t="e">
        <f>VLOOKUP(B50,CREDITO_FINANCEIRO!A:L,12,FALSE)</f>
        <v>#N/A</v>
      </c>
      <c r="L50" s="91" t="e">
        <f t="shared" si="0"/>
        <v>#N/A</v>
      </c>
      <c r="M50" s="2" t="e">
        <f t="shared" si="1"/>
        <v>#N/A</v>
      </c>
      <c r="N50" s="106" t="e">
        <f>VLOOKUP(Tabela4[[#This Row],[Proposta de Referência]],SIMP_CF!A:K,9,FALSE)</f>
        <v>#N/A</v>
      </c>
      <c r="O50" s="106" t="e">
        <f>VLOOKUP(Tabela4[[#This Row],[Proposta de Referência]],SIMP_CF!A:K,8,FALSE)</f>
        <v>#N/A</v>
      </c>
      <c r="P50" s="107" t="e">
        <f t="shared" si="2"/>
        <v>#N/A</v>
      </c>
      <c r="Q50" s="107" t="e">
        <f t="shared" si="3"/>
        <v>#N/A</v>
      </c>
      <c r="R50" t="e">
        <f t="shared" si="4"/>
        <v>#N/A</v>
      </c>
      <c r="S50" s="108" t="e">
        <f t="shared" si="5"/>
        <v>#N/A</v>
      </c>
      <c r="T50" s="108" t="e">
        <f t="shared" si="6"/>
        <v>#N/A</v>
      </c>
      <c r="U50" s="91" t="e">
        <f t="shared" si="7"/>
        <v>#N/A</v>
      </c>
      <c r="V50" t="e">
        <f t="shared" si="8"/>
        <v>#N/A</v>
      </c>
      <c r="W50" t="str">
        <f t="shared" si="9"/>
        <v/>
      </c>
      <c r="X50" s="24" t="str">
        <f>IFERROR(VLOOKUP(W50,HOSPITAIS_COM_DIVIDAS!A:E,5,FALSE),"")</f>
        <v/>
      </c>
    </row>
    <row r="51" spans="1:24" x14ac:dyDescent="0.25">
      <c r="A51" s="52" t="str">
        <f>IFERROR((Tabela4[[#This Row],[Status da Proposta]]),"")</f>
        <v/>
      </c>
      <c r="B51" s="121">
        <f>IFERROR((CREDITO_FINANCEIRO!A51),"")</f>
        <v>0</v>
      </c>
      <c r="C51" s="120" t="str">
        <f>IFERROR((VLOOKUP(B51,CREDITO_FINANCEIRO!A:B,2,FALSE)),"")</f>
        <v/>
      </c>
      <c r="D51" s="94" t="str">
        <f>IFERROR((VLOOKUP(B51,CREDITO_FINANCEIRO!A:E,5,FALSE)),"")</f>
        <v/>
      </c>
      <c r="E51" s="95" t="str">
        <f>IFERROR((VLOOKUP(B51,CREDITO_FINANCEIRO!A:C,3,FALSE)),"")</f>
        <v/>
      </c>
      <c r="F51" s="120" t="str">
        <f>IFERROR((VLOOKUP(B51,CREDITO_FINANCEIRO!A:G,4,FALSE)),"")</f>
        <v/>
      </c>
      <c r="G51" s="120" t="e">
        <f>VLOOKUP(B51,CREDITO_FINANCEIRO!A:G,6,FALSE)</f>
        <v>#N/A</v>
      </c>
      <c r="H51" s="120" t="e">
        <f>VLOOKUP(B51,CREDITO_FINANCEIRO!A:G,7,FALSE)</f>
        <v>#N/A</v>
      </c>
      <c r="I51" s="91" t="e">
        <f>VLOOKUP(B51,CREDITO_FINANCEIRO!A:K,10,FALSE)</f>
        <v>#N/A</v>
      </c>
      <c r="J51" s="91" t="e">
        <f>VLOOKUP(B51,CREDITO_FINANCEIRO!A:K,11,FALSE)</f>
        <v>#N/A</v>
      </c>
      <c r="K51" s="91" t="e">
        <f>VLOOKUP(B51,CREDITO_FINANCEIRO!A:L,12,FALSE)</f>
        <v>#N/A</v>
      </c>
      <c r="L51" s="91" t="e">
        <f t="shared" si="0"/>
        <v>#N/A</v>
      </c>
      <c r="M51" s="2" t="e">
        <f t="shared" si="1"/>
        <v>#N/A</v>
      </c>
      <c r="N51" s="106" t="e">
        <f>VLOOKUP(Tabela4[[#This Row],[Proposta de Referência]],SIMP_CF!A:K,9,FALSE)</f>
        <v>#N/A</v>
      </c>
      <c r="O51" s="106" t="e">
        <f>VLOOKUP(Tabela4[[#This Row],[Proposta de Referência]],SIMP_CF!A:K,8,FALSE)</f>
        <v>#N/A</v>
      </c>
      <c r="P51" s="107" t="e">
        <f t="shared" si="2"/>
        <v>#N/A</v>
      </c>
      <c r="Q51" s="107" t="e">
        <f t="shared" si="3"/>
        <v>#N/A</v>
      </c>
      <c r="R51" t="e">
        <f t="shared" si="4"/>
        <v>#N/A</v>
      </c>
      <c r="S51" s="108" t="e">
        <f t="shared" si="5"/>
        <v>#N/A</v>
      </c>
      <c r="T51" s="108" t="e">
        <f t="shared" si="6"/>
        <v>#N/A</v>
      </c>
      <c r="U51" s="91" t="e">
        <f t="shared" si="7"/>
        <v>#N/A</v>
      </c>
      <c r="V51" t="e">
        <f t="shared" si="8"/>
        <v>#N/A</v>
      </c>
      <c r="W51" t="str">
        <f t="shared" si="9"/>
        <v/>
      </c>
      <c r="X51" s="24" t="str">
        <f>IFERROR(VLOOKUP(W51,HOSPITAIS_COM_DIVIDAS!A:E,5,FALSE),"")</f>
        <v/>
      </c>
    </row>
    <row r="52" spans="1:24" x14ac:dyDescent="0.25">
      <c r="A52" s="52" t="str">
        <f>IFERROR((Tabela4[[#This Row],[Status da Proposta]]),"")</f>
        <v/>
      </c>
      <c r="B52" s="121">
        <f>IFERROR((CREDITO_FINANCEIRO!A52),"")</f>
        <v>0</v>
      </c>
      <c r="C52" s="120" t="str">
        <f>IFERROR((VLOOKUP(B52,CREDITO_FINANCEIRO!A:B,2,FALSE)),"")</f>
        <v/>
      </c>
      <c r="D52" s="94" t="str">
        <f>IFERROR((VLOOKUP(B52,CREDITO_FINANCEIRO!A:E,5,FALSE)),"")</f>
        <v/>
      </c>
      <c r="E52" s="95" t="str">
        <f>IFERROR((VLOOKUP(B52,CREDITO_FINANCEIRO!A:C,3,FALSE)),"")</f>
        <v/>
      </c>
      <c r="F52" s="120" t="str">
        <f>IFERROR((VLOOKUP(B52,CREDITO_FINANCEIRO!A:G,4,FALSE)),"")</f>
        <v/>
      </c>
      <c r="G52" s="120" t="e">
        <f>VLOOKUP(B52,CREDITO_FINANCEIRO!A:G,6,FALSE)</f>
        <v>#N/A</v>
      </c>
      <c r="H52" s="120" t="e">
        <f>VLOOKUP(B52,CREDITO_FINANCEIRO!A:G,7,FALSE)</f>
        <v>#N/A</v>
      </c>
      <c r="I52" s="91" t="e">
        <f>VLOOKUP(B52,CREDITO_FINANCEIRO!A:K,10,FALSE)</f>
        <v>#N/A</v>
      </c>
      <c r="J52" s="91" t="e">
        <f>VLOOKUP(B52,CREDITO_FINANCEIRO!A:K,11,FALSE)</f>
        <v>#N/A</v>
      </c>
      <c r="K52" s="91" t="e">
        <f>VLOOKUP(B52,CREDITO_FINANCEIRO!A:L,12,FALSE)</f>
        <v>#N/A</v>
      </c>
      <c r="L52" s="91" t="e">
        <f t="shared" si="0"/>
        <v>#N/A</v>
      </c>
      <c r="M52" s="2" t="e">
        <f t="shared" si="1"/>
        <v>#N/A</v>
      </c>
      <c r="N52" s="106" t="e">
        <f>VLOOKUP(Tabela4[[#This Row],[Proposta de Referência]],SIMP_CF!A:K,9,FALSE)</f>
        <v>#N/A</v>
      </c>
      <c r="O52" s="106" t="e">
        <f>VLOOKUP(Tabela4[[#This Row],[Proposta de Referência]],SIMP_CF!A:K,8,FALSE)</f>
        <v>#N/A</v>
      </c>
      <c r="P52" s="107" t="e">
        <f t="shared" si="2"/>
        <v>#N/A</v>
      </c>
      <c r="Q52" s="107" t="e">
        <f t="shared" si="3"/>
        <v>#N/A</v>
      </c>
      <c r="R52" t="e">
        <f t="shared" si="4"/>
        <v>#N/A</v>
      </c>
      <c r="S52" s="108" t="e">
        <f t="shared" si="5"/>
        <v>#N/A</v>
      </c>
      <c r="T52" s="108" t="e">
        <f t="shared" si="6"/>
        <v>#N/A</v>
      </c>
      <c r="U52" s="91" t="e">
        <f t="shared" si="7"/>
        <v>#N/A</v>
      </c>
      <c r="V52" t="e">
        <f t="shared" si="8"/>
        <v>#N/A</v>
      </c>
      <c r="W52" t="str">
        <f t="shared" si="9"/>
        <v/>
      </c>
      <c r="X52" s="24" t="str">
        <f>IFERROR(VLOOKUP(W52,HOSPITAIS_COM_DIVIDAS!A:E,5,FALSE),"")</f>
        <v/>
      </c>
    </row>
    <row r="53" spans="1:24" x14ac:dyDescent="0.25">
      <c r="A53" s="52" t="str">
        <f>IFERROR((Tabela4[[#This Row],[Status da Proposta]]),"")</f>
        <v/>
      </c>
      <c r="B53" s="121">
        <f>IFERROR((CREDITO_FINANCEIRO!A53),"")</f>
        <v>0</v>
      </c>
      <c r="C53" s="120" t="str">
        <f>IFERROR((VLOOKUP(B53,CREDITO_FINANCEIRO!A:B,2,FALSE)),"")</f>
        <v/>
      </c>
      <c r="D53" s="94" t="str">
        <f>IFERROR((VLOOKUP(B53,CREDITO_FINANCEIRO!A:E,5,FALSE)),"")</f>
        <v/>
      </c>
      <c r="E53" s="95" t="str">
        <f>IFERROR((VLOOKUP(B53,CREDITO_FINANCEIRO!A:C,3,FALSE)),"")</f>
        <v/>
      </c>
      <c r="F53" s="120" t="str">
        <f>IFERROR((VLOOKUP(B53,CREDITO_FINANCEIRO!A:G,4,FALSE)),"")</f>
        <v/>
      </c>
      <c r="G53" s="120" t="e">
        <f>VLOOKUP(B53,CREDITO_FINANCEIRO!A:G,6,FALSE)</f>
        <v>#N/A</v>
      </c>
      <c r="H53" s="120" t="e">
        <f>VLOOKUP(B53,CREDITO_FINANCEIRO!A:G,7,FALSE)</f>
        <v>#N/A</v>
      </c>
      <c r="I53" s="91" t="e">
        <f>VLOOKUP(B53,CREDITO_FINANCEIRO!A:K,10,FALSE)</f>
        <v>#N/A</v>
      </c>
      <c r="J53" s="91" t="e">
        <f>VLOOKUP(B53,CREDITO_FINANCEIRO!A:K,11,FALSE)</f>
        <v>#N/A</v>
      </c>
      <c r="K53" s="91" t="e">
        <f>VLOOKUP(B53,CREDITO_FINANCEIRO!A:L,12,FALSE)</f>
        <v>#N/A</v>
      </c>
      <c r="L53" s="91" t="e">
        <f t="shared" si="0"/>
        <v>#N/A</v>
      </c>
      <c r="M53" s="2" t="e">
        <f t="shared" si="1"/>
        <v>#N/A</v>
      </c>
      <c r="N53" s="106" t="e">
        <f>VLOOKUP(Tabela4[[#This Row],[Proposta de Referência]],SIMP_CF!A:K,9,FALSE)</f>
        <v>#N/A</v>
      </c>
      <c r="O53" s="106" t="e">
        <f>VLOOKUP(Tabela4[[#This Row],[Proposta de Referência]],SIMP_CF!A:K,8,FALSE)</f>
        <v>#N/A</v>
      </c>
      <c r="P53" s="107" t="e">
        <f t="shared" si="2"/>
        <v>#N/A</v>
      </c>
      <c r="Q53" s="107" t="e">
        <f t="shared" si="3"/>
        <v>#N/A</v>
      </c>
      <c r="R53" t="e">
        <f t="shared" si="4"/>
        <v>#N/A</v>
      </c>
      <c r="S53" s="108" t="e">
        <f t="shared" si="5"/>
        <v>#N/A</v>
      </c>
      <c r="T53" s="108" t="e">
        <f t="shared" si="6"/>
        <v>#N/A</v>
      </c>
      <c r="U53" s="91" t="e">
        <f t="shared" si="7"/>
        <v>#N/A</v>
      </c>
      <c r="V53" t="e">
        <f t="shared" si="8"/>
        <v>#N/A</v>
      </c>
      <c r="W53" t="str">
        <f t="shared" si="9"/>
        <v/>
      </c>
      <c r="X53" s="24" t="str">
        <f>IFERROR(VLOOKUP(W53,HOSPITAIS_COM_DIVIDAS!A:E,5,FALSE),"")</f>
        <v/>
      </c>
    </row>
    <row r="54" spans="1:24" x14ac:dyDescent="0.25">
      <c r="A54" s="52" t="str">
        <f>IFERROR((Tabela4[[#This Row],[Status da Proposta]]),"")</f>
        <v/>
      </c>
      <c r="B54" s="121">
        <f>IFERROR((CREDITO_FINANCEIRO!A54),"")</f>
        <v>0</v>
      </c>
      <c r="C54" s="120" t="str">
        <f>IFERROR((VLOOKUP(B54,CREDITO_FINANCEIRO!A:B,2,FALSE)),"")</f>
        <v/>
      </c>
      <c r="D54" s="94" t="str">
        <f>IFERROR((VLOOKUP(B54,CREDITO_FINANCEIRO!A:E,5,FALSE)),"")</f>
        <v/>
      </c>
      <c r="E54" s="95" t="str">
        <f>IFERROR((VLOOKUP(B54,CREDITO_FINANCEIRO!A:C,3,FALSE)),"")</f>
        <v/>
      </c>
      <c r="F54" s="120" t="str">
        <f>IFERROR((VLOOKUP(B54,CREDITO_FINANCEIRO!A:G,4,FALSE)),"")</f>
        <v/>
      </c>
      <c r="G54" s="120" t="e">
        <f>VLOOKUP(B54,CREDITO_FINANCEIRO!A:G,6,FALSE)</f>
        <v>#N/A</v>
      </c>
      <c r="H54" s="120" t="e">
        <f>VLOOKUP(B54,CREDITO_FINANCEIRO!A:G,7,FALSE)</f>
        <v>#N/A</v>
      </c>
      <c r="I54" s="91" t="e">
        <f>VLOOKUP(B54,CREDITO_FINANCEIRO!A:K,10,FALSE)</f>
        <v>#N/A</v>
      </c>
      <c r="J54" s="91" t="e">
        <f>VLOOKUP(B54,CREDITO_FINANCEIRO!A:K,11,FALSE)</f>
        <v>#N/A</v>
      </c>
      <c r="K54" s="91" t="e">
        <f>VLOOKUP(B54,CREDITO_FINANCEIRO!A:L,12,FALSE)</f>
        <v>#N/A</v>
      </c>
      <c r="L54" s="91" t="e">
        <f t="shared" si="0"/>
        <v>#N/A</v>
      </c>
      <c r="M54" s="2" t="e">
        <f t="shared" si="1"/>
        <v>#N/A</v>
      </c>
      <c r="N54" s="106" t="e">
        <f>VLOOKUP(Tabela4[[#This Row],[Proposta de Referência]],SIMP_CF!A:K,9,FALSE)</f>
        <v>#N/A</v>
      </c>
      <c r="O54" s="106" t="e">
        <f>VLOOKUP(Tabela4[[#This Row],[Proposta de Referência]],SIMP_CF!A:K,8,FALSE)</f>
        <v>#N/A</v>
      </c>
      <c r="P54" s="107" t="e">
        <f t="shared" si="2"/>
        <v>#N/A</v>
      </c>
      <c r="Q54" s="107" t="e">
        <f t="shared" si="3"/>
        <v>#N/A</v>
      </c>
      <c r="R54" t="e">
        <f t="shared" si="4"/>
        <v>#N/A</v>
      </c>
      <c r="S54" s="108" t="e">
        <f t="shared" si="5"/>
        <v>#N/A</v>
      </c>
      <c r="T54" s="108" t="e">
        <f t="shared" si="6"/>
        <v>#N/A</v>
      </c>
      <c r="U54" s="91" t="e">
        <f t="shared" si="7"/>
        <v>#N/A</v>
      </c>
      <c r="V54" t="e">
        <f t="shared" si="8"/>
        <v>#N/A</v>
      </c>
      <c r="W54" t="str">
        <f t="shared" si="9"/>
        <v/>
      </c>
      <c r="X54" s="24" t="str">
        <f>IFERROR(VLOOKUP(W54,HOSPITAIS_COM_DIVIDAS!A:E,5,FALSE),"")</f>
        <v/>
      </c>
    </row>
    <row r="55" spans="1:24" x14ac:dyDescent="0.25">
      <c r="A55" s="52" t="str">
        <f>IFERROR((Tabela4[[#This Row],[Status da Proposta]]),"")</f>
        <v/>
      </c>
      <c r="B55" s="121">
        <f>IFERROR((CREDITO_FINANCEIRO!A55),"")</f>
        <v>0</v>
      </c>
      <c r="C55" s="120" t="str">
        <f>IFERROR((VLOOKUP(B55,CREDITO_FINANCEIRO!A:B,2,FALSE)),"")</f>
        <v/>
      </c>
      <c r="D55" s="94" t="str">
        <f>IFERROR((VLOOKUP(B55,CREDITO_FINANCEIRO!A:E,5,FALSE)),"")</f>
        <v/>
      </c>
      <c r="E55" s="95" t="str">
        <f>IFERROR((VLOOKUP(B55,CREDITO_FINANCEIRO!A:C,3,FALSE)),"")</f>
        <v/>
      </c>
      <c r="F55" s="120" t="str">
        <f>IFERROR((VLOOKUP(B55,CREDITO_FINANCEIRO!A:G,4,FALSE)),"")</f>
        <v/>
      </c>
      <c r="G55" s="120" t="e">
        <f>VLOOKUP(B55,CREDITO_FINANCEIRO!A:G,6,FALSE)</f>
        <v>#N/A</v>
      </c>
      <c r="H55" s="120" t="e">
        <f>VLOOKUP(B55,CREDITO_FINANCEIRO!A:G,7,FALSE)</f>
        <v>#N/A</v>
      </c>
      <c r="I55" s="91" t="e">
        <f>VLOOKUP(B55,CREDITO_FINANCEIRO!A:K,10,FALSE)</f>
        <v>#N/A</v>
      </c>
      <c r="J55" s="91" t="e">
        <f>VLOOKUP(B55,CREDITO_FINANCEIRO!A:K,11,FALSE)</f>
        <v>#N/A</v>
      </c>
      <c r="K55" s="91" t="e">
        <f>VLOOKUP(B55,CREDITO_FINANCEIRO!A:L,12,FALSE)</f>
        <v>#N/A</v>
      </c>
      <c r="L55" s="91" t="e">
        <f t="shared" si="0"/>
        <v>#N/A</v>
      </c>
      <c r="M55" s="2" t="e">
        <f t="shared" si="1"/>
        <v>#N/A</v>
      </c>
      <c r="N55" s="106" t="e">
        <f>VLOOKUP(Tabela4[[#This Row],[Proposta de Referência]],SIMP_CF!A:K,9,FALSE)</f>
        <v>#N/A</v>
      </c>
      <c r="O55" s="106" t="e">
        <f>VLOOKUP(Tabela4[[#This Row],[Proposta de Referência]],SIMP_CF!A:K,8,FALSE)</f>
        <v>#N/A</v>
      </c>
      <c r="P55" s="107" t="e">
        <f t="shared" si="2"/>
        <v>#N/A</v>
      </c>
      <c r="Q55" s="107" t="e">
        <f t="shared" si="3"/>
        <v>#N/A</v>
      </c>
      <c r="R55" t="e">
        <f t="shared" si="4"/>
        <v>#N/A</v>
      </c>
      <c r="S55" s="108" t="e">
        <f t="shared" si="5"/>
        <v>#N/A</v>
      </c>
      <c r="T55" s="108" t="e">
        <f t="shared" si="6"/>
        <v>#N/A</v>
      </c>
      <c r="U55" s="91" t="e">
        <f t="shared" si="7"/>
        <v>#N/A</v>
      </c>
      <c r="V55" t="e">
        <f t="shared" si="8"/>
        <v>#N/A</v>
      </c>
      <c r="W55" t="str">
        <f t="shared" si="9"/>
        <v/>
      </c>
      <c r="X55" s="24" t="str">
        <f>IFERROR(VLOOKUP(W55,HOSPITAIS_COM_DIVIDAS!A:E,5,FALSE),"")</f>
        <v/>
      </c>
    </row>
    <row r="56" spans="1:24" x14ac:dyDescent="0.25">
      <c r="A56" s="52" t="str">
        <f>IFERROR((Tabela4[[#This Row],[Status da Proposta]]),"")</f>
        <v/>
      </c>
      <c r="B56" s="121">
        <f>IFERROR((CREDITO_FINANCEIRO!A56),"")</f>
        <v>0</v>
      </c>
      <c r="C56" s="120" t="str">
        <f>IFERROR((VLOOKUP(B56,CREDITO_FINANCEIRO!A:B,2,FALSE)),"")</f>
        <v/>
      </c>
      <c r="D56" s="94" t="str">
        <f>IFERROR((VLOOKUP(B56,CREDITO_FINANCEIRO!A:E,5,FALSE)),"")</f>
        <v/>
      </c>
      <c r="E56" s="95" t="str">
        <f>IFERROR((VLOOKUP(B56,CREDITO_FINANCEIRO!A:C,3,FALSE)),"")</f>
        <v/>
      </c>
      <c r="F56" s="120" t="str">
        <f>IFERROR((VLOOKUP(B56,CREDITO_FINANCEIRO!A:G,4,FALSE)),"")</f>
        <v/>
      </c>
      <c r="G56" s="120" t="e">
        <f>VLOOKUP(B56,CREDITO_FINANCEIRO!A:G,6,FALSE)</f>
        <v>#N/A</v>
      </c>
      <c r="H56" s="120" t="e">
        <f>VLOOKUP(B56,CREDITO_FINANCEIRO!A:G,7,FALSE)</f>
        <v>#N/A</v>
      </c>
      <c r="I56" s="91" t="e">
        <f>VLOOKUP(B56,CREDITO_FINANCEIRO!A:K,10,FALSE)</f>
        <v>#N/A</v>
      </c>
      <c r="J56" s="91" t="e">
        <f>VLOOKUP(B56,CREDITO_FINANCEIRO!A:K,11,FALSE)</f>
        <v>#N/A</v>
      </c>
      <c r="K56" s="91" t="e">
        <f>VLOOKUP(B56,CREDITO_FINANCEIRO!A:L,12,FALSE)</f>
        <v>#N/A</v>
      </c>
      <c r="L56" s="91" t="e">
        <f t="shared" si="0"/>
        <v>#N/A</v>
      </c>
      <c r="M56" s="2" t="e">
        <f t="shared" si="1"/>
        <v>#N/A</v>
      </c>
      <c r="N56" s="106" t="e">
        <f>VLOOKUP(Tabela4[[#This Row],[Proposta de Referência]],SIMP_CF!A:K,9,FALSE)</f>
        <v>#N/A</v>
      </c>
      <c r="O56" s="106" t="e">
        <f>VLOOKUP(Tabela4[[#This Row],[Proposta de Referência]],SIMP_CF!A:K,8,FALSE)</f>
        <v>#N/A</v>
      </c>
      <c r="P56" s="107" t="e">
        <f t="shared" si="2"/>
        <v>#N/A</v>
      </c>
      <c r="Q56" s="107" t="e">
        <f t="shared" si="3"/>
        <v>#N/A</v>
      </c>
      <c r="R56" t="e">
        <f t="shared" si="4"/>
        <v>#N/A</v>
      </c>
      <c r="S56" s="108" t="e">
        <f t="shared" si="5"/>
        <v>#N/A</v>
      </c>
      <c r="T56" s="108" t="e">
        <f t="shared" si="6"/>
        <v>#N/A</v>
      </c>
      <c r="U56" s="91" t="e">
        <f t="shared" si="7"/>
        <v>#N/A</v>
      </c>
      <c r="V56" t="e">
        <f t="shared" si="8"/>
        <v>#N/A</v>
      </c>
      <c r="W56" t="str">
        <f t="shared" si="9"/>
        <v/>
      </c>
      <c r="X56" s="24" t="str">
        <f>IFERROR(VLOOKUP(W56,HOSPITAIS_COM_DIVIDAS!A:E,5,FALSE),"")</f>
        <v/>
      </c>
    </row>
    <row r="57" spans="1:24" x14ac:dyDescent="0.25">
      <c r="A57" s="52" t="str">
        <f>IFERROR((Tabela4[[#This Row],[Status da Proposta]]),"")</f>
        <v/>
      </c>
      <c r="B57" s="121">
        <f>IFERROR((CREDITO_FINANCEIRO!A57),"")</f>
        <v>0</v>
      </c>
      <c r="C57" s="120" t="str">
        <f>IFERROR((VLOOKUP(B57,CREDITO_FINANCEIRO!A:B,2,FALSE)),"")</f>
        <v/>
      </c>
      <c r="D57" s="94" t="str">
        <f>IFERROR((VLOOKUP(B57,CREDITO_FINANCEIRO!A:E,5,FALSE)),"")</f>
        <v/>
      </c>
      <c r="E57" s="95" t="str">
        <f>IFERROR((VLOOKUP(B57,CREDITO_FINANCEIRO!A:C,3,FALSE)),"")</f>
        <v/>
      </c>
      <c r="F57" s="120" t="str">
        <f>IFERROR((VLOOKUP(B57,CREDITO_FINANCEIRO!A:G,4,FALSE)),"")</f>
        <v/>
      </c>
      <c r="G57" s="120" t="e">
        <f>VLOOKUP(B57,CREDITO_FINANCEIRO!A:G,6,FALSE)</f>
        <v>#N/A</v>
      </c>
      <c r="H57" s="120" t="e">
        <f>VLOOKUP(B57,CREDITO_FINANCEIRO!A:G,7,FALSE)</f>
        <v>#N/A</v>
      </c>
      <c r="I57" s="91" t="e">
        <f>VLOOKUP(B57,CREDITO_FINANCEIRO!A:K,10,FALSE)</f>
        <v>#N/A</v>
      </c>
      <c r="J57" s="91" t="e">
        <f>VLOOKUP(B57,CREDITO_FINANCEIRO!A:K,11,FALSE)</f>
        <v>#N/A</v>
      </c>
      <c r="K57" s="91" t="e">
        <f>VLOOKUP(B57,CREDITO_FINANCEIRO!A:L,12,FALSE)</f>
        <v>#N/A</v>
      </c>
      <c r="L57" s="91" t="e">
        <f t="shared" si="0"/>
        <v>#N/A</v>
      </c>
      <c r="M57" s="2" t="e">
        <f t="shared" si="1"/>
        <v>#N/A</v>
      </c>
      <c r="N57" s="106" t="e">
        <f>VLOOKUP(Tabela4[[#This Row],[Proposta de Referência]],SIMP_CF!A:K,9,FALSE)</f>
        <v>#N/A</v>
      </c>
      <c r="O57" s="106" t="e">
        <f>VLOOKUP(Tabela4[[#This Row],[Proposta de Referência]],SIMP_CF!A:K,8,FALSE)</f>
        <v>#N/A</v>
      </c>
      <c r="P57" s="107" t="e">
        <f t="shared" si="2"/>
        <v>#N/A</v>
      </c>
      <c r="Q57" s="107" t="e">
        <f t="shared" si="3"/>
        <v>#N/A</v>
      </c>
      <c r="R57" t="e">
        <f t="shared" si="4"/>
        <v>#N/A</v>
      </c>
      <c r="S57" s="108" t="e">
        <f t="shared" si="5"/>
        <v>#N/A</v>
      </c>
      <c r="T57" s="108" t="e">
        <f t="shared" si="6"/>
        <v>#N/A</v>
      </c>
      <c r="U57" s="91" t="e">
        <f t="shared" si="7"/>
        <v>#N/A</v>
      </c>
      <c r="V57" t="e">
        <f t="shared" si="8"/>
        <v>#N/A</v>
      </c>
      <c r="W57" t="str">
        <f t="shared" si="9"/>
        <v/>
      </c>
      <c r="X57" s="24" t="str">
        <f>IFERROR(VLOOKUP(W57,HOSPITAIS_COM_DIVIDAS!A:E,5,FALSE),"")</f>
        <v/>
      </c>
    </row>
    <row r="58" spans="1:24" x14ac:dyDescent="0.25">
      <c r="A58" s="52" t="str">
        <f>IFERROR((Tabela4[[#This Row],[Status da Proposta]]),"")</f>
        <v/>
      </c>
      <c r="B58" s="121">
        <f>IFERROR((CREDITO_FINANCEIRO!A58),"")</f>
        <v>0</v>
      </c>
      <c r="C58" s="120" t="str">
        <f>IFERROR((VLOOKUP(B58,CREDITO_FINANCEIRO!A:B,2,FALSE)),"")</f>
        <v/>
      </c>
      <c r="D58" s="94" t="str">
        <f>IFERROR((VLOOKUP(B58,CREDITO_FINANCEIRO!A:E,5,FALSE)),"")</f>
        <v/>
      </c>
      <c r="E58" s="95" t="str">
        <f>IFERROR((VLOOKUP(B58,CREDITO_FINANCEIRO!A:C,3,FALSE)),"")</f>
        <v/>
      </c>
      <c r="F58" s="120" t="str">
        <f>IFERROR((VLOOKUP(B58,CREDITO_FINANCEIRO!A:G,4,FALSE)),"")</f>
        <v/>
      </c>
      <c r="G58" s="120" t="e">
        <f>VLOOKUP(B58,CREDITO_FINANCEIRO!A:G,6,FALSE)</f>
        <v>#N/A</v>
      </c>
      <c r="H58" s="120" t="e">
        <f>VLOOKUP(B58,CREDITO_FINANCEIRO!A:G,7,FALSE)</f>
        <v>#N/A</v>
      </c>
      <c r="I58" s="91" t="e">
        <f>VLOOKUP(B58,CREDITO_FINANCEIRO!A:K,10,FALSE)</f>
        <v>#N/A</v>
      </c>
      <c r="J58" s="91" t="e">
        <f>VLOOKUP(B58,CREDITO_FINANCEIRO!A:K,11,FALSE)</f>
        <v>#N/A</v>
      </c>
      <c r="K58" s="91" t="e">
        <f>VLOOKUP(B58,CREDITO_FINANCEIRO!A:L,12,FALSE)</f>
        <v>#N/A</v>
      </c>
      <c r="L58" s="91" t="e">
        <f t="shared" si="0"/>
        <v>#N/A</v>
      </c>
      <c r="M58" s="2" t="e">
        <f t="shared" si="1"/>
        <v>#N/A</v>
      </c>
      <c r="N58" s="106" t="e">
        <f>VLOOKUP(Tabela4[[#This Row],[Proposta de Referência]],SIMP_CF!A:K,9,FALSE)</f>
        <v>#N/A</v>
      </c>
      <c r="O58" s="106" t="e">
        <f>VLOOKUP(Tabela4[[#This Row],[Proposta de Referência]],SIMP_CF!A:K,8,FALSE)</f>
        <v>#N/A</v>
      </c>
      <c r="P58" s="107" t="e">
        <f t="shared" si="2"/>
        <v>#N/A</v>
      </c>
      <c r="Q58" s="107" t="e">
        <f t="shared" si="3"/>
        <v>#N/A</v>
      </c>
      <c r="R58" t="e">
        <f t="shared" si="4"/>
        <v>#N/A</v>
      </c>
      <c r="S58" s="108" t="e">
        <f t="shared" si="5"/>
        <v>#N/A</v>
      </c>
      <c r="T58" s="108" t="e">
        <f t="shared" si="6"/>
        <v>#N/A</v>
      </c>
      <c r="U58" s="91" t="e">
        <f t="shared" si="7"/>
        <v>#N/A</v>
      </c>
      <c r="V58" t="e">
        <f t="shared" si="8"/>
        <v>#N/A</v>
      </c>
      <c r="W58" t="str">
        <f t="shared" si="9"/>
        <v/>
      </c>
      <c r="X58" s="24" t="str">
        <f>IFERROR(VLOOKUP(W58,HOSPITAIS_COM_DIVIDAS!A:E,5,FALSE),"")</f>
        <v/>
      </c>
    </row>
    <row r="59" spans="1:24" x14ac:dyDescent="0.25">
      <c r="A59" s="52" t="str">
        <f>IFERROR((Tabela4[[#This Row],[Status da Proposta]]),"")</f>
        <v/>
      </c>
      <c r="B59" s="121">
        <f>IFERROR((CREDITO_FINANCEIRO!A59),"")</f>
        <v>0</v>
      </c>
      <c r="C59" s="120" t="str">
        <f>IFERROR((VLOOKUP(B59,CREDITO_FINANCEIRO!A:B,2,FALSE)),"")</f>
        <v/>
      </c>
      <c r="D59" s="94" t="str">
        <f>IFERROR((VLOOKUP(B59,CREDITO_FINANCEIRO!A:E,5,FALSE)),"")</f>
        <v/>
      </c>
      <c r="E59" s="95" t="str">
        <f>IFERROR((VLOOKUP(B59,CREDITO_FINANCEIRO!A:C,3,FALSE)),"")</f>
        <v/>
      </c>
      <c r="F59" s="120" t="str">
        <f>IFERROR((VLOOKUP(B59,CREDITO_FINANCEIRO!A:G,4,FALSE)),"")</f>
        <v/>
      </c>
      <c r="G59" s="120" t="e">
        <f>VLOOKUP(B59,CREDITO_FINANCEIRO!A:G,6,FALSE)</f>
        <v>#N/A</v>
      </c>
      <c r="H59" s="120" t="e">
        <f>VLOOKUP(B59,CREDITO_FINANCEIRO!A:G,7,FALSE)</f>
        <v>#N/A</v>
      </c>
      <c r="I59" s="91" t="e">
        <f>VLOOKUP(B59,CREDITO_FINANCEIRO!A:K,10,FALSE)</f>
        <v>#N/A</v>
      </c>
      <c r="J59" s="91" t="e">
        <f>VLOOKUP(B59,CREDITO_FINANCEIRO!A:K,11,FALSE)</f>
        <v>#N/A</v>
      </c>
      <c r="K59" s="91" t="e">
        <f>VLOOKUP(B59,CREDITO_FINANCEIRO!A:L,12,FALSE)</f>
        <v>#N/A</v>
      </c>
      <c r="L59" s="91" t="e">
        <f t="shared" si="0"/>
        <v>#N/A</v>
      </c>
      <c r="M59" s="2" t="e">
        <f t="shared" si="1"/>
        <v>#N/A</v>
      </c>
      <c r="N59" s="106" t="e">
        <f>VLOOKUP(Tabela4[[#This Row],[Proposta de Referência]],SIMP_CF!A:K,9,FALSE)</f>
        <v>#N/A</v>
      </c>
      <c r="O59" s="106" t="e">
        <f>VLOOKUP(Tabela4[[#This Row],[Proposta de Referência]],SIMP_CF!A:K,8,FALSE)</f>
        <v>#N/A</v>
      </c>
      <c r="P59" s="107" t="e">
        <f t="shared" si="2"/>
        <v>#N/A</v>
      </c>
      <c r="Q59" s="107" t="e">
        <f t="shared" si="3"/>
        <v>#N/A</v>
      </c>
      <c r="R59" t="e">
        <f t="shared" si="4"/>
        <v>#N/A</v>
      </c>
      <c r="S59" s="108" t="e">
        <f t="shared" si="5"/>
        <v>#N/A</v>
      </c>
      <c r="T59" s="108" t="e">
        <f t="shared" si="6"/>
        <v>#N/A</v>
      </c>
      <c r="U59" s="91" t="e">
        <f t="shared" si="7"/>
        <v>#N/A</v>
      </c>
      <c r="V59" t="e">
        <f t="shared" si="8"/>
        <v>#N/A</v>
      </c>
      <c r="W59" t="str">
        <f t="shared" si="9"/>
        <v/>
      </c>
      <c r="X59" s="24" t="str">
        <f>IFERROR(VLOOKUP(W59,HOSPITAIS_COM_DIVIDAS!A:E,5,FALSE),"")</f>
        <v/>
      </c>
    </row>
    <row r="60" spans="1:24" x14ac:dyDescent="0.25">
      <c r="A60" s="52" t="str">
        <f>IFERROR((Tabela4[[#This Row],[Status da Proposta]]),"")</f>
        <v/>
      </c>
      <c r="B60" s="121">
        <f>IFERROR((CREDITO_FINANCEIRO!A60),"")</f>
        <v>0</v>
      </c>
      <c r="C60" s="120" t="str">
        <f>IFERROR((VLOOKUP(B60,CREDITO_FINANCEIRO!A:B,2,FALSE)),"")</f>
        <v/>
      </c>
      <c r="D60" s="94" t="str">
        <f>IFERROR((VLOOKUP(B60,CREDITO_FINANCEIRO!A:E,5,FALSE)),"")</f>
        <v/>
      </c>
      <c r="E60" s="95" t="str">
        <f>IFERROR((VLOOKUP(B60,CREDITO_FINANCEIRO!A:C,3,FALSE)),"")</f>
        <v/>
      </c>
      <c r="F60" s="120" t="str">
        <f>IFERROR((VLOOKUP(B60,CREDITO_FINANCEIRO!A:G,4,FALSE)),"")</f>
        <v/>
      </c>
      <c r="G60" s="120" t="e">
        <f>VLOOKUP(B60,CREDITO_FINANCEIRO!A:G,6,FALSE)</f>
        <v>#N/A</v>
      </c>
      <c r="H60" s="120" t="e">
        <f>VLOOKUP(B60,CREDITO_FINANCEIRO!A:G,7,FALSE)</f>
        <v>#N/A</v>
      </c>
      <c r="I60" s="91" t="e">
        <f>VLOOKUP(B60,CREDITO_FINANCEIRO!A:K,10,FALSE)</f>
        <v>#N/A</v>
      </c>
      <c r="J60" s="91" t="e">
        <f>VLOOKUP(B60,CREDITO_FINANCEIRO!A:K,11,FALSE)</f>
        <v>#N/A</v>
      </c>
      <c r="K60" s="91" t="e">
        <f>VLOOKUP(B60,CREDITO_FINANCEIRO!A:L,12,FALSE)</f>
        <v>#N/A</v>
      </c>
      <c r="L60" s="91" t="e">
        <f t="shared" si="0"/>
        <v>#N/A</v>
      </c>
      <c r="M60" s="2" t="e">
        <f t="shared" si="1"/>
        <v>#N/A</v>
      </c>
      <c r="N60" s="106" t="e">
        <f>VLOOKUP(Tabela4[[#This Row],[Proposta de Referência]],SIMP_CF!A:K,9,FALSE)</f>
        <v>#N/A</v>
      </c>
      <c r="O60" s="106" t="e">
        <f>VLOOKUP(Tabela4[[#This Row],[Proposta de Referência]],SIMP_CF!A:K,8,FALSE)</f>
        <v>#N/A</v>
      </c>
      <c r="P60" s="107" t="e">
        <f t="shared" si="2"/>
        <v>#N/A</v>
      </c>
      <c r="Q60" s="107" t="e">
        <f t="shared" si="3"/>
        <v>#N/A</v>
      </c>
      <c r="R60" t="e">
        <f t="shared" si="4"/>
        <v>#N/A</v>
      </c>
      <c r="S60" s="108" t="e">
        <f t="shared" si="5"/>
        <v>#N/A</v>
      </c>
      <c r="T60" s="108" t="e">
        <f t="shared" si="6"/>
        <v>#N/A</v>
      </c>
      <c r="U60" s="91" t="e">
        <f t="shared" si="7"/>
        <v>#N/A</v>
      </c>
      <c r="V60" t="e">
        <f t="shared" si="8"/>
        <v>#N/A</v>
      </c>
      <c r="W60" t="str">
        <f t="shared" si="9"/>
        <v/>
      </c>
      <c r="X60" s="24" t="str">
        <f>IFERROR(VLOOKUP(W60,HOSPITAIS_COM_DIVIDAS!A:E,5,FALSE),"")</f>
        <v/>
      </c>
    </row>
    <row r="61" spans="1:24" x14ac:dyDescent="0.25">
      <c r="A61" s="52" t="str">
        <f>IFERROR((Tabela4[[#This Row],[Status da Proposta]]),"")</f>
        <v/>
      </c>
      <c r="B61" s="121">
        <f>IFERROR((CREDITO_FINANCEIRO!A61),"")</f>
        <v>0</v>
      </c>
      <c r="C61" s="120" t="str">
        <f>IFERROR((VLOOKUP(B61,CREDITO_FINANCEIRO!A:B,2,FALSE)),"")</f>
        <v/>
      </c>
      <c r="D61" s="94" t="str">
        <f>IFERROR((VLOOKUP(B61,CREDITO_FINANCEIRO!A:E,5,FALSE)),"")</f>
        <v/>
      </c>
      <c r="E61" s="95" t="str">
        <f>IFERROR((VLOOKUP(B61,CREDITO_FINANCEIRO!A:C,3,FALSE)),"")</f>
        <v/>
      </c>
      <c r="F61" s="120" t="str">
        <f>IFERROR((VLOOKUP(B61,CREDITO_FINANCEIRO!A:G,4,FALSE)),"")</f>
        <v/>
      </c>
      <c r="G61" s="120" t="e">
        <f>VLOOKUP(B61,CREDITO_FINANCEIRO!A:G,6,FALSE)</f>
        <v>#N/A</v>
      </c>
      <c r="H61" s="120" t="e">
        <f>VLOOKUP(B61,CREDITO_FINANCEIRO!A:G,7,FALSE)</f>
        <v>#N/A</v>
      </c>
      <c r="I61" s="91" t="e">
        <f>VLOOKUP(B61,CREDITO_FINANCEIRO!A:K,10,FALSE)</f>
        <v>#N/A</v>
      </c>
      <c r="J61" s="91" t="e">
        <f>VLOOKUP(B61,CREDITO_FINANCEIRO!A:K,11,FALSE)</f>
        <v>#N/A</v>
      </c>
      <c r="K61" s="91" t="e">
        <f>VLOOKUP(B61,CREDITO_FINANCEIRO!A:L,12,FALSE)</f>
        <v>#N/A</v>
      </c>
      <c r="L61" s="91" t="e">
        <f t="shared" si="0"/>
        <v>#N/A</v>
      </c>
      <c r="M61" s="2" t="e">
        <f t="shared" si="1"/>
        <v>#N/A</v>
      </c>
      <c r="N61" s="106" t="e">
        <f>VLOOKUP(Tabela4[[#This Row],[Proposta de Referência]],SIMP_CF!A:K,9,FALSE)</f>
        <v>#N/A</v>
      </c>
      <c r="O61" s="106" t="e">
        <f>VLOOKUP(Tabela4[[#This Row],[Proposta de Referência]],SIMP_CF!A:K,8,FALSE)</f>
        <v>#N/A</v>
      </c>
      <c r="P61" s="107" t="e">
        <f t="shared" si="2"/>
        <v>#N/A</v>
      </c>
      <c r="Q61" s="107" t="e">
        <f t="shared" si="3"/>
        <v>#N/A</v>
      </c>
      <c r="R61" t="e">
        <f t="shared" si="4"/>
        <v>#N/A</v>
      </c>
      <c r="S61" s="108" t="e">
        <f t="shared" si="5"/>
        <v>#N/A</v>
      </c>
      <c r="T61" s="108" t="e">
        <f t="shared" si="6"/>
        <v>#N/A</v>
      </c>
      <c r="U61" s="91" t="e">
        <f t="shared" si="7"/>
        <v>#N/A</v>
      </c>
      <c r="V61" t="e">
        <f t="shared" si="8"/>
        <v>#N/A</v>
      </c>
      <c r="W61" t="str">
        <f t="shared" si="9"/>
        <v/>
      </c>
      <c r="X61" s="24" t="str">
        <f>IFERROR(VLOOKUP(W61,HOSPITAIS_COM_DIVIDAS!A:E,5,FALSE),"")</f>
        <v/>
      </c>
    </row>
    <row r="62" spans="1:24" x14ac:dyDescent="0.25">
      <c r="A62" s="52" t="str">
        <f>IFERROR((Tabela4[[#This Row],[Status da Proposta]]),"")</f>
        <v/>
      </c>
      <c r="B62" s="121">
        <f>IFERROR((CREDITO_FINANCEIRO!A62),"")</f>
        <v>0</v>
      </c>
      <c r="C62" s="120" t="str">
        <f>IFERROR((VLOOKUP(B62,CREDITO_FINANCEIRO!A:B,2,FALSE)),"")</f>
        <v/>
      </c>
      <c r="D62" s="94" t="str">
        <f>IFERROR((VLOOKUP(B62,CREDITO_FINANCEIRO!A:E,5,FALSE)),"")</f>
        <v/>
      </c>
      <c r="E62" s="95" t="str">
        <f>IFERROR((VLOOKUP(B62,CREDITO_FINANCEIRO!A:C,3,FALSE)),"")</f>
        <v/>
      </c>
      <c r="F62" s="120" t="str">
        <f>IFERROR((VLOOKUP(B62,CREDITO_FINANCEIRO!A:G,4,FALSE)),"")</f>
        <v/>
      </c>
      <c r="G62" s="120" t="e">
        <f>VLOOKUP(B62,CREDITO_FINANCEIRO!A:G,6,FALSE)</f>
        <v>#N/A</v>
      </c>
      <c r="H62" s="120" t="e">
        <f>VLOOKUP(B62,CREDITO_FINANCEIRO!A:G,7,FALSE)</f>
        <v>#N/A</v>
      </c>
      <c r="I62" s="91" t="e">
        <f>VLOOKUP(B62,CREDITO_FINANCEIRO!A:K,10,FALSE)</f>
        <v>#N/A</v>
      </c>
      <c r="J62" s="91" t="e">
        <f>VLOOKUP(B62,CREDITO_FINANCEIRO!A:K,11,FALSE)</f>
        <v>#N/A</v>
      </c>
      <c r="K62" s="91" t="e">
        <f>VLOOKUP(B62,CREDITO_FINANCEIRO!A:L,12,FALSE)</f>
        <v>#N/A</v>
      </c>
      <c r="L62" s="91" t="e">
        <f t="shared" si="0"/>
        <v>#N/A</v>
      </c>
      <c r="M62" s="2" t="e">
        <f t="shared" si="1"/>
        <v>#N/A</v>
      </c>
      <c r="N62" s="106" t="e">
        <f>VLOOKUP(Tabela4[[#This Row],[Proposta de Referência]],SIMP_CF!A:K,9,FALSE)</f>
        <v>#N/A</v>
      </c>
      <c r="O62" s="106" t="e">
        <f>VLOOKUP(Tabela4[[#This Row],[Proposta de Referência]],SIMP_CF!A:K,8,FALSE)</f>
        <v>#N/A</v>
      </c>
      <c r="P62" s="107" t="e">
        <f t="shared" si="2"/>
        <v>#N/A</v>
      </c>
      <c r="Q62" s="107" t="e">
        <f t="shared" si="3"/>
        <v>#N/A</v>
      </c>
      <c r="R62" t="e">
        <f t="shared" si="4"/>
        <v>#N/A</v>
      </c>
      <c r="S62" s="108" t="e">
        <f t="shared" si="5"/>
        <v>#N/A</v>
      </c>
      <c r="T62" s="108" t="e">
        <f t="shared" si="6"/>
        <v>#N/A</v>
      </c>
      <c r="U62" s="91" t="e">
        <f t="shared" si="7"/>
        <v>#N/A</v>
      </c>
      <c r="V62" t="e">
        <f t="shared" si="8"/>
        <v>#N/A</v>
      </c>
      <c r="W62" t="str">
        <f t="shared" si="9"/>
        <v/>
      </c>
      <c r="X62" s="24" t="str">
        <f>IFERROR(VLOOKUP(W62,HOSPITAIS_COM_DIVIDAS!A:E,5,FALSE),"")</f>
        <v/>
      </c>
    </row>
    <row r="63" spans="1:24" x14ac:dyDescent="0.25">
      <c r="A63" s="52" t="str">
        <f>IFERROR((Tabela4[[#This Row],[Status da Proposta]]),"")</f>
        <v/>
      </c>
      <c r="B63" s="121">
        <f>IFERROR((CREDITO_FINANCEIRO!A63),"")</f>
        <v>0</v>
      </c>
      <c r="C63" s="120" t="str">
        <f>IFERROR((VLOOKUP(B63,CREDITO_FINANCEIRO!A:B,2,FALSE)),"")</f>
        <v/>
      </c>
      <c r="D63" s="94" t="str">
        <f>IFERROR((VLOOKUP(B63,CREDITO_FINANCEIRO!A:E,5,FALSE)),"")</f>
        <v/>
      </c>
      <c r="E63" s="95" t="str">
        <f>IFERROR((VLOOKUP(B63,CREDITO_FINANCEIRO!A:C,3,FALSE)),"")</f>
        <v/>
      </c>
      <c r="F63" s="120" t="str">
        <f>IFERROR((VLOOKUP(B63,CREDITO_FINANCEIRO!A:G,4,FALSE)),"")</f>
        <v/>
      </c>
      <c r="G63" s="120" t="e">
        <f>VLOOKUP(B63,CREDITO_FINANCEIRO!A:G,6,FALSE)</f>
        <v>#N/A</v>
      </c>
      <c r="H63" s="120" t="e">
        <f>VLOOKUP(B63,CREDITO_FINANCEIRO!A:G,7,FALSE)</f>
        <v>#N/A</v>
      </c>
      <c r="I63" s="91" t="e">
        <f>VLOOKUP(B63,CREDITO_FINANCEIRO!A:K,10,FALSE)</f>
        <v>#N/A</v>
      </c>
      <c r="J63" s="91" t="e">
        <f>VLOOKUP(B63,CREDITO_FINANCEIRO!A:K,11,FALSE)</f>
        <v>#N/A</v>
      </c>
      <c r="K63" s="91" t="e">
        <f>VLOOKUP(B63,CREDITO_FINANCEIRO!A:L,12,FALSE)</f>
        <v>#N/A</v>
      </c>
      <c r="L63" s="91" t="e">
        <f t="shared" si="0"/>
        <v>#N/A</v>
      </c>
      <c r="M63" s="2" t="e">
        <f t="shared" si="1"/>
        <v>#N/A</v>
      </c>
      <c r="N63" s="106" t="e">
        <f>VLOOKUP(Tabela4[[#This Row],[Proposta de Referência]],SIMP_CF!A:K,9,FALSE)</f>
        <v>#N/A</v>
      </c>
      <c r="O63" s="106" t="e">
        <f>VLOOKUP(Tabela4[[#This Row],[Proposta de Referência]],SIMP_CF!A:K,8,FALSE)</f>
        <v>#N/A</v>
      </c>
      <c r="P63" s="107" t="e">
        <f t="shared" si="2"/>
        <v>#N/A</v>
      </c>
      <c r="Q63" s="107" t="e">
        <f t="shared" si="3"/>
        <v>#N/A</v>
      </c>
      <c r="R63" t="e">
        <f t="shared" si="4"/>
        <v>#N/A</v>
      </c>
      <c r="S63" s="108" t="e">
        <f t="shared" si="5"/>
        <v>#N/A</v>
      </c>
      <c r="T63" s="108" t="e">
        <f t="shared" si="6"/>
        <v>#N/A</v>
      </c>
      <c r="U63" s="91" t="e">
        <f t="shared" si="7"/>
        <v>#N/A</v>
      </c>
      <c r="V63" t="e">
        <f t="shared" si="8"/>
        <v>#N/A</v>
      </c>
      <c r="W63" t="str">
        <f t="shared" si="9"/>
        <v/>
      </c>
      <c r="X63" s="24" t="str">
        <f>IFERROR(VLOOKUP(W63,HOSPITAIS_COM_DIVIDAS!A:E,5,FALSE),"")</f>
        <v/>
      </c>
    </row>
    <row r="64" spans="1:24" x14ac:dyDescent="0.25">
      <c r="A64" s="52" t="str">
        <f>IFERROR((Tabela4[[#This Row],[Status da Proposta]]),"")</f>
        <v/>
      </c>
      <c r="B64" s="121">
        <f>IFERROR((CREDITO_FINANCEIRO!A64),"")</f>
        <v>0</v>
      </c>
      <c r="C64" s="120" t="str">
        <f>IFERROR((VLOOKUP(B64,CREDITO_FINANCEIRO!A:B,2,FALSE)),"")</f>
        <v/>
      </c>
      <c r="D64" s="94" t="str">
        <f>IFERROR((VLOOKUP(B64,CREDITO_FINANCEIRO!A:E,5,FALSE)),"")</f>
        <v/>
      </c>
      <c r="E64" s="95" t="str">
        <f>IFERROR((VLOOKUP(B64,CREDITO_FINANCEIRO!A:C,3,FALSE)),"")</f>
        <v/>
      </c>
      <c r="F64" s="120" t="str">
        <f>IFERROR((VLOOKUP(B64,CREDITO_FINANCEIRO!A:G,4,FALSE)),"")</f>
        <v/>
      </c>
      <c r="G64" s="120" t="e">
        <f>VLOOKUP(B64,CREDITO_FINANCEIRO!A:G,6,FALSE)</f>
        <v>#N/A</v>
      </c>
      <c r="H64" s="120" t="e">
        <f>VLOOKUP(B64,CREDITO_FINANCEIRO!A:G,7,FALSE)</f>
        <v>#N/A</v>
      </c>
      <c r="I64" s="91" t="e">
        <f>VLOOKUP(B64,CREDITO_FINANCEIRO!A:K,10,FALSE)</f>
        <v>#N/A</v>
      </c>
      <c r="J64" s="91" t="e">
        <f>VLOOKUP(B64,CREDITO_FINANCEIRO!A:K,11,FALSE)</f>
        <v>#N/A</v>
      </c>
      <c r="K64" s="91" t="e">
        <f>VLOOKUP(B64,CREDITO_FINANCEIRO!A:L,12,FALSE)</f>
        <v>#N/A</v>
      </c>
      <c r="L64" s="91" t="e">
        <f t="shared" si="0"/>
        <v>#N/A</v>
      </c>
      <c r="M64" s="2" t="e">
        <f t="shared" si="1"/>
        <v>#N/A</v>
      </c>
      <c r="N64" s="106" t="e">
        <f>VLOOKUP(Tabela4[[#This Row],[Proposta de Referência]],SIMP_CF!A:K,9,FALSE)</f>
        <v>#N/A</v>
      </c>
      <c r="O64" s="106" t="e">
        <f>VLOOKUP(Tabela4[[#This Row],[Proposta de Referência]],SIMP_CF!A:K,8,FALSE)</f>
        <v>#N/A</v>
      </c>
      <c r="P64" s="107" t="e">
        <f t="shared" si="2"/>
        <v>#N/A</v>
      </c>
      <c r="Q64" s="107" t="e">
        <f t="shared" si="3"/>
        <v>#N/A</v>
      </c>
      <c r="R64" t="e">
        <f t="shared" si="4"/>
        <v>#N/A</v>
      </c>
      <c r="S64" s="108" t="e">
        <f t="shared" si="5"/>
        <v>#N/A</v>
      </c>
      <c r="T64" s="108" t="e">
        <f t="shared" si="6"/>
        <v>#N/A</v>
      </c>
      <c r="U64" s="91" t="e">
        <f t="shared" si="7"/>
        <v>#N/A</v>
      </c>
      <c r="V64" t="e">
        <f t="shared" si="8"/>
        <v>#N/A</v>
      </c>
      <c r="W64" t="str">
        <f t="shared" si="9"/>
        <v/>
      </c>
      <c r="X64" s="24" t="str">
        <f>IFERROR(VLOOKUP(W64,HOSPITAIS_COM_DIVIDAS!A:E,5,FALSE),"")</f>
        <v/>
      </c>
    </row>
    <row r="65" spans="1:24" x14ac:dyDescent="0.25">
      <c r="A65" s="52" t="str">
        <f>IFERROR((Tabela4[[#This Row],[Status da Proposta]]),"")</f>
        <v/>
      </c>
      <c r="B65" s="121">
        <f>IFERROR((CREDITO_FINANCEIRO!A65),"")</f>
        <v>0</v>
      </c>
      <c r="C65" s="120" t="str">
        <f>IFERROR((VLOOKUP(B65,CREDITO_FINANCEIRO!A:B,2,FALSE)),"")</f>
        <v/>
      </c>
      <c r="D65" s="94" t="str">
        <f>IFERROR((VLOOKUP(B65,CREDITO_FINANCEIRO!A:E,5,FALSE)),"")</f>
        <v/>
      </c>
      <c r="E65" s="95" t="str">
        <f>IFERROR((VLOOKUP(B65,CREDITO_FINANCEIRO!A:C,3,FALSE)),"")</f>
        <v/>
      </c>
      <c r="F65" s="120" t="str">
        <f>IFERROR((VLOOKUP(B65,CREDITO_FINANCEIRO!A:G,4,FALSE)),"")</f>
        <v/>
      </c>
      <c r="G65" s="120" t="e">
        <f>VLOOKUP(B65,CREDITO_FINANCEIRO!A:G,6,FALSE)</f>
        <v>#N/A</v>
      </c>
      <c r="H65" s="120" t="e">
        <f>VLOOKUP(B65,CREDITO_FINANCEIRO!A:G,7,FALSE)</f>
        <v>#N/A</v>
      </c>
      <c r="I65" s="91" t="e">
        <f>VLOOKUP(B65,CREDITO_FINANCEIRO!A:K,10,FALSE)</f>
        <v>#N/A</v>
      </c>
      <c r="J65" s="91" t="e">
        <f>VLOOKUP(B65,CREDITO_FINANCEIRO!A:K,11,FALSE)</f>
        <v>#N/A</v>
      </c>
      <c r="K65" s="91" t="e">
        <f>VLOOKUP(B65,CREDITO_FINANCEIRO!A:L,12,FALSE)</f>
        <v>#N/A</v>
      </c>
      <c r="L65" s="91" t="e">
        <f t="shared" si="0"/>
        <v>#N/A</v>
      </c>
      <c r="M65" s="2" t="e">
        <f t="shared" si="1"/>
        <v>#N/A</v>
      </c>
      <c r="N65" s="106" t="e">
        <f>VLOOKUP(Tabela4[[#This Row],[Proposta de Referência]],SIMP_CF!A:K,9,FALSE)</f>
        <v>#N/A</v>
      </c>
      <c r="O65" s="106" t="e">
        <f>VLOOKUP(Tabela4[[#This Row],[Proposta de Referência]],SIMP_CF!A:K,8,FALSE)</f>
        <v>#N/A</v>
      </c>
      <c r="P65" s="107" t="e">
        <f t="shared" si="2"/>
        <v>#N/A</v>
      </c>
      <c r="Q65" s="107" t="e">
        <f t="shared" si="3"/>
        <v>#N/A</v>
      </c>
      <c r="R65" t="e">
        <f t="shared" si="4"/>
        <v>#N/A</v>
      </c>
      <c r="S65" s="108" t="e">
        <f t="shared" si="5"/>
        <v>#N/A</v>
      </c>
      <c r="T65" s="108" t="e">
        <f t="shared" si="6"/>
        <v>#N/A</v>
      </c>
      <c r="U65" s="91" t="e">
        <f t="shared" si="7"/>
        <v>#N/A</v>
      </c>
      <c r="V65" t="e">
        <f t="shared" si="8"/>
        <v>#N/A</v>
      </c>
      <c r="W65" t="str">
        <f t="shared" si="9"/>
        <v/>
      </c>
      <c r="X65" s="24" t="str">
        <f>IFERROR(VLOOKUP(W65,HOSPITAIS_COM_DIVIDAS!A:E,5,FALSE),"")</f>
        <v/>
      </c>
    </row>
    <row r="66" spans="1:24" x14ac:dyDescent="0.25">
      <c r="A66" s="52" t="str">
        <f>IFERROR((Tabela4[[#This Row],[Status da Proposta]]),"")</f>
        <v/>
      </c>
      <c r="B66" s="121">
        <f>IFERROR((CREDITO_FINANCEIRO!A66),"")</f>
        <v>0</v>
      </c>
      <c r="C66" s="120" t="str">
        <f>IFERROR((VLOOKUP(B66,CREDITO_FINANCEIRO!A:B,2,FALSE)),"")</f>
        <v/>
      </c>
      <c r="D66" s="94" t="str">
        <f>IFERROR((VLOOKUP(B66,CREDITO_FINANCEIRO!A:E,5,FALSE)),"")</f>
        <v/>
      </c>
      <c r="E66" s="95" t="str">
        <f>IFERROR((VLOOKUP(B66,CREDITO_FINANCEIRO!A:C,3,FALSE)),"")</f>
        <v/>
      </c>
      <c r="F66" s="120" t="str">
        <f>IFERROR((VLOOKUP(B66,CREDITO_FINANCEIRO!A:G,4,FALSE)),"")</f>
        <v/>
      </c>
      <c r="G66" s="120" t="e">
        <f>VLOOKUP(B66,CREDITO_FINANCEIRO!A:G,6,FALSE)</f>
        <v>#N/A</v>
      </c>
      <c r="H66" s="120" t="e">
        <f>VLOOKUP(B66,CREDITO_FINANCEIRO!A:G,7,FALSE)</f>
        <v>#N/A</v>
      </c>
      <c r="I66" s="91" t="e">
        <f>VLOOKUP(B66,CREDITO_FINANCEIRO!A:K,10,FALSE)</f>
        <v>#N/A</v>
      </c>
      <c r="J66" s="91" t="e">
        <f>VLOOKUP(B66,CREDITO_FINANCEIRO!A:K,11,FALSE)</f>
        <v>#N/A</v>
      </c>
      <c r="K66" s="91" t="e">
        <f>VLOOKUP(B66,CREDITO_FINANCEIRO!A:L,12,FALSE)</f>
        <v>#N/A</v>
      </c>
      <c r="L66" s="91" t="e">
        <f t="shared" ref="L66:L129" si="10">MAX(I66:K66)</f>
        <v>#N/A</v>
      </c>
      <c r="M66" s="2" t="e">
        <f t="shared" ref="M66:M129" si="11">IF(((L66)=0),"NÃO, POSSUI VALOR","SIM, POSSUI VALOR")</f>
        <v>#N/A</v>
      </c>
      <c r="N66" s="106" t="e">
        <f>VLOOKUP(Tabela4[[#This Row],[Proposta de Referência]],SIMP_CF!A:K,9,FALSE)</f>
        <v>#N/A</v>
      </c>
      <c r="O66" s="106" t="e">
        <f>VLOOKUP(Tabela4[[#This Row],[Proposta de Referência]],SIMP_CF!A:K,8,FALSE)</f>
        <v>#N/A</v>
      </c>
      <c r="P66" s="107" t="e">
        <f t="shared" ref="P66:P129" si="12">O66+N66</f>
        <v>#N/A</v>
      </c>
      <c r="Q66" s="107" t="e">
        <f t="shared" ref="Q66:Q129" si="13">P66*12</f>
        <v>#N/A</v>
      </c>
      <c r="R66" t="e">
        <f t="shared" si="4"/>
        <v>#N/A</v>
      </c>
      <c r="S66" s="108" t="e">
        <f t="shared" ref="S66:S129" si="14">IF(L66&gt;10000000,"Faixa I - 30%",IF(L66&gt;=5000000,"Faixa II - 40%","Faixa III - 50%"))</f>
        <v>#N/A</v>
      </c>
      <c r="T66" s="108" t="e">
        <f t="shared" ref="T66:T129" si="15">IF(L66&gt;10000000,L66*0.3,IF(L66&gt;=5000000,L66*0.4,L66*0.5))</f>
        <v>#N/A</v>
      </c>
      <c r="U66" s="91" t="e">
        <f t="shared" ref="U66:U129" si="16">T66-P66</f>
        <v>#N/A</v>
      </c>
      <c r="V66" t="e">
        <f t="shared" ref="V66:V129" si="17">IF(OR(U66&gt;=T66,U66&lt;0,T66=0),"NÃO, ATENDEU O CRITÉRIO","SIM, ATENDEU O CRITÉRIO")</f>
        <v>#N/A</v>
      </c>
      <c r="W66" t="str">
        <f t="shared" ref="W66:W129" si="18">LEFT(D66,8)</f>
        <v/>
      </c>
      <c r="X66" s="24" t="str">
        <f>IFERROR(VLOOKUP(W66,HOSPITAIS_COM_DIVIDAS!A:E,5,FALSE),"")</f>
        <v/>
      </c>
    </row>
    <row r="67" spans="1:24" x14ac:dyDescent="0.25">
      <c r="A67" s="52" t="str">
        <f>IFERROR((Tabela4[[#This Row],[Status da Proposta]]),"")</f>
        <v/>
      </c>
      <c r="B67" s="121">
        <f>IFERROR((CREDITO_FINANCEIRO!A67),"")</f>
        <v>0</v>
      </c>
      <c r="C67" s="120" t="str">
        <f>IFERROR((VLOOKUP(B67,CREDITO_FINANCEIRO!A:B,2,FALSE)),"")</f>
        <v/>
      </c>
      <c r="D67" s="94" t="str">
        <f>IFERROR((VLOOKUP(B67,CREDITO_FINANCEIRO!A:E,5,FALSE)),"")</f>
        <v/>
      </c>
      <c r="E67" s="95" t="str">
        <f>IFERROR((VLOOKUP(B67,CREDITO_FINANCEIRO!A:C,3,FALSE)),"")</f>
        <v/>
      </c>
      <c r="F67" s="120" t="str">
        <f>IFERROR((VLOOKUP(B67,CREDITO_FINANCEIRO!A:G,4,FALSE)),"")</f>
        <v/>
      </c>
      <c r="G67" s="120" t="e">
        <f>VLOOKUP(B67,CREDITO_FINANCEIRO!A:G,6,FALSE)</f>
        <v>#N/A</v>
      </c>
      <c r="H67" s="120" t="e">
        <f>VLOOKUP(B67,CREDITO_FINANCEIRO!A:G,7,FALSE)</f>
        <v>#N/A</v>
      </c>
      <c r="I67" s="91" t="e">
        <f>VLOOKUP(B67,CREDITO_FINANCEIRO!A:K,10,FALSE)</f>
        <v>#N/A</v>
      </c>
      <c r="J67" s="91" t="e">
        <f>VLOOKUP(B67,CREDITO_FINANCEIRO!A:K,11,FALSE)</f>
        <v>#N/A</v>
      </c>
      <c r="K67" s="91" t="e">
        <f>VLOOKUP(B67,CREDITO_FINANCEIRO!A:L,12,FALSE)</f>
        <v>#N/A</v>
      </c>
      <c r="L67" s="91" t="e">
        <f t="shared" si="10"/>
        <v>#N/A</v>
      </c>
      <c r="M67" s="2" t="e">
        <f t="shared" si="11"/>
        <v>#N/A</v>
      </c>
      <c r="N67" s="106" t="e">
        <f>VLOOKUP(Tabela4[[#This Row],[Proposta de Referência]],SIMP_CF!A:K,9,FALSE)</f>
        <v>#N/A</v>
      </c>
      <c r="O67" s="106" t="e">
        <f>VLOOKUP(Tabela4[[#This Row],[Proposta de Referência]],SIMP_CF!A:K,8,FALSE)</f>
        <v>#N/A</v>
      </c>
      <c r="P67" s="107" t="e">
        <f t="shared" si="12"/>
        <v>#N/A</v>
      </c>
      <c r="Q67" s="107" t="e">
        <f t="shared" si="13"/>
        <v>#N/A</v>
      </c>
      <c r="R67" t="e">
        <f t="shared" ref="R67:R130" si="19">IF(P67&gt;=100000,"SIM, POSSUI VALOR ACIMA DE R$100.000,00","NÃO, POSSUI VALOR NECESSÁRIO")</f>
        <v>#N/A</v>
      </c>
      <c r="S67" s="108" t="e">
        <f t="shared" si="14"/>
        <v>#N/A</v>
      </c>
      <c r="T67" s="108" t="e">
        <f t="shared" si="15"/>
        <v>#N/A</v>
      </c>
      <c r="U67" s="91" t="e">
        <f t="shared" si="16"/>
        <v>#N/A</v>
      </c>
      <c r="V67" t="e">
        <f t="shared" si="17"/>
        <v>#N/A</v>
      </c>
      <c r="W67" t="str">
        <f t="shared" si="18"/>
        <v/>
      </c>
      <c r="X67" s="24" t="str">
        <f>IFERROR(VLOOKUP(W67,HOSPITAIS_COM_DIVIDAS!A:E,5,FALSE),"")</f>
        <v/>
      </c>
    </row>
    <row r="68" spans="1:24" x14ac:dyDescent="0.25">
      <c r="A68" s="52" t="str">
        <f>IFERROR((Tabela4[[#This Row],[Status da Proposta]]),"")</f>
        <v/>
      </c>
      <c r="B68" s="121">
        <f>IFERROR((CREDITO_FINANCEIRO!A68),"")</f>
        <v>0</v>
      </c>
      <c r="C68" s="120" t="str">
        <f>IFERROR((VLOOKUP(B68,CREDITO_FINANCEIRO!A:B,2,FALSE)),"")</f>
        <v/>
      </c>
      <c r="D68" s="94" t="str">
        <f>IFERROR((VLOOKUP(B68,CREDITO_FINANCEIRO!A:E,5,FALSE)),"")</f>
        <v/>
      </c>
      <c r="E68" s="95" t="str">
        <f>IFERROR((VLOOKUP(B68,CREDITO_FINANCEIRO!A:C,3,FALSE)),"")</f>
        <v/>
      </c>
      <c r="F68" s="120" t="str">
        <f>IFERROR((VLOOKUP(B68,CREDITO_FINANCEIRO!A:G,4,FALSE)),"")</f>
        <v/>
      </c>
      <c r="G68" s="120" t="e">
        <f>VLOOKUP(B68,CREDITO_FINANCEIRO!A:G,6,FALSE)</f>
        <v>#N/A</v>
      </c>
      <c r="H68" s="120" t="e">
        <f>VLOOKUP(B68,CREDITO_FINANCEIRO!A:G,7,FALSE)</f>
        <v>#N/A</v>
      </c>
      <c r="I68" s="91" t="e">
        <f>VLOOKUP(B68,CREDITO_FINANCEIRO!A:K,10,FALSE)</f>
        <v>#N/A</v>
      </c>
      <c r="J68" s="91" t="e">
        <f>VLOOKUP(B68,CREDITO_FINANCEIRO!A:K,11,FALSE)</f>
        <v>#N/A</v>
      </c>
      <c r="K68" s="91" t="e">
        <f>VLOOKUP(B68,CREDITO_FINANCEIRO!A:L,12,FALSE)</f>
        <v>#N/A</v>
      </c>
      <c r="L68" s="91" t="e">
        <f t="shared" si="10"/>
        <v>#N/A</v>
      </c>
      <c r="M68" s="2" t="e">
        <f t="shared" si="11"/>
        <v>#N/A</v>
      </c>
      <c r="N68" s="106" t="e">
        <f>VLOOKUP(Tabela4[[#This Row],[Proposta de Referência]],SIMP_CF!A:K,9,FALSE)</f>
        <v>#N/A</v>
      </c>
      <c r="O68" s="106" t="e">
        <f>VLOOKUP(Tabela4[[#This Row],[Proposta de Referência]],SIMP_CF!A:K,8,FALSE)</f>
        <v>#N/A</v>
      </c>
      <c r="P68" s="107" t="e">
        <f t="shared" si="12"/>
        <v>#N/A</v>
      </c>
      <c r="Q68" s="107" t="e">
        <f t="shared" si="13"/>
        <v>#N/A</v>
      </c>
      <c r="R68" t="e">
        <f t="shared" si="19"/>
        <v>#N/A</v>
      </c>
      <c r="S68" s="108" t="e">
        <f t="shared" si="14"/>
        <v>#N/A</v>
      </c>
      <c r="T68" s="108" t="e">
        <f t="shared" si="15"/>
        <v>#N/A</v>
      </c>
      <c r="U68" s="91" t="e">
        <f t="shared" si="16"/>
        <v>#N/A</v>
      </c>
      <c r="V68" t="e">
        <f t="shared" si="17"/>
        <v>#N/A</v>
      </c>
      <c r="W68" t="str">
        <f t="shared" si="18"/>
        <v/>
      </c>
      <c r="X68" s="24" t="str">
        <f>IFERROR(VLOOKUP(W68,HOSPITAIS_COM_DIVIDAS!A:E,5,FALSE),"")</f>
        <v/>
      </c>
    </row>
    <row r="69" spans="1:24" x14ac:dyDescent="0.25">
      <c r="A69" s="52" t="str">
        <f>IFERROR((Tabela4[[#This Row],[Status da Proposta]]),"")</f>
        <v/>
      </c>
      <c r="B69" s="121">
        <f>IFERROR((CREDITO_FINANCEIRO!A69),"")</f>
        <v>0</v>
      </c>
      <c r="C69" s="120" t="str">
        <f>IFERROR((VLOOKUP(B69,CREDITO_FINANCEIRO!A:B,2,FALSE)),"")</f>
        <v/>
      </c>
      <c r="D69" s="94" t="str">
        <f>IFERROR((VLOOKUP(B69,CREDITO_FINANCEIRO!A:E,5,FALSE)),"")</f>
        <v/>
      </c>
      <c r="E69" s="95" t="str">
        <f>IFERROR((VLOOKUP(B69,CREDITO_FINANCEIRO!A:C,3,FALSE)),"")</f>
        <v/>
      </c>
      <c r="F69" s="120" t="str">
        <f>IFERROR((VLOOKUP(B69,CREDITO_FINANCEIRO!A:G,4,FALSE)),"")</f>
        <v/>
      </c>
      <c r="G69" s="120" t="e">
        <f>VLOOKUP(B69,CREDITO_FINANCEIRO!A:G,6,FALSE)</f>
        <v>#N/A</v>
      </c>
      <c r="H69" s="120" t="e">
        <f>VLOOKUP(B69,CREDITO_FINANCEIRO!A:G,7,FALSE)</f>
        <v>#N/A</v>
      </c>
      <c r="I69" s="91" t="e">
        <f>VLOOKUP(B69,CREDITO_FINANCEIRO!A:K,10,FALSE)</f>
        <v>#N/A</v>
      </c>
      <c r="J69" s="91" t="e">
        <f>VLOOKUP(B69,CREDITO_FINANCEIRO!A:K,11,FALSE)</f>
        <v>#N/A</v>
      </c>
      <c r="K69" s="91" t="e">
        <f>VLOOKUP(B69,CREDITO_FINANCEIRO!A:L,12,FALSE)</f>
        <v>#N/A</v>
      </c>
      <c r="L69" s="91" t="e">
        <f t="shared" si="10"/>
        <v>#N/A</v>
      </c>
      <c r="M69" s="2" t="e">
        <f t="shared" si="11"/>
        <v>#N/A</v>
      </c>
      <c r="N69" s="106" t="e">
        <f>VLOOKUP(Tabela4[[#This Row],[Proposta de Referência]],SIMP_CF!A:K,9,FALSE)</f>
        <v>#N/A</v>
      </c>
      <c r="O69" s="106" t="e">
        <f>VLOOKUP(Tabela4[[#This Row],[Proposta de Referência]],SIMP_CF!A:K,8,FALSE)</f>
        <v>#N/A</v>
      </c>
      <c r="P69" s="107" t="e">
        <f t="shared" si="12"/>
        <v>#N/A</v>
      </c>
      <c r="Q69" s="107" t="e">
        <f t="shared" si="13"/>
        <v>#N/A</v>
      </c>
      <c r="R69" t="e">
        <f t="shared" si="19"/>
        <v>#N/A</v>
      </c>
      <c r="S69" s="108" t="e">
        <f t="shared" si="14"/>
        <v>#N/A</v>
      </c>
      <c r="T69" s="108" t="e">
        <f t="shared" si="15"/>
        <v>#N/A</v>
      </c>
      <c r="U69" s="91" t="e">
        <f t="shared" si="16"/>
        <v>#N/A</v>
      </c>
      <c r="V69" t="e">
        <f t="shared" si="17"/>
        <v>#N/A</v>
      </c>
      <c r="W69" t="str">
        <f t="shared" si="18"/>
        <v/>
      </c>
      <c r="X69" s="24" t="str">
        <f>IFERROR(VLOOKUP(W69,HOSPITAIS_COM_DIVIDAS!A:E,5,FALSE),"")</f>
        <v/>
      </c>
    </row>
    <row r="70" spans="1:24" x14ac:dyDescent="0.25">
      <c r="A70" s="52" t="str">
        <f>IFERROR((Tabela4[[#This Row],[Status da Proposta]]),"")</f>
        <v/>
      </c>
      <c r="B70" s="121">
        <f>IFERROR((CREDITO_FINANCEIRO!A70),"")</f>
        <v>0</v>
      </c>
      <c r="C70" s="120" t="str">
        <f>IFERROR((VLOOKUP(B70,CREDITO_FINANCEIRO!A:B,2,FALSE)),"")</f>
        <v/>
      </c>
      <c r="D70" s="94" t="str">
        <f>IFERROR((VLOOKUP(B70,CREDITO_FINANCEIRO!A:E,5,FALSE)),"")</f>
        <v/>
      </c>
      <c r="E70" s="95" t="str">
        <f>IFERROR((VLOOKUP(B70,CREDITO_FINANCEIRO!A:C,3,FALSE)),"")</f>
        <v/>
      </c>
      <c r="F70" s="120" t="str">
        <f>IFERROR((VLOOKUP(B70,CREDITO_FINANCEIRO!A:G,4,FALSE)),"")</f>
        <v/>
      </c>
      <c r="G70" s="120" t="e">
        <f>VLOOKUP(B70,CREDITO_FINANCEIRO!A:G,6,FALSE)</f>
        <v>#N/A</v>
      </c>
      <c r="H70" s="120" t="e">
        <f>VLOOKUP(B70,CREDITO_FINANCEIRO!A:G,7,FALSE)</f>
        <v>#N/A</v>
      </c>
      <c r="I70" s="91" t="e">
        <f>VLOOKUP(B70,CREDITO_FINANCEIRO!A:K,10,FALSE)</f>
        <v>#N/A</v>
      </c>
      <c r="J70" s="91" t="e">
        <f>VLOOKUP(B70,CREDITO_FINANCEIRO!A:K,11,FALSE)</f>
        <v>#N/A</v>
      </c>
      <c r="K70" s="91" t="e">
        <f>VLOOKUP(B70,CREDITO_FINANCEIRO!A:L,12,FALSE)</f>
        <v>#N/A</v>
      </c>
      <c r="L70" s="91" t="e">
        <f t="shared" si="10"/>
        <v>#N/A</v>
      </c>
      <c r="M70" s="2" t="e">
        <f t="shared" si="11"/>
        <v>#N/A</v>
      </c>
      <c r="N70" s="106" t="e">
        <f>VLOOKUP(Tabela4[[#This Row],[Proposta de Referência]],SIMP_CF!A:K,9,FALSE)</f>
        <v>#N/A</v>
      </c>
      <c r="O70" s="106" t="e">
        <f>VLOOKUP(Tabela4[[#This Row],[Proposta de Referência]],SIMP_CF!A:K,8,FALSE)</f>
        <v>#N/A</v>
      </c>
      <c r="P70" s="107" t="e">
        <f t="shared" si="12"/>
        <v>#N/A</v>
      </c>
      <c r="Q70" s="107" t="e">
        <f t="shared" si="13"/>
        <v>#N/A</v>
      </c>
      <c r="R70" t="e">
        <f t="shared" si="19"/>
        <v>#N/A</v>
      </c>
      <c r="S70" s="108" t="e">
        <f t="shared" si="14"/>
        <v>#N/A</v>
      </c>
      <c r="T70" s="108" t="e">
        <f t="shared" si="15"/>
        <v>#N/A</v>
      </c>
      <c r="U70" s="91" t="e">
        <f t="shared" si="16"/>
        <v>#N/A</v>
      </c>
      <c r="V70" t="e">
        <f t="shared" si="17"/>
        <v>#N/A</v>
      </c>
      <c r="W70" t="str">
        <f t="shared" si="18"/>
        <v/>
      </c>
      <c r="X70" s="24" t="str">
        <f>IFERROR(VLOOKUP(W70,HOSPITAIS_COM_DIVIDAS!A:E,5,FALSE),"")</f>
        <v/>
      </c>
    </row>
    <row r="71" spans="1:24" x14ac:dyDescent="0.25">
      <c r="A71" s="52" t="str">
        <f>IFERROR((Tabela4[[#This Row],[Status da Proposta]]),"")</f>
        <v/>
      </c>
      <c r="B71" s="121">
        <f>IFERROR((CREDITO_FINANCEIRO!A71),"")</f>
        <v>0</v>
      </c>
      <c r="C71" s="120" t="str">
        <f>IFERROR((VLOOKUP(B71,CREDITO_FINANCEIRO!A:B,2,FALSE)),"")</f>
        <v/>
      </c>
      <c r="D71" s="94" t="str">
        <f>IFERROR((VLOOKUP(B71,CREDITO_FINANCEIRO!A:E,5,FALSE)),"")</f>
        <v/>
      </c>
      <c r="E71" s="95" t="str">
        <f>IFERROR((VLOOKUP(B71,CREDITO_FINANCEIRO!A:C,3,FALSE)),"")</f>
        <v/>
      </c>
      <c r="F71" s="120" t="str">
        <f>IFERROR((VLOOKUP(B71,CREDITO_FINANCEIRO!A:G,4,FALSE)),"")</f>
        <v/>
      </c>
      <c r="G71" s="120" t="e">
        <f>VLOOKUP(B71,CREDITO_FINANCEIRO!A:G,6,FALSE)</f>
        <v>#N/A</v>
      </c>
      <c r="H71" s="120" t="e">
        <f>VLOOKUP(B71,CREDITO_FINANCEIRO!A:G,7,FALSE)</f>
        <v>#N/A</v>
      </c>
      <c r="I71" s="91" t="e">
        <f>VLOOKUP(B71,CREDITO_FINANCEIRO!A:K,10,FALSE)</f>
        <v>#N/A</v>
      </c>
      <c r="J71" s="91" t="e">
        <f>VLOOKUP(B71,CREDITO_FINANCEIRO!A:K,11,FALSE)</f>
        <v>#N/A</v>
      </c>
      <c r="K71" s="91" t="e">
        <f>VLOOKUP(B71,CREDITO_FINANCEIRO!A:L,12,FALSE)</f>
        <v>#N/A</v>
      </c>
      <c r="L71" s="91" t="e">
        <f t="shared" si="10"/>
        <v>#N/A</v>
      </c>
      <c r="M71" s="2" t="e">
        <f t="shared" si="11"/>
        <v>#N/A</v>
      </c>
      <c r="N71" s="106" t="e">
        <f>VLOOKUP(Tabela4[[#This Row],[Proposta de Referência]],SIMP_CF!A:K,9,FALSE)</f>
        <v>#N/A</v>
      </c>
      <c r="O71" s="106" t="e">
        <f>VLOOKUP(Tabela4[[#This Row],[Proposta de Referência]],SIMP_CF!A:K,8,FALSE)</f>
        <v>#N/A</v>
      </c>
      <c r="P71" s="107" t="e">
        <f t="shared" si="12"/>
        <v>#N/A</v>
      </c>
      <c r="Q71" s="107" t="e">
        <f t="shared" si="13"/>
        <v>#N/A</v>
      </c>
      <c r="R71" t="e">
        <f t="shared" si="19"/>
        <v>#N/A</v>
      </c>
      <c r="S71" s="108" t="e">
        <f t="shared" si="14"/>
        <v>#N/A</v>
      </c>
      <c r="T71" s="108" t="e">
        <f t="shared" si="15"/>
        <v>#N/A</v>
      </c>
      <c r="U71" s="91" t="e">
        <f t="shared" si="16"/>
        <v>#N/A</v>
      </c>
      <c r="V71" t="e">
        <f t="shared" si="17"/>
        <v>#N/A</v>
      </c>
      <c r="W71" t="str">
        <f t="shared" si="18"/>
        <v/>
      </c>
      <c r="X71" s="24" t="str">
        <f>IFERROR(VLOOKUP(W71,HOSPITAIS_COM_DIVIDAS!A:E,5,FALSE),"")</f>
        <v/>
      </c>
    </row>
    <row r="72" spans="1:24" x14ac:dyDescent="0.25">
      <c r="A72" s="52" t="str">
        <f>IFERROR((Tabela4[[#This Row],[Status da Proposta]]),"")</f>
        <v/>
      </c>
      <c r="B72" s="121">
        <f>IFERROR((CREDITO_FINANCEIRO!A72),"")</f>
        <v>0</v>
      </c>
      <c r="C72" s="120" t="str">
        <f>IFERROR((VLOOKUP(B72,CREDITO_FINANCEIRO!A:B,2,FALSE)),"")</f>
        <v/>
      </c>
      <c r="D72" s="94" t="str">
        <f>IFERROR((VLOOKUP(B72,CREDITO_FINANCEIRO!A:E,5,FALSE)),"")</f>
        <v/>
      </c>
      <c r="E72" s="95" t="str">
        <f>IFERROR((VLOOKUP(B72,CREDITO_FINANCEIRO!A:C,3,FALSE)),"")</f>
        <v/>
      </c>
      <c r="F72" s="120" t="str">
        <f>IFERROR((VLOOKUP(B72,CREDITO_FINANCEIRO!A:G,4,FALSE)),"")</f>
        <v/>
      </c>
      <c r="G72" s="120" t="e">
        <f>VLOOKUP(B72,CREDITO_FINANCEIRO!A:G,6,FALSE)</f>
        <v>#N/A</v>
      </c>
      <c r="H72" s="120" t="e">
        <f>VLOOKUP(B72,CREDITO_FINANCEIRO!A:G,7,FALSE)</f>
        <v>#N/A</v>
      </c>
      <c r="I72" s="91" t="e">
        <f>VLOOKUP(B72,CREDITO_FINANCEIRO!A:K,10,FALSE)</f>
        <v>#N/A</v>
      </c>
      <c r="J72" s="91" t="e">
        <f>VLOOKUP(B72,CREDITO_FINANCEIRO!A:K,11,FALSE)</f>
        <v>#N/A</v>
      </c>
      <c r="K72" s="91" t="e">
        <f>VLOOKUP(B72,CREDITO_FINANCEIRO!A:L,12,FALSE)</f>
        <v>#N/A</v>
      </c>
      <c r="L72" s="91" t="e">
        <f t="shared" si="10"/>
        <v>#N/A</v>
      </c>
      <c r="M72" s="2" t="e">
        <f t="shared" si="11"/>
        <v>#N/A</v>
      </c>
      <c r="N72" s="106" t="e">
        <f>VLOOKUP(Tabela4[[#This Row],[Proposta de Referência]],SIMP_CF!A:K,9,FALSE)</f>
        <v>#N/A</v>
      </c>
      <c r="O72" s="106" t="e">
        <f>VLOOKUP(Tabela4[[#This Row],[Proposta de Referência]],SIMP_CF!A:K,8,FALSE)</f>
        <v>#N/A</v>
      </c>
      <c r="P72" s="107" t="e">
        <f t="shared" si="12"/>
        <v>#N/A</v>
      </c>
      <c r="Q72" s="107" t="e">
        <f t="shared" si="13"/>
        <v>#N/A</v>
      </c>
      <c r="R72" t="e">
        <f t="shared" si="19"/>
        <v>#N/A</v>
      </c>
      <c r="S72" s="108" t="e">
        <f t="shared" si="14"/>
        <v>#N/A</v>
      </c>
      <c r="T72" s="108" t="e">
        <f t="shared" si="15"/>
        <v>#N/A</v>
      </c>
      <c r="U72" s="91" t="e">
        <f t="shared" si="16"/>
        <v>#N/A</v>
      </c>
      <c r="V72" t="e">
        <f t="shared" si="17"/>
        <v>#N/A</v>
      </c>
      <c r="W72" t="str">
        <f t="shared" si="18"/>
        <v/>
      </c>
      <c r="X72" s="24" t="str">
        <f>IFERROR(VLOOKUP(W72,HOSPITAIS_COM_DIVIDAS!A:E,5,FALSE),"")</f>
        <v/>
      </c>
    </row>
    <row r="73" spans="1:24" x14ac:dyDescent="0.25">
      <c r="A73" s="52" t="str">
        <f>IFERROR((Tabela4[[#This Row],[Status da Proposta]]),"")</f>
        <v/>
      </c>
      <c r="B73" s="121">
        <f>IFERROR((CREDITO_FINANCEIRO!A73),"")</f>
        <v>0</v>
      </c>
      <c r="C73" s="120" t="str">
        <f>IFERROR((VLOOKUP(B73,CREDITO_FINANCEIRO!A:B,2,FALSE)),"")</f>
        <v/>
      </c>
      <c r="D73" s="94" t="str">
        <f>IFERROR((VLOOKUP(B73,CREDITO_FINANCEIRO!A:E,5,FALSE)),"")</f>
        <v/>
      </c>
      <c r="E73" s="95" t="str">
        <f>IFERROR((VLOOKUP(B73,CREDITO_FINANCEIRO!A:C,3,FALSE)),"")</f>
        <v/>
      </c>
      <c r="F73" s="120" t="str">
        <f>IFERROR((VLOOKUP(B73,CREDITO_FINANCEIRO!A:G,4,FALSE)),"")</f>
        <v/>
      </c>
      <c r="G73" s="120" t="e">
        <f>VLOOKUP(B73,CREDITO_FINANCEIRO!A:G,6,FALSE)</f>
        <v>#N/A</v>
      </c>
      <c r="H73" s="120" t="e">
        <f>VLOOKUP(B73,CREDITO_FINANCEIRO!A:G,7,FALSE)</f>
        <v>#N/A</v>
      </c>
      <c r="I73" s="91" t="e">
        <f>VLOOKUP(B73,CREDITO_FINANCEIRO!A:K,10,FALSE)</f>
        <v>#N/A</v>
      </c>
      <c r="J73" s="91" t="e">
        <f>VLOOKUP(B73,CREDITO_FINANCEIRO!A:K,11,FALSE)</f>
        <v>#N/A</v>
      </c>
      <c r="K73" s="91" t="e">
        <f>VLOOKUP(B73,CREDITO_FINANCEIRO!A:L,12,FALSE)</f>
        <v>#N/A</v>
      </c>
      <c r="L73" s="91" t="e">
        <f t="shared" si="10"/>
        <v>#N/A</v>
      </c>
      <c r="M73" s="2" t="e">
        <f t="shared" si="11"/>
        <v>#N/A</v>
      </c>
      <c r="N73" s="106" t="e">
        <f>VLOOKUP(Tabela4[[#This Row],[Proposta de Referência]],SIMP_CF!A:K,9,FALSE)</f>
        <v>#N/A</v>
      </c>
      <c r="O73" s="106" t="e">
        <f>VLOOKUP(Tabela4[[#This Row],[Proposta de Referência]],SIMP_CF!A:K,8,FALSE)</f>
        <v>#N/A</v>
      </c>
      <c r="P73" s="107" t="e">
        <f t="shared" si="12"/>
        <v>#N/A</v>
      </c>
      <c r="Q73" s="107" t="e">
        <f t="shared" si="13"/>
        <v>#N/A</v>
      </c>
      <c r="R73" t="e">
        <f t="shared" si="19"/>
        <v>#N/A</v>
      </c>
      <c r="S73" s="108" t="e">
        <f t="shared" si="14"/>
        <v>#N/A</v>
      </c>
      <c r="T73" s="108" t="e">
        <f t="shared" si="15"/>
        <v>#N/A</v>
      </c>
      <c r="U73" s="91" t="e">
        <f t="shared" si="16"/>
        <v>#N/A</v>
      </c>
      <c r="V73" t="e">
        <f t="shared" si="17"/>
        <v>#N/A</v>
      </c>
      <c r="W73" t="str">
        <f t="shared" si="18"/>
        <v/>
      </c>
      <c r="X73" s="24" t="str">
        <f>IFERROR(VLOOKUP(W73,HOSPITAIS_COM_DIVIDAS!A:E,5,FALSE),"")</f>
        <v/>
      </c>
    </row>
    <row r="74" spans="1:24" x14ac:dyDescent="0.25">
      <c r="A74" s="52" t="str">
        <f>IFERROR((Tabela4[[#This Row],[Status da Proposta]]),"")</f>
        <v/>
      </c>
      <c r="B74" s="121">
        <f>IFERROR((CREDITO_FINANCEIRO!A74),"")</f>
        <v>0</v>
      </c>
      <c r="C74" s="120" t="str">
        <f>IFERROR((VLOOKUP(B74,CREDITO_FINANCEIRO!A:B,2,FALSE)),"")</f>
        <v/>
      </c>
      <c r="D74" s="94" t="str">
        <f>IFERROR((VLOOKUP(B74,CREDITO_FINANCEIRO!A:E,5,FALSE)),"")</f>
        <v/>
      </c>
      <c r="E74" s="95" t="str">
        <f>IFERROR((VLOOKUP(B74,CREDITO_FINANCEIRO!A:C,3,FALSE)),"")</f>
        <v/>
      </c>
      <c r="F74" s="120" t="str">
        <f>IFERROR((VLOOKUP(B74,CREDITO_FINANCEIRO!A:G,4,FALSE)),"")</f>
        <v/>
      </c>
      <c r="G74" s="120" t="e">
        <f>VLOOKUP(B74,CREDITO_FINANCEIRO!A:G,6,FALSE)</f>
        <v>#N/A</v>
      </c>
      <c r="H74" s="120" t="e">
        <f>VLOOKUP(B74,CREDITO_FINANCEIRO!A:G,7,FALSE)</f>
        <v>#N/A</v>
      </c>
      <c r="I74" s="91" t="e">
        <f>VLOOKUP(B74,CREDITO_FINANCEIRO!A:K,10,FALSE)</f>
        <v>#N/A</v>
      </c>
      <c r="J74" s="91" t="e">
        <f>VLOOKUP(B74,CREDITO_FINANCEIRO!A:K,11,FALSE)</f>
        <v>#N/A</v>
      </c>
      <c r="K74" s="91" t="e">
        <f>VLOOKUP(B74,CREDITO_FINANCEIRO!A:L,12,FALSE)</f>
        <v>#N/A</v>
      </c>
      <c r="L74" s="91" t="e">
        <f t="shared" si="10"/>
        <v>#N/A</v>
      </c>
      <c r="M74" s="2" t="e">
        <f t="shared" si="11"/>
        <v>#N/A</v>
      </c>
      <c r="N74" s="106" t="e">
        <f>VLOOKUP(Tabela4[[#This Row],[Proposta de Referência]],SIMP_CF!A:K,9,FALSE)</f>
        <v>#N/A</v>
      </c>
      <c r="O74" s="106" t="e">
        <f>VLOOKUP(Tabela4[[#This Row],[Proposta de Referência]],SIMP_CF!A:K,8,FALSE)</f>
        <v>#N/A</v>
      </c>
      <c r="P74" s="107" t="e">
        <f t="shared" si="12"/>
        <v>#N/A</v>
      </c>
      <c r="Q74" s="107" t="e">
        <f t="shared" si="13"/>
        <v>#N/A</v>
      </c>
      <c r="R74" t="e">
        <f t="shared" si="19"/>
        <v>#N/A</v>
      </c>
      <c r="S74" s="108" t="e">
        <f t="shared" si="14"/>
        <v>#N/A</v>
      </c>
      <c r="T74" s="108" t="e">
        <f t="shared" si="15"/>
        <v>#N/A</v>
      </c>
      <c r="U74" s="91" t="e">
        <f t="shared" si="16"/>
        <v>#N/A</v>
      </c>
      <c r="V74" t="e">
        <f t="shared" si="17"/>
        <v>#N/A</v>
      </c>
      <c r="W74" t="str">
        <f t="shared" si="18"/>
        <v/>
      </c>
      <c r="X74" s="24" t="str">
        <f>IFERROR(VLOOKUP(W74,HOSPITAIS_COM_DIVIDAS!A:E,5,FALSE),"")</f>
        <v/>
      </c>
    </row>
    <row r="75" spans="1:24" x14ac:dyDescent="0.25">
      <c r="A75" s="52" t="str">
        <f>IFERROR((Tabela4[[#This Row],[Status da Proposta]]),"")</f>
        <v/>
      </c>
      <c r="B75" s="121">
        <f>IFERROR((CREDITO_FINANCEIRO!A75),"")</f>
        <v>0</v>
      </c>
      <c r="C75" s="120" t="str">
        <f>IFERROR((VLOOKUP(B75,CREDITO_FINANCEIRO!A:B,2,FALSE)),"")</f>
        <v/>
      </c>
      <c r="D75" s="94" t="str">
        <f>IFERROR((VLOOKUP(B75,CREDITO_FINANCEIRO!A:E,5,FALSE)),"")</f>
        <v/>
      </c>
      <c r="E75" s="95" t="str">
        <f>IFERROR((VLOOKUP(B75,CREDITO_FINANCEIRO!A:C,3,FALSE)),"")</f>
        <v/>
      </c>
      <c r="F75" s="120" t="str">
        <f>IFERROR((VLOOKUP(B75,CREDITO_FINANCEIRO!A:G,4,FALSE)),"")</f>
        <v/>
      </c>
      <c r="G75" s="120" t="e">
        <f>VLOOKUP(B75,CREDITO_FINANCEIRO!A:G,6,FALSE)</f>
        <v>#N/A</v>
      </c>
      <c r="H75" s="120" t="e">
        <f>VLOOKUP(B75,CREDITO_FINANCEIRO!A:G,7,FALSE)</f>
        <v>#N/A</v>
      </c>
      <c r="I75" s="91" t="e">
        <f>VLOOKUP(B75,CREDITO_FINANCEIRO!A:K,10,FALSE)</f>
        <v>#N/A</v>
      </c>
      <c r="J75" s="91" t="e">
        <f>VLOOKUP(B75,CREDITO_FINANCEIRO!A:K,11,FALSE)</f>
        <v>#N/A</v>
      </c>
      <c r="K75" s="91" t="e">
        <f>VLOOKUP(B75,CREDITO_FINANCEIRO!A:L,12,FALSE)</f>
        <v>#N/A</v>
      </c>
      <c r="L75" s="91" t="e">
        <f t="shared" si="10"/>
        <v>#N/A</v>
      </c>
      <c r="M75" s="2" t="e">
        <f t="shared" si="11"/>
        <v>#N/A</v>
      </c>
      <c r="N75" s="106" t="e">
        <f>VLOOKUP(Tabela4[[#This Row],[Proposta de Referência]],SIMP_CF!A:K,9,FALSE)</f>
        <v>#N/A</v>
      </c>
      <c r="O75" s="106" t="e">
        <f>VLOOKUP(Tabela4[[#This Row],[Proposta de Referência]],SIMP_CF!A:K,8,FALSE)</f>
        <v>#N/A</v>
      </c>
      <c r="P75" s="107" t="e">
        <f t="shared" si="12"/>
        <v>#N/A</v>
      </c>
      <c r="Q75" s="107" t="e">
        <f t="shared" si="13"/>
        <v>#N/A</v>
      </c>
      <c r="R75" t="e">
        <f t="shared" si="19"/>
        <v>#N/A</v>
      </c>
      <c r="S75" s="108" t="e">
        <f t="shared" si="14"/>
        <v>#N/A</v>
      </c>
      <c r="T75" s="108" t="e">
        <f t="shared" si="15"/>
        <v>#N/A</v>
      </c>
      <c r="U75" s="91" t="e">
        <f t="shared" si="16"/>
        <v>#N/A</v>
      </c>
      <c r="V75" t="e">
        <f t="shared" si="17"/>
        <v>#N/A</v>
      </c>
      <c r="W75" t="str">
        <f t="shared" si="18"/>
        <v/>
      </c>
      <c r="X75" s="24" t="str">
        <f>IFERROR(VLOOKUP(W75,HOSPITAIS_COM_DIVIDAS!A:E,5,FALSE),"")</f>
        <v/>
      </c>
    </row>
    <row r="76" spans="1:24" x14ac:dyDescent="0.25">
      <c r="A76" s="52" t="str">
        <f>IFERROR((Tabela4[[#This Row],[Status da Proposta]]),"")</f>
        <v/>
      </c>
      <c r="B76" s="121">
        <f>IFERROR((CREDITO_FINANCEIRO!A76),"")</f>
        <v>0</v>
      </c>
      <c r="C76" s="120" t="str">
        <f>IFERROR((VLOOKUP(B76,CREDITO_FINANCEIRO!A:B,2,FALSE)),"")</f>
        <v/>
      </c>
      <c r="D76" s="94" t="str">
        <f>IFERROR((VLOOKUP(B76,CREDITO_FINANCEIRO!A:E,5,FALSE)),"")</f>
        <v/>
      </c>
      <c r="E76" s="95" t="str">
        <f>IFERROR((VLOOKUP(B76,CREDITO_FINANCEIRO!A:C,3,FALSE)),"")</f>
        <v/>
      </c>
      <c r="F76" s="120" t="str">
        <f>IFERROR((VLOOKUP(B76,CREDITO_FINANCEIRO!A:G,4,FALSE)),"")</f>
        <v/>
      </c>
      <c r="G76" s="120" t="e">
        <f>VLOOKUP(B76,CREDITO_FINANCEIRO!A:G,6,FALSE)</f>
        <v>#N/A</v>
      </c>
      <c r="H76" s="120" t="e">
        <f>VLOOKUP(B76,CREDITO_FINANCEIRO!A:G,7,FALSE)</f>
        <v>#N/A</v>
      </c>
      <c r="I76" s="91" t="e">
        <f>VLOOKUP(B76,CREDITO_FINANCEIRO!A:K,10,FALSE)</f>
        <v>#N/A</v>
      </c>
      <c r="J76" s="91" t="e">
        <f>VLOOKUP(B76,CREDITO_FINANCEIRO!A:K,11,FALSE)</f>
        <v>#N/A</v>
      </c>
      <c r="K76" s="91" t="e">
        <f>VLOOKUP(B76,CREDITO_FINANCEIRO!A:L,12,FALSE)</f>
        <v>#N/A</v>
      </c>
      <c r="L76" s="91" t="e">
        <f t="shared" si="10"/>
        <v>#N/A</v>
      </c>
      <c r="M76" s="2" t="e">
        <f t="shared" si="11"/>
        <v>#N/A</v>
      </c>
      <c r="N76" s="106" t="e">
        <f>VLOOKUP(Tabela4[[#This Row],[Proposta de Referência]],SIMP_CF!A:K,9,FALSE)</f>
        <v>#N/A</v>
      </c>
      <c r="O76" s="106" t="e">
        <f>VLOOKUP(Tabela4[[#This Row],[Proposta de Referência]],SIMP_CF!A:K,8,FALSE)</f>
        <v>#N/A</v>
      </c>
      <c r="P76" s="107" t="e">
        <f t="shared" si="12"/>
        <v>#N/A</v>
      </c>
      <c r="Q76" s="107" t="e">
        <f t="shared" si="13"/>
        <v>#N/A</v>
      </c>
      <c r="R76" t="e">
        <f t="shared" si="19"/>
        <v>#N/A</v>
      </c>
      <c r="S76" s="108" t="e">
        <f t="shared" si="14"/>
        <v>#N/A</v>
      </c>
      <c r="T76" s="108" t="e">
        <f t="shared" si="15"/>
        <v>#N/A</v>
      </c>
      <c r="U76" s="91" t="e">
        <f t="shared" si="16"/>
        <v>#N/A</v>
      </c>
      <c r="V76" t="e">
        <f t="shared" si="17"/>
        <v>#N/A</v>
      </c>
      <c r="W76" t="str">
        <f t="shared" si="18"/>
        <v/>
      </c>
      <c r="X76" s="24" t="str">
        <f>IFERROR(VLOOKUP(W76,HOSPITAIS_COM_DIVIDAS!A:E,5,FALSE),"")</f>
        <v/>
      </c>
    </row>
    <row r="77" spans="1:24" x14ac:dyDescent="0.25">
      <c r="A77" s="52" t="str">
        <f>IFERROR((Tabela4[[#This Row],[Status da Proposta]]),"")</f>
        <v/>
      </c>
      <c r="B77" s="121">
        <f>IFERROR((CREDITO_FINANCEIRO!A77),"")</f>
        <v>0</v>
      </c>
      <c r="C77" s="120" t="str">
        <f>IFERROR((VLOOKUP(B77,CREDITO_FINANCEIRO!A:B,2,FALSE)),"")</f>
        <v/>
      </c>
      <c r="D77" s="94" t="str">
        <f>IFERROR((VLOOKUP(B77,CREDITO_FINANCEIRO!A:E,5,FALSE)),"")</f>
        <v/>
      </c>
      <c r="E77" s="95" t="str">
        <f>IFERROR((VLOOKUP(B77,CREDITO_FINANCEIRO!A:C,3,FALSE)),"")</f>
        <v/>
      </c>
      <c r="F77" s="120" t="str">
        <f>IFERROR((VLOOKUP(B77,CREDITO_FINANCEIRO!A:G,4,FALSE)),"")</f>
        <v/>
      </c>
      <c r="G77" s="120" t="e">
        <f>VLOOKUP(B77,CREDITO_FINANCEIRO!A:G,6,FALSE)</f>
        <v>#N/A</v>
      </c>
      <c r="H77" s="120" t="e">
        <f>VLOOKUP(B77,CREDITO_FINANCEIRO!A:G,7,FALSE)</f>
        <v>#N/A</v>
      </c>
      <c r="I77" s="91" t="e">
        <f>VLOOKUP(B77,CREDITO_FINANCEIRO!A:K,10,FALSE)</f>
        <v>#N/A</v>
      </c>
      <c r="J77" s="91" t="e">
        <f>VLOOKUP(B77,CREDITO_FINANCEIRO!A:K,11,FALSE)</f>
        <v>#N/A</v>
      </c>
      <c r="K77" s="91" t="e">
        <f>VLOOKUP(B77,CREDITO_FINANCEIRO!A:L,12,FALSE)</f>
        <v>#N/A</v>
      </c>
      <c r="L77" s="91" t="e">
        <f t="shared" si="10"/>
        <v>#N/A</v>
      </c>
      <c r="M77" s="2" t="e">
        <f t="shared" si="11"/>
        <v>#N/A</v>
      </c>
      <c r="N77" s="106" t="e">
        <f>VLOOKUP(Tabela4[[#This Row],[Proposta de Referência]],SIMP_CF!A:K,9,FALSE)</f>
        <v>#N/A</v>
      </c>
      <c r="O77" s="106" t="e">
        <f>VLOOKUP(Tabela4[[#This Row],[Proposta de Referência]],SIMP_CF!A:K,8,FALSE)</f>
        <v>#N/A</v>
      </c>
      <c r="P77" s="107" t="e">
        <f t="shared" si="12"/>
        <v>#N/A</v>
      </c>
      <c r="Q77" s="107" t="e">
        <f t="shared" si="13"/>
        <v>#N/A</v>
      </c>
      <c r="R77" t="e">
        <f t="shared" si="19"/>
        <v>#N/A</v>
      </c>
      <c r="S77" s="108" t="e">
        <f t="shared" si="14"/>
        <v>#N/A</v>
      </c>
      <c r="T77" s="108" t="e">
        <f t="shared" si="15"/>
        <v>#N/A</v>
      </c>
      <c r="U77" s="91" t="e">
        <f t="shared" si="16"/>
        <v>#N/A</v>
      </c>
      <c r="V77" t="e">
        <f t="shared" si="17"/>
        <v>#N/A</v>
      </c>
      <c r="W77" t="str">
        <f t="shared" si="18"/>
        <v/>
      </c>
      <c r="X77" s="24" t="str">
        <f>IFERROR(VLOOKUP(W77,HOSPITAIS_COM_DIVIDAS!A:E,5,FALSE),"")</f>
        <v/>
      </c>
    </row>
    <row r="78" spans="1:24" x14ac:dyDescent="0.25">
      <c r="A78" s="52" t="str">
        <f>IFERROR((Tabela4[[#This Row],[Status da Proposta]]),"")</f>
        <v/>
      </c>
      <c r="B78" s="121">
        <f>IFERROR((CREDITO_FINANCEIRO!A78),"")</f>
        <v>0</v>
      </c>
      <c r="C78" s="120" t="str">
        <f>IFERROR((VLOOKUP(B78,CREDITO_FINANCEIRO!A:B,2,FALSE)),"")</f>
        <v/>
      </c>
      <c r="D78" s="94" t="str">
        <f>IFERROR((VLOOKUP(B78,CREDITO_FINANCEIRO!A:E,5,FALSE)),"")</f>
        <v/>
      </c>
      <c r="E78" s="95" t="str">
        <f>IFERROR((VLOOKUP(B78,CREDITO_FINANCEIRO!A:C,3,FALSE)),"")</f>
        <v/>
      </c>
      <c r="F78" s="120" t="str">
        <f>IFERROR((VLOOKUP(B78,CREDITO_FINANCEIRO!A:G,4,FALSE)),"")</f>
        <v/>
      </c>
      <c r="G78" s="120" t="e">
        <f>VLOOKUP(B78,CREDITO_FINANCEIRO!A:G,6,FALSE)</f>
        <v>#N/A</v>
      </c>
      <c r="H78" s="120" t="e">
        <f>VLOOKUP(B78,CREDITO_FINANCEIRO!A:G,7,FALSE)</f>
        <v>#N/A</v>
      </c>
      <c r="I78" s="91" t="e">
        <f>VLOOKUP(B78,CREDITO_FINANCEIRO!A:K,10,FALSE)</f>
        <v>#N/A</v>
      </c>
      <c r="J78" s="91" t="e">
        <f>VLOOKUP(B78,CREDITO_FINANCEIRO!A:K,11,FALSE)</f>
        <v>#N/A</v>
      </c>
      <c r="K78" s="91" t="e">
        <f>VLOOKUP(B78,CREDITO_FINANCEIRO!A:L,12,FALSE)</f>
        <v>#N/A</v>
      </c>
      <c r="L78" s="91" t="e">
        <f t="shared" si="10"/>
        <v>#N/A</v>
      </c>
      <c r="M78" s="2" t="e">
        <f t="shared" si="11"/>
        <v>#N/A</v>
      </c>
      <c r="N78" s="106" t="e">
        <f>VLOOKUP(Tabela4[[#This Row],[Proposta de Referência]],SIMP_CF!A:K,9,FALSE)</f>
        <v>#N/A</v>
      </c>
      <c r="O78" s="106" t="e">
        <f>VLOOKUP(Tabela4[[#This Row],[Proposta de Referência]],SIMP_CF!A:K,8,FALSE)</f>
        <v>#N/A</v>
      </c>
      <c r="P78" s="107" t="e">
        <f t="shared" si="12"/>
        <v>#N/A</v>
      </c>
      <c r="Q78" s="107" t="e">
        <f t="shared" si="13"/>
        <v>#N/A</v>
      </c>
      <c r="R78" t="e">
        <f t="shared" si="19"/>
        <v>#N/A</v>
      </c>
      <c r="S78" s="108" t="e">
        <f t="shared" si="14"/>
        <v>#N/A</v>
      </c>
      <c r="T78" s="108" t="e">
        <f t="shared" si="15"/>
        <v>#N/A</v>
      </c>
      <c r="U78" s="91" t="e">
        <f t="shared" si="16"/>
        <v>#N/A</v>
      </c>
      <c r="V78" t="e">
        <f t="shared" si="17"/>
        <v>#N/A</v>
      </c>
      <c r="W78" t="str">
        <f t="shared" si="18"/>
        <v/>
      </c>
      <c r="X78" s="24" t="str">
        <f>IFERROR(VLOOKUP(W78,HOSPITAIS_COM_DIVIDAS!A:E,5,FALSE),"")</f>
        <v/>
      </c>
    </row>
    <row r="79" spans="1:24" x14ac:dyDescent="0.25">
      <c r="A79" s="52" t="str">
        <f>IFERROR((Tabela4[[#This Row],[Status da Proposta]]),"")</f>
        <v/>
      </c>
      <c r="B79" s="121">
        <f>IFERROR((CREDITO_FINANCEIRO!A79),"")</f>
        <v>0</v>
      </c>
      <c r="C79" s="120" t="str">
        <f>IFERROR((VLOOKUP(B79,CREDITO_FINANCEIRO!A:B,2,FALSE)),"")</f>
        <v/>
      </c>
      <c r="D79" s="94" t="str">
        <f>IFERROR((VLOOKUP(B79,CREDITO_FINANCEIRO!A:E,5,FALSE)),"")</f>
        <v/>
      </c>
      <c r="E79" s="95" t="str">
        <f>IFERROR((VLOOKUP(B79,CREDITO_FINANCEIRO!A:C,3,FALSE)),"")</f>
        <v/>
      </c>
      <c r="F79" s="120" t="str">
        <f>IFERROR((VLOOKUP(B79,CREDITO_FINANCEIRO!A:G,4,FALSE)),"")</f>
        <v/>
      </c>
      <c r="G79" s="120" t="e">
        <f>VLOOKUP(B79,CREDITO_FINANCEIRO!A:G,6,FALSE)</f>
        <v>#N/A</v>
      </c>
      <c r="H79" s="120" t="e">
        <f>VLOOKUP(B79,CREDITO_FINANCEIRO!A:G,7,FALSE)</f>
        <v>#N/A</v>
      </c>
      <c r="I79" s="91" t="e">
        <f>VLOOKUP(B79,CREDITO_FINANCEIRO!A:K,10,FALSE)</f>
        <v>#N/A</v>
      </c>
      <c r="J79" s="91" t="e">
        <f>VLOOKUP(B79,CREDITO_FINANCEIRO!A:K,11,FALSE)</f>
        <v>#N/A</v>
      </c>
      <c r="K79" s="91" t="e">
        <f>VLOOKUP(B79,CREDITO_FINANCEIRO!A:L,12,FALSE)</f>
        <v>#N/A</v>
      </c>
      <c r="L79" s="91" t="e">
        <f t="shared" si="10"/>
        <v>#N/A</v>
      </c>
      <c r="M79" s="2" t="e">
        <f t="shared" si="11"/>
        <v>#N/A</v>
      </c>
      <c r="N79" s="106" t="e">
        <f>VLOOKUP(Tabela4[[#This Row],[Proposta de Referência]],SIMP_CF!A:K,9,FALSE)</f>
        <v>#N/A</v>
      </c>
      <c r="O79" s="106" t="e">
        <f>VLOOKUP(Tabela4[[#This Row],[Proposta de Referência]],SIMP_CF!A:K,8,FALSE)</f>
        <v>#N/A</v>
      </c>
      <c r="P79" s="107" t="e">
        <f t="shared" si="12"/>
        <v>#N/A</v>
      </c>
      <c r="Q79" s="107" t="e">
        <f t="shared" si="13"/>
        <v>#N/A</v>
      </c>
      <c r="R79" t="e">
        <f t="shared" si="19"/>
        <v>#N/A</v>
      </c>
      <c r="S79" s="108" t="e">
        <f t="shared" si="14"/>
        <v>#N/A</v>
      </c>
      <c r="T79" s="108" t="e">
        <f t="shared" si="15"/>
        <v>#N/A</v>
      </c>
      <c r="U79" s="91" t="e">
        <f t="shared" si="16"/>
        <v>#N/A</v>
      </c>
      <c r="V79" t="e">
        <f t="shared" si="17"/>
        <v>#N/A</v>
      </c>
      <c r="W79" t="str">
        <f t="shared" si="18"/>
        <v/>
      </c>
      <c r="X79" s="24" t="str">
        <f>IFERROR(VLOOKUP(W79,HOSPITAIS_COM_DIVIDAS!A:E,5,FALSE),"")</f>
        <v/>
      </c>
    </row>
    <row r="80" spans="1:24" x14ac:dyDescent="0.25">
      <c r="A80" s="52" t="str">
        <f>IFERROR((Tabela4[[#This Row],[Status da Proposta]]),"")</f>
        <v/>
      </c>
      <c r="B80" s="121">
        <f>IFERROR((CREDITO_FINANCEIRO!A80),"")</f>
        <v>0</v>
      </c>
      <c r="C80" s="120" t="str">
        <f>IFERROR((VLOOKUP(B80,CREDITO_FINANCEIRO!A:B,2,FALSE)),"")</f>
        <v/>
      </c>
      <c r="D80" s="94" t="str">
        <f>IFERROR((VLOOKUP(B80,CREDITO_FINANCEIRO!A:E,5,FALSE)),"")</f>
        <v/>
      </c>
      <c r="E80" s="95" t="str">
        <f>IFERROR((VLOOKUP(B80,CREDITO_FINANCEIRO!A:C,3,FALSE)),"")</f>
        <v/>
      </c>
      <c r="F80" s="120" t="str">
        <f>IFERROR((VLOOKUP(B80,CREDITO_FINANCEIRO!A:G,4,FALSE)),"")</f>
        <v/>
      </c>
      <c r="G80" s="120" t="e">
        <f>VLOOKUP(B80,CREDITO_FINANCEIRO!A:G,6,FALSE)</f>
        <v>#N/A</v>
      </c>
      <c r="H80" s="120" t="e">
        <f>VLOOKUP(B80,CREDITO_FINANCEIRO!A:G,7,FALSE)</f>
        <v>#N/A</v>
      </c>
      <c r="I80" s="91" t="e">
        <f>VLOOKUP(B80,CREDITO_FINANCEIRO!A:K,10,FALSE)</f>
        <v>#N/A</v>
      </c>
      <c r="J80" s="91" t="e">
        <f>VLOOKUP(B80,CREDITO_FINANCEIRO!A:K,11,FALSE)</f>
        <v>#N/A</v>
      </c>
      <c r="K80" s="91" t="e">
        <f>VLOOKUP(B80,CREDITO_FINANCEIRO!A:L,12,FALSE)</f>
        <v>#N/A</v>
      </c>
      <c r="L80" s="91" t="e">
        <f t="shared" si="10"/>
        <v>#N/A</v>
      </c>
      <c r="M80" s="2" t="e">
        <f t="shared" si="11"/>
        <v>#N/A</v>
      </c>
      <c r="N80" s="106" t="e">
        <f>VLOOKUP(Tabela4[[#This Row],[Proposta de Referência]],SIMP_CF!A:K,9,FALSE)</f>
        <v>#N/A</v>
      </c>
      <c r="O80" s="106" t="e">
        <f>VLOOKUP(Tabela4[[#This Row],[Proposta de Referência]],SIMP_CF!A:K,8,FALSE)</f>
        <v>#N/A</v>
      </c>
      <c r="P80" s="107" t="e">
        <f t="shared" si="12"/>
        <v>#N/A</v>
      </c>
      <c r="Q80" s="107" t="e">
        <f t="shared" si="13"/>
        <v>#N/A</v>
      </c>
      <c r="R80" t="e">
        <f t="shared" si="19"/>
        <v>#N/A</v>
      </c>
      <c r="S80" s="108" t="e">
        <f t="shared" si="14"/>
        <v>#N/A</v>
      </c>
      <c r="T80" s="108" t="e">
        <f t="shared" si="15"/>
        <v>#N/A</v>
      </c>
      <c r="U80" s="91" t="e">
        <f t="shared" si="16"/>
        <v>#N/A</v>
      </c>
      <c r="V80" t="e">
        <f t="shared" si="17"/>
        <v>#N/A</v>
      </c>
      <c r="W80" t="str">
        <f t="shared" si="18"/>
        <v/>
      </c>
      <c r="X80" s="24" t="str">
        <f>IFERROR(VLOOKUP(W80,HOSPITAIS_COM_DIVIDAS!A:E,5,FALSE),"")</f>
        <v/>
      </c>
    </row>
    <row r="81" spans="1:24" x14ac:dyDescent="0.25">
      <c r="A81" s="52" t="str">
        <f>IFERROR((Tabela4[[#This Row],[Status da Proposta]]),"")</f>
        <v/>
      </c>
      <c r="B81" s="121">
        <f>IFERROR((CREDITO_FINANCEIRO!A81),"")</f>
        <v>0</v>
      </c>
      <c r="C81" s="120" t="str">
        <f>IFERROR((VLOOKUP(B81,CREDITO_FINANCEIRO!A:B,2,FALSE)),"")</f>
        <v/>
      </c>
      <c r="D81" s="94" t="str">
        <f>IFERROR((VLOOKUP(B81,CREDITO_FINANCEIRO!A:E,5,FALSE)),"")</f>
        <v/>
      </c>
      <c r="E81" s="95" t="str">
        <f>IFERROR((VLOOKUP(B81,CREDITO_FINANCEIRO!A:C,3,FALSE)),"")</f>
        <v/>
      </c>
      <c r="F81" s="120" t="str">
        <f>IFERROR((VLOOKUP(B81,CREDITO_FINANCEIRO!A:G,4,FALSE)),"")</f>
        <v/>
      </c>
      <c r="G81" s="120" t="e">
        <f>VLOOKUP(B81,CREDITO_FINANCEIRO!A:G,6,FALSE)</f>
        <v>#N/A</v>
      </c>
      <c r="H81" s="120" t="e">
        <f>VLOOKUP(B81,CREDITO_FINANCEIRO!A:G,7,FALSE)</f>
        <v>#N/A</v>
      </c>
      <c r="I81" s="91" t="e">
        <f>VLOOKUP(B81,CREDITO_FINANCEIRO!A:K,10,FALSE)</f>
        <v>#N/A</v>
      </c>
      <c r="J81" s="91" t="e">
        <f>VLOOKUP(B81,CREDITO_FINANCEIRO!A:K,11,FALSE)</f>
        <v>#N/A</v>
      </c>
      <c r="K81" s="91" t="e">
        <f>VLOOKUP(B81,CREDITO_FINANCEIRO!A:L,12,FALSE)</f>
        <v>#N/A</v>
      </c>
      <c r="L81" s="91" t="e">
        <f t="shared" si="10"/>
        <v>#N/A</v>
      </c>
      <c r="M81" s="2" t="e">
        <f t="shared" si="11"/>
        <v>#N/A</v>
      </c>
      <c r="N81" s="106" t="e">
        <f>VLOOKUP(Tabela4[[#This Row],[Proposta de Referência]],SIMP_CF!A:K,9,FALSE)</f>
        <v>#N/A</v>
      </c>
      <c r="O81" s="106" t="e">
        <f>VLOOKUP(Tabela4[[#This Row],[Proposta de Referência]],SIMP_CF!A:K,8,FALSE)</f>
        <v>#N/A</v>
      </c>
      <c r="P81" s="107" t="e">
        <f t="shared" si="12"/>
        <v>#N/A</v>
      </c>
      <c r="Q81" s="107" t="e">
        <f t="shared" si="13"/>
        <v>#N/A</v>
      </c>
      <c r="R81" t="e">
        <f t="shared" si="19"/>
        <v>#N/A</v>
      </c>
      <c r="S81" s="108" t="e">
        <f t="shared" si="14"/>
        <v>#N/A</v>
      </c>
      <c r="T81" s="108" t="e">
        <f t="shared" si="15"/>
        <v>#N/A</v>
      </c>
      <c r="U81" s="91" t="e">
        <f t="shared" si="16"/>
        <v>#N/A</v>
      </c>
      <c r="V81" t="e">
        <f t="shared" si="17"/>
        <v>#N/A</v>
      </c>
      <c r="W81" t="str">
        <f t="shared" si="18"/>
        <v/>
      </c>
      <c r="X81" s="24" t="str">
        <f>IFERROR(VLOOKUP(W81,HOSPITAIS_COM_DIVIDAS!A:E,5,FALSE),"")</f>
        <v/>
      </c>
    </row>
    <row r="82" spans="1:24" x14ac:dyDescent="0.25">
      <c r="A82" s="52" t="str">
        <f>IFERROR((Tabela4[[#This Row],[Status da Proposta]]),"")</f>
        <v/>
      </c>
      <c r="B82" s="121">
        <f>IFERROR((CREDITO_FINANCEIRO!A82),"")</f>
        <v>0</v>
      </c>
      <c r="C82" s="120" t="str">
        <f>IFERROR((VLOOKUP(B82,CREDITO_FINANCEIRO!A:B,2,FALSE)),"")</f>
        <v/>
      </c>
      <c r="D82" s="94" t="str">
        <f>IFERROR((VLOOKUP(B82,CREDITO_FINANCEIRO!A:E,5,FALSE)),"")</f>
        <v/>
      </c>
      <c r="E82" s="95" t="str">
        <f>IFERROR((VLOOKUP(B82,CREDITO_FINANCEIRO!A:C,3,FALSE)),"")</f>
        <v/>
      </c>
      <c r="F82" s="120" t="str">
        <f>IFERROR((VLOOKUP(B82,CREDITO_FINANCEIRO!A:G,4,FALSE)),"")</f>
        <v/>
      </c>
      <c r="G82" s="120" t="e">
        <f>VLOOKUP(B82,CREDITO_FINANCEIRO!A:G,6,FALSE)</f>
        <v>#N/A</v>
      </c>
      <c r="H82" s="120" t="e">
        <f>VLOOKUP(B82,CREDITO_FINANCEIRO!A:G,7,FALSE)</f>
        <v>#N/A</v>
      </c>
      <c r="I82" s="91" t="e">
        <f>VLOOKUP(B82,CREDITO_FINANCEIRO!A:K,10,FALSE)</f>
        <v>#N/A</v>
      </c>
      <c r="J82" s="91" t="e">
        <f>VLOOKUP(B82,CREDITO_FINANCEIRO!A:K,11,FALSE)</f>
        <v>#N/A</v>
      </c>
      <c r="K82" s="91" t="e">
        <f>VLOOKUP(B82,CREDITO_FINANCEIRO!A:L,12,FALSE)</f>
        <v>#N/A</v>
      </c>
      <c r="L82" s="91" t="e">
        <f t="shared" si="10"/>
        <v>#N/A</v>
      </c>
      <c r="M82" s="2" t="e">
        <f t="shared" si="11"/>
        <v>#N/A</v>
      </c>
      <c r="N82" s="106" t="e">
        <f>VLOOKUP(Tabela4[[#This Row],[Proposta de Referência]],SIMP_CF!A:K,9,FALSE)</f>
        <v>#N/A</v>
      </c>
      <c r="O82" s="106" t="e">
        <f>VLOOKUP(Tabela4[[#This Row],[Proposta de Referência]],SIMP_CF!A:K,8,FALSE)</f>
        <v>#N/A</v>
      </c>
      <c r="P82" s="107" t="e">
        <f t="shared" si="12"/>
        <v>#N/A</v>
      </c>
      <c r="Q82" s="107" t="e">
        <f t="shared" si="13"/>
        <v>#N/A</v>
      </c>
      <c r="R82" t="e">
        <f t="shared" si="19"/>
        <v>#N/A</v>
      </c>
      <c r="S82" s="108" t="e">
        <f t="shared" si="14"/>
        <v>#N/A</v>
      </c>
      <c r="T82" s="108" t="e">
        <f t="shared" si="15"/>
        <v>#N/A</v>
      </c>
      <c r="U82" s="91" t="e">
        <f t="shared" si="16"/>
        <v>#N/A</v>
      </c>
      <c r="V82" t="e">
        <f t="shared" si="17"/>
        <v>#N/A</v>
      </c>
      <c r="W82" t="str">
        <f t="shared" si="18"/>
        <v/>
      </c>
      <c r="X82" s="24" t="str">
        <f>IFERROR(VLOOKUP(W82,HOSPITAIS_COM_DIVIDAS!A:E,5,FALSE),"")</f>
        <v/>
      </c>
    </row>
    <row r="83" spans="1:24" x14ac:dyDescent="0.25">
      <c r="A83" s="52" t="str">
        <f>IFERROR((Tabela4[[#This Row],[Status da Proposta]]),"")</f>
        <v/>
      </c>
      <c r="B83" s="121">
        <f>IFERROR((CREDITO_FINANCEIRO!A83),"")</f>
        <v>0</v>
      </c>
      <c r="C83" s="120" t="str">
        <f>IFERROR((VLOOKUP(B83,CREDITO_FINANCEIRO!A:B,2,FALSE)),"")</f>
        <v/>
      </c>
      <c r="D83" s="94" t="str">
        <f>IFERROR((VLOOKUP(B83,CREDITO_FINANCEIRO!A:E,5,FALSE)),"")</f>
        <v/>
      </c>
      <c r="E83" s="95" t="str">
        <f>IFERROR((VLOOKUP(B83,CREDITO_FINANCEIRO!A:C,3,FALSE)),"")</f>
        <v/>
      </c>
      <c r="F83" s="120" t="str">
        <f>IFERROR((VLOOKUP(B83,CREDITO_FINANCEIRO!A:G,4,FALSE)),"")</f>
        <v/>
      </c>
      <c r="G83" s="120" t="e">
        <f>VLOOKUP(B83,CREDITO_FINANCEIRO!A:G,6,FALSE)</f>
        <v>#N/A</v>
      </c>
      <c r="H83" s="120" t="e">
        <f>VLOOKUP(B83,CREDITO_FINANCEIRO!A:G,7,FALSE)</f>
        <v>#N/A</v>
      </c>
      <c r="I83" s="91" t="e">
        <f>VLOOKUP(B83,CREDITO_FINANCEIRO!A:K,10,FALSE)</f>
        <v>#N/A</v>
      </c>
      <c r="J83" s="91" t="e">
        <f>VLOOKUP(B83,CREDITO_FINANCEIRO!A:K,11,FALSE)</f>
        <v>#N/A</v>
      </c>
      <c r="K83" s="91" t="e">
        <f>VLOOKUP(B83,CREDITO_FINANCEIRO!A:L,12,FALSE)</f>
        <v>#N/A</v>
      </c>
      <c r="L83" s="91" t="e">
        <f t="shared" si="10"/>
        <v>#N/A</v>
      </c>
      <c r="M83" s="2" t="e">
        <f t="shared" si="11"/>
        <v>#N/A</v>
      </c>
      <c r="N83" s="106" t="e">
        <f>VLOOKUP(Tabela4[[#This Row],[Proposta de Referência]],SIMP_CF!A:K,9,FALSE)</f>
        <v>#N/A</v>
      </c>
      <c r="O83" s="106" t="e">
        <f>VLOOKUP(Tabela4[[#This Row],[Proposta de Referência]],SIMP_CF!A:K,8,FALSE)</f>
        <v>#N/A</v>
      </c>
      <c r="P83" s="107" t="e">
        <f t="shared" si="12"/>
        <v>#N/A</v>
      </c>
      <c r="Q83" s="107" t="e">
        <f t="shared" si="13"/>
        <v>#N/A</v>
      </c>
      <c r="R83" t="e">
        <f t="shared" si="19"/>
        <v>#N/A</v>
      </c>
      <c r="S83" s="108" t="e">
        <f t="shared" si="14"/>
        <v>#N/A</v>
      </c>
      <c r="T83" s="108" t="e">
        <f t="shared" si="15"/>
        <v>#N/A</v>
      </c>
      <c r="U83" s="91" t="e">
        <f t="shared" si="16"/>
        <v>#N/A</v>
      </c>
      <c r="V83" t="e">
        <f t="shared" si="17"/>
        <v>#N/A</v>
      </c>
      <c r="W83" t="str">
        <f t="shared" si="18"/>
        <v/>
      </c>
      <c r="X83" s="24" t="str">
        <f>IFERROR(VLOOKUP(W83,HOSPITAIS_COM_DIVIDAS!A:E,5,FALSE),"")</f>
        <v/>
      </c>
    </row>
    <row r="84" spans="1:24" x14ac:dyDescent="0.25">
      <c r="A84" s="52" t="str">
        <f>IFERROR((Tabela4[[#This Row],[Status da Proposta]]),"")</f>
        <v/>
      </c>
      <c r="B84" s="121">
        <f>IFERROR((CREDITO_FINANCEIRO!A84),"")</f>
        <v>0</v>
      </c>
      <c r="C84" s="120" t="str">
        <f>IFERROR((VLOOKUP(B84,CREDITO_FINANCEIRO!A:B,2,FALSE)),"")</f>
        <v/>
      </c>
      <c r="D84" s="94" t="str">
        <f>IFERROR((VLOOKUP(B84,CREDITO_FINANCEIRO!A:E,5,FALSE)),"")</f>
        <v/>
      </c>
      <c r="E84" s="95" t="str">
        <f>IFERROR((VLOOKUP(B84,CREDITO_FINANCEIRO!A:C,3,FALSE)),"")</f>
        <v/>
      </c>
      <c r="F84" s="120" t="str">
        <f>IFERROR((VLOOKUP(B84,CREDITO_FINANCEIRO!A:G,4,FALSE)),"")</f>
        <v/>
      </c>
      <c r="G84" s="120" t="e">
        <f>VLOOKUP(B84,CREDITO_FINANCEIRO!A:G,6,FALSE)</f>
        <v>#N/A</v>
      </c>
      <c r="H84" s="120" t="e">
        <f>VLOOKUP(B84,CREDITO_FINANCEIRO!A:G,7,FALSE)</f>
        <v>#N/A</v>
      </c>
      <c r="I84" s="91" t="e">
        <f>VLOOKUP(B84,CREDITO_FINANCEIRO!A:K,10,FALSE)</f>
        <v>#N/A</v>
      </c>
      <c r="J84" s="91" t="e">
        <f>VLOOKUP(B84,CREDITO_FINANCEIRO!A:K,11,FALSE)</f>
        <v>#N/A</v>
      </c>
      <c r="K84" s="91" t="e">
        <f>VLOOKUP(B84,CREDITO_FINANCEIRO!A:L,12,FALSE)</f>
        <v>#N/A</v>
      </c>
      <c r="L84" s="91" t="e">
        <f t="shared" si="10"/>
        <v>#N/A</v>
      </c>
      <c r="M84" s="2" t="e">
        <f t="shared" si="11"/>
        <v>#N/A</v>
      </c>
      <c r="N84" s="106" t="e">
        <f>VLOOKUP(Tabela4[[#This Row],[Proposta de Referência]],SIMP_CF!A:K,9,FALSE)</f>
        <v>#N/A</v>
      </c>
      <c r="O84" s="106" t="e">
        <f>VLOOKUP(Tabela4[[#This Row],[Proposta de Referência]],SIMP_CF!A:K,8,FALSE)</f>
        <v>#N/A</v>
      </c>
      <c r="P84" s="107" t="e">
        <f t="shared" si="12"/>
        <v>#N/A</v>
      </c>
      <c r="Q84" s="107" t="e">
        <f t="shared" si="13"/>
        <v>#N/A</v>
      </c>
      <c r="R84" t="e">
        <f t="shared" si="19"/>
        <v>#N/A</v>
      </c>
      <c r="S84" s="108" t="e">
        <f t="shared" si="14"/>
        <v>#N/A</v>
      </c>
      <c r="T84" s="108" t="e">
        <f t="shared" si="15"/>
        <v>#N/A</v>
      </c>
      <c r="U84" s="91" t="e">
        <f t="shared" si="16"/>
        <v>#N/A</v>
      </c>
      <c r="V84" t="e">
        <f t="shared" si="17"/>
        <v>#N/A</v>
      </c>
      <c r="W84" t="str">
        <f t="shared" si="18"/>
        <v/>
      </c>
      <c r="X84" s="24" t="str">
        <f>IFERROR(VLOOKUP(W84,HOSPITAIS_COM_DIVIDAS!A:E,5,FALSE),"")</f>
        <v/>
      </c>
    </row>
    <row r="85" spans="1:24" x14ac:dyDescent="0.25">
      <c r="A85" s="52" t="str">
        <f>IFERROR((Tabela4[[#This Row],[Status da Proposta]]),"")</f>
        <v/>
      </c>
      <c r="B85" s="121">
        <f>IFERROR((CREDITO_FINANCEIRO!A85),"")</f>
        <v>0</v>
      </c>
      <c r="C85" s="120" t="str">
        <f>IFERROR((VLOOKUP(B85,CREDITO_FINANCEIRO!A:B,2,FALSE)),"")</f>
        <v/>
      </c>
      <c r="D85" s="94" t="str">
        <f>IFERROR((VLOOKUP(B85,CREDITO_FINANCEIRO!A:E,5,FALSE)),"")</f>
        <v/>
      </c>
      <c r="E85" s="95" t="str">
        <f>IFERROR((VLOOKUP(B85,CREDITO_FINANCEIRO!A:C,3,FALSE)),"")</f>
        <v/>
      </c>
      <c r="F85" s="120" t="str">
        <f>IFERROR((VLOOKUP(B85,CREDITO_FINANCEIRO!A:G,4,FALSE)),"")</f>
        <v/>
      </c>
      <c r="G85" s="120" t="e">
        <f>VLOOKUP(B85,CREDITO_FINANCEIRO!A:G,6,FALSE)</f>
        <v>#N/A</v>
      </c>
      <c r="H85" s="120" t="e">
        <f>VLOOKUP(B85,CREDITO_FINANCEIRO!A:G,7,FALSE)</f>
        <v>#N/A</v>
      </c>
      <c r="I85" s="91" t="e">
        <f>VLOOKUP(B85,CREDITO_FINANCEIRO!A:K,10,FALSE)</f>
        <v>#N/A</v>
      </c>
      <c r="J85" s="91" t="e">
        <f>VLOOKUP(B85,CREDITO_FINANCEIRO!A:K,11,FALSE)</f>
        <v>#N/A</v>
      </c>
      <c r="K85" s="91" t="e">
        <f>VLOOKUP(B85,CREDITO_FINANCEIRO!A:L,12,FALSE)</f>
        <v>#N/A</v>
      </c>
      <c r="L85" s="91" t="e">
        <f t="shared" si="10"/>
        <v>#N/A</v>
      </c>
      <c r="M85" s="2" t="e">
        <f t="shared" si="11"/>
        <v>#N/A</v>
      </c>
      <c r="N85" s="106" t="e">
        <f>VLOOKUP(Tabela4[[#This Row],[Proposta de Referência]],SIMP_CF!A:K,9,FALSE)</f>
        <v>#N/A</v>
      </c>
      <c r="O85" s="106" t="e">
        <f>VLOOKUP(Tabela4[[#This Row],[Proposta de Referência]],SIMP_CF!A:K,8,FALSE)</f>
        <v>#N/A</v>
      </c>
      <c r="P85" s="107" t="e">
        <f t="shared" si="12"/>
        <v>#N/A</v>
      </c>
      <c r="Q85" s="107" t="e">
        <f t="shared" si="13"/>
        <v>#N/A</v>
      </c>
      <c r="R85" t="e">
        <f t="shared" si="19"/>
        <v>#N/A</v>
      </c>
      <c r="S85" s="108" t="e">
        <f t="shared" si="14"/>
        <v>#N/A</v>
      </c>
      <c r="T85" s="108" t="e">
        <f t="shared" si="15"/>
        <v>#N/A</v>
      </c>
      <c r="U85" s="91" t="e">
        <f t="shared" si="16"/>
        <v>#N/A</v>
      </c>
      <c r="V85" t="e">
        <f t="shared" si="17"/>
        <v>#N/A</v>
      </c>
      <c r="W85" t="str">
        <f t="shared" si="18"/>
        <v/>
      </c>
      <c r="X85" s="24" t="str">
        <f>IFERROR(VLOOKUP(W85,HOSPITAIS_COM_DIVIDAS!A:E,5,FALSE),"")</f>
        <v/>
      </c>
    </row>
    <row r="86" spans="1:24" x14ac:dyDescent="0.25">
      <c r="A86" s="52" t="str">
        <f>IFERROR((Tabela4[[#This Row],[Status da Proposta]]),"")</f>
        <v/>
      </c>
      <c r="B86" s="121">
        <f>IFERROR((CREDITO_FINANCEIRO!A86),"")</f>
        <v>0</v>
      </c>
      <c r="C86" s="120" t="str">
        <f>IFERROR((VLOOKUP(B86,CREDITO_FINANCEIRO!A:B,2,FALSE)),"")</f>
        <v/>
      </c>
      <c r="D86" s="94" t="str">
        <f>IFERROR((VLOOKUP(B86,CREDITO_FINANCEIRO!A:E,5,FALSE)),"")</f>
        <v/>
      </c>
      <c r="E86" s="95" t="str">
        <f>IFERROR((VLOOKUP(B86,CREDITO_FINANCEIRO!A:C,3,FALSE)),"")</f>
        <v/>
      </c>
      <c r="F86" s="120" t="str">
        <f>IFERROR((VLOOKUP(B86,CREDITO_FINANCEIRO!A:G,4,FALSE)),"")</f>
        <v/>
      </c>
      <c r="G86" s="120" t="e">
        <f>VLOOKUP(B86,CREDITO_FINANCEIRO!A:G,6,FALSE)</f>
        <v>#N/A</v>
      </c>
      <c r="H86" s="120" t="e">
        <f>VLOOKUP(B86,CREDITO_FINANCEIRO!A:G,7,FALSE)</f>
        <v>#N/A</v>
      </c>
      <c r="I86" s="91" t="e">
        <f>VLOOKUP(B86,CREDITO_FINANCEIRO!A:K,10,FALSE)</f>
        <v>#N/A</v>
      </c>
      <c r="J86" s="91" t="e">
        <f>VLOOKUP(B86,CREDITO_FINANCEIRO!A:K,11,FALSE)</f>
        <v>#N/A</v>
      </c>
      <c r="K86" s="91" t="e">
        <f>VLOOKUP(B86,CREDITO_FINANCEIRO!A:L,12,FALSE)</f>
        <v>#N/A</v>
      </c>
      <c r="L86" s="91" t="e">
        <f t="shared" si="10"/>
        <v>#N/A</v>
      </c>
      <c r="M86" s="2" t="e">
        <f t="shared" si="11"/>
        <v>#N/A</v>
      </c>
      <c r="N86" s="106" t="e">
        <f>VLOOKUP(Tabela4[[#This Row],[Proposta de Referência]],SIMP_CF!A:K,9,FALSE)</f>
        <v>#N/A</v>
      </c>
      <c r="O86" s="106" t="e">
        <f>VLOOKUP(Tabela4[[#This Row],[Proposta de Referência]],SIMP_CF!A:K,8,FALSE)</f>
        <v>#N/A</v>
      </c>
      <c r="P86" s="107" t="e">
        <f t="shared" si="12"/>
        <v>#N/A</v>
      </c>
      <c r="Q86" s="107" t="e">
        <f t="shared" si="13"/>
        <v>#N/A</v>
      </c>
      <c r="R86" t="e">
        <f t="shared" si="19"/>
        <v>#N/A</v>
      </c>
      <c r="S86" s="108" t="e">
        <f t="shared" si="14"/>
        <v>#N/A</v>
      </c>
      <c r="T86" s="108" t="e">
        <f t="shared" si="15"/>
        <v>#N/A</v>
      </c>
      <c r="U86" s="91" t="e">
        <f t="shared" si="16"/>
        <v>#N/A</v>
      </c>
      <c r="V86" t="e">
        <f t="shared" si="17"/>
        <v>#N/A</v>
      </c>
      <c r="W86" t="str">
        <f t="shared" si="18"/>
        <v/>
      </c>
      <c r="X86" s="24" t="str">
        <f>IFERROR(VLOOKUP(W86,HOSPITAIS_COM_DIVIDAS!A:E,5,FALSE),"")</f>
        <v/>
      </c>
    </row>
    <row r="87" spans="1:24" x14ac:dyDescent="0.25">
      <c r="A87" s="52" t="str">
        <f>IFERROR((Tabela4[[#This Row],[Status da Proposta]]),"")</f>
        <v/>
      </c>
      <c r="B87" s="121">
        <f>IFERROR((CREDITO_FINANCEIRO!A87),"")</f>
        <v>0</v>
      </c>
      <c r="C87" s="120" t="str">
        <f>IFERROR((VLOOKUP(B87,CREDITO_FINANCEIRO!A:B,2,FALSE)),"")</f>
        <v/>
      </c>
      <c r="D87" s="94" t="str">
        <f>IFERROR((VLOOKUP(B87,CREDITO_FINANCEIRO!A:E,5,FALSE)),"")</f>
        <v/>
      </c>
      <c r="E87" s="95" t="str">
        <f>IFERROR((VLOOKUP(B87,CREDITO_FINANCEIRO!A:C,3,FALSE)),"")</f>
        <v/>
      </c>
      <c r="F87" s="120" t="str">
        <f>IFERROR((VLOOKUP(B87,CREDITO_FINANCEIRO!A:G,4,FALSE)),"")</f>
        <v/>
      </c>
      <c r="G87" s="120" t="e">
        <f>VLOOKUP(B87,CREDITO_FINANCEIRO!A:G,6,FALSE)</f>
        <v>#N/A</v>
      </c>
      <c r="H87" s="120" t="e">
        <f>VLOOKUP(B87,CREDITO_FINANCEIRO!A:G,7,FALSE)</f>
        <v>#N/A</v>
      </c>
      <c r="I87" s="91" t="e">
        <f>VLOOKUP(B87,CREDITO_FINANCEIRO!A:K,10,FALSE)</f>
        <v>#N/A</v>
      </c>
      <c r="J87" s="91" t="e">
        <f>VLOOKUP(B87,CREDITO_FINANCEIRO!A:K,11,FALSE)</f>
        <v>#N/A</v>
      </c>
      <c r="K87" s="91" t="e">
        <f>VLOOKUP(B87,CREDITO_FINANCEIRO!A:L,12,FALSE)</f>
        <v>#N/A</v>
      </c>
      <c r="L87" s="91" t="e">
        <f t="shared" si="10"/>
        <v>#N/A</v>
      </c>
      <c r="M87" s="2" t="e">
        <f t="shared" si="11"/>
        <v>#N/A</v>
      </c>
      <c r="N87" s="106" t="e">
        <f>VLOOKUP(Tabela4[[#This Row],[Proposta de Referência]],SIMP_CF!A:K,9,FALSE)</f>
        <v>#N/A</v>
      </c>
      <c r="O87" s="106" t="e">
        <f>VLOOKUP(Tabela4[[#This Row],[Proposta de Referência]],SIMP_CF!A:K,8,FALSE)</f>
        <v>#N/A</v>
      </c>
      <c r="P87" s="107" t="e">
        <f t="shared" si="12"/>
        <v>#N/A</v>
      </c>
      <c r="Q87" s="107" t="e">
        <f t="shared" si="13"/>
        <v>#N/A</v>
      </c>
      <c r="R87" t="e">
        <f t="shared" si="19"/>
        <v>#N/A</v>
      </c>
      <c r="S87" s="108" t="e">
        <f t="shared" si="14"/>
        <v>#N/A</v>
      </c>
      <c r="T87" s="108" t="e">
        <f t="shared" si="15"/>
        <v>#N/A</v>
      </c>
      <c r="U87" s="91" t="e">
        <f t="shared" si="16"/>
        <v>#N/A</v>
      </c>
      <c r="V87" t="e">
        <f t="shared" si="17"/>
        <v>#N/A</v>
      </c>
      <c r="W87" t="str">
        <f t="shared" si="18"/>
        <v/>
      </c>
      <c r="X87" s="24" t="str">
        <f>IFERROR(VLOOKUP(W87,HOSPITAIS_COM_DIVIDAS!A:E,5,FALSE),"")</f>
        <v/>
      </c>
    </row>
    <row r="88" spans="1:24" x14ac:dyDescent="0.25">
      <c r="A88" s="52" t="str">
        <f>IFERROR((Tabela4[[#This Row],[Status da Proposta]]),"")</f>
        <v/>
      </c>
      <c r="B88" s="121">
        <f>IFERROR((CREDITO_FINANCEIRO!A88),"")</f>
        <v>0</v>
      </c>
      <c r="C88" s="120" t="str">
        <f>IFERROR((VLOOKUP(B88,CREDITO_FINANCEIRO!A:B,2,FALSE)),"")</f>
        <v/>
      </c>
      <c r="D88" s="94" t="str">
        <f>IFERROR((VLOOKUP(B88,CREDITO_FINANCEIRO!A:E,5,FALSE)),"")</f>
        <v/>
      </c>
      <c r="E88" s="95" t="str">
        <f>IFERROR((VLOOKUP(B88,CREDITO_FINANCEIRO!A:C,3,FALSE)),"")</f>
        <v/>
      </c>
      <c r="F88" s="120" t="str">
        <f>IFERROR((VLOOKUP(B88,CREDITO_FINANCEIRO!A:G,4,FALSE)),"")</f>
        <v/>
      </c>
      <c r="G88" s="120" t="e">
        <f>VLOOKUP(B88,CREDITO_FINANCEIRO!A:G,6,FALSE)</f>
        <v>#N/A</v>
      </c>
      <c r="H88" s="120" t="e">
        <f>VLOOKUP(B88,CREDITO_FINANCEIRO!A:G,7,FALSE)</f>
        <v>#N/A</v>
      </c>
      <c r="I88" s="91" t="e">
        <f>VLOOKUP(B88,CREDITO_FINANCEIRO!A:K,10,FALSE)</f>
        <v>#N/A</v>
      </c>
      <c r="J88" s="91" t="e">
        <f>VLOOKUP(B88,CREDITO_FINANCEIRO!A:K,11,FALSE)</f>
        <v>#N/A</v>
      </c>
      <c r="K88" s="91" t="e">
        <f>VLOOKUP(B88,CREDITO_FINANCEIRO!A:L,12,FALSE)</f>
        <v>#N/A</v>
      </c>
      <c r="L88" s="91" t="e">
        <f t="shared" si="10"/>
        <v>#N/A</v>
      </c>
      <c r="M88" s="2" t="e">
        <f t="shared" si="11"/>
        <v>#N/A</v>
      </c>
      <c r="N88" s="106" t="e">
        <f>VLOOKUP(Tabela4[[#This Row],[Proposta de Referência]],SIMP_CF!A:K,9,FALSE)</f>
        <v>#N/A</v>
      </c>
      <c r="O88" s="106" t="e">
        <f>VLOOKUP(Tabela4[[#This Row],[Proposta de Referência]],SIMP_CF!A:K,8,FALSE)</f>
        <v>#N/A</v>
      </c>
      <c r="P88" s="107" t="e">
        <f t="shared" si="12"/>
        <v>#N/A</v>
      </c>
      <c r="Q88" s="107" t="e">
        <f t="shared" si="13"/>
        <v>#N/A</v>
      </c>
      <c r="R88" t="e">
        <f t="shared" si="19"/>
        <v>#N/A</v>
      </c>
      <c r="S88" s="108" t="e">
        <f t="shared" si="14"/>
        <v>#N/A</v>
      </c>
      <c r="T88" s="108" t="e">
        <f t="shared" si="15"/>
        <v>#N/A</v>
      </c>
      <c r="U88" s="91" t="e">
        <f t="shared" si="16"/>
        <v>#N/A</v>
      </c>
      <c r="V88" t="e">
        <f t="shared" si="17"/>
        <v>#N/A</v>
      </c>
      <c r="W88" t="str">
        <f t="shared" si="18"/>
        <v/>
      </c>
      <c r="X88" s="24" t="str">
        <f>IFERROR(VLOOKUP(W88,HOSPITAIS_COM_DIVIDAS!A:E,5,FALSE),"")</f>
        <v/>
      </c>
    </row>
    <row r="89" spans="1:24" x14ac:dyDescent="0.25">
      <c r="A89" s="52" t="str">
        <f>IFERROR((Tabela4[[#This Row],[Status da Proposta]]),"")</f>
        <v/>
      </c>
      <c r="B89" s="121">
        <f>IFERROR((CREDITO_FINANCEIRO!A89),"")</f>
        <v>0</v>
      </c>
      <c r="C89" s="120" t="str">
        <f>IFERROR((VLOOKUP(B89,CREDITO_FINANCEIRO!A:B,2,FALSE)),"")</f>
        <v/>
      </c>
      <c r="D89" s="94" t="str">
        <f>IFERROR((VLOOKUP(B89,CREDITO_FINANCEIRO!A:E,5,FALSE)),"")</f>
        <v/>
      </c>
      <c r="E89" s="95" t="str">
        <f>IFERROR((VLOOKUP(B89,CREDITO_FINANCEIRO!A:C,3,FALSE)),"")</f>
        <v/>
      </c>
      <c r="F89" s="120" t="str">
        <f>IFERROR((VLOOKUP(B89,CREDITO_FINANCEIRO!A:G,4,FALSE)),"")</f>
        <v/>
      </c>
      <c r="G89" s="120" t="e">
        <f>VLOOKUP(B89,CREDITO_FINANCEIRO!A:G,6,FALSE)</f>
        <v>#N/A</v>
      </c>
      <c r="H89" s="120" t="e">
        <f>VLOOKUP(B89,CREDITO_FINANCEIRO!A:G,7,FALSE)</f>
        <v>#N/A</v>
      </c>
      <c r="I89" s="91" t="e">
        <f>VLOOKUP(B89,CREDITO_FINANCEIRO!A:K,10,FALSE)</f>
        <v>#N/A</v>
      </c>
      <c r="J89" s="91" t="e">
        <f>VLOOKUP(B89,CREDITO_FINANCEIRO!A:K,11,FALSE)</f>
        <v>#N/A</v>
      </c>
      <c r="K89" s="91" t="e">
        <f>VLOOKUP(B89,CREDITO_FINANCEIRO!A:L,12,FALSE)</f>
        <v>#N/A</v>
      </c>
      <c r="L89" s="91" t="e">
        <f t="shared" si="10"/>
        <v>#N/A</v>
      </c>
      <c r="M89" s="2" t="e">
        <f t="shared" si="11"/>
        <v>#N/A</v>
      </c>
      <c r="N89" s="106" t="e">
        <f>VLOOKUP(Tabela4[[#This Row],[Proposta de Referência]],SIMP_CF!A:K,9,FALSE)</f>
        <v>#N/A</v>
      </c>
      <c r="O89" s="106" t="e">
        <f>VLOOKUP(Tabela4[[#This Row],[Proposta de Referência]],SIMP_CF!A:K,8,FALSE)</f>
        <v>#N/A</v>
      </c>
      <c r="P89" s="107" t="e">
        <f t="shared" si="12"/>
        <v>#N/A</v>
      </c>
      <c r="Q89" s="107" t="e">
        <f t="shared" si="13"/>
        <v>#N/A</v>
      </c>
      <c r="R89" t="e">
        <f t="shared" si="19"/>
        <v>#N/A</v>
      </c>
      <c r="S89" s="108" t="e">
        <f t="shared" si="14"/>
        <v>#N/A</v>
      </c>
      <c r="T89" s="108" t="e">
        <f t="shared" si="15"/>
        <v>#N/A</v>
      </c>
      <c r="U89" s="91" t="e">
        <f t="shared" si="16"/>
        <v>#N/A</v>
      </c>
      <c r="V89" t="e">
        <f t="shared" si="17"/>
        <v>#N/A</v>
      </c>
      <c r="W89" t="str">
        <f t="shared" si="18"/>
        <v/>
      </c>
      <c r="X89" s="24" t="str">
        <f>IFERROR(VLOOKUP(W89,HOSPITAIS_COM_DIVIDAS!A:E,5,FALSE),"")</f>
        <v/>
      </c>
    </row>
    <row r="90" spans="1:24" x14ac:dyDescent="0.25">
      <c r="A90" s="52" t="str">
        <f>IFERROR((Tabela4[[#This Row],[Status da Proposta]]),"")</f>
        <v/>
      </c>
      <c r="B90" s="121">
        <f>IFERROR((CREDITO_FINANCEIRO!A90),"")</f>
        <v>0</v>
      </c>
      <c r="C90" s="120" t="str">
        <f>IFERROR((VLOOKUP(B90,CREDITO_FINANCEIRO!A:B,2,FALSE)),"")</f>
        <v/>
      </c>
      <c r="D90" s="94" t="str">
        <f>IFERROR((VLOOKUP(B90,CREDITO_FINANCEIRO!A:E,5,FALSE)),"")</f>
        <v/>
      </c>
      <c r="E90" s="95" t="str">
        <f>IFERROR((VLOOKUP(B90,CREDITO_FINANCEIRO!A:C,3,FALSE)),"")</f>
        <v/>
      </c>
      <c r="F90" s="120" t="str">
        <f>IFERROR((VLOOKUP(B90,CREDITO_FINANCEIRO!A:G,4,FALSE)),"")</f>
        <v/>
      </c>
      <c r="G90" s="120" t="e">
        <f>VLOOKUP(B90,CREDITO_FINANCEIRO!A:G,6,FALSE)</f>
        <v>#N/A</v>
      </c>
      <c r="H90" s="120" t="e">
        <f>VLOOKUP(B90,CREDITO_FINANCEIRO!A:G,7,FALSE)</f>
        <v>#N/A</v>
      </c>
      <c r="I90" s="91" t="e">
        <f>VLOOKUP(B90,CREDITO_FINANCEIRO!A:K,10,FALSE)</f>
        <v>#N/A</v>
      </c>
      <c r="J90" s="91" t="e">
        <f>VLOOKUP(B90,CREDITO_FINANCEIRO!A:K,11,FALSE)</f>
        <v>#N/A</v>
      </c>
      <c r="K90" s="91" t="e">
        <f>VLOOKUP(B90,CREDITO_FINANCEIRO!A:L,12,FALSE)</f>
        <v>#N/A</v>
      </c>
      <c r="L90" s="91" t="e">
        <f t="shared" si="10"/>
        <v>#N/A</v>
      </c>
      <c r="M90" s="2" t="e">
        <f t="shared" si="11"/>
        <v>#N/A</v>
      </c>
      <c r="N90" s="106" t="e">
        <f>VLOOKUP(Tabela4[[#This Row],[Proposta de Referência]],SIMP_CF!A:K,9,FALSE)</f>
        <v>#N/A</v>
      </c>
      <c r="O90" s="106" t="e">
        <f>VLOOKUP(Tabela4[[#This Row],[Proposta de Referência]],SIMP_CF!A:K,8,FALSE)</f>
        <v>#N/A</v>
      </c>
      <c r="P90" s="107" t="e">
        <f t="shared" si="12"/>
        <v>#N/A</v>
      </c>
      <c r="Q90" s="107" t="e">
        <f t="shared" si="13"/>
        <v>#N/A</v>
      </c>
      <c r="R90" t="e">
        <f t="shared" si="19"/>
        <v>#N/A</v>
      </c>
      <c r="S90" s="108" t="e">
        <f t="shared" si="14"/>
        <v>#N/A</v>
      </c>
      <c r="T90" s="108" t="e">
        <f t="shared" si="15"/>
        <v>#N/A</v>
      </c>
      <c r="U90" s="91" t="e">
        <f t="shared" si="16"/>
        <v>#N/A</v>
      </c>
      <c r="V90" t="e">
        <f t="shared" si="17"/>
        <v>#N/A</v>
      </c>
      <c r="W90" t="str">
        <f t="shared" si="18"/>
        <v/>
      </c>
      <c r="X90" s="24" t="str">
        <f>IFERROR(VLOOKUP(W90,HOSPITAIS_COM_DIVIDAS!A:E,5,FALSE),"")</f>
        <v/>
      </c>
    </row>
    <row r="91" spans="1:24" x14ac:dyDescent="0.25">
      <c r="A91" s="52" t="str">
        <f>IFERROR((Tabela4[[#This Row],[Status da Proposta]]),"")</f>
        <v/>
      </c>
      <c r="B91" s="121">
        <f>IFERROR((CREDITO_FINANCEIRO!A91),"")</f>
        <v>0</v>
      </c>
      <c r="C91" s="120" t="str">
        <f>IFERROR((VLOOKUP(B91,CREDITO_FINANCEIRO!A:B,2,FALSE)),"")</f>
        <v/>
      </c>
      <c r="D91" s="94" t="str">
        <f>IFERROR((VLOOKUP(B91,CREDITO_FINANCEIRO!A:E,5,FALSE)),"")</f>
        <v/>
      </c>
      <c r="E91" s="95" t="str">
        <f>IFERROR((VLOOKUP(B91,CREDITO_FINANCEIRO!A:C,3,FALSE)),"")</f>
        <v/>
      </c>
      <c r="F91" s="120" t="str">
        <f>IFERROR((VLOOKUP(B91,CREDITO_FINANCEIRO!A:G,4,FALSE)),"")</f>
        <v/>
      </c>
      <c r="G91" s="120" t="e">
        <f>VLOOKUP(B91,CREDITO_FINANCEIRO!A:G,6,FALSE)</f>
        <v>#N/A</v>
      </c>
      <c r="H91" s="120" t="e">
        <f>VLOOKUP(B91,CREDITO_FINANCEIRO!A:G,7,FALSE)</f>
        <v>#N/A</v>
      </c>
      <c r="I91" s="91" t="e">
        <f>VLOOKUP(B91,CREDITO_FINANCEIRO!A:K,10,FALSE)</f>
        <v>#N/A</v>
      </c>
      <c r="J91" s="91" t="e">
        <f>VLOOKUP(B91,CREDITO_FINANCEIRO!A:K,11,FALSE)</f>
        <v>#N/A</v>
      </c>
      <c r="K91" s="91" t="e">
        <f>VLOOKUP(B91,CREDITO_FINANCEIRO!A:L,12,FALSE)</f>
        <v>#N/A</v>
      </c>
      <c r="L91" s="91" t="e">
        <f t="shared" si="10"/>
        <v>#N/A</v>
      </c>
      <c r="M91" s="2" t="e">
        <f t="shared" si="11"/>
        <v>#N/A</v>
      </c>
      <c r="N91" s="106" t="e">
        <f>VLOOKUP(Tabela4[[#This Row],[Proposta de Referência]],SIMP_CF!A:K,9,FALSE)</f>
        <v>#N/A</v>
      </c>
      <c r="O91" s="106" t="e">
        <f>VLOOKUP(Tabela4[[#This Row],[Proposta de Referência]],SIMP_CF!A:K,8,FALSE)</f>
        <v>#N/A</v>
      </c>
      <c r="P91" s="107" t="e">
        <f t="shared" si="12"/>
        <v>#N/A</v>
      </c>
      <c r="Q91" s="107" t="e">
        <f t="shared" si="13"/>
        <v>#N/A</v>
      </c>
      <c r="R91" t="e">
        <f t="shared" si="19"/>
        <v>#N/A</v>
      </c>
      <c r="S91" s="108" t="e">
        <f t="shared" si="14"/>
        <v>#N/A</v>
      </c>
      <c r="T91" s="108" t="e">
        <f t="shared" si="15"/>
        <v>#N/A</v>
      </c>
      <c r="U91" s="91" t="e">
        <f t="shared" si="16"/>
        <v>#N/A</v>
      </c>
      <c r="V91" t="e">
        <f t="shared" si="17"/>
        <v>#N/A</v>
      </c>
      <c r="W91" t="str">
        <f t="shared" si="18"/>
        <v/>
      </c>
      <c r="X91" s="24" t="str">
        <f>IFERROR(VLOOKUP(W91,HOSPITAIS_COM_DIVIDAS!A:E,5,FALSE),"")</f>
        <v/>
      </c>
    </row>
    <row r="92" spans="1:24" x14ac:dyDescent="0.25">
      <c r="A92" s="52" t="str">
        <f>IFERROR((Tabela4[[#This Row],[Status da Proposta]]),"")</f>
        <v/>
      </c>
      <c r="B92" s="121">
        <f>IFERROR((CREDITO_FINANCEIRO!A92),"")</f>
        <v>0</v>
      </c>
      <c r="C92" s="120" t="str">
        <f>IFERROR((VLOOKUP(B92,CREDITO_FINANCEIRO!A:B,2,FALSE)),"")</f>
        <v/>
      </c>
      <c r="D92" s="94" t="str">
        <f>IFERROR((VLOOKUP(B92,CREDITO_FINANCEIRO!A:E,5,FALSE)),"")</f>
        <v/>
      </c>
      <c r="E92" s="95" t="str">
        <f>IFERROR((VLOOKUP(B92,CREDITO_FINANCEIRO!A:C,3,FALSE)),"")</f>
        <v/>
      </c>
      <c r="F92" s="120" t="str">
        <f>IFERROR((VLOOKUP(B92,CREDITO_FINANCEIRO!A:G,4,FALSE)),"")</f>
        <v/>
      </c>
      <c r="G92" s="120" t="e">
        <f>VLOOKUP(B92,CREDITO_FINANCEIRO!A:G,6,FALSE)</f>
        <v>#N/A</v>
      </c>
      <c r="H92" s="120" t="e">
        <f>VLOOKUP(B92,CREDITO_FINANCEIRO!A:G,7,FALSE)</f>
        <v>#N/A</v>
      </c>
      <c r="I92" s="91" t="e">
        <f>VLOOKUP(B92,CREDITO_FINANCEIRO!A:K,10,FALSE)</f>
        <v>#N/A</v>
      </c>
      <c r="J92" s="91" t="e">
        <f>VLOOKUP(B92,CREDITO_FINANCEIRO!A:K,11,FALSE)</f>
        <v>#N/A</v>
      </c>
      <c r="K92" s="91" t="e">
        <f>VLOOKUP(B92,CREDITO_FINANCEIRO!A:L,12,FALSE)</f>
        <v>#N/A</v>
      </c>
      <c r="L92" s="91" t="e">
        <f t="shared" si="10"/>
        <v>#N/A</v>
      </c>
      <c r="M92" s="2" t="e">
        <f t="shared" si="11"/>
        <v>#N/A</v>
      </c>
      <c r="N92" s="106" t="e">
        <f>VLOOKUP(Tabela4[[#This Row],[Proposta de Referência]],SIMP_CF!A:K,9,FALSE)</f>
        <v>#N/A</v>
      </c>
      <c r="O92" s="106" t="e">
        <f>VLOOKUP(Tabela4[[#This Row],[Proposta de Referência]],SIMP_CF!A:K,8,FALSE)</f>
        <v>#N/A</v>
      </c>
      <c r="P92" s="107" t="e">
        <f t="shared" si="12"/>
        <v>#N/A</v>
      </c>
      <c r="Q92" s="107" t="e">
        <f t="shared" si="13"/>
        <v>#N/A</v>
      </c>
      <c r="R92" t="e">
        <f t="shared" si="19"/>
        <v>#N/A</v>
      </c>
      <c r="S92" s="108" t="e">
        <f t="shared" si="14"/>
        <v>#N/A</v>
      </c>
      <c r="T92" s="108" t="e">
        <f t="shared" si="15"/>
        <v>#N/A</v>
      </c>
      <c r="U92" s="91" t="e">
        <f t="shared" si="16"/>
        <v>#N/A</v>
      </c>
      <c r="V92" t="e">
        <f t="shared" si="17"/>
        <v>#N/A</v>
      </c>
      <c r="W92" t="str">
        <f t="shared" si="18"/>
        <v/>
      </c>
      <c r="X92" s="24" t="str">
        <f>IFERROR(VLOOKUP(W92,HOSPITAIS_COM_DIVIDAS!A:E,5,FALSE),"")</f>
        <v/>
      </c>
    </row>
    <row r="93" spans="1:24" x14ac:dyDescent="0.25">
      <c r="A93" s="52" t="str">
        <f>IFERROR((Tabela4[[#This Row],[Status da Proposta]]),"")</f>
        <v/>
      </c>
      <c r="B93" s="121">
        <f>IFERROR((CREDITO_FINANCEIRO!A93),"")</f>
        <v>0</v>
      </c>
      <c r="C93" s="120" t="str">
        <f>IFERROR((VLOOKUP(B93,CREDITO_FINANCEIRO!A:B,2,FALSE)),"")</f>
        <v/>
      </c>
      <c r="D93" s="94" t="str">
        <f>IFERROR((VLOOKUP(B93,CREDITO_FINANCEIRO!A:E,5,FALSE)),"")</f>
        <v/>
      </c>
      <c r="E93" s="95" t="str">
        <f>IFERROR((VLOOKUP(B93,CREDITO_FINANCEIRO!A:C,3,FALSE)),"")</f>
        <v/>
      </c>
      <c r="F93" s="120" t="str">
        <f>IFERROR((VLOOKUP(B93,CREDITO_FINANCEIRO!A:G,4,FALSE)),"")</f>
        <v/>
      </c>
      <c r="G93" s="120" t="e">
        <f>VLOOKUP(B93,CREDITO_FINANCEIRO!A:G,6,FALSE)</f>
        <v>#N/A</v>
      </c>
      <c r="H93" s="120" t="e">
        <f>VLOOKUP(B93,CREDITO_FINANCEIRO!A:G,7,FALSE)</f>
        <v>#N/A</v>
      </c>
      <c r="I93" s="91" t="e">
        <f>VLOOKUP(B93,CREDITO_FINANCEIRO!A:K,10,FALSE)</f>
        <v>#N/A</v>
      </c>
      <c r="J93" s="91" t="e">
        <f>VLOOKUP(B93,CREDITO_FINANCEIRO!A:K,11,FALSE)</f>
        <v>#N/A</v>
      </c>
      <c r="K93" s="91" t="e">
        <f>VLOOKUP(B93,CREDITO_FINANCEIRO!A:L,12,FALSE)</f>
        <v>#N/A</v>
      </c>
      <c r="L93" s="91" t="e">
        <f t="shared" si="10"/>
        <v>#N/A</v>
      </c>
      <c r="M93" s="2" t="e">
        <f t="shared" si="11"/>
        <v>#N/A</v>
      </c>
      <c r="N93" s="106" t="e">
        <f>VLOOKUP(Tabela4[[#This Row],[Proposta de Referência]],SIMP_CF!A:K,9,FALSE)</f>
        <v>#N/A</v>
      </c>
      <c r="O93" s="106" t="e">
        <f>VLOOKUP(Tabela4[[#This Row],[Proposta de Referência]],SIMP_CF!A:K,8,FALSE)</f>
        <v>#N/A</v>
      </c>
      <c r="P93" s="107" t="e">
        <f t="shared" si="12"/>
        <v>#N/A</v>
      </c>
      <c r="Q93" s="107" t="e">
        <f t="shared" si="13"/>
        <v>#N/A</v>
      </c>
      <c r="R93" t="e">
        <f t="shared" si="19"/>
        <v>#N/A</v>
      </c>
      <c r="S93" s="108" t="e">
        <f t="shared" si="14"/>
        <v>#N/A</v>
      </c>
      <c r="T93" s="108" t="e">
        <f t="shared" si="15"/>
        <v>#N/A</v>
      </c>
      <c r="U93" s="91" t="e">
        <f t="shared" si="16"/>
        <v>#N/A</v>
      </c>
      <c r="V93" t="e">
        <f t="shared" si="17"/>
        <v>#N/A</v>
      </c>
      <c r="W93" t="str">
        <f t="shared" si="18"/>
        <v/>
      </c>
      <c r="X93" s="24" t="str">
        <f>IFERROR(VLOOKUP(W93,HOSPITAIS_COM_DIVIDAS!A:E,5,FALSE),"")</f>
        <v/>
      </c>
    </row>
    <row r="94" spans="1:24" x14ac:dyDescent="0.25">
      <c r="A94" s="52" t="str">
        <f>IFERROR((Tabela4[[#This Row],[Status da Proposta]]),"")</f>
        <v/>
      </c>
      <c r="B94" s="121">
        <f>IFERROR((CREDITO_FINANCEIRO!A94),"")</f>
        <v>0</v>
      </c>
      <c r="C94" s="120" t="str">
        <f>IFERROR((VLOOKUP(B94,CREDITO_FINANCEIRO!A:B,2,FALSE)),"")</f>
        <v/>
      </c>
      <c r="D94" s="94" t="str">
        <f>IFERROR((VLOOKUP(B94,CREDITO_FINANCEIRO!A:E,5,FALSE)),"")</f>
        <v/>
      </c>
      <c r="E94" s="95" t="str">
        <f>IFERROR((VLOOKUP(B94,CREDITO_FINANCEIRO!A:C,3,FALSE)),"")</f>
        <v/>
      </c>
      <c r="F94" s="120" t="str">
        <f>IFERROR((VLOOKUP(B94,CREDITO_FINANCEIRO!A:G,4,FALSE)),"")</f>
        <v/>
      </c>
      <c r="G94" s="120" t="e">
        <f>VLOOKUP(B94,CREDITO_FINANCEIRO!A:G,6,FALSE)</f>
        <v>#N/A</v>
      </c>
      <c r="H94" s="120" t="e">
        <f>VLOOKUP(B94,CREDITO_FINANCEIRO!A:G,7,FALSE)</f>
        <v>#N/A</v>
      </c>
      <c r="I94" s="91" t="e">
        <f>VLOOKUP(B94,CREDITO_FINANCEIRO!A:K,10,FALSE)</f>
        <v>#N/A</v>
      </c>
      <c r="J94" s="91" t="e">
        <f>VLOOKUP(B94,CREDITO_FINANCEIRO!A:K,11,FALSE)</f>
        <v>#N/A</v>
      </c>
      <c r="K94" s="91" t="e">
        <f>VLOOKUP(B94,CREDITO_FINANCEIRO!A:L,12,FALSE)</f>
        <v>#N/A</v>
      </c>
      <c r="L94" s="91" t="e">
        <f t="shared" si="10"/>
        <v>#N/A</v>
      </c>
      <c r="M94" s="2" t="e">
        <f t="shared" si="11"/>
        <v>#N/A</v>
      </c>
      <c r="N94" s="106" t="e">
        <f>VLOOKUP(Tabela4[[#This Row],[Proposta de Referência]],SIMP_CF!A:K,9,FALSE)</f>
        <v>#N/A</v>
      </c>
      <c r="O94" s="106" t="e">
        <f>VLOOKUP(Tabela4[[#This Row],[Proposta de Referência]],SIMP_CF!A:K,8,FALSE)</f>
        <v>#N/A</v>
      </c>
      <c r="P94" s="107" t="e">
        <f t="shared" si="12"/>
        <v>#N/A</v>
      </c>
      <c r="Q94" s="107" t="e">
        <f t="shared" si="13"/>
        <v>#N/A</v>
      </c>
      <c r="R94" t="e">
        <f t="shared" si="19"/>
        <v>#N/A</v>
      </c>
      <c r="S94" s="108" t="e">
        <f t="shared" si="14"/>
        <v>#N/A</v>
      </c>
      <c r="T94" s="108" t="e">
        <f t="shared" si="15"/>
        <v>#N/A</v>
      </c>
      <c r="U94" s="91" t="e">
        <f t="shared" si="16"/>
        <v>#N/A</v>
      </c>
      <c r="V94" t="e">
        <f t="shared" si="17"/>
        <v>#N/A</v>
      </c>
      <c r="W94" t="str">
        <f t="shared" si="18"/>
        <v/>
      </c>
      <c r="X94" s="24" t="str">
        <f>IFERROR(VLOOKUP(W94,HOSPITAIS_COM_DIVIDAS!A:E,5,FALSE),"")</f>
        <v/>
      </c>
    </row>
    <row r="95" spans="1:24" x14ac:dyDescent="0.25">
      <c r="A95" s="52" t="str">
        <f>IFERROR((Tabela4[[#This Row],[Status da Proposta]]),"")</f>
        <v/>
      </c>
      <c r="B95" s="121">
        <f>IFERROR((CREDITO_FINANCEIRO!A95),"")</f>
        <v>0</v>
      </c>
      <c r="C95" s="120" t="str">
        <f>IFERROR((VLOOKUP(B95,CREDITO_FINANCEIRO!A:B,2,FALSE)),"")</f>
        <v/>
      </c>
      <c r="D95" s="94" t="str">
        <f>IFERROR((VLOOKUP(B95,CREDITO_FINANCEIRO!A:E,5,FALSE)),"")</f>
        <v/>
      </c>
      <c r="E95" s="95" t="str">
        <f>IFERROR((VLOOKUP(B95,CREDITO_FINANCEIRO!A:C,3,FALSE)),"")</f>
        <v/>
      </c>
      <c r="F95" s="120" t="str">
        <f>IFERROR((VLOOKUP(B95,CREDITO_FINANCEIRO!A:G,4,FALSE)),"")</f>
        <v/>
      </c>
      <c r="G95" s="120" t="e">
        <f>VLOOKUP(B95,CREDITO_FINANCEIRO!A:G,6,FALSE)</f>
        <v>#N/A</v>
      </c>
      <c r="H95" s="120" t="e">
        <f>VLOOKUP(B95,CREDITO_FINANCEIRO!A:G,7,FALSE)</f>
        <v>#N/A</v>
      </c>
      <c r="I95" s="91" t="e">
        <f>VLOOKUP(B95,CREDITO_FINANCEIRO!A:K,10,FALSE)</f>
        <v>#N/A</v>
      </c>
      <c r="J95" s="91" t="e">
        <f>VLOOKUP(B95,CREDITO_FINANCEIRO!A:K,11,FALSE)</f>
        <v>#N/A</v>
      </c>
      <c r="K95" s="91" t="e">
        <f>VLOOKUP(B95,CREDITO_FINANCEIRO!A:L,12,FALSE)</f>
        <v>#N/A</v>
      </c>
      <c r="L95" s="91" t="e">
        <f t="shared" si="10"/>
        <v>#N/A</v>
      </c>
      <c r="M95" s="2" t="e">
        <f t="shared" si="11"/>
        <v>#N/A</v>
      </c>
      <c r="N95" s="106" t="e">
        <f>VLOOKUP(Tabela4[[#This Row],[Proposta de Referência]],SIMP_CF!A:K,9,FALSE)</f>
        <v>#N/A</v>
      </c>
      <c r="O95" s="106" t="e">
        <f>VLOOKUP(Tabela4[[#This Row],[Proposta de Referência]],SIMP_CF!A:K,8,FALSE)</f>
        <v>#N/A</v>
      </c>
      <c r="P95" s="107" t="e">
        <f t="shared" si="12"/>
        <v>#N/A</v>
      </c>
      <c r="Q95" s="107" t="e">
        <f t="shared" si="13"/>
        <v>#N/A</v>
      </c>
      <c r="R95" t="e">
        <f t="shared" si="19"/>
        <v>#N/A</v>
      </c>
      <c r="S95" s="108" t="e">
        <f t="shared" si="14"/>
        <v>#N/A</v>
      </c>
      <c r="T95" s="108" t="e">
        <f t="shared" si="15"/>
        <v>#N/A</v>
      </c>
      <c r="U95" s="91" t="e">
        <f t="shared" si="16"/>
        <v>#N/A</v>
      </c>
      <c r="V95" t="e">
        <f t="shared" si="17"/>
        <v>#N/A</v>
      </c>
      <c r="W95" t="str">
        <f t="shared" si="18"/>
        <v/>
      </c>
      <c r="X95" s="24" t="str">
        <f>IFERROR(VLOOKUP(W95,HOSPITAIS_COM_DIVIDAS!A:E,5,FALSE),"")</f>
        <v/>
      </c>
    </row>
    <row r="96" spans="1:24" x14ac:dyDescent="0.25">
      <c r="A96" s="52" t="str">
        <f>IFERROR((Tabela4[[#This Row],[Status da Proposta]]),"")</f>
        <v/>
      </c>
      <c r="B96" s="121">
        <f>IFERROR((CREDITO_FINANCEIRO!A96),"")</f>
        <v>0</v>
      </c>
      <c r="C96" s="120" t="str">
        <f>IFERROR((VLOOKUP(B96,CREDITO_FINANCEIRO!A:B,2,FALSE)),"")</f>
        <v/>
      </c>
      <c r="D96" s="94" t="str">
        <f>IFERROR((VLOOKUP(B96,CREDITO_FINANCEIRO!A:E,5,FALSE)),"")</f>
        <v/>
      </c>
      <c r="E96" s="95" t="str">
        <f>IFERROR((VLOOKUP(B96,CREDITO_FINANCEIRO!A:C,3,FALSE)),"")</f>
        <v/>
      </c>
      <c r="F96" s="120" t="str">
        <f>IFERROR((VLOOKUP(B96,CREDITO_FINANCEIRO!A:G,4,FALSE)),"")</f>
        <v/>
      </c>
      <c r="G96" s="120" t="e">
        <f>VLOOKUP(B96,CREDITO_FINANCEIRO!A:G,6,FALSE)</f>
        <v>#N/A</v>
      </c>
      <c r="H96" s="120" t="e">
        <f>VLOOKUP(B96,CREDITO_FINANCEIRO!A:G,7,FALSE)</f>
        <v>#N/A</v>
      </c>
      <c r="I96" s="91" t="e">
        <f>VLOOKUP(B96,CREDITO_FINANCEIRO!A:K,10,FALSE)</f>
        <v>#N/A</v>
      </c>
      <c r="J96" s="91" t="e">
        <f>VLOOKUP(B96,CREDITO_FINANCEIRO!A:K,11,FALSE)</f>
        <v>#N/A</v>
      </c>
      <c r="K96" s="91" t="e">
        <f>VLOOKUP(B96,CREDITO_FINANCEIRO!A:L,12,FALSE)</f>
        <v>#N/A</v>
      </c>
      <c r="L96" s="91" t="e">
        <f t="shared" si="10"/>
        <v>#N/A</v>
      </c>
      <c r="M96" s="2" t="e">
        <f t="shared" si="11"/>
        <v>#N/A</v>
      </c>
      <c r="N96" s="106" t="e">
        <f>VLOOKUP(Tabela4[[#This Row],[Proposta de Referência]],SIMP_CF!A:K,9,FALSE)</f>
        <v>#N/A</v>
      </c>
      <c r="O96" s="106" t="e">
        <f>VLOOKUP(Tabela4[[#This Row],[Proposta de Referência]],SIMP_CF!A:K,8,FALSE)</f>
        <v>#N/A</v>
      </c>
      <c r="P96" s="107" t="e">
        <f t="shared" si="12"/>
        <v>#N/A</v>
      </c>
      <c r="Q96" s="107" t="e">
        <f t="shared" si="13"/>
        <v>#N/A</v>
      </c>
      <c r="R96" t="e">
        <f t="shared" si="19"/>
        <v>#N/A</v>
      </c>
      <c r="S96" s="108" t="e">
        <f t="shared" si="14"/>
        <v>#N/A</v>
      </c>
      <c r="T96" s="108" t="e">
        <f t="shared" si="15"/>
        <v>#N/A</v>
      </c>
      <c r="U96" s="91" t="e">
        <f t="shared" si="16"/>
        <v>#N/A</v>
      </c>
      <c r="V96" t="e">
        <f t="shared" si="17"/>
        <v>#N/A</v>
      </c>
      <c r="W96" t="str">
        <f t="shared" si="18"/>
        <v/>
      </c>
      <c r="X96" s="24" t="str">
        <f>IFERROR(VLOOKUP(W96,HOSPITAIS_COM_DIVIDAS!A:E,5,FALSE),"")</f>
        <v/>
      </c>
    </row>
    <row r="97" spans="1:24" x14ac:dyDescent="0.25">
      <c r="A97" s="52" t="str">
        <f>IFERROR((Tabela4[[#This Row],[Status da Proposta]]),"")</f>
        <v/>
      </c>
      <c r="B97" s="121">
        <f>IFERROR((CREDITO_FINANCEIRO!A97),"")</f>
        <v>0</v>
      </c>
      <c r="C97" s="120" t="str">
        <f>IFERROR((VLOOKUP(B97,CREDITO_FINANCEIRO!A:B,2,FALSE)),"")</f>
        <v/>
      </c>
      <c r="D97" s="94" t="str">
        <f>IFERROR((VLOOKUP(B97,CREDITO_FINANCEIRO!A:E,5,FALSE)),"")</f>
        <v/>
      </c>
      <c r="E97" s="95" t="str">
        <f>IFERROR((VLOOKUP(B97,CREDITO_FINANCEIRO!A:C,3,FALSE)),"")</f>
        <v/>
      </c>
      <c r="F97" s="120" t="str">
        <f>IFERROR((VLOOKUP(B97,CREDITO_FINANCEIRO!A:G,4,FALSE)),"")</f>
        <v/>
      </c>
      <c r="G97" s="120" t="e">
        <f>VLOOKUP(B97,CREDITO_FINANCEIRO!A:G,6,FALSE)</f>
        <v>#N/A</v>
      </c>
      <c r="H97" s="120" t="e">
        <f>VLOOKUP(B97,CREDITO_FINANCEIRO!A:G,7,FALSE)</f>
        <v>#N/A</v>
      </c>
      <c r="I97" s="91" t="e">
        <f>VLOOKUP(B97,CREDITO_FINANCEIRO!A:K,10,FALSE)</f>
        <v>#N/A</v>
      </c>
      <c r="J97" s="91" t="e">
        <f>VLOOKUP(B97,CREDITO_FINANCEIRO!A:K,11,FALSE)</f>
        <v>#N/A</v>
      </c>
      <c r="K97" s="91" t="e">
        <f>VLOOKUP(B97,CREDITO_FINANCEIRO!A:L,12,FALSE)</f>
        <v>#N/A</v>
      </c>
      <c r="L97" s="91" t="e">
        <f t="shared" si="10"/>
        <v>#N/A</v>
      </c>
      <c r="M97" s="2" t="e">
        <f t="shared" si="11"/>
        <v>#N/A</v>
      </c>
      <c r="N97" s="106" t="e">
        <f>VLOOKUP(Tabela4[[#This Row],[Proposta de Referência]],SIMP_CF!A:K,9,FALSE)</f>
        <v>#N/A</v>
      </c>
      <c r="O97" s="106" t="e">
        <f>VLOOKUP(Tabela4[[#This Row],[Proposta de Referência]],SIMP_CF!A:K,8,FALSE)</f>
        <v>#N/A</v>
      </c>
      <c r="P97" s="107" t="e">
        <f t="shared" si="12"/>
        <v>#N/A</v>
      </c>
      <c r="Q97" s="107" t="e">
        <f t="shared" si="13"/>
        <v>#N/A</v>
      </c>
      <c r="R97" t="e">
        <f t="shared" si="19"/>
        <v>#N/A</v>
      </c>
      <c r="S97" s="108" t="e">
        <f t="shared" si="14"/>
        <v>#N/A</v>
      </c>
      <c r="T97" s="108" t="e">
        <f t="shared" si="15"/>
        <v>#N/A</v>
      </c>
      <c r="U97" s="91" t="e">
        <f t="shared" si="16"/>
        <v>#N/A</v>
      </c>
      <c r="V97" t="e">
        <f t="shared" si="17"/>
        <v>#N/A</v>
      </c>
      <c r="W97" t="str">
        <f t="shared" si="18"/>
        <v/>
      </c>
      <c r="X97" s="24" t="str">
        <f>IFERROR(VLOOKUP(W97,HOSPITAIS_COM_DIVIDAS!A:E,5,FALSE),"")</f>
        <v/>
      </c>
    </row>
    <row r="98" spans="1:24" x14ac:dyDescent="0.25">
      <c r="A98" s="52" t="str">
        <f>IFERROR((Tabela4[[#This Row],[Status da Proposta]]),"")</f>
        <v/>
      </c>
      <c r="B98" s="121">
        <f>IFERROR((CREDITO_FINANCEIRO!A98),"")</f>
        <v>0</v>
      </c>
      <c r="C98" s="120" t="str">
        <f>IFERROR((VLOOKUP(B98,CREDITO_FINANCEIRO!A:B,2,FALSE)),"")</f>
        <v/>
      </c>
      <c r="D98" s="94" t="str">
        <f>IFERROR((VLOOKUP(B98,CREDITO_FINANCEIRO!A:E,5,FALSE)),"")</f>
        <v/>
      </c>
      <c r="E98" s="95" t="str">
        <f>IFERROR((VLOOKUP(B98,CREDITO_FINANCEIRO!A:C,3,FALSE)),"")</f>
        <v/>
      </c>
      <c r="F98" s="120" t="str">
        <f>IFERROR((VLOOKUP(B98,CREDITO_FINANCEIRO!A:G,4,FALSE)),"")</f>
        <v/>
      </c>
      <c r="G98" s="120" t="e">
        <f>VLOOKUP(B98,CREDITO_FINANCEIRO!A:G,6,FALSE)</f>
        <v>#N/A</v>
      </c>
      <c r="H98" s="120" t="e">
        <f>VLOOKUP(B98,CREDITO_FINANCEIRO!A:G,7,FALSE)</f>
        <v>#N/A</v>
      </c>
      <c r="I98" s="91" t="e">
        <f>VLOOKUP(B98,CREDITO_FINANCEIRO!A:K,10,FALSE)</f>
        <v>#N/A</v>
      </c>
      <c r="J98" s="91" t="e">
        <f>VLOOKUP(B98,CREDITO_FINANCEIRO!A:K,11,FALSE)</f>
        <v>#N/A</v>
      </c>
      <c r="K98" s="91" t="e">
        <f>VLOOKUP(B98,CREDITO_FINANCEIRO!A:L,12,FALSE)</f>
        <v>#N/A</v>
      </c>
      <c r="L98" s="91" t="e">
        <f t="shared" si="10"/>
        <v>#N/A</v>
      </c>
      <c r="M98" s="2" t="e">
        <f t="shared" si="11"/>
        <v>#N/A</v>
      </c>
      <c r="N98" s="106" t="e">
        <f>VLOOKUP(Tabela4[[#This Row],[Proposta de Referência]],SIMP_CF!A:K,9,FALSE)</f>
        <v>#N/A</v>
      </c>
      <c r="O98" s="106" t="e">
        <f>VLOOKUP(Tabela4[[#This Row],[Proposta de Referência]],SIMP_CF!A:K,8,FALSE)</f>
        <v>#N/A</v>
      </c>
      <c r="P98" s="107" t="e">
        <f t="shared" si="12"/>
        <v>#N/A</v>
      </c>
      <c r="Q98" s="107" t="e">
        <f t="shared" si="13"/>
        <v>#N/A</v>
      </c>
      <c r="R98" t="e">
        <f t="shared" si="19"/>
        <v>#N/A</v>
      </c>
      <c r="S98" s="108" t="e">
        <f t="shared" si="14"/>
        <v>#N/A</v>
      </c>
      <c r="T98" s="108" t="e">
        <f t="shared" si="15"/>
        <v>#N/A</v>
      </c>
      <c r="U98" s="91" t="e">
        <f t="shared" si="16"/>
        <v>#N/A</v>
      </c>
      <c r="V98" t="e">
        <f t="shared" si="17"/>
        <v>#N/A</v>
      </c>
      <c r="W98" t="str">
        <f t="shared" si="18"/>
        <v/>
      </c>
      <c r="X98" s="24" t="str">
        <f>IFERROR(VLOOKUP(W98,HOSPITAIS_COM_DIVIDAS!A:E,5,FALSE),"")</f>
        <v/>
      </c>
    </row>
    <row r="99" spans="1:24" x14ac:dyDescent="0.25">
      <c r="A99" s="52" t="str">
        <f>IFERROR((Tabela4[[#This Row],[Status da Proposta]]),"")</f>
        <v/>
      </c>
      <c r="B99" s="121">
        <f>IFERROR((CREDITO_FINANCEIRO!A99),"")</f>
        <v>0</v>
      </c>
      <c r="C99" s="120" t="str">
        <f>IFERROR((VLOOKUP(B99,CREDITO_FINANCEIRO!A:B,2,FALSE)),"")</f>
        <v/>
      </c>
      <c r="D99" s="94" t="str">
        <f>IFERROR((VLOOKUP(B99,CREDITO_FINANCEIRO!A:E,5,FALSE)),"")</f>
        <v/>
      </c>
      <c r="E99" s="95" t="str">
        <f>IFERROR((VLOOKUP(B99,CREDITO_FINANCEIRO!A:C,3,FALSE)),"")</f>
        <v/>
      </c>
      <c r="F99" s="120" t="str">
        <f>IFERROR((VLOOKUP(B99,CREDITO_FINANCEIRO!A:G,4,FALSE)),"")</f>
        <v/>
      </c>
      <c r="G99" s="120" t="e">
        <f>VLOOKUP(B99,CREDITO_FINANCEIRO!A:G,6,FALSE)</f>
        <v>#N/A</v>
      </c>
      <c r="H99" s="120" t="e">
        <f>VLOOKUP(B99,CREDITO_FINANCEIRO!A:G,7,FALSE)</f>
        <v>#N/A</v>
      </c>
      <c r="I99" s="91" t="e">
        <f>VLOOKUP(B99,CREDITO_FINANCEIRO!A:K,10,FALSE)</f>
        <v>#N/A</v>
      </c>
      <c r="J99" s="91" t="e">
        <f>VLOOKUP(B99,CREDITO_FINANCEIRO!A:K,11,FALSE)</f>
        <v>#N/A</v>
      </c>
      <c r="K99" s="91" t="e">
        <f>VLOOKUP(B99,CREDITO_FINANCEIRO!A:L,12,FALSE)</f>
        <v>#N/A</v>
      </c>
      <c r="L99" s="91" t="e">
        <f t="shared" si="10"/>
        <v>#N/A</v>
      </c>
      <c r="M99" s="2" t="e">
        <f t="shared" si="11"/>
        <v>#N/A</v>
      </c>
      <c r="N99" s="106" t="e">
        <f>VLOOKUP(Tabela4[[#This Row],[Proposta de Referência]],SIMP_CF!A:K,9,FALSE)</f>
        <v>#N/A</v>
      </c>
      <c r="O99" s="106" t="e">
        <f>VLOOKUP(Tabela4[[#This Row],[Proposta de Referência]],SIMP_CF!A:K,8,FALSE)</f>
        <v>#N/A</v>
      </c>
      <c r="P99" s="107" t="e">
        <f t="shared" si="12"/>
        <v>#N/A</v>
      </c>
      <c r="Q99" s="107" t="e">
        <f t="shared" si="13"/>
        <v>#N/A</v>
      </c>
      <c r="R99" t="e">
        <f t="shared" si="19"/>
        <v>#N/A</v>
      </c>
      <c r="S99" s="108" t="e">
        <f t="shared" si="14"/>
        <v>#N/A</v>
      </c>
      <c r="T99" s="108" t="e">
        <f t="shared" si="15"/>
        <v>#N/A</v>
      </c>
      <c r="U99" s="91" t="e">
        <f t="shared" si="16"/>
        <v>#N/A</v>
      </c>
      <c r="V99" t="e">
        <f t="shared" si="17"/>
        <v>#N/A</v>
      </c>
      <c r="W99" t="str">
        <f t="shared" si="18"/>
        <v/>
      </c>
      <c r="X99" s="24" t="str">
        <f>IFERROR(VLOOKUP(W99,HOSPITAIS_COM_DIVIDAS!A:E,5,FALSE),"")</f>
        <v/>
      </c>
    </row>
    <row r="100" spans="1:24" x14ac:dyDescent="0.25">
      <c r="A100" s="52" t="str">
        <f>IFERROR((Tabela4[[#This Row],[Status da Proposta]]),"")</f>
        <v/>
      </c>
      <c r="B100" s="121">
        <f>IFERROR((CREDITO_FINANCEIRO!A100),"")</f>
        <v>0</v>
      </c>
      <c r="C100" s="120" t="str">
        <f>IFERROR((VLOOKUP(B100,CREDITO_FINANCEIRO!A:B,2,FALSE)),"")</f>
        <v/>
      </c>
      <c r="D100" s="94" t="str">
        <f>IFERROR((VLOOKUP(B100,CREDITO_FINANCEIRO!A:E,5,FALSE)),"")</f>
        <v/>
      </c>
      <c r="E100" s="95" t="str">
        <f>IFERROR((VLOOKUP(B100,CREDITO_FINANCEIRO!A:C,3,FALSE)),"")</f>
        <v/>
      </c>
      <c r="F100" s="120" t="str">
        <f>IFERROR((VLOOKUP(B100,CREDITO_FINANCEIRO!A:G,4,FALSE)),"")</f>
        <v/>
      </c>
      <c r="G100" s="120" t="e">
        <f>VLOOKUP(B100,CREDITO_FINANCEIRO!A:G,6,FALSE)</f>
        <v>#N/A</v>
      </c>
      <c r="H100" s="120" t="e">
        <f>VLOOKUP(B100,CREDITO_FINANCEIRO!A:G,7,FALSE)</f>
        <v>#N/A</v>
      </c>
      <c r="I100" s="91" t="e">
        <f>VLOOKUP(B100,CREDITO_FINANCEIRO!A:K,10,FALSE)</f>
        <v>#N/A</v>
      </c>
      <c r="J100" s="91" t="e">
        <f>VLOOKUP(B100,CREDITO_FINANCEIRO!A:K,11,FALSE)</f>
        <v>#N/A</v>
      </c>
      <c r="K100" s="91" t="e">
        <f>VLOOKUP(B100,CREDITO_FINANCEIRO!A:L,12,FALSE)</f>
        <v>#N/A</v>
      </c>
      <c r="L100" s="91" t="e">
        <f t="shared" si="10"/>
        <v>#N/A</v>
      </c>
      <c r="M100" s="2" t="e">
        <f t="shared" si="11"/>
        <v>#N/A</v>
      </c>
      <c r="N100" s="106" t="e">
        <f>VLOOKUP(Tabela4[[#This Row],[Proposta de Referência]],SIMP_CF!A:K,9,FALSE)</f>
        <v>#N/A</v>
      </c>
      <c r="O100" s="106" t="e">
        <f>VLOOKUP(Tabela4[[#This Row],[Proposta de Referência]],SIMP_CF!A:K,8,FALSE)</f>
        <v>#N/A</v>
      </c>
      <c r="P100" s="107" t="e">
        <f t="shared" si="12"/>
        <v>#N/A</v>
      </c>
      <c r="Q100" s="107" t="e">
        <f t="shared" si="13"/>
        <v>#N/A</v>
      </c>
      <c r="R100" t="e">
        <f t="shared" si="19"/>
        <v>#N/A</v>
      </c>
      <c r="S100" s="108" t="e">
        <f t="shared" si="14"/>
        <v>#N/A</v>
      </c>
      <c r="T100" s="108" t="e">
        <f t="shared" si="15"/>
        <v>#N/A</v>
      </c>
      <c r="U100" s="91" t="e">
        <f t="shared" si="16"/>
        <v>#N/A</v>
      </c>
      <c r="V100" t="e">
        <f t="shared" si="17"/>
        <v>#N/A</v>
      </c>
      <c r="W100" t="str">
        <f t="shared" si="18"/>
        <v/>
      </c>
      <c r="X100" s="24" t="str">
        <f>IFERROR(VLOOKUP(W100,HOSPITAIS_COM_DIVIDAS!A:E,5,FALSE),"")</f>
        <v/>
      </c>
    </row>
    <row r="101" spans="1:24" x14ac:dyDescent="0.25">
      <c r="A101" s="52" t="str">
        <f>IFERROR((Tabela4[[#This Row],[Status da Proposta]]),"")</f>
        <v/>
      </c>
      <c r="B101" s="121">
        <f>IFERROR((CREDITO_FINANCEIRO!A101),"")</f>
        <v>0</v>
      </c>
      <c r="C101" s="120" t="str">
        <f>IFERROR((VLOOKUP(B101,CREDITO_FINANCEIRO!A:B,2,FALSE)),"")</f>
        <v/>
      </c>
      <c r="D101" s="94" t="str">
        <f>IFERROR((VLOOKUP(B101,CREDITO_FINANCEIRO!A:E,5,FALSE)),"")</f>
        <v/>
      </c>
      <c r="E101" s="95" t="str">
        <f>IFERROR((VLOOKUP(B101,CREDITO_FINANCEIRO!A:C,3,FALSE)),"")</f>
        <v/>
      </c>
      <c r="F101" s="120" t="str">
        <f>IFERROR((VLOOKUP(B101,CREDITO_FINANCEIRO!A:G,4,FALSE)),"")</f>
        <v/>
      </c>
      <c r="G101" s="120" t="e">
        <f>VLOOKUP(B101,CREDITO_FINANCEIRO!A:G,6,FALSE)</f>
        <v>#N/A</v>
      </c>
      <c r="H101" s="120" t="e">
        <f>VLOOKUP(B101,CREDITO_FINANCEIRO!A:G,7,FALSE)</f>
        <v>#N/A</v>
      </c>
      <c r="I101" s="91" t="e">
        <f>VLOOKUP(B101,CREDITO_FINANCEIRO!A:K,10,FALSE)</f>
        <v>#N/A</v>
      </c>
      <c r="J101" s="91" t="e">
        <f>VLOOKUP(B101,CREDITO_FINANCEIRO!A:K,11,FALSE)</f>
        <v>#N/A</v>
      </c>
      <c r="K101" s="91" t="e">
        <f>VLOOKUP(B101,CREDITO_FINANCEIRO!A:L,12,FALSE)</f>
        <v>#N/A</v>
      </c>
      <c r="L101" s="91" t="e">
        <f t="shared" si="10"/>
        <v>#N/A</v>
      </c>
      <c r="M101" s="2" t="e">
        <f t="shared" si="11"/>
        <v>#N/A</v>
      </c>
      <c r="N101" s="106" t="e">
        <f>VLOOKUP(Tabela4[[#This Row],[Proposta de Referência]],SIMP_CF!A:K,9,FALSE)</f>
        <v>#N/A</v>
      </c>
      <c r="O101" s="106" t="e">
        <f>VLOOKUP(Tabela4[[#This Row],[Proposta de Referência]],SIMP_CF!A:K,8,FALSE)</f>
        <v>#N/A</v>
      </c>
      <c r="P101" s="107" t="e">
        <f t="shared" si="12"/>
        <v>#N/A</v>
      </c>
      <c r="Q101" s="107" t="e">
        <f t="shared" si="13"/>
        <v>#N/A</v>
      </c>
      <c r="R101" t="e">
        <f t="shared" si="19"/>
        <v>#N/A</v>
      </c>
      <c r="S101" s="108" t="e">
        <f t="shared" si="14"/>
        <v>#N/A</v>
      </c>
      <c r="T101" s="108" t="e">
        <f t="shared" si="15"/>
        <v>#N/A</v>
      </c>
      <c r="U101" s="91" t="e">
        <f t="shared" si="16"/>
        <v>#N/A</v>
      </c>
      <c r="V101" t="e">
        <f t="shared" si="17"/>
        <v>#N/A</v>
      </c>
      <c r="W101" t="str">
        <f t="shared" si="18"/>
        <v/>
      </c>
      <c r="X101" s="24" t="str">
        <f>IFERROR(VLOOKUP(W101,HOSPITAIS_COM_DIVIDAS!A:E,5,FALSE),"")</f>
        <v/>
      </c>
    </row>
    <row r="102" spans="1:24" x14ac:dyDescent="0.25">
      <c r="A102" s="52" t="str">
        <f>IFERROR((Tabela4[[#This Row],[Status da Proposta]]),"")</f>
        <v/>
      </c>
      <c r="B102" s="121">
        <f>IFERROR((CREDITO_FINANCEIRO!A102),"")</f>
        <v>0</v>
      </c>
      <c r="C102" s="120" t="str">
        <f>IFERROR((VLOOKUP(B102,CREDITO_FINANCEIRO!A:B,2,FALSE)),"")</f>
        <v/>
      </c>
      <c r="D102" s="94" t="str">
        <f>IFERROR((VLOOKUP(B102,CREDITO_FINANCEIRO!A:E,5,FALSE)),"")</f>
        <v/>
      </c>
      <c r="E102" s="95" t="str">
        <f>IFERROR((VLOOKUP(B102,CREDITO_FINANCEIRO!A:C,3,FALSE)),"")</f>
        <v/>
      </c>
      <c r="F102" s="120" t="str">
        <f>IFERROR((VLOOKUP(B102,CREDITO_FINANCEIRO!A:G,4,FALSE)),"")</f>
        <v/>
      </c>
      <c r="G102" s="120" t="e">
        <f>VLOOKUP(B102,CREDITO_FINANCEIRO!A:G,6,FALSE)</f>
        <v>#N/A</v>
      </c>
      <c r="H102" s="120" t="e">
        <f>VLOOKUP(B102,CREDITO_FINANCEIRO!A:G,7,FALSE)</f>
        <v>#N/A</v>
      </c>
      <c r="I102" s="91" t="e">
        <f>VLOOKUP(B102,CREDITO_FINANCEIRO!A:K,10,FALSE)</f>
        <v>#N/A</v>
      </c>
      <c r="J102" s="91" t="e">
        <f>VLOOKUP(B102,CREDITO_FINANCEIRO!A:K,11,FALSE)</f>
        <v>#N/A</v>
      </c>
      <c r="K102" s="91" t="e">
        <f>VLOOKUP(B102,CREDITO_FINANCEIRO!A:L,12,FALSE)</f>
        <v>#N/A</v>
      </c>
      <c r="L102" s="91" t="e">
        <f t="shared" si="10"/>
        <v>#N/A</v>
      </c>
      <c r="M102" s="2" t="e">
        <f t="shared" si="11"/>
        <v>#N/A</v>
      </c>
      <c r="N102" s="106" t="e">
        <f>VLOOKUP(Tabela4[[#This Row],[Proposta de Referência]],SIMP_CF!A:K,9,FALSE)</f>
        <v>#N/A</v>
      </c>
      <c r="O102" s="106" t="e">
        <f>VLOOKUP(Tabela4[[#This Row],[Proposta de Referência]],SIMP_CF!A:K,8,FALSE)</f>
        <v>#N/A</v>
      </c>
      <c r="P102" s="107" t="e">
        <f t="shared" si="12"/>
        <v>#N/A</v>
      </c>
      <c r="Q102" s="107" t="e">
        <f t="shared" si="13"/>
        <v>#N/A</v>
      </c>
      <c r="R102" t="e">
        <f t="shared" si="19"/>
        <v>#N/A</v>
      </c>
      <c r="S102" s="108" t="e">
        <f t="shared" si="14"/>
        <v>#N/A</v>
      </c>
      <c r="T102" s="108" t="e">
        <f t="shared" si="15"/>
        <v>#N/A</v>
      </c>
      <c r="U102" s="91" t="e">
        <f t="shared" si="16"/>
        <v>#N/A</v>
      </c>
      <c r="V102" t="e">
        <f t="shared" si="17"/>
        <v>#N/A</v>
      </c>
      <c r="W102" t="str">
        <f t="shared" si="18"/>
        <v/>
      </c>
      <c r="X102" s="24" t="str">
        <f>IFERROR(VLOOKUP(W102,HOSPITAIS_COM_DIVIDAS!A:E,5,FALSE),"")</f>
        <v/>
      </c>
    </row>
    <row r="103" spans="1:24" x14ac:dyDescent="0.25">
      <c r="A103" s="52" t="str">
        <f>IFERROR((Tabela4[[#This Row],[Status da Proposta]]),"")</f>
        <v/>
      </c>
      <c r="B103" s="121">
        <f>IFERROR((CREDITO_FINANCEIRO!A103),"")</f>
        <v>0</v>
      </c>
      <c r="C103" s="120" t="str">
        <f>IFERROR((VLOOKUP(B103,CREDITO_FINANCEIRO!A:B,2,FALSE)),"")</f>
        <v/>
      </c>
      <c r="D103" s="94" t="str">
        <f>IFERROR((VLOOKUP(B103,CREDITO_FINANCEIRO!A:E,5,FALSE)),"")</f>
        <v/>
      </c>
      <c r="E103" s="95" t="str">
        <f>IFERROR((VLOOKUP(B103,CREDITO_FINANCEIRO!A:C,3,FALSE)),"")</f>
        <v/>
      </c>
      <c r="F103" s="120" t="str">
        <f>IFERROR((VLOOKUP(B103,CREDITO_FINANCEIRO!A:G,4,FALSE)),"")</f>
        <v/>
      </c>
      <c r="G103" s="120" t="e">
        <f>VLOOKUP(B103,CREDITO_FINANCEIRO!A:G,6,FALSE)</f>
        <v>#N/A</v>
      </c>
      <c r="H103" s="120" t="e">
        <f>VLOOKUP(B103,CREDITO_FINANCEIRO!A:G,7,FALSE)</f>
        <v>#N/A</v>
      </c>
      <c r="I103" s="91" t="e">
        <f>VLOOKUP(B103,CREDITO_FINANCEIRO!A:K,10,FALSE)</f>
        <v>#N/A</v>
      </c>
      <c r="J103" s="91" t="e">
        <f>VLOOKUP(B103,CREDITO_FINANCEIRO!A:K,11,FALSE)</f>
        <v>#N/A</v>
      </c>
      <c r="K103" s="91" t="e">
        <f>VLOOKUP(B103,CREDITO_FINANCEIRO!A:L,12,FALSE)</f>
        <v>#N/A</v>
      </c>
      <c r="L103" s="91" t="e">
        <f t="shared" si="10"/>
        <v>#N/A</v>
      </c>
      <c r="M103" s="2" t="e">
        <f t="shared" si="11"/>
        <v>#N/A</v>
      </c>
      <c r="N103" s="106" t="e">
        <f>VLOOKUP(Tabela4[[#This Row],[Proposta de Referência]],SIMP_CF!A:K,9,FALSE)</f>
        <v>#N/A</v>
      </c>
      <c r="O103" s="106" t="e">
        <f>VLOOKUP(Tabela4[[#This Row],[Proposta de Referência]],SIMP_CF!A:K,8,FALSE)</f>
        <v>#N/A</v>
      </c>
      <c r="P103" s="107" t="e">
        <f t="shared" si="12"/>
        <v>#N/A</v>
      </c>
      <c r="Q103" s="107" t="e">
        <f t="shared" si="13"/>
        <v>#N/A</v>
      </c>
      <c r="R103" t="e">
        <f t="shared" si="19"/>
        <v>#N/A</v>
      </c>
      <c r="S103" s="108" t="e">
        <f t="shared" si="14"/>
        <v>#N/A</v>
      </c>
      <c r="T103" s="108" t="e">
        <f t="shared" si="15"/>
        <v>#N/A</v>
      </c>
      <c r="U103" s="91" t="e">
        <f t="shared" si="16"/>
        <v>#N/A</v>
      </c>
      <c r="V103" t="e">
        <f t="shared" si="17"/>
        <v>#N/A</v>
      </c>
      <c r="W103" t="str">
        <f t="shared" si="18"/>
        <v/>
      </c>
      <c r="X103" s="24" t="str">
        <f>IFERROR(VLOOKUP(W103,HOSPITAIS_COM_DIVIDAS!A:E,5,FALSE),"")</f>
        <v/>
      </c>
    </row>
    <row r="104" spans="1:24" x14ac:dyDescent="0.25">
      <c r="A104" s="52" t="str">
        <f>IFERROR((Tabela4[[#This Row],[Status da Proposta]]),"")</f>
        <v/>
      </c>
      <c r="B104" s="121">
        <f>IFERROR((CREDITO_FINANCEIRO!A104),"")</f>
        <v>0</v>
      </c>
      <c r="C104" s="120" t="str">
        <f>IFERROR((VLOOKUP(B104,CREDITO_FINANCEIRO!A:B,2,FALSE)),"")</f>
        <v/>
      </c>
      <c r="D104" s="94" t="str">
        <f>IFERROR((VLOOKUP(B104,CREDITO_FINANCEIRO!A:E,5,FALSE)),"")</f>
        <v/>
      </c>
      <c r="E104" s="95" t="str">
        <f>IFERROR((VLOOKUP(B104,CREDITO_FINANCEIRO!A:C,3,FALSE)),"")</f>
        <v/>
      </c>
      <c r="F104" s="120" t="str">
        <f>IFERROR((VLOOKUP(B104,CREDITO_FINANCEIRO!A:G,4,FALSE)),"")</f>
        <v/>
      </c>
      <c r="G104" s="120" t="e">
        <f>VLOOKUP(B104,CREDITO_FINANCEIRO!A:G,6,FALSE)</f>
        <v>#N/A</v>
      </c>
      <c r="H104" s="120" t="e">
        <f>VLOOKUP(B104,CREDITO_FINANCEIRO!A:G,7,FALSE)</f>
        <v>#N/A</v>
      </c>
      <c r="I104" s="91" t="e">
        <f>VLOOKUP(B104,CREDITO_FINANCEIRO!A:K,10,FALSE)</f>
        <v>#N/A</v>
      </c>
      <c r="J104" s="91" t="e">
        <f>VLOOKUP(B104,CREDITO_FINANCEIRO!A:K,11,FALSE)</f>
        <v>#N/A</v>
      </c>
      <c r="K104" s="91" t="e">
        <f>VLOOKUP(B104,CREDITO_FINANCEIRO!A:L,12,FALSE)</f>
        <v>#N/A</v>
      </c>
      <c r="L104" s="91" t="e">
        <f t="shared" si="10"/>
        <v>#N/A</v>
      </c>
      <c r="M104" s="2" t="e">
        <f t="shared" si="11"/>
        <v>#N/A</v>
      </c>
      <c r="N104" s="106" t="e">
        <f>VLOOKUP(Tabela4[[#This Row],[Proposta de Referência]],SIMP_CF!A:K,9,FALSE)</f>
        <v>#N/A</v>
      </c>
      <c r="O104" s="106" t="e">
        <f>VLOOKUP(Tabela4[[#This Row],[Proposta de Referência]],SIMP_CF!A:K,8,FALSE)</f>
        <v>#N/A</v>
      </c>
      <c r="P104" s="107" t="e">
        <f t="shared" si="12"/>
        <v>#N/A</v>
      </c>
      <c r="Q104" s="107" t="e">
        <f t="shared" si="13"/>
        <v>#N/A</v>
      </c>
      <c r="R104" t="e">
        <f t="shared" si="19"/>
        <v>#N/A</v>
      </c>
      <c r="S104" s="108" t="e">
        <f t="shared" si="14"/>
        <v>#N/A</v>
      </c>
      <c r="T104" s="108" t="e">
        <f t="shared" si="15"/>
        <v>#N/A</v>
      </c>
      <c r="U104" s="91" t="e">
        <f t="shared" si="16"/>
        <v>#N/A</v>
      </c>
      <c r="V104" t="e">
        <f t="shared" si="17"/>
        <v>#N/A</v>
      </c>
      <c r="W104" t="str">
        <f t="shared" si="18"/>
        <v/>
      </c>
      <c r="X104" s="24" t="str">
        <f>IFERROR(VLOOKUP(W104,HOSPITAIS_COM_DIVIDAS!A:E,5,FALSE),"")</f>
        <v/>
      </c>
    </row>
    <row r="105" spans="1:24" x14ac:dyDescent="0.25">
      <c r="A105" s="52" t="str">
        <f>IFERROR((Tabela4[[#This Row],[Status da Proposta]]),"")</f>
        <v/>
      </c>
      <c r="B105" s="121">
        <f>IFERROR((CREDITO_FINANCEIRO!A105),"")</f>
        <v>0</v>
      </c>
      <c r="C105" s="120" t="str">
        <f>IFERROR((VLOOKUP(B105,CREDITO_FINANCEIRO!A:B,2,FALSE)),"")</f>
        <v/>
      </c>
      <c r="D105" s="94" t="str">
        <f>IFERROR((VLOOKUP(B105,CREDITO_FINANCEIRO!A:E,5,FALSE)),"")</f>
        <v/>
      </c>
      <c r="E105" s="95" t="str">
        <f>IFERROR((VLOOKUP(B105,CREDITO_FINANCEIRO!A:C,3,FALSE)),"")</f>
        <v/>
      </c>
      <c r="F105" s="120" t="str">
        <f>IFERROR((VLOOKUP(B105,CREDITO_FINANCEIRO!A:G,4,FALSE)),"")</f>
        <v/>
      </c>
      <c r="G105" s="120" t="e">
        <f>VLOOKUP(B105,CREDITO_FINANCEIRO!A:G,6,FALSE)</f>
        <v>#N/A</v>
      </c>
      <c r="H105" s="120" t="e">
        <f>VLOOKUP(B105,CREDITO_FINANCEIRO!A:G,7,FALSE)</f>
        <v>#N/A</v>
      </c>
      <c r="I105" s="91" t="e">
        <f>VLOOKUP(B105,CREDITO_FINANCEIRO!A:K,10,FALSE)</f>
        <v>#N/A</v>
      </c>
      <c r="J105" s="91" t="e">
        <f>VLOOKUP(B105,CREDITO_FINANCEIRO!A:K,11,FALSE)</f>
        <v>#N/A</v>
      </c>
      <c r="K105" s="91" t="e">
        <f>VLOOKUP(B105,CREDITO_FINANCEIRO!A:L,12,FALSE)</f>
        <v>#N/A</v>
      </c>
      <c r="L105" s="91" t="e">
        <f t="shared" si="10"/>
        <v>#N/A</v>
      </c>
      <c r="M105" s="2" t="e">
        <f t="shared" si="11"/>
        <v>#N/A</v>
      </c>
      <c r="N105" s="106" t="e">
        <f>VLOOKUP(Tabela4[[#This Row],[Proposta de Referência]],SIMP_CF!A:K,9,FALSE)</f>
        <v>#N/A</v>
      </c>
      <c r="O105" s="106" t="e">
        <f>VLOOKUP(Tabela4[[#This Row],[Proposta de Referência]],SIMP_CF!A:K,8,FALSE)</f>
        <v>#N/A</v>
      </c>
      <c r="P105" s="107" t="e">
        <f t="shared" si="12"/>
        <v>#N/A</v>
      </c>
      <c r="Q105" s="107" t="e">
        <f t="shared" si="13"/>
        <v>#N/A</v>
      </c>
      <c r="R105" t="e">
        <f t="shared" si="19"/>
        <v>#N/A</v>
      </c>
      <c r="S105" s="108" t="e">
        <f t="shared" si="14"/>
        <v>#N/A</v>
      </c>
      <c r="T105" s="108" t="e">
        <f t="shared" si="15"/>
        <v>#N/A</v>
      </c>
      <c r="U105" s="91" t="e">
        <f t="shared" si="16"/>
        <v>#N/A</v>
      </c>
      <c r="V105" t="e">
        <f t="shared" si="17"/>
        <v>#N/A</v>
      </c>
      <c r="W105" t="str">
        <f t="shared" si="18"/>
        <v/>
      </c>
      <c r="X105" s="24" t="str">
        <f>IFERROR(VLOOKUP(W105,HOSPITAIS_COM_DIVIDAS!A:E,5,FALSE),"")</f>
        <v/>
      </c>
    </row>
    <row r="106" spans="1:24" x14ac:dyDescent="0.25">
      <c r="A106" s="52" t="str">
        <f>IFERROR((Tabela4[[#This Row],[Status da Proposta]]),"")</f>
        <v/>
      </c>
      <c r="B106" s="121">
        <f>IFERROR((CREDITO_FINANCEIRO!A106),"")</f>
        <v>0</v>
      </c>
      <c r="C106" s="120" t="str">
        <f>IFERROR((VLOOKUP(B106,CREDITO_FINANCEIRO!A:B,2,FALSE)),"")</f>
        <v/>
      </c>
      <c r="D106" s="94" t="str">
        <f>IFERROR((VLOOKUP(B106,CREDITO_FINANCEIRO!A:E,5,FALSE)),"")</f>
        <v/>
      </c>
      <c r="E106" s="95" t="str">
        <f>IFERROR((VLOOKUP(B106,CREDITO_FINANCEIRO!A:C,3,FALSE)),"")</f>
        <v/>
      </c>
      <c r="F106" s="120" t="str">
        <f>IFERROR((VLOOKUP(B106,CREDITO_FINANCEIRO!A:G,4,FALSE)),"")</f>
        <v/>
      </c>
      <c r="G106" s="120" t="e">
        <f>VLOOKUP(B106,CREDITO_FINANCEIRO!A:G,6,FALSE)</f>
        <v>#N/A</v>
      </c>
      <c r="H106" s="120" t="e">
        <f>VLOOKUP(B106,CREDITO_FINANCEIRO!A:G,7,FALSE)</f>
        <v>#N/A</v>
      </c>
      <c r="I106" s="91" t="e">
        <f>VLOOKUP(B106,CREDITO_FINANCEIRO!A:K,10,FALSE)</f>
        <v>#N/A</v>
      </c>
      <c r="J106" s="91" t="e">
        <f>VLOOKUP(B106,CREDITO_FINANCEIRO!A:K,11,FALSE)</f>
        <v>#N/A</v>
      </c>
      <c r="K106" s="91" t="e">
        <f>VLOOKUP(B106,CREDITO_FINANCEIRO!A:L,12,FALSE)</f>
        <v>#N/A</v>
      </c>
      <c r="L106" s="91" t="e">
        <f t="shared" si="10"/>
        <v>#N/A</v>
      </c>
      <c r="M106" s="2" t="e">
        <f t="shared" si="11"/>
        <v>#N/A</v>
      </c>
      <c r="N106" s="106" t="e">
        <f>VLOOKUP(Tabela4[[#This Row],[Proposta de Referência]],SIMP_CF!A:K,9,FALSE)</f>
        <v>#N/A</v>
      </c>
      <c r="O106" s="106" t="e">
        <f>VLOOKUP(Tabela4[[#This Row],[Proposta de Referência]],SIMP_CF!A:K,8,FALSE)</f>
        <v>#N/A</v>
      </c>
      <c r="P106" s="107" t="e">
        <f t="shared" si="12"/>
        <v>#N/A</v>
      </c>
      <c r="Q106" s="107" t="e">
        <f t="shared" si="13"/>
        <v>#N/A</v>
      </c>
      <c r="R106" t="e">
        <f t="shared" si="19"/>
        <v>#N/A</v>
      </c>
      <c r="S106" s="108" t="e">
        <f t="shared" si="14"/>
        <v>#N/A</v>
      </c>
      <c r="T106" s="108" t="e">
        <f t="shared" si="15"/>
        <v>#N/A</v>
      </c>
      <c r="U106" s="91" t="e">
        <f t="shared" si="16"/>
        <v>#N/A</v>
      </c>
      <c r="V106" t="e">
        <f t="shared" si="17"/>
        <v>#N/A</v>
      </c>
      <c r="W106" t="str">
        <f t="shared" si="18"/>
        <v/>
      </c>
      <c r="X106" s="24" t="str">
        <f>IFERROR(VLOOKUP(W106,HOSPITAIS_COM_DIVIDAS!A:E,5,FALSE),"")</f>
        <v/>
      </c>
    </row>
    <row r="107" spans="1:24" x14ac:dyDescent="0.25">
      <c r="A107" s="52" t="str">
        <f>IFERROR((Tabela4[[#This Row],[Status da Proposta]]),"")</f>
        <v/>
      </c>
      <c r="B107" s="121">
        <f>IFERROR((CREDITO_FINANCEIRO!A107),"")</f>
        <v>0</v>
      </c>
      <c r="C107" s="120" t="str">
        <f>IFERROR((VLOOKUP(B107,CREDITO_FINANCEIRO!A:B,2,FALSE)),"")</f>
        <v/>
      </c>
      <c r="D107" s="94" t="str">
        <f>IFERROR((VLOOKUP(B107,CREDITO_FINANCEIRO!A:E,5,FALSE)),"")</f>
        <v/>
      </c>
      <c r="E107" s="95" t="str">
        <f>IFERROR((VLOOKUP(B107,CREDITO_FINANCEIRO!A:C,3,FALSE)),"")</f>
        <v/>
      </c>
      <c r="F107" s="120" t="str">
        <f>IFERROR((VLOOKUP(B107,CREDITO_FINANCEIRO!A:G,4,FALSE)),"")</f>
        <v/>
      </c>
      <c r="G107" s="120" t="e">
        <f>VLOOKUP(B107,CREDITO_FINANCEIRO!A:G,6,FALSE)</f>
        <v>#N/A</v>
      </c>
      <c r="H107" s="120" t="e">
        <f>VLOOKUP(B107,CREDITO_FINANCEIRO!A:G,7,FALSE)</f>
        <v>#N/A</v>
      </c>
      <c r="I107" s="91" t="e">
        <f>VLOOKUP(B107,CREDITO_FINANCEIRO!A:K,10,FALSE)</f>
        <v>#N/A</v>
      </c>
      <c r="J107" s="91" t="e">
        <f>VLOOKUP(B107,CREDITO_FINANCEIRO!A:K,11,FALSE)</f>
        <v>#N/A</v>
      </c>
      <c r="K107" s="91" t="e">
        <f>VLOOKUP(B107,CREDITO_FINANCEIRO!A:L,12,FALSE)</f>
        <v>#N/A</v>
      </c>
      <c r="L107" s="91" t="e">
        <f t="shared" si="10"/>
        <v>#N/A</v>
      </c>
      <c r="M107" s="2" t="e">
        <f t="shared" si="11"/>
        <v>#N/A</v>
      </c>
      <c r="N107" s="106" t="e">
        <f>VLOOKUP(Tabela4[[#This Row],[Proposta de Referência]],SIMP_CF!A:K,9,FALSE)</f>
        <v>#N/A</v>
      </c>
      <c r="O107" s="106" t="e">
        <f>VLOOKUP(Tabela4[[#This Row],[Proposta de Referência]],SIMP_CF!A:K,8,FALSE)</f>
        <v>#N/A</v>
      </c>
      <c r="P107" s="107" t="e">
        <f t="shared" si="12"/>
        <v>#N/A</v>
      </c>
      <c r="Q107" s="107" t="e">
        <f t="shared" si="13"/>
        <v>#N/A</v>
      </c>
      <c r="R107" t="e">
        <f t="shared" si="19"/>
        <v>#N/A</v>
      </c>
      <c r="S107" s="108" t="e">
        <f t="shared" si="14"/>
        <v>#N/A</v>
      </c>
      <c r="T107" s="108" t="e">
        <f t="shared" si="15"/>
        <v>#N/A</v>
      </c>
      <c r="U107" s="91" t="e">
        <f t="shared" si="16"/>
        <v>#N/A</v>
      </c>
      <c r="V107" t="e">
        <f t="shared" si="17"/>
        <v>#N/A</v>
      </c>
      <c r="W107" t="str">
        <f t="shared" si="18"/>
        <v/>
      </c>
      <c r="X107" s="24" t="str">
        <f>IFERROR(VLOOKUP(W107,HOSPITAIS_COM_DIVIDAS!A:E,5,FALSE),"")</f>
        <v/>
      </c>
    </row>
    <row r="108" spans="1:24" x14ac:dyDescent="0.25">
      <c r="A108" s="52" t="str">
        <f>IFERROR((Tabela4[[#This Row],[Status da Proposta]]),"")</f>
        <v/>
      </c>
      <c r="B108" s="121">
        <f>IFERROR((CREDITO_FINANCEIRO!A108),"")</f>
        <v>0</v>
      </c>
      <c r="C108" s="120" t="str">
        <f>IFERROR((VLOOKUP(B108,CREDITO_FINANCEIRO!A:B,2,FALSE)),"")</f>
        <v/>
      </c>
      <c r="D108" s="94" t="str">
        <f>IFERROR((VLOOKUP(B108,CREDITO_FINANCEIRO!A:E,5,FALSE)),"")</f>
        <v/>
      </c>
      <c r="E108" s="95" t="str">
        <f>IFERROR((VLOOKUP(B108,CREDITO_FINANCEIRO!A:C,3,FALSE)),"")</f>
        <v/>
      </c>
      <c r="F108" s="120" t="str">
        <f>IFERROR((VLOOKUP(B108,CREDITO_FINANCEIRO!A:G,4,FALSE)),"")</f>
        <v/>
      </c>
      <c r="G108" s="120" t="e">
        <f>VLOOKUP(B108,CREDITO_FINANCEIRO!A:G,6,FALSE)</f>
        <v>#N/A</v>
      </c>
      <c r="H108" s="120" t="e">
        <f>VLOOKUP(B108,CREDITO_FINANCEIRO!A:G,7,FALSE)</f>
        <v>#N/A</v>
      </c>
      <c r="I108" s="91" t="e">
        <f>VLOOKUP(B108,CREDITO_FINANCEIRO!A:K,10,FALSE)</f>
        <v>#N/A</v>
      </c>
      <c r="J108" s="91" t="e">
        <f>VLOOKUP(B108,CREDITO_FINANCEIRO!A:K,11,FALSE)</f>
        <v>#N/A</v>
      </c>
      <c r="K108" s="91" t="e">
        <f>VLOOKUP(B108,CREDITO_FINANCEIRO!A:L,12,FALSE)</f>
        <v>#N/A</v>
      </c>
      <c r="L108" s="91" t="e">
        <f t="shared" si="10"/>
        <v>#N/A</v>
      </c>
      <c r="M108" s="2" t="e">
        <f t="shared" si="11"/>
        <v>#N/A</v>
      </c>
      <c r="N108" s="106" t="e">
        <f>VLOOKUP(Tabela4[[#This Row],[Proposta de Referência]],SIMP_CF!A:K,9,FALSE)</f>
        <v>#N/A</v>
      </c>
      <c r="O108" s="106" t="e">
        <f>VLOOKUP(Tabela4[[#This Row],[Proposta de Referência]],SIMP_CF!A:K,8,FALSE)</f>
        <v>#N/A</v>
      </c>
      <c r="P108" s="107" t="e">
        <f t="shared" si="12"/>
        <v>#N/A</v>
      </c>
      <c r="Q108" s="107" t="e">
        <f t="shared" si="13"/>
        <v>#N/A</v>
      </c>
      <c r="R108" t="e">
        <f t="shared" si="19"/>
        <v>#N/A</v>
      </c>
      <c r="S108" s="108" t="e">
        <f t="shared" si="14"/>
        <v>#N/A</v>
      </c>
      <c r="T108" s="108" t="e">
        <f t="shared" si="15"/>
        <v>#N/A</v>
      </c>
      <c r="U108" s="91" t="e">
        <f t="shared" si="16"/>
        <v>#N/A</v>
      </c>
      <c r="V108" t="e">
        <f t="shared" si="17"/>
        <v>#N/A</v>
      </c>
      <c r="W108" t="str">
        <f t="shared" si="18"/>
        <v/>
      </c>
      <c r="X108" s="24" t="str">
        <f>IFERROR(VLOOKUP(W108,HOSPITAIS_COM_DIVIDAS!A:E,5,FALSE),"")</f>
        <v/>
      </c>
    </row>
    <row r="109" spans="1:24" x14ac:dyDescent="0.25">
      <c r="A109" s="52" t="str">
        <f>IFERROR((Tabela4[[#This Row],[Status da Proposta]]),"")</f>
        <v/>
      </c>
      <c r="B109" s="121">
        <f>IFERROR((CREDITO_FINANCEIRO!A109),"")</f>
        <v>0</v>
      </c>
      <c r="C109" s="120" t="str">
        <f>IFERROR((VLOOKUP(B109,CREDITO_FINANCEIRO!A:B,2,FALSE)),"")</f>
        <v/>
      </c>
      <c r="D109" s="94" t="str">
        <f>IFERROR((VLOOKUP(B109,CREDITO_FINANCEIRO!A:E,5,FALSE)),"")</f>
        <v/>
      </c>
      <c r="E109" s="95" t="str">
        <f>IFERROR((VLOOKUP(B109,CREDITO_FINANCEIRO!A:C,3,FALSE)),"")</f>
        <v/>
      </c>
      <c r="F109" s="120" t="str">
        <f>IFERROR((VLOOKUP(B109,CREDITO_FINANCEIRO!A:G,4,FALSE)),"")</f>
        <v/>
      </c>
      <c r="G109" s="120" t="e">
        <f>VLOOKUP(B109,CREDITO_FINANCEIRO!A:G,6,FALSE)</f>
        <v>#N/A</v>
      </c>
      <c r="H109" s="120" t="e">
        <f>VLOOKUP(B109,CREDITO_FINANCEIRO!A:G,7,FALSE)</f>
        <v>#N/A</v>
      </c>
      <c r="I109" s="91" t="e">
        <f>VLOOKUP(B109,CREDITO_FINANCEIRO!A:K,10,FALSE)</f>
        <v>#N/A</v>
      </c>
      <c r="J109" s="91" t="e">
        <f>VLOOKUP(B109,CREDITO_FINANCEIRO!A:K,11,FALSE)</f>
        <v>#N/A</v>
      </c>
      <c r="K109" s="91" t="e">
        <f>VLOOKUP(B109,CREDITO_FINANCEIRO!A:L,12,FALSE)</f>
        <v>#N/A</v>
      </c>
      <c r="L109" s="91" t="e">
        <f t="shared" si="10"/>
        <v>#N/A</v>
      </c>
      <c r="M109" s="2" t="e">
        <f t="shared" si="11"/>
        <v>#N/A</v>
      </c>
      <c r="N109" s="106" t="e">
        <f>VLOOKUP(Tabela4[[#This Row],[Proposta de Referência]],SIMP_CF!A:K,9,FALSE)</f>
        <v>#N/A</v>
      </c>
      <c r="O109" s="106" t="e">
        <f>VLOOKUP(Tabela4[[#This Row],[Proposta de Referência]],SIMP_CF!A:K,8,FALSE)</f>
        <v>#N/A</v>
      </c>
      <c r="P109" s="107" t="e">
        <f t="shared" si="12"/>
        <v>#N/A</v>
      </c>
      <c r="Q109" s="107" t="e">
        <f t="shared" si="13"/>
        <v>#N/A</v>
      </c>
      <c r="R109" t="e">
        <f t="shared" si="19"/>
        <v>#N/A</v>
      </c>
      <c r="S109" s="108" t="e">
        <f t="shared" si="14"/>
        <v>#N/A</v>
      </c>
      <c r="T109" s="108" t="e">
        <f t="shared" si="15"/>
        <v>#N/A</v>
      </c>
      <c r="U109" s="91" t="e">
        <f t="shared" si="16"/>
        <v>#N/A</v>
      </c>
      <c r="V109" t="e">
        <f t="shared" si="17"/>
        <v>#N/A</v>
      </c>
      <c r="W109" t="str">
        <f t="shared" si="18"/>
        <v/>
      </c>
      <c r="X109" s="24" t="str">
        <f>IFERROR(VLOOKUP(W109,HOSPITAIS_COM_DIVIDAS!A:E,5,FALSE),"")</f>
        <v/>
      </c>
    </row>
    <row r="110" spans="1:24" x14ac:dyDescent="0.25">
      <c r="A110" s="52" t="str">
        <f>IFERROR((Tabela4[[#This Row],[Status da Proposta]]),"")</f>
        <v/>
      </c>
      <c r="B110" s="121">
        <f>IFERROR((CREDITO_FINANCEIRO!A110),"")</f>
        <v>0</v>
      </c>
      <c r="C110" s="120" t="str">
        <f>IFERROR((VLOOKUP(B110,CREDITO_FINANCEIRO!A:B,2,FALSE)),"")</f>
        <v/>
      </c>
      <c r="D110" s="94" t="str">
        <f>IFERROR((VLOOKUP(B110,CREDITO_FINANCEIRO!A:E,5,FALSE)),"")</f>
        <v/>
      </c>
      <c r="E110" s="95" t="str">
        <f>IFERROR((VLOOKUP(B110,CREDITO_FINANCEIRO!A:C,3,FALSE)),"")</f>
        <v/>
      </c>
      <c r="F110" s="120" t="str">
        <f>IFERROR((VLOOKUP(B110,CREDITO_FINANCEIRO!A:G,4,FALSE)),"")</f>
        <v/>
      </c>
      <c r="G110" s="120" t="e">
        <f>VLOOKUP(B110,CREDITO_FINANCEIRO!A:G,6,FALSE)</f>
        <v>#N/A</v>
      </c>
      <c r="H110" s="120" t="e">
        <f>VLOOKUP(B110,CREDITO_FINANCEIRO!A:G,7,FALSE)</f>
        <v>#N/A</v>
      </c>
      <c r="I110" s="91" t="e">
        <f>VLOOKUP(B110,CREDITO_FINANCEIRO!A:K,10,FALSE)</f>
        <v>#N/A</v>
      </c>
      <c r="J110" s="91" t="e">
        <f>VLOOKUP(B110,CREDITO_FINANCEIRO!A:K,11,FALSE)</f>
        <v>#N/A</v>
      </c>
      <c r="K110" s="91" t="e">
        <f>VLOOKUP(B110,CREDITO_FINANCEIRO!A:L,12,FALSE)</f>
        <v>#N/A</v>
      </c>
      <c r="L110" s="91" t="e">
        <f t="shared" si="10"/>
        <v>#N/A</v>
      </c>
      <c r="M110" s="2" t="e">
        <f t="shared" si="11"/>
        <v>#N/A</v>
      </c>
      <c r="N110" s="106" t="e">
        <f>VLOOKUP(Tabela4[[#This Row],[Proposta de Referência]],SIMP_CF!A:K,9,FALSE)</f>
        <v>#N/A</v>
      </c>
      <c r="O110" s="106" t="e">
        <f>VLOOKUP(Tabela4[[#This Row],[Proposta de Referência]],SIMP_CF!A:K,8,FALSE)</f>
        <v>#N/A</v>
      </c>
      <c r="P110" s="107" t="e">
        <f t="shared" si="12"/>
        <v>#N/A</v>
      </c>
      <c r="Q110" s="107" t="e">
        <f t="shared" si="13"/>
        <v>#N/A</v>
      </c>
      <c r="R110" t="e">
        <f t="shared" si="19"/>
        <v>#N/A</v>
      </c>
      <c r="S110" s="108" t="e">
        <f t="shared" si="14"/>
        <v>#N/A</v>
      </c>
      <c r="T110" s="108" t="e">
        <f t="shared" si="15"/>
        <v>#N/A</v>
      </c>
      <c r="U110" s="91" t="e">
        <f t="shared" si="16"/>
        <v>#N/A</v>
      </c>
      <c r="V110" t="e">
        <f t="shared" si="17"/>
        <v>#N/A</v>
      </c>
      <c r="W110" t="str">
        <f t="shared" si="18"/>
        <v/>
      </c>
      <c r="X110" s="24" t="str">
        <f>IFERROR(VLOOKUP(W110,HOSPITAIS_COM_DIVIDAS!A:E,5,FALSE),"")</f>
        <v/>
      </c>
    </row>
    <row r="111" spans="1:24" x14ac:dyDescent="0.25">
      <c r="A111" s="52" t="str">
        <f>IFERROR((Tabela4[[#This Row],[Status da Proposta]]),"")</f>
        <v/>
      </c>
      <c r="B111" s="121">
        <f>IFERROR((CREDITO_FINANCEIRO!A111),"")</f>
        <v>0</v>
      </c>
      <c r="C111" s="120" t="str">
        <f>IFERROR((VLOOKUP(B111,CREDITO_FINANCEIRO!A:B,2,FALSE)),"")</f>
        <v/>
      </c>
      <c r="D111" s="94" t="str">
        <f>IFERROR((VLOOKUP(B111,CREDITO_FINANCEIRO!A:E,5,FALSE)),"")</f>
        <v/>
      </c>
      <c r="E111" s="95" t="str">
        <f>IFERROR((VLOOKUP(B111,CREDITO_FINANCEIRO!A:C,3,FALSE)),"")</f>
        <v/>
      </c>
      <c r="F111" s="120" t="str">
        <f>IFERROR((VLOOKUP(B111,CREDITO_FINANCEIRO!A:G,4,FALSE)),"")</f>
        <v/>
      </c>
      <c r="G111" s="120" t="e">
        <f>VLOOKUP(B111,CREDITO_FINANCEIRO!A:G,6,FALSE)</f>
        <v>#N/A</v>
      </c>
      <c r="H111" s="120" t="e">
        <f>VLOOKUP(B111,CREDITO_FINANCEIRO!A:G,7,FALSE)</f>
        <v>#N/A</v>
      </c>
      <c r="I111" s="91" t="e">
        <f>VLOOKUP(B111,CREDITO_FINANCEIRO!A:K,10,FALSE)</f>
        <v>#N/A</v>
      </c>
      <c r="J111" s="91" t="e">
        <f>VLOOKUP(B111,CREDITO_FINANCEIRO!A:K,11,FALSE)</f>
        <v>#N/A</v>
      </c>
      <c r="K111" s="91" t="e">
        <f>VLOOKUP(B111,CREDITO_FINANCEIRO!A:L,12,FALSE)</f>
        <v>#N/A</v>
      </c>
      <c r="L111" s="91" t="e">
        <f t="shared" si="10"/>
        <v>#N/A</v>
      </c>
      <c r="M111" s="2" t="e">
        <f t="shared" si="11"/>
        <v>#N/A</v>
      </c>
      <c r="N111" s="106" t="e">
        <f>VLOOKUP(Tabela4[[#This Row],[Proposta de Referência]],SIMP_CF!A:K,9,FALSE)</f>
        <v>#N/A</v>
      </c>
      <c r="O111" s="106" t="e">
        <f>VLOOKUP(Tabela4[[#This Row],[Proposta de Referência]],SIMP_CF!A:K,8,FALSE)</f>
        <v>#N/A</v>
      </c>
      <c r="P111" s="107" t="e">
        <f t="shared" si="12"/>
        <v>#N/A</v>
      </c>
      <c r="Q111" s="107" t="e">
        <f t="shared" si="13"/>
        <v>#N/A</v>
      </c>
      <c r="R111" t="e">
        <f t="shared" si="19"/>
        <v>#N/A</v>
      </c>
      <c r="S111" s="108" t="e">
        <f t="shared" si="14"/>
        <v>#N/A</v>
      </c>
      <c r="T111" s="108" t="e">
        <f t="shared" si="15"/>
        <v>#N/A</v>
      </c>
      <c r="U111" s="91" t="e">
        <f t="shared" si="16"/>
        <v>#N/A</v>
      </c>
      <c r="V111" t="e">
        <f t="shared" si="17"/>
        <v>#N/A</v>
      </c>
      <c r="W111" t="str">
        <f t="shared" si="18"/>
        <v/>
      </c>
      <c r="X111" s="24" t="str">
        <f>IFERROR(VLOOKUP(W111,HOSPITAIS_COM_DIVIDAS!A:E,5,FALSE),"")</f>
        <v/>
      </c>
    </row>
    <row r="112" spans="1:24" x14ac:dyDescent="0.25">
      <c r="A112" s="52" t="str">
        <f>IFERROR((Tabela4[[#This Row],[Status da Proposta]]),"")</f>
        <v/>
      </c>
      <c r="B112" s="121">
        <f>IFERROR((CREDITO_FINANCEIRO!A112),"")</f>
        <v>0</v>
      </c>
      <c r="C112" s="120" t="str">
        <f>IFERROR((VLOOKUP(B112,CREDITO_FINANCEIRO!A:B,2,FALSE)),"")</f>
        <v/>
      </c>
      <c r="D112" s="94" t="str">
        <f>IFERROR((VLOOKUP(B112,CREDITO_FINANCEIRO!A:E,5,FALSE)),"")</f>
        <v/>
      </c>
      <c r="E112" s="95" t="str">
        <f>IFERROR((VLOOKUP(B112,CREDITO_FINANCEIRO!A:C,3,FALSE)),"")</f>
        <v/>
      </c>
      <c r="F112" s="120" t="str">
        <f>IFERROR((VLOOKUP(B112,CREDITO_FINANCEIRO!A:G,4,FALSE)),"")</f>
        <v/>
      </c>
      <c r="G112" s="120" t="e">
        <f>VLOOKUP(B112,CREDITO_FINANCEIRO!A:G,6,FALSE)</f>
        <v>#N/A</v>
      </c>
      <c r="H112" s="120" t="e">
        <f>VLOOKUP(B112,CREDITO_FINANCEIRO!A:G,7,FALSE)</f>
        <v>#N/A</v>
      </c>
      <c r="I112" s="91" t="e">
        <f>VLOOKUP(B112,CREDITO_FINANCEIRO!A:K,10,FALSE)</f>
        <v>#N/A</v>
      </c>
      <c r="J112" s="91" t="e">
        <f>VLOOKUP(B112,CREDITO_FINANCEIRO!A:K,11,FALSE)</f>
        <v>#N/A</v>
      </c>
      <c r="K112" s="91" t="e">
        <f>VLOOKUP(B112,CREDITO_FINANCEIRO!A:L,12,FALSE)</f>
        <v>#N/A</v>
      </c>
      <c r="L112" s="91" t="e">
        <f t="shared" si="10"/>
        <v>#N/A</v>
      </c>
      <c r="M112" s="2" t="e">
        <f t="shared" si="11"/>
        <v>#N/A</v>
      </c>
      <c r="N112" s="106" t="e">
        <f>VLOOKUP(Tabela4[[#This Row],[Proposta de Referência]],SIMP_CF!A:K,9,FALSE)</f>
        <v>#N/A</v>
      </c>
      <c r="O112" s="106" t="e">
        <f>VLOOKUP(Tabela4[[#This Row],[Proposta de Referência]],SIMP_CF!A:K,8,FALSE)</f>
        <v>#N/A</v>
      </c>
      <c r="P112" s="107" t="e">
        <f t="shared" si="12"/>
        <v>#N/A</v>
      </c>
      <c r="Q112" s="107" t="e">
        <f t="shared" si="13"/>
        <v>#N/A</v>
      </c>
      <c r="R112" t="e">
        <f t="shared" si="19"/>
        <v>#N/A</v>
      </c>
      <c r="S112" s="108" t="e">
        <f t="shared" si="14"/>
        <v>#N/A</v>
      </c>
      <c r="T112" s="108" t="e">
        <f t="shared" si="15"/>
        <v>#N/A</v>
      </c>
      <c r="U112" s="91" t="e">
        <f t="shared" si="16"/>
        <v>#N/A</v>
      </c>
      <c r="V112" t="e">
        <f t="shared" si="17"/>
        <v>#N/A</v>
      </c>
      <c r="W112" t="str">
        <f t="shared" si="18"/>
        <v/>
      </c>
      <c r="X112" s="24" t="str">
        <f>IFERROR(VLOOKUP(W112,HOSPITAIS_COM_DIVIDAS!A:E,5,FALSE),"")</f>
        <v/>
      </c>
    </row>
    <row r="113" spans="1:24" x14ac:dyDescent="0.25">
      <c r="A113" s="52" t="str">
        <f>IFERROR((Tabela4[[#This Row],[Status da Proposta]]),"")</f>
        <v/>
      </c>
      <c r="B113" s="121">
        <f>IFERROR((CREDITO_FINANCEIRO!A113),"")</f>
        <v>0</v>
      </c>
      <c r="C113" s="120" t="str">
        <f>IFERROR((VLOOKUP(B113,CREDITO_FINANCEIRO!A:B,2,FALSE)),"")</f>
        <v/>
      </c>
      <c r="D113" s="94" t="str">
        <f>IFERROR((VLOOKUP(B113,CREDITO_FINANCEIRO!A:E,5,FALSE)),"")</f>
        <v/>
      </c>
      <c r="E113" s="95" t="str">
        <f>IFERROR((VLOOKUP(B113,CREDITO_FINANCEIRO!A:C,3,FALSE)),"")</f>
        <v/>
      </c>
      <c r="F113" s="120" t="str">
        <f>IFERROR((VLOOKUP(B113,CREDITO_FINANCEIRO!A:G,4,FALSE)),"")</f>
        <v/>
      </c>
      <c r="G113" s="120" t="e">
        <f>VLOOKUP(B113,CREDITO_FINANCEIRO!A:G,6,FALSE)</f>
        <v>#N/A</v>
      </c>
      <c r="H113" s="120" t="e">
        <f>VLOOKUP(B113,CREDITO_FINANCEIRO!A:G,7,FALSE)</f>
        <v>#N/A</v>
      </c>
      <c r="I113" s="91" t="e">
        <f>VLOOKUP(B113,CREDITO_FINANCEIRO!A:K,10,FALSE)</f>
        <v>#N/A</v>
      </c>
      <c r="J113" s="91" t="e">
        <f>VLOOKUP(B113,CREDITO_FINANCEIRO!A:K,11,FALSE)</f>
        <v>#N/A</v>
      </c>
      <c r="K113" s="91" t="e">
        <f>VLOOKUP(B113,CREDITO_FINANCEIRO!A:L,12,FALSE)</f>
        <v>#N/A</v>
      </c>
      <c r="L113" s="91" t="e">
        <f t="shared" si="10"/>
        <v>#N/A</v>
      </c>
      <c r="M113" s="2" t="e">
        <f t="shared" si="11"/>
        <v>#N/A</v>
      </c>
      <c r="N113" s="106" t="e">
        <f>VLOOKUP(Tabela4[[#This Row],[Proposta de Referência]],SIMP_CF!A:K,9,FALSE)</f>
        <v>#N/A</v>
      </c>
      <c r="O113" s="106" t="e">
        <f>VLOOKUP(Tabela4[[#This Row],[Proposta de Referência]],SIMP_CF!A:K,8,FALSE)</f>
        <v>#N/A</v>
      </c>
      <c r="P113" s="107" t="e">
        <f t="shared" si="12"/>
        <v>#N/A</v>
      </c>
      <c r="Q113" s="107" t="e">
        <f t="shared" si="13"/>
        <v>#N/A</v>
      </c>
      <c r="R113" t="e">
        <f t="shared" si="19"/>
        <v>#N/A</v>
      </c>
      <c r="S113" s="108" t="e">
        <f t="shared" si="14"/>
        <v>#N/A</v>
      </c>
      <c r="T113" s="108" t="e">
        <f t="shared" si="15"/>
        <v>#N/A</v>
      </c>
      <c r="U113" s="91" t="e">
        <f t="shared" si="16"/>
        <v>#N/A</v>
      </c>
      <c r="V113" t="e">
        <f t="shared" si="17"/>
        <v>#N/A</v>
      </c>
      <c r="W113" t="str">
        <f t="shared" si="18"/>
        <v/>
      </c>
      <c r="X113" s="24" t="str">
        <f>IFERROR(VLOOKUP(W113,HOSPITAIS_COM_DIVIDAS!A:E,5,FALSE),"")</f>
        <v/>
      </c>
    </row>
    <row r="114" spans="1:24" x14ac:dyDescent="0.25">
      <c r="A114" s="52" t="str">
        <f>IFERROR((Tabela4[[#This Row],[Status da Proposta]]),"")</f>
        <v/>
      </c>
      <c r="B114" s="121">
        <f>IFERROR((CREDITO_FINANCEIRO!A114),"")</f>
        <v>0</v>
      </c>
      <c r="C114" s="120" t="str">
        <f>IFERROR((VLOOKUP(B114,CREDITO_FINANCEIRO!A:B,2,FALSE)),"")</f>
        <v/>
      </c>
      <c r="D114" s="94" t="str">
        <f>IFERROR((VLOOKUP(B114,CREDITO_FINANCEIRO!A:E,5,FALSE)),"")</f>
        <v/>
      </c>
      <c r="E114" s="95" t="str">
        <f>IFERROR((VLOOKUP(B114,CREDITO_FINANCEIRO!A:C,3,FALSE)),"")</f>
        <v/>
      </c>
      <c r="F114" s="120" t="str">
        <f>IFERROR((VLOOKUP(B114,CREDITO_FINANCEIRO!A:G,4,FALSE)),"")</f>
        <v/>
      </c>
      <c r="G114" s="120" t="e">
        <f>VLOOKUP(B114,CREDITO_FINANCEIRO!A:G,6,FALSE)</f>
        <v>#N/A</v>
      </c>
      <c r="H114" s="120" t="e">
        <f>VLOOKUP(B114,CREDITO_FINANCEIRO!A:G,7,FALSE)</f>
        <v>#N/A</v>
      </c>
      <c r="I114" s="91" t="e">
        <f>VLOOKUP(B114,CREDITO_FINANCEIRO!A:K,10,FALSE)</f>
        <v>#N/A</v>
      </c>
      <c r="J114" s="91" t="e">
        <f>VLOOKUP(B114,CREDITO_FINANCEIRO!A:K,11,FALSE)</f>
        <v>#N/A</v>
      </c>
      <c r="K114" s="91" t="e">
        <f>VLOOKUP(B114,CREDITO_FINANCEIRO!A:L,12,FALSE)</f>
        <v>#N/A</v>
      </c>
      <c r="L114" s="91" t="e">
        <f t="shared" si="10"/>
        <v>#N/A</v>
      </c>
      <c r="M114" s="2" t="e">
        <f t="shared" si="11"/>
        <v>#N/A</v>
      </c>
      <c r="N114" s="106" t="e">
        <f>VLOOKUP(Tabela4[[#This Row],[Proposta de Referência]],SIMP_CF!A:K,9,FALSE)</f>
        <v>#N/A</v>
      </c>
      <c r="O114" s="106" t="e">
        <f>VLOOKUP(Tabela4[[#This Row],[Proposta de Referência]],SIMP_CF!A:K,8,FALSE)</f>
        <v>#N/A</v>
      </c>
      <c r="P114" s="107" t="e">
        <f t="shared" si="12"/>
        <v>#N/A</v>
      </c>
      <c r="Q114" s="107" t="e">
        <f t="shared" si="13"/>
        <v>#N/A</v>
      </c>
      <c r="R114" t="e">
        <f t="shared" si="19"/>
        <v>#N/A</v>
      </c>
      <c r="S114" s="108" t="e">
        <f t="shared" si="14"/>
        <v>#N/A</v>
      </c>
      <c r="T114" s="108" t="e">
        <f t="shared" si="15"/>
        <v>#N/A</v>
      </c>
      <c r="U114" s="91" t="e">
        <f t="shared" si="16"/>
        <v>#N/A</v>
      </c>
      <c r="V114" t="e">
        <f t="shared" si="17"/>
        <v>#N/A</v>
      </c>
      <c r="W114" t="str">
        <f t="shared" si="18"/>
        <v/>
      </c>
      <c r="X114" s="24" t="str">
        <f>IFERROR(VLOOKUP(W114,HOSPITAIS_COM_DIVIDAS!A:E,5,FALSE),"")</f>
        <v/>
      </c>
    </row>
    <row r="115" spans="1:24" x14ac:dyDescent="0.25">
      <c r="A115" s="52" t="str">
        <f>IFERROR((Tabela4[[#This Row],[Status da Proposta]]),"")</f>
        <v/>
      </c>
      <c r="B115" s="121">
        <f>IFERROR((CREDITO_FINANCEIRO!A115),"")</f>
        <v>0</v>
      </c>
      <c r="C115" s="120" t="str">
        <f>IFERROR((VLOOKUP(B115,CREDITO_FINANCEIRO!A:B,2,FALSE)),"")</f>
        <v/>
      </c>
      <c r="D115" s="94" t="str">
        <f>IFERROR((VLOOKUP(B115,CREDITO_FINANCEIRO!A:E,5,FALSE)),"")</f>
        <v/>
      </c>
      <c r="E115" s="95" t="str">
        <f>IFERROR((VLOOKUP(B115,CREDITO_FINANCEIRO!A:C,3,FALSE)),"")</f>
        <v/>
      </c>
      <c r="F115" s="120" t="str">
        <f>IFERROR((VLOOKUP(B115,CREDITO_FINANCEIRO!A:G,4,FALSE)),"")</f>
        <v/>
      </c>
      <c r="G115" s="120" t="e">
        <f>VLOOKUP(B115,CREDITO_FINANCEIRO!A:G,6,FALSE)</f>
        <v>#N/A</v>
      </c>
      <c r="H115" s="120" t="e">
        <f>VLOOKUP(B115,CREDITO_FINANCEIRO!A:G,7,FALSE)</f>
        <v>#N/A</v>
      </c>
      <c r="I115" s="91" t="e">
        <f>VLOOKUP(B115,CREDITO_FINANCEIRO!A:K,10,FALSE)</f>
        <v>#N/A</v>
      </c>
      <c r="J115" s="91" t="e">
        <f>VLOOKUP(B115,CREDITO_FINANCEIRO!A:K,11,FALSE)</f>
        <v>#N/A</v>
      </c>
      <c r="K115" s="91" t="e">
        <f>VLOOKUP(B115,CREDITO_FINANCEIRO!A:L,12,FALSE)</f>
        <v>#N/A</v>
      </c>
      <c r="L115" s="91" t="e">
        <f t="shared" si="10"/>
        <v>#N/A</v>
      </c>
      <c r="M115" s="2" t="e">
        <f t="shared" si="11"/>
        <v>#N/A</v>
      </c>
      <c r="N115" s="106" t="e">
        <f>VLOOKUP(Tabela4[[#This Row],[Proposta de Referência]],SIMP_CF!A:K,9,FALSE)</f>
        <v>#N/A</v>
      </c>
      <c r="O115" s="106" t="e">
        <f>VLOOKUP(Tabela4[[#This Row],[Proposta de Referência]],SIMP_CF!A:K,8,FALSE)</f>
        <v>#N/A</v>
      </c>
      <c r="P115" s="107" t="e">
        <f t="shared" si="12"/>
        <v>#N/A</v>
      </c>
      <c r="Q115" s="107" t="e">
        <f t="shared" si="13"/>
        <v>#N/A</v>
      </c>
      <c r="R115" t="e">
        <f t="shared" si="19"/>
        <v>#N/A</v>
      </c>
      <c r="S115" s="108" t="e">
        <f t="shared" si="14"/>
        <v>#N/A</v>
      </c>
      <c r="T115" s="108" t="e">
        <f t="shared" si="15"/>
        <v>#N/A</v>
      </c>
      <c r="U115" s="91" t="e">
        <f t="shared" si="16"/>
        <v>#N/A</v>
      </c>
      <c r="V115" t="e">
        <f t="shared" si="17"/>
        <v>#N/A</v>
      </c>
      <c r="W115" t="str">
        <f t="shared" si="18"/>
        <v/>
      </c>
      <c r="X115" s="24" t="str">
        <f>IFERROR(VLOOKUP(W115,HOSPITAIS_COM_DIVIDAS!A:E,5,FALSE),"")</f>
        <v/>
      </c>
    </row>
    <row r="116" spans="1:24" x14ac:dyDescent="0.25">
      <c r="A116" s="52" t="str">
        <f>IFERROR((Tabela4[[#This Row],[Status da Proposta]]),"")</f>
        <v/>
      </c>
      <c r="B116" s="121">
        <f>IFERROR((CREDITO_FINANCEIRO!A116),"")</f>
        <v>0</v>
      </c>
      <c r="C116" s="120" t="str">
        <f>IFERROR((VLOOKUP(B116,CREDITO_FINANCEIRO!A:B,2,FALSE)),"")</f>
        <v/>
      </c>
      <c r="D116" s="94" t="str">
        <f>IFERROR((VLOOKUP(B116,CREDITO_FINANCEIRO!A:E,5,FALSE)),"")</f>
        <v/>
      </c>
      <c r="E116" s="95" t="str">
        <f>IFERROR((VLOOKUP(B116,CREDITO_FINANCEIRO!A:C,3,FALSE)),"")</f>
        <v/>
      </c>
      <c r="F116" s="120" t="str">
        <f>IFERROR((VLOOKUP(B116,CREDITO_FINANCEIRO!A:G,4,FALSE)),"")</f>
        <v/>
      </c>
      <c r="G116" s="120" t="e">
        <f>VLOOKUP(B116,CREDITO_FINANCEIRO!A:G,6,FALSE)</f>
        <v>#N/A</v>
      </c>
      <c r="H116" s="120" t="e">
        <f>VLOOKUP(B116,CREDITO_FINANCEIRO!A:G,7,FALSE)</f>
        <v>#N/A</v>
      </c>
      <c r="I116" s="91" t="e">
        <f>VLOOKUP(B116,CREDITO_FINANCEIRO!A:K,10,FALSE)</f>
        <v>#N/A</v>
      </c>
      <c r="J116" s="91" t="e">
        <f>VLOOKUP(B116,CREDITO_FINANCEIRO!A:K,11,FALSE)</f>
        <v>#N/A</v>
      </c>
      <c r="K116" s="91" t="e">
        <f>VLOOKUP(B116,CREDITO_FINANCEIRO!A:L,12,FALSE)</f>
        <v>#N/A</v>
      </c>
      <c r="L116" s="91" t="e">
        <f t="shared" si="10"/>
        <v>#N/A</v>
      </c>
      <c r="M116" s="2" t="e">
        <f t="shared" si="11"/>
        <v>#N/A</v>
      </c>
      <c r="N116" s="106" t="e">
        <f>VLOOKUP(Tabela4[[#This Row],[Proposta de Referência]],SIMP_CF!A:K,9,FALSE)</f>
        <v>#N/A</v>
      </c>
      <c r="O116" s="106" t="e">
        <f>VLOOKUP(Tabela4[[#This Row],[Proposta de Referência]],SIMP_CF!A:K,8,FALSE)</f>
        <v>#N/A</v>
      </c>
      <c r="P116" s="107" t="e">
        <f t="shared" si="12"/>
        <v>#N/A</v>
      </c>
      <c r="Q116" s="107" t="e">
        <f t="shared" si="13"/>
        <v>#N/A</v>
      </c>
      <c r="R116" t="e">
        <f t="shared" si="19"/>
        <v>#N/A</v>
      </c>
      <c r="S116" s="108" t="e">
        <f t="shared" si="14"/>
        <v>#N/A</v>
      </c>
      <c r="T116" s="108" t="e">
        <f t="shared" si="15"/>
        <v>#N/A</v>
      </c>
      <c r="U116" s="91" t="e">
        <f t="shared" si="16"/>
        <v>#N/A</v>
      </c>
      <c r="V116" t="e">
        <f t="shared" si="17"/>
        <v>#N/A</v>
      </c>
      <c r="W116" t="str">
        <f t="shared" si="18"/>
        <v/>
      </c>
      <c r="X116" s="24" t="str">
        <f>IFERROR(VLOOKUP(W116,HOSPITAIS_COM_DIVIDAS!A:E,5,FALSE),"")</f>
        <v/>
      </c>
    </row>
    <row r="117" spans="1:24" x14ac:dyDescent="0.25">
      <c r="A117" s="52" t="str">
        <f>IFERROR((Tabela4[[#This Row],[Status da Proposta]]),"")</f>
        <v/>
      </c>
      <c r="B117" s="121">
        <f>IFERROR((CREDITO_FINANCEIRO!A117),"")</f>
        <v>0</v>
      </c>
      <c r="C117" s="120" t="str">
        <f>IFERROR((VLOOKUP(B117,CREDITO_FINANCEIRO!A:B,2,FALSE)),"")</f>
        <v/>
      </c>
      <c r="D117" s="94" t="str">
        <f>IFERROR((VLOOKUP(B117,CREDITO_FINANCEIRO!A:E,5,FALSE)),"")</f>
        <v/>
      </c>
      <c r="E117" s="95" t="str">
        <f>IFERROR((VLOOKUP(B117,CREDITO_FINANCEIRO!A:C,3,FALSE)),"")</f>
        <v/>
      </c>
      <c r="F117" s="120" t="str">
        <f>IFERROR((VLOOKUP(B117,CREDITO_FINANCEIRO!A:G,4,FALSE)),"")</f>
        <v/>
      </c>
      <c r="G117" s="120" t="e">
        <f>VLOOKUP(B117,CREDITO_FINANCEIRO!A:G,6,FALSE)</f>
        <v>#N/A</v>
      </c>
      <c r="H117" s="120" t="e">
        <f>VLOOKUP(B117,CREDITO_FINANCEIRO!A:G,7,FALSE)</f>
        <v>#N/A</v>
      </c>
      <c r="I117" s="91" t="e">
        <f>VLOOKUP(B117,CREDITO_FINANCEIRO!A:K,10,FALSE)</f>
        <v>#N/A</v>
      </c>
      <c r="J117" s="91" t="e">
        <f>VLOOKUP(B117,CREDITO_FINANCEIRO!A:K,11,FALSE)</f>
        <v>#N/A</v>
      </c>
      <c r="K117" s="91" t="e">
        <f>VLOOKUP(B117,CREDITO_FINANCEIRO!A:L,12,FALSE)</f>
        <v>#N/A</v>
      </c>
      <c r="L117" s="91" t="e">
        <f t="shared" si="10"/>
        <v>#N/A</v>
      </c>
      <c r="M117" s="2" t="e">
        <f t="shared" si="11"/>
        <v>#N/A</v>
      </c>
      <c r="N117" s="106" t="e">
        <f>VLOOKUP(Tabela4[[#This Row],[Proposta de Referência]],SIMP_CF!A:K,9,FALSE)</f>
        <v>#N/A</v>
      </c>
      <c r="O117" s="106" t="e">
        <f>VLOOKUP(Tabela4[[#This Row],[Proposta de Referência]],SIMP_CF!A:K,8,FALSE)</f>
        <v>#N/A</v>
      </c>
      <c r="P117" s="107" t="e">
        <f t="shared" si="12"/>
        <v>#N/A</v>
      </c>
      <c r="Q117" s="107" t="e">
        <f t="shared" si="13"/>
        <v>#N/A</v>
      </c>
      <c r="R117" t="e">
        <f t="shared" si="19"/>
        <v>#N/A</v>
      </c>
      <c r="S117" s="108" t="e">
        <f t="shared" si="14"/>
        <v>#N/A</v>
      </c>
      <c r="T117" s="108" t="e">
        <f t="shared" si="15"/>
        <v>#N/A</v>
      </c>
      <c r="U117" s="91" t="e">
        <f t="shared" si="16"/>
        <v>#N/A</v>
      </c>
      <c r="V117" t="e">
        <f t="shared" si="17"/>
        <v>#N/A</v>
      </c>
      <c r="W117" t="str">
        <f t="shared" si="18"/>
        <v/>
      </c>
      <c r="X117" s="24" t="str">
        <f>IFERROR(VLOOKUP(W117,HOSPITAIS_COM_DIVIDAS!A:E,5,FALSE),"")</f>
        <v/>
      </c>
    </row>
    <row r="118" spans="1:24" x14ac:dyDescent="0.25">
      <c r="A118" s="52" t="str">
        <f>IFERROR((Tabela4[[#This Row],[Status da Proposta]]),"")</f>
        <v/>
      </c>
      <c r="B118" s="121">
        <f>IFERROR((CREDITO_FINANCEIRO!A118),"")</f>
        <v>0</v>
      </c>
      <c r="C118" s="120" t="str">
        <f>IFERROR((VLOOKUP(B118,CREDITO_FINANCEIRO!A:B,2,FALSE)),"")</f>
        <v/>
      </c>
      <c r="D118" s="94" t="str">
        <f>IFERROR((VLOOKUP(B118,CREDITO_FINANCEIRO!A:E,5,FALSE)),"")</f>
        <v/>
      </c>
      <c r="E118" s="95" t="str">
        <f>IFERROR((VLOOKUP(B118,CREDITO_FINANCEIRO!A:C,3,FALSE)),"")</f>
        <v/>
      </c>
      <c r="F118" s="120" t="str">
        <f>IFERROR((VLOOKUP(B118,CREDITO_FINANCEIRO!A:G,4,FALSE)),"")</f>
        <v/>
      </c>
      <c r="G118" s="120" t="e">
        <f>VLOOKUP(B118,CREDITO_FINANCEIRO!A:G,6,FALSE)</f>
        <v>#N/A</v>
      </c>
      <c r="H118" s="120" t="e">
        <f>VLOOKUP(B118,CREDITO_FINANCEIRO!A:G,7,FALSE)</f>
        <v>#N/A</v>
      </c>
      <c r="I118" s="91" t="e">
        <f>VLOOKUP(B118,CREDITO_FINANCEIRO!A:K,10,FALSE)</f>
        <v>#N/A</v>
      </c>
      <c r="J118" s="91" t="e">
        <f>VLOOKUP(B118,CREDITO_FINANCEIRO!A:K,11,FALSE)</f>
        <v>#N/A</v>
      </c>
      <c r="K118" s="91" t="e">
        <f>VLOOKUP(B118,CREDITO_FINANCEIRO!A:L,12,FALSE)</f>
        <v>#N/A</v>
      </c>
      <c r="L118" s="91" t="e">
        <f t="shared" si="10"/>
        <v>#N/A</v>
      </c>
      <c r="M118" s="2" t="e">
        <f t="shared" si="11"/>
        <v>#N/A</v>
      </c>
      <c r="N118" s="106" t="e">
        <f>VLOOKUP(Tabela4[[#This Row],[Proposta de Referência]],SIMP_CF!A:K,9,FALSE)</f>
        <v>#N/A</v>
      </c>
      <c r="O118" s="106" t="e">
        <f>VLOOKUP(Tabela4[[#This Row],[Proposta de Referência]],SIMP_CF!A:K,8,FALSE)</f>
        <v>#N/A</v>
      </c>
      <c r="P118" s="107" t="e">
        <f t="shared" si="12"/>
        <v>#N/A</v>
      </c>
      <c r="Q118" s="107" t="e">
        <f t="shared" si="13"/>
        <v>#N/A</v>
      </c>
      <c r="R118" t="e">
        <f t="shared" si="19"/>
        <v>#N/A</v>
      </c>
      <c r="S118" s="108" t="e">
        <f t="shared" si="14"/>
        <v>#N/A</v>
      </c>
      <c r="T118" s="108" t="e">
        <f t="shared" si="15"/>
        <v>#N/A</v>
      </c>
      <c r="U118" s="91" t="e">
        <f t="shared" si="16"/>
        <v>#N/A</v>
      </c>
      <c r="V118" t="e">
        <f t="shared" si="17"/>
        <v>#N/A</v>
      </c>
      <c r="W118" t="str">
        <f t="shared" si="18"/>
        <v/>
      </c>
      <c r="X118" s="24" t="str">
        <f>IFERROR(VLOOKUP(W118,HOSPITAIS_COM_DIVIDAS!A:E,5,FALSE),"")</f>
        <v/>
      </c>
    </row>
    <row r="119" spans="1:24" x14ac:dyDescent="0.25">
      <c r="A119" s="52" t="str">
        <f>IFERROR((Tabela4[[#This Row],[Status da Proposta]]),"")</f>
        <v/>
      </c>
      <c r="B119" s="121">
        <f>IFERROR((CREDITO_FINANCEIRO!A119),"")</f>
        <v>0</v>
      </c>
      <c r="C119" s="120" t="str">
        <f>IFERROR((VLOOKUP(B119,CREDITO_FINANCEIRO!A:B,2,FALSE)),"")</f>
        <v/>
      </c>
      <c r="D119" s="94" t="str">
        <f>IFERROR((VLOOKUP(B119,CREDITO_FINANCEIRO!A:E,5,FALSE)),"")</f>
        <v/>
      </c>
      <c r="E119" s="95" t="str">
        <f>IFERROR((VLOOKUP(B119,CREDITO_FINANCEIRO!A:C,3,FALSE)),"")</f>
        <v/>
      </c>
      <c r="F119" s="120" t="str">
        <f>IFERROR((VLOOKUP(B119,CREDITO_FINANCEIRO!A:G,4,FALSE)),"")</f>
        <v/>
      </c>
      <c r="G119" s="120" t="e">
        <f>VLOOKUP(B119,CREDITO_FINANCEIRO!A:G,6,FALSE)</f>
        <v>#N/A</v>
      </c>
      <c r="H119" s="120" t="e">
        <f>VLOOKUP(B119,CREDITO_FINANCEIRO!A:G,7,FALSE)</f>
        <v>#N/A</v>
      </c>
      <c r="I119" s="91" t="e">
        <f>VLOOKUP(B119,CREDITO_FINANCEIRO!A:K,10,FALSE)</f>
        <v>#N/A</v>
      </c>
      <c r="J119" s="91" t="e">
        <f>VLOOKUP(B119,CREDITO_FINANCEIRO!A:K,11,FALSE)</f>
        <v>#N/A</v>
      </c>
      <c r="K119" s="91" t="e">
        <f>VLOOKUP(B119,CREDITO_FINANCEIRO!A:L,12,FALSE)</f>
        <v>#N/A</v>
      </c>
      <c r="L119" s="91" t="e">
        <f t="shared" si="10"/>
        <v>#N/A</v>
      </c>
      <c r="M119" s="2" t="e">
        <f t="shared" si="11"/>
        <v>#N/A</v>
      </c>
      <c r="N119" s="106" t="e">
        <f>VLOOKUP(Tabela4[[#This Row],[Proposta de Referência]],SIMP_CF!A:K,9,FALSE)</f>
        <v>#N/A</v>
      </c>
      <c r="O119" s="106" t="e">
        <f>VLOOKUP(Tabela4[[#This Row],[Proposta de Referência]],SIMP_CF!A:K,8,FALSE)</f>
        <v>#N/A</v>
      </c>
      <c r="P119" s="107" t="e">
        <f t="shared" si="12"/>
        <v>#N/A</v>
      </c>
      <c r="Q119" s="107" t="e">
        <f t="shared" si="13"/>
        <v>#N/A</v>
      </c>
      <c r="R119" t="e">
        <f t="shared" si="19"/>
        <v>#N/A</v>
      </c>
      <c r="S119" s="108" t="e">
        <f t="shared" si="14"/>
        <v>#N/A</v>
      </c>
      <c r="T119" s="108" t="e">
        <f t="shared" si="15"/>
        <v>#N/A</v>
      </c>
      <c r="U119" s="91" t="e">
        <f t="shared" si="16"/>
        <v>#N/A</v>
      </c>
      <c r="V119" t="e">
        <f t="shared" si="17"/>
        <v>#N/A</v>
      </c>
      <c r="W119" t="str">
        <f t="shared" si="18"/>
        <v/>
      </c>
      <c r="X119" s="24" t="str">
        <f>IFERROR(VLOOKUP(W119,HOSPITAIS_COM_DIVIDAS!A:E,5,FALSE),"")</f>
        <v/>
      </c>
    </row>
    <row r="120" spans="1:24" x14ac:dyDescent="0.25">
      <c r="A120" s="52" t="str">
        <f>IFERROR((Tabela4[[#This Row],[Status da Proposta]]),"")</f>
        <v/>
      </c>
      <c r="B120" s="121">
        <f>IFERROR((CREDITO_FINANCEIRO!A120),"")</f>
        <v>0</v>
      </c>
      <c r="C120" s="120" t="str">
        <f>IFERROR((VLOOKUP(B120,CREDITO_FINANCEIRO!A:B,2,FALSE)),"")</f>
        <v/>
      </c>
      <c r="D120" s="94" t="str">
        <f>IFERROR((VLOOKUP(B120,CREDITO_FINANCEIRO!A:E,5,FALSE)),"")</f>
        <v/>
      </c>
      <c r="E120" s="95" t="str">
        <f>IFERROR((VLOOKUP(B120,CREDITO_FINANCEIRO!A:C,3,FALSE)),"")</f>
        <v/>
      </c>
      <c r="F120" s="120" t="str">
        <f>IFERROR((VLOOKUP(B120,CREDITO_FINANCEIRO!A:G,4,FALSE)),"")</f>
        <v/>
      </c>
      <c r="G120" s="120" t="e">
        <f>VLOOKUP(B120,CREDITO_FINANCEIRO!A:G,6,FALSE)</f>
        <v>#N/A</v>
      </c>
      <c r="H120" s="120" t="e">
        <f>VLOOKUP(B120,CREDITO_FINANCEIRO!A:G,7,FALSE)</f>
        <v>#N/A</v>
      </c>
      <c r="I120" s="91" t="e">
        <f>VLOOKUP(B120,CREDITO_FINANCEIRO!A:K,10,FALSE)</f>
        <v>#N/A</v>
      </c>
      <c r="J120" s="91" t="e">
        <f>VLOOKUP(B120,CREDITO_FINANCEIRO!A:K,11,FALSE)</f>
        <v>#N/A</v>
      </c>
      <c r="K120" s="91" t="e">
        <f>VLOOKUP(B120,CREDITO_FINANCEIRO!A:L,12,FALSE)</f>
        <v>#N/A</v>
      </c>
      <c r="L120" s="91" t="e">
        <f t="shared" si="10"/>
        <v>#N/A</v>
      </c>
      <c r="M120" s="2" t="e">
        <f t="shared" si="11"/>
        <v>#N/A</v>
      </c>
      <c r="N120" s="106" t="e">
        <f>VLOOKUP(Tabela4[[#This Row],[Proposta de Referência]],SIMP_CF!A:K,9,FALSE)</f>
        <v>#N/A</v>
      </c>
      <c r="O120" s="106" t="e">
        <f>VLOOKUP(Tabela4[[#This Row],[Proposta de Referência]],SIMP_CF!A:K,8,FALSE)</f>
        <v>#N/A</v>
      </c>
      <c r="P120" s="107" t="e">
        <f t="shared" si="12"/>
        <v>#N/A</v>
      </c>
      <c r="Q120" s="107" t="e">
        <f t="shared" si="13"/>
        <v>#N/A</v>
      </c>
      <c r="R120" t="e">
        <f t="shared" si="19"/>
        <v>#N/A</v>
      </c>
      <c r="S120" s="108" t="e">
        <f t="shared" si="14"/>
        <v>#N/A</v>
      </c>
      <c r="T120" s="108" t="e">
        <f t="shared" si="15"/>
        <v>#N/A</v>
      </c>
      <c r="U120" s="91" t="e">
        <f t="shared" si="16"/>
        <v>#N/A</v>
      </c>
      <c r="V120" t="e">
        <f t="shared" si="17"/>
        <v>#N/A</v>
      </c>
      <c r="W120" t="str">
        <f t="shared" si="18"/>
        <v/>
      </c>
      <c r="X120" s="24" t="str">
        <f>IFERROR(VLOOKUP(W120,HOSPITAIS_COM_DIVIDAS!A:E,5,FALSE),"")</f>
        <v/>
      </c>
    </row>
    <row r="121" spans="1:24" x14ac:dyDescent="0.25">
      <c r="A121" s="52" t="str">
        <f>IFERROR((Tabela4[[#This Row],[Status da Proposta]]),"")</f>
        <v/>
      </c>
      <c r="B121" s="121">
        <f>IFERROR((CREDITO_FINANCEIRO!A121),"")</f>
        <v>0</v>
      </c>
      <c r="C121" s="120" t="str">
        <f>IFERROR((VLOOKUP(B121,CREDITO_FINANCEIRO!A:B,2,FALSE)),"")</f>
        <v/>
      </c>
      <c r="D121" s="94" t="str">
        <f>IFERROR((VLOOKUP(B121,CREDITO_FINANCEIRO!A:E,5,FALSE)),"")</f>
        <v/>
      </c>
      <c r="E121" s="95" t="str">
        <f>IFERROR((VLOOKUP(B121,CREDITO_FINANCEIRO!A:C,3,FALSE)),"")</f>
        <v/>
      </c>
      <c r="F121" s="120" t="str">
        <f>IFERROR((VLOOKUP(B121,CREDITO_FINANCEIRO!A:G,4,FALSE)),"")</f>
        <v/>
      </c>
      <c r="G121" s="120" t="e">
        <f>VLOOKUP(B121,CREDITO_FINANCEIRO!A:G,6,FALSE)</f>
        <v>#N/A</v>
      </c>
      <c r="H121" s="120" t="e">
        <f>VLOOKUP(B121,CREDITO_FINANCEIRO!A:G,7,FALSE)</f>
        <v>#N/A</v>
      </c>
      <c r="I121" s="91" t="e">
        <f>VLOOKUP(B121,CREDITO_FINANCEIRO!A:K,10,FALSE)</f>
        <v>#N/A</v>
      </c>
      <c r="J121" s="91" t="e">
        <f>VLOOKUP(B121,CREDITO_FINANCEIRO!A:K,11,FALSE)</f>
        <v>#N/A</v>
      </c>
      <c r="K121" s="91" t="e">
        <f>VLOOKUP(B121,CREDITO_FINANCEIRO!A:L,12,FALSE)</f>
        <v>#N/A</v>
      </c>
      <c r="L121" s="91" t="e">
        <f t="shared" si="10"/>
        <v>#N/A</v>
      </c>
      <c r="M121" s="2" t="e">
        <f t="shared" si="11"/>
        <v>#N/A</v>
      </c>
      <c r="N121" s="106" t="e">
        <f>VLOOKUP(Tabela4[[#This Row],[Proposta de Referência]],SIMP_CF!A:K,9,FALSE)</f>
        <v>#N/A</v>
      </c>
      <c r="O121" s="106" t="e">
        <f>VLOOKUP(Tabela4[[#This Row],[Proposta de Referência]],SIMP_CF!A:K,8,FALSE)</f>
        <v>#N/A</v>
      </c>
      <c r="P121" s="107" t="e">
        <f t="shared" si="12"/>
        <v>#N/A</v>
      </c>
      <c r="Q121" s="107" t="e">
        <f t="shared" si="13"/>
        <v>#N/A</v>
      </c>
      <c r="R121" t="e">
        <f t="shared" si="19"/>
        <v>#N/A</v>
      </c>
      <c r="S121" s="108" t="e">
        <f t="shared" si="14"/>
        <v>#N/A</v>
      </c>
      <c r="T121" s="108" t="e">
        <f t="shared" si="15"/>
        <v>#N/A</v>
      </c>
      <c r="U121" s="91" t="e">
        <f t="shared" si="16"/>
        <v>#N/A</v>
      </c>
      <c r="V121" t="e">
        <f t="shared" si="17"/>
        <v>#N/A</v>
      </c>
      <c r="W121" t="str">
        <f t="shared" si="18"/>
        <v/>
      </c>
      <c r="X121" s="24" t="str">
        <f>IFERROR(VLOOKUP(W121,HOSPITAIS_COM_DIVIDAS!A:E,5,FALSE),"")</f>
        <v/>
      </c>
    </row>
    <row r="122" spans="1:24" x14ac:dyDescent="0.25">
      <c r="A122" s="52" t="str">
        <f>IFERROR((Tabela4[[#This Row],[Status da Proposta]]),"")</f>
        <v/>
      </c>
      <c r="B122" s="121">
        <f>IFERROR((CREDITO_FINANCEIRO!A122),"")</f>
        <v>0</v>
      </c>
      <c r="C122" s="120" t="str">
        <f>IFERROR((VLOOKUP(B122,CREDITO_FINANCEIRO!A:B,2,FALSE)),"")</f>
        <v/>
      </c>
      <c r="D122" s="94" t="str">
        <f>IFERROR((VLOOKUP(B122,CREDITO_FINANCEIRO!A:E,5,FALSE)),"")</f>
        <v/>
      </c>
      <c r="E122" s="95" t="str">
        <f>IFERROR((VLOOKUP(B122,CREDITO_FINANCEIRO!A:C,3,FALSE)),"")</f>
        <v/>
      </c>
      <c r="F122" s="120" t="str">
        <f>IFERROR((VLOOKUP(B122,CREDITO_FINANCEIRO!A:G,4,FALSE)),"")</f>
        <v/>
      </c>
      <c r="G122" s="120" t="e">
        <f>VLOOKUP(B122,CREDITO_FINANCEIRO!A:G,6,FALSE)</f>
        <v>#N/A</v>
      </c>
      <c r="H122" s="120" t="e">
        <f>VLOOKUP(B122,CREDITO_FINANCEIRO!A:G,7,FALSE)</f>
        <v>#N/A</v>
      </c>
      <c r="I122" s="91" t="e">
        <f>VLOOKUP(B122,CREDITO_FINANCEIRO!A:K,10,FALSE)</f>
        <v>#N/A</v>
      </c>
      <c r="J122" s="91" t="e">
        <f>VLOOKUP(B122,CREDITO_FINANCEIRO!A:K,11,FALSE)</f>
        <v>#N/A</v>
      </c>
      <c r="K122" s="91" t="e">
        <f>VLOOKUP(B122,CREDITO_FINANCEIRO!A:L,12,FALSE)</f>
        <v>#N/A</v>
      </c>
      <c r="L122" s="91" t="e">
        <f t="shared" si="10"/>
        <v>#N/A</v>
      </c>
      <c r="M122" s="2" t="e">
        <f t="shared" si="11"/>
        <v>#N/A</v>
      </c>
      <c r="N122" s="106" t="e">
        <f>VLOOKUP(Tabela4[[#This Row],[Proposta de Referência]],SIMP_CF!A:K,9,FALSE)</f>
        <v>#N/A</v>
      </c>
      <c r="O122" s="106" t="e">
        <f>VLOOKUP(Tabela4[[#This Row],[Proposta de Referência]],SIMP_CF!A:K,8,FALSE)</f>
        <v>#N/A</v>
      </c>
      <c r="P122" s="107" t="e">
        <f t="shared" si="12"/>
        <v>#N/A</v>
      </c>
      <c r="Q122" s="107" t="e">
        <f t="shared" si="13"/>
        <v>#N/A</v>
      </c>
      <c r="R122" t="e">
        <f t="shared" si="19"/>
        <v>#N/A</v>
      </c>
      <c r="S122" s="108" t="e">
        <f t="shared" si="14"/>
        <v>#N/A</v>
      </c>
      <c r="T122" s="108" t="e">
        <f t="shared" si="15"/>
        <v>#N/A</v>
      </c>
      <c r="U122" s="91" t="e">
        <f t="shared" si="16"/>
        <v>#N/A</v>
      </c>
      <c r="V122" t="e">
        <f t="shared" si="17"/>
        <v>#N/A</v>
      </c>
      <c r="W122" t="str">
        <f t="shared" si="18"/>
        <v/>
      </c>
      <c r="X122" s="24" t="str">
        <f>IFERROR(VLOOKUP(W122,HOSPITAIS_COM_DIVIDAS!A:E,5,FALSE),"")</f>
        <v/>
      </c>
    </row>
    <row r="123" spans="1:24" x14ac:dyDescent="0.25">
      <c r="A123" s="52" t="str">
        <f>IFERROR((Tabela4[[#This Row],[Status da Proposta]]),"")</f>
        <v/>
      </c>
      <c r="B123" s="121">
        <f>IFERROR((CREDITO_FINANCEIRO!A123),"")</f>
        <v>0</v>
      </c>
      <c r="C123" s="120" t="str">
        <f>IFERROR((VLOOKUP(B123,CREDITO_FINANCEIRO!A:B,2,FALSE)),"")</f>
        <v/>
      </c>
      <c r="D123" s="94" t="str">
        <f>IFERROR((VLOOKUP(B123,CREDITO_FINANCEIRO!A:E,5,FALSE)),"")</f>
        <v/>
      </c>
      <c r="E123" s="95" t="str">
        <f>IFERROR((VLOOKUP(B123,CREDITO_FINANCEIRO!A:C,3,FALSE)),"")</f>
        <v/>
      </c>
      <c r="F123" s="120" t="str">
        <f>IFERROR((VLOOKUP(B123,CREDITO_FINANCEIRO!A:G,4,FALSE)),"")</f>
        <v/>
      </c>
      <c r="G123" s="120" t="e">
        <f>VLOOKUP(B123,CREDITO_FINANCEIRO!A:G,6,FALSE)</f>
        <v>#N/A</v>
      </c>
      <c r="H123" s="120" t="e">
        <f>VLOOKUP(B123,CREDITO_FINANCEIRO!A:G,7,FALSE)</f>
        <v>#N/A</v>
      </c>
      <c r="I123" s="91" t="e">
        <f>VLOOKUP(B123,CREDITO_FINANCEIRO!A:K,10,FALSE)</f>
        <v>#N/A</v>
      </c>
      <c r="J123" s="91" t="e">
        <f>VLOOKUP(B123,CREDITO_FINANCEIRO!A:K,11,FALSE)</f>
        <v>#N/A</v>
      </c>
      <c r="K123" s="91" t="e">
        <f>VLOOKUP(B123,CREDITO_FINANCEIRO!A:L,12,FALSE)</f>
        <v>#N/A</v>
      </c>
      <c r="L123" s="91" t="e">
        <f t="shared" si="10"/>
        <v>#N/A</v>
      </c>
      <c r="M123" s="2" t="e">
        <f t="shared" si="11"/>
        <v>#N/A</v>
      </c>
      <c r="N123" s="106" t="e">
        <f>VLOOKUP(Tabela4[[#This Row],[Proposta de Referência]],SIMP_CF!A:K,9,FALSE)</f>
        <v>#N/A</v>
      </c>
      <c r="O123" s="106" t="e">
        <f>VLOOKUP(Tabela4[[#This Row],[Proposta de Referência]],SIMP_CF!A:K,8,FALSE)</f>
        <v>#N/A</v>
      </c>
      <c r="P123" s="107" t="e">
        <f t="shared" si="12"/>
        <v>#N/A</v>
      </c>
      <c r="Q123" s="107" t="e">
        <f t="shared" si="13"/>
        <v>#N/A</v>
      </c>
      <c r="R123" t="e">
        <f t="shared" si="19"/>
        <v>#N/A</v>
      </c>
      <c r="S123" s="108" t="e">
        <f t="shared" si="14"/>
        <v>#N/A</v>
      </c>
      <c r="T123" s="108" t="e">
        <f t="shared" si="15"/>
        <v>#N/A</v>
      </c>
      <c r="U123" s="91" t="e">
        <f t="shared" si="16"/>
        <v>#N/A</v>
      </c>
      <c r="V123" t="e">
        <f t="shared" si="17"/>
        <v>#N/A</v>
      </c>
      <c r="W123" t="str">
        <f t="shared" si="18"/>
        <v/>
      </c>
      <c r="X123" s="24" t="str">
        <f>IFERROR(VLOOKUP(W123,HOSPITAIS_COM_DIVIDAS!A:E,5,FALSE),"")</f>
        <v/>
      </c>
    </row>
    <row r="124" spans="1:24" x14ac:dyDescent="0.25">
      <c r="A124" s="52" t="str">
        <f>IFERROR((Tabela4[[#This Row],[Status da Proposta]]),"")</f>
        <v/>
      </c>
      <c r="B124" s="121">
        <f>IFERROR((CREDITO_FINANCEIRO!A124),"")</f>
        <v>0</v>
      </c>
      <c r="C124" s="120" t="str">
        <f>IFERROR((VLOOKUP(B124,CREDITO_FINANCEIRO!A:B,2,FALSE)),"")</f>
        <v/>
      </c>
      <c r="D124" s="94" t="str">
        <f>IFERROR((VLOOKUP(B124,CREDITO_FINANCEIRO!A:E,5,FALSE)),"")</f>
        <v/>
      </c>
      <c r="E124" s="95" t="str">
        <f>IFERROR((VLOOKUP(B124,CREDITO_FINANCEIRO!A:C,3,FALSE)),"")</f>
        <v/>
      </c>
      <c r="F124" s="120" t="str">
        <f>IFERROR((VLOOKUP(B124,CREDITO_FINANCEIRO!A:G,4,FALSE)),"")</f>
        <v/>
      </c>
      <c r="G124" s="120" t="e">
        <f>VLOOKUP(B124,CREDITO_FINANCEIRO!A:G,6,FALSE)</f>
        <v>#N/A</v>
      </c>
      <c r="H124" s="120" t="e">
        <f>VLOOKUP(B124,CREDITO_FINANCEIRO!A:G,7,FALSE)</f>
        <v>#N/A</v>
      </c>
      <c r="I124" s="91" t="e">
        <f>VLOOKUP(B124,CREDITO_FINANCEIRO!A:K,10,FALSE)</f>
        <v>#N/A</v>
      </c>
      <c r="J124" s="91" t="e">
        <f>VLOOKUP(B124,CREDITO_FINANCEIRO!A:K,11,FALSE)</f>
        <v>#N/A</v>
      </c>
      <c r="K124" s="91" t="e">
        <f>VLOOKUP(B124,CREDITO_FINANCEIRO!A:L,12,FALSE)</f>
        <v>#N/A</v>
      </c>
      <c r="L124" s="91" t="e">
        <f t="shared" si="10"/>
        <v>#N/A</v>
      </c>
      <c r="M124" s="2" t="e">
        <f t="shared" si="11"/>
        <v>#N/A</v>
      </c>
      <c r="N124" s="106" t="e">
        <f>VLOOKUP(Tabela4[[#This Row],[Proposta de Referência]],SIMP_CF!A:K,9,FALSE)</f>
        <v>#N/A</v>
      </c>
      <c r="O124" s="106" t="e">
        <f>VLOOKUP(Tabela4[[#This Row],[Proposta de Referência]],SIMP_CF!A:K,8,FALSE)</f>
        <v>#N/A</v>
      </c>
      <c r="P124" s="107" t="e">
        <f t="shared" si="12"/>
        <v>#N/A</v>
      </c>
      <c r="Q124" s="107" t="e">
        <f t="shared" si="13"/>
        <v>#N/A</v>
      </c>
      <c r="R124" t="e">
        <f t="shared" si="19"/>
        <v>#N/A</v>
      </c>
      <c r="S124" s="108" t="e">
        <f t="shared" si="14"/>
        <v>#N/A</v>
      </c>
      <c r="T124" s="108" t="e">
        <f t="shared" si="15"/>
        <v>#N/A</v>
      </c>
      <c r="U124" s="91" t="e">
        <f t="shared" si="16"/>
        <v>#N/A</v>
      </c>
      <c r="V124" t="e">
        <f t="shared" si="17"/>
        <v>#N/A</v>
      </c>
      <c r="W124" t="str">
        <f t="shared" si="18"/>
        <v/>
      </c>
      <c r="X124" s="24" t="str">
        <f>IFERROR(VLOOKUP(W124,HOSPITAIS_COM_DIVIDAS!A:E,5,FALSE),"")</f>
        <v/>
      </c>
    </row>
    <row r="125" spans="1:24" x14ac:dyDescent="0.25">
      <c r="A125" s="52" t="str">
        <f>IFERROR((Tabela4[[#This Row],[Status da Proposta]]),"")</f>
        <v/>
      </c>
      <c r="B125" s="121">
        <f>IFERROR((CREDITO_FINANCEIRO!A125),"")</f>
        <v>0</v>
      </c>
      <c r="C125" s="120" t="str">
        <f>IFERROR((VLOOKUP(B125,CREDITO_FINANCEIRO!A:B,2,FALSE)),"")</f>
        <v/>
      </c>
      <c r="D125" s="94" t="str">
        <f>IFERROR((VLOOKUP(B125,CREDITO_FINANCEIRO!A:E,5,FALSE)),"")</f>
        <v/>
      </c>
      <c r="E125" s="95" t="str">
        <f>IFERROR((VLOOKUP(B125,CREDITO_FINANCEIRO!A:C,3,FALSE)),"")</f>
        <v/>
      </c>
      <c r="F125" s="120" t="str">
        <f>IFERROR((VLOOKUP(B125,CREDITO_FINANCEIRO!A:G,4,FALSE)),"")</f>
        <v/>
      </c>
      <c r="G125" s="120" t="e">
        <f>VLOOKUP(B125,CREDITO_FINANCEIRO!A:G,6,FALSE)</f>
        <v>#N/A</v>
      </c>
      <c r="H125" s="120" t="e">
        <f>VLOOKUP(B125,CREDITO_FINANCEIRO!A:G,7,FALSE)</f>
        <v>#N/A</v>
      </c>
      <c r="I125" s="91" t="e">
        <f>VLOOKUP(B125,CREDITO_FINANCEIRO!A:K,10,FALSE)</f>
        <v>#N/A</v>
      </c>
      <c r="J125" s="91" t="e">
        <f>VLOOKUP(B125,CREDITO_FINANCEIRO!A:K,11,FALSE)</f>
        <v>#N/A</v>
      </c>
      <c r="K125" s="91" t="e">
        <f>VLOOKUP(B125,CREDITO_FINANCEIRO!A:L,12,FALSE)</f>
        <v>#N/A</v>
      </c>
      <c r="L125" s="91" t="e">
        <f t="shared" si="10"/>
        <v>#N/A</v>
      </c>
      <c r="M125" s="2" t="e">
        <f t="shared" si="11"/>
        <v>#N/A</v>
      </c>
      <c r="N125" s="106" t="e">
        <f>VLOOKUP(Tabela4[[#This Row],[Proposta de Referência]],SIMP_CF!A:K,9,FALSE)</f>
        <v>#N/A</v>
      </c>
      <c r="O125" s="106" t="e">
        <f>VLOOKUP(Tabela4[[#This Row],[Proposta de Referência]],SIMP_CF!A:K,8,FALSE)</f>
        <v>#N/A</v>
      </c>
      <c r="P125" s="107" t="e">
        <f t="shared" si="12"/>
        <v>#N/A</v>
      </c>
      <c r="Q125" s="107" t="e">
        <f t="shared" si="13"/>
        <v>#N/A</v>
      </c>
      <c r="R125" t="e">
        <f t="shared" si="19"/>
        <v>#N/A</v>
      </c>
      <c r="S125" s="108" t="e">
        <f t="shared" si="14"/>
        <v>#N/A</v>
      </c>
      <c r="T125" s="108" t="e">
        <f t="shared" si="15"/>
        <v>#N/A</v>
      </c>
      <c r="U125" s="91" t="e">
        <f t="shared" si="16"/>
        <v>#N/A</v>
      </c>
      <c r="V125" t="e">
        <f t="shared" si="17"/>
        <v>#N/A</v>
      </c>
      <c r="W125" t="str">
        <f t="shared" si="18"/>
        <v/>
      </c>
      <c r="X125" s="24" t="str">
        <f>IFERROR(VLOOKUP(W125,HOSPITAIS_COM_DIVIDAS!A:E,5,FALSE),"")</f>
        <v/>
      </c>
    </row>
    <row r="126" spans="1:24" x14ac:dyDescent="0.25">
      <c r="A126" s="52" t="str">
        <f>IFERROR((Tabela4[[#This Row],[Status da Proposta]]),"")</f>
        <v/>
      </c>
      <c r="B126" s="121">
        <f>IFERROR((CREDITO_FINANCEIRO!A126),"")</f>
        <v>0</v>
      </c>
      <c r="C126" s="120" t="str">
        <f>IFERROR((VLOOKUP(B126,CREDITO_FINANCEIRO!A:B,2,FALSE)),"")</f>
        <v/>
      </c>
      <c r="D126" s="94" t="str">
        <f>IFERROR((VLOOKUP(B126,CREDITO_FINANCEIRO!A:E,5,FALSE)),"")</f>
        <v/>
      </c>
      <c r="E126" s="95" t="str">
        <f>IFERROR((VLOOKUP(B126,CREDITO_FINANCEIRO!A:C,3,FALSE)),"")</f>
        <v/>
      </c>
      <c r="F126" s="120" t="str">
        <f>IFERROR((VLOOKUP(B126,CREDITO_FINANCEIRO!A:G,4,FALSE)),"")</f>
        <v/>
      </c>
      <c r="G126" s="120" t="e">
        <f>VLOOKUP(B126,CREDITO_FINANCEIRO!A:G,6,FALSE)</f>
        <v>#N/A</v>
      </c>
      <c r="H126" s="120" t="e">
        <f>VLOOKUP(B126,CREDITO_FINANCEIRO!A:G,7,FALSE)</f>
        <v>#N/A</v>
      </c>
      <c r="I126" s="91" t="e">
        <f>VLOOKUP(B126,CREDITO_FINANCEIRO!A:K,10,FALSE)</f>
        <v>#N/A</v>
      </c>
      <c r="J126" s="91" t="e">
        <f>VLOOKUP(B126,CREDITO_FINANCEIRO!A:K,11,FALSE)</f>
        <v>#N/A</v>
      </c>
      <c r="K126" s="91" t="e">
        <f>VLOOKUP(B126,CREDITO_FINANCEIRO!A:L,12,FALSE)</f>
        <v>#N/A</v>
      </c>
      <c r="L126" s="91" t="e">
        <f t="shared" si="10"/>
        <v>#N/A</v>
      </c>
      <c r="M126" s="2" t="e">
        <f t="shared" si="11"/>
        <v>#N/A</v>
      </c>
      <c r="N126" s="106" t="e">
        <f>VLOOKUP(Tabela4[[#This Row],[Proposta de Referência]],SIMP_CF!A:K,9,FALSE)</f>
        <v>#N/A</v>
      </c>
      <c r="O126" s="106" t="e">
        <f>VLOOKUP(Tabela4[[#This Row],[Proposta de Referência]],SIMP_CF!A:K,8,FALSE)</f>
        <v>#N/A</v>
      </c>
      <c r="P126" s="107" t="e">
        <f t="shared" si="12"/>
        <v>#N/A</v>
      </c>
      <c r="Q126" s="107" t="e">
        <f t="shared" si="13"/>
        <v>#N/A</v>
      </c>
      <c r="R126" t="e">
        <f t="shared" si="19"/>
        <v>#N/A</v>
      </c>
      <c r="S126" s="108" t="e">
        <f t="shared" si="14"/>
        <v>#N/A</v>
      </c>
      <c r="T126" s="108" t="e">
        <f t="shared" si="15"/>
        <v>#N/A</v>
      </c>
      <c r="U126" s="91" t="e">
        <f t="shared" si="16"/>
        <v>#N/A</v>
      </c>
      <c r="V126" t="e">
        <f t="shared" si="17"/>
        <v>#N/A</v>
      </c>
      <c r="W126" t="str">
        <f t="shared" si="18"/>
        <v/>
      </c>
      <c r="X126" s="24" t="str">
        <f>IFERROR(VLOOKUP(W126,HOSPITAIS_COM_DIVIDAS!A:E,5,FALSE),"")</f>
        <v/>
      </c>
    </row>
    <row r="127" spans="1:24" x14ac:dyDescent="0.25">
      <c r="A127" s="52" t="str">
        <f>IFERROR((Tabela4[[#This Row],[Status da Proposta]]),"")</f>
        <v/>
      </c>
      <c r="B127" s="121">
        <f>IFERROR((CREDITO_FINANCEIRO!A127),"")</f>
        <v>0</v>
      </c>
      <c r="C127" s="120" t="str">
        <f>IFERROR((VLOOKUP(B127,CREDITO_FINANCEIRO!A:B,2,FALSE)),"")</f>
        <v/>
      </c>
      <c r="D127" s="94" t="str">
        <f>IFERROR((VLOOKUP(B127,CREDITO_FINANCEIRO!A:E,5,FALSE)),"")</f>
        <v/>
      </c>
      <c r="E127" s="95" t="str">
        <f>IFERROR((VLOOKUP(B127,CREDITO_FINANCEIRO!A:C,3,FALSE)),"")</f>
        <v/>
      </c>
      <c r="F127" s="120" t="str">
        <f>IFERROR((VLOOKUP(B127,CREDITO_FINANCEIRO!A:G,4,FALSE)),"")</f>
        <v/>
      </c>
      <c r="G127" s="120" t="e">
        <f>VLOOKUP(B127,CREDITO_FINANCEIRO!A:G,6,FALSE)</f>
        <v>#N/A</v>
      </c>
      <c r="H127" s="120" t="e">
        <f>VLOOKUP(B127,CREDITO_FINANCEIRO!A:G,7,FALSE)</f>
        <v>#N/A</v>
      </c>
      <c r="I127" s="91" t="e">
        <f>VLOOKUP(B127,CREDITO_FINANCEIRO!A:K,10,FALSE)</f>
        <v>#N/A</v>
      </c>
      <c r="J127" s="91" t="e">
        <f>VLOOKUP(B127,CREDITO_FINANCEIRO!A:K,11,FALSE)</f>
        <v>#N/A</v>
      </c>
      <c r="K127" s="91" t="e">
        <f>VLOOKUP(B127,CREDITO_FINANCEIRO!A:L,12,FALSE)</f>
        <v>#N/A</v>
      </c>
      <c r="L127" s="91" t="e">
        <f t="shared" si="10"/>
        <v>#N/A</v>
      </c>
      <c r="M127" s="2" t="e">
        <f t="shared" si="11"/>
        <v>#N/A</v>
      </c>
      <c r="N127" s="106" t="e">
        <f>VLOOKUP(Tabela4[[#This Row],[Proposta de Referência]],SIMP_CF!A:K,9,FALSE)</f>
        <v>#N/A</v>
      </c>
      <c r="O127" s="106" t="e">
        <f>VLOOKUP(Tabela4[[#This Row],[Proposta de Referência]],SIMP_CF!A:K,8,FALSE)</f>
        <v>#N/A</v>
      </c>
      <c r="P127" s="107" t="e">
        <f t="shared" si="12"/>
        <v>#N/A</v>
      </c>
      <c r="Q127" s="107" t="e">
        <f t="shared" si="13"/>
        <v>#N/A</v>
      </c>
      <c r="R127" t="e">
        <f t="shared" si="19"/>
        <v>#N/A</v>
      </c>
      <c r="S127" s="108" t="e">
        <f t="shared" si="14"/>
        <v>#N/A</v>
      </c>
      <c r="T127" s="108" t="e">
        <f t="shared" si="15"/>
        <v>#N/A</v>
      </c>
      <c r="U127" s="91" t="e">
        <f t="shared" si="16"/>
        <v>#N/A</v>
      </c>
      <c r="V127" t="e">
        <f t="shared" si="17"/>
        <v>#N/A</v>
      </c>
      <c r="W127" t="str">
        <f t="shared" si="18"/>
        <v/>
      </c>
      <c r="X127" s="24" t="str">
        <f>IFERROR(VLOOKUP(W127,HOSPITAIS_COM_DIVIDAS!A:E,5,FALSE),"")</f>
        <v/>
      </c>
    </row>
    <row r="128" spans="1:24" x14ac:dyDescent="0.25">
      <c r="A128" s="52" t="str">
        <f>IFERROR((Tabela4[[#This Row],[Status da Proposta]]),"")</f>
        <v/>
      </c>
      <c r="B128" s="121">
        <f>IFERROR((CREDITO_FINANCEIRO!A128),"")</f>
        <v>0</v>
      </c>
      <c r="C128" s="120" t="str">
        <f>IFERROR((VLOOKUP(B128,CREDITO_FINANCEIRO!A:B,2,FALSE)),"")</f>
        <v/>
      </c>
      <c r="D128" s="94" t="str">
        <f>IFERROR((VLOOKUP(B128,CREDITO_FINANCEIRO!A:E,5,FALSE)),"")</f>
        <v/>
      </c>
      <c r="E128" s="95" t="str">
        <f>IFERROR((VLOOKUP(B128,CREDITO_FINANCEIRO!A:C,3,FALSE)),"")</f>
        <v/>
      </c>
      <c r="F128" s="120" t="str">
        <f>IFERROR((VLOOKUP(B128,CREDITO_FINANCEIRO!A:G,4,FALSE)),"")</f>
        <v/>
      </c>
      <c r="G128" s="120" t="e">
        <f>VLOOKUP(B128,CREDITO_FINANCEIRO!A:G,6,FALSE)</f>
        <v>#N/A</v>
      </c>
      <c r="H128" s="120" t="e">
        <f>VLOOKUP(B128,CREDITO_FINANCEIRO!A:G,7,FALSE)</f>
        <v>#N/A</v>
      </c>
      <c r="I128" s="91" t="e">
        <f>VLOOKUP(B128,CREDITO_FINANCEIRO!A:K,10,FALSE)</f>
        <v>#N/A</v>
      </c>
      <c r="J128" s="91" t="e">
        <f>VLOOKUP(B128,CREDITO_FINANCEIRO!A:K,11,FALSE)</f>
        <v>#N/A</v>
      </c>
      <c r="K128" s="91" t="e">
        <f>VLOOKUP(B128,CREDITO_FINANCEIRO!A:L,12,FALSE)</f>
        <v>#N/A</v>
      </c>
      <c r="L128" s="91" t="e">
        <f t="shared" si="10"/>
        <v>#N/A</v>
      </c>
      <c r="M128" s="2" t="e">
        <f t="shared" si="11"/>
        <v>#N/A</v>
      </c>
      <c r="N128" s="106" t="e">
        <f>VLOOKUP(Tabela4[[#This Row],[Proposta de Referência]],SIMP_CF!A:K,9,FALSE)</f>
        <v>#N/A</v>
      </c>
      <c r="O128" s="106" t="e">
        <f>VLOOKUP(Tabela4[[#This Row],[Proposta de Referência]],SIMP_CF!A:K,8,FALSE)</f>
        <v>#N/A</v>
      </c>
      <c r="P128" s="107" t="e">
        <f t="shared" si="12"/>
        <v>#N/A</v>
      </c>
      <c r="Q128" s="107" t="e">
        <f t="shared" si="13"/>
        <v>#N/A</v>
      </c>
      <c r="R128" t="e">
        <f t="shared" si="19"/>
        <v>#N/A</v>
      </c>
      <c r="S128" s="108" t="e">
        <f t="shared" si="14"/>
        <v>#N/A</v>
      </c>
      <c r="T128" s="108" t="e">
        <f t="shared" si="15"/>
        <v>#N/A</v>
      </c>
      <c r="U128" s="91" t="e">
        <f t="shared" si="16"/>
        <v>#N/A</v>
      </c>
      <c r="V128" t="e">
        <f t="shared" si="17"/>
        <v>#N/A</v>
      </c>
      <c r="W128" t="str">
        <f t="shared" si="18"/>
        <v/>
      </c>
      <c r="X128" s="24" t="str">
        <f>IFERROR(VLOOKUP(W128,HOSPITAIS_COM_DIVIDAS!A:E,5,FALSE),"")</f>
        <v/>
      </c>
    </row>
    <row r="129" spans="1:24" x14ac:dyDescent="0.25">
      <c r="A129" s="52" t="str">
        <f>IFERROR((Tabela4[[#This Row],[Status da Proposta]]),"")</f>
        <v/>
      </c>
      <c r="B129" s="121">
        <f>IFERROR((CREDITO_FINANCEIRO!A129),"")</f>
        <v>0</v>
      </c>
      <c r="C129" s="120" t="str">
        <f>IFERROR((VLOOKUP(B129,CREDITO_FINANCEIRO!A:B,2,FALSE)),"")</f>
        <v/>
      </c>
      <c r="D129" s="94" t="str">
        <f>IFERROR((VLOOKUP(B129,CREDITO_FINANCEIRO!A:E,5,FALSE)),"")</f>
        <v/>
      </c>
      <c r="E129" s="95" t="str">
        <f>IFERROR((VLOOKUP(B129,CREDITO_FINANCEIRO!A:C,3,FALSE)),"")</f>
        <v/>
      </c>
      <c r="F129" s="120" t="str">
        <f>IFERROR((VLOOKUP(B129,CREDITO_FINANCEIRO!A:G,4,FALSE)),"")</f>
        <v/>
      </c>
      <c r="G129" s="120" t="e">
        <f>VLOOKUP(B129,CREDITO_FINANCEIRO!A:G,6,FALSE)</f>
        <v>#N/A</v>
      </c>
      <c r="H129" s="120" t="e">
        <f>VLOOKUP(B129,CREDITO_FINANCEIRO!A:G,7,FALSE)</f>
        <v>#N/A</v>
      </c>
      <c r="I129" s="91" t="e">
        <f>VLOOKUP(B129,CREDITO_FINANCEIRO!A:K,10,FALSE)</f>
        <v>#N/A</v>
      </c>
      <c r="J129" s="91" t="e">
        <f>VLOOKUP(B129,CREDITO_FINANCEIRO!A:K,11,FALSE)</f>
        <v>#N/A</v>
      </c>
      <c r="K129" s="91" t="e">
        <f>VLOOKUP(B129,CREDITO_FINANCEIRO!A:L,12,FALSE)</f>
        <v>#N/A</v>
      </c>
      <c r="L129" s="91" t="e">
        <f t="shared" si="10"/>
        <v>#N/A</v>
      </c>
      <c r="M129" s="2" t="e">
        <f t="shared" si="11"/>
        <v>#N/A</v>
      </c>
      <c r="N129" s="106" t="e">
        <f>VLOOKUP(Tabela4[[#This Row],[Proposta de Referência]],SIMP_CF!A:K,9,FALSE)</f>
        <v>#N/A</v>
      </c>
      <c r="O129" s="106" t="e">
        <f>VLOOKUP(Tabela4[[#This Row],[Proposta de Referência]],SIMP_CF!A:K,8,FALSE)</f>
        <v>#N/A</v>
      </c>
      <c r="P129" s="107" t="e">
        <f t="shared" si="12"/>
        <v>#N/A</v>
      </c>
      <c r="Q129" s="107" t="e">
        <f t="shared" si="13"/>
        <v>#N/A</v>
      </c>
      <c r="R129" t="e">
        <f t="shared" si="19"/>
        <v>#N/A</v>
      </c>
      <c r="S129" s="108" t="e">
        <f t="shared" si="14"/>
        <v>#N/A</v>
      </c>
      <c r="T129" s="108" t="e">
        <f t="shared" si="15"/>
        <v>#N/A</v>
      </c>
      <c r="U129" s="91" t="e">
        <f t="shared" si="16"/>
        <v>#N/A</v>
      </c>
      <c r="V129" t="e">
        <f t="shared" si="17"/>
        <v>#N/A</v>
      </c>
      <c r="W129" t="str">
        <f t="shared" si="18"/>
        <v/>
      </c>
      <c r="X129" s="24" t="str">
        <f>IFERROR(VLOOKUP(W129,HOSPITAIS_COM_DIVIDAS!A:E,5,FALSE),"")</f>
        <v/>
      </c>
    </row>
    <row r="130" spans="1:24" x14ac:dyDescent="0.25">
      <c r="A130" s="52" t="str">
        <f>IFERROR((Tabela4[[#This Row],[Status da Proposta]]),"")</f>
        <v/>
      </c>
      <c r="B130" s="121">
        <f>IFERROR((CREDITO_FINANCEIRO!A130),"")</f>
        <v>0</v>
      </c>
      <c r="C130" s="120" t="str">
        <f>IFERROR((VLOOKUP(B130,CREDITO_FINANCEIRO!A:B,2,FALSE)),"")</f>
        <v/>
      </c>
      <c r="D130" s="94" t="str">
        <f>IFERROR((VLOOKUP(B130,CREDITO_FINANCEIRO!A:E,5,FALSE)),"")</f>
        <v/>
      </c>
      <c r="E130" s="95" t="str">
        <f>IFERROR((VLOOKUP(B130,CREDITO_FINANCEIRO!A:C,3,FALSE)),"")</f>
        <v/>
      </c>
      <c r="F130" s="120" t="str">
        <f>IFERROR((VLOOKUP(B130,CREDITO_FINANCEIRO!A:G,4,FALSE)),"")</f>
        <v/>
      </c>
      <c r="G130" s="120" t="e">
        <f>VLOOKUP(B130,CREDITO_FINANCEIRO!A:G,6,FALSE)</f>
        <v>#N/A</v>
      </c>
      <c r="H130" s="120" t="e">
        <f>VLOOKUP(B130,CREDITO_FINANCEIRO!A:G,7,FALSE)</f>
        <v>#N/A</v>
      </c>
      <c r="I130" s="91" t="e">
        <f>VLOOKUP(B130,CREDITO_FINANCEIRO!A:K,10,FALSE)</f>
        <v>#N/A</v>
      </c>
      <c r="J130" s="91" t="e">
        <f>VLOOKUP(B130,CREDITO_FINANCEIRO!A:K,11,FALSE)</f>
        <v>#N/A</v>
      </c>
      <c r="K130" s="91" t="e">
        <f>VLOOKUP(B130,CREDITO_FINANCEIRO!A:L,12,FALSE)</f>
        <v>#N/A</v>
      </c>
      <c r="L130" s="91" t="e">
        <f t="shared" ref="L130:L193" si="20">MAX(I130:K130)</f>
        <v>#N/A</v>
      </c>
      <c r="M130" s="2" t="e">
        <f t="shared" ref="M130:M193" si="21">IF(((L130)=0),"NÃO, POSSUI VALOR","SIM, POSSUI VALOR")</f>
        <v>#N/A</v>
      </c>
      <c r="N130" s="106" t="e">
        <f>VLOOKUP(Tabela4[[#This Row],[Proposta de Referência]],SIMP_CF!A:K,9,FALSE)</f>
        <v>#N/A</v>
      </c>
      <c r="O130" s="106" t="e">
        <f>VLOOKUP(Tabela4[[#This Row],[Proposta de Referência]],SIMP_CF!A:K,8,FALSE)</f>
        <v>#N/A</v>
      </c>
      <c r="P130" s="107" t="e">
        <f t="shared" ref="P130:P193" si="22">O130+N130</f>
        <v>#N/A</v>
      </c>
      <c r="Q130" s="107" t="e">
        <f t="shared" ref="Q130:Q193" si="23">P130*12</f>
        <v>#N/A</v>
      </c>
      <c r="R130" t="e">
        <f t="shared" si="19"/>
        <v>#N/A</v>
      </c>
      <c r="S130" s="108" t="e">
        <f t="shared" ref="S130:S193" si="24">IF(L130&gt;10000000,"Faixa I - 30%",IF(L130&gt;=5000000,"Faixa II - 40%","Faixa III - 50%"))</f>
        <v>#N/A</v>
      </c>
      <c r="T130" s="108" t="e">
        <f t="shared" ref="T130:T193" si="25">IF(L130&gt;10000000,L130*0.3,IF(L130&gt;=5000000,L130*0.4,L130*0.5))</f>
        <v>#N/A</v>
      </c>
      <c r="U130" s="91" t="e">
        <f t="shared" ref="U130:U193" si="26">T130-P130</f>
        <v>#N/A</v>
      </c>
      <c r="V130" t="e">
        <f t="shared" ref="V130:V193" si="27">IF(OR(U130&gt;=T130,U130&lt;0,T130=0),"NÃO, ATENDEU O CRITÉRIO","SIM, ATENDEU O CRITÉRIO")</f>
        <v>#N/A</v>
      </c>
      <c r="W130" t="str">
        <f t="shared" ref="W130:W193" si="28">LEFT(D130,8)</f>
        <v/>
      </c>
      <c r="X130" s="24" t="str">
        <f>IFERROR(VLOOKUP(W130,HOSPITAIS_COM_DIVIDAS!A:E,5,FALSE),"")</f>
        <v/>
      </c>
    </row>
    <row r="131" spans="1:24" x14ac:dyDescent="0.25">
      <c r="A131" s="52" t="str">
        <f>IFERROR((Tabela4[[#This Row],[Status da Proposta]]),"")</f>
        <v/>
      </c>
      <c r="B131" s="121">
        <f>IFERROR((CREDITO_FINANCEIRO!A131),"")</f>
        <v>0</v>
      </c>
      <c r="C131" s="120" t="str">
        <f>IFERROR((VLOOKUP(B131,CREDITO_FINANCEIRO!A:B,2,FALSE)),"")</f>
        <v/>
      </c>
      <c r="D131" s="94" t="str">
        <f>IFERROR((VLOOKUP(B131,CREDITO_FINANCEIRO!A:E,5,FALSE)),"")</f>
        <v/>
      </c>
      <c r="E131" s="95" t="str">
        <f>IFERROR((VLOOKUP(B131,CREDITO_FINANCEIRO!A:C,3,FALSE)),"")</f>
        <v/>
      </c>
      <c r="F131" s="120" t="str">
        <f>IFERROR((VLOOKUP(B131,CREDITO_FINANCEIRO!A:G,4,FALSE)),"")</f>
        <v/>
      </c>
      <c r="G131" s="120" t="e">
        <f>VLOOKUP(B131,CREDITO_FINANCEIRO!A:G,6,FALSE)</f>
        <v>#N/A</v>
      </c>
      <c r="H131" s="120" t="e">
        <f>VLOOKUP(B131,CREDITO_FINANCEIRO!A:G,7,FALSE)</f>
        <v>#N/A</v>
      </c>
      <c r="I131" s="91" t="e">
        <f>VLOOKUP(B131,CREDITO_FINANCEIRO!A:K,10,FALSE)</f>
        <v>#N/A</v>
      </c>
      <c r="J131" s="91" t="e">
        <f>VLOOKUP(B131,CREDITO_FINANCEIRO!A:K,11,FALSE)</f>
        <v>#N/A</v>
      </c>
      <c r="K131" s="91" t="e">
        <f>VLOOKUP(B131,CREDITO_FINANCEIRO!A:L,12,FALSE)</f>
        <v>#N/A</v>
      </c>
      <c r="L131" s="91" t="e">
        <f t="shared" si="20"/>
        <v>#N/A</v>
      </c>
      <c r="M131" s="2" t="e">
        <f t="shared" si="21"/>
        <v>#N/A</v>
      </c>
      <c r="N131" s="106" t="e">
        <f>VLOOKUP(Tabela4[[#This Row],[Proposta de Referência]],SIMP_CF!A:K,9,FALSE)</f>
        <v>#N/A</v>
      </c>
      <c r="O131" s="106" t="e">
        <f>VLOOKUP(Tabela4[[#This Row],[Proposta de Referência]],SIMP_CF!A:K,8,FALSE)</f>
        <v>#N/A</v>
      </c>
      <c r="P131" s="107" t="e">
        <f t="shared" si="22"/>
        <v>#N/A</v>
      </c>
      <c r="Q131" s="107" t="e">
        <f t="shared" si="23"/>
        <v>#N/A</v>
      </c>
      <c r="R131" t="e">
        <f t="shared" ref="R131:R194" si="29">IF(P131&gt;=100000,"SIM, POSSUI VALOR ACIMA DE R$100.000,00","NÃO, POSSUI VALOR NECESSÁRIO")</f>
        <v>#N/A</v>
      </c>
      <c r="S131" s="108" t="e">
        <f t="shared" si="24"/>
        <v>#N/A</v>
      </c>
      <c r="T131" s="108" t="e">
        <f t="shared" si="25"/>
        <v>#N/A</v>
      </c>
      <c r="U131" s="91" t="e">
        <f t="shared" si="26"/>
        <v>#N/A</v>
      </c>
      <c r="V131" t="e">
        <f t="shared" si="27"/>
        <v>#N/A</v>
      </c>
      <c r="W131" t="str">
        <f t="shared" si="28"/>
        <v/>
      </c>
      <c r="X131" s="24" t="str">
        <f>IFERROR(VLOOKUP(W131,HOSPITAIS_COM_DIVIDAS!A:E,5,FALSE),"")</f>
        <v/>
      </c>
    </row>
    <row r="132" spans="1:24" x14ac:dyDescent="0.25">
      <c r="A132" s="52" t="str">
        <f>IFERROR((Tabela4[[#This Row],[Status da Proposta]]),"")</f>
        <v/>
      </c>
      <c r="B132" s="121">
        <f>IFERROR((CREDITO_FINANCEIRO!A132),"")</f>
        <v>0</v>
      </c>
      <c r="C132" s="120" t="str">
        <f>IFERROR((VLOOKUP(B132,CREDITO_FINANCEIRO!A:B,2,FALSE)),"")</f>
        <v/>
      </c>
      <c r="D132" s="94" t="str">
        <f>IFERROR((VLOOKUP(B132,CREDITO_FINANCEIRO!A:E,5,FALSE)),"")</f>
        <v/>
      </c>
      <c r="E132" s="95" t="str">
        <f>IFERROR((VLOOKUP(B132,CREDITO_FINANCEIRO!A:C,3,FALSE)),"")</f>
        <v/>
      </c>
      <c r="F132" s="120" t="str">
        <f>IFERROR((VLOOKUP(B132,CREDITO_FINANCEIRO!A:G,4,FALSE)),"")</f>
        <v/>
      </c>
      <c r="G132" s="120" t="e">
        <f>VLOOKUP(B132,CREDITO_FINANCEIRO!A:G,6,FALSE)</f>
        <v>#N/A</v>
      </c>
      <c r="H132" s="120" t="e">
        <f>VLOOKUP(B132,CREDITO_FINANCEIRO!A:G,7,FALSE)</f>
        <v>#N/A</v>
      </c>
      <c r="I132" s="91" t="e">
        <f>VLOOKUP(B132,CREDITO_FINANCEIRO!A:K,10,FALSE)</f>
        <v>#N/A</v>
      </c>
      <c r="J132" s="91" t="e">
        <f>VLOOKUP(B132,CREDITO_FINANCEIRO!A:K,11,FALSE)</f>
        <v>#N/A</v>
      </c>
      <c r="K132" s="91" t="e">
        <f>VLOOKUP(B132,CREDITO_FINANCEIRO!A:L,12,FALSE)</f>
        <v>#N/A</v>
      </c>
      <c r="L132" s="91" t="e">
        <f t="shared" si="20"/>
        <v>#N/A</v>
      </c>
      <c r="M132" s="2" t="e">
        <f t="shared" si="21"/>
        <v>#N/A</v>
      </c>
      <c r="N132" s="106" t="e">
        <f>VLOOKUP(Tabela4[[#This Row],[Proposta de Referência]],SIMP_CF!A:K,9,FALSE)</f>
        <v>#N/A</v>
      </c>
      <c r="O132" s="106" t="e">
        <f>VLOOKUP(Tabela4[[#This Row],[Proposta de Referência]],SIMP_CF!A:K,8,FALSE)</f>
        <v>#N/A</v>
      </c>
      <c r="P132" s="107" t="e">
        <f t="shared" si="22"/>
        <v>#N/A</v>
      </c>
      <c r="Q132" s="107" t="e">
        <f t="shared" si="23"/>
        <v>#N/A</v>
      </c>
      <c r="R132" t="e">
        <f t="shared" si="29"/>
        <v>#N/A</v>
      </c>
      <c r="S132" s="108" t="e">
        <f t="shared" si="24"/>
        <v>#N/A</v>
      </c>
      <c r="T132" s="108" t="e">
        <f t="shared" si="25"/>
        <v>#N/A</v>
      </c>
      <c r="U132" s="91" t="e">
        <f t="shared" si="26"/>
        <v>#N/A</v>
      </c>
      <c r="V132" t="e">
        <f t="shared" si="27"/>
        <v>#N/A</v>
      </c>
      <c r="W132" t="str">
        <f t="shared" si="28"/>
        <v/>
      </c>
      <c r="X132" s="24" t="str">
        <f>IFERROR(VLOOKUP(W132,HOSPITAIS_COM_DIVIDAS!A:E,5,FALSE),"")</f>
        <v/>
      </c>
    </row>
    <row r="133" spans="1:24" x14ac:dyDescent="0.25">
      <c r="A133" s="52" t="str">
        <f>IFERROR((Tabela4[[#This Row],[Status da Proposta]]),"")</f>
        <v/>
      </c>
      <c r="B133" s="121">
        <f>IFERROR((CREDITO_FINANCEIRO!A133),"")</f>
        <v>0</v>
      </c>
      <c r="C133" s="120" t="str">
        <f>IFERROR((VLOOKUP(B133,CREDITO_FINANCEIRO!A:B,2,FALSE)),"")</f>
        <v/>
      </c>
      <c r="D133" s="94" t="str">
        <f>IFERROR((VLOOKUP(B133,CREDITO_FINANCEIRO!A:E,5,FALSE)),"")</f>
        <v/>
      </c>
      <c r="E133" s="95" t="str">
        <f>IFERROR((VLOOKUP(B133,CREDITO_FINANCEIRO!A:C,3,FALSE)),"")</f>
        <v/>
      </c>
      <c r="F133" s="120" t="str">
        <f>IFERROR((VLOOKUP(B133,CREDITO_FINANCEIRO!A:G,4,FALSE)),"")</f>
        <v/>
      </c>
      <c r="G133" s="120" t="e">
        <f>VLOOKUP(B133,CREDITO_FINANCEIRO!A:G,6,FALSE)</f>
        <v>#N/A</v>
      </c>
      <c r="H133" s="120" t="e">
        <f>VLOOKUP(B133,CREDITO_FINANCEIRO!A:G,7,FALSE)</f>
        <v>#N/A</v>
      </c>
      <c r="I133" s="91" t="e">
        <f>VLOOKUP(B133,CREDITO_FINANCEIRO!A:K,10,FALSE)</f>
        <v>#N/A</v>
      </c>
      <c r="J133" s="91" t="e">
        <f>VLOOKUP(B133,CREDITO_FINANCEIRO!A:K,11,FALSE)</f>
        <v>#N/A</v>
      </c>
      <c r="K133" s="91" t="e">
        <f>VLOOKUP(B133,CREDITO_FINANCEIRO!A:L,12,FALSE)</f>
        <v>#N/A</v>
      </c>
      <c r="L133" s="91" t="e">
        <f t="shared" si="20"/>
        <v>#N/A</v>
      </c>
      <c r="M133" s="2" t="e">
        <f t="shared" si="21"/>
        <v>#N/A</v>
      </c>
      <c r="N133" s="106" t="e">
        <f>VLOOKUP(Tabela4[[#This Row],[Proposta de Referência]],SIMP_CF!A:K,9,FALSE)</f>
        <v>#N/A</v>
      </c>
      <c r="O133" s="106" t="e">
        <f>VLOOKUP(Tabela4[[#This Row],[Proposta de Referência]],SIMP_CF!A:K,8,FALSE)</f>
        <v>#N/A</v>
      </c>
      <c r="P133" s="107" t="e">
        <f t="shared" si="22"/>
        <v>#N/A</v>
      </c>
      <c r="Q133" s="107" t="e">
        <f t="shared" si="23"/>
        <v>#N/A</v>
      </c>
      <c r="R133" t="e">
        <f t="shared" si="29"/>
        <v>#N/A</v>
      </c>
      <c r="S133" s="108" t="e">
        <f t="shared" si="24"/>
        <v>#N/A</v>
      </c>
      <c r="T133" s="108" t="e">
        <f t="shared" si="25"/>
        <v>#N/A</v>
      </c>
      <c r="U133" s="91" t="e">
        <f t="shared" si="26"/>
        <v>#N/A</v>
      </c>
      <c r="V133" t="e">
        <f t="shared" si="27"/>
        <v>#N/A</v>
      </c>
      <c r="W133" t="str">
        <f t="shared" si="28"/>
        <v/>
      </c>
      <c r="X133" s="24" t="str">
        <f>IFERROR(VLOOKUP(W133,HOSPITAIS_COM_DIVIDAS!A:E,5,FALSE),"")</f>
        <v/>
      </c>
    </row>
    <row r="134" spans="1:24" x14ac:dyDescent="0.25">
      <c r="A134" s="52" t="str">
        <f>IFERROR((Tabela4[[#This Row],[Status da Proposta]]),"")</f>
        <v/>
      </c>
      <c r="B134" s="121">
        <f>IFERROR((CREDITO_FINANCEIRO!A134),"")</f>
        <v>0</v>
      </c>
      <c r="C134" s="120" t="str">
        <f>IFERROR((VLOOKUP(B134,CREDITO_FINANCEIRO!A:B,2,FALSE)),"")</f>
        <v/>
      </c>
      <c r="D134" s="94" t="str">
        <f>IFERROR((VLOOKUP(B134,CREDITO_FINANCEIRO!A:E,5,FALSE)),"")</f>
        <v/>
      </c>
      <c r="E134" s="95" t="str">
        <f>IFERROR((VLOOKUP(B134,CREDITO_FINANCEIRO!A:C,3,FALSE)),"")</f>
        <v/>
      </c>
      <c r="F134" s="120" t="str">
        <f>IFERROR((VLOOKUP(B134,CREDITO_FINANCEIRO!A:G,4,FALSE)),"")</f>
        <v/>
      </c>
      <c r="G134" s="120" t="e">
        <f>VLOOKUP(B134,CREDITO_FINANCEIRO!A:G,6,FALSE)</f>
        <v>#N/A</v>
      </c>
      <c r="H134" s="120" t="e">
        <f>VLOOKUP(B134,CREDITO_FINANCEIRO!A:G,7,FALSE)</f>
        <v>#N/A</v>
      </c>
      <c r="I134" s="91" t="e">
        <f>VLOOKUP(B134,CREDITO_FINANCEIRO!A:K,10,FALSE)</f>
        <v>#N/A</v>
      </c>
      <c r="J134" s="91" t="e">
        <f>VLOOKUP(B134,CREDITO_FINANCEIRO!A:K,11,FALSE)</f>
        <v>#N/A</v>
      </c>
      <c r="K134" s="91" t="e">
        <f>VLOOKUP(B134,CREDITO_FINANCEIRO!A:L,12,FALSE)</f>
        <v>#N/A</v>
      </c>
      <c r="L134" s="91" t="e">
        <f t="shared" si="20"/>
        <v>#N/A</v>
      </c>
      <c r="M134" s="2" t="e">
        <f t="shared" si="21"/>
        <v>#N/A</v>
      </c>
      <c r="N134" s="106" t="e">
        <f>VLOOKUP(Tabela4[[#This Row],[Proposta de Referência]],SIMP_CF!A:K,9,FALSE)</f>
        <v>#N/A</v>
      </c>
      <c r="O134" s="106" t="e">
        <f>VLOOKUP(Tabela4[[#This Row],[Proposta de Referência]],SIMP_CF!A:K,8,FALSE)</f>
        <v>#N/A</v>
      </c>
      <c r="P134" s="107" t="e">
        <f t="shared" si="22"/>
        <v>#N/A</v>
      </c>
      <c r="Q134" s="107" t="e">
        <f t="shared" si="23"/>
        <v>#N/A</v>
      </c>
      <c r="R134" t="e">
        <f t="shared" si="29"/>
        <v>#N/A</v>
      </c>
      <c r="S134" s="108" t="e">
        <f t="shared" si="24"/>
        <v>#N/A</v>
      </c>
      <c r="T134" s="108" t="e">
        <f t="shared" si="25"/>
        <v>#N/A</v>
      </c>
      <c r="U134" s="91" t="e">
        <f t="shared" si="26"/>
        <v>#N/A</v>
      </c>
      <c r="V134" t="e">
        <f t="shared" si="27"/>
        <v>#N/A</v>
      </c>
      <c r="W134" t="str">
        <f t="shared" si="28"/>
        <v/>
      </c>
      <c r="X134" s="24" t="str">
        <f>IFERROR(VLOOKUP(W134,HOSPITAIS_COM_DIVIDAS!A:E,5,FALSE),"")</f>
        <v/>
      </c>
    </row>
    <row r="135" spans="1:24" x14ac:dyDescent="0.25">
      <c r="A135" s="52" t="str">
        <f>IFERROR((Tabela4[[#This Row],[Status da Proposta]]),"")</f>
        <v/>
      </c>
      <c r="B135" s="121">
        <f>IFERROR((CREDITO_FINANCEIRO!A135),"")</f>
        <v>0</v>
      </c>
      <c r="C135" s="120" t="str">
        <f>IFERROR((VLOOKUP(B135,CREDITO_FINANCEIRO!A:B,2,FALSE)),"")</f>
        <v/>
      </c>
      <c r="D135" s="94" t="str">
        <f>IFERROR((VLOOKUP(B135,CREDITO_FINANCEIRO!A:E,5,FALSE)),"")</f>
        <v/>
      </c>
      <c r="E135" s="95" t="str">
        <f>IFERROR((VLOOKUP(B135,CREDITO_FINANCEIRO!A:C,3,FALSE)),"")</f>
        <v/>
      </c>
      <c r="F135" s="120" t="str">
        <f>IFERROR((VLOOKUP(B135,CREDITO_FINANCEIRO!A:G,4,FALSE)),"")</f>
        <v/>
      </c>
      <c r="G135" s="120" t="e">
        <f>VLOOKUP(B135,CREDITO_FINANCEIRO!A:G,6,FALSE)</f>
        <v>#N/A</v>
      </c>
      <c r="H135" s="120" t="e">
        <f>VLOOKUP(B135,CREDITO_FINANCEIRO!A:G,7,FALSE)</f>
        <v>#N/A</v>
      </c>
      <c r="I135" s="91" t="e">
        <f>VLOOKUP(B135,CREDITO_FINANCEIRO!A:K,10,FALSE)</f>
        <v>#N/A</v>
      </c>
      <c r="J135" s="91" t="e">
        <f>VLOOKUP(B135,CREDITO_FINANCEIRO!A:K,11,FALSE)</f>
        <v>#N/A</v>
      </c>
      <c r="K135" s="91" t="e">
        <f>VLOOKUP(B135,CREDITO_FINANCEIRO!A:L,12,FALSE)</f>
        <v>#N/A</v>
      </c>
      <c r="L135" s="91" t="e">
        <f t="shared" si="20"/>
        <v>#N/A</v>
      </c>
      <c r="M135" s="2" t="e">
        <f t="shared" si="21"/>
        <v>#N/A</v>
      </c>
      <c r="N135" s="106" t="e">
        <f>VLOOKUP(Tabela4[[#This Row],[Proposta de Referência]],SIMP_CF!A:K,9,FALSE)</f>
        <v>#N/A</v>
      </c>
      <c r="O135" s="106" t="e">
        <f>VLOOKUP(Tabela4[[#This Row],[Proposta de Referência]],SIMP_CF!A:K,8,FALSE)</f>
        <v>#N/A</v>
      </c>
      <c r="P135" s="107" t="e">
        <f t="shared" si="22"/>
        <v>#N/A</v>
      </c>
      <c r="Q135" s="107" t="e">
        <f t="shared" si="23"/>
        <v>#N/A</v>
      </c>
      <c r="R135" t="e">
        <f t="shared" si="29"/>
        <v>#N/A</v>
      </c>
      <c r="S135" s="108" t="e">
        <f t="shared" si="24"/>
        <v>#N/A</v>
      </c>
      <c r="T135" s="108" t="e">
        <f t="shared" si="25"/>
        <v>#N/A</v>
      </c>
      <c r="U135" s="91" t="e">
        <f t="shared" si="26"/>
        <v>#N/A</v>
      </c>
      <c r="V135" t="e">
        <f t="shared" si="27"/>
        <v>#N/A</v>
      </c>
      <c r="W135" t="str">
        <f t="shared" si="28"/>
        <v/>
      </c>
      <c r="X135" s="24" t="str">
        <f>IFERROR(VLOOKUP(W135,HOSPITAIS_COM_DIVIDAS!A:E,5,FALSE),"")</f>
        <v/>
      </c>
    </row>
    <row r="136" spans="1:24" x14ac:dyDescent="0.25">
      <c r="A136" s="52" t="str">
        <f>IFERROR((Tabela4[[#This Row],[Status da Proposta]]),"")</f>
        <v/>
      </c>
      <c r="B136" s="121">
        <f>IFERROR((CREDITO_FINANCEIRO!A136),"")</f>
        <v>0</v>
      </c>
      <c r="C136" s="120" t="str">
        <f>IFERROR((VLOOKUP(B136,CREDITO_FINANCEIRO!A:B,2,FALSE)),"")</f>
        <v/>
      </c>
      <c r="D136" s="94" t="str">
        <f>IFERROR((VLOOKUP(B136,CREDITO_FINANCEIRO!A:E,5,FALSE)),"")</f>
        <v/>
      </c>
      <c r="E136" s="95" t="str">
        <f>IFERROR((VLOOKUP(B136,CREDITO_FINANCEIRO!A:C,3,FALSE)),"")</f>
        <v/>
      </c>
      <c r="F136" s="120" t="str">
        <f>IFERROR((VLOOKUP(B136,CREDITO_FINANCEIRO!A:G,4,FALSE)),"")</f>
        <v/>
      </c>
      <c r="G136" s="120" t="e">
        <f>VLOOKUP(B136,CREDITO_FINANCEIRO!A:G,6,FALSE)</f>
        <v>#N/A</v>
      </c>
      <c r="H136" s="120" t="e">
        <f>VLOOKUP(B136,CREDITO_FINANCEIRO!A:G,7,FALSE)</f>
        <v>#N/A</v>
      </c>
      <c r="I136" s="91" t="e">
        <f>VLOOKUP(B136,CREDITO_FINANCEIRO!A:K,10,FALSE)</f>
        <v>#N/A</v>
      </c>
      <c r="J136" s="91" t="e">
        <f>VLOOKUP(B136,CREDITO_FINANCEIRO!A:K,11,FALSE)</f>
        <v>#N/A</v>
      </c>
      <c r="K136" s="91" t="e">
        <f>VLOOKUP(B136,CREDITO_FINANCEIRO!A:L,12,FALSE)</f>
        <v>#N/A</v>
      </c>
      <c r="L136" s="91" t="e">
        <f t="shared" si="20"/>
        <v>#N/A</v>
      </c>
      <c r="M136" s="2" t="e">
        <f t="shared" si="21"/>
        <v>#N/A</v>
      </c>
      <c r="N136" s="106" t="e">
        <f>VLOOKUP(Tabela4[[#This Row],[Proposta de Referência]],SIMP_CF!A:K,9,FALSE)</f>
        <v>#N/A</v>
      </c>
      <c r="O136" s="106" t="e">
        <f>VLOOKUP(Tabela4[[#This Row],[Proposta de Referência]],SIMP_CF!A:K,8,FALSE)</f>
        <v>#N/A</v>
      </c>
      <c r="P136" s="107" t="e">
        <f t="shared" si="22"/>
        <v>#N/A</v>
      </c>
      <c r="Q136" s="107" t="e">
        <f t="shared" si="23"/>
        <v>#N/A</v>
      </c>
      <c r="R136" t="e">
        <f t="shared" si="29"/>
        <v>#N/A</v>
      </c>
      <c r="S136" s="108" t="e">
        <f t="shared" si="24"/>
        <v>#N/A</v>
      </c>
      <c r="T136" s="108" t="e">
        <f t="shared" si="25"/>
        <v>#N/A</v>
      </c>
      <c r="U136" s="91" t="e">
        <f t="shared" si="26"/>
        <v>#N/A</v>
      </c>
      <c r="V136" t="e">
        <f t="shared" si="27"/>
        <v>#N/A</v>
      </c>
      <c r="W136" t="str">
        <f t="shared" si="28"/>
        <v/>
      </c>
      <c r="X136" s="24" t="str">
        <f>IFERROR(VLOOKUP(W136,HOSPITAIS_COM_DIVIDAS!A:E,5,FALSE),"")</f>
        <v/>
      </c>
    </row>
    <row r="137" spans="1:24" x14ac:dyDescent="0.25">
      <c r="A137" s="52" t="str">
        <f>IFERROR((Tabela4[[#This Row],[Status da Proposta]]),"")</f>
        <v/>
      </c>
      <c r="B137" s="121">
        <f>IFERROR((CREDITO_FINANCEIRO!A137),"")</f>
        <v>0</v>
      </c>
      <c r="C137" s="120" t="str">
        <f>IFERROR((VLOOKUP(B137,CREDITO_FINANCEIRO!A:B,2,FALSE)),"")</f>
        <v/>
      </c>
      <c r="D137" s="94" t="str">
        <f>IFERROR((VLOOKUP(B137,CREDITO_FINANCEIRO!A:E,5,FALSE)),"")</f>
        <v/>
      </c>
      <c r="E137" s="95" t="str">
        <f>IFERROR((VLOOKUP(B137,CREDITO_FINANCEIRO!A:C,3,FALSE)),"")</f>
        <v/>
      </c>
      <c r="F137" s="120" t="str">
        <f>IFERROR((VLOOKUP(B137,CREDITO_FINANCEIRO!A:G,4,FALSE)),"")</f>
        <v/>
      </c>
      <c r="G137" s="120" t="e">
        <f>VLOOKUP(B137,CREDITO_FINANCEIRO!A:G,6,FALSE)</f>
        <v>#N/A</v>
      </c>
      <c r="H137" s="120" t="e">
        <f>VLOOKUP(B137,CREDITO_FINANCEIRO!A:G,7,FALSE)</f>
        <v>#N/A</v>
      </c>
      <c r="I137" s="91" t="e">
        <f>VLOOKUP(B137,CREDITO_FINANCEIRO!A:K,10,FALSE)</f>
        <v>#N/A</v>
      </c>
      <c r="J137" s="91" t="e">
        <f>VLOOKUP(B137,CREDITO_FINANCEIRO!A:K,11,FALSE)</f>
        <v>#N/A</v>
      </c>
      <c r="K137" s="91" t="e">
        <f>VLOOKUP(B137,CREDITO_FINANCEIRO!A:L,12,FALSE)</f>
        <v>#N/A</v>
      </c>
      <c r="L137" s="91" t="e">
        <f t="shared" si="20"/>
        <v>#N/A</v>
      </c>
      <c r="M137" s="2" t="e">
        <f t="shared" si="21"/>
        <v>#N/A</v>
      </c>
      <c r="N137" s="106" t="e">
        <f>VLOOKUP(Tabela4[[#This Row],[Proposta de Referência]],SIMP_CF!A:K,9,FALSE)</f>
        <v>#N/A</v>
      </c>
      <c r="O137" s="106" t="e">
        <f>VLOOKUP(Tabela4[[#This Row],[Proposta de Referência]],SIMP_CF!A:K,8,FALSE)</f>
        <v>#N/A</v>
      </c>
      <c r="P137" s="107" t="e">
        <f t="shared" si="22"/>
        <v>#N/A</v>
      </c>
      <c r="Q137" s="107" t="e">
        <f t="shared" si="23"/>
        <v>#N/A</v>
      </c>
      <c r="R137" t="e">
        <f t="shared" si="29"/>
        <v>#N/A</v>
      </c>
      <c r="S137" s="108" t="e">
        <f t="shared" si="24"/>
        <v>#N/A</v>
      </c>
      <c r="T137" s="108" t="e">
        <f t="shared" si="25"/>
        <v>#N/A</v>
      </c>
      <c r="U137" s="91" t="e">
        <f t="shared" si="26"/>
        <v>#N/A</v>
      </c>
      <c r="V137" t="e">
        <f t="shared" si="27"/>
        <v>#N/A</v>
      </c>
      <c r="W137" t="str">
        <f t="shared" si="28"/>
        <v/>
      </c>
      <c r="X137" s="24" t="str">
        <f>IFERROR(VLOOKUP(W137,HOSPITAIS_COM_DIVIDAS!A:E,5,FALSE),"")</f>
        <v/>
      </c>
    </row>
    <row r="138" spans="1:24" x14ac:dyDescent="0.25">
      <c r="A138" s="52" t="str">
        <f>IFERROR((Tabela4[[#This Row],[Status da Proposta]]),"")</f>
        <v/>
      </c>
      <c r="B138" s="121">
        <f>IFERROR((CREDITO_FINANCEIRO!A138),"")</f>
        <v>0</v>
      </c>
      <c r="C138" s="120" t="str">
        <f>IFERROR((VLOOKUP(B138,CREDITO_FINANCEIRO!A:B,2,FALSE)),"")</f>
        <v/>
      </c>
      <c r="D138" s="94" t="str">
        <f>IFERROR((VLOOKUP(B138,CREDITO_FINANCEIRO!A:E,5,FALSE)),"")</f>
        <v/>
      </c>
      <c r="E138" s="95" t="str">
        <f>IFERROR((VLOOKUP(B138,CREDITO_FINANCEIRO!A:C,3,FALSE)),"")</f>
        <v/>
      </c>
      <c r="F138" s="120" t="str">
        <f>IFERROR((VLOOKUP(B138,CREDITO_FINANCEIRO!A:G,4,FALSE)),"")</f>
        <v/>
      </c>
      <c r="G138" s="120" t="e">
        <f>VLOOKUP(B138,CREDITO_FINANCEIRO!A:G,6,FALSE)</f>
        <v>#N/A</v>
      </c>
      <c r="H138" s="120" t="e">
        <f>VLOOKUP(B138,CREDITO_FINANCEIRO!A:G,7,FALSE)</f>
        <v>#N/A</v>
      </c>
      <c r="I138" s="91" t="e">
        <f>VLOOKUP(B138,CREDITO_FINANCEIRO!A:K,10,FALSE)</f>
        <v>#N/A</v>
      </c>
      <c r="J138" s="91" t="e">
        <f>VLOOKUP(B138,CREDITO_FINANCEIRO!A:K,11,FALSE)</f>
        <v>#N/A</v>
      </c>
      <c r="K138" s="91" t="e">
        <f>VLOOKUP(B138,CREDITO_FINANCEIRO!A:L,12,FALSE)</f>
        <v>#N/A</v>
      </c>
      <c r="L138" s="91" t="e">
        <f t="shared" si="20"/>
        <v>#N/A</v>
      </c>
      <c r="M138" s="2" t="e">
        <f t="shared" si="21"/>
        <v>#N/A</v>
      </c>
      <c r="N138" s="106" t="e">
        <f>VLOOKUP(Tabela4[[#This Row],[Proposta de Referência]],SIMP_CF!A:K,9,FALSE)</f>
        <v>#N/A</v>
      </c>
      <c r="O138" s="106" t="e">
        <f>VLOOKUP(Tabela4[[#This Row],[Proposta de Referência]],SIMP_CF!A:K,8,FALSE)</f>
        <v>#N/A</v>
      </c>
      <c r="P138" s="107" t="e">
        <f t="shared" si="22"/>
        <v>#N/A</v>
      </c>
      <c r="Q138" s="107" t="e">
        <f t="shared" si="23"/>
        <v>#N/A</v>
      </c>
      <c r="R138" t="e">
        <f t="shared" si="29"/>
        <v>#N/A</v>
      </c>
      <c r="S138" s="108" t="e">
        <f t="shared" si="24"/>
        <v>#N/A</v>
      </c>
      <c r="T138" s="108" t="e">
        <f t="shared" si="25"/>
        <v>#N/A</v>
      </c>
      <c r="U138" s="91" t="e">
        <f t="shared" si="26"/>
        <v>#N/A</v>
      </c>
      <c r="V138" t="e">
        <f t="shared" si="27"/>
        <v>#N/A</v>
      </c>
      <c r="W138" t="str">
        <f t="shared" si="28"/>
        <v/>
      </c>
      <c r="X138" s="24" t="str">
        <f>IFERROR(VLOOKUP(W138,HOSPITAIS_COM_DIVIDAS!A:E,5,FALSE),"")</f>
        <v/>
      </c>
    </row>
    <row r="139" spans="1:24" x14ac:dyDescent="0.25">
      <c r="A139" s="52" t="str">
        <f>IFERROR((Tabela4[[#This Row],[Status da Proposta]]),"")</f>
        <v/>
      </c>
      <c r="B139" s="121">
        <f>IFERROR((CREDITO_FINANCEIRO!A139),"")</f>
        <v>0</v>
      </c>
      <c r="C139" s="120" t="str">
        <f>IFERROR((VLOOKUP(B139,CREDITO_FINANCEIRO!A:B,2,FALSE)),"")</f>
        <v/>
      </c>
      <c r="D139" s="94" t="str">
        <f>IFERROR((VLOOKUP(B139,CREDITO_FINANCEIRO!A:E,5,FALSE)),"")</f>
        <v/>
      </c>
      <c r="E139" s="95" t="str">
        <f>IFERROR((VLOOKUP(B139,CREDITO_FINANCEIRO!A:C,3,FALSE)),"")</f>
        <v/>
      </c>
      <c r="F139" s="120" t="str">
        <f>IFERROR((VLOOKUP(B139,CREDITO_FINANCEIRO!A:G,4,FALSE)),"")</f>
        <v/>
      </c>
      <c r="G139" s="120" t="e">
        <f>VLOOKUP(B139,CREDITO_FINANCEIRO!A:G,6,FALSE)</f>
        <v>#N/A</v>
      </c>
      <c r="H139" s="120" t="e">
        <f>VLOOKUP(B139,CREDITO_FINANCEIRO!A:G,7,FALSE)</f>
        <v>#N/A</v>
      </c>
      <c r="I139" s="91" t="e">
        <f>VLOOKUP(B139,CREDITO_FINANCEIRO!A:K,10,FALSE)</f>
        <v>#N/A</v>
      </c>
      <c r="J139" s="91" t="e">
        <f>VLOOKUP(B139,CREDITO_FINANCEIRO!A:K,11,FALSE)</f>
        <v>#N/A</v>
      </c>
      <c r="K139" s="91" t="e">
        <f>VLOOKUP(B139,CREDITO_FINANCEIRO!A:L,12,FALSE)</f>
        <v>#N/A</v>
      </c>
      <c r="L139" s="91" t="e">
        <f t="shared" si="20"/>
        <v>#N/A</v>
      </c>
      <c r="M139" s="2" t="e">
        <f t="shared" si="21"/>
        <v>#N/A</v>
      </c>
      <c r="N139" s="106" t="e">
        <f>VLOOKUP(Tabela4[[#This Row],[Proposta de Referência]],SIMP_CF!A:K,9,FALSE)</f>
        <v>#N/A</v>
      </c>
      <c r="O139" s="106" t="e">
        <f>VLOOKUP(Tabela4[[#This Row],[Proposta de Referência]],SIMP_CF!A:K,8,FALSE)</f>
        <v>#N/A</v>
      </c>
      <c r="P139" s="107" t="e">
        <f t="shared" si="22"/>
        <v>#N/A</v>
      </c>
      <c r="Q139" s="107" t="e">
        <f t="shared" si="23"/>
        <v>#N/A</v>
      </c>
      <c r="R139" t="e">
        <f t="shared" si="29"/>
        <v>#N/A</v>
      </c>
      <c r="S139" s="108" t="e">
        <f t="shared" si="24"/>
        <v>#N/A</v>
      </c>
      <c r="T139" s="108" t="e">
        <f t="shared" si="25"/>
        <v>#N/A</v>
      </c>
      <c r="U139" s="91" t="e">
        <f t="shared" si="26"/>
        <v>#N/A</v>
      </c>
      <c r="V139" t="e">
        <f t="shared" si="27"/>
        <v>#N/A</v>
      </c>
      <c r="W139" t="str">
        <f t="shared" si="28"/>
        <v/>
      </c>
      <c r="X139" s="24" t="str">
        <f>IFERROR(VLOOKUP(W139,HOSPITAIS_COM_DIVIDAS!A:E,5,FALSE),"")</f>
        <v/>
      </c>
    </row>
    <row r="140" spans="1:24" x14ac:dyDescent="0.25">
      <c r="A140" s="52" t="str">
        <f>IFERROR((Tabela4[[#This Row],[Status da Proposta]]),"")</f>
        <v/>
      </c>
      <c r="B140" s="121">
        <f>IFERROR((CREDITO_FINANCEIRO!A140),"")</f>
        <v>0</v>
      </c>
      <c r="C140" s="120" t="str">
        <f>IFERROR((VLOOKUP(B140,CREDITO_FINANCEIRO!A:B,2,FALSE)),"")</f>
        <v/>
      </c>
      <c r="D140" s="94" t="str">
        <f>IFERROR((VLOOKUP(B140,CREDITO_FINANCEIRO!A:E,5,FALSE)),"")</f>
        <v/>
      </c>
      <c r="E140" s="95" t="str">
        <f>IFERROR((VLOOKUP(B140,CREDITO_FINANCEIRO!A:C,3,FALSE)),"")</f>
        <v/>
      </c>
      <c r="F140" s="120" t="str">
        <f>IFERROR((VLOOKUP(B140,CREDITO_FINANCEIRO!A:G,4,FALSE)),"")</f>
        <v/>
      </c>
      <c r="G140" s="120" t="e">
        <f>VLOOKUP(B140,CREDITO_FINANCEIRO!A:G,6,FALSE)</f>
        <v>#N/A</v>
      </c>
      <c r="H140" s="120" t="e">
        <f>VLOOKUP(B140,CREDITO_FINANCEIRO!A:G,7,FALSE)</f>
        <v>#N/A</v>
      </c>
      <c r="I140" s="91" t="e">
        <f>VLOOKUP(B140,CREDITO_FINANCEIRO!A:K,10,FALSE)</f>
        <v>#N/A</v>
      </c>
      <c r="J140" s="91" t="e">
        <f>VLOOKUP(B140,CREDITO_FINANCEIRO!A:K,11,FALSE)</f>
        <v>#N/A</v>
      </c>
      <c r="K140" s="91" t="e">
        <f>VLOOKUP(B140,CREDITO_FINANCEIRO!A:L,12,FALSE)</f>
        <v>#N/A</v>
      </c>
      <c r="L140" s="91" t="e">
        <f t="shared" si="20"/>
        <v>#N/A</v>
      </c>
      <c r="M140" s="2" t="e">
        <f t="shared" si="21"/>
        <v>#N/A</v>
      </c>
      <c r="N140" s="106" t="e">
        <f>VLOOKUP(Tabela4[[#This Row],[Proposta de Referência]],SIMP_CF!A:K,9,FALSE)</f>
        <v>#N/A</v>
      </c>
      <c r="O140" s="106" t="e">
        <f>VLOOKUP(Tabela4[[#This Row],[Proposta de Referência]],SIMP_CF!A:K,8,FALSE)</f>
        <v>#N/A</v>
      </c>
      <c r="P140" s="107" t="e">
        <f t="shared" si="22"/>
        <v>#N/A</v>
      </c>
      <c r="Q140" s="107" t="e">
        <f t="shared" si="23"/>
        <v>#N/A</v>
      </c>
      <c r="R140" t="e">
        <f t="shared" si="29"/>
        <v>#N/A</v>
      </c>
      <c r="S140" s="108" t="e">
        <f t="shared" si="24"/>
        <v>#N/A</v>
      </c>
      <c r="T140" s="108" t="e">
        <f t="shared" si="25"/>
        <v>#N/A</v>
      </c>
      <c r="U140" s="91" t="e">
        <f t="shared" si="26"/>
        <v>#N/A</v>
      </c>
      <c r="V140" t="e">
        <f t="shared" si="27"/>
        <v>#N/A</v>
      </c>
      <c r="W140" t="str">
        <f t="shared" si="28"/>
        <v/>
      </c>
      <c r="X140" s="24" t="str">
        <f>IFERROR(VLOOKUP(W140,HOSPITAIS_COM_DIVIDAS!A:E,5,FALSE),"")</f>
        <v/>
      </c>
    </row>
    <row r="141" spans="1:24" x14ac:dyDescent="0.25">
      <c r="A141" s="52" t="str">
        <f>IFERROR((Tabela4[[#This Row],[Status da Proposta]]),"")</f>
        <v/>
      </c>
      <c r="B141" s="121">
        <f>IFERROR((CREDITO_FINANCEIRO!A141),"")</f>
        <v>0</v>
      </c>
      <c r="C141" s="120" t="str">
        <f>IFERROR((VLOOKUP(B141,CREDITO_FINANCEIRO!A:B,2,FALSE)),"")</f>
        <v/>
      </c>
      <c r="D141" s="94" t="str">
        <f>IFERROR((VLOOKUP(B141,CREDITO_FINANCEIRO!A:E,5,FALSE)),"")</f>
        <v/>
      </c>
      <c r="E141" s="95" t="str">
        <f>IFERROR((VLOOKUP(B141,CREDITO_FINANCEIRO!A:C,3,FALSE)),"")</f>
        <v/>
      </c>
      <c r="F141" s="120" t="str">
        <f>IFERROR((VLOOKUP(B141,CREDITO_FINANCEIRO!A:G,4,FALSE)),"")</f>
        <v/>
      </c>
      <c r="G141" s="120" t="e">
        <f>VLOOKUP(B141,CREDITO_FINANCEIRO!A:G,6,FALSE)</f>
        <v>#N/A</v>
      </c>
      <c r="H141" s="120" t="e">
        <f>VLOOKUP(B141,CREDITO_FINANCEIRO!A:G,7,FALSE)</f>
        <v>#N/A</v>
      </c>
      <c r="I141" s="91" t="e">
        <f>VLOOKUP(B141,CREDITO_FINANCEIRO!A:K,10,FALSE)</f>
        <v>#N/A</v>
      </c>
      <c r="J141" s="91" t="e">
        <f>VLOOKUP(B141,CREDITO_FINANCEIRO!A:K,11,FALSE)</f>
        <v>#N/A</v>
      </c>
      <c r="K141" s="91" t="e">
        <f>VLOOKUP(B141,CREDITO_FINANCEIRO!A:L,12,FALSE)</f>
        <v>#N/A</v>
      </c>
      <c r="L141" s="91" t="e">
        <f t="shared" si="20"/>
        <v>#N/A</v>
      </c>
      <c r="M141" s="2" t="e">
        <f t="shared" si="21"/>
        <v>#N/A</v>
      </c>
      <c r="N141" s="106" t="e">
        <f>VLOOKUP(Tabela4[[#This Row],[Proposta de Referência]],SIMP_CF!A:K,9,FALSE)</f>
        <v>#N/A</v>
      </c>
      <c r="O141" s="106" t="e">
        <f>VLOOKUP(Tabela4[[#This Row],[Proposta de Referência]],SIMP_CF!A:K,8,FALSE)</f>
        <v>#N/A</v>
      </c>
      <c r="P141" s="107" t="e">
        <f t="shared" si="22"/>
        <v>#N/A</v>
      </c>
      <c r="Q141" s="107" t="e">
        <f t="shared" si="23"/>
        <v>#N/A</v>
      </c>
      <c r="R141" t="e">
        <f t="shared" si="29"/>
        <v>#N/A</v>
      </c>
      <c r="S141" s="108" t="e">
        <f t="shared" si="24"/>
        <v>#N/A</v>
      </c>
      <c r="T141" s="108" t="e">
        <f t="shared" si="25"/>
        <v>#N/A</v>
      </c>
      <c r="U141" s="91" t="e">
        <f t="shared" si="26"/>
        <v>#N/A</v>
      </c>
      <c r="V141" t="e">
        <f t="shared" si="27"/>
        <v>#N/A</v>
      </c>
      <c r="W141" t="str">
        <f t="shared" si="28"/>
        <v/>
      </c>
      <c r="X141" s="24" t="str">
        <f>IFERROR(VLOOKUP(W141,HOSPITAIS_COM_DIVIDAS!A:E,5,FALSE),"")</f>
        <v/>
      </c>
    </row>
    <row r="142" spans="1:24" x14ac:dyDescent="0.25">
      <c r="A142" s="52" t="str">
        <f>IFERROR((Tabela4[[#This Row],[Status da Proposta]]),"")</f>
        <v/>
      </c>
      <c r="B142" s="121">
        <f>IFERROR((CREDITO_FINANCEIRO!A142),"")</f>
        <v>0</v>
      </c>
      <c r="C142" s="120" t="str">
        <f>IFERROR((VLOOKUP(B142,CREDITO_FINANCEIRO!A:B,2,FALSE)),"")</f>
        <v/>
      </c>
      <c r="D142" s="94" t="str">
        <f>IFERROR((VLOOKUP(B142,CREDITO_FINANCEIRO!A:E,5,FALSE)),"")</f>
        <v/>
      </c>
      <c r="E142" s="95" t="str">
        <f>IFERROR((VLOOKUP(B142,CREDITO_FINANCEIRO!A:C,3,FALSE)),"")</f>
        <v/>
      </c>
      <c r="F142" s="120" t="str">
        <f>IFERROR((VLOOKUP(B142,CREDITO_FINANCEIRO!A:G,4,FALSE)),"")</f>
        <v/>
      </c>
      <c r="G142" s="120" t="e">
        <f>VLOOKUP(B142,CREDITO_FINANCEIRO!A:G,6,FALSE)</f>
        <v>#N/A</v>
      </c>
      <c r="H142" s="120" t="e">
        <f>VLOOKUP(B142,CREDITO_FINANCEIRO!A:G,7,FALSE)</f>
        <v>#N/A</v>
      </c>
      <c r="I142" s="91" t="e">
        <f>VLOOKUP(B142,CREDITO_FINANCEIRO!A:K,10,FALSE)</f>
        <v>#N/A</v>
      </c>
      <c r="J142" s="91" t="e">
        <f>VLOOKUP(B142,CREDITO_FINANCEIRO!A:K,11,FALSE)</f>
        <v>#N/A</v>
      </c>
      <c r="K142" s="91" t="e">
        <f>VLOOKUP(B142,CREDITO_FINANCEIRO!A:L,12,FALSE)</f>
        <v>#N/A</v>
      </c>
      <c r="L142" s="91" t="e">
        <f t="shared" si="20"/>
        <v>#N/A</v>
      </c>
      <c r="M142" s="2" t="e">
        <f t="shared" si="21"/>
        <v>#N/A</v>
      </c>
      <c r="N142" s="106" t="e">
        <f>VLOOKUP(Tabela4[[#This Row],[Proposta de Referência]],SIMP_CF!A:K,9,FALSE)</f>
        <v>#N/A</v>
      </c>
      <c r="O142" s="106" t="e">
        <f>VLOOKUP(Tabela4[[#This Row],[Proposta de Referência]],SIMP_CF!A:K,8,FALSE)</f>
        <v>#N/A</v>
      </c>
      <c r="P142" s="107" t="e">
        <f t="shared" si="22"/>
        <v>#N/A</v>
      </c>
      <c r="Q142" s="107" t="e">
        <f t="shared" si="23"/>
        <v>#N/A</v>
      </c>
      <c r="R142" t="e">
        <f t="shared" si="29"/>
        <v>#N/A</v>
      </c>
      <c r="S142" s="108" t="e">
        <f t="shared" si="24"/>
        <v>#N/A</v>
      </c>
      <c r="T142" s="108" t="e">
        <f t="shared" si="25"/>
        <v>#N/A</v>
      </c>
      <c r="U142" s="91" t="e">
        <f t="shared" si="26"/>
        <v>#N/A</v>
      </c>
      <c r="V142" t="e">
        <f t="shared" si="27"/>
        <v>#N/A</v>
      </c>
      <c r="W142" t="str">
        <f t="shared" si="28"/>
        <v/>
      </c>
      <c r="X142" s="24" t="str">
        <f>IFERROR(VLOOKUP(W142,HOSPITAIS_COM_DIVIDAS!A:E,5,FALSE),"")</f>
        <v/>
      </c>
    </row>
    <row r="143" spans="1:24" x14ac:dyDescent="0.25">
      <c r="A143" s="52" t="str">
        <f>IFERROR((Tabela4[[#This Row],[Status da Proposta]]),"")</f>
        <v/>
      </c>
      <c r="B143" s="121">
        <f>IFERROR((CREDITO_FINANCEIRO!A143),"")</f>
        <v>0</v>
      </c>
      <c r="C143" s="120" t="str">
        <f>IFERROR((VLOOKUP(B143,CREDITO_FINANCEIRO!A:B,2,FALSE)),"")</f>
        <v/>
      </c>
      <c r="D143" s="94" t="str">
        <f>IFERROR((VLOOKUP(B143,CREDITO_FINANCEIRO!A:E,5,FALSE)),"")</f>
        <v/>
      </c>
      <c r="E143" s="95" t="str">
        <f>IFERROR((VLOOKUP(B143,CREDITO_FINANCEIRO!A:C,3,FALSE)),"")</f>
        <v/>
      </c>
      <c r="F143" s="120" t="str">
        <f>IFERROR((VLOOKUP(B143,CREDITO_FINANCEIRO!A:G,4,FALSE)),"")</f>
        <v/>
      </c>
      <c r="G143" s="120" t="e">
        <f>VLOOKUP(B143,CREDITO_FINANCEIRO!A:G,6,FALSE)</f>
        <v>#N/A</v>
      </c>
      <c r="H143" s="120" t="e">
        <f>VLOOKUP(B143,CREDITO_FINANCEIRO!A:G,7,FALSE)</f>
        <v>#N/A</v>
      </c>
      <c r="I143" s="91" t="e">
        <f>VLOOKUP(B143,CREDITO_FINANCEIRO!A:K,10,FALSE)</f>
        <v>#N/A</v>
      </c>
      <c r="J143" s="91" t="e">
        <f>VLOOKUP(B143,CREDITO_FINANCEIRO!A:K,11,FALSE)</f>
        <v>#N/A</v>
      </c>
      <c r="K143" s="91" t="e">
        <f>VLOOKUP(B143,CREDITO_FINANCEIRO!A:L,12,FALSE)</f>
        <v>#N/A</v>
      </c>
      <c r="L143" s="91" t="e">
        <f t="shared" si="20"/>
        <v>#N/A</v>
      </c>
      <c r="M143" s="2" t="e">
        <f t="shared" si="21"/>
        <v>#N/A</v>
      </c>
      <c r="N143" s="106" t="e">
        <f>VLOOKUP(Tabela4[[#This Row],[Proposta de Referência]],SIMP_CF!A:K,9,FALSE)</f>
        <v>#N/A</v>
      </c>
      <c r="O143" s="106" t="e">
        <f>VLOOKUP(Tabela4[[#This Row],[Proposta de Referência]],SIMP_CF!A:K,8,FALSE)</f>
        <v>#N/A</v>
      </c>
      <c r="P143" s="107" t="e">
        <f t="shared" si="22"/>
        <v>#N/A</v>
      </c>
      <c r="Q143" s="107" t="e">
        <f t="shared" si="23"/>
        <v>#N/A</v>
      </c>
      <c r="R143" t="e">
        <f t="shared" si="29"/>
        <v>#N/A</v>
      </c>
      <c r="S143" s="108" t="e">
        <f t="shared" si="24"/>
        <v>#N/A</v>
      </c>
      <c r="T143" s="108" t="e">
        <f t="shared" si="25"/>
        <v>#N/A</v>
      </c>
      <c r="U143" s="91" t="e">
        <f t="shared" si="26"/>
        <v>#N/A</v>
      </c>
      <c r="V143" t="e">
        <f t="shared" si="27"/>
        <v>#N/A</v>
      </c>
      <c r="W143" t="str">
        <f t="shared" si="28"/>
        <v/>
      </c>
      <c r="X143" s="24" t="str">
        <f>IFERROR(VLOOKUP(W143,HOSPITAIS_COM_DIVIDAS!A:E,5,FALSE),"")</f>
        <v/>
      </c>
    </row>
    <row r="144" spans="1:24" x14ac:dyDescent="0.25">
      <c r="A144" s="52" t="str">
        <f>IFERROR((Tabela4[[#This Row],[Status da Proposta]]),"")</f>
        <v/>
      </c>
      <c r="B144" s="121">
        <f>IFERROR((CREDITO_FINANCEIRO!A144),"")</f>
        <v>0</v>
      </c>
      <c r="C144" s="120" t="str">
        <f>IFERROR((VLOOKUP(B144,CREDITO_FINANCEIRO!A:B,2,FALSE)),"")</f>
        <v/>
      </c>
      <c r="D144" s="94" t="str">
        <f>IFERROR((VLOOKUP(B144,CREDITO_FINANCEIRO!A:E,5,FALSE)),"")</f>
        <v/>
      </c>
      <c r="E144" s="95" t="str">
        <f>IFERROR((VLOOKUP(B144,CREDITO_FINANCEIRO!A:C,3,FALSE)),"")</f>
        <v/>
      </c>
      <c r="F144" s="120" t="str">
        <f>IFERROR((VLOOKUP(B144,CREDITO_FINANCEIRO!A:G,4,FALSE)),"")</f>
        <v/>
      </c>
      <c r="G144" s="120" t="e">
        <f>VLOOKUP(B144,CREDITO_FINANCEIRO!A:G,6,FALSE)</f>
        <v>#N/A</v>
      </c>
      <c r="H144" s="120" t="e">
        <f>VLOOKUP(B144,CREDITO_FINANCEIRO!A:G,7,FALSE)</f>
        <v>#N/A</v>
      </c>
      <c r="I144" s="91" t="e">
        <f>VLOOKUP(B144,CREDITO_FINANCEIRO!A:K,10,FALSE)</f>
        <v>#N/A</v>
      </c>
      <c r="J144" s="91" t="e">
        <f>VLOOKUP(B144,CREDITO_FINANCEIRO!A:K,11,FALSE)</f>
        <v>#N/A</v>
      </c>
      <c r="K144" s="91" t="e">
        <f>VLOOKUP(B144,CREDITO_FINANCEIRO!A:L,12,FALSE)</f>
        <v>#N/A</v>
      </c>
      <c r="L144" s="109" t="e">
        <f t="shared" si="20"/>
        <v>#N/A</v>
      </c>
      <c r="M144" s="2" t="e">
        <f t="shared" si="21"/>
        <v>#N/A</v>
      </c>
      <c r="N144" s="106" t="e">
        <f>VLOOKUP(Tabela4[[#This Row],[Proposta de Referência]],SIMP_CF!A:K,9,FALSE)</f>
        <v>#N/A</v>
      </c>
      <c r="O144" s="106" t="e">
        <f>VLOOKUP(Tabela4[[#This Row],[Proposta de Referência]],SIMP_CF!A:K,8,FALSE)</f>
        <v>#N/A</v>
      </c>
      <c r="P144" s="107" t="e">
        <f t="shared" si="22"/>
        <v>#N/A</v>
      </c>
      <c r="Q144" s="107" t="e">
        <f t="shared" si="23"/>
        <v>#N/A</v>
      </c>
      <c r="R144" t="e">
        <f t="shared" si="29"/>
        <v>#N/A</v>
      </c>
      <c r="S144" s="108" t="e">
        <f t="shared" si="24"/>
        <v>#N/A</v>
      </c>
      <c r="T144" s="108" t="e">
        <f t="shared" si="25"/>
        <v>#N/A</v>
      </c>
      <c r="U144" s="109" t="e">
        <f t="shared" si="26"/>
        <v>#N/A</v>
      </c>
      <c r="V144" t="e">
        <f t="shared" si="27"/>
        <v>#N/A</v>
      </c>
      <c r="W144" t="str">
        <f t="shared" si="28"/>
        <v/>
      </c>
      <c r="X144" s="24" t="str">
        <f>IFERROR(VLOOKUP(W144,HOSPITAIS_COM_DIVIDAS!A:E,5,FALSE),"")</f>
        <v/>
      </c>
    </row>
    <row r="145" spans="1:24" x14ac:dyDescent="0.25">
      <c r="A145" s="52" t="str">
        <f>IFERROR((Tabela4[[#This Row],[Status da Proposta]]),"")</f>
        <v/>
      </c>
      <c r="B145" s="121">
        <f>IFERROR((CREDITO_FINANCEIRO!A145),"")</f>
        <v>0</v>
      </c>
      <c r="C145" s="120" t="str">
        <f>IFERROR((VLOOKUP(B145,CREDITO_FINANCEIRO!A:B,2,FALSE)),"")</f>
        <v/>
      </c>
      <c r="D145" s="94" t="str">
        <f>IFERROR((VLOOKUP(B145,CREDITO_FINANCEIRO!A:E,5,FALSE)),"")</f>
        <v/>
      </c>
      <c r="E145" s="95" t="str">
        <f>IFERROR((VLOOKUP(B145,CREDITO_FINANCEIRO!A:C,3,FALSE)),"")</f>
        <v/>
      </c>
      <c r="F145" s="120" t="str">
        <f>IFERROR((VLOOKUP(B145,CREDITO_FINANCEIRO!A:G,4,FALSE)),"")</f>
        <v/>
      </c>
      <c r="G145" s="120" t="e">
        <f>VLOOKUP(B145,CREDITO_FINANCEIRO!A:G,6,FALSE)</f>
        <v>#N/A</v>
      </c>
      <c r="H145" s="120" t="e">
        <f>VLOOKUP(B145,CREDITO_FINANCEIRO!A:G,7,FALSE)</f>
        <v>#N/A</v>
      </c>
      <c r="I145" s="91" t="e">
        <f>VLOOKUP(B145,CREDITO_FINANCEIRO!A:K,10,FALSE)</f>
        <v>#N/A</v>
      </c>
      <c r="J145" s="91" t="e">
        <f>VLOOKUP(B145,CREDITO_FINANCEIRO!A:K,11,FALSE)</f>
        <v>#N/A</v>
      </c>
      <c r="K145" s="91" t="e">
        <f>VLOOKUP(B145,CREDITO_FINANCEIRO!A:L,12,FALSE)</f>
        <v>#N/A</v>
      </c>
      <c r="L145" s="109" t="e">
        <f t="shared" si="20"/>
        <v>#N/A</v>
      </c>
      <c r="M145" s="2" t="e">
        <f t="shared" si="21"/>
        <v>#N/A</v>
      </c>
      <c r="N145" s="106" t="e">
        <f>VLOOKUP(Tabela4[[#This Row],[Proposta de Referência]],SIMP_CF!A:K,9,FALSE)</f>
        <v>#N/A</v>
      </c>
      <c r="O145" s="106" t="e">
        <f>VLOOKUP(Tabela4[[#This Row],[Proposta de Referência]],SIMP_CF!A:K,8,FALSE)</f>
        <v>#N/A</v>
      </c>
      <c r="P145" s="107" t="e">
        <f t="shared" si="22"/>
        <v>#N/A</v>
      </c>
      <c r="Q145" s="107" t="e">
        <f t="shared" si="23"/>
        <v>#N/A</v>
      </c>
      <c r="R145" t="e">
        <f t="shared" si="29"/>
        <v>#N/A</v>
      </c>
      <c r="S145" s="108" t="e">
        <f t="shared" si="24"/>
        <v>#N/A</v>
      </c>
      <c r="T145" s="108" t="e">
        <f t="shared" si="25"/>
        <v>#N/A</v>
      </c>
      <c r="U145" s="109" t="e">
        <f t="shared" si="26"/>
        <v>#N/A</v>
      </c>
      <c r="V145" t="e">
        <f t="shared" si="27"/>
        <v>#N/A</v>
      </c>
      <c r="W145" t="str">
        <f t="shared" si="28"/>
        <v/>
      </c>
      <c r="X145" s="24" t="str">
        <f>IFERROR(VLOOKUP(W145,HOSPITAIS_COM_DIVIDAS!A:E,5,FALSE),"")</f>
        <v/>
      </c>
    </row>
    <row r="146" spans="1:24" x14ac:dyDescent="0.25">
      <c r="A146" s="52" t="str">
        <f>IFERROR((Tabela4[[#This Row],[Status da Proposta]]),"")</f>
        <v/>
      </c>
      <c r="B146" s="121">
        <f>IFERROR((CREDITO_FINANCEIRO!A146),"")</f>
        <v>0</v>
      </c>
      <c r="C146" s="120" t="str">
        <f>IFERROR((VLOOKUP(B146,CREDITO_FINANCEIRO!A:B,2,FALSE)),"")</f>
        <v/>
      </c>
      <c r="D146" s="94" t="str">
        <f>IFERROR((VLOOKUP(B146,CREDITO_FINANCEIRO!A:E,5,FALSE)),"")</f>
        <v/>
      </c>
      <c r="E146" s="95" t="str">
        <f>IFERROR((VLOOKUP(B146,CREDITO_FINANCEIRO!A:C,3,FALSE)),"")</f>
        <v/>
      </c>
      <c r="F146" s="120" t="str">
        <f>IFERROR((VLOOKUP(B146,CREDITO_FINANCEIRO!A:G,4,FALSE)),"")</f>
        <v/>
      </c>
      <c r="G146" s="120" t="e">
        <f>VLOOKUP(B146,CREDITO_FINANCEIRO!A:G,6,FALSE)</f>
        <v>#N/A</v>
      </c>
      <c r="H146" s="120" t="e">
        <f>VLOOKUP(B146,CREDITO_FINANCEIRO!A:G,7,FALSE)</f>
        <v>#N/A</v>
      </c>
      <c r="I146" s="91" t="e">
        <f>VLOOKUP(B146,CREDITO_FINANCEIRO!A:K,10,FALSE)</f>
        <v>#N/A</v>
      </c>
      <c r="J146" s="91" t="e">
        <f>VLOOKUP(B146,CREDITO_FINANCEIRO!A:K,11,FALSE)</f>
        <v>#N/A</v>
      </c>
      <c r="K146" s="91" t="e">
        <f>VLOOKUP(B146,CREDITO_FINANCEIRO!A:L,12,FALSE)</f>
        <v>#N/A</v>
      </c>
      <c r="L146" s="109" t="e">
        <f t="shared" si="20"/>
        <v>#N/A</v>
      </c>
      <c r="M146" s="2" t="e">
        <f t="shared" si="21"/>
        <v>#N/A</v>
      </c>
      <c r="N146" s="106" t="e">
        <f>VLOOKUP(Tabela4[[#This Row],[Proposta de Referência]],SIMP_CF!A:K,9,FALSE)</f>
        <v>#N/A</v>
      </c>
      <c r="O146" s="106" t="e">
        <f>VLOOKUP(Tabela4[[#This Row],[Proposta de Referência]],SIMP_CF!A:K,8,FALSE)</f>
        <v>#N/A</v>
      </c>
      <c r="P146" s="107" t="e">
        <f t="shared" si="22"/>
        <v>#N/A</v>
      </c>
      <c r="Q146" s="107" t="e">
        <f t="shared" si="23"/>
        <v>#N/A</v>
      </c>
      <c r="R146" t="e">
        <f t="shared" si="29"/>
        <v>#N/A</v>
      </c>
      <c r="S146" s="108" t="e">
        <f t="shared" si="24"/>
        <v>#N/A</v>
      </c>
      <c r="T146" s="108" t="e">
        <f t="shared" si="25"/>
        <v>#N/A</v>
      </c>
      <c r="U146" s="109" t="e">
        <f t="shared" si="26"/>
        <v>#N/A</v>
      </c>
      <c r="V146" t="e">
        <f t="shared" si="27"/>
        <v>#N/A</v>
      </c>
      <c r="W146" t="str">
        <f t="shared" si="28"/>
        <v/>
      </c>
      <c r="X146" s="24" t="str">
        <f>IFERROR(VLOOKUP(W146,HOSPITAIS_COM_DIVIDAS!A:E,5,FALSE),"")</f>
        <v/>
      </c>
    </row>
    <row r="147" spans="1:24" x14ac:dyDescent="0.25">
      <c r="A147" s="52" t="str">
        <f>IFERROR((Tabela4[[#This Row],[Status da Proposta]]),"")</f>
        <v/>
      </c>
      <c r="B147" s="121">
        <f>IFERROR((CREDITO_FINANCEIRO!A147),"")</f>
        <v>0</v>
      </c>
      <c r="C147" s="120" t="str">
        <f>IFERROR((VLOOKUP(B147,CREDITO_FINANCEIRO!A:B,2,FALSE)),"")</f>
        <v/>
      </c>
      <c r="D147" s="94" t="str">
        <f>IFERROR((VLOOKUP(B147,CREDITO_FINANCEIRO!A:E,5,FALSE)),"")</f>
        <v/>
      </c>
      <c r="E147" s="95" t="str">
        <f>IFERROR((VLOOKUP(B147,CREDITO_FINANCEIRO!A:C,3,FALSE)),"")</f>
        <v/>
      </c>
      <c r="F147" s="120" t="str">
        <f>IFERROR((VLOOKUP(B147,CREDITO_FINANCEIRO!A:G,4,FALSE)),"")</f>
        <v/>
      </c>
      <c r="G147" s="120" t="e">
        <f>VLOOKUP(B147,CREDITO_FINANCEIRO!A:G,6,FALSE)</f>
        <v>#N/A</v>
      </c>
      <c r="H147" s="120" t="e">
        <f>VLOOKUP(B147,CREDITO_FINANCEIRO!A:G,7,FALSE)</f>
        <v>#N/A</v>
      </c>
      <c r="I147" s="91" t="e">
        <f>VLOOKUP(B147,CREDITO_FINANCEIRO!A:K,10,FALSE)</f>
        <v>#N/A</v>
      </c>
      <c r="J147" s="91" t="e">
        <f>VLOOKUP(B147,CREDITO_FINANCEIRO!A:K,11,FALSE)</f>
        <v>#N/A</v>
      </c>
      <c r="K147" s="91" t="e">
        <f>VLOOKUP(B147,CREDITO_FINANCEIRO!A:L,12,FALSE)</f>
        <v>#N/A</v>
      </c>
      <c r="L147" s="110" t="e">
        <f t="shared" si="20"/>
        <v>#N/A</v>
      </c>
      <c r="M147" s="2" t="e">
        <f t="shared" si="21"/>
        <v>#N/A</v>
      </c>
      <c r="N147" s="111" t="e">
        <f>VLOOKUP(Tabela4[[#This Row],[Proposta de Referência]],SIMP_CF!A:K,9,FALSE)</f>
        <v>#N/A</v>
      </c>
      <c r="O147" s="111" t="e">
        <f>VLOOKUP(Tabela4[[#This Row],[Proposta de Referência]],SIMP_CF!A:K,8,FALSE)</f>
        <v>#N/A</v>
      </c>
      <c r="P147" s="112" t="e">
        <f t="shared" si="22"/>
        <v>#N/A</v>
      </c>
      <c r="Q147" s="112" t="e">
        <f t="shared" si="23"/>
        <v>#N/A</v>
      </c>
      <c r="R147" t="e">
        <f t="shared" si="29"/>
        <v>#N/A</v>
      </c>
      <c r="S147" s="108" t="e">
        <f t="shared" si="24"/>
        <v>#N/A</v>
      </c>
      <c r="T147" s="108" t="e">
        <f t="shared" si="25"/>
        <v>#N/A</v>
      </c>
      <c r="U147" s="110" t="e">
        <f t="shared" si="26"/>
        <v>#N/A</v>
      </c>
      <c r="V147" t="e">
        <f t="shared" si="27"/>
        <v>#N/A</v>
      </c>
      <c r="W147" t="str">
        <f t="shared" si="28"/>
        <v/>
      </c>
      <c r="X147" s="24" t="str">
        <f>IFERROR(VLOOKUP(W147,HOSPITAIS_COM_DIVIDAS!A:E,5,FALSE),"")</f>
        <v/>
      </c>
    </row>
    <row r="148" spans="1:24" x14ac:dyDescent="0.25">
      <c r="A148" s="52" t="str">
        <f>IFERROR((Tabela4[[#This Row],[Status da Proposta]]),"")</f>
        <v/>
      </c>
      <c r="B148" s="121">
        <f>IFERROR((CREDITO_FINANCEIRO!A148),"")</f>
        <v>0</v>
      </c>
      <c r="C148" s="120" t="str">
        <f>IFERROR((VLOOKUP(B148,CREDITO_FINANCEIRO!A:B,2,FALSE)),"")</f>
        <v/>
      </c>
      <c r="D148" s="94" t="str">
        <f>IFERROR((VLOOKUP(B148,CREDITO_FINANCEIRO!A:E,5,FALSE)),"")</f>
        <v/>
      </c>
      <c r="E148" s="95" t="str">
        <f>IFERROR((VLOOKUP(B148,CREDITO_FINANCEIRO!A:C,3,FALSE)),"")</f>
        <v/>
      </c>
      <c r="F148" s="120" t="str">
        <f>IFERROR((VLOOKUP(B148,CREDITO_FINANCEIRO!A:G,4,FALSE)),"")</f>
        <v/>
      </c>
      <c r="G148" s="120" t="e">
        <f>VLOOKUP(B148,CREDITO_FINANCEIRO!A:G,6,FALSE)</f>
        <v>#N/A</v>
      </c>
      <c r="H148" s="120" t="e">
        <f>VLOOKUP(B148,CREDITO_FINANCEIRO!A:G,7,FALSE)</f>
        <v>#N/A</v>
      </c>
      <c r="I148" s="91" t="e">
        <f>VLOOKUP(B148,CREDITO_FINANCEIRO!A:K,10,FALSE)</f>
        <v>#N/A</v>
      </c>
      <c r="J148" s="91" t="e">
        <f>VLOOKUP(B148,CREDITO_FINANCEIRO!A:K,11,FALSE)</f>
        <v>#N/A</v>
      </c>
      <c r="K148" s="91" t="e">
        <f>VLOOKUP(B148,CREDITO_FINANCEIRO!A:L,12,FALSE)</f>
        <v>#N/A</v>
      </c>
      <c r="L148" s="110" t="e">
        <f t="shared" si="20"/>
        <v>#N/A</v>
      </c>
      <c r="M148" s="2" t="e">
        <f t="shared" si="21"/>
        <v>#N/A</v>
      </c>
      <c r="N148" s="111" t="e">
        <f>VLOOKUP(Tabela4[[#This Row],[Proposta de Referência]],SIMP_CF!A:K,9,FALSE)</f>
        <v>#N/A</v>
      </c>
      <c r="O148" s="111" t="e">
        <f>VLOOKUP(Tabela4[[#This Row],[Proposta de Referência]],SIMP_CF!A:K,8,FALSE)</f>
        <v>#N/A</v>
      </c>
      <c r="P148" s="112" t="e">
        <f t="shared" si="22"/>
        <v>#N/A</v>
      </c>
      <c r="Q148" s="112" t="e">
        <f t="shared" si="23"/>
        <v>#N/A</v>
      </c>
      <c r="R148" t="e">
        <f t="shared" si="29"/>
        <v>#N/A</v>
      </c>
      <c r="S148" s="108" t="e">
        <f t="shared" si="24"/>
        <v>#N/A</v>
      </c>
      <c r="T148" s="108" t="e">
        <f t="shared" si="25"/>
        <v>#N/A</v>
      </c>
      <c r="U148" s="110" t="e">
        <f t="shared" si="26"/>
        <v>#N/A</v>
      </c>
      <c r="V148" t="e">
        <f t="shared" si="27"/>
        <v>#N/A</v>
      </c>
      <c r="W148" t="str">
        <f t="shared" si="28"/>
        <v/>
      </c>
      <c r="X148" s="24" t="str">
        <f>IFERROR(VLOOKUP(W148,HOSPITAIS_COM_DIVIDAS!A:E,5,FALSE),"")</f>
        <v/>
      </c>
    </row>
    <row r="149" spans="1:24" x14ac:dyDescent="0.25">
      <c r="A149" s="52" t="str">
        <f>IFERROR((Tabela4[[#This Row],[Status da Proposta]]),"")</f>
        <v/>
      </c>
      <c r="B149" s="121">
        <f>IFERROR((CREDITO_FINANCEIRO!A149),"")</f>
        <v>0</v>
      </c>
      <c r="C149" s="120" t="str">
        <f>IFERROR((VLOOKUP(B149,CREDITO_FINANCEIRO!A:B,2,FALSE)),"")</f>
        <v/>
      </c>
      <c r="D149" s="94" t="str">
        <f>IFERROR((VLOOKUP(B149,CREDITO_FINANCEIRO!A:E,5,FALSE)),"")</f>
        <v/>
      </c>
      <c r="E149" s="95" t="str">
        <f>IFERROR((VLOOKUP(B149,CREDITO_FINANCEIRO!A:C,3,FALSE)),"")</f>
        <v/>
      </c>
      <c r="F149" s="120" t="str">
        <f>IFERROR((VLOOKUP(B149,CREDITO_FINANCEIRO!A:G,4,FALSE)),"")</f>
        <v/>
      </c>
      <c r="G149" s="120" t="e">
        <f>VLOOKUP(B149,CREDITO_FINANCEIRO!A:G,6,FALSE)</f>
        <v>#N/A</v>
      </c>
      <c r="H149" s="120" t="e">
        <f>VLOOKUP(B149,CREDITO_FINANCEIRO!A:G,7,FALSE)</f>
        <v>#N/A</v>
      </c>
      <c r="I149" s="91" t="e">
        <f>VLOOKUP(B149,CREDITO_FINANCEIRO!A:K,10,FALSE)</f>
        <v>#N/A</v>
      </c>
      <c r="J149" s="91" t="e">
        <f>VLOOKUP(B149,CREDITO_FINANCEIRO!A:K,11,FALSE)</f>
        <v>#N/A</v>
      </c>
      <c r="K149" s="91" t="e">
        <f>VLOOKUP(B149,CREDITO_FINANCEIRO!A:L,12,FALSE)</f>
        <v>#N/A</v>
      </c>
      <c r="L149" s="110" t="e">
        <f t="shared" si="20"/>
        <v>#N/A</v>
      </c>
      <c r="M149" s="2" t="e">
        <f t="shared" si="21"/>
        <v>#N/A</v>
      </c>
      <c r="N149" s="111" t="e">
        <f>VLOOKUP(Tabela4[[#This Row],[Proposta de Referência]],SIMP_CF!A:K,9,FALSE)</f>
        <v>#N/A</v>
      </c>
      <c r="O149" s="111" t="e">
        <f>VLOOKUP(Tabela4[[#This Row],[Proposta de Referência]],SIMP_CF!A:K,8,FALSE)</f>
        <v>#N/A</v>
      </c>
      <c r="P149" s="112" t="e">
        <f t="shared" si="22"/>
        <v>#N/A</v>
      </c>
      <c r="Q149" s="112" t="e">
        <f t="shared" si="23"/>
        <v>#N/A</v>
      </c>
      <c r="R149" t="e">
        <f t="shared" si="29"/>
        <v>#N/A</v>
      </c>
      <c r="S149" s="108" t="e">
        <f t="shared" si="24"/>
        <v>#N/A</v>
      </c>
      <c r="T149" s="108" t="e">
        <f t="shared" si="25"/>
        <v>#N/A</v>
      </c>
      <c r="U149" s="110" t="e">
        <f t="shared" si="26"/>
        <v>#N/A</v>
      </c>
      <c r="V149" t="e">
        <f t="shared" si="27"/>
        <v>#N/A</v>
      </c>
      <c r="W149" t="str">
        <f t="shared" si="28"/>
        <v/>
      </c>
      <c r="X149" s="24" t="str">
        <f>IFERROR(VLOOKUP(W149,HOSPITAIS_COM_DIVIDAS!A:E,5,FALSE),"")</f>
        <v/>
      </c>
    </row>
    <row r="150" spans="1:24" x14ac:dyDescent="0.25">
      <c r="A150" s="52" t="str">
        <f>IFERROR((Tabela4[[#This Row],[Status da Proposta]]),"")</f>
        <v/>
      </c>
      <c r="B150" s="121">
        <f>IFERROR((CREDITO_FINANCEIRO!A150),"")</f>
        <v>0</v>
      </c>
      <c r="C150" s="120" t="str">
        <f>IFERROR((VLOOKUP(B150,CREDITO_FINANCEIRO!A:B,2,FALSE)),"")</f>
        <v/>
      </c>
      <c r="D150" s="94" t="str">
        <f>IFERROR((VLOOKUP(B150,CREDITO_FINANCEIRO!A:E,5,FALSE)),"")</f>
        <v/>
      </c>
      <c r="E150" s="95" t="str">
        <f>IFERROR((VLOOKUP(B150,CREDITO_FINANCEIRO!A:C,3,FALSE)),"")</f>
        <v/>
      </c>
      <c r="F150" s="120" t="str">
        <f>IFERROR((VLOOKUP(B150,CREDITO_FINANCEIRO!A:G,4,FALSE)),"")</f>
        <v/>
      </c>
      <c r="G150" s="120" t="e">
        <f>VLOOKUP(B150,CREDITO_FINANCEIRO!A:G,6,FALSE)</f>
        <v>#N/A</v>
      </c>
      <c r="H150" s="120" t="e">
        <f>VLOOKUP(B150,CREDITO_FINANCEIRO!A:G,7,FALSE)</f>
        <v>#N/A</v>
      </c>
      <c r="I150" s="91" t="e">
        <f>VLOOKUP(B150,CREDITO_FINANCEIRO!A:K,10,FALSE)</f>
        <v>#N/A</v>
      </c>
      <c r="J150" s="91" t="e">
        <f>VLOOKUP(B150,CREDITO_FINANCEIRO!A:K,11,FALSE)</f>
        <v>#N/A</v>
      </c>
      <c r="K150" s="91" t="e">
        <f>VLOOKUP(B150,CREDITO_FINANCEIRO!A:L,12,FALSE)</f>
        <v>#N/A</v>
      </c>
      <c r="L150" s="110" t="e">
        <f t="shared" si="20"/>
        <v>#N/A</v>
      </c>
      <c r="M150" s="2" t="e">
        <f t="shared" si="21"/>
        <v>#N/A</v>
      </c>
      <c r="N150" s="111" t="e">
        <f>VLOOKUP(Tabela4[[#This Row],[Proposta de Referência]],SIMP_CF!A:K,9,FALSE)</f>
        <v>#N/A</v>
      </c>
      <c r="O150" s="111" t="e">
        <f>VLOOKUP(Tabela4[[#This Row],[Proposta de Referência]],SIMP_CF!A:K,8,FALSE)</f>
        <v>#N/A</v>
      </c>
      <c r="P150" s="112" t="e">
        <f t="shared" si="22"/>
        <v>#N/A</v>
      </c>
      <c r="Q150" s="112" t="e">
        <f t="shared" si="23"/>
        <v>#N/A</v>
      </c>
      <c r="R150" t="e">
        <f t="shared" si="29"/>
        <v>#N/A</v>
      </c>
      <c r="S150" s="108" t="e">
        <f t="shared" si="24"/>
        <v>#N/A</v>
      </c>
      <c r="T150" s="108" t="e">
        <f t="shared" si="25"/>
        <v>#N/A</v>
      </c>
      <c r="U150" s="110" t="e">
        <f t="shared" si="26"/>
        <v>#N/A</v>
      </c>
      <c r="V150" t="e">
        <f t="shared" si="27"/>
        <v>#N/A</v>
      </c>
      <c r="W150" t="str">
        <f t="shared" si="28"/>
        <v/>
      </c>
      <c r="X150" s="24" t="str">
        <f>IFERROR(VLOOKUP(W150,HOSPITAIS_COM_DIVIDAS!A:E,5,FALSE),"")</f>
        <v/>
      </c>
    </row>
    <row r="151" spans="1:24" x14ac:dyDescent="0.25">
      <c r="A151" s="52" t="str">
        <f>IFERROR((Tabela4[[#This Row],[Status da Proposta]]),"")</f>
        <v/>
      </c>
      <c r="B151" s="121">
        <f>IFERROR((CREDITO_FINANCEIRO!A151),"")</f>
        <v>0</v>
      </c>
      <c r="C151" s="120" t="str">
        <f>IFERROR((VLOOKUP(B151,CREDITO_FINANCEIRO!A:B,2,FALSE)),"")</f>
        <v/>
      </c>
      <c r="D151" s="94" t="str">
        <f>IFERROR((VLOOKUP(B151,CREDITO_FINANCEIRO!A:E,5,FALSE)),"")</f>
        <v/>
      </c>
      <c r="E151" s="95" t="str">
        <f>IFERROR((VLOOKUP(B151,CREDITO_FINANCEIRO!A:C,3,FALSE)),"")</f>
        <v/>
      </c>
      <c r="F151" s="120" t="str">
        <f>IFERROR((VLOOKUP(B151,CREDITO_FINANCEIRO!A:G,4,FALSE)),"")</f>
        <v/>
      </c>
      <c r="G151" s="120" t="e">
        <f>VLOOKUP(B151,CREDITO_FINANCEIRO!A:G,6,FALSE)</f>
        <v>#N/A</v>
      </c>
      <c r="H151" s="120" t="e">
        <f>VLOOKUP(B151,CREDITO_FINANCEIRO!A:G,7,FALSE)</f>
        <v>#N/A</v>
      </c>
      <c r="I151" s="91" t="e">
        <f>VLOOKUP(B151,CREDITO_FINANCEIRO!A:K,10,FALSE)</f>
        <v>#N/A</v>
      </c>
      <c r="J151" s="91" t="e">
        <f>VLOOKUP(B151,CREDITO_FINANCEIRO!A:K,11,FALSE)</f>
        <v>#N/A</v>
      </c>
      <c r="K151" s="91" t="e">
        <f>VLOOKUP(B151,CREDITO_FINANCEIRO!A:L,12,FALSE)</f>
        <v>#N/A</v>
      </c>
      <c r="L151" s="110" t="e">
        <f t="shared" si="20"/>
        <v>#N/A</v>
      </c>
      <c r="M151" s="2" t="e">
        <f t="shared" si="21"/>
        <v>#N/A</v>
      </c>
      <c r="N151" s="111" t="e">
        <f>VLOOKUP(Tabela4[[#This Row],[Proposta de Referência]],SIMP_CF!A:K,9,FALSE)</f>
        <v>#N/A</v>
      </c>
      <c r="O151" s="111" t="e">
        <f>VLOOKUP(Tabela4[[#This Row],[Proposta de Referência]],SIMP_CF!A:K,8,FALSE)</f>
        <v>#N/A</v>
      </c>
      <c r="P151" s="112" t="e">
        <f t="shared" si="22"/>
        <v>#N/A</v>
      </c>
      <c r="Q151" s="112" t="e">
        <f t="shared" si="23"/>
        <v>#N/A</v>
      </c>
      <c r="R151" t="e">
        <f t="shared" si="29"/>
        <v>#N/A</v>
      </c>
      <c r="S151" s="108" t="e">
        <f t="shared" si="24"/>
        <v>#N/A</v>
      </c>
      <c r="T151" s="108" t="e">
        <f t="shared" si="25"/>
        <v>#N/A</v>
      </c>
      <c r="U151" s="110" t="e">
        <f t="shared" si="26"/>
        <v>#N/A</v>
      </c>
      <c r="V151" t="e">
        <f t="shared" si="27"/>
        <v>#N/A</v>
      </c>
      <c r="W151" t="str">
        <f t="shared" si="28"/>
        <v/>
      </c>
      <c r="X151" s="24" t="str">
        <f>IFERROR(VLOOKUP(W151,HOSPITAIS_COM_DIVIDAS!A:E,5,FALSE),"")</f>
        <v/>
      </c>
    </row>
    <row r="152" spans="1:24" x14ac:dyDescent="0.25">
      <c r="A152" s="52" t="str">
        <f>IFERROR((Tabela4[[#This Row],[Status da Proposta]]),"")</f>
        <v/>
      </c>
      <c r="B152" s="121">
        <f>IFERROR((CREDITO_FINANCEIRO!A152),"")</f>
        <v>0</v>
      </c>
      <c r="C152" s="120" t="str">
        <f>IFERROR((VLOOKUP(B152,CREDITO_FINANCEIRO!A:B,2,FALSE)),"")</f>
        <v/>
      </c>
      <c r="D152" s="94" t="str">
        <f>IFERROR((VLOOKUP(B152,CREDITO_FINANCEIRO!A:E,5,FALSE)),"")</f>
        <v/>
      </c>
      <c r="E152" s="95" t="str">
        <f>IFERROR((VLOOKUP(B152,CREDITO_FINANCEIRO!A:C,3,FALSE)),"")</f>
        <v/>
      </c>
      <c r="F152" s="120" t="str">
        <f>IFERROR((VLOOKUP(B152,CREDITO_FINANCEIRO!A:G,4,FALSE)),"")</f>
        <v/>
      </c>
      <c r="G152" s="120" t="e">
        <f>VLOOKUP(B152,CREDITO_FINANCEIRO!A:G,6,FALSE)</f>
        <v>#N/A</v>
      </c>
      <c r="H152" s="120" t="e">
        <f>VLOOKUP(B152,CREDITO_FINANCEIRO!A:G,7,FALSE)</f>
        <v>#N/A</v>
      </c>
      <c r="I152" s="91" t="e">
        <f>VLOOKUP(B152,CREDITO_FINANCEIRO!A:K,10,FALSE)</f>
        <v>#N/A</v>
      </c>
      <c r="J152" s="91" t="e">
        <f>VLOOKUP(B152,CREDITO_FINANCEIRO!A:K,11,FALSE)</f>
        <v>#N/A</v>
      </c>
      <c r="K152" s="91" t="e">
        <f>VLOOKUP(B152,CREDITO_FINANCEIRO!A:L,12,FALSE)</f>
        <v>#N/A</v>
      </c>
      <c r="L152" s="110" t="e">
        <f t="shared" si="20"/>
        <v>#N/A</v>
      </c>
      <c r="M152" s="2" t="e">
        <f t="shared" si="21"/>
        <v>#N/A</v>
      </c>
      <c r="N152" s="111" t="e">
        <f>VLOOKUP(Tabela4[[#This Row],[Proposta de Referência]],SIMP_CF!A:K,9,FALSE)</f>
        <v>#N/A</v>
      </c>
      <c r="O152" s="111" t="e">
        <f>VLOOKUP(Tabela4[[#This Row],[Proposta de Referência]],SIMP_CF!A:K,8,FALSE)</f>
        <v>#N/A</v>
      </c>
      <c r="P152" s="112" t="e">
        <f t="shared" si="22"/>
        <v>#N/A</v>
      </c>
      <c r="Q152" s="112" t="e">
        <f t="shared" si="23"/>
        <v>#N/A</v>
      </c>
      <c r="R152" t="e">
        <f t="shared" si="29"/>
        <v>#N/A</v>
      </c>
      <c r="S152" s="108" t="e">
        <f t="shared" si="24"/>
        <v>#N/A</v>
      </c>
      <c r="T152" s="108" t="e">
        <f t="shared" si="25"/>
        <v>#N/A</v>
      </c>
      <c r="U152" s="110" t="e">
        <f t="shared" si="26"/>
        <v>#N/A</v>
      </c>
      <c r="V152" t="e">
        <f t="shared" si="27"/>
        <v>#N/A</v>
      </c>
      <c r="W152" t="str">
        <f t="shared" si="28"/>
        <v/>
      </c>
      <c r="X152" s="24" t="str">
        <f>IFERROR(VLOOKUP(W152,HOSPITAIS_COM_DIVIDAS!A:E,5,FALSE),"")</f>
        <v/>
      </c>
    </row>
    <row r="153" spans="1:24" x14ac:dyDescent="0.25">
      <c r="A153" s="52" t="str">
        <f>IFERROR((Tabela4[[#This Row],[Status da Proposta]]),"")</f>
        <v/>
      </c>
      <c r="B153" s="121">
        <f>IFERROR((CREDITO_FINANCEIRO!A153),"")</f>
        <v>0</v>
      </c>
      <c r="C153" s="120" t="str">
        <f>IFERROR((VLOOKUP(B153,CREDITO_FINANCEIRO!A:B,2,FALSE)),"")</f>
        <v/>
      </c>
      <c r="D153" s="94" t="str">
        <f>IFERROR((VLOOKUP(B153,CREDITO_FINANCEIRO!A:E,5,FALSE)),"")</f>
        <v/>
      </c>
      <c r="E153" s="95" t="str">
        <f>IFERROR((VLOOKUP(B153,CREDITO_FINANCEIRO!A:C,3,FALSE)),"")</f>
        <v/>
      </c>
      <c r="F153" s="120" t="str">
        <f>IFERROR((VLOOKUP(B153,CREDITO_FINANCEIRO!A:G,4,FALSE)),"")</f>
        <v/>
      </c>
      <c r="G153" s="120" t="e">
        <f>VLOOKUP(B153,CREDITO_FINANCEIRO!A:G,6,FALSE)</f>
        <v>#N/A</v>
      </c>
      <c r="H153" s="120" t="e">
        <f>VLOOKUP(B153,CREDITO_FINANCEIRO!A:G,7,FALSE)</f>
        <v>#N/A</v>
      </c>
      <c r="I153" s="91" t="e">
        <f>VLOOKUP(B153,CREDITO_FINANCEIRO!A:K,10,FALSE)</f>
        <v>#N/A</v>
      </c>
      <c r="J153" s="91" t="e">
        <f>VLOOKUP(B153,CREDITO_FINANCEIRO!A:K,11,FALSE)</f>
        <v>#N/A</v>
      </c>
      <c r="K153" s="91" t="e">
        <f>VLOOKUP(B153,CREDITO_FINANCEIRO!A:L,12,FALSE)</f>
        <v>#N/A</v>
      </c>
      <c r="L153" s="110" t="e">
        <f t="shared" si="20"/>
        <v>#N/A</v>
      </c>
      <c r="M153" s="2" t="e">
        <f t="shared" si="21"/>
        <v>#N/A</v>
      </c>
      <c r="N153" s="111" t="e">
        <f>VLOOKUP(Tabela4[[#This Row],[Proposta de Referência]],SIMP_CF!A:K,9,FALSE)</f>
        <v>#N/A</v>
      </c>
      <c r="O153" s="111" t="e">
        <f>VLOOKUP(Tabela4[[#This Row],[Proposta de Referência]],SIMP_CF!A:K,8,FALSE)</f>
        <v>#N/A</v>
      </c>
      <c r="P153" s="112" t="e">
        <f t="shared" si="22"/>
        <v>#N/A</v>
      </c>
      <c r="Q153" s="112" t="e">
        <f t="shared" si="23"/>
        <v>#N/A</v>
      </c>
      <c r="R153" t="e">
        <f t="shared" si="29"/>
        <v>#N/A</v>
      </c>
      <c r="S153" s="108" t="e">
        <f t="shared" si="24"/>
        <v>#N/A</v>
      </c>
      <c r="T153" s="108" t="e">
        <f t="shared" si="25"/>
        <v>#N/A</v>
      </c>
      <c r="U153" s="110" t="e">
        <f t="shared" si="26"/>
        <v>#N/A</v>
      </c>
      <c r="V153" t="e">
        <f t="shared" si="27"/>
        <v>#N/A</v>
      </c>
      <c r="W153" t="str">
        <f t="shared" si="28"/>
        <v/>
      </c>
      <c r="X153" s="24" t="str">
        <f>IFERROR(VLOOKUP(W153,HOSPITAIS_COM_DIVIDAS!A:E,5,FALSE),"")</f>
        <v/>
      </c>
    </row>
    <row r="154" spans="1:24" x14ac:dyDescent="0.25">
      <c r="A154" s="52" t="str">
        <f>IFERROR((Tabela4[[#This Row],[Status da Proposta]]),"")</f>
        <v/>
      </c>
      <c r="B154" s="121">
        <f>IFERROR((CREDITO_FINANCEIRO!A154),"")</f>
        <v>0</v>
      </c>
      <c r="C154" s="120" t="str">
        <f>IFERROR((VLOOKUP(B154,CREDITO_FINANCEIRO!A:B,2,FALSE)),"")</f>
        <v/>
      </c>
      <c r="D154" s="94" t="str">
        <f>IFERROR((VLOOKUP(B154,CREDITO_FINANCEIRO!A:E,5,FALSE)),"")</f>
        <v/>
      </c>
      <c r="E154" s="95" t="str">
        <f>IFERROR((VLOOKUP(B154,CREDITO_FINANCEIRO!A:C,3,FALSE)),"")</f>
        <v/>
      </c>
      <c r="F154" s="120" t="str">
        <f>IFERROR((VLOOKUP(B154,CREDITO_FINANCEIRO!A:G,4,FALSE)),"")</f>
        <v/>
      </c>
      <c r="G154" s="120" t="e">
        <f>VLOOKUP(B154,CREDITO_FINANCEIRO!A:G,6,FALSE)</f>
        <v>#N/A</v>
      </c>
      <c r="H154" s="120" t="e">
        <f>VLOOKUP(B154,CREDITO_FINANCEIRO!A:G,7,FALSE)</f>
        <v>#N/A</v>
      </c>
      <c r="I154" s="91" t="e">
        <f>VLOOKUP(B154,CREDITO_FINANCEIRO!A:K,10,FALSE)</f>
        <v>#N/A</v>
      </c>
      <c r="J154" s="91" t="e">
        <f>VLOOKUP(B154,CREDITO_FINANCEIRO!A:K,11,FALSE)</f>
        <v>#N/A</v>
      </c>
      <c r="K154" s="91" t="e">
        <f>VLOOKUP(B154,CREDITO_FINANCEIRO!A:L,12,FALSE)</f>
        <v>#N/A</v>
      </c>
      <c r="L154" s="110" t="e">
        <f t="shared" si="20"/>
        <v>#N/A</v>
      </c>
      <c r="M154" s="2" t="e">
        <f t="shared" si="21"/>
        <v>#N/A</v>
      </c>
      <c r="N154" s="111" t="e">
        <f>VLOOKUP(Tabela4[[#This Row],[Proposta de Referência]],SIMP_CF!A:K,9,FALSE)</f>
        <v>#N/A</v>
      </c>
      <c r="O154" s="111" t="e">
        <f>VLOOKUP(Tabela4[[#This Row],[Proposta de Referência]],SIMP_CF!A:K,8,FALSE)</f>
        <v>#N/A</v>
      </c>
      <c r="P154" s="112" t="e">
        <f t="shared" si="22"/>
        <v>#N/A</v>
      </c>
      <c r="Q154" s="112" t="e">
        <f t="shared" si="23"/>
        <v>#N/A</v>
      </c>
      <c r="R154" t="e">
        <f t="shared" si="29"/>
        <v>#N/A</v>
      </c>
      <c r="S154" s="108" t="e">
        <f t="shared" si="24"/>
        <v>#N/A</v>
      </c>
      <c r="T154" s="108" t="e">
        <f t="shared" si="25"/>
        <v>#N/A</v>
      </c>
      <c r="U154" s="110" t="e">
        <f t="shared" si="26"/>
        <v>#N/A</v>
      </c>
      <c r="V154" t="e">
        <f t="shared" si="27"/>
        <v>#N/A</v>
      </c>
      <c r="W154" t="str">
        <f t="shared" si="28"/>
        <v/>
      </c>
      <c r="X154" s="24" t="str">
        <f>IFERROR(VLOOKUP(W154,HOSPITAIS_COM_DIVIDAS!A:E,5,FALSE),"")</f>
        <v/>
      </c>
    </row>
    <row r="155" spans="1:24" x14ac:dyDescent="0.25">
      <c r="A155" s="52" t="str">
        <f>IFERROR((Tabela4[[#This Row],[Status da Proposta]]),"")</f>
        <v/>
      </c>
      <c r="B155" s="121">
        <f>IFERROR((CREDITO_FINANCEIRO!A155),"")</f>
        <v>0</v>
      </c>
      <c r="C155" s="120" t="str">
        <f>IFERROR((VLOOKUP(B155,CREDITO_FINANCEIRO!A:B,2,FALSE)),"")</f>
        <v/>
      </c>
      <c r="D155" s="94" t="str">
        <f>IFERROR((VLOOKUP(B155,CREDITO_FINANCEIRO!A:E,5,FALSE)),"")</f>
        <v/>
      </c>
      <c r="E155" s="95" t="str">
        <f>IFERROR((VLOOKUP(B155,CREDITO_FINANCEIRO!A:C,3,FALSE)),"")</f>
        <v/>
      </c>
      <c r="F155" s="120" t="str">
        <f>IFERROR((VLOOKUP(B155,CREDITO_FINANCEIRO!A:G,4,FALSE)),"")</f>
        <v/>
      </c>
      <c r="G155" s="120" t="e">
        <f>VLOOKUP(B155,CREDITO_FINANCEIRO!A:G,6,FALSE)</f>
        <v>#N/A</v>
      </c>
      <c r="H155" s="120" t="e">
        <f>VLOOKUP(B155,CREDITO_FINANCEIRO!A:G,7,FALSE)</f>
        <v>#N/A</v>
      </c>
      <c r="I155" s="91" t="e">
        <f>VLOOKUP(B155,CREDITO_FINANCEIRO!A:K,10,FALSE)</f>
        <v>#N/A</v>
      </c>
      <c r="J155" s="91" t="e">
        <f>VLOOKUP(B155,CREDITO_FINANCEIRO!A:K,11,FALSE)</f>
        <v>#N/A</v>
      </c>
      <c r="K155" s="91" t="e">
        <f>VLOOKUP(B155,CREDITO_FINANCEIRO!A:L,12,FALSE)</f>
        <v>#N/A</v>
      </c>
      <c r="L155" s="110" t="e">
        <f t="shared" si="20"/>
        <v>#N/A</v>
      </c>
      <c r="M155" s="2" t="e">
        <f t="shared" si="21"/>
        <v>#N/A</v>
      </c>
      <c r="N155" s="111" t="e">
        <f>VLOOKUP(Tabela4[[#This Row],[Proposta de Referência]],SIMP_CF!A:K,9,FALSE)</f>
        <v>#N/A</v>
      </c>
      <c r="O155" s="111" t="e">
        <f>VLOOKUP(Tabela4[[#This Row],[Proposta de Referência]],SIMP_CF!A:K,8,FALSE)</f>
        <v>#N/A</v>
      </c>
      <c r="P155" s="112" t="e">
        <f t="shared" si="22"/>
        <v>#N/A</v>
      </c>
      <c r="Q155" s="112" t="e">
        <f t="shared" si="23"/>
        <v>#N/A</v>
      </c>
      <c r="R155" t="e">
        <f t="shared" si="29"/>
        <v>#N/A</v>
      </c>
      <c r="S155" s="108" t="e">
        <f t="shared" si="24"/>
        <v>#N/A</v>
      </c>
      <c r="T155" s="108" t="e">
        <f t="shared" si="25"/>
        <v>#N/A</v>
      </c>
      <c r="U155" s="110" t="e">
        <f t="shared" si="26"/>
        <v>#N/A</v>
      </c>
      <c r="V155" t="e">
        <f t="shared" si="27"/>
        <v>#N/A</v>
      </c>
      <c r="W155" t="str">
        <f t="shared" si="28"/>
        <v/>
      </c>
      <c r="X155" s="24" t="str">
        <f>IFERROR(VLOOKUP(W155,HOSPITAIS_COM_DIVIDAS!A:E,5,FALSE),"")</f>
        <v/>
      </c>
    </row>
    <row r="156" spans="1:24" x14ac:dyDescent="0.25">
      <c r="A156" s="52" t="str">
        <f>IFERROR((Tabela4[[#This Row],[Status da Proposta]]),"")</f>
        <v/>
      </c>
      <c r="B156" s="121">
        <f>IFERROR((CREDITO_FINANCEIRO!A156),"")</f>
        <v>0</v>
      </c>
      <c r="C156" s="120" t="str">
        <f>IFERROR((VLOOKUP(B156,CREDITO_FINANCEIRO!A:B,2,FALSE)),"")</f>
        <v/>
      </c>
      <c r="D156" s="94" t="str">
        <f>IFERROR((VLOOKUP(B156,CREDITO_FINANCEIRO!A:E,5,FALSE)),"")</f>
        <v/>
      </c>
      <c r="E156" s="95" t="str">
        <f>IFERROR((VLOOKUP(B156,CREDITO_FINANCEIRO!A:C,3,FALSE)),"")</f>
        <v/>
      </c>
      <c r="F156" s="120" t="str">
        <f>IFERROR((VLOOKUP(B156,CREDITO_FINANCEIRO!A:G,4,FALSE)),"")</f>
        <v/>
      </c>
      <c r="G156" s="120" t="e">
        <f>VLOOKUP(B156,CREDITO_FINANCEIRO!A:G,6,FALSE)</f>
        <v>#N/A</v>
      </c>
      <c r="H156" s="120" t="e">
        <f>VLOOKUP(B156,CREDITO_FINANCEIRO!A:G,7,FALSE)</f>
        <v>#N/A</v>
      </c>
      <c r="I156" s="91" t="e">
        <f>VLOOKUP(B156,CREDITO_FINANCEIRO!A:K,10,FALSE)</f>
        <v>#N/A</v>
      </c>
      <c r="J156" s="91" t="e">
        <f>VLOOKUP(B156,CREDITO_FINANCEIRO!A:K,11,FALSE)</f>
        <v>#N/A</v>
      </c>
      <c r="K156" s="91" t="e">
        <f>VLOOKUP(B156,CREDITO_FINANCEIRO!A:L,12,FALSE)</f>
        <v>#N/A</v>
      </c>
      <c r="L156" s="110" t="e">
        <f t="shared" si="20"/>
        <v>#N/A</v>
      </c>
      <c r="M156" s="2" t="e">
        <f t="shared" si="21"/>
        <v>#N/A</v>
      </c>
      <c r="N156" s="111" t="e">
        <f>VLOOKUP(Tabela4[[#This Row],[Proposta de Referência]],SIMP_CF!A:K,9,FALSE)</f>
        <v>#N/A</v>
      </c>
      <c r="O156" s="111" t="e">
        <f>VLOOKUP(Tabela4[[#This Row],[Proposta de Referência]],SIMP_CF!A:K,8,FALSE)</f>
        <v>#N/A</v>
      </c>
      <c r="P156" s="112" t="e">
        <f t="shared" si="22"/>
        <v>#N/A</v>
      </c>
      <c r="Q156" s="112" t="e">
        <f t="shared" si="23"/>
        <v>#N/A</v>
      </c>
      <c r="R156" t="e">
        <f t="shared" si="29"/>
        <v>#N/A</v>
      </c>
      <c r="S156" s="108" t="e">
        <f t="shared" si="24"/>
        <v>#N/A</v>
      </c>
      <c r="T156" s="108" t="e">
        <f t="shared" si="25"/>
        <v>#N/A</v>
      </c>
      <c r="U156" s="110" t="e">
        <f t="shared" si="26"/>
        <v>#N/A</v>
      </c>
      <c r="V156" t="e">
        <f t="shared" si="27"/>
        <v>#N/A</v>
      </c>
      <c r="W156" t="str">
        <f t="shared" si="28"/>
        <v/>
      </c>
      <c r="X156" s="24" t="str">
        <f>IFERROR(VLOOKUP(W156,HOSPITAIS_COM_DIVIDAS!A:E,5,FALSE),"")</f>
        <v/>
      </c>
    </row>
    <row r="157" spans="1:24" x14ac:dyDescent="0.25">
      <c r="A157" s="52" t="str">
        <f>IFERROR((Tabela4[[#This Row],[Status da Proposta]]),"")</f>
        <v/>
      </c>
      <c r="B157" s="121">
        <f>IFERROR((CREDITO_FINANCEIRO!A157),"")</f>
        <v>0</v>
      </c>
      <c r="C157" s="120" t="str">
        <f>IFERROR((VLOOKUP(B157,CREDITO_FINANCEIRO!A:B,2,FALSE)),"")</f>
        <v/>
      </c>
      <c r="D157" s="94" t="str">
        <f>IFERROR((VLOOKUP(B157,CREDITO_FINANCEIRO!A:E,5,FALSE)),"")</f>
        <v/>
      </c>
      <c r="E157" s="95" t="str">
        <f>IFERROR((VLOOKUP(B157,CREDITO_FINANCEIRO!A:C,3,FALSE)),"")</f>
        <v/>
      </c>
      <c r="F157" s="120" t="str">
        <f>IFERROR((VLOOKUP(B157,CREDITO_FINANCEIRO!A:G,4,FALSE)),"")</f>
        <v/>
      </c>
      <c r="G157" s="120" t="e">
        <f>VLOOKUP(B157,CREDITO_FINANCEIRO!A:G,6,FALSE)</f>
        <v>#N/A</v>
      </c>
      <c r="H157" s="120" t="e">
        <f>VLOOKUP(B157,CREDITO_FINANCEIRO!A:G,7,FALSE)</f>
        <v>#N/A</v>
      </c>
      <c r="I157" s="91" t="e">
        <f>VLOOKUP(B157,CREDITO_FINANCEIRO!A:K,10,FALSE)</f>
        <v>#N/A</v>
      </c>
      <c r="J157" s="91" t="e">
        <f>VLOOKUP(B157,CREDITO_FINANCEIRO!A:K,11,FALSE)</f>
        <v>#N/A</v>
      </c>
      <c r="K157" s="91" t="e">
        <f>VLOOKUP(B157,CREDITO_FINANCEIRO!A:L,12,FALSE)</f>
        <v>#N/A</v>
      </c>
      <c r="L157" s="110" t="e">
        <f t="shared" si="20"/>
        <v>#N/A</v>
      </c>
      <c r="M157" s="2" t="e">
        <f t="shared" si="21"/>
        <v>#N/A</v>
      </c>
      <c r="N157" s="111" t="e">
        <f>VLOOKUP(Tabela4[[#This Row],[Proposta de Referência]],SIMP_CF!A:K,9,FALSE)</f>
        <v>#N/A</v>
      </c>
      <c r="O157" s="111" t="e">
        <f>VLOOKUP(Tabela4[[#This Row],[Proposta de Referência]],SIMP_CF!A:K,8,FALSE)</f>
        <v>#N/A</v>
      </c>
      <c r="P157" s="112" t="e">
        <f t="shared" si="22"/>
        <v>#N/A</v>
      </c>
      <c r="Q157" s="112" t="e">
        <f t="shared" si="23"/>
        <v>#N/A</v>
      </c>
      <c r="R157" t="e">
        <f t="shared" si="29"/>
        <v>#N/A</v>
      </c>
      <c r="S157" s="108" t="e">
        <f t="shared" si="24"/>
        <v>#N/A</v>
      </c>
      <c r="T157" s="108" t="e">
        <f t="shared" si="25"/>
        <v>#N/A</v>
      </c>
      <c r="U157" s="110" t="e">
        <f t="shared" si="26"/>
        <v>#N/A</v>
      </c>
      <c r="V157" t="e">
        <f t="shared" si="27"/>
        <v>#N/A</v>
      </c>
      <c r="W157" t="str">
        <f t="shared" si="28"/>
        <v/>
      </c>
      <c r="X157" s="24" t="str">
        <f>IFERROR(VLOOKUP(W157,HOSPITAIS_COM_DIVIDAS!A:E,5,FALSE),"")</f>
        <v/>
      </c>
    </row>
    <row r="158" spans="1:24" x14ac:dyDescent="0.25">
      <c r="A158" s="52" t="str">
        <f>IFERROR((Tabela4[[#This Row],[Status da Proposta]]),"")</f>
        <v/>
      </c>
      <c r="B158" s="121">
        <f>IFERROR((CREDITO_FINANCEIRO!A158),"")</f>
        <v>0</v>
      </c>
      <c r="C158" s="120" t="str">
        <f>IFERROR((VLOOKUP(B158,CREDITO_FINANCEIRO!A:B,2,FALSE)),"")</f>
        <v/>
      </c>
      <c r="D158" s="94" t="str">
        <f>IFERROR((VLOOKUP(B158,CREDITO_FINANCEIRO!A:E,5,FALSE)),"")</f>
        <v/>
      </c>
      <c r="E158" s="95" t="str">
        <f>IFERROR((VLOOKUP(B158,CREDITO_FINANCEIRO!A:C,3,FALSE)),"")</f>
        <v/>
      </c>
      <c r="F158" s="120" t="str">
        <f>IFERROR((VLOOKUP(B158,CREDITO_FINANCEIRO!A:G,4,FALSE)),"")</f>
        <v/>
      </c>
      <c r="G158" s="120" t="e">
        <f>VLOOKUP(B158,CREDITO_FINANCEIRO!A:G,6,FALSE)</f>
        <v>#N/A</v>
      </c>
      <c r="H158" s="120" t="e">
        <f>VLOOKUP(B158,CREDITO_FINANCEIRO!A:G,7,FALSE)</f>
        <v>#N/A</v>
      </c>
      <c r="I158" s="91" t="e">
        <f>VLOOKUP(B158,CREDITO_FINANCEIRO!A:K,10,FALSE)</f>
        <v>#N/A</v>
      </c>
      <c r="J158" s="91" t="e">
        <f>VLOOKUP(B158,CREDITO_FINANCEIRO!A:K,11,FALSE)</f>
        <v>#N/A</v>
      </c>
      <c r="K158" s="91" t="e">
        <f>VLOOKUP(B158,CREDITO_FINANCEIRO!A:L,12,FALSE)</f>
        <v>#N/A</v>
      </c>
      <c r="L158" s="110" t="e">
        <f t="shared" si="20"/>
        <v>#N/A</v>
      </c>
      <c r="M158" s="2" t="e">
        <f t="shared" si="21"/>
        <v>#N/A</v>
      </c>
      <c r="N158" s="111" t="e">
        <f>VLOOKUP(Tabela4[[#This Row],[Proposta de Referência]],SIMP_CF!A:K,9,FALSE)</f>
        <v>#N/A</v>
      </c>
      <c r="O158" s="111" t="e">
        <f>VLOOKUP(Tabela4[[#This Row],[Proposta de Referência]],SIMP_CF!A:K,8,FALSE)</f>
        <v>#N/A</v>
      </c>
      <c r="P158" s="112" t="e">
        <f t="shared" si="22"/>
        <v>#N/A</v>
      </c>
      <c r="Q158" s="112" t="e">
        <f t="shared" si="23"/>
        <v>#N/A</v>
      </c>
      <c r="R158" t="e">
        <f t="shared" si="29"/>
        <v>#N/A</v>
      </c>
      <c r="S158" s="108" t="e">
        <f t="shared" si="24"/>
        <v>#N/A</v>
      </c>
      <c r="T158" s="108" t="e">
        <f t="shared" si="25"/>
        <v>#N/A</v>
      </c>
      <c r="U158" s="110" t="e">
        <f t="shared" si="26"/>
        <v>#N/A</v>
      </c>
      <c r="V158" t="e">
        <f t="shared" si="27"/>
        <v>#N/A</v>
      </c>
      <c r="W158" t="str">
        <f t="shared" si="28"/>
        <v/>
      </c>
      <c r="X158" s="24" t="str">
        <f>IFERROR(VLOOKUP(W158,HOSPITAIS_COM_DIVIDAS!A:E,5,FALSE),"")</f>
        <v/>
      </c>
    </row>
    <row r="159" spans="1:24" x14ac:dyDescent="0.25">
      <c r="A159" s="52" t="str">
        <f>IFERROR((Tabela4[[#This Row],[Status da Proposta]]),"")</f>
        <v/>
      </c>
      <c r="B159" s="121">
        <f>IFERROR((CREDITO_FINANCEIRO!A159),"")</f>
        <v>0</v>
      </c>
      <c r="C159" s="120" t="str">
        <f>IFERROR((VLOOKUP(B159,CREDITO_FINANCEIRO!A:B,2,FALSE)),"")</f>
        <v/>
      </c>
      <c r="D159" s="94" t="str">
        <f>IFERROR((VLOOKUP(B159,CREDITO_FINANCEIRO!A:E,5,FALSE)),"")</f>
        <v/>
      </c>
      <c r="E159" s="95" t="str">
        <f>IFERROR((VLOOKUP(B159,CREDITO_FINANCEIRO!A:C,3,FALSE)),"")</f>
        <v/>
      </c>
      <c r="F159" s="120" t="str">
        <f>IFERROR((VLOOKUP(B159,CREDITO_FINANCEIRO!A:G,4,FALSE)),"")</f>
        <v/>
      </c>
      <c r="G159" s="120" t="e">
        <f>VLOOKUP(B159,CREDITO_FINANCEIRO!A:G,6,FALSE)</f>
        <v>#N/A</v>
      </c>
      <c r="H159" s="120" t="e">
        <f>VLOOKUP(B159,CREDITO_FINANCEIRO!A:G,7,FALSE)</f>
        <v>#N/A</v>
      </c>
      <c r="I159" s="91" t="e">
        <f>VLOOKUP(B159,CREDITO_FINANCEIRO!A:K,10,FALSE)</f>
        <v>#N/A</v>
      </c>
      <c r="J159" s="91" t="e">
        <f>VLOOKUP(B159,CREDITO_FINANCEIRO!A:K,11,FALSE)</f>
        <v>#N/A</v>
      </c>
      <c r="K159" s="91" t="e">
        <f>VLOOKUP(B159,CREDITO_FINANCEIRO!A:L,12,FALSE)</f>
        <v>#N/A</v>
      </c>
      <c r="L159" s="110" t="e">
        <f t="shared" si="20"/>
        <v>#N/A</v>
      </c>
      <c r="M159" s="2" t="e">
        <f t="shared" si="21"/>
        <v>#N/A</v>
      </c>
      <c r="N159" s="111" t="e">
        <f>VLOOKUP(Tabela4[[#This Row],[Proposta de Referência]],SIMP_CF!A:K,9,FALSE)</f>
        <v>#N/A</v>
      </c>
      <c r="O159" s="111" t="e">
        <f>VLOOKUP(Tabela4[[#This Row],[Proposta de Referência]],SIMP_CF!A:K,8,FALSE)</f>
        <v>#N/A</v>
      </c>
      <c r="P159" s="112" t="e">
        <f t="shared" si="22"/>
        <v>#N/A</v>
      </c>
      <c r="Q159" s="112" t="e">
        <f t="shared" si="23"/>
        <v>#N/A</v>
      </c>
      <c r="R159" t="e">
        <f t="shared" si="29"/>
        <v>#N/A</v>
      </c>
      <c r="S159" s="108" t="e">
        <f t="shared" si="24"/>
        <v>#N/A</v>
      </c>
      <c r="T159" s="108" t="e">
        <f t="shared" si="25"/>
        <v>#N/A</v>
      </c>
      <c r="U159" s="110" t="e">
        <f t="shared" si="26"/>
        <v>#N/A</v>
      </c>
      <c r="V159" t="e">
        <f t="shared" si="27"/>
        <v>#N/A</v>
      </c>
      <c r="W159" t="str">
        <f t="shared" si="28"/>
        <v/>
      </c>
      <c r="X159" s="24" t="str">
        <f>IFERROR(VLOOKUP(W159,HOSPITAIS_COM_DIVIDAS!A:E,5,FALSE),"")</f>
        <v/>
      </c>
    </row>
    <row r="160" spans="1:24" x14ac:dyDescent="0.25">
      <c r="A160" s="52" t="str">
        <f>IFERROR((Tabela4[[#This Row],[Status da Proposta]]),"")</f>
        <v/>
      </c>
      <c r="B160" s="121">
        <f>IFERROR((CREDITO_FINANCEIRO!A160),"")</f>
        <v>0</v>
      </c>
      <c r="C160" s="120" t="str">
        <f>IFERROR((VLOOKUP(B160,CREDITO_FINANCEIRO!A:B,2,FALSE)),"")</f>
        <v/>
      </c>
      <c r="D160" s="94" t="str">
        <f>IFERROR((VLOOKUP(B160,CREDITO_FINANCEIRO!A:E,5,FALSE)),"")</f>
        <v/>
      </c>
      <c r="E160" s="95" t="str">
        <f>IFERROR((VLOOKUP(B160,CREDITO_FINANCEIRO!A:C,3,FALSE)),"")</f>
        <v/>
      </c>
      <c r="F160" s="120" t="str">
        <f>IFERROR((VLOOKUP(B160,CREDITO_FINANCEIRO!A:G,4,FALSE)),"")</f>
        <v/>
      </c>
      <c r="G160" s="120" t="e">
        <f>VLOOKUP(B160,CREDITO_FINANCEIRO!A:G,6,FALSE)</f>
        <v>#N/A</v>
      </c>
      <c r="H160" s="120" t="e">
        <f>VLOOKUP(B160,CREDITO_FINANCEIRO!A:G,7,FALSE)</f>
        <v>#N/A</v>
      </c>
      <c r="I160" s="91" t="e">
        <f>VLOOKUP(B160,CREDITO_FINANCEIRO!A:K,10,FALSE)</f>
        <v>#N/A</v>
      </c>
      <c r="J160" s="91" t="e">
        <f>VLOOKUP(B160,CREDITO_FINANCEIRO!A:K,11,FALSE)</f>
        <v>#N/A</v>
      </c>
      <c r="K160" s="91" t="e">
        <f>VLOOKUP(B160,CREDITO_FINANCEIRO!A:L,12,FALSE)</f>
        <v>#N/A</v>
      </c>
      <c r="L160" s="110" t="e">
        <f t="shared" si="20"/>
        <v>#N/A</v>
      </c>
      <c r="M160" s="2" t="e">
        <f t="shared" si="21"/>
        <v>#N/A</v>
      </c>
      <c r="N160" s="111" t="e">
        <f>VLOOKUP(Tabela4[[#This Row],[Proposta de Referência]],SIMP_CF!A:K,9,FALSE)</f>
        <v>#N/A</v>
      </c>
      <c r="O160" s="111" t="e">
        <f>VLOOKUP(Tabela4[[#This Row],[Proposta de Referência]],SIMP_CF!A:K,8,FALSE)</f>
        <v>#N/A</v>
      </c>
      <c r="P160" s="112" t="e">
        <f t="shared" si="22"/>
        <v>#N/A</v>
      </c>
      <c r="Q160" s="112" t="e">
        <f t="shared" si="23"/>
        <v>#N/A</v>
      </c>
      <c r="R160" t="e">
        <f t="shared" si="29"/>
        <v>#N/A</v>
      </c>
      <c r="S160" s="108" t="e">
        <f t="shared" si="24"/>
        <v>#N/A</v>
      </c>
      <c r="T160" s="108" t="e">
        <f t="shared" si="25"/>
        <v>#N/A</v>
      </c>
      <c r="U160" s="110" t="e">
        <f t="shared" si="26"/>
        <v>#N/A</v>
      </c>
      <c r="V160" t="e">
        <f t="shared" si="27"/>
        <v>#N/A</v>
      </c>
      <c r="W160" t="str">
        <f t="shared" si="28"/>
        <v/>
      </c>
      <c r="X160" s="24" t="str">
        <f>IFERROR(VLOOKUP(W160,HOSPITAIS_COM_DIVIDAS!A:E,5,FALSE),"")</f>
        <v/>
      </c>
    </row>
    <row r="161" spans="1:24" x14ac:dyDescent="0.25">
      <c r="A161" s="52" t="str">
        <f>IFERROR((Tabela4[[#This Row],[Status da Proposta]]),"")</f>
        <v/>
      </c>
      <c r="B161" s="121">
        <f>IFERROR((CREDITO_FINANCEIRO!A161),"")</f>
        <v>0</v>
      </c>
      <c r="C161" s="120" t="str">
        <f>IFERROR((VLOOKUP(B161,CREDITO_FINANCEIRO!A:B,2,FALSE)),"")</f>
        <v/>
      </c>
      <c r="D161" s="94" t="str">
        <f>IFERROR((VLOOKUP(B161,CREDITO_FINANCEIRO!A:E,5,FALSE)),"")</f>
        <v/>
      </c>
      <c r="E161" s="95" t="str">
        <f>IFERROR((VLOOKUP(B161,CREDITO_FINANCEIRO!A:C,3,FALSE)),"")</f>
        <v/>
      </c>
      <c r="F161" s="120" t="str">
        <f>IFERROR((VLOOKUP(B161,CREDITO_FINANCEIRO!A:G,4,FALSE)),"")</f>
        <v/>
      </c>
      <c r="G161" s="120" t="e">
        <f>VLOOKUP(B161,CREDITO_FINANCEIRO!A:G,6,FALSE)</f>
        <v>#N/A</v>
      </c>
      <c r="H161" s="120" t="e">
        <f>VLOOKUP(B161,CREDITO_FINANCEIRO!A:G,7,FALSE)</f>
        <v>#N/A</v>
      </c>
      <c r="I161" s="91" t="e">
        <f>VLOOKUP(B161,CREDITO_FINANCEIRO!A:K,10,FALSE)</f>
        <v>#N/A</v>
      </c>
      <c r="J161" s="91" t="e">
        <f>VLOOKUP(B161,CREDITO_FINANCEIRO!A:K,11,FALSE)</f>
        <v>#N/A</v>
      </c>
      <c r="K161" s="91" t="e">
        <f>VLOOKUP(B161,CREDITO_FINANCEIRO!A:L,12,FALSE)</f>
        <v>#N/A</v>
      </c>
      <c r="L161" s="110" t="e">
        <f t="shared" si="20"/>
        <v>#N/A</v>
      </c>
      <c r="M161" s="2" t="e">
        <f t="shared" si="21"/>
        <v>#N/A</v>
      </c>
      <c r="N161" s="111" t="e">
        <f>VLOOKUP(Tabela4[[#This Row],[Proposta de Referência]],SIMP_CF!A:K,9,FALSE)</f>
        <v>#N/A</v>
      </c>
      <c r="O161" s="111" t="e">
        <f>VLOOKUP(Tabela4[[#This Row],[Proposta de Referência]],SIMP_CF!A:K,8,FALSE)</f>
        <v>#N/A</v>
      </c>
      <c r="P161" s="112" t="e">
        <f t="shared" si="22"/>
        <v>#N/A</v>
      </c>
      <c r="Q161" s="112" t="e">
        <f t="shared" si="23"/>
        <v>#N/A</v>
      </c>
      <c r="R161" t="e">
        <f t="shared" si="29"/>
        <v>#N/A</v>
      </c>
      <c r="S161" s="108" t="e">
        <f t="shared" si="24"/>
        <v>#N/A</v>
      </c>
      <c r="T161" s="108" t="e">
        <f t="shared" si="25"/>
        <v>#N/A</v>
      </c>
      <c r="U161" s="110" t="e">
        <f t="shared" si="26"/>
        <v>#N/A</v>
      </c>
      <c r="V161" t="e">
        <f t="shared" si="27"/>
        <v>#N/A</v>
      </c>
      <c r="W161" t="str">
        <f t="shared" si="28"/>
        <v/>
      </c>
      <c r="X161" s="24" t="str">
        <f>IFERROR(VLOOKUP(W161,HOSPITAIS_COM_DIVIDAS!A:E,5,FALSE),"")</f>
        <v/>
      </c>
    </row>
    <row r="162" spans="1:24" x14ac:dyDescent="0.25">
      <c r="A162" s="52" t="str">
        <f>IFERROR((Tabela4[[#This Row],[Status da Proposta]]),"")</f>
        <v/>
      </c>
      <c r="B162" s="121">
        <f>IFERROR((CREDITO_FINANCEIRO!A162),"")</f>
        <v>0</v>
      </c>
      <c r="C162" s="120" t="str">
        <f>IFERROR((VLOOKUP(B162,CREDITO_FINANCEIRO!A:B,2,FALSE)),"")</f>
        <v/>
      </c>
      <c r="D162" s="94" t="str">
        <f>IFERROR((VLOOKUP(B162,CREDITO_FINANCEIRO!A:E,5,FALSE)),"")</f>
        <v/>
      </c>
      <c r="E162" s="95" t="str">
        <f>IFERROR((VLOOKUP(B162,CREDITO_FINANCEIRO!A:C,3,FALSE)),"")</f>
        <v/>
      </c>
      <c r="F162" s="120" t="str">
        <f>IFERROR((VLOOKUP(B162,CREDITO_FINANCEIRO!A:G,4,FALSE)),"")</f>
        <v/>
      </c>
      <c r="G162" s="120" t="e">
        <f>VLOOKUP(B162,CREDITO_FINANCEIRO!A:G,6,FALSE)</f>
        <v>#N/A</v>
      </c>
      <c r="H162" s="120" t="e">
        <f>VLOOKUP(B162,CREDITO_FINANCEIRO!A:G,7,FALSE)</f>
        <v>#N/A</v>
      </c>
      <c r="I162" s="91" t="e">
        <f>VLOOKUP(B162,CREDITO_FINANCEIRO!A:K,10,FALSE)</f>
        <v>#N/A</v>
      </c>
      <c r="J162" s="91" t="e">
        <f>VLOOKUP(B162,CREDITO_FINANCEIRO!A:K,11,FALSE)</f>
        <v>#N/A</v>
      </c>
      <c r="K162" s="91" t="e">
        <f>VLOOKUP(B162,CREDITO_FINANCEIRO!A:L,12,FALSE)</f>
        <v>#N/A</v>
      </c>
      <c r="L162" s="110" t="e">
        <f t="shared" si="20"/>
        <v>#N/A</v>
      </c>
      <c r="M162" s="2" t="e">
        <f t="shared" si="21"/>
        <v>#N/A</v>
      </c>
      <c r="N162" s="111" t="e">
        <f>VLOOKUP(Tabela4[[#This Row],[Proposta de Referência]],SIMP_CF!A:K,9,FALSE)</f>
        <v>#N/A</v>
      </c>
      <c r="O162" s="111" t="e">
        <f>VLOOKUP(Tabela4[[#This Row],[Proposta de Referência]],SIMP_CF!A:K,8,FALSE)</f>
        <v>#N/A</v>
      </c>
      <c r="P162" s="112" t="e">
        <f t="shared" si="22"/>
        <v>#N/A</v>
      </c>
      <c r="Q162" s="112" t="e">
        <f t="shared" si="23"/>
        <v>#N/A</v>
      </c>
      <c r="R162" t="e">
        <f t="shared" si="29"/>
        <v>#N/A</v>
      </c>
      <c r="S162" s="108" t="e">
        <f t="shared" si="24"/>
        <v>#N/A</v>
      </c>
      <c r="T162" s="108" t="e">
        <f t="shared" si="25"/>
        <v>#N/A</v>
      </c>
      <c r="U162" s="110" t="e">
        <f t="shared" si="26"/>
        <v>#N/A</v>
      </c>
      <c r="V162" t="e">
        <f t="shared" si="27"/>
        <v>#N/A</v>
      </c>
      <c r="W162" t="str">
        <f t="shared" si="28"/>
        <v/>
      </c>
      <c r="X162" s="24" t="str">
        <f>IFERROR(VLOOKUP(W162,HOSPITAIS_COM_DIVIDAS!A:E,5,FALSE),"")</f>
        <v/>
      </c>
    </row>
    <row r="163" spans="1:24" x14ac:dyDescent="0.25">
      <c r="A163" s="52" t="str">
        <f>IFERROR((Tabela4[[#This Row],[Status da Proposta]]),"")</f>
        <v/>
      </c>
      <c r="B163" s="121">
        <f>IFERROR((CREDITO_FINANCEIRO!A163),"")</f>
        <v>0</v>
      </c>
      <c r="C163" s="120" t="str">
        <f>IFERROR((VLOOKUP(B163,CREDITO_FINANCEIRO!A:B,2,FALSE)),"")</f>
        <v/>
      </c>
      <c r="D163" s="94" t="str">
        <f>IFERROR((VLOOKUP(B163,CREDITO_FINANCEIRO!A:E,5,FALSE)),"")</f>
        <v/>
      </c>
      <c r="E163" s="95" t="str">
        <f>IFERROR((VLOOKUP(B163,CREDITO_FINANCEIRO!A:C,3,FALSE)),"")</f>
        <v/>
      </c>
      <c r="F163" s="120" t="str">
        <f>IFERROR((VLOOKUP(B163,CREDITO_FINANCEIRO!A:G,4,FALSE)),"")</f>
        <v/>
      </c>
      <c r="G163" s="120" t="e">
        <f>VLOOKUP(B163,CREDITO_FINANCEIRO!A:G,6,FALSE)</f>
        <v>#N/A</v>
      </c>
      <c r="H163" s="120" t="e">
        <f>VLOOKUP(B163,CREDITO_FINANCEIRO!A:G,7,FALSE)</f>
        <v>#N/A</v>
      </c>
      <c r="I163" s="91" t="e">
        <f>VLOOKUP(B163,CREDITO_FINANCEIRO!A:K,10,FALSE)</f>
        <v>#N/A</v>
      </c>
      <c r="J163" s="91" t="e">
        <f>VLOOKUP(B163,CREDITO_FINANCEIRO!A:K,11,FALSE)</f>
        <v>#N/A</v>
      </c>
      <c r="K163" s="91" t="e">
        <f>VLOOKUP(B163,CREDITO_FINANCEIRO!A:L,12,FALSE)</f>
        <v>#N/A</v>
      </c>
      <c r="L163" s="110" t="e">
        <f t="shared" si="20"/>
        <v>#N/A</v>
      </c>
      <c r="M163" s="2" t="e">
        <f t="shared" si="21"/>
        <v>#N/A</v>
      </c>
      <c r="N163" s="111" t="e">
        <f>VLOOKUP(Tabela4[[#This Row],[Proposta de Referência]],SIMP_CF!A:K,9,FALSE)</f>
        <v>#N/A</v>
      </c>
      <c r="O163" s="111" t="e">
        <f>VLOOKUP(Tabela4[[#This Row],[Proposta de Referência]],SIMP_CF!A:K,8,FALSE)</f>
        <v>#N/A</v>
      </c>
      <c r="P163" s="112" t="e">
        <f t="shared" si="22"/>
        <v>#N/A</v>
      </c>
      <c r="Q163" s="112" t="e">
        <f t="shared" si="23"/>
        <v>#N/A</v>
      </c>
      <c r="R163" t="e">
        <f t="shared" si="29"/>
        <v>#N/A</v>
      </c>
      <c r="S163" s="108" t="e">
        <f t="shared" si="24"/>
        <v>#N/A</v>
      </c>
      <c r="T163" s="108" t="e">
        <f t="shared" si="25"/>
        <v>#N/A</v>
      </c>
      <c r="U163" s="110" t="e">
        <f t="shared" si="26"/>
        <v>#N/A</v>
      </c>
      <c r="V163" t="e">
        <f t="shared" si="27"/>
        <v>#N/A</v>
      </c>
      <c r="W163" t="str">
        <f t="shared" si="28"/>
        <v/>
      </c>
      <c r="X163" s="24" t="str">
        <f>IFERROR(VLOOKUP(W163,HOSPITAIS_COM_DIVIDAS!A:E,5,FALSE),"")</f>
        <v/>
      </c>
    </row>
    <row r="164" spans="1:24" x14ac:dyDescent="0.25">
      <c r="A164" s="52" t="str">
        <f>IFERROR((Tabela4[[#This Row],[Status da Proposta]]),"")</f>
        <v/>
      </c>
      <c r="B164" s="121">
        <f>IFERROR((CREDITO_FINANCEIRO!A164),"")</f>
        <v>0</v>
      </c>
      <c r="C164" s="120" t="str">
        <f>IFERROR((VLOOKUP(B164,CREDITO_FINANCEIRO!A:B,2,FALSE)),"")</f>
        <v/>
      </c>
      <c r="D164" s="94" t="str">
        <f>IFERROR((VLOOKUP(B164,CREDITO_FINANCEIRO!A:E,5,FALSE)),"")</f>
        <v/>
      </c>
      <c r="E164" s="95" t="str">
        <f>IFERROR((VLOOKUP(B164,CREDITO_FINANCEIRO!A:C,3,FALSE)),"")</f>
        <v/>
      </c>
      <c r="F164" s="120" t="str">
        <f>IFERROR((VLOOKUP(B164,CREDITO_FINANCEIRO!A:G,4,FALSE)),"")</f>
        <v/>
      </c>
      <c r="G164" s="120" t="e">
        <f>VLOOKUP(B164,CREDITO_FINANCEIRO!A:G,6,FALSE)</f>
        <v>#N/A</v>
      </c>
      <c r="H164" s="120" t="e">
        <f>VLOOKUP(B164,CREDITO_FINANCEIRO!A:G,7,FALSE)</f>
        <v>#N/A</v>
      </c>
      <c r="I164" s="91" t="e">
        <f>VLOOKUP(B164,CREDITO_FINANCEIRO!A:K,10,FALSE)</f>
        <v>#N/A</v>
      </c>
      <c r="J164" s="91" t="e">
        <f>VLOOKUP(B164,CREDITO_FINANCEIRO!A:K,11,FALSE)</f>
        <v>#N/A</v>
      </c>
      <c r="K164" s="91" t="e">
        <f>VLOOKUP(B164,CREDITO_FINANCEIRO!A:L,12,FALSE)</f>
        <v>#N/A</v>
      </c>
      <c r="L164" s="110" t="e">
        <f t="shared" si="20"/>
        <v>#N/A</v>
      </c>
      <c r="M164" s="2" t="e">
        <f t="shared" si="21"/>
        <v>#N/A</v>
      </c>
      <c r="N164" s="111" t="e">
        <f>VLOOKUP(Tabela4[[#This Row],[Proposta de Referência]],SIMP_CF!A:K,9,FALSE)</f>
        <v>#N/A</v>
      </c>
      <c r="O164" s="111" t="e">
        <f>VLOOKUP(Tabela4[[#This Row],[Proposta de Referência]],SIMP_CF!A:K,8,FALSE)</f>
        <v>#N/A</v>
      </c>
      <c r="P164" s="112" t="e">
        <f t="shared" si="22"/>
        <v>#N/A</v>
      </c>
      <c r="Q164" s="112" t="e">
        <f t="shared" si="23"/>
        <v>#N/A</v>
      </c>
      <c r="R164" t="e">
        <f t="shared" si="29"/>
        <v>#N/A</v>
      </c>
      <c r="S164" s="108" t="e">
        <f t="shared" si="24"/>
        <v>#N/A</v>
      </c>
      <c r="T164" s="108" t="e">
        <f t="shared" si="25"/>
        <v>#N/A</v>
      </c>
      <c r="U164" s="110" t="e">
        <f t="shared" si="26"/>
        <v>#N/A</v>
      </c>
      <c r="V164" t="e">
        <f t="shared" si="27"/>
        <v>#N/A</v>
      </c>
      <c r="W164" t="str">
        <f t="shared" si="28"/>
        <v/>
      </c>
      <c r="X164" s="24" t="str">
        <f>IFERROR(VLOOKUP(W164,HOSPITAIS_COM_DIVIDAS!A:E,5,FALSE),"")</f>
        <v/>
      </c>
    </row>
    <row r="165" spans="1:24" x14ac:dyDescent="0.25">
      <c r="A165" s="52" t="str">
        <f>IFERROR((Tabela4[[#This Row],[Status da Proposta]]),"")</f>
        <v/>
      </c>
      <c r="B165" s="121">
        <f>IFERROR((CREDITO_FINANCEIRO!A165),"")</f>
        <v>0</v>
      </c>
      <c r="C165" s="120" t="str">
        <f>IFERROR((VLOOKUP(B165,CREDITO_FINANCEIRO!A:B,2,FALSE)),"")</f>
        <v/>
      </c>
      <c r="D165" s="94" t="str">
        <f>IFERROR((VLOOKUP(B165,CREDITO_FINANCEIRO!A:E,5,FALSE)),"")</f>
        <v/>
      </c>
      <c r="E165" s="95" t="str">
        <f>IFERROR((VLOOKUP(B165,CREDITO_FINANCEIRO!A:C,3,FALSE)),"")</f>
        <v/>
      </c>
      <c r="F165" s="120" t="str">
        <f>IFERROR((VLOOKUP(B165,CREDITO_FINANCEIRO!A:G,4,FALSE)),"")</f>
        <v/>
      </c>
      <c r="G165" s="120" t="e">
        <f>VLOOKUP(B165,CREDITO_FINANCEIRO!A:G,6,FALSE)</f>
        <v>#N/A</v>
      </c>
      <c r="H165" s="120" t="e">
        <f>VLOOKUP(B165,CREDITO_FINANCEIRO!A:G,7,FALSE)</f>
        <v>#N/A</v>
      </c>
      <c r="I165" s="91" t="e">
        <f>VLOOKUP(B165,CREDITO_FINANCEIRO!A:K,10,FALSE)</f>
        <v>#N/A</v>
      </c>
      <c r="J165" s="91" t="e">
        <f>VLOOKUP(B165,CREDITO_FINANCEIRO!A:K,11,FALSE)</f>
        <v>#N/A</v>
      </c>
      <c r="K165" s="91" t="e">
        <f>VLOOKUP(B165,CREDITO_FINANCEIRO!A:L,12,FALSE)</f>
        <v>#N/A</v>
      </c>
      <c r="L165" s="110" t="e">
        <f t="shared" si="20"/>
        <v>#N/A</v>
      </c>
      <c r="M165" s="2" t="e">
        <f t="shared" si="21"/>
        <v>#N/A</v>
      </c>
      <c r="N165" s="111" t="e">
        <f>VLOOKUP(Tabela4[[#This Row],[Proposta de Referência]],SIMP_CF!A:K,9,FALSE)</f>
        <v>#N/A</v>
      </c>
      <c r="O165" s="111" t="e">
        <f>VLOOKUP(Tabela4[[#This Row],[Proposta de Referência]],SIMP_CF!A:K,8,FALSE)</f>
        <v>#N/A</v>
      </c>
      <c r="P165" s="112" t="e">
        <f t="shared" si="22"/>
        <v>#N/A</v>
      </c>
      <c r="Q165" s="112" t="e">
        <f t="shared" si="23"/>
        <v>#N/A</v>
      </c>
      <c r="R165" t="e">
        <f t="shared" si="29"/>
        <v>#N/A</v>
      </c>
      <c r="S165" s="108" t="e">
        <f t="shared" si="24"/>
        <v>#N/A</v>
      </c>
      <c r="T165" s="108" t="e">
        <f t="shared" si="25"/>
        <v>#N/A</v>
      </c>
      <c r="U165" s="110" t="e">
        <f t="shared" si="26"/>
        <v>#N/A</v>
      </c>
      <c r="V165" t="e">
        <f t="shared" si="27"/>
        <v>#N/A</v>
      </c>
      <c r="W165" t="str">
        <f t="shared" si="28"/>
        <v/>
      </c>
      <c r="X165" s="24" t="str">
        <f>IFERROR(VLOOKUP(W165,HOSPITAIS_COM_DIVIDAS!A:E,5,FALSE),"")</f>
        <v/>
      </c>
    </row>
    <row r="166" spans="1:24" x14ac:dyDescent="0.25">
      <c r="A166" s="52" t="str">
        <f>IFERROR((Tabela4[[#This Row],[Status da Proposta]]),"")</f>
        <v/>
      </c>
      <c r="B166" s="121">
        <f>IFERROR((CREDITO_FINANCEIRO!A166),"")</f>
        <v>0</v>
      </c>
      <c r="C166" s="120" t="str">
        <f>IFERROR((VLOOKUP(B166,CREDITO_FINANCEIRO!A:B,2,FALSE)),"")</f>
        <v/>
      </c>
      <c r="D166" s="94" t="str">
        <f>IFERROR((VLOOKUP(B166,CREDITO_FINANCEIRO!A:E,5,FALSE)),"")</f>
        <v/>
      </c>
      <c r="E166" s="95" t="str">
        <f>IFERROR((VLOOKUP(B166,CREDITO_FINANCEIRO!A:C,3,FALSE)),"")</f>
        <v/>
      </c>
      <c r="F166" s="120" t="str">
        <f>IFERROR((VLOOKUP(B166,CREDITO_FINANCEIRO!A:G,4,FALSE)),"")</f>
        <v/>
      </c>
      <c r="G166" s="120" t="e">
        <f>VLOOKUP(B166,CREDITO_FINANCEIRO!A:G,6,FALSE)</f>
        <v>#N/A</v>
      </c>
      <c r="H166" s="120" t="e">
        <f>VLOOKUP(B166,CREDITO_FINANCEIRO!A:G,7,FALSE)</f>
        <v>#N/A</v>
      </c>
      <c r="I166" s="91" t="e">
        <f>VLOOKUP(B166,CREDITO_FINANCEIRO!A:K,10,FALSE)</f>
        <v>#N/A</v>
      </c>
      <c r="J166" s="91" t="e">
        <f>VLOOKUP(B166,CREDITO_FINANCEIRO!A:K,11,FALSE)</f>
        <v>#N/A</v>
      </c>
      <c r="K166" s="91" t="e">
        <f>VLOOKUP(B166,CREDITO_FINANCEIRO!A:L,12,FALSE)</f>
        <v>#N/A</v>
      </c>
      <c r="L166" s="110" t="e">
        <f t="shared" si="20"/>
        <v>#N/A</v>
      </c>
      <c r="M166" s="2" t="e">
        <f t="shared" si="21"/>
        <v>#N/A</v>
      </c>
      <c r="N166" s="111" t="e">
        <f>VLOOKUP(Tabela4[[#This Row],[Proposta de Referência]],SIMP_CF!A:K,9,FALSE)</f>
        <v>#N/A</v>
      </c>
      <c r="O166" s="111" t="e">
        <f>VLOOKUP(Tabela4[[#This Row],[Proposta de Referência]],SIMP_CF!A:K,8,FALSE)</f>
        <v>#N/A</v>
      </c>
      <c r="P166" s="112" t="e">
        <f t="shared" si="22"/>
        <v>#N/A</v>
      </c>
      <c r="Q166" s="112" t="e">
        <f t="shared" si="23"/>
        <v>#N/A</v>
      </c>
      <c r="R166" t="e">
        <f t="shared" si="29"/>
        <v>#N/A</v>
      </c>
      <c r="S166" s="108" t="e">
        <f t="shared" si="24"/>
        <v>#N/A</v>
      </c>
      <c r="T166" s="108" t="e">
        <f t="shared" si="25"/>
        <v>#N/A</v>
      </c>
      <c r="U166" s="110" t="e">
        <f t="shared" si="26"/>
        <v>#N/A</v>
      </c>
      <c r="V166" t="e">
        <f t="shared" si="27"/>
        <v>#N/A</v>
      </c>
      <c r="W166" t="str">
        <f t="shared" si="28"/>
        <v/>
      </c>
      <c r="X166" s="24" t="str">
        <f>IFERROR(VLOOKUP(W166,HOSPITAIS_COM_DIVIDAS!A:E,5,FALSE),"")</f>
        <v/>
      </c>
    </row>
    <row r="167" spans="1:24" x14ac:dyDescent="0.25">
      <c r="A167" s="52" t="str">
        <f>IFERROR((Tabela4[[#This Row],[Status da Proposta]]),"")</f>
        <v/>
      </c>
      <c r="B167" s="121">
        <f>IFERROR((CREDITO_FINANCEIRO!A167),"")</f>
        <v>0</v>
      </c>
      <c r="C167" s="120" t="str">
        <f>IFERROR((VLOOKUP(B167,CREDITO_FINANCEIRO!A:B,2,FALSE)),"")</f>
        <v/>
      </c>
      <c r="D167" s="94" t="str">
        <f>IFERROR((VLOOKUP(B167,CREDITO_FINANCEIRO!A:E,5,FALSE)),"")</f>
        <v/>
      </c>
      <c r="E167" s="95" t="str">
        <f>IFERROR((VLOOKUP(B167,CREDITO_FINANCEIRO!A:C,3,FALSE)),"")</f>
        <v/>
      </c>
      <c r="F167" s="120" t="str">
        <f>IFERROR((VLOOKUP(B167,CREDITO_FINANCEIRO!A:G,4,FALSE)),"")</f>
        <v/>
      </c>
      <c r="G167" s="120" t="e">
        <f>VLOOKUP(B167,CREDITO_FINANCEIRO!A:G,6,FALSE)</f>
        <v>#N/A</v>
      </c>
      <c r="H167" s="120" t="e">
        <f>VLOOKUP(B167,CREDITO_FINANCEIRO!A:G,7,FALSE)</f>
        <v>#N/A</v>
      </c>
      <c r="I167" s="91" t="e">
        <f>VLOOKUP(B167,CREDITO_FINANCEIRO!A:K,10,FALSE)</f>
        <v>#N/A</v>
      </c>
      <c r="J167" s="91" t="e">
        <f>VLOOKUP(B167,CREDITO_FINANCEIRO!A:K,11,FALSE)</f>
        <v>#N/A</v>
      </c>
      <c r="K167" s="91" t="e">
        <f>VLOOKUP(B167,CREDITO_FINANCEIRO!A:L,12,FALSE)</f>
        <v>#N/A</v>
      </c>
      <c r="L167" s="110" t="e">
        <f t="shared" si="20"/>
        <v>#N/A</v>
      </c>
      <c r="M167" s="2" t="e">
        <f t="shared" si="21"/>
        <v>#N/A</v>
      </c>
      <c r="N167" s="111" t="e">
        <f>VLOOKUP(Tabela4[[#This Row],[Proposta de Referência]],SIMP_CF!A:K,9,FALSE)</f>
        <v>#N/A</v>
      </c>
      <c r="O167" s="111" t="e">
        <f>VLOOKUP(Tabela4[[#This Row],[Proposta de Referência]],SIMP_CF!A:K,8,FALSE)</f>
        <v>#N/A</v>
      </c>
      <c r="P167" s="112" t="e">
        <f t="shared" si="22"/>
        <v>#N/A</v>
      </c>
      <c r="Q167" s="112" t="e">
        <f t="shared" si="23"/>
        <v>#N/A</v>
      </c>
      <c r="R167" t="e">
        <f t="shared" si="29"/>
        <v>#N/A</v>
      </c>
      <c r="S167" s="108" t="e">
        <f t="shared" si="24"/>
        <v>#N/A</v>
      </c>
      <c r="T167" s="108" t="e">
        <f t="shared" si="25"/>
        <v>#N/A</v>
      </c>
      <c r="U167" s="110" t="e">
        <f t="shared" si="26"/>
        <v>#N/A</v>
      </c>
      <c r="V167" t="e">
        <f t="shared" si="27"/>
        <v>#N/A</v>
      </c>
      <c r="W167" t="str">
        <f t="shared" si="28"/>
        <v/>
      </c>
      <c r="X167" s="24" t="str">
        <f>IFERROR(VLOOKUP(W167,HOSPITAIS_COM_DIVIDAS!A:E,5,FALSE),"")</f>
        <v/>
      </c>
    </row>
    <row r="168" spans="1:24" x14ac:dyDescent="0.25">
      <c r="A168" s="52" t="str">
        <f>IFERROR((Tabela4[[#This Row],[Status da Proposta]]),"")</f>
        <v/>
      </c>
      <c r="B168" s="121">
        <f>IFERROR((CREDITO_FINANCEIRO!A168),"")</f>
        <v>0</v>
      </c>
      <c r="C168" s="120" t="str">
        <f>IFERROR((VLOOKUP(B168,CREDITO_FINANCEIRO!A:B,2,FALSE)),"")</f>
        <v/>
      </c>
      <c r="D168" s="94" t="str">
        <f>IFERROR((VLOOKUP(B168,CREDITO_FINANCEIRO!A:E,5,FALSE)),"")</f>
        <v/>
      </c>
      <c r="E168" s="95" t="str">
        <f>IFERROR((VLOOKUP(B168,CREDITO_FINANCEIRO!A:C,3,FALSE)),"")</f>
        <v/>
      </c>
      <c r="F168" s="120" t="str">
        <f>IFERROR((VLOOKUP(B168,CREDITO_FINANCEIRO!A:G,4,FALSE)),"")</f>
        <v/>
      </c>
      <c r="G168" s="120" t="e">
        <f>VLOOKUP(B168,CREDITO_FINANCEIRO!A:G,6,FALSE)</f>
        <v>#N/A</v>
      </c>
      <c r="H168" s="120" t="e">
        <f>VLOOKUP(B168,CREDITO_FINANCEIRO!A:G,7,FALSE)</f>
        <v>#N/A</v>
      </c>
      <c r="I168" s="91" t="e">
        <f>VLOOKUP(B168,CREDITO_FINANCEIRO!A:K,10,FALSE)</f>
        <v>#N/A</v>
      </c>
      <c r="J168" s="91" t="e">
        <f>VLOOKUP(B168,CREDITO_FINANCEIRO!A:K,11,FALSE)</f>
        <v>#N/A</v>
      </c>
      <c r="K168" s="91" t="e">
        <f>VLOOKUP(B168,CREDITO_FINANCEIRO!A:L,12,FALSE)</f>
        <v>#N/A</v>
      </c>
      <c r="L168" s="110" t="e">
        <f t="shared" si="20"/>
        <v>#N/A</v>
      </c>
      <c r="M168" s="2" t="e">
        <f t="shared" si="21"/>
        <v>#N/A</v>
      </c>
      <c r="N168" s="111" t="e">
        <f>VLOOKUP(Tabela4[[#This Row],[Proposta de Referência]],SIMP_CF!A:K,9,FALSE)</f>
        <v>#N/A</v>
      </c>
      <c r="O168" s="111" t="e">
        <f>VLOOKUP(Tabela4[[#This Row],[Proposta de Referência]],SIMP_CF!A:K,8,FALSE)</f>
        <v>#N/A</v>
      </c>
      <c r="P168" s="112" t="e">
        <f t="shared" si="22"/>
        <v>#N/A</v>
      </c>
      <c r="Q168" s="112" t="e">
        <f t="shared" si="23"/>
        <v>#N/A</v>
      </c>
      <c r="R168" t="e">
        <f t="shared" si="29"/>
        <v>#N/A</v>
      </c>
      <c r="S168" s="108" t="e">
        <f t="shared" si="24"/>
        <v>#N/A</v>
      </c>
      <c r="T168" s="108" t="e">
        <f t="shared" si="25"/>
        <v>#N/A</v>
      </c>
      <c r="U168" s="110" t="e">
        <f t="shared" si="26"/>
        <v>#N/A</v>
      </c>
      <c r="V168" t="e">
        <f t="shared" si="27"/>
        <v>#N/A</v>
      </c>
      <c r="W168" t="str">
        <f t="shared" si="28"/>
        <v/>
      </c>
      <c r="X168" s="24" t="str">
        <f>IFERROR(VLOOKUP(W168,HOSPITAIS_COM_DIVIDAS!A:E,5,FALSE),"")</f>
        <v/>
      </c>
    </row>
    <row r="169" spans="1:24" x14ac:dyDescent="0.25">
      <c r="A169" s="52" t="str">
        <f>IFERROR((Tabela4[[#This Row],[Status da Proposta]]),"")</f>
        <v/>
      </c>
      <c r="B169" s="121">
        <f>IFERROR((CREDITO_FINANCEIRO!A169),"")</f>
        <v>0</v>
      </c>
      <c r="C169" s="120" t="str">
        <f>IFERROR((VLOOKUP(B169,CREDITO_FINANCEIRO!A:B,2,FALSE)),"")</f>
        <v/>
      </c>
      <c r="D169" s="94" t="str">
        <f>IFERROR((VLOOKUP(B169,CREDITO_FINANCEIRO!A:E,5,FALSE)),"")</f>
        <v/>
      </c>
      <c r="E169" s="95" t="str">
        <f>IFERROR((VLOOKUP(B169,CREDITO_FINANCEIRO!A:C,3,FALSE)),"")</f>
        <v/>
      </c>
      <c r="F169" s="120" t="str">
        <f>IFERROR((VLOOKUP(B169,CREDITO_FINANCEIRO!A:G,4,FALSE)),"")</f>
        <v/>
      </c>
      <c r="G169" s="120" t="e">
        <f>VLOOKUP(B169,CREDITO_FINANCEIRO!A:G,6,FALSE)</f>
        <v>#N/A</v>
      </c>
      <c r="H169" s="120" t="e">
        <f>VLOOKUP(B169,CREDITO_FINANCEIRO!A:G,7,FALSE)</f>
        <v>#N/A</v>
      </c>
      <c r="I169" s="91" t="e">
        <f>VLOOKUP(B169,CREDITO_FINANCEIRO!A:K,10,FALSE)</f>
        <v>#N/A</v>
      </c>
      <c r="J169" s="91" t="e">
        <f>VLOOKUP(B169,CREDITO_FINANCEIRO!A:K,11,FALSE)</f>
        <v>#N/A</v>
      </c>
      <c r="K169" s="91" t="e">
        <f>VLOOKUP(B169,CREDITO_FINANCEIRO!A:L,12,FALSE)</f>
        <v>#N/A</v>
      </c>
      <c r="L169" s="110" t="e">
        <f t="shared" si="20"/>
        <v>#N/A</v>
      </c>
      <c r="M169" s="2" t="e">
        <f t="shared" si="21"/>
        <v>#N/A</v>
      </c>
      <c r="N169" s="111" t="e">
        <f>VLOOKUP(Tabela4[[#This Row],[Proposta de Referência]],SIMP_CF!A:K,9,FALSE)</f>
        <v>#N/A</v>
      </c>
      <c r="O169" s="111" t="e">
        <f>VLOOKUP(Tabela4[[#This Row],[Proposta de Referência]],SIMP_CF!A:K,8,FALSE)</f>
        <v>#N/A</v>
      </c>
      <c r="P169" s="112" t="e">
        <f t="shared" si="22"/>
        <v>#N/A</v>
      </c>
      <c r="Q169" s="112" t="e">
        <f t="shared" si="23"/>
        <v>#N/A</v>
      </c>
      <c r="R169" t="e">
        <f t="shared" si="29"/>
        <v>#N/A</v>
      </c>
      <c r="S169" s="108" t="e">
        <f t="shared" si="24"/>
        <v>#N/A</v>
      </c>
      <c r="T169" s="108" t="e">
        <f t="shared" si="25"/>
        <v>#N/A</v>
      </c>
      <c r="U169" s="110" t="e">
        <f t="shared" si="26"/>
        <v>#N/A</v>
      </c>
      <c r="V169" t="e">
        <f t="shared" si="27"/>
        <v>#N/A</v>
      </c>
      <c r="W169" t="str">
        <f t="shared" si="28"/>
        <v/>
      </c>
      <c r="X169" s="24" t="str">
        <f>IFERROR(VLOOKUP(W169,HOSPITAIS_COM_DIVIDAS!A:E,5,FALSE),"")</f>
        <v/>
      </c>
    </row>
    <row r="170" spans="1:24" x14ac:dyDescent="0.25">
      <c r="A170" s="52" t="str">
        <f>IFERROR((Tabela4[[#This Row],[Status da Proposta]]),"")</f>
        <v/>
      </c>
      <c r="B170" s="121">
        <f>IFERROR((CREDITO_FINANCEIRO!A170),"")</f>
        <v>0</v>
      </c>
      <c r="C170" s="120" t="str">
        <f>IFERROR((VLOOKUP(B170,CREDITO_FINANCEIRO!A:B,2,FALSE)),"")</f>
        <v/>
      </c>
      <c r="D170" s="94" t="str">
        <f>IFERROR((VLOOKUP(B170,CREDITO_FINANCEIRO!A:E,5,FALSE)),"")</f>
        <v/>
      </c>
      <c r="E170" s="95" t="str">
        <f>IFERROR((VLOOKUP(B170,CREDITO_FINANCEIRO!A:C,3,FALSE)),"")</f>
        <v/>
      </c>
      <c r="F170" s="120" t="str">
        <f>IFERROR((VLOOKUP(B170,CREDITO_FINANCEIRO!A:G,4,FALSE)),"")</f>
        <v/>
      </c>
      <c r="G170" s="120" t="e">
        <f>VLOOKUP(B170,CREDITO_FINANCEIRO!A:G,6,FALSE)</f>
        <v>#N/A</v>
      </c>
      <c r="H170" s="120" t="e">
        <f>VLOOKUP(B170,CREDITO_FINANCEIRO!A:G,7,FALSE)</f>
        <v>#N/A</v>
      </c>
      <c r="I170" s="91" t="e">
        <f>VLOOKUP(B170,CREDITO_FINANCEIRO!A:K,10,FALSE)</f>
        <v>#N/A</v>
      </c>
      <c r="J170" s="91" t="e">
        <f>VLOOKUP(B170,CREDITO_FINANCEIRO!A:K,11,FALSE)</f>
        <v>#N/A</v>
      </c>
      <c r="K170" s="91" t="e">
        <f>VLOOKUP(B170,CREDITO_FINANCEIRO!A:L,12,FALSE)</f>
        <v>#N/A</v>
      </c>
      <c r="L170" s="110" t="e">
        <f t="shared" si="20"/>
        <v>#N/A</v>
      </c>
      <c r="M170" s="2" t="e">
        <f t="shared" si="21"/>
        <v>#N/A</v>
      </c>
      <c r="N170" s="111" t="e">
        <f>VLOOKUP(Tabela4[[#This Row],[Proposta de Referência]],SIMP_CF!A:K,9,FALSE)</f>
        <v>#N/A</v>
      </c>
      <c r="O170" s="111" t="e">
        <f>VLOOKUP(Tabela4[[#This Row],[Proposta de Referência]],SIMP_CF!A:K,8,FALSE)</f>
        <v>#N/A</v>
      </c>
      <c r="P170" s="112" t="e">
        <f t="shared" si="22"/>
        <v>#N/A</v>
      </c>
      <c r="Q170" s="112" t="e">
        <f t="shared" si="23"/>
        <v>#N/A</v>
      </c>
      <c r="R170" t="e">
        <f t="shared" si="29"/>
        <v>#N/A</v>
      </c>
      <c r="S170" s="108" t="e">
        <f t="shared" si="24"/>
        <v>#N/A</v>
      </c>
      <c r="T170" s="108" t="e">
        <f t="shared" si="25"/>
        <v>#N/A</v>
      </c>
      <c r="U170" s="110" t="e">
        <f t="shared" si="26"/>
        <v>#N/A</v>
      </c>
      <c r="V170" t="e">
        <f t="shared" si="27"/>
        <v>#N/A</v>
      </c>
      <c r="W170" t="str">
        <f t="shared" si="28"/>
        <v/>
      </c>
      <c r="X170" s="24" t="str">
        <f>IFERROR(VLOOKUP(W170,HOSPITAIS_COM_DIVIDAS!A:E,5,FALSE),"")</f>
        <v/>
      </c>
    </row>
    <row r="171" spans="1:24" x14ac:dyDescent="0.25">
      <c r="A171" s="52" t="str">
        <f>IFERROR((Tabela4[[#This Row],[Status da Proposta]]),"")</f>
        <v/>
      </c>
      <c r="B171" s="121">
        <f>IFERROR((CREDITO_FINANCEIRO!A171),"")</f>
        <v>0</v>
      </c>
      <c r="C171" s="120" t="str">
        <f>IFERROR((VLOOKUP(B171,CREDITO_FINANCEIRO!A:B,2,FALSE)),"")</f>
        <v/>
      </c>
      <c r="D171" s="94" t="str">
        <f>IFERROR((VLOOKUP(B171,CREDITO_FINANCEIRO!A:E,5,FALSE)),"")</f>
        <v/>
      </c>
      <c r="E171" s="95" t="str">
        <f>IFERROR((VLOOKUP(B171,CREDITO_FINANCEIRO!A:C,3,FALSE)),"")</f>
        <v/>
      </c>
      <c r="F171" s="120" t="str">
        <f>IFERROR((VLOOKUP(B171,CREDITO_FINANCEIRO!A:G,4,FALSE)),"")</f>
        <v/>
      </c>
      <c r="G171" s="120" t="e">
        <f>VLOOKUP(B171,CREDITO_FINANCEIRO!A:G,6,FALSE)</f>
        <v>#N/A</v>
      </c>
      <c r="H171" s="120" t="e">
        <f>VLOOKUP(B171,CREDITO_FINANCEIRO!A:G,7,FALSE)</f>
        <v>#N/A</v>
      </c>
      <c r="I171" s="91" t="e">
        <f>VLOOKUP(B171,CREDITO_FINANCEIRO!A:K,10,FALSE)</f>
        <v>#N/A</v>
      </c>
      <c r="J171" s="91" t="e">
        <f>VLOOKUP(B171,CREDITO_FINANCEIRO!A:K,11,FALSE)</f>
        <v>#N/A</v>
      </c>
      <c r="K171" s="91" t="e">
        <f>VLOOKUP(B171,CREDITO_FINANCEIRO!A:L,12,FALSE)</f>
        <v>#N/A</v>
      </c>
      <c r="L171" s="110" t="e">
        <f t="shared" si="20"/>
        <v>#N/A</v>
      </c>
      <c r="M171" s="2" t="e">
        <f t="shared" si="21"/>
        <v>#N/A</v>
      </c>
      <c r="N171" s="111" t="e">
        <f>VLOOKUP(Tabela4[[#This Row],[Proposta de Referência]],SIMP_CF!A:K,9,FALSE)</f>
        <v>#N/A</v>
      </c>
      <c r="O171" s="111" t="e">
        <f>VLOOKUP(Tabela4[[#This Row],[Proposta de Referência]],SIMP_CF!A:K,8,FALSE)</f>
        <v>#N/A</v>
      </c>
      <c r="P171" s="112" t="e">
        <f t="shared" si="22"/>
        <v>#N/A</v>
      </c>
      <c r="Q171" s="112" t="e">
        <f t="shared" si="23"/>
        <v>#N/A</v>
      </c>
      <c r="R171" t="e">
        <f t="shared" si="29"/>
        <v>#N/A</v>
      </c>
      <c r="S171" s="108" t="e">
        <f t="shared" si="24"/>
        <v>#N/A</v>
      </c>
      <c r="T171" s="108" t="e">
        <f t="shared" si="25"/>
        <v>#N/A</v>
      </c>
      <c r="U171" s="110" t="e">
        <f t="shared" si="26"/>
        <v>#N/A</v>
      </c>
      <c r="V171" t="e">
        <f t="shared" si="27"/>
        <v>#N/A</v>
      </c>
      <c r="W171" t="str">
        <f t="shared" si="28"/>
        <v/>
      </c>
      <c r="X171" s="24" t="str">
        <f>IFERROR(VLOOKUP(W171,HOSPITAIS_COM_DIVIDAS!A:E,5,FALSE),"")</f>
        <v/>
      </c>
    </row>
    <row r="172" spans="1:24" x14ac:dyDescent="0.25">
      <c r="A172" s="52" t="str">
        <f>IFERROR((Tabela4[[#This Row],[Status da Proposta]]),"")</f>
        <v/>
      </c>
      <c r="B172" s="121">
        <f>IFERROR((CREDITO_FINANCEIRO!A172),"")</f>
        <v>0</v>
      </c>
      <c r="C172" s="120" t="str">
        <f>IFERROR((VLOOKUP(B172,CREDITO_FINANCEIRO!A:B,2,FALSE)),"")</f>
        <v/>
      </c>
      <c r="D172" s="94" t="str">
        <f>IFERROR((VLOOKUP(B172,CREDITO_FINANCEIRO!A:E,5,FALSE)),"")</f>
        <v/>
      </c>
      <c r="E172" s="95" t="str">
        <f>IFERROR((VLOOKUP(B172,CREDITO_FINANCEIRO!A:C,3,FALSE)),"")</f>
        <v/>
      </c>
      <c r="F172" s="120" t="str">
        <f>IFERROR((VLOOKUP(B172,CREDITO_FINANCEIRO!A:G,4,FALSE)),"")</f>
        <v/>
      </c>
      <c r="G172" s="120" t="e">
        <f>VLOOKUP(B172,CREDITO_FINANCEIRO!A:G,6,FALSE)</f>
        <v>#N/A</v>
      </c>
      <c r="H172" s="120" t="e">
        <f>VLOOKUP(B172,CREDITO_FINANCEIRO!A:G,7,FALSE)</f>
        <v>#N/A</v>
      </c>
      <c r="I172" s="91" t="e">
        <f>VLOOKUP(B172,CREDITO_FINANCEIRO!A:K,10,FALSE)</f>
        <v>#N/A</v>
      </c>
      <c r="J172" s="91" t="e">
        <f>VLOOKUP(B172,CREDITO_FINANCEIRO!A:K,11,FALSE)</f>
        <v>#N/A</v>
      </c>
      <c r="K172" s="91" t="e">
        <f>VLOOKUP(B172,CREDITO_FINANCEIRO!A:L,12,FALSE)</f>
        <v>#N/A</v>
      </c>
      <c r="L172" s="110" t="e">
        <f t="shared" si="20"/>
        <v>#N/A</v>
      </c>
      <c r="M172" s="2" t="e">
        <f t="shared" si="21"/>
        <v>#N/A</v>
      </c>
      <c r="N172" s="111" t="e">
        <f>VLOOKUP(Tabela4[[#This Row],[Proposta de Referência]],SIMP_CF!A:K,9,FALSE)</f>
        <v>#N/A</v>
      </c>
      <c r="O172" s="111" t="e">
        <f>VLOOKUP(Tabela4[[#This Row],[Proposta de Referência]],SIMP_CF!A:K,8,FALSE)</f>
        <v>#N/A</v>
      </c>
      <c r="P172" s="112" t="e">
        <f t="shared" si="22"/>
        <v>#N/A</v>
      </c>
      <c r="Q172" s="112" t="e">
        <f t="shared" si="23"/>
        <v>#N/A</v>
      </c>
      <c r="R172" t="e">
        <f t="shared" si="29"/>
        <v>#N/A</v>
      </c>
      <c r="S172" s="108" t="e">
        <f t="shared" si="24"/>
        <v>#N/A</v>
      </c>
      <c r="T172" s="108" t="e">
        <f t="shared" si="25"/>
        <v>#N/A</v>
      </c>
      <c r="U172" s="110" t="e">
        <f t="shared" si="26"/>
        <v>#N/A</v>
      </c>
      <c r="V172" t="e">
        <f t="shared" si="27"/>
        <v>#N/A</v>
      </c>
      <c r="W172" t="str">
        <f t="shared" si="28"/>
        <v/>
      </c>
      <c r="X172" s="24" t="str">
        <f>IFERROR(VLOOKUP(W172,HOSPITAIS_COM_DIVIDAS!A:E,5,FALSE),"")</f>
        <v/>
      </c>
    </row>
    <row r="173" spans="1:24" x14ac:dyDescent="0.25">
      <c r="A173" s="52" t="str">
        <f>IFERROR((Tabela4[[#This Row],[Status da Proposta]]),"")</f>
        <v/>
      </c>
      <c r="B173" s="121">
        <f>IFERROR((CREDITO_FINANCEIRO!A173),"")</f>
        <v>0</v>
      </c>
      <c r="C173" s="120" t="str">
        <f>IFERROR((VLOOKUP(B173,CREDITO_FINANCEIRO!A:B,2,FALSE)),"")</f>
        <v/>
      </c>
      <c r="D173" s="94" t="str">
        <f>IFERROR((VLOOKUP(B173,CREDITO_FINANCEIRO!A:E,5,FALSE)),"")</f>
        <v/>
      </c>
      <c r="E173" s="95" t="str">
        <f>IFERROR((VLOOKUP(B173,CREDITO_FINANCEIRO!A:C,3,FALSE)),"")</f>
        <v/>
      </c>
      <c r="F173" s="120" t="str">
        <f>IFERROR((VLOOKUP(B173,CREDITO_FINANCEIRO!A:G,4,FALSE)),"")</f>
        <v/>
      </c>
      <c r="G173" s="120" t="e">
        <f>VLOOKUP(B173,CREDITO_FINANCEIRO!A:G,6,FALSE)</f>
        <v>#N/A</v>
      </c>
      <c r="H173" s="120" t="e">
        <f>VLOOKUP(B173,CREDITO_FINANCEIRO!A:G,7,FALSE)</f>
        <v>#N/A</v>
      </c>
      <c r="I173" s="91" t="e">
        <f>VLOOKUP(B173,CREDITO_FINANCEIRO!A:K,10,FALSE)</f>
        <v>#N/A</v>
      </c>
      <c r="J173" s="91" t="e">
        <f>VLOOKUP(B173,CREDITO_FINANCEIRO!A:K,11,FALSE)</f>
        <v>#N/A</v>
      </c>
      <c r="K173" s="91" t="e">
        <f>VLOOKUP(B173,CREDITO_FINANCEIRO!A:L,12,FALSE)</f>
        <v>#N/A</v>
      </c>
      <c r="L173" s="110" t="e">
        <f t="shared" si="20"/>
        <v>#N/A</v>
      </c>
      <c r="M173" s="2" t="e">
        <f t="shared" si="21"/>
        <v>#N/A</v>
      </c>
      <c r="N173" s="111" t="e">
        <f>VLOOKUP(Tabela4[[#This Row],[Proposta de Referência]],SIMP_CF!A:K,9,FALSE)</f>
        <v>#N/A</v>
      </c>
      <c r="O173" s="111" t="e">
        <f>VLOOKUP(Tabela4[[#This Row],[Proposta de Referência]],SIMP_CF!A:K,8,FALSE)</f>
        <v>#N/A</v>
      </c>
      <c r="P173" s="112" t="e">
        <f t="shared" si="22"/>
        <v>#N/A</v>
      </c>
      <c r="Q173" s="112" t="e">
        <f t="shared" si="23"/>
        <v>#N/A</v>
      </c>
      <c r="R173" t="e">
        <f t="shared" si="29"/>
        <v>#N/A</v>
      </c>
      <c r="S173" s="108" t="e">
        <f t="shared" si="24"/>
        <v>#N/A</v>
      </c>
      <c r="T173" s="108" t="e">
        <f t="shared" si="25"/>
        <v>#N/A</v>
      </c>
      <c r="U173" s="110" t="e">
        <f t="shared" si="26"/>
        <v>#N/A</v>
      </c>
      <c r="V173" t="e">
        <f t="shared" si="27"/>
        <v>#N/A</v>
      </c>
      <c r="W173" t="str">
        <f t="shared" si="28"/>
        <v/>
      </c>
      <c r="X173" s="24" t="str">
        <f>IFERROR(VLOOKUP(W173,HOSPITAIS_COM_DIVIDAS!A:E,5,FALSE),"")</f>
        <v/>
      </c>
    </row>
    <row r="174" spans="1:24" x14ac:dyDescent="0.25">
      <c r="A174" s="52" t="str">
        <f>IFERROR((Tabela4[[#This Row],[Status da Proposta]]),"")</f>
        <v/>
      </c>
      <c r="B174" s="121">
        <f>IFERROR((CREDITO_FINANCEIRO!A174),"")</f>
        <v>0</v>
      </c>
      <c r="C174" s="120" t="str">
        <f>IFERROR((VLOOKUP(B174,CREDITO_FINANCEIRO!A:B,2,FALSE)),"")</f>
        <v/>
      </c>
      <c r="D174" s="94" t="str">
        <f>IFERROR((VLOOKUP(B174,CREDITO_FINANCEIRO!A:E,5,FALSE)),"")</f>
        <v/>
      </c>
      <c r="E174" s="95" t="str">
        <f>IFERROR((VLOOKUP(B174,CREDITO_FINANCEIRO!A:C,3,FALSE)),"")</f>
        <v/>
      </c>
      <c r="F174" s="120" t="str">
        <f>IFERROR((VLOOKUP(B174,CREDITO_FINANCEIRO!A:G,4,FALSE)),"")</f>
        <v/>
      </c>
      <c r="G174" s="120" t="e">
        <f>VLOOKUP(B174,CREDITO_FINANCEIRO!A:G,6,FALSE)</f>
        <v>#N/A</v>
      </c>
      <c r="H174" s="120" t="e">
        <f>VLOOKUP(B174,CREDITO_FINANCEIRO!A:G,7,FALSE)</f>
        <v>#N/A</v>
      </c>
      <c r="I174" s="91" t="e">
        <f>VLOOKUP(B174,CREDITO_FINANCEIRO!A:K,10,FALSE)</f>
        <v>#N/A</v>
      </c>
      <c r="J174" s="91" t="e">
        <f>VLOOKUP(B174,CREDITO_FINANCEIRO!A:K,11,FALSE)</f>
        <v>#N/A</v>
      </c>
      <c r="K174" s="91" t="e">
        <f>VLOOKUP(B174,CREDITO_FINANCEIRO!A:L,12,FALSE)</f>
        <v>#N/A</v>
      </c>
      <c r="L174" s="110" t="e">
        <f t="shared" si="20"/>
        <v>#N/A</v>
      </c>
      <c r="M174" s="2" t="e">
        <f t="shared" si="21"/>
        <v>#N/A</v>
      </c>
      <c r="N174" s="111" t="e">
        <f>VLOOKUP(Tabela4[[#This Row],[Proposta de Referência]],SIMP_CF!A:K,9,FALSE)</f>
        <v>#N/A</v>
      </c>
      <c r="O174" s="111" t="e">
        <f>VLOOKUP(Tabela4[[#This Row],[Proposta de Referência]],SIMP_CF!A:K,8,FALSE)</f>
        <v>#N/A</v>
      </c>
      <c r="P174" s="112" t="e">
        <f t="shared" si="22"/>
        <v>#N/A</v>
      </c>
      <c r="Q174" s="112" t="e">
        <f t="shared" si="23"/>
        <v>#N/A</v>
      </c>
      <c r="R174" t="e">
        <f t="shared" si="29"/>
        <v>#N/A</v>
      </c>
      <c r="S174" s="108" t="e">
        <f t="shared" si="24"/>
        <v>#N/A</v>
      </c>
      <c r="T174" s="108" t="e">
        <f t="shared" si="25"/>
        <v>#N/A</v>
      </c>
      <c r="U174" s="110" t="e">
        <f t="shared" si="26"/>
        <v>#N/A</v>
      </c>
      <c r="V174" t="e">
        <f t="shared" si="27"/>
        <v>#N/A</v>
      </c>
      <c r="W174" t="str">
        <f t="shared" si="28"/>
        <v/>
      </c>
      <c r="X174" s="24" t="str">
        <f>IFERROR(VLOOKUP(W174,HOSPITAIS_COM_DIVIDAS!A:E,5,FALSE),"")</f>
        <v/>
      </c>
    </row>
    <row r="175" spans="1:24" x14ac:dyDescent="0.25">
      <c r="A175" s="52" t="str">
        <f>IFERROR((Tabela4[[#This Row],[Status da Proposta]]),"")</f>
        <v/>
      </c>
      <c r="B175" s="121">
        <f>IFERROR((CREDITO_FINANCEIRO!A175),"")</f>
        <v>0</v>
      </c>
      <c r="C175" s="120" t="str">
        <f>IFERROR((VLOOKUP(B175,CREDITO_FINANCEIRO!A:B,2,FALSE)),"")</f>
        <v/>
      </c>
      <c r="D175" s="94" t="str">
        <f>IFERROR((VLOOKUP(B175,CREDITO_FINANCEIRO!A:E,5,FALSE)),"")</f>
        <v/>
      </c>
      <c r="E175" s="95" t="str">
        <f>IFERROR((VLOOKUP(B175,CREDITO_FINANCEIRO!A:C,3,FALSE)),"")</f>
        <v/>
      </c>
      <c r="F175" s="120" t="str">
        <f>IFERROR((VLOOKUP(B175,CREDITO_FINANCEIRO!A:G,4,FALSE)),"")</f>
        <v/>
      </c>
      <c r="G175" s="120" t="e">
        <f>VLOOKUP(B175,CREDITO_FINANCEIRO!A:G,6,FALSE)</f>
        <v>#N/A</v>
      </c>
      <c r="H175" s="120" t="e">
        <f>VLOOKUP(B175,CREDITO_FINANCEIRO!A:G,7,FALSE)</f>
        <v>#N/A</v>
      </c>
      <c r="I175" s="91" t="e">
        <f>VLOOKUP(B175,CREDITO_FINANCEIRO!A:K,10,FALSE)</f>
        <v>#N/A</v>
      </c>
      <c r="J175" s="91" t="e">
        <f>VLOOKUP(B175,CREDITO_FINANCEIRO!A:K,11,FALSE)</f>
        <v>#N/A</v>
      </c>
      <c r="K175" s="91" t="e">
        <f>VLOOKUP(B175,CREDITO_FINANCEIRO!A:L,12,FALSE)</f>
        <v>#N/A</v>
      </c>
      <c r="L175" s="110" t="e">
        <f t="shared" si="20"/>
        <v>#N/A</v>
      </c>
      <c r="M175" s="2" t="e">
        <f t="shared" si="21"/>
        <v>#N/A</v>
      </c>
      <c r="N175" s="111" t="e">
        <f>VLOOKUP(Tabela4[[#This Row],[Proposta de Referência]],SIMP_CF!A:K,9,FALSE)</f>
        <v>#N/A</v>
      </c>
      <c r="O175" s="111" t="e">
        <f>VLOOKUP(Tabela4[[#This Row],[Proposta de Referência]],SIMP_CF!A:K,8,FALSE)</f>
        <v>#N/A</v>
      </c>
      <c r="P175" s="112" t="e">
        <f t="shared" si="22"/>
        <v>#N/A</v>
      </c>
      <c r="Q175" s="112" t="e">
        <f t="shared" si="23"/>
        <v>#N/A</v>
      </c>
      <c r="R175" t="e">
        <f t="shared" si="29"/>
        <v>#N/A</v>
      </c>
      <c r="S175" s="108" t="e">
        <f t="shared" si="24"/>
        <v>#N/A</v>
      </c>
      <c r="T175" s="108" t="e">
        <f t="shared" si="25"/>
        <v>#N/A</v>
      </c>
      <c r="U175" s="110" t="e">
        <f t="shared" si="26"/>
        <v>#N/A</v>
      </c>
      <c r="V175" t="e">
        <f t="shared" si="27"/>
        <v>#N/A</v>
      </c>
      <c r="W175" t="str">
        <f t="shared" si="28"/>
        <v/>
      </c>
      <c r="X175" s="24" t="str">
        <f>IFERROR(VLOOKUP(W175,HOSPITAIS_COM_DIVIDAS!A:E,5,FALSE),"")</f>
        <v/>
      </c>
    </row>
    <row r="176" spans="1:24" x14ac:dyDescent="0.25">
      <c r="A176" s="52" t="str">
        <f>IFERROR((Tabela4[[#This Row],[Status da Proposta]]),"")</f>
        <v/>
      </c>
      <c r="B176" s="121">
        <f>IFERROR((CREDITO_FINANCEIRO!A176),"")</f>
        <v>0</v>
      </c>
      <c r="C176" s="120" t="str">
        <f>IFERROR((VLOOKUP(B176,CREDITO_FINANCEIRO!A:B,2,FALSE)),"")</f>
        <v/>
      </c>
      <c r="D176" s="94" t="str">
        <f>IFERROR((VLOOKUP(B176,CREDITO_FINANCEIRO!A:E,5,FALSE)),"")</f>
        <v/>
      </c>
      <c r="E176" s="95" t="str">
        <f>IFERROR((VLOOKUP(B176,CREDITO_FINANCEIRO!A:C,3,FALSE)),"")</f>
        <v/>
      </c>
      <c r="F176" s="120" t="str">
        <f>IFERROR((VLOOKUP(B176,CREDITO_FINANCEIRO!A:G,4,FALSE)),"")</f>
        <v/>
      </c>
      <c r="G176" s="120" t="e">
        <f>VLOOKUP(B176,CREDITO_FINANCEIRO!A:G,6,FALSE)</f>
        <v>#N/A</v>
      </c>
      <c r="H176" s="120" t="e">
        <f>VLOOKUP(B176,CREDITO_FINANCEIRO!A:G,7,FALSE)</f>
        <v>#N/A</v>
      </c>
      <c r="I176" s="91" t="e">
        <f>VLOOKUP(B176,CREDITO_FINANCEIRO!A:K,10,FALSE)</f>
        <v>#N/A</v>
      </c>
      <c r="J176" s="91" t="e">
        <f>VLOOKUP(B176,CREDITO_FINANCEIRO!A:K,11,FALSE)</f>
        <v>#N/A</v>
      </c>
      <c r="K176" s="91" t="e">
        <f>VLOOKUP(B176,CREDITO_FINANCEIRO!A:L,12,FALSE)</f>
        <v>#N/A</v>
      </c>
      <c r="L176" s="110" t="e">
        <f t="shared" si="20"/>
        <v>#N/A</v>
      </c>
      <c r="M176" s="2" t="e">
        <f t="shared" si="21"/>
        <v>#N/A</v>
      </c>
      <c r="N176" s="111" t="e">
        <f>VLOOKUP(Tabela4[[#This Row],[Proposta de Referência]],SIMP_CF!A:K,9,FALSE)</f>
        <v>#N/A</v>
      </c>
      <c r="O176" s="111" t="e">
        <f>VLOOKUP(Tabela4[[#This Row],[Proposta de Referência]],SIMP_CF!A:K,8,FALSE)</f>
        <v>#N/A</v>
      </c>
      <c r="P176" s="112" t="e">
        <f t="shared" si="22"/>
        <v>#N/A</v>
      </c>
      <c r="Q176" s="112" t="e">
        <f t="shared" si="23"/>
        <v>#N/A</v>
      </c>
      <c r="R176" t="e">
        <f t="shared" si="29"/>
        <v>#N/A</v>
      </c>
      <c r="S176" s="108" t="e">
        <f t="shared" si="24"/>
        <v>#N/A</v>
      </c>
      <c r="T176" s="108" t="e">
        <f t="shared" si="25"/>
        <v>#N/A</v>
      </c>
      <c r="U176" s="110" t="e">
        <f t="shared" si="26"/>
        <v>#N/A</v>
      </c>
      <c r="V176" t="e">
        <f t="shared" si="27"/>
        <v>#N/A</v>
      </c>
      <c r="W176" t="str">
        <f t="shared" si="28"/>
        <v/>
      </c>
      <c r="X176" s="24" t="str">
        <f>IFERROR(VLOOKUP(W176,HOSPITAIS_COM_DIVIDAS!A:E,5,FALSE),"")</f>
        <v/>
      </c>
    </row>
    <row r="177" spans="1:24" x14ac:dyDescent="0.25">
      <c r="A177" s="52" t="str">
        <f>IFERROR((Tabela4[[#This Row],[Status da Proposta]]),"")</f>
        <v/>
      </c>
      <c r="B177" s="121">
        <f>IFERROR((CREDITO_FINANCEIRO!A177),"")</f>
        <v>0</v>
      </c>
      <c r="C177" s="120" t="str">
        <f>IFERROR((VLOOKUP(B177,CREDITO_FINANCEIRO!A:B,2,FALSE)),"")</f>
        <v/>
      </c>
      <c r="D177" s="94" t="str">
        <f>IFERROR((VLOOKUP(B177,CREDITO_FINANCEIRO!A:E,5,FALSE)),"")</f>
        <v/>
      </c>
      <c r="E177" s="95" t="str">
        <f>IFERROR((VLOOKUP(B177,CREDITO_FINANCEIRO!A:C,3,FALSE)),"")</f>
        <v/>
      </c>
      <c r="F177" s="120" t="str">
        <f>IFERROR((VLOOKUP(B177,CREDITO_FINANCEIRO!A:G,4,FALSE)),"")</f>
        <v/>
      </c>
      <c r="G177" s="120" t="e">
        <f>VLOOKUP(B177,CREDITO_FINANCEIRO!A:G,6,FALSE)</f>
        <v>#N/A</v>
      </c>
      <c r="H177" s="120" t="e">
        <f>VLOOKUP(B177,CREDITO_FINANCEIRO!A:G,7,FALSE)</f>
        <v>#N/A</v>
      </c>
      <c r="I177" s="91" t="e">
        <f>VLOOKUP(B177,CREDITO_FINANCEIRO!A:K,10,FALSE)</f>
        <v>#N/A</v>
      </c>
      <c r="J177" s="91" t="e">
        <f>VLOOKUP(B177,CREDITO_FINANCEIRO!A:K,11,FALSE)</f>
        <v>#N/A</v>
      </c>
      <c r="K177" s="91" t="e">
        <f>VLOOKUP(B177,CREDITO_FINANCEIRO!A:L,12,FALSE)</f>
        <v>#N/A</v>
      </c>
      <c r="L177" s="110" t="e">
        <f t="shared" si="20"/>
        <v>#N/A</v>
      </c>
      <c r="M177" s="2" t="e">
        <f t="shared" si="21"/>
        <v>#N/A</v>
      </c>
      <c r="N177" s="111" t="e">
        <f>VLOOKUP(Tabela4[[#This Row],[Proposta de Referência]],SIMP_CF!A:K,9,FALSE)</f>
        <v>#N/A</v>
      </c>
      <c r="O177" s="111" t="e">
        <f>VLOOKUP(Tabela4[[#This Row],[Proposta de Referência]],SIMP_CF!A:K,8,FALSE)</f>
        <v>#N/A</v>
      </c>
      <c r="P177" s="112" t="e">
        <f t="shared" si="22"/>
        <v>#N/A</v>
      </c>
      <c r="Q177" s="112" t="e">
        <f t="shared" si="23"/>
        <v>#N/A</v>
      </c>
      <c r="R177" t="e">
        <f t="shared" si="29"/>
        <v>#N/A</v>
      </c>
      <c r="S177" s="108" t="e">
        <f t="shared" si="24"/>
        <v>#N/A</v>
      </c>
      <c r="T177" s="108" t="e">
        <f t="shared" si="25"/>
        <v>#N/A</v>
      </c>
      <c r="U177" s="110" t="e">
        <f t="shared" si="26"/>
        <v>#N/A</v>
      </c>
      <c r="V177" t="e">
        <f t="shared" si="27"/>
        <v>#N/A</v>
      </c>
      <c r="W177" t="str">
        <f t="shared" si="28"/>
        <v/>
      </c>
      <c r="X177" s="24" t="str">
        <f>IFERROR(VLOOKUP(W177,HOSPITAIS_COM_DIVIDAS!A:E,5,FALSE),"")</f>
        <v/>
      </c>
    </row>
    <row r="178" spans="1:24" x14ac:dyDescent="0.25">
      <c r="A178" s="52" t="str">
        <f>IFERROR((Tabela4[[#This Row],[Status da Proposta]]),"")</f>
        <v/>
      </c>
      <c r="B178" s="121">
        <f>IFERROR((CREDITO_FINANCEIRO!A178),"")</f>
        <v>0</v>
      </c>
      <c r="C178" s="120" t="str">
        <f>IFERROR((VLOOKUP(B178,CREDITO_FINANCEIRO!A:B,2,FALSE)),"")</f>
        <v/>
      </c>
      <c r="D178" s="94" t="str">
        <f>IFERROR((VLOOKUP(B178,CREDITO_FINANCEIRO!A:E,5,FALSE)),"")</f>
        <v/>
      </c>
      <c r="E178" s="95" t="str">
        <f>IFERROR((VLOOKUP(B178,CREDITO_FINANCEIRO!A:C,3,FALSE)),"")</f>
        <v/>
      </c>
      <c r="F178" s="120" t="str">
        <f>IFERROR((VLOOKUP(B178,CREDITO_FINANCEIRO!A:G,4,FALSE)),"")</f>
        <v/>
      </c>
      <c r="G178" s="120" t="e">
        <f>VLOOKUP(B178,CREDITO_FINANCEIRO!A:G,6,FALSE)</f>
        <v>#N/A</v>
      </c>
      <c r="H178" s="120" t="e">
        <f>VLOOKUP(B178,CREDITO_FINANCEIRO!A:G,7,FALSE)</f>
        <v>#N/A</v>
      </c>
      <c r="I178" s="91" t="e">
        <f>VLOOKUP(B178,CREDITO_FINANCEIRO!A:K,10,FALSE)</f>
        <v>#N/A</v>
      </c>
      <c r="J178" s="91" t="e">
        <f>VLOOKUP(B178,CREDITO_FINANCEIRO!A:K,11,FALSE)</f>
        <v>#N/A</v>
      </c>
      <c r="K178" s="91" t="e">
        <f>VLOOKUP(B178,CREDITO_FINANCEIRO!A:L,12,FALSE)</f>
        <v>#N/A</v>
      </c>
      <c r="L178" s="110" t="e">
        <f t="shared" si="20"/>
        <v>#N/A</v>
      </c>
      <c r="M178" s="2" t="e">
        <f t="shared" si="21"/>
        <v>#N/A</v>
      </c>
      <c r="N178" s="111" t="e">
        <f>VLOOKUP(Tabela4[[#This Row],[Proposta de Referência]],SIMP_CF!A:K,9,FALSE)</f>
        <v>#N/A</v>
      </c>
      <c r="O178" s="111" t="e">
        <f>VLOOKUP(Tabela4[[#This Row],[Proposta de Referência]],SIMP_CF!A:K,8,FALSE)</f>
        <v>#N/A</v>
      </c>
      <c r="P178" s="112" t="e">
        <f t="shared" si="22"/>
        <v>#N/A</v>
      </c>
      <c r="Q178" s="112" t="e">
        <f t="shared" si="23"/>
        <v>#N/A</v>
      </c>
      <c r="R178" t="e">
        <f t="shared" si="29"/>
        <v>#N/A</v>
      </c>
      <c r="S178" s="108" t="e">
        <f t="shared" si="24"/>
        <v>#N/A</v>
      </c>
      <c r="T178" s="108" t="e">
        <f t="shared" si="25"/>
        <v>#N/A</v>
      </c>
      <c r="U178" s="110" t="e">
        <f t="shared" si="26"/>
        <v>#N/A</v>
      </c>
      <c r="V178" t="e">
        <f t="shared" si="27"/>
        <v>#N/A</v>
      </c>
      <c r="W178" t="str">
        <f t="shared" si="28"/>
        <v/>
      </c>
      <c r="X178" s="24" t="str">
        <f>IFERROR(VLOOKUP(W178,HOSPITAIS_COM_DIVIDAS!A:E,5,FALSE),"")</f>
        <v/>
      </c>
    </row>
    <row r="179" spans="1:24" x14ac:dyDescent="0.25">
      <c r="A179" s="52" t="str">
        <f>IFERROR((Tabela4[[#This Row],[Status da Proposta]]),"")</f>
        <v/>
      </c>
      <c r="B179" s="121">
        <f>IFERROR((CREDITO_FINANCEIRO!A179),"")</f>
        <v>0</v>
      </c>
      <c r="C179" s="120" t="str">
        <f>IFERROR((VLOOKUP(B179,CREDITO_FINANCEIRO!A:B,2,FALSE)),"")</f>
        <v/>
      </c>
      <c r="D179" s="94" t="str">
        <f>IFERROR((VLOOKUP(B179,CREDITO_FINANCEIRO!A:E,5,FALSE)),"")</f>
        <v/>
      </c>
      <c r="E179" s="95" t="str">
        <f>IFERROR((VLOOKUP(B179,CREDITO_FINANCEIRO!A:C,3,FALSE)),"")</f>
        <v/>
      </c>
      <c r="F179" s="120" t="str">
        <f>IFERROR((VLOOKUP(B179,CREDITO_FINANCEIRO!A:G,4,FALSE)),"")</f>
        <v/>
      </c>
      <c r="G179" s="120" t="e">
        <f>VLOOKUP(B179,CREDITO_FINANCEIRO!A:G,6,FALSE)</f>
        <v>#N/A</v>
      </c>
      <c r="H179" s="120" t="e">
        <f>VLOOKUP(B179,CREDITO_FINANCEIRO!A:G,7,FALSE)</f>
        <v>#N/A</v>
      </c>
      <c r="I179" s="91" t="e">
        <f>VLOOKUP(B179,CREDITO_FINANCEIRO!A:K,10,FALSE)</f>
        <v>#N/A</v>
      </c>
      <c r="J179" s="91" t="e">
        <f>VLOOKUP(B179,CREDITO_FINANCEIRO!A:K,11,FALSE)</f>
        <v>#N/A</v>
      </c>
      <c r="K179" s="91" t="e">
        <f>VLOOKUP(B179,CREDITO_FINANCEIRO!A:L,12,FALSE)</f>
        <v>#N/A</v>
      </c>
      <c r="L179" s="110" t="e">
        <f t="shared" si="20"/>
        <v>#N/A</v>
      </c>
      <c r="M179" s="2" t="e">
        <f t="shared" si="21"/>
        <v>#N/A</v>
      </c>
      <c r="N179" s="111" t="e">
        <f>VLOOKUP(Tabela4[[#This Row],[Proposta de Referência]],SIMP_CF!A:K,9,FALSE)</f>
        <v>#N/A</v>
      </c>
      <c r="O179" s="111" t="e">
        <f>VLOOKUP(Tabela4[[#This Row],[Proposta de Referência]],SIMP_CF!A:K,8,FALSE)</f>
        <v>#N/A</v>
      </c>
      <c r="P179" s="112" t="e">
        <f t="shared" si="22"/>
        <v>#N/A</v>
      </c>
      <c r="Q179" s="112" t="e">
        <f t="shared" si="23"/>
        <v>#N/A</v>
      </c>
      <c r="R179" t="e">
        <f t="shared" si="29"/>
        <v>#N/A</v>
      </c>
      <c r="S179" s="108" t="e">
        <f t="shared" si="24"/>
        <v>#N/A</v>
      </c>
      <c r="T179" s="108" t="e">
        <f t="shared" si="25"/>
        <v>#N/A</v>
      </c>
      <c r="U179" s="110" t="e">
        <f t="shared" si="26"/>
        <v>#N/A</v>
      </c>
      <c r="V179" t="e">
        <f t="shared" si="27"/>
        <v>#N/A</v>
      </c>
      <c r="W179" t="str">
        <f t="shared" si="28"/>
        <v/>
      </c>
      <c r="X179" s="24" t="str">
        <f>IFERROR(VLOOKUP(W179,HOSPITAIS_COM_DIVIDAS!A:E,5,FALSE),"")</f>
        <v/>
      </c>
    </row>
    <row r="180" spans="1:24" x14ac:dyDescent="0.25">
      <c r="A180" s="52" t="str">
        <f>IFERROR((Tabela4[[#This Row],[Status da Proposta]]),"")</f>
        <v/>
      </c>
      <c r="B180" s="121">
        <f>IFERROR((CREDITO_FINANCEIRO!A180),"")</f>
        <v>0</v>
      </c>
      <c r="C180" s="120" t="str">
        <f>IFERROR((VLOOKUP(B180,CREDITO_FINANCEIRO!A:B,2,FALSE)),"")</f>
        <v/>
      </c>
      <c r="D180" s="94" t="str">
        <f>IFERROR((VLOOKUP(B180,CREDITO_FINANCEIRO!A:E,5,FALSE)),"")</f>
        <v/>
      </c>
      <c r="E180" s="95" t="str">
        <f>IFERROR((VLOOKUP(B180,CREDITO_FINANCEIRO!A:C,3,FALSE)),"")</f>
        <v/>
      </c>
      <c r="F180" s="120" t="str">
        <f>IFERROR((VLOOKUP(B180,CREDITO_FINANCEIRO!A:G,4,FALSE)),"")</f>
        <v/>
      </c>
      <c r="G180" s="120" t="e">
        <f>VLOOKUP(B180,CREDITO_FINANCEIRO!A:G,6,FALSE)</f>
        <v>#N/A</v>
      </c>
      <c r="H180" s="120" t="e">
        <f>VLOOKUP(B180,CREDITO_FINANCEIRO!A:G,7,FALSE)</f>
        <v>#N/A</v>
      </c>
      <c r="I180" s="91" t="e">
        <f>VLOOKUP(B180,CREDITO_FINANCEIRO!A:K,10,FALSE)</f>
        <v>#N/A</v>
      </c>
      <c r="J180" s="91" t="e">
        <f>VLOOKUP(B180,CREDITO_FINANCEIRO!A:K,11,FALSE)</f>
        <v>#N/A</v>
      </c>
      <c r="K180" s="91" t="e">
        <f>VLOOKUP(B180,CREDITO_FINANCEIRO!A:L,12,FALSE)</f>
        <v>#N/A</v>
      </c>
      <c r="L180" s="110" t="e">
        <f t="shared" si="20"/>
        <v>#N/A</v>
      </c>
      <c r="M180" s="2" t="e">
        <f t="shared" si="21"/>
        <v>#N/A</v>
      </c>
      <c r="N180" s="111" t="e">
        <f>VLOOKUP(Tabela4[[#This Row],[Proposta de Referência]],SIMP_CF!A:K,9,FALSE)</f>
        <v>#N/A</v>
      </c>
      <c r="O180" s="111" t="e">
        <f>VLOOKUP(Tabela4[[#This Row],[Proposta de Referência]],SIMP_CF!A:K,8,FALSE)</f>
        <v>#N/A</v>
      </c>
      <c r="P180" s="112" t="e">
        <f t="shared" si="22"/>
        <v>#N/A</v>
      </c>
      <c r="Q180" s="112" t="e">
        <f t="shared" si="23"/>
        <v>#N/A</v>
      </c>
      <c r="R180" t="e">
        <f t="shared" si="29"/>
        <v>#N/A</v>
      </c>
      <c r="S180" s="108" t="e">
        <f t="shared" si="24"/>
        <v>#N/A</v>
      </c>
      <c r="T180" s="108" t="e">
        <f t="shared" si="25"/>
        <v>#N/A</v>
      </c>
      <c r="U180" s="110" t="e">
        <f t="shared" si="26"/>
        <v>#N/A</v>
      </c>
      <c r="V180" t="e">
        <f t="shared" si="27"/>
        <v>#N/A</v>
      </c>
      <c r="W180" t="str">
        <f t="shared" si="28"/>
        <v/>
      </c>
      <c r="X180" s="24" t="str">
        <f>IFERROR(VLOOKUP(W180,HOSPITAIS_COM_DIVIDAS!A:E,5,FALSE),"")</f>
        <v/>
      </c>
    </row>
    <row r="181" spans="1:24" x14ac:dyDescent="0.25">
      <c r="A181" s="52" t="str">
        <f>IFERROR((Tabela4[[#This Row],[Status da Proposta]]),"")</f>
        <v/>
      </c>
      <c r="B181" s="121">
        <f>IFERROR((CREDITO_FINANCEIRO!A181),"")</f>
        <v>0</v>
      </c>
      <c r="C181" s="120" t="str">
        <f>IFERROR((VLOOKUP(B181,CREDITO_FINANCEIRO!A:B,2,FALSE)),"")</f>
        <v/>
      </c>
      <c r="D181" s="94" t="str">
        <f>IFERROR((VLOOKUP(B181,CREDITO_FINANCEIRO!A:E,5,FALSE)),"")</f>
        <v/>
      </c>
      <c r="E181" s="95" t="str">
        <f>IFERROR((VLOOKUP(B181,CREDITO_FINANCEIRO!A:C,3,FALSE)),"")</f>
        <v/>
      </c>
      <c r="F181" s="120" t="str">
        <f>IFERROR((VLOOKUP(B181,CREDITO_FINANCEIRO!A:G,4,FALSE)),"")</f>
        <v/>
      </c>
      <c r="G181" s="120" t="e">
        <f>VLOOKUP(B181,CREDITO_FINANCEIRO!A:G,6,FALSE)</f>
        <v>#N/A</v>
      </c>
      <c r="H181" s="120" t="e">
        <f>VLOOKUP(B181,CREDITO_FINANCEIRO!A:G,7,FALSE)</f>
        <v>#N/A</v>
      </c>
      <c r="I181" s="91" t="e">
        <f>VLOOKUP(B181,CREDITO_FINANCEIRO!A:K,10,FALSE)</f>
        <v>#N/A</v>
      </c>
      <c r="J181" s="91" t="e">
        <f>VLOOKUP(B181,CREDITO_FINANCEIRO!A:K,11,FALSE)</f>
        <v>#N/A</v>
      </c>
      <c r="K181" s="91" t="e">
        <f>VLOOKUP(B181,CREDITO_FINANCEIRO!A:L,12,FALSE)</f>
        <v>#N/A</v>
      </c>
      <c r="L181" s="110" t="e">
        <f t="shared" si="20"/>
        <v>#N/A</v>
      </c>
      <c r="M181" s="2" t="e">
        <f t="shared" si="21"/>
        <v>#N/A</v>
      </c>
      <c r="N181" s="111" t="e">
        <f>VLOOKUP(Tabela4[[#This Row],[Proposta de Referência]],SIMP_CF!A:K,9,FALSE)</f>
        <v>#N/A</v>
      </c>
      <c r="O181" s="111" t="e">
        <f>VLOOKUP(Tabela4[[#This Row],[Proposta de Referência]],SIMP_CF!A:K,8,FALSE)</f>
        <v>#N/A</v>
      </c>
      <c r="P181" s="112" t="e">
        <f t="shared" si="22"/>
        <v>#N/A</v>
      </c>
      <c r="Q181" s="112" t="e">
        <f t="shared" si="23"/>
        <v>#N/A</v>
      </c>
      <c r="R181" t="e">
        <f t="shared" si="29"/>
        <v>#N/A</v>
      </c>
      <c r="S181" s="108" t="e">
        <f t="shared" si="24"/>
        <v>#N/A</v>
      </c>
      <c r="T181" s="108" t="e">
        <f t="shared" si="25"/>
        <v>#N/A</v>
      </c>
      <c r="U181" s="110" t="e">
        <f t="shared" si="26"/>
        <v>#N/A</v>
      </c>
      <c r="V181" t="e">
        <f t="shared" si="27"/>
        <v>#N/A</v>
      </c>
      <c r="W181" t="str">
        <f t="shared" si="28"/>
        <v/>
      </c>
      <c r="X181" s="24" t="str">
        <f>IFERROR(VLOOKUP(W181,HOSPITAIS_COM_DIVIDAS!A:E,5,FALSE),"")</f>
        <v/>
      </c>
    </row>
    <row r="182" spans="1:24" x14ac:dyDescent="0.25">
      <c r="A182" s="52" t="str">
        <f>IFERROR((Tabela4[[#This Row],[Status da Proposta]]),"")</f>
        <v/>
      </c>
      <c r="B182" s="121">
        <f>IFERROR((CREDITO_FINANCEIRO!A182),"")</f>
        <v>0</v>
      </c>
      <c r="C182" s="120" t="str">
        <f>IFERROR((VLOOKUP(B182,CREDITO_FINANCEIRO!A:B,2,FALSE)),"")</f>
        <v/>
      </c>
      <c r="D182" s="94" t="str">
        <f>IFERROR((VLOOKUP(B182,CREDITO_FINANCEIRO!A:E,5,FALSE)),"")</f>
        <v/>
      </c>
      <c r="E182" s="95" t="str">
        <f>IFERROR((VLOOKUP(B182,CREDITO_FINANCEIRO!A:C,3,FALSE)),"")</f>
        <v/>
      </c>
      <c r="F182" s="120" t="str">
        <f>IFERROR((VLOOKUP(B182,CREDITO_FINANCEIRO!A:G,4,FALSE)),"")</f>
        <v/>
      </c>
      <c r="G182" s="120" t="e">
        <f>VLOOKUP(B182,CREDITO_FINANCEIRO!A:G,6,FALSE)</f>
        <v>#N/A</v>
      </c>
      <c r="H182" s="120" t="e">
        <f>VLOOKUP(B182,CREDITO_FINANCEIRO!A:G,7,FALSE)</f>
        <v>#N/A</v>
      </c>
      <c r="I182" s="91" t="e">
        <f>VLOOKUP(B182,CREDITO_FINANCEIRO!A:K,10,FALSE)</f>
        <v>#N/A</v>
      </c>
      <c r="J182" s="91" t="e">
        <f>VLOOKUP(B182,CREDITO_FINANCEIRO!A:K,11,FALSE)</f>
        <v>#N/A</v>
      </c>
      <c r="K182" s="91" t="e">
        <f>VLOOKUP(B182,CREDITO_FINANCEIRO!A:L,12,FALSE)</f>
        <v>#N/A</v>
      </c>
      <c r="L182" s="110" t="e">
        <f t="shared" si="20"/>
        <v>#N/A</v>
      </c>
      <c r="M182" s="2" t="e">
        <f t="shared" si="21"/>
        <v>#N/A</v>
      </c>
      <c r="N182" s="111" t="e">
        <f>VLOOKUP(Tabela4[[#This Row],[Proposta de Referência]],SIMP_CF!A:K,9,FALSE)</f>
        <v>#N/A</v>
      </c>
      <c r="O182" s="111" t="e">
        <f>VLOOKUP(Tabela4[[#This Row],[Proposta de Referência]],SIMP_CF!A:K,8,FALSE)</f>
        <v>#N/A</v>
      </c>
      <c r="P182" s="112" t="e">
        <f t="shared" si="22"/>
        <v>#N/A</v>
      </c>
      <c r="Q182" s="112" t="e">
        <f t="shared" si="23"/>
        <v>#N/A</v>
      </c>
      <c r="R182" t="e">
        <f t="shared" si="29"/>
        <v>#N/A</v>
      </c>
      <c r="S182" s="108" t="e">
        <f t="shared" si="24"/>
        <v>#N/A</v>
      </c>
      <c r="T182" s="108" t="e">
        <f t="shared" si="25"/>
        <v>#N/A</v>
      </c>
      <c r="U182" s="110" t="e">
        <f t="shared" si="26"/>
        <v>#N/A</v>
      </c>
      <c r="V182" t="e">
        <f t="shared" si="27"/>
        <v>#N/A</v>
      </c>
      <c r="W182" t="str">
        <f t="shared" si="28"/>
        <v/>
      </c>
      <c r="X182" s="24" t="str">
        <f>IFERROR(VLOOKUP(W182,HOSPITAIS_COM_DIVIDAS!A:E,5,FALSE),"")</f>
        <v/>
      </c>
    </row>
    <row r="183" spans="1:24" x14ac:dyDescent="0.25">
      <c r="A183" s="52" t="str">
        <f>IFERROR((Tabela4[[#This Row],[Status da Proposta]]),"")</f>
        <v/>
      </c>
      <c r="B183" s="121">
        <f>IFERROR((CREDITO_FINANCEIRO!A183),"")</f>
        <v>0</v>
      </c>
      <c r="C183" s="120" t="str">
        <f>IFERROR((VLOOKUP(B183,CREDITO_FINANCEIRO!A:B,2,FALSE)),"")</f>
        <v/>
      </c>
      <c r="D183" s="94" t="str">
        <f>IFERROR((VLOOKUP(B183,CREDITO_FINANCEIRO!A:E,5,FALSE)),"")</f>
        <v/>
      </c>
      <c r="E183" s="95" t="str">
        <f>IFERROR((VLOOKUP(B183,CREDITO_FINANCEIRO!A:C,3,FALSE)),"")</f>
        <v/>
      </c>
      <c r="F183" s="120" t="str">
        <f>IFERROR((VLOOKUP(B183,CREDITO_FINANCEIRO!A:G,4,FALSE)),"")</f>
        <v/>
      </c>
      <c r="G183" s="120" t="e">
        <f>VLOOKUP(B183,CREDITO_FINANCEIRO!A:G,6,FALSE)</f>
        <v>#N/A</v>
      </c>
      <c r="H183" s="120" t="e">
        <f>VLOOKUP(B183,CREDITO_FINANCEIRO!A:G,7,FALSE)</f>
        <v>#N/A</v>
      </c>
      <c r="I183" s="91" t="e">
        <f>VLOOKUP(B183,CREDITO_FINANCEIRO!A:K,10,FALSE)</f>
        <v>#N/A</v>
      </c>
      <c r="J183" s="91" t="e">
        <f>VLOOKUP(B183,CREDITO_FINANCEIRO!A:K,11,FALSE)</f>
        <v>#N/A</v>
      </c>
      <c r="K183" s="91" t="e">
        <f>VLOOKUP(B183,CREDITO_FINANCEIRO!A:L,12,FALSE)</f>
        <v>#N/A</v>
      </c>
      <c r="L183" s="110" t="e">
        <f t="shared" si="20"/>
        <v>#N/A</v>
      </c>
      <c r="M183" s="2" t="e">
        <f t="shared" si="21"/>
        <v>#N/A</v>
      </c>
      <c r="N183" s="111" t="e">
        <f>VLOOKUP(Tabela4[[#This Row],[Proposta de Referência]],SIMP_CF!A:K,9,FALSE)</f>
        <v>#N/A</v>
      </c>
      <c r="O183" s="111" t="e">
        <f>VLOOKUP(Tabela4[[#This Row],[Proposta de Referência]],SIMP_CF!A:K,8,FALSE)</f>
        <v>#N/A</v>
      </c>
      <c r="P183" s="112" t="e">
        <f t="shared" si="22"/>
        <v>#N/A</v>
      </c>
      <c r="Q183" s="112" t="e">
        <f t="shared" si="23"/>
        <v>#N/A</v>
      </c>
      <c r="R183" t="e">
        <f t="shared" si="29"/>
        <v>#N/A</v>
      </c>
      <c r="S183" s="108" t="e">
        <f t="shared" si="24"/>
        <v>#N/A</v>
      </c>
      <c r="T183" s="108" t="e">
        <f t="shared" si="25"/>
        <v>#N/A</v>
      </c>
      <c r="U183" s="110" t="e">
        <f t="shared" si="26"/>
        <v>#N/A</v>
      </c>
      <c r="V183" t="e">
        <f t="shared" si="27"/>
        <v>#N/A</v>
      </c>
      <c r="W183" t="str">
        <f t="shared" si="28"/>
        <v/>
      </c>
      <c r="X183" s="24" t="str">
        <f>IFERROR(VLOOKUP(W183,HOSPITAIS_COM_DIVIDAS!A:E,5,FALSE),"")</f>
        <v/>
      </c>
    </row>
    <row r="184" spans="1:24" x14ac:dyDescent="0.25">
      <c r="A184" s="52" t="str">
        <f>IFERROR((Tabela4[[#This Row],[Status da Proposta]]),"")</f>
        <v/>
      </c>
      <c r="B184" s="121">
        <f>IFERROR((CREDITO_FINANCEIRO!A184),"")</f>
        <v>0</v>
      </c>
      <c r="C184" s="120" t="str">
        <f>IFERROR((VLOOKUP(B184,CREDITO_FINANCEIRO!A:B,2,FALSE)),"")</f>
        <v/>
      </c>
      <c r="D184" s="94" t="str">
        <f>IFERROR((VLOOKUP(B184,CREDITO_FINANCEIRO!A:E,5,FALSE)),"")</f>
        <v/>
      </c>
      <c r="E184" s="95" t="str">
        <f>IFERROR((VLOOKUP(B184,CREDITO_FINANCEIRO!A:C,3,FALSE)),"")</f>
        <v/>
      </c>
      <c r="F184" s="120" t="str">
        <f>IFERROR((VLOOKUP(B184,CREDITO_FINANCEIRO!A:G,4,FALSE)),"")</f>
        <v/>
      </c>
      <c r="G184" s="120" t="e">
        <f>VLOOKUP(B184,CREDITO_FINANCEIRO!A:G,6,FALSE)</f>
        <v>#N/A</v>
      </c>
      <c r="H184" s="120" t="e">
        <f>VLOOKUP(B184,CREDITO_FINANCEIRO!A:G,7,FALSE)</f>
        <v>#N/A</v>
      </c>
      <c r="I184" s="91" t="e">
        <f>VLOOKUP(B184,CREDITO_FINANCEIRO!A:K,10,FALSE)</f>
        <v>#N/A</v>
      </c>
      <c r="J184" s="91" t="e">
        <f>VLOOKUP(B184,CREDITO_FINANCEIRO!A:K,11,FALSE)</f>
        <v>#N/A</v>
      </c>
      <c r="K184" s="91" t="e">
        <f>VLOOKUP(B184,CREDITO_FINANCEIRO!A:L,12,FALSE)</f>
        <v>#N/A</v>
      </c>
      <c r="L184" s="110" t="e">
        <f t="shared" si="20"/>
        <v>#N/A</v>
      </c>
      <c r="M184" s="2" t="e">
        <f t="shared" si="21"/>
        <v>#N/A</v>
      </c>
      <c r="N184" s="111" t="e">
        <f>VLOOKUP(Tabela4[[#This Row],[Proposta de Referência]],SIMP_CF!A:K,9,FALSE)</f>
        <v>#N/A</v>
      </c>
      <c r="O184" s="111" t="e">
        <f>VLOOKUP(Tabela4[[#This Row],[Proposta de Referência]],SIMP_CF!A:K,8,FALSE)</f>
        <v>#N/A</v>
      </c>
      <c r="P184" s="112" t="e">
        <f t="shared" si="22"/>
        <v>#N/A</v>
      </c>
      <c r="Q184" s="112" t="e">
        <f t="shared" si="23"/>
        <v>#N/A</v>
      </c>
      <c r="R184" t="e">
        <f t="shared" si="29"/>
        <v>#N/A</v>
      </c>
      <c r="S184" s="108" t="e">
        <f t="shared" si="24"/>
        <v>#N/A</v>
      </c>
      <c r="T184" s="108" t="e">
        <f t="shared" si="25"/>
        <v>#N/A</v>
      </c>
      <c r="U184" s="110" t="e">
        <f t="shared" si="26"/>
        <v>#N/A</v>
      </c>
      <c r="V184" t="e">
        <f t="shared" si="27"/>
        <v>#N/A</v>
      </c>
      <c r="W184" t="str">
        <f t="shared" si="28"/>
        <v/>
      </c>
      <c r="X184" s="24" t="str">
        <f>IFERROR(VLOOKUP(W184,HOSPITAIS_COM_DIVIDAS!A:E,5,FALSE),"")</f>
        <v/>
      </c>
    </row>
    <row r="185" spans="1:24" x14ac:dyDescent="0.25">
      <c r="A185" s="52" t="str">
        <f>IFERROR((Tabela4[[#This Row],[Status da Proposta]]),"")</f>
        <v/>
      </c>
      <c r="B185" s="121">
        <f>IFERROR((CREDITO_FINANCEIRO!A185),"")</f>
        <v>0</v>
      </c>
      <c r="C185" s="120" t="str">
        <f>IFERROR((VLOOKUP(B185,CREDITO_FINANCEIRO!A:B,2,FALSE)),"")</f>
        <v/>
      </c>
      <c r="D185" s="94" t="str">
        <f>IFERROR((VLOOKUP(B185,CREDITO_FINANCEIRO!A:E,5,FALSE)),"")</f>
        <v/>
      </c>
      <c r="E185" s="95" t="str">
        <f>IFERROR((VLOOKUP(B185,CREDITO_FINANCEIRO!A:C,3,FALSE)),"")</f>
        <v/>
      </c>
      <c r="F185" s="120" t="str">
        <f>IFERROR((VLOOKUP(B185,CREDITO_FINANCEIRO!A:G,4,FALSE)),"")</f>
        <v/>
      </c>
      <c r="G185" s="120" t="e">
        <f>VLOOKUP(B185,CREDITO_FINANCEIRO!A:G,6,FALSE)</f>
        <v>#N/A</v>
      </c>
      <c r="H185" s="120" t="e">
        <f>VLOOKUP(B185,CREDITO_FINANCEIRO!A:G,7,FALSE)</f>
        <v>#N/A</v>
      </c>
      <c r="I185" s="91" t="e">
        <f>VLOOKUP(B185,CREDITO_FINANCEIRO!A:K,10,FALSE)</f>
        <v>#N/A</v>
      </c>
      <c r="J185" s="91" t="e">
        <f>VLOOKUP(B185,CREDITO_FINANCEIRO!A:K,11,FALSE)</f>
        <v>#N/A</v>
      </c>
      <c r="K185" s="91" t="e">
        <f>VLOOKUP(B185,CREDITO_FINANCEIRO!A:L,12,FALSE)</f>
        <v>#N/A</v>
      </c>
      <c r="L185" s="110" t="e">
        <f t="shared" si="20"/>
        <v>#N/A</v>
      </c>
      <c r="M185" s="2" t="e">
        <f t="shared" si="21"/>
        <v>#N/A</v>
      </c>
      <c r="N185" s="111" t="e">
        <f>VLOOKUP(Tabela4[[#This Row],[Proposta de Referência]],SIMP_CF!A:K,9,FALSE)</f>
        <v>#N/A</v>
      </c>
      <c r="O185" s="111" t="e">
        <f>VLOOKUP(Tabela4[[#This Row],[Proposta de Referência]],SIMP_CF!A:K,8,FALSE)</f>
        <v>#N/A</v>
      </c>
      <c r="P185" s="112" t="e">
        <f t="shared" si="22"/>
        <v>#N/A</v>
      </c>
      <c r="Q185" s="112" t="e">
        <f t="shared" si="23"/>
        <v>#N/A</v>
      </c>
      <c r="R185" t="e">
        <f t="shared" si="29"/>
        <v>#N/A</v>
      </c>
      <c r="S185" s="108" t="e">
        <f t="shared" si="24"/>
        <v>#N/A</v>
      </c>
      <c r="T185" s="108" t="e">
        <f t="shared" si="25"/>
        <v>#N/A</v>
      </c>
      <c r="U185" s="110" t="e">
        <f t="shared" si="26"/>
        <v>#N/A</v>
      </c>
      <c r="V185" t="e">
        <f t="shared" si="27"/>
        <v>#N/A</v>
      </c>
      <c r="W185" t="str">
        <f t="shared" si="28"/>
        <v/>
      </c>
      <c r="X185" s="24" t="str">
        <f>IFERROR(VLOOKUP(W185,HOSPITAIS_COM_DIVIDAS!A:E,5,FALSE),"")</f>
        <v/>
      </c>
    </row>
    <row r="186" spans="1:24" x14ac:dyDescent="0.25">
      <c r="A186" s="52" t="str">
        <f>IFERROR((Tabela4[[#This Row],[Status da Proposta]]),"")</f>
        <v/>
      </c>
      <c r="B186" s="121">
        <f>IFERROR((CREDITO_FINANCEIRO!A186),"")</f>
        <v>0</v>
      </c>
      <c r="C186" s="120" t="str">
        <f>IFERROR((VLOOKUP(B186,CREDITO_FINANCEIRO!A:B,2,FALSE)),"")</f>
        <v/>
      </c>
      <c r="D186" s="94" t="str">
        <f>IFERROR((VLOOKUP(B186,CREDITO_FINANCEIRO!A:E,5,FALSE)),"")</f>
        <v/>
      </c>
      <c r="E186" s="95" t="str">
        <f>IFERROR((VLOOKUP(B186,CREDITO_FINANCEIRO!A:C,3,FALSE)),"")</f>
        <v/>
      </c>
      <c r="F186" s="120" t="str">
        <f>IFERROR((VLOOKUP(B186,CREDITO_FINANCEIRO!A:G,4,FALSE)),"")</f>
        <v/>
      </c>
      <c r="G186" s="120" t="e">
        <f>VLOOKUP(B186,CREDITO_FINANCEIRO!A:G,6,FALSE)</f>
        <v>#N/A</v>
      </c>
      <c r="H186" s="120" t="e">
        <f>VLOOKUP(B186,CREDITO_FINANCEIRO!A:G,7,FALSE)</f>
        <v>#N/A</v>
      </c>
      <c r="I186" s="91" t="e">
        <f>VLOOKUP(B186,CREDITO_FINANCEIRO!A:K,10,FALSE)</f>
        <v>#N/A</v>
      </c>
      <c r="J186" s="91" t="e">
        <f>VLOOKUP(B186,CREDITO_FINANCEIRO!A:K,11,FALSE)</f>
        <v>#N/A</v>
      </c>
      <c r="K186" s="91" t="e">
        <f>VLOOKUP(B186,CREDITO_FINANCEIRO!A:L,12,FALSE)</f>
        <v>#N/A</v>
      </c>
      <c r="L186" s="110" t="e">
        <f t="shared" si="20"/>
        <v>#N/A</v>
      </c>
      <c r="M186" s="2" t="e">
        <f t="shared" si="21"/>
        <v>#N/A</v>
      </c>
      <c r="N186" s="111" t="e">
        <f>VLOOKUP(Tabela4[[#This Row],[Proposta de Referência]],SIMP_CF!A:K,9,FALSE)</f>
        <v>#N/A</v>
      </c>
      <c r="O186" s="111" t="e">
        <f>VLOOKUP(Tabela4[[#This Row],[Proposta de Referência]],SIMP_CF!A:K,8,FALSE)</f>
        <v>#N/A</v>
      </c>
      <c r="P186" s="112" t="e">
        <f t="shared" si="22"/>
        <v>#N/A</v>
      </c>
      <c r="Q186" s="112" t="e">
        <f t="shared" si="23"/>
        <v>#N/A</v>
      </c>
      <c r="R186" t="e">
        <f t="shared" si="29"/>
        <v>#N/A</v>
      </c>
      <c r="S186" s="108" t="e">
        <f t="shared" si="24"/>
        <v>#N/A</v>
      </c>
      <c r="T186" s="108" t="e">
        <f t="shared" si="25"/>
        <v>#N/A</v>
      </c>
      <c r="U186" s="110" t="e">
        <f t="shared" si="26"/>
        <v>#N/A</v>
      </c>
      <c r="V186" t="e">
        <f t="shared" si="27"/>
        <v>#N/A</v>
      </c>
      <c r="W186" t="str">
        <f t="shared" si="28"/>
        <v/>
      </c>
      <c r="X186" s="24" t="str">
        <f>IFERROR(VLOOKUP(W186,HOSPITAIS_COM_DIVIDAS!A:E,5,FALSE),"")</f>
        <v/>
      </c>
    </row>
    <row r="187" spans="1:24" x14ac:dyDescent="0.25">
      <c r="A187" s="52" t="str">
        <f>IFERROR((Tabela4[[#This Row],[Status da Proposta]]),"")</f>
        <v/>
      </c>
      <c r="B187" s="121">
        <f>IFERROR((CREDITO_FINANCEIRO!A187),"")</f>
        <v>0</v>
      </c>
      <c r="C187" s="120" t="str">
        <f>IFERROR((VLOOKUP(B187,CREDITO_FINANCEIRO!A:B,2,FALSE)),"")</f>
        <v/>
      </c>
      <c r="D187" s="94" t="str">
        <f>IFERROR((VLOOKUP(B187,CREDITO_FINANCEIRO!A:E,5,FALSE)),"")</f>
        <v/>
      </c>
      <c r="E187" s="95" t="str">
        <f>IFERROR((VLOOKUP(B187,CREDITO_FINANCEIRO!A:C,3,FALSE)),"")</f>
        <v/>
      </c>
      <c r="F187" s="120" t="str">
        <f>IFERROR((VLOOKUP(B187,CREDITO_FINANCEIRO!A:G,4,FALSE)),"")</f>
        <v/>
      </c>
      <c r="G187" s="120" t="e">
        <f>VLOOKUP(B187,CREDITO_FINANCEIRO!A:G,6,FALSE)</f>
        <v>#N/A</v>
      </c>
      <c r="H187" s="120" t="e">
        <f>VLOOKUP(B187,CREDITO_FINANCEIRO!A:G,7,FALSE)</f>
        <v>#N/A</v>
      </c>
      <c r="I187" s="91" t="e">
        <f>VLOOKUP(B187,CREDITO_FINANCEIRO!A:K,10,FALSE)</f>
        <v>#N/A</v>
      </c>
      <c r="J187" s="91" t="e">
        <f>VLOOKUP(B187,CREDITO_FINANCEIRO!A:K,11,FALSE)</f>
        <v>#N/A</v>
      </c>
      <c r="K187" s="91" t="e">
        <f>VLOOKUP(B187,CREDITO_FINANCEIRO!A:L,12,FALSE)</f>
        <v>#N/A</v>
      </c>
      <c r="L187" s="110" t="e">
        <f t="shared" si="20"/>
        <v>#N/A</v>
      </c>
      <c r="M187" s="2" t="e">
        <f t="shared" si="21"/>
        <v>#N/A</v>
      </c>
      <c r="N187" s="111" t="e">
        <f>VLOOKUP(Tabela4[[#This Row],[Proposta de Referência]],SIMP_CF!A:K,9,FALSE)</f>
        <v>#N/A</v>
      </c>
      <c r="O187" s="111" t="e">
        <f>VLOOKUP(Tabela4[[#This Row],[Proposta de Referência]],SIMP_CF!A:K,8,FALSE)</f>
        <v>#N/A</v>
      </c>
      <c r="P187" s="112" t="e">
        <f t="shared" si="22"/>
        <v>#N/A</v>
      </c>
      <c r="Q187" s="112" t="e">
        <f t="shared" si="23"/>
        <v>#N/A</v>
      </c>
      <c r="R187" t="e">
        <f t="shared" si="29"/>
        <v>#N/A</v>
      </c>
      <c r="S187" s="108" t="e">
        <f t="shared" si="24"/>
        <v>#N/A</v>
      </c>
      <c r="T187" s="108" t="e">
        <f t="shared" si="25"/>
        <v>#N/A</v>
      </c>
      <c r="U187" s="110" t="e">
        <f t="shared" si="26"/>
        <v>#N/A</v>
      </c>
      <c r="V187" t="e">
        <f t="shared" si="27"/>
        <v>#N/A</v>
      </c>
      <c r="W187" t="str">
        <f t="shared" si="28"/>
        <v/>
      </c>
      <c r="X187" s="24" t="str">
        <f>IFERROR(VLOOKUP(W187,HOSPITAIS_COM_DIVIDAS!A:E,5,FALSE),"")</f>
        <v/>
      </c>
    </row>
    <row r="188" spans="1:24" x14ac:dyDescent="0.25">
      <c r="A188" s="52" t="str">
        <f>IFERROR((Tabela4[[#This Row],[Status da Proposta]]),"")</f>
        <v/>
      </c>
      <c r="B188" s="121">
        <f>IFERROR((CREDITO_FINANCEIRO!A188),"")</f>
        <v>0</v>
      </c>
      <c r="C188" s="120" t="str">
        <f>IFERROR((VLOOKUP(B188,CREDITO_FINANCEIRO!A:B,2,FALSE)),"")</f>
        <v/>
      </c>
      <c r="D188" s="94" t="str">
        <f>IFERROR((VLOOKUP(B188,CREDITO_FINANCEIRO!A:E,5,FALSE)),"")</f>
        <v/>
      </c>
      <c r="E188" s="95" t="str">
        <f>IFERROR((VLOOKUP(B188,CREDITO_FINANCEIRO!A:C,3,FALSE)),"")</f>
        <v/>
      </c>
      <c r="F188" s="120" t="str">
        <f>IFERROR((VLOOKUP(B188,CREDITO_FINANCEIRO!A:G,4,FALSE)),"")</f>
        <v/>
      </c>
      <c r="G188" s="120" t="e">
        <f>VLOOKUP(B188,CREDITO_FINANCEIRO!A:G,6,FALSE)</f>
        <v>#N/A</v>
      </c>
      <c r="H188" s="120" t="e">
        <f>VLOOKUP(B188,CREDITO_FINANCEIRO!A:G,7,FALSE)</f>
        <v>#N/A</v>
      </c>
      <c r="I188" s="91" t="e">
        <f>VLOOKUP(B188,CREDITO_FINANCEIRO!A:K,10,FALSE)</f>
        <v>#N/A</v>
      </c>
      <c r="J188" s="91" t="e">
        <f>VLOOKUP(B188,CREDITO_FINANCEIRO!A:K,11,FALSE)</f>
        <v>#N/A</v>
      </c>
      <c r="K188" s="91" t="e">
        <f>VLOOKUP(B188,CREDITO_FINANCEIRO!A:L,12,FALSE)</f>
        <v>#N/A</v>
      </c>
      <c r="L188" s="110" t="e">
        <f t="shared" si="20"/>
        <v>#N/A</v>
      </c>
      <c r="M188" s="2" t="e">
        <f t="shared" si="21"/>
        <v>#N/A</v>
      </c>
      <c r="N188" s="111" t="e">
        <f>VLOOKUP(Tabela4[[#This Row],[Proposta de Referência]],SIMP_CF!A:K,9,FALSE)</f>
        <v>#N/A</v>
      </c>
      <c r="O188" s="111" t="e">
        <f>VLOOKUP(Tabela4[[#This Row],[Proposta de Referência]],SIMP_CF!A:K,8,FALSE)</f>
        <v>#N/A</v>
      </c>
      <c r="P188" s="112" t="e">
        <f t="shared" si="22"/>
        <v>#N/A</v>
      </c>
      <c r="Q188" s="112" t="e">
        <f t="shared" si="23"/>
        <v>#N/A</v>
      </c>
      <c r="R188" t="e">
        <f t="shared" si="29"/>
        <v>#N/A</v>
      </c>
      <c r="S188" s="108" t="e">
        <f t="shared" si="24"/>
        <v>#N/A</v>
      </c>
      <c r="T188" s="108" t="e">
        <f t="shared" si="25"/>
        <v>#N/A</v>
      </c>
      <c r="U188" s="110" t="e">
        <f t="shared" si="26"/>
        <v>#N/A</v>
      </c>
      <c r="V188" t="e">
        <f t="shared" si="27"/>
        <v>#N/A</v>
      </c>
      <c r="W188" t="str">
        <f t="shared" si="28"/>
        <v/>
      </c>
      <c r="X188" s="24" t="str">
        <f>IFERROR(VLOOKUP(W188,HOSPITAIS_COM_DIVIDAS!A:E,5,FALSE),"")</f>
        <v/>
      </c>
    </row>
    <row r="189" spans="1:24" x14ac:dyDescent="0.25">
      <c r="A189" s="52" t="str">
        <f>IFERROR((Tabela4[[#This Row],[Status da Proposta]]),"")</f>
        <v/>
      </c>
      <c r="B189" s="121">
        <f>IFERROR((CREDITO_FINANCEIRO!A189),"")</f>
        <v>0</v>
      </c>
      <c r="C189" s="120" t="str">
        <f>IFERROR((VLOOKUP(B189,CREDITO_FINANCEIRO!A:B,2,FALSE)),"")</f>
        <v/>
      </c>
      <c r="D189" s="94" t="str">
        <f>IFERROR((VLOOKUP(B189,CREDITO_FINANCEIRO!A:E,5,FALSE)),"")</f>
        <v/>
      </c>
      <c r="E189" s="95" t="str">
        <f>IFERROR((VLOOKUP(B189,CREDITO_FINANCEIRO!A:C,3,FALSE)),"")</f>
        <v/>
      </c>
      <c r="F189" s="120" t="str">
        <f>IFERROR((VLOOKUP(B189,CREDITO_FINANCEIRO!A:G,4,FALSE)),"")</f>
        <v/>
      </c>
      <c r="G189" s="120" t="e">
        <f>VLOOKUP(B189,CREDITO_FINANCEIRO!A:G,6,FALSE)</f>
        <v>#N/A</v>
      </c>
      <c r="H189" s="120" t="e">
        <f>VLOOKUP(B189,CREDITO_FINANCEIRO!A:G,7,FALSE)</f>
        <v>#N/A</v>
      </c>
      <c r="I189" s="91" t="e">
        <f>VLOOKUP(B189,CREDITO_FINANCEIRO!A:K,10,FALSE)</f>
        <v>#N/A</v>
      </c>
      <c r="J189" s="91" t="e">
        <f>VLOOKUP(B189,CREDITO_FINANCEIRO!A:K,11,FALSE)</f>
        <v>#N/A</v>
      </c>
      <c r="K189" s="91" t="e">
        <f>VLOOKUP(B189,CREDITO_FINANCEIRO!A:L,12,FALSE)</f>
        <v>#N/A</v>
      </c>
      <c r="L189" s="110" t="e">
        <f t="shared" si="20"/>
        <v>#N/A</v>
      </c>
      <c r="M189" s="2" t="e">
        <f t="shared" si="21"/>
        <v>#N/A</v>
      </c>
      <c r="N189" s="111" t="e">
        <f>VLOOKUP(Tabela4[[#This Row],[Proposta de Referência]],SIMP_CF!A:K,9,FALSE)</f>
        <v>#N/A</v>
      </c>
      <c r="O189" s="111" t="e">
        <f>VLOOKUP(Tabela4[[#This Row],[Proposta de Referência]],SIMP_CF!A:K,8,FALSE)</f>
        <v>#N/A</v>
      </c>
      <c r="P189" s="112" t="e">
        <f t="shared" si="22"/>
        <v>#N/A</v>
      </c>
      <c r="Q189" s="112" t="e">
        <f t="shared" si="23"/>
        <v>#N/A</v>
      </c>
      <c r="R189" t="e">
        <f t="shared" si="29"/>
        <v>#N/A</v>
      </c>
      <c r="S189" s="108" t="e">
        <f t="shared" si="24"/>
        <v>#N/A</v>
      </c>
      <c r="T189" s="108" t="e">
        <f t="shared" si="25"/>
        <v>#N/A</v>
      </c>
      <c r="U189" s="110" t="e">
        <f t="shared" si="26"/>
        <v>#N/A</v>
      </c>
      <c r="V189" t="e">
        <f t="shared" si="27"/>
        <v>#N/A</v>
      </c>
      <c r="W189" t="str">
        <f t="shared" si="28"/>
        <v/>
      </c>
      <c r="X189" s="24" t="str">
        <f>IFERROR(VLOOKUP(W189,HOSPITAIS_COM_DIVIDAS!A:E,5,FALSE),"")</f>
        <v/>
      </c>
    </row>
    <row r="190" spans="1:24" x14ac:dyDescent="0.25">
      <c r="A190" s="52" t="str">
        <f>IFERROR((Tabela4[[#This Row],[Status da Proposta]]),"")</f>
        <v/>
      </c>
      <c r="B190" s="121">
        <f>IFERROR((CREDITO_FINANCEIRO!A190),"")</f>
        <v>0</v>
      </c>
      <c r="C190" s="120" t="str">
        <f>IFERROR((VLOOKUP(B190,CREDITO_FINANCEIRO!A:B,2,FALSE)),"")</f>
        <v/>
      </c>
      <c r="D190" s="94" t="str">
        <f>IFERROR((VLOOKUP(B190,CREDITO_FINANCEIRO!A:E,5,FALSE)),"")</f>
        <v/>
      </c>
      <c r="E190" s="95" t="str">
        <f>IFERROR((VLOOKUP(B190,CREDITO_FINANCEIRO!A:C,3,FALSE)),"")</f>
        <v/>
      </c>
      <c r="F190" s="120" t="str">
        <f>IFERROR((VLOOKUP(B190,CREDITO_FINANCEIRO!A:G,4,FALSE)),"")</f>
        <v/>
      </c>
      <c r="G190" s="120" t="e">
        <f>VLOOKUP(B190,CREDITO_FINANCEIRO!A:G,6,FALSE)</f>
        <v>#N/A</v>
      </c>
      <c r="H190" s="120" t="e">
        <f>VLOOKUP(B190,CREDITO_FINANCEIRO!A:G,7,FALSE)</f>
        <v>#N/A</v>
      </c>
      <c r="I190" s="91" t="e">
        <f>VLOOKUP(B190,CREDITO_FINANCEIRO!A:K,10,FALSE)</f>
        <v>#N/A</v>
      </c>
      <c r="J190" s="91" t="e">
        <f>VLOOKUP(B190,CREDITO_FINANCEIRO!A:K,11,FALSE)</f>
        <v>#N/A</v>
      </c>
      <c r="K190" s="91" t="e">
        <f>VLOOKUP(B190,CREDITO_FINANCEIRO!A:L,12,FALSE)</f>
        <v>#N/A</v>
      </c>
      <c r="L190" s="110" t="e">
        <f t="shared" si="20"/>
        <v>#N/A</v>
      </c>
      <c r="M190" s="2" t="e">
        <f t="shared" si="21"/>
        <v>#N/A</v>
      </c>
      <c r="N190" s="111" t="e">
        <f>VLOOKUP(Tabela4[[#This Row],[Proposta de Referência]],SIMP_CF!A:K,9,FALSE)</f>
        <v>#N/A</v>
      </c>
      <c r="O190" s="111" t="e">
        <f>VLOOKUP(Tabela4[[#This Row],[Proposta de Referência]],SIMP_CF!A:K,8,FALSE)</f>
        <v>#N/A</v>
      </c>
      <c r="P190" s="112" t="e">
        <f t="shared" si="22"/>
        <v>#N/A</v>
      </c>
      <c r="Q190" s="112" t="e">
        <f t="shared" si="23"/>
        <v>#N/A</v>
      </c>
      <c r="R190" t="e">
        <f t="shared" si="29"/>
        <v>#N/A</v>
      </c>
      <c r="S190" s="108" t="e">
        <f t="shared" si="24"/>
        <v>#N/A</v>
      </c>
      <c r="T190" s="108" t="e">
        <f t="shared" si="25"/>
        <v>#N/A</v>
      </c>
      <c r="U190" s="110" t="e">
        <f t="shared" si="26"/>
        <v>#N/A</v>
      </c>
      <c r="V190" t="e">
        <f t="shared" si="27"/>
        <v>#N/A</v>
      </c>
      <c r="W190" t="str">
        <f t="shared" si="28"/>
        <v/>
      </c>
      <c r="X190" s="24" t="str">
        <f>IFERROR(VLOOKUP(W190,HOSPITAIS_COM_DIVIDAS!A:E,5,FALSE),"")</f>
        <v/>
      </c>
    </row>
    <row r="191" spans="1:24" x14ac:dyDescent="0.25">
      <c r="A191" s="52" t="str">
        <f>IFERROR((Tabela4[[#This Row],[Status da Proposta]]),"")</f>
        <v/>
      </c>
      <c r="B191" s="121">
        <f>IFERROR((CREDITO_FINANCEIRO!A191),"")</f>
        <v>0</v>
      </c>
      <c r="C191" s="120" t="str">
        <f>IFERROR((VLOOKUP(B191,CREDITO_FINANCEIRO!A:B,2,FALSE)),"")</f>
        <v/>
      </c>
      <c r="D191" s="94" t="str">
        <f>IFERROR((VLOOKUP(B191,CREDITO_FINANCEIRO!A:E,5,FALSE)),"")</f>
        <v/>
      </c>
      <c r="E191" s="95" t="str">
        <f>IFERROR((VLOOKUP(B191,CREDITO_FINANCEIRO!A:C,3,FALSE)),"")</f>
        <v/>
      </c>
      <c r="F191" s="120" t="str">
        <f>IFERROR((VLOOKUP(B191,CREDITO_FINANCEIRO!A:G,4,FALSE)),"")</f>
        <v/>
      </c>
      <c r="G191" s="120" t="e">
        <f>VLOOKUP(B191,CREDITO_FINANCEIRO!A:G,6,FALSE)</f>
        <v>#N/A</v>
      </c>
      <c r="H191" s="120" t="e">
        <f>VLOOKUP(B191,CREDITO_FINANCEIRO!A:G,7,FALSE)</f>
        <v>#N/A</v>
      </c>
      <c r="I191" s="91" t="e">
        <f>VLOOKUP(B191,CREDITO_FINANCEIRO!A:K,10,FALSE)</f>
        <v>#N/A</v>
      </c>
      <c r="J191" s="91" t="e">
        <f>VLOOKUP(B191,CREDITO_FINANCEIRO!A:K,11,FALSE)</f>
        <v>#N/A</v>
      </c>
      <c r="K191" s="91" t="e">
        <f>VLOOKUP(B191,CREDITO_FINANCEIRO!A:L,12,FALSE)</f>
        <v>#N/A</v>
      </c>
      <c r="L191" s="110" t="e">
        <f t="shared" si="20"/>
        <v>#N/A</v>
      </c>
      <c r="M191" s="2" t="e">
        <f t="shared" si="21"/>
        <v>#N/A</v>
      </c>
      <c r="N191" s="111" t="e">
        <f>VLOOKUP(Tabela4[[#This Row],[Proposta de Referência]],SIMP_CF!A:K,9,FALSE)</f>
        <v>#N/A</v>
      </c>
      <c r="O191" s="111" t="e">
        <f>VLOOKUP(Tabela4[[#This Row],[Proposta de Referência]],SIMP_CF!A:K,8,FALSE)</f>
        <v>#N/A</v>
      </c>
      <c r="P191" s="112" t="e">
        <f t="shared" si="22"/>
        <v>#N/A</v>
      </c>
      <c r="Q191" s="112" t="e">
        <f t="shared" si="23"/>
        <v>#N/A</v>
      </c>
      <c r="R191" t="e">
        <f t="shared" si="29"/>
        <v>#N/A</v>
      </c>
      <c r="S191" s="108" t="e">
        <f t="shared" si="24"/>
        <v>#N/A</v>
      </c>
      <c r="T191" s="108" t="e">
        <f t="shared" si="25"/>
        <v>#N/A</v>
      </c>
      <c r="U191" s="110" t="e">
        <f t="shared" si="26"/>
        <v>#N/A</v>
      </c>
      <c r="V191" t="e">
        <f t="shared" si="27"/>
        <v>#N/A</v>
      </c>
      <c r="W191" t="str">
        <f t="shared" si="28"/>
        <v/>
      </c>
      <c r="X191" s="24" t="str">
        <f>IFERROR(VLOOKUP(W191,HOSPITAIS_COM_DIVIDAS!A:E,5,FALSE),"")</f>
        <v/>
      </c>
    </row>
    <row r="192" spans="1:24" x14ac:dyDescent="0.25">
      <c r="A192" s="52" t="str">
        <f>IFERROR((Tabela4[[#This Row],[Status da Proposta]]),"")</f>
        <v/>
      </c>
      <c r="B192" s="121">
        <f>IFERROR((CREDITO_FINANCEIRO!A192),"")</f>
        <v>0</v>
      </c>
      <c r="C192" s="120" t="str">
        <f>IFERROR((VLOOKUP(B192,CREDITO_FINANCEIRO!A:B,2,FALSE)),"")</f>
        <v/>
      </c>
      <c r="D192" s="94" t="str">
        <f>IFERROR((VLOOKUP(B192,CREDITO_FINANCEIRO!A:E,5,FALSE)),"")</f>
        <v/>
      </c>
      <c r="E192" s="95" t="str">
        <f>IFERROR((VLOOKUP(B192,CREDITO_FINANCEIRO!A:C,3,FALSE)),"")</f>
        <v/>
      </c>
      <c r="F192" s="120" t="str">
        <f>IFERROR((VLOOKUP(B192,CREDITO_FINANCEIRO!A:G,4,FALSE)),"")</f>
        <v/>
      </c>
      <c r="G192" s="120" t="e">
        <f>VLOOKUP(B192,CREDITO_FINANCEIRO!A:G,6,FALSE)</f>
        <v>#N/A</v>
      </c>
      <c r="H192" s="120" t="e">
        <f>VLOOKUP(B192,CREDITO_FINANCEIRO!A:G,7,FALSE)</f>
        <v>#N/A</v>
      </c>
      <c r="I192" s="91" t="e">
        <f>VLOOKUP(B192,CREDITO_FINANCEIRO!A:K,10,FALSE)</f>
        <v>#N/A</v>
      </c>
      <c r="J192" s="91" t="e">
        <f>VLOOKUP(B192,CREDITO_FINANCEIRO!A:K,11,FALSE)</f>
        <v>#N/A</v>
      </c>
      <c r="K192" s="91" t="e">
        <f>VLOOKUP(B192,CREDITO_FINANCEIRO!A:L,12,FALSE)</f>
        <v>#N/A</v>
      </c>
      <c r="L192" s="110" t="e">
        <f t="shared" si="20"/>
        <v>#N/A</v>
      </c>
      <c r="M192" s="2" t="e">
        <f t="shared" si="21"/>
        <v>#N/A</v>
      </c>
      <c r="N192" s="111" t="e">
        <f>VLOOKUP(Tabela4[[#This Row],[Proposta de Referência]],SIMP_CF!A:K,9,FALSE)</f>
        <v>#N/A</v>
      </c>
      <c r="O192" s="111" t="e">
        <f>VLOOKUP(Tabela4[[#This Row],[Proposta de Referência]],SIMP_CF!A:K,8,FALSE)</f>
        <v>#N/A</v>
      </c>
      <c r="P192" s="112" t="e">
        <f t="shared" si="22"/>
        <v>#N/A</v>
      </c>
      <c r="Q192" s="112" t="e">
        <f t="shared" si="23"/>
        <v>#N/A</v>
      </c>
      <c r="R192" t="e">
        <f t="shared" si="29"/>
        <v>#N/A</v>
      </c>
      <c r="S192" s="108" t="e">
        <f t="shared" si="24"/>
        <v>#N/A</v>
      </c>
      <c r="T192" s="108" t="e">
        <f t="shared" si="25"/>
        <v>#N/A</v>
      </c>
      <c r="U192" s="110" t="e">
        <f t="shared" si="26"/>
        <v>#N/A</v>
      </c>
      <c r="V192" t="e">
        <f t="shared" si="27"/>
        <v>#N/A</v>
      </c>
      <c r="W192" t="str">
        <f t="shared" si="28"/>
        <v/>
      </c>
      <c r="X192" s="24" t="str">
        <f>IFERROR(VLOOKUP(W192,HOSPITAIS_COM_DIVIDAS!A:E,5,FALSE),"")</f>
        <v/>
      </c>
    </row>
    <row r="193" spans="1:24" x14ac:dyDescent="0.25">
      <c r="A193" s="52" t="str">
        <f>IFERROR((Tabela4[[#This Row],[Status da Proposta]]),"")</f>
        <v/>
      </c>
      <c r="B193" s="121">
        <f>IFERROR((CREDITO_FINANCEIRO!A193),"")</f>
        <v>0</v>
      </c>
      <c r="C193" s="120" t="str">
        <f>IFERROR((VLOOKUP(B193,CREDITO_FINANCEIRO!A:B,2,FALSE)),"")</f>
        <v/>
      </c>
      <c r="D193" s="94" t="str">
        <f>IFERROR((VLOOKUP(B193,CREDITO_FINANCEIRO!A:E,5,FALSE)),"")</f>
        <v/>
      </c>
      <c r="E193" s="95" t="str">
        <f>IFERROR((VLOOKUP(B193,CREDITO_FINANCEIRO!A:C,3,FALSE)),"")</f>
        <v/>
      </c>
      <c r="F193" s="120" t="str">
        <f>IFERROR((VLOOKUP(B193,CREDITO_FINANCEIRO!A:G,4,FALSE)),"")</f>
        <v/>
      </c>
      <c r="G193" s="120" t="e">
        <f>VLOOKUP(B193,CREDITO_FINANCEIRO!A:G,6,FALSE)</f>
        <v>#N/A</v>
      </c>
      <c r="H193" s="120" t="e">
        <f>VLOOKUP(B193,CREDITO_FINANCEIRO!A:G,7,FALSE)</f>
        <v>#N/A</v>
      </c>
      <c r="I193" s="91" t="e">
        <f>VLOOKUP(B193,CREDITO_FINANCEIRO!A:K,10,FALSE)</f>
        <v>#N/A</v>
      </c>
      <c r="J193" s="91" t="e">
        <f>VLOOKUP(B193,CREDITO_FINANCEIRO!A:K,11,FALSE)</f>
        <v>#N/A</v>
      </c>
      <c r="K193" s="91" t="e">
        <f>VLOOKUP(B193,CREDITO_FINANCEIRO!A:L,12,FALSE)</f>
        <v>#N/A</v>
      </c>
      <c r="L193" s="110" t="e">
        <f t="shared" si="20"/>
        <v>#N/A</v>
      </c>
      <c r="M193" s="2" t="e">
        <f t="shared" si="21"/>
        <v>#N/A</v>
      </c>
      <c r="N193" s="111" t="e">
        <f>VLOOKUP(Tabela4[[#This Row],[Proposta de Referência]],SIMP_CF!A:K,9,FALSE)</f>
        <v>#N/A</v>
      </c>
      <c r="O193" s="111" t="e">
        <f>VLOOKUP(Tabela4[[#This Row],[Proposta de Referência]],SIMP_CF!A:K,8,FALSE)</f>
        <v>#N/A</v>
      </c>
      <c r="P193" s="112" t="e">
        <f t="shared" si="22"/>
        <v>#N/A</v>
      </c>
      <c r="Q193" s="112" t="e">
        <f t="shared" si="23"/>
        <v>#N/A</v>
      </c>
      <c r="R193" t="e">
        <f t="shared" si="29"/>
        <v>#N/A</v>
      </c>
      <c r="S193" s="108" t="e">
        <f t="shared" si="24"/>
        <v>#N/A</v>
      </c>
      <c r="T193" s="108" t="e">
        <f t="shared" si="25"/>
        <v>#N/A</v>
      </c>
      <c r="U193" s="110" t="e">
        <f t="shared" si="26"/>
        <v>#N/A</v>
      </c>
      <c r="V193" t="e">
        <f t="shared" si="27"/>
        <v>#N/A</v>
      </c>
      <c r="W193" t="str">
        <f t="shared" si="28"/>
        <v/>
      </c>
      <c r="X193" s="24" t="str">
        <f>IFERROR(VLOOKUP(W193,HOSPITAIS_COM_DIVIDAS!A:E,5,FALSE),"")</f>
        <v/>
      </c>
    </row>
    <row r="194" spans="1:24" x14ac:dyDescent="0.25">
      <c r="A194" s="52" t="str">
        <f>IFERROR((Tabela4[[#This Row],[Status da Proposta]]),"")</f>
        <v/>
      </c>
      <c r="B194" s="121">
        <f>IFERROR((CREDITO_FINANCEIRO!A194),"")</f>
        <v>0</v>
      </c>
      <c r="C194" s="120" t="str">
        <f>IFERROR((VLOOKUP(B194,CREDITO_FINANCEIRO!A:B,2,FALSE)),"")</f>
        <v/>
      </c>
      <c r="D194" s="94" t="str">
        <f>IFERROR((VLOOKUP(B194,CREDITO_FINANCEIRO!A:E,5,FALSE)),"")</f>
        <v/>
      </c>
      <c r="E194" s="95" t="str">
        <f>IFERROR((VLOOKUP(B194,CREDITO_FINANCEIRO!A:C,3,FALSE)),"")</f>
        <v/>
      </c>
      <c r="F194" s="120" t="str">
        <f>IFERROR((VLOOKUP(B194,CREDITO_FINANCEIRO!A:G,4,FALSE)),"")</f>
        <v/>
      </c>
      <c r="G194" s="120" t="e">
        <f>VLOOKUP(B194,CREDITO_FINANCEIRO!A:G,6,FALSE)</f>
        <v>#N/A</v>
      </c>
      <c r="H194" s="120" t="e">
        <f>VLOOKUP(B194,CREDITO_FINANCEIRO!A:G,7,FALSE)</f>
        <v>#N/A</v>
      </c>
      <c r="I194" s="91" t="e">
        <f>VLOOKUP(B194,CREDITO_FINANCEIRO!A:K,10,FALSE)</f>
        <v>#N/A</v>
      </c>
      <c r="J194" s="91" t="e">
        <f>VLOOKUP(B194,CREDITO_FINANCEIRO!A:K,11,FALSE)</f>
        <v>#N/A</v>
      </c>
      <c r="K194" s="91" t="e">
        <f>VLOOKUP(B194,CREDITO_FINANCEIRO!A:L,12,FALSE)</f>
        <v>#N/A</v>
      </c>
      <c r="L194" s="110" t="e">
        <f t="shared" ref="L194:L257" si="30">MAX(I194:K194)</f>
        <v>#N/A</v>
      </c>
      <c r="M194" s="2" t="e">
        <f t="shared" ref="M194:M257" si="31">IF(((L194)=0),"NÃO, POSSUI VALOR","SIM, POSSUI VALOR")</f>
        <v>#N/A</v>
      </c>
      <c r="N194" s="111" t="e">
        <f>VLOOKUP(Tabela4[[#This Row],[Proposta de Referência]],SIMP_CF!A:K,9,FALSE)</f>
        <v>#N/A</v>
      </c>
      <c r="O194" s="111" t="e">
        <f>VLOOKUP(Tabela4[[#This Row],[Proposta de Referência]],SIMP_CF!A:K,8,FALSE)</f>
        <v>#N/A</v>
      </c>
      <c r="P194" s="112" t="e">
        <f t="shared" ref="P194:P257" si="32">O194+N194</f>
        <v>#N/A</v>
      </c>
      <c r="Q194" s="112" t="e">
        <f t="shared" ref="Q194:Q257" si="33">P194*12</f>
        <v>#N/A</v>
      </c>
      <c r="R194" t="e">
        <f t="shared" si="29"/>
        <v>#N/A</v>
      </c>
      <c r="S194" s="108" t="e">
        <f t="shared" ref="S194:S257" si="34">IF(L194&gt;10000000,"Faixa I - 30%",IF(L194&gt;=5000000,"Faixa II - 40%","Faixa III - 50%"))</f>
        <v>#N/A</v>
      </c>
      <c r="T194" s="108" t="e">
        <f t="shared" ref="T194:T257" si="35">IF(L194&gt;10000000,L194*0.3,IF(L194&gt;=5000000,L194*0.4,L194*0.5))</f>
        <v>#N/A</v>
      </c>
      <c r="U194" s="110" t="e">
        <f t="shared" ref="U194:U257" si="36">T194-P194</f>
        <v>#N/A</v>
      </c>
      <c r="V194" t="e">
        <f t="shared" ref="V194:V257" si="37">IF(OR(U194&gt;=T194,U194&lt;0,T194=0),"NÃO, ATENDEU O CRITÉRIO","SIM, ATENDEU O CRITÉRIO")</f>
        <v>#N/A</v>
      </c>
      <c r="W194" t="str">
        <f t="shared" ref="W194:W257" si="38">LEFT(D194,8)</f>
        <v/>
      </c>
      <c r="X194" s="24" t="str">
        <f>IFERROR(VLOOKUP(W194,HOSPITAIS_COM_DIVIDAS!A:E,5,FALSE),"")</f>
        <v/>
      </c>
    </row>
    <row r="195" spans="1:24" x14ac:dyDescent="0.25">
      <c r="A195" s="52" t="str">
        <f>IFERROR((Tabela4[[#This Row],[Status da Proposta]]),"")</f>
        <v/>
      </c>
      <c r="B195" s="121">
        <f>IFERROR((CREDITO_FINANCEIRO!A195),"")</f>
        <v>0</v>
      </c>
      <c r="C195" s="120" t="str">
        <f>IFERROR((VLOOKUP(B195,CREDITO_FINANCEIRO!A:B,2,FALSE)),"")</f>
        <v/>
      </c>
      <c r="D195" s="94" t="str">
        <f>IFERROR((VLOOKUP(B195,CREDITO_FINANCEIRO!A:E,5,FALSE)),"")</f>
        <v/>
      </c>
      <c r="E195" s="95" t="str">
        <f>IFERROR((VLOOKUP(B195,CREDITO_FINANCEIRO!A:C,3,FALSE)),"")</f>
        <v/>
      </c>
      <c r="F195" s="120" t="str">
        <f>IFERROR((VLOOKUP(B195,CREDITO_FINANCEIRO!A:G,4,FALSE)),"")</f>
        <v/>
      </c>
      <c r="G195" s="120" t="e">
        <f>VLOOKUP(B195,CREDITO_FINANCEIRO!A:G,6,FALSE)</f>
        <v>#N/A</v>
      </c>
      <c r="H195" s="120" t="e">
        <f>VLOOKUP(B195,CREDITO_FINANCEIRO!A:G,7,FALSE)</f>
        <v>#N/A</v>
      </c>
      <c r="I195" s="91" t="e">
        <f>VLOOKUP(B195,CREDITO_FINANCEIRO!A:K,10,FALSE)</f>
        <v>#N/A</v>
      </c>
      <c r="J195" s="91" t="e">
        <f>VLOOKUP(B195,CREDITO_FINANCEIRO!A:K,11,FALSE)</f>
        <v>#N/A</v>
      </c>
      <c r="K195" s="91" t="e">
        <f>VLOOKUP(B195,CREDITO_FINANCEIRO!A:L,12,FALSE)</f>
        <v>#N/A</v>
      </c>
      <c r="L195" s="110" t="e">
        <f t="shared" si="30"/>
        <v>#N/A</v>
      </c>
      <c r="M195" s="2" t="e">
        <f t="shared" si="31"/>
        <v>#N/A</v>
      </c>
      <c r="N195" s="111" t="e">
        <f>VLOOKUP(Tabela4[[#This Row],[Proposta de Referência]],SIMP_CF!A:K,9,FALSE)</f>
        <v>#N/A</v>
      </c>
      <c r="O195" s="111" t="e">
        <f>VLOOKUP(Tabela4[[#This Row],[Proposta de Referência]],SIMP_CF!A:K,8,FALSE)</f>
        <v>#N/A</v>
      </c>
      <c r="P195" s="112" t="e">
        <f t="shared" si="32"/>
        <v>#N/A</v>
      </c>
      <c r="Q195" s="112" t="e">
        <f t="shared" si="33"/>
        <v>#N/A</v>
      </c>
      <c r="R195" t="e">
        <f t="shared" ref="R195:R258" si="39">IF(P195&gt;=100000,"SIM, POSSUI VALOR ACIMA DE R$100.000,00","NÃO, POSSUI VALOR NECESSÁRIO")</f>
        <v>#N/A</v>
      </c>
      <c r="S195" s="108" t="e">
        <f t="shared" si="34"/>
        <v>#N/A</v>
      </c>
      <c r="T195" s="108" t="e">
        <f t="shared" si="35"/>
        <v>#N/A</v>
      </c>
      <c r="U195" s="110" t="e">
        <f t="shared" si="36"/>
        <v>#N/A</v>
      </c>
      <c r="V195" t="e">
        <f t="shared" si="37"/>
        <v>#N/A</v>
      </c>
      <c r="W195" t="str">
        <f t="shared" si="38"/>
        <v/>
      </c>
      <c r="X195" s="24" t="str">
        <f>IFERROR(VLOOKUP(W195,HOSPITAIS_COM_DIVIDAS!A:E,5,FALSE),"")</f>
        <v/>
      </c>
    </row>
    <row r="196" spans="1:24" x14ac:dyDescent="0.25">
      <c r="A196" s="52" t="str">
        <f>IFERROR((Tabela4[[#This Row],[Status da Proposta]]),"")</f>
        <v/>
      </c>
      <c r="B196" s="121">
        <f>IFERROR((CREDITO_FINANCEIRO!A196),"")</f>
        <v>0</v>
      </c>
      <c r="C196" s="120" t="str">
        <f>IFERROR((VLOOKUP(B196,CREDITO_FINANCEIRO!A:B,2,FALSE)),"")</f>
        <v/>
      </c>
      <c r="D196" s="94" t="str">
        <f>IFERROR((VLOOKUP(B196,CREDITO_FINANCEIRO!A:E,5,FALSE)),"")</f>
        <v/>
      </c>
      <c r="E196" s="95" t="str">
        <f>IFERROR((VLOOKUP(B196,CREDITO_FINANCEIRO!A:C,3,FALSE)),"")</f>
        <v/>
      </c>
      <c r="F196" s="120" t="str">
        <f>IFERROR((VLOOKUP(B196,CREDITO_FINANCEIRO!A:G,4,FALSE)),"")</f>
        <v/>
      </c>
      <c r="G196" s="120" t="e">
        <f>VLOOKUP(B196,CREDITO_FINANCEIRO!A:G,6,FALSE)</f>
        <v>#N/A</v>
      </c>
      <c r="H196" s="120" t="e">
        <f>VLOOKUP(B196,CREDITO_FINANCEIRO!A:G,7,FALSE)</f>
        <v>#N/A</v>
      </c>
      <c r="I196" s="91" t="e">
        <f>VLOOKUP(B196,CREDITO_FINANCEIRO!A:K,10,FALSE)</f>
        <v>#N/A</v>
      </c>
      <c r="J196" s="91" t="e">
        <f>VLOOKUP(B196,CREDITO_FINANCEIRO!A:K,11,FALSE)</f>
        <v>#N/A</v>
      </c>
      <c r="K196" s="91" t="e">
        <f>VLOOKUP(B196,CREDITO_FINANCEIRO!A:L,12,FALSE)</f>
        <v>#N/A</v>
      </c>
      <c r="L196" s="110" t="e">
        <f t="shared" si="30"/>
        <v>#N/A</v>
      </c>
      <c r="M196" s="2" t="e">
        <f t="shared" si="31"/>
        <v>#N/A</v>
      </c>
      <c r="N196" s="111" t="e">
        <f>VLOOKUP(Tabela4[[#This Row],[Proposta de Referência]],SIMP_CF!A:K,9,FALSE)</f>
        <v>#N/A</v>
      </c>
      <c r="O196" s="111" t="e">
        <f>VLOOKUP(Tabela4[[#This Row],[Proposta de Referência]],SIMP_CF!A:K,8,FALSE)</f>
        <v>#N/A</v>
      </c>
      <c r="P196" s="112" t="e">
        <f t="shared" si="32"/>
        <v>#N/A</v>
      </c>
      <c r="Q196" s="112" t="e">
        <f t="shared" si="33"/>
        <v>#N/A</v>
      </c>
      <c r="R196" t="e">
        <f t="shared" si="39"/>
        <v>#N/A</v>
      </c>
      <c r="S196" s="108" t="e">
        <f t="shared" si="34"/>
        <v>#N/A</v>
      </c>
      <c r="T196" s="108" t="e">
        <f t="shared" si="35"/>
        <v>#N/A</v>
      </c>
      <c r="U196" s="110" t="e">
        <f t="shared" si="36"/>
        <v>#N/A</v>
      </c>
      <c r="V196" t="e">
        <f t="shared" si="37"/>
        <v>#N/A</v>
      </c>
      <c r="W196" t="str">
        <f t="shared" si="38"/>
        <v/>
      </c>
      <c r="X196" s="24" t="str">
        <f>IFERROR(VLOOKUP(W196,HOSPITAIS_COM_DIVIDAS!A:E,5,FALSE),"")</f>
        <v/>
      </c>
    </row>
    <row r="197" spans="1:24" x14ac:dyDescent="0.25">
      <c r="A197" s="52" t="str">
        <f>IFERROR((Tabela4[[#This Row],[Status da Proposta]]),"")</f>
        <v/>
      </c>
      <c r="B197" s="121">
        <f>IFERROR((CREDITO_FINANCEIRO!A197),"")</f>
        <v>0</v>
      </c>
      <c r="C197" s="120" t="str">
        <f>IFERROR((VLOOKUP(B197,CREDITO_FINANCEIRO!A:B,2,FALSE)),"")</f>
        <v/>
      </c>
      <c r="D197" s="94" t="str">
        <f>IFERROR((VLOOKUP(B197,CREDITO_FINANCEIRO!A:E,5,FALSE)),"")</f>
        <v/>
      </c>
      <c r="E197" s="95" t="str">
        <f>IFERROR((VLOOKUP(B197,CREDITO_FINANCEIRO!A:C,3,FALSE)),"")</f>
        <v/>
      </c>
      <c r="F197" s="120" t="str">
        <f>IFERROR((VLOOKUP(B197,CREDITO_FINANCEIRO!A:G,4,FALSE)),"")</f>
        <v/>
      </c>
      <c r="G197" s="120" t="e">
        <f>VLOOKUP(B197,CREDITO_FINANCEIRO!A:G,6,FALSE)</f>
        <v>#N/A</v>
      </c>
      <c r="H197" s="120" t="e">
        <f>VLOOKUP(B197,CREDITO_FINANCEIRO!A:G,7,FALSE)</f>
        <v>#N/A</v>
      </c>
      <c r="I197" s="91" t="e">
        <f>VLOOKUP(B197,CREDITO_FINANCEIRO!A:K,10,FALSE)</f>
        <v>#N/A</v>
      </c>
      <c r="J197" s="91" t="e">
        <f>VLOOKUP(B197,CREDITO_FINANCEIRO!A:K,11,FALSE)</f>
        <v>#N/A</v>
      </c>
      <c r="K197" s="91" t="e">
        <f>VLOOKUP(B197,CREDITO_FINANCEIRO!A:L,12,FALSE)</f>
        <v>#N/A</v>
      </c>
      <c r="L197" s="110" t="e">
        <f t="shared" si="30"/>
        <v>#N/A</v>
      </c>
      <c r="M197" s="2" t="e">
        <f t="shared" si="31"/>
        <v>#N/A</v>
      </c>
      <c r="N197" s="111" t="e">
        <f>VLOOKUP(Tabela4[[#This Row],[Proposta de Referência]],SIMP_CF!A:K,9,FALSE)</f>
        <v>#N/A</v>
      </c>
      <c r="O197" s="111" t="e">
        <f>VLOOKUP(Tabela4[[#This Row],[Proposta de Referência]],SIMP_CF!A:K,8,FALSE)</f>
        <v>#N/A</v>
      </c>
      <c r="P197" s="112" t="e">
        <f t="shared" si="32"/>
        <v>#N/A</v>
      </c>
      <c r="Q197" s="112" t="e">
        <f t="shared" si="33"/>
        <v>#N/A</v>
      </c>
      <c r="R197" t="e">
        <f t="shared" si="39"/>
        <v>#N/A</v>
      </c>
      <c r="S197" s="108" t="e">
        <f t="shared" si="34"/>
        <v>#N/A</v>
      </c>
      <c r="T197" s="108" t="e">
        <f t="shared" si="35"/>
        <v>#N/A</v>
      </c>
      <c r="U197" s="110" t="e">
        <f t="shared" si="36"/>
        <v>#N/A</v>
      </c>
      <c r="V197" t="e">
        <f t="shared" si="37"/>
        <v>#N/A</v>
      </c>
      <c r="W197" t="str">
        <f t="shared" si="38"/>
        <v/>
      </c>
      <c r="X197" s="24" t="str">
        <f>IFERROR(VLOOKUP(W197,HOSPITAIS_COM_DIVIDAS!A:E,5,FALSE),"")</f>
        <v/>
      </c>
    </row>
    <row r="198" spans="1:24" x14ac:dyDescent="0.25">
      <c r="A198" s="52" t="str">
        <f>IFERROR((Tabela4[[#This Row],[Status da Proposta]]),"")</f>
        <v/>
      </c>
      <c r="B198" s="121">
        <f>IFERROR((CREDITO_FINANCEIRO!A198),"")</f>
        <v>0</v>
      </c>
      <c r="C198" s="120" t="str">
        <f>IFERROR((VLOOKUP(B198,CREDITO_FINANCEIRO!A:B,2,FALSE)),"")</f>
        <v/>
      </c>
      <c r="D198" s="94" t="str">
        <f>IFERROR((VLOOKUP(B198,CREDITO_FINANCEIRO!A:E,5,FALSE)),"")</f>
        <v/>
      </c>
      <c r="E198" s="95" t="str">
        <f>IFERROR((VLOOKUP(B198,CREDITO_FINANCEIRO!A:C,3,FALSE)),"")</f>
        <v/>
      </c>
      <c r="F198" s="120" t="str">
        <f>IFERROR((VLOOKUP(B198,CREDITO_FINANCEIRO!A:G,4,FALSE)),"")</f>
        <v/>
      </c>
      <c r="G198" s="120" t="e">
        <f>VLOOKUP(B198,CREDITO_FINANCEIRO!A:G,6,FALSE)</f>
        <v>#N/A</v>
      </c>
      <c r="H198" s="120" t="e">
        <f>VLOOKUP(B198,CREDITO_FINANCEIRO!A:G,7,FALSE)</f>
        <v>#N/A</v>
      </c>
      <c r="I198" s="91" t="e">
        <f>VLOOKUP(B198,CREDITO_FINANCEIRO!A:K,10,FALSE)</f>
        <v>#N/A</v>
      </c>
      <c r="J198" s="91" t="e">
        <f>VLOOKUP(B198,CREDITO_FINANCEIRO!A:K,11,FALSE)</f>
        <v>#N/A</v>
      </c>
      <c r="K198" s="91" t="e">
        <f>VLOOKUP(B198,CREDITO_FINANCEIRO!A:L,12,FALSE)</f>
        <v>#N/A</v>
      </c>
      <c r="L198" s="110" t="e">
        <f t="shared" si="30"/>
        <v>#N/A</v>
      </c>
      <c r="M198" s="2" t="e">
        <f t="shared" si="31"/>
        <v>#N/A</v>
      </c>
      <c r="N198" s="111" t="e">
        <f>VLOOKUP(Tabela4[[#This Row],[Proposta de Referência]],SIMP_CF!A:K,9,FALSE)</f>
        <v>#N/A</v>
      </c>
      <c r="O198" s="111" t="e">
        <f>VLOOKUP(Tabela4[[#This Row],[Proposta de Referência]],SIMP_CF!A:K,8,FALSE)</f>
        <v>#N/A</v>
      </c>
      <c r="P198" s="112" t="e">
        <f t="shared" si="32"/>
        <v>#N/A</v>
      </c>
      <c r="Q198" s="112" t="e">
        <f t="shared" si="33"/>
        <v>#N/A</v>
      </c>
      <c r="R198" t="e">
        <f t="shared" si="39"/>
        <v>#N/A</v>
      </c>
      <c r="S198" s="108" t="e">
        <f t="shared" si="34"/>
        <v>#N/A</v>
      </c>
      <c r="T198" s="108" t="e">
        <f t="shared" si="35"/>
        <v>#N/A</v>
      </c>
      <c r="U198" s="110" t="e">
        <f t="shared" si="36"/>
        <v>#N/A</v>
      </c>
      <c r="V198" t="e">
        <f t="shared" si="37"/>
        <v>#N/A</v>
      </c>
      <c r="W198" t="str">
        <f t="shared" si="38"/>
        <v/>
      </c>
      <c r="X198" s="24" t="str">
        <f>IFERROR(VLOOKUP(W198,HOSPITAIS_COM_DIVIDAS!A:E,5,FALSE),"")</f>
        <v/>
      </c>
    </row>
    <row r="199" spans="1:24" x14ac:dyDescent="0.25">
      <c r="A199" s="52" t="str">
        <f>IFERROR((Tabela4[[#This Row],[Status da Proposta]]),"")</f>
        <v/>
      </c>
      <c r="B199" s="121">
        <f>IFERROR((CREDITO_FINANCEIRO!A199),"")</f>
        <v>0</v>
      </c>
      <c r="C199" s="120" t="str">
        <f>IFERROR((VLOOKUP(B199,CREDITO_FINANCEIRO!A:B,2,FALSE)),"")</f>
        <v/>
      </c>
      <c r="D199" s="94" t="str">
        <f>IFERROR((VLOOKUP(B199,CREDITO_FINANCEIRO!A:E,5,FALSE)),"")</f>
        <v/>
      </c>
      <c r="E199" s="95" t="str">
        <f>IFERROR((VLOOKUP(B199,CREDITO_FINANCEIRO!A:C,3,FALSE)),"")</f>
        <v/>
      </c>
      <c r="F199" s="120" t="str">
        <f>IFERROR((VLOOKUP(B199,CREDITO_FINANCEIRO!A:G,4,FALSE)),"")</f>
        <v/>
      </c>
      <c r="G199" s="120" t="e">
        <f>VLOOKUP(B199,CREDITO_FINANCEIRO!A:G,6,FALSE)</f>
        <v>#N/A</v>
      </c>
      <c r="H199" s="120" t="e">
        <f>VLOOKUP(B199,CREDITO_FINANCEIRO!A:G,7,FALSE)</f>
        <v>#N/A</v>
      </c>
      <c r="I199" s="91" t="e">
        <f>VLOOKUP(B199,CREDITO_FINANCEIRO!A:K,10,FALSE)</f>
        <v>#N/A</v>
      </c>
      <c r="J199" s="91" t="e">
        <f>VLOOKUP(B199,CREDITO_FINANCEIRO!A:K,11,FALSE)</f>
        <v>#N/A</v>
      </c>
      <c r="K199" s="91" t="e">
        <f>VLOOKUP(B199,CREDITO_FINANCEIRO!A:L,12,FALSE)</f>
        <v>#N/A</v>
      </c>
      <c r="L199" s="110" t="e">
        <f t="shared" si="30"/>
        <v>#N/A</v>
      </c>
      <c r="M199" s="2" t="e">
        <f t="shared" si="31"/>
        <v>#N/A</v>
      </c>
      <c r="N199" s="111" t="e">
        <f>VLOOKUP(Tabela4[[#This Row],[Proposta de Referência]],SIMP_CF!A:K,9,FALSE)</f>
        <v>#N/A</v>
      </c>
      <c r="O199" s="111" t="e">
        <f>VLOOKUP(Tabela4[[#This Row],[Proposta de Referência]],SIMP_CF!A:K,8,FALSE)</f>
        <v>#N/A</v>
      </c>
      <c r="P199" s="112" t="e">
        <f t="shared" si="32"/>
        <v>#N/A</v>
      </c>
      <c r="Q199" s="112" t="e">
        <f t="shared" si="33"/>
        <v>#N/A</v>
      </c>
      <c r="R199" t="e">
        <f t="shared" si="39"/>
        <v>#N/A</v>
      </c>
      <c r="S199" s="108" t="e">
        <f t="shared" si="34"/>
        <v>#N/A</v>
      </c>
      <c r="T199" s="108" t="e">
        <f t="shared" si="35"/>
        <v>#N/A</v>
      </c>
      <c r="U199" s="110" t="e">
        <f t="shared" si="36"/>
        <v>#N/A</v>
      </c>
      <c r="V199" t="e">
        <f t="shared" si="37"/>
        <v>#N/A</v>
      </c>
      <c r="W199" t="str">
        <f t="shared" si="38"/>
        <v/>
      </c>
      <c r="X199" s="24" t="str">
        <f>IFERROR(VLOOKUP(W199,HOSPITAIS_COM_DIVIDAS!A:E,5,FALSE),"")</f>
        <v/>
      </c>
    </row>
    <row r="200" spans="1:24" x14ac:dyDescent="0.25">
      <c r="A200" s="52" t="str">
        <f>IFERROR((Tabela4[[#This Row],[Status da Proposta]]),"")</f>
        <v/>
      </c>
      <c r="B200" s="121">
        <f>IFERROR((CREDITO_FINANCEIRO!A200),"")</f>
        <v>0</v>
      </c>
      <c r="C200" s="120" t="str">
        <f>IFERROR((VLOOKUP(B200,CREDITO_FINANCEIRO!A:B,2,FALSE)),"")</f>
        <v/>
      </c>
      <c r="D200" s="94" t="str">
        <f>IFERROR((VLOOKUP(B200,CREDITO_FINANCEIRO!A:E,5,FALSE)),"")</f>
        <v/>
      </c>
      <c r="E200" s="95" t="str">
        <f>IFERROR((VLOOKUP(B200,CREDITO_FINANCEIRO!A:C,3,FALSE)),"")</f>
        <v/>
      </c>
      <c r="F200" s="120" t="str">
        <f>IFERROR((VLOOKUP(B200,CREDITO_FINANCEIRO!A:G,4,FALSE)),"")</f>
        <v/>
      </c>
      <c r="G200" s="120" t="e">
        <f>VLOOKUP(B200,CREDITO_FINANCEIRO!A:G,6,FALSE)</f>
        <v>#N/A</v>
      </c>
      <c r="H200" s="120" t="e">
        <f>VLOOKUP(B200,CREDITO_FINANCEIRO!A:G,7,FALSE)</f>
        <v>#N/A</v>
      </c>
      <c r="I200" s="91" t="e">
        <f>VLOOKUP(B200,CREDITO_FINANCEIRO!A:K,10,FALSE)</f>
        <v>#N/A</v>
      </c>
      <c r="J200" s="91" t="e">
        <f>VLOOKUP(B200,CREDITO_FINANCEIRO!A:K,11,FALSE)</f>
        <v>#N/A</v>
      </c>
      <c r="K200" s="91" t="e">
        <f>VLOOKUP(B200,CREDITO_FINANCEIRO!A:L,12,FALSE)</f>
        <v>#N/A</v>
      </c>
      <c r="L200" s="110" t="e">
        <f t="shared" si="30"/>
        <v>#N/A</v>
      </c>
      <c r="M200" s="2" t="e">
        <f t="shared" si="31"/>
        <v>#N/A</v>
      </c>
      <c r="N200" s="111" t="e">
        <f>VLOOKUP(Tabela4[[#This Row],[Proposta de Referência]],SIMP_CF!A:K,9,FALSE)</f>
        <v>#N/A</v>
      </c>
      <c r="O200" s="111" t="e">
        <f>VLOOKUP(Tabela4[[#This Row],[Proposta de Referência]],SIMP_CF!A:K,8,FALSE)</f>
        <v>#N/A</v>
      </c>
      <c r="P200" s="112" t="e">
        <f t="shared" si="32"/>
        <v>#N/A</v>
      </c>
      <c r="Q200" s="112" t="e">
        <f t="shared" si="33"/>
        <v>#N/A</v>
      </c>
      <c r="R200" t="e">
        <f t="shared" si="39"/>
        <v>#N/A</v>
      </c>
      <c r="S200" s="108" t="e">
        <f t="shared" si="34"/>
        <v>#N/A</v>
      </c>
      <c r="T200" s="108" t="e">
        <f t="shared" si="35"/>
        <v>#N/A</v>
      </c>
      <c r="U200" s="110" t="e">
        <f t="shared" si="36"/>
        <v>#N/A</v>
      </c>
      <c r="V200" t="e">
        <f t="shared" si="37"/>
        <v>#N/A</v>
      </c>
      <c r="W200" t="str">
        <f t="shared" si="38"/>
        <v/>
      </c>
      <c r="X200" s="24" t="str">
        <f>IFERROR(VLOOKUP(W200,HOSPITAIS_COM_DIVIDAS!A:E,5,FALSE),"")</f>
        <v/>
      </c>
    </row>
    <row r="201" spans="1:24" x14ac:dyDescent="0.25">
      <c r="A201" s="52" t="str">
        <f>IFERROR((Tabela4[[#This Row],[Status da Proposta]]),"")</f>
        <v/>
      </c>
      <c r="B201" s="121">
        <f>IFERROR((CREDITO_FINANCEIRO!A201),"")</f>
        <v>0</v>
      </c>
      <c r="C201" s="120" t="str">
        <f>IFERROR((VLOOKUP(B201,CREDITO_FINANCEIRO!A:B,2,FALSE)),"")</f>
        <v/>
      </c>
      <c r="D201" s="94" t="str">
        <f>IFERROR((VLOOKUP(B201,CREDITO_FINANCEIRO!A:E,5,FALSE)),"")</f>
        <v/>
      </c>
      <c r="E201" s="95" t="str">
        <f>IFERROR((VLOOKUP(B201,CREDITO_FINANCEIRO!A:C,3,FALSE)),"")</f>
        <v/>
      </c>
      <c r="F201" s="120" t="str">
        <f>IFERROR((VLOOKUP(B201,CREDITO_FINANCEIRO!A:G,4,FALSE)),"")</f>
        <v/>
      </c>
      <c r="G201" s="120" t="e">
        <f>VLOOKUP(B201,CREDITO_FINANCEIRO!A:G,6,FALSE)</f>
        <v>#N/A</v>
      </c>
      <c r="H201" s="120" t="e">
        <f>VLOOKUP(B201,CREDITO_FINANCEIRO!A:G,7,FALSE)</f>
        <v>#N/A</v>
      </c>
      <c r="I201" s="91" t="e">
        <f>VLOOKUP(B201,CREDITO_FINANCEIRO!A:K,10,FALSE)</f>
        <v>#N/A</v>
      </c>
      <c r="J201" s="91" t="e">
        <f>VLOOKUP(B201,CREDITO_FINANCEIRO!A:K,11,FALSE)</f>
        <v>#N/A</v>
      </c>
      <c r="K201" s="91" t="e">
        <f>VLOOKUP(B201,CREDITO_FINANCEIRO!A:L,12,FALSE)</f>
        <v>#N/A</v>
      </c>
      <c r="L201" s="110" t="e">
        <f t="shared" si="30"/>
        <v>#N/A</v>
      </c>
      <c r="M201" s="2" t="e">
        <f t="shared" si="31"/>
        <v>#N/A</v>
      </c>
      <c r="N201" s="111" t="e">
        <f>VLOOKUP(Tabela4[[#This Row],[Proposta de Referência]],SIMP_CF!A:K,9,FALSE)</f>
        <v>#N/A</v>
      </c>
      <c r="O201" s="111" t="e">
        <f>VLOOKUP(Tabela4[[#This Row],[Proposta de Referência]],SIMP_CF!A:K,8,FALSE)</f>
        <v>#N/A</v>
      </c>
      <c r="P201" s="112" t="e">
        <f t="shared" si="32"/>
        <v>#N/A</v>
      </c>
      <c r="Q201" s="112" t="e">
        <f t="shared" si="33"/>
        <v>#N/A</v>
      </c>
      <c r="R201" t="e">
        <f t="shared" si="39"/>
        <v>#N/A</v>
      </c>
      <c r="S201" s="108" t="e">
        <f t="shared" si="34"/>
        <v>#N/A</v>
      </c>
      <c r="T201" s="108" t="e">
        <f t="shared" si="35"/>
        <v>#N/A</v>
      </c>
      <c r="U201" s="110" t="e">
        <f t="shared" si="36"/>
        <v>#N/A</v>
      </c>
      <c r="V201" t="e">
        <f t="shared" si="37"/>
        <v>#N/A</v>
      </c>
      <c r="W201" t="str">
        <f t="shared" si="38"/>
        <v/>
      </c>
      <c r="X201" s="24" t="str">
        <f>IFERROR(VLOOKUP(W201,HOSPITAIS_COM_DIVIDAS!A:E,5,FALSE),"")</f>
        <v/>
      </c>
    </row>
    <row r="202" spans="1:24" x14ac:dyDescent="0.25">
      <c r="A202" s="52" t="str">
        <f>IFERROR((Tabela4[[#This Row],[Status da Proposta]]),"")</f>
        <v/>
      </c>
      <c r="B202" s="121">
        <f>IFERROR((CREDITO_FINANCEIRO!A202),"")</f>
        <v>0</v>
      </c>
      <c r="C202" s="120" t="str">
        <f>IFERROR((VLOOKUP(B202,CREDITO_FINANCEIRO!A:B,2,FALSE)),"")</f>
        <v/>
      </c>
      <c r="D202" s="94" t="str">
        <f>IFERROR((VLOOKUP(B202,CREDITO_FINANCEIRO!A:E,5,FALSE)),"")</f>
        <v/>
      </c>
      <c r="E202" s="95" t="str">
        <f>IFERROR((VLOOKUP(B202,CREDITO_FINANCEIRO!A:C,3,FALSE)),"")</f>
        <v/>
      </c>
      <c r="F202" s="120" t="str">
        <f>IFERROR((VLOOKUP(B202,CREDITO_FINANCEIRO!A:G,4,FALSE)),"")</f>
        <v/>
      </c>
      <c r="G202" s="120" t="e">
        <f>VLOOKUP(B202,CREDITO_FINANCEIRO!A:G,6,FALSE)</f>
        <v>#N/A</v>
      </c>
      <c r="H202" s="120" t="e">
        <f>VLOOKUP(B202,CREDITO_FINANCEIRO!A:G,7,FALSE)</f>
        <v>#N/A</v>
      </c>
      <c r="I202" s="91" t="e">
        <f>VLOOKUP(B202,CREDITO_FINANCEIRO!A:K,10,FALSE)</f>
        <v>#N/A</v>
      </c>
      <c r="J202" s="91" t="e">
        <f>VLOOKUP(B202,CREDITO_FINANCEIRO!A:K,11,FALSE)</f>
        <v>#N/A</v>
      </c>
      <c r="K202" s="91" t="e">
        <f>VLOOKUP(B202,CREDITO_FINANCEIRO!A:L,12,FALSE)</f>
        <v>#N/A</v>
      </c>
      <c r="L202" s="110" t="e">
        <f t="shared" si="30"/>
        <v>#N/A</v>
      </c>
      <c r="M202" s="2" t="e">
        <f t="shared" si="31"/>
        <v>#N/A</v>
      </c>
      <c r="N202" s="111" t="e">
        <f>VLOOKUP(Tabela4[[#This Row],[Proposta de Referência]],SIMP_CF!A:K,9,FALSE)</f>
        <v>#N/A</v>
      </c>
      <c r="O202" s="111" t="e">
        <f>VLOOKUP(Tabela4[[#This Row],[Proposta de Referência]],SIMP_CF!A:K,8,FALSE)</f>
        <v>#N/A</v>
      </c>
      <c r="P202" s="112" t="e">
        <f t="shared" si="32"/>
        <v>#N/A</v>
      </c>
      <c r="Q202" s="112" t="e">
        <f t="shared" si="33"/>
        <v>#N/A</v>
      </c>
      <c r="R202" t="e">
        <f t="shared" si="39"/>
        <v>#N/A</v>
      </c>
      <c r="S202" s="108" t="e">
        <f t="shared" si="34"/>
        <v>#N/A</v>
      </c>
      <c r="T202" s="108" t="e">
        <f t="shared" si="35"/>
        <v>#N/A</v>
      </c>
      <c r="U202" s="110" t="e">
        <f t="shared" si="36"/>
        <v>#N/A</v>
      </c>
      <c r="V202" t="e">
        <f t="shared" si="37"/>
        <v>#N/A</v>
      </c>
      <c r="W202" t="str">
        <f t="shared" si="38"/>
        <v/>
      </c>
      <c r="X202" s="24" t="str">
        <f>IFERROR(VLOOKUP(W202,HOSPITAIS_COM_DIVIDAS!A:E,5,FALSE),"")</f>
        <v/>
      </c>
    </row>
    <row r="203" spans="1:24" x14ac:dyDescent="0.25">
      <c r="A203" s="52" t="str">
        <f>IFERROR((Tabela4[[#This Row],[Status da Proposta]]),"")</f>
        <v/>
      </c>
      <c r="B203" s="121">
        <f>IFERROR((CREDITO_FINANCEIRO!A203),"")</f>
        <v>0</v>
      </c>
      <c r="C203" s="120" t="str">
        <f>IFERROR((VLOOKUP(B203,CREDITO_FINANCEIRO!A:B,2,FALSE)),"")</f>
        <v/>
      </c>
      <c r="D203" s="94" t="str">
        <f>IFERROR((VLOOKUP(B203,CREDITO_FINANCEIRO!A:E,5,FALSE)),"")</f>
        <v/>
      </c>
      <c r="E203" s="95" t="str">
        <f>IFERROR((VLOOKUP(B203,CREDITO_FINANCEIRO!A:C,3,FALSE)),"")</f>
        <v/>
      </c>
      <c r="F203" s="120" t="str">
        <f>IFERROR((VLOOKUP(B203,CREDITO_FINANCEIRO!A:G,4,FALSE)),"")</f>
        <v/>
      </c>
      <c r="G203" s="120" t="e">
        <f>VLOOKUP(B203,CREDITO_FINANCEIRO!A:G,6,FALSE)</f>
        <v>#N/A</v>
      </c>
      <c r="H203" s="120" t="e">
        <f>VLOOKUP(B203,CREDITO_FINANCEIRO!A:G,7,FALSE)</f>
        <v>#N/A</v>
      </c>
      <c r="I203" s="91" t="e">
        <f>VLOOKUP(B203,CREDITO_FINANCEIRO!A:K,10,FALSE)</f>
        <v>#N/A</v>
      </c>
      <c r="J203" s="91" t="e">
        <f>VLOOKUP(B203,CREDITO_FINANCEIRO!A:K,11,FALSE)</f>
        <v>#N/A</v>
      </c>
      <c r="K203" s="91" t="e">
        <f>VLOOKUP(B203,CREDITO_FINANCEIRO!A:L,12,FALSE)</f>
        <v>#N/A</v>
      </c>
      <c r="L203" s="110" t="e">
        <f t="shared" si="30"/>
        <v>#N/A</v>
      </c>
      <c r="M203" s="2" t="e">
        <f t="shared" si="31"/>
        <v>#N/A</v>
      </c>
      <c r="N203" s="111" t="e">
        <f>VLOOKUP(Tabela4[[#This Row],[Proposta de Referência]],SIMP_CF!A:K,9,FALSE)</f>
        <v>#N/A</v>
      </c>
      <c r="O203" s="111" t="e">
        <f>VLOOKUP(Tabela4[[#This Row],[Proposta de Referência]],SIMP_CF!A:K,8,FALSE)</f>
        <v>#N/A</v>
      </c>
      <c r="P203" s="112" t="e">
        <f t="shared" si="32"/>
        <v>#N/A</v>
      </c>
      <c r="Q203" s="112" t="e">
        <f t="shared" si="33"/>
        <v>#N/A</v>
      </c>
      <c r="R203" t="e">
        <f t="shared" si="39"/>
        <v>#N/A</v>
      </c>
      <c r="S203" s="108" t="e">
        <f t="shared" si="34"/>
        <v>#N/A</v>
      </c>
      <c r="T203" s="108" t="e">
        <f t="shared" si="35"/>
        <v>#N/A</v>
      </c>
      <c r="U203" s="110" t="e">
        <f t="shared" si="36"/>
        <v>#N/A</v>
      </c>
      <c r="V203" t="e">
        <f t="shared" si="37"/>
        <v>#N/A</v>
      </c>
      <c r="W203" t="str">
        <f t="shared" si="38"/>
        <v/>
      </c>
      <c r="X203" s="24" t="str">
        <f>IFERROR(VLOOKUP(W203,HOSPITAIS_COM_DIVIDAS!A:E,5,FALSE),"")</f>
        <v/>
      </c>
    </row>
    <row r="204" spans="1:24" x14ac:dyDescent="0.25">
      <c r="A204" s="52" t="str">
        <f>IFERROR((Tabela4[[#This Row],[Status da Proposta]]),"")</f>
        <v/>
      </c>
      <c r="B204" s="121">
        <f>IFERROR((CREDITO_FINANCEIRO!A204),"")</f>
        <v>0</v>
      </c>
      <c r="C204" s="120" t="str">
        <f>IFERROR((VLOOKUP(B204,CREDITO_FINANCEIRO!A:B,2,FALSE)),"")</f>
        <v/>
      </c>
      <c r="D204" s="94" t="str">
        <f>IFERROR((VLOOKUP(B204,CREDITO_FINANCEIRO!A:E,5,FALSE)),"")</f>
        <v/>
      </c>
      <c r="E204" s="95" t="str">
        <f>IFERROR((VLOOKUP(B204,CREDITO_FINANCEIRO!A:C,3,FALSE)),"")</f>
        <v/>
      </c>
      <c r="F204" s="120" t="str">
        <f>IFERROR((VLOOKUP(B204,CREDITO_FINANCEIRO!A:G,4,FALSE)),"")</f>
        <v/>
      </c>
      <c r="G204" s="120" t="e">
        <f>VLOOKUP(B204,CREDITO_FINANCEIRO!A:G,6,FALSE)</f>
        <v>#N/A</v>
      </c>
      <c r="H204" s="120" t="e">
        <f>VLOOKUP(B204,CREDITO_FINANCEIRO!A:G,7,FALSE)</f>
        <v>#N/A</v>
      </c>
      <c r="I204" s="91" t="e">
        <f>VLOOKUP(B204,CREDITO_FINANCEIRO!A:K,10,FALSE)</f>
        <v>#N/A</v>
      </c>
      <c r="J204" s="91" t="e">
        <f>VLOOKUP(B204,CREDITO_FINANCEIRO!A:K,11,FALSE)</f>
        <v>#N/A</v>
      </c>
      <c r="K204" s="91" t="e">
        <f>VLOOKUP(B204,CREDITO_FINANCEIRO!A:L,12,FALSE)</f>
        <v>#N/A</v>
      </c>
      <c r="L204" s="110" t="e">
        <f t="shared" si="30"/>
        <v>#N/A</v>
      </c>
      <c r="M204" s="2" t="e">
        <f t="shared" si="31"/>
        <v>#N/A</v>
      </c>
      <c r="N204" s="111" t="e">
        <f>VLOOKUP(Tabela4[[#This Row],[Proposta de Referência]],SIMP_CF!A:K,9,FALSE)</f>
        <v>#N/A</v>
      </c>
      <c r="O204" s="111" t="e">
        <f>VLOOKUP(Tabela4[[#This Row],[Proposta de Referência]],SIMP_CF!A:K,8,FALSE)</f>
        <v>#N/A</v>
      </c>
      <c r="P204" s="112" t="e">
        <f t="shared" si="32"/>
        <v>#N/A</v>
      </c>
      <c r="Q204" s="112" t="e">
        <f t="shared" si="33"/>
        <v>#N/A</v>
      </c>
      <c r="R204" t="e">
        <f t="shared" si="39"/>
        <v>#N/A</v>
      </c>
      <c r="S204" s="108" t="e">
        <f t="shared" si="34"/>
        <v>#N/A</v>
      </c>
      <c r="T204" s="108" t="e">
        <f t="shared" si="35"/>
        <v>#N/A</v>
      </c>
      <c r="U204" s="110" t="e">
        <f t="shared" si="36"/>
        <v>#N/A</v>
      </c>
      <c r="V204" t="e">
        <f t="shared" si="37"/>
        <v>#N/A</v>
      </c>
      <c r="W204" t="str">
        <f t="shared" si="38"/>
        <v/>
      </c>
      <c r="X204" s="24" t="str">
        <f>IFERROR(VLOOKUP(W204,HOSPITAIS_COM_DIVIDAS!A:E,5,FALSE),"")</f>
        <v/>
      </c>
    </row>
    <row r="205" spans="1:24" x14ac:dyDescent="0.25">
      <c r="A205" s="52" t="str">
        <f>IFERROR((Tabela4[[#This Row],[Status da Proposta]]),"")</f>
        <v/>
      </c>
      <c r="B205" s="121">
        <f>IFERROR((CREDITO_FINANCEIRO!A205),"")</f>
        <v>0</v>
      </c>
      <c r="C205" s="120" t="str">
        <f>IFERROR((VLOOKUP(B205,CREDITO_FINANCEIRO!A:B,2,FALSE)),"")</f>
        <v/>
      </c>
      <c r="D205" s="94" t="str">
        <f>IFERROR((VLOOKUP(B205,CREDITO_FINANCEIRO!A:E,5,FALSE)),"")</f>
        <v/>
      </c>
      <c r="E205" s="95" t="str">
        <f>IFERROR((VLOOKUP(B205,CREDITO_FINANCEIRO!A:C,3,FALSE)),"")</f>
        <v/>
      </c>
      <c r="F205" s="120" t="str">
        <f>IFERROR((VLOOKUP(B205,CREDITO_FINANCEIRO!A:G,4,FALSE)),"")</f>
        <v/>
      </c>
      <c r="G205" s="120" t="e">
        <f>VLOOKUP(B205,CREDITO_FINANCEIRO!A:G,6,FALSE)</f>
        <v>#N/A</v>
      </c>
      <c r="H205" s="120" t="e">
        <f>VLOOKUP(B205,CREDITO_FINANCEIRO!A:G,7,FALSE)</f>
        <v>#N/A</v>
      </c>
      <c r="I205" s="91" t="e">
        <f>VLOOKUP(B205,CREDITO_FINANCEIRO!A:K,10,FALSE)</f>
        <v>#N/A</v>
      </c>
      <c r="J205" s="91" t="e">
        <f>VLOOKUP(B205,CREDITO_FINANCEIRO!A:K,11,FALSE)</f>
        <v>#N/A</v>
      </c>
      <c r="K205" s="91" t="e">
        <f>VLOOKUP(B205,CREDITO_FINANCEIRO!A:L,12,FALSE)</f>
        <v>#N/A</v>
      </c>
      <c r="L205" s="110" t="e">
        <f t="shared" si="30"/>
        <v>#N/A</v>
      </c>
      <c r="M205" s="2" t="e">
        <f t="shared" si="31"/>
        <v>#N/A</v>
      </c>
      <c r="N205" s="111" t="e">
        <f>VLOOKUP(Tabela4[[#This Row],[Proposta de Referência]],SIMP_CF!A:K,9,FALSE)</f>
        <v>#N/A</v>
      </c>
      <c r="O205" s="111" t="e">
        <f>VLOOKUP(Tabela4[[#This Row],[Proposta de Referência]],SIMP_CF!A:K,8,FALSE)</f>
        <v>#N/A</v>
      </c>
      <c r="P205" s="112" t="e">
        <f t="shared" si="32"/>
        <v>#N/A</v>
      </c>
      <c r="Q205" s="112" t="e">
        <f t="shared" si="33"/>
        <v>#N/A</v>
      </c>
      <c r="R205" t="e">
        <f t="shared" si="39"/>
        <v>#N/A</v>
      </c>
      <c r="S205" s="108" t="e">
        <f t="shared" si="34"/>
        <v>#N/A</v>
      </c>
      <c r="T205" s="108" t="e">
        <f t="shared" si="35"/>
        <v>#N/A</v>
      </c>
      <c r="U205" s="110" t="e">
        <f t="shared" si="36"/>
        <v>#N/A</v>
      </c>
      <c r="V205" t="e">
        <f t="shared" si="37"/>
        <v>#N/A</v>
      </c>
      <c r="W205" t="str">
        <f t="shared" si="38"/>
        <v/>
      </c>
      <c r="X205" s="24" t="str">
        <f>IFERROR(VLOOKUP(W205,HOSPITAIS_COM_DIVIDAS!A:E,5,FALSE),"")</f>
        <v/>
      </c>
    </row>
    <row r="206" spans="1:24" x14ac:dyDescent="0.25">
      <c r="A206" s="52" t="str">
        <f>IFERROR((Tabela4[[#This Row],[Status da Proposta]]),"")</f>
        <v/>
      </c>
      <c r="B206" s="121">
        <f>IFERROR((CREDITO_FINANCEIRO!A206),"")</f>
        <v>0</v>
      </c>
      <c r="C206" s="120" t="str">
        <f>IFERROR((VLOOKUP(B206,CREDITO_FINANCEIRO!A:B,2,FALSE)),"")</f>
        <v/>
      </c>
      <c r="D206" s="94" t="str">
        <f>IFERROR((VLOOKUP(B206,CREDITO_FINANCEIRO!A:E,5,FALSE)),"")</f>
        <v/>
      </c>
      <c r="E206" s="95" t="str">
        <f>IFERROR((VLOOKUP(B206,CREDITO_FINANCEIRO!A:C,3,FALSE)),"")</f>
        <v/>
      </c>
      <c r="F206" s="120" t="str">
        <f>IFERROR((VLOOKUP(B206,CREDITO_FINANCEIRO!A:G,4,FALSE)),"")</f>
        <v/>
      </c>
      <c r="G206" s="120" t="e">
        <f>VLOOKUP(B206,CREDITO_FINANCEIRO!A:G,6,FALSE)</f>
        <v>#N/A</v>
      </c>
      <c r="H206" s="120" t="e">
        <f>VLOOKUP(B206,CREDITO_FINANCEIRO!A:G,7,FALSE)</f>
        <v>#N/A</v>
      </c>
      <c r="I206" s="91" t="e">
        <f>VLOOKUP(B206,CREDITO_FINANCEIRO!A:K,10,FALSE)</f>
        <v>#N/A</v>
      </c>
      <c r="J206" s="91" t="e">
        <f>VLOOKUP(B206,CREDITO_FINANCEIRO!A:K,11,FALSE)</f>
        <v>#N/A</v>
      </c>
      <c r="K206" s="91" t="e">
        <f>VLOOKUP(B206,CREDITO_FINANCEIRO!A:L,12,FALSE)</f>
        <v>#N/A</v>
      </c>
      <c r="L206" s="110" t="e">
        <f t="shared" si="30"/>
        <v>#N/A</v>
      </c>
      <c r="M206" s="2" t="e">
        <f t="shared" si="31"/>
        <v>#N/A</v>
      </c>
      <c r="N206" s="111" t="e">
        <f>VLOOKUP(Tabela4[[#This Row],[Proposta de Referência]],SIMP_CF!A:K,9,FALSE)</f>
        <v>#N/A</v>
      </c>
      <c r="O206" s="111" t="e">
        <f>VLOOKUP(Tabela4[[#This Row],[Proposta de Referência]],SIMP_CF!A:K,8,FALSE)</f>
        <v>#N/A</v>
      </c>
      <c r="P206" s="112" t="e">
        <f t="shared" si="32"/>
        <v>#N/A</v>
      </c>
      <c r="Q206" s="112" t="e">
        <f t="shared" si="33"/>
        <v>#N/A</v>
      </c>
      <c r="R206" t="e">
        <f t="shared" si="39"/>
        <v>#N/A</v>
      </c>
      <c r="S206" s="108" t="e">
        <f t="shared" si="34"/>
        <v>#N/A</v>
      </c>
      <c r="T206" s="108" t="e">
        <f t="shared" si="35"/>
        <v>#N/A</v>
      </c>
      <c r="U206" s="110" t="e">
        <f t="shared" si="36"/>
        <v>#N/A</v>
      </c>
      <c r="V206" t="e">
        <f t="shared" si="37"/>
        <v>#N/A</v>
      </c>
      <c r="W206" t="str">
        <f t="shared" si="38"/>
        <v/>
      </c>
      <c r="X206" s="24" t="str">
        <f>IFERROR(VLOOKUP(W206,HOSPITAIS_COM_DIVIDAS!A:E,5,FALSE),"")</f>
        <v/>
      </c>
    </row>
    <row r="207" spans="1:24" x14ac:dyDescent="0.25">
      <c r="A207" s="52" t="str">
        <f>IFERROR((Tabela4[[#This Row],[Status da Proposta]]),"")</f>
        <v/>
      </c>
      <c r="B207" s="121">
        <f>IFERROR((CREDITO_FINANCEIRO!A207),"")</f>
        <v>0</v>
      </c>
      <c r="C207" s="120" t="str">
        <f>IFERROR((VLOOKUP(B207,CREDITO_FINANCEIRO!A:B,2,FALSE)),"")</f>
        <v/>
      </c>
      <c r="D207" s="94" t="str">
        <f>IFERROR((VLOOKUP(B207,CREDITO_FINANCEIRO!A:E,5,FALSE)),"")</f>
        <v/>
      </c>
      <c r="E207" s="95" t="str">
        <f>IFERROR((VLOOKUP(B207,CREDITO_FINANCEIRO!A:C,3,FALSE)),"")</f>
        <v/>
      </c>
      <c r="F207" s="120" t="str">
        <f>IFERROR((VLOOKUP(B207,CREDITO_FINANCEIRO!A:G,4,FALSE)),"")</f>
        <v/>
      </c>
      <c r="G207" s="120" t="e">
        <f>VLOOKUP(B207,CREDITO_FINANCEIRO!A:G,6,FALSE)</f>
        <v>#N/A</v>
      </c>
      <c r="H207" s="120" t="e">
        <f>VLOOKUP(B207,CREDITO_FINANCEIRO!A:G,7,FALSE)</f>
        <v>#N/A</v>
      </c>
      <c r="I207" s="91" t="e">
        <f>VLOOKUP(B207,CREDITO_FINANCEIRO!A:K,10,FALSE)</f>
        <v>#N/A</v>
      </c>
      <c r="J207" s="91" t="e">
        <f>VLOOKUP(B207,CREDITO_FINANCEIRO!A:K,11,FALSE)</f>
        <v>#N/A</v>
      </c>
      <c r="K207" s="91" t="e">
        <f>VLOOKUP(B207,CREDITO_FINANCEIRO!A:L,12,FALSE)</f>
        <v>#N/A</v>
      </c>
      <c r="L207" s="110" t="e">
        <f t="shared" si="30"/>
        <v>#N/A</v>
      </c>
      <c r="M207" s="2" t="e">
        <f t="shared" si="31"/>
        <v>#N/A</v>
      </c>
      <c r="N207" s="111" t="e">
        <f>VLOOKUP(Tabela4[[#This Row],[Proposta de Referência]],SIMP_CF!A:K,9,FALSE)</f>
        <v>#N/A</v>
      </c>
      <c r="O207" s="111" t="e">
        <f>VLOOKUP(Tabela4[[#This Row],[Proposta de Referência]],SIMP_CF!A:K,8,FALSE)</f>
        <v>#N/A</v>
      </c>
      <c r="P207" s="112" t="e">
        <f t="shared" si="32"/>
        <v>#N/A</v>
      </c>
      <c r="Q207" s="112" t="e">
        <f t="shared" si="33"/>
        <v>#N/A</v>
      </c>
      <c r="R207" t="e">
        <f t="shared" si="39"/>
        <v>#N/A</v>
      </c>
      <c r="S207" s="108" t="e">
        <f t="shared" si="34"/>
        <v>#N/A</v>
      </c>
      <c r="T207" s="108" t="e">
        <f t="shared" si="35"/>
        <v>#N/A</v>
      </c>
      <c r="U207" s="110" t="e">
        <f t="shared" si="36"/>
        <v>#N/A</v>
      </c>
      <c r="V207" t="e">
        <f t="shared" si="37"/>
        <v>#N/A</v>
      </c>
      <c r="W207" t="str">
        <f t="shared" si="38"/>
        <v/>
      </c>
      <c r="X207" s="24" t="str">
        <f>IFERROR(VLOOKUP(W207,HOSPITAIS_COM_DIVIDAS!A:E,5,FALSE),"")</f>
        <v/>
      </c>
    </row>
    <row r="208" spans="1:24" x14ac:dyDescent="0.25">
      <c r="A208" s="52" t="str">
        <f>IFERROR((Tabela4[[#This Row],[Status da Proposta]]),"")</f>
        <v/>
      </c>
      <c r="B208" s="121">
        <f>IFERROR((CREDITO_FINANCEIRO!A208),"")</f>
        <v>0</v>
      </c>
      <c r="C208" s="120" t="str">
        <f>IFERROR((VLOOKUP(B208,CREDITO_FINANCEIRO!A:B,2,FALSE)),"")</f>
        <v/>
      </c>
      <c r="D208" s="94" t="str">
        <f>IFERROR((VLOOKUP(B208,CREDITO_FINANCEIRO!A:E,5,FALSE)),"")</f>
        <v/>
      </c>
      <c r="E208" s="95" t="str">
        <f>IFERROR((VLOOKUP(B208,CREDITO_FINANCEIRO!A:C,3,FALSE)),"")</f>
        <v/>
      </c>
      <c r="F208" s="120" t="str">
        <f>IFERROR((VLOOKUP(B208,CREDITO_FINANCEIRO!A:G,4,FALSE)),"")</f>
        <v/>
      </c>
      <c r="G208" s="120" t="e">
        <f>VLOOKUP(B208,CREDITO_FINANCEIRO!A:G,6,FALSE)</f>
        <v>#N/A</v>
      </c>
      <c r="H208" s="120" t="e">
        <f>VLOOKUP(B208,CREDITO_FINANCEIRO!A:G,7,FALSE)</f>
        <v>#N/A</v>
      </c>
      <c r="I208" s="91" t="e">
        <f>VLOOKUP(B208,CREDITO_FINANCEIRO!A:K,10,FALSE)</f>
        <v>#N/A</v>
      </c>
      <c r="J208" s="91" t="e">
        <f>VLOOKUP(B208,CREDITO_FINANCEIRO!A:K,11,FALSE)</f>
        <v>#N/A</v>
      </c>
      <c r="K208" s="91" t="e">
        <f>VLOOKUP(B208,CREDITO_FINANCEIRO!A:L,12,FALSE)</f>
        <v>#N/A</v>
      </c>
      <c r="L208" s="110" t="e">
        <f t="shared" si="30"/>
        <v>#N/A</v>
      </c>
      <c r="M208" s="2" t="e">
        <f t="shared" si="31"/>
        <v>#N/A</v>
      </c>
      <c r="N208" s="111" t="e">
        <f>VLOOKUP(Tabela4[[#This Row],[Proposta de Referência]],SIMP_CF!A:K,9,FALSE)</f>
        <v>#N/A</v>
      </c>
      <c r="O208" s="111" t="e">
        <f>VLOOKUP(Tabela4[[#This Row],[Proposta de Referência]],SIMP_CF!A:K,8,FALSE)</f>
        <v>#N/A</v>
      </c>
      <c r="P208" s="112" t="e">
        <f t="shared" si="32"/>
        <v>#N/A</v>
      </c>
      <c r="Q208" s="112" t="e">
        <f t="shared" si="33"/>
        <v>#N/A</v>
      </c>
      <c r="R208" t="e">
        <f t="shared" si="39"/>
        <v>#N/A</v>
      </c>
      <c r="S208" s="108" t="e">
        <f t="shared" si="34"/>
        <v>#N/A</v>
      </c>
      <c r="T208" s="108" t="e">
        <f t="shared" si="35"/>
        <v>#N/A</v>
      </c>
      <c r="U208" s="110" t="e">
        <f t="shared" si="36"/>
        <v>#N/A</v>
      </c>
      <c r="V208" t="e">
        <f t="shared" si="37"/>
        <v>#N/A</v>
      </c>
      <c r="W208" t="str">
        <f t="shared" si="38"/>
        <v/>
      </c>
      <c r="X208" s="24" t="str">
        <f>IFERROR(VLOOKUP(W208,HOSPITAIS_COM_DIVIDAS!A:E,5,FALSE),"")</f>
        <v/>
      </c>
    </row>
    <row r="209" spans="1:24" x14ac:dyDescent="0.25">
      <c r="A209" s="52" t="str">
        <f>IFERROR((Tabela4[[#This Row],[Status da Proposta]]),"")</f>
        <v/>
      </c>
      <c r="B209" s="121">
        <f>IFERROR((CREDITO_FINANCEIRO!A209),"")</f>
        <v>0</v>
      </c>
      <c r="C209" s="120" t="str">
        <f>IFERROR((VLOOKUP(B209,CREDITO_FINANCEIRO!A:B,2,FALSE)),"")</f>
        <v/>
      </c>
      <c r="D209" s="94" t="str">
        <f>IFERROR((VLOOKUP(B209,CREDITO_FINANCEIRO!A:E,5,FALSE)),"")</f>
        <v/>
      </c>
      <c r="E209" s="95" t="str">
        <f>IFERROR((VLOOKUP(B209,CREDITO_FINANCEIRO!A:C,3,FALSE)),"")</f>
        <v/>
      </c>
      <c r="F209" s="120" t="str">
        <f>IFERROR((VLOOKUP(B209,CREDITO_FINANCEIRO!A:G,4,FALSE)),"")</f>
        <v/>
      </c>
      <c r="G209" s="120" t="e">
        <f>VLOOKUP(B209,CREDITO_FINANCEIRO!A:G,6,FALSE)</f>
        <v>#N/A</v>
      </c>
      <c r="H209" s="120" t="e">
        <f>VLOOKUP(B209,CREDITO_FINANCEIRO!A:G,7,FALSE)</f>
        <v>#N/A</v>
      </c>
      <c r="I209" s="91" t="e">
        <f>VLOOKUP(B209,CREDITO_FINANCEIRO!A:K,10,FALSE)</f>
        <v>#N/A</v>
      </c>
      <c r="J209" s="91" t="e">
        <f>VLOOKUP(B209,CREDITO_FINANCEIRO!A:K,11,FALSE)</f>
        <v>#N/A</v>
      </c>
      <c r="K209" s="91" t="e">
        <f>VLOOKUP(B209,CREDITO_FINANCEIRO!A:L,12,FALSE)</f>
        <v>#N/A</v>
      </c>
      <c r="L209" s="110" t="e">
        <f t="shared" si="30"/>
        <v>#N/A</v>
      </c>
      <c r="M209" s="2" t="e">
        <f t="shared" si="31"/>
        <v>#N/A</v>
      </c>
      <c r="N209" s="111" t="e">
        <f>VLOOKUP(Tabela4[[#This Row],[Proposta de Referência]],SIMP_CF!A:K,9,FALSE)</f>
        <v>#N/A</v>
      </c>
      <c r="O209" s="111" t="e">
        <f>VLOOKUP(Tabela4[[#This Row],[Proposta de Referência]],SIMP_CF!A:K,8,FALSE)</f>
        <v>#N/A</v>
      </c>
      <c r="P209" s="112" t="e">
        <f t="shared" si="32"/>
        <v>#N/A</v>
      </c>
      <c r="Q209" s="112" t="e">
        <f t="shared" si="33"/>
        <v>#N/A</v>
      </c>
      <c r="R209" t="e">
        <f t="shared" si="39"/>
        <v>#N/A</v>
      </c>
      <c r="S209" s="108" t="e">
        <f t="shared" si="34"/>
        <v>#N/A</v>
      </c>
      <c r="T209" s="108" t="e">
        <f t="shared" si="35"/>
        <v>#N/A</v>
      </c>
      <c r="U209" s="110" t="e">
        <f t="shared" si="36"/>
        <v>#N/A</v>
      </c>
      <c r="V209" t="e">
        <f t="shared" si="37"/>
        <v>#N/A</v>
      </c>
      <c r="W209" t="str">
        <f t="shared" si="38"/>
        <v/>
      </c>
      <c r="X209" s="24" t="str">
        <f>IFERROR(VLOOKUP(W209,HOSPITAIS_COM_DIVIDAS!A:E,5,FALSE),"")</f>
        <v/>
      </c>
    </row>
    <row r="210" spans="1:24" x14ac:dyDescent="0.25">
      <c r="A210" s="52" t="str">
        <f>IFERROR((Tabela4[[#This Row],[Status da Proposta]]),"")</f>
        <v/>
      </c>
      <c r="B210" s="121">
        <f>IFERROR((CREDITO_FINANCEIRO!A210),"")</f>
        <v>0</v>
      </c>
      <c r="C210" s="120" t="str">
        <f>IFERROR((VLOOKUP(B210,CREDITO_FINANCEIRO!A:B,2,FALSE)),"")</f>
        <v/>
      </c>
      <c r="D210" s="94" t="str">
        <f>IFERROR((VLOOKUP(B210,CREDITO_FINANCEIRO!A:E,5,FALSE)),"")</f>
        <v/>
      </c>
      <c r="E210" s="95" t="str">
        <f>IFERROR((VLOOKUP(B210,CREDITO_FINANCEIRO!A:C,3,FALSE)),"")</f>
        <v/>
      </c>
      <c r="F210" s="120" t="str">
        <f>IFERROR((VLOOKUP(B210,CREDITO_FINANCEIRO!A:G,4,FALSE)),"")</f>
        <v/>
      </c>
      <c r="G210" s="120" t="e">
        <f>VLOOKUP(B210,CREDITO_FINANCEIRO!A:G,6,FALSE)</f>
        <v>#N/A</v>
      </c>
      <c r="H210" s="120" t="e">
        <f>VLOOKUP(B210,CREDITO_FINANCEIRO!A:G,7,FALSE)</f>
        <v>#N/A</v>
      </c>
      <c r="I210" s="91" t="e">
        <f>VLOOKUP(B210,CREDITO_FINANCEIRO!A:K,10,FALSE)</f>
        <v>#N/A</v>
      </c>
      <c r="J210" s="91" t="e">
        <f>VLOOKUP(B210,CREDITO_FINANCEIRO!A:K,11,FALSE)</f>
        <v>#N/A</v>
      </c>
      <c r="K210" s="91" t="e">
        <f>VLOOKUP(B210,CREDITO_FINANCEIRO!A:L,12,FALSE)</f>
        <v>#N/A</v>
      </c>
      <c r="L210" s="110" t="e">
        <f t="shared" si="30"/>
        <v>#N/A</v>
      </c>
      <c r="M210" s="2" t="e">
        <f t="shared" si="31"/>
        <v>#N/A</v>
      </c>
      <c r="N210" s="111" t="e">
        <f>VLOOKUP(Tabela4[[#This Row],[Proposta de Referência]],SIMP_CF!A:K,9,FALSE)</f>
        <v>#N/A</v>
      </c>
      <c r="O210" s="111" t="e">
        <f>VLOOKUP(Tabela4[[#This Row],[Proposta de Referência]],SIMP_CF!A:K,8,FALSE)</f>
        <v>#N/A</v>
      </c>
      <c r="P210" s="112" t="e">
        <f t="shared" si="32"/>
        <v>#N/A</v>
      </c>
      <c r="Q210" s="112" t="e">
        <f t="shared" si="33"/>
        <v>#N/A</v>
      </c>
      <c r="R210" t="e">
        <f t="shared" si="39"/>
        <v>#N/A</v>
      </c>
      <c r="S210" s="108" t="e">
        <f t="shared" si="34"/>
        <v>#N/A</v>
      </c>
      <c r="T210" s="108" t="e">
        <f t="shared" si="35"/>
        <v>#N/A</v>
      </c>
      <c r="U210" s="110" t="e">
        <f t="shared" si="36"/>
        <v>#N/A</v>
      </c>
      <c r="V210" t="e">
        <f t="shared" si="37"/>
        <v>#N/A</v>
      </c>
      <c r="W210" t="str">
        <f t="shared" si="38"/>
        <v/>
      </c>
      <c r="X210" s="24" t="str">
        <f>IFERROR(VLOOKUP(W210,HOSPITAIS_COM_DIVIDAS!A:E,5,FALSE),"")</f>
        <v/>
      </c>
    </row>
    <row r="211" spans="1:24" x14ac:dyDescent="0.25">
      <c r="A211" s="52" t="str">
        <f>IFERROR((Tabela4[[#This Row],[Status da Proposta]]),"")</f>
        <v/>
      </c>
      <c r="B211" s="121">
        <f>IFERROR((CREDITO_FINANCEIRO!A211),"")</f>
        <v>0</v>
      </c>
      <c r="C211" s="120" t="str">
        <f>IFERROR((VLOOKUP(B211,CREDITO_FINANCEIRO!A:B,2,FALSE)),"")</f>
        <v/>
      </c>
      <c r="D211" s="94" t="str">
        <f>IFERROR((VLOOKUP(B211,CREDITO_FINANCEIRO!A:E,5,FALSE)),"")</f>
        <v/>
      </c>
      <c r="E211" s="95" t="str">
        <f>IFERROR((VLOOKUP(B211,CREDITO_FINANCEIRO!A:C,3,FALSE)),"")</f>
        <v/>
      </c>
      <c r="F211" s="120" t="str">
        <f>IFERROR((VLOOKUP(B211,CREDITO_FINANCEIRO!A:G,4,FALSE)),"")</f>
        <v/>
      </c>
      <c r="G211" s="120" t="e">
        <f>VLOOKUP(B211,CREDITO_FINANCEIRO!A:G,6,FALSE)</f>
        <v>#N/A</v>
      </c>
      <c r="H211" s="120" t="e">
        <f>VLOOKUP(B211,CREDITO_FINANCEIRO!A:G,7,FALSE)</f>
        <v>#N/A</v>
      </c>
      <c r="I211" s="91" t="e">
        <f>VLOOKUP(B211,CREDITO_FINANCEIRO!A:K,10,FALSE)</f>
        <v>#N/A</v>
      </c>
      <c r="J211" s="91" t="e">
        <f>VLOOKUP(B211,CREDITO_FINANCEIRO!A:K,11,FALSE)</f>
        <v>#N/A</v>
      </c>
      <c r="K211" s="91" t="e">
        <f>VLOOKUP(B211,CREDITO_FINANCEIRO!A:L,12,FALSE)</f>
        <v>#N/A</v>
      </c>
      <c r="L211" s="110" t="e">
        <f t="shared" si="30"/>
        <v>#N/A</v>
      </c>
      <c r="M211" s="2" t="e">
        <f t="shared" si="31"/>
        <v>#N/A</v>
      </c>
      <c r="N211" s="111" t="e">
        <f>VLOOKUP(Tabela4[[#This Row],[Proposta de Referência]],SIMP_CF!A:K,9,FALSE)</f>
        <v>#N/A</v>
      </c>
      <c r="O211" s="111" t="e">
        <f>VLOOKUP(Tabela4[[#This Row],[Proposta de Referência]],SIMP_CF!A:K,8,FALSE)</f>
        <v>#N/A</v>
      </c>
      <c r="P211" s="112" t="e">
        <f t="shared" si="32"/>
        <v>#N/A</v>
      </c>
      <c r="Q211" s="112" t="e">
        <f t="shared" si="33"/>
        <v>#N/A</v>
      </c>
      <c r="R211" t="e">
        <f t="shared" si="39"/>
        <v>#N/A</v>
      </c>
      <c r="S211" s="108" t="e">
        <f t="shared" si="34"/>
        <v>#N/A</v>
      </c>
      <c r="T211" s="108" t="e">
        <f t="shared" si="35"/>
        <v>#N/A</v>
      </c>
      <c r="U211" s="110" t="e">
        <f t="shared" si="36"/>
        <v>#N/A</v>
      </c>
      <c r="V211" t="e">
        <f t="shared" si="37"/>
        <v>#N/A</v>
      </c>
      <c r="W211" t="str">
        <f t="shared" si="38"/>
        <v/>
      </c>
      <c r="X211" s="24" t="str">
        <f>IFERROR(VLOOKUP(W211,HOSPITAIS_COM_DIVIDAS!A:E,5,FALSE),"")</f>
        <v/>
      </c>
    </row>
    <row r="212" spans="1:24" x14ac:dyDescent="0.25">
      <c r="A212" s="52" t="str">
        <f>IFERROR((Tabela4[[#This Row],[Status da Proposta]]),"")</f>
        <v/>
      </c>
      <c r="B212" s="121">
        <f>IFERROR((CREDITO_FINANCEIRO!A212),"")</f>
        <v>0</v>
      </c>
      <c r="C212" s="120" t="str">
        <f>IFERROR((VLOOKUP(B212,CREDITO_FINANCEIRO!A:B,2,FALSE)),"")</f>
        <v/>
      </c>
      <c r="D212" s="94" t="str">
        <f>IFERROR((VLOOKUP(B212,CREDITO_FINANCEIRO!A:E,5,FALSE)),"")</f>
        <v/>
      </c>
      <c r="E212" s="95" t="str">
        <f>IFERROR((VLOOKUP(B212,CREDITO_FINANCEIRO!A:C,3,FALSE)),"")</f>
        <v/>
      </c>
      <c r="F212" s="120" t="str">
        <f>IFERROR((VLOOKUP(B212,CREDITO_FINANCEIRO!A:G,4,FALSE)),"")</f>
        <v/>
      </c>
      <c r="G212" s="120" t="e">
        <f>VLOOKUP(B212,CREDITO_FINANCEIRO!A:G,6,FALSE)</f>
        <v>#N/A</v>
      </c>
      <c r="H212" s="120" t="e">
        <f>VLOOKUP(B212,CREDITO_FINANCEIRO!A:G,7,FALSE)</f>
        <v>#N/A</v>
      </c>
      <c r="I212" s="91" t="e">
        <f>VLOOKUP(B212,CREDITO_FINANCEIRO!A:K,10,FALSE)</f>
        <v>#N/A</v>
      </c>
      <c r="J212" s="91" t="e">
        <f>VLOOKUP(B212,CREDITO_FINANCEIRO!A:K,11,FALSE)</f>
        <v>#N/A</v>
      </c>
      <c r="K212" s="91" t="e">
        <f>VLOOKUP(B212,CREDITO_FINANCEIRO!A:L,12,FALSE)</f>
        <v>#N/A</v>
      </c>
      <c r="L212" s="110" t="e">
        <f t="shared" si="30"/>
        <v>#N/A</v>
      </c>
      <c r="M212" s="2" t="e">
        <f t="shared" si="31"/>
        <v>#N/A</v>
      </c>
      <c r="N212" s="111" t="e">
        <f>VLOOKUP(Tabela4[[#This Row],[Proposta de Referência]],SIMP_CF!A:K,9,FALSE)</f>
        <v>#N/A</v>
      </c>
      <c r="O212" s="111" t="e">
        <f>VLOOKUP(Tabela4[[#This Row],[Proposta de Referência]],SIMP_CF!A:K,8,FALSE)</f>
        <v>#N/A</v>
      </c>
      <c r="P212" s="112" t="e">
        <f t="shared" si="32"/>
        <v>#N/A</v>
      </c>
      <c r="Q212" s="112" t="e">
        <f t="shared" si="33"/>
        <v>#N/A</v>
      </c>
      <c r="R212" t="e">
        <f t="shared" si="39"/>
        <v>#N/A</v>
      </c>
      <c r="S212" s="108" t="e">
        <f t="shared" si="34"/>
        <v>#N/A</v>
      </c>
      <c r="T212" s="108" t="e">
        <f t="shared" si="35"/>
        <v>#N/A</v>
      </c>
      <c r="U212" s="110" t="e">
        <f t="shared" si="36"/>
        <v>#N/A</v>
      </c>
      <c r="V212" t="e">
        <f t="shared" si="37"/>
        <v>#N/A</v>
      </c>
      <c r="W212" t="str">
        <f t="shared" si="38"/>
        <v/>
      </c>
      <c r="X212" s="24" t="str">
        <f>IFERROR(VLOOKUP(W212,HOSPITAIS_COM_DIVIDAS!A:E,5,FALSE),"")</f>
        <v/>
      </c>
    </row>
    <row r="213" spans="1:24" x14ac:dyDescent="0.25">
      <c r="A213" s="52" t="str">
        <f>IFERROR((Tabela4[[#This Row],[Status da Proposta]]),"")</f>
        <v/>
      </c>
      <c r="B213" s="121">
        <f>IFERROR((CREDITO_FINANCEIRO!A213),"")</f>
        <v>0</v>
      </c>
      <c r="C213" s="120" t="str">
        <f>IFERROR((VLOOKUP(B213,CREDITO_FINANCEIRO!A:B,2,FALSE)),"")</f>
        <v/>
      </c>
      <c r="D213" s="94" t="str">
        <f>IFERROR((VLOOKUP(B213,CREDITO_FINANCEIRO!A:E,5,FALSE)),"")</f>
        <v/>
      </c>
      <c r="E213" s="95" t="str">
        <f>IFERROR((VLOOKUP(B213,CREDITO_FINANCEIRO!A:C,3,FALSE)),"")</f>
        <v/>
      </c>
      <c r="F213" s="120" t="str">
        <f>IFERROR((VLOOKUP(B213,CREDITO_FINANCEIRO!A:G,4,FALSE)),"")</f>
        <v/>
      </c>
      <c r="G213" s="120" t="e">
        <f>VLOOKUP(B213,CREDITO_FINANCEIRO!A:G,6,FALSE)</f>
        <v>#N/A</v>
      </c>
      <c r="H213" s="120" t="e">
        <f>VLOOKUP(B213,CREDITO_FINANCEIRO!A:G,7,FALSE)</f>
        <v>#N/A</v>
      </c>
      <c r="I213" s="91" t="e">
        <f>VLOOKUP(B213,CREDITO_FINANCEIRO!A:K,10,FALSE)</f>
        <v>#N/A</v>
      </c>
      <c r="J213" s="91" t="e">
        <f>VLOOKUP(B213,CREDITO_FINANCEIRO!A:K,11,FALSE)</f>
        <v>#N/A</v>
      </c>
      <c r="K213" s="91" t="e">
        <f>VLOOKUP(B213,CREDITO_FINANCEIRO!A:L,12,FALSE)</f>
        <v>#N/A</v>
      </c>
      <c r="L213" s="110" t="e">
        <f t="shared" si="30"/>
        <v>#N/A</v>
      </c>
      <c r="M213" s="2" t="e">
        <f t="shared" si="31"/>
        <v>#N/A</v>
      </c>
      <c r="N213" s="111" t="e">
        <f>VLOOKUP(Tabela4[[#This Row],[Proposta de Referência]],SIMP_CF!A:K,9,FALSE)</f>
        <v>#N/A</v>
      </c>
      <c r="O213" s="111" t="e">
        <f>VLOOKUP(Tabela4[[#This Row],[Proposta de Referência]],SIMP_CF!A:K,8,FALSE)</f>
        <v>#N/A</v>
      </c>
      <c r="P213" s="112" t="e">
        <f t="shared" si="32"/>
        <v>#N/A</v>
      </c>
      <c r="Q213" s="112" t="e">
        <f t="shared" si="33"/>
        <v>#N/A</v>
      </c>
      <c r="R213" t="e">
        <f t="shared" si="39"/>
        <v>#N/A</v>
      </c>
      <c r="S213" s="108" t="e">
        <f t="shared" si="34"/>
        <v>#N/A</v>
      </c>
      <c r="T213" s="108" t="e">
        <f t="shared" si="35"/>
        <v>#N/A</v>
      </c>
      <c r="U213" s="110" t="e">
        <f t="shared" si="36"/>
        <v>#N/A</v>
      </c>
      <c r="V213" t="e">
        <f t="shared" si="37"/>
        <v>#N/A</v>
      </c>
      <c r="W213" t="str">
        <f t="shared" si="38"/>
        <v/>
      </c>
      <c r="X213" s="24" t="str">
        <f>IFERROR(VLOOKUP(W213,HOSPITAIS_COM_DIVIDAS!A:E,5,FALSE),"")</f>
        <v/>
      </c>
    </row>
    <row r="214" spans="1:24" x14ac:dyDescent="0.25">
      <c r="A214" s="52" t="str">
        <f>IFERROR((Tabela4[[#This Row],[Status da Proposta]]),"")</f>
        <v/>
      </c>
      <c r="B214" s="121">
        <f>IFERROR((CREDITO_FINANCEIRO!A214),"")</f>
        <v>0</v>
      </c>
      <c r="C214" s="120" t="str">
        <f>IFERROR((VLOOKUP(B214,CREDITO_FINANCEIRO!A:B,2,FALSE)),"")</f>
        <v/>
      </c>
      <c r="D214" s="94" t="str">
        <f>IFERROR((VLOOKUP(B214,CREDITO_FINANCEIRO!A:E,5,FALSE)),"")</f>
        <v/>
      </c>
      <c r="E214" s="95" t="str">
        <f>IFERROR((VLOOKUP(B214,CREDITO_FINANCEIRO!A:C,3,FALSE)),"")</f>
        <v/>
      </c>
      <c r="F214" s="120" t="str">
        <f>IFERROR((VLOOKUP(B214,CREDITO_FINANCEIRO!A:G,4,FALSE)),"")</f>
        <v/>
      </c>
      <c r="G214" s="120" t="e">
        <f>VLOOKUP(B214,CREDITO_FINANCEIRO!A:G,6,FALSE)</f>
        <v>#N/A</v>
      </c>
      <c r="H214" s="120" t="e">
        <f>VLOOKUP(B214,CREDITO_FINANCEIRO!A:G,7,FALSE)</f>
        <v>#N/A</v>
      </c>
      <c r="I214" s="91" t="e">
        <f>VLOOKUP(B214,CREDITO_FINANCEIRO!A:K,10,FALSE)</f>
        <v>#N/A</v>
      </c>
      <c r="J214" s="91" t="e">
        <f>VLOOKUP(B214,CREDITO_FINANCEIRO!A:K,11,FALSE)</f>
        <v>#N/A</v>
      </c>
      <c r="K214" s="91" t="e">
        <f>VLOOKUP(B214,CREDITO_FINANCEIRO!A:L,12,FALSE)</f>
        <v>#N/A</v>
      </c>
      <c r="L214" s="110" t="e">
        <f t="shared" si="30"/>
        <v>#N/A</v>
      </c>
      <c r="M214" s="2" t="e">
        <f t="shared" si="31"/>
        <v>#N/A</v>
      </c>
      <c r="N214" s="111" t="e">
        <f>VLOOKUP(Tabela4[[#This Row],[Proposta de Referência]],SIMP_CF!A:K,9,FALSE)</f>
        <v>#N/A</v>
      </c>
      <c r="O214" s="111" t="e">
        <f>VLOOKUP(Tabela4[[#This Row],[Proposta de Referência]],SIMP_CF!A:K,8,FALSE)</f>
        <v>#N/A</v>
      </c>
      <c r="P214" s="112" t="e">
        <f t="shared" si="32"/>
        <v>#N/A</v>
      </c>
      <c r="Q214" s="112" t="e">
        <f t="shared" si="33"/>
        <v>#N/A</v>
      </c>
      <c r="R214" t="e">
        <f t="shared" si="39"/>
        <v>#N/A</v>
      </c>
      <c r="S214" s="108" t="e">
        <f t="shared" si="34"/>
        <v>#N/A</v>
      </c>
      <c r="T214" s="108" t="e">
        <f t="shared" si="35"/>
        <v>#N/A</v>
      </c>
      <c r="U214" s="110" t="e">
        <f t="shared" si="36"/>
        <v>#N/A</v>
      </c>
      <c r="V214" t="e">
        <f t="shared" si="37"/>
        <v>#N/A</v>
      </c>
      <c r="W214" t="str">
        <f t="shared" si="38"/>
        <v/>
      </c>
      <c r="X214" s="24" t="str">
        <f>IFERROR(VLOOKUP(W214,HOSPITAIS_COM_DIVIDAS!A:E,5,FALSE),"")</f>
        <v/>
      </c>
    </row>
    <row r="215" spans="1:24" x14ac:dyDescent="0.25">
      <c r="A215" s="52" t="str">
        <f>IFERROR((Tabela4[[#This Row],[Status da Proposta]]),"")</f>
        <v/>
      </c>
      <c r="B215" s="121">
        <f>IFERROR((CREDITO_FINANCEIRO!A215),"")</f>
        <v>0</v>
      </c>
      <c r="C215" s="120" t="str">
        <f>IFERROR((VLOOKUP(B215,CREDITO_FINANCEIRO!A:B,2,FALSE)),"")</f>
        <v/>
      </c>
      <c r="D215" s="94" t="str">
        <f>IFERROR((VLOOKUP(B215,CREDITO_FINANCEIRO!A:E,5,FALSE)),"")</f>
        <v/>
      </c>
      <c r="E215" s="95" t="str">
        <f>IFERROR((VLOOKUP(B215,CREDITO_FINANCEIRO!A:C,3,FALSE)),"")</f>
        <v/>
      </c>
      <c r="F215" s="120" t="str">
        <f>IFERROR((VLOOKUP(B215,CREDITO_FINANCEIRO!A:G,4,FALSE)),"")</f>
        <v/>
      </c>
      <c r="G215" s="120" t="e">
        <f>VLOOKUP(B215,CREDITO_FINANCEIRO!A:G,6,FALSE)</f>
        <v>#N/A</v>
      </c>
      <c r="H215" s="120" t="e">
        <f>VLOOKUP(B215,CREDITO_FINANCEIRO!A:G,7,FALSE)</f>
        <v>#N/A</v>
      </c>
      <c r="I215" s="91" t="e">
        <f>VLOOKUP(B215,CREDITO_FINANCEIRO!A:K,10,FALSE)</f>
        <v>#N/A</v>
      </c>
      <c r="J215" s="91" t="e">
        <f>VLOOKUP(B215,CREDITO_FINANCEIRO!A:K,11,FALSE)</f>
        <v>#N/A</v>
      </c>
      <c r="K215" s="91" t="e">
        <f>VLOOKUP(B215,CREDITO_FINANCEIRO!A:L,12,FALSE)</f>
        <v>#N/A</v>
      </c>
      <c r="L215" s="110" t="e">
        <f t="shared" si="30"/>
        <v>#N/A</v>
      </c>
      <c r="M215" s="2" t="e">
        <f t="shared" si="31"/>
        <v>#N/A</v>
      </c>
      <c r="N215" s="111" t="e">
        <f>VLOOKUP(Tabela4[[#This Row],[Proposta de Referência]],SIMP_CF!A:K,9,FALSE)</f>
        <v>#N/A</v>
      </c>
      <c r="O215" s="111" t="e">
        <f>VLOOKUP(Tabela4[[#This Row],[Proposta de Referência]],SIMP_CF!A:K,8,FALSE)</f>
        <v>#N/A</v>
      </c>
      <c r="P215" s="112" t="e">
        <f t="shared" si="32"/>
        <v>#N/A</v>
      </c>
      <c r="Q215" s="112" t="e">
        <f t="shared" si="33"/>
        <v>#N/A</v>
      </c>
      <c r="R215" t="e">
        <f t="shared" si="39"/>
        <v>#N/A</v>
      </c>
      <c r="S215" s="108" t="e">
        <f t="shared" si="34"/>
        <v>#N/A</v>
      </c>
      <c r="T215" s="108" t="e">
        <f t="shared" si="35"/>
        <v>#N/A</v>
      </c>
      <c r="U215" s="110" t="e">
        <f t="shared" si="36"/>
        <v>#N/A</v>
      </c>
      <c r="V215" t="e">
        <f t="shared" si="37"/>
        <v>#N/A</v>
      </c>
      <c r="W215" t="str">
        <f t="shared" si="38"/>
        <v/>
      </c>
      <c r="X215" s="24" t="str">
        <f>IFERROR(VLOOKUP(W215,HOSPITAIS_COM_DIVIDAS!A:E,5,FALSE),"")</f>
        <v/>
      </c>
    </row>
    <row r="216" spans="1:24" x14ac:dyDescent="0.25">
      <c r="A216" s="52" t="str">
        <f>IFERROR((Tabela4[[#This Row],[Status da Proposta]]),"")</f>
        <v/>
      </c>
      <c r="B216" s="121">
        <f>IFERROR((CREDITO_FINANCEIRO!A216),"")</f>
        <v>0</v>
      </c>
      <c r="C216" s="120" t="str">
        <f>IFERROR((VLOOKUP(B216,CREDITO_FINANCEIRO!A:B,2,FALSE)),"")</f>
        <v/>
      </c>
      <c r="D216" s="94" t="str">
        <f>IFERROR((VLOOKUP(B216,CREDITO_FINANCEIRO!A:E,5,FALSE)),"")</f>
        <v/>
      </c>
      <c r="E216" s="95" t="str">
        <f>IFERROR((VLOOKUP(B216,CREDITO_FINANCEIRO!A:C,3,FALSE)),"")</f>
        <v/>
      </c>
      <c r="F216" s="120" t="str">
        <f>IFERROR((VLOOKUP(B216,CREDITO_FINANCEIRO!A:G,4,FALSE)),"")</f>
        <v/>
      </c>
      <c r="G216" s="120" t="e">
        <f>VLOOKUP(B216,CREDITO_FINANCEIRO!A:G,6,FALSE)</f>
        <v>#N/A</v>
      </c>
      <c r="H216" s="120" t="e">
        <f>VLOOKUP(B216,CREDITO_FINANCEIRO!A:G,7,FALSE)</f>
        <v>#N/A</v>
      </c>
      <c r="I216" s="91" t="e">
        <f>VLOOKUP(B216,CREDITO_FINANCEIRO!A:K,10,FALSE)</f>
        <v>#N/A</v>
      </c>
      <c r="J216" s="91" t="e">
        <f>VLOOKUP(B216,CREDITO_FINANCEIRO!A:K,11,FALSE)</f>
        <v>#N/A</v>
      </c>
      <c r="K216" s="91" t="e">
        <f>VLOOKUP(B216,CREDITO_FINANCEIRO!A:L,12,FALSE)</f>
        <v>#N/A</v>
      </c>
      <c r="L216" s="110" t="e">
        <f t="shared" si="30"/>
        <v>#N/A</v>
      </c>
      <c r="M216" s="2" t="e">
        <f t="shared" si="31"/>
        <v>#N/A</v>
      </c>
      <c r="N216" s="111" t="e">
        <f>VLOOKUP(Tabela4[[#This Row],[Proposta de Referência]],SIMP_CF!A:K,9,FALSE)</f>
        <v>#N/A</v>
      </c>
      <c r="O216" s="111" t="e">
        <f>VLOOKUP(Tabela4[[#This Row],[Proposta de Referência]],SIMP_CF!A:K,8,FALSE)</f>
        <v>#N/A</v>
      </c>
      <c r="P216" s="112" t="e">
        <f t="shared" si="32"/>
        <v>#N/A</v>
      </c>
      <c r="Q216" s="112" t="e">
        <f t="shared" si="33"/>
        <v>#N/A</v>
      </c>
      <c r="R216" t="e">
        <f t="shared" si="39"/>
        <v>#N/A</v>
      </c>
      <c r="S216" s="108" t="e">
        <f t="shared" si="34"/>
        <v>#N/A</v>
      </c>
      <c r="T216" s="108" t="e">
        <f t="shared" si="35"/>
        <v>#N/A</v>
      </c>
      <c r="U216" s="110" t="e">
        <f t="shared" si="36"/>
        <v>#N/A</v>
      </c>
      <c r="V216" t="e">
        <f t="shared" si="37"/>
        <v>#N/A</v>
      </c>
      <c r="W216" t="str">
        <f t="shared" si="38"/>
        <v/>
      </c>
      <c r="X216" s="24" t="str">
        <f>IFERROR(VLOOKUP(W216,HOSPITAIS_COM_DIVIDAS!A:E,5,FALSE),"")</f>
        <v/>
      </c>
    </row>
    <row r="217" spans="1:24" x14ac:dyDescent="0.25">
      <c r="A217" s="52" t="str">
        <f>IFERROR((Tabela4[[#This Row],[Status da Proposta]]),"")</f>
        <v/>
      </c>
      <c r="B217" s="121">
        <f>IFERROR((CREDITO_FINANCEIRO!A217),"")</f>
        <v>0</v>
      </c>
      <c r="C217" s="120" t="str">
        <f>IFERROR((VLOOKUP(B217,CREDITO_FINANCEIRO!A:B,2,FALSE)),"")</f>
        <v/>
      </c>
      <c r="D217" s="94" t="str">
        <f>IFERROR((VLOOKUP(B217,CREDITO_FINANCEIRO!A:E,5,FALSE)),"")</f>
        <v/>
      </c>
      <c r="E217" s="95" t="str">
        <f>IFERROR((VLOOKUP(B217,CREDITO_FINANCEIRO!A:C,3,FALSE)),"")</f>
        <v/>
      </c>
      <c r="F217" s="120" t="str">
        <f>IFERROR((VLOOKUP(B217,CREDITO_FINANCEIRO!A:G,4,FALSE)),"")</f>
        <v/>
      </c>
      <c r="G217" s="120" t="e">
        <f>VLOOKUP(B217,CREDITO_FINANCEIRO!A:G,6,FALSE)</f>
        <v>#N/A</v>
      </c>
      <c r="H217" s="120" t="e">
        <f>VLOOKUP(B217,CREDITO_FINANCEIRO!A:G,7,FALSE)</f>
        <v>#N/A</v>
      </c>
      <c r="I217" s="91" t="e">
        <f>VLOOKUP(B217,CREDITO_FINANCEIRO!A:K,10,FALSE)</f>
        <v>#N/A</v>
      </c>
      <c r="J217" s="91" t="e">
        <f>VLOOKUP(B217,CREDITO_FINANCEIRO!A:K,11,FALSE)</f>
        <v>#N/A</v>
      </c>
      <c r="K217" s="91" t="e">
        <f>VLOOKUP(B217,CREDITO_FINANCEIRO!A:L,12,FALSE)</f>
        <v>#N/A</v>
      </c>
      <c r="L217" s="110" t="e">
        <f t="shared" si="30"/>
        <v>#N/A</v>
      </c>
      <c r="M217" s="2" t="e">
        <f t="shared" si="31"/>
        <v>#N/A</v>
      </c>
      <c r="N217" s="111" t="e">
        <f>VLOOKUP(Tabela4[[#This Row],[Proposta de Referência]],SIMP_CF!A:K,9,FALSE)</f>
        <v>#N/A</v>
      </c>
      <c r="O217" s="111" t="e">
        <f>VLOOKUP(Tabela4[[#This Row],[Proposta de Referência]],SIMP_CF!A:K,8,FALSE)</f>
        <v>#N/A</v>
      </c>
      <c r="P217" s="112" t="e">
        <f t="shared" si="32"/>
        <v>#N/A</v>
      </c>
      <c r="Q217" s="112" t="e">
        <f t="shared" si="33"/>
        <v>#N/A</v>
      </c>
      <c r="R217" t="e">
        <f t="shared" si="39"/>
        <v>#N/A</v>
      </c>
      <c r="S217" s="108" t="e">
        <f t="shared" si="34"/>
        <v>#N/A</v>
      </c>
      <c r="T217" s="108" t="e">
        <f t="shared" si="35"/>
        <v>#N/A</v>
      </c>
      <c r="U217" s="110" t="e">
        <f t="shared" si="36"/>
        <v>#N/A</v>
      </c>
      <c r="V217" t="e">
        <f t="shared" si="37"/>
        <v>#N/A</v>
      </c>
      <c r="W217" t="str">
        <f t="shared" si="38"/>
        <v/>
      </c>
      <c r="X217" s="24" t="str">
        <f>IFERROR(VLOOKUP(W217,HOSPITAIS_COM_DIVIDAS!A:E,5,FALSE),"")</f>
        <v/>
      </c>
    </row>
    <row r="218" spans="1:24" x14ac:dyDescent="0.25">
      <c r="A218" s="52" t="str">
        <f>IFERROR((Tabela4[[#This Row],[Status da Proposta]]),"")</f>
        <v/>
      </c>
      <c r="B218" s="121">
        <f>IFERROR((CREDITO_FINANCEIRO!A218),"")</f>
        <v>0</v>
      </c>
      <c r="C218" s="120" t="str">
        <f>IFERROR((VLOOKUP(B218,CREDITO_FINANCEIRO!A:B,2,FALSE)),"")</f>
        <v/>
      </c>
      <c r="D218" s="94" t="str">
        <f>IFERROR((VLOOKUP(B218,CREDITO_FINANCEIRO!A:E,5,FALSE)),"")</f>
        <v/>
      </c>
      <c r="E218" s="95" t="str">
        <f>IFERROR((VLOOKUP(B218,CREDITO_FINANCEIRO!A:C,3,FALSE)),"")</f>
        <v/>
      </c>
      <c r="F218" s="120" t="str">
        <f>IFERROR((VLOOKUP(B218,CREDITO_FINANCEIRO!A:G,4,FALSE)),"")</f>
        <v/>
      </c>
      <c r="G218" s="120" t="e">
        <f>VLOOKUP(B218,CREDITO_FINANCEIRO!A:G,6,FALSE)</f>
        <v>#N/A</v>
      </c>
      <c r="H218" s="120" t="e">
        <f>VLOOKUP(B218,CREDITO_FINANCEIRO!A:G,7,FALSE)</f>
        <v>#N/A</v>
      </c>
      <c r="I218" s="91" t="e">
        <f>VLOOKUP(B218,CREDITO_FINANCEIRO!A:K,10,FALSE)</f>
        <v>#N/A</v>
      </c>
      <c r="J218" s="91" t="e">
        <f>VLOOKUP(B218,CREDITO_FINANCEIRO!A:K,11,FALSE)</f>
        <v>#N/A</v>
      </c>
      <c r="K218" s="91" t="e">
        <f>VLOOKUP(B218,CREDITO_FINANCEIRO!A:L,12,FALSE)</f>
        <v>#N/A</v>
      </c>
      <c r="L218" s="110" t="e">
        <f t="shared" si="30"/>
        <v>#N/A</v>
      </c>
      <c r="M218" s="2" t="e">
        <f t="shared" si="31"/>
        <v>#N/A</v>
      </c>
      <c r="N218" s="111" t="e">
        <f>VLOOKUP(Tabela4[[#This Row],[Proposta de Referência]],SIMP_CF!A:K,9,FALSE)</f>
        <v>#N/A</v>
      </c>
      <c r="O218" s="111" t="e">
        <f>VLOOKUP(Tabela4[[#This Row],[Proposta de Referência]],SIMP_CF!A:K,8,FALSE)</f>
        <v>#N/A</v>
      </c>
      <c r="P218" s="112" t="e">
        <f t="shared" si="32"/>
        <v>#N/A</v>
      </c>
      <c r="Q218" s="112" t="e">
        <f t="shared" si="33"/>
        <v>#N/A</v>
      </c>
      <c r="R218" t="e">
        <f t="shared" si="39"/>
        <v>#N/A</v>
      </c>
      <c r="S218" s="108" t="e">
        <f t="shared" si="34"/>
        <v>#N/A</v>
      </c>
      <c r="T218" s="108" t="e">
        <f t="shared" si="35"/>
        <v>#N/A</v>
      </c>
      <c r="U218" s="110" t="e">
        <f t="shared" si="36"/>
        <v>#N/A</v>
      </c>
      <c r="V218" t="e">
        <f t="shared" si="37"/>
        <v>#N/A</v>
      </c>
      <c r="W218" t="str">
        <f t="shared" si="38"/>
        <v/>
      </c>
      <c r="X218" s="24" t="str">
        <f>IFERROR(VLOOKUP(W218,HOSPITAIS_COM_DIVIDAS!A:E,5,FALSE),"")</f>
        <v/>
      </c>
    </row>
    <row r="219" spans="1:24" x14ac:dyDescent="0.25">
      <c r="A219" s="52" t="str">
        <f>IFERROR((Tabela4[[#This Row],[Status da Proposta]]),"")</f>
        <v/>
      </c>
      <c r="B219" s="121">
        <f>IFERROR((CREDITO_FINANCEIRO!A219),"")</f>
        <v>0</v>
      </c>
      <c r="C219" s="120" t="str">
        <f>IFERROR((VLOOKUP(B219,CREDITO_FINANCEIRO!A:B,2,FALSE)),"")</f>
        <v/>
      </c>
      <c r="D219" s="94" t="str">
        <f>IFERROR((VLOOKUP(B219,CREDITO_FINANCEIRO!A:E,5,FALSE)),"")</f>
        <v/>
      </c>
      <c r="E219" s="95" t="str">
        <f>IFERROR((VLOOKUP(B219,CREDITO_FINANCEIRO!A:C,3,FALSE)),"")</f>
        <v/>
      </c>
      <c r="F219" s="120" t="str">
        <f>IFERROR((VLOOKUP(B219,CREDITO_FINANCEIRO!A:G,4,FALSE)),"")</f>
        <v/>
      </c>
      <c r="G219" s="120" t="e">
        <f>VLOOKUP(B219,CREDITO_FINANCEIRO!A:G,6,FALSE)</f>
        <v>#N/A</v>
      </c>
      <c r="H219" s="120" t="e">
        <f>VLOOKUP(B219,CREDITO_FINANCEIRO!A:G,7,FALSE)</f>
        <v>#N/A</v>
      </c>
      <c r="I219" s="91" t="e">
        <f>VLOOKUP(B219,CREDITO_FINANCEIRO!A:K,10,FALSE)</f>
        <v>#N/A</v>
      </c>
      <c r="J219" s="91" t="e">
        <f>VLOOKUP(B219,CREDITO_FINANCEIRO!A:K,11,FALSE)</f>
        <v>#N/A</v>
      </c>
      <c r="K219" s="91" t="e">
        <f>VLOOKUP(B219,CREDITO_FINANCEIRO!A:L,12,FALSE)</f>
        <v>#N/A</v>
      </c>
      <c r="L219" s="110" t="e">
        <f t="shared" si="30"/>
        <v>#N/A</v>
      </c>
      <c r="M219" s="2" t="e">
        <f t="shared" si="31"/>
        <v>#N/A</v>
      </c>
      <c r="N219" s="111" t="e">
        <f>VLOOKUP(Tabela4[[#This Row],[Proposta de Referência]],SIMP_CF!A:K,9,FALSE)</f>
        <v>#N/A</v>
      </c>
      <c r="O219" s="111" t="e">
        <f>VLOOKUP(Tabela4[[#This Row],[Proposta de Referência]],SIMP_CF!A:K,8,FALSE)</f>
        <v>#N/A</v>
      </c>
      <c r="P219" s="112" t="e">
        <f t="shared" si="32"/>
        <v>#N/A</v>
      </c>
      <c r="Q219" s="112" t="e">
        <f t="shared" si="33"/>
        <v>#N/A</v>
      </c>
      <c r="R219" t="e">
        <f t="shared" si="39"/>
        <v>#N/A</v>
      </c>
      <c r="S219" s="108" t="e">
        <f t="shared" si="34"/>
        <v>#N/A</v>
      </c>
      <c r="T219" s="108" t="e">
        <f t="shared" si="35"/>
        <v>#N/A</v>
      </c>
      <c r="U219" s="110" t="e">
        <f t="shared" si="36"/>
        <v>#N/A</v>
      </c>
      <c r="V219" t="e">
        <f t="shared" si="37"/>
        <v>#N/A</v>
      </c>
      <c r="W219" t="str">
        <f t="shared" si="38"/>
        <v/>
      </c>
      <c r="X219" s="24" t="str">
        <f>IFERROR(VLOOKUP(W219,HOSPITAIS_COM_DIVIDAS!A:E,5,FALSE),"")</f>
        <v/>
      </c>
    </row>
    <row r="220" spans="1:24" x14ac:dyDescent="0.25">
      <c r="A220" s="52" t="str">
        <f>IFERROR((Tabela4[[#This Row],[Status da Proposta]]),"")</f>
        <v/>
      </c>
      <c r="B220" s="121">
        <f>IFERROR((CREDITO_FINANCEIRO!A220),"")</f>
        <v>0</v>
      </c>
      <c r="C220" s="120" t="str">
        <f>IFERROR((VLOOKUP(B220,CREDITO_FINANCEIRO!A:B,2,FALSE)),"")</f>
        <v/>
      </c>
      <c r="D220" s="94" t="str">
        <f>IFERROR((VLOOKUP(B220,CREDITO_FINANCEIRO!A:E,5,FALSE)),"")</f>
        <v/>
      </c>
      <c r="E220" s="95" t="str">
        <f>IFERROR((VLOOKUP(B220,CREDITO_FINANCEIRO!A:C,3,FALSE)),"")</f>
        <v/>
      </c>
      <c r="F220" s="120" t="str">
        <f>IFERROR((VLOOKUP(B220,CREDITO_FINANCEIRO!A:G,4,FALSE)),"")</f>
        <v/>
      </c>
      <c r="G220" s="120" t="e">
        <f>VLOOKUP(B220,CREDITO_FINANCEIRO!A:G,6,FALSE)</f>
        <v>#N/A</v>
      </c>
      <c r="H220" s="120" t="e">
        <f>VLOOKUP(B220,CREDITO_FINANCEIRO!A:G,7,FALSE)</f>
        <v>#N/A</v>
      </c>
      <c r="I220" s="91" t="e">
        <f>VLOOKUP(B220,CREDITO_FINANCEIRO!A:K,10,FALSE)</f>
        <v>#N/A</v>
      </c>
      <c r="J220" s="91" t="e">
        <f>VLOOKUP(B220,CREDITO_FINANCEIRO!A:K,11,FALSE)</f>
        <v>#N/A</v>
      </c>
      <c r="K220" s="91" t="e">
        <f>VLOOKUP(B220,CREDITO_FINANCEIRO!A:L,12,FALSE)</f>
        <v>#N/A</v>
      </c>
      <c r="L220" s="110" t="e">
        <f t="shared" si="30"/>
        <v>#N/A</v>
      </c>
      <c r="M220" s="2" t="e">
        <f t="shared" si="31"/>
        <v>#N/A</v>
      </c>
      <c r="N220" s="111" t="e">
        <f>VLOOKUP(Tabela4[[#This Row],[Proposta de Referência]],SIMP_CF!A:K,9,FALSE)</f>
        <v>#N/A</v>
      </c>
      <c r="O220" s="111" t="e">
        <f>VLOOKUP(Tabela4[[#This Row],[Proposta de Referência]],SIMP_CF!A:K,8,FALSE)</f>
        <v>#N/A</v>
      </c>
      <c r="P220" s="112" t="e">
        <f t="shared" si="32"/>
        <v>#N/A</v>
      </c>
      <c r="Q220" s="112" t="e">
        <f t="shared" si="33"/>
        <v>#N/A</v>
      </c>
      <c r="R220" t="e">
        <f t="shared" si="39"/>
        <v>#N/A</v>
      </c>
      <c r="S220" s="108" t="e">
        <f t="shared" si="34"/>
        <v>#N/A</v>
      </c>
      <c r="T220" s="108" t="e">
        <f t="shared" si="35"/>
        <v>#N/A</v>
      </c>
      <c r="U220" s="110" t="e">
        <f t="shared" si="36"/>
        <v>#N/A</v>
      </c>
      <c r="V220" t="e">
        <f t="shared" si="37"/>
        <v>#N/A</v>
      </c>
      <c r="W220" t="str">
        <f t="shared" si="38"/>
        <v/>
      </c>
      <c r="X220" s="24" t="str">
        <f>IFERROR(VLOOKUP(W220,HOSPITAIS_COM_DIVIDAS!A:E,5,FALSE),"")</f>
        <v/>
      </c>
    </row>
    <row r="221" spans="1:24" x14ac:dyDescent="0.25">
      <c r="A221" s="52" t="str">
        <f>IFERROR((Tabela4[[#This Row],[Status da Proposta]]),"")</f>
        <v/>
      </c>
      <c r="B221" s="121">
        <f>IFERROR((CREDITO_FINANCEIRO!A221),"")</f>
        <v>0</v>
      </c>
      <c r="C221" s="120" t="str">
        <f>IFERROR((VLOOKUP(B221,CREDITO_FINANCEIRO!A:B,2,FALSE)),"")</f>
        <v/>
      </c>
      <c r="D221" s="94" t="str">
        <f>IFERROR((VLOOKUP(B221,CREDITO_FINANCEIRO!A:E,5,FALSE)),"")</f>
        <v/>
      </c>
      <c r="E221" s="95" t="str">
        <f>IFERROR((VLOOKUP(B221,CREDITO_FINANCEIRO!A:C,3,FALSE)),"")</f>
        <v/>
      </c>
      <c r="F221" s="120" t="str">
        <f>IFERROR((VLOOKUP(B221,CREDITO_FINANCEIRO!A:G,4,FALSE)),"")</f>
        <v/>
      </c>
      <c r="G221" s="120" t="e">
        <f>VLOOKUP(B221,CREDITO_FINANCEIRO!A:G,6,FALSE)</f>
        <v>#N/A</v>
      </c>
      <c r="H221" s="120" t="e">
        <f>VLOOKUP(B221,CREDITO_FINANCEIRO!A:G,7,FALSE)</f>
        <v>#N/A</v>
      </c>
      <c r="I221" s="91" t="e">
        <f>VLOOKUP(B221,CREDITO_FINANCEIRO!A:K,10,FALSE)</f>
        <v>#N/A</v>
      </c>
      <c r="J221" s="91" t="e">
        <f>VLOOKUP(B221,CREDITO_FINANCEIRO!A:K,11,FALSE)</f>
        <v>#N/A</v>
      </c>
      <c r="K221" s="91" t="e">
        <f>VLOOKUP(B221,CREDITO_FINANCEIRO!A:L,12,FALSE)</f>
        <v>#N/A</v>
      </c>
      <c r="L221" s="110" t="e">
        <f t="shared" si="30"/>
        <v>#N/A</v>
      </c>
      <c r="M221" s="2" t="e">
        <f t="shared" si="31"/>
        <v>#N/A</v>
      </c>
      <c r="N221" s="111" t="e">
        <f>VLOOKUP(Tabela4[[#This Row],[Proposta de Referência]],SIMP_CF!A:K,9,FALSE)</f>
        <v>#N/A</v>
      </c>
      <c r="O221" s="111" t="e">
        <f>VLOOKUP(Tabela4[[#This Row],[Proposta de Referência]],SIMP_CF!A:K,8,FALSE)</f>
        <v>#N/A</v>
      </c>
      <c r="P221" s="112" t="e">
        <f t="shared" si="32"/>
        <v>#N/A</v>
      </c>
      <c r="Q221" s="112" t="e">
        <f t="shared" si="33"/>
        <v>#N/A</v>
      </c>
      <c r="R221" t="e">
        <f t="shared" si="39"/>
        <v>#N/A</v>
      </c>
      <c r="S221" s="108" t="e">
        <f t="shared" si="34"/>
        <v>#N/A</v>
      </c>
      <c r="T221" s="108" t="e">
        <f t="shared" si="35"/>
        <v>#N/A</v>
      </c>
      <c r="U221" s="110" t="e">
        <f t="shared" si="36"/>
        <v>#N/A</v>
      </c>
      <c r="V221" t="e">
        <f t="shared" si="37"/>
        <v>#N/A</v>
      </c>
      <c r="W221" t="str">
        <f t="shared" si="38"/>
        <v/>
      </c>
      <c r="X221" s="24" t="str">
        <f>IFERROR(VLOOKUP(W221,HOSPITAIS_COM_DIVIDAS!A:E,5,FALSE),"")</f>
        <v/>
      </c>
    </row>
    <row r="222" spans="1:24" x14ac:dyDescent="0.25">
      <c r="A222" s="52" t="str">
        <f>IFERROR((Tabela4[[#This Row],[Status da Proposta]]),"")</f>
        <v/>
      </c>
      <c r="B222" s="121">
        <f>IFERROR((CREDITO_FINANCEIRO!A222),"")</f>
        <v>0</v>
      </c>
      <c r="C222" s="120" t="str">
        <f>IFERROR((VLOOKUP(B222,CREDITO_FINANCEIRO!A:B,2,FALSE)),"")</f>
        <v/>
      </c>
      <c r="D222" s="94" t="str">
        <f>IFERROR((VLOOKUP(B222,CREDITO_FINANCEIRO!A:E,5,FALSE)),"")</f>
        <v/>
      </c>
      <c r="E222" s="95" t="str">
        <f>IFERROR((VLOOKUP(B222,CREDITO_FINANCEIRO!A:C,3,FALSE)),"")</f>
        <v/>
      </c>
      <c r="F222" s="120" t="str">
        <f>IFERROR((VLOOKUP(B222,CREDITO_FINANCEIRO!A:G,4,FALSE)),"")</f>
        <v/>
      </c>
      <c r="G222" s="120" t="e">
        <f>VLOOKUP(B222,CREDITO_FINANCEIRO!A:G,6,FALSE)</f>
        <v>#N/A</v>
      </c>
      <c r="H222" s="120" t="e">
        <f>VLOOKUP(B222,CREDITO_FINANCEIRO!A:G,7,FALSE)</f>
        <v>#N/A</v>
      </c>
      <c r="I222" s="91" t="e">
        <f>VLOOKUP(B222,CREDITO_FINANCEIRO!A:K,10,FALSE)</f>
        <v>#N/A</v>
      </c>
      <c r="J222" s="91" t="e">
        <f>VLOOKUP(B222,CREDITO_FINANCEIRO!A:K,11,FALSE)</f>
        <v>#N/A</v>
      </c>
      <c r="K222" s="91" t="e">
        <f>VLOOKUP(B222,CREDITO_FINANCEIRO!A:L,12,FALSE)</f>
        <v>#N/A</v>
      </c>
      <c r="L222" s="110" t="e">
        <f t="shared" si="30"/>
        <v>#N/A</v>
      </c>
      <c r="M222" s="2" t="e">
        <f t="shared" si="31"/>
        <v>#N/A</v>
      </c>
      <c r="N222" s="111" t="e">
        <f>VLOOKUP(Tabela4[[#This Row],[Proposta de Referência]],SIMP_CF!A:K,9,FALSE)</f>
        <v>#N/A</v>
      </c>
      <c r="O222" s="111" t="e">
        <f>VLOOKUP(Tabela4[[#This Row],[Proposta de Referência]],SIMP_CF!A:K,8,FALSE)</f>
        <v>#N/A</v>
      </c>
      <c r="P222" s="112" t="e">
        <f t="shared" si="32"/>
        <v>#N/A</v>
      </c>
      <c r="Q222" s="112" t="e">
        <f t="shared" si="33"/>
        <v>#N/A</v>
      </c>
      <c r="R222" t="e">
        <f t="shared" si="39"/>
        <v>#N/A</v>
      </c>
      <c r="S222" s="108" t="e">
        <f t="shared" si="34"/>
        <v>#N/A</v>
      </c>
      <c r="T222" s="108" t="e">
        <f t="shared" si="35"/>
        <v>#N/A</v>
      </c>
      <c r="U222" s="110" t="e">
        <f t="shared" si="36"/>
        <v>#N/A</v>
      </c>
      <c r="V222" t="e">
        <f t="shared" si="37"/>
        <v>#N/A</v>
      </c>
      <c r="W222" t="str">
        <f t="shared" si="38"/>
        <v/>
      </c>
      <c r="X222" s="24" t="str">
        <f>IFERROR(VLOOKUP(W222,HOSPITAIS_COM_DIVIDAS!A:E,5,FALSE),"")</f>
        <v/>
      </c>
    </row>
    <row r="223" spans="1:24" x14ac:dyDescent="0.25">
      <c r="A223" s="52" t="str">
        <f>IFERROR((Tabela4[[#This Row],[Status da Proposta]]),"")</f>
        <v/>
      </c>
      <c r="B223" s="121">
        <f>IFERROR((CREDITO_FINANCEIRO!A223),"")</f>
        <v>0</v>
      </c>
      <c r="C223" s="120" t="str">
        <f>IFERROR((VLOOKUP(B223,CREDITO_FINANCEIRO!A:B,2,FALSE)),"")</f>
        <v/>
      </c>
      <c r="D223" s="94" t="str">
        <f>IFERROR((VLOOKUP(B223,CREDITO_FINANCEIRO!A:E,5,FALSE)),"")</f>
        <v/>
      </c>
      <c r="E223" s="95" t="str">
        <f>IFERROR((VLOOKUP(B223,CREDITO_FINANCEIRO!A:C,3,FALSE)),"")</f>
        <v/>
      </c>
      <c r="F223" s="120" t="str">
        <f>IFERROR((VLOOKUP(B223,CREDITO_FINANCEIRO!A:G,4,FALSE)),"")</f>
        <v/>
      </c>
      <c r="G223" s="120" t="e">
        <f>VLOOKUP(B223,CREDITO_FINANCEIRO!A:G,6,FALSE)</f>
        <v>#N/A</v>
      </c>
      <c r="H223" s="120" t="e">
        <f>VLOOKUP(B223,CREDITO_FINANCEIRO!A:G,7,FALSE)</f>
        <v>#N/A</v>
      </c>
      <c r="I223" s="91" t="e">
        <f>VLOOKUP(B223,CREDITO_FINANCEIRO!A:K,10,FALSE)</f>
        <v>#N/A</v>
      </c>
      <c r="J223" s="91" t="e">
        <f>VLOOKUP(B223,CREDITO_FINANCEIRO!A:K,11,FALSE)</f>
        <v>#N/A</v>
      </c>
      <c r="K223" s="91" t="e">
        <f>VLOOKUP(B223,CREDITO_FINANCEIRO!A:L,12,FALSE)</f>
        <v>#N/A</v>
      </c>
      <c r="L223" s="110" t="e">
        <f t="shared" si="30"/>
        <v>#N/A</v>
      </c>
      <c r="M223" s="2" t="e">
        <f t="shared" si="31"/>
        <v>#N/A</v>
      </c>
      <c r="N223" s="111" t="e">
        <f>VLOOKUP(Tabela4[[#This Row],[Proposta de Referência]],SIMP_CF!A:K,9,FALSE)</f>
        <v>#N/A</v>
      </c>
      <c r="O223" s="111" t="e">
        <f>VLOOKUP(Tabela4[[#This Row],[Proposta de Referência]],SIMP_CF!A:K,8,FALSE)</f>
        <v>#N/A</v>
      </c>
      <c r="P223" s="112" t="e">
        <f t="shared" si="32"/>
        <v>#N/A</v>
      </c>
      <c r="Q223" s="112" t="e">
        <f t="shared" si="33"/>
        <v>#N/A</v>
      </c>
      <c r="R223" t="e">
        <f t="shared" si="39"/>
        <v>#N/A</v>
      </c>
      <c r="S223" s="108" t="e">
        <f t="shared" si="34"/>
        <v>#N/A</v>
      </c>
      <c r="T223" s="108" t="e">
        <f t="shared" si="35"/>
        <v>#N/A</v>
      </c>
      <c r="U223" s="110" t="e">
        <f t="shared" si="36"/>
        <v>#N/A</v>
      </c>
      <c r="V223" t="e">
        <f t="shared" si="37"/>
        <v>#N/A</v>
      </c>
      <c r="W223" t="str">
        <f t="shared" si="38"/>
        <v/>
      </c>
      <c r="X223" s="24" t="str">
        <f>IFERROR(VLOOKUP(W223,HOSPITAIS_COM_DIVIDAS!A:E,5,FALSE),"")</f>
        <v/>
      </c>
    </row>
    <row r="224" spans="1:24" x14ac:dyDescent="0.25">
      <c r="A224" s="52" t="str">
        <f>IFERROR((Tabela4[[#This Row],[Status da Proposta]]),"")</f>
        <v/>
      </c>
      <c r="B224" s="121">
        <f>IFERROR((CREDITO_FINANCEIRO!A224),"")</f>
        <v>0</v>
      </c>
      <c r="C224" s="120" t="str">
        <f>IFERROR((VLOOKUP(B224,CREDITO_FINANCEIRO!A:B,2,FALSE)),"")</f>
        <v/>
      </c>
      <c r="D224" s="94" t="str">
        <f>IFERROR((VLOOKUP(B224,CREDITO_FINANCEIRO!A:E,5,FALSE)),"")</f>
        <v/>
      </c>
      <c r="E224" s="95" t="str">
        <f>IFERROR((VLOOKUP(B224,CREDITO_FINANCEIRO!A:C,3,FALSE)),"")</f>
        <v/>
      </c>
      <c r="F224" s="120" t="str">
        <f>IFERROR((VLOOKUP(B224,CREDITO_FINANCEIRO!A:G,4,FALSE)),"")</f>
        <v/>
      </c>
      <c r="G224" s="120" t="e">
        <f>VLOOKUP(B224,CREDITO_FINANCEIRO!A:G,6,FALSE)</f>
        <v>#N/A</v>
      </c>
      <c r="H224" s="120" t="e">
        <f>VLOOKUP(B224,CREDITO_FINANCEIRO!A:G,7,FALSE)</f>
        <v>#N/A</v>
      </c>
      <c r="I224" s="91" t="e">
        <f>VLOOKUP(B224,CREDITO_FINANCEIRO!A:K,10,FALSE)</f>
        <v>#N/A</v>
      </c>
      <c r="J224" s="91" t="e">
        <f>VLOOKUP(B224,CREDITO_FINANCEIRO!A:K,11,FALSE)</f>
        <v>#N/A</v>
      </c>
      <c r="K224" s="91" t="e">
        <f>VLOOKUP(B224,CREDITO_FINANCEIRO!A:L,12,FALSE)</f>
        <v>#N/A</v>
      </c>
      <c r="L224" s="110" t="e">
        <f t="shared" si="30"/>
        <v>#N/A</v>
      </c>
      <c r="M224" s="2" t="e">
        <f t="shared" si="31"/>
        <v>#N/A</v>
      </c>
      <c r="N224" s="111" t="e">
        <f>VLOOKUP(Tabela4[[#This Row],[Proposta de Referência]],SIMP_CF!A:K,9,FALSE)</f>
        <v>#N/A</v>
      </c>
      <c r="O224" s="111" t="e">
        <f>VLOOKUP(Tabela4[[#This Row],[Proposta de Referência]],SIMP_CF!A:K,8,FALSE)</f>
        <v>#N/A</v>
      </c>
      <c r="P224" s="112" t="e">
        <f t="shared" si="32"/>
        <v>#N/A</v>
      </c>
      <c r="Q224" s="112" t="e">
        <f t="shared" si="33"/>
        <v>#N/A</v>
      </c>
      <c r="R224" t="e">
        <f t="shared" si="39"/>
        <v>#N/A</v>
      </c>
      <c r="S224" s="108" t="e">
        <f t="shared" si="34"/>
        <v>#N/A</v>
      </c>
      <c r="T224" s="108" t="e">
        <f t="shared" si="35"/>
        <v>#N/A</v>
      </c>
      <c r="U224" s="110" t="e">
        <f t="shared" si="36"/>
        <v>#N/A</v>
      </c>
      <c r="V224" t="e">
        <f t="shared" si="37"/>
        <v>#N/A</v>
      </c>
      <c r="W224" t="str">
        <f t="shared" si="38"/>
        <v/>
      </c>
      <c r="X224" s="24" t="str">
        <f>IFERROR(VLOOKUP(W224,HOSPITAIS_COM_DIVIDAS!A:E,5,FALSE),"")</f>
        <v/>
      </c>
    </row>
    <row r="225" spans="1:24" x14ac:dyDescent="0.25">
      <c r="A225" s="52" t="str">
        <f>IFERROR((Tabela4[[#This Row],[Status da Proposta]]),"")</f>
        <v/>
      </c>
      <c r="B225" s="121">
        <f>IFERROR((CREDITO_FINANCEIRO!A225),"")</f>
        <v>0</v>
      </c>
      <c r="C225" s="120" t="str">
        <f>IFERROR((VLOOKUP(B225,CREDITO_FINANCEIRO!A:B,2,FALSE)),"")</f>
        <v/>
      </c>
      <c r="D225" s="94" t="str">
        <f>IFERROR((VLOOKUP(B225,CREDITO_FINANCEIRO!A:E,5,FALSE)),"")</f>
        <v/>
      </c>
      <c r="E225" s="95" t="str">
        <f>IFERROR((VLOOKUP(B225,CREDITO_FINANCEIRO!A:C,3,FALSE)),"")</f>
        <v/>
      </c>
      <c r="F225" s="120" t="str">
        <f>IFERROR((VLOOKUP(B225,CREDITO_FINANCEIRO!A:G,4,FALSE)),"")</f>
        <v/>
      </c>
      <c r="G225" s="120" t="e">
        <f>VLOOKUP(B225,CREDITO_FINANCEIRO!A:G,6,FALSE)</f>
        <v>#N/A</v>
      </c>
      <c r="H225" s="120" t="e">
        <f>VLOOKUP(B225,CREDITO_FINANCEIRO!A:G,7,FALSE)</f>
        <v>#N/A</v>
      </c>
      <c r="I225" s="91" t="e">
        <f>VLOOKUP(B225,CREDITO_FINANCEIRO!A:K,10,FALSE)</f>
        <v>#N/A</v>
      </c>
      <c r="J225" s="91" t="e">
        <f>VLOOKUP(B225,CREDITO_FINANCEIRO!A:K,11,FALSE)</f>
        <v>#N/A</v>
      </c>
      <c r="K225" s="91" t="e">
        <f>VLOOKUP(B225,CREDITO_FINANCEIRO!A:L,12,FALSE)</f>
        <v>#N/A</v>
      </c>
      <c r="L225" s="110" t="e">
        <f t="shared" si="30"/>
        <v>#N/A</v>
      </c>
      <c r="M225" s="2" t="e">
        <f t="shared" si="31"/>
        <v>#N/A</v>
      </c>
      <c r="N225" s="111" t="e">
        <f>VLOOKUP(Tabela4[[#This Row],[Proposta de Referência]],SIMP_CF!A:K,9,FALSE)</f>
        <v>#N/A</v>
      </c>
      <c r="O225" s="111" t="e">
        <f>VLOOKUP(Tabela4[[#This Row],[Proposta de Referência]],SIMP_CF!A:K,8,FALSE)</f>
        <v>#N/A</v>
      </c>
      <c r="P225" s="112" t="e">
        <f t="shared" si="32"/>
        <v>#N/A</v>
      </c>
      <c r="Q225" s="112" t="e">
        <f t="shared" si="33"/>
        <v>#N/A</v>
      </c>
      <c r="R225" t="e">
        <f t="shared" si="39"/>
        <v>#N/A</v>
      </c>
      <c r="S225" s="108" t="e">
        <f t="shared" si="34"/>
        <v>#N/A</v>
      </c>
      <c r="T225" s="108" t="e">
        <f t="shared" si="35"/>
        <v>#N/A</v>
      </c>
      <c r="U225" s="110" t="e">
        <f t="shared" si="36"/>
        <v>#N/A</v>
      </c>
      <c r="V225" t="e">
        <f t="shared" si="37"/>
        <v>#N/A</v>
      </c>
      <c r="W225" t="str">
        <f t="shared" si="38"/>
        <v/>
      </c>
      <c r="X225" s="24" t="str">
        <f>IFERROR(VLOOKUP(W225,HOSPITAIS_COM_DIVIDAS!A:E,5,FALSE),"")</f>
        <v/>
      </c>
    </row>
    <row r="226" spans="1:24" x14ac:dyDescent="0.25">
      <c r="A226" s="52" t="str">
        <f>IFERROR((Tabela4[[#This Row],[Status da Proposta]]),"")</f>
        <v/>
      </c>
      <c r="B226" s="121">
        <f>IFERROR((CREDITO_FINANCEIRO!A226),"")</f>
        <v>0</v>
      </c>
      <c r="C226" s="120" t="str">
        <f>IFERROR((VLOOKUP(B226,CREDITO_FINANCEIRO!A:B,2,FALSE)),"")</f>
        <v/>
      </c>
      <c r="D226" s="94" t="str">
        <f>IFERROR((VLOOKUP(B226,CREDITO_FINANCEIRO!A:E,5,FALSE)),"")</f>
        <v/>
      </c>
      <c r="E226" s="95" t="str">
        <f>IFERROR((VLOOKUP(B226,CREDITO_FINANCEIRO!A:C,3,FALSE)),"")</f>
        <v/>
      </c>
      <c r="F226" s="120" t="str">
        <f>IFERROR((VLOOKUP(B226,CREDITO_FINANCEIRO!A:G,4,FALSE)),"")</f>
        <v/>
      </c>
      <c r="G226" s="120" t="e">
        <f>VLOOKUP(B226,CREDITO_FINANCEIRO!A:G,6,FALSE)</f>
        <v>#N/A</v>
      </c>
      <c r="H226" s="120" t="e">
        <f>VLOOKUP(B226,CREDITO_FINANCEIRO!A:G,7,FALSE)</f>
        <v>#N/A</v>
      </c>
      <c r="I226" s="91" t="e">
        <f>VLOOKUP(B226,CREDITO_FINANCEIRO!A:K,10,FALSE)</f>
        <v>#N/A</v>
      </c>
      <c r="J226" s="91" t="e">
        <f>VLOOKUP(B226,CREDITO_FINANCEIRO!A:K,11,FALSE)</f>
        <v>#N/A</v>
      </c>
      <c r="K226" s="91" t="e">
        <f>VLOOKUP(B226,CREDITO_FINANCEIRO!A:L,12,FALSE)</f>
        <v>#N/A</v>
      </c>
      <c r="L226" s="110" t="e">
        <f t="shared" si="30"/>
        <v>#N/A</v>
      </c>
      <c r="M226" s="2" t="e">
        <f t="shared" si="31"/>
        <v>#N/A</v>
      </c>
      <c r="N226" s="111" t="e">
        <f>VLOOKUP(Tabela4[[#This Row],[Proposta de Referência]],SIMP_CF!A:K,9,FALSE)</f>
        <v>#N/A</v>
      </c>
      <c r="O226" s="111" t="e">
        <f>VLOOKUP(Tabela4[[#This Row],[Proposta de Referência]],SIMP_CF!A:K,8,FALSE)</f>
        <v>#N/A</v>
      </c>
      <c r="P226" s="112" t="e">
        <f t="shared" si="32"/>
        <v>#N/A</v>
      </c>
      <c r="Q226" s="112" t="e">
        <f t="shared" si="33"/>
        <v>#N/A</v>
      </c>
      <c r="R226" t="e">
        <f t="shared" si="39"/>
        <v>#N/A</v>
      </c>
      <c r="S226" s="108" t="e">
        <f t="shared" si="34"/>
        <v>#N/A</v>
      </c>
      <c r="T226" s="108" t="e">
        <f t="shared" si="35"/>
        <v>#N/A</v>
      </c>
      <c r="U226" s="110" t="e">
        <f t="shared" si="36"/>
        <v>#N/A</v>
      </c>
      <c r="V226" t="e">
        <f t="shared" si="37"/>
        <v>#N/A</v>
      </c>
      <c r="W226" t="str">
        <f t="shared" si="38"/>
        <v/>
      </c>
      <c r="X226" s="24" t="str">
        <f>IFERROR(VLOOKUP(W226,HOSPITAIS_COM_DIVIDAS!A:E,5,FALSE),"")</f>
        <v/>
      </c>
    </row>
    <row r="227" spans="1:24" x14ac:dyDescent="0.25">
      <c r="A227" s="52" t="str">
        <f>IFERROR((Tabela4[[#This Row],[Status da Proposta]]),"")</f>
        <v/>
      </c>
      <c r="B227" s="121">
        <f>IFERROR((CREDITO_FINANCEIRO!A227),"")</f>
        <v>0</v>
      </c>
      <c r="C227" s="120" t="str">
        <f>IFERROR((VLOOKUP(B227,CREDITO_FINANCEIRO!A:B,2,FALSE)),"")</f>
        <v/>
      </c>
      <c r="D227" s="94" t="str">
        <f>IFERROR((VLOOKUP(B227,CREDITO_FINANCEIRO!A:E,5,FALSE)),"")</f>
        <v/>
      </c>
      <c r="E227" s="95" t="str">
        <f>IFERROR((VLOOKUP(B227,CREDITO_FINANCEIRO!A:C,3,FALSE)),"")</f>
        <v/>
      </c>
      <c r="F227" s="120" t="str">
        <f>IFERROR((VLOOKUP(B227,CREDITO_FINANCEIRO!A:G,4,FALSE)),"")</f>
        <v/>
      </c>
      <c r="G227" s="120" t="e">
        <f>VLOOKUP(B227,CREDITO_FINANCEIRO!A:G,6,FALSE)</f>
        <v>#N/A</v>
      </c>
      <c r="H227" s="120" t="e">
        <f>VLOOKUP(B227,CREDITO_FINANCEIRO!A:G,7,FALSE)</f>
        <v>#N/A</v>
      </c>
      <c r="I227" s="91" t="e">
        <f>VLOOKUP(B227,CREDITO_FINANCEIRO!A:K,10,FALSE)</f>
        <v>#N/A</v>
      </c>
      <c r="J227" s="91" t="e">
        <f>VLOOKUP(B227,CREDITO_FINANCEIRO!A:K,11,FALSE)</f>
        <v>#N/A</v>
      </c>
      <c r="K227" s="91" t="e">
        <f>VLOOKUP(B227,CREDITO_FINANCEIRO!A:L,12,FALSE)</f>
        <v>#N/A</v>
      </c>
      <c r="L227" s="110" t="e">
        <f t="shared" si="30"/>
        <v>#N/A</v>
      </c>
      <c r="M227" s="2" t="e">
        <f t="shared" si="31"/>
        <v>#N/A</v>
      </c>
      <c r="N227" s="111" t="e">
        <f>VLOOKUP(Tabela4[[#This Row],[Proposta de Referência]],SIMP_CF!A:K,9,FALSE)</f>
        <v>#N/A</v>
      </c>
      <c r="O227" s="111" t="e">
        <f>VLOOKUP(Tabela4[[#This Row],[Proposta de Referência]],SIMP_CF!A:K,8,FALSE)</f>
        <v>#N/A</v>
      </c>
      <c r="P227" s="112" t="e">
        <f t="shared" si="32"/>
        <v>#N/A</v>
      </c>
      <c r="Q227" s="112" t="e">
        <f t="shared" si="33"/>
        <v>#N/A</v>
      </c>
      <c r="R227" t="e">
        <f t="shared" si="39"/>
        <v>#N/A</v>
      </c>
      <c r="S227" s="108" t="e">
        <f t="shared" si="34"/>
        <v>#N/A</v>
      </c>
      <c r="T227" s="108" t="e">
        <f t="shared" si="35"/>
        <v>#N/A</v>
      </c>
      <c r="U227" s="110" t="e">
        <f t="shared" si="36"/>
        <v>#N/A</v>
      </c>
      <c r="V227" t="e">
        <f t="shared" si="37"/>
        <v>#N/A</v>
      </c>
      <c r="W227" t="str">
        <f t="shared" si="38"/>
        <v/>
      </c>
      <c r="X227" s="24" t="str">
        <f>IFERROR(VLOOKUP(W227,HOSPITAIS_COM_DIVIDAS!A:E,5,FALSE),"")</f>
        <v/>
      </c>
    </row>
    <row r="228" spans="1:24" x14ac:dyDescent="0.25">
      <c r="A228" s="52" t="str">
        <f>IFERROR((Tabela4[[#This Row],[Status da Proposta]]),"")</f>
        <v/>
      </c>
      <c r="B228" s="121">
        <f>IFERROR((CREDITO_FINANCEIRO!A228),"")</f>
        <v>0</v>
      </c>
      <c r="C228" s="120" t="str">
        <f>IFERROR((VLOOKUP(B228,CREDITO_FINANCEIRO!A:B,2,FALSE)),"")</f>
        <v/>
      </c>
      <c r="D228" s="94" t="str">
        <f>IFERROR((VLOOKUP(B228,CREDITO_FINANCEIRO!A:E,5,FALSE)),"")</f>
        <v/>
      </c>
      <c r="E228" s="95" t="str">
        <f>IFERROR((VLOOKUP(B228,CREDITO_FINANCEIRO!A:C,3,FALSE)),"")</f>
        <v/>
      </c>
      <c r="F228" s="120" t="str">
        <f>IFERROR((VLOOKUP(B228,CREDITO_FINANCEIRO!A:G,4,FALSE)),"")</f>
        <v/>
      </c>
      <c r="G228" s="120" t="e">
        <f>VLOOKUP(B228,CREDITO_FINANCEIRO!A:G,6,FALSE)</f>
        <v>#N/A</v>
      </c>
      <c r="H228" s="120" t="e">
        <f>VLOOKUP(B228,CREDITO_FINANCEIRO!A:G,7,FALSE)</f>
        <v>#N/A</v>
      </c>
      <c r="I228" s="91" t="e">
        <f>VLOOKUP(B228,CREDITO_FINANCEIRO!A:K,10,FALSE)</f>
        <v>#N/A</v>
      </c>
      <c r="J228" s="91" t="e">
        <f>VLOOKUP(B228,CREDITO_FINANCEIRO!A:K,11,FALSE)</f>
        <v>#N/A</v>
      </c>
      <c r="K228" s="91" t="e">
        <f>VLOOKUP(B228,CREDITO_FINANCEIRO!A:L,12,FALSE)</f>
        <v>#N/A</v>
      </c>
      <c r="L228" s="110" t="e">
        <f t="shared" si="30"/>
        <v>#N/A</v>
      </c>
      <c r="M228" s="2" t="e">
        <f t="shared" si="31"/>
        <v>#N/A</v>
      </c>
      <c r="N228" s="111" t="e">
        <f>VLOOKUP(Tabela4[[#This Row],[Proposta de Referência]],SIMP_CF!A:K,9,FALSE)</f>
        <v>#N/A</v>
      </c>
      <c r="O228" s="111" t="e">
        <f>VLOOKUP(Tabela4[[#This Row],[Proposta de Referência]],SIMP_CF!A:K,8,FALSE)</f>
        <v>#N/A</v>
      </c>
      <c r="P228" s="112" t="e">
        <f t="shared" si="32"/>
        <v>#N/A</v>
      </c>
      <c r="Q228" s="112" t="e">
        <f t="shared" si="33"/>
        <v>#N/A</v>
      </c>
      <c r="R228" t="e">
        <f t="shared" si="39"/>
        <v>#N/A</v>
      </c>
      <c r="S228" s="108" t="e">
        <f t="shared" si="34"/>
        <v>#N/A</v>
      </c>
      <c r="T228" s="108" t="e">
        <f t="shared" si="35"/>
        <v>#N/A</v>
      </c>
      <c r="U228" s="110" t="e">
        <f t="shared" si="36"/>
        <v>#N/A</v>
      </c>
      <c r="V228" t="e">
        <f t="shared" si="37"/>
        <v>#N/A</v>
      </c>
      <c r="W228" t="str">
        <f t="shared" si="38"/>
        <v/>
      </c>
      <c r="X228" s="24" t="str">
        <f>IFERROR(VLOOKUP(W228,HOSPITAIS_COM_DIVIDAS!A:E,5,FALSE),"")</f>
        <v/>
      </c>
    </row>
    <row r="229" spans="1:24" x14ac:dyDescent="0.25">
      <c r="A229" s="52" t="str">
        <f>IFERROR((Tabela4[[#This Row],[Status da Proposta]]),"")</f>
        <v/>
      </c>
      <c r="B229" s="121">
        <f>IFERROR((CREDITO_FINANCEIRO!A229),"")</f>
        <v>0</v>
      </c>
      <c r="C229" s="120" t="str">
        <f>IFERROR((VLOOKUP(B229,CREDITO_FINANCEIRO!A:B,2,FALSE)),"")</f>
        <v/>
      </c>
      <c r="D229" s="94" t="str">
        <f>IFERROR((VLOOKUP(B229,CREDITO_FINANCEIRO!A:E,5,FALSE)),"")</f>
        <v/>
      </c>
      <c r="E229" s="95" t="str">
        <f>IFERROR((VLOOKUP(B229,CREDITO_FINANCEIRO!A:C,3,FALSE)),"")</f>
        <v/>
      </c>
      <c r="F229" s="120" t="str">
        <f>IFERROR((VLOOKUP(B229,CREDITO_FINANCEIRO!A:G,4,FALSE)),"")</f>
        <v/>
      </c>
      <c r="G229" s="120" t="e">
        <f>VLOOKUP(B229,CREDITO_FINANCEIRO!A:G,6,FALSE)</f>
        <v>#N/A</v>
      </c>
      <c r="H229" s="120" t="e">
        <f>VLOOKUP(B229,CREDITO_FINANCEIRO!A:G,7,FALSE)</f>
        <v>#N/A</v>
      </c>
      <c r="I229" s="91" t="e">
        <f>VLOOKUP(B229,CREDITO_FINANCEIRO!A:K,10,FALSE)</f>
        <v>#N/A</v>
      </c>
      <c r="J229" s="91" t="e">
        <f>VLOOKUP(B229,CREDITO_FINANCEIRO!A:K,11,FALSE)</f>
        <v>#N/A</v>
      </c>
      <c r="K229" s="91" t="e">
        <f>VLOOKUP(B229,CREDITO_FINANCEIRO!A:L,12,FALSE)</f>
        <v>#N/A</v>
      </c>
      <c r="L229" s="110" t="e">
        <f t="shared" si="30"/>
        <v>#N/A</v>
      </c>
      <c r="M229" s="2" t="e">
        <f t="shared" si="31"/>
        <v>#N/A</v>
      </c>
      <c r="N229" s="111" t="e">
        <f>VLOOKUP(Tabela4[[#This Row],[Proposta de Referência]],SIMP_CF!A:K,9,FALSE)</f>
        <v>#N/A</v>
      </c>
      <c r="O229" s="111" t="e">
        <f>VLOOKUP(Tabela4[[#This Row],[Proposta de Referência]],SIMP_CF!A:K,8,FALSE)</f>
        <v>#N/A</v>
      </c>
      <c r="P229" s="112" t="e">
        <f t="shared" si="32"/>
        <v>#N/A</v>
      </c>
      <c r="Q229" s="112" t="e">
        <f t="shared" si="33"/>
        <v>#N/A</v>
      </c>
      <c r="R229" t="e">
        <f t="shared" si="39"/>
        <v>#N/A</v>
      </c>
      <c r="S229" s="108" t="e">
        <f t="shared" si="34"/>
        <v>#N/A</v>
      </c>
      <c r="T229" s="108" t="e">
        <f t="shared" si="35"/>
        <v>#N/A</v>
      </c>
      <c r="U229" s="110" t="e">
        <f t="shared" si="36"/>
        <v>#N/A</v>
      </c>
      <c r="V229" t="e">
        <f t="shared" si="37"/>
        <v>#N/A</v>
      </c>
      <c r="W229" t="str">
        <f t="shared" si="38"/>
        <v/>
      </c>
      <c r="X229" s="24" t="str">
        <f>IFERROR(VLOOKUP(W229,HOSPITAIS_COM_DIVIDAS!A:E,5,FALSE),"")</f>
        <v/>
      </c>
    </row>
    <row r="230" spans="1:24" x14ac:dyDescent="0.25">
      <c r="A230" s="52" t="str">
        <f>IFERROR((Tabela4[[#This Row],[Status da Proposta]]),"")</f>
        <v/>
      </c>
      <c r="B230" s="121">
        <f>IFERROR((CREDITO_FINANCEIRO!A230),"")</f>
        <v>0</v>
      </c>
      <c r="C230" s="120" t="str">
        <f>IFERROR((VLOOKUP(B230,CREDITO_FINANCEIRO!A:B,2,FALSE)),"")</f>
        <v/>
      </c>
      <c r="D230" s="94" t="str">
        <f>IFERROR((VLOOKUP(B230,CREDITO_FINANCEIRO!A:E,5,FALSE)),"")</f>
        <v/>
      </c>
      <c r="E230" s="95" t="str">
        <f>IFERROR((VLOOKUP(B230,CREDITO_FINANCEIRO!A:C,3,FALSE)),"")</f>
        <v/>
      </c>
      <c r="F230" s="120" t="str">
        <f>IFERROR((VLOOKUP(B230,CREDITO_FINANCEIRO!A:G,4,FALSE)),"")</f>
        <v/>
      </c>
      <c r="G230" s="120" t="e">
        <f>VLOOKUP(B230,CREDITO_FINANCEIRO!A:G,6,FALSE)</f>
        <v>#N/A</v>
      </c>
      <c r="H230" s="120" t="e">
        <f>VLOOKUP(B230,CREDITO_FINANCEIRO!A:G,7,FALSE)</f>
        <v>#N/A</v>
      </c>
      <c r="I230" s="91" t="e">
        <f>VLOOKUP(B230,CREDITO_FINANCEIRO!A:K,10,FALSE)</f>
        <v>#N/A</v>
      </c>
      <c r="J230" s="91" t="e">
        <f>VLOOKUP(B230,CREDITO_FINANCEIRO!A:K,11,FALSE)</f>
        <v>#N/A</v>
      </c>
      <c r="K230" s="91" t="e">
        <f>VLOOKUP(B230,CREDITO_FINANCEIRO!A:L,12,FALSE)</f>
        <v>#N/A</v>
      </c>
      <c r="L230" s="110" t="e">
        <f t="shared" si="30"/>
        <v>#N/A</v>
      </c>
      <c r="M230" s="2" t="e">
        <f t="shared" si="31"/>
        <v>#N/A</v>
      </c>
      <c r="N230" s="111" t="e">
        <f>VLOOKUP(Tabela4[[#This Row],[Proposta de Referência]],SIMP_CF!A:K,9,FALSE)</f>
        <v>#N/A</v>
      </c>
      <c r="O230" s="111" t="e">
        <f>VLOOKUP(Tabela4[[#This Row],[Proposta de Referência]],SIMP_CF!A:K,8,FALSE)</f>
        <v>#N/A</v>
      </c>
      <c r="P230" s="112" t="e">
        <f t="shared" si="32"/>
        <v>#N/A</v>
      </c>
      <c r="Q230" s="112" t="e">
        <f t="shared" si="33"/>
        <v>#N/A</v>
      </c>
      <c r="R230" t="e">
        <f t="shared" si="39"/>
        <v>#N/A</v>
      </c>
      <c r="S230" s="108" t="e">
        <f t="shared" si="34"/>
        <v>#N/A</v>
      </c>
      <c r="T230" s="108" t="e">
        <f t="shared" si="35"/>
        <v>#N/A</v>
      </c>
      <c r="U230" s="110" t="e">
        <f t="shared" si="36"/>
        <v>#N/A</v>
      </c>
      <c r="V230" t="e">
        <f t="shared" si="37"/>
        <v>#N/A</v>
      </c>
      <c r="W230" t="str">
        <f t="shared" si="38"/>
        <v/>
      </c>
      <c r="X230" s="24" t="str">
        <f>IFERROR(VLOOKUP(W230,HOSPITAIS_COM_DIVIDAS!A:E,5,FALSE),"")</f>
        <v/>
      </c>
    </row>
    <row r="231" spans="1:24" x14ac:dyDescent="0.25">
      <c r="A231" s="52" t="str">
        <f>IFERROR((Tabela4[[#This Row],[Status da Proposta]]),"")</f>
        <v/>
      </c>
      <c r="B231" s="121">
        <f>IFERROR((CREDITO_FINANCEIRO!A231),"")</f>
        <v>0</v>
      </c>
      <c r="C231" s="120" t="str">
        <f>IFERROR((VLOOKUP(B231,CREDITO_FINANCEIRO!A:B,2,FALSE)),"")</f>
        <v/>
      </c>
      <c r="D231" s="94" t="str">
        <f>IFERROR((VLOOKUP(B231,CREDITO_FINANCEIRO!A:E,5,FALSE)),"")</f>
        <v/>
      </c>
      <c r="E231" s="95" t="str">
        <f>IFERROR((VLOOKUP(B231,CREDITO_FINANCEIRO!A:C,3,FALSE)),"")</f>
        <v/>
      </c>
      <c r="F231" s="120" t="str">
        <f>IFERROR((VLOOKUP(B231,CREDITO_FINANCEIRO!A:G,4,FALSE)),"")</f>
        <v/>
      </c>
      <c r="G231" s="120" t="e">
        <f>VLOOKUP(B231,CREDITO_FINANCEIRO!A:G,6,FALSE)</f>
        <v>#N/A</v>
      </c>
      <c r="H231" s="120" t="e">
        <f>VLOOKUP(B231,CREDITO_FINANCEIRO!A:G,7,FALSE)</f>
        <v>#N/A</v>
      </c>
      <c r="I231" s="91" t="e">
        <f>VLOOKUP(B231,CREDITO_FINANCEIRO!A:K,10,FALSE)</f>
        <v>#N/A</v>
      </c>
      <c r="J231" s="91" t="e">
        <f>VLOOKUP(B231,CREDITO_FINANCEIRO!A:K,11,FALSE)</f>
        <v>#N/A</v>
      </c>
      <c r="K231" s="91" t="e">
        <f>VLOOKUP(B231,CREDITO_FINANCEIRO!A:L,12,FALSE)</f>
        <v>#N/A</v>
      </c>
      <c r="L231" s="110" t="e">
        <f t="shared" si="30"/>
        <v>#N/A</v>
      </c>
      <c r="M231" s="2" t="e">
        <f t="shared" si="31"/>
        <v>#N/A</v>
      </c>
      <c r="N231" s="111" t="e">
        <f>VLOOKUP(Tabela4[[#This Row],[Proposta de Referência]],SIMP_CF!A:K,9,FALSE)</f>
        <v>#N/A</v>
      </c>
      <c r="O231" s="111" t="e">
        <f>VLOOKUP(Tabela4[[#This Row],[Proposta de Referência]],SIMP_CF!A:K,8,FALSE)</f>
        <v>#N/A</v>
      </c>
      <c r="P231" s="112" t="e">
        <f t="shared" si="32"/>
        <v>#N/A</v>
      </c>
      <c r="Q231" s="112" t="e">
        <f t="shared" si="33"/>
        <v>#N/A</v>
      </c>
      <c r="R231" t="e">
        <f t="shared" si="39"/>
        <v>#N/A</v>
      </c>
      <c r="S231" s="108" t="e">
        <f t="shared" si="34"/>
        <v>#N/A</v>
      </c>
      <c r="T231" s="108" t="e">
        <f t="shared" si="35"/>
        <v>#N/A</v>
      </c>
      <c r="U231" s="110" t="e">
        <f t="shared" si="36"/>
        <v>#N/A</v>
      </c>
      <c r="V231" t="e">
        <f t="shared" si="37"/>
        <v>#N/A</v>
      </c>
      <c r="W231" t="str">
        <f t="shared" si="38"/>
        <v/>
      </c>
      <c r="X231" s="24" t="str">
        <f>IFERROR(VLOOKUP(W231,HOSPITAIS_COM_DIVIDAS!A:E,5,FALSE),"")</f>
        <v/>
      </c>
    </row>
    <row r="232" spans="1:24" x14ac:dyDescent="0.25">
      <c r="A232" s="52" t="str">
        <f>IFERROR((Tabela4[[#This Row],[Status da Proposta]]),"")</f>
        <v/>
      </c>
      <c r="B232" s="121">
        <f>IFERROR((CREDITO_FINANCEIRO!A232),"")</f>
        <v>0</v>
      </c>
      <c r="C232" s="120" t="str">
        <f>IFERROR((VLOOKUP(B232,CREDITO_FINANCEIRO!A:B,2,FALSE)),"")</f>
        <v/>
      </c>
      <c r="D232" s="94" t="str">
        <f>IFERROR((VLOOKUP(B232,CREDITO_FINANCEIRO!A:E,5,FALSE)),"")</f>
        <v/>
      </c>
      <c r="E232" s="95" t="str">
        <f>IFERROR((VLOOKUP(B232,CREDITO_FINANCEIRO!A:C,3,FALSE)),"")</f>
        <v/>
      </c>
      <c r="F232" s="120" t="str">
        <f>IFERROR((VLOOKUP(B232,CREDITO_FINANCEIRO!A:G,4,FALSE)),"")</f>
        <v/>
      </c>
      <c r="G232" s="120" t="e">
        <f>VLOOKUP(B232,CREDITO_FINANCEIRO!A:G,6,FALSE)</f>
        <v>#N/A</v>
      </c>
      <c r="H232" s="120" t="e">
        <f>VLOOKUP(B232,CREDITO_FINANCEIRO!A:G,7,FALSE)</f>
        <v>#N/A</v>
      </c>
      <c r="I232" s="91" t="e">
        <f>VLOOKUP(B232,CREDITO_FINANCEIRO!A:K,10,FALSE)</f>
        <v>#N/A</v>
      </c>
      <c r="J232" s="91" t="e">
        <f>VLOOKUP(B232,CREDITO_FINANCEIRO!A:K,11,FALSE)</f>
        <v>#N/A</v>
      </c>
      <c r="K232" s="91" t="e">
        <f>VLOOKUP(B232,CREDITO_FINANCEIRO!A:L,12,FALSE)</f>
        <v>#N/A</v>
      </c>
      <c r="L232" s="110" t="e">
        <f t="shared" si="30"/>
        <v>#N/A</v>
      </c>
      <c r="M232" s="2" t="e">
        <f t="shared" si="31"/>
        <v>#N/A</v>
      </c>
      <c r="N232" s="111" t="e">
        <f>VLOOKUP(Tabela4[[#This Row],[Proposta de Referência]],SIMP_CF!A:K,9,FALSE)</f>
        <v>#N/A</v>
      </c>
      <c r="O232" s="111" t="e">
        <f>VLOOKUP(Tabela4[[#This Row],[Proposta de Referência]],SIMP_CF!A:K,8,FALSE)</f>
        <v>#N/A</v>
      </c>
      <c r="P232" s="112" t="e">
        <f t="shared" si="32"/>
        <v>#N/A</v>
      </c>
      <c r="Q232" s="112" t="e">
        <f t="shared" si="33"/>
        <v>#N/A</v>
      </c>
      <c r="R232" t="e">
        <f t="shared" si="39"/>
        <v>#N/A</v>
      </c>
      <c r="S232" s="108" t="e">
        <f t="shared" si="34"/>
        <v>#N/A</v>
      </c>
      <c r="T232" s="108" t="e">
        <f t="shared" si="35"/>
        <v>#N/A</v>
      </c>
      <c r="U232" s="110" t="e">
        <f t="shared" si="36"/>
        <v>#N/A</v>
      </c>
      <c r="V232" t="e">
        <f t="shared" si="37"/>
        <v>#N/A</v>
      </c>
      <c r="W232" t="str">
        <f t="shared" si="38"/>
        <v/>
      </c>
      <c r="X232" s="24" t="str">
        <f>IFERROR(VLOOKUP(W232,HOSPITAIS_COM_DIVIDAS!A:E,5,FALSE),"")</f>
        <v/>
      </c>
    </row>
    <row r="233" spans="1:24" x14ac:dyDescent="0.25">
      <c r="A233" s="52" t="str">
        <f>IFERROR((Tabela4[[#This Row],[Status da Proposta]]),"")</f>
        <v/>
      </c>
      <c r="B233" s="121">
        <f>IFERROR((CREDITO_FINANCEIRO!A233),"")</f>
        <v>0</v>
      </c>
      <c r="C233" s="120" t="str">
        <f>IFERROR((VLOOKUP(B233,CREDITO_FINANCEIRO!A:B,2,FALSE)),"")</f>
        <v/>
      </c>
      <c r="D233" s="94" t="str">
        <f>IFERROR((VLOOKUP(B233,CREDITO_FINANCEIRO!A:E,5,FALSE)),"")</f>
        <v/>
      </c>
      <c r="E233" s="95" t="str">
        <f>IFERROR((VLOOKUP(B233,CREDITO_FINANCEIRO!A:C,3,FALSE)),"")</f>
        <v/>
      </c>
      <c r="F233" s="120" t="str">
        <f>IFERROR((VLOOKUP(B233,CREDITO_FINANCEIRO!A:G,4,FALSE)),"")</f>
        <v/>
      </c>
      <c r="G233" s="120" t="e">
        <f>VLOOKUP(B233,CREDITO_FINANCEIRO!A:G,6,FALSE)</f>
        <v>#N/A</v>
      </c>
      <c r="H233" s="120" t="e">
        <f>VLOOKUP(B233,CREDITO_FINANCEIRO!A:G,7,FALSE)</f>
        <v>#N/A</v>
      </c>
      <c r="I233" s="91" t="e">
        <f>VLOOKUP(B233,CREDITO_FINANCEIRO!A:K,10,FALSE)</f>
        <v>#N/A</v>
      </c>
      <c r="J233" s="91" t="e">
        <f>VLOOKUP(B233,CREDITO_FINANCEIRO!A:K,11,FALSE)</f>
        <v>#N/A</v>
      </c>
      <c r="K233" s="91" t="e">
        <f>VLOOKUP(B233,CREDITO_FINANCEIRO!A:L,12,FALSE)</f>
        <v>#N/A</v>
      </c>
      <c r="L233" s="110" t="e">
        <f t="shared" si="30"/>
        <v>#N/A</v>
      </c>
      <c r="M233" s="2" t="e">
        <f t="shared" si="31"/>
        <v>#N/A</v>
      </c>
      <c r="N233" s="111" t="e">
        <f>VLOOKUP(Tabela4[[#This Row],[Proposta de Referência]],SIMP_CF!A:K,9,FALSE)</f>
        <v>#N/A</v>
      </c>
      <c r="O233" s="111" t="e">
        <f>VLOOKUP(Tabela4[[#This Row],[Proposta de Referência]],SIMP_CF!A:K,8,FALSE)</f>
        <v>#N/A</v>
      </c>
      <c r="P233" s="112" t="e">
        <f t="shared" si="32"/>
        <v>#N/A</v>
      </c>
      <c r="Q233" s="112" t="e">
        <f t="shared" si="33"/>
        <v>#N/A</v>
      </c>
      <c r="R233" t="e">
        <f t="shared" si="39"/>
        <v>#N/A</v>
      </c>
      <c r="S233" s="108" t="e">
        <f t="shared" si="34"/>
        <v>#N/A</v>
      </c>
      <c r="T233" s="108" t="e">
        <f t="shared" si="35"/>
        <v>#N/A</v>
      </c>
      <c r="U233" s="110" t="e">
        <f t="shared" si="36"/>
        <v>#N/A</v>
      </c>
      <c r="V233" t="e">
        <f t="shared" si="37"/>
        <v>#N/A</v>
      </c>
      <c r="W233" t="str">
        <f t="shared" si="38"/>
        <v/>
      </c>
      <c r="X233" s="24" t="str">
        <f>IFERROR(VLOOKUP(W233,HOSPITAIS_COM_DIVIDAS!A:E,5,FALSE),"")</f>
        <v/>
      </c>
    </row>
    <row r="234" spans="1:24" x14ac:dyDescent="0.25">
      <c r="A234" s="52" t="str">
        <f>IFERROR((Tabela4[[#This Row],[Status da Proposta]]),"")</f>
        <v/>
      </c>
      <c r="B234" s="121">
        <f>IFERROR((CREDITO_FINANCEIRO!A234),"")</f>
        <v>0</v>
      </c>
      <c r="C234" s="120" t="str">
        <f>IFERROR((VLOOKUP(B234,CREDITO_FINANCEIRO!A:B,2,FALSE)),"")</f>
        <v/>
      </c>
      <c r="D234" s="94" t="str">
        <f>IFERROR((VLOOKUP(B234,CREDITO_FINANCEIRO!A:E,5,FALSE)),"")</f>
        <v/>
      </c>
      <c r="E234" s="95" t="str">
        <f>IFERROR((VLOOKUP(B234,CREDITO_FINANCEIRO!A:C,3,FALSE)),"")</f>
        <v/>
      </c>
      <c r="F234" s="120" t="str">
        <f>IFERROR((VLOOKUP(B234,CREDITO_FINANCEIRO!A:G,4,FALSE)),"")</f>
        <v/>
      </c>
      <c r="G234" s="120" t="e">
        <f>VLOOKUP(B234,CREDITO_FINANCEIRO!A:G,6,FALSE)</f>
        <v>#N/A</v>
      </c>
      <c r="H234" s="120" t="e">
        <f>VLOOKUP(B234,CREDITO_FINANCEIRO!A:G,7,FALSE)</f>
        <v>#N/A</v>
      </c>
      <c r="I234" s="91" t="e">
        <f>VLOOKUP(B234,CREDITO_FINANCEIRO!A:K,10,FALSE)</f>
        <v>#N/A</v>
      </c>
      <c r="J234" s="91" t="e">
        <f>VLOOKUP(B234,CREDITO_FINANCEIRO!A:K,11,FALSE)</f>
        <v>#N/A</v>
      </c>
      <c r="K234" s="91" t="e">
        <f>VLOOKUP(B234,CREDITO_FINANCEIRO!A:L,12,FALSE)</f>
        <v>#N/A</v>
      </c>
      <c r="L234" s="110" t="e">
        <f t="shared" si="30"/>
        <v>#N/A</v>
      </c>
      <c r="M234" s="2" t="e">
        <f t="shared" si="31"/>
        <v>#N/A</v>
      </c>
      <c r="N234" s="111" t="e">
        <f>VLOOKUP(Tabela4[[#This Row],[Proposta de Referência]],SIMP_CF!A:K,9,FALSE)</f>
        <v>#N/A</v>
      </c>
      <c r="O234" s="111" t="e">
        <f>VLOOKUP(Tabela4[[#This Row],[Proposta de Referência]],SIMP_CF!A:K,8,FALSE)</f>
        <v>#N/A</v>
      </c>
      <c r="P234" s="112" t="e">
        <f t="shared" si="32"/>
        <v>#N/A</v>
      </c>
      <c r="Q234" s="112" t="e">
        <f t="shared" si="33"/>
        <v>#N/A</v>
      </c>
      <c r="R234" t="e">
        <f t="shared" si="39"/>
        <v>#N/A</v>
      </c>
      <c r="S234" s="108" t="e">
        <f t="shared" si="34"/>
        <v>#N/A</v>
      </c>
      <c r="T234" s="108" t="e">
        <f t="shared" si="35"/>
        <v>#N/A</v>
      </c>
      <c r="U234" s="110" t="e">
        <f t="shared" si="36"/>
        <v>#N/A</v>
      </c>
      <c r="V234" t="e">
        <f t="shared" si="37"/>
        <v>#N/A</v>
      </c>
      <c r="W234" t="str">
        <f t="shared" si="38"/>
        <v/>
      </c>
      <c r="X234" s="24" t="str">
        <f>IFERROR(VLOOKUP(W234,HOSPITAIS_COM_DIVIDAS!A:E,5,FALSE),"")</f>
        <v/>
      </c>
    </row>
    <row r="235" spans="1:24" x14ac:dyDescent="0.25">
      <c r="A235" s="52" t="str">
        <f>IFERROR((Tabela4[[#This Row],[Status da Proposta]]),"")</f>
        <v/>
      </c>
      <c r="B235" s="121">
        <f>IFERROR((CREDITO_FINANCEIRO!A235),"")</f>
        <v>0</v>
      </c>
      <c r="C235" s="120" t="str">
        <f>IFERROR((VLOOKUP(B235,CREDITO_FINANCEIRO!A:B,2,FALSE)),"")</f>
        <v/>
      </c>
      <c r="D235" s="94" t="str">
        <f>IFERROR((VLOOKUP(B235,CREDITO_FINANCEIRO!A:E,5,FALSE)),"")</f>
        <v/>
      </c>
      <c r="E235" s="95" t="str">
        <f>IFERROR((VLOOKUP(B235,CREDITO_FINANCEIRO!A:C,3,FALSE)),"")</f>
        <v/>
      </c>
      <c r="F235" s="120" t="str">
        <f>IFERROR((VLOOKUP(B235,CREDITO_FINANCEIRO!A:G,4,FALSE)),"")</f>
        <v/>
      </c>
      <c r="G235" s="120" t="e">
        <f>VLOOKUP(B235,CREDITO_FINANCEIRO!A:G,6,FALSE)</f>
        <v>#N/A</v>
      </c>
      <c r="H235" s="120" t="e">
        <f>VLOOKUP(B235,CREDITO_FINANCEIRO!A:G,7,FALSE)</f>
        <v>#N/A</v>
      </c>
      <c r="I235" s="91" t="e">
        <f>VLOOKUP(B235,CREDITO_FINANCEIRO!A:K,10,FALSE)</f>
        <v>#N/A</v>
      </c>
      <c r="J235" s="91" t="e">
        <f>VLOOKUP(B235,CREDITO_FINANCEIRO!A:K,11,FALSE)</f>
        <v>#N/A</v>
      </c>
      <c r="K235" s="91" t="e">
        <f>VLOOKUP(B235,CREDITO_FINANCEIRO!A:L,12,FALSE)</f>
        <v>#N/A</v>
      </c>
      <c r="L235" s="110" t="e">
        <f t="shared" si="30"/>
        <v>#N/A</v>
      </c>
      <c r="M235" s="2" t="e">
        <f t="shared" si="31"/>
        <v>#N/A</v>
      </c>
      <c r="N235" s="111" t="e">
        <f>VLOOKUP(Tabela4[[#This Row],[Proposta de Referência]],SIMP_CF!A:K,9,FALSE)</f>
        <v>#N/A</v>
      </c>
      <c r="O235" s="111" t="e">
        <f>VLOOKUP(Tabela4[[#This Row],[Proposta de Referência]],SIMP_CF!A:K,8,FALSE)</f>
        <v>#N/A</v>
      </c>
      <c r="P235" s="112" t="e">
        <f t="shared" si="32"/>
        <v>#N/A</v>
      </c>
      <c r="Q235" s="112" t="e">
        <f t="shared" si="33"/>
        <v>#N/A</v>
      </c>
      <c r="R235" t="e">
        <f t="shared" si="39"/>
        <v>#N/A</v>
      </c>
      <c r="S235" s="108" t="e">
        <f t="shared" si="34"/>
        <v>#N/A</v>
      </c>
      <c r="T235" s="108" t="e">
        <f t="shared" si="35"/>
        <v>#N/A</v>
      </c>
      <c r="U235" s="110" t="e">
        <f t="shared" si="36"/>
        <v>#N/A</v>
      </c>
      <c r="V235" t="e">
        <f t="shared" si="37"/>
        <v>#N/A</v>
      </c>
      <c r="W235" t="str">
        <f t="shared" si="38"/>
        <v/>
      </c>
      <c r="X235" s="24" t="str">
        <f>IFERROR(VLOOKUP(W235,HOSPITAIS_COM_DIVIDAS!A:E,5,FALSE),"")</f>
        <v/>
      </c>
    </row>
    <row r="236" spans="1:24" x14ac:dyDescent="0.25">
      <c r="A236" s="52" t="str">
        <f>IFERROR((Tabela4[[#This Row],[Status da Proposta]]),"")</f>
        <v/>
      </c>
      <c r="B236" s="121">
        <f>IFERROR((CREDITO_FINANCEIRO!A236),"")</f>
        <v>0</v>
      </c>
      <c r="C236" s="120" t="str">
        <f>IFERROR((VLOOKUP(B236,CREDITO_FINANCEIRO!A:B,2,FALSE)),"")</f>
        <v/>
      </c>
      <c r="D236" s="94" t="str">
        <f>IFERROR((VLOOKUP(B236,CREDITO_FINANCEIRO!A:E,5,FALSE)),"")</f>
        <v/>
      </c>
      <c r="E236" s="95" t="str">
        <f>IFERROR((VLOOKUP(B236,CREDITO_FINANCEIRO!A:C,3,FALSE)),"")</f>
        <v/>
      </c>
      <c r="F236" s="120" t="str">
        <f>IFERROR((VLOOKUP(B236,CREDITO_FINANCEIRO!A:G,4,FALSE)),"")</f>
        <v/>
      </c>
      <c r="G236" s="120" t="e">
        <f>VLOOKUP(B236,CREDITO_FINANCEIRO!A:G,6,FALSE)</f>
        <v>#N/A</v>
      </c>
      <c r="H236" s="120" t="e">
        <f>VLOOKUP(B236,CREDITO_FINANCEIRO!A:G,7,FALSE)</f>
        <v>#N/A</v>
      </c>
      <c r="I236" s="91" t="e">
        <f>VLOOKUP(B236,CREDITO_FINANCEIRO!A:K,10,FALSE)</f>
        <v>#N/A</v>
      </c>
      <c r="J236" s="91" t="e">
        <f>VLOOKUP(B236,CREDITO_FINANCEIRO!A:K,11,FALSE)</f>
        <v>#N/A</v>
      </c>
      <c r="K236" s="91" t="e">
        <f>VLOOKUP(B236,CREDITO_FINANCEIRO!A:L,12,FALSE)</f>
        <v>#N/A</v>
      </c>
      <c r="L236" s="110" t="e">
        <f t="shared" si="30"/>
        <v>#N/A</v>
      </c>
      <c r="M236" s="2" t="e">
        <f t="shared" si="31"/>
        <v>#N/A</v>
      </c>
      <c r="N236" s="111" t="e">
        <f>VLOOKUP(Tabela4[[#This Row],[Proposta de Referência]],SIMP_CF!A:K,9,FALSE)</f>
        <v>#N/A</v>
      </c>
      <c r="O236" s="111" t="e">
        <f>VLOOKUP(Tabela4[[#This Row],[Proposta de Referência]],SIMP_CF!A:K,8,FALSE)</f>
        <v>#N/A</v>
      </c>
      <c r="P236" s="112" t="e">
        <f t="shared" si="32"/>
        <v>#N/A</v>
      </c>
      <c r="Q236" s="112" t="e">
        <f t="shared" si="33"/>
        <v>#N/A</v>
      </c>
      <c r="R236" t="e">
        <f t="shared" si="39"/>
        <v>#N/A</v>
      </c>
      <c r="S236" s="108" t="e">
        <f t="shared" si="34"/>
        <v>#N/A</v>
      </c>
      <c r="T236" s="108" t="e">
        <f t="shared" si="35"/>
        <v>#N/A</v>
      </c>
      <c r="U236" s="110" t="e">
        <f t="shared" si="36"/>
        <v>#N/A</v>
      </c>
      <c r="V236" t="e">
        <f t="shared" si="37"/>
        <v>#N/A</v>
      </c>
      <c r="W236" t="str">
        <f t="shared" si="38"/>
        <v/>
      </c>
      <c r="X236" s="24" t="str">
        <f>IFERROR(VLOOKUP(W236,HOSPITAIS_COM_DIVIDAS!A:E,5,FALSE),"")</f>
        <v/>
      </c>
    </row>
    <row r="237" spans="1:24" x14ac:dyDescent="0.25">
      <c r="A237" s="52" t="str">
        <f>IFERROR((Tabela4[[#This Row],[Status da Proposta]]),"")</f>
        <v/>
      </c>
      <c r="B237" s="121">
        <f>IFERROR((CREDITO_FINANCEIRO!A237),"")</f>
        <v>0</v>
      </c>
      <c r="C237" s="120" t="str">
        <f>IFERROR((VLOOKUP(B237,CREDITO_FINANCEIRO!A:B,2,FALSE)),"")</f>
        <v/>
      </c>
      <c r="D237" s="94" t="str">
        <f>IFERROR((VLOOKUP(B237,CREDITO_FINANCEIRO!A:E,5,FALSE)),"")</f>
        <v/>
      </c>
      <c r="E237" s="95" t="str">
        <f>IFERROR((VLOOKUP(B237,CREDITO_FINANCEIRO!A:C,3,FALSE)),"")</f>
        <v/>
      </c>
      <c r="F237" s="120" t="str">
        <f>IFERROR((VLOOKUP(B237,CREDITO_FINANCEIRO!A:G,4,FALSE)),"")</f>
        <v/>
      </c>
      <c r="G237" s="120" t="e">
        <f>VLOOKUP(B237,CREDITO_FINANCEIRO!A:G,6,FALSE)</f>
        <v>#N/A</v>
      </c>
      <c r="H237" s="120" t="e">
        <f>VLOOKUP(B237,CREDITO_FINANCEIRO!A:G,7,FALSE)</f>
        <v>#N/A</v>
      </c>
      <c r="I237" s="91" t="e">
        <f>VLOOKUP(B237,CREDITO_FINANCEIRO!A:K,10,FALSE)</f>
        <v>#N/A</v>
      </c>
      <c r="J237" s="91" t="e">
        <f>VLOOKUP(B237,CREDITO_FINANCEIRO!A:K,11,FALSE)</f>
        <v>#N/A</v>
      </c>
      <c r="K237" s="91" t="e">
        <f>VLOOKUP(B237,CREDITO_FINANCEIRO!A:L,12,FALSE)</f>
        <v>#N/A</v>
      </c>
      <c r="L237" s="110" t="e">
        <f t="shared" si="30"/>
        <v>#N/A</v>
      </c>
      <c r="M237" s="2" t="e">
        <f t="shared" si="31"/>
        <v>#N/A</v>
      </c>
      <c r="N237" s="111" t="e">
        <f>VLOOKUP(Tabela4[[#This Row],[Proposta de Referência]],SIMP_CF!A:K,9,FALSE)</f>
        <v>#N/A</v>
      </c>
      <c r="O237" s="111" t="e">
        <f>VLOOKUP(Tabela4[[#This Row],[Proposta de Referência]],SIMP_CF!A:K,8,FALSE)</f>
        <v>#N/A</v>
      </c>
      <c r="P237" s="112" t="e">
        <f t="shared" si="32"/>
        <v>#N/A</v>
      </c>
      <c r="Q237" s="112" t="e">
        <f t="shared" si="33"/>
        <v>#N/A</v>
      </c>
      <c r="R237" t="e">
        <f t="shared" si="39"/>
        <v>#N/A</v>
      </c>
      <c r="S237" s="108" t="e">
        <f t="shared" si="34"/>
        <v>#N/A</v>
      </c>
      <c r="T237" s="108" t="e">
        <f t="shared" si="35"/>
        <v>#N/A</v>
      </c>
      <c r="U237" s="110" t="e">
        <f t="shared" si="36"/>
        <v>#N/A</v>
      </c>
      <c r="V237" t="e">
        <f t="shared" si="37"/>
        <v>#N/A</v>
      </c>
      <c r="W237" t="str">
        <f t="shared" si="38"/>
        <v/>
      </c>
      <c r="X237" s="24" t="str">
        <f>IFERROR(VLOOKUP(W237,HOSPITAIS_COM_DIVIDAS!A:E,5,FALSE),"")</f>
        <v/>
      </c>
    </row>
    <row r="238" spans="1:24" x14ac:dyDescent="0.25">
      <c r="A238" s="52" t="str">
        <f>IFERROR((Tabela4[[#This Row],[Status da Proposta]]),"")</f>
        <v/>
      </c>
      <c r="B238" s="121">
        <f>IFERROR((CREDITO_FINANCEIRO!A238),"")</f>
        <v>0</v>
      </c>
      <c r="C238" s="120" t="str">
        <f>IFERROR((VLOOKUP(B238,CREDITO_FINANCEIRO!A:B,2,FALSE)),"")</f>
        <v/>
      </c>
      <c r="D238" s="94" t="str">
        <f>IFERROR((VLOOKUP(B238,CREDITO_FINANCEIRO!A:E,5,FALSE)),"")</f>
        <v/>
      </c>
      <c r="E238" s="95" t="str">
        <f>IFERROR((VLOOKUP(B238,CREDITO_FINANCEIRO!A:C,3,FALSE)),"")</f>
        <v/>
      </c>
      <c r="F238" s="120" t="str">
        <f>IFERROR((VLOOKUP(B238,CREDITO_FINANCEIRO!A:G,4,FALSE)),"")</f>
        <v/>
      </c>
      <c r="G238" s="120" t="e">
        <f>VLOOKUP(B238,CREDITO_FINANCEIRO!A:G,6,FALSE)</f>
        <v>#N/A</v>
      </c>
      <c r="H238" s="120" t="e">
        <f>VLOOKUP(B238,CREDITO_FINANCEIRO!A:G,7,FALSE)</f>
        <v>#N/A</v>
      </c>
      <c r="I238" s="91" t="e">
        <f>VLOOKUP(B238,CREDITO_FINANCEIRO!A:K,10,FALSE)</f>
        <v>#N/A</v>
      </c>
      <c r="J238" s="91" t="e">
        <f>VLOOKUP(B238,CREDITO_FINANCEIRO!A:K,11,FALSE)</f>
        <v>#N/A</v>
      </c>
      <c r="K238" s="91" t="e">
        <f>VLOOKUP(B238,CREDITO_FINANCEIRO!A:L,12,FALSE)</f>
        <v>#N/A</v>
      </c>
      <c r="L238" s="110" t="e">
        <f t="shared" si="30"/>
        <v>#N/A</v>
      </c>
      <c r="M238" s="2" t="e">
        <f t="shared" si="31"/>
        <v>#N/A</v>
      </c>
      <c r="N238" s="111" t="e">
        <f>VLOOKUP(Tabela4[[#This Row],[Proposta de Referência]],SIMP_CF!A:K,9,FALSE)</f>
        <v>#N/A</v>
      </c>
      <c r="O238" s="111" t="e">
        <f>VLOOKUP(Tabela4[[#This Row],[Proposta de Referência]],SIMP_CF!A:K,8,FALSE)</f>
        <v>#N/A</v>
      </c>
      <c r="P238" s="112" t="e">
        <f t="shared" si="32"/>
        <v>#N/A</v>
      </c>
      <c r="Q238" s="112" t="e">
        <f t="shared" si="33"/>
        <v>#N/A</v>
      </c>
      <c r="R238" t="e">
        <f t="shared" si="39"/>
        <v>#N/A</v>
      </c>
      <c r="S238" s="108" t="e">
        <f t="shared" si="34"/>
        <v>#N/A</v>
      </c>
      <c r="T238" s="108" t="e">
        <f t="shared" si="35"/>
        <v>#N/A</v>
      </c>
      <c r="U238" s="110" t="e">
        <f t="shared" si="36"/>
        <v>#N/A</v>
      </c>
      <c r="V238" t="e">
        <f t="shared" si="37"/>
        <v>#N/A</v>
      </c>
      <c r="W238" t="str">
        <f t="shared" si="38"/>
        <v/>
      </c>
      <c r="X238" s="24" t="str">
        <f>IFERROR(VLOOKUP(W238,HOSPITAIS_COM_DIVIDAS!A:E,5,FALSE),"")</f>
        <v/>
      </c>
    </row>
    <row r="239" spans="1:24" x14ac:dyDescent="0.25">
      <c r="A239" s="52" t="str">
        <f>IFERROR((Tabela4[[#This Row],[Status da Proposta]]),"")</f>
        <v/>
      </c>
      <c r="B239" s="121">
        <f>IFERROR((CREDITO_FINANCEIRO!A239),"")</f>
        <v>0</v>
      </c>
      <c r="C239" s="120" t="str">
        <f>IFERROR((VLOOKUP(B239,CREDITO_FINANCEIRO!A:B,2,FALSE)),"")</f>
        <v/>
      </c>
      <c r="D239" s="94" t="str">
        <f>IFERROR((VLOOKUP(B239,CREDITO_FINANCEIRO!A:E,5,FALSE)),"")</f>
        <v/>
      </c>
      <c r="E239" s="95" t="str">
        <f>IFERROR((VLOOKUP(B239,CREDITO_FINANCEIRO!A:C,3,FALSE)),"")</f>
        <v/>
      </c>
      <c r="F239" s="120" t="str">
        <f>IFERROR((VLOOKUP(B239,CREDITO_FINANCEIRO!A:G,4,FALSE)),"")</f>
        <v/>
      </c>
      <c r="G239" s="120" t="e">
        <f>VLOOKUP(B239,CREDITO_FINANCEIRO!A:G,6,FALSE)</f>
        <v>#N/A</v>
      </c>
      <c r="H239" s="120" t="e">
        <f>VLOOKUP(B239,CREDITO_FINANCEIRO!A:G,7,FALSE)</f>
        <v>#N/A</v>
      </c>
      <c r="I239" s="91" t="e">
        <f>VLOOKUP(B239,CREDITO_FINANCEIRO!A:K,10,FALSE)</f>
        <v>#N/A</v>
      </c>
      <c r="J239" s="91" t="e">
        <f>VLOOKUP(B239,CREDITO_FINANCEIRO!A:K,11,FALSE)</f>
        <v>#N/A</v>
      </c>
      <c r="K239" s="91" t="e">
        <f>VLOOKUP(B239,CREDITO_FINANCEIRO!A:L,12,FALSE)</f>
        <v>#N/A</v>
      </c>
      <c r="L239" s="110" t="e">
        <f t="shared" si="30"/>
        <v>#N/A</v>
      </c>
      <c r="M239" s="2" t="e">
        <f t="shared" si="31"/>
        <v>#N/A</v>
      </c>
      <c r="N239" s="111" t="e">
        <f>VLOOKUP(Tabela4[[#This Row],[Proposta de Referência]],SIMP_CF!A:K,9,FALSE)</f>
        <v>#N/A</v>
      </c>
      <c r="O239" s="111" t="e">
        <f>VLOOKUP(Tabela4[[#This Row],[Proposta de Referência]],SIMP_CF!A:K,8,FALSE)</f>
        <v>#N/A</v>
      </c>
      <c r="P239" s="112" t="e">
        <f t="shared" si="32"/>
        <v>#N/A</v>
      </c>
      <c r="Q239" s="112" t="e">
        <f t="shared" si="33"/>
        <v>#N/A</v>
      </c>
      <c r="R239" t="e">
        <f t="shared" si="39"/>
        <v>#N/A</v>
      </c>
      <c r="S239" s="108" t="e">
        <f t="shared" si="34"/>
        <v>#N/A</v>
      </c>
      <c r="T239" s="108" t="e">
        <f t="shared" si="35"/>
        <v>#N/A</v>
      </c>
      <c r="U239" s="110" t="e">
        <f t="shared" si="36"/>
        <v>#N/A</v>
      </c>
      <c r="V239" t="e">
        <f t="shared" si="37"/>
        <v>#N/A</v>
      </c>
      <c r="W239" t="str">
        <f t="shared" si="38"/>
        <v/>
      </c>
      <c r="X239" s="24" t="str">
        <f>IFERROR(VLOOKUP(W239,HOSPITAIS_COM_DIVIDAS!A:E,5,FALSE),"")</f>
        <v/>
      </c>
    </row>
    <row r="240" spans="1:24" x14ac:dyDescent="0.25">
      <c r="A240" s="52" t="str">
        <f>IFERROR((Tabela4[[#This Row],[Status da Proposta]]),"")</f>
        <v/>
      </c>
      <c r="B240" s="121">
        <f>IFERROR((CREDITO_FINANCEIRO!A240),"")</f>
        <v>0</v>
      </c>
      <c r="C240" s="120" t="str">
        <f>IFERROR((VLOOKUP(B240,CREDITO_FINANCEIRO!A:B,2,FALSE)),"")</f>
        <v/>
      </c>
      <c r="D240" s="94" t="str">
        <f>IFERROR((VLOOKUP(B240,CREDITO_FINANCEIRO!A:E,5,FALSE)),"")</f>
        <v/>
      </c>
      <c r="E240" s="95" t="str">
        <f>IFERROR((VLOOKUP(B240,CREDITO_FINANCEIRO!A:C,3,FALSE)),"")</f>
        <v/>
      </c>
      <c r="F240" s="120" t="str">
        <f>IFERROR((VLOOKUP(B240,CREDITO_FINANCEIRO!A:G,4,FALSE)),"")</f>
        <v/>
      </c>
      <c r="G240" s="120" t="e">
        <f>VLOOKUP(B240,CREDITO_FINANCEIRO!A:G,6,FALSE)</f>
        <v>#N/A</v>
      </c>
      <c r="H240" s="120" t="e">
        <f>VLOOKUP(B240,CREDITO_FINANCEIRO!A:G,7,FALSE)</f>
        <v>#N/A</v>
      </c>
      <c r="I240" s="91" t="e">
        <f>VLOOKUP(B240,CREDITO_FINANCEIRO!A:K,10,FALSE)</f>
        <v>#N/A</v>
      </c>
      <c r="J240" s="91" t="e">
        <f>VLOOKUP(B240,CREDITO_FINANCEIRO!A:K,11,FALSE)</f>
        <v>#N/A</v>
      </c>
      <c r="K240" s="91" t="e">
        <f>VLOOKUP(B240,CREDITO_FINANCEIRO!A:L,12,FALSE)</f>
        <v>#N/A</v>
      </c>
      <c r="L240" s="110" t="e">
        <f t="shared" si="30"/>
        <v>#N/A</v>
      </c>
      <c r="M240" s="2" t="e">
        <f t="shared" si="31"/>
        <v>#N/A</v>
      </c>
      <c r="N240" s="111" t="e">
        <f>VLOOKUP(Tabela4[[#This Row],[Proposta de Referência]],SIMP_CF!A:K,9,FALSE)</f>
        <v>#N/A</v>
      </c>
      <c r="O240" s="111" t="e">
        <f>VLOOKUP(Tabela4[[#This Row],[Proposta de Referência]],SIMP_CF!A:K,8,FALSE)</f>
        <v>#N/A</v>
      </c>
      <c r="P240" s="112" t="e">
        <f t="shared" si="32"/>
        <v>#N/A</v>
      </c>
      <c r="Q240" s="112" t="e">
        <f t="shared" si="33"/>
        <v>#N/A</v>
      </c>
      <c r="R240" t="e">
        <f t="shared" si="39"/>
        <v>#N/A</v>
      </c>
      <c r="S240" s="108" t="e">
        <f t="shared" si="34"/>
        <v>#N/A</v>
      </c>
      <c r="T240" s="108" t="e">
        <f t="shared" si="35"/>
        <v>#N/A</v>
      </c>
      <c r="U240" s="110" t="e">
        <f t="shared" si="36"/>
        <v>#N/A</v>
      </c>
      <c r="V240" t="e">
        <f t="shared" si="37"/>
        <v>#N/A</v>
      </c>
      <c r="W240" t="str">
        <f t="shared" si="38"/>
        <v/>
      </c>
      <c r="X240" s="24" t="str">
        <f>IFERROR(VLOOKUP(W240,HOSPITAIS_COM_DIVIDAS!A:E,5,FALSE),"")</f>
        <v/>
      </c>
    </row>
    <row r="241" spans="1:24" x14ac:dyDescent="0.25">
      <c r="A241" s="52" t="str">
        <f>IFERROR((Tabela4[[#This Row],[Status da Proposta]]),"")</f>
        <v/>
      </c>
      <c r="B241" s="121">
        <f>IFERROR((CREDITO_FINANCEIRO!A241),"")</f>
        <v>0</v>
      </c>
      <c r="C241" s="120" t="str">
        <f>IFERROR((VLOOKUP(B241,CREDITO_FINANCEIRO!A:B,2,FALSE)),"")</f>
        <v/>
      </c>
      <c r="D241" s="94" t="str">
        <f>IFERROR((VLOOKUP(B241,CREDITO_FINANCEIRO!A:E,5,FALSE)),"")</f>
        <v/>
      </c>
      <c r="E241" s="95" t="str">
        <f>IFERROR((VLOOKUP(B241,CREDITO_FINANCEIRO!A:C,3,FALSE)),"")</f>
        <v/>
      </c>
      <c r="F241" s="120" t="str">
        <f>IFERROR((VLOOKUP(B241,CREDITO_FINANCEIRO!A:G,4,FALSE)),"")</f>
        <v/>
      </c>
      <c r="G241" s="120" t="e">
        <f>VLOOKUP(B241,CREDITO_FINANCEIRO!A:G,6,FALSE)</f>
        <v>#N/A</v>
      </c>
      <c r="H241" s="120" t="e">
        <f>VLOOKUP(B241,CREDITO_FINANCEIRO!A:G,7,FALSE)</f>
        <v>#N/A</v>
      </c>
      <c r="I241" s="91" t="e">
        <f>VLOOKUP(B241,CREDITO_FINANCEIRO!A:K,10,FALSE)</f>
        <v>#N/A</v>
      </c>
      <c r="J241" s="91" t="e">
        <f>VLOOKUP(B241,CREDITO_FINANCEIRO!A:K,11,FALSE)</f>
        <v>#N/A</v>
      </c>
      <c r="K241" s="91" t="e">
        <f>VLOOKUP(B241,CREDITO_FINANCEIRO!A:L,12,FALSE)</f>
        <v>#N/A</v>
      </c>
      <c r="L241" s="110" t="e">
        <f t="shared" si="30"/>
        <v>#N/A</v>
      </c>
      <c r="M241" s="2" t="e">
        <f t="shared" si="31"/>
        <v>#N/A</v>
      </c>
      <c r="N241" s="111" t="e">
        <f>VLOOKUP(Tabela4[[#This Row],[Proposta de Referência]],SIMP_CF!A:K,9,FALSE)</f>
        <v>#N/A</v>
      </c>
      <c r="O241" s="111" t="e">
        <f>VLOOKUP(Tabela4[[#This Row],[Proposta de Referência]],SIMP_CF!A:K,8,FALSE)</f>
        <v>#N/A</v>
      </c>
      <c r="P241" s="112" t="e">
        <f t="shared" si="32"/>
        <v>#N/A</v>
      </c>
      <c r="Q241" s="112" t="e">
        <f t="shared" si="33"/>
        <v>#N/A</v>
      </c>
      <c r="R241" t="e">
        <f t="shared" si="39"/>
        <v>#N/A</v>
      </c>
      <c r="S241" s="108" t="e">
        <f t="shared" si="34"/>
        <v>#N/A</v>
      </c>
      <c r="T241" s="108" t="e">
        <f t="shared" si="35"/>
        <v>#N/A</v>
      </c>
      <c r="U241" s="110" t="e">
        <f t="shared" si="36"/>
        <v>#N/A</v>
      </c>
      <c r="V241" t="e">
        <f t="shared" si="37"/>
        <v>#N/A</v>
      </c>
      <c r="W241" t="str">
        <f t="shared" si="38"/>
        <v/>
      </c>
      <c r="X241" s="24" t="str">
        <f>IFERROR(VLOOKUP(W241,HOSPITAIS_COM_DIVIDAS!A:E,5,FALSE),"")</f>
        <v/>
      </c>
    </row>
    <row r="242" spans="1:24" x14ac:dyDescent="0.25">
      <c r="A242" s="52" t="str">
        <f>IFERROR((Tabela4[[#This Row],[Status da Proposta]]),"")</f>
        <v/>
      </c>
      <c r="B242" s="121">
        <f>IFERROR((CREDITO_FINANCEIRO!A242),"")</f>
        <v>0</v>
      </c>
      <c r="C242" s="120" t="str">
        <f>IFERROR((VLOOKUP(B242,CREDITO_FINANCEIRO!A:B,2,FALSE)),"")</f>
        <v/>
      </c>
      <c r="D242" s="94" t="str">
        <f>IFERROR((VLOOKUP(B242,CREDITO_FINANCEIRO!A:E,5,FALSE)),"")</f>
        <v/>
      </c>
      <c r="E242" s="95" t="str">
        <f>IFERROR((VLOOKUP(B242,CREDITO_FINANCEIRO!A:C,3,FALSE)),"")</f>
        <v/>
      </c>
      <c r="F242" s="120" t="str">
        <f>IFERROR((VLOOKUP(B242,CREDITO_FINANCEIRO!A:G,4,FALSE)),"")</f>
        <v/>
      </c>
      <c r="G242" s="120" t="e">
        <f>VLOOKUP(B242,CREDITO_FINANCEIRO!A:G,6,FALSE)</f>
        <v>#N/A</v>
      </c>
      <c r="H242" s="120" t="e">
        <f>VLOOKUP(B242,CREDITO_FINANCEIRO!A:G,7,FALSE)</f>
        <v>#N/A</v>
      </c>
      <c r="I242" s="91" t="e">
        <f>VLOOKUP(B242,CREDITO_FINANCEIRO!A:K,10,FALSE)</f>
        <v>#N/A</v>
      </c>
      <c r="J242" s="91" t="e">
        <f>VLOOKUP(B242,CREDITO_FINANCEIRO!A:K,11,FALSE)</f>
        <v>#N/A</v>
      </c>
      <c r="K242" s="91" t="e">
        <f>VLOOKUP(B242,CREDITO_FINANCEIRO!A:L,12,FALSE)</f>
        <v>#N/A</v>
      </c>
      <c r="L242" s="110" t="e">
        <f t="shared" si="30"/>
        <v>#N/A</v>
      </c>
      <c r="M242" s="2" t="e">
        <f t="shared" si="31"/>
        <v>#N/A</v>
      </c>
      <c r="N242" s="111" t="e">
        <f>VLOOKUP(Tabela4[[#This Row],[Proposta de Referência]],SIMP_CF!A:K,9,FALSE)</f>
        <v>#N/A</v>
      </c>
      <c r="O242" s="111" t="e">
        <f>VLOOKUP(Tabela4[[#This Row],[Proposta de Referência]],SIMP_CF!A:K,8,FALSE)</f>
        <v>#N/A</v>
      </c>
      <c r="P242" s="112" t="e">
        <f t="shared" si="32"/>
        <v>#N/A</v>
      </c>
      <c r="Q242" s="112" t="e">
        <f t="shared" si="33"/>
        <v>#N/A</v>
      </c>
      <c r="R242" t="e">
        <f t="shared" si="39"/>
        <v>#N/A</v>
      </c>
      <c r="S242" s="108" t="e">
        <f t="shared" si="34"/>
        <v>#N/A</v>
      </c>
      <c r="T242" s="108" t="e">
        <f t="shared" si="35"/>
        <v>#N/A</v>
      </c>
      <c r="U242" s="110" t="e">
        <f t="shared" si="36"/>
        <v>#N/A</v>
      </c>
      <c r="V242" t="e">
        <f t="shared" si="37"/>
        <v>#N/A</v>
      </c>
      <c r="W242" t="str">
        <f t="shared" si="38"/>
        <v/>
      </c>
      <c r="X242" s="24" t="str">
        <f>IFERROR(VLOOKUP(W242,HOSPITAIS_COM_DIVIDAS!A:E,5,FALSE),"")</f>
        <v/>
      </c>
    </row>
    <row r="243" spans="1:24" x14ac:dyDescent="0.25">
      <c r="A243" s="52" t="str">
        <f>IFERROR((Tabela4[[#This Row],[Status da Proposta]]),"")</f>
        <v/>
      </c>
      <c r="B243" s="121">
        <f>IFERROR((CREDITO_FINANCEIRO!A243),"")</f>
        <v>0</v>
      </c>
      <c r="C243" s="120" t="str">
        <f>IFERROR((VLOOKUP(B243,CREDITO_FINANCEIRO!A:B,2,FALSE)),"")</f>
        <v/>
      </c>
      <c r="D243" s="94" t="str">
        <f>IFERROR((VLOOKUP(B243,CREDITO_FINANCEIRO!A:E,5,FALSE)),"")</f>
        <v/>
      </c>
      <c r="E243" s="95" t="str">
        <f>IFERROR((VLOOKUP(B243,CREDITO_FINANCEIRO!A:C,3,FALSE)),"")</f>
        <v/>
      </c>
      <c r="F243" s="120" t="str">
        <f>IFERROR((VLOOKUP(B243,CREDITO_FINANCEIRO!A:G,4,FALSE)),"")</f>
        <v/>
      </c>
      <c r="G243" s="120" t="e">
        <f>VLOOKUP(B243,CREDITO_FINANCEIRO!A:G,6,FALSE)</f>
        <v>#N/A</v>
      </c>
      <c r="H243" s="120" t="e">
        <f>VLOOKUP(B243,CREDITO_FINANCEIRO!A:G,7,FALSE)</f>
        <v>#N/A</v>
      </c>
      <c r="I243" s="91" t="e">
        <f>VLOOKUP(B243,CREDITO_FINANCEIRO!A:K,10,FALSE)</f>
        <v>#N/A</v>
      </c>
      <c r="J243" s="91" t="e">
        <f>VLOOKUP(B243,CREDITO_FINANCEIRO!A:K,11,FALSE)</f>
        <v>#N/A</v>
      </c>
      <c r="K243" s="91" t="e">
        <f>VLOOKUP(B243,CREDITO_FINANCEIRO!A:L,12,FALSE)</f>
        <v>#N/A</v>
      </c>
      <c r="L243" s="110" t="e">
        <f t="shared" si="30"/>
        <v>#N/A</v>
      </c>
      <c r="M243" s="2" t="e">
        <f t="shared" si="31"/>
        <v>#N/A</v>
      </c>
      <c r="N243" s="111" t="e">
        <f>VLOOKUP(Tabela4[[#This Row],[Proposta de Referência]],SIMP_CF!A:K,9,FALSE)</f>
        <v>#N/A</v>
      </c>
      <c r="O243" s="111" t="e">
        <f>VLOOKUP(Tabela4[[#This Row],[Proposta de Referência]],SIMP_CF!A:K,8,FALSE)</f>
        <v>#N/A</v>
      </c>
      <c r="P243" s="112" t="e">
        <f t="shared" si="32"/>
        <v>#N/A</v>
      </c>
      <c r="Q243" s="112" t="e">
        <f t="shared" si="33"/>
        <v>#N/A</v>
      </c>
      <c r="R243" t="e">
        <f t="shared" si="39"/>
        <v>#N/A</v>
      </c>
      <c r="S243" s="108" t="e">
        <f t="shared" si="34"/>
        <v>#N/A</v>
      </c>
      <c r="T243" s="108" t="e">
        <f t="shared" si="35"/>
        <v>#N/A</v>
      </c>
      <c r="U243" s="110" t="e">
        <f t="shared" si="36"/>
        <v>#N/A</v>
      </c>
      <c r="V243" t="e">
        <f t="shared" si="37"/>
        <v>#N/A</v>
      </c>
      <c r="W243" t="str">
        <f t="shared" si="38"/>
        <v/>
      </c>
      <c r="X243" s="24" t="str">
        <f>IFERROR(VLOOKUP(W243,HOSPITAIS_COM_DIVIDAS!A:E,5,FALSE),"")</f>
        <v/>
      </c>
    </row>
    <row r="244" spans="1:24" x14ac:dyDescent="0.25">
      <c r="A244" s="52" t="str">
        <f>IFERROR((Tabela4[[#This Row],[Status da Proposta]]),"")</f>
        <v/>
      </c>
      <c r="B244" s="121">
        <f>IFERROR((CREDITO_FINANCEIRO!A244),"")</f>
        <v>0</v>
      </c>
      <c r="C244" s="120" t="str">
        <f>IFERROR((VLOOKUP(B244,CREDITO_FINANCEIRO!A:B,2,FALSE)),"")</f>
        <v/>
      </c>
      <c r="D244" s="94" t="str">
        <f>IFERROR((VLOOKUP(B244,CREDITO_FINANCEIRO!A:E,5,FALSE)),"")</f>
        <v/>
      </c>
      <c r="E244" s="95" t="str">
        <f>IFERROR((VLOOKUP(B244,CREDITO_FINANCEIRO!A:C,3,FALSE)),"")</f>
        <v/>
      </c>
      <c r="F244" s="120" t="str">
        <f>IFERROR((VLOOKUP(B244,CREDITO_FINANCEIRO!A:G,4,FALSE)),"")</f>
        <v/>
      </c>
      <c r="G244" s="120" t="e">
        <f>VLOOKUP(B244,CREDITO_FINANCEIRO!A:G,6,FALSE)</f>
        <v>#N/A</v>
      </c>
      <c r="H244" s="120" t="e">
        <f>VLOOKUP(B244,CREDITO_FINANCEIRO!A:G,7,FALSE)</f>
        <v>#N/A</v>
      </c>
      <c r="I244" s="91" t="e">
        <f>VLOOKUP(B244,CREDITO_FINANCEIRO!A:K,10,FALSE)</f>
        <v>#N/A</v>
      </c>
      <c r="J244" s="91" t="e">
        <f>VLOOKUP(B244,CREDITO_FINANCEIRO!A:K,11,FALSE)</f>
        <v>#N/A</v>
      </c>
      <c r="K244" s="91" t="e">
        <f>VLOOKUP(B244,CREDITO_FINANCEIRO!A:L,12,FALSE)</f>
        <v>#N/A</v>
      </c>
      <c r="L244" s="110" t="e">
        <f t="shared" si="30"/>
        <v>#N/A</v>
      </c>
      <c r="M244" s="2" t="e">
        <f t="shared" si="31"/>
        <v>#N/A</v>
      </c>
      <c r="N244" s="111" t="e">
        <f>VLOOKUP(Tabela4[[#This Row],[Proposta de Referência]],SIMP_CF!A:K,9,FALSE)</f>
        <v>#N/A</v>
      </c>
      <c r="O244" s="111" t="e">
        <f>VLOOKUP(Tabela4[[#This Row],[Proposta de Referência]],SIMP_CF!A:K,8,FALSE)</f>
        <v>#N/A</v>
      </c>
      <c r="P244" s="112" t="e">
        <f t="shared" si="32"/>
        <v>#N/A</v>
      </c>
      <c r="Q244" s="112" t="e">
        <f t="shared" si="33"/>
        <v>#N/A</v>
      </c>
      <c r="R244" t="e">
        <f t="shared" si="39"/>
        <v>#N/A</v>
      </c>
      <c r="S244" s="108" t="e">
        <f t="shared" si="34"/>
        <v>#N/A</v>
      </c>
      <c r="T244" s="108" t="e">
        <f t="shared" si="35"/>
        <v>#N/A</v>
      </c>
      <c r="U244" s="110" t="e">
        <f t="shared" si="36"/>
        <v>#N/A</v>
      </c>
      <c r="V244" t="e">
        <f t="shared" si="37"/>
        <v>#N/A</v>
      </c>
      <c r="W244" t="str">
        <f t="shared" si="38"/>
        <v/>
      </c>
      <c r="X244" s="24" t="str">
        <f>IFERROR(VLOOKUP(W244,HOSPITAIS_COM_DIVIDAS!A:E,5,FALSE),"")</f>
        <v/>
      </c>
    </row>
    <row r="245" spans="1:24" x14ac:dyDescent="0.25">
      <c r="A245" s="52" t="str">
        <f>IFERROR((Tabela4[[#This Row],[Status da Proposta]]),"")</f>
        <v/>
      </c>
      <c r="B245" s="121">
        <f>IFERROR((CREDITO_FINANCEIRO!A245),"")</f>
        <v>0</v>
      </c>
      <c r="C245" s="120" t="str">
        <f>IFERROR((VLOOKUP(B245,CREDITO_FINANCEIRO!A:B,2,FALSE)),"")</f>
        <v/>
      </c>
      <c r="D245" s="94" t="str">
        <f>IFERROR((VLOOKUP(B245,CREDITO_FINANCEIRO!A:E,5,FALSE)),"")</f>
        <v/>
      </c>
      <c r="E245" s="95" t="str">
        <f>IFERROR((VLOOKUP(B245,CREDITO_FINANCEIRO!A:C,3,FALSE)),"")</f>
        <v/>
      </c>
      <c r="F245" s="120" t="str">
        <f>IFERROR((VLOOKUP(B245,CREDITO_FINANCEIRO!A:G,4,FALSE)),"")</f>
        <v/>
      </c>
      <c r="G245" s="120" t="e">
        <f>VLOOKUP(B245,CREDITO_FINANCEIRO!A:G,6,FALSE)</f>
        <v>#N/A</v>
      </c>
      <c r="H245" s="120" t="e">
        <f>VLOOKUP(B245,CREDITO_FINANCEIRO!A:G,7,FALSE)</f>
        <v>#N/A</v>
      </c>
      <c r="I245" s="91" t="e">
        <f>VLOOKUP(B245,CREDITO_FINANCEIRO!A:K,10,FALSE)</f>
        <v>#N/A</v>
      </c>
      <c r="J245" s="91" t="e">
        <f>VLOOKUP(B245,CREDITO_FINANCEIRO!A:K,11,FALSE)</f>
        <v>#N/A</v>
      </c>
      <c r="K245" s="91" t="e">
        <f>VLOOKUP(B245,CREDITO_FINANCEIRO!A:L,12,FALSE)</f>
        <v>#N/A</v>
      </c>
      <c r="L245" s="110" t="e">
        <f t="shared" si="30"/>
        <v>#N/A</v>
      </c>
      <c r="M245" s="2" t="e">
        <f t="shared" si="31"/>
        <v>#N/A</v>
      </c>
      <c r="N245" s="111" t="e">
        <f>VLOOKUP(Tabela4[[#This Row],[Proposta de Referência]],SIMP_CF!A:K,9,FALSE)</f>
        <v>#N/A</v>
      </c>
      <c r="O245" s="111" t="e">
        <f>VLOOKUP(Tabela4[[#This Row],[Proposta de Referência]],SIMP_CF!A:K,8,FALSE)</f>
        <v>#N/A</v>
      </c>
      <c r="P245" s="112" t="e">
        <f t="shared" si="32"/>
        <v>#N/A</v>
      </c>
      <c r="Q245" s="112" t="e">
        <f t="shared" si="33"/>
        <v>#N/A</v>
      </c>
      <c r="R245" t="e">
        <f t="shared" si="39"/>
        <v>#N/A</v>
      </c>
      <c r="S245" s="108" t="e">
        <f t="shared" si="34"/>
        <v>#N/A</v>
      </c>
      <c r="T245" s="108" t="e">
        <f t="shared" si="35"/>
        <v>#N/A</v>
      </c>
      <c r="U245" s="110" t="e">
        <f t="shared" si="36"/>
        <v>#N/A</v>
      </c>
      <c r="V245" t="e">
        <f t="shared" si="37"/>
        <v>#N/A</v>
      </c>
      <c r="W245" t="str">
        <f t="shared" si="38"/>
        <v/>
      </c>
      <c r="X245" s="24" t="str">
        <f>IFERROR(VLOOKUP(W245,HOSPITAIS_COM_DIVIDAS!A:E,5,FALSE),"")</f>
        <v/>
      </c>
    </row>
    <row r="246" spans="1:24" x14ac:dyDescent="0.25">
      <c r="A246" s="52" t="str">
        <f>IFERROR((Tabela4[[#This Row],[Status da Proposta]]),"")</f>
        <v/>
      </c>
      <c r="B246" s="121">
        <f>IFERROR((CREDITO_FINANCEIRO!A246),"")</f>
        <v>0</v>
      </c>
      <c r="C246" s="120" t="str">
        <f>IFERROR((VLOOKUP(B246,CREDITO_FINANCEIRO!A:B,2,FALSE)),"")</f>
        <v/>
      </c>
      <c r="D246" s="94" t="str">
        <f>IFERROR((VLOOKUP(B246,CREDITO_FINANCEIRO!A:E,5,FALSE)),"")</f>
        <v/>
      </c>
      <c r="E246" s="95" t="str">
        <f>IFERROR((VLOOKUP(B246,CREDITO_FINANCEIRO!A:C,3,FALSE)),"")</f>
        <v/>
      </c>
      <c r="F246" s="120" t="str">
        <f>IFERROR((VLOOKUP(B246,CREDITO_FINANCEIRO!A:G,4,FALSE)),"")</f>
        <v/>
      </c>
      <c r="G246" s="120" t="e">
        <f>VLOOKUP(B246,CREDITO_FINANCEIRO!A:G,6,FALSE)</f>
        <v>#N/A</v>
      </c>
      <c r="H246" s="120" t="e">
        <f>VLOOKUP(B246,CREDITO_FINANCEIRO!A:G,7,FALSE)</f>
        <v>#N/A</v>
      </c>
      <c r="I246" s="91" t="e">
        <f>VLOOKUP(B246,CREDITO_FINANCEIRO!A:K,10,FALSE)</f>
        <v>#N/A</v>
      </c>
      <c r="J246" s="91" t="e">
        <f>VLOOKUP(B246,CREDITO_FINANCEIRO!A:K,11,FALSE)</f>
        <v>#N/A</v>
      </c>
      <c r="K246" s="91" t="e">
        <f>VLOOKUP(B246,CREDITO_FINANCEIRO!A:L,12,FALSE)</f>
        <v>#N/A</v>
      </c>
      <c r="L246" s="110" t="e">
        <f t="shared" si="30"/>
        <v>#N/A</v>
      </c>
      <c r="M246" s="2" t="e">
        <f t="shared" si="31"/>
        <v>#N/A</v>
      </c>
      <c r="N246" s="111" t="e">
        <f>VLOOKUP(Tabela4[[#This Row],[Proposta de Referência]],SIMP_CF!A:K,9,FALSE)</f>
        <v>#N/A</v>
      </c>
      <c r="O246" s="111" t="e">
        <f>VLOOKUP(Tabela4[[#This Row],[Proposta de Referência]],SIMP_CF!A:K,8,FALSE)</f>
        <v>#N/A</v>
      </c>
      <c r="P246" s="112" t="e">
        <f t="shared" si="32"/>
        <v>#N/A</v>
      </c>
      <c r="Q246" s="112" t="e">
        <f t="shared" si="33"/>
        <v>#N/A</v>
      </c>
      <c r="R246" t="e">
        <f t="shared" si="39"/>
        <v>#N/A</v>
      </c>
      <c r="S246" s="108" t="e">
        <f t="shared" si="34"/>
        <v>#N/A</v>
      </c>
      <c r="T246" s="108" t="e">
        <f t="shared" si="35"/>
        <v>#N/A</v>
      </c>
      <c r="U246" s="110" t="e">
        <f t="shared" si="36"/>
        <v>#N/A</v>
      </c>
      <c r="V246" t="e">
        <f t="shared" si="37"/>
        <v>#N/A</v>
      </c>
      <c r="W246" t="str">
        <f t="shared" si="38"/>
        <v/>
      </c>
      <c r="X246" s="24" t="str">
        <f>IFERROR(VLOOKUP(W246,HOSPITAIS_COM_DIVIDAS!A:E,5,FALSE),"")</f>
        <v/>
      </c>
    </row>
    <row r="247" spans="1:24" x14ac:dyDescent="0.25">
      <c r="A247" s="52" t="str">
        <f>IFERROR((Tabela4[[#This Row],[Status da Proposta]]),"")</f>
        <v/>
      </c>
      <c r="B247" s="121">
        <f>IFERROR((CREDITO_FINANCEIRO!A247),"")</f>
        <v>0</v>
      </c>
      <c r="C247" s="120" t="str">
        <f>IFERROR((VLOOKUP(B247,CREDITO_FINANCEIRO!A:B,2,FALSE)),"")</f>
        <v/>
      </c>
      <c r="D247" s="94" t="str">
        <f>IFERROR((VLOOKUP(B247,CREDITO_FINANCEIRO!A:E,5,FALSE)),"")</f>
        <v/>
      </c>
      <c r="E247" s="95" t="str">
        <f>IFERROR((VLOOKUP(B247,CREDITO_FINANCEIRO!A:C,3,FALSE)),"")</f>
        <v/>
      </c>
      <c r="F247" s="120" t="str">
        <f>IFERROR((VLOOKUP(B247,CREDITO_FINANCEIRO!A:G,4,FALSE)),"")</f>
        <v/>
      </c>
      <c r="G247" s="120" t="e">
        <f>VLOOKUP(B247,CREDITO_FINANCEIRO!A:G,6,FALSE)</f>
        <v>#N/A</v>
      </c>
      <c r="H247" s="120" t="e">
        <f>VLOOKUP(B247,CREDITO_FINANCEIRO!A:G,7,FALSE)</f>
        <v>#N/A</v>
      </c>
      <c r="I247" s="91" t="e">
        <f>VLOOKUP(B247,CREDITO_FINANCEIRO!A:K,10,FALSE)</f>
        <v>#N/A</v>
      </c>
      <c r="J247" s="91" t="e">
        <f>VLOOKUP(B247,CREDITO_FINANCEIRO!A:K,11,FALSE)</f>
        <v>#N/A</v>
      </c>
      <c r="K247" s="91" t="e">
        <f>VLOOKUP(B247,CREDITO_FINANCEIRO!A:L,12,FALSE)</f>
        <v>#N/A</v>
      </c>
      <c r="L247" s="110" t="e">
        <f t="shared" si="30"/>
        <v>#N/A</v>
      </c>
      <c r="M247" s="2" t="e">
        <f t="shared" si="31"/>
        <v>#N/A</v>
      </c>
      <c r="N247" s="111" t="e">
        <f>VLOOKUP(Tabela4[[#This Row],[Proposta de Referência]],SIMP_CF!A:K,9,FALSE)</f>
        <v>#N/A</v>
      </c>
      <c r="O247" s="111" t="e">
        <f>VLOOKUP(Tabela4[[#This Row],[Proposta de Referência]],SIMP_CF!A:K,8,FALSE)</f>
        <v>#N/A</v>
      </c>
      <c r="P247" s="112" t="e">
        <f t="shared" si="32"/>
        <v>#N/A</v>
      </c>
      <c r="Q247" s="112" t="e">
        <f t="shared" si="33"/>
        <v>#N/A</v>
      </c>
      <c r="R247" t="e">
        <f t="shared" si="39"/>
        <v>#N/A</v>
      </c>
      <c r="S247" s="108" t="e">
        <f t="shared" si="34"/>
        <v>#N/A</v>
      </c>
      <c r="T247" s="108" t="e">
        <f t="shared" si="35"/>
        <v>#N/A</v>
      </c>
      <c r="U247" s="110" t="e">
        <f t="shared" si="36"/>
        <v>#N/A</v>
      </c>
      <c r="V247" t="e">
        <f t="shared" si="37"/>
        <v>#N/A</v>
      </c>
      <c r="W247" t="str">
        <f t="shared" si="38"/>
        <v/>
      </c>
      <c r="X247" s="24" t="str">
        <f>IFERROR(VLOOKUP(W247,HOSPITAIS_COM_DIVIDAS!A:E,5,FALSE),"")</f>
        <v/>
      </c>
    </row>
    <row r="248" spans="1:24" x14ac:dyDescent="0.25">
      <c r="A248" s="52" t="str">
        <f>IFERROR((Tabela4[[#This Row],[Status da Proposta]]),"")</f>
        <v/>
      </c>
      <c r="B248" s="121">
        <f>IFERROR((CREDITO_FINANCEIRO!A248),"")</f>
        <v>0</v>
      </c>
      <c r="C248" s="120" t="str">
        <f>IFERROR((VLOOKUP(B248,CREDITO_FINANCEIRO!A:B,2,FALSE)),"")</f>
        <v/>
      </c>
      <c r="D248" s="94" t="str">
        <f>IFERROR((VLOOKUP(B248,CREDITO_FINANCEIRO!A:E,5,FALSE)),"")</f>
        <v/>
      </c>
      <c r="E248" s="95" t="str">
        <f>IFERROR((VLOOKUP(B248,CREDITO_FINANCEIRO!A:C,3,FALSE)),"")</f>
        <v/>
      </c>
      <c r="F248" s="120" t="str">
        <f>IFERROR((VLOOKUP(B248,CREDITO_FINANCEIRO!A:G,4,FALSE)),"")</f>
        <v/>
      </c>
      <c r="G248" s="120" t="e">
        <f>VLOOKUP(B248,CREDITO_FINANCEIRO!A:G,6,FALSE)</f>
        <v>#N/A</v>
      </c>
      <c r="H248" s="120" t="e">
        <f>VLOOKUP(B248,CREDITO_FINANCEIRO!A:G,7,FALSE)</f>
        <v>#N/A</v>
      </c>
      <c r="I248" s="91" t="e">
        <f>VLOOKUP(B248,CREDITO_FINANCEIRO!A:K,10,FALSE)</f>
        <v>#N/A</v>
      </c>
      <c r="J248" s="91" t="e">
        <f>VLOOKUP(B248,CREDITO_FINANCEIRO!A:K,11,FALSE)</f>
        <v>#N/A</v>
      </c>
      <c r="K248" s="91" t="e">
        <f>VLOOKUP(B248,CREDITO_FINANCEIRO!A:L,12,FALSE)</f>
        <v>#N/A</v>
      </c>
      <c r="L248" s="110" t="e">
        <f t="shared" si="30"/>
        <v>#N/A</v>
      </c>
      <c r="M248" s="2" t="e">
        <f t="shared" si="31"/>
        <v>#N/A</v>
      </c>
      <c r="N248" s="111" t="e">
        <f>VLOOKUP(Tabela4[[#This Row],[Proposta de Referência]],SIMP_CF!A:K,9,FALSE)</f>
        <v>#N/A</v>
      </c>
      <c r="O248" s="111" t="e">
        <f>VLOOKUP(Tabela4[[#This Row],[Proposta de Referência]],SIMP_CF!A:K,8,FALSE)</f>
        <v>#N/A</v>
      </c>
      <c r="P248" s="112" t="e">
        <f t="shared" si="32"/>
        <v>#N/A</v>
      </c>
      <c r="Q248" s="112" t="e">
        <f t="shared" si="33"/>
        <v>#N/A</v>
      </c>
      <c r="R248" t="e">
        <f t="shared" si="39"/>
        <v>#N/A</v>
      </c>
      <c r="S248" s="108" t="e">
        <f t="shared" si="34"/>
        <v>#N/A</v>
      </c>
      <c r="T248" s="108" t="e">
        <f t="shared" si="35"/>
        <v>#N/A</v>
      </c>
      <c r="U248" s="110" t="e">
        <f t="shared" si="36"/>
        <v>#N/A</v>
      </c>
      <c r="V248" t="e">
        <f t="shared" si="37"/>
        <v>#N/A</v>
      </c>
      <c r="W248" t="str">
        <f t="shared" si="38"/>
        <v/>
      </c>
      <c r="X248" s="24" t="str">
        <f>IFERROR(VLOOKUP(W248,HOSPITAIS_COM_DIVIDAS!A:E,5,FALSE),"")</f>
        <v/>
      </c>
    </row>
    <row r="249" spans="1:24" x14ac:dyDescent="0.25">
      <c r="A249" s="52" t="str">
        <f>IFERROR((Tabela4[[#This Row],[Status da Proposta]]),"")</f>
        <v/>
      </c>
      <c r="B249" s="121">
        <f>IFERROR((CREDITO_FINANCEIRO!A249),"")</f>
        <v>0</v>
      </c>
      <c r="C249" s="120" t="str">
        <f>IFERROR((VLOOKUP(B249,CREDITO_FINANCEIRO!A:B,2,FALSE)),"")</f>
        <v/>
      </c>
      <c r="D249" s="94" t="str">
        <f>IFERROR((VLOOKUP(B249,CREDITO_FINANCEIRO!A:E,5,FALSE)),"")</f>
        <v/>
      </c>
      <c r="E249" s="95" t="str">
        <f>IFERROR((VLOOKUP(B249,CREDITO_FINANCEIRO!A:C,3,FALSE)),"")</f>
        <v/>
      </c>
      <c r="F249" s="120" t="str">
        <f>IFERROR((VLOOKUP(B249,CREDITO_FINANCEIRO!A:G,4,FALSE)),"")</f>
        <v/>
      </c>
      <c r="G249" s="120" t="e">
        <f>VLOOKUP(B249,CREDITO_FINANCEIRO!A:G,6,FALSE)</f>
        <v>#N/A</v>
      </c>
      <c r="H249" s="120" t="e">
        <f>VLOOKUP(B249,CREDITO_FINANCEIRO!A:G,7,FALSE)</f>
        <v>#N/A</v>
      </c>
      <c r="I249" s="91" t="e">
        <f>VLOOKUP(B249,CREDITO_FINANCEIRO!A:K,10,FALSE)</f>
        <v>#N/A</v>
      </c>
      <c r="J249" s="91" t="e">
        <f>VLOOKUP(B249,CREDITO_FINANCEIRO!A:K,11,FALSE)</f>
        <v>#N/A</v>
      </c>
      <c r="K249" s="91" t="e">
        <f>VLOOKUP(B249,CREDITO_FINANCEIRO!A:L,12,FALSE)</f>
        <v>#N/A</v>
      </c>
      <c r="L249" s="110" t="e">
        <f t="shared" si="30"/>
        <v>#N/A</v>
      </c>
      <c r="M249" s="2" t="e">
        <f t="shared" si="31"/>
        <v>#N/A</v>
      </c>
      <c r="N249" s="111" t="e">
        <f>VLOOKUP(Tabela4[[#This Row],[Proposta de Referência]],SIMP_CF!A:K,9,FALSE)</f>
        <v>#N/A</v>
      </c>
      <c r="O249" s="111" t="e">
        <f>VLOOKUP(Tabela4[[#This Row],[Proposta de Referência]],SIMP_CF!A:K,8,FALSE)</f>
        <v>#N/A</v>
      </c>
      <c r="P249" s="112" t="e">
        <f t="shared" si="32"/>
        <v>#N/A</v>
      </c>
      <c r="Q249" s="112" t="e">
        <f t="shared" si="33"/>
        <v>#N/A</v>
      </c>
      <c r="R249" t="e">
        <f t="shared" si="39"/>
        <v>#N/A</v>
      </c>
      <c r="S249" s="108" t="e">
        <f t="shared" si="34"/>
        <v>#N/A</v>
      </c>
      <c r="T249" s="108" t="e">
        <f t="shared" si="35"/>
        <v>#N/A</v>
      </c>
      <c r="U249" s="110" t="e">
        <f t="shared" si="36"/>
        <v>#N/A</v>
      </c>
      <c r="V249" t="e">
        <f t="shared" si="37"/>
        <v>#N/A</v>
      </c>
      <c r="W249" t="str">
        <f t="shared" si="38"/>
        <v/>
      </c>
      <c r="X249" s="24" t="str">
        <f>IFERROR(VLOOKUP(W249,HOSPITAIS_COM_DIVIDAS!A:E,5,FALSE),"")</f>
        <v/>
      </c>
    </row>
    <row r="250" spans="1:24" x14ac:dyDescent="0.25">
      <c r="A250" s="52" t="str">
        <f>IFERROR((Tabela4[[#This Row],[Status da Proposta]]),"")</f>
        <v/>
      </c>
      <c r="B250" s="121">
        <f>IFERROR((CREDITO_FINANCEIRO!A250),"")</f>
        <v>0</v>
      </c>
      <c r="C250" s="120" t="str">
        <f>IFERROR((VLOOKUP(B250,CREDITO_FINANCEIRO!A:B,2,FALSE)),"")</f>
        <v/>
      </c>
      <c r="D250" s="94" t="str">
        <f>IFERROR((VLOOKUP(B250,CREDITO_FINANCEIRO!A:E,5,FALSE)),"")</f>
        <v/>
      </c>
      <c r="E250" s="95" t="str">
        <f>IFERROR((VLOOKUP(B250,CREDITO_FINANCEIRO!A:C,3,FALSE)),"")</f>
        <v/>
      </c>
      <c r="F250" s="120" t="str">
        <f>IFERROR((VLOOKUP(B250,CREDITO_FINANCEIRO!A:G,4,FALSE)),"")</f>
        <v/>
      </c>
      <c r="G250" s="120" t="e">
        <f>VLOOKUP(B250,CREDITO_FINANCEIRO!A:G,6,FALSE)</f>
        <v>#N/A</v>
      </c>
      <c r="H250" s="120" t="e">
        <f>VLOOKUP(B250,CREDITO_FINANCEIRO!A:G,7,FALSE)</f>
        <v>#N/A</v>
      </c>
      <c r="I250" s="91" t="e">
        <f>VLOOKUP(B250,CREDITO_FINANCEIRO!A:K,10,FALSE)</f>
        <v>#N/A</v>
      </c>
      <c r="J250" s="91" t="e">
        <f>VLOOKUP(B250,CREDITO_FINANCEIRO!A:K,11,FALSE)</f>
        <v>#N/A</v>
      </c>
      <c r="K250" s="91" t="e">
        <f>VLOOKUP(B250,CREDITO_FINANCEIRO!A:L,12,FALSE)</f>
        <v>#N/A</v>
      </c>
      <c r="L250" s="110" t="e">
        <f t="shared" si="30"/>
        <v>#N/A</v>
      </c>
      <c r="M250" s="2" t="e">
        <f t="shared" si="31"/>
        <v>#N/A</v>
      </c>
      <c r="N250" s="111" t="e">
        <f>VLOOKUP(Tabela4[[#This Row],[Proposta de Referência]],SIMP_CF!A:K,9,FALSE)</f>
        <v>#N/A</v>
      </c>
      <c r="O250" s="111" t="e">
        <f>VLOOKUP(Tabela4[[#This Row],[Proposta de Referência]],SIMP_CF!A:K,8,FALSE)</f>
        <v>#N/A</v>
      </c>
      <c r="P250" s="112" t="e">
        <f t="shared" si="32"/>
        <v>#N/A</v>
      </c>
      <c r="Q250" s="112" t="e">
        <f t="shared" si="33"/>
        <v>#N/A</v>
      </c>
      <c r="R250" t="e">
        <f t="shared" si="39"/>
        <v>#N/A</v>
      </c>
      <c r="S250" s="108" t="e">
        <f t="shared" si="34"/>
        <v>#N/A</v>
      </c>
      <c r="T250" s="108" t="e">
        <f t="shared" si="35"/>
        <v>#N/A</v>
      </c>
      <c r="U250" s="110" t="e">
        <f t="shared" si="36"/>
        <v>#N/A</v>
      </c>
      <c r="V250" t="e">
        <f t="shared" si="37"/>
        <v>#N/A</v>
      </c>
      <c r="W250" t="str">
        <f t="shared" si="38"/>
        <v/>
      </c>
      <c r="X250" s="24" t="str">
        <f>IFERROR(VLOOKUP(W250,HOSPITAIS_COM_DIVIDAS!A:E,5,FALSE),"")</f>
        <v/>
      </c>
    </row>
    <row r="251" spans="1:24" x14ac:dyDescent="0.25">
      <c r="A251" s="52" t="str">
        <f>IFERROR((Tabela4[[#This Row],[Status da Proposta]]),"")</f>
        <v/>
      </c>
      <c r="B251" s="121">
        <f>IFERROR((CREDITO_FINANCEIRO!A251),"")</f>
        <v>0</v>
      </c>
      <c r="C251" s="120" t="str">
        <f>IFERROR((VLOOKUP(B251,CREDITO_FINANCEIRO!A:B,2,FALSE)),"")</f>
        <v/>
      </c>
      <c r="D251" s="94" t="str">
        <f>IFERROR((VLOOKUP(B251,CREDITO_FINANCEIRO!A:E,5,FALSE)),"")</f>
        <v/>
      </c>
      <c r="E251" s="95" t="str">
        <f>IFERROR((VLOOKUP(B251,CREDITO_FINANCEIRO!A:C,3,FALSE)),"")</f>
        <v/>
      </c>
      <c r="F251" s="120" t="str">
        <f>IFERROR((VLOOKUP(B251,CREDITO_FINANCEIRO!A:G,4,FALSE)),"")</f>
        <v/>
      </c>
      <c r="G251" s="120" t="e">
        <f>VLOOKUP(B251,CREDITO_FINANCEIRO!A:G,6,FALSE)</f>
        <v>#N/A</v>
      </c>
      <c r="H251" s="120" t="e">
        <f>VLOOKUP(B251,CREDITO_FINANCEIRO!A:G,7,FALSE)</f>
        <v>#N/A</v>
      </c>
      <c r="I251" s="91" t="e">
        <f>VLOOKUP(B251,CREDITO_FINANCEIRO!A:K,10,FALSE)</f>
        <v>#N/A</v>
      </c>
      <c r="J251" s="91" t="e">
        <f>VLOOKUP(B251,CREDITO_FINANCEIRO!A:K,11,FALSE)</f>
        <v>#N/A</v>
      </c>
      <c r="K251" s="91" t="e">
        <f>VLOOKUP(B251,CREDITO_FINANCEIRO!A:L,12,FALSE)</f>
        <v>#N/A</v>
      </c>
      <c r="L251" s="110" t="e">
        <f t="shared" si="30"/>
        <v>#N/A</v>
      </c>
      <c r="M251" s="2" t="e">
        <f t="shared" si="31"/>
        <v>#N/A</v>
      </c>
      <c r="N251" s="111" t="e">
        <f>VLOOKUP(Tabela4[[#This Row],[Proposta de Referência]],SIMP_CF!A:K,9,FALSE)</f>
        <v>#N/A</v>
      </c>
      <c r="O251" s="111" t="e">
        <f>VLOOKUP(Tabela4[[#This Row],[Proposta de Referência]],SIMP_CF!A:K,8,FALSE)</f>
        <v>#N/A</v>
      </c>
      <c r="P251" s="112" t="e">
        <f t="shared" si="32"/>
        <v>#N/A</v>
      </c>
      <c r="Q251" s="112" t="e">
        <f t="shared" si="33"/>
        <v>#N/A</v>
      </c>
      <c r="R251" t="e">
        <f t="shared" si="39"/>
        <v>#N/A</v>
      </c>
      <c r="S251" s="108" t="e">
        <f t="shared" si="34"/>
        <v>#N/A</v>
      </c>
      <c r="T251" s="108" t="e">
        <f t="shared" si="35"/>
        <v>#N/A</v>
      </c>
      <c r="U251" s="110" t="e">
        <f t="shared" si="36"/>
        <v>#N/A</v>
      </c>
      <c r="V251" t="e">
        <f t="shared" si="37"/>
        <v>#N/A</v>
      </c>
      <c r="W251" t="str">
        <f t="shared" si="38"/>
        <v/>
      </c>
      <c r="X251" s="24" t="str">
        <f>IFERROR(VLOOKUP(W251,HOSPITAIS_COM_DIVIDAS!A:E,5,FALSE),"")</f>
        <v/>
      </c>
    </row>
    <row r="252" spans="1:24" x14ac:dyDescent="0.25">
      <c r="A252" s="52" t="str">
        <f>IFERROR((Tabela4[[#This Row],[Status da Proposta]]),"")</f>
        <v/>
      </c>
      <c r="B252" s="121">
        <f>IFERROR((CREDITO_FINANCEIRO!A252),"")</f>
        <v>0</v>
      </c>
      <c r="C252" s="120" t="str">
        <f>IFERROR((VLOOKUP(B252,CREDITO_FINANCEIRO!A:B,2,FALSE)),"")</f>
        <v/>
      </c>
      <c r="D252" s="94" t="str">
        <f>IFERROR((VLOOKUP(B252,CREDITO_FINANCEIRO!A:E,5,FALSE)),"")</f>
        <v/>
      </c>
      <c r="E252" s="95" t="str">
        <f>IFERROR((VLOOKUP(B252,CREDITO_FINANCEIRO!A:C,3,FALSE)),"")</f>
        <v/>
      </c>
      <c r="F252" s="120" t="str">
        <f>IFERROR((VLOOKUP(B252,CREDITO_FINANCEIRO!A:G,4,FALSE)),"")</f>
        <v/>
      </c>
      <c r="G252" s="120" t="e">
        <f>VLOOKUP(B252,CREDITO_FINANCEIRO!A:G,6,FALSE)</f>
        <v>#N/A</v>
      </c>
      <c r="H252" s="120" t="e">
        <f>VLOOKUP(B252,CREDITO_FINANCEIRO!A:G,7,FALSE)</f>
        <v>#N/A</v>
      </c>
      <c r="I252" s="91" t="e">
        <f>VLOOKUP(B252,CREDITO_FINANCEIRO!A:K,10,FALSE)</f>
        <v>#N/A</v>
      </c>
      <c r="J252" s="91" t="e">
        <f>VLOOKUP(B252,CREDITO_FINANCEIRO!A:K,11,FALSE)</f>
        <v>#N/A</v>
      </c>
      <c r="K252" s="91" t="e">
        <f>VLOOKUP(B252,CREDITO_FINANCEIRO!A:L,12,FALSE)</f>
        <v>#N/A</v>
      </c>
      <c r="L252" s="110" t="e">
        <f t="shared" si="30"/>
        <v>#N/A</v>
      </c>
      <c r="M252" s="2" t="e">
        <f t="shared" si="31"/>
        <v>#N/A</v>
      </c>
      <c r="N252" s="111" t="e">
        <f>VLOOKUP(Tabela4[[#This Row],[Proposta de Referência]],SIMP_CF!A:K,9,FALSE)</f>
        <v>#N/A</v>
      </c>
      <c r="O252" s="111" t="e">
        <f>VLOOKUP(Tabela4[[#This Row],[Proposta de Referência]],SIMP_CF!A:K,8,FALSE)</f>
        <v>#N/A</v>
      </c>
      <c r="P252" s="112" t="e">
        <f t="shared" si="32"/>
        <v>#N/A</v>
      </c>
      <c r="Q252" s="112" t="e">
        <f t="shared" si="33"/>
        <v>#N/A</v>
      </c>
      <c r="R252" t="e">
        <f t="shared" si="39"/>
        <v>#N/A</v>
      </c>
      <c r="S252" s="108" t="e">
        <f t="shared" si="34"/>
        <v>#N/A</v>
      </c>
      <c r="T252" s="108" t="e">
        <f t="shared" si="35"/>
        <v>#N/A</v>
      </c>
      <c r="U252" s="110" t="e">
        <f t="shared" si="36"/>
        <v>#N/A</v>
      </c>
      <c r="V252" t="e">
        <f t="shared" si="37"/>
        <v>#N/A</v>
      </c>
      <c r="W252" t="str">
        <f t="shared" si="38"/>
        <v/>
      </c>
      <c r="X252" s="24" t="str">
        <f>IFERROR(VLOOKUP(W252,HOSPITAIS_COM_DIVIDAS!A:E,5,FALSE),"")</f>
        <v/>
      </c>
    </row>
    <row r="253" spans="1:24" x14ac:dyDescent="0.25">
      <c r="A253" s="52" t="str">
        <f>IFERROR((Tabela4[[#This Row],[Status da Proposta]]),"")</f>
        <v/>
      </c>
      <c r="B253" s="121">
        <f>IFERROR((CREDITO_FINANCEIRO!A253),"")</f>
        <v>0</v>
      </c>
      <c r="C253" s="120" t="str">
        <f>IFERROR((VLOOKUP(B253,CREDITO_FINANCEIRO!A:B,2,FALSE)),"")</f>
        <v/>
      </c>
      <c r="D253" s="94" t="str">
        <f>IFERROR((VLOOKUP(B253,CREDITO_FINANCEIRO!A:E,5,FALSE)),"")</f>
        <v/>
      </c>
      <c r="E253" s="95" t="str">
        <f>IFERROR((VLOOKUP(B253,CREDITO_FINANCEIRO!A:C,3,FALSE)),"")</f>
        <v/>
      </c>
      <c r="F253" s="120" t="str">
        <f>IFERROR((VLOOKUP(B253,CREDITO_FINANCEIRO!A:G,4,FALSE)),"")</f>
        <v/>
      </c>
      <c r="G253" s="120" t="e">
        <f>VLOOKUP(B253,CREDITO_FINANCEIRO!A:G,6,FALSE)</f>
        <v>#N/A</v>
      </c>
      <c r="H253" s="120" t="e">
        <f>VLOOKUP(B253,CREDITO_FINANCEIRO!A:G,7,FALSE)</f>
        <v>#N/A</v>
      </c>
      <c r="I253" s="91" t="e">
        <f>VLOOKUP(B253,CREDITO_FINANCEIRO!A:K,10,FALSE)</f>
        <v>#N/A</v>
      </c>
      <c r="J253" s="91" t="e">
        <f>VLOOKUP(B253,CREDITO_FINANCEIRO!A:K,11,FALSE)</f>
        <v>#N/A</v>
      </c>
      <c r="K253" s="91" t="e">
        <f>VLOOKUP(B253,CREDITO_FINANCEIRO!A:L,12,FALSE)</f>
        <v>#N/A</v>
      </c>
      <c r="L253" s="110" t="e">
        <f t="shared" si="30"/>
        <v>#N/A</v>
      </c>
      <c r="M253" s="2" t="e">
        <f t="shared" si="31"/>
        <v>#N/A</v>
      </c>
      <c r="N253" s="111" t="e">
        <f>VLOOKUP(Tabela4[[#This Row],[Proposta de Referência]],SIMP_CF!A:K,9,FALSE)</f>
        <v>#N/A</v>
      </c>
      <c r="O253" s="111" t="e">
        <f>VLOOKUP(Tabela4[[#This Row],[Proposta de Referência]],SIMP_CF!A:K,8,FALSE)</f>
        <v>#N/A</v>
      </c>
      <c r="P253" s="112" t="e">
        <f t="shared" si="32"/>
        <v>#N/A</v>
      </c>
      <c r="Q253" s="112" t="e">
        <f t="shared" si="33"/>
        <v>#N/A</v>
      </c>
      <c r="R253" t="e">
        <f t="shared" si="39"/>
        <v>#N/A</v>
      </c>
      <c r="S253" s="108" t="e">
        <f t="shared" si="34"/>
        <v>#N/A</v>
      </c>
      <c r="T253" s="108" t="e">
        <f t="shared" si="35"/>
        <v>#N/A</v>
      </c>
      <c r="U253" s="110" t="e">
        <f t="shared" si="36"/>
        <v>#N/A</v>
      </c>
      <c r="V253" t="e">
        <f t="shared" si="37"/>
        <v>#N/A</v>
      </c>
      <c r="W253" t="str">
        <f t="shared" si="38"/>
        <v/>
      </c>
      <c r="X253" s="24" t="str">
        <f>IFERROR(VLOOKUP(W253,HOSPITAIS_COM_DIVIDAS!A:E,5,FALSE),"")</f>
        <v/>
      </c>
    </row>
    <row r="254" spans="1:24" x14ac:dyDescent="0.25">
      <c r="A254" s="52" t="str">
        <f>IFERROR((Tabela4[[#This Row],[Status da Proposta]]),"")</f>
        <v/>
      </c>
      <c r="B254" s="121">
        <f>IFERROR((CREDITO_FINANCEIRO!A254),"")</f>
        <v>0</v>
      </c>
      <c r="C254" s="120" t="str">
        <f>IFERROR((VLOOKUP(B254,CREDITO_FINANCEIRO!A:B,2,FALSE)),"")</f>
        <v/>
      </c>
      <c r="D254" s="94" t="str">
        <f>IFERROR((VLOOKUP(B254,CREDITO_FINANCEIRO!A:E,5,FALSE)),"")</f>
        <v/>
      </c>
      <c r="E254" s="95" t="str">
        <f>IFERROR((VLOOKUP(B254,CREDITO_FINANCEIRO!A:C,3,FALSE)),"")</f>
        <v/>
      </c>
      <c r="F254" s="120" t="str">
        <f>IFERROR((VLOOKUP(B254,CREDITO_FINANCEIRO!A:G,4,FALSE)),"")</f>
        <v/>
      </c>
      <c r="G254" s="120" t="e">
        <f>VLOOKUP(B254,CREDITO_FINANCEIRO!A:G,6,FALSE)</f>
        <v>#N/A</v>
      </c>
      <c r="H254" s="120" t="e">
        <f>VLOOKUP(B254,CREDITO_FINANCEIRO!A:G,7,FALSE)</f>
        <v>#N/A</v>
      </c>
      <c r="I254" s="91" t="e">
        <f>VLOOKUP(B254,CREDITO_FINANCEIRO!A:K,10,FALSE)</f>
        <v>#N/A</v>
      </c>
      <c r="J254" s="91" t="e">
        <f>VLOOKUP(B254,CREDITO_FINANCEIRO!A:K,11,FALSE)</f>
        <v>#N/A</v>
      </c>
      <c r="K254" s="91" t="e">
        <f>VLOOKUP(B254,CREDITO_FINANCEIRO!A:L,12,FALSE)</f>
        <v>#N/A</v>
      </c>
      <c r="L254" s="110" t="e">
        <f t="shared" si="30"/>
        <v>#N/A</v>
      </c>
      <c r="M254" s="2" t="e">
        <f t="shared" si="31"/>
        <v>#N/A</v>
      </c>
      <c r="N254" s="111" t="e">
        <f>VLOOKUP(Tabela4[[#This Row],[Proposta de Referência]],SIMP_CF!A:K,9,FALSE)</f>
        <v>#N/A</v>
      </c>
      <c r="O254" s="111" t="e">
        <f>VLOOKUP(Tabela4[[#This Row],[Proposta de Referência]],SIMP_CF!A:K,8,FALSE)</f>
        <v>#N/A</v>
      </c>
      <c r="P254" s="112" t="e">
        <f t="shared" si="32"/>
        <v>#N/A</v>
      </c>
      <c r="Q254" s="112" t="e">
        <f t="shared" si="33"/>
        <v>#N/A</v>
      </c>
      <c r="R254" t="e">
        <f t="shared" si="39"/>
        <v>#N/A</v>
      </c>
      <c r="S254" s="108" t="e">
        <f t="shared" si="34"/>
        <v>#N/A</v>
      </c>
      <c r="T254" s="108" t="e">
        <f t="shared" si="35"/>
        <v>#N/A</v>
      </c>
      <c r="U254" s="110" t="e">
        <f t="shared" si="36"/>
        <v>#N/A</v>
      </c>
      <c r="V254" t="e">
        <f t="shared" si="37"/>
        <v>#N/A</v>
      </c>
      <c r="W254" t="str">
        <f t="shared" si="38"/>
        <v/>
      </c>
      <c r="X254" s="24" t="str">
        <f>IFERROR(VLOOKUP(W254,HOSPITAIS_COM_DIVIDAS!A:E,5,FALSE),"")</f>
        <v/>
      </c>
    </row>
    <row r="255" spans="1:24" x14ac:dyDescent="0.25">
      <c r="A255" s="52" t="str">
        <f>IFERROR((Tabela4[[#This Row],[Status da Proposta]]),"")</f>
        <v/>
      </c>
      <c r="B255" s="121">
        <f>IFERROR((CREDITO_FINANCEIRO!A255),"")</f>
        <v>0</v>
      </c>
      <c r="C255" s="120" t="str">
        <f>IFERROR((VLOOKUP(B255,CREDITO_FINANCEIRO!A:B,2,FALSE)),"")</f>
        <v/>
      </c>
      <c r="D255" s="94" t="str">
        <f>IFERROR((VLOOKUP(B255,CREDITO_FINANCEIRO!A:E,5,FALSE)),"")</f>
        <v/>
      </c>
      <c r="E255" s="95" t="str">
        <f>IFERROR((VLOOKUP(B255,CREDITO_FINANCEIRO!A:C,3,FALSE)),"")</f>
        <v/>
      </c>
      <c r="F255" s="120" t="str">
        <f>IFERROR((VLOOKUP(B255,CREDITO_FINANCEIRO!A:G,4,FALSE)),"")</f>
        <v/>
      </c>
      <c r="G255" s="120" t="e">
        <f>VLOOKUP(B255,CREDITO_FINANCEIRO!A:G,6,FALSE)</f>
        <v>#N/A</v>
      </c>
      <c r="H255" s="120" t="e">
        <f>VLOOKUP(B255,CREDITO_FINANCEIRO!A:G,7,FALSE)</f>
        <v>#N/A</v>
      </c>
      <c r="I255" s="91" t="e">
        <f>VLOOKUP(B255,CREDITO_FINANCEIRO!A:K,10,FALSE)</f>
        <v>#N/A</v>
      </c>
      <c r="J255" s="91" t="e">
        <f>VLOOKUP(B255,CREDITO_FINANCEIRO!A:K,11,FALSE)</f>
        <v>#N/A</v>
      </c>
      <c r="K255" s="91" t="e">
        <f>VLOOKUP(B255,CREDITO_FINANCEIRO!A:L,12,FALSE)</f>
        <v>#N/A</v>
      </c>
      <c r="L255" s="110" t="e">
        <f t="shared" si="30"/>
        <v>#N/A</v>
      </c>
      <c r="M255" s="2" t="e">
        <f t="shared" si="31"/>
        <v>#N/A</v>
      </c>
      <c r="N255" s="111" t="e">
        <f>VLOOKUP(Tabela4[[#This Row],[Proposta de Referência]],SIMP_CF!A:K,9,FALSE)</f>
        <v>#N/A</v>
      </c>
      <c r="O255" s="111" t="e">
        <f>VLOOKUP(Tabela4[[#This Row],[Proposta de Referência]],SIMP_CF!A:K,8,FALSE)</f>
        <v>#N/A</v>
      </c>
      <c r="P255" s="112" t="e">
        <f t="shared" si="32"/>
        <v>#N/A</v>
      </c>
      <c r="Q255" s="112" t="e">
        <f t="shared" si="33"/>
        <v>#N/A</v>
      </c>
      <c r="R255" t="e">
        <f t="shared" si="39"/>
        <v>#N/A</v>
      </c>
      <c r="S255" s="108" t="e">
        <f t="shared" si="34"/>
        <v>#N/A</v>
      </c>
      <c r="T255" s="108" t="e">
        <f t="shared" si="35"/>
        <v>#N/A</v>
      </c>
      <c r="U255" s="110" t="e">
        <f t="shared" si="36"/>
        <v>#N/A</v>
      </c>
      <c r="V255" t="e">
        <f t="shared" si="37"/>
        <v>#N/A</v>
      </c>
      <c r="W255" t="str">
        <f t="shared" si="38"/>
        <v/>
      </c>
      <c r="X255" s="24" t="str">
        <f>IFERROR(VLOOKUP(W255,HOSPITAIS_COM_DIVIDAS!A:E,5,FALSE),"")</f>
        <v/>
      </c>
    </row>
    <row r="256" spans="1:24" x14ac:dyDescent="0.25">
      <c r="A256" s="52" t="str">
        <f>IFERROR((Tabela4[[#This Row],[Status da Proposta]]),"")</f>
        <v/>
      </c>
      <c r="B256" s="121">
        <f>IFERROR((CREDITO_FINANCEIRO!A256),"")</f>
        <v>0</v>
      </c>
      <c r="C256" s="120" t="str">
        <f>IFERROR((VLOOKUP(B256,CREDITO_FINANCEIRO!A:B,2,FALSE)),"")</f>
        <v/>
      </c>
      <c r="D256" s="94" t="str">
        <f>IFERROR((VLOOKUP(B256,CREDITO_FINANCEIRO!A:E,5,FALSE)),"")</f>
        <v/>
      </c>
      <c r="E256" s="95" t="str">
        <f>IFERROR((VLOOKUP(B256,CREDITO_FINANCEIRO!A:C,3,FALSE)),"")</f>
        <v/>
      </c>
      <c r="F256" s="120" t="str">
        <f>IFERROR((VLOOKUP(B256,CREDITO_FINANCEIRO!A:G,4,FALSE)),"")</f>
        <v/>
      </c>
      <c r="G256" s="120" t="e">
        <f>VLOOKUP(B256,CREDITO_FINANCEIRO!A:G,6,FALSE)</f>
        <v>#N/A</v>
      </c>
      <c r="H256" s="120" t="e">
        <f>VLOOKUP(B256,CREDITO_FINANCEIRO!A:G,7,FALSE)</f>
        <v>#N/A</v>
      </c>
      <c r="I256" s="91" t="e">
        <f>VLOOKUP(B256,CREDITO_FINANCEIRO!A:K,10,FALSE)</f>
        <v>#N/A</v>
      </c>
      <c r="J256" s="91" t="e">
        <f>VLOOKUP(B256,CREDITO_FINANCEIRO!A:K,11,FALSE)</f>
        <v>#N/A</v>
      </c>
      <c r="K256" s="91" t="e">
        <f>VLOOKUP(B256,CREDITO_FINANCEIRO!A:L,12,FALSE)</f>
        <v>#N/A</v>
      </c>
      <c r="L256" s="110" t="e">
        <f t="shared" si="30"/>
        <v>#N/A</v>
      </c>
      <c r="M256" s="2" t="e">
        <f t="shared" si="31"/>
        <v>#N/A</v>
      </c>
      <c r="N256" s="111" t="e">
        <f>VLOOKUP(Tabela4[[#This Row],[Proposta de Referência]],SIMP_CF!A:K,9,FALSE)</f>
        <v>#N/A</v>
      </c>
      <c r="O256" s="111" t="e">
        <f>VLOOKUP(Tabela4[[#This Row],[Proposta de Referência]],SIMP_CF!A:K,8,FALSE)</f>
        <v>#N/A</v>
      </c>
      <c r="P256" s="112" t="e">
        <f t="shared" si="32"/>
        <v>#N/A</v>
      </c>
      <c r="Q256" s="112" t="e">
        <f t="shared" si="33"/>
        <v>#N/A</v>
      </c>
      <c r="R256" t="e">
        <f t="shared" si="39"/>
        <v>#N/A</v>
      </c>
      <c r="S256" s="108" t="e">
        <f t="shared" si="34"/>
        <v>#N/A</v>
      </c>
      <c r="T256" s="108" t="e">
        <f t="shared" si="35"/>
        <v>#N/A</v>
      </c>
      <c r="U256" s="110" t="e">
        <f t="shared" si="36"/>
        <v>#N/A</v>
      </c>
      <c r="V256" t="e">
        <f t="shared" si="37"/>
        <v>#N/A</v>
      </c>
      <c r="W256" t="str">
        <f t="shared" si="38"/>
        <v/>
      </c>
      <c r="X256" s="24" t="str">
        <f>IFERROR(VLOOKUP(W256,HOSPITAIS_COM_DIVIDAS!A:E,5,FALSE),"")</f>
        <v/>
      </c>
    </row>
    <row r="257" spans="1:24" x14ac:dyDescent="0.25">
      <c r="A257" s="52" t="str">
        <f>IFERROR((Tabela4[[#This Row],[Status da Proposta]]),"")</f>
        <v/>
      </c>
      <c r="B257" s="121">
        <f>IFERROR((CREDITO_FINANCEIRO!A257),"")</f>
        <v>0</v>
      </c>
      <c r="C257" s="120" t="str">
        <f>IFERROR((VLOOKUP(B257,CREDITO_FINANCEIRO!A:B,2,FALSE)),"")</f>
        <v/>
      </c>
      <c r="D257" s="94" t="str">
        <f>IFERROR((VLOOKUP(B257,CREDITO_FINANCEIRO!A:E,5,FALSE)),"")</f>
        <v/>
      </c>
      <c r="E257" s="95" t="str">
        <f>IFERROR((VLOOKUP(B257,CREDITO_FINANCEIRO!A:C,3,FALSE)),"")</f>
        <v/>
      </c>
      <c r="F257" s="120" t="str">
        <f>IFERROR((VLOOKUP(B257,CREDITO_FINANCEIRO!A:G,4,FALSE)),"")</f>
        <v/>
      </c>
      <c r="G257" s="120" t="e">
        <f>VLOOKUP(B257,CREDITO_FINANCEIRO!A:G,6,FALSE)</f>
        <v>#N/A</v>
      </c>
      <c r="H257" s="120" t="e">
        <f>VLOOKUP(B257,CREDITO_FINANCEIRO!A:G,7,FALSE)</f>
        <v>#N/A</v>
      </c>
      <c r="I257" s="91" t="e">
        <f>VLOOKUP(B257,CREDITO_FINANCEIRO!A:K,10,FALSE)</f>
        <v>#N/A</v>
      </c>
      <c r="J257" s="91" t="e">
        <f>VLOOKUP(B257,CREDITO_FINANCEIRO!A:K,11,FALSE)</f>
        <v>#N/A</v>
      </c>
      <c r="K257" s="91" t="e">
        <f>VLOOKUP(B257,CREDITO_FINANCEIRO!A:L,12,FALSE)</f>
        <v>#N/A</v>
      </c>
      <c r="L257" s="110" t="e">
        <f t="shared" si="30"/>
        <v>#N/A</v>
      </c>
      <c r="M257" s="2" t="e">
        <f t="shared" si="31"/>
        <v>#N/A</v>
      </c>
      <c r="N257" s="111" t="e">
        <f>VLOOKUP(Tabela4[[#This Row],[Proposta de Referência]],SIMP_CF!A:K,9,FALSE)</f>
        <v>#N/A</v>
      </c>
      <c r="O257" s="111" t="e">
        <f>VLOOKUP(Tabela4[[#This Row],[Proposta de Referência]],SIMP_CF!A:K,8,FALSE)</f>
        <v>#N/A</v>
      </c>
      <c r="P257" s="112" t="e">
        <f t="shared" si="32"/>
        <v>#N/A</v>
      </c>
      <c r="Q257" s="112" t="e">
        <f t="shared" si="33"/>
        <v>#N/A</v>
      </c>
      <c r="R257" t="e">
        <f t="shared" si="39"/>
        <v>#N/A</v>
      </c>
      <c r="S257" s="108" t="e">
        <f t="shared" si="34"/>
        <v>#N/A</v>
      </c>
      <c r="T257" s="108" t="e">
        <f t="shared" si="35"/>
        <v>#N/A</v>
      </c>
      <c r="U257" s="110" t="e">
        <f t="shared" si="36"/>
        <v>#N/A</v>
      </c>
      <c r="V257" t="e">
        <f t="shared" si="37"/>
        <v>#N/A</v>
      </c>
      <c r="W257" t="str">
        <f t="shared" si="38"/>
        <v/>
      </c>
      <c r="X257" s="24" t="str">
        <f>IFERROR(VLOOKUP(W257,HOSPITAIS_COM_DIVIDAS!A:E,5,FALSE),"")</f>
        <v/>
      </c>
    </row>
    <row r="258" spans="1:24" x14ac:dyDescent="0.25">
      <c r="A258" s="52" t="str">
        <f>IFERROR((Tabela4[[#This Row],[Status da Proposta]]),"")</f>
        <v/>
      </c>
      <c r="B258" s="121">
        <f>IFERROR((CREDITO_FINANCEIRO!A258),"")</f>
        <v>0</v>
      </c>
      <c r="C258" s="120" t="str">
        <f>IFERROR((VLOOKUP(B258,CREDITO_FINANCEIRO!A:B,2,FALSE)),"")</f>
        <v/>
      </c>
      <c r="D258" s="94" t="str">
        <f>IFERROR((VLOOKUP(B258,CREDITO_FINANCEIRO!A:E,5,FALSE)),"")</f>
        <v/>
      </c>
      <c r="E258" s="95" t="str">
        <f>IFERROR((VLOOKUP(B258,CREDITO_FINANCEIRO!A:C,3,FALSE)),"")</f>
        <v/>
      </c>
      <c r="F258" s="120" t="str">
        <f>IFERROR((VLOOKUP(B258,CREDITO_FINANCEIRO!A:G,4,FALSE)),"")</f>
        <v/>
      </c>
      <c r="G258" s="120" t="e">
        <f>VLOOKUP(B258,CREDITO_FINANCEIRO!A:G,6,FALSE)</f>
        <v>#N/A</v>
      </c>
      <c r="H258" s="120" t="e">
        <f>VLOOKUP(B258,CREDITO_FINANCEIRO!A:G,7,FALSE)</f>
        <v>#N/A</v>
      </c>
      <c r="I258" s="91" t="e">
        <f>VLOOKUP(B258,CREDITO_FINANCEIRO!A:K,10,FALSE)</f>
        <v>#N/A</v>
      </c>
      <c r="J258" s="91" t="e">
        <f>VLOOKUP(B258,CREDITO_FINANCEIRO!A:K,11,FALSE)</f>
        <v>#N/A</v>
      </c>
      <c r="K258" s="91" t="e">
        <f>VLOOKUP(B258,CREDITO_FINANCEIRO!A:L,12,FALSE)</f>
        <v>#N/A</v>
      </c>
      <c r="L258" s="110" t="e">
        <f t="shared" ref="L258:L321" si="40">MAX(I258:K258)</f>
        <v>#N/A</v>
      </c>
      <c r="M258" s="2" t="e">
        <f t="shared" ref="M258:M321" si="41">IF(((L258)=0),"NÃO, POSSUI VALOR","SIM, POSSUI VALOR")</f>
        <v>#N/A</v>
      </c>
      <c r="N258" s="111" t="e">
        <f>VLOOKUP(Tabela4[[#This Row],[Proposta de Referência]],SIMP_CF!A:K,9,FALSE)</f>
        <v>#N/A</v>
      </c>
      <c r="O258" s="111" t="e">
        <f>VLOOKUP(Tabela4[[#This Row],[Proposta de Referência]],SIMP_CF!A:K,8,FALSE)</f>
        <v>#N/A</v>
      </c>
      <c r="P258" s="112" t="e">
        <f t="shared" ref="P258:P321" si="42">O258+N258</f>
        <v>#N/A</v>
      </c>
      <c r="Q258" s="112" t="e">
        <f t="shared" ref="Q258:Q321" si="43">P258*12</f>
        <v>#N/A</v>
      </c>
      <c r="R258" t="e">
        <f t="shared" si="39"/>
        <v>#N/A</v>
      </c>
      <c r="S258" s="108" t="e">
        <f t="shared" ref="S258:S321" si="44">IF(L258&gt;10000000,"Faixa I - 30%",IF(L258&gt;=5000000,"Faixa II - 40%","Faixa III - 50%"))</f>
        <v>#N/A</v>
      </c>
      <c r="T258" s="108" t="e">
        <f t="shared" ref="T258:T321" si="45">IF(L258&gt;10000000,L258*0.3,IF(L258&gt;=5000000,L258*0.4,L258*0.5))</f>
        <v>#N/A</v>
      </c>
      <c r="U258" s="110" t="e">
        <f t="shared" ref="U258:U321" si="46">T258-P258</f>
        <v>#N/A</v>
      </c>
      <c r="V258" t="e">
        <f t="shared" ref="V258:V321" si="47">IF(OR(U258&gt;=T258,U258&lt;0,T258=0),"NÃO, ATENDEU O CRITÉRIO","SIM, ATENDEU O CRITÉRIO")</f>
        <v>#N/A</v>
      </c>
      <c r="W258" t="str">
        <f t="shared" ref="W258:W321" si="48">LEFT(D258,8)</f>
        <v/>
      </c>
      <c r="X258" s="24" t="str">
        <f>IFERROR(VLOOKUP(W258,HOSPITAIS_COM_DIVIDAS!A:E,5,FALSE),"")</f>
        <v/>
      </c>
    </row>
    <row r="259" spans="1:24" x14ac:dyDescent="0.25">
      <c r="A259" s="52" t="str">
        <f>IFERROR((Tabela4[[#This Row],[Status da Proposta]]),"")</f>
        <v/>
      </c>
      <c r="B259" s="121">
        <f>IFERROR((CREDITO_FINANCEIRO!A259),"")</f>
        <v>0</v>
      </c>
      <c r="C259" s="120" t="str">
        <f>IFERROR((VLOOKUP(B259,CREDITO_FINANCEIRO!A:B,2,FALSE)),"")</f>
        <v/>
      </c>
      <c r="D259" s="94" t="str">
        <f>IFERROR((VLOOKUP(B259,CREDITO_FINANCEIRO!A:E,5,FALSE)),"")</f>
        <v/>
      </c>
      <c r="E259" s="95" t="str">
        <f>IFERROR((VLOOKUP(B259,CREDITO_FINANCEIRO!A:C,3,FALSE)),"")</f>
        <v/>
      </c>
      <c r="F259" s="120" t="str">
        <f>IFERROR((VLOOKUP(B259,CREDITO_FINANCEIRO!A:G,4,FALSE)),"")</f>
        <v/>
      </c>
      <c r="G259" s="120" t="e">
        <f>VLOOKUP(B259,CREDITO_FINANCEIRO!A:G,6,FALSE)</f>
        <v>#N/A</v>
      </c>
      <c r="H259" s="120" t="e">
        <f>VLOOKUP(B259,CREDITO_FINANCEIRO!A:G,7,FALSE)</f>
        <v>#N/A</v>
      </c>
      <c r="I259" s="91" t="e">
        <f>VLOOKUP(B259,CREDITO_FINANCEIRO!A:K,10,FALSE)</f>
        <v>#N/A</v>
      </c>
      <c r="J259" s="91" t="e">
        <f>VLOOKUP(B259,CREDITO_FINANCEIRO!A:K,11,FALSE)</f>
        <v>#N/A</v>
      </c>
      <c r="K259" s="91" t="e">
        <f>VLOOKUP(B259,CREDITO_FINANCEIRO!A:L,12,FALSE)</f>
        <v>#N/A</v>
      </c>
      <c r="L259" s="110" t="e">
        <f t="shared" si="40"/>
        <v>#N/A</v>
      </c>
      <c r="M259" s="2" t="e">
        <f t="shared" si="41"/>
        <v>#N/A</v>
      </c>
      <c r="N259" s="111" t="e">
        <f>VLOOKUP(Tabela4[[#This Row],[Proposta de Referência]],SIMP_CF!A:K,9,FALSE)</f>
        <v>#N/A</v>
      </c>
      <c r="O259" s="111" t="e">
        <f>VLOOKUP(Tabela4[[#This Row],[Proposta de Referência]],SIMP_CF!A:K,8,FALSE)</f>
        <v>#N/A</v>
      </c>
      <c r="P259" s="112" t="e">
        <f t="shared" si="42"/>
        <v>#N/A</v>
      </c>
      <c r="Q259" s="112" t="e">
        <f t="shared" si="43"/>
        <v>#N/A</v>
      </c>
      <c r="R259" t="e">
        <f t="shared" ref="R259:R322" si="49">IF(P259&gt;=100000,"SIM, POSSUI VALOR ACIMA DE R$100.000,00","NÃO, POSSUI VALOR NECESSÁRIO")</f>
        <v>#N/A</v>
      </c>
      <c r="S259" s="108" t="e">
        <f t="shared" si="44"/>
        <v>#N/A</v>
      </c>
      <c r="T259" s="108" t="e">
        <f t="shared" si="45"/>
        <v>#N/A</v>
      </c>
      <c r="U259" s="110" t="e">
        <f t="shared" si="46"/>
        <v>#N/A</v>
      </c>
      <c r="V259" t="e">
        <f t="shared" si="47"/>
        <v>#N/A</v>
      </c>
      <c r="W259" t="str">
        <f t="shared" si="48"/>
        <v/>
      </c>
      <c r="X259" s="24" t="str">
        <f>IFERROR(VLOOKUP(W259,HOSPITAIS_COM_DIVIDAS!A:E,5,FALSE),"")</f>
        <v/>
      </c>
    </row>
    <row r="260" spans="1:24" x14ac:dyDescent="0.25">
      <c r="A260" s="52" t="str">
        <f>IFERROR((Tabela4[[#This Row],[Status da Proposta]]),"")</f>
        <v/>
      </c>
      <c r="B260" s="121">
        <f>IFERROR((CREDITO_FINANCEIRO!A260),"")</f>
        <v>0</v>
      </c>
      <c r="C260" s="120" t="str">
        <f>IFERROR((VLOOKUP(B260,CREDITO_FINANCEIRO!A:B,2,FALSE)),"")</f>
        <v/>
      </c>
      <c r="D260" s="94" t="str">
        <f>IFERROR((VLOOKUP(B260,CREDITO_FINANCEIRO!A:E,5,FALSE)),"")</f>
        <v/>
      </c>
      <c r="E260" s="95" t="str">
        <f>IFERROR((VLOOKUP(B260,CREDITO_FINANCEIRO!A:C,3,FALSE)),"")</f>
        <v/>
      </c>
      <c r="F260" s="120" t="str">
        <f>IFERROR((VLOOKUP(B260,CREDITO_FINANCEIRO!A:G,4,FALSE)),"")</f>
        <v/>
      </c>
      <c r="G260" s="120" t="e">
        <f>VLOOKUP(B260,CREDITO_FINANCEIRO!A:G,6,FALSE)</f>
        <v>#N/A</v>
      </c>
      <c r="H260" s="120" t="e">
        <f>VLOOKUP(B260,CREDITO_FINANCEIRO!A:G,7,FALSE)</f>
        <v>#N/A</v>
      </c>
      <c r="I260" s="91" t="e">
        <f>VLOOKUP(B260,CREDITO_FINANCEIRO!A:K,10,FALSE)</f>
        <v>#N/A</v>
      </c>
      <c r="J260" s="91" t="e">
        <f>VLOOKUP(B260,CREDITO_FINANCEIRO!A:K,11,FALSE)</f>
        <v>#N/A</v>
      </c>
      <c r="K260" s="91" t="e">
        <f>VLOOKUP(B260,CREDITO_FINANCEIRO!A:L,12,FALSE)</f>
        <v>#N/A</v>
      </c>
      <c r="L260" s="110" t="e">
        <f t="shared" si="40"/>
        <v>#N/A</v>
      </c>
      <c r="M260" s="2" t="e">
        <f t="shared" si="41"/>
        <v>#N/A</v>
      </c>
      <c r="N260" s="111" t="e">
        <f>VLOOKUP(Tabela4[[#This Row],[Proposta de Referência]],SIMP_CF!A:K,9,FALSE)</f>
        <v>#N/A</v>
      </c>
      <c r="O260" s="111" t="e">
        <f>VLOOKUP(Tabela4[[#This Row],[Proposta de Referência]],SIMP_CF!A:K,8,FALSE)</f>
        <v>#N/A</v>
      </c>
      <c r="P260" s="112" t="e">
        <f t="shared" si="42"/>
        <v>#N/A</v>
      </c>
      <c r="Q260" s="112" t="e">
        <f t="shared" si="43"/>
        <v>#N/A</v>
      </c>
      <c r="R260" t="e">
        <f t="shared" si="49"/>
        <v>#N/A</v>
      </c>
      <c r="S260" s="108" t="e">
        <f t="shared" si="44"/>
        <v>#N/A</v>
      </c>
      <c r="T260" s="108" t="e">
        <f t="shared" si="45"/>
        <v>#N/A</v>
      </c>
      <c r="U260" s="110" t="e">
        <f t="shared" si="46"/>
        <v>#N/A</v>
      </c>
      <c r="V260" t="e">
        <f t="shared" si="47"/>
        <v>#N/A</v>
      </c>
      <c r="W260" t="str">
        <f t="shared" si="48"/>
        <v/>
      </c>
      <c r="X260" s="24" t="str">
        <f>IFERROR(VLOOKUP(W260,HOSPITAIS_COM_DIVIDAS!A:E,5,FALSE),"")</f>
        <v/>
      </c>
    </row>
    <row r="261" spans="1:24" x14ac:dyDescent="0.25">
      <c r="A261" s="52" t="str">
        <f>IFERROR((Tabela4[[#This Row],[Status da Proposta]]),"")</f>
        <v/>
      </c>
      <c r="B261" s="121">
        <f>IFERROR((CREDITO_FINANCEIRO!A261),"")</f>
        <v>0</v>
      </c>
      <c r="C261" s="120" t="str">
        <f>IFERROR((VLOOKUP(B261,CREDITO_FINANCEIRO!A:B,2,FALSE)),"")</f>
        <v/>
      </c>
      <c r="D261" s="94" t="str">
        <f>IFERROR((VLOOKUP(B261,CREDITO_FINANCEIRO!A:E,5,FALSE)),"")</f>
        <v/>
      </c>
      <c r="E261" s="95" t="str">
        <f>IFERROR((VLOOKUP(B261,CREDITO_FINANCEIRO!A:C,3,FALSE)),"")</f>
        <v/>
      </c>
      <c r="F261" s="120" t="str">
        <f>IFERROR((VLOOKUP(B261,CREDITO_FINANCEIRO!A:G,4,FALSE)),"")</f>
        <v/>
      </c>
      <c r="G261" s="120" t="e">
        <f>VLOOKUP(B261,CREDITO_FINANCEIRO!A:G,6,FALSE)</f>
        <v>#N/A</v>
      </c>
      <c r="H261" s="120" t="e">
        <f>VLOOKUP(B261,CREDITO_FINANCEIRO!A:G,7,FALSE)</f>
        <v>#N/A</v>
      </c>
      <c r="I261" s="91" t="e">
        <f>VLOOKUP(B261,CREDITO_FINANCEIRO!A:K,10,FALSE)</f>
        <v>#N/A</v>
      </c>
      <c r="J261" s="91" t="e">
        <f>VLOOKUP(B261,CREDITO_FINANCEIRO!A:K,11,FALSE)</f>
        <v>#N/A</v>
      </c>
      <c r="K261" s="91" t="e">
        <f>VLOOKUP(B261,CREDITO_FINANCEIRO!A:L,12,FALSE)</f>
        <v>#N/A</v>
      </c>
      <c r="L261" s="110" t="e">
        <f t="shared" si="40"/>
        <v>#N/A</v>
      </c>
      <c r="M261" s="2" t="e">
        <f t="shared" si="41"/>
        <v>#N/A</v>
      </c>
      <c r="N261" s="111" t="e">
        <f>VLOOKUP(Tabela4[[#This Row],[Proposta de Referência]],SIMP_CF!A:K,9,FALSE)</f>
        <v>#N/A</v>
      </c>
      <c r="O261" s="111" t="e">
        <f>VLOOKUP(Tabela4[[#This Row],[Proposta de Referência]],SIMP_CF!A:K,8,FALSE)</f>
        <v>#N/A</v>
      </c>
      <c r="P261" s="112" t="e">
        <f t="shared" si="42"/>
        <v>#N/A</v>
      </c>
      <c r="Q261" s="112" t="e">
        <f t="shared" si="43"/>
        <v>#N/A</v>
      </c>
      <c r="R261" t="e">
        <f t="shared" si="49"/>
        <v>#N/A</v>
      </c>
      <c r="S261" s="108" t="e">
        <f t="shared" si="44"/>
        <v>#N/A</v>
      </c>
      <c r="T261" s="108" t="e">
        <f t="shared" si="45"/>
        <v>#N/A</v>
      </c>
      <c r="U261" s="110" t="e">
        <f t="shared" si="46"/>
        <v>#N/A</v>
      </c>
      <c r="V261" t="e">
        <f t="shared" si="47"/>
        <v>#N/A</v>
      </c>
      <c r="W261" t="str">
        <f t="shared" si="48"/>
        <v/>
      </c>
      <c r="X261" s="24" t="str">
        <f>IFERROR(VLOOKUP(W261,HOSPITAIS_COM_DIVIDAS!A:E,5,FALSE),"")</f>
        <v/>
      </c>
    </row>
    <row r="262" spans="1:24" x14ac:dyDescent="0.25">
      <c r="A262" s="52" t="str">
        <f>IFERROR((Tabela4[[#This Row],[Status da Proposta]]),"")</f>
        <v/>
      </c>
      <c r="B262" s="121">
        <f>IFERROR((CREDITO_FINANCEIRO!A262),"")</f>
        <v>0</v>
      </c>
      <c r="C262" s="120" t="str">
        <f>IFERROR((VLOOKUP(B262,CREDITO_FINANCEIRO!A:B,2,FALSE)),"")</f>
        <v/>
      </c>
      <c r="D262" s="94" t="str">
        <f>IFERROR((VLOOKUP(B262,CREDITO_FINANCEIRO!A:E,5,FALSE)),"")</f>
        <v/>
      </c>
      <c r="E262" s="95" t="str">
        <f>IFERROR((VLOOKUP(B262,CREDITO_FINANCEIRO!A:C,3,FALSE)),"")</f>
        <v/>
      </c>
      <c r="F262" s="120" t="str">
        <f>IFERROR((VLOOKUP(B262,CREDITO_FINANCEIRO!A:G,4,FALSE)),"")</f>
        <v/>
      </c>
      <c r="G262" s="120" t="e">
        <f>VLOOKUP(B262,CREDITO_FINANCEIRO!A:G,6,FALSE)</f>
        <v>#N/A</v>
      </c>
      <c r="H262" s="120" t="e">
        <f>VLOOKUP(B262,CREDITO_FINANCEIRO!A:G,7,FALSE)</f>
        <v>#N/A</v>
      </c>
      <c r="I262" s="91" t="e">
        <f>VLOOKUP(B262,CREDITO_FINANCEIRO!A:K,10,FALSE)</f>
        <v>#N/A</v>
      </c>
      <c r="J262" s="91" t="e">
        <f>VLOOKUP(B262,CREDITO_FINANCEIRO!A:K,11,FALSE)</f>
        <v>#N/A</v>
      </c>
      <c r="K262" s="91" t="e">
        <f>VLOOKUP(B262,CREDITO_FINANCEIRO!A:L,12,FALSE)</f>
        <v>#N/A</v>
      </c>
      <c r="L262" s="110" t="e">
        <f t="shared" si="40"/>
        <v>#N/A</v>
      </c>
      <c r="M262" s="2" t="e">
        <f t="shared" si="41"/>
        <v>#N/A</v>
      </c>
      <c r="N262" s="111" t="e">
        <f>VLOOKUP(Tabela4[[#This Row],[Proposta de Referência]],SIMP_CF!A:K,9,FALSE)</f>
        <v>#N/A</v>
      </c>
      <c r="O262" s="111" t="e">
        <f>VLOOKUP(Tabela4[[#This Row],[Proposta de Referência]],SIMP_CF!A:K,8,FALSE)</f>
        <v>#N/A</v>
      </c>
      <c r="P262" s="112" t="e">
        <f t="shared" si="42"/>
        <v>#N/A</v>
      </c>
      <c r="Q262" s="112" t="e">
        <f t="shared" si="43"/>
        <v>#N/A</v>
      </c>
      <c r="R262" t="e">
        <f t="shared" si="49"/>
        <v>#N/A</v>
      </c>
      <c r="S262" s="108" t="e">
        <f t="shared" si="44"/>
        <v>#N/A</v>
      </c>
      <c r="T262" s="108" t="e">
        <f t="shared" si="45"/>
        <v>#N/A</v>
      </c>
      <c r="U262" s="110" t="e">
        <f t="shared" si="46"/>
        <v>#N/A</v>
      </c>
      <c r="V262" t="e">
        <f t="shared" si="47"/>
        <v>#N/A</v>
      </c>
      <c r="W262" t="str">
        <f t="shared" si="48"/>
        <v/>
      </c>
      <c r="X262" s="24" t="str">
        <f>IFERROR(VLOOKUP(W262,HOSPITAIS_COM_DIVIDAS!A:E,5,FALSE),"")</f>
        <v/>
      </c>
    </row>
    <row r="263" spans="1:24" x14ac:dyDescent="0.25">
      <c r="A263" s="52" t="str">
        <f>IFERROR((Tabela4[[#This Row],[Status da Proposta]]),"")</f>
        <v/>
      </c>
      <c r="B263" s="121">
        <f>IFERROR((CREDITO_FINANCEIRO!A263),"")</f>
        <v>0</v>
      </c>
      <c r="C263" s="120" t="str">
        <f>IFERROR((VLOOKUP(B263,CREDITO_FINANCEIRO!A:B,2,FALSE)),"")</f>
        <v/>
      </c>
      <c r="D263" s="94" t="str">
        <f>IFERROR((VLOOKUP(B263,CREDITO_FINANCEIRO!A:E,5,FALSE)),"")</f>
        <v/>
      </c>
      <c r="E263" s="95" t="str">
        <f>IFERROR((VLOOKUP(B263,CREDITO_FINANCEIRO!A:C,3,FALSE)),"")</f>
        <v/>
      </c>
      <c r="F263" s="120" t="str">
        <f>IFERROR((VLOOKUP(B263,CREDITO_FINANCEIRO!A:G,4,FALSE)),"")</f>
        <v/>
      </c>
      <c r="G263" s="120" t="e">
        <f>VLOOKUP(B263,CREDITO_FINANCEIRO!A:G,6,FALSE)</f>
        <v>#N/A</v>
      </c>
      <c r="H263" s="120" t="e">
        <f>VLOOKUP(B263,CREDITO_FINANCEIRO!A:G,7,FALSE)</f>
        <v>#N/A</v>
      </c>
      <c r="I263" s="91" t="e">
        <f>VLOOKUP(B263,CREDITO_FINANCEIRO!A:K,10,FALSE)</f>
        <v>#N/A</v>
      </c>
      <c r="J263" s="91" t="e">
        <f>VLOOKUP(B263,CREDITO_FINANCEIRO!A:K,11,FALSE)</f>
        <v>#N/A</v>
      </c>
      <c r="K263" s="91" t="e">
        <f>VLOOKUP(B263,CREDITO_FINANCEIRO!A:L,12,FALSE)</f>
        <v>#N/A</v>
      </c>
      <c r="L263" s="110" t="e">
        <f t="shared" si="40"/>
        <v>#N/A</v>
      </c>
      <c r="M263" s="2" t="e">
        <f t="shared" si="41"/>
        <v>#N/A</v>
      </c>
      <c r="N263" s="111" t="e">
        <f>VLOOKUP(Tabela4[[#This Row],[Proposta de Referência]],SIMP_CF!A:K,9,FALSE)</f>
        <v>#N/A</v>
      </c>
      <c r="O263" s="111" t="e">
        <f>VLOOKUP(Tabela4[[#This Row],[Proposta de Referência]],SIMP_CF!A:K,8,FALSE)</f>
        <v>#N/A</v>
      </c>
      <c r="P263" s="112" t="e">
        <f t="shared" si="42"/>
        <v>#N/A</v>
      </c>
      <c r="Q263" s="112" t="e">
        <f t="shared" si="43"/>
        <v>#N/A</v>
      </c>
      <c r="R263" t="e">
        <f t="shared" si="49"/>
        <v>#N/A</v>
      </c>
      <c r="S263" s="108" t="e">
        <f t="shared" si="44"/>
        <v>#N/A</v>
      </c>
      <c r="T263" s="108" t="e">
        <f t="shared" si="45"/>
        <v>#N/A</v>
      </c>
      <c r="U263" s="110" t="e">
        <f t="shared" si="46"/>
        <v>#N/A</v>
      </c>
      <c r="V263" t="e">
        <f t="shared" si="47"/>
        <v>#N/A</v>
      </c>
      <c r="W263" t="str">
        <f t="shared" si="48"/>
        <v/>
      </c>
      <c r="X263" s="24" t="str">
        <f>IFERROR(VLOOKUP(W263,HOSPITAIS_COM_DIVIDAS!A:E,5,FALSE),"")</f>
        <v/>
      </c>
    </row>
    <row r="264" spans="1:24" x14ac:dyDescent="0.25">
      <c r="A264" s="52" t="str">
        <f>IFERROR((Tabela4[[#This Row],[Status da Proposta]]),"")</f>
        <v/>
      </c>
      <c r="B264" s="121">
        <f>IFERROR((CREDITO_FINANCEIRO!A264),"")</f>
        <v>0</v>
      </c>
      <c r="C264" s="120" t="str">
        <f>IFERROR((VLOOKUP(B264,CREDITO_FINANCEIRO!A:B,2,FALSE)),"")</f>
        <v/>
      </c>
      <c r="D264" s="94" t="str">
        <f>IFERROR((VLOOKUP(B264,CREDITO_FINANCEIRO!A:E,5,FALSE)),"")</f>
        <v/>
      </c>
      <c r="E264" s="95" t="str">
        <f>IFERROR((VLOOKUP(B264,CREDITO_FINANCEIRO!A:C,3,FALSE)),"")</f>
        <v/>
      </c>
      <c r="F264" s="120" t="str">
        <f>IFERROR((VLOOKUP(B264,CREDITO_FINANCEIRO!A:G,4,FALSE)),"")</f>
        <v/>
      </c>
      <c r="G264" s="120" t="e">
        <f>VLOOKUP(B264,CREDITO_FINANCEIRO!A:G,6,FALSE)</f>
        <v>#N/A</v>
      </c>
      <c r="H264" s="120" t="e">
        <f>VLOOKUP(B264,CREDITO_FINANCEIRO!A:G,7,FALSE)</f>
        <v>#N/A</v>
      </c>
      <c r="I264" s="91" t="e">
        <f>VLOOKUP(B264,CREDITO_FINANCEIRO!A:K,10,FALSE)</f>
        <v>#N/A</v>
      </c>
      <c r="J264" s="91" t="e">
        <f>VLOOKUP(B264,CREDITO_FINANCEIRO!A:K,11,FALSE)</f>
        <v>#N/A</v>
      </c>
      <c r="K264" s="91" t="e">
        <f>VLOOKUP(B264,CREDITO_FINANCEIRO!A:L,12,FALSE)</f>
        <v>#N/A</v>
      </c>
      <c r="L264" s="110" t="e">
        <f t="shared" si="40"/>
        <v>#N/A</v>
      </c>
      <c r="M264" s="2" t="e">
        <f t="shared" si="41"/>
        <v>#N/A</v>
      </c>
      <c r="N264" s="111" t="e">
        <f>VLOOKUP(Tabela4[[#This Row],[Proposta de Referência]],SIMP_CF!A:K,9,FALSE)</f>
        <v>#N/A</v>
      </c>
      <c r="O264" s="111" t="e">
        <f>VLOOKUP(Tabela4[[#This Row],[Proposta de Referência]],SIMP_CF!A:K,8,FALSE)</f>
        <v>#N/A</v>
      </c>
      <c r="P264" s="112" t="e">
        <f t="shared" si="42"/>
        <v>#N/A</v>
      </c>
      <c r="Q264" s="112" t="e">
        <f t="shared" si="43"/>
        <v>#N/A</v>
      </c>
      <c r="R264" t="e">
        <f t="shared" si="49"/>
        <v>#N/A</v>
      </c>
      <c r="S264" s="108" t="e">
        <f t="shared" si="44"/>
        <v>#N/A</v>
      </c>
      <c r="T264" s="108" t="e">
        <f t="shared" si="45"/>
        <v>#N/A</v>
      </c>
      <c r="U264" s="110" t="e">
        <f t="shared" si="46"/>
        <v>#N/A</v>
      </c>
      <c r="V264" t="e">
        <f t="shared" si="47"/>
        <v>#N/A</v>
      </c>
      <c r="W264" t="str">
        <f t="shared" si="48"/>
        <v/>
      </c>
      <c r="X264" s="24" t="str">
        <f>IFERROR(VLOOKUP(W264,HOSPITAIS_COM_DIVIDAS!A:E,5,FALSE),"")</f>
        <v/>
      </c>
    </row>
    <row r="265" spans="1:24" x14ac:dyDescent="0.25">
      <c r="A265" s="52" t="str">
        <f>IFERROR((Tabela4[[#This Row],[Status da Proposta]]),"")</f>
        <v/>
      </c>
      <c r="B265" s="121">
        <f>IFERROR((CREDITO_FINANCEIRO!A265),"")</f>
        <v>0</v>
      </c>
      <c r="C265" s="120" t="str">
        <f>IFERROR((VLOOKUP(B265,CREDITO_FINANCEIRO!A:B,2,FALSE)),"")</f>
        <v/>
      </c>
      <c r="D265" s="94" t="str">
        <f>IFERROR((VLOOKUP(B265,CREDITO_FINANCEIRO!A:E,5,FALSE)),"")</f>
        <v/>
      </c>
      <c r="E265" s="95" t="str">
        <f>IFERROR((VLOOKUP(B265,CREDITO_FINANCEIRO!A:C,3,FALSE)),"")</f>
        <v/>
      </c>
      <c r="F265" s="120" t="str">
        <f>IFERROR((VLOOKUP(B265,CREDITO_FINANCEIRO!A:G,4,FALSE)),"")</f>
        <v/>
      </c>
      <c r="G265" s="120" t="e">
        <f>VLOOKUP(B265,CREDITO_FINANCEIRO!A:G,6,FALSE)</f>
        <v>#N/A</v>
      </c>
      <c r="H265" s="120" t="e">
        <f>VLOOKUP(B265,CREDITO_FINANCEIRO!A:G,7,FALSE)</f>
        <v>#N/A</v>
      </c>
      <c r="I265" s="91" t="e">
        <f>VLOOKUP(B265,CREDITO_FINANCEIRO!A:K,10,FALSE)</f>
        <v>#N/A</v>
      </c>
      <c r="J265" s="91" t="e">
        <f>VLOOKUP(B265,CREDITO_FINANCEIRO!A:K,11,FALSE)</f>
        <v>#N/A</v>
      </c>
      <c r="K265" s="91" t="e">
        <f>VLOOKUP(B265,CREDITO_FINANCEIRO!A:L,12,FALSE)</f>
        <v>#N/A</v>
      </c>
      <c r="L265" s="110" t="e">
        <f t="shared" si="40"/>
        <v>#N/A</v>
      </c>
      <c r="M265" s="2" t="e">
        <f t="shared" si="41"/>
        <v>#N/A</v>
      </c>
      <c r="N265" s="111" t="e">
        <f>VLOOKUP(Tabela4[[#This Row],[Proposta de Referência]],SIMP_CF!A:K,9,FALSE)</f>
        <v>#N/A</v>
      </c>
      <c r="O265" s="111" t="e">
        <f>VLOOKUP(Tabela4[[#This Row],[Proposta de Referência]],SIMP_CF!A:K,8,FALSE)</f>
        <v>#N/A</v>
      </c>
      <c r="P265" s="112" t="e">
        <f t="shared" si="42"/>
        <v>#N/A</v>
      </c>
      <c r="Q265" s="112" t="e">
        <f t="shared" si="43"/>
        <v>#N/A</v>
      </c>
      <c r="R265" t="e">
        <f t="shared" si="49"/>
        <v>#N/A</v>
      </c>
      <c r="S265" s="108" t="e">
        <f t="shared" si="44"/>
        <v>#N/A</v>
      </c>
      <c r="T265" s="108" t="e">
        <f t="shared" si="45"/>
        <v>#N/A</v>
      </c>
      <c r="U265" s="110" t="e">
        <f t="shared" si="46"/>
        <v>#N/A</v>
      </c>
      <c r="V265" t="e">
        <f t="shared" si="47"/>
        <v>#N/A</v>
      </c>
      <c r="W265" t="str">
        <f t="shared" si="48"/>
        <v/>
      </c>
      <c r="X265" s="24" t="str">
        <f>IFERROR(VLOOKUP(W265,HOSPITAIS_COM_DIVIDAS!A:E,5,FALSE),"")</f>
        <v/>
      </c>
    </row>
    <row r="266" spans="1:24" x14ac:dyDescent="0.25">
      <c r="A266" s="52" t="str">
        <f>IFERROR((Tabela4[[#This Row],[Status da Proposta]]),"")</f>
        <v/>
      </c>
      <c r="B266" s="121">
        <f>IFERROR((CREDITO_FINANCEIRO!A266),"")</f>
        <v>0</v>
      </c>
      <c r="C266" s="120" t="str">
        <f>IFERROR((VLOOKUP(B266,CREDITO_FINANCEIRO!A:B,2,FALSE)),"")</f>
        <v/>
      </c>
      <c r="D266" s="94" t="str">
        <f>IFERROR((VLOOKUP(B266,CREDITO_FINANCEIRO!A:E,5,FALSE)),"")</f>
        <v/>
      </c>
      <c r="E266" s="95" t="str">
        <f>IFERROR((VLOOKUP(B266,CREDITO_FINANCEIRO!A:C,3,FALSE)),"")</f>
        <v/>
      </c>
      <c r="F266" s="120" t="str">
        <f>IFERROR((VLOOKUP(B266,CREDITO_FINANCEIRO!A:G,4,FALSE)),"")</f>
        <v/>
      </c>
      <c r="G266" s="120" t="e">
        <f>VLOOKUP(B266,CREDITO_FINANCEIRO!A:G,6,FALSE)</f>
        <v>#N/A</v>
      </c>
      <c r="H266" s="120" t="e">
        <f>VLOOKUP(B266,CREDITO_FINANCEIRO!A:G,7,FALSE)</f>
        <v>#N/A</v>
      </c>
      <c r="I266" s="91" t="e">
        <f>VLOOKUP(B266,CREDITO_FINANCEIRO!A:K,10,FALSE)</f>
        <v>#N/A</v>
      </c>
      <c r="J266" s="91" t="e">
        <f>VLOOKUP(B266,CREDITO_FINANCEIRO!A:K,11,FALSE)</f>
        <v>#N/A</v>
      </c>
      <c r="K266" s="91" t="e">
        <f>VLOOKUP(B266,CREDITO_FINANCEIRO!A:L,12,FALSE)</f>
        <v>#N/A</v>
      </c>
      <c r="L266" s="110" t="e">
        <f t="shared" si="40"/>
        <v>#N/A</v>
      </c>
      <c r="M266" s="2" t="e">
        <f t="shared" si="41"/>
        <v>#N/A</v>
      </c>
      <c r="N266" s="111" t="e">
        <f>VLOOKUP(Tabela4[[#This Row],[Proposta de Referência]],SIMP_CF!A:K,9,FALSE)</f>
        <v>#N/A</v>
      </c>
      <c r="O266" s="111" t="e">
        <f>VLOOKUP(Tabela4[[#This Row],[Proposta de Referência]],SIMP_CF!A:K,8,FALSE)</f>
        <v>#N/A</v>
      </c>
      <c r="P266" s="112" t="e">
        <f t="shared" si="42"/>
        <v>#N/A</v>
      </c>
      <c r="Q266" s="112" t="e">
        <f t="shared" si="43"/>
        <v>#N/A</v>
      </c>
      <c r="R266" t="e">
        <f t="shared" si="49"/>
        <v>#N/A</v>
      </c>
      <c r="S266" s="108" t="e">
        <f t="shared" si="44"/>
        <v>#N/A</v>
      </c>
      <c r="T266" s="108" t="e">
        <f t="shared" si="45"/>
        <v>#N/A</v>
      </c>
      <c r="U266" s="110" t="e">
        <f t="shared" si="46"/>
        <v>#N/A</v>
      </c>
      <c r="V266" t="e">
        <f t="shared" si="47"/>
        <v>#N/A</v>
      </c>
      <c r="W266" t="str">
        <f t="shared" si="48"/>
        <v/>
      </c>
      <c r="X266" s="24" t="str">
        <f>IFERROR(VLOOKUP(W266,HOSPITAIS_COM_DIVIDAS!A:E,5,FALSE),"")</f>
        <v/>
      </c>
    </row>
    <row r="267" spans="1:24" x14ac:dyDescent="0.25">
      <c r="A267" s="52" t="str">
        <f>IFERROR((Tabela4[[#This Row],[Status da Proposta]]),"")</f>
        <v/>
      </c>
      <c r="B267" s="121">
        <f>IFERROR((CREDITO_FINANCEIRO!A267),"")</f>
        <v>0</v>
      </c>
      <c r="C267" s="120" t="str">
        <f>IFERROR((VLOOKUP(B267,CREDITO_FINANCEIRO!A:B,2,FALSE)),"")</f>
        <v/>
      </c>
      <c r="D267" s="94" t="str">
        <f>IFERROR((VLOOKUP(B267,CREDITO_FINANCEIRO!A:E,5,FALSE)),"")</f>
        <v/>
      </c>
      <c r="E267" s="95" t="str">
        <f>IFERROR((VLOOKUP(B267,CREDITO_FINANCEIRO!A:C,3,FALSE)),"")</f>
        <v/>
      </c>
      <c r="F267" s="120" t="str">
        <f>IFERROR((VLOOKUP(B267,CREDITO_FINANCEIRO!A:G,4,FALSE)),"")</f>
        <v/>
      </c>
      <c r="G267" s="120" t="e">
        <f>VLOOKUP(B267,CREDITO_FINANCEIRO!A:G,6,FALSE)</f>
        <v>#N/A</v>
      </c>
      <c r="H267" s="120" t="e">
        <f>VLOOKUP(B267,CREDITO_FINANCEIRO!A:G,7,FALSE)</f>
        <v>#N/A</v>
      </c>
      <c r="I267" s="91" t="e">
        <f>VLOOKUP(B267,CREDITO_FINANCEIRO!A:K,10,FALSE)</f>
        <v>#N/A</v>
      </c>
      <c r="J267" s="91" t="e">
        <f>VLOOKUP(B267,CREDITO_FINANCEIRO!A:K,11,FALSE)</f>
        <v>#N/A</v>
      </c>
      <c r="K267" s="91" t="e">
        <f>VLOOKUP(B267,CREDITO_FINANCEIRO!A:L,12,FALSE)</f>
        <v>#N/A</v>
      </c>
      <c r="L267" s="110" t="e">
        <f t="shared" si="40"/>
        <v>#N/A</v>
      </c>
      <c r="M267" s="2" t="e">
        <f t="shared" si="41"/>
        <v>#N/A</v>
      </c>
      <c r="N267" s="111" t="e">
        <f>VLOOKUP(Tabela4[[#This Row],[Proposta de Referência]],SIMP_CF!A:K,9,FALSE)</f>
        <v>#N/A</v>
      </c>
      <c r="O267" s="111" t="e">
        <f>VLOOKUP(Tabela4[[#This Row],[Proposta de Referência]],SIMP_CF!A:K,8,FALSE)</f>
        <v>#N/A</v>
      </c>
      <c r="P267" s="112" t="e">
        <f t="shared" si="42"/>
        <v>#N/A</v>
      </c>
      <c r="Q267" s="112" t="e">
        <f t="shared" si="43"/>
        <v>#N/A</v>
      </c>
      <c r="R267" t="e">
        <f t="shared" si="49"/>
        <v>#N/A</v>
      </c>
      <c r="S267" s="108" t="e">
        <f t="shared" si="44"/>
        <v>#N/A</v>
      </c>
      <c r="T267" s="108" t="e">
        <f t="shared" si="45"/>
        <v>#N/A</v>
      </c>
      <c r="U267" s="110" t="e">
        <f t="shared" si="46"/>
        <v>#N/A</v>
      </c>
      <c r="V267" t="e">
        <f t="shared" si="47"/>
        <v>#N/A</v>
      </c>
      <c r="W267" t="str">
        <f t="shared" si="48"/>
        <v/>
      </c>
      <c r="X267" s="24" t="str">
        <f>IFERROR(VLOOKUP(W267,HOSPITAIS_COM_DIVIDAS!A:E,5,FALSE),"")</f>
        <v/>
      </c>
    </row>
    <row r="268" spans="1:24" x14ac:dyDescent="0.25">
      <c r="A268" s="52" t="str">
        <f>IFERROR((Tabela4[[#This Row],[Status da Proposta]]),"")</f>
        <v/>
      </c>
      <c r="B268" s="121">
        <f>IFERROR((CREDITO_FINANCEIRO!A268),"")</f>
        <v>0</v>
      </c>
      <c r="C268" s="120" t="str">
        <f>IFERROR((VLOOKUP(B268,CREDITO_FINANCEIRO!A:B,2,FALSE)),"")</f>
        <v/>
      </c>
      <c r="D268" s="94" t="str">
        <f>IFERROR((VLOOKUP(B268,CREDITO_FINANCEIRO!A:E,5,FALSE)),"")</f>
        <v/>
      </c>
      <c r="E268" s="95" t="str">
        <f>IFERROR((VLOOKUP(B268,CREDITO_FINANCEIRO!A:C,3,FALSE)),"")</f>
        <v/>
      </c>
      <c r="F268" s="120" t="str">
        <f>IFERROR((VLOOKUP(B268,CREDITO_FINANCEIRO!A:G,4,FALSE)),"")</f>
        <v/>
      </c>
      <c r="G268" s="120" t="e">
        <f>VLOOKUP(B268,CREDITO_FINANCEIRO!A:G,6,FALSE)</f>
        <v>#N/A</v>
      </c>
      <c r="H268" s="120" t="e">
        <f>VLOOKUP(B268,CREDITO_FINANCEIRO!A:G,7,FALSE)</f>
        <v>#N/A</v>
      </c>
      <c r="I268" s="91" t="e">
        <f>VLOOKUP(B268,CREDITO_FINANCEIRO!A:K,10,FALSE)</f>
        <v>#N/A</v>
      </c>
      <c r="J268" s="91" t="e">
        <f>VLOOKUP(B268,CREDITO_FINANCEIRO!A:K,11,FALSE)</f>
        <v>#N/A</v>
      </c>
      <c r="K268" s="91" t="e">
        <f>VLOOKUP(B268,CREDITO_FINANCEIRO!A:L,12,FALSE)</f>
        <v>#N/A</v>
      </c>
      <c r="L268" s="110" t="e">
        <f t="shared" si="40"/>
        <v>#N/A</v>
      </c>
      <c r="M268" s="2" t="e">
        <f t="shared" si="41"/>
        <v>#N/A</v>
      </c>
      <c r="N268" s="111" t="e">
        <f>VLOOKUP(Tabela4[[#This Row],[Proposta de Referência]],SIMP_CF!A:K,9,FALSE)</f>
        <v>#N/A</v>
      </c>
      <c r="O268" s="111" t="e">
        <f>VLOOKUP(Tabela4[[#This Row],[Proposta de Referência]],SIMP_CF!A:K,8,FALSE)</f>
        <v>#N/A</v>
      </c>
      <c r="P268" s="112" t="e">
        <f t="shared" si="42"/>
        <v>#N/A</v>
      </c>
      <c r="Q268" s="112" t="e">
        <f t="shared" si="43"/>
        <v>#N/A</v>
      </c>
      <c r="R268" t="e">
        <f t="shared" si="49"/>
        <v>#N/A</v>
      </c>
      <c r="S268" s="108" t="e">
        <f t="shared" si="44"/>
        <v>#N/A</v>
      </c>
      <c r="T268" s="108" t="e">
        <f t="shared" si="45"/>
        <v>#N/A</v>
      </c>
      <c r="U268" s="110" t="e">
        <f t="shared" si="46"/>
        <v>#N/A</v>
      </c>
      <c r="V268" t="e">
        <f t="shared" si="47"/>
        <v>#N/A</v>
      </c>
      <c r="W268" t="str">
        <f t="shared" si="48"/>
        <v/>
      </c>
      <c r="X268" s="24" t="str">
        <f>IFERROR(VLOOKUP(W268,HOSPITAIS_COM_DIVIDAS!A:E,5,FALSE),"")</f>
        <v/>
      </c>
    </row>
    <row r="269" spans="1:24" x14ac:dyDescent="0.25">
      <c r="A269" s="52" t="str">
        <f>IFERROR((Tabela4[[#This Row],[Status da Proposta]]),"")</f>
        <v/>
      </c>
      <c r="B269" s="121">
        <f>IFERROR((CREDITO_FINANCEIRO!A269),"")</f>
        <v>0</v>
      </c>
      <c r="C269" s="120" t="str">
        <f>IFERROR((VLOOKUP(B269,CREDITO_FINANCEIRO!A:B,2,FALSE)),"")</f>
        <v/>
      </c>
      <c r="D269" s="94" t="str">
        <f>IFERROR((VLOOKUP(B269,CREDITO_FINANCEIRO!A:E,5,FALSE)),"")</f>
        <v/>
      </c>
      <c r="E269" s="95" t="str">
        <f>IFERROR((VLOOKUP(B269,CREDITO_FINANCEIRO!A:C,3,FALSE)),"")</f>
        <v/>
      </c>
      <c r="F269" s="120" t="str">
        <f>IFERROR((VLOOKUP(B269,CREDITO_FINANCEIRO!A:G,4,FALSE)),"")</f>
        <v/>
      </c>
      <c r="G269" s="120" t="e">
        <f>VLOOKUP(B269,CREDITO_FINANCEIRO!A:G,6,FALSE)</f>
        <v>#N/A</v>
      </c>
      <c r="H269" s="120" t="e">
        <f>VLOOKUP(B269,CREDITO_FINANCEIRO!A:G,7,FALSE)</f>
        <v>#N/A</v>
      </c>
      <c r="I269" s="91" t="e">
        <f>VLOOKUP(B269,CREDITO_FINANCEIRO!A:K,10,FALSE)</f>
        <v>#N/A</v>
      </c>
      <c r="J269" s="91" t="e">
        <f>VLOOKUP(B269,CREDITO_FINANCEIRO!A:K,11,FALSE)</f>
        <v>#N/A</v>
      </c>
      <c r="K269" s="91" t="e">
        <f>VLOOKUP(B269,CREDITO_FINANCEIRO!A:L,12,FALSE)</f>
        <v>#N/A</v>
      </c>
      <c r="L269" s="110" t="e">
        <f t="shared" si="40"/>
        <v>#N/A</v>
      </c>
      <c r="M269" s="2" t="e">
        <f t="shared" si="41"/>
        <v>#N/A</v>
      </c>
      <c r="N269" s="111" t="e">
        <f>VLOOKUP(Tabela4[[#This Row],[Proposta de Referência]],SIMP_CF!A:K,9,FALSE)</f>
        <v>#N/A</v>
      </c>
      <c r="O269" s="111" t="e">
        <f>VLOOKUP(Tabela4[[#This Row],[Proposta de Referência]],SIMP_CF!A:K,8,FALSE)</f>
        <v>#N/A</v>
      </c>
      <c r="P269" s="112" t="e">
        <f t="shared" si="42"/>
        <v>#N/A</v>
      </c>
      <c r="Q269" s="112" t="e">
        <f t="shared" si="43"/>
        <v>#N/A</v>
      </c>
      <c r="R269" t="e">
        <f t="shared" si="49"/>
        <v>#N/A</v>
      </c>
      <c r="S269" s="108" t="e">
        <f t="shared" si="44"/>
        <v>#N/A</v>
      </c>
      <c r="T269" s="108" t="e">
        <f t="shared" si="45"/>
        <v>#N/A</v>
      </c>
      <c r="U269" s="110" t="e">
        <f t="shared" si="46"/>
        <v>#N/A</v>
      </c>
      <c r="V269" t="e">
        <f t="shared" si="47"/>
        <v>#N/A</v>
      </c>
      <c r="W269" t="str">
        <f t="shared" si="48"/>
        <v/>
      </c>
      <c r="X269" s="24" t="str">
        <f>IFERROR(VLOOKUP(W269,HOSPITAIS_COM_DIVIDAS!A:E,5,FALSE),"")</f>
        <v/>
      </c>
    </row>
    <row r="270" spans="1:24" x14ac:dyDescent="0.25">
      <c r="A270" s="52" t="str">
        <f>IFERROR((Tabela4[[#This Row],[Status da Proposta]]),"")</f>
        <v/>
      </c>
      <c r="B270" s="121">
        <f>IFERROR((CREDITO_FINANCEIRO!A270),"")</f>
        <v>0</v>
      </c>
      <c r="C270" s="120" t="str">
        <f>IFERROR((VLOOKUP(B270,CREDITO_FINANCEIRO!A:B,2,FALSE)),"")</f>
        <v/>
      </c>
      <c r="D270" s="94" t="str">
        <f>IFERROR((VLOOKUP(B270,CREDITO_FINANCEIRO!A:E,5,FALSE)),"")</f>
        <v/>
      </c>
      <c r="E270" s="95" t="str">
        <f>IFERROR((VLOOKUP(B270,CREDITO_FINANCEIRO!A:C,3,FALSE)),"")</f>
        <v/>
      </c>
      <c r="F270" s="120" t="str">
        <f>IFERROR((VLOOKUP(B270,CREDITO_FINANCEIRO!A:G,4,FALSE)),"")</f>
        <v/>
      </c>
      <c r="G270" s="120" t="e">
        <f>VLOOKUP(B270,CREDITO_FINANCEIRO!A:G,6,FALSE)</f>
        <v>#N/A</v>
      </c>
      <c r="H270" s="120" t="e">
        <f>VLOOKUP(B270,CREDITO_FINANCEIRO!A:G,7,FALSE)</f>
        <v>#N/A</v>
      </c>
      <c r="I270" s="91" t="e">
        <f>VLOOKUP(B270,CREDITO_FINANCEIRO!A:K,10,FALSE)</f>
        <v>#N/A</v>
      </c>
      <c r="J270" s="91" t="e">
        <f>VLOOKUP(B270,CREDITO_FINANCEIRO!A:K,11,FALSE)</f>
        <v>#N/A</v>
      </c>
      <c r="K270" s="91" t="e">
        <f>VLOOKUP(B270,CREDITO_FINANCEIRO!A:L,12,FALSE)</f>
        <v>#N/A</v>
      </c>
      <c r="L270" s="110" t="e">
        <f t="shared" si="40"/>
        <v>#N/A</v>
      </c>
      <c r="M270" s="2" t="e">
        <f t="shared" si="41"/>
        <v>#N/A</v>
      </c>
      <c r="N270" s="111" t="e">
        <f>VLOOKUP(Tabela4[[#This Row],[Proposta de Referência]],SIMP_CF!A:K,9,FALSE)</f>
        <v>#N/A</v>
      </c>
      <c r="O270" s="111" t="e">
        <f>VLOOKUP(Tabela4[[#This Row],[Proposta de Referência]],SIMP_CF!A:K,8,FALSE)</f>
        <v>#N/A</v>
      </c>
      <c r="P270" s="112" t="e">
        <f t="shared" si="42"/>
        <v>#N/A</v>
      </c>
      <c r="Q270" s="112" t="e">
        <f t="shared" si="43"/>
        <v>#N/A</v>
      </c>
      <c r="R270" t="e">
        <f t="shared" si="49"/>
        <v>#N/A</v>
      </c>
      <c r="S270" s="108" t="e">
        <f t="shared" si="44"/>
        <v>#N/A</v>
      </c>
      <c r="T270" s="108" t="e">
        <f t="shared" si="45"/>
        <v>#N/A</v>
      </c>
      <c r="U270" s="110" t="e">
        <f t="shared" si="46"/>
        <v>#N/A</v>
      </c>
      <c r="V270" t="e">
        <f t="shared" si="47"/>
        <v>#N/A</v>
      </c>
      <c r="W270" t="str">
        <f t="shared" si="48"/>
        <v/>
      </c>
      <c r="X270" s="24" t="str">
        <f>IFERROR(VLOOKUP(W270,HOSPITAIS_COM_DIVIDAS!A:E,5,FALSE),"")</f>
        <v/>
      </c>
    </row>
    <row r="271" spans="1:24" x14ac:dyDescent="0.25">
      <c r="A271" s="52" t="str">
        <f>IFERROR((Tabela4[[#This Row],[Status da Proposta]]),"")</f>
        <v/>
      </c>
      <c r="B271" s="121">
        <f>IFERROR((CREDITO_FINANCEIRO!A271),"")</f>
        <v>0</v>
      </c>
      <c r="C271" s="120" t="str">
        <f>IFERROR((VLOOKUP(B271,CREDITO_FINANCEIRO!A:B,2,FALSE)),"")</f>
        <v/>
      </c>
      <c r="D271" s="94" t="str">
        <f>IFERROR((VLOOKUP(B271,CREDITO_FINANCEIRO!A:E,5,FALSE)),"")</f>
        <v/>
      </c>
      <c r="E271" s="95" t="str">
        <f>IFERROR((VLOOKUP(B271,CREDITO_FINANCEIRO!A:C,3,FALSE)),"")</f>
        <v/>
      </c>
      <c r="F271" s="120" t="str">
        <f>IFERROR((VLOOKUP(B271,CREDITO_FINANCEIRO!A:G,4,FALSE)),"")</f>
        <v/>
      </c>
      <c r="G271" s="120" t="e">
        <f>VLOOKUP(B271,CREDITO_FINANCEIRO!A:G,6,FALSE)</f>
        <v>#N/A</v>
      </c>
      <c r="H271" s="120" t="e">
        <f>VLOOKUP(B271,CREDITO_FINANCEIRO!A:G,7,FALSE)</f>
        <v>#N/A</v>
      </c>
      <c r="I271" s="91" t="e">
        <f>VLOOKUP(B271,CREDITO_FINANCEIRO!A:K,10,FALSE)</f>
        <v>#N/A</v>
      </c>
      <c r="J271" s="91" t="e">
        <f>VLOOKUP(B271,CREDITO_FINANCEIRO!A:K,11,FALSE)</f>
        <v>#N/A</v>
      </c>
      <c r="K271" s="91" t="e">
        <f>VLOOKUP(B271,CREDITO_FINANCEIRO!A:L,12,FALSE)</f>
        <v>#N/A</v>
      </c>
      <c r="L271" s="110" t="e">
        <f t="shared" si="40"/>
        <v>#N/A</v>
      </c>
      <c r="M271" s="2" t="e">
        <f t="shared" si="41"/>
        <v>#N/A</v>
      </c>
      <c r="N271" s="111" t="e">
        <f>VLOOKUP(Tabela4[[#This Row],[Proposta de Referência]],SIMP_CF!A:K,9,FALSE)</f>
        <v>#N/A</v>
      </c>
      <c r="O271" s="111" t="e">
        <f>VLOOKUP(Tabela4[[#This Row],[Proposta de Referência]],SIMP_CF!A:K,8,FALSE)</f>
        <v>#N/A</v>
      </c>
      <c r="P271" s="112" t="e">
        <f t="shared" si="42"/>
        <v>#N/A</v>
      </c>
      <c r="Q271" s="112" t="e">
        <f t="shared" si="43"/>
        <v>#N/A</v>
      </c>
      <c r="R271" t="e">
        <f t="shared" si="49"/>
        <v>#N/A</v>
      </c>
      <c r="S271" s="108" t="e">
        <f t="shared" si="44"/>
        <v>#N/A</v>
      </c>
      <c r="T271" s="108" t="e">
        <f t="shared" si="45"/>
        <v>#N/A</v>
      </c>
      <c r="U271" s="110" t="e">
        <f t="shared" si="46"/>
        <v>#N/A</v>
      </c>
      <c r="V271" t="e">
        <f t="shared" si="47"/>
        <v>#N/A</v>
      </c>
      <c r="W271" t="str">
        <f t="shared" si="48"/>
        <v/>
      </c>
      <c r="X271" s="24" t="str">
        <f>IFERROR(VLOOKUP(W271,HOSPITAIS_COM_DIVIDAS!A:E,5,FALSE),"")</f>
        <v/>
      </c>
    </row>
    <row r="272" spans="1:24" x14ac:dyDescent="0.25">
      <c r="A272" s="52" t="str">
        <f>IFERROR((Tabela4[[#This Row],[Status da Proposta]]),"")</f>
        <v/>
      </c>
      <c r="B272" s="121">
        <f>IFERROR((CREDITO_FINANCEIRO!A272),"")</f>
        <v>0</v>
      </c>
      <c r="C272" s="120" t="str">
        <f>IFERROR((VLOOKUP(B272,CREDITO_FINANCEIRO!A:B,2,FALSE)),"")</f>
        <v/>
      </c>
      <c r="D272" s="94" t="str">
        <f>IFERROR((VLOOKUP(B272,CREDITO_FINANCEIRO!A:E,5,FALSE)),"")</f>
        <v/>
      </c>
      <c r="E272" s="95" t="str">
        <f>IFERROR((VLOOKUP(B272,CREDITO_FINANCEIRO!A:C,3,FALSE)),"")</f>
        <v/>
      </c>
      <c r="F272" s="120" t="str">
        <f>IFERROR((VLOOKUP(B272,CREDITO_FINANCEIRO!A:G,4,FALSE)),"")</f>
        <v/>
      </c>
      <c r="G272" s="120" t="e">
        <f>VLOOKUP(B272,CREDITO_FINANCEIRO!A:G,6,FALSE)</f>
        <v>#N/A</v>
      </c>
      <c r="H272" s="120" t="e">
        <f>VLOOKUP(B272,CREDITO_FINANCEIRO!A:G,7,FALSE)</f>
        <v>#N/A</v>
      </c>
      <c r="I272" s="91" t="e">
        <f>VLOOKUP(B272,CREDITO_FINANCEIRO!A:K,10,FALSE)</f>
        <v>#N/A</v>
      </c>
      <c r="J272" s="91" t="e">
        <f>VLOOKUP(B272,CREDITO_FINANCEIRO!A:K,11,FALSE)</f>
        <v>#N/A</v>
      </c>
      <c r="K272" s="91" t="e">
        <f>VLOOKUP(B272,CREDITO_FINANCEIRO!A:L,12,FALSE)</f>
        <v>#N/A</v>
      </c>
      <c r="L272" s="110" t="e">
        <f t="shared" si="40"/>
        <v>#N/A</v>
      </c>
      <c r="M272" s="2" t="e">
        <f t="shared" si="41"/>
        <v>#N/A</v>
      </c>
      <c r="N272" s="111" t="e">
        <f>VLOOKUP(Tabela4[[#This Row],[Proposta de Referência]],SIMP_CF!A:K,9,FALSE)</f>
        <v>#N/A</v>
      </c>
      <c r="O272" s="111" t="e">
        <f>VLOOKUP(Tabela4[[#This Row],[Proposta de Referência]],SIMP_CF!A:K,8,FALSE)</f>
        <v>#N/A</v>
      </c>
      <c r="P272" s="112" t="e">
        <f t="shared" si="42"/>
        <v>#N/A</v>
      </c>
      <c r="Q272" s="112" t="e">
        <f t="shared" si="43"/>
        <v>#N/A</v>
      </c>
      <c r="R272" t="e">
        <f t="shared" si="49"/>
        <v>#N/A</v>
      </c>
      <c r="S272" s="108" t="e">
        <f t="shared" si="44"/>
        <v>#N/A</v>
      </c>
      <c r="T272" s="108" t="e">
        <f t="shared" si="45"/>
        <v>#N/A</v>
      </c>
      <c r="U272" s="110" t="e">
        <f t="shared" si="46"/>
        <v>#N/A</v>
      </c>
      <c r="V272" t="e">
        <f t="shared" si="47"/>
        <v>#N/A</v>
      </c>
      <c r="W272" t="str">
        <f t="shared" si="48"/>
        <v/>
      </c>
      <c r="X272" s="24" t="str">
        <f>IFERROR(VLOOKUP(W272,HOSPITAIS_COM_DIVIDAS!A:E,5,FALSE),"")</f>
        <v/>
      </c>
    </row>
    <row r="273" spans="1:24" x14ac:dyDescent="0.25">
      <c r="A273" s="52" t="str">
        <f>IFERROR((Tabela4[[#This Row],[Status da Proposta]]),"")</f>
        <v/>
      </c>
      <c r="B273" s="121">
        <f>IFERROR((CREDITO_FINANCEIRO!A273),"")</f>
        <v>0</v>
      </c>
      <c r="C273" s="120" t="str">
        <f>IFERROR((VLOOKUP(B273,CREDITO_FINANCEIRO!A:B,2,FALSE)),"")</f>
        <v/>
      </c>
      <c r="D273" s="94" t="str">
        <f>IFERROR((VLOOKUP(B273,CREDITO_FINANCEIRO!A:E,5,FALSE)),"")</f>
        <v/>
      </c>
      <c r="E273" s="95" t="str">
        <f>IFERROR((VLOOKUP(B273,CREDITO_FINANCEIRO!A:C,3,FALSE)),"")</f>
        <v/>
      </c>
      <c r="F273" s="120" t="str">
        <f>IFERROR((VLOOKUP(B273,CREDITO_FINANCEIRO!A:G,4,FALSE)),"")</f>
        <v/>
      </c>
      <c r="G273" s="120" t="e">
        <f>VLOOKUP(B273,CREDITO_FINANCEIRO!A:G,6,FALSE)</f>
        <v>#N/A</v>
      </c>
      <c r="H273" s="120" t="e">
        <f>VLOOKUP(B273,CREDITO_FINANCEIRO!A:G,7,FALSE)</f>
        <v>#N/A</v>
      </c>
      <c r="I273" s="91" t="e">
        <f>VLOOKUP(B273,CREDITO_FINANCEIRO!A:K,10,FALSE)</f>
        <v>#N/A</v>
      </c>
      <c r="J273" s="91" t="e">
        <f>VLOOKUP(B273,CREDITO_FINANCEIRO!A:K,11,FALSE)</f>
        <v>#N/A</v>
      </c>
      <c r="K273" s="91" t="e">
        <f>VLOOKUP(B273,CREDITO_FINANCEIRO!A:L,12,FALSE)</f>
        <v>#N/A</v>
      </c>
      <c r="L273" s="110" t="e">
        <f t="shared" si="40"/>
        <v>#N/A</v>
      </c>
      <c r="M273" s="2" t="e">
        <f t="shared" si="41"/>
        <v>#N/A</v>
      </c>
      <c r="N273" s="111" t="e">
        <f>VLOOKUP(Tabela4[[#This Row],[Proposta de Referência]],SIMP_CF!A:K,9,FALSE)</f>
        <v>#N/A</v>
      </c>
      <c r="O273" s="111" t="e">
        <f>VLOOKUP(Tabela4[[#This Row],[Proposta de Referência]],SIMP_CF!A:K,8,FALSE)</f>
        <v>#N/A</v>
      </c>
      <c r="P273" s="112" t="e">
        <f t="shared" si="42"/>
        <v>#N/A</v>
      </c>
      <c r="Q273" s="112" t="e">
        <f t="shared" si="43"/>
        <v>#N/A</v>
      </c>
      <c r="R273" t="e">
        <f t="shared" si="49"/>
        <v>#N/A</v>
      </c>
      <c r="S273" s="108" t="e">
        <f t="shared" si="44"/>
        <v>#N/A</v>
      </c>
      <c r="T273" s="108" t="e">
        <f t="shared" si="45"/>
        <v>#N/A</v>
      </c>
      <c r="U273" s="110" t="e">
        <f t="shared" si="46"/>
        <v>#N/A</v>
      </c>
      <c r="V273" t="e">
        <f t="shared" si="47"/>
        <v>#N/A</v>
      </c>
      <c r="W273" t="str">
        <f t="shared" si="48"/>
        <v/>
      </c>
      <c r="X273" s="24" t="str">
        <f>IFERROR(VLOOKUP(W273,HOSPITAIS_COM_DIVIDAS!A:E,5,FALSE),"")</f>
        <v/>
      </c>
    </row>
    <row r="274" spans="1:24" x14ac:dyDescent="0.25">
      <c r="A274" s="52" t="str">
        <f>IFERROR((Tabela4[[#This Row],[Status da Proposta]]),"")</f>
        <v/>
      </c>
      <c r="B274" s="121">
        <f>IFERROR((CREDITO_FINANCEIRO!A274),"")</f>
        <v>0</v>
      </c>
      <c r="C274" s="120" t="str">
        <f>IFERROR((VLOOKUP(B274,CREDITO_FINANCEIRO!A:B,2,FALSE)),"")</f>
        <v/>
      </c>
      <c r="D274" s="94" t="str">
        <f>IFERROR((VLOOKUP(B274,CREDITO_FINANCEIRO!A:E,5,FALSE)),"")</f>
        <v/>
      </c>
      <c r="E274" s="95" t="str">
        <f>IFERROR((VLOOKUP(B274,CREDITO_FINANCEIRO!A:C,3,FALSE)),"")</f>
        <v/>
      </c>
      <c r="F274" s="120" t="str">
        <f>IFERROR((VLOOKUP(B274,CREDITO_FINANCEIRO!A:G,4,FALSE)),"")</f>
        <v/>
      </c>
      <c r="G274" s="120" t="e">
        <f>VLOOKUP(B274,CREDITO_FINANCEIRO!A:G,6,FALSE)</f>
        <v>#N/A</v>
      </c>
      <c r="H274" s="120" t="e">
        <f>VLOOKUP(B274,CREDITO_FINANCEIRO!A:G,7,FALSE)</f>
        <v>#N/A</v>
      </c>
      <c r="I274" s="91" t="e">
        <f>VLOOKUP(B274,CREDITO_FINANCEIRO!A:K,10,FALSE)</f>
        <v>#N/A</v>
      </c>
      <c r="J274" s="91" t="e">
        <f>VLOOKUP(B274,CREDITO_FINANCEIRO!A:K,11,FALSE)</f>
        <v>#N/A</v>
      </c>
      <c r="K274" s="91" t="e">
        <f>VLOOKUP(B274,CREDITO_FINANCEIRO!A:L,12,FALSE)</f>
        <v>#N/A</v>
      </c>
      <c r="L274" s="110" t="e">
        <f t="shared" si="40"/>
        <v>#N/A</v>
      </c>
      <c r="M274" s="2" t="e">
        <f t="shared" si="41"/>
        <v>#N/A</v>
      </c>
      <c r="N274" s="111" t="e">
        <f>VLOOKUP(Tabela4[[#This Row],[Proposta de Referência]],SIMP_CF!A:K,9,FALSE)</f>
        <v>#N/A</v>
      </c>
      <c r="O274" s="111" t="e">
        <f>VLOOKUP(Tabela4[[#This Row],[Proposta de Referência]],SIMP_CF!A:K,8,FALSE)</f>
        <v>#N/A</v>
      </c>
      <c r="P274" s="112" t="e">
        <f t="shared" si="42"/>
        <v>#N/A</v>
      </c>
      <c r="Q274" s="112" t="e">
        <f t="shared" si="43"/>
        <v>#N/A</v>
      </c>
      <c r="R274" t="e">
        <f t="shared" si="49"/>
        <v>#N/A</v>
      </c>
      <c r="S274" s="108" t="e">
        <f t="shared" si="44"/>
        <v>#N/A</v>
      </c>
      <c r="T274" s="108" t="e">
        <f t="shared" si="45"/>
        <v>#N/A</v>
      </c>
      <c r="U274" s="110" t="e">
        <f t="shared" si="46"/>
        <v>#N/A</v>
      </c>
      <c r="V274" t="e">
        <f t="shared" si="47"/>
        <v>#N/A</v>
      </c>
      <c r="W274" t="str">
        <f t="shared" si="48"/>
        <v/>
      </c>
      <c r="X274" s="24" t="str">
        <f>IFERROR(VLOOKUP(W274,HOSPITAIS_COM_DIVIDAS!A:E,5,FALSE),"")</f>
        <v/>
      </c>
    </row>
    <row r="275" spans="1:24" x14ac:dyDescent="0.25">
      <c r="A275" s="52" t="str">
        <f>IFERROR((Tabela4[[#This Row],[Status da Proposta]]),"")</f>
        <v/>
      </c>
      <c r="B275" s="121">
        <f>IFERROR((CREDITO_FINANCEIRO!A275),"")</f>
        <v>0</v>
      </c>
      <c r="C275" s="120" t="str">
        <f>IFERROR((VLOOKUP(B275,CREDITO_FINANCEIRO!A:B,2,FALSE)),"")</f>
        <v/>
      </c>
      <c r="D275" s="94" t="str">
        <f>IFERROR((VLOOKUP(B275,CREDITO_FINANCEIRO!A:E,5,FALSE)),"")</f>
        <v/>
      </c>
      <c r="E275" s="95" t="str">
        <f>IFERROR((VLOOKUP(B275,CREDITO_FINANCEIRO!A:C,3,FALSE)),"")</f>
        <v/>
      </c>
      <c r="F275" s="120" t="str">
        <f>IFERROR((VLOOKUP(B275,CREDITO_FINANCEIRO!A:G,4,FALSE)),"")</f>
        <v/>
      </c>
      <c r="G275" s="120" t="e">
        <f>VLOOKUP(B275,CREDITO_FINANCEIRO!A:G,6,FALSE)</f>
        <v>#N/A</v>
      </c>
      <c r="H275" s="120" t="e">
        <f>VLOOKUP(B275,CREDITO_FINANCEIRO!A:G,7,FALSE)</f>
        <v>#N/A</v>
      </c>
      <c r="I275" s="91" t="e">
        <f>VLOOKUP(B275,CREDITO_FINANCEIRO!A:K,10,FALSE)</f>
        <v>#N/A</v>
      </c>
      <c r="J275" s="91" t="e">
        <f>VLOOKUP(B275,CREDITO_FINANCEIRO!A:K,11,FALSE)</f>
        <v>#N/A</v>
      </c>
      <c r="K275" s="91" t="e">
        <f>VLOOKUP(B275,CREDITO_FINANCEIRO!A:L,12,FALSE)</f>
        <v>#N/A</v>
      </c>
      <c r="L275" s="110" t="e">
        <f t="shared" si="40"/>
        <v>#N/A</v>
      </c>
      <c r="M275" s="2" t="e">
        <f t="shared" si="41"/>
        <v>#N/A</v>
      </c>
      <c r="N275" s="111" t="e">
        <f>VLOOKUP(Tabela4[[#This Row],[Proposta de Referência]],SIMP_CF!A:K,9,FALSE)</f>
        <v>#N/A</v>
      </c>
      <c r="O275" s="111" t="e">
        <f>VLOOKUP(Tabela4[[#This Row],[Proposta de Referência]],SIMP_CF!A:K,8,FALSE)</f>
        <v>#N/A</v>
      </c>
      <c r="P275" s="112" t="e">
        <f t="shared" si="42"/>
        <v>#N/A</v>
      </c>
      <c r="Q275" s="112" t="e">
        <f t="shared" si="43"/>
        <v>#N/A</v>
      </c>
      <c r="R275" t="e">
        <f t="shared" si="49"/>
        <v>#N/A</v>
      </c>
      <c r="S275" s="108" t="e">
        <f t="shared" si="44"/>
        <v>#N/A</v>
      </c>
      <c r="T275" s="108" t="e">
        <f t="shared" si="45"/>
        <v>#N/A</v>
      </c>
      <c r="U275" s="110" t="e">
        <f t="shared" si="46"/>
        <v>#N/A</v>
      </c>
      <c r="V275" t="e">
        <f t="shared" si="47"/>
        <v>#N/A</v>
      </c>
      <c r="W275" t="str">
        <f t="shared" si="48"/>
        <v/>
      </c>
      <c r="X275" s="24" t="str">
        <f>IFERROR(VLOOKUP(W275,HOSPITAIS_COM_DIVIDAS!A:E,5,FALSE),"")</f>
        <v/>
      </c>
    </row>
    <row r="276" spans="1:24" x14ac:dyDescent="0.25">
      <c r="A276" s="52" t="str">
        <f>IFERROR((Tabela4[[#This Row],[Status da Proposta]]),"")</f>
        <v/>
      </c>
      <c r="B276" s="121">
        <f>IFERROR((CREDITO_FINANCEIRO!A276),"")</f>
        <v>0</v>
      </c>
      <c r="C276" s="120" t="str">
        <f>IFERROR((VLOOKUP(B276,CREDITO_FINANCEIRO!A:B,2,FALSE)),"")</f>
        <v/>
      </c>
      <c r="D276" s="94" t="str">
        <f>IFERROR((VLOOKUP(B276,CREDITO_FINANCEIRO!A:E,5,FALSE)),"")</f>
        <v/>
      </c>
      <c r="E276" s="95" t="str">
        <f>IFERROR((VLOOKUP(B276,CREDITO_FINANCEIRO!A:C,3,FALSE)),"")</f>
        <v/>
      </c>
      <c r="F276" s="120" t="str">
        <f>IFERROR((VLOOKUP(B276,CREDITO_FINANCEIRO!A:G,4,FALSE)),"")</f>
        <v/>
      </c>
      <c r="G276" s="120" t="e">
        <f>VLOOKUP(B276,CREDITO_FINANCEIRO!A:G,6,FALSE)</f>
        <v>#N/A</v>
      </c>
      <c r="H276" s="120" t="e">
        <f>VLOOKUP(B276,CREDITO_FINANCEIRO!A:G,7,FALSE)</f>
        <v>#N/A</v>
      </c>
      <c r="I276" s="91" t="e">
        <f>VLOOKUP(B276,CREDITO_FINANCEIRO!A:K,10,FALSE)</f>
        <v>#N/A</v>
      </c>
      <c r="J276" s="91" t="e">
        <f>VLOOKUP(B276,CREDITO_FINANCEIRO!A:K,11,FALSE)</f>
        <v>#N/A</v>
      </c>
      <c r="K276" s="91" t="e">
        <f>VLOOKUP(B276,CREDITO_FINANCEIRO!A:L,12,FALSE)</f>
        <v>#N/A</v>
      </c>
      <c r="L276" s="110" t="e">
        <f t="shared" si="40"/>
        <v>#N/A</v>
      </c>
      <c r="M276" s="2" t="e">
        <f t="shared" si="41"/>
        <v>#N/A</v>
      </c>
      <c r="N276" s="111" t="e">
        <f>VLOOKUP(Tabela4[[#This Row],[Proposta de Referência]],SIMP_CF!A:K,9,FALSE)</f>
        <v>#N/A</v>
      </c>
      <c r="O276" s="111" t="e">
        <f>VLOOKUP(Tabela4[[#This Row],[Proposta de Referência]],SIMP_CF!A:K,8,FALSE)</f>
        <v>#N/A</v>
      </c>
      <c r="P276" s="112" t="e">
        <f t="shared" si="42"/>
        <v>#N/A</v>
      </c>
      <c r="Q276" s="112" t="e">
        <f t="shared" si="43"/>
        <v>#N/A</v>
      </c>
      <c r="R276" t="e">
        <f t="shared" si="49"/>
        <v>#N/A</v>
      </c>
      <c r="S276" s="108" t="e">
        <f t="shared" si="44"/>
        <v>#N/A</v>
      </c>
      <c r="T276" s="108" t="e">
        <f t="shared" si="45"/>
        <v>#N/A</v>
      </c>
      <c r="U276" s="110" t="e">
        <f t="shared" si="46"/>
        <v>#N/A</v>
      </c>
      <c r="V276" t="e">
        <f t="shared" si="47"/>
        <v>#N/A</v>
      </c>
      <c r="W276" t="str">
        <f t="shared" si="48"/>
        <v/>
      </c>
      <c r="X276" s="24" t="str">
        <f>IFERROR(VLOOKUP(W276,HOSPITAIS_COM_DIVIDAS!A:E,5,FALSE),"")</f>
        <v/>
      </c>
    </row>
    <row r="277" spans="1:24" x14ac:dyDescent="0.25">
      <c r="A277" s="52" t="str">
        <f>IFERROR((Tabela4[[#This Row],[Status da Proposta]]),"")</f>
        <v/>
      </c>
      <c r="B277" s="121">
        <f>IFERROR((CREDITO_FINANCEIRO!A277),"")</f>
        <v>0</v>
      </c>
      <c r="C277" s="120" t="str">
        <f>IFERROR((VLOOKUP(B277,CREDITO_FINANCEIRO!A:B,2,FALSE)),"")</f>
        <v/>
      </c>
      <c r="D277" s="94" t="str">
        <f>IFERROR((VLOOKUP(B277,CREDITO_FINANCEIRO!A:E,5,FALSE)),"")</f>
        <v/>
      </c>
      <c r="E277" s="95" t="str">
        <f>IFERROR((VLOOKUP(B277,CREDITO_FINANCEIRO!A:C,3,FALSE)),"")</f>
        <v/>
      </c>
      <c r="F277" s="120" t="str">
        <f>IFERROR((VLOOKUP(B277,CREDITO_FINANCEIRO!A:G,4,FALSE)),"")</f>
        <v/>
      </c>
      <c r="G277" s="120" t="e">
        <f>VLOOKUP(B277,CREDITO_FINANCEIRO!A:G,6,FALSE)</f>
        <v>#N/A</v>
      </c>
      <c r="H277" s="120" t="e">
        <f>VLOOKUP(B277,CREDITO_FINANCEIRO!A:G,7,FALSE)</f>
        <v>#N/A</v>
      </c>
      <c r="I277" s="91" t="e">
        <f>VLOOKUP(B277,CREDITO_FINANCEIRO!A:K,10,FALSE)</f>
        <v>#N/A</v>
      </c>
      <c r="J277" s="91" t="e">
        <f>VLOOKUP(B277,CREDITO_FINANCEIRO!A:K,11,FALSE)</f>
        <v>#N/A</v>
      </c>
      <c r="K277" s="91" t="e">
        <f>VLOOKUP(B277,CREDITO_FINANCEIRO!A:L,12,FALSE)</f>
        <v>#N/A</v>
      </c>
      <c r="L277" s="110" t="e">
        <f t="shared" si="40"/>
        <v>#N/A</v>
      </c>
      <c r="M277" s="2" t="e">
        <f t="shared" si="41"/>
        <v>#N/A</v>
      </c>
      <c r="N277" s="111" t="e">
        <f>VLOOKUP(Tabela4[[#This Row],[Proposta de Referência]],SIMP_CF!A:K,9,FALSE)</f>
        <v>#N/A</v>
      </c>
      <c r="O277" s="111" t="e">
        <f>VLOOKUP(Tabela4[[#This Row],[Proposta de Referência]],SIMP_CF!A:K,8,FALSE)</f>
        <v>#N/A</v>
      </c>
      <c r="P277" s="112" t="e">
        <f t="shared" si="42"/>
        <v>#N/A</v>
      </c>
      <c r="Q277" s="112" t="e">
        <f t="shared" si="43"/>
        <v>#N/A</v>
      </c>
      <c r="R277" t="e">
        <f t="shared" si="49"/>
        <v>#N/A</v>
      </c>
      <c r="S277" s="108" t="e">
        <f t="shared" si="44"/>
        <v>#N/A</v>
      </c>
      <c r="T277" s="108" t="e">
        <f t="shared" si="45"/>
        <v>#N/A</v>
      </c>
      <c r="U277" s="110" t="e">
        <f t="shared" si="46"/>
        <v>#N/A</v>
      </c>
      <c r="V277" t="e">
        <f t="shared" si="47"/>
        <v>#N/A</v>
      </c>
      <c r="W277" t="str">
        <f t="shared" si="48"/>
        <v/>
      </c>
      <c r="X277" s="24" t="str">
        <f>IFERROR(VLOOKUP(W277,HOSPITAIS_COM_DIVIDAS!A:E,5,FALSE),"")</f>
        <v/>
      </c>
    </row>
    <row r="278" spans="1:24" x14ac:dyDescent="0.25">
      <c r="A278" s="52" t="str">
        <f>IFERROR((Tabela4[[#This Row],[Status da Proposta]]),"")</f>
        <v/>
      </c>
      <c r="B278" s="121">
        <f>IFERROR((CREDITO_FINANCEIRO!A278),"")</f>
        <v>0</v>
      </c>
      <c r="C278" s="120" t="str">
        <f>IFERROR((VLOOKUP(B278,CREDITO_FINANCEIRO!A:B,2,FALSE)),"")</f>
        <v/>
      </c>
      <c r="D278" s="94" t="str">
        <f>IFERROR((VLOOKUP(B278,CREDITO_FINANCEIRO!A:E,5,FALSE)),"")</f>
        <v/>
      </c>
      <c r="E278" s="95" t="str">
        <f>IFERROR((VLOOKUP(B278,CREDITO_FINANCEIRO!A:C,3,FALSE)),"")</f>
        <v/>
      </c>
      <c r="F278" s="120" t="str">
        <f>IFERROR((VLOOKUP(B278,CREDITO_FINANCEIRO!A:G,4,FALSE)),"")</f>
        <v/>
      </c>
      <c r="G278" s="120" t="e">
        <f>VLOOKUP(B278,CREDITO_FINANCEIRO!A:G,6,FALSE)</f>
        <v>#N/A</v>
      </c>
      <c r="H278" s="120" t="e">
        <f>VLOOKUP(B278,CREDITO_FINANCEIRO!A:G,7,FALSE)</f>
        <v>#N/A</v>
      </c>
      <c r="I278" s="91" t="e">
        <f>VLOOKUP(B278,CREDITO_FINANCEIRO!A:K,10,FALSE)</f>
        <v>#N/A</v>
      </c>
      <c r="J278" s="91" t="e">
        <f>VLOOKUP(B278,CREDITO_FINANCEIRO!A:K,11,FALSE)</f>
        <v>#N/A</v>
      </c>
      <c r="K278" s="91" t="e">
        <f>VLOOKUP(B278,CREDITO_FINANCEIRO!A:L,12,FALSE)</f>
        <v>#N/A</v>
      </c>
      <c r="L278" s="110" t="e">
        <f t="shared" si="40"/>
        <v>#N/A</v>
      </c>
      <c r="M278" s="2" t="e">
        <f t="shared" si="41"/>
        <v>#N/A</v>
      </c>
      <c r="N278" s="111" t="e">
        <f>VLOOKUP(Tabela4[[#This Row],[Proposta de Referência]],SIMP_CF!A:K,9,FALSE)</f>
        <v>#N/A</v>
      </c>
      <c r="O278" s="111" t="e">
        <f>VLOOKUP(Tabela4[[#This Row],[Proposta de Referência]],SIMP_CF!A:K,8,FALSE)</f>
        <v>#N/A</v>
      </c>
      <c r="P278" s="112" t="e">
        <f t="shared" si="42"/>
        <v>#N/A</v>
      </c>
      <c r="Q278" s="112" t="e">
        <f t="shared" si="43"/>
        <v>#N/A</v>
      </c>
      <c r="R278" t="e">
        <f t="shared" si="49"/>
        <v>#N/A</v>
      </c>
      <c r="S278" s="108" t="e">
        <f t="shared" si="44"/>
        <v>#N/A</v>
      </c>
      <c r="T278" s="108" t="e">
        <f t="shared" si="45"/>
        <v>#N/A</v>
      </c>
      <c r="U278" s="110" t="e">
        <f t="shared" si="46"/>
        <v>#N/A</v>
      </c>
      <c r="V278" t="e">
        <f t="shared" si="47"/>
        <v>#N/A</v>
      </c>
      <c r="W278" t="str">
        <f t="shared" si="48"/>
        <v/>
      </c>
      <c r="X278" s="24" t="str">
        <f>IFERROR(VLOOKUP(W278,HOSPITAIS_COM_DIVIDAS!A:E,5,FALSE),"")</f>
        <v/>
      </c>
    </row>
    <row r="279" spans="1:24" x14ac:dyDescent="0.25">
      <c r="A279" s="52" t="str">
        <f>IFERROR((Tabela4[[#This Row],[Status da Proposta]]),"")</f>
        <v/>
      </c>
      <c r="B279" s="121">
        <f>IFERROR((CREDITO_FINANCEIRO!A279),"")</f>
        <v>0</v>
      </c>
      <c r="C279" s="120" t="str">
        <f>IFERROR((VLOOKUP(B279,CREDITO_FINANCEIRO!A:B,2,FALSE)),"")</f>
        <v/>
      </c>
      <c r="D279" s="94" t="str">
        <f>IFERROR((VLOOKUP(B279,CREDITO_FINANCEIRO!A:E,5,FALSE)),"")</f>
        <v/>
      </c>
      <c r="E279" s="95" t="str">
        <f>IFERROR((VLOOKUP(B279,CREDITO_FINANCEIRO!A:C,3,FALSE)),"")</f>
        <v/>
      </c>
      <c r="F279" s="120" t="str">
        <f>IFERROR((VLOOKUP(B279,CREDITO_FINANCEIRO!A:G,4,FALSE)),"")</f>
        <v/>
      </c>
      <c r="G279" s="120" t="e">
        <f>VLOOKUP(B279,CREDITO_FINANCEIRO!A:G,6,FALSE)</f>
        <v>#N/A</v>
      </c>
      <c r="H279" s="120" t="e">
        <f>VLOOKUP(B279,CREDITO_FINANCEIRO!A:G,7,FALSE)</f>
        <v>#N/A</v>
      </c>
      <c r="I279" s="91" t="e">
        <f>VLOOKUP(B279,CREDITO_FINANCEIRO!A:K,10,FALSE)</f>
        <v>#N/A</v>
      </c>
      <c r="J279" s="91" t="e">
        <f>VLOOKUP(B279,CREDITO_FINANCEIRO!A:K,11,FALSE)</f>
        <v>#N/A</v>
      </c>
      <c r="K279" s="91" t="e">
        <f>VLOOKUP(B279,CREDITO_FINANCEIRO!A:L,12,FALSE)</f>
        <v>#N/A</v>
      </c>
      <c r="L279" s="110" t="e">
        <f t="shared" si="40"/>
        <v>#N/A</v>
      </c>
      <c r="M279" s="2" t="e">
        <f t="shared" si="41"/>
        <v>#N/A</v>
      </c>
      <c r="N279" s="111" t="e">
        <f>VLOOKUP(Tabela4[[#This Row],[Proposta de Referência]],SIMP_CF!A:K,9,FALSE)</f>
        <v>#N/A</v>
      </c>
      <c r="O279" s="111" t="e">
        <f>VLOOKUP(Tabela4[[#This Row],[Proposta de Referência]],SIMP_CF!A:K,8,FALSE)</f>
        <v>#N/A</v>
      </c>
      <c r="P279" s="112" t="e">
        <f t="shared" si="42"/>
        <v>#N/A</v>
      </c>
      <c r="Q279" s="112" t="e">
        <f t="shared" si="43"/>
        <v>#N/A</v>
      </c>
      <c r="R279" t="e">
        <f t="shared" si="49"/>
        <v>#N/A</v>
      </c>
      <c r="S279" s="108" t="e">
        <f t="shared" si="44"/>
        <v>#N/A</v>
      </c>
      <c r="T279" s="108" t="e">
        <f t="shared" si="45"/>
        <v>#N/A</v>
      </c>
      <c r="U279" s="110" t="e">
        <f t="shared" si="46"/>
        <v>#N/A</v>
      </c>
      <c r="V279" t="e">
        <f t="shared" si="47"/>
        <v>#N/A</v>
      </c>
      <c r="W279" t="str">
        <f t="shared" si="48"/>
        <v/>
      </c>
      <c r="X279" s="24" t="str">
        <f>IFERROR(VLOOKUP(W279,HOSPITAIS_COM_DIVIDAS!A:E,5,FALSE),"")</f>
        <v/>
      </c>
    </row>
    <row r="280" spans="1:24" x14ac:dyDescent="0.25">
      <c r="A280" s="52" t="str">
        <f>IFERROR((Tabela4[[#This Row],[Status da Proposta]]),"")</f>
        <v/>
      </c>
      <c r="B280" s="121">
        <f>IFERROR((CREDITO_FINANCEIRO!A280),"")</f>
        <v>0</v>
      </c>
      <c r="C280" s="120" t="str">
        <f>IFERROR((VLOOKUP(B280,CREDITO_FINANCEIRO!A:B,2,FALSE)),"")</f>
        <v/>
      </c>
      <c r="D280" s="94" t="str">
        <f>IFERROR((VLOOKUP(B280,CREDITO_FINANCEIRO!A:E,5,FALSE)),"")</f>
        <v/>
      </c>
      <c r="E280" s="95" t="str">
        <f>IFERROR((VLOOKUP(B280,CREDITO_FINANCEIRO!A:C,3,FALSE)),"")</f>
        <v/>
      </c>
      <c r="F280" s="120" t="str">
        <f>IFERROR((VLOOKUP(B280,CREDITO_FINANCEIRO!A:G,4,FALSE)),"")</f>
        <v/>
      </c>
      <c r="G280" s="120" t="e">
        <f>VLOOKUP(B280,CREDITO_FINANCEIRO!A:G,6,FALSE)</f>
        <v>#N/A</v>
      </c>
      <c r="H280" s="120" t="e">
        <f>VLOOKUP(B280,CREDITO_FINANCEIRO!A:G,7,FALSE)</f>
        <v>#N/A</v>
      </c>
      <c r="I280" s="91" t="e">
        <f>VLOOKUP(B280,CREDITO_FINANCEIRO!A:K,10,FALSE)</f>
        <v>#N/A</v>
      </c>
      <c r="J280" s="91" t="e">
        <f>VLOOKUP(B280,CREDITO_FINANCEIRO!A:K,11,FALSE)</f>
        <v>#N/A</v>
      </c>
      <c r="K280" s="91" t="e">
        <f>VLOOKUP(B280,CREDITO_FINANCEIRO!A:L,12,FALSE)</f>
        <v>#N/A</v>
      </c>
      <c r="L280" s="110" t="e">
        <f t="shared" si="40"/>
        <v>#N/A</v>
      </c>
      <c r="M280" s="2" t="e">
        <f t="shared" si="41"/>
        <v>#N/A</v>
      </c>
      <c r="N280" s="111" t="e">
        <f>VLOOKUP(Tabela4[[#This Row],[Proposta de Referência]],SIMP_CF!A:K,9,FALSE)</f>
        <v>#N/A</v>
      </c>
      <c r="O280" s="111" t="e">
        <f>VLOOKUP(Tabela4[[#This Row],[Proposta de Referência]],SIMP_CF!A:K,8,FALSE)</f>
        <v>#N/A</v>
      </c>
      <c r="P280" s="112" t="e">
        <f t="shared" si="42"/>
        <v>#N/A</v>
      </c>
      <c r="Q280" s="112" t="e">
        <f t="shared" si="43"/>
        <v>#N/A</v>
      </c>
      <c r="R280" t="e">
        <f t="shared" si="49"/>
        <v>#N/A</v>
      </c>
      <c r="S280" s="108" t="e">
        <f t="shared" si="44"/>
        <v>#N/A</v>
      </c>
      <c r="T280" s="108" t="e">
        <f t="shared" si="45"/>
        <v>#N/A</v>
      </c>
      <c r="U280" s="110" t="e">
        <f t="shared" si="46"/>
        <v>#N/A</v>
      </c>
      <c r="V280" t="e">
        <f t="shared" si="47"/>
        <v>#N/A</v>
      </c>
      <c r="W280" t="str">
        <f t="shared" si="48"/>
        <v/>
      </c>
      <c r="X280" s="24" t="str">
        <f>IFERROR(VLOOKUP(W280,HOSPITAIS_COM_DIVIDAS!A:E,5,FALSE),"")</f>
        <v/>
      </c>
    </row>
    <row r="281" spans="1:24" x14ac:dyDescent="0.25">
      <c r="A281" s="52" t="str">
        <f>IFERROR((Tabela4[[#This Row],[Status da Proposta]]),"")</f>
        <v/>
      </c>
      <c r="B281" s="121">
        <f>IFERROR((CREDITO_FINANCEIRO!A281),"")</f>
        <v>0</v>
      </c>
      <c r="C281" s="120" t="str">
        <f>IFERROR((VLOOKUP(B281,CREDITO_FINANCEIRO!A:B,2,FALSE)),"")</f>
        <v/>
      </c>
      <c r="D281" s="94" t="str">
        <f>IFERROR((VLOOKUP(B281,CREDITO_FINANCEIRO!A:E,5,FALSE)),"")</f>
        <v/>
      </c>
      <c r="E281" s="95" t="str">
        <f>IFERROR((VLOOKUP(B281,CREDITO_FINANCEIRO!A:C,3,FALSE)),"")</f>
        <v/>
      </c>
      <c r="F281" s="120" t="str">
        <f>IFERROR((VLOOKUP(B281,CREDITO_FINANCEIRO!A:G,4,FALSE)),"")</f>
        <v/>
      </c>
      <c r="G281" s="120" t="e">
        <f>VLOOKUP(B281,CREDITO_FINANCEIRO!A:G,6,FALSE)</f>
        <v>#N/A</v>
      </c>
      <c r="H281" s="120" t="e">
        <f>VLOOKUP(B281,CREDITO_FINANCEIRO!A:G,7,FALSE)</f>
        <v>#N/A</v>
      </c>
      <c r="I281" s="91" t="e">
        <f>VLOOKUP(B281,CREDITO_FINANCEIRO!A:K,10,FALSE)</f>
        <v>#N/A</v>
      </c>
      <c r="J281" s="91" t="e">
        <f>VLOOKUP(B281,CREDITO_FINANCEIRO!A:K,11,FALSE)</f>
        <v>#N/A</v>
      </c>
      <c r="K281" s="91" t="e">
        <f>VLOOKUP(B281,CREDITO_FINANCEIRO!A:L,12,FALSE)</f>
        <v>#N/A</v>
      </c>
      <c r="L281" s="110" t="e">
        <f t="shared" si="40"/>
        <v>#N/A</v>
      </c>
      <c r="M281" s="2" t="e">
        <f t="shared" si="41"/>
        <v>#N/A</v>
      </c>
      <c r="N281" s="111" t="e">
        <f>VLOOKUP(Tabela4[[#This Row],[Proposta de Referência]],SIMP_CF!A:K,9,FALSE)</f>
        <v>#N/A</v>
      </c>
      <c r="O281" s="111" t="e">
        <f>VLOOKUP(Tabela4[[#This Row],[Proposta de Referência]],SIMP_CF!A:K,8,FALSE)</f>
        <v>#N/A</v>
      </c>
      <c r="P281" s="112" t="e">
        <f t="shared" si="42"/>
        <v>#N/A</v>
      </c>
      <c r="Q281" s="112" t="e">
        <f t="shared" si="43"/>
        <v>#N/A</v>
      </c>
      <c r="R281" t="e">
        <f t="shared" si="49"/>
        <v>#N/A</v>
      </c>
      <c r="S281" s="108" t="e">
        <f t="shared" si="44"/>
        <v>#N/A</v>
      </c>
      <c r="T281" s="108" t="e">
        <f t="shared" si="45"/>
        <v>#N/A</v>
      </c>
      <c r="U281" s="110" t="e">
        <f t="shared" si="46"/>
        <v>#N/A</v>
      </c>
      <c r="V281" t="e">
        <f t="shared" si="47"/>
        <v>#N/A</v>
      </c>
      <c r="W281" t="str">
        <f t="shared" si="48"/>
        <v/>
      </c>
      <c r="X281" s="24" t="str">
        <f>IFERROR(VLOOKUP(W281,HOSPITAIS_COM_DIVIDAS!A:E,5,FALSE),"")</f>
        <v/>
      </c>
    </row>
    <row r="282" spans="1:24" x14ac:dyDescent="0.25">
      <c r="A282" s="52" t="str">
        <f>IFERROR((Tabela4[[#This Row],[Status da Proposta]]),"")</f>
        <v/>
      </c>
      <c r="B282" s="121">
        <f>IFERROR((CREDITO_FINANCEIRO!A282),"")</f>
        <v>0</v>
      </c>
      <c r="C282" s="120" t="str">
        <f>IFERROR((VLOOKUP(B282,CREDITO_FINANCEIRO!A:B,2,FALSE)),"")</f>
        <v/>
      </c>
      <c r="D282" s="94" t="str">
        <f>IFERROR((VLOOKUP(B282,CREDITO_FINANCEIRO!A:E,5,FALSE)),"")</f>
        <v/>
      </c>
      <c r="E282" s="95" t="str">
        <f>IFERROR((VLOOKUP(B282,CREDITO_FINANCEIRO!A:C,3,FALSE)),"")</f>
        <v/>
      </c>
      <c r="F282" s="120" t="str">
        <f>IFERROR((VLOOKUP(B282,CREDITO_FINANCEIRO!A:G,4,FALSE)),"")</f>
        <v/>
      </c>
      <c r="G282" s="120" t="e">
        <f>VLOOKUP(B282,CREDITO_FINANCEIRO!A:G,6,FALSE)</f>
        <v>#N/A</v>
      </c>
      <c r="H282" s="120" t="e">
        <f>VLOOKUP(B282,CREDITO_FINANCEIRO!A:G,7,FALSE)</f>
        <v>#N/A</v>
      </c>
      <c r="I282" s="91" t="e">
        <f>VLOOKUP(B282,CREDITO_FINANCEIRO!A:K,10,FALSE)</f>
        <v>#N/A</v>
      </c>
      <c r="J282" s="91" t="e">
        <f>VLOOKUP(B282,CREDITO_FINANCEIRO!A:K,11,FALSE)</f>
        <v>#N/A</v>
      </c>
      <c r="K282" s="91" t="e">
        <f>VLOOKUP(B282,CREDITO_FINANCEIRO!A:L,12,FALSE)</f>
        <v>#N/A</v>
      </c>
      <c r="L282" s="110" t="e">
        <f t="shared" si="40"/>
        <v>#N/A</v>
      </c>
      <c r="M282" s="2" t="e">
        <f t="shared" si="41"/>
        <v>#N/A</v>
      </c>
      <c r="N282" s="111" t="e">
        <f>VLOOKUP(Tabela4[[#This Row],[Proposta de Referência]],SIMP_CF!A:K,9,FALSE)</f>
        <v>#N/A</v>
      </c>
      <c r="O282" s="111" t="e">
        <f>VLOOKUP(Tabela4[[#This Row],[Proposta de Referência]],SIMP_CF!A:K,8,FALSE)</f>
        <v>#N/A</v>
      </c>
      <c r="P282" s="112" t="e">
        <f t="shared" si="42"/>
        <v>#N/A</v>
      </c>
      <c r="Q282" s="112" t="e">
        <f t="shared" si="43"/>
        <v>#N/A</v>
      </c>
      <c r="R282" t="e">
        <f t="shared" si="49"/>
        <v>#N/A</v>
      </c>
      <c r="S282" s="108" t="e">
        <f t="shared" si="44"/>
        <v>#N/A</v>
      </c>
      <c r="T282" s="108" t="e">
        <f t="shared" si="45"/>
        <v>#N/A</v>
      </c>
      <c r="U282" s="110" t="e">
        <f t="shared" si="46"/>
        <v>#N/A</v>
      </c>
      <c r="V282" t="e">
        <f t="shared" si="47"/>
        <v>#N/A</v>
      </c>
      <c r="W282" t="str">
        <f t="shared" si="48"/>
        <v/>
      </c>
      <c r="X282" s="24" t="str">
        <f>IFERROR(VLOOKUP(W282,HOSPITAIS_COM_DIVIDAS!A:E,5,FALSE),"")</f>
        <v/>
      </c>
    </row>
    <row r="283" spans="1:24" x14ac:dyDescent="0.25">
      <c r="A283" s="52" t="str">
        <f>IFERROR((Tabela4[[#This Row],[Status da Proposta]]),"")</f>
        <v/>
      </c>
      <c r="B283" s="121">
        <f>IFERROR((CREDITO_FINANCEIRO!A283),"")</f>
        <v>0</v>
      </c>
      <c r="C283" s="120" t="str">
        <f>IFERROR((VLOOKUP(B283,CREDITO_FINANCEIRO!A:B,2,FALSE)),"")</f>
        <v/>
      </c>
      <c r="D283" s="94" t="str">
        <f>IFERROR((VLOOKUP(B283,CREDITO_FINANCEIRO!A:E,5,FALSE)),"")</f>
        <v/>
      </c>
      <c r="E283" s="95" t="str">
        <f>IFERROR((VLOOKUP(B283,CREDITO_FINANCEIRO!A:C,3,FALSE)),"")</f>
        <v/>
      </c>
      <c r="F283" s="120" t="str">
        <f>IFERROR((VLOOKUP(B283,CREDITO_FINANCEIRO!A:G,4,FALSE)),"")</f>
        <v/>
      </c>
      <c r="G283" s="120" t="e">
        <f>VLOOKUP(B283,CREDITO_FINANCEIRO!A:G,6,FALSE)</f>
        <v>#N/A</v>
      </c>
      <c r="H283" s="120" t="e">
        <f>VLOOKUP(B283,CREDITO_FINANCEIRO!A:G,7,FALSE)</f>
        <v>#N/A</v>
      </c>
      <c r="I283" s="91" t="e">
        <f>VLOOKUP(B283,CREDITO_FINANCEIRO!A:K,10,FALSE)</f>
        <v>#N/A</v>
      </c>
      <c r="J283" s="91" t="e">
        <f>VLOOKUP(B283,CREDITO_FINANCEIRO!A:K,11,FALSE)</f>
        <v>#N/A</v>
      </c>
      <c r="K283" s="91" t="e">
        <f>VLOOKUP(B283,CREDITO_FINANCEIRO!A:L,12,FALSE)</f>
        <v>#N/A</v>
      </c>
      <c r="L283" s="110" t="e">
        <f t="shared" si="40"/>
        <v>#N/A</v>
      </c>
      <c r="M283" s="2" t="e">
        <f t="shared" si="41"/>
        <v>#N/A</v>
      </c>
      <c r="N283" s="111" t="e">
        <f>VLOOKUP(Tabela4[[#This Row],[Proposta de Referência]],SIMP_CF!A:K,9,FALSE)</f>
        <v>#N/A</v>
      </c>
      <c r="O283" s="111" t="e">
        <f>VLOOKUP(Tabela4[[#This Row],[Proposta de Referência]],SIMP_CF!A:K,8,FALSE)</f>
        <v>#N/A</v>
      </c>
      <c r="P283" s="112" t="e">
        <f t="shared" si="42"/>
        <v>#N/A</v>
      </c>
      <c r="Q283" s="112" t="e">
        <f t="shared" si="43"/>
        <v>#N/A</v>
      </c>
      <c r="R283" t="e">
        <f t="shared" si="49"/>
        <v>#N/A</v>
      </c>
      <c r="S283" s="108" t="e">
        <f t="shared" si="44"/>
        <v>#N/A</v>
      </c>
      <c r="T283" s="108" t="e">
        <f t="shared" si="45"/>
        <v>#N/A</v>
      </c>
      <c r="U283" s="110" t="e">
        <f t="shared" si="46"/>
        <v>#N/A</v>
      </c>
      <c r="V283" t="e">
        <f t="shared" si="47"/>
        <v>#N/A</v>
      </c>
      <c r="W283" t="str">
        <f t="shared" si="48"/>
        <v/>
      </c>
      <c r="X283" s="24" t="str">
        <f>IFERROR(VLOOKUP(W283,HOSPITAIS_COM_DIVIDAS!A:E,5,FALSE),"")</f>
        <v/>
      </c>
    </row>
    <row r="284" spans="1:24" x14ac:dyDescent="0.25">
      <c r="A284" s="52" t="str">
        <f>IFERROR((Tabela4[[#This Row],[Status da Proposta]]),"")</f>
        <v/>
      </c>
      <c r="B284" s="121">
        <f>IFERROR((CREDITO_FINANCEIRO!A284),"")</f>
        <v>0</v>
      </c>
      <c r="C284" s="120" t="str">
        <f>IFERROR((VLOOKUP(B284,CREDITO_FINANCEIRO!A:B,2,FALSE)),"")</f>
        <v/>
      </c>
      <c r="D284" s="94" t="str">
        <f>IFERROR((VLOOKUP(B284,CREDITO_FINANCEIRO!A:E,5,FALSE)),"")</f>
        <v/>
      </c>
      <c r="E284" s="95" t="str">
        <f>IFERROR((VLOOKUP(B284,CREDITO_FINANCEIRO!A:C,3,FALSE)),"")</f>
        <v/>
      </c>
      <c r="F284" s="120" t="str">
        <f>IFERROR((VLOOKUP(B284,CREDITO_FINANCEIRO!A:G,4,FALSE)),"")</f>
        <v/>
      </c>
      <c r="G284" s="120" t="e">
        <f>VLOOKUP(B284,CREDITO_FINANCEIRO!A:G,6,FALSE)</f>
        <v>#N/A</v>
      </c>
      <c r="H284" s="120" t="e">
        <f>VLOOKUP(B284,CREDITO_FINANCEIRO!A:G,7,FALSE)</f>
        <v>#N/A</v>
      </c>
      <c r="I284" s="91" t="e">
        <f>VLOOKUP(B284,CREDITO_FINANCEIRO!A:K,10,FALSE)</f>
        <v>#N/A</v>
      </c>
      <c r="J284" s="91" t="e">
        <f>VLOOKUP(B284,CREDITO_FINANCEIRO!A:K,11,FALSE)</f>
        <v>#N/A</v>
      </c>
      <c r="K284" s="91" t="e">
        <f>VLOOKUP(B284,CREDITO_FINANCEIRO!A:L,12,FALSE)</f>
        <v>#N/A</v>
      </c>
      <c r="L284" s="110" t="e">
        <f t="shared" si="40"/>
        <v>#N/A</v>
      </c>
      <c r="M284" s="2" t="e">
        <f t="shared" si="41"/>
        <v>#N/A</v>
      </c>
      <c r="N284" s="111" t="e">
        <f>VLOOKUP(Tabela4[[#This Row],[Proposta de Referência]],SIMP_CF!A:K,9,FALSE)</f>
        <v>#N/A</v>
      </c>
      <c r="O284" s="111" t="e">
        <f>VLOOKUP(Tabela4[[#This Row],[Proposta de Referência]],SIMP_CF!A:K,8,FALSE)</f>
        <v>#N/A</v>
      </c>
      <c r="P284" s="112" t="e">
        <f t="shared" si="42"/>
        <v>#N/A</v>
      </c>
      <c r="Q284" s="112" t="e">
        <f t="shared" si="43"/>
        <v>#N/A</v>
      </c>
      <c r="R284" t="e">
        <f t="shared" si="49"/>
        <v>#N/A</v>
      </c>
      <c r="S284" s="108" t="e">
        <f t="shared" si="44"/>
        <v>#N/A</v>
      </c>
      <c r="T284" s="108" t="e">
        <f t="shared" si="45"/>
        <v>#N/A</v>
      </c>
      <c r="U284" s="110" t="e">
        <f t="shared" si="46"/>
        <v>#N/A</v>
      </c>
      <c r="V284" t="e">
        <f t="shared" si="47"/>
        <v>#N/A</v>
      </c>
      <c r="W284" t="str">
        <f t="shared" si="48"/>
        <v/>
      </c>
      <c r="X284" s="24" t="str">
        <f>IFERROR(VLOOKUP(W284,HOSPITAIS_COM_DIVIDAS!A:E,5,FALSE),"")</f>
        <v/>
      </c>
    </row>
    <row r="285" spans="1:24" x14ac:dyDescent="0.25">
      <c r="A285" s="52" t="str">
        <f>IFERROR((Tabela4[[#This Row],[Status da Proposta]]),"")</f>
        <v/>
      </c>
      <c r="B285" s="121">
        <f>IFERROR((CREDITO_FINANCEIRO!A285),"")</f>
        <v>0</v>
      </c>
      <c r="C285" s="120" t="str">
        <f>IFERROR((VLOOKUP(B285,CREDITO_FINANCEIRO!A:B,2,FALSE)),"")</f>
        <v/>
      </c>
      <c r="D285" s="94" t="str">
        <f>IFERROR((VLOOKUP(B285,CREDITO_FINANCEIRO!A:E,5,FALSE)),"")</f>
        <v/>
      </c>
      <c r="E285" s="95" t="str">
        <f>IFERROR((VLOOKUP(B285,CREDITO_FINANCEIRO!A:C,3,FALSE)),"")</f>
        <v/>
      </c>
      <c r="F285" s="120" t="str">
        <f>IFERROR((VLOOKUP(B285,CREDITO_FINANCEIRO!A:G,4,FALSE)),"")</f>
        <v/>
      </c>
      <c r="G285" s="120" t="e">
        <f>VLOOKUP(B285,CREDITO_FINANCEIRO!A:G,6,FALSE)</f>
        <v>#N/A</v>
      </c>
      <c r="H285" s="120" t="e">
        <f>VLOOKUP(B285,CREDITO_FINANCEIRO!A:G,7,FALSE)</f>
        <v>#N/A</v>
      </c>
      <c r="I285" s="91" t="e">
        <f>VLOOKUP(B285,CREDITO_FINANCEIRO!A:K,10,FALSE)</f>
        <v>#N/A</v>
      </c>
      <c r="J285" s="91" t="e">
        <f>VLOOKUP(B285,CREDITO_FINANCEIRO!A:K,11,FALSE)</f>
        <v>#N/A</v>
      </c>
      <c r="K285" s="91" t="e">
        <f>VLOOKUP(B285,CREDITO_FINANCEIRO!A:L,12,FALSE)</f>
        <v>#N/A</v>
      </c>
      <c r="L285" s="110" t="e">
        <f t="shared" si="40"/>
        <v>#N/A</v>
      </c>
      <c r="M285" s="2" t="e">
        <f t="shared" si="41"/>
        <v>#N/A</v>
      </c>
      <c r="N285" s="111" t="e">
        <f>VLOOKUP(Tabela4[[#This Row],[Proposta de Referência]],SIMP_CF!A:K,9,FALSE)</f>
        <v>#N/A</v>
      </c>
      <c r="O285" s="111" t="e">
        <f>VLOOKUP(Tabela4[[#This Row],[Proposta de Referência]],SIMP_CF!A:K,8,FALSE)</f>
        <v>#N/A</v>
      </c>
      <c r="P285" s="112" t="e">
        <f t="shared" si="42"/>
        <v>#N/A</v>
      </c>
      <c r="Q285" s="112" t="e">
        <f t="shared" si="43"/>
        <v>#N/A</v>
      </c>
      <c r="R285" t="e">
        <f t="shared" si="49"/>
        <v>#N/A</v>
      </c>
      <c r="S285" s="108" t="e">
        <f t="shared" si="44"/>
        <v>#N/A</v>
      </c>
      <c r="T285" s="108" t="e">
        <f t="shared" si="45"/>
        <v>#N/A</v>
      </c>
      <c r="U285" s="110" t="e">
        <f t="shared" si="46"/>
        <v>#N/A</v>
      </c>
      <c r="V285" t="e">
        <f t="shared" si="47"/>
        <v>#N/A</v>
      </c>
      <c r="W285" t="str">
        <f t="shared" si="48"/>
        <v/>
      </c>
      <c r="X285" s="24" t="str">
        <f>IFERROR(VLOOKUP(W285,HOSPITAIS_COM_DIVIDAS!A:E,5,FALSE),"")</f>
        <v/>
      </c>
    </row>
    <row r="286" spans="1:24" x14ac:dyDescent="0.25">
      <c r="A286" s="52" t="str">
        <f>IFERROR((Tabela4[[#This Row],[Status da Proposta]]),"")</f>
        <v/>
      </c>
      <c r="B286" s="121">
        <f>IFERROR((CREDITO_FINANCEIRO!A286),"")</f>
        <v>0</v>
      </c>
      <c r="C286" s="120" t="str">
        <f>IFERROR((VLOOKUP(B286,CREDITO_FINANCEIRO!A:B,2,FALSE)),"")</f>
        <v/>
      </c>
      <c r="D286" s="94" t="str">
        <f>IFERROR((VLOOKUP(B286,CREDITO_FINANCEIRO!A:E,5,FALSE)),"")</f>
        <v/>
      </c>
      <c r="E286" s="95" t="str">
        <f>IFERROR((VLOOKUP(B286,CREDITO_FINANCEIRO!A:C,3,FALSE)),"")</f>
        <v/>
      </c>
      <c r="F286" s="120" t="str">
        <f>IFERROR((VLOOKUP(B286,CREDITO_FINANCEIRO!A:G,4,FALSE)),"")</f>
        <v/>
      </c>
      <c r="G286" s="120" t="e">
        <f>VLOOKUP(B286,CREDITO_FINANCEIRO!A:G,6,FALSE)</f>
        <v>#N/A</v>
      </c>
      <c r="H286" s="120" t="e">
        <f>VLOOKUP(B286,CREDITO_FINANCEIRO!A:G,7,FALSE)</f>
        <v>#N/A</v>
      </c>
      <c r="I286" s="91" t="e">
        <f>VLOOKUP(B286,CREDITO_FINANCEIRO!A:K,10,FALSE)</f>
        <v>#N/A</v>
      </c>
      <c r="J286" s="91" t="e">
        <f>VLOOKUP(B286,CREDITO_FINANCEIRO!A:K,11,FALSE)</f>
        <v>#N/A</v>
      </c>
      <c r="K286" s="91" t="e">
        <f>VLOOKUP(B286,CREDITO_FINANCEIRO!A:L,12,FALSE)</f>
        <v>#N/A</v>
      </c>
      <c r="L286" s="110" t="e">
        <f t="shared" si="40"/>
        <v>#N/A</v>
      </c>
      <c r="M286" s="2" t="e">
        <f t="shared" si="41"/>
        <v>#N/A</v>
      </c>
      <c r="N286" s="111" t="e">
        <f>VLOOKUP(Tabela4[[#This Row],[Proposta de Referência]],SIMP_CF!A:K,9,FALSE)</f>
        <v>#N/A</v>
      </c>
      <c r="O286" s="111" t="e">
        <f>VLOOKUP(Tabela4[[#This Row],[Proposta de Referência]],SIMP_CF!A:K,8,FALSE)</f>
        <v>#N/A</v>
      </c>
      <c r="P286" s="112" t="e">
        <f t="shared" si="42"/>
        <v>#N/A</v>
      </c>
      <c r="Q286" s="112" t="e">
        <f t="shared" si="43"/>
        <v>#N/A</v>
      </c>
      <c r="R286" t="e">
        <f t="shared" si="49"/>
        <v>#N/A</v>
      </c>
      <c r="S286" s="108" t="e">
        <f t="shared" si="44"/>
        <v>#N/A</v>
      </c>
      <c r="T286" s="108" t="e">
        <f t="shared" si="45"/>
        <v>#N/A</v>
      </c>
      <c r="U286" s="110" t="e">
        <f t="shared" si="46"/>
        <v>#N/A</v>
      </c>
      <c r="V286" t="e">
        <f t="shared" si="47"/>
        <v>#N/A</v>
      </c>
      <c r="W286" t="str">
        <f t="shared" si="48"/>
        <v/>
      </c>
      <c r="X286" s="24" t="str">
        <f>IFERROR(VLOOKUP(W286,HOSPITAIS_COM_DIVIDAS!A:E,5,FALSE),"")</f>
        <v/>
      </c>
    </row>
    <row r="287" spans="1:24" x14ac:dyDescent="0.25">
      <c r="A287" s="52" t="str">
        <f>IFERROR((Tabela4[[#This Row],[Status da Proposta]]),"")</f>
        <v/>
      </c>
      <c r="B287" s="121">
        <f>IFERROR((CREDITO_FINANCEIRO!A287),"")</f>
        <v>0</v>
      </c>
      <c r="C287" s="120" t="str">
        <f>IFERROR((VLOOKUP(B287,CREDITO_FINANCEIRO!A:B,2,FALSE)),"")</f>
        <v/>
      </c>
      <c r="D287" s="94" t="str">
        <f>IFERROR((VLOOKUP(B287,CREDITO_FINANCEIRO!A:E,5,FALSE)),"")</f>
        <v/>
      </c>
      <c r="E287" s="95" t="str">
        <f>IFERROR((VLOOKUP(B287,CREDITO_FINANCEIRO!A:C,3,FALSE)),"")</f>
        <v/>
      </c>
      <c r="F287" s="120" t="str">
        <f>IFERROR((VLOOKUP(B287,CREDITO_FINANCEIRO!A:G,4,FALSE)),"")</f>
        <v/>
      </c>
      <c r="G287" s="120" t="e">
        <f>VLOOKUP(B287,CREDITO_FINANCEIRO!A:G,6,FALSE)</f>
        <v>#N/A</v>
      </c>
      <c r="H287" s="120" t="e">
        <f>VLOOKUP(B287,CREDITO_FINANCEIRO!A:G,7,FALSE)</f>
        <v>#N/A</v>
      </c>
      <c r="I287" s="91" t="e">
        <f>VLOOKUP(B287,CREDITO_FINANCEIRO!A:K,10,FALSE)</f>
        <v>#N/A</v>
      </c>
      <c r="J287" s="91" t="e">
        <f>VLOOKUP(B287,CREDITO_FINANCEIRO!A:K,11,FALSE)</f>
        <v>#N/A</v>
      </c>
      <c r="K287" s="91" t="e">
        <f>VLOOKUP(B287,CREDITO_FINANCEIRO!A:L,12,FALSE)</f>
        <v>#N/A</v>
      </c>
      <c r="L287" s="110" t="e">
        <f t="shared" si="40"/>
        <v>#N/A</v>
      </c>
      <c r="M287" s="2" t="e">
        <f t="shared" si="41"/>
        <v>#N/A</v>
      </c>
      <c r="N287" s="111" t="e">
        <f>VLOOKUP(Tabela4[[#This Row],[Proposta de Referência]],SIMP_CF!A:K,9,FALSE)</f>
        <v>#N/A</v>
      </c>
      <c r="O287" s="111" t="e">
        <f>VLOOKUP(Tabela4[[#This Row],[Proposta de Referência]],SIMP_CF!A:K,8,FALSE)</f>
        <v>#N/A</v>
      </c>
      <c r="P287" s="112" t="e">
        <f t="shared" si="42"/>
        <v>#N/A</v>
      </c>
      <c r="Q287" s="112" t="e">
        <f t="shared" si="43"/>
        <v>#N/A</v>
      </c>
      <c r="R287" t="e">
        <f t="shared" si="49"/>
        <v>#N/A</v>
      </c>
      <c r="S287" s="108" t="e">
        <f t="shared" si="44"/>
        <v>#N/A</v>
      </c>
      <c r="T287" s="108" t="e">
        <f t="shared" si="45"/>
        <v>#N/A</v>
      </c>
      <c r="U287" s="110" t="e">
        <f t="shared" si="46"/>
        <v>#N/A</v>
      </c>
      <c r="V287" t="e">
        <f t="shared" si="47"/>
        <v>#N/A</v>
      </c>
      <c r="W287" t="str">
        <f t="shared" si="48"/>
        <v/>
      </c>
      <c r="X287" s="24" t="str">
        <f>IFERROR(VLOOKUP(W287,HOSPITAIS_COM_DIVIDAS!A:E,5,FALSE),"")</f>
        <v/>
      </c>
    </row>
    <row r="288" spans="1:24" x14ac:dyDescent="0.25">
      <c r="A288" s="52" t="str">
        <f>IFERROR((Tabela4[[#This Row],[Status da Proposta]]),"")</f>
        <v/>
      </c>
      <c r="B288" s="121">
        <f>IFERROR((CREDITO_FINANCEIRO!A288),"")</f>
        <v>0</v>
      </c>
      <c r="C288" s="120" t="str">
        <f>IFERROR((VLOOKUP(B288,CREDITO_FINANCEIRO!A:B,2,FALSE)),"")</f>
        <v/>
      </c>
      <c r="D288" s="94" t="str">
        <f>IFERROR((VLOOKUP(B288,CREDITO_FINANCEIRO!A:E,5,FALSE)),"")</f>
        <v/>
      </c>
      <c r="E288" s="95" t="str">
        <f>IFERROR((VLOOKUP(B288,CREDITO_FINANCEIRO!A:C,3,FALSE)),"")</f>
        <v/>
      </c>
      <c r="F288" s="120" t="str">
        <f>IFERROR((VLOOKUP(B288,CREDITO_FINANCEIRO!A:G,4,FALSE)),"")</f>
        <v/>
      </c>
      <c r="G288" s="120" t="e">
        <f>VLOOKUP(B288,CREDITO_FINANCEIRO!A:G,6,FALSE)</f>
        <v>#N/A</v>
      </c>
      <c r="H288" s="120" t="e">
        <f>VLOOKUP(B288,CREDITO_FINANCEIRO!A:G,7,FALSE)</f>
        <v>#N/A</v>
      </c>
      <c r="I288" s="91" t="e">
        <f>VLOOKUP(B288,CREDITO_FINANCEIRO!A:K,10,FALSE)</f>
        <v>#N/A</v>
      </c>
      <c r="J288" s="91" t="e">
        <f>VLOOKUP(B288,CREDITO_FINANCEIRO!A:K,11,FALSE)</f>
        <v>#N/A</v>
      </c>
      <c r="K288" s="91" t="e">
        <f>VLOOKUP(B288,CREDITO_FINANCEIRO!A:L,12,FALSE)</f>
        <v>#N/A</v>
      </c>
      <c r="L288" s="110" t="e">
        <f t="shared" si="40"/>
        <v>#N/A</v>
      </c>
      <c r="M288" s="2" t="e">
        <f t="shared" si="41"/>
        <v>#N/A</v>
      </c>
      <c r="N288" s="111" t="e">
        <f>VLOOKUP(Tabela4[[#This Row],[Proposta de Referência]],SIMP_CF!A:K,9,FALSE)</f>
        <v>#N/A</v>
      </c>
      <c r="O288" s="111" t="e">
        <f>VLOOKUP(Tabela4[[#This Row],[Proposta de Referência]],SIMP_CF!A:K,8,FALSE)</f>
        <v>#N/A</v>
      </c>
      <c r="P288" s="112" t="e">
        <f t="shared" si="42"/>
        <v>#N/A</v>
      </c>
      <c r="Q288" s="112" t="e">
        <f t="shared" si="43"/>
        <v>#N/A</v>
      </c>
      <c r="R288" t="e">
        <f t="shared" si="49"/>
        <v>#N/A</v>
      </c>
      <c r="S288" s="108" t="e">
        <f t="shared" si="44"/>
        <v>#N/A</v>
      </c>
      <c r="T288" s="108" t="e">
        <f t="shared" si="45"/>
        <v>#N/A</v>
      </c>
      <c r="U288" s="110" t="e">
        <f t="shared" si="46"/>
        <v>#N/A</v>
      </c>
      <c r="V288" t="e">
        <f t="shared" si="47"/>
        <v>#N/A</v>
      </c>
      <c r="W288" t="str">
        <f t="shared" si="48"/>
        <v/>
      </c>
      <c r="X288" s="24" t="str">
        <f>IFERROR(VLOOKUP(W288,HOSPITAIS_COM_DIVIDAS!A:E,5,FALSE),"")</f>
        <v/>
      </c>
    </row>
    <row r="289" spans="1:24" x14ac:dyDescent="0.25">
      <c r="A289" s="52" t="str">
        <f>IFERROR((Tabela4[[#This Row],[Status da Proposta]]),"")</f>
        <v/>
      </c>
      <c r="B289" s="121">
        <f>IFERROR((CREDITO_FINANCEIRO!A289),"")</f>
        <v>0</v>
      </c>
      <c r="C289" s="120" t="str">
        <f>IFERROR((VLOOKUP(B289,CREDITO_FINANCEIRO!A:B,2,FALSE)),"")</f>
        <v/>
      </c>
      <c r="D289" s="94" t="str">
        <f>IFERROR((VLOOKUP(B289,CREDITO_FINANCEIRO!A:E,5,FALSE)),"")</f>
        <v/>
      </c>
      <c r="E289" s="95" t="str">
        <f>IFERROR((VLOOKUP(B289,CREDITO_FINANCEIRO!A:C,3,FALSE)),"")</f>
        <v/>
      </c>
      <c r="F289" s="120" t="str">
        <f>IFERROR((VLOOKUP(B289,CREDITO_FINANCEIRO!A:G,4,FALSE)),"")</f>
        <v/>
      </c>
      <c r="G289" s="120" t="e">
        <f>VLOOKUP(B289,CREDITO_FINANCEIRO!A:G,6,FALSE)</f>
        <v>#N/A</v>
      </c>
      <c r="H289" s="120" t="e">
        <f>VLOOKUP(B289,CREDITO_FINANCEIRO!A:G,7,FALSE)</f>
        <v>#N/A</v>
      </c>
      <c r="I289" s="91" t="e">
        <f>VLOOKUP(B289,CREDITO_FINANCEIRO!A:K,10,FALSE)</f>
        <v>#N/A</v>
      </c>
      <c r="J289" s="91" t="e">
        <f>VLOOKUP(B289,CREDITO_FINANCEIRO!A:K,11,FALSE)</f>
        <v>#N/A</v>
      </c>
      <c r="K289" s="91" t="e">
        <f>VLOOKUP(B289,CREDITO_FINANCEIRO!A:L,12,FALSE)</f>
        <v>#N/A</v>
      </c>
      <c r="L289" s="110" t="e">
        <f t="shared" si="40"/>
        <v>#N/A</v>
      </c>
      <c r="M289" s="2" t="e">
        <f t="shared" si="41"/>
        <v>#N/A</v>
      </c>
      <c r="N289" s="111" t="e">
        <f>VLOOKUP(Tabela4[[#This Row],[Proposta de Referência]],SIMP_CF!A:K,9,FALSE)</f>
        <v>#N/A</v>
      </c>
      <c r="O289" s="111" t="e">
        <f>VLOOKUP(Tabela4[[#This Row],[Proposta de Referência]],SIMP_CF!A:K,8,FALSE)</f>
        <v>#N/A</v>
      </c>
      <c r="P289" s="112" t="e">
        <f t="shared" si="42"/>
        <v>#N/A</v>
      </c>
      <c r="Q289" s="112" t="e">
        <f t="shared" si="43"/>
        <v>#N/A</v>
      </c>
      <c r="R289" t="e">
        <f t="shared" si="49"/>
        <v>#N/A</v>
      </c>
      <c r="S289" s="108" t="e">
        <f t="shared" si="44"/>
        <v>#N/A</v>
      </c>
      <c r="T289" s="108" t="e">
        <f t="shared" si="45"/>
        <v>#N/A</v>
      </c>
      <c r="U289" s="110" t="e">
        <f t="shared" si="46"/>
        <v>#N/A</v>
      </c>
      <c r="V289" t="e">
        <f t="shared" si="47"/>
        <v>#N/A</v>
      </c>
      <c r="W289" t="str">
        <f t="shared" si="48"/>
        <v/>
      </c>
      <c r="X289" s="24" t="str">
        <f>IFERROR(VLOOKUP(W289,HOSPITAIS_COM_DIVIDAS!A:E,5,FALSE),"")</f>
        <v/>
      </c>
    </row>
    <row r="290" spans="1:24" x14ac:dyDescent="0.25">
      <c r="A290" s="52" t="str">
        <f>IFERROR((Tabela4[[#This Row],[Status da Proposta]]),"")</f>
        <v/>
      </c>
      <c r="B290" s="121">
        <f>IFERROR((CREDITO_FINANCEIRO!A290),"")</f>
        <v>0</v>
      </c>
      <c r="C290" s="120" t="str">
        <f>IFERROR((VLOOKUP(B290,CREDITO_FINANCEIRO!A:B,2,FALSE)),"")</f>
        <v/>
      </c>
      <c r="D290" s="94" t="str">
        <f>IFERROR((VLOOKUP(B290,CREDITO_FINANCEIRO!A:E,5,FALSE)),"")</f>
        <v/>
      </c>
      <c r="E290" s="95" t="str">
        <f>IFERROR((VLOOKUP(B290,CREDITO_FINANCEIRO!A:C,3,FALSE)),"")</f>
        <v/>
      </c>
      <c r="F290" s="120" t="str">
        <f>IFERROR((VLOOKUP(B290,CREDITO_FINANCEIRO!A:G,4,FALSE)),"")</f>
        <v/>
      </c>
      <c r="G290" s="120" t="e">
        <f>VLOOKUP(B290,CREDITO_FINANCEIRO!A:G,6,FALSE)</f>
        <v>#N/A</v>
      </c>
      <c r="H290" s="120" t="e">
        <f>VLOOKUP(B290,CREDITO_FINANCEIRO!A:G,7,FALSE)</f>
        <v>#N/A</v>
      </c>
      <c r="I290" s="91" t="e">
        <f>VLOOKUP(B290,CREDITO_FINANCEIRO!A:K,10,FALSE)</f>
        <v>#N/A</v>
      </c>
      <c r="J290" s="91" t="e">
        <f>VLOOKUP(B290,CREDITO_FINANCEIRO!A:K,11,FALSE)</f>
        <v>#N/A</v>
      </c>
      <c r="K290" s="91" t="e">
        <f>VLOOKUP(B290,CREDITO_FINANCEIRO!A:L,12,FALSE)</f>
        <v>#N/A</v>
      </c>
      <c r="L290" s="110" t="e">
        <f t="shared" si="40"/>
        <v>#N/A</v>
      </c>
      <c r="M290" s="2" t="e">
        <f t="shared" si="41"/>
        <v>#N/A</v>
      </c>
      <c r="N290" s="111" t="e">
        <f>VLOOKUP(Tabela4[[#This Row],[Proposta de Referência]],SIMP_CF!A:K,9,FALSE)</f>
        <v>#N/A</v>
      </c>
      <c r="O290" s="111" t="e">
        <f>VLOOKUP(Tabela4[[#This Row],[Proposta de Referência]],SIMP_CF!A:K,8,FALSE)</f>
        <v>#N/A</v>
      </c>
      <c r="P290" s="112" t="e">
        <f t="shared" si="42"/>
        <v>#N/A</v>
      </c>
      <c r="Q290" s="112" t="e">
        <f t="shared" si="43"/>
        <v>#N/A</v>
      </c>
      <c r="R290" t="e">
        <f t="shared" si="49"/>
        <v>#N/A</v>
      </c>
      <c r="S290" s="108" t="e">
        <f t="shared" si="44"/>
        <v>#N/A</v>
      </c>
      <c r="T290" s="108" t="e">
        <f t="shared" si="45"/>
        <v>#N/A</v>
      </c>
      <c r="U290" s="110" t="e">
        <f t="shared" si="46"/>
        <v>#N/A</v>
      </c>
      <c r="V290" t="e">
        <f t="shared" si="47"/>
        <v>#N/A</v>
      </c>
      <c r="W290" t="str">
        <f t="shared" si="48"/>
        <v/>
      </c>
      <c r="X290" s="24" t="str">
        <f>IFERROR(VLOOKUP(W290,HOSPITAIS_COM_DIVIDAS!A:E,5,FALSE),"")</f>
        <v/>
      </c>
    </row>
    <row r="291" spans="1:24" x14ac:dyDescent="0.25">
      <c r="A291" s="52" t="str">
        <f>IFERROR((Tabela4[[#This Row],[Status da Proposta]]),"")</f>
        <v/>
      </c>
      <c r="B291" s="121">
        <f>IFERROR((CREDITO_FINANCEIRO!A291),"")</f>
        <v>0</v>
      </c>
      <c r="C291" s="120" t="str">
        <f>IFERROR((VLOOKUP(B291,CREDITO_FINANCEIRO!A:B,2,FALSE)),"")</f>
        <v/>
      </c>
      <c r="D291" s="94" t="str">
        <f>IFERROR((VLOOKUP(B291,CREDITO_FINANCEIRO!A:E,5,FALSE)),"")</f>
        <v/>
      </c>
      <c r="E291" s="95" t="str">
        <f>IFERROR((VLOOKUP(B291,CREDITO_FINANCEIRO!A:C,3,FALSE)),"")</f>
        <v/>
      </c>
      <c r="F291" s="120" t="str">
        <f>IFERROR((VLOOKUP(B291,CREDITO_FINANCEIRO!A:G,4,FALSE)),"")</f>
        <v/>
      </c>
      <c r="G291" s="120" t="e">
        <f>VLOOKUP(B291,CREDITO_FINANCEIRO!A:G,6,FALSE)</f>
        <v>#N/A</v>
      </c>
      <c r="H291" s="120" t="e">
        <f>VLOOKUP(B291,CREDITO_FINANCEIRO!A:G,7,FALSE)</f>
        <v>#N/A</v>
      </c>
      <c r="I291" s="91" t="e">
        <f>VLOOKUP(B291,CREDITO_FINANCEIRO!A:K,10,FALSE)</f>
        <v>#N/A</v>
      </c>
      <c r="J291" s="91" t="e">
        <f>VLOOKUP(B291,CREDITO_FINANCEIRO!A:K,11,FALSE)</f>
        <v>#N/A</v>
      </c>
      <c r="K291" s="91" t="e">
        <f>VLOOKUP(B291,CREDITO_FINANCEIRO!A:L,12,FALSE)</f>
        <v>#N/A</v>
      </c>
      <c r="L291" s="110" t="e">
        <f t="shared" si="40"/>
        <v>#N/A</v>
      </c>
      <c r="M291" s="2" t="e">
        <f t="shared" si="41"/>
        <v>#N/A</v>
      </c>
      <c r="N291" s="111" t="e">
        <f>VLOOKUP(Tabela4[[#This Row],[Proposta de Referência]],SIMP_CF!A:K,9,FALSE)</f>
        <v>#N/A</v>
      </c>
      <c r="O291" s="111" t="e">
        <f>VLOOKUP(Tabela4[[#This Row],[Proposta de Referência]],SIMP_CF!A:K,8,FALSE)</f>
        <v>#N/A</v>
      </c>
      <c r="P291" s="112" t="e">
        <f t="shared" si="42"/>
        <v>#N/A</v>
      </c>
      <c r="Q291" s="112" t="e">
        <f t="shared" si="43"/>
        <v>#N/A</v>
      </c>
      <c r="R291" t="e">
        <f t="shared" si="49"/>
        <v>#N/A</v>
      </c>
      <c r="S291" s="108" t="e">
        <f t="shared" si="44"/>
        <v>#N/A</v>
      </c>
      <c r="T291" s="108" t="e">
        <f t="shared" si="45"/>
        <v>#N/A</v>
      </c>
      <c r="U291" s="110" t="e">
        <f t="shared" si="46"/>
        <v>#N/A</v>
      </c>
      <c r="V291" t="e">
        <f t="shared" si="47"/>
        <v>#N/A</v>
      </c>
      <c r="W291" t="str">
        <f t="shared" si="48"/>
        <v/>
      </c>
      <c r="X291" s="24" t="str">
        <f>IFERROR(VLOOKUP(W291,HOSPITAIS_COM_DIVIDAS!A:E,5,FALSE),"")</f>
        <v/>
      </c>
    </row>
    <row r="292" spans="1:24" x14ac:dyDescent="0.25">
      <c r="A292" s="52" t="str">
        <f>IFERROR((Tabela4[[#This Row],[Status da Proposta]]),"")</f>
        <v/>
      </c>
      <c r="B292" s="121">
        <f>IFERROR((CREDITO_FINANCEIRO!A292),"")</f>
        <v>0</v>
      </c>
      <c r="C292" s="120" t="str">
        <f>IFERROR((VLOOKUP(B292,CREDITO_FINANCEIRO!A:B,2,FALSE)),"")</f>
        <v/>
      </c>
      <c r="D292" s="94" t="str">
        <f>IFERROR((VLOOKUP(B292,CREDITO_FINANCEIRO!A:E,5,FALSE)),"")</f>
        <v/>
      </c>
      <c r="E292" s="95" t="str">
        <f>IFERROR((VLOOKUP(B292,CREDITO_FINANCEIRO!A:C,3,FALSE)),"")</f>
        <v/>
      </c>
      <c r="F292" s="120" t="str">
        <f>IFERROR((VLOOKUP(B292,CREDITO_FINANCEIRO!A:G,4,FALSE)),"")</f>
        <v/>
      </c>
      <c r="G292" s="120" t="e">
        <f>VLOOKUP(B292,CREDITO_FINANCEIRO!A:G,6,FALSE)</f>
        <v>#N/A</v>
      </c>
      <c r="H292" s="120" t="e">
        <f>VLOOKUP(B292,CREDITO_FINANCEIRO!A:G,7,FALSE)</f>
        <v>#N/A</v>
      </c>
      <c r="I292" s="91" t="e">
        <f>VLOOKUP(B292,CREDITO_FINANCEIRO!A:K,10,FALSE)</f>
        <v>#N/A</v>
      </c>
      <c r="J292" s="91" t="e">
        <f>VLOOKUP(B292,CREDITO_FINANCEIRO!A:K,11,FALSE)</f>
        <v>#N/A</v>
      </c>
      <c r="K292" s="91" t="e">
        <f>VLOOKUP(B292,CREDITO_FINANCEIRO!A:L,12,FALSE)</f>
        <v>#N/A</v>
      </c>
      <c r="L292" s="110" t="e">
        <f t="shared" si="40"/>
        <v>#N/A</v>
      </c>
      <c r="M292" s="2" t="e">
        <f t="shared" si="41"/>
        <v>#N/A</v>
      </c>
      <c r="N292" s="111" t="e">
        <f>VLOOKUP(Tabela4[[#This Row],[Proposta de Referência]],SIMP_CF!A:K,9,FALSE)</f>
        <v>#N/A</v>
      </c>
      <c r="O292" s="111" t="e">
        <f>VLOOKUP(Tabela4[[#This Row],[Proposta de Referência]],SIMP_CF!A:K,8,FALSE)</f>
        <v>#N/A</v>
      </c>
      <c r="P292" s="112" t="e">
        <f t="shared" si="42"/>
        <v>#N/A</v>
      </c>
      <c r="Q292" s="112" t="e">
        <f t="shared" si="43"/>
        <v>#N/A</v>
      </c>
      <c r="R292" t="e">
        <f t="shared" si="49"/>
        <v>#N/A</v>
      </c>
      <c r="S292" s="108" t="e">
        <f t="shared" si="44"/>
        <v>#N/A</v>
      </c>
      <c r="T292" s="108" t="e">
        <f t="shared" si="45"/>
        <v>#N/A</v>
      </c>
      <c r="U292" s="110" t="e">
        <f t="shared" si="46"/>
        <v>#N/A</v>
      </c>
      <c r="V292" t="e">
        <f t="shared" si="47"/>
        <v>#N/A</v>
      </c>
      <c r="W292" t="str">
        <f t="shared" si="48"/>
        <v/>
      </c>
      <c r="X292" s="24" t="str">
        <f>IFERROR(VLOOKUP(W292,HOSPITAIS_COM_DIVIDAS!A:E,5,FALSE),"")</f>
        <v/>
      </c>
    </row>
    <row r="293" spans="1:24" x14ac:dyDescent="0.25">
      <c r="A293" s="52" t="str">
        <f>IFERROR((Tabela4[[#This Row],[Status da Proposta]]),"")</f>
        <v/>
      </c>
      <c r="B293" s="121">
        <f>IFERROR((CREDITO_FINANCEIRO!A293),"")</f>
        <v>0</v>
      </c>
      <c r="C293" s="120" t="str">
        <f>IFERROR((VLOOKUP(B293,CREDITO_FINANCEIRO!A:B,2,FALSE)),"")</f>
        <v/>
      </c>
      <c r="D293" s="94" t="str">
        <f>IFERROR((VLOOKUP(B293,CREDITO_FINANCEIRO!A:E,5,FALSE)),"")</f>
        <v/>
      </c>
      <c r="E293" s="95" t="str">
        <f>IFERROR((VLOOKUP(B293,CREDITO_FINANCEIRO!A:C,3,FALSE)),"")</f>
        <v/>
      </c>
      <c r="F293" s="120" t="str">
        <f>IFERROR((VLOOKUP(B293,CREDITO_FINANCEIRO!A:G,4,FALSE)),"")</f>
        <v/>
      </c>
      <c r="G293" s="120" t="e">
        <f>VLOOKUP(B293,CREDITO_FINANCEIRO!A:G,6,FALSE)</f>
        <v>#N/A</v>
      </c>
      <c r="H293" s="120" t="e">
        <f>VLOOKUP(B293,CREDITO_FINANCEIRO!A:G,7,FALSE)</f>
        <v>#N/A</v>
      </c>
      <c r="I293" s="91" t="e">
        <f>VLOOKUP(B293,CREDITO_FINANCEIRO!A:K,10,FALSE)</f>
        <v>#N/A</v>
      </c>
      <c r="J293" s="91" t="e">
        <f>VLOOKUP(B293,CREDITO_FINANCEIRO!A:K,11,FALSE)</f>
        <v>#N/A</v>
      </c>
      <c r="K293" s="91" t="e">
        <f>VLOOKUP(B293,CREDITO_FINANCEIRO!A:L,12,FALSE)</f>
        <v>#N/A</v>
      </c>
      <c r="L293" s="110" t="e">
        <f t="shared" si="40"/>
        <v>#N/A</v>
      </c>
      <c r="M293" s="2" t="e">
        <f t="shared" si="41"/>
        <v>#N/A</v>
      </c>
      <c r="N293" s="111" t="e">
        <f>VLOOKUP(Tabela4[[#This Row],[Proposta de Referência]],SIMP_CF!A:K,9,FALSE)</f>
        <v>#N/A</v>
      </c>
      <c r="O293" s="111" t="e">
        <f>VLOOKUP(Tabela4[[#This Row],[Proposta de Referência]],SIMP_CF!A:K,8,FALSE)</f>
        <v>#N/A</v>
      </c>
      <c r="P293" s="112" t="e">
        <f t="shared" si="42"/>
        <v>#N/A</v>
      </c>
      <c r="Q293" s="112" t="e">
        <f t="shared" si="43"/>
        <v>#N/A</v>
      </c>
      <c r="R293" t="e">
        <f t="shared" si="49"/>
        <v>#N/A</v>
      </c>
      <c r="S293" s="108" t="e">
        <f t="shared" si="44"/>
        <v>#N/A</v>
      </c>
      <c r="T293" s="108" t="e">
        <f t="shared" si="45"/>
        <v>#N/A</v>
      </c>
      <c r="U293" s="110" t="e">
        <f t="shared" si="46"/>
        <v>#N/A</v>
      </c>
      <c r="V293" t="e">
        <f t="shared" si="47"/>
        <v>#N/A</v>
      </c>
      <c r="W293" t="str">
        <f t="shared" si="48"/>
        <v/>
      </c>
      <c r="X293" s="24" t="str">
        <f>IFERROR(VLOOKUP(W293,HOSPITAIS_COM_DIVIDAS!A:E,5,FALSE),"")</f>
        <v/>
      </c>
    </row>
    <row r="294" spans="1:24" x14ac:dyDescent="0.25">
      <c r="A294" s="52" t="str">
        <f>IFERROR((Tabela4[[#This Row],[Status da Proposta]]),"")</f>
        <v/>
      </c>
      <c r="B294" s="121">
        <f>IFERROR((CREDITO_FINANCEIRO!A294),"")</f>
        <v>0</v>
      </c>
      <c r="C294" s="120" t="str">
        <f>IFERROR((VLOOKUP(B294,CREDITO_FINANCEIRO!A:B,2,FALSE)),"")</f>
        <v/>
      </c>
      <c r="D294" s="94" t="str">
        <f>IFERROR((VLOOKUP(B294,CREDITO_FINANCEIRO!A:E,5,FALSE)),"")</f>
        <v/>
      </c>
      <c r="E294" s="95" t="str">
        <f>IFERROR((VLOOKUP(B294,CREDITO_FINANCEIRO!A:C,3,FALSE)),"")</f>
        <v/>
      </c>
      <c r="F294" s="120" t="str">
        <f>IFERROR((VLOOKUP(B294,CREDITO_FINANCEIRO!A:G,4,FALSE)),"")</f>
        <v/>
      </c>
      <c r="G294" s="120" t="e">
        <f>VLOOKUP(B294,CREDITO_FINANCEIRO!A:G,6,FALSE)</f>
        <v>#N/A</v>
      </c>
      <c r="H294" s="120" t="e">
        <f>VLOOKUP(B294,CREDITO_FINANCEIRO!A:G,7,FALSE)</f>
        <v>#N/A</v>
      </c>
      <c r="I294" s="91" t="e">
        <f>VLOOKUP(B294,CREDITO_FINANCEIRO!A:K,10,FALSE)</f>
        <v>#N/A</v>
      </c>
      <c r="J294" s="91" t="e">
        <f>VLOOKUP(B294,CREDITO_FINANCEIRO!A:K,11,FALSE)</f>
        <v>#N/A</v>
      </c>
      <c r="K294" s="91" t="e">
        <f>VLOOKUP(B294,CREDITO_FINANCEIRO!A:L,12,FALSE)</f>
        <v>#N/A</v>
      </c>
      <c r="L294" s="110" t="e">
        <f t="shared" si="40"/>
        <v>#N/A</v>
      </c>
      <c r="M294" s="2" t="e">
        <f t="shared" si="41"/>
        <v>#N/A</v>
      </c>
      <c r="N294" s="111" t="e">
        <f>VLOOKUP(Tabela4[[#This Row],[Proposta de Referência]],SIMP_CF!A:K,9,FALSE)</f>
        <v>#N/A</v>
      </c>
      <c r="O294" s="111" t="e">
        <f>VLOOKUP(Tabela4[[#This Row],[Proposta de Referência]],SIMP_CF!A:K,8,FALSE)</f>
        <v>#N/A</v>
      </c>
      <c r="P294" s="112" t="e">
        <f t="shared" si="42"/>
        <v>#N/A</v>
      </c>
      <c r="Q294" s="112" t="e">
        <f t="shared" si="43"/>
        <v>#N/A</v>
      </c>
      <c r="R294" t="e">
        <f t="shared" si="49"/>
        <v>#N/A</v>
      </c>
      <c r="S294" s="108" t="e">
        <f t="shared" si="44"/>
        <v>#N/A</v>
      </c>
      <c r="T294" s="108" t="e">
        <f t="shared" si="45"/>
        <v>#N/A</v>
      </c>
      <c r="U294" s="110" t="e">
        <f t="shared" si="46"/>
        <v>#N/A</v>
      </c>
      <c r="V294" t="e">
        <f t="shared" si="47"/>
        <v>#N/A</v>
      </c>
      <c r="W294" t="str">
        <f t="shared" si="48"/>
        <v/>
      </c>
      <c r="X294" s="24" t="str">
        <f>IFERROR(VLOOKUP(W294,HOSPITAIS_COM_DIVIDAS!A:E,5,FALSE),"")</f>
        <v/>
      </c>
    </row>
    <row r="295" spans="1:24" x14ac:dyDescent="0.25">
      <c r="A295" s="52" t="str">
        <f>IFERROR((Tabela4[[#This Row],[Status da Proposta]]),"")</f>
        <v/>
      </c>
      <c r="B295" s="121">
        <f>IFERROR((CREDITO_FINANCEIRO!A295),"")</f>
        <v>0</v>
      </c>
      <c r="C295" s="120" t="str">
        <f>IFERROR((VLOOKUP(B295,CREDITO_FINANCEIRO!A:B,2,FALSE)),"")</f>
        <v/>
      </c>
      <c r="D295" s="94" t="str">
        <f>IFERROR((VLOOKUP(B295,CREDITO_FINANCEIRO!A:E,5,FALSE)),"")</f>
        <v/>
      </c>
      <c r="E295" s="95" t="str">
        <f>IFERROR((VLOOKUP(B295,CREDITO_FINANCEIRO!A:C,3,FALSE)),"")</f>
        <v/>
      </c>
      <c r="F295" s="120" t="str">
        <f>IFERROR((VLOOKUP(B295,CREDITO_FINANCEIRO!A:G,4,FALSE)),"")</f>
        <v/>
      </c>
      <c r="G295" s="120" t="e">
        <f>VLOOKUP(B295,CREDITO_FINANCEIRO!A:G,6,FALSE)</f>
        <v>#N/A</v>
      </c>
      <c r="H295" s="120" t="e">
        <f>VLOOKUP(B295,CREDITO_FINANCEIRO!A:G,7,FALSE)</f>
        <v>#N/A</v>
      </c>
      <c r="I295" s="91" t="e">
        <f>VLOOKUP(B295,CREDITO_FINANCEIRO!A:K,10,FALSE)</f>
        <v>#N/A</v>
      </c>
      <c r="J295" s="91" t="e">
        <f>VLOOKUP(B295,CREDITO_FINANCEIRO!A:K,11,FALSE)</f>
        <v>#N/A</v>
      </c>
      <c r="K295" s="91" t="e">
        <f>VLOOKUP(B295,CREDITO_FINANCEIRO!A:L,12,FALSE)</f>
        <v>#N/A</v>
      </c>
      <c r="L295" s="110" t="e">
        <f t="shared" si="40"/>
        <v>#N/A</v>
      </c>
      <c r="M295" s="2" t="e">
        <f t="shared" si="41"/>
        <v>#N/A</v>
      </c>
      <c r="N295" s="111" t="e">
        <f>VLOOKUP(Tabela4[[#This Row],[Proposta de Referência]],SIMP_CF!A:K,9,FALSE)</f>
        <v>#N/A</v>
      </c>
      <c r="O295" s="111" t="e">
        <f>VLOOKUP(Tabela4[[#This Row],[Proposta de Referência]],SIMP_CF!A:K,8,FALSE)</f>
        <v>#N/A</v>
      </c>
      <c r="P295" s="112" t="e">
        <f t="shared" si="42"/>
        <v>#N/A</v>
      </c>
      <c r="Q295" s="112" t="e">
        <f t="shared" si="43"/>
        <v>#N/A</v>
      </c>
      <c r="R295" t="e">
        <f t="shared" si="49"/>
        <v>#N/A</v>
      </c>
      <c r="S295" s="108" t="e">
        <f t="shared" si="44"/>
        <v>#N/A</v>
      </c>
      <c r="T295" s="108" t="e">
        <f t="shared" si="45"/>
        <v>#N/A</v>
      </c>
      <c r="U295" s="110" t="e">
        <f t="shared" si="46"/>
        <v>#N/A</v>
      </c>
      <c r="V295" t="e">
        <f t="shared" si="47"/>
        <v>#N/A</v>
      </c>
      <c r="W295" t="str">
        <f t="shared" si="48"/>
        <v/>
      </c>
      <c r="X295" s="24" t="str">
        <f>IFERROR(VLOOKUP(W295,HOSPITAIS_COM_DIVIDAS!A:E,5,FALSE),"")</f>
        <v/>
      </c>
    </row>
    <row r="296" spans="1:24" x14ac:dyDescent="0.25">
      <c r="A296" s="52" t="str">
        <f>IFERROR((Tabela4[[#This Row],[Status da Proposta]]),"")</f>
        <v/>
      </c>
      <c r="B296" s="121">
        <f>IFERROR((CREDITO_FINANCEIRO!A296),"")</f>
        <v>0</v>
      </c>
      <c r="C296" s="120" t="str">
        <f>IFERROR((VLOOKUP(B296,CREDITO_FINANCEIRO!A:B,2,FALSE)),"")</f>
        <v/>
      </c>
      <c r="D296" s="94" t="str">
        <f>IFERROR((VLOOKUP(B296,CREDITO_FINANCEIRO!A:E,5,FALSE)),"")</f>
        <v/>
      </c>
      <c r="E296" s="95" t="str">
        <f>IFERROR((VLOOKUP(B296,CREDITO_FINANCEIRO!A:C,3,FALSE)),"")</f>
        <v/>
      </c>
      <c r="F296" s="120" t="str">
        <f>IFERROR((VLOOKUP(B296,CREDITO_FINANCEIRO!A:G,4,FALSE)),"")</f>
        <v/>
      </c>
      <c r="G296" s="120" t="e">
        <f>VLOOKUP(B296,CREDITO_FINANCEIRO!A:G,6,FALSE)</f>
        <v>#N/A</v>
      </c>
      <c r="H296" s="120" t="e">
        <f>VLOOKUP(B296,CREDITO_FINANCEIRO!A:G,7,FALSE)</f>
        <v>#N/A</v>
      </c>
      <c r="I296" s="91" t="e">
        <f>VLOOKUP(B296,CREDITO_FINANCEIRO!A:K,10,FALSE)</f>
        <v>#N/A</v>
      </c>
      <c r="J296" s="91" t="e">
        <f>VLOOKUP(B296,CREDITO_FINANCEIRO!A:K,11,FALSE)</f>
        <v>#N/A</v>
      </c>
      <c r="K296" s="91" t="e">
        <f>VLOOKUP(B296,CREDITO_FINANCEIRO!A:L,12,FALSE)</f>
        <v>#N/A</v>
      </c>
      <c r="L296" s="110" t="e">
        <f t="shared" si="40"/>
        <v>#N/A</v>
      </c>
      <c r="M296" s="2" t="e">
        <f t="shared" si="41"/>
        <v>#N/A</v>
      </c>
      <c r="N296" s="111" t="e">
        <f>VLOOKUP(Tabela4[[#This Row],[Proposta de Referência]],SIMP_CF!A:K,9,FALSE)</f>
        <v>#N/A</v>
      </c>
      <c r="O296" s="111" t="e">
        <f>VLOOKUP(Tabela4[[#This Row],[Proposta de Referência]],SIMP_CF!A:K,8,FALSE)</f>
        <v>#N/A</v>
      </c>
      <c r="P296" s="112" t="e">
        <f t="shared" si="42"/>
        <v>#N/A</v>
      </c>
      <c r="Q296" s="112" t="e">
        <f t="shared" si="43"/>
        <v>#N/A</v>
      </c>
      <c r="R296" t="e">
        <f t="shared" si="49"/>
        <v>#N/A</v>
      </c>
      <c r="S296" s="108" t="e">
        <f t="shared" si="44"/>
        <v>#N/A</v>
      </c>
      <c r="T296" s="108" t="e">
        <f t="shared" si="45"/>
        <v>#N/A</v>
      </c>
      <c r="U296" s="110" t="e">
        <f t="shared" si="46"/>
        <v>#N/A</v>
      </c>
      <c r="V296" t="e">
        <f t="shared" si="47"/>
        <v>#N/A</v>
      </c>
      <c r="W296" t="str">
        <f t="shared" si="48"/>
        <v/>
      </c>
      <c r="X296" s="24" t="str">
        <f>IFERROR(VLOOKUP(W296,HOSPITAIS_COM_DIVIDAS!A:E,5,FALSE),"")</f>
        <v/>
      </c>
    </row>
    <row r="297" spans="1:24" x14ac:dyDescent="0.25">
      <c r="A297" s="52" t="str">
        <f>IFERROR((Tabela4[[#This Row],[Status da Proposta]]),"")</f>
        <v/>
      </c>
      <c r="B297" s="121">
        <f>IFERROR((CREDITO_FINANCEIRO!A297),"")</f>
        <v>0</v>
      </c>
      <c r="C297" s="120" t="str">
        <f>IFERROR((VLOOKUP(B297,CREDITO_FINANCEIRO!A:B,2,FALSE)),"")</f>
        <v/>
      </c>
      <c r="D297" s="94" t="str">
        <f>IFERROR((VLOOKUP(B297,CREDITO_FINANCEIRO!A:E,5,FALSE)),"")</f>
        <v/>
      </c>
      <c r="E297" s="95" t="str">
        <f>IFERROR((VLOOKUP(B297,CREDITO_FINANCEIRO!A:C,3,FALSE)),"")</f>
        <v/>
      </c>
      <c r="F297" s="120" t="str">
        <f>IFERROR((VLOOKUP(B297,CREDITO_FINANCEIRO!A:G,4,FALSE)),"")</f>
        <v/>
      </c>
      <c r="G297" s="120" t="e">
        <f>VLOOKUP(B297,CREDITO_FINANCEIRO!A:G,6,FALSE)</f>
        <v>#N/A</v>
      </c>
      <c r="H297" s="120" t="e">
        <f>VLOOKUP(B297,CREDITO_FINANCEIRO!A:G,7,FALSE)</f>
        <v>#N/A</v>
      </c>
      <c r="I297" s="91" t="e">
        <f>VLOOKUP(B297,CREDITO_FINANCEIRO!A:K,10,FALSE)</f>
        <v>#N/A</v>
      </c>
      <c r="J297" s="91" t="e">
        <f>VLOOKUP(B297,CREDITO_FINANCEIRO!A:K,11,FALSE)</f>
        <v>#N/A</v>
      </c>
      <c r="K297" s="91" t="e">
        <f>VLOOKUP(B297,CREDITO_FINANCEIRO!A:L,12,FALSE)</f>
        <v>#N/A</v>
      </c>
      <c r="L297" s="110" t="e">
        <f t="shared" si="40"/>
        <v>#N/A</v>
      </c>
      <c r="M297" s="2" t="e">
        <f t="shared" si="41"/>
        <v>#N/A</v>
      </c>
      <c r="N297" s="111" t="e">
        <f>VLOOKUP(Tabela4[[#This Row],[Proposta de Referência]],SIMP_CF!A:K,9,FALSE)</f>
        <v>#N/A</v>
      </c>
      <c r="O297" s="111" t="e">
        <f>VLOOKUP(Tabela4[[#This Row],[Proposta de Referência]],SIMP_CF!A:K,8,FALSE)</f>
        <v>#N/A</v>
      </c>
      <c r="P297" s="112" t="e">
        <f t="shared" si="42"/>
        <v>#N/A</v>
      </c>
      <c r="Q297" s="112" t="e">
        <f t="shared" si="43"/>
        <v>#N/A</v>
      </c>
      <c r="R297" t="e">
        <f t="shared" si="49"/>
        <v>#N/A</v>
      </c>
      <c r="S297" s="108" t="e">
        <f t="shared" si="44"/>
        <v>#N/A</v>
      </c>
      <c r="T297" s="108" t="e">
        <f t="shared" si="45"/>
        <v>#N/A</v>
      </c>
      <c r="U297" s="110" t="e">
        <f t="shared" si="46"/>
        <v>#N/A</v>
      </c>
      <c r="V297" t="e">
        <f t="shared" si="47"/>
        <v>#N/A</v>
      </c>
      <c r="W297" t="str">
        <f t="shared" si="48"/>
        <v/>
      </c>
      <c r="X297" s="24" t="str">
        <f>IFERROR(VLOOKUP(W297,HOSPITAIS_COM_DIVIDAS!A:E,5,FALSE),"")</f>
        <v/>
      </c>
    </row>
    <row r="298" spans="1:24" x14ac:dyDescent="0.25">
      <c r="A298" s="52" t="str">
        <f>IFERROR((Tabela4[[#This Row],[Status da Proposta]]),"")</f>
        <v/>
      </c>
      <c r="B298" s="121">
        <f>IFERROR((CREDITO_FINANCEIRO!A298),"")</f>
        <v>0</v>
      </c>
      <c r="C298" s="120" t="str">
        <f>IFERROR((VLOOKUP(B298,CREDITO_FINANCEIRO!A:B,2,FALSE)),"")</f>
        <v/>
      </c>
      <c r="D298" s="94" t="str">
        <f>IFERROR((VLOOKUP(B298,CREDITO_FINANCEIRO!A:E,5,FALSE)),"")</f>
        <v/>
      </c>
      <c r="E298" s="95" t="str">
        <f>IFERROR((VLOOKUP(B298,CREDITO_FINANCEIRO!A:C,3,FALSE)),"")</f>
        <v/>
      </c>
      <c r="F298" s="120" t="str">
        <f>IFERROR((VLOOKUP(B298,CREDITO_FINANCEIRO!A:G,4,FALSE)),"")</f>
        <v/>
      </c>
      <c r="G298" s="120" t="e">
        <f>VLOOKUP(B298,CREDITO_FINANCEIRO!A:G,6,FALSE)</f>
        <v>#N/A</v>
      </c>
      <c r="H298" s="120" t="e">
        <f>VLOOKUP(B298,CREDITO_FINANCEIRO!A:G,7,FALSE)</f>
        <v>#N/A</v>
      </c>
      <c r="I298" s="91" t="e">
        <f>VLOOKUP(B298,CREDITO_FINANCEIRO!A:K,10,FALSE)</f>
        <v>#N/A</v>
      </c>
      <c r="J298" s="91" t="e">
        <f>VLOOKUP(B298,CREDITO_FINANCEIRO!A:K,11,FALSE)</f>
        <v>#N/A</v>
      </c>
      <c r="K298" s="91" t="e">
        <f>VLOOKUP(B298,CREDITO_FINANCEIRO!A:L,12,FALSE)</f>
        <v>#N/A</v>
      </c>
      <c r="L298" s="110" t="e">
        <f t="shared" si="40"/>
        <v>#N/A</v>
      </c>
      <c r="M298" s="2" t="e">
        <f t="shared" si="41"/>
        <v>#N/A</v>
      </c>
      <c r="N298" s="111" t="e">
        <f>VLOOKUP(Tabela4[[#This Row],[Proposta de Referência]],SIMP_CF!A:K,9,FALSE)</f>
        <v>#N/A</v>
      </c>
      <c r="O298" s="111" t="e">
        <f>VLOOKUP(Tabela4[[#This Row],[Proposta de Referência]],SIMP_CF!A:K,8,FALSE)</f>
        <v>#N/A</v>
      </c>
      <c r="P298" s="112" t="e">
        <f t="shared" si="42"/>
        <v>#N/A</v>
      </c>
      <c r="Q298" s="112" t="e">
        <f t="shared" si="43"/>
        <v>#N/A</v>
      </c>
      <c r="R298" t="e">
        <f t="shared" si="49"/>
        <v>#N/A</v>
      </c>
      <c r="S298" s="108" t="e">
        <f t="shared" si="44"/>
        <v>#N/A</v>
      </c>
      <c r="T298" s="108" t="e">
        <f t="shared" si="45"/>
        <v>#N/A</v>
      </c>
      <c r="U298" s="110" t="e">
        <f t="shared" si="46"/>
        <v>#N/A</v>
      </c>
      <c r="V298" t="e">
        <f t="shared" si="47"/>
        <v>#N/A</v>
      </c>
      <c r="W298" t="str">
        <f t="shared" si="48"/>
        <v/>
      </c>
      <c r="X298" s="24" t="str">
        <f>IFERROR(VLOOKUP(W298,HOSPITAIS_COM_DIVIDAS!A:E,5,FALSE),"")</f>
        <v/>
      </c>
    </row>
    <row r="299" spans="1:24" x14ac:dyDescent="0.25">
      <c r="A299" s="52" t="str">
        <f>IFERROR((Tabela4[[#This Row],[Status da Proposta]]),"")</f>
        <v/>
      </c>
      <c r="B299" s="121">
        <f>IFERROR((CREDITO_FINANCEIRO!A299),"")</f>
        <v>0</v>
      </c>
      <c r="C299" s="120" t="str">
        <f>IFERROR((VLOOKUP(B299,CREDITO_FINANCEIRO!A:B,2,FALSE)),"")</f>
        <v/>
      </c>
      <c r="D299" s="94" t="str">
        <f>IFERROR((VLOOKUP(B299,CREDITO_FINANCEIRO!A:E,5,FALSE)),"")</f>
        <v/>
      </c>
      <c r="E299" s="95" t="str">
        <f>IFERROR((VLOOKUP(B299,CREDITO_FINANCEIRO!A:C,3,FALSE)),"")</f>
        <v/>
      </c>
      <c r="F299" s="120" t="str">
        <f>IFERROR((VLOOKUP(B299,CREDITO_FINANCEIRO!A:G,4,FALSE)),"")</f>
        <v/>
      </c>
      <c r="G299" s="120" t="e">
        <f>VLOOKUP(B299,CREDITO_FINANCEIRO!A:G,6,FALSE)</f>
        <v>#N/A</v>
      </c>
      <c r="H299" s="120" t="e">
        <f>VLOOKUP(B299,CREDITO_FINANCEIRO!A:G,7,FALSE)</f>
        <v>#N/A</v>
      </c>
      <c r="I299" s="91" t="e">
        <f>VLOOKUP(B299,CREDITO_FINANCEIRO!A:K,10,FALSE)</f>
        <v>#N/A</v>
      </c>
      <c r="J299" s="91" t="e">
        <f>VLOOKUP(B299,CREDITO_FINANCEIRO!A:K,11,FALSE)</f>
        <v>#N/A</v>
      </c>
      <c r="K299" s="91" t="e">
        <f>VLOOKUP(B299,CREDITO_FINANCEIRO!A:L,12,FALSE)</f>
        <v>#N/A</v>
      </c>
      <c r="L299" s="110" t="e">
        <f t="shared" si="40"/>
        <v>#N/A</v>
      </c>
      <c r="M299" s="2" t="e">
        <f t="shared" si="41"/>
        <v>#N/A</v>
      </c>
      <c r="N299" s="111" t="e">
        <f>VLOOKUP(Tabela4[[#This Row],[Proposta de Referência]],SIMP_CF!A:K,9,FALSE)</f>
        <v>#N/A</v>
      </c>
      <c r="O299" s="111" t="e">
        <f>VLOOKUP(Tabela4[[#This Row],[Proposta de Referência]],SIMP_CF!A:K,8,FALSE)</f>
        <v>#N/A</v>
      </c>
      <c r="P299" s="112" t="e">
        <f t="shared" si="42"/>
        <v>#N/A</v>
      </c>
      <c r="Q299" s="112" t="e">
        <f t="shared" si="43"/>
        <v>#N/A</v>
      </c>
      <c r="R299" t="e">
        <f t="shared" si="49"/>
        <v>#N/A</v>
      </c>
      <c r="S299" s="108" t="e">
        <f t="shared" si="44"/>
        <v>#N/A</v>
      </c>
      <c r="T299" s="108" t="e">
        <f t="shared" si="45"/>
        <v>#N/A</v>
      </c>
      <c r="U299" s="110" t="e">
        <f t="shared" si="46"/>
        <v>#N/A</v>
      </c>
      <c r="V299" t="e">
        <f t="shared" si="47"/>
        <v>#N/A</v>
      </c>
      <c r="W299" t="str">
        <f t="shared" si="48"/>
        <v/>
      </c>
      <c r="X299" s="24" t="str">
        <f>IFERROR(VLOOKUP(W299,HOSPITAIS_COM_DIVIDAS!A:E,5,FALSE),"")</f>
        <v/>
      </c>
    </row>
    <row r="300" spans="1:24" x14ac:dyDescent="0.25">
      <c r="A300" s="52" t="str">
        <f>IFERROR((Tabela4[[#This Row],[Status da Proposta]]),"")</f>
        <v/>
      </c>
      <c r="B300" s="121">
        <f>IFERROR((CREDITO_FINANCEIRO!A300),"")</f>
        <v>0</v>
      </c>
      <c r="C300" s="120" t="str">
        <f>IFERROR((VLOOKUP(B300,CREDITO_FINANCEIRO!A:B,2,FALSE)),"")</f>
        <v/>
      </c>
      <c r="D300" s="94" t="str">
        <f>IFERROR((VLOOKUP(B300,CREDITO_FINANCEIRO!A:E,5,FALSE)),"")</f>
        <v/>
      </c>
      <c r="E300" s="95" t="str">
        <f>IFERROR((VLOOKUP(B300,CREDITO_FINANCEIRO!A:C,3,FALSE)),"")</f>
        <v/>
      </c>
      <c r="F300" s="120" t="str">
        <f>IFERROR((VLOOKUP(B300,CREDITO_FINANCEIRO!A:G,4,FALSE)),"")</f>
        <v/>
      </c>
      <c r="G300" s="120" t="e">
        <f>VLOOKUP(B300,CREDITO_FINANCEIRO!A:G,6,FALSE)</f>
        <v>#N/A</v>
      </c>
      <c r="H300" s="120" t="e">
        <f>VLOOKUP(B300,CREDITO_FINANCEIRO!A:G,7,FALSE)</f>
        <v>#N/A</v>
      </c>
      <c r="I300" s="91" t="e">
        <f>VLOOKUP(B300,CREDITO_FINANCEIRO!A:K,10,FALSE)</f>
        <v>#N/A</v>
      </c>
      <c r="J300" s="91" t="e">
        <f>VLOOKUP(B300,CREDITO_FINANCEIRO!A:K,11,FALSE)</f>
        <v>#N/A</v>
      </c>
      <c r="K300" s="91" t="e">
        <f>VLOOKUP(B300,CREDITO_FINANCEIRO!A:L,12,FALSE)</f>
        <v>#N/A</v>
      </c>
      <c r="L300" s="110" t="e">
        <f t="shared" si="40"/>
        <v>#N/A</v>
      </c>
      <c r="M300" s="2" t="e">
        <f t="shared" si="41"/>
        <v>#N/A</v>
      </c>
      <c r="N300" s="111" t="e">
        <f>VLOOKUP(Tabela4[[#This Row],[Proposta de Referência]],SIMP_CF!A:K,9,FALSE)</f>
        <v>#N/A</v>
      </c>
      <c r="O300" s="111" t="e">
        <f>VLOOKUP(Tabela4[[#This Row],[Proposta de Referência]],SIMP_CF!A:K,8,FALSE)</f>
        <v>#N/A</v>
      </c>
      <c r="P300" s="112" t="e">
        <f t="shared" si="42"/>
        <v>#N/A</v>
      </c>
      <c r="Q300" s="112" t="e">
        <f t="shared" si="43"/>
        <v>#N/A</v>
      </c>
      <c r="R300" t="e">
        <f t="shared" si="49"/>
        <v>#N/A</v>
      </c>
      <c r="S300" s="108" t="e">
        <f t="shared" si="44"/>
        <v>#N/A</v>
      </c>
      <c r="T300" s="108" t="e">
        <f t="shared" si="45"/>
        <v>#N/A</v>
      </c>
      <c r="U300" s="110" t="e">
        <f t="shared" si="46"/>
        <v>#N/A</v>
      </c>
      <c r="V300" t="e">
        <f t="shared" si="47"/>
        <v>#N/A</v>
      </c>
      <c r="W300" t="str">
        <f t="shared" si="48"/>
        <v/>
      </c>
      <c r="X300" s="24" t="str">
        <f>IFERROR(VLOOKUP(W300,HOSPITAIS_COM_DIVIDAS!A:E,5,FALSE),"")</f>
        <v/>
      </c>
    </row>
    <row r="301" spans="1:24" x14ac:dyDescent="0.25">
      <c r="A301" s="52" t="str">
        <f>IFERROR((Tabela4[[#This Row],[Status da Proposta]]),"")</f>
        <v/>
      </c>
      <c r="B301" s="121">
        <f>IFERROR((CREDITO_FINANCEIRO!A301),"")</f>
        <v>0</v>
      </c>
      <c r="C301" s="120" t="str">
        <f>IFERROR((VLOOKUP(B301,CREDITO_FINANCEIRO!A:B,2,FALSE)),"")</f>
        <v/>
      </c>
      <c r="D301" s="94" t="str">
        <f>IFERROR((VLOOKUP(B301,CREDITO_FINANCEIRO!A:E,5,FALSE)),"")</f>
        <v/>
      </c>
      <c r="E301" s="95" t="str">
        <f>IFERROR((VLOOKUP(B301,CREDITO_FINANCEIRO!A:C,3,FALSE)),"")</f>
        <v/>
      </c>
      <c r="F301" s="120" t="str">
        <f>IFERROR((VLOOKUP(B301,CREDITO_FINANCEIRO!A:G,4,FALSE)),"")</f>
        <v/>
      </c>
      <c r="G301" s="120" t="e">
        <f>VLOOKUP(B301,CREDITO_FINANCEIRO!A:G,6,FALSE)</f>
        <v>#N/A</v>
      </c>
      <c r="H301" s="120" t="e">
        <f>VLOOKUP(B301,CREDITO_FINANCEIRO!A:G,7,FALSE)</f>
        <v>#N/A</v>
      </c>
      <c r="I301" s="91" t="e">
        <f>VLOOKUP(B301,CREDITO_FINANCEIRO!A:K,10,FALSE)</f>
        <v>#N/A</v>
      </c>
      <c r="J301" s="91" t="e">
        <f>VLOOKUP(B301,CREDITO_FINANCEIRO!A:K,11,FALSE)</f>
        <v>#N/A</v>
      </c>
      <c r="K301" s="91" t="e">
        <f>VLOOKUP(B301,CREDITO_FINANCEIRO!A:L,12,FALSE)</f>
        <v>#N/A</v>
      </c>
      <c r="L301" s="110" t="e">
        <f t="shared" si="40"/>
        <v>#N/A</v>
      </c>
      <c r="M301" s="2" t="e">
        <f t="shared" si="41"/>
        <v>#N/A</v>
      </c>
      <c r="N301" s="111" t="e">
        <f>VLOOKUP(Tabela4[[#This Row],[Proposta de Referência]],SIMP_CF!A:K,9,FALSE)</f>
        <v>#N/A</v>
      </c>
      <c r="O301" s="111" t="e">
        <f>VLOOKUP(Tabela4[[#This Row],[Proposta de Referência]],SIMP_CF!A:K,8,FALSE)</f>
        <v>#N/A</v>
      </c>
      <c r="P301" s="112" t="e">
        <f t="shared" si="42"/>
        <v>#N/A</v>
      </c>
      <c r="Q301" s="112" t="e">
        <f t="shared" si="43"/>
        <v>#N/A</v>
      </c>
      <c r="R301" t="e">
        <f t="shared" si="49"/>
        <v>#N/A</v>
      </c>
      <c r="S301" s="108" t="e">
        <f t="shared" si="44"/>
        <v>#N/A</v>
      </c>
      <c r="T301" s="108" t="e">
        <f t="shared" si="45"/>
        <v>#N/A</v>
      </c>
      <c r="U301" s="110" t="e">
        <f t="shared" si="46"/>
        <v>#N/A</v>
      </c>
      <c r="V301" t="e">
        <f t="shared" si="47"/>
        <v>#N/A</v>
      </c>
      <c r="W301" t="str">
        <f t="shared" si="48"/>
        <v/>
      </c>
      <c r="X301" s="24" t="str">
        <f>IFERROR(VLOOKUP(W301,HOSPITAIS_COM_DIVIDAS!A:E,5,FALSE),"")</f>
        <v/>
      </c>
    </row>
    <row r="302" spans="1:24" x14ac:dyDescent="0.25">
      <c r="A302" s="52" t="str">
        <f>IFERROR((Tabela4[[#This Row],[Status da Proposta]]),"")</f>
        <v/>
      </c>
      <c r="B302" s="121">
        <f>IFERROR((CREDITO_FINANCEIRO!A302),"")</f>
        <v>0</v>
      </c>
      <c r="C302" s="120" t="str">
        <f>IFERROR((VLOOKUP(B302,CREDITO_FINANCEIRO!A:B,2,FALSE)),"")</f>
        <v/>
      </c>
      <c r="D302" s="94" t="str">
        <f>IFERROR((VLOOKUP(B302,CREDITO_FINANCEIRO!A:E,5,FALSE)),"")</f>
        <v/>
      </c>
      <c r="E302" s="95" t="str">
        <f>IFERROR((VLOOKUP(B302,CREDITO_FINANCEIRO!A:C,3,FALSE)),"")</f>
        <v/>
      </c>
      <c r="F302" s="120" t="str">
        <f>IFERROR((VLOOKUP(B302,CREDITO_FINANCEIRO!A:G,4,FALSE)),"")</f>
        <v/>
      </c>
      <c r="G302" s="120" t="e">
        <f>VLOOKUP(B302,CREDITO_FINANCEIRO!A:G,6,FALSE)</f>
        <v>#N/A</v>
      </c>
      <c r="H302" s="120" t="e">
        <f>VLOOKUP(B302,CREDITO_FINANCEIRO!A:G,7,FALSE)</f>
        <v>#N/A</v>
      </c>
      <c r="I302" s="91" t="e">
        <f>VLOOKUP(B302,CREDITO_FINANCEIRO!A:K,10,FALSE)</f>
        <v>#N/A</v>
      </c>
      <c r="J302" s="91" t="e">
        <f>VLOOKUP(B302,CREDITO_FINANCEIRO!A:K,11,FALSE)</f>
        <v>#N/A</v>
      </c>
      <c r="K302" s="91" t="e">
        <f>VLOOKUP(B302,CREDITO_FINANCEIRO!A:L,12,FALSE)</f>
        <v>#N/A</v>
      </c>
      <c r="L302" s="110" t="e">
        <f t="shared" si="40"/>
        <v>#N/A</v>
      </c>
      <c r="M302" s="2" t="e">
        <f t="shared" si="41"/>
        <v>#N/A</v>
      </c>
      <c r="N302" s="111" t="e">
        <f>VLOOKUP(Tabela4[[#This Row],[Proposta de Referência]],SIMP_CF!A:K,9,FALSE)</f>
        <v>#N/A</v>
      </c>
      <c r="O302" s="111" t="e">
        <f>VLOOKUP(Tabela4[[#This Row],[Proposta de Referência]],SIMP_CF!A:K,8,FALSE)</f>
        <v>#N/A</v>
      </c>
      <c r="P302" s="112" t="e">
        <f t="shared" si="42"/>
        <v>#N/A</v>
      </c>
      <c r="Q302" s="112" t="e">
        <f t="shared" si="43"/>
        <v>#N/A</v>
      </c>
      <c r="R302" t="e">
        <f t="shared" si="49"/>
        <v>#N/A</v>
      </c>
      <c r="S302" s="108" t="e">
        <f t="shared" si="44"/>
        <v>#N/A</v>
      </c>
      <c r="T302" s="108" t="e">
        <f t="shared" si="45"/>
        <v>#N/A</v>
      </c>
      <c r="U302" s="110" t="e">
        <f t="shared" si="46"/>
        <v>#N/A</v>
      </c>
      <c r="V302" t="e">
        <f t="shared" si="47"/>
        <v>#N/A</v>
      </c>
      <c r="W302" t="str">
        <f t="shared" si="48"/>
        <v/>
      </c>
      <c r="X302" s="24" t="str">
        <f>IFERROR(VLOOKUP(W302,HOSPITAIS_COM_DIVIDAS!A:E,5,FALSE),"")</f>
        <v/>
      </c>
    </row>
    <row r="303" spans="1:24" x14ac:dyDescent="0.25">
      <c r="A303" s="52" t="str">
        <f>IFERROR((Tabela4[[#This Row],[Status da Proposta]]),"")</f>
        <v/>
      </c>
      <c r="B303" s="121">
        <f>IFERROR((CREDITO_FINANCEIRO!A303),"")</f>
        <v>0</v>
      </c>
      <c r="C303" s="120" t="str">
        <f>IFERROR((VLOOKUP(B303,CREDITO_FINANCEIRO!A:B,2,FALSE)),"")</f>
        <v/>
      </c>
      <c r="D303" s="94" t="str">
        <f>IFERROR((VLOOKUP(B303,CREDITO_FINANCEIRO!A:E,5,FALSE)),"")</f>
        <v/>
      </c>
      <c r="E303" s="95" t="str">
        <f>IFERROR((VLOOKUP(B303,CREDITO_FINANCEIRO!A:C,3,FALSE)),"")</f>
        <v/>
      </c>
      <c r="F303" s="120" t="str">
        <f>IFERROR((VLOOKUP(B303,CREDITO_FINANCEIRO!A:G,4,FALSE)),"")</f>
        <v/>
      </c>
      <c r="G303" s="120" t="e">
        <f>VLOOKUP(B303,CREDITO_FINANCEIRO!A:G,6,FALSE)</f>
        <v>#N/A</v>
      </c>
      <c r="H303" s="120" t="e">
        <f>VLOOKUP(B303,CREDITO_FINANCEIRO!A:G,7,FALSE)</f>
        <v>#N/A</v>
      </c>
      <c r="I303" s="91" t="e">
        <f>VLOOKUP(B303,CREDITO_FINANCEIRO!A:K,10,FALSE)</f>
        <v>#N/A</v>
      </c>
      <c r="J303" s="91" t="e">
        <f>VLOOKUP(B303,CREDITO_FINANCEIRO!A:K,11,FALSE)</f>
        <v>#N/A</v>
      </c>
      <c r="K303" s="91" t="e">
        <f>VLOOKUP(B303,CREDITO_FINANCEIRO!A:L,12,FALSE)</f>
        <v>#N/A</v>
      </c>
      <c r="L303" s="110" t="e">
        <f t="shared" si="40"/>
        <v>#N/A</v>
      </c>
      <c r="M303" s="2" t="e">
        <f t="shared" si="41"/>
        <v>#N/A</v>
      </c>
      <c r="N303" s="111" t="e">
        <f>VLOOKUP(Tabela4[[#This Row],[Proposta de Referência]],SIMP_CF!A:K,9,FALSE)</f>
        <v>#N/A</v>
      </c>
      <c r="O303" s="111" t="e">
        <f>VLOOKUP(Tabela4[[#This Row],[Proposta de Referência]],SIMP_CF!A:K,8,FALSE)</f>
        <v>#N/A</v>
      </c>
      <c r="P303" s="112" t="e">
        <f t="shared" si="42"/>
        <v>#N/A</v>
      </c>
      <c r="Q303" s="112" t="e">
        <f t="shared" si="43"/>
        <v>#N/A</v>
      </c>
      <c r="R303" t="e">
        <f t="shared" si="49"/>
        <v>#N/A</v>
      </c>
      <c r="S303" s="108" t="e">
        <f t="shared" si="44"/>
        <v>#N/A</v>
      </c>
      <c r="T303" s="108" t="e">
        <f t="shared" si="45"/>
        <v>#N/A</v>
      </c>
      <c r="U303" s="110" t="e">
        <f t="shared" si="46"/>
        <v>#N/A</v>
      </c>
      <c r="V303" t="e">
        <f t="shared" si="47"/>
        <v>#N/A</v>
      </c>
      <c r="W303" t="str">
        <f t="shared" si="48"/>
        <v/>
      </c>
      <c r="X303" s="24" t="str">
        <f>IFERROR(VLOOKUP(W303,HOSPITAIS_COM_DIVIDAS!A:E,5,FALSE),"")</f>
        <v/>
      </c>
    </row>
    <row r="304" spans="1:24" x14ac:dyDescent="0.25">
      <c r="A304" s="52" t="str">
        <f>IFERROR((Tabela4[[#This Row],[Status da Proposta]]),"")</f>
        <v/>
      </c>
      <c r="B304" s="121">
        <f>IFERROR((CREDITO_FINANCEIRO!A304),"")</f>
        <v>0</v>
      </c>
      <c r="C304" s="120" t="str">
        <f>IFERROR((VLOOKUP(B304,CREDITO_FINANCEIRO!A:B,2,FALSE)),"")</f>
        <v/>
      </c>
      <c r="D304" s="94" t="str">
        <f>IFERROR((VLOOKUP(B304,CREDITO_FINANCEIRO!A:E,5,FALSE)),"")</f>
        <v/>
      </c>
      <c r="E304" s="95" t="str">
        <f>IFERROR((VLOOKUP(B304,CREDITO_FINANCEIRO!A:C,3,FALSE)),"")</f>
        <v/>
      </c>
      <c r="F304" s="120" t="str">
        <f>IFERROR((VLOOKUP(B304,CREDITO_FINANCEIRO!A:G,4,FALSE)),"")</f>
        <v/>
      </c>
      <c r="G304" s="120" t="e">
        <f>VLOOKUP(B304,CREDITO_FINANCEIRO!A:G,6,FALSE)</f>
        <v>#N/A</v>
      </c>
      <c r="H304" s="120" t="e">
        <f>VLOOKUP(B304,CREDITO_FINANCEIRO!A:G,7,FALSE)</f>
        <v>#N/A</v>
      </c>
      <c r="I304" s="91" t="e">
        <f>VLOOKUP(B304,CREDITO_FINANCEIRO!A:K,10,FALSE)</f>
        <v>#N/A</v>
      </c>
      <c r="J304" s="91" t="e">
        <f>VLOOKUP(B304,CREDITO_FINANCEIRO!A:K,11,FALSE)</f>
        <v>#N/A</v>
      </c>
      <c r="K304" s="91" t="e">
        <f>VLOOKUP(B304,CREDITO_FINANCEIRO!A:L,12,FALSE)</f>
        <v>#N/A</v>
      </c>
      <c r="L304" s="110" t="e">
        <f t="shared" si="40"/>
        <v>#N/A</v>
      </c>
      <c r="M304" s="2" t="e">
        <f t="shared" si="41"/>
        <v>#N/A</v>
      </c>
      <c r="N304" s="111" t="e">
        <f>VLOOKUP(Tabela4[[#This Row],[Proposta de Referência]],SIMP_CF!A:K,9,FALSE)</f>
        <v>#N/A</v>
      </c>
      <c r="O304" s="111" t="e">
        <f>VLOOKUP(Tabela4[[#This Row],[Proposta de Referência]],SIMP_CF!A:K,8,FALSE)</f>
        <v>#N/A</v>
      </c>
      <c r="P304" s="112" t="e">
        <f t="shared" si="42"/>
        <v>#N/A</v>
      </c>
      <c r="Q304" s="112" t="e">
        <f t="shared" si="43"/>
        <v>#N/A</v>
      </c>
      <c r="R304" t="e">
        <f t="shared" si="49"/>
        <v>#N/A</v>
      </c>
      <c r="S304" s="108" t="e">
        <f t="shared" si="44"/>
        <v>#N/A</v>
      </c>
      <c r="T304" s="108" t="e">
        <f t="shared" si="45"/>
        <v>#N/A</v>
      </c>
      <c r="U304" s="110" t="e">
        <f t="shared" si="46"/>
        <v>#N/A</v>
      </c>
      <c r="V304" t="e">
        <f t="shared" si="47"/>
        <v>#N/A</v>
      </c>
      <c r="W304" t="str">
        <f t="shared" si="48"/>
        <v/>
      </c>
      <c r="X304" s="24" t="str">
        <f>IFERROR(VLOOKUP(W304,HOSPITAIS_COM_DIVIDAS!A:E,5,FALSE),"")</f>
        <v/>
      </c>
    </row>
    <row r="305" spans="1:24" x14ac:dyDescent="0.25">
      <c r="A305" s="52" t="str">
        <f>IFERROR((Tabela4[[#This Row],[Status da Proposta]]),"")</f>
        <v/>
      </c>
      <c r="B305" s="121">
        <f>IFERROR((CREDITO_FINANCEIRO!A305),"")</f>
        <v>0</v>
      </c>
      <c r="C305" s="120" t="str">
        <f>IFERROR((VLOOKUP(B305,CREDITO_FINANCEIRO!A:B,2,FALSE)),"")</f>
        <v/>
      </c>
      <c r="D305" s="94" t="str">
        <f>IFERROR((VLOOKUP(B305,CREDITO_FINANCEIRO!A:E,5,FALSE)),"")</f>
        <v/>
      </c>
      <c r="E305" s="95" t="str">
        <f>IFERROR((VLOOKUP(B305,CREDITO_FINANCEIRO!A:C,3,FALSE)),"")</f>
        <v/>
      </c>
      <c r="F305" s="120" t="str">
        <f>IFERROR((VLOOKUP(B305,CREDITO_FINANCEIRO!A:G,4,FALSE)),"")</f>
        <v/>
      </c>
      <c r="G305" s="120" t="e">
        <f>VLOOKUP(B305,CREDITO_FINANCEIRO!A:G,6,FALSE)</f>
        <v>#N/A</v>
      </c>
      <c r="H305" s="120" t="e">
        <f>VLOOKUP(B305,CREDITO_FINANCEIRO!A:G,7,FALSE)</f>
        <v>#N/A</v>
      </c>
      <c r="I305" s="91" t="e">
        <f>VLOOKUP(B305,CREDITO_FINANCEIRO!A:K,10,FALSE)</f>
        <v>#N/A</v>
      </c>
      <c r="J305" s="91" t="e">
        <f>VLOOKUP(B305,CREDITO_FINANCEIRO!A:K,11,FALSE)</f>
        <v>#N/A</v>
      </c>
      <c r="K305" s="91" t="e">
        <f>VLOOKUP(B305,CREDITO_FINANCEIRO!A:L,12,FALSE)</f>
        <v>#N/A</v>
      </c>
      <c r="L305" s="110" t="e">
        <f t="shared" si="40"/>
        <v>#N/A</v>
      </c>
      <c r="M305" s="2" t="e">
        <f t="shared" si="41"/>
        <v>#N/A</v>
      </c>
      <c r="N305" s="111" t="e">
        <f>VLOOKUP(Tabela4[[#This Row],[Proposta de Referência]],SIMP_CF!A:K,9,FALSE)</f>
        <v>#N/A</v>
      </c>
      <c r="O305" s="111" t="e">
        <f>VLOOKUP(Tabela4[[#This Row],[Proposta de Referência]],SIMP_CF!A:K,8,FALSE)</f>
        <v>#N/A</v>
      </c>
      <c r="P305" s="112" t="e">
        <f t="shared" si="42"/>
        <v>#N/A</v>
      </c>
      <c r="Q305" s="112" t="e">
        <f t="shared" si="43"/>
        <v>#N/A</v>
      </c>
      <c r="R305" t="e">
        <f t="shared" si="49"/>
        <v>#N/A</v>
      </c>
      <c r="S305" s="108" t="e">
        <f t="shared" si="44"/>
        <v>#N/A</v>
      </c>
      <c r="T305" s="108" t="e">
        <f t="shared" si="45"/>
        <v>#N/A</v>
      </c>
      <c r="U305" s="110" t="e">
        <f t="shared" si="46"/>
        <v>#N/A</v>
      </c>
      <c r="V305" t="e">
        <f t="shared" si="47"/>
        <v>#N/A</v>
      </c>
      <c r="W305" t="str">
        <f t="shared" si="48"/>
        <v/>
      </c>
      <c r="X305" s="24" t="str">
        <f>IFERROR(VLOOKUP(W305,HOSPITAIS_COM_DIVIDAS!A:E,5,FALSE),"")</f>
        <v/>
      </c>
    </row>
    <row r="306" spans="1:24" x14ac:dyDescent="0.25">
      <c r="A306" s="52" t="str">
        <f>IFERROR((Tabela4[[#This Row],[Status da Proposta]]),"")</f>
        <v/>
      </c>
      <c r="B306" s="121">
        <f>IFERROR((CREDITO_FINANCEIRO!A306),"")</f>
        <v>0</v>
      </c>
      <c r="C306" s="120" t="str">
        <f>IFERROR((VLOOKUP(B306,CREDITO_FINANCEIRO!A:B,2,FALSE)),"")</f>
        <v/>
      </c>
      <c r="D306" s="94" t="str">
        <f>IFERROR((VLOOKUP(B306,CREDITO_FINANCEIRO!A:E,5,FALSE)),"")</f>
        <v/>
      </c>
      <c r="E306" s="95" t="str">
        <f>IFERROR((VLOOKUP(B306,CREDITO_FINANCEIRO!A:C,3,FALSE)),"")</f>
        <v/>
      </c>
      <c r="F306" s="120" t="str">
        <f>IFERROR((VLOOKUP(B306,CREDITO_FINANCEIRO!A:G,4,FALSE)),"")</f>
        <v/>
      </c>
      <c r="G306" s="120" t="e">
        <f>VLOOKUP(B306,CREDITO_FINANCEIRO!A:G,6,FALSE)</f>
        <v>#N/A</v>
      </c>
      <c r="H306" s="120" t="e">
        <f>VLOOKUP(B306,CREDITO_FINANCEIRO!A:G,7,FALSE)</f>
        <v>#N/A</v>
      </c>
      <c r="I306" s="91" t="e">
        <f>VLOOKUP(B306,CREDITO_FINANCEIRO!A:K,10,FALSE)</f>
        <v>#N/A</v>
      </c>
      <c r="J306" s="91" t="e">
        <f>VLOOKUP(B306,CREDITO_FINANCEIRO!A:K,11,FALSE)</f>
        <v>#N/A</v>
      </c>
      <c r="K306" s="91" t="e">
        <f>VLOOKUP(B306,CREDITO_FINANCEIRO!A:L,12,FALSE)</f>
        <v>#N/A</v>
      </c>
      <c r="L306" s="110" t="e">
        <f t="shared" si="40"/>
        <v>#N/A</v>
      </c>
      <c r="M306" s="2" t="e">
        <f t="shared" si="41"/>
        <v>#N/A</v>
      </c>
      <c r="N306" s="111" t="e">
        <f>VLOOKUP(Tabela4[[#This Row],[Proposta de Referência]],SIMP_CF!A:K,9,FALSE)</f>
        <v>#N/A</v>
      </c>
      <c r="O306" s="111" t="e">
        <f>VLOOKUP(Tabela4[[#This Row],[Proposta de Referência]],SIMP_CF!A:K,8,FALSE)</f>
        <v>#N/A</v>
      </c>
      <c r="P306" s="112" t="e">
        <f t="shared" si="42"/>
        <v>#N/A</v>
      </c>
      <c r="Q306" s="112" t="e">
        <f t="shared" si="43"/>
        <v>#N/A</v>
      </c>
      <c r="R306" t="e">
        <f t="shared" si="49"/>
        <v>#N/A</v>
      </c>
      <c r="S306" s="108" t="e">
        <f t="shared" si="44"/>
        <v>#N/A</v>
      </c>
      <c r="T306" s="108" t="e">
        <f t="shared" si="45"/>
        <v>#N/A</v>
      </c>
      <c r="U306" s="110" t="e">
        <f t="shared" si="46"/>
        <v>#N/A</v>
      </c>
      <c r="V306" t="e">
        <f t="shared" si="47"/>
        <v>#N/A</v>
      </c>
      <c r="W306" t="str">
        <f t="shared" si="48"/>
        <v/>
      </c>
      <c r="X306" s="24" t="str">
        <f>IFERROR(VLOOKUP(W306,HOSPITAIS_COM_DIVIDAS!A:E,5,FALSE),"")</f>
        <v/>
      </c>
    </row>
    <row r="307" spans="1:24" x14ac:dyDescent="0.25">
      <c r="A307" s="52" t="str">
        <f>IFERROR((Tabela4[[#This Row],[Status da Proposta]]),"")</f>
        <v/>
      </c>
      <c r="B307" s="121">
        <f>IFERROR((CREDITO_FINANCEIRO!A307),"")</f>
        <v>0</v>
      </c>
      <c r="C307" s="120" t="str">
        <f>IFERROR((VLOOKUP(B307,CREDITO_FINANCEIRO!A:B,2,FALSE)),"")</f>
        <v/>
      </c>
      <c r="D307" s="94" t="str">
        <f>IFERROR((VLOOKUP(B307,CREDITO_FINANCEIRO!A:E,5,FALSE)),"")</f>
        <v/>
      </c>
      <c r="E307" s="95" t="str">
        <f>IFERROR((VLOOKUP(B307,CREDITO_FINANCEIRO!A:C,3,FALSE)),"")</f>
        <v/>
      </c>
      <c r="F307" s="120" t="str">
        <f>IFERROR((VLOOKUP(B307,CREDITO_FINANCEIRO!A:G,4,FALSE)),"")</f>
        <v/>
      </c>
      <c r="G307" s="120" t="e">
        <f>VLOOKUP(B307,CREDITO_FINANCEIRO!A:G,6,FALSE)</f>
        <v>#N/A</v>
      </c>
      <c r="H307" s="120" t="e">
        <f>VLOOKUP(B307,CREDITO_FINANCEIRO!A:G,7,FALSE)</f>
        <v>#N/A</v>
      </c>
      <c r="I307" s="91" t="e">
        <f>VLOOKUP(B307,CREDITO_FINANCEIRO!A:K,10,FALSE)</f>
        <v>#N/A</v>
      </c>
      <c r="J307" s="91" t="e">
        <f>VLOOKUP(B307,CREDITO_FINANCEIRO!A:K,11,FALSE)</f>
        <v>#N/A</v>
      </c>
      <c r="K307" s="91" t="e">
        <f>VLOOKUP(B307,CREDITO_FINANCEIRO!A:L,12,FALSE)</f>
        <v>#N/A</v>
      </c>
      <c r="L307" s="110" t="e">
        <f t="shared" si="40"/>
        <v>#N/A</v>
      </c>
      <c r="M307" s="2" t="e">
        <f t="shared" si="41"/>
        <v>#N/A</v>
      </c>
      <c r="N307" s="111" t="e">
        <f>VLOOKUP(Tabela4[[#This Row],[Proposta de Referência]],SIMP_CF!A:K,9,FALSE)</f>
        <v>#N/A</v>
      </c>
      <c r="O307" s="111" t="e">
        <f>VLOOKUP(Tabela4[[#This Row],[Proposta de Referência]],SIMP_CF!A:K,8,FALSE)</f>
        <v>#N/A</v>
      </c>
      <c r="P307" s="112" t="e">
        <f t="shared" si="42"/>
        <v>#N/A</v>
      </c>
      <c r="Q307" s="112" t="e">
        <f t="shared" si="43"/>
        <v>#N/A</v>
      </c>
      <c r="R307" t="e">
        <f t="shared" si="49"/>
        <v>#N/A</v>
      </c>
      <c r="S307" s="108" t="e">
        <f t="shared" si="44"/>
        <v>#N/A</v>
      </c>
      <c r="T307" s="108" t="e">
        <f t="shared" si="45"/>
        <v>#N/A</v>
      </c>
      <c r="U307" s="110" t="e">
        <f t="shared" si="46"/>
        <v>#N/A</v>
      </c>
      <c r="V307" t="e">
        <f t="shared" si="47"/>
        <v>#N/A</v>
      </c>
      <c r="W307" t="str">
        <f t="shared" si="48"/>
        <v/>
      </c>
      <c r="X307" s="24" t="str">
        <f>IFERROR(VLOOKUP(W307,HOSPITAIS_COM_DIVIDAS!A:E,5,FALSE),"")</f>
        <v/>
      </c>
    </row>
    <row r="308" spans="1:24" x14ac:dyDescent="0.25">
      <c r="A308" s="52" t="str">
        <f>IFERROR((Tabela4[[#This Row],[Status da Proposta]]),"")</f>
        <v/>
      </c>
      <c r="B308" s="121">
        <f>IFERROR((CREDITO_FINANCEIRO!A308),"")</f>
        <v>0</v>
      </c>
      <c r="C308" s="120" t="str">
        <f>IFERROR((VLOOKUP(B308,CREDITO_FINANCEIRO!A:B,2,FALSE)),"")</f>
        <v/>
      </c>
      <c r="D308" s="94" t="str">
        <f>IFERROR((VLOOKUP(B308,CREDITO_FINANCEIRO!A:E,5,FALSE)),"")</f>
        <v/>
      </c>
      <c r="E308" s="95" t="str">
        <f>IFERROR((VLOOKUP(B308,CREDITO_FINANCEIRO!A:C,3,FALSE)),"")</f>
        <v/>
      </c>
      <c r="F308" s="120" t="str">
        <f>IFERROR((VLOOKUP(B308,CREDITO_FINANCEIRO!A:G,4,FALSE)),"")</f>
        <v/>
      </c>
      <c r="G308" s="120" t="e">
        <f>VLOOKUP(B308,CREDITO_FINANCEIRO!A:G,6,FALSE)</f>
        <v>#N/A</v>
      </c>
      <c r="H308" s="120" t="e">
        <f>VLOOKUP(B308,CREDITO_FINANCEIRO!A:G,7,FALSE)</f>
        <v>#N/A</v>
      </c>
      <c r="I308" s="91" t="e">
        <f>VLOOKUP(B308,CREDITO_FINANCEIRO!A:K,10,FALSE)</f>
        <v>#N/A</v>
      </c>
      <c r="J308" s="91" t="e">
        <f>VLOOKUP(B308,CREDITO_FINANCEIRO!A:K,11,FALSE)</f>
        <v>#N/A</v>
      </c>
      <c r="K308" s="91" t="e">
        <f>VLOOKUP(B308,CREDITO_FINANCEIRO!A:L,12,FALSE)</f>
        <v>#N/A</v>
      </c>
      <c r="L308" s="110" t="e">
        <f t="shared" si="40"/>
        <v>#N/A</v>
      </c>
      <c r="M308" s="2" t="e">
        <f t="shared" si="41"/>
        <v>#N/A</v>
      </c>
      <c r="N308" s="111" t="e">
        <f>VLOOKUP(Tabela4[[#This Row],[Proposta de Referência]],SIMP_CF!A:K,9,FALSE)</f>
        <v>#N/A</v>
      </c>
      <c r="O308" s="111" t="e">
        <f>VLOOKUP(Tabela4[[#This Row],[Proposta de Referência]],SIMP_CF!A:K,8,FALSE)</f>
        <v>#N/A</v>
      </c>
      <c r="P308" s="112" t="e">
        <f t="shared" si="42"/>
        <v>#N/A</v>
      </c>
      <c r="Q308" s="112" t="e">
        <f t="shared" si="43"/>
        <v>#N/A</v>
      </c>
      <c r="R308" t="e">
        <f t="shared" si="49"/>
        <v>#N/A</v>
      </c>
      <c r="S308" s="108" t="e">
        <f t="shared" si="44"/>
        <v>#N/A</v>
      </c>
      <c r="T308" s="108" t="e">
        <f t="shared" si="45"/>
        <v>#N/A</v>
      </c>
      <c r="U308" s="110" t="e">
        <f t="shared" si="46"/>
        <v>#N/A</v>
      </c>
      <c r="V308" t="e">
        <f t="shared" si="47"/>
        <v>#N/A</v>
      </c>
      <c r="W308" t="str">
        <f t="shared" si="48"/>
        <v/>
      </c>
      <c r="X308" s="24" t="str">
        <f>IFERROR(VLOOKUP(W308,HOSPITAIS_COM_DIVIDAS!A:E,5,FALSE),"")</f>
        <v/>
      </c>
    </row>
    <row r="309" spans="1:24" x14ac:dyDescent="0.25">
      <c r="A309" s="52" t="str">
        <f>IFERROR((Tabela4[[#This Row],[Status da Proposta]]),"")</f>
        <v/>
      </c>
      <c r="B309" s="121">
        <f>IFERROR((CREDITO_FINANCEIRO!A309),"")</f>
        <v>0</v>
      </c>
      <c r="C309" s="120" t="str">
        <f>IFERROR((VLOOKUP(B309,CREDITO_FINANCEIRO!A:B,2,FALSE)),"")</f>
        <v/>
      </c>
      <c r="D309" s="94" t="str">
        <f>IFERROR((VLOOKUP(B309,CREDITO_FINANCEIRO!A:E,5,FALSE)),"")</f>
        <v/>
      </c>
      <c r="E309" s="95" t="str">
        <f>IFERROR((VLOOKUP(B309,CREDITO_FINANCEIRO!A:C,3,FALSE)),"")</f>
        <v/>
      </c>
      <c r="F309" s="120" t="str">
        <f>IFERROR((VLOOKUP(B309,CREDITO_FINANCEIRO!A:G,4,FALSE)),"")</f>
        <v/>
      </c>
      <c r="G309" s="120" t="e">
        <f>VLOOKUP(B309,CREDITO_FINANCEIRO!A:G,6,FALSE)</f>
        <v>#N/A</v>
      </c>
      <c r="H309" s="120" t="e">
        <f>VLOOKUP(B309,CREDITO_FINANCEIRO!A:G,7,FALSE)</f>
        <v>#N/A</v>
      </c>
      <c r="I309" s="91" t="e">
        <f>VLOOKUP(B309,CREDITO_FINANCEIRO!A:K,10,FALSE)</f>
        <v>#N/A</v>
      </c>
      <c r="J309" s="91" t="e">
        <f>VLOOKUP(B309,CREDITO_FINANCEIRO!A:K,11,FALSE)</f>
        <v>#N/A</v>
      </c>
      <c r="K309" s="91" t="e">
        <f>VLOOKUP(B309,CREDITO_FINANCEIRO!A:L,12,FALSE)</f>
        <v>#N/A</v>
      </c>
      <c r="L309" s="110" t="e">
        <f t="shared" si="40"/>
        <v>#N/A</v>
      </c>
      <c r="M309" s="2" t="e">
        <f t="shared" si="41"/>
        <v>#N/A</v>
      </c>
      <c r="N309" s="111" t="e">
        <f>VLOOKUP(Tabela4[[#This Row],[Proposta de Referência]],SIMP_CF!A:K,9,FALSE)</f>
        <v>#N/A</v>
      </c>
      <c r="O309" s="111" t="e">
        <f>VLOOKUP(Tabela4[[#This Row],[Proposta de Referência]],SIMP_CF!A:K,8,FALSE)</f>
        <v>#N/A</v>
      </c>
      <c r="P309" s="112" t="e">
        <f t="shared" si="42"/>
        <v>#N/A</v>
      </c>
      <c r="Q309" s="112" t="e">
        <f t="shared" si="43"/>
        <v>#N/A</v>
      </c>
      <c r="R309" t="e">
        <f t="shared" si="49"/>
        <v>#N/A</v>
      </c>
      <c r="S309" s="108" t="e">
        <f t="shared" si="44"/>
        <v>#N/A</v>
      </c>
      <c r="T309" s="108" t="e">
        <f t="shared" si="45"/>
        <v>#N/A</v>
      </c>
      <c r="U309" s="110" t="e">
        <f t="shared" si="46"/>
        <v>#N/A</v>
      </c>
      <c r="V309" t="e">
        <f t="shared" si="47"/>
        <v>#N/A</v>
      </c>
      <c r="W309" t="str">
        <f t="shared" si="48"/>
        <v/>
      </c>
      <c r="X309" s="24" t="str">
        <f>IFERROR(VLOOKUP(W309,HOSPITAIS_COM_DIVIDAS!A:E,5,FALSE),"")</f>
        <v/>
      </c>
    </row>
    <row r="310" spans="1:24" x14ac:dyDescent="0.25">
      <c r="A310" s="52" t="str">
        <f>IFERROR((Tabela4[[#This Row],[Status da Proposta]]),"")</f>
        <v/>
      </c>
      <c r="B310" s="121">
        <f>IFERROR((CREDITO_FINANCEIRO!A310),"")</f>
        <v>0</v>
      </c>
      <c r="C310" s="120" t="str">
        <f>IFERROR((VLOOKUP(B310,CREDITO_FINANCEIRO!A:B,2,FALSE)),"")</f>
        <v/>
      </c>
      <c r="D310" s="94" t="str">
        <f>IFERROR((VLOOKUP(B310,CREDITO_FINANCEIRO!A:E,5,FALSE)),"")</f>
        <v/>
      </c>
      <c r="E310" s="95" t="str">
        <f>IFERROR((VLOOKUP(B310,CREDITO_FINANCEIRO!A:C,3,FALSE)),"")</f>
        <v/>
      </c>
      <c r="F310" s="120" t="str">
        <f>IFERROR((VLOOKUP(B310,CREDITO_FINANCEIRO!A:G,4,FALSE)),"")</f>
        <v/>
      </c>
      <c r="G310" s="120" t="e">
        <f>VLOOKUP(B310,CREDITO_FINANCEIRO!A:G,6,FALSE)</f>
        <v>#N/A</v>
      </c>
      <c r="H310" s="120" t="e">
        <f>VLOOKUP(B310,CREDITO_FINANCEIRO!A:G,7,FALSE)</f>
        <v>#N/A</v>
      </c>
      <c r="I310" s="91" t="e">
        <f>VLOOKUP(B310,CREDITO_FINANCEIRO!A:K,10,FALSE)</f>
        <v>#N/A</v>
      </c>
      <c r="J310" s="91" t="e">
        <f>VLOOKUP(B310,CREDITO_FINANCEIRO!A:K,11,FALSE)</f>
        <v>#N/A</v>
      </c>
      <c r="K310" s="91" t="e">
        <f>VLOOKUP(B310,CREDITO_FINANCEIRO!A:L,12,FALSE)</f>
        <v>#N/A</v>
      </c>
      <c r="L310" s="110" t="e">
        <f t="shared" si="40"/>
        <v>#N/A</v>
      </c>
      <c r="M310" s="2" t="e">
        <f t="shared" si="41"/>
        <v>#N/A</v>
      </c>
      <c r="N310" s="111" t="e">
        <f>VLOOKUP(Tabela4[[#This Row],[Proposta de Referência]],SIMP_CF!A:K,9,FALSE)</f>
        <v>#N/A</v>
      </c>
      <c r="O310" s="111" t="e">
        <f>VLOOKUP(Tabela4[[#This Row],[Proposta de Referência]],SIMP_CF!A:K,8,FALSE)</f>
        <v>#N/A</v>
      </c>
      <c r="P310" s="112" t="e">
        <f t="shared" si="42"/>
        <v>#N/A</v>
      </c>
      <c r="Q310" s="112" t="e">
        <f t="shared" si="43"/>
        <v>#N/A</v>
      </c>
      <c r="R310" t="e">
        <f t="shared" si="49"/>
        <v>#N/A</v>
      </c>
      <c r="S310" s="108" t="e">
        <f t="shared" si="44"/>
        <v>#N/A</v>
      </c>
      <c r="T310" s="108" t="e">
        <f t="shared" si="45"/>
        <v>#N/A</v>
      </c>
      <c r="U310" s="110" t="e">
        <f t="shared" si="46"/>
        <v>#N/A</v>
      </c>
      <c r="V310" t="e">
        <f t="shared" si="47"/>
        <v>#N/A</v>
      </c>
      <c r="W310" t="str">
        <f t="shared" si="48"/>
        <v/>
      </c>
      <c r="X310" s="24" t="str">
        <f>IFERROR(VLOOKUP(W310,HOSPITAIS_COM_DIVIDAS!A:E,5,FALSE),"")</f>
        <v/>
      </c>
    </row>
    <row r="311" spans="1:24" x14ac:dyDescent="0.25">
      <c r="A311" s="52" t="str">
        <f>IFERROR((Tabela4[[#This Row],[Status da Proposta]]),"")</f>
        <v/>
      </c>
      <c r="B311" s="121">
        <f>IFERROR((CREDITO_FINANCEIRO!A311),"")</f>
        <v>0</v>
      </c>
      <c r="C311" s="120" t="str">
        <f>IFERROR((VLOOKUP(B311,CREDITO_FINANCEIRO!A:B,2,FALSE)),"")</f>
        <v/>
      </c>
      <c r="D311" s="94" t="str">
        <f>IFERROR((VLOOKUP(B311,CREDITO_FINANCEIRO!A:E,5,FALSE)),"")</f>
        <v/>
      </c>
      <c r="E311" s="95" t="str">
        <f>IFERROR((VLOOKUP(B311,CREDITO_FINANCEIRO!A:C,3,FALSE)),"")</f>
        <v/>
      </c>
      <c r="F311" s="120" t="str">
        <f>IFERROR((VLOOKUP(B311,CREDITO_FINANCEIRO!A:G,4,FALSE)),"")</f>
        <v/>
      </c>
      <c r="G311" s="120" t="e">
        <f>VLOOKUP(B311,CREDITO_FINANCEIRO!A:G,6,FALSE)</f>
        <v>#N/A</v>
      </c>
      <c r="H311" s="120" t="e">
        <f>VLOOKUP(B311,CREDITO_FINANCEIRO!A:G,7,FALSE)</f>
        <v>#N/A</v>
      </c>
      <c r="I311" s="91" t="e">
        <f>VLOOKUP(B311,CREDITO_FINANCEIRO!A:K,10,FALSE)</f>
        <v>#N/A</v>
      </c>
      <c r="J311" s="91" t="e">
        <f>VLOOKUP(B311,CREDITO_FINANCEIRO!A:K,11,FALSE)</f>
        <v>#N/A</v>
      </c>
      <c r="K311" s="91" t="e">
        <f>VLOOKUP(B311,CREDITO_FINANCEIRO!A:L,12,FALSE)</f>
        <v>#N/A</v>
      </c>
      <c r="L311" s="110" t="e">
        <f t="shared" si="40"/>
        <v>#N/A</v>
      </c>
      <c r="M311" s="2" t="e">
        <f t="shared" si="41"/>
        <v>#N/A</v>
      </c>
      <c r="N311" s="111" t="e">
        <f>VLOOKUP(Tabela4[[#This Row],[Proposta de Referência]],SIMP_CF!A:K,9,FALSE)</f>
        <v>#N/A</v>
      </c>
      <c r="O311" s="111" t="e">
        <f>VLOOKUP(Tabela4[[#This Row],[Proposta de Referência]],SIMP_CF!A:K,8,FALSE)</f>
        <v>#N/A</v>
      </c>
      <c r="P311" s="112" t="e">
        <f t="shared" si="42"/>
        <v>#N/A</v>
      </c>
      <c r="Q311" s="112" t="e">
        <f t="shared" si="43"/>
        <v>#N/A</v>
      </c>
      <c r="R311" t="e">
        <f t="shared" si="49"/>
        <v>#N/A</v>
      </c>
      <c r="S311" s="108" t="e">
        <f t="shared" si="44"/>
        <v>#N/A</v>
      </c>
      <c r="T311" s="108" t="e">
        <f t="shared" si="45"/>
        <v>#N/A</v>
      </c>
      <c r="U311" s="110" t="e">
        <f t="shared" si="46"/>
        <v>#N/A</v>
      </c>
      <c r="V311" t="e">
        <f t="shared" si="47"/>
        <v>#N/A</v>
      </c>
      <c r="W311" t="str">
        <f t="shared" si="48"/>
        <v/>
      </c>
      <c r="X311" s="24" t="str">
        <f>IFERROR(VLOOKUP(W311,HOSPITAIS_COM_DIVIDAS!A:E,5,FALSE),"")</f>
        <v/>
      </c>
    </row>
    <row r="312" spans="1:24" x14ac:dyDescent="0.25">
      <c r="A312" s="52" t="str">
        <f>IFERROR((Tabela4[[#This Row],[Status da Proposta]]),"")</f>
        <v/>
      </c>
      <c r="B312" s="121">
        <f>IFERROR((CREDITO_FINANCEIRO!A312),"")</f>
        <v>0</v>
      </c>
      <c r="C312" s="120" t="str">
        <f>IFERROR((VLOOKUP(B312,CREDITO_FINANCEIRO!A:B,2,FALSE)),"")</f>
        <v/>
      </c>
      <c r="D312" s="94" t="str">
        <f>IFERROR((VLOOKUP(B312,CREDITO_FINANCEIRO!A:E,5,FALSE)),"")</f>
        <v/>
      </c>
      <c r="E312" s="95" t="str">
        <f>IFERROR((VLOOKUP(B312,CREDITO_FINANCEIRO!A:C,3,FALSE)),"")</f>
        <v/>
      </c>
      <c r="F312" s="120" t="str">
        <f>IFERROR((VLOOKUP(B312,CREDITO_FINANCEIRO!A:G,4,FALSE)),"")</f>
        <v/>
      </c>
      <c r="G312" s="120" t="e">
        <f>VLOOKUP(B312,CREDITO_FINANCEIRO!A:G,6,FALSE)</f>
        <v>#N/A</v>
      </c>
      <c r="H312" s="120" t="e">
        <f>VLOOKUP(B312,CREDITO_FINANCEIRO!A:G,7,FALSE)</f>
        <v>#N/A</v>
      </c>
      <c r="I312" s="91" t="e">
        <f>VLOOKUP(B312,CREDITO_FINANCEIRO!A:K,10,FALSE)</f>
        <v>#N/A</v>
      </c>
      <c r="J312" s="91" t="e">
        <f>VLOOKUP(B312,CREDITO_FINANCEIRO!A:K,11,FALSE)</f>
        <v>#N/A</v>
      </c>
      <c r="K312" s="91" t="e">
        <f>VLOOKUP(B312,CREDITO_FINANCEIRO!A:L,12,FALSE)</f>
        <v>#N/A</v>
      </c>
      <c r="L312" s="110" t="e">
        <f t="shared" si="40"/>
        <v>#N/A</v>
      </c>
      <c r="M312" s="2" t="e">
        <f t="shared" si="41"/>
        <v>#N/A</v>
      </c>
      <c r="N312" s="111" t="e">
        <f>VLOOKUP(Tabela4[[#This Row],[Proposta de Referência]],SIMP_CF!A:K,9,FALSE)</f>
        <v>#N/A</v>
      </c>
      <c r="O312" s="111" t="e">
        <f>VLOOKUP(Tabela4[[#This Row],[Proposta de Referência]],SIMP_CF!A:K,8,FALSE)</f>
        <v>#N/A</v>
      </c>
      <c r="P312" s="112" t="e">
        <f t="shared" si="42"/>
        <v>#N/A</v>
      </c>
      <c r="Q312" s="112" t="e">
        <f t="shared" si="43"/>
        <v>#N/A</v>
      </c>
      <c r="R312" t="e">
        <f t="shared" si="49"/>
        <v>#N/A</v>
      </c>
      <c r="S312" s="108" t="e">
        <f t="shared" si="44"/>
        <v>#N/A</v>
      </c>
      <c r="T312" s="108" t="e">
        <f t="shared" si="45"/>
        <v>#N/A</v>
      </c>
      <c r="U312" s="110" t="e">
        <f t="shared" si="46"/>
        <v>#N/A</v>
      </c>
      <c r="V312" t="e">
        <f t="shared" si="47"/>
        <v>#N/A</v>
      </c>
      <c r="W312" t="str">
        <f t="shared" si="48"/>
        <v/>
      </c>
      <c r="X312" s="24" t="str">
        <f>IFERROR(VLOOKUP(W312,HOSPITAIS_COM_DIVIDAS!A:E,5,FALSE),"")</f>
        <v/>
      </c>
    </row>
    <row r="313" spans="1:24" x14ac:dyDescent="0.25">
      <c r="A313" s="52" t="str">
        <f>IFERROR((Tabela4[[#This Row],[Status da Proposta]]),"")</f>
        <v/>
      </c>
      <c r="B313" s="121">
        <f>IFERROR((CREDITO_FINANCEIRO!A313),"")</f>
        <v>0</v>
      </c>
      <c r="C313" s="120" t="str">
        <f>IFERROR((VLOOKUP(B313,CREDITO_FINANCEIRO!A:B,2,FALSE)),"")</f>
        <v/>
      </c>
      <c r="D313" s="94" t="str">
        <f>IFERROR((VLOOKUP(B313,CREDITO_FINANCEIRO!A:E,5,FALSE)),"")</f>
        <v/>
      </c>
      <c r="E313" s="95" t="str">
        <f>IFERROR((VLOOKUP(B313,CREDITO_FINANCEIRO!A:C,3,FALSE)),"")</f>
        <v/>
      </c>
      <c r="F313" s="120" t="str">
        <f>IFERROR((VLOOKUP(B313,CREDITO_FINANCEIRO!A:G,4,FALSE)),"")</f>
        <v/>
      </c>
      <c r="G313" s="120" t="e">
        <f>VLOOKUP(B313,CREDITO_FINANCEIRO!A:G,6,FALSE)</f>
        <v>#N/A</v>
      </c>
      <c r="H313" s="120" t="e">
        <f>VLOOKUP(B313,CREDITO_FINANCEIRO!A:G,7,FALSE)</f>
        <v>#N/A</v>
      </c>
      <c r="I313" s="91" t="e">
        <f>VLOOKUP(B313,CREDITO_FINANCEIRO!A:K,10,FALSE)</f>
        <v>#N/A</v>
      </c>
      <c r="J313" s="91" t="e">
        <f>VLOOKUP(B313,CREDITO_FINANCEIRO!A:K,11,FALSE)</f>
        <v>#N/A</v>
      </c>
      <c r="K313" s="91" t="e">
        <f>VLOOKUP(B313,CREDITO_FINANCEIRO!A:L,12,FALSE)</f>
        <v>#N/A</v>
      </c>
      <c r="L313" s="110" t="e">
        <f t="shared" si="40"/>
        <v>#N/A</v>
      </c>
      <c r="M313" s="2" t="e">
        <f t="shared" si="41"/>
        <v>#N/A</v>
      </c>
      <c r="N313" s="111" t="e">
        <f>VLOOKUP(Tabela4[[#This Row],[Proposta de Referência]],SIMP_CF!A:K,9,FALSE)</f>
        <v>#N/A</v>
      </c>
      <c r="O313" s="111" t="e">
        <f>VLOOKUP(Tabela4[[#This Row],[Proposta de Referência]],SIMP_CF!A:K,8,FALSE)</f>
        <v>#N/A</v>
      </c>
      <c r="P313" s="112" t="e">
        <f t="shared" si="42"/>
        <v>#N/A</v>
      </c>
      <c r="Q313" s="112" t="e">
        <f t="shared" si="43"/>
        <v>#N/A</v>
      </c>
      <c r="R313" t="e">
        <f t="shared" si="49"/>
        <v>#N/A</v>
      </c>
      <c r="S313" s="108" t="e">
        <f t="shared" si="44"/>
        <v>#N/A</v>
      </c>
      <c r="T313" s="108" t="e">
        <f t="shared" si="45"/>
        <v>#N/A</v>
      </c>
      <c r="U313" s="110" t="e">
        <f t="shared" si="46"/>
        <v>#N/A</v>
      </c>
      <c r="V313" t="e">
        <f t="shared" si="47"/>
        <v>#N/A</v>
      </c>
      <c r="W313" t="str">
        <f t="shared" si="48"/>
        <v/>
      </c>
      <c r="X313" s="24" t="str">
        <f>IFERROR(VLOOKUP(W313,HOSPITAIS_COM_DIVIDAS!A:E,5,FALSE),"")</f>
        <v/>
      </c>
    </row>
    <row r="314" spans="1:24" x14ac:dyDescent="0.25">
      <c r="A314" s="52" t="str">
        <f>IFERROR((Tabela4[[#This Row],[Status da Proposta]]),"")</f>
        <v/>
      </c>
      <c r="B314" s="121">
        <f>IFERROR((CREDITO_FINANCEIRO!A314),"")</f>
        <v>0</v>
      </c>
      <c r="C314" s="120" t="str">
        <f>IFERROR((VLOOKUP(B314,CREDITO_FINANCEIRO!A:B,2,FALSE)),"")</f>
        <v/>
      </c>
      <c r="D314" s="94" t="str">
        <f>IFERROR((VLOOKUP(B314,CREDITO_FINANCEIRO!A:E,5,FALSE)),"")</f>
        <v/>
      </c>
      <c r="E314" s="95" t="str">
        <f>IFERROR((VLOOKUP(B314,CREDITO_FINANCEIRO!A:C,3,FALSE)),"")</f>
        <v/>
      </c>
      <c r="F314" s="120" t="str">
        <f>IFERROR((VLOOKUP(B314,CREDITO_FINANCEIRO!A:G,4,FALSE)),"")</f>
        <v/>
      </c>
      <c r="G314" s="120" t="e">
        <f>VLOOKUP(B314,CREDITO_FINANCEIRO!A:G,6,FALSE)</f>
        <v>#N/A</v>
      </c>
      <c r="H314" s="120" t="e">
        <f>VLOOKUP(B314,CREDITO_FINANCEIRO!A:G,7,FALSE)</f>
        <v>#N/A</v>
      </c>
      <c r="I314" s="91" t="e">
        <f>VLOOKUP(B314,CREDITO_FINANCEIRO!A:K,10,FALSE)</f>
        <v>#N/A</v>
      </c>
      <c r="J314" s="91" t="e">
        <f>VLOOKUP(B314,CREDITO_FINANCEIRO!A:K,11,FALSE)</f>
        <v>#N/A</v>
      </c>
      <c r="K314" s="91" t="e">
        <f>VLOOKUP(B314,CREDITO_FINANCEIRO!A:L,12,FALSE)</f>
        <v>#N/A</v>
      </c>
      <c r="L314" s="110" t="e">
        <f t="shared" si="40"/>
        <v>#N/A</v>
      </c>
      <c r="M314" s="2" t="e">
        <f t="shared" si="41"/>
        <v>#N/A</v>
      </c>
      <c r="N314" s="111" t="e">
        <f>VLOOKUP(Tabela4[[#This Row],[Proposta de Referência]],SIMP_CF!A:K,9,FALSE)</f>
        <v>#N/A</v>
      </c>
      <c r="O314" s="111" t="e">
        <f>VLOOKUP(Tabela4[[#This Row],[Proposta de Referência]],SIMP_CF!A:K,8,FALSE)</f>
        <v>#N/A</v>
      </c>
      <c r="P314" s="112" t="e">
        <f t="shared" si="42"/>
        <v>#N/A</v>
      </c>
      <c r="Q314" s="112" t="e">
        <f t="shared" si="43"/>
        <v>#N/A</v>
      </c>
      <c r="R314" t="e">
        <f t="shared" si="49"/>
        <v>#N/A</v>
      </c>
      <c r="S314" s="108" t="e">
        <f t="shared" si="44"/>
        <v>#N/A</v>
      </c>
      <c r="T314" s="108" t="e">
        <f t="shared" si="45"/>
        <v>#N/A</v>
      </c>
      <c r="U314" s="110" t="e">
        <f t="shared" si="46"/>
        <v>#N/A</v>
      </c>
      <c r="V314" t="e">
        <f t="shared" si="47"/>
        <v>#N/A</v>
      </c>
      <c r="W314" t="str">
        <f t="shared" si="48"/>
        <v/>
      </c>
      <c r="X314" s="24" t="str">
        <f>IFERROR(VLOOKUP(W314,HOSPITAIS_COM_DIVIDAS!A:E,5,FALSE),"")</f>
        <v/>
      </c>
    </row>
    <row r="315" spans="1:24" x14ac:dyDescent="0.25">
      <c r="A315" s="52" t="str">
        <f>IFERROR((Tabela4[[#This Row],[Status da Proposta]]),"")</f>
        <v/>
      </c>
      <c r="B315" s="121">
        <f>IFERROR((CREDITO_FINANCEIRO!A315),"")</f>
        <v>0</v>
      </c>
      <c r="C315" s="120" t="str">
        <f>IFERROR((VLOOKUP(B315,CREDITO_FINANCEIRO!A:B,2,FALSE)),"")</f>
        <v/>
      </c>
      <c r="D315" s="94" t="str">
        <f>IFERROR((VLOOKUP(B315,CREDITO_FINANCEIRO!A:E,5,FALSE)),"")</f>
        <v/>
      </c>
      <c r="E315" s="95" t="str">
        <f>IFERROR((VLOOKUP(B315,CREDITO_FINANCEIRO!A:C,3,FALSE)),"")</f>
        <v/>
      </c>
      <c r="F315" s="120" t="str">
        <f>IFERROR((VLOOKUP(B315,CREDITO_FINANCEIRO!A:G,4,FALSE)),"")</f>
        <v/>
      </c>
      <c r="G315" s="120" t="e">
        <f>VLOOKUP(B315,CREDITO_FINANCEIRO!A:G,6,FALSE)</f>
        <v>#N/A</v>
      </c>
      <c r="H315" s="120" t="e">
        <f>VLOOKUP(B315,CREDITO_FINANCEIRO!A:G,7,FALSE)</f>
        <v>#N/A</v>
      </c>
      <c r="I315" s="91" t="e">
        <f>VLOOKUP(B315,CREDITO_FINANCEIRO!A:K,10,FALSE)</f>
        <v>#N/A</v>
      </c>
      <c r="J315" s="91" t="e">
        <f>VLOOKUP(B315,CREDITO_FINANCEIRO!A:K,11,FALSE)</f>
        <v>#N/A</v>
      </c>
      <c r="K315" s="91" t="e">
        <f>VLOOKUP(B315,CREDITO_FINANCEIRO!A:L,12,FALSE)</f>
        <v>#N/A</v>
      </c>
      <c r="L315" s="110" t="e">
        <f t="shared" si="40"/>
        <v>#N/A</v>
      </c>
      <c r="M315" s="2" t="e">
        <f t="shared" si="41"/>
        <v>#N/A</v>
      </c>
      <c r="N315" s="111" t="e">
        <f>VLOOKUP(Tabela4[[#This Row],[Proposta de Referência]],SIMP_CF!A:K,9,FALSE)</f>
        <v>#N/A</v>
      </c>
      <c r="O315" s="111" t="e">
        <f>VLOOKUP(Tabela4[[#This Row],[Proposta de Referência]],SIMP_CF!A:K,8,FALSE)</f>
        <v>#N/A</v>
      </c>
      <c r="P315" s="112" t="e">
        <f t="shared" si="42"/>
        <v>#N/A</v>
      </c>
      <c r="Q315" s="112" t="e">
        <f t="shared" si="43"/>
        <v>#N/A</v>
      </c>
      <c r="R315" t="e">
        <f t="shared" si="49"/>
        <v>#N/A</v>
      </c>
      <c r="S315" s="108" t="e">
        <f t="shared" si="44"/>
        <v>#N/A</v>
      </c>
      <c r="T315" s="108" t="e">
        <f t="shared" si="45"/>
        <v>#N/A</v>
      </c>
      <c r="U315" s="110" t="e">
        <f t="shared" si="46"/>
        <v>#N/A</v>
      </c>
      <c r="V315" t="e">
        <f t="shared" si="47"/>
        <v>#N/A</v>
      </c>
      <c r="W315" t="str">
        <f t="shared" si="48"/>
        <v/>
      </c>
      <c r="X315" s="24" t="str">
        <f>IFERROR(VLOOKUP(W315,HOSPITAIS_COM_DIVIDAS!A:E,5,FALSE),"")</f>
        <v/>
      </c>
    </row>
    <row r="316" spans="1:24" x14ac:dyDescent="0.25">
      <c r="A316" s="52" t="str">
        <f>IFERROR((Tabela4[[#This Row],[Status da Proposta]]),"")</f>
        <v/>
      </c>
      <c r="B316" s="121">
        <f>IFERROR((CREDITO_FINANCEIRO!A316),"")</f>
        <v>0</v>
      </c>
      <c r="C316" s="120" t="str">
        <f>IFERROR((VLOOKUP(B316,CREDITO_FINANCEIRO!A:B,2,FALSE)),"")</f>
        <v/>
      </c>
      <c r="D316" s="94" t="str">
        <f>IFERROR((VLOOKUP(B316,CREDITO_FINANCEIRO!A:E,5,FALSE)),"")</f>
        <v/>
      </c>
      <c r="E316" s="95" t="str">
        <f>IFERROR((VLOOKUP(B316,CREDITO_FINANCEIRO!A:C,3,FALSE)),"")</f>
        <v/>
      </c>
      <c r="F316" s="120" t="str">
        <f>IFERROR((VLOOKUP(B316,CREDITO_FINANCEIRO!A:G,4,FALSE)),"")</f>
        <v/>
      </c>
      <c r="G316" s="120" t="e">
        <f>VLOOKUP(B316,CREDITO_FINANCEIRO!A:G,6,FALSE)</f>
        <v>#N/A</v>
      </c>
      <c r="H316" s="120" t="e">
        <f>VLOOKUP(B316,CREDITO_FINANCEIRO!A:G,7,FALSE)</f>
        <v>#N/A</v>
      </c>
      <c r="I316" s="91" t="e">
        <f>VLOOKUP(B316,CREDITO_FINANCEIRO!A:K,10,FALSE)</f>
        <v>#N/A</v>
      </c>
      <c r="J316" s="91" t="e">
        <f>VLOOKUP(B316,CREDITO_FINANCEIRO!A:K,11,FALSE)</f>
        <v>#N/A</v>
      </c>
      <c r="K316" s="91" t="e">
        <f>VLOOKUP(B316,CREDITO_FINANCEIRO!A:L,12,FALSE)</f>
        <v>#N/A</v>
      </c>
      <c r="L316" s="110" t="e">
        <f t="shared" si="40"/>
        <v>#N/A</v>
      </c>
      <c r="M316" s="2" t="e">
        <f t="shared" si="41"/>
        <v>#N/A</v>
      </c>
      <c r="N316" s="111" t="e">
        <f>VLOOKUP(Tabela4[[#This Row],[Proposta de Referência]],SIMP_CF!A:K,9,FALSE)</f>
        <v>#N/A</v>
      </c>
      <c r="O316" s="111" t="e">
        <f>VLOOKUP(Tabela4[[#This Row],[Proposta de Referência]],SIMP_CF!A:K,8,FALSE)</f>
        <v>#N/A</v>
      </c>
      <c r="P316" s="112" t="e">
        <f t="shared" si="42"/>
        <v>#N/A</v>
      </c>
      <c r="Q316" s="112" t="e">
        <f t="shared" si="43"/>
        <v>#N/A</v>
      </c>
      <c r="R316" t="e">
        <f t="shared" si="49"/>
        <v>#N/A</v>
      </c>
      <c r="S316" s="108" t="e">
        <f t="shared" si="44"/>
        <v>#N/A</v>
      </c>
      <c r="T316" s="108" t="e">
        <f t="shared" si="45"/>
        <v>#N/A</v>
      </c>
      <c r="U316" s="110" t="e">
        <f t="shared" si="46"/>
        <v>#N/A</v>
      </c>
      <c r="V316" t="e">
        <f t="shared" si="47"/>
        <v>#N/A</v>
      </c>
      <c r="W316" t="str">
        <f t="shared" si="48"/>
        <v/>
      </c>
      <c r="X316" s="24" t="str">
        <f>IFERROR(VLOOKUP(W316,HOSPITAIS_COM_DIVIDAS!A:E,5,FALSE),"")</f>
        <v/>
      </c>
    </row>
    <row r="317" spans="1:24" x14ac:dyDescent="0.25">
      <c r="A317" s="52" t="str">
        <f>IFERROR((Tabela4[[#This Row],[Status da Proposta]]),"")</f>
        <v/>
      </c>
      <c r="B317" s="121">
        <f>IFERROR((CREDITO_FINANCEIRO!A317),"")</f>
        <v>0</v>
      </c>
      <c r="C317" s="120" t="str">
        <f>IFERROR((VLOOKUP(B317,CREDITO_FINANCEIRO!A:B,2,FALSE)),"")</f>
        <v/>
      </c>
      <c r="D317" s="94" t="str">
        <f>IFERROR((VLOOKUP(B317,CREDITO_FINANCEIRO!A:E,5,FALSE)),"")</f>
        <v/>
      </c>
      <c r="E317" s="95" t="str">
        <f>IFERROR((VLOOKUP(B317,CREDITO_FINANCEIRO!A:C,3,FALSE)),"")</f>
        <v/>
      </c>
      <c r="F317" s="120" t="str">
        <f>IFERROR((VLOOKUP(B317,CREDITO_FINANCEIRO!A:G,4,FALSE)),"")</f>
        <v/>
      </c>
      <c r="G317" s="120" t="e">
        <f>VLOOKUP(B317,CREDITO_FINANCEIRO!A:G,6,FALSE)</f>
        <v>#N/A</v>
      </c>
      <c r="H317" s="120" t="e">
        <f>VLOOKUP(B317,CREDITO_FINANCEIRO!A:G,7,FALSE)</f>
        <v>#N/A</v>
      </c>
      <c r="I317" s="91" t="e">
        <f>VLOOKUP(B317,CREDITO_FINANCEIRO!A:K,10,FALSE)</f>
        <v>#N/A</v>
      </c>
      <c r="J317" s="91" t="e">
        <f>VLOOKUP(B317,CREDITO_FINANCEIRO!A:K,11,FALSE)</f>
        <v>#N/A</v>
      </c>
      <c r="K317" s="91" t="e">
        <f>VLOOKUP(B317,CREDITO_FINANCEIRO!A:L,12,FALSE)</f>
        <v>#N/A</v>
      </c>
      <c r="L317" s="110" t="e">
        <f t="shared" si="40"/>
        <v>#N/A</v>
      </c>
      <c r="M317" s="2" t="e">
        <f t="shared" si="41"/>
        <v>#N/A</v>
      </c>
      <c r="N317" s="111" t="e">
        <f>VLOOKUP(Tabela4[[#This Row],[Proposta de Referência]],SIMP_CF!A:K,9,FALSE)</f>
        <v>#N/A</v>
      </c>
      <c r="O317" s="111" t="e">
        <f>VLOOKUP(Tabela4[[#This Row],[Proposta de Referência]],SIMP_CF!A:K,8,FALSE)</f>
        <v>#N/A</v>
      </c>
      <c r="P317" s="112" t="e">
        <f t="shared" si="42"/>
        <v>#N/A</v>
      </c>
      <c r="Q317" s="112" t="e">
        <f t="shared" si="43"/>
        <v>#N/A</v>
      </c>
      <c r="R317" t="e">
        <f t="shared" si="49"/>
        <v>#N/A</v>
      </c>
      <c r="S317" s="108" t="e">
        <f t="shared" si="44"/>
        <v>#N/A</v>
      </c>
      <c r="T317" s="108" t="e">
        <f t="shared" si="45"/>
        <v>#N/A</v>
      </c>
      <c r="U317" s="110" t="e">
        <f t="shared" si="46"/>
        <v>#N/A</v>
      </c>
      <c r="V317" t="e">
        <f t="shared" si="47"/>
        <v>#N/A</v>
      </c>
      <c r="W317" t="str">
        <f t="shared" si="48"/>
        <v/>
      </c>
      <c r="X317" s="24" t="str">
        <f>IFERROR(VLOOKUP(W317,HOSPITAIS_COM_DIVIDAS!A:E,5,FALSE),"")</f>
        <v/>
      </c>
    </row>
    <row r="318" spans="1:24" x14ac:dyDescent="0.25">
      <c r="A318" s="52" t="str">
        <f>IFERROR((Tabela4[[#This Row],[Status da Proposta]]),"")</f>
        <v/>
      </c>
      <c r="B318" s="121">
        <f>IFERROR((CREDITO_FINANCEIRO!A318),"")</f>
        <v>0</v>
      </c>
      <c r="C318" s="120" t="str">
        <f>IFERROR((VLOOKUP(B318,CREDITO_FINANCEIRO!A:B,2,FALSE)),"")</f>
        <v/>
      </c>
      <c r="D318" s="94" t="str">
        <f>IFERROR((VLOOKUP(B318,CREDITO_FINANCEIRO!A:E,5,FALSE)),"")</f>
        <v/>
      </c>
      <c r="E318" s="95" t="str">
        <f>IFERROR((VLOOKUP(B318,CREDITO_FINANCEIRO!A:C,3,FALSE)),"")</f>
        <v/>
      </c>
      <c r="F318" s="120" t="str">
        <f>IFERROR((VLOOKUP(B318,CREDITO_FINANCEIRO!A:G,4,FALSE)),"")</f>
        <v/>
      </c>
      <c r="G318" s="120" t="e">
        <f>VLOOKUP(B318,CREDITO_FINANCEIRO!A:G,6,FALSE)</f>
        <v>#N/A</v>
      </c>
      <c r="H318" s="120" t="e">
        <f>VLOOKUP(B318,CREDITO_FINANCEIRO!A:G,7,FALSE)</f>
        <v>#N/A</v>
      </c>
      <c r="I318" s="91" t="e">
        <f>VLOOKUP(B318,CREDITO_FINANCEIRO!A:K,10,FALSE)</f>
        <v>#N/A</v>
      </c>
      <c r="J318" s="91" t="e">
        <f>VLOOKUP(B318,CREDITO_FINANCEIRO!A:K,11,FALSE)</f>
        <v>#N/A</v>
      </c>
      <c r="K318" s="91" t="e">
        <f>VLOOKUP(B318,CREDITO_FINANCEIRO!A:L,12,FALSE)</f>
        <v>#N/A</v>
      </c>
      <c r="L318" s="110" t="e">
        <f t="shared" si="40"/>
        <v>#N/A</v>
      </c>
      <c r="M318" s="2" t="e">
        <f t="shared" si="41"/>
        <v>#N/A</v>
      </c>
      <c r="N318" s="111" t="e">
        <f>VLOOKUP(Tabela4[[#This Row],[Proposta de Referência]],SIMP_CF!A:K,9,FALSE)</f>
        <v>#N/A</v>
      </c>
      <c r="O318" s="111" t="e">
        <f>VLOOKUP(Tabela4[[#This Row],[Proposta de Referência]],SIMP_CF!A:K,8,FALSE)</f>
        <v>#N/A</v>
      </c>
      <c r="P318" s="112" t="e">
        <f t="shared" si="42"/>
        <v>#N/A</v>
      </c>
      <c r="Q318" s="112" t="e">
        <f t="shared" si="43"/>
        <v>#N/A</v>
      </c>
      <c r="R318" t="e">
        <f t="shared" si="49"/>
        <v>#N/A</v>
      </c>
      <c r="S318" s="108" t="e">
        <f t="shared" si="44"/>
        <v>#N/A</v>
      </c>
      <c r="T318" s="108" t="e">
        <f t="shared" si="45"/>
        <v>#N/A</v>
      </c>
      <c r="U318" s="110" t="e">
        <f t="shared" si="46"/>
        <v>#N/A</v>
      </c>
      <c r="V318" t="e">
        <f t="shared" si="47"/>
        <v>#N/A</v>
      </c>
      <c r="W318" t="str">
        <f t="shared" si="48"/>
        <v/>
      </c>
      <c r="X318" s="24" t="str">
        <f>IFERROR(VLOOKUP(W318,HOSPITAIS_COM_DIVIDAS!A:E,5,FALSE),"")</f>
        <v/>
      </c>
    </row>
    <row r="319" spans="1:24" x14ac:dyDescent="0.25">
      <c r="A319" s="52" t="str">
        <f>IFERROR((Tabela4[[#This Row],[Status da Proposta]]),"")</f>
        <v/>
      </c>
      <c r="B319" s="121">
        <f>IFERROR((CREDITO_FINANCEIRO!A319),"")</f>
        <v>0</v>
      </c>
      <c r="C319" s="120" t="str">
        <f>IFERROR((VLOOKUP(B319,CREDITO_FINANCEIRO!A:B,2,FALSE)),"")</f>
        <v/>
      </c>
      <c r="D319" s="94" t="str">
        <f>IFERROR((VLOOKUP(B319,CREDITO_FINANCEIRO!A:E,5,FALSE)),"")</f>
        <v/>
      </c>
      <c r="E319" s="95" t="str">
        <f>IFERROR((VLOOKUP(B319,CREDITO_FINANCEIRO!A:C,3,FALSE)),"")</f>
        <v/>
      </c>
      <c r="F319" s="120" t="str">
        <f>IFERROR((VLOOKUP(B319,CREDITO_FINANCEIRO!A:G,4,FALSE)),"")</f>
        <v/>
      </c>
      <c r="G319" s="120" t="e">
        <f>VLOOKUP(B319,CREDITO_FINANCEIRO!A:G,6,FALSE)</f>
        <v>#N/A</v>
      </c>
      <c r="H319" s="120" t="e">
        <f>VLOOKUP(B319,CREDITO_FINANCEIRO!A:G,7,FALSE)</f>
        <v>#N/A</v>
      </c>
      <c r="I319" s="91" t="e">
        <f>VLOOKUP(B319,CREDITO_FINANCEIRO!A:K,10,FALSE)</f>
        <v>#N/A</v>
      </c>
      <c r="J319" s="91" t="e">
        <f>VLOOKUP(B319,CREDITO_FINANCEIRO!A:K,11,FALSE)</f>
        <v>#N/A</v>
      </c>
      <c r="K319" s="91" t="e">
        <f>VLOOKUP(B319,CREDITO_FINANCEIRO!A:L,12,FALSE)</f>
        <v>#N/A</v>
      </c>
      <c r="L319" s="110" t="e">
        <f t="shared" si="40"/>
        <v>#N/A</v>
      </c>
      <c r="M319" s="2" t="e">
        <f t="shared" si="41"/>
        <v>#N/A</v>
      </c>
      <c r="N319" s="111" t="e">
        <f>VLOOKUP(Tabela4[[#This Row],[Proposta de Referência]],SIMP_CF!A:K,9,FALSE)</f>
        <v>#N/A</v>
      </c>
      <c r="O319" s="111" t="e">
        <f>VLOOKUP(Tabela4[[#This Row],[Proposta de Referência]],SIMP_CF!A:K,8,FALSE)</f>
        <v>#N/A</v>
      </c>
      <c r="P319" s="112" t="e">
        <f t="shared" si="42"/>
        <v>#N/A</v>
      </c>
      <c r="Q319" s="112" t="e">
        <f t="shared" si="43"/>
        <v>#N/A</v>
      </c>
      <c r="R319" t="e">
        <f t="shared" si="49"/>
        <v>#N/A</v>
      </c>
      <c r="S319" s="108" t="e">
        <f t="shared" si="44"/>
        <v>#N/A</v>
      </c>
      <c r="T319" s="108" t="e">
        <f t="shared" si="45"/>
        <v>#N/A</v>
      </c>
      <c r="U319" s="110" t="e">
        <f t="shared" si="46"/>
        <v>#N/A</v>
      </c>
      <c r="V319" t="e">
        <f t="shared" si="47"/>
        <v>#N/A</v>
      </c>
      <c r="W319" t="str">
        <f t="shared" si="48"/>
        <v/>
      </c>
      <c r="X319" s="24" t="str">
        <f>IFERROR(VLOOKUP(W319,HOSPITAIS_COM_DIVIDAS!A:E,5,FALSE),"")</f>
        <v/>
      </c>
    </row>
    <row r="320" spans="1:24" x14ac:dyDescent="0.25">
      <c r="A320" s="52" t="str">
        <f>IFERROR((Tabela4[[#This Row],[Status da Proposta]]),"")</f>
        <v/>
      </c>
      <c r="B320" s="121">
        <f>IFERROR((CREDITO_FINANCEIRO!A320),"")</f>
        <v>0</v>
      </c>
      <c r="C320" s="120" t="str">
        <f>IFERROR((VLOOKUP(B320,CREDITO_FINANCEIRO!A:B,2,FALSE)),"")</f>
        <v/>
      </c>
      <c r="D320" s="94" t="str">
        <f>IFERROR((VLOOKUP(B320,CREDITO_FINANCEIRO!A:E,5,FALSE)),"")</f>
        <v/>
      </c>
      <c r="E320" s="95" t="str">
        <f>IFERROR((VLOOKUP(B320,CREDITO_FINANCEIRO!A:C,3,FALSE)),"")</f>
        <v/>
      </c>
      <c r="F320" s="120" t="str">
        <f>IFERROR((VLOOKUP(B320,CREDITO_FINANCEIRO!A:G,4,FALSE)),"")</f>
        <v/>
      </c>
      <c r="G320" s="120" t="e">
        <f>VLOOKUP(B320,CREDITO_FINANCEIRO!A:G,6,FALSE)</f>
        <v>#N/A</v>
      </c>
      <c r="H320" s="120" t="e">
        <f>VLOOKUP(B320,CREDITO_FINANCEIRO!A:G,7,FALSE)</f>
        <v>#N/A</v>
      </c>
      <c r="I320" s="91" t="e">
        <f>VLOOKUP(B320,CREDITO_FINANCEIRO!A:K,10,FALSE)</f>
        <v>#N/A</v>
      </c>
      <c r="J320" s="91" t="e">
        <f>VLOOKUP(B320,CREDITO_FINANCEIRO!A:K,11,FALSE)</f>
        <v>#N/A</v>
      </c>
      <c r="K320" s="91" t="e">
        <f>VLOOKUP(B320,CREDITO_FINANCEIRO!A:L,12,FALSE)</f>
        <v>#N/A</v>
      </c>
      <c r="L320" s="110" t="e">
        <f t="shared" si="40"/>
        <v>#N/A</v>
      </c>
      <c r="M320" s="2" t="e">
        <f t="shared" si="41"/>
        <v>#N/A</v>
      </c>
      <c r="N320" s="111" t="e">
        <f>VLOOKUP(Tabela4[[#This Row],[Proposta de Referência]],SIMP_CF!A:K,9,FALSE)</f>
        <v>#N/A</v>
      </c>
      <c r="O320" s="111" t="e">
        <f>VLOOKUP(Tabela4[[#This Row],[Proposta de Referência]],SIMP_CF!A:K,8,FALSE)</f>
        <v>#N/A</v>
      </c>
      <c r="P320" s="112" t="e">
        <f t="shared" si="42"/>
        <v>#N/A</v>
      </c>
      <c r="Q320" s="112" t="e">
        <f t="shared" si="43"/>
        <v>#N/A</v>
      </c>
      <c r="R320" t="e">
        <f t="shared" si="49"/>
        <v>#N/A</v>
      </c>
      <c r="S320" s="108" t="e">
        <f t="shared" si="44"/>
        <v>#N/A</v>
      </c>
      <c r="T320" s="108" t="e">
        <f t="shared" si="45"/>
        <v>#N/A</v>
      </c>
      <c r="U320" s="110" t="e">
        <f t="shared" si="46"/>
        <v>#N/A</v>
      </c>
      <c r="V320" t="e">
        <f t="shared" si="47"/>
        <v>#N/A</v>
      </c>
      <c r="W320" t="str">
        <f t="shared" si="48"/>
        <v/>
      </c>
      <c r="X320" s="24" t="str">
        <f>IFERROR(VLOOKUP(W320,HOSPITAIS_COM_DIVIDAS!A:E,5,FALSE),"")</f>
        <v/>
      </c>
    </row>
    <row r="321" spans="1:24" x14ac:dyDescent="0.25">
      <c r="A321" s="52" t="str">
        <f>IFERROR((Tabela4[[#This Row],[Status da Proposta]]),"")</f>
        <v/>
      </c>
      <c r="B321" s="121">
        <f>IFERROR((CREDITO_FINANCEIRO!A321),"")</f>
        <v>0</v>
      </c>
      <c r="C321" s="120" t="str">
        <f>IFERROR((VLOOKUP(B321,CREDITO_FINANCEIRO!A:B,2,FALSE)),"")</f>
        <v/>
      </c>
      <c r="D321" s="94" t="str">
        <f>IFERROR((VLOOKUP(B321,CREDITO_FINANCEIRO!A:E,5,FALSE)),"")</f>
        <v/>
      </c>
      <c r="E321" s="95" t="str">
        <f>IFERROR((VLOOKUP(B321,CREDITO_FINANCEIRO!A:C,3,FALSE)),"")</f>
        <v/>
      </c>
      <c r="F321" s="120" t="str">
        <f>IFERROR((VLOOKUP(B321,CREDITO_FINANCEIRO!A:G,4,FALSE)),"")</f>
        <v/>
      </c>
      <c r="G321" s="120" t="e">
        <f>VLOOKUP(B321,CREDITO_FINANCEIRO!A:G,6,FALSE)</f>
        <v>#N/A</v>
      </c>
      <c r="H321" s="120" t="e">
        <f>VLOOKUP(B321,CREDITO_FINANCEIRO!A:G,7,FALSE)</f>
        <v>#N/A</v>
      </c>
      <c r="I321" s="91" t="e">
        <f>VLOOKUP(B321,CREDITO_FINANCEIRO!A:K,10,FALSE)</f>
        <v>#N/A</v>
      </c>
      <c r="J321" s="91" t="e">
        <f>VLOOKUP(B321,CREDITO_FINANCEIRO!A:K,11,FALSE)</f>
        <v>#N/A</v>
      </c>
      <c r="K321" s="91" t="e">
        <f>VLOOKUP(B321,CREDITO_FINANCEIRO!A:L,12,FALSE)</f>
        <v>#N/A</v>
      </c>
      <c r="L321" s="110" t="e">
        <f t="shared" si="40"/>
        <v>#N/A</v>
      </c>
      <c r="M321" s="2" t="e">
        <f t="shared" si="41"/>
        <v>#N/A</v>
      </c>
      <c r="N321" s="111" t="e">
        <f>VLOOKUP(Tabela4[[#This Row],[Proposta de Referência]],SIMP_CF!A:K,9,FALSE)</f>
        <v>#N/A</v>
      </c>
      <c r="O321" s="111" t="e">
        <f>VLOOKUP(Tabela4[[#This Row],[Proposta de Referência]],SIMP_CF!A:K,8,FALSE)</f>
        <v>#N/A</v>
      </c>
      <c r="P321" s="112" t="e">
        <f t="shared" si="42"/>
        <v>#N/A</v>
      </c>
      <c r="Q321" s="112" t="e">
        <f t="shared" si="43"/>
        <v>#N/A</v>
      </c>
      <c r="R321" t="e">
        <f t="shared" si="49"/>
        <v>#N/A</v>
      </c>
      <c r="S321" s="108" t="e">
        <f t="shared" si="44"/>
        <v>#N/A</v>
      </c>
      <c r="T321" s="108" t="e">
        <f t="shared" si="45"/>
        <v>#N/A</v>
      </c>
      <c r="U321" s="110" t="e">
        <f t="shared" si="46"/>
        <v>#N/A</v>
      </c>
      <c r="V321" t="e">
        <f t="shared" si="47"/>
        <v>#N/A</v>
      </c>
      <c r="W321" t="str">
        <f t="shared" si="48"/>
        <v/>
      </c>
      <c r="X321" s="24" t="str">
        <f>IFERROR(VLOOKUP(W321,HOSPITAIS_COM_DIVIDAS!A:E,5,FALSE),"")</f>
        <v/>
      </c>
    </row>
    <row r="322" spans="1:24" x14ac:dyDescent="0.25">
      <c r="A322" s="52" t="str">
        <f>IFERROR((Tabela4[[#This Row],[Status da Proposta]]),"")</f>
        <v/>
      </c>
      <c r="B322" s="121">
        <f>IFERROR((CREDITO_FINANCEIRO!A322),"")</f>
        <v>0</v>
      </c>
      <c r="C322" s="120" t="str">
        <f>IFERROR((VLOOKUP(B322,CREDITO_FINANCEIRO!A:B,2,FALSE)),"")</f>
        <v/>
      </c>
      <c r="D322" s="94" t="str">
        <f>IFERROR((VLOOKUP(B322,CREDITO_FINANCEIRO!A:E,5,FALSE)),"")</f>
        <v/>
      </c>
      <c r="E322" s="95" t="str">
        <f>IFERROR((VLOOKUP(B322,CREDITO_FINANCEIRO!A:C,3,FALSE)),"")</f>
        <v/>
      </c>
      <c r="F322" s="120" t="str">
        <f>IFERROR((VLOOKUP(B322,CREDITO_FINANCEIRO!A:G,4,FALSE)),"")</f>
        <v/>
      </c>
      <c r="G322" s="120" t="e">
        <f>VLOOKUP(B322,CREDITO_FINANCEIRO!A:G,6,FALSE)</f>
        <v>#N/A</v>
      </c>
      <c r="H322" s="120" t="e">
        <f>VLOOKUP(B322,CREDITO_FINANCEIRO!A:G,7,FALSE)</f>
        <v>#N/A</v>
      </c>
      <c r="I322" s="91" t="e">
        <f>VLOOKUP(B322,CREDITO_FINANCEIRO!A:K,10,FALSE)</f>
        <v>#N/A</v>
      </c>
      <c r="J322" s="91" t="e">
        <f>VLOOKUP(B322,CREDITO_FINANCEIRO!A:K,11,FALSE)</f>
        <v>#N/A</v>
      </c>
      <c r="K322" s="91" t="e">
        <f>VLOOKUP(B322,CREDITO_FINANCEIRO!A:L,12,FALSE)</f>
        <v>#N/A</v>
      </c>
      <c r="L322" s="110" t="e">
        <f t="shared" ref="L322:L385" si="50">MAX(I322:K322)</f>
        <v>#N/A</v>
      </c>
      <c r="M322" s="2" t="e">
        <f t="shared" ref="M322:M385" si="51">IF(((L322)=0),"NÃO, POSSUI VALOR","SIM, POSSUI VALOR")</f>
        <v>#N/A</v>
      </c>
      <c r="N322" s="111" t="e">
        <f>VLOOKUP(Tabela4[[#This Row],[Proposta de Referência]],SIMP_CF!A:K,9,FALSE)</f>
        <v>#N/A</v>
      </c>
      <c r="O322" s="111" t="e">
        <f>VLOOKUP(Tabela4[[#This Row],[Proposta de Referência]],SIMP_CF!A:K,8,FALSE)</f>
        <v>#N/A</v>
      </c>
      <c r="P322" s="112" t="e">
        <f t="shared" ref="P322:P385" si="52">O322+N322</f>
        <v>#N/A</v>
      </c>
      <c r="Q322" s="112" t="e">
        <f t="shared" ref="Q322:Q385" si="53">P322*12</f>
        <v>#N/A</v>
      </c>
      <c r="R322" t="e">
        <f t="shared" si="49"/>
        <v>#N/A</v>
      </c>
      <c r="S322" s="108" t="e">
        <f t="shared" ref="S322:S385" si="54">IF(L322&gt;10000000,"Faixa I - 30%",IF(L322&gt;=5000000,"Faixa II - 40%","Faixa III - 50%"))</f>
        <v>#N/A</v>
      </c>
      <c r="T322" s="108" t="e">
        <f t="shared" ref="T322:T385" si="55">IF(L322&gt;10000000,L322*0.3,IF(L322&gt;=5000000,L322*0.4,L322*0.5))</f>
        <v>#N/A</v>
      </c>
      <c r="U322" s="110" t="e">
        <f t="shared" ref="U322:U385" si="56">T322-P322</f>
        <v>#N/A</v>
      </c>
      <c r="V322" t="e">
        <f t="shared" ref="V322:V385" si="57">IF(OR(U322&gt;=T322,U322&lt;0,T322=0),"NÃO, ATENDEU O CRITÉRIO","SIM, ATENDEU O CRITÉRIO")</f>
        <v>#N/A</v>
      </c>
      <c r="W322" t="str">
        <f t="shared" ref="W322:W385" si="58">LEFT(D322,8)</f>
        <v/>
      </c>
      <c r="X322" s="24" t="str">
        <f>IFERROR(VLOOKUP(W322,HOSPITAIS_COM_DIVIDAS!A:E,5,FALSE),"")</f>
        <v/>
      </c>
    </row>
    <row r="323" spans="1:24" x14ac:dyDescent="0.25">
      <c r="A323" s="52" t="str">
        <f>IFERROR((Tabela4[[#This Row],[Status da Proposta]]),"")</f>
        <v/>
      </c>
      <c r="B323" s="121">
        <f>IFERROR((CREDITO_FINANCEIRO!A323),"")</f>
        <v>0</v>
      </c>
      <c r="C323" s="120" t="str">
        <f>IFERROR((VLOOKUP(B323,CREDITO_FINANCEIRO!A:B,2,FALSE)),"")</f>
        <v/>
      </c>
      <c r="D323" s="94" t="str">
        <f>IFERROR((VLOOKUP(B323,CREDITO_FINANCEIRO!A:E,5,FALSE)),"")</f>
        <v/>
      </c>
      <c r="E323" s="95" t="str">
        <f>IFERROR((VLOOKUP(B323,CREDITO_FINANCEIRO!A:C,3,FALSE)),"")</f>
        <v/>
      </c>
      <c r="F323" s="120" t="str">
        <f>IFERROR((VLOOKUP(B323,CREDITO_FINANCEIRO!A:G,4,FALSE)),"")</f>
        <v/>
      </c>
      <c r="G323" s="120" t="e">
        <f>VLOOKUP(B323,CREDITO_FINANCEIRO!A:G,6,FALSE)</f>
        <v>#N/A</v>
      </c>
      <c r="H323" s="120" t="e">
        <f>VLOOKUP(B323,CREDITO_FINANCEIRO!A:G,7,FALSE)</f>
        <v>#N/A</v>
      </c>
      <c r="I323" s="91" t="e">
        <f>VLOOKUP(B323,CREDITO_FINANCEIRO!A:K,10,FALSE)</f>
        <v>#N/A</v>
      </c>
      <c r="J323" s="91" t="e">
        <f>VLOOKUP(B323,CREDITO_FINANCEIRO!A:K,11,FALSE)</f>
        <v>#N/A</v>
      </c>
      <c r="K323" s="91" t="e">
        <f>VLOOKUP(B323,CREDITO_FINANCEIRO!A:L,12,FALSE)</f>
        <v>#N/A</v>
      </c>
      <c r="L323" s="110" t="e">
        <f t="shared" si="50"/>
        <v>#N/A</v>
      </c>
      <c r="M323" s="2" t="e">
        <f t="shared" si="51"/>
        <v>#N/A</v>
      </c>
      <c r="N323" s="111" t="e">
        <f>VLOOKUP(Tabela4[[#This Row],[Proposta de Referência]],SIMP_CF!A:K,9,FALSE)</f>
        <v>#N/A</v>
      </c>
      <c r="O323" s="111" t="e">
        <f>VLOOKUP(Tabela4[[#This Row],[Proposta de Referência]],SIMP_CF!A:K,8,FALSE)</f>
        <v>#N/A</v>
      </c>
      <c r="P323" s="112" t="e">
        <f t="shared" si="52"/>
        <v>#N/A</v>
      </c>
      <c r="Q323" s="112" t="e">
        <f t="shared" si="53"/>
        <v>#N/A</v>
      </c>
      <c r="R323" t="e">
        <f t="shared" ref="R323:R386" si="59">IF(P323&gt;=100000,"SIM, POSSUI VALOR ACIMA DE R$100.000,00","NÃO, POSSUI VALOR NECESSÁRIO")</f>
        <v>#N/A</v>
      </c>
      <c r="S323" s="108" t="e">
        <f t="shared" si="54"/>
        <v>#N/A</v>
      </c>
      <c r="T323" s="108" t="e">
        <f t="shared" si="55"/>
        <v>#N/A</v>
      </c>
      <c r="U323" s="110" t="e">
        <f t="shared" si="56"/>
        <v>#N/A</v>
      </c>
      <c r="V323" t="e">
        <f t="shared" si="57"/>
        <v>#N/A</v>
      </c>
      <c r="W323" t="str">
        <f t="shared" si="58"/>
        <v/>
      </c>
      <c r="X323" s="24" t="str">
        <f>IFERROR(VLOOKUP(W323,HOSPITAIS_COM_DIVIDAS!A:E,5,FALSE),"")</f>
        <v/>
      </c>
    </row>
    <row r="324" spans="1:24" x14ac:dyDescent="0.25">
      <c r="A324" s="52" t="str">
        <f>IFERROR((Tabela4[[#This Row],[Status da Proposta]]),"")</f>
        <v/>
      </c>
      <c r="B324" s="121">
        <f>IFERROR((CREDITO_FINANCEIRO!A324),"")</f>
        <v>0</v>
      </c>
      <c r="C324" s="120" t="str">
        <f>IFERROR((VLOOKUP(B324,CREDITO_FINANCEIRO!A:B,2,FALSE)),"")</f>
        <v/>
      </c>
      <c r="D324" s="94" t="str">
        <f>IFERROR((VLOOKUP(B324,CREDITO_FINANCEIRO!A:E,5,FALSE)),"")</f>
        <v/>
      </c>
      <c r="E324" s="95" t="str">
        <f>IFERROR((VLOOKUP(B324,CREDITO_FINANCEIRO!A:C,3,FALSE)),"")</f>
        <v/>
      </c>
      <c r="F324" s="120" t="str">
        <f>IFERROR((VLOOKUP(B324,CREDITO_FINANCEIRO!A:G,4,FALSE)),"")</f>
        <v/>
      </c>
      <c r="G324" s="120" t="e">
        <f>VLOOKUP(B324,CREDITO_FINANCEIRO!A:G,6,FALSE)</f>
        <v>#N/A</v>
      </c>
      <c r="H324" s="120" t="e">
        <f>VLOOKUP(B324,CREDITO_FINANCEIRO!A:G,7,FALSE)</f>
        <v>#N/A</v>
      </c>
      <c r="I324" s="91" t="e">
        <f>VLOOKUP(B324,CREDITO_FINANCEIRO!A:K,10,FALSE)</f>
        <v>#N/A</v>
      </c>
      <c r="J324" s="91" t="e">
        <f>VLOOKUP(B324,CREDITO_FINANCEIRO!A:K,11,FALSE)</f>
        <v>#N/A</v>
      </c>
      <c r="K324" s="91" t="e">
        <f>VLOOKUP(B324,CREDITO_FINANCEIRO!A:L,12,FALSE)</f>
        <v>#N/A</v>
      </c>
      <c r="L324" s="110" t="e">
        <f t="shared" si="50"/>
        <v>#N/A</v>
      </c>
      <c r="M324" s="2" t="e">
        <f t="shared" si="51"/>
        <v>#N/A</v>
      </c>
      <c r="N324" s="111" t="e">
        <f>VLOOKUP(Tabela4[[#This Row],[Proposta de Referência]],SIMP_CF!A:K,9,FALSE)</f>
        <v>#N/A</v>
      </c>
      <c r="O324" s="111" t="e">
        <f>VLOOKUP(Tabela4[[#This Row],[Proposta de Referência]],SIMP_CF!A:K,8,FALSE)</f>
        <v>#N/A</v>
      </c>
      <c r="P324" s="112" t="e">
        <f t="shared" si="52"/>
        <v>#N/A</v>
      </c>
      <c r="Q324" s="112" t="e">
        <f t="shared" si="53"/>
        <v>#N/A</v>
      </c>
      <c r="R324" t="e">
        <f t="shared" si="59"/>
        <v>#N/A</v>
      </c>
      <c r="S324" s="108" t="e">
        <f t="shared" si="54"/>
        <v>#N/A</v>
      </c>
      <c r="T324" s="108" t="e">
        <f t="shared" si="55"/>
        <v>#N/A</v>
      </c>
      <c r="U324" s="110" t="e">
        <f t="shared" si="56"/>
        <v>#N/A</v>
      </c>
      <c r="V324" t="e">
        <f t="shared" si="57"/>
        <v>#N/A</v>
      </c>
      <c r="W324" t="str">
        <f t="shared" si="58"/>
        <v/>
      </c>
      <c r="X324" s="24" t="str">
        <f>IFERROR(VLOOKUP(W324,HOSPITAIS_COM_DIVIDAS!A:E,5,FALSE),"")</f>
        <v/>
      </c>
    </row>
    <row r="325" spans="1:24" x14ac:dyDescent="0.25">
      <c r="A325" s="52" t="str">
        <f>IFERROR((Tabela4[[#This Row],[Status da Proposta]]),"")</f>
        <v/>
      </c>
      <c r="B325" s="121">
        <f>IFERROR((CREDITO_FINANCEIRO!A325),"")</f>
        <v>0</v>
      </c>
      <c r="C325" s="120" t="str">
        <f>IFERROR((VLOOKUP(B325,CREDITO_FINANCEIRO!A:B,2,FALSE)),"")</f>
        <v/>
      </c>
      <c r="D325" s="94" t="str">
        <f>IFERROR((VLOOKUP(B325,CREDITO_FINANCEIRO!A:E,5,FALSE)),"")</f>
        <v/>
      </c>
      <c r="E325" s="95" t="str">
        <f>IFERROR((VLOOKUP(B325,CREDITO_FINANCEIRO!A:C,3,FALSE)),"")</f>
        <v/>
      </c>
      <c r="F325" s="120" t="str">
        <f>IFERROR((VLOOKUP(B325,CREDITO_FINANCEIRO!A:G,4,FALSE)),"")</f>
        <v/>
      </c>
      <c r="G325" s="120" t="e">
        <f>VLOOKUP(B325,CREDITO_FINANCEIRO!A:G,6,FALSE)</f>
        <v>#N/A</v>
      </c>
      <c r="H325" s="120" t="e">
        <f>VLOOKUP(B325,CREDITO_FINANCEIRO!A:G,7,FALSE)</f>
        <v>#N/A</v>
      </c>
      <c r="I325" s="91" t="e">
        <f>VLOOKUP(B325,CREDITO_FINANCEIRO!A:K,10,FALSE)</f>
        <v>#N/A</v>
      </c>
      <c r="J325" s="91" t="e">
        <f>VLOOKUP(B325,CREDITO_FINANCEIRO!A:K,11,FALSE)</f>
        <v>#N/A</v>
      </c>
      <c r="K325" s="91" t="e">
        <f>VLOOKUP(B325,CREDITO_FINANCEIRO!A:L,12,FALSE)</f>
        <v>#N/A</v>
      </c>
      <c r="L325" s="110" t="e">
        <f t="shared" si="50"/>
        <v>#N/A</v>
      </c>
      <c r="M325" s="2" t="e">
        <f t="shared" si="51"/>
        <v>#N/A</v>
      </c>
      <c r="N325" s="111" t="e">
        <f>VLOOKUP(Tabela4[[#This Row],[Proposta de Referência]],SIMP_CF!A:K,9,FALSE)</f>
        <v>#N/A</v>
      </c>
      <c r="O325" s="111" t="e">
        <f>VLOOKUP(Tabela4[[#This Row],[Proposta de Referência]],SIMP_CF!A:K,8,FALSE)</f>
        <v>#N/A</v>
      </c>
      <c r="P325" s="112" t="e">
        <f t="shared" si="52"/>
        <v>#N/A</v>
      </c>
      <c r="Q325" s="112" t="e">
        <f t="shared" si="53"/>
        <v>#N/A</v>
      </c>
      <c r="R325" t="e">
        <f t="shared" si="59"/>
        <v>#N/A</v>
      </c>
      <c r="S325" s="108" t="e">
        <f t="shared" si="54"/>
        <v>#N/A</v>
      </c>
      <c r="T325" s="108" t="e">
        <f t="shared" si="55"/>
        <v>#N/A</v>
      </c>
      <c r="U325" s="110" t="e">
        <f t="shared" si="56"/>
        <v>#N/A</v>
      </c>
      <c r="V325" t="e">
        <f t="shared" si="57"/>
        <v>#N/A</v>
      </c>
      <c r="W325" t="str">
        <f t="shared" si="58"/>
        <v/>
      </c>
      <c r="X325" s="24" t="str">
        <f>IFERROR(VLOOKUP(W325,HOSPITAIS_COM_DIVIDAS!A:E,5,FALSE),"")</f>
        <v/>
      </c>
    </row>
    <row r="326" spans="1:24" x14ac:dyDescent="0.25">
      <c r="A326" s="52" t="str">
        <f>IFERROR((Tabela4[[#This Row],[Status da Proposta]]),"")</f>
        <v/>
      </c>
      <c r="B326" s="121">
        <f>IFERROR((CREDITO_FINANCEIRO!A326),"")</f>
        <v>0</v>
      </c>
      <c r="C326" s="120" t="str">
        <f>IFERROR((VLOOKUP(B326,CREDITO_FINANCEIRO!A:B,2,FALSE)),"")</f>
        <v/>
      </c>
      <c r="D326" s="94" t="str">
        <f>IFERROR((VLOOKUP(B326,CREDITO_FINANCEIRO!A:E,5,FALSE)),"")</f>
        <v/>
      </c>
      <c r="E326" s="95" t="str">
        <f>IFERROR((VLOOKUP(B326,CREDITO_FINANCEIRO!A:C,3,FALSE)),"")</f>
        <v/>
      </c>
      <c r="F326" s="120" t="str">
        <f>IFERROR((VLOOKUP(B326,CREDITO_FINANCEIRO!A:G,4,FALSE)),"")</f>
        <v/>
      </c>
      <c r="G326" s="120" t="e">
        <f>VLOOKUP(B326,CREDITO_FINANCEIRO!A:G,6,FALSE)</f>
        <v>#N/A</v>
      </c>
      <c r="H326" s="120" t="e">
        <f>VLOOKUP(B326,CREDITO_FINANCEIRO!A:G,7,FALSE)</f>
        <v>#N/A</v>
      </c>
      <c r="I326" s="91" t="e">
        <f>VLOOKUP(B326,CREDITO_FINANCEIRO!A:K,10,FALSE)</f>
        <v>#N/A</v>
      </c>
      <c r="J326" s="91" t="e">
        <f>VLOOKUP(B326,CREDITO_FINANCEIRO!A:K,11,FALSE)</f>
        <v>#N/A</v>
      </c>
      <c r="K326" s="91" t="e">
        <f>VLOOKUP(B326,CREDITO_FINANCEIRO!A:L,12,FALSE)</f>
        <v>#N/A</v>
      </c>
      <c r="L326" s="110" t="e">
        <f t="shared" si="50"/>
        <v>#N/A</v>
      </c>
      <c r="M326" s="2" t="e">
        <f t="shared" si="51"/>
        <v>#N/A</v>
      </c>
      <c r="N326" s="111" t="e">
        <f>VLOOKUP(Tabela4[[#This Row],[Proposta de Referência]],SIMP_CF!A:K,9,FALSE)</f>
        <v>#N/A</v>
      </c>
      <c r="O326" s="111" t="e">
        <f>VLOOKUP(Tabela4[[#This Row],[Proposta de Referência]],SIMP_CF!A:K,8,FALSE)</f>
        <v>#N/A</v>
      </c>
      <c r="P326" s="112" t="e">
        <f t="shared" si="52"/>
        <v>#N/A</v>
      </c>
      <c r="Q326" s="112" t="e">
        <f t="shared" si="53"/>
        <v>#N/A</v>
      </c>
      <c r="R326" t="e">
        <f t="shared" si="59"/>
        <v>#N/A</v>
      </c>
      <c r="S326" s="108" t="e">
        <f t="shared" si="54"/>
        <v>#N/A</v>
      </c>
      <c r="T326" s="108" t="e">
        <f t="shared" si="55"/>
        <v>#N/A</v>
      </c>
      <c r="U326" s="110" t="e">
        <f t="shared" si="56"/>
        <v>#N/A</v>
      </c>
      <c r="V326" t="e">
        <f t="shared" si="57"/>
        <v>#N/A</v>
      </c>
      <c r="W326" t="str">
        <f t="shared" si="58"/>
        <v/>
      </c>
      <c r="X326" s="24" t="str">
        <f>IFERROR(VLOOKUP(W326,HOSPITAIS_COM_DIVIDAS!A:E,5,FALSE),"")</f>
        <v/>
      </c>
    </row>
    <row r="327" spans="1:24" x14ac:dyDescent="0.25">
      <c r="A327" s="52" t="str">
        <f>IFERROR((Tabela4[[#This Row],[Status da Proposta]]),"")</f>
        <v/>
      </c>
      <c r="B327" s="121">
        <f>IFERROR((CREDITO_FINANCEIRO!A327),"")</f>
        <v>0</v>
      </c>
      <c r="C327" s="120" t="str">
        <f>IFERROR((VLOOKUP(B327,CREDITO_FINANCEIRO!A:B,2,FALSE)),"")</f>
        <v/>
      </c>
      <c r="D327" s="94" t="str">
        <f>IFERROR((VLOOKUP(B327,CREDITO_FINANCEIRO!A:E,5,FALSE)),"")</f>
        <v/>
      </c>
      <c r="E327" s="95" t="str">
        <f>IFERROR((VLOOKUP(B327,CREDITO_FINANCEIRO!A:C,3,FALSE)),"")</f>
        <v/>
      </c>
      <c r="F327" s="120" t="str">
        <f>IFERROR((VLOOKUP(B327,CREDITO_FINANCEIRO!A:G,4,FALSE)),"")</f>
        <v/>
      </c>
      <c r="G327" s="120" t="e">
        <f>VLOOKUP(B327,CREDITO_FINANCEIRO!A:G,6,FALSE)</f>
        <v>#N/A</v>
      </c>
      <c r="H327" s="120" t="e">
        <f>VLOOKUP(B327,CREDITO_FINANCEIRO!A:G,7,FALSE)</f>
        <v>#N/A</v>
      </c>
      <c r="I327" s="91" t="e">
        <f>VLOOKUP(B327,CREDITO_FINANCEIRO!A:K,10,FALSE)</f>
        <v>#N/A</v>
      </c>
      <c r="J327" s="91" t="e">
        <f>VLOOKUP(B327,CREDITO_FINANCEIRO!A:K,11,FALSE)</f>
        <v>#N/A</v>
      </c>
      <c r="K327" s="91" t="e">
        <f>VLOOKUP(B327,CREDITO_FINANCEIRO!A:L,12,FALSE)</f>
        <v>#N/A</v>
      </c>
      <c r="L327" s="110" t="e">
        <f t="shared" si="50"/>
        <v>#N/A</v>
      </c>
      <c r="M327" s="2" t="e">
        <f t="shared" si="51"/>
        <v>#N/A</v>
      </c>
      <c r="N327" s="111" t="e">
        <f>VLOOKUP(Tabela4[[#This Row],[Proposta de Referência]],SIMP_CF!A:K,9,FALSE)</f>
        <v>#N/A</v>
      </c>
      <c r="O327" s="111" t="e">
        <f>VLOOKUP(Tabela4[[#This Row],[Proposta de Referência]],SIMP_CF!A:K,8,FALSE)</f>
        <v>#N/A</v>
      </c>
      <c r="P327" s="112" t="e">
        <f t="shared" si="52"/>
        <v>#N/A</v>
      </c>
      <c r="Q327" s="112" t="e">
        <f t="shared" si="53"/>
        <v>#N/A</v>
      </c>
      <c r="R327" t="e">
        <f t="shared" si="59"/>
        <v>#N/A</v>
      </c>
      <c r="S327" s="108" t="e">
        <f t="shared" si="54"/>
        <v>#N/A</v>
      </c>
      <c r="T327" s="108" t="e">
        <f t="shared" si="55"/>
        <v>#N/A</v>
      </c>
      <c r="U327" s="110" t="e">
        <f t="shared" si="56"/>
        <v>#N/A</v>
      </c>
      <c r="V327" t="e">
        <f t="shared" si="57"/>
        <v>#N/A</v>
      </c>
      <c r="W327" t="str">
        <f t="shared" si="58"/>
        <v/>
      </c>
      <c r="X327" s="24" t="str">
        <f>IFERROR(VLOOKUP(W327,HOSPITAIS_COM_DIVIDAS!A:E,5,FALSE),"")</f>
        <v/>
      </c>
    </row>
    <row r="328" spans="1:24" x14ac:dyDescent="0.25">
      <c r="A328" s="52" t="str">
        <f>IFERROR((Tabela4[[#This Row],[Status da Proposta]]),"")</f>
        <v/>
      </c>
      <c r="B328" s="121">
        <f>IFERROR((CREDITO_FINANCEIRO!A328),"")</f>
        <v>0</v>
      </c>
      <c r="C328" s="120" t="str">
        <f>IFERROR((VLOOKUP(B328,CREDITO_FINANCEIRO!A:B,2,FALSE)),"")</f>
        <v/>
      </c>
      <c r="D328" s="94" t="str">
        <f>IFERROR((VLOOKUP(B328,CREDITO_FINANCEIRO!A:E,5,FALSE)),"")</f>
        <v/>
      </c>
      <c r="E328" s="95" t="str">
        <f>IFERROR((VLOOKUP(B328,CREDITO_FINANCEIRO!A:C,3,FALSE)),"")</f>
        <v/>
      </c>
      <c r="F328" s="120" t="str">
        <f>IFERROR((VLOOKUP(B328,CREDITO_FINANCEIRO!A:G,4,FALSE)),"")</f>
        <v/>
      </c>
      <c r="G328" s="120" t="e">
        <f>VLOOKUP(B328,CREDITO_FINANCEIRO!A:G,6,FALSE)</f>
        <v>#N/A</v>
      </c>
      <c r="H328" s="120" t="e">
        <f>VLOOKUP(B328,CREDITO_FINANCEIRO!A:G,7,FALSE)</f>
        <v>#N/A</v>
      </c>
      <c r="I328" s="91" t="e">
        <f>VLOOKUP(B328,CREDITO_FINANCEIRO!A:K,10,FALSE)</f>
        <v>#N/A</v>
      </c>
      <c r="J328" s="91" t="e">
        <f>VLOOKUP(B328,CREDITO_FINANCEIRO!A:K,11,FALSE)</f>
        <v>#N/A</v>
      </c>
      <c r="K328" s="91" t="e">
        <f>VLOOKUP(B328,CREDITO_FINANCEIRO!A:L,12,FALSE)</f>
        <v>#N/A</v>
      </c>
      <c r="L328" s="110" t="e">
        <f t="shared" si="50"/>
        <v>#N/A</v>
      </c>
      <c r="M328" s="2" t="e">
        <f t="shared" si="51"/>
        <v>#N/A</v>
      </c>
      <c r="N328" s="111" t="e">
        <f>VLOOKUP(Tabela4[[#This Row],[Proposta de Referência]],SIMP_CF!A:K,9,FALSE)</f>
        <v>#N/A</v>
      </c>
      <c r="O328" s="111" t="e">
        <f>VLOOKUP(Tabela4[[#This Row],[Proposta de Referência]],SIMP_CF!A:K,8,FALSE)</f>
        <v>#N/A</v>
      </c>
      <c r="P328" s="112" t="e">
        <f t="shared" si="52"/>
        <v>#N/A</v>
      </c>
      <c r="Q328" s="112" t="e">
        <f t="shared" si="53"/>
        <v>#N/A</v>
      </c>
      <c r="R328" t="e">
        <f t="shared" si="59"/>
        <v>#N/A</v>
      </c>
      <c r="S328" s="108" t="e">
        <f t="shared" si="54"/>
        <v>#N/A</v>
      </c>
      <c r="T328" s="108" t="e">
        <f t="shared" si="55"/>
        <v>#N/A</v>
      </c>
      <c r="U328" s="110" t="e">
        <f t="shared" si="56"/>
        <v>#N/A</v>
      </c>
      <c r="V328" t="e">
        <f t="shared" si="57"/>
        <v>#N/A</v>
      </c>
      <c r="W328" t="str">
        <f t="shared" si="58"/>
        <v/>
      </c>
      <c r="X328" s="24" t="str">
        <f>IFERROR(VLOOKUP(W328,HOSPITAIS_COM_DIVIDAS!A:E,5,FALSE),"")</f>
        <v/>
      </c>
    </row>
    <row r="329" spans="1:24" x14ac:dyDescent="0.25">
      <c r="A329" s="52" t="str">
        <f>IFERROR((Tabela4[[#This Row],[Status da Proposta]]),"")</f>
        <v/>
      </c>
      <c r="B329" s="121">
        <f>IFERROR((CREDITO_FINANCEIRO!A329),"")</f>
        <v>0</v>
      </c>
      <c r="C329" s="120" t="str">
        <f>IFERROR((VLOOKUP(B329,CREDITO_FINANCEIRO!A:B,2,FALSE)),"")</f>
        <v/>
      </c>
      <c r="D329" s="94" t="str">
        <f>IFERROR((VLOOKUP(B329,CREDITO_FINANCEIRO!A:E,5,FALSE)),"")</f>
        <v/>
      </c>
      <c r="E329" s="95" t="str">
        <f>IFERROR((VLOOKUP(B329,CREDITO_FINANCEIRO!A:C,3,FALSE)),"")</f>
        <v/>
      </c>
      <c r="F329" s="120" t="str">
        <f>IFERROR((VLOOKUP(B329,CREDITO_FINANCEIRO!A:G,4,FALSE)),"")</f>
        <v/>
      </c>
      <c r="G329" s="120" t="e">
        <f>VLOOKUP(B329,CREDITO_FINANCEIRO!A:G,6,FALSE)</f>
        <v>#N/A</v>
      </c>
      <c r="H329" s="120" t="e">
        <f>VLOOKUP(B329,CREDITO_FINANCEIRO!A:G,7,FALSE)</f>
        <v>#N/A</v>
      </c>
      <c r="I329" s="91" t="e">
        <f>VLOOKUP(B329,CREDITO_FINANCEIRO!A:K,10,FALSE)</f>
        <v>#N/A</v>
      </c>
      <c r="J329" s="91" t="e">
        <f>VLOOKUP(B329,CREDITO_FINANCEIRO!A:K,11,FALSE)</f>
        <v>#N/A</v>
      </c>
      <c r="K329" s="91" t="e">
        <f>VLOOKUP(B329,CREDITO_FINANCEIRO!A:L,12,FALSE)</f>
        <v>#N/A</v>
      </c>
      <c r="L329" s="110" t="e">
        <f t="shared" si="50"/>
        <v>#N/A</v>
      </c>
      <c r="M329" s="2" t="e">
        <f t="shared" si="51"/>
        <v>#N/A</v>
      </c>
      <c r="N329" s="111" t="e">
        <f>VLOOKUP(Tabela4[[#This Row],[Proposta de Referência]],SIMP_CF!A:K,9,FALSE)</f>
        <v>#N/A</v>
      </c>
      <c r="O329" s="111" t="e">
        <f>VLOOKUP(Tabela4[[#This Row],[Proposta de Referência]],SIMP_CF!A:K,8,FALSE)</f>
        <v>#N/A</v>
      </c>
      <c r="P329" s="112" t="e">
        <f t="shared" si="52"/>
        <v>#N/A</v>
      </c>
      <c r="Q329" s="112" t="e">
        <f t="shared" si="53"/>
        <v>#N/A</v>
      </c>
      <c r="R329" t="e">
        <f t="shared" si="59"/>
        <v>#N/A</v>
      </c>
      <c r="S329" s="108" t="e">
        <f t="shared" si="54"/>
        <v>#N/A</v>
      </c>
      <c r="T329" s="108" t="e">
        <f t="shared" si="55"/>
        <v>#N/A</v>
      </c>
      <c r="U329" s="110" t="e">
        <f t="shared" si="56"/>
        <v>#N/A</v>
      </c>
      <c r="V329" t="e">
        <f t="shared" si="57"/>
        <v>#N/A</v>
      </c>
      <c r="W329" t="str">
        <f t="shared" si="58"/>
        <v/>
      </c>
      <c r="X329" s="24" t="str">
        <f>IFERROR(VLOOKUP(W329,HOSPITAIS_COM_DIVIDAS!A:E,5,FALSE),"")</f>
        <v/>
      </c>
    </row>
    <row r="330" spans="1:24" x14ac:dyDescent="0.25">
      <c r="A330" s="52" t="str">
        <f>IFERROR((Tabela4[[#This Row],[Status da Proposta]]),"")</f>
        <v/>
      </c>
      <c r="B330" s="121">
        <f>IFERROR((CREDITO_FINANCEIRO!A330),"")</f>
        <v>0</v>
      </c>
      <c r="C330" s="120" t="str">
        <f>IFERROR((VLOOKUP(B330,CREDITO_FINANCEIRO!A:B,2,FALSE)),"")</f>
        <v/>
      </c>
      <c r="D330" s="94" t="str">
        <f>IFERROR((VLOOKUP(B330,CREDITO_FINANCEIRO!A:E,5,FALSE)),"")</f>
        <v/>
      </c>
      <c r="E330" s="95" t="str">
        <f>IFERROR((VLOOKUP(B330,CREDITO_FINANCEIRO!A:C,3,FALSE)),"")</f>
        <v/>
      </c>
      <c r="F330" s="120" t="str">
        <f>IFERROR((VLOOKUP(B330,CREDITO_FINANCEIRO!A:G,4,FALSE)),"")</f>
        <v/>
      </c>
      <c r="G330" s="120" t="e">
        <f>VLOOKUP(B330,CREDITO_FINANCEIRO!A:G,6,FALSE)</f>
        <v>#N/A</v>
      </c>
      <c r="H330" s="120" t="e">
        <f>VLOOKUP(B330,CREDITO_FINANCEIRO!A:G,7,FALSE)</f>
        <v>#N/A</v>
      </c>
      <c r="I330" s="91" t="e">
        <f>VLOOKUP(B330,CREDITO_FINANCEIRO!A:K,10,FALSE)</f>
        <v>#N/A</v>
      </c>
      <c r="J330" s="91" t="e">
        <f>VLOOKUP(B330,CREDITO_FINANCEIRO!A:K,11,FALSE)</f>
        <v>#N/A</v>
      </c>
      <c r="K330" s="91" t="e">
        <f>VLOOKUP(B330,CREDITO_FINANCEIRO!A:L,12,FALSE)</f>
        <v>#N/A</v>
      </c>
      <c r="L330" s="110" t="e">
        <f t="shared" si="50"/>
        <v>#N/A</v>
      </c>
      <c r="M330" s="2" t="e">
        <f t="shared" si="51"/>
        <v>#N/A</v>
      </c>
      <c r="N330" s="111" t="e">
        <f>VLOOKUP(Tabela4[[#This Row],[Proposta de Referência]],SIMP_CF!A:K,9,FALSE)</f>
        <v>#N/A</v>
      </c>
      <c r="O330" s="111" t="e">
        <f>VLOOKUP(Tabela4[[#This Row],[Proposta de Referência]],SIMP_CF!A:K,8,FALSE)</f>
        <v>#N/A</v>
      </c>
      <c r="P330" s="112" t="e">
        <f t="shared" si="52"/>
        <v>#N/A</v>
      </c>
      <c r="Q330" s="112" t="e">
        <f t="shared" si="53"/>
        <v>#N/A</v>
      </c>
      <c r="R330" t="e">
        <f t="shared" si="59"/>
        <v>#N/A</v>
      </c>
      <c r="S330" s="108" t="e">
        <f t="shared" si="54"/>
        <v>#N/A</v>
      </c>
      <c r="T330" s="108" t="e">
        <f t="shared" si="55"/>
        <v>#N/A</v>
      </c>
      <c r="U330" s="110" t="e">
        <f t="shared" si="56"/>
        <v>#N/A</v>
      </c>
      <c r="V330" t="e">
        <f t="shared" si="57"/>
        <v>#N/A</v>
      </c>
      <c r="W330" t="str">
        <f t="shared" si="58"/>
        <v/>
      </c>
      <c r="X330" s="24" t="str">
        <f>IFERROR(VLOOKUP(W330,HOSPITAIS_COM_DIVIDAS!A:E,5,FALSE),"")</f>
        <v/>
      </c>
    </row>
    <row r="331" spans="1:24" x14ac:dyDescent="0.25">
      <c r="A331" s="52" t="str">
        <f>IFERROR((Tabela4[[#This Row],[Status da Proposta]]),"")</f>
        <v/>
      </c>
      <c r="B331" s="121">
        <f>IFERROR((CREDITO_FINANCEIRO!A331),"")</f>
        <v>0</v>
      </c>
      <c r="C331" s="120" t="str">
        <f>IFERROR((VLOOKUP(B331,CREDITO_FINANCEIRO!A:B,2,FALSE)),"")</f>
        <v/>
      </c>
      <c r="D331" s="94" t="str">
        <f>IFERROR((VLOOKUP(B331,CREDITO_FINANCEIRO!A:E,5,FALSE)),"")</f>
        <v/>
      </c>
      <c r="E331" s="95" t="str">
        <f>IFERROR((VLOOKUP(B331,CREDITO_FINANCEIRO!A:C,3,FALSE)),"")</f>
        <v/>
      </c>
      <c r="F331" s="120" t="str">
        <f>IFERROR((VLOOKUP(B331,CREDITO_FINANCEIRO!A:G,4,FALSE)),"")</f>
        <v/>
      </c>
      <c r="G331" s="120" t="e">
        <f>VLOOKUP(B331,CREDITO_FINANCEIRO!A:G,6,FALSE)</f>
        <v>#N/A</v>
      </c>
      <c r="H331" s="120" t="e">
        <f>VLOOKUP(B331,CREDITO_FINANCEIRO!A:G,7,FALSE)</f>
        <v>#N/A</v>
      </c>
      <c r="I331" s="91" t="e">
        <f>VLOOKUP(B331,CREDITO_FINANCEIRO!A:K,10,FALSE)</f>
        <v>#N/A</v>
      </c>
      <c r="J331" s="91" t="e">
        <f>VLOOKUP(B331,CREDITO_FINANCEIRO!A:K,11,FALSE)</f>
        <v>#N/A</v>
      </c>
      <c r="K331" s="91" t="e">
        <f>VLOOKUP(B331,CREDITO_FINANCEIRO!A:L,12,FALSE)</f>
        <v>#N/A</v>
      </c>
      <c r="L331" s="110" t="e">
        <f t="shared" si="50"/>
        <v>#N/A</v>
      </c>
      <c r="M331" s="2" t="e">
        <f t="shared" si="51"/>
        <v>#N/A</v>
      </c>
      <c r="N331" s="111" t="e">
        <f>VLOOKUP(Tabela4[[#This Row],[Proposta de Referência]],SIMP_CF!A:K,9,FALSE)</f>
        <v>#N/A</v>
      </c>
      <c r="O331" s="111" t="e">
        <f>VLOOKUP(Tabela4[[#This Row],[Proposta de Referência]],SIMP_CF!A:K,8,FALSE)</f>
        <v>#N/A</v>
      </c>
      <c r="P331" s="112" t="e">
        <f t="shared" si="52"/>
        <v>#N/A</v>
      </c>
      <c r="Q331" s="112" t="e">
        <f t="shared" si="53"/>
        <v>#N/A</v>
      </c>
      <c r="R331" t="e">
        <f t="shared" si="59"/>
        <v>#N/A</v>
      </c>
      <c r="S331" s="108" t="e">
        <f t="shared" si="54"/>
        <v>#N/A</v>
      </c>
      <c r="T331" s="108" t="e">
        <f t="shared" si="55"/>
        <v>#N/A</v>
      </c>
      <c r="U331" s="110" t="e">
        <f t="shared" si="56"/>
        <v>#N/A</v>
      </c>
      <c r="V331" t="e">
        <f t="shared" si="57"/>
        <v>#N/A</v>
      </c>
      <c r="W331" t="str">
        <f t="shared" si="58"/>
        <v/>
      </c>
      <c r="X331" s="24" t="str">
        <f>IFERROR(VLOOKUP(W331,HOSPITAIS_COM_DIVIDAS!A:E,5,FALSE),"")</f>
        <v/>
      </c>
    </row>
    <row r="332" spans="1:24" x14ac:dyDescent="0.25">
      <c r="A332" s="52" t="str">
        <f>IFERROR((Tabela4[[#This Row],[Status da Proposta]]),"")</f>
        <v/>
      </c>
      <c r="B332" s="121">
        <f>IFERROR((CREDITO_FINANCEIRO!A332),"")</f>
        <v>0</v>
      </c>
      <c r="C332" s="120" t="str">
        <f>IFERROR((VLOOKUP(B332,CREDITO_FINANCEIRO!A:B,2,FALSE)),"")</f>
        <v/>
      </c>
      <c r="D332" s="94" t="str">
        <f>IFERROR((VLOOKUP(B332,CREDITO_FINANCEIRO!A:E,5,FALSE)),"")</f>
        <v/>
      </c>
      <c r="E332" s="95" t="str">
        <f>IFERROR((VLOOKUP(B332,CREDITO_FINANCEIRO!A:C,3,FALSE)),"")</f>
        <v/>
      </c>
      <c r="F332" s="120" t="str">
        <f>IFERROR((VLOOKUP(B332,CREDITO_FINANCEIRO!A:G,4,FALSE)),"")</f>
        <v/>
      </c>
      <c r="G332" s="120" t="e">
        <f>VLOOKUP(B332,CREDITO_FINANCEIRO!A:G,6,FALSE)</f>
        <v>#N/A</v>
      </c>
      <c r="H332" s="120" t="e">
        <f>VLOOKUP(B332,CREDITO_FINANCEIRO!A:G,7,FALSE)</f>
        <v>#N/A</v>
      </c>
      <c r="I332" s="91" t="e">
        <f>VLOOKUP(B332,CREDITO_FINANCEIRO!A:K,10,FALSE)</f>
        <v>#N/A</v>
      </c>
      <c r="J332" s="91" t="e">
        <f>VLOOKUP(B332,CREDITO_FINANCEIRO!A:K,11,FALSE)</f>
        <v>#N/A</v>
      </c>
      <c r="K332" s="91" t="e">
        <f>VLOOKUP(B332,CREDITO_FINANCEIRO!A:L,12,FALSE)</f>
        <v>#N/A</v>
      </c>
      <c r="L332" s="110" t="e">
        <f t="shared" si="50"/>
        <v>#N/A</v>
      </c>
      <c r="M332" s="2" t="e">
        <f t="shared" si="51"/>
        <v>#N/A</v>
      </c>
      <c r="N332" s="111" t="e">
        <f>VLOOKUP(Tabela4[[#This Row],[Proposta de Referência]],SIMP_CF!A:K,9,FALSE)</f>
        <v>#N/A</v>
      </c>
      <c r="O332" s="111" t="e">
        <f>VLOOKUP(Tabela4[[#This Row],[Proposta de Referência]],SIMP_CF!A:K,8,FALSE)</f>
        <v>#N/A</v>
      </c>
      <c r="P332" s="112" t="e">
        <f t="shared" si="52"/>
        <v>#N/A</v>
      </c>
      <c r="Q332" s="112" t="e">
        <f t="shared" si="53"/>
        <v>#N/A</v>
      </c>
      <c r="R332" t="e">
        <f t="shared" si="59"/>
        <v>#N/A</v>
      </c>
      <c r="S332" s="108" t="e">
        <f t="shared" si="54"/>
        <v>#N/A</v>
      </c>
      <c r="T332" s="108" t="e">
        <f t="shared" si="55"/>
        <v>#N/A</v>
      </c>
      <c r="U332" s="110" t="e">
        <f t="shared" si="56"/>
        <v>#N/A</v>
      </c>
      <c r="V332" t="e">
        <f t="shared" si="57"/>
        <v>#N/A</v>
      </c>
      <c r="W332" t="str">
        <f t="shared" si="58"/>
        <v/>
      </c>
      <c r="X332" s="24" t="str">
        <f>IFERROR(VLOOKUP(W332,HOSPITAIS_COM_DIVIDAS!A:E,5,FALSE),"")</f>
        <v/>
      </c>
    </row>
    <row r="333" spans="1:24" x14ac:dyDescent="0.25">
      <c r="A333" s="52" t="str">
        <f>IFERROR((Tabela4[[#This Row],[Status da Proposta]]),"")</f>
        <v/>
      </c>
      <c r="B333" s="121">
        <f>IFERROR((CREDITO_FINANCEIRO!A333),"")</f>
        <v>0</v>
      </c>
      <c r="C333" s="120" t="str">
        <f>IFERROR((VLOOKUP(B333,CREDITO_FINANCEIRO!A:B,2,FALSE)),"")</f>
        <v/>
      </c>
      <c r="D333" s="94" t="str">
        <f>IFERROR((VLOOKUP(B333,CREDITO_FINANCEIRO!A:E,5,FALSE)),"")</f>
        <v/>
      </c>
      <c r="E333" s="95" t="str">
        <f>IFERROR((VLOOKUP(B333,CREDITO_FINANCEIRO!A:C,3,FALSE)),"")</f>
        <v/>
      </c>
      <c r="F333" s="120" t="str">
        <f>IFERROR((VLOOKUP(B333,CREDITO_FINANCEIRO!A:G,4,FALSE)),"")</f>
        <v/>
      </c>
      <c r="G333" s="120" t="e">
        <f>VLOOKUP(B333,CREDITO_FINANCEIRO!A:G,6,FALSE)</f>
        <v>#N/A</v>
      </c>
      <c r="H333" s="120" t="e">
        <f>VLOOKUP(B333,CREDITO_FINANCEIRO!A:G,7,FALSE)</f>
        <v>#N/A</v>
      </c>
      <c r="I333" s="91" t="e">
        <f>VLOOKUP(B333,CREDITO_FINANCEIRO!A:K,10,FALSE)</f>
        <v>#N/A</v>
      </c>
      <c r="J333" s="91" t="e">
        <f>VLOOKUP(B333,CREDITO_FINANCEIRO!A:K,11,FALSE)</f>
        <v>#N/A</v>
      </c>
      <c r="K333" s="91" t="e">
        <f>VLOOKUP(B333,CREDITO_FINANCEIRO!A:L,12,FALSE)</f>
        <v>#N/A</v>
      </c>
      <c r="L333" s="110" t="e">
        <f t="shared" si="50"/>
        <v>#N/A</v>
      </c>
      <c r="M333" s="2" t="e">
        <f t="shared" si="51"/>
        <v>#N/A</v>
      </c>
      <c r="N333" s="111" t="e">
        <f>VLOOKUP(Tabela4[[#This Row],[Proposta de Referência]],SIMP_CF!A:K,9,FALSE)</f>
        <v>#N/A</v>
      </c>
      <c r="O333" s="111" t="e">
        <f>VLOOKUP(Tabela4[[#This Row],[Proposta de Referência]],SIMP_CF!A:K,8,FALSE)</f>
        <v>#N/A</v>
      </c>
      <c r="P333" s="112" t="e">
        <f t="shared" si="52"/>
        <v>#N/A</v>
      </c>
      <c r="Q333" s="112" t="e">
        <f t="shared" si="53"/>
        <v>#N/A</v>
      </c>
      <c r="R333" t="e">
        <f t="shared" si="59"/>
        <v>#N/A</v>
      </c>
      <c r="S333" s="108" t="e">
        <f t="shared" si="54"/>
        <v>#N/A</v>
      </c>
      <c r="T333" s="108" t="e">
        <f t="shared" si="55"/>
        <v>#N/A</v>
      </c>
      <c r="U333" s="110" t="e">
        <f t="shared" si="56"/>
        <v>#N/A</v>
      </c>
      <c r="V333" t="e">
        <f t="shared" si="57"/>
        <v>#N/A</v>
      </c>
      <c r="W333" t="str">
        <f t="shared" si="58"/>
        <v/>
      </c>
      <c r="X333" s="24" t="str">
        <f>IFERROR(VLOOKUP(W333,HOSPITAIS_COM_DIVIDAS!A:E,5,FALSE),"")</f>
        <v/>
      </c>
    </row>
    <row r="334" spans="1:24" x14ac:dyDescent="0.25">
      <c r="A334" s="52" t="str">
        <f>IFERROR((Tabela4[[#This Row],[Status da Proposta]]),"")</f>
        <v/>
      </c>
      <c r="B334" s="121">
        <f>IFERROR((CREDITO_FINANCEIRO!A334),"")</f>
        <v>0</v>
      </c>
      <c r="C334" s="120" t="str">
        <f>IFERROR((VLOOKUP(B334,CREDITO_FINANCEIRO!A:B,2,FALSE)),"")</f>
        <v/>
      </c>
      <c r="D334" s="94" t="str">
        <f>IFERROR((VLOOKUP(B334,CREDITO_FINANCEIRO!A:E,5,FALSE)),"")</f>
        <v/>
      </c>
      <c r="E334" s="95" t="str">
        <f>IFERROR((VLOOKUP(B334,CREDITO_FINANCEIRO!A:C,3,FALSE)),"")</f>
        <v/>
      </c>
      <c r="F334" s="120" t="str">
        <f>IFERROR((VLOOKUP(B334,CREDITO_FINANCEIRO!A:G,4,FALSE)),"")</f>
        <v/>
      </c>
      <c r="G334" s="120" t="e">
        <f>VLOOKUP(B334,CREDITO_FINANCEIRO!A:G,6,FALSE)</f>
        <v>#N/A</v>
      </c>
      <c r="H334" s="120" t="e">
        <f>VLOOKUP(B334,CREDITO_FINANCEIRO!A:G,7,FALSE)</f>
        <v>#N/A</v>
      </c>
      <c r="I334" s="91" t="e">
        <f>VLOOKUP(B334,CREDITO_FINANCEIRO!A:K,10,FALSE)</f>
        <v>#N/A</v>
      </c>
      <c r="J334" s="91" t="e">
        <f>VLOOKUP(B334,CREDITO_FINANCEIRO!A:K,11,FALSE)</f>
        <v>#N/A</v>
      </c>
      <c r="K334" s="91" t="e">
        <f>VLOOKUP(B334,CREDITO_FINANCEIRO!A:L,12,FALSE)</f>
        <v>#N/A</v>
      </c>
      <c r="L334" s="110" t="e">
        <f t="shared" si="50"/>
        <v>#N/A</v>
      </c>
      <c r="M334" s="2" t="e">
        <f t="shared" si="51"/>
        <v>#N/A</v>
      </c>
      <c r="N334" s="111" t="e">
        <f>VLOOKUP(Tabela4[[#This Row],[Proposta de Referência]],SIMP_CF!A:K,9,FALSE)</f>
        <v>#N/A</v>
      </c>
      <c r="O334" s="111" t="e">
        <f>VLOOKUP(Tabela4[[#This Row],[Proposta de Referência]],SIMP_CF!A:K,8,FALSE)</f>
        <v>#N/A</v>
      </c>
      <c r="P334" s="112" t="e">
        <f t="shared" si="52"/>
        <v>#N/A</v>
      </c>
      <c r="Q334" s="112" t="e">
        <f t="shared" si="53"/>
        <v>#N/A</v>
      </c>
      <c r="R334" t="e">
        <f t="shared" si="59"/>
        <v>#N/A</v>
      </c>
      <c r="S334" s="108" t="e">
        <f t="shared" si="54"/>
        <v>#N/A</v>
      </c>
      <c r="T334" s="108" t="e">
        <f t="shared" si="55"/>
        <v>#N/A</v>
      </c>
      <c r="U334" s="110" t="e">
        <f t="shared" si="56"/>
        <v>#N/A</v>
      </c>
      <c r="V334" t="e">
        <f t="shared" si="57"/>
        <v>#N/A</v>
      </c>
      <c r="W334" t="str">
        <f t="shared" si="58"/>
        <v/>
      </c>
      <c r="X334" s="24" t="str">
        <f>IFERROR(VLOOKUP(W334,HOSPITAIS_COM_DIVIDAS!A:E,5,FALSE),"")</f>
        <v/>
      </c>
    </row>
    <row r="335" spans="1:24" x14ac:dyDescent="0.25">
      <c r="A335" s="52" t="str">
        <f>IFERROR((Tabela4[[#This Row],[Status da Proposta]]),"")</f>
        <v/>
      </c>
      <c r="B335" s="121">
        <f>IFERROR((CREDITO_FINANCEIRO!A335),"")</f>
        <v>0</v>
      </c>
      <c r="C335" s="120" t="str">
        <f>IFERROR((VLOOKUP(B335,CREDITO_FINANCEIRO!A:B,2,FALSE)),"")</f>
        <v/>
      </c>
      <c r="D335" s="94" t="str">
        <f>IFERROR((VLOOKUP(B335,CREDITO_FINANCEIRO!A:E,5,FALSE)),"")</f>
        <v/>
      </c>
      <c r="E335" s="95" t="str">
        <f>IFERROR((VLOOKUP(B335,CREDITO_FINANCEIRO!A:C,3,FALSE)),"")</f>
        <v/>
      </c>
      <c r="F335" s="120" t="str">
        <f>IFERROR((VLOOKUP(B335,CREDITO_FINANCEIRO!A:G,4,FALSE)),"")</f>
        <v/>
      </c>
      <c r="G335" s="120" t="e">
        <f>VLOOKUP(B335,CREDITO_FINANCEIRO!A:G,6,FALSE)</f>
        <v>#N/A</v>
      </c>
      <c r="H335" s="120" t="e">
        <f>VLOOKUP(B335,CREDITO_FINANCEIRO!A:G,7,FALSE)</f>
        <v>#N/A</v>
      </c>
      <c r="I335" s="91" t="e">
        <f>VLOOKUP(B335,CREDITO_FINANCEIRO!A:K,10,FALSE)</f>
        <v>#N/A</v>
      </c>
      <c r="J335" s="91" t="e">
        <f>VLOOKUP(B335,CREDITO_FINANCEIRO!A:K,11,FALSE)</f>
        <v>#N/A</v>
      </c>
      <c r="K335" s="91" t="e">
        <f>VLOOKUP(B335,CREDITO_FINANCEIRO!A:L,12,FALSE)</f>
        <v>#N/A</v>
      </c>
      <c r="L335" s="110" t="e">
        <f t="shared" si="50"/>
        <v>#N/A</v>
      </c>
      <c r="M335" s="2" t="e">
        <f t="shared" si="51"/>
        <v>#N/A</v>
      </c>
      <c r="N335" s="111" t="e">
        <f>VLOOKUP(Tabela4[[#This Row],[Proposta de Referência]],SIMP_CF!A:K,9,FALSE)</f>
        <v>#N/A</v>
      </c>
      <c r="O335" s="111" t="e">
        <f>VLOOKUP(Tabela4[[#This Row],[Proposta de Referência]],SIMP_CF!A:K,8,FALSE)</f>
        <v>#N/A</v>
      </c>
      <c r="P335" s="112" t="e">
        <f t="shared" si="52"/>
        <v>#N/A</v>
      </c>
      <c r="Q335" s="112" t="e">
        <f t="shared" si="53"/>
        <v>#N/A</v>
      </c>
      <c r="R335" t="e">
        <f t="shared" si="59"/>
        <v>#N/A</v>
      </c>
      <c r="S335" s="108" t="e">
        <f t="shared" si="54"/>
        <v>#N/A</v>
      </c>
      <c r="T335" s="108" t="e">
        <f t="shared" si="55"/>
        <v>#N/A</v>
      </c>
      <c r="U335" s="110" t="e">
        <f t="shared" si="56"/>
        <v>#N/A</v>
      </c>
      <c r="V335" t="e">
        <f t="shared" si="57"/>
        <v>#N/A</v>
      </c>
      <c r="W335" t="str">
        <f t="shared" si="58"/>
        <v/>
      </c>
      <c r="X335" s="24" t="str">
        <f>IFERROR(VLOOKUP(W335,HOSPITAIS_COM_DIVIDAS!A:E,5,FALSE),"")</f>
        <v/>
      </c>
    </row>
    <row r="336" spans="1:24" x14ac:dyDescent="0.25">
      <c r="A336" s="52" t="str">
        <f>IFERROR((Tabela4[[#This Row],[Status da Proposta]]),"")</f>
        <v/>
      </c>
      <c r="B336" s="121">
        <f>IFERROR((CREDITO_FINANCEIRO!A336),"")</f>
        <v>0</v>
      </c>
      <c r="C336" s="120" t="str">
        <f>IFERROR((VLOOKUP(B336,CREDITO_FINANCEIRO!A:B,2,FALSE)),"")</f>
        <v/>
      </c>
      <c r="D336" s="94" t="str">
        <f>IFERROR((VLOOKUP(B336,CREDITO_FINANCEIRO!A:E,5,FALSE)),"")</f>
        <v/>
      </c>
      <c r="E336" s="95" t="str">
        <f>IFERROR((VLOOKUP(B336,CREDITO_FINANCEIRO!A:C,3,FALSE)),"")</f>
        <v/>
      </c>
      <c r="F336" s="120" t="str">
        <f>IFERROR((VLOOKUP(B336,CREDITO_FINANCEIRO!A:G,4,FALSE)),"")</f>
        <v/>
      </c>
      <c r="G336" s="120" t="e">
        <f>VLOOKUP(B336,CREDITO_FINANCEIRO!A:G,6,FALSE)</f>
        <v>#N/A</v>
      </c>
      <c r="H336" s="120" t="e">
        <f>VLOOKUP(B336,CREDITO_FINANCEIRO!A:G,7,FALSE)</f>
        <v>#N/A</v>
      </c>
      <c r="I336" s="91" t="e">
        <f>VLOOKUP(B336,CREDITO_FINANCEIRO!A:K,10,FALSE)</f>
        <v>#N/A</v>
      </c>
      <c r="J336" s="91" t="e">
        <f>VLOOKUP(B336,CREDITO_FINANCEIRO!A:K,11,FALSE)</f>
        <v>#N/A</v>
      </c>
      <c r="K336" s="91" t="e">
        <f>VLOOKUP(B336,CREDITO_FINANCEIRO!A:L,12,FALSE)</f>
        <v>#N/A</v>
      </c>
      <c r="L336" s="110" t="e">
        <f t="shared" si="50"/>
        <v>#N/A</v>
      </c>
      <c r="M336" s="2" t="e">
        <f t="shared" si="51"/>
        <v>#N/A</v>
      </c>
      <c r="N336" s="111" t="e">
        <f>VLOOKUP(Tabela4[[#This Row],[Proposta de Referência]],SIMP_CF!A:K,9,FALSE)</f>
        <v>#N/A</v>
      </c>
      <c r="O336" s="111" t="e">
        <f>VLOOKUP(Tabela4[[#This Row],[Proposta de Referência]],SIMP_CF!A:K,8,FALSE)</f>
        <v>#N/A</v>
      </c>
      <c r="P336" s="112" t="e">
        <f t="shared" si="52"/>
        <v>#N/A</v>
      </c>
      <c r="Q336" s="112" t="e">
        <f t="shared" si="53"/>
        <v>#N/A</v>
      </c>
      <c r="R336" t="e">
        <f t="shared" si="59"/>
        <v>#N/A</v>
      </c>
      <c r="S336" s="108" t="e">
        <f t="shared" si="54"/>
        <v>#N/A</v>
      </c>
      <c r="T336" s="108" t="e">
        <f t="shared" si="55"/>
        <v>#N/A</v>
      </c>
      <c r="U336" s="110" t="e">
        <f t="shared" si="56"/>
        <v>#N/A</v>
      </c>
      <c r="V336" t="e">
        <f t="shared" si="57"/>
        <v>#N/A</v>
      </c>
      <c r="W336" t="str">
        <f t="shared" si="58"/>
        <v/>
      </c>
      <c r="X336" s="24" t="str">
        <f>IFERROR(VLOOKUP(W336,HOSPITAIS_COM_DIVIDAS!A:E,5,FALSE),"")</f>
        <v/>
      </c>
    </row>
    <row r="337" spans="1:24" x14ac:dyDescent="0.25">
      <c r="A337" s="52" t="str">
        <f>IFERROR((Tabela4[[#This Row],[Status da Proposta]]),"")</f>
        <v/>
      </c>
      <c r="B337" s="121">
        <f>IFERROR((CREDITO_FINANCEIRO!A337),"")</f>
        <v>0</v>
      </c>
      <c r="C337" s="120" t="str">
        <f>IFERROR((VLOOKUP(B337,CREDITO_FINANCEIRO!A:B,2,FALSE)),"")</f>
        <v/>
      </c>
      <c r="D337" s="94" t="str">
        <f>IFERROR((VLOOKUP(B337,CREDITO_FINANCEIRO!A:E,5,FALSE)),"")</f>
        <v/>
      </c>
      <c r="E337" s="95" t="str">
        <f>IFERROR((VLOOKUP(B337,CREDITO_FINANCEIRO!A:C,3,FALSE)),"")</f>
        <v/>
      </c>
      <c r="F337" s="120" t="str">
        <f>IFERROR((VLOOKUP(B337,CREDITO_FINANCEIRO!A:G,4,FALSE)),"")</f>
        <v/>
      </c>
      <c r="G337" s="120" t="e">
        <f>VLOOKUP(B337,CREDITO_FINANCEIRO!A:G,6,FALSE)</f>
        <v>#N/A</v>
      </c>
      <c r="H337" s="120" t="e">
        <f>VLOOKUP(B337,CREDITO_FINANCEIRO!A:G,7,FALSE)</f>
        <v>#N/A</v>
      </c>
      <c r="I337" s="91" t="e">
        <f>VLOOKUP(B337,CREDITO_FINANCEIRO!A:K,10,FALSE)</f>
        <v>#N/A</v>
      </c>
      <c r="J337" s="91" t="e">
        <f>VLOOKUP(B337,CREDITO_FINANCEIRO!A:K,11,FALSE)</f>
        <v>#N/A</v>
      </c>
      <c r="K337" s="91" t="e">
        <f>VLOOKUP(B337,CREDITO_FINANCEIRO!A:L,12,FALSE)</f>
        <v>#N/A</v>
      </c>
      <c r="L337" s="110" t="e">
        <f t="shared" si="50"/>
        <v>#N/A</v>
      </c>
      <c r="M337" s="2" t="e">
        <f t="shared" si="51"/>
        <v>#N/A</v>
      </c>
      <c r="N337" s="111" t="e">
        <f>VLOOKUP(Tabela4[[#This Row],[Proposta de Referência]],SIMP_CF!A:K,9,FALSE)</f>
        <v>#N/A</v>
      </c>
      <c r="O337" s="111" t="e">
        <f>VLOOKUP(Tabela4[[#This Row],[Proposta de Referência]],SIMP_CF!A:K,8,FALSE)</f>
        <v>#N/A</v>
      </c>
      <c r="P337" s="112" t="e">
        <f t="shared" si="52"/>
        <v>#N/A</v>
      </c>
      <c r="Q337" s="112" t="e">
        <f t="shared" si="53"/>
        <v>#N/A</v>
      </c>
      <c r="R337" t="e">
        <f t="shared" si="59"/>
        <v>#N/A</v>
      </c>
      <c r="S337" s="108" t="e">
        <f t="shared" si="54"/>
        <v>#N/A</v>
      </c>
      <c r="T337" s="108" t="e">
        <f t="shared" si="55"/>
        <v>#N/A</v>
      </c>
      <c r="U337" s="110" t="e">
        <f t="shared" si="56"/>
        <v>#N/A</v>
      </c>
      <c r="V337" t="e">
        <f t="shared" si="57"/>
        <v>#N/A</v>
      </c>
      <c r="W337" t="str">
        <f t="shared" si="58"/>
        <v/>
      </c>
      <c r="X337" s="24" t="str">
        <f>IFERROR(VLOOKUP(W337,HOSPITAIS_COM_DIVIDAS!A:E,5,FALSE),"")</f>
        <v/>
      </c>
    </row>
    <row r="338" spans="1:24" x14ac:dyDescent="0.25">
      <c r="A338" s="52" t="str">
        <f>IFERROR((Tabela4[[#This Row],[Status da Proposta]]),"")</f>
        <v/>
      </c>
      <c r="B338" s="121">
        <f>IFERROR((CREDITO_FINANCEIRO!A338),"")</f>
        <v>0</v>
      </c>
      <c r="C338" s="120" t="str">
        <f>IFERROR((VLOOKUP(B338,CREDITO_FINANCEIRO!A:B,2,FALSE)),"")</f>
        <v/>
      </c>
      <c r="D338" s="94" t="str">
        <f>IFERROR((VLOOKUP(B338,CREDITO_FINANCEIRO!A:E,5,FALSE)),"")</f>
        <v/>
      </c>
      <c r="E338" s="95" t="str">
        <f>IFERROR((VLOOKUP(B338,CREDITO_FINANCEIRO!A:C,3,FALSE)),"")</f>
        <v/>
      </c>
      <c r="F338" s="120" t="str">
        <f>IFERROR((VLOOKUP(B338,CREDITO_FINANCEIRO!A:G,4,FALSE)),"")</f>
        <v/>
      </c>
      <c r="G338" s="120" t="e">
        <f>VLOOKUP(B338,CREDITO_FINANCEIRO!A:G,6,FALSE)</f>
        <v>#N/A</v>
      </c>
      <c r="H338" s="120" t="e">
        <f>VLOOKUP(B338,CREDITO_FINANCEIRO!A:G,7,FALSE)</f>
        <v>#N/A</v>
      </c>
      <c r="I338" s="91" t="e">
        <f>VLOOKUP(B338,CREDITO_FINANCEIRO!A:K,10,FALSE)</f>
        <v>#N/A</v>
      </c>
      <c r="J338" s="91" t="e">
        <f>VLOOKUP(B338,CREDITO_FINANCEIRO!A:K,11,FALSE)</f>
        <v>#N/A</v>
      </c>
      <c r="K338" s="91" t="e">
        <f>VLOOKUP(B338,CREDITO_FINANCEIRO!A:L,12,FALSE)</f>
        <v>#N/A</v>
      </c>
      <c r="L338" s="110" t="e">
        <f t="shared" si="50"/>
        <v>#N/A</v>
      </c>
      <c r="M338" s="2" t="e">
        <f t="shared" si="51"/>
        <v>#N/A</v>
      </c>
      <c r="N338" s="111" t="e">
        <f>VLOOKUP(Tabela4[[#This Row],[Proposta de Referência]],SIMP_CF!A:K,9,FALSE)</f>
        <v>#N/A</v>
      </c>
      <c r="O338" s="111" t="e">
        <f>VLOOKUP(Tabela4[[#This Row],[Proposta de Referência]],SIMP_CF!A:K,8,FALSE)</f>
        <v>#N/A</v>
      </c>
      <c r="P338" s="112" t="e">
        <f t="shared" si="52"/>
        <v>#N/A</v>
      </c>
      <c r="Q338" s="112" t="e">
        <f t="shared" si="53"/>
        <v>#N/A</v>
      </c>
      <c r="R338" t="e">
        <f t="shared" si="59"/>
        <v>#N/A</v>
      </c>
      <c r="S338" s="108" t="e">
        <f t="shared" si="54"/>
        <v>#N/A</v>
      </c>
      <c r="T338" s="108" t="e">
        <f t="shared" si="55"/>
        <v>#N/A</v>
      </c>
      <c r="U338" s="110" t="e">
        <f t="shared" si="56"/>
        <v>#N/A</v>
      </c>
      <c r="V338" t="e">
        <f t="shared" si="57"/>
        <v>#N/A</v>
      </c>
      <c r="W338" t="str">
        <f t="shared" si="58"/>
        <v/>
      </c>
      <c r="X338" s="24" t="str">
        <f>IFERROR(VLOOKUP(W338,HOSPITAIS_COM_DIVIDAS!A:E,5,FALSE),"")</f>
        <v/>
      </c>
    </row>
    <row r="339" spans="1:24" x14ac:dyDescent="0.25">
      <c r="A339" s="52" t="str">
        <f>IFERROR((Tabela4[[#This Row],[Status da Proposta]]),"")</f>
        <v/>
      </c>
      <c r="B339" s="121">
        <f>IFERROR((CREDITO_FINANCEIRO!A339),"")</f>
        <v>0</v>
      </c>
      <c r="C339" s="120" t="str">
        <f>IFERROR((VLOOKUP(B339,CREDITO_FINANCEIRO!A:B,2,FALSE)),"")</f>
        <v/>
      </c>
      <c r="D339" s="94" t="str">
        <f>IFERROR((VLOOKUP(B339,CREDITO_FINANCEIRO!A:E,5,FALSE)),"")</f>
        <v/>
      </c>
      <c r="E339" s="95" t="str">
        <f>IFERROR((VLOOKUP(B339,CREDITO_FINANCEIRO!A:C,3,FALSE)),"")</f>
        <v/>
      </c>
      <c r="F339" s="120" t="str">
        <f>IFERROR((VLOOKUP(B339,CREDITO_FINANCEIRO!A:G,4,FALSE)),"")</f>
        <v/>
      </c>
      <c r="G339" s="120" t="e">
        <f>VLOOKUP(B339,CREDITO_FINANCEIRO!A:G,6,FALSE)</f>
        <v>#N/A</v>
      </c>
      <c r="H339" s="120" t="e">
        <f>VLOOKUP(B339,CREDITO_FINANCEIRO!A:G,7,FALSE)</f>
        <v>#N/A</v>
      </c>
      <c r="I339" s="91" t="e">
        <f>VLOOKUP(B339,CREDITO_FINANCEIRO!A:K,10,FALSE)</f>
        <v>#N/A</v>
      </c>
      <c r="J339" s="91" t="e">
        <f>VLOOKUP(B339,CREDITO_FINANCEIRO!A:K,11,FALSE)</f>
        <v>#N/A</v>
      </c>
      <c r="K339" s="91" t="e">
        <f>VLOOKUP(B339,CREDITO_FINANCEIRO!A:L,12,FALSE)</f>
        <v>#N/A</v>
      </c>
      <c r="L339" s="110" t="e">
        <f t="shared" si="50"/>
        <v>#N/A</v>
      </c>
      <c r="M339" s="2" t="e">
        <f t="shared" si="51"/>
        <v>#N/A</v>
      </c>
      <c r="N339" s="111" t="e">
        <f>VLOOKUP(Tabela4[[#This Row],[Proposta de Referência]],SIMP_CF!A:K,9,FALSE)</f>
        <v>#N/A</v>
      </c>
      <c r="O339" s="111" t="e">
        <f>VLOOKUP(Tabela4[[#This Row],[Proposta de Referência]],SIMP_CF!A:K,8,FALSE)</f>
        <v>#N/A</v>
      </c>
      <c r="P339" s="112" t="e">
        <f t="shared" si="52"/>
        <v>#N/A</v>
      </c>
      <c r="Q339" s="112" t="e">
        <f t="shared" si="53"/>
        <v>#N/A</v>
      </c>
      <c r="R339" t="e">
        <f t="shared" si="59"/>
        <v>#N/A</v>
      </c>
      <c r="S339" s="108" t="e">
        <f t="shared" si="54"/>
        <v>#N/A</v>
      </c>
      <c r="T339" s="108" t="e">
        <f t="shared" si="55"/>
        <v>#N/A</v>
      </c>
      <c r="U339" s="110" t="e">
        <f t="shared" si="56"/>
        <v>#N/A</v>
      </c>
      <c r="V339" t="e">
        <f t="shared" si="57"/>
        <v>#N/A</v>
      </c>
      <c r="W339" t="str">
        <f t="shared" si="58"/>
        <v/>
      </c>
      <c r="X339" s="24" t="str">
        <f>IFERROR(VLOOKUP(W339,HOSPITAIS_COM_DIVIDAS!A:E,5,FALSE),"")</f>
        <v/>
      </c>
    </row>
    <row r="340" spans="1:24" x14ac:dyDescent="0.25">
      <c r="A340" s="52" t="str">
        <f>IFERROR((Tabela4[[#This Row],[Status da Proposta]]),"")</f>
        <v/>
      </c>
      <c r="B340" s="121">
        <f>IFERROR((CREDITO_FINANCEIRO!A340),"")</f>
        <v>0</v>
      </c>
      <c r="C340" s="120" t="str">
        <f>IFERROR((VLOOKUP(B340,CREDITO_FINANCEIRO!A:B,2,FALSE)),"")</f>
        <v/>
      </c>
      <c r="D340" s="94" t="str">
        <f>IFERROR((VLOOKUP(B340,CREDITO_FINANCEIRO!A:E,5,FALSE)),"")</f>
        <v/>
      </c>
      <c r="E340" s="95" t="str">
        <f>IFERROR((VLOOKUP(B340,CREDITO_FINANCEIRO!A:C,3,FALSE)),"")</f>
        <v/>
      </c>
      <c r="F340" s="120" t="str">
        <f>IFERROR((VLOOKUP(B340,CREDITO_FINANCEIRO!A:G,4,FALSE)),"")</f>
        <v/>
      </c>
      <c r="G340" s="120" t="e">
        <f>VLOOKUP(B340,CREDITO_FINANCEIRO!A:G,6,FALSE)</f>
        <v>#N/A</v>
      </c>
      <c r="H340" s="120" t="e">
        <f>VLOOKUP(B340,CREDITO_FINANCEIRO!A:G,7,FALSE)</f>
        <v>#N/A</v>
      </c>
      <c r="I340" s="91" t="e">
        <f>VLOOKUP(B340,CREDITO_FINANCEIRO!A:K,10,FALSE)</f>
        <v>#N/A</v>
      </c>
      <c r="J340" s="91" t="e">
        <f>VLOOKUP(B340,CREDITO_FINANCEIRO!A:K,11,FALSE)</f>
        <v>#N/A</v>
      </c>
      <c r="K340" s="91" t="e">
        <f>VLOOKUP(B340,CREDITO_FINANCEIRO!A:L,12,FALSE)</f>
        <v>#N/A</v>
      </c>
      <c r="L340" s="110" t="e">
        <f t="shared" si="50"/>
        <v>#N/A</v>
      </c>
      <c r="M340" s="2" t="e">
        <f t="shared" si="51"/>
        <v>#N/A</v>
      </c>
      <c r="N340" s="111" t="e">
        <f>VLOOKUP(Tabela4[[#This Row],[Proposta de Referência]],SIMP_CF!A:K,9,FALSE)</f>
        <v>#N/A</v>
      </c>
      <c r="O340" s="111" t="e">
        <f>VLOOKUP(Tabela4[[#This Row],[Proposta de Referência]],SIMP_CF!A:K,8,FALSE)</f>
        <v>#N/A</v>
      </c>
      <c r="P340" s="112" t="e">
        <f t="shared" si="52"/>
        <v>#N/A</v>
      </c>
      <c r="Q340" s="112" t="e">
        <f t="shared" si="53"/>
        <v>#N/A</v>
      </c>
      <c r="R340" t="e">
        <f t="shared" si="59"/>
        <v>#N/A</v>
      </c>
      <c r="S340" s="108" t="e">
        <f t="shared" si="54"/>
        <v>#N/A</v>
      </c>
      <c r="T340" s="108" t="e">
        <f t="shared" si="55"/>
        <v>#N/A</v>
      </c>
      <c r="U340" s="110" t="e">
        <f t="shared" si="56"/>
        <v>#N/A</v>
      </c>
      <c r="V340" t="e">
        <f t="shared" si="57"/>
        <v>#N/A</v>
      </c>
      <c r="W340" t="str">
        <f t="shared" si="58"/>
        <v/>
      </c>
      <c r="X340" s="24" t="str">
        <f>IFERROR(VLOOKUP(W340,HOSPITAIS_COM_DIVIDAS!A:E,5,FALSE),"")</f>
        <v/>
      </c>
    </row>
    <row r="341" spans="1:24" x14ac:dyDescent="0.25">
      <c r="A341" s="52" t="str">
        <f>IFERROR((Tabela4[[#This Row],[Status da Proposta]]),"")</f>
        <v/>
      </c>
      <c r="B341" s="121">
        <f>IFERROR((CREDITO_FINANCEIRO!A341),"")</f>
        <v>0</v>
      </c>
      <c r="C341" s="120" t="str">
        <f>IFERROR((VLOOKUP(B341,CREDITO_FINANCEIRO!A:B,2,FALSE)),"")</f>
        <v/>
      </c>
      <c r="D341" s="94" t="str">
        <f>IFERROR((VLOOKUP(B341,CREDITO_FINANCEIRO!A:E,5,FALSE)),"")</f>
        <v/>
      </c>
      <c r="E341" s="95" t="str">
        <f>IFERROR((VLOOKUP(B341,CREDITO_FINANCEIRO!A:C,3,FALSE)),"")</f>
        <v/>
      </c>
      <c r="F341" s="120" t="str">
        <f>IFERROR((VLOOKUP(B341,CREDITO_FINANCEIRO!A:G,4,FALSE)),"")</f>
        <v/>
      </c>
      <c r="G341" s="120" t="e">
        <f>VLOOKUP(B341,CREDITO_FINANCEIRO!A:G,6,FALSE)</f>
        <v>#N/A</v>
      </c>
      <c r="H341" s="120" t="e">
        <f>VLOOKUP(B341,CREDITO_FINANCEIRO!A:G,7,FALSE)</f>
        <v>#N/A</v>
      </c>
      <c r="I341" s="91" t="e">
        <f>VLOOKUP(B341,CREDITO_FINANCEIRO!A:K,10,FALSE)</f>
        <v>#N/A</v>
      </c>
      <c r="J341" s="91" t="e">
        <f>VLOOKUP(B341,CREDITO_FINANCEIRO!A:K,11,FALSE)</f>
        <v>#N/A</v>
      </c>
      <c r="K341" s="91" t="e">
        <f>VLOOKUP(B341,CREDITO_FINANCEIRO!A:L,12,FALSE)</f>
        <v>#N/A</v>
      </c>
      <c r="L341" s="110" t="e">
        <f t="shared" si="50"/>
        <v>#N/A</v>
      </c>
      <c r="M341" s="2" t="e">
        <f t="shared" si="51"/>
        <v>#N/A</v>
      </c>
      <c r="N341" s="111" t="e">
        <f>VLOOKUP(Tabela4[[#This Row],[Proposta de Referência]],SIMP_CF!A:K,9,FALSE)</f>
        <v>#N/A</v>
      </c>
      <c r="O341" s="111" t="e">
        <f>VLOOKUP(Tabela4[[#This Row],[Proposta de Referência]],SIMP_CF!A:K,8,FALSE)</f>
        <v>#N/A</v>
      </c>
      <c r="P341" s="112" t="e">
        <f t="shared" si="52"/>
        <v>#N/A</v>
      </c>
      <c r="Q341" s="112" t="e">
        <f t="shared" si="53"/>
        <v>#N/A</v>
      </c>
      <c r="R341" t="e">
        <f t="shared" si="59"/>
        <v>#N/A</v>
      </c>
      <c r="S341" s="108" t="e">
        <f t="shared" si="54"/>
        <v>#N/A</v>
      </c>
      <c r="T341" s="108" t="e">
        <f t="shared" si="55"/>
        <v>#N/A</v>
      </c>
      <c r="U341" s="110" t="e">
        <f t="shared" si="56"/>
        <v>#N/A</v>
      </c>
      <c r="V341" t="e">
        <f t="shared" si="57"/>
        <v>#N/A</v>
      </c>
      <c r="W341" t="str">
        <f t="shared" si="58"/>
        <v/>
      </c>
      <c r="X341" s="24" t="str">
        <f>IFERROR(VLOOKUP(W341,HOSPITAIS_COM_DIVIDAS!A:E,5,FALSE),"")</f>
        <v/>
      </c>
    </row>
    <row r="342" spans="1:24" x14ac:dyDescent="0.25">
      <c r="A342" s="52" t="str">
        <f>IFERROR((Tabela4[[#This Row],[Status da Proposta]]),"")</f>
        <v/>
      </c>
      <c r="B342" s="121">
        <f>IFERROR((CREDITO_FINANCEIRO!A342),"")</f>
        <v>0</v>
      </c>
      <c r="C342" s="120" t="str">
        <f>IFERROR((VLOOKUP(B342,CREDITO_FINANCEIRO!A:B,2,FALSE)),"")</f>
        <v/>
      </c>
      <c r="D342" s="94" t="str">
        <f>IFERROR((VLOOKUP(B342,CREDITO_FINANCEIRO!A:E,5,FALSE)),"")</f>
        <v/>
      </c>
      <c r="E342" s="95" t="str">
        <f>IFERROR((VLOOKUP(B342,CREDITO_FINANCEIRO!A:C,3,FALSE)),"")</f>
        <v/>
      </c>
      <c r="F342" s="120" t="str">
        <f>IFERROR((VLOOKUP(B342,CREDITO_FINANCEIRO!A:G,4,FALSE)),"")</f>
        <v/>
      </c>
      <c r="G342" s="120" t="e">
        <f>VLOOKUP(B342,CREDITO_FINANCEIRO!A:G,6,FALSE)</f>
        <v>#N/A</v>
      </c>
      <c r="H342" s="120" t="e">
        <f>VLOOKUP(B342,CREDITO_FINANCEIRO!A:G,7,FALSE)</f>
        <v>#N/A</v>
      </c>
      <c r="I342" s="91" t="e">
        <f>VLOOKUP(B342,CREDITO_FINANCEIRO!A:K,10,FALSE)</f>
        <v>#N/A</v>
      </c>
      <c r="J342" s="91" t="e">
        <f>VLOOKUP(B342,CREDITO_FINANCEIRO!A:K,11,FALSE)</f>
        <v>#N/A</v>
      </c>
      <c r="K342" s="91" t="e">
        <f>VLOOKUP(B342,CREDITO_FINANCEIRO!A:L,12,FALSE)</f>
        <v>#N/A</v>
      </c>
      <c r="L342" s="110" t="e">
        <f t="shared" si="50"/>
        <v>#N/A</v>
      </c>
      <c r="M342" s="2" t="e">
        <f t="shared" si="51"/>
        <v>#N/A</v>
      </c>
      <c r="N342" s="111" t="e">
        <f>VLOOKUP(Tabela4[[#This Row],[Proposta de Referência]],SIMP_CF!A:K,9,FALSE)</f>
        <v>#N/A</v>
      </c>
      <c r="O342" s="111" t="e">
        <f>VLOOKUP(Tabela4[[#This Row],[Proposta de Referência]],SIMP_CF!A:K,8,FALSE)</f>
        <v>#N/A</v>
      </c>
      <c r="P342" s="112" t="e">
        <f t="shared" si="52"/>
        <v>#N/A</v>
      </c>
      <c r="Q342" s="112" t="e">
        <f t="shared" si="53"/>
        <v>#N/A</v>
      </c>
      <c r="R342" t="e">
        <f t="shared" si="59"/>
        <v>#N/A</v>
      </c>
      <c r="S342" s="108" t="e">
        <f t="shared" si="54"/>
        <v>#N/A</v>
      </c>
      <c r="T342" s="108" t="e">
        <f t="shared" si="55"/>
        <v>#N/A</v>
      </c>
      <c r="U342" s="110" t="e">
        <f t="shared" si="56"/>
        <v>#N/A</v>
      </c>
      <c r="V342" t="e">
        <f t="shared" si="57"/>
        <v>#N/A</v>
      </c>
      <c r="W342" t="str">
        <f t="shared" si="58"/>
        <v/>
      </c>
      <c r="X342" s="24" t="str">
        <f>IFERROR(VLOOKUP(W342,HOSPITAIS_COM_DIVIDAS!A:E,5,FALSE),"")</f>
        <v/>
      </c>
    </row>
    <row r="343" spans="1:24" x14ac:dyDescent="0.25">
      <c r="A343" s="52" t="str">
        <f>IFERROR((Tabela4[[#This Row],[Status da Proposta]]),"")</f>
        <v/>
      </c>
      <c r="B343" s="121">
        <f>IFERROR((CREDITO_FINANCEIRO!A343),"")</f>
        <v>0</v>
      </c>
      <c r="C343" s="120" t="str">
        <f>IFERROR((VLOOKUP(B343,CREDITO_FINANCEIRO!A:B,2,FALSE)),"")</f>
        <v/>
      </c>
      <c r="D343" s="94" t="str">
        <f>IFERROR((VLOOKUP(B343,CREDITO_FINANCEIRO!A:E,5,FALSE)),"")</f>
        <v/>
      </c>
      <c r="E343" s="95" t="str">
        <f>IFERROR((VLOOKUP(B343,CREDITO_FINANCEIRO!A:C,3,FALSE)),"")</f>
        <v/>
      </c>
      <c r="F343" s="120" t="str">
        <f>IFERROR((VLOOKUP(B343,CREDITO_FINANCEIRO!A:G,4,FALSE)),"")</f>
        <v/>
      </c>
      <c r="G343" s="120" t="e">
        <f>VLOOKUP(B343,CREDITO_FINANCEIRO!A:G,6,FALSE)</f>
        <v>#N/A</v>
      </c>
      <c r="H343" s="120" t="e">
        <f>VLOOKUP(B343,CREDITO_FINANCEIRO!A:G,7,FALSE)</f>
        <v>#N/A</v>
      </c>
      <c r="I343" s="91" t="e">
        <f>VLOOKUP(B343,CREDITO_FINANCEIRO!A:K,10,FALSE)</f>
        <v>#N/A</v>
      </c>
      <c r="J343" s="91" t="e">
        <f>VLOOKUP(B343,CREDITO_FINANCEIRO!A:K,11,FALSE)</f>
        <v>#N/A</v>
      </c>
      <c r="K343" s="91" t="e">
        <f>VLOOKUP(B343,CREDITO_FINANCEIRO!A:L,12,FALSE)</f>
        <v>#N/A</v>
      </c>
      <c r="L343" s="110" t="e">
        <f t="shared" si="50"/>
        <v>#N/A</v>
      </c>
      <c r="M343" s="2" t="e">
        <f t="shared" si="51"/>
        <v>#N/A</v>
      </c>
      <c r="N343" s="111" t="e">
        <f>VLOOKUP(Tabela4[[#This Row],[Proposta de Referência]],SIMP_CF!A:K,9,FALSE)</f>
        <v>#N/A</v>
      </c>
      <c r="O343" s="111" t="e">
        <f>VLOOKUP(Tabela4[[#This Row],[Proposta de Referência]],SIMP_CF!A:K,8,FALSE)</f>
        <v>#N/A</v>
      </c>
      <c r="P343" s="112" t="e">
        <f t="shared" si="52"/>
        <v>#N/A</v>
      </c>
      <c r="Q343" s="112" t="e">
        <f t="shared" si="53"/>
        <v>#N/A</v>
      </c>
      <c r="R343" t="e">
        <f t="shared" si="59"/>
        <v>#N/A</v>
      </c>
      <c r="S343" s="108" t="e">
        <f t="shared" si="54"/>
        <v>#N/A</v>
      </c>
      <c r="T343" s="108" t="e">
        <f t="shared" si="55"/>
        <v>#N/A</v>
      </c>
      <c r="U343" s="110" t="e">
        <f t="shared" si="56"/>
        <v>#N/A</v>
      </c>
      <c r="V343" t="e">
        <f t="shared" si="57"/>
        <v>#N/A</v>
      </c>
      <c r="W343" t="str">
        <f t="shared" si="58"/>
        <v/>
      </c>
      <c r="X343" s="24" t="str">
        <f>IFERROR(VLOOKUP(W343,HOSPITAIS_COM_DIVIDAS!A:E,5,FALSE),"")</f>
        <v/>
      </c>
    </row>
    <row r="344" spans="1:24" x14ac:dyDescent="0.25">
      <c r="A344" s="52" t="str">
        <f>IFERROR((Tabela4[[#This Row],[Status da Proposta]]),"")</f>
        <v/>
      </c>
      <c r="B344" s="121">
        <f>IFERROR((CREDITO_FINANCEIRO!A344),"")</f>
        <v>0</v>
      </c>
      <c r="C344" s="120" t="str">
        <f>IFERROR((VLOOKUP(B344,CREDITO_FINANCEIRO!A:B,2,FALSE)),"")</f>
        <v/>
      </c>
      <c r="D344" s="94" t="str">
        <f>IFERROR((VLOOKUP(B344,CREDITO_FINANCEIRO!A:E,5,FALSE)),"")</f>
        <v/>
      </c>
      <c r="E344" s="95" t="str">
        <f>IFERROR((VLOOKUP(B344,CREDITO_FINANCEIRO!A:C,3,FALSE)),"")</f>
        <v/>
      </c>
      <c r="F344" s="120" t="str">
        <f>IFERROR((VLOOKUP(B344,CREDITO_FINANCEIRO!A:G,4,FALSE)),"")</f>
        <v/>
      </c>
      <c r="G344" s="120" t="e">
        <f>VLOOKUP(B344,CREDITO_FINANCEIRO!A:G,6,FALSE)</f>
        <v>#N/A</v>
      </c>
      <c r="H344" s="120" t="e">
        <f>VLOOKUP(B344,CREDITO_FINANCEIRO!A:G,7,FALSE)</f>
        <v>#N/A</v>
      </c>
      <c r="I344" s="91" t="e">
        <f>VLOOKUP(B344,CREDITO_FINANCEIRO!A:K,10,FALSE)</f>
        <v>#N/A</v>
      </c>
      <c r="J344" s="91" t="e">
        <f>VLOOKUP(B344,CREDITO_FINANCEIRO!A:K,11,FALSE)</f>
        <v>#N/A</v>
      </c>
      <c r="K344" s="91" t="e">
        <f>VLOOKUP(B344,CREDITO_FINANCEIRO!A:L,12,FALSE)</f>
        <v>#N/A</v>
      </c>
      <c r="L344" s="110" t="e">
        <f t="shared" si="50"/>
        <v>#N/A</v>
      </c>
      <c r="M344" s="2" t="e">
        <f t="shared" si="51"/>
        <v>#N/A</v>
      </c>
      <c r="N344" s="111" t="e">
        <f>VLOOKUP(Tabela4[[#This Row],[Proposta de Referência]],SIMP_CF!A:K,9,FALSE)</f>
        <v>#N/A</v>
      </c>
      <c r="O344" s="111" t="e">
        <f>VLOOKUP(Tabela4[[#This Row],[Proposta de Referência]],SIMP_CF!A:K,8,FALSE)</f>
        <v>#N/A</v>
      </c>
      <c r="P344" s="112" t="e">
        <f t="shared" si="52"/>
        <v>#N/A</v>
      </c>
      <c r="Q344" s="112" t="e">
        <f t="shared" si="53"/>
        <v>#N/A</v>
      </c>
      <c r="R344" t="e">
        <f t="shared" si="59"/>
        <v>#N/A</v>
      </c>
      <c r="S344" s="108" t="e">
        <f t="shared" si="54"/>
        <v>#N/A</v>
      </c>
      <c r="T344" s="108" t="e">
        <f t="shared" si="55"/>
        <v>#N/A</v>
      </c>
      <c r="U344" s="110" t="e">
        <f t="shared" si="56"/>
        <v>#N/A</v>
      </c>
      <c r="V344" t="e">
        <f t="shared" si="57"/>
        <v>#N/A</v>
      </c>
      <c r="W344" t="str">
        <f t="shared" si="58"/>
        <v/>
      </c>
      <c r="X344" s="24" t="str">
        <f>IFERROR(VLOOKUP(W344,HOSPITAIS_COM_DIVIDAS!A:E,5,FALSE),"")</f>
        <v/>
      </c>
    </row>
    <row r="345" spans="1:24" x14ac:dyDescent="0.25">
      <c r="A345" s="52" t="str">
        <f>IFERROR((Tabela4[[#This Row],[Status da Proposta]]),"")</f>
        <v/>
      </c>
      <c r="B345" s="121">
        <f>IFERROR((CREDITO_FINANCEIRO!A345),"")</f>
        <v>0</v>
      </c>
      <c r="C345" s="120" t="str">
        <f>IFERROR((VLOOKUP(B345,CREDITO_FINANCEIRO!A:B,2,FALSE)),"")</f>
        <v/>
      </c>
      <c r="D345" s="94" t="str">
        <f>IFERROR((VLOOKUP(B345,CREDITO_FINANCEIRO!A:E,5,FALSE)),"")</f>
        <v/>
      </c>
      <c r="E345" s="95" t="str">
        <f>IFERROR((VLOOKUP(B345,CREDITO_FINANCEIRO!A:C,3,FALSE)),"")</f>
        <v/>
      </c>
      <c r="F345" s="120" t="str">
        <f>IFERROR((VLOOKUP(B345,CREDITO_FINANCEIRO!A:G,4,FALSE)),"")</f>
        <v/>
      </c>
      <c r="G345" s="120" t="e">
        <f>VLOOKUP(B345,CREDITO_FINANCEIRO!A:G,6,FALSE)</f>
        <v>#N/A</v>
      </c>
      <c r="H345" s="120" t="e">
        <f>VLOOKUP(B345,CREDITO_FINANCEIRO!A:G,7,FALSE)</f>
        <v>#N/A</v>
      </c>
      <c r="I345" s="91" t="e">
        <f>VLOOKUP(B345,CREDITO_FINANCEIRO!A:K,10,FALSE)</f>
        <v>#N/A</v>
      </c>
      <c r="J345" s="91" t="e">
        <f>VLOOKUP(B345,CREDITO_FINANCEIRO!A:K,11,FALSE)</f>
        <v>#N/A</v>
      </c>
      <c r="K345" s="91" t="e">
        <f>VLOOKUP(B345,CREDITO_FINANCEIRO!A:L,12,FALSE)</f>
        <v>#N/A</v>
      </c>
      <c r="L345" s="110" t="e">
        <f t="shared" si="50"/>
        <v>#N/A</v>
      </c>
      <c r="M345" s="2" t="e">
        <f t="shared" si="51"/>
        <v>#N/A</v>
      </c>
      <c r="N345" s="111" t="e">
        <f>VLOOKUP(Tabela4[[#This Row],[Proposta de Referência]],SIMP_CF!A:K,9,FALSE)</f>
        <v>#N/A</v>
      </c>
      <c r="O345" s="111" t="e">
        <f>VLOOKUP(Tabela4[[#This Row],[Proposta de Referência]],SIMP_CF!A:K,8,FALSE)</f>
        <v>#N/A</v>
      </c>
      <c r="P345" s="112" t="e">
        <f t="shared" si="52"/>
        <v>#N/A</v>
      </c>
      <c r="Q345" s="112" t="e">
        <f t="shared" si="53"/>
        <v>#N/A</v>
      </c>
      <c r="R345" t="e">
        <f t="shared" si="59"/>
        <v>#N/A</v>
      </c>
      <c r="S345" s="108" t="e">
        <f t="shared" si="54"/>
        <v>#N/A</v>
      </c>
      <c r="T345" s="108" t="e">
        <f t="shared" si="55"/>
        <v>#N/A</v>
      </c>
      <c r="U345" s="110" t="e">
        <f t="shared" si="56"/>
        <v>#N/A</v>
      </c>
      <c r="V345" t="e">
        <f t="shared" si="57"/>
        <v>#N/A</v>
      </c>
      <c r="W345" t="str">
        <f t="shared" si="58"/>
        <v/>
      </c>
      <c r="X345" s="24" t="str">
        <f>IFERROR(VLOOKUP(W345,HOSPITAIS_COM_DIVIDAS!A:E,5,FALSE),"")</f>
        <v/>
      </c>
    </row>
    <row r="346" spans="1:24" x14ac:dyDescent="0.25">
      <c r="A346" s="52" t="str">
        <f>IFERROR((Tabela4[[#This Row],[Status da Proposta]]),"")</f>
        <v/>
      </c>
      <c r="B346" s="121">
        <f>IFERROR((CREDITO_FINANCEIRO!A346),"")</f>
        <v>0</v>
      </c>
      <c r="C346" s="120" t="str">
        <f>IFERROR((VLOOKUP(B346,CREDITO_FINANCEIRO!A:B,2,FALSE)),"")</f>
        <v/>
      </c>
      <c r="D346" s="94" t="str">
        <f>IFERROR((VLOOKUP(B346,CREDITO_FINANCEIRO!A:E,5,FALSE)),"")</f>
        <v/>
      </c>
      <c r="E346" s="95" t="str">
        <f>IFERROR((VLOOKUP(B346,CREDITO_FINANCEIRO!A:C,3,FALSE)),"")</f>
        <v/>
      </c>
      <c r="F346" s="120" t="str">
        <f>IFERROR((VLOOKUP(B346,CREDITO_FINANCEIRO!A:G,4,FALSE)),"")</f>
        <v/>
      </c>
      <c r="G346" s="120" t="e">
        <f>VLOOKUP(B346,CREDITO_FINANCEIRO!A:G,6,FALSE)</f>
        <v>#N/A</v>
      </c>
      <c r="H346" s="120" t="e">
        <f>VLOOKUP(B346,CREDITO_FINANCEIRO!A:G,7,FALSE)</f>
        <v>#N/A</v>
      </c>
      <c r="I346" s="91" t="e">
        <f>VLOOKUP(B346,CREDITO_FINANCEIRO!A:K,10,FALSE)</f>
        <v>#N/A</v>
      </c>
      <c r="J346" s="91" t="e">
        <f>VLOOKUP(B346,CREDITO_FINANCEIRO!A:K,11,FALSE)</f>
        <v>#N/A</v>
      </c>
      <c r="K346" s="91" t="e">
        <f>VLOOKUP(B346,CREDITO_FINANCEIRO!A:L,12,FALSE)</f>
        <v>#N/A</v>
      </c>
      <c r="L346" s="110" t="e">
        <f t="shared" si="50"/>
        <v>#N/A</v>
      </c>
      <c r="M346" s="2" t="e">
        <f t="shared" si="51"/>
        <v>#N/A</v>
      </c>
      <c r="N346" s="111" t="e">
        <f>VLOOKUP(Tabela4[[#This Row],[Proposta de Referência]],SIMP_CF!A:K,9,FALSE)</f>
        <v>#N/A</v>
      </c>
      <c r="O346" s="111" t="e">
        <f>VLOOKUP(Tabela4[[#This Row],[Proposta de Referência]],SIMP_CF!A:K,8,FALSE)</f>
        <v>#N/A</v>
      </c>
      <c r="P346" s="112" t="e">
        <f t="shared" si="52"/>
        <v>#N/A</v>
      </c>
      <c r="Q346" s="112" t="e">
        <f t="shared" si="53"/>
        <v>#N/A</v>
      </c>
      <c r="R346" t="e">
        <f t="shared" si="59"/>
        <v>#N/A</v>
      </c>
      <c r="S346" s="108" t="e">
        <f t="shared" si="54"/>
        <v>#N/A</v>
      </c>
      <c r="T346" s="108" t="e">
        <f t="shared" si="55"/>
        <v>#N/A</v>
      </c>
      <c r="U346" s="110" t="e">
        <f t="shared" si="56"/>
        <v>#N/A</v>
      </c>
      <c r="V346" t="e">
        <f t="shared" si="57"/>
        <v>#N/A</v>
      </c>
      <c r="W346" t="str">
        <f t="shared" si="58"/>
        <v/>
      </c>
      <c r="X346" s="24" t="str">
        <f>IFERROR(VLOOKUP(W346,HOSPITAIS_COM_DIVIDAS!A:E,5,FALSE),"")</f>
        <v/>
      </c>
    </row>
    <row r="347" spans="1:24" x14ac:dyDescent="0.25">
      <c r="A347" s="52" t="str">
        <f>IFERROR((Tabela4[[#This Row],[Status da Proposta]]),"")</f>
        <v/>
      </c>
      <c r="B347" s="121">
        <f>IFERROR((CREDITO_FINANCEIRO!A347),"")</f>
        <v>0</v>
      </c>
      <c r="C347" s="120" t="str">
        <f>IFERROR((VLOOKUP(B347,CREDITO_FINANCEIRO!A:B,2,FALSE)),"")</f>
        <v/>
      </c>
      <c r="D347" s="94" t="str">
        <f>IFERROR((VLOOKUP(B347,CREDITO_FINANCEIRO!A:E,5,FALSE)),"")</f>
        <v/>
      </c>
      <c r="E347" s="95" t="str">
        <f>IFERROR((VLOOKUP(B347,CREDITO_FINANCEIRO!A:C,3,FALSE)),"")</f>
        <v/>
      </c>
      <c r="F347" s="120" t="str">
        <f>IFERROR((VLOOKUP(B347,CREDITO_FINANCEIRO!A:G,4,FALSE)),"")</f>
        <v/>
      </c>
      <c r="G347" s="120" t="e">
        <f>VLOOKUP(B347,CREDITO_FINANCEIRO!A:G,6,FALSE)</f>
        <v>#N/A</v>
      </c>
      <c r="H347" s="120" t="e">
        <f>VLOOKUP(B347,CREDITO_FINANCEIRO!A:G,7,FALSE)</f>
        <v>#N/A</v>
      </c>
      <c r="I347" s="91" t="e">
        <f>VLOOKUP(B347,CREDITO_FINANCEIRO!A:K,10,FALSE)</f>
        <v>#N/A</v>
      </c>
      <c r="J347" s="91" t="e">
        <f>VLOOKUP(B347,CREDITO_FINANCEIRO!A:K,11,FALSE)</f>
        <v>#N/A</v>
      </c>
      <c r="K347" s="91" t="e">
        <f>VLOOKUP(B347,CREDITO_FINANCEIRO!A:L,12,FALSE)</f>
        <v>#N/A</v>
      </c>
      <c r="L347" s="110" t="e">
        <f t="shared" si="50"/>
        <v>#N/A</v>
      </c>
      <c r="M347" s="2" t="e">
        <f t="shared" si="51"/>
        <v>#N/A</v>
      </c>
      <c r="N347" s="111" t="e">
        <f>VLOOKUP(Tabela4[[#This Row],[Proposta de Referência]],SIMP_CF!A:K,9,FALSE)</f>
        <v>#N/A</v>
      </c>
      <c r="O347" s="111" t="e">
        <f>VLOOKUP(Tabela4[[#This Row],[Proposta de Referência]],SIMP_CF!A:K,8,FALSE)</f>
        <v>#N/A</v>
      </c>
      <c r="P347" s="112" t="e">
        <f t="shared" si="52"/>
        <v>#N/A</v>
      </c>
      <c r="Q347" s="112" t="e">
        <f t="shared" si="53"/>
        <v>#N/A</v>
      </c>
      <c r="R347" t="e">
        <f t="shared" si="59"/>
        <v>#N/A</v>
      </c>
      <c r="S347" s="108" t="e">
        <f t="shared" si="54"/>
        <v>#N/A</v>
      </c>
      <c r="T347" s="108" t="e">
        <f t="shared" si="55"/>
        <v>#N/A</v>
      </c>
      <c r="U347" s="110" t="e">
        <f t="shared" si="56"/>
        <v>#N/A</v>
      </c>
      <c r="V347" t="e">
        <f t="shared" si="57"/>
        <v>#N/A</v>
      </c>
      <c r="W347" t="str">
        <f t="shared" si="58"/>
        <v/>
      </c>
      <c r="X347" s="24" t="str">
        <f>IFERROR(VLOOKUP(W347,HOSPITAIS_COM_DIVIDAS!A:E,5,FALSE),"")</f>
        <v/>
      </c>
    </row>
    <row r="348" spans="1:24" x14ac:dyDescent="0.25">
      <c r="A348" s="52" t="str">
        <f>IFERROR((Tabela4[[#This Row],[Status da Proposta]]),"")</f>
        <v/>
      </c>
      <c r="B348" s="121">
        <f>IFERROR((CREDITO_FINANCEIRO!A348),"")</f>
        <v>0</v>
      </c>
      <c r="C348" s="120" t="str">
        <f>IFERROR((VLOOKUP(B348,CREDITO_FINANCEIRO!A:B,2,FALSE)),"")</f>
        <v/>
      </c>
      <c r="D348" s="94" t="str">
        <f>IFERROR((VLOOKUP(B348,CREDITO_FINANCEIRO!A:E,5,FALSE)),"")</f>
        <v/>
      </c>
      <c r="E348" s="95" t="str">
        <f>IFERROR((VLOOKUP(B348,CREDITO_FINANCEIRO!A:C,3,FALSE)),"")</f>
        <v/>
      </c>
      <c r="F348" s="120" t="str">
        <f>IFERROR((VLOOKUP(B348,CREDITO_FINANCEIRO!A:G,4,FALSE)),"")</f>
        <v/>
      </c>
      <c r="G348" s="120" t="e">
        <f>VLOOKUP(B348,CREDITO_FINANCEIRO!A:G,6,FALSE)</f>
        <v>#N/A</v>
      </c>
      <c r="H348" s="120" t="e">
        <f>VLOOKUP(B348,CREDITO_FINANCEIRO!A:G,7,FALSE)</f>
        <v>#N/A</v>
      </c>
      <c r="I348" s="91" t="e">
        <f>VLOOKUP(B348,CREDITO_FINANCEIRO!A:K,10,FALSE)</f>
        <v>#N/A</v>
      </c>
      <c r="J348" s="91" t="e">
        <f>VLOOKUP(B348,CREDITO_FINANCEIRO!A:K,11,FALSE)</f>
        <v>#N/A</v>
      </c>
      <c r="K348" s="91" t="e">
        <f>VLOOKUP(B348,CREDITO_FINANCEIRO!A:L,12,FALSE)</f>
        <v>#N/A</v>
      </c>
      <c r="L348" s="110" t="e">
        <f t="shared" si="50"/>
        <v>#N/A</v>
      </c>
      <c r="M348" s="2" t="e">
        <f t="shared" si="51"/>
        <v>#N/A</v>
      </c>
      <c r="N348" s="111" t="e">
        <f>VLOOKUP(Tabela4[[#This Row],[Proposta de Referência]],SIMP_CF!A:K,9,FALSE)</f>
        <v>#N/A</v>
      </c>
      <c r="O348" s="111" t="e">
        <f>VLOOKUP(Tabela4[[#This Row],[Proposta de Referência]],SIMP_CF!A:K,8,FALSE)</f>
        <v>#N/A</v>
      </c>
      <c r="P348" s="112" t="e">
        <f t="shared" si="52"/>
        <v>#N/A</v>
      </c>
      <c r="Q348" s="112" t="e">
        <f t="shared" si="53"/>
        <v>#N/A</v>
      </c>
      <c r="R348" t="e">
        <f t="shared" si="59"/>
        <v>#N/A</v>
      </c>
      <c r="S348" s="108" t="e">
        <f t="shared" si="54"/>
        <v>#N/A</v>
      </c>
      <c r="T348" s="108" t="e">
        <f t="shared" si="55"/>
        <v>#N/A</v>
      </c>
      <c r="U348" s="110" t="e">
        <f t="shared" si="56"/>
        <v>#N/A</v>
      </c>
      <c r="V348" t="e">
        <f t="shared" si="57"/>
        <v>#N/A</v>
      </c>
      <c r="W348" t="str">
        <f t="shared" si="58"/>
        <v/>
      </c>
      <c r="X348" s="24" t="str">
        <f>IFERROR(VLOOKUP(W348,HOSPITAIS_COM_DIVIDAS!A:E,5,FALSE),"")</f>
        <v/>
      </c>
    </row>
    <row r="349" spans="1:24" x14ac:dyDescent="0.25">
      <c r="A349" s="52" t="str">
        <f>IFERROR((Tabela4[[#This Row],[Status da Proposta]]),"")</f>
        <v/>
      </c>
      <c r="B349" s="121">
        <f>IFERROR((CREDITO_FINANCEIRO!A349),"")</f>
        <v>0</v>
      </c>
      <c r="C349" s="120" t="str">
        <f>IFERROR((VLOOKUP(B349,CREDITO_FINANCEIRO!A:B,2,FALSE)),"")</f>
        <v/>
      </c>
      <c r="D349" s="94" t="str">
        <f>IFERROR((VLOOKUP(B349,CREDITO_FINANCEIRO!A:E,5,FALSE)),"")</f>
        <v/>
      </c>
      <c r="E349" s="95" t="str">
        <f>IFERROR((VLOOKUP(B349,CREDITO_FINANCEIRO!A:C,3,FALSE)),"")</f>
        <v/>
      </c>
      <c r="F349" s="120" t="str">
        <f>IFERROR((VLOOKUP(B349,CREDITO_FINANCEIRO!A:G,4,FALSE)),"")</f>
        <v/>
      </c>
      <c r="G349" s="120" t="e">
        <f>VLOOKUP(B349,CREDITO_FINANCEIRO!A:G,6,FALSE)</f>
        <v>#N/A</v>
      </c>
      <c r="H349" s="120" t="e">
        <f>VLOOKUP(B349,CREDITO_FINANCEIRO!A:G,7,FALSE)</f>
        <v>#N/A</v>
      </c>
      <c r="I349" s="91" t="e">
        <f>VLOOKUP(B349,CREDITO_FINANCEIRO!A:K,10,FALSE)</f>
        <v>#N/A</v>
      </c>
      <c r="J349" s="91" t="e">
        <f>VLOOKUP(B349,CREDITO_FINANCEIRO!A:K,11,FALSE)</f>
        <v>#N/A</v>
      </c>
      <c r="K349" s="91" t="e">
        <f>VLOOKUP(B349,CREDITO_FINANCEIRO!A:L,12,FALSE)</f>
        <v>#N/A</v>
      </c>
      <c r="L349" s="110" t="e">
        <f t="shared" si="50"/>
        <v>#N/A</v>
      </c>
      <c r="M349" s="2" t="e">
        <f t="shared" si="51"/>
        <v>#N/A</v>
      </c>
      <c r="N349" s="111" t="e">
        <f>VLOOKUP(Tabela4[[#This Row],[Proposta de Referência]],SIMP_CF!A:K,9,FALSE)</f>
        <v>#N/A</v>
      </c>
      <c r="O349" s="111" t="e">
        <f>VLOOKUP(Tabela4[[#This Row],[Proposta de Referência]],SIMP_CF!A:K,8,FALSE)</f>
        <v>#N/A</v>
      </c>
      <c r="P349" s="112" t="e">
        <f t="shared" si="52"/>
        <v>#N/A</v>
      </c>
      <c r="Q349" s="112" t="e">
        <f t="shared" si="53"/>
        <v>#N/A</v>
      </c>
      <c r="R349" t="e">
        <f t="shared" si="59"/>
        <v>#N/A</v>
      </c>
      <c r="S349" s="108" t="e">
        <f t="shared" si="54"/>
        <v>#N/A</v>
      </c>
      <c r="T349" s="108" t="e">
        <f t="shared" si="55"/>
        <v>#N/A</v>
      </c>
      <c r="U349" s="110" t="e">
        <f t="shared" si="56"/>
        <v>#N/A</v>
      </c>
      <c r="V349" t="e">
        <f t="shared" si="57"/>
        <v>#N/A</v>
      </c>
      <c r="W349" t="str">
        <f t="shared" si="58"/>
        <v/>
      </c>
      <c r="X349" s="24" t="str">
        <f>IFERROR(VLOOKUP(W349,HOSPITAIS_COM_DIVIDAS!A:E,5,FALSE),"")</f>
        <v/>
      </c>
    </row>
    <row r="350" spans="1:24" x14ac:dyDescent="0.25">
      <c r="A350" s="52" t="str">
        <f>IFERROR((Tabela4[[#This Row],[Status da Proposta]]),"")</f>
        <v/>
      </c>
      <c r="B350" s="121">
        <f>IFERROR((CREDITO_FINANCEIRO!A350),"")</f>
        <v>0</v>
      </c>
      <c r="C350" s="120" t="str">
        <f>IFERROR((VLOOKUP(B350,CREDITO_FINANCEIRO!A:B,2,FALSE)),"")</f>
        <v/>
      </c>
      <c r="D350" s="94" t="str">
        <f>IFERROR((VLOOKUP(B350,CREDITO_FINANCEIRO!A:E,5,FALSE)),"")</f>
        <v/>
      </c>
      <c r="E350" s="95" t="str">
        <f>IFERROR((VLOOKUP(B350,CREDITO_FINANCEIRO!A:C,3,FALSE)),"")</f>
        <v/>
      </c>
      <c r="F350" s="120" t="str">
        <f>IFERROR((VLOOKUP(B350,CREDITO_FINANCEIRO!A:G,4,FALSE)),"")</f>
        <v/>
      </c>
      <c r="G350" s="120" t="e">
        <f>VLOOKUP(B350,CREDITO_FINANCEIRO!A:G,6,FALSE)</f>
        <v>#N/A</v>
      </c>
      <c r="H350" s="120" t="e">
        <f>VLOOKUP(B350,CREDITO_FINANCEIRO!A:G,7,FALSE)</f>
        <v>#N/A</v>
      </c>
      <c r="I350" s="91" t="e">
        <f>VLOOKUP(B350,CREDITO_FINANCEIRO!A:K,10,FALSE)</f>
        <v>#N/A</v>
      </c>
      <c r="J350" s="91" t="e">
        <f>VLOOKUP(B350,CREDITO_FINANCEIRO!A:K,11,FALSE)</f>
        <v>#N/A</v>
      </c>
      <c r="K350" s="91" t="e">
        <f>VLOOKUP(B350,CREDITO_FINANCEIRO!A:L,12,FALSE)</f>
        <v>#N/A</v>
      </c>
      <c r="L350" s="110" t="e">
        <f t="shared" si="50"/>
        <v>#N/A</v>
      </c>
      <c r="M350" s="2" t="e">
        <f t="shared" si="51"/>
        <v>#N/A</v>
      </c>
      <c r="N350" s="111" t="e">
        <f>VLOOKUP(Tabela4[[#This Row],[Proposta de Referência]],SIMP_CF!A:K,9,FALSE)</f>
        <v>#N/A</v>
      </c>
      <c r="O350" s="111" t="e">
        <f>VLOOKUP(Tabela4[[#This Row],[Proposta de Referência]],SIMP_CF!A:K,8,FALSE)</f>
        <v>#N/A</v>
      </c>
      <c r="P350" s="112" t="e">
        <f t="shared" si="52"/>
        <v>#N/A</v>
      </c>
      <c r="Q350" s="112" t="e">
        <f t="shared" si="53"/>
        <v>#N/A</v>
      </c>
      <c r="R350" t="e">
        <f t="shared" si="59"/>
        <v>#N/A</v>
      </c>
      <c r="S350" s="108" t="e">
        <f t="shared" si="54"/>
        <v>#N/A</v>
      </c>
      <c r="T350" s="108" t="e">
        <f t="shared" si="55"/>
        <v>#N/A</v>
      </c>
      <c r="U350" s="110" t="e">
        <f t="shared" si="56"/>
        <v>#N/A</v>
      </c>
      <c r="V350" t="e">
        <f t="shared" si="57"/>
        <v>#N/A</v>
      </c>
      <c r="W350" t="str">
        <f t="shared" si="58"/>
        <v/>
      </c>
      <c r="X350" s="24" t="str">
        <f>IFERROR(VLOOKUP(W350,HOSPITAIS_COM_DIVIDAS!A:E,5,FALSE),"")</f>
        <v/>
      </c>
    </row>
    <row r="351" spans="1:24" x14ac:dyDescent="0.25">
      <c r="A351" s="52" t="str">
        <f>IFERROR((Tabela4[[#This Row],[Status da Proposta]]),"")</f>
        <v/>
      </c>
      <c r="B351" s="121">
        <f>IFERROR((CREDITO_FINANCEIRO!A351),"")</f>
        <v>0</v>
      </c>
      <c r="C351" s="120" t="str">
        <f>IFERROR((VLOOKUP(B351,CREDITO_FINANCEIRO!A:B,2,FALSE)),"")</f>
        <v/>
      </c>
      <c r="D351" s="94" t="str">
        <f>IFERROR((VLOOKUP(B351,CREDITO_FINANCEIRO!A:E,5,FALSE)),"")</f>
        <v/>
      </c>
      <c r="E351" s="95" t="str">
        <f>IFERROR((VLOOKUP(B351,CREDITO_FINANCEIRO!A:C,3,FALSE)),"")</f>
        <v/>
      </c>
      <c r="F351" s="120" t="str">
        <f>IFERROR((VLOOKUP(B351,CREDITO_FINANCEIRO!A:G,4,FALSE)),"")</f>
        <v/>
      </c>
      <c r="G351" s="120" t="e">
        <f>VLOOKUP(B351,CREDITO_FINANCEIRO!A:G,6,FALSE)</f>
        <v>#N/A</v>
      </c>
      <c r="H351" s="120" t="e">
        <f>VLOOKUP(B351,CREDITO_FINANCEIRO!A:G,7,FALSE)</f>
        <v>#N/A</v>
      </c>
      <c r="I351" s="91" t="e">
        <f>VLOOKUP(B351,CREDITO_FINANCEIRO!A:K,10,FALSE)</f>
        <v>#N/A</v>
      </c>
      <c r="J351" s="91" t="e">
        <f>VLOOKUP(B351,CREDITO_FINANCEIRO!A:K,11,FALSE)</f>
        <v>#N/A</v>
      </c>
      <c r="K351" s="91" t="e">
        <f>VLOOKUP(B351,CREDITO_FINANCEIRO!A:L,12,FALSE)</f>
        <v>#N/A</v>
      </c>
      <c r="L351" s="110" t="e">
        <f t="shared" si="50"/>
        <v>#N/A</v>
      </c>
      <c r="M351" s="2" t="e">
        <f t="shared" si="51"/>
        <v>#N/A</v>
      </c>
      <c r="N351" s="111" t="e">
        <f>VLOOKUP(Tabela4[[#This Row],[Proposta de Referência]],SIMP_CF!A:K,9,FALSE)</f>
        <v>#N/A</v>
      </c>
      <c r="O351" s="111" t="e">
        <f>VLOOKUP(Tabela4[[#This Row],[Proposta de Referência]],SIMP_CF!A:K,8,FALSE)</f>
        <v>#N/A</v>
      </c>
      <c r="P351" s="112" t="e">
        <f t="shared" si="52"/>
        <v>#N/A</v>
      </c>
      <c r="Q351" s="112" t="e">
        <f t="shared" si="53"/>
        <v>#N/A</v>
      </c>
      <c r="R351" t="e">
        <f t="shared" si="59"/>
        <v>#N/A</v>
      </c>
      <c r="S351" s="108" t="e">
        <f t="shared" si="54"/>
        <v>#N/A</v>
      </c>
      <c r="T351" s="108" t="e">
        <f t="shared" si="55"/>
        <v>#N/A</v>
      </c>
      <c r="U351" s="110" t="e">
        <f t="shared" si="56"/>
        <v>#N/A</v>
      </c>
      <c r="V351" t="e">
        <f t="shared" si="57"/>
        <v>#N/A</v>
      </c>
      <c r="W351" t="str">
        <f t="shared" si="58"/>
        <v/>
      </c>
      <c r="X351" s="24" t="str">
        <f>IFERROR(VLOOKUP(W351,HOSPITAIS_COM_DIVIDAS!A:E,5,FALSE),"")</f>
        <v/>
      </c>
    </row>
    <row r="352" spans="1:24" x14ac:dyDescent="0.25">
      <c r="A352" s="52" t="str">
        <f>IFERROR((Tabela4[[#This Row],[Status da Proposta]]),"")</f>
        <v/>
      </c>
      <c r="B352" s="121">
        <f>IFERROR((CREDITO_FINANCEIRO!A352),"")</f>
        <v>0</v>
      </c>
      <c r="C352" s="120" t="str">
        <f>IFERROR((VLOOKUP(B352,CREDITO_FINANCEIRO!A:B,2,FALSE)),"")</f>
        <v/>
      </c>
      <c r="D352" s="94" t="str">
        <f>IFERROR((VLOOKUP(B352,CREDITO_FINANCEIRO!A:E,5,FALSE)),"")</f>
        <v/>
      </c>
      <c r="E352" s="95" t="str">
        <f>IFERROR((VLOOKUP(B352,CREDITO_FINANCEIRO!A:C,3,FALSE)),"")</f>
        <v/>
      </c>
      <c r="F352" s="120" t="str">
        <f>IFERROR((VLOOKUP(B352,CREDITO_FINANCEIRO!A:G,4,FALSE)),"")</f>
        <v/>
      </c>
      <c r="G352" s="120" t="e">
        <f>VLOOKUP(B352,CREDITO_FINANCEIRO!A:G,6,FALSE)</f>
        <v>#N/A</v>
      </c>
      <c r="H352" s="120" t="e">
        <f>VLOOKUP(B352,CREDITO_FINANCEIRO!A:G,7,FALSE)</f>
        <v>#N/A</v>
      </c>
      <c r="I352" s="91" t="e">
        <f>VLOOKUP(B352,CREDITO_FINANCEIRO!A:K,10,FALSE)</f>
        <v>#N/A</v>
      </c>
      <c r="J352" s="91" t="e">
        <f>VLOOKUP(B352,CREDITO_FINANCEIRO!A:K,11,FALSE)</f>
        <v>#N/A</v>
      </c>
      <c r="K352" s="91" t="e">
        <f>VLOOKUP(B352,CREDITO_FINANCEIRO!A:L,12,FALSE)</f>
        <v>#N/A</v>
      </c>
      <c r="L352" s="110" t="e">
        <f t="shared" si="50"/>
        <v>#N/A</v>
      </c>
      <c r="M352" s="2" t="e">
        <f t="shared" si="51"/>
        <v>#N/A</v>
      </c>
      <c r="N352" s="111" t="e">
        <f>VLOOKUP(Tabela4[[#This Row],[Proposta de Referência]],SIMP_CF!A:K,9,FALSE)</f>
        <v>#N/A</v>
      </c>
      <c r="O352" s="111" t="e">
        <f>VLOOKUP(Tabela4[[#This Row],[Proposta de Referência]],SIMP_CF!A:K,8,FALSE)</f>
        <v>#N/A</v>
      </c>
      <c r="P352" s="112" t="e">
        <f t="shared" si="52"/>
        <v>#N/A</v>
      </c>
      <c r="Q352" s="112" t="e">
        <f t="shared" si="53"/>
        <v>#N/A</v>
      </c>
      <c r="R352" t="e">
        <f t="shared" si="59"/>
        <v>#N/A</v>
      </c>
      <c r="S352" s="108" t="e">
        <f t="shared" si="54"/>
        <v>#N/A</v>
      </c>
      <c r="T352" s="108" t="e">
        <f t="shared" si="55"/>
        <v>#N/A</v>
      </c>
      <c r="U352" s="110" t="e">
        <f t="shared" si="56"/>
        <v>#N/A</v>
      </c>
      <c r="V352" t="e">
        <f t="shared" si="57"/>
        <v>#N/A</v>
      </c>
      <c r="W352" t="str">
        <f t="shared" si="58"/>
        <v/>
      </c>
      <c r="X352" s="24" t="str">
        <f>IFERROR(VLOOKUP(W352,HOSPITAIS_COM_DIVIDAS!A:E,5,FALSE),"")</f>
        <v/>
      </c>
    </row>
    <row r="353" spans="1:24" x14ac:dyDescent="0.25">
      <c r="A353" s="52" t="str">
        <f>IFERROR((Tabela4[[#This Row],[Status da Proposta]]),"")</f>
        <v/>
      </c>
      <c r="B353" s="121">
        <f>IFERROR((CREDITO_FINANCEIRO!A353),"")</f>
        <v>0</v>
      </c>
      <c r="C353" s="120" t="str">
        <f>IFERROR((VLOOKUP(B353,CREDITO_FINANCEIRO!A:B,2,FALSE)),"")</f>
        <v/>
      </c>
      <c r="D353" s="94" t="str">
        <f>IFERROR((VLOOKUP(B353,CREDITO_FINANCEIRO!A:E,5,FALSE)),"")</f>
        <v/>
      </c>
      <c r="E353" s="95" t="str">
        <f>IFERROR((VLOOKUP(B353,CREDITO_FINANCEIRO!A:C,3,FALSE)),"")</f>
        <v/>
      </c>
      <c r="F353" s="120" t="str">
        <f>IFERROR((VLOOKUP(B353,CREDITO_FINANCEIRO!A:G,4,FALSE)),"")</f>
        <v/>
      </c>
      <c r="G353" s="120" t="e">
        <f>VLOOKUP(B353,CREDITO_FINANCEIRO!A:G,6,FALSE)</f>
        <v>#N/A</v>
      </c>
      <c r="H353" s="120" t="e">
        <f>VLOOKUP(B353,CREDITO_FINANCEIRO!A:G,7,FALSE)</f>
        <v>#N/A</v>
      </c>
      <c r="I353" s="91" t="e">
        <f>VLOOKUP(B353,CREDITO_FINANCEIRO!A:K,10,FALSE)</f>
        <v>#N/A</v>
      </c>
      <c r="J353" s="91" t="e">
        <f>VLOOKUP(B353,CREDITO_FINANCEIRO!A:K,11,FALSE)</f>
        <v>#N/A</v>
      </c>
      <c r="K353" s="91" t="e">
        <f>VLOOKUP(B353,CREDITO_FINANCEIRO!A:L,12,FALSE)</f>
        <v>#N/A</v>
      </c>
      <c r="L353" s="110" t="e">
        <f t="shared" si="50"/>
        <v>#N/A</v>
      </c>
      <c r="M353" s="2" t="e">
        <f t="shared" si="51"/>
        <v>#N/A</v>
      </c>
      <c r="N353" s="111" t="e">
        <f>VLOOKUP(Tabela4[[#This Row],[Proposta de Referência]],SIMP_CF!A:K,9,FALSE)</f>
        <v>#N/A</v>
      </c>
      <c r="O353" s="111" t="e">
        <f>VLOOKUP(Tabela4[[#This Row],[Proposta de Referência]],SIMP_CF!A:K,8,FALSE)</f>
        <v>#N/A</v>
      </c>
      <c r="P353" s="112" t="e">
        <f t="shared" si="52"/>
        <v>#N/A</v>
      </c>
      <c r="Q353" s="112" t="e">
        <f t="shared" si="53"/>
        <v>#N/A</v>
      </c>
      <c r="R353" t="e">
        <f t="shared" si="59"/>
        <v>#N/A</v>
      </c>
      <c r="S353" s="108" t="e">
        <f t="shared" si="54"/>
        <v>#N/A</v>
      </c>
      <c r="T353" s="108" t="e">
        <f t="shared" si="55"/>
        <v>#N/A</v>
      </c>
      <c r="U353" s="110" t="e">
        <f t="shared" si="56"/>
        <v>#N/A</v>
      </c>
      <c r="V353" t="e">
        <f t="shared" si="57"/>
        <v>#N/A</v>
      </c>
      <c r="W353" t="str">
        <f t="shared" si="58"/>
        <v/>
      </c>
      <c r="X353" s="24" t="str">
        <f>IFERROR(VLOOKUP(W353,HOSPITAIS_COM_DIVIDAS!A:E,5,FALSE),"")</f>
        <v/>
      </c>
    </row>
    <row r="354" spans="1:24" x14ac:dyDescent="0.25">
      <c r="A354" s="52" t="str">
        <f>IFERROR((Tabela4[[#This Row],[Status da Proposta]]),"")</f>
        <v/>
      </c>
      <c r="B354" s="121">
        <f>IFERROR((CREDITO_FINANCEIRO!A354),"")</f>
        <v>0</v>
      </c>
      <c r="C354" s="120" t="str">
        <f>IFERROR((VLOOKUP(B354,CREDITO_FINANCEIRO!A:B,2,FALSE)),"")</f>
        <v/>
      </c>
      <c r="D354" s="94" t="str">
        <f>IFERROR((VLOOKUP(B354,CREDITO_FINANCEIRO!A:E,5,FALSE)),"")</f>
        <v/>
      </c>
      <c r="E354" s="95" t="str">
        <f>IFERROR((VLOOKUP(B354,CREDITO_FINANCEIRO!A:C,3,FALSE)),"")</f>
        <v/>
      </c>
      <c r="F354" s="120" t="str">
        <f>IFERROR((VLOOKUP(B354,CREDITO_FINANCEIRO!A:G,4,FALSE)),"")</f>
        <v/>
      </c>
      <c r="G354" s="120" t="e">
        <f>VLOOKUP(B354,CREDITO_FINANCEIRO!A:G,6,FALSE)</f>
        <v>#N/A</v>
      </c>
      <c r="H354" s="120" t="e">
        <f>VLOOKUP(B354,CREDITO_FINANCEIRO!A:G,7,FALSE)</f>
        <v>#N/A</v>
      </c>
      <c r="I354" s="91" t="e">
        <f>VLOOKUP(B354,CREDITO_FINANCEIRO!A:K,10,FALSE)</f>
        <v>#N/A</v>
      </c>
      <c r="J354" s="91" t="e">
        <f>VLOOKUP(B354,CREDITO_FINANCEIRO!A:K,11,FALSE)</f>
        <v>#N/A</v>
      </c>
      <c r="K354" s="91" t="e">
        <f>VLOOKUP(B354,CREDITO_FINANCEIRO!A:L,12,FALSE)</f>
        <v>#N/A</v>
      </c>
      <c r="L354" s="110" t="e">
        <f t="shared" si="50"/>
        <v>#N/A</v>
      </c>
      <c r="M354" s="2" t="e">
        <f t="shared" si="51"/>
        <v>#N/A</v>
      </c>
      <c r="N354" s="111" t="e">
        <f>VLOOKUP(Tabela4[[#This Row],[Proposta de Referência]],SIMP_CF!A:K,9,FALSE)</f>
        <v>#N/A</v>
      </c>
      <c r="O354" s="111" t="e">
        <f>VLOOKUP(Tabela4[[#This Row],[Proposta de Referência]],SIMP_CF!A:K,8,FALSE)</f>
        <v>#N/A</v>
      </c>
      <c r="P354" s="112" t="e">
        <f t="shared" si="52"/>
        <v>#N/A</v>
      </c>
      <c r="Q354" s="112" t="e">
        <f t="shared" si="53"/>
        <v>#N/A</v>
      </c>
      <c r="R354" t="e">
        <f t="shared" si="59"/>
        <v>#N/A</v>
      </c>
      <c r="S354" s="108" t="e">
        <f t="shared" si="54"/>
        <v>#N/A</v>
      </c>
      <c r="T354" s="108" t="e">
        <f t="shared" si="55"/>
        <v>#N/A</v>
      </c>
      <c r="U354" s="110" t="e">
        <f t="shared" si="56"/>
        <v>#N/A</v>
      </c>
      <c r="V354" t="e">
        <f t="shared" si="57"/>
        <v>#N/A</v>
      </c>
      <c r="W354" t="str">
        <f t="shared" si="58"/>
        <v/>
      </c>
      <c r="X354" s="24" t="str">
        <f>IFERROR(VLOOKUP(W354,HOSPITAIS_COM_DIVIDAS!A:E,5,FALSE),"")</f>
        <v/>
      </c>
    </row>
    <row r="355" spans="1:24" x14ac:dyDescent="0.25">
      <c r="A355" s="52" t="str">
        <f>IFERROR((Tabela4[[#This Row],[Status da Proposta]]),"")</f>
        <v/>
      </c>
      <c r="B355" s="121">
        <f>IFERROR((CREDITO_FINANCEIRO!A355),"")</f>
        <v>0</v>
      </c>
      <c r="C355" s="120" t="str">
        <f>IFERROR((VLOOKUP(B355,CREDITO_FINANCEIRO!A:B,2,FALSE)),"")</f>
        <v/>
      </c>
      <c r="D355" s="94" t="str">
        <f>IFERROR((VLOOKUP(B355,CREDITO_FINANCEIRO!A:E,5,FALSE)),"")</f>
        <v/>
      </c>
      <c r="E355" s="95" t="str">
        <f>IFERROR((VLOOKUP(B355,CREDITO_FINANCEIRO!A:C,3,FALSE)),"")</f>
        <v/>
      </c>
      <c r="F355" s="120" t="str">
        <f>IFERROR((VLOOKUP(B355,CREDITO_FINANCEIRO!A:G,4,FALSE)),"")</f>
        <v/>
      </c>
      <c r="G355" s="120" t="e">
        <f>VLOOKUP(B355,CREDITO_FINANCEIRO!A:G,6,FALSE)</f>
        <v>#N/A</v>
      </c>
      <c r="H355" s="120" t="e">
        <f>VLOOKUP(B355,CREDITO_FINANCEIRO!A:G,7,FALSE)</f>
        <v>#N/A</v>
      </c>
      <c r="I355" s="91" t="e">
        <f>VLOOKUP(B355,CREDITO_FINANCEIRO!A:K,10,FALSE)</f>
        <v>#N/A</v>
      </c>
      <c r="J355" s="91" t="e">
        <f>VLOOKUP(B355,CREDITO_FINANCEIRO!A:K,11,FALSE)</f>
        <v>#N/A</v>
      </c>
      <c r="K355" s="91" t="e">
        <f>VLOOKUP(B355,CREDITO_FINANCEIRO!A:L,12,FALSE)</f>
        <v>#N/A</v>
      </c>
      <c r="L355" s="110" t="e">
        <f t="shared" si="50"/>
        <v>#N/A</v>
      </c>
      <c r="M355" s="2" t="e">
        <f t="shared" si="51"/>
        <v>#N/A</v>
      </c>
      <c r="N355" s="111" t="e">
        <f>VLOOKUP(Tabela4[[#This Row],[Proposta de Referência]],SIMP_CF!A:K,9,FALSE)</f>
        <v>#N/A</v>
      </c>
      <c r="O355" s="111" t="e">
        <f>VLOOKUP(Tabela4[[#This Row],[Proposta de Referência]],SIMP_CF!A:K,8,FALSE)</f>
        <v>#N/A</v>
      </c>
      <c r="P355" s="112" t="e">
        <f t="shared" si="52"/>
        <v>#N/A</v>
      </c>
      <c r="Q355" s="112" t="e">
        <f t="shared" si="53"/>
        <v>#N/A</v>
      </c>
      <c r="R355" t="e">
        <f t="shared" si="59"/>
        <v>#N/A</v>
      </c>
      <c r="S355" s="108" t="e">
        <f t="shared" si="54"/>
        <v>#N/A</v>
      </c>
      <c r="T355" s="108" t="e">
        <f t="shared" si="55"/>
        <v>#N/A</v>
      </c>
      <c r="U355" s="110" t="e">
        <f t="shared" si="56"/>
        <v>#N/A</v>
      </c>
      <c r="V355" t="e">
        <f t="shared" si="57"/>
        <v>#N/A</v>
      </c>
      <c r="W355" t="str">
        <f t="shared" si="58"/>
        <v/>
      </c>
      <c r="X355" s="24" t="str">
        <f>IFERROR(VLOOKUP(W355,HOSPITAIS_COM_DIVIDAS!A:E,5,FALSE),"")</f>
        <v/>
      </c>
    </row>
    <row r="356" spans="1:24" x14ac:dyDescent="0.25">
      <c r="A356" s="52" t="str">
        <f>IFERROR((Tabela4[[#This Row],[Status da Proposta]]),"")</f>
        <v/>
      </c>
      <c r="B356" s="121">
        <f>IFERROR((CREDITO_FINANCEIRO!A356),"")</f>
        <v>0</v>
      </c>
      <c r="C356" s="120" t="str">
        <f>IFERROR((VLOOKUP(B356,CREDITO_FINANCEIRO!A:B,2,FALSE)),"")</f>
        <v/>
      </c>
      <c r="D356" s="94" t="str">
        <f>IFERROR((VLOOKUP(B356,CREDITO_FINANCEIRO!A:E,5,FALSE)),"")</f>
        <v/>
      </c>
      <c r="E356" s="95" t="str">
        <f>IFERROR((VLOOKUP(B356,CREDITO_FINANCEIRO!A:C,3,FALSE)),"")</f>
        <v/>
      </c>
      <c r="F356" s="120" t="str">
        <f>IFERROR((VLOOKUP(B356,CREDITO_FINANCEIRO!A:G,4,FALSE)),"")</f>
        <v/>
      </c>
      <c r="G356" s="120" t="e">
        <f>VLOOKUP(B356,CREDITO_FINANCEIRO!A:G,6,FALSE)</f>
        <v>#N/A</v>
      </c>
      <c r="H356" s="120" t="e">
        <f>VLOOKUP(B356,CREDITO_FINANCEIRO!A:G,7,FALSE)</f>
        <v>#N/A</v>
      </c>
      <c r="I356" s="91" t="e">
        <f>VLOOKUP(B356,CREDITO_FINANCEIRO!A:K,10,FALSE)</f>
        <v>#N/A</v>
      </c>
      <c r="J356" s="91" t="e">
        <f>VLOOKUP(B356,CREDITO_FINANCEIRO!A:K,11,FALSE)</f>
        <v>#N/A</v>
      </c>
      <c r="K356" s="91" t="e">
        <f>VLOOKUP(B356,CREDITO_FINANCEIRO!A:L,12,FALSE)</f>
        <v>#N/A</v>
      </c>
      <c r="L356" s="110" t="e">
        <f t="shared" si="50"/>
        <v>#N/A</v>
      </c>
      <c r="M356" s="2" t="e">
        <f t="shared" si="51"/>
        <v>#N/A</v>
      </c>
      <c r="N356" s="111" t="e">
        <f>VLOOKUP(Tabela4[[#This Row],[Proposta de Referência]],SIMP_CF!A:K,9,FALSE)</f>
        <v>#N/A</v>
      </c>
      <c r="O356" s="111" t="e">
        <f>VLOOKUP(Tabela4[[#This Row],[Proposta de Referência]],SIMP_CF!A:K,8,FALSE)</f>
        <v>#N/A</v>
      </c>
      <c r="P356" s="112" t="e">
        <f t="shared" si="52"/>
        <v>#N/A</v>
      </c>
      <c r="Q356" s="112" t="e">
        <f t="shared" si="53"/>
        <v>#N/A</v>
      </c>
      <c r="R356" t="e">
        <f t="shared" si="59"/>
        <v>#N/A</v>
      </c>
      <c r="S356" s="108" t="e">
        <f t="shared" si="54"/>
        <v>#N/A</v>
      </c>
      <c r="T356" s="108" t="e">
        <f t="shared" si="55"/>
        <v>#N/A</v>
      </c>
      <c r="U356" s="110" t="e">
        <f t="shared" si="56"/>
        <v>#N/A</v>
      </c>
      <c r="V356" t="e">
        <f t="shared" si="57"/>
        <v>#N/A</v>
      </c>
      <c r="W356" t="str">
        <f t="shared" si="58"/>
        <v/>
      </c>
      <c r="X356" s="24" t="str">
        <f>IFERROR(VLOOKUP(W356,HOSPITAIS_COM_DIVIDAS!A:E,5,FALSE),"")</f>
        <v/>
      </c>
    </row>
    <row r="357" spans="1:24" x14ac:dyDescent="0.25">
      <c r="A357" s="52" t="str">
        <f>IFERROR((Tabela4[[#This Row],[Status da Proposta]]),"")</f>
        <v/>
      </c>
      <c r="B357" s="121">
        <f>IFERROR((CREDITO_FINANCEIRO!A357),"")</f>
        <v>0</v>
      </c>
      <c r="C357" s="120" t="str">
        <f>IFERROR((VLOOKUP(B357,CREDITO_FINANCEIRO!A:B,2,FALSE)),"")</f>
        <v/>
      </c>
      <c r="D357" s="94" t="str">
        <f>IFERROR((VLOOKUP(B357,CREDITO_FINANCEIRO!A:E,5,FALSE)),"")</f>
        <v/>
      </c>
      <c r="E357" s="95" t="str">
        <f>IFERROR((VLOOKUP(B357,CREDITO_FINANCEIRO!A:C,3,FALSE)),"")</f>
        <v/>
      </c>
      <c r="F357" s="120" t="str">
        <f>IFERROR((VLOOKUP(B357,CREDITO_FINANCEIRO!A:G,4,FALSE)),"")</f>
        <v/>
      </c>
      <c r="G357" s="120" t="e">
        <f>VLOOKUP(B357,CREDITO_FINANCEIRO!A:G,6,FALSE)</f>
        <v>#N/A</v>
      </c>
      <c r="H357" s="120" t="e">
        <f>VLOOKUP(B357,CREDITO_FINANCEIRO!A:G,7,FALSE)</f>
        <v>#N/A</v>
      </c>
      <c r="I357" s="91" t="e">
        <f>VLOOKUP(B357,CREDITO_FINANCEIRO!A:K,10,FALSE)</f>
        <v>#N/A</v>
      </c>
      <c r="J357" s="91" t="e">
        <f>VLOOKUP(B357,CREDITO_FINANCEIRO!A:K,11,FALSE)</f>
        <v>#N/A</v>
      </c>
      <c r="K357" s="91" t="e">
        <f>VLOOKUP(B357,CREDITO_FINANCEIRO!A:L,12,FALSE)</f>
        <v>#N/A</v>
      </c>
      <c r="L357" s="110" t="e">
        <f t="shared" si="50"/>
        <v>#N/A</v>
      </c>
      <c r="M357" s="2" t="e">
        <f t="shared" si="51"/>
        <v>#N/A</v>
      </c>
      <c r="N357" s="111" t="e">
        <f>VLOOKUP(Tabela4[[#This Row],[Proposta de Referência]],SIMP_CF!A:K,9,FALSE)</f>
        <v>#N/A</v>
      </c>
      <c r="O357" s="111" t="e">
        <f>VLOOKUP(Tabela4[[#This Row],[Proposta de Referência]],SIMP_CF!A:K,8,FALSE)</f>
        <v>#N/A</v>
      </c>
      <c r="P357" s="112" t="e">
        <f t="shared" si="52"/>
        <v>#N/A</v>
      </c>
      <c r="Q357" s="112" t="e">
        <f t="shared" si="53"/>
        <v>#N/A</v>
      </c>
      <c r="R357" t="e">
        <f t="shared" si="59"/>
        <v>#N/A</v>
      </c>
      <c r="S357" s="108" t="e">
        <f t="shared" si="54"/>
        <v>#N/A</v>
      </c>
      <c r="T357" s="108" t="e">
        <f t="shared" si="55"/>
        <v>#N/A</v>
      </c>
      <c r="U357" s="110" t="e">
        <f t="shared" si="56"/>
        <v>#N/A</v>
      </c>
      <c r="V357" t="e">
        <f t="shared" si="57"/>
        <v>#N/A</v>
      </c>
      <c r="W357" t="str">
        <f t="shared" si="58"/>
        <v/>
      </c>
      <c r="X357" s="24" t="str">
        <f>IFERROR(VLOOKUP(W357,HOSPITAIS_COM_DIVIDAS!A:E,5,FALSE),"")</f>
        <v/>
      </c>
    </row>
    <row r="358" spans="1:24" x14ac:dyDescent="0.25">
      <c r="A358" s="52" t="str">
        <f>IFERROR((Tabela4[[#This Row],[Status da Proposta]]),"")</f>
        <v/>
      </c>
      <c r="B358" s="121">
        <f>IFERROR((CREDITO_FINANCEIRO!A358),"")</f>
        <v>0</v>
      </c>
      <c r="C358" s="120" t="str">
        <f>IFERROR((VLOOKUP(B358,CREDITO_FINANCEIRO!A:B,2,FALSE)),"")</f>
        <v/>
      </c>
      <c r="D358" s="94" t="str">
        <f>IFERROR((VLOOKUP(B358,CREDITO_FINANCEIRO!A:E,5,FALSE)),"")</f>
        <v/>
      </c>
      <c r="E358" s="95" t="str">
        <f>IFERROR((VLOOKUP(B358,CREDITO_FINANCEIRO!A:C,3,FALSE)),"")</f>
        <v/>
      </c>
      <c r="F358" s="120" t="str">
        <f>IFERROR((VLOOKUP(B358,CREDITO_FINANCEIRO!A:G,4,FALSE)),"")</f>
        <v/>
      </c>
      <c r="G358" s="120" t="e">
        <f>VLOOKUP(B358,CREDITO_FINANCEIRO!A:G,6,FALSE)</f>
        <v>#N/A</v>
      </c>
      <c r="H358" s="120" t="e">
        <f>VLOOKUP(B358,CREDITO_FINANCEIRO!A:G,7,FALSE)</f>
        <v>#N/A</v>
      </c>
      <c r="I358" s="91" t="e">
        <f>VLOOKUP(B358,CREDITO_FINANCEIRO!A:K,10,FALSE)</f>
        <v>#N/A</v>
      </c>
      <c r="J358" s="91" t="e">
        <f>VLOOKUP(B358,CREDITO_FINANCEIRO!A:K,11,FALSE)</f>
        <v>#N/A</v>
      </c>
      <c r="K358" s="91" t="e">
        <f>VLOOKUP(B358,CREDITO_FINANCEIRO!A:L,12,FALSE)</f>
        <v>#N/A</v>
      </c>
      <c r="L358" s="110" t="e">
        <f t="shared" si="50"/>
        <v>#N/A</v>
      </c>
      <c r="M358" s="2" t="e">
        <f t="shared" si="51"/>
        <v>#N/A</v>
      </c>
      <c r="N358" s="111" t="e">
        <f>VLOOKUP(Tabela4[[#This Row],[Proposta de Referência]],SIMP_CF!A:K,9,FALSE)</f>
        <v>#N/A</v>
      </c>
      <c r="O358" s="111" t="e">
        <f>VLOOKUP(Tabela4[[#This Row],[Proposta de Referência]],SIMP_CF!A:K,8,FALSE)</f>
        <v>#N/A</v>
      </c>
      <c r="P358" s="112" t="e">
        <f t="shared" si="52"/>
        <v>#N/A</v>
      </c>
      <c r="Q358" s="112" t="e">
        <f t="shared" si="53"/>
        <v>#N/A</v>
      </c>
      <c r="R358" t="e">
        <f t="shared" si="59"/>
        <v>#N/A</v>
      </c>
      <c r="S358" s="108" t="e">
        <f t="shared" si="54"/>
        <v>#N/A</v>
      </c>
      <c r="T358" s="108" t="e">
        <f t="shared" si="55"/>
        <v>#N/A</v>
      </c>
      <c r="U358" s="110" t="e">
        <f t="shared" si="56"/>
        <v>#N/A</v>
      </c>
      <c r="V358" t="e">
        <f t="shared" si="57"/>
        <v>#N/A</v>
      </c>
      <c r="W358" t="str">
        <f t="shared" si="58"/>
        <v/>
      </c>
      <c r="X358" s="24" t="str">
        <f>IFERROR(VLOOKUP(W358,HOSPITAIS_COM_DIVIDAS!A:E,5,FALSE),"")</f>
        <v/>
      </c>
    </row>
    <row r="359" spans="1:24" x14ac:dyDescent="0.25">
      <c r="A359" s="52" t="str">
        <f>IFERROR((Tabela4[[#This Row],[Status da Proposta]]),"")</f>
        <v/>
      </c>
      <c r="B359" s="121">
        <f>IFERROR((CREDITO_FINANCEIRO!A359),"")</f>
        <v>0</v>
      </c>
      <c r="C359" s="120" t="str">
        <f>IFERROR((VLOOKUP(B359,CREDITO_FINANCEIRO!A:B,2,FALSE)),"")</f>
        <v/>
      </c>
      <c r="D359" s="94" t="str">
        <f>IFERROR((VLOOKUP(B359,CREDITO_FINANCEIRO!A:E,5,FALSE)),"")</f>
        <v/>
      </c>
      <c r="E359" s="95" t="str">
        <f>IFERROR((VLOOKUP(B359,CREDITO_FINANCEIRO!A:C,3,FALSE)),"")</f>
        <v/>
      </c>
      <c r="F359" s="120" t="str">
        <f>IFERROR((VLOOKUP(B359,CREDITO_FINANCEIRO!A:G,4,FALSE)),"")</f>
        <v/>
      </c>
      <c r="G359" s="120" t="e">
        <f>VLOOKUP(B359,CREDITO_FINANCEIRO!A:G,6,FALSE)</f>
        <v>#N/A</v>
      </c>
      <c r="H359" s="120" t="e">
        <f>VLOOKUP(B359,CREDITO_FINANCEIRO!A:G,7,FALSE)</f>
        <v>#N/A</v>
      </c>
      <c r="I359" s="91" t="e">
        <f>VLOOKUP(B359,CREDITO_FINANCEIRO!A:K,10,FALSE)</f>
        <v>#N/A</v>
      </c>
      <c r="J359" s="91" t="e">
        <f>VLOOKUP(B359,CREDITO_FINANCEIRO!A:K,11,FALSE)</f>
        <v>#N/A</v>
      </c>
      <c r="K359" s="91" t="e">
        <f>VLOOKUP(B359,CREDITO_FINANCEIRO!A:L,12,FALSE)</f>
        <v>#N/A</v>
      </c>
      <c r="L359" s="110" t="e">
        <f t="shared" si="50"/>
        <v>#N/A</v>
      </c>
      <c r="M359" s="2" t="e">
        <f t="shared" si="51"/>
        <v>#N/A</v>
      </c>
      <c r="N359" s="111" t="e">
        <f>VLOOKUP(Tabela4[[#This Row],[Proposta de Referência]],SIMP_CF!A:K,9,FALSE)</f>
        <v>#N/A</v>
      </c>
      <c r="O359" s="111" t="e">
        <f>VLOOKUP(Tabela4[[#This Row],[Proposta de Referência]],SIMP_CF!A:K,8,FALSE)</f>
        <v>#N/A</v>
      </c>
      <c r="P359" s="112" t="e">
        <f t="shared" si="52"/>
        <v>#N/A</v>
      </c>
      <c r="Q359" s="112" t="e">
        <f t="shared" si="53"/>
        <v>#N/A</v>
      </c>
      <c r="R359" t="e">
        <f t="shared" si="59"/>
        <v>#N/A</v>
      </c>
      <c r="S359" s="108" t="e">
        <f t="shared" si="54"/>
        <v>#N/A</v>
      </c>
      <c r="T359" s="108" t="e">
        <f t="shared" si="55"/>
        <v>#N/A</v>
      </c>
      <c r="U359" s="110" t="e">
        <f t="shared" si="56"/>
        <v>#N/A</v>
      </c>
      <c r="V359" t="e">
        <f t="shared" si="57"/>
        <v>#N/A</v>
      </c>
      <c r="W359" t="str">
        <f t="shared" si="58"/>
        <v/>
      </c>
      <c r="X359" s="24" t="str">
        <f>IFERROR(VLOOKUP(W359,HOSPITAIS_COM_DIVIDAS!A:E,5,FALSE),"")</f>
        <v/>
      </c>
    </row>
    <row r="360" spans="1:24" x14ac:dyDescent="0.25">
      <c r="A360" s="52" t="str">
        <f>IFERROR((Tabela4[[#This Row],[Status da Proposta]]),"")</f>
        <v/>
      </c>
      <c r="B360" s="121">
        <f>IFERROR((CREDITO_FINANCEIRO!A360),"")</f>
        <v>0</v>
      </c>
      <c r="C360" s="120" t="str">
        <f>IFERROR((VLOOKUP(B360,CREDITO_FINANCEIRO!A:B,2,FALSE)),"")</f>
        <v/>
      </c>
      <c r="D360" s="94" t="str">
        <f>IFERROR((VLOOKUP(B360,CREDITO_FINANCEIRO!A:E,5,FALSE)),"")</f>
        <v/>
      </c>
      <c r="E360" s="95" t="str">
        <f>IFERROR((VLOOKUP(B360,CREDITO_FINANCEIRO!A:C,3,FALSE)),"")</f>
        <v/>
      </c>
      <c r="F360" s="120" t="str">
        <f>IFERROR((VLOOKUP(B360,CREDITO_FINANCEIRO!A:G,4,FALSE)),"")</f>
        <v/>
      </c>
      <c r="G360" s="120" t="e">
        <f>VLOOKUP(B360,CREDITO_FINANCEIRO!A:G,6,FALSE)</f>
        <v>#N/A</v>
      </c>
      <c r="H360" s="120" t="e">
        <f>VLOOKUP(B360,CREDITO_FINANCEIRO!A:G,7,FALSE)</f>
        <v>#N/A</v>
      </c>
      <c r="I360" s="91" t="e">
        <f>VLOOKUP(B360,CREDITO_FINANCEIRO!A:K,10,FALSE)</f>
        <v>#N/A</v>
      </c>
      <c r="J360" s="91" t="e">
        <f>VLOOKUP(B360,CREDITO_FINANCEIRO!A:K,11,FALSE)</f>
        <v>#N/A</v>
      </c>
      <c r="K360" s="91" t="e">
        <f>VLOOKUP(B360,CREDITO_FINANCEIRO!A:L,12,FALSE)</f>
        <v>#N/A</v>
      </c>
      <c r="L360" s="110" t="e">
        <f t="shared" si="50"/>
        <v>#N/A</v>
      </c>
      <c r="M360" s="2" t="e">
        <f t="shared" si="51"/>
        <v>#N/A</v>
      </c>
      <c r="N360" s="111" t="e">
        <f>VLOOKUP(Tabela4[[#This Row],[Proposta de Referência]],SIMP_CF!A:K,9,FALSE)</f>
        <v>#N/A</v>
      </c>
      <c r="O360" s="111" t="e">
        <f>VLOOKUP(Tabela4[[#This Row],[Proposta de Referência]],SIMP_CF!A:K,8,FALSE)</f>
        <v>#N/A</v>
      </c>
      <c r="P360" s="112" t="e">
        <f t="shared" si="52"/>
        <v>#N/A</v>
      </c>
      <c r="Q360" s="112" t="e">
        <f t="shared" si="53"/>
        <v>#N/A</v>
      </c>
      <c r="R360" t="e">
        <f t="shared" si="59"/>
        <v>#N/A</v>
      </c>
      <c r="S360" s="108" t="e">
        <f t="shared" si="54"/>
        <v>#N/A</v>
      </c>
      <c r="T360" s="108" t="e">
        <f t="shared" si="55"/>
        <v>#N/A</v>
      </c>
      <c r="U360" s="110" t="e">
        <f t="shared" si="56"/>
        <v>#N/A</v>
      </c>
      <c r="V360" t="e">
        <f t="shared" si="57"/>
        <v>#N/A</v>
      </c>
      <c r="W360" t="str">
        <f t="shared" si="58"/>
        <v/>
      </c>
      <c r="X360" s="24" t="str">
        <f>IFERROR(VLOOKUP(W360,HOSPITAIS_COM_DIVIDAS!A:E,5,FALSE),"")</f>
        <v/>
      </c>
    </row>
    <row r="361" spans="1:24" x14ac:dyDescent="0.25">
      <c r="A361" s="52" t="str">
        <f>IFERROR((Tabela4[[#This Row],[Status da Proposta]]),"")</f>
        <v/>
      </c>
      <c r="B361" s="121">
        <f>IFERROR((CREDITO_FINANCEIRO!A361),"")</f>
        <v>0</v>
      </c>
      <c r="C361" s="120" t="str">
        <f>IFERROR((VLOOKUP(B361,CREDITO_FINANCEIRO!A:B,2,FALSE)),"")</f>
        <v/>
      </c>
      <c r="D361" s="94" t="str">
        <f>IFERROR((VLOOKUP(B361,CREDITO_FINANCEIRO!A:E,5,FALSE)),"")</f>
        <v/>
      </c>
      <c r="E361" s="95" t="str">
        <f>IFERROR((VLOOKUP(B361,CREDITO_FINANCEIRO!A:C,3,FALSE)),"")</f>
        <v/>
      </c>
      <c r="F361" s="120" t="str">
        <f>IFERROR((VLOOKUP(B361,CREDITO_FINANCEIRO!A:G,4,FALSE)),"")</f>
        <v/>
      </c>
      <c r="G361" s="120" t="e">
        <f>VLOOKUP(B361,CREDITO_FINANCEIRO!A:G,6,FALSE)</f>
        <v>#N/A</v>
      </c>
      <c r="H361" s="120" t="e">
        <f>VLOOKUP(B361,CREDITO_FINANCEIRO!A:G,7,FALSE)</f>
        <v>#N/A</v>
      </c>
      <c r="I361" s="91" t="e">
        <f>VLOOKUP(B361,CREDITO_FINANCEIRO!A:K,10,FALSE)</f>
        <v>#N/A</v>
      </c>
      <c r="J361" s="91" t="e">
        <f>VLOOKUP(B361,CREDITO_FINANCEIRO!A:K,11,FALSE)</f>
        <v>#N/A</v>
      </c>
      <c r="K361" s="91" t="e">
        <f>VLOOKUP(B361,CREDITO_FINANCEIRO!A:L,12,FALSE)</f>
        <v>#N/A</v>
      </c>
      <c r="L361" s="110" t="e">
        <f t="shared" si="50"/>
        <v>#N/A</v>
      </c>
      <c r="M361" s="2" t="e">
        <f t="shared" si="51"/>
        <v>#N/A</v>
      </c>
      <c r="N361" s="111" t="e">
        <f>VLOOKUP(Tabela4[[#This Row],[Proposta de Referência]],SIMP_CF!A:K,9,FALSE)</f>
        <v>#N/A</v>
      </c>
      <c r="O361" s="111" t="e">
        <f>VLOOKUP(Tabela4[[#This Row],[Proposta de Referência]],SIMP_CF!A:K,8,FALSE)</f>
        <v>#N/A</v>
      </c>
      <c r="P361" s="112" t="e">
        <f t="shared" si="52"/>
        <v>#N/A</v>
      </c>
      <c r="Q361" s="112" t="e">
        <f t="shared" si="53"/>
        <v>#N/A</v>
      </c>
      <c r="R361" t="e">
        <f t="shared" si="59"/>
        <v>#N/A</v>
      </c>
      <c r="S361" s="108" t="e">
        <f t="shared" si="54"/>
        <v>#N/A</v>
      </c>
      <c r="T361" s="108" t="e">
        <f t="shared" si="55"/>
        <v>#N/A</v>
      </c>
      <c r="U361" s="110" t="e">
        <f t="shared" si="56"/>
        <v>#N/A</v>
      </c>
      <c r="V361" t="e">
        <f t="shared" si="57"/>
        <v>#N/A</v>
      </c>
      <c r="W361" t="str">
        <f t="shared" si="58"/>
        <v/>
      </c>
      <c r="X361" s="24" t="str">
        <f>IFERROR(VLOOKUP(W361,HOSPITAIS_COM_DIVIDAS!A:E,5,FALSE),"")</f>
        <v/>
      </c>
    </row>
    <row r="362" spans="1:24" x14ac:dyDescent="0.25">
      <c r="A362" s="52" t="str">
        <f>IFERROR((Tabela4[[#This Row],[Status da Proposta]]),"")</f>
        <v/>
      </c>
      <c r="B362" s="121">
        <f>IFERROR((CREDITO_FINANCEIRO!A362),"")</f>
        <v>0</v>
      </c>
      <c r="C362" s="120" t="str">
        <f>IFERROR((VLOOKUP(B362,CREDITO_FINANCEIRO!A:B,2,FALSE)),"")</f>
        <v/>
      </c>
      <c r="D362" s="94" t="str">
        <f>IFERROR((VLOOKUP(B362,CREDITO_FINANCEIRO!A:E,5,FALSE)),"")</f>
        <v/>
      </c>
      <c r="E362" s="95" t="str">
        <f>IFERROR((VLOOKUP(B362,CREDITO_FINANCEIRO!A:C,3,FALSE)),"")</f>
        <v/>
      </c>
      <c r="F362" s="120" t="str">
        <f>IFERROR((VLOOKUP(B362,CREDITO_FINANCEIRO!A:G,4,FALSE)),"")</f>
        <v/>
      </c>
      <c r="G362" s="120" t="e">
        <f>VLOOKUP(B362,CREDITO_FINANCEIRO!A:G,6,FALSE)</f>
        <v>#N/A</v>
      </c>
      <c r="H362" s="120" t="e">
        <f>VLOOKUP(B362,CREDITO_FINANCEIRO!A:G,7,FALSE)</f>
        <v>#N/A</v>
      </c>
      <c r="I362" s="91" t="e">
        <f>VLOOKUP(B362,CREDITO_FINANCEIRO!A:K,10,FALSE)</f>
        <v>#N/A</v>
      </c>
      <c r="J362" s="91" t="e">
        <f>VLOOKUP(B362,CREDITO_FINANCEIRO!A:K,11,FALSE)</f>
        <v>#N/A</v>
      </c>
      <c r="K362" s="91" t="e">
        <f>VLOOKUP(B362,CREDITO_FINANCEIRO!A:L,12,FALSE)</f>
        <v>#N/A</v>
      </c>
      <c r="L362" s="110" t="e">
        <f t="shared" si="50"/>
        <v>#N/A</v>
      </c>
      <c r="M362" s="2" t="e">
        <f t="shared" si="51"/>
        <v>#N/A</v>
      </c>
      <c r="N362" s="111" t="e">
        <f>VLOOKUP(Tabela4[[#This Row],[Proposta de Referência]],SIMP_CF!A:K,9,FALSE)</f>
        <v>#N/A</v>
      </c>
      <c r="O362" s="111" t="e">
        <f>VLOOKUP(Tabela4[[#This Row],[Proposta de Referência]],SIMP_CF!A:K,8,FALSE)</f>
        <v>#N/A</v>
      </c>
      <c r="P362" s="112" t="e">
        <f t="shared" si="52"/>
        <v>#N/A</v>
      </c>
      <c r="Q362" s="112" t="e">
        <f t="shared" si="53"/>
        <v>#N/A</v>
      </c>
      <c r="R362" t="e">
        <f t="shared" si="59"/>
        <v>#N/A</v>
      </c>
      <c r="S362" s="108" t="e">
        <f t="shared" si="54"/>
        <v>#N/A</v>
      </c>
      <c r="T362" s="108" t="e">
        <f t="shared" si="55"/>
        <v>#N/A</v>
      </c>
      <c r="U362" s="110" t="e">
        <f t="shared" si="56"/>
        <v>#N/A</v>
      </c>
      <c r="V362" t="e">
        <f t="shared" si="57"/>
        <v>#N/A</v>
      </c>
      <c r="W362" t="str">
        <f t="shared" si="58"/>
        <v/>
      </c>
      <c r="X362" s="24" t="str">
        <f>IFERROR(VLOOKUP(W362,HOSPITAIS_COM_DIVIDAS!A:E,5,FALSE),"")</f>
        <v/>
      </c>
    </row>
    <row r="363" spans="1:24" x14ac:dyDescent="0.25">
      <c r="A363" s="52" t="str">
        <f>IFERROR((Tabela4[[#This Row],[Status da Proposta]]),"")</f>
        <v/>
      </c>
      <c r="B363" s="121">
        <f>IFERROR((CREDITO_FINANCEIRO!A363),"")</f>
        <v>0</v>
      </c>
      <c r="C363" s="120" t="str">
        <f>IFERROR((VLOOKUP(B363,CREDITO_FINANCEIRO!A:B,2,FALSE)),"")</f>
        <v/>
      </c>
      <c r="D363" s="94" t="str">
        <f>IFERROR((VLOOKUP(B363,CREDITO_FINANCEIRO!A:E,5,FALSE)),"")</f>
        <v/>
      </c>
      <c r="E363" s="95" t="str">
        <f>IFERROR((VLOOKUP(B363,CREDITO_FINANCEIRO!A:C,3,FALSE)),"")</f>
        <v/>
      </c>
      <c r="F363" s="120" t="str">
        <f>IFERROR((VLOOKUP(B363,CREDITO_FINANCEIRO!A:G,4,FALSE)),"")</f>
        <v/>
      </c>
      <c r="G363" s="120" t="e">
        <f>VLOOKUP(B363,CREDITO_FINANCEIRO!A:G,6,FALSE)</f>
        <v>#N/A</v>
      </c>
      <c r="H363" s="120" t="e">
        <f>VLOOKUP(B363,CREDITO_FINANCEIRO!A:G,7,FALSE)</f>
        <v>#N/A</v>
      </c>
      <c r="I363" s="91" t="e">
        <f>VLOOKUP(B363,CREDITO_FINANCEIRO!A:K,10,FALSE)</f>
        <v>#N/A</v>
      </c>
      <c r="J363" s="91" t="e">
        <f>VLOOKUP(B363,CREDITO_FINANCEIRO!A:K,11,FALSE)</f>
        <v>#N/A</v>
      </c>
      <c r="K363" s="91" t="e">
        <f>VLOOKUP(B363,CREDITO_FINANCEIRO!A:L,12,FALSE)</f>
        <v>#N/A</v>
      </c>
      <c r="L363" s="110" t="e">
        <f t="shared" si="50"/>
        <v>#N/A</v>
      </c>
      <c r="M363" s="2" t="e">
        <f t="shared" si="51"/>
        <v>#N/A</v>
      </c>
      <c r="N363" s="111" t="e">
        <f>VLOOKUP(Tabela4[[#This Row],[Proposta de Referência]],SIMP_CF!A:K,9,FALSE)</f>
        <v>#N/A</v>
      </c>
      <c r="O363" s="111" t="e">
        <f>VLOOKUP(Tabela4[[#This Row],[Proposta de Referência]],SIMP_CF!A:K,8,FALSE)</f>
        <v>#N/A</v>
      </c>
      <c r="P363" s="112" t="e">
        <f t="shared" si="52"/>
        <v>#N/A</v>
      </c>
      <c r="Q363" s="112" t="e">
        <f t="shared" si="53"/>
        <v>#N/A</v>
      </c>
      <c r="R363" t="e">
        <f t="shared" si="59"/>
        <v>#N/A</v>
      </c>
      <c r="S363" s="108" t="e">
        <f t="shared" si="54"/>
        <v>#N/A</v>
      </c>
      <c r="T363" s="108" t="e">
        <f t="shared" si="55"/>
        <v>#N/A</v>
      </c>
      <c r="U363" s="110" t="e">
        <f t="shared" si="56"/>
        <v>#N/A</v>
      </c>
      <c r="V363" t="e">
        <f t="shared" si="57"/>
        <v>#N/A</v>
      </c>
      <c r="W363" t="str">
        <f t="shared" si="58"/>
        <v/>
      </c>
      <c r="X363" s="24" t="str">
        <f>IFERROR(VLOOKUP(W363,HOSPITAIS_COM_DIVIDAS!A:E,5,FALSE),"")</f>
        <v/>
      </c>
    </row>
    <row r="364" spans="1:24" x14ac:dyDescent="0.25">
      <c r="A364" s="52" t="str">
        <f>IFERROR((Tabela4[[#This Row],[Status da Proposta]]),"")</f>
        <v/>
      </c>
      <c r="B364" s="121">
        <f>IFERROR((CREDITO_FINANCEIRO!A364),"")</f>
        <v>0</v>
      </c>
      <c r="C364" s="120" t="str">
        <f>IFERROR((VLOOKUP(B364,CREDITO_FINANCEIRO!A:B,2,FALSE)),"")</f>
        <v/>
      </c>
      <c r="D364" s="94" t="str">
        <f>IFERROR((VLOOKUP(B364,CREDITO_FINANCEIRO!A:E,5,FALSE)),"")</f>
        <v/>
      </c>
      <c r="E364" s="95" t="str">
        <f>IFERROR((VLOOKUP(B364,CREDITO_FINANCEIRO!A:C,3,FALSE)),"")</f>
        <v/>
      </c>
      <c r="F364" s="120" t="str">
        <f>IFERROR((VLOOKUP(B364,CREDITO_FINANCEIRO!A:G,4,FALSE)),"")</f>
        <v/>
      </c>
      <c r="G364" s="120" t="e">
        <f>VLOOKUP(B364,CREDITO_FINANCEIRO!A:G,6,FALSE)</f>
        <v>#N/A</v>
      </c>
      <c r="H364" s="120" t="e">
        <f>VLOOKUP(B364,CREDITO_FINANCEIRO!A:G,7,FALSE)</f>
        <v>#N/A</v>
      </c>
      <c r="I364" s="91" t="e">
        <f>VLOOKUP(B364,CREDITO_FINANCEIRO!A:K,10,FALSE)</f>
        <v>#N/A</v>
      </c>
      <c r="J364" s="91" t="e">
        <f>VLOOKUP(B364,CREDITO_FINANCEIRO!A:K,11,FALSE)</f>
        <v>#N/A</v>
      </c>
      <c r="K364" s="91" t="e">
        <f>VLOOKUP(B364,CREDITO_FINANCEIRO!A:L,12,FALSE)</f>
        <v>#N/A</v>
      </c>
      <c r="L364" s="110" t="e">
        <f t="shared" si="50"/>
        <v>#N/A</v>
      </c>
      <c r="M364" s="2" t="e">
        <f t="shared" si="51"/>
        <v>#N/A</v>
      </c>
      <c r="N364" s="111" t="e">
        <f>VLOOKUP(Tabela4[[#This Row],[Proposta de Referência]],SIMP_CF!A:K,9,FALSE)</f>
        <v>#N/A</v>
      </c>
      <c r="O364" s="111" t="e">
        <f>VLOOKUP(Tabela4[[#This Row],[Proposta de Referência]],SIMP_CF!A:K,8,FALSE)</f>
        <v>#N/A</v>
      </c>
      <c r="P364" s="112" t="e">
        <f t="shared" si="52"/>
        <v>#N/A</v>
      </c>
      <c r="Q364" s="112" t="e">
        <f t="shared" si="53"/>
        <v>#N/A</v>
      </c>
      <c r="R364" t="e">
        <f t="shared" si="59"/>
        <v>#N/A</v>
      </c>
      <c r="S364" s="108" t="e">
        <f t="shared" si="54"/>
        <v>#N/A</v>
      </c>
      <c r="T364" s="108" t="e">
        <f t="shared" si="55"/>
        <v>#N/A</v>
      </c>
      <c r="U364" s="110" t="e">
        <f t="shared" si="56"/>
        <v>#N/A</v>
      </c>
      <c r="V364" t="e">
        <f t="shared" si="57"/>
        <v>#N/A</v>
      </c>
      <c r="W364" t="str">
        <f t="shared" si="58"/>
        <v/>
      </c>
      <c r="X364" s="24" t="str">
        <f>IFERROR(VLOOKUP(W364,HOSPITAIS_COM_DIVIDAS!A:E,5,FALSE),"")</f>
        <v/>
      </c>
    </row>
    <row r="365" spans="1:24" x14ac:dyDescent="0.25">
      <c r="A365" s="52" t="str">
        <f>IFERROR((Tabela4[[#This Row],[Status da Proposta]]),"")</f>
        <v/>
      </c>
      <c r="B365" s="121">
        <f>IFERROR((CREDITO_FINANCEIRO!A365),"")</f>
        <v>0</v>
      </c>
      <c r="C365" s="120" t="str">
        <f>IFERROR((VLOOKUP(B365,CREDITO_FINANCEIRO!A:B,2,FALSE)),"")</f>
        <v/>
      </c>
      <c r="D365" s="94" t="str">
        <f>IFERROR((VLOOKUP(B365,CREDITO_FINANCEIRO!A:E,5,FALSE)),"")</f>
        <v/>
      </c>
      <c r="E365" s="95" t="str">
        <f>IFERROR((VLOOKUP(B365,CREDITO_FINANCEIRO!A:C,3,FALSE)),"")</f>
        <v/>
      </c>
      <c r="F365" s="120" t="str">
        <f>IFERROR((VLOOKUP(B365,CREDITO_FINANCEIRO!A:G,4,FALSE)),"")</f>
        <v/>
      </c>
      <c r="G365" s="120" t="e">
        <f>VLOOKUP(B365,CREDITO_FINANCEIRO!A:G,6,FALSE)</f>
        <v>#N/A</v>
      </c>
      <c r="H365" s="120" t="e">
        <f>VLOOKUP(B365,CREDITO_FINANCEIRO!A:G,7,FALSE)</f>
        <v>#N/A</v>
      </c>
      <c r="I365" s="91" t="e">
        <f>VLOOKUP(B365,CREDITO_FINANCEIRO!A:K,10,FALSE)</f>
        <v>#N/A</v>
      </c>
      <c r="J365" s="91" t="e">
        <f>VLOOKUP(B365,CREDITO_FINANCEIRO!A:K,11,FALSE)</f>
        <v>#N/A</v>
      </c>
      <c r="K365" s="91" t="e">
        <f>VLOOKUP(B365,CREDITO_FINANCEIRO!A:L,12,FALSE)</f>
        <v>#N/A</v>
      </c>
      <c r="L365" s="110" t="e">
        <f t="shared" si="50"/>
        <v>#N/A</v>
      </c>
      <c r="M365" s="2" t="e">
        <f t="shared" si="51"/>
        <v>#N/A</v>
      </c>
      <c r="N365" s="111" t="e">
        <f>VLOOKUP(Tabela4[[#This Row],[Proposta de Referência]],SIMP_CF!A:K,9,FALSE)</f>
        <v>#N/A</v>
      </c>
      <c r="O365" s="111" t="e">
        <f>VLOOKUP(Tabela4[[#This Row],[Proposta de Referência]],SIMP_CF!A:K,8,FALSE)</f>
        <v>#N/A</v>
      </c>
      <c r="P365" s="112" t="e">
        <f t="shared" si="52"/>
        <v>#N/A</v>
      </c>
      <c r="Q365" s="112" t="e">
        <f t="shared" si="53"/>
        <v>#N/A</v>
      </c>
      <c r="R365" t="e">
        <f t="shared" si="59"/>
        <v>#N/A</v>
      </c>
      <c r="S365" s="108" t="e">
        <f t="shared" si="54"/>
        <v>#N/A</v>
      </c>
      <c r="T365" s="108" t="e">
        <f t="shared" si="55"/>
        <v>#N/A</v>
      </c>
      <c r="U365" s="110" t="e">
        <f t="shared" si="56"/>
        <v>#N/A</v>
      </c>
      <c r="V365" t="e">
        <f t="shared" si="57"/>
        <v>#N/A</v>
      </c>
      <c r="W365" t="str">
        <f t="shared" si="58"/>
        <v/>
      </c>
      <c r="X365" s="24" t="str">
        <f>IFERROR(VLOOKUP(W365,HOSPITAIS_COM_DIVIDAS!A:E,5,FALSE),"")</f>
        <v/>
      </c>
    </row>
    <row r="366" spans="1:24" x14ac:dyDescent="0.25">
      <c r="A366" s="52" t="str">
        <f>IFERROR((Tabela4[[#This Row],[Status da Proposta]]),"")</f>
        <v/>
      </c>
      <c r="B366" s="121">
        <f>IFERROR((CREDITO_FINANCEIRO!A366),"")</f>
        <v>0</v>
      </c>
      <c r="C366" s="120" t="str">
        <f>IFERROR((VLOOKUP(B366,CREDITO_FINANCEIRO!A:B,2,FALSE)),"")</f>
        <v/>
      </c>
      <c r="D366" s="94" t="str">
        <f>IFERROR((VLOOKUP(B366,CREDITO_FINANCEIRO!A:E,5,FALSE)),"")</f>
        <v/>
      </c>
      <c r="E366" s="95" t="str">
        <f>IFERROR((VLOOKUP(B366,CREDITO_FINANCEIRO!A:C,3,FALSE)),"")</f>
        <v/>
      </c>
      <c r="F366" s="120" t="str">
        <f>IFERROR((VLOOKUP(B366,CREDITO_FINANCEIRO!A:G,4,FALSE)),"")</f>
        <v/>
      </c>
      <c r="G366" s="120" t="e">
        <f>VLOOKUP(B366,CREDITO_FINANCEIRO!A:G,6,FALSE)</f>
        <v>#N/A</v>
      </c>
      <c r="H366" s="120" t="e">
        <f>VLOOKUP(B366,CREDITO_FINANCEIRO!A:G,7,FALSE)</f>
        <v>#N/A</v>
      </c>
      <c r="I366" s="91" t="e">
        <f>VLOOKUP(B366,CREDITO_FINANCEIRO!A:K,10,FALSE)</f>
        <v>#N/A</v>
      </c>
      <c r="J366" s="91" t="e">
        <f>VLOOKUP(B366,CREDITO_FINANCEIRO!A:K,11,FALSE)</f>
        <v>#N/A</v>
      </c>
      <c r="K366" s="91" t="e">
        <f>VLOOKUP(B366,CREDITO_FINANCEIRO!A:L,12,FALSE)</f>
        <v>#N/A</v>
      </c>
      <c r="L366" s="110" t="e">
        <f t="shared" si="50"/>
        <v>#N/A</v>
      </c>
      <c r="M366" s="2" t="e">
        <f t="shared" si="51"/>
        <v>#N/A</v>
      </c>
      <c r="N366" s="111" t="e">
        <f>VLOOKUP(Tabela4[[#This Row],[Proposta de Referência]],SIMP_CF!A:K,9,FALSE)</f>
        <v>#N/A</v>
      </c>
      <c r="O366" s="111" t="e">
        <f>VLOOKUP(Tabela4[[#This Row],[Proposta de Referência]],SIMP_CF!A:K,8,FALSE)</f>
        <v>#N/A</v>
      </c>
      <c r="P366" s="112" t="e">
        <f t="shared" si="52"/>
        <v>#N/A</v>
      </c>
      <c r="Q366" s="112" t="e">
        <f t="shared" si="53"/>
        <v>#N/A</v>
      </c>
      <c r="R366" t="e">
        <f t="shared" si="59"/>
        <v>#N/A</v>
      </c>
      <c r="S366" s="108" t="e">
        <f t="shared" si="54"/>
        <v>#N/A</v>
      </c>
      <c r="T366" s="108" t="e">
        <f t="shared" si="55"/>
        <v>#N/A</v>
      </c>
      <c r="U366" s="110" t="e">
        <f t="shared" si="56"/>
        <v>#N/A</v>
      </c>
      <c r="V366" t="e">
        <f t="shared" si="57"/>
        <v>#N/A</v>
      </c>
      <c r="W366" t="str">
        <f t="shared" si="58"/>
        <v/>
      </c>
      <c r="X366" s="24" t="str">
        <f>IFERROR(VLOOKUP(W366,HOSPITAIS_COM_DIVIDAS!A:E,5,FALSE),"")</f>
        <v/>
      </c>
    </row>
    <row r="367" spans="1:24" x14ac:dyDescent="0.25">
      <c r="A367" s="52" t="str">
        <f>IFERROR((Tabela4[[#This Row],[Status da Proposta]]),"")</f>
        <v/>
      </c>
      <c r="B367" s="121">
        <f>IFERROR((CREDITO_FINANCEIRO!A367),"")</f>
        <v>0</v>
      </c>
      <c r="C367" s="120" t="str">
        <f>IFERROR((VLOOKUP(B367,CREDITO_FINANCEIRO!A:B,2,FALSE)),"")</f>
        <v/>
      </c>
      <c r="D367" s="94" t="str">
        <f>IFERROR((VLOOKUP(B367,CREDITO_FINANCEIRO!A:E,5,FALSE)),"")</f>
        <v/>
      </c>
      <c r="E367" s="95" t="str">
        <f>IFERROR((VLOOKUP(B367,CREDITO_FINANCEIRO!A:C,3,FALSE)),"")</f>
        <v/>
      </c>
      <c r="F367" s="120" t="str">
        <f>IFERROR((VLOOKUP(B367,CREDITO_FINANCEIRO!A:G,4,FALSE)),"")</f>
        <v/>
      </c>
      <c r="G367" s="120" t="e">
        <f>VLOOKUP(B367,CREDITO_FINANCEIRO!A:G,6,FALSE)</f>
        <v>#N/A</v>
      </c>
      <c r="H367" s="120" t="e">
        <f>VLOOKUP(B367,CREDITO_FINANCEIRO!A:G,7,FALSE)</f>
        <v>#N/A</v>
      </c>
      <c r="I367" s="91" t="e">
        <f>VLOOKUP(B367,CREDITO_FINANCEIRO!A:K,10,FALSE)</f>
        <v>#N/A</v>
      </c>
      <c r="J367" s="91" t="e">
        <f>VLOOKUP(B367,CREDITO_FINANCEIRO!A:K,11,FALSE)</f>
        <v>#N/A</v>
      </c>
      <c r="K367" s="91" t="e">
        <f>VLOOKUP(B367,CREDITO_FINANCEIRO!A:L,12,FALSE)</f>
        <v>#N/A</v>
      </c>
      <c r="L367" s="110" t="e">
        <f t="shared" si="50"/>
        <v>#N/A</v>
      </c>
      <c r="M367" s="2" t="e">
        <f t="shared" si="51"/>
        <v>#N/A</v>
      </c>
      <c r="N367" s="111" t="e">
        <f>VLOOKUP(Tabela4[[#This Row],[Proposta de Referência]],SIMP_CF!A:K,9,FALSE)</f>
        <v>#N/A</v>
      </c>
      <c r="O367" s="111" t="e">
        <f>VLOOKUP(Tabela4[[#This Row],[Proposta de Referência]],SIMP_CF!A:K,8,FALSE)</f>
        <v>#N/A</v>
      </c>
      <c r="P367" s="112" t="e">
        <f t="shared" si="52"/>
        <v>#N/A</v>
      </c>
      <c r="Q367" s="112" t="e">
        <f t="shared" si="53"/>
        <v>#N/A</v>
      </c>
      <c r="R367" t="e">
        <f t="shared" si="59"/>
        <v>#N/A</v>
      </c>
      <c r="S367" s="108" t="e">
        <f t="shared" si="54"/>
        <v>#N/A</v>
      </c>
      <c r="T367" s="108" t="e">
        <f t="shared" si="55"/>
        <v>#N/A</v>
      </c>
      <c r="U367" s="110" t="e">
        <f t="shared" si="56"/>
        <v>#N/A</v>
      </c>
      <c r="V367" t="e">
        <f t="shared" si="57"/>
        <v>#N/A</v>
      </c>
      <c r="W367" t="str">
        <f t="shared" si="58"/>
        <v/>
      </c>
      <c r="X367" s="24" t="str">
        <f>IFERROR(VLOOKUP(W367,HOSPITAIS_COM_DIVIDAS!A:E,5,FALSE),"")</f>
        <v/>
      </c>
    </row>
    <row r="368" spans="1:24" x14ac:dyDescent="0.25">
      <c r="A368" s="52" t="str">
        <f>IFERROR((Tabela4[[#This Row],[Status da Proposta]]),"")</f>
        <v/>
      </c>
      <c r="B368" s="121">
        <f>IFERROR((CREDITO_FINANCEIRO!A368),"")</f>
        <v>0</v>
      </c>
      <c r="C368" s="120" t="str">
        <f>IFERROR((VLOOKUP(B368,CREDITO_FINANCEIRO!A:B,2,FALSE)),"")</f>
        <v/>
      </c>
      <c r="D368" s="94" t="str">
        <f>IFERROR((VLOOKUP(B368,CREDITO_FINANCEIRO!A:E,5,FALSE)),"")</f>
        <v/>
      </c>
      <c r="E368" s="95" t="str">
        <f>IFERROR((VLOOKUP(B368,CREDITO_FINANCEIRO!A:C,3,FALSE)),"")</f>
        <v/>
      </c>
      <c r="F368" s="120" t="str">
        <f>IFERROR((VLOOKUP(B368,CREDITO_FINANCEIRO!A:G,4,FALSE)),"")</f>
        <v/>
      </c>
      <c r="G368" s="120" t="e">
        <f>VLOOKUP(B368,CREDITO_FINANCEIRO!A:G,6,FALSE)</f>
        <v>#N/A</v>
      </c>
      <c r="H368" s="120" t="e">
        <f>VLOOKUP(B368,CREDITO_FINANCEIRO!A:G,7,FALSE)</f>
        <v>#N/A</v>
      </c>
      <c r="I368" s="91" t="e">
        <f>VLOOKUP(B368,CREDITO_FINANCEIRO!A:K,10,FALSE)</f>
        <v>#N/A</v>
      </c>
      <c r="J368" s="91" t="e">
        <f>VLOOKUP(B368,CREDITO_FINANCEIRO!A:K,11,FALSE)</f>
        <v>#N/A</v>
      </c>
      <c r="K368" s="91" t="e">
        <f>VLOOKUP(B368,CREDITO_FINANCEIRO!A:L,12,FALSE)</f>
        <v>#N/A</v>
      </c>
      <c r="L368" s="110" t="e">
        <f t="shared" si="50"/>
        <v>#N/A</v>
      </c>
      <c r="M368" s="2" t="e">
        <f t="shared" si="51"/>
        <v>#N/A</v>
      </c>
      <c r="N368" s="111" t="e">
        <f>VLOOKUP(Tabela4[[#This Row],[Proposta de Referência]],SIMP_CF!A:K,9,FALSE)</f>
        <v>#N/A</v>
      </c>
      <c r="O368" s="111" t="e">
        <f>VLOOKUP(Tabela4[[#This Row],[Proposta de Referência]],SIMP_CF!A:K,8,FALSE)</f>
        <v>#N/A</v>
      </c>
      <c r="P368" s="112" t="e">
        <f t="shared" si="52"/>
        <v>#N/A</v>
      </c>
      <c r="Q368" s="112" t="e">
        <f t="shared" si="53"/>
        <v>#N/A</v>
      </c>
      <c r="R368" t="e">
        <f t="shared" si="59"/>
        <v>#N/A</v>
      </c>
      <c r="S368" s="108" t="e">
        <f t="shared" si="54"/>
        <v>#N/A</v>
      </c>
      <c r="T368" s="108" t="e">
        <f t="shared" si="55"/>
        <v>#N/A</v>
      </c>
      <c r="U368" s="110" t="e">
        <f t="shared" si="56"/>
        <v>#N/A</v>
      </c>
      <c r="V368" t="e">
        <f t="shared" si="57"/>
        <v>#N/A</v>
      </c>
      <c r="W368" t="str">
        <f t="shared" si="58"/>
        <v/>
      </c>
      <c r="X368" s="24" t="str">
        <f>IFERROR(VLOOKUP(W368,HOSPITAIS_COM_DIVIDAS!A:E,5,FALSE),"")</f>
        <v/>
      </c>
    </row>
    <row r="369" spans="1:24" x14ac:dyDescent="0.25">
      <c r="A369" s="52" t="str">
        <f>IFERROR((Tabela4[[#This Row],[Status da Proposta]]),"")</f>
        <v/>
      </c>
      <c r="B369" s="121">
        <f>IFERROR((CREDITO_FINANCEIRO!A369),"")</f>
        <v>0</v>
      </c>
      <c r="C369" s="120" t="str">
        <f>IFERROR((VLOOKUP(B369,CREDITO_FINANCEIRO!A:B,2,FALSE)),"")</f>
        <v/>
      </c>
      <c r="D369" s="94" t="str">
        <f>IFERROR((VLOOKUP(B369,CREDITO_FINANCEIRO!A:E,5,FALSE)),"")</f>
        <v/>
      </c>
      <c r="E369" s="95" t="str">
        <f>IFERROR((VLOOKUP(B369,CREDITO_FINANCEIRO!A:C,3,FALSE)),"")</f>
        <v/>
      </c>
      <c r="F369" s="120" t="str">
        <f>IFERROR((VLOOKUP(B369,CREDITO_FINANCEIRO!A:G,4,FALSE)),"")</f>
        <v/>
      </c>
      <c r="G369" s="120" t="e">
        <f>VLOOKUP(B369,CREDITO_FINANCEIRO!A:G,6,FALSE)</f>
        <v>#N/A</v>
      </c>
      <c r="H369" s="120" t="e">
        <f>VLOOKUP(B369,CREDITO_FINANCEIRO!A:G,7,FALSE)</f>
        <v>#N/A</v>
      </c>
      <c r="I369" s="91" t="e">
        <f>VLOOKUP(B369,CREDITO_FINANCEIRO!A:K,10,FALSE)</f>
        <v>#N/A</v>
      </c>
      <c r="J369" s="91" t="e">
        <f>VLOOKUP(B369,CREDITO_FINANCEIRO!A:K,11,FALSE)</f>
        <v>#N/A</v>
      </c>
      <c r="K369" s="91" t="e">
        <f>VLOOKUP(B369,CREDITO_FINANCEIRO!A:L,12,FALSE)</f>
        <v>#N/A</v>
      </c>
      <c r="L369" s="110" t="e">
        <f t="shared" si="50"/>
        <v>#N/A</v>
      </c>
      <c r="M369" s="2" t="e">
        <f t="shared" si="51"/>
        <v>#N/A</v>
      </c>
      <c r="N369" s="111" t="e">
        <f>VLOOKUP(Tabela4[[#This Row],[Proposta de Referência]],SIMP_CF!A:K,9,FALSE)</f>
        <v>#N/A</v>
      </c>
      <c r="O369" s="111" t="e">
        <f>VLOOKUP(Tabela4[[#This Row],[Proposta de Referência]],SIMP_CF!A:K,8,FALSE)</f>
        <v>#N/A</v>
      </c>
      <c r="P369" s="112" t="e">
        <f t="shared" si="52"/>
        <v>#N/A</v>
      </c>
      <c r="Q369" s="112" t="e">
        <f t="shared" si="53"/>
        <v>#N/A</v>
      </c>
      <c r="R369" t="e">
        <f t="shared" si="59"/>
        <v>#N/A</v>
      </c>
      <c r="S369" s="108" t="e">
        <f t="shared" si="54"/>
        <v>#N/A</v>
      </c>
      <c r="T369" s="108" t="e">
        <f t="shared" si="55"/>
        <v>#N/A</v>
      </c>
      <c r="U369" s="110" t="e">
        <f t="shared" si="56"/>
        <v>#N/A</v>
      </c>
      <c r="V369" t="e">
        <f t="shared" si="57"/>
        <v>#N/A</v>
      </c>
      <c r="W369" t="str">
        <f t="shared" si="58"/>
        <v/>
      </c>
      <c r="X369" s="24" t="str">
        <f>IFERROR(VLOOKUP(W369,HOSPITAIS_COM_DIVIDAS!A:E,5,FALSE),"")</f>
        <v/>
      </c>
    </row>
    <row r="370" spans="1:24" x14ac:dyDescent="0.25">
      <c r="A370" s="52" t="str">
        <f>IFERROR((Tabela4[[#This Row],[Status da Proposta]]),"")</f>
        <v/>
      </c>
      <c r="B370" s="121">
        <f>IFERROR((CREDITO_FINANCEIRO!A370),"")</f>
        <v>0</v>
      </c>
      <c r="C370" s="120" t="str">
        <f>IFERROR((VLOOKUP(B370,CREDITO_FINANCEIRO!A:B,2,FALSE)),"")</f>
        <v/>
      </c>
      <c r="D370" s="94" t="str">
        <f>IFERROR((VLOOKUP(B370,CREDITO_FINANCEIRO!A:E,5,FALSE)),"")</f>
        <v/>
      </c>
      <c r="E370" s="95" t="str">
        <f>IFERROR((VLOOKUP(B370,CREDITO_FINANCEIRO!A:C,3,FALSE)),"")</f>
        <v/>
      </c>
      <c r="F370" s="120" t="str">
        <f>IFERROR((VLOOKUP(B370,CREDITO_FINANCEIRO!A:G,4,FALSE)),"")</f>
        <v/>
      </c>
      <c r="G370" s="120" t="e">
        <f>VLOOKUP(B370,CREDITO_FINANCEIRO!A:G,6,FALSE)</f>
        <v>#N/A</v>
      </c>
      <c r="H370" s="120" t="e">
        <f>VLOOKUP(B370,CREDITO_FINANCEIRO!A:G,7,FALSE)</f>
        <v>#N/A</v>
      </c>
      <c r="I370" s="91" t="e">
        <f>VLOOKUP(B370,CREDITO_FINANCEIRO!A:K,10,FALSE)</f>
        <v>#N/A</v>
      </c>
      <c r="J370" s="91" t="e">
        <f>VLOOKUP(B370,CREDITO_FINANCEIRO!A:K,11,FALSE)</f>
        <v>#N/A</v>
      </c>
      <c r="K370" s="91" t="e">
        <f>VLOOKUP(B370,CREDITO_FINANCEIRO!A:L,12,FALSE)</f>
        <v>#N/A</v>
      </c>
      <c r="L370" s="110" t="e">
        <f t="shared" si="50"/>
        <v>#N/A</v>
      </c>
      <c r="M370" s="2" t="e">
        <f t="shared" si="51"/>
        <v>#N/A</v>
      </c>
      <c r="N370" s="111" t="e">
        <f>VLOOKUP(Tabela4[[#This Row],[Proposta de Referência]],SIMP_CF!A:K,9,FALSE)</f>
        <v>#N/A</v>
      </c>
      <c r="O370" s="111" t="e">
        <f>VLOOKUP(Tabela4[[#This Row],[Proposta de Referência]],SIMP_CF!A:K,8,FALSE)</f>
        <v>#N/A</v>
      </c>
      <c r="P370" s="112" t="e">
        <f t="shared" si="52"/>
        <v>#N/A</v>
      </c>
      <c r="Q370" s="112" t="e">
        <f t="shared" si="53"/>
        <v>#N/A</v>
      </c>
      <c r="R370" t="e">
        <f t="shared" si="59"/>
        <v>#N/A</v>
      </c>
      <c r="S370" s="108" t="e">
        <f t="shared" si="54"/>
        <v>#N/A</v>
      </c>
      <c r="T370" s="108" t="e">
        <f t="shared" si="55"/>
        <v>#N/A</v>
      </c>
      <c r="U370" s="110" t="e">
        <f t="shared" si="56"/>
        <v>#N/A</v>
      </c>
      <c r="V370" t="e">
        <f t="shared" si="57"/>
        <v>#N/A</v>
      </c>
      <c r="W370" t="str">
        <f t="shared" si="58"/>
        <v/>
      </c>
      <c r="X370" s="24" t="str">
        <f>IFERROR(VLOOKUP(W370,HOSPITAIS_COM_DIVIDAS!A:E,5,FALSE),"")</f>
        <v/>
      </c>
    </row>
    <row r="371" spans="1:24" x14ac:dyDescent="0.25">
      <c r="A371" s="52" t="str">
        <f>IFERROR((Tabela4[[#This Row],[Status da Proposta]]),"")</f>
        <v/>
      </c>
      <c r="B371" s="121">
        <f>IFERROR((CREDITO_FINANCEIRO!A371),"")</f>
        <v>0</v>
      </c>
      <c r="C371" s="120" t="str">
        <f>IFERROR((VLOOKUP(B371,CREDITO_FINANCEIRO!A:B,2,FALSE)),"")</f>
        <v/>
      </c>
      <c r="D371" s="94" t="str">
        <f>IFERROR((VLOOKUP(B371,CREDITO_FINANCEIRO!A:E,5,FALSE)),"")</f>
        <v/>
      </c>
      <c r="E371" s="95" t="str">
        <f>IFERROR((VLOOKUP(B371,CREDITO_FINANCEIRO!A:C,3,FALSE)),"")</f>
        <v/>
      </c>
      <c r="F371" s="120" t="str">
        <f>IFERROR((VLOOKUP(B371,CREDITO_FINANCEIRO!A:G,4,FALSE)),"")</f>
        <v/>
      </c>
      <c r="G371" s="120" t="e">
        <f>VLOOKUP(B371,CREDITO_FINANCEIRO!A:G,6,FALSE)</f>
        <v>#N/A</v>
      </c>
      <c r="H371" s="120" t="e">
        <f>VLOOKUP(B371,CREDITO_FINANCEIRO!A:G,7,FALSE)</f>
        <v>#N/A</v>
      </c>
      <c r="I371" s="91" t="e">
        <f>VLOOKUP(B371,CREDITO_FINANCEIRO!A:K,10,FALSE)</f>
        <v>#N/A</v>
      </c>
      <c r="J371" s="91" t="e">
        <f>VLOOKUP(B371,CREDITO_FINANCEIRO!A:K,11,FALSE)</f>
        <v>#N/A</v>
      </c>
      <c r="K371" s="91" t="e">
        <f>VLOOKUP(B371,CREDITO_FINANCEIRO!A:L,12,FALSE)</f>
        <v>#N/A</v>
      </c>
      <c r="L371" s="110" t="e">
        <f t="shared" si="50"/>
        <v>#N/A</v>
      </c>
      <c r="M371" s="2" t="e">
        <f t="shared" si="51"/>
        <v>#N/A</v>
      </c>
      <c r="N371" s="111" t="e">
        <f>VLOOKUP(Tabela4[[#This Row],[Proposta de Referência]],SIMP_CF!A:K,9,FALSE)</f>
        <v>#N/A</v>
      </c>
      <c r="O371" s="111" t="e">
        <f>VLOOKUP(Tabela4[[#This Row],[Proposta de Referência]],SIMP_CF!A:K,8,FALSE)</f>
        <v>#N/A</v>
      </c>
      <c r="P371" s="112" t="e">
        <f t="shared" si="52"/>
        <v>#N/A</v>
      </c>
      <c r="Q371" s="112" t="e">
        <f t="shared" si="53"/>
        <v>#N/A</v>
      </c>
      <c r="R371" t="e">
        <f t="shared" si="59"/>
        <v>#N/A</v>
      </c>
      <c r="S371" s="108" t="e">
        <f t="shared" si="54"/>
        <v>#N/A</v>
      </c>
      <c r="T371" s="108" t="e">
        <f t="shared" si="55"/>
        <v>#N/A</v>
      </c>
      <c r="U371" s="110" t="e">
        <f t="shared" si="56"/>
        <v>#N/A</v>
      </c>
      <c r="V371" t="e">
        <f t="shared" si="57"/>
        <v>#N/A</v>
      </c>
      <c r="W371" t="str">
        <f t="shared" si="58"/>
        <v/>
      </c>
      <c r="X371" s="24" t="str">
        <f>IFERROR(VLOOKUP(W371,HOSPITAIS_COM_DIVIDAS!A:E,5,FALSE),"")</f>
        <v/>
      </c>
    </row>
    <row r="372" spans="1:24" x14ac:dyDescent="0.25">
      <c r="A372" s="52" t="str">
        <f>IFERROR((Tabela4[[#This Row],[Status da Proposta]]),"")</f>
        <v/>
      </c>
      <c r="B372" s="121">
        <f>IFERROR((CREDITO_FINANCEIRO!A372),"")</f>
        <v>0</v>
      </c>
      <c r="C372" s="120" t="str">
        <f>IFERROR((VLOOKUP(B372,CREDITO_FINANCEIRO!A:B,2,FALSE)),"")</f>
        <v/>
      </c>
      <c r="D372" s="94" t="str">
        <f>IFERROR((VLOOKUP(B372,CREDITO_FINANCEIRO!A:E,5,FALSE)),"")</f>
        <v/>
      </c>
      <c r="E372" s="95" t="str">
        <f>IFERROR((VLOOKUP(B372,CREDITO_FINANCEIRO!A:C,3,FALSE)),"")</f>
        <v/>
      </c>
      <c r="F372" s="120" t="str">
        <f>IFERROR((VLOOKUP(B372,CREDITO_FINANCEIRO!A:G,4,FALSE)),"")</f>
        <v/>
      </c>
      <c r="G372" s="120" t="e">
        <f>VLOOKUP(B372,CREDITO_FINANCEIRO!A:G,6,FALSE)</f>
        <v>#N/A</v>
      </c>
      <c r="H372" s="120" t="e">
        <f>VLOOKUP(B372,CREDITO_FINANCEIRO!A:G,7,FALSE)</f>
        <v>#N/A</v>
      </c>
      <c r="I372" s="91" t="e">
        <f>VLOOKUP(B372,CREDITO_FINANCEIRO!A:K,10,FALSE)</f>
        <v>#N/A</v>
      </c>
      <c r="J372" s="91" t="e">
        <f>VLOOKUP(B372,CREDITO_FINANCEIRO!A:K,11,FALSE)</f>
        <v>#N/A</v>
      </c>
      <c r="K372" s="91" t="e">
        <f>VLOOKUP(B372,CREDITO_FINANCEIRO!A:L,12,FALSE)</f>
        <v>#N/A</v>
      </c>
      <c r="L372" s="110" t="e">
        <f t="shared" si="50"/>
        <v>#N/A</v>
      </c>
      <c r="M372" s="2" t="e">
        <f t="shared" si="51"/>
        <v>#N/A</v>
      </c>
      <c r="N372" s="111" t="e">
        <f>VLOOKUP(Tabela4[[#This Row],[Proposta de Referência]],SIMP_CF!A:K,9,FALSE)</f>
        <v>#N/A</v>
      </c>
      <c r="O372" s="111" t="e">
        <f>VLOOKUP(Tabela4[[#This Row],[Proposta de Referência]],SIMP_CF!A:K,8,FALSE)</f>
        <v>#N/A</v>
      </c>
      <c r="P372" s="112" t="e">
        <f t="shared" si="52"/>
        <v>#N/A</v>
      </c>
      <c r="Q372" s="112" t="e">
        <f t="shared" si="53"/>
        <v>#N/A</v>
      </c>
      <c r="R372" t="e">
        <f t="shared" si="59"/>
        <v>#N/A</v>
      </c>
      <c r="S372" s="108" t="e">
        <f t="shared" si="54"/>
        <v>#N/A</v>
      </c>
      <c r="T372" s="108" t="e">
        <f t="shared" si="55"/>
        <v>#N/A</v>
      </c>
      <c r="U372" s="110" t="e">
        <f t="shared" si="56"/>
        <v>#N/A</v>
      </c>
      <c r="V372" t="e">
        <f t="shared" si="57"/>
        <v>#N/A</v>
      </c>
      <c r="W372" t="str">
        <f t="shared" si="58"/>
        <v/>
      </c>
      <c r="X372" s="24" t="str">
        <f>IFERROR(VLOOKUP(W372,HOSPITAIS_COM_DIVIDAS!A:E,5,FALSE),"")</f>
        <v/>
      </c>
    </row>
    <row r="373" spans="1:24" x14ac:dyDescent="0.25">
      <c r="A373" s="52" t="str">
        <f>IFERROR((Tabela4[[#This Row],[Status da Proposta]]),"")</f>
        <v/>
      </c>
      <c r="B373" s="121">
        <f>IFERROR((CREDITO_FINANCEIRO!A373),"")</f>
        <v>0</v>
      </c>
      <c r="C373" s="120" t="str">
        <f>IFERROR((VLOOKUP(B373,CREDITO_FINANCEIRO!A:B,2,FALSE)),"")</f>
        <v/>
      </c>
      <c r="D373" s="94" t="str">
        <f>IFERROR((VLOOKUP(B373,CREDITO_FINANCEIRO!A:E,5,FALSE)),"")</f>
        <v/>
      </c>
      <c r="E373" s="95" t="str">
        <f>IFERROR((VLOOKUP(B373,CREDITO_FINANCEIRO!A:C,3,FALSE)),"")</f>
        <v/>
      </c>
      <c r="F373" s="120" t="str">
        <f>IFERROR((VLOOKUP(B373,CREDITO_FINANCEIRO!A:G,4,FALSE)),"")</f>
        <v/>
      </c>
      <c r="G373" s="120" t="e">
        <f>VLOOKUP(B373,CREDITO_FINANCEIRO!A:G,6,FALSE)</f>
        <v>#N/A</v>
      </c>
      <c r="H373" s="120" t="e">
        <f>VLOOKUP(B373,CREDITO_FINANCEIRO!A:G,7,FALSE)</f>
        <v>#N/A</v>
      </c>
      <c r="I373" s="91" t="e">
        <f>VLOOKUP(B373,CREDITO_FINANCEIRO!A:K,10,FALSE)</f>
        <v>#N/A</v>
      </c>
      <c r="J373" s="91" t="e">
        <f>VLOOKUP(B373,CREDITO_FINANCEIRO!A:K,11,FALSE)</f>
        <v>#N/A</v>
      </c>
      <c r="K373" s="91" t="e">
        <f>VLOOKUP(B373,CREDITO_FINANCEIRO!A:L,12,FALSE)</f>
        <v>#N/A</v>
      </c>
      <c r="L373" s="110" t="e">
        <f t="shared" si="50"/>
        <v>#N/A</v>
      </c>
      <c r="M373" s="2" t="e">
        <f t="shared" si="51"/>
        <v>#N/A</v>
      </c>
      <c r="N373" s="111" t="e">
        <f>VLOOKUP(Tabela4[[#This Row],[Proposta de Referência]],SIMP_CF!A:K,9,FALSE)</f>
        <v>#N/A</v>
      </c>
      <c r="O373" s="111" t="e">
        <f>VLOOKUP(Tabela4[[#This Row],[Proposta de Referência]],SIMP_CF!A:K,8,FALSE)</f>
        <v>#N/A</v>
      </c>
      <c r="P373" s="112" t="e">
        <f t="shared" si="52"/>
        <v>#N/A</v>
      </c>
      <c r="Q373" s="112" t="e">
        <f t="shared" si="53"/>
        <v>#N/A</v>
      </c>
      <c r="R373" t="e">
        <f t="shared" si="59"/>
        <v>#N/A</v>
      </c>
      <c r="S373" s="108" t="e">
        <f t="shared" si="54"/>
        <v>#N/A</v>
      </c>
      <c r="T373" s="108" t="e">
        <f t="shared" si="55"/>
        <v>#N/A</v>
      </c>
      <c r="U373" s="110" t="e">
        <f t="shared" si="56"/>
        <v>#N/A</v>
      </c>
      <c r="V373" t="e">
        <f t="shared" si="57"/>
        <v>#N/A</v>
      </c>
      <c r="W373" t="str">
        <f t="shared" si="58"/>
        <v/>
      </c>
      <c r="X373" s="24" t="str">
        <f>IFERROR(VLOOKUP(W373,HOSPITAIS_COM_DIVIDAS!A:E,5,FALSE),"")</f>
        <v/>
      </c>
    </row>
    <row r="374" spans="1:24" x14ac:dyDescent="0.25">
      <c r="A374" s="52" t="str">
        <f>IFERROR((Tabela4[[#This Row],[Status da Proposta]]),"")</f>
        <v/>
      </c>
      <c r="B374" s="121">
        <f>IFERROR((CREDITO_FINANCEIRO!A374),"")</f>
        <v>0</v>
      </c>
      <c r="C374" s="120" t="str">
        <f>IFERROR((VLOOKUP(B374,CREDITO_FINANCEIRO!A:B,2,FALSE)),"")</f>
        <v/>
      </c>
      <c r="D374" s="94" t="str">
        <f>IFERROR((VLOOKUP(B374,CREDITO_FINANCEIRO!A:E,5,FALSE)),"")</f>
        <v/>
      </c>
      <c r="E374" s="95" t="str">
        <f>IFERROR((VLOOKUP(B374,CREDITO_FINANCEIRO!A:C,3,FALSE)),"")</f>
        <v/>
      </c>
      <c r="F374" s="120" t="str">
        <f>IFERROR((VLOOKUP(B374,CREDITO_FINANCEIRO!A:G,4,FALSE)),"")</f>
        <v/>
      </c>
      <c r="G374" s="120" t="e">
        <f>VLOOKUP(B374,CREDITO_FINANCEIRO!A:G,6,FALSE)</f>
        <v>#N/A</v>
      </c>
      <c r="H374" s="120" t="e">
        <f>VLOOKUP(B374,CREDITO_FINANCEIRO!A:G,7,FALSE)</f>
        <v>#N/A</v>
      </c>
      <c r="I374" s="91" t="e">
        <f>VLOOKUP(B374,CREDITO_FINANCEIRO!A:K,10,FALSE)</f>
        <v>#N/A</v>
      </c>
      <c r="J374" s="91" t="e">
        <f>VLOOKUP(B374,CREDITO_FINANCEIRO!A:K,11,FALSE)</f>
        <v>#N/A</v>
      </c>
      <c r="K374" s="91" t="e">
        <f>VLOOKUP(B374,CREDITO_FINANCEIRO!A:L,12,FALSE)</f>
        <v>#N/A</v>
      </c>
      <c r="L374" s="110" t="e">
        <f t="shared" si="50"/>
        <v>#N/A</v>
      </c>
      <c r="M374" s="2" t="e">
        <f t="shared" si="51"/>
        <v>#N/A</v>
      </c>
      <c r="N374" s="111" t="e">
        <f>VLOOKUP(Tabela4[[#This Row],[Proposta de Referência]],SIMP_CF!A:K,9,FALSE)</f>
        <v>#N/A</v>
      </c>
      <c r="O374" s="111" t="e">
        <f>VLOOKUP(Tabela4[[#This Row],[Proposta de Referência]],SIMP_CF!A:K,8,FALSE)</f>
        <v>#N/A</v>
      </c>
      <c r="P374" s="112" t="e">
        <f t="shared" si="52"/>
        <v>#N/A</v>
      </c>
      <c r="Q374" s="112" t="e">
        <f t="shared" si="53"/>
        <v>#N/A</v>
      </c>
      <c r="R374" t="e">
        <f t="shared" si="59"/>
        <v>#N/A</v>
      </c>
      <c r="S374" s="108" t="e">
        <f t="shared" si="54"/>
        <v>#N/A</v>
      </c>
      <c r="T374" s="108" t="e">
        <f t="shared" si="55"/>
        <v>#N/A</v>
      </c>
      <c r="U374" s="110" t="e">
        <f t="shared" si="56"/>
        <v>#N/A</v>
      </c>
      <c r="V374" t="e">
        <f t="shared" si="57"/>
        <v>#N/A</v>
      </c>
      <c r="W374" t="str">
        <f t="shared" si="58"/>
        <v/>
      </c>
      <c r="X374" s="24" t="str">
        <f>IFERROR(VLOOKUP(W374,HOSPITAIS_COM_DIVIDAS!A:E,5,FALSE),"")</f>
        <v/>
      </c>
    </row>
    <row r="375" spans="1:24" x14ac:dyDescent="0.25">
      <c r="A375" s="52" t="str">
        <f>IFERROR((Tabela4[[#This Row],[Status da Proposta]]),"")</f>
        <v/>
      </c>
      <c r="B375" s="121">
        <f>IFERROR((CREDITO_FINANCEIRO!A375),"")</f>
        <v>0</v>
      </c>
      <c r="C375" s="120" t="str">
        <f>IFERROR((VLOOKUP(B375,CREDITO_FINANCEIRO!A:B,2,FALSE)),"")</f>
        <v/>
      </c>
      <c r="D375" s="94" t="str">
        <f>IFERROR((VLOOKUP(B375,CREDITO_FINANCEIRO!A:E,5,FALSE)),"")</f>
        <v/>
      </c>
      <c r="E375" s="95" t="str">
        <f>IFERROR((VLOOKUP(B375,CREDITO_FINANCEIRO!A:C,3,FALSE)),"")</f>
        <v/>
      </c>
      <c r="F375" s="120" t="str">
        <f>IFERROR((VLOOKUP(B375,CREDITO_FINANCEIRO!A:G,4,FALSE)),"")</f>
        <v/>
      </c>
      <c r="G375" s="120" t="e">
        <f>VLOOKUP(B375,CREDITO_FINANCEIRO!A:G,6,FALSE)</f>
        <v>#N/A</v>
      </c>
      <c r="H375" s="120" t="e">
        <f>VLOOKUP(B375,CREDITO_FINANCEIRO!A:G,7,FALSE)</f>
        <v>#N/A</v>
      </c>
      <c r="I375" s="91" t="e">
        <f>VLOOKUP(B375,CREDITO_FINANCEIRO!A:K,10,FALSE)</f>
        <v>#N/A</v>
      </c>
      <c r="J375" s="91" t="e">
        <f>VLOOKUP(B375,CREDITO_FINANCEIRO!A:K,11,FALSE)</f>
        <v>#N/A</v>
      </c>
      <c r="K375" s="91" t="e">
        <f>VLOOKUP(B375,CREDITO_FINANCEIRO!A:L,12,FALSE)</f>
        <v>#N/A</v>
      </c>
      <c r="L375" s="110" t="e">
        <f t="shared" si="50"/>
        <v>#N/A</v>
      </c>
      <c r="M375" s="2" t="e">
        <f t="shared" si="51"/>
        <v>#N/A</v>
      </c>
      <c r="N375" s="111" t="e">
        <f>VLOOKUP(Tabela4[[#This Row],[Proposta de Referência]],SIMP_CF!A:K,9,FALSE)</f>
        <v>#N/A</v>
      </c>
      <c r="O375" s="111" t="e">
        <f>VLOOKUP(Tabela4[[#This Row],[Proposta de Referência]],SIMP_CF!A:K,8,FALSE)</f>
        <v>#N/A</v>
      </c>
      <c r="P375" s="112" t="e">
        <f t="shared" si="52"/>
        <v>#N/A</v>
      </c>
      <c r="Q375" s="112" t="e">
        <f t="shared" si="53"/>
        <v>#N/A</v>
      </c>
      <c r="R375" t="e">
        <f t="shared" si="59"/>
        <v>#N/A</v>
      </c>
      <c r="S375" s="108" t="e">
        <f t="shared" si="54"/>
        <v>#N/A</v>
      </c>
      <c r="T375" s="108" t="e">
        <f t="shared" si="55"/>
        <v>#N/A</v>
      </c>
      <c r="U375" s="110" t="e">
        <f t="shared" si="56"/>
        <v>#N/A</v>
      </c>
      <c r="V375" t="e">
        <f t="shared" si="57"/>
        <v>#N/A</v>
      </c>
      <c r="W375" t="str">
        <f t="shared" si="58"/>
        <v/>
      </c>
      <c r="X375" s="24" t="str">
        <f>IFERROR(VLOOKUP(W375,HOSPITAIS_COM_DIVIDAS!A:E,5,FALSE),"")</f>
        <v/>
      </c>
    </row>
    <row r="376" spans="1:24" x14ac:dyDescent="0.25">
      <c r="A376" s="52" t="str">
        <f>IFERROR((Tabela4[[#This Row],[Status da Proposta]]),"")</f>
        <v/>
      </c>
      <c r="B376" s="121">
        <f>IFERROR((CREDITO_FINANCEIRO!A376),"")</f>
        <v>0</v>
      </c>
      <c r="C376" s="120" t="str">
        <f>IFERROR((VLOOKUP(B376,CREDITO_FINANCEIRO!A:B,2,FALSE)),"")</f>
        <v/>
      </c>
      <c r="D376" s="94" t="str">
        <f>IFERROR((VLOOKUP(B376,CREDITO_FINANCEIRO!A:E,5,FALSE)),"")</f>
        <v/>
      </c>
      <c r="E376" s="95" t="str">
        <f>IFERROR((VLOOKUP(B376,CREDITO_FINANCEIRO!A:C,3,FALSE)),"")</f>
        <v/>
      </c>
      <c r="F376" s="120" t="str">
        <f>IFERROR((VLOOKUP(B376,CREDITO_FINANCEIRO!A:G,4,FALSE)),"")</f>
        <v/>
      </c>
      <c r="G376" s="120" t="e">
        <f>VLOOKUP(B376,CREDITO_FINANCEIRO!A:G,6,FALSE)</f>
        <v>#N/A</v>
      </c>
      <c r="H376" s="120" t="e">
        <f>VLOOKUP(B376,CREDITO_FINANCEIRO!A:G,7,FALSE)</f>
        <v>#N/A</v>
      </c>
      <c r="I376" s="91" t="e">
        <f>VLOOKUP(B376,CREDITO_FINANCEIRO!A:K,10,FALSE)</f>
        <v>#N/A</v>
      </c>
      <c r="J376" s="91" t="e">
        <f>VLOOKUP(B376,CREDITO_FINANCEIRO!A:K,11,FALSE)</f>
        <v>#N/A</v>
      </c>
      <c r="K376" s="91" t="e">
        <f>VLOOKUP(B376,CREDITO_FINANCEIRO!A:L,12,FALSE)</f>
        <v>#N/A</v>
      </c>
      <c r="L376" s="110" t="e">
        <f t="shared" si="50"/>
        <v>#N/A</v>
      </c>
      <c r="M376" s="2" t="e">
        <f t="shared" si="51"/>
        <v>#N/A</v>
      </c>
      <c r="N376" s="111" t="e">
        <f>VLOOKUP(Tabela4[[#This Row],[Proposta de Referência]],SIMP_CF!A:K,9,FALSE)</f>
        <v>#N/A</v>
      </c>
      <c r="O376" s="111" t="e">
        <f>VLOOKUP(Tabela4[[#This Row],[Proposta de Referência]],SIMP_CF!A:K,8,FALSE)</f>
        <v>#N/A</v>
      </c>
      <c r="P376" s="112" t="e">
        <f t="shared" si="52"/>
        <v>#N/A</v>
      </c>
      <c r="Q376" s="112" t="e">
        <f t="shared" si="53"/>
        <v>#N/A</v>
      </c>
      <c r="R376" t="e">
        <f t="shared" si="59"/>
        <v>#N/A</v>
      </c>
      <c r="S376" s="108" t="e">
        <f t="shared" si="54"/>
        <v>#N/A</v>
      </c>
      <c r="T376" s="108" t="e">
        <f t="shared" si="55"/>
        <v>#N/A</v>
      </c>
      <c r="U376" s="110" t="e">
        <f t="shared" si="56"/>
        <v>#N/A</v>
      </c>
      <c r="V376" t="e">
        <f t="shared" si="57"/>
        <v>#N/A</v>
      </c>
      <c r="W376" t="str">
        <f t="shared" si="58"/>
        <v/>
      </c>
      <c r="X376" s="24" t="str">
        <f>IFERROR(VLOOKUP(W376,HOSPITAIS_COM_DIVIDAS!A:E,5,FALSE),"")</f>
        <v/>
      </c>
    </row>
    <row r="377" spans="1:24" x14ac:dyDescent="0.25">
      <c r="A377" s="52" t="str">
        <f>IFERROR((Tabela4[[#This Row],[Status da Proposta]]),"")</f>
        <v/>
      </c>
      <c r="B377" s="121">
        <f>IFERROR((CREDITO_FINANCEIRO!A377),"")</f>
        <v>0</v>
      </c>
      <c r="C377" s="120" t="str">
        <f>IFERROR((VLOOKUP(B377,CREDITO_FINANCEIRO!A:B,2,FALSE)),"")</f>
        <v/>
      </c>
      <c r="D377" s="94" t="str">
        <f>IFERROR((VLOOKUP(B377,CREDITO_FINANCEIRO!A:E,5,FALSE)),"")</f>
        <v/>
      </c>
      <c r="E377" s="95" t="str">
        <f>IFERROR((VLOOKUP(B377,CREDITO_FINANCEIRO!A:C,3,FALSE)),"")</f>
        <v/>
      </c>
      <c r="F377" s="120" t="str">
        <f>IFERROR((VLOOKUP(B377,CREDITO_FINANCEIRO!A:G,4,FALSE)),"")</f>
        <v/>
      </c>
      <c r="G377" s="120" t="e">
        <f>VLOOKUP(B377,CREDITO_FINANCEIRO!A:G,6,FALSE)</f>
        <v>#N/A</v>
      </c>
      <c r="H377" s="120" t="e">
        <f>VLOOKUP(B377,CREDITO_FINANCEIRO!A:G,7,FALSE)</f>
        <v>#N/A</v>
      </c>
      <c r="I377" s="91" t="e">
        <f>VLOOKUP(B377,CREDITO_FINANCEIRO!A:K,10,FALSE)</f>
        <v>#N/A</v>
      </c>
      <c r="J377" s="91" t="e">
        <f>VLOOKUP(B377,CREDITO_FINANCEIRO!A:K,11,FALSE)</f>
        <v>#N/A</v>
      </c>
      <c r="K377" s="91" t="e">
        <f>VLOOKUP(B377,CREDITO_FINANCEIRO!A:L,12,FALSE)</f>
        <v>#N/A</v>
      </c>
      <c r="L377" s="110" t="e">
        <f t="shared" si="50"/>
        <v>#N/A</v>
      </c>
      <c r="M377" s="2" t="e">
        <f t="shared" si="51"/>
        <v>#N/A</v>
      </c>
      <c r="N377" s="111" t="e">
        <f>VLOOKUP(Tabela4[[#This Row],[Proposta de Referência]],SIMP_CF!A:K,9,FALSE)</f>
        <v>#N/A</v>
      </c>
      <c r="O377" s="111" t="e">
        <f>VLOOKUP(Tabela4[[#This Row],[Proposta de Referência]],SIMP_CF!A:K,8,FALSE)</f>
        <v>#N/A</v>
      </c>
      <c r="P377" s="112" t="e">
        <f t="shared" si="52"/>
        <v>#N/A</v>
      </c>
      <c r="Q377" s="112" t="e">
        <f t="shared" si="53"/>
        <v>#N/A</v>
      </c>
      <c r="R377" t="e">
        <f t="shared" si="59"/>
        <v>#N/A</v>
      </c>
      <c r="S377" s="108" t="e">
        <f t="shared" si="54"/>
        <v>#N/A</v>
      </c>
      <c r="T377" s="108" t="e">
        <f t="shared" si="55"/>
        <v>#N/A</v>
      </c>
      <c r="U377" s="110" t="e">
        <f t="shared" si="56"/>
        <v>#N/A</v>
      </c>
      <c r="V377" t="e">
        <f t="shared" si="57"/>
        <v>#N/A</v>
      </c>
      <c r="W377" t="str">
        <f t="shared" si="58"/>
        <v/>
      </c>
      <c r="X377" s="24" t="str">
        <f>IFERROR(VLOOKUP(W377,HOSPITAIS_COM_DIVIDAS!A:E,5,FALSE),"")</f>
        <v/>
      </c>
    </row>
    <row r="378" spans="1:24" x14ac:dyDescent="0.25">
      <c r="A378" s="52" t="str">
        <f>IFERROR((Tabela4[[#This Row],[Status da Proposta]]),"")</f>
        <v/>
      </c>
      <c r="B378" s="121">
        <f>IFERROR((CREDITO_FINANCEIRO!A378),"")</f>
        <v>0</v>
      </c>
      <c r="C378" s="120" t="str">
        <f>IFERROR((VLOOKUP(B378,CREDITO_FINANCEIRO!A:B,2,FALSE)),"")</f>
        <v/>
      </c>
      <c r="D378" s="94" t="str">
        <f>IFERROR((VLOOKUP(B378,CREDITO_FINANCEIRO!A:E,5,FALSE)),"")</f>
        <v/>
      </c>
      <c r="E378" s="95" t="str">
        <f>IFERROR((VLOOKUP(B378,CREDITO_FINANCEIRO!A:C,3,FALSE)),"")</f>
        <v/>
      </c>
      <c r="F378" s="120" t="str">
        <f>IFERROR((VLOOKUP(B378,CREDITO_FINANCEIRO!A:G,4,FALSE)),"")</f>
        <v/>
      </c>
      <c r="G378" s="120" t="e">
        <f>VLOOKUP(B378,CREDITO_FINANCEIRO!A:G,6,FALSE)</f>
        <v>#N/A</v>
      </c>
      <c r="H378" s="120" t="e">
        <f>VLOOKUP(B378,CREDITO_FINANCEIRO!A:G,7,FALSE)</f>
        <v>#N/A</v>
      </c>
      <c r="I378" s="91" t="e">
        <f>VLOOKUP(B378,CREDITO_FINANCEIRO!A:K,10,FALSE)</f>
        <v>#N/A</v>
      </c>
      <c r="J378" s="91" t="e">
        <f>VLOOKUP(B378,CREDITO_FINANCEIRO!A:K,11,FALSE)</f>
        <v>#N/A</v>
      </c>
      <c r="K378" s="91" t="e">
        <f>VLOOKUP(B378,CREDITO_FINANCEIRO!A:L,12,FALSE)</f>
        <v>#N/A</v>
      </c>
      <c r="L378" s="110" t="e">
        <f t="shared" si="50"/>
        <v>#N/A</v>
      </c>
      <c r="M378" s="2" t="e">
        <f t="shared" si="51"/>
        <v>#N/A</v>
      </c>
      <c r="N378" s="111" t="e">
        <f>VLOOKUP(Tabela4[[#This Row],[Proposta de Referência]],SIMP_CF!A:K,9,FALSE)</f>
        <v>#N/A</v>
      </c>
      <c r="O378" s="111" t="e">
        <f>VLOOKUP(Tabela4[[#This Row],[Proposta de Referência]],SIMP_CF!A:K,8,FALSE)</f>
        <v>#N/A</v>
      </c>
      <c r="P378" s="112" t="e">
        <f t="shared" si="52"/>
        <v>#N/A</v>
      </c>
      <c r="Q378" s="112" t="e">
        <f t="shared" si="53"/>
        <v>#N/A</v>
      </c>
      <c r="R378" t="e">
        <f t="shared" si="59"/>
        <v>#N/A</v>
      </c>
      <c r="S378" s="108" t="e">
        <f t="shared" si="54"/>
        <v>#N/A</v>
      </c>
      <c r="T378" s="108" t="e">
        <f t="shared" si="55"/>
        <v>#N/A</v>
      </c>
      <c r="U378" s="110" t="e">
        <f t="shared" si="56"/>
        <v>#N/A</v>
      </c>
      <c r="V378" t="e">
        <f t="shared" si="57"/>
        <v>#N/A</v>
      </c>
      <c r="W378" t="str">
        <f t="shared" si="58"/>
        <v/>
      </c>
      <c r="X378" s="24" t="str">
        <f>IFERROR(VLOOKUP(W378,HOSPITAIS_COM_DIVIDAS!A:E,5,FALSE),"")</f>
        <v/>
      </c>
    </row>
    <row r="379" spans="1:24" x14ac:dyDescent="0.25">
      <c r="A379" s="52" t="str">
        <f>IFERROR((Tabela4[[#This Row],[Status da Proposta]]),"")</f>
        <v/>
      </c>
      <c r="B379" s="121">
        <f>IFERROR((CREDITO_FINANCEIRO!A379),"")</f>
        <v>0</v>
      </c>
      <c r="C379" s="120" t="str">
        <f>IFERROR((VLOOKUP(B379,CREDITO_FINANCEIRO!A:B,2,FALSE)),"")</f>
        <v/>
      </c>
      <c r="D379" s="94" t="str">
        <f>IFERROR((VLOOKUP(B379,CREDITO_FINANCEIRO!A:E,5,FALSE)),"")</f>
        <v/>
      </c>
      <c r="E379" s="95" t="str">
        <f>IFERROR((VLOOKUP(B379,CREDITO_FINANCEIRO!A:C,3,FALSE)),"")</f>
        <v/>
      </c>
      <c r="F379" s="120" t="str">
        <f>IFERROR((VLOOKUP(B379,CREDITO_FINANCEIRO!A:G,4,FALSE)),"")</f>
        <v/>
      </c>
      <c r="G379" s="120" t="e">
        <f>VLOOKUP(B379,CREDITO_FINANCEIRO!A:G,6,FALSE)</f>
        <v>#N/A</v>
      </c>
      <c r="H379" s="120" t="e">
        <f>VLOOKUP(B379,CREDITO_FINANCEIRO!A:G,7,FALSE)</f>
        <v>#N/A</v>
      </c>
      <c r="I379" s="91" t="e">
        <f>VLOOKUP(B379,CREDITO_FINANCEIRO!A:K,10,FALSE)</f>
        <v>#N/A</v>
      </c>
      <c r="J379" s="91" t="e">
        <f>VLOOKUP(B379,CREDITO_FINANCEIRO!A:K,11,FALSE)</f>
        <v>#N/A</v>
      </c>
      <c r="K379" s="91" t="e">
        <f>VLOOKUP(B379,CREDITO_FINANCEIRO!A:L,12,FALSE)</f>
        <v>#N/A</v>
      </c>
      <c r="L379" s="110" t="e">
        <f t="shared" si="50"/>
        <v>#N/A</v>
      </c>
      <c r="M379" s="2" t="e">
        <f t="shared" si="51"/>
        <v>#N/A</v>
      </c>
      <c r="N379" s="111" t="e">
        <f>VLOOKUP(Tabela4[[#This Row],[Proposta de Referência]],SIMP_CF!A:K,9,FALSE)</f>
        <v>#N/A</v>
      </c>
      <c r="O379" s="111" t="e">
        <f>VLOOKUP(Tabela4[[#This Row],[Proposta de Referência]],SIMP_CF!A:K,8,FALSE)</f>
        <v>#N/A</v>
      </c>
      <c r="P379" s="112" t="e">
        <f t="shared" si="52"/>
        <v>#N/A</v>
      </c>
      <c r="Q379" s="112" t="e">
        <f t="shared" si="53"/>
        <v>#N/A</v>
      </c>
      <c r="R379" t="e">
        <f t="shared" si="59"/>
        <v>#N/A</v>
      </c>
      <c r="S379" s="108" t="e">
        <f t="shared" si="54"/>
        <v>#N/A</v>
      </c>
      <c r="T379" s="108" t="e">
        <f t="shared" si="55"/>
        <v>#N/A</v>
      </c>
      <c r="U379" s="110" t="e">
        <f t="shared" si="56"/>
        <v>#N/A</v>
      </c>
      <c r="V379" t="e">
        <f t="shared" si="57"/>
        <v>#N/A</v>
      </c>
      <c r="W379" t="str">
        <f t="shared" si="58"/>
        <v/>
      </c>
      <c r="X379" s="24" t="str">
        <f>IFERROR(VLOOKUP(W379,HOSPITAIS_COM_DIVIDAS!A:E,5,FALSE),"")</f>
        <v/>
      </c>
    </row>
    <row r="380" spans="1:24" x14ac:dyDescent="0.25">
      <c r="A380" s="52" t="str">
        <f>IFERROR((Tabela4[[#This Row],[Status da Proposta]]),"")</f>
        <v/>
      </c>
      <c r="B380" s="121">
        <f>IFERROR((CREDITO_FINANCEIRO!A380),"")</f>
        <v>0</v>
      </c>
      <c r="C380" s="120" t="str">
        <f>IFERROR((VLOOKUP(B380,CREDITO_FINANCEIRO!A:B,2,FALSE)),"")</f>
        <v/>
      </c>
      <c r="D380" s="94" t="str">
        <f>IFERROR((VLOOKUP(B380,CREDITO_FINANCEIRO!A:E,5,FALSE)),"")</f>
        <v/>
      </c>
      <c r="E380" s="95" t="str">
        <f>IFERROR((VLOOKUP(B380,CREDITO_FINANCEIRO!A:C,3,FALSE)),"")</f>
        <v/>
      </c>
      <c r="F380" s="120" t="str">
        <f>IFERROR((VLOOKUP(B380,CREDITO_FINANCEIRO!A:G,4,FALSE)),"")</f>
        <v/>
      </c>
      <c r="G380" s="120" t="e">
        <f>VLOOKUP(B380,CREDITO_FINANCEIRO!A:G,6,FALSE)</f>
        <v>#N/A</v>
      </c>
      <c r="H380" s="120" t="e">
        <f>VLOOKUP(B380,CREDITO_FINANCEIRO!A:G,7,FALSE)</f>
        <v>#N/A</v>
      </c>
      <c r="I380" s="91" t="e">
        <f>VLOOKUP(B380,CREDITO_FINANCEIRO!A:K,10,FALSE)</f>
        <v>#N/A</v>
      </c>
      <c r="J380" s="91" t="e">
        <f>VLOOKUP(B380,CREDITO_FINANCEIRO!A:K,11,FALSE)</f>
        <v>#N/A</v>
      </c>
      <c r="K380" s="91" t="e">
        <f>VLOOKUP(B380,CREDITO_FINANCEIRO!A:L,12,FALSE)</f>
        <v>#N/A</v>
      </c>
      <c r="L380" s="110" t="e">
        <f t="shared" si="50"/>
        <v>#N/A</v>
      </c>
      <c r="M380" s="2" t="e">
        <f t="shared" si="51"/>
        <v>#N/A</v>
      </c>
      <c r="N380" s="111" t="e">
        <f>VLOOKUP(Tabela4[[#This Row],[Proposta de Referência]],SIMP_CF!A:K,9,FALSE)</f>
        <v>#N/A</v>
      </c>
      <c r="O380" s="111" t="e">
        <f>VLOOKUP(Tabela4[[#This Row],[Proposta de Referência]],SIMP_CF!A:K,8,FALSE)</f>
        <v>#N/A</v>
      </c>
      <c r="P380" s="112" t="e">
        <f t="shared" si="52"/>
        <v>#N/A</v>
      </c>
      <c r="Q380" s="112" t="e">
        <f t="shared" si="53"/>
        <v>#N/A</v>
      </c>
      <c r="R380" t="e">
        <f t="shared" si="59"/>
        <v>#N/A</v>
      </c>
      <c r="S380" s="108" t="e">
        <f t="shared" si="54"/>
        <v>#N/A</v>
      </c>
      <c r="T380" s="108" t="e">
        <f t="shared" si="55"/>
        <v>#N/A</v>
      </c>
      <c r="U380" s="110" t="e">
        <f t="shared" si="56"/>
        <v>#N/A</v>
      </c>
      <c r="V380" t="e">
        <f t="shared" si="57"/>
        <v>#N/A</v>
      </c>
      <c r="W380" t="str">
        <f t="shared" si="58"/>
        <v/>
      </c>
      <c r="X380" s="24" t="str">
        <f>IFERROR(VLOOKUP(W380,HOSPITAIS_COM_DIVIDAS!A:E,5,FALSE),"")</f>
        <v/>
      </c>
    </row>
    <row r="381" spans="1:24" x14ac:dyDescent="0.25">
      <c r="A381" s="52" t="str">
        <f>IFERROR((Tabela4[[#This Row],[Status da Proposta]]),"")</f>
        <v/>
      </c>
      <c r="B381" s="121">
        <f>IFERROR((CREDITO_FINANCEIRO!A381),"")</f>
        <v>0</v>
      </c>
      <c r="C381" s="120" t="str">
        <f>IFERROR((VLOOKUP(B381,CREDITO_FINANCEIRO!A:B,2,FALSE)),"")</f>
        <v/>
      </c>
      <c r="D381" s="94" t="str">
        <f>IFERROR((VLOOKUP(B381,CREDITO_FINANCEIRO!A:E,5,FALSE)),"")</f>
        <v/>
      </c>
      <c r="E381" s="95" t="str">
        <f>IFERROR((VLOOKUP(B381,CREDITO_FINANCEIRO!A:C,3,FALSE)),"")</f>
        <v/>
      </c>
      <c r="F381" s="120" t="str">
        <f>IFERROR((VLOOKUP(B381,CREDITO_FINANCEIRO!A:G,4,FALSE)),"")</f>
        <v/>
      </c>
      <c r="G381" s="120" t="e">
        <f>VLOOKUP(B381,CREDITO_FINANCEIRO!A:G,6,FALSE)</f>
        <v>#N/A</v>
      </c>
      <c r="H381" s="120" t="e">
        <f>VLOOKUP(B381,CREDITO_FINANCEIRO!A:G,7,FALSE)</f>
        <v>#N/A</v>
      </c>
      <c r="I381" s="91" t="e">
        <f>VLOOKUP(B381,CREDITO_FINANCEIRO!A:K,10,FALSE)</f>
        <v>#N/A</v>
      </c>
      <c r="J381" s="91" t="e">
        <f>VLOOKUP(B381,CREDITO_FINANCEIRO!A:K,11,FALSE)</f>
        <v>#N/A</v>
      </c>
      <c r="K381" s="91" t="e">
        <f>VLOOKUP(B381,CREDITO_FINANCEIRO!A:L,12,FALSE)</f>
        <v>#N/A</v>
      </c>
      <c r="L381" s="110" t="e">
        <f t="shared" si="50"/>
        <v>#N/A</v>
      </c>
      <c r="M381" s="2" t="e">
        <f t="shared" si="51"/>
        <v>#N/A</v>
      </c>
      <c r="N381" s="111" t="e">
        <f>VLOOKUP(Tabela4[[#This Row],[Proposta de Referência]],SIMP_CF!A:K,9,FALSE)</f>
        <v>#N/A</v>
      </c>
      <c r="O381" s="111" t="e">
        <f>VLOOKUP(Tabela4[[#This Row],[Proposta de Referência]],SIMP_CF!A:K,8,FALSE)</f>
        <v>#N/A</v>
      </c>
      <c r="P381" s="112" t="e">
        <f t="shared" si="52"/>
        <v>#N/A</v>
      </c>
      <c r="Q381" s="112" t="e">
        <f t="shared" si="53"/>
        <v>#N/A</v>
      </c>
      <c r="R381" t="e">
        <f t="shared" si="59"/>
        <v>#N/A</v>
      </c>
      <c r="S381" s="108" t="e">
        <f t="shared" si="54"/>
        <v>#N/A</v>
      </c>
      <c r="T381" s="108" t="e">
        <f t="shared" si="55"/>
        <v>#N/A</v>
      </c>
      <c r="U381" s="110" t="e">
        <f t="shared" si="56"/>
        <v>#N/A</v>
      </c>
      <c r="V381" t="e">
        <f t="shared" si="57"/>
        <v>#N/A</v>
      </c>
      <c r="W381" t="str">
        <f t="shared" si="58"/>
        <v/>
      </c>
      <c r="X381" s="24" t="str">
        <f>IFERROR(VLOOKUP(W381,HOSPITAIS_COM_DIVIDAS!A:E,5,FALSE),"")</f>
        <v/>
      </c>
    </row>
    <row r="382" spans="1:24" x14ac:dyDescent="0.25">
      <c r="A382" s="52" t="str">
        <f>IFERROR((Tabela4[[#This Row],[Status da Proposta]]),"")</f>
        <v/>
      </c>
      <c r="B382" s="121">
        <f>IFERROR((CREDITO_FINANCEIRO!A382),"")</f>
        <v>0</v>
      </c>
      <c r="C382" s="120" t="str">
        <f>IFERROR((VLOOKUP(B382,CREDITO_FINANCEIRO!A:B,2,FALSE)),"")</f>
        <v/>
      </c>
      <c r="D382" s="94" t="str">
        <f>IFERROR((VLOOKUP(B382,CREDITO_FINANCEIRO!A:E,5,FALSE)),"")</f>
        <v/>
      </c>
      <c r="E382" s="95" t="str">
        <f>IFERROR((VLOOKUP(B382,CREDITO_FINANCEIRO!A:C,3,FALSE)),"")</f>
        <v/>
      </c>
      <c r="F382" s="120" t="str">
        <f>IFERROR((VLOOKUP(B382,CREDITO_FINANCEIRO!A:G,4,FALSE)),"")</f>
        <v/>
      </c>
      <c r="G382" s="120" t="e">
        <f>VLOOKUP(B382,CREDITO_FINANCEIRO!A:G,6,FALSE)</f>
        <v>#N/A</v>
      </c>
      <c r="H382" s="120" t="e">
        <f>VLOOKUP(B382,CREDITO_FINANCEIRO!A:G,7,FALSE)</f>
        <v>#N/A</v>
      </c>
      <c r="I382" s="91" t="e">
        <f>VLOOKUP(B382,CREDITO_FINANCEIRO!A:K,10,FALSE)</f>
        <v>#N/A</v>
      </c>
      <c r="J382" s="91" t="e">
        <f>VLOOKUP(B382,CREDITO_FINANCEIRO!A:K,11,FALSE)</f>
        <v>#N/A</v>
      </c>
      <c r="K382" s="91" t="e">
        <f>VLOOKUP(B382,CREDITO_FINANCEIRO!A:L,12,FALSE)</f>
        <v>#N/A</v>
      </c>
      <c r="L382" s="110" t="e">
        <f t="shared" si="50"/>
        <v>#N/A</v>
      </c>
      <c r="M382" s="2" t="e">
        <f t="shared" si="51"/>
        <v>#N/A</v>
      </c>
      <c r="N382" s="111" t="e">
        <f>VLOOKUP(Tabela4[[#This Row],[Proposta de Referência]],SIMP_CF!A:K,9,FALSE)</f>
        <v>#N/A</v>
      </c>
      <c r="O382" s="111" t="e">
        <f>VLOOKUP(Tabela4[[#This Row],[Proposta de Referência]],SIMP_CF!A:K,8,FALSE)</f>
        <v>#N/A</v>
      </c>
      <c r="P382" s="112" t="e">
        <f t="shared" si="52"/>
        <v>#N/A</v>
      </c>
      <c r="Q382" s="112" t="e">
        <f t="shared" si="53"/>
        <v>#N/A</v>
      </c>
      <c r="R382" t="e">
        <f t="shared" si="59"/>
        <v>#N/A</v>
      </c>
      <c r="S382" s="108" t="e">
        <f t="shared" si="54"/>
        <v>#N/A</v>
      </c>
      <c r="T382" s="108" t="e">
        <f t="shared" si="55"/>
        <v>#N/A</v>
      </c>
      <c r="U382" s="110" t="e">
        <f t="shared" si="56"/>
        <v>#N/A</v>
      </c>
      <c r="V382" t="e">
        <f t="shared" si="57"/>
        <v>#N/A</v>
      </c>
      <c r="W382" t="str">
        <f t="shared" si="58"/>
        <v/>
      </c>
      <c r="X382" s="24" t="str">
        <f>IFERROR(VLOOKUP(W382,HOSPITAIS_COM_DIVIDAS!A:E,5,FALSE),"")</f>
        <v/>
      </c>
    </row>
    <row r="383" spans="1:24" x14ac:dyDescent="0.25">
      <c r="A383" s="52" t="str">
        <f>IFERROR((Tabela4[[#This Row],[Status da Proposta]]),"")</f>
        <v/>
      </c>
      <c r="B383" s="121">
        <f>IFERROR((CREDITO_FINANCEIRO!A383),"")</f>
        <v>0</v>
      </c>
      <c r="C383" s="120" t="str">
        <f>IFERROR((VLOOKUP(B383,CREDITO_FINANCEIRO!A:B,2,FALSE)),"")</f>
        <v/>
      </c>
      <c r="D383" s="94" t="str">
        <f>IFERROR((VLOOKUP(B383,CREDITO_FINANCEIRO!A:E,5,FALSE)),"")</f>
        <v/>
      </c>
      <c r="E383" s="95" t="str">
        <f>IFERROR((VLOOKUP(B383,CREDITO_FINANCEIRO!A:C,3,FALSE)),"")</f>
        <v/>
      </c>
      <c r="F383" s="120" t="str">
        <f>IFERROR((VLOOKUP(B383,CREDITO_FINANCEIRO!A:G,4,FALSE)),"")</f>
        <v/>
      </c>
      <c r="G383" s="120" t="e">
        <f>VLOOKUP(B383,CREDITO_FINANCEIRO!A:G,6,FALSE)</f>
        <v>#N/A</v>
      </c>
      <c r="H383" s="120" t="e">
        <f>VLOOKUP(B383,CREDITO_FINANCEIRO!A:G,7,FALSE)</f>
        <v>#N/A</v>
      </c>
      <c r="I383" s="91" t="e">
        <f>VLOOKUP(B383,CREDITO_FINANCEIRO!A:K,10,FALSE)</f>
        <v>#N/A</v>
      </c>
      <c r="J383" s="91" t="e">
        <f>VLOOKUP(B383,CREDITO_FINANCEIRO!A:K,11,FALSE)</f>
        <v>#N/A</v>
      </c>
      <c r="K383" s="91" t="e">
        <f>VLOOKUP(B383,CREDITO_FINANCEIRO!A:L,12,FALSE)</f>
        <v>#N/A</v>
      </c>
      <c r="L383" s="110" t="e">
        <f t="shared" si="50"/>
        <v>#N/A</v>
      </c>
      <c r="M383" s="2" t="e">
        <f t="shared" si="51"/>
        <v>#N/A</v>
      </c>
      <c r="N383" s="111" t="e">
        <f>VLOOKUP(Tabela4[[#This Row],[Proposta de Referência]],SIMP_CF!A:K,9,FALSE)</f>
        <v>#N/A</v>
      </c>
      <c r="O383" s="111" t="e">
        <f>VLOOKUP(Tabela4[[#This Row],[Proposta de Referência]],SIMP_CF!A:K,8,FALSE)</f>
        <v>#N/A</v>
      </c>
      <c r="P383" s="112" t="e">
        <f t="shared" si="52"/>
        <v>#N/A</v>
      </c>
      <c r="Q383" s="112" t="e">
        <f t="shared" si="53"/>
        <v>#N/A</v>
      </c>
      <c r="R383" t="e">
        <f t="shared" si="59"/>
        <v>#N/A</v>
      </c>
      <c r="S383" s="108" t="e">
        <f t="shared" si="54"/>
        <v>#N/A</v>
      </c>
      <c r="T383" s="108" t="e">
        <f t="shared" si="55"/>
        <v>#N/A</v>
      </c>
      <c r="U383" s="110" t="e">
        <f t="shared" si="56"/>
        <v>#N/A</v>
      </c>
      <c r="V383" t="e">
        <f t="shared" si="57"/>
        <v>#N/A</v>
      </c>
      <c r="W383" t="str">
        <f t="shared" si="58"/>
        <v/>
      </c>
      <c r="X383" s="24" t="str">
        <f>IFERROR(VLOOKUP(W383,HOSPITAIS_COM_DIVIDAS!A:E,5,FALSE),"")</f>
        <v/>
      </c>
    </row>
    <row r="384" spans="1:24" x14ac:dyDescent="0.25">
      <c r="A384" s="52" t="str">
        <f>IFERROR((Tabela4[[#This Row],[Status da Proposta]]),"")</f>
        <v/>
      </c>
      <c r="B384" s="121">
        <f>IFERROR((CREDITO_FINANCEIRO!A384),"")</f>
        <v>0</v>
      </c>
      <c r="C384" s="120" t="str">
        <f>IFERROR((VLOOKUP(B384,CREDITO_FINANCEIRO!A:B,2,FALSE)),"")</f>
        <v/>
      </c>
      <c r="D384" s="94" t="str">
        <f>IFERROR((VLOOKUP(B384,CREDITO_FINANCEIRO!A:E,5,FALSE)),"")</f>
        <v/>
      </c>
      <c r="E384" s="95" t="str">
        <f>IFERROR((VLOOKUP(B384,CREDITO_FINANCEIRO!A:C,3,FALSE)),"")</f>
        <v/>
      </c>
      <c r="F384" s="120" t="str">
        <f>IFERROR((VLOOKUP(B384,CREDITO_FINANCEIRO!A:G,4,FALSE)),"")</f>
        <v/>
      </c>
      <c r="G384" s="120" t="e">
        <f>VLOOKUP(B384,CREDITO_FINANCEIRO!A:G,6,FALSE)</f>
        <v>#N/A</v>
      </c>
      <c r="H384" s="120" t="e">
        <f>VLOOKUP(B384,CREDITO_FINANCEIRO!A:G,7,FALSE)</f>
        <v>#N/A</v>
      </c>
      <c r="I384" s="91" t="e">
        <f>VLOOKUP(B384,CREDITO_FINANCEIRO!A:K,10,FALSE)</f>
        <v>#N/A</v>
      </c>
      <c r="J384" s="91" t="e">
        <f>VLOOKUP(B384,CREDITO_FINANCEIRO!A:K,11,FALSE)</f>
        <v>#N/A</v>
      </c>
      <c r="K384" s="91" t="e">
        <f>VLOOKUP(B384,CREDITO_FINANCEIRO!A:L,12,FALSE)</f>
        <v>#N/A</v>
      </c>
      <c r="L384" s="110" t="e">
        <f t="shared" si="50"/>
        <v>#N/A</v>
      </c>
      <c r="M384" s="2" t="e">
        <f t="shared" si="51"/>
        <v>#N/A</v>
      </c>
      <c r="N384" s="111" t="e">
        <f>VLOOKUP(Tabela4[[#This Row],[Proposta de Referência]],SIMP_CF!A:K,9,FALSE)</f>
        <v>#N/A</v>
      </c>
      <c r="O384" s="111" t="e">
        <f>VLOOKUP(Tabela4[[#This Row],[Proposta de Referência]],SIMP_CF!A:K,8,FALSE)</f>
        <v>#N/A</v>
      </c>
      <c r="P384" s="112" t="e">
        <f t="shared" si="52"/>
        <v>#N/A</v>
      </c>
      <c r="Q384" s="112" t="e">
        <f t="shared" si="53"/>
        <v>#N/A</v>
      </c>
      <c r="R384" t="e">
        <f t="shared" si="59"/>
        <v>#N/A</v>
      </c>
      <c r="S384" s="108" t="e">
        <f t="shared" si="54"/>
        <v>#N/A</v>
      </c>
      <c r="T384" s="108" t="e">
        <f t="shared" si="55"/>
        <v>#N/A</v>
      </c>
      <c r="U384" s="110" t="e">
        <f t="shared" si="56"/>
        <v>#N/A</v>
      </c>
      <c r="V384" t="e">
        <f t="shared" si="57"/>
        <v>#N/A</v>
      </c>
      <c r="W384" t="str">
        <f t="shared" si="58"/>
        <v/>
      </c>
      <c r="X384" s="24" t="str">
        <f>IFERROR(VLOOKUP(W384,HOSPITAIS_COM_DIVIDAS!A:E,5,FALSE),"")</f>
        <v/>
      </c>
    </row>
    <row r="385" spans="1:24" x14ac:dyDescent="0.25">
      <c r="A385" s="52" t="str">
        <f>IFERROR((Tabela4[[#This Row],[Status da Proposta]]),"")</f>
        <v/>
      </c>
      <c r="B385" s="121">
        <f>IFERROR((CREDITO_FINANCEIRO!A385),"")</f>
        <v>0</v>
      </c>
      <c r="C385" s="120" t="str">
        <f>IFERROR((VLOOKUP(B385,CREDITO_FINANCEIRO!A:B,2,FALSE)),"")</f>
        <v/>
      </c>
      <c r="D385" s="94" t="str">
        <f>IFERROR((VLOOKUP(B385,CREDITO_FINANCEIRO!A:E,5,FALSE)),"")</f>
        <v/>
      </c>
      <c r="E385" s="95" t="str">
        <f>IFERROR((VLOOKUP(B385,CREDITO_FINANCEIRO!A:C,3,FALSE)),"")</f>
        <v/>
      </c>
      <c r="F385" s="120" t="str">
        <f>IFERROR((VLOOKUP(B385,CREDITO_FINANCEIRO!A:G,4,FALSE)),"")</f>
        <v/>
      </c>
      <c r="G385" s="120" t="e">
        <f>VLOOKUP(B385,CREDITO_FINANCEIRO!A:G,6,FALSE)</f>
        <v>#N/A</v>
      </c>
      <c r="H385" s="120" t="e">
        <f>VLOOKUP(B385,CREDITO_FINANCEIRO!A:G,7,FALSE)</f>
        <v>#N/A</v>
      </c>
      <c r="I385" s="91" t="e">
        <f>VLOOKUP(B385,CREDITO_FINANCEIRO!A:K,10,FALSE)</f>
        <v>#N/A</v>
      </c>
      <c r="J385" s="91" t="e">
        <f>VLOOKUP(B385,CREDITO_FINANCEIRO!A:K,11,FALSE)</f>
        <v>#N/A</v>
      </c>
      <c r="K385" s="91" t="e">
        <f>VLOOKUP(B385,CREDITO_FINANCEIRO!A:L,12,FALSE)</f>
        <v>#N/A</v>
      </c>
      <c r="L385" s="110" t="e">
        <f t="shared" si="50"/>
        <v>#N/A</v>
      </c>
      <c r="M385" s="2" t="e">
        <f t="shared" si="51"/>
        <v>#N/A</v>
      </c>
      <c r="N385" s="111" t="e">
        <f>VLOOKUP(Tabela4[[#This Row],[Proposta de Referência]],SIMP_CF!A:K,9,FALSE)</f>
        <v>#N/A</v>
      </c>
      <c r="O385" s="111" t="e">
        <f>VLOOKUP(Tabela4[[#This Row],[Proposta de Referência]],SIMP_CF!A:K,8,FALSE)</f>
        <v>#N/A</v>
      </c>
      <c r="P385" s="112" t="e">
        <f t="shared" si="52"/>
        <v>#N/A</v>
      </c>
      <c r="Q385" s="112" t="e">
        <f t="shared" si="53"/>
        <v>#N/A</v>
      </c>
      <c r="R385" t="e">
        <f t="shared" si="59"/>
        <v>#N/A</v>
      </c>
      <c r="S385" s="108" t="e">
        <f t="shared" si="54"/>
        <v>#N/A</v>
      </c>
      <c r="T385" s="108" t="e">
        <f t="shared" si="55"/>
        <v>#N/A</v>
      </c>
      <c r="U385" s="110" t="e">
        <f t="shared" si="56"/>
        <v>#N/A</v>
      </c>
      <c r="V385" t="e">
        <f t="shared" si="57"/>
        <v>#N/A</v>
      </c>
      <c r="W385" t="str">
        <f t="shared" si="58"/>
        <v/>
      </c>
      <c r="X385" s="24" t="str">
        <f>IFERROR(VLOOKUP(W385,HOSPITAIS_COM_DIVIDAS!A:E,5,FALSE),"")</f>
        <v/>
      </c>
    </row>
    <row r="386" spans="1:24" x14ac:dyDescent="0.25">
      <c r="A386" s="52" t="str">
        <f>IFERROR((Tabela4[[#This Row],[Status da Proposta]]),"")</f>
        <v/>
      </c>
      <c r="B386" s="121">
        <f>IFERROR((CREDITO_FINANCEIRO!A386),"")</f>
        <v>0</v>
      </c>
      <c r="C386" s="120" t="str">
        <f>IFERROR((VLOOKUP(B386,CREDITO_FINANCEIRO!A:B,2,FALSE)),"")</f>
        <v/>
      </c>
      <c r="D386" s="94" t="str">
        <f>IFERROR((VLOOKUP(B386,CREDITO_FINANCEIRO!A:E,5,FALSE)),"")</f>
        <v/>
      </c>
      <c r="E386" s="95" t="str">
        <f>IFERROR((VLOOKUP(B386,CREDITO_FINANCEIRO!A:C,3,FALSE)),"")</f>
        <v/>
      </c>
      <c r="F386" s="120" t="str">
        <f>IFERROR((VLOOKUP(B386,CREDITO_FINANCEIRO!A:G,4,FALSE)),"")</f>
        <v/>
      </c>
      <c r="G386" s="120" t="e">
        <f>VLOOKUP(B386,CREDITO_FINANCEIRO!A:G,6,FALSE)</f>
        <v>#N/A</v>
      </c>
      <c r="H386" s="120" t="e">
        <f>VLOOKUP(B386,CREDITO_FINANCEIRO!A:G,7,FALSE)</f>
        <v>#N/A</v>
      </c>
      <c r="I386" s="91" t="e">
        <f>VLOOKUP(B386,CREDITO_FINANCEIRO!A:K,10,FALSE)</f>
        <v>#N/A</v>
      </c>
      <c r="J386" s="91" t="e">
        <f>VLOOKUP(B386,CREDITO_FINANCEIRO!A:K,11,FALSE)</f>
        <v>#N/A</v>
      </c>
      <c r="K386" s="91" t="e">
        <f>VLOOKUP(B386,CREDITO_FINANCEIRO!A:L,12,FALSE)</f>
        <v>#N/A</v>
      </c>
      <c r="L386" s="110" t="e">
        <f t="shared" ref="L386:L449" si="60">MAX(I386:K386)</f>
        <v>#N/A</v>
      </c>
      <c r="M386" s="2" t="e">
        <f t="shared" ref="M386:M449" si="61">IF(((L386)=0),"NÃO, POSSUI VALOR","SIM, POSSUI VALOR")</f>
        <v>#N/A</v>
      </c>
      <c r="N386" s="111" t="e">
        <f>VLOOKUP(Tabela4[[#This Row],[Proposta de Referência]],SIMP_CF!A:K,9,FALSE)</f>
        <v>#N/A</v>
      </c>
      <c r="O386" s="111" t="e">
        <f>VLOOKUP(Tabela4[[#This Row],[Proposta de Referência]],SIMP_CF!A:K,8,FALSE)</f>
        <v>#N/A</v>
      </c>
      <c r="P386" s="112" t="e">
        <f t="shared" ref="P386:P449" si="62">O386+N386</f>
        <v>#N/A</v>
      </c>
      <c r="Q386" s="112" t="e">
        <f t="shared" ref="Q386:Q449" si="63">P386*12</f>
        <v>#N/A</v>
      </c>
      <c r="R386" t="e">
        <f t="shared" si="59"/>
        <v>#N/A</v>
      </c>
      <c r="S386" s="108" t="e">
        <f t="shared" ref="S386:S449" si="64">IF(L386&gt;10000000,"Faixa I - 30%",IF(L386&gt;=5000000,"Faixa II - 40%","Faixa III - 50%"))</f>
        <v>#N/A</v>
      </c>
      <c r="T386" s="108" t="e">
        <f t="shared" ref="T386:T449" si="65">IF(L386&gt;10000000,L386*0.3,IF(L386&gt;=5000000,L386*0.4,L386*0.5))</f>
        <v>#N/A</v>
      </c>
      <c r="U386" s="110" t="e">
        <f t="shared" ref="U386:U449" si="66">T386-P386</f>
        <v>#N/A</v>
      </c>
      <c r="V386" t="e">
        <f t="shared" ref="V386:V449" si="67">IF(OR(U386&gt;=T386,U386&lt;0,T386=0),"NÃO, ATENDEU O CRITÉRIO","SIM, ATENDEU O CRITÉRIO")</f>
        <v>#N/A</v>
      </c>
      <c r="W386" t="str">
        <f t="shared" ref="W386:W449" si="68">LEFT(D386,8)</f>
        <v/>
      </c>
      <c r="X386" s="24" t="str">
        <f>IFERROR(VLOOKUP(W386,HOSPITAIS_COM_DIVIDAS!A:E,5,FALSE),"")</f>
        <v/>
      </c>
    </row>
    <row r="387" spans="1:24" x14ac:dyDescent="0.25">
      <c r="A387" s="52" t="str">
        <f>IFERROR((Tabela4[[#This Row],[Status da Proposta]]),"")</f>
        <v/>
      </c>
      <c r="B387" s="121">
        <f>IFERROR((CREDITO_FINANCEIRO!A387),"")</f>
        <v>0</v>
      </c>
      <c r="C387" s="120" t="str">
        <f>IFERROR((VLOOKUP(B387,CREDITO_FINANCEIRO!A:B,2,FALSE)),"")</f>
        <v/>
      </c>
      <c r="D387" s="94" t="str">
        <f>IFERROR((VLOOKUP(B387,CREDITO_FINANCEIRO!A:E,5,FALSE)),"")</f>
        <v/>
      </c>
      <c r="E387" s="95" t="str">
        <f>IFERROR((VLOOKUP(B387,CREDITO_FINANCEIRO!A:C,3,FALSE)),"")</f>
        <v/>
      </c>
      <c r="F387" s="120" t="str">
        <f>IFERROR((VLOOKUP(B387,CREDITO_FINANCEIRO!A:G,4,FALSE)),"")</f>
        <v/>
      </c>
      <c r="G387" s="120" t="e">
        <f>VLOOKUP(B387,CREDITO_FINANCEIRO!A:G,6,FALSE)</f>
        <v>#N/A</v>
      </c>
      <c r="H387" s="120" t="e">
        <f>VLOOKUP(B387,CREDITO_FINANCEIRO!A:G,7,FALSE)</f>
        <v>#N/A</v>
      </c>
      <c r="I387" s="91" t="e">
        <f>VLOOKUP(B387,CREDITO_FINANCEIRO!A:K,10,FALSE)</f>
        <v>#N/A</v>
      </c>
      <c r="J387" s="91" t="e">
        <f>VLOOKUP(B387,CREDITO_FINANCEIRO!A:K,11,FALSE)</f>
        <v>#N/A</v>
      </c>
      <c r="K387" s="91" t="e">
        <f>VLOOKUP(B387,CREDITO_FINANCEIRO!A:L,12,FALSE)</f>
        <v>#N/A</v>
      </c>
      <c r="L387" s="110" t="e">
        <f t="shared" si="60"/>
        <v>#N/A</v>
      </c>
      <c r="M387" s="2" t="e">
        <f t="shared" si="61"/>
        <v>#N/A</v>
      </c>
      <c r="N387" s="111" t="e">
        <f>VLOOKUP(Tabela4[[#This Row],[Proposta de Referência]],SIMP_CF!A:K,9,FALSE)</f>
        <v>#N/A</v>
      </c>
      <c r="O387" s="111" t="e">
        <f>VLOOKUP(Tabela4[[#This Row],[Proposta de Referência]],SIMP_CF!A:K,8,FALSE)</f>
        <v>#N/A</v>
      </c>
      <c r="P387" s="112" t="e">
        <f t="shared" si="62"/>
        <v>#N/A</v>
      </c>
      <c r="Q387" s="112" t="e">
        <f t="shared" si="63"/>
        <v>#N/A</v>
      </c>
      <c r="R387" t="e">
        <f t="shared" ref="R387:R450" si="69">IF(P387&gt;=100000,"SIM, POSSUI VALOR ACIMA DE R$100.000,00","NÃO, POSSUI VALOR NECESSÁRIO")</f>
        <v>#N/A</v>
      </c>
      <c r="S387" s="108" t="e">
        <f t="shared" si="64"/>
        <v>#N/A</v>
      </c>
      <c r="T387" s="108" t="e">
        <f t="shared" si="65"/>
        <v>#N/A</v>
      </c>
      <c r="U387" s="110" t="e">
        <f t="shared" si="66"/>
        <v>#N/A</v>
      </c>
      <c r="V387" t="e">
        <f t="shared" si="67"/>
        <v>#N/A</v>
      </c>
      <c r="W387" t="str">
        <f t="shared" si="68"/>
        <v/>
      </c>
      <c r="X387" s="24" t="str">
        <f>IFERROR(VLOOKUP(W387,HOSPITAIS_COM_DIVIDAS!A:E,5,FALSE),"")</f>
        <v/>
      </c>
    </row>
    <row r="388" spans="1:24" x14ac:dyDescent="0.25">
      <c r="A388" s="52" t="str">
        <f>IFERROR((Tabela4[[#This Row],[Status da Proposta]]),"")</f>
        <v/>
      </c>
      <c r="B388" s="121">
        <f>IFERROR((CREDITO_FINANCEIRO!A388),"")</f>
        <v>0</v>
      </c>
      <c r="C388" s="120" t="str">
        <f>IFERROR((VLOOKUP(B388,CREDITO_FINANCEIRO!A:B,2,FALSE)),"")</f>
        <v/>
      </c>
      <c r="D388" s="94" t="str">
        <f>IFERROR((VLOOKUP(B388,CREDITO_FINANCEIRO!A:E,5,FALSE)),"")</f>
        <v/>
      </c>
      <c r="E388" s="95" t="str">
        <f>IFERROR((VLOOKUP(B388,CREDITO_FINANCEIRO!A:C,3,FALSE)),"")</f>
        <v/>
      </c>
      <c r="F388" s="120" t="str">
        <f>IFERROR((VLOOKUP(B388,CREDITO_FINANCEIRO!A:G,4,FALSE)),"")</f>
        <v/>
      </c>
      <c r="G388" s="120" t="e">
        <f>VLOOKUP(B388,CREDITO_FINANCEIRO!A:G,6,FALSE)</f>
        <v>#N/A</v>
      </c>
      <c r="H388" s="120" t="e">
        <f>VLOOKUP(B388,CREDITO_FINANCEIRO!A:G,7,FALSE)</f>
        <v>#N/A</v>
      </c>
      <c r="I388" s="91" t="e">
        <f>VLOOKUP(B388,CREDITO_FINANCEIRO!A:K,10,FALSE)</f>
        <v>#N/A</v>
      </c>
      <c r="J388" s="91" t="e">
        <f>VLOOKUP(B388,CREDITO_FINANCEIRO!A:K,11,FALSE)</f>
        <v>#N/A</v>
      </c>
      <c r="K388" s="91" t="e">
        <f>VLOOKUP(B388,CREDITO_FINANCEIRO!A:L,12,FALSE)</f>
        <v>#N/A</v>
      </c>
      <c r="L388" s="110" t="e">
        <f t="shared" si="60"/>
        <v>#N/A</v>
      </c>
      <c r="M388" s="2" t="e">
        <f t="shared" si="61"/>
        <v>#N/A</v>
      </c>
      <c r="N388" s="111" t="e">
        <f>VLOOKUP(Tabela4[[#This Row],[Proposta de Referência]],SIMP_CF!A:K,9,FALSE)</f>
        <v>#N/A</v>
      </c>
      <c r="O388" s="111" t="e">
        <f>VLOOKUP(Tabela4[[#This Row],[Proposta de Referência]],SIMP_CF!A:K,8,FALSE)</f>
        <v>#N/A</v>
      </c>
      <c r="P388" s="112" t="e">
        <f t="shared" si="62"/>
        <v>#N/A</v>
      </c>
      <c r="Q388" s="112" t="e">
        <f t="shared" si="63"/>
        <v>#N/A</v>
      </c>
      <c r="R388" t="e">
        <f t="shared" si="69"/>
        <v>#N/A</v>
      </c>
      <c r="S388" s="108" t="e">
        <f t="shared" si="64"/>
        <v>#N/A</v>
      </c>
      <c r="T388" s="108" t="e">
        <f t="shared" si="65"/>
        <v>#N/A</v>
      </c>
      <c r="U388" s="110" t="e">
        <f t="shared" si="66"/>
        <v>#N/A</v>
      </c>
      <c r="V388" t="e">
        <f t="shared" si="67"/>
        <v>#N/A</v>
      </c>
      <c r="W388" t="str">
        <f t="shared" si="68"/>
        <v/>
      </c>
      <c r="X388" s="24" t="str">
        <f>IFERROR(VLOOKUP(W388,HOSPITAIS_COM_DIVIDAS!A:E,5,FALSE),"")</f>
        <v/>
      </c>
    </row>
    <row r="389" spans="1:24" x14ac:dyDescent="0.25">
      <c r="A389" s="52" t="str">
        <f>IFERROR((Tabela4[[#This Row],[Status da Proposta]]),"")</f>
        <v/>
      </c>
      <c r="B389" s="121">
        <f>IFERROR((CREDITO_FINANCEIRO!A389),"")</f>
        <v>0</v>
      </c>
      <c r="C389" s="120" t="str">
        <f>IFERROR((VLOOKUP(B389,CREDITO_FINANCEIRO!A:B,2,FALSE)),"")</f>
        <v/>
      </c>
      <c r="D389" s="94" t="str">
        <f>IFERROR((VLOOKUP(B389,CREDITO_FINANCEIRO!A:E,5,FALSE)),"")</f>
        <v/>
      </c>
      <c r="E389" s="95" t="str">
        <f>IFERROR((VLOOKUP(B389,CREDITO_FINANCEIRO!A:C,3,FALSE)),"")</f>
        <v/>
      </c>
      <c r="F389" s="120" t="str">
        <f>IFERROR((VLOOKUP(B389,CREDITO_FINANCEIRO!A:G,4,FALSE)),"")</f>
        <v/>
      </c>
      <c r="G389" s="120" t="e">
        <f>VLOOKUP(B389,CREDITO_FINANCEIRO!A:G,6,FALSE)</f>
        <v>#N/A</v>
      </c>
      <c r="H389" s="120" t="e">
        <f>VLOOKUP(B389,CREDITO_FINANCEIRO!A:G,7,FALSE)</f>
        <v>#N/A</v>
      </c>
      <c r="I389" s="91" t="e">
        <f>VLOOKUP(B389,CREDITO_FINANCEIRO!A:K,10,FALSE)</f>
        <v>#N/A</v>
      </c>
      <c r="J389" s="91" t="e">
        <f>VLOOKUP(B389,CREDITO_FINANCEIRO!A:K,11,FALSE)</f>
        <v>#N/A</v>
      </c>
      <c r="K389" s="91" t="e">
        <f>VLOOKUP(B389,CREDITO_FINANCEIRO!A:L,12,FALSE)</f>
        <v>#N/A</v>
      </c>
      <c r="L389" s="110" t="e">
        <f t="shared" si="60"/>
        <v>#N/A</v>
      </c>
      <c r="M389" s="2" t="e">
        <f t="shared" si="61"/>
        <v>#N/A</v>
      </c>
      <c r="N389" s="111" t="e">
        <f>VLOOKUP(Tabela4[[#This Row],[Proposta de Referência]],SIMP_CF!A:K,9,FALSE)</f>
        <v>#N/A</v>
      </c>
      <c r="O389" s="111" t="e">
        <f>VLOOKUP(Tabela4[[#This Row],[Proposta de Referência]],SIMP_CF!A:K,8,FALSE)</f>
        <v>#N/A</v>
      </c>
      <c r="P389" s="112" t="e">
        <f t="shared" si="62"/>
        <v>#N/A</v>
      </c>
      <c r="Q389" s="112" t="e">
        <f t="shared" si="63"/>
        <v>#N/A</v>
      </c>
      <c r="R389" t="e">
        <f t="shared" si="69"/>
        <v>#N/A</v>
      </c>
      <c r="S389" s="108" t="e">
        <f t="shared" si="64"/>
        <v>#N/A</v>
      </c>
      <c r="T389" s="108" t="e">
        <f t="shared" si="65"/>
        <v>#N/A</v>
      </c>
      <c r="U389" s="110" t="e">
        <f t="shared" si="66"/>
        <v>#N/A</v>
      </c>
      <c r="V389" t="e">
        <f t="shared" si="67"/>
        <v>#N/A</v>
      </c>
      <c r="W389" t="str">
        <f t="shared" si="68"/>
        <v/>
      </c>
      <c r="X389" s="24" t="str">
        <f>IFERROR(VLOOKUP(W389,HOSPITAIS_COM_DIVIDAS!A:E,5,FALSE),"")</f>
        <v/>
      </c>
    </row>
    <row r="390" spans="1:24" x14ac:dyDescent="0.25">
      <c r="A390" s="52" t="str">
        <f>IFERROR((Tabela4[[#This Row],[Status da Proposta]]),"")</f>
        <v/>
      </c>
      <c r="B390" s="121">
        <f>IFERROR((CREDITO_FINANCEIRO!A390),"")</f>
        <v>0</v>
      </c>
      <c r="C390" s="120" t="str">
        <f>IFERROR((VLOOKUP(B390,CREDITO_FINANCEIRO!A:B,2,FALSE)),"")</f>
        <v/>
      </c>
      <c r="D390" s="94" t="str">
        <f>IFERROR((VLOOKUP(B390,CREDITO_FINANCEIRO!A:E,5,FALSE)),"")</f>
        <v/>
      </c>
      <c r="E390" s="95" t="str">
        <f>IFERROR((VLOOKUP(B390,CREDITO_FINANCEIRO!A:C,3,FALSE)),"")</f>
        <v/>
      </c>
      <c r="F390" s="120" t="str">
        <f>IFERROR((VLOOKUP(B390,CREDITO_FINANCEIRO!A:G,4,FALSE)),"")</f>
        <v/>
      </c>
      <c r="G390" s="120" t="e">
        <f>VLOOKUP(B390,CREDITO_FINANCEIRO!A:G,6,FALSE)</f>
        <v>#N/A</v>
      </c>
      <c r="H390" s="120" t="e">
        <f>VLOOKUP(B390,CREDITO_FINANCEIRO!A:G,7,FALSE)</f>
        <v>#N/A</v>
      </c>
      <c r="I390" s="91" t="e">
        <f>VLOOKUP(B390,CREDITO_FINANCEIRO!A:K,10,FALSE)</f>
        <v>#N/A</v>
      </c>
      <c r="J390" s="91" t="e">
        <f>VLOOKUP(B390,CREDITO_FINANCEIRO!A:K,11,FALSE)</f>
        <v>#N/A</v>
      </c>
      <c r="K390" s="91" t="e">
        <f>VLOOKUP(B390,CREDITO_FINANCEIRO!A:L,12,FALSE)</f>
        <v>#N/A</v>
      </c>
      <c r="L390" s="110" t="e">
        <f t="shared" si="60"/>
        <v>#N/A</v>
      </c>
      <c r="M390" s="2" t="e">
        <f t="shared" si="61"/>
        <v>#N/A</v>
      </c>
      <c r="N390" s="111" t="e">
        <f>VLOOKUP(Tabela4[[#This Row],[Proposta de Referência]],SIMP_CF!A:K,9,FALSE)</f>
        <v>#N/A</v>
      </c>
      <c r="O390" s="111" t="e">
        <f>VLOOKUP(Tabela4[[#This Row],[Proposta de Referência]],SIMP_CF!A:K,8,FALSE)</f>
        <v>#N/A</v>
      </c>
      <c r="P390" s="112" t="e">
        <f t="shared" si="62"/>
        <v>#N/A</v>
      </c>
      <c r="Q390" s="112" t="e">
        <f t="shared" si="63"/>
        <v>#N/A</v>
      </c>
      <c r="R390" t="e">
        <f t="shared" si="69"/>
        <v>#N/A</v>
      </c>
      <c r="S390" s="108" t="e">
        <f t="shared" si="64"/>
        <v>#N/A</v>
      </c>
      <c r="T390" s="108" t="e">
        <f t="shared" si="65"/>
        <v>#N/A</v>
      </c>
      <c r="U390" s="110" t="e">
        <f t="shared" si="66"/>
        <v>#N/A</v>
      </c>
      <c r="V390" t="e">
        <f t="shared" si="67"/>
        <v>#N/A</v>
      </c>
      <c r="W390" t="str">
        <f t="shared" si="68"/>
        <v/>
      </c>
      <c r="X390" s="24" t="str">
        <f>IFERROR(VLOOKUP(W390,HOSPITAIS_COM_DIVIDAS!A:E,5,FALSE),"")</f>
        <v/>
      </c>
    </row>
    <row r="391" spans="1:24" x14ac:dyDescent="0.25">
      <c r="A391" s="52" t="str">
        <f>IFERROR((Tabela4[[#This Row],[Status da Proposta]]),"")</f>
        <v/>
      </c>
      <c r="B391" s="121">
        <f>IFERROR((CREDITO_FINANCEIRO!A391),"")</f>
        <v>0</v>
      </c>
      <c r="C391" s="120" t="str">
        <f>IFERROR((VLOOKUP(B391,CREDITO_FINANCEIRO!A:B,2,FALSE)),"")</f>
        <v/>
      </c>
      <c r="D391" s="94" t="str">
        <f>IFERROR((VLOOKUP(B391,CREDITO_FINANCEIRO!A:E,5,FALSE)),"")</f>
        <v/>
      </c>
      <c r="E391" s="95" t="str">
        <f>IFERROR((VLOOKUP(B391,CREDITO_FINANCEIRO!A:C,3,FALSE)),"")</f>
        <v/>
      </c>
      <c r="F391" s="120" t="str">
        <f>IFERROR((VLOOKUP(B391,CREDITO_FINANCEIRO!A:G,4,FALSE)),"")</f>
        <v/>
      </c>
      <c r="G391" s="120" t="e">
        <f>VLOOKUP(B391,CREDITO_FINANCEIRO!A:G,6,FALSE)</f>
        <v>#N/A</v>
      </c>
      <c r="H391" s="120" t="e">
        <f>VLOOKUP(B391,CREDITO_FINANCEIRO!A:G,7,FALSE)</f>
        <v>#N/A</v>
      </c>
      <c r="I391" s="91" t="e">
        <f>VLOOKUP(B391,CREDITO_FINANCEIRO!A:K,10,FALSE)</f>
        <v>#N/A</v>
      </c>
      <c r="J391" s="91" t="e">
        <f>VLOOKUP(B391,CREDITO_FINANCEIRO!A:K,11,FALSE)</f>
        <v>#N/A</v>
      </c>
      <c r="K391" s="91" t="e">
        <f>VLOOKUP(B391,CREDITO_FINANCEIRO!A:L,12,FALSE)</f>
        <v>#N/A</v>
      </c>
      <c r="L391" s="110" t="e">
        <f t="shared" si="60"/>
        <v>#N/A</v>
      </c>
      <c r="M391" s="2" t="e">
        <f t="shared" si="61"/>
        <v>#N/A</v>
      </c>
      <c r="N391" s="111" t="e">
        <f>VLOOKUP(Tabela4[[#This Row],[Proposta de Referência]],SIMP_CF!A:K,9,FALSE)</f>
        <v>#N/A</v>
      </c>
      <c r="O391" s="111" t="e">
        <f>VLOOKUP(Tabela4[[#This Row],[Proposta de Referência]],SIMP_CF!A:K,8,FALSE)</f>
        <v>#N/A</v>
      </c>
      <c r="P391" s="112" t="e">
        <f t="shared" si="62"/>
        <v>#N/A</v>
      </c>
      <c r="Q391" s="112" t="e">
        <f t="shared" si="63"/>
        <v>#N/A</v>
      </c>
      <c r="R391" t="e">
        <f t="shared" si="69"/>
        <v>#N/A</v>
      </c>
      <c r="S391" s="108" t="e">
        <f t="shared" si="64"/>
        <v>#N/A</v>
      </c>
      <c r="T391" s="108" t="e">
        <f t="shared" si="65"/>
        <v>#N/A</v>
      </c>
      <c r="U391" s="110" t="e">
        <f t="shared" si="66"/>
        <v>#N/A</v>
      </c>
      <c r="V391" t="e">
        <f t="shared" si="67"/>
        <v>#N/A</v>
      </c>
      <c r="W391" t="str">
        <f t="shared" si="68"/>
        <v/>
      </c>
      <c r="X391" s="24" t="str">
        <f>IFERROR(VLOOKUP(W391,HOSPITAIS_COM_DIVIDAS!A:E,5,FALSE),"")</f>
        <v/>
      </c>
    </row>
    <row r="392" spans="1:24" x14ac:dyDescent="0.25">
      <c r="A392" s="52" t="str">
        <f>IFERROR((Tabela4[[#This Row],[Status da Proposta]]),"")</f>
        <v/>
      </c>
      <c r="B392" s="121">
        <f>IFERROR((CREDITO_FINANCEIRO!A392),"")</f>
        <v>0</v>
      </c>
      <c r="C392" s="120" t="str">
        <f>IFERROR((VLOOKUP(B392,CREDITO_FINANCEIRO!A:B,2,FALSE)),"")</f>
        <v/>
      </c>
      <c r="D392" s="94" t="str">
        <f>IFERROR((VLOOKUP(B392,CREDITO_FINANCEIRO!A:E,5,FALSE)),"")</f>
        <v/>
      </c>
      <c r="E392" s="95" t="str">
        <f>IFERROR((VLOOKUP(B392,CREDITO_FINANCEIRO!A:C,3,FALSE)),"")</f>
        <v/>
      </c>
      <c r="F392" s="120" t="str">
        <f>IFERROR((VLOOKUP(B392,CREDITO_FINANCEIRO!A:G,4,FALSE)),"")</f>
        <v/>
      </c>
      <c r="G392" s="120" t="e">
        <f>VLOOKUP(B392,CREDITO_FINANCEIRO!A:G,6,FALSE)</f>
        <v>#N/A</v>
      </c>
      <c r="H392" s="120" t="e">
        <f>VLOOKUP(B392,CREDITO_FINANCEIRO!A:G,7,FALSE)</f>
        <v>#N/A</v>
      </c>
      <c r="I392" s="91" t="e">
        <f>VLOOKUP(B392,CREDITO_FINANCEIRO!A:K,10,FALSE)</f>
        <v>#N/A</v>
      </c>
      <c r="J392" s="91" t="e">
        <f>VLOOKUP(B392,CREDITO_FINANCEIRO!A:K,11,FALSE)</f>
        <v>#N/A</v>
      </c>
      <c r="K392" s="91" t="e">
        <f>VLOOKUP(B392,CREDITO_FINANCEIRO!A:L,12,FALSE)</f>
        <v>#N/A</v>
      </c>
      <c r="L392" s="110" t="e">
        <f t="shared" si="60"/>
        <v>#N/A</v>
      </c>
      <c r="M392" s="2" t="e">
        <f t="shared" si="61"/>
        <v>#N/A</v>
      </c>
      <c r="N392" s="111" t="e">
        <f>VLOOKUP(Tabela4[[#This Row],[Proposta de Referência]],SIMP_CF!A:K,9,FALSE)</f>
        <v>#N/A</v>
      </c>
      <c r="O392" s="111" t="e">
        <f>VLOOKUP(Tabela4[[#This Row],[Proposta de Referência]],SIMP_CF!A:K,8,FALSE)</f>
        <v>#N/A</v>
      </c>
      <c r="P392" s="112" t="e">
        <f t="shared" si="62"/>
        <v>#N/A</v>
      </c>
      <c r="Q392" s="112" t="e">
        <f t="shared" si="63"/>
        <v>#N/A</v>
      </c>
      <c r="R392" t="e">
        <f t="shared" si="69"/>
        <v>#N/A</v>
      </c>
      <c r="S392" s="108" t="e">
        <f t="shared" si="64"/>
        <v>#N/A</v>
      </c>
      <c r="T392" s="108" t="e">
        <f t="shared" si="65"/>
        <v>#N/A</v>
      </c>
      <c r="U392" s="110" t="e">
        <f t="shared" si="66"/>
        <v>#N/A</v>
      </c>
      <c r="V392" t="e">
        <f t="shared" si="67"/>
        <v>#N/A</v>
      </c>
      <c r="W392" t="str">
        <f t="shared" si="68"/>
        <v/>
      </c>
      <c r="X392" s="24" t="str">
        <f>IFERROR(VLOOKUP(W392,HOSPITAIS_COM_DIVIDAS!A:E,5,FALSE),"")</f>
        <v/>
      </c>
    </row>
    <row r="393" spans="1:24" x14ac:dyDescent="0.25">
      <c r="A393" s="52" t="str">
        <f>IFERROR((Tabela4[[#This Row],[Status da Proposta]]),"")</f>
        <v/>
      </c>
      <c r="B393" s="121">
        <f>IFERROR((CREDITO_FINANCEIRO!A393),"")</f>
        <v>0</v>
      </c>
      <c r="C393" s="120" t="str">
        <f>IFERROR((VLOOKUP(B393,CREDITO_FINANCEIRO!A:B,2,FALSE)),"")</f>
        <v/>
      </c>
      <c r="D393" s="94" t="str">
        <f>IFERROR((VLOOKUP(B393,CREDITO_FINANCEIRO!A:E,5,FALSE)),"")</f>
        <v/>
      </c>
      <c r="E393" s="95" t="str">
        <f>IFERROR((VLOOKUP(B393,CREDITO_FINANCEIRO!A:C,3,FALSE)),"")</f>
        <v/>
      </c>
      <c r="F393" s="120" t="str">
        <f>IFERROR((VLOOKUP(B393,CREDITO_FINANCEIRO!A:G,4,FALSE)),"")</f>
        <v/>
      </c>
      <c r="G393" s="120" t="e">
        <f>VLOOKUP(B393,CREDITO_FINANCEIRO!A:G,6,FALSE)</f>
        <v>#N/A</v>
      </c>
      <c r="H393" s="120" t="e">
        <f>VLOOKUP(B393,CREDITO_FINANCEIRO!A:G,7,FALSE)</f>
        <v>#N/A</v>
      </c>
      <c r="I393" s="91" t="e">
        <f>VLOOKUP(B393,CREDITO_FINANCEIRO!A:K,10,FALSE)</f>
        <v>#N/A</v>
      </c>
      <c r="J393" s="91" t="e">
        <f>VLOOKUP(B393,CREDITO_FINANCEIRO!A:K,11,FALSE)</f>
        <v>#N/A</v>
      </c>
      <c r="K393" s="91" t="e">
        <f>VLOOKUP(B393,CREDITO_FINANCEIRO!A:L,12,FALSE)</f>
        <v>#N/A</v>
      </c>
      <c r="L393" s="110" t="e">
        <f t="shared" si="60"/>
        <v>#N/A</v>
      </c>
      <c r="M393" s="2" t="e">
        <f t="shared" si="61"/>
        <v>#N/A</v>
      </c>
      <c r="N393" s="111" t="e">
        <f>VLOOKUP(Tabela4[[#This Row],[Proposta de Referência]],SIMP_CF!A:K,9,FALSE)</f>
        <v>#N/A</v>
      </c>
      <c r="O393" s="111" t="e">
        <f>VLOOKUP(Tabela4[[#This Row],[Proposta de Referência]],SIMP_CF!A:K,8,FALSE)</f>
        <v>#N/A</v>
      </c>
      <c r="P393" s="112" t="e">
        <f t="shared" si="62"/>
        <v>#N/A</v>
      </c>
      <c r="Q393" s="112" t="e">
        <f t="shared" si="63"/>
        <v>#N/A</v>
      </c>
      <c r="R393" t="e">
        <f t="shared" si="69"/>
        <v>#N/A</v>
      </c>
      <c r="S393" s="108" t="e">
        <f t="shared" si="64"/>
        <v>#N/A</v>
      </c>
      <c r="T393" s="108" t="e">
        <f t="shared" si="65"/>
        <v>#N/A</v>
      </c>
      <c r="U393" s="110" t="e">
        <f t="shared" si="66"/>
        <v>#N/A</v>
      </c>
      <c r="V393" t="e">
        <f t="shared" si="67"/>
        <v>#N/A</v>
      </c>
      <c r="W393" t="str">
        <f t="shared" si="68"/>
        <v/>
      </c>
      <c r="X393" s="24" t="str">
        <f>IFERROR(VLOOKUP(W393,HOSPITAIS_COM_DIVIDAS!A:E,5,FALSE),"")</f>
        <v/>
      </c>
    </row>
    <row r="394" spans="1:24" x14ac:dyDescent="0.25">
      <c r="A394" s="52" t="str">
        <f>IFERROR((Tabela4[[#This Row],[Status da Proposta]]),"")</f>
        <v/>
      </c>
      <c r="B394" s="121">
        <f>IFERROR((CREDITO_FINANCEIRO!A394),"")</f>
        <v>0</v>
      </c>
      <c r="C394" s="120" t="str">
        <f>IFERROR((VLOOKUP(B394,CREDITO_FINANCEIRO!A:B,2,FALSE)),"")</f>
        <v/>
      </c>
      <c r="D394" s="94" t="str">
        <f>IFERROR((VLOOKUP(B394,CREDITO_FINANCEIRO!A:E,5,FALSE)),"")</f>
        <v/>
      </c>
      <c r="E394" s="95" t="str">
        <f>IFERROR((VLOOKUP(B394,CREDITO_FINANCEIRO!A:C,3,FALSE)),"")</f>
        <v/>
      </c>
      <c r="F394" s="120" t="str">
        <f>IFERROR((VLOOKUP(B394,CREDITO_FINANCEIRO!A:G,4,FALSE)),"")</f>
        <v/>
      </c>
      <c r="G394" s="120" t="e">
        <f>VLOOKUP(B394,CREDITO_FINANCEIRO!A:G,6,FALSE)</f>
        <v>#N/A</v>
      </c>
      <c r="H394" s="120" t="e">
        <f>VLOOKUP(B394,CREDITO_FINANCEIRO!A:G,7,FALSE)</f>
        <v>#N/A</v>
      </c>
      <c r="I394" s="91" t="e">
        <f>VLOOKUP(B394,CREDITO_FINANCEIRO!A:K,10,FALSE)</f>
        <v>#N/A</v>
      </c>
      <c r="J394" s="91" t="e">
        <f>VLOOKUP(B394,CREDITO_FINANCEIRO!A:K,11,FALSE)</f>
        <v>#N/A</v>
      </c>
      <c r="K394" s="91" t="e">
        <f>VLOOKUP(B394,CREDITO_FINANCEIRO!A:L,12,FALSE)</f>
        <v>#N/A</v>
      </c>
      <c r="L394" s="110" t="e">
        <f t="shared" si="60"/>
        <v>#N/A</v>
      </c>
      <c r="M394" s="2" t="e">
        <f t="shared" si="61"/>
        <v>#N/A</v>
      </c>
      <c r="N394" s="111" t="e">
        <f>VLOOKUP(Tabela4[[#This Row],[Proposta de Referência]],SIMP_CF!A:K,9,FALSE)</f>
        <v>#N/A</v>
      </c>
      <c r="O394" s="111" t="e">
        <f>VLOOKUP(Tabela4[[#This Row],[Proposta de Referência]],SIMP_CF!A:K,8,FALSE)</f>
        <v>#N/A</v>
      </c>
      <c r="P394" s="112" t="e">
        <f t="shared" si="62"/>
        <v>#N/A</v>
      </c>
      <c r="Q394" s="112" t="e">
        <f t="shared" si="63"/>
        <v>#N/A</v>
      </c>
      <c r="R394" t="e">
        <f t="shared" si="69"/>
        <v>#N/A</v>
      </c>
      <c r="S394" s="108" t="e">
        <f t="shared" si="64"/>
        <v>#N/A</v>
      </c>
      <c r="T394" s="108" t="e">
        <f t="shared" si="65"/>
        <v>#N/A</v>
      </c>
      <c r="U394" s="110" t="e">
        <f t="shared" si="66"/>
        <v>#N/A</v>
      </c>
      <c r="V394" t="e">
        <f t="shared" si="67"/>
        <v>#N/A</v>
      </c>
      <c r="W394" t="str">
        <f t="shared" si="68"/>
        <v/>
      </c>
      <c r="X394" s="24" t="str">
        <f>IFERROR(VLOOKUP(W394,HOSPITAIS_COM_DIVIDAS!A:E,5,FALSE),"")</f>
        <v/>
      </c>
    </row>
    <row r="395" spans="1:24" x14ac:dyDescent="0.25">
      <c r="A395" s="52" t="str">
        <f>IFERROR((Tabela4[[#This Row],[Status da Proposta]]),"")</f>
        <v/>
      </c>
      <c r="B395" s="121">
        <f>IFERROR((CREDITO_FINANCEIRO!A395),"")</f>
        <v>0</v>
      </c>
      <c r="C395" s="120" t="str">
        <f>IFERROR((VLOOKUP(B395,CREDITO_FINANCEIRO!A:B,2,FALSE)),"")</f>
        <v/>
      </c>
      <c r="D395" s="94" t="str">
        <f>IFERROR((VLOOKUP(B395,CREDITO_FINANCEIRO!A:E,5,FALSE)),"")</f>
        <v/>
      </c>
      <c r="E395" s="95" t="str">
        <f>IFERROR((VLOOKUP(B395,CREDITO_FINANCEIRO!A:C,3,FALSE)),"")</f>
        <v/>
      </c>
      <c r="F395" s="120" t="str">
        <f>IFERROR((VLOOKUP(B395,CREDITO_FINANCEIRO!A:G,4,FALSE)),"")</f>
        <v/>
      </c>
      <c r="G395" s="120" t="e">
        <f>VLOOKUP(B395,CREDITO_FINANCEIRO!A:G,6,FALSE)</f>
        <v>#N/A</v>
      </c>
      <c r="H395" s="120" t="e">
        <f>VLOOKUP(B395,CREDITO_FINANCEIRO!A:G,7,FALSE)</f>
        <v>#N/A</v>
      </c>
      <c r="I395" s="91" t="e">
        <f>VLOOKUP(B395,CREDITO_FINANCEIRO!A:K,10,FALSE)</f>
        <v>#N/A</v>
      </c>
      <c r="J395" s="91" t="e">
        <f>VLOOKUP(B395,CREDITO_FINANCEIRO!A:K,11,FALSE)</f>
        <v>#N/A</v>
      </c>
      <c r="K395" s="91" t="e">
        <f>VLOOKUP(B395,CREDITO_FINANCEIRO!A:L,12,FALSE)</f>
        <v>#N/A</v>
      </c>
      <c r="L395" s="110" t="e">
        <f t="shared" si="60"/>
        <v>#N/A</v>
      </c>
      <c r="M395" s="2" t="e">
        <f t="shared" si="61"/>
        <v>#N/A</v>
      </c>
      <c r="N395" s="111" t="e">
        <f>VLOOKUP(Tabela4[[#This Row],[Proposta de Referência]],SIMP_CF!A:K,9,FALSE)</f>
        <v>#N/A</v>
      </c>
      <c r="O395" s="111" t="e">
        <f>VLOOKUP(Tabela4[[#This Row],[Proposta de Referência]],SIMP_CF!A:K,8,FALSE)</f>
        <v>#N/A</v>
      </c>
      <c r="P395" s="112" t="e">
        <f t="shared" si="62"/>
        <v>#N/A</v>
      </c>
      <c r="Q395" s="112" t="e">
        <f t="shared" si="63"/>
        <v>#N/A</v>
      </c>
      <c r="R395" t="e">
        <f t="shared" si="69"/>
        <v>#N/A</v>
      </c>
      <c r="S395" s="108" t="e">
        <f t="shared" si="64"/>
        <v>#N/A</v>
      </c>
      <c r="T395" s="108" t="e">
        <f t="shared" si="65"/>
        <v>#N/A</v>
      </c>
      <c r="U395" s="110" t="e">
        <f t="shared" si="66"/>
        <v>#N/A</v>
      </c>
      <c r="V395" t="e">
        <f t="shared" si="67"/>
        <v>#N/A</v>
      </c>
      <c r="W395" t="str">
        <f t="shared" si="68"/>
        <v/>
      </c>
      <c r="X395" s="24" t="str">
        <f>IFERROR(VLOOKUP(W395,HOSPITAIS_COM_DIVIDAS!A:E,5,FALSE),"")</f>
        <v/>
      </c>
    </row>
    <row r="396" spans="1:24" x14ac:dyDescent="0.25">
      <c r="A396" s="52" t="str">
        <f>IFERROR((Tabela4[[#This Row],[Status da Proposta]]),"")</f>
        <v/>
      </c>
      <c r="B396" s="121">
        <f>IFERROR((CREDITO_FINANCEIRO!A396),"")</f>
        <v>0</v>
      </c>
      <c r="C396" s="120" t="str">
        <f>IFERROR((VLOOKUP(B396,CREDITO_FINANCEIRO!A:B,2,FALSE)),"")</f>
        <v/>
      </c>
      <c r="D396" s="94" t="str">
        <f>IFERROR((VLOOKUP(B396,CREDITO_FINANCEIRO!A:E,5,FALSE)),"")</f>
        <v/>
      </c>
      <c r="E396" s="95" t="str">
        <f>IFERROR((VLOOKUP(B396,CREDITO_FINANCEIRO!A:C,3,FALSE)),"")</f>
        <v/>
      </c>
      <c r="F396" s="120" t="str">
        <f>IFERROR((VLOOKUP(B396,CREDITO_FINANCEIRO!A:G,4,FALSE)),"")</f>
        <v/>
      </c>
      <c r="G396" s="120" t="e">
        <f>VLOOKUP(B396,CREDITO_FINANCEIRO!A:G,6,FALSE)</f>
        <v>#N/A</v>
      </c>
      <c r="H396" s="120" t="e">
        <f>VLOOKUP(B396,CREDITO_FINANCEIRO!A:G,7,FALSE)</f>
        <v>#N/A</v>
      </c>
      <c r="I396" s="91" t="e">
        <f>VLOOKUP(B396,CREDITO_FINANCEIRO!A:K,10,FALSE)</f>
        <v>#N/A</v>
      </c>
      <c r="J396" s="91" t="e">
        <f>VLOOKUP(B396,CREDITO_FINANCEIRO!A:K,11,FALSE)</f>
        <v>#N/A</v>
      </c>
      <c r="K396" s="91" t="e">
        <f>VLOOKUP(B396,CREDITO_FINANCEIRO!A:L,12,FALSE)</f>
        <v>#N/A</v>
      </c>
      <c r="L396" s="110" t="e">
        <f t="shared" si="60"/>
        <v>#N/A</v>
      </c>
      <c r="M396" s="2" t="e">
        <f t="shared" si="61"/>
        <v>#N/A</v>
      </c>
      <c r="N396" s="111" t="e">
        <f>VLOOKUP(Tabela4[[#This Row],[Proposta de Referência]],SIMP_CF!A:K,9,FALSE)</f>
        <v>#N/A</v>
      </c>
      <c r="O396" s="111" t="e">
        <f>VLOOKUP(Tabela4[[#This Row],[Proposta de Referência]],SIMP_CF!A:K,8,FALSE)</f>
        <v>#N/A</v>
      </c>
      <c r="P396" s="112" t="e">
        <f t="shared" si="62"/>
        <v>#N/A</v>
      </c>
      <c r="Q396" s="112" t="e">
        <f t="shared" si="63"/>
        <v>#N/A</v>
      </c>
      <c r="R396" t="e">
        <f t="shared" si="69"/>
        <v>#N/A</v>
      </c>
      <c r="S396" s="108" t="e">
        <f t="shared" si="64"/>
        <v>#N/A</v>
      </c>
      <c r="T396" s="108" t="e">
        <f t="shared" si="65"/>
        <v>#N/A</v>
      </c>
      <c r="U396" s="110" t="e">
        <f t="shared" si="66"/>
        <v>#N/A</v>
      </c>
      <c r="V396" t="e">
        <f t="shared" si="67"/>
        <v>#N/A</v>
      </c>
      <c r="W396" t="str">
        <f t="shared" si="68"/>
        <v/>
      </c>
      <c r="X396" s="24" t="str">
        <f>IFERROR(VLOOKUP(W396,HOSPITAIS_COM_DIVIDAS!A:E,5,FALSE),"")</f>
        <v/>
      </c>
    </row>
    <row r="397" spans="1:24" x14ac:dyDescent="0.25">
      <c r="A397" s="52" t="str">
        <f>IFERROR((Tabela4[[#This Row],[Status da Proposta]]),"")</f>
        <v/>
      </c>
      <c r="B397" s="121">
        <f>IFERROR((CREDITO_FINANCEIRO!A397),"")</f>
        <v>0</v>
      </c>
      <c r="C397" s="120" t="str">
        <f>IFERROR((VLOOKUP(B397,CREDITO_FINANCEIRO!A:B,2,FALSE)),"")</f>
        <v/>
      </c>
      <c r="D397" s="94" t="str">
        <f>IFERROR((VLOOKUP(B397,CREDITO_FINANCEIRO!A:E,5,FALSE)),"")</f>
        <v/>
      </c>
      <c r="E397" s="95" t="str">
        <f>IFERROR((VLOOKUP(B397,CREDITO_FINANCEIRO!A:C,3,FALSE)),"")</f>
        <v/>
      </c>
      <c r="F397" s="120" t="str">
        <f>IFERROR((VLOOKUP(B397,CREDITO_FINANCEIRO!A:G,4,FALSE)),"")</f>
        <v/>
      </c>
      <c r="G397" s="120" t="e">
        <f>VLOOKUP(B397,CREDITO_FINANCEIRO!A:G,6,FALSE)</f>
        <v>#N/A</v>
      </c>
      <c r="H397" s="120" t="e">
        <f>VLOOKUP(B397,CREDITO_FINANCEIRO!A:G,7,FALSE)</f>
        <v>#N/A</v>
      </c>
      <c r="I397" s="91" t="e">
        <f>VLOOKUP(B397,CREDITO_FINANCEIRO!A:K,10,FALSE)</f>
        <v>#N/A</v>
      </c>
      <c r="J397" s="91" t="e">
        <f>VLOOKUP(B397,CREDITO_FINANCEIRO!A:K,11,FALSE)</f>
        <v>#N/A</v>
      </c>
      <c r="K397" s="91" t="e">
        <f>VLOOKUP(B397,CREDITO_FINANCEIRO!A:L,12,FALSE)</f>
        <v>#N/A</v>
      </c>
      <c r="L397" s="110" t="e">
        <f t="shared" si="60"/>
        <v>#N/A</v>
      </c>
      <c r="M397" s="2" t="e">
        <f t="shared" si="61"/>
        <v>#N/A</v>
      </c>
      <c r="N397" s="111" t="e">
        <f>VLOOKUP(Tabela4[[#This Row],[Proposta de Referência]],SIMP_CF!A:K,9,FALSE)</f>
        <v>#N/A</v>
      </c>
      <c r="O397" s="111" t="e">
        <f>VLOOKUP(Tabela4[[#This Row],[Proposta de Referência]],SIMP_CF!A:K,8,FALSE)</f>
        <v>#N/A</v>
      </c>
      <c r="P397" s="112" t="e">
        <f t="shared" si="62"/>
        <v>#N/A</v>
      </c>
      <c r="Q397" s="112" t="e">
        <f t="shared" si="63"/>
        <v>#N/A</v>
      </c>
      <c r="R397" t="e">
        <f t="shared" si="69"/>
        <v>#N/A</v>
      </c>
      <c r="S397" s="108" t="e">
        <f t="shared" si="64"/>
        <v>#N/A</v>
      </c>
      <c r="T397" s="108" t="e">
        <f t="shared" si="65"/>
        <v>#N/A</v>
      </c>
      <c r="U397" s="110" t="e">
        <f t="shared" si="66"/>
        <v>#N/A</v>
      </c>
      <c r="V397" t="e">
        <f t="shared" si="67"/>
        <v>#N/A</v>
      </c>
      <c r="W397" t="str">
        <f t="shared" si="68"/>
        <v/>
      </c>
      <c r="X397" s="24" t="str">
        <f>IFERROR(VLOOKUP(W397,HOSPITAIS_COM_DIVIDAS!A:E,5,FALSE),"")</f>
        <v/>
      </c>
    </row>
    <row r="398" spans="1:24" x14ac:dyDescent="0.25">
      <c r="A398" s="52" t="str">
        <f>IFERROR((Tabela4[[#This Row],[Status da Proposta]]),"")</f>
        <v/>
      </c>
      <c r="B398" s="121">
        <f>IFERROR((CREDITO_FINANCEIRO!A398),"")</f>
        <v>0</v>
      </c>
      <c r="C398" s="120" t="str">
        <f>IFERROR((VLOOKUP(B398,CREDITO_FINANCEIRO!A:B,2,FALSE)),"")</f>
        <v/>
      </c>
      <c r="D398" s="94" t="str">
        <f>IFERROR((VLOOKUP(B398,CREDITO_FINANCEIRO!A:E,5,FALSE)),"")</f>
        <v/>
      </c>
      <c r="E398" s="95" t="str">
        <f>IFERROR((VLOOKUP(B398,CREDITO_FINANCEIRO!A:C,3,FALSE)),"")</f>
        <v/>
      </c>
      <c r="F398" s="120" t="str">
        <f>IFERROR((VLOOKUP(B398,CREDITO_FINANCEIRO!A:G,4,FALSE)),"")</f>
        <v/>
      </c>
      <c r="G398" s="120" t="e">
        <f>VLOOKUP(B398,CREDITO_FINANCEIRO!A:G,6,FALSE)</f>
        <v>#N/A</v>
      </c>
      <c r="H398" s="120" t="e">
        <f>VLOOKUP(B398,CREDITO_FINANCEIRO!A:G,7,FALSE)</f>
        <v>#N/A</v>
      </c>
      <c r="I398" s="91" t="e">
        <f>VLOOKUP(B398,CREDITO_FINANCEIRO!A:K,10,FALSE)</f>
        <v>#N/A</v>
      </c>
      <c r="J398" s="91" t="e">
        <f>VLOOKUP(B398,CREDITO_FINANCEIRO!A:K,11,FALSE)</f>
        <v>#N/A</v>
      </c>
      <c r="K398" s="91" t="e">
        <f>VLOOKUP(B398,CREDITO_FINANCEIRO!A:L,12,FALSE)</f>
        <v>#N/A</v>
      </c>
      <c r="L398" s="110" t="e">
        <f t="shared" si="60"/>
        <v>#N/A</v>
      </c>
      <c r="M398" s="2" t="e">
        <f t="shared" si="61"/>
        <v>#N/A</v>
      </c>
      <c r="N398" s="111" t="e">
        <f>VLOOKUP(Tabela4[[#This Row],[Proposta de Referência]],SIMP_CF!A:K,9,FALSE)</f>
        <v>#N/A</v>
      </c>
      <c r="O398" s="111" t="e">
        <f>VLOOKUP(Tabela4[[#This Row],[Proposta de Referência]],SIMP_CF!A:K,8,FALSE)</f>
        <v>#N/A</v>
      </c>
      <c r="P398" s="112" t="e">
        <f t="shared" si="62"/>
        <v>#N/A</v>
      </c>
      <c r="Q398" s="112" t="e">
        <f t="shared" si="63"/>
        <v>#N/A</v>
      </c>
      <c r="R398" t="e">
        <f t="shared" si="69"/>
        <v>#N/A</v>
      </c>
      <c r="S398" s="108" t="e">
        <f t="shared" si="64"/>
        <v>#N/A</v>
      </c>
      <c r="T398" s="108" t="e">
        <f t="shared" si="65"/>
        <v>#N/A</v>
      </c>
      <c r="U398" s="110" t="e">
        <f t="shared" si="66"/>
        <v>#N/A</v>
      </c>
      <c r="V398" t="e">
        <f t="shared" si="67"/>
        <v>#N/A</v>
      </c>
      <c r="W398" t="str">
        <f t="shared" si="68"/>
        <v/>
      </c>
      <c r="X398" s="24" t="str">
        <f>IFERROR(VLOOKUP(W398,HOSPITAIS_COM_DIVIDAS!A:E,5,FALSE),"")</f>
        <v/>
      </c>
    </row>
    <row r="399" spans="1:24" x14ac:dyDescent="0.25">
      <c r="A399" s="52" t="str">
        <f>IFERROR((Tabela4[[#This Row],[Status da Proposta]]),"")</f>
        <v/>
      </c>
      <c r="B399" s="121">
        <f>IFERROR((CREDITO_FINANCEIRO!A399),"")</f>
        <v>0</v>
      </c>
      <c r="C399" s="120" t="str">
        <f>IFERROR((VLOOKUP(B399,CREDITO_FINANCEIRO!A:B,2,FALSE)),"")</f>
        <v/>
      </c>
      <c r="D399" s="94" t="str">
        <f>IFERROR((VLOOKUP(B399,CREDITO_FINANCEIRO!A:E,5,FALSE)),"")</f>
        <v/>
      </c>
      <c r="E399" s="95" t="str">
        <f>IFERROR((VLOOKUP(B399,CREDITO_FINANCEIRO!A:C,3,FALSE)),"")</f>
        <v/>
      </c>
      <c r="F399" s="120" t="str">
        <f>IFERROR((VLOOKUP(B399,CREDITO_FINANCEIRO!A:G,4,FALSE)),"")</f>
        <v/>
      </c>
      <c r="G399" s="120" t="e">
        <f>VLOOKUP(B399,CREDITO_FINANCEIRO!A:G,6,FALSE)</f>
        <v>#N/A</v>
      </c>
      <c r="H399" s="120" t="e">
        <f>VLOOKUP(B399,CREDITO_FINANCEIRO!A:G,7,FALSE)</f>
        <v>#N/A</v>
      </c>
      <c r="I399" s="91" t="e">
        <f>VLOOKUP(B399,CREDITO_FINANCEIRO!A:K,10,FALSE)</f>
        <v>#N/A</v>
      </c>
      <c r="J399" s="91" t="e">
        <f>VLOOKUP(B399,CREDITO_FINANCEIRO!A:K,11,FALSE)</f>
        <v>#N/A</v>
      </c>
      <c r="K399" s="91" t="e">
        <f>VLOOKUP(B399,CREDITO_FINANCEIRO!A:L,12,FALSE)</f>
        <v>#N/A</v>
      </c>
      <c r="L399" s="110" t="e">
        <f t="shared" si="60"/>
        <v>#N/A</v>
      </c>
      <c r="M399" s="2" t="e">
        <f t="shared" si="61"/>
        <v>#N/A</v>
      </c>
      <c r="N399" s="111" t="e">
        <f>VLOOKUP(Tabela4[[#This Row],[Proposta de Referência]],SIMP_CF!A:K,9,FALSE)</f>
        <v>#N/A</v>
      </c>
      <c r="O399" s="111" t="e">
        <f>VLOOKUP(Tabela4[[#This Row],[Proposta de Referência]],SIMP_CF!A:K,8,FALSE)</f>
        <v>#N/A</v>
      </c>
      <c r="P399" s="112" t="e">
        <f t="shared" si="62"/>
        <v>#N/A</v>
      </c>
      <c r="Q399" s="112" t="e">
        <f t="shared" si="63"/>
        <v>#N/A</v>
      </c>
      <c r="R399" t="e">
        <f t="shared" si="69"/>
        <v>#N/A</v>
      </c>
      <c r="S399" s="108" t="e">
        <f t="shared" si="64"/>
        <v>#N/A</v>
      </c>
      <c r="T399" s="108" t="e">
        <f t="shared" si="65"/>
        <v>#N/A</v>
      </c>
      <c r="U399" s="110" t="e">
        <f t="shared" si="66"/>
        <v>#N/A</v>
      </c>
      <c r="V399" t="e">
        <f t="shared" si="67"/>
        <v>#N/A</v>
      </c>
      <c r="W399" t="str">
        <f t="shared" si="68"/>
        <v/>
      </c>
      <c r="X399" s="24" t="str">
        <f>IFERROR(VLOOKUP(W399,HOSPITAIS_COM_DIVIDAS!A:E,5,FALSE),"")</f>
        <v/>
      </c>
    </row>
    <row r="400" spans="1:24" x14ac:dyDescent="0.25">
      <c r="A400" s="52" t="str">
        <f>IFERROR((Tabela4[[#This Row],[Status da Proposta]]),"")</f>
        <v/>
      </c>
      <c r="B400" s="121">
        <f>IFERROR((CREDITO_FINANCEIRO!A400),"")</f>
        <v>0</v>
      </c>
      <c r="C400" s="120" t="str">
        <f>IFERROR((VLOOKUP(B400,CREDITO_FINANCEIRO!A:B,2,FALSE)),"")</f>
        <v/>
      </c>
      <c r="D400" s="94" t="str">
        <f>IFERROR((VLOOKUP(B400,CREDITO_FINANCEIRO!A:E,5,FALSE)),"")</f>
        <v/>
      </c>
      <c r="E400" s="95" t="str">
        <f>IFERROR((VLOOKUP(B400,CREDITO_FINANCEIRO!A:C,3,FALSE)),"")</f>
        <v/>
      </c>
      <c r="F400" s="120" t="str">
        <f>IFERROR((VLOOKUP(B400,CREDITO_FINANCEIRO!A:G,4,FALSE)),"")</f>
        <v/>
      </c>
      <c r="G400" s="120" t="e">
        <f>VLOOKUP(B400,CREDITO_FINANCEIRO!A:G,6,FALSE)</f>
        <v>#N/A</v>
      </c>
      <c r="H400" s="120" t="e">
        <f>VLOOKUP(B400,CREDITO_FINANCEIRO!A:G,7,FALSE)</f>
        <v>#N/A</v>
      </c>
      <c r="I400" s="91" t="e">
        <f>VLOOKUP(B400,CREDITO_FINANCEIRO!A:K,10,FALSE)</f>
        <v>#N/A</v>
      </c>
      <c r="J400" s="91" t="e">
        <f>VLOOKUP(B400,CREDITO_FINANCEIRO!A:K,11,FALSE)</f>
        <v>#N/A</v>
      </c>
      <c r="K400" s="91" t="e">
        <f>VLOOKUP(B400,CREDITO_FINANCEIRO!A:L,12,FALSE)</f>
        <v>#N/A</v>
      </c>
      <c r="L400" s="110" t="e">
        <f t="shared" si="60"/>
        <v>#N/A</v>
      </c>
      <c r="M400" s="2" t="e">
        <f t="shared" si="61"/>
        <v>#N/A</v>
      </c>
      <c r="N400" s="111" t="e">
        <f>VLOOKUP(Tabela4[[#This Row],[Proposta de Referência]],SIMP_CF!A:K,9,FALSE)</f>
        <v>#N/A</v>
      </c>
      <c r="O400" s="111" t="e">
        <f>VLOOKUP(Tabela4[[#This Row],[Proposta de Referência]],SIMP_CF!A:K,8,FALSE)</f>
        <v>#N/A</v>
      </c>
      <c r="P400" s="112" t="e">
        <f t="shared" si="62"/>
        <v>#N/A</v>
      </c>
      <c r="Q400" s="112" t="e">
        <f t="shared" si="63"/>
        <v>#N/A</v>
      </c>
      <c r="R400" t="e">
        <f t="shared" si="69"/>
        <v>#N/A</v>
      </c>
      <c r="S400" s="108" t="e">
        <f t="shared" si="64"/>
        <v>#N/A</v>
      </c>
      <c r="T400" s="108" t="e">
        <f t="shared" si="65"/>
        <v>#N/A</v>
      </c>
      <c r="U400" s="110" t="e">
        <f t="shared" si="66"/>
        <v>#N/A</v>
      </c>
      <c r="V400" t="e">
        <f t="shared" si="67"/>
        <v>#N/A</v>
      </c>
      <c r="W400" t="str">
        <f t="shared" si="68"/>
        <v/>
      </c>
      <c r="X400" s="24" t="str">
        <f>IFERROR(VLOOKUP(W400,HOSPITAIS_COM_DIVIDAS!A:E,5,FALSE),"")</f>
        <v/>
      </c>
    </row>
    <row r="401" spans="1:24" x14ac:dyDescent="0.25">
      <c r="A401" s="52" t="str">
        <f>IFERROR((Tabela4[[#This Row],[Status da Proposta]]),"")</f>
        <v/>
      </c>
      <c r="B401" s="121">
        <f>IFERROR((CREDITO_FINANCEIRO!A401),"")</f>
        <v>0</v>
      </c>
      <c r="C401" s="120" t="str">
        <f>IFERROR((VLOOKUP(B401,CREDITO_FINANCEIRO!A:B,2,FALSE)),"")</f>
        <v/>
      </c>
      <c r="D401" s="94" t="str">
        <f>IFERROR((VLOOKUP(B401,CREDITO_FINANCEIRO!A:E,5,FALSE)),"")</f>
        <v/>
      </c>
      <c r="E401" s="95" t="str">
        <f>IFERROR((VLOOKUP(B401,CREDITO_FINANCEIRO!A:C,3,FALSE)),"")</f>
        <v/>
      </c>
      <c r="F401" s="120" t="str">
        <f>IFERROR((VLOOKUP(B401,CREDITO_FINANCEIRO!A:G,4,FALSE)),"")</f>
        <v/>
      </c>
      <c r="G401" s="120" t="e">
        <f>VLOOKUP(B401,CREDITO_FINANCEIRO!A:G,6,FALSE)</f>
        <v>#N/A</v>
      </c>
      <c r="H401" s="120" t="e">
        <f>VLOOKUP(B401,CREDITO_FINANCEIRO!A:G,7,FALSE)</f>
        <v>#N/A</v>
      </c>
      <c r="I401" s="91" t="e">
        <f>VLOOKUP(B401,CREDITO_FINANCEIRO!A:K,10,FALSE)</f>
        <v>#N/A</v>
      </c>
      <c r="J401" s="91" t="e">
        <f>VLOOKUP(B401,CREDITO_FINANCEIRO!A:K,11,FALSE)</f>
        <v>#N/A</v>
      </c>
      <c r="K401" s="91" t="e">
        <f>VLOOKUP(B401,CREDITO_FINANCEIRO!A:L,12,FALSE)</f>
        <v>#N/A</v>
      </c>
      <c r="L401" s="110" t="e">
        <f t="shared" si="60"/>
        <v>#N/A</v>
      </c>
      <c r="M401" s="2" t="e">
        <f t="shared" si="61"/>
        <v>#N/A</v>
      </c>
      <c r="N401" s="111" t="e">
        <f>VLOOKUP(Tabela4[[#This Row],[Proposta de Referência]],SIMP_CF!A:K,9,FALSE)</f>
        <v>#N/A</v>
      </c>
      <c r="O401" s="111" t="e">
        <f>VLOOKUP(Tabela4[[#This Row],[Proposta de Referência]],SIMP_CF!A:K,8,FALSE)</f>
        <v>#N/A</v>
      </c>
      <c r="P401" s="112" t="e">
        <f t="shared" si="62"/>
        <v>#N/A</v>
      </c>
      <c r="Q401" s="112" t="e">
        <f t="shared" si="63"/>
        <v>#N/A</v>
      </c>
      <c r="R401" t="e">
        <f t="shared" si="69"/>
        <v>#N/A</v>
      </c>
      <c r="S401" s="108" t="e">
        <f t="shared" si="64"/>
        <v>#N/A</v>
      </c>
      <c r="T401" s="108" t="e">
        <f t="shared" si="65"/>
        <v>#N/A</v>
      </c>
      <c r="U401" s="110" t="e">
        <f t="shared" si="66"/>
        <v>#N/A</v>
      </c>
      <c r="V401" t="e">
        <f t="shared" si="67"/>
        <v>#N/A</v>
      </c>
      <c r="W401" t="str">
        <f t="shared" si="68"/>
        <v/>
      </c>
      <c r="X401" s="24" t="str">
        <f>IFERROR(VLOOKUP(W401,HOSPITAIS_COM_DIVIDAS!A:E,5,FALSE),"")</f>
        <v/>
      </c>
    </row>
    <row r="402" spans="1:24" x14ac:dyDescent="0.25">
      <c r="A402" s="52" t="str">
        <f>IFERROR((Tabela4[[#This Row],[Status da Proposta]]),"")</f>
        <v/>
      </c>
      <c r="B402" s="121">
        <f>IFERROR((CREDITO_FINANCEIRO!A402),"")</f>
        <v>0</v>
      </c>
      <c r="C402" s="120" t="str">
        <f>IFERROR((VLOOKUP(B402,CREDITO_FINANCEIRO!A:B,2,FALSE)),"")</f>
        <v/>
      </c>
      <c r="D402" s="94" t="str">
        <f>IFERROR((VLOOKUP(B402,CREDITO_FINANCEIRO!A:E,5,FALSE)),"")</f>
        <v/>
      </c>
      <c r="E402" s="95" t="str">
        <f>IFERROR((VLOOKUP(B402,CREDITO_FINANCEIRO!A:C,3,FALSE)),"")</f>
        <v/>
      </c>
      <c r="F402" s="120" t="str">
        <f>IFERROR((VLOOKUP(B402,CREDITO_FINANCEIRO!A:G,4,FALSE)),"")</f>
        <v/>
      </c>
      <c r="G402" s="120" t="e">
        <f>VLOOKUP(B402,CREDITO_FINANCEIRO!A:G,6,FALSE)</f>
        <v>#N/A</v>
      </c>
      <c r="H402" s="120" t="e">
        <f>VLOOKUP(B402,CREDITO_FINANCEIRO!A:G,7,FALSE)</f>
        <v>#N/A</v>
      </c>
      <c r="I402" s="91" t="e">
        <f>VLOOKUP(B402,CREDITO_FINANCEIRO!A:K,10,FALSE)</f>
        <v>#N/A</v>
      </c>
      <c r="J402" s="91" t="e">
        <f>VLOOKUP(B402,CREDITO_FINANCEIRO!A:K,11,FALSE)</f>
        <v>#N/A</v>
      </c>
      <c r="K402" s="91" t="e">
        <f>VLOOKUP(B402,CREDITO_FINANCEIRO!A:L,12,FALSE)</f>
        <v>#N/A</v>
      </c>
      <c r="L402" s="110" t="e">
        <f t="shared" si="60"/>
        <v>#N/A</v>
      </c>
      <c r="M402" s="2" t="e">
        <f t="shared" si="61"/>
        <v>#N/A</v>
      </c>
      <c r="N402" s="111" t="e">
        <f>VLOOKUP(Tabela4[[#This Row],[Proposta de Referência]],SIMP_CF!A:K,9,FALSE)</f>
        <v>#N/A</v>
      </c>
      <c r="O402" s="111" t="e">
        <f>VLOOKUP(Tabela4[[#This Row],[Proposta de Referência]],SIMP_CF!A:K,8,FALSE)</f>
        <v>#N/A</v>
      </c>
      <c r="P402" s="112" t="e">
        <f t="shared" si="62"/>
        <v>#N/A</v>
      </c>
      <c r="Q402" s="112" t="e">
        <f t="shared" si="63"/>
        <v>#N/A</v>
      </c>
      <c r="R402" t="e">
        <f t="shared" si="69"/>
        <v>#N/A</v>
      </c>
      <c r="S402" s="108" t="e">
        <f t="shared" si="64"/>
        <v>#N/A</v>
      </c>
      <c r="T402" s="108" t="e">
        <f t="shared" si="65"/>
        <v>#N/A</v>
      </c>
      <c r="U402" s="110" t="e">
        <f t="shared" si="66"/>
        <v>#N/A</v>
      </c>
      <c r="V402" t="e">
        <f t="shared" si="67"/>
        <v>#N/A</v>
      </c>
      <c r="W402" t="str">
        <f t="shared" si="68"/>
        <v/>
      </c>
      <c r="X402" s="24" t="str">
        <f>IFERROR(VLOOKUP(W402,HOSPITAIS_COM_DIVIDAS!A:E,5,FALSE),"")</f>
        <v/>
      </c>
    </row>
    <row r="403" spans="1:24" x14ac:dyDescent="0.25">
      <c r="A403" s="52" t="str">
        <f>IFERROR((Tabela4[[#This Row],[Status da Proposta]]),"")</f>
        <v/>
      </c>
      <c r="B403" s="121">
        <f>IFERROR((CREDITO_FINANCEIRO!A403),"")</f>
        <v>0</v>
      </c>
      <c r="C403" s="120" t="str">
        <f>IFERROR((VLOOKUP(B403,CREDITO_FINANCEIRO!A:B,2,FALSE)),"")</f>
        <v/>
      </c>
      <c r="D403" s="94" t="str">
        <f>IFERROR((VLOOKUP(B403,CREDITO_FINANCEIRO!A:E,5,FALSE)),"")</f>
        <v/>
      </c>
      <c r="E403" s="95" t="str">
        <f>IFERROR((VLOOKUP(B403,CREDITO_FINANCEIRO!A:C,3,FALSE)),"")</f>
        <v/>
      </c>
      <c r="F403" s="120" t="str">
        <f>IFERROR((VLOOKUP(B403,CREDITO_FINANCEIRO!A:G,4,FALSE)),"")</f>
        <v/>
      </c>
      <c r="G403" s="120" t="e">
        <f>VLOOKUP(B403,CREDITO_FINANCEIRO!A:G,6,FALSE)</f>
        <v>#N/A</v>
      </c>
      <c r="H403" s="120" t="e">
        <f>VLOOKUP(B403,CREDITO_FINANCEIRO!A:G,7,FALSE)</f>
        <v>#N/A</v>
      </c>
      <c r="I403" s="91" t="e">
        <f>VLOOKUP(B403,CREDITO_FINANCEIRO!A:K,10,FALSE)</f>
        <v>#N/A</v>
      </c>
      <c r="J403" s="91" t="e">
        <f>VLOOKUP(B403,CREDITO_FINANCEIRO!A:K,11,FALSE)</f>
        <v>#N/A</v>
      </c>
      <c r="K403" s="91" t="e">
        <f>VLOOKUP(B403,CREDITO_FINANCEIRO!A:L,12,FALSE)</f>
        <v>#N/A</v>
      </c>
      <c r="L403" s="110" t="e">
        <f t="shared" si="60"/>
        <v>#N/A</v>
      </c>
      <c r="M403" s="2" t="e">
        <f t="shared" si="61"/>
        <v>#N/A</v>
      </c>
      <c r="N403" s="111" t="e">
        <f>VLOOKUP(Tabela4[[#This Row],[Proposta de Referência]],SIMP_CF!A:K,9,FALSE)</f>
        <v>#N/A</v>
      </c>
      <c r="O403" s="111" t="e">
        <f>VLOOKUP(Tabela4[[#This Row],[Proposta de Referência]],SIMP_CF!A:K,8,FALSE)</f>
        <v>#N/A</v>
      </c>
      <c r="P403" s="112" t="e">
        <f t="shared" si="62"/>
        <v>#N/A</v>
      </c>
      <c r="Q403" s="112" t="e">
        <f t="shared" si="63"/>
        <v>#N/A</v>
      </c>
      <c r="R403" t="e">
        <f t="shared" si="69"/>
        <v>#N/A</v>
      </c>
      <c r="S403" s="108" t="e">
        <f t="shared" si="64"/>
        <v>#N/A</v>
      </c>
      <c r="T403" s="108" t="e">
        <f t="shared" si="65"/>
        <v>#N/A</v>
      </c>
      <c r="U403" s="110" t="e">
        <f t="shared" si="66"/>
        <v>#N/A</v>
      </c>
      <c r="V403" t="e">
        <f t="shared" si="67"/>
        <v>#N/A</v>
      </c>
      <c r="W403" t="str">
        <f t="shared" si="68"/>
        <v/>
      </c>
      <c r="X403" s="24" t="str">
        <f>IFERROR(VLOOKUP(W403,HOSPITAIS_COM_DIVIDAS!A:E,5,FALSE),"")</f>
        <v/>
      </c>
    </row>
    <row r="404" spans="1:24" x14ac:dyDescent="0.25">
      <c r="A404" s="52" t="str">
        <f>IFERROR((Tabela4[[#This Row],[Status da Proposta]]),"")</f>
        <v/>
      </c>
      <c r="B404" s="121">
        <f>IFERROR((CREDITO_FINANCEIRO!A404),"")</f>
        <v>0</v>
      </c>
      <c r="C404" s="120" t="str">
        <f>IFERROR((VLOOKUP(B404,CREDITO_FINANCEIRO!A:B,2,FALSE)),"")</f>
        <v/>
      </c>
      <c r="D404" s="94" t="str">
        <f>IFERROR((VLOOKUP(B404,CREDITO_FINANCEIRO!A:E,5,FALSE)),"")</f>
        <v/>
      </c>
      <c r="E404" s="95" t="str">
        <f>IFERROR((VLOOKUP(B404,CREDITO_FINANCEIRO!A:C,3,FALSE)),"")</f>
        <v/>
      </c>
      <c r="F404" s="120" t="str">
        <f>IFERROR((VLOOKUP(B404,CREDITO_FINANCEIRO!A:G,4,FALSE)),"")</f>
        <v/>
      </c>
      <c r="G404" s="120" t="e">
        <f>VLOOKUP(B404,CREDITO_FINANCEIRO!A:G,6,FALSE)</f>
        <v>#N/A</v>
      </c>
      <c r="H404" s="120" t="e">
        <f>VLOOKUP(B404,CREDITO_FINANCEIRO!A:G,7,FALSE)</f>
        <v>#N/A</v>
      </c>
      <c r="I404" s="91" t="e">
        <f>VLOOKUP(B404,CREDITO_FINANCEIRO!A:K,10,FALSE)</f>
        <v>#N/A</v>
      </c>
      <c r="J404" s="91" t="e">
        <f>VLOOKUP(B404,CREDITO_FINANCEIRO!A:K,11,FALSE)</f>
        <v>#N/A</v>
      </c>
      <c r="K404" s="91" t="e">
        <f>VLOOKUP(B404,CREDITO_FINANCEIRO!A:L,12,FALSE)</f>
        <v>#N/A</v>
      </c>
      <c r="L404" s="110" t="e">
        <f t="shared" si="60"/>
        <v>#N/A</v>
      </c>
      <c r="M404" s="2" t="e">
        <f t="shared" si="61"/>
        <v>#N/A</v>
      </c>
      <c r="N404" s="111" t="e">
        <f>VLOOKUP(Tabela4[[#This Row],[Proposta de Referência]],SIMP_CF!A:K,9,FALSE)</f>
        <v>#N/A</v>
      </c>
      <c r="O404" s="111" t="e">
        <f>VLOOKUP(Tabela4[[#This Row],[Proposta de Referência]],SIMP_CF!A:K,8,FALSE)</f>
        <v>#N/A</v>
      </c>
      <c r="P404" s="112" t="e">
        <f t="shared" si="62"/>
        <v>#N/A</v>
      </c>
      <c r="Q404" s="112" t="e">
        <f t="shared" si="63"/>
        <v>#N/A</v>
      </c>
      <c r="R404" t="e">
        <f t="shared" si="69"/>
        <v>#N/A</v>
      </c>
      <c r="S404" s="108" t="e">
        <f t="shared" si="64"/>
        <v>#N/A</v>
      </c>
      <c r="T404" s="108" t="e">
        <f t="shared" si="65"/>
        <v>#N/A</v>
      </c>
      <c r="U404" s="110" t="e">
        <f t="shared" si="66"/>
        <v>#N/A</v>
      </c>
      <c r="V404" t="e">
        <f t="shared" si="67"/>
        <v>#N/A</v>
      </c>
      <c r="W404" t="str">
        <f t="shared" si="68"/>
        <v/>
      </c>
      <c r="X404" s="24" t="str">
        <f>IFERROR(VLOOKUP(W404,HOSPITAIS_COM_DIVIDAS!A:E,5,FALSE),"")</f>
        <v/>
      </c>
    </row>
    <row r="405" spans="1:24" x14ac:dyDescent="0.25">
      <c r="A405" s="52" t="str">
        <f>IFERROR((Tabela4[[#This Row],[Status da Proposta]]),"")</f>
        <v/>
      </c>
      <c r="B405" s="121">
        <f>IFERROR((CREDITO_FINANCEIRO!A405),"")</f>
        <v>0</v>
      </c>
      <c r="C405" s="120" t="str">
        <f>IFERROR((VLOOKUP(B405,CREDITO_FINANCEIRO!A:B,2,FALSE)),"")</f>
        <v/>
      </c>
      <c r="D405" s="94" t="str">
        <f>IFERROR((VLOOKUP(B405,CREDITO_FINANCEIRO!A:E,5,FALSE)),"")</f>
        <v/>
      </c>
      <c r="E405" s="95" t="str">
        <f>IFERROR((VLOOKUP(B405,CREDITO_FINANCEIRO!A:C,3,FALSE)),"")</f>
        <v/>
      </c>
      <c r="F405" s="120" t="str">
        <f>IFERROR((VLOOKUP(B405,CREDITO_FINANCEIRO!A:G,4,FALSE)),"")</f>
        <v/>
      </c>
      <c r="G405" s="120" t="e">
        <f>VLOOKUP(B405,CREDITO_FINANCEIRO!A:G,6,FALSE)</f>
        <v>#N/A</v>
      </c>
      <c r="H405" s="120" t="e">
        <f>VLOOKUP(B405,CREDITO_FINANCEIRO!A:G,7,FALSE)</f>
        <v>#N/A</v>
      </c>
      <c r="I405" s="91" t="e">
        <f>VLOOKUP(B405,CREDITO_FINANCEIRO!A:K,10,FALSE)</f>
        <v>#N/A</v>
      </c>
      <c r="J405" s="91" t="e">
        <f>VLOOKUP(B405,CREDITO_FINANCEIRO!A:K,11,FALSE)</f>
        <v>#N/A</v>
      </c>
      <c r="K405" s="91" t="e">
        <f>VLOOKUP(B405,CREDITO_FINANCEIRO!A:L,12,FALSE)</f>
        <v>#N/A</v>
      </c>
      <c r="L405" s="110" t="e">
        <f t="shared" si="60"/>
        <v>#N/A</v>
      </c>
      <c r="M405" s="2" t="e">
        <f t="shared" si="61"/>
        <v>#N/A</v>
      </c>
      <c r="N405" s="111" t="e">
        <f>VLOOKUP(Tabela4[[#This Row],[Proposta de Referência]],SIMP_CF!A:K,9,FALSE)</f>
        <v>#N/A</v>
      </c>
      <c r="O405" s="111" t="e">
        <f>VLOOKUP(Tabela4[[#This Row],[Proposta de Referência]],SIMP_CF!A:K,8,FALSE)</f>
        <v>#N/A</v>
      </c>
      <c r="P405" s="112" t="e">
        <f t="shared" si="62"/>
        <v>#N/A</v>
      </c>
      <c r="Q405" s="112" t="e">
        <f t="shared" si="63"/>
        <v>#N/A</v>
      </c>
      <c r="R405" t="e">
        <f t="shared" si="69"/>
        <v>#N/A</v>
      </c>
      <c r="S405" s="108" t="e">
        <f t="shared" si="64"/>
        <v>#N/A</v>
      </c>
      <c r="T405" s="108" t="e">
        <f t="shared" si="65"/>
        <v>#N/A</v>
      </c>
      <c r="U405" s="110" t="e">
        <f t="shared" si="66"/>
        <v>#N/A</v>
      </c>
      <c r="V405" t="e">
        <f t="shared" si="67"/>
        <v>#N/A</v>
      </c>
      <c r="W405" t="str">
        <f t="shared" si="68"/>
        <v/>
      </c>
      <c r="X405" s="24" t="str">
        <f>IFERROR(VLOOKUP(W405,HOSPITAIS_COM_DIVIDAS!A:E,5,FALSE),"")</f>
        <v/>
      </c>
    </row>
    <row r="406" spans="1:24" x14ac:dyDescent="0.25">
      <c r="A406" s="52" t="str">
        <f>IFERROR((Tabela4[[#This Row],[Status da Proposta]]),"")</f>
        <v/>
      </c>
      <c r="B406" s="121">
        <f>IFERROR((CREDITO_FINANCEIRO!A406),"")</f>
        <v>0</v>
      </c>
      <c r="C406" s="120" t="str">
        <f>IFERROR((VLOOKUP(B406,CREDITO_FINANCEIRO!A:B,2,FALSE)),"")</f>
        <v/>
      </c>
      <c r="D406" s="94" t="str">
        <f>IFERROR((VLOOKUP(B406,CREDITO_FINANCEIRO!A:E,5,FALSE)),"")</f>
        <v/>
      </c>
      <c r="E406" s="95" t="str">
        <f>IFERROR((VLOOKUP(B406,CREDITO_FINANCEIRO!A:C,3,FALSE)),"")</f>
        <v/>
      </c>
      <c r="F406" s="120" t="str">
        <f>IFERROR((VLOOKUP(B406,CREDITO_FINANCEIRO!A:G,4,FALSE)),"")</f>
        <v/>
      </c>
      <c r="G406" s="120" t="e">
        <f>VLOOKUP(B406,CREDITO_FINANCEIRO!A:G,6,FALSE)</f>
        <v>#N/A</v>
      </c>
      <c r="H406" s="120" t="e">
        <f>VLOOKUP(B406,CREDITO_FINANCEIRO!A:G,7,FALSE)</f>
        <v>#N/A</v>
      </c>
      <c r="I406" s="91" t="e">
        <f>VLOOKUP(B406,CREDITO_FINANCEIRO!A:K,10,FALSE)</f>
        <v>#N/A</v>
      </c>
      <c r="J406" s="91" t="e">
        <f>VLOOKUP(B406,CREDITO_FINANCEIRO!A:K,11,FALSE)</f>
        <v>#N/A</v>
      </c>
      <c r="K406" s="91" t="e">
        <f>VLOOKUP(B406,CREDITO_FINANCEIRO!A:L,12,FALSE)</f>
        <v>#N/A</v>
      </c>
      <c r="L406" s="110" t="e">
        <f t="shared" si="60"/>
        <v>#N/A</v>
      </c>
      <c r="M406" s="2" t="e">
        <f t="shared" si="61"/>
        <v>#N/A</v>
      </c>
      <c r="N406" s="111" t="e">
        <f>VLOOKUP(Tabela4[[#This Row],[Proposta de Referência]],SIMP_CF!A:K,9,FALSE)</f>
        <v>#N/A</v>
      </c>
      <c r="O406" s="111" t="e">
        <f>VLOOKUP(Tabela4[[#This Row],[Proposta de Referência]],SIMP_CF!A:K,8,FALSE)</f>
        <v>#N/A</v>
      </c>
      <c r="P406" s="112" t="e">
        <f t="shared" si="62"/>
        <v>#N/A</v>
      </c>
      <c r="Q406" s="112" t="e">
        <f t="shared" si="63"/>
        <v>#N/A</v>
      </c>
      <c r="R406" t="e">
        <f t="shared" si="69"/>
        <v>#N/A</v>
      </c>
      <c r="S406" s="108" t="e">
        <f t="shared" si="64"/>
        <v>#N/A</v>
      </c>
      <c r="T406" s="108" t="e">
        <f t="shared" si="65"/>
        <v>#N/A</v>
      </c>
      <c r="U406" s="110" t="e">
        <f t="shared" si="66"/>
        <v>#N/A</v>
      </c>
      <c r="V406" t="e">
        <f t="shared" si="67"/>
        <v>#N/A</v>
      </c>
      <c r="W406" t="str">
        <f t="shared" si="68"/>
        <v/>
      </c>
      <c r="X406" s="24" t="str">
        <f>IFERROR(VLOOKUP(W406,HOSPITAIS_COM_DIVIDAS!A:E,5,FALSE),"")</f>
        <v/>
      </c>
    </row>
    <row r="407" spans="1:24" x14ac:dyDescent="0.25">
      <c r="A407" s="52" t="str">
        <f>IFERROR((Tabela4[[#This Row],[Status da Proposta]]),"")</f>
        <v/>
      </c>
      <c r="B407" s="121">
        <f>IFERROR((CREDITO_FINANCEIRO!A407),"")</f>
        <v>0</v>
      </c>
      <c r="C407" s="120" t="str">
        <f>IFERROR((VLOOKUP(B407,CREDITO_FINANCEIRO!A:B,2,FALSE)),"")</f>
        <v/>
      </c>
      <c r="D407" s="94" t="str">
        <f>IFERROR((VLOOKUP(B407,CREDITO_FINANCEIRO!A:E,5,FALSE)),"")</f>
        <v/>
      </c>
      <c r="E407" s="95" t="str">
        <f>IFERROR((VLOOKUP(B407,CREDITO_FINANCEIRO!A:C,3,FALSE)),"")</f>
        <v/>
      </c>
      <c r="F407" s="120" t="str">
        <f>IFERROR((VLOOKUP(B407,CREDITO_FINANCEIRO!A:G,4,FALSE)),"")</f>
        <v/>
      </c>
      <c r="G407" s="120" t="e">
        <f>VLOOKUP(B407,CREDITO_FINANCEIRO!A:G,6,FALSE)</f>
        <v>#N/A</v>
      </c>
      <c r="H407" s="120" t="e">
        <f>VLOOKUP(B407,CREDITO_FINANCEIRO!A:G,7,FALSE)</f>
        <v>#N/A</v>
      </c>
      <c r="I407" s="91" t="e">
        <f>VLOOKUP(B407,CREDITO_FINANCEIRO!A:K,10,FALSE)</f>
        <v>#N/A</v>
      </c>
      <c r="J407" s="91" t="e">
        <f>VLOOKUP(B407,CREDITO_FINANCEIRO!A:K,11,FALSE)</f>
        <v>#N/A</v>
      </c>
      <c r="K407" s="91" t="e">
        <f>VLOOKUP(B407,CREDITO_FINANCEIRO!A:L,12,FALSE)</f>
        <v>#N/A</v>
      </c>
      <c r="L407" s="110" t="e">
        <f t="shared" si="60"/>
        <v>#N/A</v>
      </c>
      <c r="M407" s="2" t="e">
        <f t="shared" si="61"/>
        <v>#N/A</v>
      </c>
      <c r="N407" s="111" t="e">
        <f>VLOOKUP(Tabela4[[#This Row],[Proposta de Referência]],SIMP_CF!A:K,9,FALSE)</f>
        <v>#N/A</v>
      </c>
      <c r="O407" s="111" t="e">
        <f>VLOOKUP(Tabela4[[#This Row],[Proposta de Referência]],SIMP_CF!A:K,8,FALSE)</f>
        <v>#N/A</v>
      </c>
      <c r="P407" s="112" t="e">
        <f t="shared" si="62"/>
        <v>#N/A</v>
      </c>
      <c r="Q407" s="112" t="e">
        <f t="shared" si="63"/>
        <v>#N/A</v>
      </c>
      <c r="R407" t="e">
        <f t="shared" si="69"/>
        <v>#N/A</v>
      </c>
      <c r="S407" s="108" t="e">
        <f t="shared" si="64"/>
        <v>#N/A</v>
      </c>
      <c r="T407" s="108" t="e">
        <f t="shared" si="65"/>
        <v>#N/A</v>
      </c>
      <c r="U407" s="110" t="e">
        <f t="shared" si="66"/>
        <v>#N/A</v>
      </c>
      <c r="V407" t="e">
        <f t="shared" si="67"/>
        <v>#N/A</v>
      </c>
      <c r="W407" t="str">
        <f t="shared" si="68"/>
        <v/>
      </c>
      <c r="X407" s="24" t="str">
        <f>IFERROR(VLOOKUP(W407,HOSPITAIS_COM_DIVIDAS!A:E,5,FALSE),"")</f>
        <v/>
      </c>
    </row>
    <row r="408" spans="1:24" x14ac:dyDescent="0.25">
      <c r="A408" s="52" t="str">
        <f>IFERROR((Tabela4[[#This Row],[Status da Proposta]]),"")</f>
        <v/>
      </c>
      <c r="B408" s="121">
        <f>IFERROR((CREDITO_FINANCEIRO!A408),"")</f>
        <v>0</v>
      </c>
      <c r="C408" s="120" t="str">
        <f>IFERROR((VLOOKUP(B408,CREDITO_FINANCEIRO!A:B,2,FALSE)),"")</f>
        <v/>
      </c>
      <c r="D408" s="94" t="str">
        <f>IFERROR((VLOOKUP(B408,CREDITO_FINANCEIRO!A:E,5,FALSE)),"")</f>
        <v/>
      </c>
      <c r="E408" s="95" t="str">
        <f>IFERROR((VLOOKUP(B408,CREDITO_FINANCEIRO!A:C,3,FALSE)),"")</f>
        <v/>
      </c>
      <c r="F408" s="120" t="str">
        <f>IFERROR((VLOOKUP(B408,CREDITO_FINANCEIRO!A:G,4,FALSE)),"")</f>
        <v/>
      </c>
      <c r="G408" s="120" t="e">
        <f>VLOOKUP(B408,CREDITO_FINANCEIRO!A:G,6,FALSE)</f>
        <v>#N/A</v>
      </c>
      <c r="H408" s="120" t="e">
        <f>VLOOKUP(B408,CREDITO_FINANCEIRO!A:G,7,FALSE)</f>
        <v>#N/A</v>
      </c>
      <c r="I408" s="91" t="e">
        <f>VLOOKUP(B408,CREDITO_FINANCEIRO!A:K,10,FALSE)</f>
        <v>#N/A</v>
      </c>
      <c r="J408" s="91" t="e">
        <f>VLOOKUP(B408,CREDITO_FINANCEIRO!A:K,11,FALSE)</f>
        <v>#N/A</v>
      </c>
      <c r="K408" s="91" t="e">
        <f>VLOOKUP(B408,CREDITO_FINANCEIRO!A:L,12,FALSE)</f>
        <v>#N/A</v>
      </c>
      <c r="L408" s="110" t="e">
        <f t="shared" si="60"/>
        <v>#N/A</v>
      </c>
      <c r="M408" s="2" t="e">
        <f t="shared" si="61"/>
        <v>#N/A</v>
      </c>
      <c r="N408" s="111" t="e">
        <f>VLOOKUP(Tabela4[[#This Row],[Proposta de Referência]],SIMP_CF!A:K,9,FALSE)</f>
        <v>#N/A</v>
      </c>
      <c r="O408" s="111" t="e">
        <f>VLOOKUP(Tabela4[[#This Row],[Proposta de Referência]],SIMP_CF!A:K,8,FALSE)</f>
        <v>#N/A</v>
      </c>
      <c r="P408" s="112" t="e">
        <f t="shared" si="62"/>
        <v>#N/A</v>
      </c>
      <c r="Q408" s="112" t="e">
        <f t="shared" si="63"/>
        <v>#N/A</v>
      </c>
      <c r="R408" t="e">
        <f t="shared" si="69"/>
        <v>#N/A</v>
      </c>
      <c r="S408" s="108" t="e">
        <f t="shared" si="64"/>
        <v>#N/A</v>
      </c>
      <c r="T408" s="108" t="e">
        <f t="shared" si="65"/>
        <v>#N/A</v>
      </c>
      <c r="U408" s="110" t="e">
        <f t="shared" si="66"/>
        <v>#N/A</v>
      </c>
      <c r="V408" t="e">
        <f t="shared" si="67"/>
        <v>#N/A</v>
      </c>
      <c r="W408" t="str">
        <f t="shared" si="68"/>
        <v/>
      </c>
      <c r="X408" s="24" t="str">
        <f>IFERROR(VLOOKUP(W408,HOSPITAIS_COM_DIVIDAS!A:E,5,FALSE),"")</f>
        <v/>
      </c>
    </row>
    <row r="409" spans="1:24" x14ac:dyDescent="0.25">
      <c r="A409" s="52" t="str">
        <f>IFERROR((Tabela4[[#This Row],[Status da Proposta]]),"")</f>
        <v/>
      </c>
      <c r="B409" s="121">
        <f>IFERROR((CREDITO_FINANCEIRO!A409),"")</f>
        <v>0</v>
      </c>
      <c r="C409" s="120" t="str">
        <f>IFERROR((VLOOKUP(B409,CREDITO_FINANCEIRO!A:B,2,FALSE)),"")</f>
        <v/>
      </c>
      <c r="D409" s="94" t="str">
        <f>IFERROR((VLOOKUP(B409,CREDITO_FINANCEIRO!A:E,5,FALSE)),"")</f>
        <v/>
      </c>
      <c r="E409" s="95" t="str">
        <f>IFERROR((VLOOKUP(B409,CREDITO_FINANCEIRO!A:C,3,FALSE)),"")</f>
        <v/>
      </c>
      <c r="F409" s="120" t="str">
        <f>IFERROR((VLOOKUP(B409,CREDITO_FINANCEIRO!A:G,4,FALSE)),"")</f>
        <v/>
      </c>
      <c r="G409" s="120" t="e">
        <f>VLOOKUP(B409,CREDITO_FINANCEIRO!A:G,6,FALSE)</f>
        <v>#N/A</v>
      </c>
      <c r="H409" s="120" t="e">
        <f>VLOOKUP(B409,CREDITO_FINANCEIRO!A:G,7,FALSE)</f>
        <v>#N/A</v>
      </c>
      <c r="I409" s="91" t="e">
        <f>VLOOKUP(B409,CREDITO_FINANCEIRO!A:K,10,FALSE)</f>
        <v>#N/A</v>
      </c>
      <c r="J409" s="91" t="e">
        <f>VLOOKUP(B409,CREDITO_FINANCEIRO!A:K,11,FALSE)</f>
        <v>#N/A</v>
      </c>
      <c r="K409" s="91" t="e">
        <f>VLOOKUP(B409,CREDITO_FINANCEIRO!A:L,12,FALSE)</f>
        <v>#N/A</v>
      </c>
      <c r="L409" s="110" t="e">
        <f t="shared" si="60"/>
        <v>#N/A</v>
      </c>
      <c r="M409" s="2" t="e">
        <f t="shared" si="61"/>
        <v>#N/A</v>
      </c>
      <c r="N409" s="111" t="e">
        <f>VLOOKUP(Tabela4[[#This Row],[Proposta de Referência]],SIMP_CF!A:K,9,FALSE)</f>
        <v>#N/A</v>
      </c>
      <c r="O409" s="111" t="e">
        <f>VLOOKUP(Tabela4[[#This Row],[Proposta de Referência]],SIMP_CF!A:K,8,FALSE)</f>
        <v>#N/A</v>
      </c>
      <c r="P409" s="112" t="e">
        <f t="shared" si="62"/>
        <v>#N/A</v>
      </c>
      <c r="Q409" s="112" t="e">
        <f t="shared" si="63"/>
        <v>#N/A</v>
      </c>
      <c r="R409" t="e">
        <f t="shared" si="69"/>
        <v>#N/A</v>
      </c>
      <c r="S409" s="108" t="e">
        <f t="shared" si="64"/>
        <v>#N/A</v>
      </c>
      <c r="T409" s="108" t="e">
        <f t="shared" si="65"/>
        <v>#N/A</v>
      </c>
      <c r="U409" s="110" t="e">
        <f t="shared" si="66"/>
        <v>#N/A</v>
      </c>
      <c r="V409" t="e">
        <f t="shared" si="67"/>
        <v>#N/A</v>
      </c>
      <c r="W409" t="str">
        <f t="shared" si="68"/>
        <v/>
      </c>
      <c r="X409" s="24" t="str">
        <f>IFERROR(VLOOKUP(W409,HOSPITAIS_COM_DIVIDAS!A:E,5,FALSE),"")</f>
        <v/>
      </c>
    </row>
    <row r="410" spans="1:24" x14ac:dyDescent="0.25">
      <c r="A410" s="52" t="str">
        <f>IFERROR((Tabela4[[#This Row],[Status da Proposta]]),"")</f>
        <v/>
      </c>
      <c r="B410" s="121">
        <f>IFERROR((CREDITO_FINANCEIRO!A410),"")</f>
        <v>0</v>
      </c>
      <c r="C410" s="120" t="str">
        <f>IFERROR((VLOOKUP(B410,CREDITO_FINANCEIRO!A:B,2,FALSE)),"")</f>
        <v/>
      </c>
      <c r="D410" s="94" t="str">
        <f>IFERROR((VLOOKUP(B410,CREDITO_FINANCEIRO!A:E,5,FALSE)),"")</f>
        <v/>
      </c>
      <c r="E410" s="95" t="str">
        <f>IFERROR((VLOOKUP(B410,CREDITO_FINANCEIRO!A:C,3,FALSE)),"")</f>
        <v/>
      </c>
      <c r="F410" s="120" t="str">
        <f>IFERROR((VLOOKUP(B410,CREDITO_FINANCEIRO!A:G,4,FALSE)),"")</f>
        <v/>
      </c>
      <c r="G410" s="120" t="e">
        <f>VLOOKUP(B410,CREDITO_FINANCEIRO!A:G,6,FALSE)</f>
        <v>#N/A</v>
      </c>
      <c r="H410" s="120" t="e">
        <f>VLOOKUP(B410,CREDITO_FINANCEIRO!A:G,7,FALSE)</f>
        <v>#N/A</v>
      </c>
      <c r="I410" s="91" t="e">
        <f>VLOOKUP(B410,CREDITO_FINANCEIRO!A:K,10,FALSE)</f>
        <v>#N/A</v>
      </c>
      <c r="J410" s="91" t="e">
        <f>VLOOKUP(B410,CREDITO_FINANCEIRO!A:K,11,FALSE)</f>
        <v>#N/A</v>
      </c>
      <c r="K410" s="91" t="e">
        <f>VLOOKUP(B410,CREDITO_FINANCEIRO!A:L,12,FALSE)</f>
        <v>#N/A</v>
      </c>
      <c r="L410" s="110" t="e">
        <f t="shared" si="60"/>
        <v>#N/A</v>
      </c>
      <c r="M410" s="2" t="e">
        <f t="shared" si="61"/>
        <v>#N/A</v>
      </c>
      <c r="N410" s="111" t="e">
        <f>VLOOKUP(Tabela4[[#This Row],[Proposta de Referência]],SIMP_CF!A:K,9,FALSE)</f>
        <v>#N/A</v>
      </c>
      <c r="O410" s="111" t="e">
        <f>VLOOKUP(Tabela4[[#This Row],[Proposta de Referência]],SIMP_CF!A:K,8,FALSE)</f>
        <v>#N/A</v>
      </c>
      <c r="P410" s="112" t="e">
        <f t="shared" si="62"/>
        <v>#N/A</v>
      </c>
      <c r="Q410" s="112" t="e">
        <f t="shared" si="63"/>
        <v>#N/A</v>
      </c>
      <c r="R410" t="e">
        <f t="shared" si="69"/>
        <v>#N/A</v>
      </c>
      <c r="S410" s="108" t="e">
        <f t="shared" si="64"/>
        <v>#N/A</v>
      </c>
      <c r="T410" s="108" t="e">
        <f t="shared" si="65"/>
        <v>#N/A</v>
      </c>
      <c r="U410" s="110" t="e">
        <f t="shared" si="66"/>
        <v>#N/A</v>
      </c>
      <c r="V410" t="e">
        <f t="shared" si="67"/>
        <v>#N/A</v>
      </c>
      <c r="W410" t="str">
        <f t="shared" si="68"/>
        <v/>
      </c>
      <c r="X410" s="24" t="str">
        <f>IFERROR(VLOOKUP(W410,HOSPITAIS_COM_DIVIDAS!A:E,5,FALSE),"")</f>
        <v/>
      </c>
    </row>
    <row r="411" spans="1:24" x14ac:dyDescent="0.25">
      <c r="A411" s="52" t="str">
        <f>IFERROR((Tabela4[[#This Row],[Status da Proposta]]),"")</f>
        <v/>
      </c>
      <c r="B411" s="121">
        <f>IFERROR((CREDITO_FINANCEIRO!A411),"")</f>
        <v>0</v>
      </c>
      <c r="C411" s="120" t="str">
        <f>IFERROR((VLOOKUP(B411,CREDITO_FINANCEIRO!A:B,2,FALSE)),"")</f>
        <v/>
      </c>
      <c r="D411" s="94" t="str">
        <f>IFERROR((VLOOKUP(B411,CREDITO_FINANCEIRO!A:E,5,FALSE)),"")</f>
        <v/>
      </c>
      <c r="E411" s="95" t="str">
        <f>IFERROR((VLOOKUP(B411,CREDITO_FINANCEIRO!A:C,3,FALSE)),"")</f>
        <v/>
      </c>
      <c r="F411" s="120" t="str">
        <f>IFERROR((VLOOKUP(B411,CREDITO_FINANCEIRO!A:G,4,FALSE)),"")</f>
        <v/>
      </c>
      <c r="G411" s="120" t="e">
        <f>VLOOKUP(B411,CREDITO_FINANCEIRO!A:G,6,FALSE)</f>
        <v>#N/A</v>
      </c>
      <c r="H411" s="120" t="e">
        <f>VLOOKUP(B411,CREDITO_FINANCEIRO!A:G,7,FALSE)</f>
        <v>#N/A</v>
      </c>
      <c r="I411" s="91" t="e">
        <f>VLOOKUP(B411,CREDITO_FINANCEIRO!A:K,10,FALSE)</f>
        <v>#N/A</v>
      </c>
      <c r="J411" s="91" t="e">
        <f>VLOOKUP(B411,CREDITO_FINANCEIRO!A:K,11,FALSE)</f>
        <v>#N/A</v>
      </c>
      <c r="K411" s="91" t="e">
        <f>VLOOKUP(B411,CREDITO_FINANCEIRO!A:L,12,FALSE)</f>
        <v>#N/A</v>
      </c>
      <c r="L411" s="110" t="e">
        <f t="shared" si="60"/>
        <v>#N/A</v>
      </c>
      <c r="M411" s="2" t="e">
        <f t="shared" si="61"/>
        <v>#N/A</v>
      </c>
      <c r="N411" s="111" t="e">
        <f>VLOOKUP(Tabela4[[#This Row],[Proposta de Referência]],SIMP_CF!A:K,9,FALSE)</f>
        <v>#N/A</v>
      </c>
      <c r="O411" s="111" t="e">
        <f>VLOOKUP(Tabela4[[#This Row],[Proposta de Referência]],SIMP_CF!A:K,8,FALSE)</f>
        <v>#N/A</v>
      </c>
      <c r="P411" s="112" t="e">
        <f t="shared" si="62"/>
        <v>#N/A</v>
      </c>
      <c r="Q411" s="112" t="e">
        <f t="shared" si="63"/>
        <v>#N/A</v>
      </c>
      <c r="R411" t="e">
        <f t="shared" si="69"/>
        <v>#N/A</v>
      </c>
      <c r="S411" s="108" t="e">
        <f t="shared" si="64"/>
        <v>#N/A</v>
      </c>
      <c r="T411" s="108" t="e">
        <f t="shared" si="65"/>
        <v>#N/A</v>
      </c>
      <c r="U411" s="110" t="e">
        <f t="shared" si="66"/>
        <v>#N/A</v>
      </c>
      <c r="V411" t="e">
        <f t="shared" si="67"/>
        <v>#N/A</v>
      </c>
      <c r="W411" t="str">
        <f t="shared" si="68"/>
        <v/>
      </c>
      <c r="X411" s="24" t="str">
        <f>IFERROR(VLOOKUP(W411,HOSPITAIS_COM_DIVIDAS!A:E,5,FALSE),"")</f>
        <v/>
      </c>
    </row>
    <row r="412" spans="1:24" x14ac:dyDescent="0.25">
      <c r="A412" s="52" t="str">
        <f>IFERROR((Tabela4[[#This Row],[Status da Proposta]]),"")</f>
        <v/>
      </c>
      <c r="B412" s="121">
        <f>IFERROR((CREDITO_FINANCEIRO!A412),"")</f>
        <v>0</v>
      </c>
      <c r="C412" s="120" t="str">
        <f>IFERROR((VLOOKUP(B412,CREDITO_FINANCEIRO!A:B,2,FALSE)),"")</f>
        <v/>
      </c>
      <c r="D412" s="94" t="str">
        <f>IFERROR((VLOOKUP(B412,CREDITO_FINANCEIRO!A:E,5,FALSE)),"")</f>
        <v/>
      </c>
      <c r="E412" s="95" t="str">
        <f>IFERROR((VLOOKUP(B412,CREDITO_FINANCEIRO!A:C,3,FALSE)),"")</f>
        <v/>
      </c>
      <c r="F412" s="120" t="str">
        <f>IFERROR((VLOOKUP(B412,CREDITO_FINANCEIRO!A:G,4,FALSE)),"")</f>
        <v/>
      </c>
      <c r="G412" s="120" t="e">
        <f>VLOOKUP(B412,CREDITO_FINANCEIRO!A:G,6,FALSE)</f>
        <v>#N/A</v>
      </c>
      <c r="H412" s="120" t="e">
        <f>VLOOKUP(B412,CREDITO_FINANCEIRO!A:G,7,FALSE)</f>
        <v>#N/A</v>
      </c>
      <c r="I412" s="91" t="e">
        <f>VLOOKUP(B412,CREDITO_FINANCEIRO!A:K,10,FALSE)</f>
        <v>#N/A</v>
      </c>
      <c r="J412" s="91" t="e">
        <f>VLOOKUP(B412,CREDITO_FINANCEIRO!A:K,11,FALSE)</f>
        <v>#N/A</v>
      </c>
      <c r="K412" s="91" t="e">
        <f>VLOOKUP(B412,CREDITO_FINANCEIRO!A:L,12,FALSE)</f>
        <v>#N/A</v>
      </c>
      <c r="L412" s="110" t="e">
        <f t="shared" si="60"/>
        <v>#N/A</v>
      </c>
      <c r="M412" s="2" t="e">
        <f t="shared" si="61"/>
        <v>#N/A</v>
      </c>
      <c r="N412" s="111" t="e">
        <f>VLOOKUP(Tabela4[[#This Row],[Proposta de Referência]],SIMP_CF!A:K,9,FALSE)</f>
        <v>#N/A</v>
      </c>
      <c r="O412" s="111" t="e">
        <f>VLOOKUP(Tabela4[[#This Row],[Proposta de Referência]],SIMP_CF!A:K,8,FALSE)</f>
        <v>#N/A</v>
      </c>
      <c r="P412" s="112" t="e">
        <f t="shared" si="62"/>
        <v>#N/A</v>
      </c>
      <c r="Q412" s="112" t="e">
        <f t="shared" si="63"/>
        <v>#N/A</v>
      </c>
      <c r="R412" t="e">
        <f t="shared" si="69"/>
        <v>#N/A</v>
      </c>
      <c r="S412" s="108" t="e">
        <f t="shared" si="64"/>
        <v>#N/A</v>
      </c>
      <c r="T412" s="108" t="e">
        <f t="shared" si="65"/>
        <v>#N/A</v>
      </c>
      <c r="U412" s="110" t="e">
        <f t="shared" si="66"/>
        <v>#N/A</v>
      </c>
      <c r="V412" t="e">
        <f t="shared" si="67"/>
        <v>#N/A</v>
      </c>
      <c r="W412" t="str">
        <f t="shared" si="68"/>
        <v/>
      </c>
      <c r="X412" s="24" t="str">
        <f>IFERROR(VLOOKUP(W412,HOSPITAIS_COM_DIVIDAS!A:E,5,FALSE),"")</f>
        <v/>
      </c>
    </row>
    <row r="413" spans="1:24" x14ac:dyDescent="0.25">
      <c r="A413" s="52" t="str">
        <f>IFERROR((Tabela4[[#This Row],[Status da Proposta]]),"")</f>
        <v/>
      </c>
      <c r="B413" s="121">
        <f>IFERROR((CREDITO_FINANCEIRO!A413),"")</f>
        <v>0</v>
      </c>
      <c r="C413" s="120" t="str">
        <f>IFERROR((VLOOKUP(B413,CREDITO_FINANCEIRO!A:B,2,FALSE)),"")</f>
        <v/>
      </c>
      <c r="D413" s="94" t="str">
        <f>IFERROR((VLOOKUP(B413,CREDITO_FINANCEIRO!A:E,5,FALSE)),"")</f>
        <v/>
      </c>
      <c r="E413" s="95" t="str">
        <f>IFERROR((VLOOKUP(B413,CREDITO_FINANCEIRO!A:C,3,FALSE)),"")</f>
        <v/>
      </c>
      <c r="F413" s="120" t="str">
        <f>IFERROR((VLOOKUP(B413,CREDITO_FINANCEIRO!A:G,4,FALSE)),"")</f>
        <v/>
      </c>
      <c r="G413" s="120" t="e">
        <f>VLOOKUP(B413,CREDITO_FINANCEIRO!A:G,6,FALSE)</f>
        <v>#N/A</v>
      </c>
      <c r="H413" s="120" t="e">
        <f>VLOOKUP(B413,CREDITO_FINANCEIRO!A:G,7,FALSE)</f>
        <v>#N/A</v>
      </c>
      <c r="I413" s="91" t="e">
        <f>VLOOKUP(B413,CREDITO_FINANCEIRO!A:K,10,FALSE)</f>
        <v>#N/A</v>
      </c>
      <c r="J413" s="91" t="e">
        <f>VLOOKUP(B413,CREDITO_FINANCEIRO!A:K,11,FALSE)</f>
        <v>#N/A</v>
      </c>
      <c r="K413" s="91" t="e">
        <f>VLOOKUP(B413,CREDITO_FINANCEIRO!A:L,12,FALSE)</f>
        <v>#N/A</v>
      </c>
      <c r="L413" s="110" t="e">
        <f t="shared" si="60"/>
        <v>#N/A</v>
      </c>
      <c r="M413" s="2" t="e">
        <f t="shared" si="61"/>
        <v>#N/A</v>
      </c>
      <c r="N413" s="111" t="e">
        <f>VLOOKUP(Tabela4[[#This Row],[Proposta de Referência]],SIMP_CF!A:K,9,FALSE)</f>
        <v>#N/A</v>
      </c>
      <c r="O413" s="111" t="e">
        <f>VLOOKUP(Tabela4[[#This Row],[Proposta de Referência]],SIMP_CF!A:K,8,FALSE)</f>
        <v>#N/A</v>
      </c>
      <c r="P413" s="112" t="e">
        <f t="shared" si="62"/>
        <v>#N/A</v>
      </c>
      <c r="Q413" s="112" t="e">
        <f t="shared" si="63"/>
        <v>#N/A</v>
      </c>
      <c r="R413" t="e">
        <f t="shared" si="69"/>
        <v>#N/A</v>
      </c>
      <c r="S413" s="108" t="e">
        <f t="shared" si="64"/>
        <v>#N/A</v>
      </c>
      <c r="T413" s="108" t="e">
        <f t="shared" si="65"/>
        <v>#N/A</v>
      </c>
      <c r="U413" s="110" t="e">
        <f t="shared" si="66"/>
        <v>#N/A</v>
      </c>
      <c r="V413" t="e">
        <f t="shared" si="67"/>
        <v>#N/A</v>
      </c>
      <c r="W413" t="str">
        <f t="shared" si="68"/>
        <v/>
      </c>
      <c r="X413" s="24" t="str">
        <f>IFERROR(VLOOKUP(W413,HOSPITAIS_COM_DIVIDAS!A:E,5,FALSE),"")</f>
        <v/>
      </c>
    </row>
    <row r="414" spans="1:24" x14ac:dyDescent="0.25">
      <c r="A414" s="52" t="str">
        <f>IFERROR((Tabela4[[#This Row],[Status da Proposta]]),"")</f>
        <v/>
      </c>
      <c r="B414" s="121">
        <f>IFERROR((CREDITO_FINANCEIRO!A414),"")</f>
        <v>0</v>
      </c>
      <c r="C414" s="120" t="str">
        <f>IFERROR((VLOOKUP(B414,CREDITO_FINANCEIRO!A:B,2,FALSE)),"")</f>
        <v/>
      </c>
      <c r="D414" s="94" t="str">
        <f>IFERROR((VLOOKUP(B414,CREDITO_FINANCEIRO!A:E,5,FALSE)),"")</f>
        <v/>
      </c>
      <c r="E414" s="95" t="str">
        <f>IFERROR((VLOOKUP(B414,CREDITO_FINANCEIRO!A:C,3,FALSE)),"")</f>
        <v/>
      </c>
      <c r="F414" s="120" t="str">
        <f>IFERROR((VLOOKUP(B414,CREDITO_FINANCEIRO!A:G,4,FALSE)),"")</f>
        <v/>
      </c>
      <c r="G414" s="120" t="e">
        <f>VLOOKUP(B414,CREDITO_FINANCEIRO!A:G,6,FALSE)</f>
        <v>#N/A</v>
      </c>
      <c r="H414" s="120" t="e">
        <f>VLOOKUP(B414,CREDITO_FINANCEIRO!A:G,7,FALSE)</f>
        <v>#N/A</v>
      </c>
      <c r="I414" s="91" t="e">
        <f>VLOOKUP(B414,CREDITO_FINANCEIRO!A:K,10,FALSE)</f>
        <v>#N/A</v>
      </c>
      <c r="J414" s="91" t="e">
        <f>VLOOKUP(B414,CREDITO_FINANCEIRO!A:K,11,FALSE)</f>
        <v>#N/A</v>
      </c>
      <c r="K414" s="91" t="e">
        <f>VLOOKUP(B414,CREDITO_FINANCEIRO!A:L,12,FALSE)</f>
        <v>#N/A</v>
      </c>
      <c r="L414" s="110" t="e">
        <f t="shared" si="60"/>
        <v>#N/A</v>
      </c>
      <c r="M414" s="2" t="e">
        <f t="shared" si="61"/>
        <v>#N/A</v>
      </c>
      <c r="N414" s="111" t="e">
        <f>VLOOKUP(Tabela4[[#This Row],[Proposta de Referência]],SIMP_CF!A:K,9,FALSE)</f>
        <v>#N/A</v>
      </c>
      <c r="O414" s="111" t="e">
        <f>VLOOKUP(Tabela4[[#This Row],[Proposta de Referência]],SIMP_CF!A:K,8,FALSE)</f>
        <v>#N/A</v>
      </c>
      <c r="P414" s="112" t="e">
        <f t="shared" si="62"/>
        <v>#N/A</v>
      </c>
      <c r="Q414" s="112" t="e">
        <f t="shared" si="63"/>
        <v>#N/A</v>
      </c>
      <c r="R414" t="e">
        <f t="shared" si="69"/>
        <v>#N/A</v>
      </c>
      <c r="S414" s="108" t="e">
        <f t="shared" si="64"/>
        <v>#N/A</v>
      </c>
      <c r="T414" s="108" t="e">
        <f t="shared" si="65"/>
        <v>#N/A</v>
      </c>
      <c r="U414" s="110" t="e">
        <f t="shared" si="66"/>
        <v>#N/A</v>
      </c>
      <c r="V414" t="e">
        <f t="shared" si="67"/>
        <v>#N/A</v>
      </c>
      <c r="W414" t="str">
        <f t="shared" si="68"/>
        <v/>
      </c>
      <c r="X414" s="24" t="str">
        <f>IFERROR(VLOOKUP(W414,HOSPITAIS_COM_DIVIDAS!A:E,5,FALSE),"")</f>
        <v/>
      </c>
    </row>
    <row r="415" spans="1:24" x14ac:dyDescent="0.25">
      <c r="A415" s="52" t="str">
        <f>IFERROR((Tabela4[[#This Row],[Status da Proposta]]),"")</f>
        <v/>
      </c>
      <c r="B415" s="121">
        <f>IFERROR((CREDITO_FINANCEIRO!A415),"")</f>
        <v>0</v>
      </c>
      <c r="C415" s="120" t="str">
        <f>IFERROR((VLOOKUP(B415,CREDITO_FINANCEIRO!A:B,2,FALSE)),"")</f>
        <v/>
      </c>
      <c r="D415" s="94" t="str">
        <f>IFERROR((VLOOKUP(B415,CREDITO_FINANCEIRO!A:E,5,FALSE)),"")</f>
        <v/>
      </c>
      <c r="E415" s="95" t="str">
        <f>IFERROR((VLOOKUP(B415,CREDITO_FINANCEIRO!A:C,3,FALSE)),"")</f>
        <v/>
      </c>
      <c r="F415" s="120" t="str">
        <f>IFERROR((VLOOKUP(B415,CREDITO_FINANCEIRO!A:G,4,FALSE)),"")</f>
        <v/>
      </c>
      <c r="G415" s="120" t="e">
        <f>VLOOKUP(B415,CREDITO_FINANCEIRO!A:G,6,FALSE)</f>
        <v>#N/A</v>
      </c>
      <c r="H415" s="120" t="e">
        <f>VLOOKUP(B415,CREDITO_FINANCEIRO!A:G,7,FALSE)</f>
        <v>#N/A</v>
      </c>
      <c r="I415" s="91" t="e">
        <f>VLOOKUP(B415,CREDITO_FINANCEIRO!A:K,10,FALSE)</f>
        <v>#N/A</v>
      </c>
      <c r="J415" s="91" t="e">
        <f>VLOOKUP(B415,CREDITO_FINANCEIRO!A:K,11,FALSE)</f>
        <v>#N/A</v>
      </c>
      <c r="K415" s="91" t="e">
        <f>VLOOKUP(B415,CREDITO_FINANCEIRO!A:L,12,FALSE)</f>
        <v>#N/A</v>
      </c>
      <c r="L415" s="110" t="e">
        <f t="shared" si="60"/>
        <v>#N/A</v>
      </c>
      <c r="M415" s="2" t="e">
        <f t="shared" si="61"/>
        <v>#N/A</v>
      </c>
      <c r="N415" s="111" t="e">
        <f>VLOOKUP(Tabela4[[#This Row],[Proposta de Referência]],SIMP_CF!A:K,9,FALSE)</f>
        <v>#N/A</v>
      </c>
      <c r="O415" s="111" t="e">
        <f>VLOOKUP(Tabela4[[#This Row],[Proposta de Referência]],SIMP_CF!A:K,8,FALSE)</f>
        <v>#N/A</v>
      </c>
      <c r="P415" s="112" t="e">
        <f t="shared" si="62"/>
        <v>#N/A</v>
      </c>
      <c r="Q415" s="112" t="e">
        <f t="shared" si="63"/>
        <v>#N/A</v>
      </c>
      <c r="R415" t="e">
        <f t="shared" si="69"/>
        <v>#N/A</v>
      </c>
      <c r="S415" s="108" t="e">
        <f t="shared" si="64"/>
        <v>#N/A</v>
      </c>
      <c r="T415" s="108" t="e">
        <f t="shared" si="65"/>
        <v>#N/A</v>
      </c>
      <c r="U415" s="110" t="e">
        <f t="shared" si="66"/>
        <v>#N/A</v>
      </c>
      <c r="V415" t="e">
        <f t="shared" si="67"/>
        <v>#N/A</v>
      </c>
      <c r="W415" t="str">
        <f t="shared" si="68"/>
        <v/>
      </c>
      <c r="X415" s="24" t="str">
        <f>IFERROR(VLOOKUP(W415,HOSPITAIS_COM_DIVIDAS!A:E,5,FALSE),"")</f>
        <v/>
      </c>
    </row>
    <row r="416" spans="1:24" x14ac:dyDescent="0.25">
      <c r="A416" s="52" t="str">
        <f>IFERROR((Tabela4[[#This Row],[Status da Proposta]]),"")</f>
        <v/>
      </c>
      <c r="B416" s="121">
        <f>IFERROR((CREDITO_FINANCEIRO!A416),"")</f>
        <v>0</v>
      </c>
      <c r="C416" s="120" t="str">
        <f>IFERROR((VLOOKUP(B416,CREDITO_FINANCEIRO!A:B,2,FALSE)),"")</f>
        <v/>
      </c>
      <c r="D416" s="94" t="str">
        <f>IFERROR((VLOOKUP(B416,CREDITO_FINANCEIRO!A:E,5,FALSE)),"")</f>
        <v/>
      </c>
      <c r="E416" s="95" t="str">
        <f>IFERROR((VLOOKUP(B416,CREDITO_FINANCEIRO!A:C,3,FALSE)),"")</f>
        <v/>
      </c>
      <c r="F416" s="120" t="str">
        <f>IFERROR((VLOOKUP(B416,CREDITO_FINANCEIRO!A:G,4,FALSE)),"")</f>
        <v/>
      </c>
      <c r="G416" s="120" t="e">
        <f>VLOOKUP(B416,CREDITO_FINANCEIRO!A:G,6,FALSE)</f>
        <v>#N/A</v>
      </c>
      <c r="H416" s="120" t="e">
        <f>VLOOKUP(B416,CREDITO_FINANCEIRO!A:G,7,FALSE)</f>
        <v>#N/A</v>
      </c>
      <c r="I416" s="91" t="e">
        <f>VLOOKUP(B416,CREDITO_FINANCEIRO!A:K,10,FALSE)</f>
        <v>#N/A</v>
      </c>
      <c r="J416" s="91" t="e">
        <f>VLOOKUP(B416,CREDITO_FINANCEIRO!A:K,11,FALSE)</f>
        <v>#N/A</v>
      </c>
      <c r="K416" s="91" t="e">
        <f>VLOOKUP(B416,CREDITO_FINANCEIRO!A:L,12,FALSE)</f>
        <v>#N/A</v>
      </c>
      <c r="L416" s="110" t="e">
        <f t="shared" si="60"/>
        <v>#N/A</v>
      </c>
      <c r="M416" s="2" t="e">
        <f t="shared" si="61"/>
        <v>#N/A</v>
      </c>
      <c r="N416" s="111" t="e">
        <f>VLOOKUP(Tabela4[[#This Row],[Proposta de Referência]],SIMP_CF!A:K,9,FALSE)</f>
        <v>#N/A</v>
      </c>
      <c r="O416" s="111" t="e">
        <f>VLOOKUP(Tabela4[[#This Row],[Proposta de Referência]],SIMP_CF!A:K,8,FALSE)</f>
        <v>#N/A</v>
      </c>
      <c r="P416" s="112" t="e">
        <f t="shared" si="62"/>
        <v>#N/A</v>
      </c>
      <c r="Q416" s="112" t="e">
        <f t="shared" si="63"/>
        <v>#N/A</v>
      </c>
      <c r="R416" t="e">
        <f t="shared" si="69"/>
        <v>#N/A</v>
      </c>
      <c r="S416" s="108" t="e">
        <f t="shared" si="64"/>
        <v>#N/A</v>
      </c>
      <c r="T416" s="108" t="e">
        <f t="shared" si="65"/>
        <v>#N/A</v>
      </c>
      <c r="U416" s="110" t="e">
        <f t="shared" si="66"/>
        <v>#N/A</v>
      </c>
      <c r="V416" t="e">
        <f t="shared" si="67"/>
        <v>#N/A</v>
      </c>
      <c r="W416" t="str">
        <f t="shared" si="68"/>
        <v/>
      </c>
      <c r="X416" s="24" t="str">
        <f>IFERROR(VLOOKUP(W416,HOSPITAIS_COM_DIVIDAS!A:E,5,FALSE),"")</f>
        <v/>
      </c>
    </row>
    <row r="417" spans="1:24" x14ac:dyDescent="0.25">
      <c r="A417" s="52" t="str">
        <f>IFERROR((Tabela4[[#This Row],[Status da Proposta]]),"")</f>
        <v/>
      </c>
      <c r="B417" s="121">
        <f>IFERROR((CREDITO_FINANCEIRO!A417),"")</f>
        <v>0</v>
      </c>
      <c r="C417" s="120" t="str">
        <f>IFERROR((VLOOKUP(B417,CREDITO_FINANCEIRO!A:B,2,FALSE)),"")</f>
        <v/>
      </c>
      <c r="D417" s="94" t="str">
        <f>IFERROR((VLOOKUP(B417,CREDITO_FINANCEIRO!A:E,5,FALSE)),"")</f>
        <v/>
      </c>
      <c r="E417" s="95" t="str">
        <f>IFERROR((VLOOKUP(B417,CREDITO_FINANCEIRO!A:C,3,FALSE)),"")</f>
        <v/>
      </c>
      <c r="F417" s="120" t="str">
        <f>IFERROR((VLOOKUP(B417,CREDITO_FINANCEIRO!A:G,4,FALSE)),"")</f>
        <v/>
      </c>
      <c r="G417" s="120" t="e">
        <f>VLOOKUP(B417,CREDITO_FINANCEIRO!A:G,6,FALSE)</f>
        <v>#N/A</v>
      </c>
      <c r="H417" s="120" t="e">
        <f>VLOOKUP(B417,CREDITO_FINANCEIRO!A:G,7,FALSE)</f>
        <v>#N/A</v>
      </c>
      <c r="I417" s="91" t="e">
        <f>VLOOKUP(B417,CREDITO_FINANCEIRO!A:K,10,FALSE)</f>
        <v>#N/A</v>
      </c>
      <c r="J417" s="91" t="e">
        <f>VLOOKUP(B417,CREDITO_FINANCEIRO!A:K,11,FALSE)</f>
        <v>#N/A</v>
      </c>
      <c r="K417" s="91" t="e">
        <f>VLOOKUP(B417,CREDITO_FINANCEIRO!A:L,12,FALSE)</f>
        <v>#N/A</v>
      </c>
      <c r="L417" s="110" t="e">
        <f t="shared" si="60"/>
        <v>#N/A</v>
      </c>
      <c r="M417" s="2" t="e">
        <f t="shared" si="61"/>
        <v>#N/A</v>
      </c>
      <c r="N417" s="111" t="e">
        <f>VLOOKUP(Tabela4[[#This Row],[Proposta de Referência]],SIMP_CF!A:K,9,FALSE)</f>
        <v>#N/A</v>
      </c>
      <c r="O417" s="111" t="e">
        <f>VLOOKUP(Tabela4[[#This Row],[Proposta de Referência]],SIMP_CF!A:K,8,FALSE)</f>
        <v>#N/A</v>
      </c>
      <c r="P417" s="112" t="e">
        <f t="shared" si="62"/>
        <v>#N/A</v>
      </c>
      <c r="Q417" s="112" t="e">
        <f t="shared" si="63"/>
        <v>#N/A</v>
      </c>
      <c r="R417" t="e">
        <f t="shared" si="69"/>
        <v>#N/A</v>
      </c>
      <c r="S417" s="108" t="e">
        <f t="shared" si="64"/>
        <v>#N/A</v>
      </c>
      <c r="T417" s="108" t="e">
        <f t="shared" si="65"/>
        <v>#N/A</v>
      </c>
      <c r="U417" s="110" t="e">
        <f t="shared" si="66"/>
        <v>#N/A</v>
      </c>
      <c r="V417" t="e">
        <f t="shared" si="67"/>
        <v>#N/A</v>
      </c>
      <c r="W417" t="str">
        <f t="shared" si="68"/>
        <v/>
      </c>
      <c r="X417" s="24" t="str">
        <f>IFERROR(VLOOKUP(W417,HOSPITAIS_COM_DIVIDAS!A:E,5,FALSE),"")</f>
        <v/>
      </c>
    </row>
    <row r="418" spans="1:24" x14ac:dyDescent="0.25">
      <c r="A418" s="52" t="str">
        <f>IFERROR((Tabela4[[#This Row],[Status da Proposta]]),"")</f>
        <v/>
      </c>
      <c r="B418" s="121">
        <f>IFERROR((CREDITO_FINANCEIRO!A418),"")</f>
        <v>0</v>
      </c>
      <c r="C418" s="120" t="str">
        <f>IFERROR((VLOOKUP(B418,CREDITO_FINANCEIRO!A:B,2,FALSE)),"")</f>
        <v/>
      </c>
      <c r="D418" s="94" t="str">
        <f>IFERROR((VLOOKUP(B418,CREDITO_FINANCEIRO!A:E,5,FALSE)),"")</f>
        <v/>
      </c>
      <c r="E418" s="95" t="str">
        <f>IFERROR((VLOOKUP(B418,CREDITO_FINANCEIRO!A:C,3,FALSE)),"")</f>
        <v/>
      </c>
      <c r="F418" s="120" t="str">
        <f>IFERROR((VLOOKUP(B418,CREDITO_FINANCEIRO!A:G,4,FALSE)),"")</f>
        <v/>
      </c>
      <c r="G418" s="120" t="e">
        <f>VLOOKUP(B418,CREDITO_FINANCEIRO!A:G,6,FALSE)</f>
        <v>#N/A</v>
      </c>
      <c r="H418" s="120" t="e">
        <f>VLOOKUP(B418,CREDITO_FINANCEIRO!A:G,7,FALSE)</f>
        <v>#N/A</v>
      </c>
      <c r="I418" s="91" t="e">
        <f>VLOOKUP(B418,CREDITO_FINANCEIRO!A:K,10,FALSE)</f>
        <v>#N/A</v>
      </c>
      <c r="J418" s="91" t="e">
        <f>VLOOKUP(B418,CREDITO_FINANCEIRO!A:K,11,FALSE)</f>
        <v>#N/A</v>
      </c>
      <c r="K418" s="91" t="e">
        <f>VLOOKUP(B418,CREDITO_FINANCEIRO!A:L,12,FALSE)</f>
        <v>#N/A</v>
      </c>
      <c r="L418" s="110" t="e">
        <f t="shared" si="60"/>
        <v>#N/A</v>
      </c>
      <c r="M418" s="2" t="e">
        <f t="shared" si="61"/>
        <v>#N/A</v>
      </c>
      <c r="N418" s="111" t="e">
        <f>VLOOKUP(Tabela4[[#This Row],[Proposta de Referência]],SIMP_CF!A:K,9,FALSE)</f>
        <v>#N/A</v>
      </c>
      <c r="O418" s="111" t="e">
        <f>VLOOKUP(Tabela4[[#This Row],[Proposta de Referência]],SIMP_CF!A:K,8,FALSE)</f>
        <v>#N/A</v>
      </c>
      <c r="P418" s="112" t="e">
        <f t="shared" si="62"/>
        <v>#N/A</v>
      </c>
      <c r="Q418" s="112" t="e">
        <f t="shared" si="63"/>
        <v>#N/A</v>
      </c>
      <c r="R418" t="e">
        <f t="shared" si="69"/>
        <v>#N/A</v>
      </c>
      <c r="S418" s="108" t="e">
        <f t="shared" si="64"/>
        <v>#N/A</v>
      </c>
      <c r="T418" s="108" t="e">
        <f t="shared" si="65"/>
        <v>#N/A</v>
      </c>
      <c r="U418" s="110" t="e">
        <f t="shared" si="66"/>
        <v>#N/A</v>
      </c>
      <c r="V418" t="e">
        <f t="shared" si="67"/>
        <v>#N/A</v>
      </c>
      <c r="W418" t="str">
        <f t="shared" si="68"/>
        <v/>
      </c>
      <c r="X418" s="24" t="str">
        <f>IFERROR(VLOOKUP(W418,HOSPITAIS_COM_DIVIDAS!A:E,5,FALSE),"")</f>
        <v/>
      </c>
    </row>
    <row r="419" spans="1:24" x14ac:dyDescent="0.25">
      <c r="A419" s="52" t="str">
        <f>IFERROR((Tabela4[[#This Row],[Status da Proposta]]),"")</f>
        <v/>
      </c>
      <c r="B419" s="121">
        <f>IFERROR((CREDITO_FINANCEIRO!A419),"")</f>
        <v>0</v>
      </c>
      <c r="C419" s="120" t="str">
        <f>IFERROR((VLOOKUP(B419,CREDITO_FINANCEIRO!A:B,2,FALSE)),"")</f>
        <v/>
      </c>
      <c r="D419" s="94" t="str">
        <f>IFERROR((VLOOKUP(B419,CREDITO_FINANCEIRO!A:E,5,FALSE)),"")</f>
        <v/>
      </c>
      <c r="E419" s="95" t="str">
        <f>IFERROR((VLOOKUP(B419,CREDITO_FINANCEIRO!A:C,3,FALSE)),"")</f>
        <v/>
      </c>
      <c r="F419" s="120" t="str">
        <f>IFERROR((VLOOKUP(B419,CREDITO_FINANCEIRO!A:G,4,FALSE)),"")</f>
        <v/>
      </c>
      <c r="G419" s="120" t="e">
        <f>VLOOKUP(B419,CREDITO_FINANCEIRO!A:G,6,FALSE)</f>
        <v>#N/A</v>
      </c>
      <c r="H419" s="120" t="e">
        <f>VLOOKUP(B419,CREDITO_FINANCEIRO!A:G,7,FALSE)</f>
        <v>#N/A</v>
      </c>
      <c r="I419" s="91" t="e">
        <f>VLOOKUP(B419,CREDITO_FINANCEIRO!A:K,10,FALSE)</f>
        <v>#N/A</v>
      </c>
      <c r="J419" s="91" t="e">
        <f>VLOOKUP(B419,CREDITO_FINANCEIRO!A:K,11,FALSE)</f>
        <v>#N/A</v>
      </c>
      <c r="K419" s="91" t="e">
        <f>VLOOKUP(B419,CREDITO_FINANCEIRO!A:L,12,FALSE)</f>
        <v>#N/A</v>
      </c>
      <c r="L419" s="110" t="e">
        <f t="shared" si="60"/>
        <v>#N/A</v>
      </c>
      <c r="M419" s="2" t="e">
        <f t="shared" si="61"/>
        <v>#N/A</v>
      </c>
      <c r="N419" s="111" t="e">
        <f>VLOOKUP(Tabela4[[#This Row],[Proposta de Referência]],SIMP_CF!A:K,9,FALSE)</f>
        <v>#N/A</v>
      </c>
      <c r="O419" s="111" t="e">
        <f>VLOOKUP(Tabela4[[#This Row],[Proposta de Referência]],SIMP_CF!A:K,8,FALSE)</f>
        <v>#N/A</v>
      </c>
      <c r="P419" s="112" t="e">
        <f t="shared" si="62"/>
        <v>#N/A</v>
      </c>
      <c r="Q419" s="112" t="e">
        <f t="shared" si="63"/>
        <v>#N/A</v>
      </c>
      <c r="R419" t="e">
        <f t="shared" si="69"/>
        <v>#N/A</v>
      </c>
      <c r="S419" s="108" t="e">
        <f t="shared" si="64"/>
        <v>#N/A</v>
      </c>
      <c r="T419" s="108" t="e">
        <f t="shared" si="65"/>
        <v>#N/A</v>
      </c>
      <c r="U419" s="110" t="e">
        <f t="shared" si="66"/>
        <v>#N/A</v>
      </c>
      <c r="V419" t="e">
        <f t="shared" si="67"/>
        <v>#N/A</v>
      </c>
      <c r="W419" t="str">
        <f t="shared" si="68"/>
        <v/>
      </c>
      <c r="X419" s="24" t="str">
        <f>IFERROR(VLOOKUP(W419,HOSPITAIS_COM_DIVIDAS!A:E,5,FALSE),"")</f>
        <v/>
      </c>
    </row>
    <row r="420" spans="1:24" x14ac:dyDescent="0.25">
      <c r="A420" s="52" t="str">
        <f>IFERROR((Tabela4[[#This Row],[Status da Proposta]]),"")</f>
        <v/>
      </c>
      <c r="B420" s="121">
        <f>IFERROR((CREDITO_FINANCEIRO!A420),"")</f>
        <v>0</v>
      </c>
      <c r="C420" s="120" t="str">
        <f>IFERROR((VLOOKUP(B420,CREDITO_FINANCEIRO!A:B,2,FALSE)),"")</f>
        <v/>
      </c>
      <c r="D420" s="94" t="str">
        <f>IFERROR((VLOOKUP(B420,CREDITO_FINANCEIRO!A:E,5,FALSE)),"")</f>
        <v/>
      </c>
      <c r="E420" s="95" t="str">
        <f>IFERROR((VLOOKUP(B420,CREDITO_FINANCEIRO!A:C,3,FALSE)),"")</f>
        <v/>
      </c>
      <c r="F420" s="120" t="str">
        <f>IFERROR((VLOOKUP(B420,CREDITO_FINANCEIRO!A:G,4,FALSE)),"")</f>
        <v/>
      </c>
      <c r="G420" s="120" t="e">
        <f>VLOOKUP(B420,CREDITO_FINANCEIRO!A:G,6,FALSE)</f>
        <v>#N/A</v>
      </c>
      <c r="H420" s="120" t="e">
        <f>VLOOKUP(B420,CREDITO_FINANCEIRO!A:G,7,FALSE)</f>
        <v>#N/A</v>
      </c>
      <c r="I420" s="91" t="e">
        <f>VLOOKUP(B420,CREDITO_FINANCEIRO!A:K,10,FALSE)</f>
        <v>#N/A</v>
      </c>
      <c r="J420" s="91" t="e">
        <f>VLOOKUP(B420,CREDITO_FINANCEIRO!A:K,11,FALSE)</f>
        <v>#N/A</v>
      </c>
      <c r="K420" s="91" t="e">
        <f>VLOOKUP(B420,CREDITO_FINANCEIRO!A:L,12,FALSE)</f>
        <v>#N/A</v>
      </c>
      <c r="L420" s="110" t="e">
        <f t="shared" si="60"/>
        <v>#N/A</v>
      </c>
      <c r="M420" s="2" t="e">
        <f t="shared" si="61"/>
        <v>#N/A</v>
      </c>
      <c r="N420" s="111" t="e">
        <f>VLOOKUP(Tabela4[[#This Row],[Proposta de Referência]],SIMP_CF!A:K,9,FALSE)</f>
        <v>#N/A</v>
      </c>
      <c r="O420" s="111" t="e">
        <f>VLOOKUP(Tabela4[[#This Row],[Proposta de Referência]],SIMP_CF!A:K,8,FALSE)</f>
        <v>#N/A</v>
      </c>
      <c r="P420" s="112" t="e">
        <f t="shared" si="62"/>
        <v>#N/A</v>
      </c>
      <c r="Q420" s="112" t="e">
        <f t="shared" si="63"/>
        <v>#N/A</v>
      </c>
      <c r="R420" t="e">
        <f t="shared" si="69"/>
        <v>#N/A</v>
      </c>
      <c r="S420" s="108" t="e">
        <f t="shared" si="64"/>
        <v>#N/A</v>
      </c>
      <c r="T420" s="108" t="e">
        <f t="shared" si="65"/>
        <v>#N/A</v>
      </c>
      <c r="U420" s="110" t="e">
        <f t="shared" si="66"/>
        <v>#N/A</v>
      </c>
      <c r="V420" t="e">
        <f t="shared" si="67"/>
        <v>#N/A</v>
      </c>
      <c r="W420" t="str">
        <f t="shared" si="68"/>
        <v/>
      </c>
      <c r="X420" s="24" t="str">
        <f>IFERROR(VLOOKUP(W420,HOSPITAIS_COM_DIVIDAS!A:E,5,FALSE),"")</f>
        <v/>
      </c>
    </row>
    <row r="421" spans="1:24" x14ac:dyDescent="0.25">
      <c r="A421" s="52" t="str">
        <f>IFERROR((Tabela4[[#This Row],[Status da Proposta]]),"")</f>
        <v/>
      </c>
      <c r="B421" s="121">
        <f>IFERROR((CREDITO_FINANCEIRO!A421),"")</f>
        <v>0</v>
      </c>
      <c r="C421" s="120" t="str">
        <f>IFERROR((VLOOKUP(B421,CREDITO_FINANCEIRO!A:B,2,FALSE)),"")</f>
        <v/>
      </c>
      <c r="D421" s="94" t="str">
        <f>IFERROR((VLOOKUP(B421,CREDITO_FINANCEIRO!A:E,5,FALSE)),"")</f>
        <v/>
      </c>
      <c r="E421" s="95" t="str">
        <f>IFERROR((VLOOKUP(B421,CREDITO_FINANCEIRO!A:C,3,FALSE)),"")</f>
        <v/>
      </c>
      <c r="F421" s="120" t="str">
        <f>IFERROR((VLOOKUP(B421,CREDITO_FINANCEIRO!A:G,4,FALSE)),"")</f>
        <v/>
      </c>
      <c r="G421" s="120" t="e">
        <f>VLOOKUP(B421,CREDITO_FINANCEIRO!A:G,6,FALSE)</f>
        <v>#N/A</v>
      </c>
      <c r="H421" s="120" t="e">
        <f>VLOOKUP(B421,CREDITO_FINANCEIRO!A:G,7,FALSE)</f>
        <v>#N/A</v>
      </c>
      <c r="I421" s="91" t="e">
        <f>VLOOKUP(B421,CREDITO_FINANCEIRO!A:K,10,FALSE)</f>
        <v>#N/A</v>
      </c>
      <c r="J421" s="91" t="e">
        <f>VLOOKUP(B421,CREDITO_FINANCEIRO!A:K,11,FALSE)</f>
        <v>#N/A</v>
      </c>
      <c r="K421" s="91" t="e">
        <f>VLOOKUP(B421,CREDITO_FINANCEIRO!A:L,12,FALSE)</f>
        <v>#N/A</v>
      </c>
      <c r="L421" s="110" t="e">
        <f t="shared" si="60"/>
        <v>#N/A</v>
      </c>
      <c r="M421" s="2" t="e">
        <f t="shared" si="61"/>
        <v>#N/A</v>
      </c>
      <c r="N421" s="111" t="e">
        <f>VLOOKUP(Tabela4[[#This Row],[Proposta de Referência]],SIMP_CF!A:K,9,FALSE)</f>
        <v>#N/A</v>
      </c>
      <c r="O421" s="111" t="e">
        <f>VLOOKUP(Tabela4[[#This Row],[Proposta de Referência]],SIMP_CF!A:K,8,FALSE)</f>
        <v>#N/A</v>
      </c>
      <c r="P421" s="112" t="e">
        <f t="shared" si="62"/>
        <v>#N/A</v>
      </c>
      <c r="Q421" s="112" t="e">
        <f t="shared" si="63"/>
        <v>#N/A</v>
      </c>
      <c r="R421" t="e">
        <f t="shared" si="69"/>
        <v>#N/A</v>
      </c>
      <c r="S421" s="108" t="e">
        <f t="shared" si="64"/>
        <v>#N/A</v>
      </c>
      <c r="T421" s="108" t="e">
        <f t="shared" si="65"/>
        <v>#N/A</v>
      </c>
      <c r="U421" s="110" t="e">
        <f t="shared" si="66"/>
        <v>#N/A</v>
      </c>
      <c r="V421" t="e">
        <f t="shared" si="67"/>
        <v>#N/A</v>
      </c>
      <c r="W421" t="str">
        <f t="shared" si="68"/>
        <v/>
      </c>
      <c r="X421" s="24" t="str">
        <f>IFERROR(VLOOKUP(W421,HOSPITAIS_COM_DIVIDAS!A:E,5,FALSE),"")</f>
        <v/>
      </c>
    </row>
    <row r="422" spans="1:24" x14ac:dyDescent="0.25">
      <c r="A422" s="52" t="str">
        <f>IFERROR((Tabela4[[#This Row],[Status da Proposta]]),"")</f>
        <v/>
      </c>
      <c r="B422" s="121">
        <f>IFERROR((CREDITO_FINANCEIRO!A422),"")</f>
        <v>0</v>
      </c>
      <c r="C422" s="120" t="str">
        <f>IFERROR((VLOOKUP(B422,CREDITO_FINANCEIRO!A:B,2,FALSE)),"")</f>
        <v/>
      </c>
      <c r="D422" s="94" t="str">
        <f>IFERROR((VLOOKUP(B422,CREDITO_FINANCEIRO!A:E,5,FALSE)),"")</f>
        <v/>
      </c>
      <c r="E422" s="95" t="str">
        <f>IFERROR((VLOOKUP(B422,CREDITO_FINANCEIRO!A:C,3,FALSE)),"")</f>
        <v/>
      </c>
      <c r="F422" s="120" t="str">
        <f>IFERROR((VLOOKUP(B422,CREDITO_FINANCEIRO!A:G,4,FALSE)),"")</f>
        <v/>
      </c>
      <c r="G422" s="120" t="e">
        <f>VLOOKUP(B422,CREDITO_FINANCEIRO!A:G,6,FALSE)</f>
        <v>#N/A</v>
      </c>
      <c r="H422" s="120" t="e">
        <f>VLOOKUP(B422,CREDITO_FINANCEIRO!A:G,7,FALSE)</f>
        <v>#N/A</v>
      </c>
      <c r="I422" s="91" t="e">
        <f>VLOOKUP(B422,CREDITO_FINANCEIRO!A:K,10,FALSE)</f>
        <v>#N/A</v>
      </c>
      <c r="J422" s="91" t="e">
        <f>VLOOKUP(B422,CREDITO_FINANCEIRO!A:K,11,FALSE)</f>
        <v>#N/A</v>
      </c>
      <c r="K422" s="91" t="e">
        <f>VLOOKUP(B422,CREDITO_FINANCEIRO!A:L,12,FALSE)</f>
        <v>#N/A</v>
      </c>
      <c r="L422" s="110" t="e">
        <f t="shared" si="60"/>
        <v>#N/A</v>
      </c>
      <c r="M422" s="2" t="e">
        <f t="shared" si="61"/>
        <v>#N/A</v>
      </c>
      <c r="N422" s="111" t="e">
        <f>VLOOKUP(Tabela4[[#This Row],[Proposta de Referência]],SIMP_CF!A:K,9,FALSE)</f>
        <v>#N/A</v>
      </c>
      <c r="O422" s="111" t="e">
        <f>VLOOKUP(Tabela4[[#This Row],[Proposta de Referência]],SIMP_CF!A:K,8,FALSE)</f>
        <v>#N/A</v>
      </c>
      <c r="P422" s="112" t="e">
        <f t="shared" si="62"/>
        <v>#N/A</v>
      </c>
      <c r="Q422" s="112" t="e">
        <f t="shared" si="63"/>
        <v>#N/A</v>
      </c>
      <c r="R422" t="e">
        <f t="shared" si="69"/>
        <v>#N/A</v>
      </c>
      <c r="S422" s="108" t="e">
        <f t="shared" si="64"/>
        <v>#N/A</v>
      </c>
      <c r="T422" s="108" t="e">
        <f t="shared" si="65"/>
        <v>#N/A</v>
      </c>
      <c r="U422" s="110" t="e">
        <f t="shared" si="66"/>
        <v>#N/A</v>
      </c>
      <c r="V422" t="e">
        <f t="shared" si="67"/>
        <v>#N/A</v>
      </c>
      <c r="W422" t="str">
        <f t="shared" si="68"/>
        <v/>
      </c>
      <c r="X422" s="24" t="str">
        <f>IFERROR(VLOOKUP(W422,HOSPITAIS_COM_DIVIDAS!A:E,5,FALSE),"")</f>
        <v/>
      </c>
    </row>
    <row r="423" spans="1:24" x14ac:dyDescent="0.25">
      <c r="A423" s="52" t="str">
        <f>IFERROR((Tabela4[[#This Row],[Status da Proposta]]),"")</f>
        <v/>
      </c>
      <c r="B423" s="121">
        <f>IFERROR((CREDITO_FINANCEIRO!A423),"")</f>
        <v>0</v>
      </c>
      <c r="C423" s="120" t="str">
        <f>IFERROR((VLOOKUP(B423,CREDITO_FINANCEIRO!A:B,2,FALSE)),"")</f>
        <v/>
      </c>
      <c r="D423" s="94" t="str">
        <f>IFERROR((VLOOKUP(B423,CREDITO_FINANCEIRO!A:E,5,FALSE)),"")</f>
        <v/>
      </c>
      <c r="E423" s="95" t="str">
        <f>IFERROR((VLOOKUP(B423,CREDITO_FINANCEIRO!A:C,3,FALSE)),"")</f>
        <v/>
      </c>
      <c r="F423" s="120" t="str">
        <f>IFERROR((VLOOKUP(B423,CREDITO_FINANCEIRO!A:G,4,FALSE)),"")</f>
        <v/>
      </c>
      <c r="G423" s="120" t="e">
        <f>VLOOKUP(B423,CREDITO_FINANCEIRO!A:G,6,FALSE)</f>
        <v>#N/A</v>
      </c>
      <c r="H423" s="120" t="e">
        <f>VLOOKUP(B423,CREDITO_FINANCEIRO!A:G,7,FALSE)</f>
        <v>#N/A</v>
      </c>
      <c r="I423" s="91" t="e">
        <f>VLOOKUP(B423,CREDITO_FINANCEIRO!A:K,10,FALSE)</f>
        <v>#N/A</v>
      </c>
      <c r="J423" s="91" t="e">
        <f>VLOOKUP(B423,CREDITO_FINANCEIRO!A:K,11,FALSE)</f>
        <v>#N/A</v>
      </c>
      <c r="K423" s="91" t="e">
        <f>VLOOKUP(B423,CREDITO_FINANCEIRO!A:L,12,FALSE)</f>
        <v>#N/A</v>
      </c>
      <c r="L423" s="110" t="e">
        <f t="shared" si="60"/>
        <v>#N/A</v>
      </c>
      <c r="M423" s="2" t="e">
        <f t="shared" si="61"/>
        <v>#N/A</v>
      </c>
      <c r="N423" s="111" t="e">
        <f>VLOOKUP(Tabela4[[#This Row],[Proposta de Referência]],SIMP_CF!A:K,9,FALSE)</f>
        <v>#N/A</v>
      </c>
      <c r="O423" s="111" t="e">
        <f>VLOOKUP(Tabela4[[#This Row],[Proposta de Referência]],SIMP_CF!A:K,8,FALSE)</f>
        <v>#N/A</v>
      </c>
      <c r="P423" s="112" t="e">
        <f t="shared" si="62"/>
        <v>#N/A</v>
      </c>
      <c r="Q423" s="112" t="e">
        <f t="shared" si="63"/>
        <v>#N/A</v>
      </c>
      <c r="R423" t="e">
        <f t="shared" si="69"/>
        <v>#N/A</v>
      </c>
      <c r="S423" s="108" t="e">
        <f t="shared" si="64"/>
        <v>#N/A</v>
      </c>
      <c r="T423" s="108" t="e">
        <f t="shared" si="65"/>
        <v>#N/A</v>
      </c>
      <c r="U423" s="110" t="e">
        <f t="shared" si="66"/>
        <v>#N/A</v>
      </c>
      <c r="V423" t="e">
        <f t="shared" si="67"/>
        <v>#N/A</v>
      </c>
      <c r="W423" t="str">
        <f t="shared" si="68"/>
        <v/>
      </c>
      <c r="X423" s="24" t="str">
        <f>IFERROR(VLOOKUP(W423,HOSPITAIS_COM_DIVIDAS!A:E,5,FALSE),"")</f>
        <v/>
      </c>
    </row>
    <row r="424" spans="1:24" x14ac:dyDescent="0.25">
      <c r="A424" s="52" t="str">
        <f>IFERROR((Tabela4[[#This Row],[Status da Proposta]]),"")</f>
        <v/>
      </c>
      <c r="B424" s="121">
        <f>IFERROR((CREDITO_FINANCEIRO!A424),"")</f>
        <v>0</v>
      </c>
      <c r="C424" s="120" t="str">
        <f>IFERROR((VLOOKUP(B424,CREDITO_FINANCEIRO!A:B,2,FALSE)),"")</f>
        <v/>
      </c>
      <c r="D424" s="94" t="str">
        <f>IFERROR((VLOOKUP(B424,CREDITO_FINANCEIRO!A:E,5,FALSE)),"")</f>
        <v/>
      </c>
      <c r="E424" s="95" t="str">
        <f>IFERROR((VLOOKUP(B424,CREDITO_FINANCEIRO!A:C,3,FALSE)),"")</f>
        <v/>
      </c>
      <c r="F424" s="120" t="str">
        <f>IFERROR((VLOOKUP(B424,CREDITO_FINANCEIRO!A:G,4,FALSE)),"")</f>
        <v/>
      </c>
      <c r="G424" s="120" t="e">
        <f>VLOOKUP(B424,CREDITO_FINANCEIRO!A:G,6,FALSE)</f>
        <v>#N/A</v>
      </c>
      <c r="H424" s="120" t="e">
        <f>VLOOKUP(B424,CREDITO_FINANCEIRO!A:G,7,FALSE)</f>
        <v>#N/A</v>
      </c>
      <c r="I424" s="91" t="e">
        <f>VLOOKUP(B424,CREDITO_FINANCEIRO!A:K,10,FALSE)</f>
        <v>#N/A</v>
      </c>
      <c r="J424" s="91" t="e">
        <f>VLOOKUP(B424,CREDITO_FINANCEIRO!A:K,11,FALSE)</f>
        <v>#N/A</v>
      </c>
      <c r="K424" s="91" t="e">
        <f>VLOOKUP(B424,CREDITO_FINANCEIRO!A:L,12,FALSE)</f>
        <v>#N/A</v>
      </c>
      <c r="L424" s="110" t="e">
        <f t="shared" si="60"/>
        <v>#N/A</v>
      </c>
      <c r="M424" s="2" t="e">
        <f t="shared" si="61"/>
        <v>#N/A</v>
      </c>
      <c r="N424" s="111" t="e">
        <f>VLOOKUP(Tabela4[[#This Row],[Proposta de Referência]],SIMP_CF!A:K,9,FALSE)</f>
        <v>#N/A</v>
      </c>
      <c r="O424" s="111" t="e">
        <f>VLOOKUP(Tabela4[[#This Row],[Proposta de Referência]],SIMP_CF!A:K,8,FALSE)</f>
        <v>#N/A</v>
      </c>
      <c r="P424" s="112" t="e">
        <f t="shared" si="62"/>
        <v>#N/A</v>
      </c>
      <c r="Q424" s="112" t="e">
        <f t="shared" si="63"/>
        <v>#N/A</v>
      </c>
      <c r="R424" t="e">
        <f t="shared" si="69"/>
        <v>#N/A</v>
      </c>
      <c r="S424" s="108" t="e">
        <f t="shared" si="64"/>
        <v>#N/A</v>
      </c>
      <c r="T424" s="108" t="e">
        <f t="shared" si="65"/>
        <v>#N/A</v>
      </c>
      <c r="U424" s="110" t="e">
        <f t="shared" si="66"/>
        <v>#N/A</v>
      </c>
      <c r="V424" t="e">
        <f t="shared" si="67"/>
        <v>#N/A</v>
      </c>
      <c r="W424" t="str">
        <f t="shared" si="68"/>
        <v/>
      </c>
      <c r="X424" s="24" t="str">
        <f>IFERROR(VLOOKUP(W424,HOSPITAIS_COM_DIVIDAS!A:E,5,FALSE),"")</f>
        <v/>
      </c>
    </row>
    <row r="425" spans="1:24" x14ac:dyDescent="0.25">
      <c r="A425" s="52" t="str">
        <f>IFERROR((Tabela4[[#This Row],[Status da Proposta]]),"")</f>
        <v/>
      </c>
      <c r="B425" s="121">
        <f>IFERROR((CREDITO_FINANCEIRO!A425),"")</f>
        <v>0</v>
      </c>
      <c r="C425" s="120" t="str">
        <f>IFERROR((VLOOKUP(B425,CREDITO_FINANCEIRO!A:B,2,FALSE)),"")</f>
        <v/>
      </c>
      <c r="D425" s="94" t="str">
        <f>IFERROR((VLOOKUP(B425,CREDITO_FINANCEIRO!A:E,5,FALSE)),"")</f>
        <v/>
      </c>
      <c r="E425" s="95" t="str">
        <f>IFERROR((VLOOKUP(B425,CREDITO_FINANCEIRO!A:C,3,FALSE)),"")</f>
        <v/>
      </c>
      <c r="F425" s="120" t="str">
        <f>IFERROR((VLOOKUP(B425,CREDITO_FINANCEIRO!A:G,4,FALSE)),"")</f>
        <v/>
      </c>
      <c r="G425" s="120" t="e">
        <f>VLOOKUP(B425,CREDITO_FINANCEIRO!A:G,6,FALSE)</f>
        <v>#N/A</v>
      </c>
      <c r="H425" s="120" t="e">
        <f>VLOOKUP(B425,CREDITO_FINANCEIRO!A:G,7,FALSE)</f>
        <v>#N/A</v>
      </c>
      <c r="I425" s="91" t="e">
        <f>VLOOKUP(B425,CREDITO_FINANCEIRO!A:K,10,FALSE)</f>
        <v>#N/A</v>
      </c>
      <c r="J425" s="91" t="e">
        <f>VLOOKUP(B425,CREDITO_FINANCEIRO!A:K,11,FALSE)</f>
        <v>#N/A</v>
      </c>
      <c r="K425" s="91" t="e">
        <f>VLOOKUP(B425,CREDITO_FINANCEIRO!A:L,12,FALSE)</f>
        <v>#N/A</v>
      </c>
      <c r="L425" s="110" t="e">
        <f t="shared" si="60"/>
        <v>#N/A</v>
      </c>
      <c r="M425" s="2" t="e">
        <f t="shared" si="61"/>
        <v>#N/A</v>
      </c>
      <c r="N425" s="111" t="e">
        <f>VLOOKUP(Tabela4[[#This Row],[Proposta de Referência]],SIMP_CF!A:K,9,FALSE)</f>
        <v>#N/A</v>
      </c>
      <c r="O425" s="111" t="e">
        <f>VLOOKUP(Tabela4[[#This Row],[Proposta de Referência]],SIMP_CF!A:K,8,FALSE)</f>
        <v>#N/A</v>
      </c>
      <c r="P425" s="112" t="e">
        <f t="shared" si="62"/>
        <v>#N/A</v>
      </c>
      <c r="Q425" s="112" t="e">
        <f t="shared" si="63"/>
        <v>#N/A</v>
      </c>
      <c r="R425" t="e">
        <f t="shared" si="69"/>
        <v>#N/A</v>
      </c>
      <c r="S425" s="108" t="e">
        <f t="shared" si="64"/>
        <v>#N/A</v>
      </c>
      <c r="T425" s="108" t="e">
        <f t="shared" si="65"/>
        <v>#N/A</v>
      </c>
      <c r="U425" s="110" t="e">
        <f t="shared" si="66"/>
        <v>#N/A</v>
      </c>
      <c r="V425" t="e">
        <f t="shared" si="67"/>
        <v>#N/A</v>
      </c>
      <c r="W425" t="str">
        <f t="shared" si="68"/>
        <v/>
      </c>
      <c r="X425" s="24" t="str">
        <f>IFERROR(VLOOKUP(W425,HOSPITAIS_COM_DIVIDAS!A:E,5,FALSE),"")</f>
        <v/>
      </c>
    </row>
    <row r="426" spans="1:24" x14ac:dyDescent="0.25">
      <c r="A426" s="52" t="str">
        <f>IFERROR((Tabela4[[#This Row],[Status da Proposta]]),"")</f>
        <v/>
      </c>
      <c r="B426" s="121">
        <f>IFERROR((CREDITO_FINANCEIRO!A426),"")</f>
        <v>0</v>
      </c>
      <c r="C426" s="120" t="str">
        <f>IFERROR((VLOOKUP(B426,CREDITO_FINANCEIRO!A:B,2,FALSE)),"")</f>
        <v/>
      </c>
      <c r="D426" s="94" t="str">
        <f>IFERROR((VLOOKUP(B426,CREDITO_FINANCEIRO!A:E,5,FALSE)),"")</f>
        <v/>
      </c>
      <c r="E426" s="95" t="str">
        <f>IFERROR((VLOOKUP(B426,CREDITO_FINANCEIRO!A:C,3,FALSE)),"")</f>
        <v/>
      </c>
      <c r="F426" s="120" t="str">
        <f>IFERROR((VLOOKUP(B426,CREDITO_FINANCEIRO!A:G,4,FALSE)),"")</f>
        <v/>
      </c>
      <c r="G426" s="120" t="e">
        <f>VLOOKUP(B426,CREDITO_FINANCEIRO!A:G,6,FALSE)</f>
        <v>#N/A</v>
      </c>
      <c r="H426" s="120" t="e">
        <f>VLOOKUP(B426,CREDITO_FINANCEIRO!A:G,7,FALSE)</f>
        <v>#N/A</v>
      </c>
      <c r="I426" s="91" t="e">
        <f>VLOOKUP(B426,CREDITO_FINANCEIRO!A:K,10,FALSE)</f>
        <v>#N/A</v>
      </c>
      <c r="J426" s="91" t="e">
        <f>VLOOKUP(B426,CREDITO_FINANCEIRO!A:K,11,FALSE)</f>
        <v>#N/A</v>
      </c>
      <c r="K426" s="91" t="e">
        <f>VLOOKUP(B426,CREDITO_FINANCEIRO!A:L,12,FALSE)</f>
        <v>#N/A</v>
      </c>
      <c r="L426" s="110" t="e">
        <f t="shared" si="60"/>
        <v>#N/A</v>
      </c>
      <c r="M426" s="2" t="e">
        <f t="shared" si="61"/>
        <v>#N/A</v>
      </c>
      <c r="N426" s="111" t="e">
        <f>VLOOKUP(Tabela4[[#This Row],[Proposta de Referência]],SIMP_CF!A:K,9,FALSE)</f>
        <v>#N/A</v>
      </c>
      <c r="O426" s="111" t="e">
        <f>VLOOKUP(Tabela4[[#This Row],[Proposta de Referência]],SIMP_CF!A:K,8,FALSE)</f>
        <v>#N/A</v>
      </c>
      <c r="P426" s="112" t="e">
        <f t="shared" si="62"/>
        <v>#N/A</v>
      </c>
      <c r="Q426" s="112" t="e">
        <f t="shared" si="63"/>
        <v>#N/A</v>
      </c>
      <c r="R426" t="e">
        <f t="shared" si="69"/>
        <v>#N/A</v>
      </c>
      <c r="S426" s="108" t="e">
        <f t="shared" si="64"/>
        <v>#N/A</v>
      </c>
      <c r="T426" s="108" t="e">
        <f t="shared" si="65"/>
        <v>#N/A</v>
      </c>
      <c r="U426" s="110" t="e">
        <f t="shared" si="66"/>
        <v>#N/A</v>
      </c>
      <c r="V426" t="e">
        <f t="shared" si="67"/>
        <v>#N/A</v>
      </c>
      <c r="W426" t="str">
        <f t="shared" si="68"/>
        <v/>
      </c>
      <c r="X426" s="24" t="str">
        <f>IFERROR(VLOOKUP(W426,HOSPITAIS_COM_DIVIDAS!A:E,5,FALSE),"")</f>
        <v/>
      </c>
    </row>
    <row r="427" spans="1:24" x14ac:dyDescent="0.25">
      <c r="A427" s="52" t="str">
        <f>IFERROR((Tabela4[[#This Row],[Status da Proposta]]),"")</f>
        <v/>
      </c>
      <c r="B427" s="121">
        <f>IFERROR((CREDITO_FINANCEIRO!A427),"")</f>
        <v>0</v>
      </c>
      <c r="C427" s="120" t="str">
        <f>IFERROR((VLOOKUP(B427,CREDITO_FINANCEIRO!A:B,2,FALSE)),"")</f>
        <v/>
      </c>
      <c r="D427" s="94" t="str">
        <f>IFERROR((VLOOKUP(B427,CREDITO_FINANCEIRO!A:E,5,FALSE)),"")</f>
        <v/>
      </c>
      <c r="E427" s="95" t="str">
        <f>IFERROR((VLOOKUP(B427,CREDITO_FINANCEIRO!A:C,3,FALSE)),"")</f>
        <v/>
      </c>
      <c r="F427" s="120" t="str">
        <f>IFERROR((VLOOKUP(B427,CREDITO_FINANCEIRO!A:G,4,FALSE)),"")</f>
        <v/>
      </c>
      <c r="G427" s="120" t="e">
        <f>VLOOKUP(B427,CREDITO_FINANCEIRO!A:G,6,FALSE)</f>
        <v>#N/A</v>
      </c>
      <c r="H427" s="120" t="e">
        <f>VLOOKUP(B427,CREDITO_FINANCEIRO!A:G,7,FALSE)</f>
        <v>#N/A</v>
      </c>
      <c r="I427" s="91" t="e">
        <f>VLOOKUP(B427,CREDITO_FINANCEIRO!A:K,10,FALSE)</f>
        <v>#N/A</v>
      </c>
      <c r="J427" s="91" t="e">
        <f>VLOOKUP(B427,CREDITO_FINANCEIRO!A:K,11,FALSE)</f>
        <v>#N/A</v>
      </c>
      <c r="K427" s="91" t="e">
        <f>VLOOKUP(B427,CREDITO_FINANCEIRO!A:L,12,FALSE)</f>
        <v>#N/A</v>
      </c>
      <c r="L427" s="110" t="e">
        <f t="shared" si="60"/>
        <v>#N/A</v>
      </c>
      <c r="M427" s="2" t="e">
        <f t="shared" si="61"/>
        <v>#N/A</v>
      </c>
      <c r="N427" s="111" t="e">
        <f>VLOOKUP(Tabela4[[#This Row],[Proposta de Referência]],SIMP_CF!A:K,9,FALSE)</f>
        <v>#N/A</v>
      </c>
      <c r="O427" s="111" t="e">
        <f>VLOOKUP(Tabela4[[#This Row],[Proposta de Referência]],SIMP_CF!A:K,8,FALSE)</f>
        <v>#N/A</v>
      </c>
      <c r="P427" s="112" t="e">
        <f t="shared" si="62"/>
        <v>#N/A</v>
      </c>
      <c r="Q427" s="112" t="e">
        <f t="shared" si="63"/>
        <v>#N/A</v>
      </c>
      <c r="R427" t="e">
        <f t="shared" si="69"/>
        <v>#N/A</v>
      </c>
      <c r="S427" s="108" t="e">
        <f t="shared" si="64"/>
        <v>#N/A</v>
      </c>
      <c r="T427" s="108" t="e">
        <f t="shared" si="65"/>
        <v>#N/A</v>
      </c>
      <c r="U427" s="110" t="e">
        <f t="shared" si="66"/>
        <v>#N/A</v>
      </c>
      <c r="V427" t="e">
        <f t="shared" si="67"/>
        <v>#N/A</v>
      </c>
      <c r="W427" t="str">
        <f t="shared" si="68"/>
        <v/>
      </c>
      <c r="X427" s="24" t="str">
        <f>IFERROR(VLOOKUP(W427,HOSPITAIS_COM_DIVIDAS!A:E,5,FALSE),"")</f>
        <v/>
      </c>
    </row>
    <row r="428" spans="1:24" x14ac:dyDescent="0.25">
      <c r="A428" s="52" t="str">
        <f>IFERROR((Tabela4[[#This Row],[Status da Proposta]]),"")</f>
        <v/>
      </c>
      <c r="B428" s="121">
        <f>IFERROR((CREDITO_FINANCEIRO!A428),"")</f>
        <v>0</v>
      </c>
      <c r="C428" s="120" t="str">
        <f>IFERROR((VLOOKUP(B428,CREDITO_FINANCEIRO!A:B,2,FALSE)),"")</f>
        <v/>
      </c>
      <c r="D428" s="94" t="str">
        <f>IFERROR((VLOOKUP(B428,CREDITO_FINANCEIRO!A:E,5,FALSE)),"")</f>
        <v/>
      </c>
      <c r="E428" s="95" t="str">
        <f>IFERROR((VLOOKUP(B428,CREDITO_FINANCEIRO!A:C,3,FALSE)),"")</f>
        <v/>
      </c>
      <c r="F428" s="120" t="str">
        <f>IFERROR((VLOOKUP(B428,CREDITO_FINANCEIRO!A:G,4,FALSE)),"")</f>
        <v/>
      </c>
      <c r="G428" s="120" t="e">
        <f>VLOOKUP(B428,CREDITO_FINANCEIRO!A:G,6,FALSE)</f>
        <v>#N/A</v>
      </c>
      <c r="H428" s="120" t="e">
        <f>VLOOKUP(B428,CREDITO_FINANCEIRO!A:G,7,FALSE)</f>
        <v>#N/A</v>
      </c>
      <c r="I428" s="91" t="e">
        <f>VLOOKUP(B428,CREDITO_FINANCEIRO!A:K,10,FALSE)</f>
        <v>#N/A</v>
      </c>
      <c r="J428" s="91" t="e">
        <f>VLOOKUP(B428,CREDITO_FINANCEIRO!A:K,11,FALSE)</f>
        <v>#N/A</v>
      </c>
      <c r="K428" s="91" t="e">
        <f>VLOOKUP(B428,CREDITO_FINANCEIRO!A:L,12,FALSE)</f>
        <v>#N/A</v>
      </c>
      <c r="L428" s="110" t="e">
        <f t="shared" si="60"/>
        <v>#N/A</v>
      </c>
      <c r="M428" s="2" t="e">
        <f t="shared" si="61"/>
        <v>#N/A</v>
      </c>
      <c r="N428" s="111" t="e">
        <f>VLOOKUP(Tabela4[[#This Row],[Proposta de Referência]],SIMP_CF!A:K,9,FALSE)</f>
        <v>#N/A</v>
      </c>
      <c r="O428" s="111" t="e">
        <f>VLOOKUP(Tabela4[[#This Row],[Proposta de Referência]],SIMP_CF!A:K,8,FALSE)</f>
        <v>#N/A</v>
      </c>
      <c r="P428" s="112" t="e">
        <f t="shared" si="62"/>
        <v>#N/A</v>
      </c>
      <c r="Q428" s="112" t="e">
        <f t="shared" si="63"/>
        <v>#N/A</v>
      </c>
      <c r="R428" t="e">
        <f t="shared" si="69"/>
        <v>#N/A</v>
      </c>
      <c r="S428" s="108" t="e">
        <f t="shared" si="64"/>
        <v>#N/A</v>
      </c>
      <c r="T428" s="108" t="e">
        <f t="shared" si="65"/>
        <v>#N/A</v>
      </c>
      <c r="U428" s="110" t="e">
        <f t="shared" si="66"/>
        <v>#N/A</v>
      </c>
      <c r="V428" t="e">
        <f t="shared" si="67"/>
        <v>#N/A</v>
      </c>
      <c r="W428" t="str">
        <f t="shared" si="68"/>
        <v/>
      </c>
      <c r="X428" s="24" t="str">
        <f>IFERROR(VLOOKUP(W428,HOSPITAIS_COM_DIVIDAS!A:E,5,FALSE),"")</f>
        <v/>
      </c>
    </row>
    <row r="429" spans="1:24" x14ac:dyDescent="0.25">
      <c r="A429" s="52" t="str">
        <f>IFERROR((Tabela4[[#This Row],[Status da Proposta]]),"")</f>
        <v/>
      </c>
      <c r="B429" s="121">
        <f>IFERROR((CREDITO_FINANCEIRO!A429),"")</f>
        <v>0</v>
      </c>
      <c r="C429" s="120" t="str">
        <f>IFERROR((VLOOKUP(B429,CREDITO_FINANCEIRO!A:B,2,FALSE)),"")</f>
        <v/>
      </c>
      <c r="D429" s="94" t="str">
        <f>IFERROR((VLOOKUP(B429,CREDITO_FINANCEIRO!A:E,5,FALSE)),"")</f>
        <v/>
      </c>
      <c r="E429" s="95" t="str">
        <f>IFERROR((VLOOKUP(B429,CREDITO_FINANCEIRO!A:C,3,FALSE)),"")</f>
        <v/>
      </c>
      <c r="F429" s="120" t="str">
        <f>IFERROR((VLOOKUP(B429,CREDITO_FINANCEIRO!A:G,4,FALSE)),"")</f>
        <v/>
      </c>
      <c r="G429" s="120" t="e">
        <f>VLOOKUP(B429,CREDITO_FINANCEIRO!A:G,6,FALSE)</f>
        <v>#N/A</v>
      </c>
      <c r="H429" s="120" t="e">
        <f>VLOOKUP(B429,CREDITO_FINANCEIRO!A:G,7,FALSE)</f>
        <v>#N/A</v>
      </c>
      <c r="I429" s="91" t="e">
        <f>VLOOKUP(B429,CREDITO_FINANCEIRO!A:K,10,FALSE)</f>
        <v>#N/A</v>
      </c>
      <c r="J429" s="91" t="e">
        <f>VLOOKUP(B429,CREDITO_FINANCEIRO!A:K,11,FALSE)</f>
        <v>#N/A</v>
      </c>
      <c r="K429" s="91" t="e">
        <f>VLOOKUP(B429,CREDITO_FINANCEIRO!A:L,12,FALSE)</f>
        <v>#N/A</v>
      </c>
      <c r="L429" s="110" t="e">
        <f t="shared" si="60"/>
        <v>#N/A</v>
      </c>
      <c r="M429" s="2" t="e">
        <f t="shared" si="61"/>
        <v>#N/A</v>
      </c>
      <c r="N429" s="111" t="e">
        <f>VLOOKUP(Tabela4[[#This Row],[Proposta de Referência]],SIMP_CF!A:K,9,FALSE)</f>
        <v>#N/A</v>
      </c>
      <c r="O429" s="111" t="e">
        <f>VLOOKUP(Tabela4[[#This Row],[Proposta de Referência]],SIMP_CF!A:K,8,FALSE)</f>
        <v>#N/A</v>
      </c>
      <c r="P429" s="112" t="e">
        <f t="shared" si="62"/>
        <v>#N/A</v>
      </c>
      <c r="Q429" s="112" t="e">
        <f t="shared" si="63"/>
        <v>#N/A</v>
      </c>
      <c r="R429" t="e">
        <f t="shared" si="69"/>
        <v>#N/A</v>
      </c>
      <c r="S429" s="108" t="e">
        <f t="shared" si="64"/>
        <v>#N/A</v>
      </c>
      <c r="T429" s="108" t="e">
        <f t="shared" si="65"/>
        <v>#N/A</v>
      </c>
      <c r="U429" s="110" t="e">
        <f t="shared" si="66"/>
        <v>#N/A</v>
      </c>
      <c r="V429" t="e">
        <f t="shared" si="67"/>
        <v>#N/A</v>
      </c>
      <c r="W429" t="str">
        <f t="shared" si="68"/>
        <v/>
      </c>
      <c r="X429" s="24" t="str">
        <f>IFERROR(VLOOKUP(W429,HOSPITAIS_COM_DIVIDAS!A:E,5,FALSE),"")</f>
        <v/>
      </c>
    </row>
    <row r="430" spans="1:24" x14ac:dyDescent="0.25">
      <c r="A430" s="52" t="str">
        <f>IFERROR((Tabela4[[#This Row],[Status da Proposta]]),"")</f>
        <v/>
      </c>
      <c r="B430" s="121">
        <f>IFERROR((CREDITO_FINANCEIRO!A430),"")</f>
        <v>0</v>
      </c>
      <c r="C430" s="120" t="str">
        <f>IFERROR((VLOOKUP(B430,CREDITO_FINANCEIRO!A:B,2,FALSE)),"")</f>
        <v/>
      </c>
      <c r="D430" s="94" t="str">
        <f>IFERROR((VLOOKUP(B430,CREDITO_FINANCEIRO!A:E,5,FALSE)),"")</f>
        <v/>
      </c>
      <c r="E430" s="95" t="str">
        <f>IFERROR((VLOOKUP(B430,CREDITO_FINANCEIRO!A:C,3,FALSE)),"")</f>
        <v/>
      </c>
      <c r="F430" s="120" t="str">
        <f>IFERROR((VLOOKUP(B430,CREDITO_FINANCEIRO!A:G,4,FALSE)),"")</f>
        <v/>
      </c>
      <c r="G430" s="120" t="e">
        <f>VLOOKUP(B430,CREDITO_FINANCEIRO!A:G,6,FALSE)</f>
        <v>#N/A</v>
      </c>
      <c r="H430" s="120" t="e">
        <f>VLOOKUP(B430,CREDITO_FINANCEIRO!A:G,7,FALSE)</f>
        <v>#N/A</v>
      </c>
      <c r="I430" s="91" t="e">
        <f>VLOOKUP(B430,CREDITO_FINANCEIRO!A:K,10,FALSE)</f>
        <v>#N/A</v>
      </c>
      <c r="J430" s="91" t="e">
        <f>VLOOKUP(B430,CREDITO_FINANCEIRO!A:K,11,FALSE)</f>
        <v>#N/A</v>
      </c>
      <c r="K430" s="91" t="e">
        <f>VLOOKUP(B430,CREDITO_FINANCEIRO!A:L,12,FALSE)</f>
        <v>#N/A</v>
      </c>
      <c r="L430" s="110" t="e">
        <f t="shared" si="60"/>
        <v>#N/A</v>
      </c>
      <c r="M430" s="2" t="e">
        <f t="shared" si="61"/>
        <v>#N/A</v>
      </c>
      <c r="N430" s="111" t="e">
        <f>VLOOKUP(Tabela4[[#This Row],[Proposta de Referência]],SIMP_CF!A:K,9,FALSE)</f>
        <v>#N/A</v>
      </c>
      <c r="O430" s="111" t="e">
        <f>VLOOKUP(Tabela4[[#This Row],[Proposta de Referência]],SIMP_CF!A:K,8,FALSE)</f>
        <v>#N/A</v>
      </c>
      <c r="P430" s="112" t="e">
        <f t="shared" si="62"/>
        <v>#N/A</v>
      </c>
      <c r="Q430" s="112" t="e">
        <f t="shared" si="63"/>
        <v>#N/A</v>
      </c>
      <c r="R430" t="e">
        <f t="shared" si="69"/>
        <v>#N/A</v>
      </c>
      <c r="S430" s="108" t="e">
        <f t="shared" si="64"/>
        <v>#N/A</v>
      </c>
      <c r="T430" s="108" t="e">
        <f t="shared" si="65"/>
        <v>#N/A</v>
      </c>
      <c r="U430" s="110" t="e">
        <f t="shared" si="66"/>
        <v>#N/A</v>
      </c>
      <c r="V430" t="e">
        <f t="shared" si="67"/>
        <v>#N/A</v>
      </c>
      <c r="W430" t="str">
        <f t="shared" si="68"/>
        <v/>
      </c>
      <c r="X430" s="24" t="str">
        <f>IFERROR(VLOOKUP(W430,HOSPITAIS_COM_DIVIDAS!A:E,5,FALSE),"")</f>
        <v/>
      </c>
    </row>
    <row r="431" spans="1:24" x14ac:dyDescent="0.25">
      <c r="A431" s="52" t="str">
        <f>IFERROR((Tabela4[[#This Row],[Status da Proposta]]),"")</f>
        <v/>
      </c>
      <c r="B431" s="121">
        <f>IFERROR((CREDITO_FINANCEIRO!A431),"")</f>
        <v>0</v>
      </c>
      <c r="C431" s="120" t="str">
        <f>IFERROR((VLOOKUP(B431,CREDITO_FINANCEIRO!A:B,2,FALSE)),"")</f>
        <v/>
      </c>
      <c r="D431" s="94" t="str">
        <f>IFERROR((VLOOKUP(B431,CREDITO_FINANCEIRO!A:E,5,FALSE)),"")</f>
        <v/>
      </c>
      <c r="E431" s="95" t="str">
        <f>IFERROR((VLOOKUP(B431,CREDITO_FINANCEIRO!A:C,3,FALSE)),"")</f>
        <v/>
      </c>
      <c r="F431" s="120" t="str">
        <f>IFERROR((VLOOKUP(B431,CREDITO_FINANCEIRO!A:G,4,FALSE)),"")</f>
        <v/>
      </c>
      <c r="G431" s="120" t="e">
        <f>VLOOKUP(B431,CREDITO_FINANCEIRO!A:G,6,FALSE)</f>
        <v>#N/A</v>
      </c>
      <c r="H431" s="120" t="e">
        <f>VLOOKUP(B431,CREDITO_FINANCEIRO!A:G,7,FALSE)</f>
        <v>#N/A</v>
      </c>
      <c r="I431" s="91" t="e">
        <f>VLOOKUP(B431,CREDITO_FINANCEIRO!A:K,10,FALSE)</f>
        <v>#N/A</v>
      </c>
      <c r="J431" s="91" t="e">
        <f>VLOOKUP(B431,CREDITO_FINANCEIRO!A:K,11,FALSE)</f>
        <v>#N/A</v>
      </c>
      <c r="K431" s="91" t="e">
        <f>VLOOKUP(B431,CREDITO_FINANCEIRO!A:L,12,FALSE)</f>
        <v>#N/A</v>
      </c>
      <c r="L431" s="110" t="e">
        <f t="shared" si="60"/>
        <v>#N/A</v>
      </c>
      <c r="M431" s="2" t="e">
        <f t="shared" si="61"/>
        <v>#N/A</v>
      </c>
      <c r="N431" s="111" t="e">
        <f>VLOOKUP(Tabela4[[#This Row],[Proposta de Referência]],SIMP_CF!A:K,9,FALSE)</f>
        <v>#N/A</v>
      </c>
      <c r="O431" s="111" t="e">
        <f>VLOOKUP(Tabela4[[#This Row],[Proposta de Referência]],SIMP_CF!A:K,8,FALSE)</f>
        <v>#N/A</v>
      </c>
      <c r="P431" s="112" t="e">
        <f t="shared" si="62"/>
        <v>#N/A</v>
      </c>
      <c r="Q431" s="112" t="e">
        <f t="shared" si="63"/>
        <v>#N/A</v>
      </c>
      <c r="R431" t="e">
        <f t="shared" si="69"/>
        <v>#N/A</v>
      </c>
      <c r="S431" s="108" t="e">
        <f t="shared" si="64"/>
        <v>#N/A</v>
      </c>
      <c r="T431" s="108" t="e">
        <f t="shared" si="65"/>
        <v>#N/A</v>
      </c>
      <c r="U431" s="110" t="e">
        <f t="shared" si="66"/>
        <v>#N/A</v>
      </c>
      <c r="V431" t="e">
        <f t="shared" si="67"/>
        <v>#N/A</v>
      </c>
      <c r="W431" t="str">
        <f t="shared" si="68"/>
        <v/>
      </c>
      <c r="X431" s="24" t="str">
        <f>IFERROR(VLOOKUP(W431,HOSPITAIS_COM_DIVIDAS!A:E,5,FALSE),"")</f>
        <v/>
      </c>
    </row>
    <row r="432" spans="1:24" x14ac:dyDescent="0.25">
      <c r="A432" s="52" t="str">
        <f>IFERROR((Tabela4[[#This Row],[Status da Proposta]]),"")</f>
        <v/>
      </c>
      <c r="B432" s="121">
        <f>IFERROR((CREDITO_FINANCEIRO!A432),"")</f>
        <v>0</v>
      </c>
      <c r="C432" s="120" t="str">
        <f>IFERROR((VLOOKUP(B432,CREDITO_FINANCEIRO!A:B,2,FALSE)),"")</f>
        <v/>
      </c>
      <c r="D432" s="94" t="str">
        <f>IFERROR((VLOOKUP(B432,CREDITO_FINANCEIRO!A:E,5,FALSE)),"")</f>
        <v/>
      </c>
      <c r="E432" s="95" t="str">
        <f>IFERROR((VLOOKUP(B432,CREDITO_FINANCEIRO!A:C,3,FALSE)),"")</f>
        <v/>
      </c>
      <c r="F432" s="120" t="str">
        <f>IFERROR((VLOOKUP(B432,CREDITO_FINANCEIRO!A:G,4,FALSE)),"")</f>
        <v/>
      </c>
      <c r="G432" s="120" t="e">
        <f>VLOOKUP(B432,CREDITO_FINANCEIRO!A:G,6,FALSE)</f>
        <v>#N/A</v>
      </c>
      <c r="H432" s="120" t="e">
        <f>VLOOKUP(B432,CREDITO_FINANCEIRO!A:G,7,FALSE)</f>
        <v>#N/A</v>
      </c>
      <c r="I432" s="91" t="e">
        <f>VLOOKUP(B432,CREDITO_FINANCEIRO!A:K,10,FALSE)</f>
        <v>#N/A</v>
      </c>
      <c r="J432" s="91" t="e">
        <f>VLOOKUP(B432,CREDITO_FINANCEIRO!A:K,11,FALSE)</f>
        <v>#N/A</v>
      </c>
      <c r="K432" s="91" t="e">
        <f>VLOOKUP(B432,CREDITO_FINANCEIRO!A:L,12,FALSE)</f>
        <v>#N/A</v>
      </c>
      <c r="L432" s="110" t="e">
        <f t="shared" si="60"/>
        <v>#N/A</v>
      </c>
      <c r="M432" s="2" t="e">
        <f t="shared" si="61"/>
        <v>#N/A</v>
      </c>
      <c r="N432" s="111" t="e">
        <f>VLOOKUP(Tabela4[[#This Row],[Proposta de Referência]],SIMP_CF!A:K,9,FALSE)</f>
        <v>#N/A</v>
      </c>
      <c r="O432" s="111" t="e">
        <f>VLOOKUP(Tabela4[[#This Row],[Proposta de Referência]],SIMP_CF!A:K,8,FALSE)</f>
        <v>#N/A</v>
      </c>
      <c r="P432" s="112" t="e">
        <f t="shared" si="62"/>
        <v>#N/A</v>
      </c>
      <c r="Q432" s="112" t="e">
        <f t="shared" si="63"/>
        <v>#N/A</v>
      </c>
      <c r="R432" t="e">
        <f t="shared" si="69"/>
        <v>#N/A</v>
      </c>
      <c r="S432" s="108" t="e">
        <f t="shared" si="64"/>
        <v>#N/A</v>
      </c>
      <c r="T432" s="108" t="e">
        <f t="shared" si="65"/>
        <v>#N/A</v>
      </c>
      <c r="U432" s="110" t="e">
        <f t="shared" si="66"/>
        <v>#N/A</v>
      </c>
      <c r="V432" t="e">
        <f t="shared" si="67"/>
        <v>#N/A</v>
      </c>
      <c r="W432" t="str">
        <f t="shared" si="68"/>
        <v/>
      </c>
      <c r="X432" s="24" t="str">
        <f>IFERROR(VLOOKUP(W432,HOSPITAIS_COM_DIVIDAS!A:E,5,FALSE),"")</f>
        <v/>
      </c>
    </row>
    <row r="433" spans="1:24" x14ac:dyDescent="0.25">
      <c r="A433" s="52" t="str">
        <f>IFERROR((Tabela4[[#This Row],[Status da Proposta]]),"")</f>
        <v/>
      </c>
      <c r="B433" s="121">
        <f>IFERROR((CREDITO_FINANCEIRO!A433),"")</f>
        <v>0</v>
      </c>
      <c r="C433" s="120" t="str">
        <f>IFERROR((VLOOKUP(B433,CREDITO_FINANCEIRO!A:B,2,FALSE)),"")</f>
        <v/>
      </c>
      <c r="D433" s="94" t="str">
        <f>IFERROR((VLOOKUP(B433,CREDITO_FINANCEIRO!A:E,5,FALSE)),"")</f>
        <v/>
      </c>
      <c r="E433" s="95" t="str">
        <f>IFERROR((VLOOKUP(B433,CREDITO_FINANCEIRO!A:C,3,FALSE)),"")</f>
        <v/>
      </c>
      <c r="F433" s="120" t="str">
        <f>IFERROR((VLOOKUP(B433,CREDITO_FINANCEIRO!A:G,4,FALSE)),"")</f>
        <v/>
      </c>
      <c r="G433" s="120" t="e">
        <f>VLOOKUP(B433,CREDITO_FINANCEIRO!A:G,6,FALSE)</f>
        <v>#N/A</v>
      </c>
      <c r="H433" s="120" t="e">
        <f>VLOOKUP(B433,CREDITO_FINANCEIRO!A:G,7,FALSE)</f>
        <v>#N/A</v>
      </c>
      <c r="I433" s="91" t="e">
        <f>VLOOKUP(B433,CREDITO_FINANCEIRO!A:K,10,FALSE)</f>
        <v>#N/A</v>
      </c>
      <c r="J433" s="91" t="e">
        <f>VLOOKUP(B433,CREDITO_FINANCEIRO!A:K,11,FALSE)</f>
        <v>#N/A</v>
      </c>
      <c r="K433" s="91" t="e">
        <f>VLOOKUP(B433,CREDITO_FINANCEIRO!A:L,12,FALSE)</f>
        <v>#N/A</v>
      </c>
      <c r="L433" s="110" t="e">
        <f t="shared" si="60"/>
        <v>#N/A</v>
      </c>
      <c r="M433" s="2" t="e">
        <f t="shared" si="61"/>
        <v>#N/A</v>
      </c>
      <c r="N433" s="111" t="e">
        <f>VLOOKUP(Tabela4[[#This Row],[Proposta de Referência]],SIMP_CF!A:K,9,FALSE)</f>
        <v>#N/A</v>
      </c>
      <c r="O433" s="111" t="e">
        <f>VLOOKUP(Tabela4[[#This Row],[Proposta de Referência]],SIMP_CF!A:K,8,FALSE)</f>
        <v>#N/A</v>
      </c>
      <c r="P433" s="112" t="e">
        <f t="shared" si="62"/>
        <v>#N/A</v>
      </c>
      <c r="Q433" s="112" t="e">
        <f t="shared" si="63"/>
        <v>#N/A</v>
      </c>
      <c r="R433" t="e">
        <f t="shared" si="69"/>
        <v>#N/A</v>
      </c>
      <c r="S433" s="108" t="e">
        <f t="shared" si="64"/>
        <v>#N/A</v>
      </c>
      <c r="T433" s="108" t="e">
        <f t="shared" si="65"/>
        <v>#N/A</v>
      </c>
      <c r="U433" s="110" t="e">
        <f t="shared" si="66"/>
        <v>#N/A</v>
      </c>
      <c r="V433" t="e">
        <f t="shared" si="67"/>
        <v>#N/A</v>
      </c>
      <c r="W433" t="str">
        <f t="shared" si="68"/>
        <v/>
      </c>
      <c r="X433" s="24" t="str">
        <f>IFERROR(VLOOKUP(W433,HOSPITAIS_COM_DIVIDAS!A:E,5,FALSE),"")</f>
        <v/>
      </c>
    </row>
    <row r="434" spans="1:24" x14ac:dyDescent="0.25">
      <c r="A434" s="52" t="str">
        <f>IFERROR((Tabela4[[#This Row],[Status da Proposta]]),"")</f>
        <v/>
      </c>
      <c r="B434" s="121">
        <f>IFERROR((CREDITO_FINANCEIRO!A434),"")</f>
        <v>0</v>
      </c>
      <c r="C434" s="120" t="str">
        <f>IFERROR((VLOOKUP(B434,CREDITO_FINANCEIRO!A:B,2,FALSE)),"")</f>
        <v/>
      </c>
      <c r="D434" s="94" t="str">
        <f>IFERROR((VLOOKUP(B434,CREDITO_FINANCEIRO!A:E,5,FALSE)),"")</f>
        <v/>
      </c>
      <c r="E434" s="95" t="str">
        <f>IFERROR((VLOOKUP(B434,CREDITO_FINANCEIRO!A:C,3,FALSE)),"")</f>
        <v/>
      </c>
      <c r="F434" s="120" t="str">
        <f>IFERROR((VLOOKUP(B434,CREDITO_FINANCEIRO!A:G,4,FALSE)),"")</f>
        <v/>
      </c>
      <c r="G434" s="120" t="e">
        <f>VLOOKUP(B434,CREDITO_FINANCEIRO!A:G,6,FALSE)</f>
        <v>#N/A</v>
      </c>
      <c r="H434" s="120" t="e">
        <f>VLOOKUP(B434,CREDITO_FINANCEIRO!A:G,7,FALSE)</f>
        <v>#N/A</v>
      </c>
      <c r="I434" s="91" t="e">
        <f>VLOOKUP(B434,CREDITO_FINANCEIRO!A:K,10,FALSE)</f>
        <v>#N/A</v>
      </c>
      <c r="J434" s="91" t="e">
        <f>VLOOKUP(B434,CREDITO_FINANCEIRO!A:K,11,FALSE)</f>
        <v>#N/A</v>
      </c>
      <c r="K434" s="91" t="e">
        <f>VLOOKUP(B434,CREDITO_FINANCEIRO!A:L,12,FALSE)</f>
        <v>#N/A</v>
      </c>
      <c r="L434" s="110" t="e">
        <f t="shared" si="60"/>
        <v>#N/A</v>
      </c>
      <c r="M434" s="2" t="e">
        <f t="shared" si="61"/>
        <v>#N/A</v>
      </c>
      <c r="N434" s="111" t="e">
        <f>VLOOKUP(Tabela4[[#This Row],[Proposta de Referência]],SIMP_CF!A:K,9,FALSE)</f>
        <v>#N/A</v>
      </c>
      <c r="O434" s="111" t="e">
        <f>VLOOKUP(Tabela4[[#This Row],[Proposta de Referência]],SIMP_CF!A:K,8,FALSE)</f>
        <v>#N/A</v>
      </c>
      <c r="P434" s="112" t="e">
        <f t="shared" si="62"/>
        <v>#N/A</v>
      </c>
      <c r="Q434" s="112" t="e">
        <f t="shared" si="63"/>
        <v>#N/A</v>
      </c>
      <c r="R434" t="e">
        <f t="shared" si="69"/>
        <v>#N/A</v>
      </c>
      <c r="S434" s="108" t="e">
        <f t="shared" si="64"/>
        <v>#N/A</v>
      </c>
      <c r="T434" s="108" t="e">
        <f t="shared" si="65"/>
        <v>#N/A</v>
      </c>
      <c r="U434" s="110" t="e">
        <f t="shared" si="66"/>
        <v>#N/A</v>
      </c>
      <c r="V434" t="e">
        <f t="shared" si="67"/>
        <v>#N/A</v>
      </c>
      <c r="W434" t="str">
        <f t="shared" si="68"/>
        <v/>
      </c>
      <c r="X434" s="24" t="str">
        <f>IFERROR(VLOOKUP(W434,HOSPITAIS_COM_DIVIDAS!A:E,5,FALSE),"")</f>
        <v/>
      </c>
    </row>
    <row r="435" spans="1:24" x14ac:dyDescent="0.25">
      <c r="A435" s="52" t="str">
        <f>IFERROR((Tabela4[[#This Row],[Status da Proposta]]),"")</f>
        <v/>
      </c>
      <c r="B435" s="121">
        <f>IFERROR((CREDITO_FINANCEIRO!A435),"")</f>
        <v>0</v>
      </c>
      <c r="C435" s="120" t="str">
        <f>IFERROR((VLOOKUP(B435,CREDITO_FINANCEIRO!A:B,2,FALSE)),"")</f>
        <v/>
      </c>
      <c r="D435" s="94" t="str">
        <f>IFERROR((VLOOKUP(B435,CREDITO_FINANCEIRO!A:E,5,FALSE)),"")</f>
        <v/>
      </c>
      <c r="E435" s="95" t="str">
        <f>IFERROR((VLOOKUP(B435,CREDITO_FINANCEIRO!A:C,3,FALSE)),"")</f>
        <v/>
      </c>
      <c r="F435" s="120" t="str">
        <f>IFERROR((VLOOKUP(B435,CREDITO_FINANCEIRO!A:G,4,FALSE)),"")</f>
        <v/>
      </c>
      <c r="G435" s="120" t="e">
        <f>VLOOKUP(B435,CREDITO_FINANCEIRO!A:G,6,FALSE)</f>
        <v>#N/A</v>
      </c>
      <c r="H435" s="120" t="e">
        <f>VLOOKUP(B435,CREDITO_FINANCEIRO!A:G,7,FALSE)</f>
        <v>#N/A</v>
      </c>
      <c r="I435" s="91" t="e">
        <f>VLOOKUP(B435,CREDITO_FINANCEIRO!A:K,10,FALSE)</f>
        <v>#N/A</v>
      </c>
      <c r="J435" s="91" t="e">
        <f>VLOOKUP(B435,CREDITO_FINANCEIRO!A:K,11,FALSE)</f>
        <v>#N/A</v>
      </c>
      <c r="K435" s="91" t="e">
        <f>VLOOKUP(B435,CREDITO_FINANCEIRO!A:L,12,FALSE)</f>
        <v>#N/A</v>
      </c>
      <c r="L435" s="110" t="e">
        <f t="shared" si="60"/>
        <v>#N/A</v>
      </c>
      <c r="M435" s="2" t="e">
        <f t="shared" si="61"/>
        <v>#N/A</v>
      </c>
      <c r="N435" s="111" t="e">
        <f>VLOOKUP(Tabela4[[#This Row],[Proposta de Referência]],SIMP_CF!A:K,9,FALSE)</f>
        <v>#N/A</v>
      </c>
      <c r="O435" s="111" t="e">
        <f>VLOOKUP(Tabela4[[#This Row],[Proposta de Referência]],SIMP_CF!A:K,8,FALSE)</f>
        <v>#N/A</v>
      </c>
      <c r="P435" s="112" t="e">
        <f t="shared" si="62"/>
        <v>#N/A</v>
      </c>
      <c r="Q435" s="112" t="e">
        <f t="shared" si="63"/>
        <v>#N/A</v>
      </c>
      <c r="R435" t="e">
        <f t="shared" si="69"/>
        <v>#N/A</v>
      </c>
      <c r="S435" s="108" t="e">
        <f t="shared" si="64"/>
        <v>#N/A</v>
      </c>
      <c r="T435" s="108" t="e">
        <f t="shared" si="65"/>
        <v>#N/A</v>
      </c>
      <c r="U435" s="110" t="e">
        <f t="shared" si="66"/>
        <v>#N/A</v>
      </c>
      <c r="V435" t="e">
        <f t="shared" si="67"/>
        <v>#N/A</v>
      </c>
      <c r="W435" t="str">
        <f t="shared" si="68"/>
        <v/>
      </c>
      <c r="X435" s="24" t="str">
        <f>IFERROR(VLOOKUP(W435,HOSPITAIS_COM_DIVIDAS!A:E,5,FALSE),"")</f>
        <v/>
      </c>
    </row>
    <row r="436" spans="1:24" x14ac:dyDescent="0.25">
      <c r="A436" s="52" t="str">
        <f>IFERROR((Tabela4[[#This Row],[Status da Proposta]]),"")</f>
        <v/>
      </c>
      <c r="B436" s="121">
        <f>IFERROR((CREDITO_FINANCEIRO!A436),"")</f>
        <v>0</v>
      </c>
      <c r="C436" s="120" t="str">
        <f>IFERROR((VLOOKUP(B436,CREDITO_FINANCEIRO!A:B,2,FALSE)),"")</f>
        <v/>
      </c>
      <c r="D436" s="94" t="str">
        <f>IFERROR((VLOOKUP(B436,CREDITO_FINANCEIRO!A:E,5,FALSE)),"")</f>
        <v/>
      </c>
      <c r="E436" s="95" t="str">
        <f>IFERROR((VLOOKUP(B436,CREDITO_FINANCEIRO!A:C,3,FALSE)),"")</f>
        <v/>
      </c>
      <c r="F436" s="120" t="str">
        <f>IFERROR((VLOOKUP(B436,CREDITO_FINANCEIRO!A:G,4,FALSE)),"")</f>
        <v/>
      </c>
      <c r="G436" s="120" t="e">
        <f>VLOOKUP(B436,CREDITO_FINANCEIRO!A:G,6,FALSE)</f>
        <v>#N/A</v>
      </c>
      <c r="H436" s="120" t="e">
        <f>VLOOKUP(B436,CREDITO_FINANCEIRO!A:G,7,FALSE)</f>
        <v>#N/A</v>
      </c>
      <c r="I436" s="91" t="e">
        <f>VLOOKUP(B436,CREDITO_FINANCEIRO!A:K,10,FALSE)</f>
        <v>#N/A</v>
      </c>
      <c r="J436" s="91" t="e">
        <f>VLOOKUP(B436,CREDITO_FINANCEIRO!A:K,11,FALSE)</f>
        <v>#N/A</v>
      </c>
      <c r="K436" s="91" t="e">
        <f>VLOOKUP(B436,CREDITO_FINANCEIRO!A:L,12,FALSE)</f>
        <v>#N/A</v>
      </c>
      <c r="L436" s="110" t="e">
        <f t="shared" si="60"/>
        <v>#N/A</v>
      </c>
      <c r="M436" s="2" t="e">
        <f t="shared" si="61"/>
        <v>#N/A</v>
      </c>
      <c r="N436" s="111" t="e">
        <f>VLOOKUP(Tabela4[[#This Row],[Proposta de Referência]],SIMP_CF!A:K,9,FALSE)</f>
        <v>#N/A</v>
      </c>
      <c r="O436" s="111" t="e">
        <f>VLOOKUP(Tabela4[[#This Row],[Proposta de Referência]],SIMP_CF!A:K,8,FALSE)</f>
        <v>#N/A</v>
      </c>
      <c r="P436" s="112" t="e">
        <f t="shared" si="62"/>
        <v>#N/A</v>
      </c>
      <c r="Q436" s="112" t="e">
        <f t="shared" si="63"/>
        <v>#N/A</v>
      </c>
      <c r="R436" t="e">
        <f t="shared" si="69"/>
        <v>#N/A</v>
      </c>
      <c r="S436" s="108" t="e">
        <f t="shared" si="64"/>
        <v>#N/A</v>
      </c>
      <c r="T436" s="108" t="e">
        <f t="shared" si="65"/>
        <v>#N/A</v>
      </c>
      <c r="U436" s="110" t="e">
        <f t="shared" si="66"/>
        <v>#N/A</v>
      </c>
      <c r="V436" t="e">
        <f t="shared" si="67"/>
        <v>#N/A</v>
      </c>
      <c r="W436" t="str">
        <f t="shared" si="68"/>
        <v/>
      </c>
      <c r="X436" s="24" t="str">
        <f>IFERROR(VLOOKUP(W436,HOSPITAIS_COM_DIVIDAS!A:E,5,FALSE),"")</f>
        <v/>
      </c>
    </row>
    <row r="437" spans="1:24" x14ac:dyDescent="0.25">
      <c r="A437" s="52" t="str">
        <f>IFERROR((Tabela4[[#This Row],[Status da Proposta]]),"")</f>
        <v/>
      </c>
      <c r="B437" s="121">
        <f>IFERROR((CREDITO_FINANCEIRO!A437),"")</f>
        <v>0</v>
      </c>
      <c r="C437" s="120" t="str">
        <f>IFERROR((VLOOKUP(B437,CREDITO_FINANCEIRO!A:B,2,FALSE)),"")</f>
        <v/>
      </c>
      <c r="D437" s="94" t="str">
        <f>IFERROR((VLOOKUP(B437,CREDITO_FINANCEIRO!A:E,5,FALSE)),"")</f>
        <v/>
      </c>
      <c r="E437" s="95" t="str">
        <f>IFERROR((VLOOKUP(B437,CREDITO_FINANCEIRO!A:C,3,FALSE)),"")</f>
        <v/>
      </c>
      <c r="F437" s="120" t="str">
        <f>IFERROR((VLOOKUP(B437,CREDITO_FINANCEIRO!A:G,4,FALSE)),"")</f>
        <v/>
      </c>
      <c r="G437" s="120" t="e">
        <f>VLOOKUP(B437,CREDITO_FINANCEIRO!A:G,6,FALSE)</f>
        <v>#N/A</v>
      </c>
      <c r="H437" s="120" t="e">
        <f>VLOOKUP(B437,CREDITO_FINANCEIRO!A:G,7,FALSE)</f>
        <v>#N/A</v>
      </c>
      <c r="I437" s="91" t="e">
        <f>VLOOKUP(B437,CREDITO_FINANCEIRO!A:K,10,FALSE)</f>
        <v>#N/A</v>
      </c>
      <c r="J437" s="91" t="e">
        <f>VLOOKUP(B437,CREDITO_FINANCEIRO!A:K,11,FALSE)</f>
        <v>#N/A</v>
      </c>
      <c r="K437" s="91" t="e">
        <f>VLOOKUP(B437,CREDITO_FINANCEIRO!A:L,12,FALSE)</f>
        <v>#N/A</v>
      </c>
      <c r="L437" s="110" t="e">
        <f t="shared" si="60"/>
        <v>#N/A</v>
      </c>
      <c r="M437" s="2" t="e">
        <f t="shared" si="61"/>
        <v>#N/A</v>
      </c>
      <c r="N437" s="111" t="e">
        <f>VLOOKUP(Tabela4[[#This Row],[Proposta de Referência]],SIMP_CF!A:K,9,FALSE)</f>
        <v>#N/A</v>
      </c>
      <c r="O437" s="111" t="e">
        <f>VLOOKUP(Tabela4[[#This Row],[Proposta de Referência]],SIMP_CF!A:K,8,FALSE)</f>
        <v>#N/A</v>
      </c>
      <c r="P437" s="112" t="e">
        <f t="shared" si="62"/>
        <v>#N/A</v>
      </c>
      <c r="Q437" s="112" t="e">
        <f t="shared" si="63"/>
        <v>#N/A</v>
      </c>
      <c r="R437" t="e">
        <f t="shared" si="69"/>
        <v>#N/A</v>
      </c>
      <c r="S437" s="108" t="e">
        <f t="shared" si="64"/>
        <v>#N/A</v>
      </c>
      <c r="T437" s="108" t="e">
        <f t="shared" si="65"/>
        <v>#N/A</v>
      </c>
      <c r="U437" s="110" t="e">
        <f t="shared" si="66"/>
        <v>#N/A</v>
      </c>
      <c r="V437" t="e">
        <f t="shared" si="67"/>
        <v>#N/A</v>
      </c>
      <c r="W437" t="str">
        <f t="shared" si="68"/>
        <v/>
      </c>
      <c r="X437" s="24" t="str">
        <f>IFERROR(VLOOKUP(W437,HOSPITAIS_COM_DIVIDAS!A:E,5,FALSE),"")</f>
        <v/>
      </c>
    </row>
    <row r="438" spans="1:24" x14ac:dyDescent="0.25">
      <c r="A438" s="52" t="str">
        <f>IFERROR((Tabela4[[#This Row],[Status da Proposta]]),"")</f>
        <v/>
      </c>
      <c r="B438" s="121">
        <f>IFERROR((CREDITO_FINANCEIRO!A438),"")</f>
        <v>0</v>
      </c>
      <c r="C438" s="120" t="str">
        <f>IFERROR((VLOOKUP(B438,CREDITO_FINANCEIRO!A:B,2,FALSE)),"")</f>
        <v/>
      </c>
      <c r="D438" s="94" t="str">
        <f>IFERROR((VLOOKUP(B438,CREDITO_FINANCEIRO!A:E,5,FALSE)),"")</f>
        <v/>
      </c>
      <c r="E438" s="95" t="str">
        <f>IFERROR((VLOOKUP(B438,CREDITO_FINANCEIRO!A:C,3,FALSE)),"")</f>
        <v/>
      </c>
      <c r="F438" s="120" t="str">
        <f>IFERROR((VLOOKUP(B438,CREDITO_FINANCEIRO!A:G,4,FALSE)),"")</f>
        <v/>
      </c>
      <c r="G438" s="120" t="e">
        <f>VLOOKUP(B438,CREDITO_FINANCEIRO!A:G,6,FALSE)</f>
        <v>#N/A</v>
      </c>
      <c r="H438" s="120" t="e">
        <f>VLOOKUP(B438,CREDITO_FINANCEIRO!A:G,7,FALSE)</f>
        <v>#N/A</v>
      </c>
      <c r="I438" s="91" t="e">
        <f>VLOOKUP(B438,CREDITO_FINANCEIRO!A:K,10,FALSE)</f>
        <v>#N/A</v>
      </c>
      <c r="J438" s="91" t="e">
        <f>VLOOKUP(B438,CREDITO_FINANCEIRO!A:K,11,FALSE)</f>
        <v>#N/A</v>
      </c>
      <c r="K438" s="91" t="e">
        <f>VLOOKUP(B438,CREDITO_FINANCEIRO!A:L,12,FALSE)</f>
        <v>#N/A</v>
      </c>
      <c r="L438" s="110" t="e">
        <f t="shared" si="60"/>
        <v>#N/A</v>
      </c>
      <c r="M438" s="2" t="e">
        <f t="shared" si="61"/>
        <v>#N/A</v>
      </c>
      <c r="N438" s="111" t="e">
        <f>VLOOKUP(Tabela4[[#This Row],[Proposta de Referência]],SIMP_CF!A:K,9,FALSE)</f>
        <v>#N/A</v>
      </c>
      <c r="O438" s="111" t="e">
        <f>VLOOKUP(Tabela4[[#This Row],[Proposta de Referência]],SIMP_CF!A:K,8,FALSE)</f>
        <v>#N/A</v>
      </c>
      <c r="P438" s="112" t="e">
        <f t="shared" si="62"/>
        <v>#N/A</v>
      </c>
      <c r="Q438" s="112" t="e">
        <f t="shared" si="63"/>
        <v>#N/A</v>
      </c>
      <c r="R438" t="e">
        <f t="shared" si="69"/>
        <v>#N/A</v>
      </c>
      <c r="S438" s="108" t="e">
        <f t="shared" si="64"/>
        <v>#N/A</v>
      </c>
      <c r="T438" s="108" t="e">
        <f t="shared" si="65"/>
        <v>#N/A</v>
      </c>
      <c r="U438" s="110" t="e">
        <f t="shared" si="66"/>
        <v>#N/A</v>
      </c>
      <c r="V438" t="e">
        <f t="shared" si="67"/>
        <v>#N/A</v>
      </c>
      <c r="W438" t="str">
        <f t="shared" si="68"/>
        <v/>
      </c>
      <c r="X438" s="24" t="str">
        <f>IFERROR(VLOOKUP(W438,HOSPITAIS_COM_DIVIDAS!A:E,5,FALSE),"")</f>
        <v/>
      </c>
    </row>
    <row r="439" spans="1:24" x14ac:dyDescent="0.25">
      <c r="A439" s="52" t="str">
        <f>IFERROR((Tabela4[[#This Row],[Status da Proposta]]),"")</f>
        <v/>
      </c>
      <c r="B439" s="121">
        <f>IFERROR((CREDITO_FINANCEIRO!A439),"")</f>
        <v>0</v>
      </c>
      <c r="C439" s="120" t="str">
        <f>IFERROR((VLOOKUP(B439,CREDITO_FINANCEIRO!A:B,2,FALSE)),"")</f>
        <v/>
      </c>
      <c r="D439" s="94" t="str">
        <f>IFERROR((VLOOKUP(B439,CREDITO_FINANCEIRO!A:E,5,FALSE)),"")</f>
        <v/>
      </c>
      <c r="E439" s="95" t="str">
        <f>IFERROR((VLOOKUP(B439,CREDITO_FINANCEIRO!A:C,3,FALSE)),"")</f>
        <v/>
      </c>
      <c r="F439" s="120" t="str">
        <f>IFERROR((VLOOKUP(B439,CREDITO_FINANCEIRO!A:G,4,FALSE)),"")</f>
        <v/>
      </c>
      <c r="G439" s="120" t="e">
        <f>VLOOKUP(B439,CREDITO_FINANCEIRO!A:G,6,FALSE)</f>
        <v>#N/A</v>
      </c>
      <c r="H439" s="120" t="e">
        <f>VLOOKUP(B439,CREDITO_FINANCEIRO!A:G,7,FALSE)</f>
        <v>#N/A</v>
      </c>
      <c r="I439" s="91" t="e">
        <f>VLOOKUP(B439,CREDITO_FINANCEIRO!A:K,10,FALSE)</f>
        <v>#N/A</v>
      </c>
      <c r="J439" s="91" t="e">
        <f>VLOOKUP(B439,CREDITO_FINANCEIRO!A:K,11,FALSE)</f>
        <v>#N/A</v>
      </c>
      <c r="K439" s="91" t="e">
        <f>VLOOKUP(B439,CREDITO_FINANCEIRO!A:L,12,FALSE)</f>
        <v>#N/A</v>
      </c>
      <c r="L439" s="110" t="e">
        <f t="shared" si="60"/>
        <v>#N/A</v>
      </c>
      <c r="M439" s="2" t="e">
        <f t="shared" si="61"/>
        <v>#N/A</v>
      </c>
      <c r="N439" s="111" t="e">
        <f>VLOOKUP(Tabela4[[#This Row],[Proposta de Referência]],SIMP_CF!A:K,9,FALSE)</f>
        <v>#N/A</v>
      </c>
      <c r="O439" s="111" t="e">
        <f>VLOOKUP(Tabela4[[#This Row],[Proposta de Referência]],SIMP_CF!A:K,8,FALSE)</f>
        <v>#N/A</v>
      </c>
      <c r="P439" s="112" t="e">
        <f t="shared" si="62"/>
        <v>#N/A</v>
      </c>
      <c r="Q439" s="112" t="e">
        <f t="shared" si="63"/>
        <v>#N/A</v>
      </c>
      <c r="R439" t="e">
        <f t="shared" si="69"/>
        <v>#N/A</v>
      </c>
      <c r="S439" s="108" t="e">
        <f t="shared" si="64"/>
        <v>#N/A</v>
      </c>
      <c r="T439" s="108" t="e">
        <f t="shared" si="65"/>
        <v>#N/A</v>
      </c>
      <c r="U439" s="110" t="e">
        <f t="shared" si="66"/>
        <v>#N/A</v>
      </c>
      <c r="V439" t="e">
        <f t="shared" si="67"/>
        <v>#N/A</v>
      </c>
      <c r="W439" t="str">
        <f t="shared" si="68"/>
        <v/>
      </c>
      <c r="X439" s="24" t="str">
        <f>IFERROR(VLOOKUP(W439,HOSPITAIS_COM_DIVIDAS!A:E,5,FALSE),"")</f>
        <v/>
      </c>
    </row>
    <row r="440" spans="1:24" x14ac:dyDescent="0.25">
      <c r="A440" s="52" t="str">
        <f>IFERROR((Tabela4[[#This Row],[Status da Proposta]]),"")</f>
        <v/>
      </c>
      <c r="B440" s="121">
        <f>IFERROR((CREDITO_FINANCEIRO!A440),"")</f>
        <v>0</v>
      </c>
      <c r="C440" s="120" t="str">
        <f>IFERROR((VLOOKUP(B440,CREDITO_FINANCEIRO!A:B,2,FALSE)),"")</f>
        <v/>
      </c>
      <c r="D440" s="94" t="str">
        <f>IFERROR((VLOOKUP(B440,CREDITO_FINANCEIRO!A:E,5,FALSE)),"")</f>
        <v/>
      </c>
      <c r="E440" s="95" t="str">
        <f>IFERROR((VLOOKUP(B440,CREDITO_FINANCEIRO!A:C,3,FALSE)),"")</f>
        <v/>
      </c>
      <c r="F440" s="120" t="str">
        <f>IFERROR((VLOOKUP(B440,CREDITO_FINANCEIRO!A:G,4,FALSE)),"")</f>
        <v/>
      </c>
      <c r="G440" s="120" t="e">
        <f>VLOOKUP(B440,CREDITO_FINANCEIRO!A:G,6,FALSE)</f>
        <v>#N/A</v>
      </c>
      <c r="H440" s="120" t="e">
        <f>VLOOKUP(B440,CREDITO_FINANCEIRO!A:G,7,FALSE)</f>
        <v>#N/A</v>
      </c>
      <c r="I440" s="91" t="e">
        <f>VLOOKUP(B440,CREDITO_FINANCEIRO!A:K,10,FALSE)</f>
        <v>#N/A</v>
      </c>
      <c r="J440" s="91" t="e">
        <f>VLOOKUP(B440,CREDITO_FINANCEIRO!A:K,11,FALSE)</f>
        <v>#N/A</v>
      </c>
      <c r="K440" s="91" t="e">
        <f>VLOOKUP(B440,CREDITO_FINANCEIRO!A:L,12,FALSE)</f>
        <v>#N/A</v>
      </c>
      <c r="L440" s="110" t="e">
        <f t="shared" si="60"/>
        <v>#N/A</v>
      </c>
      <c r="M440" s="2" t="e">
        <f t="shared" si="61"/>
        <v>#N/A</v>
      </c>
      <c r="N440" s="111" t="e">
        <f>VLOOKUP(Tabela4[[#This Row],[Proposta de Referência]],SIMP_CF!A:K,9,FALSE)</f>
        <v>#N/A</v>
      </c>
      <c r="O440" s="111" t="e">
        <f>VLOOKUP(Tabela4[[#This Row],[Proposta de Referência]],SIMP_CF!A:K,8,FALSE)</f>
        <v>#N/A</v>
      </c>
      <c r="P440" s="112" t="e">
        <f t="shared" si="62"/>
        <v>#N/A</v>
      </c>
      <c r="Q440" s="112" t="e">
        <f t="shared" si="63"/>
        <v>#N/A</v>
      </c>
      <c r="R440" t="e">
        <f t="shared" si="69"/>
        <v>#N/A</v>
      </c>
      <c r="S440" s="108" t="e">
        <f t="shared" si="64"/>
        <v>#N/A</v>
      </c>
      <c r="T440" s="108" t="e">
        <f t="shared" si="65"/>
        <v>#N/A</v>
      </c>
      <c r="U440" s="110" t="e">
        <f t="shared" si="66"/>
        <v>#N/A</v>
      </c>
      <c r="V440" t="e">
        <f t="shared" si="67"/>
        <v>#N/A</v>
      </c>
      <c r="W440" t="str">
        <f t="shared" si="68"/>
        <v/>
      </c>
      <c r="X440" s="24" t="str">
        <f>IFERROR(VLOOKUP(W440,HOSPITAIS_COM_DIVIDAS!A:E,5,FALSE),"")</f>
        <v/>
      </c>
    </row>
    <row r="441" spans="1:24" x14ac:dyDescent="0.25">
      <c r="A441" s="52" t="str">
        <f>IFERROR((Tabela4[[#This Row],[Status da Proposta]]),"")</f>
        <v/>
      </c>
      <c r="B441" s="121">
        <f>IFERROR((CREDITO_FINANCEIRO!A441),"")</f>
        <v>0</v>
      </c>
      <c r="C441" s="120" t="str">
        <f>IFERROR((VLOOKUP(B441,CREDITO_FINANCEIRO!A:B,2,FALSE)),"")</f>
        <v/>
      </c>
      <c r="D441" s="94" t="str">
        <f>IFERROR((VLOOKUP(B441,CREDITO_FINANCEIRO!A:E,5,FALSE)),"")</f>
        <v/>
      </c>
      <c r="E441" s="95" t="str">
        <f>IFERROR((VLOOKUP(B441,CREDITO_FINANCEIRO!A:C,3,FALSE)),"")</f>
        <v/>
      </c>
      <c r="F441" s="120" t="str">
        <f>IFERROR((VLOOKUP(B441,CREDITO_FINANCEIRO!A:G,4,FALSE)),"")</f>
        <v/>
      </c>
      <c r="G441" s="120" t="e">
        <f>VLOOKUP(B441,CREDITO_FINANCEIRO!A:G,6,FALSE)</f>
        <v>#N/A</v>
      </c>
      <c r="H441" s="120" t="e">
        <f>VLOOKUP(B441,CREDITO_FINANCEIRO!A:G,7,FALSE)</f>
        <v>#N/A</v>
      </c>
      <c r="I441" s="91" t="e">
        <f>VLOOKUP(B441,CREDITO_FINANCEIRO!A:K,10,FALSE)</f>
        <v>#N/A</v>
      </c>
      <c r="J441" s="91" t="e">
        <f>VLOOKUP(B441,CREDITO_FINANCEIRO!A:K,11,FALSE)</f>
        <v>#N/A</v>
      </c>
      <c r="K441" s="91" t="e">
        <f>VLOOKUP(B441,CREDITO_FINANCEIRO!A:L,12,FALSE)</f>
        <v>#N/A</v>
      </c>
      <c r="L441" s="110" t="e">
        <f t="shared" si="60"/>
        <v>#N/A</v>
      </c>
      <c r="M441" s="2" t="e">
        <f t="shared" si="61"/>
        <v>#N/A</v>
      </c>
      <c r="N441" s="111" t="e">
        <f>VLOOKUP(Tabela4[[#This Row],[Proposta de Referência]],SIMP_CF!A:K,9,FALSE)</f>
        <v>#N/A</v>
      </c>
      <c r="O441" s="111" t="e">
        <f>VLOOKUP(Tabela4[[#This Row],[Proposta de Referência]],SIMP_CF!A:K,8,FALSE)</f>
        <v>#N/A</v>
      </c>
      <c r="P441" s="112" t="e">
        <f t="shared" si="62"/>
        <v>#N/A</v>
      </c>
      <c r="Q441" s="112" t="e">
        <f t="shared" si="63"/>
        <v>#N/A</v>
      </c>
      <c r="R441" t="e">
        <f t="shared" si="69"/>
        <v>#N/A</v>
      </c>
      <c r="S441" s="108" t="e">
        <f t="shared" si="64"/>
        <v>#N/A</v>
      </c>
      <c r="T441" s="108" t="e">
        <f t="shared" si="65"/>
        <v>#N/A</v>
      </c>
      <c r="U441" s="110" t="e">
        <f t="shared" si="66"/>
        <v>#N/A</v>
      </c>
      <c r="V441" t="e">
        <f t="shared" si="67"/>
        <v>#N/A</v>
      </c>
      <c r="W441" t="str">
        <f t="shared" si="68"/>
        <v/>
      </c>
      <c r="X441" s="24" t="str">
        <f>IFERROR(VLOOKUP(W441,HOSPITAIS_COM_DIVIDAS!A:E,5,FALSE),"")</f>
        <v/>
      </c>
    </row>
    <row r="442" spans="1:24" x14ac:dyDescent="0.25">
      <c r="A442" s="52" t="str">
        <f>IFERROR((Tabela4[[#This Row],[Status da Proposta]]),"")</f>
        <v/>
      </c>
      <c r="B442" s="121">
        <f>IFERROR((CREDITO_FINANCEIRO!A442),"")</f>
        <v>0</v>
      </c>
      <c r="C442" s="120" t="str">
        <f>IFERROR((VLOOKUP(B442,CREDITO_FINANCEIRO!A:B,2,FALSE)),"")</f>
        <v/>
      </c>
      <c r="D442" s="94" t="str">
        <f>IFERROR((VLOOKUP(B442,CREDITO_FINANCEIRO!A:E,5,FALSE)),"")</f>
        <v/>
      </c>
      <c r="E442" s="95" t="str">
        <f>IFERROR((VLOOKUP(B442,CREDITO_FINANCEIRO!A:C,3,FALSE)),"")</f>
        <v/>
      </c>
      <c r="F442" s="120" t="str">
        <f>IFERROR((VLOOKUP(B442,CREDITO_FINANCEIRO!A:G,4,FALSE)),"")</f>
        <v/>
      </c>
      <c r="G442" s="120" t="e">
        <f>VLOOKUP(B442,CREDITO_FINANCEIRO!A:G,6,FALSE)</f>
        <v>#N/A</v>
      </c>
      <c r="H442" s="120" t="e">
        <f>VLOOKUP(B442,CREDITO_FINANCEIRO!A:G,7,FALSE)</f>
        <v>#N/A</v>
      </c>
      <c r="I442" s="91" t="e">
        <f>VLOOKUP(B442,CREDITO_FINANCEIRO!A:K,10,FALSE)</f>
        <v>#N/A</v>
      </c>
      <c r="J442" s="91" t="e">
        <f>VLOOKUP(B442,CREDITO_FINANCEIRO!A:K,11,FALSE)</f>
        <v>#N/A</v>
      </c>
      <c r="K442" s="91" t="e">
        <f>VLOOKUP(B442,CREDITO_FINANCEIRO!A:L,12,FALSE)</f>
        <v>#N/A</v>
      </c>
      <c r="L442" s="110" t="e">
        <f t="shared" si="60"/>
        <v>#N/A</v>
      </c>
      <c r="M442" s="2" t="e">
        <f t="shared" si="61"/>
        <v>#N/A</v>
      </c>
      <c r="N442" s="111" t="e">
        <f>VLOOKUP(Tabela4[[#This Row],[Proposta de Referência]],SIMP_CF!A:K,9,FALSE)</f>
        <v>#N/A</v>
      </c>
      <c r="O442" s="111" t="e">
        <f>VLOOKUP(Tabela4[[#This Row],[Proposta de Referência]],SIMP_CF!A:K,8,FALSE)</f>
        <v>#N/A</v>
      </c>
      <c r="P442" s="112" t="e">
        <f t="shared" si="62"/>
        <v>#N/A</v>
      </c>
      <c r="Q442" s="112" t="e">
        <f t="shared" si="63"/>
        <v>#N/A</v>
      </c>
      <c r="R442" t="e">
        <f t="shared" si="69"/>
        <v>#N/A</v>
      </c>
      <c r="S442" s="108" t="e">
        <f t="shared" si="64"/>
        <v>#N/A</v>
      </c>
      <c r="T442" s="108" t="e">
        <f t="shared" si="65"/>
        <v>#N/A</v>
      </c>
      <c r="U442" s="110" t="e">
        <f t="shared" si="66"/>
        <v>#N/A</v>
      </c>
      <c r="V442" t="e">
        <f t="shared" si="67"/>
        <v>#N/A</v>
      </c>
      <c r="W442" t="str">
        <f t="shared" si="68"/>
        <v/>
      </c>
      <c r="X442" s="24" t="str">
        <f>IFERROR(VLOOKUP(W442,HOSPITAIS_COM_DIVIDAS!A:E,5,FALSE),"")</f>
        <v/>
      </c>
    </row>
    <row r="443" spans="1:24" x14ac:dyDescent="0.25">
      <c r="A443" s="52" t="str">
        <f>IFERROR((Tabela4[[#This Row],[Status da Proposta]]),"")</f>
        <v/>
      </c>
      <c r="B443" s="121">
        <f>IFERROR((CREDITO_FINANCEIRO!A443),"")</f>
        <v>0</v>
      </c>
      <c r="C443" s="120" t="str">
        <f>IFERROR((VLOOKUP(B443,CREDITO_FINANCEIRO!A:B,2,FALSE)),"")</f>
        <v/>
      </c>
      <c r="D443" s="94" t="str">
        <f>IFERROR((VLOOKUP(B443,CREDITO_FINANCEIRO!A:E,5,FALSE)),"")</f>
        <v/>
      </c>
      <c r="E443" s="95" t="str">
        <f>IFERROR((VLOOKUP(B443,CREDITO_FINANCEIRO!A:C,3,FALSE)),"")</f>
        <v/>
      </c>
      <c r="F443" s="120" t="str">
        <f>IFERROR((VLOOKUP(B443,CREDITO_FINANCEIRO!A:G,4,FALSE)),"")</f>
        <v/>
      </c>
      <c r="G443" s="120" t="e">
        <f>VLOOKUP(B443,CREDITO_FINANCEIRO!A:G,6,FALSE)</f>
        <v>#N/A</v>
      </c>
      <c r="H443" s="120" t="e">
        <f>VLOOKUP(B443,CREDITO_FINANCEIRO!A:G,7,FALSE)</f>
        <v>#N/A</v>
      </c>
      <c r="I443" s="91" t="e">
        <f>VLOOKUP(B443,CREDITO_FINANCEIRO!A:K,10,FALSE)</f>
        <v>#N/A</v>
      </c>
      <c r="J443" s="91" t="e">
        <f>VLOOKUP(B443,CREDITO_FINANCEIRO!A:K,11,FALSE)</f>
        <v>#N/A</v>
      </c>
      <c r="K443" s="91" t="e">
        <f>VLOOKUP(B443,CREDITO_FINANCEIRO!A:L,12,FALSE)</f>
        <v>#N/A</v>
      </c>
      <c r="L443" s="110" t="e">
        <f t="shared" si="60"/>
        <v>#N/A</v>
      </c>
      <c r="M443" s="2" t="e">
        <f t="shared" si="61"/>
        <v>#N/A</v>
      </c>
      <c r="N443" s="111" t="e">
        <f>VLOOKUP(Tabela4[[#This Row],[Proposta de Referência]],SIMP_CF!A:K,9,FALSE)</f>
        <v>#N/A</v>
      </c>
      <c r="O443" s="111" t="e">
        <f>VLOOKUP(Tabela4[[#This Row],[Proposta de Referência]],SIMP_CF!A:K,8,FALSE)</f>
        <v>#N/A</v>
      </c>
      <c r="P443" s="112" t="e">
        <f t="shared" si="62"/>
        <v>#N/A</v>
      </c>
      <c r="Q443" s="112" t="e">
        <f t="shared" si="63"/>
        <v>#N/A</v>
      </c>
      <c r="R443" t="e">
        <f t="shared" si="69"/>
        <v>#N/A</v>
      </c>
      <c r="S443" s="108" t="e">
        <f t="shared" si="64"/>
        <v>#N/A</v>
      </c>
      <c r="T443" s="108" t="e">
        <f t="shared" si="65"/>
        <v>#N/A</v>
      </c>
      <c r="U443" s="110" t="e">
        <f t="shared" si="66"/>
        <v>#N/A</v>
      </c>
      <c r="V443" t="e">
        <f t="shared" si="67"/>
        <v>#N/A</v>
      </c>
      <c r="W443" t="str">
        <f t="shared" si="68"/>
        <v/>
      </c>
      <c r="X443" s="24" t="str">
        <f>IFERROR(VLOOKUP(W443,HOSPITAIS_COM_DIVIDAS!A:E,5,FALSE),"")</f>
        <v/>
      </c>
    </row>
    <row r="444" spans="1:24" x14ac:dyDescent="0.25">
      <c r="A444" s="52" t="str">
        <f>IFERROR((Tabela4[[#This Row],[Status da Proposta]]),"")</f>
        <v/>
      </c>
      <c r="B444" s="121">
        <f>IFERROR((CREDITO_FINANCEIRO!A444),"")</f>
        <v>0</v>
      </c>
      <c r="C444" s="120" t="str">
        <f>IFERROR((VLOOKUP(B444,CREDITO_FINANCEIRO!A:B,2,FALSE)),"")</f>
        <v/>
      </c>
      <c r="D444" s="94" t="str">
        <f>IFERROR((VLOOKUP(B444,CREDITO_FINANCEIRO!A:E,5,FALSE)),"")</f>
        <v/>
      </c>
      <c r="E444" s="95" t="str">
        <f>IFERROR((VLOOKUP(B444,CREDITO_FINANCEIRO!A:C,3,FALSE)),"")</f>
        <v/>
      </c>
      <c r="F444" s="120" t="str">
        <f>IFERROR((VLOOKUP(B444,CREDITO_FINANCEIRO!A:G,4,FALSE)),"")</f>
        <v/>
      </c>
      <c r="G444" s="120" t="e">
        <f>VLOOKUP(B444,CREDITO_FINANCEIRO!A:G,6,FALSE)</f>
        <v>#N/A</v>
      </c>
      <c r="H444" s="120" t="e">
        <f>VLOOKUP(B444,CREDITO_FINANCEIRO!A:G,7,FALSE)</f>
        <v>#N/A</v>
      </c>
      <c r="I444" s="91" t="e">
        <f>VLOOKUP(B444,CREDITO_FINANCEIRO!A:K,10,FALSE)</f>
        <v>#N/A</v>
      </c>
      <c r="J444" s="91" t="e">
        <f>VLOOKUP(B444,CREDITO_FINANCEIRO!A:K,11,FALSE)</f>
        <v>#N/A</v>
      </c>
      <c r="K444" s="91" t="e">
        <f>VLOOKUP(B444,CREDITO_FINANCEIRO!A:L,12,FALSE)</f>
        <v>#N/A</v>
      </c>
      <c r="L444" s="110" t="e">
        <f t="shared" si="60"/>
        <v>#N/A</v>
      </c>
      <c r="M444" s="2" t="e">
        <f t="shared" si="61"/>
        <v>#N/A</v>
      </c>
      <c r="N444" s="111" t="e">
        <f>VLOOKUP(Tabela4[[#This Row],[Proposta de Referência]],SIMP_CF!A:K,9,FALSE)</f>
        <v>#N/A</v>
      </c>
      <c r="O444" s="111" t="e">
        <f>VLOOKUP(Tabela4[[#This Row],[Proposta de Referência]],SIMP_CF!A:K,8,FALSE)</f>
        <v>#N/A</v>
      </c>
      <c r="P444" s="112" t="e">
        <f t="shared" si="62"/>
        <v>#N/A</v>
      </c>
      <c r="Q444" s="112" t="e">
        <f t="shared" si="63"/>
        <v>#N/A</v>
      </c>
      <c r="R444" t="e">
        <f t="shared" si="69"/>
        <v>#N/A</v>
      </c>
      <c r="S444" s="108" t="e">
        <f t="shared" si="64"/>
        <v>#N/A</v>
      </c>
      <c r="T444" s="108" t="e">
        <f t="shared" si="65"/>
        <v>#N/A</v>
      </c>
      <c r="U444" s="110" t="e">
        <f t="shared" si="66"/>
        <v>#N/A</v>
      </c>
      <c r="V444" t="e">
        <f t="shared" si="67"/>
        <v>#N/A</v>
      </c>
      <c r="W444" t="str">
        <f t="shared" si="68"/>
        <v/>
      </c>
      <c r="X444" s="24" t="str">
        <f>IFERROR(VLOOKUP(W444,HOSPITAIS_COM_DIVIDAS!A:E,5,FALSE),"")</f>
        <v/>
      </c>
    </row>
    <row r="445" spans="1:24" x14ac:dyDescent="0.25">
      <c r="A445" s="52" t="str">
        <f>IFERROR((Tabela4[[#This Row],[Status da Proposta]]),"")</f>
        <v/>
      </c>
      <c r="B445" s="121">
        <f>IFERROR((CREDITO_FINANCEIRO!A445),"")</f>
        <v>0</v>
      </c>
      <c r="C445" s="120" t="str">
        <f>IFERROR((VLOOKUP(B445,CREDITO_FINANCEIRO!A:B,2,FALSE)),"")</f>
        <v/>
      </c>
      <c r="D445" s="94" t="str">
        <f>IFERROR((VLOOKUP(B445,CREDITO_FINANCEIRO!A:E,5,FALSE)),"")</f>
        <v/>
      </c>
      <c r="E445" s="95" t="str">
        <f>IFERROR((VLOOKUP(B445,CREDITO_FINANCEIRO!A:C,3,FALSE)),"")</f>
        <v/>
      </c>
      <c r="F445" s="120" t="str">
        <f>IFERROR((VLOOKUP(B445,CREDITO_FINANCEIRO!A:G,4,FALSE)),"")</f>
        <v/>
      </c>
      <c r="G445" s="120" t="e">
        <f>VLOOKUP(B445,CREDITO_FINANCEIRO!A:G,6,FALSE)</f>
        <v>#N/A</v>
      </c>
      <c r="H445" s="120" t="e">
        <f>VLOOKUP(B445,CREDITO_FINANCEIRO!A:G,7,FALSE)</f>
        <v>#N/A</v>
      </c>
      <c r="I445" s="91" t="e">
        <f>VLOOKUP(B445,CREDITO_FINANCEIRO!A:K,10,FALSE)</f>
        <v>#N/A</v>
      </c>
      <c r="J445" s="91" t="e">
        <f>VLOOKUP(B445,CREDITO_FINANCEIRO!A:K,11,FALSE)</f>
        <v>#N/A</v>
      </c>
      <c r="K445" s="91" t="e">
        <f>VLOOKUP(B445,CREDITO_FINANCEIRO!A:L,12,FALSE)</f>
        <v>#N/A</v>
      </c>
      <c r="L445" s="110" t="e">
        <f t="shared" si="60"/>
        <v>#N/A</v>
      </c>
      <c r="M445" s="2" t="e">
        <f t="shared" si="61"/>
        <v>#N/A</v>
      </c>
      <c r="N445" s="111" t="e">
        <f>VLOOKUP(Tabela4[[#This Row],[Proposta de Referência]],SIMP_CF!A:K,9,FALSE)</f>
        <v>#N/A</v>
      </c>
      <c r="O445" s="111" t="e">
        <f>VLOOKUP(Tabela4[[#This Row],[Proposta de Referência]],SIMP_CF!A:K,8,FALSE)</f>
        <v>#N/A</v>
      </c>
      <c r="P445" s="112" t="e">
        <f t="shared" si="62"/>
        <v>#N/A</v>
      </c>
      <c r="Q445" s="112" t="e">
        <f t="shared" si="63"/>
        <v>#N/A</v>
      </c>
      <c r="R445" t="e">
        <f t="shared" si="69"/>
        <v>#N/A</v>
      </c>
      <c r="S445" s="108" t="e">
        <f t="shared" si="64"/>
        <v>#N/A</v>
      </c>
      <c r="T445" s="108" t="e">
        <f t="shared" si="65"/>
        <v>#N/A</v>
      </c>
      <c r="U445" s="110" t="e">
        <f t="shared" si="66"/>
        <v>#N/A</v>
      </c>
      <c r="V445" t="e">
        <f t="shared" si="67"/>
        <v>#N/A</v>
      </c>
      <c r="W445" t="str">
        <f t="shared" si="68"/>
        <v/>
      </c>
      <c r="X445" s="24" t="str">
        <f>IFERROR(VLOOKUP(W445,HOSPITAIS_COM_DIVIDAS!A:E,5,FALSE),"")</f>
        <v/>
      </c>
    </row>
    <row r="446" spans="1:24" x14ac:dyDescent="0.25">
      <c r="A446" s="52" t="str">
        <f>IFERROR((Tabela4[[#This Row],[Status da Proposta]]),"")</f>
        <v/>
      </c>
      <c r="B446" s="121">
        <f>IFERROR((CREDITO_FINANCEIRO!A446),"")</f>
        <v>0</v>
      </c>
      <c r="C446" s="120" t="str">
        <f>IFERROR((VLOOKUP(B446,CREDITO_FINANCEIRO!A:B,2,FALSE)),"")</f>
        <v/>
      </c>
      <c r="D446" s="94" t="str">
        <f>IFERROR((VLOOKUP(B446,CREDITO_FINANCEIRO!A:E,5,FALSE)),"")</f>
        <v/>
      </c>
      <c r="E446" s="95" t="str">
        <f>IFERROR((VLOOKUP(B446,CREDITO_FINANCEIRO!A:C,3,FALSE)),"")</f>
        <v/>
      </c>
      <c r="F446" s="120" t="str">
        <f>IFERROR((VLOOKUP(B446,CREDITO_FINANCEIRO!A:G,4,FALSE)),"")</f>
        <v/>
      </c>
      <c r="G446" s="120" t="e">
        <f>VLOOKUP(B446,CREDITO_FINANCEIRO!A:G,6,FALSE)</f>
        <v>#N/A</v>
      </c>
      <c r="H446" s="120" t="e">
        <f>VLOOKUP(B446,CREDITO_FINANCEIRO!A:G,7,FALSE)</f>
        <v>#N/A</v>
      </c>
      <c r="I446" s="91" t="e">
        <f>VLOOKUP(B446,CREDITO_FINANCEIRO!A:K,10,FALSE)</f>
        <v>#N/A</v>
      </c>
      <c r="J446" s="91" t="e">
        <f>VLOOKUP(B446,CREDITO_FINANCEIRO!A:K,11,FALSE)</f>
        <v>#N/A</v>
      </c>
      <c r="K446" s="91" t="e">
        <f>VLOOKUP(B446,CREDITO_FINANCEIRO!A:L,12,FALSE)</f>
        <v>#N/A</v>
      </c>
      <c r="L446" s="110" t="e">
        <f t="shared" si="60"/>
        <v>#N/A</v>
      </c>
      <c r="M446" s="2" t="e">
        <f t="shared" si="61"/>
        <v>#N/A</v>
      </c>
      <c r="N446" s="111" t="e">
        <f>VLOOKUP(Tabela4[[#This Row],[Proposta de Referência]],SIMP_CF!A:K,9,FALSE)</f>
        <v>#N/A</v>
      </c>
      <c r="O446" s="111" t="e">
        <f>VLOOKUP(Tabela4[[#This Row],[Proposta de Referência]],SIMP_CF!A:K,8,FALSE)</f>
        <v>#N/A</v>
      </c>
      <c r="P446" s="112" t="e">
        <f t="shared" si="62"/>
        <v>#N/A</v>
      </c>
      <c r="Q446" s="112" t="e">
        <f t="shared" si="63"/>
        <v>#N/A</v>
      </c>
      <c r="R446" t="e">
        <f t="shared" si="69"/>
        <v>#N/A</v>
      </c>
      <c r="S446" s="108" t="e">
        <f t="shared" si="64"/>
        <v>#N/A</v>
      </c>
      <c r="T446" s="108" t="e">
        <f t="shared" si="65"/>
        <v>#N/A</v>
      </c>
      <c r="U446" s="110" t="e">
        <f t="shared" si="66"/>
        <v>#N/A</v>
      </c>
      <c r="V446" t="e">
        <f t="shared" si="67"/>
        <v>#N/A</v>
      </c>
      <c r="W446" t="str">
        <f t="shared" si="68"/>
        <v/>
      </c>
      <c r="X446" s="24" t="str">
        <f>IFERROR(VLOOKUP(W446,HOSPITAIS_COM_DIVIDAS!A:E,5,FALSE),"")</f>
        <v/>
      </c>
    </row>
    <row r="447" spans="1:24" x14ac:dyDescent="0.25">
      <c r="A447" s="52" t="str">
        <f>IFERROR((Tabela4[[#This Row],[Status da Proposta]]),"")</f>
        <v/>
      </c>
      <c r="B447" s="121">
        <f>IFERROR((CREDITO_FINANCEIRO!A447),"")</f>
        <v>0</v>
      </c>
      <c r="C447" s="120" t="str">
        <f>IFERROR((VLOOKUP(B447,CREDITO_FINANCEIRO!A:B,2,FALSE)),"")</f>
        <v/>
      </c>
      <c r="D447" s="94" t="str">
        <f>IFERROR((VLOOKUP(B447,CREDITO_FINANCEIRO!A:E,5,FALSE)),"")</f>
        <v/>
      </c>
      <c r="E447" s="95" t="str">
        <f>IFERROR((VLOOKUP(B447,CREDITO_FINANCEIRO!A:C,3,FALSE)),"")</f>
        <v/>
      </c>
      <c r="F447" s="120" t="str">
        <f>IFERROR((VLOOKUP(B447,CREDITO_FINANCEIRO!A:G,4,FALSE)),"")</f>
        <v/>
      </c>
      <c r="G447" s="120" t="e">
        <f>VLOOKUP(B447,CREDITO_FINANCEIRO!A:G,6,FALSE)</f>
        <v>#N/A</v>
      </c>
      <c r="H447" s="120" t="e">
        <f>VLOOKUP(B447,CREDITO_FINANCEIRO!A:G,7,FALSE)</f>
        <v>#N/A</v>
      </c>
      <c r="I447" s="91" t="e">
        <f>VLOOKUP(B447,CREDITO_FINANCEIRO!A:K,10,FALSE)</f>
        <v>#N/A</v>
      </c>
      <c r="J447" s="91" t="e">
        <f>VLOOKUP(B447,CREDITO_FINANCEIRO!A:K,11,FALSE)</f>
        <v>#N/A</v>
      </c>
      <c r="K447" s="91" t="e">
        <f>VLOOKUP(B447,CREDITO_FINANCEIRO!A:L,12,FALSE)</f>
        <v>#N/A</v>
      </c>
      <c r="L447" s="110" t="e">
        <f t="shared" si="60"/>
        <v>#N/A</v>
      </c>
      <c r="M447" s="2" t="e">
        <f t="shared" si="61"/>
        <v>#N/A</v>
      </c>
      <c r="N447" s="111" t="e">
        <f>VLOOKUP(Tabela4[[#This Row],[Proposta de Referência]],SIMP_CF!A:K,9,FALSE)</f>
        <v>#N/A</v>
      </c>
      <c r="O447" s="111" t="e">
        <f>VLOOKUP(Tabela4[[#This Row],[Proposta de Referência]],SIMP_CF!A:K,8,FALSE)</f>
        <v>#N/A</v>
      </c>
      <c r="P447" s="112" t="e">
        <f t="shared" si="62"/>
        <v>#N/A</v>
      </c>
      <c r="Q447" s="112" t="e">
        <f t="shared" si="63"/>
        <v>#N/A</v>
      </c>
      <c r="R447" t="e">
        <f t="shared" si="69"/>
        <v>#N/A</v>
      </c>
      <c r="S447" s="108" t="e">
        <f t="shared" si="64"/>
        <v>#N/A</v>
      </c>
      <c r="T447" s="108" t="e">
        <f t="shared" si="65"/>
        <v>#N/A</v>
      </c>
      <c r="U447" s="110" t="e">
        <f t="shared" si="66"/>
        <v>#N/A</v>
      </c>
      <c r="V447" t="e">
        <f t="shared" si="67"/>
        <v>#N/A</v>
      </c>
      <c r="W447" t="str">
        <f t="shared" si="68"/>
        <v/>
      </c>
      <c r="X447" s="24" t="str">
        <f>IFERROR(VLOOKUP(W447,HOSPITAIS_COM_DIVIDAS!A:E,5,FALSE),"")</f>
        <v/>
      </c>
    </row>
    <row r="448" spans="1:24" x14ac:dyDescent="0.25">
      <c r="A448" s="52" t="str">
        <f>IFERROR((Tabela4[[#This Row],[Status da Proposta]]),"")</f>
        <v/>
      </c>
      <c r="B448" s="121">
        <f>IFERROR((CREDITO_FINANCEIRO!A448),"")</f>
        <v>0</v>
      </c>
      <c r="C448" s="120" t="str">
        <f>IFERROR((VLOOKUP(B448,CREDITO_FINANCEIRO!A:B,2,FALSE)),"")</f>
        <v/>
      </c>
      <c r="D448" s="94" t="str">
        <f>IFERROR((VLOOKUP(B448,CREDITO_FINANCEIRO!A:E,5,FALSE)),"")</f>
        <v/>
      </c>
      <c r="E448" s="95" t="str">
        <f>IFERROR((VLOOKUP(B448,CREDITO_FINANCEIRO!A:C,3,FALSE)),"")</f>
        <v/>
      </c>
      <c r="F448" s="120" t="str">
        <f>IFERROR((VLOOKUP(B448,CREDITO_FINANCEIRO!A:G,4,FALSE)),"")</f>
        <v/>
      </c>
      <c r="G448" s="120" t="e">
        <f>VLOOKUP(B448,CREDITO_FINANCEIRO!A:G,6,FALSE)</f>
        <v>#N/A</v>
      </c>
      <c r="H448" s="120" t="e">
        <f>VLOOKUP(B448,CREDITO_FINANCEIRO!A:G,7,FALSE)</f>
        <v>#N/A</v>
      </c>
      <c r="I448" s="91" t="e">
        <f>VLOOKUP(B448,CREDITO_FINANCEIRO!A:K,10,FALSE)</f>
        <v>#N/A</v>
      </c>
      <c r="J448" s="91" t="e">
        <f>VLOOKUP(B448,CREDITO_FINANCEIRO!A:K,11,FALSE)</f>
        <v>#N/A</v>
      </c>
      <c r="K448" s="91" t="e">
        <f>VLOOKUP(B448,CREDITO_FINANCEIRO!A:L,12,FALSE)</f>
        <v>#N/A</v>
      </c>
      <c r="L448" s="110" t="e">
        <f t="shared" si="60"/>
        <v>#N/A</v>
      </c>
      <c r="M448" s="2" t="e">
        <f t="shared" si="61"/>
        <v>#N/A</v>
      </c>
      <c r="N448" s="111" t="e">
        <f>VLOOKUP(Tabela4[[#This Row],[Proposta de Referência]],SIMP_CF!A:K,9,FALSE)</f>
        <v>#N/A</v>
      </c>
      <c r="O448" s="111" t="e">
        <f>VLOOKUP(Tabela4[[#This Row],[Proposta de Referência]],SIMP_CF!A:K,8,FALSE)</f>
        <v>#N/A</v>
      </c>
      <c r="P448" s="112" t="e">
        <f t="shared" si="62"/>
        <v>#N/A</v>
      </c>
      <c r="Q448" s="112" t="e">
        <f t="shared" si="63"/>
        <v>#N/A</v>
      </c>
      <c r="R448" t="e">
        <f t="shared" si="69"/>
        <v>#N/A</v>
      </c>
      <c r="S448" s="108" t="e">
        <f t="shared" si="64"/>
        <v>#N/A</v>
      </c>
      <c r="T448" s="108" t="e">
        <f t="shared" si="65"/>
        <v>#N/A</v>
      </c>
      <c r="U448" s="110" t="e">
        <f t="shared" si="66"/>
        <v>#N/A</v>
      </c>
      <c r="V448" t="e">
        <f t="shared" si="67"/>
        <v>#N/A</v>
      </c>
      <c r="W448" t="str">
        <f t="shared" si="68"/>
        <v/>
      </c>
      <c r="X448" s="24" t="str">
        <f>IFERROR(VLOOKUP(W448,HOSPITAIS_COM_DIVIDAS!A:E,5,FALSE),"")</f>
        <v/>
      </c>
    </row>
    <row r="449" spans="1:24" x14ac:dyDescent="0.25">
      <c r="A449" s="52" t="str">
        <f>IFERROR((Tabela4[[#This Row],[Status da Proposta]]),"")</f>
        <v/>
      </c>
      <c r="B449" s="121">
        <f>IFERROR((CREDITO_FINANCEIRO!A449),"")</f>
        <v>0</v>
      </c>
      <c r="C449" s="120" t="str">
        <f>IFERROR((VLOOKUP(B449,CREDITO_FINANCEIRO!A:B,2,FALSE)),"")</f>
        <v/>
      </c>
      <c r="D449" s="94" t="str">
        <f>IFERROR((VLOOKUP(B449,CREDITO_FINANCEIRO!A:E,5,FALSE)),"")</f>
        <v/>
      </c>
      <c r="E449" s="95" t="str">
        <f>IFERROR((VLOOKUP(B449,CREDITO_FINANCEIRO!A:C,3,FALSE)),"")</f>
        <v/>
      </c>
      <c r="F449" s="120" t="str">
        <f>IFERROR((VLOOKUP(B449,CREDITO_FINANCEIRO!A:G,4,FALSE)),"")</f>
        <v/>
      </c>
      <c r="G449" s="120" t="e">
        <f>VLOOKUP(B449,CREDITO_FINANCEIRO!A:G,6,FALSE)</f>
        <v>#N/A</v>
      </c>
      <c r="H449" s="120" t="e">
        <f>VLOOKUP(B449,CREDITO_FINANCEIRO!A:G,7,FALSE)</f>
        <v>#N/A</v>
      </c>
      <c r="I449" s="91" t="e">
        <f>VLOOKUP(B449,CREDITO_FINANCEIRO!A:K,10,FALSE)</f>
        <v>#N/A</v>
      </c>
      <c r="J449" s="91" t="e">
        <f>VLOOKUP(B449,CREDITO_FINANCEIRO!A:K,11,FALSE)</f>
        <v>#N/A</v>
      </c>
      <c r="K449" s="91" t="e">
        <f>VLOOKUP(B449,CREDITO_FINANCEIRO!A:L,12,FALSE)</f>
        <v>#N/A</v>
      </c>
      <c r="L449" s="110" t="e">
        <f t="shared" si="60"/>
        <v>#N/A</v>
      </c>
      <c r="M449" s="2" t="e">
        <f t="shared" si="61"/>
        <v>#N/A</v>
      </c>
      <c r="N449" s="111" t="e">
        <f>VLOOKUP(Tabela4[[#This Row],[Proposta de Referência]],SIMP_CF!A:K,9,FALSE)</f>
        <v>#N/A</v>
      </c>
      <c r="O449" s="111" t="e">
        <f>VLOOKUP(Tabela4[[#This Row],[Proposta de Referência]],SIMP_CF!A:K,8,FALSE)</f>
        <v>#N/A</v>
      </c>
      <c r="P449" s="112" t="e">
        <f t="shared" si="62"/>
        <v>#N/A</v>
      </c>
      <c r="Q449" s="112" t="e">
        <f t="shared" si="63"/>
        <v>#N/A</v>
      </c>
      <c r="R449" t="e">
        <f t="shared" si="69"/>
        <v>#N/A</v>
      </c>
      <c r="S449" s="108" t="e">
        <f t="shared" si="64"/>
        <v>#N/A</v>
      </c>
      <c r="T449" s="108" t="e">
        <f t="shared" si="65"/>
        <v>#N/A</v>
      </c>
      <c r="U449" s="110" t="e">
        <f t="shared" si="66"/>
        <v>#N/A</v>
      </c>
      <c r="V449" t="e">
        <f t="shared" si="67"/>
        <v>#N/A</v>
      </c>
      <c r="W449" t="str">
        <f t="shared" si="68"/>
        <v/>
      </c>
      <c r="X449" s="24" t="str">
        <f>IFERROR(VLOOKUP(W449,HOSPITAIS_COM_DIVIDAS!A:E,5,FALSE),"")</f>
        <v/>
      </c>
    </row>
    <row r="450" spans="1:24" x14ac:dyDescent="0.25">
      <c r="A450" s="52" t="str">
        <f>IFERROR((Tabela4[[#This Row],[Status da Proposta]]),"")</f>
        <v/>
      </c>
      <c r="B450" s="121">
        <f>IFERROR((CREDITO_FINANCEIRO!A450),"")</f>
        <v>0</v>
      </c>
      <c r="C450" s="120" t="str">
        <f>IFERROR((VLOOKUP(B450,CREDITO_FINANCEIRO!A:B,2,FALSE)),"")</f>
        <v/>
      </c>
      <c r="D450" s="94" t="str">
        <f>IFERROR((VLOOKUP(B450,CREDITO_FINANCEIRO!A:E,5,FALSE)),"")</f>
        <v/>
      </c>
      <c r="E450" s="95" t="str">
        <f>IFERROR((VLOOKUP(B450,CREDITO_FINANCEIRO!A:C,3,FALSE)),"")</f>
        <v/>
      </c>
      <c r="F450" s="120" t="str">
        <f>IFERROR((VLOOKUP(B450,CREDITO_FINANCEIRO!A:G,4,FALSE)),"")</f>
        <v/>
      </c>
      <c r="G450" s="120" t="e">
        <f>VLOOKUP(B450,CREDITO_FINANCEIRO!A:G,6,FALSE)</f>
        <v>#N/A</v>
      </c>
      <c r="H450" s="120" t="e">
        <f>VLOOKUP(B450,CREDITO_FINANCEIRO!A:G,7,FALSE)</f>
        <v>#N/A</v>
      </c>
      <c r="I450" s="91" t="e">
        <f>VLOOKUP(B450,CREDITO_FINANCEIRO!A:K,10,FALSE)</f>
        <v>#N/A</v>
      </c>
      <c r="J450" s="91" t="e">
        <f>VLOOKUP(B450,CREDITO_FINANCEIRO!A:K,11,FALSE)</f>
        <v>#N/A</v>
      </c>
      <c r="K450" s="91" t="e">
        <f>VLOOKUP(B450,CREDITO_FINANCEIRO!A:L,12,FALSE)</f>
        <v>#N/A</v>
      </c>
      <c r="L450" s="110" t="e">
        <f t="shared" ref="L450:L513" si="70">MAX(I450:K450)</f>
        <v>#N/A</v>
      </c>
      <c r="M450" s="2" t="e">
        <f t="shared" ref="M450:M513" si="71">IF(((L450)=0),"NÃO, POSSUI VALOR","SIM, POSSUI VALOR")</f>
        <v>#N/A</v>
      </c>
      <c r="N450" s="111" t="e">
        <f>VLOOKUP(Tabela4[[#This Row],[Proposta de Referência]],SIMP_CF!A:K,9,FALSE)</f>
        <v>#N/A</v>
      </c>
      <c r="O450" s="111" t="e">
        <f>VLOOKUP(Tabela4[[#This Row],[Proposta de Referência]],SIMP_CF!A:K,8,FALSE)</f>
        <v>#N/A</v>
      </c>
      <c r="P450" s="112" t="e">
        <f t="shared" ref="P450:P513" si="72">O450+N450</f>
        <v>#N/A</v>
      </c>
      <c r="Q450" s="112" t="e">
        <f t="shared" ref="Q450:Q513" si="73">P450*12</f>
        <v>#N/A</v>
      </c>
      <c r="R450" t="e">
        <f t="shared" si="69"/>
        <v>#N/A</v>
      </c>
      <c r="S450" s="108" t="e">
        <f t="shared" ref="S450:S513" si="74">IF(L450&gt;10000000,"Faixa I - 30%",IF(L450&gt;=5000000,"Faixa II - 40%","Faixa III - 50%"))</f>
        <v>#N/A</v>
      </c>
      <c r="T450" s="108" t="e">
        <f t="shared" ref="T450:T513" si="75">IF(L450&gt;10000000,L450*0.3,IF(L450&gt;=5000000,L450*0.4,L450*0.5))</f>
        <v>#N/A</v>
      </c>
      <c r="U450" s="110" t="e">
        <f t="shared" ref="U450:U513" si="76">T450-P450</f>
        <v>#N/A</v>
      </c>
      <c r="V450" t="e">
        <f t="shared" ref="V450:V513" si="77">IF(OR(U450&gt;=T450,U450&lt;0,T450=0),"NÃO, ATENDEU O CRITÉRIO","SIM, ATENDEU O CRITÉRIO")</f>
        <v>#N/A</v>
      </c>
      <c r="W450" t="str">
        <f t="shared" ref="W450:W513" si="78">LEFT(D450,8)</f>
        <v/>
      </c>
      <c r="X450" s="24" t="str">
        <f>IFERROR(VLOOKUP(W450,HOSPITAIS_COM_DIVIDAS!A:E,5,FALSE),"")</f>
        <v/>
      </c>
    </row>
    <row r="451" spans="1:24" x14ac:dyDescent="0.25">
      <c r="A451" s="52" t="str">
        <f>IFERROR((Tabela4[[#This Row],[Status da Proposta]]),"")</f>
        <v/>
      </c>
      <c r="B451" s="121">
        <f>IFERROR((CREDITO_FINANCEIRO!A451),"")</f>
        <v>0</v>
      </c>
      <c r="C451" s="120" t="str">
        <f>IFERROR((VLOOKUP(B451,CREDITO_FINANCEIRO!A:B,2,FALSE)),"")</f>
        <v/>
      </c>
      <c r="D451" s="94" t="str">
        <f>IFERROR((VLOOKUP(B451,CREDITO_FINANCEIRO!A:E,5,FALSE)),"")</f>
        <v/>
      </c>
      <c r="E451" s="95" t="str">
        <f>IFERROR((VLOOKUP(B451,CREDITO_FINANCEIRO!A:C,3,FALSE)),"")</f>
        <v/>
      </c>
      <c r="F451" s="120" t="str">
        <f>IFERROR((VLOOKUP(B451,CREDITO_FINANCEIRO!A:G,4,FALSE)),"")</f>
        <v/>
      </c>
      <c r="G451" s="120" t="e">
        <f>VLOOKUP(B451,CREDITO_FINANCEIRO!A:G,6,FALSE)</f>
        <v>#N/A</v>
      </c>
      <c r="H451" s="120" t="e">
        <f>VLOOKUP(B451,CREDITO_FINANCEIRO!A:G,7,FALSE)</f>
        <v>#N/A</v>
      </c>
      <c r="I451" s="91" t="e">
        <f>VLOOKUP(B451,CREDITO_FINANCEIRO!A:K,10,FALSE)</f>
        <v>#N/A</v>
      </c>
      <c r="J451" s="91" t="e">
        <f>VLOOKUP(B451,CREDITO_FINANCEIRO!A:K,11,FALSE)</f>
        <v>#N/A</v>
      </c>
      <c r="K451" s="91" t="e">
        <f>VLOOKUP(B451,CREDITO_FINANCEIRO!A:L,12,FALSE)</f>
        <v>#N/A</v>
      </c>
      <c r="L451" s="110" t="e">
        <f t="shared" si="70"/>
        <v>#N/A</v>
      </c>
      <c r="M451" s="2" t="e">
        <f t="shared" si="71"/>
        <v>#N/A</v>
      </c>
      <c r="N451" s="111" t="e">
        <f>VLOOKUP(Tabela4[[#This Row],[Proposta de Referência]],SIMP_CF!A:K,9,FALSE)</f>
        <v>#N/A</v>
      </c>
      <c r="O451" s="111" t="e">
        <f>VLOOKUP(Tabela4[[#This Row],[Proposta de Referência]],SIMP_CF!A:K,8,FALSE)</f>
        <v>#N/A</v>
      </c>
      <c r="P451" s="112" t="e">
        <f t="shared" si="72"/>
        <v>#N/A</v>
      </c>
      <c r="Q451" s="112" t="e">
        <f t="shared" si="73"/>
        <v>#N/A</v>
      </c>
      <c r="R451" t="e">
        <f t="shared" ref="R451:R514" si="79">IF(P451&gt;=100000,"SIM, POSSUI VALOR ACIMA DE R$100.000,00","NÃO, POSSUI VALOR NECESSÁRIO")</f>
        <v>#N/A</v>
      </c>
      <c r="S451" s="108" t="e">
        <f t="shared" si="74"/>
        <v>#N/A</v>
      </c>
      <c r="T451" s="108" t="e">
        <f t="shared" si="75"/>
        <v>#N/A</v>
      </c>
      <c r="U451" s="110" t="e">
        <f t="shared" si="76"/>
        <v>#N/A</v>
      </c>
      <c r="V451" t="e">
        <f t="shared" si="77"/>
        <v>#N/A</v>
      </c>
      <c r="W451" t="str">
        <f t="shared" si="78"/>
        <v/>
      </c>
      <c r="X451" s="24" t="str">
        <f>IFERROR(VLOOKUP(W451,HOSPITAIS_COM_DIVIDAS!A:E,5,FALSE),"")</f>
        <v/>
      </c>
    </row>
    <row r="452" spans="1:24" x14ac:dyDescent="0.25">
      <c r="A452" s="52" t="str">
        <f>IFERROR((Tabela4[[#This Row],[Status da Proposta]]),"")</f>
        <v/>
      </c>
      <c r="B452" s="121">
        <f>IFERROR((CREDITO_FINANCEIRO!A452),"")</f>
        <v>0</v>
      </c>
      <c r="C452" s="120" t="str">
        <f>IFERROR((VLOOKUP(B452,CREDITO_FINANCEIRO!A:B,2,FALSE)),"")</f>
        <v/>
      </c>
      <c r="D452" s="94" t="str">
        <f>IFERROR((VLOOKUP(B452,CREDITO_FINANCEIRO!A:E,5,FALSE)),"")</f>
        <v/>
      </c>
      <c r="E452" s="95" t="str">
        <f>IFERROR((VLOOKUP(B452,CREDITO_FINANCEIRO!A:C,3,FALSE)),"")</f>
        <v/>
      </c>
      <c r="F452" s="120" t="str">
        <f>IFERROR((VLOOKUP(B452,CREDITO_FINANCEIRO!A:G,4,FALSE)),"")</f>
        <v/>
      </c>
      <c r="G452" s="120" t="e">
        <f>VLOOKUP(B452,CREDITO_FINANCEIRO!A:G,6,FALSE)</f>
        <v>#N/A</v>
      </c>
      <c r="H452" s="120" t="e">
        <f>VLOOKUP(B452,CREDITO_FINANCEIRO!A:G,7,FALSE)</f>
        <v>#N/A</v>
      </c>
      <c r="I452" s="91" t="e">
        <f>VLOOKUP(B452,CREDITO_FINANCEIRO!A:K,10,FALSE)</f>
        <v>#N/A</v>
      </c>
      <c r="J452" s="91" t="e">
        <f>VLOOKUP(B452,CREDITO_FINANCEIRO!A:K,11,FALSE)</f>
        <v>#N/A</v>
      </c>
      <c r="K452" s="91" t="e">
        <f>VLOOKUP(B452,CREDITO_FINANCEIRO!A:L,12,FALSE)</f>
        <v>#N/A</v>
      </c>
      <c r="L452" s="110" t="e">
        <f t="shared" si="70"/>
        <v>#N/A</v>
      </c>
      <c r="M452" s="2" t="e">
        <f t="shared" si="71"/>
        <v>#N/A</v>
      </c>
      <c r="N452" s="111" t="e">
        <f>VLOOKUP(Tabela4[[#This Row],[Proposta de Referência]],SIMP_CF!A:K,9,FALSE)</f>
        <v>#N/A</v>
      </c>
      <c r="O452" s="111" t="e">
        <f>VLOOKUP(Tabela4[[#This Row],[Proposta de Referência]],SIMP_CF!A:K,8,FALSE)</f>
        <v>#N/A</v>
      </c>
      <c r="P452" s="112" t="e">
        <f t="shared" si="72"/>
        <v>#N/A</v>
      </c>
      <c r="Q452" s="112" t="e">
        <f t="shared" si="73"/>
        <v>#N/A</v>
      </c>
      <c r="R452" t="e">
        <f t="shared" si="79"/>
        <v>#N/A</v>
      </c>
      <c r="S452" s="108" t="e">
        <f t="shared" si="74"/>
        <v>#N/A</v>
      </c>
      <c r="T452" s="108" t="e">
        <f t="shared" si="75"/>
        <v>#N/A</v>
      </c>
      <c r="U452" s="110" t="e">
        <f t="shared" si="76"/>
        <v>#N/A</v>
      </c>
      <c r="V452" t="e">
        <f t="shared" si="77"/>
        <v>#N/A</v>
      </c>
      <c r="W452" t="str">
        <f t="shared" si="78"/>
        <v/>
      </c>
      <c r="X452" s="24" t="str">
        <f>IFERROR(VLOOKUP(W452,HOSPITAIS_COM_DIVIDAS!A:E,5,FALSE),"")</f>
        <v/>
      </c>
    </row>
    <row r="453" spans="1:24" x14ac:dyDescent="0.25">
      <c r="A453" s="52" t="str">
        <f>IFERROR((Tabela4[[#This Row],[Status da Proposta]]),"")</f>
        <v/>
      </c>
      <c r="B453" s="121">
        <f>IFERROR((CREDITO_FINANCEIRO!A453),"")</f>
        <v>0</v>
      </c>
      <c r="C453" s="120" t="str">
        <f>IFERROR((VLOOKUP(B453,CREDITO_FINANCEIRO!A:B,2,FALSE)),"")</f>
        <v/>
      </c>
      <c r="D453" s="94" t="str">
        <f>IFERROR((VLOOKUP(B453,CREDITO_FINANCEIRO!A:E,5,FALSE)),"")</f>
        <v/>
      </c>
      <c r="E453" s="95" t="str">
        <f>IFERROR((VLOOKUP(B453,CREDITO_FINANCEIRO!A:C,3,FALSE)),"")</f>
        <v/>
      </c>
      <c r="F453" s="120" t="str">
        <f>IFERROR((VLOOKUP(B453,CREDITO_FINANCEIRO!A:G,4,FALSE)),"")</f>
        <v/>
      </c>
      <c r="G453" s="120" t="e">
        <f>VLOOKUP(B453,CREDITO_FINANCEIRO!A:G,6,FALSE)</f>
        <v>#N/A</v>
      </c>
      <c r="H453" s="120" t="e">
        <f>VLOOKUP(B453,CREDITO_FINANCEIRO!A:G,7,FALSE)</f>
        <v>#N/A</v>
      </c>
      <c r="I453" s="91" t="e">
        <f>VLOOKUP(B453,CREDITO_FINANCEIRO!A:K,10,FALSE)</f>
        <v>#N/A</v>
      </c>
      <c r="J453" s="91" t="e">
        <f>VLOOKUP(B453,CREDITO_FINANCEIRO!A:K,11,FALSE)</f>
        <v>#N/A</v>
      </c>
      <c r="K453" s="91" t="e">
        <f>VLOOKUP(B453,CREDITO_FINANCEIRO!A:L,12,FALSE)</f>
        <v>#N/A</v>
      </c>
      <c r="L453" s="110" t="e">
        <f t="shared" si="70"/>
        <v>#N/A</v>
      </c>
      <c r="M453" s="2" t="e">
        <f t="shared" si="71"/>
        <v>#N/A</v>
      </c>
      <c r="N453" s="111" t="e">
        <f>VLOOKUP(Tabela4[[#This Row],[Proposta de Referência]],SIMP_CF!A:K,9,FALSE)</f>
        <v>#N/A</v>
      </c>
      <c r="O453" s="111" t="e">
        <f>VLOOKUP(Tabela4[[#This Row],[Proposta de Referência]],SIMP_CF!A:K,8,FALSE)</f>
        <v>#N/A</v>
      </c>
      <c r="P453" s="112" t="e">
        <f t="shared" si="72"/>
        <v>#N/A</v>
      </c>
      <c r="Q453" s="112" t="e">
        <f t="shared" si="73"/>
        <v>#N/A</v>
      </c>
      <c r="R453" t="e">
        <f t="shared" si="79"/>
        <v>#N/A</v>
      </c>
      <c r="S453" s="108" t="e">
        <f t="shared" si="74"/>
        <v>#N/A</v>
      </c>
      <c r="T453" s="108" t="e">
        <f t="shared" si="75"/>
        <v>#N/A</v>
      </c>
      <c r="U453" s="110" t="e">
        <f t="shared" si="76"/>
        <v>#N/A</v>
      </c>
      <c r="V453" t="e">
        <f t="shared" si="77"/>
        <v>#N/A</v>
      </c>
      <c r="W453" t="str">
        <f t="shared" si="78"/>
        <v/>
      </c>
      <c r="X453" s="24" t="str">
        <f>IFERROR(VLOOKUP(W453,HOSPITAIS_COM_DIVIDAS!A:E,5,FALSE),"")</f>
        <v/>
      </c>
    </row>
    <row r="454" spans="1:24" x14ac:dyDescent="0.25">
      <c r="A454" s="52" t="str">
        <f>IFERROR((Tabela4[[#This Row],[Status da Proposta]]),"")</f>
        <v/>
      </c>
      <c r="B454" s="121">
        <f>IFERROR((CREDITO_FINANCEIRO!A454),"")</f>
        <v>0</v>
      </c>
      <c r="C454" s="120" t="str">
        <f>IFERROR((VLOOKUP(B454,CREDITO_FINANCEIRO!A:B,2,FALSE)),"")</f>
        <v/>
      </c>
      <c r="D454" s="94" t="str">
        <f>IFERROR((VLOOKUP(B454,CREDITO_FINANCEIRO!A:E,5,FALSE)),"")</f>
        <v/>
      </c>
      <c r="E454" s="95" t="str">
        <f>IFERROR((VLOOKUP(B454,CREDITO_FINANCEIRO!A:C,3,FALSE)),"")</f>
        <v/>
      </c>
      <c r="F454" s="120" t="str">
        <f>IFERROR((VLOOKUP(B454,CREDITO_FINANCEIRO!A:G,4,FALSE)),"")</f>
        <v/>
      </c>
      <c r="G454" s="120" t="e">
        <f>VLOOKUP(B454,CREDITO_FINANCEIRO!A:G,6,FALSE)</f>
        <v>#N/A</v>
      </c>
      <c r="H454" s="120" t="e">
        <f>VLOOKUP(B454,CREDITO_FINANCEIRO!A:G,7,FALSE)</f>
        <v>#N/A</v>
      </c>
      <c r="I454" s="91" t="e">
        <f>VLOOKUP(B454,CREDITO_FINANCEIRO!A:K,10,FALSE)</f>
        <v>#N/A</v>
      </c>
      <c r="J454" s="91" t="e">
        <f>VLOOKUP(B454,CREDITO_FINANCEIRO!A:K,11,FALSE)</f>
        <v>#N/A</v>
      </c>
      <c r="K454" s="91" t="e">
        <f>VLOOKUP(B454,CREDITO_FINANCEIRO!A:L,12,FALSE)</f>
        <v>#N/A</v>
      </c>
      <c r="L454" s="110" t="e">
        <f t="shared" si="70"/>
        <v>#N/A</v>
      </c>
      <c r="M454" s="2" t="e">
        <f t="shared" si="71"/>
        <v>#N/A</v>
      </c>
      <c r="N454" s="111" t="e">
        <f>VLOOKUP(Tabela4[[#This Row],[Proposta de Referência]],SIMP_CF!A:K,9,FALSE)</f>
        <v>#N/A</v>
      </c>
      <c r="O454" s="111" t="e">
        <f>VLOOKUP(Tabela4[[#This Row],[Proposta de Referência]],SIMP_CF!A:K,8,FALSE)</f>
        <v>#N/A</v>
      </c>
      <c r="P454" s="112" t="e">
        <f t="shared" si="72"/>
        <v>#N/A</v>
      </c>
      <c r="Q454" s="112" t="e">
        <f t="shared" si="73"/>
        <v>#N/A</v>
      </c>
      <c r="R454" t="e">
        <f t="shared" si="79"/>
        <v>#N/A</v>
      </c>
      <c r="S454" s="108" t="e">
        <f t="shared" si="74"/>
        <v>#N/A</v>
      </c>
      <c r="T454" s="108" t="e">
        <f t="shared" si="75"/>
        <v>#N/A</v>
      </c>
      <c r="U454" s="110" t="e">
        <f t="shared" si="76"/>
        <v>#N/A</v>
      </c>
      <c r="V454" t="e">
        <f t="shared" si="77"/>
        <v>#N/A</v>
      </c>
      <c r="W454" t="str">
        <f t="shared" si="78"/>
        <v/>
      </c>
      <c r="X454" s="24" t="str">
        <f>IFERROR(VLOOKUP(W454,HOSPITAIS_COM_DIVIDAS!A:E,5,FALSE),"")</f>
        <v/>
      </c>
    </row>
    <row r="455" spans="1:24" x14ac:dyDescent="0.25">
      <c r="A455" s="52" t="str">
        <f>IFERROR((Tabela4[[#This Row],[Status da Proposta]]),"")</f>
        <v/>
      </c>
      <c r="B455" s="121">
        <f>IFERROR((CREDITO_FINANCEIRO!A455),"")</f>
        <v>0</v>
      </c>
      <c r="C455" s="120" t="str">
        <f>IFERROR((VLOOKUP(B455,CREDITO_FINANCEIRO!A:B,2,FALSE)),"")</f>
        <v/>
      </c>
      <c r="D455" s="94" t="str">
        <f>IFERROR((VLOOKUP(B455,CREDITO_FINANCEIRO!A:E,5,FALSE)),"")</f>
        <v/>
      </c>
      <c r="E455" s="95" t="str">
        <f>IFERROR((VLOOKUP(B455,CREDITO_FINANCEIRO!A:C,3,FALSE)),"")</f>
        <v/>
      </c>
      <c r="F455" s="120" t="str">
        <f>IFERROR((VLOOKUP(B455,CREDITO_FINANCEIRO!A:G,4,FALSE)),"")</f>
        <v/>
      </c>
      <c r="G455" s="120" t="e">
        <f>VLOOKUP(B455,CREDITO_FINANCEIRO!A:G,6,FALSE)</f>
        <v>#N/A</v>
      </c>
      <c r="H455" s="120" t="e">
        <f>VLOOKUP(B455,CREDITO_FINANCEIRO!A:G,7,FALSE)</f>
        <v>#N/A</v>
      </c>
      <c r="I455" s="91" t="e">
        <f>VLOOKUP(B455,CREDITO_FINANCEIRO!A:K,10,FALSE)</f>
        <v>#N/A</v>
      </c>
      <c r="J455" s="91" t="e">
        <f>VLOOKUP(B455,CREDITO_FINANCEIRO!A:K,11,FALSE)</f>
        <v>#N/A</v>
      </c>
      <c r="K455" s="91" t="e">
        <f>VLOOKUP(B455,CREDITO_FINANCEIRO!A:L,12,FALSE)</f>
        <v>#N/A</v>
      </c>
      <c r="L455" s="110" t="e">
        <f t="shared" si="70"/>
        <v>#N/A</v>
      </c>
      <c r="M455" s="2" t="e">
        <f t="shared" si="71"/>
        <v>#N/A</v>
      </c>
      <c r="N455" s="111" t="e">
        <f>VLOOKUP(Tabela4[[#This Row],[Proposta de Referência]],SIMP_CF!A:K,9,FALSE)</f>
        <v>#N/A</v>
      </c>
      <c r="O455" s="111" t="e">
        <f>VLOOKUP(Tabela4[[#This Row],[Proposta de Referência]],SIMP_CF!A:K,8,FALSE)</f>
        <v>#N/A</v>
      </c>
      <c r="P455" s="112" t="e">
        <f t="shared" si="72"/>
        <v>#N/A</v>
      </c>
      <c r="Q455" s="112" t="e">
        <f t="shared" si="73"/>
        <v>#N/A</v>
      </c>
      <c r="R455" t="e">
        <f t="shared" si="79"/>
        <v>#N/A</v>
      </c>
      <c r="S455" s="108" t="e">
        <f t="shared" si="74"/>
        <v>#N/A</v>
      </c>
      <c r="T455" s="108" t="e">
        <f t="shared" si="75"/>
        <v>#N/A</v>
      </c>
      <c r="U455" s="110" t="e">
        <f t="shared" si="76"/>
        <v>#N/A</v>
      </c>
      <c r="V455" t="e">
        <f t="shared" si="77"/>
        <v>#N/A</v>
      </c>
      <c r="W455" t="str">
        <f t="shared" si="78"/>
        <v/>
      </c>
      <c r="X455" s="24" t="str">
        <f>IFERROR(VLOOKUP(W455,HOSPITAIS_COM_DIVIDAS!A:E,5,FALSE),"")</f>
        <v/>
      </c>
    </row>
    <row r="456" spans="1:24" x14ac:dyDescent="0.25">
      <c r="A456" s="52" t="str">
        <f>IFERROR((Tabela4[[#This Row],[Status da Proposta]]),"")</f>
        <v/>
      </c>
      <c r="B456" s="121">
        <f>IFERROR((CREDITO_FINANCEIRO!A456),"")</f>
        <v>0</v>
      </c>
      <c r="C456" s="120" t="str">
        <f>IFERROR((VLOOKUP(B456,CREDITO_FINANCEIRO!A:B,2,FALSE)),"")</f>
        <v/>
      </c>
      <c r="D456" s="94" t="str">
        <f>IFERROR((VLOOKUP(B456,CREDITO_FINANCEIRO!A:E,5,FALSE)),"")</f>
        <v/>
      </c>
      <c r="E456" s="95" t="str">
        <f>IFERROR((VLOOKUP(B456,CREDITO_FINANCEIRO!A:C,3,FALSE)),"")</f>
        <v/>
      </c>
      <c r="F456" s="120" t="str">
        <f>IFERROR((VLOOKUP(B456,CREDITO_FINANCEIRO!A:G,4,FALSE)),"")</f>
        <v/>
      </c>
      <c r="G456" s="120" t="e">
        <f>VLOOKUP(B456,CREDITO_FINANCEIRO!A:G,6,FALSE)</f>
        <v>#N/A</v>
      </c>
      <c r="H456" s="120" t="e">
        <f>VLOOKUP(B456,CREDITO_FINANCEIRO!A:G,7,FALSE)</f>
        <v>#N/A</v>
      </c>
      <c r="I456" s="91" t="e">
        <f>VLOOKUP(B456,CREDITO_FINANCEIRO!A:K,10,FALSE)</f>
        <v>#N/A</v>
      </c>
      <c r="J456" s="91" t="e">
        <f>VLOOKUP(B456,CREDITO_FINANCEIRO!A:K,11,FALSE)</f>
        <v>#N/A</v>
      </c>
      <c r="K456" s="91" t="e">
        <f>VLOOKUP(B456,CREDITO_FINANCEIRO!A:L,12,FALSE)</f>
        <v>#N/A</v>
      </c>
      <c r="L456" s="110" t="e">
        <f t="shared" si="70"/>
        <v>#N/A</v>
      </c>
      <c r="M456" s="2" t="e">
        <f t="shared" si="71"/>
        <v>#N/A</v>
      </c>
      <c r="N456" s="111" t="e">
        <f>VLOOKUP(Tabela4[[#This Row],[Proposta de Referência]],SIMP_CF!A:K,9,FALSE)</f>
        <v>#N/A</v>
      </c>
      <c r="O456" s="111" t="e">
        <f>VLOOKUP(Tabela4[[#This Row],[Proposta de Referência]],SIMP_CF!A:K,8,FALSE)</f>
        <v>#N/A</v>
      </c>
      <c r="P456" s="112" t="e">
        <f t="shared" si="72"/>
        <v>#N/A</v>
      </c>
      <c r="Q456" s="112" t="e">
        <f t="shared" si="73"/>
        <v>#N/A</v>
      </c>
      <c r="R456" t="e">
        <f t="shared" si="79"/>
        <v>#N/A</v>
      </c>
      <c r="S456" s="108" t="e">
        <f t="shared" si="74"/>
        <v>#N/A</v>
      </c>
      <c r="T456" s="108" t="e">
        <f t="shared" si="75"/>
        <v>#N/A</v>
      </c>
      <c r="U456" s="110" t="e">
        <f t="shared" si="76"/>
        <v>#N/A</v>
      </c>
      <c r="V456" t="e">
        <f t="shared" si="77"/>
        <v>#N/A</v>
      </c>
      <c r="W456" t="str">
        <f t="shared" si="78"/>
        <v/>
      </c>
      <c r="X456" s="24" t="str">
        <f>IFERROR(VLOOKUP(W456,HOSPITAIS_COM_DIVIDAS!A:E,5,FALSE),"")</f>
        <v/>
      </c>
    </row>
    <row r="457" spans="1:24" x14ac:dyDescent="0.25">
      <c r="A457" s="52" t="str">
        <f>IFERROR((Tabela4[[#This Row],[Status da Proposta]]),"")</f>
        <v/>
      </c>
      <c r="B457" s="121">
        <f>IFERROR((CREDITO_FINANCEIRO!A457),"")</f>
        <v>0</v>
      </c>
      <c r="C457" s="120" t="str">
        <f>IFERROR((VLOOKUP(B457,CREDITO_FINANCEIRO!A:B,2,FALSE)),"")</f>
        <v/>
      </c>
      <c r="D457" s="94" t="str">
        <f>IFERROR((VLOOKUP(B457,CREDITO_FINANCEIRO!A:E,5,FALSE)),"")</f>
        <v/>
      </c>
      <c r="E457" s="95" t="str">
        <f>IFERROR((VLOOKUP(B457,CREDITO_FINANCEIRO!A:C,3,FALSE)),"")</f>
        <v/>
      </c>
      <c r="F457" s="120" t="str">
        <f>IFERROR((VLOOKUP(B457,CREDITO_FINANCEIRO!A:G,4,FALSE)),"")</f>
        <v/>
      </c>
      <c r="G457" s="120" t="e">
        <f>VLOOKUP(B457,CREDITO_FINANCEIRO!A:G,6,FALSE)</f>
        <v>#N/A</v>
      </c>
      <c r="H457" s="120" t="e">
        <f>VLOOKUP(B457,CREDITO_FINANCEIRO!A:G,7,FALSE)</f>
        <v>#N/A</v>
      </c>
      <c r="I457" s="91" t="e">
        <f>VLOOKUP(B457,CREDITO_FINANCEIRO!A:K,10,FALSE)</f>
        <v>#N/A</v>
      </c>
      <c r="J457" s="91" t="e">
        <f>VLOOKUP(B457,CREDITO_FINANCEIRO!A:K,11,FALSE)</f>
        <v>#N/A</v>
      </c>
      <c r="K457" s="91" t="e">
        <f>VLOOKUP(B457,CREDITO_FINANCEIRO!A:L,12,FALSE)</f>
        <v>#N/A</v>
      </c>
      <c r="L457" s="110" t="e">
        <f t="shared" si="70"/>
        <v>#N/A</v>
      </c>
      <c r="M457" s="2" t="e">
        <f t="shared" si="71"/>
        <v>#N/A</v>
      </c>
      <c r="N457" s="111" t="e">
        <f>VLOOKUP(Tabela4[[#This Row],[Proposta de Referência]],SIMP_CF!A:K,9,FALSE)</f>
        <v>#N/A</v>
      </c>
      <c r="O457" s="111" t="e">
        <f>VLOOKUP(Tabela4[[#This Row],[Proposta de Referência]],SIMP_CF!A:K,8,FALSE)</f>
        <v>#N/A</v>
      </c>
      <c r="P457" s="112" t="e">
        <f t="shared" si="72"/>
        <v>#N/A</v>
      </c>
      <c r="Q457" s="112" t="e">
        <f t="shared" si="73"/>
        <v>#N/A</v>
      </c>
      <c r="R457" t="e">
        <f t="shared" si="79"/>
        <v>#N/A</v>
      </c>
      <c r="S457" s="108" t="e">
        <f t="shared" si="74"/>
        <v>#N/A</v>
      </c>
      <c r="T457" s="108" t="e">
        <f t="shared" si="75"/>
        <v>#N/A</v>
      </c>
      <c r="U457" s="110" t="e">
        <f t="shared" si="76"/>
        <v>#N/A</v>
      </c>
      <c r="V457" t="e">
        <f t="shared" si="77"/>
        <v>#N/A</v>
      </c>
      <c r="W457" t="str">
        <f t="shared" si="78"/>
        <v/>
      </c>
      <c r="X457" s="24" t="str">
        <f>IFERROR(VLOOKUP(W457,HOSPITAIS_COM_DIVIDAS!A:E,5,FALSE),"")</f>
        <v/>
      </c>
    </row>
    <row r="458" spans="1:24" x14ac:dyDescent="0.25">
      <c r="A458" s="52" t="str">
        <f>IFERROR((Tabela4[[#This Row],[Status da Proposta]]),"")</f>
        <v/>
      </c>
      <c r="B458" s="121">
        <f>IFERROR((CREDITO_FINANCEIRO!A458),"")</f>
        <v>0</v>
      </c>
      <c r="C458" s="120" t="str">
        <f>IFERROR((VLOOKUP(B458,CREDITO_FINANCEIRO!A:B,2,FALSE)),"")</f>
        <v/>
      </c>
      <c r="D458" s="94" t="str">
        <f>IFERROR((VLOOKUP(B458,CREDITO_FINANCEIRO!A:E,5,FALSE)),"")</f>
        <v/>
      </c>
      <c r="E458" s="95" t="str">
        <f>IFERROR((VLOOKUP(B458,CREDITO_FINANCEIRO!A:C,3,FALSE)),"")</f>
        <v/>
      </c>
      <c r="F458" s="120" t="str">
        <f>IFERROR((VLOOKUP(B458,CREDITO_FINANCEIRO!A:G,4,FALSE)),"")</f>
        <v/>
      </c>
      <c r="G458" s="120" t="e">
        <f>VLOOKUP(B458,CREDITO_FINANCEIRO!A:G,6,FALSE)</f>
        <v>#N/A</v>
      </c>
      <c r="H458" s="120" t="e">
        <f>VLOOKUP(B458,CREDITO_FINANCEIRO!A:G,7,FALSE)</f>
        <v>#N/A</v>
      </c>
      <c r="I458" s="91" t="e">
        <f>VLOOKUP(B458,CREDITO_FINANCEIRO!A:K,10,FALSE)</f>
        <v>#N/A</v>
      </c>
      <c r="J458" s="91" t="e">
        <f>VLOOKUP(B458,CREDITO_FINANCEIRO!A:K,11,FALSE)</f>
        <v>#N/A</v>
      </c>
      <c r="K458" s="91" t="e">
        <f>VLOOKUP(B458,CREDITO_FINANCEIRO!A:L,12,FALSE)</f>
        <v>#N/A</v>
      </c>
      <c r="L458" s="110" t="e">
        <f t="shared" si="70"/>
        <v>#N/A</v>
      </c>
      <c r="M458" s="2" t="e">
        <f t="shared" si="71"/>
        <v>#N/A</v>
      </c>
      <c r="N458" s="111" t="e">
        <f>VLOOKUP(Tabela4[[#This Row],[Proposta de Referência]],SIMP_CF!A:K,9,FALSE)</f>
        <v>#N/A</v>
      </c>
      <c r="O458" s="111" t="e">
        <f>VLOOKUP(Tabela4[[#This Row],[Proposta de Referência]],SIMP_CF!A:K,8,FALSE)</f>
        <v>#N/A</v>
      </c>
      <c r="P458" s="112" t="e">
        <f t="shared" si="72"/>
        <v>#N/A</v>
      </c>
      <c r="Q458" s="112" t="e">
        <f t="shared" si="73"/>
        <v>#N/A</v>
      </c>
      <c r="R458" t="e">
        <f t="shared" si="79"/>
        <v>#N/A</v>
      </c>
      <c r="S458" s="108" t="e">
        <f t="shared" si="74"/>
        <v>#N/A</v>
      </c>
      <c r="T458" s="108" t="e">
        <f t="shared" si="75"/>
        <v>#N/A</v>
      </c>
      <c r="U458" s="110" t="e">
        <f t="shared" si="76"/>
        <v>#N/A</v>
      </c>
      <c r="V458" t="e">
        <f t="shared" si="77"/>
        <v>#N/A</v>
      </c>
      <c r="W458" t="str">
        <f t="shared" si="78"/>
        <v/>
      </c>
      <c r="X458" s="24" t="str">
        <f>IFERROR(VLOOKUP(W458,HOSPITAIS_COM_DIVIDAS!A:E,5,FALSE),"")</f>
        <v/>
      </c>
    </row>
    <row r="459" spans="1:24" x14ac:dyDescent="0.25">
      <c r="A459" s="52" t="str">
        <f>IFERROR((Tabela4[[#This Row],[Status da Proposta]]),"")</f>
        <v/>
      </c>
      <c r="B459" s="121">
        <f>IFERROR((CREDITO_FINANCEIRO!A459),"")</f>
        <v>0</v>
      </c>
      <c r="C459" s="120" t="str">
        <f>IFERROR((VLOOKUP(B459,CREDITO_FINANCEIRO!A:B,2,FALSE)),"")</f>
        <v/>
      </c>
      <c r="D459" s="94" t="str">
        <f>IFERROR((VLOOKUP(B459,CREDITO_FINANCEIRO!A:E,5,FALSE)),"")</f>
        <v/>
      </c>
      <c r="E459" s="95" t="str">
        <f>IFERROR((VLOOKUP(B459,CREDITO_FINANCEIRO!A:C,3,FALSE)),"")</f>
        <v/>
      </c>
      <c r="F459" s="120" t="str">
        <f>IFERROR((VLOOKUP(B459,CREDITO_FINANCEIRO!A:G,4,FALSE)),"")</f>
        <v/>
      </c>
      <c r="G459" s="120" t="e">
        <f>VLOOKUP(B459,CREDITO_FINANCEIRO!A:G,6,FALSE)</f>
        <v>#N/A</v>
      </c>
      <c r="H459" s="120" t="e">
        <f>VLOOKUP(B459,CREDITO_FINANCEIRO!A:G,7,FALSE)</f>
        <v>#N/A</v>
      </c>
      <c r="I459" s="91" t="e">
        <f>VLOOKUP(B459,CREDITO_FINANCEIRO!A:K,10,FALSE)</f>
        <v>#N/A</v>
      </c>
      <c r="J459" s="91" t="e">
        <f>VLOOKUP(B459,CREDITO_FINANCEIRO!A:K,11,FALSE)</f>
        <v>#N/A</v>
      </c>
      <c r="K459" s="91" t="e">
        <f>VLOOKUP(B459,CREDITO_FINANCEIRO!A:L,12,FALSE)</f>
        <v>#N/A</v>
      </c>
      <c r="L459" s="110" t="e">
        <f t="shared" si="70"/>
        <v>#N/A</v>
      </c>
      <c r="M459" s="2" t="e">
        <f t="shared" si="71"/>
        <v>#N/A</v>
      </c>
      <c r="N459" s="111" t="e">
        <f>VLOOKUP(Tabela4[[#This Row],[Proposta de Referência]],SIMP_CF!A:K,9,FALSE)</f>
        <v>#N/A</v>
      </c>
      <c r="O459" s="111" t="e">
        <f>VLOOKUP(Tabela4[[#This Row],[Proposta de Referência]],SIMP_CF!A:K,8,FALSE)</f>
        <v>#N/A</v>
      </c>
      <c r="P459" s="112" t="e">
        <f t="shared" si="72"/>
        <v>#N/A</v>
      </c>
      <c r="Q459" s="112" t="e">
        <f t="shared" si="73"/>
        <v>#N/A</v>
      </c>
      <c r="R459" t="e">
        <f t="shared" si="79"/>
        <v>#N/A</v>
      </c>
      <c r="S459" s="108" t="e">
        <f t="shared" si="74"/>
        <v>#N/A</v>
      </c>
      <c r="T459" s="108" t="e">
        <f t="shared" si="75"/>
        <v>#N/A</v>
      </c>
      <c r="U459" s="110" t="e">
        <f t="shared" si="76"/>
        <v>#N/A</v>
      </c>
      <c r="V459" t="e">
        <f t="shared" si="77"/>
        <v>#N/A</v>
      </c>
      <c r="W459" t="str">
        <f t="shared" si="78"/>
        <v/>
      </c>
      <c r="X459" s="24" t="str">
        <f>IFERROR(VLOOKUP(W459,HOSPITAIS_COM_DIVIDAS!A:E,5,FALSE),"")</f>
        <v/>
      </c>
    </row>
    <row r="460" spans="1:24" x14ac:dyDescent="0.25">
      <c r="A460" s="52" t="str">
        <f>IFERROR((Tabela4[[#This Row],[Status da Proposta]]),"")</f>
        <v/>
      </c>
      <c r="B460" s="121">
        <f>IFERROR((CREDITO_FINANCEIRO!A460),"")</f>
        <v>0</v>
      </c>
      <c r="C460" s="120" t="str">
        <f>IFERROR((VLOOKUP(B460,CREDITO_FINANCEIRO!A:B,2,FALSE)),"")</f>
        <v/>
      </c>
      <c r="D460" s="94" t="str">
        <f>IFERROR((VLOOKUP(B460,CREDITO_FINANCEIRO!A:E,5,FALSE)),"")</f>
        <v/>
      </c>
      <c r="E460" s="95" t="str">
        <f>IFERROR((VLOOKUP(B460,CREDITO_FINANCEIRO!A:C,3,FALSE)),"")</f>
        <v/>
      </c>
      <c r="F460" s="120" t="str">
        <f>IFERROR((VLOOKUP(B460,CREDITO_FINANCEIRO!A:G,4,FALSE)),"")</f>
        <v/>
      </c>
      <c r="G460" s="120" t="e">
        <f>VLOOKUP(B460,CREDITO_FINANCEIRO!A:G,6,FALSE)</f>
        <v>#N/A</v>
      </c>
      <c r="H460" s="120" t="e">
        <f>VLOOKUP(B460,CREDITO_FINANCEIRO!A:G,7,FALSE)</f>
        <v>#N/A</v>
      </c>
      <c r="I460" s="91" t="e">
        <f>VLOOKUP(B460,CREDITO_FINANCEIRO!A:K,10,FALSE)</f>
        <v>#N/A</v>
      </c>
      <c r="J460" s="91" t="e">
        <f>VLOOKUP(B460,CREDITO_FINANCEIRO!A:K,11,FALSE)</f>
        <v>#N/A</v>
      </c>
      <c r="K460" s="91" t="e">
        <f>VLOOKUP(B460,CREDITO_FINANCEIRO!A:L,12,FALSE)</f>
        <v>#N/A</v>
      </c>
      <c r="L460" s="110" t="e">
        <f t="shared" si="70"/>
        <v>#N/A</v>
      </c>
      <c r="M460" s="2" t="e">
        <f t="shared" si="71"/>
        <v>#N/A</v>
      </c>
      <c r="N460" s="111" t="e">
        <f>VLOOKUP(Tabela4[[#This Row],[Proposta de Referência]],SIMP_CF!A:K,9,FALSE)</f>
        <v>#N/A</v>
      </c>
      <c r="O460" s="111" t="e">
        <f>VLOOKUP(Tabela4[[#This Row],[Proposta de Referência]],SIMP_CF!A:K,8,FALSE)</f>
        <v>#N/A</v>
      </c>
      <c r="P460" s="112" t="e">
        <f t="shared" si="72"/>
        <v>#N/A</v>
      </c>
      <c r="Q460" s="112" t="e">
        <f t="shared" si="73"/>
        <v>#N/A</v>
      </c>
      <c r="R460" t="e">
        <f t="shared" si="79"/>
        <v>#N/A</v>
      </c>
      <c r="S460" s="108" t="e">
        <f t="shared" si="74"/>
        <v>#N/A</v>
      </c>
      <c r="T460" s="108" t="e">
        <f t="shared" si="75"/>
        <v>#N/A</v>
      </c>
      <c r="U460" s="110" t="e">
        <f t="shared" si="76"/>
        <v>#N/A</v>
      </c>
      <c r="V460" t="e">
        <f t="shared" si="77"/>
        <v>#N/A</v>
      </c>
      <c r="W460" t="str">
        <f t="shared" si="78"/>
        <v/>
      </c>
      <c r="X460" s="24" t="str">
        <f>IFERROR(VLOOKUP(W460,HOSPITAIS_COM_DIVIDAS!A:E,5,FALSE),"")</f>
        <v/>
      </c>
    </row>
    <row r="461" spans="1:24" x14ac:dyDescent="0.25">
      <c r="A461" s="52" t="str">
        <f>IFERROR((Tabela4[[#This Row],[Status da Proposta]]),"")</f>
        <v/>
      </c>
      <c r="B461" s="121">
        <f>IFERROR((CREDITO_FINANCEIRO!A461),"")</f>
        <v>0</v>
      </c>
      <c r="C461" s="120" t="str">
        <f>IFERROR((VLOOKUP(B461,CREDITO_FINANCEIRO!A:B,2,FALSE)),"")</f>
        <v/>
      </c>
      <c r="D461" s="94" t="str">
        <f>IFERROR((VLOOKUP(B461,CREDITO_FINANCEIRO!A:E,5,FALSE)),"")</f>
        <v/>
      </c>
      <c r="E461" s="95" t="str">
        <f>IFERROR((VLOOKUP(B461,CREDITO_FINANCEIRO!A:C,3,FALSE)),"")</f>
        <v/>
      </c>
      <c r="F461" s="120" t="str">
        <f>IFERROR((VLOOKUP(B461,CREDITO_FINANCEIRO!A:G,4,FALSE)),"")</f>
        <v/>
      </c>
      <c r="G461" s="120" t="e">
        <f>VLOOKUP(B461,CREDITO_FINANCEIRO!A:G,6,FALSE)</f>
        <v>#N/A</v>
      </c>
      <c r="H461" s="120" t="e">
        <f>VLOOKUP(B461,CREDITO_FINANCEIRO!A:G,7,FALSE)</f>
        <v>#N/A</v>
      </c>
      <c r="I461" s="91" t="e">
        <f>VLOOKUP(B461,CREDITO_FINANCEIRO!A:K,10,FALSE)</f>
        <v>#N/A</v>
      </c>
      <c r="J461" s="91" t="e">
        <f>VLOOKUP(B461,CREDITO_FINANCEIRO!A:K,11,FALSE)</f>
        <v>#N/A</v>
      </c>
      <c r="K461" s="91" t="e">
        <f>VLOOKUP(B461,CREDITO_FINANCEIRO!A:L,12,FALSE)</f>
        <v>#N/A</v>
      </c>
      <c r="L461" s="110" t="e">
        <f t="shared" si="70"/>
        <v>#N/A</v>
      </c>
      <c r="M461" s="2" t="e">
        <f t="shared" si="71"/>
        <v>#N/A</v>
      </c>
      <c r="N461" s="111" t="e">
        <f>VLOOKUP(Tabela4[[#This Row],[Proposta de Referência]],SIMP_CF!A:K,9,FALSE)</f>
        <v>#N/A</v>
      </c>
      <c r="O461" s="111" t="e">
        <f>VLOOKUP(Tabela4[[#This Row],[Proposta de Referência]],SIMP_CF!A:K,8,FALSE)</f>
        <v>#N/A</v>
      </c>
      <c r="P461" s="112" t="e">
        <f t="shared" si="72"/>
        <v>#N/A</v>
      </c>
      <c r="Q461" s="112" t="e">
        <f t="shared" si="73"/>
        <v>#N/A</v>
      </c>
      <c r="R461" t="e">
        <f t="shared" si="79"/>
        <v>#N/A</v>
      </c>
      <c r="S461" s="108" t="e">
        <f t="shared" si="74"/>
        <v>#N/A</v>
      </c>
      <c r="T461" s="108" t="e">
        <f t="shared" si="75"/>
        <v>#N/A</v>
      </c>
      <c r="U461" s="110" t="e">
        <f t="shared" si="76"/>
        <v>#N/A</v>
      </c>
      <c r="V461" t="e">
        <f t="shared" si="77"/>
        <v>#N/A</v>
      </c>
      <c r="W461" t="str">
        <f t="shared" si="78"/>
        <v/>
      </c>
      <c r="X461" s="24" t="str">
        <f>IFERROR(VLOOKUP(W461,HOSPITAIS_COM_DIVIDAS!A:E,5,FALSE),"")</f>
        <v/>
      </c>
    </row>
    <row r="462" spans="1:24" x14ac:dyDescent="0.25">
      <c r="A462" s="52" t="str">
        <f>IFERROR((Tabela4[[#This Row],[Status da Proposta]]),"")</f>
        <v/>
      </c>
      <c r="B462" s="121">
        <f>IFERROR((CREDITO_FINANCEIRO!A462),"")</f>
        <v>0</v>
      </c>
      <c r="C462" s="120" t="str">
        <f>IFERROR((VLOOKUP(B462,CREDITO_FINANCEIRO!A:B,2,FALSE)),"")</f>
        <v/>
      </c>
      <c r="D462" s="94" t="str">
        <f>IFERROR((VLOOKUP(B462,CREDITO_FINANCEIRO!A:E,5,FALSE)),"")</f>
        <v/>
      </c>
      <c r="E462" s="95" t="str">
        <f>IFERROR((VLOOKUP(B462,CREDITO_FINANCEIRO!A:C,3,FALSE)),"")</f>
        <v/>
      </c>
      <c r="F462" s="120" t="str">
        <f>IFERROR((VLOOKUP(B462,CREDITO_FINANCEIRO!A:G,4,FALSE)),"")</f>
        <v/>
      </c>
      <c r="G462" s="120" t="e">
        <f>VLOOKUP(B462,CREDITO_FINANCEIRO!A:G,6,FALSE)</f>
        <v>#N/A</v>
      </c>
      <c r="H462" s="120" t="e">
        <f>VLOOKUP(B462,CREDITO_FINANCEIRO!A:G,7,FALSE)</f>
        <v>#N/A</v>
      </c>
      <c r="I462" s="91" t="e">
        <f>VLOOKUP(B462,CREDITO_FINANCEIRO!A:K,10,FALSE)</f>
        <v>#N/A</v>
      </c>
      <c r="J462" s="91" t="e">
        <f>VLOOKUP(B462,CREDITO_FINANCEIRO!A:K,11,FALSE)</f>
        <v>#N/A</v>
      </c>
      <c r="K462" s="91" t="e">
        <f>VLOOKUP(B462,CREDITO_FINANCEIRO!A:L,12,FALSE)</f>
        <v>#N/A</v>
      </c>
      <c r="L462" s="110" t="e">
        <f t="shared" si="70"/>
        <v>#N/A</v>
      </c>
      <c r="M462" s="2" t="e">
        <f t="shared" si="71"/>
        <v>#N/A</v>
      </c>
      <c r="N462" s="111" t="e">
        <f>VLOOKUP(Tabela4[[#This Row],[Proposta de Referência]],SIMP_CF!A:K,9,FALSE)</f>
        <v>#N/A</v>
      </c>
      <c r="O462" s="111" t="e">
        <f>VLOOKUP(Tabela4[[#This Row],[Proposta de Referência]],SIMP_CF!A:K,8,FALSE)</f>
        <v>#N/A</v>
      </c>
      <c r="P462" s="112" t="e">
        <f t="shared" si="72"/>
        <v>#N/A</v>
      </c>
      <c r="Q462" s="112" t="e">
        <f t="shared" si="73"/>
        <v>#N/A</v>
      </c>
      <c r="R462" t="e">
        <f t="shared" si="79"/>
        <v>#N/A</v>
      </c>
      <c r="S462" s="108" t="e">
        <f t="shared" si="74"/>
        <v>#N/A</v>
      </c>
      <c r="T462" s="108" t="e">
        <f t="shared" si="75"/>
        <v>#N/A</v>
      </c>
      <c r="U462" s="110" t="e">
        <f t="shared" si="76"/>
        <v>#N/A</v>
      </c>
      <c r="V462" t="e">
        <f t="shared" si="77"/>
        <v>#N/A</v>
      </c>
      <c r="W462" t="str">
        <f t="shared" si="78"/>
        <v/>
      </c>
      <c r="X462" s="24" t="str">
        <f>IFERROR(VLOOKUP(W462,HOSPITAIS_COM_DIVIDAS!A:E,5,FALSE),"")</f>
        <v/>
      </c>
    </row>
    <row r="463" spans="1:24" x14ac:dyDescent="0.25">
      <c r="A463" s="52" t="str">
        <f>IFERROR((Tabela4[[#This Row],[Status da Proposta]]),"")</f>
        <v/>
      </c>
      <c r="B463" s="121">
        <f>IFERROR((CREDITO_FINANCEIRO!A463),"")</f>
        <v>0</v>
      </c>
      <c r="C463" s="120" t="str">
        <f>IFERROR((VLOOKUP(B463,CREDITO_FINANCEIRO!A:B,2,FALSE)),"")</f>
        <v/>
      </c>
      <c r="D463" s="94" t="str">
        <f>IFERROR((VLOOKUP(B463,CREDITO_FINANCEIRO!A:E,5,FALSE)),"")</f>
        <v/>
      </c>
      <c r="E463" s="95" t="str">
        <f>IFERROR((VLOOKUP(B463,CREDITO_FINANCEIRO!A:C,3,FALSE)),"")</f>
        <v/>
      </c>
      <c r="F463" s="120" t="str">
        <f>IFERROR((VLOOKUP(B463,CREDITO_FINANCEIRO!A:G,4,FALSE)),"")</f>
        <v/>
      </c>
      <c r="G463" s="120" t="e">
        <f>VLOOKUP(B463,CREDITO_FINANCEIRO!A:G,6,FALSE)</f>
        <v>#N/A</v>
      </c>
      <c r="H463" s="120" t="e">
        <f>VLOOKUP(B463,CREDITO_FINANCEIRO!A:G,7,FALSE)</f>
        <v>#N/A</v>
      </c>
      <c r="I463" s="91" t="e">
        <f>VLOOKUP(B463,CREDITO_FINANCEIRO!A:K,10,FALSE)</f>
        <v>#N/A</v>
      </c>
      <c r="J463" s="91" t="e">
        <f>VLOOKUP(B463,CREDITO_FINANCEIRO!A:K,11,FALSE)</f>
        <v>#N/A</v>
      </c>
      <c r="K463" s="91" t="e">
        <f>VLOOKUP(B463,CREDITO_FINANCEIRO!A:L,12,FALSE)</f>
        <v>#N/A</v>
      </c>
      <c r="L463" s="110" t="e">
        <f t="shared" si="70"/>
        <v>#N/A</v>
      </c>
      <c r="M463" s="2" t="e">
        <f t="shared" si="71"/>
        <v>#N/A</v>
      </c>
      <c r="N463" s="111" t="e">
        <f>VLOOKUP(Tabela4[[#This Row],[Proposta de Referência]],SIMP_CF!A:K,9,FALSE)</f>
        <v>#N/A</v>
      </c>
      <c r="O463" s="111" t="e">
        <f>VLOOKUP(Tabela4[[#This Row],[Proposta de Referência]],SIMP_CF!A:K,8,FALSE)</f>
        <v>#N/A</v>
      </c>
      <c r="P463" s="112" t="e">
        <f t="shared" si="72"/>
        <v>#N/A</v>
      </c>
      <c r="Q463" s="112" t="e">
        <f t="shared" si="73"/>
        <v>#N/A</v>
      </c>
      <c r="R463" t="e">
        <f t="shared" si="79"/>
        <v>#N/A</v>
      </c>
      <c r="S463" s="108" t="e">
        <f t="shared" si="74"/>
        <v>#N/A</v>
      </c>
      <c r="T463" s="108" t="e">
        <f t="shared" si="75"/>
        <v>#N/A</v>
      </c>
      <c r="U463" s="110" t="e">
        <f t="shared" si="76"/>
        <v>#N/A</v>
      </c>
      <c r="V463" t="e">
        <f t="shared" si="77"/>
        <v>#N/A</v>
      </c>
      <c r="W463" t="str">
        <f t="shared" si="78"/>
        <v/>
      </c>
      <c r="X463" s="24" t="str">
        <f>IFERROR(VLOOKUP(W463,HOSPITAIS_COM_DIVIDAS!A:E,5,FALSE),"")</f>
        <v/>
      </c>
    </row>
    <row r="464" spans="1:24" x14ac:dyDescent="0.25">
      <c r="A464" s="52" t="str">
        <f>IFERROR((Tabela4[[#This Row],[Status da Proposta]]),"")</f>
        <v/>
      </c>
      <c r="B464" s="121">
        <f>IFERROR((CREDITO_FINANCEIRO!A464),"")</f>
        <v>0</v>
      </c>
      <c r="C464" s="120" t="str">
        <f>IFERROR((VLOOKUP(B464,CREDITO_FINANCEIRO!A:B,2,FALSE)),"")</f>
        <v/>
      </c>
      <c r="D464" s="94" t="str">
        <f>IFERROR((VLOOKUP(B464,CREDITO_FINANCEIRO!A:E,5,FALSE)),"")</f>
        <v/>
      </c>
      <c r="E464" s="95" t="str">
        <f>IFERROR((VLOOKUP(B464,CREDITO_FINANCEIRO!A:C,3,FALSE)),"")</f>
        <v/>
      </c>
      <c r="F464" s="120" t="str">
        <f>IFERROR((VLOOKUP(B464,CREDITO_FINANCEIRO!A:G,4,FALSE)),"")</f>
        <v/>
      </c>
      <c r="G464" s="120" t="e">
        <f>VLOOKUP(B464,CREDITO_FINANCEIRO!A:G,6,FALSE)</f>
        <v>#N/A</v>
      </c>
      <c r="H464" s="120" t="e">
        <f>VLOOKUP(B464,CREDITO_FINANCEIRO!A:G,7,FALSE)</f>
        <v>#N/A</v>
      </c>
      <c r="I464" s="91" t="e">
        <f>VLOOKUP(B464,CREDITO_FINANCEIRO!A:K,10,FALSE)</f>
        <v>#N/A</v>
      </c>
      <c r="J464" s="91" t="e">
        <f>VLOOKUP(B464,CREDITO_FINANCEIRO!A:K,11,FALSE)</f>
        <v>#N/A</v>
      </c>
      <c r="K464" s="91" t="e">
        <f>VLOOKUP(B464,CREDITO_FINANCEIRO!A:L,12,FALSE)</f>
        <v>#N/A</v>
      </c>
      <c r="L464" s="110" t="e">
        <f t="shared" si="70"/>
        <v>#N/A</v>
      </c>
      <c r="M464" s="2" t="e">
        <f t="shared" si="71"/>
        <v>#N/A</v>
      </c>
      <c r="N464" s="111" t="e">
        <f>VLOOKUP(Tabela4[[#This Row],[Proposta de Referência]],SIMP_CF!A:K,9,FALSE)</f>
        <v>#N/A</v>
      </c>
      <c r="O464" s="111" t="e">
        <f>VLOOKUP(Tabela4[[#This Row],[Proposta de Referência]],SIMP_CF!A:K,8,FALSE)</f>
        <v>#N/A</v>
      </c>
      <c r="P464" s="112" t="e">
        <f t="shared" si="72"/>
        <v>#N/A</v>
      </c>
      <c r="Q464" s="112" t="e">
        <f t="shared" si="73"/>
        <v>#N/A</v>
      </c>
      <c r="R464" t="e">
        <f t="shared" si="79"/>
        <v>#N/A</v>
      </c>
      <c r="S464" s="108" t="e">
        <f t="shared" si="74"/>
        <v>#N/A</v>
      </c>
      <c r="T464" s="108" t="e">
        <f t="shared" si="75"/>
        <v>#N/A</v>
      </c>
      <c r="U464" s="110" t="e">
        <f t="shared" si="76"/>
        <v>#N/A</v>
      </c>
      <c r="V464" t="e">
        <f t="shared" si="77"/>
        <v>#N/A</v>
      </c>
      <c r="W464" t="str">
        <f t="shared" si="78"/>
        <v/>
      </c>
      <c r="X464" s="24" t="str">
        <f>IFERROR(VLOOKUP(W464,HOSPITAIS_COM_DIVIDAS!A:E,5,FALSE),"")</f>
        <v/>
      </c>
    </row>
    <row r="465" spans="1:24" x14ac:dyDescent="0.25">
      <c r="A465" s="52" t="str">
        <f>IFERROR((Tabela4[[#This Row],[Status da Proposta]]),"")</f>
        <v/>
      </c>
      <c r="B465" s="121">
        <f>IFERROR((CREDITO_FINANCEIRO!A465),"")</f>
        <v>0</v>
      </c>
      <c r="C465" s="120" t="str">
        <f>IFERROR((VLOOKUP(B465,CREDITO_FINANCEIRO!A:B,2,FALSE)),"")</f>
        <v/>
      </c>
      <c r="D465" s="94" t="str">
        <f>IFERROR((VLOOKUP(B465,CREDITO_FINANCEIRO!A:E,5,FALSE)),"")</f>
        <v/>
      </c>
      <c r="E465" s="95" t="str">
        <f>IFERROR((VLOOKUP(B465,CREDITO_FINANCEIRO!A:C,3,FALSE)),"")</f>
        <v/>
      </c>
      <c r="F465" s="120" t="str">
        <f>IFERROR((VLOOKUP(B465,CREDITO_FINANCEIRO!A:G,4,FALSE)),"")</f>
        <v/>
      </c>
      <c r="G465" s="120" t="e">
        <f>VLOOKUP(B465,CREDITO_FINANCEIRO!A:G,6,FALSE)</f>
        <v>#N/A</v>
      </c>
      <c r="H465" s="120" t="e">
        <f>VLOOKUP(B465,CREDITO_FINANCEIRO!A:G,7,FALSE)</f>
        <v>#N/A</v>
      </c>
      <c r="I465" s="91" t="e">
        <f>VLOOKUP(B465,CREDITO_FINANCEIRO!A:K,10,FALSE)</f>
        <v>#N/A</v>
      </c>
      <c r="J465" s="91" t="e">
        <f>VLOOKUP(B465,CREDITO_FINANCEIRO!A:K,11,FALSE)</f>
        <v>#N/A</v>
      </c>
      <c r="K465" s="91" t="e">
        <f>VLOOKUP(B465,CREDITO_FINANCEIRO!A:L,12,FALSE)</f>
        <v>#N/A</v>
      </c>
      <c r="L465" s="110" t="e">
        <f t="shared" si="70"/>
        <v>#N/A</v>
      </c>
      <c r="M465" s="2" t="e">
        <f t="shared" si="71"/>
        <v>#N/A</v>
      </c>
      <c r="N465" s="111" t="e">
        <f>VLOOKUP(Tabela4[[#This Row],[Proposta de Referência]],SIMP_CF!A:K,9,FALSE)</f>
        <v>#N/A</v>
      </c>
      <c r="O465" s="111" t="e">
        <f>VLOOKUP(Tabela4[[#This Row],[Proposta de Referência]],SIMP_CF!A:K,8,FALSE)</f>
        <v>#N/A</v>
      </c>
      <c r="P465" s="112" t="e">
        <f t="shared" si="72"/>
        <v>#N/A</v>
      </c>
      <c r="Q465" s="112" t="e">
        <f t="shared" si="73"/>
        <v>#N/A</v>
      </c>
      <c r="R465" t="e">
        <f t="shared" si="79"/>
        <v>#N/A</v>
      </c>
      <c r="S465" s="108" t="e">
        <f t="shared" si="74"/>
        <v>#N/A</v>
      </c>
      <c r="T465" s="108" t="e">
        <f t="shared" si="75"/>
        <v>#N/A</v>
      </c>
      <c r="U465" s="110" t="e">
        <f t="shared" si="76"/>
        <v>#N/A</v>
      </c>
      <c r="V465" t="e">
        <f t="shared" si="77"/>
        <v>#N/A</v>
      </c>
      <c r="W465" t="str">
        <f t="shared" si="78"/>
        <v/>
      </c>
      <c r="X465" s="24" t="str">
        <f>IFERROR(VLOOKUP(W465,HOSPITAIS_COM_DIVIDAS!A:E,5,FALSE),"")</f>
        <v/>
      </c>
    </row>
    <row r="466" spans="1:24" x14ac:dyDescent="0.25">
      <c r="A466" s="52" t="str">
        <f>IFERROR((Tabela4[[#This Row],[Status da Proposta]]),"")</f>
        <v/>
      </c>
      <c r="B466" s="121">
        <f>IFERROR((CREDITO_FINANCEIRO!A466),"")</f>
        <v>0</v>
      </c>
      <c r="C466" s="120" t="str">
        <f>IFERROR((VLOOKUP(B466,CREDITO_FINANCEIRO!A:B,2,FALSE)),"")</f>
        <v/>
      </c>
      <c r="D466" s="94" t="str">
        <f>IFERROR((VLOOKUP(B466,CREDITO_FINANCEIRO!A:E,5,FALSE)),"")</f>
        <v/>
      </c>
      <c r="E466" s="95" t="str">
        <f>IFERROR((VLOOKUP(B466,CREDITO_FINANCEIRO!A:C,3,FALSE)),"")</f>
        <v/>
      </c>
      <c r="F466" s="120" t="str">
        <f>IFERROR((VLOOKUP(B466,CREDITO_FINANCEIRO!A:G,4,FALSE)),"")</f>
        <v/>
      </c>
      <c r="G466" s="120" t="e">
        <f>VLOOKUP(B466,CREDITO_FINANCEIRO!A:G,6,FALSE)</f>
        <v>#N/A</v>
      </c>
      <c r="H466" s="120" t="e">
        <f>VLOOKUP(B466,CREDITO_FINANCEIRO!A:G,7,FALSE)</f>
        <v>#N/A</v>
      </c>
      <c r="I466" s="91" t="e">
        <f>VLOOKUP(B466,CREDITO_FINANCEIRO!A:K,10,FALSE)</f>
        <v>#N/A</v>
      </c>
      <c r="J466" s="91" t="e">
        <f>VLOOKUP(B466,CREDITO_FINANCEIRO!A:K,11,FALSE)</f>
        <v>#N/A</v>
      </c>
      <c r="K466" s="91" t="e">
        <f>VLOOKUP(B466,CREDITO_FINANCEIRO!A:L,12,FALSE)</f>
        <v>#N/A</v>
      </c>
      <c r="L466" s="110" t="e">
        <f t="shared" si="70"/>
        <v>#N/A</v>
      </c>
      <c r="M466" s="2" t="e">
        <f t="shared" si="71"/>
        <v>#N/A</v>
      </c>
      <c r="N466" s="111" t="e">
        <f>VLOOKUP(Tabela4[[#This Row],[Proposta de Referência]],SIMP_CF!A:K,9,FALSE)</f>
        <v>#N/A</v>
      </c>
      <c r="O466" s="111" t="e">
        <f>VLOOKUP(Tabela4[[#This Row],[Proposta de Referência]],SIMP_CF!A:K,8,FALSE)</f>
        <v>#N/A</v>
      </c>
      <c r="P466" s="112" t="e">
        <f t="shared" si="72"/>
        <v>#N/A</v>
      </c>
      <c r="Q466" s="112" t="e">
        <f t="shared" si="73"/>
        <v>#N/A</v>
      </c>
      <c r="R466" t="e">
        <f t="shared" si="79"/>
        <v>#N/A</v>
      </c>
      <c r="S466" s="108" t="e">
        <f t="shared" si="74"/>
        <v>#N/A</v>
      </c>
      <c r="T466" s="108" t="e">
        <f t="shared" si="75"/>
        <v>#N/A</v>
      </c>
      <c r="U466" s="110" t="e">
        <f t="shared" si="76"/>
        <v>#N/A</v>
      </c>
      <c r="V466" t="e">
        <f t="shared" si="77"/>
        <v>#N/A</v>
      </c>
      <c r="W466" t="str">
        <f t="shared" si="78"/>
        <v/>
      </c>
      <c r="X466" s="24" t="str">
        <f>IFERROR(VLOOKUP(W466,HOSPITAIS_COM_DIVIDAS!A:E,5,FALSE),"")</f>
        <v/>
      </c>
    </row>
    <row r="467" spans="1:24" x14ac:dyDescent="0.25">
      <c r="A467" s="52" t="str">
        <f>IFERROR((Tabela4[[#This Row],[Status da Proposta]]),"")</f>
        <v/>
      </c>
      <c r="B467" s="121">
        <f>IFERROR((CREDITO_FINANCEIRO!A467),"")</f>
        <v>0</v>
      </c>
      <c r="C467" s="120" t="str">
        <f>IFERROR((VLOOKUP(B467,CREDITO_FINANCEIRO!A:B,2,FALSE)),"")</f>
        <v/>
      </c>
      <c r="D467" s="94" t="str">
        <f>IFERROR((VLOOKUP(B467,CREDITO_FINANCEIRO!A:E,5,FALSE)),"")</f>
        <v/>
      </c>
      <c r="E467" s="95" t="str">
        <f>IFERROR((VLOOKUP(B467,CREDITO_FINANCEIRO!A:C,3,FALSE)),"")</f>
        <v/>
      </c>
      <c r="F467" s="120" t="str">
        <f>IFERROR((VLOOKUP(B467,CREDITO_FINANCEIRO!A:G,4,FALSE)),"")</f>
        <v/>
      </c>
      <c r="G467" s="120" t="e">
        <f>VLOOKUP(B467,CREDITO_FINANCEIRO!A:G,6,FALSE)</f>
        <v>#N/A</v>
      </c>
      <c r="H467" s="120" t="e">
        <f>VLOOKUP(B467,CREDITO_FINANCEIRO!A:G,7,FALSE)</f>
        <v>#N/A</v>
      </c>
      <c r="I467" s="91" t="e">
        <f>VLOOKUP(B467,CREDITO_FINANCEIRO!A:K,10,FALSE)</f>
        <v>#N/A</v>
      </c>
      <c r="J467" s="91" t="e">
        <f>VLOOKUP(B467,CREDITO_FINANCEIRO!A:K,11,FALSE)</f>
        <v>#N/A</v>
      </c>
      <c r="K467" s="91" t="e">
        <f>VLOOKUP(B467,CREDITO_FINANCEIRO!A:L,12,FALSE)</f>
        <v>#N/A</v>
      </c>
      <c r="L467" s="110" t="e">
        <f t="shared" si="70"/>
        <v>#N/A</v>
      </c>
      <c r="M467" s="2" t="e">
        <f t="shared" si="71"/>
        <v>#N/A</v>
      </c>
      <c r="N467" s="111" t="e">
        <f>VLOOKUP(Tabela4[[#This Row],[Proposta de Referência]],SIMP_CF!A:K,9,FALSE)</f>
        <v>#N/A</v>
      </c>
      <c r="O467" s="111" t="e">
        <f>VLOOKUP(Tabela4[[#This Row],[Proposta de Referência]],SIMP_CF!A:K,8,FALSE)</f>
        <v>#N/A</v>
      </c>
      <c r="P467" s="112" t="e">
        <f t="shared" si="72"/>
        <v>#N/A</v>
      </c>
      <c r="Q467" s="112" t="e">
        <f t="shared" si="73"/>
        <v>#N/A</v>
      </c>
      <c r="R467" t="e">
        <f t="shared" si="79"/>
        <v>#N/A</v>
      </c>
      <c r="S467" s="108" t="e">
        <f t="shared" si="74"/>
        <v>#N/A</v>
      </c>
      <c r="T467" s="108" t="e">
        <f t="shared" si="75"/>
        <v>#N/A</v>
      </c>
      <c r="U467" s="110" t="e">
        <f t="shared" si="76"/>
        <v>#N/A</v>
      </c>
      <c r="V467" t="e">
        <f t="shared" si="77"/>
        <v>#N/A</v>
      </c>
      <c r="W467" t="str">
        <f t="shared" si="78"/>
        <v/>
      </c>
      <c r="X467" s="24" t="str">
        <f>IFERROR(VLOOKUP(W467,HOSPITAIS_COM_DIVIDAS!A:E,5,FALSE),"")</f>
        <v/>
      </c>
    </row>
    <row r="468" spans="1:24" x14ac:dyDescent="0.25">
      <c r="A468" s="52" t="str">
        <f>IFERROR((Tabela4[[#This Row],[Status da Proposta]]),"")</f>
        <v/>
      </c>
      <c r="B468" s="121">
        <f>IFERROR((CREDITO_FINANCEIRO!A468),"")</f>
        <v>0</v>
      </c>
      <c r="C468" s="120" t="str">
        <f>IFERROR((VLOOKUP(B468,CREDITO_FINANCEIRO!A:B,2,FALSE)),"")</f>
        <v/>
      </c>
      <c r="D468" s="94" t="str">
        <f>IFERROR((VLOOKUP(B468,CREDITO_FINANCEIRO!A:E,5,FALSE)),"")</f>
        <v/>
      </c>
      <c r="E468" s="95" t="str">
        <f>IFERROR((VLOOKUP(B468,CREDITO_FINANCEIRO!A:C,3,FALSE)),"")</f>
        <v/>
      </c>
      <c r="F468" s="120" t="str">
        <f>IFERROR((VLOOKUP(B468,CREDITO_FINANCEIRO!A:G,4,FALSE)),"")</f>
        <v/>
      </c>
      <c r="G468" s="120" t="e">
        <f>VLOOKUP(B468,CREDITO_FINANCEIRO!A:G,6,FALSE)</f>
        <v>#N/A</v>
      </c>
      <c r="H468" s="120" t="e">
        <f>VLOOKUP(B468,CREDITO_FINANCEIRO!A:G,7,FALSE)</f>
        <v>#N/A</v>
      </c>
      <c r="I468" s="91" t="e">
        <f>VLOOKUP(B468,CREDITO_FINANCEIRO!A:K,10,FALSE)</f>
        <v>#N/A</v>
      </c>
      <c r="J468" s="91" t="e">
        <f>VLOOKUP(B468,CREDITO_FINANCEIRO!A:K,11,FALSE)</f>
        <v>#N/A</v>
      </c>
      <c r="K468" s="91" t="e">
        <f>VLOOKUP(B468,CREDITO_FINANCEIRO!A:L,12,FALSE)</f>
        <v>#N/A</v>
      </c>
      <c r="L468" s="110" t="e">
        <f t="shared" si="70"/>
        <v>#N/A</v>
      </c>
      <c r="M468" s="2" t="e">
        <f t="shared" si="71"/>
        <v>#N/A</v>
      </c>
      <c r="N468" s="111" t="e">
        <f>VLOOKUP(Tabela4[[#This Row],[Proposta de Referência]],SIMP_CF!A:K,9,FALSE)</f>
        <v>#N/A</v>
      </c>
      <c r="O468" s="111" t="e">
        <f>VLOOKUP(Tabela4[[#This Row],[Proposta de Referência]],SIMP_CF!A:K,8,FALSE)</f>
        <v>#N/A</v>
      </c>
      <c r="P468" s="112" t="e">
        <f t="shared" si="72"/>
        <v>#N/A</v>
      </c>
      <c r="Q468" s="112" t="e">
        <f t="shared" si="73"/>
        <v>#N/A</v>
      </c>
      <c r="R468" t="e">
        <f t="shared" si="79"/>
        <v>#N/A</v>
      </c>
      <c r="S468" s="108" t="e">
        <f t="shared" si="74"/>
        <v>#N/A</v>
      </c>
      <c r="T468" s="108" t="e">
        <f t="shared" si="75"/>
        <v>#N/A</v>
      </c>
      <c r="U468" s="110" t="e">
        <f t="shared" si="76"/>
        <v>#N/A</v>
      </c>
      <c r="V468" t="e">
        <f t="shared" si="77"/>
        <v>#N/A</v>
      </c>
      <c r="W468" t="str">
        <f t="shared" si="78"/>
        <v/>
      </c>
      <c r="X468" s="24" t="str">
        <f>IFERROR(VLOOKUP(W468,HOSPITAIS_COM_DIVIDAS!A:E,5,FALSE),"")</f>
        <v/>
      </c>
    </row>
    <row r="469" spans="1:24" x14ac:dyDescent="0.25">
      <c r="A469" s="52" t="str">
        <f>IFERROR((Tabela4[[#This Row],[Status da Proposta]]),"")</f>
        <v/>
      </c>
      <c r="B469" s="121">
        <f>IFERROR((CREDITO_FINANCEIRO!A469),"")</f>
        <v>0</v>
      </c>
      <c r="C469" s="120" t="str">
        <f>IFERROR((VLOOKUP(B469,CREDITO_FINANCEIRO!A:B,2,FALSE)),"")</f>
        <v/>
      </c>
      <c r="D469" s="94" t="str">
        <f>IFERROR((VLOOKUP(B469,CREDITO_FINANCEIRO!A:E,5,FALSE)),"")</f>
        <v/>
      </c>
      <c r="E469" s="95" t="str">
        <f>IFERROR((VLOOKUP(B469,CREDITO_FINANCEIRO!A:C,3,FALSE)),"")</f>
        <v/>
      </c>
      <c r="F469" s="120" t="str">
        <f>IFERROR((VLOOKUP(B469,CREDITO_FINANCEIRO!A:G,4,FALSE)),"")</f>
        <v/>
      </c>
      <c r="G469" s="120" t="e">
        <f>VLOOKUP(B469,CREDITO_FINANCEIRO!A:G,6,FALSE)</f>
        <v>#N/A</v>
      </c>
      <c r="H469" s="120" t="e">
        <f>VLOOKUP(B469,CREDITO_FINANCEIRO!A:G,7,FALSE)</f>
        <v>#N/A</v>
      </c>
      <c r="I469" s="91" t="e">
        <f>VLOOKUP(B469,CREDITO_FINANCEIRO!A:K,10,FALSE)</f>
        <v>#N/A</v>
      </c>
      <c r="J469" s="91" t="e">
        <f>VLOOKUP(B469,CREDITO_FINANCEIRO!A:K,11,FALSE)</f>
        <v>#N/A</v>
      </c>
      <c r="K469" s="91" t="e">
        <f>VLOOKUP(B469,CREDITO_FINANCEIRO!A:L,12,FALSE)</f>
        <v>#N/A</v>
      </c>
      <c r="L469" s="110" t="e">
        <f t="shared" si="70"/>
        <v>#N/A</v>
      </c>
      <c r="M469" s="2" t="e">
        <f t="shared" si="71"/>
        <v>#N/A</v>
      </c>
      <c r="N469" s="111" t="e">
        <f>VLOOKUP(Tabela4[[#This Row],[Proposta de Referência]],SIMP_CF!A:K,9,FALSE)</f>
        <v>#N/A</v>
      </c>
      <c r="O469" s="111" t="e">
        <f>VLOOKUP(Tabela4[[#This Row],[Proposta de Referência]],SIMP_CF!A:K,8,FALSE)</f>
        <v>#N/A</v>
      </c>
      <c r="P469" s="112" t="e">
        <f t="shared" si="72"/>
        <v>#N/A</v>
      </c>
      <c r="Q469" s="112" t="e">
        <f t="shared" si="73"/>
        <v>#N/A</v>
      </c>
      <c r="R469" t="e">
        <f t="shared" si="79"/>
        <v>#N/A</v>
      </c>
      <c r="S469" s="108" t="e">
        <f t="shared" si="74"/>
        <v>#N/A</v>
      </c>
      <c r="T469" s="108" t="e">
        <f t="shared" si="75"/>
        <v>#N/A</v>
      </c>
      <c r="U469" s="110" t="e">
        <f t="shared" si="76"/>
        <v>#N/A</v>
      </c>
      <c r="V469" t="e">
        <f t="shared" si="77"/>
        <v>#N/A</v>
      </c>
      <c r="W469" t="str">
        <f t="shared" si="78"/>
        <v/>
      </c>
      <c r="X469" s="24" t="str">
        <f>IFERROR(VLOOKUP(W469,HOSPITAIS_COM_DIVIDAS!A:E,5,FALSE),"")</f>
        <v/>
      </c>
    </row>
    <row r="470" spans="1:24" x14ac:dyDescent="0.25">
      <c r="A470" s="52" t="str">
        <f>IFERROR((Tabela4[[#This Row],[Status da Proposta]]),"")</f>
        <v/>
      </c>
      <c r="B470" s="121">
        <f>IFERROR((CREDITO_FINANCEIRO!A470),"")</f>
        <v>0</v>
      </c>
      <c r="C470" s="120" t="str">
        <f>IFERROR((VLOOKUP(B470,CREDITO_FINANCEIRO!A:B,2,FALSE)),"")</f>
        <v/>
      </c>
      <c r="D470" s="94" t="str">
        <f>IFERROR((VLOOKUP(B470,CREDITO_FINANCEIRO!A:E,5,FALSE)),"")</f>
        <v/>
      </c>
      <c r="E470" s="95" t="str">
        <f>IFERROR((VLOOKUP(B470,CREDITO_FINANCEIRO!A:C,3,FALSE)),"")</f>
        <v/>
      </c>
      <c r="F470" s="120" t="str">
        <f>IFERROR((VLOOKUP(B470,CREDITO_FINANCEIRO!A:G,4,FALSE)),"")</f>
        <v/>
      </c>
      <c r="G470" s="120" t="e">
        <f>VLOOKUP(B470,CREDITO_FINANCEIRO!A:G,6,FALSE)</f>
        <v>#N/A</v>
      </c>
      <c r="H470" s="120" t="e">
        <f>VLOOKUP(B470,CREDITO_FINANCEIRO!A:G,7,FALSE)</f>
        <v>#N/A</v>
      </c>
      <c r="I470" s="91" t="e">
        <f>VLOOKUP(B470,CREDITO_FINANCEIRO!A:K,10,FALSE)</f>
        <v>#N/A</v>
      </c>
      <c r="J470" s="91" t="e">
        <f>VLOOKUP(B470,CREDITO_FINANCEIRO!A:K,11,FALSE)</f>
        <v>#N/A</v>
      </c>
      <c r="K470" s="91" t="e">
        <f>VLOOKUP(B470,CREDITO_FINANCEIRO!A:L,12,FALSE)</f>
        <v>#N/A</v>
      </c>
      <c r="L470" s="110" t="e">
        <f t="shared" si="70"/>
        <v>#N/A</v>
      </c>
      <c r="M470" s="2" t="e">
        <f t="shared" si="71"/>
        <v>#N/A</v>
      </c>
      <c r="N470" s="111" t="e">
        <f>VLOOKUP(Tabela4[[#This Row],[Proposta de Referência]],SIMP_CF!A:K,9,FALSE)</f>
        <v>#N/A</v>
      </c>
      <c r="O470" s="111" t="e">
        <f>VLOOKUP(Tabela4[[#This Row],[Proposta de Referência]],SIMP_CF!A:K,8,FALSE)</f>
        <v>#N/A</v>
      </c>
      <c r="P470" s="112" t="e">
        <f t="shared" si="72"/>
        <v>#N/A</v>
      </c>
      <c r="Q470" s="112" t="e">
        <f t="shared" si="73"/>
        <v>#N/A</v>
      </c>
      <c r="R470" t="e">
        <f t="shared" si="79"/>
        <v>#N/A</v>
      </c>
      <c r="S470" s="108" t="e">
        <f t="shared" si="74"/>
        <v>#N/A</v>
      </c>
      <c r="T470" s="108" t="e">
        <f t="shared" si="75"/>
        <v>#N/A</v>
      </c>
      <c r="U470" s="110" t="e">
        <f t="shared" si="76"/>
        <v>#N/A</v>
      </c>
      <c r="V470" t="e">
        <f t="shared" si="77"/>
        <v>#N/A</v>
      </c>
      <c r="W470" t="str">
        <f t="shared" si="78"/>
        <v/>
      </c>
      <c r="X470" s="24" t="str">
        <f>IFERROR(VLOOKUP(W470,HOSPITAIS_COM_DIVIDAS!A:E,5,FALSE),"")</f>
        <v/>
      </c>
    </row>
    <row r="471" spans="1:24" x14ac:dyDescent="0.25">
      <c r="A471" s="52" t="str">
        <f>IFERROR((Tabela4[[#This Row],[Status da Proposta]]),"")</f>
        <v/>
      </c>
      <c r="B471" s="121">
        <f>IFERROR((CREDITO_FINANCEIRO!A471),"")</f>
        <v>0</v>
      </c>
      <c r="C471" s="120" t="str">
        <f>IFERROR((VLOOKUP(B471,CREDITO_FINANCEIRO!A:B,2,FALSE)),"")</f>
        <v/>
      </c>
      <c r="D471" s="94" t="str">
        <f>IFERROR((VLOOKUP(B471,CREDITO_FINANCEIRO!A:E,5,FALSE)),"")</f>
        <v/>
      </c>
      <c r="E471" s="95" t="str">
        <f>IFERROR((VLOOKUP(B471,CREDITO_FINANCEIRO!A:C,3,FALSE)),"")</f>
        <v/>
      </c>
      <c r="F471" s="120" t="str">
        <f>IFERROR((VLOOKUP(B471,CREDITO_FINANCEIRO!A:G,4,FALSE)),"")</f>
        <v/>
      </c>
      <c r="G471" s="120" t="e">
        <f>VLOOKUP(B471,CREDITO_FINANCEIRO!A:G,6,FALSE)</f>
        <v>#N/A</v>
      </c>
      <c r="H471" s="120" t="e">
        <f>VLOOKUP(B471,CREDITO_FINANCEIRO!A:G,7,FALSE)</f>
        <v>#N/A</v>
      </c>
      <c r="I471" s="91" t="e">
        <f>VLOOKUP(B471,CREDITO_FINANCEIRO!A:K,10,FALSE)</f>
        <v>#N/A</v>
      </c>
      <c r="J471" s="91" t="e">
        <f>VLOOKUP(B471,CREDITO_FINANCEIRO!A:K,11,FALSE)</f>
        <v>#N/A</v>
      </c>
      <c r="K471" s="91" t="e">
        <f>VLOOKUP(B471,CREDITO_FINANCEIRO!A:L,12,FALSE)</f>
        <v>#N/A</v>
      </c>
      <c r="L471" s="110" t="e">
        <f t="shared" si="70"/>
        <v>#N/A</v>
      </c>
      <c r="M471" s="2" t="e">
        <f t="shared" si="71"/>
        <v>#N/A</v>
      </c>
      <c r="N471" s="111" t="e">
        <f>VLOOKUP(Tabela4[[#This Row],[Proposta de Referência]],SIMP_CF!A:K,9,FALSE)</f>
        <v>#N/A</v>
      </c>
      <c r="O471" s="111" t="e">
        <f>VLOOKUP(Tabela4[[#This Row],[Proposta de Referência]],SIMP_CF!A:K,8,FALSE)</f>
        <v>#N/A</v>
      </c>
      <c r="P471" s="112" t="e">
        <f t="shared" si="72"/>
        <v>#N/A</v>
      </c>
      <c r="Q471" s="112" t="e">
        <f t="shared" si="73"/>
        <v>#N/A</v>
      </c>
      <c r="R471" t="e">
        <f t="shared" si="79"/>
        <v>#N/A</v>
      </c>
      <c r="S471" s="108" t="e">
        <f t="shared" si="74"/>
        <v>#N/A</v>
      </c>
      <c r="T471" s="108" t="e">
        <f t="shared" si="75"/>
        <v>#N/A</v>
      </c>
      <c r="U471" s="110" t="e">
        <f t="shared" si="76"/>
        <v>#N/A</v>
      </c>
      <c r="V471" t="e">
        <f t="shared" si="77"/>
        <v>#N/A</v>
      </c>
      <c r="W471" t="str">
        <f t="shared" si="78"/>
        <v/>
      </c>
      <c r="X471" s="24" t="str">
        <f>IFERROR(VLOOKUP(W471,HOSPITAIS_COM_DIVIDAS!A:E,5,FALSE),"")</f>
        <v/>
      </c>
    </row>
    <row r="472" spans="1:24" x14ac:dyDescent="0.25">
      <c r="A472" s="52" t="str">
        <f>IFERROR((Tabela4[[#This Row],[Status da Proposta]]),"")</f>
        <v/>
      </c>
      <c r="B472" s="121">
        <f>IFERROR((CREDITO_FINANCEIRO!A472),"")</f>
        <v>0</v>
      </c>
      <c r="C472" s="120" t="str">
        <f>IFERROR((VLOOKUP(B472,CREDITO_FINANCEIRO!A:B,2,FALSE)),"")</f>
        <v/>
      </c>
      <c r="D472" s="94" t="str">
        <f>IFERROR((VLOOKUP(B472,CREDITO_FINANCEIRO!A:E,5,FALSE)),"")</f>
        <v/>
      </c>
      <c r="E472" s="95" t="str">
        <f>IFERROR((VLOOKUP(B472,CREDITO_FINANCEIRO!A:C,3,FALSE)),"")</f>
        <v/>
      </c>
      <c r="F472" s="120" t="str">
        <f>IFERROR((VLOOKUP(B472,CREDITO_FINANCEIRO!A:G,4,FALSE)),"")</f>
        <v/>
      </c>
      <c r="G472" s="120" t="e">
        <f>VLOOKUP(B472,CREDITO_FINANCEIRO!A:G,6,FALSE)</f>
        <v>#N/A</v>
      </c>
      <c r="H472" s="120" t="e">
        <f>VLOOKUP(B472,CREDITO_FINANCEIRO!A:G,7,FALSE)</f>
        <v>#N/A</v>
      </c>
      <c r="I472" s="91" t="e">
        <f>VLOOKUP(B472,CREDITO_FINANCEIRO!A:K,10,FALSE)</f>
        <v>#N/A</v>
      </c>
      <c r="J472" s="91" t="e">
        <f>VLOOKUP(B472,CREDITO_FINANCEIRO!A:K,11,FALSE)</f>
        <v>#N/A</v>
      </c>
      <c r="K472" s="91" t="e">
        <f>VLOOKUP(B472,CREDITO_FINANCEIRO!A:L,12,FALSE)</f>
        <v>#N/A</v>
      </c>
      <c r="L472" s="110" t="e">
        <f t="shared" si="70"/>
        <v>#N/A</v>
      </c>
      <c r="M472" s="2" t="e">
        <f t="shared" si="71"/>
        <v>#N/A</v>
      </c>
      <c r="N472" s="111" t="e">
        <f>VLOOKUP(Tabela4[[#This Row],[Proposta de Referência]],SIMP_CF!A:K,9,FALSE)</f>
        <v>#N/A</v>
      </c>
      <c r="O472" s="111" t="e">
        <f>VLOOKUP(Tabela4[[#This Row],[Proposta de Referência]],SIMP_CF!A:K,8,FALSE)</f>
        <v>#N/A</v>
      </c>
      <c r="P472" s="112" t="e">
        <f t="shared" si="72"/>
        <v>#N/A</v>
      </c>
      <c r="Q472" s="112" t="e">
        <f t="shared" si="73"/>
        <v>#N/A</v>
      </c>
      <c r="R472" t="e">
        <f t="shared" si="79"/>
        <v>#N/A</v>
      </c>
      <c r="S472" s="108" t="e">
        <f t="shared" si="74"/>
        <v>#N/A</v>
      </c>
      <c r="T472" s="108" t="e">
        <f t="shared" si="75"/>
        <v>#N/A</v>
      </c>
      <c r="U472" s="110" t="e">
        <f t="shared" si="76"/>
        <v>#N/A</v>
      </c>
      <c r="V472" t="e">
        <f t="shared" si="77"/>
        <v>#N/A</v>
      </c>
      <c r="W472" t="str">
        <f t="shared" si="78"/>
        <v/>
      </c>
      <c r="X472" s="24" t="str">
        <f>IFERROR(VLOOKUP(W472,HOSPITAIS_COM_DIVIDAS!A:E,5,FALSE),"")</f>
        <v/>
      </c>
    </row>
    <row r="473" spans="1:24" x14ac:dyDescent="0.25">
      <c r="A473" s="52" t="str">
        <f>IFERROR((Tabela4[[#This Row],[Status da Proposta]]),"")</f>
        <v/>
      </c>
      <c r="B473" s="121">
        <f>IFERROR((CREDITO_FINANCEIRO!A473),"")</f>
        <v>0</v>
      </c>
      <c r="C473" s="120" t="str">
        <f>IFERROR((VLOOKUP(B473,CREDITO_FINANCEIRO!A:B,2,FALSE)),"")</f>
        <v/>
      </c>
      <c r="D473" s="94" t="str">
        <f>IFERROR((VLOOKUP(B473,CREDITO_FINANCEIRO!A:E,5,FALSE)),"")</f>
        <v/>
      </c>
      <c r="E473" s="95" t="str">
        <f>IFERROR((VLOOKUP(B473,CREDITO_FINANCEIRO!A:C,3,FALSE)),"")</f>
        <v/>
      </c>
      <c r="F473" s="120" t="str">
        <f>IFERROR((VLOOKUP(B473,CREDITO_FINANCEIRO!A:G,4,FALSE)),"")</f>
        <v/>
      </c>
      <c r="G473" s="120" t="e">
        <f>VLOOKUP(B473,CREDITO_FINANCEIRO!A:G,6,FALSE)</f>
        <v>#N/A</v>
      </c>
      <c r="H473" s="120" t="e">
        <f>VLOOKUP(B473,CREDITO_FINANCEIRO!A:G,7,FALSE)</f>
        <v>#N/A</v>
      </c>
      <c r="I473" s="91" t="e">
        <f>VLOOKUP(B473,CREDITO_FINANCEIRO!A:K,10,FALSE)</f>
        <v>#N/A</v>
      </c>
      <c r="J473" s="91" t="e">
        <f>VLOOKUP(B473,CREDITO_FINANCEIRO!A:K,11,FALSE)</f>
        <v>#N/A</v>
      </c>
      <c r="K473" s="91" t="e">
        <f>VLOOKUP(B473,CREDITO_FINANCEIRO!A:L,12,FALSE)</f>
        <v>#N/A</v>
      </c>
      <c r="L473" s="110" t="e">
        <f t="shared" si="70"/>
        <v>#N/A</v>
      </c>
      <c r="M473" s="2" t="e">
        <f t="shared" si="71"/>
        <v>#N/A</v>
      </c>
      <c r="N473" s="111" t="e">
        <f>VLOOKUP(Tabela4[[#This Row],[Proposta de Referência]],SIMP_CF!A:K,9,FALSE)</f>
        <v>#N/A</v>
      </c>
      <c r="O473" s="111" t="e">
        <f>VLOOKUP(Tabela4[[#This Row],[Proposta de Referência]],SIMP_CF!A:K,8,FALSE)</f>
        <v>#N/A</v>
      </c>
      <c r="P473" s="112" t="e">
        <f t="shared" si="72"/>
        <v>#N/A</v>
      </c>
      <c r="Q473" s="112" t="e">
        <f t="shared" si="73"/>
        <v>#N/A</v>
      </c>
      <c r="R473" t="e">
        <f t="shared" si="79"/>
        <v>#N/A</v>
      </c>
      <c r="S473" s="108" t="e">
        <f t="shared" si="74"/>
        <v>#N/A</v>
      </c>
      <c r="T473" s="108" t="e">
        <f t="shared" si="75"/>
        <v>#N/A</v>
      </c>
      <c r="U473" s="110" t="e">
        <f t="shared" si="76"/>
        <v>#N/A</v>
      </c>
      <c r="V473" t="e">
        <f t="shared" si="77"/>
        <v>#N/A</v>
      </c>
      <c r="W473" t="str">
        <f t="shared" si="78"/>
        <v/>
      </c>
      <c r="X473" s="24" t="str">
        <f>IFERROR(VLOOKUP(W473,HOSPITAIS_COM_DIVIDAS!A:E,5,FALSE),"")</f>
        <v/>
      </c>
    </row>
    <row r="474" spans="1:24" x14ac:dyDescent="0.25">
      <c r="A474" s="52" t="str">
        <f>IFERROR((Tabela4[[#This Row],[Status da Proposta]]),"")</f>
        <v/>
      </c>
      <c r="B474" s="121">
        <f>IFERROR((CREDITO_FINANCEIRO!A474),"")</f>
        <v>0</v>
      </c>
      <c r="C474" s="120" t="str">
        <f>IFERROR((VLOOKUP(B474,CREDITO_FINANCEIRO!A:B,2,FALSE)),"")</f>
        <v/>
      </c>
      <c r="D474" s="94" t="str">
        <f>IFERROR((VLOOKUP(B474,CREDITO_FINANCEIRO!A:E,5,FALSE)),"")</f>
        <v/>
      </c>
      <c r="E474" s="95" t="str">
        <f>IFERROR((VLOOKUP(B474,CREDITO_FINANCEIRO!A:C,3,FALSE)),"")</f>
        <v/>
      </c>
      <c r="F474" s="120" t="str">
        <f>IFERROR((VLOOKUP(B474,CREDITO_FINANCEIRO!A:G,4,FALSE)),"")</f>
        <v/>
      </c>
      <c r="G474" s="120" t="e">
        <f>VLOOKUP(B474,CREDITO_FINANCEIRO!A:G,6,FALSE)</f>
        <v>#N/A</v>
      </c>
      <c r="H474" s="120" t="e">
        <f>VLOOKUP(B474,CREDITO_FINANCEIRO!A:G,7,FALSE)</f>
        <v>#N/A</v>
      </c>
      <c r="I474" s="91" t="e">
        <f>VLOOKUP(B474,CREDITO_FINANCEIRO!A:K,10,FALSE)</f>
        <v>#N/A</v>
      </c>
      <c r="J474" s="91" t="e">
        <f>VLOOKUP(B474,CREDITO_FINANCEIRO!A:K,11,FALSE)</f>
        <v>#N/A</v>
      </c>
      <c r="K474" s="91" t="e">
        <f>VLOOKUP(B474,CREDITO_FINANCEIRO!A:L,12,FALSE)</f>
        <v>#N/A</v>
      </c>
      <c r="L474" s="110" t="e">
        <f t="shared" si="70"/>
        <v>#N/A</v>
      </c>
      <c r="M474" s="2" t="e">
        <f t="shared" si="71"/>
        <v>#N/A</v>
      </c>
      <c r="N474" s="111" t="e">
        <f>VLOOKUP(Tabela4[[#This Row],[Proposta de Referência]],SIMP_CF!A:K,9,FALSE)</f>
        <v>#N/A</v>
      </c>
      <c r="O474" s="111" t="e">
        <f>VLOOKUP(Tabela4[[#This Row],[Proposta de Referência]],SIMP_CF!A:K,8,FALSE)</f>
        <v>#N/A</v>
      </c>
      <c r="P474" s="112" t="e">
        <f t="shared" si="72"/>
        <v>#N/A</v>
      </c>
      <c r="Q474" s="112" t="e">
        <f t="shared" si="73"/>
        <v>#N/A</v>
      </c>
      <c r="R474" t="e">
        <f t="shared" si="79"/>
        <v>#N/A</v>
      </c>
      <c r="S474" s="108" t="e">
        <f t="shared" si="74"/>
        <v>#N/A</v>
      </c>
      <c r="T474" s="108" t="e">
        <f t="shared" si="75"/>
        <v>#N/A</v>
      </c>
      <c r="U474" s="110" t="e">
        <f t="shared" si="76"/>
        <v>#N/A</v>
      </c>
      <c r="V474" t="e">
        <f t="shared" si="77"/>
        <v>#N/A</v>
      </c>
      <c r="W474" t="str">
        <f t="shared" si="78"/>
        <v/>
      </c>
      <c r="X474" s="24" t="str">
        <f>IFERROR(VLOOKUP(W474,HOSPITAIS_COM_DIVIDAS!A:E,5,FALSE),"")</f>
        <v/>
      </c>
    </row>
    <row r="475" spans="1:24" x14ac:dyDescent="0.25">
      <c r="A475" s="52" t="str">
        <f>IFERROR((Tabela4[[#This Row],[Status da Proposta]]),"")</f>
        <v/>
      </c>
      <c r="B475" s="121">
        <f>IFERROR((CREDITO_FINANCEIRO!A475),"")</f>
        <v>0</v>
      </c>
      <c r="C475" s="120" t="str">
        <f>IFERROR((VLOOKUP(B475,CREDITO_FINANCEIRO!A:B,2,FALSE)),"")</f>
        <v/>
      </c>
      <c r="D475" s="94" t="str">
        <f>IFERROR((VLOOKUP(B475,CREDITO_FINANCEIRO!A:E,5,FALSE)),"")</f>
        <v/>
      </c>
      <c r="E475" s="95" t="str">
        <f>IFERROR((VLOOKUP(B475,CREDITO_FINANCEIRO!A:C,3,FALSE)),"")</f>
        <v/>
      </c>
      <c r="F475" s="120" t="str">
        <f>IFERROR((VLOOKUP(B475,CREDITO_FINANCEIRO!A:G,4,FALSE)),"")</f>
        <v/>
      </c>
      <c r="G475" s="120" t="e">
        <f>VLOOKUP(B475,CREDITO_FINANCEIRO!A:G,6,FALSE)</f>
        <v>#N/A</v>
      </c>
      <c r="H475" s="120" t="e">
        <f>VLOOKUP(B475,CREDITO_FINANCEIRO!A:G,7,FALSE)</f>
        <v>#N/A</v>
      </c>
      <c r="I475" s="91" t="e">
        <f>VLOOKUP(B475,CREDITO_FINANCEIRO!A:K,10,FALSE)</f>
        <v>#N/A</v>
      </c>
      <c r="J475" s="91" t="e">
        <f>VLOOKUP(B475,CREDITO_FINANCEIRO!A:K,11,FALSE)</f>
        <v>#N/A</v>
      </c>
      <c r="K475" s="91" t="e">
        <f>VLOOKUP(B475,CREDITO_FINANCEIRO!A:L,12,FALSE)</f>
        <v>#N/A</v>
      </c>
      <c r="L475" s="110" t="e">
        <f t="shared" si="70"/>
        <v>#N/A</v>
      </c>
      <c r="M475" s="2" t="e">
        <f t="shared" si="71"/>
        <v>#N/A</v>
      </c>
      <c r="N475" s="111" t="e">
        <f>VLOOKUP(Tabela4[[#This Row],[Proposta de Referência]],SIMP_CF!A:K,9,FALSE)</f>
        <v>#N/A</v>
      </c>
      <c r="O475" s="111" t="e">
        <f>VLOOKUP(Tabela4[[#This Row],[Proposta de Referência]],SIMP_CF!A:K,8,FALSE)</f>
        <v>#N/A</v>
      </c>
      <c r="P475" s="112" t="e">
        <f t="shared" si="72"/>
        <v>#N/A</v>
      </c>
      <c r="Q475" s="112" t="e">
        <f t="shared" si="73"/>
        <v>#N/A</v>
      </c>
      <c r="R475" t="e">
        <f t="shared" si="79"/>
        <v>#N/A</v>
      </c>
      <c r="S475" s="108" t="e">
        <f t="shared" si="74"/>
        <v>#N/A</v>
      </c>
      <c r="T475" s="108" t="e">
        <f t="shared" si="75"/>
        <v>#N/A</v>
      </c>
      <c r="U475" s="110" t="e">
        <f t="shared" si="76"/>
        <v>#N/A</v>
      </c>
      <c r="V475" t="e">
        <f t="shared" si="77"/>
        <v>#N/A</v>
      </c>
      <c r="W475" t="str">
        <f t="shared" si="78"/>
        <v/>
      </c>
      <c r="X475" s="24" t="str">
        <f>IFERROR(VLOOKUP(W475,HOSPITAIS_COM_DIVIDAS!A:E,5,FALSE),"")</f>
        <v/>
      </c>
    </row>
    <row r="476" spans="1:24" x14ac:dyDescent="0.25">
      <c r="A476" s="52" t="str">
        <f>IFERROR((Tabela4[[#This Row],[Status da Proposta]]),"")</f>
        <v/>
      </c>
      <c r="B476" s="121">
        <f>IFERROR((CREDITO_FINANCEIRO!A476),"")</f>
        <v>0</v>
      </c>
      <c r="C476" s="120" t="str">
        <f>IFERROR((VLOOKUP(B476,CREDITO_FINANCEIRO!A:B,2,FALSE)),"")</f>
        <v/>
      </c>
      <c r="D476" s="94" t="str">
        <f>IFERROR((VLOOKUP(B476,CREDITO_FINANCEIRO!A:E,5,FALSE)),"")</f>
        <v/>
      </c>
      <c r="E476" s="95" t="str">
        <f>IFERROR((VLOOKUP(B476,CREDITO_FINANCEIRO!A:C,3,FALSE)),"")</f>
        <v/>
      </c>
      <c r="F476" s="120" t="str">
        <f>IFERROR((VLOOKUP(B476,CREDITO_FINANCEIRO!A:G,4,FALSE)),"")</f>
        <v/>
      </c>
      <c r="G476" s="120" t="e">
        <f>VLOOKUP(B476,CREDITO_FINANCEIRO!A:G,6,FALSE)</f>
        <v>#N/A</v>
      </c>
      <c r="H476" s="120" t="e">
        <f>VLOOKUP(B476,CREDITO_FINANCEIRO!A:G,7,FALSE)</f>
        <v>#N/A</v>
      </c>
      <c r="I476" s="91" t="e">
        <f>VLOOKUP(B476,CREDITO_FINANCEIRO!A:K,10,FALSE)</f>
        <v>#N/A</v>
      </c>
      <c r="J476" s="91" t="e">
        <f>VLOOKUP(B476,CREDITO_FINANCEIRO!A:K,11,FALSE)</f>
        <v>#N/A</v>
      </c>
      <c r="K476" s="91" t="e">
        <f>VLOOKUP(B476,CREDITO_FINANCEIRO!A:L,12,FALSE)</f>
        <v>#N/A</v>
      </c>
      <c r="L476" s="110" t="e">
        <f t="shared" si="70"/>
        <v>#N/A</v>
      </c>
      <c r="M476" s="2" t="e">
        <f t="shared" si="71"/>
        <v>#N/A</v>
      </c>
      <c r="N476" s="111" t="e">
        <f>VLOOKUP(Tabela4[[#This Row],[Proposta de Referência]],SIMP_CF!A:K,9,FALSE)</f>
        <v>#N/A</v>
      </c>
      <c r="O476" s="111" t="e">
        <f>VLOOKUP(Tabela4[[#This Row],[Proposta de Referência]],SIMP_CF!A:K,8,FALSE)</f>
        <v>#N/A</v>
      </c>
      <c r="P476" s="112" t="e">
        <f t="shared" si="72"/>
        <v>#N/A</v>
      </c>
      <c r="Q476" s="112" t="e">
        <f t="shared" si="73"/>
        <v>#N/A</v>
      </c>
      <c r="R476" t="e">
        <f t="shared" si="79"/>
        <v>#N/A</v>
      </c>
      <c r="S476" s="108" t="e">
        <f t="shared" si="74"/>
        <v>#N/A</v>
      </c>
      <c r="T476" s="108" t="e">
        <f t="shared" si="75"/>
        <v>#N/A</v>
      </c>
      <c r="U476" s="110" t="e">
        <f t="shared" si="76"/>
        <v>#N/A</v>
      </c>
      <c r="V476" t="e">
        <f t="shared" si="77"/>
        <v>#N/A</v>
      </c>
      <c r="W476" t="str">
        <f t="shared" si="78"/>
        <v/>
      </c>
      <c r="X476" s="24" t="str">
        <f>IFERROR(VLOOKUP(W476,HOSPITAIS_COM_DIVIDAS!A:E,5,FALSE),"")</f>
        <v/>
      </c>
    </row>
    <row r="477" spans="1:24" x14ac:dyDescent="0.25">
      <c r="A477" s="52" t="str">
        <f>IFERROR((Tabela4[[#This Row],[Status da Proposta]]),"")</f>
        <v/>
      </c>
      <c r="B477" s="121">
        <f>IFERROR((CREDITO_FINANCEIRO!A477),"")</f>
        <v>0</v>
      </c>
      <c r="C477" s="120" t="str">
        <f>IFERROR((VLOOKUP(B477,CREDITO_FINANCEIRO!A:B,2,FALSE)),"")</f>
        <v/>
      </c>
      <c r="D477" s="94" t="str">
        <f>IFERROR((VLOOKUP(B477,CREDITO_FINANCEIRO!A:E,5,FALSE)),"")</f>
        <v/>
      </c>
      <c r="E477" s="95" t="str">
        <f>IFERROR((VLOOKUP(B477,CREDITO_FINANCEIRO!A:C,3,FALSE)),"")</f>
        <v/>
      </c>
      <c r="F477" s="120" t="str">
        <f>IFERROR((VLOOKUP(B477,CREDITO_FINANCEIRO!A:G,4,FALSE)),"")</f>
        <v/>
      </c>
      <c r="G477" s="120" t="e">
        <f>VLOOKUP(B477,CREDITO_FINANCEIRO!A:G,6,FALSE)</f>
        <v>#N/A</v>
      </c>
      <c r="H477" s="120" t="e">
        <f>VLOOKUP(B477,CREDITO_FINANCEIRO!A:G,7,FALSE)</f>
        <v>#N/A</v>
      </c>
      <c r="I477" s="91" t="e">
        <f>VLOOKUP(B477,CREDITO_FINANCEIRO!A:K,10,FALSE)</f>
        <v>#N/A</v>
      </c>
      <c r="J477" s="91" t="e">
        <f>VLOOKUP(B477,CREDITO_FINANCEIRO!A:K,11,FALSE)</f>
        <v>#N/A</v>
      </c>
      <c r="K477" s="91" t="e">
        <f>VLOOKUP(B477,CREDITO_FINANCEIRO!A:L,12,FALSE)</f>
        <v>#N/A</v>
      </c>
      <c r="L477" s="110" t="e">
        <f t="shared" si="70"/>
        <v>#N/A</v>
      </c>
      <c r="M477" s="2" t="e">
        <f t="shared" si="71"/>
        <v>#N/A</v>
      </c>
      <c r="N477" s="111" t="e">
        <f>VLOOKUP(Tabela4[[#This Row],[Proposta de Referência]],SIMP_CF!A:K,9,FALSE)</f>
        <v>#N/A</v>
      </c>
      <c r="O477" s="111" t="e">
        <f>VLOOKUP(Tabela4[[#This Row],[Proposta de Referência]],SIMP_CF!A:K,8,FALSE)</f>
        <v>#N/A</v>
      </c>
      <c r="P477" s="112" t="e">
        <f t="shared" si="72"/>
        <v>#N/A</v>
      </c>
      <c r="Q477" s="112" t="e">
        <f t="shared" si="73"/>
        <v>#N/A</v>
      </c>
      <c r="R477" t="e">
        <f t="shared" si="79"/>
        <v>#N/A</v>
      </c>
      <c r="S477" s="108" t="e">
        <f t="shared" si="74"/>
        <v>#N/A</v>
      </c>
      <c r="T477" s="108" t="e">
        <f t="shared" si="75"/>
        <v>#N/A</v>
      </c>
      <c r="U477" s="110" t="e">
        <f t="shared" si="76"/>
        <v>#N/A</v>
      </c>
      <c r="V477" t="e">
        <f t="shared" si="77"/>
        <v>#N/A</v>
      </c>
      <c r="W477" t="str">
        <f t="shared" si="78"/>
        <v/>
      </c>
      <c r="X477" s="24" t="str">
        <f>IFERROR(VLOOKUP(W477,HOSPITAIS_COM_DIVIDAS!A:E,5,FALSE),"")</f>
        <v/>
      </c>
    </row>
    <row r="478" spans="1:24" x14ac:dyDescent="0.25">
      <c r="A478" s="52" t="str">
        <f>IFERROR((Tabela4[[#This Row],[Status da Proposta]]),"")</f>
        <v/>
      </c>
      <c r="B478" s="121">
        <f>IFERROR((CREDITO_FINANCEIRO!A478),"")</f>
        <v>0</v>
      </c>
      <c r="C478" s="120" t="str">
        <f>IFERROR((VLOOKUP(B478,CREDITO_FINANCEIRO!A:B,2,FALSE)),"")</f>
        <v/>
      </c>
      <c r="D478" s="94" t="str">
        <f>IFERROR((VLOOKUP(B478,CREDITO_FINANCEIRO!A:E,5,FALSE)),"")</f>
        <v/>
      </c>
      <c r="E478" s="95" t="str">
        <f>IFERROR((VLOOKUP(B478,CREDITO_FINANCEIRO!A:C,3,FALSE)),"")</f>
        <v/>
      </c>
      <c r="F478" s="120" t="str">
        <f>IFERROR((VLOOKUP(B478,CREDITO_FINANCEIRO!A:G,4,FALSE)),"")</f>
        <v/>
      </c>
      <c r="G478" s="120" t="e">
        <f>VLOOKUP(B478,CREDITO_FINANCEIRO!A:G,6,FALSE)</f>
        <v>#N/A</v>
      </c>
      <c r="H478" s="120" t="e">
        <f>VLOOKUP(B478,CREDITO_FINANCEIRO!A:G,7,FALSE)</f>
        <v>#N/A</v>
      </c>
      <c r="I478" s="91" t="e">
        <f>VLOOKUP(B478,CREDITO_FINANCEIRO!A:K,10,FALSE)</f>
        <v>#N/A</v>
      </c>
      <c r="J478" s="91" t="e">
        <f>VLOOKUP(B478,CREDITO_FINANCEIRO!A:K,11,FALSE)</f>
        <v>#N/A</v>
      </c>
      <c r="K478" s="91" t="e">
        <f>VLOOKUP(B478,CREDITO_FINANCEIRO!A:L,12,FALSE)</f>
        <v>#N/A</v>
      </c>
      <c r="L478" s="110" t="e">
        <f t="shared" si="70"/>
        <v>#N/A</v>
      </c>
      <c r="M478" s="2" t="e">
        <f t="shared" si="71"/>
        <v>#N/A</v>
      </c>
      <c r="N478" s="111" t="e">
        <f>VLOOKUP(Tabela4[[#This Row],[Proposta de Referência]],SIMP_CF!A:K,9,FALSE)</f>
        <v>#N/A</v>
      </c>
      <c r="O478" s="111" t="e">
        <f>VLOOKUP(Tabela4[[#This Row],[Proposta de Referência]],SIMP_CF!A:K,8,FALSE)</f>
        <v>#N/A</v>
      </c>
      <c r="P478" s="112" t="e">
        <f t="shared" si="72"/>
        <v>#N/A</v>
      </c>
      <c r="Q478" s="112" t="e">
        <f t="shared" si="73"/>
        <v>#N/A</v>
      </c>
      <c r="R478" t="e">
        <f t="shared" si="79"/>
        <v>#N/A</v>
      </c>
      <c r="S478" s="108" t="e">
        <f t="shared" si="74"/>
        <v>#N/A</v>
      </c>
      <c r="T478" s="108" t="e">
        <f t="shared" si="75"/>
        <v>#N/A</v>
      </c>
      <c r="U478" s="110" t="e">
        <f t="shared" si="76"/>
        <v>#N/A</v>
      </c>
      <c r="V478" t="e">
        <f t="shared" si="77"/>
        <v>#N/A</v>
      </c>
      <c r="W478" t="str">
        <f t="shared" si="78"/>
        <v/>
      </c>
      <c r="X478" s="24" t="str">
        <f>IFERROR(VLOOKUP(W478,HOSPITAIS_COM_DIVIDAS!A:E,5,FALSE),"")</f>
        <v/>
      </c>
    </row>
    <row r="479" spans="1:24" x14ac:dyDescent="0.25">
      <c r="A479" s="52" t="str">
        <f>IFERROR((Tabela4[[#This Row],[Status da Proposta]]),"")</f>
        <v/>
      </c>
      <c r="B479" s="121">
        <f>IFERROR((CREDITO_FINANCEIRO!A479),"")</f>
        <v>0</v>
      </c>
      <c r="C479" s="120" t="str">
        <f>IFERROR((VLOOKUP(B479,CREDITO_FINANCEIRO!A:B,2,FALSE)),"")</f>
        <v/>
      </c>
      <c r="D479" s="94" t="str">
        <f>IFERROR((VLOOKUP(B479,CREDITO_FINANCEIRO!A:E,5,FALSE)),"")</f>
        <v/>
      </c>
      <c r="E479" s="95" t="str">
        <f>IFERROR((VLOOKUP(B479,CREDITO_FINANCEIRO!A:C,3,FALSE)),"")</f>
        <v/>
      </c>
      <c r="F479" s="120" t="str">
        <f>IFERROR((VLOOKUP(B479,CREDITO_FINANCEIRO!A:G,4,FALSE)),"")</f>
        <v/>
      </c>
      <c r="G479" s="120" t="e">
        <f>VLOOKUP(B479,CREDITO_FINANCEIRO!A:G,6,FALSE)</f>
        <v>#N/A</v>
      </c>
      <c r="H479" s="120" t="e">
        <f>VLOOKUP(B479,CREDITO_FINANCEIRO!A:G,7,FALSE)</f>
        <v>#N/A</v>
      </c>
      <c r="I479" s="91" t="e">
        <f>VLOOKUP(B479,CREDITO_FINANCEIRO!A:K,10,FALSE)</f>
        <v>#N/A</v>
      </c>
      <c r="J479" s="91" t="e">
        <f>VLOOKUP(B479,CREDITO_FINANCEIRO!A:K,11,FALSE)</f>
        <v>#N/A</v>
      </c>
      <c r="K479" s="91" t="e">
        <f>VLOOKUP(B479,CREDITO_FINANCEIRO!A:L,12,FALSE)</f>
        <v>#N/A</v>
      </c>
      <c r="L479" s="110" t="e">
        <f t="shared" si="70"/>
        <v>#N/A</v>
      </c>
      <c r="M479" s="2" t="e">
        <f t="shared" si="71"/>
        <v>#N/A</v>
      </c>
      <c r="N479" s="111" t="e">
        <f>VLOOKUP(Tabela4[[#This Row],[Proposta de Referência]],SIMP_CF!A:K,9,FALSE)</f>
        <v>#N/A</v>
      </c>
      <c r="O479" s="111" t="e">
        <f>VLOOKUP(Tabela4[[#This Row],[Proposta de Referência]],SIMP_CF!A:K,8,FALSE)</f>
        <v>#N/A</v>
      </c>
      <c r="P479" s="112" t="e">
        <f t="shared" si="72"/>
        <v>#N/A</v>
      </c>
      <c r="Q479" s="112" t="e">
        <f t="shared" si="73"/>
        <v>#N/A</v>
      </c>
      <c r="R479" t="e">
        <f t="shared" si="79"/>
        <v>#N/A</v>
      </c>
      <c r="S479" s="108" t="e">
        <f t="shared" si="74"/>
        <v>#N/A</v>
      </c>
      <c r="T479" s="108" t="e">
        <f t="shared" si="75"/>
        <v>#N/A</v>
      </c>
      <c r="U479" s="110" t="e">
        <f t="shared" si="76"/>
        <v>#N/A</v>
      </c>
      <c r="V479" t="e">
        <f t="shared" si="77"/>
        <v>#N/A</v>
      </c>
      <c r="W479" t="str">
        <f t="shared" si="78"/>
        <v/>
      </c>
      <c r="X479" s="24" t="str">
        <f>IFERROR(VLOOKUP(W479,HOSPITAIS_COM_DIVIDAS!A:E,5,FALSE),"")</f>
        <v/>
      </c>
    </row>
    <row r="480" spans="1:24" x14ac:dyDescent="0.25">
      <c r="A480" s="52" t="str">
        <f>IFERROR((Tabela4[[#This Row],[Status da Proposta]]),"")</f>
        <v/>
      </c>
      <c r="B480" s="121">
        <f>IFERROR((CREDITO_FINANCEIRO!A480),"")</f>
        <v>0</v>
      </c>
      <c r="C480" s="120" t="str">
        <f>IFERROR((VLOOKUP(B480,CREDITO_FINANCEIRO!A:B,2,FALSE)),"")</f>
        <v/>
      </c>
      <c r="D480" s="94" t="str">
        <f>IFERROR((VLOOKUP(B480,CREDITO_FINANCEIRO!A:E,5,FALSE)),"")</f>
        <v/>
      </c>
      <c r="E480" s="95" t="str">
        <f>IFERROR((VLOOKUP(B480,CREDITO_FINANCEIRO!A:C,3,FALSE)),"")</f>
        <v/>
      </c>
      <c r="F480" s="120" t="str">
        <f>IFERROR((VLOOKUP(B480,CREDITO_FINANCEIRO!A:G,4,FALSE)),"")</f>
        <v/>
      </c>
      <c r="G480" s="120" t="e">
        <f>VLOOKUP(B480,CREDITO_FINANCEIRO!A:G,6,FALSE)</f>
        <v>#N/A</v>
      </c>
      <c r="H480" s="120" t="e">
        <f>VLOOKUP(B480,CREDITO_FINANCEIRO!A:G,7,FALSE)</f>
        <v>#N/A</v>
      </c>
      <c r="I480" s="91" t="e">
        <f>VLOOKUP(B480,CREDITO_FINANCEIRO!A:K,10,FALSE)</f>
        <v>#N/A</v>
      </c>
      <c r="J480" s="91" t="e">
        <f>VLOOKUP(B480,CREDITO_FINANCEIRO!A:K,11,FALSE)</f>
        <v>#N/A</v>
      </c>
      <c r="K480" s="91" t="e">
        <f>VLOOKUP(B480,CREDITO_FINANCEIRO!A:L,12,FALSE)</f>
        <v>#N/A</v>
      </c>
      <c r="L480" s="110" t="e">
        <f t="shared" si="70"/>
        <v>#N/A</v>
      </c>
      <c r="M480" s="2" t="e">
        <f t="shared" si="71"/>
        <v>#N/A</v>
      </c>
      <c r="N480" s="111" t="e">
        <f>VLOOKUP(Tabela4[[#This Row],[Proposta de Referência]],SIMP_CF!A:K,9,FALSE)</f>
        <v>#N/A</v>
      </c>
      <c r="O480" s="111" t="e">
        <f>VLOOKUP(Tabela4[[#This Row],[Proposta de Referência]],SIMP_CF!A:K,8,FALSE)</f>
        <v>#N/A</v>
      </c>
      <c r="P480" s="112" t="e">
        <f t="shared" si="72"/>
        <v>#N/A</v>
      </c>
      <c r="Q480" s="112" t="e">
        <f t="shared" si="73"/>
        <v>#N/A</v>
      </c>
      <c r="R480" t="e">
        <f t="shared" si="79"/>
        <v>#N/A</v>
      </c>
      <c r="S480" s="108" t="e">
        <f t="shared" si="74"/>
        <v>#N/A</v>
      </c>
      <c r="T480" s="108" t="e">
        <f t="shared" si="75"/>
        <v>#N/A</v>
      </c>
      <c r="U480" s="110" t="e">
        <f t="shared" si="76"/>
        <v>#N/A</v>
      </c>
      <c r="V480" t="e">
        <f t="shared" si="77"/>
        <v>#N/A</v>
      </c>
      <c r="W480" t="str">
        <f t="shared" si="78"/>
        <v/>
      </c>
      <c r="X480" s="24" t="str">
        <f>IFERROR(VLOOKUP(W480,HOSPITAIS_COM_DIVIDAS!A:E,5,FALSE),"")</f>
        <v/>
      </c>
    </row>
    <row r="481" spans="1:24" x14ac:dyDescent="0.25">
      <c r="A481" s="52" t="str">
        <f>IFERROR((Tabela4[[#This Row],[Status da Proposta]]),"")</f>
        <v/>
      </c>
      <c r="B481" s="121">
        <f>IFERROR((CREDITO_FINANCEIRO!A481),"")</f>
        <v>0</v>
      </c>
      <c r="C481" s="120" t="str">
        <f>IFERROR((VLOOKUP(B481,CREDITO_FINANCEIRO!A:B,2,FALSE)),"")</f>
        <v/>
      </c>
      <c r="D481" s="94" t="str">
        <f>IFERROR((VLOOKUP(B481,CREDITO_FINANCEIRO!A:E,5,FALSE)),"")</f>
        <v/>
      </c>
      <c r="E481" s="95" t="str">
        <f>IFERROR((VLOOKUP(B481,CREDITO_FINANCEIRO!A:C,3,FALSE)),"")</f>
        <v/>
      </c>
      <c r="F481" s="120" t="str">
        <f>IFERROR((VLOOKUP(B481,CREDITO_FINANCEIRO!A:G,4,FALSE)),"")</f>
        <v/>
      </c>
      <c r="G481" s="120" t="e">
        <f>VLOOKUP(B481,CREDITO_FINANCEIRO!A:G,6,FALSE)</f>
        <v>#N/A</v>
      </c>
      <c r="H481" s="120" t="e">
        <f>VLOOKUP(B481,CREDITO_FINANCEIRO!A:G,7,FALSE)</f>
        <v>#N/A</v>
      </c>
      <c r="I481" s="91" t="e">
        <f>VLOOKUP(B481,CREDITO_FINANCEIRO!A:K,10,FALSE)</f>
        <v>#N/A</v>
      </c>
      <c r="J481" s="91" t="e">
        <f>VLOOKUP(B481,CREDITO_FINANCEIRO!A:K,11,FALSE)</f>
        <v>#N/A</v>
      </c>
      <c r="K481" s="91" t="e">
        <f>VLOOKUP(B481,CREDITO_FINANCEIRO!A:L,12,FALSE)</f>
        <v>#N/A</v>
      </c>
      <c r="L481" s="110" t="e">
        <f t="shared" si="70"/>
        <v>#N/A</v>
      </c>
      <c r="M481" s="2" t="e">
        <f t="shared" si="71"/>
        <v>#N/A</v>
      </c>
      <c r="N481" s="111" t="e">
        <f>VLOOKUP(Tabela4[[#This Row],[Proposta de Referência]],SIMP_CF!A:K,9,FALSE)</f>
        <v>#N/A</v>
      </c>
      <c r="O481" s="111" t="e">
        <f>VLOOKUP(Tabela4[[#This Row],[Proposta de Referência]],SIMP_CF!A:K,8,FALSE)</f>
        <v>#N/A</v>
      </c>
      <c r="P481" s="112" t="e">
        <f t="shared" si="72"/>
        <v>#N/A</v>
      </c>
      <c r="Q481" s="112" t="e">
        <f t="shared" si="73"/>
        <v>#N/A</v>
      </c>
      <c r="R481" t="e">
        <f t="shared" si="79"/>
        <v>#N/A</v>
      </c>
      <c r="S481" s="108" t="e">
        <f t="shared" si="74"/>
        <v>#N/A</v>
      </c>
      <c r="T481" s="108" t="e">
        <f t="shared" si="75"/>
        <v>#N/A</v>
      </c>
      <c r="U481" s="110" t="e">
        <f t="shared" si="76"/>
        <v>#N/A</v>
      </c>
      <c r="V481" t="e">
        <f t="shared" si="77"/>
        <v>#N/A</v>
      </c>
      <c r="W481" t="str">
        <f t="shared" si="78"/>
        <v/>
      </c>
      <c r="X481" s="24" t="str">
        <f>IFERROR(VLOOKUP(W481,HOSPITAIS_COM_DIVIDAS!A:E,5,FALSE),"")</f>
        <v/>
      </c>
    </row>
    <row r="482" spans="1:24" x14ac:dyDescent="0.25">
      <c r="A482" s="52" t="str">
        <f>IFERROR((Tabela4[[#This Row],[Status da Proposta]]),"")</f>
        <v/>
      </c>
      <c r="B482" s="121">
        <f>IFERROR((CREDITO_FINANCEIRO!A482),"")</f>
        <v>0</v>
      </c>
      <c r="C482" s="120" t="str">
        <f>IFERROR((VLOOKUP(B482,CREDITO_FINANCEIRO!A:B,2,FALSE)),"")</f>
        <v/>
      </c>
      <c r="D482" s="94" t="str">
        <f>IFERROR((VLOOKUP(B482,CREDITO_FINANCEIRO!A:E,5,FALSE)),"")</f>
        <v/>
      </c>
      <c r="E482" s="95" t="str">
        <f>IFERROR((VLOOKUP(B482,CREDITO_FINANCEIRO!A:C,3,FALSE)),"")</f>
        <v/>
      </c>
      <c r="F482" s="120" t="str">
        <f>IFERROR((VLOOKUP(B482,CREDITO_FINANCEIRO!A:G,4,FALSE)),"")</f>
        <v/>
      </c>
      <c r="G482" s="120" t="e">
        <f>VLOOKUP(B482,CREDITO_FINANCEIRO!A:G,6,FALSE)</f>
        <v>#N/A</v>
      </c>
      <c r="H482" s="120" t="e">
        <f>VLOOKUP(B482,CREDITO_FINANCEIRO!A:G,7,FALSE)</f>
        <v>#N/A</v>
      </c>
      <c r="I482" s="91" t="e">
        <f>VLOOKUP(B482,CREDITO_FINANCEIRO!A:K,10,FALSE)</f>
        <v>#N/A</v>
      </c>
      <c r="J482" s="91" t="e">
        <f>VLOOKUP(B482,CREDITO_FINANCEIRO!A:K,11,FALSE)</f>
        <v>#N/A</v>
      </c>
      <c r="K482" s="91" t="e">
        <f>VLOOKUP(B482,CREDITO_FINANCEIRO!A:L,12,FALSE)</f>
        <v>#N/A</v>
      </c>
      <c r="L482" s="110" t="e">
        <f t="shared" si="70"/>
        <v>#N/A</v>
      </c>
      <c r="M482" s="2" t="e">
        <f t="shared" si="71"/>
        <v>#N/A</v>
      </c>
      <c r="N482" s="111" t="e">
        <f>VLOOKUP(Tabela4[[#This Row],[Proposta de Referência]],SIMP_CF!A:K,9,FALSE)</f>
        <v>#N/A</v>
      </c>
      <c r="O482" s="111" t="e">
        <f>VLOOKUP(Tabela4[[#This Row],[Proposta de Referência]],SIMP_CF!A:K,8,FALSE)</f>
        <v>#N/A</v>
      </c>
      <c r="P482" s="112" t="e">
        <f t="shared" si="72"/>
        <v>#N/A</v>
      </c>
      <c r="Q482" s="112" t="e">
        <f t="shared" si="73"/>
        <v>#N/A</v>
      </c>
      <c r="R482" t="e">
        <f t="shared" si="79"/>
        <v>#N/A</v>
      </c>
      <c r="S482" s="108" t="e">
        <f t="shared" si="74"/>
        <v>#N/A</v>
      </c>
      <c r="T482" s="108" t="e">
        <f t="shared" si="75"/>
        <v>#N/A</v>
      </c>
      <c r="U482" s="110" t="e">
        <f t="shared" si="76"/>
        <v>#N/A</v>
      </c>
      <c r="V482" t="e">
        <f t="shared" si="77"/>
        <v>#N/A</v>
      </c>
      <c r="W482" t="str">
        <f t="shared" si="78"/>
        <v/>
      </c>
      <c r="X482" s="24" t="str">
        <f>IFERROR(VLOOKUP(W482,HOSPITAIS_COM_DIVIDAS!A:E,5,FALSE),"")</f>
        <v/>
      </c>
    </row>
    <row r="483" spans="1:24" x14ac:dyDescent="0.25">
      <c r="A483" s="52" t="str">
        <f>IFERROR((Tabela4[[#This Row],[Status da Proposta]]),"")</f>
        <v/>
      </c>
      <c r="B483" s="121">
        <f>IFERROR((CREDITO_FINANCEIRO!A483),"")</f>
        <v>0</v>
      </c>
      <c r="C483" s="120" t="str">
        <f>IFERROR((VLOOKUP(B483,CREDITO_FINANCEIRO!A:B,2,FALSE)),"")</f>
        <v/>
      </c>
      <c r="D483" s="94" t="str">
        <f>IFERROR((VLOOKUP(B483,CREDITO_FINANCEIRO!A:E,5,FALSE)),"")</f>
        <v/>
      </c>
      <c r="E483" s="95" t="str">
        <f>IFERROR((VLOOKUP(B483,CREDITO_FINANCEIRO!A:C,3,FALSE)),"")</f>
        <v/>
      </c>
      <c r="F483" s="120" t="str">
        <f>IFERROR((VLOOKUP(B483,CREDITO_FINANCEIRO!A:G,4,FALSE)),"")</f>
        <v/>
      </c>
      <c r="G483" s="120" t="e">
        <f>VLOOKUP(B483,CREDITO_FINANCEIRO!A:G,6,FALSE)</f>
        <v>#N/A</v>
      </c>
      <c r="H483" s="120" t="e">
        <f>VLOOKUP(B483,CREDITO_FINANCEIRO!A:G,7,FALSE)</f>
        <v>#N/A</v>
      </c>
      <c r="I483" s="91" t="e">
        <f>VLOOKUP(B483,CREDITO_FINANCEIRO!A:K,10,FALSE)</f>
        <v>#N/A</v>
      </c>
      <c r="J483" s="91" t="e">
        <f>VLOOKUP(B483,CREDITO_FINANCEIRO!A:K,11,FALSE)</f>
        <v>#N/A</v>
      </c>
      <c r="K483" s="91" t="e">
        <f>VLOOKUP(B483,CREDITO_FINANCEIRO!A:L,12,FALSE)</f>
        <v>#N/A</v>
      </c>
      <c r="L483" s="110" t="e">
        <f t="shared" si="70"/>
        <v>#N/A</v>
      </c>
      <c r="M483" s="2" t="e">
        <f t="shared" si="71"/>
        <v>#N/A</v>
      </c>
      <c r="N483" s="111" t="e">
        <f>VLOOKUP(Tabela4[[#This Row],[Proposta de Referência]],SIMP_CF!A:K,9,FALSE)</f>
        <v>#N/A</v>
      </c>
      <c r="O483" s="111" t="e">
        <f>VLOOKUP(Tabela4[[#This Row],[Proposta de Referência]],SIMP_CF!A:K,8,FALSE)</f>
        <v>#N/A</v>
      </c>
      <c r="P483" s="112" t="e">
        <f t="shared" si="72"/>
        <v>#N/A</v>
      </c>
      <c r="Q483" s="112" t="e">
        <f t="shared" si="73"/>
        <v>#N/A</v>
      </c>
      <c r="R483" t="e">
        <f t="shared" si="79"/>
        <v>#N/A</v>
      </c>
      <c r="S483" s="108" t="e">
        <f t="shared" si="74"/>
        <v>#N/A</v>
      </c>
      <c r="T483" s="108" t="e">
        <f t="shared" si="75"/>
        <v>#N/A</v>
      </c>
      <c r="U483" s="110" t="e">
        <f t="shared" si="76"/>
        <v>#N/A</v>
      </c>
      <c r="V483" t="e">
        <f t="shared" si="77"/>
        <v>#N/A</v>
      </c>
      <c r="W483" t="str">
        <f t="shared" si="78"/>
        <v/>
      </c>
      <c r="X483" s="24" t="str">
        <f>IFERROR(VLOOKUP(W483,HOSPITAIS_COM_DIVIDAS!A:E,5,FALSE),"")</f>
        <v/>
      </c>
    </row>
    <row r="484" spans="1:24" x14ac:dyDescent="0.25">
      <c r="A484" s="52" t="str">
        <f>IFERROR((Tabela4[[#This Row],[Status da Proposta]]),"")</f>
        <v/>
      </c>
      <c r="B484" s="121">
        <f>IFERROR((CREDITO_FINANCEIRO!A484),"")</f>
        <v>0</v>
      </c>
      <c r="C484" s="120" t="str">
        <f>IFERROR((VLOOKUP(B484,CREDITO_FINANCEIRO!A:B,2,FALSE)),"")</f>
        <v/>
      </c>
      <c r="D484" s="94" t="str">
        <f>IFERROR((VLOOKUP(B484,CREDITO_FINANCEIRO!A:E,5,FALSE)),"")</f>
        <v/>
      </c>
      <c r="E484" s="95" t="str">
        <f>IFERROR((VLOOKUP(B484,CREDITO_FINANCEIRO!A:C,3,FALSE)),"")</f>
        <v/>
      </c>
      <c r="F484" s="120" t="str">
        <f>IFERROR((VLOOKUP(B484,CREDITO_FINANCEIRO!A:G,4,FALSE)),"")</f>
        <v/>
      </c>
      <c r="G484" s="120" t="e">
        <f>VLOOKUP(B484,CREDITO_FINANCEIRO!A:G,6,FALSE)</f>
        <v>#N/A</v>
      </c>
      <c r="H484" s="120" t="e">
        <f>VLOOKUP(B484,CREDITO_FINANCEIRO!A:G,7,FALSE)</f>
        <v>#N/A</v>
      </c>
      <c r="I484" s="91" t="e">
        <f>VLOOKUP(B484,CREDITO_FINANCEIRO!A:K,10,FALSE)</f>
        <v>#N/A</v>
      </c>
      <c r="J484" s="91" t="e">
        <f>VLOOKUP(B484,CREDITO_FINANCEIRO!A:K,11,FALSE)</f>
        <v>#N/A</v>
      </c>
      <c r="K484" s="91" t="e">
        <f>VLOOKUP(B484,CREDITO_FINANCEIRO!A:L,12,FALSE)</f>
        <v>#N/A</v>
      </c>
      <c r="L484" s="110" t="e">
        <f t="shared" si="70"/>
        <v>#N/A</v>
      </c>
      <c r="M484" s="2" t="e">
        <f t="shared" si="71"/>
        <v>#N/A</v>
      </c>
      <c r="N484" s="111" t="e">
        <f>VLOOKUP(Tabela4[[#This Row],[Proposta de Referência]],SIMP_CF!A:K,9,FALSE)</f>
        <v>#N/A</v>
      </c>
      <c r="O484" s="111" t="e">
        <f>VLOOKUP(Tabela4[[#This Row],[Proposta de Referência]],SIMP_CF!A:K,8,FALSE)</f>
        <v>#N/A</v>
      </c>
      <c r="P484" s="112" t="e">
        <f t="shared" si="72"/>
        <v>#N/A</v>
      </c>
      <c r="Q484" s="112" t="e">
        <f t="shared" si="73"/>
        <v>#N/A</v>
      </c>
      <c r="R484" t="e">
        <f t="shared" si="79"/>
        <v>#N/A</v>
      </c>
      <c r="S484" s="108" t="e">
        <f t="shared" si="74"/>
        <v>#N/A</v>
      </c>
      <c r="T484" s="108" t="e">
        <f t="shared" si="75"/>
        <v>#N/A</v>
      </c>
      <c r="U484" s="110" t="e">
        <f t="shared" si="76"/>
        <v>#N/A</v>
      </c>
      <c r="V484" t="e">
        <f t="shared" si="77"/>
        <v>#N/A</v>
      </c>
      <c r="W484" t="str">
        <f t="shared" si="78"/>
        <v/>
      </c>
      <c r="X484" s="24" t="str">
        <f>IFERROR(VLOOKUP(W484,HOSPITAIS_COM_DIVIDAS!A:E,5,FALSE),"")</f>
        <v/>
      </c>
    </row>
    <row r="485" spans="1:24" x14ac:dyDescent="0.25">
      <c r="A485" s="52" t="str">
        <f>IFERROR((Tabela4[[#This Row],[Status da Proposta]]),"")</f>
        <v/>
      </c>
      <c r="B485" s="121">
        <f>IFERROR((CREDITO_FINANCEIRO!A485),"")</f>
        <v>0</v>
      </c>
      <c r="C485" s="120" t="str">
        <f>IFERROR((VLOOKUP(B485,CREDITO_FINANCEIRO!A:B,2,FALSE)),"")</f>
        <v/>
      </c>
      <c r="D485" s="94" t="str">
        <f>IFERROR((VLOOKUP(B485,CREDITO_FINANCEIRO!A:E,5,FALSE)),"")</f>
        <v/>
      </c>
      <c r="E485" s="95" t="str">
        <f>IFERROR((VLOOKUP(B485,CREDITO_FINANCEIRO!A:C,3,FALSE)),"")</f>
        <v/>
      </c>
      <c r="F485" s="120" t="str">
        <f>IFERROR((VLOOKUP(B485,CREDITO_FINANCEIRO!A:G,4,FALSE)),"")</f>
        <v/>
      </c>
      <c r="G485" s="120" t="e">
        <f>VLOOKUP(B485,CREDITO_FINANCEIRO!A:G,6,FALSE)</f>
        <v>#N/A</v>
      </c>
      <c r="H485" s="120" t="e">
        <f>VLOOKUP(B485,CREDITO_FINANCEIRO!A:G,7,FALSE)</f>
        <v>#N/A</v>
      </c>
      <c r="I485" s="91" t="e">
        <f>VLOOKUP(B485,CREDITO_FINANCEIRO!A:K,10,FALSE)</f>
        <v>#N/A</v>
      </c>
      <c r="J485" s="91" t="e">
        <f>VLOOKUP(B485,CREDITO_FINANCEIRO!A:K,11,FALSE)</f>
        <v>#N/A</v>
      </c>
      <c r="K485" s="91" t="e">
        <f>VLOOKUP(B485,CREDITO_FINANCEIRO!A:L,12,FALSE)</f>
        <v>#N/A</v>
      </c>
      <c r="L485" s="110" t="e">
        <f t="shared" si="70"/>
        <v>#N/A</v>
      </c>
      <c r="M485" s="2" t="e">
        <f t="shared" si="71"/>
        <v>#N/A</v>
      </c>
      <c r="N485" s="111" t="e">
        <f>VLOOKUP(Tabela4[[#This Row],[Proposta de Referência]],SIMP_CF!A:K,9,FALSE)</f>
        <v>#N/A</v>
      </c>
      <c r="O485" s="111" t="e">
        <f>VLOOKUP(Tabela4[[#This Row],[Proposta de Referência]],SIMP_CF!A:K,8,FALSE)</f>
        <v>#N/A</v>
      </c>
      <c r="P485" s="112" t="e">
        <f t="shared" si="72"/>
        <v>#N/A</v>
      </c>
      <c r="Q485" s="112" t="e">
        <f t="shared" si="73"/>
        <v>#N/A</v>
      </c>
      <c r="R485" t="e">
        <f t="shared" si="79"/>
        <v>#N/A</v>
      </c>
      <c r="S485" s="108" t="e">
        <f t="shared" si="74"/>
        <v>#N/A</v>
      </c>
      <c r="T485" s="108" t="e">
        <f t="shared" si="75"/>
        <v>#N/A</v>
      </c>
      <c r="U485" s="110" t="e">
        <f t="shared" si="76"/>
        <v>#N/A</v>
      </c>
      <c r="V485" t="e">
        <f t="shared" si="77"/>
        <v>#N/A</v>
      </c>
      <c r="W485" t="str">
        <f t="shared" si="78"/>
        <v/>
      </c>
      <c r="X485" s="24" t="str">
        <f>IFERROR(VLOOKUP(W485,HOSPITAIS_COM_DIVIDAS!A:E,5,FALSE),"")</f>
        <v/>
      </c>
    </row>
    <row r="486" spans="1:24" x14ac:dyDescent="0.25">
      <c r="A486" s="52" t="str">
        <f>IFERROR((Tabela4[[#This Row],[Status da Proposta]]),"")</f>
        <v/>
      </c>
      <c r="B486" s="121">
        <f>IFERROR((CREDITO_FINANCEIRO!A486),"")</f>
        <v>0</v>
      </c>
      <c r="C486" s="120" t="str">
        <f>IFERROR((VLOOKUP(B486,CREDITO_FINANCEIRO!A:B,2,FALSE)),"")</f>
        <v/>
      </c>
      <c r="D486" s="94" t="str">
        <f>IFERROR((VLOOKUP(B486,CREDITO_FINANCEIRO!A:E,5,FALSE)),"")</f>
        <v/>
      </c>
      <c r="E486" s="95" t="str">
        <f>IFERROR((VLOOKUP(B486,CREDITO_FINANCEIRO!A:C,3,FALSE)),"")</f>
        <v/>
      </c>
      <c r="F486" s="120" t="str">
        <f>IFERROR((VLOOKUP(B486,CREDITO_FINANCEIRO!A:G,4,FALSE)),"")</f>
        <v/>
      </c>
      <c r="G486" s="120" t="e">
        <f>VLOOKUP(B486,CREDITO_FINANCEIRO!A:G,6,FALSE)</f>
        <v>#N/A</v>
      </c>
      <c r="H486" s="120" t="e">
        <f>VLOOKUP(B486,CREDITO_FINANCEIRO!A:G,7,FALSE)</f>
        <v>#N/A</v>
      </c>
      <c r="I486" s="91" t="e">
        <f>VLOOKUP(B486,CREDITO_FINANCEIRO!A:K,10,FALSE)</f>
        <v>#N/A</v>
      </c>
      <c r="J486" s="91" t="e">
        <f>VLOOKUP(B486,CREDITO_FINANCEIRO!A:K,11,FALSE)</f>
        <v>#N/A</v>
      </c>
      <c r="K486" s="91" t="e">
        <f>VLOOKUP(B486,CREDITO_FINANCEIRO!A:L,12,FALSE)</f>
        <v>#N/A</v>
      </c>
      <c r="L486" s="110" t="e">
        <f t="shared" si="70"/>
        <v>#N/A</v>
      </c>
      <c r="M486" s="2" t="e">
        <f t="shared" si="71"/>
        <v>#N/A</v>
      </c>
      <c r="N486" s="111" t="e">
        <f>VLOOKUP(Tabela4[[#This Row],[Proposta de Referência]],SIMP_CF!A:K,9,FALSE)</f>
        <v>#N/A</v>
      </c>
      <c r="O486" s="111" t="e">
        <f>VLOOKUP(Tabela4[[#This Row],[Proposta de Referência]],SIMP_CF!A:K,8,FALSE)</f>
        <v>#N/A</v>
      </c>
      <c r="P486" s="112" t="e">
        <f t="shared" si="72"/>
        <v>#N/A</v>
      </c>
      <c r="Q486" s="112" t="e">
        <f t="shared" si="73"/>
        <v>#N/A</v>
      </c>
      <c r="R486" t="e">
        <f t="shared" si="79"/>
        <v>#N/A</v>
      </c>
      <c r="S486" s="108" t="e">
        <f t="shared" si="74"/>
        <v>#N/A</v>
      </c>
      <c r="T486" s="108" t="e">
        <f t="shared" si="75"/>
        <v>#N/A</v>
      </c>
      <c r="U486" s="110" t="e">
        <f t="shared" si="76"/>
        <v>#N/A</v>
      </c>
      <c r="V486" t="e">
        <f t="shared" si="77"/>
        <v>#N/A</v>
      </c>
      <c r="W486" t="str">
        <f t="shared" si="78"/>
        <v/>
      </c>
      <c r="X486" s="24" t="str">
        <f>IFERROR(VLOOKUP(W486,HOSPITAIS_COM_DIVIDAS!A:E,5,FALSE),"")</f>
        <v/>
      </c>
    </row>
    <row r="487" spans="1:24" x14ac:dyDescent="0.25">
      <c r="A487" s="52" t="str">
        <f>IFERROR((Tabela4[[#This Row],[Status da Proposta]]),"")</f>
        <v/>
      </c>
      <c r="B487" s="121">
        <f>IFERROR((CREDITO_FINANCEIRO!A487),"")</f>
        <v>0</v>
      </c>
      <c r="C487" s="120" t="str">
        <f>IFERROR((VLOOKUP(B487,CREDITO_FINANCEIRO!A:B,2,FALSE)),"")</f>
        <v/>
      </c>
      <c r="D487" s="94" t="str">
        <f>IFERROR((VLOOKUP(B487,CREDITO_FINANCEIRO!A:E,5,FALSE)),"")</f>
        <v/>
      </c>
      <c r="E487" s="95" t="str">
        <f>IFERROR((VLOOKUP(B487,CREDITO_FINANCEIRO!A:C,3,FALSE)),"")</f>
        <v/>
      </c>
      <c r="F487" s="120" t="str">
        <f>IFERROR((VLOOKUP(B487,CREDITO_FINANCEIRO!A:G,4,FALSE)),"")</f>
        <v/>
      </c>
      <c r="G487" s="120" t="e">
        <f>VLOOKUP(B487,CREDITO_FINANCEIRO!A:G,6,FALSE)</f>
        <v>#N/A</v>
      </c>
      <c r="H487" s="120" t="e">
        <f>VLOOKUP(B487,CREDITO_FINANCEIRO!A:G,7,FALSE)</f>
        <v>#N/A</v>
      </c>
      <c r="I487" s="91" t="e">
        <f>VLOOKUP(B487,CREDITO_FINANCEIRO!A:K,10,FALSE)</f>
        <v>#N/A</v>
      </c>
      <c r="J487" s="91" t="e">
        <f>VLOOKUP(B487,CREDITO_FINANCEIRO!A:K,11,FALSE)</f>
        <v>#N/A</v>
      </c>
      <c r="K487" s="91" t="e">
        <f>VLOOKUP(B487,CREDITO_FINANCEIRO!A:L,12,FALSE)</f>
        <v>#N/A</v>
      </c>
      <c r="L487" s="110" t="e">
        <f t="shared" si="70"/>
        <v>#N/A</v>
      </c>
      <c r="M487" s="2" t="e">
        <f t="shared" si="71"/>
        <v>#N/A</v>
      </c>
      <c r="N487" s="111" t="e">
        <f>VLOOKUP(Tabela4[[#This Row],[Proposta de Referência]],SIMP_CF!A:K,9,FALSE)</f>
        <v>#N/A</v>
      </c>
      <c r="O487" s="111" t="e">
        <f>VLOOKUP(Tabela4[[#This Row],[Proposta de Referência]],SIMP_CF!A:K,8,FALSE)</f>
        <v>#N/A</v>
      </c>
      <c r="P487" s="112" t="e">
        <f t="shared" si="72"/>
        <v>#N/A</v>
      </c>
      <c r="Q487" s="112" t="e">
        <f t="shared" si="73"/>
        <v>#N/A</v>
      </c>
      <c r="R487" t="e">
        <f t="shared" si="79"/>
        <v>#N/A</v>
      </c>
      <c r="S487" s="108" t="e">
        <f t="shared" si="74"/>
        <v>#N/A</v>
      </c>
      <c r="T487" s="108" t="e">
        <f t="shared" si="75"/>
        <v>#N/A</v>
      </c>
      <c r="U487" s="110" t="e">
        <f t="shared" si="76"/>
        <v>#N/A</v>
      </c>
      <c r="V487" t="e">
        <f t="shared" si="77"/>
        <v>#N/A</v>
      </c>
      <c r="W487" t="str">
        <f t="shared" si="78"/>
        <v/>
      </c>
      <c r="X487" s="24" t="str">
        <f>IFERROR(VLOOKUP(W487,HOSPITAIS_COM_DIVIDAS!A:E,5,FALSE),"")</f>
        <v/>
      </c>
    </row>
    <row r="488" spans="1:24" x14ac:dyDescent="0.25">
      <c r="A488" s="52" t="str">
        <f>IFERROR((Tabela4[[#This Row],[Status da Proposta]]),"")</f>
        <v/>
      </c>
      <c r="B488" s="121">
        <f>IFERROR((CREDITO_FINANCEIRO!A488),"")</f>
        <v>0</v>
      </c>
      <c r="C488" s="120" t="str">
        <f>IFERROR((VLOOKUP(B488,CREDITO_FINANCEIRO!A:B,2,FALSE)),"")</f>
        <v/>
      </c>
      <c r="D488" s="94" t="str">
        <f>IFERROR((VLOOKUP(B488,CREDITO_FINANCEIRO!A:E,5,FALSE)),"")</f>
        <v/>
      </c>
      <c r="E488" s="95" t="str">
        <f>IFERROR((VLOOKUP(B488,CREDITO_FINANCEIRO!A:C,3,FALSE)),"")</f>
        <v/>
      </c>
      <c r="F488" s="120" t="str">
        <f>IFERROR((VLOOKUP(B488,CREDITO_FINANCEIRO!A:G,4,FALSE)),"")</f>
        <v/>
      </c>
      <c r="G488" s="120" t="e">
        <f>VLOOKUP(B488,CREDITO_FINANCEIRO!A:G,6,FALSE)</f>
        <v>#N/A</v>
      </c>
      <c r="H488" s="120" t="e">
        <f>VLOOKUP(B488,CREDITO_FINANCEIRO!A:G,7,FALSE)</f>
        <v>#N/A</v>
      </c>
      <c r="I488" s="91" t="e">
        <f>VLOOKUP(B488,CREDITO_FINANCEIRO!A:K,10,FALSE)</f>
        <v>#N/A</v>
      </c>
      <c r="J488" s="91" t="e">
        <f>VLOOKUP(B488,CREDITO_FINANCEIRO!A:K,11,FALSE)</f>
        <v>#N/A</v>
      </c>
      <c r="K488" s="91" t="e">
        <f>VLOOKUP(B488,CREDITO_FINANCEIRO!A:L,12,FALSE)</f>
        <v>#N/A</v>
      </c>
      <c r="L488" s="110" t="e">
        <f t="shared" si="70"/>
        <v>#N/A</v>
      </c>
      <c r="M488" s="2" t="e">
        <f t="shared" si="71"/>
        <v>#N/A</v>
      </c>
      <c r="N488" s="111" t="e">
        <f>VLOOKUP(Tabela4[[#This Row],[Proposta de Referência]],SIMP_CF!A:K,9,FALSE)</f>
        <v>#N/A</v>
      </c>
      <c r="O488" s="111" t="e">
        <f>VLOOKUP(Tabela4[[#This Row],[Proposta de Referência]],SIMP_CF!A:K,8,FALSE)</f>
        <v>#N/A</v>
      </c>
      <c r="P488" s="112" t="e">
        <f t="shared" si="72"/>
        <v>#N/A</v>
      </c>
      <c r="Q488" s="112" t="e">
        <f t="shared" si="73"/>
        <v>#N/A</v>
      </c>
      <c r="R488" t="e">
        <f t="shared" si="79"/>
        <v>#N/A</v>
      </c>
      <c r="S488" s="108" t="e">
        <f t="shared" si="74"/>
        <v>#N/A</v>
      </c>
      <c r="T488" s="108" t="e">
        <f t="shared" si="75"/>
        <v>#N/A</v>
      </c>
      <c r="U488" s="110" t="e">
        <f t="shared" si="76"/>
        <v>#N/A</v>
      </c>
      <c r="V488" t="e">
        <f t="shared" si="77"/>
        <v>#N/A</v>
      </c>
      <c r="W488" t="str">
        <f t="shared" si="78"/>
        <v/>
      </c>
      <c r="X488" s="24" t="str">
        <f>IFERROR(VLOOKUP(W488,HOSPITAIS_COM_DIVIDAS!A:E,5,FALSE),"")</f>
        <v/>
      </c>
    </row>
    <row r="489" spans="1:24" x14ac:dyDescent="0.25">
      <c r="A489" s="52" t="str">
        <f>IFERROR((Tabela4[[#This Row],[Status da Proposta]]),"")</f>
        <v/>
      </c>
      <c r="B489" s="121">
        <f>IFERROR((CREDITO_FINANCEIRO!A489),"")</f>
        <v>0</v>
      </c>
      <c r="C489" s="120" t="str">
        <f>IFERROR((VLOOKUP(B489,CREDITO_FINANCEIRO!A:B,2,FALSE)),"")</f>
        <v/>
      </c>
      <c r="D489" s="94" t="str">
        <f>IFERROR((VLOOKUP(B489,CREDITO_FINANCEIRO!A:E,5,FALSE)),"")</f>
        <v/>
      </c>
      <c r="E489" s="95" t="str">
        <f>IFERROR((VLOOKUP(B489,CREDITO_FINANCEIRO!A:C,3,FALSE)),"")</f>
        <v/>
      </c>
      <c r="F489" s="120" t="str">
        <f>IFERROR((VLOOKUP(B489,CREDITO_FINANCEIRO!A:G,4,FALSE)),"")</f>
        <v/>
      </c>
      <c r="G489" s="120" t="e">
        <f>VLOOKUP(B489,CREDITO_FINANCEIRO!A:G,6,FALSE)</f>
        <v>#N/A</v>
      </c>
      <c r="H489" s="120" t="e">
        <f>VLOOKUP(B489,CREDITO_FINANCEIRO!A:G,7,FALSE)</f>
        <v>#N/A</v>
      </c>
      <c r="I489" s="91" t="e">
        <f>VLOOKUP(B489,CREDITO_FINANCEIRO!A:K,10,FALSE)</f>
        <v>#N/A</v>
      </c>
      <c r="J489" s="91" t="e">
        <f>VLOOKUP(B489,CREDITO_FINANCEIRO!A:K,11,FALSE)</f>
        <v>#N/A</v>
      </c>
      <c r="K489" s="91" t="e">
        <f>VLOOKUP(B489,CREDITO_FINANCEIRO!A:L,12,FALSE)</f>
        <v>#N/A</v>
      </c>
      <c r="L489" s="110" t="e">
        <f t="shared" si="70"/>
        <v>#N/A</v>
      </c>
      <c r="M489" s="2" t="e">
        <f t="shared" si="71"/>
        <v>#N/A</v>
      </c>
      <c r="N489" s="111" t="e">
        <f>VLOOKUP(Tabela4[[#This Row],[Proposta de Referência]],SIMP_CF!A:K,9,FALSE)</f>
        <v>#N/A</v>
      </c>
      <c r="O489" s="111" t="e">
        <f>VLOOKUP(Tabela4[[#This Row],[Proposta de Referência]],SIMP_CF!A:K,8,FALSE)</f>
        <v>#N/A</v>
      </c>
      <c r="P489" s="112" t="e">
        <f t="shared" si="72"/>
        <v>#N/A</v>
      </c>
      <c r="Q489" s="112" t="e">
        <f t="shared" si="73"/>
        <v>#N/A</v>
      </c>
      <c r="R489" t="e">
        <f t="shared" si="79"/>
        <v>#N/A</v>
      </c>
      <c r="S489" s="108" t="e">
        <f t="shared" si="74"/>
        <v>#N/A</v>
      </c>
      <c r="T489" s="108" t="e">
        <f t="shared" si="75"/>
        <v>#N/A</v>
      </c>
      <c r="U489" s="110" t="e">
        <f t="shared" si="76"/>
        <v>#N/A</v>
      </c>
      <c r="V489" t="e">
        <f t="shared" si="77"/>
        <v>#N/A</v>
      </c>
      <c r="W489" t="str">
        <f t="shared" si="78"/>
        <v/>
      </c>
      <c r="X489" s="24" t="str">
        <f>IFERROR(VLOOKUP(W489,HOSPITAIS_COM_DIVIDAS!A:E,5,FALSE),"")</f>
        <v/>
      </c>
    </row>
    <row r="490" spans="1:24" x14ac:dyDescent="0.25">
      <c r="A490" s="52" t="str">
        <f>IFERROR((Tabela4[[#This Row],[Status da Proposta]]),"")</f>
        <v/>
      </c>
      <c r="B490" s="121">
        <f>IFERROR((CREDITO_FINANCEIRO!A490),"")</f>
        <v>0</v>
      </c>
      <c r="C490" s="120" t="str">
        <f>IFERROR((VLOOKUP(B490,CREDITO_FINANCEIRO!A:B,2,FALSE)),"")</f>
        <v/>
      </c>
      <c r="D490" s="94" t="str">
        <f>IFERROR((VLOOKUP(B490,CREDITO_FINANCEIRO!A:E,5,FALSE)),"")</f>
        <v/>
      </c>
      <c r="E490" s="95" t="str">
        <f>IFERROR((VLOOKUP(B490,CREDITO_FINANCEIRO!A:C,3,FALSE)),"")</f>
        <v/>
      </c>
      <c r="F490" s="120" t="str">
        <f>IFERROR((VLOOKUP(B490,CREDITO_FINANCEIRO!A:G,4,FALSE)),"")</f>
        <v/>
      </c>
      <c r="G490" s="120" t="e">
        <f>VLOOKUP(B490,CREDITO_FINANCEIRO!A:G,6,FALSE)</f>
        <v>#N/A</v>
      </c>
      <c r="H490" s="120" t="e">
        <f>VLOOKUP(B490,CREDITO_FINANCEIRO!A:G,7,FALSE)</f>
        <v>#N/A</v>
      </c>
      <c r="I490" s="91" t="e">
        <f>VLOOKUP(B490,CREDITO_FINANCEIRO!A:K,10,FALSE)</f>
        <v>#N/A</v>
      </c>
      <c r="J490" s="91" t="e">
        <f>VLOOKUP(B490,CREDITO_FINANCEIRO!A:K,11,FALSE)</f>
        <v>#N/A</v>
      </c>
      <c r="K490" s="91" t="e">
        <f>VLOOKUP(B490,CREDITO_FINANCEIRO!A:L,12,FALSE)</f>
        <v>#N/A</v>
      </c>
      <c r="L490" s="110" t="e">
        <f t="shared" si="70"/>
        <v>#N/A</v>
      </c>
      <c r="M490" s="2" t="e">
        <f t="shared" si="71"/>
        <v>#N/A</v>
      </c>
      <c r="N490" s="111" t="e">
        <f>VLOOKUP(Tabela4[[#This Row],[Proposta de Referência]],SIMP_CF!A:K,9,FALSE)</f>
        <v>#N/A</v>
      </c>
      <c r="O490" s="111" t="e">
        <f>VLOOKUP(Tabela4[[#This Row],[Proposta de Referência]],SIMP_CF!A:K,8,FALSE)</f>
        <v>#N/A</v>
      </c>
      <c r="P490" s="112" t="e">
        <f t="shared" si="72"/>
        <v>#N/A</v>
      </c>
      <c r="Q490" s="112" t="e">
        <f t="shared" si="73"/>
        <v>#N/A</v>
      </c>
      <c r="R490" t="e">
        <f t="shared" si="79"/>
        <v>#N/A</v>
      </c>
      <c r="S490" s="108" t="e">
        <f t="shared" si="74"/>
        <v>#N/A</v>
      </c>
      <c r="T490" s="108" t="e">
        <f t="shared" si="75"/>
        <v>#N/A</v>
      </c>
      <c r="U490" s="110" t="e">
        <f t="shared" si="76"/>
        <v>#N/A</v>
      </c>
      <c r="V490" t="e">
        <f t="shared" si="77"/>
        <v>#N/A</v>
      </c>
      <c r="W490" t="str">
        <f t="shared" si="78"/>
        <v/>
      </c>
      <c r="X490" s="24" t="str">
        <f>IFERROR(VLOOKUP(W490,HOSPITAIS_COM_DIVIDAS!A:E,5,FALSE),"")</f>
        <v/>
      </c>
    </row>
    <row r="491" spans="1:24" x14ac:dyDescent="0.25">
      <c r="A491" s="52" t="str">
        <f>IFERROR((Tabela4[[#This Row],[Status da Proposta]]),"")</f>
        <v/>
      </c>
      <c r="B491" s="121">
        <f>IFERROR((CREDITO_FINANCEIRO!A491),"")</f>
        <v>0</v>
      </c>
      <c r="C491" s="120" t="str">
        <f>IFERROR((VLOOKUP(B491,CREDITO_FINANCEIRO!A:B,2,FALSE)),"")</f>
        <v/>
      </c>
      <c r="D491" s="94" t="str">
        <f>IFERROR((VLOOKUP(B491,CREDITO_FINANCEIRO!A:E,5,FALSE)),"")</f>
        <v/>
      </c>
      <c r="E491" s="95" t="str">
        <f>IFERROR((VLOOKUP(B491,CREDITO_FINANCEIRO!A:C,3,FALSE)),"")</f>
        <v/>
      </c>
      <c r="F491" s="120" t="str">
        <f>IFERROR((VLOOKUP(B491,CREDITO_FINANCEIRO!A:G,4,FALSE)),"")</f>
        <v/>
      </c>
      <c r="G491" s="120" t="e">
        <f>VLOOKUP(B491,CREDITO_FINANCEIRO!A:G,6,FALSE)</f>
        <v>#N/A</v>
      </c>
      <c r="H491" s="120" t="e">
        <f>VLOOKUP(B491,CREDITO_FINANCEIRO!A:G,7,FALSE)</f>
        <v>#N/A</v>
      </c>
      <c r="I491" s="91" t="e">
        <f>VLOOKUP(B491,CREDITO_FINANCEIRO!A:K,10,FALSE)</f>
        <v>#N/A</v>
      </c>
      <c r="J491" s="91" t="e">
        <f>VLOOKUP(B491,CREDITO_FINANCEIRO!A:K,11,FALSE)</f>
        <v>#N/A</v>
      </c>
      <c r="K491" s="91" t="e">
        <f>VLOOKUP(B491,CREDITO_FINANCEIRO!A:L,12,FALSE)</f>
        <v>#N/A</v>
      </c>
      <c r="L491" s="110" t="e">
        <f t="shared" si="70"/>
        <v>#N/A</v>
      </c>
      <c r="M491" s="2" t="e">
        <f t="shared" si="71"/>
        <v>#N/A</v>
      </c>
      <c r="N491" s="111" t="e">
        <f>VLOOKUP(Tabela4[[#This Row],[Proposta de Referência]],SIMP_CF!A:K,9,FALSE)</f>
        <v>#N/A</v>
      </c>
      <c r="O491" s="111" t="e">
        <f>VLOOKUP(Tabela4[[#This Row],[Proposta de Referência]],SIMP_CF!A:K,8,FALSE)</f>
        <v>#N/A</v>
      </c>
      <c r="P491" s="112" t="e">
        <f t="shared" si="72"/>
        <v>#N/A</v>
      </c>
      <c r="Q491" s="112" t="e">
        <f t="shared" si="73"/>
        <v>#N/A</v>
      </c>
      <c r="R491" t="e">
        <f t="shared" si="79"/>
        <v>#N/A</v>
      </c>
      <c r="S491" s="108" t="e">
        <f t="shared" si="74"/>
        <v>#N/A</v>
      </c>
      <c r="T491" s="108" t="e">
        <f t="shared" si="75"/>
        <v>#N/A</v>
      </c>
      <c r="U491" s="110" t="e">
        <f t="shared" si="76"/>
        <v>#N/A</v>
      </c>
      <c r="V491" t="e">
        <f t="shared" si="77"/>
        <v>#N/A</v>
      </c>
      <c r="W491" t="str">
        <f t="shared" si="78"/>
        <v/>
      </c>
      <c r="X491" s="24" t="str">
        <f>IFERROR(VLOOKUP(W491,HOSPITAIS_COM_DIVIDAS!A:E,5,FALSE),"")</f>
        <v/>
      </c>
    </row>
    <row r="492" spans="1:24" x14ac:dyDescent="0.25">
      <c r="A492" s="52" t="str">
        <f>IFERROR((Tabela4[[#This Row],[Status da Proposta]]),"")</f>
        <v/>
      </c>
      <c r="B492" s="121">
        <f>IFERROR((CREDITO_FINANCEIRO!A492),"")</f>
        <v>0</v>
      </c>
      <c r="C492" s="120" t="str">
        <f>IFERROR((VLOOKUP(B492,CREDITO_FINANCEIRO!A:B,2,FALSE)),"")</f>
        <v/>
      </c>
      <c r="D492" s="94" t="str">
        <f>IFERROR((VLOOKUP(B492,CREDITO_FINANCEIRO!A:E,5,FALSE)),"")</f>
        <v/>
      </c>
      <c r="E492" s="95" t="str">
        <f>IFERROR((VLOOKUP(B492,CREDITO_FINANCEIRO!A:C,3,FALSE)),"")</f>
        <v/>
      </c>
      <c r="F492" s="120" t="str">
        <f>IFERROR((VLOOKUP(B492,CREDITO_FINANCEIRO!A:G,4,FALSE)),"")</f>
        <v/>
      </c>
      <c r="G492" s="120" t="e">
        <f>VLOOKUP(B492,CREDITO_FINANCEIRO!A:G,6,FALSE)</f>
        <v>#N/A</v>
      </c>
      <c r="H492" s="120" t="e">
        <f>VLOOKUP(B492,CREDITO_FINANCEIRO!A:G,7,FALSE)</f>
        <v>#N/A</v>
      </c>
      <c r="I492" s="91" t="e">
        <f>VLOOKUP(B492,CREDITO_FINANCEIRO!A:K,10,FALSE)</f>
        <v>#N/A</v>
      </c>
      <c r="J492" s="91" t="e">
        <f>VLOOKUP(B492,CREDITO_FINANCEIRO!A:K,11,FALSE)</f>
        <v>#N/A</v>
      </c>
      <c r="K492" s="91" t="e">
        <f>VLOOKUP(B492,CREDITO_FINANCEIRO!A:L,12,FALSE)</f>
        <v>#N/A</v>
      </c>
      <c r="L492" s="110" t="e">
        <f t="shared" si="70"/>
        <v>#N/A</v>
      </c>
      <c r="M492" s="2" t="e">
        <f t="shared" si="71"/>
        <v>#N/A</v>
      </c>
      <c r="N492" s="111" t="e">
        <f>VLOOKUP(Tabela4[[#This Row],[Proposta de Referência]],SIMP_CF!A:K,9,FALSE)</f>
        <v>#N/A</v>
      </c>
      <c r="O492" s="111" t="e">
        <f>VLOOKUP(Tabela4[[#This Row],[Proposta de Referência]],SIMP_CF!A:K,8,FALSE)</f>
        <v>#N/A</v>
      </c>
      <c r="P492" s="112" t="e">
        <f t="shared" si="72"/>
        <v>#N/A</v>
      </c>
      <c r="Q492" s="112" t="e">
        <f t="shared" si="73"/>
        <v>#N/A</v>
      </c>
      <c r="R492" t="e">
        <f t="shared" si="79"/>
        <v>#N/A</v>
      </c>
      <c r="S492" s="108" t="e">
        <f t="shared" si="74"/>
        <v>#N/A</v>
      </c>
      <c r="T492" s="108" t="e">
        <f t="shared" si="75"/>
        <v>#N/A</v>
      </c>
      <c r="U492" s="110" t="e">
        <f t="shared" si="76"/>
        <v>#N/A</v>
      </c>
      <c r="V492" t="e">
        <f t="shared" si="77"/>
        <v>#N/A</v>
      </c>
      <c r="W492" t="str">
        <f t="shared" si="78"/>
        <v/>
      </c>
      <c r="X492" s="24" t="str">
        <f>IFERROR(VLOOKUP(W492,HOSPITAIS_COM_DIVIDAS!A:E,5,FALSE),"")</f>
        <v/>
      </c>
    </row>
    <row r="493" spans="1:24" x14ac:dyDescent="0.25">
      <c r="A493" s="52" t="str">
        <f>IFERROR((Tabela4[[#This Row],[Status da Proposta]]),"")</f>
        <v/>
      </c>
      <c r="B493" s="121">
        <f>IFERROR((CREDITO_FINANCEIRO!A493),"")</f>
        <v>0</v>
      </c>
      <c r="C493" s="120" t="str">
        <f>IFERROR((VLOOKUP(B493,CREDITO_FINANCEIRO!A:B,2,FALSE)),"")</f>
        <v/>
      </c>
      <c r="D493" s="94" t="str">
        <f>IFERROR((VLOOKUP(B493,CREDITO_FINANCEIRO!A:E,5,FALSE)),"")</f>
        <v/>
      </c>
      <c r="E493" s="95" t="str">
        <f>IFERROR((VLOOKUP(B493,CREDITO_FINANCEIRO!A:C,3,FALSE)),"")</f>
        <v/>
      </c>
      <c r="F493" s="120" t="str">
        <f>IFERROR((VLOOKUP(B493,CREDITO_FINANCEIRO!A:G,4,FALSE)),"")</f>
        <v/>
      </c>
      <c r="G493" s="120" t="e">
        <f>VLOOKUP(B493,CREDITO_FINANCEIRO!A:G,6,FALSE)</f>
        <v>#N/A</v>
      </c>
      <c r="H493" s="120" t="e">
        <f>VLOOKUP(B493,CREDITO_FINANCEIRO!A:G,7,FALSE)</f>
        <v>#N/A</v>
      </c>
      <c r="I493" s="91" t="e">
        <f>VLOOKUP(B493,CREDITO_FINANCEIRO!A:K,10,FALSE)</f>
        <v>#N/A</v>
      </c>
      <c r="J493" s="91" t="e">
        <f>VLOOKUP(B493,CREDITO_FINANCEIRO!A:K,11,FALSE)</f>
        <v>#N/A</v>
      </c>
      <c r="K493" s="91" t="e">
        <f>VLOOKUP(B493,CREDITO_FINANCEIRO!A:L,12,FALSE)</f>
        <v>#N/A</v>
      </c>
      <c r="L493" s="110" t="e">
        <f t="shared" si="70"/>
        <v>#N/A</v>
      </c>
      <c r="M493" s="2" t="e">
        <f t="shared" si="71"/>
        <v>#N/A</v>
      </c>
      <c r="N493" s="111" t="e">
        <f>VLOOKUP(Tabela4[[#This Row],[Proposta de Referência]],SIMP_CF!A:K,9,FALSE)</f>
        <v>#N/A</v>
      </c>
      <c r="O493" s="111" t="e">
        <f>VLOOKUP(Tabela4[[#This Row],[Proposta de Referência]],SIMP_CF!A:K,8,FALSE)</f>
        <v>#N/A</v>
      </c>
      <c r="P493" s="112" t="e">
        <f t="shared" si="72"/>
        <v>#N/A</v>
      </c>
      <c r="Q493" s="112" t="e">
        <f t="shared" si="73"/>
        <v>#N/A</v>
      </c>
      <c r="R493" t="e">
        <f t="shared" si="79"/>
        <v>#N/A</v>
      </c>
      <c r="S493" s="108" t="e">
        <f t="shared" si="74"/>
        <v>#N/A</v>
      </c>
      <c r="T493" s="108" t="e">
        <f t="shared" si="75"/>
        <v>#N/A</v>
      </c>
      <c r="U493" s="110" t="e">
        <f t="shared" si="76"/>
        <v>#N/A</v>
      </c>
      <c r="V493" t="e">
        <f t="shared" si="77"/>
        <v>#N/A</v>
      </c>
      <c r="W493" t="str">
        <f t="shared" si="78"/>
        <v/>
      </c>
      <c r="X493" s="24" t="str">
        <f>IFERROR(VLOOKUP(W493,HOSPITAIS_COM_DIVIDAS!A:E,5,FALSE),"")</f>
        <v/>
      </c>
    </row>
    <row r="494" spans="1:24" x14ac:dyDescent="0.25">
      <c r="A494" s="52" t="str">
        <f>IFERROR((Tabela4[[#This Row],[Status da Proposta]]),"")</f>
        <v/>
      </c>
      <c r="B494" s="121">
        <f>IFERROR((CREDITO_FINANCEIRO!A494),"")</f>
        <v>0</v>
      </c>
      <c r="C494" s="120" t="str">
        <f>IFERROR((VLOOKUP(B494,CREDITO_FINANCEIRO!A:B,2,FALSE)),"")</f>
        <v/>
      </c>
      <c r="D494" s="94" t="str">
        <f>IFERROR((VLOOKUP(B494,CREDITO_FINANCEIRO!A:E,5,FALSE)),"")</f>
        <v/>
      </c>
      <c r="E494" s="95" t="str">
        <f>IFERROR((VLOOKUP(B494,CREDITO_FINANCEIRO!A:C,3,FALSE)),"")</f>
        <v/>
      </c>
      <c r="F494" s="120" t="str">
        <f>IFERROR((VLOOKUP(B494,CREDITO_FINANCEIRO!A:G,4,FALSE)),"")</f>
        <v/>
      </c>
      <c r="G494" s="120" t="e">
        <f>VLOOKUP(B494,CREDITO_FINANCEIRO!A:G,6,FALSE)</f>
        <v>#N/A</v>
      </c>
      <c r="H494" s="120" t="e">
        <f>VLOOKUP(B494,CREDITO_FINANCEIRO!A:G,7,FALSE)</f>
        <v>#N/A</v>
      </c>
      <c r="I494" s="91" t="e">
        <f>VLOOKUP(B494,CREDITO_FINANCEIRO!A:K,10,FALSE)</f>
        <v>#N/A</v>
      </c>
      <c r="J494" s="91" t="e">
        <f>VLOOKUP(B494,CREDITO_FINANCEIRO!A:K,11,FALSE)</f>
        <v>#N/A</v>
      </c>
      <c r="K494" s="91" t="e">
        <f>VLOOKUP(B494,CREDITO_FINANCEIRO!A:L,12,FALSE)</f>
        <v>#N/A</v>
      </c>
      <c r="L494" s="110" t="e">
        <f t="shared" si="70"/>
        <v>#N/A</v>
      </c>
      <c r="M494" s="2" t="e">
        <f t="shared" si="71"/>
        <v>#N/A</v>
      </c>
      <c r="N494" s="111" t="e">
        <f>VLOOKUP(Tabela4[[#This Row],[Proposta de Referência]],SIMP_CF!A:K,9,FALSE)</f>
        <v>#N/A</v>
      </c>
      <c r="O494" s="111" t="e">
        <f>VLOOKUP(Tabela4[[#This Row],[Proposta de Referência]],SIMP_CF!A:K,8,FALSE)</f>
        <v>#N/A</v>
      </c>
      <c r="P494" s="112" t="e">
        <f t="shared" si="72"/>
        <v>#N/A</v>
      </c>
      <c r="Q494" s="112" t="e">
        <f t="shared" si="73"/>
        <v>#N/A</v>
      </c>
      <c r="R494" t="e">
        <f t="shared" si="79"/>
        <v>#N/A</v>
      </c>
      <c r="S494" s="108" t="e">
        <f t="shared" si="74"/>
        <v>#N/A</v>
      </c>
      <c r="T494" s="108" t="e">
        <f t="shared" si="75"/>
        <v>#N/A</v>
      </c>
      <c r="U494" s="110" t="e">
        <f t="shared" si="76"/>
        <v>#N/A</v>
      </c>
      <c r="V494" t="e">
        <f t="shared" si="77"/>
        <v>#N/A</v>
      </c>
      <c r="W494" t="str">
        <f t="shared" si="78"/>
        <v/>
      </c>
      <c r="X494" s="24" t="str">
        <f>IFERROR(VLOOKUP(W494,HOSPITAIS_COM_DIVIDAS!A:E,5,FALSE),"")</f>
        <v/>
      </c>
    </row>
    <row r="495" spans="1:24" x14ac:dyDescent="0.25">
      <c r="A495" s="52" t="str">
        <f>IFERROR((Tabela4[[#This Row],[Status da Proposta]]),"")</f>
        <v/>
      </c>
      <c r="B495" s="121">
        <f>IFERROR((CREDITO_FINANCEIRO!A495),"")</f>
        <v>0</v>
      </c>
      <c r="C495" s="120" t="str">
        <f>IFERROR((VLOOKUP(B495,CREDITO_FINANCEIRO!A:B,2,FALSE)),"")</f>
        <v/>
      </c>
      <c r="D495" s="94" t="str">
        <f>IFERROR((VLOOKUP(B495,CREDITO_FINANCEIRO!A:E,5,FALSE)),"")</f>
        <v/>
      </c>
      <c r="E495" s="95" t="str">
        <f>IFERROR((VLOOKUP(B495,CREDITO_FINANCEIRO!A:C,3,FALSE)),"")</f>
        <v/>
      </c>
      <c r="F495" s="120" t="str">
        <f>IFERROR((VLOOKUP(B495,CREDITO_FINANCEIRO!A:G,4,FALSE)),"")</f>
        <v/>
      </c>
      <c r="G495" s="120" t="e">
        <f>VLOOKUP(B495,CREDITO_FINANCEIRO!A:G,6,FALSE)</f>
        <v>#N/A</v>
      </c>
      <c r="H495" s="120" t="e">
        <f>VLOOKUP(B495,CREDITO_FINANCEIRO!A:G,7,FALSE)</f>
        <v>#N/A</v>
      </c>
      <c r="I495" s="91" t="e">
        <f>VLOOKUP(B495,CREDITO_FINANCEIRO!A:K,10,FALSE)</f>
        <v>#N/A</v>
      </c>
      <c r="J495" s="91" t="e">
        <f>VLOOKUP(B495,CREDITO_FINANCEIRO!A:K,11,FALSE)</f>
        <v>#N/A</v>
      </c>
      <c r="K495" s="91" t="e">
        <f>VLOOKUP(B495,CREDITO_FINANCEIRO!A:L,12,FALSE)</f>
        <v>#N/A</v>
      </c>
      <c r="L495" s="110" t="e">
        <f t="shared" si="70"/>
        <v>#N/A</v>
      </c>
      <c r="M495" s="2" t="e">
        <f t="shared" si="71"/>
        <v>#N/A</v>
      </c>
      <c r="N495" s="111" t="e">
        <f>VLOOKUP(Tabela4[[#This Row],[Proposta de Referência]],SIMP_CF!A:K,9,FALSE)</f>
        <v>#N/A</v>
      </c>
      <c r="O495" s="111" t="e">
        <f>VLOOKUP(Tabela4[[#This Row],[Proposta de Referência]],SIMP_CF!A:K,8,FALSE)</f>
        <v>#N/A</v>
      </c>
      <c r="P495" s="112" t="e">
        <f t="shared" si="72"/>
        <v>#N/A</v>
      </c>
      <c r="Q495" s="112" t="e">
        <f t="shared" si="73"/>
        <v>#N/A</v>
      </c>
      <c r="R495" t="e">
        <f t="shared" si="79"/>
        <v>#N/A</v>
      </c>
      <c r="S495" s="108" t="e">
        <f t="shared" si="74"/>
        <v>#N/A</v>
      </c>
      <c r="T495" s="108" t="e">
        <f t="shared" si="75"/>
        <v>#N/A</v>
      </c>
      <c r="U495" s="110" t="e">
        <f t="shared" si="76"/>
        <v>#N/A</v>
      </c>
      <c r="V495" t="e">
        <f t="shared" si="77"/>
        <v>#N/A</v>
      </c>
      <c r="W495" t="str">
        <f t="shared" si="78"/>
        <v/>
      </c>
      <c r="X495" s="24" t="str">
        <f>IFERROR(VLOOKUP(W495,HOSPITAIS_COM_DIVIDAS!A:E,5,FALSE),"")</f>
        <v/>
      </c>
    </row>
    <row r="496" spans="1:24" x14ac:dyDescent="0.25">
      <c r="A496" s="52" t="str">
        <f>IFERROR((Tabela4[[#This Row],[Status da Proposta]]),"")</f>
        <v/>
      </c>
      <c r="B496" s="121">
        <f>IFERROR((CREDITO_FINANCEIRO!A496),"")</f>
        <v>0</v>
      </c>
      <c r="C496" s="120" t="str">
        <f>IFERROR((VLOOKUP(B496,CREDITO_FINANCEIRO!A:B,2,FALSE)),"")</f>
        <v/>
      </c>
      <c r="D496" s="94" t="str">
        <f>IFERROR((VLOOKUP(B496,CREDITO_FINANCEIRO!A:E,5,FALSE)),"")</f>
        <v/>
      </c>
      <c r="E496" s="95" t="str">
        <f>IFERROR((VLOOKUP(B496,CREDITO_FINANCEIRO!A:C,3,FALSE)),"")</f>
        <v/>
      </c>
      <c r="F496" s="120" t="str">
        <f>IFERROR((VLOOKUP(B496,CREDITO_FINANCEIRO!A:G,4,FALSE)),"")</f>
        <v/>
      </c>
      <c r="G496" s="120" t="e">
        <f>VLOOKUP(B496,CREDITO_FINANCEIRO!A:G,6,FALSE)</f>
        <v>#N/A</v>
      </c>
      <c r="H496" s="120" t="e">
        <f>VLOOKUP(B496,CREDITO_FINANCEIRO!A:G,7,FALSE)</f>
        <v>#N/A</v>
      </c>
      <c r="I496" s="91" t="e">
        <f>VLOOKUP(B496,CREDITO_FINANCEIRO!A:K,10,FALSE)</f>
        <v>#N/A</v>
      </c>
      <c r="J496" s="91" t="e">
        <f>VLOOKUP(B496,CREDITO_FINANCEIRO!A:K,11,FALSE)</f>
        <v>#N/A</v>
      </c>
      <c r="K496" s="91" t="e">
        <f>VLOOKUP(B496,CREDITO_FINANCEIRO!A:L,12,FALSE)</f>
        <v>#N/A</v>
      </c>
      <c r="L496" s="110" t="e">
        <f t="shared" si="70"/>
        <v>#N/A</v>
      </c>
      <c r="M496" s="2" t="e">
        <f t="shared" si="71"/>
        <v>#N/A</v>
      </c>
      <c r="N496" s="111" t="e">
        <f>VLOOKUP(Tabela4[[#This Row],[Proposta de Referência]],SIMP_CF!A:K,9,FALSE)</f>
        <v>#N/A</v>
      </c>
      <c r="O496" s="111" t="e">
        <f>VLOOKUP(Tabela4[[#This Row],[Proposta de Referência]],SIMP_CF!A:K,8,FALSE)</f>
        <v>#N/A</v>
      </c>
      <c r="P496" s="112" t="e">
        <f t="shared" si="72"/>
        <v>#N/A</v>
      </c>
      <c r="Q496" s="112" t="e">
        <f t="shared" si="73"/>
        <v>#N/A</v>
      </c>
      <c r="R496" t="e">
        <f t="shared" si="79"/>
        <v>#N/A</v>
      </c>
      <c r="S496" s="108" t="e">
        <f t="shared" si="74"/>
        <v>#N/A</v>
      </c>
      <c r="T496" s="108" t="e">
        <f t="shared" si="75"/>
        <v>#N/A</v>
      </c>
      <c r="U496" s="110" t="e">
        <f t="shared" si="76"/>
        <v>#N/A</v>
      </c>
      <c r="V496" t="e">
        <f t="shared" si="77"/>
        <v>#N/A</v>
      </c>
      <c r="W496" t="str">
        <f t="shared" si="78"/>
        <v/>
      </c>
      <c r="X496" s="24" t="str">
        <f>IFERROR(VLOOKUP(W496,HOSPITAIS_COM_DIVIDAS!A:E,5,FALSE),"")</f>
        <v/>
      </c>
    </row>
    <row r="497" spans="1:24" x14ac:dyDescent="0.25">
      <c r="A497" s="52" t="str">
        <f>IFERROR((Tabela4[[#This Row],[Status da Proposta]]),"")</f>
        <v/>
      </c>
      <c r="B497" s="121">
        <f>IFERROR((CREDITO_FINANCEIRO!A497),"")</f>
        <v>0</v>
      </c>
      <c r="C497" s="120" t="str">
        <f>IFERROR((VLOOKUP(B497,CREDITO_FINANCEIRO!A:B,2,FALSE)),"")</f>
        <v/>
      </c>
      <c r="D497" s="94" t="str">
        <f>IFERROR((VLOOKUP(B497,CREDITO_FINANCEIRO!A:E,5,FALSE)),"")</f>
        <v/>
      </c>
      <c r="E497" s="95" t="str">
        <f>IFERROR((VLOOKUP(B497,CREDITO_FINANCEIRO!A:C,3,FALSE)),"")</f>
        <v/>
      </c>
      <c r="F497" s="120" t="str">
        <f>IFERROR((VLOOKUP(B497,CREDITO_FINANCEIRO!A:G,4,FALSE)),"")</f>
        <v/>
      </c>
      <c r="G497" s="120" t="e">
        <f>VLOOKUP(B497,CREDITO_FINANCEIRO!A:G,6,FALSE)</f>
        <v>#N/A</v>
      </c>
      <c r="H497" s="120" t="e">
        <f>VLOOKUP(B497,CREDITO_FINANCEIRO!A:G,7,FALSE)</f>
        <v>#N/A</v>
      </c>
      <c r="I497" s="91" t="e">
        <f>VLOOKUP(B497,CREDITO_FINANCEIRO!A:K,10,FALSE)</f>
        <v>#N/A</v>
      </c>
      <c r="J497" s="91" t="e">
        <f>VLOOKUP(B497,CREDITO_FINANCEIRO!A:K,11,FALSE)</f>
        <v>#N/A</v>
      </c>
      <c r="K497" s="91" t="e">
        <f>VLOOKUP(B497,CREDITO_FINANCEIRO!A:L,12,FALSE)</f>
        <v>#N/A</v>
      </c>
      <c r="L497" s="110" t="e">
        <f t="shared" si="70"/>
        <v>#N/A</v>
      </c>
      <c r="M497" s="2" t="e">
        <f t="shared" si="71"/>
        <v>#N/A</v>
      </c>
      <c r="N497" s="111" t="e">
        <f>VLOOKUP(Tabela4[[#This Row],[Proposta de Referência]],SIMP_CF!A:K,9,FALSE)</f>
        <v>#N/A</v>
      </c>
      <c r="O497" s="111" t="e">
        <f>VLOOKUP(Tabela4[[#This Row],[Proposta de Referência]],SIMP_CF!A:K,8,FALSE)</f>
        <v>#N/A</v>
      </c>
      <c r="P497" s="112" t="e">
        <f t="shared" si="72"/>
        <v>#N/A</v>
      </c>
      <c r="Q497" s="112" t="e">
        <f t="shared" si="73"/>
        <v>#N/A</v>
      </c>
      <c r="R497" t="e">
        <f t="shared" si="79"/>
        <v>#N/A</v>
      </c>
      <c r="S497" s="108" t="e">
        <f t="shared" si="74"/>
        <v>#N/A</v>
      </c>
      <c r="T497" s="108" t="e">
        <f t="shared" si="75"/>
        <v>#N/A</v>
      </c>
      <c r="U497" s="110" t="e">
        <f t="shared" si="76"/>
        <v>#N/A</v>
      </c>
      <c r="V497" t="e">
        <f t="shared" si="77"/>
        <v>#N/A</v>
      </c>
      <c r="W497" t="str">
        <f t="shared" si="78"/>
        <v/>
      </c>
      <c r="X497" s="24" t="str">
        <f>IFERROR(VLOOKUP(W497,HOSPITAIS_COM_DIVIDAS!A:E,5,FALSE),"")</f>
        <v/>
      </c>
    </row>
    <row r="498" spans="1:24" x14ac:dyDescent="0.25">
      <c r="A498" s="52" t="str">
        <f>IFERROR((Tabela4[[#This Row],[Status da Proposta]]),"")</f>
        <v/>
      </c>
      <c r="B498" s="121">
        <f>IFERROR((CREDITO_FINANCEIRO!A498),"")</f>
        <v>0</v>
      </c>
      <c r="C498" s="120" t="str">
        <f>IFERROR((VLOOKUP(B498,CREDITO_FINANCEIRO!A:B,2,FALSE)),"")</f>
        <v/>
      </c>
      <c r="D498" s="94" t="str">
        <f>IFERROR((VLOOKUP(B498,CREDITO_FINANCEIRO!A:E,5,FALSE)),"")</f>
        <v/>
      </c>
      <c r="E498" s="95" t="str">
        <f>IFERROR((VLOOKUP(B498,CREDITO_FINANCEIRO!A:C,3,FALSE)),"")</f>
        <v/>
      </c>
      <c r="F498" s="120" t="str">
        <f>IFERROR((VLOOKUP(B498,CREDITO_FINANCEIRO!A:G,4,FALSE)),"")</f>
        <v/>
      </c>
      <c r="G498" s="120" t="e">
        <f>VLOOKUP(B498,CREDITO_FINANCEIRO!A:G,6,FALSE)</f>
        <v>#N/A</v>
      </c>
      <c r="H498" s="120" t="e">
        <f>VLOOKUP(B498,CREDITO_FINANCEIRO!A:G,7,FALSE)</f>
        <v>#N/A</v>
      </c>
      <c r="I498" s="91" t="e">
        <f>VLOOKUP(B498,CREDITO_FINANCEIRO!A:K,10,FALSE)</f>
        <v>#N/A</v>
      </c>
      <c r="J498" s="91" t="e">
        <f>VLOOKUP(B498,CREDITO_FINANCEIRO!A:K,11,FALSE)</f>
        <v>#N/A</v>
      </c>
      <c r="K498" s="91" t="e">
        <f>VLOOKUP(B498,CREDITO_FINANCEIRO!A:L,12,FALSE)</f>
        <v>#N/A</v>
      </c>
      <c r="L498" s="110" t="e">
        <f t="shared" si="70"/>
        <v>#N/A</v>
      </c>
      <c r="M498" s="2" t="e">
        <f t="shared" si="71"/>
        <v>#N/A</v>
      </c>
      <c r="N498" s="111" t="e">
        <f>VLOOKUP(Tabela4[[#This Row],[Proposta de Referência]],SIMP_CF!A:K,9,FALSE)</f>
        <v>#N/A</v>
      </c>
      <c r="O498" s="111" t="e">
        <f>VLOOKUP(Tabela4[[#This Row],[Proposta de Referência]],SIMP_CF!A:K,8,FALSE)</f>
        <v>#N/A</v>
      </c>
      <c r="P498" s="112" t="e">
        <f t="shared" si="72"/>
        <v>#N/A</v>
      </c>
      <c r="Q498" s="112" t="e">
        <f t="shared" si="73"/>
        <v>#N/A</v>
      </c>
      <c r="R498" t="e">
        <f t="shared" si="79"/>
        <v>#N/A</v>
      </c>
      <c r="S498" s="108" t="e">
        <f t="shared" si="74"/>
        <v>#N/A</v>
      </c>
      <c r="T498" s="108" t="e">
        <f t="shared" si="75"/>
        <v>#N/A</v>
      </c>
      <c r="U498" s="110" t="e">
        <f t="shared" si="76"/>
        <v>#N/A</v>
      </c>
      <c r="V498" t="e">
        <f t="shared" si="77"/>
        <v>#N/A</v>
      </c>
      <c r="W498" t="str">
        <f t="shared" si="78"/>
        <v/>
      </c>
      <c r="X498" s="24" t="str">
        <f>IFERROR(VLOOKUP(W498,HOSPITAIS_COM_DIVIDAS!A:E,5,FALSE),"")</f>
        <v/>
      </c>
    </row>
    <row r="499" spans="1:24" x14ac:dyDescent="0.25">
      <c r="A499" s="52" t="str">
        <f>IFERROR((Tabela4[[#This Row],[Status da Proposta]]),"")</f>
        <v/>
      </c>
      <c r="B499" s="121">
        <f>IFERROR((CREDITO_FINANCEIRO!A499),"")</f>
        <v>0</v>
      </c>
      <c r="C499" s="120" t="str">
        <f>IFERROR((VLOOKUP(B499,CREDITO_FINANCEIRO!A:B,2,FALSE)),"")</f>
        <v/>
      </c>
      <c r="D499" s="94" t="str">
        <f>IFERROR((VLOOKUP(B499,CREDITO_FINANCEIRO!A:E,5,FALSE)),"")</f>
        <v/>
      </c>
      <c r="E499" s="95" t="str">
        <f>IFERROR((VLOOKUP(B499,CREDITO_FINANCEIRO!A:C,3,FALSE)),"")</f>
        <v/>
      </c>
      <c r="F499" s="120" t="str">
        <f>IFERROR((VLOOKUP(B499,CREDITO_FINANCEIRO!A:G,4,FALSE)),"")</f>
        <v/>
      </c>
      <c r="G499" s="120" t="e">
        <f>VLOOKUP(B499,CREDITO_FINANCEIRO!A:G,6,FALSE)</f>
        <v>#N/A</v>
      </c>
      <c r="H499" s="120" t="e">
        <f>VLOOKUP(B499,CREDITO_FINANCEIRO!A:G,7,FALSE)</f>
        <v>#N/A</v>
      </c>
      <c r="I499" s="91" t="e">
        <f>VLOOKUP(B499,CREDITO_FINANCEIRO!A:K,10,FALSE)</f>
        <v>#N/A</v>
      </c>
      <c r="J499" s="91" t="e">
        <f>VLOOKUP(B499,CREDITO_FINANCEIRO!A:K,11,FALSE)</f>
        <v>#N/A</v>
      </c>
      <c r="K499" s="91" t="e">
        <f>VLOOKUP(B499,CREDITO_FINANCEIRO!A:L,12,FALSE)</f>
        <v>#N/A</v>
      </c>
      <c r="L499" s="110" t="e">
        <f t="shared" si="70"/>
        <v>#N/A</v>
      </c>
      <c r="M499" s="2" t="e">
        <f t="shared" si="71"/>
        <v>#N/A</v>
      </c>
      <c r="N499" s="111" t="e">
        <f>VLOOKUP(Tabela4[[#This Row],[Proposta de Referência]],SIMP_CF!A:K,9,FALSE)</f>
        <v>#N/A</v>
      </c>
      <c r="O499" s="111" t="e">
        <f>VLOOKUP(Tabela4[[#This Row],[Proposta de Referência]],SIMP_CF!A:K,8,FALSE)</f>
        <v>#N/A</v>
      </c>
      <c r="P499" s="112" t="e">
        <f t="shared" si="72"/>
        <v>#N/A</v>
      </c>
      <c r="Q499" s="112" t="e">
        <f t="shared" si="73"/>
        <v>#N/A</v>
      </c>
      <c r="R499" t="e">
        <f t="shared" si="79"/>
        <v>#N/A</v>
      </c>
      <c r="S499" s="108" t="e">
        <f t="shared" si="74"/>
        <v>#N/A</v>
      </c>
      <c r="T499" s="108" t="e">
        <f t="shared" si="75"/>
        <v>#N/A</v>
      </c>
      <c r="U499" s="110" t="e">
        <f t="shared" si="76"/>
        <v>#N/A</v>
      </c>
      <c r="V499" t="e">
        <f t="shared" si="77"/>
        <v>#N/A</v>
      </c>
      <c r="W499" t="str">
        <f t="shared" si="78"/>
        <v/>
      </c>
      <c r="X499" s="24" t="str">
        <f>IFERROR(VLOOKUP(W499,HOSPITAIS_COM_DIVIDAS!A:E,5,FALSE),"")</f>
        <v/>
      </c>
    </row>
    <row r="500" spans="1:24" x14ac:dyDescent="0.25">
      <c r="A500" s="52" t="str">
        <f>IFERROR((Tabela4[[#This Row],[Status da Proposta]]),"")</f>
        <v/>
      </c>
      <c r="B500" s="121">
        <f>IFERROR((CREDITO_FINANCEIRO!A500),"")</f>
        <v>0</v>
      </c>
      <c r="C500" s="120" t="str">
        <f>IFERROR((VLOOKUP(B500,CREDITO_FINANCEIRO!A:B,2,FALSE)),"")</f>
        <v/>
      </c>
      <c r="D500" s="94" t="str">
        <f>IFERROR((VLOOKUP(B500,CREDITO_FINANCEIRO!A:E,5,FALSE)),"")</f>
        <v/>
      </c>
      <c r="E500" s="95" t="str">
        <f>IFERROR((VLOOKUP(B500,CREDITO_FINANCEIRO!A:C,3,FALSE)),"")</f>
        <v/>
      </c>
      <c r="F500" s="120" t="str">
        <f>IFERROR((VLOOKUP(B500,CREDITO_FINANCEIRO!A:G,4,FALSE)),"")</f>
        <v/>
      </c>
      <c r="G500" s="120" t="e">
        <f>VLOOKUP(B500,CREDITO_FINANCEIRO!A:G,6,FALSE)</f>
        <v>#N/A</v>
      </c>
      <c r="H500" s="120" t="e">
        <f>VLOOKUP(B500,CREDITO_FINANCEIRO!A:G,7,FALSE)</f>
        <v>#N/A</v>
      </c>
      <c r="I500" s="91" t="e">
        <f>VLOOKUP(B500,CREDITO_FINANCEIRO!A:K,10,FALSE)</f>
        <v>#N/A</v>
      </c>
      <c r="J500" s="91" t="e">
        <f>VLOOKUP(B500,CREDITO_FINANCEIRO!A:K,11,FALSE)</f>
        <v>#N/A</v>
      </c>
      <c r="K500" s="91" t="e">
        <f>VLOOKUP(B500,CREDITO_FINANCEIRO!A:L,12,FALSE)</f>
        <v>#N/A</v>
      </c>
      <c r="L500" s="110" t="e">
        <f t="shared" si="70"/>
        <v>#N/A</v>
      </c>
      <c r="M500" s="2" t="e">
        <f t="shared" si="71"/>
        <v>#N/A</v>
      </c>
      <c r="N500" s="111" t="e">
        <f>VLOOKUP(Tabela4[[#This Row],[Proposta de Referência]],SIMP_CF!A:K,9,FALSE)</f>
        <v>#N/A</v>
      </c>
      <c r="O500" s="111" t="e">
        <f>VLOOKUP(Tabela4[[#This Row],[Proposta de Referência]],SIMP_CF!A:K,8,FALSE)</f>
        <v>#N/A</v>
      </c>
      <c r="P500" s="112" t="e">
        <f t="shared" si="72"/>
        <v>#N/A</v>
      </c>
      <c r="Q500" s="112" t="e">
        <f t="shared" si="73"/>
        <v>#N/A</v>
      </c>
      <c r="R500" t="e">
        <f t="shared" si="79"/>
        <v>#N/A</v>
      </c>
      <c r="S500" s="108" t="e">
        <f t="shared" si="74"/>
        <v>#N/A</v>
      </c>
      <c r="T500" s="108" t="e">
        <f t="shared" si="75"/>
        <v>#N/A</v>
      </c>
      <c r="U500" s="110" t="e">
        <f t="shared" si="76"/>
        <v>#N/A</v>
      </c>
      <c r="V500" t="e">
        <f t="shared" si="77"/>
        <v>#N/A</v>
      </c>
      <c r="W500" t="str">
        <f t="shared" si="78"/>
        <v/>
      </c>
      <c r="X500" s="24" t="str">
        <f>IFERROR(VLOOKUP(W500,HOSPITAIS_COM_DIVIDAS!A:E,5,FALSE),"")</f>
        <v/>
      </c>
    </row>
    <row r="501" spans="1:24" x14ac:dyDescent="0.25">
      <c r="A501" s="52" t="str">
        <f>IFERROR((Tabela4[[#This Row],[Status da Proposta]]),"")</f>
        <v/>
      </c>
      <c r="B501" s="121">
        <f>IFERROR((CREDITO_FINANCEIRO!A501),"")</f>
        <v>0</v>
      </c>
      <c r="C501" s="120" t="str">
        <f>IFERROR((VLOOKUP(B501,CREDITO_FINANCEIRO!A:B,2,FALSE)),"")</f>
        <v/>
      </c>
      <c r="D501" s="94" t="str">
        <f>IFERROR((VLOOKUP(B501,CREDITO_FINANCEIRO!A:E,5,FALSE)),"")</f>
        <v/>
      </c>
      <c r="E501" s="95" t="str">
        <f>IFERROR((VLOOKUP(B501,CREDITO_FINANCEIRO!A:C,3,FALSE)),"")</f>
        <v/>
      </c>
      <c r="F501" s="120" t="str">
        <f>IFERROR((VLOOKUP(B501,CREDITO_FINANCEIRO!A:G,4,FALSE)),"")</f>
        <v/>
      </c>
      <c r="G501" s="120" t="e">
        <f>VLOOKUP(B501,CREDITO_FINANCEIRO!A:G,6,FALSE)</f>
        <v>#N/A</v>
      </c>
      <c r="H501" s="120" t="e">
        <f>VLOOKUP(B501,CREDITO_FINANCEIRO!A:G,7,FALSE)</f>
        <v>#N/A</v>
      </c>
      <c r="I501" s="91" t="e">
        <f>VLOOKUP(B501,CREDITO_FINANCEIRO!A:K,10,FALSE)</f>
        <v>#N/A</v>
      </c>
      <c r="J501" s="91" t="e">
        <f>VLOOKUP(B501,CREDITO_FINANCEIRO!A:K,11,FALSE)</f>
        <v>#N/A</v>
      </c>
      <c r="K501" s="91" t="e">
        <f>VLOOKUP(B501,CREDITO_FINANCEIRO!A:L,12,FALSE)</f>
        <v>#N/A</v>
      </c>
      <c r="L501" s="110" t="e">
        <f t="shared" si="70"/>
        <v>#N/A</v>
      </c>
      <c r="M501" s="2" t="e">
        <f t="shared" si="71"/>
        <v>#N/A</v>
      </c>
      <c r="N501" s="111" t="e">
        <f>VLOOKUP(Tabela4[[#This Row],[Proposta de Referência]],SIMP_CF!A:K,9,FALSE)</f>
        <v>#N/A</v>
      </c>
      <c r="O501" s="111" t="e">
        <f>VLOOKUP(Tabela4[[#This Row],[Proposta de Referência]],SIMP_CF!A:K,8,FALSE)</f>
        <v>#N/A</v>
      </c>
      <c r="P501" s="112" t="e">
        <f t="shared" si="72"/>
        <v>#N/A</v>
      </c>
      <c r="Q501" s="112" t="e">
        <f t="shared" si="73"/>
        <v>#N/A</v>
      </c>
      <c r="R501" t="e">
        <f t="shared" si="79"/>
        <v>#N/A</v>
      </c>
      <c r="S501" s="108" t="e">
        <f t="shared" si="74"/>
        <v>#N/A</v>
      </c>
      <c r="T501" s="108" t="e">
        <f t="shared" si="75"/>
        <v>#N/A</v>
      </c>
      <c r="U501" s="110" t="e">
        <f t="shared" si="76"/>
        <v>#N/A</v>
      </c>
      <c r="V501" t="e">
        <f t="shared" si="77"/>
        <v>#N/A</v>
      </c>
      <c r="W501" t="str">
        <f t="shared" si="78"/>
        <v/>
      </c>
      <c r="X501" s="24" t="str">
        <f>IFERROR(VLOOKUP(W501,HOSPITAIS_COM_DIVIDAS!A:E,5,FALSE),"")</f>
        <v/>
      </c>
    </row>
    <row r="502" spans="1:24" x14ac:dyDescent="0.25">
      <c r="A502" s="52" t="str">
        <f>IFERROR((Tabela4[[#This Row],[Status da Proposta]]),"")</f>
        <v/>
      </c>
      <c r="B502" s="121">
        <f>IFERROR((CREDITO_FINANCEIRO!A502),"")</f>
        <v>0</v>
      </c>
      <c r="C502" s="120" t="str">
        <f>IFERROR((VLOOKUP(B502,CREDITO_FINANCEIRO!A:B,2,FALSE)),"")</f>
        <v/>
      </c>
      <c r="D502" s="94" t="str">
        <f>IFERROR((VLOOKUP(B502,CREDITO_FINANCEIRO!A:E,5,FALSE)),"")</f>
        <v/>
      </c>
      <c r="E502" s="95" t="str">
        <f>IFERROR((VLOOKUP(B502,CREDITO_FINANCEIRO!A:C,3,FALSE)),"")</f>
        <v/>
      </c>
      <c r="F502" s="120" t="str">
        <f>IFERROR((VLOOKUP(B502,CREDITO_FINANCEIRO!A:G,4,FALSE)),"")</f>
        <v/>
      </c>
      <c r="G502" s="120" t="e">
        <f>VLOOKUP(B502,CREDITO_FINANCEIRO!A:G,6,FALSE)</f>
        <v>#N/A</v>
      </c>
      <c r="H502" s="120" t="e">
        <f>VLOOKUP(B502,CREDITO_FINANCEIRO!A:G,7,FALSE)</f>
        <v>#N/A</v>
      </c>
      <c r="I502" s="91" t="e">
        <f>VLOOKUP(B502,CREDITO_FINANCEIRO!A:K,10,FALSE)</f>
        <v>#N/A</v>
      </c>
      <c r="J502" s="91" t="e">
        <f>VLOOKUP(B502,CREDITO_FINANCEIRO!A:K,11,FALSE)</f>
        <v>#N/A</v>
      </c>
      <c r="K502" s="91" t="e">
        <f>VLOOKUP(B502,CREDITO_FINANCEIRO!A:L,12,FALSE)</f>
        <v>#N/A</v>
      </c>
      <c r="L502" s="110" t="e">
        <f t="shared" si="70"/>
        <v>#N/A</v>
      </c>
      <c r="M502" s="2" t="e">
        <f t="shared" si="71"/>
        <v>#N/A</v>
      </c>
      <c r="N502" s="111" t="e">
        <f>VLOOKUP(Tabela4[[#This Row],[Proposta de Referência]],SIMP_CF!A:K,9,FALSE)</f>
        <v>#N/A</v>
      </c>
      <c r="O502" s="111" t="e">
        <f>VLOOKUP(Tabela4[[#This Row],[Proposta de Referência]],SIMP_CF!A:K,8,FALSE)</f>
        <v>#N/A</v>
      </c>
      <c r="P502" s="112" t="e">
        <f t="shared" si="72"/>
        <v>#N/A</v>
      </c>
      <c r="Q502" s="112" t="e">
        <f t="shared" si="73"/>
        <v>#N/A</v>
      </c>
      <c r="R502" t="e">
        <f t="shared" si="79"/>
        <v>#N/A</v>
      </c>
      <c r="S502" s="108" t="e">
        <f t="shared" si="74"/>
        <v>#N/A</v>
      </c>
      <c r="T502" s="108" t="e">
        <f t="shared" si="75"/>
        <v>#N/A</v>
      </c>
      <c r="U502" s="110" t="e">
        <f t="shared" si="76"/>
        <v>#N/A</v>
      </c>
      <c r="V502" t="e">
        <f t="shared" si="77"/>
        <v>#N/A</v>
      </c>
      <c r="W502" t="str">
        <f t="shared" si="78"/>
        <v/>
      </c>
      <c r="X502" s="24" t="str">
        <f>IFERROR(VLOOKUP(W502,HOSPITAIS_COM_DIVIDAS!A:E,5,FALSE),"")</f>
        <v/>
      </c>
    </row>
    <row r="503" spans="1:24" x14ac:dyDescent="0.25">
      <c r="A503" s="52" t="str">
        <f>IFERROR((Tabela4[[#This Row],[Status da Proposta]]),"")</f>
        <v/>
      </c>
      <c r="B503" s="121">
        <f>IFERROR((CREDITO_FINANCEIRO!A503),"")</f>
        <v>0</v>
      </c>
      <c r="C503" s="120" t="str">
        <f>IFERROR((VLOOKUP(B503,CREDITO_FINANCEIRO!A:B,2,FALSE)),"")</f>
        <v/>
      </c>
      <c r="D503" s="94" t="str">
        <f>IFERROR((VLOOKUP(B503,CREDITO_FINANCEIRO!A:E,5,FALSE)),"")</f>
        <v/>
      </c>
      <c r="E503" s="95" t="str">
        <f>IFERROR((VLOOKUP(B503,CREDITO_FINANCEIRO!A:C,3,FALSE)),"")</f>
        <v/>
      </c>
      <c r="F503" s="120" t="str">
        <f>IFERROR((VLOOKUP(B503,CREDITO_FINANCEIRO!A:G,4,FALSE)),"")</f>
        <v/>
      </c>
      <c r="G503" s="120" t="e">
        <f>VLOOKUP(B503,CREDITO_FINANCEIRO!A:G,6,FALSE)</f>
        <v>#N/A</v>
      </c>
      <c r="H503" s="120" t="e">
        <f>VLOOKUP(B503,CREDITO_FINANCEIRO!A:G,7,FALSE)</f>
        <v>#N/A</v>
      </c>
      <c r="I503" s="91" t="e">
        <f>VLOOKUP(B503,CREDITO_FINANCEIRO!A:K,10,FALSE)</f>
        <v>#N/A</v>
      </c>
      <c r="J503" s="91" t="e">
        <f>VLOOKUP(B503,CREDITO_FINANCEIRO!A:K,11,FALSE)</f>
        <v>#N/A</v>
      </c>
      <c r="K503" s="91" t="e">
        <f>VLOOKUP(B503,CREDITO_FINANCEIRO!A:L,12,FALSE)</f>
        <v>#N/A</v>
      </c>
      <c r="L503" s="110" t="e">
        <f t="shared" si="70"/>
        <v>#N/A</v>
      </c>
      <c r="M503" s="2" t="e">
        <f t="shared" si="71"/>
        <v>#N/A</v>
      </c>
      <c r="N503" s="111" t="e">
        <f>VLOOKUP(Tabela4[[#This Row],[Proposta de Referência]],SIMP_CF!A:K,9,FALSE)</f>
        <v>#N/A</v>
      </c>
      <c r="O503" s="111" t="e">
        <f>VLOOKUP(Tabela4[[#This Row],[Proposta de Referência]],SIMP_CF!A:K,8,FALSE)</f>
        <v>#N/A</v>
      </c>
      <c r="P503" s="112" t="e">
        <f t="shared" si="72"/>
        <v>#N/A</v>
      </c>
      <c r="Q503" s="112" t="e">
        <f t="shared" si="73"/>
        <v>#N/A</v>
      </c>
      <c r="R503" t="e">
        <f t="shared" si="79"/>
        <v>#N/A</v>
      </c>
      <c r="S503" s="108" t="e">
        <f t="shared" si="74"/>
        <v>#N/A</v>
      </c>
      <c r="T503" s="108" t="e">
        <f t="shared" si="75"/>
        <v>#N/A</v>
      </c>
      <c r="U503" s="110" t="e">
        <f t="shared" si="76"/>
        <v>#N/A</v>
      </c>
      <c r="V503" t="e">
        <f t="shared" si="77"/>
        <v>#N/A</v>
      </c>
      <c r="W503" t="str">
        <f t="shared" si="78"/>
        <v/>
      </c>
      <c r="X503" s="24" t="str">
        <f>IFERROR(VLOOKUP(W503,HOSPITAIS_COM_DIVIDAS!A:E,5,FALSE),"")</f>
        <v/>
      </c>
    </row>
    <row r="504" spans="1:24" x14ac:dyDescent="0.25">
      <c r="A504" s="52" t="str">
        <f>IFERROR((Tabela4[[#This Row],[Status da Proposta]]),"")</f>
        <v/>
      </c>
      <c r="B504" s="121">
        <f>IFERROR((CREDITO_FINANCEIRO!A504),"")</f>
        <v>0</v>
      </c>
      <c r="C504" s="120" t="str">
        <f>IFERROR((VLOOKUP(B504,CREDITO_FINANCEIRO!A:B,2,FALSE)),"")</f>
        <v/>
      </c>
      <c r="D504" s="94" t="str">
        <f>IFERROR((VLOOKUP(B504,CREDITO_FINANCEIRO!A:E,5,FALSE)),"")</f>
        <v/>
      </c>
      <c r="E504" s="95" t="str">
        <f>IFERROR((VLOOKUP(B504,CREDITO_FINANCEIRO!A:C,3,FALSE)),"")</f>
        <v/>
      </c>
      <c r="F504" s="120" t="str">
        <f>IFERROR((VLOOKUP(B504,CREDITO_FINANCEIRO!A:G,4,FALSE)),"")</f>
        <v/>
      </c>
      <c r="G504" s="120" t="e">
        <f>VLOOKUP(B504,CREDITO_FINANCEIRO!A:G,6,FALSE)</f>
        <v>#N/A</v>
      </c>
      <c r="H504" s="120" t="e">
        <f>VLOOKUP(B504,CREDITO_FINANCEIRO!A:G,7,FALSE)</f>
        <v>#N/A</v>
      </c>
      <c r="I504" s="91" t="e">
        <f>VLOOKUP(B504,CREDITO_FINANCEIRO!A:K,10,FALSE)</f>
        <v>#N/A</v>
      </c>
      <c r="J504" s="91" t="e">
        <f>VLOOKUP(B504,CREDITO_FINANCEIRO!A:K,11,FALSE)</f>
        <v>#N/A</v>
      </c>
      <c r="K504" s="91" t="e">
        <f>VLOOKUP(B504,CREDITO_FINANCEIRO!A:L,12,FALSE)</f>
        <v>#N/A</v>
      </c>
      <c r="L504" s="110" t="e">
        <f t="shared" si="70"/>
        <v>#N/A</v>
      </c>
      <c r="M504" s="2" t="e">
        <f t="shared" si="71"/>
        <v>#N/A</v>
      </c>
      <c r="N504" s="111" t="e">
        <f>VLOOKUP(Tabela4[[#This Row],[Proposta de Referência]],SIMP_CF!A:K,9,FALSE)</f>
        <v>#N/A</v>
      </c>
      <c r="O504" s="111" t="e">
        <f>VLOOKUP(Tabela4[[#This Row],[Proposta de Referência]],SIMP_CF!A:K,8,FALSE)</f>
        <v>#N/A</v>
      </c>
      <c r="P504" s="112" t="e">
        <f t="shared" si="72"/>
        <v>#N/A</v>
      </c>
      <c r="Q504" s="112" t="e">
        <f t="shared" si="73"/>
        <v>#N/A</v>
      </c>
      <c r="R504" t="e">
        <f t="shared" si="79"/>
        <v>#N/A</v>
      </c>
      <c r="S504" s="108" t="e">
        <f t="shared" si="74"/>
        <v>#N/A</v>
      </c>
      <c r="T504" s="108" t="e">
        <f t="shared" si="75"/>
        <v>#N/A</v>
      </c>
      <c r="U504" s="110" t="e">
        <f t="shared" si="76"/>
        <v>#N/A</v>
      </c>
      <c r="V504" t="e">
        <f t="shared" si="77"/>
        <v>#N/A</v>
      </c>
      <c r="W504" t="str">
        <f t="shared" si="78"/>
        <v/>
      </c>
      <c r="X504" s="24" t="str">
        <f>IFERROR(VLOOKUP(W504,HOSPITAIS_COM_DIVIDAS!A:E,5,FALSE),"")</f>
        <v/>
      </c>
    </row>
    <row r="505" spans="1:24" x14ac:dyDescent="0.25">
      <c r="A505" s="52" t="str">
        <f>IFERROR((Tabela4[[#This Row],[Status da Proposta]]),"")</f>
        <v/>
      </c>
      <c r="B505" s="121">
        <f>IFERROR((CREDITO_FINANCEIRO!A505),"")</f>
        <v>0</v>
      </c>
      <c r="C505" s="120" t="str">
        <f>IFERROR((VLOOKUP(B505,CREDITO_FINANCEIRO!A:B,2,FALSE)),"")</f>
        <v/>
      </c>
      <c r="D505" s="94" t="str">
        <f>IFERROR((VLOOKUP(B505,CREDITO_FINANCEIRO!A:E,5,FALSE)),"")</f>
        <v/>
      </c>
      <c r="E505" s="95" t="str">
        <f>IFERROR((VLOOKUP(B505,CREDITO_FINANCEIRO!A:C,3,FALSE)),"")</f>
        <v/>
      </c>
      <c r="F505" s="120" t="str">
        <f>IFERROR((VLOOKUP(B505,CREDITO_FINANCEIRO!A:G,4,FALSE)),"")</f>
        <v/>
      </c>
      <c r="G505" s="120" t="e">
        <f>VLOOKUP(B505,CREDITO_FINANCEIRO!A:G,6,FALSE)</f>
        <v>#N/A</v>
      </c>
      <c r="H505" s="120" t="e">
        <f>VLOOKUP(B505,CREDITO_FINANCEIRO!A:G,7,FALSE)</f>
        <v>#N/A</v>
      </c>
      <c r="I505" s="91" t="e">
        <f>VLOOKUP(B505,CREDITO_FINANCEIRO!A:K,10,FALSE)</f>
        <v>#N/A</v>
      </c>
      <c r="J505" s="91" t="e">
        <f>VLOOKUP(B505,CREDITO_FINANCEIRO!A:K,11,FALSE)</f>
        <v>#N/A</v>
      </c>
      <c r="K505" s="91" t="e">
        <f>VLOOKUP(B505,CREDITO_FINANCEIRO!A:L,12,FALSE)</f>
        <v>#N/A</v>
      </c>
      <c r="L505" s="110" t="e">
        <f t="shared" si="70"/>
        <v>#N/A</v>
      </c>
      <c r="M505" s="2" t="e">
        <f t="shared" si="71"/>
        <v>#N/A</v>
      </c>
      <c r="N505" s="111" t="e">
        <f>VLOOKUP(Tabela4[[#This Row],[Proposta de Referência]],SIMP_CF!A:K,9,FALSE)</f>
        <v>#N/A</v>
      </c>
      <c r="O505" s="111" t="e">
        <f>VLOOKUP(Tabela4[[#This Row],[Proposta de Referência]],SIMP_CF!A:K,8,FALSE)</f>
        <v>#N/A</v>
      </c>
      <c r="P505" s="112" t="e">
        <f t="shared" si="72"/>
        <v>#N/A</v>
      </c>
      <c r="Q505" s="112" t="e">
        <f t="shared" si="73"/>
        <v>#N/A</v>
      </c>
      <c r="R505" t="e">
        <f t="shared" si="79"/>
        <v>#N/A</v>
      </c>
      <c r="S505" s="108" t="e">
        <f t="shared" si="74"/>
        <v>#N/A</v>
      </c>
      <c r="T505" s="108" t="e">
        <f t="shared" si="75"/>
        <v>#N/A</v>
      </c>
      <c r="U505" s="110" t="e">
        <f t="shared" si="76"/>
        <v>#N/A</v>
      </c>
      <c r="V505" t="e">
        <f t="shared" si="77"/>
        <v>#N/A</v>
      </c>
      <c r="W505" t="str">
        <f t="shared" si="78"/>
        <v/>
      </c>
      <c r="X505" s="24" t="str">
        <f>IFERROR(VLOOKUP(W505,HOSPITAIS_COM_DIVIDAS!A:E,5,FALSE),"")</f>
        <v/>
      </c>
    </row>
    <row r="506" spans="1:24" x14ac:dyDescent="0.25">
      <c r="A506" s="52" t="str">
        <f>IFERROR((Tabela4[[#This Row],[Status da Proposta]]),"")</f>
        <v/>
      </c>
      <c r="B506" s="121">
        <f>IFERROR((CREDITO_FINANCEIRO!A506),"")</f>
        <v>0</v>
      </c>
      <c r="C506" s="120" t="str">
        <f>IFERROR((VLOOKUP(B506,CREDITO_FINANCEIRO!A:B,2,FALSE)),"")</f>
        <v/>
      </c>
      <c r="D506" s="94" t="str">
        <f>IFERROR((VLOOKUP(B506,CREDITO_FINANCEIRO!A:E,5,FALSE)),"")</f>
        <v/>
      </c>
      <c r="E506" s="95" t="str">
        <f>IFERROR((VLOOKUP(B506,CREDITO_FINANCEIRO!A:C,3,FALSE)),"")</f>
        <v/>
      </c>
      <c r="F506" s="120" t="str">
        <f>IFERROR((VLOOKUP(B506,CREDITO_FINANCEIRO!A:G,4,FALSE)),"")</f>
        <v/>
      </c>
      <c r="G506" s="120" t="e">
        <f>VLOOKUP(B506,CREDITO_FINANCEIRO!A:G,6,FALSE)</f>
        <v>#N/A</v>
      </c>
      <c r="H506" s="120" t="e">
        <f>VLOOKUP(B506,CREDITO_FINANCEIRO!A:G,7,FALSE)</f>
        <v>#N/A</v>
      </c>
      <c r="I506" s="91" t="e">
        <f>VLOOKUP(B506,CREDITO_FINANCEIRO!A:K,10,FALSE)</f>
        <v>#N/A</v>
      </c>
      <c r="J506" s="91" t="e">
        <f>VLOOKUP(B506,CREDITO_FINANCEIRO!A:K,11,FALSE)</f>
        <v>#N/A</v>
      </c>
      <c r="K506" s="91" t="e">
        <f>VLOOKUP(B506,CREDITO_FINANCEIRO!A:L,12,FALSE)</f>
        <v>#N/A</v>
      </c>
      <c r="L506" s="110" t="e">
        <f t="shared" si="70"/>
        <v>#N/A</v>
      </c>
      <c r="M506" s="2" t="e">
        <f t="shared" si="71"/>
        <v>#N/A</v>
      </c>
      <c r="N506" s="111" t="e">
        <f>VLOOKUP(Tabela4[[#This Row],[Proposta de Referência]],SIMP_CF!A:K,9,FALSE)</f>
        <v>#N/A</v>
      </c>
      <c r="O506" s="111" t="e">
        <f>VLOOKUP(Tabela4[[#This Row],[Proposta de Referência]],SIMP_CF!A:K,8,FALSE)</f>
        <v>#N/A</v>
      </c>
      <c r="P506" s="112" t="e">
        <f t="shared" si="72"/>
        <v>#N/A</v>
      </c>
      <c r="Q506" s="112" t="e">
        <f t="shared" si="73"/>
        <v>#N/A</v>
      </c>
      <c r="R506" t="e">
        <f t="shared" si="79"/>
        <v>#N/A</v>
      </c>
      <c r="S506" s="108" t="e">
        <f t="shared" si="74"/>
        <v>#N/A</v>
      </c>
      <c r="T506" s="108" t="e">
        <f t="shared" si="75"/>
        <v>#N/A</v>
      </c>
      <c r="U506" s="110" t="e">
        <f t="shared" si="76"/>
        <v>#N/A</v>
      </c>
      <c r="V506" t="e">
        <f t="shared" si="77"/>
        <v>#N/A</v>
      </c>
      <c r="W506" t="str">
        <f t="shared" si="78"/>
        <v/>
      </c>
      <c r="X506" s="24" t="str">
        <f>IFERROR(VLOOKUP(W506,HOSPITAIS_COM_DIVIDAS!A:E,5,FALSE),"")</f>
        <v/>
      </c>
    </row>
    <row r="507" spans="1:24" x14ac:dyDescent="0.25">
      <c r="A507" s="52" t="str">
        <f>IFERROR((Tabela4[[#This Row],[Status da Proposta]]),"")</f>
        <v/>
      </c>
      <c r="B507" s="121">
        <f>IFERROR((CREDITO_FINANCEIRO!A507),"")</f>
        <v>0</v>
      </c>
      <c r="C507" s="120" t="str">
        <f>IFERROR((VLOOKUP(B507,CREDITO_FINANCEIRO!A:B,2,FALSE)),"")</f>
        <v/>
      </c>
      <c r="D507" s="94" t="str">
        <f>IFERROR((VLOOKUP(B507,CREDITO_FINANCEIRO!A:E,5,FALSE)),"")</f>
        <v/>
      </c>
      <c r="E507" s="95" t="str">
        <f>IFERROR((VLOOKUP(B507,CREDITO_FINANCEIRO!A:C,3,FALSE)),"")</f>
        <v/>
      </c>
      <c r="F507" s="120" t="str">
        <f>IFERROR((VLOOKUP(B507,CREDITO_FINANCEIRO!A:G,4,FALSE)),"")</f>
        <v/>
      </c>
      <c r="G507" s="120" t="e">
        <f>VLOOKUP(B507,CREDITO_FINANCEIRO!A:G,6,FALSE)</f>
        <v>#N/A</v>
      </c>
      <c r="H507" s="120" t="e">
        <f>VLOOKUP(B507,CREDITO_FINANCEIRO!A:G,7,FALSE)</f>
        <v>#N/A</v>
      </c>
      <c r="I507" s="91" t="e">
        <f>VLOOKUP(B507,CREDITO_FINANCEIRO!A:K,10,FALSE)</f>
        <v>#N/A</v>
      </c>
      <c r="J507" s="91" t="e">
        <f>VLOOKUP(B507,CREDITO_FINANCEIRO!A:K,11,FALSE)</f>
        <v>#N/A</v>
      </c>
      <c r="K507" s="91" t="e">
        <f>VLOOKUP(B507,CREDITO_FINANCEIRO!A:L,12,FALSE)</f>
        <v>#N/A</v>
      </c>
      <c r="L507" s="110" t="e">
        <f t="shared" si="70"/>
        <v>#N/A</v>
      </c>
      <c r="M507" s="2" t="e">
        <f t="shared" si="71"/>
        <v>#N/A</v>
      </c>
      <c r="N507" s="111" t="e">
        <f>VLOOKUP(Tabela4[[#This Row],[Proposta de Referência]],SIMP_CF!A:K,9,FALSE)</f>
        <v>#N/A</v>
      </c>
      <c r="O507" s="111" t="e">
        <f>VLOOKUP(Tabela4[[#This Row],[Proposta de Referência]],SIMP_CF!A:K,8,FALSE)</f>
        <v>#N/A</v>
      </c>
      <c r="P507" s="112" t="e">
        <f t="shared" si="72"/>
        <v>#N/A</v>
      </c>
      <c r="Q507" s="112" t="e">
        <f t="shared" si="73"/>
        <v>#N/A</v>
      </c>
      <c r="R507" t="e">
        <f t="shared" si="79"/>
        <v>#N/A</v>
      </c>
      <c r="S507" s="108" t="e">
        <f t="shared" si="74"/>
        <v>#N/A</v>
      </c>
      <c r="T507" s="108" t="e">
        <f t="shared" si="75"/>
        <v>#N/A</v>
      </c>
      <c r="U507" s="110" t="e">
        <f t="shared" si="76"/>
        <v>#N/A</v>
      </c>
      <c r="V507" t="e">
        <f t="shared" si="77"/>
        <v>#N/A</v>
      </c>
      <c r="W507" t="str">
        <f t="shared" si="78"/>
        <v/>
      </c>
      <c r="X507" s="24" t="str">
        <f>IFERROR(VLOOKUP(W507,HOSPITAIS_COM_DIVIDAS!A:E,5,FALSE),"")</f>
        <v/>
      </c>
    </row>
    <row r="508" spans="1:24" x14ac:dyDescent="0.25">
      <c r="A508" s="52" t="str">
        <f>IFERROR((Tabela4[[#This Row],[Status da Proposta]]),"")</f>
        <v/>
      </c>
      <c r="B508" s="121">
        <f>IFERROR((CREDITO_FINANCEIRO!A508),"")</f>
        <v>0</v>
      </c>
      <c r="C508" s="120" t="str">
        <f>IFERROR((VLOOKUP(B508,CREDITO_FINANCEIRO!A:B,2,FALSE)),"")</f>
        <v/>
      </c>
      <c r="D508" s="94" t="str">
        <f>IFERROR((VLOOKUP(B508,CREDITO_FINANCEIRO!A:E,5,FALSE)),"")</f>
        <v/>
      </c>
      <c r="E508" s="95" t="str">
        <f>IFERROR((VLOOKUP(B508,CREDITO_FINANCEIRO!A:C,3,FALSE)),"")</f>
        <v/>
      </c>
      <c r="F508" s="120" t="str">
        <f>IFERROR((VLOOKUP(B508,CREDITO_FINANCEIRO!A:G,4,FALSE)),"")</f>
        <v/>
      </c>
      <c r="G508" s="120" t="e">
        <f>VLOOKUP(B508,CREDITO_FINANCEIRO!A:G,6,FALSE)</f>
        <v>#N/A</v>
      </c>
      <c r="H508" s="120" t="e">
        <f>VLOOKUP(B508,CREDITO_FINANCEIRO!A:G,7,FALSE)</f>
        <v>#N/A</v>
      </c>
      <c r="I508" s="91" t="e">
        <f>VLOOKUP(B508,CREDITO_FINANCEIRO!A:K,10,FALSE)</f>
        <v>#N/A</v>
      </c>
      <c r="J508" s="91" t="e">
        <f>VLOOKUP(B508,CREDITO_FINANCEIRO!A:K,11,FALSE)</f>
        <v>#N/A</v>
      </c>
      <c r="K508" s="91" t="e">
        <f>VLOOKUP(B508,CREDITO_FINANCEIRO!A:L,12,FALSE)</f>
        <v>#N/A</v>
      </c>
      <c r="L508" s="110" t="e">
        <f t="shared" si="70"/>
        <v>#N/A</v>
      </c>
      <c r="M508" s="2" t="e">
        <f t="shared" si="71"/>
        <v>#N/A</v>
      </c>
      <c r="N508" s="111" t="e">
        <f>VLOOKUP(Tabela4[[#This Row],[Proposta de Referência]],SIMP_CF!A:K,9,FALSE)</f>
        <v>#N/A</v>
      </c>
      <c r="O508" s="111" t="e">
        <f>VLOOKUP(Tabela4[[#This Row],[Proposta de Referência]],SIMP_CF!A:K,8,FALSE)</f>
        <v>#N/A</v>
      </c>
      <c r="P508" s="112" t="e">
        <f t="shared" si="72"/>
        <v>#N/A</v>
      </c>
      <c r="Q508" s="112" t="e">
        <f t="shared" si="73"/>
        <v>#N/A</v>
      </c>
      <c r="R508" t="e">
        <f t="shared" si="79"/>
        <v>#N/A</v>
      </c>
      <c r="S508" s="108" t="e">
        <f t="shared" si="74"/>
        <v>#N/A</v>
      </c>
      <c r="T508" s="108" t="e">
        <f t="shared" si="75"/>
        <v>#N/A</v>
      </c>
      <c r="U508" s="110" t="e">
        <f t="shared" si="76"/>
        <v>#N/A</v>
      </c>
      <c r="V508" t="e">
        <f t="shared" si="77"/>
        <v>#N/A</v>
      </c>
      <c r="W508" t="str">
        <f t="shared" si="78"/>
        <v/>
      </c>
      <c r="X508" s="24" t="str">
        <f>IFERROR(VLOOKUP(W508,HOSPITAIS_COM_DIVIDAS!A:E,5,FALSE),"")</f>
        <v/>
      </c>
    </row>
    <row r="509" spans="1:24" x14ac:dyDescent="0.25">
      <c r="A509" s="52" t="str">
        <f>IFERROR((Tabela4[[#This Row],[Status da Proposta]]),"")</f>
        <v/>
      </c>
      <c r="B509" s="121">
        <f>IFERROR((CREDITO_FINANCEIRO!A509),"")</f>
        <v>0</v>
      </c>
      <c r="C509" s="120" t="str">
        <f>IFERROR((VLOOKUP(B509,CREDITO_FINANCEIRO!A:B,2,FALSE)),"")</f>
        <v/>
      </c>
      <c r="D509" s="94" t="str">
        <f>IFERROR((VLOOKUP(B509,CREDITO_FINANCEIRO!A:E,5,FALSE)),"")</f>
        <v/>
      </c>
      <c r="E509" s="95" t="str">
        <f>IFERROR((VLOOKUP(B509,CREDITO_FINANCEIRO!A:C,3,FALSE)),"")</f>
        <v/>
      </c>
      <c r="F509" s="120" t="str">
        <f>IFERROR((VLOOKUP(B509,CREDITO_FINANCEIRO!A:G,4,FALSE)),"")</f>
        <v/>
      </c>
      <c r="G509" s="120" t="e">
        <f>VLOOKUP(B509,CREDITO_FINANCEIRO!A:G,6,FALSE)</f>
        <v>#N/A</v>
      </c>
      <c r="H509" s="120" t="e">
        <f>VLOOKUP(B509,CREDITO_FINANCEIRO!A:G,7,FALSE)</f>
        <v>#N/A</v>
      </c>
      <c r="I509" s="91" t="e">
        <f>VLOOKUP(B509,CREDITO_FINANCEIRO!A:K,10,FALSE)</f>
        <v>#N/A</v>
      </c>
      <c r="J509" s="91" t="e">
        <f>VLOOKUP(B509,CREDITO_FINANCEIRO!A:K,11,FALSE)</f>
        <v>#N/A</v>
      </c>
      <c r="K509" s="91" t="e">
        <f>VLOOKUP(B509,CREDITO_FINANCEIRO!A:L,12,FALSE)</f>
        <v>#N/A</v>
      </c>
      <c r="L509" s="110" t="e">
        <f t="shared" si="70"/>
        <v>#N/A</v>
      </c>
      <c r="M509" s="2" t="e">
        <f t="shared" si="71"/>
        <v>#N/A</v>
      </c>
      <c r="N509" s="111" t="e">
        <f>VLOOKUP(Tabela4[[#This Row],[Proposta de Referência]],SIMP_CF!A:K,9,FALSE)</f>
        <v>#N/A</v>
      </c>
      <c r="O509" s="111" t="e">
        <f>VLOOKUP(Tabela4[[#This Row],[Proposta de Referência]],SIMP_CF!A:K,8,FALSE)</f>
        <v>#N/A</v>
      </c>
      <c r="P509" s="112" t="e">
        <f t="shared" si="72"/>
        <v>#N/A</v>
      </c>
      <c r="Q509" s="112" t="e">
        <f t="shared" si="73"/>
        <v>#N/A</v>
      </c>
      <c r="R509" t="e">
        <f t="shared" si="79"/>
        <v>#N/A</v>
      </c>
      <c r="S509" s="108" t="e">
        <f t="shared" si="74"/>
        <v>#N/A</v>
      </c>
      <c r="T509" s="108" t="e">
        <f t="shared" si="75"/>
        <v>#N/A</v>
      </c>
      <c r="U509" s="110" t="e">
        <f t="shared" si="76"/>
        <v>#N/A</v>
      </c>
      <c r="V509" t="e">
        <f t="shared" si="77"/>
        <v>#N/A</v>
      </c>
      <c r="W509" t="str">
        <f t="shared" si="78"/>
        <v/>
      </c>
      <c r="X509" s="24" t="str">
        <f>IFERROR(VLOOKUP(W509,HOSPITAIS_COM_DIVIDAS!A:E,5,FALSE),"")</f>
        <v/>
      </c>
    </row>
    <row r="510" spans="1:24" x14ac:dyDescent="0.25">
      <c r="A510" s="52" t="str">
        <f>IFERROR((Tabela4[[#This Row],[Status da Proposta]]),"")</f>
        <v/>
      </c>
      <c r="B510" s="121">
        <f>IFERROR((CREDITO_FINANCEIRO!A510),"")</f>
        <v>0</v>
      </c>
      <c r="C510" s="120" t="str">
        <f>IFERROR((VLOOKUP(B510,CREDITO_FINANCEIRO!A:B,2,FALSE)),"")</f>
        <v/>
      </c>
      <c r="D510" s="94" t="str">
        <f>IFERROR((VLOOKUP(B510,CREDITO_FINANCEIRO!A:E,5,FALSE)),"")</f>
        <v/>
      </c>
      <c r="E510" s="95" t="str">
        <f>IFERROR((VLOOKUP(B510,CREDITO_FINANCEIRO!A:C,3,FALSE)),"")</f>
        <v/>
      </c>
      <c r="F510" s="120" t="str">
        <f>IFERROR((VLOOKUP(B510,CREDITO_FINANCEIRO!A:G,4,FALSE)),"")</f>
        <v/>
      </c>
      <c r="G510" s="120" t="e">
        <f>VLOOKUP(B510,CREDITO_FINANCEIRO!A:G,6,FALSE)</f>
        <v>#N/A</v>
      </c>
      <c r="H510" s="120" t="e">
        <f>VLOOKUP(B510,CREDITO_FINANCEIRO!A:G,7,FALSE)</f>
        <v>#N/A</v>
      </c>
      <c r="I510" s="91" t="e">
        <f>VLOOKUP(B510,CREDITO_FINANCEIRO!A:K,10,FALSE)</f>
        <v>#N/A</v>
      </c>
      <c r="J510" s="91" t="e">
        <f>VLOOKUP(B510,CREDITO_FINANCEIRO!A:K,11,FALSE)</f>
        <v>#N/A</v>
      </c>
      <c r="K510" s="91" t="e">
        <f>VLOOKUP(B510,CREDITO_FINANCEIRO!A:L,12,FALSE)</f>
        <v>#N/A</v>
      </c>
      <c r="L510" s="110" t="e">
        <f t="shared" si="70"/>
        <v>#N/A</v>
      </c>
      <c r="M510" s="2" t="e">
        <f t="shared" si="71"/>
        <v>#N/A</v>
      </c>
      <c r="N510" s="111" t="e">
        <f>VLOOKUP(Tabela4[[#This Row],[Proposta de Referência]],SIMP_CF!A:K,9,FALSE)</f>
        <v>#N/A</v>
      </c>
      <c r="O510" s="111" t="e">
        <f>VLOOKUP(Tabela4[[#This Row],[Proposta de Referência]],SIMP_CF!A:K,8,FALSE)</f>
        <v>#N/A</v>
      </c>
      <c r="P510" s="112" t="e">
        <f t="shared" si="72"/>
        <v>#N/A</v>
      </c>
      <c r="Q510" s="112" t="e">
        <f t="shared" si="73"/>
        <v>#N/A</v>
      </c>
      <c r="R510" t="e">
        <f t="shared" si="79"/>
        <v>#N/A</v>
      </c>
      <c r="S510" s="108" t="e">
        <f t="shared" si="74"/>
        <v>#N/A</v>
      </c>
      <c r="T510" s="108" t="e">
        <f t="shared" si="75"/>
        <v>#N/A</v>
      </c>
      <c r="U510" s="110" t="e">
        <f t="shared" si="76"/>
        <v>#N/A</v>
      </c>
      <c r="V510" t="e">
        <f t="shared" si="77"/>
        <v>#N/A</v>
      </c>
      <c r="W510" t="str">
        <f t="shared" si="78"/>
        <v/>
      </c>
      <c r="X510" s="24" t="str">
        <f>IFERROR(VLOOKUP(W510,HOSPITAIS_COM_DIVIDAS!A:E,5,FALSE),"")</f>
        <v/>
      </c>
    </row>
    <row r="511" spans="1:24" x14ac:dyDescent="0.25">
      <c r="A511" s="52" t="str">
        <f>IFERROR((Tabela4[[#This Row],[Status da Proposta]]),"")</f>
        <v/>
      </c>
      <c r="B511" s="121">
        <f>IFERROR((CREDITO_FINANCEIRO!A511),"")</f>
        <v>0</v>
      </c>
      <c r="C511" s="120" t="str">
        <f>IFERROR((VLOOKUP(B511,CREDITO_FINANCEIRO!A:B,2,FALSE)),"")</f>
        <v/>
      </c>
      <c r="D511" s="94" t="str">
        <f>IFERROR((VLOOKUP(B511,CREDITO_FINANCEIRO!A:E,5,FALSE)),"")</f>
        <v/>
      </c>
      <c r="E511" s="95" t="str">
        <f>IFERROR((VLOOKUP(B511,CREDITO_FINANCEIRO!A:C,3,FALSE)),"")</f>
        <v/>
      </c>
      <c r="F511" s="120" t="str">
        <f>IFERROR((VLOOKUP(B511,CREDITO_FINANCEIRO!A:G,4,FALSE)),"")</f>
        <v/>
      </c>
      <c r="G511" s="120" t="e">
        <f>VLOOKUP(B511,CREDITO_FINANCEIRO!A:G,6,FALSE)</f>
        <v>#N/A</v>
      </c>
      <c r="H511" s="120" t="e">
        <f>VLOOKUP(B511,CREDITO_FINANCEIRO!A:G,7,FALSE)</f>
        <v>#N/A</v>
      </c>
      <c r="I511" s="91" t="e">
        <f>VLOOKUP(B511,CREDITO_FINANCEIRO!A:K,10,FALSE)</f>
        <v>#N/A</v>
      </c>
      <c r="J511" s="91" t="e">
        <f>VLOOKUP(B511,CREDITO_FINANCEIRO!A:K,11,FALSE)</f>
        <v>#N/A</v>
      </c>
      <c r="K511" s="91" t="e">
        <f>VLOOKUP(B511,CREDITO_FINANCEIRO!A:L,12,FALSE)</f>
        <v>#N/A</v>
      </c>
      <c r="L511" s="110" t="e">
        <f t="shared" si="70"/>
        <v>#N/A</v>
      </c>
      <c r="M511" s="2" t="e">
        <f t="shared" si="71"/>
        <v>#N/A</v>
      </c>
      <c r="N511" s="111" t="e">
        <f>VLOOKUP(Tabela4[[#This Row],[Proposta de Referência]],SIMP_CF!A:K,9,FALSE)</f>
        <v>#N/A</v>
      </c>
      <c r="O511" s="111" t="e">
        <f>VLOOKUP(Tabela4[[#This Row],[Proposta de Referência]],SIMP_CF!A:K,8,FALSE)</f>
        <v>#N/A</v>
      </c>
      <c r="P511" s="112" t="e">
        <f t="shared" si="72"/>
        <v>#N/A</v>
      </c>
      <c r="Q511" s="112" t="e">
        <f t="shared" si="73"/>
        <v>#N/A</v>
      </c>
      <c r="R511" t="e">
        <f t="shared" si="79"/>
        <v>#N/A</v>
      </c>
      <c r="S511" s="108" t="e">
        <f t="shared" si="74"/>
        <v>#N/A</v>
      </c>
      <c r="T511" s="108" t="e">
        <f t="shared" si="75"/>
        <v>#N/A</v>
      </c>
      <c r="U511" s="110" t="e">
        <f t="shared" si="76"/>
        <v>#N/A</v>
      </c>
      <c r="V511" t="e">
        <f t="shared" si="77"/>
        <v>#N/A</v>
      </c>
      <c r="W511" t="str">
        <f t="shared" si="78"/>
        <v/>
      </c>
      <c r="X511" s="24" t="str">
        <f>IFERROR(VLOOKUP(W511,HOSPITAIS_COM_DIVIDAS!A:E,5,FALSE),"")</f>
        <v/>
      </c>
    </row>
    <row r="512" spans="1:24" x14ac:dyDescent="0.25">
      <c r="A512" s="52" t="str">
        <f>IFERROR((Tabela4[[#This Row],[Status da Proposta]]),"")</f>
        <v/>
      </c>
      <c r="B512" s="121">
        <f>IFERROR((CREDITO_FINANCEIRO!A512),"")</f>
        <v>0</v>
      </c>
      <c r="C512" s="120" t="str">
        <f>IFERROR((VLOOKUP(B512,CREDITO_FINANCEIRO!A:B,2,FALSE)),"")</f>
        <v/>
      </c>
      <c r="D512" s="94" t="str">
        <f>IFERROR((VLOOKUP(B512,CREDITO_FINANCEIRO!A:E,5,FALSE)),"")</f>
        <v/>
      </c>
      <c r="E512" s="95" t="str">
        <f>IFERROR((VLOOKUP(B512,CREDITO_FINANCEIRO!A:C,3,FALSE)),"")</f>
        <v/>
      </c>
      <c r="F512" s="120" t="str">
        <f>IFERROR((VLOOKUP(B512,CREDITO_FINANCEIRO!A:G,4,FALSE)),"")</f>
        <v/>
      </c>
      <c r="G512" s="120" t="e">
        <f>VLOOKUP(B512,CREDITO_FINANCEIRO!A:G,6,FALSE)</f>
        <v>#N/A</v>
      </c>
      <c r="H512" s="120" t="e">
        <f>VLOOKUP(B512,CREDITO_FINANCEIRO!A:G,7,FALSE)</f>
        <v>#N/A</v>
      </c>
      <c r="I512" s="91" t="e">
        <f>VLOOKUP(B512,CREDITO_FINANCEIRO!A:K,10,FALSE)</f>
        <v>#N/A</v>
      </c>
      <c r="J512" s="91" t="e">
        <f>VLOOKUP(B512,CREDITO_FINANCEIRO!A:K,11,FALSE)</f>
        <v>#N/A</v>
      </c>
      <c r="K512" s="91" t="e">
        <f>VLOOKUP(B512,CREDITO_FINANCEIRO!A:L,12,FALSE)</f>
        <v>#N/A</v>
      </c>
      <c r="L512" s="110" t="e">
        <f t="shared" si="70"/>
        <v>#N/A</v>
      </c>
      <c r="M512" s="2" t="e">
        <f t="shared" si="71"/>
        <v>#N/A</v>
      </c>
      <c r="N512" s="111" t="e">
        <f>VLOOKUP(Tabela4[[#This Row],[Proposta de Referência]],SIMP_CF!A:K,9,FALSE)</f>
        <v>#N/A</v>
      </c>
      <c r="O512" s="111" t="e">
        <f>VLOOKUP(Tabela4[[#This Row],[Proposta de Referência]],SIMP_CF!A:K,8,FALSE)</f>
        <v>#N/A</v>
      </c>
      <c r="P512" s="112" t="e">
        <f t="shared" si="72"/>
        <v>#N/A</v>
      </c>
      <c r="Q512" s="112" t="e">
        <f t="shared" si="73"/>
        <v>#N/A</v>
      </c>
      <c r="R512" t="e">
        <f t="shared" si="79"/>
        <v>#N/A</v>
      </c>
      <c r="S512" s="108" t="e">
        <f t="shared" si="74"/>
        <v>#N/A</v>
      </c>
      <c r="T512" s="108" t="e">
        <f t="shared" si="75"/>
        <v>#N/A</v>
      </c>
      <c r="U512" s="110" t="e">
        <f t="shared" si="76"/>
        <v>#N/A</v>
      </c>
      <c r="V512" t="e">
        <f t="shared" si="77"/>
        <v>#N/A</v>
      </c>
      <c r="W512" t="str">
        <f t="shared" si="78"/>
        <v/>
      </c>
      <c r="X512" s="24" t="str">
        <f>IFERROR(VLOOKUP(W512,HOSPITAIS_COM_DIVIDAS!A:E,5,FALSE),"")</f>
        <v/>
      </c>
    </row>
    <row r="513" spans="1:24" x14ac:dyDescent="0.25">
      <c r="A513" s="52" t="str">
        <f>IFERROR((Tabela4[[#This Row],[Status da Proposta]]),"")</f>
        <v/>
      </c>
      <c r="B513" s="121">
        <f>IFERROR((CREDITO_FINANCEIRO!A513),"")</f>
        <v>0</v>
      </c>
      <c r="C513" s="120" t="str">
        <f>IFERROR((VLOOKUP(B513,CREDITO_FINANCEIRO!A:B,2,FALSE)),"")</f>
        <v/>
      </c>
      <c r="D513" s="94" t="str">
        <f>IFERROR((VLOOKUP(B513,CREDITO_FINANCEIRO!A:E,5,FALSE)),"")</f>
        <v/>
      </c>
      <c r="E513" s="95" t="str">
        <f>IFERROR((VLOOKUP(B513,CREDITO_FINANCEIRO!A:C,3,FALSE)),"")</f>
        <v/>
      </c>
      <c r="F513" s="120" t="str">
        <f>IFERROR((VLOOKUP(B513,CREDITO_FINANCEIRO!A:G,4,FALSE)),"")</f>
        <v/>
      </c>
      <c r="G513" s="120" t="e">
        <f>VLOOKUP(B513,CREDITO_FINANCEIRO!A:G,6,FALSE)</f>
        <v>#N/A</v>
      </c>
      <c r="H513" s="120" t="e">
        <f>VLOOKUP(B513,CREDITO_FINANCEIRO!A:G,7,FALSE)</f>
        <v>#N/A</v>
      </c>
      <c r="I513" s="91" t="e">
        <f>VLOOKUP(B513,CREDITO_FINANCEIRO!A:K,10,FALSE)</f>
        <v>#N/A</v>
      </c>
      <c r="J513" s="91" t="e">
        <f>VLOOKUP(B513,CREDITO_FINANCEIRO!A:K,11,FALSE)</f>
        <v>#N/A</v>
      </c>
      <c r="K513" s="91" t="e">
        <f>VLOOKUP(B513,CREDITO_FINANCEIRO!A:L,12,FALSE)</f>
        <v>#N/A</v>
      </c>
      <c r="L513" s="110" t="e">
        <f t="shared" si="70"/>
        <v>#N/A</v>
      </c>
      <c r="M513" s="2" t="e">
        <f t="shared" si="71"/>
        <v>#N/A</v>
      </c>
      <c r="N513" s="111" t="e">
        <f>VLOOKUP(Tabela4[[#This Row],[Proposta de Referência]],SIMP_CF!A:K,9,FALSE)</f>
        <v>#N/A</v>
      </c>
      <c r="O513" s="111" t="e">
        <f>VLOOKUP(Tabela4[[#This Row],[Proposta de Referência]],SIMP_CF!A:K,8,FALSE)</f>
        <v>#N/A</v>
      </c>
      <c r="P513" s="112" t="e">
        <f t="shared" si="72"/>
        <v>#N/A</v>
      </c>
      <c r="Q513" s="112" t="e">
        <f t="shared" si="73"/>
        <v>#N/A</v>
      </c>
      <c r="R513" t="e">
        <f t="shared" si="79"/>
        <v>#N/A</v>
      </c>
      <c r="S513" s="108" t="e">
        <f t="shared" si="74"/>
        <v>#N/A</v>
      </c>
      <c r="T513" s="108" t="e">
        <f t="shared" si="75"/>
        <v>#N/A</v>
      </c>
      <c r="U513" s="110" t="e">
        <f t="shared" si="76"/>
        <v>#N/A</v>
      </c>
      <c r="V513" t="e">
        <f t="shared" si="77"/>
        <v>#N/A</v>
      </c>
      <c r="W513" t="str">
        <f t="shared" si="78"/>
        <v/>
      </c>
      <c r="X513" s="24" t="str">
        <f>IFERROR(VLOOKUP(W513,HOSPITAIS_COM_DIVIDAS!A:E,5,FALSE),"")</f>
        <v/>
      </c>
    </row>
    <row r="514" spans="1:24" x14ac:dyDescent="0.25">
      <c r="A514" s="52" t="str">
        <f>IFERROR((Tabela4[[#This Row],[Status da Proposta]]),"")</f>
        <v/>
      </c>
      <c r="B514" s="121">
        <f>IFERROR((CREDITO_FINANCEIRO!A514),"")</f>
        <v>0</v>
      </c>
      <c r="C514" s="120" t="str">
        <f>IFERROR((VLOOKUP(B514,CREDITO_FINANCEIRO!A:B,2,FALSE)),"")</f>
        <v/>
      </c>
      <c r="D514" s="94" t="str">
        <f>IFERROR((VLOOKUP(B514,CREDITO_FINANCEIRO!A:E,5,FALSE)),"")</f>
        <v/>
      </c>
      <c r="E514" s="95" t="str">
        <f>IFERROR((VLOOKUP(B514,CREDITO_FINANCEIRO!A:C,3,FALSE)),"")</f>
        <v/>
      </c>
      <c r="F514" s="120" t="str">
        <f>IFERROR((VLOOKUP(B514,CREDITO_FINANCEIRO!A:G,4,FALSE)),"")</f>
        <v/>
      </c>
      <c r="G514" s="120" t="e">
        <f>VLOOKUP(B514,CREDITO_FINANCEIRO!A:G,6,FALSE)</f>
        <v>#N/A</v>
      </c>
      <c r="H514" s="120" t="e">
        <f>VLOOKUP(B514,CREDITO_FINANCEIRO!A:G,7,FALSE)</f>
        <v>#N/A</v>
      </c>
      <c r="I514" s="91" t="e">
        <f>VLOOKUP(B514,CREDITO_FINANCEIRO!A:K,10,FALSE)</f>
        <v>#N/A</v>
      </c>
      <c r="J514" s="91" t="e">
        <f>VLOOKUP(B514,CREDITO_FINANCEIRO!A:K,11,FALSE)</f>
        <v>#N/A</v>
      </c>
      <c r="K514" s="91" t="e">
        <f>VLOOKUP(B514,CREDITO_FINANCEIRO!A:L,12,FALSE)</f>
        <v>#N/A</v>
      </c>
      <c r="L514" s="110" t="e">
        <f t="shared" ref="L514:L577" si="80">MAX(I514:K514)</f>
        <v>#N/A</v>
      </c>
      <c r="M514" s="2" t="e">
        <f t="shared" ref="M514:M577" si="81">IF(((L514)=0),"NÃO, POSSUI VALOR","SIM, POSSUI VALOR")</f>
        <v>#N/A</v>
      </c>
      <c r="N514" s="111" t="e">
        <f>VLOOKUP(Tabela4[[#This Row],[Proposta de Referência]],SIMP_CF!A:K,9,FALSE)</f>
        <v>#N/A</v>
      </c>
      <c r="O514" s="111" t="e">
        <f>VLOOKUP(Tabela4[[#This Row],[Proposta de Referência]],SIMP_CF!A:K,8,FALSE)</f>
        <v>#N/A</v>
      </c>
      <c r="P514" s="112" t="e">
        <f t="shared" ref="P514:P577" si="82">O514+N514</f>
        <v>#N/A</v>
      </c>
      <c r="Q514" s="112" t="e">
        <f t="shared" ref="Q514:Q577" si="83">P514*12</f>
        <v>#N/A</v>
      </c>
      <c r="R514" t="e">
        <f t="shared" si="79"/>
        <v>#N/A</v>
      </c>
      <c r="S514" s="108" t="e">
        <f t="shared" ref="S514:S577" si="84">IF(L514&gt;10000000,"Faixa I - 30%",IF(L514&gt;=5000000,"Faixa II - 40%","Faixa III - 50%"))</f>
        <v>#N/A</v>
      </c>
      <c r="T514" s="108" t="e">
        <f t="shared" ref="T514:T577" si="85">IF(L514&gt;10000000,L514*0.3,IF(L514&gt;=5000000,L514*0.4,L514*0.5))</f>
        <v>#N/A</v>
      </c>
      <c r="U514" s="110" t="e">
        <f t="shared" ref="U514:U577" si="86">T514-P514</f>
        <v>#N/A</v>
      </c>
      <c r="V514" t="e">
        <f t="shared" ref="V514:V577" si="87">IF(OR(U514&gt;=T514,U514&lt;0,T514=0),"NÃO, ATENDEU O CRITÉRIO","SIM, ATENDEU O CRITÉRIO")</f>
        <v>#N/A</v>
      </c>
      <c r="W514" t="str">
        <f t="shared" ref="W514:W577" si="88">LEFT(D514,8)</f>
        <v/>
      </c>
      <c r="X514" s="24" t="str">
        <f>IFERROR(VLOOKUP(W514,HOSPITAIS_COM_DIVIDAS!A:E,5,FALSE),"")</f>
        <v/>
      </c>
    </row>
    <row r="515" spans="1:24" x14ac:dyDescent="0.25">
      <c r="A515" s="52" t="str">
        <f>IFERROR((Tabela4[[#This Row],[Status da Proposta]]),"")</f>
        <v/>
      </c>
      <c r="B515" s="121">
        <f>IFERROR((CREDITO_FINANCEIRO!A515),"")</f>
        <v>0</v>
      </c>
      <c r="C515" s="120" t="str">
        <f>IFERROR((VLOOKUP(B515,CREDITO_FINANCEIRO!A:B,2,FALSE)),"")</f>
        <v/>
      </c>
      <c r="D515" s="94" t="str">
        <f>IFERROR((VLOOKUP(B515,CREDITO_FINANCEIRO!A:E,5,FALSE)),"")</f>
        <v/>
      </c>
      <c r="E515" s="95" t="str">
        <f>IFERROR((VLOOKUP(B515,CREDITO_FINANCEIRO!A:C,3,FALSE)),"")</f>
        <v/>
      </c>
      <c r="F515" s="120" t="str">
        <f>IFERROR((VLOOKUP(B515,CREDITO_FINANCEIRO!A:G,4,FALSE)),"")</f>
        <v/>
      </c>
      <c r="G515" s="120" t="e">
        <f>VLOOKUP(B515,CREDITO_FINANCEIRO!A:G,6,FALSE)</f>
        <v>#N/A</v>
      </c>
      <c r="H515" s="120" t="e">
        <f>VLOOKUP(B515,CREDITO_FINANCEIRO!A:G,7,FALSE)</f>
        <v>#N/A</v>
      </c>
      <c r="I515" s="91" t="e">
        <f>VLOOKUP(B515,CREDITO_FINANCEIRO!A:K,10,FALSE)</f>
        <v>#N/A</v>
      </c>
      <c r="J515" s="91" t="e">
        <f>VLOOKUP(B515,CREDITO_FINANCEIRO!A:K,11,FALSE)</f>
        <v>#N/A</v>
      </c>
      <c r="K515" s="91" t="e">
        <f>VLOOKUP(B515,CREDITO_FINANCEIRO!A:L,12,FALSE)</f>
        <v>#N/A</v>
      </c>
      <c r="L515" s="110" t="e">
        <f t="shared" si="80"/>
        <v>#N/A</v>
      </c>
      <c r="M515" s="2" t="e">
        <f t="shared" si="81"/>
        <v>#N/A</v>
      </c>
      <c r="N515" s="111" t="e">
        <f>VLOOKUP(Tabela4[[#This Row],[Proposta de Referência]],SIMP_CF!A:K,9,FALSE)</f>
        <v>#N/A</v>
      </c>
      <c r="O515" s="111" t="e">
        <f>VLOOKUP(Tabela4[[#This Row],[Proposta de Referência]],SIMP_CF!A:K,8,FALSE)</f>
        <v>#N/A</v>
      </c>
      <c r="P515" s="112" t="e">
        <f t="shared" si="82"/>
        <v>#N/A</v>
      </c>
      <c r="Q515" s="112" t="e">
        <f t="shared" si="83"/>
        <v>#N/A</v>
      </c>
      <c r="R515" t="e">
        <f t="shared" ref="R515:R578" si="89">IF(P515&gt;=100000,"SIM, POSSUI VALOR ACIMA DE R$100.000,00","NÃO, POSSUI VALOR NECESSÁRIO")</f>
        <v>#N/A</v>
      </c>
      <c r="S515" s="108" t="e">
        <f t="shared" si="84"/>
        <v>#N/A</v>
      </c>
      <c r="T515" s="108" t="e">
        <f t="shared" si="85"/>
        <v>#N/A</v>
      </c>
      <c r="U515" s="110" t="e">
        <f t="shared" si="86"/>
        <v>#N/A</v>
      </c>
      <c r="V515" t="e">
        <f t="shared" si="87"/>
        <v>#N/A</v>
      </c>
      <c r="W515" t="str">
        <f t="shared" si="88"/>
        <v/>
      </c>
      <c r="X515" s="24" t="str">
        <f>IFERROR(VLOOKUP(W515,HOSPITAIS_COM_DIVIDAS!A:E,5,FALSE),"")</f>
        <v/>
      </c>
    </row>
    <row r="516" spans="1:24" x14ac:dyDescent="0.25">
      <c r="A516" s="52" t="str">
        <f>IFERROR((Tabela4[[#This Row],[Status da Proposta]]),"")</f>
        <v/>
      </c>
      <c r="B516" s="121">
        <f>IFERROR((CREDITO_FINANCEIRO!A516),"")</f>
        <v>0</v>
      </c>
      <c r="C516" s="120" t="str">
        <f>IFERROR((VLOOKUP(B516,CREDITO_FINANCEIRO!A:B,2,FALSE)),"")</f>
        <v/>
      </c>
      <c r="D516" s="94" t="str">
        <f>IFERROR((VLOOKUP(B516,CREDITO_FINANCEIRO!A:E,5,FALSE)),"")</f>
        <v/>
      </c>
      <c r="E516" s="95" t="str">
        <f>IFERROR((VLOOKUP(B516,CREDITO_FINANCEIRO!A:C,3,FALSE)),"")</f>
        <v/>
      </c>
      <c r="F516" s="120" t="str">
        <f>IFERROR((VLOOKUP(B516,CREDITO_FINANCEIRO!A:G,4,FALSE)),"")</f>
        <v/>
      </c>
      <c r="G516" s="120" t="e">
        <f>VLOOKUP(B516,CREDITO_FINANCEIRO!A:G,6,FALSE)</f>
        <v>#N/A</v>
      </c>
      <c r="H516" s="120" t="e">
        <f>VLOOKUP(B516,CREDITO_FINANCEIRO!A:G,7,FALSE)</f>
        <v>#N/A</v>
      </c>
      <c r="I516" s="91" t="e">
        <f>VLOOKUP(B516,CREDITO_FINANCEIRO!A:K,10,FALSE)</f>
        <v>#N/A</v>
      </c>
      <c r="J516" s="91" t="e">
        <f>VLOOKUP(B516,CREDITO_FINANCEIRO!A:K,11,FALSE)</f>
        <v>#N/A</v>
      </c>
      <c r="K516" s="91" t="e">
        <f>VLOOKUP(B516,CREDITO_FINANCEIRO!A:L,12,FALSE)</f>
        <v>#N/A</v>
      </c>
      <c r="L516" s="110" t="e">
        <f t="shared" si="80"/>
        <v>#N/A</v>
      </c>
      <c r="M516" s="2" t="e">
        <f t="shared" si="81"/>
        <v>#N/A</v>
      </c>
      <c r="N516" s="111" t="e">
        <f>VLOOKUP(Tabela4[[#This Row],[Proposta de Referência]],SIMP_CF!A:K,9,FALSE)</f>
        <v>#N/A</v>
      </c>
      <c r="O516" s="111" t="e">
        <f>VLOOKUP(Tabela4[[#This Row],[Proposta de Referência]],SIMP_CF!A:K,8,FALSE)</f>
        <v>#N/A</v>
      </c>
      <c r="P516" s="112" t="e">
        <f t="shared" si="82"/>
        <v>#N/A</v>
      </c>
      <c r="Q516" s="112" t="e">
        <f t="shared" si="83"/>
        <v>#N/A</v>
      </c>
      <c r="R516" t="e">
        <f t="shared" si="89"/>
        <v>#N/A</v>
      </c>
      <c r="S516" s="108" t="e">
        <f t="shared" si="84"/>
        <v>#N/A</v>
      </c>
      <c r="T516" s="108" t="e">
        <f t="shared" si="85"/>
        <v>#N/A</v>
      </c>
      <c r="U516" s="110" t="e">
        <f t="shared" si="86"/>
        <v>#N/A</v>
      </c>
      <c r="V516" t="e">
        <f t="shared" si="87"/>
        <v>#N/A</v>
      </c>
      <c r="W516" t="str">
        <f t="shared" si="88"/>
        <v/>
      </c>
      <c r="X516" s="24" t="str">
        <f>IFERROR(VLOOKUP(W516,HOSPITAIS_COM_DIVIDAS!A:E,5,FALSE),"")</f>
        <v/>
      </c>
    </row>
    <row r="517" spans="1:24" x14ac:dyDescent="0.25">
      <c r="A517" s="52" t="str">
        <f>IFERROR((Tabela4[[#This Row],[Status da Proposta]]),"")</f>
        <v/>
      </c>
      <c r="B517" s="121">
        <f>IFERROR((CREDITO_FINANCEIRO!A517),"")</f>
        <v>0</v>
      </c>
      <c r="C517" s="120" t="str">
        <f>IFERROR((VLOOKUP(B517,CREDITO_FINANCEIRO!A:B,2,FALSE)),"")</f>
        <v/>
      </c>
      <c r="D517" s="94" t="str">
        <f>IFERROR((VLOOKUP(B517,CREDITO_FINANCEIRO!A:E,5,FALSE)),"")</f>
        <v/>
      </c>
      <c r="E517" s="95" t="str">
        <f>IFERROR((VLOOKUP(B517,CREDITO_FINANCEIRO!A:C,3,FALSE)),"")</f>
        <v/>
      </c>
      <c r="F517" s="120" t="str">
        <f>IFERROR((VLOOKUP(B517,CREDITO_FINANCEIRO!A:G,4,FALSE)),"")</f>
        <v/>
      </c>
      <c r="G517" s="120" t="e">
        <f>VLOOKUP(B517,CREDITO_FINANCEIRO!A:G,6,FALSE)</f>
        <v>#N/A</v>
      </c>
      <c r="H517" s="120" t="e">
        <f>VLOOKUP(B517,CREDITO_FINANCEIRO!A:G,7,FALSE)</f>
        <v>#N/A</v>
      </c>
      <c r="I517" s="91" t="e">
        <f>VLOOKUP(B517,CREDITO_FINANCEIRO!A:K,10,FALSE)</f>
        <v>#N/A</v>
      </c>
      <c r="J517" s="91" t="e">
        <f>VLOOKUP(B517,CREDITO_FINANCEIRO!A:K,11,FALSE)</f>
        <v>#N/A</v>
      </c>
      <c r="K517" s="91" t="e">
        <f>VLOOKUP(B517,CREDITO_FINANCEIRO!A:L,12,FALSE)</f>
        <v>#N/A</v>
      </c>
      <c r="L517" s="110" t="e">
        <f t="shared" si="80"/>
        <v>#N/A</v>
      </c>
      <c r="M517" s="2" t="e">
        <f t="shared" si="81"/>
        <v>#N/A</v>
      </c>
      <c r="N517" s="111" t="e">
        <f>VLOOKUP(Tabela4[[#This Row],[Proposta de Referência]],SIMP_CF!A:K,9,FALSE)</f>
        <v>#N/A</v>
      </c>
      <c r="O517" s="111" t="e">
        <f>VLOOKUP(Tabela4[[#This Row],[Proposta de Referência]],SIMP_CF!A:K,8,FALSE)</f>
        <v>#N/A</v>
      </c>
      <c r="P517" s="112" t="e">
        <f t="shared" si="82"/>
        <v>#N/A</v>
      </c>
      <c r="Q517" s="112" t="e">
        <f t="shared" si="83"/>
        <v>#N/A</v>
      </c>
      <c r="R517" t="e">
        <f t="shared" si="89"/>
        <v>#N/A</v>
      </c>
      <c r="S517" s="108" t="e">
        <f t="shared" si="84"/>
        <v>#N/A</v>
      </c>
      <c r="T517" s="108" t="e">
        <f t="shared" si="85"/>
        <v>#N/A</v>
      </c>
      <c r="U517" s="110" t="e">
        <f t="shared" si="86"/>
        <v>#N/A</v>
      </c>
      <c r="V517" t="e">
        <f t="shared" si="87"/>
        <v>#N/A</v>
      </c>
      <c r="W517" t="str">
        <f t="shared" si="88"/>
        <v/>
      </c>
      <c r="X517" s="24" t="str">
        <f>IFERROR(VLOOKUP(W517,HOSPITAIS_COM_DIVIDAS!A:E,5,FALSE),"")</f>
        <v/>
      </c>
    </row>
    <row r="518" spans="1:24" x14ac:dyDescent="0.25">
      <c r="A518" s="52" t="str">
        <f>IFERROR((Tabela4[[#This Row],[Status da Proposta]]),"")</f>
        <v/>
      </c>
      <c r="B518" s="121">
        <f>IFERROR((CREDITO_FINANCEIRO!A518),"")</f>
        <v>0</v>
      </c>
      <c r="C518" s="120" t="str">
        <f>IFERROR((VLOOKUP(B518,CREDITO_FINANCEIRO!A:B,2,FALSE)),"")</f>
        <v/>
      </c>
      <c r="D518" s="94" t="str">
        <f>IFERROR((VLOOKUP(B518,CREDITO_FINANCEIRO!A:E,5,FALSE)),"")</f>
        <v/>
      </c>
      <c r="E518" s="95" t="str">
        <f>IFERROR((VLOOKUP(B518,CREDITO_FINANCEIRO!A:C,3,FALSE)),"")</f>
        <v/>
      </c>
      <c r="F518" s="120" t="str">
        <f>IFERROR((VLOOKUP(B518,CREDITO_FINANCEIRO!A:G,4,FALSE)),"")</f>
        <v/>
      </c>
      <c r="G518" s="120" t="e">
        <f>VLOOKUP(B518,CREDITO_FINANCEIRO!A:G,6,FALSE)</f>
        <v>#N/A</v>
      </c>
      <c r="H518" s="120" t="e">
        <f>VLOOKUP(B518,CREDITO_FINANCEIRO!A:G,7,FALSE)</f>
        <v>#N/A</v>
      </c>
      <c r="I518" s="91" t="e">
        <f>VLOOKUP(B518,CREDITO_FINANCEIRO!A:K,10,FALSE)</f>
        <v>#N/A</v>
      </c>
      <c r="J518" s="91" t="e">
        <f>VLOOKUP(B518,CREDITO_FINANCEIRO!A:K,11,FALSE)</f>
        <v>#N/A</v>
      </c>
      <c r="K518" s="91" t="e">
        <f>VLOOKUP(B518,CREDITO_FINANCEIRO!A:L,12,FALSE)</f>
        <v>#N/A</v>
      </c>
      <c r="L518" s="110" t="e">
        <f t="shared" si="80"/>
        <v>#N/A</v>
      </c>
      <c r="M518" s="2" t="e">
        <f t="shared" si="81"/>
        <v>#N/A</v>
      </c>
      <c r="N518" s="111" t="e">
        <f>VLOOKUP(Tabela4[[#This Row],[Proposta de Referência]],SIMP_CF!A:K,9,FALSE)</f>
        <v>#N/A</v>
      </c>
      <c r="O518" s="111" t="e">
        <f>VLOOKUP(Tabela4[[#This Row],[Proposta de Referência]],SIMP_CF!A:K,8,FALSE)</f>
        <v>#N/A</v>
      </c>
      <c r="P518" s="112" t="e">
        <f t="shared" si="82"/>
        <v>#N/A</v>
      </c>
      <c r="Q518" s="112" t="e">
        <f t="shared" si="83"/>
        <v>#N/A</v>
      </c>
      <c r="R518" t="e">
        <f t="shared" si="89"/>
        <v>#N/A</v>
      </c>
      <c r="S518" s="108" t="e">
        <f t="shared" si="84"/>
        <v>#N/A</v>
      </c>
      <c r="T518" s="108" t="e">
        <f t="shared" si="85"/>
        <v>#N/A</v>
      </c>
      <c r="U518" s="110" t="e">
        <f t="shared" si="86"/>
        <v>#N/A</v>
      </c>
      <c r="V518" t="e">
        <f t="shared" si="87"/>
        <v>#N/A</v>
      </c>
      <c r="W518" t="str">
        <f t="shared" si="88"/>
        <v/>
      </c>
      <c r="X518" s="24" t="str">
        <f>IFERROR(VLOOKUP(W518,HOSPITAIS_COM_DIVIDAS!A:E,5,FALSE),"")</f>
        <v/>
      </c>
    </row>
    <row r="519" spans="1:24" x14ac:dyDescent="0.25">
      <c r="A519" s="52" t="str">
        <f>IFERROR((Tabela4[[#This Row],[Status da Proposta]]),"")</f>
        <v/>
      </c>
      <c r="B519" s="121">
        <f>IFERROR((CREDITO_FINANCEIRO!A519),"")</f>
        <v>0</v>
      </c>
      <c r="C519" s="120" t="str">
        <f>IFERROR((VLOOKUP(B519,CREDITO_FINANCEIRO!A:B,2,FALSE)),"")</f>
        <v/>
      </c>
      <c r="D519" s="94" t="str">
        <f>IFERROR((VLOOKUP(B519,CREDITO_FINANCEIRO!A:E,5,FALSE)),"")</f>
        <v/>
      </c>
      <c r="E519" s="95" t="str">
        <f>IFERROR((VLOOKUP(B519,CREDITO_FINANCEIRO!A:C,3,FALSE)),"")</f>
        <v/>
      </c>
      <c r="F519" s="120" t="str">
        <f>IFERROR((VLOOKUP(B519,CREDITO_FINANCEIRO!A:G,4,FALSE)),"")</f>
        <v/>
      </c>
      <c r="G519" s="120" t="e">
        <f>VLOOKUP(B519,CREDITO_FINANCEIRO!A:G,6,FALSE)</f>
        <v>#N/A</v>
      </c>
      <c r="H519" s="120" t="e">
        <f>VLOOKUP(B519,CREDITO_FINANCEIRO!A:G,7,FALSE)</f>
        <v>#N/A</v>
      </c>
      <c r="I519" s="91" t="e">
        <f>VLOOKUP(B519,CREDITO_FINANCEIRO!A:K,10,FALSE)</f>
        <v>#N/A</v>
      </c>
      <c r="J519" s="91" t="e">
        <f>VLOOKUP(B519,CREDITO_FINANCEIRO!A:K,11,FALSE)</f>
        <v>#N/A</v>
      </c>
      <c r="K519" s="91" t="e">
        <f>VLOOKUP(B519,CREDITO_FINANCEIRO!A:L,12,FALSE)</f>
        <v>#N/A</v>
      </c>
      <c r="L519" s="110" t="e">
        <f t="shared" si="80"/>
        <v>#N/A</v>
      </c>
      <c r="M519" s="2" t="e">
        <f t="shared" si="81"/>
        <v>#N/A</v>
      </c>
      <c r="N519" s="111" t="e">
        <f>VLOOKUP(Tabela4[[#This Row],[Proposta de Referência]],SIMP_CF!A:K,9,FALSE)</f>
        <v>#N/A</v>
      </c>
      <c r="O519" s="111" t="e">
        <f>VLOOKUP(Tabela4[[#This Row],[Proposta de Referência]],SIMP_CF!A:K,8,FALSE)</f>
        <v>#N/A</v>
      </c>
      <c r="P519" s="112" t="e">
        <f t="shared" si="82"/>
        <v>#N/A</v>
      </c>
      <c r="Q519" s="112" t="e">
        <f t="shared" si="83"/>
        <v>#N/A</v>
      </c>
      <c r="R519" t="e">
        <f t="shared" si="89"/>
        <v>#N/A</v>
      </c>
      <c r="S519" s="108" t="e">
        <f t="shared" si="84"/>
        <v>#N/A</v>
      </c>
      <c r="T519" s="108" t="e">
        <f t="shared" si="85"/>
        <v>#N/A</v>
      </c>
      <c r="U519" s="110" t="e">
        <f t="shared" si="86"/>
        <v>#N/A</v>
      </c>
      <c r="V519" t="e">
        <f t="shared" si="87"/>
        <v>#N/A</v>
      </c>
      <c r="W519" t="str">
        <f t="shared" si="88"/>
        <v/>
      </c>
      <c r="X519" s="24" t="str">
        <f>IFERROR(VLOOKUP(W519,HOSPITAIS_COM_DIVIDAS!A:E,5,FALSE),"")</f>
        <v/>
      </c>
    </row>
    <row r="520" spans="1:24" x14ac:dyDescent="0.25">
      <c r="A520" s="52" t="str">
        <f>IFERROR((Tabela4[[#This Row],[Status da Proposta]]),"")</f>
        <v/>
      </c>
      <c r="B520" s="121">
        <f>IFERROR((CREDITO_FINANCEIRO!A520),"")</f>
        <v>0</v>
      </c>
      <c r="C520" s="120" t="str">
        <f>IFERROR((VLOOKUP(B520,CREDITO_FINANCEIRO!A:B,2,FALSE)),"")</f>
        <v/>
      </c>
      <c r="D520" s="94" t="str">
        <f>IFERROR((VLOOKUP(B520,CREDITO_FINANCEIRO!A:E,5,FALSE)),"")</f>
        <v/>
      </c>
      <c r="E520" s="95" t="str">
        <f>IFERROR((VLOOKUP(B520,CREDITO_FINANCEIRO!A:C,3,FALSE)),"")</f>
        <v/>
      </c>
      <c r="F520" s="120" t="str">
        <f>IFERROR((VLOOKUP(B520,CREDITO_FINANCEIRO!A:G,4,FALSE)),"")</f>
        <v/>
      </c>
      <c r="G520" s="120" t="e">
        <f>VLOOKUP(B520,CREDITO_FINANCEIRO!A:G,6,FALSE)</f>
        <v>#N/A</v>
      </c>
      <c r="H520" s="120" t="e">
        <f>VLOOKUP(B520,CREDITO_FINANCEIRO!A:G,7,FALSE)</f>
        <v>#N/A</v>
      </c>
      <c r="I520" s="91" t="e">
        <f>VLOOKUP(B520,CREDITO_FINANCEIRO!A:K,10,FALSE)</f>
        <v>#N/A</v>
      </c>
      <c r="J520" s="91" t="e">
        <f>VLOOKUP(B520,CREDITO_FINANCEIRO!A:K,11,FALSE)</f>
        <v>#N/A</v>
      </c>
      <c r="K520" s="91" t="e">
        <f>VLOOKUP(B520,CREDITO_FINANCEIRO!A:L,12,FALSE)</f>
        <v>#N/A</v>
      </c>
      <c r="L520" s="110" t="e">
        <f t="shared" si="80"/>
        <v>#N/A</v>
      </c>
      <c r="M520" s="2" t="e">
        <f t="shared" si="81"/>
        <v>#N/A</v>
      </c>
      <c r="N520" s="111" t="e">
        <f>VLOOKUP(Tabela4[[#This Row],[Proposta de Referência]],SIMP_CF!A:K,9,FALSE)</f>
        <v>#N/A</v>
      </c>
      <c r="O520" s="111" t="e">
        <f>VLOOKUP(Tabela4[[#This Row],[Proposta de Referência]],SIMP_CF!A:K,8,FALSE)</f>
        <v>#N/A</v>
      </c>
      <c r="P520" s="112" t="e">
        <f t="shared" si="82"/>
        <v>#N/A</v>
      </c>
      <c r="Q520" s="112" t="e">
        <f t="shared" si="83"/>
        <v>#N/A</v>
      </c>
      <c r="R520" t="e">
        <f t="shared" si="89"/>
        <v>#N/A</v>
      </c>
      <c r="S520" s="108" t="e">
        <f t="shared" si="84"/>
        <v>#N/A</v>
      </c>
      <c r="T520" s="108" t="e">
        <f t="shared" si="85"/>
        <v>#N/A</v>
      </c>
      <c r="U520" s="110" t="e">
        <f t="shared" si="86"/>
        <v>#N/A</v>
      </c>
      <c r="V520" t="e">
        <f t="shared" si="87"/>
        <v>#N/A</v>
      </c>
      <c r="W520" t="str">
        <f t="shared" si="88"/>
        <v/>
      </c>
      <c r="X520" s="24" t="str">
        <f>IFERROR(VLOOKUP(W520,HOSPITAIS_COM_DIVIDAS!A:E,5,FALSE),"")</f>
        <v/>
      </c>
    </row>
    <row r="521" spans="1:24" x14ac:dyDescent="0.25">
      <c r="A521" s="52" t="str">
        <f>IFERROR((Tabela4[[#This Row],[Status da Proposta]]),"")</f>
        <v/>
      </c>
      <c r="B521" s="121">
        <f>IFERROR((CREDITO_FINANCEIRO!A521),"")</f>
        <v>0</v>
      </c>
      <c r="C521" s="120" t="str">
        <f>IFERROR((VLOOKUP(B521,CREDITO_FINANCEIRO!A:B,2,FALSE)),"")</f>
        <v/>
      </c>
      <c r="D521" s="94" t="str">
        <f>IFERROR((VLOOKUP(B521,CREDITO_FINANCEIRO!A:E,5,FALSE)),"")</f>
        <v/>
      </c>
      <c r="E521" s="95" t="str">
        <f>IFERROR((VLOOKUP(B521,CREDITO_FINANCEIRO!A:C,3,FALSE)),"")</f>
        <v/>
      </c>
      <c r="F521" s="120" t="str">
        <f>IFERROR((VLOOKUP(B521,CREDITO_FINANCEIRO!A:G,4,FALSE)),"")</f>
        <v/>
      </c>
      <c r="G521" s="120" t="e">
        <f>VLOOKUP(B521,CREDITO_FINANCEIRO!A:G,6,FALSE)</f>
        <v>#N/A</v>
      </c>
      <c r="H521" s="120" t="e">
        <f>VLOOKUP(B521,CREDITO_FINANCEIRO!A:G,7,FALSE)</f>
        <v>#N/A</v>
      </c>
      <c r="I521" s="91" t="e">
        <f>VLOOKUP(B521,CREDITO_FINANCEIRO!A:K,10,FALSE)</f>
        <v>#N/A</v>
      </c>
      <c r="J521" s="91" t="e">
        <f>VLOOKUP(B521,CREDITO_FINANCEIRO!A:K,11,FALSE)</f>
        <v>#N/A</v>
      </c>
      <c r="K521" s="91" t="e">
        <f>VLOOKUP(B521,CREDITO_FINANCEIRO!A:L,12,FALSE)</f>
        <v>#N/A</v>
      </c>
      <c r="L521" s="110" t="e">
        <f t="shared" si="80"/>
        <v>#N/A</v>
      </c>
      <c r="M521" s="2" t="e">
        <f t="shared" si="81"/>
        <v>#N/A</v>
      </c>
      <c r="N521" s="111" t="e">
        <f>VLOOKUP(Tabela4[[#This Row],[Proposta de Referência]],SIMP_CF!A:K,9,FALSE)</f>
        <v>#N/A</v>
      </c>
      <c r="O521" s="111" t="e">
        <f>VLOOKUP(Tabela4[[#This Row],[Proposta de Referência]],SIMP_CF!A:K,8,FALSE)</f>
        <v>#N/A</v>
      </c>
      <c r="P521" s="112" t="e">
        <f t="shared" si="82"/>
        <v>#N/A</v>
      </c>
      <c r="Q521" s="112" t="e">
        <f t="shared" si="83"/>
        <v>#N/A</v>
      </c>
      <c r="R521" t="e">
        <f t="shared" si="89"/>
        <v>#N/A</v>
      </c>
      <c r="S521" s="108" t="e">
        <f t="shared" si="84"/>
        <v>#N/A</v>
      </c>
      <c r="T521" s="108" t="e">
        <f t="shared" si="85"/>
        <v>#N/A</v>
      </c>
      <c r="U521" s="110" t="e">
        <f t="shared" si="86"/>
        <v>#N/A</v>
      </c>
      <c r="V521" t="e">
        <f t="shared" si="87"/>
        <v>#N/A</v>
      </c>
      <c r="W521" t="str">
        <f t="shared" si="88"/>
        <v/>
      </c>
      <c r="X521" s="24" t="str">
        <f>IFERROR(VLOOKUP(W521,HOSPITAIS_COM_DIVIDAS!A:E,5,FALSE),"")</f>
        <v/>
      </c>
    </row>
    <row r="522" spans="1:24" x14ac:dyDescent="0.25">
      <c r="A522" s="52" t="str">
        <f>IFERROR((Tabela4[[#This Row],[Status da Proposta]]),"")</f>
        <v/>
      </c>
      <c r="B522" s="121">
        <f>IFERROR((CREDITO_FINANCEIRO!A522),"")</f>
        <v>0</v>
      </c>
      <c r="C522" s="120" t="str">
        <f>IFERROR((VLOOKUP(B522,CREDITO_FINANCEIRO!A:B,2,FALSE)),"")</f>
        <v/>
      </c>
      <c r="D522" s="94" t="str">
        <f>IFERROR((VLOOKUP(B522,CREDITO_FINANCEIRO!A:E,5,FALSE)),"")</f>
        <v/>
      </c>
      <c r="E522" s="95" t="str">
        <f>IFERROR((VLOOKUP(B522,CREDITO_FINANCEIRO!A:C,3,FALSE)),"")</f>
        <v/>
      </c>
      <c r="F522" s="120" t="str">
        <f>IFERROR((VLOOKUP(B522,CREDITO_FINANCEIRO!A:G,4,FALSE)),"")</f>
        <v/>
      </c>
      <c r="G522" s="120" t="e">
        <f>VLOOKUP(B522,CREDITO_FINANCEIRO!A:G,6,FALSE)</f>
        <v>#N/A</v>
      </c>
      <c r="H522" s="120" t="e">
        <f>VLOOKUP(B522,CREDITO_FINANCEIRO!A:G,7,FALSE)</f>
        <v>#N/A</v>
      </c>
      <c r="I522" s="91" t="e">
        <f>VLOOKUP(B522,CREDITO_FINANCEIRO!A:K,10,FALSE)</f>
        <v>#N/A</v>
      </c>
      <c r="J522" s="91" t="e">
        <f>VLOOKUP(B522,CREDITO_FINANCEIRO!A:K,11,FALSE)</f>
        <v>#N/A</v>
      </c>
      <c r="K522" s="91" t="e">
        <f>VLOOKUP(B522,CREDITO_FINANCEIRO!A:L,12,FALSE)</f>
        <v>#N/A</v>
      </c>
      <c r="L522" s="110" t="e">
        <f t="shared" si="80"/>
        <v>#N/A</v>
      </c>
      <c r="M522" s="2" t="e">
        <f t="shared" si="81"/>
        <v>#N/A</v>
      </c>
      <c r="N522" s="111" t="e">
        <f>VLOOKUP(Tabela4[[#This Row],[Proposta de Referência]],SIMP_CF!A:K,9,FALSE)</f>
        <v>#N/A</v>
      </c>
      <c r="O522" s="111" t="e">
        <f>VLOOKUP(Tabela4[[#This Row],[Proposta de Referência]],SIMP_CF!A:K,8,FALSE)</f>
        <v>#N/A</v>
      </c>
      <c r="P522" s="112" t="e">
        <f t="shared" si="82"/>
        <v>#N/A</v>
      </c>
      <c r="Q522" s="112" t="e">
        <f t="shared" si="83"/>
        <v>#N/A</v>
      </c>
      <c r="R522" t="e">
        <f t="shared" si="89"/>
        <v>#N/A</v>
      </c>
      <c r="S522" s="108" t="e">
        <f t="shared" si="84"/>
        <v>#N/A</v>
      </c>
      <c r="T522" s="108" t="e">
        <f t="shared" si="85"/>
        <v>#N/A</v>
      </c>
      <c r="U522" s="110" t="e">
        <f t="shared" si="86"/>
        <v>#N/A</v>
      </c>
      <c r="V522" t="e">
        <f t="shared" si="87"/>
        <v>#N/A</v>
      </c>
      <c r="W522" t="str">
        <f t="shared" si="88"/>
        <v/>
      </c>
      <c r="X522" s="24" t="str">
        <f>IFERROR(VLOOKUP(W522,HOSPITAIS_COM_DIVIDAS!A:E,5,FALSE),"")</f>
        <v/>
      </c>
    </row>
    <row r="523" spans="1:24" x14ac:dyDescent="0.25">
      <c r="A523" s="52" t="str">
        <f>IFERROR((Tabela4[[#This Row],[Status da Proposta]]),"")</f>
        <v/>
      </c>
      <c r="B523" s="121">
        <f>IFERROR((CREDITO_FINANCEIRO!A523),"")</f>
        <v>0</v>
      </c>
      <c r="C523" s="120" t="str">
        <f>IFERROR((VLOOKUP(B523,CREDITO_FINANCEIRO!A:B,2,FALSE)),"")</f>
        <v/>
      </c>
      <c r="D523" s="94" t="str">
        <f>IFERROR((VLOOKUP(B523,CREDITO_FINANCEIRO!A:E,5,FALSE)),"")</f>
        <v/>
      </c>
      <c r="E523" s="95" t="str">
        <f>IFERROR((VLOOKUP(B523,CREDITO_FINANCEIRO!A:C,3,FALSE)),"")</f>
        <v/>
      </c>
      <c r="F523" s="120" t="str">
        <f>IFERROR((VLOOKUP(B523,CREDITO_FINANCEIRO!A:G,4,FALSE)),"")</f>
        <v/>
      </c>
      <c r="G523" s="120" t="e">
        <f>VLOOKUP(B523,CREDITO_FINANCEIRO!A:G,6,FALSE)</f>
        <v>#N/A</v>
      </c>
      <c r="H523" s="120" t="e">
        <f>VLOOKUP(B523,CREDITO_FINANCEIRO!A:G,7,FALSE)</f>
        <v>#N/A</v>
      </c>
      <c r="I523" s="91" t="e">
        <f>VLOOKUP(B523,CREDITO_FINANCEIRO!A:K,10,FALSE)</f>
        <v>#N/A</v>
      </c>
      <c r="J523" s="91" t="e">
        <f>VLOOKUP(B523,CREDITO_FINANCEIRO!A:K,11,FALSE)</f>
        <v>#N/A</v>
      </c>
      <c r="K523" s="91" t="e">
        <f>VLOOKUP(B523,CREDITO_FINANCEIRO!A:L,12,FALSE)</f>
        <v>#N/A</v>
      </c>
      <c r="L523" s="110" t="e">
        <f t="shared" si="80"/>
        <v>#N/A</v>
      </c>
      <c r="M523" s="2" t="e">
        <f t="shared" si="81"/>
        <v>#N/A</v>
      </c>
      <c r="N523" s="111" t="e">
        <f>VLOOKUP(Tabela4[[#This Row],[Proposta de Referência]],SIMP_CF!A:K,9,FALSE)</f>
        <v>#N/A</v>
      </c>
      <c r="O523" s="111" t="e">
        <f>VLOOKUP(Tabela4[[#This Row],[Proposta de Referência]],SIMP_CF!A:K,8,FALSE)</f>
        <v>#N/A</v>
      </c>
      <c r="P523" s="112" t="e">
        <f t="shared" si="82"/>
        <v>#N/A</v>
      </c>
      <c r="Q523" s="112" t="e">
        <f t="shared" si="83"/>
        <v>#N/A</v>
      </c>
      <c r="R523" t="e">
        <f t="shared" si="89"/>
        <v>#N/A</v>
      </c>
      <c r="S523" s="108" t="e">
        <f t="shared" si="84"/>
        <v>#N/A</v>
      </c>
      <c r="T523" s="108" t="e">
        <f t="shared" si="85"/>
        <v>#N/A</v>
      </c>
      <c r="U523" s="110" t="e">
        <f t="shared" si="86"/>
        <v>#N/A</v>
      </c>
      <c r="V523" t="e">
        <f t="shared" si="87"/>
        <v>#N/A</v>
      </c>
      <c r="W523" t="str">
        <f t="shared" si="88"/>
        <v/>
      </c>
      <c r="X523" s="24" t="str">
        <f>IFERROR(VLOOKUP(W523,HOSPITAIS_COM_DIVIDAS!A:E,5,FALSE),"")</f>
        <v/>
      </c>
    </row>
    <row r="524" spans="1:24" x14ac:dyDescent="0.25">
      <c r="A524" s="52" t="str">
        <f>IFERROR((Tabela4[[#This Row],[Status da Proposta]]),"")</f>
        <v/>
      </c>
      <c r="B524" s="121">
        <f>IFERROR((CREDITO_FINANCEIRO!A524),"")</f>
        <v>0</v>
      </c>
      <c r="C524" s="120" t="str">
        <f>IFERROR((VLOOKUP(B524,CREDITO_FINANCEIRO!A:B,2,FALSE)),"")</f>
        <v/>
      </c>
      <c r="D524" s="94" t="str">
        <f>IFERROR((VLOOKUP(B524,CREDITO_FINANCEIRO!A:E,5,FALSE)),"")</f>
        <v/>
      </c>
      <c r="E524" s="95" t="str">
        <f>IFERROR((VLOOKUP(B524,CREDITO_FINANCEIRO!A:C,3,FALSE)),"")</f>
        <v/>
      </c>
      <c r="F524" s="120" t="str">
        <f>IFERROR((VLOOKUP(B524,CREDITO_FINANCEIRO!A:G,4,FALSE)),"")</f>
        <v/>
      </c>
      <c r="G524" s="120" t="e">
        <f>VLOOKUP(B524,CREDITO_FINANCEIRO!A:G,6,FALSE)</f>
        <v>#N/A</v>
      </c>
      <c r="H524" s="120" t="e">
        <f>VLOOKUP(B524,CREDITO_FINANCEIRO!A:G,7,FALSE)</f>
        <v>#N/A</v>
      </c>
      <c r="I524" s="91" t="e">
        <f>VLOOKUP(B524,CREDITO_FINANCEIRO!A:K,10,FALSE)</f>
        <v>#N/A</v>
      </c>
      <c r="J524" s="91" t="e">
        <f>VLOOKUP(B524,CREDITO_FINANCEIRO!A:K,11,FALSE)</f>
        <v>#N/A</v>
      </c>
      <c r="K524" s="91" t="e">
        <f>VLOOKUP(B524,CREDITO_FINANCEIRO!A:L,12,FALSE)</f>
        <v>#N/A</v>
      </c>
      <c r="L524" s="110" t="e">
        <f t="shared" si="80"/>
        <v>#N/A</v>
      </c>
      <c r="M524" s="2" t="e">
        <f t="shared" si="81"/>
        <v>#N/A</v>
      </c>
      <c r="N524" s="111" t="e">
        <f>VLOOKUP(Tabela4[[#This Row],[Proposta de Referência]],SIMP_CF!A:K,9,FALSE)</f>
        <v>#N/A</v>
      </c>
      <c r="O524" s="111" t="e">
        <f>VLOOKUP(Tabela4[[#This Row],[Proposta de Referência]],SIMP_CF!A:K,8,FALSE)</f>
        <v>#N/A</v>
      </c>
      <c r="P524" s="112" t="e">
        <f t="shared" si="82"/>
        <v>#N/A</v>
      </c>
      <c r="Q524" s="112" t="e">
        <f t="shared" si="83"/>
        <v>#N/A</v>
      </c>
      <c r="R524" t="e">
        <f t="shared" si="89"/>
        <v>#N/A</v>
      </c>
      <c r="S524" s="108" t="e">
        <f t="shared" si="84"/>
        <v>#N/A</v>
      </c>
      <c r="T524" s="108" t="e">
        <f t="shared" si="85"/>
        <v>#N/A</v>
      </c>
      <c r="U524" s="110" t="e">
        <f t="shared" si="86"/>
        <v>#N/A</v>
      </c>
      <c r="V524" t="e">
        <f t="shared" si="87"/>
        <v>#N/A</v>
      </c>
      <c r="W524" t="str">
        <f t="shared" si="88"/>
        <v/>
      </c>
      <c r="X524" s="24" t="str">
        <f>IFERROR(VLOOKUP(W524,HOSPITAIS_COM_DIVIDAS!A:E,5,FALSE),"")</f>
        <v/>
      </c>
    </row>
    <row r="525" spans="1:24" x14ac:dyDescent="0.25">
      <c r="A525" s="52" t="str">
        <f>IFERROR((Tabela4[[#This Row],[Status da Proposta]]),"")</f>
        <v/>
      </c>
      <c r="B525" s="121">
        <f>IFERROR((CREDITO_FINANCEIRO!A525),"")</f>
        <v>0</v>
      </c>
      <c r="C525" s="120" t="str">
        <f>IFERROR((VLOOKUP(B525,CREDITO_FINANCEIRO!A:B,2,FALSE)),"")</f>
        <v/>
      </c>
      <c r="D525" s="94" t="str">
        <f>IFERROR((VLOOKUP(B525,CREDITO_FINANCEIRO!A:E,5,FALSE)),"")</f>
        <v/>
      </c>
      <c r="E525" s="95" t="str">
        <f>IFERROR((VLOOKUP(B525,CREDITO_FINANCEIRO!A:C,3,FALSE)),"")</f>
        <v/>
      </c>
      <c r="F525" s="120" t="str">
        <f>IFERROR((VLOOKUP(B525,CREDITO_FINANCEIRO!A:G,4,FALSE)),"")</f>
        <v/>
      </c>
      <c r="G525" s="120" t="e">
        <f>VLOOKUP(B525,CREDITO_FINANCEIRO!A:G,6,FALSE)</f>
        <v>#N/A</v>
      </c>
      <c r="H525" s="120" t="e">
        <f>VLOOKUP(B525,CREDITO_FINANCEIRO!A:G,7,FALSE)</f>
        <v>#N/A</v>
      </c>
      <c r="I525" s="91" t="e">
        <f>VLOOKUP(B525,CREDITO_FINANCEIRO!A:K,10,FALSE)</f>
        <v>#N/A</v>
      </c>
      <c r="J525" s="91" t="e">
        <f>VLOOKUP(B525,CREDITO_FINANCEIRO!A:K,11,FALSE)</f>
        <v>#N/A</v>
      </c>
      <c r="K525" s="91" t="e">
        <f>VLOOKUP(B525,CREDITO_FINANCEIRO!A:L,12,FALSE)</f>
        <v>#N/A</v>
      </c>
      <c r="L525" s="110" t="e">
        <f t="shared" si="80"/>
        <v>#N/A</v>
      </c>
      <c r="M525" s="2" t="e">
        <f t="shared" si="81"/>
        <v>#N/A</v>
      </c>
      <c r="N525" s="111" t="e">
        <f>VLOOKUP(Tabela4[[#This Row],[Proposta de Referência]],SIMP_CF!A:K,9,FALSE)</f>
        <v>#N/A</v>
      </c>
      <c r="O525" s="111" t="e">
        <f>VLOOKUP(Tabela4[[#This Row],[Proposta de Referência]],SIMP_CF!A:K,8,FALSE)</f>
        <v>#N/A</v>
      </c>
      <c r="P525" s="112" t="e">
        <f t="shared" si="82"/>
        <v>#N/A</v>
      </c>
      <c r="Q525" s="112" t="e">
        <f t="shared" si="83"/>
        <v>#N/A</v>
      </c>
      <c r="R525" t="e">
        <f t="shared" si="89"/>
        <v>#N/A</v>
      </c>
      <c r="S525" s="108" t="e">
        <f t="shared" si="84"/>
        <v>#N/A</v>
      </c>
      <c r="T525" s="108" t="e">
        <f t="shared" si="85"/>
        <v>#N/A</v>
      </c>
      <c r="U525" s="110" t="e">
        <f t="shared" si="86"/>
        <v>#N/A</v>
      </c>
      <c r="V525" t="e">
        <f t="shared" si="87"/>
        <v>#N/A</v>
      </c>
      <c r="W525" t="str">
        <f t="shared" si="88"/>
        <v/>
      </c>
      <c r="X525" s="24" t="str">
        <f>IFERROR(VLOOKUP(W525,HOSPITAIS_COM_DIVIDAS!A:E,5,FALSE),"")</f>
        <v/>
      </c>
    </row>
    <row r="526" spans="1:24" x14ac:dyDescent="0.25">
      <c r="A526" s="52" t="str">
        <f>IFERROR((Tabela4[[#This Row],[Status da Proposta]]),"")</f>
        <v/>
      </c>
      <c r="B526" s="121">
        <f>IFERROR((CREDITO_FINANCEIRO!A526),"")</f>
        <v>0</v>
      </c>
      <c r="C526" s="120" t="str">
        <f>IFERROR((VLOOKUP(B526,CREDITO_FINANCEIRO!A:B,2,FALSE)),"")</f>
        <v/>
      </c>
      <c r="D526" s="94" t="str">
        <f>IFERROR((VLOOKUP(B526,CREDITO_FINANCEIRO!A:E,5,FALSE)),"")</f>
        <v/>
      </c>
      <c r="E526" s="95" t="str">
        <f>IFERROR((VLOOKUP(B526,CREDITO_FINANCEIRO!A:C,3,FALSE)),"")</f>
        <v/>
      </c>
      <c r="F526" s="120" t="str">
        <f>IFERROR((VLOOKUP(B526,CREDITO_FINANCEIRO!A:G,4,FALSE)),"")</f>
        <v/>
      </c>
      <c r="G526" s="120" t="e">
        <f>VLOOKUP(B526,CREDITO_FINANCEIRO!A:G,6,FALSE)</f>
        <v>#N/A</v>
      </c>
      <c r="H526" s="120" t="e">
        <f>VLOOKUP(B526,CREDITO_FINANCEIRO!A:G,7,FALSE)</f>
        <v>#N/A</v>
      </c>
      <c r="I526" s="91" t="e">
        <f>VLOOKUP(B526,CREDITO_FINANCEIRO!A:K,10,FALSE)</f>
        <v>#N/A</v>
      </c>
      <c r="J526" s="91" t="e">
        <f>VLOOKUP(B526,CREDITO_FINANCEIRO!A:K,11,FALSE)</f>
        <v>#N/A</v>
      </c>
      <c r="K526" s="91" t="e">
        <f>VLOOKUP(B526,CREDITO_FINANCEIRO!A:L,12,FALSE)</f>
        <v>#N/A</v>
      </c>
      <c r="L526" s="110" t="e">
        <f t="shared" si="80"/>
        <v>#N/A</v>
      </c>
      <c r="M526" s="2" t="e">
        <f t="shared" si="81"/>
        <v>#N/A</v>
      </c>
      <c r="N526" s="111" t="e">
        <f>VLOOKUP(Tabela4[[#This Row],[Proposta de Referência]],SIMP_CF!A:K,9,FALSE)</f>
        <v>#N/A</v>
      </c>
      <c r="O526" s="111" t="e">
        <f>VLOOKUP(Tabela4[[#This Row],[Proposta de Referência]],SIMP_CF!A:K,8,FALSE)</f>
        <v>#N/A</v>
      </c>
      <c r="P526" s="112" t="e">
        <f t="shared" si="82"/>
        <v>#N/A</v>
      </c>
      <c r="Q526" s="112" t="e">
        <f t="shared" si="83"/>
        <v>#N/A</v>
      </c>
      <c r="R526" t="e">
        <f t="shared" si="89"/>
        <v>#N/A</v>
      </c>
      <c r="S526" s="108" t="e">
        <f t="shared" si="84"/>
        <v>#N/A</v>
      </c>
      <c r="T526" s="108" t="e">
        <f t="shared" si="85"/>
        <v>#N/A</v>
      </c>
      <c r="U526" s="110" t="e">
        <f t="shared" si="86"/>
        <v>#N/A</v>
      </c>
      <c r="V526" t="e">
        <f t="shared" si="87"/>
        <v>#N/A</v>
      </c>
      <c r="W526" t="str">
        <f t="shared" si="88"/>
        <v/>
      </c>
      <c r="X526" s="24" t="str">
        <f>IFERROR(VLOOKUP(W526,HOSPITAIS_COM_DIVIDAS!A:E,5,FALSE),"")</f>
        <v/>
      </c>
    </row>
    <row r="527" spans="1:24" x14ac:dyDescent="0.25">
      <c r="A527" s="52" t="str">
        <f>IFERROR((Tabela4[[#This Row],[Status da Proposta]]),"")</f>
        <v/>
      </c>
      <c r="B527" s="121">
        <f>IFERROR((CREDITO_FINANCEIRO!A527),"")</f>
        <v>0</v>
      </c>
      <c r="C527" s="120" t="str">
        <f>IFERROR((VLOOKUP(B527,CREDITO_FINANCEIRO!A:B,2,FALSE)),"")</f>
        <v/>
      </c>
      <c r="D527" s="94" t="str">
        <f>IFERROR((VLOOKUP(B527,CREDITO_FINANCEIRO!A:E,5,FALSE)),"")</f>
        <v/>
      </c>
      <c r="E527" s="95" t="str">
        <f>IFERROR((VLOOKUP(B527,CREDITO_FINANCEIRO!A:C,3,FALSE)),"")</f>
        <v/>
      </c>
      <c r="F527" s="120" t="str">
        <f>IFERROR((VLOOKUP(B527,CREDITO_FINANCEIRO!A:G,4,FALSE)),"")</f>
        <v/>
      </c>
      <c r="G527" s="120" t="e">
        <f>VLOOKUP(B527,CREDITO_FINANCEIRO!A:G,6,FALSE)</f>
        <v>#N/A</v>
      </c>
      <c r="H527" s="120" t="e">
        <f>VLOOKUP(B527,CREDITO_FINANCEIRO!A:G,7,FALSE)</f>
        <v>#N/A</v>
      </c>
      <c r="I527" s="91" t="e">
        <f>VLOOKUP(B527,CREDITO_FINANCEIRO!A:K,10,FALSE)</f>
        <v>#N/A</v>
      </c>
      <c r="J527" s="91" t="e">
        <f>VLOOKUP(B527,CREDITO_FINANCEIRO!A:K,11,FALSE)</f>
        <v>#N/A</v>
      </c>
      <c r="K527" s="91" t="e">
        <f>VLOOKUP(B527,CREDITO_FINANCEIRO!A:L,12,FALSE)</f>
        <v>#N/A</v>
      </c>
      <c r="L527" s="110" t="e">
        <f t="shared" si="80"/>
        <v>#N/A</v>
      </c>
      <c r="M527" s="2" t="e">
        <f t="shared" si="81"/>
        <v>#N/A</v>
      </c>
      <c r="N527" s="111" t="e">
        <f>VLOOKUP(Tabela4[[#This Row],[Proposta de Referência]],SIMP_CF!A:K,9,FALSE)</f>
        <v>#N/A</v>
      </c>
      <c r="O527" s="111" t="e">
        <f>VLOOKUP(Tabela4[[#This Row],[Proposta de Referência]],SIMP_CF!A:K,8,FALSE)</f>
        <v>#N/A</v>
      </c>
      <c r="P527" s="112" t="e">
        <f t="shared" si="82"/>
        <v>#N/A</v>
      </c>
      <c r="Q527" s="112" t="e">
        <f t="shared" si="83"/>
        <v>#N/A</v>
      </c>
      <c r="R527" t="e">
        <f t="shared" si="89"/>
        <v>#N/A</v>
      </c>
      <c r="S527" s="108" t="e">
        <f t="shared" si="84"/>
        <v>#N/A</v>
      </c>
      <c r="T527" s="108" t="e">
        <f t="shared" si="85"/>
        <v>#N/A</v>
      </c>
      <c r="U527" s="110" t="e">
        <f t="shared" si="86"/>
        <v>#N/A</v>
      </c>
      <c r="V527" t="e">
        <f t="shared" si="87"/>
        <v>#N/A</v>
      </c>
      <c r="W527" t="str">
        <f t="shared" si="88"/>
        <v/>
      </c>
      <c r="X527" s="24" t="str">
        <f>IFERROR(VLOOKUP(W527,HOSPITAIS_COM_DIVIDAS!A:E,5,FALSE),"")</f>
        <v/>
      </c>
    </row>
    <row r="528" spans="1:24" x14ac:dyDescent="0.25">
      <c r="A528" s="52" t="str">
        <f>IFERROR((Tabela4[[#This Row],[Status da Proposta]]),"")</f>
        <v/>
      </c>
      <c r="B528" s="121">
        <f>IFERROR((CREDITO_FINANCEIRO!A528),"")</f>
        <v>0</v>
      </c>
      <c r="C528" s="120" t="str">
        <f>IFERROR((VLOOKUP(B528,CREDITO_FINANCEIRO!A:B,2,FALSE)),"")</f>
        <v/>
      </c>
      <c r="D528" s="94" t="str">
        <f>IFERROR((VLOOKUP(B528,CREDITO_FINANCEIRO!A:E,5,FALSE)),"")</f>
        <v/>
      </c>
      <c r="E528" s="95" t="str">
        <f>IFERROR((VLOOKUP(B528,CREDITO_FINANCEIRO!A:C,3,FALSE)),"")</f>
        <v/>
      </c>
      <c r="F528" s="120" t="str">
        <f>IFERROR((VLOOKUP(B528,CREDITO_FINANCEIRO!A:G,4,FALSE)),"")</f>
        <v/>
      </c>
      <c r="G528" s="120" t="e">
        <f>VLOOKUP(B528,CREDITO_FINANCEIRO!A:G,6,FALSE)</f>
        <v>#N/A</v>
      </c>
      <c r="H528" s="120" t="e">
        <f>VLOOKUP(B528,CREDITO_FINANCEIRO!A:G,7,FALSE)</f>
        <v>#N/A</v>
      </c>
      <c r="I528" s="91" t="e">
        <f>VLOOKUP(B528,CREDITO_FINANCEIRO!A:K,10,FALSE)</f>
        <v>#N/A</v>
      </c>
      <c r="J528" s="91" t="e">
        <f>VLOOKUP(B528,CREDITO_FINANCEIRO!A:K,11,FALSE)</f>
        <v>#N/A</v>
      </c>
      <c r="K528" s="91" t="e">
        <f>VLOOKUP(B528,CREDITO_FINANCEIRO!A:L,12,FALSE)</f>
        <v>#N/A</v>
      </c>
      <c r="L528" s="110" t="e">
        <f t="shared" si="80"/>
        <v>#N/A</v>
      </c>
      <c r="M528" s="2" t="e">
        <f t="shared" si="81"/>
        <v>#N/A</v>
      </c>
      <c r="N528" s="111" t="e">
        <f>VLOOKUP(Tabela4[[#This Row],[Proposta de Referência]],SIMP_CF!A:K,9,FALSE)</f>
        <v>#N/A</v>
      </c>
      <c r="O528" s="111" t="e">
        <f>VLOOKUP(Tabela4[[#This Row],[Proposta de Referência]],SIMP_CF!A:K,8,FALSE)</f>
        <v>#N/A</v>
      </c>
      <c r="P528" s="112" t="e">
        <f t="shared" si="82"/>
        <v>#N/A</v>
      </c>
      <c r="Q528" s="112" t="e">
        <f t="shared" si="83"/>
        <v>#N/A</v>
      </c>
      <c r="R528" t="e">
        <f t="shared" si="89"/>
        <v>#N/A</v>
      </c>
      <c r="S528" s="108" t="e">
        <f t="shared" si="84"/>
        <v>#N/A</v>
      </c>
      <c r="T528" s="108" t="e">
        <f t="shared" si="85"/>
        <v>#N/A</v>
      </c>
      <c r="U528" s="110" t="e">
        <f t="shared" si="86"/>
        <v>#N/A</v>
      </c>
      <c r="V528" t="e">
        <f t="shared" si="87"/>
        <v>#N/A</v>
      </c>
      <c r="W528" t="str">
        <f t="shared" si="88"/>
        <v/>
      </c>
      <c r="X528" s="24" t="str">
        <f>IFERROR(VLOOKUP(W528,HOSPITAIS_COM_DIVIDAS!A:E,5,FALSE),"")</f>
        <v/>
      </c>
    </row>
    <row r="529" spans="1:24" x14ac:dyDescent="0.25">
      <c r="A529" s="52" t="str">
        <f>IFERROR((Tabela4[[#This Row],[Status da Proposta]]),"")</f>
        <v/>
      </c>
      <c r="B529" s="121">
        <f>IFERROR((CREDITO_FINANCEIRO!A529),"")</f>
        <v>0</v>
      </c>
      <c r="C529" s="120" t="str">
        <f>IFERROR((VLOOKUP(B529,CREDITO_FINANCEIRO!A:B,2,FALSE)),"")</f>
        <v/>
      </c>
      <c r="D529" s="94" t="str">
        <f>IFERROR((VLOOKUP(B529,CREDITO_FINANCEIRO!A:E,5,FALSE)),"")</f>
        <v/>
      </c>
      <c r="E529" s="95" t="str">
        <f>IFERROR((VLOOKUP(B529,CREDITO_FINANCEIRO!A:C,3,FALSE)),"")</f>
        <v/>
      </c>
      <c r="F529" s="120" t="str">
        <f>IFERROR((VLOOKUP(B529,CREDITO_FINANCEIRO!A:G,4,FALSE)),"")</f>
        <v/>
      </c>
      <c r="G529" s="120" t="e">
        <f>VLOOKUP(B529,CREDITO_FINANCEIRO!A:G,6,FALSE)</f>
        <v>#N/A</v>
      </c>
      <c r="H529" s="120" t="e">
        <f>VLOOKUP(B529,CREDITO_FINANCEIRO!A:G,7,FALSE)</f>
        <v>#N/A</v>
      </c>
      <c r="I529" s="91" t="e">
        <f>VLOOKUP(B529,CREDITO_FINANCEIRO!A:K,10,FALSE)</f>
        <v>#N/A</v>
      </c>
      <c r="J529" s="91" t="e">
        <f>VLOOKUP(B529,CREDITO_FINANCEIRO!A:K,11,FALSE)</f>
        <v>#N/A</v>
      </c>
      <c r="K529" s="91" t="e">
        <f>VLOOKUP(B529,CREDITO_FINANCEIRO!A:L,12,FALSE)</f>
        <v>#N/A</v>
      </c>
      <c r="L529" s="110" t="e">
        <f t="shared" si="80"/>
        <v>#N/A</v>
      </c>
      <c r="M529" s="2" t="e">
        <f t="shared" si="81"/>
        <v>#N/A</v>
      </c>
      <c r="N529" s="111" t="e">
        <f>VLOOKUP(Tabela4[[#This Row],[Proposta de Referência]],SIMP_CF!A:K,9,FALSE)</f>
        <v>#N/A</v>
      </c>
      <c r="O529" s="111" t="e">
        <f>VLOOKUP(Tabela4[[#This Row],[Proposta de Referência]],SIMP_CF!A:K,8,FALSE)</f>
        <v>#N/A</v>
      </c>
      <c r="P529" s="112" t="e">
        <f t="shared" si="82"/>
        <v>#N/A</v>
      </c>
      <c r="Q529" s="112" t="e">
        <f t="shared" si="83"/>
        <v>#N/A</v>
      </c>
      <c r="R529" t="e">
        <f t="shared" si="89"/>
        <v>#N/A</v>
      </c>
      <c r="S529" s="108" t="e">
        <f t="shared" si="84"/>
        <v>#N/A</v>
      </c>
      <c r="T529" s="108" t="e">
        <f t="shared" si="85"/>
        <v>#N/A</v>
      </c>
      <c r="U529" s="110" t="e">
        <f t="shared" si="86"/>
        <v>#N/A</v>
      </c>
      <c r="V529" t="e">
        <f t="shared" si="87"/>
        <v>#N/A</v>
      </c>
      <c r="W529" t="str">
        <f t="shared" si="88"/>
        <v/>
      </c>
      <c r="X529" s="24" t="str">
        <f>IFERROR(VLOOKUP(W529,HOSPITAIS_COM_DIVIDAS!A:E,5,FALSE),"")</f>
        <v/>
      </c>
    </row>
    <row r="530" spans="1:24" x14ac:dyDescent="0.25">
      <c r="A530" s="52" t="str">
        <f>IFERROR((Tabela4[[#This Row],[Status da Proposta]]),"")</f>
        <v/>
      </c>
      <c r="B530" s="121">
        <f>IFERROR((CREDITO_FINANCEIRO!A530),"")</f>
        <v>0</v>
      </c>
      <c r="C530" s="120" t="str">
        <f>IFERROR((VLOOKUP(B530,CREDITO_FINANCEIRO!A:B,2,FALSE)),"")</f>
        <v/>
      </c>
      <c r="D530" s="94" t="str">
        <f>IFERROR((VLOOKUP(B530,CREDITO_FINANCEIRO!A:E,5,FALSE)),"")</f>
        <v/>
      </c>
      <c r="E530" s="95" t="str">
        <f>IFERROR((VLOOKUP(B530,CREDITO_FINANCEIRO!A:C,3,FALSE)),"")</f>
        <v/>
      </c>
      <c r="F530" s="120" t="str">
        <f>IFERROR((VLOOKUP(B530,CREDITO_FINANCEIRO!A:G,4,FALSE)),"")</f>
        <v/>
      </c>
      <c r="G530" s="120" t="e">
        <f>VLOOKUP(B530,CREDITO_FINANCEIRO!A:G,6,FALSE)</f>
        <v>#N/A</v>
      </c>
      <c r="H530" s="120" t="e">
        <f>VLOOKUP(B530,CREDITO_FINANCEIRO!A:G,7,FALSE)</f>
        <v>#N/A</v>
      </c>
      <c r="I530" s="91" t="e">
        <f>VLOOKUP(B530,CREDITO_FINANCEIRO!A:K,10,FALSE)</f>
        <v>#N/A</v>
      </c>
      <c r="J530" s="91" t="e">
        <f>VLOOKUP(B530,CREDITO_FINANCEIRO!A:K,11,FALSE)</f>
        <v>#N/A</v>
      </c>
      <c r="K530" s="91" t="e">
        <f>VLOOKUP(B530,CREDITO_FINANCEIRO!A:L,12,FALSE)</f>
        <v>#N/A</v>
      </c>
      <c r="L530" s="110" t="e">
        <f t="shared" si="80"/>
        <v>#N/A</v>
      </c>
      <c r="M530" s="2" t="e">
        <f t="shared" si="81"/>
        <v>#N/A</v>
      </c>
      <c r="N530" s="111" t="e">
        <f>VLOOKUP(Tabela4[[#This Row],[Proposta de Referência]],SIMP_CF!A:K,9,FALSE)</f>
        <v>#N/A</v>
      </c>
      <c r="O530" s="111" t="e">
        <f>VLOOKUP(Tabela4[[#This Row],[Proposta de Referência]],SIMP_CF!A:K,8,FALSE)</f>
        <v>#N/A</v>
      </c>
      <c r="P530" s="112" t="e">
        <f t="shared" si="82"/>
        <v>#N/A</v>
      </c>
      <c r="Q530" s="112" t="e">
        <f t="shared" si="83"/>
        <v>#N/A</v>
      </c>
      <c r="R530" t="e">
        <f t="shared" si="89"/>
        <v>#N/A</v>
      </c>
      <c r="S530" s="108" t="e">
        <f t="shared" si="84"/>
        <v>#N/A</v>
      </c>
      <c r="T530" s="108" t="e">
        <f t="shared" si="85"/>
        <v>#N/A</v>
      </c>
      <c r="U530" s="110" t="e">
        <f t="shared" si="86"/>
        <v>#N/A</v>
      </c>
      <c r="V530" t="e">
        <f t="shared" si="87"/>
        <v>#N/A</v>
      </c>
      <c r="W530" t="str">
        <f t="shared" si="88"/>
        <v/>
      </c>
      <c r="X530" s="24" t="str">
        <f>IFERROR(VLOOKUP(W530,HOSPITAIS_COM_DIVIDAS!A:E,5,FALSE),"")</f>
        <v/>
      </c>
    </row>
    <row r="531" spans="1:24" x14ac:dyDescent="0.25">
      <c r="A531" s="52" t="str">
        <f>IFERROR((Tabela4[[#This Row],[Status da Proposta]]),"")</f>
        <v/>
      </c>
      <c r="B531" s="121">
        <f>IFERROR((CREDITO_FINANCEIRO!A531),"")</f>
        <v>0</v>
      </c>
      <c r="C531" s="120" t="str">
        <f>IFERROR((VLOOKUP(B531,CREDITO_FINANCEIRO!A:B,2,FALSE)),"")</f>
        <v/>
      </c>
      <c r="D531" s="94" t="str">
        <f>IFERROR((VLOOKUP(B531,CREDITO_FINANCEIRO!A:E,5,FALSE)),"")</f>
        <v/>
      </c>
      <c r="E531" s="95" t="str">
        <f>IFERROR((VLOOKUP(B531,CREDITO_FINANCEIRO!A:C,3,FALSE)),"")</f>
        <v/>
      </c>
      <c r="F531" s="120" t="str">
        <f>IFERROR((VLOOKUP(B531,CREDITO_FINANCEIRO!A:G,4,FALSE)),"")</f>
        <v/>
      </c>
      <c r="G531" s="120" t="e">
        <f>VLOOKUP(B531,CREDITO_FINANCEIRO!A:G,6,FALSE)</f>
        <v>#N/A</v>
      </c>
      <c r="H531" s="120" t="e">
        <f>VLOOKUP(B531,CREDITO_FINANCEIRO!A:G,7,FALSE)</f>
        <v>#N/A</v>
      </c>
      <c r="I531" s="91" t="e">
        <f>VLOOKUP(B531,CREDITO_FINANCEIRO!A:K,10,FALSE)</f>
        <v>#N/A</v>
      </c>
      <c r="J531" s="91" t="e">
        <f>VLOOKUP(B531,CREDITO_FINANCEIRO!A:K,11,FALSE)</f>
        <v>#N/A</v>
      </c>
      <c r="K531" s="91" t="e">
        <f>VLOOKUP(B531,CREDITO_FINANCEIRO!A:L,12,FALSE)</f>
        <v>#N/A</v>
      </c>
      <c r="L531" s="110" t="e">
        <f t="shared" si="80"/>
        <v>#N/A</v>
      </c>
      <c r="M531" s="2" t="e">
        <f t="shared" si="81"/>
        <v>#N/A</v>
      </c>
      <c r="N531" s="111" t="e">
        <f>VLOOKUP(Tabela4[[#This Row],[Proposta de Referência]],SIMP_CF!A:K,9,FALSE)</f>
        <v>#N/A</v>
      </c>
      <c r="O531" s="111" t="e">
        <f>VLOOKUP(Tabela4[[#This Row],[Proposta de Referência]],SIMP_CF!A:K,8,FALSE)</f>
        <v>#N/A</v>
      </c>
      <c r="P531" s="112" t="e">
        <f t="shared" si="82"/>
        <v>#N/A</v>
      </c>
      <c r="Q531" s="112" t="e">
        <f t="shared" si="83"/>
        <v>#N/A</v>
      </c>
      <c r="R531" t="e">
        <f t="shared" si="89"/>
        <v>#N/A</v>
      </c>
      <c r="S531" s="108" t="e">
        <f t="shared" si="84"/>
        <v>#N/A</v>
      </c>
      <c r="T531" s="108" t="e">
        <f t="shared" si="85"/>
        <v>#N/A</v>
      </c>
      <c r="U531" s="110" t="e">
        <f t="shared" si="86"/>
        <v>#N/A</v>
      </c>
      <c r="V531" t="e">
        <f t="shared" si="87"/>
        <v>#N/A</v>
      </c>
      <c r="W531" t="str">
        <f t="shared" si="88"/>
        <v/>
      </c>
      <c r="X531" s="24" t="str">
        <f>IFERROR(VLOOKUP(W531,HOSPITAIS_COM_DIVIDAS!A:E,5,FALSE),"")</f>
        <v/>
      </c>
    </row>
    <row r="532" spans="1:24" x14ac:dyDescent="0.25">
      <c r="A532" s="52" t="str">
        <f>IFERROR((Tabela4[[#This Row],[Status da Proposta]]),"")</f>
        <v/>
      </c>
      <c r="B532" s="121">
        <f>IFERROR((CREDITO_FINANCEIRO!A532),"")</f>
        <v>0</v>
      </c>
      <c r="C532" s="120" t="str">
        <f>IFERROR((VLOOKUP(B532,CREDITO_FINANCEIRO!A:B,2,FALSE)),"")</f>
        <v/>
      </c>
      <c r="D532" s="94" t="str">
        <f>IFERROR((VLOOKUP(B532,CREDITO_FINANCEIRO!A:E,5,FALSE)),"")</f>
        <v/>
      </c>
      <c r="E532" s="95" t="str">
        <f>IFERROR((VLOOKUP(B532,CREDITO_FINANCEIRO!A:C,3,FALSE)),"")</f>
        <v/>
      </c>
      <c r="F532" s="120" t="str">
        <f>IFERROR((VLOOKUP(B532,CREDITO_FINANCEIRO!A:G,4,FALSE)),"")</f>
        <v/>
      </c>
      <c r="G532" s="120" t="e">
        <f>VLOOKUP(B532,CREDITO_FINANCEIRO!A:G,6,FALSE)</f>
        <v>#N/A</v>
      </c>
      <c r="H532" s="120" t="e">
        <f>VLOOKUP(B532,CREDITO_FINANCEIRO!A:G,7,FALSE)</f>
        <v>#N/A</v>
      </c>
      <c r="I532" s="91" t="e">
        <f>VLOOKUP(B532,CREDITO_FINANCEIRO!A:K,10,FALSE)</f>
        <v>#N/A</v>
      </c>
      <c r="J532" s="91" t="e">
        <f>VLOOKUP(B532,CREDITO_FINANCEIRO!A:K,11,FALSE)</f>
        <v>#N/A</v>
      </c>
      <c r="K532" s="91" t="e">
        <f>VLOOKUP(B532,CREDITO_FINANCEIRO!A:L,12,FALSE)</f>
        <v>#N/A</v>
      </c>
      <c r="L532" s="110" t="e">
        <f t="shared" si="80"/>
        <v>#N/A</v>
      </c>
      <c r="M532" s="2" t="e">
        <f t="shared" si="81"/>
        <v>#N/A</v>
      </c>
      <c r="N532" s="111" t="e">
        <f>VLOOKUP(Tabela4[[#This Row],[Proposta de Referência]],SIMP_CF!A:K,9,FALSE)</f>
        <v>#N/A</v>
      </c>
      <c r="O532" s="111" t="e">
        <f>VLOOKUP(Tabela4[[#This Row],[Proposta de Referência]],SIMP_CF!A:K,8,FALSE)</f>
        <v>#N/A</v>
      </c>
      <c r="P532" s="112" t="e">
        <f t="shared" si="82"/>
        <v>#N/A</v>
      </c>
      <c r="Q532" s="112" t="e">
        <f t="shared" si="83"/>
        <v>#N/A</v>
      </c>
      <c r="R532" t="e">
        <f t="shared" si="89"/>
        <v>#N/A</v>
      </c>
      <c r="S532" s="108" t="e">
        <f t="shared" si="84"/>
        <v>#N/A</v>
      </c>
      <c r="T532" s="108" t="e">
        <f t="shared" si="85"/>
        <v>#N/A</v>
      </c>
      <c r="U532" s="110" t="e">
        <f t="shared" si="86"/>
        <v>#N/A</v>
      </c>
      <c r="V532" t="e">
        <f t="shared" si="87"/>
        <v>#N/A</v>
      </c>
      <c r="W532" t="str">
        <f t="shared" si="88"/>
        <v/>
      </c>
      <c r="X532" s="24" t="str">
        <f>IFERROR(VLOOKUP(W532,HOSPITAIS_COM_DIVIDAS!A:E,5,FALSE),"")</f>
        <v/>
      </c>
    </row>
    <row r="533" spans="1:24" x14ac:dyDescent="0.25">
      <c r="A533" s="52" t="str">
        <f>IFERROR((Tabela4[[#This Row],[Status da Proposta]]),"")</f>
        <v/>
      </c>
      <c r="B533" s="121">
        <f>IFERROR((CREDITO_FINANCEIRO!A533),"")</f>
        <v>0</v>
      </c>
      <c r="C533" s="120" t="str">
        <f>IFERROR((VLOOKUP(B533,CREDITO_FINANCEIRO!A:B,2,FALSE)),"")</f>
        <v/>
      </c>
      <c r="D533" s="94" t="str">
        <f>IFERROR((VLOOKUP(B533,CREDITO_FINANCEIRO!A:E,5,FALSE)),"")</f>
        <v/>
      </c>
      <c r="E533" s="95" t="str">
        <f>IFERROR((VLOOKUP(B533,CREDITO_FINANCEIRO!A:C,3,FALSE)),"")</f>
        <v/>
      </c>
      <c r="F533" s="120" t="str">
        <f>IFERROR((VLOOKUP(B533,CREDITO_FINANCEIRO!A:G,4,FALSE)),"")</f>
        <v/>
      </c>
      <c r="G533" s="120" t="e">
        <f>VLOOKUP(B533,CREDITO_FINANCEIRO!A:G,6,FALSE)</f>
        <v>#N/A</v>
      </c>
      <c r="H533" s="120" t="e">
        <f>VLOOKUP(B533,CREDITO_FINANCEIRO!A:G,7,FALSE)</f>
        <v>#N/A</v>
      </c>
      <c r="I533" s="91" t="e">
        <f>VLOOKUP(B533,CREDITO_FINANCEIRO!A:K,10,FALSE)</f>
        <v>#N/A</v>
      </c>
      <c r="J533" s="91" t="e">
        <f>VLOOKUP(B533,CREDITO_FINANCEIRO!A:K,11,FALSE)</f>
        <v>#N/A</v>
      </c>
      <c r="K533" s="91" t="e">
        <f>VLOOKUP(B533,CREDITO_FINANCEIRO!A:L,12,FALSE)</f>
        <v>#N/A</v>
      </c>
      <c r="L533" s="110" t="e">
        <f t="shared" si="80"/>
        <v>#N/A</v>
      </c>
      <c r="M533" s="2" t="e">
        <f t="shared" si="81"/>
        <v>#N/A</v>
      </c>
      <c r="N533" s="111" t="e">
        <f>VLOOKUP(Tabela4[[#This Row],[Proposta de Referência]],SIMP_CF!A:K,9,FALSE)</f>
        <v>#N/A</v>
      </c>
      <c r="O533" s="111" t="e">
        <f>VLOOKUP(Tabela4[[#This Row],[Proposta de Referência]],SIMP_CF!A:K,8,FALSE)</f>
        <v>#N/A</v>
      </c>
      <c r="P533" s="112" t="e">
        <f t="shared" si="82"/>
        <v>#N/A</v>
      </c>
      <c r="Q533" s="112" t="e">
        <f t="shared" si="83"/>
        <v>#N/A</v>
      </c>
      <c r="R533" t="e">
        <f t="shared" si="89"/>
        <v>#N/A</v>
      </c>
      <c r="S533" s="108" t="e">
        <f t="shared" si="84"/>
        <v>#N/A</v>
      </c>
      <c r="T533" s="108" t="e">
        <f t="shared" si="85"/>
        <v>#N/A</v>
      </c>
      <c r="U533" s="110" t="e">
        <f t="shared" si="86"/>
        <v>#N/A</v>
      </c>
      <c r="V533" t="e">
        <f t="shared" si="87"/>
        <v>#N/A</v>
      </c>
      <c r="W533" t="str">
        <f t="shared" si="88"/>
        <v/>
      </c>
      <c r="X533" s="24" t="str">
        <f>IFERROR(VLOOKUP(W533,HOSPITAIS_COM_DIVIDAS!A:E,5,FALSE),"")</f>
        <v/>
      </c>
    </row>
    <row r="534" spans="1:24" x14ac:dyDescent="0.25">
      <c r="A534" s="52" t="str">
        <f>IFERROR((Tabela4[[#This Row],[Status da Proposta]]),"")</f>
        <v/>
      </c>
      <c r="B534" s="121">
        <f>IFERROR((CREDITO_FINANCEIRO!A534),"")</f>
        <v>0</v>
      </c>
      <c r="C534" s="120" t="str">
        <f>IFERROR((VLOOKUP(B534,CREDITO_FINANCEIRO!A:B,2,FALSE)),"")</f>
        <v/>
      </c>
      <c r="D534" s="94" t="str">
        <f>IFERROR((VLOOKUP(B534,CREDITO_FINANCEIRO!A:E,5,FALSE)),"")</f>
        <v/>
      </c>
      <c r="E534" s="95" t="str">
        <f>IFERROR((VLOOKUP(B534,CREDITO_FINANCEIRO!A:C,3,FALSE)),"")</f>
        <v/>
      </c>
      <c r="F534" s="120" t="str">
        <f>IFERROR((VLOOKUP(B534,CREDITO_FINANCEIRO!A:G,4,FALSE)),"")</f>
        <v/>
      </c>
      <c r="G534" s="120" t="e">
        <f>VLOOKUP(B534,CREDITO_FINANCEIRO!A:G,6,FALSE)</f>
        <v>#N/A</v>
      </c>
      <c r="H534" s="120" t="e">
        <f>VLOOKUP(B534,CREDITO_FINANCEIRO!A:G,7,FALSE)</f>
        <v>#N/A</v>
      </c>
      <c r="I534" s="91" t="e">
        <f>VLOOKUP(B534,CREDITO_FINANCEIRO!A:K,10,FALSE)</f>
        <v>#N/A</v>
      </c>
      <c r="J534" s="91" t="e">
        <f>VLOOKUP(B534,CREDITO_FINANCEIRO!A:K,11,FALSE)</f>
        <v>#N/A</v>
      </c>
      <c r="K534" s="91" t="e">
        <f>VLOOKUP(B534,CREDITO_FINANCEIRO!A:L,12,FALSE)</f>
        <v>#N/A</v>
      </c>
      <c r="L534" s="110" t="e">
        <f t="shared" si="80"/>
        <v>#N/A</v>
      </c>
      <c r="M534" s="2" t="e">
        <f t="shared" si="81"/>
        <v>#N/A</v>
      </c>
      <c r="N534" s="111" t="e">
        <f>VLOOKUP(Tabela4[[#This Row],[Proposta de Referência]],SIMP_CF!A:K,9,FALSE)</f>
        <v>#N/A</v>
      </c>
      <c r="O534" s="111" t="e">
        <f>VLOOKUP(Tabela4[[#This Row],[Proposta de Referência]],SIMP_CF!A:K,8,FALSE)</f>
        <v>#N/A</v>
      </c>
      <c r="P534" s="112" t="e">
        <f t="shared" si="82"/>
        <v>#N/A</v>
      </c>
      <c r="Q534" s="112" t="e">
        <f t="shared" si="83"/>
        <v>#N/A</v>
      </c>
      <c r="R534" t="e">
        <f t="shared" si="89"/>
        <v>#N/A</v>
      </c>
      <c r="S534" s="108" t="e">
        <f t="shared" si="84"/>
        <v>#N/A</v>
      </c>
      <c r="T534" s="108" t="e">
        <f t="shared" si="85"/>
        <v>#N/A</v>
      </c>
      <c r="U534" s="110" t="e">
        <f t="shared" si="86"/>
        <v>#N/A</v>
      </c>
      <c r="V534" t="e">
        <f t="shared" si="87"/>
        <v>#N/A</v>
      </c>
      <c r="W534" t="str">
        <f t="shared" si="88"/>
        <v/>
      </c>
      <c r="X534" s="24" t="str">
        <f>IFERROR(VLOOKUP(W534,HOSPITAIS_COM_DIVIDAS!A:E,5,FALSE),"")</f>
        <v/>
      </c>
    </row>
    <row r="535" spans="1:24" x14ac:dyDescent="0.25">
      <c r="A535" s="52" t="str">
        <f>IFERROR((Tabela4[[#This Row],[Status da Proposta]]),"")</f>
        <v/>
      </c>
      <c r="B535" s="121">
        <f>IFERROR((CREDITO_FINANCEIRO!A535),"")</f>
        <v>0</v>
      </c>
      <c r="C535" s="120" t="str">
        <f>IFERROR((VLOOKUP(B535,CREDITO_FINANCEIRO!A:B,2,FALSE)),"")</f>
        <v/>
      </c>
      <c r="D535" s="94" t="str">
        <f>IFERROR((VLOOKUP(B535,CREDITO_FINANCEIRO!A:E,5,FALSE)),"")</f>
        <v/>
      </c>
      <c r="E535" s="95" t="str">
        <f>IFERROR((VLOOKUP(B535,CREDITO_FINANCEIRO!A:C,3,FALSE)),"")</f>
        <v/>
      </c>
      <c r="F535" s="120" t="str">
        <f>IFERROR((VLOOKUP(B535,CREDITO_FINANCEIRO!A:G,4,FALSE)),"")</f>
        <v/>
      </c>
      <c r="G535" s="120" t="e">
        <f>VLOOKUP(B535,CREDITO_FINANCEIRO!A:G,6,FALSE)</f>
        <v>#N/A</v>
      </c>
      <c r="H535" s="120" t="e">
        <f>VLOOKUP(B535,CREDITO_FINANCEIRO!A:G,7,FALSE)</f>
        <v>#N/A</v>
      </c>
      <c r="I535" s="91" t="e">
        <f>VLOOKUP(B535,CREDITO_FINANCEIRO!A:K,10,FALSE)</f>
        <v>#N/A</v>
      </c>
      <c r="J535" s="91" t="e">
        <f>VLOOKUP(B535,CREDITO_FINANCEIRO!A:K,11,FALSE)</f>
        <v>#N/A</v>
      </c>
      <c r="K535" s="91" t="e">
        <f>VLOOKUP(B535,CREDITO_FINANCEIRO!A:L,12,FALSE)</f>
        <v>#N/A</v>
      </c>
      <c r="L535" s="110" t="e">
        <f t="shared" si="80"/>
        <v>#N/A</v>
      </c>
      <c r="M535" s="2" t="e">
        <f t="shared" si="81"/>
        <v>#N/A</v>
      </c>
      <c r="N535" s="111" t="e">
        <f>VLOOKUP(Tabela4[[#This Row],[Proposta de Referência]],SIMP_CF!A:K,9,FALSE)</f>
        <v>#N/A</v>
      </c>
      <c r="O535" s="111" t="e">
        <f>VLOOKUP(Tabela4[[#This Row],[Proposta de Referência]],SIMP_CF!A:K,8,FALSE)</f>
        <v>#N/A</v>
      </c>
      <c r="P535" s="112" t="e">
        <f t="shared" si="82"/>
        <v>#N/A</v>
      </c>
      <c r="Q535" s="112" t="e">
        <f t="shared" si="83"/>
        <v>#N/A</v>
      </c>
      <c r="R535" t="e">
        <f t="shared" si="89"/>
        <v>#N/A</v>
      </c>
      <c r="S535" s="108" t="e">
        <f t="shared" si="84"/>
        <v>#N/A</v>
      </c>
      <c r="T535" s="108" t="e">
        <f t="shared" si="85"/>
        <v>#N/A</v>
      </c>
      <c r="U535" s="110" t="e">
        <f t="shared" si="86"/>
        <v>#N/A</v>
      </c>
      <c r="V535" t="e">
        <f t="shared" si="87"/>
        <v>#N/A</v>
      </c>
      <c r="W535" t="str">
        <f t="shared" si="88"/>
        <v/>
      </c>
      <c r="X535" s="24" t="str">
        <f>IFERROR(VLOOKUP(W535,HOSPITAIS_COM_DIVIDAS!A:E,5,FALSE),"")</f>
        <v/>
      </c>
    </row>
    <row r="536" spans="1:24" x14ac:dyDescent="0.25">
      <c r="A536" s="52" t="str">
        <f>IFERROR((Tabela4[[#This Row],[Status da Proposta]]),"")</f>
        <v/>
      </c>
      <c r="B536" s="121">
        <f>IFERROR((CREDITO_FINANCEIRO!A536),"")</f>
        <v>0</v>
      </c>
      <c r="C536" s="120" t="str">
        <f>IFERROR((VLOOKUP(B536,CREDITO_FINANCEIRO!A:B,2,FALSE)),"")</f>
        <v/>
      </c>
      <c r="D536" s="94" t="str">
        <f>IFERROR((VLOOKUP(B536,CREDITO_FINANCEIRO!A:E,5,FALSE)),"")</f>
        <v/>
      </c>
      <c r="E536" s="95" t="str">
        <f>IFERROR((VLOOKUP(B536,CREDITO_FINANCEIRO!A:C,3,FALSE)),"")</f>
        <v/>
      </c>
      <c r="F536" s="120" t="str">
        <f>IFERROR((VLOOKUP(B536,CREDITO_FINANCEIRO!A:G,4,FALSE)),"")</f>
        <v/>
      </c>
      <c r="G536" s="120" t="e">
        <f>VLOOKUP(B536,CREDITO_FINANCEIRO!A:G,6,FALSE)</f>
        <v>#N/A</v>
      </c>
      <c r="H536" s="120" t="e">
        <f>VLOOKUP(B536,CREDITO_FINANCEIRO!A:G,7,FALSE)</f>
        <v>#N/A</v>
      </c>
      <c r="I536" s="91" t="e">
        <f>VLOOKUP(B536,CREDITO_FINANCEIRO!A:K,10,FALSE)</f>
        <v>#N/A</v>
      </c>
      <c r="J536" s="91" t="e">
        <f>VLOOKUP(B536,CREDITO_FINANCEIRO!A:K,11,FALSE)</f>
        <v>#N/A</v>
      </c>
      <c r="K536" s="91" t="e">
        <f>VLOOKUP(B536,CREDITO_FINANCEIRO!A:L,12,FALSE)</f>
        <v>#N/A</v>
      </c>
      <c r="L536" s="110" t="e">
        <f t="shared" si="80"/>
        <v>#N/A</v>
      </c>
      <c r="M536" s="2" t="e">
        <f t="shared" si="81"/>
        <v>#N/A</v>
      </c>
      <c r="N536" s="111" t="e">
        <f>VLOOKUP(Tabela4[[#This Row],[Proposta de Referência]],SIMP_CF!A:K,9,FALSE)</f>
        <v>#N/A</v>
      </c>
      <c r="O536" s="111" t="e">
        <f>VLOOKUP(Tabela4[[#This Row],[Proposta de Referência]],SIMP_CF!A:K,8,FALSE)</f>
        <v>#N/A</v>
      </c>
      <c r="P536" s="112" t="e">
        <f t="shared" si="82"/>
        <v>#N/A</v>
      </c>
      <c r="Q536" s="112" t="e">
        <f t="shared" si="83"/>
        <v>#N/A</v>
      </c>
      <c r="R536" t="e">
        <f t="shared" si="89"/>
        <v>#N/A</v>
      </c>
      <c r="S536" s="108" t="e">
        <f t="shared" si="84"/>
        <v>#N/A</v>
      </c>
      <c r="T536" s="108" t="e">
        <f t="shared" si="85"/>
        <v>#N/A</v>
      </c>
      <c r="U536" s="110" t="e">
        <f t="shared" si="86"/>
        <v>#N/A</v>
      </c>
      <c r="V536" t="e">
        <f t="shared" si="87"/>
        <v>#N/A</v>
      </c>
      <c r="W536" t="str">
        <f t="shared" si="88"/>
        <v/>
      </c>
      <c r="X536" s="24" t="str">
        <f>IFERROR(VLOOKUP(W536,HOSPITAIS_COM_DIVIDAS!A:E,5,FALSE),"")</f>
        <v/>
      </c>
    </row>
    <row r="537" spans="1:24" x14ac:dyDescent="0.25">
      <c r="A537" s="52" t="str">
        <f>IFERROR((Tabela4[[#This Row],[Status da Proposta]]),"")</f>
        <v/>
      </c>
      <c r="B537" s="121">
        <f>IFERROR((CREDITO_FINANCEIRO!A537),"")</f>
        <v>0</v>
      </c>
      <c r="C537" s="120" t="str">
        <f>IFERROR((VLOOKUP(B537,CREDITO_FINANCEIRO!A:B,2,FALSE)),"")</f>
        <v/>
      </c>
      <c r="D537" s="94" t="str">
        <f>IFERROR((VLOOKUP(B537,CREDITO_FINANCEIRO!A:E,5,FALSE)),"")</f>
        <v/>
      </c>
      <c r="E537" s="95" t="str">
        <f>IFERROR((VLOOKUP(B537,CREDITO_FINANCEIRO!A:C,3,FALSE)),"")</f>
        <v/>
      </c>
      <c r="F537" s="120" t="str">
        <f>IFERROR((VLOOKUP(B537,CREDITO_FINANCEIRO!A:G,4,FALSE)),"")</f>
        <v/>
      </c>
      <c r="G537" s="120" t="e">
        <f>VLOOKUP(B537,CREDITO_FINANCEIRO!A:G,6,FALSE)</f>
        <v>#N/A</v>
      </c>
      <c r="H537" s="120" t="e">
        <f>VLOOKUP(B537,CREDITO_FINANCEIRO!A:G,7,FALSE)</f>
        <v>#N/A</v>
      </c>
      <c r="I537" s="91" t="e">
        <f>VLOOKUP(B537,CREDITO_FINANCEIRO!A:K,10,FALSE)</f>
        <v>#N/A</v>
      </c>
      <c r="J537" s="91" t="e">
        <f>VLOOKUP(B537,CREDITO_FINANCEIRO!A:K,11,FALSE)</f>
        <v>#N/A</v>
      </c>
      <c r="K537" s="91" t="e">
        <f>VLOOKUP(B537,CREDITO_FINANCEIRO!A:L,12,FALSE)</f>
        <v>#N/A</v>
      </c>
      <c r="L537" s="110" t="e">
        <f t="shared" si="80"/>
        <v>#N/A</v>
      </c>
      <c r="M537" s="2" t="e">
        <f t="shared" si="81"/>
        <v>#N/A</v>
      </c>
      <c r="N537" s="111" t="e">
        <f>VLOOKUP(Tabela4[[#This Row],[Proposta de Referência]],SIMP_CF!A:K,9,FALSE)</f>
        <v>#N/A</v>
      </c>
      <c r="O537" s="111" t="e">
        <f>VLOOKUP(Tabela4[[#This Row],[Proposta de Referência]],SIMP_CF!A:K,8,FALSE)</f>
        <v>#N/A</v>
      </c>
      <c r="P537" s="112" t="e">
        <f t="shared" si="82"/>
        <v>#N/A</v>
      </c>
      <c r="Q537" s="112" t="e">
        <f t="shared" si="83"/>
        <v>#N/A</v>
      </c>
      <c r="R537" t="e">
        <f t="shared" si="89"/>
        <v>#N/A</v>
      </c>
      <c r="S537" s="108" t="e">
        <f t="shared" si="84"/>
        <v>#N/A</v>
      </c>
      <c r="T537" s="108" t="e">
        <f t="shared" si="85"/>
        <v>#N/A</v>
      </c>
      <c r="U537" s="110" t="e">
        <f t="shared" si="86"/>
        <v>#N/A</v>
      </c>
      <c r="V537" t="e">
        <f t="shared" si="87"/>
        <v>#N/A</v>
      </c>
      <c r="W537" t="str">
        <f t="shared" si="88"/>
        <v/>
      </c>
      <c r="X537" s="24" t="str">
        <f>IFERROR(VLOOKUP(W537,HOSPITAIS_COM_DIVIDAS!A:E,5,FALSE),"")</f>
        <v/>
      </c>
    </row>
    <row r="538" spans="1:24" x14ac:dyDescent="0.25">
      <c r="A538" s="52" t="str">
        <f>IFERROR((Tabela4[[#This Row],[Status da Proposta]]),"")</f>
        <v/>
      </c>
      <c r="B538" s="121">
        <f>IFERROR((CREDITO_FINANCEIRO!A538),"")</f>
        <v>0</v>
      </c>
      <c r="C538" s="120" t="str">
        <f>IFERROR((VLOOKUP(B538,CREDITO_FINANCEIRO!A:B,2,FALSE)),"")</f>
        <v/>
      </c>
      <c r="D538" s="94" t="str">
        <f>IFERROR((VLOOKUP(B538,CREDITO_FINANCEIRO!A:E,5,FALSE)),"")</f>
        <v/>
      </c>
      <c r="E538" s="95" t="str">
        <f>IFERROR((VLOOKUP(B538,CREDITO_FINANCEIRO!A:C,3,FALSE)),"")</f>
        <v/>
      </c>
      <c r="F538" s="120" t="str">
        <f>IFERROR((VLOOKUP(B538,CREDITO_FINANCEIRO!A:G,4,FALSE)),"")</f>
        <v/>
      </c>
      <c r="G538" s="120" t="e">
        <f>VLOOKUP(B538,CREDITO_FINANCEIRO!A:G,6,FALSE)</f>
        <v>#N/A</v>
      </c>
      <c r="H538" s="120" t="e">
        <f>VLOOKUP(B538,CREDITO_FINANCEIRO!A:G,7,FALSE)</f>
        <v>#N/A</v>
      </c>
      <c r="I538" s="91" t="e">
        <f>VLOOKUP(B538,CREDITO_FINANCEIRO!A:K,10,FALSE)</f>
        <v>#N/A</v>
      </c>
      <c r="J538" s="91" t="e">
        <f>VLOOKUP(B538,CREDITO_FINANCEIRO!A:K,11,FALSE)</f>
        <v>#N/A</v>
      </c>
      <c r="K538" s="91" t="e">
        <f>VLOOKUP(B538,CREDITO_FINANCEIRO!A:L,12,FALSE)</f>
        <v>#N/A</v>
      </c>
      <c r="L538" s="110" t="e">
        <f t="shared" si="80"/>
        <v>#N/A</v>
      </c>
      <c r="M538" s="2" t="e">
        <f t="shared" si="81"/>
        <v>#N/A</v>
      </c>
      <c r="N538" s="111" t="e">
        <f>VLOOKUP(Tabela4[[#This Row],[Proposta de Referência]],SIMP_CF!A:K,9,FALSE)</f>
        <v>#N/A</v>
      </c>
      <c r="O538" s="111" t="e">
        <f>VLOOKUP(Tabela4[[#This Row],[Proposta de Referência]],SIMP_CF!A:K,8,FALSE)</f>
        <v>#N/A</v>
      </c>
      <c r="P538" s="112" t="e">
        <f t="shared" si="82"/>
        <v>#N/A</v>
      </c>
      <c r="Q538" s="112" t="e">
        <f t="shared" si="83"/>
        <v>#N/A</v>
      </c>
      <c r="R538" t="e">
        <f t="shared" si="89"/>
        <v>#N/A</v>
      </c>
      <c r="S538" s="108" t="e">
        <f t="shared" si="84"/>
        <v>#N/A</v>
      </c>
      <c r="T538" s="108" t="e">
        <f t="shared" si="85"/>
        <v>#N/A</v>
      </c>
      <c r="U538" s="110" t="e">
        <f t="shared" si="86"/>
        <v>#N/A</v>
      </c>
      <c r="V538" t="e">
        <f t="shared" si="87"/>
        <v>#N/A</v>
      </c>
      <c r="W538" t="str">
        <f t="shared" si="88"/>
        <v/>
      </c>
      <c r="X538" s="24" t="str">
        <f>IFERROR(VLOOKUP(W538,HOSPITAIS_COM_DIVIDAS!A:E,5,FALSE),"")</f>
        <v/>
      </c>
    </row>
    <row r="539" spans="1:24" x14ac:dyDescent="0.25">
      <c r="A539" s="52" t="str">
        <f>IFERROR((Tabela4[[#This Row],[Status da Proposta]]),"")</f>
        <v/>
      </c>
      <c r="B539" s="121">
        <f>IFERROR((CREDITO_FINANCEIRO!A539),"")</f>
        <v>0</v>
      </c>
      <c r="C539" s="120" t="str">
        <f>IFERROR((VLOOKUP(B539,CREDITO_FINANCEIRO!A:B,2,FALSE)),"")</f>
        <v/>
      </c>
      <c r="D539" s="94" t="str">
        <f>IFERROR((VLOOKUP(B539,CREDITO_FINANCEIRO!A:E,5,FALSE)),"")</f>
        <v/>
      </c>
      <c r="E539" s="95" t="str">
        <f>IFERROR((VLOOKUP(B539,CREDITO_FINANCEIRO!A:C,3,FALSE)),"")</f>
        <v/>
      </c>
      <c r="F539" s="120" t="str">
        <f>IFERROR((VLOOKUP(B539,CREDITO_FINANCEIRO!A:G,4,FALSE)),"")</f>
        <v/>
      </c>
      <c r="G539" s="120" t="e">
        <f>VLOOKUP(B539,CREDITO_FINANCEIRO!A:G,6,FALSE)</f>
        <v>#N/A</v>
      </c>
      <c r="H539" s="120" t="e">
        <f>VLOOKUP(B539,CREDITO_FINANCEIRO!A:G,7,FALSE)</f>
        <v>#N/A</v>
      </c>
      <c r="I539" s="91" t="e">
        <f>VLOOKUP(B539,CREDITO_FINANCEIRO!A:K,10,FALSE)</f>
        <v>#N/A</v>
      </c>
      <c r="J539" s="91" t="e">
        <f>VLOOKUP(B539,CREDITO_FINANCEIRO!A:K,11,FALSE)</f>
        <v>#N/A</v>
      </c>
      <c r="K539" s="91" t="e">
        <f>VLOOKUP(B539,CREDITO_FINANCEIRO!A:L,12,FALSE)</f>
        <v>#N/A</v>
      </c>
      <c r="L539" s="110" t="e">
        <f t="shared" si="80"/>
        <v>#N/A</v>
      </c>
      <c r="M539" s="2" t="e">
        <f t="shared" si="81"/>
        <v>#N/A</v>
      </c>
      <c r="N539" s="111" t="e">
        <f>VLOOKUP(Tabela4[[#This Row],[Proposta de Referência]],SIMP_CF!A:K,9,FALSE)</f>
        <v>#N/A</v>
      </c>
      <c r="O539" s="111" t="e">
        <f>VLOOKUP(Tabela4[[#This Row],[Proposta de Referência]],SIMP_CF!A:K,8,FALSE)</f>
        <v>#N/A</v>
      </c>
      <c r="P539" s="112" t="e">
        <f t="shared" si="82"/>
        <v>#N/A</v>
      </c>
      <c r="Q539" s="112" t="e">
        <f t="shared" si="83"/>
        <v>#N/A</v>
      </c>
      <c r="R539" t="e">
        <f t="shared" si="89"/>
        <v>#N/A</v>
      </c>
      <c r="S539" s="108" t="e">
        <f t="shared" si="84"/>
        <v>#N/A</v>
      </c>
      <c r="T539" s="108" t="e">
        <f t="shared" si="85"/>
        <v>#N/A</v>
      </c>
      <c r="U539" s="110" t="e">
        <f t="shared" si="86"/>
        <v>#N/A</v>
      </c>
      <c r="V539" t="e">
        <f t="shared" si="87"/>
        <v>#N/A</v>
      </c>
      <c r="W539" t="str">
        <f t="shared" si="88"/>
        <v/>
      </c>
      <c r="X539" s="24" t="str">
        <f>IFERROR(VLOOKUP(W539,HOSPITAIS_COM_DIVIDAS!A:E,5,FALSE),"")</f>
        <v/>
      </c>
    </row>
    <row r="540" spans="1:24" x14ac:dyDescent="0.25">
      <c r="A540" s="52" t="str">
        <f>IFERROR((Tabela4[[#This Row],[Status da Proposta]]),"")</f>
        <v/>
      </c>
      <c r="B540" s="121">
        <f>IFERROR((CREDITO_FINANCEIRO!A540),"")</f>
        <v>0</v>
      </c>
      <c r="C540" s="120" t="str">
        <f>IFERROR((VLOOKUP(B540,CREDITO_FINANCEIRO!A:B,2,FALSE)),"")</f>
        <v/>
      </c>
      <c r="D540" s="94" t="str">
        <f>IFERROR((VLOOKUP(B540,CREDITO_FINANCEIRO!A:E,5,FALSE)),"")</f>
        <v/>
      </c>
      <c r="E540" s="95" t="str">
        <f>IFERROR((VLOOKUP(B540,CREDITO_FINANCEIRO!A:C,3,FALSE)),"")</f>
        <v/>
      </c>
      <c r="F540" s="120" t="str">
        <f>IFERROR((VLOOKUP(B540,CREDITO_FINANCEIRO!A:G,4,FALSE)),"")</f>
        <v/>
      </c>
      <c r="G540" s="120" t="e">
        <f>VLOOKUP(B540,CREDITO_FINANCEIRO!A:G,6,FALSE)</f>
        <v>#N/A</v>
      </c>
      <c r="H540" s="120" t="e">
        <f>VLOOKUP(B540,CREDITO_FINANCEIRO!A:G,7,FALSE)</f>
        <v>#N/A</v>
      </c>
      <c r="I540" s="91" t="e">
        <f>VLOOKUP(B540,CREDITO_FINANCEIRO!A:K,10,FALSE)</f>
        <v>#N/A</v>
      </c>
      <c r="J540" s="91" t="e">
        <f>VLOOKUP(B540,CREDITO_FINANCEIRO!A:K,11,FALSE)</f>
        <v>#N/A</v>
      </c>
      <c r="K540" s="91" t="e">
        <f>VLOOKUP(B540,CREDITO_FINANCEIRO!A:L,12,FALSE)</f>
        <v>#N/A</v>
      </c>
      <c r="L540" s="110" t="e">
        <f t="shared" si="80"/>
        <v>#N/A</v>
      </c>
      <c r="M540" s="2" t="e">
        <f t="shared" si="81"/>
        <v>#N/A</v>
      </c>
      <c r="N540" s="111" t="e">
        <f>VLOOKUP(Tabela4[[#This Row],[Proposta de Referência]],SIMP_CF!A:K,9,FALSE)</f>
        <v>#N/A</v>
      </c>
      <c r="O540" s="111" t="e">
        <f>VLOOKUP(Tabela4[[#This Row],[Proposta de Referência]],SIMP_CF!A:K,8,FALSE)</f>
        <v>#N/A</v>
      </c>
      <c r="P540" s="112" t="e">
        <f t="shared" si="82"/>
        <v>#N/A</v>
      </c>
      <c r="Q540" s="112" t="e">
        <f t="shared" si="83"/>
        <v>#N/A</v>
      </c>
      <c r="R540" t="e">
        <f t="shared" si="89"/>
        <v>#N/A</v>
      </c>
      <c r="S540" s="108" t="e">
        <f t="shared" si="84"/>
        <v>#N/A</v>
      </c>
      <c r="T540" s="108" t="e">
        <f t="shared" si="85"/>
        <v>#N/A</v>
      </c>
      <c r="U540" s="110" t="e">
        <f t="shared" si="86"/>
        <v>#N/A</v>
      </c>
      <c r="V540" t="e">
        <f t="shared" si="87"/>
        <v>#N/A</v>
      </c>
      <c r="W540" t="str">
        <f t="shared" si="88"/>
        <v/>
      </c>
      <c r="X540" s="24" t="str">
        <f>IFERROR(VLOOKUP(W540,HOSPITAIS_COM_DIVIDAS!A:E,5,FALSE),"")</f>
        <v/>
      </c>
    </row>
    <row r="541" spans="1:24" x14ac:dyDescent="0.25">
      <c r="A541" s="52" t="str">
        <f>IFERROR((Tabela4[[#This Row],[Status da Proposta]]),"")</f>
        <v/>
      </c>
      <c r="B541" s="121">
        <f>IFERROR((CREDITO_FINANCEIRO!A541),"")</f>
        <v>0</v>
      </c>
      <c r="C541" s="120" t="str">
        <f>IFERROR((VLOOKUP(B541,CREDITO_FINANCEIRO!A:B,2,FALSE)),"")</f>
        <v/>
      </c>
      <c r="D541" s="94" t="str">
        <f>IFERROR((VLOOKUP(B541,CREDITO_FINANCEIRO!A:E,5,FALSE)),"")</f>
        <v/>
      </c>
      <c r="E541" s="95" t="str">
        <f>IFERROR((VLOOKUP(B541,CREDITO_FINANCEIRO!A:C,3,FALSE)),"")</f>
        <v/>
      </c>
      <c r="F541" s="120" t="str">
        <f>IFERROR((VLOOKUP(B541,CREDITO_FINANCEIRO!A:G,4,FALSE)),"")</f>
        <v/>
      </c>
      <c r="G541" s="120" t="e">
        <f>VLOOKUP(B541,CREDITO_FINANCEIRO!A:G,6,FALSE)</f>
        <v>#N/A</v>
      </c>
      <c r="H541" s="120" t="e">
        <f>VLOOKUP(B541,CREDITO_FINANCEIRO!A:G,7,FALSE)</f>
        <v>#N/A</v>
      </c>
      <c r="I541" s="91" t="e">
        <f>VLOOKUP(B541,CREDITO_FINANCEIRO!A:K,10,FALSE)</f>
        <v>#N/A</v>
      </c>
      <c r="J541" s="91" t="e">
        <f>VLOOKUP(B541,CREDITO_FINANCEIRO!A:K,11,FALSE)</f>
        <v>#N/A</v>
      </c>
      <c r="K541" s="91" t="e">
        <f>VLOOKUP(B541,CREDITO_FINANCEIRO!A:L,12,FALSE)</f>
        <v>#N/A</v>
      </c>
      <c r="L541" s="110" t="e">
        <f t="shared" si="80"/>
        <v>#N/A</v>
      </c>
      <c r="M541" s="2" t="e">
        <f t="shared" si="81"/>
        <v>#N/A</v>
      </c>
      <c r="N541" s="111" t="e">
        <f>VLOOKUP(Tabela4[[#This Row],[Proposta de Referência]],SIMP_CF!A:K,9,FALSE)</f>
        <v>#N/A</v>
      </c>
      <c r="O541" s="111" t="e">
        <f>VLOOKUP(Tabela4[[#This Row],[Proposta de Referência]],SIMP_CF!A:K,8,FALSE)</f>
        <v>#N/A</v>
      </c>
      <c r="P541" s="112" t="e">
        <f t="shared" si="82"/>
        <v>#N/A</v>
      </c>
      <c r="Q541" s="112" t="e">
        <f t="shared" si="83"/>
        <v>#N/A</v>
      </c>
      <c r="R541" t="e">
        <f t="shared" si="89"/>
        <v>#N/A</v>
      </c>
      <c r="S541" s="108" t="e">
        <f t="shared" si="84"/>
        <v>#N/A</v>
      </c>
      <c r="T541" s="108" t="e">
        <f t="shared" si="85"/>
        <v>#N/A</v>
      </c>
      <c r="U541" s="110" t="e">
        <f t="shared" si="86"/>
        <v>#N/A</v>
      </c>
      <c r="V541" t="e">
        <f t="shared" si="87"/>
        <v>#N/A</v>
      </c>
      <c r="W541" t="str">
        <f t="shared" si="88"/>
        <v/>
      </c>
      <c r="X541" s="24" t="str">
        <f>IFERROR(VLOOKUP(W541,HOSPITAIS_COM_DIVIDAS!A:E,5,FALSE),"")</f>
        <v/>
      </c>
    </row>
    <row r="542" spans="1:24" x14ac:dyDescent="0.25">
      <c r="A542" s="52" t="str">
        <f>IFERROR((Tabela4[[#This Row],[Status da Proposta]]),"")</f>
        <v/>
      </c>
      <c r="B542" s="121">
        <f>IFERROR((CREDITO_FINANCEIRO!A542),"")</f>
        <v>0</v>
      </c>
      <c r="C542" s="120" t="str">
        <f>IFERROR((VLOOKUP(B542,CREDITO_FINANCEIRO!A:B,2,FALSE)),"")</f>
        <v/>
      </c>
      <c r="D542" s="94" t="str">
        <f>IFERROR((VLOOKUP(B542,CREDITO_FINANCEIRO!A:E,5,FALSE)),"")</f>
        <v/>
      </c>
      <c r="E542" s="95" t="str">
        <f>IFERROR((VLOOKUP(B542,CREDITO_FINANCEIRO!A:C,3,FALSE)),"")</f>
        <v/>
      </c>
      <c r="F542" s="120" t="str">
        <f>IFERROR((VLOOKUP(B542,CREDITO_FINANCEIRO!A:G,4,FALSE)),"")</f>
        <v/>
      </c>
      <c r="G542" s="120" t="e">
        <f>VLOOKUP(B542,CREDITO_FINANCEIRO!A:G,6,FALSE)</f>
        <v>#N/A</v>
      </c>
      <c r="H542" s="120" t="e">
        <f>VLOOKUP(B542,CREDITO_FINANCEIRO!A:G,7,FALSE)</f>
        <v>#N/A</v>
      </c>
      <c r="I542" s="91" t="e">
        <f>VLOOKUP(B542,CREDITO_FINANCEIRO!A:K,10,FALSE)</f>
        <v>#N/A</v>
      </c>
      <c r="J542" s="91" t="e">
        <f>VLOOKUP(B542,CREDITO_FINANCEIRO!A:K,11,FALSE)</f>
        <v>#N/A</v>
      </c>
      <c r="K542" s="91" t="e">
        <f>VLOOKUP(B542,CREDITO_FINANCEIRO!A:L,12,FALSE)</f>
        <v>#N/A</v>
      </c>
      <c r="L542" s="110" t="e">
        <f t="shared" si="80"/>
        <v>#N/A</v>
      </c>
      <c r="M542" s="2" t="e">
        <f t="shared" si="81"/>
        <v>#N/A</v>
      </c>
      <c r="N542" s="111" t="e">
        <f>VLOOKUP(Tabela4[[#This Row],[Proposta de Referência]],SIMP_CF!A:K,9,FALSE)</f>
        <v>#N/A</v>
      </c>
      <c r="O542" s="111" t="e">
        <f>VLOOKUP(Tabela4[[#This Row],[Proposta de Referência]],SIMP_CF!A:K,8,FALSE)</f>
        <v>#N/A</v>
      </c>
      <c r="P542" s="112" t="e">
        <f t="shared" si="82"/>
        <v>#N/A</v>
      </c>
      <c r="Q542" s="112" t="e">
        <f t="shared" si="83"/>
        <v>#N/A</v>
      </c>
      <c r="R542" t="e">
        <f t="shared" si="89"/>
        <v>#N/A</v>
      </c>
      <c r="S542" s="108" t="e">
        <f t="shared" si="84"/>
        <v>#N/A</v>
      </c>
      <c r="T542" s="108" t="e">
        <f t="shared" si="85"/>
        <v>#N/A</v>
      </c>
      <c r="U542" s="110" t="e">
        <f t="shared" si="86"/>
        <v>#N/A</v>
      </c>
      <c r="V542" t="e">
        <f t="shared" si="87"/>
        <v>#N/A</v>
      </c>
      <c r="W542" t="str">
        <f t="shared" si="88"/>
        <v/>
      </c>
      <c r="X542" s="24" t="str">
        <f>IFERROR(VLOOKUP(W542,HOSPITAIS_COM_DIVIDAS!A:E,5,FALSE),"")</f>
        <v/>
      </c>
    </row>
    <row r="543" spans="1:24" x14ac:dyDescent="0.25">
      <c r="A543" s="52" t="str">
        <f>IFERROR((Tabela4[[#This Row],[Status da Proposta]]),"")</f>
        <v/>
      </c>
      <c r="B543" s="121">
        <f>IFERROR((CREDITO_FINANCEIRO!A543),"")</f>
        <v>0</v>
      </c>
      <c r="C543" s="120" t="str">
        <f>IFERROR((VLOOKUP(B543,CREDITO_FINANCEIRO!A:B,2,FALSE)),"")</f>
        <v/>
      </c>
      <c r="D543" s="94" t="str">
        <f>IFERROR((VLOOKUP(B543,CREDITO_FINANCEIRO!A:E,5,FALSE)),"")</f>
        <v/>
      </c>
      <c r="E543" s="95" t="str">
        <f>IFERROR((VLOOKUP(B543,CREDITO_FINANCEIRO!A:C,3,FALSE)),"")</f>
        <v/>
      </c>
      <c r="F543" s="120" t="str">
        <f>IFERROR((VLOOKUP(B543,CREDITO_FINANCEIRO!A:G,4,FALSE)),"")</f>
        <v/>
      </c>
      <c r="G543" s="120" t="e">
        <f>VLOOKUP(B543,CREDITO_FINANCEIRO!A:G,6,FALSE)</f>
        <v>#N/A</v>
      </c>
      <c r="H543" s="120" t="e">
        <f>VLOOKUP(B543,CREDITO_FINANCEIRO!A:G,7,FALSE)</f>
        <v>#N/A</v>
      </c>
      <c r="I543" s="91" t="e">
        <f>VLOOKUP(B543,CREDITO_FINANCEIRO!A:K,10,FALSE)</f>
        <v>#N/A</v>
      </c>
      <c r="J543" s="91" t="e">
        <f>VLOOKUP(B543,CREDITO_FINANCEIRO!A:K,11,FALSE)</f>
        <v>#N/A</v>
      </c>
      <c r="K543" s="91" t="e">
        <f>VLOOKUP(B543,CREDITO_FINANCEIRO!A:L,12,FALSE)</f>
        <v>#N/A</v>
      </c>
      <c r="L543" s="110" t="e">
        <f t="shared" si="80"/>
        <v>#N/A</v>
      </c>
      <c r="M543" s="2" t="e">
        <f t="shared" si="81"/>
        <v>#N/A</v>
      </c>
      <c r="N543" s="111" t="e">
        <f>VLOOKUP(Tabela4[[#This Row],[Proposta de Referência]],SIMP_CF!A:K,9,FALSE)</f>
        <v>#N/A</v>
      </c>
      <c r="O543" s="111" t="e">
        <f>VLOOKUP(Tabela4[[#This Row],[Proposta de Referência]],SIMP_CF!A:K,8,FALSE)</f>
        <v>#N/A</v>
      </c>
      <c r="P543" s="112" t="e">
        <f t="shared" si="82"/>
        <v>#N/A</v>
      </c>
      <c r="Q543" s="112" t="e">
        <f t="shared" si="83"/>
        <v>#N/A</v>
      </c>
      <c r="R543" t="e">
        <f t="shared" si="89"/>
        <v>#N/A</v>
      </c>
      <c r="S543" s="108" t="e">
        <f t="shared" si="84"/>
        <v>#N/A</v>
      </c>
      <c r="T543" s="108" t="e">
        <f t="shared" si="85"/>
        <v>#N/A</v>
      </c>
      <c r="U543" s="110" t="e">
        <f t="shared" si="86"/>
        <v>#N/A</v>
      </c>
      <c r="V543" t="e">
        <f t="shared" si="87"/>
        <v>#N/A</v>
      </c>
      <c r="W543" t="str">
        <f t="shared" si="88"/>
        <v/>
      </c>
      <c r="X543" s="24" t="str">
        <f>IFERROR(VLOOKUP(W543,HOSPITAIS_COM_DIVIDAS!A:E,5,FALSE),"")</f>
        <v/>
      </c>
    </row>
    <row r="544" spans="1:24" x14ac:dyDescent="0.25">
      <c r="A544" s="52" t="str">
        <f>IFERROR((Tabela4[[#This Row],[Status da Proposta]]),"")</f>
        <v/>
      </c>
      <c r="B544" s="121">
        <f>IFERROR((CREDITO_FINANCEIRO!A544),"")</f>
        <v>0</v>
      </c>
      <c r="C544" s="120" t="str">
        <f>IFERROR((VLOOKUP(B544,CREDITO_FINANCEIRO!A:B,2,FALSE)),"")</f>
        <v/>
      </c>
      <c r="D544" s="94" t="str">
        <f>IFERROR((VLOOKUP(B544,CREDITO_FINANCEIRO!A:E,5,FALSE)),"")</f>
        <v/>
      </c>
      <c r="E544" s="95" t="str">
        <f>IFERROR((VLOOKUP(B544,CREDITO_FINANCEIRO!A:C,3,FALSE)),"")</f>
        <v/>
      </c>
      <c r="F544" s="120" t="str">
        <f>IFERROR((VLOOKUP(B544,CREDITO_FINANCEIRO!A:G,4,FALSE)),"")</f>
        <v/>
      </c>
      <c r="G544" s="120" t="e">
        <f>VLOOKUP(B544,CREDITO_FINANCEIRO!A:G,6,FALSE)</f>
        <v>#N/A</v>
      </c>
      <c r="H544" s="120" t="e">
        <f>VLOOKUP(B544,CREDITO_FINANCEIRO!A:G,7,FALSE)</f>
        <v>#N/A</v>
      </c>
      <c r="I544" s="91" t="e">
        <f>VLOOKUP(B544,CREDITO_FINANCEIRO!A:K,10,FALSE)</f>
        <v>#N/A</v>
      </c>
      <c r="J544" s="91" t="e">
        <f>VLOOKUP(B544,CREDITO_FINANCEIRO!A:K,11,FALSE)</f>
        <v>#N/A</v>
      </c>
      <c r="K544" s="91" t="e">
        <f>VLOOKUP(B544,CREDITO_FINANCEIRO!A:L,12,FALSE)</f>
        <v>#N/A</v>
      </c>
      <c r="L544" s="110" t="e">
        <f t="shared" si="80"/>
        <v>#N/A</v>
      </c>
      <c r="M544" s="2" t="e">
        <f t="shared" si="81"/>
        <v>#N/A</v>
      </c>
      <c r="N544" s="111" t="e">
        <f>VLOOKUP(Tabela4[[#This Row],[Proposta de Referência]],SIMP_CF!A:K,9,FALSE)</f>
        <v>#N/A</v>
      </c>
      <c r="O544" s="111" t="e">
        <f>VLOOKUP(Tabela4[[#This Row],[Proposta de Referência]],SIMP_CF!A:K,8,FALSE)</f>
        <v>#N/A</v>
      </c>
      <c r="P544" s="112" t="e">
        <f t="shared" si="82"/>
        <v>#N/A</v>
      </c>
      <c r="Q544" s="112" t="e">
        <f t="shared" si="83"/>
        <v>#N/A</v>
      </c>
      <c r="R544" t="e">
        <f t="shared" si="89"/>
        <v>#N/A</v>
      </c>
      <c r="S544" s="108" t="e">
        <f t="shared" si="84"/>
        <v>#N/A</v>
      </c>
      <c r="T544" s="108" t="e">
        <f t="shared" si="85"/>
        <v>#N/A</v>
      </c>
      <c r="U544" s="110" t="e">
        <f t="shared" si="86"/>
        <v>#N/A</v>
      </c>
      <c r="V544" t="e">
        <f t="shared" si="87"/>
        <v>#N/A</v>
      </c>
      <c r="W544" t="str">
        <f t="shared" si="88"/>
        <v/>
      </c>
      <c r="X544" s="24" t="str">
        <f>IFERROR(VLOOKUP(W544,HOSPITAIS_COM_DIVIDAS!A:E,5,FALSE),"")</f>
        <v/>
      </c>
    </row>
    <row r="545" spans="1:24" x14ac:dyDescent="0.25">
      <c r="A545" s="52" t="str">
        <f>IFERROR((Tabela4[[#This Row],[Status da Proposta]]),"")</f>
        <v/>
      </c>
      <c r="B545" s="121">
        <f>IFERROR((CREDITO_FINANCEIRO!A545),"")</f>
        <v>0</v>
      </c>
      <c r="C545" s="120" t="str">
        <f>IFERROR((VLOOKUP(B545,CREDITO_FINANCEIRO!A:B,2,FALSE)),"")</f>
        <v/>
      </c>
      <c r="D545" s="94" t="str">
        <f>IFERROR((VLOOKUP(B545,CREDITO_FINANCEIRO!A:E,5,FALSE)),"")</f>
        <v/>
      </c>
      <c r="E545" s="95" t="str">
        <f>IFERROR((VLOOKUP(B545,CREDITO_FINANCEIRO!A:C,3,FALSE)),"")</f>
        <v/>
      </c>
      <c r="F545" s="120" t="str">
        <f>IFERROR((VLOOKUP(B545,CREDITO_FINANCEIRO!A:G,4,FALSE)),"")</f>
        <v/>
      </c>
      <c r="G545" s="120" t="e">
        <f>VLOOKUP(B545,CREDITO_FINANCEIRO!A:G,6,FALSE)</f>
        <v>#N/A</v>
      </c>
      <c r="H545" s="120" t="e">
        <f>VLOOKUP(B545,CREDITO_FINANCEIRO!A:G,7,FALSE)</f>
        <v>#N/A</v>
      </c>
      <c r="I545" s="91" t="e">
        <f>VLOOKUP(B545,CREDITO_FINANCEIRO!A:K,10,FALSE)</f>
        <v>#N/A</v>
      </c>
      <c r="J545" s="91" t="e">
        <f>VLOOKUP(B545,CREDITO_FINANCEIRO!A:K,11,FALSE)</f>
        <v>#N/A</v>
      </c>
      <c r="K545" s="91" t="e">
        <f>VLOOKUP(B545,CREDITO_FINANCEIRO!A:L,12,FALSE)</f>
        <v>#N/A</v>
      </c>
      <c r="L545" s="110" t="e">
        <f t="shared" si="80"/>
        <v>#N/A</v>
      </c>
      <c r="M545" s="2" t="e">
        <f t="shared" si="81"/>
        <v>#N/A</v>
      </c>
      <c r="N545" s="111" t="e">
        <f>VLOOKUP(Tabela4[[#This Row],[Proposta de Referência]],SIMP_CF!A:K,9,FALSE)</f>
        <v>#N/A</v>
      </c>
      <c r="O545" s="111" t="e">
        <f>VLOOKUP(Tabela4[[#This Row],[Proposta de Referência]],SIMP_CF!A:K,8,FALSE)</f>
        <v>#N/A</v>
      </c>
      <c r="P545" s="112" t="e">
        <f t="shared" si="82"/>
        <v>#N/A</v>
      </c>
      <c r="Q545" s="112" t="e">
        <f t="shared" si="83"/>
        <v>#N/A</v>
      </c>
      <c r="R545" t="e">
        <f t="shared" si="89"/>
        <v>#N/A</v>
      </c>
      <c r="S545" s="108" t="e">
        <f t="shared" si="84"/>
        <v>#N/A</v>
      </c>
      <c r="T545" s="108" t="e">
        <f t="shared" si="85"/>
        <v>#N/A</v>
      </c>
      <c r="U545" s="110" t="e">
        <f t="shared" si="86"/>
        <v>#N/A</v>
      </c>
      <c r="V545" t="e">
        <f t="shared" si="87"/>
        <v>#N/A</v>
      </c>
      <c r="W545" t="str">
        <f t="shared" si="88"/>
        <v/>
      </c>
      <c r="X545" s="24" t="str">
        <f>IFERROR(VLOOKUP(W545,HOSPITAIS_COM_DIVIDAS!A:E,5,FALSE),"")</f>
        <v/>
      </c>
    </row>
    <row r="546" spans="1:24" x14ac:dyDescent="0.25">
      <c r="A546" s="52" t="str">
        <f>IFERROR((Tabela4[[#This Row],[Status da Proposta]]),"")</f>
        <v/>
      </c>
      <c r="B546" s="121">
        <f>IFERROR((CREDITO_FINANCEIRO!A546),"")</f>
        <v>0</v>
      </c>
      <c r="C546" s="120" t="str">
        <f>IFERROR((VLOOKUP(B546,CREDITO_FINANCEIRO!A:B,2,FALSE)),"")</f>
        <v/>
      </c>
      <c r="D546" s="94" t="str">
        <f>IFERROR((VLOOKUP(B546,CREDITO_FINANCEIRO!A:E,5,FALSE)),"")</f>
        <v/>
      </c>
      <c r="E546" s="95" t="str">
        <f>IFERROR((VLOOKUP(B546,CREDITO_FINANCEIRO!A:C,3,FALSE)),"")</f>
        <v/>
      </c>
      <c r="F546" s="120" t="str">
        <f>IFERROR((VLOOKUP(B546,CREDITO_FINANCEIRO!A:G,4,FALSE)),"")</f>
        <v/>
      </c>
      <c r="G546" s="120" t="e">
        <f>VLOOKUP(B546,CREDITO_FINANCEIRO!A:G,6,FALSE)</f>
        <v>#N/A</v>
      </c>
      <c r="H546" s="120" t="e">
        <f>VLOOKUP(B546,CREDITO_FINANCEIRO!A:G,7,FALSE)</f>
        <v>#N/A</v>
      </c>
      <c r="I546" s="91" t="e">
        <f>VLOOKUP(B546,CREDITO_FINANCEIRO!A:K,10,FALSE)</f>
        <v>#N/A</v>
      </c>
      <c r="J546" s="91" t="e">
        <f>VLOOKUP(B546,CREDITO_FINANCEIRO!A:K,11,FALSE)</f>
        <v>#N/A</v>
      </c>
      <c r="K546" s="91" t="e">
        <f>VLOOKUP(B546,CREDITO_FINANCEIRO!A:L,12,FALSE)</f>
        <v>#N/A</v>
      </c>
      <c r="L546" s="110" t="e">
        <f t="shared" si="80"/>
        <v>#N/A</v>
      </c>
      <c r="M546" s="2" t="e">
        <f t="shared" si="81"/>
        <v>#N/A</v>
      </c>
      <c r="N546" s="111" t="e">
        <f>VLOOKUP(Tabela4[[#This Row],[Proposta de Referência]],SIMP_CF!A:K,9,FALSE)</f>
        <v>#N/A</v>
      </c>
      <c r="O546" s="111" t="e">
        <f>VLOOKUP(Tabela4[[#This Row],[Proposta de Referência]],SIMP_CF!A:K,8,FALSE)</f>
        <v>#N/A</v>
      </c>
      <c r="P546" s="112" t="e">
        <f t="shared" si="82"/>
        <v>#N/A</v>
      </c>
      <c r="Q546" s="112" t="e">
        <f t="shared" si="83"/>
        <v>#N/A</v>
      </c>
      <c r="R546" t="e">
        <f t="shared" si="89"/>
        <v>#N/A</v>
      </c>
      <c r="S546" s="108" t="e">
        <f t="shared" si="84"/>
        <v>#N/A</v>
      </c>
      <c r="T546" s="108" t="e">
        <f t="shared" si="85"/>
        <v>#N/A</v>
      </c>
      <c r="U546" s="110" t="e">
        <f t="shared" si="86"/>
        <v>#N/A</v>
      </c>
      <c r="V546" t="e">
        <f t="shared" si="87"/>
        <v>#N/A</v>
      </c>
      <c r="W546" t="str">
        <f t="shared" si="88"/>
        <v/>
      </c>
      <c r="X546" s="24" t="str">
        <f>IFERROR(VLOOKUP(W546,HOSPITAIS_COM_DIVIDAS!A:E,5,FALSE),"")</f>
        <v/>
      </c>
    </row>
    <row r="547" spans="1:24" x14ac:dyDescent="0.25">
      <c r="A547" s="52" t="str">
        <f>IFERROR((Tabela4[[#This Row],[Status da Proposta]]),"")</f>
        <v/>
      </c>
      <c r="B547" s="121">
        <f>IFERROR((CREDITO_FINANCEIRO!A547),"")</f>
        <v>0</v>
      </c>
      <c r="C547" s="120" t="str">
        <f>IFERROR((VLOOKUP(B547,CREDITO_FINANCEIRO!A:B,2,FALSE)),"")</f>
        <v/>
      </c>
      <c r="D547" s="94" t="str">
        <f>IFERROR((VLOOKUP(B547,CREDITO_FINANCEIRO!A:E,5,FALSE)),"")</f>
        <v/>
      </c>
      <c r="E547" s="95" t="str">
        <f>IFERROR((VLOOKUP(B547,CREDITO_FINANCEIRO!A:C,3,FALSE)),"")</f>
        <v/>
      </c>
      <c r="F547" s="120" t="str">
        <f>IFERROR((VLOOKUP(B547,CREDITO_FINANCEIRO!A:G,4,FALSE)),"")</f>
        <v/>
      </c>
      <c r="G547" s="120" t="e">
        <f>VLOOKUP(B547,CREDITO_FINANCEIRO!A:G,6,FALSE)</f>
        <v>#N/A</v>
      </c>
      <c r="H547" s="120" t="e">
        <f>VLOOKUP(B547,CREDITO_FINANCEIRO!A:G,7,FALSE)</f>
        <v>#N/A</v>
      </c>
      <c r="I547" s="91" t="e">
        <f>VLOOKUP(B547,CREDITO_FINANCEIRO!A:K,10,FALSE)</f>
        <v>#N/A</v>
      </c>
      <c r="J547" s="91" t="e">
        <f>VLOOKUP(B547,CREDITO_FINANCEIRO!A:K,11,FALSE)</f>
        <v>#N/A</v>
      </c>
      <c r="K547" s="91" t="e">
        <f>VLOOKUP(B547,CREDITO_FINANCEIRO!A:L,12,FALSE)</f>
        <v>#N/A</v>
      </c>
      <c r="L547" s="110" t="e">
        <f t="shared" si="80"/>
        <v>#N/A</v>
      </c>
      <c r="M547" s="2" t="e">
        <f t="shared" si="81"/>
        <v>#N/A</v>
      </c>
      <c r="N547" s="111" t="e">
        <f>VLOOKUP(Tabela4[[#This Row],[Proposta de Referência]],SIMP_CF!A:K,9,FALSE)</f>
        <v>#N/A</v>
      </c>
      <c r="O547" s="111" t="e">
        <f>VLOOKUP(Tabela4[[#This Row],[Proposta de Referência]],SIMP_CF!A:K,8,FALSE)</f>
        <v>#N/A</v>
      </c>
      <c r="P547" s="112" t="e">
        <f t="shared" si="82"/>
        <v>#N/A</v>
      </c>
      <c r="Q547" s="112" t="e">
        <f t="shared" si="83"/>
        <v>#N/A</v>
      </c>
      <c r="R547" t="e">
        <f t="shared" si="89"/>
        <v>#N/A</v>
      </c>
      <c r="S547" s="108" t="e">
        <f t="shared" si="84"/>
        <v>#N/A</v>
      </c>
      <c r="T547" s="108" t="e">
        <f t="shared" si="85"/>
        <v>#N/A</v>
      </c>
      <c r="U547" s="110" t="e">
        <f t="shared" si="86"/>
        <v>#N/A</v>
      </c>
      <c r="V547" t="e">
        <f t="shared" si="87"/>
        <v>#N/A</v>
      </c>
      <c r="W547" t="str">
        <f t="shared" si="88"/>
        <v/>
      </c>
      <c r="X547" s="24" t="str">
        <f>IFERROR(VLOOKUP(W547,HOSPITAIS_COM_DIVIDAS!A:E,5,FALSE),"")</f>
        <v/>
      </c>
    </row>
    <row r="548" spans="1:24" x14ac:dyDescent="0.25">
      <c r="A548" s="52" t="str">
        <f>IFERROR((Tabela4[[#This Row],[Status da Proposta]]),"")</f>
        <v/>
      </c>
      <c r="B548" s="121">
        <f>IFERROR((CREDITO_FINANCEIRO!A548),"")</f>
        <v>0</v>
      </c>
      <c r="C548" s="120" t="str">
        <f>IFERROR((VLOOKUP(B548,CREDITO_FINANCEIRO!A:B,2,FALSE)),"")</f>
        <v/>
      </c>
      <c r="D548" s="94" t="str">
        <f>IFERROR((VLOOKUP(B548,CREDITO_FINANCEIRO!A:E,5,FALSE)),"")</f>
        <v/>
      </c>
      <c r="E548" s="95" t="str">
        <f>IFERROR((VLOOKUP(B548,CREDITO_FINANCEIRO!A:C,3,FALSE)),"")</f>
        <v/>
      </c>
      <c r="F548" s="120" t="str">
        <f>IFERROR((VLOOKUP(B548,CREDITO_FINANCEIRO!A:G,4,FALSE)),"")</f>
        <v/>
      </c>
      <c r="G548" s="120" t="e">
        <f>VLOOKUP(B548,CREDITO_FINANCEIRO!A:G,6,FALSE)</f>
        <v>#N/A</v>
      </c>
      <c r="H548" s="120" t="e">
        <f>VLOOKUP(B548,CREDITO_FINANCEIRO!A:G,7,FALSE)</f>
        <v>#N/A</v>
      </c>
      <c r="I548" s="91" t="e">
        <f>VLOOKUP(B548,CREDITO_FINANCEIRO!A:K,10,FALSE)</f>
        <v>#N/A</v>
      </c>
      <c r="J548" s="91" t="e">
        <f>VLOOKUP(B548,CREDITO_FINANCEIRO!A:K,11,FALSE)</f>
        <v>#N/A</v>
      </c>
      <c r="K548" s="91" t="e">
        <f>VLOOKUP(B548,CREDITO_FINANCEIRO!A:L,12,FALSE)</f>
        <v>#N/A</v>
      </c>
      <c r="L548" s="110" t="e">
        <f t="shared" si="80"/>
        <v>#N/A</v>
      </c>
      <c r="M548" s="2" t="e">
        <f t="shared" si="81"/>
        <v>#N/A</v>
      </c>
      <c r="N548" s="111" t="e">
        <f>VLOOKUP(Tabela4[[#This Row],[Proposta de Referência]],SIMP_CF!A:K,9,FALSE)</f>
        <v>#N/A</v>
      </c>
      <c r="O548" s="111" t="e">
        <f>VLOOKUP(Tabela4[[#This Row],[Proposta de Referência]],SIMP_CF!A:K,8,FALSE)</f>
        <v>#N/A</v>
      </c>
      <c r="P548" s="112" t="e">
        <f t="shared" si="82"/>
        <v>#N/A</v>
      </c>
      <c r="Q548" s="112" t="e">
        <f t="shared" si="83"/>
        <v>#N/A</v>
      </c>
      <c r="R548" t="e">
        <f t="shared" si="89"/>
        <v>#N/A</v>
      </c>
      <c r="S548" s="108" t="e">
        <f t="shared" si="84"/>
        <v>#N/A</v>
      </c>
      <c r="T548" s="108" t="e">
        <f t="shared" si="85"/>
        <v>#N/A</v>
      </c>
      <c r="U548" s="110" t="e">
        <f t="shared" si="86"/>
        <v>#N/A</v>
      </c>
      <c r="V548" t="e">
        <f t="shared" si="87"/>
        <v>#N/A</v>
      </c>
      <c r="W548" t="str">
        <f t="shared" si="88"/>
        <v/>
      </c>
      <c r="X548" s="24" t="str">
        <f>IFERROR(VLOOKUP(W548,HOSPITAIS_COM_DIVIDAS!A:E,5,FALSE),"")</f>
        <v/>
      </c>
    </row>
    <row r="549" spans="1:24" x14ac:dyDescent="0.25">
      <c r="A549" s="52" t="str">
        <f>IFERROR((Tabela4[[#This Row],[Status da Proposta]]),"")</f>
        <v/>
      </c>
      <c r="B549" s="121">
        <f>IFERROR((CREDITO_FINANCEIRO!A549),"")</f>
        <v>0</v>
      </c>
      <c r="C549" s="120" t="str">
        <f>IFERROR((VLOOKUP(B549,CREDITO_FINANCEIRO!A:B,2,FALSE)),"")</f>
        <v/>
      </c>
      <c r="D549" s="94" t="str">
        <f>IFERROR((VLOOKUP(B549,CREDITO_FINANCEIRO!A:E,5,FALSE)),"")</f>
        <v/>
      </c>
      <c r="E549" s="95" t="str">
        <f>IFERROR((VLOOKUP(B549,CREDITO_FINANCEIRO!A:C,3,FALSE)),"")</f>
        <v/>
      </c>
      <c r="F549" s="120" t="str">
        <f>IFERROR((VLOOKUP(B549,CREDITO_FINANCEIRO!A:G,4,FALSE)),"")</f>
        <v/>
      </c>
      <c r="G549" s="120" t="e">
        <f>VLOOKUP(B549,CREDITO_FINANCEIRO!A:G,6,FALSE)</f>
        <v>#N/A</v>
      </c>
      <c r="H549" s="120" t="e">
        <f>VLOOKUP(B549,CREDITO_FINANCEIRO!A:G,7,FALSE)</f>
        <v>#N/A</v>
      </c>
      <c r="I549" s="91" t="e">
        <f>VLOOKUP(B549,CREDITO_FINANCEIRO!A:K,10,FALSE)</f>
        <v>#N/A</v>
      </c>
      <c r="J549" s="91" t="e">
        <f>VLOOKUP(B549,CREDITO_FINANCEIRO!A:K,11,FALSE)</f>
        <v>#N/A</v>
      </c>
      <c r="K549" s="91" t="e">
        <f>VLOOKUP(B549,CREDITO_FINANCEIRO!A:L,12,FALSE)</f>
        <v>#N/A</v>
      </c>
      <c r="L549" s="110" t="e">
        <f t="shared" si="80"/>
        <v>#N/A</v>
      </c>
      <c r="M549" s="2" t="e">
        <f t="shared" si="81"/>
        <v>#N/A</v>
      </c>
      <c r="N549" s="111" t="e">
        <f>VLOOKUP(Tabela4[[#This Row],[Proposta de Referência]],SIMP_CF!A:K,9,FALSE)</f>
        <v>#N/A</v>
      </c>
      <c r="O549" s="111" t="e">
        <f>VLOOKUP(Tabela4[[#This Row],[Proposta de Referência]],SIMP_CF!A:K,8,FALSE)</f>
        <v>#N/A</v>
      </c>
      <c r="P549" s="112" t="e">
        <f t="shared" si="82"/>
        <v>#N/A</v>
      </c>
      <c r="Q549" s="112" t="e">
        <f t="shared" si="83"/>
        <v>#N/A</v>
      </c>
      <c r="R549" t="e">
        <f t="shared" si="89"/>
        <v>#N/A</v>
      </c>
      <c r="S549" s="108" t="e">
        <f t="shared" si="84"/>
        <v>#N/A</v>
      </c>
      <c r="T549" s="108" t="e">
        <f t="shared" si="85"/>
        <v>#N/A</v>
      </c>
      <c r="U549" s="110" t="e">
        <f t="shared" si="86"/>
        <v>#N/A</v>
      </c>
      <c r="V549" t="e">
        <f t="shared" si="87"/>
        <v>#N/A</v>
      </c>
      <c r="W549" t="str">
        <f t="shared" si="88"/>
        <v/>
      </c>
      <c r="X549" s="24" t="str">
        <f>IFERROR(VLOOKUP(W549,HOSPITAIS_COM_DIVIDAS!A:E,5,FALSE),"")</f>
        <v/>
      </c>
    </row>
    <row r="550" spans="1:24" x14ac:dyDescent="0.25">
      <c r="A550" s="52" t="str">
        <f>IFERROR((Tabela4[[#This Row],[Status da Proposta]]),"")</f>
        <v/>
      </c>
      <c r="B550" s="121">
        <f>IFERROR((CREDITO_FINANCEIRO!A550),"")</f>
        <v>0</v>
      </c>
      <c r="C550" s="120" t="str">
        <f>IFERROR((VLOOKUP(B550,CREDITO_FINANCEIRO!A:B,2,FALSE)),"")</f>
        <v/>
      </c>
      <c r="D550" s="94" t="str">
        <f>IFERROR((VLOOKUP(B550,CREDITO_FINANCEIRO!A:E,5,FALSE)),"")</f>
        <v/>
      </c>
      <c r="E550" s="95" t="str">
        <f>IFERROR((VLOOKUP(B550,CREDITO_FINANCEIRO!A:C,3,FALSE)),"")</f>
        <v/>
      </c>
      <c r="F550" s="120" t="str">
        <f>IFERROR((VLOOKUP(B550,CREDITO_FINANCEIRO!A:G,4,FALSE)),"")</f>
        <v/>
      </c>
      <c r="G550" s="120" t="e">
        <f>VLOOKUP(B550,CREDITO_FINANCEIRO!A:G,6,FALSE)</f>
        <v>#N/A</v>
      </c>
      <c r="H550" s="120" t="e">
        <f>VLOOKUP(B550,CREDITO_FINANCEIRO!A:G,7,FALSE)</f>
        <v>#N/A</v>
      </c>
      <c r="I550" s="91" t="e">
        <f>VLOOKUP(B550,CREDITO_FINANCEIRO!A:K,10,FALSE)</f>
        <v>#N/A</v>
      </c>
      <c r="J550" s="91" t="e">
        <f>VLOOKUP(B550,CREDITO_FINANCEIRO!A:K,11,FALSE)</f>
        <v>#N/A</v>
      </c>
      <c r="K550" s="91" t="e">
        <f>VLOOKUP(B550,CREDITO_FINANCEIRO!A:L,12,FALSE)</f>
        <v>#N/A</v>
      </c>
      <c r="L550" s="110" t="e">
        <f t="shared" si="80"/>
        <v>#N/A</v>
      </c>
      <c r="M550" s="2" t="e">
        <f t="shared" si="81"/>
        <v>#N/A</v>
      </c>
      <c r="N550" s="111" t="e">
        <f>VLOOKUP(Tabela4[[#This Row],[Proposta de Referência]],SIMP_CF!A:K,9,FALSE)</f>
        <v>#N/A</v>
      </c>
      <c r="O550" s="111" t="e">
        <f>VLOOKUP(Tabela4[[#This Row],[Proposta de Referência]],SIMP_CF!A:K,8,FALSE)</f>
        <v>#N/A</v>
      </c>
      <c r="P550" s="112" t="e">
        <f t="shared" si="82"/>
        <v>#N/A</v>
      </c>
      <c r="Q550" s="112" t="e">
        <f t="shared" si="83"/>
        <v>#N/A</v>
      </c>
      <c r="R550" t="e">
        <f t="shared" si="89"/>
        <v>#N/A</v>
      </c>
      <c r="S550" s="108" t="e">
        <f t="shared" si="84"/>
        <v>#N/A</v>
      </c>
      <c r="T550" s="108" t="e">
        <f t="shared" si="85"/>
        <v>#N/A</v>
      </c>
      <c r="U550" s="110" t="e">
        <f t="shared" si="86"/>
        <v>#N/A</v>
      </c>
      <c r="V550" t="e">
        <f t="shared" si="87"/>
        <v>#N/A</v>
      </c>
      <c r="W550" t="str">
        <f t="shared" si="88"/>
        <v/>
      </c>
      <c r="X550" s="24" t="str">
        <f>IFERROR(VLOOKUP(W550,HOSPITAIS_COM_DIVIDAS!A:E,5,FALSE),"")</f>
        <v/>
      </c>
    </row>
    <row r="551" spans="1:24" x14ac:dyDescent="0.25">
      <c r="A551" s="52" t="str">
        <f>IFERROR((Tabela4[[#This Row],[Status da Proposta]]),"")</f>
        <v/>
      </c>
      <c r="B551" s="121">
        <f>IFERROR((CREDITO_FINANCEIRO!A551),"")</f>
        <v>0</v>
      </c>
      <c r="C551" s="120" t="str">
        <f>IFERROR((VLOOKUP(B551,CREDITO_FINANCEIRO!A:B,2,FALSE)),"")</f>
        <v/>
      </c>
      <c r="D551" s="94" t="str">
        <f>IFERROR((VLOOKUP(B551,CREDITO_FINANCEIRO!A:E,5,FALSE)),"")</f>
        <v/>
      </c>
      <c r="E551" s="95" t="str">
        <f>IFERROR((VLOOKUP(B551,CREDITO_FINANCEIRO!A:C,3,FALSE)),"")</f>
        <v/>
      </c>
      <c r="F551" s="120" t="str">
        <f>IFERROR((VLOOKUP(B551,CREDITO_FINANCEIRO!A:G,4,FALSE)),"")</f>
        <v/>
      </c>
      <c r="G551" s="120" t="e">
        <f>VLOOKUP(B551,CREDITO_FINANCEIRO!A:G,6,FALSE)</f>
        <v>#N/A</v>
      </c>
      <c r="H551" s="120" t="e">
        <f>VLOOKUP(B551,CREDITO_FINANCEIRO!A:G,7,FALSE)</f>
        <v>#N/A</v>
      </c>
      <c r="I551" s="91" t="e">
        <f>VLOOKUP(B551,CREDITO_FINANCEIRO!A:K,10,FALSE)</f>
        <v>#N/A</v>
      </c>
      <c r="J551" s="91" t="e">
        <f>VLOOKUP(B551,CREDITO_FINANCEIRO!A:K,11,FALSE)</f>
        <v>#N/A</v>
      </c>
      <c r="K551" s="91" t="e">
        <f>VLOOKUP(B551,CREDITO_FINANCEIRO!A:L,12,FALSE)</f>
        <v>#N/A</v>
      </c>
      <c r="L551" s="110" t="e">
        <f t="shared" si="80"/>
        <v>#N/A</v>
      </c>
      <c r="M551" s="2" t="e">
        <f t="shared" si="81"/>
        <v>#N/A</v>
      </c>
      <c r="N551" s="111" t="e">
        <f>VLOOKUP(Tabela4[[#This Row],[Proposta de Referência]],SIMP_CF!A:K,9,FALSE)</f>
        <v>#N/A</v>
      </c>
      <c r="O551" s="111" t="e">
        <f>VLOOKUP(Tabela4[[#This Row],[Proposta de Referência]],SIMP_CF!A:K,8,FALSE)</f>
        <v>#N/A</v>
      </c>
      <c r="P551" s="112" t="e">
        <f t="shared" si="82"/>
        <v>#N/A</v>
      </c>
      <c r="Q551" s="112" t="e">
        <f t="shared" si="83"/>
        <v>#N/A</v>
      </c>
      <c r="R551" t="e">
        <f t="shared" si="89"/>
        <v>#N/A</v>
      </c>
      <c r="S551" s="108" t="e">
        <f t="shared" si="84"/>
        <v>#N/A</v>
      </c>
      <c r="T551" s="108" t="e">
        <f t="shared" si="85"/>
        <v>#N/A</v>
      </c>
      <c r="U551" s="110" t="e">
        <f t="shared" si="86"/>
        <v>#N/A</v>
      </c>
      <c r="V551" t="e">
        <f t="shared" si="87"/>
        <v>#N/A</v>
      </c>
      <c r="W551" t="str">
        <f t="shared" si="88"/>
        <v/>
      </c>
      <c r="X551" s="24" t="str">
        <f>IFERROR(VLOOKUP(W551,HOSPITAIS_COM_DIVIDAS!A:E,5,FALSE),"")</f>
        <v/>
      </c>
    </row>
    <row r="552" spans="1:24" x14ac:dyDescent="0.25">
      <c r="A552" s="52" t="str">
        <f>IFERROR((Tabela4[[#This Row],[Status da Proposta]]),"")</f>
        <v/>
      </c>
      <c r="B552" s="121">
        <f>IFERROR((CREDITO_FINANCEIRO!A552),"")</f>
        <v>0</v>
      </c>
      <c r="C552" s="120" t="str">
        <f>IFERROR((VLOOKUP(B552,CREDITO_FINANCEIRO!A:B,2,FALSE)),"")</f>
        <v/>
      </c>
      <c r="D552" s="94" t="str">
        <f>IFERROR((VLOOKUP(B552,CREDITO_FINANCEIRO!A:E,5,FALSE)),"")</f>
        <v/>
      </c>
      <c r="E552" s="95" t="str">
        <f>IFERROR((VLOOKUP(B552,CREDITO_FINANCEIRO!A:C,3,FALSE)),"")</f>
        <v/>
      </c>
      <c r="F552" s="120" t="str">
        <f>IFERROR((VLOOKUP(B552,CREDITO_FINANCEIRO!A:G,4,FALSE)),"")</f>
        <v/>
      </c>
      <c r="G552" s="120" t="e">
        <f>VLOOKUP(B552,CREDITO_FINANCEIRO!A:G,6,FALSE)</f>
        <v>#N/A</v>
      </c>
      <c r="H552" s="120" t="e">
        <f>VLOOKUP(B552,CREDITO_FINANCEIRO!A:G,7,FALSE)</f>
        <v>#N/A</v>
      </c>
      <c r="I552" s="91" t="e">
        <f>VLOOKUP(B552,CREDITO_FINANCEIRO!A:K,10,FALSE)</f>
        <v>#N/A</v>
      </c>
      <c r="J552" s="91" t="e">
        <f>VLOOKUP(B552,CREDITO_FINANCEIRO!A:K,11,FALSE)</f>
        <v>#N/A</v>
      </c>
      <c r="K552" s="91" t="e">
        <f>VLOOKUP(B552,CREDITO_FINANCEIRO!A:L,12,FALSE)</f>
        <v>#N/A</v>
      </c>
      <c r="L552" s="110" t="e">
        <f t="shared" si="80"/>
        <v>#N/A</v>
      </c>
      <c r="M552" s="2" t="e">
        <f t="shared" si="81"/>
        <v>#N/A</v>
      </c>
      <c r="N552" s="111" t="e">
        <f>VLOOKUP(Tabela4[[#This Row],[Proposta de Referência]],SIMP_CF!A:K,9,FALSE)</f>
        <v>#N/A</v>
      </c>
      <c r="O552" s="111" t="e">
        <f>VLOOKUP(Tabela4[[#This Row],[Proposta de Referência]],SIMP_CF!A:K,8,FALSE)</f>
        <v>#N/A</v>
      </c>
      <c r="P552" s="112" t="e">
        <f t="shared" si="82"/>
        <v>#N/A</v>
      </c>
      <c r="Q552" s="112" t="e">
        <f t="shared" si="83"/>
        <v>#N/A</v>
      </c>
      <c r="R552" t="e">
        <f t="shared" si="89"/>
        <v>#N/A</v>
      </c>
      <c r="S552" s="108" t="e">
        <f t="shared" si="84"/>
        <v>#N/A</v>
      </c>
      <c r="T552" s="108" t="e">
        <f t="shared" si="85"/>
        <v>#N/A</v>
      </c>
      <c r="U552" s="110" t="e">
        <f t="shared" si="86"/>
        <v>#N/A</v>
      </c>
      <c r="V552" t="e">
        <f t="shared" si="87"/>
        <v>#N/A</v>
      </c>
      <c r="W552" t="str">
        <f t="shared" si="88"/>
        <v/>
      </c>
      <c r="X552" s="24" t="str">
        <f>IFERROR(VLOOKUP(W552,HOSPITAIS_COM_DIVIDAS!A:E,5,FALSE),"")</f>
        <v/>
      </c>
    </row>
    <row r="553" spans="1:24" x14ac:dyDescent="0.25">
      <c r="A553" s="52" t="str">
        <f>IFERROR((Tabela4[[#This Row],[Status da Proposta]]),"")</f>
        <v/>
      </c>
      <c r="B553" s="121">
        <f>IFERROR((CREDITO_FINANCEIRO!A553),"")</f>
        <v>0</v>
      </c>
      <c r="C553" s="120" t="str">
        <f>IFERROR((VLOOKUP(B553,CREDITO_FINANCEIRO!A:B,2,FALSE)),"")</f>
        <v/>
      </c>
      <c r="D553" s="94" t="str">
        <f>IFERROR((VLOOKUP(B553,CREDITO_FINANCEIRO!A:E,5,FALSE)),"")</f>
        <v/>
      </c>
      <c r="E553" s="95" t="str">
        <f>IFERROR((VLOOKUP(B553,CREDITO_FINANCEIRO!A:C,3,FALSE)),"")</f>
        <v/>
      </c>
      <c r="F553" s="120" t="str">
        <f>IFERROR((VLOOKUP(B553,CREDITO_FINANCEIRO!A:G,4,FALSE)),"")</f>
        <v/>
      </c>
      <c r="G553" s="120" t="e">
        <f>VLOOKUP(B553,CREDITO_FINANCEIRO!A:G,6,FALSE)</f>
        <v>#N/A</v>
      </c>
      <c r="H553" s="120" t="e">
        <f>VLOOKUP(B553,CREDITO_FINANCEIRO!A:G,7,FALSE)</f>
        <v>#N/A</v>
      </c>
      <c r="I553" s="91" t="e">
        <f>VLOOKUP(B553,CREDITO_FINANCEIRO!A:K,10,FALSE)</f>
        <v>#N/A</v>
      </c>
      <c r="J553" s="91" t="e">
        <f>VLOOKUP(B553,CREDITO_FINANCEIRO!A:K,11,FALSE)</f>
        <v>#N/A</v>
      </c>
      <c r="K553" s="91" t="e">
        <f>VLOOKUP(B553,CREDITO_FINANCEIRO!A:L,12,FALSE)</f>
        <v>#N/A</v>
      </c>
      <c r="L553" s="110" t="e">
        <f t="shared" si="80"/>
        <v>#N/A</v>
      </c>
      <c r="M553" s="2" t="e">
        <f t="shared" si="81"/>
        <v>#N/A</v>
      </c>
      <c r="N553" s="111" t="e">
        <f>VLOOKUP(Tabela4[[#This Row],[Proposta de Referência]],SIMP_CF!A:K,9,FALSE)</f>
        <v>#N/A</v>
      </c>
      <c r="O553" s="111" t="e">
        <f>VLOOKUP(Tabela4[[#This Row],[Proposta de Referência]],SIMP_CF!A:K,8,FALSE)</f>
        <v>#N/A</v>
      </c>
      <c r="P553" s="112" t="e">
        <f t="shared" si="82"/>
        <v>#N/A</v>
      </c>
      <c r="Q553" s="112" t="e">
        <f t="shared" si="83"/>
        <v>#N/A</v>
      </c>
      <c r="R553" t="e">
        <f t="shared" si="89"/>
        <v>#N/A</v>
      </c>
      <c r="S553" s="108" t="e">
        <f t="shared" si="84"/>
        <v>#N/A</v>
      </c>
      <c r="T553" s="108" t="e">
        <f t="shared" si="85"/>
        <v>#N/A</v>
      </c>
      <c r="U553" s="110" t="e">
        <f t="shared" si="86"/>
        <v>#N/A</v>
      </c>
      <c r="V553" t="e">
        <f t="shared" si="87"/>
        <v>#N/A</v>
      </c>
      <c r="W553" t="str">
        <f t="shared" si="88"/>
        <v/>
      </c>
      <c r="X553" s="24" t="str">
        <f>IFERROR(VLOOKUP(W553,HOSPITAIS_COM_DIVIDAS!A:E,5,FALSE),"")</f>
        <v/>
      </c>
    </row>
    <row r="554" spans="1:24" x14ac:dyDescent="0.25">
      <c r="A554" s="52" t="str">
        <f>IFERROR((Tabela4[[#This Row],[Status da Proposta]]),"")</f>
        <v/>
      </c>
      <c r="B554" s="121">
        <f>IFERROR((CREDITO_FINANCEIRO!A554),"")</f>
        <v>0</v>
      </c>
      <c r="C554" s="120" t="str">
        <f>IFERROR((VLOOKUP(B554,CREDITO_FINANCEIRO!A:B,2,FALSE)),"")</f>
        <v/>
      </c>
      <c r="D554" s="94" t="str">
        <f>IFERROR((VLOOKUP(B554,CREDITO_FINANCEIRO!A:E,5,FALSE)),"")</f>
        <v/>
      </c>
      <c r="E554" s="95" t="str">
        <f>IFERROR((VLOOKUP(B554,CREDITO_FINANCEIRO!A:C,3,FALSE)),"")</f>
        <v/>
      </c>
      <c r="F554" s="120" t="str">
        <f>IFERROR((VLOOKUP(B554,CREDITO_FINANCEIRO!A:G,4,FALSE)),"")</f>
        <v/>
      </c>
      <c r="G554" s="120" t="e">
        <f>VLOOKUP(B554,CREDITO_FINANCEIRO!A:G,6,FALSE)</f>
        <v>#N/A</v>
      </c>
      <c r="H554" s="120" t="e">
        <f>VLOOKUP(B554,CREDITO_FINANCEIRO!A:G,7,FALSE)</f>
        <v>#N/A</v>
      </c>
      <c r="I554" s="91" t="e">
        <f>VLOOKUP(B554,CREDITO_FINANCEIRO!A:K,10,FALSE)</f>
        <v>#N/A</v>
      </c>
      <c r="J554" s="91" t="e">
        <f>VLOOKUP(B554,CREDITO_FINANCEIRO!A:K,11,FALSE)</f>
        <v>#N/A</v>
      </c>
      <c r="K554" s="91" t="e">
        <f>VLOOKUP(B554,CREDITO_FINANCEIRO!A:L,12,FALSE)</f>
        <v>#N/A</v>
      </c>
      <c r="L554" s="110" t="e">
        <f t="shared" si="80"/>
        <v>#N/A</v>
      </c>
      <c r="M554" s="2" t="e">
        <f t="shared" si="81"/>
        <v>#N/A</v>
      </c>
      <c r="N554" s="111" t="e">
        <f>VLOOKUP(Tabela4[[#This Row],[Proposta de Referência]],SIMP_CF!A:K,9,FALSE)</f>
        <v>#N/A</v>
      </c>
      <c r="O554" s="111" t="e">
        <f>VLOOKUP(Tabela4[[#This Row],[Proposta de Referência]],SIMP_CF!A:K,8,FALSE)</f>
        <v>#N/A</v>
      </c>
      <c r="P554" s="112" t="e">
        <f t="shared" si="82"/>
        <v>#N/A</v>
      </c>
      <c r="Q554" s="112" t="e">
        <f t="shared" si="83"/>
        <v>#N/A</v>
      </c>
      <c r="R554" t="e">
        <f t="shared" si="89"/>
        <v>#N/A</v>
      </c>
      <c r="S554" s="108" t="e">
        <f t="shared" si="84"/>
        <v>#N/A</v>
      </c>
      <c r="T554" s="108" t="e">
        <f t="shared" si="85"/>
        <v>#N/A</v>
      </c>
      <c r="U554" s="110" t="e">
        <f t="shared" si="86"/>
        <v>#N/A</v>
      </c>
      <c r="V554" t="e">
        <f t="shared" si="87"/>
        <v>#N/A</v>
      </c>
      <c r="W554" t="str">
        <f t="shared" si="88"/>
        <v/>
      </c>
      <c r="X554" s="24" t="str">
        <f>IFERROR(VLOOKUP(W554,HOSPITAIS_COM_DIVIDAS!A:E,5,FALSE),"")</f>
        <v/>
      </c>
    </row>
    <row r="555" spans="1:24" x14ac:dyDescent="0.25">
      <c r="A555" s="52" t="str">
        <f>IFERROR((Tabela4[[#This Row],[Status da Proposta]]),"")</f>
        <v/>
      </c>
      <c r="B555" s="121">
        <f>IFERROR((CREDITO_FINANCEIRO!A555),"")</f>
        <v>0</v>
      </c>
      <c r="C555" s="120" t="str">
        <f>IFERROR((VLOOKUP(B555,CREDITO_FINANCEIRO!A:B,2,FALSE)),"")</f>
        <v/>
      </c>
      <c r="D555" s="94" t="str">
        <f>IFERROR((VLOOKUP(B555,CREDITO_FINANCEIRO!A:E,5,FALSE)),"")</f>
        <v/>
      </c>
      <c r="E555" s="95" t="str">
        <f>IFERROR((VLOOKUP(B555,CREDITO_FINANCEIRO!A:C,3,FALSE)),"")</f>
        <v/>
      </c>
      <c r="F555" s="120" t="str">
        <f>IFERROR((VLOOKUP(B555,CREDITO_FINANCEIRO!A:G,4,FALSE)),"")</f>
        <v/>
      </c>
      <c r="G555" s="120" t="e">
        <f>VLOOKUP(B555,CREDITO_FINANCEIRO!A:G,6,FALSE)</f>
        <v>#N/A</v>
      </c>
      <c r="H555" s="120" t="e">
        <f>VLOOKUP(B555,CREDITO_FINANCEIRO!A:G,7,FALSE)</f>
        <v>#N/A</v>
      </c>
      <c r="I555" s="91" t="e">
        <f>VLOOKUP(B555,CREDITO_FINANCEIRO!A:K,10,FALSE)</f>
        <v>#N/A</v>
      </c>
      <c r="J555" s="91" t="e">
        <f>VLOOKUP(B555,CREDITO_FINANCEIRO!A:K,11,FALSE)</f>
        <v>#N/A</v>
      </c>
      <c r="K555" s="91" t="e">
        <f>VLOOKUP(B555,CREDITO_FINANCEIRO!A:L,12,FALSE)</f>
        <v>#N/A</v>
      </c>
      <c r="L555" s="110" t="e">
        <f t="shared" si="80"/>
        <v>#N/A</v>
      </c>
      <c r="M555" s="2" t="e">
        <f t="shared" si="81"/>
        <v>#N/A</v>
      </c>
      <c r="N555" s="111" t="e">
        <f>VLOOKUP(Tabela4[[#This Row],[Proposta de Referência]],SIMP_CF!A:K,9,FALSE)</f>
        <v>#N/A</v>
      </c>
      <c r="O555" s="111" t="e">
        <f>VLOOKUP(Tabela4[[#This Row],[Proposta de Referência]],SIMP_CF!A:K,8,FALSE)</f>
        <v>#N/A</v>
      </c>
      <c r="P555" s="112" t="e">
        <f t="shared" si="82"/>
        <v>#N/A</v>
      </c>
      <c r="Q555" s="112" t="e">
        <f t="shared" si="83"/>
        <v>#N/A</v>
      </c>
      <c r="R555" t="e">
        <f t="shared" si="89"/>
        <v>#N/A</v>
      </c>
      <c r="S555" s="108" t="e">
        <f t="shared" si="84"/>
        <v>#N/A</v>
      </c>
      <c r="T555" s="108" t="e">
        <f t="shared" si="85"/>
        <v>#N/A</v>
      </c>
      <c r="U555" s="110" t="e">
        <f t="shared" si="86"/>
        <v>#N/A</v>
      </c>
      <c r="V555" t="e">
        <f t="shared" si="87"/>
        <v>#N/A</v>
      </c>
      <c r="W555" t="str">
        <f t="shared" si="88"/>
        <v/>
      </c>
      <c r="X555" s="24" t="str">
        <f>IFERROR(VLOOKUP(W555,HOSPITAIS_COM_DIVIDAS!A:E,5,FALSE),"")</f>
        <v/>
      </c>
    </row>
    <row r="556" spans="1:24" x14ac:dyDescent="0.25">
      <c r="A556" s="52" t="str">
        <f>IFERROR((Tabela4[[#This Row],[Status da Proposta]]),"")</f>
        <v/>
      </c>
      <c r="B556" s="121">
        <f>IFERROR((CREDITO_FINANCEIRO!A556),"")</f>
        <v>0</v>
      </c>
      <c r="C556" s="120" t="str">
        <f>IFERROR((VLOOKUP(B556,CREDITO_FINANCEIRO!A:B,2,FALSE)),"")</f>
        <v/>
      </c>
      <c r="D556" s="94" t="str">
        <f>IFERROR((VLOOKUP(B556,CREDITO_FINANCEIRO!A:E,5,FALSE)),"")</f>
        <v/>
      </c>
      <c r="E556" s="95" t="str">
        <f>IFERROR((VLOOKUP(B556,CREDITO_FINANCEIRO!A:C,3,FALSE)),"")</f>
        <v/>
      </c>
      <c r="F556" s="120" t="str">
        <f>IFERROR((VLOOKUP(B556,CREDITO_FINANCEIRO!A:G,4,FALSE)),"")</f>
        <v/>
      </c>
      <c r="G556" s="120" t="e">
        <f>VLOOKUP(B556,CREDITO_FINANCEIRO!A:G,6,FALSE)</f>
        <v>#N/A</v>
      </c>
      <c r="H556" s="120" t="e">
        <f>VLOOKUP(B556,CREDITO_FINANCEIRO!A:G,7,FALSE)</f>
        <v>#N/A</v>
      </c>
      <c r="I556" s="91" t="e">
        <f>VLOOKUP(B556,CREDITO_FINANCEIRO!A:K,10,FALSE)</f>
        <v>#N/A</v>
      </c>
      <c r="J556" s="91" t="e">
        <f>VLOOKUP(B556,CREDITO_FINANCEIRO!A:K,11,FALSE)</f>
        <v>#N/A</v>
      </c>
      <c r="K556" s="91" t="e">
        <f>VLOOKUP(B556,CREDITO_FINANCEIRO!A:L,12,FALSE)</f>
        <v>#N/A</v>
      </c>
      <c r="L556" s="110" t="e">
        <f t="shared" si="80"/>
        <v>#N/A</v>
      </c>
      <c r="M556" s="2" t="e">
        <f t="shared" si="81"/>
        <v>#N/A</v>
      </c>
      <c r="N556" s="111" t="e">
        <f>VLOOKUP(Tabela4[[#This Row],[Proposta de Referência]],SIMP_CF!A:K,9,FALSE)</f>
        <v>#N/A</v>
      </c>
      <c r="O556" s="111" t="e">
        <f>VLOOKUP(Tabela4[[#This Row],[Proposta de Referência]],SIMP_CF!A:K,8,FALSE)</f>
        <v>#N/A</v>
      </c>
      <c r="P556" s="112" t="e">
        <f t="shared" si="82"/>
        <v>#N/A</v>
      </c>
      <c r="Q556" s="112" t="e">
        <f t="shared" si="83"/>
        <v>#N/A</v>
      </c>
      <c r="R556" t="e">
        <f t="shared" si="89"/>
        <v>#N/A</v>
      </c>
      <c r="S556" s="108" t="e">
        <f t="shared" si="84"/>
        <v>#N/A</v>
      </c>
      <c r="T556" s="108" t="e">
        <f t="shared" si="85"/>
        <v>#N/A</v>
      </c>
      <c r="U556" s="110" t="e">
        <f t="shared" si="86"/>
        <v>#N/A</v>
      </c>
      <c r="V556" t="e">
        <f t="shared" si="87"/>
        <v>#N/A</v>
      </c>
      <c r="W556" t="str">
        <f t="shared" si="88"/>
        <v/>
      </c>
      <c r="X556" s="24" t="str">
        <f>IFERROR(VLOOKUP(W556,HOSPITAIS_COM_DIVIDAS!A:E,5,FALSE),"")</f>
        <v/>
      </c>
    </row>
    <row r="557" spans="1:24" x14ac:dyDescent="0.25">
      <c r="A557" s="52" t="str">
        <f>IFERROR((Tabela4[[#This Row],[Status da Proposta]]),"")</f>
        <v/>
      </c>
      <c r="B557" s="121">
        <f>IFERROR((CREDITO_FINANCEIRO!A557),"")</f>
        <v>0</v>
      </c>
      <c r="C557" s="120" t="str">
        <f>IFERROR((VLOOKUP(B557,CREDITO_FINANCEIRO!A:B,2,FALSE)),"")</f>
        <v/>
      </c>
      <c r="D557" s="94" t="str">
        <f>IFERROR((VLOOKUP(B557,CREDITO_FINANCEIRO!A:E,5,FALSE)),"")</f>
        <v/>
      </c>
      <c r="E557" s="95" t="str">
        <f>IFERROR((VLOOKUP(B557,CREDITO_FINANCEIRO!A:C,3,FALSE)),"")</f>
        <v/>
      </c>
      <c r="F557" s="120" t="str">
        <f>IFERROR((VLOOKUP(B557,CREDITO_FINANCEIRO!A:G,4,FALSE)),"")</f>
        <v/>
      </c>
      <c r="G557" s="120" t="e">
        <f>VLOOKUP(B557,CREDITO_FINANCEIRO!A:G,6,FALSE)</f>
        <v>#N/A</v>
      </c>
      <c r="H557" s="120" t="e">
        <f>VLOOKUP(B557,CREDITO_FINANCEIRO!A:G,7,FALSE)</f>
        <v>#N/A</v>
      </c>
      <c r="I557" s="91" t="e">
        <f>VLOOKUP(B557,CREDITO_FINANCEIRO!A:K,10,FALSE)</f>
        <v>#N/A</v>
      </c>
      <c r="J557" s="91" t="e">
        <f>VLOOKUP(B557,CREDITO_FINANCEIRO!A:K,11,FALSE)</f>
        <v>#N/A</v>
      </c>
      <c r="K557" s="91" t="e">
        <f>VLOOKUP(B557,CREDITO_FINANCEIRO!A:L,12,FALSE)</f>
        <v>#N/A</v>
      </c>
      <c r="L557" s="110" t="e">
        <f t="shared" si="80"/>
        <v>#N/A</v>
      </c>
      <c r="M557" s="2" t="e">
        <f t="shared" si="81"/>
        <v>#N/A</v>
      </c>
      <c r="N557" s="111" t="e">
        <f>VLOOKUP(Tabela4[[#This Row],[Proposta de Referência]],SIMP_CF!A:K,9,FALSE)</f>
        <v>#N/A</v>
      </c>
      <c r="O557" s="111" t="e">
        <f>VLOOKUP(Tabela4[[#This Row],[Proposta de Referência]],SIMP_CF!A:K,8,FALSE)</f>
        <v>#N/A</v>
      </c>
      <c r="P557" s="112" t="e">
        <f t="shared" si="82"/>
        <v>#N/A</v>
      </c>
      <c r="Q557" s="112" t="e">
        <f t="shared" si="83"/>
        <v>#N/A</v>
      </c>
      <c r="R557" t="e">
        <f t="shared" si="89"/>
        <v>#N/A</v>
      </c>
      <c r="S557" s="108" t="e">
        <f t="shared" si="84"/>
        <v>#N/A</v>
      </c>
      <c r="T557" s="108" t="e">
        <f t="shared" si="85"/>
        <v>#N/A</v>
      </c>
      <c r="U557" s="110" t="e">
        <f t="shared" si="86"/>
        <v>#N/A</v>
      </c>
      <c r="V557" t="e">
        <f t="shared" si="87"/>
        <v>#N/A</v>
      </c>
      <c r="W557" t="str">
        <f t="shared" si="88"/>
        <v/>
      </c>
      <c r="X557" s="24" t="str">
        <f>IFERROR(VLOOKUP(W557,HOSPITAIS_COM_DIVIDAS!A:E,5,FALSE),"")</f>
        <v/>
      </c>
    </row>
    <row r="558" spans="1:24" x14ac:dyDescent="0.25">
      <c r="A558" s="52" t="str">
        <f>IFERROR((Tabela4[[#This Row],[Status da Proposta]]),"")</f>
        <v/>
      </c>
      <c r="B558" s="121">
        <f>IFERROR((CREDITO_FINANCEIRO!A558),"")</f>
        <v>0</v>
      </c>
      <c r="C558" s="120" t="str">
        <f>IFERROR((VLOOKUP(B558,CREDITO_FINANCEIRO!A:B,2,FALSE)),"")</f>
        <v/>
      </c>
      <c r="D558" s="94" t="str">
        <f>IFERROR((VLOOKUP(B558,CREDITO_FINANCEIRO!A:E,5,FALSE)),"")</f>
        <v/>
      </c>
      <c r="E558" s="95" t="str">
        <f>IFERROR((VLOOKUP(B558,CREDITO_FINANCEIRO!A:C,3,FALSE)),"")</f>
        <v/>
      </c>
      <c r="F558" s="120" t="str">
        <f>IFERROR((VLOOKUP(B558,CREDITO_FINANCEIRO!A:G,4,FALSE)),"")</f>
        <v/>
      </c>
      <c r="G558" s="120" t="e">
        <f>VLOOKUP(B558,CREDITO_FINANCEIRO!A:G,6,FALSE)</f>
        <v>#N/A</v>
      </c>
      <c r="H558" s="120" t="e">
        <f>VLOOKUP(B558,CREDITO_FINANCEIRO!A:G,7,FALSE)</f>
        <v>#N/A</v>
      </c>
      <c r="I558" s="91" t="e">
        <f>VLOOKUP(B558,CREDITO_FINANCEIRO!A:K,10,FALSE)</f>
        <v>#N/A</v>
      </c>
      <c r="J558" s="91" t="e">
        <f>VLOOKUP(B558,CREDITO_FINANCEIRO!A:K,11,FALSE)</f>
        <v>#N/A</v>
      </c>
      <c r="K558" s="91" t="e">
        <f>VLOOKUP(B558,CREDITO_FINANCEIRO!A:L,12,FALSE)</f>
        <v>#N/A</v>
      </c>
      <c r="L558" s="110" t="e">
        <f t="shared" si="80"/>
        <v>#N/A</v>
      </c>
      <c r="M558" s="2" t="e">
        <f t="shared" si="81"/>
        <v>#N/A</v>
      </c>
      <c r="N558" s="111" t="e">
        <f>VLOOKUP(Tabela4[[#This Row],[Proposta de Referência]],SIMP_CF!A:K,9,FALSE)</f>
        <v>#N/A</v>
      </c>
      <c r="O558" s="111" t="e">
        <f>VLOOKUP(Tabela4[[#This Row],[Proposta de Referência]],SIMP_CF!A:K,8,FALSE)</f>
        <v>#N/A</v>
      </c>
      <c r="P558" s="112" t="e">
        <f t="shared" si="82"/>
        <v>#N/A</v>
      </c>
      <c r="Q558" s="112" t="e">
        <f t="shared" si="83"/>
        <v>#N/A</v>
      </c>
      <c r="R558" t="e">
        <f t="shared" si="89"/>
        <v>#N/A</v>
      </c>
      <c r="S558" s="108" t="e">
        <f t="shared" si="84"/>
        <v>#N/A</v>
      </c>
      <c r="T558" s="108" t="e">
        <f t="shared" si="85"/>
        <v>#N/A</v>
      </c>
      <c r="U558" s="110" t="e">
        <f t="shared" si="86"/>
        <v>#N/A</v>
      </c>
      <c r="V558" t="e">
        <f t="shared" si="87"/>
        <v>#N/A</v>
      </c>
      <c r="W558" t="str">
        <f t="shared" si="88"/>
        <v/>
      </c>
      <c r="X558" s="24" t="str">
        <f>IFERROR(VLOOKUP(W558,HOSPITAIS_COM_DIVIDAS!A:E,5,FALSE),"")</f>
        <v/>
      </c>
    </row>
    <row r="559" spans="1:24" x14ac:dyDescent="0.25">
      <c r="A559" s="52" t="str">
        <f>IFERROR((Tabela4[[#This Row],[Status da Proposta]]),"")</f>
        <v/>
      </c>
      <c r="B559" s="121">
        <f>IFERROR((CREDITO_FINANCEIRO!A559),"")</f>
        <v>0</v>
      </c>
      <c r="C559" s="120" t="str">
        <f>IFERROR((VLOOKUP(B559,CREDITO_FINANCEIRO!A:B,2,FALSE)),"")</f>
        <v/>
      </c>
      <c r="D559" s="94" t="str">
        <f>IFERROR((VLOOKUP(B559,CREDITO_FINANCEIRO!A:E,5,FALSE)),"")</f>
        <v/>
      </c>
      <c r="E559" s="95" t="str">
        <f>IFERROR((VLOOKUP(B559,CREDITO_FINANCEIRO!A:C,3,FALSE)),"")</f>
        <v/>
      </c>
      <c r="F559" s="120" t="str">
        <f>IFERROR((VLOOKUP(B559,CREDITO_FINANCEIRO!A:G,4,FALSE)),"")</f>
        <v/>
      </c>
      <c r="G559" s="120" t="e">
        <f>VLOOKUP(B559,CREDITO_FINANCEIRO!A:G,6,FALSE)</f>
        <v>#N/A</v>
      </c>
      <c r="H559" s="120" t="e">
        <f>VLOOKUP(B559,CREDITO_FINANCEIRO!A:G,7,FALSE)</f>
        <v>#N/A</v>
      </c>
      <c r="I559" s="91" t="e">
        <f>VLOOKUP(B559,CREDITO_FINANCEIRO!A:K,10,FALSE)</f>
        <v>#N/A</v>
      </c>
      <c r="J559" s="91" t="e">
        <f>VLOOKUP(B559,CREDITO_FINANCEIRO!A:K,11,FALSE)</f>
        <v>#N/A</v>
      </c>
      <c r="K559" s="91" t="e">
        <f>VLOOKUP(B559,CREDITO_FINANCEIRO!A:L,12,FALSE)</f>
        <v>#N/A</v>
      </c>
      <c r="L559" s="110" t="e">
        <f t="shared" si="80"/>
        <v>#N/A</v>
      </c>
      <c r="M559" s="2" t="e">
        <f t="shared" si="81"/>
        <v>#N/A</v>
      </c>
      <c r="N559" s="111" t="e">
        <f>VLOOKUP(Tabela4[[#This Row],[Proposta de Referência]],SIMP_CF!A:K,9,FALSE)</f>
        <v>#N/A</v>
      </c>
      <c r="O559" s="111" t="e">
        <f>VLOOKUP(Tabela4[[#This Row],[Proposta de Referência]],SIMP_CF!A:K,8,FALSE)</f>
        <v>#N/A</v>
      </c>
      <c r="P559" s="112" t="e">
        <f t="shared" si="82"/>
        <v>#N/A</v>
      </c>
      <c r="Q559" s="112" t="e">
        <f t="shared" si="83"/>
        <v>#N/A</v>
      </c>
      <c r="R559" t="e">
        <f t="shared" si="89"/>
        <v>#N/A</v>
      </c>
      <c r="S559" s="108" t="e">
        <f t="shared" si="84"/>
        <v>#N/A</v>
      </c>
      <c r="T559" s="108" t="e">
        <f t="shared" si="85"/>
        <v>#N/A</v>
      </c>
      <c r="U559" s="110" t="e">
        <f t="shared" si="86"/>
        <v>#N/A</v>
      </c>
      <c r="V559" t="e">
        <f t="shared" si="87"/>
        <v>#N/A</v>
      </c>
      <c r="W559" t="str">
        <f t="shared" si="88"/>
        <v/>
      </c>
      <c r="X559" s="24" t="str">
        <f>IFERROR(VLOOKUP(W559,HOSPITAIS_COM_DIVIDAS!A:E,5,FALSE),"")</f>
        <v/>
      </c>
    </row>
    <row r="560" spans="1:24" x14ac:dyDescent="0.25">
      <c r="A560" s="52" t="str">
        <f>IFERROR((Tabela4[[#This Row],[Status da Proposta]]),"")</f>
        <v/>
      </c>
      <c r="B560" s="121">
        <f>IFERROR((CREDITO_FINANCEIRO!A560),"")</f>
        <v>0</v>
      </c>
      <c r="C560" s="120" t="str">
        <f>IFERROR((VLOOKUP(B560,CREDITO_FINANCEIRO!A:B,2,FALSE)),"")</f>
        <v/>
      </c>
      <c r="D560" s="94" t="str">
        <f>IFERROR((VLOOKUP(B560,CREDITO_FINANCEIRO!A:E,5,FALSE)),"")</f>
        <v/>
      </c>
      <c r="E560" s="95" t="str">
        <f>IFERROR((VLOOKUP(B560,CREDITO_FINANCEIRO!A:C,3,FALSE)),"")</f>
        <v/>
      </c>
      <c r="F560" s="120" t="str">
        <f>IFERROR((VLOOKUP(B560,CREDITO_FINANCEIRO!A:G,4,FALSE)),"")</f>
        <v/>
      </c>
      <c r="G560" s="120" t="e">
        <f>VLOOKUP(B560,CREDITO_FINANCEIRO!A:G,6,FALSE)</f>
        <v>#N/A</v>
      </c>
      <c r="H560" s="120" t="e">
        <f>VLOOKUP(B560,CREDITO_FINANCEIRO!A:G,7,FALSE)</f>
        <v>#N/A</v>
      </c>
      <c r="I560" s="91" t="e">
        <f>VLOOKUP(B560,CREDITO_FINANCEIRO!A:K,10,FALSE)</f>
        <v>#N/A</v>
      </c>
      <c r="J560" s="91" t="e">
        <f>VLOOKUP(B560,CREDITO_FINANCEIRO!A:K,11,FALSE)</f>
        <v>#N/A</v>
      </c>
      <c r="K560" s="91" t="e">
        <f>VLOOKUP(B560,CREDITO_FINANCEIRO!A:L,12,FALSE)</f>
        <v>#N/A</v>
      </c>
      <c r="L560" s="110" t="e">
        <f t="shared" si="80"/>
        <v>#N/A</v>
      </c>
      <c r="M560" s="2" t="e">
        <f t="shared" si="81"/>
        <v>#N/A</v>
      </c>
      <c r="N560" s="111" t="e">
        <f>VLOOKUP(Tabela4[[#This Row],[Proposta de Referência]],SIMP_CF!A:K,9,FALSE)</f>
        <v>#N/A</v>
      </c>
      <c r="O560" s="111" t="e">
        <f>VLOOKUP(Tabela4[[#This Row],[Proposta de Referência]],SIMP_CF!A:K,8,FALSE)</f>
        <v>#N/A</v>
      </c>
      <c r="P560" s="112" t="e">
        <f t="shared" si="82"/>
        <v>#N/A</v>
      </c>
      <c r="Q560" s="112" t="e">
        <f t="shared" si="83"/>
        <v>#N/A</v>
      </c>
      <c r="R560" t="e">
        <f t="shared" si="89"/>
        <v>#N/A</v>
      </c>
      <c r="S560" s="108" t="e">
        <f t="shared" si="84"/>
        <v>#N/A</v>
      </c>
      <c r="T560" s="108" t="e">
        <f t="shared" si="85"/>
        <v>#N/A</v>
      </c>
      <c r="U560" s="110" t="e">
        <f t="shared" si="86"/>
        <v>#N/A</v>
      </c>
      <c r="V560" t="e">
        <f t="shared" si="87"/>
        <v>#N/A</v>
      </c>
      <c r="W560" t="str">
        <f t="shared" si="88"/>
        <v/>
      </c>
      <c r="X560" s="24" t="str">
        <f>IFERROR(VLOOKUP(W560,HOSPITAIS_COM_DIVIDAS!A:E,5,FALSE),"")</f>
        <v/>
      </c>
    </row>
    <row r="561" spans="1:24" x14ac:dyDescent="0.25">
      <c r="A561" s="52" t="str">
        <f>IFERROR((Tabela4[[#This Row],[Status da Proposta]]),"")</f>
        <v/>
      </c>
      <c r="B561" s="121">
        <f>IFERROR((CREDITO_FINANCEIRO!A561),"")</f>
        <v>0</v>
      </c>
      <c r="C561" s="120" t="str">
        <f>IFERROR((VLOOKUP(B561,CREDITO_FINANCEIRO!A:B,2,FALSE)),"")</f>
        <v/>
      </c>
      <c r="D561" s="94" t="str">
        <f>IFERROR((VLOOKUP(B561,CREDITO_FINANCEIRO!A:E,5,FALSE)),"")</f>
        <v/>
      </c>
      <c r="E561" s="95" t="str">
        <f>IFERROR((VLOOKUP(B561,CREDITO_FINANCEIRO!A:C,3,FALSE)),"")</f>
        <v/>
      </c>
      <c r="F561" s="120" t="str">
        <f>IFERROR((VLOOKUP(B561,CREDITO_FINANCEIRO!A:G,4,FALSE)),"")</f>
        <v/>
      </c>
      <c r="G561" s="120" t="e">
        <f>VLOOKUP(B561,CREDITO_FINANCEIRO!A:G,6,FALSE)</f>
        <v>#N/A</v>
      </c>
      <c r="H561" s="120" t="e">
        <f>VLOOKUP(B561,CREDITO_FINANCEIRO!A:G,7,FALSE)</f>
        <v>#N/A</v>
      </c>
      <c r="I561" s="91" t="e">
        <f>VLOOKUP(B561,CREDITO_FINANCEIRO!A:K,10,FALSE)</f>
        <v>#N/A</v>
      </c>
      <c r="J561" s="91" t="e">
        <f>VLOOKUP(B561,CREDITO_FINANCEIRO!A:K,11,FALSE)</f>
        <v>#N/A</v>
      </c>
      <c r="K561" s="91" t="e">
        <f>VLOOKUP(B561,CREDITO_FINANCEIRO!A:L,12,FALSE)</f>
        <v>#N/A</v>
      </c>
      <c r="L561" s="110" t="e">
        <f t="shared" si="80"/>
        <v>#N/A</v>
      </c>
      <c r="M561" s="2" t="e">
        <f t="shared" si="81"/>
        <v>#N/A</v>
      </c>
      <c r="N561" s="111" t="e">
        <f>VLOOKUP(Tabela4[[#This Row],[Proposta de Referência]],SIMP_CF!A:K,9,FALSE)</f>
        <v>#N/A</v>
      </c>
      <c r="O561" s="111" t="e">
        <f>VLOOKUP(Tabela4[[#This Row],[Proposta de Referência]],SIMP_CF!A:K,8,FALSE)</f>
        <v>#N/A</v>
      </c>
      <c r="P561" s="112" t="e">
        <f t="shared" si="82"/>
        <v>#N/A</v>
      </c>
      <c r="Q561" s="112" t="e">
        <f t="shared" si="83"/>
        <v>#N/A</v>
      </c>
      <c r="R561" t="e">
        <f t="shared" si="89"/>
        <v>#N/A</v>
      </c>
      <c r="S561" s="108" t="e">
        <f t="shared" si="84"/>
        <v>#N/A</v>
      </c>
      <c r="T561" s="108" t="e">
        <f t="shared" si="85"/>
        <v>#N/A</v>
      </c>
      <c r="U561" s="110" t="e">
        <f t="shared" si="86"/>
        <v>#N/A</v>
      </c>
      <c r="V561" t="e">
        <f t="shared" si="87"/>
        <v>#N/A</v>
      </c>
      <c r="W561" t="str">
        <f t="shared" si="88"/>
        <v/>
      </c>
      <c r="X561" s="24" t="str">
        <f>IFERROR(VLOOKUP(W561,HOSPITAIS_COM_DIVIDAS!A:E,5,FALSE),"")</f>
        <v/>
      </c>
    </row>
    <row r="562" spans="1:24" x14ac:dyDescent="0.25">
      <c r="A562" s="52" t="str">
        <f>IFERROR((Tabela4[[#This Row],[Status da Proposta]]),"")</f>
        <v/>
      </c>
      <c r="B562" s="121">
        <f>IFERROR((CREDITO_FINANCEIRO!A562),"")</f>
        <v>0</v>
      </c>
      <c r="C562" s="120" t="str">
        <f>IFERROR((VLOOKUP(B562,CREDITO_FINANCEIRO!A:B,2,FALSE)),"")</f>
        <v/>
      </c>
      <c r="D562" s="94" t="str">
        <f>IFERROR((VLOOKUP(B562,CREDITO_FINANCEIRO!A:E,5,FALSE)),"")</f>
        <v/>
      </c>
      <c r="E562" s="95" t="str">
        <f>IFERROR((VLOOKUP(B562,CREDITO_FINANCEIRO!A:C,3,FALSE)),"")</f>
        <v/>
      </c>
      <c r="F562" s="120" t="str">
        <f>IFERROR((VLOOKUP(B562,CREDITO_FINANCEIRO!A:G,4,FALSE)),"")</f>
        <v/>
      </c>
      <c r="G562" s="120" t="e">
        <f>VLOOKUP(B562,CREDITO_FINANCEIRO!A:G,6,FALSE)</f>
        <v>#N/A</v>
      </c>
      <c r="H562" s="120" t="e">
        <f>VLOOKUP(B562,CREDITO_FINANCEIRO!A:G,7,FALSE)</f>
        <v>#N/A</v>
      </c>
      <c r="I562" s="91" t="e">
        <f>VLOOKUP(B562,CREDITO_FINANCEIRO!A:K,10,FALSE)</f>
        <v>#N/A</v>
      </c>
      <c r="J562" s="91" t="e">
        <f>VLOOKUP(B562,CREDITO_FINANCEIRO!A:K,11,FALSE)</f>
        <v>#N/A</v>
      </c>
      <c r="K562" s="91" t="e">
        <f>VLOOKUP(B562,CREDITO_FINANCEIRO!A:L,12,FALSE)</f>
        <v>#N/A</v>
      </c>
      <c r="L562" s="110" t="e">
        <f t="shared" si="80"/>
        <v>#N/A</v>
      </c>
      <c r="M562" s="2" t="e">
        <f t="shared" si="81"/>
        <v>#N/A</v>
      </c>
      <c r="N562" s="111" t="e">
        <f>VLOOKUP(Tabela4[[#This Row],[Proposta de Referência]],SIMP_CF!A:K,9,FALSE)</f>
        <v>#N/A</v>
      </c>
      <c r="O562" s="111" t="e">
        <f>VLOOKUP(Tabela4[[#This Row],[Proposta de Referência]],SIMP_CF!A:K,8,FALSE)</f>
        <v>#N/A</v>
      </c>
      <c r="P562" s="112" t="e">
        <f t="shared" si="82"/>
        <v>#N/A</v>
      </c>
      <c r="Q562" s="112" t="e">
        <f t="shared" si="83"/>
        <v>#N/A</v>
      </c>
      <c r="R562" t="e">
        <f t="shared" si="89"/>
        <v>#N/A</v>
      </c>
      <c r="S562" s="108" t="e">
        <f t="shared" si="84"/>
        <v>#N/A</v>
      </c>
      <c r="T562" s="108" t="e">
        <f t="shared" si="85"/>
        <v>#N/A</v>
      </c>
      <c r="U562" s="110" t="e">
        <f t="shared" si="86"/>
        <v>#N/A</v>
      </c>
      <c r="V562" t="e">
        <f t="shared" si="87"/>
        <v>#N/A</v>
      </c>
      <c r="W562" t="str">
        <f t="shared" si="88"/>
        <v/>
      </c>
      <c r="X562" s="24" t="str">
        <f>IFERROR(VLOOKUP(W562,HOSPITAIS_COM_DIVIDAS!A:E,5,FALSE),"")</f>
        <v/>
      </c>
    </row>
    <row r="563" spans="1:24" x14ac:dyDescent="0.25">
      <c r="A563" s="52" t="str">
        <f>IFERROR((Tabela4[[#This Row],[Status da Proposta]]),"")</f>
        <v/>
      </c>
      <c r="B563" s="121">
        <f>IFERROR((CREDITO_FINANCEIRO!A563),"")</f>
        <v>0</v>
      </c>
      <c r="C563" s="120" t="str">
        <f>IFERROR((VLOOKUP(B563,CREDITO_FINANCEIRO!A:B,2,FALSE)),"")</f>
        <v/>
      </c>
      <c r="D563" s="94" t="str">
        <f>IFERROR((VLOOKUP(B563,CREDITO_FINANCEIRO!A:E,5,FALSE)),"")</f>
        <v/>
      </c>
      <c r="E563" s="95" t="str">
        <f>IFERROR((VLOOKUP(B563,CREDITO_FINANCEIRO!A:C,3,FALSE)),"")</f>
        <v/>
      </c>
      <c r="F563" s="120" t="str">
        <f>IFERROR((VLOOKUP(B563,CREDITO_FINANCEIRO!A:G,4,FALSE)),"")</f>
        <v/>
      </c>
      <c r="G563" s="120" t="e">
        <f>VLOOKUP(B563,CREDITO_FINANCEIRO!A:G,6,FALSE)</f>
        <v>#N/A</v>
      </c>
      <c r="H563" s="120" t="e">
        <f>VLOOKUP(B563,CREDITO_FINANCEIRO!A:G,7,FALSE)</f>
        <v>#N/A</v>
      </c>
      <c r="I563" s="91" t="e">
        <f>VLOOKUP(B563,CREDITO_FINANCEIRO!A:K,10,FALSE)</f>
        <v>#N/A</v>
      </c>
      <c r="J563" s="91" t="e">
        <f>VLOOKUP(B563,CREDITO_FINANCEIRO!A:K,11,FALSE)</f>
        <v>#N/A</v>
      </c>
      <c r="K563" s="91" t="e">
        <f>VLOOKUP(B563,CREDITO_FINANCEIRO!A:L,12,FALSE)</f>
        <v>#N/A</v>
      </c>
      <c r="L563" s="110" t="e">
        <f t="shared" si="80"/>
        <v>#N/A</v>
      </c>
      <c r="M563" s="2" t="e">
        <f t="shared" si="81"/>
        <v>#N/A</v>
      </c>
      <c r="N563" s="111" t="e">
        <f>VLOOKUP(Tabela4[[#This Row],[Proposta de Referência]],SIMP_CF!A:K,9,FALSE)</f>
        <v>#N/A</v>
      </c>
      <c r="O563" s="111" t="e">
        <f>VLOOKUP(Tabela4[[#This Row],[Proposta de Referência]],SIMP_CF!A:K,8,FALSE)</f>
        <v>#N/A</v>
      </c>
      <c r="P563" s="112" t="e">
        <f t="shared" si="82"/>
        <v>#N/A</v>
      </c>
      <c r="Q563" s="112" t="e">
        <f t="shared" si="83"/>
        <v>#N/A</v>
      </c>
      <c r="R563" t="e">
        <f t="shared" si="89"/>
        <v>#N/A</v>
      </c>
      <c r="S563" s="108" t="e">
        <f t="shared" si="84"/>
        <v>#N/A</v>
      </c>
      <c r="T563" s="108" t="e">
        <f t="shared" si="85"/>
        <v>#N/A</v>
      </c>
      <c r="U563" s="110" t="e">
        <f t="shared" si="86"/>
        <v>#N/A</v>
      </c>
      <c r="V563" t="e">
        <f t="shared" si="87"/>
        <v>#N/A</v>
      </c>
      <c r="W563" t="str">
        <f t="shared" si="88"/>
        <v/>
      </c>
      <c r="X563" s="24" t="str">
        <f>IFERROR(VLOOKUP(W563,HOSPITAIS_COM_DIVIDAS!A:E,5,FALSE),"")</f>
        <v/>
      </c>
    </row>
    <row r="564" spans="1:24" x14ac:dyDescent="0.25">
      <c r="A564" s="52" t="str">
        <f>IFERROR((Tabela4[[#This Row],[Status da Proposta]]),"")</f>
        <v/>
      </c>
      <c r="B564" s="121">
        <f>IFERROR((CREDITO_FINANCEIRO!A564),"")</f>
        <v>0</v>
      </c>
      <c r="C564" s="120" t="str">
        <f>IFERROR((VLOOKUP(B564,CREDITO_FINANCEIRO!A:B,2,FALSE)),"")</f>
        <v/>
      </c>
      <c r="D564" s="94" t="str">
        <f>IFERROR((VLOOKUP(B564,CREDITO_FINANCEIRO!A:E,5,FALSE)),"")</f>
        <v/>
      </c>
      <c r="E564" s="95" t="str">
        <f>IFERROR((VLOOKUP(B564,CREDITO_FINANCEIRO!A:C,3,FALSE)),"")</f>
        <v/>
      </c>
      <c r="F564" s="120" t="str">
        <f>IFERROR((VLOOKUP(B564,CREDITO_FINANCEIRO!A:G,4,FALSE)),"")</f>
        <v/>
      </c>
      <c r="G564" s="120" t="e">
        <f>VLOOKUP(B564,CREDITO_FINANCEIRO!A:G,6,FALSE)</f>
        <v>#N/A</v>
      </c>
      <c r="H564" s="120" t="e">
        <f>VLOOKUP(B564,CREDITO_FINANCEIRO!A:G,7,FALSE)</f>
        <v>#N/A</v>
      </c>
      <c r="I564" s="91" t="e">
        <f>VLOOKUP(B564,CREDITO_FINANCEIRO!A:K,10,FALSE)</f>
        <v>#N/A</v>
      </c>
      <c r="J564" s="91" t="e">
        <f>VLOOKUP(B564,CREDITO_FINANCEIRO!A:K,11,FALSE)</f>
        <v>#N/A</v>
      </c>
      <c r="K564" s="91" t="e">
        <f>VLOOKUP(B564,CREDITO_FINANCEIRO!A:L,12,FALSE)</f>
        <v>#N/A</v>
      </c>
      <c r="L564" s="110" t="e">
        <f t="shared" si="80"/>
        <v>#N/A</v>
      </c>
      <c r="M564" s="2" t="e">
        <f t="shared" si="81"/>
        <v>#N/A</v>
      </c>
      <c r="N564" s="111" t="e">
        <f>VLOOKUP(Tabela4[[#This Row],[Proposta de Referência]],SIMP_CF!A:K,9,FALSE)</f>
        <v>#N/A</v>
      </c>
      <c r="O564" s="111" t="e">
        <f>VLOOKUP(Tabela4[[#This Row],[Proposta de Referência]],SIMP_CF!A:K,8,FALSE)</f>
        <v>#N/A</v>
      </c>
      <c r="P564" s="112" t="e">
        <f t="shared" si="82"/>
        <v>#N/A</v>
      </c>
      <c r="Q564" s="112" t="e">
        <f t="shared" si="83"/>
        <v>#N/A</v>
      </c>
      <c r="R564" t="e">
        <f t="shared" si="89"/>
        <v>#N/A</v>
      </c>
      <c r="S564" s="108" t="e">
        <f t="shared" si="84"/>
        <v>#N/A</v>
      </c>
      <c r="T564" s="108" t="e">
        <f t="shared" si="85"/>
        <v>#N/A</v>
      </c>
      <c r="U564" s="110" t="e">
        <f t="shared" si="86"/>
        <v>#N/A</v>
      </c>
      <c r="V564" t="e">
        <f t="shared" si="87"/>
        <v>#N/A</v>
      </c>
      <c r="W564" t="str">
        <f t="shared" si="88"/>
        <v/>
      </c>
      <c r="X564" s="24" t="str">
        <f>IFERROR(VLOOKUP(W564,HOSPITAIS_COM_DIVIDAS!A:E,5,FALSE),"")</f>
        <v/>
      </c>
    </row>
    <row r="565" spans="1:24" x14ac:dyDescent="0.25">
      <c r="A565" s="52" t="str">
        <f>IFERROR((Tabela4[[#This Row],[Status da Proposta]]),"")</f>
        <v/>
      </c>
      <c r="B565" s="121">
        <f>IFERROR((CREDITO_FINANCEIRO!A565),"")</f>
        <v>0</v>
      </c>
      <c r="C565" s="120" t="str">
        <f>IFERROR((VLOOKUP(B565,CREDITO_FINANCEIRO!A:B,2,FALSE)),"")</f>
        <v/>
      </c>
      <c r="D565" s="94" t="str">
        <f>IFERROR((VLOOKUP(B565,CREDITO_FINANCEIRO!A:E,5,FALSE)),"")</f>
        <v/>
      </c>
      <c r="E565" s="95" t="str">
        <f>IFERROR((VLOOKUP(B565,CREDITO_FINANCEIRO!A:C,3,FALSE)),"")</f>
        <v/>
      </c>
      <c r="F565" s="120" t="str">
        <f>IFERROR((VLOOKUP(B565,CREDITO_FINANCEIRO!A:G,4,FALSE)),"")</f>
        <v/>
      </c>
      <c r="G565" s="120" t="e">
        <f>VLOOKUP(B565,CREDITO_FINANCEIRO!A:G,6,FALSE)</f>
        <v>#N/A</v>
      </c>
      <c r="H565" s="120" t="e">
        <f>VLOOKUP(B565,CREDITO_FINANCEIRO!A:G,7,FALSE)</f>
        <v>#N/A</v>
      </c>
      <c r="I565" s="91" t="e">
        <f>VLOOKUP(B565,CREDITO_FINANCEIRO!A:K,10,FALSE)</f>
        <v>#N/A</v>
      </c>
      <c r="J565" s="91" t="e">
        <f>VLOOKUP(B565,CREDITO_FINANCEIRO!A:K,11,FALSE)</f>
        <v>#N/A</v>
      </c>
      <c r="K565" s="91" t="e">
        <f>VLOOKUP(B565,CREDITO_FINANCEIRO!A:L,12,FALSE)</f>
        <v>#N/A</v>
      </c>
      <c r="L565" s="110" t="e">
        <f t="shared" si="80"/>
        <v>#N/A</v>
      </c>
      <c r="M565" s="2" t="e">
        <f t="shared" si="81"/>
        <v>#N/A</v>
      </c>
      <c r="N565" s="111" t="e">
        <f>VLOOKUP(Tabela4[[#This Row],[Proposta de Referência]],SIMP_CF!A:K,9,FALSE)</f>
        <v>#N/A</v>
      </c>
      <c r="O565" s="111" t="e">
        <f>VLOOKUP(Tabela4[[#This Row],[Proposta de Referência]],SIMP_CF!A:K,8,FALSE)</f>
        <v>#N/A</v>
      </c>
      <c r="P565" s="112" t="e">
        <f t="shared" si="82"/>
        <v>#N/A</v>
      </c>
      <c r="Q565" s="112" t="e">
        <f t="shared" si="83"/>
        <v>#N/A</v>
      </c>
      <c r="R565" t="e">
        <f t="shared" si="89"/>
        <v>#N/A</v>
      </c>
      <c r="S565" s="108" t="e">
        <f t="shared" si="84"/>
        <v>#N/A</v>
      </c>
      <c r="T565" s="108" t="e">
        <f t="shared" si="85"/>
        <v>#N/A</v>
      </c>
      <c r="U565" s="110" t="e">
        <f t="shared" si="86"/>
        <v>#N/A</v>
      </c>
      <c r="V565" t="e">
        <f t="shared" si="87"/>
        <v>#N/A</v>
      </c>
      <c r="W565" t="str">
        <f t="shared" si="88"/>
        <v/>
      </c>
      <c r="X565" s="24" t="str">
        <f>IFERROR(VLOOKUP(W565,HOSPITAIS_COM_DIVIDAS!A:E,5,FALSE),"")</f>
        <v/>
      </c>
    </row>
    <row r="566" spans="1:24" x14ac:dyDescent="0.25">
      <c r="A566" s="52" t="str">
        <f>IFERROR((Tabela4[[#This Row],[Status da Proposta]]),"")</f>
        <v/>
      </c>
      <c r="B566" s="121">
        <f>IFERROR((CREDITO_FINANCEIRO!A566),"")</f>
        <v>0</v>
      </c>
      <c r="C566" s="120" t="str">
        <f>IFERROR((VLOOKUP(B566,CREDITO_FINANCEIRO!A:B,2,FALSE)),"")</f>
        <v/>
      </c>
      <c r="D566" s="94" t="str">
        <f>IFERROR((VLOOKUP(B566,CREDITO_FINANCEIRO!A:E,5,FALSE)),"")</f>
        <v/>
      </c>
      <c r="E566" s="95" t="str">
        <f>IFERROR((VLOOKUP(B566,CREDITO_FINANCEIRO!A:C,3,FALSE)),"")</f>
        <v/>
      </c>
      <c r="F566" s="120" t="str">
        <f>IFERROR((VLOOKUP(B566,CREDITO_FINANCEIRO!A:G,4,FALSE)),"")</f>
        <v/>
      </c>
      <c r="G566" s="120" t="e">
        <f>VLOOKUP(B566,CREDITO_FINANCEIRO!A:G,6,FALSE)</f>
        <v>#N/A</v>
      </c>
      <c r="H566" s="120" t="e">
        <f>VLOOKUP(B566,CREDITO_FINANCEIRO!A:G,7,FALSE)</f>
        <v>#N/A</v>
      </c>
      <c r="I566" s="91" t="e">
        <f>VLOOKUP(B566,CREDITO_FINANCEIRO!A:K,10,FALSE)</f>
        <v>#N/A</v>
      </c>
      <c r="J566" s="91" t="e">
        <f>VLOOKUP(B566,CREDITO_FINANCEIRO!A:K,11,FALSE)</f>
        <v>#N/A</v>
      </c>
      <c r="K566" s="91" t="e">
        <f>VLOOKUP(B566,CREDITO_FINANCEIRO!A:L,12,FALSE)</f>
        <v>#N/A</v>
      </c>
      <c r="L566" s="110" t="e">
        <f t="shared" si="80"/>
        <v>#N/A</v>
      </c>
      <c r="M566" s="2" t="e">
        <f t="shared" si="81"/>
        <v>#N/A</v>
      </c>
      <c r="N566" s="111" t="e">
        <f>VLOOKUP(Tabela4[[#This Row],[Proposta de Referência]],SIMP_CF!A:K,9,FALSE)</f>
        <v>#N/A</v>
      </c>
      <c r="O566" s="111" t="e">
        <f>VLOOKUP(Tabela4[[#This Row],[Proposta de Referência]],SIMP_CF!A:K,8,FALSE)</f>
        <v>#N/A</v>
      </c>
      <c r="P566" s="112" t="e">
        <f t="shared" si="82"/>
        <v>#N/A</v>
      </c>
      <c r="Q566" s="112" t="e">
        <f t="shared" si="83"/>
        <v>#N/A</v>
      </c>
      <c r="R566" t="e">
        <f t="shared" si="89"/>
        <v>#N/A</v>
      </c>
      <c r="S566" s="108" t="e">
        <f t="shared" si="84"/>
        <v>#N/A</v>
      </c>
      <c r="T566" s="108" t="e">
        <f t="shared" si="85"/>
        <v>#N/A</v>
      </c>
      <c r="U566" s="110" t="e">
        <f t="shared" si="86"/>
        <v>#N/A</v>
      </c>
      <c r="V566" t="e">
        <f t="shared" si="87"/>
        <v>#N/A</v>
      </c>
      <c r="W566" t="str">
        <f t="shared" si="88"/>
        <v/>
      </c>
      <c r="X566" s="24" t="str">
        <f>IFERROR(VLOOKUP(W566,HOSPITAIS_COM_DIVIDAS!A:E,5,FALSE),"")</f>
        <v/>
      </c>
    </row>
    <row r="567" spans="1:24" x14ac:dyDescent="0.25">
      <c r="A567" s="52" t="str">
        <f>IFERROR((Tabela4[[#This Row],[Status da Proposta]]),"")</f>
        <v/>
      </c>
      <c r="B567" s="121">
        <f>IFERROR((CREDITO_FINANCEIRO!A567),"")</f>
        <v>0</v>
      </c>
      <c r="C567" s="120" t="str">
        <f>IFERROR((VLOOKUP(B567,CREDITO_FINANCEIRO!A:B,2,FALSE)),"")</f>
        <v/>
      </c>
      <c r="D567" s="94" t="str">
        <f>IFERROR((VLOOKUP(B567,CREDITO_FINANCEIRO!A:E,5,FALSE)),"")</f>
        <v/>
      </c>
      <c r="E567" s="95" t="str">
        <f>IFERROR((VLOOKUP(B567,CREDITO_FINANCEIRO!A:C,3,FALSE)),"")</f>
        <v/>
      </c>
      <c r="F567" s="120" t="str">
        <f>IFERROR((VLOOKUP(B567,CREDITO_FINANCEIRO!A:G,4,FALSE)),"")</f>
        <v/>
      </c>
      <c r="G567" s="120" t="e">
        <f>VLOOKUP(B567,CREDITO_FINANCEIRO!A:G,6,FALSE)</f>
        <v>#N/A</v>
      </c>
      <c r="H567" s="120" t="e">
        <f>VLOOKUP(B567,CREDITO_FINANCEIRO!A:G,7,FALSE)</f>
        <v>#N/A</v>
      </c>
      <c r="I567" s="91" t="e">
        <f>VLOOKUP(B567,CREDITO_FINANCEIRO!A:K,10,FALSE)</f>
        <v>#N/A</v>
      </c>
      <c r="J567" s="91" t="e">
        <f>VLOOKUP(B567,CREDITO_FINANCEIRO!A:K,11,FALSE)</f>
        <v>#N/A</v>
      </c>
      <c r="K567" s="91" t="e">
        <f>VLOOKUP(B567,CREDITO_FINANCEIRO!A:L,12,FALSE)</f>
        <v>#N/A</v>
      </c>
      <c r="L567" s="110" t="e">
        <f t="shared" si="80"/>
        <v>#N/A</v>
      </c>
      <c r="M567" s="2" t="e">
        <f t="shared" si="81"/>
        <v>#N/A</v>
      </c>
      <c r="N567" s="111" t="e">
        <f>VLOOKUP(Tabela4[[#This Row],[Proposta de Referência]],SIMP_CF!A:K,9,FALSE)</f>
        <v>#N/A</v>
      </c>
      <c r="O567" s="111" t="e">
        <f>VLOOKUP(Tabela4[[#This Row],[Proposta de Referência]],SIMP_CF!A:K,8,FALSE)</f>
        <v>#N/A</v>
      </c>
      <c r="P567" s="112" t="e">
        <f t="shared" si="82"/>
        <v>#N/A</v>
      </c>
      <c r="Q567" s="112" t="e">
        <f t="shared" si="83"/>
        <v>#N/A</v>
      </c>
      <c r="R567" t="e">
        <f t="shared" si="89"/>
        <v>#N/A</v>
      </c>
      <c r="S567" s="108" t="e">
        <f t="shared" si="84"/>
        <v>#N/A</v>
      </c>
      <c r="T567" s="108" t="e">
        <f t="shared" si="85"/>
        <v>#N/A</v>
      </c>
      <c r="U567" s="110" t="e">
        <f t="shared" si="86"/>
        <v>#N/A</v>
      </c>
      <c r="V567" t="e">
        <f t="shared" si="87"/>
        <v>#N/A</v>
      </c>
      <c r="W567" t="str">
        <f t="shared" si="88"/>
        <v/>
      </c>
      <c r="X567" s="24" t="str">
        <f>IFERROR(VLOOKUP(W567,HOSPITAIS_COM_DIVIDAS!A:E,5,FALSE),"")</f>
        <v/>
      </c>
    </row>
    <row r="568" spans="1:24" x14ac:dyDescent="0.25">
      <c r="A568" s="52" t="str">
        <f>IFERROR((Tabela4[[#This Row],[Status da Proposta]]),"")</f>
        <v/>
      </c>
      <c r="B568" s="121">
        <f>IFERROR((CREDITO_FINANCEIRO!A568),"")</f>
        <v>0</v>
      </c>
      <c r="C568" s="120" t="str">
        <f>IFERROR((VLOOKUP(B568,CREDITO_FINANCEIRO!A:B,2,FALSE)),"")</f>
        <v/>
      </c>
      <c r="D568" s="94" t="str">
        <f>IFERROR((VLOOKUP(B568,CREDITO_FINANCEIRO!A:E,5,FALSE)),"")</f>
        <v/>
      </c>
      <c r="E568" s="95" t="str">
        <f>IFERROR((VLOOKUP(B568,CREDITO_FINANCEIRO!A:C,3,FALSE)),"")</f>
        <v/>
      </c>
      <c r="F568" s="120" t="str">
        <f>IFERROR((VLOOKUP(B568,CREDITO_FINANCEIRO!A:G,4,FALSE)),"")</f>
        <v/>
      </c>
      <c r="G568" s="120" t="e">
        <f>VLOOKUP(B568,CREDITO_FINANCEIRO!A:G,6,FALSE)</f>
        <v>#N/A</v>
      </c>
      <c r="H568" s="120" t="e">
        <f>VLOOKUP(B568,CREDITO_FINANCEIRO!A:G,7,FALSE)</f>
        <v>#N/A</v>
      </c>
      <c r="I568" s="91" t="e">
        <f>VLOOKUP(B568,CREDITO_FINANCEIRO!A:K,10,FALSE)</f>
        <v>#N/A</v>
      </c>
      <c r="J568" s="91" t="e">
        <f>VLOOKUP(B568,CREDITO_FINANCEIRO!A:K,11,FALSE)</f>
        <v>#N/A</v>
      </c>
      <c r="K568" s="91" t="e">
        <f>VLOOKUP(B568,CREDITO_FINANCEIRO!A:L,12,FALSE)</f>
        <v>#N/A</v>
      </c>
      <c r="L568" s="110" t="e">
        <f t="shared" si="80"/>
        <v>#N/A</v>
      </c>
      <c r="M568" s="2" t="e">
        <f t="shared" si="81"/>
        <v>#N/A</v>
      </c>
      <c r="N568" s="111" t="e">
        <f>VLOOKUP(Tabela4[[#This Row],[Proposta de Referência]],SIMP_CF!A:K,9,FALSE)</f>
        <v>#N/A</v>
      </c>
      <c r="O568" s="111" t="e">
        <f>VLOOKUP(Tabela4[[#This Row],[Proposta de Referência]],SIMP_CF!A:K,8,FALSE)</f>
        <v>#N/A</v>
      </c>
      <c r="P568" s="112" t="e">
        <f t="shared" si="82"/>
        <v>#N/A</v>
      </c>
      <c r="Q568" s="112" t="e">
        <f t="shared" si="83"/>
        <v>#N/A</v>
      </c>
      <c r="R568" t="e">
        <f t="shared" si="89"/>
        <v>#N/A</v>
      </c>
      <c r="S568" s="108" t="e">
        <f t="shared" si="84"/>
        <v>#N/A</v>
      </c>
      <c r="T568" s="108" t="e">
        <f t="shared" si="85"/>
        <v>#N/A</v>
      </c>
      <c r="U568" s="110" t="e">
        <f t="shared" si="86"/>
        <v>#N/A</v>
      </c>
      <c r="V568" t="e">
        <f t="shared" si="87"/>
        <v>#N/A</v>
      </c>
      <c r="W568" t="str">
        <f t="shared" si="88"/>
        <v/>
      </c>
      <c r="X568" s="24" t="str">
        <f>IFERROR(VLOOKUP(W568,HOSPITAIS_COM_DIVIDAS!A:E,5,FALSE),"")</f>
        <v/>
      </c>
    </row>
    <row r="569" spans="1:24" x14ac:dyDescent="0.25">
      <c r="A569" s="52" t="str">
        <f>IFERROR((Tabela4[[#This Row],[Status da Proposta]]),"")</f>
        <v/>
      </c>
      <c r="B569" s="121">
        <f>IFERROR((CREDITO_FINANCEIRO!A569),"")</f>
        <v>0</v>
      </c>
      <c r="C569" s="120" t="str">
        <f>IFERROR((VLOOKUP(B569,CREDITO_FINANCEIRO!A:B,2,FALSE)),"")</f>
        <v/>
      </c>
      <c r="D569" s="94" t="str">
        <f>IFERROR((VLOOKUP(B569,CREDITO_FINANCEIRO!A:E,5,FALSE)),"")</f>
        <v/>
      </c>
      <c r="E569" s="95" t="str">
        <f>IFERROR((VLOOKUP(B569,CREDITO_FINANCEIRO!A:C,3,FALSE)),"")</f>
        <v/>
      </c>
      <c r="F569" s="120" t="str">
        <f>IFERROR((VLOOKUP(B569,CREDITO_FINANCEIRO!A:G,4,FALSE)),"")</f>
        <v/>
      </c>
      <c r="G569" s="120" t="e">
        <f>VLOOKUP(B569,CREDITO_FINANCEIRO!A:G,6,FALSE)</f>
        <v>#N/A</v>
      </c>
      <c r="H569" s="120" t="e">
        <f>VLOOKUP(B569,CREDITO_FINANCEIRO!A:G,7,FALSE)</f>
        <v>#N/A</v>
      </c>
      <c r="I569" s="91" t="e">
        <f>VLOOKUP(B569,CREDITO_FINANCEIRO!A:K,10,FALSE)</f>
        <v>#N/A</v>
      </c>
      <c r="J569" s="91" t="e">
        <f>VLOOKUP(B569,CREDITO_FINANCEIRO!A:K,11,FALSE)</f>
        <v>#N/A</v>
      </c>
      <c r="K569" s="91" t="e">
        <f>VLOOKUP(B569,CREDITO_FINANCEIRO!A:L,12,FALSE)</f>
        <v>#N/A</v>
      </c>
      <c r="L569" s="110" t="e">
        <f t="shared" si="80"/>
        <v>#N/A</v>
      </c>
      <c r="M569" s="2" t="e">
        <f t="shared" si="81"/>
        <v>#N/A</v>
      </c>
      <c r="N569" s="111" t="e">
        <f>VLOOKUP(Tabela4[[#This Row],[Proposta de Referência]],SIMP_CF!A:K,9,FALSE)</f>
        <v>#N/A</v>
      </c>
      <c r="O569" s="111" t="e">
        <f>VLOOKUP(Tabela4[[#This Row],[Proposta de Referência]],SIMP_CF!A:K,8,FALSE)</f>
        <v>#N/A</v>
      </c>
      <c r="P569" s="112" t="e">
        <f t="shared" si="82"/>
        <v>#N/A</v>
      </c>
      <c r="Q569" s="112" t="e">
        <f t="shared" si="83"/>
        <v>#N/A</v>
      </c>
      <c r="R569" t="e">
        <f t="shared" si="89"/>
        <v>#N/A</v>
      </c>
      <c r="S569" s="108" t="e">
        <f t="shared" si="84"/>
        <v>#N/A</v>
      </c>
      <c r="T569" s="108" t="e">
        <f t="shared" si="85"/>
        <v>#N/A</v>
      </c>
      <c r="U569" s="110" t="e">
        <f t="shared" si="86"/>
        <v>#N/A</v>
      </c>
      <c r="V569" t="e">
        <f t="shared" si="87"/>
        <v>#N/A</v>
      </c>
      <c r="W569" t="str">
        <f t="shared" si="88"/>
        <v/>
      </c>
      <c r="X569" s="24" t="str">
        <f>IFERROR(VLOOKUP(W569,HOSPITAIS_COM_DIVIDAS!A:E,5,FALSE),"")</f>
        <v/>
      </c>
    </row>
    <row r="570" spans="1:24" x14ac:dyDescent="0.25">
      <c r="A570" s="52" t="str">
        <f>IFERROR((Tabela4[[#This Row],[Status da Proposta]]),"")</f>
        <v/>
      </c>
      <c r="B570" s="121">
        <f>IFERROR((CREDITO_FINANCEIRO!A570),"")</f>
        <v>0</v>
      </c>
      <c r="C570" s="120" t="str">
        <f>IFERROR((VLOOKUP(B570,CREDITO_FINANCEIRO!A:B,2,FALSE)),"")</f>
        <v/>
      </c>
      <c r="D570" s="94" t="str">
        <f>IFERROR((VLOOKUP(B570,CREDITO_FINANCEIRO!A:E,5,FALSE)),"")</f>
        <v/>
      </c>
      <c r="E570" s="95" t="str">
        <f>IFERROR((VLOOKUP(B570,CREDITO_FINANCEIRO!A:C,3,FALSE)),"")</f>
        <v/>
      </c>
      <c r="F570" s="120" t="str">
        <f>IFERROR((VLOOKUP(B570,CREDITO_FINANCEIRO!A:G,4,FALSE)),"")</f>
        <v/>
      </c>
      <c r="G570" s="120" t="e">
        <f>VLOOKUP(B570,CREDITO_FINANCEIRO!A:G,6,FALSE)</f>
        <v>#N/A</v>
      </c>
      <c r="H570" s="120" t="e">
        <f>VLOOKUP(B570,CREDITO_FINANCEIRO!A:G,7,FALSE)</f>
        <v>#N/A</v>
      </c>
      <c r="I570" s="91" t="e">
        <f>VLOOKUP(B570,CREDITO_FINANCEIRO!A:K,10,FALSE)</f>
        <v>#N/A</v>
      </c>
      <c r="J570" s="91" t="e">
        <f>VLOOKUP(B570,CREDITO_FINANCEIRO!A:K,11,FALSE)</f>
        <v>#N/A</v>
      </c>
      <c r="K570" s="91" t="e">
        <f>VLOOKUP(B570,CREDITO_FINANCEIRO!A:L,12,FALSE)</f>
        <v>#N/A</v>
      </c>
      <c r="L570" s="110" t="e">
        <f t="shared" si="80"/>
        <v>#N/A</v>
      </c>
      <c r="M570" s="2" t="e">
        <f t="shared" si="81"/>
        <v>#N/A</v>
      </c>
      <c r="N570" s="111" t="e">
        <f>VLOOKUP(Tabela4[[#This Row],[Proposta de Referência]],SIMP_CF!A:K,9,FALSE)</f>
        <v>#N/A</v>
      </c>
      <c r="O570" s="111" t="e">
        <f>VLOOKUP(Tabela4[[#This Row],[Proposta de Referência]],SIMP_CF!A:K,8,FALSE)</f>
        <v>#N/A</v>
      </c>
      <c r="P570" s="112" t="e">
        <f t="shared" si="82"/>
        <v>#N/A</v>
      </c>
      <c r="Q570" s="112" t="e">
        <f t="shared" si="83"/>
        <v>#N/A</v>
      </c>
      <c r="R570" t="e">
        <f t="shared" si="89"/>
        <v>#N/A</v>
      </c>
      <c r="S570" s="108" t="e">
        <f t="shared" si="84"/>
        <v>#N/A</v>
      </c>
      <c r="T570" s="108" t="e">
        <f t="shared" si="85"/>
        <v>#N/A</v>
      </c>
      <c r="U570" s="110" t="e">
        <f t="shared" si="86"/>
        <v>#N/A</v>
      </c>
      <c r="V570" t="e">
        <f t="shared" si="87"/>
        <v>#N/A</v>
      </c>
      <c r="W570" t="str">
        <f t="shared" si="88"/>
        <v/>
      </c>
      <c r="X570" s="24" t="str">
        <f>IFERROR(VLOOKUP(W570,HOSPITAIS_COM_DIVIDAS!A:E,5,FALSE),"")</f>
        <v/>
      </c>
    </row>
    <row r="571" spans="1:24" x14ac:dyDescent="0.25">
      <c r="A571" s="52" t="str">
        <f>IFERROR((Tabela4[[#This Row],[Status da Proposta]]),"")</f>
        <v/>
      </c>
      <c r="B571" s="121">
        <f>IFERROR((CREDITO_FINANCEIRO!A571),"")</f>
        <v>0</v>
      </c>
      <c r="C571" s="120" t="str">
        <f>IFERROR((VLOOKUP(B571,CREDITO_FINANCEIRO!A:B,2,FALSE)),"")</f>
        <v/>
      </c>
      <c r="D571" s="94" t="str">
        <f>IFERROR((VLOOKUP(B571,CREDITO_FINANCEIRO!A:E,5,FALSE)),"")</f>
        <v/>
      </c>
      <c r="E571" s="95" t="str">
        <f>IFERROR((VLOOKUP(B571,CREDITO_FINANCEIRO!A:C,3,FALSE)),"")</f>
        <v/>
      </c>
      <c r="F571" s="120" t="str">
        <f>IFERROR((VLOOKUP(B571,CREDITO_FINANCEIRO!A:G,4,FALSE)),"")</f>
        <v/>
      </c>
      <c r="G571" s="120" t="e">
        <f>VLOOKUP(B571,CREDITO_FINANCEIRO!A:G,6,FALSE)</f>
        <v>#N/A</v>
      </c>
      <c r="H571" s="120" t="e">
        <f>VLOOKUP(B571,CREDITO_FINANCEIRO!A:G,7,FALSE)</f>
        <v>#N/A</v>
      </c>
      <c r="I571" s="91" t="e">
        <f>VLOOKUP(B571,CREDITO_FINANCEIRO!A:K,10,FALSE)</f>
        <v>#N/A</v>
      </c>
      <c r="J571" s="91" t="e">
        <f>VLOOKUP(B571,CREDITO_FINANCEIRO!A:K,11,FALSE)</f>
        <v>#N/A</v>
      </c>
      <c r="K571" s="91" t="e">
        <f>VLOOKUP(B571,CREDITO_FINANCEIRO!A:L,12,FALSE)</f>
        <v>#N/A</v>
      </c>
      <c r="L571" s="110" t="e">
        <f t="shared" si="80"/>
        <v>#N/A</v>
      </c>
      <c r="M571" s="2" t="e">
        <f t="shared" si="81"/>
        <v>#N/A</v>
      </c>
      <c r="N571" s="111" t="e">
        <f>VLOOKUP(Tabela4[[#This Row],[Proposta de Referência]],SIMP_CF!A:K,9,FALSE)</f>
        <v>#N/A</v>
      </c>
      <c r="O571" s="111" t="e">
        <f>VLOOKUP(Tabela4[[#This Row],[Proposta de Referência]],SIMP_CF!A:K,8,FALSE)</f>
        <v>#N/A</v>
      </c>
      <c r="P571" s="112" t="e">
        <f t="shared" si="82"/>
        <v>#N/A</v>
      </c>
      <c r="Q571" s="112" t="e">
        <f t="shared" si="83"/>
        <v>#N/A</v>
      </c>
      <c r="R571" t="e">
        <f t="shared" si="89"/>
        <v>#N/A</v>
      </c>
      <c r="S571" s="108" t="e">
        <f t="shared" si="84"/>
        <v>#N/A</v>
      </c>
      <c r="T571" s="108" t="e">
        <f t="shared" si="85"/>
        <v>#N/A</v>
      </c>
      <c r="U571" s="110" t="e">
        <f t="shared" si="86"/>
        <v>#N/A</v>
      </c>
      <c r="V571" t="e">
        <f t="shared" si="87"/>
        <v>#N/A</v>
      </c>
      <c r="W571" t="str">
        <f t="shared" si="88"/>
        <v/>
      </c>
      <c r="X571" s="24" t="str">
        <f>IFERROR(VLOOKUP(W571,HOSPITAIS_COM_DIVIDAS!A:E,5,FALSE),"")</f>
        <v/>
      </c>
    </row>
    <row r="572" spans="1:24" x14ac:dyDescent="0.25">
      <c r="A572" s="52" t="str">
        <f>IFERROR((Tabela4[[#This Row],[Status da Proposta]]),"")</f>
        <v/>
      </c>
      <c r="B572" s="121">
        <f>IFERROR((CREDITO_FINANCEIRO!A572),"")</f>
        <v>0</v>
      </c>
      <c r="C572" s="120" t="str">
        <f>IFERROR((VLOOKUP(B572,CREDITO_FINANCEIRO!A:B,2,FALSE)),"")</f>
        <v/>
      </c>
      <c r="D572" s="94" t="str">
        <f>IFERROR((VLOOKUP(B572,CREDITO_FINANCEIRO!A:E,5,FALSE)),"")</f>
        <v/>
      </c>
      <c r="E572" s="95" t="str">
        <f>IFERROR((VLOOKUP(B572,CREDITO_FINANCEIRO!A:C,3,FALSE)),"")</f>
        <v/>
      </c>
      <c r="F572" s="120" t="str">
        <f>IFERROR((VLOOKUP(B572,CREDITO_FINANCEIRO!A:G,4,FALSE)),"")</f>
        <v/>
      </c>
      <c r="G572" s="120" t="e">
        <f>VLOOKUP(B572,CREDITO_FINANCEIRO!A:G,6,FALSE)</f>
        <v>#N/A</v>
      </c>
      <c r="H572" s="120" t="e">
        <f>VLOOKUP(B572,CREDITO_FINANCEIRO!A:G,7,FALSE)</f>
        <v>#N/A</v>
      </c>
      <c r="I572" s="91" t="e">
        <f>VLOOKUP(B572,CREDITO_FINANCEIRO!A:K,10,FALSE)</f>
        <v>#N/A</v>
      </c>
      <c r="J572" s="91" t="e">
        <f>VLOOKUP(B572,CREDITO_FINANCEIRO!A:K,11,FALSE)</f>
        <v>#N/A</v>
      </c>
      <c r="K572" s="91" t="e">
        <f>VLOOKUP(B572,CREDITO_FINANCEIRO!A:L,12,FALSE)</f>
        <v>#N/A</v>
      </c>
      <c r="L572" s="110" t="e">
        <f t="shared" si="80"/>
        <v>#N/A</v>
      </c>
      <c r="M572" s="2" t="e">
        <f t="shared" si="81"/>
        <v>#N/A</v>
      </c>
      <c r="N572" s="111" t="e">
        <f>VLOOKUP(Tabela4[[#This Row],[Proposta de Referência]],SIMP_CF!A:K,9,FALSE)</f>
        <v>#N/A</v>
      </c>
      <c r="O572" s="111" t="e">
        <f>VLOOKUP(Tabela4[[#This Row],[Proposta de Referência]],SIMP_CF!A:K,8,FALSE)</f>
        <v>#N/A</v>
      </c>
      <c r="P572" s="112" t="e">
        <f t="shared" si="82"/>
        <v>#N/A</v>
      </c>
      <c r="Q572" s="112" t="e">
        <f t="shared" si="83"/>
        <v>#N/A</v>
      </c>
      <c r="R572" t="e">
        <f t="shared" si="89"/>
        <v>#N/A</v>
      </c>
      <c r="S572" s="108" t="e">
        <f t="shared" si="84"/>
        <v>#N/A</v>
      </c>
      <c r="T572" s="108" t="e">
        <f t="shared" si="85"/>
        <v>#N/A</v>
      </c>
      <c r="U572" s="110" t="e">
        <f t="shared" si="86"/>
        <v>#N/A</v>
      </c>
      <c r="V572" t="e">
        <f t="shared" si="87"/>
        <v>#N/A</v>
      </c>
      <c r="W572" t="str">
        <f t="shared" si="88"/>
        <v/>
      </c>
      <c r="X572" s="24" t="str">
        <f>IFERROR(VLOOKUP(W572,HOSPITAIS_COM_DIVIDAS!A:E,5,FALSE),"")</f>
        <v/>
      </c>
    </row>
    <row r="573" spans="1:24" x14ac:dyDescent="0.25">
      <c r="A573" s="52" t="str">
        <f>IFERROR((Tabela4[[#This Row],[Status da Proposta]]),"")</f>
        <v/>
      </c>
      <c r="B573" s="121">
        <f>IFERROR((CREDITO_FINANCEIRO!A573),"")</f>
        <v>0</v>
      </c>
      <c r="C573" s="120" t="str">
        <f>IFERROR((VLOOKUP(B573,CREDITO_FINANCEIRO!A:B,2,FALSE)),"")</f>
        <v/>
      </c>
      <c r="D573" s="94" t="str">
        <f>IFERROR((VLOOKUP(B573,CREDITO_FINANCEIRO!A:E,5,FALSE)),"")</f>
        <v/>
      </c>
      <c r="E573" s="95" t="str">
        <f>IFERROR((VLOOKUP(B573,CREDITO_FINANCEIRO!A:C,3,FALSE)),"")</f>
        <v/>
      </c>
      <c r="F573" s="120" t="str">
        <f>IFERROR((VLOOKUP(B573,CREDITO_FINANCEIRO!A:G,4,FALSE)),"")</f>
        <v/>
      </c>
      <c r="G573" s="120" t="e">
        <f>VLOOKUP(B573,CREDITO_FINANCEIRO!A:G,6,FALSE)</f>
        <v>#N/A</v>
      </c>
      <c r="H573" s="120" t="e">
        <f>VLOOKUP(B573,CREDITO_FINANCEIRO!A:G,7,FALSE)</f>
        <v>#N/A</v>
      </c>
      <c r="I573" s="91" t="e">
        <f>VLOOKUP(B573,CREDITO_FINANCEIRO!A:K,10,FALSE)</f>
        <v>#N/A</v>
      </c>
      <c r="J573" s="91" t="e">
        <f>VLOOKUP(B573,CREDITO_FINANCEIRO!A:K,11,FALSE)</f>
        <v>#N/A</v>
      </c>
      <c r="K573" s="91" t="e">
        <f>VLOOKUP(B573,CREDITO_FINANCEIRO!A:L,12,FALSE)</f>
        <v>#N/A</v>
      </c>
      <c r="L573" s="110" t="e">
        <f t="shared" si="80"/>
        <v>#N/A</v>
      </c>
      <c r="M573" s="2" t="e">
        <f t="shared" si="81"/>
        <v>#N/A</v>
      </c>
      <c r="N573" s="111" t="e">
        <f>VLOOKUP(Tabela4[[#This Row],[Proposta de Referência]],SIMP_CF!A:K,9,FALSE)</f>
        <v>#N/A</v>
      </c>
      <c r="O573" s="111" t="e">
        <f>VLOOKUP(Tabela4[[#This Row],[Proposta de Referência]],SIMP_CF!A:K,8,FALSE)</f>
        <v>#N/A</v>
      </c>
      <c r="P573" s="112" t="e">
        <f t="shared" si="82"/>
        <v>#N/A</v>
      </c>
      <c r="Q573" s="112" t="e">
        <f t="shared" si="83"/>
        <v>#N/A</v>
      </c>
      <c r="R573" t="e">
        <f t="shared" si="89"/>
        <v>#N/A</v>
      </c>
      <c r="S573" s="108" t="e">
        <f t="shared" si="84"/>
        <v>#N/A</v>
      </c>
      <c r="T573" s="108" t="e">
        <f t="shared" si="85"/>
        <v>#N/A</v>
      </c>
      <c r="U573" s="110" t="e">
        <f t="shared" si="86"/>
        <v>#N/A</v>
      </c>
      <c r="V573" t="e">
        <f t="shared" si="87"/>
        <v>#N/A</v>
      </c>
      <c r="W573" t="str">
        <f t="shared" si="88"/>
        <v/>
      </c>
      <c r="X573" s="24" t="str">
        <f>IFERROR(VLOOKUP(W573,HOSPITAIS_COM_DIVIDAS!A:E,5,FALSE),"")</f>
        <v/>
      </c>
    </row>
    <row r="574" spans="1:24" x14ac:dyDescent="0.25">
      <c r="A574" s="52" t="str">
        <f>IFERROR((Tabela4[[#This Row],[Status da Proposta]]),"")</f>
        <v/>
      </c>
      <c r="B574" s="121">
        <f>IFERROR((CREDITO_FINANCEIRO!A574),"")</f>
        <v>0</v>
      </c>
      <c r="C574" s="120" t="str">
        <f>IFERROR((VLOOKUP(B574,CREDITO_FINANCEIRO!A:B,2,FALSE)),"")</f>
        <v/>
      </c>
      <c r="D574" s="94" t="str">
        <f>IFERROR((VLOOKUP(B574,CREDITO_FINANCEIRO!A:E,5,FALSE)),"")</f>
        <v/>
      </c>
      <c r="E574" s="95" t="str">
        <f>IFERROR((VLOOKUP(B574,CREDITO_FINANCEIRO!A:C,3,FALSE)),"")</f>
        <v/>
      </c>
      <c r="F574" s="120" t="str">
        <f>IFERROR((VLOOKUP(B574,CREDITO_FINANCEIRO!A:G,4,FALSE)),"")</f>
        <v/>
      </c>
      <c r="G574" s="120" t="e">
        <f>VLOOKUP(B574,CREDITO_FINANCEIRO!A:G,6,FALSE)</f>
        <v>#N/A</v>
      </c>
      <c r="H574" s="120" t="e">
        <f>VLOOKUP(B574,CREDITO_FINANCEIRO!A:G,7,FALSE)</f>
        <v>#N/A</v>
      </c>
      <c r="I574" s="91" t="e">
        <f>VLOOKUP(B574,CREDITO_FINANCEIRO!A:K,10,FALSE)</f>
        <v>#N/A</v>
      </c>
      <c r="J574" s="91" t="e">
        <f>VLOOKUP(B574,CREDITO_FINANCEIRO!A:K,11,FALSE)</f>
        <v>#N/A</v>
      </c>
      <c r="K574" s="91" t="e">
        <f>VLOOKUP(B574,CREDITO_FINANCEIRO!A:L,12,FALSE)</f>
        <v>#N/A</v>
      </c>
      <c r="L574" s="110" t="e">
        <f t="shared" si="80"/>
        <v>#N/A</v>
      </c>
      <c r="M574" s="2" t="e">
        <f t="shared" si="81"/>
        <v>#N/A</v>
      </c>
      <c r="N574" s="111" t="e">
        <f>VLOOKUP(Tabela4[[#This Row],[Proposta de Referência]],SIMP_CF!A:K,9,FALSE)</f>
        <v>#N/A</v>
      </c>
      <c r="O574" s="111" t="e">
        <f>VLOOKUP(Tabela4[[#This Row],[Proposta de Referência]],SIMP_CF!A:K,8,FALSE)</f>
        <v>#N/A</v>
      </c>
      <c r="P574" s="112" t="e">
        <f t="shared" si="82"/>
        <v>#N/A</v>
      </c>
      <c r="Q574" s="112" t="e">
        <f t="shared" si="83"/>
        <v>#N/A</v>
      </c>
      <c r="R574" t="e">
        <f t="shared" si="89"/>
        <v>#N/A</v>
      </c>
      <c r="S574" s="108" t="e">
        <f t="shared" si="84"/>
        <v>#N/A</v>
      </c>
      <c r="T574" s="108" t="e">
        <f t="shared" si="85"/>
        <v>#N/A</v>
      </c>
      <c r="U574" s="110" t="e">
        <f t="shared" si="86"/>
        <v>#N/A</v>
      </c>
      <c r="V574" t="e">
        <f t="shared" si="87"/>
        <v>#N/A</v>
      </c>
      <c r="W574" t="str">
        <f t="shared" si="88"/>
        <v/>
      </c>
      <c r="X574" s="24" t="str">
        <f>IFERROR(VLOOKUP(W574,HOSPITAIS_COM_DIVIDAS!A:E,5,FALSE),"")</f>
        <v/>
      </c>
    </row>
    <row r="575" spans="1:24" x14ac:dyDescent="0.25">
      <c r="A575" s="52" t="str">
        <f>IFERROR((Tabela4[[#This Row],[Status da Proposta]]),"")</f>
        <v/>
      </c>
      <c r="B575" s="121">
        <f>IFERROR((CREDITO_FINANCEIRO!A575),"")</f>
        <v>0</v>
      </c>
      <c r="C575" s="120" t="str">
        <f>IFERROR((VLOOKUP(B575,CREDITO_FINANCEIRO!A:B,2,FALSE)),"")</f>
        <v/>
      </c>
      <c r="D575" s="94" t="str">
        <f>IFERROR((VLOOKUP(B575,CREDITO_FINANCEIRO!A:E,5,FALSE)),"")</f>
        <v/>
      </c>
      <c r="E575" s="95" t="str">
        <f>IFERROR((VLOOKUP(B575,CREDITO_FINANCEIRO!A:C,3,FALSE)),"")</f>
        <v/>
      </c>
      <c r="F575" s="120" t="str">
        <f>IFERROR((VLOOKUP(B575,CREDITO_FINANCEIRO!A:G,4,FALSE)),"")</f>
        <v/>
      </c>
      <c r="G575" s="120" t="e">
        <f>VLOOKUP(B575,CREDITO_FINANCEIRO!A:G,6,FALSE)</f>
        <v>#N/A</v>
      </c>
      <c r="H575" s="120" t="e">
        <f>VLOOKUP(B575,CREDITO_FINANCEIRO!A:G,7,FALSE)</f>
        <v>#N/A</v>
      </c>
      <c r="I575" s="91" t="e">
        <f>VLOOKUP(B575,CREDITO_FINANCEIRO!A:K,10,FALSE)</f>
        <v>#N/A</v>
      </c>
      <c r="J575" s="91" t="e">
        <f>VLOOKUP(B575,CREDITO_FINANCEIRO!A:K,11,FALSE)</f>
        <v>#N/A</v>
      </c>
      <c r="K575" s="91" t="e">
        <f>VLOOKUP(B575,CREDITO_FINANCEIRO!A:L,12,FALSE)</f>
        <v>#N/A</v>
      </c>
      <c r="L575" s="110" t="e">
        <f t="shared" si="80"/>
        <v>#N/A</v>
      </c>
      <c r="M575" s="2" t="e">
        <f t="shared" si="81"/>
        <v>#N/A</v>
      </c>
      <c r="N575" s="111" t="e">
        <f>VLOOKUP(Tabela4[[#This Row],[Proposta de Referência]],SIMP_CF!A:K,9,FALSE)</f>
        <v>#N/A</v>
      </c>
      <c r="O575" s="111" t="e">
        <f>VLOOKUP(Tabela4[[#This Row],[Proposta de Referência]],SIMP_CF!A:K,8,FALSE)</f>
        <v>#N/A</v>
      </c>
      <c r="P575" s="112" t="e">
        <f t="shared" si="82"/>
        <v>#N/A</v>
      </c>
      <c r="Q575" s="112" t="e">
        <f t="shared" si="83"/>
        <v>#N/A</v>
      </c>
      <c r="R575" t="e">
        <f t="shared" si="89"/>
        <v>#N/A</v>
      </c>
      <c r="S575" s="108" t="e">
        <f t="shared" si="84"/>
        <v>#N/A</v>
      </c>
      <c r="T575" s="108" t="e">
        <f t="shared" si="85"/>
        <v>#N/A</v>
      </c>
      <c r="U575" s="110" t="e">
        <f t="shared" si="86"/>
        <v>#N/A</v>
      </c>
      <c r="V575" t="e">
        <f t="shared" si="87"/>
        <v>#N/A</v>
      </c>
      <c r="W575" t="str">
        <f t="shared" si="88"/>
        <v/>
      </c>
      <c r="X575" s="24" t="str">
        <f>IFERROR(VLOOKUP(W575,HOSPITAIS_COM_DIVIDAS!A:E,5,FALSE),"")</f>
        <v/>
      </c>
    </row>
    <row r="576" spans="1:24" x14ac:dyDescent="0.25">
      <c r="A576" s="52" t="str">
        <f>IFERROR((Tabela4[[#This Row],[Status da Proposta]]),"")</f>
        <v/>
      </c>
      <c r="B576" s="121">
        <f>IFERROR((CREDITO_FINANCEIRO!A576),"")</f>
        <v>0</v>
      </c>
      <c r="C576" s="120" t="str">
        <f>IFERROR((VLOOKUP(B576,CREDITO_FINANCEIRO!A:B,2,FALSE)),"")</f>
        <v/>
      </c>
      <c r="D576" s="94" t="str">
        <f>IFERROR((VLOOKUP(B576,CREDITO_FINANCEIRO!A:E,5,FALSE)),"")</f>
        <v/>
      </c>
      <c r="E576" s="95" t="str">
        <f>IFERROR((VLOOKUP(B576,CREDITO_FINANCEIRO!A:C,3,FALSE)),"")</f>
        <v/>
      </c>
      <c r="F576" s="120" t="str">
        <f>IFERROR((VLOOKUP(B576,CREDITO_FINANCEIRO!A:G,4,FALSE)),"")</f>
        <v/>
      </c>
      <c r="G576" s="120" t="e">
        <f>VLOOKUP(B576,CREDITO_FINANCEIRO!A:G,6,FALSE)</f>
        <v>#N/A</v>
      </c>
      <c r="H576" s="120" t="e">
        <f>VLOOKUP(B576,CREDITO_FINANCEIRO!A:G,7,FALSE)</f>
        <v>#N/A</v>
      </c>
      <c r="I576" s="91" t="e">
        <f>VLOOKUP(B576,CREDITO_FINANCEIRO!A:K,10,FALSE)</f>
        <v>#N/A</v>
      </c>
      <c r="J576" s="91" t="e">
        <f>VLOOKUP(B576,CREDITO_FINANCEIRO!A:K,11,FALSE)</f>
        <v>#N/A</v>
      </c>
      <c r="K576" s="91" t="e">
        <f>VLOOKUP(B576,CREDITO_FINANCEIRO!A:L,12,FALSE)</f>
        <v>#N/A</v>
      </c>
      <c r="L576" s="110" t="e">
        <f t="shared" si="80"/>
        <v>#N/A</v>
      </c>
      <c r="M576" s="2" t="e">
        <f t="shared" si="81"/>
        <v>#N/A</v>
      </c>
      <c r="N576" s="111" t="e">
        <f>VLOOKUP(Tabela4[[#This Row],[Proposta de Referência]],SIMP_CF!A:K,9,FALSE)</f>
        <v>#N/A</v>
      </c>
      <c r="O576" s="111" t="e">
        <f>VLOOKUP(Tabela4[[#This Row],[Proposta de Referência]],SIMP_CF!A:K,8,FALSE)</f>
        <v>#N/A</v>
      </c>
      <c r="P576" s="112" t="e">
        <f t="shared" si="82"/>
        <v>#N/A</v>
      </c>
      <c r="Q576" s="112" t="e">
        <f t="shared" si="83"/>
        <v>#N/A</v>
      </c>
      <c r="R576" t="e">
        <f t="shared" si="89"/>
        <v>#N/A</v>
      </c>
      <c r="S576" s="108" t="e">
        <f t="shared" si="84"/>
        <v>#N/A</v>
      </c>
      <c r="T576" s="108" t="e">
        <f t="shared" si="85"/>
        <v>#N/A</v>
      </c>
      <c r="U576" s="110" t="e">
        <f t="shared" si="86"/>
        <v>#N/A</v>
      </c>
      <c r="V576" t="e">
        <f t="shared" si="87"/>
        <v>#N/A</v>
      </c>
      <c r="W576" t="str">
        <f t="shared" si="88"/>
        <v/>
      </c>
      <c r="X576" s="24" t="str">
        <f>IFERROR(VLOOKUP(W576,HOSPITAIS_COM_DIVIDAS!A:E,5,FALSE),"")</f>
        <v/>
      </c>
    </row>
    <row r="577" spans="1:24" x14ac:dyDescent="0.25">
      <c r="A577" s="52" t="str">
        <f>IFERROR((Tabela4[[#This Row],[Status da Proposta]]),"")</f>
        <v/>
      </c>
      <c r="B577" s="121">
        <f>IFERROR((CREDITO_FINANCEIRO!A577),"")</f>
        <v>0</v>
      </c>
      <c r="C577" s="120" t="str">
        <f>IFERROR((VLOOKUP(B577,CREDITO_FINANCEIRO!A:B,2,FALSE)),"")</f>
        <v/>
      </c>
      <c r="D577" s="94" t="str">
        <f>IFERROR((VLOOKUP(B577,CREDITO_FINANCEIRO!A:E,5,FALSE)),"")</f>
        <v/>
      </c>
      <c r="E577" s="95" t="str">
        <f>IFERROR((VLOOKUP(B577,CREDITO_FINANCEIRO!A:C,3,FALSE)),"")</f>
        <v/>
      </c>
      <c r="F577" s="120" t="str">
        <f>IFERROR((VLOOKUP(B577,CREDITO_FINANCEIRO!A:G,4,FALSE)),"")</f>
        <v/>
      </c>
      <c r="G577" s="120" t="e">
        <f>VLOOKUP(B577,CREDITO_FINANCEIRO!A:G,6,FALSE)</f>
        <v>#N/A</v>
      </c>
      <c r="H577" s="120" t="e">
        <f>VLOOKUP(B577,CREDITO_FINANCEIRO!A:G,7,FALSE)</f>
        <v>#N/A</v>
      </c>
      <c r="I577" s="91" t="e">
        <f>VLOOKUP(B577,CREDITO_FINANCEIRO!A:K,10,FALSE)</f>
        <v>#N/A</v>
      </c>
      <c r="J577" s="91" t="e">
        <f>VLOOKUP(B577,CREDITO_FINANCEIRO!A:K,11,FALSE)</f>
        <v>#N/A</v>
      </c>
      <c r="K577" s="91" t="e">
        <f>VLOOKUP(B577,CREDITO_FINANCEIRO!A:L,12,FALSE)</f>
        <v>#N/A</v>
      </c>
      <c r="L577" s="110" t="e">
        <f t="shared" si="80"/>
        <v>#N/A</v>
      </c>
      <c r="M577" s="2" t="e">
        <f t="shared" si="81"/>
        <v>#N/A</v>
      </c>
      <c r="N577" s="111" t="e">
        <f>VLOOKUP(Tabela4[[#This Row],[Proposta de Referência]],SIMP_CF!A:K,9,FALSE)</f>
        <v>#N/A</v>
      </c>
      <c r="O577" s="111" t="e">
        <f>VLOOKUP(Tabela4[[#This Row],[Proposta de Referência]],SIMP_CF!A:K,8,FALSE)</f>
        <v>#N/A</v>
      </c>
      <c r="P577" s="112" t="e">
        <f t="shared" si="82"/>
        <v>#N/A</v>
      </c>
      <c r="Q577" s="112" t="e">
        <f t="shared" si="83"/>
        <v>#N/A</v>
      </c>
      <c r="R577" t="e">
        <f t="shared" si="89"/>
        <v>#N/A</v>
      </c>
      <c r="S577" s="108" t="e">
        <f t="shared" si="84"/>
        <v>#N/A</v>
      </c>
      <c r="T577" s="108" t="e">
        <f t="shared" si="85"/>
        <v>#N/A</v>
      </c>
      <c r="U577" s="110" t="e">
        <f t="shared" si="86"/>
        <v>#N/A</v>
      </c>
      <c r="V577" t="e">
        <f t="shared" si="87"/>
        <v>#N/A</v>
      </c>
      <c r="W577" t="str">
        <f t="shared" si="88"/>
        <v/>
      </c>
      <c r="X577" s="24" t="str">
        <f>IFERROR(VLOOKUP(W577,HOSPITAIS_COM_DIVIDAS!A:E,5,FALSE),"")</f>
        <v/>
      </c>
    </row>
    <row r="578" spans="1:24" x14ac:dyDescent="0.25">
      <c r="A578" s="52" t="str">
        <f>IFERROR((Tabela4[[#This Row],[Status da Proposta]]),"")</f>
        <v/>
      </c>
      <c r="B578" s="121">
        <f>IFERROR((CREDITO_FINANCEIRO!A578),"")</f>
        <v>0</v>
      </c>
      <c r="C578" s="120" t="str">
        <f>IFERROR((VLOOKUP(B578,CREDITO_FINANCEIRO!A:B,2,FALSE)),"")</f>
        <v/>
      </c>
      <c r="D578" s="94" t="str">
        <f>IFERROR((VLOOKUP(B578,CREDITO_FINANCEIRO!A:E,5,FALSE)),"")</f>
        <v/>
      </c>
      <c r="E578" s="95" t="str">
        <f>IFERROR((VLOOKUP(B578,CREDITO_FINANCEIRO!A:C,3,FALSE)),"")</f>
        <v/>
      </c>
      <c r="F578" s="120" t="str">
        <f>IFERROR((VLOOKUP(B578,CREDITO_FINANCEIRO!A:G,4,FALSE)),"")</f>
        <v/>
      </c>
      <c r="G578" s="120" t="e">
        <f>VLOOKUP(B578,CREDITO_FINANCEIRO!A:G,6,FALSE)</f>
        <v>#N/A</v>
      </c>
      <c r="H578" s="120" t="e">
        <f>VLOOKUP(B578,CREDITO_FINANCEIRO!A:G,7,FALSE)</f>
        <v>#N/A</v>
      </c>
      <c r="I578" s="91" t="e">
        <f>VLOOKUP(B578,CREDITO_FINANCEIRO!A:K,10,FALSE)</f>
        <v>#N/A</v>
      </c>
      <c r="J578" s="91" t="e">
        <f>VLOOKUP(B578,CREDITO_FINANCEIRO!A:K,11,FALSE)</f>
        <v>#N/A</v>
      </c>
      <c r="K578" s="91" t="e">
        <f>VLOOKUP(B578,CREDITO_FINANCEIRO!A:L,12,FALSE)</f>
        <v>#N/A</v>
      </c>
      <c r="L578" s="110" t="e">
        <f t="shared" ref="L578:L641" si="90">MAX(I578:K578)</f>
        <v>#N/A</v>
      </c>
      <c r="M578" s="2" t="e">
        <f t="shared" ref="M578:M641" si="91">IF(((L578)=0),"NÃO, POSSUI VALOR","SIM, POSSUI VALOR")</f>
        <v>#N/A</v>
      </c>
      <c r="N578" s="111" t="e">
        <f>VLOOKUP(Tabela4[[#This Row],[Proposta de Referência]],SIMP_CF!A:K,9,FALSE)</f>
        <v>#N/A</v>
      </c>
      <c r="O578" s="111" t="e">
        <f>VLOOKUP(Tabela4[[#This Row],[Proposta de Referência]],SIMP_CF!A:K,8,FALSE)</f>
        <v>#N/A</v>
      </c>
      <c r="P578" s="112" t="e">
        <f t="shared" ref="P578:P641" si="92">O578+N578</f>
        <v>#N/A</v>
      </c>
      <c r="Q578" s="112" t="e">
        <f t="shared" ref="Q578:Q641" si="93">P578*12</f>
        <v>#N/A</v>
      </c>
      <c r="R578" t="e">
        <f t="shared" si="89"/>
        <v>#N/A</v>
      </c>
      <c r="S578" s="108" t="e">
        <f t="shared" ref="S578:S641" si="94">IF(L578&gt;10000000,"Faixa I - 30%",IF(L578&gt;=5000000,"Faixa II - 40%","Faixa III - 50%"))</f>
        <v>#N/A</v>
      </c>
      <c r="T578" s="108" t="e">
        <f t="shared" ref="T578:T641" si="95">IF(L578&gt;10000000,L578*0.3,IF(L578&gt;=5000000,L578*0.4,L578*0.5))</f>
        <v>#N/A</v>
      </c>
      <c r="U578" s="110" t="e">
        <f t="shared" ref="U578:U641" si="96">T578-P578</f>
        <v>#N/A</v>
      </c>
      <c r="V578" t="e">
        <f t="shared" ref="V578:V641" si="97">IF(OR(U578&gt;=T578,U578&lt;0,T578=0),"NÃO, ATENDEU O CRITÉRIO","SIM, ATENDEU O CRITÉRIO")</f>
        <v>#N/A</v>
      </c>
      <c r="W578" t="str">
        <f t="shared" ref="W578:W641" si="98">LEFT(D578,8)</f>
        <v/>
      </c>
      <c r="X578" s="24" t="str">
        <f>IFERROR(VLOOKUP(W578,HOSPITAIS_COM_DIVIDAS!A:E,5,FALSE),"")</f>
        <v/>
      </c>
    </row>
    <row r="579" spans="1:24" x14ac:dyDescent="0.25">
      <c r="A579" s="52" t="str">
        <f>IFERROR((Tabela4[[#This Row],[Status da Proposta]]),"")</f>
        <v/>
      </c>
      <c r="B579" s="121">
        <f>IFERROR((CREDITO_FINANCEIRO!A579),"")</f>
        <v>0</v>
      </c>
      <c r="C579" s="120" t="str">
        <f>IFERROR((VLOOKUP(B579,CREDITO_FINANCEIRO!A:B,2,FALSE)),"")</f>
        <v/>
      </c>
      <c r="D579" s="94" t="str">
        <f>IFERROR((VLOOKUP(B579,CREDITO_FINANCEIRO!A:E,5,FALSE)),"")</f>
        <v/>
      </c>
      <c r="E579" s="95" t="str">
        <f>IFERROR((VLOOKUP(B579,CREDITO_FINANCEIRO!A:C,3,FALSE)),"")</f>
        <v/>
      </c>
      <c r="F579" s="120" t="str">
        <f>IFERROR((VLOOKUP(B579,CREDITO_FINANCEIRO!A:G,4,FALSE)),"")</f>
        <v/>
      </c>
      <c r="G579" s="120" t="e">
        <f>VLOOKUP(B579,CREDITO_FINANCEIRO!A:G,6,FALSE)</f>
        <v>#N/A</v>
      </c>
      <c r="H579" s="120" t="e">
        <f>VLOOKUP(B579,CREDITO_FINANCEIRO!A:G,7,FALSE)</f>
        <v>#N/A</v>
      </c>
      <c r="I579" s="91" t="e">
        <f>VLOOKUP(B579,CREDITO_FINANCEIRO!A:K,10,FALSE)</f>
        <v>#N/A</v>
      </c>
      <c r="J579" s="91" t="e">
        <f>VLOOKUP(B579,CREDITO_FINANCEIRO!A:K,11,FALSE)</f>
        <v>#N/A</v>
      </c>
      <c r="K579" s="91" t="e">
        <f>VLOOKUP(B579,CREDITO_FINANCEIRO!A:L,12,FALSE)</f>
        <v>#N/A</v>
      </c>
      <c r="L579" s="110" t="e">
        <f t="shared" si="90"/>
        <v>#N/A</v>
      </c>
      <c r="M579" s="2" t="e">
        <f t="shared" si="91"/>
        <v>#N/A</v>
      </c>
      <c r="N579" s="111" t="e">
        <f>VLOOKUP(Tabela4[[#This Row],[Proposta de Referência]],SIMP_CF!A:K,9,FALSE)</f>
        <v>#N/A</v>
      </c>
      <c r="O579" s="111" t="e">
        <f>VLOOKUP(Tabela4[[#This Row],[Proposta de Referência]],SIMP_CF!A:K,8,FALSE)</f>
        <v>#N/A</v>
      </c>
      <c r="P579" s="112" t="e">
        <f t="shared" si="92"/>
        <v>#N/A</v>
      </c>
      <c r="Q579" s="112" t="e">
        <f t="shared" si="93"/>
        <v>#N/A</v>
      </c>
      <c r="R579" t="e">
        <f t="shared" ref="R579:R642" si="99">IF(P579&gt;=100000,"SIM, POSSUI VALOR ACIMA DE R$100.000,00","NÃO, POSSUI VALOR NECESSÁRIO")</f>
        <v>#N/A</v>
      </c>
      <c r="S579" s="108" t="e">
        <f t="shared" si="94"/>
        <v>#N/A</v>
      </c>
      <c r="T579" s="108" t="e">
        <f t="shared" si="95"/>
        <v>#N/A</v>
      </c>
      <c r="U579" s="110" t="e">
        <f t="shared" si="96"/>
        <v>#N/A</v>
      </c>
      <c r="V579" t="e">
        <f t="shared" si="97"/>
        <v>#N/A</v>
      </c>
      <c r="W579" t="str">
        <f t="shared" si="98"/>
        <v/>
      </c>
      <c r="X579" s="24" t="str">
        <f>IFERROR(VLOOKUP(W579,HOSPITAIS_COM_DIVIDAS!A:E,5,FALSE),"")</f>
        <v/>
      </c>
    </row>
    <row r="580" spans="1:24" x14ac:dyDescent="0.25">
      <c r="A580" s="52" t="str">
        <f>IFERROR((Tabela4[[#This Row],[Status da Proposta]]),"")</f>
        <v/>
      </c>
      <c r="B580" s="121">
        <f>IFERROR((CREDITO_FINANCEIRO!A580),"")</f>
        <v>0</v>
      </c>
      <c r="C580" s="120" t="str">
        <f>IFERROR((VLOOKUP(B580,CREDITO_FINANCEIRO!A:B,2,FALSE)),"")</f>
        <v/>
      </c>
      <c r="D580" s="94" t="str">
        <f>IFERROR((VLOOKUP(B580,CREDITO_FINANCEIRO!A:E,5,FALSE)),"")</f>
        <v/>
      </c>
      <c r="E580" s="95" t="str">
        <f>IFERROR((VLOOKUP(B580,CREDITO_FINANCEIRO!A:C,3,FALSE)),"")</f>
        <v/>
      </c>
      <c r="F580" s="120" t="str">
        <f>IFERROR((VLOOKUP(B580,CREDITO_FINANCEIRO!A:G,4,FALSE)),"")</f>
        <v/>
      </c>
      <c r="G580" s="120" t="e">
        <f>VLOOKUP(B580,CREDITO_FINANCEIRO!A:G,6,FALSE)</f>
        <v>#N/A</v>
      </c>
      <c r="H580" s="120" t="e">
        <f>VLOOKUP(B580,CREDITO_FINANCEIRO!A:G,7,FALSE)</f>
        <v>#N/A</v>
      </c>
      <c r="I580" s="91" t="e">
        <f>VLOOKUP(B580,CREDITO_FINANCEIRO!A:K,10,FALSE)</f>
        <v>#N/A</v>
      </c>
      <c r="J580" s="91" t="e">
        <f>VLOOKUP(B580,CREDITO_FINANCEIRO!A:K,11,FALSE)</f>
        <v>#N/A</v>
      </c>
      <c r="K580" s="91" t="e">
        <f>VLOOKUP(B580,CREDITO_FINANCEIRO!A:L,12,FALSE)</f>
        <v>#N/A</v>
      </c>
      <c r="L580" s="110" t="e">
        <f t="shared" si="90"/>
        <v>#N/A</v>
      </c>
      <c r="M580" s="2" t="e">
        <f t="shared" si="91"/>
        <v>#N/A</v>
      </c>
      <c r="N580" s="111" t="e">
        <f>VLOOKUP(Tabela4[[#This Row],[Proposta de Referência]],SIMP_CF!A:K,9,FALSE)</f>
        <v>#N/A</v>
      </c>
      <c r="O580" s="111" t="e">
        <f>VLOOKUP(Tabela4[[#This Row],[Proposta de Referência]],SIMP_CF!A:K,8,FALSE)</f>
        <v>#N/A</v>
      </c>
      <c r="P580" s="112" t="e">
        <f t="shared" si="92"/>
        <v>#N/A</v>
      </c>
      <c r="Q580" s="112" t="e">
        <f t="shared" si="93"/>
        <v>#N/A</v>
      </c>
      <c r="R580" t="e">
        <f t="shared" si="99"/>
        <v>#N/A</v>
      </c>
      <c r="S580" s="108" t="e">
        <f t="shared" si="94"/>
        <v>#N/A</v>
      </c>
      <c r="T580" s="108" t="e">
        <f t="shared" si="95"/>
        <v>#N/A</v>
      </c>
      <c r="U580" s="110" t="e">
        <f t="shared" si="96"/>
        <v>#N/A</v>
      </c>
      <c r="V580" t="e">
        <f t="shared" si="97"/>
        <v>#N/A</v>
      </c>
      <c r="W580" t="str">
        <f t="shared" si="98"/>
        <v/>
      </c>
      <c r="X580" s="24" t="str">
        <f>IFERROR(VLOOKUP(W580,HOSPITAIS_COM_DIVIDAS!A:E,5,FALSE),"")</f>
        <v/>
      </c>
    </row>
    <row r="581" spans="1:24" x14ac:dyDescent="0.25">
      <c r="A581" s="52" t="str">
        <f>IFERROR((Tabela4[[#This Row],[Status da Proposta]]),"")</f>
        <v/>
      </c>
      <c r="B581" s="121">
        <f>IFERROR((CREDITO_FINANCEIRO!A581),"")</f>
        <v>0</v>
      </c>
      <c r="C581" s="120" t="str">
        <f>IFERROR((VLOOKUP(B581,CREDITO_FINANCEIRO!A:B,2,FALSE)),"")</f>
        <v/>
      </c>
      <c r="D581" s="94" t="str">
        <f>IFERROR((VLOOKUP(B581,CREDITO_FINANCEIRO!A:E,5,FALSE)),"")</f>
        <v/>
      </c>
      <c r="E581" s="95" t="str">
        <f>IFERROR((VLOOKUP(B581,CREDITO_FINANCEIRO!A:C,3,FALSE)),"")</f>
        <v/>
      </c>
      <c r="F581" s="120" t="str">
        <f>IFERROR((VLOOKUP(B581,CREDITO_FINANCEIRO!A:G,4,FALSE)),"")</f>
        <v/>
      </c>
      <c r="G581" s="120" t="e">
        <f>VLOOKUP(B581,CREDITO_FINANCEIRO!A:G,6,FALSE)</f>
        <v>#N/A</v>
      </c>
      <c r="H581" s="120" t="e">
        <f>VLOOKUP(B581,CREDITO_FINANCEIRO!A:G,7,FALSE)</f>
        <v>#N/A</v>
      </c>
      <c r="I581" s="91" t="e">
        <f>VLOOKUP(B581,CREDITO_FINANCEIRO!A:K,10,FALSE)</f>
        <v>#N/A</v>
      </c>
      <c r="J581" s="91" t="e">
        <f>VLOOKUP(B581,CREDITO_FINANCEIRO!A:K,11,FALSE)</f>
        <v>#N/A</v>
      </c>
      <c r="K581" s="91" t="e">
        <f>VLOOKUP(B581,CREDITO_FINANCEIRO!A:L,12,FALSE)</f>
        <v>#N/A</v>
      </c>
      <c r="L581" s="110" t="e">
        <f t="shared" si="90"/>
        <v>#N/A</v>
      </c>
      <c r="M581" s="2" t="e">
        <f t="shared" si="91"/>
        <v>#N/A</v>
      </c>
      <c r="N581" s="111" t="e">
        <f>VLOOKUP(Tabela4[[#This Row],[Proposta de Referência]],SIMP_CF!A:K,9,FALSE)</f>
        <v>#N/A</v>
      </c>
      <c r="O581" s="111" t="e">
        <f>VLOOKUP(Tabela4[[#This Row],[Proposta de Referência]],SIMP_CF!A:K,8,FALSE)</f>
        <v>#N/A</v>
      </c>
      <c r="P581" s="112" t="e">
        <f t="shared" si="92"/>
        <v>#N/A</v>
      </c>
      <c r="Q581" s="112" t="e">
        <f t="shared" si="93"/>
        <v>#N/A</v>
      </c>
      <c r="R581" t="e">
        <f t="shared" si="99"/>
        <v>#N/A</v>
      </c>
      <c r="S581" s="108" t="e">
        <f t="shared" si="94"/>
        <v>#N/A</v>
      </c>
      <c r="T581" s="108" t="e">
        <f t="shared" si="95"/>
        <v>#N/A</v>
      </c>
      <c r="U581" s="110" t="e">
        <f t="shared" si="96"/>
        <v>#N/A</v>
      </c>
      <c r="V581" t="e">
        <f t="shared" si="97"/>
        <v>#N/A</v>
      </c>
      <c r="W581" t="str">
        <f t="shared" si="98"/>
        <v/>
      </c>
      <c r="X581" s="24" t="str">
        <f>IFERROR(VLOOKUP(W581,HOSPITAIS_COM_DIVIDAS!A:E,5,FALSE),"")</f>
        <v/>
      </c>
    </row>
    <row r="582" spans="1:24" x14ac:dyDescent="0.25">
      <c r="A582" s="52" t="str">
        <f>IFERROR((Tabela4[[#This Row],[Status da Proposta]]),"")</f>
        <v/>
      </c>
      <c r="B582" s="121">
        <f>IFERROR((CREDITO_FINANCEIRO!A582),"")</f>
        <v>0</v>
      </c>
      <c r="C582" s="120" t="str">
        <f>IFERROR((VLOOKUP(B582,CREDITO_FINANCEIRO!A:B,2,FALSE)),"")</f>
        <v/>
      </c>
      <c r="D582" s="94" t="str">
        <f>IFERROR((VLOOKUP(B582,CREDITO_FINANCEIRO!A:E,5,FALSE)),"")</f>
        <v/>
      </c>
      <c r="E582" s="95" t="str">
        <f>IFERROR((VLOOKUP(B582,CREDITO_FINANCEIRO!A:C,3,FALSE)),"")</f>
        <v/>
      </c>
      <c r="F582" s="120" t="str">
        <f>IFERROR((VLOOKUP(B582,CREDITO_FINANCEIRO!A:G,4,FALSE)),"")</f>
        <v/>
      </c>
      <c r="G582" s="120" t="e">
        <f>VLOOKUP(B582,CREDITO_FINANCEIRO!A:G,6,FALSE)</f>
        <v>#N/A</v>
      </c>
      <c r="H582" s="120" t="e">
        <f>VLOOKUP(B582,CREDITO_FINANCEIRO!A:G,7,FALSE)</f>
        <v>#N/A</v>
      </c>
      <c r="I582" s="91" t="e">
        <f>VLOOKUP(B582,CREDITO_FINANCEIRO!A:K,10,FALSE)</f>
        <v>#N/A</v>
      </c>
      <c r="J582" s="91" t="e">
        <f>VLOOKUP(B582,CREDITO_FINANCEIRO!A:K,11,FALSE)</f>
        <v>#N/A</v>
      </c>
      <c r="K582" s="91" t="e">
        <f>VLOOKUP(B582,CREDITO_FINANCEIRO!A:L,12,FALSE)</f>
        <v>#N/A</v>
      </c>
      <c r="L582" s="110" t="e">
        <f t="shared" si="90"/>
        <v>#N/A</v>
      </c>
      <c r="M582" s="2" t="e">
        <f t="shared" si="91"/>
        <v>#N/A</v>
      </c>
      <c r="N582" s="111" t="e">
        <f>VLOOKUP(Tabela4[[#This Row],[Proposta de Referência]],SIMP_CF!A:K,9,FALSE)</f>
        <v>#N/A</v>
      </c>
      <c r="O582" s="111" t="e">
        <f>VLOOKUP(Tabela4[[#This Row],[Proposta de Referência]],SIMP_CF!A:K,8,FALSE)</f>
        <v>#N/A</v>
      </c>
      <c r="P582" s="112" t="e">
        <f t="shared" si="92"/>
        <v>#N/A</v>
      </c>
      <c r="Q582" s="112" t="e">
        <f t="shared" si="93"/>
        <v>#N/A</v>
      </c>
      <c r="R582" t="e">
        <f t="shared" si="99"/>
        <v>#N/A</v>
      </c>
      <c r="S582" s="108" t="e">
        <f t="shared" si="94"/>
        <v>#N/A</v>
      </c>
      <c r="T582" s="108" t="e">
        <f t="shared" si="95"/>
        <v>#N/A</v>
      </c>
      <c r="U582" s="110" t="e">
        <f t="shared" si="96"/>
        <v>#N/A</v>
      </c>
      <c r="V582" t="e">
        <f t="shared" si="97"/>
        <v>#N/A</v>
      </c>
      <c r="W582" t="str">
        <f t="shared" si="98"/>
        <v/>
      </c>
      <c r="X582" s="24" t="str">
        <f>IFERROR(VLOOKUP(W582,HOSPITAIS_COM_DIVIDAS!A:E,5,FALSE),"")</f>
        <v/>
      </c>
    </row>
    <row r="583" spans="1:24" x14ac:dyDescent="0.25">
      <c r="A583" s="52" t="str">
        <f>IFERROR((Tabela4[[#This Row],[Status da Proposta]]),"")</f>
        <v/>
      </c>
      <c r="B583" s="121">
        <f>IFERROR((CREDITO_FINANCEIRO!A583),"")</f>
        <v>0</v>
      </c>
      <c r="C583" s="120" t="str">
        <f>IFERROR((VLOOKUP(B583,CREDITO_FINANCEIRO!A:B,2,FALSE)),"")</f>
        <v/>
      </c>
      <c r="D583" s="94" t="str">
        <f>IFERROR((VLOOKUP(B583,CREDITO_FINANCEIRO!A:E,5,FALSE)),"")</f>
        <v/>
      </c>
      <c r="E583" s="95" t="str">
        <f>IFERROR((VLOOKUP(B583,CREDITO_FINANCEIRO!A:C,3,FALSE)),"")</f>
        <v/>
      </c>
      <c r="F583" s="120" t="str">
        <f>IFERROR((VLOOKUP(B583,CREDITO_FINANCEIRO!A:G,4,FALSE)),"")</f>
        <v/>
      </c>
      <c r="G583" s="120" t="e">
        <f>VLOOKUP(B583,CREDITO_FINANCEIRO!A:G,6,FALSE)</f>
        <v>#N/A</v>
      </c>
      <c r="H583" s="120" t="e">
        <f>VLOOKUP(B583,CREDITO_FINANCEIRO!A:G,7,FALSE)</f>
        <v>#N/A</v>
      </c>
      <c r="I583" s="91" t="e">
        <f>VLOOKUP(B583,CREDITO_FINANCEIRO!A:K,10,FALSE)</f>
        <v>#N/A</v>
      </c>
      <c r="J583" s="91" t="e">
        <f>VLOOKUP(B583,CREDITO_FINANCEIRO!A:K,11,FALSE)</f>
        <v>#N/A</v>
      </c>
      <c r="K583" s="91" t="e">
        <f>VLOOKUP(B583,CREDITO_FINANCEIRO!A:L,12,FALSE)</f>
        <v>#N/A</v>
      </c>
      <c r="L583" s="110" t="e">
        <f t="shared" si="90"/>
        <v>#N/A</v>
      </c>
      <c r="M583" s="2" t="e">
        <f t="shared" si="91"/>
        <v>#N/A</v>
      </c>
      <c r="N583" s="111" t="e">
        <f>VLOOKUP(Tabela4[[#This Row],[Proposta de Referência]],SIMP_CF!A:K,9,FALSE)</f>
        <v>#N/A</v>
      </c>
      <c r="O583" s="111" t="e">
        <f>VLOOKUP(Tabela4[[#This Row],[Proposta de Referência]],SIMP_CF!A:K,8,FALSE)</f>
        <v>#N/A</v>
      </c>
      <c r="P583" s="112" t="e">
        <f t="shared" si="92"/>
        <v>#N/A</v>
      </c>
      <c r="Q583" s="112" t="e">
        <f t="shared" si="93"/>
        <v>#N/A</v>
      </c>
      <c r="R583" t="e">
        <f t="shared" si="99"/>
        <v>#N/A</v>
      </c>
      <c r="S583" s="108" t="e">
        <f t="shared" si="94"/>
        <v>#N/A</v>
      </c>
      <c r="T583" s="108" t="e">
        <f t="shared" si="95"/>
        <v>#N/A</v>
      </c>
      <c r="U583" s="110" t="e">
        <f t="shared" si="96"/>
        <v>#N/A</v>
      </c>
      <c r="V583" t="e">
        <f t="shared" si="97"/>
        <v>#N/A</v>
      </c>
      <c r="W583" t="str">
        <f t="shared" si="98"/>
        <v/>
      </c>
      <c r="X583" s="24" t="str">
        <f>IFERROR(VLOOKUP(W583,HOSPITAIS_COM_DIVIDAS!A:E,5,FALSE),"")</f>
        <v/>
      </c>
    </row>
    <row r="584" spans="1:24" x14ac:dyDescent="0.25">
      <c r="A584" s="52" t="str">
        <f>IFERROR((Tabela4[[#This Row],[Status da Proposta]]),"")</f>
        <v/>
      </c>
      <c r="B584" s="121">
        <f>IFERROR((CREDITO_FINANCEIRO!A584),"")</f>
        <v>0</v>
      </c>
      <c r="C584" s="120" t="str">
        <f>IFERROR((VLOOKUP(B584,CREDITO_FINANCEIRO!A:B,2,FALSE)),"")</f>
        <v/>
      </c>
      <c r="D584" s="94" t="str">
        <f>IFERROR((VLOOKUP(B584,CREDITO_FINANCEIRO!A:E,5,FALSE)),"")</f>
        <v/>
      </c>
      <c r="E584" s="95" t="str">
        <f>IFERROR((VLOOKUP(B584,CREDITO_FINANCEIRO!A:C,3,FALSE)),"")</f>
        <v/>
      </c>
      <c r="F584" s="120" t="str">
        <f>IFERROR((VLOOKUP(B584,CREDITO_FINANCEIRO!A:G,4,FALSE)),"")</f>
        <v/>
      </c>
      <c r="G584" s="120" t="e">
        <f>VLOOKUP(B584,CREDITO_FINANCEIRO!A:G,6,FALSE)</f>
        <v>#N/A</v>
      </c>
      <c r="H584" s="120" t="e">
        <f>VLOOKUP(B584,CREDITO_FINANCEIRO!A:G,7,FALSE)</f>
        <v>#N/A</v>
      </c>
      <c r="I584" s="91" t="e">
        <f>VLOOKUP(B584,CREDITO_FINANCEIRO!A:K,10,FALSE)</f>
        <v>#N/A</v>
      </c>
      <c r="J584" s="91" t="e">
        <f>VLOOKUP(B584,CREDITO_FINANCEIRO!A:K,11,FALSE)</f>
        <v>#N/A</v>
      </c>
      <c r="K584" s="91" t="e">
        <f>VLOOKUP(B584,CREDITO_FINANCEIRO!A:L,12,FALSE)</f>
        <v>#N/A</v>
      </c>
      <c r="L584" s="110" t="e">
        <f t="shared" si="90"/>
        <v>#N/A</v>
      </c>
      <c r="M584" s="2" t="e">
        <f t="shared" si="91"/>
        <v>#N/A</v>
      </c>
      <c r="N584" s="111" t="e">
        <f>VLOOKUP(Tabela4[[#This Row],[Proposta de Referência]],SIMP_CF!A:K,9,FALSE)</f>
        <v>#N/A</v>
      </c>
      <c r="O584" s="111" t="e">
        <f>VLOOKUP(Tabela4[[#This Row],[Proposta de Referência]],SIMP_CF!A:K,8,FALSE)</f>
        <v>#N/A</v>
      </c>
      <c r="P584" s="112" t="e">
        <f t="shared" si="92"/>
        <v>#N/A</v>
      </c>
      <c r="Q584" s="112" t="e">
        <f t="shared" si="93"/>
        <v>#N/A</v>
      </c>
      <c r="R584" t="e">
        <f t="shared" si="99"/>
        <v>#N/A</v>
      </c>
      <c r="S584" s="108" t="e">
        <f t="shared" si="94"/>
        <v>#N/A</v>
      </c>
      <c r="T584" s="108" t="e">
        <f t="shared" si="95"/>
        <v>#N/A</v>
      </c>
      <c r="U584" s="110" t="e">
        <f t="shared" si="96"/>
        <v>#N/A</v>
      </c>
      <c r="V584" t="e">
        <f t="shared" si="97"/>
        <v>#N/A</v>
      </c>
      <c r="W584" t="str">
        <f t="shared" si="98"/>
        <v/>
      </c>
      <c r="X584" s="24" t="str">
        <f>IFERROR(VLOOKUP(W584,HOSPITAIS_COM_DIVIDAS!A:E,5,FALSE),"")</f>
        <v/>
      </c>
    </row>
    <row r="585" spans="1:24" x14ac:dyDescent="0.25">
      <c r="A585" s="52" t="str">
        <f>IFERROR((Tabela4[[#This Row],[Status da Proposta]]),"")</f>
        <v/>
      </c>
      <c r="B585" s="121">
        <f>IFERROR((CREDITO_FINANCEIRO!A585),"")</f>
        <v>0</v>
      </c>
      <c r="C585" s="120" t="str">
        <f>IFERROR((VLOOKUP(B585,CREDITO_FINANCEIRO!A:B,2,FALSE)),"")</f>
        <v/>
      </c>
      <c r="D585" s="94" t="str">
        <f>IFERROR((VLOOKUP(B585,CREDITO_FINANCEIRO!A:E,5,FALSE)),"")</f>
        <v/>
      </c>
      <c r="E585" s="95" t="str">
        <f>IFERROR((VLOOKUP(B585,CREDITO_FINANCEIRO!A:C,3,FALSE)),"")</f>
        <v/>
      </c>
      <c r="F585" s="120" t="str">
        <f>IFERROR((VLOOKUP(B585,CREDITO_FINANCEIRO!A:G,4,FALSE)),"")</f>
        <v/>
      </c>
      <c r="G585" s="120" t="e">
        <f>VLOOKUP(B585,CREDITO_FINANCEIRO!A:G,6,FALSE)</f>
        <v>#N/A</v>
      </c>
      <c r="H585" s="120" t="e">
        <f>VLOOKUP(B585,CREDITO_FINANCEIRO!A:G,7,FALSE)</f>
        <v>#N/A</v>
      </c>
      <c r="I585" s="91" t="e">
        <f>VLOOKUP(B585,CREDITO_FINANCEIRO!A:K,10,FALSE)</f>
        <v>#N/A</v>
      </c>
      <c r="J585" s="91" t="e">
        <f>VLOOKUP(B585,CREDITO_FINANCEIRO!A:K,11,FALSE)</f>
        <v>#N/A</v>
      </c>
      <c r="K585" s="91" t="e">
        <f>VLOOKUP(B585,CREDITO_FINANCEIRO!A:L,12,FALSE)</f>
        <v>#N/A</v>
      </c>
      <c r="L585" s="110" t="e">
        <f t="shared" si="90"/>
        <v>#N/A</v>
      </c>
      <c r="M585" s="2" t="e">
        <f t="shared" si="91"/>
        <v>#N/A</v>
      </c>
      <c r="N585" s="111" t="e">
        <f>VLOOKUP(Tabela4[[#This Row],[Proposta de Referência]],SIMP_CF!A:K,9,FALSE)</f>
        <v>#N/A</v>
      </c>
      <c r="O585" s="111" t="e">
        <f>VLOOKUP(Tabela4[[#This Row],[Proposta de Referência]],SIMP_CF!A:K,8,FALSE)</f>
        <v>#N/A</v>
      </c>
      <c r="P585" s="112" t="e">
        <f t="shared" si="92"/>
        <v>#N/A</v>
      </c>
      <c r="Q585" s="112" t="e">
        <f t="shared" si="93"/>
        <v>#N/A</v>
      </c>
      <c r="R585" t="e">
        <f t="shared" si="99"/>
        <v>#N/A</v>
      </c>
      <c r="S585" s="108" t="e">
        <f t="shared" si="94"/>
        <v>#N/A</v>
      </c>
      <c r="T585" s="108" t="e">
        <f t="shared" si="95"/>
        <v>#N/A</v>
      </c>
      <c r="U585" s="110" t="e">
        <f t="shared" si="96"/>
        <v>#N/A</v>
      </c>
      <c r="V585" t="e">
        <f t="shared" si="97"/>
        <v>#N/A</v>
      </c>
      <c r="W585" t="str">
        <f t="shared" si="98"/>
        <v/>
      </c>
      <c r="X585" s="24" t="str">
        <f>IFERROR(VLOOKUP(W585,HOSPITAIS_COM_DIVIDAS!A:E,5,FALSE),"")</f>
        <v/>
      </c>
    </row>
    <row r="586" spans="1:24" x14ac:dyDescent="0.25">
      <c r="A586" s="52" t="str">
        <f>IFERROR((Tabela4[[#This Row],[Status da Proposta]]),"")</f>
        <v/>
      </c>
      <c r="B586" s="121">
        <f>IFERROR((CREDITO_FINANCEIRO!A586),"")</f>
        <v>0</v>
      </c>
      <c r="C586" s="120" t="str">
        <f>IFERROR((VLOOKUP(B586,CREDITO_FINANCEIRO!A:B,2,FALSE)),"")</f>
        <v/>
      </c>
      <c r="D586" s="94" t="str">
        <f>IFERROR((VLOOKUP(B586,CREDITO_FINANCEIRO!A:E,5,FALSE)),"")</f>
        <v/>
      </c>
      <c r="E586" s="95" t="str">
        <f>IFERROR((VLOOKUP(B586,CREDITO_FINANCEIRO!A:C,3,FALSE)),"")</f>
        <v/>
      </c>
      <c r="F586" s="120" t="str">
        <f>IFERROR((VLOOKUP(B586,CREDITO_FINANCEIRO!A:G,4,FALSE)),"")</f>
        <v/>
      </c>
      <c r="G586" s="120" t="e">
        <f>VLOOKUP(B586,CREDITO_FINANCEIRO!A:G,6,FALSE)</f>
        <v>#N/A</v>
      </c>
      <c r="H586" s="120" t="e">
        <f>VLOOKUP(B586,CREDITO_FINANCEIRO!A:G,7,FALSE)</f>
        <v>#N/A</v>
      </c>
      <c r="I586" s="91" t="e">
        <f>VLOOKUP(B586,CREDITO_FINANCEIRO!A:K,10,FALSE)</f>
        <v>#N/A</v>
      </c>
      <c r="J586" s="91" t="e">
        <f>VLOOKUP(B586,CREDITO_FINANCEIRO!A:K,11,FALSE)</f>
        <v>#N/A</v>
      </c>
      <c r="K586" s="91" t="e">
        <f>VLOOKUP(B586,CREDITO_FINANCEIRO!A:L,12,FALSE)</f>
        <v>#N/A</v>
      </c>
      <c r="L586" s="110" t="e">
        <f t="shared" si="90"/>
        <v>#N/A</v>
      </c>
      <c r="M586" s="2" t="e">
        <f t="shared" si="91"/>
        <v>#N/A</v>
      </c>
      <c r="N586" s="111" t="e">
        <f>VLOOKUP(Tabela4[[#This Row],[Proposta de Referência]],SIMP_CF!A:K,9,FALSE)</f>
        <v>#N/A</v>
      </c>
      <c r="O586" s="111" t="e">
        <f>VLOOKUP(Tabela4[[#This Row],[Proposta de Referência]],SIMP_CF!A:K,8,FALSE)</f>
        <v>#N/A</v>
      </c>
      <c r="P586" s="112" t="e">
        <f t="shared" si="92"/>
        <v>#N/A</v>
      </c>
      <c r="Q586" s="112" t="e">
        <f t="shared" si="93"/>
        <v>#N/A</v>
      </c>
      <c r="R586" t="e">
        <f t="shared" si="99"/>
        <v>#N/A</v>
      </c>
      <c r="S586" s="108" t="e">
        <f t="shared" si="94"/>
        <v>#N/A</v>
      </c>
      <c r="T586" s="108" t="e">
        <f t="shared" si="95"/>
        <v>#N/A</v>
      </c>
      <c r="U586" s="110" t="e">
        <f t="shared" si="96"/>
        <v>#N/A</v>
      </c>
      <c r="V586" t="e">
        <f t="shared" si="97"/>
        <v>#N/A</v>
      </c>
      <c r="W586" t="str">
        <f t="shared" si="98"/>
        <v/>
      </c>
      <c r="X586" s="24" t="str">
        <f>IFERROR(VLOOKUP(W586,HOSPITAIS_COM_DIVIDAS!A:E,5,FALSE),"")</f>
        <v/>
      </c>
    </row>
    <row r="587" spans="1:24" x14ac:dyDescent="0.25">
      <c r="A587" s="52" t="str">
        <f>IFERROR((Tabela4[[#This Row],[Status da Proposta]]),"")</f>
        <v/>
      </c>
      <c r="B587" s="121">
        <f>IFERROR((CREDITO_FINANCEIRO!A587),"")</f>
        <v>0</v>
      </c>
      <c r="C587" s="120" t="str">
        <f>IFERROR((VLOOKUP(B587,CREDITO_FINANCEIRO!A:B,2,FALSE)),"")</f>
        <v/>
      </c>
      <c r="D587" s="94" t="str">
        <f>IFERROR((VLOOKUP(B587,CREDITO_FINANCEIRO!A:E,5,FALSE)),"")</f>
        <v/>
      </c>
      <c r="E587" s="95" t="str">
        <f>IFERROR((VLOOKUP(B587,CREDITO_FINANCEIRO!A:C,3,FALSE)),"")</f>
        <v/>
      </c>
      <c r="F587" s="120" t="str">
        <f>IFERROR((VLOOKUP(B587,CREDITO_FINANCEIRO!A:G,4,FALSE)),"")</f>
        <v/>
      </c>
      <c r="G587" s="120" t="e">
        <f>VLOOKUP(B587,CREDITO_FINANCEIRO!A:G,6,FALSE)</f>
        <v>#N/A</v>
      </c>
      <c r="H587" s="120" t="e">
        <f>VLOOKUP(B587,CREDITO_FINANCEIRO!A:G,7,FALSE)</f>
        <v>#N/A</v>
      </c>
      <c r="I587" s="91" t="e">
        <f>VLOOKUP(B587,CREDITO_FINANCEIRO!A:K,10,FALSE)</f>
        <v>#N/A</v>
      </c>
      <c r="J587" s="91" t="e">
        <f>VLOOKUP(B587,CREDITO_FINANCEIRO!A:K,11,FALSE)</f>
        <v>#N/A</v>
      </c>
      <c r="K587" s="91" t="e">
        <f>VLOOKUP(B587,CREDITO_FINANCEIRO!A:L,12,FALSE)</f>
        <v>#N/A</v>
      </c>
      <c r="L587" s="110" t="e">
        <f t="shared" si="90"/>
        <v>#N/A</v>
      </c>
      <c r="M587" s="2" t="e">
        <f t="shared" si="91"/>
        <v>#N/A</v>
      </c>
      <c r="N587" s="111" t="e">
        <f>VLOOKUP(Tabela4[[#This Row],[Proposta de Referência]],SIMP_CF!A:K,9,FALSE)</f>
        <v>#N/A</v>
      </c>
      <c r="O587" s="111" t="e">
        <f>VLOOKUP(Tabela4[[#This Row],[Proposta de Referência]],SIMP_CF!A:K,8,FALSE)</f>
        <v>#N/A</v>
      </c>
      <c r="P587" s="112" t="e">
        <f t="shared" si="92"/>
        <v>#N/A</v>
      </c>
      <c r="Q587" s="112" t="e">
        <f t="shared" si="93"/>
        <v>#N/A</v>
      </c>
      <c r="R587" t="e">
        <f t="shared" si="99"/>
        <v>#N/A</v>
      </c>
      <c r="S587" s="108" t="e">
        <f t="shared" si="94"/>
        <v>#N/A</v>
      </c>
      <c r="T587" s="108" t="e">
        <f t="shared" si="95"/>
        <v>#N/A</v>
      </c>
      <c r="U587" s="110" t="e">
        <f t="shared" si="96"/>
        <v>#N/A</v>
      </c>
      <c r="V587" t="e">
        <f t="shared" si="97"/>
        <v>#N/A</v>
      </c>
      <c r="W587" t="str">
        <f t="shared" si="98"/>
        <v/>
      </c>
      <c r="X587" s="24" t="str">
        <f>IFERROR(VLOOKUP(W587,HOSPITAIS_COM_DIVIDAS!A:E,5,FALSE),"")</f>
        <v/>
      </c>
    </row>
    <row r="588" spans="1:24" x14ac:dyDescent="0.25">
      <c r="A588" s="52" t="str">
        <f>IFERROR((Tabela4[[#This Row],[Status da Proposta]]),"")</f>
        <v/>
      </c>
      <c r="B588" s="121">
        <f>IFERROR((CREDITO_FINANCEIRO!A588),"")</f>
        <v>0</v>
      </c>
      <c r="C588" s="120" t="str">
        <f>IFERROR((VLOOKUP(B588,CREDITO_FINANCEIRO!A:B,2,FALSE)),"")</f>
        <v/>
      </c>
      <c r="D588" s="94" t="str">
        <f>IFERROR((VLOOKUP(B588,CREDITO_FINANCEIRO!A:E,5,FALSE)),"")</f>
        <v/>
      </c>
      <c r="E588" s="95" t="str">
        <f>IFERROR((VLOOKUP(B588,CREDITO_FINANCEIRO!A:C,3,FALSE)),"")</f>
        <v/>
      </c>
      <c r="F588" s="120" t="str">
        <f>IFERROR((VLOOKUP(B588,CREDITO_FINANCEIRO!A:G,4,FALSE)),"")</f>
        <v/>
      </c>
      <c r="G588" s="120" t="e">
        <f>VLOOKUP(B588,CREDITO_FINANCEIRO!A:G,6,FALSE)</f>
        <v>#N/A</v>
      </c>
      <c r="H588" s="120" t="e">
        <f>VLOOKUP(B588,CREDITO_FINANCEIRO!A:G,7,FALSE)</f>
        <v>#N/A</v>
      </c>
      <c r="I588" s="91" t="e">
        <f>VLOOKUP(B588,CREDITO_FINANCEIRO!A:K,10,FALSE)</f>
        <v>#N/A</v>
      </c>
      <c r="J588" s="91" t="e">
        <f>VLOOKUP(B588,CREDITO_FINANCEIRO!A:K,11,FALSE)</f>
        <v>#N/A</v>
      </c>
      <c r="K588" s="91" t="e">
        <f>VLOOKUP(B588,CREDITO_FINANCEIRO!A:L,12,FALSE)</f>
        <v>#N/A</v>
      </c>
      <c r="L588" s="110" t="e">
        <f t="shared" si="90"/>
        <v>#N/A</v>
      </c>
      <c r="M588" s="2" t="e">
        <f t="shared" si="91"/>
        <v>#N/A</v>
      </c>
      <c r="N588" s="111" t="e">
        <f>VLOOKUP(Tabela4[[#This Row],[Proposta de Referência]],SIMP_CF!A:K,9,FALSE)</f>
        <v>#N/A</v>
      </c>
      <c r="O588" s="111" t="e">
        <f>VLOOKUP(Tabela4[[#This Row],[Proposta de Referência]],SIMP_CF!A:K,8,FALSE)</f>
        <v>#N/A</v>
      </c>
      <c r="P588" s="112" t="e">
        <f t="shared" si="92"/>
        <v>#N/A</v>
      </c>
      <c r="Q588" s="112" t="e">
        <f t="shared" si="93"/>
        <v>#N/A</v>
      </c>
      <c r="R588" t="e">
        <f t="shared" si="99"/>
        <v>#N/A</v>
      </c>
      <c r="S588" s="108" t="e">
        <f t="shared" si="94"/>
        <v>#N/A</v>
      </c>
      <c r="T588" s="108" t="e">
        <f t="shared" si="95"/>
        <v>#N/A</v>
      </c>
      <c r="U588" s="110" t="e">
        <f t="shared" si="96"/>
        <v>#N/A</v>
      </c>
      <c r="V588" t="e">
        <f t="shared" si="97"/>
        <v>#N/A</v>
      </c>
      <c r="W588" t="str">
        <f t="shared" si="98"/>
        <v/>
      </c>
      <c r="X588" s="24" t="str">
        <f>IFERROR(VLOOKUP(W588,HOSPITAIS_COM_DIVIDAS!A:E,5,FALSE),"")</f>
        <v/>
      </c>
    </row>
    <row r="589" spans="1:24" x14ac:dyDescent="0.25">
      <c r="A589" s="52" t="str">
        <f>IFERROR((Tabela4[[#This Row],[Status da Proposta]]),"")</f>
        <v/>
      </c>
      <c r="B589" s="121">
        <f>IFERROR((CREDITO_FINANCEIRO!A589),"")</f>
        <v>0</v>
      </c>
      <c r="C589" s="120" t="str">
        <f>IFERROR((VLOOKUP(B589,CREDITO_FINANCEIRO!A:B,2,FALSE)),"")</f>
        <v/>
      </c>
      <c r="D589" s="94" t="str">
        <f>IFERROR((VLOOKUP(B589,CREDITO_FINANCEIRO!A:E,5,FALSE)),"")</f>
        <v/>
      </c>
      <c r="E589" s="95" t="str">
        <f>IFERROR((VLOOKUP(B589,CREDITO_FINANCEIRO!A:C,3,FALSE)),"")</f>
        <v/>
      </c>
      <c r="F589" s="120" t="str">
        <f>IFERROR((VLOOKUP(B589,CREDITO_FINANCEIRO!A:G,4,FALSE)),"")</f>
        <v/>
      </c>
      <c r="G589" s="120" t="e">
        <f>VLOOKUP(B589,CREDITO_FINANCEIRO!A:G,6,FALSE)</f>
        <v>#N/A</v>
      </c>
      <c r="H589" s="120" t="e">
        <f>VLOOKUP(B589,CREDITO_FINANCEIRO!A:G,7,FALSE)</f>
        <v>#N/A</v>
      </c>
      <c r="I589" s="91" t="e">
        <f>VLOOKUP(B589,CREDITO_FINANCEIRO!A:K,10,FALSE)</f>
        <v>#N/A</v>
      </c>
      <c r="J589" s="91" t="e">
        <f>VLOOKUP(B589,CREDITO_FINANCEIRO!A:K,11,FALSE)</f>
        <v>#N/A</v>
      </c>
      <c r="K589" s="91" t="e">
        <f>VLOOKUP(B589,CREDITO_FINANCEIRO!A:L,12,FALSE)</f>
        <v>#N/A</v>
      </c>
      <c r="L589" s="110" t="e">
        <f t="shared" si="90"/>
        <v>#N/A</v>
      </c>
      <c r="M589" s="2" t="e">
        <f t="shared" si="91"/>
        <v>#N/A</v>
      </c>
      <c r="N589" s="111" t="e">
        <f>VLOOKUP(Tabela4[[#This Row],[Proposta de Referência]],SIMP_CF!A:K,9,FALSE)</f>
        <v>#N/A</v>
      </c>
      <c r="O589" s="111" t="e">
        <f>VLOOKUP(Tabela4[[#This Row],[Proposta de Referência]],SIMP_CF!A:K,8,FALSE)</f>
        <v>#N/A</v>
      </c>
      <c r="P589" s="112" t="e">
        <f t="shared" si="92"/>
        <v>#N/A</v>
      </c>
      <c r="Q589" s="112" t="e">
        <f t="shared" si="93"/>
        <v>#N/A</v>
      </c>
      <c r="R589" t="e">
        <f t="shared" si="99"/>
        <v>#N/A</v>
      </c>
      <c r="S589" s="108" t="e">
        <f t="shared" si="94"/>
        <v>#N/A</v>
      </c>
      <c r="T589" s="108" t="e">
        <f t="shared" si="95"/>
        <v>#N/A</v>
      </c>
      <c r="U589" s="110" t="e">
        <f t="shared" si="96"/>
        <v>#N/A</v>
      </c>
      <c r="V589" t="e">
        <f t="shared" si="97"/>
        <v>#N/A</v>
      </c>
      <c r="W589" t="str">
        <f t="shared" si="98"/>
        <v/>
      </c>
      <c r="X589" s="24" t="str">
        <f>IFERROR(VLOOKUP(W589,HOSPITAIS_COM_DIVIDAS!A:E,5,FALSE),"")</f>
        <v/>
      </c>
    </row>
    <row r="590" spans="1:24" x14ac:dyDescent="0.25">
      <c r="A590" s="52" t="str">
        <f>IFERROR((Tabela4[[#This Row],[Status da Proposta]]),"")</f>
        <v/>
      </c>
      <c r="B590" s="121">
        <f>IFERROR((CREDITO_FINANCEIRO!A590),"")</f>
        <v>0</v>
      </c>
      <c r="C590" s="120" t="str">
        <f>IFERROR((VLOOKUP(B590,CREDITO_FINANCEIRO!A:B,2,FALSE)),"")</f>
        <v/>
      </c>
      <c r="D590" s="94" t="str">
        <f>IFERROR((VLOOKUP(B590,CREDITO_FINANCEIRO!A:E,5,FALSE)),"")</f>
        <v/>
      </c>
      <c r="E590" s="95" t="str">
        <f>IFERROR((VLOOKUP(B590,CREDITO_FINANCEIRO!A:C,3,FALSE)),"")</f>
        <v/>
      </c>
      <c r="F590" s="120" t="str">
        <f>IFERROR((VLOOKUP(B590,CREDITO_FINANCEIRO!A:G,4,FALSE)),"")</f>
        <v/>
      </c>
      <c r="G590" s="120" t="e">
        <f>VLOOKUP(B590,CREDITO_FINANCEIRO!A:G,6,FALSE)</f>
        <v>#N/A</v>
      </c>
      <c r="H590" s="120" t="e">
        <f>VLOOKUP(B590,CREDITO_FINANCEIRO!A:G,7,FALSE)</f>
        <v>#N/A</v>
      </c>
      <c r="I590" s="91" t="e">
        <f>VLOOKUP(B590,CREDITO_FINANCEIRO!A:K,10,FALSE)</f>
        <v>#N/A</v>
      </c>
      <c r="J590" s="91" t="e">
        <f>VLOOKUP(B590,CREDITO_FINANCEIRO!A:K,11,FALSE)</f>
        <v>#N/A</v>
      </c>
      <c r="K590" s="91" t="e">
        <f>VLOOKUP(B590,CREDITO_FINANCEIRO!A:L,12,FALSE)</f>
        <v>#N/A</v>
      </c>
      <c r="L590" s="110" t="e">
        <f t="shared" si="90"/>
        <v>#N/A</v>
      </c>
      <c r="M590" s="2" t="e">
        <f t="shared" si="91"/>
        <v>#N/A</v>
      </c>
      <c r="N590" s="111" t="e">
        <f>VLOOKUP(Tabela4[[#This Row],[Proposta de Referência]],SIMP_CF!A:K,9,FALSE)</f>
        <v>#N/A</v>
      </c>
      <c r="O590" s="111" t="e">
        <f>VLOOKUP(Tabela4[[#This Row],[Proposta de Referência]],SIMP_CF!A:K,8,FALSE)</f>
        <v>#N/A</v>
      </c>
      <c r="P590" s="112" t="e">
        <f t="shared" si="92"/>
        <v>#N/A</v>
      </c>
      <c r="Q590" s="112" t="e">
        <f t="shared" si="93"/>
        <v>#N/A</v>
      </c>
      <c r="R590" t="e">
        <f t="shared" si="99"/>
        <v>#N/A</v>
      </c>
      <c r="S590" s="108" t="e">
        <f t="shared" si="94"/>
        <v>#N/A</v>
      </c>
      <c r="T590" s="108" t="e">
        <f t="shared" si="95"/>
        <v>#N/A</v>
      </c>
      <c r="U590" s="110" t="e">
        <f t="shared" si="96"/>
        <v>#N/A</v>
      </c>
      <c r="V590" t="e">
        <f t="shared" si="97"/>
        <v>#N/A</v>
      </c>
      <c r="W590" t="str">
        <f t="shared" si="98"/>
        <v/>
      </c>
      <c r="X590" s="24" t="str">
        <f>IFERROR(VLOOKUP(W590,HOSPITAIS_COM_DIVIDAS!A:E,5,FALSE),"")</f>
        <v/>
      </c>
    </row>
    <row r="591" spans="1:24" x14ac:dyDescent="0.25">
      <c r="A591" s="52" t="str">
        <f>IFERROR((Tabela4[[#This Row],[Status da Proposta]]),"")</f>
        <v/>
      </c>
      <c r="B591" s="121">
        <f>IFERROR((CREDITO_FINANCEIRO!A591),"")</f>
        <v>0</v>
      </c>
      <c r="C591" s="120" t="str">
        <f>IFERROR((VLOOKUP(B591,CREDITO_FINANCEIRO!A:B,2,FALSE)),"")</f>
        <v/>
      </c>
      <c r="D591" s="94" t="str">
        <f>IFERROR((VLOOKUP(B591,CREDITO_FINANCEIRO!A:E,5,FALSE)),"")</f>
        <v/>
      </c>
      <c r="E591" s="95" t="str">
        <f>IFERROR((VLOOKUP(B591,CREDITO_FINANCEIRO!A:C,3,FALSE)),"")</f>
        <v/>
      </c>
      <c r="F591" s="120" t="str">
        <f>IFERROR((VLOOKUP(B591,CREDITO_FINANCEIRO!A:G,4,FALSE)),"")</f>
        <v/>
      </c>
      <c r="G591" s="120" t="e">
        <f>VLOOKUP(B591,CREDITO_FINANCEIRO!A:G,6,FALSE)</f>
        <v>#N/A</v>
      </c>
      <c r="H591" s="120" t="e">
        <f>VLOOKUP(B591,CREDITO_FINANCEIRO!A:G,7,FALSE)</f>
        <v>#N/A</v>
      </c>
      <c r="I591" s="91" t="e">
        <f>VLOOKUP(B591,CREDITO_FINANCEIRO!A:K,10,FALSE)</f>
        <v>#N/A</v>
      </c>
      <c r="J591" s="91" t="e">
        <f>VLOOKUP(B591,CREDITO_FINANCEIRO!A:K,11,FALSE)</f>
        <v>#N/A</v>
      </c>
      <c r="K591" s="91" t="e">
        <f>VLOOKUP(B591,CREDITO_FINANCEIRO!A:L,12,FALSE)</f>
        <v>#N/A</v>
      </c>
      <c r="L591" s="110" t="e">
        <f t="shared" si="90"/>
        <v>#N/A</v>
      </c>
      <c r="M591" s="2" t="e">
        <f t="shared" si="91"/>
        <v>#N/A</v>
      </c>
      <c r="N591" s="111" t="e">
        <f>VLOOKUP(Tabela4[[#This Row],[Proposta de Referência]],SIMP_CF!A:K,9,FALSE)</f>
        <v>#N/A</v>
      </c>
      <c r="O591" s="111" t="e">
        <f>VLOOKUP(Tabela4[[#This Row],[Proposta de Referência]],SIMP_CF!A:K,8,FALSE)</f>
        <v>#N/A</v>
      </c>
      <c r="P591" s="112" t="e">
        <f t="shared" si="92"/>
        <v>#N/A</v>
      </c>
      <c r="Q591" s="112" t="e">
        <f t="shared" si="93"/>
        <v>#N/A</v>
      </c>
      <c r="R591" t="e">
        <f t="shared" si="99"/>
        <v>#N/A</v>
      </c>
      <c r="S591" s="108" t="e">
        <f t="shared" si="94"/>
        <v>#N/A</v>
      </c>
      <c r="T591" s="108" t="e">
        <f t="shared" si="95"/>
        <v>#N/A</v>
      </c>
      <c r="U591" s="110" t="e">
        <f t="shared" si="96"/>
        <v>#N/A</v>
      </c>
      <c r="V591" t="e">
        <f t="shared" si="97"/>
        <v>#N/A</v>
      </c>
      <c r="W591" t="str">
        <f t="shared" si="98"/>
        <v/>
      </c>
      <c r="X591" s="24" t="str">
        <f>IFERROR(VLOOKUP(W591,HOSPITAIS_COM_DIVIDAS!A:E,5,FALSE),"")</f>
        <v/>
      </c>
    </row>
    <row r="592" spans="1:24" x14ac:dyDescent="0.25">
      <c r="A592" s="52" t="str">
        <f>IFERROR((Tabela4[[#This Row],[Status da Proposta]]),"")</f>
        <v/>
      </c>
      <c r="B592" s="121">
        <f>IFERROR((CREDITO_FINANCEIRO!A592),"")</f>
        <v>0</v>
      </c>
      <c r="C592" s="120" t="str">
        <f>IFERROR((VLOOKUP(B592,CREDITO_FINANCEIRO!A:B,2,FALSE)),"")</f>
        <v/>
      </c>
      <c r="D592" s="94" t="str">
        <f>IFERROR((VLOOKUP(B592,CREDITO_FINANCEIRO!A:E,5,FALSE)),"")</f>
        <v/>
      </c>
      <c r="E592" s="95" t="str">
        <f>IFERROR((VLOOKUP(B592,CREDITO_FINANCEIRO!A:C,3,FALSE)),"")</f>
        <v/>
      </c>
      <c r="F592" s="120" t="str">
        <f>IFERROR((VLOOKUP(B592,CREDITO_FINANCEIRO!A:G,4,FALSE)),"")</f>
        <v/>
      </c>
      <c r="G592" s="120" t="e">
        <f>VLOOKUP(B592,CREDITO_FINANCEIRO!A:G,6,FALSE)</f>
        <v>#N/A</v>
      </c>
      <c r="H592" s="120" t="e">
        <f>VLOOKUP(B592,CREDITO_FINANCEIRO!A:G,7,FALSE)</f>
        <v>#N/A</v>
      </c>
      <c r="I592" s="91" t="e">
        <f>VLOOKUP(B592,CREDITO_FINANCEIRO!A:K,10,FALSE)</f>
        <v>#N/A</v>
      </c>
      <c r="J592" s="91" t="e">
        <f>VLOOKUP(B592,CREDITO_FINANCEIRO!A:K,11,FALSE)</f>
        <v>#N/A</v>
      </c>
      <c r="K592" s="91" t="e">
        <f>VLOOKUP(B592,CREDITO_FINANCEIRO!A:L,12,FALSE)</f>
        <v>#N/A</v>
      </c>
      <c r="L592" s="110" t="e">
        <f t="shared" si="90"/>
        <v>#N/A</v>
      </c>
      <c r="M592" s="2" t="e">
        <f t="shared" si="91"/>
        <v>#N/A</v>
      </c>
      <c r="N592" s="111" t="e">
        <f>VLOOKUP(Tabela4[[#This Row],[Proposta de Referência]],SIMP_CF!A:K,9,FALSE)</f>
        <v>#N/A</v>
      </c>
      <c r="O592" s="111" t="e">
        <f>VLOOKUP(Tabela4[[#This Row],[Proposta de Referência]],SIMP_CF!A:K,8,FALSE)</f>
        <v>#N/A</v>
      </c>
      <c r="P592" s="112" t="e">
        <f t="shared" si="92"/>
        <v>#N/A</v>
      </c>
      <c r="Q592" s="112" t="e">
        <f t="shared" si="93"/>
        <v>#N/A</v>
      </c>
      <c r="R592" t="e">
        <f t="shared" si="99"/>
        <v>#N/A</v>
      </c>
      <c r="S592" s="108" t="e">
        <f t="shared" si="94"/>
        <v>#N/A</v>
      </c>
      <c r="T592" s="108" t="e">
        <f t="shared" si="95"/>
        <v>#N/A</v>
      </c>
      <c r="U592" s="110" t="e">
        <f t="shared" si="96"/>
        <v>#N/A</v>
      </c>
      <c r="V592" t="e">
        <f t="shared" si="97"/>
        <v>#N/A</v>
      </c>
      <c r="W592" t="str">
        <f t="shared" si="98"/>
        <v/>
      </c>
      <c r="X592" s="24" t="str">
        <f>IFERROR(VLOOKUP(W592,HOSPITAIS_COM_DIVIDAS!A:E,5,FALSE),"")</f>
        <v/>
      </c>
    </row>
    <row r="593" spans="1:24" x14ac:dyDescent="0.25">
      <c r="A593" s="52" t="str">
        <f>IFERROR((Tabela4[[#This Row],[Status da Proposta]]),"")</f>
        <v/>
      </c>
      <c r="B593" s="121">
        <f>IFERROR((CREDITO_FINANCEIRO!A593),"")</f>
        <v>0</v>
      </c>
      <c r="C593" s="120" t="str">
        <f>IFERROR((VLOOKUP(B593,CREDITO_FINANCEIRO!A:B,2,FALSE)),"")</f>
        <v/>
      </c>
      <c r="D593" s="94" t="str">
        <f>IFERROR((VLOOKUP(B593,CREDITO_FINANCEIRO!A:E,5,FALSE)),"")</f>
        <v/>
      </c>
      <c r="E593" s="95" t="str">
        <f>IFERROR((VLOOKUP(B593,CREDITO_FINANCEIRO!A:C,3,FALSE)),"")</f>
        <v/>
      </c>
      <c r="F593" s="120" t="str">
        <f>IFERROR((VLOOKUP(B593,CREDITO_FINANCEIRO!A:G,4,FALSE)),"")</f>
        <v/>
      </c>
      <c r="G593" s="120" t="e">
        <f>VLOOKUP(B593,CREDITO_FINANCEIRO!A:G,6,FALSE)</f>
        <v>#N/A</v>
      </c>
      <c r="H593" s="120" t="e">
        <f>VLOOKUP(B593,CREDITO_FINANCEIRO!A:G,7,FALSE)</f>
        <v>#N/A</v>
      </c>
      <c r="I593" s="91" t="e">
        <f>VLOOKUP(B593,CREDITO_FINANCEIRO!A:K,10,FALSE)</f>
        <v>#N/A</v>
      </c>
      <c r="J593" s="91" t="e">
        <f>VLOOKUP(B593,CREDITO_FINANCEIRO!A:K,11,FALSE)</f>
        <v>#N/A</v>
      </c>
      <c r="K593" s="91" t="e">
        <f>VLOOKUP(B593,CREDITO_FINANCEIRO!A:L,12,FALSE)</f>
        <v>#N/A</v>
      </c>
      <c r="L593" s="110" t="e">
        <f t="shared" si="90"/>
        <v>#N/A</v>
      </c>
      <c r="M593" s="2" t="e">
        <f t="shared" si="91"/>
        <v>#N/A</v>
      </c>
      <c r="N593" s="111" t="e">
        <f>VLOOKUP(Tabela4[[#This Row],[Proposta de Referência]],SIMP_CF!A:K,9,FALSE)</f>
        <v>#N/A</v>
      </c>
      <c r="O593" s="111" t="e">
        <f>VLOOKUP(Tabela4[[#This Row],[Proposta de Referência]],SIMP_CF!A:K,8,FALSE)</f>
        <v>#N/A</v>
      </c>
      <c r="P593" s="112" t="e">
        <f t="shared" si="92"/>
        <v>#N/A</v>
      </c>
      <c r="Q593" s="112" t="e">
        <f t="shared" si="93"/>
        <v>#N/A</v>
      </c>
      <c r="R593" t="e">
        <f t="shared" si="99"/>
        <v>#N/A</v>
      </c>
      <c r="S593" s="108" t="e">
        <f t="shared" si="94"/>
        <v>#N/A</v>
      </c>
      <c r="T593" s="108" t="e">
        <f t="shared" si="95"/>
        <v>#N/A</v>
      </c>
      <c r="U593" s="110" t="e">
        <f t="shared" si="96"/>
        <v>#N/A</v>
      </c>
      <c r="V593" t="e">
        <f t="shared" si="97"/>
        <v>#N/A</v>
      </c>
      <c r="W593" t="str">
        <f t="shared" si="98"/>
        <v/>
      </c>
      <c r="X593" s="24" t="str">
        <f>IFERROR(VLOOKUP(W593,HOSPITAIS_COM_DIVIDAS!A:E,5,FALSE),"")</f>
        <v/>
      </c>
    </row>
    <row r="594" spans="1:24" x14ac:dyDescent="0.25">
      <c r="A594" s="52" t="str">
        <f>IFERROR((Tabela4[[#This Row],[Status da Proposta]]),"")</f>
        <v/>
      </c>
      <c r="B594" s="121">
        <f>IFERROR((CREDITO_FINANCEIRO!A594),"")</f>
        <v>0</v>
      </c>
      <c r="C594" s="120" t="str">
        <f>IFERROR((VLOOKUP(B594,CREDITO_FINANCEIRO!A:B,2,FALSE)),"")</f>
        <v/>
      </c>
      <c r="D594" s="94" t="str">
        <f>IFERROR((VLOOKUP(B594,CREDITO_FINANCEIRO!A:E,5,FALSE)),"")</f>
        <v/>
      </c>
      <c r="E594" s="95" t="str">
        <f>IFERROR((VLOOKUP(B594,CREDITO_FINANCEIRO!A:C,3,FALSE)),"")</f>
        <v/>
      </c>
      <c r="F594" s="120" t="str">
        <f>IFERROR((VLOOKUP(B594,CREDITO_FINANCEIRO!A:G,4,FALSE)),"")</f>
        <v/>
      </c>
      <c r="G594" s="120" t="e">
        <f>VLOOKUP(B594,CREDITO_FINANCEIRO!A:G,6,FALSE)</f>
        <v>#N/A</v>
      </c>
      <c r="H594" s="120" t="e">
        <f>VLOOKUP(B594,CREDITO_FINANCEIRO!A:G,7,FALSE)</f>
        <v>#N/A</v>
      </c>
      <c r="I594" s="91" t="e">
        <f>VLOOKUP(B594,CREDITO_FINANCEIRO!A:K,10,FALSE)</f>
        <v>#N/A</v>
      </c>
      <c r="J594" s="91" t="e">
        <f>VLOOKUP(B594,CREDITO_FINANCEIRO!A:K,11,FALSE)</f>
        <v>#N/A</v>
      </c>
      <c r="K594" s="91" t="e">
        <f>VLOOKUP(B594,CREDITO_FINANCEIRO!A:L,12,FALSE)</f>
        <v>#N/A</v>
      </c>
      <c r="L594" s="110" t="e">
        <f t="shared" si="90"/>
        <v>#N/A</v>
      </c>
      <c r="M594" s="2" t="e">
        <f t="shared" si="91"/>
        <v>#N/A</v>
      </c>
      <c r="N594" s="111" t="e">
        <f>VLOOKUP(Tabela4[[#This Row],[Proposta de Referência]],SIMP_CF!A:K,9,FALSE)</f>
        <v>#N/A</v>
      </c>
      <c r="O594" s="111" t="e">
        <f>VLOOKUP(Tabela4[[#This Row],[Proposta de Referência]],SIMP_CF!A:K,8,FALSE)</f>
        <v>#N/A</v>
      </c>
      <c r="P594" s="112" t="e">
        <f t="shared" si="92"/>
        <v>#N/A</v>
      </c>
      <c r="Q594" s="112" t="e">
        <f t="shared" si="93"/>
        <v>#N/A</v>
      </c>
      <c r="R594" t="e">
        <f t="shared" si="99"/>
        <v>#N/A</v>
      </c>
      <c r="S594" s="108" t="e">
        <f t="shared" si="94"/>
        <v>#N/A</v>
      </c>
      <c r="T594" s="108" t="e">
        <f t="shared" si="95"/>
        <v>#N/A</v>
      </c>
      <c r="U594" s="110" t="e">
        <f t="shared" si="96"/>
        <v>#N/A</v>
      </c>
      <c r="V594" t="e">
        <f t="shared" si="97"/>
        <v>#N/A</v>
      </c>
      <c r="W594" t="str">
        <f t="shared" si="98"/>
        <v/>
      </c>
      <c r="X594" s="24" t="str">
        <f>IFERROR(VLOOKUP(W594,HOSPITAIS_COM_DIVIDAS!A:E,5,FALSE),"")</f>
        <v/>
      </c>
    </row>
    <row r="595" spans="1:24" x14ac:dyDescent="0.25">
      <c r="A595" s="52" t="str">
        <f>IFERROR((Tabela4[[#This Row],[Status da Proposta]]),"")</f>
        <v/>
      </c>
      <c r="B595" s="121">
        <f>IFERROR((CREDITO_FINANCEIRO!A595),"")</f>
        <v>0</v>
      </c>
      <c r="C595" s="120" t="str">
        <f>IFERROR((VLOOKUP(B595,CREDITO_FINANCEIRO!A:B,2,FALSE)),"")</f>
        <v/>
      </c>
      <c r="D595" s="94" t="str">
        <f>IFERROR((VLOOKUP(B595,CREDITO_FINANCEIRO!A:E,5,FALSE)),"")</f>
        <v/>
      </c>
      <c r="E595" s="95" t="str">
        <f>IFERROR((VLOOKUP(B595,CREDITO_FINANCEIRO!A:C,3,FALSE)),"")</f>
        <v/>
      </c>
      <c r="F595" s="120" t="str">
        <f>IFERROR((VLOOKUP(B595,CREDITO_FINANCEIRO!A:G,4,FALSE)),"")</f>
        <v/>
      </c>
      <c r="G595" s="120" t="e">
        <f>VLOOKUP(B595,CREDITO_FINANCEIRO!A:G,6,FALSE)</f>
        <v>#N/A</v>
      </c>
      <c r="H595" s="120" t="e">
        <f>VLOOKUP(B595,CREDITO_FINANCEIRO!A:G,7,FALSE)</f>
        <v>#N/A</v>
      </c>
      <c r="I595" s="91" t="e">
        <f>VLOOKUP(B595,CREDITO_FINANCEIRO!A:K,10,FALSE)</f>
        <v>#N/A</v>
      </c>
      <c r="J595" s="91" t="e">
        <f>VLOOKUP(B595,CREDITO_FINANCEIRO!A:K,11,FALSE)</f>
        <v>#N/A</v>
      </c>
      <c r="K595" s="91" t="e">
        <f>VLOOKUP(B595,CREDITO_FINANCEIRO!A:L,12,FALSE)</f>
        <v>#N/A</v>
      </c>
      <c r="L595" s="110" t="e">
        <f t="shared" si="90"/>
        <v>#N/A</v>
      </c>
      <c r="M595" s="2" t="e">
        <f t="shared" si="91"/>
        <v>#N/A</v>
      </c>
      <c r="N595" s="111" t="e">
        <f>VLOOKUP(Tabela4[[#This Row],[Proposta de Referência]],SIMP_CF!A:K,9,FALSE)</f>
        <v>#N/A</v>
      </c>
      <c r="O595" s="111" t="e">
        <f>VLOOKUP(Tabela4[[#This Row],[Proposta de Referência]],SIMP_CF!A:K,8,FALSE)</f>
        <v>#N/A</v>
      </c>
      <c r="P595" s="112" t="e">
        <f t="shared" si="92"/>
        <v>#N/A</v>
      </c>
      <c r="Q595" s="112" t="e">
        <f t="shared" si="93"/>
        <v>#N/A</v>
      </c>
      <c r="R595" t="e">
        <f t="shared" si="99"/>
        <v>#N/A</v>
      </c>
      <c r="S595" s="108" t="e">
        <f t="shared" si="94"/>
        <v>#N/A</v>
      </c>
      <c r="T595" s="108" t="e">
        <f t="shared" si="95"/>
        <v>#N/A</v>
      </c>
      <c r="U595" s="110" t="e">
        <f t="shared" si="96"/>
        <v>#N/A</v>
      </c>
      <c r="V595" t="e">
        <f t="shared" si="97"/>
        <v>#N/A</v>
      </c>
      <c r="W595" t="str">
        <f t="shared" si="98"/>
        <v/>
      </c>
      <c r="X595" s="24" t="str">
        <f>IFERROR(VLOOKUP(W595,HOSPITAIS_COM_DIVIDAS!A:E,5,FALSE),"")</f>
        <v/>
      </c>
    </row>
    <row r="596" spans="1:24" x14ac:dyDescent="0.25">
      <c r="A596" s="52" t="str">
        <f>IFERROR((Tabela4[[#This Row],[Status da Proposta]]),"")</f>
        <v/>
      </c>
      <c r="B596" s="121">
        <f>IFERROR((CREDITO_FINANCEIRO!A596),"")</f>
        <v>0</v>
      </c>
      <c r="C596" s="120" t="str">
        <f>IFERROR((VLOOKUP(B596,CREDITO_FINANCEIRO!A:B,2,FALSE)),"")</f>
        <v/>
      </c>
      <c r="D596" s="94" t="str">
        <f>IFERROR((VLOOKUP(B596,CREDITO_FINANCEIRO!A:E,5,FALSE)),"")</f>
        <v/>
      </c>
      <c r="E596" s="95" t="str">
        <f>IFERROR((VLOOKUP(B596,CREDITO_FINANCEIRO!A:C,3,FALSE)),"")</f>
        <v/>
      </c>
      <c r="F596" s="120" t="str">
        <f>IFERROR((VLOOKUP(B596,CREDITO_FINANCEIRO!A:G,4,FALSE)),"")</f>
        <v/>
      </c>
      <c r="G596" s="120" t="e">
        <f>VLOOKUP(B596,CREDITO_FINANCEIRO!A:G,6,FALSE)</f>
        <v>#N/A</v>
      </c>
      <c r="H596" s="120" t="e">
        <f>VLOOKUP(B596,CREDITO_FINANCEIRO!A:G,7,FALSE)</f>
        <v>#N/A</v>
      </c>
      <c r="I596" s="91" t="e">
        <f>VLOOKUP(B596,CREDITO_FINANCEIRO!A:K,10,FALSE)</f>
        <v>#N/A</v>
      </c>
      <c r="J596" s="91" t="e">
        <f>VLOOKUP(B596,CREDITO_FINANCEIRO!A:K,11,FALSE)</f>
        <v>#N/A</v>
      </c>
      <c r="K596" s="91" t="e">
        <f>VLOOKUP(B596,CREDITO_FINANCEIRO!A:L,12,FALSE)</f>
        <v>#N/A</v>
      </c>
      <c r="L596" s="110" t="e">
        <f t="shared" si="90"/>
        <v>#N/A</v>
      </c>
      <c r="M596" s="2" t="e">
        <f t="shared" si="91"/>
        <v>#N/A</v>
      </c>
      <c r="N596" s="111" t="e">
        <f>VLOOKUP(Tabela4[[#This Row],[Proposta de Referência]],SIMP_CF!A:K,9,FALSE)</f>
        <v>#N/A</v>
      </c>
      <c r="O596" s="111" t="e">
        <f>VLOOKUP(Tabela4[[#This Row],[Proposta de Referência]],SIMP_CF!A:K,8,FALSE)</f>
        <v>#N/A</v>
      </c>
      <c r="P596" s="112" t="e">
        <f t="shared" si="92"/>
        <v>#N/A</v>
      </c>
      <c r="Q596" s="112" t="e">
        <f t="shared" si="93"/>
        <v>#N/A</v>
      </c>
      <c r="R596" t="e">
        <f t="shared" si="99"/>
        <v>#N/A</v>
      </c>
      <c r="S596" s="108" t="e">
        <f t="shared" si="94"/>
        <v>#N/A</v>
      </c>
      <c r="T596" s="108" t="e">
        <f t="shared" si="95"/>
        <v>#N/A</v>
      </c>
      <c r="U596" s="110" t="e">
        <f t="shared" si="96"/>
        <v>#N/A</v>
      </c>
      <c r="V596" t="e">
        <f t="shared" si="97"/>
        <v>#N/A</v>
      </c>
      <c r="W596" t="str">
        <f t="shared" si="98"/>
        <v/>
      </c>
      <c r="X596" s="24" t="str">
        <f>IFERROR(VLOOKUP(W596,HOSPITAIS_COM_DIVIDAS!A:E,5,FALSE),"")</f>
        <v/>
      </c>
    </row>
    <row r="597" spans="1:24" x14ac:dyDescent="0.25">
      <c r="A597" s="52" t="str">
        <f>IFERROR((Tabela4[[#This Row],[Status da Proposta]]),"")</f>
        <v/>
      </c>
      <c r="B597" s="121">
        <f>IFERROR((CREDITO_FINANCEIRO!A597),"")</f>
        <v>0</v>
      </c>
      <c r="C597" s="120" t="str">
        <f>IFERROR((VLOOKUP(B597,CREDITO_FINANCEIRO!A:B,2,FALSE)),"")</f>
        <v/>
      </c>
      <c r="D597" s="94" t="str">
        <f>IFERROR((VLOOKUP(B597,CREDITO_FINANCEIRO!A:E,5,FALSE)),"")</f>
        <v/>
      </c>
      <c r="E597" s="95" t="str">
        <f>IFERROR((VLOOKUP(B597,CREDITO_FINANCEIRO!A:C,3,FALSE)),"")</f>
        <v/>
      </c>
      <c r="F597" s="120" t="str">
        <f>IFERROR((VLOOKUP(B597,CREDITO_FINANCEIRO!A:G,4,FALSE)),"")</f>
        <v/>
      </c>
      <c r="G597" s="120" t="e">
        <f>VLOOKUP(B597,CREDITO_FINANCEIRO!A:G,6,FALSE)</f>
        <v>#N/A</v>
      </c>
      <c r="H597" s="120" t="e">
        <f>VLOOKUP(B597,CREDITO_FINANCEIRO!A:G,7,FALSE)</f>
        <v>#N/A</v>
      </c>
      <c r="I597" s="91" t="e">
        <f>VLOOKUP(B597,CREDITO_FINANCEIRO!A:K,10,FALSE)</f>
        <v>#N/A</v>
      </c>
      <c r="J597" s="91" t="e">
        <f>VLOOKUP(B597,CREDITO_FINANCEIRO!A:K,11,FALSE)</f>
        <v>#N/A</v>
      </c>
      <c r="K597" s="91" t="e">
        <f>VLOOKUP(B597,CREDITO_FINANCEIRO!A:L,12,FALSE)</f>
        <v>#N/A</v>
      </c>
      <c r="L597" s="110" t="e">
        <f t="shared" si="90"/>
        <v>#N/A</v>
      </c>
      <c r="M597" s="2" t="e">
        <f t="shared" si="91"/>
        <v>#N/A</v>
      </c>
      <c r="N597" s="111" t="e">
        <f>VLOOKUP(Tabela4[[#This Row],[Proposta de Referência]],SIMP_CF!A:K,9,FALSE)</f>
        <v>#N/A</v>
      </c>
      <c r="O597" s="111" t="e">
        <f>VLOOKUP(Tabela4[[#This Row],[Proposta de Referência]],SIMP_CF!A:K,8,FALSE)</f>
        <v>#N/A</v>
      </c>
      <c r="P597" s="112" t="e">
        <f t="shared" si="92"/>
        <v>#N/A</v>
      </c>
      <c r="Q597" s="112" t="e">
        <f t="shared" si="93"/>
        <v>#N/A</v>
      </c>
      <c r="R597" t="e">
        <f t="shared" si="99"/>
        <v>#N/A</v>
      </c>
      <c r="S597" s="108" t="e">
        <f t="shared" si="94"/>
        <v>#N/A</v>
      </c>
      <c r="T597" s="108" t="e">
        <f t="shared" si="95"/>
        <v>#N/A</v>
      </c>
      <c r="U597" s="110" t="e">
        <f t="shared" si="96"/>
        <v>#N/A</v>
      </c>
      <c r="V597" t="e">
        <f t="shared" si="97"/>
        <v>#N/A</v>
      </c>
      <c r="W597" t="str">
        <f t="shared" si="98"/>
        <v/>
      </c>
      <c r="X597" s="24" t="str">
        <f>IFERROR(VLOOKUP(W597,HOSPITAIS_COM_DIVIDAS!A:E,5,FALSE),"")</f>
        <v/>
      </c>
    </row>
    <row r="598" spans="1:24" x14ac:dyDescent="0.25">
      <c r="A598" s="52" t="str">
        <f>IFERROR((Tabela4[[#This Row],[Status da Proposta]]),"")</f>
        <v/>
      </c>
      <c r="B598" s="121">
        <f>IFERROR((CREDITO_FINANCEIRO!A598),"")</f>
        <v>0</v>
      </c>
      <c r="C598" s="120" t="str">
        <f>IFERROR((VLOOKUP(B598,CREDITO_FINANCEIRO!A:B,2,FALSE)),"")</f>
        <v/>
      </c>
      <c r="D598" s="94" t="str">
        <f>IFERROR((VLOOKUP(B598,CREDITO_FINANCEIRO!A:E,5,FALSE)),"")</f>
        <v/>
      </c>
      <c r="E598" s="95" t="str">
        <f>IFERROR((VLOOKUP(B598,CREDITO_FINANCEIRO!A:C,3,FALSE)),"")</f>
        <v/>
      </c>
      <c r="F598" s="120" t="str">
        <f>IFERROR((VLOOKUP(B598,CREDITO_FINANCEIRO!A:G,4,FALSE)),"")</f>
        <v/>
      </c>
      <c r="G598" s="120" t="e">
        <f>VLOOKUP(B598,CREDITO_FINANCEIRO!A:G,6,FALSE)</f>
        <v>#N/A</v>
      </c>
      <c r="H598" s="120" t="e">
        <f>VLOOKUP(B598,CREDITO_FINANCEIRO!A:G,7,FALSE)</f>
        <v>#N/A</v>
      </c>
      <c r="I598" s="91" t="e">
        <f>VLOOKUP(B598,CREDITO_FINANCEIRO!A:K,10,FALSE)</f>
        <v>#N/A</v>
      </c>
      <c r="J598" s="91" t="e">
        <f>VLOOKUP(B598,CREDITO_FINANCEIRO!A:K,11,FALSE)</f>
        <v>#N/A</v>
      </c>
      <c r="K598" s="91" t="e">
        <f>VLOOKUP(B598,CREDITO_FINANCEIRO!A:L,12,FALSE)</f>
        <v>#N/A</v>
      </c>
      <c r="L598" s="110" t="e">
        <f t="shared" si="90"/>
        <v>#N/A</v>
      </c>
      <c r="M598" s="2" t="e">
        <f t="shared" si="91"/>
        <v>#N/A</v>
      </c>
      <c r="N598" s="111" t="e">
        <f>VLOOKUP(Tabela4[[#This Row],[Proposta de Referência]],SIMP_CF!A:K,9,FALSE)</f>
        <v>#N/A</v>
      </c>
      <c r="O598" s="111" t="e">
        <f>VLOOKUP(Tabela4[[#This Row],[Proposta de Referência]],SIMP_CF!A:K,8,FALSE)</f>
        <v>#N/A</v>
      </c>
      <c r="P598" s="112" t="e">
        <f t="shared" si="92"/>
        <v>#N/A</v>
      </c>
      <c r="Q598" s="112" t="e">
        <f t="shared" si="93"/>
        <v>#N/A</v>
      </c>
      <c r="R598" t="e">
        <f t="shared" si="99"/>
        <v>#N/A</v>
      </c>
      <c r="S598" s="108" t="e">
        <f t="shared" si="94"/>
        <v>#N/A</v>
      </c>
      <c r="T598" s="108" t="e">
        <f t="shared" si="95"/>
        <v>#N/A</v>
      </c>
      <c r="U598" s="110" t="e">
        <f t="shared" si="96"/>
        <v>#N/A</v>
      </c>
      <c r="V598" t="e">
        <f t="shared" si="97"/>
        <v>#N/A</v>
      </c>
      <c r="W598" t="str">
        <f t="shared" si="98"/>
        <v/>
      </c>
      <c r="X598" s="24" t="str">
        <f>IFERROR(VLOOKUP(W598,HOSPITAIS_COM_DIVIDAS!A:E,5,FALSE),"")</f>
        <v/>
      </c>
    </row>
    <row r="599" spans="1:24" x14ac:dyDescent="0.25">
      <c r="A599" s="52" t="str">
        <f>IFERROR((Tabela4[[#This Row],[Status da Proposta]]),"")</f>
        <v/>
      </c>
      <c r="B599" s="121">
        <f>IFERROR((CREDITO_FINANCEIRO!A599),"")</f>
        <v>0</v>
      </c>
      <c r="C599" s="120" t="str">
        <f>IFERROR((VLOOKUP(B599,CREDITO_FINANCEIRO!A:B,2,FALSE)),"")</f>
        <v/>
      </c>
      <c r="D599" s="94" t="str">
        <f>IFERROR((VLOOKUP(B599,CREDITO_FINANCEIRO!A:E,5,FALSE)),"")</f>
        <v/>
      </c>
      <c r="E599" s="95" t="str">
        <f>IFERROR((VLOOKUP(B599,CREDITO_FINANCEIRO!A:C,3,FALSE)),"")</f>
        <v/>
      </c>
      <c r="F599" s="120" t="str">
        <f>IFERROR((VLOOKUP(B599,CREDITO_FINANCEIRO!A:G,4,FALSE)),"")</f>
        <v/>
      </c>
      <c r="G599" s="120" t="e">
        <f>VLOOKUP(B599,CREDITO_FINANCEIRO!A:G,6,FALSE)</f>
        <v>#N/A</v>
      </c>
      <c r="H599" s="120" t="e">
        <f>VLOOKUP(B599,CREDITO_FINANCEIRO!A:G,7,FALSE)</f>
        <v>#N/A</v>
      </c>
      <c r="I599" s="91" t="e">
        <f>VLOOKUP(B599,CREDITO_FINANCEIRO!A:K,10,FALSE)</f>
        <v>#N/A</v>
      </c>
      <c r="J599" s="91" t="e">
        <f>VLOOKUP(B599,CREDITO_FINANCEIRO!A:K,11,FALSE)</f>
        <v>#N/A</v>
      </c>
      <c r="K599" s="91" t="e">
        <f>VLOOKUP(B599,CREDITO_FINANCEIRO!A:L,12,FALSE)</f>
        <v>#N/A</v>
      </c>
      <c r="L599" s="110" t="e">
        <f t="shared" si="90"/>
        <v>#N/A</v>
      </c>
      <c r="M599" s="2" t="e">
        <f t="shared" si="91"/>
        <v>#N/A</v>
      </c>
      <c r="N599" s="111" t="e">
        <f>VLOOKUP(Tabela4[[#This Row],[Proposta de Referência]],SIMP_CF!A:K,9,FALSE)</f>
        <v>#N/A</v>
      </c>
      <c r="O599" s="111" t="e">
        <f>VLOOKUP(Tabela4[[#This Row],[Proposta de Referência]],SIMP_CF!A:K,8,FALSE)</f>
        <v>#N/A</v>
      </c>
      <c r="P599" s="112" t="e">
        <f t="shared" si="92"/>
        <v>#N/A</v>
      </c>
      <c r="Q599" s="112" t="e">
        <f t="shared" si="93"/>
        <v>#N/A</v>
      </c>
      <c r="R599" t="e">
        <f t="shared" si="99"/>
        <v>#N/A</v>
      </c>
      <c r="S599" s="108" t="e">
        <f t="shared" si="94"/>
        <v>#N/A</v>
      </c>
      <c r="T599" s="108" t="e">
        <f t="shared" si="95"/>
        <v>#N/A</v>
      </c>
      <c r="U599" s="110" t="e">
        <f t="shared" si="96"/>
        <v>#N/A</v>
      </c>
      <c r="V599" t="e">
        <f t="shared" si="97"/>
        <v>#N/A</v>
      </c>
      <c r="W599" t="str">
        <f t="shared" si="98"/>
        <v/>
      </c>
      <c r="X599" s="24" t="str">
        <f>IFERROR(VLOOKUP(W599,HOSPITAIS_COM_DIVIDAS!A:E,5,FALSE),"")</f>
        <v/>
      </c>
    </row>
    <row r="600" spans="1:24" x14ac:dyDescent="0.25">
      <c r="A600" s="52" t="str">
        <f>IFERROR((Tabela4[[#This Row],[Status da Proposta]]),"")</f>
        <v/>
      </c>
      <c r="B600" s="121">
        <f>IFERROR((CREDITO_FINANCEIRO!A600),"")</f>
        <v>0</v>
      </c>
      <c r="C600" s="120" t="str">
        <f>IFERROR((VLOOKUP(B600,CREDITO_FINANCEIRO!A:B,2,FALSE)),"")</f>
        <v/>
      </c>
      <c r="D600" s="94" t="str">
        <f>IFERROR((VLOOKUP(B600,CREDITO_FINANCEIRO!A:E,5,FALSE)),"")</f>
        <v/>
      </c>
      <c r="E600" s="95" t="str">
        <f>IFERROR((VLOOKUP(B600,CREDITO_FINANCEIRO!A:C,3,FALSE)),"")</f>
        <v/>
      </c>
      <c r="F600" s="120" t="str">
        <f>IFERROR((VLOOKUP(B600,CREDITO_FINANCEIRO!A:G,4,FALSE)),"")</f>
        <v/>
      </c>
      <c r="G600" s="120" t="e">
        <f>VLOOKUP(B600,CREDITO_FINANCEIRO!A:G,6,FALSE)</f>
        <v>#N/A</v>
      </c>
      <c r="H600" s="120" t="e">
        <f>VLOOKUP(B600,CREDITO_FINANCEIRO!A:G,7,FALSE)</f>
        <v>#N/A</v>
      </c>
      <c r="I600" s="91" t="e">
        <f>VLOOKUP(B600,CREDITO_FINANCEIRO!A:K,10,FALSE)</f>
        <v>#N/A</v>
      </c>
      <c r="J600" s="91" t="e">
        <f>VLOOKUP(B600,CREDITO_FINANCEIRO!A:K,11,FALSE)</f>
        <v>#N/A</v>
      </c>
      <c r="K600" s="91" t="e">
        <f>VLOOKUP(B600,CREDITO_FINANCEIRO!A:L,12,FALSE)</f>
        <v>#N/A</v>
      </c>
      <c r="L600" s="110" t="e">
        <f t="shared" si="90"/>
        <v>#N/A</v>
      </c>
      <c r="M600" s="2" t="e">
        <f t="shared" si="91"/>
        <v>#N/A</v>
      </c>
      <c r="N600" s="111" t="e">
        <f>VLOOKUP(Tabela4[[#This Row],[Proposta de Referência]],SIMP_CF!A:K,9,FALSE)</f>
        <v>#N/A</v>
      </c>
      <c r="O600" s="111" t="e">
        <f>VLOOKUP(Tabela4[[#This Row],[Proposta de Referência]],SIMP_CF!A:K,8,FALSE)</f>
        <v>#N/A</v>
      </c>
      <c r="P600" s="112" t="e">
        <f t="shared" si="92"/>
        <v>#N/A</v>
      </c>
      <c r="Q600" s="112" t="e">
        <f t="shared" si="93"/>
        <v>#N/A</v>
      </c>
      <c r="R600" t="e">
        <f t="shared" si="99"/>
        <v>#N/A</v>
      </c>
      <c r="S600" s="108" t="e">
        <f t="shared" si="94"/>
        <v>#N/A</v>
      </c>
      <c r="T600" s="108" t="e">
        <f t="shared" si="95"/>
        <v>#N/A</v>
      </c>
      <c r="U600" s="110" t="e">
        <f t="shared" si="96"/>
        <v>#N/A</v>
      </c>
      <c r="V600" t="e">
        <f t="shared" si="97"/>
        <v>#N/A</v>
      </c>
      <c r="W600" t="str">
        <f t="shared" si="98"/>
        <v/>
      </c>
      <c r="X600" s="24" t="str">
        <f>IFERROR(VLOOKUP(W600,HOSPITAIS_COM_DIVIDAS!A:E,5,FALSE),"")</f>
        <v/>
      </c>
    </row>
    <row r="601" spans="1:24" x14ac:dyDescent="0.25">
      <c r="A601" s="52" t="str">
        <f>IFERROR((Tabela4[[#This Row],[Status da Proposta]]),"")</f>
        <v/>
      </c>
      <c r="B601" s="121">
        <f>IFERROR((CREDITO_FINANCEIRO!A601),"")</f>
        <v>0</v>
      </c>
      <c r="C601" s="120" t="str">
        <f>IFERROR((VLOOKUP(B601,CREDITO_FINANCEIRO!A:B,2,FALSE)),"")</f>
        <v/>
      </c>
      <c r="D601" s="94" t="str">
        <f>IFERROR((VLOOKUP(B601,CREDITO_FINANCEIRO!A:E,5,FALSE)),"")</f>
        <v/>
      </c>
      <c r="E601" s="95" t="str">
        <f>IFERROR((VLOOKUP(B601,CREDITO_FINANCEIRO!A:C,3,FALSE)),"")</f>
        <v/>
      </c>
      <c r="F601" s="120" t="str">
        <f>IFERROR((VLOOKUP(B601,CREDITO_FINANCEIRO!A:G,4,FALSE)),"")</f>
        <v/>
      </c>
      <c r="G601" s="120" t="e">
        <f>VLOOKUP(B601,CREDITO_FINANCEIRO!A:G,6,FALSE)</f>
        <v>#N/A</v>
      </c>
      <c r="H601" s="120" t="e">
        <f>VLOOKUP(B601,CREDITO_FINANCEIRO!A:G,7,FALSE)</f>
        <v>#N/A</v>
      </c>
      <c r="I601" s="91" t="e">
        <f>VLOOKUP(B601,CREDITO_FINANCEIRO!A:K,10,FALSE)</f>
        <v>#N/A</v>
      </c>
      <c r="J601" s="91" t="e">
        <f>VLOOKUP(B601,CREDITO_FINANCEIRO!A:K,11,FALSE)</f>
        <v>#N/A</v>
      </c>
      <c r="K601" s="91" t="e">
        <f>VLOOKUP(B601,CREDITO_FINANCEIRO!A:L,12,FALSE)</f>
        <v>#N/A</v>
      </c>
      <c r="L601" s="110" t="e">
        <f t="shared" si="90"/>
        <v>#N/A</v>
      </c>
      <c r="M601" s="2" t="e">
        <f t="shared" si="91"/>
        <v>#N/A</v>
      </c>
      <c r="N601" s="111" t="e">
        <f>VLOOKUP(Tabela4[[#This Row],[Proposta de Referência]],SIMP_CF!A:K,9,FALSE)</f>
        <v>#N/A</v>
      </c>
      <c r="O601" s="111" t="e">
        <f>VLOOKUP(Tabela4[[#This Row],[Proposta de Referência]],SIMP_CF!A:K,8,FALSE)</f>
        <v>#N/A</v>
      </c>
      <c r="P601" s="112" t="e">
        <f t="shared" si="92"/>
        <v>#N/A</v>
      </c>
      <c r="Q601" s="112" t="e">
        <f t="shared" si="93"/>
        <v>#N/A</v>
      </c>
      <c r="R601" t="e">
        <f t="shared" si="99"/>
        <v>#N/A</v>
      </c>
      <c r="S601" s="108" t="e">
        <f t="shared" si="94"/>
        <v>#N/A</v>
      </c>
      <c r="T601" s="108" t="e">
        <f t="shared" si="95"/>
        <v>#N/A</v>
      </c>
      <c r="U601" s="110" t="e">
        <f t="shared" si="96"/>
        <v>#N/A</v>
      </c>
      <c r="V601" t="e">
        <f t="shared" si="97"/>
        <v>#N/A</v>
      </c>
      <c r="W601" t="str">
        <f t="shared" si="98"/>
        <v/>
      </c>
      <c r="X601" s="24" t="str">
        <f>IFERROR(VLOOKUP(W601,HOSPITAIS_COM_DIVIDAS!A:E,5,FALSE),"")</f>
        <v/>
      </c>
    </row>
    <row r="602" spans="1:24" x14ac:dyDescent="0.25">
      <c r="A602" s="52" t="str">
        <f>IFERROR((Tabela4[[#This Row],[Status da Proposta]]),"")</f>
        <v/>
      </c>
      <c r="B602" s="121">
        <f>IFERROR((CREDITO_FINANCEIRO!A602),"")</f>
        <v>0</v>
      </c>
      <c r="C602" s="120" t="str">
        <f>IFERROR((VLOOKUP(B602,CREDITO_FINANCEIRO!A:B,2,FALSE)),"")</f>
        <v/>
      </c>
      <c r="D602" s="94" t="str">
        <f>IFERROR((VLOOKUP(B602,CREDITO_FINANCEIRO!A:E,5,FALSE)),"")</f>
        <v/>
      </c>
      <c r="E602" s="95" t="str">
        <f>IFERROR((VLOOKUP(B602,CREDITO_FINANCEIRO!A:C,3,FALSE)),"")</f>
        <v/>
      </c>
      <c r="F602" s="120" t="str">
        <f>IFERROR((VLOOKUP(B602,CREDITO_FINANCEIRO!A:G,4,FALSE)),"")</f>
        <v/>
      </c>
      <c r="G602" s="120" t="e">
        <f>VLOOKUP(B602,CREDITO_FINANCEIRO!A:G,6,FALSE)</f>
        <v>#N/A</v>
      </c>
      <c r="H602" s="120" t="e">
        <f>VLOOKUP(B602,CREDITO_FINANCEIRO!A:G,7,FALSE)</f>
        <v>#N/A</v>
      </c>
      <c r="I602" s="91" t="e">
        <f>VLOOKUP(B602,CREDITO_FINANCEIRO!A:K,10,FALSE)</f>
        <v>#N/A</v>
      </c>
      <c r="J602" s="91" t="e">
        <f>VLOOKUP(B602,CREDITO_FINANCEIRO!A:K,11,FALSE)</f>
        <v>#N/A</v>
      </c>
      <c r="K602" s="91" t="e">
        <f>VLOOKUP(B602,CREDITO_FINANCEIRO!A:L,12,FALSE)</f>
        <v>#N/A</v>
      </c>
      <c r="L602" s="110" t="e">
        <f t="shared" si="90"/>
        <v>#N/A</v>
      </c>
      <c r="M602" s="2" t="e">
        <f t="shared" si="91"/>
        <v>#N/A</v>
      </c>
      <c r="N602" s="111" t="e">
        <f>VLOOKUP(Tabela4[[#This Row],[Proposta de Referência]],SIMP_CF!A:K,9,FALSE)</f>
        <v>#N/A</v>
      </c>
      <c r="O602" s="111" t="e">
        <f>VLOOKUP(Tabela4[[#This Row],[Proposta de Referência]],SIMP_CF!A:K,8,FALSE)</f>
        <v>#N/A</v>
      </c>
      <c r="P602" s="112" t="e">
        <f t="shared" si="92"/>
        <v>#N/A</v>
      </c>
      <c r="Q602" s="112" t="e">
        <f t="shared" si="93"/>
        <v>#N/A</v>
      </c>
      <c r="R602" t="e">
        <f t="shared" si="99"/>
        <v>#N/A</v>
      </c>
      <c r="S602" s="108" t="e">
        <f t="shared" si="94"/>
        <v>#N/A</v>
      </c>
      <c r="T602" s="108" t="e">
        <f t="shared" si="95"/>
        <v>#N/A</v>
      </c>
      <c r="U602" s="110" t="e">
        <f t="shared" si="96"/>
        <v>#N/A</v>
      </c>
      <c r="V602" t="e">
        <f t="shared" si="97"/>
        <v>#N/A</v>
      </c>
      <c r="W602" t="str">
        <f t="shared" si="98"/>
        <v/>
      </c>
      <c r="X602" s="24" t="str">
        <f>IFERROR(VLOOKUP(W602,HOSPITAIS_COM_DIVIDAS!A:E,5,FALSE),"")</f>
        <v/>
      </c>
    </row>
    <row r="603" spans="1:24" x14ac:dyDescent="0.25">
      <c r="A603" s="52" t="str">
        <f>IFERROR((Tabela4[[#This Row],[Status da Proposta]]),"")</f>
        <v/>
      </c>
      <c r="B603" s="121">
        <f>IFERROR((CREDITO_FINANCEIRO!A603),"")</f>
        <v>0</v>
      </c>
      <c r="C603" s="120" t="str">
        <f>IFERROR((VLOOKUP(B603,CREDITO_FINANCEIRO!A:B,2,FALSE)),"")</f>
        <v/>
      </c>
      <c r="D603" s="94" t="str">
        <f>IFERROR((VLOOKUP(B603,CREDITO_FINANCEIRO!A:E,5,FALSE)),"")</f>
        <v/>
      </c>
      <c r="E603" s="95" t="str">
        <f>IFERROR((VLOOKUP(B603,CREDITO_FINANCEIRO!A:C,3,FALSE)),"")</f>
        <v/>
      </c>
      <c r="F603" s="120" t="str">
        <f>IFERROR((VLOOKUP(B603,CREDITO_FINANCEIRO!A:G,4,FALSE)),"")</f>
        <v/>
      </c>
      <c r="G603" s="120" t="e">
        <f>VLOOKUP(B603,CREDITO_FINANCEIRO!A:G,6,FALSE)</f>
        <v>#N/A</v>
      </c>
      <c r="H603" s="120" t="e">
        <f>VLOOKUP(B603,CREDITO_FINANCEIRO!A:G,7,FALSE)</f>
        <v>#N/A</v>
      </c>
      <c r="I603" s="91" t="e">
        <f>VLOOKUP(B603,CREDITO_FINANCEIRO!A:K,10,FALSE)</f>
        <v>#N/A</v>
      </c>
      <c r="J603" s="91" t="e">
        <f>VLOOKUP(B603,CREDITO_FINANCEIRO!A:K,11,FALSE)</f>
        <v>#N/A</v>
      </c>
      <c r="K603" s="91" t="e">
        <f>VLOOKUP(B603,CREDITO_FINANCEIRO!A:L,12,FALSE)</f>
        <v>#N/A</v>
      </c>
      <c r="L603" s="110" t="e">
        <f t="shared" si="90"/>
        <v>#N/A</v>
      </c>
      <c r="M603" s="2" t="e">
        <f t="shared" si="91"/>
        <v>#N/A</v>
      </c>
      <c r="N603" s="111" t="e">
        <f>VLOOKUP(Tabela4[[#This Row],[Proposta de Referência]],SIMP_CF!A:K,9,FALSE)</f>
        <v>#N/A</v>
      </c>
      <c r="O603" s="111" t="e">
        <f>VLOOKUP(Tabela4[[#This Row],[Proposta de Referência]],SIMP_CF!A:K,8,FALSE)</f>
        <v>#N/A</v>
      </c>
      <c r="P603" s="112" t="e">
        <f t="shared" si="92"/>
        <v>#N/A</v>
      </c>
      <c r="Q603" s="112" t="e">
        <f t="shared" si="93"/>
        <v>#N/A</v>
      </c>
      <c r="R603" t="e">
        <f t="shared" si="99"/>
        <v>#N/A</v>
      </c>
      <c r="S603" s="108" t="e">
        <f t="shared" si="94"/>
        <v>#N/A</v>
      </c>
      <c r="T603" s="108" t="e">
        <f t="shared" si="95"/>
        <v>#N/A</v>
      </c>
      <c r="U603" s="110" t="e">
        <f t="shared" si="96"/>
        <v>#N/A</v>
      </c>
      <c r="V603" t="e">
        <f t="shared" si="97"/>
        <v>#N/A</v>
      </c>
      <c r="W603" t="str">
        <f t="shared" si="98"/>
        <v/>
      </c>
      <c r="X603" s="24" t="str">
        <f>IFERROR(VLOOKUP(W603,HOSPITAIS_COM_DIVIDAS!A:E,5,FALSE),"")</f>
        <v/>
      </c>
    </row>
    <row r="604" spans="1:24" x14ac:dyDescent="0.25">
      <c r="A604" s="52" t="str">
        <f>IFERROR((Tabela4[[#This Row],[Status da Proposta]]),"")</f>
        <v/>
      </c>
      <c r="B604" s="121">
        <f>IFERROR((CREDITO_FINANCEIRO!A604),"")</f>
        <v>0</v>
      </c>
      <c r="C604" s="120" t="str">
        <f>IFERROR((VLOOKUP(B604,CREDITO_FINANCEIRO!A:B,2,FALSE)),"")</f>
        <v/>
      </c>
      <c r="D604" s="94" t="str">
        <f>IFERROR((VLOOKUP(B604,CREDITO_FINANCEIRO!A:E,5,FALSE)),"")</f>
        <v/>
      </c>
      <c r="E604" s="95" t="str">
        <f>IFERROR((VLOOKUP(B604,CREDITO_FINANCEIRO!A:C,3,FALSE)),"")</f>
        <v/>
      </c>
      <c r="F604" s="120" t="str">
        <f>IFERROR((VLOOKUP(B604,CREDITO_FINANCEIRO!A:G,4,FALSE)),"")</f>
        <v/>
      </c>
      <c r="G604" s="120" t="e">
        <f>VLOOKUP(B604,CREDITO_FINANCEIRO!A:G,6,FALSE)</f>
        <v>#N/A</v>
      </c>
      <c r="H604" s="120" t="e">
        <f>VLOOKUP(B604,CREDITO_FINANCEIRO!A:G,7,FALSE)</f>
        <v>#N/A</v>
      </c>
      <c r="I604" s="91" t="e">
        <f>VLOOKUP(B604,CREDITO_FINANCEIRO!A:K,10,FALSE)</f>
        <v>#N/A</v>
      </c>
      <c r="J604" s="91" t="e">
        <f>VLOOKUP(B604,CREDITO_FINANCEIRO!A:K,11,FALSE)</f>
        <v>#N/A</v>
      </c>
      <c r="K604" s="91" t="e">
        <f>VLOOKUP(B604,CREDITO_FINANCEIRO!A:L,12,FALSE)</f>
        <v>#N/A</v>
      </c>
      <c r="L604" s="110" t="e">
        <f t="shared" si="90"/>
        <v>#N/A</v>
      </c>
      <c r="M604" s="2" t="e">
        <f t="shared" si="91"/>
        <v>#N/A</v>
      </c>
      <c r="N604" s="111" t="e">
        <f>VLOOKUP(Tabela4[[#This Row],[Proposta de Referência]],SIMP_CF!A:K,9,FALSE)</f>
        <v>#N/A</v>
      </c>
      <c r="O604" s="111" t="e">
        <f>VLOOKUP(Tabela4[[#This Row],[Proposta de Referência]],SIMP_CF!A:K,8,FALSE)</f>
        <v>#N/A</v>
      </c>
      <c r="P604" s="112" t="e">
        <f t="shared" si="92"/>
        <v>#N/A</v>
      </c>
      <c r="Q604" s="112" t="e">
        <f t="shared" si="93"/>
        <v>#N/A</v>
      </c>
      <c r="R604" t="e">
        <f t="shared" si="99"/>
        <v>#N/A</v>
      </c>
      <c r="S604" s="108" t="e">
        <f t="shared" si="94"/>
        <v>#N/A</v>
      </c>
      <c r="T604" s="108" t="e">
        <f t="shared" si="95"/>
        <v>#N/A</v>
      </c>
      <c r="U604" s="110" t="e">
        <f t="shared" si="96"/>
        <v>#N/A</v>
      </c>
      <c r="V604" t="e">
        <f t="shared" si="97"/>
        <v>#N/A</v>
      </c>
      <c r="W604" t="str">
        <f t="shared" si="98"/>
        <v/>
      </c>
      <c r="X604" s="24" t="str">
        <f>IFERROR(VLOOKUP(W604,HOSPITAIS_COM_DIVIDAS!A:E,5,FALSE),"")</f>
        <v/>
      </c>
    </row>
    <row r="605" spans="1:24" x14ac:dyDescent="0.25">
      <c r="A605" s="52" t="str">
        <f>IFERROR((Tabela4[[#This Row],[Status da Proposta]]),"")</f>
        <v/>
      </c>
      <c r="B605" s="121">
        <f>IFERROR((CREDITO_FINANCEIRO!A605),"")</f>
        <v>0</v>
      </c>
      <c r="C605" s="120" t="str">
        <f>IFERROR((VLOOKUP(B605,CREDITO_FINANCEIRO!A:B,2,FALSE)),"")</f>
        <v/>
      </c>
      <c r="D605" s="94" t="str">
        <f>IFERROR((VLOOKUP(B605,CREDITO_FINANCEIRO!A:E,5,FALSE)),"")</f>
        <v/>
      </c>
      <c r="E605" s="95" t="str">
        <f>IFERROR((VLOOKUP(B605,CREDITO_FINANCEIRO!A:C,3,FALSE)),"")</f>
        <v/>
      </c>
      <c r="F605" s="120" t="str">
        <f>IFERROR((VLOOKUP(B605,CREDITO_FINANCEIRO!A:G,4,FALSE)),"")</f>
        <v/>
      </c>
      <c r="G605" s="120" t="e">
        <f>VLOOKUP(B605,CREDITO_FINANCEIRO!A:G,6,FALSE)</f>
        <v>#N/A</v>
      </c>
      <c r="H605" s="120" t="e">
        <f>VLOOKUP(B605,CREDITO_FINANCEIRO!A:G,7,FALSE)</f>
        <v>#N/A</v>
      </c>
      <c r="I605" s="91" t="e">
        <f>VLOOKUP(B605,CREDITO_FINANCEIRO!A:K,10,FALSE)</f>
        <v>#N/A</v>
      </c>
      <c r="J605" s="91" t="e">
        <f>VLOOKUP(B605,CREDITO_FINANCEIRO!A:K,11,FALSE)</f>
        <v>#N/A</v>
      </c>
      <c r="K605" s="91" t="e">
        <f>VLOOKUP(B605,CREDITO_FINANCEIRO!A:L,12,FALSE)</f>
        <v>#N/A</v>
      </c>
      <c r="L605" s="110" t="e">
        <f t="shared" si="90"/>
        <v>#N/A</v>
      </c>
      <c r="M605" s="2" t="e">
        <f t="shared" si="91"/>
        <v>#N/A</v>
      </c>
      <c r="N605" s="111" t="e">
        <f>VLOOKUP(Tabela4[[#This Row],[Proposta de Referência]],SIMP_CF!A:K,9,FALSE)</f>
        <v>#N/A</v>
      </c>
      <c r="O605" s="111" t="e">
        <f>VLOOKUP(Tabela4[[#This Row],[Proposta de Referência]],SIMP_CF!A:K,8,FALSE)</f>
        <v>#N/A</v>
      </c>
      <c r="P605" s="112" t="e">
        <f t="shared" si="92"/>
        <v>#N/A</v>
      </c>
      <c r="Q605" s="112" t="e">
        <f t="shared" si="93"/>
        <v>#N/A</v>
      </c>
      <c r="R605" t="e">
        <f t="shared" si="99"/>
        <v>#N/A</v>
      </c>
      <c r="S605" s="108" t="e">
        <f t="shared" si="94"/>
        <v>#N/A</v>
      </c>
      <c r="T605" s="108" t="e">
        <f t="shared" si="95"/>
        <v>#N/A</v>
      </c>
      <c r="U605" s="110" t="e">
        <f t="shared" si="96"/>
        <v>#N/A</v>
      </c>
      <c r="V605" t="e">
        <f t="shared" si="97"/>
        <v>#N/A</v>
      </c>
      <c r="W605" t="str">
        <f t="shared" si="98"/>
        <v/>
      </c>
      <c r="X605" s="24" t="str">
        <f>IFERROR(VLOOKUP(W605,HOSPITAIS_COM_DIVIDAS!A:E,5,FALSE),"")</f>
        <v/>
      </c>
    </row>
    <row r="606" spans="1:24" x14ac:dyDescent="0.25">
      <c r="A606" s="52" t="str">
        <f>IFERROR((Tabela4[[#This Row],[Status da Proposta]]),"")</f>
        <v/>
      </c>
      <c r="B606" s="121">
        <f>IFERROR((CREDITO_FINANCEIRO!A606),"")</f>
        <v>0</v>
      </c>
      <c r="C606" s="120" t="str">
        <f>IFERROR((VLOOKUP(B606,CREDITO_FINANCEIRO!A:B,2,FALSE)),"")</f>
        <v/>
      </c>
      <c r="D606" s="94" t="str">
        <f>IFERROR((VLOOKUP(B606,CREDITO_FINANCEIRO!A:E,5,FALSE)),"")</f>
        <v/>
      </c>
      <c r="E606" s="95" t="str">
        <f>IFERROR((VLOOKUP(B606,CREDITO_FINANCEIRO!A:C,3,FALSE)),"")</f>
        <v/>
      </c>
      <c r="F606" s="120" t="str">
        <f>IFERROR((VLOOKUP(B606,CREDITO_FINANCEIRO!A:G,4,FALSE)),"")</f>
        <v/>
      </c>
      <c r="G606" s="120" t="e">
        <f>VLOOKUP(B606,CREDITO_FINANCEIRO!A:G,6,FALSE)</f>
        <v>#N/A</v>
      </c>
      <c r="H606" s="120" t="e">
        <f>VLOOKUP(B606,CREDITO_FINANCEIRO!A:G,7,FALSE)</f>
        <v>#N/A</v>
      </c>
      <c r="I606" s="91" t="e">
        <f>VLOOKUP(B606,CREDITO_FINANCEIRO!A:K,10,FALSE)</f>
        <v>#N/A</v>
      </c>
      <c r="J606" s="91" t="e">
        <f>VLOOKUP(B606,CREDITO_FINANCEIRO!A:K,11,FALSE)</f>
        <v>#N/A</v>
      </c>
      <c r="K606" s="91" t="e">
        <f>VLOOKUP(B606,CREDITO_FINANCEIRO!A:L,12,FALSE)</f>
        <v>#N/A</v>
      </c>
      <c r="L606" s="110" t="e">
        <f t="shared" si="90"/>
        <v>#N/A</v>
      </c>
      <c r="M606" s="2" t="e">
        <f t="shared" si="91"/>
        <v>#N/A</v>
      </c>
      <c r="N606" s="111" t="e">
        <f>VLOOKUP(Tabela4[[#This Row],[Proposta de Referência]],SIMP_CF!A:K,9,FALSE)</f>
        <v>#N/A</v>
      </c>
      <c r="O606" s="111" t="e">
        <f>VLOOKUP(Tabela4[[#This Row],[Proposta de Referência]],SIMP_CF!A:K,8,FALSE)</f>
        <v>#N/A</v>
      </c>
      <c r="P606" s="112" t="e">
        <f t="shared" si="92"/>
        <v>#N/A</v>
      </c>
      <c r="Q606" s="112" t="e">
        <f t="shared" si="93"/>
        <v>#N/A</v>
      </c>
      <c r="R606" t="e">
        <f t="shared" si="99"/>
        <v>#N/A</v>
      </c>
      <c r="S606" s="108" t="e">
        <f t="shared" si="94"/>
        <v>#N/A</v>
      </c>
      <c r="T606" s="108" t="e">
        <f t="shared" si="95"/>
        <v>#N/A</v>
      </c>
      <c r="U606" s="110" t="e">
        <f t="shared" si="96"/>
        <v>#N/A</v>
      </c>
      <c r="V606" t="e">
        <f t="shared" si="97"/>
        <v>#N/A</v>
      </c>
      <c r="W606" t="str">
        <f t="shared" si="98"/>
        <v/>
      </c>
      <c r="X606" s="24" t="str">
        <f>IFERROR(VLOOKUP(W606,HOSPITAIS_COM_DIVIDAS!A:E,5,FALSE),"")</f>
        <v/>
      </c>
    </row>
    <row r="607" spans="1:24" x14ac:dyDescent="0.25">
      <c r="A607" s="52" t="str">
        <f>IFERROR((Tabela4[[#This Row],[Status da Proposta]]),"")</f>
        <v/>
      </c>
      <c r="B607" s="121">
        <f>IFERROR((CREDITO_FINANCEIRO!A607),"")</f>
        <v>0</v>
      </c>
      <c r="C607" s="120" t="str">
        <f>IFERROR((VLOOKUP(B607,CREDITO_FINANCEIRO!A:B,2,FALSE)),"")</f>
        <v/>
      </c>
      <c r="D607" s="94" t="str">
        <f>IFERROR((VLOOKUP(B607,CREDITO_FINANCEIRO!A:E,5,FALSE)),"")</f>
        <v/>
      </c>
      <c r="E607" s="95" t="str">
        <f>IFERROR((VLOOKUP(B607,CREDITO_FINANCEIRO!A:C,3,FALSE)),"")</f>
        <v/>
      </c>
      <c r="F607" s="120" t="str">
        <f>IFERROR((VLOOKUP(B607,CREDITO_FINANCEIRO!A:G,4,FALSE)),"")</f>
        <v/>
      </c>
      <c r="G607" s="120" t="e">
        <f>VLOOKUP(B607,CREDITO_FINANCEIRO!A:G,6,FALSE)</f>
        <v>#N/A</v>
      </c>
      <c r="H607" s="120" t="e">
        <f>VLOOKUP(B607,CREDITO_FINANCEIRO!A:G,7,FALSE)</f>
        <v>#N/A</v>
      </c>
      <c r="I607" s="91" t="e">
        <f>VLOOKUP(B607,CREDITO_FINANCEIRO!A:K,10,FALSE)</f>
        <v>#N/A</v>
      </c>
      <c r="J607" s="91" t="e">
        <f>VLOOKUP(B607,CREDITO_FINANCEIRO!A:K,11,FALSE)</f>
        <v>#N/A</v>
      </c>
      <c r="K607" s="91" t="e">
        <f>VLOOKUP(B607,CREDITO_FINANCEIRO!A:L,12,FALSE)</f>
        <v>#N/A</v>
      </c>
      <c r="L607" s="110" t="e">
        <f t="shared" si="90"/>
        <v>#N/A</v>
      </c>
      <c r="M607" s="2" t="e">
        <f t="shared" si="91"/>
        <v>#N/A</v>
      </c>
      <c r="N607" s="111" t="e">
        <f>VLOOKUP(Tabela4[[#This Row],[Proposta de Referência]],SIMP_CF!A:K,9,FALSE)</f>
        <v>#N/A</v>
      </c>
      <c r="O607" s="111" t="e">
        <f>VLOOKUP(Tabela4[[#This Row],[Proposta de Referência]],SIMP_CF!A:K,8,FALSE)</f>
        <v>#N/A</v>
      </c>
      <c r="P607" s="112" t="e">
        <f t="shared" si="92"/>
        <v>#N/A</v>
      </c>
      <c r="Q607" s="112" t="e">
        <f t="shared" si="93"/>
        <v>#N/A</v>
      </c>
      <c r="R607" t="e">
        <f t="shared" si="99"/>
        <v>#N/A</v>
      </c>
      <c r="S607" s="108" t="e">
        <f t="shared" si="94"/>
        <v>#N/A</v>
      </c>
      <c r="T607" s="108" t="e">
        <f t="shared" si="95"/>
        <v>#N/A</v>
      </c>
      <c r="U607" s="110" t="e">
        <f t="shared" si="96"/>
        <v>#N/A</v>
      </c>
      <c r="V607" t="e">
        <f t="shared" si="97"/>
        <v>#N/A</v>
      </c>
      <c r="W607" t="str">
        <f t="shared" si="98"/>
        <v/>
      </c>
      <c r="X607" s="24" t="str">
        <f>IFERROR(VLOOKUP(W607,HOSPITAIS_COM_DIVIDAS!A:E,5,FALSE),"")</f>
        <v/>
      </c>
    </row>
    <row r="608" spans="1:24" x14ac:dyDescent="0.25">
      <c r="A608" s="52" t="str">
        <f>IFERROR((Tabela4[[#This Row],[Status da Proposta]]),"")</f>
        <v/>
      </c>
      <c r="B608" s="121">
        <f>IFERROR((CREDITO_FINANCEIRO!A608),"")</f>
        <v>0</v>
      </c>
      <c r="C608" s="120" t="str">
        <f>IFERROR((VLOOKUP(B608,CREDITO_FINANCEIRO!A:B,2,FALSE)),"")</f>
        <v/>
      </c>
      <c r="D608" s="94" t="str">
        <f>IFERROR((VLOOKUP(B608,CREDITO_FINANCEIRO!A:E,5,FALSE)),"")</f>
        <v/>
      </c>
      <c r="E608" s="95" t="str">
        <f>IFERROR((VLOOKUP(B608,CREDITO_FINANCEIRO!A:C,3,FALSE)),"")</f>
        <v/>
      </c>
      <c r="F608" s="120" t="str">
        <f>IFERROR((VLOOKUP(B608,CREDITO_FINANCEIRO!A:G,4,FALSE)),"")</f>
        <v/>
      </c>
      <c r="G608" s="120" t="e">
        <f>VLOOKUP(B608,CREDITO_FINANCEIRO!A:G,6,FALSE)</f>
        <v>#N/A</v>
      </c>
      <c r="H608" s="120" t="e">
        <f>VLOOKUP(B608,CREDITO_FINANCEIRO!A:G,7,FALSE)</f>
        <v>#N/A</v>
      </c>
      <c r="I608" s="91" t="e">
        <f>VLOOKUP(B608,CREDITO_FINANCEIRO!A:K,10,FALSE)</f>
        <v>#N/A</v>
      </c>
      <c r="J608" s="91" t="e">
        <f>VLOOKUP(B608,CREDITO_FINANCEIRO!A:K,11,FALSE)</f>
        <v>#N/A</v>
      </c>
      <c r="K608" s="91" t="e">
        <f>VLOOKUP(B608,CREDITO_FINANCEIRO!A:L,12,FALSE)</f>
        <v>#N/A</v>
      </c>
      <c r="L608" s="110" t="e">
        <f t="shared" si="90"/>
        <v>#N/A</v>
      </c>
      <c r="M608" s="2" t="e">
        <f t="shared" si="91"/>
        <v>#N/A</v>
      </c>
      <c r="N608" s="111" t="e">
        <f>VLOOKUP(Tabela4[[#This Row],[Proposta de Referência]],SIMP_CF!A:K,9,FALSE)</f>
        <v>#N/A</v>
      </c>
      <c r="O608" s="111" t="e">
        <f>VLOOKUP(Tabela4[[#This Row],[Proposta de Referência]],SIMP_CF!A:K,8,FALSE)</f>
        <v>#N/A</v>
      </c>
      <c r="P608" s="112" t="e">
        <f t="shared" si="92"/>
        <v>#N/A</v>
      </c>
      <c r="Q608" s="112" t="e">
        <f t="shared" si="93"/>
        <v>#N/A</v>
      </c>
      <c r="R608" t="e">
        <f t="shared" si="99"/>
        <v>#N/A</v>
      </c>
      <c r="S608" s="108" t="e">
        <f t="shared" si="94"/>
        <v>#N/A</v>
      </c>
      <c r="T608" s="108" t="e">
        <f t="shared" si="95"/>
        <v>#N/A</v>
      </c>
      <c r="U608" s="110" t="e">
        <f t="shared" si="96"/>
        <v>#N/A</v>
      </c>
      <c r="V608" t="e">
        <f t="shared" si="97"/>
        <v>#N/A</v>
      </c>
      <c r="W608" t="str">
        <f t="shared" si="98"/>
        <v/>
      </c>
      <c r="X608" s="24" t="str">
        <f>IFERROR(VLOOKUP(W608,HOSPITAIS_COM_DIVIDAS!A:E,5,FALSE),"")</f>
        <v/>
      </c>
    </row>
    <row r="609" spans="1:24" x14ac:dyDescent="0.25">
      <c r="A609" s="52" t="str">
        <f>IFERROR((Tabela4[[#This Row],[Status da Proposta]]),"")</f>
        <v/>
      </c>
      <c r="B609" s="121">
        <f>IFERROR((CREDITO_FINANCEIRO!A609),"")</f>
        <v>0</v>
      </c>
      <c r="C609" s="120" t="str">
        <f>IFERROR((VLOOKUP(B609,CREDITO_FINANCEIRO!A:B,2,FALSE)),"")</f>
        <v/>
      </c>
      <c r="D609" s="94" t="str">
        <f>IFERROR((VLOOKUP(B609,CREDITO_FINANCEIRO!A:E,5,FALSE)),"")</f>
        <v/>
      </c>
      <c r="E609" s="95" t="str">
        <f>IFERROR((VLOOKUP(B609,CREDITO_FINANCEIRO!A:C,3,FALSE)),"")</f>
        <v/>
      </c>
      <c r="F609" s="120" t="str">
        <f>IFERROR((VLOOKUP(B609,CREDITO_FINANCEIRO!A:G,4,FALSE)),"")</f>
        <v/>
      </c>
      <c r="G609" s="120" t="e">
        <f>VLOOKUP(B609,CREDITO_FINANCEIRO!A:G,6,FALSE)</f>
        <v>#N/A</v>
      </c>
      <c r="H609" s="120" t="e">
        <f>VLOOKUP(B609,CREDITO_FINANCEIRO!A:G,7,FALSE)</f>
        <v>#N/A</v>
      </c>
      <c r="I609" s="91" t="e">
        <f>VLOOKUP(B609,CREDITO_FINANCEIRO!A:K,10,FALSE)</f>
        <v>#N/A</v>
      </c>
      <c r="J609" s="91" t="e">
        <f>VLOOKUP(B609,CREDITO_FINANCEIRO!A:K,11,FALSE)</f>
        <v>#N/A</v>
      </c>
      <c r="K609" s="91" t="e">
        <f>VLOOKUP(B609,CREDITO_FINANCEIRO!A:L,12,FALSE)</f>
        <v>#N/A</v>
      </c>
      <c r="L609" s="110" t="e">
        <f t="shared" si="90"/>
        <v>#N/A</v>
      </c>
      <c r="M609" s="2" t="e">
        <f t="shared" si="91"/>
        <v>#N/A</v>
      </c>
      <c r="N609" s="111" t="e">
        <f>VLOOKUP(Tabela4[[#This Row],[Proposta de Referência]],SIMP_CF!A:K,9,FALSE)</f>
        <v>#N/A</v>
      </c>
      <c r="O609" s="111" t="e">
        <f>VLOOKUP(Tabela4[[#This Row],[Proposta de Referência]],SIMP_CF!A:K,8,FALSE)</f>
        <v>#N/A</v>
      </c>
      <c r="P609" s="112" t="e">
        <f t="shared" si="92"/>
        <v>#N/A</v>
      </c>
      <c r="Q609" s="112" t="e">
        <f t="shared" si="93"/>
        <v>#N/A</v>
      </c>
      <c r="R609" t="e">
        <f t="shared" si="99"/>
        <v>#N/A</v>
      </c>
      <c r="S609" s="108" t="e">
        <f t="shared" si="94"/>
        <v>#N/A</v>
      </c>
      <c r="T609" s="108" t="e">
        <f t="shared" si="95"/>
        <v>#N/A</v>
      </c>
      <c r="U609" s="110" t="e">
        <f t="shared" si="96"/>
        <v>#N/A</v>
      </c>
      <c r="V609" t="e">
        <f t="shared" si="97"/>
        <v>#N/A</v>
      </c>
      <c r="W609" t="str">
        <f t="shared" si="98"/>
        <v/>
      </c>
      <c r="X609" s="24" t="str">
        <f>IFERROR(VLOOKUP(W609,HOSPITAIS_COM_DIVIDAS!A:E,5,FALSE),"")</f>
        <v/>
      </c>
    </row>
    <row r="610" spans="1:24" x14ac:dyDescent="0.25">
      <c r="A610" s="52" t="str">
        <f>IFERROR((Tabela4[[#This Row],[Status da Proposta]]),"")</f>
        <v/>
      </c>
      <c r="B610" s="121">
        <f>IFERROR((CREDITO_FINANCEIRO!A610),"")</f>
        <v>0</v>
      </c>
      <c r="C610" s="120" t="str">
        <f>IFERROR((VLOOKUP(B610,CREDITO_FINANCEIRO!A:B,2,FALSE)),"")</f>
        <v/>
      </c>
      <c r="D610" s="94" t="str">
        <f>IFERROR((VLOOKUP(B610,CREDITO_FINANCEIRO!A:E,5,FALSE)),"")</f>
        <v/>
      </c>
      <c r="E610" s="95" t="str">
        <f>IFERROR((VLOOKUP(B610,CREDITO_FINANCEIRO!A:C,3,FALSE)),"")</f>
        <v/>
      </c>
      <c r="F610" s="120" t="str">
        <f>IFERROR((VLOOKUP(B610,CREDITO_FINANCEIRO!A:G,4,FALSE)),"")</f>
        <v/>
      </c>
      <c r="G610" s="120" t="e">
        <f>VLOOKUP(B610,CREDITO_FINANCEIRO!A:G,6,FALSE)</f>
        <v>#N/A</v>
      </c>
      <c r="H610" s="120" t="e">
        <f>VLOOKUP(B610,CREDITO_FINANCEIRO!A:G,7,FALSE)</f>
        <v>#N/A</v>
      </c>
      <c r="I610" s="91" t="e">
        <f>VLOOKUP(B610,CREDITO_FINANCEIRO!A:K,10,FALSE)</f>
        <v>#N/A</v>
      </c>
      <c r="J610" s="91" t="e">
        <f>VLOOKUP(B610,CREDITO_FINANCEIRO!A:K,11,FALSE)</f>
        <v>#N/A</v>
      </c>
      <c r="K610" s="91" t="e">
        <f>VLOOKUP(B610,CREDITO_FINANCEIRO!A:L,12,FALSE)</f>
        <v>#N/A</v>
      </c>
      <c r="L610" s="110" t="e">
        <f t="shared" si="90"/>
        <v>#N/A</v>
      </c>
      <c r="M610" s="2" t="e">
        <f t="shared" si="91"/>
        <v>#N/A</v>
      </c>
      <c r="N610" s="111" t="e">
        <f>VLOOKUP(Tabela4[[#This Row],[Proposta de Referência]],SIMP_CF!A:K,9,FALSE)</f>
        <v>#N/A</v>
      </c>
      <c r="O610" s="111" t="e">
        <f>VLOOKUP(Tabela4[[#This Row],[Proposta de Referência]],SIMP_CF!A:K,8,FALSE)</f>
        <v>#N/A</v>
      </c>
      <c r="P610" s="112" t="e">
        <f t="shared" si="92"/>
        <v>#N/A</v>
      </c>
      <c r="Q610" s="112" t="e">
        <f t="shared" si="93"/>
        <v>#N/A</v>
      </c>
      <c r="R610" t="e">
        <f t="shared" si="99"/>
        <v>#N/A</v>
      </c>
      <c r="S610" s="108" t="e">
        <f t="shared" si="94"/>
        <v>#N/A</v>
      </c>
      <c r="T610" s="108" t="e">
        <f t="shared" si="95"/>
        <v>#N/A</v>
      </c>
      <c r="U610" s="110" t="e">
        <f t="shared" si="96"/>
        <v>#N/A</v>
      </c>
      <c r="V610" t="e">
        <f t="shared" si="97"/>
        <v>#N/A</v>
      </c>
      <c r="W610" t="str">
        <f t="shared" si="98"/>
        <v/>
      </c>
      <c r="X610" s="24" t="str">
        <f>IFERROR(VLOOKUP(W610,HOSPITAIS_COM_DIVIDAS!A:E,5,FALSE),"")</f>
        <v/>
      </c>
    </row>
    <row r="611" spans="1:24" x14ac:dyDescent="0.25">
      <c r="A611" s="52" t="str">
        <f>IFERROR((Tabela4[[#This Row],[Status da Proposta]]),"")</f>
        <v/>
      </c>
      <c r="B611" s="121">
        <f>IFERROR((CREDITO_FINANCEIRO!A611),"")</f>
        <v>0</v>
      </c>
      <c r="C611" s="120" t="str">
        <f>IFERROR((VLOOKUP(B611,CREDITO_FINANCEIRO!A:B,2,FALSE)),"")</f>
        <v/>
      </c>
      <c r="D611" s="94" t="str">
        <f>IFERROR((VLOOKUP(B611,CREDITO_FINANCEIRO!A:E,5,FALSE)),"")</f>
        <v/>
      </c>
      <c r="E611" s="95" t="str">
        <f>IFERROR((VLOOKUP(B611,CREDITO_FINANCEIRO!A:C,3,FALSE)),"")</f>
        <v/>
      </c>
      <c r="F611" s="120" t="str">
        <f>IFERROR((VLOOKUP(B611,CREDITO_FINANCEIRO!A:G,4,FALSE)),"")</f>
        <v/>
      </c>
      <c r="G611" s="120" t="e">
        <f>VLOOKUP(B611,CREDITO_FINANCEIRO!A:G,6,FALSE)</f>
        <v>#N/A</v>
      </c>
      <c r="H611" s="120" t="e">
        <f>VLOOKUP(B611,CREDITO_FINANCEIRO!A:G,7,FALSE)</f>
        <v>#N/A</v>
      </c>
      <c r="I611" s="91" t="e">
        <f>VLOOKUP(B611,CREDITO_FINANCEIRO!A:K,10,FALSE)</f>
        <v>#N/A</v>
      </c>
      <c r="J611" s="91" t="e">
        <f>VLOOKUP(B611,CREDITO_FINANCEIRO!A:K,11,FALSE)</f>
        <v>#N/A</v>
      </c>
      <c r="K611" s="91" t="e">
        <f>VLOOKUP(B611,CREDITO_FINANCEIRO!A:L,12,FALSE)</f>
        <v>#N/A</v>
      </c>
      <c r="L611" s="110" t="e">
        <f t="shared" si="90"/>
        <v>#N/A</v>
      </c>
      <c r="M611" s="2" t="e">
        <f t="shared" si="91"/>
        <v>#N/A</v>
      </c>
      <c r="N611" s="111" t="e">
        <f>VLOOKUP(Tabela4[[#This Row],[Proposta de Referência]],SIMP_CF!A:K,9,FALSE)</f>
        <v>#N/A</v>
      </c>
      <c r="O611" s="111" t="e">
        <f>VLOOKUP(Tabela4[[#This Row],[Proposta de Referência]],SIMP_CF!A:K,8,FALSE)</f>
        <v>#N/A</v>
      </c>
      <c r="P611" s="112" t="e">
        <f t="shared" si="92"/>
        <v>#N/A</v>
      </c>
      <c r="Q611" s="112" t="e">
        <f t="shared" si="93"/>
        <v>#N/A</v>
      </c>
      <c r="R611" t="e">
        <f t="shared" si="99"/>
        <v>#N/A</v>
      </c>
      <c r="S611" s="108" t="e">
        <f t="shared" si="94"/>
        <v>#N/A</v>
      </c>
      <c r="T611" s="108" t="e">
        <f t="shared" si="95"/>
        <v>#N/A</v>
      </c>
      <c r="U611" s="110" t="e">
        <f t="shared" si="96"/>
        <v>#N/A</v>
      </c>
      <c r="V611" t="e">
        <f t="shared" si="97"/>
        <v>#N/A</v>
      </c>
      <c r="W611" t="str">
        <f t="shared" si="98"/>
        <v/>
      </c>
      <c r="X611" s="24" t="str">
        <f>IFERROR(VLOOKUP(W611,HOSPITAIS_COM_DIVIDAS!A:E,5,FALSE),"")</f>
        <v/>
      </c>
    </row>
    <row r="612" spans="1:24" x14ac:dyDescent="0.25">
      <c r="A612" s="52" t="str">
        <f>IFERROR((Tabela4[[#This Row],[Status da Proposta]]),"")</f>
        <v/>
      </c>
      <c r="B612" s="121">
        <f>IFERROR((CREDITO_FINANCEIRO!A612),"")</f>
        <v>0</v>
      </c>
      <c r="C612" s="120" t="str">
        <f>IFERROR((VLOOKUP(B612,CREDITO_FINANCEIRO!A:B,2,FALSE)),"")</f>
        <v/>
      </c>
      <c r="D612" s="94" t="str">
        <f>IFERROR((VLOOKUP(B612,CREDITO_FINANCEIRO!A:E,5,FALSE)),"")</f>
        <v/>
      </c>
      <c r="E612" s="95" t="str">
        <f>IFERROR((VLOOKUP(B612,CREDITO_FINANCEIRO!A:C,3,FALSE)),"")</f>
        <v/>
      </c>
      <c r="F612" s="120" t="str">
        <f>IFERROR((VLOOKUP(B612,CREDITO_FINANCEIRO!A:G,4,FALSE)),"")</f>
        <v/>
      </c>
      <c r="G612" s="120" t="e">
        <f>VLOOKUP(B612,CREDITO_FINANCEIRO!A:G,6,FALSE)</f>
        <v>#N/A</v>
      </c>
      <c r="H612" s="120" t="e">
        <f>VLOOKUP(B612,CREDITO_FINANCEIRO!A:G,7,FALSE)</f>
        <v>#N/A</v>
      </c>
      <c r="I612" s="91" t="e">
        <f>VLOOKUP(B612,CREDITO_FINANCEIRO!A:K,10,FALSE)</f>
        <v>#N/A</v>
      </c>
      <c r="J612" s="91" t="e">
        <f>VLOOKUP(B612,CREDITO_FINANCEIRO!A:K,11,FALSE)</f>
        <v>#N/A</v>
      </c>
      <c r="K612" s="91" t="e">
        <f>VLOOKUP(B612,CREDITO_FINANCEIRO!A:L,12,FALSE)</f>
        <v>#N/A</v>
      </c>
      <c r="L612" s="110" t="e">
        <f t="shared" si="90"/>
        <v>#N/A</v>
      </c>
      <c r="M612" s="2" t="e">
        <f t="shared" si="91"/>
        <v>#N/A</v>
      </c>
      <c r="N612" s="111" t="e">
        <f>VLOOKUP(Tabela4[[#This Row],[Proposta de Referência]],SIMP_CF!A:K,9,FALSE)</f>
        <v>#N/A</v>
      </c>
      <c r="O612" s="111" t="e">
        <f>VLOOKUP(Tabela4[[#This Row],[Proposta de Referência]],SIMP_CF!A:K,8,FALSE)</f>
        <v>#N/A</v>
      </c>
      <c r="P612" s="112" t="e">
        <f t="shared" si="92"/>
        <v>#N/A</v>
      </c>
      <c r="Q612" s="112" t="e">
        <f t="shared" si="93"/>
        <v>#N/A</v>
      </c>
      <c r="R612" t="e">
        <f t="shared" si="99"/>
        <v>#N/A</v>
      </c>
      <c r="S612" s="108" t="e">
        <f t="shared" si="94"/>
        <v>#N/A</v>
      </c>
      <c r="T612" s="108" t="e">
        <f t="shared" si="95"/>
        <v>#N/A</v>
      </c>
      <c r="U612" s="110" t="e">
        <f t="shared" si="96"/>
        <v>#N/A</v>
      </c>
      <c r="V612" t="e">
        <f t="shared" si="97"/>
        <v>#N/A</v>
      </c>
      <c r="W612" t="str">
        <f t="shared" si="98"/>
        <v/>
      </c>
      <c r="X612" s="24" t="str">
        <f>IFERROR(VLOOKUP(W612,HOSPITAIS_COM_DIVIDAS!A:E,5,FALSE),"")</f>
        <v/>
      </c>
    </row>
    <row r="613" spans="1:24" x14ac:dyDescent="0.25">
      <c r="A613" s="52" t="str">
        <f>IFERROR((Tabela4[[#This Row],[Status da Proposta]]),"")</f>
        <v/>
      </c>
      <c r="B613" s="121">
        <f>IFERROR((CREDITO_FINANCEIRO!A613),"")</f>
        <v>0</v>
      </c>
      <c r="C613" s="120" t="str">
        <f>IFERROR((VLOOKUP(B613,CREDITO_FINANCEIRO!A:B,2,FALSE)),"")</f>
        <v/>
      </c>
      <c r="D613" s="94" t="str">
        <f>IFERROR((VLOOKUP(B613,CREDITO_FINANCEIRO!A:E,5,FALSE)),"")</f>
        <v/>
      </c>
      <c r="E613" s="95" t="str">
        <f>IFERROR((VLOOKUP(B613,CREDITO_FINANCEIRO!A:C,3,FALSE)),"")</f>
        <v/>
      </c>
      <c r="F613" s="120" t="str">
        <f>IFERROR((VLOOKUP(B613,CREDITO_FINANCEIRO!A:G,4,FALSE)),"")</f>
        <v/>
      </c>
      <c r="G613" s="120" t="e">
        <f>VLOOKUP(B613,CREDITO_FINANCEIRO!A:G,6,FALSE)</f>
        <v>#N/A</v>
      </c>
      <c r="H613" s="120" t="e">
        <f>VLOOKUP(B613,CREDITO_FINANCEIRO!A:G,7,FALSE)</f>
        <v>#N/A</v>
      </c>
      <c r="I613" s="91" t="e">
        <f>VLOOKUP(B613,CREDITO_FINANCEIRO!A:K,10,FALSE)</f>
        <v>#N/A</v>
      </c>
      <c r="J613" s="91" t="e">
        <f>VLOOKUP(B613,CREDITO_FINANCEIRO!A:K,11,FALSE)</f>
        <v>#N/A</v>
      </c>
      <c r="K613" s="91" t="e">
        <f>VLOOKUP(B613,CREDITO_FINANCEIRO!A:L,12,FALSE)</f>
        <v>#N/A</v>
      </c>
      <c r="L613" s="110" t="e">
        <f t="shared" si="90"/>
        <v>#N/A</v>
      </c>
      <c r="M613" s="2" t="e">
        <f t="shared" si="91"/>
        <v>#N/A</v>
      </c>
      <c r="N613" s="111" t="e">
        <f>VLOOKUP(Tabela4[[#This Row],[Proposta de Referência]],SIMP_CF!A:K,9,FALSE)</f>
        <v>#N/A</v>
      </c>
      <c r="O613" s="111" t="e">
        <f>VLOOKUP(Tabela4[[#This Row],[Proposta de Referência]],SIMP_CF!A:K,8,FALSE)</f>
        <v>#N/A</v>
      </c>
      <c r="P613" s="112" t="e">
        <f t="shared" si="92"/>
        <v>#N/A</v>
      </c>
      <c r="Q613" s="112" t="e">
        <f t="shared" si="93"/>
        <v>#N/A</v>
      </c>
      <c r="R613" t="e">
        <f t="shared" si="99"/>
        <v>#N/A</v>
      </c>
      <c r="S613" s="108" t="e">
        <f t="shared" si="94"/>
        <v>#N/A</v>
      </c>
      <c r="T613" s="108" t="e">
        <f t="shared" si="95"/>
        <v>#N/A</v>
      </c>
      <c r="U613" s="110" t="e">
        <f t="shared" si="96"/>
        <v>#N/A</v>
      </c>
      <c r="V613" t="e">
        <f t="shared" si="97"/>
        <v>#N/A</v>
      </c>
      <c r="W613" t="str">
        <f t="shared" si="98"/>
        <v/>
      </c>
      <c r="X613" s="24" t="str">
        <f>IFERROR(VLOOKUP(W613,HOSPITAIS_COM_DIVIDAS!A:E,5,FALSE),"")</f>
        <v/>
      </c>
    </row>
    <row r="614" spans="1:24" x14ac:dyDescent="0.25">
      <c r="A614" s="52" t="str">
        <f>IFERROR((Tabela4[[#This Row],[Status da Proposta]]),"")</f>
        <v/>
      </c>
      <c r="B614" s="121">
        <f>IFERROR((CREDITO_FINANCEIRO!A614),"")</f>
        <v>0</v>
      </c>
      <c r="C614" s="120" t="str">
        <f>IFERROR((VLOOKUP(B614,CREDITO_FINANCEIRO!A:B,2,FALSE)),"")</f>
        <v/>
      </c>
      <c r="D614" s="94" t="str">
        <f>IFERROR((VLOOKUP(B614,CREDITO_FINANCEIRO!A:E,5,FALSE)),"")</f>
        <v/>
      </c>
      <c r="E614" s="95" t="str">
        <f>IFERROR((VLOOKUP(B614,CREDITO_FINANCEIRO!A:C,3,FALSE)),"")</f>
        <v/>
      </c>
      <c r="F614" s="120" t="str">
        <f>IFERROR((VLOOKUP(B614,CREDITO_FINANCEIRO!A:G,4,FALSE)),"")</f>
        <v/>
      </c>
      <c r="G614" s="120" t="e">
        <f>VLOOKUP(B614,CREDITO_FINANCEIRO!A:G,6,FALSE)</f>
        <v>#N/A</v>
      </c>
      <c r="H614" s="120" t="e">
        <f>VLOOKUP(B614,CREDITO_FINANCEIRO!A:G,7,FALSE)</f>
        <v>#N/A</v>
      </c>
      <c r="I614" s="91" t="e">
        <f>VLOOKUP(B614,CREDITO_FINANCEIRO!A:K,10,FALSE)</f>
        <v>#N/A</v>
      </c>
      <c r="J614" s="91" t="e">
        <f>VLOOKUP(B614,CREDITO_FINANCEIRO!A:K,11,FALSE)</f>
        <v>#N/A</v>
      </c>
      <c r="K614" s="91" t="e">
        <f>VLOOKUP(B614,CREDITO_FINANCEIRO!A:L,12,FALSE)</f>
        <v>#N/A</v>
      </c>
      <c r="L614" s="110" t="e">
        <f t="shared" si="90"/>
        <v>#N/A</v>
      </c>
      <c r="M614" s="2" t="e">
        <f t="shared" si="91"/>
        <v>#N/A</v>
      </c>
      <c r="N614" s="111" t="e">
        <f>VLOOKUP(Tabela4[[#This Row],[Proposta de Referência]],SIMP_CF!A:K,9,FALSE)</f>
        <v>#N/A</v>
      </c>
      <c r="O614" s="111" t="e">
        <f>VLOOKUP(Tabela4[[#This Row],[Proposta de Referência]],SIMP_CF!A:K,8,FALSE)</f>
        <v>#N/A</v>
      </c>
      <c r="P614" s="112" t="e">
        <f t="shared" si="92"/>
        <v>#N/A</v>
      </c>
      <c r="Q614" s="112" t="e">
        <f t="shared" si="93"/>
        <v>#N/A</v>
      </c>
      <c r="R614" t="e">
        <f t="shared" si="99"/>
        <v>#N/A</v>
      </c>
      <c r="S614" s="108" t="e">
        <f t="shared" si="94"/>
        <v>#N/A</v>
      </c>
      <c r="T614" s="108" t="e">
        <f t="shared" si="95"/>
        <v>#N/A</v>
      </c>
      <c r="U614" s="110" t="e">
        <f t="shared" si="96"/>
        <v>#N/A</v>
      </c>
      <c r="V614" t="e">
        <f t="shared" si="97"/>
        <v>#N/A</v>
      </c>
      <c r="W614" t="str">
        <f t="shared" si="98"/>
        <v/>
      </c>
      <c r="X614" s="24" t="str">
        <f>IFERROR(VLOOKUP(W614,HOSPITAIS_COM_DIVIDAS!A:E,5,FALSE),"")</f>
        <v/>
      </c>
    </row>
    <row r="615" spans="1:24" x14ac:dyDescent="0.25">
      <c r="A615" s="52" t="str">
        <f>IFERROR((Tabela4[[#This Row],[Status da Proposta]]),"")</f>
        <v/>
      </c>
      <c r="B615" s="121">
        <f>IFERROR((CREDITO_FINANCEIRO!A615),"")</f>
        <v>0</v>
      </c>
      <c r="C615" s="120" t="str">
        <f>IFERROR((VLOOKUP(B615,CREDITO_FINANCEIRO!A:B,2,FALSE)),"")</f>
        <v/>
      </c>
      <c r="D615" s="94" t="str">
        <f>IFERROR((VLOOKUP(B615,CREDITO_FINANCEIRO!A:E,5,FALSE)),"")</f>
        <v/>
      </c>
      <c r="E615" s="95" t="str">
        <f>IFERROR((VLOOKUP(B615,CREDITO_FINANCEIRO!A:C,3,FALSE)),"")</f>
        <v/>
      </c>
      <c r="F615" s="120" t="str">
        <f>IFERROR((VLOOKUP(B615,CREDITO_FINANCEIRO!A:G,4,FALSE)),"")</f>
        <v/>
      </c>
      <c r="G615" s="120" t="e">
        <f>VLOOKUP(B615,CREDITO_FINANCEIRO!A:G,6,FALSE)</f>
        <v>#N/A</v>
      </c>
      <c r="H615" s="120" t="e">
        <f>VLOOKUP(B615,CREDITO_FINANCEIRO!A:G,7,FALSE)</f>
        <v>#N/A</v>
      </c>
      <c r="I615" s="91" t="e">
        <f>VLOOKUP(B615,CREDITO_FINANCEIRO!A:K,10,FALSE)</f>
        <v>#N/A</v>
      </c>
      <c r="J615" s="91" t="e">
        <f>VLOOKUP(B615,CREDITO_FINANCEIRO!A:K,11,FALSE)</f>
        <v>#N/A</v>
      </c>
      <c r="K615" s="91" t="e">
        <f>VLOOKUP(B615,CREDITO_FINANCEIRO!A:L,12,FALSE)</f>
        <v>#N/A</v>
      </c>
      <c r="L615" s="110" t="e">
        <f t="shared" si="90"/>
        <v>#N/A</v>
      </c>
      <c r="M615" s="2" t="e">
        <f t="shared" si="91"/>
        <v>#N/A</v>
      </c>
      <c r="N615" s="111" t="e">
        <f>VLOOKUP(Tabela4[[#This Row],[Proposta de Referência]],SIMP_CF!A:K,9,FALSE)</f>
        <v>#N/A</v>
      </c>
      <c r="O615" s="111" t="e">
        <f>VLOOKUP(Tabela4[[#This Row],[Proposta de Referência]],SIMP_CF!A:K,8,FALSE)</f>
        <v>#N/A</v>
      </c>
      <c r="P615" s="112" t="e">
        <f t="shared" si="92"/>
        <v>#N/A</v>
      </c>
      <c r="Q615" s="112" t="e">
        <f t="shared" si="93"/>
        <v>#N/A</v>
      </c>
      <c r="R615" t="e">
        <f t="shared" si="99"/>
        <v>#N/A</v>
      </c>
      <c r="S615" s="108" t="e">
        <f t="shared" si="94"/>
        <v>#N/A</v>
      </c>
      <c r="T615" s="108" t="e">
        <f t="shared" si="95"/>
        <v>#N/A</v>
      </c>
      <c r="U615" s="110" t="e">
        <f t="shared" si="96"/>
        <v>#N/A</v>
      </c>
      <c r="V615" t="e">
        <f t="shared" si="97"/>
        <v>#N/A</v>
      </c>
      <c r="W615" t="str">
        <f t="shared" si="98"/>
        <v/>
      </c>
      <c r="X615" s="24" t="str">
        <f>IFERROR(VLOOKUP(W615,HOSPITAIS_COM_DIVIDAS!A:E,5,FALSE),"")</f>
        <v/>
      </c>
    </row>
    <row r="616" spans="1:24" x14ac:dyDescent="0.25">
      <c r="A616" s="52" t="str">
        <f>IFERROR((Tabela4[[#This Row],[Status da Proposta]]),"")</f>
        <v/>
      </c>
      <c r="B616" s="121">
        <f>IFERROR((CREDITO_FINANCEIRO!A616),"")</f>
        <v>0</v>
      </c>
      <c r="C616" s="120" t="str">
        <f>IFERROR((VLOOKUP(B616,CREDITO_FINANCEIRO!A:B,2,FALSE)),"")</f>
        <v/>
      </c>
      <c r="D616" s="94" t="str">
        <f>IFERROR((VLOOKUP(B616,CREDITO_FINANCEIRO!A:E,5,FALSE)),"")</f>
        <v/>
      </c>
      <c r="E616" s="95" t="str">
        <f>IFERROR((VLOOKUP(B616,CREDITO_FINANCEIRO!A:C,3,FALSE)),"")</f>
        <v/>
      </c>
      <c r="F616" s="120" t="str">
        <f>IFERROR((VLOOKUP(B616,CREDITO_FINANCEIRO!A:G,4,FALSE)),"")</f>
        <v/>
      </c>
      <c r="G616" s="120" t="e">
        <f>VLOOKUP(B616,CREDITO_FINANCEIRO!A:G,6,FALSE)</f>
        <v>#N/A</v>
      </c>
      <c r="H616" s="120" t="e">
        <f>VLOOKUP(B616,CREDITO_FINANCEIRO!A:G,7,FALSE)</f>
        <v>#N/A</v>
      </c>
      <c r="I616" s="91" t="e">
        <f>VLOOKUP(B616,CREDITO_FINANCEIRO!A:K,10,FALSE)</f>
        <v>#N/A</v>
      </c>
      <c r="J616" s="91" t="e">
        <f>VLOOKUP(B616,CREDITO_FINANCEIRO!A:K,11,FALSE)</f>
        <v>#N/A</v>
      </c>
      <c r="K616" s="91" t="e">
        <f>VLOOKUP(B616,CREDITO_FINANCEIRO!A:L,12,FALSE)</f>
        <v>#N/A</v>
      </c>
      <c r="L616" s="110" t="e">
        <f t="shared" si="90"/>
        <v>#N/A</v>
      </c>
      <c r="M616" s="2" t="e">
        <f t="shared" si="91"/>
        <v>#N/A</v>
      </c>
      <c r="N616" s="111" t="e">
        <f>VLOOKUP(Tabela4[[#This Row],[Proposta de Referência]],SIMP_CF!A:K,9,FALSE)</f>
        <v>#N/A</v>
      </c>
      <c r="O616" s="111" t="e">
        <f>VLOOKUP(Tabela4[[#This Row],[Proposta de Referência]],SIMP_CF!A:K,8,FALSE)</f>
        <v>#N/A</v>
      </c>
      <c r="P616" s="112" t="e">
        <f t="shared" si="92"/>
        <v>#N/A</v>
      </c>
      <c r="Q616" s="112" t="e">
        <f t="shared" si="93"/>
        <v>#N/A</v>
      </c>
      <c r="R616" t="e">
        <f t="shared" si="99"/>
        <v>#N/A</v>
      </c>
      <c r="S616" s="108" t="e">
        <f t="shared" si="94"/>
        <v>#N/A</v>
      </c>
      <c r="T616" s="108" t="e">
        <f t="shared" si="95"/>
        <v>#N/A</v>
      </c>
      <c r="U616" s="110" t="e">
        <f t="shared" si="96"/>
        <v>#N/A</v>
      </c>
      <c r="V616" t="e">
        <f t="shared" si="97"/>
        <v>#N/A</v>
      </c>
      <c r="W616" t="str">
        <f t="shared" si="98"/>
        <v/>
      </c>
      <c r="X616" s="24" t="str">
        <f>IFERROR(VLOOKUP(W616,HOSPITAIS_COM_DIVIDAS!A:E,5,FALSE),"")</f>
        <v/>
      </c>
    </row>
    <row r="617" spans="1:24" x14ac:dyDescent="0.25">
      <c r="A617" s="52" t="str">
        <f>IFERROR((Tabela4[[#This Row],[Status da Proposta]]),"")</f>
        <v/>
      </c>
      <c r="B617" s="121">
        <f>IFERROR((CREDITO_FINANCEIRO!A617),"")</f>
        <v>0</v>
      </c>
      <c r="C617" s="120" t="str">
        <f>IFERROR((VLOOKUP(B617,CREDITO_FINANCEIRO!A:B,2,FALSE)),"")</f>
        <v/>
      </c>
      <c r="D617" s="94" t="str">
        <f>IFERROR((VLOOKUP(B617,CREDITO_FINANCEIRO!A:E,5,FALSE)),"")</f>
        <v/>
      </c>
      <c r="E617" s="95" t="str">
        <f>IFERROR((VLOOKUP(B617,CREDITO_FINANCEIRO!A:C,3,FALSE)),"")</f>
        <v/>
      </c>
      <c r="F617" s="120" t="str">
        <f>IFERROR((VLOOKUP(B617,CREDITO_FINANCEIRO!A:G,4,FALSE)),"")</f>
        <v/>
      </c>
      <c r="G617" s="120" t="e">
        <f>VLOOKUP(B617,CREDITO_FINANCEIRO!A:G,6,FALSE)</f>
        <v>#N/A</v>
      </c>
      <c r="H617" s="120" t="e">
        <f>VLOOKUP(B617,CREDITO_FINANCEIRO!A:G,7,FALSE)</f>
        <v>#N/A</v>
      </c>
      <c r="I617" s="91" t="e">
        <f>VLOOKUP(B617,CREDITO_FINANCEIRO!A:K,10,FALSE)</f>
        <v>#N/A</v>
      </c>
      <c r="J617" s="91" t="e">
        <f>VLOOKUP(B617,CREDITO_FINANCEIRO!A:K,11,FALSE)</f>
        <v>#N/A</v>
      </c>
      <c r="K617" s="91" t="e">
        <f>VLOOKUP(B617,CREDITO_FINANCEIRO!A:L,12,FALSE)</f>
        <v>#N/A</v>
      </c>
      <c r="L617" s="110" t="e">
        <f t="shared" si="90"/>
        <v>#N/A</v>
      </c>
      <c r="M617" s="2" t="e">
        <f t="shared" si="91"/>
        <v>#N/A</v>
      </c>
      <c r="N617" s="111" t="e">
        <f>VLOOKUP(Tabela4[[#This Row],[Proposta de Referência]],SIMP_CF!A:K,9,FALSE)</f>
        <v>#N/A</v>
      </c>
      <c r="O617" s="111" t="e">
        <f>VLOOKUP(Tabela4[[#This Row],[Proposta de Referência]],SIMP_CF!A:K,8,FALSE)</f>
        <v>#N/A</v>
      </c>
      <c r="P617" s="112" t="e">
        <f t="shared" si="92"/>
        <v>#N/A</v>
      </c>
      <c r="Q617" s="112" t="e">
        <f t="shared" si="93"/>
        <v>#N/A</v>
      </c>
      <c r="R617" t="e">
        <f t="shared" si="99"/>
        <v>#N/A</v>
      </c>
      <c r="S617" s="108" t="e">
        <f t="shared" si="94"/>
        <v>#N/A</v>
      </c>
      <c r="T617" s="108" t="e">
        <f t="shared" si="95"/>
        <v>#N/A</v>
      </c>
      <c r="U617" s="110" t="e">
        <f t="shared" si="96"/>
        <v>#N/A</v>
      </c>
      <c r="V617" t="e">
        <f t="shared" si="97"/>
        <v>#N/A</v>
      </c>
      <c r="W617" t="str">
        <f t="shared" si="98"/>
        <v/>
      </c>
      <c r="X617" s="24" t="str">
        <f>IFERROR(VLOOKUP(W617,HOSPITAIS_COM_DIVIDAS!A:E,5,FALSE),"")</f>
        <v/>
      </c>
    </row>
    <row r="618" spans="1:24" x14ac:dyDescent="0.25">
      <c r="A618" s="52" t="str">
        <f>IFERROR((Tabela4[[#This Row],[Status da Proposta]]),"")</f>
        <v/>
      </c>
      <c r="B618" s="121">
        <f>IFERROR((CREDITO_FINANCEIRO!A618),"")</f>
        <v>0</v>
      </c>
      <c r="C618" s="120" t="str">
        <f>IFERROR((VLOOKUP(B618,CREDITO_FINANCEIRO!A:B,2,FALSE)),"")</f>
        <v/>
      </c>
      <c r="D618" s="94" t="str">
        <f>IFERROR((VLOOKUP(B618,CREDITO_FINANCEIRO!A:E,5,FALSE)),"")</f>
        <v/>
      </c>
      <c r="E618" s="95" t="str">
        <f>IFERROR((VLOOKUP(B618,CREDITO_FINANCEIRO!A:C,3,FALSE)),"")</f>
        <v/>
      </c>
      <c r="F618" s="120" t="str">
        <f>IFERROR((VLOOKUP(B618,CREDITO_FINANCEIRO!A:G,4,FALSE)),"")</f>
        <v/>
      </c>
      <c r="G618" s="120" t="e">
        <f>VLOOKUP(B618,CREDITO_FINANCEIRO!A:G,6,FALSE)</f>
        <v>#N/A</v>
      </c>
      <c r="H618" s="120" t="e">
        <f>VLOOKUP(B618,CREDITO_FINANCEIRO!A:G,7,FALSE)</f>
        <v>#N/A</v>
      </c>
      <c r="I618" s="91" t="e">
        <f>VLOOKUP(B618,CREDITO_FINANCEIRO!A:K,10,FALSE)</f>
        <v>#N/A</v>
      </c>
      <c r="J618" s="91" t="e">
        <f>VLOOKUP(B618,CREDITO_FINANCEIRO!A:K,11,FALSE)</f>
        <v>#N/A</v>
      </c>
      <c r="K618" s="91" t="e">
        <f>VLOOKUP(B618,CREDITO_FINANCEIRO!A:L,12,FALSE)</f>
        <v>#N/A</v>
      </c>
      <c r="L618" s="110" t="e">
        <f t="shared" si="90"/>
        <v>#N/A</v>
      </c>
      <c r="M618" s="2" t="e">
        <f t="shared" si="91"/>
        <v>#N/A</v>
      </c>
      <c r="N618" s="111" t="e">
        <f>VLOOKUP(Tabela4[[#This Row],[Proposta de Referência]],SIMP_CF!A:K,9,FALSE)</f>
        <v>#N/A</v>
      </c>
      <c r="O618" s="111" t="e">
        <f>VLOOKUP(Tabela4[[#This Row],[Proposta de Referência]],SIMP_CF!A:K,8,FALSE)</f>
        <v>#N/A</v>
      </c>
      <c r="P618" s="112" t="e">
        <f t="shared" si="92"/>
        <v>#N/A</v>
      </c>
      <c r="Q618" s="112" t="e">
        <f t="shared" si="93"/>
        <v>#N/A</v>
      </c>
      <c r="R618" t="e">
        <f t="shared" si="99"/>
        <v>#N/A</v>
      </c>
      <c r="S618" s="108" t="e">
        <f t="shared" si="94"/>
        <v>#N/A</v>
      </c>
      <c r="T618" s="108" t="e">
        <f t="shared" si="95"/>
        <v>#N/A</v>
      </c>
      <c r="U618" s="110" t="e">
        <f t="shared" si="96"/>
        <v>#N/A</v>
      </c>
      <c r="V618" t="e">
        <f t="shared" si="97"/>
        <v>#N/A</v>
      </c>
      <c r="W618" t="str">
        <f t="shared" si="98"/>
        <v/>
      </c>
      <c r="X618" s="24" t="str">
        <f>IFERROR(VLOOKUP(W618,HOSPITAIS_COM_DIVIDAS!A:E,5,FALSE),"")</f>
        <v/>
      </c>
    </row>
    <row r="619" spans="1:24" x14ac:dyDescent="0.25">
      <c r="A619" s="52" t="str">
        <f>IFERROR((Tabela4[[#This Row],[Status da Proposta]]),"")</f>
        <v/>
      </c>
      <c r="B619" s="121">
        <f>IFERROR((CREDITO_FINANCEIRO!A619),"")</f>
        <v>0</v>
      </c>
      <c r="C619" s="120" t="str">
        <f>IFERROR((VLOOKUP(B619,CREDITO_FINANCEIRO!A:B,2,FALSE)),"")</f>
        <v/>
      </c>
      <c r="D619" s="94" t="str">
        <f>IFERROR((VLOOKUP(B619,CREDITO_FINANCEIRO!A:E,5,FALSE)),"")</f>
        <v/>
      </c>
      <c r="E619" s="95" t="str">
        <f>IFERROR((VLOOKUP(B619,CREDITO_FINANCEIRO!A:C,3,FALSE)),"")</f>
        <v/>
      </c>
      <c r="F619" s="120" t="str">
        <f>IFERROR((VLOOKUP(B619,CREDITO_FINANCEIRO!A:G,4,FALSE)),"")</f>
        <v/>
      </c>
      <c r="G619" s="120" t="e">
        <f>VLOOKUP(B619,CREDITO_FINANCEIRO!A:G,6,FALSE)</f>
        <v>#N/A</v>
      </c>
      <c r="H619" s="120" t="e">
        <f>VLOOKUP(B619,CREDITO_FINANCEIRO!A:G,7,FALSE)</f>
        <v>#N/A</v>
      </c>
      <c r="I619" s="91" t="e">
        <f>VLOOKUP(B619,CREDITO_FINANCEIRO!A:K,10,FALSE)</f>
        <v>#N/A</v>
      </c>
      <c r="J619" s="91" t="e">
        <f>VLOOKUP(B619,CREDITO_FINANCEIRO!A:K,11,FALSE)</f>
        <v>#N/A</v>
      </c>
      <c r="K619" s="91" t="e">
        <f>VLOOKUP(B619,CREDITO_FINANCEIRO!A:L,12,FALSE)</f>
        <v>#N/A</v>
      </c>
      <c r="L619" s="110" t="e">
        <f t="shared" si="90"/>
        <v>#N/A</v>
      </c>
      <c r="M619" s="2" t="e">
        <f t="shared" si="91"/>
        <v>#N/A</v>
      </c>
      <c r="N619" s="111" t="e">
        <f>VLOOKUP(Tabela4[[#This Row],[Proposta de Referência]],SIMP_CF!A:K,9,FALSE)</f>
        <v>#N/A</v>
      </c>
      <c r="O619" s="111" t="e">
        <f>VLOOKUP(Tabela4[[#This Row],[Proposta de Referência]],SIMP_CF!A:K,8,FALSE)</f>
        <v>#N/A</v>
      </c>
      <c r="P619" s="112" t="e">
        <f t="shared" si="92"/>
        <v>#N/A</v>
      </c>
      <c r="Q619" s="112" t="e">
        <f t="shared" si="93"/>
        <v>#N/A</v>
      </c>
      <c r="R619" t="e">
        <f t="shared" si="99"/>
        <v>#N/A</v>
      </c>
      <c r="S619" s="108" t="e">
        <f t="shared" si="94"/>
        <v>#N/A</v>
      </c>
      <c r="T619" s="108" t="e">
        <f t="shared" si="95"/>
        <v>#N/A</v>
      </c>
      <c r="U619" s="110" t="e">
        <f t="shared" si="96"/>
        <v>#N/A</v>
      </c>
      <c r="V619" t="e">
        <f t="shared" si="97"/>
        <v>#N/A</v>
      </c>
      <c r="W619" t="str">
        <f t="shared" si="98"/>
        <v/>
      </c>
      <c r="X619" s="24" t="str">
        <f>IFERROR(VLOOKUP(W619,HOSPITAIS_COM_DIVIDAS!A:E,5,FALSE),"")</f>
        <v/>
      </c>
    </row>
    <row r="620" spans="1:24" x14ac:dyDescent="0.25">
      <c r="A620" s="52" t="str">
        <f>IFERROR((Tabela4[[#This Row],[Status da Proposta]]),"")</f>
        <v/>
      </c>
      <c r="B620" s="121">
        <f>IFERROR((CREDITO_FINANCEIRO!A620),"")</f>
        <v>0</v>
      </c>
      <c r="C620" s="120" t="str">
        <f>IFERROR((VLOOKUP(B620,CREDITO_FINANCEIRO!A:B,2,FALSE)),"")</f>
        <v/>
      </c>
      <c r="D620" s="94" t="str">
        <f>IFERROR((VLOOKUP(B620,CREDITO_FINANCEIRO!A:E,5,FALSE)),"")</f>
        <v/>
      </c>
      <c r="E620" s="95" t="str">
        <f>IFERROR((VLOOKUP(B620,CREDITO_FINANCEIRO!A:C,3,FALSE)),"")</f>
        <v/>
      </c>
      <c r="F620" s="120" t="str">
        <f>IFERROR((VLOOKUP(B620,CREDITO_FINANCEIRO!A:G,4,FALSE)),"")</f>
        <v/>
      </c>
      <c r="G620" s="120" t="e">
        <f>VLOOKUP(B620,CREDITO_FINANCEIRO!A:G,6,FALSE)</f>
        <v>#N/A</v>
      </c>
      <c r="H620" s="120" t="e">
        <f>VLOOKUP(B620,CREDITO_FINANCEIRO!A:G,7,FALSE)</f>
        <v>#N/A</v>
      </c>
      <c r="I620" s="91" t="e">
        <f>VLOOKUP(B620,CREDITO_FINANCEIRO!A:K,10,FALSE)</f>
        <v>#N/A</v>
      </c>
      <c r="J620" s="91" t="e">
        <f>VLOOKUP(B620,CREDITO_FINANCEIRO!A:K,11,FALSE)</f>
        <v>#N/A</v>
      </c>
      <c r="K620" s="91" t="e">
        <f>VLOOKUP(B620,CREDITO_FINANCEIRO!A:L,12,FALSE)</f>
        <v>#N/A</v>
      </c>
      <c r="L620" s="110" t="e">
        <f t="shared" si="90"/>
        <v>#N/A</v>
      </c>
      <c r="M620" s="2" t="e">
        <f t="shared" si="91"/>
        <v>#N/A</v>
      </c>
      <c r="N620" s="111" t="e">
        <f>VLOOKUP(Tabela4[[#This Row],[Proposta de Referência]],SIMP_CF!A:K,9,FALSE)</f>
        <v>#N/A</v>
      </c>
      <c r="O620" s="111" t="e">
        <f>VLOOKUP(Tabela4[[#This Row],[Proposta de Referência]],SIMP_CF!A:K,8,FALSE)</f>
        <v>#N/A</v>
      </c>
      <c r="P620" s="112" t="e">
        <f t="shared" si="92"/>
        <v>#N/A</v>
      </c>
      <c r="Q620" s="112" t="e">
        <f t="shared" si="93"/>
        <v>#N/A</v>
      </c>
      <c r="R620" t="e">
        <f t="shared" si="99"/>
        <v>#N/A</v>
      </c>
      <c r="S620" s="108" t="e">
        <f t="shared" si="94"/>
        <v>#N/A</v>
      </c>
      <c r="T620" s="108" t="e">
        <f t="shared" si="95"/>
        <v>#N/A</v>
      </c>
      <c r="U620" s="110" t="e">
        <f t="shared" si="96"/>
        <v>#N/A</v>
      </c>
      <c r="V620" t="e">
        <f t="shared" si="97"/>
        <v>#N/A</v>
      </c>
      <c r="W620" t="str">
        <f t="shared" si="98"/>
        <v/>
      </c>
      <c r="X620" s="24" t="str">
        <f>IFERROR(VLOOKUP(W620,HOSPITAIS_COM_DIVIDAS!A:E,5,FALSE),"")</f>
        <v/>
      </c>
    </row>
    <row r="621" spans="1:24" x14ac:dyDescent="0.25">
      <c r="A621" s="52" t="str">
        <f>IFERROR((Tabela4[[#This Row],[Status da Proposta]]),"")</f>
        <v/>
      </c>
      <c r="B621" s="121">
        <f>IFERROR((CREDITO_FINANCEIRO!A621),"")</f>
        <v>0</v>
      </c>
      <c r="C621" s="120" t="str">
        <f>IFERROR((VLOOKUP(B621,CREDITO_FINANCEIRO!A:B,2,FALSE)),"")</f>
        <v/>
      </c>
      <c r="D621" s="94" t="str">
        <f>IFERROR((VLOOKUP(B621,CREDITO_FINANCEIRO!A:E,5,FALSE)),"")</f>
        <v/>
      </c>
      <c r="E621" s="95" t="str">
        <f>IFERROR((VLOOKUP(B621,CREDITO_FINANCEIRO!A:C,3,FALSE)),"")</f>
        <v/>
      </c>
      <c r="F621" s="120" t="str">
        <f>IFERROR((VLOOKUP(B621,CREDITO_FINANCEIRO!A:G,4,FALSE)),"")</f>
        <v/>
      </c>
      <c r="G621" s="120" t="e">
        <f>VLOOKUP(B621,CREDITO_FINANCEIRO!A:G,6,FALSE)</f>
        <v>#N/A</v>
      </c>
      <c r="H621" s="120" t="e">
        <f>VLOOKUP(B621,CREDITO_FINANCEIRO!A:G,7,FALSE)</f>
        <v>#N/A</v>
      </c>
      <c r="I621" s="91" t="e">
        <f>VLOOKUP(B621,CREDITO_FINANCEIRO!A:K,10,FALSE)</f>
        <v>#N/A</v>
      </c>
      <c r="J621" s="91" t="e">
        <f>VLOOKUP(B621,CREDITO_FINANCEIRO!A:K,11,FALSE)</f>
        <v>#N/A</v>
      </c>
      <c r="K621" s="91" t="e">
        <f>VLOOKUP(B621,CREDITO_FINANCEIRO!A:L,12,FALSE)</f>
        <v>#N/A</v>
      </c>
      <c r="L621" s="110" t="e">
        <f t="shared" si="90"/>
        <v>#N/A</v>
      </c>
      <c r="M621" s="2" t="e">
        <f t="shared" si="91"/>
        <v>#N/A</v>
      </c>
      <c r="N621" s="111" t="e">
        <f>VLOOKUP(Tabela4[[#This Row],[Proposta de Referência]],SIMP_CF!A:K,9,FALSE)</f>
        <v>#N/A</v>
      </c>
      <c r="O621" s="111" t="e">
        <f>VLOOKUP(Tabela4[[#This Row],[Proposta de Referência]],SIMP_CF!A:K,8,FALSE)</f>
        <v>#N/A</v>
      </c>
      <c r="P621" s="112" t="e">
        <f t="shared" si="92"/>
        <v>#N/A</v>
      </c>
      <c r="Q621" s="112" t="e">
        <f t="shared" si="93"/>
        <v>#N/A</v>
      </c>
      <c r="R621" t="e">
        <f t="shared" si="99"/>
        <v>#N/A</v>
      </c>
      <c r="S621" s="108" t="e">
        <f t="shared" si="94"/>
        <v>#N/A</v>
      </c>
      <c r="T621" s="108" t="e">
        <f t="shared" si="95"/>
        <v>#N/A</v>
      </c>
      <c r="U621" s="110" t="e">
        <f t="shared" si="96"/>
        <v>#N/A</v>
      </c>
      <c r="V621" t="e">
        <f t="shared" si="97"/>
        <v>#N/A</v>
      </c>
      <c r="W621" t="str">
        <f t="shared" si="98"/>
        <v/>
      </c>
      <c r="X621" s="24" t="str">
        <f>IFERROR(VLOOKUP(W621,HOSPITAIS_COM_DIVIDAS!A:E,5,FALSE),"")</f>
        <v/>
      </c>
    </row>
    <row r="622" spans="1:24" x14ac:dyDescent="0.25">
      <c r="A622" s="52" t="str">
        <f>IFERROR((Tabela4[[#This Row],[Status da Proposta]]),"")</f>
        <v/>
      </c>
      <c r="B622" s="121">
        <f>IFERROR((CREDITO_FINANCEIRO!A622),"")</f>
        <v>0</v>
      </c>
      <c r="C622" s="120" t="str">
        <f>IFERROR((VLOOKUP(B622,CREDITO_FINANCEIRO!A:B,2,FALSE)),"")</f>
        <v/>
      </c>
      <c r="D622" s="94" t="str">
        <f>IFERROR((VLOOKUP(B622,CREDITO_FINANCEIRO!A:E,5,FALSE)),"")</f>
        <v/>
      </c>
      <c r="E622" s="95" t="str">
        <f>IFERROR((VLOOKUP(B622,CREDITO_FINANCEIRO!A:C,3,FALSE)),"")</f>
        <v/>
      </c>
      <c r="F622" s="120" t="str">
        <f>IFERROR((VLOOKUP(B622,CREDITO_FINANCEIRO!A:G,4,FALSE)),"")</f>
        <v/>
      </c>
      <c r="G622" s="120" t="e">
        <f>VLOOKUP(B622,CREDITO_FINANCEIRO!A:G,6,FALSE)</f>
        <v>#N/A</v>
      </c>
      <c r="H622" s="120" t="e">
        <f>VLOOKUP(B622,CREDITO_FINANCEIRO!A:G,7,FALSE)</f>
        <v>#N/A</v>
      </c>
      <c r="I622" s="91" t="e">
        <f>VLOOKUP(B622,CREDITO_FINANCEIRO!A:K,10,FALSE)</f>
        <v>#N/A</v>
      </c>
      <c r="J622" s="91" t="e">
        <f>VLOOKUP(B622,CREDITO_FINANCEIRO!A:K,11,FALSE)</f>
        <v>#N/A</v>
      </c>
      <c r="K622" s="91" t="e">
        <f>VLOOKUP(B622,CREDITO_FINANCEIRO!A:L,12,FALSE)</f>
        <v>#N/A</v>
      </c>
      <c r="L622" s="110" t="e">
        <f t="shared" si="90"/>
        <v>#N/A</v>
      </c>
      <c r="M622" s="2" t="e">
        <f t="shared" si="91"/>
        <v>#N/A</v>
      </c>
      <c r="N622" s="111" t="e">
        <f>VLOOKUP(Tabela4[[#This Row],[Proposta de Referência]],SIMP_CF!A:K,9,FALSE)</f>
        <v>#N/A</v>
      </c>
      <c r="O622" s="111" t="e">
        <f>VLOOKUP(Tabela4[[#This Row],[Proposta de Referência]],SIMP_CF!A:K,8,FALSE)</f>
        <v>#N/A</v>
      </c>
      <c r="P622" s="112" t="e">
        <f t="shared" si="92"/>
        <v>#N/A</v>
      </c>
      <c r="Q622" s="112" t="e">
        <f t="shared" si="93"/>
        <v>#N/A</v>
      </c>
      <c r="R622" t="e">
        <f t="shared" si="99"/>
        <v>#N/A</v>
      </c>
      <c r="S622" s="108" t="e">
        <f t="shared" si="94"/>
        <v>#N/A</v>
      </c>
      <c r="T622" s="108" t="e">
        <f t="shared" si="95"/>
        <v>#N/A</v>
      </c>
      <c r="U622" s="110" t="e">
        <f t="shared" si="96"/>
        <v>#N/A</v>
      </c>
      <c r="V622" t="e">
        <f t="shared" si="97"/>
        <v>#N/A</v>
      </c>
      <c r="W622" t="str">
        <f t="shared" si="98"/>
        <v/>
      </c>
      <c r="X622" s="24" t="str">
        <f>IFERROR(VLOOKUP(W622,HOSPITAIS_COM_DIVIDAS!A:E,5,FALSE),"")</f>
        <v/>
      </c>
    </row>
    <row r="623" spans="1:24" x14ac:dyDescent="0.25">
      <c r="A623" s="52" t="str">
        <f>IFERROR((Tabela4[[#This Row],[Status da Proposta]]),"")</f>
        <v/>
      </c>
      <c r="B623" s="121">
        <f>IFERROR((CREDITO_FINANCEIRO!A623),"")</f>
        <v>0</v>
      </c>
      <c r="C623" s="120" t="str">
        <f>IFERROR((VLOOKUP(B623,CREDITO_FINANCEIRO!A:B,2,FALSE)),"")</f>
        <v/>
      </c>
      <c r="D623" s="94" t="str">
        <f>IFERROR((VLOOKUP(B623,CREDITO_FINANCEIRO!A:E,5,FALSE)),"")</f>
        <v/>
      </c>
      <c r="E623" s="95" t="str">
        <f>IFERROR((VLOOKUP(B623,CREDITO_FINANCEIRO!A:C,3,FALSE)),"")</f>
        <v/>
      </c>
      <c r="F623" s="120" t="str">
        <f>IFERROR((VLOOKUP(B623,CREDITO_FINANCEIRO!A:G,4,FALSE)),"")</f>
        <v/>
      </c>
      <c r="G623" s="120" t="e">
        <f>VLOOKUP(B623,CREDITO_FINANCEIRO!A:G,6,FALSE)</f>
        <v>#N/A</v>
      </c>
      <c r="H623" s="120" t="e">
        <f>VLOOKUP(B623,CREDITO_FINANCEIRO!A:G,7,FALSE)</f>
        <v>#N/A</v>
      </c>
      <c r="I623" s="91" t="e">
        <f>VLOOKUP(B623,CREDITO_FINANCEIRO!A:K,10,FALSE)</f>
        <v>#N/A</v>
      </c>
      <c r="J623" s="91" t="e">
        <f>VLOOKUP(B623,CREDITO_FINANCEIRO!A:K,11,FALSE)</f>
        <v>#N/A</v>
      </c>
      <c r="K623" s="91" t="e">
        <f>VLOOKUP(B623,CREDITO_FINANCEIRO!A:L,12,FALSE)</f>
        <v>#N/A</v>
      </c>
      <c r="L623" s="110" t="e">
        <f t="shared" si="90"/>
        <v>#N/A</v>
      </c>
      <c r="M623" s="2" t="e">
        <f t="shared" si="91"/>
        <v>#N/A</v>
      </c>
      <c r="N623" s="111" t="e">
        <f>VLOOKUP(Tabela4[[#This Row],[Proposta de Referência]],SIMP_CF!A:K,9,FALSE)</f>
        <v>#N/A</v>
      </c>
      <c r="O623" s="111" t="e">
        <f>VLOOKUP(Tabela4[[#This Row],[Proposta de Referência]],SIMP_CF!A:K,8,FALSE)</f>
        <v>#N/A</v>
      </c>
      <c r="P623" s="112" t="e">
        <f t="shared" si="92"/>
        <v>#N/A</v>
      </c>
      <c r="Q623" s="112" t="e">
        <f t="shared" si="93"/>
        <v>#N/A</v>
      </c>
      <c r="R623" t="e">
        <f t="shared" si="99"/>
        <v>#N/A</v>
      </c>
      <c r="S623" s="108" t="e">
        <f t="shared" si="94"/>
        <v>#N/A</v>
      </c>
      <c r="T623" s="108" t="e">
        <f t="shared" si="95"/>
        <v>#N/A</v>
      </c>
      <c r="U623" s="110" t="e">
        <f t="shared" si="96"/>
        <v>#N/A</v>
      </c>
      <c r="V623" t="e">
        <f t="shared" si="97"/>
        <v>#N/A</v>
      </c>
      <c r="W623" t="str">
        <f t="shared" si="98"/>
        <v/>
      </c>
      <c r="X623" s="24" t="str">
        <f>IFERROR(VLOOKUP(W623,HOSPITAIS_COM_DIVIDAS!A:E,5,FALSE),"")</f>
        <v/>
      </c>
    </row>
    <row r="624" spans="1:24" x14ac:dyDescent="0.25">
      <c r="A624" s="52" t="str">
        <f>IFERROR((Tabela4[[#This Row],[Status da Proposta]]),"")</f>
        <v/>
      </c>
      <c r="B624" s="121">
        <f>IFERROR((CREDITO_FINANCEIRO!A624),"")</f>
        <v>0</v>
      </c>
      <c r="C624" s="120" t="str">
        <f>IFERROR((VLOOKUP(B624,CREDITO_FINANCEIRO!A:B,2,FALSE)),"")</f>
        <v/>
      </c>
      <c r="D624" s="94" t="str">
        <f>IFERROR((VLOOKUP(B624,CREDITO_FINANCEIRO!A:E,5,FALSE)),"")</f>
        <v/>
      </c>
      <c r="E624" s="95" t="str">
        <f>IFERROR((VLOOKUP(B624,CREDITO_FINANCEIRO!A:C,3,FALSE)),"")</f>
        <v/>
      </c>
      <c r="F624" s="120" t="str">
        <f>IFERROR((VLOOKUP(B624,CREDITO_FINANCEIRO!A:G,4,FALSE)),"")</f>
        <v/>
      </c>
      <c r="G624" s="120" t="e">
        <f>VLOOKUP(B624,CREDITO_FINANCEIRO!A:G,6,FALSE)</f>
        <v>#N/A</v>
      </c>
      <c r="H624" s="120" t="e">
        <f>VLOOKUP(B624,CREDITO_FINANCEIRO!A:G,7,FALSE)</f>
        <v>#N/A</v>
      </c>
      <c r="I624" s="91" t="e">
        <f>VLOOKUP(B624,CREDITO_FINANCEIRO!A:K,10,FALSE)</f>
        <v>#N/A</v>
      </c>
      <c r="J624" s="91" t="e">
        <f>VLOOKUP(B624,CREDITO_FINANCEIRO!A:K,11,FALSE)</f>
        <v>#N/A</v>
      </c>
      <c r="K624" s="91" t="e">
        <f>VLOOKUP(B624,CREDITO_FINANCEIRO!A:L,12,FALSE)</f>
        <v>#N/A</v>
      </c>
      <c r="L624" s="110" t="e">
        <f t="shared" si="90"/>
        <v>#N/A</v>
      </c>
      <c r="M624" s="2" t="e">
        <f t="shared" si="91"/>
        <v>#N/A</v>
      </c>
      <c r="N624" s="111" t="e">
        <f>VLOOKUP(Tabela4[[#This Row],[Proposta de Referência]],SIMP_CF!A:K,9,FALSE)</f>
        <v>#N/A</v>
      </c>
      <c r="O624" s="111" t="e">
        <f>VLOOKUP(Tabela4[[#This Row],[Proposta de Referência]],SIMP_CF!A:K,8,FALSE)</f>
        <v>#N/A</v>
      </c>
      <c r="P624" s="112" t="e">
        <f t="shared" si="92"/>
        <v>#N/A</v>
      </c>
      <c r="Q624" s="112" t="e">
        <f t="shared" si="93"/>
        <v>#N/A</v>
      </c>
      <c r="R624" t="e">
        <f t="shared" si="99"/>
        <v>#N/A</v>
      </c>
      <c r="S624" s="108" t="e">
        <f t="shared" si="94"/>
        <v>#N/A</v>
      </c>
      <c r="T624" s="108" t="e">
        <f t="shared" si="95"/>
        <v>#N/A</v>
      </c>
      <c r="U624" s="110" t="e">
        <f t="shared" si="96"/>
        <v>#N/A</v>
      </c>
      <c r="V624" t="e">
        <f t="shared" si="97"/>
        <v>#N/A</v>
      </c>
      <c r="W624" t="str">
        <f t="shared" si="98"/>
        <v/>
      </c>
      <c r="X624" s="24" t="str">
        <f>IFERROR(VLOOKUP(W624,HOSPITAIS_COM_DIVIDAS!A:E,5,FALSE),"")</f>
        <v/>
      </c>
    </row>
    <row r="625" spans="1:24" x14ac:dyDescent="0.25">
      <c r="A625" s="52" t="str">
        <f>IFERROR((Tabela4[[#This Row],[Status da Proposta]]),"")</f>
        <v/>
      </c>
      <c r="B625" s="121">
        <f>IFERROR((CREDITO_FINANCEIRO!A625),"")</f>
        <v>0</v>
      </c>
      <c r="C625" s="120" t="str">
        <f>IFERROR((VLOOKUP(B625,CREDITO_FINANCEIRO!A:B,2,FALSE)),"")</f>
        <v/>
      </c>
      <c r="D625" s="94" t="str">
        <f>IFERROR((VLOOKUP(B625,CREDITO_FINANCEIRO!A:E,5,FALSE)),"")</f>
        <v/>
      </c>
      <c r="E625" s="95" t="str">
        <f>IFERROR((VLOOKUP(B625,CREDITO_FINANCEIRO!A:C,3,FALSE)),"")</f>
        <v/>
      </c>
      <c r="F625" s="120" t="str">
        <f>IFERROR((VLOOKUP(B625,CREDITO_FINANCEIRO!A:G,4,FALSE)),"")</f>
        <v/>
      </c>
      <c r="G625" s="120" t="e">
        <f>VLOOKUP(B625,CREDITO_FINANCEIRO!A:G,6,FALSE)</f>
        <v>#N/A</v>
      </c>
      <c r="H625" s="120" t="e">
        <f>VLOOKUP(B625,CREDITO_FINANCEIRO!A:G,7,FALSE)</f>
        <v>#N/A</v>
      </c>
      <c r="I625" s="91" t="e">
        <f>VLOOKUP(B625,CREDITO_FINANCEIRO!A:K,10,FALSE)</f>
        <v>#N/A</v>
      </c>
      <c r="J625" s="91" t="e">
        <f>VLOOKUP(B625,CREDITO_FINANCEIRO!A:K,11,FALSE)</f>
        <v>#N/A</v>
      </c>
      <c r="K625" s="91" t="e">
        <f>VLOOKUP(B625,CREDITO_FINANCEIRO!A:L,12,FALSE)</f>
        <v>#N/A</v>
      </c>
      <c r="L625" s="110" t="e">
        <f t="shared" si="90"/>
        <v>#N/A</v>
      </c>
      <c r="M625" s="2" t="e">
        <f t="shared" si="91"/>
        <v>#N/A</v>
      </c>
      <c r="N625" s="111" t="e">
        <f>VLOOKUP(Tabela4[[#This Row],[Proposta de Referência]],SIMP_CF!A:K,9,FALSE)</f>
        <v>#N/A</v>
      </c>
      <c r="O625" s="111" t="e">
        <f>VLOOKUP(Tabela4[[#This Row],[Proposta de Referência]],SIMP_CF!A:K,8,FALSE)</f>
        <v>#N/A</v>
      </c>
      <c r="P625" s="112" t="e">
        <f t="shared" si="92"/>
        <v>#N/A</v>
      </c>
      <c r="Q625" s="112" t="e">
        <f t="shared" si="93"/>
        <v>#N/A</v>
      </c>
      <c r="R625" t="e">
        <f t="shared" si="99"/>
        <v>#N/A</v>
      </c>
      <c r="S625" s="108" t="e">
        <f t="shared" si="94"/>
        <v>#N/A</v>
      </c>
      <c r="T625" s="108" t="e">
        <f t="shared" si="95"/>
        <v>#N/A</v>
      </c>
      <c r="U625" s="110" t="e">
        <f t="shared" si="96"/>
        <v>#N/A</v>
      </c>
      <c r="V625" t="e">
        <f t="shared" si="97"/>
        <v>#N/A</v>
      </c>
      <c r="W625" t="str">
        <f t="shared" si="98"/>
        <v/>
      </c>
      <c r="X625" s="24" t="str">
        <f>IFERROR(VLOOKUP(W625,HOSPITAIS_COM_DIVIDAS!A:E,5,FALSE),"")</f>
        <v/>
      </c>
    </row>
    <row r="626" spans="1:24" x14ac:dyDescent="0.25">
      <c r="A626" s="52" t="str">
        <f>IFERROR((Tabela4[[#This Row],[Status da Proposta]]),"")</f>
        <v/>
      </c>
      <c r="B626" s="121">
        <f>IFERROR((CREDITO_FINANCEIRO!A626),"")</f>
        <v>0</v>
      </c>
      <c r="C626" s="120" t="str">
        <f>IFERROR((VLOOKUP(B626,CREDITO_FINANCEIRO!A:B,2,FALSE)),"")</f>
        <v/>
      </c>
      <c r="D626" s="94" t="str">
        <f>IFERROR((VLOOKUP(B626,CREDITO_FINANCEIRO!A:E,5,FALSE)),"")</f>
        <v/>
      </c>
      <c r="E626" s="95" t="str">
        <f>IFERROR((VLOOKUP(B626,CREDITO_FINANCEIRO!A:C,3,FALSE)),"")</f>
        <v/>
      </c>
      <c r="F626" s="120" t="str">
        <f>IFERROR((VLOOKUP(B626,CREDITO_FINANCEIRO!A:G,4,FALSE)),"")</f>
        <v/>
      </c>
      <c r="G626" s="120" t="e">
        <f>VLOOKUP(B626,CREDITO_FINANCEIRO!A:G,6,FALSE)</f>
        <v>#N/A</v>
      </c>
      <c r="H626" s="120" t="e">
        <f>VLOOKUP(B626,CREDITO_FINANCEIRO!A:G,7,FALSE)</f>
        <v>#N/A</v>
      </c>
      <c r="I626" s="91" t="e">
        <f>VLOOKUP(B626,CREDITO_FINANCEIRO!A:K,10,FALSE)</f>
        <v>#N/A</v>
      </c>
      <c r="J626" s="91" t="e">
        <f>VLOOKUP(B626,CREDITO_FINANCEIRO!A:K,11,FALSE)</f>
        <v>#N/A</v>
      </c>
      <c r="K626" s="91" t="e">
        <f>VLOOKUP(B626,CREDITO_FINANCEIRO!A:L,12,FALSE)</f>
        <v>#N/A</v>
      </c>
      <c r="L626" s="110" t="e">
        <f t="shared" si="90"/>
        <v>#N/A</v>
      </c>
      <c r="M626" s="2" t="e">
        <f t="shared" si="91"/>
        <v>#N/A</v>
      </c>
      <c r="N626" s="111" t="e">
        <f>VLOOKUP(Tabela4[[#This Row],[Proposta de Referência]],SIMP_CF!A:K,9,FALSE)</f>
        <v>#N/A</v>
      </c>
      <c r="O626" s="111" t="e">
        <f>VLOOKUP(Tabela4[[#This Row],[Proposta de Referência]],SIMP_CF!A:K,8,FALSE)</f>
        <v>#N/A</v>
      </c>
      <c r="P626" s="112" t="e">
        <f t="shared" si="92"/>
        <v>#N/A</v>
      </c>
      <c r="Q626" s="112" t="e">
        <f t="shared" si="93"/>
        <v>#N/A</v>
      </c>
      <c r="R626" t="e">
        <f t="shared" si="99"/>
        <v>#N/A</v>
      </c>
      <c r="S626" s="108" t="e">
        <f t="shared" si="94"/>
        <v>#N/A</v>
      </c>
      <c r="T626" s="108" t="e">
        <f t="shared" si="95"/>
        <v>#N/A</v>
      </c>
      <c r="U626" s="110" t="e">
        <f t="shared" si="96"/>
        <v>#N/A</v>
      </c>
      <c r="V626" t="e">
        <f t="shared" si="97"/>
        <v>#N/A</v>
      </c>
      <c r="W626" t="str">
        <f t="shared" si="98"/>
        <v/>
      </c>
      <c r="X626" s="24" t="str">
        <f>IFERROR(VLOOKUP(W626,HOSPITAIS_COM_DIVIDAS!A:E,5,FALSE),"")</f>
        <v/>
      </c>
    </row>
    <row r="627" spans="1:24" x14ac:dyDescent="0.25">
      <c r="A627" s="52" t="str">
        <f>IFERROR((Tabela4[[#This Row],[Status da Proposta]]),"")</f>
        <v/>
      </c>
      <c r="B627" s="121">
        <f>IFERROR((CREDITO_FINANCEIRO!A627),"")</f>
        <v>0</v>
      </c>
      <c r="C627" s="120" t="str">
        <f>IFERROR((VLOOKUP(B627,CREDITO_FINANCEIRO!A:B,2,FALSE)),"")</f>
        <v/>
      </c>
      <c r="D627" s="94" t="str">
        <f>IFERROR((VLOOKUP(B627,CREDITO_FINANCEIRO!A:E,5,FALSE)),"")</f>
        <v/>
      </c>
      <c r="E627" s="95" t="str">
        <f>IFERROR((VLOOKUP(B627,CREDITO_FINANCEIRO!A:C,3,FALSE)),"")</f>
        <v/>
      </c>
      <c r="F627" s="120" t="str">
        <f>IFERROR((VLOOKUP(B627,CREDITO_FINANCEIRO!A:G,4,FALSE)),"")</f>
        <v/>
      </c>
      <c r="G627" s="120" t="e">
        <f>VLOOKUP(B627,CREDITO_FINANCEIRO!A:G,6,FALSE)</f>
        <v>#N/A</v>
      </c>
      <c r="H627" s="120" t="e">
        <f>VLOOKUP(B627,CREDITO_FINANCEIRO!A:G,7,FALSE)</f>
        <v>#N/A</v>
      </c>
      <c r="I627" s="91" t="e">
        <f>VLOOKUP(B627,CREDITO_FINANCEIRO!A:K,10,FALSE)</f>
        <v>#N/A</v>
      </c>
      <c r="J627" s="91" t="e">
        <f>VLOOKUP(B627,CREDITO_FINANCEIRO!A:K,11,FALSE)</f>
        <v>#N/A</v>
      </c>
      <c r="K627" s="91" t="e">
        <f>VLOOKUP(B627,CREDITO_FINANCEIRO!A:L,12,FALSE)</f>
        <v>#N/A</v>
      </c>
      <c r="L627" s="110" t="e">
        <f t="shared" si="90"/>
        <v>#N/A</v>
      </c>
      <c r="M627" s="2" t="e">
        <f t="shared" si="91"/>
        <v>#N/A</v>
      </c>
      <c r="N627" s="111" t="e">
        <f>VLOOKUP(Tabela4[[#This Row],[Proposta de Referência]],SIMP_CF!A:K,9,FALSE)</f>
        <v>#N/A</v>
      </c>
      <c r="O627" s="111" t="e">
        <f>VLOOKUP(Tabela4[[#This Row],[Proposta de Referência]],SIMP_CF!A:K,8,FALSE)</f>
        <v>#N/A</v>
      </c>
      <c r="P627" s="112" t="e">
        <f t="shared" si="92"/>
        <v>#N/A</v>
      </c>
      <c r="Q627" s="112" t="e">
        <f t="shared" si="93"/>
        <v>#N/A</v>
      </c>
      <c r="R627" t="e">
        <f t="shared" si="99"/>
        <v>#N/A</v>
      </c>
      <c r="S627" s="108" t="e">
        <f t="shared" si="94"/>
        <v>#N/A</v>
      </c>
      <c r="T627" s="108" t="e">
        <f t="shared" si="95"/>
        <v>#N/A</v>
      </c>
      <c r="U627" s="110" t="e">
        <f t="shared" si="96"/>
        <v>#N/A</v>
      </c>
      <c r="V627" t="e">
        <f t="shared" si="97"/>
        <v>#N/A</v>
      </c>
      <c r="W627" t="str">
        <f t="shared" si="98"/>
        <v/>
      </c>
      <c r="X627" s="24" t="str">
        <f>IFERROR(VLOOKUP(W627,HOSPITAIS_COM_DIVIDAS!A:E,5,FALSE),"")</f>
        <v/>
      </c>
    </row>
    <row r="628" spans="1:24" x14ac:dyDescent="0.25">
      <c r="A628" s="52" t="str">
        <f>IFERROR((Tabela4[[#This Row],[Status da Proposta]]),"")</f>
        <v/>
      </c>
      <c r="B628" s="121">
        <f>IFERROR((CREDITO_FINANCEIRO!A628),"")</f>
        <v>0</v>
      </c>
      <c r="C628" s="120" t="str">
        <f>IFERROR((VLOOKUP(B628,CREDITO_FINANCEIRO!A:B,2,FALSE)),"")</f>
        <v/>
      </c>
      <c r="D628" s="94" t="str">
        <f>IFERROR((VLOOKUP(B628,CREDITO_FINANCEIRO!A:E,5,FALSE)),"")</f>
        <v/>
      </c>
      <c r="E628" s="95" t="str">
        <f>IFERROR((VLOOKUP(B628,CREDITO_FINANCEIRO!A:C,3,FALSE)),"")</f>
        <v/>
      </c>
      <c r="F628" s="120" t="str">
        <f>IFERROR((VLOOKUP(B628,CREDITO_FINANCEIRO!A:G,4,FALSE)),"")</f>
        <v/>
      </c>
      <c r="G628" s="120" t="e">
        <f>VLOOKUP(B628,CREDITO_FINANCEIRO!A:G,6,FALSE)</f>
        <v>#N/A</v>
      </c>
      <c r="H628" s="120" t="e">
        <f>VLOOKUP(B628,CREDITO_FINANCEIRO!A:G,7,FALSE)</f>
        <v>#N/A</v>
      </c>
      <c r="I628" s="91" t="e">
        <f>VLOOKUP(B628,CREDITO_FINANCEIRO!A:K,10,FALSE)</f>
        <v>#N/A</v>
      </c>
      <c r="J628" s="91" t="e">
        <f>VLOOKUP(B628,CREDITO_FINANCEIRO!A:K,11,FALSE)</f>
        <v>#N/A</v>
      </c>
      <c r="K628" s="91" t="e">
        <f>VLOOKUP(B628,CREDITO_FINANCEIRO!A:L,12,FALSE)</f>
        <v>#N/A</v>
      </c>
      <c r="L628" s="110" t="e">
        <f t="shared" si="90"/>
        <v>#N/A</v>
      </c>
      <c r="M628" s="2" t="e">
        <f t="shared" si="91"/>
        <v>#N/A</v>
      </c>
      <c r="N628" s="111" t="e">
        <f>VLOOKUP(Tabela4[[#This Row],[Proposta de Referência]],SIMP_CF!A:K,9,FALSE)</f>
        <v>#N/A</v>
      </c>
      <c r="O628" s="111" t="e">
        <f>VLOOKUP(Tabela4[[#This Row],[Proposta de Referência]],SIMP_CF!A:K,8,FALSE)</f>
        <v>#N/A</v>
      </c>
      <c r="P628" s="112" t="e">
        <f t="shared" si="92"/>
        <v>#N/A</v>
      </c>
      <c r="Q628" s="112" t="e">
        <f t="shared" si="93"/>
        <v>#N/A</v>
      </c>
      <c r="R628" t="e">
        <f t="shared" si="99"/>
        <v>#N/A</v>
      </c>
      <c r="S628" s="108" t="e">
        <f t="shared" si="94"/>
        <v>#N/A</v>
      </c>
      <c r="T628" s="108" t="e">
        <f t="shared" si="95"/>
        <v>#N/A</v>
      </c>
      <c r="U628" s="110" t="e">
        <f t="shared" si="96"/>
        <v>#N/A</v>
      </c>
      <c r="V628" t="e">
        <f t="shared" si="97"/>
        <v>#N/A</v>
      </c>
      <c r="W628" t="str">
        <f t="shared" si="98"/>
        <v/>
      </c>
      <c r="X628" s="24" t="str">
        <f>IFERROR(VLOOKUP(W628,HOSPITAIS_COM_DIVIDAS!A:E,5,FALSE),"")</f>
        <v/>
      </c>
    </row>
    <row r="629" spans="1:24" x14ac:dyDescent="0.25">
      <c r="A629" s="52" t="str">
        <f>IFERROR((Tabela4[[#This Row],[Status da Proposta]]),"")</f>
        <v/>
      </c>
      <c r="B629" s="121">
        <f>IFERROR((CREDITO_FINANCEIRO!A629),"")</f>
        <v>0</v>
      </c>
      <c r="C629" s="120" t="str">
        <f>IFERROR((VLOOKUP(B629,CREDITO_FINANCEIRO!A:B,2,FALSE)),"")</f>
        <v/>
      </c>
      <c r="D629" s="94" t="str">
        <f>IFERROR((VLOOKUP(B629,CREDITO_FINANCEIRO!A:E,5,FALSE)),"")</f>
        <v/>
      </c>
      <c r="E629" s="95" t="str">
        <f>IFERROR((VLOOKUP(B629,CREDITO_FINANCEIRO!A:C,3,FALSE)),"")</f>
        <v/>
      </c>
      <c r="F629" s="120" t="str">
        <f>IFERROR((VLOOKUP(B629,CREDITO_FINANCEIRO!A:G,4,FALSE)),"")</f>
        <v/>
      </c>
      <c r="G629" s="120" t="e">
        <f>VLOOKUP(B629,CREDITO_FINANCEIRO!A:G,6,FALSE)</f>
        <v>#N/A</v>
      </c>
      <c r="H629" s="120" t="e">
        <f>VLOOKUP(B629,CREDITO_FINANCEIRO!A:G,7,FALSE)</f>
        <v>#N/A</v>
      </c>
      <c r="I629" s="91" t="e">
        <f>VLOOKUP(B629,CREDITO_FINANCEIRO!A:K,10,FALSE)</f>
        <v>#N/A</v>
      </c>
      <c r="J629" s="91" t="e">
        <f>VLOOKUP(B629,CREDITO_FINANCEIRO!A:K,11,FALSE)</f>
        <v>#N/A</v>
      </c>
      <c r="K629" s="91" t="e">
        <f>VLOOKUP(B629,CREDITO_FINANCEIRO!A:L,12,FALSE)</f>
        <v>#N/A</v>
      </c>
      <c r="L629" s="110" t="e">
        <f t="shared" si="90"/>
        <v>#N/A</v>
      </c>
      <c r="M629" s="2" t="e">
        <f t="shared" si="91"/>
        <v>#N/A</v>
      </c>
      <c r="N629" s="111" t="e">
        <f>VLOOKUP(Tabela4[[#This Row],[Proposta de Referência]],SIMP_CF!A:K,9,FALSE)</f>
        <v>#N/A</v>
      </c>
      <c r="O629" s="111" t="e">
        <f>VLOOKUP(Tabela4[[#This Row],[Proposta de Referência]],SIMP_CF!A:K,8,FALSE)</f>
        <v>#N/A</v>
      </c>
      <c r="P629" s="112" t="e">
        <f t="shared" si="92"/>
        <v>#N/A</v>
      </c>
      <c r="Q629" s="112" t="e">
        <f t="shared" si="93"/>
        <v>#N/A</v>
      </c>
      <c r="R629" t="e">
        <f t="shared" si="99"/>
        <v>#N/A</v>
      </c>
      <c r="S629" s="108" t="e">
        <f t="shared" si="94"/>
        <v>#N/A</v>
      </c>
      <c r="T629" s="108" t="e">
        <f t="shared" si="95"/>
        <v>#N/A</v>
      </c>
      <c r="U629" s="110" t="e">
        <f t="shared" si="96"/>
        <v>#N/A</v>
      </c>
      <c r="V629" t="e">
        <f t="shared" si="97"/>
        <v>#N/A</v>
      </c>
      <c r="W629" t="str">
        <f t="shared" si="98"/>
        <v/>
      </c>
      <c r="X629" s="24" t="str">
        <f>IFERROR(VLOOKUP(W629,HOSPITAIS_COM_DIVIDAS!A:E,5,FALSE),"")</f>
        <v/>
      </c>
    </row>
    <row r="630" spans="1:24" x14ac:dyDescent="0.25">
      <c r="A630" s="52" t="str">
        <f>IFERROR((Tabela4[[#This Row],[Status da Proposta]]),"")</f>
        <v/>
      </c>
      <c r="B630" s="121">
        <f>IFERROR((CREDITO_FINANCEIRO!A630),"")</f>
        <v>0</v>
      </c>
      <c r="C630" s="120" t="str">
        <f>IFERROR((VLOOKUP(B630,CREDITO_FINANCEIRO!A:B,2,FALSE)),"")</f>
        <v/>
      </c>
      <c r="D630" s="94" t="str">
        <f>IFERROR((VLOOKUP(B630,CREDITO_FINANCEIRO!A:E,5,FALSE)),"")</f>
        <v/>
      </c>
      <c r="E630" s="95" t="str">
        <f>IFERROR((VLOOKUP(B630,CREDITO_FINANCEIRO!A:C,3,FALSE)),"")</f>
        <v/>
      </c>
      <c r="F630" s="120" t="str">
        <f>IFERROR((VLOOKUP(B630,CREDITO_FINANCEIRO!A:G,4,FALSE)),"")</f>
        <v/>
      </c>
      <c r="G630" s="120" t="e">
        <f>VLOOKUP(B630,CREDITO_FINANCEIRO!A:G,6,FALSE)</f>
        <v>#N/A</v>
      </c>
      <c r="H630" s="120" t="e">
        <f>VLOOKUP(B630,CREDITO_FINANCEIRO!A:G,7,FALSE)</f>
        <v>#N/A</v>
      </c>
      <c r="I630" s="91" t="e">
        <f>VLOOKUP(B630,CREDITO_FINANCEIRO!A:K,10,FALSE)</f>
        <v>#N/A</v>
      </c>
      <c r="J630" s="91" t="e">
        <f>VLOOKUP(B630,CREDITO_FINANCEIRO!A:K,11,FALSE)</f>
        <v>#N/A</v>
      </c>
      <c r="K630" s="91" t="e">
        <f>VLOOKUP(B630,CREDITO_FINANCEIRO!A:L,12,FALSE)</f>
        <v>#N/A</v>
      </c>
      <c r="L630" s="110" t="e">
        <f t="shared" si="90"/>
        <v>#N/A</v>
      </c>
      <c r="M630" s="2" t="e">
        <f t="shared" si="91"/>
        <v>#N/A</v>
      </c>
      <c r="N630" s="111" t="e">
        <f>VLOOKUP(Tabela4[[#This Row],[Proposta de Referência]],SIMP_CF!A:K,9,FALSE)</f>
        <v>#N/A</v>
      </c>
      <c r="O630" s="111" t="e">
        <f>VLOOKUP(Tabela4[[#This Row],[Proposta de Referência]],SIMP_CF!A:K,8,FALSE)</f>
        <v>#N/A</v>
      </c>
      <c r="P630" s="112" t="e">
        <f t="shared" si="92"/>
        <v>#N/A</v>
      </c>
      <c r="Q630" s="112" t="e">
        <f t="shared" si="93"/>
        <v>#N/A</v>
      </c>
      <c r="R630" t="e">
        <f t="shared" si="99"/>
        <v>#N/A</v>
      </c>
      <c r="S630" s="108" t="e">
        <f t="shared" si="94"/>
        <v>#N/A</v>
      </c>
      <c r="T630" s="108" t="e">
        <f t="shared" si="95"/>
        <v>#N/A</v>
      </c>
      <c r="U630" s="110" t="e">
        <f t="shared" si="96"/>
        <v>#N/A</v>
      </c>
      <c r="V630" t="e">
        <f t="shared" si="97"/>
        <v>#N/A</v>
      </c>
      <c r="W630" t="str">
        <f t="shared" si="98"/>
        <v/>
      </c>
      <c r="X630" s="24" t="str">
        <f>IFERROR(VLOOKUP(W630,HOSPITAIS_COM_DIVIDAS!A:E,5,FALSE),"")</f>
        <v/>
      </c>
    </row>
    <row r="631" spans="1:24" x14ac:dyDescent="0.25">
      <c r="A631" s="52" t="str">
        <f>IFERROR((Tabela4[[#This Row],[Status da Proposta]]),"")</f>
        <v/>
      </c>
      <c r="B631" s="121">
        <f>IFERROR((CREDITO_FINANCEIRO!A631),"")</f>
        <v>0</v>
      </c>
      <c r="C631" s="120" t="str">
        <f>IFERROR((VLOOKUP(B631,CREDITO_FINANCEIRO!A:B,2,FALSE)),"")</f>
        <v/>
      </c>
      <c r="D631" s="94" t="str">
        <f>IFERROR((VLOOKUP(B631,CREDITO_FINANCEIRO!A:E,5,FALSE)),"")</f>
        <v/>
      </c>
      <c r="E631" s="95" t="str">
        <f>IFERROR((VLOOKUP(B631,CREDITO_FINANCEIRO!A:C,3,FALSE)),"")</f>
        <v/>
      </c>
      <c r="F631" s="120" t="str">
        <f>IFERROR((VLOOKUP(B631,CREDITO_FINANCEIRO!A:G,4,FALSE)),"")</f>
        <v/>
      </c>
      <c r="G631" s="120" t="e">
        <f>VLOOKUP(B631,CREDITO_FINANCEIRO!A:G,6,FALSE)</f>
        <v>#N/A</v>
      </c>
      <c r="H631" s="120" t="e">
        <f>VLOOKUP(B631,CREDITO_FINANCEIRO!A:G,7,FALSE)</f>
        <v>#N/A</v>
      </c>
      <c r="I631" s="91" t="e">
        <f>VLOOKUP(B631,CREDITO_FINANCEIRO!A:K,10,FALSE)</f>
        <v>#N/A</v>
      </c>
      <c r="J631" s="91" t="e">
        <f>VLOOKUP(B631,CREDITO_FINANCEIRO!A:K,11,FALSE)</f>
        <v>#N/A</v>
      </c>
      <c r="K631" s="91" t="e">
        <f>VLOOKUP(B631,CREDITO_FINANCEIRO!A:L,12,FALSE)</f>
        <v>#N/A</v>
      </c>
      <c r="L631" s="110" t="e">
        <f t="shared" si="90"/>
        <v>#N/A</v>
      </c>
      <c r="M631" s="2" t="e">
        <f t="shared" si="91"/>
        <v>#N/A</v>
      </c>
      <c r="N631" s="111" t="e">
        <f>VLOOKUP(Tabela4[[#This Row],[Proposta de Referência]],SIMP_CF!A:K,9,FALSE)</f>
        <v>#N/A</v>
      </c>
      <c r="O631" s="111" t="e">
        <f>VLOOKUP(Tabela4[[#This Row],[Proposta de Referência]],SIMP_CF!A:K,8,FALSE)</f>
        <v>#N/A</v>
      </c>
      <c r="P631" s="112" t="e">
        <f t="shared" si="92"/>
        <v>#N/A</v>
      </c>
      <c r="Q631" s="112" t="e">
        <f t="shared" si="93"/>
        <v>#N/A</v>
      </c>
      <c r="R631" t="e">
        <f t="shared" si="99"/>
        <v>#N/A</v>
      </c>
      <c r="S631" s="108" t="e">
        <f t="shared" si="94"/>
        <v>#N/A</v>
      </c>
      <c r="T631" s="108" t="e">
        <f t="shared" si="95"/>
        <v>#N/A</v>
      </c>
      <c r="U631" s="110" t="e">
        <f t="shared" si="96"/>
        <v>#N/A</v>
      </c>
      <c r="V631" t="e">
        <f t="shared" si="97"/>
        <v>#N/A</v>
      </c>
      <c r="W631" t="str">
        <f t="shared" si="98"/>
        <v/>
      </c>
      <c r="X631" s="24" t="str">
        <f>IFERROR(VLOOKUP(W631,HOSPITAIS_COM_DIVIDAS!A:E,5,FALSE),"")</f>
        <v/>
      </c>
    </row>
    <row r="632" spans="1:24" x14ac:dyDescent="0.25">
      <c r="A632" s="52" t="str">
        <f>IFERROR((Tabela4[[#This Row],[Status da Proposta]]),"")</f>
        <v/>
      </c>
      <c r="B632" s="121">
        <f>IFERROR((CREDITO_FINANCEIRO!A632),"")</f>
        <v>0</v>
      </c>
      <c r="C632" s="120" t="str">
        <f>IFERROR((VLOOKUP(B632,CREDITO_FINANCEIRO!A:B,2,FALSE)),"")</f>
        <v/>
      </c>
      <c r="D632" s="94" t="str">
        <f>IFERROR((VLOOKUP(B632,CREDITO_FINANCEIRO!A:E,5,FALSE)),"")</f>
        <v/>
      </c>
      <c r="E632" s="95" t="str">
        <f>IFERROR((VLOOKUP(B632,CREDITO_FINANCEIRO!A:C,3,FALSE)),"")</f>
        <v/>
      </c>
      <c r="F632" s="120" t="str">
        <f>IFERROR((VLOOKUP(B632,CREDITO_FINANCEIRO!A:G,4,FALSE)),"")</f>
        <v/>
      </c>
      <c r="G632" s="120" t="e">
        <f>VLOOKUP(B632,CREDITO_FINANCEIRO!A:G,6,FALSE)</f>
        <v>#N/A</v>
      </c>
      <c r="H632" s="120" t="e">
        <f>VLOOKUP(B632,CREDITO_FINANCEIRO!A:G,7,FALSE)</f>
        <v>#N/A</v>
      </c>
      <c r="I632" s="91" t="e">
        <f>VLOOKUP(B632,CREDITO_FINANCEIRO!A:K,10,FALSE)</f>
        <v>#N/A</v>
      </c>
      <c r="J632" s="91" t="e">
        <f>VLOOKUP(B632,CREDITO_FINANCEIRO!A:K,11,FALSE)</f>
        <v>#N/A</v>
      </c>
      <c r="K632" s="91" t="e">
        <f>VLOOKUP(B632,CREDITO_FINANCEIRO!A:L,12,FALSE)</f>
        <v>#N/A</v>
      </c>
      <c r="L632" s="110" t="e">
        <f t="shared" si="90"/>
        <v>#N/A</v>
      </c>
      <c r="M632" s="2" t="e">
        <f t="shared" si="91"/>
        <v>#N/A</v>
      </c>
      <c r="N632" s="111" t="e">
        <f>VLOOKUP(Tabela4[[#This Row],[Proposta de Referência]],SIMP_CF!A:K,9,FALSE)</f>
        <v>#N/A</v>
      </c>
      <c r="O632" s="111" t="e">
        <f>VLOOKUP(Tabela4[[#This Row],[Proposta de Referência]],SIMP_CF!A:K,8,FALSE)</f>
        <v>#N/A</v>
      </c>
      <c r="P632" s="112" t="e">
        <f t="shared" si="92"/>
        <v>#N/A</v>
      </c>
      <c r="Q632" s="112" t="e">
        <f t="shared" si="93"/>
        <v>#N/A</v>
      </c>
      <c r="R632" t="e">
        <f t="shared" si="99"/>
        <v>#N/A</v>
      </c>
      <c r="S632" s="108" t="e">
        <f t="shared" si="94"/>
        <v>#N/A</v>
      </c>
      <c r="T632" s="108" t="e">
        <f t="shared" si="95"/>
        <v>#N/A</v>
      </c>
      <c r="U632" s="110" t="e">
        <f t="shared" si="96"/>
        <v>#N/A</v>
      </c>
      <c r="V632" t="e">
        <f t="shared" si="97"/>
        <v>#N/A</v>
      </c>
      <c r="W632" t="str">
        <f t="shared" si="98"/>
        <v/>
      </c>
      <c r="X632" s="24" t="str">
        <f>IFERROR(VLOOKUP(W632,HOSPITAIS_COM_DIVIDAS!A:E,5,FALSE),"")</f>
        <v/>
      </c>
    </row>
    <row r="633" spans="1:24" x14ac:dyDescent="0.25">
      <c r="A633" s="52" t="str">
        <f>IFERROR((Tabela4[[#This Row],[Status da Proposta]]),"")</f>
        <v/>
      </c>
      <c r="B633" s="121">
        <f>IFERROR((CREDITO_FINANCEIRO!A633),"")</f>
        <v>0</v>
      </c>
      <c r="C633" s="120" t="str">
        <f>IFERROR((VLOOKUP(B633,CREDITO_FINANCEIRO!A:B,2,FALSE)),"")</f>
        <v/>
      </c>
      <c r="D633" s="94" t="str">
        <f>IFERROR((VLOOKUP(B633,CREDITO_FINANCEIRO!A:E,5,FALSE)),"")</f>
        <v/>
      </c>
      <c r="E633" s="95" t="str">
        <f>IFERROR((VLOOKUP(B633,CREDITO_FINANCEIRO!A:C,3,FALSE)),"")</f>
        <v/>
      </c>
      <c r="F633" s="120" t="str">
        <f>IFERROR((VLOOKUP(B633,CREDITO_FINANCEIRO!A:G,4,FALSE)),"")</f>
        <v/>
      </c>
      <c r="G633" s="120" t="e">
        <f>VLOOKUP(B633,CREDITO_FINANCEIRO!A:G,6,FALSE)</f>
        <v>#N/A</v>
      </c>
      <c r="H633" s="120" t="e">
        <f>VLOOKUP(B633,CREDITO_FINANCEIRO!A:G,7,FALSE)</f>
        <v>#N/A</v>
      </c>
      <c r="I633" s="91" t="e">
        <f>VLOOKUP(B633,CREDITO_FINANCEIRO!A:K,10,FALSE)</f>
        <v>#N/A</v>
      </c>
      <c r="J633" s="91" t="e">
        <f>VLOOKUP(B633,CREDITO_FINANCEIRO!A:K,11,FALSE)</f>
        <v>#N/A</v>
      </c>
      <c r="K633" s="91" t="e">
        <f>VLOOKUP(B633,CREDITO_FINANCEIRO!A:L,12,FALSE)</f>
        <v>#N/A</v>
      </c>
      <c r="L633" s="110" t="e">
        <f t="shared" si="90"/>
        <v>#N/A</v>
      </c>
      <c r="M633" s="2" t="e">
        <f t="shared" si="91"/>
        <v>#N/A</v>
      </c>
      <c r="N633" s="111" t="e">
        <f>VLOOKUP(Tabela4[[#This Row],[Proposta de Referência]],SIMP_CF!A:K,9,FALSE)</f>
        <v>#N/A</v>
      </c>
      <c r="O633" s="111" t="e">
        <f>VLOOKUP(Tabela4[[#This Row],[Proposta de Referência]],SIMP_CF!A:K,8,FALSE)</f>
        <v>#N/A</v>
      </c>
      <c r="P633" s="112" t="e">
        <f t="shared" si="92"/>
        <v>#N/A</v>
      </c>
      <c r="Q633" s="112" t="e">
        <f t="shared" si="93"/>
        <v>#N/A</v>
      </c>
      <c r="R633" t="e">
        <f t="shared" si="99"/>
        <v>#N/A</v>
      </c>
      <c r="S633" s="108" t="e">
        <f t="shared" si="94"/>
        <v>#N/A</v>
      </c>
      <c r="T633" s="108" t="e">
        <f t="shared" si="95"/>
        <v>#N/A</v>
      </c>
      <c r="U633" s="110" t="e">
        <f t="shared" si="96"/>
        <v>#N/A</v>
      </c>
      <c r="V633" t="e">
        <f t="shared" si="97"/>
        <v>#N/A</v>
      </c>
      <c r="W633" t="str">
        <f t="shared" si="98"/>
        <v/>
      </c>
      <c r="X633" s="24" t="str">
        <f>IFERROR(VLOOKUP(W633,HOSPITAIS_COM_DIVIDAS!A:E,5,FALSE),"")</f>
        <v/>
      </c>
    </row>
    <row r="634" spans="1:24" x14ac:dyDescent="0.25">
      <c r="A634" s="52" t="str">
        <f>IFERROR((Tabela4[[#This Row],[Status da Proposta]]),"")</f>
        <v/>
      </c>
      <c r="B634" s="121">
        <f>IFERROR((CREDITO_FINANCEIRO!A634),"")</f>
        <v>0</v>
      </c>
      <c r="C634" s="120" t="str">
        <f>IFERROR((VLOOKUP(B634,CREDITO_FINANCEIRO!A:B,2,FALSE)),"")</f>
        <v/>
      </c>
      <c r="D634" s="94" t="str">
        <f>IFERROR((VLOOKUP(B634,CREDITO_FINANCEIRO!A:E,5,FALSE)),"")</f>
        <v/>
      </c>
      <c r="E634" s="95" t="str">
        <f>IFERROR((VLOOKUP(B634,CREDITO_FINANCEIRO!A:C,3,FALSE)),"")</f>
        <v/>
      </c>
      <c r="F634" s="120" t="str">
        <f>IFERROR((VLOOKUP(B634,CREDITO_FINANCEIRO!A:G,4,FALSE)),"")</f>
        <v/>
      </c>
      <c r="G634" s="120" t="e">
        <f>VLOOKUP(B634,CREDITO_FINANCEIRO!A:G,6,FALSE)</f>
        <v>#N/A</v>
      </c>
      <c r="H634" s="120" t="e">
        <f>VLOOKUP(B634,CREDITO_FINANCEIRO!A:G,7,FALSE)</f>
        <v>#N/A</v>
      </c>
      <c r="I634" s="91" t="e">
        <f>VLOOKUP(B634,CREDITO_FINANCEIRO!A:K,10,FALSE)</f>
        <v>#N/A</v>
      </c>
      <c r="J634" s="91" t="e">
        <f>VLOOKUP(B634,CREDITO_FINANCEIRO!A:K,11,FALSE)</f>
        <v>#N/A</v>
      </c>
      <c r="K634" s="91" t="e">
        <f>VLOOKUP(B634,CREDITO_FINANCEIRO!A:L,12,FALSE)</f>
        <v>#N/A</v>
      </c>
      <c r="L634" s="110" t="e">
        <f t="shared" si="90"/>
        <v>#N/A</v>
      </c>
      <c r="M634" s="2" t="e">
        <f t="shared" si="91"/>
        <v>#N/A</v>
      </c>
      <c r="N634" s="111" t="e">
        <f>VLOOKUP(Tabela4[[#This Row],[Proposta de Referência]],SIMP_CF!A:K,9,FALSE)</f>
        <v>#N/A</v>
      </c>
      <c r="O634" s="111" t="e">
        <f>VLOOKUP(Tabela4[[#This Row],[Proposta de Referência]],SIMP_CF!A:K,8,FALSE)</f>
        <v>#N/A</v>
      </c>
      <c r="P634" s="112" t="e">
        <f t="shared" si="92"/>
        <v>#N/A</v>
      </c>
      <c r="Q634" s="112" t="e">
        <f t="shared" si="93"/>
        <v>#N/A</v>
      </c>
      <c r="R634" t="e">
        <f t="shared" si="99"/>
        <v>#N/A</v>
      </c>
      <c r="S634" s="108" t="e">
        <f t="shared" si="94"/>
        <v>#N/A</v>
      </c>
      <c r="T634" s="108" t="e">
        <f t="shared" si="95"/>
        <v>#N/A</v>
      </c>
      <c r="U634" s="110" t="e">
        <f t="shared" si="96"/>
        <v>#N/A</v>
      </c>
      <c r="V634" t="e">
        <f t="shared" si="97"/>
        <v>#N/A</v>
      </c>
      <c r="W634" t="str">
        <f t="shared" si="98"/>
        <v/>
      </c>
      <c r="X634" s="24" t="str">
        <f>IFERROR(VLOOKUP(W634,HOSPITAIS_COM_DIVIDAS!A:E,5,FALSE),"")</f>
        <v/>
      </c>
    </row>
    <row r="635" spans="1:24" x14ac:dyDescent="0.25">
      <c r="A635" s="52" t="str">
        <f>IFERROR((Tabela4[[#This Row],[Status da Proposta]]),"")</f>
        <v/>
      </c>
      <c r="B635" s="121">
        <f>IFERROR((CREDITO_FINANCEIRO!A635),"")</f>
        <v>0</v>
      </c>
      <c r="C635" s="120" t="str">
        <f>IFERROR((VLOOKUP(B635,CREDITO_FINANCEIRO!A:B,2,FALSE)),"")</f>
        <v/>
      </c>
      <c r="D635" s="94" t="str">
        <f>IFERROR((VLOOKUP(B635,CREDITO_FINANCEIRO!A:E,5,FALSE)),"")</f>
        <v/>
      </c>
      <c r="E635" s="95" t="str">
        <f>IFERROR((VLOOKUP(B635,CREDITO_FINANCEIRO!A:C,3,FALSE)),"")</f>
        <v/>
      </c>
      <c r="F635" s="120" t="str">
        <f>IFERROR((VLOOKUP(B635,CREDITO_FINANCEIRO!A:G,4,FALSE)),"")</f>
        <v/>
      </c>
      <c r="G635" s="120" t="e">
        <f>VLOOKUP(B635,CREDITO_FINANCEIRO!A:G,6,FALSE)</f>
        <v>#N/A</v>
      </c>
      <c r="H635" s="120" t="e">
        <f>VLOOKUP(B635,CREDITO_FINANCEIRO!A:G,7,FALSE)</f>
        <v>#N/A</v>
      </c>
      <c r="I635" s="91" t="e">
        <f>VLOOKUP(B635,CREDITO_FINANCEIRO!A:K,10,FALSE)</f>
        <v>#N/A</v>
      </c>
      <c r="J635" s="91" t="e">
        <f>VLOOKUP(B635,CREDITO_FINANCEIRO!A:K,11,FALSE)</f>
        <v>#N/A</v>
      </c>
      <c r="K635" s="91" t="e">
        <f>VLOOKUP(B635,CREDITO_FINANCEIRO!A:L,12,FALSE)</f>
        <v>#N/A</v>
      </c>
      <c r="L635" s="110" t="e">
        <f t="shared" si="90"/>
        <v>#N/A</v>
      </c>
      <c r="M635" s="2" t="e">
        <f t="shared" si="91"/>
        <v>#N/A</v>
      </c>
      <c r="N635" s="111" t="e">
        <f>VLOOKUP(Tabela4[[#This Row],[Proposta de Referência]],SIMP_CF!A:K,9,FALSE)</f>
        <v>#N/A</v>
      </c>
      <c r="O635" s="111" t="e">
        <f>VLOOKUP(Tabela4[[#This Row],[Proposta de Referência]],SIMP_CF!A:K,8,FALSE)</f>
        <v>#N/A</v>
      </c>
      <c r="P635" s="112" t="e">
        <f t="shared" si="92"/>
        <v>#N/A</v>
      </c>
      <c r="Q635" s="112" t="e">
        <f t="shared" si="93"/>
        <v>#N/A</v>
      </c>
      <c r="R635" t="e">
        <f t="shared" si="99"/>
        <v>#N/A</v>
      </c>
      <c r="S635" s="108" t="e">
        <f t="shared" si="94"/>
        <v>#N/A</v>
      </c>
      <c r="T635" s="108" t="e">
        <f t="shared" si="95"/>
        <v>#N/A</v>
      </c>
      <c r="U635" s="110" t="e">
        <f t="shared" si="96"/>
        <v>#N/A</v>
      </c>
      <c r="V635" t="e">
        <f t="shared" si="97"/>
        <v>#N/A</v>
      </c>
      <c r="W635" t="str">
        <f t="shared" si="98"/>
        <v/>
      </c>
      <c r="X635" s="24" t="str">
        <f>IFERROR(VLOOKUP(W635,HOSPITAIS_COM_DIVIDAS!A:E,5,FALSE),"")</f>
        <v/>
      </c>
    </row>
    <row r="636" spans="1:24" x14ac:dyDescent="0.25">
      <c r="A636" s="52" t="str">
        <f>IFERROR((Tabela4[[#This Row],[Status da Proposta]]),"")</f>
        <v/>
      </c>
      <c r="B636" s="121">
        <f>IFERROR((CREDITO_FINANCEIRO!A636),"")</f>
        <v>0</v>
      </c>
      <c r="C636" s="120" t="str">
        <f>IFERROR((VLOOKUP(B636,CREDITO_FINANCEIRO!A:B,2,FALSE)),"")</f>
        <v/>
      </c>
      <c r="D636" s="94" t="str">
        <f>IFERROR((VLOOKUP(B636,CREDITO_FINANCEIRO!A:E,5,FALSE)),"")</f>
        <v/>
      </c>
      <c r="E636" s="95" t="str">
        <f>IFERROR((VLOOKUP(B636,CREDITO_FINANCEIRO!A:C,3,FALSE)),"")</f>
        <v/>
      </c>
      <c r="F636" s="120" t="str">
        <f>IFERROR((VLOOKUP(B636,CREDITO_FINANCEIRO!A:G,4,FALSE)),"")</f>
        <v/>
      </c>
      <c r="G636" s="120" t="e">
        <f>VLOOKUP(B636,CREDITO_FINANCEIRO!A:G,6,FALSE)</f>
        <v>#N/A</v>
      </c>
      <c r="H636" s="120" t="e">
        <f>VLOOKUP(B636,CREDITO_FINANCEIRO!A:G,7,FALSE)</f>
        <v>#N/A</v>
      </c>
      <c r="I636" s="91" t="e">
        <f>VLOOKUP(B636,CREDITO_FINANCEIRO!A:K,10,FALSE)</f>
        <v>#N/A</v>
      </c>
      <c r="J636" s="91" t="e">
        <f>VLOOKUP(B636,CREDITO_FINANCEIRO!A:K,11,FALSE)</f>
        <v>#N/A</v>
      </c>
      <c r="K636" s="91" t="e">
        <f>VLOOKUP(B636,CREDITO_FINANCEIRO!A:L,12,FALSE)</f>
        <v>#N/A</v>
      </c>
      <c r="L636" s="110" t="e">
        <f t="shared" si="90"/>
        <v>#N/A</v>
      </c>
      <c r="M636" s="2" t="e">
        <f t="shared" si="91"/>
        <v>#N/A</v>
      </c>
      <c r="N636" s="111" t="e">
        <f>VLOOKUP(Tabela4[[#This Row],[Proposta de Referência]],SIMP_CF!A:K,9,FALSE)</f>
        <v>#N/A</v>
      </c>
      <c r="O636" s="111" t="e">
        <f>VLOOKUP(Tabela4[[#This Row],[Proposta de Referência]],SIMP_CF!A:K,8,FALSE)</f>
        <v>#N/A</v>
      </c>
      <c r="P636" s="112" t="e">
        <f t="shared" si="92"/>
        <v>#N/A</v>
      </c>
      <c r="Q636" s="112" t="e">
        <f t="shared" si="93"/>
        <v>#N/A</v>
      </c>
      <c r="R636" t="e">
        <f t="shared" si="99"/>
        <v>#N/A</v>
      </c>
      <c r="S636" s="108" t="e">
        <f t="shared" si="94"/>
        <v>#N/A</v>
      </c>
      <c r="T636" s="108" t="e">
        <f t="shared" si="95"/>
        <v>#N/A</v>
      </c>
      <c r="U636" s="110" t="e">
        <f t="shared" si="96"/>
        <v>#N/A</v>
      </c>
      <c r="V636" t="e">
        <f t="shared" si="97"/>
        <v>#N/A</v>
      </c>
      <c r="W636" t="str">
        <f t="shared" si="98"/>
        <v/>
      </c>
      <c r="X636" s="24" t="str">
        <f>IFERROR(VLOOKUP(W636,HOSPITAIS_COM_DIVIDAS!A:E,5,FALSE),"")</f>
        <v/>
      </c>
    </row>
    <row r="637" spans="1:24" x14ac:dyDescent="0.25">
      <c r="A637" s="52" t="str">
        <f>IFERROR((Tabela4[[#This Row],[Status da Proposta]]),"")</f>
        <v/>
      </c>
      <c r="B637" s="121">
        <f>IFERROR((CREDITO_FINANCEIRO!A637),"")</f>
        <v>0</v>
      </c>
      <c r="C637" s="120" t="str">
        <f>IFERROR((VLOOKUP(B637,CREDITO_FINANCEIRO!A:B,2,FALSE)),"")</f>
        <v/>
      </c>
      <c r="D637" s="94" t="str">
        <f>IFERROR((VLOOKUP(B637,CREDITO_FINANCEIRO!A:E,5,FALSE)),"")</f>
        <v/>
      </c>
      <c r="E637" s="95" t="str">
        <f>IFERROR((VLOOKUP(B637,CREDITO_FINANCEIRO!A:C,3,FALSE)),"")</f>
        <v/>
      </c>
      <c r="F637" s="120" t="str">
        <f>IFERROR((VLOOKUP(B637,CREDITO_FINANCEIRO!A:G,4,FALSE)),"")</f>
        <v/>
      </c>
      <c r="G637" s="120" t="e">
        <f>VLOOKUP(B637,CREDITO_FINANCEIRO!A:G,6,FALSE)</f>
        <v>#N/A</v>
      </c>
      <c r="H637" s="120" t="e">
        <f>VLOOKUP(B637,CREDITO_FINANCEIRO!A:G,7,FALSE)</f>
        <v>#N/A</v>
      </c>
      <c r="I637" s="91" t="e">
        <f>VLOOKUP(B637,CREDITO_FINANCEIRO!A:K,10,FALSE)</f>
        <v>#N/A</v>
      </c>
      <c r="J637" s="91" t="e">
        <f>VLOOKUP(B637,CREDITO_FINANCEIRO!A:K,11,FALSE)</f>
        <v>#N/A</v>
      </c>
      <c r="K637" s="91" t="e">
        <f>VLOOKUP(B637,CREDITO_FINANCEIRO!A:L,12,FALSE)</f>
        <v>#N/A</v>
      </c>
      <c r="L637" s="110" t="e">
        <f t="shared" si="90"/>
        <v>#N/A</v>
      </c>
      <c r="M637" s="2" t="e">
        <f t="shared" si="91"/>
        <v>#N/A</v>
      </c>
      <c r="N637" s="111" t="e">
        <f>VLOOKUP(Tabela4[[#This Row],[Proposta de Referência]],SIMP_CF!A:K,9,FALSE)</f>
        <v>#N/A</v>
      </c>
      <c r="O637" s="111" t="e">
        <f>VLOOKUP(Tabela4[[#This Row],[Proposta de Referência]],SIMP_CF!A:K,8,FALSE)</f>
        <v>#N/A</v>
      </c>
      <c r="P637" s="112" t="e">
        <f t="shared" si="92"/>
        <v>#N/A</v>
      </c>
      <c r="Q637" s="112" t="e">
        <f t="shared" si="93"/>
        <v>#N/A</v>
      </c>
      <c r="R637" t="e">
        <f t="shared" si="99"/>
        <v>#N/A</v>
      </c>
      <c r="S637" s="108" t="e">
        <f t="shared" si="94"/>
        <v>#N/A</v>
      </c>
      <c r="T637" s="108" t="e">
        <f t="shared" si="95"/>
        <v>#N/A</v>
      </c>
      <c r="U637" s="110" t="e">
        <f t="shared" si="96"/>
        <v>#N/A</v>
      </c>
      <c r="V637" t="e">
        <f t="shared" si="97"/>
        <v>#N/A</v>
      </c>
      <c r="W637" t="str">
        <f t="shared" si="98"/>
        <v/>
      </c>
      <c r="X637" s="24" t="str">
        <f>IFERROR(VLOOKUP(W637,HOSPITAIS_COM_DIVIDAS!A:E,5,FALSE),"")</f>
        <v/>
      </c>
    </row>
    <row r="638" spans="1:24" x14ac:dyDescent="0.25">
      <c r="A638" s="52" t="str">
        <f>IFERROR((Tabela4[[#This Row],[Status da Proposta]]),"")</f>
        <v/>
      </c>
      <c r="B638" s="121">
        <f>IFERROR((CREDITO_FINANCEIRO!A638),"")</f>
        <v>0</v>
      </c>
      <c r="C638" s="120" t="str">
        <f>IFERROR((VLOOKUP(B638,CREDITO_FINANCEIRO!A:B,2,FALSE)),"")</f>
        <v/>
      </c>
      <c r="D638" s="94" t="str">
        <f>IFERROR((VLOOKUP(B638,CREDITO_FINANCEIRO!A:E,5,FALSE)),"")</f>
        <v/>
      </c>
      <c r="E638" s="95" t="str">
        <f>IFERROR((VLOOKUP(B638,CREDITO_FINANCEIRO!A:C,3,FALSE)),"")</f>
        <v/>
      </c>
      <c r="F638" s="120" t="str">
        <f>IFERROR((VLOOKUP(B638,CREDITO_FINANCEIRO!A:G,4,FALSE)),"")</f>
        <v/>
      </c>
      <c r="G638" s="120" t="e">
        <f>VLOOKUP(B638,CREDITO_FINANCEIRO!A:G,6,FALSE)</f>
        <v>#N/A</v>
      </c>
      <c r="H638" s="120" t="e">
        <f>VLOOKUP(B638,CREDITO_FINANCEIRO!A:G,7,FALSE)</f>
        <v>#N/A</v>
      </c>
      <c r="I638" s="91" t="e">
        <f>VLOOKUP(B638,CREDITO_FINANCEIRO!A:K,10,FALSE)</f>
        <v>#N/A</v>
      </c>
      <c r="J638" s="91" t="e">
        <f>VLOOKUP(B638,CREDITO_FINANCEIRO!A:K,11,FALSE)</f>
        <v>#N/A</v>
      </c>
      <c r="K638" s="91" t="e">
        <f>VLOOKUP(B638,CREDITO_FINANCEIRO!A:L,12,FALSE)</f>
        <v>#N/A</v>
      </c>
      <c r="L638" s="110" t="e">
        <f t="shared" si="90"/>
        <v>#N/A</v>
      </c>
      <c r="M638" s="2" t="e">
        <f t="shared" si="91"/>
        <v>#N/A</v>
      </c>
      <c r="N638" s="111" t="e">
        <f>VLOOKUP(Tabela4[[#This Row],[Proposta de Referência]],SIMP_CF!A:K,9,FALSE)</f>
        <v>#N/A</v>
      </c>
      <c r="O638" s="111" t="e">
        <f>VLOOKUP(Tabela4[[#This Row],[Proposta de Referência]],SIMP_CF!A:K,8,FALSE)</f>
        <v>#N/A</v>
      </c>
      <c r="P638" s="112" t="e">
        <f t="shared" si="92"/>
        <v>#N/A</v>
      </c>
      <c r="Q638" s="112" t="e">
        <f t="shared" si="93"/>
        <v>#N/A</v>
      </c>
      <c r="R638" t="e">
        <f t="shared" si="99"/>
        <v>#N/A</v>
      </c>
      <c r="S638" s="108" t="e">
        <f t="shared" si="94"/>
        <v>#N/A</v>
      </c>
      <c r="T638" s="108" t="e">
        <f t="shared" si="95"/>
        <v>#N/A</v>
      </c>
      <c r="U638" s="110" t="e">
        <f t="shared" si="96"/>
        <v>#N/A</v>
      </c>
      <c r="V638" t="e">
        <f t="shared" si="97"/>
        <v>#N/A</v>
      </c>
      <c r="W638" t="str">
        <f t="shared" si="98"/>
        <v/>
      </c>
      <c r="X638" s="24" t="str">
        <f>IFERROR(VLOOKUP(W638,HOSPITAIS_COM_DIVIDAS!A:E,5,FALSE),"")</f>
        <v/>
      </c>
    </row>
    <row r="639" spans="1:24" x14ac:dyDescent="0.25">
      <c r="A639" s="52" t="str">
        <f>IFERROR((Tabela4[[#This Row],[Status da Proposta]]),"")</f>
        <v/>
      </c>
      <c r="B639" s="121">
        <f>IFERROR((CREDITO_FINANCEIRO!A639),"")</f>
        <v>0</v>
      </c>
      <c r="C639" s="120" t="str">
        <f>IFERROR((VLOOKUP(B639,CREDITO_FINANCEIRO!A:B,2,FALSE)),"")</f>
        <v/>
      </c>
      <c r="D639" s="94" t="str">
        <f>IFERROR((VLOOKUP(B639,CREDITO_FINANCEIRO!A:E,5,FALSE)),"")</f>
        <v/>
      </c>
      <c r="E639" s="95" t="str">
        <f>IFERROR((VLOOKUP(B639,CREDITO_FINANCEIRO!A:C,3,FALSE)),"")</f>
        <v/>
      </c>
      <c r="F639" s="120" t="str">
        <f>IFERROR((VLOOKUP(B639,CREDITO_FINANCEIRO!A:G,4,FALSE)),"")</f>
        <v/>
      </c>
      <c r="G639" s="120" t="e">
        <f>VLOOKUP(B639,CREDITO_FINANCEIRO!A:G,6,FALSE)</f>
        <v>#N/A</v>
      </c>
      <c r="H639" s="120" t="e">
        <f>VLOOKUP(B639,CREDITO_FINANCEIRO!A:G,7,FALSE)</f>
        <v>#N/A</v>
      </c>
      <c r="I639" s="91" t="e">
        <f>VLOOKUP(B639,CREDITO_FINANCEIRO!A:K,10,FALSE)</f>
        <v>#N/A</v>
      </c>
      <c r="J639" s="91" t="e">
        <f>VLOOKUP(B639,CREDITO_FINANCEIRO!A:K,11,FALSE)</f>
        <v>#N/A</v>
      </c>
      <c r="K639" s="91" t="e">
        <f>VLOOKUP(B639,CREDITO_FINANCEIRO!A:L,12,FALSE)</f>
        <v>#N/A</v>
      </c>
      <c r="L639" s="110" t="e">
        <f t="shared" si="90"/>
        <v>#N/A</v>
      </c>
      <c r="M639" s="2" t="e">
        <f t="shared" si="91"/>
        <v>#N/A</v>
      </c>
      <c r="N639" s="111" t="e">
        <f>VLOOKUP(Tabela4[[#This Row],[Proposta de Referência]],SIMP_CF!A:K,9,FALSE)</f>
        <v>#N/A</v>
      </c>
      <c r="O639" s="111" t="e">
        <f>VLOOKUP(Tabela4[[#This Row],[Proposta de Referência]],SIMP_CF!A:K,8,FALSE)</f>
        <v>#N/A</v>
      </c>
      <c r="P639" s="112" t="e">
        <f t="shared" si="92"/>
        <v>#N/A</v>
      </c>
      <c r="Q639" s="112" t="e">
        <f t="shared" si="93"/>
        <v>#N/A</v>
      </c>
      <c r="R639" t="e">
        <f t="shared" si="99"/>
        <v>#N/A</v>
      </c>
      <c r="S639" s="108" t="e">
        <f t="shared" si="94"/>
        <v>#N/A</v>
      </c>
      <c r="T639" s="108" t="e">
        <f t="shared" si="95"/>
        <v>#N/A</v>
      </c>
      <c r="U639" s="110" t="e">
        <f t="shared" si="96"/>
        <v>#N/A</v>
      </c>
      <c r="V639" t="e">
        <f t="shared" si="97"/>
        <v>#N/A</v>
      </c>
      <c r="W639" t="str">
        <f t="shared" si="98"/>
        <v/>
      </c>
      <c r="X639" s="24" t="str">
        <f>IFERROR(VLOOKUP(W639,HOSPITAIS_COM_DIVIDAS!A:E,5,FALSE),"")</f>
        <v/>
      </c>
    </row>
    <row r="640" spans="1:24" x14ac:dyDescent="0.25">
      <c r="A640" s="52" t="str">
        <f>IFERROR((Tabela4[[#This Row],[Status da Proposta]]),"")</f>
        <v/>
      </c>
      <c r="B640" s="121">
        <f>IFERROR((CREDITO_FINANCEIRO!A640),"")</f>
        <v>0</v>
      </c>
      <c r="C640" s="120" t="str">
        <f>IFERROR((VLOOKUP(B640,CREDITO_FINANCEIRO!A:B,2,FALSE)),"")</f>
        <v/>
      </c>
      <c r="D640" s="94" t="str">
        <f>IFERROR((VLOOKUP(B640,CREDITO_FINANCEIRO!A:E,5,FALSE)),"")</f>
        <v/>
      </c>
      <c r="E640" s="95" t="str">
        <f>IFERROR((VLOOKUP(B640,CREDITO_FINANCEIRO!A:C,3,FALSE)),"")</f>
        <v/>
      </c>
      <c r="F640" s="120" t="str">
        <f>IFERROR((VLOOKUP(B640,CREDITO_FINANCEIRO!A:G,4,FALSE)),"")</f>
        <v/>
      </c>
      <c r="G640" s="120" t="e">
        <f>VLOOKUP(B640,CREDITO_FINANCEIRO!A:G,6,FALSE)</f>
        <v>#N/A</v>
      </c>
      <c r="H640" s="120" t="e">
        <f>VLOOKUP(B640,CREDITO_FINANCEIRO!A:G,7,FALSE)</f>
        <v>#N/A</v>
      </c>
      <c r="I640" s="91" t="e">
        <f>VLOOKUP(B640,CREDITO_FINANCEIRO!A:K,10,FALSE)</f>
        <v>#N/A</v>
      </c>
      <c r="J640" s="91" t="e">
        <f>VLOOKUP(B640,CREDITO_FINANCEIRO!A:K,11,FALSE)</f>
        <v>#N/A</v>
      </c>
      <c r="K640" s="91" t="e">
        <f>VLOOKUP(B640,CREDITO_FINANCEIRO!A:L,12,FALSE)</f>
        <v>#N/A</v>
      </c>
      <c r="L640" s="110" t="e">
        <f t="shared" si="90"/>
        <v>#N/A</v>
      </c>
      <c r="M640" s="2" t="e">
        <f t="shared" si="91"/>
        <v>#N/A</v>
      </c>
      <c r="N640" s="111" t="e">
        <f>VLOOKUP(Tabela4[[#This Row],[Proposta de Referência]],SIMP_CF!A:K,9,FALSE)</f>
        <v>#N/A</v>
      </c>
      <c r="O640" s="111" t="e">
        <f>VLOOKUP(Tabela4[[#This Row],[Proposta de Referência]],SIMP_CF!A:K,8,FALSE)</f>
        <v>#N/A</v>
      </c>
      <c r="P640" s="112" t="e">
        <f t="shared" si="92"/>
        <v>#N/A</v>
      </c>
      <c r="Q640" s="112" t="e">
        <f t="shared" si="93"/>
        <v>#N/A</v>
      </c>
      <c r="R640" t="e">
        <f t="shared" si="99"/>
        <v>#N/A</v>
      </c>
      <c r="S640" s="108" t="e">
        <f t="shared" si="94"/>
        <v>#N/A</v>
      </c>
      <c r="T640" s="108" t="e">
        <f t="shared" si="95"/>
        <v>#N/A</v>
      </c>
      <c r="U640" s="110" t="e">
        <f t="shared" si="96"/>
        <v>#N/A</v>
      </c>
      <c r="V640" t="e">
        <f t="shared" si="97"/>
        <v>#N/A</v>
      </c>
      <c r="W640" t="str">
        <f t="shared" si="98"/>
        <v/>
      </c>
      <c r="X640" s="24" t="str">
        <f>IFERROR(VLOOKUP(W640,HOSPITAIS_COM_DIVIDAS!A:E,5,FALSE),"")</f>
        <v/>
      </c>
    </row>
    <row r="641" spans="1:24" x14ac:dyDescent="0.25">
      <c r="A641" s="52" t="str">
        <f>IFERROR((Tabela4[[#This Row],[Status da Proposta]]),"")</f>
        <v/>
      </c>
      <c r="B641" s="121">
        <f>IFERROR((CREDITO_FINANCEIRO!A641),"")</f>
        <v>0</v>
      </c>
      <c r="C641" s="120" t="str">
        <f>IFERROR((VLOOKUP(B641,CREDITO_FINANCEIRO!A:B,2,FALSE)),"")</f>
        <v/>
      </c>
      <c r="D641" s="94" t="str">
        <f>IFERROR((VLOOKUP(B641,CREDITO_FINANCEIRO!A:E,5,FALSE)),"")</f>
        <v/>
      </c>
      <c r="E641" s="95" t="str">
        <f>IFERROR((VLOOKUP(B641,CREDITO_FINANCEIRO!A:C,3,FALSE)),"")</f>
        <v/>
      </c>
      <c r="F641" s="120" t="str">
        <f>IFERROR((VLOOKUP(B641,CREDITO_FINANCEIRO!A:G,4,FALSE)),"")</f>
        <v/>
      </c>
      <c r="G641" s="120" t="e">
        <f>VLOOKUP(B641,CREDITO_FINANCEIRO!A:G,6,FALSE)</f>
        <v>#N/A</v>
      </c>
      <c r="H641" s="120" t="e">
        <f>VLOOKUP(B641,CREDITO_FINANCEIRO!A:G,7,FALSE)</f>
        <v>#N/A</v>
      </c>
      <c r="I641" s="91" t="e">
        <f>VLOOKUP(B641,CREDITO_FINANCEIRO!A:K,10,FALSE)</f>
        <v>#N/A</v>
      </c>
      <c r="J641" s="91" t="e">
        <f>VLOOKUP(B641,CREDITO_FINANCEIRO!A:K,11,FALSE)</f>
        <v>#N/A</v>
      </c>
      <c r="K641" s="91" t="e">
        <f>VLOOKUP(B641,CREDITO_FINANCEIRO!A:L,12,FALSE)</f>
        <v>#N/A</v>
      </c>
      <c r="L641" s="110" t="e">
        <f t="shared" si="90"/>
        <v>#N/A</v>
      </c>
      <c r="M641" s="2" t="e">
        <f t="shared" si="91"/>
        <v>#N/A</v>
      </c>
      <c r="N641" s="111" t="e">
        <f>VLOOKUP(Tabela4[[#This Row],[Proposta de Referência]],SIMP_CF!A:K,9,FALSE)</f>
        <v>#N/A</v>
      </c>
      <c r="O641" s="111" t="e">
        <f>VLOOKUP(Tabela4[[#This Row],[Proposta de Referência]],SIMP_CF!A:K,8,FALSE)</f>
        <v>#N/A</v>
      </c>
      <c r="P641" s="112" t="e">
        <f t="shared" si="92"/>
        <v>#N/A</v>
      </c>
      <c r="Q641" s="112" t="e">
        <f t="shared" si="93"/>
        <v>#N/A</v>
      </c>
      <c r="R641" t="e">
        <f t="shared" si="99"/>
        <v>#N/A</v>
      </c>
      <c r="S641" s="108" t="e">
        <f t="shared" si="94"/>
        <v>#N/A</v>
      </c>
      <c r="T641" s="108" t="e">
        <f t="shared" si="95"/>
        <v>#N/A</v>
      </c>
      <c r="U641" s="110" t="e">
        <f t="shared" si="96"/>
        <v>#N/A</v>
      </c>
      <c r="V641" t="e">
        <f t="shared" si="97"/>
        <v>#N/A</v>
      </c>
      <c r="W641" t="str">
        <f t="shared" si="98"/>
        <v/>
      </c>
      <c r="X641" s="24" t="str">
        <f>IFERROR(VLOOKUP(W641,HOSPITAIS_COM_DIVIDAS!A:E,5,FALSE),"")</f>
        <v/>
      </c>
    </row>
    <row r="642" spans="1:24" x14ac:dyDescent="0.25">
      <c r="A642" s="52" t="str">
        <f>IFERROR((Tabela4[[#This Row],[Status da Proposta]]),"")</f>
        <v/>
      </c>
      <c r="B642" s="121">
        <f>IFERROR((CREDITO_FINANCEIRO!A642),"")</f>
        <v>0</v>
      </c>
      <c r="C642" s="120" t="str">
        <f>IFERROR((VLOOKUP(B642,CREDITO_FINANCEIRO!A:B,2,FALSE)),"")</f>
        <v/>
      </c>
      <c r="D642" s="94" t="str">
        <f>IFERROR((VLOOKUP(B642,CREDITO_FINANCEIRO!A:E,5,FALSE)),"")</f>
        <v/>
      </c>
      <c r="E642" s="95" t="str">
        <f>IFERROR((VLOOKUP(B642,CREDITO_FINANCEIRO!A:C,3,FALSE)),"")</f>
        <v/>
      </c>
      <c r="F642" s="120" t="str">
        <f>IFERROR((VLOOKUP(B642,CREDITO_FINANCEIRO!A:G,4,FALSE)),"")</f>
        <v/>
      </c>
      <c r="G642" s="120" t="e">
        <f>VLOOKUP(B642,CREDITO_FINANCEIRO!A:G,6,FALSE)</f>
        <v>#N/A</v>
      </c>
      <c r="H642" s="120" t="e">
        <f>VLOOKUP(B642,CREDITO_FINANCEIRO!A:G,7,FALSE)</f>
        <v>#N/A</v>
      </c>
      <c r="I642" s="91" t="e">
        <f>VLOOKUP(B642,CREDITO_FINANCEIRO!A:K,10,FALSE)</f>
        <v>#N/A</v>
      </c>
      <c r="J642" s="91" t="e">
        <f>VLOOKUP(B642,CREDITO_FINANCEIRO!A:K,11,FALSE)</f>
        <v>#N/A</v>
      </c>
      <c r="K642" s="91" t="e">
        <f>VLOOKUP(B642,CREDITO_FINANCEIRO!A:L,12,FALSE)</f>
        <v>#N/A</v>
      </c>
      <c r="L642" s="110" t="e">
        <f t="shared" ref="L642:L705" si="100">MAX(I642:K642)</f>
        <v>#N/A</v>
      </c>
      <c r="M642" s="2" t="e">
        <f t="shared" ref="M642:M705" si="101">IF(((L642)=0),"NÃO, POSSUI VALOR","SIM, POSSUI VALOR")</f>
        <v>#N/A</v>
      </c>
      <c r="N642" s="111" t="e">
        <f>VLOOKUP(Tabela4[[#This Row],[Proposta de Referência]],SIMP_CF!A:K,9,FALSE)</f>
        <v>#N/A</v>
      </c>
      <c r="O642" s="111" t="e">
        <f>VLOOKUP(Tabela4[[#This Row],[Proposta de Referência]],SIMP_CF!A:K,8,FALSE)</f>
        <v>#N/A</v>
      </c>
      <c r="P642" s="112" t="e">
        <f t="shared" ref="P642:P705" si="102">O642+N642</f>
        <v>#N/A</v>
      </c>
      <c r="Q642" s="112" t="e">
        <f t="shared" ref="Q642:Q705" si="103">P642*12</f>
        <v>#N/A</v>
      </c>
      <c r="R642" t="e">
        <f t="shared" si="99"/>
        <v>#N/A</v>
      </c>
      <c r="S642" s="108" t="e">
        <f t="shared" ref="S642:S705" si="104">IF(L642&gt;10000000,"Faixa I - 30%",IF(L642&gt;=5000000,"Faixa II - 40%","Faixa III - 50%"))</f>
        <v>#N/A</v>
      </c>
      <c r="T642" s="108" t="e">
        <f t="shared" ref="T642:T705" si="105">IF(L642&gt;10000000,L642*0.3,IF(L642&gt;=5000000,L642*0.4,L642*0.5))</f>
        <v>#N/A</v>
      </c>
      <c r="U642" s="110" t="e">
        <f t="shared" ref="U642:U705" si="106">T642-P642</f>
        <v>#N/A</v>
      </c>
      <c r="V642" t="e">
        <f t="shared" ref="V642:V705" si="107">IF(OR(U642&gt;=T642,U642&lt;0,T642=0),"NÃO, ATENDEU O CRITÉRIO","SIM, ATENDEU O CRITÉRIO")</f>
        <v>#N/A</v>
      </c>
      <c r="W642" t="str">
        <f t="shared" ref="W642:W705" si="108">LEFT(D642,8)</f>
        <v/>
      </c>
      <c r="X642" s="24" t="str">
        <f>IFERROR(VLOOKUP(W642,HOSPITAIS_COM_DIVIDAS!A:E,5,FALSE),"")</f>
        <v/>
      </c>
    </row>
    <row r="643" spans="1:24" x14ac:dyDescent="0.25">
      <c r="A643" s="52" t="str">
        <f>IFERROR((Tabela4[[#This Row],[Status da Proposta]]),"")</f>
        <v/>
      </c>
      <c r="B643" s="121">
        <f>IFERROR((CREDITO_FINANCEIRO!A643),"")</f>
        <v>0</v>
      </c>
      <c r="C643" s="120" t="str">
        <f>IFERROR((VLOOKUP(B643,CREDITO_FINANCEIRO!A:B,2,FALSE)),"")</f>
        <v/>
      </c>
      <c r="D643" s="94" t="str">
        <f>IFERROR((VLOOKUP(B643,CREDITO_FINANCEIRO!A:E,5,FALSE)),"")</f>
        <v/>
      </c>
      <c r="E643" s="95" t="str">
        <f>IFERROR((VLOOKUP(B643,CREDITO_FINANCEIRO!A:C,3,FALSE)),"")</f>
        <v/>
      </c>
      <c r="F643" s="120" t="str">
        <f>IFERROR((VLOOKUP(B643,CREDITO_FINANCEIRO!A:G,4,FALSE)),"")</f>
        <v/>
      </c>
      <c r="G643" s="120" t="e">
        <f>VLOOKUP(B643,CREDITO_FINANCEIRO!A:G,6,FALSE)</f>
        <v>#N/A</v>
      </c>
      <c r="H643" s="120" t="e">
        <f>VLOOKUP(B643,CREDITO_FINANCEIRO!A:G,7,FALSE)</f>
        <v>#N/A</v>
      </c>
      <c r="I643" s="91" t="e">
        <f>VLOOKUP(B643,CREDITO_FINANCEIRO!A:K,10,FALSE)</f>
        <v>#N/A</v>
      </c>
      <c r="J643" s="91" t="e">
        <f>VLOOKUP(B643,CREDITO_FINANCEIRO!A:K,11,FALSE)</f>
        <v>#N/A</v>
      </c>
      <c r="K643" s="91" t="e">
        <f>VLOOKUP(B643,CREDITO_FINANCEIRO!A:L,12,FALSE)</f>
        <v>#N/A</v>
      </c>
      <c r="L643" s="110" t="e">
        <f t="shared" si="100"/>
        <v>#N/A</v>
      </c>
      <c r="M643" s="2" t="e">
        <f t="shared" si="101"/>
        <v>#N/A</v>
      </c>
      <c r="N643" s="111" t="e">
        <f>VLOOKUP(Tabela4[[#This Row],[Proposta de Referência]],SIMP_CF!A:K,9,FALSE)</f>
        <v>#N/A</v>
      </c>
      <c r="O643" s="111" t="e">
        <f>VLOOKUP(Tabela4[[#This Row],[Proposta de Referência]],SIMP_CF!A:K,8,FALSE)</f>
        <v>#N/A</v>
      </c>
      <c r="P643" s="112" t="e">
        <f t="shared" si="102"/>
        <v>#N/A</v>
      </c>
      <c r="Q643" s="112" t="e">
        <f t="shared" si="103"/>
        <v>#N/A</v>
      </c>
      <c r="R643" t="e">
        <f t="shared" ref="R643:R706" si="109">IF(P643&gt;=100000,"SIM, POSSUI VALOR ACIMA DE R$100.000,00","NÃO, POSSUI VALOR NECESSÁRIO")</f>
        <v>#N/A</v>
      </c>
      <c r="S643" s="108" t="e">
        <f t="shared" si="104"/>
        <v>#N/A</v>
      </c>
      <c r="T643" s="108" t="e">
        <f t="shared" si="105"/>
        <v>#N/A</v>
      </c>
      <c r="U643" s="110" t="e">
        <f t="shared" si="106"/>
        <v>#N/A</v>
      </c>
      <c r="V643" t="e">
        <f t="shared" si="107"/>
        <v>#N/A</v>
      </c>
      <c r="W643" t="str">
        <f t="shared" si="108"/>
        <v/>
      </c>
      <c r="X643" s="24" t="str">
        <f>IFERROR(VLOOKUP(W643,HOSPITAIS_COM_DIVIDAS!A:E,5,FALSE),"")</f>
        <v/>
      </c>
    </row>
    <row r="644" spans="1:24" x14ac:dyDescent="0.25">
      <c r="A644" s="52" t="str">
        <f>IFERROR((Tabela4[[#This Row],[Status da Proposta]]),"")</f>
        <v/>
      </c>
      <c r="B644" s="121">
        <f>IFERROR((CREDITO_FINANCEIRO!A644),"")</f>
        <v>0</v>
      </c>
      <c r="C644" s="120" t="str">
        <f>IFERROR((VLOOKUP(B644,CREDITO_FINANCEIRO!A:B,2,FALSE)),"")</f>
        <v/>
      </c>
      <c r="D644" s="94" t="str">
        <f>IFERROR((VLOOKUP(B644,CREDITO_FINANCEIRO!A:E,5,FALSE)),"")</f>
        <v/>
      </c>
      <c r="E644" s="95" t="str">
        <f>IFERROR((VLOOKUP(B644,CREDITO_FINANCEIRO!A:C,3,FALSE)),"")</f>
        <v/>
      </c>
      <c r="F644" s="120" t="str">
        <f>IFERROR((VLOOKUP(B644,CREDITO_FINANCEIRO!A:G,4,FALSE)),"")</f>
        <v/>
      </c>
      <c r="G644" s="120" t="e">
        <f>VLOOKUP(B644,CREDITO_FINANCEIRO!A:G,6,FALSE)</f>
        <v>#N/A</v>
      </c>
      <c r="H644" s="120" t="e">
        <f>VLOOKUP(B644,CREDITO_FINANCEIRO!A:G,7,FALSE)</f>
        <v>#N/A</v>
      </c>
      <c r="I644" s="91" t="e">
        <f>VLOOKUP(B644,CREDITO_FINANCEIRO!A:K,10,FALSE)</f>
        <v>#N/A</v>
      </c>
      <c r="J644" s="91" t="e">
        <f>VLOOKUP(B644,CREDITO_FINANCEIRO!A:K,11,FALSE)</f>
        <v>#N/A</v>
      </c>
      <c r="K644" s="91" t="e">
        <f>VLOOKUP(B644,CREDITO_FINANCEIRO!A:L,12,FALSE)</f>
        <v>#N/A</v>
      </c>
      <c r="L644" s="110" t="e">
        <f t="shared" si="100"/>
        <v>#N/A</v>
      </c>
      <c r="M644" s="2" t="e">
        <f t="shared" si="101"/>
        <v>#N/A</v>
      </c>
      <c r="N644" s="111" t="e">
        <f>VLOOKUP(Tabela4[[#This Row],[Proposta de Referência]],SIMP_CF!A:K,9,FALSE)</f>
        <v>#N/A</v>
      </c>
      <c r="O644" s="111" t="e">
        <f>VLOOKUP(Tabela4[[#This Row],[Proposta de Referência]],SIMP_CF!A:K,8,FALSE)</f>
        <v>#N/A</v>
      </c>
      <c r="P644" s="112" t="e">
        <f t="shared" si="102"/>
        <v>#N/A</v>
      </c>
      <c r="Q644" s="112" t="e">
        <f t="shared" si="103"/>
        <v>#N/A</v>
      </c>
      <c r="R644" t="e">
        <f t="shared" si="109"/>
        <v>#N/A</v>
      </c>
      <c r="S644" s="108" t="e">
        <f t="shared" si="104"/>
        <v>#N/A</v>
      </c>
      <c r="T644" s="108" t="e">
        <f t="shared" si="105"/>
        <v>#N/A</v>
      </c>
      <c r="U644" s="110" t="e">
        <f t="shared" si="106"/>
        <v>#N/A</v>
      </c>
      <c r="V644" t="e">
        <f t="shared" si="107"/>
        <v>#N/A</v>
      </c>
      <c r="W644" t="str">
        <f t="shared" si="108"/>
        <v/>
      </c>
      <c r="X644" s="24" t="str">
        <f>IFERROR(VLOOKUP(W644,HOSPITAIS_COM_DIVIDAS!A:E,5,FALSE),"")</f>
        <v/>
      </c>
    </row>
    <row r="645" spans="1:24" x14ac:dyDescent="0.25">
      <c r="A645" s="52" t="str">
        <f>IFERROR((Tabela4[[#This Row],[Status da Proposta]]),"")</f>
        <v/>
      </c>
      <c r="B645" s="121">
        <f>IFERROR((CREDITO_FINANCEIRO!A645),"")</f>
        <v>0</v>
      </c>
      <c r="C645" s="120" t="str">
        <f>IFERROR((VLOOKUP(B645,CREDITO_FINANCEIRO!A:B,2,FALSE)),"")</f>
        <v/>
      </c>
      <c r="D645" s="94" t="str">
        <f>IFERROR((VLOOKUP(B645,CREDITO_FINANCEIRO!A:E,5,FALSE)),"")</f>
        <v/>
      </c>
      <c r="E645" s="95" t="str">
        <f>IFERROR((VLOOKUP(B645,CREDITO_FINANCEIRO!A:C,3,FALSE)),"")</f>
        <v/>
      </c>
      <c r="F645" s="120" t="str">
        <f>IFERROR((VLOOKUP(B645,CREDITO_FINANCEIRO!A:G,4,FALSE)),"")</f>
        <v/>
      </c>
      <c r="G645" s="120" t="e">
        <f>VLOOKUP(B645,CREDITO_FINANCEIRO!A:G,6,FALSE)</f>
        <v>#N/A</v>
      </c>
      <c r="H645" s="120" t="e">
        <f>VLOOKUP(B645,CREDITO_FINANCEIRO!A:G,7,FALSE)</f>
        <v>#N/A</v>
      </c>
      <c r="I645" s="91" t="e">
        <f>VLOOKUP(B645,CREDITO_FINANCEIRO!A:K,10,FALSE)</f>
        <v>#N/A</v>
      </c>
      <c r="J645" s="91" t="e">
        <f>VLOOKUP(B645,CREDITO_FINANCEIRO!A:K,11,FALSE)</f>
        <v>#N/A</v>
      </c>
      <c r="K645" s="91" t="e">
        <f>VLOOKUP(B645,CREDITO_FINANCEIRO!A:L,12,FALSE)</f>
        <v>#N/A</v>
      </c>
      <c r="L645" s="110" t="e">
        <f t="shared" si="100"/>
        <v>#N/A</v>
      </c>
      <c r="M645" s="2" t="e">
        <f t="shared" si="101"/>
        <v>#N/A</v>
      </c>
      <c r="N645" s="111" t="e">
        <f>VLOOKUP(Tabela4[[#This Row],[Proposta de Referência]],SIMP_CF!A:K,9,FALSE)</f>
        <v>#N/A</v>
      </c>
      <c r="O645" s="111" t="e">
        <f>VLOOKUP(Tabela4[[#This Row],[Proposta de Referência]],SIMP_CF!A:K,8,FALSE)</f>
        <v>#N/A</v>
      </c>
      <c r="P645" s="112" t="e">
        <f t="shared" si="102"/>
        <v>#N/A</v>
      </c>
      <c r="Q645" s="112" t="e">
        <f t="shared" si="103"/>
        <v>#N/A</v>
      </c>
      <c r="R645" t="e">
        <f t="shared" si="109"/>
        <v>#N/A</v>
      </c>
      <c r="S645" s="108" t="e">
        <f t="shared" si="104"/>
        <v>#N/A</v>
      </c>
      <c r="T645" s="108" t="e">
        <f t="shared" si="105"/>
        <v>#N/A</v>
      </c>
      <c r="U645" s="110" t="e">
        <f t="shared" si="106"/>
        <v>#N/A</v>
      </c>
      <c r="V645" t="e">
        <f t="shared" si="107"/>
        <v>#N/A</v>
      </c>
      <c r="W645" t="str">
        <f t="shared" si="108"/>
        <v/>
      </c>
      <c r="X645" s="24" t="str">
        <f>IFERROR(VLOOKUP(W645,HOSPITAIS_COM_DIVIDAS!A:E,5,FALSE),"")</f>
        <v/>
      </c>
    </row>
    <row r="646" spans="1:24" x14ac:dyDescent="0.25">
      <c r="A646" s="52" t="str">
        <f>IFERROR((Tabela4[[#This Row],[Status da Proposta]]),"")</f>
        <v/>
      </c>
      <c r="B646" s="121">
        <f>IFERROR((CREDITO_FINANCEIRO!A646),"")</f>
        <v>0</v>
      </c>
      <c r="C646" s="120" t="str">
        <f>IFERROR((VLOOKUP(B646,CREDITO_FINANCEIRO!A:B,2,FALSE)),"")</f>
        <v/>
      </c>
      <c r="D646" s="94" t="str">
        <f>IFERROR((VLOOKUP(B646,CREDITO_FINANCEIRO!A:E,5,FALSE)),"")</f>
        <v/>
      </c>
      <c r="E646" s="95" t="str">
        <f>IFERROR((VLOOKUP(B646,CREDITO_FINANCEIRO!A:C,3,FALSE)),"")</f>
        <v/>
      </c>
      <c r="F646" s="120" t="str">
        <f>IFERROR((VLOOKUP(B646,CREDITO_FINANCEIRO!A:G,4,FALSE)),"")</f>
        <v/>
      </c>
      <c r="G646" s="120" t="e">
        <f>VLOOKUP(B646,CREDITO_FINANCEIRO!A:G,6,FALSE)</f>
        <v>#N/A</v>
      </c>
      <c r="H646" s="120" t="e">
        <f>VLOOKUP(B646,CREDITO_FINANCEIRO!A:G,7,FALSE)</f>
        <v>#N/A</v>
      </c>
      <c r="I646" s="91" t="e">
        <f>VLOOKUP(B646,CREDITO_FINANCEIRO!A:K,10,FALSE)</f>
        <v>#N/A</v>
      </c>
      <c r="J646" s="91" t="e">
        <f>VLOOKUP(B646,CREDITO_FINANCEIRO!A:K,11,FALSE)</f>
        <v>#N/A</v>
      </c>
      <c r="K646" s="91" t="e">
        <f>VLOOKUP(B646,CREDITO_FINANCEIRO!A:L,12,FALSE)</f>
        <v>#N/A</v>
      </c>
      <c r="L646" s="110" t="e">
        <f t="shared" si="100"/>
        <v>#N/A</v>
      </c>
      <c r="M646" s="2" t="e">
        <f t="shared" si="101"/>
        <v>#N/A</v>
      </c>
      <c r="N646" s="111" t="e">
        <f>VLOOKUP(Tabela4[[#This Row],[Proposta de Referência]],SIMP_CF!A:K,9,FALSE)</f>
        <v>#N/A</v>
      </c>
      <c r="O646" s="111" t="e">
        <f>VLOOKUP(Tabela4[[#This Row],[Proposta de Referência]],SIMP_CF!A:K,8,FALSE)</f>
        <v>#N/A</v>
      </c>
      <c r="P646" s="112" t="e">
        <f t="shared" si="102"/>
        <v>#N/A</v>
      </c>
      <c r="Q646" s="112" t="e">
        <f t="shared" si="103"/>
        <v>#N/A</v>
      </c>
      <c r="R646" t="e">
        <f t="shared" si="109"/>
        <v>#N/A</v>
      </c>
      <c r="S646" s="108" t="e">
        <f t="shared" si="104"/>
        <v>#N/A</v>
      </c>
      <c r="T646" s="108" t="e">
        <f t="shared" si="105"/>
        <v>#N/A</v>
      </c>
      <c r="U646" s="110" t="e">
        <f t="shared" si="106"/>
        <v>#N/A</v>
      </c>
      <c r="V646" t="e">
        <f t="shared" si="107"/>
        <v>#N/A</v>
      </c>
      <c r="W646" t="str">
        <f t="shared" si="108"/>
        <v/>
      </c>
      <c r="X646" s="24" t="str">
        <f>IFERROR(VLOOKUP(W646,HOSPITAIS_COM_DIVIDAS!A:E,5,FALSE),"")</f>
        <v/>
      </c>
    </row>
    <row r="647" spans="1:24" x14ac:dyDescent="0.25">
      <c r="A647" s="52" t="str">
        <f>IFERROR((Tabela4[[#This Row],[Status da Proposta]]),"")</f>
        <v/>
      </c>
      <c r="B647" s="121">
        <f>IFERROR((CREDITO_FINANCEIRO!A647),"")</f>
        <v>0</v>
      </c>
      <c r="C647" s="120" t="str">
        <f>IFERROR((VLOOKUP(B647,CREDITO_FINANCEIRO!A:B,2,FALSE)),"")</f>
        <v/>
      </c>
      <c r="D647" s="94" t="str">
        <f>IFERROR((VLOOKUP(B647,CREDITO_FINANCEIRO!A:E,5,FALSE)),"")</f>
        <v/>
      </c>
      <c r="E647" s="95" t="str">
        <f>IFERROR((VLOOKUP(B647,CREDITO_FINANCEIRO!A:C,3,FALSE)),"")</f>
        <v/>
      </c>
      <c r="F647" s="120" t="str">
        <f>IFERROR((VLOOKUP(B647,CREDITO_FINANCEIRO!A:G,4,FALSE)),"")</f>
        <v/>
      </c>
      <c r="G647" s="120" t="e">
        <f>VLOOKUP(B647,CREDITO_FINANCEIRO!A:G,6,FALSE)</f>
        <v>#N/A</v>
      </c>
      <c r="H647" s="120" t="e">
        <f>VLOOKUP(B647,CREDITO_FINANCEIRO!A:G,7,FALSE)</f>
        <v>#N/A</v>
      </c>
      <c r="I647" s="91" t="e">
        <f>VLOOKUP(B647,CREDITO_FINANCEIRO!A:K,10,FALSE)</f>
        <v>#N/A</v>
      </c>
      <c r="J647" s="91" t="e">
        <f>VLOOKUP(B647,CREDITO_FINANCEIRO!A:K,11,FALSE)</f>
        <v>#N/A</v>
      </c>
      <c r="K647" s="91" t="e">
        <f>VLOOKUP(B647,CREDITO_FINANCEIRO!A:L,12,FALSE)</f>
        <v>#N/A</v>
      </c>
      <c r="L647" s="110" t="e">
        <f t="shared" si="100"/>
        <v>#N/A</v>
      </c>
      <c r="M647" s="2" t="e">
        <f t="shared" si="101"/>
        <v>#N/A</v>
      </c>
      <c r="N647" s="111" t="e">
        <f>VLOOKUP(Tabela4[[#This Row],[Proposta de Referência]],SIMP_CF!A:K,9,FALSE)</f>
        <v>#N/A</v>
      </c>
      <c r="O647" s="111" t="e">
        <f>VLOOKUP(Tabela4[[#This Row],[Proposta de Referência]],SIMP_CF!A:K,8,FALSE)</f>
        <v>#N/A</v>
      </c>
      <c r="P647" s="112" t="e">
        <f t="shared" si="102"/>
        <v>#N/A</v>
      </c>
      <c r="Q647" s="112" t="e">
        <f t="shared" si="103"/>
        <v>#N/A</v>
      </c>
      <c r="R647" t="e">
        <f t="shared" si="109"/>
        <v>#N/A</v>
      </c>
      <c r="S647" s="108" t="e">
        <f t="shared" si="104"/>
        <v>#N/A</v>
      </c>
      <c r="T647" s="108" t="e">
        <f t="shared" si="105"/>
        <v>#N/A</v>
      </c>
      <c r="U647" s="110" t="e">
        <f t="shared" si="106"/>
        <v>#N/A</v>
      </c>
      <c r="V647" t="e">
        <f t="shared" si="107"/>
        <v>#N/A</v>
      </c>
      <c r="W647" t="str">
        <f t="shared" si="108"/>
        <v/>
      </c>
      <c r="X647" s="24" t="str">
        <f>IFERROR(VLOOKUP(W647,HOSPITAIS_COM_DIVIDAS!A:E,5,FALSE),"")</f>
        <v/>
      </c>
    </row>
    <row r="648" spans="1:24" x14ac:dyDescent="0.25">
      <c r="A648" s="52" t="str">
        <f>IFERROR((Tabela4[[#This Row],[Status da Proposta]]),"")</f>
        <v/>
      </c>
      <c r="B648" s="121">
        <f>IFERROR((CREDITO_FINANCEIRO!A648),"")</f>
        <v>0</v>
      </c>
      <c r="C648" s="120" t="str">
        <f>IFERROR((VLOOKUP(B648,CREDITO_FINANCEIRO!A:B,2,FALSE)),"")</f>
        <v/>
      </c>
      <c r="D648" s="94" t="str">
        <f>IFERROR((VLOOKUP(B648,CREDITO_FINANCEIRO!A:E,5,FALSE)),"")</f>
        <v/>
      </c>
      <c r="E648" s="95" t="str">
        <f>IFERROR((VLOOKUP(B648,CREDITO_FINANCEIRO!A:C,3,FALSE)),"")</f>
        <v/>
      </c>
      <c r="F648" s="120" t="str">
        <f>IFERROR((VLOOKUP(B648,CREDITO_FINANCEIRO!A:G,4,FALSE)),"")</f>
        <v/>
      </c>
      <c r="G648" s="120" t="e">
        <f>VLOOKUP(B648,CREDITO_FINANCEIRO!A:G,6,FALSE)</f>
        <v>#N/A</v>
      </c>
      <c r="H648" s="120" t="e">
        <f>VLOOKUP(B648,CREDITO_FINANCEIRO!A:G,7,FALSE)</f>
        <v>#N/A</v>
      </c>
      <c r="I648" s="91" t="e">
        <f>VLOOKUP(B648,CREDITO_FINANCEIRO!A:K,10,FALSE)</f>
        <v>#N/A</v>
      </c>
      <c r="J648" s="91" t="e">
        <f>VLOOKUP(B648,CREDITO_FINANCEIRO!A:K,11,FALSE)</f>
        <v>#N/A</v>
      </c>
      <c r="K648" s="91" t="e">
        <f>VLOOKUP(B648,CREDITO_FINANCEIRO!A:L,12,FALSE)</f>
        <v>#N/A</v>
      </c>
      <c r="L648" s="110" t="e">
        <f t="shared" si="100"/>
        <v>#N/A</v>
      </c>
      <c r="M648" s="2" t="e">
        <f t="shared" si="101"/>
        <v>#N/A</v>
      </c>
      <c r="N648" s="111" t="e">
        <f>VLOOKUP(Tabela4[[#This Row],[Proposta de Referência]],SIMP_CF!A:K,9,FALSE)</f>
        <v>#N/A</v>
      </c>
      <c r="O648" s="111" t="e">
        <f>VLOOKUP(Tabela4[[#This Row],[Proposta de Referência]],SIMP_CF!A:K,8,FALSE)</f>
        <v>#N/A</v>
      </c>
      <c r="P648" s="112" t="e">
        <f t="shared" si="102"/>
        <v>#N/A</v>
      </c>
      <c r="Q648" s="112" t="e">
        <f t="shared" si="103"/>
        <v>#N/A</v>
      </c>
      <c r="R648" t="e">
        <f t="shared" si="109"/>
        <v>#N/A</v>
      </c>
      <c r="S648" s="108" t="e">
        <f t="shared" si="104"/>
        <v>#N/A</v>
      </c>
      <c r="T648" s="108" t="e">
        <f t="shared" si="105"/>
        <v>#N/A</v>
      </c>
      <c r="U648" s="110" t="e">
        <f t="shared" si="106"/>
        <v>#N/A</v>
      </c>
      <c r="V648" t="e">
        <f t="shared" si="107"/>
        <v>#N/A</v>
      </c>
      <c r="W648" t="str">
        <f t="shared" si="108"/>
        <v/>
      </c>
      <c r="X648" s="24" t="str">
        <f>IFERROR(VLOOKUP(W648,HOSPITAIS_COM_DIVIDAS!A:E,5,FALSE),"")</f>
        <v/>
      </c>
    </row>
    <row r="649" spans="1:24" x14ac:dyDescent="0.25">
      <c r="A649" s="52" t="str">
        <f>IFERROR((Tabela4[[#This Row],[Status da Proposta]]),"")</f>
        <v/>
      </c>
      <c r="B649" s="121">
        <f>IFERROR((CREDITO_FINANCEIRO!A649),"")</f>
        <v>0</v>
      </c>
      <c r="C649" s="120" t="str">
        <f>IFERROR((VLOOKUP(B649,CREDITO_FINANCEIRO!A:B,2,FALSE)),"")</f>
        <v/>
      </c>
      <c r="D649" s="94" t="str">
        <f>IFERROR((VLOOKUP(B649,CREDITO_FINANCEIRO!A:E,5,FALSE)),"")</f>
        <v/>
      </c>
      <c r="E649" s="95" t="str">
        <f>IFERROR((VLOOKUP(B649,CREDITO_FINANCEIRO!A:C,3,FALSE)),"")</f>
        <v/>
      </c>
      <c r="F649" s="120" t="str">
        <f>IFERROR((VLOOKUP(B649,CREDITO_FINANCEIRO!A:G,4,FALSE)),"")</f>
        <v/>
      </c>
      <c r="G649" s="120" t="e">
        <f>VLOOKUP(B649,CREDITO_FINANCEIRO!A:G,6,FALSE)</f>
        <v>#N/A</v>
      </c>
      <c r="H649" s="120" t="e">
        <f>VLOOKUP(B649,CREDITO_FINANCEIRO!A:G,7,FALSE)</f>
        <v>#N/A</v>
      </c>
      <c r="I649" s="91" t="e">
        <f>VLOOKUP(B649,CREDITO_FINANCEIRO!A:K,10,FALSE)</f>
        <v>#N/A</v>
      </c>
      <c r="J649" s="91" t="e">
        <f>VLOOKUP(B649,CREDITO_FINANCEIRO!A:K,11,FALSE)</f>
        <v>#N/A</v>
      </c>
      <c r="K649" s="91" t="e">
        <f>VLOOKUP(B649,CREDITO_FINANCEIRO!A:L,12,FALSE)</f>
        <v>#N/A</v>
      </c>
      <c r="L649" s="110" t="e">
        <f t="shared" si="100"/>
        <v>#N/A</v>
      </c>
      <c r="M649" s="2" t="e">
        <f t="shared" si="101"/>
        <v>#N/A</v>
      </c>
      <c r="N649" s="111" t="e">
        <f>VLOOKUP(Tabela4[[#This Row],[Proposta de Referência]],SIMP_CF!A:K,9,FALSE)</f>
        <v>#N/A</v>
      </c>
      <c r="O649" s="111" t="e">
        <f>VLOOKUP(Tabela4[[#This Row],[Proposta de Referência]],SIMP_CF!A:K,8,FALSE)</f>
        <v>#N/A</v>
      </c>
      <c r="P649" s="112" t="e">
        <f t="shared" si="102"/>
        <v>#N/A</v>
      </c>
      <c r="Q649" s="112" t="e">
        <f t="shared" si="103"/>
        <v>#N/A</v>
      </c>
      <c r="R649" t="e">
        <f t="shared" si="109"/>
        <v>#N/A</v>
      </c>
      <c r="S649" s="108" t="e">
        <f t="shared" si="104"/>
        <v>#N/A</v>
      </c>
      <c r="T649" s="108" t="e">
        <f t="shared" si="105"/>
        <v>#N/A</v>
      </c>
      <c r="U649" s="110" t="e">
        <f t="shared" si="106"/>
        <v>#N/A</v>
      </c>
      <c r="V649" t="e">
        <f t="shared" si="107"/>
        <v>#N/A</v>
      </c>
      <c r="W649" t="str">
        <f t="shared" si="108"/>
        <v/>
      </c>
      <c r="X649" s="24" t="str">
        <f>IFERROR(VLOOKUP(W649,HOSPITAIS_COM_DIVIDAS!A:E,5,FALSE),"")</f>
        <v/>
      </c>
    </row>
    <row r="650" spans="1:24" x14ac:dyDescent="0.25">
      <c r="A650" s="52" t="str">
        <f>IFERROR((Tabela4[[#This Row],[Status da Proposta]]),"")</f>
        <v/>
      </c>
      <c r="B650" s="121">
        <f>IFERROR((CREDITO_FINANCEIRO!A650),"")</f>
        <v>0</v>
      </c>
      <c r="C650" s="120" t="str">
        <f>IFERROR((VLOOKUP(B650,CREDITO_FINANCEIRO!A:B,2,FALSE)),"")</f>
        <v/>
      </c>
      <c r="D650" s="94" t="str">
        <f>IFERROR((VLOOKUP(B650,CREDITO_FINANCEIRO!A:E,5,FALSE)),"")</f>
        <v/>
      </c>
      <c r="E650" s="95" t="str">
        <f>IFERROR((VLOOKUP(B650,CREDITO_FINANCEIRO!A:C,3,FALSE)),"")</f>
        <v/>
      </c>
      <c r="F650" s="120" t="str">
        <f>IFERROR((VLOOKUP(B650,CREDITO_FINANCEIRO!A:G,4,FALSE)),"")</f>
        <v/>
      </c>
      <c r="G650" s="120" t="e">
        <f>VLOOKUP(B650,CREDITO_FINANCEIRO!A:G,6,FALSE)</f>
        <v>#N/A</v>
      </c>
      <c r="H650" s="120" t="e">
        <f>VLOOKUP(B650,CREDITO_FINANCEIRO!A:G,7,FALSE)</f>
        <v>#N/A</v>
      </c>
      <c r="I650" s="91" t="e">
        <f>VLOOKUP(B650,CREDITO_FINANCEIRO!A:K,10,FALSE)</f>
        <v>#N/A</v>
      </c>
      <c r="J650" s="91" t="e">
        <f>VLOOKUP(B650,CREDITO_FINANCEIRO!A:K,11,FALSE)</f>
        <v>#N/A</v>
      </c>
      <c r="K650" s="91" t="e">
        <f>VLOOKUP(B650,CREDITO_FINANCEIRO!A:L,12,FALSE)</f>
        <v>#N/A</v>
      </c>
      <c r="L650" s="110" t="e">
        <f t="shared" si="100"/>
        <v>#N/A</v>
      </c>
      <c r="M650" s="2" t="e">
        <f t="shared" si="101"/>
        <v>#N/A</v>
      </c>
      <c r="N650" s="111" t="e">
        <f>VLOOKUP(Tabela4[[#This Row],[Proposta de Referência]],SIMP_CF!A:K,9,FALSE)</f>
        <v>#N/A</v>
      </c>
      <c r="O650" s="111" t="e">
        <f>VLOOKUP(Tabela4[[#This Row],[Proposta de Referência]],SIMP_CF!A:K,8,FALSE)</f>
        <v>#N/A</v>
      </c>
      <c r="P650" s="112" t="e">
        <f t="shared" si="102"/>
        <v>#N/A</v>
      </c>
      <c r="Q650" s="112" t="e">
        <f t="shared" si="103"/>
        <v>#N/A</v>
      </c>
      <c r="R650" t="e">
        <f t="shared" si="109"/>
        <v>#N/A</v>
      </c>
      <c r="S650" s="108" t="e">
        <f t="shared" si="104"/>
        <v>#N/A</v>
      </c>
      <c r="T650" s="108" t="e">
        <f t="shared" si="105"/>
        <v>#N/A</v>
      </c>
      <c r="U650" s="110" t="e">
        <f t="shared" si="106"/>
        <v>#N/A</v>
      </c>
      <c r="V650" t="e">
        <f t="shared" si="107"/>
        <v>#N/A</v>
      </c>
      <c r="W650" t="str">
        <f t="shared" si="108"/>
        <v/>
      </c>
      <c r="X650" s="24" t="str">
        <f>IFERROR(VLOOKUP(W650,HOSPITAIS_COM_DIVIDAS!A:E,5,FALSE),"")</f>
        <v/>
      </c>
    </row>
    <row r="651" spans="1:24" x14ac:dyDescent="0.25">
      <c r="A651" s="52" t="str">
        <f>IFERROR((Tabela4[[#This Row],[Status da Proposta]]),"")</f>
        <v/>
      </c>
      <c r="B651" s="121">
        <f>IFERROR((CREDITO_FINANCEIRO!A651),"")</f>
        <v>0</v>
      </c>
      <c r="C651" s="120" t="str">
        <f>IFERROR((VLOOKUP(B651,CREDITO_FINANCEIRO!A:B,2,FALSE)),"")</f>
        <v/>
      </c>
      <c r="D651" s="94" t="str">
        <f>IFERROR((VLOOKUP(B651,CREDITO_FINANCEIRO!A:E,5,FALSE)),"")</f>
        <v/>
      </c>
      <c r="E651" s="95" t="str">
        <f>IFERROR((VLOOKUP(B651,CREDITO_FINANCEIRO!A:C,3,FALSE)),"")</f>
        <v/>
      </c>
      <c r="F651" s="120" t="str">
        <f>IFERROR((VLOOKUP(B651,CREDITO_FINANCEIRO!A:G,4,FALSE)),"")</f>
        <v/>
      </c>
      <c r="G651" s="120" t="e">
        <f>VLOOKUP(B651,CREDITO_FINANCEIRO!A:G,6,FALSE)</f>
        <v>#N/A</v>
      </c>
      <c r="H651" s="120" t="e">
        <f>VLOOKUP(B651,CREDITO_FINANCEIRO!A:G,7,FALSE)</f>
        <v>#N/A</v>
      </c>
      <c r="I651" s="91" t="e">
        <f>VLOOKUP(B651,CREDITO_FINANCEIRO!A:K,10,FALSE)</f>
        <v>#N/A</v>
      </c>
      <c r="J651" s="91" t="e">
        <f>VLOOKUP(B651,CREDITO_FINANCEIRO!A:K,11,FALSE)</f>
        <v>#N/A</v>
      </c>
      <c r="K651" s="91" t="e">
        <f>VLOOKUP(B651,CREDITO_FINANCEIRO!A:L,12,FALSE)</f>
        <v>#N/A</v>
      </c>
      <c r="L651" s="110" t="e">
        <f t="shared" si="100"/>
        <v>#N/A</v>
      </c>
      <c r="M651" s="2" t="e">
        <f t="shared" si="101"/>
        <v>#N/A</v>
      </c>
      <c r="N651" s="111" t="e">
        <f>VLOOKUP(Tabela4[[#This Row],[Proposta de Referência]],SIMP_CF!A:K,9,FALSE)</f>
        <v>#N/A</v>
      </c>
      <c r="O651" s="111" t="e">
        <f>VLOOKUP(Tabela4[[#This Row],[Proposta de Referência]],SIMP_CF!A:K,8,FALSE)</f>
        <v>#N/A</v>
      </c>
      <c r="P651" s="112" t="e">
        <f t="shared" si="102"/>
        <v>#N/A</v>
      </c>
      <c r="Q651" s="112" t="e">
        <f t="shared" si="103"/>
        <v>#N/A</v>
      </c>
      <c r="R651" t="e">
        <f t="shared" si="109"/>
        <v>#N/A</v>
      </c>
      <c r="S651" s="108" t="e">
        <f t="shared" si="104"/>
        <v>#N/A</v>
      </c>
      <c r="T651" s="108" t="e">
        <f t="shared" si="105"/>
        <v>#N/A</v>
      </c>
      <c r="U651" s="110" t="e">
        <f t="shared" si="106"/>
        <v>#N/A</v>
      </c>
      <c r="V651" t="e">
        <f t="shared" si="107"/>
        <v>#N/A</v>
      </c>
      <c r="W651" t="str">
        <f t="shared" si="108"/>
        <v/>
      </c>
      <c r="X651" s="24" t="str">
        <f>IFERROR(VLOOKUP(W651,HOSPITAIS_COM_DIVIDAS!A:E,5,FALSE),"")</f>
        <v/>
      </c>
    </row>
    <row r="652" spans="1:24" x14ac:dyDescent="0.25">
      <c r="A652" s="52" t="str">
        <f>IFERROR((Tabela4[[#This Row],[Status da Proposta]]),"")</f>
        <v/>
      </c>
      <c r="B652" s="121">
        <f>IFERROR((CREDITO_FINANCEIRO!A652),"")</f>
        <v>0</v>
      </c>
      <c r="C652" s="120" t="str">
        <f>IFERROR((VLOOKUP(B652,CREDITO_FINANCEIRO!A:B,2,FALSE)),"")</f>
        <v/>
      </c>
      <c r="D652" s="94" t="str">
        <f>IFERROR((VLOOKUP(B652,CREDITO_FINANCEIRO!A:E,5,FALSE)),"")</f>
        <v/>
      </c>
      <c r="E652" s="95" t="str">
        <f>IFERROR((VLOOKUP(B652,CREDITO_FINANCEIRO!A:C,3,FALSE)),"")</f>
        <v/>
      </c>
      <c r="F652" s="120" t="str">
        <f>IFERROR((VLOOKUP(B652,CREDITO_FINANCEIRO!A:G,4,FALSE)),"")</f>
        <v/>
      </c>
      <c r="G652" s="120" t="e">
        <f>VLOOKUP(B652,CREDITO_FINANCEIRO!A:G,6,FALSE)</f>
        <v>#N/A</v>
      </c>
      <c r="H652" s="120" t="e">
        <f>VLOOKUP(B652,CREDITO_FINANCEIRO!A:G,7,FALSE)</f>
        <v>#N/A</v>
      </c>
      <c r="I652" s="91" t="e">
        <f>VLOOKUP(B652,CREDITO_FINANCEIRO!A:K,10,FALSE)</f>
        <v>#N/A</v>
      </c>
      <c r="J652" s="91" t="e">
        <f>VLOOKUP(B652,CREDITO_FINANCEIRO!A:K,11,FALSE)</f>
        <v>#N/A</v>
      </c>
      <c r="K652" s="91" t="e">
        <f>VLOOKUP(B652,CREDITO_FINANCEIRO!A:L,12,FALSE)</f>
        <v>#N/A</v>
      </c>
      <c r="L652" s="110" t="e">
        <f t="shared" si="100"/>
        <v>#N/A</v>
      </c>
      <c r="M652" s="2" t="e">
        <f t="shared" si="101"/>
        <v>#N/A</v>
      </c>
      <c r="N652" s="111" t="e">
        <f>VLOOKUP(Tabela4[[#This Row],[Proposta de Referência]],SIMP_CF!A:K,9,FALSE)</f>
        <v>#N/A</v>
      </c>
      <c r="O652" s="111" t="e">
        <f>VLOOKUP(Tabela4[[#This Row],[Proposta de Referência]],SIMP_CF!A:K,8,FALSE)</f>
        <v>#N/A</v>
      </c>
      <c r="P652" s="112" t="e">
        <f t="shared" si="102"/>
        <v>#N/A</v>
      </c>
      <c r="Q652" s="112" t="e">
        <f t="shared" si="103"/>
        <v>#N/A</v>
      </c>
      <c r="R652" t="e">
        <f t="shared" si="109"/>
        <v>#N/A</v>
      </c>
      <c r="S652" s="108" t="e">
        <f t="shared" si="104"/>
        <v>#N/A</v>
      </c>
      <c r="T652" s="108" t="e">
        <f t="shared" si="105"/>
        <v>#N/A</v>
      </c>
      <c r="U652" s="110" t="e">
        <f t="shared" si="106"/>
        <v>#N/A</v>
      </c>
      <c r="V652" t="e">
        <f t="shared" si="107"/>
        <v>#N/A</v>
      </c>
      <c r="W652" t="str">
        <f t="shared" si="108"/>
        <v/>
      </c>
      <c r="X652" s="24" t="str">
        <f>IFERROR(VLOOKUP(W652,HOSPITAIS_COM_DIVIDAS!A:E,5,FALSE),"")</f>
        <v/>
      </c>
    </row>
    <row r="653" spans="1:24" x14ac:dyDescent="0.25">
      <c r="A653" s="52" t="str">
        <f>IFERROR((Tabela4[[#This Row],[Status da Proposta]]),"")</f>
        <v/>
      </c>
      <c r="B653" s="121">
        <f>IFERROR((CREDITO_FINANCEIRO!A653),"")</f>
        <v>0</v>
      </c>
      <c r="C653" s="120" t="str">
        <f>IFERROR((VLOOKUP(B653,CREDITO_FINANCEIRO!A:B,2,FALSE)),"")</f>
        <v/>
      </c>
      <c r="D653" s="94" t="str">
        <f>IFERROR((VLOOKUP(B653,CREDITO_FINANCEIRO!A:E,5,FALSE)),"")</f>
        <v/>
      </c>
      <c r="E653" s="95" t="str">
        <f>IFERROR((VLOOKUP(B653,CREDITO_FINANCEIRO!A:C,3,FALSE)),"")</f>
        <v/>
      </c>
      <c r="F653" s="120" t="str">
        <f>IFERROR((VLOOKUP(B653,CREDITO_FINANCEIRO!A:G,4,FALSE)),"")</f>
        <v/>
      </c>
      <c r="G653" s="120" t="e">
        <f>VLOOKUP(B653,CREDITO_FINANCEIRO!A:G,6,FALSE)</f>
        <v>#N/A</v>
      </c>
      <c r="H653" s="120" t="e">
        <f>VLOOKUP(B653,CREDITO_FINANCEIRO!A:G,7,FALSE)</f>
        <v>#N/A</v>
      </c>
      <c r="I653" s="91" t="e">
        <f>VLOOKUP(B653,CREDITO_FINANCEIRO!A:K,10,FALSE)</f>
        <v>#N/A</v>
      </c>
      <c r="J653" s="91" t="e">
        <f>VLOOKUP(B653,CREDITO_FINANCEIRO!A:K,11,FALSE)</f>
        <v>#N/A</v>
      </c>
      <c r="K653" s="91" t="e">
        <f>VLOOKUP(B653,CREDITO_FINANCEIRO!A:L,12,FALSE)</f>
        <v>#N/A</v>
      </c>
      <c r="L653" s="110" t="e">
        <f t="shared" si="100"/>
        <v>#N/A</v>
      </c>
      <c r="M653" s="2" t="e">
        <f t="shared" si="101"/>
        <v>#N/A</v>
      </c>
      <c r="N653" s="111" t="e">
        <f>VLOOKUP(Tabela4[[#This Row],[Proposta de Referência]],SIMP_CF!A:K,9,FALSE)</f>
        <v>#N/A</v>
      </c>
      <c r="O653" s="111" t="e">
        <f>VLOOKUP(Tabela4[[#This Row],[Proposta de Referência]],SIMP_CF!A:K,8,FALSE)</f>
        <v>#N/A</v>
      </c>
      <c r="P653" s="112" t="e">
        <f t="shared" si="102"/>
        <v>#N/A</v>
      </c>
      <c r="Q653" s="112" t="e">
        <f t="shared" si="103"/>
        <v>#N/A</v>
      </c>
      <c r="R653" t="e">
        <f t="shared" si="109"/>
        <v>#N/A</v>
      </c>
      <c r="S653" s="108" t="e">
        <f t="shared" si="104"/>
        <v>#N/A</v>
      </c>
      <c r="T653" s="108" t="e">
        <f t="shared" si="105"/>
        <v>#N/A</v>
      </c>
      <c r="U653" s="110" t="e">
        <f t="shared" si="106"/>
        <v>#N/A</v>
      </c>
      <c r="V653" t="e">
        <f t="shared" si="107"/>
        <v>#N/A</v>
      </c>
      <c r="W653" t="str">
        <f t="shared" si="108"/>
        <v/>
      </c>
      <c r="X653" s="24" t="str">
        <f>IFERROR(VLOOKUP(W653,HOSPITAIS_COM_DIVIDAS!A:E,5,FALSE),"")</f>
        <v/>
      </c>
    </row>
    <row r="654" spans="1:24" x14ac:dyDescent="0.25">
      <c r="A654" s="52" t="str">
        <f>IFERROR((Tabela4[[#This Row],[Status da Proposta]]),"")</f>
        <v/>
      </c>
      <c r="B654" s="121">
        <f>IFERROR((CREDITO_FINANCEIRO!A654),"")</f>
        <v>0</v>
      </c>
      <c r="C654" s="120" t="str">
        <f>IFERROR((VLOOKUP(B654,CREDITO_FINANCEIRO!A:B,2,FALSE)),"")</f>
        <v/>
      </c>
      <c r="D654" s="94" t="str">
        <f>IFERROR((VLOOKUP(B654,CREDITO_FINANCEIRO!A:E,5,FALSE)),"")</f>
        <v/>
      </c>
      <c r="E654" s="95" t="str">
        <f>IFERROR((VLOOKUP(B654,CREDITO_FINANCEIRO!A:C,3,FALSE)),"")</f>
        <v/>
      </c>
      <c r="F654" s="120" t="str">
        <f>IFERROR((VLOOKUP(B654,CREDITO_FINANCEIRO!A:G,4,FALSE)),"")</f>
        <v/>
      </c>
      <c r="G654" s="120" t="e">
        <f>VLOOKUP(B654,CREDITO_FINANCEIRO!A:G,6,FALSE)</f>
        <v>#N/A</v>
      </c>
      <c r="H654" s="120" t="e">
        <f>VLOOKUP(B654,CREDITO_FINANCEIRO!A:G,7,FALSE)</f>
        <v>#N/A</v>
      </c>
      <c r="I654" s="91" t="e">
        <f>VLOOKUP(B654,CREDITO_FINANCEIRO!A:K,10,FALSE)</f>
        <v>#N/A</v>
      </c>
      <c r="J654" s="91" t="e">
        <f>VLOOKUP(B654,CREDITO_FINANCEIRO!A:K,11,FALSE)</f>
        <v>#N/A</v>
      </c>
      <c r="K654" s="91" t="e">
        <f>VLOOKUP(B654,CREDITO_FINANCEIRO!A:L,12,FALSE)</f>
        <v>#N/A</v>
      </c>
      <c r="L654" s="110" t="e">
        <f t="shared" si="100"/>
        <v>#N/A</v>
      </c>
      <c r="M654" s="2" t="e">
        <f t="shared" si="101"/>
        <v>#N/A</v>
      </c>
      <c r="N654" s="111" t="e">
        <f>VLOOKUP(Tabela4[[#This Row],[Proposta de Referência]],SIMP_CF!A:K,9,FALSE)</f>
        <v>#N/A</v>
      </c>
      <c r="O654" s="111" t="e">
        <f>VLOOKUP(Tabela4[[#This Row],[Proposta de Referência]],SIMP_CF!A:K,8,FALSE)</f>
        <v>#N/A</v>
      </c>
      <c r="P654" s="112" t="e">
        <f t="shared" si="102"/>
        <v>#N/A</v>
      </c>
      <c r="Q654" s="112" t="e">
        <f t="shared" si="103"/>
        <v>#N/A</v>
      </c>
      <c r="R654" t="e">
        <f t="shared" si="109"/>
        <v>#N/A</v>
      </c>
      <c r="S654" s="108" t="e">
        <f t="shared" si="104"/>
        <v>#N/A</v>
      </c>
      <c r="T654" s="108" t="e">
        <f t="shared" si="105"/>
        <v>#N/A</v>
      </c>
      <c r="U654" s="110" t="e">
        <f t="shared" si="106"/>
        <v>#N/A</v>
      </c>
      <c r="V654" t="e">
        <f t="shared" si="107"/>
        <v>#N/A</v>
      </c>
      <c r="W654" t="str">
        <f t="shared" si="108"/>
        <v/>
      </c>
      <c r="X654" s="24" t="str">
        <f>IFERROR(VLOOKUP(W654,HOSPITAIS_COM_DIVIDAS!A:E,5,FALSE),"")</f>
        <v/>
      </c>
    </row>
    <row r="655" spans="1:24" x14ac:dyDescent="0.25">
      <c r="A655" s="52" t="str">
        <f>IFERROR((Tabela4[[#This Row],[Status da Proposta]]),"")</f>
        <v/>
      </c>
      <c r="B655" s="121">
        <f>IFERROR((CREDITO_FINANCEIRO!A655),"")</f>
        <v>0</v>
      </c>
      <c r="C655" s="120" t="str">
        <f>IFERROR((VLOOKUP(B655,CREDITO_FINANCEIRO!A:B,2,FALSE)),"")</f>
        <v/>
      </c>
      <c r="D655" s="94" t="str">
        <f>IFERROR((VLOOKUP(B655,CREDITO_FINANCEIRO!A:E,5,FALSE)),"")</f>
        <v/>
      </c>
      <c r="E655" s="95" t="str">
        <f>IFERROR((VLOOKUP(B655,CREDITO_FINANCEIRO!A:C,3,FALSE)),"")</f>
        <v/>
      </c>
      <c r="F655" s="120" t="str">
        <f>IFERROR((VLOOKUP(B655,CREDITO_FINANCEIRO!A:G,4,FALSE)),"")</f>
        <v/>
      </c>
      <c r="G655" s="120" t="e">
        <f>VLOOKUP(B655,CREDITO_FINANCEIRO!A:G,6,FALSE)</f>
        <v>#N/A</v>
      </c>
      <c r="H655" s="120" t="e">
        <f>VLOOKUP(B655,CREDITO_FINANCEIRO!A:G,7,FALSE)</f>
        <v>#N/A</v>
      </c>
      <c r="I655" s="91" t="e">
        <f>VLOOKUP(B655,CREDITO_FINANCEIRO!A:K,10,FALSE)</f>
        <v>#N/A</v>
      </c>
      <c r="J655" s="91" t="e">
        <f>VLOOKUP(B655,CREDITO_FINANCEIRO!A:K,11,FALSE)</f>
        <v>#N/A</v>
      </c>
      <c r="K655" s="91" t="e">
        <f>VLOOKUP(B655,CREDITO_FINANCEIRO!A:L,12,FALSE)</f>
        <v>#N/A</v>
      </c>
      <c r="L655" s="110" t="e">
        <f t="shared" si="100"/>
        <v>#N/A</v>
      </c>
      <c r="M655" s="2" t="e">
        <f t="shared" si="101"/>
        <v>#N/A</v>
      </c>
      <c r="N655" s="111" t="e">
        <f>VLOOKUP(Tabela4[[#This Row],[Proposta de Referência]],SIMP_CF!A:K,9,FALSE)</f>
        <v>#N/A</v>
      </c>
      <c r="O655" s="111" t="e">
        <f>VLOOKUP(Tabela4[[#This Row],[Proposta de Referência]],SIMP_CF!A:K,8,FALSE)</f>
        <v>#N/A</v>
      </c>
      <c r="P655" s="112" t="e">
        <f t="shared" si="102"/>
        <v>#N/A</v>
      </c>
      <c r="Q655" s="112" t="e">
        <f t="shared" si="103"/>
        <v>#N/A</v>
      </c>
      <c r="R655" t="e">
        <f t="shared" si="109"/>
        <v>#N/A</v>
      </c>
      <c r="S655" s="108" t="e">
        <f t="shared" si="104"/>
        <v>#N/A</v>
      </c>
      <c r="T655" s="108" t="e">
        <f t="shared" si="105"/>
        <v>#N/A</v>
      </c>
      <c r="U655" s="110" t="e">
        <f t="shared" si="106"/>
        <v>#N/A</v>
      </c>
      <c r="V655" t="e">
        <f t="shared" si="107"/>
        <v>#N/A</v>
      </c>
      <c r="W655" t="str">
        <f t="shared" si="108"/>
        <v/>
      </c>
      <c r="X655" s="24" t="str">
        <f>IFERROR(VLOOKUP(W655,HOSPITAIS_COM_DIVIDAS!A:E,5,FALSE),"")</f>
        <v/>
      </c>
    </row>
    <row r="656" spans="1:24" x14ac:dyDescent="0.25">
      <c r="A656" s="52" t="str">
        <f>IFERROR((Tabela4[[#This Row],[Status da Proposta]]),"")</f>
        <v/>
      </c>
      <c r="B656" s="121">
        <f>IFERROR((CREDITO_FINANCEIRO!A656),"")</f>
        <v>0</v>
      </c>
      <c r="C656" s="120" t="str">
        <f>IFERROR((VLOOKUP(B656,CREDITO_FINANCEIRO!A:B,2,FALSE)),"")</f>
        <v/>
      </c>
      <c r="D656" s="94" t="str">
        <f>IFERROR((VLOOKUP(B656,CREDITO_FINANCEIRO!A:E,5,FALSE)),"")</f>
        <v/>
      </c>
      <c r="E656" s="95" t="str">
        <f>IFERROR((VLOOKUP(B656,CREDITO_FINANCEIRO!A:C,3,FALSE)),"")</f>
        <v/>
      </c>
      <c r="F656" s="120" t="str">
        <f>IFERROR((VLOOKUP(B656,CREDITO_FINANCEIRO!A:G,4,FALSE)),"")</f>
        <v/>
      </c>
      <c r="G656" s="120" t="e">
        <f>VLOOKUP(B656,CREDITO_FINANCEIRO!A:G,6,FALSE)</f>
        <v>#N/A</v>
      </c>
      <c r="H656" s="120" t="e">
        <f>VLOOKUP(B656,CREDITO_FINANCEIRO!A:G,7,FALSE)</f>
        <v>#N/A</v>
      </c>
      <c r="I656" s="91" t="e">
        <f>VLOOKUP(B656,CREDITO_FINANCEIRO!A:K,10,FALSE)</f>
        <v>#N/A</v>
      </c>
      <c r="J656" s="91" t="e">
        <f>VLOOKUP(B656,CREDITO_FINANCEIRO!A:K,11,FALSE)</f>
        <v>#N/A</v>
      </c>
      <c r="K656" s="91" t="e">
        <f>VLOOKUP(B656,CREDITO_FINANCEIRO!A:L,12,FALSE)</f>
        <v>#N/A</v>
      </c>
      <c r="L656" s="110" t="e">
        <f t="shared" si="100"/>
        <v>#N/A</v>
      </c>
      <c r="M656" s="2" t="e">
        <f t="shared" si="101"/>
        <v>#N/A</v>
      </c>
      <c r="N656" s="111" t="e">
        <f>VLOOKUP(Tabela4[[#This Row],[Proposta de Referência]],SIMP_CF!A:K,9,FALSE)</f>
        <v>#N/A</v>
      </c>
      <c r="O656" s="111" t="e">
        <f>VLOOKUP(Tabela4[[#This Row],[Proposta de Referência]],SIMP_CF!A:K,8,FALSE)</f>
        <v>#N/A</v>
      </c>
      <c r="P656" s="112" t="e">
        <f t="shared" si="102"/>
        <v>#N/A</v>
      </c>
      <c r="Q656" s="112" t="e">
        <f t="shared" si="103"/>
        <v>#N/A</v>
      </c>
      <c r="R656" t="e">
        <f t="shared" si="109"/>
        <v>#N/A</v>
      </c>
      <c r="S656" s="108" t="e">
        <f t="shared" si="104"/>
        <v>#N/A</v>
      </c>
      <c r="T656" s="108" t="e">
        <f t="shared" si="105"/>
        <v>#N/A</v>
      </c>
      <c r="U656" s="110" t="e">
        <f t="shared" si="106"/>
        <v>#N/A</v>
      </c>
      <c r="V656" t="e">
        <f t="shared" si="107"/>
        <v>#N/A</v>
      </c>
      <c r="W656" t="str">
        <f t="shared" si="108"/>
        <v/>
      </c>
      <c r="X656" s="24" t="str">
        <f>IFERROR(VLOOKUP(W656,HOSPITAIS_COM_DIVIDAS!A:E,5,FALSE),"")</f>
        <v/>
      </c>
    </row>
    <row r="657" spans="1:24" x14ac:dyDescent="0.25">
      <c r="A657" s="52" t="str">
        <f>IFERROR((Tabela4[[#This Row],[Status da Proposta]]),"")</f>
        <v/>
      </c>
      <c r="B657" s="121">
        <f>IFERROR((CREDITO_FINANCEIRO!A657),"")</f>
        <v>0</v>
      </c>
      <c r="C657" s="120" t="str">
        <f>IFERROR((VLOOKUP(B657,CREDITO_FINANCEIRO!A:B,2,FALSE)),"")</f>
        <v/>
      </c>
      <c r="D657" s="94" t="str">
        <f>IFERROR((VLOOKUP(B657,CREDITO_FINANCEIRO!A:E,5,FALSE)),"")</f>
        <v/>
      </c>
      <c r="E657" s="95" t="str">
        <f>IFERROR((VLOOKUP(B657,CREDITO_FINANCEIRO!A:C,3,FALSE)),"")</f>
        <v/>
      </c>
      <c r="F657" s="120" t="str">
        <f>IFERROR((VLOOKUP(B657,CREDITO_FINANCEIRO!A:G,4,FALSE)),"")</f>
        <v/>
      </c>
      <c r="G657" s="120" t="e">
        <f>VLOOKUP(B657,CREDITO_FINANCEIRO!A:G,6,FALSE)</f>
        <v>#N/A</v>
      </c>
      <c r="H657" s="120" t="e">
        <f>VLOOKUP(B657,CREDITO_FINANCEIRO!A:G,7,FALSE)</f>
        <v>#N/A</v>
      </c>
      <c r="I657" s="91" t="e">
        <f>VLOOKUP(B657,CREDITO_FINANCEIRO!A:K,10,FALSE)</f>
        <v>#N/A</v>
      </c>
      <c r="J657" s="91" t="e">
        <f>VLOOKUP(B657,CREDITO_FINANCEIRO!A:K,11,FALSE)</f>
        <v>#N/A</v>
      </c>
      <c r="K657" s="91" t="e">
        <f>VLOOKUP(B657,CREDITO_FINANCEIRO!A:L,12,FALSE)</f>
        <v>#N/A</v>
      </c>
      <c r="L657" s="110" t="e">
        <f t="shared" si="100"/>
        <v>#N/A</v>
      </c>
      <c r="M657" s="2" t="e">
        <f t="shared" si="101"/>
        <v>#N/A</v>
      </c>
      <c r="N657" s="111" t="e">
        <f>VLOOKUP(Tabela4[[#This Row],[Proposta de Referência]],SIMP_CF!A:K,9,FALSE)</f>
        <v>#N/A</v>
      </c>
      <c r="O657" s="111" t="e">
        <f>VLOOKUP(Tabela4[[#This Row],[Proposta de Referência]],SIMP_CF!A:K,8,FALSE)</f>
        <v>#N/A</v>
      </c>
      <c r="P657" s="112" t="e">
        <f t="shared" si="102"/>
        <v>#N/A</v>
      </c>
      <c r="Q657" s="112" t="e">
        <f t="shared" si="103"/>
        <v>#N/A</v>
      </c>
      <c r="R657" t="e">
        <f t="shared" si="109"/>
        <v>#N/A</v>
      </c>
      <c r="S657" s="108" t="e">
        <f t="shared" si="104"/>
        <v>#N/A</v>
      </c>
      <c r="T657" s="108" t="e">
        <f t="shared" si="105"/>
        <v>#N/A</v>
      </c>
      <c r="U657" s="110" t="e">
        <f t="shared" si="106"/>
        <v>#N/A</v>
      </c>
      <c r="V657" t="e">
        <f t="shared" si="107"/>
        <v>#N/A</v>
      </c>
      <c r="W657" t="str">
        <f t="shared" si="108"/>
        <v/>
      </c>
      <c r="X657" s="24" t="str">
        <f>IFERROR(VLOOKUP(W657,HOSPITAIS_COM_DIVIDAS!A:E,5,FALSE),"")</f>
        <v/>
      </c>
    </row>
    <row r="658" spans="1:24" x14ac:dyDescent="0.25">
      <c r="A658" s="52" t="str">
        <f>IFERROR((Tabela4[[#This Row],[Status da Proposta]]),"")</f>
        <v/>
      </c>
      <c r="B658" s="121">
        <f>IFERROR((CREDITO_FINANCEIRO!A658),"")</f>
        <v>0</v>
      </c>
      <c r="C658" s="120" t="str">
        <f>IFERROR((VLOOKUP(B658,CREDITO_FINANCEIRO!A:B,2,FALSE)),"")</f>
        <v/>
      </c>
      <c r="D658" s="94" t="str">
        <f>IFERROR((VLOOKUP(B658,CREDITO_FINANCEIRO!A:E,5,FALSE)),"")</f>
        <v/>
      </c>
      <c r="E658" s="95" t="str">
        <f>IFERROR((VLOOKUP(B658,CREDITO_FINANCEIRO!A:C,3,FALSE)),"")</f>
        <v/>
      </c>
      <c r="F658" s="120" t="str">
        <f>IFERROR((VLOOKUP(B658,CREDITO_FINANCEIRO!A:G,4,FALSE)),"")</f>
        <v/>
      </c>
      <c r="G658" s="120" t="e">
        <f>VLOOKUP(B658,CREDITO_FINANCEIRO!A:G,6,FALSE)</f>
        <v>#N/A</v>
      </c>
      <c r="H658" s="120" t="e">
        <f>VLOOKUP(B658,CREDITO_FINANCEIRO!A:G,7,FALSE)</f>
        <v>#N/A</v>
      </c>
      <c r="I658" s="91" t="e">
        <f>VLOOKUP(B658,CREDITO_FINANCEIRO!A:K,10,FALSE)</f>
        <v>#N/A</v>
      </c>
      <c r="J658" s="91" t="e">
        <f>VLOOKUP(B658,CREDITO_FINANCEIRO!A:K,11,FALSE)</f>
        <v>#N/A</v>
      </c>
      <c r="K658" s="91" t="e">
        <f>VLOOKUP(B658,CREDITO_FINANCEIRO!A:L,12,FALSE)</f>
        <v>#N/A</v>
      </c>
      <c r="L658" s="110" t="e">
        <f t="shared" si="100"/>
        <v>#N/A</v>
      </c>
      <c r="M658" s="2" t="e">
        <f t="shared" si="101"/>
        <v>#N/A</v>
      </c>
      <c r="N658" s="111" t="e">
        <f>VLOOKUP(Tabela4[[#This Row],[Proposta de Referência]],SIMP_CF!A:K,9,FALSE)</f>
        <v>#N/A</v>
      </c>
      <c r="O658" s="111" t="e">
        <f>VLOOKUP(Tabela4[[#This Row],[Proposta de Referência]],SIMP_CF!A:K,8,FALSE)</f>
        <v>#N/A</v>
      </c>
      <c r="P658" s="112" t="e">
        <f t="shared" si="102"/>
        <v>#N/A</v>
      </c>
      <c r="Q658" s="112" t="e">
        <f t="shared" si="103"/>
        <v>#N/A</v>
      </c>
      <c r="R658" t="e">
        <f t="shared" si="109"/>
        <v>#N/A</v>
      </c>
      <c r="S658" s="108" t="e">
        <f t="shared" si="104"/>
        <v>#N/A</v>
      </c>
      <c r="T658" s="108" t="e">
        <f t="shared" si="105"/>
        <v>#N/A</v>
      </c>
      <c r="U658" s="110" t="e">
        <f t="shared" si="106"/>
        <v>#N/A</v>
      </c>
      <c r="V658" t="e">
        <f t="shared" si="107"/>
        <v>#N/A</v>
      </c>
      <c r="W658" t="str">
        <f t="shared" si="108"/>
        <v/>
      </c>
      <c r="X658" s="24" t="str">
        <f>IFERROR(VLOOKUP(W658,HOSPITAIS_COM_DIVIDAS!A:E,5,FALSE),"")</f>
        <v/>
      </c>
    </row>
    <row r="659" spans="1:24" x14ac:dyDescent="0.25">
      <c r="A659" s="52" t="str">
        <f>IFERROR((Tabela4[[#This Row],[Status da Proposta]]),"")</f>
        <v/>
      </c>
      <c r="B659" s="121">
        <f>IFERROR((CREDITO_FINANCEIRO!A659),"")</f>
        <v>0</v>
      </c>
      <c r="C659" s="120" t="str">
        <f>IFERROR((VLOOKUP(B659,CREDITO_FINANCEIRO!A:B,2,FALSE)),"")</f>
        <v/>
      </c>
      <c r="D659" s="94" t="str">
        <f>IFERROR((VLOOKUP(B659,CREDITO_FINANCEIRO!A:E,5,FALSE)),"")</f>
        <v/>
      </c>
      <c r="E659" s="95" t="str">
        <f>IFERROR((VLOOKUP(B659,CREDITO_FINANCEIRO!A:C,3,FALSE)),"")</f>
        <v/>
      </c>
      <c r="F659" s="120" t="str">
        <f>IFERROR((VLOOKUP(B659,CREDITO_FINANCEIRO!A:G,4,FALSE)),"")</f>
        <v/>
      </c>
      <c r="G659" s="120" t="e">
        <f>VLOOKUP(B659,CREDITO_FINANCEIRO!A:G,6,FALSE)</f>
        <v>#N/A</v>
      </c>
      <c r="H659" s="120" t="e">
        <f>VLOOKUP(B659,CREDITO_FINANCEIRO!A:G,7,FALSE)</f>
        <v>#N/A</v>
      </c>
      <c r="I659" s="91" t="e">
        <f>VLOOKUP(B659,CREDITO_FINANCEIRO!A:K,10,FALSE)</f>
        <v>#N/A</v>
      </c>
      <c r="J659" s="91" t="e">
        <f>VLOOKUP(B659,CREDITO_FINANCEIRO!A:K,11,FALSE)</f>
        <v>#N/A</v>
      </c>
      <c r="K659" s="91" t="e">
        <f>VLOOKUP(B659,CREDITO_FINANCEIRO!A:L,12,FALSE)</f>
        <v>#N/A</v>
      </c>
      <c r="L659" s="110" t="e">
        <f t="shared" si="100"/>
        <v>#N/A</v>
      </c>
      <c r="M659" s="2" t="e">
        <f t="shared" si="101"/>
        <v>#N/A</v>
      </c>
      <c r="N659" s="111" t="e">
        <f>VLOOKUP(Tabela4[[#This Row],[Proposta de Referência]],SIMP_CF!A:K,9,FALSE)</f>
        <v>#N/A</v>
      </c>
      <c r="O659" s="111" t="e">
        <f>VLOOKUP(Tabela4[[#This Row],[Proposta de Referência]],SIMP_CF!A:K,8,FALSE)</f>
        <v>#N/A</v>
      </c>
      <c r="P659" s="112" t="e">
        <f t="shared" si="102"/>
        <v>#N/A</v>
      </c>
      <c r="Q659" s="112" t="e">
        <f t="shared" si="103"/>
        <v>#N/A</v>
      </c>
      <c r="R659" t="e">
        <f t="shared" si="109"/>
        <v>#N/A</v>
      </c>
      <c r="S659" s="108" t="e">
        <f t="shared" si="104"/>
        <v>#N/A</v>
      </c>
      <c r="T659" s="108" t="e">
        <f t="shared" si="105"/>
        <v>#N/A</v>
      </c>
      <c r="U659" s="110" t="e">
        <f t="shared" si="106"/>
        <v>#N/A</v>
      </c>
      <c r="V659" t="e">
        <f t="shared" si="107"/>
        <v>#N/A</v>
      </c>
      <c r="W659" t="str">
        <f t="shared" si="108"/>
        <v/>
      </c>
      <c r="X659" s="24" t="str">
        <f>IFERROR(VLOOKUP(W659,HOSPITAIS_COM_DIVIDAS!A:E,5,FALSE),"")</f>
        <v/>
      </c>
    </row>
    <row r="660" spans="1:24" x14ac:dyDescent="0.25">
      <c r="A660" s="52" t="str">
        <f>IFERROR((Tabela4[[#This Row],[Status da Proposta]]),"")</f>
        <v/>
      </c>
      <c r="B660" s="121">
        <f>IFERROR((CREDITO_FINANCEIRO!A660),"")</f>
        <v>0</v>
      </c>
      <c r="C660" s="120" t="str">
        <f>IFERROR((VLOOKUP(B660,CREDITO_FINANCEIRO!A:B,2,FALSE)),"")</f>
        <v/>
      </c>
      <c r="D660" s="94" t="str">
        <f>IFERROR((VLOOKUP(B660,CREDITO_FINANCEIRO!A:E,5,FALSE)),"")</f>
        <v/>
      </c>
      <c r="E660" s="95" t="str">
        <f>IFERROR((VLOOKUP(B660,CREDITO_FINANCEIRO!A:C,3,FALSE)),"")</f>
        <v/>
      </c>
      <c r="F660" s="120" t="str">
        <f>IFERROR((VLOOKUP(B660,CREDITO_FINANCEIRO!A:G,4,FALSE)),"")</f>
        <v/>
      </c>
      <c r="G660" s="120" t="e">
        <f>VLOOKUP(B660,CREDITO_FINANCEIRO!A:G,6,FALSE)</f>
        <v>#N/A</v>
      </c>
      <c r="H660" s="120" t="e">
        <f>VLOOKUP(B660,CREDITO_FINANCEIRO!A:G,7,FALSE)</f>
        <v>#N/A</v>
      </c>
      <c r="I660" s="91" t="e">
        <f>VLOOKUP(B660,CREDITO_FINANCEIRO!A:K,10,FALSE)</f>
        <v>#N/A</v>
      </c>
      <c r="J660" s="91" t="e">
        <f>VLOOKUP(B660,CREDITO_FINANCEIRO!A:K,11,FALSE)</f>
        <v>#N/A</v>
      </c>
      <c r="K660" s="91" t="e">
        <f>VLOOKUP(B660,CREDITO_FINANCEIRO!A:L,12,FALSE)</f>
        <v>#N/A</v>
      </c>
      <c r="L660" s="110" t="e">
        <f t="shared" si="100"/>
        <v>#N/A</v>
      </c>
      <c r="M660" s="2" t="e">
        <f t="shared" si="101"/>
        <v>#N/A</v>
      </c>
      <c r="N660" s="111" t="e">
        <f>VLOOKUP(Tabela4[[#This Row],[Proposta de Referência]],SIMP_CF!A:K,9,FALSE)</f>
        <v>#N/A</v>
      </c>
      <c r="O660" s="111" t="e">
        <f>VLOOKUP(Tabela4[[#This Row],[Proposta de Referência]],SIMP_CF!A:K,8,FALSE)</f>
        <v>#N/A</v>
      </c>
      <c r="P660" s="112" t="e">
        <f t="shared" si="102"/>
        <v>#N/A</v>
      </c>
      <c r="Q660" s="112" t="e">
        <f t="shared" si="103"/>
        <v>#N/A</v>
      </c>
      <c r="R660" t="e">
        <f t="shared" si="109"/>
        <v>#N/A</v>
      </c>
      <c r="S660" s="108" t="e">
        <f t="shared" si="104"/>
        <v>#N/A</v>
      </c>
      <c r="T660" s="108" t="e">
        <f t="shared" si="105"/>
        <v>#N/A</v>
      </c>
      <c r="U660" s="110" t="e">
        <f t="shared" si="106"/>
        <v>#N/A</v>
      </c>
      <c r="V660" t="e">
        <f t="shared" si="107"/>
        <v>#N/A</v>
      </c>
      <c r="W660" t="str">
        <f t="shared" si="108"/>
        <v/>
      </c>
      <c r="X660" s="24" t="str">
        <f>IFERROR(VLOOKUP(W660,HOSPITAIS_COM_DIVIDAS!A:E,5,FALSE),"")</f>
        <v/>
      </c>
    </row>
    <row r="661" spans="1:24" x14ac:dyDescent="0.25">
      <c r="A661" s="52" t="str">
        <f>IFERROR((Tabela4[[#This Row],[Status da Proposta]]),"")</f>
        <v/>
      </c>
      <c r="B661" s="121">
        <f>IFERROR((CREDITO_FINANCEIRO!A661),"")</f>
        <v>0</v>
      </c>
      <c r="C661" s="120" t="str">
        <f>IFERROR((VLOOKUP(B661,CREDITO_FINANCEIRO!A:B,2,FALSE)),"")</f>
        <v/>
      </c>
      <c r="D661" s="94" t="str">
        <f>IFERROR((VLOOKUP(B661,CREDITO_FINANCEIRO!A:E,5,FALSE)),"")</f>
        <v/>
      </c>
      <c r="E661" s="95" t="str">
        <f>IFERROR((VLOOKUP(B661,CREDITO_FINANCEIRO!A:C,3,FALSE)),"")</f>
        <v/>
      </c>
      <c r="F661" s="120" t="str">
        <f>IFERROR((VLOOKUP(B661,CREDITO_FINANCEIRO!A:G,4,FALSE)),"")</f>
        <v/>
      </c>
      <c r="G661" s="120" t="e">
        <f>VLOOKUP(B661,CREDITO_FINANCEIRO!A:G,6,FALSE)</f>
        <v>#N/A</v>
      </c>
      <c r="H661" s="120" t="e">
        <f>VLOOKUP(B661,CREDITO_FINANCEIRO!A:G,7,FALSE)</f>
        <v>#N/A</v>
      </c>
      <c r="I661" s="91" t="e">
        <f>VLOOKUP(B661,CREDITO_FINANCEIRO!A:K,10,FALSE)</f>
        <v>#N/A</v>
      </c>
      <c r="J661" s="91" t="e">
        <f>VLOOKUP(B661,CREDITO_FINANCEIRO!A:K,11,FALSE)</f>
        <v>#N/A</v>
      </c>
      <c r="K661" s="91" t="e">
        <f>VLOOKUP(B661,CREDITO_FINANCEIRO!A:L,12,FALSE)</f>
        <v>#N/A</v>
      </c>
      <c r="L661" s="110" t="e">
        <f t="shared" si="100"/>
        <v>#N/A</v>
      </c>
      <c r="M661" s="2" t="e">
        <f t="shared" si="101"/>
        <v>#N/A</v>
      </c>
      <c r="N661" s="111" t="e">
        <f>VLOOKUP(Tabela4[[#This Row],[Proposta de Referência]],SIMP_CF!A:K,9,FALSE)</f>
        <v>#N/A</v>
      </c>
      <c r="O661" s="111" t="e">
        <f>VLOOKUP(Tabela4[[#This Row],[Proposta de Referência]],SIMP_CF!A:K,8,FALSE)</f>
        <v>#N/A</v>
      </c>
      <c r="P661" s="112" t="e">
        <f t="shared" si="102"/>
        <v>#N/A</v>
      </c>
      <c r="Q661" s="112" t="e">
        <f t="shared" si="103"/>
        <v>#N/A</v>
      </c>
      <c r="R661" t="e">
        <f t="shared" si="109"/>
        <v>#N/A</v>
      </c>
      <c r="S661" s="108" t="e">
        <f t="shared" si="104"/>
        <v>#N/A</v>
      </c>
      <c r="T661" s="108" t="e">
        <f t="shared" si="105"/>
        <v>#N/A</v>
      </c>
      <c r="U661" s="110" t="e">
        <f t="shared" si="106"/>
        <v>#N/A</v>
      </c>
      <c r="V661" t="e">
        <f t="shared" si="107"/>
        <v>#N/A</v>
      </c>
      <c r="W661" t="str">
        <f t="shared" si="108"/>
        <v/>
      </c>
      <c r="X661" s="24" t="str">
        <f>IFERROR(VLOOKUP(W661,HOSPITAIS_COM_DIVIDAS!A:E,5,FALSE),"")</f>
        <v/>
      </c>
    </row>
    <row r="662" spans="1:24" x14ac:dyDescent="0.25">
      <c r="A662" s="52" t="str">
        <f>IFERROR((Tabela4[[#This Row],[Status da Proposta]]),"")</f>
        <v/>
      </c>
      <c r="B662" s="121">
        <f>IFERROR((CREDITO_FINANCEIRO!A662),"")</f>
        <v>0</v>
      </c>
      <c r="C662" s="120" t="str">
        <f>IFERROR((VLOOKUP(B662,CREDITO_FINANCEIRO!A:B,2,FALSE)),"")</f>
        <v/>
      </c>
      <c r="D662" s="94" t="str">
        <f>IFERROR((VLOOKUP(B662,CREDITO_FINANCEIRO!A:E,5,FALSE)),"")</f>
        <v/>
      </c>
      <c r="E662" s="95" t="str">
        <f>IFERROR((VLOOKUP(B662,CREDITO_FINANCEIRO!A:C,3,FALSE)),"")</f>
        <v/>
      </c>
      <c r="F662" s="120" t="str">
        <f>IFERROR((VLOOKUP(B662,CREDITO_FINANCEIRO!A:G,4,FALSE)),"")</f>
        <v/>
      </c>
      <c r="G662" s="120" t="e">
        <f>VLOOKUP(B662,CREDITO_FINANCEIRO!A:G,6,FALSE)</f>
        <v>#N/A</v>
      </c>
      <c r="H662" s="120" t="e">
        <f>VLOOKUP(B662,CREDITO_FINANCEIRO!A:G,7,FALSE)</f>
        <v>#N/A</v>
      </c>
      <c r="I662" s="91" t="e">
        <f>VLOOKUP(B662,CREDITO_FINANCEIRO!A:K,10,FALSE)</f>
        <v>#N/A</v>
      </c>
      <c r="J662" s="91" t="e">
        <f>VLOOKUP(B662,CREDITO_FINANCEIRO!A:K,11,FALSE)</f>
        <v>#N/A</v>
      </c>
      <c r="K662" s="91" t="e">
        <f>VLOOKUP(B662,CREDITO_FINANCEIRO!A:L,12,FALSE)</f>
        <v>#N/A</v>
      </c>
      <c r="L662" s="110" t="e">
        <f t="shared" si="100"/>
        <v>#N/A</v>
      </c>
      <c r="M662" s="2" t="e">
        <f t="shared" si="101"/>
        <v>#N/A</v>
      </c>
      <c r="N662" s="111" t="e">
        <f>VLOOKUP(Tabela4[[#This Row],[Proposta de Referência]],SIMP_CF!A:K,9,FALSE)</f>
        <v>#N/A</v>
      </c>
      <c r="O662" s="111" t="e">
        <f>VLOOKUP(Tabela4[[#This Row],[Proposta de Referência]],SIMP_CF!A:K,8,FALSE)</f>
        <v>#N/A</v>
      </c>
      <c r="P662" s="112" t="e">
        <f t="shared" si="102"/>
        <v>#N/A</v>
      </c>
      <c r="Q662" s="112" t="e">
        <f t="shared" si="103"/>
        <v>#N/A</v>
      </c>
      <c r="R662" t="e">
        <f t="shared" si="109"/>
        <v>#N/A</v>
      </c>
      <c r="S662" s="108" t="e">
        <f t="shared" si="104"/>
        <v>#N/A</v>
      </c>
      <c r="T662" s="108" t="e">
        <f t="shared" si="105"/>
        <v>#N/A</v>
      </c>
      <c r="U662" s="110" t="e">
        <f t="shared" si="106"/>
        <v>#N/A</v>
      </c>
      <c r="V662" t="e">
        <f t="shared" si="107"/>
        <v>#N/A</v>
      </c>
      <c r="W662" t="str">
        <f t="shared" si="108"/>
        <v/>
      </c>
      <c r="X662" s="24" t="str">
        <f>IFERROR(VLOOKUP(W662,HOSPITAIS_COM_DIVIDAS!A:E,5,FALSE),"")</f>
        <v/>
      </c>
    </row>
    <row r="663" spans="1:24" x14ac:dyDescent="0.25">
      <c r="A663" s="52" t="str">
        <f>IFERROR((Tabela4[[#This Row],[Status da Proposta]]),"")</f>
        <v/>
      </c>
      <c r="B663" s="121">
        <f>IFERROR((CREDITO_FINANCEIRO!A663),"")</f>
        <v>0</v>
      </c>
      <c r="C663" s="120" t="str">
        <f>IFERROR((VLOOKUP(B663,CREDITO_FINANCEIRO!A:B,2,FALSE)),"")</f>
        <v/>
      </c>
      <c r="D663" s="94" t="str">
        <f>IFERROR((VLOOKUP(B663,CREDITO_FINANCEIRO!A:E,5,FALSE)),"")</f>
        <v/>
      </c>
      <c r="E663" s="95" t="str">
        <f>IFERROR((VLOOKUP(B663,CREDITO_FINANCEIRO!A:C,3,FALSE)),"")</f>
        <v/>
      </c>
      <c r="F663" s="120" t="str">
        <f>IFERROR((VLOOKUP(B663,CREDITO_FINANCEIRO!A:G,4,FALSE)),"")</f>
        <v/>
      </c>
      <c r="G663" s="120" t="e">
        <f>VLOOKUP(B663,CREDITO_FINANCEIRO!A:G,6,FALSE)</f>
        <v>#N/A</v>
      </c>
      <c r="H663" s="120" t="e">
        <f>VLOOKUP(B663,CREDITO_FINANCEIRO!A:G,7,FALSE)</f>
        <v>#N/A</v>
      </c>
      <c r="I663" s="91" t="e">
        <f>VLOOKUP(B663,CREDITO_FINANCEIRO!A:K,10,FALSE)</f>
        <v>#N/A</v>
      </c>
      <c r="J663" s="91" t="e">
        <f>VLOOKUP(B663,CREDITO_FINANCEIRO!A:K,11,FALSE)</f>
        <v>#N/A</v>
      </c>
      <c r="K663" s="91" t="e">
        <f>VLOOKUP(B663,CREDITO_FINANCEIRO!A:L,12,FALSE)</f>
        <v>#N/A</v>
      </c>
      <c r="L663" s="110" t="e">
        <f t="shared" si="100"/>
        <v>#N/A</v>
      </c>
      <c r="M663" s="2" t="e">
        <f t="shared" si="101"/>
        <v>#N/A</v>
      </c>
      <c r="N663" s="111" t="e">
        <f>VLOOKUP(Tabela4[[#This Row],[Proposta de Referência]],SIMP_CF!A:K,9,FALSE)</f>
        <v>#N/A</v>
      </c>
      <c r="O663" s="111" t="e">
        <f>VLOOKUP(Tabela4[[#This Row],[Proposta de Referência]],SIMP_CF!A:K,8,FALSE)</f>
        <v>#N/A</v>
      </c>
      <c r="P663" s="112" t="e">
        <f t="shared" si="102"/>
        <v>#N/A</v>
      </c>
      <c r="Q663" s="112" t="e">
        <f t="shared" si="103"/>
        <v>#N/A</v>
      </c>
      <c r="R663" t="e">
        <f t="shared" si="109"/>
        <v>#N/A</v>
      </c>
      <c r="S663" s="108" t="e">
        <f t="shared" si="104"/>
        <v>#N/A</v>
      </c>
      <c r="T663" s="108" t="e">
        <f t="shared" si="105"/>
        <v>#N/A</v>
      </c>
      <c r="U663" s="110" t="e">
        <f t="shared" si="106"/>
        <v>#N/A</v>
      </c>
      <c r="V663" t="e">
        <f t="shared" si="107"/>
        <v>#N/A</v>
      </c>
      <c r="W663" t="str">
        <f t="shared" si="108"/>
        <v/>
      </c>
      <c r="X663" s="24" t="str">
        <f>IFERROR(VLOOKUP(W663,HOSPITAIS_COM_DIVIDAS!A:E,5,FALSE),"")</f>
        <v/>
      </c>
    </row>
    <row r="664" spans="1:24" x14ac:dyDescent="0.25">
      <c r="A664" s="52" t="str">
        <f>IFERROR((Tabela4[[#This Row],[Status da Proposta]]),"")</f>
        <v/>
      </c>
      <c r="B664" s="121">
        <f>IFERROR((CREDITO_FINANCEIRO!A664),"")</f>
        <v>0</v>
      </c>
      <c r="C664" s="120" t="str">
        <f>IFERROR((VLOOKUP(B664,CREDITO_FINANCEIRO!A:B,2,FALSE)),"")</f>
        <v/>
      </c>
      <c r="D664" s="94" t="str">
        <f>IFERROR((VLOOKUP(B664,CREDITO_FINANCEIRO!A:E,5,FALSE)),"")</f>
        <v/>
      </c>
      <c r="E664" s="95" t="str">
        <f>IFERROR((VLOOKUP(B664,CREDITO_FINANCEIRO!A:C,3,FALSE)),"")</f>
        <v/>
      </c>
      <c r="F664" s="120" t="str">
        <f>IFERROR((VLOOKUP(B664,CREDITO_FINANCEIRO!A:G,4,FALSE)),"")</f>
        <v/>
      </c>
      <c r="G664" s="120" t="e">
        <f>VLOOKUP(B664,CREDITO_FINANCEIRO!A:G,6,FALSE)</f>
        <v>#N/A</v>
      </c>
      <c r="H664" s="120" t="e">
        <f>VLOOKUP(B664,CREDITO_FINANCEIRO!A:G,7,FALSE)</f>
        <v>#N/A</v>
      </c>
      <c r="I664" s="91" t="e">
        <f>VLOOKUP(B664,CREDITO_FINANCEIRO!A:K,10,FALSE)</f>
        <v>#N/A</v>
      </c>
      <c r="J664" s="91" t="e">
        <f>VLOOKUP(B664,CREDITO_FINANCEIRO!A:K,11,FALSE)</f>
        <v>#N/A</v>
      </c>
      <c r="K664" s="91" t="e">
        <f>VLOOKUP(B664,CREDITO_FINANCEIRO!A:L,12,FALSE)</f>
        <v>#N/A</v>
      </c>
      <c r="L664" s="110" t="e">
        <f t="shared" si="100"/>
        <v>#N/A</v>
      </c>
      <c r="M664" s="2" t="e">
        <f t="shared" si="101"/>
        <v>#N/A</v>
      </c>
      <c r="N664" s="111" t="e">
        <f>VLOOKUP(Tabela4[[#This Row],[Proposta de Referência]],SIMP_CF!A:K,9,FALSE)</f>
        <v>#N/A</v>
      </c>
      <c r="O664" s="111" t="e">
        <f>VLOOKUP(Tabela4[[#This Row],[Proposta de Referência]],SIMP_CF!A:K,8,FALSE)</f>
        <v>#N/A</v>
      </c>
      <c r="P664" s="112" t="e">
        <f t="shared" si="102"/>
        <v>#N/A</v>
      </c>
      <c r="Q664" s="112" t="e">
        <f t="shared" si="103"/>
        <v>#N/A</v>
      </c>
      <c r="R664" t="e">
        <f t="shared" si="109"/>
        <v>#N/A</v>
      </c>
      <c r="S664" s="108" t="e">
        <f t="shared" si="104"/>
        <v>#N/A</v>
      </c>
      <c r="T664" s="108" t="e">
        <f t="shared" si="105"/>
        <v>#N/A</v>
      </c>
      <c r="U664" s="110" t="e">
        <f t="shared" si="106"/>
        <v>#N/A</v>
      </c>
      <c r="V664" t="e">
        <f t="shared" si="107"/>
        <v>#N/A</v>
      </c>
      <c r="W664" t="str">
        <f t="shared" si="108"/>
        <v/>
      </c>
      <c r="X664" s="24" t="str">
        <f>IFERROR(VLOOKUP(W664,HOSPITAIS_COM_DIVIDAS!A:E,5,FALSE),"")</f>
        <v/>
      </c>
    </row>
    <row r="665" spans="1:24" x14ac:dyDescent="0.25">
      <c r="A665" s="52" t="str">
        <f>IFERROR((Tabela4[[#This Row],[Status da Proposta]]),"")</f>
        <v/>
      </c>
      <c r="B665" s="121">
        <f>IFERROR((CREDITO_FINANCEIRO!A665),"")</f>
        <v>0</v>
      </c>
      <c r="C665" s="120" t="str">
        <f>IFERROR((VLOOKUP(B665,CREDITO_FINANCEIRO!A:B,2,FALSE)),"")</f>
        <v/>
      </c>
      <c r="D665" s="94" t="str">
        <f>IFERROR((VLOOKUP(B665,CREDITO_FINANCEIRO!A:E,5,FALSE)),"")</f>
        <v/>
      </c>
      <c r="E665" s="95" t="str">
        <f>IFERROR((VLOOKUP(B665,CREDITO_FINANCEIRO!A:C,3,FALSE)),"")</f>
        <v/>
      </c>
      <c r="F665" s="120" t="str">
        <f>IFERROR((VLOOKUP(B665,CREDITO_FINANCEIRO!A:G,4,FALSE)),"")</f>
        <v/>
      </c>
      <c r="G665" s="120" t="e">
        <f>VLOOKUP(B665,CREDITO_FINANCEIRO!A:G,6,FALSE)</f>
        <v>#N/A</v>
      </c>
      <c r="H665" s="120" t="e">
        <f>VLOOKUP(B665,CREDITO_FINANCEIRO!A:G,7,FALSE)</f>
        <v>#N/A</v>
      </c>
      <c r="I665" s="91" t="e">
        <f>VLOOKUP(B665,CREDITO_FINANCEIRO!A:K,10,FALSE)</f>
        <v>#N/A</v>
      </c>
      <c r="J665" s="91" t="e">
        <f>VLOOKUP(B665,CREDITO_FINANCEIRO!A:K,11,FALSE)</f>
        <v>#N/A</v>
      </c>
      <c r="K665" s="91" t="e">
        <f>VLOOKUP(B665,CREDITO_FINANCEIRO!A:L,12,FALSE)</f>
        <v>#N/A</v>
      </c>
      <c r="L665" s="110" t="e">
        <f t="shared" si="100"/>
        <v>#N/A</v>
      </c>
      <c r="M665" s="2" t="e">
        <f t="shared" si="101"/>
        <v>#N/A</v>
      </c>
      <c r="N665" s="111" t="e">
        <f>VLOOKUP(Tabela4[[#This Row],[Proposta de Referência]],SIMP_CF!A:K,9,FALSE)</f>
        <v>#N/A</v>
      </c>
      <c r="O665" s="111" t="e">
        <f>VLOOKUP(Tabela4[[#This Row],[Proposta de Referência]],SIMP_CF!A:K,8,FALSE)</f>
        <v>#N/A</v>
      </c>
      <c r="P665" s="112" t="e">
        <f t="shared" si="102"/>
        <v>#N/A</v>
      </c>
      <c r="Q665" s="112" t="e">
        <f t="shared" si="103"/>
        <v>#N/A</v>
      </c>
      <c r="R665" t="e">
        <f t="shared" si="109"/>
        <v>#N/A</v>
      </c>
      <c r="S665" s="108" t="e">
        <f t="shared" si="104"/>
        <v>#N/A</v>
      </c>
      <c r="T665" s="108" t="e">
        <f t="shared" si="105"/>
        <v>#N/A</v>
      </c>
      <c r="U665" s="110" t="e">
        <f t="shared" si="106"/>
        <v>#N/A</v>
      </c>
      <c r="V665" t="e">
        <f t="shared" si="107"/>
        <v>#N/A</v>
      </c>
      <c r="W665" t="str">
        <f t="shared" si="108"/>
        <v/>
      </c>
      <c r="X665" s="24" t="str">
        <f>IFERROR(VLOOKUP(W665,HOSPITAIS_COM_DIVIDAS!A:E,5,FALSE),"")</f>
        <v/>
      </c>
    </row>
    <row r="666" spans="1:24" x14ac:dyDescent="0.25">
      <c r="A666" s="52" t="str">
        <f>IFERROR((Tabela4[[#This Row],[Status da Proposta]]),"")</f>
        <v/>
      </c>
      <c r="B666" s="121">
        <f>IFERROR((CREDITO_FINANCEIRO!A666),"")</f>
        <v>0</v>
      </c>
      <c r="C666" s="120" t="str">
        <f>IFERROR((VLOOKUP(B666,CREDITO_FINANCEIRO!A:B,2,FALSE)),"")</f>
        <v/>
      </c>
      <c r="D666" s="94" t="str">
        <f>IFERROR((VLOOKUP(B666,CREDITO_FINANCEIRO!A:E,5,FALSE)),"")</f>
        <v/>
      </c>
      <c r="E666" s="95" t="str">
        <f>IFERROR((VLOOKUP(B666,CREDITO_FINANCEIRO!A:C,3,FALSE)),"")</f>
        <v/>
      </c>
      <c r="F666" s="120" t="str">
        <f>IFERROR((VLOOKUP(B666,CREDITO_FINANCEIRO!A:G,4,FALSE)),"")</f>
        <v/>
      </c>
      <c r="G666" s="120" t="e">
        <f>VLOOKUP(B666,CREDITO_FINANCEIRO!A:G,6,FALSE)</f>
        <v>#N/A</v>
      </c>
      <c r="H666" s="120" t="e">
        <f>VLOOKUP(B666,CREDITO_FINANCEIRO!A:G,7,FALSE)</f>
        <v>#N/A</v>
      </c>
      <c r="I666" s="91" t="e">
        <f>VLOOKUP(B666,CREDITO_FINANCEIRO!A:K,10,FALSE)</f>
        <v>#N/A</v>
      </c>
      <c r="J666" s="91" t="e">
        <f>VLOOKUP(B666,CREDITO_FINANCEIRO!A:K,11,FALSE)</f>
        <v>#N/A</v>
      </c>
      <c r="K666" s="91" t="e">
        <f>VLOOKUP(B666,CREDITO_FINANCEIRO!A:L,12,FALSE)</f>
        <v>#N/A</v>
      </c>
      <c r="L666" s="110" t="e">
        <f t="shared" si="100"/>
        <v>#N/A</v>
      </c>
      <c r="M666" s="2" t="e">
        <f t="shared" si="101"/>
        <v>#N/A</v>
      </c>
      <c r="N666" s="111" t="e">
        <f>VLOOKUP(Tabela4[[#This Row],[Proposta de Referência]],SIMP_CF!A:K,9,FALSE)</f>
        <v>#N/A</v>
      </c>
      <c r="O666" s="111" t="e">
        <f>VLOOKUP(Tabela4[[#This Row],[Proposta de Referência]],SIMP_CF!A:K,8,FALSE)</f>
        <v>#N/A</v>
      </c>
      <c r="P666" s="112" t="e">
        <f t="shared" si="102"/>
        <v>#N/A</v>
      </c>
      <c r="Q666" s="112" t="e">
        <f t="shared" si="103"/>
        <v>#N/A</v>
      </c>
      <c r="R666" t="e">
        <f t="shared" si="109"/>
        <v>#N/A</v>
      </c>
      <c r="S666" s="108" t="e">
        <f t="shared" si="104"/>
        <v>#N/A</v>
      </c>
      <c r="T666" s="108" t="e">
        <f t="shared" si="105"/>
        <v>#N/A</v>
      </c>
      <c r="U666" s="110" t="e">
        <f t="shared" si="106"/>
        <v>#N/A</v>
      </c>
      <c r="V666" t="e">
        <f t="shared" si="107"/>
        <v>#N/A</v>
      </c>
      <c r="W666" t="str">
        <f t="shared" si="108"/>
        <v/>
      </c>
      <c r="X666" s="24" t="str">
        <f>IFERROR(VLOOKUP(W666,HOSPITAIS_COM_DIVIDAS!A:E,5,FALSE),"")</f>
        <v/>
      </c>
    </row>
    <row r="667" spans="1:24" x14ac:dyDescent="0.25">
      <c r="A667" s="52" t="str">
        <f>IFERROR((Tabela4[[#This Row],[Status da Proposta]]),"")</f>
        <v/>
      </c>
      <c r="B667" s="121">
        <f>IFERROR((CREDITO_FINANCEIRO!A667),"")</f>
        <v>0</v>
      </c>
      <c r="C667" s="120" t="str">
        <f>IFERROR((VLOOKUP(B667,CREDITO_FINANCEIRO!A:B,2,FALSE)),"")</f>
        <v/>
      </c>
      <c r="D667" s="94" t="str">
        <f>IFERROR((VLOOKUP(B667,CREDITO_FINANCEIRO!A:E,5,FALSE)),"")</f>
        <v/>
      </c>
      <c r="E667" s="95" t="str">
        <f>IFERROR((VLOOKUP(B667,CREDITO_FINANCEIRO!A:C,3,FALSE)),"")</f>
        <v/>
      </c>
      <c r="F667" s="120" t="str">
        <f>IFERROR((VLOOKUP(B667,CREDITO_FINANCEIRO!A:G,4,FALSE)),"")</f>
        <v/>
      </c>
      <c r="G667" s="120" t="e">
        <f>VLOOKUP(B667,CREDITO_FINANCEIRO!A:G,6,FALSE)</f>
        <v>#N/A</v>
      </c>
      <c r="H667" s="120" t="e">
        <f>VLOOKUP(B667,CREDITO_FINANCEIRO!A:G,7,FALSE)</f>
        <v>#N/A</v>
      </c>
      <c r="I667" s="91" t="e">
        <f>VLOOKUP(B667,CREDITO_FINANCEIRO!A:K,10,FALSE)</f>
        <v>#N/A</v>
      </c>
      <c r="J667" s="91" t="e">
        <f>VLOOKUP(B667,CREDITO_FINANCEIRO!A:K,11,FALSE)</f>
        <v>#N/A</v>
      </c>
      <c r="K667" s="91" t="e">
        <f>VLOOKUP(B667,CREDITO_FINANCEIRO!A:L,12,FALSE)</f>
        <v>#N/A</v>
      </c>
      <c r="L667" s="110" t="e">
        <f t="shared" si="100"/>
        <v>#N/A</v>
      </c>
      <c r="M667" s="2" t="e">
        <f t="shared" si="101"/>
        <v>#N/A</v>
      </c>
      <c r="N667" s="111" t="e">
        <f>VLOOKUP(Tabela4[[#This Row],[Proposta de Referência]],SIMP_CF!A:K,9,FALSE)</f>
        <v>#N/A</v>
      </c>
      <c r="O667" s="111" t="e">
        <f>VLOOKUP(Tabela4[[#This Row],[Proposta de Referência]],SIMP_CF!A:K,8,FALSE)</f>
        <v>#N/A</v>
      </c>
      <c r="P667" s="112" t="e">
        <f t="shared" si="102"/>
        <v>#N/A</v>
      </c>
      <c r="Q667" s="112" t="e">
        <f t="shared" si="103"/>
        <v>#N/A</v>
      </c>
      <c r="R667" t="e">
        <f t="shared" si="109"/>
        <v>#N/A</v>
      </c>
      <c r="S667" s="108" t="e">
        <f t="shared" si="104"/>
        <v>#N/A</v>
      </c>
      <c r="T667" s="108" t="e">
        <f t="shared" si="105"/>
        <v>#N/A</v>
      </c>
      <c r="U667" s="110" t="e">
        <f t="shared" si="106"/>
        <v>#N/A</v>
      </c>
      <c r="V667" t="e">
        <f t="shared" si="107"/>
        <v>#N/A</v>
      </c>
      <c r="W667" t="str">
        <f t="shared" si="108"/>
        <v/>
      </c>
      <c r="X667" s="24" t="str">
        <f>IFERROR(VLOOKUP(W667,HOSPITAIS_COM_DIVIDAS!A:E,5,FALSE),"")</f>
        <v/>
      </c>
    </row>
    <row r="668" spans="1:24" x14ac:dyDescent="0.25">
      <c r="A668" s="52" t="str">
        <f>IFERROR((Tabela4[[#This Row],[Status da Proposta]]),"")</f>
        <v/>
      </c>
      <c r="B668" s="121">
        <f>IFERROR((CREDITO_FINANCEIRO!A668),"")</f>
        <v>0</v>
      </c>
      <c r="C668" s="120" t="str">
        <f>IFERROR((VLOOKUP(B668,CREDITO_FINANCEIRO!A:B,2,FALSE)),"")</f>
        <v/>
      </c>
      <c r="D668" s="94" t="str">
        <f>IFERROR((VLOOKUP(B668,CREDITO_FINANCEIRO!A:E,5,FALSE)),"")</f>
        <v/>
      </c>
      <c r="E668" s="95" t="str">
        <f>IFERROR((VLOOKUP(B668,CREDITO_FINANCEIRO!A:C,3,FALSE)),"")</f>
        <v/>
      </c>
      <c r="F668" s="120" t="str">
        <f>IFERROR((VLOOKUP(B668,CREDITO_FINANCEIRO!A:G,4,FALSE)),"")</f>
        <v/>
      </c>
      <c r="G668" s="120" t="e">
        <f>VLOOKUP(B668,CREDITO_FINANCEIRO!A:G,6,FALSE)</f>
        <v>#N/A</v>
      </c>
      <c r="H668" s="120" t="e">
        <f>VLOOKUP(B668,CREDITO_FINANCEIRO!A:G,7,FALSE)</f>
        <v>#N/A</v>
      </c>
      <c r="I668" s="91" t="e">
        <f>VLOOKUP(B668,CREDITO_FINANCEIRO!A:K,10,FALSE)</f>
        <v>#N/A</v>
      </c>
      <c r="J668" s="91" t="e">
        <f>VLOOKUP(B668,CREDITO_FINANCEIRO!A:K,11,FALSE)</f>
        <v>#N/A</v>
      </c>
      <c r="K668" s="91" t="e">
        <f>VLOOKUP(B668,CREDITO_FINANCEIRO!A:L,12,FALSE)</f>
        <v>#N/A</v>
      </c>
      <c r="L668" s="110" t="e">
        <f t="shared" si="100"/>
        <v>#N/A</v>
      </c>
      <c r="M668" s="2" t="e">
        <f t="shared" si="101"/>
        <v>#N/A</v>
      </c>
      <c r="N668" s="111" t="e">
        <f>VLOOKUP(Tabela4[[#This Row],[Proposta de Referência]],SIMP_CF!A:K,9,FALSE)</f>
        <v>#N/A</v>
      </c>
      <c r="O668" s="111" t="e">
        <f>VLOOKUP(Tabela4[[#This Row],[Proposta de Referência]],SIMP_CF!A:K,8,FALSE)</f>
        <v>#N/A</v>
      </c>
      <c r="P668" s="112" t="e">
        <f t="shared" si="102"/>
        <v>#N/A</v>
      </c>
      <c r="Q668" s="112" t="e">
        <f t="shared" si="103"/>
        <v>#N/A</v>
      </c>
      <c r="R668" t="e">
        <f t="shared" si="109"/>
        <v>#N/A</v>
      </c>
      <c r="S668" s="108" t="e">
        <f t="shared" si="104"/>
        <v>#N/A</v>
      </c>
      <c r="T668" s="108" t="e">
        <f t="shared" si="105"/>
        <v>#N/A</v>
      </c>
      <c r="U668" s="110" t="e">
        <f t="shared" si="106"/>
        <v>#N/A</v>
      </c>
      <c r="V668" t="e">
        <f t="shared" si="107"/>
        <v>#N/A</v>
      </c>
      <c r="W668" t="str">
        <f t="shared" si="108"/>
        <v/>
      </c>
      <c r="X668" s="24" t="str">
        <f>IFERROR(VLOOKUP(W668,HOSPITAIS_COM_DIVIDAS!A:E,5,FALSE),"")</f>
        <v/>
      </c>
    </row>
    <row r="669" spans="1:24" x14ac:dyDescent="0.25">
      <c r="A669" s="52" t="str">
        <f>IFERROR((Tabela4[[#This Row],[Status da Proposta]]),"")</f>
        <v/>
      </c>
      <c r="B669" s="121">
        <f>IFERROR((CREDITO_FINANCEIRO!A669),"")</f>
        <v>0</v>
      </c>
      <c r="C669" s="120" t="str">
        <f>IFERROR((VLOOKUP(B669,CREDITO_FINANCEIRO!A:B,2,FALSE)),"")</f>
        <v/>
      </c>
      <c r="D669" s="94" t="str">
        <f>IFERROR((VLOOKUP(B669,CREDITO_FINANCEIRO!A:E,5,FALSE)),"")</f>
        <v/>
      </c>
      <c r="E669" s="95" t="str">
        <f>IFERROR((VLOOKUP(B669,CREDITO_FINANCEIRO!A:C,3,FALSE)),"")</f>
        <v/>
      </c>
      <c r="F669" s="120" t="str">
        <f>IFERROR((VLOOKUP(B669,CREDITO_FINANCEIRO!A:G,4,FALSE)),"")</f>
        <v/>
      </c>
      <c r="G669" s="120" t="e">
        <f>VLOOKUP(B669,CREDITO_FINANCEIRO!A:G,6,FALSE)</f>
        <v>#N/A</v>
      </c>
      <c r="H669" s="120" t="e">
        <f>VLOOKUP(B669,CREDITO_FINANCEIRO!A:G,7,FALSE)</f>
        <v>#N/A</v>
      </c>
      <c r="I669" s="91" t="e">
        <f>VLOOKUP(B669,CREDITO_FINANCEIRO!A:K,10,FALSE)</f>
        <v>#N/A</v>
      </c>
      <c r="J669" s="91" t="e">
        <f>VLOOKUP(B669,CREDITO_FINANCEIRO!A:K,11,FALSE)</f>
        <v>#N/A</v>
      </c>
      <c r="K669" s="91" t="e">
        <f>VLOOKUP(B669,CREDITO_FINANCEIRO!A:L,12,FALSE)</f>
        <v>#N/A</v>
      </c>
      <c r="L669" s="110" t="e">
        <f t="shared" si="100"/>
        <v>#N/A</v>
      </c>
      <c r="M669" s="2" t="e">
        <f t="shared" si="101"/>
        <v>#N/A</v>
      </c>
      <c r="N669" s="111" t="e">
        <f>VLOOKUP(Tabela4[[#This Row],[Proposta de Referência]],SIMP_CF!A:K,9,FALSE)</f>
        <v>#N/A</v>
      </c>
      <c r="O669" s="111" t="e">
        <f>VLOOKUP(Tabela4[[#This Row],[Proposta de Referência]],SIMP_CF!A:K,8,FALSE)</f>
        <v>#N/A</v>
      </c>
      <c r="P669" s="112" t="e">
        <f t="shared" si="102"/>
        <v>#N/A</v>
      </c>
      <c r="Q669" s="112" t="e">
        <f t="shared" si="103"/>
        <v>#N/A</v>
      </c>
      <c r="R669" t="e">
        <f t="shared" si="109"/>
        <v>#N/A</v>
      </c>
      <c r="S669" s="108" t="e">
        <f t="shared" si="104"/>
        <v>#N/A</v>
      </c>
      <c r="T669" s="108" t="e">
        <f t="shared" si="105"/>
        <v>#N/A</v>
      </c>
      <c r="U669" s="110" t="e">
        <f t="shared" si="106"/>
        <v>#N/A</v>
      </c>
      <c r="V669" t="e">
        <f t="shared" si="107"/>
        <v>#N/A</v>
      </c>
      <c r="W669" t="str">
        <f t="shared" si="108"/>
        <v/>
      </c>
      <c r="X669" s="24" t="str">
        <f>IFERROR(VLOOKUP(W669,HOSPITAIS_COM_DIVIDAS!A:E,5,FALSE),"")</f>
        <v/>
      </c>
    </row>
    <row r="670" spans="1:24" x14ac:dyDescent="0.25">
      <c r="A670" s="52" t="str">
        <f>IFERROR((Tabela4[[#This Row],[Status da Proposta]]),"")</f>
        <v/>
      </c>
      <c r="B670" s="121">
        <f>IFERROR((CREDITO_FINANCEIRO!A670),"")</f>
        <v>0</v>
      </c>
      <c r="C670" s="120" t="str">
        <f>IFERROR((VLOOKUP(B670,CREDITO_FINANCEIRO!A:B,2,FALSE)),"")</f>
        <v/>
      </c>
      <c r="D670" s="94" t="str">
        <f>IFERROR((VLOOKUP(B670,CREDITO_FINANCEIRO!A:E,5,FALSE)),"")</f>
        <v/>
      </c>
      <c r="E670" s="95" t="str">
        <f>IFERROR((VLOOKUP(B670,CREDITO_FINANCEIRO!A:C,3,FALSE)),"")</f>
        <v/>
      </c>
      <c r="F670" s="120" t="str">
        <f>IFERROR((VLOOKUP(B670,CREDITO_FINANCEIRO!A:G,4,FALSE)),"")</f>
        <v/>
      </c>
      <c r="G670" s="120" t="e">
        <f>VLOOKUP(B670,CREDITO_FINANCEIRO!A:G,6,FALSE)</f>
        <v>#N/A</v>
      </c>
      <c r="H670" s="120" t="e">
        <f>VLOOKUP(B670,CREDITO_FINANCEIRO!A:G,7,FALSE)</f>
        <v>#N/A</v>
      </c>
      <c r="I670" s="91" t="e">
        <f>VLOOKUP(B670,CREDITO_FINANCEIRO!A:K,10,FALSE)</f>
        <v>#N/A</v>
      </c>
      <c r="J670" s="91" t="e">
        <f>VLOOKUP(B670,CREDITO_FINANCEIRO!A:K,11,FALSE)</f>
        <v>#N/A</v>
      </c>
      <c r="K670" s="91" t="e">
        <f>VLOOKUP(B670,CREDITO_FINANCEIRO!A:L,12,FALSE)</f>
        <v>#N/A</v>
      </c>
      <c r="L670" s="110" t="e">
        <f t="shared" si="100"/>
        <v>#N/A</v>
      </c>
      <c r="M670" s="2" t="e">
        <f t="shared" si="101"/>
        <v>#N/A</v>
      </c>
      <c r="N670" s="111" t="e">
        <f>VLOOKUP(Tabela4[[#This Row],[Proposta de Referência]],SIMP_CF!A:K,9,FALSE)</f>
        <v>#N/A</v>
      </c>
      <c r="O670" s="111" t="e">
        <f>VLOOKUP(Tabela4[[#This Row],[Proposta de Referência]],SIMP_CF!A:K,8,FALSE)</f>
        <v>#N/A</v>
      </c>
      <c r="P670" s="112" t="e">
        <f t="shared" si="102"/>
        <v>#N/A</v>
      </c>
      <c r="Q670" s="112" t="e">
        <f t="shared" si="103"/>
        <v>#N/A</v>
      </c>
      <c r="R670" t="e">
        <f t="shared" si="109"/>
        <v>#N/A</v>
      </c>
      <c r="S670" s="108" t="e">
        <f t="shared" si="104"/>
        <v>#N/A</v>
      </c>
      <c r="T670" s="108" t="e">
        <f t="shared" si="105"/>
        <v>#N/A</v>
      </c>
      <c r="U670" s="110" t="e">
        <f t="shared" si="106"/>
        <v>#N/A</v>
      </c>
      <c r="V670" t="e">
        <f t="shared" si="107"/>
        <v>#N/A</v>
      </c>
      <c r="W670" t="str">
        <f t="shared" si="108"/>
        <v/>
      </c>
      <c r="X670" s="24" t="str">
        <f>IFERROR(VLOOKUP(W670,HOSPITAIS_COM_DIVIDAS!A:E,5,FALSE),"")</f>
        <v/>
      </c>
    </row>
    <row r="671" spans="1:24" x14ac:dyDescent="0.25">
      <c r="A671" s="52" t="str">
        <f>IFERROR((Tabela4[[#This Row],[Status da Proposta]]),"")</f>
        <v/>
      </c>
      <c r="B671" s="121">
        <f>IFERROR((CREDITO_FINANCEIRO!A671),"")</f>
        <v>0</v>
      </c>
      <c r="C671" s="120" t="str">
        <f>IFERROR((VLOOKUP(B671,CREDITO_FINANCEIRO!A:B,2,FALSE)),"")</f>
        <v/>
      </c>
      <c r="D671" s="94" t="str">
        <f>IFERROR((VLOOKUP(B671,CREDITO_FINANCEIRO!A:E,5,FALSE)),"")</f>
        <v/>
      </c>
      <c r="E671" s="95" t="str">
        <f>IFERROR((VLOOKUP(B671,CREDITO_FINANCEIRO!A:C,3,FALSE)),"")</f>
        <v/>
      </c>
      <c r="F671" s="120" t="str">
        <f>IFERROR((VLOOKUP(B671,CREDITO_FINANCEIRO!A:G,4,FALSE)),"")</f>
        <v/>
      </c>
      <c r="G671" s="120" t="e">
        <f>VLOOKUP(B671,CREDITO_FINANCEIRO!A:G,6,FALSE)</f>
        <v>#N/A</v>
      </c>
      <c r="H671" s="120" t="e">
        <f>VLOOKUP(B671,CREDITO_FINANCEIRO!A:G,7,FALSE)</f>
        <v>#N/A</v>
      </c>
      <c r="I671" s="91" t="e">
        <f>VLOOKUP(B671,CREDITO_FINANCEIRO!A:K,10,FALSE)</f>
        <v>#N/A</v>
      </c>
      <c r="J671" s="91" t="e">
        <f>VLOOKUP(B671,CREDITO_FINANCEIRO!A:K,11,FALSE)</f>
        <v>#N/A</v>
      </c>
      <c r="K671" s="91" t="e">
        <f>VLOOKUP(B671,CREDITO_FINANCEIRO!A:L,12,FALSE)</f>
        <v>#N/A</v>
      </c>
      <c r="L671" s="110" t="e">
        <f t="shared" si="100"/>
        <v>#N/A</v>
      </c>
      <c r="M671" s="2" t="e">
        <f t="shared" si="101"/>
        <v>#N/A</v>
      </c>
      <c r="N671" s="111" t="e">
        <f>VLOOKUP(Tabela4[[#This Row],[Proposta de Referência]],SIMP_CF!A:K,9,FALSE)</f>
        <v>#N/A</v>
      </c>
      <c r="O671" s="111" t="e">
        <f>VLOOKUP(Tabela4[[#This Row],[Proposta de Referência]],SIMP_CF!A:K,8,FALSE)</f>
        <v>#N/A</v>
      </c>
      <c r="P671" s="112" t="e">
        <f t="shared" si="102"/>
        <v>#N/A</v>
      </c>
      <c r="Q671" s="112" t="e">
        <f t="shared" si="103"/>
        <v>#N/A</v>
      </c>
      <c r="R671" t="e">
        <f t="shared" si="109"/>
        <v>#N/A</v>
      </c>
      <c r="S671" s="108" t="e">
        <f t="shared" si="104"/>
        <v>#N/A</v>
      </c>
      <c r="T671" s="108" t="e">
        <f t="shared" si="105"/>
        <v>#N/A</v>
      </c>
      <c r="U671" s="110" t="e">
        <f t="shared" si="106"/>
        <v>#N/A</v>
      </c>
      <c r="V671" t="e">
        <f t="shared" si="107"/>
        <v>#N/A</v>
      </c>
      <c r="W671" t="str">
        <f t="shared" si="108"/>
        <v/>
      </c>
      <c r="X671" s="24" t="str">
        <f>IFERROR(VLOOKUP(W671,HOSPITAIS_COM_DIVIDAS!A:E,5,FALSE),"")</f>
        <v/>
      </c>
    </row>
    <row r="672" spans="1:24" x14ac:dyDescent="0.25">
      <c r="A672" s="52" t="str">
        <f>IFERROR((Tabela4[[#This Row],[Status da Proposta]]),"")</f>
        <v/>
      </c>
      <c r="B672" s="121">
        <f>IFERROR((CREDITO_FINANCEIRO!A672),"")</f>
        <v>0</v>
      </c>
      <c r="C672" s="120" t="str">
        <f>IFERROR((VLOOKUP(B672,CREDITO_FINANCEIRO!A:B,2,FALSE)),"")</f>
        <v/>
      </c>
      <c r="D672" s="94" t="str">
        <f>IFERROR((VLOOKUP(B672,CREDITO_FINANCEIRO!A:E,5,FALSE)),"")</f>
        <v/>
      </c>
      <c r="E672" s="95" t="str">
        <f>IFERROR((VLOOKUP(B672,CREDITO_FINANCEIRO!A:C,3,FALSE)),"")</f>
        <v/>
      </c>
      <c r="F672" s="120" t="str">
        <f>IFERROR((VLOOKUP(B672,CREDITO_FINANCEIRO!A:G,4,FALSE)),"")</f>
        <v/>
      </c>
      <c r="G672" s="120" t="e">
        <f>VLOOKUP(B672,CREDITO_FINANCEIRO!A:G,6,FALSE)</f>
        <v>#N/A</v>
      </c>
      <c r="H672" s="120" t="e">
        <f>VLOOKUP(B672,CREDITO_FINANCEIRO!A:G,7,FALSE)</f>
        <v>#N/A</v>
      </c>
      <c r="I672" s="91" t="e">
        <f>VLOOKUP(B672,CREDITO_FINANCEIRO!A:K,10,FALSE)</f>
        <v>#N/A</v>
      </c>
      <c r="J672" s="91" t="e">
        <f>VLOOKUP(B672,CREDITO_FINANCEIRO!A:K,11,FALSE)</f>
        <v>#N/A</v>
      </c>
      <c r="K672" s="91" t="e">
        <f>VLOOKUP(B672,CREDITO_FINANCEIRO!A:L,12,FALSE)</f>
        <v>#N/A</v>
      </c>
      <c r="L672" s="110" t="e">
        <f t="shared" si="100"/>
        <v>#N/A</v>
      </c>
      <c r="M672" s="2" t="e">
        <f t="shared" si="101"/>
        <v>#N/A</v>
      </c>
      <c r="N672" s="111" t="e">
        <f>VLOOKUP(Tabela4[[#This Row],[Proposta de Referência]],SIMP_CF!A:K,9,FALSE)</f>
        <v>#N/A</v>
      </c>
      <c r="O672" s="111" t="e">
        <f>VLOOKUP(Tabela4[[#This Row],[Proposta de Referência]],SIMP_CF!A:K,8,FALSE)</f>
        <v>#N/A</v>
      </c>
      <c r="P672" s="112" t="e">
        <f t="shared" si="102"/>
        <v>#N/A</v>
      </c>
      <c r="Q672" s="112" t="e">
        <f t="shared" si="103"/>
        <v>#N/A</v>
      </c>
      <c r="R672" t="e">
        <f t="shared" si="109"/>
        <v>#N/A</v>
      </c>
      <c r="S672" s="108" t="e">
        <f t="shared" si="104"/>
        <v>#N/A</v>
      </c>
      <c r="T672" s="108" t="e">
        <f t="shared" si="105"/>
        <v>#N/A</v>
      </c>
      <c r="U672" s="110" t="e">
        <f t="shared" si="106"/>
        <v>#N/A</v>
      </c>
      <c r="V672" t="e">
        <f t="shared" si="107"/>
        <v>#N/A</v>
      </c>
      <c r="W672" t="str">
        <f t="shared" si="108"/>
        <v/>
      </c>
      <c r="X672" s="24" t="str">
        <f>IFERROR(VLOOKUP(W672,HOSPITAIS_COM_DIVIDAS!A:E,5,FALSE),"")</f>
        <v/>
      </c>
    </row>
    <row r="673" spans="1:24" x14ac:dyDescent="0.25">
      <c r="A673" s="52" t="str">
        <f>IFERROR((Tabela4[[#This Row],[Status da Proposta]]),"")</f>
        <v/>
      </c>
      <c r="B673" s="121">
        <f>IFERROR((CREDITO_FINANCEIRO!A673),"")</f>
        <v>0</v>
      </c>
      <c r="C673" s="120" t="str">
        <f>IFERROR((VLOOKUP(B673,CREDITO_FINANCEIRO!A:B,2,FALSE)),"")</f>
        <v/>
      </c>
      <c r="D673" s="94" t="str">
        <f>IFERROR((VLOOKUP(B673,CREDITO_FINANCEIRO!A:E,5,FALSE)),"")</f>
        <v/>
      </c>
      <c r="E673" s="95" t="str">
        <f>IFERROR((VLOOKUP(B673,CREDITO_FINANCEIRO!A:C,3,FALSE)),"")</f>
        <v/>
      </c>
      <c r="F673" s="120" t="str">
        <f>IFERROR((VLOOKUP(B673,CREDITO_FINANCEIRO!A:G,4,FALSE)),"")</f>
        <v/>
      </c>
      <c r="G673" s="120" t="e">
        <f>VLOOKUP(B673,CREDITO_FINANCEIRO!A:G,6,FALSE)</f>
        <v>#N/A</v>
      </c>
      <c r="H673" s="120" t="e">
        <f>VLOOKUP(B673,CREDITO_FINANCEIRO!A:G,7,FALSE)</f>
        <v>#N/A</v>
      </c>
      <c r="I673" s="91" t="e">
        <f>VLOOKUP(B673,CREDITO_FINANCEIRO!A:K,10,FALSE)</f>
        <v>#N/A</v>
      </c>
      <c r="J673" s="91" t="e">
        <f>VLOOKUP(B673,CREDITO_FINANCEIRO!A:K,11,FALSE)</f>
        <v>#N/A</v>
      </c>
      <c r="K673" s="91" t="e">
        <f>VLOOKUP(B673,CREDITO_FINANCEIRO!A:L,12,FALSE)</f>
        <v>#N/A</v>
      </c>
      <c r="L673" s="110" t="e">
        <f t="shared" si="100"/>
        <v>#N/A</v>
      </c>
      <c r="M673" s="2" t="e">
        <f t="shared" si="101"/>
        <v>#N/A</v>
      </c>
      <c r="N673" s="111" t="e">
        <f>VLOOKUP(Tabela4[[#This Row],[Proposta de Referência]],SIMP_CF!A:K,9,FALSE)</f>
        <v>#N/A</v>
      </c>
      <c r="O673" s="111" t="e">
        <f>VLOOKUP(Tabela4[[#This Row],[Proposta de Referência]],SIMP_CF!A:K,8,FALSE)</f>
        <v>#N/A</v>
      </c>
      <c r="P673" s="112" t="e">
        <f t="shared" si="102"/>
        <v>#N/A</v>
      </c>
      <c r="Q673" s="112" t="e">
        <f t="shared" si="103"/>
        <v>#N/A</v>
      </c>
      <c r="R673" t="e">
        <f t="shared" si="109"/>
        <v>#N/A</v>
      </c>
      <c r="S673" s="108" t="e">
        <f t="shared" si="104"/>
        <v>#N/A</v>
      </c>
      <c r="T673" s="108" t="e">
        <f t="shared" si="105"/>
        <v>#N/A</v>
      </c>
      <c r="U673" s="110" t="e">
        <f t="shared" si="106"/>
        <v>#N/A</v>
      </c>
      <c r="V673" t="e">
        <f t="shared" si="107"/>
        <v>#N/A</v>
      </c>
      <c r="W673" t="str">
        <f t="shared" si="108"/>
        <v/>
      </c>
      <c r="X673" s="24" t="str">
        <f>IFERROR(VLOOKUP(W673,HOSPITAIS_COM_DIVIDAS!A:E,5,FALSE),"")</f>
        <v/>
      </c>
    </row>
    <row r="674" spans="1:24" x14ac:dyDescent="0.25">
      <c r="A674" s="52" t="str">
        <f>IFERROR((Tabela4[[#This Row],[Status da Proposta]]),"")</f>
        <v/>
      </c>
      <c r="B674" s="121">
        <f>IFERROR((CREDITO_FINANCEIRO!A674),"")</f>
        <v>0</v>
      </c>
      <c r="C674" s="120" t="str">
        <f>IFERROR((VLOOKUP(B674,CREDITO_FINANCEIRO!A:B,2,FALSE)),"")</f>
        <v/>
      </c>
      <c r="D674" s="94" t="str">
        <f>IFERROR((VLOOKUP(B674,CREDITO_FINANCEIRO!A:E,5,FALSE)),"")</f>
        <v/>
      </c>
      <c r="E674" s="95" t="str">
        <f>IFERROR((VLOOKUP(B674,CREDITO_FINANCEIRO!A:C,3,FALSE)),"")</f>
        <v/>
      </c>
      <c r="F674" s="120" t="str">
        <f>IFERROR((VLOOKUP(B674,CREDITO_FINANCEIRO!A:G,4,FALSE)),"")</f>
        <v/>
      </c>
      <c r="G674" s="120" t="e">
        <f>VLOOKUP(B674,CREDITO_FINANCEIRO!A:G,6,FALSE)</f>
        <v>#N/A</v>
      </c>
      <c r="H674" s="120" t="e">
        <f>VLOOKUP(B674,CREDITO_FINANCEIRO!A:G,7,FALSE)</f>
        <v>#N/A</v>
      </c>
      <c r="I674" s="91" t="e">
        <f>VLOOKUP(B674,CREDITO_FINANCEIRO!A:K,10,FALSE)</f>
        <v>#N/A</v>
      </c>
      <c r="J674" s="91" t="e">
        <f>VLOOKUP(B674,CREDITO_FINANCEIRO!A:K,11,FALSE)</f>
        <v>#N/A</v>
      </c>
      <c r="K674" s="91" t="e">
        <f>VLOOKUP(B674,CREDITO_FINANCEIRO!A:L,12,FALSE)</f>
        <v>#N/A</v>
      </c>
      <c r="L674" s="110" t="e">
        <f t="shared" si="100"/>
        <v>#N/A</v>
      </c>
      <c r="M674" s="2" t="e">
        <f t="shared" si="101"/>
        <v>#N/A</v>
      </c>
      <c r="N674" s="111" t="e">
        <f>VLOOKUP(Tabela4[[#This Row],[Proposta de Referência]],SIMP_CF!A:K,9,FALSE)</f>
        <v>#N/A</v>
      </c>
      <c r="O674" s="111" t="e">
        <f>VLOOKUP(Tabela4[[#This Row],[Proposta de Referência]],SIMP_CF!A:K,8,FALSE)</f>
        <v>#N/A</v>
      </c>
      <c r="P674" s="112" t="e">
        <f t="shared" si="102"/>
        <v>#N/A</v>
      </c>
      <c r="Q674" s="112" t="e">
        <f t="shared" si="103"/>
        <v>#N/A</v>
      </c>
      <c r="R674" t="e">
        <f t="shared" si="109"/>
        <v>#N/A</v>
      </c>
      <c r="S674" s="108" t="e">
        <f t="shared" si="104"/>
        <v>#N/A</v>
      </c>
      <c r="T674" s="108" t="e">
        <f t="shared" si="105"/>
        <v>#N/A</v>
      </c>
      <c r="U674" s="110" t="e">
        <f t="shared" si="106"/>
        <v>#N/A</v>
      </c>
      <c r="V674" t="e">
        <f t="shared" si="107"/>
        <v>#N/A</v>
      </c>
      <c r="W674" t="str">
        <f t="shared" si="108"/>
        <v/>
      </c>
      <c r="X674" s="24" t="str">
        <f>IFERROR(VLOOKUP(W674,HOSPITAIS_COM_DIVIDAS!A:E,5,FALSE),"")</f>
        <v/>
      </c>
    </row>
    <row r="675" spans="1:24" x14ac:dyDescent="0.25">
      <c r="A675" s="52" t="str">
        <f>IFERROR((Tabela4[[#This Row],[Status da Proposta]]),"")</f>
        <v/>
      </c>
      <c r="B675" s="121">
        <f>IFERROR((CREDITO_FINANCEIRO!A675),"")</f>
        <v>0</v>
      </c>
      <c r="C675" s="120" t="str">
        <f>IFERROR((VLOOKUP(B675,CREDITO_FINANCEIRO!A:B,2,FALSE)),"")</f>
        <v/>
      </c>
      <c r="D675" s="94" t="str">
        <f>IFERROR((VLOOKUP(B675,CREDITO_FINANCEIRO!A:E,5,FALSE)),"")</f>
        <v/>
      </c>
      <c r="E675" s="95" t="str">
        <f>IFERROR((VLOOKUP(B675,CREDITO_FINANCEIRO!A:C,3,FALSE)),"")</f>
        <v/>
      </c>
      <c r="F675" s="120" t="str">
        <f>IFERROR((VLOOKUP(B675,CREDITO_FINANCEIRO!A:G,4,FALSE)),"")</f>
        <v/>
      </c>
      <c r="G675" s="120" t="e">
        <f>VLOOKUP(B675,CREDITO_FINANCEIRO!A:G,6,FALSE)</f>
        <v>#N/A</v>
      </c>
      <c r="H675" s="120" t="e">
        <f>VLOOKUP(B675,CREDITO_FINANCEIRO!A:G,7,FALSE)</f>
        <v>#N/A</v>
      </c>
      <c r="I675" s="91" t="e">
        <f>VLOOKUP(B675,CREDITO_FINANCEIRO!A:K,10,FALSE)</f>
        <v>#N/A</v>
      </c>
      <c r="J675" s="91" t="e">
        <f>VLOOKUP(B675,CREDITO_FINANCEIRO!A:K,11,FALSE)</f>
        <v>#N/A</v>
      </c>
      <c r="K675" s="91" t="e">
        <f>VLOOKUP(B675,CREDITO_FINANCEIRO!A:L,12,FALSE)</f>
        <v>#N/A</v>
      </c>
      <c r="L675" s="110" t="e">
        <f t="shared" si="100"/>
        <v>#N/A</v>
      </c>
      <c r="M675" s="2" t="e">
        <f t="shared" si="101"/>
        <v>#N/A</v>
      </c>
      <c r="N675" s="111" t="e">
        <f>VLOOKUP(Tabela4[[#This Row],[Proposta de Referência]],SIMP_CF!A:K,9,FALSE)</f>
        <v>#N/A</v>
      </c>
      <c r="O675" s="111" t="e">
        <f>VLOOKUP(Tabela4[[#This Row],[Proposta de Referência]],SIMP_CF!A:K,8,FALSE)</f>
        <v>#N/A</v>
      </c>
      <c r="P675" s="112" t="e">
        <f t="shared" si="102"/>
        <v>#N/A</v>
      </c>
      <c r="Q675" s="112" t="e">
        <f t="shared" si="103"/>
        <v>#N/A</v>
      </c>
      <c r="R675" t="e">
        <f t="shared" si="109"/>
        <v>#N/A</v>
      </c>
      <c r="S675" s="108" t="e">
        <f t="shared" si="104"/>
        <v>#N/A</v>
      </c>
      <c r="T675" s="108" t="e">
        <f t="shared" si="105"/>
        <v>#N/A</v>
      </c>
      <c r="U675" s="110" t="e">
        <f t="shared" si="106"/>
        <v>#N/A</v>
      </c>
      <c r="V675" t="e">
        <f t="shared" si="107"/>
        <v>#N/A</v>
      </c>
      <c r="W675" t="str">
        <f t="shared" si="108"/>
        <v/>
      </c>
      <c r="X675" s="24" t="str">
        <f>IFERROR(VLOOKUP(W675,HOSPITAIS_COM_DIVIDAS!A:E,5,FALSE),"")</f>
        <v/>
      </c>
    </row>
    <row r="676" spans="1:24" x14ac:dyDescent="0.25">
      <c r="A676" s="52" t="str">
        <f>IFERROR((Tabela4[[#This Row],[Status da Proposta]]),"")</f>
        <v/>
      </c>
      <c r="B676" s="121">
        <f>IFERROR((CREDITO_FINANCEIRO!A676),"")</f>
        <v>0</v>
      </c>
      <c r="C676" s="120" t="str">
        <f>IFERROR((VLOOKUP(B676,CREDITO_FINANCEIRO!A:B,2,FALSE)),"")</f>
        <v/>
      </c>
      <c r="D676" s="94" t="str">
        <f>IFERROR((VLOOKUP(B676,CREDITO_FINANCEIRO!A:E,5,FALSE)),"")</f>
        <v/>
      </c>
      <c r="E676" s="95" t="str">
        <f>IFERROR((VLOOKUP(B676,CREDITO_FINANCEIRO!A:C,3,FALSE)),"")</f>
        <v/>
      </c>
      <c r="F676" s="120" t="str">
        <f>IFERROR((VLOOKUP(B676,CREDITO_FINANCEIRO!A:G,4,FALSE)),"")</f>
        <v/>
      </c>
      <c r="G676" s="120" t="e">
        <f>VLOOKUP(B676,CREDITO_FINANCEIRO!A:G,6,FALSE)</f>
        <v>#N/A</v>
      </c>
      <c r="H676" s="120" t="e">
        <f>VLOOKUP(B676,CREDITO_FINANCEIRO!A:G,7,FALSE)</f>
        <v>#N/A</v>
      </c>
      <c r="I676" s="91" t="e">
        <f>VLOOKUP(B676,CREDITO_FINANCEIRO!A:K,10,FALSE)</f>
        <v>#N/A</v>
      </c>
      <c r="J676" s="91" t="e">
        <f>VLOOKUP(B676,CREDITO_FINANCEIRO!A:K,11,FALSE)</f>
        <v>#N/A</v>
      </c>
      <c r="K676" s="91" t="e">
        <f>VLOOKUP(B676,CREDITO_FINANCEIRO!A:L,12,FALSE)</f>
        <v>#N/A</v>
      </c>
      <c r="L676" s="110" t="e">
        <f t="shared" si="100"/>
        <v>#N/A</v>
      </c>
      <c r="M676" s="2" t="e">
        <f t="shared" si="101"/>
        <v>#N/A</v>
      </c>
      <c r="N676" s="111" t="e">
        <f>VLOOKUP(Tabela4[[#This Row],[Proposta de Referência]],SIMP_CF!A:K,9,FALSE)</f>
        <v>#N/A</v>
      </c>
      <c r="O676" s="111" t="e">
        <f>VLOOKUP(Tabela4[[#This Row],[Proposta de Referência]],SIMP_CF!A:K,8,FALSE)</f>
        <v>#N/A</v>
      </c>
      <c r="P676" s="112" t="e">
        <f t="shared" si="102"/>
        <v>#N/A</v>
      </c>
      <c r="Q676" s="112" t="e">
        <f t="shared" si="103"/>
        <v>#N/A</v>
      </c>
      <c r="R676" t="e">
        <f t="shared" si="109"/>
        <v>#N/A</v>
      </c>
      <c r="S676" s="108" t="e">
        <f t="shared" si="104"/>
        <v>#N/A</v>
      </c>
      <c r="T676" s="108" t="e">
        <f t="shared" si="105"/>
        <v>#N/A</v>
      </c>
      <c r="U676" s="110" t="e">
        <f t="shared" si="106"/>
        <v>#N/A</v>
      </c>
      <c r="V676" t="e">
        <f t="shared" si="107"/>
        <v>#N/A</v>
      </c>
      <c r="W676" t="str">
        <f t="shared" si="108"/>
        <v/>
      </c>
      <c r="X676" s="24" t="str">
        <f>IFERROR(VLOOKUP(W676,HOSPITAIS_COM_DIVIDAS!A:E,5,FALSE),"")</f>
        <v/>
      </c>
    </row>
    <row r="677" spans="1:24" x14ac:dyDescent="0.25">
      <c r="A677" s="52" t="str">
        <f>IFERROR((Tabela4[[#This Row],[Status da Proposta]]),"")</f>
        <v/>
      </c>
      <c r="B677" s="121">
        <f>IFERROR((CREDITO_FINANCEIRO!A677),"")</f>
        <v>0</v>
      </c>
      <c r="C677" s="120" t="str">
        <f>IFERROR((VLOOKUP(B677,CREDITO_FINANCEIRO!A:B,2,FALSE)),"")</f>
        <v/>
      </c>
      <c r="D677" s="94" t="str">
        <f>IFERROR((VLOOKUP(B677,CREDITO_FINANCEIRO!A:E,5,FALSE)),"")</f>
        <v/>
      </c>
      <c r="E677" s="95" t="str">
        <f>IFERROR((VLOOKUP(B677,CREDITO_FINANCEIRO!A:C,3,FALSE)),"")</f>
        <v/>
      </c>
      <c r="F677" s="120" t="str">
        <f>IFERROR((VLOOKUP(B677,CREDITO_FINANCEIRO!A:G,4,FALSE)),"")</f>
        <v/>
      </c>
      <c r="G677" s="120" t="e">
        <f>VLOOKUP(B677,CREDITO_FINANCEIRO!A:G,6,FALSE)</f>
        <v>#N/A</v>
      </c>
      <c r="H677" s="120" t="e">
        <f>VLOOKUP(B677,CREDITO_FINANCEIRO!A:G,7,FALSE)</f>
        <v>#N/A</v>
      </c>
      <c r="I677" s="91" t="e">
        <f>VLOOKUP(B677,CREDITO_FINANCEIRO!A:K,10,FALSE)</f>
        <v>#N/A</v>
      </c>
      <c r="J677" s="91" t="e">
        <f>VLOOKUP(B677,CREDITO_FINANCEIRO!A:K,11,FALSE)</f>
        <v>#N/A</v>
      </c>
      <c r="K677" s="91" t="e">
        <f>VLOOKUP(B677,CREDITO_FINANCEIRO!A:L,12,FALSE)</f>
        <v>#N/A</v>
      </c>
      <c r="L677" s="110" t="e">
        <f t="shared" si="100"/>
        <v>#N/A</v>
      </c>
      <c r="M677" s="2" t="e">
        <f t="shared" si="101"/>
        <v>#N/A</v>
      </c>
      <c r="N677" s="111" t="e">
        <f>VLOOKUP(Tabela4[[#This Row],[Proposta de Referência]],SIMP_CF!A:K,9,FALSE)</f>
        <v>#N/A</v>
      </c>
      <c r="O677" s="111" t="e">
        <f>VLOOKUP(Tabela4[[#This Row],[Proposta de Referência]],SIMP_CF!A:K,8,FALSE)</f>
        <v>#N/A</v>
      </c>
      <c r="P677" s="112" t="e">
        <f t="shared" si="102"/>
        <v>#N/A</v>
      </c>
      <c r="Q677" s="112" t="e">
        <f t="shared" si="103"/>
        <v>#N/A</v>
      </c>
      <c r="R677" t="e">
        <f t="shared" si="109"/>
        <v>#N/A</v>
      </c>
      <c r="S677" s="108" t="e">
        <f t="shared" si="104"/>
        <v>#N/A</v>
      </c>
      <c r="T677" s="108" t="e">
        <f t="shared" si="105"/>
        <v>#N/A</v>
      </c>
      <c r="U677" s="110" t="e">
        <f t="shared" si="106"/>
        <v>#N/A</v>
      </c>
      <c r="V677" t="e">
        <f t="shared" si="107"/>
        <v>#N/A</v>
      </c>
      <c r="W677" t="str">
        <f t="shared" si="108"/>
        <v/>
      </c>
      <c r="X677" s="24" t="str">
        <f>IFERROR(VLOOKUP(W677,HOSPITAIS_COM_DIVIDAS!A:E,5,FALSE),"")</f>
        <v/>
      </c>
    </row>
    <row r="678" spans="1:24" x14ac:dyDescent="0.25">
      <c r="A678" s="52" t="str">
        <f>IFERROR((Tabela4[[#This Row],[Status da Proposta]]),"")</f>
        <v/>
      </c>
      <c r="B678" s="121">
        <f>IFERROR((CREDITO_FINANCEIRO!A678),"")</f>
        <v>0</v>
      </c>
      <c r="C678" s="120" t="str">
        <f>IFERROR((VLOOKUP(B678,CREDITO_FINANCEIRO!A:B,2,FALSE)),"")</f>
        <v/>
      </c>
      <c r="D678" s="94" t="str">
        <f>IFERROR((VLOOKUP(B678,CREDITO_FINANCEIRO!A:E,5,FALSE)),"")</f>
        <v/>
      </c>
      <c r="E678" s="95" t="str">
        <f>IFERROR((VLOOKUP(B678,CREDITO_FINANCEIRO!A:C,3,FALSE)),"")</f>
        <v/>
      </c>
      <c r="F678" s="120" t="str">
        <f>IFERROR((VLOOKUP(B678,CREDITO_FINANCEIRO!A:G,4,FALSE)),"")</f>
        <v/>
      </c>
      <c r="G678" s="120" t="e">
        <f>VLOOKUP(B678,CREDITO_FINANCEIRO!A:G,6,FALSE)</f>
        <v>#N/A</v>
      </c>
      <c r="H678" s="120" t="e">
        <f>VLOOKUP(B678,CREDITO_FINANCEIRO!A:G,7,FALSE)</f>
        <v>#N/A</v>
      </c>
      <c r="I678" s="91" t="e">
        <f>VLOOKUP(B678,CREDITO_FINANCEIRO!A:K,10,FALSE)</f>
        <v>#N/A</v>
      </c>
      <c r="J678" s="91" t="e">
        <f>VLOOKUP(B678,CREDITO_FINANCEIRO!A:K,11,FALSE)</f>
        <v>#N/A</v>
      </c>
      <c r="K678" s="91" t="e">
        <f>VLOOKUP(B678,CREDITO_FINANCEIRO!A:L,12,FALSE)</f>
        <v>#N/A</v>
      </c>
      <c r="L678" s="110" t="e">
        <f t="shared" si="100"/>
        <v>#N/A</v>
      </c>
      <c r="M678" s="2" t="e">
        <f t="shared" si="101"/>
        <v>#N/A</v>
      </c>
      <c r="N678" s="111" t="e">
        <f>VLOOKUP(Tabela4[[#This Row],[Proposta de Referência]],SIMP_CF!A:K,9,FALSE)</f>
        <v>#N/A</v>
      </c>
      <c r="O678" s="111" t="e">
        <f>VLOOKUP(Tabela4[[#This Row],[Proposta de Referência]],SIMP_CF!A:K,8,FALSE)</f>
        <v>#N/A</v>
      </c>
      <c r="P678" s="112" t="e">
        <f t="shared" si="102"/>
        <v>#N/A</v>
      </c>
      <c r="Q678" s="112" t="e">
        <f t="shared" si="103"/>
        <v>#N/A</v>
      </c>
      <c r="R678" t="e">
        <f t="shared" si="109"/>
        <v>#N/A</v>
      </c>
      <c r="S678" s="108" t="e">
        <f t="shared" si="104"/>
        <v>#N/A</v>
      </c>
      <c r="T678" s="108" t="e">
        <f t="shared" si="105"/>
        <v>#N/A</v>
      </c>
      <c r="U678" s="110" t="e">
        <f t="shared" si="106"/>
        <v>#N/A</v>
      </c>
      <c r="V678" t="e">
        <f t="shared" si="107"/>
        <v>#N/A</v>
      </c>
      <c r="W678" t="str">
        <f t="shared" si="108"/>
        <v/>
      </c>
      <c r="X678" s="24" t="str">
        <f>IFERROR(VLOOKUP(W678,HOSPITAIS_COM_DIVIDAS!A:E,5,FALSE),"")</f>
        <v/>
      </c>
    </row>
    <row r="679" spans="1:24" x14ac:dyDescent="0.25">
      <c r="A679" s="52" t="str">
        <f>IFERROR((Tabela4[[#This Row],[Status da Proposta]]),"")</f>
        <v/>
      </c>
      <c r="B679" s="121">
        <f>IFERROR((CREDITO_FINANCEIRO!A679),"")</f>
        <v>0</v>
      </c>
      <c r="C679" s="120" t="str">
        <f>IFERROR((VLOOKUP(B679,CREDITO_FINANCEIRO!A:B,2,FALSE)),"")</f>
        <v/>
      </c>
      <c r="D679" s="94" t="str">
        <f>IFERROR((VLOOKUP(B679,CREDITO_FINANCEIRO!A:E,5,FALSE)),"")</f>
        <v/>
      </c>
      <c r="E679" s="95" t="str">
        <f>IFERROR((VLOOKUP(B679,CREDITO_FINANCEIRO!A:C,3,FALSE)),"")</f>
        <v/>
      </c>
      <c r="F679" s="120" t="str">
        <f>IFERROR((VLOOKUP(B679,CREDITO_FINANCEIRO!A:G,4,FALSE)),"")</f>
        <v/>
      </c>
      <c r="G679" s="120" t="e">
        <f>VLOOKUP(B679,CREDITO_FINANCEIRO!A:G,6,FALSE)</f>
        <v>#N/A</v>
      </c>
      <c r="H679" s="120" t="e">
        <f>VLOOKUP(B679,CREDITO_FINANCEIRO!A:G,7,FALSE)</f>
        <v>#N/A</v>
      </c>
      <c r="I679" s="91" t="e">
        <f>VLOOKUP(B679,CREDITO_FINANCEIRO!A:K,10,FALSE)</f>
        <v>#N/A</v>
      </c>
      <c r="J679" s="91" t="e">
        <f>VLOOKUP(B679,CREDITO_FINANCEIRO!A:K,11,FALSE)</f>
        <v>#N/A</v>
      </c>
      <c r="K679" s="91" t="e">
        <f>VLOOKUP(B679,CREDITO_FINANCEIRO!A:L,12,FALSE)</f>
        <v>#N/A</v>
      </c>
      <c r="L679" s="110" t="e">
        <f t="shared" si="100"/>
        <v>#N/A</v>
      </c>
      <c r="M679" s="2" t="e">
        <f t="shared" si="101"/>
        <v>#N/A</v>
      </c>
      <c r="N679" s="111" t="e">
        <f>VLOOKUP(Tabela4[[#This Row],[Proposta de Referência]],SIMP_CF!A:K,9,FALSE)</f>
        <v>#N/A</v>
      </c>
      <c r="O679" s="111" t="e">
        <f>VLOOKUP(Tabela4[[#This Row],[Proposta de Referência]],SIMP_CF!A:K,8,FALSE)</f>
        <v>#N/A</v>
      </c>
      <c r="P679" s="112" t="e">
        <f t="shared" si="102"/>
        <v>#N/A</v>
      </c>
      <c r="Q679" s="112" t="e">
        <f t="shared" si="103"/>
        <v>#N/A</v>
      </c>
      <c r="R679" t="e">
        <f t="shared" si="109"/>
        <v>#N/A</v>
      </c>
      <c r="S679" s="108" t="e">
        <f t="shared" si="104"/>
        <v>#N/A</v>
      </c>
      <c r="T679" s="108" t="e">
        <f t="shared" si="105"/>
        <v>#N/A</v>
      </c>
      <c r="U679" s="110" t="e">
        <f t="shared" si="106"/>
        <v>#N/A</v>
      </c>
      <c r="V679" t="e">
        <f t="shared" si="107"/>
        <v>#N/A</v>
      </c>
      <c r="W679" t="str">
        <f t="shared" si="108"/>
        <v/>
      </c>
      <c r="X679" s="24" t="str">
        <f>IFERROR(VLOOKUP(W679,HOSPITAIS_COM_DIVIDAS!A:E,5,FALSE),"")</f>
        <v/>
      </c>
    </row>
    <row r="680" spans="1:24" x14ac:dyDescent="0.25">
      <c r="A680" s="52" t="str">
        <f>IFERROR((Tabela4[[#This Row],[Status da Proposta]]),"")</f>
        <v/>
      </c>
      <c r="B680" s="121">
        <f>IFERROR((CREDITO_FINANCEIRO!A680),"")</f>
        <v>0</v>
      </c>
      <c r="C680" s="120" t="str">
        <f>IFERROR((VLOOKUP(B680,CREDITO_FINANCEIRO!A:B,2,FALSE)),"")</f>
        <v/>
      </c>
      <c r="D680" s="94" t="str">
        <f>IFERROR((VLOOKUP(B680,CREDITO_FINANCEIRO!A:E,5,FALSE)),"")</f>
        <v/>
      </c>
      <c r="E680" s="95" t="str">
        <f>IFERROR((VLOOKUP(B680,CREDITO_FINANCEIRO!A:C,3,FALSE)),"")</f>
        <v/>
      </c>
      <c r="F680" s="120" t="str">
        <f>IFERROR((VLOOKUP(B680,CREDITO_FINANCEIRO!A:G,4,FALSE)),"")</f>
        <v/>
      </c>
      <c r="G680" s="120" t="e">
        <f>VLOOKUP(B680,CREDITO_FINANCEIRO!A:G,6,FALSE)</f>
        <v>#N/A</v>
      </c>
      <c r="H680" s="120" t="e">
        <f>VLOOKUP(B680,CREDITO_FINANCEIRO!A:G,7,FALSE)</f>
        <v>#N/A</v>
      </c>
      <c r="I680" s="91" t="e">
        <f>VLOOKUP(B680,CREDITO_FINANCEIRO!A:K,10,FALSE)</f>
        <v>#N/A</v>
      </c>
      <c r="J680" s="91" t="e">
        <f>VLOOKUP(B680,CREDITO_FINANCEIRO!A:K,11,FALSE)</f>
        <v>#N/A</v>
      </c>
      <c r="K680" s="91" t="e">
        <f>VLOOKUP(B680,CREDITO_FINANCEIRO!A:L,12,FALSE)</f>
        <v>#N/A</v>
      </c>
      <c r="L680" s="110" t="e">
        <f t="shared" si="100"/>
        <v>#N/A</v>
      </c>
      <c r="M680" s="2" t="e">
        <f t="shared" si="101"/>
        <v>#N/A</v>
      </c>
      <c r="N680" s="111" t="e">
        <f>VLOOKUP(Tabela4[[#This Row],[Proposta de Referência]],SIMP_CF!A:K,9,FALSE)</f>
        <v>#N/A</v>
      </c>
      <c r="O680" s="111" t="e">
        <f>VLOOKUP(Tabela4[[#This Row],[Proposta de Referência]],SIMP_CF!A:K,8,FALSE)</f>
        <v>#N/A</v>
      </c>
      <c r="P680" s="112" t="e">
        <f t="shared" si="102"/>
        <v>#N/A</v>
      </c>
      <c r="Q680" s="112" t="e">
        <f t="shared" si="103"/>
        <v>#N/A</v>
      </c>
      <c r="R680" t="e">
        <f t="shared" si="109"/>
        <v>#N/A</v>
      </c>
      <c r="S680" s="108" t="e">
        <f t="shared" si="104"/>
        <v>#N/A</v>
      </c>
      <c r="T680" s="108" t="e">
        <f t="shared" si="105"/>
        <v>#N/A</v>
      </c>
      <c r="U680" s="110" t="e">
        <f t="shared" si="106"/>
        <v>#N/A</v>
      </c>
      <c r="V680" t="e">
        <f t="shared" si="107"/>
        <v>#N/A</v>
      </c>
      <c r="W680" t="str">
        <f t="shared" si="108"/>
        <v/>
      </c>
      <c r="X680" s="24" t="str">
        <f>IFERROR(VLOOKUP(W680,HOSPITAIS_COM_DIVIDAS!A:E,5,FALSE),"")</f>
        <v/>
      </c>
    </row>
    <row r="681" spans="1:24" x14ac:dyDescent="0.25">
      <c r="A681" s="52" t="str">
        <f>IFERROR((Tabela4[[#This Row],[Status da Proposta]]),"")</f>
        <v/>
      </c>
      <c r="B681" s="121">
        <f>IFERROR((CREDITO_FINANCEIRO!A681),"")</f>
        <v>0</v>
      </c>
      <c r="C681" s="120" t="str">
        <f>IFERROR((VLOOKUP(B681,CREDITO_FINANCEIRO!A:B,2,FALSE)),"")</f>
        <v/>
      </c>
      <c r="D681" s="94" t="str">
        <f>IFERROR((VLOOKUP(B681,CREDITO_FINANCEIRO!A:E,5,FALSE)),"")</f>
        <v/>
      </c>
      <c r="E681" s="95" t="str">
        <f>IFERROR((VLOOKUP(B681,CREDITO_FINANCEIRO!A:C,3,FALSE)),"")</f>
        <v/>
      </c>
      <c r="F681" s="120" t="str">
        <f>IFERROR((VLOOKUP(B681,CREDITO_FINANCEIRO!A:G,4,FALSE)),"")</f>
        <v/>
      </c>
      <c r="G681" s="120" t="e">
        <f>VLOOKUP(B681,CREDITO_FINANCEIRO!A:G,6,FALSE)</f>
        <v>#N/A</v>
      </c>
      <c r="H681" s="120" t="e">
        <f>VLOOKUP(B681,CREDITO_FINANCEIRO!A:G,7,FALSE)</f>
        <v>#N/A</v>
      </c>
      <c r="I681" s="91" t="e">
        <f>VLOOKUP(B681,CREDITO_FINANCEIRO!A:K,10,FALSE)</f>
        <v>#N/A</v>
      </c>
      <c r="J681" s="91" t="e">
        <f>VLOOKUP(B681,CREDITO_FINANCEIRO!A:K,11,FALSE)</f>
        <v>#N/A</v>
      </c>
      <c r="K681" s="91" t="e">
        <f>VLOOKUP(B681,CREDITO_FINANCEIRO!A:L,12,FALSE)</f>
        <v>#N/A</v>
      </c>
      <c r="L681" s="110" t="e">
        <f t="shared" si="100"/>
        <v>#N/A</v>
      </c>
      <c r="M681" s="2" t="e">
        <f t="shared" si="101"/>
        <v>#N/A</v>
      </c>
      <c r="N681" s="111" t="e">
        <f>VLOOKUP(Tabela4[[#This Row],[Proposta de Referência]],SIMP_CF!A:K,9,FALSE)</f>
        <v>#N/A</v>
      </c>
      <c r="O681" s="111" t="e">
        <f>VLOOKUP(Tabela4[[#This Row],[Proposta de Referência]],SIMP_CF!A:K,8,FALSE)</f>
        <v>#N/A</v>
      </c>
      <c r="P681" s="112" t="e">
        <f t="shared" si="102"/>
        <v>#N/A</v>
      </c>
      <c r="Q681" s="112" t="e">
        <f t="shared" si="103"/>
        <v>#N/A</v>
      </c>
      <c r="R681" t="e">
        <f t="shared" si="109"/>
        <v>#N/A</v>
      </c>
      <c r="S681" s="108" t="e">
        <f t="shared" si="104"/>
        <v>#N/A</v>
      </c>
      <c r="T681" s="108" t="e">
        <f t="shared" si="105"/>
        <v>#N/A</v>
      </c>
      <c r="U681" s="110" t="e">
        <f t="shared" si="106"/>
        <v>#N/A</v>
      </c>
      <c r="V681" t="e">
        <f t="shared" si="107"/>
        <v>#N/A</v>
      </c>
      <c r="W681" t="str">
        <f t="shared" si="108"/>
        <v/>
      </c>
      <c r="X681" s="24" t="str">
        <f>IFERROR(VLOOKUP(W681,HOSPITAIS_COM_DIVIDAS!A:E,5,FALSE),"")</f>
        <v/>
      </c>
    </row>
    <row r="682" spans="1:24" x14ac:dyDescent="0.25">
      <c r="A682" s="52" t="str">
        <f>IFERROR((Tabela4[[#This Row],[Status da Proposta]]),"")</f>
        <v/>
      </c>
      <c r="B682" s="121">
        <f>IFERROR((CREDITO_FINANCEIRO!A682),"")</f>
        <v>0</v>
      </c>
      <c r="C682" s="120" t="str">
        <f>IFERROR((VLOOKUP(B682,CREDITO_FINANCEIRO!A:B,2,FALSE)),"")</f>
        <v/>
      </c>
      <c r="D682" s="94" t="str">
        <f>IFERROR((VLOOKUP(B682,CREDITO_FINANCEIRO!A:E,5,FALSE)),"")</f>
        <v/>
      </c>
      <c r="E682" s="95" t="str">
        <f>IFERROR((VLOOKUP(B682,CREDITO_FINANCEIRO!A:C,3,FALSE)),"")</f>
        <v/>
      </c>
      <c r="F682" s="120" t="str">
        <f>IFERROR((VLOOKUP(B682,CREDITO_FINANCEIRO!A:G,4,FALSE)),"")</f>
        <v/>
      </c>
      <c r="G682" s="120" t="e">
        <f>VLOOKUP(B682,CREDITO_FINANCEIRO!A:G,6,FALSE)</f>
        <v>#N/A</v>
      </c>
      <c r="H682" s="120" t="e">
        <f>VLOOKUP(B682,CREDITO_FINANCEIRO!A:G,7,FALSE)</f>
        <v>#N/A</v>
      </c>
      <c r="I682" s="91" t="e">
        <f>VLOOKUP(B682,CREDITO_FINANCEIRO!A:K,10,FALSE)</f>
        <v>#N/A</v>
      </c>
      <c r="J682" s="91" t="e">
        <f>VLOOKUP(B682,CREDITO_FINANCEIRO!A:K,11,FALSE)</f>
        <v>#N/A</v>
      </c>
      <c r="K682" s="91" t="e">
        <f>VLOOKUP(B682,CREDITO_FINANCEIRO!A:L,12,FALSE)</f>
        <v>#N/A</v>
      </c>
      <c r="L682" s="110" t="e">
        <f t="shared" si="100"/>
        <v>#N/A</v>
      </c>
      <c r="M682" s="2" t="e">
        <f t="shared" si="101"/>
        <v>#N/A</v>
      </c>
      <c r="N682" s="111" t="e">
        <f>VLOOKUP(Tabela4[[#This Row],[Proposta de Referência]],SIMP_CF!A:K,9,FALSE)</f>
        <v>#N/A</v>
      </c>
      <c r="O682" s="111" t="e">
        <f>VLOOKUP(Tabela4[[#This Row],[Proposta de Referência]],SIMP_CF!A:K,8,FALSE)</f>
        <v>#N/A</v>
      </c>
      <c r="P682" s="112" t="e">
        <f t="shared" si="102"/>
        <v>#N/A</v>
      </c>
      <c r="Q682" s="112" t="e">
        <f t="shared" si="103"/>
        <v>#N/A</v>
      </c>
      <c r="R682" t="e">
        <f t="shared" si="109"/>
        <v>#N/A</v>
      </c>
      <c r="S682" s="108" t="e">
        <f t="shared" si="104"/>
        <v>#N/A</v>
      </c>
      <c r="T682" s="108" t="e">
        <f t="shared" si="105"/>
        <v>#N/A</v>
      </c>
      <c r="U682" s="110" t="e">
        <f t="shared" si="106"/>
        <v>#N/A</v>
      </c>
      <c r="V682" t="e">
        <f t="shared" si="107"/>
        <v>#N/A</v>
      </c>
      <c r="W682" t="str">
        <f t="shared" si="108"/>
        <v/>
      </c>
      <c r="X682" s="24" t="str">
        <f>IFERROR(VLOOKUP(W682,HOSPITAIS_COM_DIVIDAS!A:E,5,FALSE),"")</f>
        <v/>
      </c>
    </row>
    <row r="683" spans="1:24" x14ac:dyDescent="0.25">
      <c r="A683" s="52" t="str">
        <f>IFERROR((Tabela4[[#This Row],[Status da Proposta]]),"")</f>
        <v/>
      </c>
      <c r="B683" s="121">
        <f>IFERROR((CREDITO_FINANCEIRO!A683),"")</f>
        <v>0</v>
      </c>
      <c r="C683" s="120" t="str">
        <f>IFERROR((VLOOKUP(B683,CREDITO_FINANCEIRO!A:B,2,FALSE)),"")</f>
        <v/>
      </c>
      <c r="D683" s="94" t="str">
        <f>IFERROR((VLOOKUP(B683,CREDITO_FINANCEIRO!A:E,5,FALSE)),"")</f>
        <v/>
      </c>
      <c r="E683" s="95" t="str">
        <f>IFERROR((VLOOKUP(B683,CREDITO_FINANCEIRO!A:C,3,FALSE)),"")</f>
        <v/>
      </c>
      <c r="F683" s="120" t="str">
        <f>IFERROR((VLOOKUP(B683,CREDITO_FINANCEIRO!A:G,4,FALSE)),"")</f>
        <v/>
      </c>
      <c r="G683" s="120" t="e">
        <f>VLOOKUP(B683,CREDITO_FINANCEIRO!A:G,6,FALSE)</f>
        <v>#N/A</v>
      </c>
      <c r="H683" s="120" t="e">
        <f>VLOOKUP(B683,CREDITO_FINANCEIRO!A:G,7,FALSE)</f>
        <v>#N/A</v>
      </c>
      <c r="I683" s="91" t="e">
        <f>VLOOKUP(B683,CREDITO_FINANCEIRO!A:K,10,FALSE)</f>
        <v>#N/A</v>
      </c>
      <c r="J683" s="91" t="e">
        <f>VLOOKUP(B683,CREDITO_FINANCEIRO!A:K,11,FALSE)</f>
        <v>#N/A</v>
      </c>
      <c r="K683" s="91" t="e">
        <f>VLOOKUP(B683,CREDITO_FINANCEIRO!A:L,12,FALSE)</f>
        <v>#N/A</v>
      </c>
      <c r="L683" s="110" t="e">
        <f t="shared" si="100"/>
        <v>#N/A</v>
      </c>
      <c r="M683" s="2" t="e">
        <f t="shared" si="101"/>
        <v>#N/A</v>
      </c>
      <c r="N683" s="111" t="e">
        <f>VLOOKUP(Tabela4[[#This Row],[Proposta de Referência]],SIMP_CF!A:K,9,FALSE)</f>
        <v>#N/A</v>
      </c>
      <c r="O683" s="111" t="e">
        <f>VLOOKUP(Tabela4[[#This Row],[Proposta de Referência]],SIMP_CF!A:K,8,FALSE)</f>
        <v>#N/A</v>
      </c>
      <c r="P683" s="112" t="e">
        <f t="shared" si="102"/>
        <v>#N/A</v>
      </c>
      <c r="Q683" s="112" t="e">
        <f t="shared" si="103"/>
        <v>#N/A</v>
      </c>
      <c r="R683" t="e">
        <f t="shared" si="109"/>
        <v>#N/A</v>
      </c>
      <c r="S683" s="108" t="e">
        <f t="shared" si="104"/>
        <v>#N/A</v>
      </c>
      <c r="T683" s="108" t="e">
        <f t="shared" si="105"/>
        <v>#N/A</v>
      </c>
      <c r="U683" s="110" t="e">
        <f t="shared" si="106"/>
        <v>#N/A</v>
      </c>
      <c r="V683" t="e">
        <f t="shared" si="107"/>
        <v>#N/A</v>
      </c>
      <c r="W683" t="str">
        <f t="shared" si="108"/>
        <v/>
      </c>
      <c r="X683" s="24" t="str">
        <f>IFERROR(VLOOKUP(W683,HOSPITAIS_COM_DIVIDAS!A:E,5,FALSE),"")</f>
        <v/>
      </c>
    </row>
    <row r="684" spans="1:24" x14ac:dyDescent="0.25">
      <c r="A684" s="52" t="str">
        <f>IFERROR((Tabela4[[#This Row],[Status da Proposta]]),"")</f>
        <v/>
      </c>
      <c r="B684" s="121">
        <f>IFERROR((CREDITO_FINANCEIRO!A684),"")</f>
        <v>0</v>
      </c>
      <c r="C684" s="120" t="str">
        <f>IFERROR((VLOOKUP(B684,CREDITO_FINANCEIRO!A:B,2,FALSE)),"")</f>
        <v/>
      </c>
      <c r="D684" s="94" t="str">
        <f>IFERROR((VLOOKUP(B684,CREDITO_FINANCEIRO!A:E,5,FALSE)),"")</f>
        <v/>
      </c>
      <c r="E684" s="95" t="str">
        <f>IFERROR((VLOOKUP(B684,CREDITO_FINANCEIRO!A:C,3,FALSE)),"")</f>
        <v/>
      </c>
      <c r="F684" s="120" t="str">
        <f>IFERROR((VLOOKUP(B684,CREDITO_FINANCEIRO!A:G,4,FALSE)),"")</f>
        <v/>
      </c>
      <c r="G684" s="120" t="e">
        <f>VLOOKUP(B684,CREDITO_FINANCEIRO!A:G,6,FALSE)</f>
        <v>#N/A</v>
      </c>
      <c r="H684" s="120" t="e">
        <f>VLOOKUP(B684,CREDITO_FINANCEIRO!A:G,7,FALSE)</f>
        <v>#N/A</v>
      </c>
      <c r="I684" s="91" t="e">
        <f>VLOOKUP(B684,CREDITO_FINANCEIRO!A:K,10,FALSE)</f>
        <v>#N/A</v>
      </c>
      <c r="J684" s="91" t="e">
        <f>VLOOKUP(B684,CREDITO_FINANCEIRO!A:K,11,FALSE)</f>
        <v>#N/A</v>
      </c>
      <c r="K684" s="91" t="e">
        <f>VLOOKUP(B684,CREDITO_FINANCEIRO!A:L,12,FALSE)</f>
        <v>#N/A</v>
      </c>
      <c r="L684" s="110" t="e">
        <f t="shared" si="100"/>
        <v>#N/A</v>
      </c>
      <c r="M684" s="2" t="e">
        <f t="shared" si="101"/>
        <v>#N/A</v>
      </c>
      <c r="N684" s="111" t="e">
        <f>VLOOKUP(Tabela4[[#This Row],[Proposta de Referência]],SIMP_CF!A:K,9,FALSE)</f>
        <v>#N/A</v>
      </c>
      <c r="O684" s="111" t="e">
        <f>VLOOKUP(Tabela4[[#This Row],[Proposta de Referência]],SIMP_CF!A:K,8,FALSE)</f>
        <v>#N/A</v>
      </c>
      <c r="P684" s="112" t="e">
        <f t="shared" si="102"/>
        <v>#N/A</v>
      </c>
      <c r="Q684" s="112" t="e">
        <f t="shared" si="103"/>
        <v>#N/A</v>
      </c>
      <c r="R684" t="e">
        <f t="shared" si="109"/>
        <v>#N/A</v>
      </c>
      <c r="S684" s="108" t="e">
        <f t="shared" si="104"/>
        <v>#N/A</v>
      </c>
      <c r="T684" s="108" t="e">
        <f t="shared" si="105"/>
        <v>#N/A</v>
      </c>
      <c r="U684" s="110" t="e">
        <f t="shared" si="106"/>
        <v>#N/A</v>
      </c>
      <c r="V684" t="e">
        <f t="shared" si="107"/>
        <v>#N/A</v>
      </c>
      <c r="W684" t="str">
        <f t="shared" si="108"/>
        <v/>
      </c>
      <c r="X684" s="24" t="str">
        <f>IFERROR(VLOOKUP(W684,HOSPITAIS_COM_DIVIDAS!A:E,5,FALSE),"")</f>
        <v/>
      </c>
    </row>
    <row r="685" spans="1:24" x14ac:dyDescent="0.25">
      <c r="A685" s="52" t="str">
        <f>IFERROR((Tabela4[[#This Row],[Status da Proposta]]),"")</f>
        <v/>
      </c>
      <c r="B685" s="121">
        <f>IFERROR((CREDITO_FINANCEIRO!A685),"")</f>
        <v>0</v>
      </c>
      <c r="C685" s="120" t="str">
        <f>IFERROR((VLOOKUP(B685,CREDITO_FINANCEIRO!A:B,2,FALSE)),"")</f>
        <v/>
      </c>
      <c r="D685" s="94" t="str">
        <f>IFERROR((VLOOKUP(B685,CREDITO_FINANCEIRO!A:E,5,FALSE)),"")</f>
        <v/>
      </c>
      <c r="E685" s="95" t="str">
        <f>IFERROR((VLOOKUP(B685,CREDITO_FINANCEIRO!A:C,3,FALSE)),"")</f>
        <v/>
      </c>
      <c r="F685" s="120" t="str">
        <f>IFERROR((VLOOKUP(B685,CREDITO_FINANCEIRO!A:G,4,FALSE)),"")</f>
        <v/>
      </c>
      <c r="G685" s="120" t="e">
        <f>VLOOKUP(B685,CREDITO_FINANCEIRO!A:G,6,FALSE)</f>
        <v>#N/A</v>
      </c>
      <c r="H685" s="120" t="e">
        <f>VLOOKUP(B685,CREDITO_FINANCEIRO!A:G,7,FALSE)</f>
        <v>#N/A</v>
      </c>
      <c r="I685" s="91" t="e">
        <f>VLOOKUP(B685,CREDITO_FINANCEIRO!A:K,10,FALSE)</f>
        <v>#N/A</v>
      </c>
      <c r="J685" s="91" t="e">
        <f>VLOOKUP(B685,CREDITO_FINANCEIRO!A:K,11,FALSE)</f>
        <v>#N/A</v>
      </c>
      <c r="K685" s="91" t="e">
        <f>VLOOKUP(B685,CREDITO_FINANCEIRO!A:L,12,FALSE)</f>
        <v>#N/A</v>
      </c>
      <c r="L685" s="110" t="e">
        <f t="shared" si="100"/>
        <v>#N/A</v>
      </c>
      <c r="M685" s="2" t="e">
        <f t="shared" si="101"/>
        <v>#N/A</v>
      </c>
      <c r="N685" s="111" t="e">
        <f>VLOOKUP(Tabela4[[#This Row],[Proposta de Referência]],SIMP_CF!A:K,9,FALSE)</f>
        <v>#N/A</v>
      </c>
      <c r="O685" s="111" t="e">
        <f>VLOOKUP(Tabela4[[#This Row],[Proposta de Referência]],SIMP_CF!A:K,8,FALSE)</f>
        <v>#N/A</v>
      </c>
      <c r="P685" s="112" t="e">
        <f t="shared" si="102"/>
        <v>#N/A</v>
      </c>
      <c r="Q685" s="112" t="e">
        <f t="shared" si="103"/>
        <v>#N/A</v>
      </c>
      <c r="R685" t="e">
        <f t="shared" si="109"/>
        <v>#N/A</v>
      </c>
      <c r="S685" s="108" t="e">
        <f t="shared" si="104"/>
        <v>#N/A</v>
      </c>
      <c r="T685" s="108" t="e">
        <f t="shared" si="105"/>
        <v>#N/A</v>
      </c>
      <c r="U685" s="110" t="e">
        <f t="shared" si="106"/>
        <v>#N/A</v>
      </c>
      <c r="V685" t="e">
        <f t="shared" si="107"/>
        <v>#N/A</v>
      </c>
      <c r="W685" t="str">
        <f t="shared" si="108"/>
        <v/>
      </c>
      <c r="X685" s="24" t="str">
        <f>IFERROR(VLOOKUP(W685,HOSPITAIS_COM_DIVIDAS!A:E,5,FALSE),"")</f>
        <v/>
      </c>
    </row>
    <row r="686" spans="1:24" x14ac:dyDescent="0.25">
      <c r="A686" s="52" t="str">
        <f>IFERROR((Tabela4[[#This Row],[Status da Proposta]]),"")</f>
        <v/>
      </c>
      <c r="B686" s="121">
        <f>IFERROR((CREDITO_FINANCEIRO!A686),"")</f>
        <v>0</v>
      </c>
      <c r="C686" s="120" t="str">
        <f>IFERROR((VLOOKUP(B686,CREDITO_FINANCEIRO!A:B,2,FALSE)),"")</f>
        <v/>
      </c>
      <c r="D686" s="94" t="str">
        <f>IFERROR((VLOOKUP(B686,CREDITO_FINANCEIRO!A:E,5,FALSE)),"")</f>
        <v/>
      </c>
      <c r="E686" s="95" t="str">
        <f>IFERROR((VLOOKUP(B686,CREDITO_FINANCEIRO!A:C,3,FALSE)),"")</f>
        <v/>
      </c>
      <c r="F686" s="120" t="str">
        <f>IFERROR((VLOOKUP(B686,CREDITO_FINANCEIRO!A:G,4,FALSE)),"")</f>
        <v/>
      </c>
      <c r="G686" s="120" t="e">
        <f>VLOOKUP(B686,CREDITO_FINANCEIRO!A:G,6,FALSE)</f>
        <v>#N/A</v>
      </c>
      <c r="H686" s="120" t="e">
        <f>VLOOKUP(B686,CREDITO_FINANCEIRO!A:G,7,FALSE)</f>
        <v>#N/A</v>
      </c>
      <c r="I686" s="91" t="e">
        <f>VLOOKUP(B686,CREDITO_FINANCEIRO!A:K,10,FALSE)</f>
        <v>#N/A</v>
      </c>
      <c r="J686" s="91" t="e">
        <f>VLOOKUP(B686,CREDITO_FINANCEIRO!A:K,11,FALSE)</f>
        <v>#N/A</v>
      </c>
      <c r="K686" s="91" t="e">
        <f>VLOOKUP(B686,CREDITO_FINANCEIRO!A:L,12,FALSE)</f>
        <v>#N/A</v>
      </c>
      <c r="L686" s="110" t="e">
        <f t="shared" si="100"/>
        <v>#N/A</v>
      </c>
      <c r="M686" s="2" t="e">
        <f t="shared" si="101"/>
        <v>#N/A</v>
      </c>
      <c r="N686" s="111" t="e">
        <f>VLOOKUP(Tabela4[[#This Row],[Proposta de Referência]],SIMP_CF!A:K,9,FALSE)</f>
        <v>#N/A</v>
      </c>
      <c r="O686" s="111" t="e">
        <f>VLOOKUP(Tabela4[[#This Row],[Proposta de Referência]],SIMP_CF!A:K,8,FALSE)</f>
        <v>#N/A</v>
      </c>
      <c r="P686" s="112" t="e">
        <f t="shared" si="102"/>
        <v>#N/A</v>
      </c>
      <c r="Q686" s="112" t="e">
        <f t="shared" si="103"/>
        <v>#N/A</v>
      </c>
      <c r="R686" t="e">
        <f t="shared" si="109"/>
        <v>#N/A</v>
      </c>
      <c r="S686" s="108" t="e">
        <f t="shared" si="104"/>
        <v>#N/A</v>
      </c>
      <c r="T686" s="108" t="e">
        <f t="shared" si="105"/>
        <v>#N/A</v>
      </c>
      <c r="U686" s="110" t="e">
        <f t="shared" si="106"/>
        <v>#N/A</v>
      </c>
      <c r="V686" t="e">
        <f t="shared" si="107"/>
        <v>#N/A</v>
      </c>
      <c r="W686" t="str">
        <f t="shared" si="108"/>
        <v/>
      </c>
      <c r="X686" s="24" t="str">
        <f>IFERROR(VLOOKUP(W686,HOSPITAIS_COM_DIVIDAS!A:E,5,FALSE),"")</f>
        <v/>
      </c>
    </row>
    <row r="687" spans="1:24" x14ac:dyDescent="0.25">
      <c r="A687" s="52" t="str">
        <f>IFERROR((Tabela4[[#This Row],[Status da Proposta]]),"")</f>
        <v/>
      </c>
      <c r="B687" s="121">
        <f>IFERROR((CREDITO_FINANCEIRO!A687),"")</f>
        <v>0</v>
      </c>
      <c r="C687" s="120" t="str">
        <f>IFERROR((VLOOKUP(B687,CREDITO_FINANCEIRO!A:B,2,FALSE)),"")</f>
        <v/>
      </c>
      <c r="D687" s="94" t="str">
        <f>IFERROR((VLOOKUP(B687,CREDITO_FINANCEIRO!A:E,5,FALSE)),"")</f>
        <v/>
      </c>
      <c r="E687" s="95" t="str">
        <f>IFERROR((VLOOKUP(B687,CREDITO_FINANCEIRO!A:C,3,FALSE)),"")</f>
        <v/>
      </c>
      <c r="F687" s="120" t="str">
        <f>IFERROR((VLOOKUP(B687,CREDITO_FINANCEIRO!A:G,4,FALSE)),"")</f>
        <v/>
      </c>
      <c r="G687" s="120" t="e">
        <f>VLOOKUP(B687,CREDITO_FINANCEIRO!A:G,6,FALSE)</f>
        <v>#N/A</v>
      </c>
      <c r="H687" s="120" t="e">
        <f>VLOOKUP(B687,CREDITO_FINANCEIRO!A:G,7,FALSE)</f>
        <v>#N/A</v>
      </c>
      <c r="I687" s="91" t="e">
        <f>VLOOKUP(B687,CREDITO_FINANCEIRO!A:K,10,FALSE)</f>
        <v>#N/A</v>
      </c>
      <c r="J687" s="91" t="e">
        <f>VLOOKUP(B687,CREDITO_FINANCEIRO!A:K,11,FALSE)</f>
        <v>#N/A</v>
      </c>
      <c r="K687" s="91" t="e">
        <f>VLOOKUP(B687,CREDITO_FINANCEIRO!A:L,12,FALSE)</f>
        <v>#N/A</v>
      </c>
      <c r="L687" s="110" t="e">
        <f t="shared" si="100"/>
        <v>#N/A</v>
      </c>
      <c r="M687" s="2" t="e">
        <f t="shared" si="101"/>
        <v>#N/A</v>
      </c>
      <c r="N687" s="111" t="e">
        <f>VLOOKUP(Tabela4[[#This Row],[Proposta de Referência]],SIMP_CF!A:K,9,FALSE)</f>
        <v>#N/A</v>
      </c>
      <c r="O687" s="111" t="e">
        <f>VLOOKUP(Tabela4[[#This Row],[Proposta de Referência]],SIMP_CF!A:K,8,FALSE)</f>
        <v>#N/A</v>
      </c>
      <c r="P687" s="112" t="e">
        <f t="shared" si="102"/>
        <v>#N/A</v>
      </c>
      <c r="Q687" s="112" t="e">
        <f t="shared" si="103"/>
        <v>#N/A</v>
      </c>
      <c r="R687" t="e">
        <f t="shared" si="109"/>
        <v>#N/A</v>
      </c>
      <c r="S687" s="108" t="e">
        <f t="shared" si="104"/>
        <v>#N/A</v>
      </c>
      <c r="T687" s="108" t="e">
        <f t="shared" si="105"/>
        <v>#N/A</v>
      </c>
      <c r="U687" s="110" t="e">
        <f t="shared" si="106"/>
        <v>#N/A</v>
      </c>
      <c r="V687" t="e">
        <f t="shared" si="107"/>
        <v>#N/A</v>
      </c>
      <c r="W687" t="str">
        <f t="shared" si="108"/>
        <v/>
      </c>
      <c r="X687" s="24" t="str">
        <f>IFERROR(VLOOKUP(W687,HOSPITAIS_COM_DIVIDAS!A:E,5,FALSE),"")</f>
        <v/>
      </c>
    </row>
    <row r="688" spans="1:24" x14ac:dyDescent="0.25">
      <c r="A688" s="52" t="str">
        <f>IFERROR((Tabela4[[#This Row],[Status da Proposta]]),"")</f>
        <v/>
      </c>
      <c r="B688" s="121">
        <f>IFERROR((CREDITO_FINANCEIRO!A688),"")</f>
        <v>0</v>
      </c>
      <c r="C688" s="120" t="str">
        <f>IFERROR((VLOOKUP(B688,CREDITO_FINANCEIRO!A:B,2,FALSE)),"")</f>
        <v/>
      </c>
      <c r="D688" s="94" t="str">
        <f>IFERROR((VLOOKUP(B688,CREDITO_FINANCEIRO!A:E,5,FALSE)),"")</f>
        <v/>
      </c>
      <c r="E688" s="95" t="str">
        <f>IFERROR((VLOOKUP(B688,CREDITO_FINANCEIRO!A:C,3,FALSE)),"")</f>
        <v/>
      </c>
      <c r="F688" s="120" t="str">
        <f>IFERROR((VLOOKUP(B688,CREDITO_FINANCEIRO!A:G,4,FALSE)),"")</f>
        <v/>
      </c>
      <c r="G688" s="120" t="e">
        <f>VLOOKUP(B688,CREDITO_FINANCEIRO!A:G,6,FALSE)</f>
        <v>#N/A</v>
      </c>
      <c r="H688" s="120" t="e">
        <f>VLOOKUP(B688,CREDITO_FINANCEIRO!A:G,7,FALSE)</f>
        <v>#N/A</v>
      </c>
      <c r="I688" s="91" t="e">
        <f>VLOOKUP(B688,CREDITO_FINANCEIRO!A:K,10,FALSE)</f>
        <v>#N/A</v>
      </c>
      <c r="J688" s="91" t="e">
        <f>VLOOKUP(B688,CREDITO_FINANCEIRO!A:K,11,FALSE)</f>
        <v>#N/A</v>
      </c>
      <c r="K688" s="91" t="e">
        <f>VLOOKUP(B688,CREDITO_FINANCEIRO!A:L,12,FALSE)</f>
        <v>#N/A</v>
      </c>
      <c r="L688" s="110" t="e">
        <f t="shared" si="100"/>
        <v>#N/A</v>
      </c>
      <c r="M688" s="2" t="e">
        <f t="shared" si="101"/>
        <v>#N/A</v>
      </c>
      <c r="N688" s="111" t="e">
        <f>VLOOKUP(Tabela4[[#This Row],[Proposta de Referência]],SIMP_CF!A:K,9,FALSE)</f>
        <v>#N/A</v>
      </c>
      <c r="O688" s="111" t="e">
        <f>VLOOKUP(Tabela4[[#This Row],[Proposta de Referência]],SIMP_CF!A:K,8,FALSE)</f>
        <v>#N/A</v>
      </c>
      <c r="P688" s="112" t="e">
        <f t="shared" si="102"/>
        <v>#N/A</v>
      </c>
      <c r="Q688" s="112" t="e">
        <f t="shared" si="103"/>
        <v>#N/A</v>
      </c>
      <c r="R688" t="e">
        <f t="shared" si="109"/>
        <v>#N/A</v>
      </c>
      <c r="S688" s="108" t="e">
        <f t="shared" si="104"/>
        <v>#N/A</v>
      </c>
      <c r="T688" s="108" t="e">
        <f t="shared" si="105"/>
        <v>#N/A</v>
      </c>
      <c r="U688" s="110" t="e">
        <f t="shared" si="106"/>
        <v>#N/A</v>
      </c>
      <c r="V688" t="e">
        <f t="shared" si="107"/>
        <v>#N/A</v>
      </c>
      <c r="W688" t="str">
        <f t="shared" si="108"/>
        <v/>
      </c>
      <c r="X688" s="24" t="str">
        <f>IFERROR(VLOOKUP(W688,HOSPITAIS_COM_DIVIDAS!A:E,5,FALSE),"")</f>
        <v/>
      </c>
    </row>
    <row r="689" spans="1:24" x14ac:dyDescent="0.25">
      <c r="A689" s="52" t="str">
        <f>IFERROR((Tabela4[[#This Row],[Status da Proposta]]),"")</f>
        <v/>
      </c>
      <c r="B689" s="121">
        <f>IFERROR((CREDITO_FINANCEIRO!A689),"")</f>
        <v>0</v>
      </c>
      <c r="C689" s="120" t="str">
        <f>IFERROR((VLOOKUP(B689,CREDITO_FINANCEIRO!A:B,2,FALSE)),"")</f>
        <v/>
      </c>
      <c r="D689" s="94" t="str">
        <f>IFERROR((VLOOKUP(B689,CREDITO_FINANCEIRO!A:E,5,FALSE)),"")</f>
        <v/>
      </c>
      <c r="E689" s="95" t="str">
        <f>IFERROR((VLOOKUP(B689,CREDITO_FINANCEIRO!A:C,3,FALSE)),"")</f>
        <v/>
      </c>
      <c r="F689" s="120" t="str">
        <f>IFERROR((VLOOKUP(B689,CREDITO_FINANCEIRO!A:G,4,FALSE)),"")</f>
        <v/>
      </c>
      <c r="G689" s="120" t="e">
        <f>VLOOKUP(B689,CREDITO_FINANCEIRO!A:G,6,FALSE)</f>
        <v>#N/A</v>
      </c>
      <c r="H689" s="120" t="e">
        <f>VLOOKUP(B689,CREDITO_FINANCEIRO!A:G,7,FALSE)</f>
        <v>#N/A</v>
      </c>
      <c r="I689" s="91" t="e">
        <f>VLOOKUP(B689,CREDITO_FINANCEIRO!A:K,10,FALSE)</f>
        <v>#N/A</v>
      </c>
      <c r="J689" s="91" t="e">
        <f>VLOOKUP(B689,CREDITO_FINANCEIRO!A:K,11,FALSE)</f>
        <v>#N/A</v>
      </c>
      <c r="K689" s="91" t="e">
        <f>VLOOKUP(B689,CREDITO_FINANCEIRO!A:L,12,FALSE)</f>
        <v>#N/A</v>
      </c>
      <c r="L689" s="110" t="e">
        <f t="shared" si="100"/>
        <v>#N/A</v>
      </c>
      <c r="M689" s="2" t="e">
        <f t="shared" si="101"/>
        <v>#N/A</v>
      </c>
      <c r="N689" s="111" t="e">
        <f>VLOOKUP(Tabela4[[#This Row],[Proposta de Referência]],SIMP_CF!A:K,9,FALSE)</f>
        <v>#N/A</v>
      </c>
      <c r="O689" s="111" t="e">
        <f>VLOOKUP(Tabela4[[#This Row],[Proposta de Referência]],SIMP_CF!A:K,8,FALSE)</f>
        <v>#N/A</v>
      </c>
      <c r="P689" s="112" t="e">
        <f t="shared" si="102"/>
        <v>#N/A</v>
      </c>
      <c r="Q689" s="112" t="e">
        <f t="shared" si="103"/>
        <v>#N/A</v>
      </c>
      <c r="R689" t="e">
        <f t="shared" si="109"/>
        <v>#N/A</v>
      </c>
      <c r="S689" s="108" t="e">
        <f t="shared" si="104"/>
        <v>#N/A</v>
      </c>
      <c r="T689" s="108" t="e">
        <f t="shared" si="105"/>
        <v>#N/A</v>
      </c>
      <c r="U689" s="110" t="e">
        <f t="shared" si="106"/>
        <v>#N/A</v>
      </c>
      <c r="V689" t="e">
        <f t="shared" si="107"/>
        <v>#N/A</v>
      </c>
      <c r="W689" t="str">
        <f t="shared" si="108"/>
        <v/>
      </c>
      <c r="X689" s="24" t="str">
        <f>IFERROR(VLOOKUP(W689,HOSPITAIS_COM_DIVIDAS!A:E,5,FALSE),"")</f>
        <v/>
      </c>
    </row>
    <row r="690" spans="1:24" x14ac:dyDescent="0.25">
      <c r="A690" s="52" t="str">
        <f>IFERROR((Tabela4[[#This Row],[Status da Proposta]]),"")</f>
        <v/>
      </c>
      <c r="B690" s="121">
        <f>IFERROR((CREDITO_FINANCEIRO!A690),"")</f>
        <v>0</v>
      </c>
      <c r="C690" s="120" t="str">
        <f>IFERROR((VLOOKUP(B690,CREDITO_FINANCEIRO!A:B,2,FALSE)),"")</f>
        <v/>
      </c>
      <c r="D690" s="94" t="str">
        <f>IFERROR((VLOOKUP(B690,CREDITO_FINANCEIRO!A:E,5,FALSE)),"")</f>
        <v/>
      </c>
      <c r="E690" s="95" t="str">
        <f>IFERROR((VLOOKUP(B690,CREDITO_FINANCEIRO!A:C,3,FALSE)),"")</f>
        <v/>
      </c>
      <c r="F690" s="120" t="str">
        <f>IFERROR((VLOOKUP(B690,CREDITO_FINANCEIRO!A:G,4,FALSE)),"")</f>
        <v/>
      </c>
      <c r="G690" s="120" t="e">
        <f>VLOOKUP(B690,CREDITO_FINANCEIRO!A:G,6,FALSE)</f>
        <v>#N/A</v>
      </c>
      <c r="H690" s="120" t="e">
        <f>VLOOKUP(B690,CREDITO_FINANCEIRO!A:G,7,FALSE)</f>
        <v>#N/A</v>
      </c>
      <c r="I690" s="91" t="e">
        <f>VLOOKUP(B690,CREDITO_FINANCEIRO!A:K,10,FALSE)</f>
        <v>#N/A</v>
      </c>
      <c r="J690" s="91" t="e">
        <f>VLOOKUP(B690,CREDITO_FINANCEIRO!A:K,11,FALSE)</f>
        <v>#N/A</v>
      </c>
      <c r="K690" s="91" t="e">
        <f>VLOOKUP(B690,CREDITO_FINANCEIRO!A:L,12,FALSE)</f>
        <v>#N/A</v>
      </c>
      <c r="L690" s="110" t="e">
        <f t="shared" si="100"/>
        <v>#N/A</v>
      </c>
      <c r="M690" s="2" t="e">
        <f t="shared" si="101"/>
        <v>#N/A</v>
      </c>
      <c r="N690" s="111" t="e">
        <f>VLOOKUP(Tabela4[[#This Row],[Proposta de Referência]],SIMP_CF!A:K,9,FALSE)</f>
        <v>#N/A</v>
      </c>
      <c r="O690" s="111" t="e">
        <f>VLOOKUP(Tabela4[[#This Row],[Proposta de Referência]],SIMP_CF!A:K,8,FALSE)</f>
        <v>#N/A</v>
      </c>
      <c r="P690" s="112" t="e">
        <f t="shared" si="102"/>
        <v>#N/A</v>
      </c>
      <c r="Q690" s="112" t="e">
        <f t="shared" si="103"/>
        <v>#N/A</v>
      </c>
      <c r="R690" t="e">
        <f t="shared" si="109"/>
        <v>#N/A</v>
      </c>
      <c r="S690" s="108" t="e">
        <f t="shared" si="104"/>
        <v>#N/A</v>
      </c>
      <c r="T690" s="108" t="e">
        <f t="shared" si="105"/>
        <v>#N/A</v>
      </c>
      <c r="U690" s="110" t="e">
        <f t="shared" si="106"/>
        <v>#N/A</v>
      </c>
      <c r="V690" t="e">
        <f t="shared" si="107"/>
        <v>#N/A</v>
      </c>
      <c r="W690" t="str">
        <f t="shared" si="108"/>
        <v/>
      </c>
      <c r="X690" s="24" t="str">
        <f>IFERROR(VLOOKUP(W690,HOSPITAIS_COM_DIVIDAS!A:E,5,FALSE),"")</f>
        <v/>
      </c>
    </row>
    <row r="691" spans="1:24" x14ac:dyDescent="0.25">
      <c r="A691" s="52" t="str">
        <f>IFERROR((Tabela4[[#This Row],[Status da Proposta]]),"")</f>
        <v/>
      </c>
      <c r="B691" s="121">
        <f>IFERROR((CREDITO_FINANCEIRO!A691),"")</f>
        <v>0</v>
      </c>
      <c r="C691" s="120" t="str">
        <f>IFERROR((VLOOKUP(B691,CREDITO_FINANCEIRO!A:B,2,FALSE)),"")</f>
        <v/>
      </c>
      <c r="D691" s="94" t="str">
        <f>IFERROR((VLOOKUP(B691,CREDITO_FINANCEIRO!A:E,5,FALSE)),"")</f>
        <v/>
      </c>
      <c r="E691" s="95" t="str">
        <f>IFERROR((VLOOKUP(B691,CREDITO_FINANCEIRO!A:C,3,FALSE)),"")</f>
        <v/>
      </c>
      <c r="F691" s="120" t="str">
        <f>IFERROR((VLOOKUP(B691,CREDITO_FINANCEIRO!A:G,4,FALSE)),"")</f>
        <v/>
      </c>
      <c r="G691" s="120" t="e">
        <f>VLOOKUP(B691,CREDITO_FINANCEIRO!A:G,6,FALSE)</f>
        <v>#N/A</v>
      </c>
      <c r="H691" s="120" t="e">
        <f>VLOOKUP(B691,CREDITO_FINANCEIRO!A:G,7,FALSE)</f>
        <v>#N/A</v>
      </c>
      <c r="I691" s="91" t="e">
        <f>VLOOKUP(B691,CREDITO_FINANCEIRO!A:K,10,FALSE)</f>
        <v>#N/A</v>
      </c>
      <c r="J691" s="91" t="e">
        <f>VLOOKUP(B691,CREDITO_FINANCEIRO!A:K,11,FALSE)</f>
        <v>#N/A</v>
      </c>
      <c r="K691" s="91" t="e">
        <f>VLOOKUP(B691,CREDITO_FINANCEIRO!A:L,12,FALSE)</f>
        <v>#N/A</v>
      </c>
      <c r="L691" s="110" t="e">
        <f t="shared" si="100"/>
        <v>#N/A</v>
      </c>
      <c r="M691" s="2" t="e">
        <f t="shared" si="101"/>
        <v>#N/A</v>
      </c>
      <c r="N691" s="111" t="e">
        <f>VLOOKUP(Tabela4[[#This Row],[Proposta de Referência]],SIMP_CF!A:K,9,FALSE)</f>
        <v>#N/A</v>
      </c>
      <c r="O691" s="111" t="e">
        <f>VLOOKUP(Tabela4[[#This Row],[Proposta de Referência]],SIMP_CF!A:K,8,FALSE)</f>
        <v>#N/A</v>
      </c>
      <c r="P691" s="112" t="e">
        <f t="shared" si="102"/>
        <v>#N/A</v>
      </c>
      <c r="Q691" s="112" t="e">
        <f t="shared" si="103"/>
        <v>#N/A</v>
      </c>
      <c r="R691" t="e">
        <f t="shared" si="109"/>
        <v>#N/A</v>
      </c>
      <c r="S691" s="108" t="e">
        <f t="shared" si="104"/>
        <v>#N/A</v>
      </c>
      <c r="T691" s="108" t="e">
        <f t="shared" si="105"/>
        <v>#N/A</v>
      </c>
      <c r="U691" s="110" t="e">
        <f t="shared" si="106"/>
        <v>#N/A</v>
      </c>
      <c r="V691" t="e">
        <f t="shared" si="107"/>
        <v>#N/A</v>
      </c>
      <c r="W691" t="str">
        <f t="shared" si="108"/>
        <v/>
      </c>
      <c r="X691" s="24" t="str">
        <f>IFERROR(VLOOKUP(W691,HOSPITAIS_COM_DIVIDAS!A:E,5,FALSE),"")</f>
        <v/>
      </c>
    </row>
    <row r="692" spans="1:24" x14ac:dyDescent="0.25">
      <c r="A692" s="52" t="str">
        <f>IFERROR((Tabela4[[#This Row],[Status da Proposta]]),"")</f>
        <v/>
      </c>
      <c r="B692" s="121">
        <f>IFERROR((CREDITO_FINANCEIRO!A692),"")</f>
        <v>0</v>
      </c>
      <c r="C692" s="120" t="str">
        <f>IFERROR((VLOOKUP(B692,CREDITO_FINANCEIRO!A:B,2,FALSE)),"")</f>
        <v/>
      </c>
      <c r="D692" s="94" t="str">
        <f>IFERROR((VLOOKUP(B692,CREDITO_FINANCEIRO!A:E,5,FALSE)),"")</f>
        <v/>
      </c>
      <c r="E692" s="95" t="str">
        <f>IFERROR((VLOOKUP(B692,CREDITO_FINANCEIRO!A:C,3,FALSE)),"")</f>
        <v/>
      </c>
      <c r="F692" s="120" t="str">
        <f>IFERROR((VLOOKUP(B692,CREDITO_FINANCEIRO!A:G,4,FALSE)),"")</f>
        <v/>
      </c>
      <c r="G692" s="120" t="e">
        <f>VLOOKUP(B692,CREDITO_FINANCEIRO!A:G,6,FALSE)</f>
        <v>#N/A</v>
      </c>
      <c r="H692" s="120" t="e">
        <f>VLOOKUP(B692,CREDITO_FINANCEIRO!A:G,7,FALSE)</f>
        <v>#N/A</v>
      </c>
      <c r="I692" s="91" t="e">
        <f>VLOOKUP(B692,CREDITO_FINANCEIRO!A:K,10,FALSE)</f>
        <v>#N/A</v>
      </c>
      <c r="J692" s="91" t="e">
        <f>VLOOKUP(B692,CREDITO_FINANCEIRO!A:K,11,FALSE)</f>
        <v>#N/A</v>
      </c>
      <c r="K692" s="91" t="e">
        <f>VLOOKUP(B692,CREDITO_FINANCEIRO!A:L,12,FALSE)</f>
        <v>#N/A</v>
      </c>
      <c r="L692" s="110" t="e">
        <f t="shared" si="100"/>
        <v>#N/A</v>
      </c>
      <c r="M692" s="2" t="e">
        <f t="shared" si="101"/>
        <v>#N/A</v>
      </c>
      <c r="N692" s="111" t="e">
        <f>VLOOKUP(Tabela4[[#This Row],[Proposta de Referência]],SIMP_CF!A:K,9,FALSE)</f>
        <v>#N/A</v>
      </c>
      <c r="O692" s="111" t="e">
        <f>VLOOKUP(Tabela4[[#This Row],[Proposta de Referência]],SIMP_CF!A:K,8,FALSE)</f>
        <v>#N/A</v>
      </c>
      <c r="P692" s="112" t="e">
        <f t="shared" si="102"/>
        <v>#N/A</v>
      </c>
      <c r="Q692" s="112" t="e">
        <f t="shared" si="103"/>
        <v>#N/A</v>
      </c>
      <c r="R692" t="e">
        <f t="shared" si="109"/>
        <v>#N/A</v>
      </c>
      <c r="S692" s="108" t="e">
        <f t="shared" si="104"/>
        <v>#N/A</v>
      </c>
      <c r="T692" s="108" t="e">
        <f t="shared" si="105"/>
        <v>#N/A</v>
      </c>
      <c r="U692" s="110" t="e">
        <f t="shared" si="106"/>
        <v>#N/A</v>
      </c>
      <c r="V692" t="e">
        <f t="shared" si="107"/>
        <v>#N/A</v>
      </c>
      <c r="W692" t="str">
        <f t="shared" si="108"/>
        <v/>
      </c>
      <c r="X692" s="24" t="str">
        <f>IFERROR(VLOOKUP(W692,HOSPITAIS_COM_DIVIDAS!A:E,5,FALSE),"")</f>
        <v/>
      </c>
    </row>
    <row r="693" spans="1:24" x14ac:dyDescent="0.25">
      <c r="A693" s="52" t="str">
        <f>IFERROR((Tabela4[[#This Row],[Status da Proposta]]),"")</f>
        <v/>
      </c>
      <c r="B693" s="121">
        <f>IFERROR((CREDITO_FINANCEIRO!A693),"")</f>
        <v>0</v>
      </c>
      <c r="C693" s="120" t="str">
        <f>IFERROR((VLOOKUP(B693,CREDITO_FINANCEIRO!A:B,2,FALSE)),"")</f>
        <v/>
      </c>
      <c r="D693" s="94" t="str">
        <f>IFERROR((VLOOKUP(B693,CREDITO_FINANCEIRO!A:E,5,FALSE)),"")</f>
        <v/>
      </c>
      <c r="E693" s="95" t="str">
        <f>IFERROR((VLOOKUP(B693,CREDITO_FINANCEIRO!A:C,3,FALSE)),"")</f>
        <v/>
      </c>
      <c r="F693" s="120" t="str">
        <f>IFERROR((VLOOKUP(B693,CREDITO_FINANCEIRO!A:G,4,FALSE)),"")</f>
        <v/>
      </c>
      <c r="G693" s="120" t="e">
        <f>VLOOKUP(B693,CREDITO_FINANCEIRO!A:G,6,FALSE)</f>
        <v>#N/A</v>
      </c>
      <c r="H693" s="120" t="e">
        <f>VLOOKUP(B693,CREDITO_FINANCEIRO!A:G,7,FALSE)</f>
        <v>#N/A</v>
      </c>
      <c r="I693" s="91" t="e">
        <f>VLOOKUP(B693,CREDITO_FINANCEIRO!A:K,10,FALSE)</f>
        <v>#N/A</v>
      </c>
      <c r="J693" s="91" t="e">
        <f>VLOOKUP(B693,CREDITO_FINANCEIRO!A:K,11,FALSE)</f>
        <v>#N/A</v>
      </c>
      <c r="K693" s="91" t="e">
        <f>VLOOKUP(B693,CREDITO_FINANCEIRO!A:L,12,FALSE)</f>
        <v>#N/A</v>
      </c>
      <c r="L693" s="110" t="e">
        <f t="shared" si="100"/>
        <v>#N/A</v>
      </c>
      <c r="M693" s="2" t="e">
        <f t="shared" si="101"/>
        <v>#N/A</v>
      </c>
      <c r="N693" s="111" t="e">
        <f>VLOOKUP(Tabela4[[#This Row],[Proposta de Referência]],SIMP_CF!A:K,9,FALSE)</f>
        <v>#N/A</v>
      </c>
      <c r="O693" s="111" t="e">
        <f>VLOOKUP(Tabela4[[#This Row],[Proposta de Referência]],SIMP_CF!A:K,8,FALSE)</f>
        <v>#N/A</v>
      </c>
      <c r="P693" s="112" t="e">
        <f t="shared" si="102"/>
        <v>#N/A</v>
      </c>
      <c r="Q693" s="112" t="e">
        <f t="shared" si="103"/>
        <v>#N/A</v>
      </c>
      <c r="R693" t="e">
        <f t="shared" si="109"/>
        <v>#N/A</v>
      </c>
      <c r="S693" s="108" t="e">
        <f t="shared" si="104"/>
        <v>#N/A</v>
      </c>
      <c r="T693" s="108" t="e">
        <f t="shared" si="105"/>
        <v>#N/A</v>
      </c>
      <c r="U693" s="110" t="e">
        <f t="shared" si="106"/>
        <v>#N/A</v>
      </c>
      <c r="V693" t="e">
        <f t="shared" si="107"/>
        <v>#N/A</v>
      </c>
      <c r="W693" t="str">
        <f t="shared" si="108"/>
        <v/>
      </c>
      <c r="X693" s="24" t="str">
        <f>IFERROR(VLOOKUP(W693,HOSPITAIS_COM_DIVIDAS!A:E,5,FALSE),"")</f>
        <v/>
      </c>
    </row>
    <row r="694" spans="1:24" x14ac:dyDescent="0.25">
      <c r="A694" s="52" t="str">
        <f>IFERROR((Tabela4[[#This Row],[Status da Proposta]]),"")</f>
        <v/>
      </c>
      <c r="B694" s="121">
        <f>IFERROR((CREDITO_FINANCEIRO!A694),"")</f>
        <v>0</v>
      </c>
      <c r="C694" s="120" t="str">
        <f>IFERROR((VLOOKUP(B694,CREDITO_FINANCEIRO!A:B,2,FALSE)),"")</f>
        <v/>
      </c>
      <c r="D694" s="94" t="str">
        <f>IFERROR((VLOOKUP(B694,CREDITO_FINANCEIRO!A:E,5,FALSE)),"")</f>
        <v/>
      </c>
      <c r="E694" s="95" t="str">
        <f>IFERROR((VLOOKUP(B694,CREDITO_FINANCEIRO!A:C,3,FALSE)),"")</f>
        <v/>
      </c>
      <c r="F694" s="120" t="str">
        <f>IFERROR((VLOOKUP(B694,CREDITO_FINANCEIRO!A:G,4,FALSE)),"")</f>
        <v/>
      </c>
      <c r="G694" s="120" t="e">
        <f>VLOOKUP(B694,CREDITO_FINANCEIRO!A:G,6,FALSE)</f>
        <v>#N/A</v>
      </c>
      <c r="H694" s="120" t="e">
        <f>VLOOKUP(B694,CREDITO_FINANCEIRO!A:G,7,FALSE)</f>
        <v>#N/A</v>
      </c>
      <c r="I694" s="91" t="e">
        <f>VLOOKUP(B694,CREDITO_FINANCEIRO!A:K,10,FALSE)</f>
        <v>#N/A</v>
      </c>
      <c r="J694" s="91" t="e">
        <f>VLOOKUP(B694,CREDITO_FINANCEIRO!A:K,11,FALSE)</f>
        <v>#N/A</v>
      </c>
      <c r="K694" s="91" t="e">
        <f>VLOOKUP(B694,CREDITO_FINANCEIRO!A:L,12,FALSE)</f>
        <v>#N/A</v>
      </c>
      <c r="L694" s="110" t="e">
        <f t="shared" si="100"/>
        <v>#N/A</v>
      </c>
      <c r="M694" s="2" t="e">
        <f t="shared" si="101"/>
        <v>#N/A</v>
      </c>
      <c r="N694" s="111" t="e">
        <f>VLOOKUP(Tabela4[[#This Row],[Proposta de Referência]],SIMP_CF!A:K,9,FALSE)</f>
        <v>#N/A</v>
      </c>
      <c r="O694" s="111" t="e">
        <f>VLOOKUP(Tabela4[[#This Row],[Proposta de Referência]],SIMP_CF!A:K,8,FALSE)</f>
        <v>#N/A</v>
      </c>
      <c r="P694" s="112" t="e">
        <f t="shared" si="102"/>
        <v>#N/A</v>
      </c>
      <c r="Q694" s="112" t="e">
        <f t="shared" si="103"/>
        <v>#N/A</v>
      </c>
      <c r="R694" t="e">
        <f t="shared" si="109"/>
        <v>#N/A</v>
      </c>
      <c r="S694" s="108" t="e">
        <f t="shared" si="104"/>
        <v>#N/A</v>
      </c>
      <c r="T694" s="108" t="e">
        <f t="shared" si="105"/>
        <v>#N/A</v>
      </c>
      <c r="U694" s="110" t="e">
        <f t="shared" si="106"/>
        <v>#N/A</v>
      </c>
      <c r="V694" t="e">
        <f t="shared" si="107"/>
        <v>#N/A</v>
      </c>
      <c r="W694" t="str">
        <f t="shared" si="108"/>
        <v/>
      </c>
      <c r="X694" s="24" t="str">
        <f>IFERROR(VLOOKUP(W694,HOSPITAIS_COM_DIVIDAS!A:E,5,FALSE),"")</f>
        <v/>
      </c>
    </row>
    <row r="695" spans="1:24" x14ac:dyDescent="0.25">
      <c r="A695" s="52" t="str">
        <f>IFERROR((Tabela4[[#This Row],[Status da Proposta]]),"")</f>
        <v/>
      </c>
      <c r="B695" s="121">
        <f>IFERROR((CREDITO_FINANCEIRO!A695),"")</f>
        <v>0</v>
      </c>
      <c r="C695" s="120" t="str">
        <f>IFERROR((VLOOKUP(B695,CREDITO_FINANCEIRO!A:B,2,FALSE)),"")</f>
        <v/>
      </c>
      <c r="D695" s="94" t="str">
        <f>IFERROR((VLOOKUP(B695,CREDITO_FINANCEIRO!A:E,5,FALSE)),"")</f>
        <v/>
      </c>
      <c r="E695" s="95" t="str">
        <f>IFERROR((VLOOKUP(B695,CREDITO_FINANCEIRO!A:C,3,FALSE)),"")</f>
        <v/>
      </c>
      <c r="F695" s="120" t="str">
        <f>IFERROR((VLOOKUP(B695,CREDITO_FINANCEIRO!A:G,4,FALSE)),"")</f>
        <v/>
      </c>
      <c r="G695" s="120" t="e">
        <f>VLOOKUP(B695,CREDITO_FINANCEIRO!A:G,6,FALSE)</f>
        <v>#N/A</v>
      </c>
      <c r="H695" s="120" t="e">
        <f>VLOOKUP(B695,CREDITO_FINANCEIRO!A:G,7,FALSE)</f>
        <v>#N/A</v>
      </c>
      <c r="I695" s="91" t="e">
        <f>VLOOKUP(B695,CREDITO_FINANCEIRO!A:K,10,FALSE)</f>
        <v>#N/A</v>
      </c>
      <c r="J695" s="91" t="e">
        <f>VLOOKUP(B695,CREDITO_FINANCEIRO!A:K,11,FALSE)</f>
        <v>#N/A</v>
      </c>
      <c r="K695" s="91" t="e">
        <f>VLOOKUP(B695,CREDITO_FINANCEIRO!A:L,12,FALSE)</f>
        <v>#N/A</v>
      </c>
      <c r="L695" s="110" t="e">
        <f t="shared" si="100"/>
        <v>#N/A</v>
      </c>
      <c r="M695" s="2" t="e">
        <f t="shared" si="101"/>
        <v>#N/A</v>
      </c>
      <c r="N695" s="111" t="e">
        <f>VLOOKUP(Tabela4[[#This Row],[Proposta de Referência]],SIMP_CF!A:K,9,FALSE)</f>
        <v>#N/A</v>
      </c>
      <c r="O695" s="111" t="e">
        <f>VLOOKUP(Tabela4[[#This Row],[Proposta de Referência]],SIMP_CF!A:K,8,FALSE)</f>
        <v>#N/A</v>
      </c>
      <c r="P695" s="112" t="e">
        <f t="shared" si="102"/>
        <v>#N/A</v>
      </c>
      <c r="Q695" s="112" t="e">
        <f t="shared" si="103"/>
        <v>#N/A</v>
      </c>
      <c r="R695" t="e">
        <f t="shared" si="109"/>
        <v>#N/A</v>
      </c>
      <c r="S695" s="108" t="e">
        <f t="shared" si="104"/>
        <v>#N/A</v>
      </c>
      <c r="T695" s="108" t="e">
        <f t="shared" si="105"/>
        <v>#N/A</v>
      </c>
      <c r="U695" s="110" t="e">
        <f t="shared" si="106"/>
        <v>#N/A</v>
      </c>
      <c r="V695" t="e">
        <f t="shared" si="107"/>
        <v>#N/A</v>
      </c>
      <c r="W695" t="str">
        <f t="shared" si="108"/>
        <v/>
      </c>
      <c r="X695" s="24" t="str">
        <f>IFERROR(VLOOKUP(W695,HOSPITAIS_COM_DIVIDAS!A:E,5,FALSE),"")</f>
        <v/>
      </c>
    </row>
    <row r="696" spans="1:24" x14ac:dyDescent="0.25">
      <c r="A696" s="52" t="str">
        <f>IFERROR((Tabela4[[#This Row],[Status da Proposta]]),"")</f>
        <v/>
      </c>
      <c r="B696" s="121">
        <f>IFERROR((CREDITO_FINANCEIRO!A696),"")</f>
        <v>0</v>
      </c>
      <c r="C696" s="120" t="str">
        <f>IFERROR((VLOOKUP(B696,CREDITO_FINANCEIRO!A:B,2,FALSE)),"")</f>
        <v/>
      </c>
      <c r="D696" s="94" t="str">
        <f>IFERROR((VLOOKUP(B696,CREDITO_FINANCEIRO!A:E,5,FALSE)),"")</f>
        <v/>
      </c>
      <c r="E696" s="95" t="str">
        <f>IFERROR((VLOOKUP(B696,CREDITO_FINANCEIRO!A:C,3,FALSE)),"")</f>
        <v/>
      </c>
      <c r="F696" s="120" t="str">
        <f>IFERROR((VLOOKUP(B696,CREDITO_FINANCEIRO!A:G,4,FALSE)),"")</f>
        <v/>
      </c>
      <c r="G696" s="120" t="e">
        <f>VLOOKUP(B696,CREDITO_FINANCEIRO!A:G,6,FALSE)</f>
        <v>#N/A</v>
      </c>
      <c r="H696" s="120" t="e">
        <f>VLOOKUP(B696,CREDITO_FINANCEIRO!A:G,7,FALSE)</f>
        <v>#N/A</v>
      </c>
      <c r="I696" s="91" t="e">
        <f>VLOOKUP(B696,CREDITO_FINANCEIRO!A:K,10,FALSE)</f>
        <v>#N/A</v>
      </c>
      <c r="J696" s="91" t="e">
        <f>VLOOKUP(B696,CREDITO_FINANCEIRO!A:K,11,FALSE)</f>
        <v>#N/A</v>
      </c>
      <c r="K696" s="91" t="e">
        <f>VLOOKUP(B696,CREDITO_FINANCEIRO!A:L,12,FALSE)</f>
        <v>#N/A</v>
      </c>
      <c r="L696" s="110" t="e">
        <f t="shared" si="100"/>
        <v>#N/A</v>
      </c>
      <c r="M696" s="2" t="e">
        <f t="shared" si="101"/>
        <v>#N/A</v>
      </c>
      <c r="N696" s="111" t="e">
        <f>VLOOKUP(Tabela4[[#This Row],[Proposta de Referência]],SIMP_CF!A:K,9,FALSE)</f>
        <v>#N/A</v>
      </c>
      <c r="O696" s="111" t="e">
        <f>VLOOKUP(Tabela4[[#This Row],[Proposta de Referência]],SIMP_CF!A:K,8,FALSE)</f>
        <v>#N/A</v>
      </c>
      <c r="P696" s="112" t="e">
        <f t="shared" si="102"/>
        <v>#N/A</v>
      </c>
      <c r="Q696" s="112" t="e">
        <f t="shared" si="103"/>
        <v>#N/A</v>
      </c>
      <c r="R696" t="e">
        <f t="shared" si="109"/>
        <v>#N/A</v>
      </c>
      <c r="S696" s="108" t="e">
        <f t="shared" si="104"/>
        <v>#N/A</v>
      </c>
      <c r="T696" s="108" t="e">
        <f t="shared" si="105"/>
        <v>#N/A</v>
      </c>
      <c r="U696" s="110" t="e">
        <f t="shared" si="106"/>
        <v>#N/A</v>
      </c>
      <c r="V696" t="e">
        <f t="shared" si="107"/>
        <v>#N/A</v>
      </c>
      <c r="W696" t="str">
        <f t="shared" si="108"/>
        <v/>
      </c>
      <c r="X696" s="24" t="str">
        <f>IFERROR(VLOOKUP(W696,HOSPITAIS_COM_DIVIDAS!A:E,5,FALSE),"")</f>
        <v/>
      </c>
    </row>
    <row r="697" spans="1:24" x14ac:dyDescent="0.25">
      <c r="A697" s="52" t="str">
        <f>IFERROR((Tabela4[[#This Row],[Status da Proposta]]),"")</f>
        <v/>
      </c>
      <c r="B697" s="121">
        <f>IFERROR((CREDITO_FINANCEIRO!A697),"")</f>
        <v>0</v>
      </c>
      <c r="C697" s="120" t="str">
        <f>IFERROR((VLOOKUP(B697,CREDITO_FINANCEIRO!A:B,2,FALSE)),"")</f>
        <v/>
      </c>
      <c r="D697" s="94" t="str">
        <f>IFERROR((VLOOKUP(B697,CREDITO_FINANCEIRO!A:E,5,FALSE)),"")</f>
        <v/>
      </c>
      <c r="E697" s="95" t="str">
        <f>IFERROR((VLOOKUP(B697,CREDITO_FINANCEIRO!A:C,3,FALSE)),"")</f>
        <v/>
      </c>
      <c r="F697" s="120" t="str">
        <f>IFERROR((VLOOKUP(B697,CREDITO_FINANCEIRO!A:G,4,FALSE)),"")</f>
        <v/>
      </c>
      <c r="G697" s="120" t="e">
        <f>VLOOKUP(B697,CREDITO_FINANCEIRO!A:G,6,FALSE)</f>
        <v>#N/A</v>
      </c>
      <c r="H697" s="120" t="e">
        <f>VLOOKUP(B697,CREDITO_FINANCEIRO!A:G,7,FALSE)</f>
        <v>#N/A</v>
      </c>
      <c r="I697" s="91" t="e">
        <f>VLOOKUP(B697,CREDITO_FINANCEIRO!A:K,10,FALSE)</f>
        <v>#N/A</v>
      </c>
      <c r="J697" s="91" t="e">
        <f>VLOOKUP(B697,CREDITO_FINANCEIRO!A:K,11,FALSE)</f>
        <v>#N/A</v>
      </c>
      <c r="K697" s="91" t="e">
        <f>VLOOKUP(B697,CREDITO_FINANCEIRO!A:L,12,FALSE)</f>
        <v>#N/A</v>
      </c>
      <c r="L697" s="110" t="e">
        <f t="shared" si="100"/>
        <v>#N/A</v>
      </c>
      <c r="M697" s="2" t="e">
        <f t="shared" si="101"/>
        <v>#N/A</v>
      </c>
      <c r="N697" s="111" t="e">
        <f>VLOOKUP(Tabela4[[#This Row],[Proposta de Referência]],SIMP_CF!A:K,9,FALSE)</f>
        <v>#N/A</v>
      </c>
      <c r="O697" s="111" t="e">
        <f>VLOOKUP(Tabela4[[#This Row],[Proposta de Referência]],SIMP_CF!A:K,8,FALSE)</f>
        <v>#N/A</v>
      </c>
      <c r="P697" s="112" t="e">
        <f t="shared" si="102"/>
        <v>#N/A</v>
      </c>
      <c r="Q697" s="112" t="e">
        <f t="shared" si="103"/>
        <v>#N/A</v>
      </c>
      <c r="R697" t="e">
        <f t="shared" si="109"/>
        <v>#N/A</v>
      </c>
      <c r="S697" s="108" t="e">
        <f t="shared" si="104"/>
        <v>#N/A</v>
      </c>
      <c r="T697" s="108" t="e">
        <f t="shared" si="105"/>
        <v>#N/A</v>
      </c>
      <c r="U697" s="110" t="e">
        <f t="shared" si="106"/>
        <v>#N/A</v>
      </c>
      <c r="V697" t="e">
        <f t="shared" si="107"/>
        <v>#N/A</v>
      </c>
      <c r="W697" t="str">
        <f t="shared" si="108"/>
        <v/>
      </c>
      <c r="X697" s="24" t="str">
        <f>IFERROR(VLOOKUP(W697,HOSPITAIS_COM_DIVIDAS!A:E,5,FALSE),"")</f>
        <v/>
      </c>
    </row>
    <row r="698" spans="1:24" x14ac:dyDescent="0.25">
      <c r="A698" s="52" t="str">
        <f>IFERROR((Tabela4[[#This Row],[Status da Proposta]]),"")</f>
        <v/>
      </c>
      <c r="B698" s="121">
        <f>IFERROR((CREDITO_FINANCEIRO!A698),"")</f>
        <v>0</v>
      </c>
      <c r="C698" s="120" t="str">
        <f>IFERROR((VLOOKUP(B698,CREDITO_FINANCEIRO!A:B,2,FALSE)),"")</f>
        <v/>
      </c>
      <c r="D698" s="94" t="str">
        <f>IFERROR((VLOOKUP(B698,CREDITO_FINANCEIRO!A:E,5,FALSE)),"")</f>
        <v/>
      </c>
      <c r="E698" s="95" t="str">
        <f>IFERROR((VLOOKUP(B698,CREDITO_FINANCEIRO!A:C,3,FALSE)),"")</f>
        <v/>
      </c>
      <c r="F698" s="120" t="str">
        <f>IFERROR((VLOOKUP(B698,CREDITO_FINANCEIRO!A:G,4,FALSE)),"")</f>
        <v/>
      </c>
      <c r="G698" s="120" t="e">
        <f>VLOOKUP(B698,CREDITO_FINANCEIRO!A:G,6,FALSE)</f>
        <v>#N/A</v>
      </c>
      <c r="H698" s="120" t="e">
        <f>VLOOKUP(B698,CREDITO_FINANCEIRO!A:G,7,FALSE)</f>
        <v>#N/A</v>
      </c>
      <c r="I698" s="91" t="e">
        <f>VLOOKUP(B698,CREDITO_FINANCEIRO!A:K,10,FALSE)</f>
        <v>#N/A</v>
      </c>
      <c r="J698" s="91" t="e">
        <f>VLOOKUP(B698,CREDITO_FINANCEIRO!A:K,11,FALSE)</f>
        <v>#N/A</v>
      </c>
      <c r="K698" s="91" t="e">
        <f>VLOOKUP(B698,CREDITO_FINANCEIRO!A:L,12,FALSE)</f>
        <v>#N/A</v>
      </c>
      <c r="L698" s="110" t="e">
        <f t="shared" si="100"/>
        <v>#N/A</v>
      </c>
      <c r="M698" s="2" t="e">
        <f t="shared" si="101"/>
        <v>#N/A</v>
      </c>
      <c r="N698" s="111" t="e">
        <f>VLOOKUP(Tabela4[[#This Row],[Proposta de Referência]],SIMP_CF!A:K,9,FALSE)</f>
        <v>#N/A</v>
      </c>
      <c r="O698" s="111" t="e">
        <f>VLOOKUP(Tabela4[[#This Row],[Proposta de Referência]],SIMP_CF!A:K,8,FALSE)</f>
        <v>#N/A</v>
      </c>
      <c r="P698" s="112" t="e">
        <f t="shared" si="102"/>
        <v>#N/A</v>
      </c>
      <c r="Q698" s="112" t="e">
        <f t="shared" si="103"/>
        <v>#N/A</v>
      </c>
      <c r="R698" t="e">
        <f t="shared" si="109"/>
        <v>#N/A</v>
      </c>
      <c r="S698" s="108" t="e">
        <f t="shared" si="104"/>
        <v>#N/A</v>
      </c>
      <c r="T698" s="108" t="e">
        <f t="shared" si="105"/>
        <v>#N/A</v>
      </c>
      <c r="U698" s="110" t="e">
        <f t="shared" si="106"/>
        <v>#N/A</v>
      </c>
      <c r="V698" t="e">
        <f t="shared" si="107"/>
        <v>#N/A</v>
      </c>
      <c r="W698" t="str">
        <f t="shared" si="108"/>
        <v/>
      </c>
      <c r="X698" s="24" t="str">
        <f>IFERROR(VLOOKUP(W698,HOSPITAIS_COM_DIVIDAS!A:E,5,FALSE),"")</f>
        <v/>
      </c>
    </row>
    <row r="699" spans="1:24" x14ac:dyDescent="0.25">
      <c r="A699" s="52" t="str">
        <f>IFERROR((Tabela4[[#This Row],[Status da Proposta]]),"")</f>
        <v/>
      </c>
      <c r="B699" s="121">
        <f>IFERROR((CREDITO_FINANCEIRO!A699),"")</f>
        <v>0</v>
      </c>
      <c r="C699" s="120" t="str">
        <f>IFERROR((VLOOKUP(B699,CREDITO_FINANCEIRO!A:B,2,FALSE)),"")</f>
        <v/>
      </c>
      <c r="D699" s="94" t="str">
        <f>IFERROR((VLOOKUP(B699,CREDITO_FINANCEIRO!A:E,5,FALSE)),"")</f>
        <v/>
      </c>
      <c r="E699" s="95" t="str">
        <f>IFERROR((VLOOKUP(B699,CREDITO_FINANCEIRO!A:C,3,FALSE)),"")</f>
        <v/>
      </c>
      <c r="F699" s="120" t="str">
        <f>IFERROR((VLOOKUP(B699,CREDITO_FINANCEIRO!A:G,4,FALSE)),"")</f>
        <v/>
      </c>
      <c r="G699" s="120" t="e">
        <f>VLOOKUP(B699,CREDITO_FINANCEIRO!A:G,6,FALSE)</f>
        <v>#N/A</v>
      </c>
      <c r="H699" s="120" t="e">
        <f>VLOOKUP(B699,CREDITO_FINANCEIRO!A:G,7,FALSE)</f>
        <v>#N/A</v>
      </c>
      <c r="I699" s="91" t="e">
        <f>VLOOKUP(B699,CREDITO_FINANCEIRO!A:K,10,FALSE)</f>
        <v>#N/A</v>
      </c>
      <c r="J699" s="91" t="e">
        <f>VLOOKUP(B699,CREDITO_FINANCEIRO!A:K,11,FALSE)</f>
        <v>#N/A</v>
      </c>
      <c r="K699" s="91" t="e">
        <f>VLOOKUP(B699,CREDITO_FINANCEIRO!A:L,12,FALSE)</f>
        <v>#N/A</v>
      </c>
      <c r="L699" s="110" t="e">
        <f t="shared" si="100"/>
        <v>#N/A</v>
      </c>
      <c r="M699" s="2" t="e">
        <f t="shared" si="101"/>
        <v>#N/A</v>
      </c>
      <c r="N699" s="111" t="e">
        <f>VLOOKUP(Tabela4[[#This Row],[Proposta de Referência]],SIMP_CF!A:K,9,FALSE)</f>
        <v>#N/A</v>
      </c>
      <c r="O699" s="111" t="e">
        <f>VLOOKUP(Tabela4[[#This Row],[Proposta de Referência]],SIMP_CF!A:K,8,FALSE)</f>
        <v>#N/A</v>
      </c>
      <c r="P699" s="112" t="e">
        <f t="shared" si="102"/>
        <v>#N/A</v>
      </c>
      <c r="Q699" s="112" t="e">
        <f t="shared" si="103"/>
        <v>#N/A</v>
      </c>
      <c r="R699" t="e">
        <f t="shared" si="109"/>
        <v>#N/A</v>
      </c>
      <c r="S699" s="108" t="e">
        <f t="shared" si="104"/>
        <v>#N/A</v>
      </c>
      <c r="T699" s="108" t="e">
        <f t="shared" si="105"/>
        <v>#N/A</v>
      </c>
      <c r="U699" s="110" t="e">
        <f t="shared" si="106"/>
        <v>#N/A</v>
      </c>
      <c r="V699" t="e">
        <f t="shared" si="107"/>
        <v>#N/A</v>
      </c>
      <c r="W699" t="str">
        <f t="shared" si="108"/>
        <v/>
      </c>
      <c r="X699" s="24" t="str">
        <f>IFERROR(VLOOKUP(W699,HOSPITAIS_COM_DIVIDAS!A:E,5,FALSE),"")</f>
        <v/>
      </c>
    </row>
    <row r="700" spans="1:24" x14ac:dyDescent="0.25">
      <c r="A700" s="52" t="str">
        <f>IFERROR((Tabela4[[#This Row],[Status da Proposta]]),"")</f>
        <v/>
      </c>
      <c r="B700" s="121">
        <f>IFERROR((CREDITO_FINANCEIRO!A700),"")</f>
        <v>0</v>
      </c>
      <c r="C700" s="120" t="str">
        <f>IFERROR((VLOOKUP(B700,CREDITO_FINANCEIRO!A:B,2,FALSE)),"")</f>
        <v/>
      </c>
      <c r="D700" s="94" t="str">
        <f>IFERROR((VLOOKUP(B700,CREDITO_FINANCEIRO!A:E,5,FALSE)),"")</f>
        <v/>
      </c>
      <c r="E700" s="95" t="str">
        <f>IFERROR((VLOOKUP(B700,CREDITO_FINANCEIRO!A:C,3,FALSE)),"")</f>
        <v/>
      </c>
      <c r="F700" s="120" t="str">
        <f>IFERROR((VLOOKUP(B700,CREDITO_FINANCEIRO!A:G,4,FALSE)),"")</f>
        <v/>
      </c>
      <c r="G700" s="120" t="e">
        <f>VLOOKUP(B700,CREDITO_FINANCEIRO!A:G,6,FALSE)</f>
        <v>#N/A</v>
      </c>
      <c r="H700" s="120" t="e">
        <f>VLOOKUP(B700,CREDITO_FINANCEIRO!A:G,7,FALSE)</f>
        <v>#N/A</v>
      </c>
      <c r="I700" s="91" t="e">
        <f>VLOOKUP(B700,CREDITO_FINANCEIRO!A:K,10,FALSE)</f>
        <v>#N/A</v>
      </c>
      <c r="J700" s="91" t="e">
        <f>VLOOKUP(B700,CREDITO_FINANCEIRO!A:K,11,FALSE)</f>
        <v>#N/A</v>
      </c>
      <c r="K700" s="91" t="e">
        <f>VLOOKUP(B700,CREDITO_FINANCEIRO!A:L,12,FALSE)</f>
        <v>#N/A</v>
      </c>
      <c r="L700" s="110" t="e">
        <f t="shared" si="100"/>
        <v>#N/A</v>
      </c>
      <c r="M700" s="2" t="e">
        <f t="shared" si="101"/>
        <v>#N/A</v>
      </c>
      <c r="N700" s="111" t="e">
        <f>VLOOKUP(Tabela4[[#This Row],[Proposta de Referência]],SIMP_CF!A:K,9,FALSE)</f>
        <v>#N/A</v>
      </c>
      <c r="O700" s="111" t="e">
        <f>VLOOKUP(Tabela4[[#This Row],[Proposta de Referência]],SIMP_CF!A:K,8,FALSE)</f>
        <v>#N/A</v>
      </c>
      <c r="P700" s="112" t="e">
        <f t="shared" si="102"/>
        <v>#N/A</v>
      </c>
      <c r="Q700" s="112" t="e">
        <f t="shared" si="103"/>
        <v>#N/A</v>
      </c>
      <c r="R700" t="e">
        <f t="shared" si="109"/>
        <v>#N/A</v>
      </c>
      <c r="S700" s="108" t="e">
        <f t="shared" si="104"/>
        <v>#N/A</v>
      </c>
      <c r="T700" s="108" t="e">
        <f t="shared" si="105"/>
        <v>#N/A</v>
      </c>
      <c r="U700" s="110" t="e">
        <f t="shared" si="106"/>
        <v>#N/A</v>
      </c>
      <c r="V700" t="e">
        <f t="shared" si="107"/>
        <v>#N/A</v>
      </c>
      <c r="W700" t="str">
        <f t="shared" si="108"/>
        <v/>
      </c>
      <c r="X700" s="24" t="str">
        <f>IFERROR(VLOOKUP(W700,HOSPITAIS_COM_DIVIDAS!A:E,5,FALSE),"")</f>
        <v/>
      </c>
    </row>
    <row r="701" spans="1:24" x14ac:dyDescent="0.25">
      <c r="A701" s="52" t="str">
        <f>IFERROR((Tabela4[[#This Row],[Status da Proposta]]),"")</f>
        <v/>
      </c>
      <c r="B701" s="121">
        <f>IFERROR((CREDITO_FINANCEIRO!A701),"")</f>
        <v>0</v>
      </c>
      <c r="C701" s="120" t="str">
        <f>IFERROR((VLOOKUP(B701,CREDITO_FINANCEIRO!A:B,2,FALSE)),"")</f>
        <v/>
      </c>
      <c r="D701" s="94" t="str">
        <f>IFERROR((VLOOKUP(B701,CREDITO_FINANCEIRO!A:E,5,FALSE)),"")</f>
        <v/>
      </c>
      <c r="E701" s="95" t="str">
        <f>IFERROR((VLOOKUP(B701,CREDITO_FINANCEIRO!A:C,3,FALSE)),"")</f>
        <v/>
      </c>
      <c r="F701" s="120" t="str">
        <f>IFERROR((VLOOKUP(B701,CREDITO_FINANCEIRO!A:G,4,FALSE)),"")</f>
        <v/>
      </c>
      <c r="G701" s="120" t="e">
        <f>VLOOKUP(B701,CREDITO_FINANCEIRO!A:G,6,FALSE)</f>
        <v>#N/A</v>
      </c>
      <c r="H701" s="120" t="e">
        <f>VLOOKUP(B701,CREDITO_FINANCEIRO!A:G,7,FALSE)</f>
        <v>#N/A</v>
      </c>
      <c r="I701" s="91" t="e">
        <f>VLOOKUP(B701,CREDITO_FINANCEIRO!A:K,10,FALSE)</f>
        <v>#N/A</v>
      </c>
      <c r="J701" s="91" t="e">
        <f>VLOOKUP(B701,CREDITO_FINANCEIRO!A:K,11,FALSE)</f>
        <v>#N/A</v>
      </c>
      <c r="K701" s="91" t="e">
        <f>VLOOKUP(B701,CREDITO_FINANCEIRO!A:L,12,FALSE)</f>
        <v>#N/A</v>
      </c>
      <c r="L701" s="110" t="e">
        <f t="shared" si="100"/>
        <v>#N/A</v>
      </c>
      <c r="M701" s="2" t="e">
        <f t="shared" si="101"/>
        <v>#N/A</v>
      </c>
      <c r="N701" s="111" t="e">
        <f>VLOOKUP(Tabela4[[#This Row],[Proposta de Referência]],SIMP_CF!A:K,9,FALSE)</f>
        <v>#N/A</v>
      </c>
      <c r="O701" s="111" t="e">
        <f>VLOOKUP(Tabela4[[#This Row],[Proposta de Referência]],SIMP_CF!A:K,8,FALSE)</f>
        <v>#N/A</v>
      </c>
      <c r="P701" s="112" t="e">
        <f t="shared" si="102"/>
        <v>#N/A</v>
      </c>
      <c r="Q701" s="112" t="e">
        <f t="shared" si="103"/>
        <v>#N/A</v>
      </c>
      <c r="R701" t="e">
        <f t="shared" si="109"/>
        <v>#N/A</v>
      </c>
      <c r="S701" s="108" t="e">
        <f t="shared" si="104"/>
        <v>#N/A</v>
      </c>
      <c r="T701" s="108" t="e">
        <f t="shared" si="105"/>
        <v>#N/A</v>
      </c>
      <c r="U701" s="110" t="e">
        <f t="shared" si="106"/>
        <v>#N/A</v>
      </c>
      <c r="V701" t="e">
        <f t="shared" si="107"/>
        <v>#N/A</v>
      </c>
      <c r="W701" t="str">
        <f t="shared" si="108"/>
        <v/>
      </c>
      <c r="X701" s="24" t="str">
        <f>IFERROR(VLOOKUP(W701,HOSPITAIS_COM_DIVIDAS!A:E,5,FALSE),"")</f>
        <v/>
      </c>
    </row>
    <row r="702" spans="1:24" x14ac:dyDescent="0.25">
      <c r="A702" s="52" t="str">
        <f>IFERROR((Tabela4[[#This Row],[Status da Proposta]]),"")</f>
        <v/>
      </c>
      <c r="B702" s="121">
        <f>IFERROR((CREDITO_FINANCEIRO!A702),"")</f>
        <v>0</v>
      </c>
      <c r="C702" s="120" t="str">
        <f>IFERROR((VLOOKUP(B702,CREDITO_FINANCEIRO!A:B,2,FALSE)),"")</f>
        <v/>
      </c>
      <c r="D702" s="94" t="str">
        <f>IFERROR((VLOOKUP(B702,CREDITO_FINANCEIRO!A:E,5,FALSE)),"")</f>
        <v/>
      </c>
      <c r="E702" s="95" t="str">
        <f>IFERROR((VLOOKUP(B702,CREDITO_FINANCEIRO!A:C,3,FALSE)),"")</f>
        <v/>
      </c>
      <c r="F702" s="120" t="str">
        <f>IFERROR((VLOOKUP(B702,CREDITO_FINANCEIRO!A:G,4,FALSE)),"")</f>
        <v/>
      </c>
      <c r="G702" s="120" t="e">
        <f>VLOOKUP(B702,CREDITO_FINANCEIRO!A:G,6,FALSE)</f>
        <v>#N/A</v>
      </c>
      <c r="H702" s="120" t="e">
        <f>VLOOKUP(B702,CREDITO_FINANCEIRO!A:G,7,FALSE)</f>
        <v>#N/A</v>
      </c>
      <c r="I702" s="91" t="e">
        <f>VLOOKUP(B702,CREDITO_FINANCEIRO!A:K,10,FALSE)</f>
        <v>#N/A</v>
      </c>
      <c r="J702" s="91" t="e">
        <f>VLOOKUP(B702,CREDITO_FINANCEIRO!A:K,11,FALSE)</f>
        <v>#N/A</v>
      </c>
      <c r="K702" s="91" t="e">
        <f>VLOOKUP(B702,CREDITO_FINANCEIRO!A:L,12,FALSE)</f>
        <v>#N/A</v>
      </c>
      <c r="L702" s="110" t="e">
        <f t="shared" si="100"/>
        <v>#N/A</v>
      </c>
      <c r="M702" s="2" t="e">
        <f t="shared" si="101"/>
        <v>#N/A</v>
      </c>
      <c r="N702" s="111" t="e">
        <f>VLOOKUP(Tabela4[[#This Row],[Proposta de Referência]],SIMP_CF!A:K,9,FALSE)</f>
        <v>#N/A</v>
      </c>
      <c r="O702" s="111" t="e">
        <f>VLOOKUP(Tabela4[[#This Row],[Proposta de Referência]],SIMP_CF!A:K,8,FALSE)</f>
        <v>#N/A</v>
      </c>
      <c r="P702" s="112" t="e">
        <f t="shared" si="102"/>
        <v>#N/A</v>
      </c>
      <c r="Q702" s="112" t="e">
        <f t="shared" si="103"/>
        <v>#N/A</v>
      </c>
      <c r="R702" t="e">
        <f t="shared" si="109"/>
        <v>#N/A</v>
      </c>
      <c r="S702" s="108" t="e">
        <f t="shared" si="104"/>
        <v>#N/A</v>
      </c>
      <c r="T702" s="108" t="e">
        <f t="shared" si="105"/>
        <v>#N/A</v>
      </c>
      <c r="U702" s="110" t="e">
        <f t="shared" si="106"/>
        <v>#N/A</v>
      </c>
      <c r="V702" t="e">
        <f t="shared" si="107"/>
        <v>#N/A</v>
      </c>
      <c r="W702" t="str">
        <f t="shared" si="108"/>
        <v/>
      </c>
      <c r="X702" s="24" t="str">
        <f>IFERROR(VLOOKUP(W702,HOSPITAIS_COM_DIVIDAS!A:E,5,FALSE),"")</f>
        <v/>
      </c>
    </row>
    <row r="703" spans="1:24" x14ac:dyDescent="0.25">
      <c r="A703" s="52" t="str">
        <f>IFERROR((Tabela4[[#This Row],[Status da Proposta]]),"")</f>
        <v/>
      </c>
      <c r="B703" s="121">
        <f>IFERROR((CREDITO_FINANCEIRO!A703),"")</f>
        <v>0</v>
      </c>
      <c r="C703" s="120" t="str">
        <f>IFERROR((VLOOKUP(B703,CREDITO_FINANCEIRO!A:B,2,FALSE)),"")</f>
        <v/>
      </c>
      <c r="D703" s="94" t="str">
        <f>IFERROR((VLOOKUP(B703,CREDITO_FINANCEIRO!A:E,5,FALSE)),"")</f>
        <v/>
      </c>
      <c r="E703" s="95" t="str">
        <f>IFERROR((VLOOKUP(B703,CREDITO_FINANCEIRO!A:C,3,FALSE)),"")</f>
        <v/>
      </c>
      <c r="F703" s="120" t="str">
        <f>IFERROR((VLOOKUP(B703,CREDITO_FINANCEIRO!A:G,4,FALSE)),"")</f>
        <v/>
      </c>
      <c r="G703" s="120" t="e">
        <f>VLOOKUP(B703,CREDITO_FINANCEIRO!A:G,6,FALSE)</f>
        <v>#N/A</v>
      </c>
      <c r="H703" s="120" t="e">
        <f>VLOOKUP(B703,CREDITO_FINANCEIRO!A:G,7,FALSE)</f>
        <v>#N/A</v>
      </c>
      <c r="I703" s="91" t="e">
        <f>VLOOKUP(B703,CREDITO_FINANCEIRO!A:K,10,FALSE)</f>
        <v>#N/A</v>
      </c>
      <c r="J703" s="91" t="e">
        <f>VLOOKUP(B703,CREDITO_FINANCEIRO!A:K,11,FALSE)</f>
        <v>#N/A</v>
      </c>
      <c r="K703" s="91" t="e">
        <f>VLOOKUP(B703,CREDITO_FINANCEIRO!A:L,12,FALSE)</f>
        <v>#N/A</v>
      </c>
      <c r="L703" s="110" t="e">
        <f t="shared" si="100"/>
        <v>#N/A</v>
      </c>
      <c r="M703" s="2" t="e">
        <f t="shared" si="101"/>
        <v>#N/A</v>
      </c>
      <c r="N703" s="111" t="e">
        <f>VLOOKUP(Tabela4[[#This Row],[Proposta de Referência]],SIMP_CF!A:K,9,FALSE)</f>
        <v>#N/A</v>
      </c>
      <c r="O703" s="111" t="e">
        <f>VLOOKUP(Tabela4[[#This Row],[Proposta de Referência]],SIMP_CF!A:K,8,FALSE)</f>
        <v>#N/A</v>
      </c>
      <c r="P703" s="112" t="e">
        <f t="shared" si="102"/>
        <v>#N/A</v>
      </c>
      <c r="Q703" s="112" t="e">
        <f t="shared" si="103"/>
        <v>#N/A</v>
      </c>
      <c r="R703" t="e">
        <f t="shared" si="109"/>
        <v>#N/A</v>
      </c>
      <c r="S703" s="108" t="e">
        <f t="shared" si="104"/>
        <v>#N/A</v>
      </c>
      <c r="T703" s="108" t="e">
        <f t="shared" si="105"/>
        <v>#N/A</v>
      </c>
      <c r="U703" s="110" t="e">
        <f t="shared" si="106"/>
        <v>#N/A</v>
      </c>
      <c r="V703" t="e">
        <f t="shared" si="107"/>
        <v>#N/A</v>
      </c>
      <c r="W703" t="str">
        <f t="shared" si="108"/>
        <v/>
      </c>
      <c r="X703" s="24" t="str">
        <f>IFERROR(VLOOKUP(W703,HOSPITAIS_COM_DIVIDAS!A:E,5,FALSE),"")</f>
        <v/>
      </c>
    </row>
    <row r="704" spans="1:24" x14ac:dyDescent="0.25">
      <c r="A704" s="52" t="str">
        <f>IFERROR((Tabela4[[#This Row],[Status da Proposta]]),"")</f>
        <v/>
      </c>
      <c r="B704" s="121">
        <f>IFERROR((CREDITO_FINANCEIRO!A704),"")</f>
        <v>0</v>
      </c>
      <c r="C704" s="120" t="str">
        <f>IFERROR((VLOOKUP(B704,CREDITO_FINANCEIRO!A:B,2,FALSE)),"")</f>
        <v/>
      </c>
      <c r="D704" s="94" t="str">
        <f>IFERROR((VLOOKUP(B704,CREDITO_FINANCEIRO!A:E,5,FALSE)),"")</f>
        <v/>
      </c>
      <c r="E704" s="95" t="str">
        <f>IFERROR((VLOOKUP(B704,CREDITO_FINANCEIRO!A:C,3,FALSE)),"")</f>
        <v/>
      </c>
      <c r="F704" s="120" t="str">
        <f>IFERROR((VLOOKUP(B704,CREDITO_FINANCEIRO!A:G,4,FALSE)),"")</f>
        <v/>
      </c>
      <c r="G704" s="120" t="e">
        <f>VLOOKUP(B704,CREDITO_FINANCEIRO!A:G,6,FALSE)</f>
        <v>#N/A</v>
      </c>
      <c r="H704" s="120" t="e">
        <f>VLOOKUP(B704,CREDITO_FINANCEIRO!A:G,7,FALSE)</f>
        <v>#N/A</v>
      </c>
      <c r="I704" s="91" t="e">
        <f>VLOOKUP(B704,CREDITO_FINANCEIRO!A:K,10,FALSE)</f>
        <v>#N/A</v>
      </c>
      <c r="J704" s="91" t="e">
        <f>VLOOKUP(B704,CREDITO_FINANCEIRO!A:K,11,FALSE)</f>
        <v>#N/A</v>
      </c>
      <c r="K704" s="91" t="e">
        <f>VLOOKUP(B704,CREDITO_FINANCEIRO!A:L,12,FALSE)</f>
        <v>#N/A</v>
      </c>
      <c r="L704" s="110" t="e">
        <f t="shared" si="100"/>
        <v>#N/A</v>
      </c>
      <c r="M704" s="2" t="e">
        <f t="shared" si="101"/>
        <v>#N/A</v>
      </c>
      <c r="N704" s="111" t="e">
        <f>VLOOKUP(Tabela4[[#This Row],[Proposta de Referência]],SIMP_CF!A:K,9,FALSE)</f>
        <v>#N/A</v>
      </c>
      <c r="O704" s="111" t="e">
        <f>VLOOKUP(Tabela4[[#This Row],[Proposta de Referência]],SIMP_CF!A:K,8,FALSE)</f>
        <v>#N/A</v>
      </c>
      <c r="P704" s="112" t="e">
        <f t="shared" si="102"/>
        <v>#N/A</v>
      </c>
      <c r="Q704" s="112" t="e">
        <f t="shared" si="103"/>
        <v>#N/A</v>
      </c>
      <c r="R704" t="e">
        <f t="shared" si="109"/>
        <v>#N/A</v>
      </c>
      <c r="S704" s="108" t="e">
        <f t="shared" si="104"/>
        <v>#N/A</v>
      </c>
      <c r="T704" s="108" t="e">
        <f t="shared" si="105"/>
        <v>#N/A</v>
      </c>
      <c r="U704" s="110" t="e">
        <f t="shared" si="106"/>
        <v>#N/A</v>
      </c>
      <c r="V704" t="e">
        <f t="shared" si="107"/>
        <v>#N/A</v>
      </c>
      <c r="W704" t="str">
        <f t="shared" si="108"/>
        <v/>
      </c>
      <c r="X704" s="24" t="str">
        <f>IFERROR(VLOOKUP(W704,HOSPITAIS_COM_DIVIDAS!A:E,5,FALSE),"")</f>
        <v/>
      </c>
    </row>
    <row r="705" spans="1:24" x14ac:dyDescent="0.25">
      <c r="A705" s="52" t="str">
        <f>IFERROR((Tabela4[[#This Row],[Status da Proposta]]),"")</f>
        <v/>
      </c>
      <c r="B705" s="121">
        <f>IFERROR((CREDITO_FINANCEIRO!A705),"")</f>
        <v>0</v>
      </c>
      <c r="C705" s="120" t="str">
        <f>IFERROR((VLOOKUP(B705,CREDITO_FINANCEIRO!A:B,2,FALSE)),"")</f>
        <v/>
      </c>
      <c r="D705" s="94" t="str">
        <f>IFERROR((VLOOKUP(B705,CREDITO_FINANCEIRO!A:E,5,FALSE)),"")</f>
        <v/>
      </c>
      <c r="E705" s="95" t="str">
        <f>IFERROR((VLOOKUP(B705,CREDITO_FINANCEIRO!A:C,3,FALSE)),"")</f>
        <v/>
      </c>
      <c r="F705" s="120" t="str">
        <f>IFERROR((VLOOKUP(B705,CREDITO_FINANCEIRO!A:G,4,FALSE)),"")</f>
        <v/>
      </c>
      <c r="G705" s="120" t="e">
        <f>VLOOKUP(B705,CREDITO_FINANCEIRO!A:G,6,FALSE)</f>
        <v>#N/A</v>
      </c>
      <c r="H705" s="120" t="e">
        <f>VLOOKUP(B705,CREDITO_FINANCEIRO!A:G,7,FALSE)</f>
        <v>#N/A</v>
      </c>
      <c r="I705" s="91" t="e">
        <f>VLOOKUP(B705,CREDITO_FINANCEIRO!A:K,10,FALSE)</f>
        <v>#N/A</v>
      </c>
      <c r="J705" s="91" t="e">
        <f>VLOOKUP(B705,CREDITO_FINANCEIRO!A:K,11,FALSE)</f>
        <v>#N/A</v>
      </c>
      <c r="K705" s="91" t="e">
        <f>VLOOKUP(B705,CREDITO_FINANCEIRO!A:L,12,FALSE)</f>
        <v>#N/A</v>
      </c>
      <c r="L705" s="110" t="e">
        <f t="shared" si="100"/>
        <v>#N/A</v>
      </c>
      <c r="M705" s="2" t="e">
        <f t="shared" si="101"/>
        <v>#N/A</v>
      </c>
      <c r="N705" s="111" t="e">
        <f>VLOOKUP(Tabela4[[#This Row],[Proposta de Referência]],SIMP_CF!A:K,9,FALSE)</f>
        <v>#N/A</v>
      </c>
      <c r="O705" s="111" t="e">
        <f>VLOOKUP(Tabela4[[#This Row],[Proposta de Referência]],SIMP_CF!A:K,8,FALSE)</f>
        <v>#N/A</v>
      </c>
      <c r="P705" s="112" t="e">
        <f t="shared" si="102"/>
        <v>#N/A</v>
      </c>
      <c r="Q705" s="112" t="e">
        <f t="shared" si="103"/>
        <v>#N/A</v>
      </c>
      <c r="R705" t="e">
        <f t="shared" si="109"/>
        <v>#N/A</v>
      </c>
      <c r="S705" s="108" t="e">
        <f t="shared" si="104"/>
        <v>#N/A</v>
      </c>
      <c r="T705" s="108" t="e">
        <f t="shared" si="105"/>
        <v>#N/A</v>
      </c>
      <c r="U705" s="110" t="e">
        <f t="shared" si="106"/>
        <v>#N/A</v>
      </c>
      <c r="V705" t="e">
        <f t="shared" si="107"/>
        <v>#N/A</v>
      </c>
      <c r="W705" t="str">
        <f t="shared" si="108"/>
        <v/>
      </c>
      <c r="X705" s="24" t="str">
        <f>IFERROR(VLOOKUP(W705,HOSPITAIS_COM_DIVIDAS!A:E,5,FALSE),"")</f>
        <v/>
      </c>
    </row>
    <row r="706" spans="1:24" x14ac:dyDescent="0.25">
      <c r="A706" s="52" t="str">
        <f>IFERROR((Tabela4[[#This Row],[Status da Proposta]]),"")</f>
        <v/>
      </c>
      <c r="B706" s="121">
        <f>IFERROR((CREDITO_FINANCEIRO!A706),"")</f>
        <v>0</v>
      </c>
      <c r="C706" s="120" t="str">
        <f>IFERROR((VLOOKUP(B706,CREDITO_FINANCEIRO!A:B,2,FALSE)),"")</f>
        <v/>
      </c>
      <c r="D706" s="94" t="str">
        <f>IFERROR((VLOOKUP(B706,CREDITO_FINANCEIRO!A:E,5,FALSE)),"")</f>
        <v/>
      </c>
      <c r="E706" s="95" t="str">
        <f>IFERROR((VLOOKUP(B706,CREDITO_FINANCEIRO!A:C,3,FALSE)),"")</f>
        <v/>
      </c>
      <c r="F706" s="120" t="str">
        <f>IFERROR((VLOOKUP(B706,CREDITO_FINANCEIRO!A:G,4,FALSE)),"")</f>
        <v/>
      </c>
      <c r="G706" s="120" t="e">
        <f>VLOOKUP(B706,CREDITO_FINANCEIRO!A:G,6,FALSE)</f>
        <v>#N/A</v>
      </c>
      <c r="H706" s="120" t="e">
        <f>VLOOKUP(B706,CREDITO_FINANCEIRO!A:G,7,FALSE)</f>
        <v>#N/A</v>
      </c>
      <c r="I706" s="91" t="e">
        <f>VLOOKUP(B706,CREDITO_FINANCEIRO!A:K,10,FALSE)</f>
        <v>#N/A</v>
      </c>
      <c r="J706" s="91" t="e">
        <f>VLOOKUP(B706,CREDITO_FINANCEIRO!A:K,11,FALSE)</f>
        <v>#N/A</v>
      </c>
      <c r="K706" s="91" t="e">
        <f>VLOOKUP(B706,CREDITO_FINANCEIRO!A:L,12,FALSE)</f>
        <v>#N/A</v>
      </c>
      <c r="L706" s="110" t="e">
        <f t="shared" ref="L706:L769" si="110">MAX(I706:K706)</f>
        <v>#N/A</v>
      </c>
      <c r="M706" s="2" t="e">
        <f t="shared" ref="M706:M769" si="111">IF(((L706)=0),"NÃO, POSSUI VALOR","SIM, POSSUI VALOR")</f>
        <v>#N/A</v>
      </c>
      <c r="N706" s="111" t="e">
        <f>VLOOKUP(Tabela4[[#This Row],[Proposta de Referência]],SIMP_CF!A:K,9,FALSE)</f>
        <v>#N/A</v>
      </c>
      <c r="O706" s="111" t="e">
        <f>VLOOKUP(Tabela4[[#This Row],[Proposta de Referência]],SIMP_CF!A:K,8,FALSE)</f>
        <v>#N/A</v>
      </c>
      <c r="P706" s="112" t="e">
        <f t="shared" ref="P706:P769" si="112">O706+N706</f>
        <v>#N/A</v>
      </c>
      <c r="Q706" s="112" t="e">
        <f t="shared" ref="Q706:Q769" si="113">P706*12</f>
        <v>#N/A</v>
      </c>
      <c r="R706" t="e">
        <f t="shared" si="109"/>
        <v>#N/A</v>
      </c>
      <c r="S706" s="108" t="e">
        <f t="shared" ref="S706:S769" si="114">IF(L706&gt;10000000,"Faixa I - 30%",IF(L706&gt;=5000000,"Faixa II - 40%","Faixa III - 50%"))</f>
        <v>#N/A</v>
      </c>
      <c r="T706" s="108" t="e">
        <f t="shared" ref="T706:T769" si="115">IF(L706&gt;10000000,L706*0.3,IF(L706&gt;=5000000,L706*0.4,L706*0.5))</f>
        <v>#N/A</v>
      </c>
      <c r="U706" s="110" t="e">
        <f t="shared" ref="U706:U769" si="116">T706-P706</f>
        <v>#N/A</v>
      </c>
      <c r="V706" t="e">
        <f t="shared" ref="V706:V769" si="117">IF(OR(U706&gt;=T706,U706&lt;0,T706=0),"NÃO, ATENDEU O CRITÉRIO","SIM, ATENDEU O CRITÉRIO")</f>
        <v>#N/A</v>
      </c>
      <c r="W706" t="str">
        <f t="shared" ref="W706:W769" si="118">LEFT(D706,8)</f>
        <v/>
      </c>
      <c r="X706" s="24" t="str">
        <f>IFERROR(VLOOKUP(W706,HOSPITAIS_COM_DIVIDAS!A:E,5,FALSE),"")</f>
        <v/>
      </c>
    </row>
    <row r="707" spans="1:24" x14ac:dyDescent="0.25">
      <c r="A707" s="52" t="str">
        <f>IFERROR((Tabela4[[#This Row],[Status da Proposta]]),"")</f>
        <v/>
      </c>
      <c r="B707" s="121">
        <f>IFERROR((CREDITO_FINANCEIRO!A707),"")</f>
        <v>0</v>
      </c>
      <c r="C707" s="120" t="str">
        <f>IFERROR((VLOOKUP(B707,CREDITO_FINANCEIRO!A:B,2,FALSE)),"")</f>
        <v/>
      </c>
      <c r="D707" s="94" t="str">
        <f>IFERROR((VLOOKUP(B707,CREDITO_FINANCEIRO!A:E,5,FALSE)),"")</f>
        <v/>
      </c>
      <c r="E707" s="95" t="str">
        <f>IFERROR((VLOOKUP(B707,CREDITO_FINANCEIRO!A:C,3,FALSE)),"")</f>
        <v/>
      </c>
      <c r="F707" s="120" t="str">
        <f>IFERROR((VLOOKUP(B707,CREDITO_FINANCEIRO!A:G,4,FALSE)),"")</f>
        <v/>
      </c>
      <c r="G707" s="120" t="e">
        <f>VLOOKUP(B707,CREDITO_FINANCEIRO!A:G,6,FALSE)</f>
        <v>#N/A</v>
      </c>
      <c r="H707" s="120" t="e">
        <f>VLOOKUP(B707,CREDITO_FINANCEIRO!A:G,7,FALSE)</f>
        <v>#N/A</v>
      </c>
      <c r="I707" s="91" t="e">
        <f>VLOOKUP(B707,CREDITO_FINANCEIRO!A:K,10,FALSE)</f>
        <v>#N/A</v>
      </c>
      <c r="J707" s="91" t="e">
        <f>VLOOKUP(B707,CREDITO_FINANCEIRO!A:K,11,FALSE)</f>
        <v>#N/A</v>
      </c>
      <c r="K707" s="91" t="e">
        <f>VLOOKUP(B707,CREDITO_FINANCEIRO!A:L,12,FALSE)</f>
        <v>#N/A</v>
      </c>
      <c r="L707" s="110" t="e">
        <f t="shared" si="110"/>
        <v>#N/A</v>
      </c>
      <c r="M707" s="2" t="e">
        <f t="shared" si="111"/>
        <v>#N/A</v>
      </c>
      <c r="N707" s="111" t="e">
        <f>VLOOKUP(Tabela4[[#This Row],[Proposta de Referência]],SIMP_CF!A:K,9,FALSE)</f>
        <v>#N/A</v>
      </c>
      <c r="O707" s="111" t="e">
        <f>VLOOKUP(Tabela4[[#This Row],[Proposta de Referência]],SIMP_CF!A:K,8,FALSE)</f>
        <v>#N/A</v>
      </c>
      <c r="P707" s="112" t="e">
        <f t="shared" si="112"/>
        <v>#N/A</v>
      </c>
      <c r="Q707" s="112" t="e">
        <f t="shared" si="113"/>
        <v>#N/A</v>
      </c>
      <c r="R707" t="e">
        <f t="shared" ref="R707:R770" si="119">IF(P707&gt;=100000,"SIM, POSSUI VALOR ACIMA DE R$100.000,00","NÃO, POSSUI VALOR NECESSÁRIO")</f>
        <v>#N/A</v>
      </c>
      <c r="S707" s="108" t="e">
        <f t="shared" si="114"/>
        <v>#N/A</v>
      </c>
      <c r="T707" s="108" t="e">
        <f t="shared" si="115"/>
        <v>#N/A</v>
      </c>
      <c r="U707" s="110" t="e">
        <f t="shared" si="116"/>
        <v>#N/A</v>
      </c>
      <c r="V707" t="e">
        <f t="shared" si="117"/>
        <v>#N/A</v>
      </c>
      <c r="W707" t="str">
        <f t="shared" si="118"/>
        <v/>
      </c>
      <c r="X707" s="24" t="str">
        <f>IFERROR(VLOOKUP(W707,HOSPITAIS_COM_DIVIDAS!A:E,5,FALSE),"")</f>
        <v/>
      </c>
    </row>
    <row r="708" spans="1:24" x14ac:dyDescent="0.25">
      <c r="A708" s="52" t="str">
        <f>IFERROR((Tabela4[[#This Row],[Status da Proposta]]),"")</f>
        <v/>
      </c>
      <c r="B708" s="121">
        <f>IFERROR((CREDITO_FINANCEIRO!A708),"")</f>
        <v>0</v>
      </c>
      <c r="C708" s="120" t="str">
        <f>IFERROR((VLOOKUP(B708,CREDITO_FINANCEIRO!A:B,2,FALSE)),"")</f>
        <v/>
      </c>
      <c r="D708" s="94" t="str">
        <f>IFERROR((VLOOKUP(B708,CREDITO_FINANCEIRO!A:E,5,FALSE)),"")</f>
        <v/>
      </c>
      <c r="E708" s="95" t="str">
        <f>IFERROR((VLOOKUP(B708,CREDITO_FINANCEIRO!A:C,3,FALSE)),"")</f>
        <v/>
      </c>
      <c r="F708" s="120" t="str">
        <f>IFERROR((VLOOKUP(B708,CREDITO_FINANCEIRO!A:G,4,FALSE)),"")</f>
        <v/>
      </c>
      <c r="G708" s="120" t="e">
        <f>VLOOKUP(B708,CREDITO_FINANCEIRO!A:G,6,FALSE)</f>
        <v>#N/A</v>
      </c>
      <c r="H708" s="120" t="e">
        <f>VLOOKUP(B708,CREDITO_FINANCEIRO!A:G,7,FALSE)</f>
        <v>#N/A</v>
      </c>
      <c r="I708" s="91" t="e">
        <f>VLOOKUP(B708,CREDITO_FINANCEIRO!A:K,10,FALSE)</f>
        <v>#N/A</v>
      </c>
      <c r="J708" s="91" t="e">
        <f>VLOOKUP(B708,CREDITO_FINANCEIRO!A:K,11,FALSE)</f>
        <v>#N/A</v>
      </c>
      <c r="K708" s="91" t="e">
        <f>VLOOKUP(B708,CREDITO_FINANCEIRO!A:L,12,FALSE)</f>
        <v>#N/A</v>
      </c>
      <c r="L708" s="110" t="e">
        <f t="shared" si="110"/>
        <v>#N/A</v>
      </c>
      <c r="M708" s="2" t="e">
        <f t="shared" si="111"/>
        <v>#N/A</v>
      </c>
      <c r="N708" s="111" t="e">
        <f>VLOOKUP(Tabela4[[#This Row],[Proposta de Referência]],SIMP_CF!A:K,9,FALSE)</f>
        <v>#N/A</v>
      </c>
      <c r="O708" s="111" t="e">
        <f>VLOOKUP(Tabela4[[#This Row],[Proposta de Referência]],SIMP_CF!A:K,8,FALSE)</f>
        <v>#N/A</v>
      </c>
      <c r="P708" s="112" t="e">
        <f t="shared" si="112"/>
        <v>#N/A</v>
      </c>
      <c r="Q708" s="112" t="e">
        <f t="shared" si="113"/>
        <v>#N/A</v>
      </c>
      <c r="R708" t="e">
        <f t="shared" si="119"/>
        <v>#N/A</v>
      </c>
      <c r="S708" s="108" t="e">
        <f t="shared" si="114"/>
        <v>#N/A</v>
      </c>
      <c r="T708" s="108" t="e">
        <f t="shared" si="115"/>
        <v>#N/A</v>
      </c>
      <c r="U708" s="110" t="e">
        <f t="shared" si="116"/>
        <v>#N/A</v>
      </c>
      <c r="V708" t="e">
        <f t="shared" si="117"/>
        <v>#N/A</v>
      </c>
      <c r="W708" t="str">
        <f t="shared" si="118"/>
        <v/>
      </c>
      <c r="X708" s="24" t="str">
        <f>IFERROR(VLOOKUP(W708,HOSPITAIS_COM_DIVIDAS!A:E,5,FALSE),"")</f>
        <v/>
      </c>
    </row>
    <row r="709" spans="1:24" x14ac:dyDescent="0.25">
      <c r="A709" s="52" t="str">
        <f>IFERROR((Tabela4[[#This Row],[Status da Proposta]]),"")</f>
        <v/>
      </c>
      <c r="B709" s="121">
        <f>IFERROR((CREDITO_FINANCEIRO!A709),"")</f>
        <v>0</v>
      </c>
      <c r="C709" s="120" t="str">
        <f>IFERROR((VLOOKUP(B709,CREDITO_FINANCEIRO!A:B,2,FALSE)),"")</f>
        <v/>
      </c>
      <c r="D709" s="94" t="str">
        <f>IFERROR((VLOOKUP(B709,CREDITO_FINANCEIRO!A:E,5,FALSE)),"")</f>
        <v/>
      </c>
      <c r="E709" s="95" t="str">
        <f>IFERROR((VLOOKUP(B709,CREDITO_FINANCEIRO!A:C,3,FALSE)),"")</f>
        <v/>
      </c>
      <c r="F709" s="120" t="str">
        <f>IFERROR((VLOOKUP(B709,CREDITO_FINANCEIRO!A:G,4,FALSE)),"")</f>
        <v/>
      </c>
      <c r="G709" s="120" t="e">
        <f>VLOOKUP(B709,CREDITO_FINANCEIRO!A:G,6,FALSE)</f>
        <v>#N/A</v>
      </c>
      <c r="H709" s="120" t="e">
        <f>VLOOKUP(B709,CREDITO_FINANCEIRO!A:G,7,FALSE)</f>
        <v>#N/A</v>
      </c>
      <c r="I709" s="91" t="e">
        <f>VLOOKUP(B709,CREDITO_FINANCEIRO!A:K,10,FALSE)</f>
        <v>#N/A</v>
      </c>
      <c r="J709" s="91" t="e">
        <f>VLOOKUP(B709,CREDITO_FINANCEIRO!A:K,11,FALSE)</f>
        <v>#N/A</v>
      </c>
      <c r="K709" s="91" t="e">
        <f>VLOOKUP(B709,CREDITO_FINANCEIRO!A:L,12,FALSE)</f>
        <v>#N/A</v>
      </c>
      <c r="L709" s="110" t="e">
        <f t="shared" si="110"/>
        <v>#N/A</v>
      </c>
      <c r="M709" s="2" t="e">
        <f t="shared" si="111"/>
        <v>#N/A</v>
      </c>
      <c r="N709" s="111" t="e">
        <f>VLOOKUP(Tabela4[[#This Row],[Proposta de Referência]],SIMP_CF!A:K,9,FALSE)</f>
        <v>#N/A</v>
      </c>
      <c r="O709" s="111" t="e">
        <f>VLOOKUP(Tabela4[[#This Row],[Proposta de Referência]],SIMP_CF!A:K,8,FALSE)</f>
        <v>#N/A</v>
      </c>
      <c r="P709" s="112" t="e">
        <f t="shared" si="112"/>
        <v>#N/A</v>
      </c>
      <c r="Q709" s="112" t="e">
        <f t="shared" si="113"/>
        <v>#N/A</v>
      </c>
      <c r="R709" t="e">
        <f t="shared" si="119"/>
        <v>#N/A</v>
      </c>
      <c r="S709" s="108" t="e">
        <f t="shared" si="114"/>
        <v>#N/A</v>
      </c>
      <c r="T709" s="108" t="e">
        <f t="shared" si="115"/>
        <v>#N/A</v>
      </c>
      <c r="U709" s="110" t="e">
        <f t="shared" si="116"/>
        <v>#N/A</v>
      </c>
      <c r="V709" t="e">
        <f t="shared" si="117"/>
        <v>#N/A</v>
      </c>
      <c r="W709" t="str">
        <f t="shared" si="118"/>
        <v/>
      </c>
      <c r="X709" s="24" t="str">
        <f>IFERROR(VLOOKUP(W709,HOSPITAIS_COM_DIVIDAS!A:E,5,FALSE),"")</f>
        <v/>
      </c>
    </row>
    <row r="710" spans="1:24" x14ac:dyDescent="0.25">
      <c r="A710" s="52" t="str">
        <f>IFERROR((Tabela4[[#This Row],[Status da Proposta]]),"")</f>
        <v/>
      </c>
      <c r="B710" s="121">
        <f>IFERROR((CREDITO_FINANCEIRO!A710),"")</f>
        <v>0</v>
      </c>
      <c r="C710" s="120" t="str">
        <f>IFERROR((VLOOKUP(B710,CREDITO_FINANCEIRO!A:B,2,FALSE)),"")</f>
        <v/>
      </c>
      <c r="D710" s="94" t="str">
        <f>IFERROR((VLOOKUP(B710,CREDITO_FINANCEIRO!A:E,5,FALSE)),"")</f>
        <v/>
      </c>
      <c r="E710" s="95" t="str">
        <f>IFERROR((VLOOKUP(B710,CREDITO_FINANCEIRO!A:C,3,FALSE)),"")</f>
        <v/>
      </c>
      <c r="F710" s="120" t="str">
        <f>IFERROR((VLOOKUP(B710,CREDITO_FINANCEIRO!A:G,4,FALSE)),"")</f>
        <v/>
      </c>
      <c r="G710" s="120" t="e">
        <f>VLOOKUP(B710,CREDITO_FINANCEIRO!A:G,6,FALSE)</f>
        <v>#N/A</v>
      </c>
      <c r="H710" s="120" t="e">
        <f>VLOOKUP(B710,CREDITO_FINANCEIRO!A:G,7,FALSE)</f>
        <v>#N/A</v>
      </c>
      <c r="I710" s="91" t="e">
        <f>VLOOKUP(B710,CREDITO_FINANCEIRO!A:K,10,FALSE)</f>
        <v>#N/A</v>
      </c>
      <c r="J710" s="91" t="e">
        <f>VLOOKUP(B710,CREDITO_FINANCEIRO!A:K,11,FALSE)</f>
        <v>#N/A</v>
      </c>
      <c r="K710" s="91" t="e">
        <f>VLOOKUP(B710,CREDITO_FINANCEIRO!A:L,12,FALSE)</f>
        <v>#N/A</v>
      </c>
      <c r="L710" s="110" t="e">
        <f t="shared" si="110"/>
        <v>#N/A</v>
      </c>
      <c r="M710" s="2" t="e">
        <f t="shared" si="111"/>
        <v>#N/A</v>
      </c>
      <c r="N710" s="111" t="e">
        <f>VLOOKUP(Tabela4[[#This Row],[Proposta de Referência]],SIMP_CF!A:K,9,FALSE)</f>
        <v>#N/A</v>
      </c>
      <c r="O710" s="111" t="e">
        <f>VLOOKUP(Tabela4[[#This Row],[Proposta de Referência]],SIMP_CF!A:K,8,FALSE)</f>
        <v>#N/A</v>
      </c>
      <c r="P710" s="112" t="e">
        <f t="shared" si="112"/>
        <v>#N/A</v>
      </c>
      <c r="Q710" s="112" t="e">
        <f t="shared" si="113"/>
        <v>#N/A</v>
      </c>
      <c r="R710" t="e">
        <f t="shared" si="119"/>
        <v>#N/A</v>
      </c>
      <c r="S710" s="108" t="e">
        <f t="shared" si="114"/>
        <v>#N/A</v>
      </c>
      <c r="T710" s="108" t="e">
        <f t="shared" si="115"/>
        <v>#N/A</v>
      </c>
      <c r="U710" s="110" t="e">
        <f t="shared" si="116"/>
        <v>#N/A</v>
      </c>
      <c r="V710" t="e">
        <f t="shared" si="117"/>
        <v>#N/A</v>
      </c>
      <c r="W710" t="str">
        <f t="shared" si="118"/>
        <v/>
      </c>
      <c r="X710" s="24" t="str">
        <f>IFERROR(VLOOKUP(W710,HOSPITAIS_COM_DIVIDAS!A:E,5,FALSE),"")</f>
        <v/>
      </c>
    </row>
    <row r="711" spans="1:24" x14ac:dyDescent="0.25">
      <c r="A711" s="52" t="str">
        <f>IFERROR((Tabela4[[#This Row],[Status da Proposta]]),"")</f>
        <v/>
      </c>
      <c r="B711" s="121">
        <f>IFERROR((CREDITO_FINANCEIRO!A711),"")</f>
        <v>0</v>
      </c>
      <c r="C711" s="120" t="str">
        <f>IFERROR((VLOOKUP(B711,CREDITO_FINANCEIRO!A:B,2,FALSE)),"")</f>
        <v/>
      </c>
      <c r="D711" s="94" t="str">
        <f>IFERROR((VLOOKUP(B711,CREDITO_FINANCEIRO!A:E,5,FALSE)),"")</f>
        <v/>
      </c>
      <c r="E711" s="95" t="str">
        <f>IFERROR((VLOOKUP(B711,CREDITO_FINANCEIRO!A:C,3,FALSE)),"")</f>
        <v/>
      </c>
      <c r="F711" s="120" t="str">
        <f>IFERROR((VLOOKUP(B711,CREDITO_FINANCEIRO!A:G,4,FALSE)),"")</f>
        <v/>
      </c>
      <c r="G711" s="120" t="e">
        <f>VLOOKUP(B711,CREDITO_FINANCEIRO!A:G,6,FALSE)</f>
        <v>#N/A</v>
      </c>
      <c r="H711" s="120" t="e">
        <f>VLOOKUP(B711,CREDITO_FINANCEIRO!A:G,7,FALSE)</f>
        <v>#N/A</v>
      </c>
      <c r="I711" s="91" t="e">
        <f>VLOOKUP(B711,CREDITO_FINANCEIRO!A:K,10,FALSE)</f>
        <v>#N/A</v>
      </c>
      <c r="J711" s="91" t="e">
        <f>VLOOKUP(B711,CREDITO_FINANCEIRO!A:K,11,FALSE)</f>
        <v>#N/A</v>
      </c>
      <c r="K711" s="91" t="e">
        <f>VLOOKUP(B711,CREDITO_FINANCEIRO!A:L,12,FALSE)</f>
        <v>#N/A</v>
      </c>
      <c r="L711" s="110" t="e">
        <f t="shared" si="110"/>
        <v>#N/A</v>
      </c>
      <c r="M711" s="2" t="e">
        <f t="shared" si="111"/>
        <v>#N/A</v>
      </c>
      <c r="N711" s="111" t="e">
        <f>VLOOKUP(Tabela4[[#This Row],[Proposta de Referência]],SIMP_CF!A:K,9,FALSE)</f>
        <v>#N/A</v>
      </c>
      <c r="O711" s="111" t="e">
        <f>VLOOKUP(Tabela4[[#This Row],[Proposta de Referência]],SIMP_CF!A:K,8,FALSE)</f>
        <v>#N/A</v>
      </c>
      <c r="P711" s="112" t="e">
        <f t="shared" si="112"/>
        <v>#N/A</v>
      </c>
      <c r="Q711" s="112" t="e">
        <f t="shared" si="113"/>
        <v>#N/A</v>
      </c>
      <c r="R711" t="e">
        <f t="shared" si="119"/>
        <v>#N/A</v>
      </c>
      <c r="S711" s="108" t="e">
        <f t="shared" si="114"/>
        <v>#N/A</v>
      </c>
      <c r="T711" s="108" t="e">
        <f t="shared" si="115"/>
        <v>#N/A</v>
      </c>
      <c r="U711" s="110" t="e">
        <f t="shared" si="116"/>
        <v>#N/A</v>
      </c>
      <c r="V711" t="e">
        <f t="shared" si="117"/>
        <v>#N/A</v>
      </c>
      <c r="W711" t="str">
        <f t="shared" si="118"/>
        <v/>
      </c>
      <c r="X711" s="24" t="str">
        <f>IFERROR(VLOOKUP(W711,HOSPITAIS_COM_DIVIDAS!A:E,5,FALSE),"")</f>
        <v/>
      </c>
    </row>
    <row r="712" spans="1:24" x14ac:dyDescent="0.25">
      <c r="A712" s="52" t="str">
        <f>IFERROR((Tabela4[[#This Row],[Status da Proposta]]),"")</f>
        <v/>
      </c>
      <c r="B712" s="121">
        <f>IFERROR((CREDITO_FINANCEIRO!A712),"")</f>
        <v>0</v>
      </c>
      <c r="C712" s="120" t="str">
        <f>IFERROR((VLOOKUP(B712,CREDITO_FINANCEIRO!A:B,2,FALSE)),"")</f>
        <v/>
      </c>
      <c r="D712" s="94" t="str">
        <f>IFERROR((VLOOKUP(B712,CREDITO_FINANCEIRO!A:E,5,FALSE)),"")</f>
        <v/>
      </c>
      <c r="E712" s="95" t="str">
        <f>IFERROR((VLOOKUP(B712,CREDITO_FINANCEIRO!A:C,3,FALSE)),"")</f>
        <v/>
      </c>
      <c r="F712" s="120" t="str">
        <f>IFERROR((VLOOKUP(B712,CREDITO_FINANCEIRO!A:G,4,FALSE)),"")</f>
        <v/>
      </c>
      <c r="G712" s="120" t="e">
        <f>VLOOKUP(B712,CREDITO_FINANCEIRO!A:G,6,FALSE)</f>
        <v>#N/A</v>
      </c>
      <c r="H712" s="120" t="e">
        <f>VLOOKUP(B712,CREDITO_FINANCEIRO!A:G,7,FALSE)</f>
        <v>#N/A</v>
      </c>
      <c r="I712" s="91" t="e">
        <f>VLOOKUP(B712,CREDITO_FINANCEIRO!A:K,10,FALSE)</f>
        <v>#N/A</v>
      </c>
      <c r="J712" s="91" t="e">
        <f>VLOOKUP(B712,CREDITO_FINANCEIRO!A:K,11,FALSE)</f>
        <v>#N/A</v>
      </c>
      <c r="K712" s="91" t="e">
        <f>VLOOKUP(B712,CREDITO_FINANCEIRO!A:L,12,FALSE)</f>
        <v>#N/A</v>
      </c>
      <c r="L712" s="110" t="e">
        <f t="shared" si="110"/>
        <v>#N/A</v>
      </c>
      <c r="M712" s="2" t="e">
        <f t="shared" si="111"/>
        <v>#N/A</v>
      </c>
      <c r="N712" s="111" t="e">
        <f>VLOOKUP(Tabela4[[#This Row],[Proposta de Referência]],SIMP_CF!A:K,9,FALSE)</f>
        <v>#N/A</v>
      </c>
      <c r="O712" s="111" t="e">
        <f>VLOOKUP(Tabela4[[#This Row],[Proposta de Referência]],SIMP_CF!A:K,8,FALSE)</f>
        <v>#N/A</v>
      </c>
      <c r="P712" s="112" t="e">
        <f t="shared" si="112"/>
        <v>#N/A</v>
      </c>
      <c r="Q712" s="112" t="e">
        <f t="shared" si="113"/>
        <v>#N/A</v>
      </c>
      <c r="R712" t="e">
        <f t="shared" si="119"/>
        <v>#N/A</v>
      </c>
      <c r="S712" s="108" t="e">
        <f t="shared" si="114"/>
        <v>#N/A</v>
      </c>
      <c r="T712" s="108" t="e">
        <f t="shared" si="115"/>
        <v>#N/A</v>
      </c>
      <c r="U712" s="110" t="e">
        <f t="shared" si="116"/>
        <v>#N/A</v>
      </c>
      <c r="V712" t="e">
        <f t="shared" si="117"/>
        <v>#N/A</v>
      </c>
      <c r="W712" t="str">
        <f t="shared" si="118"/>
        <v/>
      </c>
      <c r="X712" s="24" t="str">
        <f>IFERROR(VLOOKUP(W712,HOSPITAIS_COM_DIVIDAS!A:E,5,FALSE),"")</f>
        <v/>
      </c>
    </row>
    <row r="713" spans="1:24" x14ac:dyDescent="0.25">
      <c r="A713" s="52" t="str">
        <f>IFERROR((Tabela4[[#This Row],[Status da Proposta]]),"")</f>
        <v/>
      </c>
      <c r="B713" s="121">
        <f>IFERROR((CREDITO_FINANCEIRO!A713),"")</f>
        <v>0</v>
      </c>
      <c r="C713" s="120" t="str">
        <f>IFERROR((VLOOKUP(B713,CREDITO_FINANCEIRO!A:B,2,FALSE)),"")</f>
        <v/>
      </c>
      <c r="D713" s="94" t="str">
        <f>IFERROR((VLOOKUP(B713,CREDITO_FINANCEIRO!A:E,5,FALSE)),"")</f>
        <v/>
      </c>
      <c r="E713" s="95" t="str">
        <f>IFERROR((VLOOKUP(B713,CREDITO_FINANCEIRO!A:C,3,FALSE)),"")</f>
        <v/>
      </c>
      <c r="F713" s="120" t="str">
        <f>IFERROR((VLOOKUP(B713,CREDITO_FINANCEIRO!A:G,4,FALSE)),"")</f>
        <v/>
      </c>
      <c r="G713" s="120" t="e">
        <f>VLOOKUP(B713,CREDITO_FINANCEIRO!A:G,6,FALSE)</f>
        <v>#N/A</v>
      </c>
      <c r="H713" s="120" t="e">
        <f>VLOOKUP(B713,CREDITO_FINANCEIRO!A:G,7,FALSE)</f>
        <v>#N/A</v>
      </c>
      <c r="I713" s="91" t="e">
        <f>VLOOKUP(B713,CREDITO_FINANCEIRO!A:K,10,FALSE)</f>
        <v>#N/A</v>
      </c>
      <c r="J713" s="91" t="e">
        <f>VLOOKUP(B713,CREDITO_FINANCEIRO!A:K,11,FALSE)</f>
        <v>#N/A</v>
      </c>
      <c r="K713" s="91" t="e">
        <f>VLOOKUP(B713,CREDITO_FINANCEIRO!A:L,12,FALSE)</f>
        <v>#N/A</v>
      </c>
      <c r="L713" s="110" t="e">
        <f t="shared" si="110"/>
        <v>#N/A</v>
      </c>
      <c r="M713" s="2" t="e">
        <f t="shared" si="111"/>
        <v>#N/A</v>
      </c>
      <c r="N713" s="111" t="e">
        <f>VLOOKUP(Tabela4[[#This Row],[Proposta de Referência]],SIMP_CF!A:K,9,FALSE)</f>
        <v>#N/A</v>
      </c>
      <c r="O713" s="111" t="e">
        <f>VLOOKUP(Tabela4[[#This Row],[Proposta de Referência]],SIMP_CF!A:K,8,FALSE)</f>
        <v>#N/A</v>
      </c>
      <c r="P713" s="112" t="e">
        <f t="shared" si="112"/>
        <v>#N/A</v>
      </c>
      <c r="Q713" s="112" t="e">
        <f t="shared" si="113"/>
        <v>#N/A</v>
      </c>
      <c r="R713" t="e">
        <f t="shared" si="119"/>
        <v>#N/A</v>
      </c>
      <c r="S713" s="108" t="e">
        <f t="shared" si="114"/>
        <v>#N/A</v>
      </c>
      <c r="T713" s="108" t="e">
        <f t="shared" si="115"/>
        <v>#N/A</v>
      </c>
      <c r="U713" s="110" t="e">
        <f t="shared" si="116"/>
        <v>#N/A</v>
      </c>
      <c r="V713" t="e">
        <f t="shared" si="117"/>
        <v>#N/A</v>
      </c>
      <c r="W713" t="str">
        <f t="shared" si="118"/>
        <v/>
      </c>
      <c r="X713" s="24" t="str">
        <f>IFERROR(VLOOKUP(W713,HOSPITAIS_COM_DIVIDAS!A:E,5,FALSE),"")</f>
        <v/>
      </c>
    </row>
    <row r="714" spans="1:24" x14ac:dyDescent="0.25">
      <c r="A714" s="52" t="str">
        <f>IFERROR((Tabela4[[#This Row],[Status da Proposta]]),"")</f>
        <v/>
      </c>
      <c r="B714" s="121">
        <f>IFERROR((CREDITO_FINANCEIRO!A714),"")</f>
        <v>0</v>
      </c>
      <c r="C714" s="120" t="str">
        <f>IFERROR((VLOOKUP(B714,CREDITO_FINANCEIRO!A:B,2,FALSE)),"")</f>
        <v/>
      </c>
      <c r="D714" s="94" t="str">
        <f>IFERROR((VLOOKUP(B714,CREDITO_FINANCEIRO!A:E,5,FALSE)),"")</f>
        <v/>
      </c>
      <c r="E714" s="95" t="str">
        <f>IFERROR((VLOOKUP(B714,CREDITO_FINANCEIRO!A:C,3,FALSE)),"")</f>
        <v/>
      </c>
      <c r="F714" s="120" t="str">
        <f>IFERROR((VLOOKUP(B714,CREDITO_FINANCEIRO!A:G,4,FALSE)),"")</f>
        <v/>
      </c>
      <c r="G714" s="120" t="e">
        <f>VLOOKUP(B714,CREDITO_FINANCEIRO!A:G,6,FALSE)</f>
        <v>#N/A</v>
      </c>
      <c r="H714" s="120" t="e">
        <f>VLOOKUP(B714,CREDITO_FINANCEIRO!A:G,7,FALSE)</f>
        <v>#N/A</v>
      </c>
      <c r="I714" s="91" t="e">
        <f>VLOOKUP(B714,CREDITO_FINANCEIRO!A:K,10,FALSE)</f>
        <v>#N/A</v>
      </c>
      <c r="J714" s="91" t="e">
        <f>VLOOKUP(B714,CREDITO_FINANCEIRO!A:K,11,FALSE)</f>
        <v>#N/A</v>
      </c>
      <c r="K714" s="91" t="e">
        <f>VLOOKUP(B714,CREDITO_FINANCEIRO!A:L,12,FALSE)</f>
        <v>#N/A</v>
      </c>
      <c r="L714" s="110" t="e">
        <f t="shared" si="110"/>
        <v>#N/A</v>
      </c>
      <c r="M714" s="2" t="e">
        <f t="shared" si="111"/>
        <v>#N/A</v>
      </c>
      <c r="N714" s="111" t="e">
        <f>VLOOKUP(Tabela4[[#This Row],[Proposta de Referência]],SIMP_CF!A:K,9,FALSE)</f>
        <v>#N/A</v>
      </c>
      <c r="O714" s="111" t="e">
        <f>VLOOKUP(Tabela4[[#This Row],[Proposta de Referência]],SIMP_CF!A:K,8,FALSE)</f>
        <v>#N/A</v>
      </c>
      <c r="P714" s="112" t="e">
        <f t="shared" si="112"/>
        <v>#N/A</v>
      </c>
      <c r="Q714" s="112" t="e">
        <f t="shared" si="113"/>
        <v>#N/A</v>
      </c>
      <c r="R714" t="e">
        <f t="shared" si="119"/>
        <v>#N/A</v>
      </c>
      <c r="S714" s="108" t="e">
        <f t="shared" si="114"/>
        <v>#N/A</v>
      </c>
      <c r="T714" s="108" t="e">
        <f t="shared" si="115"/>
        <v>#N/A</v>
      </c>
      <c r="U714" s="110" t="e">
        <f t="shared" si="116"/>
        <v>#N/A</v>
      </c>
      <c r="V714" t="e">
        <f t="shared" si="117"/>
        <v>#N/A</v>
      </c>
      <c r="W714" t="str">
        <f t="shared" si="118"/>
        <v/>
      </c>
      <c r="X714" s="24" t="str">
        <f>IFERROR(VLOOKUP(W714,HOSPITAIS_COM_DIVIDAS!A:E,5,FALSE),"")</f>
        <v/>
      </c>
    </row>
    <row r="715" spans="1:24" x14ac:dyDescent="0.25">
      <c r="A715" s="52" t="str">
        <f>IFERROR((Tabela4[[#This Row],[Status da Proposta]]),"")</f>
        <v/>
      </c>
      <c r="B715" s="121">
        <f>IFERROR((CREDITO_FINANCEIRO!A715),"")</f>
        <v>0</v>
      </c>
      <c r="C715" s="120" t="str">
        <f>IFERROR((VLOOKUP(B715,CREDITO_FINANCEIRO!A:B,2,FALSE)),"")</f>
        <v/>
      </c>
      <c r="D715" s="94" t="str">
        <f>IFERROR((VLOOKUP(B715,CREDITO_FINANCEIRO!A:E,5,FALSE)),"")</f>
        <v/>
      </c>
      <c r="E715" s="95" t="str">
        <f>IFERROR((VLOOKUP(B715,CREDITO_FINANCEIRO!A:C,3,FALSE)),"")</f>
        <v/>
      </c>
      <c r="F715" s="120" t="str">
        <f>IFERROR((VLOOKUP(B715,CREDITO_FINANCEIRO!A:G,4,FALSE)),"")</f>
        <v/>
      </c>
      <c r="G715" s="120" t="e">
        <f>VLOOKUP(B715,CREDITO_FINANCEIRO!A:G,6,FALSE)</f>
        <v>#N/A</v>
      </c>
      <c r="H715" s="120" t="e">
        <f>VLOOKUP(B715,CREDITO_FINANCEIRO!A:G,7,FALSE)</f>
        <v>#N/A</v>
      </c>
      <c r="I715" s="91" t="e">
        <f>VLOOKUP(B715,CREDITO_FINANCEIRO!A:K,10,FALSE)</f>
        <v>#N/A</v>
      </c>
      <c r="J715" s="91" t="e">
        <f>VLOOKUP(B715,CREDITO_FINANCEIRO!A:K,11,FALSE)</f>
        <v>#N/A</v>
      </c>
      <c r="K715" s="91" t="e">
        <f>VLOOKUP(B715,CREDITO_FINANCEIRO!A:L,12,FALSE)</f>
        <v>#N/A</v>
      </c>
      <c r="L715" s="110" t="e">
        <f t="shared" si="110"/>
        <v>#N/A</v>
      </c>
      <c r="M715" s="2" t="e">
        <f t="shared" si="111"/>
        <v>#N/A</v>
      </c>
      <c r="N715" s="111" t="e">
        <f>VLOOKUP(Tabela4[[#This Row],[Proposta de Referência]],SIMP_CF!A:K,9,FALSE)</f>
        <v>#N/A</v>
      </c>
      <c r="O715" s="111" t="e">
        <f>VLOOKUP(Tabela4[[#This Row],[Proposta de Referência]],SIMP_CF!A:K,8,FALSE)</f>
        <v>#N/A</v>
      </c>
      <c r="P715" s="112" t="e">
        <f t="shared" si="112"/>
        <v>#N/A</v>
      </c>
      <c r="Q715" s="112" t="e">
        <f t="shared" si="113"/>
        <v>#N/A</v>
      </c>
      <c r="R715" t="e">
        <f t="shared" si="119"/>
        <v>#N/A</v>
      </c>
      <c r="S715" s="108" t="e">
        <f t="shared" si="114"/>
        <v>#N/A</v>
      </c>
      <c r="T715" s="108" t="e">
        <f t="shared" si="115"/>
        <v>#N/A</v>
      </c>
      <c r="U715" s="110" t="e">
        <f t="shared" si="116"/>
        <v>#N/A</v>
      </c>
      <c r="V715" t="e">
        <f t="shared" si="117"/>
        <v>#N/A</v>
      </c>
      <c r="W715" t="str">
        <f t="shared" si="118"/>
        <v/>
      </c>
      <c r="X715" s="24" t="str">
        <f>IFERROR(VLOOKUP(W715,HOSPITAIS_COM_DIVIDAS!A:E,5,FALSE),"")</f>
        <v/>
      </c>
    </row>
    <row r="716" spans="1:24" x14ac:dyDescent="0.25">
      <c r="A716" s="52" t="str">
        <f>IFERROR((Tabela4[[#This Row],[Status da Proposta]]),"")</f>
        <v/>
      </c>
      <c r="B716" s="121">
        <f>IFERROR((CREDITO_FINANCEIRO!A716),"")</f>
        <v>0</v>
      </c>
      <c r="C716" s="120" t="str">
        <f>IFERROR((VLOOKUP(B716,CREDITO_FINANCEIRO!A:B,2,FALSE)),"")</f>
        <v/>
      </c>
      <c r="D716" s="94" t="str">
        <f>IFERROR((VLOOKUP(B716,CREDITO_FINANCEIRO!A:E,5,FALSE)),"")</f>
        <v/>
      </c>
      <c r="E716" s="95" t="str">
        <f>IFERROR((VLOOKUP(B716,CREDITO_FINANCEIRO!A:C,3,FALSE)),"")</f>
        <v/>
      </c>
      <c r="F716" s="120" t="str">
        <f>IFERROR((VLOOKUP(B716,CREDITO_FINANCEIRO!A:G,4,FALSE)),"")</f>
        <v/>
      </c>
      <c r="G716" s="120" t="e">
        <f>VLOOKUP(B716,CREDITO_FINANCEIRO!A:G,6,FALSE)</f>
        <v>#N/A</v>
      </c>
      <c r="H716" s="120" t="e">
        <f>VLOOKUP(B716,CREDITO_FINANCEIRO!A:G,7,FALSE)</f>
        <v>#N/A</v>
      </c>
      <c r="I716" s="91" t="e">
        <f>VLOOKUP(B716,CREDITO_FINANCEIRO!A:K,10,FALSE)</f>
        <v>#N/A</v>
      </c>
      <c r="J716" s="91" t="e">
        <f>VLOOKUP(B716,CREDITO_FINANCEIRO!A:K,11,FALSE)</f>
        <v>#N/A</v>
      </c>
      <c r="K716" s="91" t="e">
        <f>VLOOKUP(B716,CREDITO_FINANCEIRO!A:L,12,FALSE)</f>
        <v>#N/A</v>
      </c>
      <c r="L716" s="110" t="e">
        <f t="shared" si="110"/>
        <v>#N/A</v>
      </c>
      <c r="M716" s="2" t="e">
        <f t="shared" si="111"/>
        <v>#N/A</v>
      </c>
      <c r="N716" s="111" t="e">
        <f>VLOOKUP(Tabela4[[#This Row],[Proposta de Referência]],SIMP_CF!A:K,9,FALSE)</f>
        <v>#N/A</v>
      </c>
      <c r="O716" s="111" t="e">
        <f>VLOOKUP(Tabela4[[#This Row],[Proposta de Referência]],SIMP_CF!A:K,8,FALSE)</f>
        <v>#N/A</v>
      </c>
      <c r="P716" s="112" t="e">
        <f t="shared" si="112"/>
        <v>#N/A</v>
      </c>
      <c r="Q716" s="112" t="e">
        <f t="shared" si="113"/>
        <v>#N/A</v>
      </c>
      <c r="R716" t="e">
        <f t="shared" si="119"/>
        <v>#N/A</v>
      </c>
      <c r="S716" s="108" t="e">
        <f t="shared" si="114"/>
        <v>#N/A</v>
      </c>
      <c r="T716" s="108" t="e">
        <f t="shared" si="115"/>
        <v>#N/A</v>
      </c>
      <c r="U716" s="110" t="e">
        <f t="shared" si="116"/>
        <v>#N/A</v>
      </c>
      <c r="V716" t="e">
        <f t="shared" si="117"/>
        <v>#N/A</v>
      </c>
      <c r="W716" t="str">
        <f t="shared" si="118"/>
        <v/>
      </c>
      <c r="X716" s="24" t="str">
        <f>IFERROR(VLOOKUP(W716,HOSPITAIS_COM_DIVIDAS!A:E,5,FALSE),"")</f>
        <v/>
      </c>
    </row>
    <row r="717" spans="1:24" x14ac:dyDescent="0.25">
      <c r="A717" s="52" t="str">
        <f>IFERROR((Tabela4[[#This Row],[Status da Proposta]]),"")</f>
        <v/>
      </c>
      <c r="B717" s="121">
        <f>IFERROR((CREDITO_FINANCEIRO!A717),"")</f>
        <v>0</v>
      </c>
      <c r="C717" s="120" t="str">
        <f>IFERROR((VLOOKUP(B717,CREDITO_FINANCEIRO!A:B,2,FALSE)),"")</f>
        <v/>
      </c>
      <c r="D717" s="94" t="str">
        <f>IFERROR((VLOOKUP(B717,CREDITO_FINANCEIRO!A:E,5,FALSE)),"")</f>
        <v/>
      </c>
      <c r="E717" s="95" t="str">
        <f>IFERROR((VLOOKUP(B717,CREDITO_FINANCEIRO!A:C,3,FALSE)),"")</f>
        <v/>
      </c>
      <c r="F717" s="120" t="str">
        <f>IFERROR((VLOOKUP(B717,CREDITO_FINANCEIRO!A:G,4,FALSE)),"")</f>
        <v/>
      </c>
      <c r="G717" s="120" t="e">
        <f>VLOOKUP(B717,CREDITO_FINANCEIRO!A:G,6,FALSE)</f>
        <v>#N/A</v>
      </c>
      <c r="H717" s="120" t="e">
        <f>VLOOKUP(B717,CREDITO_FINANCEIRO!A:G,7,FALSE)</f>
        <v>#N/A</v>
      </c>
      <c r="I717" s="91" t="e">
        <f>VLOOKUP(B717,CREDITO_FINANCEIRO!A:K,10,FALSE)</f>
        <v>#N/A</v>
      </c>
      <c r="J717" s="91" t="e">
        <f>VLOOKUP(B717,CREDITO_FINANCEIRO!A:K,11,FALSE)</f>
        <v>#N/A</v>
      </c>
      <c r="K717" s="91" t="e">
        <f>VLOOKUP(B717,CREDITO_FINANCEIRO!A:L,12,FALSE)</f>
        <v>#N/A</v>
      </c>
      <c r="L717" s="110" t="e">
        <f t="shared" si="110"/>
        <v>#N/A</v>
      </c>
      <c r="M717" s="2" t="e">
        <f t="shared" si="111"/>
        <v>#N/A</v>
      </c>
      <c r="N717" s="111" t="e">
        <f>VLOOKUP(Tabela4[[#This Row],[Proposta de Referência]],SIMP_CF!A:K,9,FALSE)</f>
        <v>#N/A</v>
      </c>
      <c r="O717" s="111" t="e">
        <f>VLOOKUP(Tabela4[[#This Row],[Proposta de Referência]],SIMP_CF!A:K,8,FALSE)</f>
        <v>#N/A</v>
      </c>
      <c r="P717" s="112" t="e">
        <f t="shared" si="112"/>
        <v>#N/A</v>
      </c>
      <c r="Q717" s="112" t="e">
        <f t="shared" si="113"/>
        <v>#N/A</v>
      </c>
      <c r="R717" t="e">
        <f t="shared" si="119"/>
        <v>#N/A</v>
      </c>
      <c r="S717" s="108" t="e">
        <f t="shared" si="114"/>
        <v>#N/A</v>
      </c>
      <c r="T717" s="108" t="e">
        <f t="shared" si="115"/>
        <v>#N/A</v>
      </c>
      <c r="U717" s="110" t="e">
        <f t="shared" si="116"/>
        <v>#N/A</v>
      </c>
      <c r="V717" t="e">
        <f t="shared" si="117"/>
        <v>#N/A</v>
      </c>
      <c r="W717" t="str">
        <f t="shared" si="118"/>
        <v/>
      </c>
      <c r="X717" s="24" t="str">
        <f>IFERROR(VLOOKUP(W717,HOSPITAIS_COM_DIVIDAS!A:E,5,FALSE),"")</f>
        <v/>
      </c>
    </row>
    <row r="718" spans="1:24" x14ac:dyDescent="0.25">
      <c r="A718" s="52" t="str">
        <f>IFERROR((Tabela4[[#This Row],[Status da Proposta]]),"")</f>
        <v/>
      </c>
      <c r="B718" s="121">
        <f>IFERROR((CREDITO_FINANCEIRO!A718),"")</f>
        <v>0</v>
      </c>
      <c r="C718" s="120" t="str">
        <f>IFERROR((VLOOKUP(B718,CREDITO_FINANCEIRO!A:B,2,FALSE)),"")</f>
        <v/>
      </c>
      <c r="D718" s="94" t="str">
        <f>IFERROR((VLOOKUP(B718,CREDITO_FINANCEIRO!A:E,5,FALSE)),"")</f>
        <v/>
      </c>
      <c r="E718" s="95" t="str">
        <f>IFERROR((VLOOKUP(B718,CREDITO_FINANCEIRO!A:C,3,FALSE)),"")</f>
        <v/>
      </c>
      <c r="F718" s="120" t="str">
        <f>IFERROR((VLOOKUP(B718,CREDITO_FINANCEIRO!A:G,4,FALSE)),"")</f>
        <v/>
      </c>
      <c r="G718" s="120" t="e">
        <f>VLOOKUP(B718,CREDITO_FINANCEIRO!A:G,6,FALSE)</f>
        <v>#N/A</v>
      </c>
      <c r="H718" s="120" t="e">
        <f>VLOOKUP(B718,CREDITO_FINANCEIRO!A:G,7,FALSE)</f>
        <v>#N/A</v>
      </c>
      <c r="I718" s="91" t="e">
        <f>VLOOKUP(B718,CREDITO_FINANCEIRO!A:K,10,FALSE)</f>
        <v>#N/A</v>
      </c>
      <c r="J718" s="91" t="e">
        <f>VLOOKUP(B718,CREDITO_FINANCEIRO!A:K,11,FALSE)</f>
        <v>#N/A</v>
      </c>
      <c r="K718" s="91" t="e">
        <f>VLOOKUP(B718,CREDITO_FINANCEIRO!A:L,12,FALSE)</f>
        <v>#N/A</v>
      </c>
      <c r="L718" s="110" t="e">
        <f t="shared" si="110"/>
        <v>#N/A</v>
      </c>
      <c r="M718" s="2" t="e">
        <f t="shared" si="111"/>
        <v>#N/A</v>
      </c>
      <c r="N718" s="111" t="e">
        <f>VLOOKUP(Tabela4[[#This Row],[Proposta de Referência]],SIMP_CF!A:K,9,FALSE)</f>
        <v>#N/A</v>
      </c>
      <c r="O718" s="111" t="e">
        <f>VLOOKUP(Tabela4[[#This Row],[Proposta de Referência]],SIMP_CF!A:K,8,FALSE)</f>
        <v>#N/A</v>
      </c>
      <c r="P718" s="112" t="e">
        <f t="shared" si="112"/>
        <v>#N/A</v>
      </c>
      <c r="Q718" s="112" t="e">
        <f t="shared" si="113"/>
        <v>#N/A</v>
      </c>
      <c r="R718" t="e">
        <f t="shared" si="119"/>
        <v>#N/A</v>
      </c>
      <c r="S718" s="108" t="e">
        <f t="shared" si="114"/>
        <v>#N/A</v>
      </c>
      <c r="T718" s="108" t="e">
        <f t="shared" si="115"/>
        <v>#N/A</v>
      </c>
      <c r="U718" s="110" t="e">
        <f t="shared" si="116"/>
        <v>#N/A</v>
      </c>
      <c r="V718" t="e">
        <f t="shared" si="117"/>
        <v>#N/A</v>
      </c>
      <c r="W718" t="str">
        <f t="shared" si="118"/>
        <v/>
      </c>
      <c r="X718" s="24" t="str">
        <f>IFERROR(VLOOKUP(W718,HOSPITAIS_COM_DIVIDAS!A:E,5,FALSE),"")</f>
        <v/>
      </c>
    </row>
    <row r="719" spans="1:24" x14ac:dyDescent="0.25">
      <c r="A719" s="52" t="str">
        <f>IFERROR((Tabela4[[#This Row],[Status da Proposta]]),"")</f>
        <v/>
      </c>
      <c r="B719" s="121">
        <f>IFERROR((CREDITO_FINANCEIRO!A719),"")</f>
        <v>0</v>
      </c>
      <c r="C719" s="120" t="str">
        <f>IFERROR((VLOOKUP(B719,CREDITO_FINANCEIRO!A:B,2,FALSE)),"")</f>
        <v/>
      </c>
      <c r="D719" s="94" t="str">
        <f>IFERROR((VLOOKUP(B719,CREDITO_FINANCEIRO!A:E,5,FALSE)),"")</f>
        <v/>
      </c>
      <c r="E719" s="95" t="str">
        <f>IFERROR((VLOOKUP(B719,CREDITO_FINANCEIRO!A:C,3,FALSE)),"")</f>
        <v/>
      </c>
      <c r="F719" s="120" t="str">
        <f>IFERROR((VLOOKUP(B719,CREDITO_FINANCEIRO!A:G,4,FALSE)),"")</f>
        <v/>
      </c>
      <c r="G719" s="120" t="e">
        <f>VLOOKUP(B719,CREDITO_FINANCEIRO!A:G,6,FALSE)</f>
        <v>#N/A</v>
      </c>
      <c r="H719" s="120" t="e">
        <f>VLOOKUP(B719,CREDITO_FINANCEIRO!A:G,7,FALSE)</f>
        <v>#N/A</v>
      </c>
      <c r="I719" s="91" t="e">
        <f>VLOOKUP(B719,CREDITO_FINANCEIRO!A:K,10,FALSE)</f>
        <v>#N/A</v>
      </c>
      <c r="J719" s="91" t="e">
        <f>VLOOKUP(B719,CREDITO_FINANCEIRO!A:K,11,FALSE)</f>
        <v>#N/A</v>
      </c>
      <c r="K719" s="91" t="e">
        <f>VLOOKUP(B719,CREDITO_FINANCEIRO!A:L,12,FALSE)</f>
        <v>#N/A</v>
      </c>
      <c r="L719" s="110" t="e">
        <f t="shared" si="110"/>
        <v>#N/A</v>
      </c>
      <c r="M719" s="2" t="e">
        <f t="shared" si="111"/>
        <v>#N/A</v>
      </c>
      <c r="N719" s="111" t="e">
        <f>VLOOKUP(Tabela4[[#This Row],[Proposta de Referência]],SIMP_CF!A:K,9,FALSE)</f>
        <v>#N/A</v>
      </c>
      <c r="O719" s="111" t="e">
        <f>VLOOKUP(Tabela4[[#This Row],[Proposta de Referência]],SIMP_CF!A:K,8,FALSE)</f>
        <v>#N/A</v>
      </c>
      <c r="P719" s="112" t="e">
        <f t="shared" si="112"/>
        <v>#N/A</v>
      </c>
      <c r="Q719" s="112" t="e">
        <f t="shared" si="113"/>
        <v>#N/A</v>
      </c>
      <c r="R719" t="e">
        <f t="shared" si="119"/>
        <v>#N/A</v>
      </c>
      <c r="S719" s="108" t="e">
        <f t="shared" si="114"/>
        <v>#N/A</v>
      </c>
      <c r="T719" s="108" t="e">
        <f t="shared" si="115"/>
        <v>#N/A</v>
      </c>
      <c r="U719" s="110" t="e">
        <f t="shared" si="116"/>
        <v>#N/A</v>
      </c>
      <c r="V719" t="e">
        <f t="shared" si="117"/>
        <v>#N/A</v>
      </c>
      <c r="W719" t="str">
        <f t="shared" si="118"/>
        <v/>
      </c>
      <c r="X719" s="24" t="str">
        <f>IFERROR(VLOOKUP(W719,HOSPITAIS_COM_DIVIDAS!A:E,5,FALSE),"")</f>
        <v/>
      </c>
    </row>
    <row r="720" spans="1:24" x14ac:dyDescent="0.25">
      <c r="A720" s="52" t="str">
        <f>IFERROR((Tabela4[[#This Row],[Status da Proposta]]),"")</f>
        <v/>
      </c>
      <c r="B720" s="121">
        <f>IFERROR((CREDITO_FINANCEIRO!A720),"")</f>
        <v>0</v>
      </c>
      <c r="C720" s="120" t="str">
        <f>IFERROR((VLOOKUP(B720,CREDITO_FINANCEIRO!A:B,2,FALSE)),"")</f>
        <v/>
      </c>
      <c r="D720" s="94" t="str">
        <f>IFERROR((VLOOKUP(B720,CREDITO_FINANCEIRO!A:E,5,FALSE)),"")</f>
        <v/>
      </c>
      <c r="E720" s="95" t="str">
        <f>IFERROR((VLOOKUP(B720,CREDITO_FINANCEIRO!A:C,3,FALSE)),"")</f>
        <v/>
      </c>
      <c r="F720" s="120" t="str">
        <f>IFERROR((VLOOKUP(B720,CREDITO_FINANCEIRO!A:G,4,FALSE)),"")</f>
        <v/>
      </c>
      <c r="G720" s="120" t="e">
        <f>VLOOKUP(B720,CREDITO_FINANCEIRO!A:G,6,FALSE)</f>
        <v>#N/A</v>
      </c>
      <c r="H720" s="120" t="e">
        <f>VLOOKUP(B720,CREDITO_FINANCEIRO!A:G,7,FALSE)</f>
        <v>#N/A</v>
      </c>
      <c r="I720" s="91" t="e">
        <f>VLOOKUP(B720,CREDITO_FINANCEIRO!A:K,10,FALSE)</f>
        <v>#N/A</v>
      </c>
      <c r="J720" s="91" t="e">
        <f>VLOOKUP(B720,CREDITO_FINANCEIRO!A:K,11,FALSE)</f>
        <v>#N/A</v>
      </c>
      <c r="K720" s="91" t="e">
        <f>VLOOKUP(B720,CREDITO_FINANCEIRO!A:L,12,FALSE)</f>
        <v>#N/A</v>
      </c>
      <c r="L720" s="110" t="e">
        <f t="shared" si="110"/>
        <v>#N/A</v>
      </c>
      <c r="M720" s="2" t="e">
        <f t="shared" si="111"/>
        <v>#N/A</v>
      </c>
      <c r="N720" s="111" t="e">
        <f>VLOOKUP(Tabela4[[#This Row],[Proposta de Referência]],SIMP_CF!A:K,9,FALSE)</f>
        <v>#N/A</v>
      </c>
      <c r="O720" s="111" t="e">
        <f>VLOOKUP(Tabela4[[#This Row],[Proposta de Referência]],SIMP_CF!A:K,8,FALSE)</f>
        <v>#N/A</v>
      </c>
      <c r="P720" s="112" t="e">
        <f t="shared" si="112"/>
        <v>#N/A</v>
      </c>
      <c r="Q720" s="112" t="e">
        <f t="shared" si="113"/>
        <v>#N/A</v>
      </c>
      <c r="R720" t="e">
        <f t="shared" si="119"/>
        <v>#N/A</v>
      </c>
      <c r="S720" s="108" t="e">
        <f t="shared" si="114"/>
        <v>#N/A</v>
      </c>
      <c r="T720" s="108" t="e">
        <f t="shared" si="115"/>
        <v>#N/A</v>
      </c>
      <c r="U720" s="110" t="e">
        <f t="shared" si="116"/>
        <v>#N/A</v>
      </c>
      <c r="V720" t="e">
        <f t="shared" si="117"/>
        <v>#N/A</v>
      </c>
      <c r="W720" t="str">
        <f t="shared" si="118"/>
        <v/>
      </c>
      <c r="X720" s="24" t="str">
        <f>IFERROR(VLOOKUP(W720,HOSPITAIS_COM_DIVIDAS!A:E,5,FALSE),"")</f>
        <v/>
      </c>
    </row>
    <row r="721" spans="1:24" x14ac:dyDescent="0.25">
      <c r="A721" s="52" t="str">
        <f>IFERROR((Tabela4[[#This Row],[Status da Proposta]]),"")</f>
        <v/>
      </c>
      <c r="B721" s="121">
        <f>IFERROR((CREDITO_FINANCEIRO!A721),"")</f>
        <v>0</v>
      </c>
      <c r="C721" s="120" t="str">
        <f>IFERROR((VLOOKUP(B721,CREDITO_FINANCEIRO!A:B,2,FALSE)),"")</f>
        <v/>
      </c>
      <c r="D721" s="94" t="str">
        <f>IFERROR((VLOOKUP(B721,CREDITO_FINANCEIRO!A:E,5,FALSE)),"")</f>
        <v/>
      </c>
      <c r="E721" s="95" t="str">
        <f>IFERROR((VLOOKUP(B721,CREDITO_FINANCEIRO!A:C,3,FALSE)),"")</f>
        <v/>
      </c>
      <c r="F721" s="120" t="str">
        <f>IFERROR((VLOOKUP(B721,CREDITO_FINANCEIRO!A:G,4,FALSE)),"")</f>
        <v/>
      </c>
      <c r="G721" s="120" t="e">
        <f>VLOOKUP(B721,CREDITO_FINANCEIRO!A:G,6,FALSE)</f>
        <v>#N/A</v>
      </c>
      <c r="H721" s="120" t="e">
        <f>VLOOKUP(B721,CREDITO_FINANCEIRO!A:G,7,FALSE)</f>
        <v>#N/A</v>
      </c>
      <c r="I721" s="91" t="e">
        <f>VLOOKUP(B721,CREDITO_FINANCEIRO!A:K,10,FALSE)</f>
        <v>#N/A</v>
      </c>
      <c r="J721" s="91" t="e">
        <f>VLOOKUP(B721,CREDITO_FINANCEIRO!A:K,11,FALSE)</f>
        <v>#N/A</v>
      </c>
      <c r="K721" s="91" t="e">
        <f>VLOOKUP(B721,CREDITO_FINANCEIRO!A:L,12,FALSE)</f>
        <v>#N/A</v>
      </c>
      <c r="L721" s="110" t="e">
        <f t="shared" si="110"/>
        <v>#N/A</v>
      </c>
      <c r="M721" s="2" t="e">
        <f t="shared" si="111"/>
        <v>#N/A</v>
      </c>
      <c r="N721" s="111" t="e">
        <f>VLOOKUP(Tabela4[[#This Row],[Proposta de Referência]],SIMP_CF!A:K,9,FALSE)</f>
        <v>#N/A</v>
      </c>
      <c r="O721" s="111" t="e">
        <f>VLOOKUP(Tabela4[[#This Row],[Proposta de Referência]],SIMP_CF!A:K,8,FALSE)</f>
        <v>#N/A</v>
      </c>
      <c r="P721" s="112" t="e">
        <f t="shared" si="112"/>
        <v>#N/A</v>
      </c>
      <c r="Q721" s="112" t="e">
        <f t="shared" si="113"/>
        <v>#N/A</v>
      </c>
      <c r="R721" t="e">
        <f t="shared" si="119"/>
        <v>#N/A</v>
      </c>
      <c r="S721" s="108" t="e">
        <f t="shared" si="114"/>
        <v>#N/A</v>
      </c>
      <c r="T721" s="108" t="e">
        <f t="shared" si="115"/>
        <v>#N/A</v>
      </c>
      <c r="U721" s="110" t="e">
        <f t="shared" si="116"/>
        <v>#N/A</v>
      </c>
      <c r="V721" t="e">
        <f t="shared" si="117"/>
        <v>#N/A</v>
      </c>
      <c r="W721" t="str">
        <f t="shared" si="118"/>
        <v/>
      </c>
      <c r="X721" s="24" t="str">
        <f>IFERROR(VLOOKUP(W721,HOSPITAIS_COM_DIVIDAS!A:E,5,FALSE),"")</f>
        <v/>
      </c>
    </row>
    <row r="722" spans="1:24" x14ac:dyDescent="0.25">
      <c r="A722" s="52" t="str">
        <f>IFERROR((Tabela4[[#This Row],[Status da Proposta]]),"")</f>
        <v/>
      </c>
      <c r="B722" s="121">
        <f>IFERROR((CREDITO_FINANCEIRO!A722),"")</f>
        <v>0</v>
      </c>
      <c r="C722" s="120" t="str">
        <f>IFERROR((VLOOKUP(B722,CREDITO_FINANCEIRO!A:B,2,FALSE)),"")</f>
        <v/>
      </c>
      <c r="D722" s="94" t="str">
        <f>IFERROR((VLOOKUP(B722,CREDITO_FINANCEIRO!A:E,5,FALSE)),"")</f>
        <v/>
      </c>
      <c r="E722" s="95" t="str">
        <f>IFERROR((VLOOKUP(B722,CREDITO_FINANCEIRO!A:C,3,FALSE)),"")</f>
        <v/>
      </c>
      <c r="F722" s="120" t="str">
        <f>IFERROR((VLOOKUP(B722,CREDITO_FINANCEIRO!A:G,4,FALSE)),"")</f>
        <v/>
      </c>
      <c r="G722" s="120" t="e">
        <f>VLOOKUP(B722,CREDITO_FINANCEIRO!A:G,6,FALSE)</f>
        <v>#N/A</v>
      </c>
      <c r="H722" s="120" t="e">
        <f>VLOOKUP(B722,CREDITO_FINANCEIRO!A:G,7,FALSE)</f>
        <v>#N/A</v>
      </c>
      <c r="I722" s="91" t="e">
        <f>VLOOKUP(B722,CREDITO_FINANCEIRO!A:K,10,FALSE)</f>
        <v>#N/A</v>
      </c>
      <c r="J722" s="91" t="e">
        <f>VLOOKUP(B722,CREDITO_FINANCEIRO!A:K,11,FALSE)</f>
        <v>#N/A</v>
      </c>
      <c r="K722" s="91" t="e">
        <f>VLOOKUP(B722,CREDITO_FINANCEIRO!A:L,12,FALSE)</f>
        <v>#N/A</v>
      </c>
      <c r="L722" s="110" t="e">
        <f t="shared" si="110"/>
        <v>#N/A</v>
      </c>
      <c r="M722" s="2" t="e">
        <f t="shared" si="111"/>
        <v>#N/A</v>
      </c>
      <c r="N722" s="111" t="e">
        <f>VLOOKUP(Tabela4[[#This Row],[Proposta de Referência]],SIMP_CF!A:K,9,FALSE)</f>
        <v>#N/A</v>
      </c>
      <c r="O722" s="111" t="e">
        <f>VLOOKUP(Tabela4[[#This Row],[Proposta de Referência]],SIMP_CF!A:K,8,FALSE)</f>
        <v>#N/A</v>
      </c>
      <c r="P722" s="112" t="e">
        <f t="shared" si="112"/>
        <v>#N/A</v>
      </c>
      <c r="Q722" s="112" t="e">
        <f t="shared" si="113"/>
        <v>#N/A</v>
      </c>
      <c r="R722" t="e">
        <f t="shared" si="119"/>
        <v>#N/A</v>
      </c>
      <c r="S722" s="108" t="e">
        <f t="shared" si="114"/>
        <v>#N/A</v>
      </c>
      <c r="T722" s="108" t="e">
        <f t="shared" si="115"/>
        <v>#N/A</v>
      </c>
      <c r="U722" s="110" t="e">
        <f t="shared" si="116"/>
        <v>#N/A</v>
      </c>
      <c r="V722" t="e">
        <f t="shared" si="117"/>
        <v>#N/A</v>
      </c>
      <c r="W722" t="str">
        <f t="shared" si="118"/>
        <v/>
      </c>
      <c r="X722" s="24" t="str">
        <f>IFERROR(VLOOKUP(W722,HOSPITAIS_COM_DIVIDAS!A:E,5,FALSE),"")</f>
        <v/>
      </c>
    </row>
    <row r="723" spans="1:24" x14ac:dyDescent="0.25">
      <c r="A723" s="52" t="str">
        <f>IFERROR((Tabela4[[#This Row],[Status da Proposta]]),"")</f>
        <v/>
      </c>
      <c r="B723" s="121">
        <f>IFERROR((CREDITO_FINANCEIRO!A723),"")</f>
        <v>0</v>
      </c>
      <c r="C723" s="120" t="str">
        <f>IFERROR((VLOOKUP(B723,CREDITO_FINANCEIRO!A:B,2,FALSE)),"")</f>
        <v/>
      </c>
      <c r="D723" s="94" t="str">
        <f>IFERROR((VLOOKUP(B723,CREDITO_FINANCEIRO!A:E,5,FALSE)),"")</f>
        <v/>
      </c>
      <c r="E723" s="95" t="str">
        <f>IFERROR((VLOOKUP(B723,CREDITO_FINANCEIRO!A:C,3,FALSE)),"")</f>
        <v/>
      </c>
      <c r="F723" s="120" t="str">
        <f>IFERROR((VLOOKUP(B723,CREDITO_FINANCEIRO!A:G,4,FALSE)),"")</f>
        <v/>
      </c>
      <c r="G723" s="120" t="e">
        <f>VLOOKUP(B723,CREDITO_FINANCEIRO!A:G,6,FALSE)</f>
        <v>#N/A</v>
      </c>
      <c r="H723" s="120" t="e">
        <f>VLOOKUP(B723,CREDITO_FINANCEIRO!A:G,7,FALSE)</f>
        <v>#N/A</v>
      </c>
      <c r="I723" s="91" t="e">
        <f>VLOOKUP(B723,CREDITO_FINANCEIRO!A:K,10,FALSE)</f>
        <v>#N/A</v>
      </c>
      <c r="J723" s="91" t="e">
        <f>VLOOKUP(B723,CREDITO_FINANCEIRO!A:K,11,FALSE)</f>
        <v>#N/A</v>
      </c>
      <c r="K723" s="91" t="e">
        <f>VLOOKUP(B723,CREDITO_FINANCEIRO!A:L,12,FALSE)</f>
        <v>#N/A</v>
      </c>
      <c r="L723" s="110" t="e">
        <f t="shared" si="110"/>
        <v>#N/A</v>
      </c>
      <c r="M723" s="2" t="e">
        <f t="shared" si="111"/>
        <v>#N/A</v>
      </c>
      <c r="N723" s="111" t="e">
        <f>VLOOKUP(Tabela4[[#This Row],[Proposta de Referência]],SIMP_CF!A:K,9,FALSE)</f>
        <v>#N/A</v>
      </c>
      <c r="O723" s="111" t="e">
        <f>VLOOKUP(Tabela4[[#This Row],[Proposta de Referência]],SIMP_CF!A:K,8,FALSE)</f>
        <v>#N/A</v>
      </c>
      <c r="P723" s="112" t="e">
        <f t="shared" si="112"/>
        <v>#N/A</v>
      </c>
      <c r="Q723" s="112" t="e">
        <f t="shared" si="113"/>
        <v>#N/A</v>
      </c>
      <c r="R723" t="e">
        <f t="shared" si="119"/>
        <v>#N/A</v>
      </c>
      <c r="S723" s="108" t="e">
        <f t="shared" si="114"/>
        <v>#N/A</v>
      </c>
      <c r="T723" s="108" t="e">
        <f t="shared" si="115"/>
        <v>#N/A</v>
      </c>
      <c r="U723" s="110" t="e">
        <f t="shared" si="116"/>
        <v>#N/A</v>
      </c>
      <c r="V723" t="e">
        <f t="shared" si="117"/>
        <v>#N/A</v>
      </c>
      <c r="W723" t="str">
        <f t="shared" si="118"/>
        <v/>
      </c>
      <c r="X723" s="24" t="str">
        <f>IFERROR(VLOOKUP(W723,HOSPITAIS_COM_DIVIDAS!A:E,5,FALSE),"")</f>
        <v/>
      </c>
    </row>
    <row r="724" spans="1:24" x14ac:dyDescent="0.25">
      <c r="A724" s="52" t="str">
        <f>IFERROR((Tabela4[[#This Row],[Status da Proposta]]),"")</f>
        <v/>
      </c>
      <c r="B724" s="121">
        <f>IFERROR((CREDITO_FINANCEIRO!A724),"")</f>
        <v>0</v>
      </c>
      <c r="C724" s="120" t="str">
        <f>IFERROR((VLOOKUP(B724,CREDITO_FINANCEIRO!A:B,2,FALSE)),"")</f>
        <v/>
      </c>
      <c r="D724" s="94" t="str">
        <f>IFERROR((VLOOKUP(B724,CREDITO_FINANCEIRO!A:E,5,FALSE)),"")</f>
        <v/>
      </c>
      <c r="E724" s="95" t="str">
        <f>IFERROR((VLOOKUP(B724,CREDITO_FINANCEIRO!A:C,3,FALSE)),"")</f>
        <v/>
      </c>
      <c r="F724" s="120" t="str">
        <f>IFERROR((VLOOKUP(B724,CREDITO_FINANCEIRO!A:G,4,FALSE)),"")</f>
        <v/>
      </c>
      <c r="G724" s="120" t="e">
        <f>VLOOKUP(B724,CREDITO_FINANCEIRO!A:G,6,FALSE)</f>
        <v>#N/A</v>
      </c>
      <c r="H724" s="120" t="e">
        <f>VLOOKUP(B724,CREDITO_FINANCEIRO!A:G,7,FALSE)</f>
        <v>#N/A</v>
      </c>
      <c r="I724" s="91" t="e">
        <f>VLOOKUP(B724,CREDITO_FINANCEIRO!A:K,10,FALSE)</f>
        <v>#N/A</v>
      </c>
      <c r="J724" s="91" t="e">
        <f>VLOOKUP(B724,CREDITO_FINANCEIRO!A:K,11,FALSE)</f>
        <v>#N/A</v>
      </c>
      <c r="K724" s="91" t="e">
        <f>VLOOKUP(B724,CREDITO_FINANCEIRO!A:L,12,FALSE)</f>
        <v>#N/A</v>
      </c>
      <c r="L724" s="110" t="e">
        <f t="shared" si="110"/>
        <v>#N/A</v>
      </c>
      <c r="M724" s="2" t="e">
        <f t="shared" si="111"/>
        <v>#N/A</v>
      </c>
      <c r="N724" s="111" t="e">
        <f>VLOOKUP(Tabela4[[#This Row],[Proposta de Referência]],SIMP_CF!A:K,9,FALSE)</f>
        <v>#N/A</v>
      </c>
      <c r="O724" s="111" t="e">
        <f>VLOOKUP(Tabela4[[#This Row],[Proposta de Referência]],SIMP_CF!A:K,8,FALSE)</f>
        <v>#N/A</v>
      </c>
      <c r="P724" s="112" t="e">
        <f t="shared" si="112"/>
        <v>#N/A</v>
      </c>
      <c r="Q724" s="112" t="e">
        <f t="shared" si="113"/>
        <v>#N/A</v>
      </c>
      <c r="R724" t="e">
        <f t="shared" si="119"/>
        <v>#N/A</v>
      </c>
      <c r="S724" s="108" t="e">
        <f t="shared" si="114"/>
        <v>#N/A</v>
      </c>
      <c r="T724" s="108" t="e">
        <f t="shared" si="115"/>
        <v>#N/A</v>
      </c>
      <c r="U724" s="110" t="e">
        <f t="shared" si="116"/>
        <v>#N/A</v>
      </c>
      <c r="V724" t="e">
        <f t="shared" si="117"/>
        <v>#N/A</v>
      </c>
      <c r="W724" t="str">
        <f t="shared" si="118"/>
        <v/>
      </c>
      <c r="X724" s="24" t="str">
        <f>IFERROR(VLOOKUP(W724,HOSPITAIS_COM_DIVIDAS!A:E,5,FALSE),"")</f>
        <v/>
      </c>
    </row>
    <row r="725" spans="1:24" x14ac:dyDescent="0.25">
      <c r="A725" s="52" t="str">
        <f>IFERROR((Tabela4[[#This Row],[Status da Proposta]]),"")</f>
        <v/>
      </c>
      <c r="B725" s="121">
        <f>IFERROR((CREDITO_FINANCEIRO!A725),"")</f>
        <v>0</v>
      </c>
      <c r="C725" s="120" t="str">
        <f>IFERROR((VLOOKUP(B725,CREDITO_FINANCEIRO!A:B,2,FALSE)),"")</f>
        <v/>
      </c>
      <c r="D725" s="94" t="str">
        <f>IFERROR((VLOOKUP(B725,CREDITO_FINANCEIRO!A:E,5,FALSE)),"")</f>
        <v/>
      </c>
      <c r="E725" s="95" t="str">
        <f>IFERROR((VLOOKUP(B725,CREDITO_FINANCEIRO!A:C,3,FALSE)),"")</f>
        <v/>
      </c>
      <c r="F725" s="120" t="str">
        <f>IFERROR((VLOOKUP(B725,CREDITO_FINANCEIRO!A:G,4,FALSE)),"")</f>
        <v/>
      </c>
      <c r="G725" s="120" t="e">
        <f>VLOOKUP(B725,CREDITO_FINANCEIRO!A:G,6,FALSE)</f>
        <v>#N/A</v>
      </c>
      <c r="H725" s="120" t="e">
        <f>VLOOKUP(B725,CREDITO_FINANCEIRO!A:G,7,FALSE)</f>
        <v>#N/A</v>
      </c>
      <c r="I725" s="91" t="e">
        <f>VLOOKUP(B725,CREDITO_FINANCEIRO!A:K,10,FALSE)</f>
        <v>#N/A</v>
      </c>
      <c r="J725" s="91" t="e">
        <f>VLOOKUP(B725,CREDITO_FINANCEIRO!A:K,11,FALSE)</f>
        <v>#N/A</v>
      </c>
      <c r="K725" s="91" t="e">
        <f>VLOOKUP(B725,CREDITO_FINANCEIRO!A:L,12,FALSE)</f>
        <v>#N/A</v>
      </c>
      <c r="L725" s="110" t="e">
        <f t="shared" si="110"/>
        <v>#N/A</v>
      </c>
      <c r="M725" s="2" t="e">
        <f t="shared" si="111"/>
        <v>#N/A</v>
      </c>
      <c r="N725" s="111" t="e">
        <f>VLOOKUP(Tabela4[[#This Row],[Proposta de Referência]],SIMP_CF!A:K,9,FALSE)</f>
        <v>#N/A</v>
      </c>
      <c r="O725" s="111" t="e">
        <f>VLOOKUP(Tabela4[[#This Row],[Proposta de Referência]],SIMP_CF!A:K,8,FALSE)</f>
        <v>#N/A</v>
      </c>
      <c r="P725" s="112" t="e">
        <f t="shared" si="112"/>
        <v>#N/A</v>
      </c>
      <c r="Q725" s="112" t="e">
        <f t="shared" si="113"/>
        <v>#N/A</v>
      </c>
      <c r="R725" t="e">
        <f t="shared" si="119"/>
        <v>#N/A</v>
      </c>
      <c r="S725" s="108" t="e">
        <f t="shared" si="114"/>
        <v>#N/A</v>
      </c>
      <c r="T725" s="108" t="e">
        <f t="shared" si="115"/>
        <v>#N/A</v>
      </c>
      <c r="U725" s="110" t="e">
        <f t="shared" si="116"/>
        <v>#N/A</v>
      </c>
      <c r="V725" t="e">
        <f t="shared" si="117"/>
        <v>#N/A</v>
      </c>
      <c r="W725" t="str">
        <f t="shared" si="118"/>
        <v/>
      </c>
      <c r="X725" s="24" t="str">
        <f>IFERROR(VLOOKUP(W725,HOSPITAIS_COM_DIVIDAS!A:E,5,FALSE),"")</f>
        <v/>
      </c>
    </row>
    <row r="726" spans="1:24" x14ac:dyDescent="0.25">
      <c r="A726" s="52" t="str">
        <f>IFERROR((Tabela4[[#This Row],[Status da Proposta]]),"")</f>
        <v/>
      </c>
      <c r="B726" s="121">
        <f>IFERROR((CREDITO_FINANCEIRO!A726),"")</f>
        <v>0</v>
      </c>
      <c r="C726" s="120" t="str">
        <f>IFERROR((VLOOKUP(B726,CREDITO_FINANCEIRO!A:B,2,FALSE)),"")</f>
        <v/>
      </c>
      <c r="D726" s="94" t="str">
        <f>IFERROR((VLOOKUP(B726,CREDITO_FINANCEIRO!A:E,5,FALSE)),"")</f>
        <v/>
      </c>
      <c r="E726" s="95" t="str">
        <f>IFERROR((VLOOKUP(B726,CREDITO_FINANCEIRO!A:C,3,FALSE)),"")</f>
        <v/>
      </c>
      <c r="F726" s="120" t="str">
        <f>IFERROR((VLOOKUP(B726,CREDITO_FINANCEIRO!A:G,4,FALSE)),"")</f>
        <v/>
      </c>
      <c r="G726" s="120" t="e">
        <f>VLOOKUP(B726,CREDITO_FINANCEIRO!A:G,6,FALSE)</f>
        <v>#N/A</v>
      </c>
      <c r="H726" s="120" t="e">
        <f>VLOOKUP(B726,CREDITO_FINANCEIRO!A:G,7,FALSE)</f>
        <v>#N/A</v>
      </c>
      <c r="I726" s="91" t="e">
        <f>VLOOKUP(B726,CREDITO_FINANCEIRO!A:K,10,FALSE)</f>
        <v>#N/A</v>
      </c>
      <c r="J726" s="91" t="e">
        <f>VLOOKUP(B726,CREDITO_FINANCEIRO!A:K,11,FALSE)</f>
        <v>#N/A</v>
      </c>
      <c r="K726" s="91" t="e">
        <f>VLOOKUP(B726,CREDITO_FINANCEIRO!A:L,12,FALSE)</f>
        <v>#N/A</v>
      </c>
      <c r="L726" s="110" t="e">
        <f t="shared" si="110"/>
        <v>#N/A</v>
      </c>
      <c r="M726" s="2" t="e">
        <f t="shared" si="111"/>
        <v>#N/A</v>
      </c>
      <c r="N726" s="111" t="e">
        <f>VLOOKUP(Tabela4[[#This Row],[Proposta de Referência]],SIMP_CF!A:K,9,FALSE)</f>
        <v>#N/A</v>
      </c>
      <c r="O726" s="111" t="e">
        <f>VLOOKUP(Tabela4[[#This Row],[Proposta de Referência]],SIMP_CF!A:K,8,FALSE)</f>
        <v>#N/A</v>
      </c>
      <c r="P726" s="112" t="e">
        <f t="shared" si="112"/>
        <v>#N/A</v>
      </c>
      <c r="Q726" s="112" t="e">
        <f t="shared" si="113"/>
        <v>#N/A</v>
      </c>
      <c r="R726" t="e">
        <f t="shared" si="119"/>
        <v>#N/A</v>
      </c>
      <c r="S726" s="108" t="e">
        <f t="shared" si="114"/>
        <v>#N/A</v>
      </c>
      <c r="T726" s="108" t="e">
        <f t="shared" si="115"/>
        <v>#N/A</v>
      </c>
      <c r="U726" s="110" t="e">
        <f t="shared" si="116"/>
        <v>#N/A</v>
      </c>
      <c r="V726" t="e">
        <f t="shared" si="117"/>
        <v>#N/A</v>
      </c>
      <c r="W726" t="str">
        <f t="shared" si="118"/>
        <v/>
      </c>
      <c r="X726" s="24" t="str">
        <f>IFERROR(VLOOKUP(W726,HOSPITAIS_COM_DIVIDAS!A:E,5,FALSE),"")</f>
        <v/>
      </c>
    </row>
    <row r="727" spans="1:24" x14ac:dyDescent="0.25">
      <c r="A727" s="52" t="str">
        <f>IFERROR((Tabela4[[#This Row],[Status da Proposta]]),"")</f>
        <v/>
      </c>
      <c r="B727" s="121">
        <f>IFERROR((CREDITO_FINANCEIRO!A727),"")</f>
        <v>0</v>
      </c>
      <c r="C727" s="120" t="str">
        <f>IFERROR((VLOOKUP(B727,CREDITO_FINANCEIRO!A:B,2,FALSE)),"")</f>
        <v/>
      </c>
      <c r="D727" s="94" t="str">
        <f>IFERROR((VLOOKUP(B727,CREDITO_FINANCEIRO!A:E,5,FALSE)),"")</f>
        <v/>
      </c>
      <c r="E727" s="95" t="str">
        <f>IFERROR((VLOOKUP(B727,CREDITO_FINANCEIRO!A:C,3,FALSE)),"")</f>
        <v/>
      </c>
      <c r="F727" s="120" t="str">
        <f>IFERROR((VLOOKUP(B727,CREDITO_FINANCEIRO!A:G,4,FALSE)),"")</f>
        <v/>
      </c>
      <c r="G727" s="120" t="e">
        <f>VLOOKUP(B727,CREDITO_FINANCEIRO!A:G,6,FALSE)</f>
        <v>#N/A</v>
      </c>
      <c r="H727" s="120" t="e">
        <f>VLOOKUP(B727,CREDITO_FINANCEIRO!A:G,7,FALSE)</f>
        <v>#N/A</v>
      </c>
      <c r="I727" s="91" t="e">
        <f>VLOOKUP(B727,CREDITO_FINANCEIRO!A:K,10,FALSE)</f>
        <v>#N/A</v>
      </c>
      <c r="J727" s="91" t="e">
        <f>VLOOKUP(B727,CREDITO_FINANCEIRO!A:K,11,FALSE)</f>
        <v>#N/A</v>
      </c>
      <c r="K727" s="91" t="e">
        <f>VLOOKUP(B727,CREDITO_FINANCEIRO!A:L,12,FALSE)</f>
        <v>#N/A</v>
      </c>
      <c r="L727" s="110" t="e">
        <f t="shared" si="110"/>
        <v>#N/A</v>
      </c>
      <c r="M727" s="2" t="e">
        <f t="shared" si="111"/>
        <v>#N/A</v>
      </c>
      <c r="N727" s="111" t="e">
        <f>VLOOKUP(Tabela4[[#This Row],[Proposta de Referência]],SIMP_CF!A:K,9,FALSE)</f>
        <v>#N/A</v>
      </c>
      <c r="O727" s="111" t="e">
        <f>VLOOKUP(Tabela4[[#This Row],[Proposta de Referência]],SIMP_CF!A:K,8,FALSE)</f>
        <v>#N/A</v>
      </c>
      <c r="P727" s="112" t="e">
        <f t="shared" si="112"/>
        <v>#N/A</v>
      </c>
      <c r="Q727" s="112" t="e">
        <f t="shared" si="113"/>
        <v>#N/A</v>
      </c>
      <c r="R727" t="e">
        <f t="shared" si="119"/>
        <v>#N/A</v>
      </c>
      <c r="S727" s="108" t="e">
        <f t="shared" si="114"/>
        <v>#N/A</v>
      </c>
      <c r="T727" s="108" t="e">
        <f t="shared" si="115"/>
        <v>#N/A</v>
      </c>
      <c r="U727" s="110" t="e">
        <f t="shared" si="116"/>
        <v>#N/A</v>
      </c>
      <c r="V727" t="e">
        <f t="shared" si="117"/>
        <v>#N/A</v>
      </c>
      <c r="W727" t="str">
        <f t="shared" si="118"/>
        <v/>
      </c>
      <c r="X727" s="24" t="str">
        <f>IFERROR(VLOOKUP(W727,HOSPITAIS_COM_DIVIDAS!A:E,5,FALSE),"")</f>
        <v/>
      </c>
    </row>
    <row r="728" spans="1:24" x14ac:dyDescent="0.25">
      <c r="A728" s="52" t="str">
        <f>IFERROR((Tabela4[[#This Row],[Status da Proposta]]),"")</f>
        <v/>
      </c>
      <c r="B728" s="121">
        <f>IFERROR((CREDITO_FINANCEIRO!A728),"")</f>
        <v>0</v>
      </c>
      <c r="C728" s="120" t="str">
        <f>IFERROR((VLOOKUP(B728,CREDITO_FINANCEIRO!A:B,2,FALSE)),"")</f>
        <v/>
      </c>
      <c r="D728" s="94" t="str">
        <f>IFERROR((VLOOKUP(B728,CREDITO_FINANCEIRO!A:E,5,FALSE)),"")</f>
        <v/>
      </c>
      <c r="E728" s="95" t="str">
        <f>IFERROR((VLOOKUP(B728,CREDITO_FINANCEIRO!A:C,3,FALSE)),"")</f>
        <v/>
      </c>
      <c r="F728" s="120" t="str">
        <f>IFERROR((VLOOKUP(B728,CREDITO_FINANCEIRO!A:G,4,FALSE)),"")</f>
        <v/>
      </c>
      <c r="G728" s="120" t="e">
        <f>VLOOKUP(B728,CREDITO_FINANCEIRO!A:G,6,FALSE)</f>
        <v>#N/A</v>
      </c>
      <c r="H728" s="120" t="e">
        <f>VLOOKUP(B728,CREDITO_FINANCEIRO!A:G,7,FALSE)</f>
        <v>#N/A</v>
      </c>
      <c r="I728" s="91" t="e">
        <f>VLOOKUP(B728,CREDITO_FINANCEIRO!A:K,10,FALSE)</f>
        <v>#N/A</v>
      </c>
      <c r="J728" s="91" t="e">
        <f>VLOOKUP(B728,CREDITO_FINANCEIRO!A:K,11,FALSE)</f>
        <v>#N/A</v>
      </c>
      <c r="K728" s="91" t="e">
        <f>VLOOKUP(B728,CREDITO_FINANCEIRO!A:L,12,FALSE)</f>
        <v>#N/A</v>
      </c>
      <c r="L728" s="110" t="e">
        <f t="shared" si="110"/>
        <v>#N/A</v>
      </c>
      <c r="M728" s="2" t="e">
        <f t="shared" si="111"/>
        <v>#N/A</v>
      </c>
      <c r="N728" s="111" t="e">
        <f>VLOOKUP(Tabela4[[#This Row],[Proposta de Referência]],SIMP_CF!A:K,9,FALSE)</f>
        <v>#N/A</v>
      </c>
      <c r="O728" s="111" t="e">
        <f>VLOOKUP(Tabela4[[#This Row],[Proposta de Referência]],SIMP_CF!A:K,8,FALSE)</f>
        <v>#N/A</v>
      </c>
      <c r="P728" s="112" t="e">
        <f t="shared" si="112"/>
        <v>#N/A</v>
      </c>
      <c r="Q728" s="112" t="e">
        <f t="shared" si="113"/>
        <v>#N/A</v>
      </c>
      <c r="R728" t="e">
        <f t="shared" si="119"/>
        <v>#N/A</v>
      </c>
      <c r="S728" s="108" t="e">
        <f t="shared" si="114"/>
        <v>#N/A</v>
      </c>
      <c r="T728" s="108" t="e">
        <f t="shared" si="115"/>
        <v>#N/A</v>
      </c>
      <c r="U728" s="110" t="e">
        <f t="shared" si="116"/>
        <v>#N/A</v>
      </c>
      <c r="V728" t="e">
        <f t="shared" si="117"/>
        <v>#N/A</v>
      </c>
      <c r="W728" t="str">
        <f t="shared" si="118"/>
        <v/>
      </c>
      <c r="X728" s="24" t="str">
        <f>IFERROR(VLOOKUP(W728,HOSPITAIS_COM_DIVIDAS!A:E,5,FALSE),"")</f>
        <v/>
      </c>
    </row>
    <row r="729" spans="1:24" x14ac:dyDescent="0.25">
      <c r="A729" s="52" t="str">
        <f>IFERROR((Tabela4[[#This Row],[Status da Proposta]]),"")</f>
        <v/>
      </c>
      <c r="B729" s="121">
        <f>IFERROR((CREDITO_FINANCEIRO!A729),"")</f>
        <v>0</v>
      </c>
      <c r="C729" s="120" t="str">
        <f>IFERROR((VLOOKUP(B729,CREDITO_FINANCEIRO!A:B,2,FALSE)),"")</f>
        <v/>
      </c>
      <c r="D729" s="94" t="str">
        <f>IFERROR((VLOOKUP(B729,CREDITO_FINANCEIRO!A:E,5,FALSE)),"")</f>
        <v/>
      </c>
      <c r="E729" s="95" t="str">
        <f>IFERROR((VLOOKUP(B729,CREDITO_FINANCEIRO!A:C,3,FALSE)),"")</f>
        <v/>
      </c>
      <c r="F729" s="120" t="str">
        <f>IFERROR((VLOOKUP(B729,CREDITO_FINANCEIRO!A:G,4,FALSE)),"")</f>
        <v/>
      </c>
      <c r="G729" s="120" t="e">
        <f>VLOOKUP(B729,CREDITO_FINANCEIRO!A:G,6,FALSE)</f>
        <v>#N/A</v>
      </c>
      <c r="H729" s="120" t="e">
        <f>VLOOKUP(B729,CREDITO_FINANCEIRO!A:G,7,FALSE)</f>
        <v>#N/A</v>
      </c>
      <c r="I729" s="91" t="e">
        <f>VLOOKUP(B729,CREDITO_FINANCEIRO!A:K,10,FALSE)</f>
        <v>#N/A</v>
      </c>
      <c r="J729" s="91" t="e">
        <f>VLOOKUP(B729,CREDITO_FINANCEIRO!A:K,11,FALSE)</f>
        <v>#N/A</v>
      </c>
      <c r="K729" s="91" t="e">
        <f>VLOOKUP(B729,CREDITO_FINANCEIRO!A:L,12,FALSE)</f>
        <v>#N/A</v>
      </c>
      <c r="L729" s="110" t="e">
        <f t="shared" si="110"/>
        <v>#N/A</v>
      </c>
      <c r="M729" s="2" t="e">
        <f t="shared" si="111"/>
        <v>#N/A</v>
      </c>
      <c r="N729" s="111" t="e">
        <f>VLOOKUP(Tabela4[[#This Row],[Proposta de Referência]],SIMP_CF!A:K,9,FALSE)</f>
        <v>#N/A</v>
      </c>
      <c r="O729" s="111" t="e">
        <f>VLOOKUP(Tabela4[[#This Row],[Proposta de Referência]],SIMP_CF!A:K,8,FALSE)</f>
        <v>#N/A</v>
      </c>
      <c r="P729" s="112" t="e">
        <f t="shared" si="112"/>
        <v>#N/A</v>
      </c>
      <c r="Q729" s="112" t="e">
        <f t="shared" si="113"/>
        <v>#N/A</v>
      </c>
      <c r="R729" t="e">
        <f t="shared" si="119"/>
        <v>#N/A</v>
      </c>
      <c r="S729" s="108" t="e">
        <f t="shared" si="114"/>
        <v>#N/A</v>
      </c>
      <c r="T729" s="108" t="e">
        <f t="shared" si="115"/>
        <v>#N/A</v>
      </c>
      <c r="U729" s="110" t="e">
        <f t="shared" si="116"/>
        <v>#N/A</v>
      </c>
      <c r="V729" t="e">
        <f t="shared" si="117"/>
        <v>#N/A</v>
      </c>
      <c r="W729" t="str">
        <f t="shared" si="118"/>
        <v/>
      </c>
      <c r="X729" s="24" t="str">
        <f>IFERROR(VLOOKUP(W729,HOSPITAIS_COM_DIVIDAS!A:E,5,FALSE),"")</f>
        <v/>
      </c>
    </row>
    <row r="730" spans="1:24" x14ac:dyDescent="0.25">
      <c r="A730" s="52" t="str">
        <f>IFERROR((Tabela4[[#This Row],[Status da Proposta]]),"")</f>
        <v/>
      </c>
      <c r="B730" s="121">
        <f>IFERROR((CREDITO_FINANCEIRO!A730),"")</f>
        <v>0</v>
      </c>
      <c r="C730" s="120" t="str">
        <f>IFERROR((VLOOKUP(B730,CREDITO_FINANCEIRO!A:B,2,FALSE)),"")</f>
        <v/>
      </c>
      <c r="D730" s="94" t="str">
        <f>IFERROR((VLOOKUP(B730,CREDITO_FINANCEIRO!A:E,5,FALSE)),"")</f>
        <v/>
      </c>
      <c r="E730" s="95" t="str">
        <f>IFERROR((VLOOKUP(B730,CREDITO_FINANCEIRO!A:C,3,FALSE)),"")</f>
        <v/>
      </c>
      <c r="F730" s="120" t="str">
        <f>IFERROR((VLOOKUP(B730,CREDITO_FINANCEIRO!A:G,4,FALSE)),"")</f>
        <v/>
      </c>
      <c r="G730" s="120" t="e">
        <f>VLOOKUP(B730,CREDITO_FINANCEIRO!A:G,6,FALSE)</f>
        <v>#N/A</v>
      </c>
      <c r="H730" s="120" t="e">
        <f>VLOOKUP(B730,CREDITO_FINANCEIRO!A:G,7,FALSE)</f>
        <v>#N/A</v>
      </c>
      <c r="I730" s="91" t="e">
        <f>VLOOKUP(B730,CREDITO_FINANCEIRO!A:K,10,FALSE)</f>
        <v>#N/A</v>
      </c>
      <c r="J730" s="91" t="e">
        <f>VLOOKUP(B730,CREDITO_FINANCEIRO!A:K,11,FALSE)</f>
        <v>#N/A</v>
      </c>
      <c r="K730" s="91" t="e">
        <f>VLOOKUP(B730,CREDITO_FINANCEIRO!A:L,12,FALSE)</f>
        <v>#N/A</v>
      </c>
      <c r="L730" s="110" t="e">
        <f t="shared" si="110"/>
        <v>#N/A</v>
      </c>
      <c r="M730" s="2" t="e">
        <f t="shared" si="111"/>
        <v>#N/A</v>
      </c>
      <c r="N730" s="111" t="e">
        <f>VLOOKUP(Tabela4[[#This Row],[Proposta de Referência]],SIMP_CF!A:K,9,FALSE)</f>
        <v>#N/A</v>
      </c>
      <c r="O730" s="111" t="e">
        <f>VLOOKUP(Tabela4[[#This Row],[Proposta de Referência]],SIMP_CF!A:K,8,FALSE)</f>
        <v>#N/A</v>
      </c>
      <c r="P730" s="112" t="e">
        <f t="shared" si="112"/>
        <v>#N/A</v>
      </c>
      <c r="Q730" s="112" t="e">
        <f t="shared" si="113"/>
        <v>#N/A</v>
      </c>
      <c r="R730" t="e">
        <f t="shared" si="119"/>
        <v>#N/A</v>
      </c>
      <c r="S730" s="108" t="e">
        <f t="shared" si="114"/>
        <v>#N/A</v>
      </c>
      <c r="T730" s="108" t="e">
        <f t="shared" si="115"/>
        <v>#N/A</v>
      </c>
      <c r="U730" s="110" t="e">
        <f t="shared" si="116"/>
        <v>#N/A</v>
      </c>
      <c r="V730" t="e">
        <f t="shared" si="117"/>
        <v>#N/A</v>
      </c>
      <c r="W730" t="str">
        <f t="shared" si="118"/>
        <v/>
      </c>
      <c r="X730" s="24" t="str">
        <f>IFERROR(VLOOKUP(W730,HOSPITAIS_COM_DIVIDAS!A:E,5,FALSE),"")</f>
        <v/>
      </c>
    </row>
    <row r="731" spans="1:24" x14ac:dyDescent="0.25">
      <c r="A731" s="52" t="str">
        <f>IFERROR((Tabela4[[#This Row],[Status da Proposta]]),"")</f>
        <v/>
      </c>
      <c r="B731" s="121">
        <f>IFERROR((CREDITO_FINANCEIRO!A731),"")</f>
        <v>0</v>
      </c>
      <c r="C731" s="120" t="str">
        <f>IFERROR((VLOOKUP(B731,CREDITO_FINANCEIRO!A:B,2,FALSE)),"")</f>
        <v/>
      </c>
      <c r="D731" s="94" t="str">
        <f>IFERROR((VLOOKUP(B731,CREDITO_FINANCEIRO!A:E,5,FALSE)),"")</f>
        <v/>
      </c>
      <c r="E731" s="95" t="str">
        <f>IFERROR((VLOOKUP(B731,CREDITO_FINANCEIRO!A:C,3,FALSE)),"")</f>
        <v/>
      </c>
      <c r="F731" s="120" t="str">
        <f>IFERROR((VLOOKUP(B731,CREDITO_FINANCEIRO!A:G,4,FALSE)),"")</f>
        <v/>
      </c>
      <c r="G731" s="120" t="e">
        <f>VLOOKUP(B731,CREDITO_FINANCEIRO!A:G,6,FALSE)</f>
        <v>#N/A</v>
      </c>
      <c r="H731" s="120" t="e">
        <f>VLOOKUP(B731,CREDITO_FINANCEIRO!A:G,7,FALSE)</f>
        <v>#N/A</v>
      </c>
      <c r="I731" s="91" t="e">
        <f>VLOOKUP(B731,CREDITO_FINANCEIRO!A:K,10,FALSE)</f>
        <v>#N/A</v>
      </c>
      <c r="J731" s="91" t="e">
        <f>VLOOKUP(B731,CREDITO_FINANCEIRO!A:K,11,FALSE)</f>
        <v>#N/A</v>
      </c>
      <c r="K731" s="91" t="e">
        <f>VLOOKUP(B731,CREDITO_FINANCEIRO!A:L,12,FALSE)</f>
        <v>#N/A</v>
      </c>
      <c r="L731" s="110" t="e">
        <f t="shared" si="110"/>
        <v>#N/A</v>
      </c>
      <c r="M731" s="2" t="e">
        <f t="shared" si="111"/>
        <v>#N/A</v>
      </c>
      <c r="N731" s="111" t="e">
        <f>VLOOKUP(Tabela4[[#This Row],[Proposta de Referência]],SIMP_CF!A:K,9,FALSE)</f>
        <v>#N/A</v>
      </c>
      <c r="O731" s="111" t="e">
        <f>VLOOKUP(Tabela4[[#This Row],[Proposta de Referência]],SIMP_CF!A:K,8,FALSE)</f>
        <v>#N/A</v>
      </c>
      <c r="P731" s="112" t="e">
        <f t="shared" si="112"/>
        <v>#N/A</v>
      </c>
      <c r="Q731" s="112" t="e">
        <f t="shared" si="113"/>
        <v>#N/A</v>
      </c>
      <c r="R731" t="e">
        <f t="shared" si="119"/>
        <v>#N/A</v>
      </c>
      <c r="S731" s="108" t="e">
        <f t="shared" si="114"/>
        <v>#N/A</v>
      </c>
      <c r="T731" s="108" t="e">
        <f t="shared" si="115"/>
        <v>#N/A</v>
      </c>
      <c r="U731" s="110" t="e">
        <f t="shared" si="116"/>
        <v>#N/A</v>
      </c>
      <c r="V731" t="e">
        <f t="shared" si="117"/>
        <v>#N/A</v>
      </c>
      <c r="W731" t="str">
        <f t="shared" si="118"/>
        <v/>
      </c>
      <c r="X731" s="24" t="str">
        <f>IFERROR(VLOOKUP(W731,HOSPITAIS_COM_DIVIDAS!A:E,5,FALSE),"")</f>
        <v/>
      </c>
    </row>
    <row r="732" spans="1:24" x14ac:dyDescent="0.25">
      <c r="A732" s="52" t="str">
        <f>IFERROR((Tabela4[[#This Row],[Status da Proposta]]),"")</f>
        <v/>
      </c>
      <c r="B732" s="121">
        <f>IFERROR((CREDITO_FINANCEIRO!A732),"")</f>
        <v>0</v>
      </c>
      <c r="C732" s="120" t="str">
        <f>IFERROR((VLOOKUP(B732,CREDITO_FINANCEIRO!A:B,2,FALSE)),"")</f>
        <v/>
      </c>
      <c r="D732" s="94" t="str">
        <f>IFERROR((VLOOKUP(B732,CREDITO_FINANCEIRO!A:E,5,FALSE)),"")</f>
        <v/>
      </c>
      <c r="E732" s="95" t="str">
        <f>IFERROR((VLOOKUP(B732,CREDITO_FINANCEIRO!A:C,3,FALSE)),"")</f>
        <v/>
      </c>
      <c r="F732" s="120" t="str">
        <f>IFERROR((VLOOKUP(B732,CREDITO_FINANCEIRO!A:G,4,FALSE)),"")</f>
        <v/>
      </c>
      <c r="G732" s="120" t="e">
        <f>VLOOKUP(B732,CREDITO_FINANCEIRO!A:G,6,FALSE)</f>
        <v>#N/A</v>
      </c>
      <c r="H732" s="120" t="e">
        <f>VLOOKUP(B732,CREDITO_FINANCEIRO!A:G,7,FALSE)</f>
        <v>#N/A</v>
      </c>
      <c r="I732" s="91" t="e">
        <f>VLOOKUP(B732,CREDITO_FINANCEIRO!A:K,10,FALSE)</f>
        <v>#N/A</v>
      </c>
      <c r="J732" s="91" t="e">
        <f>VLOOKUP(B732,CREDITO_FINANCEIRO!A:K,11,FALSE)</f>
        <v>#N/A</v>
      </c>
      <c r="K732" s="91" t="e">
        <f>VLOOKUP(B732,CREDITO_FINANCEIRO!A:L,12,FALSE)</f>
        <v>#N/A</v>
      </c>
      <c r="L732" s="110" t="e">
        <f t="shared" si="110"/>
        <v>#N/A</v>
      </c>
      <c r="M732" s="2" t="e">
        <f t="shared" si="111"/>
        <v>#N/A</v>
      </c>
      <c r="N732" s="111" t="e">
        <f>VLOOKUP(Tabela4[[#This Row],[Proposta de Referência]],SIMP_CF!A:K,9,FALSE)</f>
        <v>#N/A</v>
      </c>
      <c r="O732" s="111" t="e">
        <f>VLOOKUP(Tabela4[[#This Row],[Proposta de Referência]],SIMP_CF!A:K,8,FALSE)</f>
        <v>#N/A</v>
      </c>
      <c r="P732" s="112" t="e">
        <f t="shared" si="112"/>
        <v>#N/A</v>
      </c>
      <c r="Q732" s="112" t="e">
        <f t="shared" si="113"/>
        <v>#N/A</v>
      </c>
      <c r="R732" t="e">
        <f t="shared" si="119"/>
        <v>#N/A</v>
      </c>
      <c r="S732" s="108" t="e">
        <f t="shared" si="114"/>
        <v>#N/A</v>
      </c>
      <c r="T732" s="108" t="e">
        <f t="shared" si="115"/>
        <v>#N/A</v>
      </c>
      <c r="U732" s="110" t="e">
        <f t="shared" si="116"/>
        <v>#N/A</v>
      </c>
      <c r="V732" t="e">
        <f t="shared" si="117"/>
        <v>#N/A</v>
      </c>
      <c r="W732" t="str">
        <f t="shared" si="118"/>
        <v/>
      </c>
      <c r="X732" s="24" t="str">
        <f>IFERROR(VLOOKUP(W732,HOSPITAIS_COM_DIVIDAS!A:E,5,FALSE),"")</f>
        <v/>
      </c>
    </row>
    <row r="733" spans="1:24" x14ac:dyDescent="0.25">
      <c r="A733" s="52" t="str">
        <f>IFERROR((Tabela4[[#This Row],[Status da Proposta]]),"")</f>
        <v/>
      </c>
      <c r="B733" s="121">
        <f>IFERROR((CREDITO_FINANCEIRO!A733),"")</f>
        <v>0</v>
      </c>
      <c r="C733" s="120" t="str">
        <f>IFERROR((VLOOKUP(B733,CREDITO_FINANCEIRO!A:B,2,FALSE)),"")</f>
        <v/>
      </c>
      <c r="D733" s="94" t="str">
        <f>IFERROR((VLOOKUP(B733,CREDITO_FINANCEIRO!A:E,5,FALSE)),"")</f>
        <v/>
      </c>
      <c r="E733" s="95" t="str">
        <f>IFERROR((VLOOKUP(B733,CREDITO_FINANCEIRO!A:C,3,FALSE)),"")</f>
        <v/>
      </c>
      <c r="F733" s="120" t="str">
        <f>IFERROR((VLOOKUP(B733,CREDITO_FINANCEIRO!A:G,4,FALSE)),"")</f>
        <v/>
      </c>
      <c r="G733" s="120" t="e">
        <f>VLOOKUP(B733,CREDITO_FINANCEIRO!A:G,6,FALSE)</f>
        <v>#N/A</v>
      </c>
      <c r="H733" s="120" t="e">
        <f>VLOOKUP(B733,CREDITO_FINANCEIRO!A:G,7,FALSE)</f>
        <v>#N/A</v>
      </c>
      <c r="I733" s="91" t="e">
        <f>VLOOKUP(B733,CREDITO_FINANCEIRO!A:K,10,FALSE)</f>
        <v>#N/A</v>
      </c>
      <c r="J733" s="91" t="e">
        <f>VLOOKUP(B733,CREDITO_FINANCEIRO!A:K,11,FALSE)</f>
        <v>#N/A</v>
      </c>
      <c r="K733" s="91" t="e">
        <f>VLOOKUP(B733,CREDITO_FINANCEIRO!A:L,12,FALSE)</f>
        <v>#N/A</v>
      </c>
      <c r="L733" s="110" t="e">
        <f t="shared" si="110"/>
        <v>#N/A</v>
      </c>
      <c r="M733" s="2" t="e">
        <f t="shared" si="111"/>
        <v>#N/A</v>
      </c>
      <c r="N733" s="111" t="e">
        <f>VLOOKUP(Tabela4[[#This Row],[Proposta de Referência]],SIMP_CF!A:K,9,FALSE)</f>
        <v>#N/A</v>
      </c>
      <c r="O733" s="111" t="e">
        <f>VLOOKUP(Tabela4[[#This Row],[Proposta de Referência]],SIMP_CF!A:K,8,FALSE)</f>
        <v>#N/A</v>
      </c>
      <c r="P733" s="112" t="e">
        <f t="shared" si="112"/>
        <v>#N/A</v>
      </c>
      <c r="Q733" s="112" t="e">
        <f t="shared" si="113"/>
        <v>#N/A</v>
      </c>
      <c r="R733" t="e">
        <f t="shared" si="119"/>
        <v>#N/A</v>
      </c>
      <c r="S733" s="108" t="e">
        <f t="shared" si="114"/>
        <v>#N/A</v>
      </c>
      <c r="T733" s="108" t="e">
        <f t="shared" si="115"/>
        <v>#N/A</v>
      </c>
      <c r="U733" s="110" t="e">
        <f t="shared" si="116"/>
        <v>#N/A</v>
      </c>
      <c r="V733" t="e">
        <f t="shared" si="117"/>
        <v>#N/A</v>
      </c>
      <c r="W733" t="str">
        <f t="shared" si="118"/>
        <v/>
      </c>
      <c r="X733" s="24" t="str">
        <f>IFERROR(VLOOKUP(W733,HOSPITAIS_COM_DIVIDAS!A:E,5,FALSE),"")</f>
        <v/>
      </c>
    </row>
    <row r="734" spans="1:24" x14ac:dyDescent="0.25">
      <c r="A734" s="52" t="str">
        <f>IFERROR((Tabela4[[#This Row],[Status da Proposta]]),"")</f>
        <v/>
      </c>
      <c r="B734" s="121">
        <f>IFERROR((CREDITO_FINANCEIRO!A734),"")</f>
        <v>0</v>
      </c>
      <c r="C734" s="120" t="str">
        <f>IFERROR((VLOOKUP(B734,CREDITO_FINANCEIRO!A:B,2,FALSE)),"")</f>
        <v/>
      </c>
      <c r="D734" s="94" t="str">
        <f>IFERROR((VLOOKUP(B734,CREDITO_FINANCEIRO!A:E,5,FALSE)),"")</f>
        <v/>
      </c>
      <c r="E734" s="95" t="str">
        <f>IFERROR((VLOOKUP(B734,CREDITO_FINANCEIRO!A:C,3,FALSE)),"")</f>
        <v/>
      </c>
      <c r="F734" s="120" t="str">
        <f>IFERROR((VLOOKUP(B734,CREDITO_FINANCEIRO!A:G,4,FALSE)),"")</f>
        <v/>
      </c>
      <c r="G734" s="120" t="e">
        <f>VLOOKUP(B734,CREDITO_FINANCEIRO!A:G,6,FALSE)</f>
        <v>#N/A</v>
      </c>
      <c r="H734" s="120" t="e">
        <f>VLOOKUP(B734,CREDITO_FINANCEIRO!A:G,7,FALSE)</f>
        <v>#N/A</v>
      </c>
      <c r="I734" s="91" t="e">
        <f>VLOOKUP(B734,CREDITO_FINANCEIRO!A:K,10,FALSE)</f>
        <v>#N/A</v>
      </c>
      <c r="J734" s="91" t="e">
        <f>VLOOKUP(B734,CREDITO_FINANCEIRO!A:K,11,FALSE)</f>
        <v>#N/A</v>
      </c>
      <c r="K734" s="91" t="e">
        <f>VLOOKUP(B734,CREDITO_FINANCEIRO!A:L,12,FALSE)</f>
        <v>#N/A</v>
      </c>
      <c r="L734" s="110" t="e">
        <f t="shared" si="110"/>
        <v>#N/A</v>
      </c>
      <c r="M734" s="2" t="e">
        <f t="shared" si="111"/>
        <v>#N/A</v>
      </c>
      <c r="N734" s="111" t="e">
        <f>VLOOKUP(Tabela4[[#This Row],[Proposta de Referência]],SIMP_CF!A:K,9,FALSE)</f>
        <v>#N/A</v>
      </c>
      <c r="O734" s="111" t="e">
        <f>VLOOKUP(Tabela4[[#This Row],[Proposta de Referência]],SIMP_CF!A:K,8,FALSE)</f>
        <v>#N/A</v>
      </c>
      <c r="P734" s="112" t="e">
        <f t="shared" si="112"/>
        <v>#N/A</v>
      </c>
      <c r="Q734" s="112" t="e">
        <f t="shared" si="113"/>
        <v>#N/A</v>
      </c>
      <c r="R734" t="e">
        <f t="shared" si="119"/>
        <v>#N/A</v>
      </c>
      <c r="S734" s="108" t="e">
        <f t="shared" si="114"/>
        <v>#N/A</v>
      </c>
      <c r="T734" s="108" t="e">
        <f t="shared" si="115"/>
        <v>#N/A</v>
      </c>
      <c r="U734" s="110" t="e">
        <f t="shared" si="116"/>
        <v>#N/A</v>
      </c>
      <c r="V734" t="e">
        <f t="shared" si="117"/>
        <v>#N/A</v>
      </c>
      <c r="W734" t="str">
        <f t="shared" si="118"/>
        <v/>
      </c>
      <c r="X734" s="24" t="str">
        <f>IFERROR(VLOOKUP(W734,HOSPITAIS_COM_DIVIDAS!A:E,5,FALSE),"")</f>
        <v/>
      </c>
    </row>
    <row r="735" spans="1:24" x14ac:dyDescent="0.25">
      <c r="A735" s="52" t="str">
        <f>IFERROR((Tabela4[[#This Row],[Status da Proposta]]),"")</f>
        <v/>
      </c>
      <c r="B735" s="121">
        <f>IFERROR((CREDITO_FINANCEIRO!A735),"")</f>
        <v>0</v>
      </c>
      <c r="C735" s="120" t="str">
        <f>IFERROR((VLOOKUP(B735,CREDITO_FINANCEIRO!A:B,2,FALSE)),"")</f>
        <v/>
      </c>
      <c r="D735" s="94" t="str">
        <f>IFERROR((VLOOKUP(B735,CREDITO_FINANCEIRO!A:E,5,FALSE)),"")</f>
        <v/>
      </c>
      <c r="E735" s="95" t="str">
        <f>IFERROR((VLOOKUP(B735,CREDITO_FINANCEIRO!A:C,3,FALSE)),"")</f>
        <v/>
      </c>
      <c r="F735" s="120" t="str">
        <f>IFERROR((VLOOKUP(B735,CREDITO_FINANCEIRO!A:G,4,FALSE)),"")</f>
        <v/>
      </c>
      <c r="G735" s="120" t="e">
        <f>VLOOKUP(B735,CREDITO_FINANCEIRO!A:G,6,FALSE)</f>
        <v>#N/A</v>
      </c>
      <c r="H735" s="120" t="e">
        <f>VLOOKUP(B735,CREDITO_FINANCEIRO!A:G,7,FALSE)</f>
        <v>#N/A</v>
      </c>
      <c r="I735" s="91" t="e">
        <f>VLOOKUP(B735,CREDITO_FINANCEIRO!A:K,10,FALSE)</f>
        <v>#N/A</v>
      </c>
      <c r="J735" s="91" t="e">
        <f>VLOOKUP(B735,CREDITO_FINANCEIRO!A:K,11,FALSE)</f>
        <v>#N/A</v>
      </c>
      <c r="K735" s="91" t="e">
        <f>VLOOKUP(B735,CREDITO_FINANCEIRO!A:L,12,FALSE)</f>
        <v>#N/A</v>
      </c>
      <c r="L735" s="110" t="e">
        <f t="shared" si="110"/>
        <v>#N/A</v>
      </c>
      <c r="M735" s="2" t="e">
        <f t="shared" si="111"/>
        <v>#N/A</v>
      </c>
      <c r="N735" s="111" t="e">
        <f>VLOOKUP(Tabela4[[#This Row],[Proposta de Referência]],SIMP_CF!A:K,9,FALSE)</f>
        <v>#N/A</v>
      </c>
      <c r="O735" s="111" t="e">
        <f>VLOOKUP(Tabela4[[#This Row],[Proposta de Referência]],SIMP_CF!A:K,8,FALSE)</f>
        <v>#N/A</v>
      </c>
      <c r="P735" s="112" t="e">
        <f t="shared" si="112"/>
        <v>#N/A</v>
      </c>
      <c r="Q735" s="112" t="e">
        <f t="shared" si="113"/>
        <v>#N/A</v>
      </c>
      <c r="R735" t="e">
        <f t="shared" si="119"/>
        <v>#N/A</v>
      </c>
      <c r="S735" s="108" t="e">
        <f t="shared" si="114"/>
        <v>#N/A</v>
      </c>
      <c r="T735" s="108" t="e">
        <f t="shared" si="115"/>
        <v>#N/A</v>
      </c>
      <c r="U735" s="110" t="e">
        <f t="shared" si="116"/>
        <v>#N/A</v>
      </c>
      <c r="V735" t="e">
        <f t="shared" si="117"/>
        <v>#N/A</v>
      </c>
      <c r="W735" t="str">
        <f t="shared" si="118"/>
        <v/>
      </c>
      <c r="X735" s="24" t="str">
        <f>IFERROR(VLOOKUP(W735,HOSPITAIS_COM_DIVIDAS!A:E,5,FALSE),"")</f>
        <v/>
      </c>
    </row>
    <row r="736" spans="1:24" x14ac:dyDescent="0.25">
      <c r="A736" s="52" t="str">
        <f>IFERROR((Tabela4[[#This Row],[Status da Proposta]]),"")</f>
        <v/>
      </c>
      <c r="B736" s="121">
        <f>IFERROR((CREDITO_FINANCEIRO!A736),"")</f>
        <v>0</v>
      </c>
      <c r="C736" s="120" t="str">
        <f>IFERROR((VLOOKUP(B736,CREDITO_FINANCEIRO!A:B,2,FALSE)),"")</f>
        <v/>
      </c>
      <c r="D736" s="94" t="str">
        <f>IFERROR((VLOOKUP(B736,CREDITO_FINANCEIRO!A:E,5,FALSE)),"")</f>
        <v/>
      </c>
      <c r="E736" s="95" t="str">
        <f>IFERROR((VLOOKUP(B736,CREDITO_FINANCEIRO!A:C,3,FALSE)),"")</f>
        <v/>
      </c>
      <c r="F736" s="120" t="str">
        <f>IFERROR((VLOOKUP(B736,CREDITO_FINANCEIRO!A:G,4,FALSE)),"")</f>
        <v/>
      </c>
      <c r="G736" s="120" t="e">
        <f>VLOOKUP(B736,CREDITO_FINANCEIRO!A:G,6,FALSE)</f>
        <v>#N/A</v>
      </c>
      <c r="H736" s="120" t="e">
        <f>VLOOKUP(B736,CREDITO_FINANCEIRO!A:G,7,FALSE)</f>
        <v>#N/A</v>
      </c>
      <c r="I736" s="91" t="e">
        <f>VLOOKUP(B736,CREDITO_FINANCEIRO!A:K,10,FALSE)</f>
        <v>#N/A</v>
      </c>
      <c r="J736" s="91" t="e">
        <f>VLOOKUP(B736,CREDITO_FINANCEIRO!A:K,11,FALSE)</f>
        <v>#N/A</v>
      </c>
      <c r="K736" s="91" t="e">
        <f>VLOOKUP(B736,CREDITO_FINANCEIRO!A:L,12,FALSE)</f>
        <v>#N/A</v>
      </c>
      <c r="L736" s="110" t="e">
        <f t="shared" si="110"/>
        <v>#N/A</v>
      </c>
      <c r="M736" s="2" t="e">
        <f t="shared" si="111"/>
        <v>#N/A</v>
      </c>
      <c r="N736" s="111" t="e">
        <f>VLOOKUP(Tabela4[[#This Row],[Proposta de Referência]],SIMP_CF!A:K,9,FALSE)</f>
        <v>#N/A</v>
      </c>
      <c r="O736" s="111" t="e">
        <f>VLOOKUP(Tabela4[[#This Row],[Proposta de Referência]],SIMP_CF!A:K,8,FALSE)</f>
        <v>#N/A</v>
      </c>
      <c r="P736" s="112" t="e">
        <f t="shared" si="112"/>
        <v>#N/A</v>
      </c>
      <c r="Q736" s="112" t="e">
        <f t="shared" si="113"/>
        <v>#N/A</v>
      </c>
      <c r="R736" t="e">
        <f t="shared" si="119"/>
        <v>#N/A</v>
      </c>
      <c r="S736" s="108" t="e">
        <f t="shared" si="114"/>
        <v>#N/A</v>
      </c>
      <c r="T736" s="108" t="e">
        <f t="shared" si="115"/>
        <v>#N/A</v>
      </c>
      <c r="U736" s="110" t="e">
        <f t="shared" si="116"/>
        <v>#N/A</v>
      </c>
      <c r="V736" t="e">
        <f t="shared" si="117"/>
        <v>#N/A</v>
      </c>
      <c r="W736" t="str">
        <f t="shared" si="118"/>
        <v/>
      </c>
      <c r="X736" s="24" t="str">
        <f>IFERROR(VLOOKUP(W736,HOSPITAIS_COM_DIVIDAS!A:E,5,FALSE),"")</f>
        <v/>
      </c>
    </row>
    <row r="737" spans="1:24" x14ac:dyDescent="0.25">
      <c r="A737" s="52" t="str">
        <f>IFERROR((Tabela4[[#This Row],[Status da Proposta]]),"")</f>
        <v/>
      </c>
      <c r="B737" s="121">
        <f>IFERROR((CREDITO_FINANCEIRO!A737),"")</f>
        <v>0</v>
      </c>
      <c r="C737" s="120" t="str">
        <f>IFERROR((VLOOKUP(B737,CREDITO_FINANCEIRO!A:B,2,FALSE)),"")</f>
        <v/>
      </c>
      <c r="D737" s="94" t="str">
        <f>IFERROR((VLOOKUP(B737,CREDITO_FINANCEIRO!A:E,5,FALSE)),"")</f>
        <v/>
      </c>
      <c r="E737" s="95" t="str">
        <f>IFERROR((VLOOKUP(B737,CREDITO_FINANCEIRO!A:C,3,FALSE)),"")</f>
        <v/>
      </c>
      <c r="F737" s="120" t="str">
        <f>IFERROR((VLOOKUP(B737,CREDITO_FINANCEIRO!A:G,4,FALSE)),"")</f>
        <v/>
      </c>
      <c r="G737" s="120" t="e">
        <f>VLOOKUP(B737,CREDITO_FINANCEIRO!A:G,6,FALSE)</f>
        <v>#N/A</v>
      </c>
      <c r="H737" s="120" t="e">
        <f>VLOOKUP(B737,CREDITO_FINANCEIRO!A:G,7,FALSE)</f>
        <v>#N/A</v>
      </c>
      <c r="I737" s="91" t="e">
        <f>VLOOKUP(B737,CREDITO_FINANCEIRO!A:K,10,FALSE)</f>
        <v>#N/A</v>
      </c>
      <c r="J737" s="91" t="e">
        <f>VLOOKUP(B737,CREDITO_FINANCEIRO!A:K,11,FALSE)</f>
        <v>#N/A</v>
      </c>
      <c r="K737" s="91" t="e">
        <f>VLOOKUP(B737,CREDITO_FINANCEIRO!A:L,12,FALSE)</f>
        <v>#N/A</v>
      </c>
      <c r="L737" s="110" t="e">
        <f t="shared" si="110"/>
        <v>#N/A</v>
      </c>
      <c r="M737" s="2" t="e">
        <f t="shared" si="111"/>
        <v>#N/A</v>
      </c>
      <c r="N737" s="111" t="e">
        <f>VLOOKUP(Tabela4[[#This Row],[Proposta de Referência]],SIMP_CF!A:K,9,FALSE)</f>
        <v>#N/A</v>
      </c>
      <c r="O737" s="111" t="e">
        <f>VLOOKUP(Tabela4[[#This Row],[Proposta de Referência]],SIMP_CF!A:K,8,FALSE)</f>
        <v>#N/A</v>
      </c>
      <c r="P737" s="112" t="e">
        <f t="shared" si="112"/>
        <v>#N/A</v>
      </c>
      <c r="Q737" s="112" t="e">
        <f t="shared" si="113"/>
        <v>#N/A</v>
      </c>
      <c r="R737" t="e">
        <f t="shared" si="119"/>
        <v>#N/A</v>
      </c>
      <c r="S737" s="108" t="e">
        <f t="shared" si="114"/>
        <v>#N/A</v>
      </c>
      <c r="T737" s="108" t="e">
        <f t="shared" si="115"/>
        <v>#N/A</v>
      </c>
      <c r="U737" s="110" t="e">
        <f t="shared" si="116"/>
        <v>#N/A</v>
      </c>
      <c r="V737" t="e">
        <f t="shared" si="117"/>
        <v>#N/A</v>
      </c>
      <c r="W737" t="str">
        <f t="shared" si="118"/>
        <v/>
      </c>
      <c r="X737" s="24" t="str">
        <f>IFERROR(VLOOKUP(W737,HOSPITAIS_COM_DIVIDAS!A:E,5,FALSE),"")</f>
        <v/>
      </c>
    </row>
    <row r="738" spans="1:24" x14ac:dyDescent="0.25">
      <c r="A738" s="52" t="str">
        <f>IFERROR((Tabela4[[#This Row],[Status da Proposta]]),"")</f>
        <v/>
      </c>
      <c r="B738" s="121">
        <f>IFERROR((CREDITO_FINANCEIRO!A738),"")</f>
        <v>0</v>
      </c>
      <c r="C738" s="120" t="str">
        <f>IFERROR((VLOOKUP(B738,CREDITO_FINANCEIRO!A:B,2,FALSE)),"")</f>
        <v/>
      </c>
      <c r="D738" s="94" t="str">
        <f>IFERROR((VLOOKUP(B738,CREDITO_FINANCEIRO!A:E,5,FALSE)),"")</f>
        <v/>
      </c>
      <c r="E738" s="95" t="str">
        <f>IFERROR((VLOOKUP(B738,CREDITO_FINANCEIRO!A:C,3,FALSE)),"")</f>
        <v/>
      </c>
      <c r="F738" s="120" t="str">
        <f>IFERROR((VLOOKUP(B738,CREDITO_FINANCEIRO!A:G,4,FALSE)),"")</f>
        <v/>
      </c>
      <c r="G738" s="120" t="e">
        <f>VLOOKUP(B738,CREDITO_FINANCEIRO!A:G,6,FALSE)</f>
        <v>#N/A</v>
      </c>
      <c r="H738" s="120" t="e">
        <f>VLOOKUP(B738,CREDITO_FINANCEIRO!A:G,7,FALSE)</f>
        <v>#N/A</v>
      </c>
      <c r="I738" s="91" t="e">
        <f>VLOOKUP(B738,CREDITO_FINANCEIRO!A:K,10,FALSE)</f>
        <v>#N/A</v>
      </c>
      <c r="J738" s="91" t="e">
        <f>VLOOKUP(B738,CREDITO_FINANCEIRO!A:K,11,FALSE)</f>
        <v>#N/A</v>
      </c>
      <c r="K738" s="91" t="e">
        <f>VLOOKUP(B738,CREDITO_FINANCEIRO!A:L,12,FALSE)</f>
        <v>#N/A</v>
      </c>
      <c r="L738" s="110" t="e">
        <f t="shared" si="110"/>
        <v>#N/A</v>
      </c>
      <c r="M738" s="2" t="e">
        <f t="shared" si="111"/>
        <v>#N/A</v>
      </c>
      <c r="N738" s="111" t="e">
        <f>VLOOKUP(Tabela4[[#This Row],[Proposta de Referência]],SIMP_CF!A:K,9,FALSE)</f>
        <v>#N/A</v>
      </c>
      <c r="O738" s="111" t="e">
        <f>VLOOKUP(Tabela4[[#This Row],[Proposta de Referência]],SIMP_CF!A:K,8,FALSE)</f>
        <v>#N/A</v>
      </c>
      <c r="P738" s="112" t="e">
        <f t="shared" si="112"/>
        <v>#N/A</v>
      </c>
      <c r="Q738" s="112" t="e">
        <f t="shared" si="113"/>
        <v>#N/A</v>
      </c>
      <c r="R738" t="e">
        <f t="shared" si="119"/>
        <v>#N/A</v>
      </c>
      <c r="S738" s="108" t="e">
        <f t="shared" si="114"/>
        <v>#N/A</v>
      </c>
      <c r="T738" s="108" t="e">
        <f t="shared" si="115"/>
        <v>#N/A</v>
      </c>
      <c r="U738" s="110" t="e">
        <f t="shared" si="116"/>
        <v>#N/A</v>
      </c>
      <c r="V738" t="e">
        <f t="shared" si="117"/>
        <v>#N/A</v>
      </c>
      <c r="W738" t="str">
        <f t="shared" si="118"/>
        <v/>
      </c>
      <c r="X738" s="24" t="str">
        <f>IFERROR(VLOOKUP(W738,HOSPITAIS_COM_DIVIDAS!A:E,5,FALSE),"")</f>
        <v/>
      </c>
    </row>
    <row r="739" spans="1:24" x14ac:dyDescent="0.25">
      <c r="A739" s="52" t="str">
        <f>IFERROR((Tabela4[[#This Row],[Status da Proposta]]),"")</f>
        <v/>
      </c>
      <c r="B739" s="121">
        <f>IFERROR((CREDITO_FINANCEIRO!A739),"")</f>
        <v>0</v>
      </c>
      <c r="C739" s="120" t="str">
        <f>IFERROR((VLOOKUP(B739,CREDITO_FINANCEIRO!A:B,2,FALSE)),"")</f>
        <v/>
      </c>
      <c r="D739" s="94" t="str">
        <f>IFERROR((VLOOKUP(B739,CREDITO_FINANCEIRO!A:E,5,FALSE)),"")</f>
        <v/>
      </c>
      <c r="E739" s="95" t="str">
        <f>IFERROR((VLOOKUP(B739,CREDITO_FINANCEIRO!A:C,3,FALSE)),"")</f>
        <v/>
      </c>
      <c r="F739" s="120" t="str">
        <f>IFERROR((VLOOKUP(B739,CREDITO_FINANCEIRO!A:G,4,FALSE)),"")</f>
        <v/>
      </c>
      <c r="G739" s="120" t="e">
        <f>VLOOKUP(B739,CREDITO_FINANCEIRO!A:G,6,FALSE)</f>
        <v>#N/A</v>
      </c>
      <c r="H739" s="120" t="e">
        <f>VLOOKUP(B739,CREDITO_FINANCEIRO!A:G,7,FALSE)</f>
        <v>#N/A</v>
      </c>
      <c r="I739" s="91" t="e">
        <f>VLOOKUP(B739,CREDITO_FINANCEIRO!A:K,10,FALSE)</f>
        <v>#N/A</v>
      </c>
      <c r="J739" s="91" t="e">
        <f>VLOOKUP(B739,CREDITO_FINANCEIRO!A:K,11,FALSE)</f>
        <v>#N/A</v>
      </c>
      <c r="K739" s="91" t="e">
        <f>VLOOKUP(B739,CREDITO_FINANCEIRO!A:L,12,FALSE)</f>
        <v>#N/A</v>
      </c>
      <c r="L739" s="110" t="e">
        <f t="shared" si="110"/>
        <v>#N/A</v>
      </c>
      <c r="M739" s="2" t="e">
        <f t="shared" si="111"/>
        <v>#N/A</v>
      </c>
      <c r="N739" s="111" t="e">
        <f>VLOOKUP(Tabela4[[#This Row],[Proposta de Referência]],SIMP_CF!A:K,9,FALSE)</f>
        <v>#N/A</v>
      </c>
      <c r="O739" s="111" t="e">
        <f>VLOOKUP(Tabela4[[#This Row],[Proposta de Referência]],SIMP_CF!A:K,8,FALSE)</f>
        <v>#N/A</v>
      </c>
      <c r="P739" s="112" t="e">
        <f t="shared" si="112"/>
        <v>#N/A</v>
      </c>
      <c r="Q739" s="112" t="e">
        <f t="shared" si="113"/>
        <v>#N/A</v>
      </c>
      <c r="R739" t="e">
        <f t="shared" si="119"/>
        <v>#N/A</v>
      </c>
      <c r="S739" s="108" t="e">
        <f t="shared" si="114"/>
        <v>#N/A</v>
      </c>
      <c r="T739" s="108" t="e">
        <f t="shared" si="115"/>
        <v>#N/A</v>
      </c>
      <c r="U739" s="110" t="e">
        <f t="shared" si="116"/>
        <v>#N/A</v>
      </c>
      <c r="V739" t="e">
        <f t="shared" si="117"/>
        <v>#N/A</v>
      </c>
      <c r="W739" t="str">
        <f t="shared" si="118"/>
        <v/>
      </c>
      <c r="X739" s="24" t="str">
        <f>IFERROR(VLOOKUP(W739,HOSPITAIS_COM_DIVIDAS!A:E,5,FALSE),"")</f>
        <v/>
      </c>
    </row>
    <row r="740" spans="1:24" x14ac:dyDescent="0.25">
      <c r="A740" s="52" t="str">
        <f>IFERROR((Tabela4[[#This Row],[Status da Proposta]]),"")</f>
        <v/>
      </c>
      <c r="B740" s="121">
        <f>IFERROR((CREDITO_FINANCEIRO!A740),"")</f>
        <v>0</v>
      </c>
      <c r="C740" s="120" t="str">
        <f>IFERROR((VLOOKUP(B740,CREDITO_FINANCEIRO!A:B,2,FALSE)),"")</f>
        <v/>
      </c>
      <c r="D740" s="94" t="str">
        <f>IFERROR((VLOOKUP(B740,CREDITO_FINANCEIRO!A:E,5,FALSE)),"")</f>
        <v/>
      </c>
      <c r="E740" s="95" t="str">
        <f>IFERROR((VLOOKUP(B740,CREDITO_FINANCEIRO!A:C,3,FALSE)),"")</f>
        <v/>
      </c>
      <c r="F740" s="120" t="str">
        <f>IFERROR((VLOOKUP(B740,CREDITO_FINANCEIRO!A:G,4,FALSE)),"")</f>
        <v/>
      </c>
      <c r="G740" s="120" t="e">
        <f>VLOOKUP(B740,CREDITO_FINANCEIRO!A:G,6,FALSE)</f>
        <v>#N/A</v>
      </c>
      <c r="H740" s="120" t="e">
        <f>VLOOKUP(B740,CREDITO_FINANCEIRO!A:G,7,FALSE)</f>
        <v>#N/A</v>
      </c>
      <c r="I740" s="91" t="e">
        <f>VLOOKUP(B740,CREDITO_FINANCEIRO!A:K,10,FALSE)</f>
        <v>#N/A</v>
      </c>
      <c r="J740" s="91" t="e">
        <f>VLOOKUP(B740,CREDITO_FINANCEIRO!A:K,11,FALSE)</f>
        <v>#N/A</v>
      </c>
      <c r="K740" s="91" t="e">
        <f>VLOOKUP(B740,CREDITO_FINANCEIRO!A:L,12,FALSE)</f>
        <v>#N/A</v>
      </c>
      <c r="L740" s="110" t="e">
        <f t="shared" si="110"/>
        <v>#N/A</v>
      </c>
      <c r="M740" s="2" t="e">
        <f t="shared" si="111"/>
        <v>#N/A</v>
      </c>
      <c r="N740" s="111" t="e">
        <f>VLOOKUP(Tabela4[[#This Row],[Proposta de Referência]],SIMP_CF!A:K,9,FALSE)</f>
        <v>#N/A</v>
      </c>
      <c r="O740" s="111" t="e">
        <f>VLOOKUP(Tabela4[[#This Row],[Proposta de Referência]],SIMP_CF!A:K,8,FALSE)</f>
        <v>#N/A</v>
      </c>
      <c r="P740" s="112" t="e">
        <f t="shared" si="112"/>
        <v>#N/A</v>
      </c>
      <c r="Q740" s="112" t="e">
        <f t="shared" si="113"/>
        <v>#N/A</v>
      </c>
      <c r="R740" t="e">
        <f t="shared" si="119"/>
        <v>#N/A</v>
      </c>
      <c r="S740" s="108" t="e">
        <f t="shared" si="114"/>
        <v>#N/A</v>
      </c>
      <c r="T740" s="108" t="e">
        <f t="shared" si="115"/>
        <v>#N/A</v>
      </c>
      <c r="U740" s="110" t="e">
        <f t="shared" si="116"/>
        <v>#N/A</v>
      </c>
      <c r="V740" t="e">
        <f t="shared" si="117"/>
        <v>#N/A</v>
      </c>
      <c r="W740" t="str">
        <f t="shared" si="118"/>
        <v/>
      </c>
      <c r="X740" s="24" t="str">
        <f>IFERROR(VLOOKUP(W740,HOSPITAIS_COM_DIVIDAS!A:E,5,FALSE),"")</f>
        <v/>
      </c>
    </row>
    <row r="741" spans="1:24" x14ac:dyDescent="0.25">
      <c r="A741" s="52" t="str">
        <f>IFERROR((Tabela4[[#This Row],[Status da Proposta]]),"")</f>
        <v/>
      </c>
      <c r="B741" s="121">
        <f>IFERROR((CREDITO_FINANCEIRO!A741),"")</f>
        <v>0</v>
      </c>
      <c r="C741" s="120" t="str">
        <f>IFERROR((VLOOKUP(B741,CREDITO_FINANCEIRO!A:B,2,FALSE)),"")</f>
        <v/>
      </c>
      <c r="D741" s="94" t="str">
        <f>IFERROR((VLOOKUP(B741,CREDITO_FINANCEIRO!A:E,5,FALSE)),"")</f>
        <v/>
      </c>
      <c r="E741" s="95" t="str">
        <f>IFERROR((VLOOKUP(B741,CREDITO_FINANCEIRO!A:C,3,FALSE)),"")</f>
        <v/>
      </c>
      <c r="F741" s="120" t="str">
        <f>IFERROR((VLOOKUP(B741,CREDITO_FINANCEIRO!A:G,4,FALSE)),"")</f>
        <v/>
      </c>
      <c r="G741" s="120" t="e">
        <f>VLOOKUP(B741,CREDITO_FINANCEIRO!A:G,6,FALSE)</f>
        <v>#N/A</v>
      </c>
      <c r="H741" s="120" t="e">
        <f>VLOOKUP(B741,CREDITO_FINANCEIRO!A:G,7,FALSE)</f>
        <v>#N/A</v>
      </c>
      <c r="I741" s="91" t="e">
        <f>VLOOKUP(B741,CREDITO_FINANCEIRO!A:K,10,FALSE)</f>
        <v>#N/A</v>
      </c>
      <c r="J741" s="91" t="e">
        <f>VLOOKUP(B741,CREDITO_FINANCEIRO!A:K,11,FALSE)</f>
        <v>#N/A</v>
      </c>
      <c r="K741" s="91" t="e">
        <f>VLOOKUP(B741,CREDITO_FINANCEIRO!A:L,12,FALSE)</f>
        <v>#N/A</v>
      </c>
      <c r="L741" s="110" t="e">
        <f t="shared" si="110"/>
        <v>#N/A</v>
      </c>
      <c r="M741" s="2" t="e">
        <f t="shared" si="111"/>
        <v>#N/A</v>
      </c>
      <c r="N741" s="111" t="e">
        <f>VLOOKUP(Tabela4[[#This Row],[Proposta de Referência]],SIMP_CF!A:K,9,FALSE)</f>
        <v>#N/A</v>
      </c>
      <c r="O741" s="111" t="e">
        <f>VLOOKUP(Tabela4[[#This Row],[Proposta de Referência]],SIMP_CF!A:K,8,FALSE)</f>
        <v>#N/A</v>
      </c>
      <c r="P741" s="112" t="e">
        <f t="shared" si="112"/>
        <v>#N/A</v>
      </c>
      <c r="Q741" s="112" t="e">
        <f t="shared" si="113"/>
        <v>#N/A</v>
      </c>
      <c r="R741" t="e">
        <f t="shared" si="119"/>
        <v>#N/A</v>
      </c>
      <c r="S741" s="108" t="e">
        <f t="shared" si="114"/>
        <v>#N/A</v>
      </c>
      <c r="T741" s="108" t="e">
        <f t="shared" si="115"/>
        <v>#N/A</v>
      </c>
      <c r="U741" s="110" t="e">
        <f t="shared" si="116"/>
        <v>#N/A</v>
      </c>
      <c r="V741" t="e">
        <f t="shared" si="117"/>
        <v>#N/A</v>
      </c>
      <c r="W741" t="str">
        <f t="shared" si="118"/>
        <v/>
      </c>
      <c r="X741" s="24" t="str">
        <f>IFERROR(VLOOKUP(W741,HOSPITAIS_COM_DIVIDAS!A:E,5,FALSE),"")</f>
        <v/>
      </c>
    </row>
    <row r="742" spans="1:24" x14ac:dyDescent="0.25">
      <c r="A742" s="52" t="str">
        <f>IFERROR((Tabela4[[#This Row],[Status da Proposta]]),"")</f>
        <v/>
      </c>
      <c r="B742" s="121">
        <f>IFERROR((CREDITO_FINANCEIRO!A742),"")</f>
        <v>0</v>
      </c>
      <c r="C742" s="120" t="str">
        <f>IFERROR((VLOOKUP(B742,CREDITO_FINANCEIRO!A:B,2,FALSE)),"")</f>
        <v/>
      </c>
      <c r="D742" s="94" t="str">
        <f>IFERROR((VLOOKUP(B742,CREDITO_FINANCEIRO!A:E,5,FALSE)),"")</f>
        <v/>
      </c>
      <c r="E742" s="95" t="str">
        <f>IFERROR((VLOOKUP(B742,CREDITO_FINANCEIRO!A:C,3,FALSE)),"")</f>
        <v/>
      </c>
      <c r="F742" s="120" t="str">
        <f>IFERROR((VLOOKUP(B742,CREDITO_FINANCEIRO!A:G,4,FALSE)),"")</f>
        <v/>
      </c>
      <c r="G742" s="120" t="e">
        <f>VLOOKUP(B742,CREDITO_FINANCEIRO!A:G,6,FALSE)</f>
        <v>#N/A</v>
      </c>
      <c r="H742" s="120" t="e">
        <f>VLOOKUP(B742,CREDITO_FINANCEIRO!A:G,7,FALSE)</f>
        <v>#N/A</v>
      </c>
      <c r="I742" s="91" t="e">
        <f>VLOOKUP(B742,CREDITO_FINANCEIRO!A:K,10,FALSE)</f>
        <v>#N/A</v>
      </c>
      <c r="J742" s="91" t="e">
        <f>VLOOKUP(B742,CREDITO_FINANCEIRO!A:K,11,FALSE)</f>
        <v>#N/A</v>
      </c>
      <c r="K742" s="91" t="e">
        <f>VLOOKUP(B742,CREDITO_FINANCEIRO!A:L,12,FALSE)</f>
        <v>#N/A</v>
      </c>
      <c r="L742" s="110" t="e">
        <f t="shared" si="110"/>
        <v>#N/A</v>
      </c>
      <c r="M742" s="2" t="e">
        <f t="shared" si="111"/>
        <v>#N/A</v>
      </c>
      <c r="N742" s="111" t="e">
        <f>VLOOKUP(Tabela4[[#This Row],[Proposta de Referência]],SIMP_CF!A:K,9,FALSE)</f>
        <v>#N/A</v>
      </c>
      <c r="O742" s="111" t="e">
        <f>VLOOKUP(Tabela4[[#This Row],[Proposta de Referência]],SIMP_CF!A:K,8,FALSE)</f>
        <v>#N/A</v>
      </c>
      <c r="P742" s="112" t="e">
        <f t="shared" si="112"/>
        <v>#N/A</v>
      </c>
      <c r="Q742" s="112" t="e">
        <f t="shared" si="113"/>
        <v>#N/A</v>
      </c>
      <c r="R742" t="e">
        <f t="shared" si="119"/>
        <v>#N/A</v>
      </c>
      <c r="S742" s="108" t="e">
        <f t="shared" si="114"/>
        <v>#N/A</v>
      </c>
      <c r="T742" s="108" t="e">
        <f t="shared" si="115"/>
        <v>#N/A</v>
      </c>
      <c r="U742" s="110" t="e">
        <f t="shared" si="116"/>
        <v>#N/A</v>
      </c>
      <c r="V742" t="e">
        <f t="shared" si="117"/>
        <v>#N/A</v>
      </c>
      <c r="W742" t="str">
        <f t="shared" si="118"/>
        <v/>
      </c>
      <c r="X742" s="24" t="str">
        <f>IFERROR(VLOOKUP(W742,HOSPITAIS_COM_DIVIDAS!A:E,5,FALSE),"")</f>
        <v/>
      </c>
    </row>
    <row r="743" spans="1:24" x14ac:dyDescent="0.25">
      <c r="A743" s="52" t="str">
        <f>IFERROR((Tabela4[[#This Row],[Status da Proposta]]),"")</f>
        <v/>
      </c>
      <c r="B743" s="121">
        <f>IFERROR((CREDITO_FINANCEIRO!A743),"")</f>
        <v>0</v>
      </c>
      <c r="C743" s="120" t="str">
        <f>IFERROR((VLOOKUP(B743,CREDITO_FINANCEIRO!A:B,2,FALSE)),"")</f>
        <v/>
      </c>
      <c r="D743" s="94" t="str">
        <f>IFERROR((VLOOKUP(B743,CREDITO_FINANCEIRO!A:E,5,FALSE)),"")</f>
        <v/>
      </c>
      <c r="E743" s="95" t="str">
        <f>IFERROR((VLOOKUP(B743,CREDITO_FINANCEIRO!A:C,3,FALSE)),"")</f>
        <v/>
      </c>
      <c r="F743" s="120" t="str">
        <f>IFERROR((VLOOKUP(B743,CREDITO_FINANCEIRO!A:G,4,FALSE)),"")</f>
        <v/>
      </c>
      <c r="G743" s="120" t="e">
        <f>VLOOKUP(B743,CREDITO_FINANCEIRO!A:G,6,FALSE)</f>
        <v>#N/A</v>
      </c>
      <c r="H743" s="120" t="e">
        <f>VLOOKUP(B743,CREDITO_FINANCEIRO!A:G,7,FALSE)</f>
        <v>#N/A</v>
      </c>
      <c r="I743" s="91" t="e">
        <f>VLOOKUP(B743,CREDITO_FINANCEIRO!A:K,10,FALSE)</f>
        <v>#N/A</v>
      </c>
      <c r="J743" s="91" t="e">
        <f>VLOOKUP(B743,CREDITO_FINANCEIRO!A:K,11,FALSE)</f>
        <v>#N/A</v>
      </c>
      <c r="K743" s="91" t="e">
        <f>VLOOKUP(B743,CREDITO_FINANCEIRO!A:L,12,FALSE)</f>
        <v>#N/A</v>
      </c>
      <c r="L743" s="110" t="e">
        <f t="shared" si="110"/>
        <v>#N/A</v>
      </c>
      <c r="M743" s="2" t="e">
        <f t="shared" si="111"/>
        <v>#N/A</v>
      </c>
      <c r="N743" s="111" t="e">
        <f>VLOOKUP(Tabela4[[#This Row],[Proposta de Referência]],SIMP_CF!A:K,9,FALSE)</f>
        <v>#N/A</v>
      </c>
      <c r="O743" s="111" t="e">
        <f>VLOOKUP(Tabela4[[#This Row],[Proposta de Referência]],SIMP_CF!A:K,8,FALSE)</f>
        <v>#N/A</v>
      </c>
      <c r="P743" s="112" t="e">
        <f t="shared" si="112"/>
        <v>#N/A</v>
      </c>
      <c r="Q743" s="112" t="e">
        <f t="shared" si="113"/>
        <v>#N/A</v>
      </c>
      <c r="R743" t="e">
        <f t="shared" si="119"/>
        <v>#N/A</v>
      </c>
      <c r="S743" s="108" t="e">
        <f t="shared" si="114"/>
        <v>#N/A</v>
      </c>
      <c r="T743" s="108" t="e">
        <f t="shared" si="115"/>
        <v>#N/A</v>
      </c>
      <c r="U743" s="110" t="e">
        <f t="shared" si="116"/>
        <v>#N/A</v>
      </c>
      <c r="V743" t="e">
        <f t="shared" si="117"/>
        <v>#N/A</v>
      </c>
      <c r="W743" t="str">
        <f t="shared" si="118"/>
        <v/>
      </c>
      <c r="X743" s="24" t="str">
        <f>IFERROR(VLOOKUP(W743,HOSPITAIS_COM_DIVIDAS!A:E,5,FALSE),"")</f>
        <v/>
      </c>
    </row>
    <row r="744" spans="1:24" x14ac:dyDescent="0.25">
      <c r="A744" s="52" t="str">
        <f>IFERROR((Tabela4[[#This Row],[Status da Proposta]]),"")</f>
        <v/>
      </c>
      <c r="B744" s="121">
        <f>IFERROR((CREDITO_FINANCEIRO!A744),"")</f>
        <v>0</v>
      </c>
      <c r="C744" s="120" t="str">
        <f>IFERROR((VLOOKUP(B744,CREDITO_FINANCEIRO!A:B,2,FALSE)),"")</f>
        <v/>
      </c>
      <c r="D744" s="94" t="str">
        <f>IFERROR((VLOOKUP(B744,CREDITO_FINANCEIRO!A:E,5,FALSE)),"")</f>
        <v/>
      </c>
      <c r="E744" s="95" t="str">
        <f>IFERROR((VLOOKUP(B744,CREDITO_FINANCEIRO!A:C,3,FALSE)),"")</f>
        <v/>
      </c>
      <c r="F744" s="120" t="str">
        <f>IFERROR((VLOOKUP(B744,CREDITO_FINANCEIRO!A:G,4,FALSE)),"")</f>
        <v/>
      </c>
      <c r="G744" s="120" t="e">
        <f>VLOOKUP(B744,CREDITO_FINANCEIRO!A:G,6,FALSE)</f>
        <v>#N/A</v>
      </c>
      <c r="H744" s="120" t="e">
        <f>VLOOKUP(B744,CREDITO_FINANCEIRO!A:G,7,FALSE)</f>
        <v>#N/A</v>
      </c>
      <c r="I744" s="91" t="e">
        <f>VLOOKUP(B744,CREDITO_FINANCEIRO!A:K,10,FALSE)</f>
        <v>#N/A</v>
      </c>
      <c r="J744" s="91" t="e">
        <f>VLOOKUP(B744,CREDITO_FINANCEIRO!A:K,11,FALSE)</f>
        <v>#N/A</v>
      </c>
      <c r="K744" s="91" t="e">
        <f>VLOOKUP(B744,CREDITO_FINANCEIRO!A:L,12,FALSE)</f>
        <v>#N/A</v>
      </c>
      <c r="L744" s="110" t="e">
        <f t="shared" si="110"/>
        <v>#N/A</v>
      </c>
      <c r="M744" s="2" t="e">
        <f t="shared" si="111"/>
        <v>#N/A</v>
      </c>
      <c r="N744" s="111" t="e">
        <f>VLOOKUP(Tabela4[[#This Row],[Proposta de Referência]],SIMP_CF!A:K,9,FALSE)</f>
        <v>#N/A</v>
      </c>
      <c r="O744" s="111" t="e">
        <f>VLOOKUP(Tabela4[[#This Row],[Proposta de Referência]],SIMP_CF!A:K,8,FALSE)</f>
        <v>#N/A</v>
      </c>
      <c r="P744" s="112" t="e">
        <f t="shared" si="112"/>
        <v>#N/A</v>
      </c>
      <c r="Q744" s="112" t="e">
        <f t="shared" si="113"/>
        <v>#N/A</v>
      </c>
      <c r="R744" t="e">
        <f t="shared" si="119"/>
        <v>#N/A</v>
      </c>
      <c r="S744" s="108" t="e">
        <f t="shared" si="114"/>
        <v>#N/A</v>
      </c>
      <c r="T744" s="108" t="e">
        <f t="shared" si="115"/>
        <v>#N/A</v>
      </c>
      <c r="U744" s="110" t="e">
        <f t="shared" si="116"/>
        <v>#N/A</v>
      </c>
      <c r="V744" t="e">
        <f t="shared" si="117"/>
        <v>#N/A</v>
      </c>
      <c r="W744" t="str">
        <f t="shared" si="118"/>
        <v/>
      </c>
      <c r="X744" s="24" t="str">
        <f>IFERROR(VLOOKUP(W744,HOSPITAIS_COM_DIVIDAS!A:E,5,FALSE),"")</f>
        <v/>
      </c>
    </row>
    <row r="745" spans="1:24" x14ac:dyDescent="0.25">
      <c r="A745" s="52" t="str">
        <f>IFERROR((Tabela4[[#This Row],[Status da Proposta]]),"")</f>
        <v/>
      </c>
      <c r="B745" s="121">
        <f>IFERROR((CREDITO_FINANCEIRO!A745),"")</f>
        <v>0</v>
      </c>
      <c r="C745" s="120" t="str">
        <f>IFERROR((VLOOKUP(B745,CREDITO_FINANCEIRO!A:B,2,FALSE)),"")</f>
        <v/>
      </c>
      <c r="D745" s="94" t="str">
        <f>IFERROR((VLOOKUP(B745,CREDITO_FINANCEIRO!A:E,5,FALSE)),"")</f>
        <v/>
      </c>
      <c r="E745" s="95" t="str">
        <f>IFERROR((VLOOKUP(B745,CREDITO_FINANCEIRO!A:C,3,FALSE)),"")</f>
        <v/>
      </c>
      <c r="F745" s="120" t="str">
        <f>IFERROR((VLOOKUP(B745,CREDITO_FINANCEIRO!A:G,4,FALSE)),"")</f>
        <v/>
      </c>
      <c r="G745" s="120" t="e">
        <f>VLOOKUP(B745,CREDITO_FINANCEIRO!A:G,6,FALSE)</f>
        <v>#N/A</v>
      </c>
      <c r="H745" s="120" t="e">
        <f>VLOOKUP(B745,CREDITO_FINANCEIRO!A:G,7,FALSE)</f>
        <v>#N/A</v>
      </c>
      <c r="I745" s="91" t="e">
        <f>VLOOKUP(B745,CREDITO_FINANCEIRO!A:K,10,FALSE)</f>
        <v>#N/A</v>
      </c>
      <c r="J745" s="91" t="e">
        <f>VLOOKUP(B745,CREDITO_FINANCEIRO!A:K,11,FALSE)</f>
        <v>#N/A</v>
      </c>
      <c r="K745" s="91" t="e">
        <f>VLOOKUP(B745,CREDITO_FINANCEIRO!A:L,12,FALSE)</f>
        <v>#N/A</v>
      </c>
      <c r="L745" s="110" t="e">
        <f t="shared" si="110"/>
        <v>#N/A</v>
      </c>
      <c r="M745" s="2" t="e">
        <f t="shared" si="111"/>
        <v>#N/A</v>
      </c>
      <c r="N745" s="111" t="e">
        <f>VLOOKUP(Tabela4[[#This Row],[Proposta de Referência]],SIMP_CF!A:K,9,FALSE)</f>
        <v>#N/A</v>
      </c>
      <c r="O745" s="111" t="e">
        <f>VLOOKUP(Tabela4[[#This Row],[Proposta de Referência]],SIMP_CF!A:K,8,FALSE)</f>
        <v>#N/A</v>
      </c>
      <c r="P745" s="112" t="e">
        <f t="shared" si="112"/>
        <v>#N/A</v>
      </c>
      <c r="Q745" s="112" t="e">
        <f t="shared" si="113"/>
        <v>#N/A</v>
      </c>
      <c r="R745" t="e">
        <f t="shared" si="119"/>
        <v>#N/A</v>
      </c>
      <c r="S745" s="108" t="e">
        <f t="shared" si="114"/>
        <v>#N/A</v>
      </c>
      <c r="T745" s="108" t="e">
        <f t="shared" si="115"/>
        <v>#N/A</v>
      </c>
      <c r="U745" s="110" t="e">
        <f t="shared" si="116"/>
        <v>#N/A</v>
      </c>
      <c r="V745" t="e">
        <f t="shared" si="117"/>
        <v>#N/A</v>
      </c>
      <c r="W745" t="str">
        <f t="shared" si="118"/>
        <v/>
      </c>
      <c r="X745" s="24" t="str">
        <f>IFERROR(VLOOKUP(W745,HOSPITAIS_COM_DIVIDAS!A:E,5,FALSE),"")</f>
        <v/>
      </c>
    </row>
    <row r="746" spans="1:24" x14ac:dyDescent="0.25">
      <c r="A746" s="52" t="str">
        <f>IFERROR((Tabela4[[#This Row],[Status da Proposta]]),"")</f>
        <v/>
      </c>
      <c r="B746" s="121">
        <f>IFERROR((CREDITO_FINANCEIRO!A746),"")</f>
        <v>0</v>
      </c>
      <c r="C746" s="120" t="str">
        <f>IFERROR((VLOOKUP(B746,CREDITO_FINANCEIRO!A:B,2,FALSE)),"")</f>
        <v/>
      </c>
      <c r="D746" s="94" t="str">
        <f>IFERROR((VLOOKUP(B746,CREDITO_FINANCEIRO!A:E,5,FALSE)),"")</f>
        <v/>
      </c>
      <c r="E746" s="95" t="str">
        <f>IFERROR((VLOOKUP(B746,CREDITO_FINANCEIRO!A:C,3,FALSE)),"")</f>
        <v/>
      </c>
      <c r="F746" s="120" t="str">
        <f>IFERROR((VLOOKUP(B746,CREDITO_FINANCEIRO!A:G,4,FALSE)),"")</f>
        <v/>
      </c>
      <c r="G746" s="120" t="e">
        <f>VLOOKUP(B746,CREDITO_FINANCEIRO!A:G,6,FALSE)</f>
        <v>#N/A</v>
      </c>
      <c r="H746" s="120" t="e">
        <f>VLOOKUP(B746,CREDITO_FINANCEIRO!A:G,7,FALSE)</f>
        <v>#N/A</v>
      </c>
      <c r="I746" s="91" t="e">
        <f>VLOOKUP(B746,CREDITO_FINANCEIRO!A:K,10,FALSE)</f>
        <v>#N/A</v>
      </c>
      <c r="J746" s="91" t="e">
        <f>VLOOKUP(B746,CREDITO_FINANCEIRO!A:K,11,FALSE)</f>
        <v>#N/A</v>
      </c>
      <c r="K746" s="91" t="e">
        <f>VLOOKUP(B746,CREDITO_FINANCEIRO!A:L,12,FALSE)</f>
        <v>#N/A</v>
      </c>
      <c r="L746" s="110" t="e">
        <f t="shared" si="110"/>
        <v>#N/A</v>
      </c>
      <c r="M746" s="2" t="e">
        <f t="shared" si="111"/>
        <v>#N/A</v>
      </c>
      <c r="N746" s="111" t="e">
        <f>VLOOKUP(Tabela4[[#This Row],[Proposta de Referência]],SIMP_CF!A:K,9,FALSE)</f>
        <v>#N/A</v>
      </c>
      <c r="O746" s="111" t="e">
        <f>VLOOKUP(Tabela4[[#This Row],[Proposta de Referência]],SIMP_CF!A:K,8,FALSE)</f>
        <v>#N/A</v>
      </c>
      <c r="P746" s="112" t="e">
        <f t="shared" si="112"/>
        <v>#N/A</v>
      </c>
      <c r="Q746" s="112" t="e">
        <f t="shared" si="113"/>
        <v>#N/A</v>
      </c>
      <c r="R746" t="e">
        <f t="shared" si="119"/>
        <v>#N/A</v>
      </c>
      <c r="S746" s="108" t="e">
        <f t="shared" si="114"/>
        <v>#N/A</v>
      </c>
      <c r="T746" s="108" t="e">
        <f t="shared" si="115"/>
        <v>#N/A</v>
      </c>
      <c r="U746" s="110" t="e">
        <f t="shared" si="116"/>
        <v>#N/A</v>
      </c>
      <c r="V746" t="e">
        <f t="shared" si="117"/>
        <v>#N/A</v>
      </c>
      <c r="W746" t="str">
        <f t="shared" si="118"/>
        <v/>
      </c>
      <c r="X746" s="24" t="str">
        <f>IFERROR(VLOOKUP(W746,HOSPITAIS_COM_DIVIDAS!A:E,5,FALSE),"")</f>
        <v/>
      </c>
    </row>
    <row r="747" spans="1:24" x14ac:dyDescent="0.25">
      <c r="A747" s="52" t="str">
        <f>IFERROR((Tabela4[[#This Row],[Status da Proposta]]),"")</f>
        <v/>
      </c>
      <c r="B747" s="121">
        <f>IFERROR((CREDITO_FINANCEIRO!A747),"")</f>
        <v>0</v>
      </c>
      <c r="C747" s="120" t="str">
        <f>IFERROR((VLOOKUP(B747,CREDITO_FINANCEIRO!A:B,2,FALSE)),"")</f>
        <v/>
      </c>
      <c r="D747" s="94" t="str">
        <f>IFERROR((VLOOKUP(B747,CREDITO_FINANCEIRO!A:E,5,FALSE)),"")</f>
        <v/>
      </c>
      <c r="E747" s="95" t="str">
        <f>IFERROR((VLOOKUP(B747,CREDITO_FINANCEIRO!A:C,3,FALSE)),"")</f>
        <v/>
      </c>
      <c r="F747" s="120" t="str">
        <f>IFERROR((VLOOKUP(B747,CREDITO_FINANCEIRO!A:G,4,FALSE)),"")</f>
        <v/>
      </c>
      <c r="G747" s="120" t="e">
        <f>VLOOKUP(B747,CREDITO_FINANCEIRO!A:G,6,FALSE)</f>
        <v>#N/A</v>
      </c>
      <c r="H747" s="120" t="e">
        <f>VLOOKUP(B747,CREDITO_FINANCEIRO!A:G,7,FALSE)</f>
        <v>#N/A</v>
      </c>
      <c r="I747" s="91" t="e">
        <f>VLOOKUP(B747,CREDITO_FINANCEIRO!A:K,10,FALSE)</f>
        <v>#N/A</v>
      </c>
      <c r="J747" s="91" t="e">
        <f>VLOOKUP(B747,CREDITO_FINANCEIRO!A:K,11,FALSE)</f>
        <v>#N/A</v>
      </c>
      <c r="K747" s="91" t="e">
        <f>VLOOKUP(B747,CREDITO_FINANCEIRO!A:L,12,FALSE)</f>
        <v>#N/A</v>
      </c>
      <c r="L747" s="110" t="e">
        <f t="shared" si="110"/>
        <v>#N/A</v>
      </c>
      <c r="M747" s="2" t="e">
        <f t="shared" si="111"/>
        <v>#N/A</v>
      </c>
      <c r="N747" s="111" t="e">
        <f>VLOOKUP(Tabela4[[#This Row],[Proposta de Referência]],SIMP_CF!A:K,9,FALSE)</f>
        <v>#N/A</v>
      </c>
      <c r="O747" s="111" t="e">
        <f>VLOOKUP(Tabela4[[#This Row],[Proposta de Referência]],SIMP_CF!A:K,8,FALSE)</f>
        <v>#N/A</v>
      </c>
      <c r="P747" s="112" t="e">
        <f t="shared" si="112"/>
        <v>#N/A</v>
      </c>
      <c r="Q747" s="112" t="e">
        <f t="shared" si="113"/>
        <v>#N/A</v>
      </c>
      <c r="R747" t="e">
        <f t="shared" si="119"/>
        <v>#N/A</v>
      </c>
      <c r="S747" s="108" t="e">
        <f t="shared" si="114"/>
        <v>#N/A</v>
      </c>
      <c r="T747" s="108" t="e">
        <f t="shared" si="115"/>
        <v>#N/A</v>
      </c>
      <c r="U747" s="110" t="e">
        <f t="shared" si="116"/>
        <v>#N/A</v>
      </c>
      <c r="V747" t="e">
        <f t="shared" si="117"/>
        <v>#N/A</v>
      </c>
      <c r="W747" t="str">
        <f t="shared" si="118"/>
        <v/>
      </c>
      <c r="X747" s="24" t="str">
        <f>IFERROR(VLOOKUP(W747,HOSPITAIS_COM_DIVIDAS!A:E,5,FALSE),"")</f>
        <v/>
      </c>
    </row>
    <row r="748" spans="1:24" x14ac:dyDescent="0.25">
      <c r="A748" s="52" t="str">
        <f>IFERROR((Tabela4[[#This Row],[Status da Proposta]]),"")</f>
        <v/>
      </c>
      <c r="B748" s="121">
        <f>IFERROR((CREDITO_FINANCEIRO!A748),"")</f>
        <v>0</v>
      </c>
      <c r="C748" s="120" t="str">
        <f>IFERROR((VLOOKUP(B748,CREDITO_FINANCEIRO!A:B,2,FALSE)),"")</f>
        <v/>
      </c>
      <c r="D748" s="94" t="str">
        <f>IFERROR((VLOOKUP(B748,CREDITO_FINANCEIRO!A:E,5,FALSE)),"")</f>
        <v/>
      </c>
      <c r="E748" s="95" t="str">
        <f>IFERROR((VLOOKUP(B748,CREDITO_FINANCEIRO!A:C,3,FALSE)),"")</f>
        <v/>
      </c>
      <c r="F748" s="120" t="str">
        <f>IFERROR((VLOOKUP(B748,CREDITO_FINANCEIRO!A:G,4,FALSE)),"")</f>
        <v/>
      </c>
      <c r="G748" s="120" t="e">
        <f>VLOOKUP(B748,CREDITO_FINANCEIRO!A:G,6,FALSE)</f>
        <v>#N/A</v>
      </c>
      <c r="H748" s="120" t="e">
        <f>VLOOKUP(B748,CREDITO_FINANCEIRO!A:G,7,FALSE)</f>
        <v>#N/A</v>
      </c>
      <c r="I748" s="91" t="e">
        <f>VLOOKUP(B748,CREDITO_FINANCEIRO!A:K,10,FALSE)</f>
        <v>#N/A</v>
      </c>
      <c r="J748" s="91" t="e">
        <f>VLOOKUP(B748,CREDITO_FINANCEIRO!A:K,11,FALSE)</f>
        <v>#N/A</v>
      </c>
      <c r="K748" s="91" t="e">
        <f>VLOOKUP(B748,CREDITO_FINANCEIRO!A:L,12,FALSE)</f>
        <v>#N/A</v>
      </c>
      <c r="L748" s="110" t="e">
        <f t="shared" si="110"/>
        <v>#N/A</v>
      </c>
      <c r="M748" s="2" t="e">
        <f t="shared" si="111"/>
        <v>#N/A</v>
      </c>
      <c r="N748" s="111" t="e">
        <f>VLOOKUP(Tabela4[[#This Row],[Proposta de Referência]],SIMP_CF!A:K,9,FALSE)</f>
        <v>#N/A</v>
      </c>
      <c r="O748" s="111" t="e">
        <f>VLOOKUP(Tabela4[[#This Row],[Proposta de Referência]],SIMP_CF!A:K,8,FALSE)</f>
        <v>#N/A</v>
      </c>
      <c r="P748" s="112" t="e">
        <f t="shared" si="112"/>
        <v>#N/A</v>
      </c>
      <c r="Q748" s="112" t="e">
        <f t="shared" si="113"/>
        <v>#N/A</v>
      </c>
      <c r="R748" t="e">
        <f t="shared" si="119"/>
        <v>#N/A</v>
      </c>
      <c r="S748" s="108" t="e">
        <f t="shared" si="114"/>
        <v>#N/A</v>
      </c>
      <c r="T748" s="108" t="e">
        <f t="shared" si="115"/>
        <v>#N/A</v>
      </c>
      <c r="U748" s="110" t="e">
        <f t="shared" si="116"/>
        <v>#N/A</v>
      </c>
      <c r="V748" t="e">
        <f t="shared" si="117"/>
        <v>#N/A</v>
      </c>
      <c r="W748" t="str">
        <f t="shared" si="118"/>
        <v/>
      </c>
      <c r="X748" s="24" t="str">
        <f>IFERROR(VLOOKUP(W748,HOSPITAIS_COM_DIVIDAS!A:E,5,FALSE),"")</f>
        <v/>
      </c>
    </row>
    <row r="749" spans="1:24" x14ac:dyDescent="0.25">
      <c r="A749" s="52" t="str">
        <f>IFERROR((Tabela4[[#This Row],[Status da Proposta]]),"")</f>
        <v/>
      </c>
      <c r="B749" s="121">
        <f>IFERROR((CREDITO_FINANCEIRO!A749),"")</f>
        <v>0</v>
      </c>
      <c r="C749" s="120" t="str">
        <f>IFERROR((VLOOKUP(B749,CREDITO_FINANCEIRO!A:B,2,FALSE)),"")</f>
        <v/>
      </c>
      <c r="D749" s="94" t="str">
        <f>IFERROR((VLOOKUP(B749,CREDITO_FINANCEIRO!A:E,5,FALSE)),"")</f>
        <v/>
      </c>
      <c r="E749" s="95" t="str">
        <f>IFERROR((VLOOKUP(B749,CREDITO_FINANCEIRO!A:C,3,FALSE)),"")</f>
        <v/>
      </c>
      <c r="F749" s="120" t="str">
        <f>IFERROR((VLOOKUP(B749,CREDITO_FINANCEIRO!A:G,4,FALSE)),"")</f>
        <v/>
      </c>
      <c r="G749" s="120" t="e">
        <f>VLOOKUP(B749,CREDITO_FINANCEIRO!A:G,6,FALSE)</f>
        <v>#N/A</v>
      </c>
      <c r="H749" s="120" t="e">
        <f>VLOOKUP(B749,CREDITO_FINANCEIRO!A:G,7,FALSE)</f>
        <v>#N/A</v>
      </c>
      <c r="I749" s="91" t="e">
        <f>VLOOKUP(B749,CREDITO_FINANCEIRO!A:K,10,FALSE)</f>
        <v>#N/A</v>
      </c>
      <c r="J749" s="91" t="e">
        <f>VLOOKUP(B749,CREDITO_FINANCEIRO!A:K,11,FALSE)</f>
        <v>#N/A</v>
      </c>
      <c r="K749" s="91" t="e">
        <f>VLOOKUP(B749,CREDITO_FINANCEIRO!A:L,12,FALSE)</f>
        <v>#N/A</v>
      </c>
      <c r="L749" s="110" t="e">
        <f t="shared" si="110"/>
        <v>#N/A</v>
      </c>
      <c r="M749" s="2" t="e">
        <f t="shared" si="111"/>
        <v>#N/A</v>
      </c>
      <c r="N749" s="111" t="e">
        <f>VLOOKUP(Tabela4[[#This Row],[Proposta de Referência]],SIMP_CF!A:K,9,FALSE)</f>
        <v>#N/A</v>
      </c>
      <c r="O749" s="111" t="e">
        <f>VLOOKUP(Tabela4[[#This Row],[Proposta de Referência]],SIMP_CF!A:K,8,FALSE)</f>
        <v>#N/A</v>
      </c>
      <c r="P749" s="112" t="e">
        <f t="shared" si="112"/>
        <v>#N/A</v>
      </c>
      <c r="Q749" s="112" t="e">
        <f t="shared" si="113"/>
        <v>#N/A</v>
      </c>
      <c r="R749" t="e">
        <f t="shared" si="119"/>
        <v>#N/A</v>
      </c>
      <c r="S749" s="108" t="e">
        <f t="shared" si="114"/>
        <v>#N/A</v>
      </c>
      <c r="T749" s="108" t="e">
        <f t="shared" si="115"/>
        <v>#N/A</v>
      </c>
      <c r="U749" s="110" t="e">
        <f t="shared" si="116"/>
        <v>#N/A</v>
      </c>
      <c r="V749" t="e">
        <f t="shared" si="117"/>
        <v>#N/A</v>
      </c>
      <c r="W749" t="str">
        <f t="shared" si="118"/>
        <v/>
      </c>
      <c r="X749" s="24" t="str">
        <f>IFERROR(VLOOKUP(W749,HOSPITAIS_COM_DIVIDAS!A:E,5,FALSE),"")</f>
        <v/>
      </c>
    </row>
    <row r="750" spans="1:24" x14ac:dyDescent="0.25">
      <c r="A750" s="52" t="str">
        <f>IFERROR((Tabela4[[#This Row],[Status da Proposta]]),"")</f>
        <v/>
      </c>
      <c r="B750" s="121">
        <f>IFERROR((CREDITO_FINANCEIRO!A750),"")</f>
        <v>0</v>
      </c>
      <c r="C750" s="120" t="str">
        <f>IFERROR((VLOOKUP(B750,CREDITO_FINANCEIRO!A:B,2,FALSE)),"")</f>
        <v/>
      </c>
      <c r="D750" s="94" t="str">
        <f>IFERROR((VLOOKUP(B750,CREDITO_FINANCEIRO!A:E,5,FALSE)),"")</f>
        <v/>
      </c>
      <c r="E750" s="95" t="str">
        <f>IFERROR((VLOOKUP(B750,CREDITO_FINANCEIRO!A:C,3,FALSE)),"")</f>
        <v/>
      </c>
      <c r="F750" s="120" t="str">
        <f>IFERROR((VLOOKUP(B750,CREDITO_FINANCEIRO!A:G,4,FALSE)),"")</f>
        <v/>
      </c>
      <c r="G750" s="120" t="e">
        <f>VLOOKUP(B750,CREDITO_FINANCEIRO!A:G,6,FALSE)</f>
        <v>#N/A</v>
      </c>
      <c r="H750" s="120" t="e">
        <f>VLOOKUP(B750,CREDITO_FINANCEIRO!A:G,7,FALSE)</f>
        <v>#N/A</v>
      </c>
      <c r="I750" s="91" t="e">
        <f>VLOOKUP(B750,CREDITO_FINANCEIRO!A:K,10,FALSE)</f>
        <v>#N/A</v>
      </c>
      <c r="J750" s="91" t="e">
        <f>VLOOKUP(B750,CREDITO_FINANCEIRO!A:K,11,FALSE)</f>
        <v>#N/A</v>
      </c>
      <c r="K750" s="91" t="e">
        <f>VLOOKUP(B750,CREDITO_FINANCEIRO!A:L,12,FALSE)</f>
        <v>#N/A</v>
      </c>
      <c r="L750" s="110" t="e">
        <f t="shared" si="110"/>
        <v>#N/A</v>
      </c>
      <c r="M750" s="2" t="e">
        <f t="shared" si="111"/>
        <v>#N/A</v>
      </c>
      <c r="N750" s="111" t="e">
        <f>VLOOKUP(Tabela4[[#This Row],[Proposta de Referência]],SIMP_CF!A:K,9,FALSE)</f>
        <v>#N/A</v>
      </c>
      <c r="O750" s="111" t="e">
        <f>VLOOKUP(Tabela4[[#This Row],[Proposta de Referência]],SIMP_CF!A:K,8,FALSE)</f>
        <v>#N/A</v>
      </c>
      <c r="P750" s="112" t="e">
        <f t="shared" si="112"/>
        <v>#N/A</v>
      </c>
      <c r="Q750" s="112" t="e">
        <f t="shared" si="113"/>
        <v>#N/A</v>
      </c>
      <c r="R750" t="e">
        <f t="shared" si="119"/>
        <v>#N/A</v>
      </c>
      <c r="S750" s="108" t="e">
        <f t="shared" si="114"/>
        <v>#N/A</v>
      </c>
      <c r="T750" s="108" t="e">
        <f t="shared" si="115"/>
        <v>#N/A</v>
      </c>
      <c r="U750" s="110" t="e">
        <f t="shared" si="116"/>
        <v>#N/A</v>
      </c>
      <c r="V750" t="e">
        <f t="shared" si="117"/>
        <v>#N/A</v>
      </c>
      <c r="W750" t="str">
        <f t="shared" si="118"/>
        <v/>
      </c>
      <c r="X750" s="24" t="str">
        <f>IFERROR(VLOOKUP(W750,HOSPITAIS_COM_DIVIDAS!A:E,5,FALSE),"")</f>
        <v/>
      </c>
    </row>
    <row r="751" spans="1:24" x14ac:dyDescent="0.25">
      <c r="A751" s="52" t="str">
        <f>IFERROR((Tabela4[[#This Row],[Status da Proposta]]),"")</f>
        <v/>
      </c>
      <c r="B751" s="121">
        <f>IFERROR((CREDITO_FINANCEIRO!A751),"")</f>
        <v>0</v>
      </c>
      <c r="C751" s="120" t="str">
        <f>IFERROR((VLOOKUP(B751,CREDITO_FINANCEIRO!A:B,2,FALSE)),"")</f>
        <v/>
      </c>
      <c r="D751" s="94" t="str">
        <f>IFERROR((VLOOKUP(B751,CREDITO_FINANCEIRO!A:E,5,FALSE)),"")</f>
        <v/>
      </c>
      <c r="E751" s="95" t="str">
        <f>IFERROR((VLOOKUP(B751,CREDITO_FINANCEIRO!A:C,3,FALSE)),"")</f>
        <v/>
      </c>
      <c r="F751" s="120" t="str">
        <f>IFERROR((VLOOKUP(B751,CREDITO_FINANCEIRO!A:G,4,FALSE)),"")</f>
        <v/>
      </c>
      <c r="G751" s="120" t="e">
        <f>VLOOKUP(B751,CREDITO_FINANCEIRO!A:G,6,FALSE)</f>
        <v>#N/A</v>
      </c>
      <c r="H751" s="120" t="e">
        <f>VLOOKUP(B751,CREDITO_FINANCEIRO!A:G,7,FALSE)</f>
        <v>#N/A</v>
      </c>
      <c r="I751" s="91" t="e">
        <f>VLOOKUP(B751,CREDITO_FINANCEIRO!A:K,10,FALSE)</f>
        <v>#N/A</v>
      </c>
      <c r="J751" s="91" t="e">
        <f>VLOOKUP(B751,CREDITO_FINANCEIRO!A:K,11,FALSE)</f>
        <v>#N/A</v>
      </c>
      <c r="K751" s="91" t="e">
        <f>VLOOKUP(B751,CREDITO_FINANCEIRO!A:L,12,FALSE)</f>
        <v>#N/A</v>
      </c>
      <c r="L751" s="110" t="e">
        <f t="shared" si="110"/>
        <v>#N/A</v>
      </c>
      <c r="M751" s="2" t="e">
        <f t="shared" si="111"/>
        <v>#N/A</v>
      </c>
      <c r="N751" s="111" t="e">
        <f>VLOOKUP(Tabela4[[#This Row],[Proposta de Referência]],SIMP_CF!A:K,9,FALSE)</f>
        <v>#N/A</v>
      </c>
      <c r="O751" s="111" t="e">
        <f>VLOOKUP(Tabela4[[#This Row],[Proposta de Referência]],SIMP_CF!A:K,8,FALSE)</f>
        <v>#N/A</v>
      </c>
      <c r="P751" s="112" t="e">
        <f t="shared" si="112"/>
        <v>#N/A</v>
      </c>
      <c r="Q751" s="112" t="e">
        <f t="shared" si="113"/>
        <v>#N/A</v>
      </c>
      <c r="R751" t="e">
        <f t="shared" si="119"/>
        <v>#N/A</v>
      </c>
      <c r="S751" s="108" t="e">
        <f t="shared" si="114"/>
        <v>#N/A</v>
      </c>
      <c r="T751" s="108" t="e">
        <f t="shared" si="115"/>
        <v>#N/A</v>
      </c>
      <c r="U751" s="110" t="e">
        <f t="shared" si="116"/>
        <v>#N/A</v>
      </c>
      <c r="V751" t="e">
        <f t="shared" si="117"/>
        <v>#N/A</v>
      </c>
      <c r="W751" t="str">
        <f t="shared" si="118"/>
        <v/>
      </c>
      <c r="X751" s="24" t="str">
        <f>IFERROR(VLOOKUP(W751,HOSPITAIS_COM_DIVIDAS!A:E,5,FALSE),"")</f>
        <v/>
      </c>
    </row>
    <row r="752" spans="1:24" x14ac:dyDescent="0.25">
      <c r="A752" s="52" t="str">
        <f>IFERROR((Tabela4[[#This Row],[Status da Proposta]]),"")</f>
        <v/>
      </c>
      <c r="B752" s="121">
        <f>IFERROR((CREDITO_FINANCEIRO!A752),"")</f>
        <v>0</v>
      </c>
      <c r="C752" s="120" t="str">
        <f>IFERROR((VLOOKUP(B752,CREDITO_FINANCEIRO!A:B,2,FALSE)),"")</f>
        <v/>
      </c>
      <c r="D752" s="94" t="str">
        <f>IFERROR((VLOOKUP(B752,CREDITO_FINANCEIRO!A:E,5,FALSE)),"")</f>
        <v/>
      </c>
      <c r="E752" s="95" t="str">
        <f>IFERROR((VLOOKUP(B752,CREDITO_FINANCEIRO!A:C,3,FALSE)),"")</f>
        <v/>
      </c>
      <c r="F752" s="120" t="str">
        <f>IFERROR((VLOOKUP(B752,CREDITO_FINANCEIRO!A:G,4,FALSE)),"")</f>
        <v/>
      </c>
      <c r="G752" s="120" t="e">
        <f>VLOOKUP(B752,CREDITO_FINANCEIRO!A:G,6,FALSE)</f>
        <v>#N/A</v>
      </c>
      <c r="H752" s="120" t="e">
        <f>VLOOKUP(B752,CREDITO_FINANCEIRO!A:G,7,FALSE)</f>
        <v>#N/A</v>
      </c>
      <c r="I752" s="91" t="e">
        <f>VLOOKUP(B752,CREDITO_FINANCEIRO!A:K,10,FALSE)</f>
        <v>#N/A</v>
      </c>
      <c r="J752" s="91" t="e">
        <f>VLOOKUP(B752,CREDITO_FINANCEIRO!A:K,11,FALSE)</f>
        <v>#N/A</v>
      </c>
      <c r="K752" s="91" t="e">
        <f>VLOOKUP(B752,CREDITO_FINANCEIRO!A:L,12,FALSE)</f>
        <v>#N/A</v>
      </c>
      <c r="L752" s="110" t="e">
        <f t="shared" si="110"/>
        <v>#N/A</v>
      </c>
      <c r="M752" s="2" t="e">
        <f t="shared" si="111"/>
        <v>#N/A</v>
      </c>
      <c r="N752" s="111" t="e">
        <f>VLOOKUP(Tabela4[[#This Row],[Proposta de Referência]],SIMP_CF!A:K,9,FALSE)</f>
        <v>#N/A</v>
      </c>
      <c r="O752" s="111" t="e">
        <f>VLOOKUP(Tabela4[[#This Row],[Proposta de Referência]],SIMP_CF!A:K,8,FALSE)</f>
        <v>#N/A</v>
      </c>
      <c r="P752" s="112" t="e">
        <f t="shared" si="112"/>
        <v>#N/A</v>
      </c>
      <c r="Q752" s="112" t="e">
        <f t="shared" si="113"/>
        <v>#N/A</v>
      </c>
      <c r="R752" t="e">
        <f t="shared" si="119"/>
        <v>#N/A</v>
      </c>
      <c r="S752" s="108" t="e">
        <f t="shared" si="114"/>
        <v>#N/A</v>
      </c>
      <c r="T752" s="108" t="e">
        <f t="shared" si="115"/>
        <v>#N/A</v>
      </c>
      <c r="U752" s="110" t="e">
        <f t="shared" si="116"/>
        <v>#N/A</v>
      </c>
      <c r="V752" t="e">
        <f t="shared" si="117"/>
        <v>#N/A</v>
      </c>
      <c r="W752" t="str">
        <f t="shared" si="118"/>
        <v/>
      </c>
      <c r="X752" s="24" t="str">
        <f>IFERROR(VLOOKUP(W752,HOSPITAIS_COM_DIVIDAS!A:E,5,FALSE),"")</f>
        <v/>
      </c>
    </row>
    <row r="753" spans="1:24" x14ac:dyDescent="0.25">
      <c r="A753" s="52" t="str">
        <f>IFERROR((Tabela4[[#This Row],[Status da Proposta]]),"")</f>
        <v/>
      </c>
      <c r="B753" s="121">
        <f>IFERROR((CREDITO_FINANCEIRO!A753),"")</f>
        <v>0</v>
      </c>
      <c r="C753" s="120" t="str">
        <f>IFERROR((VLOOKUP(B753,CREDITO_FINANCEIRO!A:B,2,FALSE)),"")</f>
        <v/>
      </c>
      <c r="D753" s="94" t="str">
        <f>IFERROR((VLOOKUP(B753,CREDITO_FINANCEIRO!A:E,5,FALSE)),"")</f>
        <v/>
      </c>
      <c r="E753" s="95" t="str">
        <f>IFERROR((VLOOKUP(B753,CREDITO_FINANCEIRO!A:C,3,FALSE)),"")</f>
        <v/>
      </c>
      <c r="F753" s="120" t="str">
        <f>IFERROR((VLOOKUP(B753,CREDITO_FINANCEIRO!A:G,4,FALSE)),"")</f>
        <v/>
      </c>
      <c r="G753" s="120" t="e">
        <f>VLOOKUP(B753,CREDITO_FINANCEIRO!A:G,6,FALSE)</f>
        <v>#N/A</v>
      </c>
      <c r="H753" s="120" t="e">
        <f>VLOOKUP(B753,CREDITO_FINANCEIRO!A:G,7,FALSE)</f>
        <v>#N/A</v>
      </c>
      <c r="I753" s="91" t="e">
        <f>VLOOKUP(B753,CREDITO_FINANCEIRO!A:K,10,FALSE)</f>
        <v>#N/A</v>
      </c>
      <c r="J753" s="91" t="e">
        <f>VLOOKUP(B753,CREDITO_FINANCEIRO!A:K,11,FALSE)</f>
        <v>#N/A</v>
      </c>
      <c r="K753" s="91" t="e">
        <f>VLOOKUP(B753,CREDITO_FINANCEIRO!A:L,12,FALSE)</f>
        <v>#N/A</v>
      </c>
      <c r="L753" s="110" t="e">
        <f t="shared" si="110"/>
        <v>#N/A</v>
      </c>
      <c r="M753" s="2" t="e">
        <f t="shared" si="111"/>
        <v>#N/A</v>
      </c>
      <c r="N753" s="111" t="e">
        <f>VLOOKUP(Tabela4[[#This Row],[Proposta de Referência]],SIMP_CF!A:K,9,FALSE)</f>
        <v>#N/A</v>
      </c>
      <c r="O753" s="111" t="e">
        <f>VLOOKUP(Tabela4[[#This Row],[Proposta de Referência]],SIMP_CF!A:K,8,FALSE)</f>
        <v>#N/A</v>
      </c>
      <c r="P753" s="112" t="e">
        <f t="shared" si="112"/>
        <v>#N/A</v>
      </c>
      <c r="Q753" s="112" t="e">
        <f t="shared" si="113"/>
        <v>#N/A</v>
      </c>
      <c r="R753" t="e">
        <f t="shared" si="119"/>
        <v>#N/A</v>
      </c>
      <c r="S753" s="108" t="e">
        <f t="shared" si="114"/>
        <v>#N/A</v>
      </c>
      <c r="T753" s="108" t="e">
        <f t="shared" si="115"/>
        <v>#N/A</v>
      </c>
      <c r="U753" s="110" t="e">
        <f t="shared" si="116"/>
        <v>#N/A</v>
      </c>
      <c r="V753" t="e">
        <f t="shared" si="117"/>
        <v>#N/A</v>
      </c>
      <c r="W753" t="str">
        <f t="shared" si="118"/>
        <v/>
      </c>
      <c r="X753" s="24" t="str">
        <f>IFERROR(VLOOKUP(W753,HOSPITAIS_COM_DIVIDAS!A:E,5,FALSE),"")</f>
        <v/>
      </c>
    </row>
    <row r="754" spans="1:24" x14ac:dyDescent="0.25">
      <c r="A754" s="52" t="str">
        <f>IFERROR((Tabela4[[#This Row],[Status da Proposta]]),"")</f>
        <v/>
      </c>
      <c r="B754" s="121">
        <f>IFERROR((CREDITO_FINANCEIRO!A754),"")</f>
        <v>0</v>
      </c>
      <c r="C754" s="120" t="str">
        <f>IFERROR((VLOOKUP(B754,CREDITO_FINANCEIRO!A:B,2,FALSE)),"")</f>
        <v/>
      </c>
      <c r="D754" s="94" t="str">
        <f>IFERROR((VLOOKUP(B754,CREDITO_FINANCEIRO!A:E,5,FALSE)),"")</f>
        <v/>
      </c>
      <c r="E754" s="95" t="str">
        <f>IFERROR((VLOOKUP(B754,CREDITO_FINANCEIRO!A:C,3,FALSE)),"")</f>
        <v/>
      </c>
      <c r="F754" s="120" t="str">
        <f>IFERROR((VLOOKUP(B754,CREDITO_FINANCEIRO!A:G,4,FALSE)),"")</f>
        <v/>
      </c>
      <c r="G754" s="120" t="e">
        <f>VLOOKUP(B754,CREDITO_FINANCEIRO!A:G,6,FALSE)</f>
        <v>#N/A</v>
      </c>
      <c r="H754" s="120" t="e">
        <f>VLOOKUP(B754,CREDITO_FINANCEIRO!A:G,7,FALSE)</f>
        <v>#N/A</v>
      </c>
      <c r="I754" s="91" t="e">
        <f>VLOOKUP(B754,CREDITO_FINANCEIRO!A:K,10,FALSE)</f>
        <v>#N/A</v>
      </c>
      <c r="J754" s="91" t="e">
        <f>VLOOKUP(B754,CREDITO_FINANCEIRO!A:K,11,FALSE)</f>
        <v>#N/A</v>
      </c>
      <c r="K754" s="91" t="e">
        <f>VLOOKUP(B754,CREDITO_FINANCEIRO!A:L,12,FALSE)</f>
        <v>#N/A</v>
      </c>
      <c r="L754" s="110" t="e">
        <f t="shared" si="110"/>
        <v>#N/A</v>
      </c>
      <c r="M754" s="2" t="e">
        <f t="shared" si="111"/>
        <v>#N/A</v>
      </c>
      <c r="N754" s="111" t="e">
        <f>VLOOKUP(Tabela4[[#This Row],[Proposta de Referência]],SIMP_CF!A:K,9,FALSE)</f>
        <v>#N/A</v>
      </c>
      <c r="O754" s="111" t="e">
        <f>VLOOKUP(Tabela4[[#This Row],[Proposta de Referência]],SIMP_CF!A:K,8,FALSE)</f>
        <v>#N/A</v>
      </c>
      <c r="P754" s="112" t="e">
        <f t="shared" si="112"/>
        <v>#N/A</v>
      </c>
      <c r="Q754" s="112" t="e">
        <f t="shared" si="113"/>
        <v>#N/A</v>
      </c>
      <c r="R754" t="e">
        <f t="shared" si="119"/>
        <v>#N/A</v>
      </c>
      <c r="S754" s="108" t="e">
        <f t="shared" si="114"/>
        <v>#N/A</v>
      </c>
      <c r="T754" s="108" t="e">
        <f t="shared" si="115"/>
        <v>#N/A</v>
      </c>
      <c r="U754" s="110" t="e">
        <f t="shared" si="116"/>
        <v>#N/A</v>
      </c>
      <c r="V754" t="e">
        <f t="shared" si="117"/>
        <v>#N/A</v>
      </c>
      <c r="W754" t="str">
        <f t="shared" si="118"/>
        <v/>
      </c>
      <c r="X754" s="24" t="str">
        <f>IFERROR(VLOOKUP(W754,HOSPITAIS_COM_DIVIDAS!A:E,5,FALSE),"")</f>
        <v/>
      </c>
    </row>
    <row r="755" spans="1:24" x14ac:dyDescent="0.25">
      <c r="A755" s="52" t="str">
        <f>IFERROR((Tabela4[[#This Row],[Status da Proposta]]),"")</f>
        <v/>
      </c>
      <c r="B755" s="121">
        <f>IFERROR((CREDITO_FINANCEIRO!A755),"")</f>
        <v>0</v>
      </c>
      <c r="C755" s="120" t="str">
        <f>IFERROR((VLOOKUP(B755,CREDITO_FINANCEIRO!A:B,2,FALSE)),"")</f>
        <v/>
      </c>
      <c r="D755" s="94" t="str">
        <f>IFERROR((VLOOKUP(B755,CREDITO_FINANCEIRO!A:E,5,FALSE)),"")</f>
        <v/>
      </c>
      <c r="E755" s="95" t="str">
        <f>IFERROR((VLOOKUP(B755,CREDITO_FINANCEIRO!A:C,3,FALSE)),"")</f>
        <v/>
      </c>
      <c r="F755" s="120" t="str">
        <f>IFERROR((VLOOKUP(B755,CREDITO_FINANCEIRO!A:G,4,FALSE)),"")</f>
        <v/>
      </c>
      <c r="G755" s="120" t="e">
        <f>VLOOKUP(B755,CREDITO_FINANCEIRO!A:G,6,FALSE)</f>
        <v>#N/A</v>
      </c>
      <c r="H755" s="120" t="e">
        <f>VLOOKUP(B755,CREDITO_FINANCEIRO!A:G,7,FALSE)</f>
        <v>#N/A</v>
      </c>
      <c r="I755" s="91" t="e">
        <f>VLOOKUP(B755,CREDITO_FINANCEIRO!A:K,10,FALSE)</f>
        <v>#N/A</v>
      </c>
      <c r="J755" s="91" t="e">
        <f>VLOOKUP(B755,CREDITO_FINANCEIRO!A:K,11,FALSE)</f>
        <v>#N/A</v>
      </c>
      <c r="K755" s="91" t="e">
        <f>VLOOKUP(B755,CREDITO_FINANCEIRO!A:L,12,FALSE)</f>
        <v>#N/A</v>
      </c>
      <c r="L755" s="110" t="e">
        <f t="shared" si="110"/>
        <v>#N/A</v>
      </c>
      <c r="M755" s="2" t="e">
        <f t="shared" si="111"/>
        <v>#N/A</v>
      </c>
      <c r="N755" s="111" t="e">
        <f>VLOOKUP(Tabela4[[#This Row],[Proposta de Referência]],SIMP_CF!A:K,9,FALSE)</f>
        <v>#N/A</v>
      </c>
      <c r="O755" s="111" t="e">
        <f>VLOOKUP(Tabela4[[#This Row],[Proposta de Referência]],SIMP_CF!A:K,8,FALSE)</f>
        <v>#N/A</v>
      </c>
      <c r="P755" s="112" t="e">
        <f t="shared" si="112"/>
        <v>#N/A</v>
      </c>
      <c r="Q755" s="112" t="e">
        <f t="shared" si="113"/>
        <v>#N/A</v>
      </c>
      <c r="R755" t="e">
        <f t="shared" si="119"/>
        <v>#N/A</v>
      </c>
      <c r="S755" s="108" t="e">
        <f t="shared" si="114"/>
        <v>#N/A</v>
      </c>
      <c r="T755" s="108" t="e">
        <f t="shared" si="115"/>
        <v>#N/A</v>
      </c>
      <c r="U755" s="110" t="e">
        <f t="shared" si="116"/>
        <v>#N/A</v>
      </c>
      <c r="V755" t="e">
        <f t="shared" si="117"/>
        <v>#N/A</v>
      </c>
      <c r="W755" t="str">
        <f t="shared" si="118"/>
        <v/>
      </c>
      <c r="X755" s="24" t="str">
        <f>IFERROR(VLOOKUP(W755,HOSPITAIS_COM_DIVIDAS!A:E,5,FALSE),"")</f>
        <v/>
      </c>
    </row>
    <row r="756" spans="1:24" x14ac:dyDescent="0.25">
      <c r="A756" s="52" t="str">
        <f>IFERROR((Tabela4[[#This Row],[Status da Proposta]]),"")</f>
        <v/>
      </c>
      <c r="B756" s="121">
        <f>IFERROR((CREDITO_FINANCEIRO!A756),"")</f>
        <v>0</v>
      </c>
      <c r="C756" s="120" t="str">
        <f>IFERROR((VLOOKUP(B756,CREDITO_FINANCEIRO!A:B,2,FALSE)),"")</f>
        <v/>
      </c>
      <c r="D756" s="94" t="str">
        <f>IFERROR((VLOOKUP(B756,CREDITO_FINANCEIRO!A:E,5,FALSE)),"")</f>
        <v/>
      </c>
      <c r="E756" s="95" t="str">
        <f>IFERROR((VLOOKUP(B756,CREDITO_FINANCEIRO!A:C,3,FALSE)),"")</f>
        <v/>
      </c>
      <c r="F756" s="120" t="str">
        <f>IFERROR((VLOOKUP(B756,CREDITO_FINANCEIRO!A:G,4,FALSE)),"")</f>
        <v/>
      </c>
      <c r="G756" s="120" t="e">
        <f>VLOOKUP(B756,CREDITO_FINANCEIRO!A:G,6,FALSE)</f>
        <v>#N/A</v>
      </c>
      <c r="H756" s="120" t="e">
        <f>VLOOKUP(B756,CREDITO_FINANCEIRO!A:G,7,FALSE)</f>
        <v>#N/A</v>
      </c>
      <c r="I756" s="91" t="e">
        <f>VLOOKUP(B756,CREDITO_FINANCEIRO!A:K,10,FALSE)</f>
        <v>#N/A</v>
      </c>
      <c r="J756" s="91" t="e">
        <f>VLOOKUP(B756,CREDITO_FINANCEIRO!A:K,11,FALSE)</f>
        <v>#N/A</v>
      </c>
      <c r="K756" s="91" t="e">
        <f>VLOOKUP(B756,CREDITO_FINANCEIRO!A:L,12,FALSE)</f>
        <v>#N/A</v>
      </c>
      <c r="L756" s="110" t="e">
        <f t="shared" si="110"/>
        <v>#N/A</v>
      </c>
      <c r="M756" s="2" t="e">
        <f t="shared" si="111"/>
        <v>#N/A</v>
      </c>
      <c r="N756" s="111" t="e">
        <f>VLOOKUP(Tabela4[[#This Row],[Proposta de Referência]],SIMP_CF!A:K,9,FALSE)</f>
        <v>#N/A</v>
      </c>
      <c r="O756" s="111" t="e">
        <f>VLOOKUP(Tabela4[[#This Row],[Proposta de Referência]],SIMP_CF!A:K,8,FALSE)</f>
        <v>#N/A</v>
      </c>
      <c r="P756" s="112" t="e">
        <f t="shared" si="112"/>
        <v>#N/A</v>
      </c>
      <c r="Q756" s="112" t="e">
        <f t="shared" si="113"/>
        <v>#N/A</v>
      </c>
      <c r="R756" t="e">
        <f t="shared" si="119"/>
        <v>#N/A</v>
      </c>
      <c r="S756" s="108" t="e">
        <f t="shared" si="114"/>
        <v>#N/A</v>
      </c>
      <c r="T756" s="108" t="e">
        <f t="shared" si="115"/>
        <v>#N/A</v>
      </c>
      <c r="U756" s="110" t="e">
        <f t="shared" si="116"/>
        <v>#N/A</v>
      </c>
      <c r="V756" t="e">
        <f t="shared" si="117"/>
        <v>#N/A</v>
      </c>
      <c r="W756" t="str">
        <f t="shared" si="118"/>
        <v/>
      </c>
      <c r="X756" s="24" t="str">
        <f>IFERROR(VLOOKUP(W756,HOSPITAIS_COM_DIVIDAS!A:E,5,FALSE),"")</f>
        <v/>
      </c>
    </row>
    <row r="757" spans="1:24" x14ac:dyDescent="0.25">
      <c r="A757" s="52" t="str">
        <f>IFERROR((Tabela4[[#This Row],[Status da Proposta]]),"")</f>
        <v/>
      </c>
      <c r="B757" s="121">
        <f>IFERROR((CREDITO_FINANCEIRO!A757),"")</f>
        <v>0</v>
      </c>
      <c r="C757" s="120" t="str">
        <f>IFERROR((VLOOKUP(B757,CREDITO_FINANCEIRO!A:B,2,FALSE)),"")</f>
        <v/>
      </c>
      <c r="D757" s="94" t="str">
        <f>IFERROR((VLOOKUP(B757,CREDITO_FINANCEIRO!A:E,5,FALSE)),"")</f>
        <v/>
      </c>
      <c r="E757" s="95" t="str">
        <f>IFERROR((VLOOKUP(B757,CREDITO_FINANCEIRO!A:C,3,FALSE)),"")</f>
        <v/>
      </c>
      <c r="F757" s="120" t="str">
        <f>IFERROR((VLOOKUP(B757,CREDITO_FINANCEIRO!A:G,4,FALSE)),"")</f>
        <v/>
      </c>
      <c r="G757" s="120" t="e">
        <f>VLOOKUP(B757,CREDITO_FINANCEIRO!A:G,6,FALSE)</f>
        <v>#N/A</v>
      </c>
      <c r="H757" s="120" t="e">
        <f>VLOOKUP(B757,CREDITO_FINANCEIRO!A:G,7,FALSE)</f>
        <v>#N/A</v>
      </c>
      <c r="I757" s="91" t="e">
        <f>VLOOKUP(B757,CREDITO_FINANCEIRO!A:K,10,FALSE)</f>
        <v>#N/A</v>
      </c>
      <c r="J757" s="91" t="e">
        <f>VLOOKUP(B757,CREDITO_FINANCEIRO!A:K,11,FALSE)</f>
        <v>#N/A</v>
      </c>
      <c r="K757" s="91" t="e">
        <f>VLOOKUP(B757,CREDITO_FINANCEIRO!A:L,12,FALSE)</f>
        <v>#N/A</v>
      </c>
      <c r="L757" s="110" t="e">
        <f t="shared" si="110"/>
        <v>#N/A</v>
      </c>
      <c r="M757" s="2" t="e">
        <f t="shared" si="111"/>
        <v>#N/A</v>
      </c>
      <c r="N757" s="111" t="e">
        <f>VLOOKUP(Tabela4[[#This Row],[Proposta de Referência]],SIMP_CF!A:K,9,FALSE)</f>
        <v>#N/A</v>
      </c>
      <c r="O757" s="111" t="e">
        <f>VLOOKUP(Tabela4[[#This Row],[Proposta de Referência]],SIMP_CF!A:K,8,FALSE)</f>
        <v>#N/A</v>
      </c>
      <c r="P757" s="112" t="e">
        <f t="shared" si="112"/>
        <v>#N/A</v>
      </c>
      <c r="Q757" s="112" t="e">
        <f t="shared" si="113"/>
        <v>#N/A</v>
      </c>
      <c r="R757" t="e">
        <f t="shared" si="119"/>
        <v>#N/A</v>
      </c>
      <c r="S757" s="108" t="e">
        <f t="shared" si="114"/>
        <v>#N/A</v>
      </c>
      <c r="T757" s="108" t="e">
        <f t="shared" si="115"/>
        <v>#N/A</v>
      </c>
      <c r="U757" s="110" t="e">
        <f t="shared" si="116"/>
        <v>#N/A</v>
      </c>
      <c r="V757" t="e">
        <f t="shared" si="117"/>
        <v>#N/A</v>
      </c>
      <c r="W757" t="str">
        <f t="shared" si="118"/>
        <v/>
      </c>
      <c r="X757" s="24" t="str">
        <f>IFERROR(VLOOKUP(W757,HOSPITAIS_COM_DIVIDAS!A:E,5,FALSE),"")</f>
        <v/>
      </c>
    </row>
    <row r="758" spans="1:24" x14ac:dyDescent="0.25">
      <c r="A758" s="52" t="str">
        <f>IFERROR((Tabela4[[#This Row],[Status da Proposta]]),"")</f>
        <v/>
      </c>
      <c r="B758" s="121">
        <f>IFERROR((CREDITO_FINANCEIRO!A758),"")</f>
        <v>0</v>
      </c>
      <c r="C758" s="120" t="str">
        <f>IFERROR((VLOOKUP(B758,CREDITO_FINANCEIRO!A:B,2,FALSE)),"")</f>
        <v/>
      </c>
      <c r="D758" s="94" t="str">
        <f>IFERROR((VLOOKUP(B758,CREDITO_FINANCEIRO!A:E,5,FALSE)),"")</f>
        <v/>
      </c>
      <c r="E758" s="95" t="str">
        <f>IFERROR((VLOOKUP(B758,CREDITO_FINANCEIRO!A:C,3,FALSE)),"")</f>
        <v/>
      </c>
      <c r="F758" s="120" t="str">
        <f>IFERROR((VLOOKUP(B758,CREDITO_FINANCEIRO!A:G,4,FALSE)),"")</f>
        <v/>
      </c>
      <c r="G758" s="120" t="e">
        <f>VLOOKUP(B758,CREDITO_FINANCEIRO!A:G,6,FALSE)</f>
        <v>#N/A</v>
      </c>
      <c r="H758" s="120" t="e">
        <f>VLOOKUP(B758,CREDITO_FINANCEIRO!A:G,7,FALSE)</f>
        <v>#N/A</v>
      </c>
      <c r="I758" s="91" t="e">
        <f>VLOOKUP(B758,CREDITO_FINANCEIRO!A:K,10,FALSE)</f>
        <v>#N/A</v>
      </c>
      <c r="J758" s="91" t="e">
        <f>VLOOKUP(B758,CREDITO_FINANCEIRO!A:K,11,FALSE)</f>
        <v>#N/A</v>
      </c>
      <c r="K758" s="91" t="e">
        <f>VLOOKUP(B758,CREDITO_FINANCEIRO!A:L,12,FALSE)</f>
        <v>#N/A</v>
      </c>
      <c r="L758" s="110" t="e">
        <f t="shared" si="110"/>
        <v>#N/A</v>
      </c>
      <c r="M758" s="2" t="e">
        <f t="shared" si="111"/>
        <v>#N/A</v>
      </c>
      <c r="N758" s="111" t="e">
        <f>VLOOKUP(Tabela4[[#This Row],[Proposta de Referência]],SIMP_CF!A:K,9,FALSE)</f>
        <v>#N/A</v>
      </c>
      <c r="O758" s="111" t="e">
        <f>VLOOKUP(Tabela4[[#This Row],[Proposta de Referência]],SIMP_CF!A:K,8,FALSE)</f>
        <v>#N/A</v>
      </c>
      <c r="P758" s="112" t="e">
        <f t="shared" si="112"/>
        <v>#N/A</v>
      </c>
      <c r="Q758" s="112" t="e">
        <f t="shared" si="113"/>
        <v>#N/A</v>
      </c>
      <c r="R758" t="e">
        <f t="shared" si="119"/>
        <v>#N/A</v>
      </c>
      <c r="S758" s="108" t="e">
        <f t="shared" si="114"/>
        <v>#N/A</v>
      </c>
      <c r="T758" s="108" t="e">
        <f t="shared" si="115"/>
        <v>#N/A</v>
      </c>
      <c r="U758" s="110" t="e">
        <f t="shared" si="116"/>
        <v>#N/A</v>
      </c>
      <c r="V758" t="e">
        <f t="shared" si="117"/>
        <v>#N/A</v>
      </c>
      <c r="W758" t="str">
        <f t="shared" si="118"/>
        <v/>
      </c>
      <c r="X758" s="24" t="str">
        <f>IFERROR(VLOOKUP(W758,HOSPITAIS_COM_DIVIDAS!A:E,5,FALSE),"")</f>
        <v/>
      </c>
    </row>
    <row r="759" spans="1:24" x14ac:dyDescent="0.25">
      <c r="A759" s="52" t="str">
        <f>IFERROR((Tabela4[[#This Row],[Status da Proposta]]),"")</f>
        <v/>
      </c>
      <c r="B759" s="121">
        <f>IFERROR((CREDITO_FINANCEIRO!A759),"")</f>
        <v>0</v>
      </c>
      <c r="C759" s="120" t="str">
        <f>IFERROR((VLOOKUP(B759,CREDITO_FINANCEIRO!A:B,2,FALSE)),"")</f>
        <v/>
      </c>
      <c r="D759" s="94" t="str">
        <f>IFERROR((VLOOKUP(B759,CREDITO_FINANCEIRO!A:E,5,FALSE)),"")</f>
        <v/>
      </c>
      <c r="E759" s="95" t="str">
        <f>IFERROR((VLOOKUP(B759,CREDITO_FINANCEIRO!A:C,3,FALSE)),"")</f>
        <v/>
      </c>
      <c r="F759" s="120" t="str">
        <f>IFERROR((VLOOKUP(B759,CREDITO_FINANCEIRO!A:G,4,FALSE)),"")</f>
        <v/>
      </c>
      <c r="G759" s="120" t="e">
        <f>VLOOKUP(B759,CREDITO_FINANCEIRO!A:G,6,FALSE)</f>
        <v>#N/A</v>
      </c>
      <c r="H759" s="120" t="e">
        <f>VLOOKUP(B759,CREDITO_FINANCEIRO!A:G,7,FALSE)</f>
        <v>#N/A</v>
      </c>
      <c r="I759" s="91" t="e">
        <f>VLOOKUP(B759,CREDITO_FINANCEIRO!A:K,10,FALSE)</f>
        <v>#N/A</v>
      </c>
      <c r="J759" s="91" t="e">
        <f>VLOOKUP(B759,CREDITO_FINANCEIRO!A:K,11,FALSE)</f>
        <v>#N/A</v>
      </c>
      <c r="K759" s="91" t="e">
        <f>VLOOKUP(B759,CREDITO_FINANCEIRO!A:L,12,FALSE)</f>
        <v>#N/A</v>
      </c>
      <c r="L759" s="110" t="e">
        <f t="shared" si="110"/>
        <v>#N/A</v>
      </c>
      <c r="M759" s="2" t="e">
        <f t="shared" si="111"/>
        <v>#N/A</v>
      </c>
      <c r="N759" s="111" t="e">
        <f>VLOOKUP(Tabela4[[#This Row],[Proposta de Referência]],SIMP_CF!A:K,9,FALSE)</f>
        <v>#N/A</v>
      </c>
      <c r="O759" s="111" t="e">
        <f>VLOOKUP(Tabela4[[#This Row],[Proposta de Referência]],SIMP_CF!A:K,8,FALSE)</f>
        <v>#N/A</v>
      </c>
      <c r="P759" s="112" t="e">
        <f t="shared" si="112"/>
        <v>#N/A</v>
      </c>
      <c r="Q759" s="112" t="e">
        <f t="shared" si="113"/>
        <v>#N/A</v>
      </c>
      <c r="R759" t="e">
        <f t="shared" si="119"/>
        <v>#N/A</v>
      </c>
      <c r="S759" s="108" t="e">
        <f t="shared" si="114"/>
        <v>#N/A</v>
      </c>
      <c r="T759" s="108" t="e">
        <f t="shared" si="115"/>
        <v>#N/A</v>
      </c>
      <c r="U759" s="110" t="e">
        <f t="shared" si="116"/>
        <v>#N/A</v>
      </c>
      <c r="V759" t="e">
        <f t="shared" si="117"/>
        <v>#N/A</v>
      </c>
      <c r="W759" t="str">
        <f t="shared" si="118"/>
        <v/>
      </c>
      <c r="X759" s="24" t="str">
        <f>IFERROR(VLOOKUP(W759,HOSPITAIS_COM_DIVIDAS!A:E,5,FALSE),"")</f>
        <v/>
      </c>
    </row>
    <row r="760" spans="1:24" x14ac:dyDescent="0.25">
      <c r="A760" s="52" t="str">
        <f>IFERROR((Tabela4[[#This Row],[Status da Proposta]]),"")</f>
        <v/>
      </c>
      <c r="B760" s="121">
        <f>IFERROR((CREDITO_FINANCEIRO!A760),"")</f>
        <v>0</v>
      </c>
      <c r="C760" s="120" t="str">
        <f>IFERROR((VLOOKUP(B760,CREDITO_FINANCEIRO!A:B,2,FALSE)),"")</f>
        <v/>
      </c>
      <c r="D760" s="94" t="str">
        <f>IFERROR((VLOOKUP(B760,CREDITO_FINANCEIRO!A:E,5,FALSE)),"")</f>
        <v/>
      </c>
      <c r="E760" s="95" t="str">
        <f>IFERROR((VLOOKUP(B760,CREDITO_FINANCEIRO!A:C,3,FALSE)),"")</f>
        <v/>
      </c>
      <c r="F760" s="120" t="str">
        <f>IFERROR((VLOOKUP(B760,CREDITO_FINANCEIRO!A:G,4,FALSE)),"")</f>
        <v/>
      </c>
      <c r="G760" s="120" t="e">
        <f>VLOOKUP(B760,CREDITO_FINANCEIRO!A:G,6,FALSE)</f>
        <v>#N/A</v>
      </c>
      <c r="H760" s="120" t="e">
        <f>VLOOKUP(B760,CREDITO_FINANCEIRO!A:G,7,FALSE)</f>
        <v>#N/A</v>
      </c>
      <c r="I760" s="91" t="e">
        <f>VLOOKUP(B760,CREDITO_FINANCEIRO!A:K,10,FALSE)</f>
        <v>#N/A</v>
      </c>
      <c r="J760" s="91" t="e">
        <f>VLOOKUP(B760,CREDITO_FINANCEIRO!A:K,11,FALSE)</f>
        <v>#N/A</v>
      </c>
      <c r="K760" s="91" t="e">
        <f>VLOOKUP(B760,CREDITO_FINANCEIRO!A:L,12,FALSE)</f>
        <v>#N/A</v>
      </c>
      <c r="L760" s="110" t="e">
        <f t="shared" si="110"/>
        <v>#N/A</v>
      </c>
      <c r="M760" s="2" t="e">
        <f t="shared" si="111"/>
        <v>#N/A</v>
      </c>
      <c r="N760" s="111" t="e">
        <f>VLOOKUP(Tabela4[[#This Row],[Proposta de Referência]],SIMP_CF!A:K,9,FALSE)</f>
        <v>#N/A</v>
      </c>
      <c r="O760" s="111" t="e">
        <f>VLOOKUP(Tabela4[[#This Row],[Proposta de Referência]],SIMP_CF!A:K,8,FALSE)</f>
        <v>#N/A</v>
      </c>
      <c r="P760" s="112" t="e">
        <f t="shared" si="112"/>
        <v>#N/A</v>
      </c>
      <c r="Q760" s="112" t="e">
        <f t="shared" si="113"/>
        <v>#N/A</v>
      </c>
      <c r="R760" t="e">
        <f t="shared" si="119"/>
        <v>#N/A</v>
      </c>
      <c r="S760" s="108" t="e">
        <f t="shared" si="114"/>
        <v>#N/A</v>
      </c>
      <c r="T760" s="108" t="e">
        <f t="shared" si="115"/>
        <v>#N/A</v>
      </c>
      <c r="U760" s="110" t="e">
        <f t="shared" si="116"/>
        <v>#N/A</v>
      </c>
      <c r="V760" t="e">
        <f t="shared" si="117"/>
        <v>#N/A</v>
      </c>
      <c r="W760" t="str">
        <f t="shared" si="118"/>
        <v/>
      </c>
      <c r="X760" s="24" t="str">
        <f>IFERROR(VLOOKUP(W760,HOSPITAIS_COM_DIVIDAS!A:E,5,FALSE),"")</f>
        <v/>
      </c>
    </row>
    <row r="761" spans="1:24" x14ac:dyDescent="0.25">
      <c r="A761" s="52" t="str">
        <f>IFERROR((Tabela4[[#This Row],[Status da Proposta]]),"")</f>
        <v/>
      </c>
      <c r="B761" s="121">
        <f>IFERROR((CREDITO_FINANCEIRO!A761),"")</f>
        <v>0</v>
      </c>
      <c r="C761" s="120" t="str">
        <f>IFERROR((VLOOKUP(B761,CREDITO_FINANCEIRO!A:B,2,FALSE)),"")</f>
        <v/>
      </c>
      <c r="D761" s="94" t="str">
        <f>IFERROR((VLOOKUP(B761,CREDITO_FINANCEIRO!A:E,5,FALSE)),"")</f>
        <v/>
      </c>
      <c r="E761" s="95" t="str">
        <f>IFERROR((VLOOKUP(B761,CREDITO_FINANCEIRO!A:C,3,FALSE)),"")</f>
        <v/>
      </c>
      <c r="F761" s="120" t="str">
        <f>IFERROR((VLOOKUP(B761,CREDITO_FINANCEIRO!A:G,4,FALSE)),"")</f>
        <v/>
      </c>
      <c r="G761" s="120" t="e">
        <f>VLOOKUP(B761,CREDITO_FINANCEIRO!A:G,6,FALSE)</f>
        <v>#N/A</v>
      </c>
      <c r="H761" s="120" t="e">
        <f>VLOOKUP(B761,CREDITO_FINANCEIRO!A:G,7,FALSE)</f>
        <v>#N/A</v>
      </c>
      <c r="I761" s="91" t="e">
        <f>VLOOKUP(B761,CREDITO_FINANCEIRO!A:K,10,FALSE)</f>
        <v>#N/A</v>
      </c>
      <c r="J761" s="91" t="e">
        <f>VLOOKUP(B761,CREDITO_FINANCEIRO!A:K,11,FALSE)</f>
        <v>#N/A</v>
      </c>
      <c r="K761" s="91" t="e">
        <f>VLOOKUP(B761,CREDITO_FINANCEIRO!A:L,12,FALSE)</f>
        <v>#N/A</v>
      </c>
      <c r="L761" s="110" t="e">
        <f t="shared" si="110"/>
        <v>#N/A</v>
      </c>
      <c r="M761" s="2" t="e">
        <f t="shared" si="111"/>
        <v>#N/A</v>
      </c>
      <c r="N761" s="111" t="e">
        <f>VLOOKUP(Tabela4[[#This Row],[Proposta de Referência]],SIMP_CF!A:K,9,FALSE)</f>
        <v>#N/A</v>
      </c>
      <c r="O761" s="111" t="e">
        <f>VLOOKUP(Tabela4[[#This Row],[Proposta de Referência]],SIMP_CF!A:K,8,FALSE)</f>
        <v>#N/A</v>
      </c>
      <c r="P761" s="112" t="e">
        <f t="shared" si="112"/>
        <v>#N/A</v>
      </c>
      <c r="Q761" s="112" t="e">
        <f t="shared" si="113"/>
        <v>#N/A</v>
      </c>
      <c r="R761" t="e">
        <f t="shared" si="119"/>
        <v>#N/A</v>
      </c>
      <c r="S761" s="108" t="e">
        <f t="shared" si="114"/>
        <v>#N/A</v>
      </c>
      <c r="T761" s="108" t="e">
        <f t="shared" si="115"/>
        <v>#N/A</v>
      </c>
      <c r="U761" s="110" t="e">
        <f t="shared" si="116"/>
        <v>#N/A</v>
      </c>
      <c r="V761" t="e">
        <f t="shared" si="117"/>
        <v>#N/A</v>
      </c>
      <c r="W761" t="str">
        <f t="shared" si="118"/>
        <v/>
      </c>
      <c r="X761" s="24" t="str">
        <f>IFERROR(VLOOKUP(W761,HOSPITAIS_COM_DIVIDAS!A:E,5,FALSE),"")</f>
        <v/>
      </c>
    </row>
    <row r="762" spans="1:24" x14ac:dyDescent="0.25">
      <c r="A762" s="52" t="str">
        <f>IFERROR((Tabela4[[#This Row],[Status da Proposta]]),"")</f>
        <v/>
      </c>
      <c r="B762" s="121">
        <f>IFERROR((CREDITO_FINANCEIRO!A762),"")</f>
        <v>0</v>
      </c>
      <c r="C762" s="120" t="str">
        <f>IFERROR((VLOOKUP(B762,CREDITO_FINANCEIRO!A:B,2,FALSE)),"")</f>
        <v/>
      </c>
      <c r="D762" s="94" t="str">
        <f>IFERROR((VLOOKUP(B762,CREDITO_FINANCEIRO!A:E,5,FALSE)),"")</f>
        <v/>
      </c>
      <c r="E762" s="95" t="str">
        <f>IFERROR((VLOOKUP(B762,CREDITO_FINANCEIRO!A:C,3,FALSE)),"")</f>
        <v/>
      </c>
      <c r="F762" s="120" t="str">
        <f>IFERROR((VLOOKUP(B762,CREDITO_FINANCEIRO!A:G,4,FALSE)),"")</f>
        <v/>
      </c>
      <c r="G762" s="120" t="e">
        <f>VLOOKUP(B762,CREDITO_FINANCEIRO!A:G,6,FALSE)</f>
        <v>#N/A</v>
      </c>
      <c r="H762" s="120" t="e">
        <f>VLOOKUP(B762,CREDITO_FINANCEIRO!A:G,7,FALSE)</f>
        <v>#N/A</v>
      </c>
      <c r="I762" s="91" t="e">
        <f>VLOOKUP(B762,CREDITO_FINANCEIRO!A:K,10,FALSE)</f>
        <v>#N/A</v>
      </c>
      <c r="J762" s="91" t="e">
        <f>VLOOKUP(B762,CREDITO_FINANCEIRO!A:K,11,FALSE)</f>
        <v>#N/A</v>
      </c>
      <c r="K762" s="91" t="e">
        <f>VLOOKUP(B762,CREDITO_FINANCEIRO!A:L,12,FALSE)</f>
        <v>#N/A</v>
      </c>
      <c r="L762" s="110" t="e">
        <f t="shared" si="110"/>
        <v>#N/A</v>
      </c>
      <c r="M762" s="2" t="e">
        <f t="shared" si="111"/>
        <v>#N/A</v>
      </c>
      <c r="N762" s="111" t="e">
        <f>VLOOKUP(Tabela4[[#This Row],[Proposta de Referência]],SIMP_CF!A:K,9,FALSE)</f>
        <v>#N/A</v>
      </c>
      <c r="O762" s="111" t="e">
        <f>VLOOKUP(Tabela4[[#This Row],[Proposta de Referência]],SIMP_CF!A:K,8,FALSE)</f>
        <v>#N/A</v>
      </c>
      <c r="P762" s="112" t="e">
        <f t="shared" si="112"/>
        <v>#N/A</v>
      </c>
      <c r="Q762" s="112" t="e">
        <f t="shared" si="113"/>
        <v>#N/A</v>
      </c>
      <c r="R762" t="e">
        <f t="shared" si="119"/>
        <v>#N/A</v>
      </c>
      <c r="S762" s="108" t="e">
        <f t="shared" si="114"/>
        <v>#N/A</v>
      </c>
      <c r="T762" s="108" t="e">
        <f t="shared" si="115"/>
        <v>#N/A</v>
      </c>
      <c r="U762" s="110" t="e">
        <f t="shared" si="116"/>
        <v>#N/A</v>
      </c>
      <c r="V762" t="e">
        <f t="shared" si="117"/>
        <v>#N/A</v>
      </c>
      <c r="W762" t="str">
        <f t="shared" si="118"/>
        <v/>
      </c>
      <c r="X762" s="24" t="str">
        <f>IFERROR(VLOOKUP(W762,HOSPITAIS_COM_DIVIDAS!A:E,5,FALSE),"")</f>
        <v/>
      </c>
    </row>
    <row r="763" spans="1:24" x14ac:dyDescent="0.25">
      <c r="A763" s="52" t="str">
        <f>IFERROR((Tabela4[[#This Row],[Status da Proposta]]),"")</f>
        <v/>
      </c>
      <c r="B763" s="121">
        <f>IFERROR((CREDITO_FINANCEIRO!A763),"")</f>
        <v>0</v>
      </c>
      <c r="C763" s="120" t="str">
        <f>IFERROR((VLOOKUP(B763,CREDITO_FINANCEIRO!A:B,2,FALSE)),"")</f>
        <v/>
      </c>
      <c r="D763" s="94" t="str">
        <f>IFERROR((VLOOKUP(B763,CREDITO_FINANCEIRO!A:E,5,FALSE)),"")</f>
        <v/>
      </c>
      <c r="E763" s="95" t="str">
        <f>IFERROR((VLOOKUP(B763,CREDITO_FINANCEIRO!A:C,3,FALSE)),"")</f>
        <v/>
      </c>
      <c r="F763" s="120" t="str">
        <f>IFERROR((VLOOKUP(B763,CREDITO_FINANCEIRO!A:G,4,FALSE)),"")</f>
        <v/>
      </c>
      <c r="G763" s="120" t="e">
        <f>VLOOKUP(B763,CREDITO_FINANCEIRO!A:G,6,FALSE)</f>
        <v>#N/A</v>
      </c>
      <c r="H763" s="120" t="e">
        <f>VLOOKUP(B763,CREDITO_FINANCEIRO!A:G,7,FALSE)</f>
        <v>#N/A</v>
      </c>
      <c r="I763" s="91" t="e">
        <f>VLOOKUP(B763,CREDITO_FINANCEIRO!A:K,10,FALSE)</f>
        <v>#N/A</v>
      </c>
      <c r="J763" s="91" t="e">
        <f>VLOOKUP(B763,CREDITO_FINANCEIRO!A:K,11,FALSE)</f>
        <v>#N/A</v>
      </c>
      <c r="K763" s="91" t="e">
        <f>VLOOKUP(B763,CREDITO_FINANCEIRO!A:L,12,FALSE)</f>
        <v>#N/A</v>
      </c>
      <c r="L763" s="110" t="e">
        <f t="shared" si="110"/>
        <v>#N/A</v>
      </c>
      <c r="M763" s="2" t="e">
        <f t="shared" si="111"/>
        <v>#N/A</v>
      </c>
      <c r="N763" s="111" t="e">
        <f>VLOOKUP(Tabela4[[#This Row],[Proposta de Referência]],SIMP_CF!A:K,9,FALSE)</f>
        <v>#N/A</v>
      </c>
      <c r="O763" s="111" t="e">
        <f>VLOOKUP(Tabela4[[#This Row],[Proposta de Referência]],SIMP_CF!A:K,8,FALSE)</f>
        <v>#N/A</v>
      </c>
      <c r="P763" s="112" t="e">
        <f t="shared" si="112"/>
        <v>#N/A</v>
      </c>
      <c r="Q763" s="112" t="e">
        <f t="shared" si="113"/>
        <v>#N/A</v>
      </c>
      <c r="R763" t="e">
        <f t="shared" si="119"/>
        <v>#N/A</v>
      </c>
      <c r="S763" s="108" t="e">
        <f t="shared" si="114"/>
        <v>#N/A</v>
      </c>
      <c r="T763" s="108" t="e">
        <f t="shared" si="115"/>
        <v>#N/A</v>
      </c>
      <c r="U763" s="110" t="e">
        <f t="shared" si="116"/>
        <v>#N/A</v>
      </c>
      <c r="V763" t="e">
        <f t="shared" si="117"/>
        <v>#N/A</v>
      </c>
      <c r="W763" t="str">
        <f t="shared" si="118"/>
        <v/>
      </c>
      <c r="X763" s="24" t="str">
        <f>IFERROR(VLOOKUP(W763,HOSPITAIS_COM_DIVIDAS!A:E,5,FALSE),"")</f>
        <v/>
      </c>
    </row>
    <row r="764" spans="1:24" x14ac:dyDescent="0.25">
      <c r="A764" s="52" t="str">
        <f>IFERROR((Tabela4[[#This Row],[Status da Proposta]]),"")</f>
        <v/>
      </c>
      <c r="B764" s="121">
        <f>IFERROR((CREDITO_FINANCEIRO!A764),"")</f>
        <v>0</v>
      </c>
      <c r="C764" s="120" t="str">
        <f>IFERROR((VLOOKUP(B764,CREDITO_FINANCEIRO!A:B,2,FALSE)),"")</f>
        <v/>
      </c>
      <c r="D764" s="94" t="str">
        <f>IFERROR((VLOOKUP(B764,CREDITO_FINANCEIRO!A:E,5,FALSE)),"")</f>
        <v/>
      </c>
      <c r="E764" s="95" t="str">
        <f>IFERROR((VLOOKUP(B764,CREDITO_FINANCEIRO!A:C,3,FALSE)),"")</f>
        <v/>
      </c>
      <c r="F764" s="120" t="str">
        <f>IFERROR((VLOOKUP(B764,CREDITO_FINANCEIRO!A:G,4,FALSE)),"")</f>
        <v/>
      </c>
      <c r="G764" s="120" t="e">
        <f>VLOOKUP(B764,CREDITO_FINANCEIRO!A:G,6,FALSE)</f>
        <v>#N/A</v>
      </c>
      <c r="H764" s="120" t="e">
        <f>VLOOKUP(B764,CREDITO_FINANCEIRO!A:G,7,FALSE)</f>
        <v>#N/A</v>
      </c>
      <c r="I764" s="91" t="e">
        <f>VLOOKUP(B764,CREDITO_FINANCEIRO!A:K,10,FALSE)</f>
        <v>#N/A</v>
      </c>
      <c r="J764" s="91" t="e">
        <f>VLOOKUP(B764,CREDITO_FINANCEIRO!A:K,11,FALSE)</f>
        <v>#N/A</v>
      </c>
      <c r="K764" s="91" t="e">
        <f>VLOOKUP(B764,CREDITO_FINANCEIRO!A:L,12,FALSE)</f>
        <v>#N/A</v>
      </c>
      <c r="L764" s="110" t="e">
        <f t="shared" si="110"/>
        <v>#N/A</v>
      </c>
      <c r="M764" s="2" t="e">
        <f t="shared" si="111"/>
        <v>#N/A</v>
      </c>
      <c r="N764" s="111" t="e">
        <f>VLOOKUP(Tabela4[[#This Row],[Proposta de Referência]],SIMP_CF!A:K,9,FALSE)</f>
        <v>#N/A</v>
      </c>
      <c r="O764" s="111" t="e">
        <f>VLOOKUP(Tabela4[[#This Row],[Proposta de Referência]],SIMP_CF!A:K,8,FALSE)</f>
        <v>#N/A</v>
      </c>
      <c r="P764" s="112" t="e">
        <f t="shared" si="112"/>
        <v>#N/A</v>
      </c>
      <c r="Q764" s="112" t="e">
        <f t="shared" si="113"/>
        <v>#N/A</v>
      </c>
      <c r="R764" t="e">
        <f t="shared" si="119"/>
        <v>#N/A</v>
      </c>
      <c r="S764" s="108" t="e">
        <f t="shared" si="114"/>
        <v>#N/A</v>
      </c>
      <c r="T764" s="108" t="e">
        <f t="shared" si="115"/>
        <v>#N/A</v>
      </c>
      <c r="U764" s="110" t="e">
        <f t="shared" si="116"/>
        <v>#N/A</v>
      </c>
      <c r="V764" t="e">
        <f t="shared" si="117"/>
        <v>#N/A</v>
      </c>
      <c r="W764" t="str">
        <f t="shared" si="118"/>
        <v/>
      </c>
      <c r="X764" s="24" t="str">
        <f>IFERROR(VLOOKUP(W764,HOSPITAIS_COM_DIVIDAS!A:E,5,FALSE),"")</f>
        <v/>
      </c>
    </row>
    <row r="765" spans="1:24" x14ac:dyDescent="0.25">
      <c r="A765" s="52" t="str">
        <f>IFERROR((Tabela4[[#This Row],[Status da Proposta]]),"")</f>
        <v/>
      </c>
      <c r="B765" s="121">
        <f>IFERROR((CREDITO_FINANCEIRO!A765),"")</f>
        <v>0</v>
      </c>
      <c r="C765" s="120" t="str">
        <f>IFERROR((VLOOKUP(B765,CREDITO_FINANCEIRO!A:B,2,FALSE)),"")</f>
        <v/>
      </c>
      <c r="D765" s="94" t="str">
        <f>IFERROR((VLOOKUP(B765,CREDITO_FINANCEIRO!A:E,5,FALSE)),"")</f>
        <v/>
      </c>
      <c r="E765" s="95" t="str">
        <f>IFERROR((VLOOKUP(B765,CREDITO_FINANCEIRO!A:C,3,FALSE)),"")</f>
        <v/>
      </c>
      <c r="F765" s="120" t="str">
        <f>IFERROR((VLOOKUP(B765,CREDITO_FINANCEIRO!A:G,4,FALSE)),"")</f>
        <v/>
      </c>
      <c r="G765" s="120" t="e">
        <f>VLOOKUP(B765,CREDITO_FINANCEIRO!A:G,6,FALSE)</f>
        <v>#N/A</v>
      </c>
      <c r="H765" s="120" t="e">
        <f>VLOOKUP(B765,CREDITO_FINANCEIRO!A:G,7,FALSE)</f>
        <v>#N/A</v>
      </c>
      <c r="I765" s="91" t="e">
        <f>VLOOKUP(B765,CREDITO_FINANCEIRO!A:K,10,FALSE)</f>
        <v>#N/A</v>
      </c>
      <c r="J765" s="91" t="e">
        <f>VLOOKUP(B765,CREDITO_FINANCEIRO!A:K,11,FALSE)</f>
        <v>#N/A</v>
      </c>
      <c r="K765" s="91" t="e">
        <f>VLOOKUP(B765,CREDITO_FINANCEIRO!A:L,12,FALSE)</f>
        <v>#N/A</v>
      </c>
      <c r="L765" s="110" t="e">
        <f t="shared" si="110"/>
        <v>#N/A</v>
      </c>
      <c r="M765" s="2" t="e">
        <f t="shared" si="111"/>
        <v>#N/A</v>
      </c>
      <c r="N765" s="111" t="e">
        <f>VLOOKUP(Tabela4[[#This Row],[Proposta de Referência]],SIMP_CF!A:K,9,FALSE)</f>
        <v>#N/A</v>
      </c>
      <c r="O765" s="111" t="e">
        <f>VLOOKUP(Tabela4[[#This Row],[Proposta de Referência]],SIMP_CF!A:K,8,FALSE)</f>
        <v>#N/A</v>
      </c>
      <c r="P765" s="112" t="e">
        <f t="shared" si="112"/>
        <v>#N/A</v>
      </c>
      <c r="Q765" s="112" t="e">
        <f t="shared" si="113"/>
        <v>#N/A</v>
      </c>
      <c r="R765" t="e">
        <f t="shared" si="119"/>
        <v>#N/A</v>
      </c>
      <c r="S765" s="108" t="e">
        <f t="shared" si="114"/>
        <v>#N/A</v>
      </c>
      <c r="T765" s="108" t="e">
        <f t="shared" si="115"/>
        <v>#N/A</v>
      </c>
      <c r="U765" s="110" t="e">
        <f t="shared" si="116"/>
        <v>#N/A</v>
      </c>
      <c r="V765" t="e">
        <f t="shared" si="117"/>
        <v>#N/A</v>
      </c>
      <c r="W765" t="str">
        <f t="shared" si="118"/>
        <v/>
      </c>
      <c r="X765" s="24" t="str">
        <f>IFERROR(VLOOKUP(W765,HOSPITAIS_COM_DIVIDAS!A:E,5,FALSE),"")</f>
        <v/>
      </c>
    </row>
    <row r="766" spans="1:24" x14ac:dyDescent="0.25">
      <c r="A766" s="52" t="str">
        <f>IFERROR((Tabela4[[#This Row],[Status da Proposta]]),"")</f>
        <v/>
      </c>
      <c r="B766" s="121">
        <f>IFERROR((CREDITO_FINANCEIRO!A766),"")</f>
        <v>0</v>
      </c>
      <c r="C766" s="120" t="str">
        <f>IFERROR((VLOOKUP(B766,CREDITO_FINANCEIRO!A:B,2,FALSE)),"")</f>
        <v/>
      </c>
      <c r="D766" s="94" t="str">
        <f>IFERROR((VLOOKUP(B766,CREDITO_FINANCEIRO!A:E,5,FALSE)),"")</f>
        <v/>
      </c>
      <c r="E766" s="95" t="str">
        <f>IFERROR((VLOOKUP(B766,CREDITO_FINANCEIRO!A:C,3,FALSE)),"")</f>
        <v/>
      </c>
      <c r="F766" s="120" t="str">
        <f>IFERROR((VLOOKUP(B766,CREDITO_FINANCEIRO!A:G,4,FALSE)),"")</f>
        <v/>
      </c>
      <c r="G766" s="120" t="e">
        <f>VLOOKUP(B766,CREDITO_FINANCEIRO!A:G,6,FALSE)</f>
        <v>#N/A</v>
      </c>
      <c r="H766" s="120" t="e">
        <f>VLOOKUP(B766,CREDITO_FINANCEIRO!A:G,7,FALSE)</f>
        <v>#N/A</v>
      </c>
      <c r="I766" s="91" t="e">
        <f>VLOOKUP(B766,CREDITO_FINANCEIRO!A:K,10,FALSE)</f>
        <v>#N/A</v>
      </c>
      <c r="J766" s="91" t="e">
        <f>VLOOKUP(B766,CREDITO_FINANCEIRO!A:K,11,FALSE)</f>
        <v>#N/A</v>
      </c>
      <c r="K766" s="91" t="e">
        <f>VLOOKUP(B766,CREDITO_FINANCEIRO!A:L,12,FALSE)</f>
        <v>#N/A</v>
      </c>
      <c r="L766" s="110" t="e">
        <f t="shared" si="110"/>
        <v>#N/A</v>
      </c>
      <c r="M766" s="2" t="e">
        <f t="shared" si="111"/>
        <v>#N/A</v>
      </c>
      <c r="N766" s="111" t="e">
        <f>VLOOKUP(Tabela4[[#This Row],[Proposta de Referência]],SIMP_CF!A:K,9,FALSE)</f>
        <v>#N/A</v>
      </c>
      <c r="O766" s="111" t="e">
        <f>VLOOKUP(Tabela4[[#This Row],[Proposta de Referência]],SIMP_CF!A:K,8,FALSE)</f>
        <v>#N/A</v>
      </c>
      <c r="P766" s="112" t="e">
        <f t="shared" si="112"/>
        <v>#N/A</v>
      </c>
      <c r="Q766" s="112" t="e">
        <f t="shared" si="113"/>
        <v>#N/A</v>
      </c>
      <c r="R766" t="e">
        <f t="shared" si="119"/>
        <v>#N/A</v>
      </c>
      <c r="S766" s="108" t="e">
        <f t="shared" si="114"/>
        <v>#N/A</v>
      </c>
      <c r="T766" s="108" t="e">
        <f t="shared" si="115"/>
        <v>#N/A</v>
      </c>
      <c r="U766" s="110" t="e">
        <f t="shared" si="116"/>
        <v>#N/A</v>
      </c>
      <c r="V766" t="e">
        <f t="shared" si="117"/>
        <v>#N/A</v>
      </c>
      <c r="W766" t="str">
        <f t="shared" si="118"/>
        <v/>
      </c>
      <c r="X766" s="24" t="str">
        <f>IFERROR(VLOOKUP(W766,HOSPITAIS_COM_DIVIDAS!A:E,5,FALSE),"")</f>
        <v/>
      </c>
    </row>
    <row r="767" spans="1:24" x14ac:dyDescent="0.25">
      <c r="A767" s="52" t="str">
        <f>IFERROR((Tabela4[[#This Row],[Status da Proposta]]),"")</f>
        <v/>
      </c>
      <c r="B767" s="121">
        <f>IFERROR((CREDITO_FINANCEIRO!A767),"")</f>
        <v>0</v>
      </c>
      <c r="C767" s="120" t="str">
        <f>IFERROR((VLOOKUP(B767,CREDITO_FINANCEIRO!A:B,2,FALSE)),"")</f>
        <v/>
      </c>
      <c r="D767" s="94" t="str">
        <f>IFERROR((VLOOKUP(B767,CREDITO_FINANCEIRO!A:E,5,FALSE)),"")</f>
        <v/>
      </c>
      <c r="E767" s="95" t="str">
        <f>IFERROR((VLOOKUP(B767,CREDITO_FINANCEIRO!A:C,3,FALSE)),"")</f>
        <v/>
      </c>
      <c r="F767" s="120" t="str">
        <f>IFERROR((VLOOKUP(B767,CREDITO_FINANCEIRO!A:G,4,FALSE)),"")</f>
        <v/>
      </c>
      <c r="G767" s="120" t="e">
        <f>VLOOKUP(B767,CREDITO_FINANCEIRO!A:G,6,FALSE)</f>
        <v>#N/A</v>
      </c>
      <c r="H767" s="120" t="e">
        <f>VLOOKUP(B767,CREDITO_FINANCEIRO!A:G,7,FALSE)</f>
        <v>#N/A</v>
      </c>
      <c r="I767" s="91" t="e">
        <f>VLOOKUP(B767,CREDITO_FINANCEIRO!A:K,10,FALSE)</f>
        <v>#N/A</v>
      </c>
      <c r="J767" s="91" t="e">
        <f>VLOOKUP(B767,CREDITO_FINANCEIRO!A:K,11,FALSE)</f>
        <v>#N/A</v>
      </c>
      <c r="K767" s="91" t="e">
        <f>VLOOKUP(B767,CREDITO_FINANCEIRO!A:L,12,FALSE)</f>
        <v>#N/A</v>
      </c>
      <c r="L767" s="110" t="e">
        <f t="shared" si="110"/>
        <v>#N/A</v>
      </c>
      <c r="M767" s="2" t="e">
        <f t="shared" si="111"/>
        <v>#N/A</v>
      </c>
      <c r="N767" s="111" t="e">
        <f>VLOOKUP(Tabela4[[#This Row],[Proposta de Referência]],SIMP_CF!A:K,9,FALSE)</f>
        <v>#N/A</v>
      </c>
      <c r="O767" s="111" t="e">
        <f>VLOOKUP(Tabela4[[#This Row],[Proposta de Referência]],SIMP_CF!A:K,8,FALSE)</f>
        <v>#N/A</v>
      </c>
      <c r="P767" s="112" t="e">
        <f t="shared" si="112"/>
        <v>#N/A</v>
      </c>
      <c r="Q767" s="112" t="e">
        <f t="shared" si="113"/>
        <v>#N/A</v>
      </c>
      <c r="R767" t="e">
        <f t="shared" si="119"/>
        <v>#N/A</v>
      </c>
      <c r="S767" s="108" t="e">
        <f t="shared" si="114"/>
        <v>#N/A</v>
      </c>
      <c r="T767" s="108" t="e">
        <f t="shared" si="115"/>
        <v>#N/A</v>
      </c>
      <c r="U767" s="110" t="e">
        <f t="shared" si="116"/>
        <v>#N/A</v>
      </c>
      <c r="V767" t="e">
        <f t="shared" si="117"/>
        <v>#N/A</v>
      </c>
      <c r="W767" t="str">
        <f t="shared" si="118"/>
        <v/>
      </c>
      <c r="X767" s="24" t="str">
        <f>IFERROR(VLOOKUP(W767,HOSPITAIS_COM_DIVIDAS!A:E,5,FALSE),"")</f>
        <v/>
      </c>
    </row>
    <row r="768" spans="1:24" x14ac:dyDescent="0.25">
      <c r="A768" s="52" t="str">
        <f>IFERROR((Tabela4[[#This Row],[Status da Proposta]]),"")</f>
        <v/>
      </c>
      <c r="B768" s="121">
        <f>IFERROR((CREDITO_FINANCEIRO!A768),"")</f>
        <v>0</v>
      </c>
      <c r="C768" s="120" t="str">
        <f>IFERROR((VLOOKUP(B768,CREDITO_FINANCEIRO!A:B,2,FALSE)),"")</f>
        <v/>
      </c>
      <c r="D768" s="94" t="str">
        <f>IFERROR((VLOOKUP(B768,CREDITO_FINANCEIRO!A:E,5,FALSE)),"")</f>
        <v/>
      </c>
      <c r="E768" s="95" t="str">
        <f>IFERROR((VLOOKUP(B768,CREDITO_FINANCEIRO!A:C,3,FALSE)),"")</f>
        <v/>
      </c>
      <c r="F768" s="120" t="str">
        <f>IFERROR((VLOOKUP(B768,CREDITO_FINANCEIRO!A:G,4,FALSE)),"")</f>
        <v/>
      </c>
      <c r="G768" s="120" t="e">
        <f>VLOOKUP(B768,CREDITO_FINANCEIRO!A:G,6,FALSE)</f>
        <v>#N/A</v>
      </c>
      <c r="H768" s="120" t="e">
        <f>VLOOKUP(B768,CREDITO_FINANCEIRO!A:G,7,FALSE)</f>
        <v>#N/A</v>
      </c>
      <c r="I768" s="91" t="e">
        <f>VLOOKUP(B768,CREDITO_FINANCEIRO!A:K,10,FALSE)</f>
        <v>#N/A</v>
      </c>
      <c r="J768" s="91" t="e">
        <f>VLOOKUP(B768,CREDITO_FINANCEIRO!A:K,11,FALSE)</f>
        <v>#N/A</v>
      </c>
      <c r="K768" s="91" t="e">
        <f>VLOOKUP(B768,CREDITO_FINANCEIRO!A:L,12,FALSE)</f>
        <v>#N/A</v>
      </c>
      <c r="L768" s="110" t="e">
        <f t="shared" si="110"/>
        <v>#N/A</v>
      </c>
      <c r="M768" s="2" t="e">
        <f t="shared" si="111"/>
        <v>#N/A</v>
      </c>
      <c r="N768" s="111" t="e">
        <f>VLOOKUP(Tabela4[[#This Row],[Proposta de Referência]],SIMP_CF!A:K,9,FALSE)</f>
        <v>#N/A</v>
      </c>
      <c r="O768" s="111" t="e">
        <f>VLOOKUP(Tabela4[[#This Row],[Proposta de Referência]],SIMP_CF!A:K,8,FALSE)</f>
        <v>#N/A</v>
      </c>
      <c r="P768" s="112" t="e">
        <f t="shared" si="112"/>
        <v>#N/A</v>
      </c>
      <c r="Q768" s="112" t="e">
        <f t="shared" si="113"/>
        <v>#N/A</v>
      </c>
      <c r="R768" t="e">
        <f t="shared" si="119"/>
        <v>#N/A</v>
      </c>
      <c r="S768" s="108" t="e">
        <f t="shared" si="114"/>
        <v>#N/A</v>
      </c>
      <c r="T768" s="108" t="e">
        <f t="shared" si="115"/>
        <v>#N/A</v>
      </c>
      <c r="U768" s="110" t="e">
        <f t="shared" si="116"/>
        <v>#N/A</v>
      </c>
      <c r="V768" t="e">
        <f t="shared" si="117"/>
        <v>#N/A</v>
      </c>
      <c r="W768" t="str">
        <f t="shared" si="118"/>
        <v/>
      </c>
      <c r="X768" s="24" t="str">
        <f>IFERROR(VLOOKUP(W768,HOSPITAIS_COM_DIVIDAS!A:E,5,FALSE),"")</f>
        <v/>
      </c>
    </row>
    <row r="769" spans="1:24" x14ac:dyDescent="0.25">
      <c r="A769" s="52" t="str">
        <f>IFERROR((Tabela4[[#This Row],[Status da Proposta]]),"")</f>
        <v/>
      </c>
      <c r="B769" s="121">
        <f>IFERROR((CREDITO_FINANCEIRO!A769),"")</f>
        <v>0</v>
      </c>
      <c r="C769" s="120" t="str">
        <f>IFERROR((VLOOKUP(B769,CREDITO_FINANCEIRO!A:B,2,FALSE)),"")</f>
        <v/>
      </c>
      <c r="D769" s="94" t="str">
        <f>IFERROR((VLOOKUP(B769,CREDITO_FINANCEIRO!A:E,5,FALSE)),"")</f>
        <v/>
      </c>
      <c r="E769" s="95" t="str">
        <f>IFERROR((VLOOKUP(B769,CREDITO_FINANCEIRO!A:C,3,FALSE)),"")</f>
        <v/>
      </c>
      <c r="F769" s="120" t="str">
        <f>IFERROR((VLOOKUP(B769,CREDITO_FINANCEIRO!A:G,4,FALSE)),"")</f>
        <v/>
      </c>
      <c r="G769" s="120" t="e">
        <f>VLOOKUP(B769,CREDITO_FINANCEIRO!A:G,6,FALSE)</f>
        <v>#N/A</v>
      </c>
      <c r="H769" s="120" t="e">
        <f>VLOOKUP(B769,CREDITO_FINANCEIRO!A:G,7,FALSE)</f>
        <v>#N/A</v>
      </c>
      <c r="I769" s="91" t="e">
        <f>VLOOKUP(B769,CREDITO_FINANCEIRO!A:K,10,FALSE)</f>
        <v>#N/A</v>
      </c>
      <c r="J769" s="91" t="e">
        <f>VLOOKUP(B769,CREDITO_FINANCEIRO!A:K,11,FALSE)</f>
        <v>#N/A</v>
      </c>
      <c r="K769" s="91" t="e">
        <f>VLOOKUP(B769,CREDITO_FINANCEIRO!A:L,12,FALSE)</f>
        <v>#N/A</v>
      </c>
      <c r="L769" s="110" t="e">
        <f t="shared" si="110"/>
        <v>#N/A</v>
      </c>
      <c r="M769" s="2" t="e">
        <f t="shared" si="111"/>
        <v>#N/A</v>
      </c>
      <c r="N769" s="111" t="e">
        <f>VLOOKUP(Tabela4[[#This Row],[Proposta de Referência]],SIMP_CF!A:K,9,FALSE)</f>
        <v>#N/A</v>
      </c>
      <c r="O769" s="111" t="e">
        <f>VLOOKUP(Tabela4[[#This Row],[Proposta de Referência]],SIMP_CF!A:K,8,FALSE)</f>
        <v>#N/A</v>
      </c>
      <c r="P769" s="112" t="e">
        <f t="shared" si="112"/>
        <v>#N/A</v>
      </c>
      <c r="Q769" s="112" t="e">
        <f t="shared" si="113"/>
        <v>#N/A</v>
      </c>
      <c r="R769" t="e">
        <f t="shared" si="119"/>
        <v>#N/A</v>
      </c>
      <c r="S769" s="108" t="e">
        <f t="shared" si="114"/>
        <v>#N/A</v>
      </c>
      <c r="T769" s="108" t="e">
        <f t="shared" si="115"/>
        <v>#N/A</v>
      </c>
      <c r="U769" s="110" t="e">
        <f t="shared" si="116"/>
        <v>#N/A</v>
      </c>
      <c r="V769" t="e">
        <f t="shared" si="117"/>
        <v>#N/A</v>
      </c>
      <c r="W769" t="str">
        <f t="shared" si="118"/>
        <v/>
      </c>
      <c r="X769" s="24" t="str">
        <f>IFERROR(VLOOKUP(W769,HOSPITAIS_COM_DIVIDAS!A:E,5,FALSE),"")</f>
        <v/>
      </c>
    </row>
    <row r="770" spans="1:24" x14ac:dyDescent="0.25">
      <c r="A770" s="52" t="str">
        <f>IFERROR((Tabela4[[#This Row],[Status da Proposta]]),"")</f>
        <v/>
      </c>
      <c r="B770" s="121">
        <f>IFERROR((CREDITO_FINANCEIRO!A770),"")</f>
        <v>0</v>
      </c>
      <c r="C770" s="120" t="str">
        <f>IFERROR((VLOOKUP(B770,CREDITO_FINANCEIRO!A:B,2,FALSE)),"")</f>
        <v/>
      </c>
      <c r="D770" s="94" t="str">
        <f>IFERROR((VLOOKUP(B770,CREDITO_FINANCEIRO!A:E,5,FALSE)),"")</f>
        <v/>
      </c>
      <c r="E770" s="95" t="str">
        <f>IFERROR((VLOOKUP(B770,CREDITO_FINANCEIRO!A:C,3,FALSE)),"")</f>
        <v/>
      </c>
      <c r="F770" s="120" t="str">
        <f>IFERROR((VLOOKUP(B770,CREDITO_FINANCEIRO!A:G,4,FALSE)),"")</f>
        <v/>
      </c>
      <c r="G770" s="120" t="e">
        <f>VLOOKUP(B770,CREDITO_FINANCEIRO!A:G,6,FALSE)</f>
        <v>#N/A</v>
      </c>
      <c r="H770" s="120" t="e">
        <f>VLOOKUP(B770,CREDITO_FINANCEIRO!A:G,7,FALSE)</f>
        <v>#N/A</v>
      </c>
      <c r="I770" s="91" t="e">
        <f>VLOOKUP(B770,CREDITO_FINANCEIRO!A:K,10,FALSE)</f>
        <v>#N/A</v>
      </c>
      <c r="J770" s="91" t="e">
        <f>VLOOKUP(B770,CREDITO_FINANCEIRO!A:K,11,FALSE)</f>
        <v>#N/A</v>
      </c>
      <c r="K770" s="91" t="e">
        <f>VLOOKUP(B770,CREDITO_FINANCEIRO!A:L,12,FALSE)</f>
        <v>#N/A</v>
      </c>
      <c r="L770" s="110" t="e">
        <f t="shared" ref="L770:L833" si="120">MAX(I770:K770)</f>
        <v>#N/A</v>
      </c>
      <c r="M770" s="2" t="e">
        <f t="shared" ref="M770:M833" si="121">IF(((L770)=0),"NÃO, POSSUI VALOR","SIM, POSSUI VALOR")</f>
        <v>#N/A</v>
      </c>
      <c r="N770" s="111" t="e">
        <f>VLOOKUP(Tabela4[[#This Row],[Proposta de Referência]],SIMP_CF!A:K,9,FALSE)</f>
        <v>#N/A</v>
      </c>
      <c r="O770" s="111" t="e">
        <f>VLOOKUP(Tabela4[[#This Row],[Proposta de Referência]],SIMP_CF!A:K,8,FALSE)</f>
        <v>#N/A</v>
      </c>
      <c r="P770" s="112" t="e">
        <f t="shared" ref="P770:P833" si="122">O770+N770</f>
        <v>#N/A</v>
      </c>
      <c r="Q770" s="112" t="e">
        <f t="shared" ref="Q770:Q833" si="123">P770*12</f>
        <v>#N/A</v>
      </c>
      <c r="R770" t="e">
        <f t="shared" si="119"/>
        <v>#N/A</v>
      </c>
      <c r="S770" s="108" t="e">
        <f t="shared" ref="S770:S833" si="124">IF(L770&gt;10000000,"Faixa I - 30%",IF(L770&gt;=5000000,"Faixa II - 40%","Faixa III - 50%"))</f>
        <v>#N/A</v>
      </c>
      <c r="T770" s="108" t="e">
        <f t="shared" ref="T770:T833" si="125">IF(L770&gt;10000000,L770*0.3,IF(L770&gt;=5000000,L770*0.4,L770*0.5))</f>
        <v>#N/A</v>
      </c>
      <c r="U770" s="110" t="e">
        <f t="shared" ref="U770:U833" si="126">T770-P770</f>
        <v>#N/A</v>
      </c>
      <c r="V770" t="e">
        <f t="shared" ref="V770:V833" si="127">IF(OR(U770&gt;=T770,U770&lt;0,T770=0),"NÃO, ATENDEU O CRITÉRIO","SIM, ATENDEU O CRITÉRIO")</f>
        <v>#N/A</v>
      </c>
      <c r="W770" t="str">
        <f t="shared" ref="W770:W833" si="128">LEFT(D770,8)</f>
        <v/>
      </c>
      <c r="X770" s="24" t="str">
        <f>IFERROR(VLOOKUP(W770,HOSPITAIS_COM_DIVIDAS!A:E,5,FALSE),"")</f>
        <v/>
      </c>
    </row>
    <row r="771" spans="1:24" x14ac:dyDescent="0.25">
      <c r="A771" s="52" t="str">
        <f>IFERROR((Tabela4[[#This Row],[Status da Proposta]]),"")</f>
        <v/>
      </c>
      <c r="B771" s="121">
        <f>IFERROR((CREDITO_FINANCEIRO!A771),"")</f>
        <v>0</v>
      </c>
      <c r="C771" s="120" t="str">
        <f>IFERROR((VLOOKUP(B771,CREDITO_FINANCEIRO!A:B,2,FALSE)),"")</f>
        <v/>
      </c>
      <c r="D771" s="94" t="str">
        <f>IFERROR((VLOOKUP(B771,CREDITO_FINANCEIRO!A:E,5,FALSE)),"")</f>
        <v/>
      </c>
      <c r="E771" s="95" t="str">
        <f>IFERROR((VLOOKUP(B771,CREDITO_FINANCEIRO!A:C,3,FALSE)),"")</f>
        <v/>
      </c>
      <c r="F771" s="120" t="str">
        <f>IFERROR((VLOOKUP(B771,CREDITO_FINANCEIRO!A:G,4,FALSE)),"")</f>
        <v/>
      </c>
      <c r="G771" s="120" t="e">
        <f>VLOOKUP(B771,CREDITO_FINANCEIRO!A:G,6,FALSE)</f>
        <v>#N/A</v>
      </c>
      <c r="H771" s="120" t="e">
        <f>VLOOKUP(B771,CREDITO_FINANCEIRO!A:G,7,FALSE)</f>
        <v>#N/A</v>
      </c>
      <c r="I771" s="91" t="e">
        <f>VLOOKUP(B771,CREDITO_FINANCEIRO!A:K,10,FALSE)</f>
        <v>#N/A</v>
      </c>
      <c r="J771" s="91" t="e">
        <f>VLOOKUP(B771,CREDITO_FINANCEIRO!A:K,11,FALSE)</f>
        <v>#N/A</v>
      </c>
      <c r="K771" s="91" t="e">
        <f>VLOOKUP(B771,CREDITO_FINANCEIRO!A:L,12,FALSE)</f>
        <v>#N/A</v>
      </c>
      <c r="L771" s="110" t="e">
        <f t="shared" si="120"/>
        <v>#N/A</v>
      </c>
      <c r="M771" s="2" t="e">
        <f t="shared" si="121"/>
        <v>#N/A</v>
      </c>
      <c r="N771" s="111" t="e">
        <f>VLOOKUP(Tabela4[[#This Row],[Proposta de Referência]],SIMP_CF!A:K,9,FALSE)</f>
        <v>#N/A</v>
      </c>
      <c r="O771" s="111" t="e">
        <f>VLOOKUP(Tabela4[[#This Row],[Proposta de Referência]],SIMP_CF!A:K,8,FALSE)</f>
        <v>#N/A</v>
      </c>
      <c r="P771" s="112" t="e">
        <f t="shared" si="122"/>
        <v>#N/A</v>
      </c>
      <c r="Q771" s="112" t="e">
        <f t="shared" si="123"/>
        <v>#N/A</v>
      </c>
      <c r="R771" t="e">
        <f t="shared" ref="R771:R834" si="129">IF(P771&gt;=100000,"SIM, POSSUI VALOR ACIMA DE R$100.000,00","NÃO, POSSUI VALOR NECESSÁRIO")</f>
        <v>#N/A</v>
      </c>
      <c r="S771" s="108" t="e">
        <f t="shared" si="124"/>
        <v>#N/A</v>
      </c>
      <c r="T771" s="108" t="e">
        <f t="shared" si="125"/>
        <v>#N/A</v>
      </c>
      <c r="U771" s="110" t="e">
        <f t="shared" si="126"/>
        <v>#N/A</v>
      </c>
      <c r="V771" t="e">
        <f t="shared" si="127"/>
        <v>#N/A</v>
      </c>
      <c r="W771" t="str">
        <f t="shared" si="128"/>
        <v/>
      </c>
      <c r="X771" s="24" t="str">
        <f>IFERROR(VLOOKUP(W771,HOSPITAIS_COM_DIVIDAS!A:E,5,FALSE),"")</f>
        <v/>
      </c>
    </row>
    <row r="772" spans="1:24" x14ac:dyDescent="0.25">
      <c r="A772" s="52" t="str">
        <f>IFERROR((Tabela4[[#This Row],[Status da Proposta]]),"")</f>
        <v/>
      </c>
      <c r="B772" s="121">
        <f>IFERROR((CREDITO_FINANCEIRO!A772),"")</f>
        <v>0</v>
      </c>
      <c r="C772" s="120" t="str">
        <f>IFERROR((VLOOKUP(B772,CREDITO_FINANCEIRO!A:B,2,FALSE)),"")</f>
        <v/>
      </c>
      <c r="D772" s="94" t="str">
        <f>IFERROR((VLOOKUP(B772,CREDITO_FINANCEIRO!A:E,5,FALSE)),"")</f>
        <v/>
      </c>
      <c r="E772" s="95" t="str">
        <f>IFERROR((VLOOKUP(B772,CREDITO_FINANCEIRO!A:C,3,FALSE)),"")</f>
        <v/>
      </c>
      <c r="F772" s="120" t="str">
        <f>IFERROR((VLOOKUP(B772,CREDITO_FINANCEIRO!A:G,4,FALSE)),"")</f>
        <v/>
      </c>
      <c r="G772" s="120" t="e">
        <f>VLOOKUP(B772,CREDITO_FINANCEIRO!A:G,6,FALSE)</f>
        <v>#N/A</v>
      </c>
      <c r="H772" s="120" t="e">
        <f>VLOOKUP(B772,CREDITO_FINANCEIRO!A:G,7,FALSE)</f>
        <v>#N/A</v>
      </c>
      <c r="I772" s="91" t="e">
        <f>VLOOKUP(B772,CREDITO_FINANCEIRO!A:K,10,FALSE)</f>
        <v>#N/A</v>
      </c>
      <c r="J772" s="91" t="e">
        <f>VLOOKUP(B772,CREDITO_FINANCEIRO!A:K,11,FALSE)</f>
        <v>#N/A</v>
      </c>
      <c r="K772" s="91" t="e">
        <f>VLOOKUP(B772,CREDITO_FINANCEIRO!A:L,12,FALSE)</f>
        <v>#N/A</v>
      </c>
      <c r="L772" s="110" t="e">
        <f t="shared" si="120"/>
        <v>#N/A</v>
      </c>
      <c r="M772" s="2" t="e">
        <f t="shared" si="121"/>
        <v>#N/A</v>
      </c>
      <c r="N772" s="111" t="e">
        <f>VLOOKUP(Tabela4[[#This Row],[Proposta de Referência]],SIMP_CF!A:K,9,FALSE)</f>
        <v>#N/A</v>
      </c>
      <c r="O772" s="111" t="e">
        <f>VLOOKUP(Tabela4[[#This Row],[Proposta de Referência]],SIMP_CF!A:K,8,FALSE)</f>
        <v>#N/A</v>
      </c>
      <c r="P772" s="112" t="e">
        <f t="shared" si="122"/>
        <v>#N/A</v>
      </c>
      <c r="Q772" s="112" t="e">
        <f t="shared" si="123"/>
        <v>#N/A</v>
      </c>
      <c r="R772" t="e">
        <f t="shared" si="129"/>
        <v>#N/A</v>
      </c>
      <c r="S772" s="108" t="e">
        <f t="shared" si="124"/>
        <v>#N/A</v>
      </c>
      <c r="T772" s="108" t="e">
        <f t="shared" si="125"/>
        <v>#N/A</v>
      </c>
      <c r="U772" s="110" t="e">
        <f t="shared" si="126"/>
        <v>#N/A</v>
      </c>
      <c r="V772" t="e">
        <f t="shared" si="127"/>
        <v>#N/A</v>
      </c>
      <c r="W772" t="str">
        <f t="shared" si="128"/>
        <v/>
      </c>
      <c r="X772" s="24" t="str">
        <f>IFERROR(VLOOKUP(W772,HOSPITAIS_COM_DIVIDAS!A:E,5,FALSE),"")</f>
        <v/>
      </c>
    </row>
    <row r="773" spans="1:24" x14ac:dyDescent="0.25">
      <c r="A773" s="52" t="str">
        <f>IFERROR((Tabela4[[#This Row],[Status da Proposta]]),"")</f>
        <v/>
      </c>
      <c r="B773" s="121">
        <f>IFERROR((CREDITO_FINANCEIRO!A773),"")</f>
        <v>0</v>
      </c>
      <c r="C773" s="120" t="str">
        <f>IFERROR((VLOOKUP(B773,CREDITO_FINANCEIRO!A:B,2,FALSE)),"")</f>
        <v/>
      </c>
      <c r="D773" s="94" t="str">
        <f>IFERROR((VLOOKUP(B773,CREDITO_FINANCEIRO!A:E,5,FALSE)),"")</f>
        <v/>
      </c>
      <c r="E773" s="95" t="str">
        <f>IFERROR((VLOOKUP(B773,CREDITO_FINANCEIRO!A:C,3,FALSE)),"")</f>
        <v/>
      </c>
      <c r="F773" s="120" t="str">
        <f>IFERROR((VLOOKUP(B773,CREDITO_FINANCEIRO!A:G,4,FALSE)),"")</f>
        <v/>
      </c>
      <c r="G773" s="120" t="e">
        <f>VLOOKUP(B773,CREDITO_FINANCEIRO!A:G,6,FALSE)</f>
        <v>#N/A</v>
      </c>
      <c r="H773" s="120" t="e">
        <f>VLOOKUP(B773,CREDITO_FINANCEIRO!A:G,7,FALSE)</f>
        <v>#N/A</v>
      </c>
      <c r="I773" s="91" t="e">
        <f>VLOOKUP(B773,CREDITO_FINANCEIRO!A:K,10,FALSE)</f>
        <v>#N/A</v>
      </c>
      <c r="J773" s="91" t="e">
        <f>VLOOKUP(B773,CREDITO_FINANCEIRO!A:K,11,FALSE)</f>
        <v>#N/A</v>
      </c>
      <c r="K773" s="91" t="e">
        <f>VLOOKUP(B773,CREDITO_FINANCEIRO!A:L,12,FALSE)</f>
        <v>#N/A</v>
      </c>
      <c r="L773" s="110" t="e">
        <f t="shared" si="120"/>
        <v>#N/A</v>
      </c>
      <c r="M773" s="2" t="e">
        <f t="shared" si="121"/>
        <v>#N/A</v>
      </c>
      <c r="N773" s="111" t="e">
        <f>VLOOKUP(Tabela4[[#This Row],[Proposta de Referência]],SIMP_CF!A:K,9,FALSE)</f>
        <v>#N/A</v>
      </c>
      <c r="O773" s="111" t="e">
        <f>VLOOKUP(Tabela4[[#This Row],[Proposta de Referência]],SIMP_CF!A:K,8,FALSE)</f>
        <v>#N/A</v>
      </c>
      <c r="P773" s="112" t="e">
        <f t="shared" si="122"/>
        <v>#N/A</v>
      </c>
      <c r="Q773" s="112" t="e">
        <f t="shared" si="123"/>
        <v>#N/A</v>
      </c>
      <c r="R773" t="e">
        <f t="shared" si="129"/>
        <v>#N/A</v>
      </c>
      <c r="S773" s="108" t="e">
        <f t="shared" si="124"/>
        <v>#N/A</v>
      </c>
      <c r="T773" s="108" t="e">
        <f t="shared" si="125"/>
        <v>#N/A</v>
      </c>
      <c r="U773" s="110" t="e">
        <f t="shared" si="126"/>
        <v>#N/A</v>
      </c>
      <c r="V773" t="e">
        <f t="shared" si="127"/>
        <v>#N/A</v>
      </c>
      <c r="W773" t="str">
        <f t="shared" si="128"/>
        <v/>
      </c>
      <c r="X773" s="24" t="str">
        <f>IFERROR(VLOOKUP(W773,HOSPITAIS_COM_DIVIDAS!A:E,5,FALSE),"")</f>
        <v/>
      </c>
    </row>
    <row r="774" spans="1:24" x14ac:dyDescent="0.25">
      <c r="A774" s="52" t="str">
        <f>IFERROR((Tabela4[[#This Row],[Status da Proposta]]),"")</f>
        <v/>
      </c>
      <c r="B774" s="121">
        <f>IFERROR((CREDITO_FINANCEIRO!A774),"")</f>
        <v>0</v>
      </c>
      <c r="C774" s="120" t="str">
        <f>IFERROR((VLOOKUP(B774,CREDITO_FINANCEIRO!A:B,2,FALSE)),"")</f>
        <v/>
      </c>
      <c r="D774" s="94" t="str">
        <f>IFERROR((VLOOKUP(B774,CREDITO_FINANCEIRO!A:E,5,FALSE)),"")</f>
        <v/>
      </c>
      <c r="E774" s="95" t="str">
        <f>IFERROR((VLOOKUP(B774,CREDITO_FINANCEIRO!A:C,3,FALSE)),"")</f>
        <v/>
      </c>
      <c r="F774" s="120" t="str">
        <f>IFERROR((VLOOKUP(B774,CREDITO_FINANCEIRO!A:G,4,FALSE)),"")</f>
        <v/>
      </c>
      <c r="G774" s="120" t="e">
        <f>VLOOKUP(B774,CREDITO_FINANCEIRO!A:G,6,FALSE)</f>
        <v>#N/A</v>
      </c>
      <c r="H774" s="120" t="e">
        <f>VLOOKUP(B774,CREDITO_FINANCEIRO!A:G,7,FALSE)</f>
        <v>#N/A</v>
      </c>
      <c r="I774" s="91" t="e">
        <f>VLOOKUP(B774,CREDITO_FINANCEIRO!A:K,10,FALSE)</f>
        <v>#N/A</v>
      </c>
      <c r="J774" s="91" t="e">
        <f>VLOOKUP(B774,CREDITO_FINANCEIRO!A:K,11,FALSE)</f>
        <v>#N/A</v>
      </c>
      <c r="K774" s="91" t="e">
        <f>VLOOKUP(B774,CREDITO_FINANCEIRO!A:L,12,FALSE)</f>
        <v>#N/A</v>
      </c>
      <c r="L774" s="110" t="e">
        <f t="shared" si="120"/>
        <v>#N/A</v>
      </c>
      <c r="M774" s="2" t="e">
        <f t="shared" si="121"/>
        <v>#N/A</v>
      </c>
      <c r="N774" s="111" t="e">
        <f>VLOOKUP(Tabela4[[#This Row],[Proposta de Referência]],SIMP_CF!A:K,9,FALSE)</f>
        <v>#N/A</v>
      </c>
      <c r="O774" s="111" t="e">
        <f>VLOOKUP(Tabela4[[#This Row],[Proposta de Referência]],SIMP_CF!A:K,8,FALSE)</f>
        <v>#N/A</v>
      </c>
      <c r="P774" s="112" t="e">
        <f t="shared" si="122"/>
        <v>#N/A</v>
      </c>
      <c r="Q774" s="112" t="e">
        <f t="shared" si="123"/>
        <v>#N/A</v>
      </c>
      <c r="R774" t="e">
        <f t="shared" si="129"/>
        <v>#N/A</v>
      </c>
      <c r="S774" s="108" t="e">
        <f t="shared" si="124"/>
        <v>#N/A</v>
      </c>
      <c r="T774" s="108" t="e">
        <f t="shared" si="125"/>
        <v>#N/A</v>
      </c>
      <c r="U774" s="110" t="e">
        <f t="shared" si="126"/>
        <v>#N/A</v>
      </c>
      <c r="V774" t="e">
        <f t="shared" si="127"/>
        <v>#N/A</v>
      </c>
      <c r="W774" t="str">
        <f t="shared" si="128"/>
        <v/>
      </c>
      <c r="X774" s="24" t="str">
        <f>IFERROR(VLOOKUP(W774,HOSPITAIS_COM_DIVIDAS!A:E,5,FALSE),"")</f>
        <v/>
      </c>
    </row>
    <row r="775" spans="1:24" x14ac:dyDescent="0.25">
      <c r="A775" s="52" t="str">
        <f>IFERROR((Tabela4[[#This Row],[Status da Proposta]]),"")</f>
        <v/>
      </c>
      <c r="B775" s="121">
        <f>IFERROR((CREDITO_FINANCEIRO!A775),"")</f>
        <v>0</v>
      </c>
      <c r="C775" s="120" t="str">
        <f>IFERROR((VLOOKUP(B775,CREDITO_FINANCEIRO!A:B,2,FALSE)),"")</f>
        <v/>
      </c>
      <c r="D775" s="94" t="str">
        <f>IFERROR((VLOOKUP(B775,CREDITO_FINANCEIRO!A:E,5,FALSE)),"")</f>
        <v/>
      </c>
      <c r="E775" s="95" t="str">
        <f>IFERROR((VLOOKUP(B775,CREDITO_FINANCEIRO!A:C,3,FALSE)),"")</f>
        <v/>
      </c>
      <c r="F775" s="120" t="str">
        <f>IFERROR((VLOOKUP(B775,CREDITO_FINANCEIRO!A:G,4,FALSE)),"")</f>
        <v/>
      </c>
      <c r="G775" s="120" t="e">
        <f>VLOOKUP(B775,CREDITO_FINANCEIRO!A:G,6,FALSE)</f>
        <v>#N/A</v>
      </c>
      <c r="H775" s="120" t="e">
        <f>VLOOKUP(B775,CREDITO_FINANCEIRO!A:G,7,FALSE)</f>
        <v>#N/A</v>
      </c>
      <c r="I775" s="91" t="e">
        <f>VLOOKUP(B775,CREDITO_FINANCEIRO!A:K,10,FALSE)</f>
        <v>#N/A</v>
      </c>
      <c r="J775" s="91" t="e">
        <f>VLOOKUP(B775,CREDITO_FINANCEIRO!A:K,11,FALSE)</f>
        <v>#N/A</v>
      </c>
      <c r="K775" s="91" t="e">
        <f>VLOOKUP(B775,CREDITO_FINANCEIRO!A:L,12,FALSE)</f>
        <v>#N/A</v>
      </c>
      <c r="L775" s="110" t="e">
        <f t="shared" si="120"/>
        <v>#N/A</v>
      </c>
      <c r="M775" s="2" t="e">
        <f t="shared" si="121"/>
        <v>#N/A</v>
      </c>
      <c r="N775" s="111" t="e">
        <f>VLOOKUP(Tabela4[[#This Row],[Proposta de Referência]],SIMP_CF!A:K,9,FALSE)</f>
        <v>#N/A</v>
      </c>
      <c r="O775" s="111" t="e">
        <f>VLOOKUP(Tabela4[[#This Row],[Proposta de Referência]],SIMP_CF!A:K,8,FALSE)</f>
        <v>#N/A</v>
      </c>
      <c r="P775" s="112" t="e">
        <f t="shared" si="122"/>
        <v>#N/A</v>
      </c>
      <c r="Q775" s="112" t="e">
        <f t="shared" si="123"/>
        <v>#N/A</v>
      </c>
      <c r="R775" t="e">
        <f t="shared" si="129"/>
        <v>#N/A</v>
      </c>
      <c r="S775" s="108" t="e">
        <f t="shared" si="124"/>
        <v>#N/A</v>
      </c>
      <c r="T775" s="108" t="e">
        <f t="shared" si="125"/>
        <v>#N/A</v>
      </c>
      <c r="U775" s="110" t="e">
        <f t="shared" si="126"/>
        <v>#N/A</v>
      </c>
      <c r="V775" t="e">
        <f t="shared" si="127"/>
        <v>#N/A</v>
      </c>
      <c r="W775" t="str">
        <f t="shared" si="128"/>
        <v/>
      </c>
      <c r="X775" s="24" t="str">
        <f>IFERROR(VLOOKUP(W775,HOSPITAIS_COM_DIVIDAS!A:E,5,FALSE),"")</f>
        <v/>
      </c>
    </row>
    <row r="776" spans="1:24" x14ac:dyDescent="0.25">
      <c r="A776" s="52" t="str">
        <f>IFERROR((Tabela4[[#This Row],[Status da Proposta]]),"")</f>
        <v/>
      </c>
      <c r="B776" s="121">
        <f>IFERROR((CREDITO_FINANCEIRO!A776),"")</f>
        <v>0</v>
      </c>
      <c r="C776" s="120" t="str">
        <f>IFERROR((VLOOKUP(B776,CREDITO_FINANCEIRO!A:B,2,FALSE)),"")</f>
        <v/>
      </c>
      <c r="D776" s="94" t="str">
        <f>IFERROR((VLOOKUP(B776,CREDITO_FINANCEIRO!A:E,5,FALSE)),"")</f>
        <v/>
      </c>
      <c r="E776" s="95" t="str">
        <f>IFERROR((VLOOKUP(B776,CREDITO_FINANCEIRO!A:C,3,FALSE)),"")</f>
        <v/>
      </c>
      <c r="F776" s="120" t="str">
        <f>IFERROR((VLOOKUP(B776,CREDITO_FINANCEIRO!A:G,4,FALSE)),"")</f>
        <v/>
      </c>
      <c r="G776" s="120" t="e">
        <f>VLOOKUP(B776,CREDITO_FINANCEIRO!A:G,6,FALSE)</f>
        <v>#N/A</v>
      </c>
      <c r="H776" s="120" t="e">
        <f>VLOOKUP(B776,CREDITO_FINANCEIRO!A:G,7,FALSE)</f>
        <v>#N/A</v>
      </c>
      <c r="I776" s="91" t="e">
        <f>VLOOKUP(B776,CREDITO_FINANCEIRO!A:K,10,FALSE)</f>
        <v>#N/A</v>
      </c>
      <c r="J776" s="91" t="e">
        <f>VLOOKUP(B776,CREDITO_FINANCEIRO!A:K,11,FALSE)</f>
        <v>#N/A</v>
      </c>
      <c r="K776" s="91" t="e">
        <f>VLOOKUP(B776,CREDITO_FINANCEIRO!A:L,12,FALSE)</f>
        <v>#N/A</v>
      </c>
      <c r="L776" s="110" t="e">
        <f t="shared" si="120"/>
        <v>#N/A</v>
      </c>
      <c r="M776" s="2" t="e">
        <f t="shared" si="121"/>
        <v>#N/A</v>
      </c>
      <c r="N776" s="111" t="e">
        <f>VLOOKUP(Tabela4[[#This Row],[Proposta de Referência]],SIMP_CF!A:K,9,FALSE)</f>
        <v>#N/A</v>
      </c>
      <c r="O776" s="111" t="e">
        <f>VLOOKUP(Tabela4[[#This Row],[Proposta de Referência]],SIMP_CF!A:K,8,FALSE)</f>
        <v>#N/A</v>
      </c>
      <c r="P776" s="112" t="e">
        <f t="shared" si="122"/>
        <v>#N/A</v>
      </c>
      <c r="Q776" s="112" t="e">
        <f t="shared" si="123"/>
        <v>#N/A</v>
      </c>
      <c r="R776" t="e">
        <f t="shared" si="129"/>
        <v>#N/A</v>
      </c>
      <c r="S776" s="108" t="e">
        <f t="shared" si="124"/>
        <v>#N/A</v>
      </c>
      <c r="T776" s="108" t="e">
        <f t="shared" si="125"/>
        <v>#N/A</v>
      </c>
      <c r="U776" s="110" t="e">
        <f t="shared" si="126"/>
        <v>#N/A</v>
      </c>
      <c r="V776" t="e">
        <f t="shared" si="127"/>
        <v>#N/A</v>
      </c>
      <c r="W776" t="str">
        <f t="shared" si="128"/>
        <v/>
      </c>
      <c r="X776" s="24" t="str">
        <f>IFERROR(VLOOKUP(W776,HOSPITAIS_COM_DIVIDAS!A:E,5,FALSE),"")</f>
        <v/>
      </c>
    </row>
    <row r="777" spans="1:24" x14ac:dyDescent="0.25">
      <c r="A777" s="52" t="str">
        <f>IFERROR((Tabela4[[#This Row],[Status da Proposta]]),"")</f>
        <v/>
      </c>
      <c r="B777" s="121">
        <f>IFERROR((CREDITO_FINANCEIRO!A777),"")</f>
        <v>0</v>
      </c>
      <c r="C777" s="120" t="str">
        <f>IFERROR((VLOOKUP(B777,CREDITO_FINANCEIRO!A:B,2,FALSE)),"")</f>
        <v/>
      </c>
      <c r="D777" s="94" t="str">
        <f>IFERROR((VLOOKUP(B777,CREDITO_FINANCEIRO!A:E,5,FALSE)),"")</f>
        <v/>
      </c>
      <c r="E777" s="95" t="str">
        <f>IFERROR((VLOOKUP(B777,CREDITO_FINANCEIRO!A:C,3,FALSE)),"")</f>
        <v/>
      </c>
      <c r="F777" s="120" t="str">
        <f>IFERROR((VLOOKUP(B777,CREDITO_FINANCEIRO!A:G,4,FALSE)),"")</f>
        <v/>
      </c>
      <c r="G777" s="120" t="e">
        <f>VLOOKUP(B777,CREDITO_FINANCEIRO!A:G,6,FALSE)</f>
        <v>#N/A</v>
      </c>
      <c r="H777" s="120" t="e">
        <f>VLOOKUP(B777,CREDITO_FINANCEIRO!A:G,7,FALSE)</f>
        <v>#N/A</v>
      </c>
      <c r="I777" s="91" t="e">
        <f>VLOOKUP(B777,CREDITO_FINANCEIRO!A:K,10,FALSE)</f>
        <v>#N/A</v>
      </c>
      <c r="J777" s="91" t="e">
        <f>VLOOKUP(B777,CREDITO_FINANCEIRO!A:K,11,FALSE)</f>
        <v>#N/A</v>
      </c>
      <c r="K777" s="91" t="e">
        <f>VLOOKUP(B777,CREDITO_FINANCEIRO!A:L,12,FALSE)</f>
        <v>#N/A</v>
      </c>
      <c r="L777" s="110" t="e">
        <f t="shared" si="120"/>
        <v>#N/A</v>
      </c>
      <c r="M777" s="2" t="e">
        <f t="shared" si="121"/>
        <v>#N/A</v>
      </c>
      <c r="N777" s="111" t="e">
        <f>VLOOKUP(Tabela4[[#This Row],[Proposta de Referência]],SIMP_CF!A:K,9,FALSE)</f>
        <v>#N/A</v>
      </c>
      <c r="O777" s="111" t="e">
        <f>VLOOKUP(Tabela4[[#This Row],[Proposta de Referência]],SIMP_CF!A:K,8,FALSE)</f>
        <v>#N/A</v>
      </c>
      <c r="P777" s="112" t="e">
        <f t="shared" si="122"/>
        <v>#N/A</v>
      </c>
      <c r="Q777" s="112" t="e">
        <f t="shared" si="123"/>
        <v>#N/A</v>
      </c>
      <c r="R777" t="e">
        <f t="shared" si="129"/>
        <v>#N/A</v>
      </c>
      <c r="S777" s="108" t="e">
        <f t="shared" si="124"/>
        <v>#N/A</v>
      </c>
      <c r="T777" s="108" t="e">
        <f t="shared" si="125"/>
        <v>#N/A</v>
      </c>
      <c r="U777" s="110" t="e">
        <f t="shared" si="126"/>
        <v>#N/A</v>
      </c>
      <c r="V777" t="e">
        <f t="shared" si="127"/>
        <v>#N/A</v>
      </c>
      <c r="W777" t="str">
        <f t="shared" si="128"/>
        <v/>
      </c>
      <c r="X777" s="24" t="str">
        <f>IFERROR(VLOOKUP(W777,HOSPITAIS_COM_DIVIDAS!A:E,5,FALSE),"")</f>
        <v/>
      </c>
    </row>
    <row r="778" spans="1:24" x14ac:dyDescent="0.25">
      <c r="A778" s="52" t="str">
        <f>IFERROR((Tabela4[[#This Row],[Status da Proposta]]),"")</f>
        <v/>
      </c>
      <c r="B778" s="121">
        <f>IFERROR((CREDITO_FINANCEIRO!A778),"")</f>
        <v>0</v>
      </c>
      <c r="C778" s="120" t="str">
        <f>IFERROR((VLOOKUP(B778,CREDITO_FINANCEIRO!A:B,2,FALSE)),"")</f>
        <v/>
      </c>
      <c r="D778" s="94" t="str">
        <f>IFERROR((VLOOKUP(B778,CREDITO_FINANCEIRO!A:E,5,FALSE)),"")</f>
        <v/>
      </c>
      <c r="E778" s="95" t="str">
        <f>IFERROR((VLOOKUP(B778,CREDITO_FINANCEIRO!A:C,3,FALSE)),"")</f>
        <v/>
      </c>
      <c r="F778" s="120" t="str">
        <f>IFERROR((VLOOKUP(B778,CREDITO_FINANCEIRO!A:G,4,FALSE)),"")</f>
        <v/>
      </c>
      <c r="G778" s="120" t="e">
        <f>VLOOKUP(B778,CREDITO_FINANCEIRO!A:G,6,FALSE)</f>
        <v>#N/A</v>
      </c>
      <c r="H778" s="120" t="e">
        <f>VLOOKUP(B778,CREDITO_FINANCEIRO!A:G,7,FALSE)</f>
        <v>#N/A</v>
      </c>
      <c r="I778" s="91" t="e">
        <f>VLOOKUP(B778,CREDITO_FINANCEIRO!A:K,10,FALSE)</f>
        <v>#N/A</v>
      </c>
      <c r="J778" s="91" t="e">
        <f>VLOOKUP(B778,CREDITO_FINANCEIRO!A:K,11,FALSE)</f>
        <v>#N/A</v>
      </c>
      <c r="K778" s="91" t="e">
        <f>VLOOKUP(B778,CREDITO_FINANCEIRO!A:L,12,FALSE)</f>
        <v>#N/A</v>
      </c>
      <c r="L778" s="110" t="e">
        <f t="shared" si="120"/>
        <v>#N/A</v>
      </c>
      <c r="M778" s="2" t="e">
        <f t="shared" si="121"/>
        <v>#N/A</v>
      </c>
      <c r="N778" s="111" t="e">
        <f>VLOOKUP(Tabela4[[#This Row],[Proposta de Referência]],SIMP_CF!A:K,9,FALSE)</f>
        <v>#N/A</v>
      </c>
      <c r="O778" s="111" t="e">
        <f>VLOOKUP(Tabela4[[#This Row],[Proposta de Referência]],SIMP_CF!A:K,8,FALSE)</f>
        <v>#N/A</v>
      </c>
      <c r="P778" s="112" t="e">
        <f t="shared" si="122"/>
        <v>#N/A</v>
      </c>
      <c r="Q778" s="112" t="e">
        <f t="shared" si="123"/>
        <v>#N/A</v>
      </c>
      <c r="R778" t="e">
        <f t="shared" si="129"/>
        <v>#N/A</v>
      </c>
      <c r="S778" s="108" t="e">
        <f t="shared" si="124"/>
        <v>#N/A</v>
      </c>
      <c r="T778" s="108" t="e">
        <f t="shared" si="125"/>
        <v>#N/A</v>
      </c>
      <c r="U778" s="110" t="e">
        <f t="shared" si="126"/>
        <v>#N/A</v>
      </c>
      <c r="V778" t="e">
        <f t="shared" si="127"/>
        <v>#N/A</v>
      </c>
      <c r="W778" t="str">
        <f t="shared" si="128"/>
        <v/>
      </c>
      <c r="X778" s="24" t="str">
        <f>IFERROR(VLOOKUP(W778,HOSPITAIS_COM_DIVIDAS!A:E,5,FALSE),"")</f>
        <v/>
      </c>
    </row>
    <row r="779" spans="1:24" x14ac:dyDescent="0.25">
      <c r="A779" s="52" t="str">
        <f>IFERROR((Tabela4[[#This Row],[Status da Proposta]]),"")</f>
        <v/>
      </c>
      <c r="B779" s="121">
        <f>IFERROR((CREDITO_FINANCEIRO!A779),"")</f>
        <v>0</v>
      </c>
      <c r="C779" s="120" t="str">
        <f>IFERROR((VLOOKUP(B779,CREDITO_FINANCEIRO!A:B,2,FALSE)),"")</f>
        <v/>
      </c>
      <c r="D779" s="94" t="str">
        <f>IFERROR((VLOOKUP(B779,CREDITO_FINANCEIRO!A:E,5,FALSE)),"")</f>
        <v/>
      </c>
      <c r="E779" s="95" t="str">
        <f>IFERROR((VLOOKUP(B779,CREDITO_FINANCEIRO!A:C,3,FALSE)),"")</f>
        <v/>
      </c>
      <c r="F779" s="120" t="str">
        <f>IFERROR((VLOOKUP(B779,CREDITO_FINANCEIRO!A:G,4,FALSE)),"")</f>
        <v/>
      </c>
      <c r="G779" s="120" t="e">
        <f>VLOOKUP(B779,CREDITO_FINANCEIRO!A:G,6,FALSE)</f>
        <v>#N/A</v>
      </c>
      <c r="H779" s="120" t="e">
        <f>VLOOKUP(B779,CREDITO_FINANCEIRO!A:G,7,FALSE)</f>
        <v>#N/A</v>
      </c>
      <c r="I779" s="91" t="e">
        <f>VLOOKUP(B779,CREDITO_FINANCEIRO!A:K,10,FALSE)</f>
        <v>#N/A</v>
      </c>
      <c r="J779" s="91" t="e">
        <f>VLOOKUP(B779,CREDITO_FINANCEIRO!A:K,11,FALSE)</f>
        <v>#N/A</v>
      </c>
      <c r="K779" s="91" t="e">
        <f>VLOOKUP(B779,CREDITO_FINANCEIRO!A:L,12,FALSE)</f>
        <v>#N/A</v>
      </c>
      <c r="L779" s="110" t="e">
        <f t="shared" si="120"/>
        <v>#N/A</v>
      </c>
      <c r="M779" s="2" t="e">
        <f t="shared" si="121"/>
        <v>#N/A</v>
      </c>
      <c r="N779" s="111" t="e">
        <f>VLOOKUP(Tabela4[[#This Row],[Proposta de Referência]],SIMP_CF!A:K,9,FALSE)</f>
        <v>#N/A</v>
      </c>
      <c r="O779" s="111" t="e">
        <f>VLOOKUP(Tabela4[[#This Row],[Proposta de Referência]],SIMP_CF!A:K,8,FALSE)</f>
        <v>#N/A</v>
      </c>
      <c r="P779" s="112" t="e">
        <f t="shared" si="122"/>
        <v>#N/A</v>
      </c>
      <c r="Q779" s="112" t="e">
        <f t="shared" si="123"/>
        <v>#N/A</v>
      </c>
      <c r="R779" t="e">
        <f t="shared" si="129"/>
        <v>#N/A</v>
      </c>
      <c r="S779" s="108" t="e">
        <f t="shared" si="124"/>
        <v>#N/A</v>
      </c>
      <c r="T779" s="108" t="e">
        <f t="shared" si="125"/>
        <v>#N/A</v>
      </c>
      <c r="U779" s="110" t="e">
        <f t="shared" si="126"/>
        <v>#N/A</v>
      </c>
      <c r="V779" t="e">
        <f t="shared" si="127"/>
        <v>#N/A</v>
      </c>
      <c r="W779" t="str">
        <f t="shared" si="128"/>
        <v/>
      </c>
      <c r="X779" s="24" t="str">
        <f>IFERROR(VLOOKUP(W779,HOSPITAIS_COM_DIVIDAS!A:E,5,FALSE),"")</f>
        <v/>
      </c>
    </row>
    <row r="780" spans="1:24" x14ac:dyDescent="0.25">
      <c r="A780" s="52" t="str">
        <f>IFERROR((Tabela4[[#This Row],[Status da Proposta]]),"")</f>
        <v/>
      </c>
      <c r="B780" s="121">
        <f>IFERROR((CREDITO_FINANCEIRO!A780),"")</f>
        <v>0</v>
      </c>
      <c r="C780" s="120" t="str">
        <f>IFERROR((VLOOKUP(B780,CREDITO_FINANCEIRO!A:B,2,FALSE)),"")</f>
        <v/>
      </c>
      <c r="D780" s="94" t="str">
        <f>IFERROR((VLOOKUP(B780,CREDITO_FINANCEIRO!A:E,5,FALSE)),"")</f>
        <v/>
      </c>
      <c r="E780" s="95" t="str">
        <f>IFERROR((VLOOKUP(B780,CREDITO_FINANCEIRO!A:C,3,FALSE)),"")</f>
        <v/>
      </c>
      <c r="F780" s="120" t="str">
        <f>IFERROR((VLOOKUP(B780,CREDITO_FINANCEIRO!A:G,4,FALSE)),"")</f>
        <v/>
      </c>
      <c r="G780" s="120" t="e">
        <f>VLOOKUP(B780,CREDITO_FINANCEIRO!A:G,6,FALSE)</f>
        <v>#N/A</v>
      </c>
      <c r="H780" s="120" t="e">
        <f>VLOOKUP(B780,CREDITO_FINANCEIRO!A:G,7,FALSE)</f>
        <v>#N/A</v>
      </c>
      <c r="I780" s="91" t="e">
        <f>VLOOKUP(B780,CREDITO_FINANCEIRO!A:K,10,FALSE)</f>
        <v>#N/A</v>
      </c>
      <c r="J780" s="91" t="e">
        <f>VLOOKUP(B780,CREDITO_FINANCEIRO!A:K,11,FALSE)</f>
        <v>#N/A</v>
      </c>
      <c r="K780" s="91" t="e">
        <f>VLOOKUP(B780,CREDITO_FINANCEIRO!A:L,12,FALSE)</f>
        <v>#N/A</v>
      </c>
      <c r="L780" s="110" t="e">
        <f t="shared" si="120"/>
        <v>#N/A</v>
      </c>
      <c r="M780" s="2" t="e">
        <f t="shared" si="121"/>
        <v>#N/A</v>
      </c>
      <c r="N780" s="111" t="e">
        <f>VLOOKUP(Tabela4[[#This Row],[Proposta de Referência]],SIMP_CF!A:K,9,FALSE)</f>
        <v>#N/A</v>
      </c>
      <c r="O780" s="111" t="e">
        <f>VLOOKUP(Tabela4[[#This Row],[Proposta de Referência]],SIMP_CF!A:K,8,FALSE)</f>
        <v>#N/A</v>
      </c>
      <c r="P780" s="112" t="e">
        <f t="shared" si="122"/>
        <v>#N/A</v>
      </c>
      <c r="Q780" s="112" t="e">
        <f t="shared" si="123"/>
        <v>#N/A</v>
      </c>
      <c r="R780" t="e">
        <f t="shared" si="129"/>
        <v>#N/A</v>
      </c>
      <c r="S780" s="108" t="e">
        <f t="shared" si="124"/>
        <v>#N/A</v>
      </c>
      <c r="T780" s="108" t="e">
        <f t="shared" si="125"/>
        <v>#N/A</v>
      </c>
      <c r="U780" s="110" t="e">
        <f t="shared" si="126"/>
        <v>#N/A</v>
      </c>
      <c r="V780" t="e">
        <f t="shared" si="127"/>
        <v>#N/A</v>
      </c>
      <c r="W780" t="str">
        <f t="shared" si="128"/>
        <v/>
      </c>
      <c r="X780" s="24" t="str">
        <f>IFERROR(VLOOKUP(W780,HOSPITAIS_COM_DIVIDAS!A:E,5,FALSE),"")</f>
        <v/>
      </c>
    </row>
    <row r="781" spans="1:24" x14ac:dyDescent="0.25">
      <c r="A781" s="52" t="str">
        <f>IFERROR((Tabela4[[#This Row],[Status da Proposta]]),"")</f>
        <v/>
      </c>
      <c r="B781" s="121">
        <f>IFERROR((CREDITO_FINANCEIRO!A781),"")</f>
        <v>0</v>
      </c>
      <c r="C781" s="120" t="str">
        <f>IFERROR((VLOOKUP(B781,CREDITO_FINANCEIRO!A:B,2,FALSE)),"")</f>
        <v/>
      </c>
      <c r="D781" s="94" t="str">
        <f>IFERROR((VLOOKUP(B781,CREDITO_FINANCEIRO!A:E,5,FALSE)),"")</f>
        <v/>
      </c>
      <c r="E781" s="95" t="str">
        <f>IFERROR((VLOOKUP(B781,CREDITO_FINANCEIRO!A:C,3,FALSE)),"")</f>
        <v/>
      </c>
      <c r="F781" s="120" t="str">
        <f>IFERROR((VLOOKUP(B781,CREDITO_FINANCEIRO!A:G,4,FALSE)),"")</f>
        <v/>
      </c>
      <c r="G781" s="120" t="e">
        <f>VLOOKUP(B781,CREDITO_FINANCEIRO!A:G,6,FALSE)</f>
        <v>#N/A</v>
      </c>
      <c r="H781" s="120" t="e">
        <f>VLOOKUP(B781,CREDITO_FINANCEIRO!A:G,7,FALSE)</f>
        <v>#N/A</v>
      </c>
      <c r="I781" s="91" t="e">
        <f>VLOOKUP(B781,CREDITO_FINANCEIRO!A:K,10,FALSE)</f>
        <v>#N/A</v>
      </c>
      <c r="J781" s="91" t="e">
        <f>VLOOKUP(B781,CREDITO_FINANCEIRO!A:K,11,FALSE)</f>
        <v>#N/A</v>
      </c>
      <c r="K781" s="91" t="e">
        <f>VLOOKUP(B781,CREDITO_FINANCEIRO!A:L,12,FALSE)</f>
        <v>#N/A</v>
      </c>
      <c r="L781" s="110" t="e">
        <f t="shared" si="120"/>
        <v>#N/A</v>
      </c>
      <c r="M781" s="2" t="e">
        <f t="shared" si="121"/>
        <v>#N/A</v>
      </c>
      <c r="N781" s="111" t="e">
        <f>VLOOKUP(Tabela4[[#This Row],[Proposta de Referência]],SIMP_CF!A:K,9,FALSE)</f>
        <v>#N/A</v>
      </c>
      <c r="O781" s="111" t="e">
        <f>VLOOKUP(Tabela4[[#This Row],[Proposta de Referência]],SIMP_CF!A:K,8,FALSE)</f>
        <v>#N/A</v>
      </c>
      <c r="P781" s="112" t="e">
        <f t="shared" si="122"/>
        <v>#N/A</v>
      </c>
      <c r="Q781" s="112" t="e">
        <f t="shared" si="123"/>
        <v>#N/A</v>
      </c>
      <c r="R781" t="e">
        <f t="shared" si="129"/>
        <v>#N/A</v>
      </c>
      <c r="S781" s="108" t="e">
        <f t="shared" si="124"/>
        <v>#N/A</v>
      </c>
      <c r="T781" s="108" t="e">
        <f t="shared" si="125"/>
        <v>#N/A</v>
      </c>
      <c r="U781" s="110" t="e">
        <f t="shared" si="126"/>
        <v>#N/A</v>
      </c>
      <c r="V781" t="e">
        <f t="shared" si="127"/>
        <v>#N/A</v>
      </c>
      <c r="W781" t="str">
        <f t="shared" si="128"/>
        <v/>
      </c>
      <c r="X781" s="24" t="str">
        <f>IFERROR(VLOOKUP(W781,HOSPITAIS_COM_DIVIDAS!A:E,5,FALSE),"")</f>
        <v/>
      </c>
    </row>
    <row r="782" spans="1:24" x14ac:dyDescent="0.25">
      <c r="A782" s="52" t="str">
        <f>IFERROR((Tabela4[[#This Row],[Status da Proposta]]),"")</f>
        <v/>
      </c>
      <c r="B782" s="121">
        <f>IFERROR((CREDITO_FINANCEIRO!A782),"")</f>
        <v>0</v>
      </c>
      <c r="C782" s="120" t="str">
        <f>IFERROR((VLOOKUP(B782,CREDITO_FINANCEIRO!A:B,2,FALSE)),"")</f>
        <v/>
      </c>
      <c r="D782" s="94" t="str">
        <f>IFERROR((VLOOKUP(B782,CREDITO_FINANCEIRO!A:E,5,FALSE)),"")</f>
        <v/>
      </c>
      <c r="E782" s="95" t="str">
        <f>IFERROR((VLOOKUP(B782,CREDITO_FINANCEIRO!A:C,3,FALSE)),"")</f>
        <v/>
      </c>
      <c r="F782" s="120" t="str">
        <f>IFERROR((VLOOKUP(B782,CREDITO_FINANCEIRO!A:G,4,FALSE)),"")</f>
        <v/>
      </c>
      <c r="G782" s="120" t="e">
        <f>VLOOKUP(B782,CREDITO_FINANCEIRO!A:G,6,FALSE)</f>
        <v>#N/A</v>
      </c>
      <c r="H782" s="120" t="e">
        <f>VLOOKUP(B782,CREDITO_FINANCEIRO!A:G,7,FALSE)</f>
        <v>#N/A</v>
      </c>
      <c r="I782" s="91" t="e">
        <f>VLOOKUP(B782,CREDITO_FINANCEIRO!A:K,10,FALSE)</f>
        <v>#N/A</v>
      </c>
      <c r="J782" s="91" t="e">
        <f>VLOOKUP(B782,CREDITO_FINANCEIRO!A:K,11,FALSE)</f>
        <v>#N/A</v>
      </c>
      <c r="K782" s="91" t="e">
        <f>VLOOKUP(B782,CREDITO_FINANCEIRO!A:L,12,FALSE)</f>
        <v>#N/A</v>
      </c>
      <c r="L782" s="110" t="e">
        <f t="shared" si="120"/>
        <v>#N/A</v>
      </c>
      <c r="M782" s="2" t="e">
        <f t="shared" si="121"/>
        <v>#N/A</v>
      </c>
      <c r="N782" s="111" t="e">
        <f>VLOOKUP(Tabela4[[#This Row],[Proposta de Referência]],SIMP_CF!A:K,9,FALSE)</f>
        <v>#N/A</v>
      </c>
      <c r="O782" s="111" t="e">
        <f>VLOOKUP(Tabela4[[#This Row],[Proposta de Referência]],SIMP_CF!A:K,8,FALSE)</f>
        <v>#N/A</v>
      </c>
      <c r="P782" s="112" t="e">
        <f t="shared" si="122"/>
        <v>#N/A</v>
      </c>
      <c r="Q782" s="112" t="e">
        <f t="shared" si="123"/>
        <v>#N/A</v>
      </c>
      <c r="R782" t="e">
        <f t="shared" si="129"/>
        <v>#N/A</v>
      </c>
      <c r="S782" s="108" t="e">
        <f t="shared" si="124"/>
        <v>#N/A</v>
      </c>
      <c r="T782" s="108" t="e">
        <f t="shared" si="125"/>
        <v>#N/A</v>
      </c>
      <c r="U782" s="110" t="e">
        <f t="shared" si="126"/>
        <v>#N/A</v>
      </c>
      <c r="V782" t="e">
        <f t="shared" si="127"/>
        <v>#N/A</v>
      </c>
      <c r="W782" t="str">
        <f t="shared" si="128"/>
        <v/>
      </c>
      <c r="X782" s="24" t="str">
        <f>IFERROR(VLOOKUP(W782,HOSPITAIS_COM_DIVIDAS!A:E,5,FALSE),"")</f>
        <v/>
      </c>
    </row>
    <row r="783" spans="1:24" x14ac:dyDescent="0.25">
      <c r="A783" s="52" t="str">
        <f>IFERROR((Tabela4[[#This Row],[Status da Proposta]]),"")</f>
        <v/>
      </c>
      <c r="B783" s="121">
        <f>IFERROR((CREDITO_FINANCEIRO!A783),"")</f>
        <v>0</v>
      </c>
      <c r="C783" s="120" t="str">
        <f>IFERROR((VLOOKUP(B783,CREDITO_FINANCEIRO!A:B,2,FALSE)),"")</f>
        <v/>
      </c>
      <c r="D783" s="94" t="str">
        <f>IFERROR((VLOOKUP(B783,CREDITO_FINANCEIRO!A:E,5,FALSE)),"")</f>
        <v/>
      </c>
      <c r="E783" s="95" t="str">
        <f>IFERROR((VLOOKUP(B783,CREDITO_FINANCEIRO!A:C,3,FALSE)),"")</f>
        <v/>
      </c>
      <c r="F783" s="120" t="str">
        <f>IFERROR((VLOOKUP(B783,CREDITO_FINANCEIRO!A:G,4,FALSE)),"")</f>
        <v/>
      </c>
      <c r="G783" s="120" t="e">
        <f>VLOOKUP(B783,CREDITO_FINANCEIRO!A:G,6,FALSE)</f>
        <v>#N/A</v>
      </c>
      <c r="H783" s="120" t="e">
        <f>VLOOKUP(B783,CREDITO_FINANCEIRO!A:G,7,FALSE)</f>
        <v>#N/A</v>
      </c>
      <c r="I783" s="91" t="e">
        <f>VLOOKUP(B783,CREDITO_FINANCEIRO!A:K,10,FALSE)</f>
        <v>#N/A</v>
      </c>
      <c r="J783" s="91" t="e">
        <f>VLOOKUP(B783,CREDITO_FINANCEIRO!A:K,11,FALSE)</f>
        <v>#N/A</v>
      </c>
      <c r="K783" s="91" t="e">
        <f>VLOOKUP(B783,CREDITO_FINANCEIRO!A:L,12,FALSE)</f>
        <v>#N/A</v>
      </c>
      <c r="L783" s="110" t="e">
        <f t="shared" si="120"/>
        <v>#N/A</v>
      </c>
      <c r="M783" s="2" t="e">
        <f t="shared" si="121"/>
        <v>#N/A</v>
      </c>
      <c r="N783" s="111" t="e">
        <f>VLOOKUP(Tabela4[[#This Row],[Proposta de Referência]],SIMP_CF!A:K,9,FALSE)</f>
        <v>#N/A</v>
      </c>
      <c r="O783" s="111" t="e">
        <f>VLOOKUP(Tabela4[[#This Row],[Proposta de Referência]],SIMP_CF!A:K,8,FALSE)</f>
        <v>#N/A</v>
      </c>
      <c r="P783" s="112" t="e">
        <f t="shared" si="122"/>
        <v>#N/A</v>
      </c>
      <c r="Q783" s="112" t="e">
        <f t="shared" si="123"/>
        <v>#N/A</v>
      </c>
      <c r="R783" t="e">
        <f t="shared" si="129"/>
        <v>#N/A</v>
      </c>
      <c r="S783" s="108" t="e">
        <f t="shared" si="124"/>
        <v>#N/A</v>
      </c>
      <c r="T783" s="108" t="e">
        <f t="shared" si="125"/>
        <v>#N/A</v>
      </c>
      <c r="U783" s="110" t="e">
        <f t="shared" si="126"/>
        <v>#N/A</v>
      </c>
      <c r="V783" t="e">
        <f t="shared" si="127"/>
        <v>#N/A</v>
      </c>
      <c r="W783" t="str">
        <f t="shared" si="128"/>
        <v/>
      </c>
      <c r="X783" s="24" t="str">
        <f>IFERROR(VLOOKUP(W783,HOSPITAIS_COM_DIVIDAS!A:E,5,FALSE),"")</f>
        <v/>
      </c>
    </row>
    <row r="784" spans="1:24" x14ac:dyDescent="0.25">
      <c r="A784" s="52" t="str">
        <f>IFERROR((Tabela4[[#This Row],[Status da Proposta]]),"")</f>
        <v/>
      </c>
      <c r="B784" s="121">
        <f>IFERROR((CREDITO_FINANCEIRO!A784),"")</f>
        <v>0</v>
      </c>
      <c r="C784" s="120" t="str">
        <f>IFERROR((VLOOKUP(B784,CREDITO_FINANCEIRO!A:B,2,FALSE)),"")</f>
        <v/>
      </c>
      <c r="D784" s="94" t="str">
        <f>IFERROR((VLOOKUP(B784,CREDITO_FINANCEIRO!A:E,5,FALSE)),"")</f>
        <v/>
      </c>
      <c r="E784" s="95" t="str">
        <f>IFERROR((VLOOKUP(B784,CREDITO_FINANCEIRO!A:C,3,FALSE)),"")</f>
        <v/>
      </c>
      <c r="F784" s="120" t="str">
        <f>IFERROR((VLOOKUP(B784,CREDITO_FINANCEIRO!A:G,4,FALSE)),"")</f>
        <v/>
      </c>
      <c r="G784" s="120" t="e">
        <f>VLOOKUP(B784,CREDITO_FINANCEIRO!A:G,6,FALSE)</f>
        <v>#N/A</v>
      </c>
      <c r="H784" s="120" t="e">
        <f>VLOOKUP(B784,CREDITO_FINANCEIRO!A:G,7,FALSE)</f>
        <v>#N/A</v>
      </c>
      <c r="I784" s="91" t="e">
        <f>VLOOKUP(B784,CREDITO_FINANCEIRO!A:K,10,FALSE)</f>
        <v>#N/A</v>
      </c>
      <c r="J784" s="91" t="e">
        <f>VLOOKUP(B784,CREDITO_FINANCEIRO!A:K,11,FALSE)</f>
        <v>#N/A</v>
      </c>
      <c r="K784" s="91" t="e">
        <f>VLOOKUP(B784,CREDITO_FINANCEIRO!A:L,12,FALSE)</f>
        <v>#N/A</v>
      </c>
      <c r="L784" s="110" t="e">
        <f t="shared" si="120"/>
        <v>#N/A</v>
      </c>
      <c r="M784" s="2" t="e">
        <f t="shared" si="121"/>
        <v>#N/A</v>
      </c>
      <c r="N784" s="111" t="e">
        <f>VLOOKUP(Tabela4[[#This Row],[Proposta de Referência]],SIMP_CF!A:K,9,FALSE)</f>
        <v>#N/A</v>
      </c>
      <c r="O784" s="111" t="e">
        <f>VLOOKUP(Tabela4[[#This Row],[Proposta de Referência]],SIMP_CF!A:K,8,FALSE)</f>
        <v>#N/A</v>
      </c>
      <c r="P784" s="112" t="e">
        <f t="shared" si="122"/>
        <v>#N/A</v>
      </c>
      <c r="Q784" s="112" t="e">
        <f t="shared" si="123"/>
        <v>#N/A</v>
      </c>
      <c r="R784" t="e">
        <f t="shared" si="129"/>
        <v>#N/A</v>
      </c>
      <c r="S784" s="108" t="e">
        <f t="shared" si="124"/>
        <v>#N/A</v>
      </c>
      <c r="T784" s="108" t="e">
        <f t="shared" si="125"/>
        <v>#N/A</v>
      </c>
      <c r="U784" s="110" t="e">
        <f t="shared" si="126"/>
        <v>#N/A</v>
      </c>
      <c r="V784" t="e">
        <f t="shared" si="127"/>
        <v>#N/A</v>
      </c>
      <c r="W784" t="str">
        <f t="shared" si="128"/>
        <v/>
      </c>
      <c r="X784" s="24" t="str">
        <f>IFERROR(VLOOKUP(W784,HOSPITAIS_COM_DIVIDAS!A:E,5,FALSE),"")</f>
        <v/>
      </c>
    </row>
    <row r="785" spans="1:24" x14ac:dyDescent="0.25">
      <c r="A785" s="52" t="str">
        <f>IFERROR((Tabela4[[#This Row],[Status da Proposta]]),"")</f>
        <v/>
      </c>
      <c r="B785" s="121">
        <f>IFERROR((CREDITO_FINANCEIRO!A785),"")</f>
        <v>0</v>
      </c>
      <c r="C785" s="120" t="str">
        <f>IFERROR((VLOOKUP(B785,CREDITO_FINANCEIRO!A:B,2,FALSE)),"")</f>
        <v/>
      </c>
      <c r="D785" s="94" t="str">
        <f>IFERROR((VLOOKUP(B785,CREDITO_FINANCEIRO!A:E,5,FALSE)),"")</f>
        <v/>
      </c>
      <c r="E785" s="95" t="str">
        <f>IFERROR((VLOOKUP(B785,CREDITO_FINANCEIRO!A:C,3,FALSE)),"")</f>
        <v/>
      </c>
      <c r="F785" s="120" t="str">
        <f>IFERROR((VLOOKUP(B785,CREDITO_FINANCEIRO!A:G,4,FALSE)),"")</f>
        <v/>
      </c>
      <c r="G785" s="120" t="e">
        <f>VLOOKUP(B785,CREDITO_FINANCEIRO!A:G,6,FALSE)</f>
        <v>#N/A</v>
      </c>
      <c r="H785" s="120" t="e">
        <f>VLOOKUP(B785,CREDITO_FINANCEIRO!A:G,7,FALSE)</f>
        <v>#N/A</v>
      </c>
      <c r="I785" s="91" t="e">
        <f>VLOOKUP(B785,CREDITO_FINANCEIRO!A:K,10,FALSE)</f>
        <v>#N/A</v>
      </c>
      <c r="J785" s="91" t="e">
        <f>VLOOKUP(B785,CREDITO_FINANCEIRO!A:K,11,FALSE)</f>
        <v>#N/A</v>
      </c>
      <c r="K785" s="91" t="e">
        <f>VLOOKUP(B785,CREDITO_FINANCEIRO!A:L,12,FALSE)</f>
        <v>#N/A</v>
      </c>
      <c r="L785" s="110" t="e">
        <f t="shared" si="120"/>
        <v>#N/A</v>
      </c>
      <c r="M785" s="2" t="e">
        <f t="shared" si="121"/>
        <v>#N/A</v>
      </c>
      <c r="N785" s="111" t="e">
        <f>VLOOKUP(Tabela4[[#This Row],[Proposta de Referência]],SIMP_CF!A:K,9,FALSE)</f>
        <v>#N/A</v>
      </c>
      <c r="O785" s="111" t="e">
        <f>VLOOKUP(Tabela4[[#This Row],[Proposta de Referência]],SIMP_CF!A:K,8,FALSE)</f>
        <v>#N/A</v>
      </c>
      <c r="P785" s="112" t="e">
        <f t="shared" si="122"/>
        <v>#N/A</v>
      </c>
      <c r="Q785" s="112" t="e">
        <f t="shared" si="123"/>
        <v>#N/A</v>
      </c>
      <c r="R785" t="e">
        <f t="shared" si="129"/>
        <v>#N/A</v>
      </c>
      <c r="S785" s="108" t="e">
        <f t="shared" si="124"/>
        <v>#N/A</v>
      </c>
      <c r="T785" s="108" t="e">
        <f t="shared" si="125"/>
        <v>#N/A</v>
      </c>
      <c r="U785" s="110" t="e">
        <f t="shared" si="126"/>
        <v>#N/A</v>
      </c>
      <c r="V785" t="e">
        <f t="shared" si="127"/>
        <v>#N/A</v>
      </c>
      <c r="W785" t="str">
        <f t="shared" si="128"/>
        <v/>
      </c>
      <c r="X785" s="24" t="str">
        <f>IFERROR(VLOOKUP(W785,HOSPITAIS_COM_DIVIDAS!A:E,5,FALSE),"")</f>
        <v/>
      </c>
    </row>
    <row r="786" spans="1:24" x14ac:dyDescent="0.25">
      <c r="A786" s="52" t="str">
        <f>IFERROR((Tabela4[[#This Row],[Status da Proposta]]),"")</f>
        <v/>
      </c>
      <c r="B786" s="121">
        <f>IFERROR((CREDITO_FINANCEIRO!A786),"")</f>
        <v>0</v>
      </c>
      <c r="C786" s="120" t="str">
        <f>IFERROR((VLOOKUP(B786,CREDITO_FINANCEIRO!A:B,2,FALSE)),"")</f>
        <v/>
      </c>
      <c r="D786" s="94" t="str">
        <f>IFERROR((VLOOKUP(B786,CREDITO_FINANCEIRO!A:E,5,FALSE)),"")</f>
        <v/>
      </c>
      <c r="E786" s="95" t="str">
        <f>IFERROR((VLOOKUP(B786,CREDITO_FINANCEIRO!A:C,3,FALSE)),"")</f>
        <v/>
      </c>
      <c r="F786" s="120" t="str">
        <f>IFERROR((VLOOKUP(B786,CREDITO_FINANCEIRO!A:G,4,FALSE)),"")</f>
        <v/>
      </c>
      <c r="G786" s="120" t="e">
        <f>VLOOKUP(B786,CREDITO_FINANCEIRO!A:G,6,FALSE)</f>
        <v>#N/A</v>
      </c>
      <c r="H786" s="120" t="e">
        <f>VLOOKUP(B786,CREDITO_FINANCEIRO!A:G,7,FALSE)</f>
        <v>#N/A</v>
      </c>
      <c r="I786" s="91" t="e">
        <f>VLOOKUP(B786,CREDITO_FINANCEIRO!A:K,10,FALSE)</f>
        <v>#N/A</v>
      </c>
      <c r="J786" s="91" t="e">
        <f>VLOOKUP(B786,CREDITO_FINANCEIRO!A:K,11,FALSE)</f>
        <v>#N/A</v>
      </c>
      <c r="K786" s="91" t="e">
        <f>VLOOKUP(B786,CREDITO_FINANCEIRO!A:L,12,FALSE)</f>
        <v>#N/A</v>
      </c>
      <c r="L786" s="110" t="e">
        <f t="shared" si="120"/>
        <v>#N/A</v>
      </c>
      <c r="M786" s="2" t="e">
        <f t="shared" si="121"/>
        <v>#N/A</v>
      </c>
      <c r="N786" s="111" t="e">
        <f>VLOOKUP(Tabela4[[#This Row],[Proposta de Referência]],SIMP_CF!A:K,9,FALSE)</f>
        <v>#N/A</v>
      </c>
      <c r="O786" s="111" t="e">
        <f>VLOOKUP(Tabela4[[#This Row],[Proposta de Referência]],SIMP_CF!A:K,8,FALSE)</f>
        <v>#N/A</v>
      </c>
      <c r="P786" s="112" t="e">
        <f t="shared" si="122"/>
        <v>#N/A</v>
      </c>
      <c r="Q786" s="112" t="e">
        <f t="shared" si="123"/>
        <v>#N/A</v>
      </c>
      <c r="R786" t="e">
        <f t="shared" si="129"/>
        <v>#N/A</v>
      </c>
      <c r="S786" s="108" t="e">
        <f t="shared" si="124"/>
        <v>#N/A</v>
      </c>
      <c r="T786" s="108" t="e">
        <f t="shared" si="125"/>
        <v>#N/A</v>
      </c>
      <c r="U786" s="110" t="e">
        <f t="shared" si="126"/>
        <v>#N/A</v>
      </c>
      <c r="V786" t="e">
        <f t="shared" si="127"/>
        <v>#N/A</v>
      </c>
      <c r="W786" t="str">
        <f t="shared" si="128"/>
        <v/>
      </c>
      <c r="X786" s="24" t="str">
        <f>IFERROR(VLOOKUP(W786,HOSPITAIS_COM_DIVIDAS!A:E,5,FALSE),"")</f>
        <v/>
      </c>
    </row>
    <row r="787" spans="1:24" x14ac:dyDescent="0.25">
      <c r="A787" s="52" t="str">
        <f>IFERROR((Tabela4[[#This Row],[Status da Proposta]]),"")</f>
        <v/>
      </c>
      <c r="B787" s="121">
        <f>IFERROR((CREDITO_FINANCEIRO!A787),"")</f>
        <v>0</v>
      </c>
      <c r="C787" s="120" t="str">
        <f>IFERROR((VLOOKUP(B787,CREDITO_FINANCEIRO!A:B,2,FALSE)),"")</f>
        <v/>
      </c>
      <c r="D787" s="94" t="str">
        <f>IFERROR((VLOOKUP(B787,CREDITO_FINANCEIRO!A:E,5,FALSE)),"")</f>
        <v/>
      </c>
      <c r="E787" s="95" t="str">
        <f>IFERROR((VLOOKUP(B787,CREDITO_FINANCEIRO!A:C,3,FALSE)),"")</f>
        <v/>
      </c>
      <c r="F787" s="120" t="str">
        <f>IFERROR((VLOOKUP(B787,CREDITO_FINANCEIRO!A:G,4,FALSE)),"")</f>
        <v/>
      </c>
      <c r="G787" s="120" t="e">
        <f>VLOOKUP(B787,CREDITO_FINANCEIRO!A:G,6,FALSE)</f>
        <v>#N/A</v>
      </c>
      <c r="H787" s="120" t="e">
        <f>VLOOKUP(B787,CREDITO_FINANCEIRO!A:G,7,FALSE)</f>
        <v>#N/A</v>
      </c>
      <c r="I787" s="91" t="e">
        <f>VLOOKUP(B787,CREDITO_FINANCEIRO!A:K,10,FALSE)</f>
        <v>#N/A</v>
      </c>
      <c r="J787" s="91" t="e">
        <f>VLOOKUP(B787,CREDITO_FINANCEIRO!A:K,11,FALSE)</f>
        <v>#N/A</v>
      </c>
      <c r="K787" s="91" t="e">
        <f>VLOOKUP(B787,CREDITO_FINANCEIRO!A:L,12,FALSE)</f>
        <v>#N/A</v>
      </c>
      <c r="L787" s="110" t="e">
        <f t="shared" si="120"/>
        <v>#N/A</v>
      </c>
      <c r="M787" s="2" t="e">
        <f t="shared" si="121"/>
        <v>#N/A</v>
      </c>
      <c r="N787" s="111" t="e">
        <f>VLOOKUP(Tabela4[[#This Row],[Proposta de Referência]],SIMP_CF!A:K,9,FALSE)</f>
        <v>#N/A</v>
      </c>
      <c r="O787" s="111" t="e">
        <f>VLOOKUP(Tabela4[[#This Row],[Proposta de Referência]],SIMP_CF!A:K,8,FALSE)</f>
        <v>#N/A</v>
      </c>
      <c r="P787" s="112" t="e">
        <f t="shared" si="122"/>
        <v>#N/A</v>
      </c>
      <c r="Q787" s="112" t="e">
        <f t="shared" si="123"/>
        <v>#N/A</v>
      </c>
      <c r="R787" t="e">
        <f t="shared" si="129"/>
        <v>#N/A</v>
      </c>
      <c r="S787" s="108" t="e">
        <f t="shared" si="124"/>
        <v>#N/A</v>
      </c>
      <c r="T787" s="108" t="e">
        <f t="shared" si="125"/>
        <v>#N/A</v>
      </c>
      <c r="U787" s="110" t="e">
        <f t="shared" si="126"/>
        <v>#N/A</v>
      </c>
      <c r="V787" t="e">
        <f t="shared" si="127"/>
        <v>#N/A</v>
      </c>
      <c r="W787" t="str">
        <f t="shared" si="128"/>
        <v/>
      </c>
      <c r="X787" s="24" t="str">
        <f>IFERROR(VLOOKUP(W787,HOSPITAIS_COM_DIVIDAS!A:E,5,FALSE),"")</f>
        <v/>
      </c>
    </row>
    <row r="788" spans="1:24" x14ac:dyDescent="0.25">
      <c r="A788" s="52" t="str">
        <f>IFERROR((Tabela4[[#This Row],[Status da Proposta]]),"")</f>
        <v/>
      </c>
      <c r="B788" s="121">
        <f>IFERROR((CREDITO_FINANCEIRO!A788),"")</f>
        <v>0</v>
      </c>
      <c r="C788" s="120" t="str">
        <f>IFERROR((VLOOKUP(B788,CREDITO_FINANCEIRO!A:B,2,FALSE)),"")</f>
        <v/>
      </c>
      <c r="D788" s="94" t="str">
        <f>IFERROR((VLOOKUP(B788,CREDITO_FINANCEIRO!A:E,5,FALSE)),"")</f>
        <v/>
      </c>
      <c r="E788" s="95" t="str">
        <f>IFERROR((VLOOKUP(B788,CREDITO_FINANCEIRO!A:C,3,FALSE)),"")</f>
        <v/>
      </c>
      <c r="F788" s="120" t="str">
        <f>IFERROR((VLOOKUP(B788,CREDITO_FINANCEIRO!A:G,4,FALSE)),"")</f>
        <v/>
      </c>
      <c r="G788" s="120" t="e">
        <f>VLOOKUP(B788,CREDITO_FINANCEIRO!A:G,6,FALSE)</f>
        <v>#N/A</v>
      </c>
      <c r="H788" s="120" t="e">
        <f>VLOOKUP(B788,CREDITO_FINANCEIRO!A:G,7,FALSE)</f>
        <v>#N/A</v>
      </c>
      <c r="I788" s="91" t="e">
        <f>VLOOKUP(B788,CREDITO_FINANCEIRO!A:K,10,FALSE)</f>
        <v>#N/A</v>
      </c>
      <c r="J788" s="91" t="e">
        <f>VLOOKUP(B788,CREDITO_FINANCEIRO!A:K,11,FALSE)</f>
        <v>#N/A</v>
      </c>
      <c r="K788" s="91" t="e">
        <f>VLOOKUP(B788,CREDITO_FINANCEIRO!A:L,12,FALSE)</f>
        <v>#N/A</v>
      </c>
      <c r="L788" s="110" t="e">
        <f t="shared" si="120"/>
        <v>#N/A</v>
      </c>
      <c r="M788" s="2" t="e">
        <f t="shared" si="121"/>
        <v>#N/A</v>
      </c>
      <c r="N788" s="111" t="e">
        <f>VLOOKUP(Tabela4[[#This Row],[Proposta de Referência]],SIMP_CF!A:K,9,FALSE)</f>
        <v>#N/A</v>
      </c>
      <c r="O788" s="111" t="e">
        <f>VLOOKUP(Tabela4[[#This Row],[Proposta de Referência]],SIMP_CF!A:K,8,FALSE)</f>
        <v>#N/A</v>
      </c>
      <c r="P788" s="112" t="e">
        <f t="shared" si="122"/>
        <v>#N/A</v>
      </c>
      <c r="Q788" s="112" t="e">
        <f t="shared" si="123"/>
        <v>#N/A</v>
      </c>
      <c r="R788" t="e">
        <f t="shared" si="129"/>
        <v>#N/A</v>
      </c>
      <c r="S788" s="108" t="e">
        <f t="shared" si="124"/>
        <v>#N/A</v>
      </c>
      <c r="T788" s="108" t="e">
        <f t="shared" si="125"/>
        <v>#N/A</v>
      </c>
      <c r="U788" s="110" t="e">
        <f t="shared" si="126"/>
        <v>#N/A</v>
      </c>
      <c r="V788" t="e">
        <f t="shared" si="127"/>
        <v>#N/A</v>
      </c>
      <c r="W788" t="str">
        <f t="shared" si="128"/>
        <v/>
      </c>
      <c r="X788" s="24" t="str">
        <f>IFERROR(VLOOKUP(W788,HOSPITAIS_COM_DIVIDAS!A:E,5,FALSE),"")</f>
        <v/>
      </c>
    </row>
    <row r="789" spans="1:24" x14ac:dyDescent="0.25">
      <c r="A789" s="52" t="str">
        <f>IFERROR((Tabela4[[#This Row],[Status da Proposta]]),"")</f>
        <v/>
      </c>
      <c r="B789" s="121">
        <f>IFERROR((CREDITO_FINANCEIRO!A789),"")</f>
        <v>0</v>
      </c>
      <c r="C789" s="120" t="str">
        <f>IFERROR((VLOOKUP(B789,CREDITO_FINANCEIRO!A:B,2,FALSE)),"")</f>
        <v/>
      </c>
      <c r="D789" s="94" t="str">
        <f>IFERROR((VLOOKUP(B789,CREDITO_FINANCEIRO!A:E,5,FALSE)),"")</f>
        <v/>
      </c>
      <c r="E789" s="95" t="str">
        <f>IFERROR((VLOOKUP(B789,CREDITO_FINANCEIRO!A:C,3,FALSE)),"")</f>
        <v/>
      </c>
      <c r="F789" s="120" t="str">
        <f>IFERROR((VLOOKUP(B789,CREDITO_FINANCEIRO!A:G,4,FALSE)),"")</f>
        <v/>
      </c>
      <c r="G789" s="120" t="e">
        <f>VLOOKUP(B789,CREDITO_FINANCEIRO!A:G,6,FALSE)</f>
        <v>#N/A</v>
      </c>
      <c r="H789" s="120" t="e">
        <f>VLOOKUP(B789,CREDITO_FINANCEIRO!A:G,7,FALSE)</f>
        <v>#N/A</v>
      </c>
      <c r="I789" s="91" t="e">
        <f>VLOOKUP(B789,CREDITO_FINANCEIRO!A:K,10,FALSE)</f>
        <v>#N/A</v>
      </c>
      <c r="J789" s="91" t="e">
        <f>VLOOKUP(B789,CREDITO_FINANCEIRO!A:K,11,FALSE)</f>
        <v>#N/A</v>
      </c>
      <c r="K789" s="91" t="e">
        <f>VLOOKUP(B789,CREDITO_FINANCEIRO!A:L,12,FALSE)</f>
        <v>#N/A</v>
      </c>
      <c r="L789" s="110" t="e">
        <f t="shared" si="120"/>
        <v>#N/A</v>
      </c>
      <c r="M789" s="2" t="e">
        <f t="shared" si="121"/>
        <v>#N/A</v>
      </c>
      <c r="N789" s="111" t="e">
        <f>VLOOKUP(Tabela4[[#This Row],[Proposta de Referência]],SIMP_CF!A:K,9,FALSE)</f>
        <v>#N/A</v>
      </c>
      <c r="O789" s="111" t="e">
        <f>VLOOKUP(Tabela4[[#This Row],[Proposta de Referência]],SIMP_CF!A:K,8,FALSE)</f>
        <v>#N/A</v>
      </c>
      <c r="P789" s="112" t="e">
        <f t="shared" si="122"/>
        <v>#N/A</v>
      </c>
      <c r="Q789" s="112" t="e">
        <f t="shared" si="123"/>
        <v>#N/A</v>
      </c>
      <c r="R789" t="e">
        <f t="shared" si="129"/>
        <v>#N/A</v>
      </c>
      <c r="S789" s="108" t="e">
        <f t="shared" si="124"/>
        <v>#N/A</v>
      </c>
      <c r="T789" s="108" t="e">
        <f t="shared" si="125"/>
        <v>#N/A</v>
      </c>
      <c r="U789" s="110" t="e">
        <f t="shared" si="126"/>
        <v>#N/A</v>
      </c>
      <c r="V789" t="e">
        <f t="shared" si="127"/>
        <v>#N/A</v>
      </c>
      <c r="W789" t="str">
        <f t="shared" si="128"/>
        <v/>
      </c>
      <c r="X789" s="24" t="str">
        <f>IFERROR(VLOOKUP(W789,HOSPITAIS_COM_DIVIDAS!A:E,5,FALSE),"")</f>
        <v/>
      </c>
    </row>
    <row r="790" spans="1:24" x14ac:dyDescent="0.25">
      <c r="A790" s="52" t="str">
        <f>IFERROR((Tabela4[[#This Row],[Status da Proposta]]),"")</f>
        <v/>
      </c>
      <c r="B790" s="121">
        <f>IFERROR((CREDITO_FINANCEIRO!A790),"")</f>
        <v>0</v>
      </c>
      <c r="C790" s="120" t="str">
        <f>IFERROR((VLOOKUP(B790,CREDITO_FINANCEIRO!A:B,2,FALSE)),"")</f>
        <v/>
      </c>
      <c r="D790" s="94" t="str">
        <f>IFERROR((VLOOKUP(B790,CREDITO_FINANCEIRO!A:E,5,FALSE)),"")</f>
        <v/>
      </c>
      <c r="E790" s="95" t="str">
        <f>IFERROR((VLOOKUP(B790,CREDITO_FINANCEIRO!A:C,3,FALSE)),"")</f>
        <v/>
      </c>
      <c r="F790" s="120" t="str">
        <f>IFERROR((VLOOKUP(B790,CREDITO_FINANCEIRO!A:G,4,FALSE)),"")</f>
        <v/>
      </c>
      <c r="G790" s="120" t="e">
        <f>VLOOKUP(B790,CREDITO_FINANCEIRO!A:G,6,FALSE)</f>
        <v>#N/A</v>
      </c>
      <c r="H790" s="120" t="e">
        <f>VLOOKUP(B790,CREDITO_FINANCEIRO!A:G,7,FALSE)</f>
        <v>#N/A</v>
      </c>
      <c r="I790" s="91" t="e">
        <f>VLOOKUP(B790,CREDITO_FINANCEIRO!A:K,10,FALSE)</f>
        <v>#N/A</v>
      </c>
      <c r="J790" s="91" t="e">
        <f>VLOOKUP(B790,CREDITO_FINANCEIRO!A:K,11,FALSE)</f>
        <v>#N/A</v>
      </c>
      <c r="K790" s="91" t="e">
        <f>VLOOKUP(B790,CREDITO_FINANCEIRO!A:L,12,FALSE)</f>
        <v>#N/A</v>
      </c>
      <c r="L790" s="110" t="e">
        <f t="shared" si="120"/>
        <v>#N/A</v>
      </c>
      <c r="M790" s="2" t="e">
        <f t="shared" si="121"/>
        <v>#N/A</v>
      </c>
      <c r="N790" s="111" t="e">
        <f>VLOOKUP(Tabela4[[#This Row],[Proposta de Referência]],SIMP_CF!A:K,9,FALSE)</f>
        <v>#N/A</v>
      </c>
      <c r="O790" s="111" t="e">
        <f>VLOOKUP(Tabela4[[#This Row],[Proposta de Referência]],SIMP_CF!A:K,8,FALSE)</f>
        <v>#N/A</v>
      </c>
      <c r="P790" s="112" t="e">
        <f t="shared" si="122"/>
        <v>#N/A</v>
      </c>
      <c r="Q790" s="112" t="e">
        <f t="shared" si="123"/>
        <v>#N/A</v>
      </c>
      <c r="R790" t="e">
        <f t="shared" si="129"/>
        <v>#N/A</v>
      </c>
      <c r="S790" s="108" t="e">
        <f t="shared" si="124"/>
        <v>#N/A</v>
      </c>
      <c r="T790" s="108" t="e">
        <f t="shared" si="125"/>
        <v>#N/A</v>
      </c>
      <c r="U790" s="110" t="e">
        <f t="shared" si="126"/>
        <v>#N/A</v>
      </c>
      <c r="V790" t="e">
        <f t="shared" si="127"/>
        <v>#N/A</v>
      </c>
      <c r="W790" t="str">
        <f t="shared" si="128"/>
        <v/>
      </c>
      <c r="X790" s="24" t="str">
        <f>IFERROR(VLOOKUP(W790,HOSPITAIS_COM_DIVIDAS!A:E,5,FALSE),"")</f>
        <v/>
      </c>
    </row>
    <row r="791" spans="1:24" x14ac:dyDescent="0.25">
      <c r="A791" s="52" t="str">
        <f>IFERROR((Tabela4[[#This Row],[Status da Proposta]]),"")</f>
        <v/>
      </c>
      <c r="B791" s="121">
        <f>IFERROR((CREDITO_FINANCEIRO!A791),"")</f>
        <v>0</v>
      </c>
      <c r="C791" s="120" t="str">
        <f>IFERROR((VLOOKUP(B791,CREDITO_FINANCEIRO!A:B,2,FALSE)),"")</f>
        <v/>
      </c>
      <c r="D791" s="94" t="str">
        <f>IFERROR((VLOOKUP(B791,CREDITO_FINANCEIRO!A:E,5,FALSE)),"")</f>
        <v/>
      </c>
      <c r="E791" s="95" t="str">
        <f>IFERROR((VLOOKUP(B791,CREDITO_FINANCEIRO!A:C,3,FALSE)),"")</f>
        <v/>
      </c>
      <c r="F791" s="120" t="str">
        <f>IFERROR((VLOOKUP(B791,CREDITO_FINANCEIRO!A:G,4,FALSE)),"")</f>
        <v/>
      </c>
      <c r="G791" s="120" t="e">
        <f>VLOOKUP(B791,CREDITO_FINANCEIRO!A:G,6,FALSE)</f>
        <v>#N/A</v>
      </c>
      <c r="H791" s="120" t="e">
        <f>VLOOKUP(B791,CREDITO_FINANCEIRO!A:G,7,FALSE)</f>
        <v>#N/A</v>
      </c>
      <c r="I791" s="91" t="e">
        <f>VLOOKUP(B791,CREDITO_FINANCEIRO!A:K,10,FALSE)</f>
        <v>#N/A</v>
      </c>
      <c r="J791" s="91" t="e">
        <f>VLOOKUP(B791,CREDITO_FINANCEIRO!A:K,11,FALSE)</f>
        <v>#N/A</v>
      </c>
      <c r="K791" s="91" t="e">
        <f>VLOOKUP(B791,CREDITO_FINANCEIRO!A:L,12,FALSE)</f>
        <v>#N/A</v>
      </c>
      <c r="L791" s="110" t="e">
        <f t="shared" si="120"/>
        <v>#N/A</v>
      </c>
      <c r="M791" s="2" t="e">
        <f t="shared" si="121"/>
        <v>#N/A</v>
      </c>
      <c r="N791" s="111" t="e">
        <f>VLOOKUP(Tabela4[[#This Row],[Proposta de Referência]],SIMP_CF!A:K,9,FALSE)</f>
        <v>#N/A</v>
      </c>
      <c r="O791" s="111" t="e">
        <f>VLOOKUP(Tabela4[[#This Row],[Proposta de Referência]],SIMP_CF!A:K,8,FALSE)</f>
        <v>#N/A</v>
      </c>
      <c r="P791" s="112" t="e">
        <f t="shared" si="122"/>
        <v>#N/A</v>
      </c>
      <c r="Q791" s="112" t="e">
        <f t="shared" si="123"/>
        <v>#N/A</v>
      </c>
      <c r="R791" t="e">
        <f t="shared" si="129"/>
        <v>#N/A</v>
      </c>
      <c r="S791" s="108" t="e">
        <f t="shared" si="124"/>
        <v>#N/A</v>
      </c>
      <c r="T791" s="108" t="e">
        <f t="shared" si="125"/>
        <v>#N/A</v>
      </c>
      <c r="U791" s="110" t="e">
        <f t="shared" si="126"/>
        <v>#N/A</v>
      </c>
      <c r="V791" t="e">
        <f t="shared" si="127"/>
        <v>#N/A</v>
      </c>
      <c r="W791" t="str">
        <f t="shared" si="128"/>
        <v/>
      </c>
      <c r="X791" s="24" t="str">
        <f>IFERROR(VLOOKUP(W791,HOSPITAIS_COM_DIVIDAS!A:E,5,FALSE),"")</f>
        <v/>
      </c>
    </row>
    <row r="792" spans="1:24" x14ac:dyDescent="0.25">
      <c r="A792" s="52" t="str">
        <f>IFERROR((Tabela4[[#This Row],[Status da Proposta]]),"")</f>
        <v/>
      </c>
      <c r="B792" s="121">
        <f>IFERROR((CREDITO_FINANCEIRO!A792),"")</f>
        <v>0</v>
      </c>
      <c r="C792" s="120" t="str">
        <f>IFERROR((VLOOKUP(B792,CREDITO_FINANCEIRO!A:B,2,FALSE)),"")</f>
        <v/>
      </c>
      <c r="D792" s="94" t="str">
        <f>IFERROR((VLOOKUP(B792,CREDITO_FINANCEIRO!A:E,5,FALSE)),"")</f>
        <v/>
      </c>
      <c r="E792" s="95" t="str">
        <f>IFERROR((VLOOKUP(B792,CREDITO_FINANCEIRO!A:C,3,FALSE)),"")</f>
        <v/>
      </c>
      <c r="F792" s="120" t="str">
        <f>IFERROR((VLOOKUP(B792,CREDITO_FINANCEIRO!A:G,4,FALSE)),"")</f>
        <v/>
      </c>
      <c r="G792" s="120" t="e">
        <f>VLOOKUP(B792,CREDITO_FINANCEIRO!A:G,6,FALSE)</f>
        <v>#N/A</v>
      </c>
      <c r="H792" s="120" t="e">
        <f>VLOOKUP(B792,CREDITO_FINANCEIRO!A:G,7,FALSE)</f>
        <v>#N/A</v>
      </c>
      <c r="I792" s="91" t="e">
        <f>VLOOKUP(B792,CREDITO_FINANCEIRO!A:K,10,FALSE)</f>
        <v>#N/A</v>
      </c>
      <c r="J792" s="91" t="e">
        <f>VLOOKUP(B792,CREDITO_FINANCEIRO!A:K,11,FALSE)</f>
        <v>#N/A</v>
      </c>
      <c r="K792" s="91" t="e">
        <f>VLOOKUP(B792,CREDITO_FINANCEIRO!A:L,12,FALSE)</f>
        <v>#N/A</v>
      </c>
      <c r="L792" s="110" t="e">
        <f t="shared" si="120"/>
        <v>#N/A</v>
      </c>
      <c r="M792" s="2" t="e">
        <f t="shared" si="121"/>
        <v>#N/A</v>
      </c>
      <c r="N792" s="111" t="e">
        <f>VLOOKUP(Tabela4[[#This Row],[Proposta de Referência]],SIMP_CF!A:K,9,FALSE)</f>
        <v>#N/A</v>
      </c>
      <c r="O792" s="111" t="e">
        <f>VLOOKUP(Tabela4[[#This Row],[Proposta de Referência]],SIMP_CF!A:K,8,FALSE)</f>
        <v>#N/A</v>
      </c>
      <c r="P792" s="112" t="e">
        <f t="shared" si="122"/>
        <v>#N/A</v>
      </c>
      <c r="Q792" s="112" t="e">
        <f t="shared" si="123"/>
        <v>#N/A</v>
      </c>
      <c r="R792" t="e">
        <f t="shared" si="129"/>
        <v>#N/A</v>
      </c>
      <c r="S792" s="108" t="e">
        <f t="shared" si="124"/>
        <v>#N/A</v>
      </c>
      <c r="T792" s="108" t="e">
        <f t="shared" si="125"/>
        <v>#N/A</v>
      </c>
      <c r="U792" s="110" t="e">
        <f t="shared" si="126"/>
        <v>#N/A</v>
      </c>
      <c r="V792" t="e">
        <f t="shared" si="127"/>
        <v>#N/A</v>
      </c>
      <c r="W792" t="str">
        <f t="shared" si="128"/>
        <v/>
      </c>
      <c r="X792" s="24" t="str">
        <f>IFERROR(VLOOKUP(W792,HOSPITAIS_COM_DIVIDAS!A:E,5,FALSE),"")</f>
        <v/>
      </c>
    </row>
    <row r="793" spans="1:24" x14ac:dyDescent="0.25">
      <c r="A793" s="52" t="str">
        <f>IFERROR((Tabela4[[#This Row],[Status da Proposta]]),"")</f>
        <v/>
      </c>
      <c r="B793" s="121">
        <f>IFERROR((CREDITO_FINANCEIRO!A793),"")</f>
        <v>0</v>
      </c>
      <c r="C793" s="120" t="str">
        <f>IFERROR((VLOOKUP(B793,CREDITO_FINANCEIRO!A:B,2,FALSE)),"")</f>
        <v/>
      </c>
      <c r="D793" s="94" t="str">
        <f>IFERROR((VLOOKUP(B793,CREDITO_FINANCEIRO!A:E,5,FALSE)),"")</f>
        <v/>
      </c>
      <c r="E793" s="95" t="str">
        <f>IFERROR((VLOOKUP(B793,CREDITO_FINANCEIRO!A:C,3,FALSE)),"")</f>
        <v/>
      </c>
      <c r="F793" s="120" t="str">
        <f>IFERROR((VLOOKUP(B793,CREDITO_FINANCEIRO!A:G,4,FALSE)),"")</f>
        <v/>
      </c>
      <c r="G793" s="120" t="e">
        <f>VLOOKUP(B793,CREDITO_FINANCEIRO!A:G,6,FALSE)</f>
        <v>#N/A</v>
      </c>
      <c r="H793" s="120" t="e">
        <f>VLOOKUP(B793,CREDITO_FINANCEIRO!A:G,7,FALSE)</f>
        <v>#N/A</v>
      </c>
      <c r="I793" s="91" t="e">
        <f>VLOOKUP(B793,CREDITO_FINANCEIRO!A:K,10,FALSE)</f>
        <v>#N/A</v>
      </c>
      <c r="J793" s="91" t="e">
        <f>VLOOKUP(B793,CREDITO_FINANCEIRO!A:K,11,FALSE)</f>
        <v>#N/A</v>
      </c>
      <c r="K793" s="91" t="e">
        <f>VLOOKUP(B793,CREDITO_FINANCEIRO!A:L,12,FALSE)</f>
        <v>#N/A</v>
      </c>
      <c r="L793" s="110" t="e">
        <f t="shared" si="120"/>
        <v>#N/A</v>
      </c>
      <c r="M793" s="2" t="e">
        <f t="shared" si="121"/>
        <v>#N/A</v>
      </c>
      <c r="N793" s="111" t="e">
        <f>VLOOKUP(Tabela4[[#This Row],[Proposta de Referência]],SIMP_CF!A:K,9,FALSE)</f>
        <v>#N/A</v>
      </c>
      <c r="O793" s="111" t="e">
        <f>VLOOKUP(Tabela4[[#This Row],[Proposta de Referência]],SIMP_CF!A:K,8,FALSE)</f>
        <v>#N/A</v>
      </c>
      <c r="P793" s="112" t="e">
        <f t="shared" si="122"/>
        <v>#N/A</v>
      </c>
      <c r="Q793" s="112" t="e">
        <f t="shared" si="123"/>
        <v>#N/A</v>
      </c>
      <c r="R793" t="e">
        <f t="shared" si="129"/>
        <v>#N/A</v>
      </c>
      <c r="S793" s="108" t="e">
        <f t="shared" si="124"/>
        <v>#N/A</v>
      </c>
      <c r="T793" s="108" t="e">
        <f t="shared" si="125"/>
        <v>#N/A</v>
      </c>
      <c r="U793" s="110" t="e">
        <f t="shared" si="126"/>
        <v>#N/A</v>
      </c>
      <c r="V793" t="e">
        <f t="shared" si="127"/>
        <v>#N/A</v>
      </c>
      <c r="W793" t="str">
        <f t="shared" si="128"/>
        <v/>
      </c>
      <c r="X793" s="24" t="str">
        <f>IFERROR(VLOOKUP(W793,HOSPITAIS_COM_DIVIDAS!A:E,5,FALSE),"")</f>
        <v/>
      </c>
    </row>
    <row r="794" spans="1:24" x14ac:dyDescent="0.25">
      <c r="A794" s="52" t="str">
        <f>IFERROR((Tabela4[[#This Row],[Status da Proposta]]),"")</f>
        <v/>
      </c>
      <c r="B794" s="121">
        <f>IFERROR((CREDITO_FINANCEIRO!A794),"")</f>
        <v>0</v>
      </c>
      <c r="C794" s="120" t="str">
        <f>IFERROR((VLOOKUP(B794,CREDITO_FINANCEIRO!A:B,2,FALSE)),"")</f>
        <v/>
      </c>
      <c r="D794" s="94" t="str">
        <f>IFERROR((VLOOKUP(B794,CREDITO_FINANCEIRO!A:E,5,FALSE)),"")</f>
        <v/>
      </c>
      <c r="E794" s="95" t="str">
        <f>IFERROR((VLOOKUP(B794,CREDITO_FINANCEIRO!A:C,3,FALSE)),"")</f>
        <v/>
      </c>
      <c r="F794" s="120" t="str">
        <f>IFERROR((VLOOKUP(B794,CREDITO_FINANCEIRO!A:G,4,FALSE)),"")</f>
        <v/>
      </c>
      <c r="G794" s="120" t="e">
        <f>VLOOKUP(B794,CREDITO_FINANCEIRO!A:G,6,FALSE)</f>
        <v>#N/A</v>
      </c>
      <c r="H794" s="120" t="e">
        <f>VLOOKUP(B794,CREDITO_FINANCEIRO!A:G,7,FALSE)</f>
        <v>#N/A</v>
      </c>
      <c r="I794" s="91" t="e">
        <f>VLOOKUP(B794,CREDITO_FINANCEIRO!A:K,10,FALSE)</f>
        <v>#N/A</v>
      </c>
      <c r="J794" s="91" t="e">
        <f>VLOOKUP(B794,CREDITO_FINANCEIRO!A:K,11,FALSE)</f>
        <v>#N/A</v>
      </c>
      <c r="K794" s="91" t="e">
        <f>VLOOKUP(B794,CREDITO_FINANCEIRO!A:L,12,FALSE)</f>
        <v>#N/A</v>
      </c>
      <c r="L794" s="110" t="e">
        <f t="shared" si="120"/>
        <v>#N/A</v>
      </c>
      <c r="M794" s="2" t="e">
        <f t="shared" si="121"/>
        <v>#N/A</v>
      </c>
      <c r="N794" s="111" t="e">
        <f>VLOOKUP(Tabela4[[#This Row],[Proposta de Referência]],SIMP_CF!A:K,9,FALSE)</f>
        <v>#N/A</v>
      </c>
      <c r="O794" s="111" t="e">
        <f>VLOOKUP(Tabela4[[#This Row],[Proposta de Referência]],SIMP_CF!A:K,8,FALSE)</f>
        <v>#N/A</v>
      </c>
      <c r="P794" s="112" t="e">
        <f t="shared" si="122"/>
        <v>#N/A</v>
      </c>
      <c r="Q794" s="112" t="e">
        <f t="shared" si="123"/>
        <v>#N/A</v>
      </c>
      <c r="R794" t="e">
        <f t="shared" si="129"/>
        <v>#N/A</v>
      </c>
      <c r="S794" s="108" t="e">
        <f t="shared" si="124"/>
        <v>#N/A</v>
      </c>
      <c r="T794" s="108" t="e">
        <f t="shared" si="125"/>
        <v>#N/A</v>
      </c>
      <c r="U794" s="110" t="e">
        <f t="shared" si="126"/>
        <v>#N/A</v>
      </c>
      <c r="V794" t="e">
        <f t="shared" si="127"/>
        <v>#N/A</v>
      </c>
      <c r="W794" t="str">
        <f t="shared" si="128"/>
        <v/>
      </c>
      <c r="X794" s="24" t="str">
        <f>IFERROR(VLOOKUP(W794,HOSPITAIS_COM_DIVIDAS!A:E,5,FALSE),"")</f>
        <v/>
      </c>
    </row>
    <row r="795" spans="1:24" x14ac:dyDescent="0.25">
      <c r="A795" s="52" t="str">
        <f>IFERROR((Tabela4[[#This Row],[Status da Proposta]]),"")</f>
        <v/>
      </c>
      <c r="B795" s="121">
        <f>IFERROR((CREDITO_FINANCEIRO!A795),"")</f>
        <v>0</v>
      </c>
      <c r="C795" s="120" t="str">
        <f>IFERROR((VLOOKUP(B795,CREDITO_FINANCEIRO!A:B,2,FALSE)),"")</f>
        <v/>
      </c>
      <c r="D795" s="94" t="str">
        <f>IFERROR((VLOOKUP(B795,CREDITO_FINANCEIRO!A:E,5,FALSE)),"")</f>
        <v/>
      </c>
      <c r="E795" s="95" t="str">
        <f>IFERROR((VLOOKUP(B795,CREDITO_FINANCEIRO!A:C,3,FALSE)),"")</f>
        <v/>
      </c>
      <c r="F795" s="120" t="str">
        <f>IFERROR((VLOOKUP(B795,CREDITO_FINANCEIRO!A:G,4,FALSE)),"")</f>
        <v/>
      </c>
      <c r="G795" s="120" t="e">
        <f>VLOOKUP(B795,CREDITO_FINANCEIRO!A:G,6,FALSE)</f>
        <v>#N/A</v>
      </c>
      <c r="H795" s="120" t="e">
        <f>VLOOKUP(B795,CREDITO_FINANCEIRO!A:G,7,FALSE)</f>
        <v>#N/A</v>
      </c>
      <c r="I795" s="91" t="e">
        <f>VLOOKUP(B795,CREDITO_FINANCEIRO!A:K,10,FALSE)</f>
        <v>#N/A</v>
      </c>
      <c r="J795" s="91" t="e">
        <f>VLOOKUP(B795,CREDITO_FINANCEIRO!A:K,11,FALSE)</f>
        <v>#N/A</v>
      </c>
      <c r="K795" s="91" t="e">
        <f>VLOOKUP(B795,CREDITO_FINANCEIRO!A:L,12,FALSE)</f>
        <v>#N/A</v>
      </c>
      <c r="L795" s="110" t="e">
        <f t="shared" si="120"/>
        <v>#N/A</v>
      </c>
      <c r="M795" s="2" t="e">
        <f t="shared" si="121"/>
        <v>#N/A</v>
      </c>
      <c r="N795" s="111" t="e">
        <f>VLOOKUP(Tabela4[[#This Row],[Proposta de Referência]],SIMP_CF!A:K,9,FALSE)</f>
        <v>#N/A</v>
      </c>
      <c r="O795" s="111" t="e">
        <f>VLOOKUP(Tabela4[[#This Row],[Proposta de Referência]],SIMP_CF!A:K,8,FALSE)</f>
        <v>#N/A</v>
      </c>
      <c r="P795" s="112" t="e">
        <f t="shared" si="122"/>
        <v>#N/A</v>
      </c>
      <c r="Q795" s="112" t="e">
        <f t="shared" si="123"/>
        <v>#N/A</v>
      </c>
      <c r="R795" t="e">
        <f t="shared" si="129"/>
        <v>#N/A</v>
      </c>
      <c r="S795" s="108" t="e">
        <f t="shared" si="124"/>
        <v>#N/A</v>
      </c>
      <c r="T795" s="108" t="e">
        <f t="shared" si="125"/>
        <v>#N/A</v>
      </c>
      <c r="U795" s="110" t="e">
        <f t="shared" si="126"/>
        <v>#N/A</v>
      </c>
      <c r="V795" t="e">
        <f t="shared" si="127"/>
        <v>#N/A</v>
      </c>
      <c r="W795" t="str">
        <f t="shared" si="128"/>
        <v/>
      </c>
      <c r="X795" s="24" t="str">
        <f>IFERROR(VLOOKUP(W795,HOSPITAIS_COM_DIVIDAS!A:E,5,FALSE),"")</f>
        <v/>
      </c>
    </row>
    <row r="796" spans="1:24" x14ac:dyDescent="0.25">
      <c r="A796" s="52" t="str">
        <f>IFERROR((Tabela4[[#This Row],[Status da Proposta]]),"")</f>
        <v/>
      </c>
      <c r="B796" s="121">
        <f>IFERROR((CREDITO_FINANCEIRO!A796),"")</f>
        <v>0</v>
      </c>
      <c r="C796" s="120" t="str">
        <f>IFERROR((VLOOKUP(B796,CREDITO_FINANCEIRO!A:B,2,FALSE)),"")</f>
        <v/>
      </c>
      <c r="D796" s="94" t="str">
        <f>IFERROR((VLOOKUP(B796,CREDITO_FINANCEIRO!A:E,5,FALSE)),"")</f>
        <v/>
      </c>
      <c r="E796" s="95" t="str">
        <f>IFERROR((VLOOKUP(B796,CREDITO_FINANCEIRO!A:C,3,FALSE)),"")</f>
        <v/>
      </c>
      <c r="F796" s="120" t="str">
        <f>IFERROR((VLOOKUP(B796,CREDITO_FINANCEIRO!A:G,4,FALSE)),"")</f>
        <v/>
      </c>
      <c r="G796" s="120" t="e">
        <f>VLOOKUP(B796,CREDITO_FINANCEIRO!A:G,6,FALSE)</f>
        <v>#N/A</v>
      </c>
      <c r="H796" s="120" t="e">
        <f>VLOOKUP(B796,CREDITO_FINANCEIRO!A:G,7,FALSE)</f>
        <v>#N/A</v>
      </c>
      <c r="I796" s="91" t="e">
        <f>VLOOKUP(B796,CREDITO_FINANCEIRO!A:K,10,FALSE)</f>
        <v>#N/A</v>
      </c>
      <c r="J796" s="91" t="e">
        <f>VLOOKUP(B796,CREDITO_FINANCEIRO!A:K,11,FALSE)</f>
        <v>#N/A</v>
      </c>
      <c r="K796" s="91" t="e">
        <f>VLOOKUP(B796,CREDITO_FINANCEIRO!A:L,12,FALSE)</f>
        <v>#N/A</v>
      </c>
      <c r="L796" s="110" t="e">
        <f t="shared" si="120"/>
        <v>#N/A</v>
      </c>
      <c r="M796" s="2" t="e">
        <f t="shared" si="121"/>
        <v>#N/A</v>
      </c>
      <c r="N796" s="111" t="e">
        <f>VLOOKUP(Tabela4[[#This Row],[Proposta de Referência]],SIMP_CF!A:K,9,FALSE)</f>
        <v>#N/A</v>
      </c>
      <c r="O796" s="111" t="e">
        <f>VLOOKUP(Tabela4[[#This Row],[Proposta de Referência]],SIMP_CF!A:K,8,FALSE)</f>
        <v>#N/A</v>
      </c>
      <c r="P796" s="112" t="e">
        <f t="shared" si="122"/>
        <v>#N/A</v>
      </c>
      <c r="Q796" s="112" t="e">
        <f t="shared" si="123"/>
        <v>#N/A</v>
      </c>
      <c r="R796" t="e">
        <f t="shared" si="129"/>
        <v>#N/A</v>
      </c>
      <c r="S796" s="108" t="e">
        <f t="shared" si="124"/>
        <v>#N/A</v>
      </c>
      <c r="T796" s="108" t="e">
        <f t="shared" si="125"/>
        <v>#N/A</v>
      </c>
      <c r="U796" s="110" t="e">
        <f t="shared" si="126"/>
        <v>#N/A</v>
      </c>
      <c r="V796" t="e">
        <f t="shared" si="127"/>
        <v>#N/A</v>
      </c>
      <c r="W796" t="str">
        <f t="shared" si="128"/>
        <v/>
      </c>
      <c r="X796" s="24" t="str">
        <f>IFERROR(VLOOKUP(W796,HOSPITAIS_COM_DIVIDAS!A:E,5,FALSE),"")</f>
        <v/>
      </c>
    </row>
    <row r="797" spans="1:24" x14ac:dyDescent="0.25">
      <c r="A797" s="52" t="str">
        <f>IFERROR((Tabela4[[#This Row],[Status da Proposta]]),"")</f>
        <v/>
      </c>
      <c r="B797" s="121">
        <f>IFERROR((CREDITO_FINANCEIRO!A797),"")</f>
        <v>0</v>
      </c>
      <c r="C797" s="120" t="str">
        <f>IFERROR((VLOOKUP(B797,CREDITO_FINANCEIRO!A:B,2,FALSE)),"")</f>
        <v/>
      </c>
      <c r="D797" s="94" t="str">
        <f>IFERROR((VLOOKUP(B797,CREDITO_FINANCEIRO!A:E,5,FALSE)),"")</f>
        <v/>
      </c>
      <c r="E797" s="95" t="str">
        <f>IFERROR((VLOOKUP(B797,CREDITO_FINANCEIRO!A:C,3,FALSE)),"")</f>
        <v/>
      </c>
      <c r="F797" s="120" t="str">
        <f>IFERROR((VLOOKUP(B797,CREDITO_FINANCEIRO!A:G,4,FALSE)),"")</f>
        <v/>
      </c>
      <c r="G797" s="120" t="e">
        <f>VLOOKUP(B797,CREDITO_FINANCEIRO!A:G,6,FALSE)</f>
        <v>#N/A</v>
      </c>
      <c r="H797" s="120" t="e">
        <f>VLOOKUP(B797,CREDITO_FINANCEIRO!A:G,7,FALSE)</f>
        <v>#N/A</v>
      </c>
      <c r="I797" s="91" t="e">
        <f>VLOOKUP(B797,CREDITO_FINANCEIRO!A:K,10,FALSE)</f>
        <v>#N/A</v>
      </c>
      <c r="J797" s="91" t="e">
        <f>VLOOKUP(B797,CREDITO_FINANCEIRO!A:K,11,FALSE)</f>
        <v>#N/A</v>
      </c>
      <c r="K797" s="91" t="e">
        <f>VLOOKUP(B797,CREDITO_FINANCEIRO!A:L,12,FALSE)</f>
        <v>#N/A</v>
      </c>
      <c r="L797" s="110" t="e">
        <f t="shared" si="120"/>
        <v>#N/A</v>
      </c>
      <c r="M797" s="2" t="e">
        <f t="shared" si="121"/>
        <v>#N/A</v>
      </c>
      <c r="N797" s="111" t="e">
        <f>VLOOKUP(Tabela4[[#This Row],[Proposta de Referência]],SIMP_CF!A:K,9,FALSE)</f>
        <v>#N/A</v>
      </c>
      <c r="O797" s="111" t="e">
        <f>VLOOKUP(Tabela4[[#This Row],[Proposta de Referência]],SIMP_CF!A:K,8,FALSE)</f>
        <v>#N/A</v>
      </c>
      <c r="P797" s="112" t="e">
        <f t="shared" si="122"/>
        <v>#N/A</v>
      </c>
      <c r="Q797" s="112" t="e">
        <f t="shared" si="123"/>
        <v>#N/A</v>
      </c>
      <c r="R797" t="e">
        <f t="shared" si="129"/>
        <v>#N/A</v>
      </c>
      <c r="S797" s="108" t="e">
        <f t="shared" si="124"/>
        <v>#N/A</v>
      </c>
      <c r="T797" s="108" t="e">
        <f t="shared" si="125"/>
        <v>#N/A</v>
      </c>
      <c r="U797" s="110" t="e">
        <f t="shared" si="126"/>
        <v>#N/A</v>
      </c>
      <c r="V797" t="e">
        <f t="shared" si="127"/>
        <v>#N/A</v>
      </c>
      <c r="W797" t="str">
        <f t="shared" si="128"/>
        <v/>
      </c>
      <c r="X797" s="24" t="str">
        <f>IFERROR(VLOOKUP(W797,HOSPITAIS_COM_DIVIDAS!A:E,5,FALSE),"")</f>
        <v/>
      </c>
    </row>
    <row r="798" spans="1:24" x14ac:dyDescent="0.25">
      <c r="A798" s="52" t="str">
        <f>IFERROR((Tabela4[[#This Row],[Status da Proposta]]),"")</f>
        <v/>
      </c>
      <c r="B798" s="121">
        <f>IFERROR((CREDITO_FINANCEIRO!A798),"")</f>
        <v>0</v>
      </c>
      <c r="C798" s="120" t="str">
        <f>IFERROR((VLOOKUP(B798,CREDITO_FINANCEIRO!A:B,2,FALSE)),"")</f>
        <v/>
      </c>
      <c r="D798" s="94" t="str">
        <f>IFERROR((VLOOKUP(B798,CREDITO_FINANCEIRO!A:E,5,FALSE)),"")</f>
        <v/>
      </c>
      <c r="E798" s="95" t="str">
        <f>IFERROR((VLOOKUP(B798,CREDITO_FINANCEIRO!A:C,3,FALSE)),"")</f>
        <v/>
      </c>
      <c r="F798" s="120" t="str">
        <f>IFERROR((VLOOKUP(B798,CREDITO_FINANCEIRO!A:G,4,FALSE)),"")</f>
        <v/>
      </c>
      <c r="G798" s="120" t="e">
        <f>VLOOKUP(B798,CREDITO_FINANCEIRO!A:G,6,FALSE)</f>
        <v>#N/A</v>
      </c>
      <c r="H798" s="120" t="e">
        <f>VLOOKUP(B798,CREDITO_FINANCEIRO!A:G,7,FALSE)</f>
        <v>#N/A</v>
      </c>
      <c r="I798" s="91" t="e">
        <f>VLOOKUP(B798,CREDITO_FINANCEIRO!A:K,10,FALSE)</f>
        <v>#N/A</v>
      </c>
      <c r="J798" s="91" t="e">
        <f>VLOOKUP(B798,CREDITO_FINANCEIRO!A:K,11,FALSE)</f>
        <v>#N/A</v>
      </c>
      <c r="K798" s="91" t="e">
        <f>VLOOKUP(B798,CREDITO_FINANCEIRO!A:L,12,FALSE)</f>
        <v>#N/A</v>
      </c>
      <c r="L798" s="110" t="e">
        <f t="shared" si="120"/>
        <v>#N/A</v>
      </c>
      <c r="M798" s="2" t="e">
        <f t="shared" si="121"/>
        <v>#N/A</v>
      </c>
      <c r="N798" s="111" t="e">
        <f>VLOOKUP(Tabela4[[#This Row],[Proposta de Referência]],SIMP_CF!A:K,9,FALSE)</f>
        <v>#N/A</v>
      </c>
      <c r="O798" s="111" t="e">
        <f>VLOOKUP(Tabela4[[#This Row],[Proposta de Referência]],SIMP_CF!A:K,8,FALSE)</f>
        <v>#N/A</v>
      </c>
      <c r="P798" s="112" t="e">
        <f t="shared" si="122"/>
        <v>#N/A</v>
      </c>
      <c r="Q798" s="112" t="e">
        <f t="shared" si="123"/>
        <v>#N/A</v>
      </c>
      <c r="R798" t="e">
        <f t="shared" si="129"/>
        <v>#N/A</v>
      </c>
      <c r="S798" s="108" t="e">
        <f t="shared" si="124"/>
        <v>#N/A</v>
      </c>
      <c r="T798" s="108" t="e">
        <f t="shared" si="125"/>
        <v>#N/A</v>
      </c>
      <c r="U798" s="110" t="e">
        <f t="shared" si="126"/>
        <v>#N/A</v>
      </c>
      <c r="V798" t="e">
        <f t="shared" si="127"/>
        <v>#N/A</v>
      </c>
      <c r="W798" t="str">
        <f t="shared" si="128"/>
        <v/>
      </c>
      <c r="X798" s="24" t="str">
        <f>IFERROR(VLOOKUP(W798,HOSPITAIS_COM_DIVIDAS!A:E,5,FALSE),"")</f>
        <v/>
      </c>
    </row>
    <row r="799" spans="1:24" x14ac:dyDescent="0.25">
      <c r="A799" s="52" t="str">
        <f>IFERROR((Tabela4[[#This Row],[Status da Proposta]]),"")</f>
        <v/>
      </c>
      <c r="B799" s="121">
        <f>IFERROR((CREDITO_FINANCEIRO!A799),"")</f>
        <v>0</v>
      </c>
      <c r="C799" s="120" t="str">
        <f>IFERROR((VLOOKUP(B799,CREDITO_FINANCEIRO!A:B,2,FALSE)),"")</f>
        <v/>
      </c>
      <c r="D799" s="94" t="str">
        <f>IFERROR((VLOOKUP(B799,CREDITO_FINANCEIRO!A:E,5,FALSE)),"")</f>
        <v/>
      </c>
      <c r="E799" s="95" t="str">
        <f>IFERROR((VLOOKUP(B799,CREDITO_FINANCEIRO!A:C,3,FALSE)),"")</f>
        <v/>
      </c>
      <c r="F799" s="120" t="str">
        <f>IFERROR((VLOOKUP(B799,CREDITO_FINANCEIRO!A:G,4,FALSE)),"")</f>
        <v/>
      </c>
      <c r="G799" s="120" t="e">
        <f>VLOOKUP(B799,CREDITO_FINANCEIRO!A:G,6,FALSE)</f>
        <v>#N/A</v>
      </c>
      <c r="H799" s="120" t="e">
        <f>VLOOKUP(B799,CREDITO_FINANCEIRO!A:G,7,FALSE)</f>
        <v>#N/A</v>
      </c>
      <c r="I799" s="91" t="e">
        <f>VLOOKUP(B799,CREDITO_FINANCEIRO!A:K,10,FALSE)</f>
        <v>#N/A</v>
      </c>
      <c r="J799" s="91" t="e">
        <f>VLOOKUP(B799,CREDITO_FINANCEIRO!A:K,11,FALSE)</f>
        <v>#N/A</v>
      </c>
      <c r="K799" s="91" t="e">
        <f>VLOOKUP(B799,CREDITO_FINANCEIRO!A:L,12,FALSE)</f>
        <v>#N/A</v>
      </c>
      <c r="L799" s="110" t="e">
        <f t="shared" si="120"/>
        <v>#N/A</v>
      </c>
      <c r="M799" s="2" t="e">
        <f t="shared" si="121"/>
        <v>#N/A</v>
      </c>
      <c r="N799" s="111" t="e">
        <f>VLOOKUP(Tabela4[[#This Row],[Proposta de Referência]],SIMP_CF!A:K,9,FALSE)</f>
        <v>#N/A</v>
      </c>
      <c r="O799" s="111" t="e">
        <f>VLOOKUP(Tabela4[[#This Row],[Proposta de Referência]],SIMP_CF!A:K,8,FALSE)</f>
        <v>#N/A</v>
      </c>
      <c r="P799" s="112" t="e">
        <f t="shared" si="122"/>
        <v>#N/A</v>
      </c>
      <c r="Q799" s="112" t="e">
        <f t="shared" si="123"/>
        <v>#N/A</v>
      </c>
      <c r="R799" t="e">
        <f t="shared" si="129"/>
        <v>#N/A</v>
      </c>
      <c r="S799" s="108" t="e">
        <f t="shared" si="124"/>
        <v>#N/A</v>
      </c>
      <c r="T799" s="108" t="e">
        <f t="shared" si="125"/>
        <v>#N/A</v>
      </c>
      <c r="U799" s="110" t="e">
        <f t="shared" si="126"/>
        <v>#N/A</v>
      </c>
      <c r="V799" t="e">
        <f t="shared" si="127"/>
        <v>#N/A</v>
      </c>
      <c r="W799" t="str">
        <f t="shared" si="128"/>
        <v/>
      </c>
      <c r="X799" s="24" t="str">
        <f>IFERROR(VLOOKUP(W799,HOSPITAIS_COM_DIVIDAS!A:E,5,FALSE),"")</f>
        <v/>
      </c>
    </row>
    <row r="800" spans="1:24" x14ac:dyDescent="0.25">
      <c r="A800" s="52" t="str">
        <f>IFERROR((Tabela4[[#This Row],[Status da Proposta]]),"")</f>
        <v/>
      </c>
      <c r="B800" s="121">
        <f>IFERROR((CREDITO_FINANCEIRO!A800),"")</f>
        <v>0</v>
      </c>
      <c r="C800" s="120" t="str">
        <f>IFERROR((VLOOKUP(B800,CREDITO_FINANCEIRO!A:B,2,FALSE)),"")</f>
        <v/>
      </c>
      <c r="D800" s="94" t="str">
        <f>IFERROR((VLOOKUP(B800,CREDITO_FINANCEIRO!A:E,5,FALSE)),"")</f>
        <v/>
      </c>
      <c r="E800" s="95" t="str">
        <f>IFERROR((VLOOKUP(B800,CREDITO_FINANCEIRO!A:C,3,FALSE)),"")</f>
        <v/>
      </c>
      <c r="F800" s="120" t="str">
        <f>IFERROR((VLOOKUP(B800,CREDITO_FINANCEIRO!A:G,4,FALSE)),"")</f>
        <v/>
      </c>
      <c r="G800" s="120" t="e">
        <f>VLOOKUP(B800,CREDITO_FINANCEIRO!A:G,6,FALSE)</f>
        <v>#N/A</v>
      </c>
      <c r="H800" s="120" t="e">
        <f>VLOOKUP(B800,CREDITO_FINANCEIRO!A:G,7,FALSE)</f>
        <v>#N/A</v>
      </c>
      <c r="I800" s="91" t="e">
        <f>VLOOKUP(B800,CREDITO_FINANCEIRO!A:K,10,FALSE)</f>
        <v>#N/A</v>
      </c>
      <c r="J800" s="91" t="e">
        <f>VLOOKUP(B800,CREDITO_FINANCEIRO!A:K,11,FALSE)</f>
        <v>#N/A</v>
      </c>
      <c r="K800" s="91" t="e">
        <f>VLOOKUP(B800,CREDITO_FINANCEIRO!A:L,12,FALSE)</f>
        <v>#N/A</v>
      </c>
      <c r="L800" s="110" t="e">
        <f t="shared" si="120"/>
        <v>#N/A</v>
      </c>
      <c r="M800" s="2" t="e">
        <f t="shared" si="121"/>
        <v>#N/A</v>
      </c>
      <c r="N800" s="111" t="e">
        <f>VLOOKUP(Tabela4[[#This Row],[Proposta de Referência]],SIMP_CF!A:K,9,FALSE)</f>
        <v>#N/A</v>
      </c>
      <c r="O800" s="111" t="e">
        <f>VLOOKUP(Tabela4[[#This Row],[Proposta de Referência]],SIMP_CF!A:K,8,FALSE)</f>
        <v>#N/A</v>
      </c>
      <c r="P800" s="112" t="e">
        <f t="shared" si="122"/>
        <v>#N/A</v>
      </c>
      <c r="Q800" s="112" t="e">
        <f t="shared" si="123"/>
        <v>#N/A</v>
      </c>
      <c r="R800" t="e">
        <f t="shared" si="129"/>
        <v>#N/A</v>
      </c>
      <c r="S800" s="108" t="e">
        <f t="shared" si="124"/>
        <v>#N/A</v>
      </c>
      <c r="T800" s="108" t="e">
        <f t="shared" si="125"/>
        <v>#N/A</v>
      </c>
      <c r="U800" s="110" t="e">
        <f t="shared" si="126"/>
        <v>#N/A</v>
      </c>
      <c r="V800" t="e">
        <f t="shared" si="127"/>
        <v>#N/A</v>
      </c>
      <c r="W800" t="str">
        <f t="shared" si="128"/>
        <v/>
      </c>
      <c r="X800" s="24" t="str">
        <f>IFERROR(VLOOKUP(W800,HOSPITAIS_COM_DIVIDAS!A:E,5,FALSE),"")</f>
        <v/>
      </c>
    </row>
    <row r="801" spans="1:24" x14ac:dyDescent="0.25">
      <c r="A801" s="52" t="str">
        <f>IFERROR((Tabela4[[#This Row],[Status da Proposta]]),"")</f>
        <v/>
      </c>
      <c r="B801" s="121">
        <f>IFERROR((CREDITO_FINANCEIRO!A801),"")</f>
        <v>0</v>
      </c>
      <c r="C801" s="120" t="str">
        <f>IFERROR((VLOOKUP(B801,CREDITO_FINANCEIRO!A:B,2,FALSE)),"")</f>
        <v/>
      </c>
      <c r="D801" s="94" t="str">
        <f>IFERROR((VLOOKUP(B801,CREDITO_FINANCEIRO!A:E,5,FALSE)),"")</f>
        <v/>
      </c>
      <c r="E801" s="95" t="str">
        <f>IFERROR((VLOOKUP(B801,CREDITO_FINANCEIRO!A:C,3,FALSE)),"")</f>
        <v/>
      </c>
      <c r="F801" s="120" t="str">
        <f>IFERROR((VLOOKUP(B801,CREDITO_FINANCEIRO!A:G,4,FALSE)),"")</f>
        <v/>
      </c>
      <c r="G801" s="120" t="e">
        <f>VLOOKUP(B801,CREDITO_FINANCEIRO!A:G,6,FALSE)</f>
        <v>#N/A</v>
      </c>
      <c r="H801" s="120" t="e">
        <f>VLOOKUP(B801,CREDITO_FINANCEIRO!A:G,7,FALSE)</f>
        <v>#N/A</v>
      </c>
      <c r="I801" s="91" t="e">
        <f>VLOOKUP(B801,CREDITO_FINANCEIRO!A:K,10,FALSE)</f>
        <v>#N/A</v>
      </c>
      <c r="J801" s="91" t="e">
        <f>VLOOKUP(B801,CREDITO_FINANCEIRO!A:K,11,FALSE)</f>
        <v>#N/A</v>
      </c>
      <c r="K801" s="91" t="e">
        <f>VLOOKUP(B801,CREDITO_FINANCEIRO!A:L,12,FALSE)</f>
        <v>#N/A</v>
      </c>
      <c r="L801" s="110" t="e">
        <f t="shared" si="120"/>
        <v>#N/A</v>
      </c>
      <c r="M801" s="2" t="e">
        <f t="shared" si="121"/>
        <v>#N/A</v>
      </c>
      <c r="N801" s="111" t="e">
        <f>VLOOKUP(Tabela4[[#This Row],[Proposta de Referência]],SIMP_CF!A:K,9,FALSE)</f>
        <v>#N/A</v>
      </c>
      <c r="O801" s="111" t="e">
        <f>VLOOKUP(Tabela4[[#This Row],[Proposta de Referência]],SIMP_CF!A:K,8,FALSE)</f>
        <v>#N/A</v>
      </c>
      <c r="P801" s="112" t="e">
        <f t="shared" si="122"/>
        <v>#N/A</v>
      </c>
      <c r="Q801" s="112" t="e">
        <f t="shared" si="123"/>
        <v>#N/A</v>
      </c>
      <c r="R801" t="e">
        <f t="shared" si="129"/>
        <v>#N/A</v>
      </c>
      <c r="S801" s="108" t="e">
        <f t="shared" si="124"/>
        <v>#N/A</v>
      </c>
      <c r="T801" s="108" t="e">
        <f t="shared" si="125"/>
        <v>#N/A</v>
      </c>
      <c r="U801" s="110" t="e">
        <f t="shared" si="126"/>
        <v>#N/A</v>
      </c>
      <c r="V801" t="e">
        <f t="shared" si="127"/>
        <v>#N/A</v>
      </c>
      <c r="W801" t="str">
        <f t="shared" si="128"/>
        <v/>
      </c>
      <c r="X801" s="24" t="str">
        <f>IFERROR(VLOOKUP(W801,HOSPITAIS_COM_DIVIDAS!A:E,5,FALSE),"")</f>
        <v/>
      </c>
    </row>
    <row r="802" spans="1:24" x14ac:dyDescent="0.25">
      <c r="A802" s="52" t="str">
        <f>IFERROR((Tabela4[[#This Row],[Status da Proposta]]),"")</f>
        <v/>
      </c>
      <c r="B802" s="121">
        <f>IFERROR((CREDITO_FINANCEIRO!A802),"")</f>
        <v>0</v>
      </c>
      <c r="C802" s="120" t="str">
        <f>IFERROR((VLOOKUP(B802,CREDITO_FINANCEIRO!A:B,2,FALSE)),"")</f>
        <v/>
      </c>
      <c r="D802" s="94" t="str">
        <f>IFERROR((VLOOKUP(B802,CREDITO_FINANCEIRO!A:E,5,FALSE)),"")</f>
        <v/>
      </c>
      <c r="E802" s="95" t="str">
        <f>IFERROR((VLOOKUP(B802,CREDITO_FINANCEIRO!A:C,3,FALSE)),"")</f>
        <v/>
      </c>
      <c r="F802" s="120" t="str">
        <f>IFERROR((VLOOKUP(B802,CREDITO_FINANCEIRO!A:G,4,FALSE)),"")</f>
        <v/>
      </c>
      <c r="G802" s="120" t="e">
        <f>VLOOKUP(B802,CREDITO_FINANCEIRO!A:G,6,FALSE)</f>
        <v>#N/A</v>
      </c>
      <c r="H802" s="120" t="e">
        <f>VLOOKUP(B802,CREDITO_FINANCEIRO!A:G,7,FALSE)</f>
        <v>#N/A</v>
      </c>
      <c r="I802" s="91" t="e">
        <f>VLOOKUP(B802,CREDITO_FINANCEIRO!A:K,10,FALSE)</f>
        <v>#N/A</v>
      </c>
      <c r="J802" s="91" t="e">
        <f>VLOOKUP(B802,CREDITO_FINANCEIRO!A:K,11,FALSE)</f>
        <v>#N/A</v>
      </c>
      <c r="K802" s="91" t="e">
        <f>VLOOKUP(B802,CREDITO_FINANCEIRO!A:L,12,FALSE)</f>
        <v>#N/A</v>
      </c>
      <c r="L802" s="110" t="e">
        <f t="shared" si="120"/>
        <v>#N/A</v>
      </c>
      <c r="M802" s="2" t="e">
        <f t="shared" si="121"/>
        <v>#N/A</v>
      </c>
      <c r="N802" s="111" t="e">
        <f>VLOOKUP(Tabela4[[#This Row],[Proposta de Referência]],SIMP_CF!A:K,9,FALSE)</f>
        <v>#N/A</v>
      </c>
      <c r="O802" s="111" t="e">
        <f>VLOOKUP(Tabela4[[#This Row],[Proposta de Referência]],SIMP_CF!A:K,8,FALSE)</f>
        <v>#N/A</v>
      </c>
      <c r="P802" s="112" t="e">
        <f t="shared" si="122"/>
        <v>#N/A</v>
      </c>
      <c r="Q802" s="112" t="e">
        <f t="shared" si="123"/>
        <v>#N/A</v>
      </c>
      <c r="R802" t="e">
        <f t="shared" si="129"/>
        <v>#N/A</v>
      </c>
      <c r="S802" s="108" t="e">
        <f t="shared" si="124"/>
        <v>#N/A</v>
      </c>
      <c r="T802" s="108" t="e">
        <f t="shared" si="125"/>
        <v>#N/A</v>
      </c>
      <c r="U802" s="110" t="e">
        <f t="shared" si="126"/>
        <v>#N/A</v>
      </c>
      <c r="V802" t="e">
        <f t="shared" si="127"/>
        <v>#N/A</v>
      </c>
      <c r="W802" t="str">
        <f t="shared" si="128"/>
        <v/>
      </c>
      <c r="X802" s="24" t="str">
        <f>IFERROR(VLOOKUP(W802,HOSPITAIS_COM_DIVIDAS!A:E,5,FALSE),"")</f>
        <v/>
      </c>
    </row>
    <row r="803" spans="1:24" x14ac:dyDescent="0.25">
      <c r="A803" s="52" t="str">
        <f>IFERROR((Tabela4[[#This Row],[Status da Proposta]]),"")</f>
        <v/>
      </c>
      <c r="B803" s="121">
        <f>IFERROR((CREDITO_FINANCEIRO!A803),"")</f>
        <v>0</v>
      </c>
      <c r="C803" s="120" t="str">
        <f>IFERROR((VLOOKUP(B803,CREDITO_FINANCEIRO!A:B,2,FALSE)),"")</f>
        <v/>
      </c>
      <c r="D803" s="94" t="str">
        <f>IFERROR((VLOOKUP(B803,CREDITO_FINANCEIRO!A:E,5,FALSE)),"")</f>
        <v/>
      </c>
      <c r="E803" s="95" t="str">
        <f>IFERROR((VLOOKUP(B803,CREDITO_FINANCEIRO!A:C,3,FALSE)),"")</f>
        <v/>
      </c>
      <c r="F803" s="120" t="str">
        <f>IFERROR((VLOOKUP(B803,CREDITO_FINANCEIRO!A:G,4,FALSE)),"")</f>
        <v/>
      </c>
      <c r="G803" s="120" t="e">
        <f>VLOOKUP(B803,CREDITO_FINANCEIRO!A:G,6,FALSE)</f>
        <v>#N/A</v>
      </c>
      <c r="H803" s="120" t="e">
        <f>VLOOKUP(B803,CREDITO_FINANCEIRO!A:G,7,FALSE)</f>
        <v>#N/A</v>
      </c>
      <c r="I803" s="91" t="e">
        <f>VLOOKUP(B803,CREDITO_FINANCEIRO!A:K,10,FALSE)</f>
        <v>#N/A</v>
      </c>
      <c r="J803" s="91" t="e">
        <f>VLOOKUP(B803,CREDITO_FINANCEIRO!A:K,11,FALSE)</f>
        <v>#N/A</v>
      </c>
      <c r="K803" s="91" t="e">
        <f>VLOOKUP(B803,CREDITO_FINANCEIRO!A:L,12,FALSE)</f>
        <v>#N/A</v>
      </c>
      <c r="L803" s="110" t="e">
        <f t="shared" si="120"/>
        <v>#N/A</v>
      </c>
      <c r="M803" s="2" t="e">
        <f t="shared" si="121"/>
        <v>#N/A</v>
      </c>
      <c r="N803" s="111" t="e">
        <f>VLOOKUP(Tabela4[[#This Row],[Proposta de Referência]],SIMP_CF!A:K,9,FALSE)</f>
        <v>#N/A</v>
      </c>
      <c r="O803" s="111" t="e">
        <f>VLOOKUP(Tabela4[[#This Row],[Proposta de Referência]],SIMP_CF!A:K,8,FALSE)</f>
        <v>#N/A</v>
      </c>
      <c r="P803" s="112" t="e">
        <f t="shared" si="122"/>
        <v>#N/A</v>
      </c>
      <c r="Q803" s="112" t="e">
        <f t="shared" si="123"/>
        <v>#N/A</v>
      </c>
      <c r="R803" t="e">
        <f t="shared" si="129"/>
        <v>#N/A</v>
      </c>
      <c r="S803" s="108" t="e">
        <f t="shared" si="124"/>
        <v>#N/A</v>
      </c>
      <c r="T803" s="108" t="e">
        <f t="shared" si="125"/>
        <v>#N/A</v>
      </c>
      <c r="U803" s="110" t="e">
        <f t="shared" si="126"/>
        <v>#N/A</v>
      </c>
      <c r="V803" t="e">
        <f t="shared" si="127"/>
        <v>#N/A</v>
      </c>
      <c r="W803" t="str">
        <f t="shared" si="128"/>
        <v/>
      </c>
      <c r="X803" s="24" t="str">
        <f>IFERROR(VLOOKUP(W803,HOSPITAIS_COM_DIVIDAS!A:E,5,FALSE),"")</f>
        <v/>
      </c>
    </row>
    <row r="804" spans="1:24" x14ac:dyDescent="0.25">
      <c r="A804" s="52" t="str">
        <f>IFERROR((Tabela4[[#This Row],[Status da Proposta]]),"")</f>
        <v/>
      </c>
      <c r="B804" s="121">
        <f>IFERROR((CREDITO_FINANCEIRO!A804),"")</f>
        <v>0</v>
      </c>
      <c r="C804" s="120" t="str">
        <f>IFERROR((VLOOKUP(B804,CREDITO_FINANCEIRO!A:B,2,FALSE)),"")</f>
        <v/>
      </c>
      <c r="D804" s="94" t="str">
        <f>IFERROR((VLOOKUP(B804,CREDITO_FINANCEIRO!A:E,5,FALSE)),"")</f>
        <v/>
      </c>
      <c r="E804" s="95" t="str">
        <f>IFERROR((VLOOKUP(B804,CREDITO_FINANCEIRO!A:C,3,FALSE)),"")</f>
        <v/>
      </c>
      <c r="F804" s="120" t="str">
        <f>IFERROR((VLOOKUP(B804,CREDITO_FINANCEIRO!A:G,4,FALSE)),"")</f>
        <v/>
      </c>
      <c r="G804" s="120" t="e">
        <f>VLOOKUP(B804,CREDITO_FINANCEIRO!A:G,6,FALSE)</f>
        <v>#N/A</v>
      </c>
      <c r="H804" s="120" t="e">
        <f>VLOOKUP(B804,CREDITO_FINANCEIRO!A:G,7,FALSE)</f>
        <v>#N/A</v>
      </c>
      <c r="I804" s="91" t="e">
        <f>VLOOKUP(B804,CREDITO_FINANCEIRO!A:K,10,FALSE)</f>
        <v>#N/A</v>
      </c>
      <c r="J804" s="91" t="e">
        <f>VLOOKUP(B804,CREDITO_FINANCEIRO!A:K,11,FALSE)</f>
        <v>#N/A</v>
      </c>
      <c r="K804" s="91" t="e">
        <f>VLOOKUP(B804,CREDITO_FINANCEIRO!A:L,12,FALSE)</f>
        <v>#N/A</v>
      </c>
      <c r="L804" s="110" t="e">
        <f t="shared" si="120"/>
        <v>#N/A</v>
      </c>
      <c r="M804" s="2" t="e">
        <f t="shared" si="121"/>
        <v>#N/A</v>
      </c>
      <c r="N804" s="111" t="e">
        <f>VLOOKUP(Tabela4[[#This Row],[Proposta de Referência]],SIMP_CF!A:K,9,FALSE)</f>
        <v>#N/A</v>
      </c>
      <c r="O804" s="111" t="e">
        <f>VLOOKUP(Tabela4[[#This Row],[Proposta de Referência]],SIMP_CF!A:K,8,FALSE)</f>
        <v>#N/A</v>
      </c>
      <c r="P804" s="112" t="e">
        <f t="shared" si="122"/>
        <v>#N/A</v>
      </c>
      <c r="Q804" s="112" t="e">
        <f t="shared" si="123"/>
        <v>#N/A</v>
      </c>
      <c r="R804" t="e">
        <f t="shared" si="129"/>
        <v>#N/A</v>
      </c>
      <c r="S804" s="108" t="e">
        <f t="shared" si="124"/>
        <v>#N/A</v>
      </c>
      <c r="T804" s="108" t="e">
        <f t="shared" si="125"/>
        <v>#N/A</v>
      </c>
      <c r="U804" s="110" t="e">
        <f t="shared" si="126"/>
        <v>#N/A</v>
      </c>
      <c r="V804" t="e">
        <f t="shared" si="127"/>
        <v>#N/A</v>
      </c>
      <c r="W804" t="str">
        <f t="shared" si="128"/>
        <v/>
      </c>
      <c r="X804" s="24" t="str">
        <f>IFERROR(VLOOKUP(W804,HOSPITAIS_COM_DIVIDAS!A:E,5,FALSE),"")</f>
        <v/>
      </c>
    </row>
    <row r="805" spans="1:24" x14ac:dyDescent="0.25">
      <c r="A805" s="52" t="str">
        <f>IFERROR((Tabela4[[#This Row],[Status da Proposta]]),"")</f>
        <v/>
      </c>
      <c r="B805" s="121">
        <f>IFERROR((CREDITO_FINANCEIRO!A805),"")</f>
        <v>0</v>
      </c>
      <c r="C805" s="120" t="str">
        <f>IFERROR((VLOOKUP(B805,CREDITO_FINANCEIRO!A:B,2,FALSE)),"")</f>
        <v/>
      </c>
      <c r="D805" s="94" t="str">
        <f>IFERROR((VLOOKUP(B805,CREDITO_FINANCEIRO!A:E,5,FALSE)),"")</f>
        <v/>
      </c>
      <c r="E805" s="95" t="str">
        <f>IFERROR((VLOOKUP(B805,CREDITO_FINANCEIRO!A:C,3,FALSE)),"")</f>
        <v/>
      </c>
      <c r="F805" s="120" t="str">
        <f>IFERROR((VLOOKUP(B805,CREDITO_FINANCEIRO!A:G,4,FALSE)),"")</f>
        <v/>
      </c>
      <c r="G805" s="120" t="e">
        <f>VLOOKUP(B805,CREDITO_FINANCEIRO!A:G,6,FALSE)</f>
        <v>#N/A</v>
      </c>
      <c r="H805" s="120" t="e">
        <f>VLOOKUP(B805,CREDITO_FINANCEIRO!A:G,7,FALSE)</f>
        <v>#N/A</v>
      </c>
      <c r="I805" s="91" t="e">
        <f>VLOOKUP(B805,CREDITO_FINANCEIRO!A:K,10,FALSE)</f>
        <v>#N/A</v>
      </c>
      <c r="J805" s="91" t="e">
        <f>VLOOKUP(B805,CREDITO_FINANCEIRO!A:K,11,FALSE)</f>
        <v>#N/A</v>
      </c>
      <c r="K805" s="91" t="e">
        <f>VLOOKUP(B805,CREDITO_FINANCEIRO!A:L,12,FALSE)</f>
        <v>#N/A</v>
      </c>
      <c r="L805" s="110" t="e">
        <f t="shared" si="120"/>
        <v>#N/A</v>
      </c>
      <c r="M805" s="2" t="e">
        <f t="shared" si="121"/>
        <v>#N/A</v>
      </c>
      <c r="N805" s="111" t="e">
        <f>VLOOKUP(Tabela4[[#This Row],[Proposta de Referência]],SIMP_CF!A:K,9,FALSE)</f>
        <v>#N/A</v>
      </c>
      <c r="O805" s="111" t="e">
        <f>VLOOKUP(Tabela4[[#This Row],[Proposta de Referência]],SIMP_CF!A:K,8,FALSE)</f>
        <v>#N/A</v>
      </c>
      <c r="P805" s="112" t="e">
        <f t="shared" si="122"/>
        <v>#N/A</v>
      </c>
      <c r="Q805" s="112" t="e">
        <f t="shared" si="123"/>
        <v>#N/A</v>
      </c>
      <c r="R805" t="e">
        <f t="shared" si="129"/>
        <v>#N/A</v>
      </c>
      <c r="S805" s="108" t="e">
        <f t="shared" si="124"/>
        <v>#N/A</v>
      </c>
      <c r="T805" s="108" t="e">
        <f t="shared" si="125"/>
        <v>#N/A</v>
      </c>
      <c r="U805" s="110" t="e">
        <f t="shared" si="126"/>
        <v>#N/A</v>
      </c>
      <c r="V805" t="e">
        <f t="shared" si="127"/>
        <v>#N/A</v>
      </c>
      <c r="W805" t="str">
        <f t="shared" si="128"/>
        <v/>
      </c>
      <c r="X805" s="24" t="str">
        <f>IFERROR(VLOOKUP(W805,HOSPITAIS_COM_DIVIDAS!A:E,5,FALSE),"")</f>
        <v/>
      </c>
    </row>
    <row r="806" spans="1:24" x14ac:dyDescent="0.25">
      <c r="A806" s="52" t="str">
        <f>IFERROR((Tabela4[[#This Row],[Status da Proposta]]),"")</f>
        <v/>
      </c>
      <c r="B806" s="121">
        <f>IFERROR((CREDITO_FINANCEIRO!A806),"")</f>
        <v>0</v>
      </c>
      <c r="C806" s="120" t="str">
        <f>IFERROR((VLOOKUP(B806,CREDITO_FINANCEIRO!A:B,2,FALSE)),"")</f>
        <v/>
      </c>
      <c r="D806" s="94" t="str">
        <f>IFERROR((VLOOKUP(B806,CREDITO_FINANCEIRO!A:E,5,FALSE)),"")</f>
        <v/>
      </c>
      <c r="E806" s="95" t="str">
        <f>IFERROR((VLOOKUP(B806,CREDITO_FINANCEIRO!A:C,3,FALSE)),"")</f>
        <v/>
      </c>
      <c r="F806" s="120" t="str">
        <f>IFERROR((VLOOKUP(B806,CREDITO_FINANCEIRO!A:G,4,FALSE)),"")</f>
        <v/>
      </c>
      <c r="G806" s="120" t="e">
        <f>VLOOKUP(B806,CREDITO_FINANCEIRO!A:G,6,FALSE)</f>
        <v>#N/A</v>
      </c>
      <c r="H806" s="120" t="e">
        <f>VLOOKUP(B806,CREDITO_FINANCEIRO!A:G,7,FALSE)</f>
        <v>#N/A</v>
      </c>
      <c r="I806" s="91" t="e">
        <f>VLOOKUP(B806,CREDITO_FINANCEIRO!A:K,10,FALSE)</f>
        <v>#N/A</v>
      </c>
      <c r="J806" s="91" t="e">
        <f>VLOOKUP(B806,CREDITO_FINANCEIRO!A:K,11,FALSE)</f>
        <v>#N/A</v>
      </c>
      <c r="K806" s="91" t="e">
        <f>VLOOKUP(B806,CREDITO_FINANCEIRO!A:L,12,FALSE)</f>
        <v>#N/A</v>
      </c>
      <c r="L806" s="110" t="e">
        <f t="shared" si="120"/>
        <v>#N/A</v>
      </c>
      <c r="M806" s="2" t="e">
        <f t="shared" si="121"/>
        <v>#N/A</v>
      </c>
      <c r="N806" s="111" t="e">
        <f>VLOOKUP(Tabela4[[#This Row],[Proposta de Referência]],SIMP_CF!A:K,9,FALSE)</f>
        <v>#N/A</v>
      </c>
      <c r="O806" s="111" t="e">
        <f>VLOOKUP(Tabela4[[#This Row],[Proposta de Referência]],SIMP_CF!A:K,8,FALSE)</f>
        <v>#N/A</v>
      </c>
      <c r="P806" s="112" t="e">
        <f t="shared" si="122"/>
        <v>#N/A</v>
      </c>
      <c r="Q806" s="112" t="e">
        <f t="shared" si="123"/>
        <v>#N/A</v>
      </c>
      <c r="R806" t="e">
        <f t="shared" si="129"/>
        <v>#N/A</v>
      </c>
      <c r="S806" s="108" t="e">
        <f t="shared" si="124"/>
        <v>#N/A</v>
      </c>
      <c r="T806" s="108" t="e">
        <f t="shared" si="125"/>
        <v>#N/A</v>
      </c>
      <c r="U806" s="110" t="e">
        <f t="shared" si="126"/>
        <v>#N/A</v>
      </c>
      <c r="V806" t="e">
        <f t="shared" si="127"/>
        <v>#N/A</v>
      </c>
      <c r="W806" t="str">
        <f t="shared" si="128"/>
        <v/>
      </c>
      <c r="X806" s="24" t="str">
        <f>IFERROR(VLOOKUP(W806,HOSPITAIS_COM_DIVIDAS!A:E,5,FALSE),"")</f>
        <v/>
      </c>
    </row>
    <row r="807" spans="1:24" x14ac:dyDescent="0.25">
      <c r="A807" s="52" t="str">
        <f>IFERROR((Tabela4[[#This Row],[Status da Proposta]]),"")</f>
        <v/>
      </c>
      <c r="B807" s="121">
        <f>IFERROR((CREDITO_FINANCEIRO!A807),"")</f>
        <v>0</v>
      </c>
      <c r="C807" s="120" t="str">
        <f>IFERROR((VLOOKUP(B807,CREDITO_FINANCEIRO!A:B,2,FALSE)),"")</f>
        <v/>
      </c>
      <c r="D807" s="94" t="str">
        <f>IFERROR((VLOOKUP(B807,CREDITO_FINANCEIRO!A:E,5,FALSE)),"")</f>
        <v/>
      </c>
      <c r="E807" s="95" t="str">
        <f>IFERROR((VLOOKUP(B807,CREDITO_FINANCEIRO!A:C,3,FALSE)),"")</f>
        <v/>
      </c>
      <c r="F807" s="120" t="str">
        <f>IFERROR((VLOOKUP(B807,CREDITO_FINANCEIRO!A:G,4,FALSE)),"")</f>
        <v/>
      </c>
      <c r="G807" s="120" t="e">
        <f>VLOOKUP(B807,CREDITO_FINANCEIRO!A:G,6,FALSE)</f>
        <v>#N/A</v>
      </c>
      <c r="H807" s="120" t="e">
        <f>VLOOKUP(B807,CREDITO_FINANCEIRO!A:G,7,FALSE)</f>
        <v>#N/A</v>
      </c>
      <c r="I807" s="91" t="e">
        <f>VLOOKUP(B807,CREDITO_FINANCEIRO!A:K,10,FALSE)</f>
        <v>#N/A</v>
      </c>
      <c r="J807" s="91" t="e">
        <f>VLOOKUP(B807,CREDITO_FINANCEIRO!A:K,11,FALSE)</f>
        <v>#N/A</v>
      </c>
      <c r="K807" s="91" t="e">
        <f>VLOOKUP(B807,CREDITO_FINANCEIRO!A:L,12,FALSE)</f>
        <v>#N/A</v>
      </c>
      <c r="L807" s="110" t="e">
        <f t="shared" si="120"/>
        <v>#N/A</v>
      </c>
      <c r="M807" s="2" t="e">
        <f t="shared" si="121"/>
        <v>#N/A</v>
      </c>
      <c r="N807" s="111" t="e">
        <f>VLOOKUP(Tabela4[[#This Row],[Proposta de Referência]],SIMP_CF!A:K,9,FALSE)</f>
        <v>#N/A</v>
      </c>
      <c r="O807" s="111" t="e">
        <f>VLOOKUP(Tabela4[[#This Row],[Proposta de Referência]],SIMP_CF!A:K,8,FALSE)</f>
        <v>#N/A</v>
      </c>
      <c r="P807" s="112" t="e">
        <f t="shared" si="122"/>
        <v>#N/A</v>
      </c>
      <c r="Q807" s="112" t="e">
        <f t="shared" si="123"/>
        <v>#N/A</v>
      </c>
      <c r="R807" t="e">
        <f t="shared" si="129"/>
        <v>#N/A</v>
      </c>
      <c r="S807" s="108" t="e">
        <f t="shared" si="124"/>
        <v>#N/A</v>
      </c>
      <c r="T807" s="108" t="e">
        <f t="shared" si="125"/>
        <v>#N/A</v>
      </c>
      <c r="U807" s="110" t="e">
        <f t="shared" si="126"/>
        <v>#N/A</v>
      </c>
      <c r="V807" t="e">
        <f t="shared" si="127"/>
        <v>#N/A</v>
      </c>
      <c r="W807" t="str">
        <f t="shared" si="128"/>
        <v/>
      </c>
      <c r="X807" s="24" t="str">
        <f>IFERROR(VLOOKUP(W807,HOSPITAIS_COM_DIVIDAS!A:E,5,FALSE),"")</f>
        <v/>
      </c>
    </row>
    <row r="808" spans="1:24" x14ac:dyDescent="0.25">
      <c r="A808" s="52" t="str">
        <f>IFERROR((Tabela4[[#This Row],[Status da Proposta]]),"")</f>
        <v/>
      </c>
      <c r="B808" s="121">
        <f>IFERROR((CREDITO_FINANCEIRO!A808),"")</f>
        <v>0</v>
      </c>
      <c r="C808" s="120" t="str">
        <f>IFERROR((VLOOKUP(B808,CREDITO_FINANCEIRO!A:B,2,FALSE)),"")</f>
        <v/>
      </c>
      <c r="D808" s="94" t="str">
        <f>IFERROR((VLOOKUP(B808,CREDITO_FINANCEIRO!A:E,5,FALSE)),"")</f>
        <v/>
      </c>
      <c r="E808" s="95" t="str">
        <f>IFERROR((VLOOKUP(B808,CREDITO_FINANCEIRO!A:C,3,FALSE)),"")</f>
        <v/>
      </c>
      <c r="F808" s="120" t="str">
        <f>IFERROR((VLOOKUP(B808,CREDITO_FINANCEIRO!A:G,4,FALSE)),"")</f>
        <v/>
      </c>
      <c r="G808" s="120" t="e">
        <f>VLOOKUP(B808,CREDITO_FINANCEIRO!A:G,6,FALSE)</f>
        <v>#N/A</v>
      </c>
      <c r="H808" s="120" t="e">
        <f>VLOOKUP(B808,CREDITO_FINANCEIRO!A:G,7,FALSE)</f>
        <v>#N/A</v>
      </c>
      <c r="I808" s="91" t="e">
        <f>VLOOKUP(B808,CREDITO_FINANCEIRO!A:K,10,FALSE)</f>
        <v>#N/A</v>
      </c>
      <c r="J808" s="91" t="e">
        <f>VLOOKUP(B808,CREDITO_FINANCEIRO!A:K,11,FALSE)</f>
        <v>#N/A</v>
      </c>
      <c r="K808" s="91" t="e">
        <f>VLOOKUP(B808,CREDITO_FINANCEIRO!A:L,12,FALSE)</f>
        <v>#N/A</v>
      </c>
      <c r="L808" s="110" t="e">
        <f t="shared" si="120"/>
        <v>#N/A</v>
      </c>
      <c r="M808" s="2" t="e">
        <f t="shared" si="121"/>
        <v>#N/A</v>
      </c>
      <c r="N808" s="111" t="e">
        <f>VLOOKUP(Tabela4[[#This Row],[Proposta de Referência]],SIMP_CF!A:K,9,FALSE)</f>
        <v>#N/A</v>
      </c>
      <c r="O808" s="111" t="e">
        <f>VLOOKUP(Tabela4[[#This Row],[Proposta de Referência]],SIMP_CF!A:K,8,FALSE)</f>
        <v>#N/A</v>
      </c>
      <c r="P808" s="112" t="e">
        <f t="shared" si="122"/>
        <v>#N/A</v>
      </c>
      <c r="Q808" s="112" t="e">
        <f t="shared" si="123"/>
        <v>#N/A</v>
      </c>
      <c r="R808" t="e">
        <f t="shared" si="129"/>
        <v>#N/A</v>
      </c>
      <c r="S808" s="108" t="e">
        <f t="shared" si="124"/>
        <v>#N/A</v>
      </c>
      <c r="T808" s="108" t="e">
        <f t="shared" si="125"/>
        <v>#N/A</v>
      </c>
      <c r="U808" s="110" t="e">
        <f t="shared" si="126"/>
        <v>#N/A</v>
      </c>
      <c r="V808" t="e">
        <f t="shared" si="127"/>
        <v>#N/A</v>
      </c>
      <c r="W808" t="str">
        <f t="shared" si="128"/>
        <v/>
      </c>
      <c r="X808" s="24" t="str">
        <f>IFERROR(VLOOKUP(W808,HOSPITAIS_COM_DIVIDAS!A:E,5,FALSE),"")</f>
        <v/>
      </c>
    </row>
    <row r="809" spans="1:24" x14ac:dyDescent="0.25">
      <c r="A809" s="52" t="str">
        <f>IFERROR((Tabela4[[#This Row],[Status da Proposta]]),"")</f>
        <v/>
      </c>
      <c r="B809" s="121">
        <f>IFERROR((CREDITO_FINANCEIRO!A809),"")</f>
        <v>0</v>
      </c>
      <c r="C809" s="120" t="str">
        <f>IFERROR((VLOOKUP(B809,CREDITO_FINANCEIRO!A:B,2,FALSE)),"")</f>
        <v/>
      </c>
      <c r="D809" s="94" t="str">
        <f>IFERROR((VLOOKUP(B809,CREDITO_FINANCEIRO!A:E,5,FALSE)),"")</f>
        <v/>
      </c>
      <c r="E809" s="95" t="str">
        <f>IFERROR((VLOOKUP(B809,CREDITO_FINANCEIRO!A:C,3,FALSE)),"")</f>
        <v/>
      </c>
      <c r="F809" s="120" t="str">
        <f>IFERROR((VLOOKUP(B809,CREDITO_FINANCEIRO!A:G,4,FALSE)),"")</f>
        <v/>
      </c>
      <c r="G809" s="120" t="e">
        <f>VLOOKUP(B809,CREDITO_FINANCEIRO!A:G,6,FALSE)</f>
        <v>#N/A</v>
      </c>
      <c r="H809" s="120" t="e">
        <f>VLOOKUP(B809,CREDITO_FINANCEIRO!A:G,7,FALSE)</f>
        <v>#N/A</v>
      </c>
      <c r="I809" s="91" t="e">
        <f>VLOOKUP(B809,CREDITO_FINANCEIRO!A:K,10,FALSE)</f>
        <v>#N/A</v>
      </c>
      <c r="J809" s="91" t="e">
        <f>VLOOKUP(B809,CREDITO_FINANCEIRO!A:K,11,FALSE)</f>
        <v>#N/A</v>
      </c>
      <c r="K809" s="91" t="e">
        <f>VLOOKUP(B809,CREDITO_FINANCEIRO!A:L,12,FALSE)</f>
        <v>#N/A</v>
      </c>
      <c r="L809" s="110" t="e">
        <f t="shared" si="120"/>
        <v>#N/A</v>
      </c>
      <c r="M809" s="2" t="e">
        <f t="shared" si="121"/>
        <v>#N/A</v>
      </c>
      <c r="N809" s="111" t="e">
        <f>VLOOKUP(Tabela4[[#This Row],[Proposta de Referência]],SIMP_CF!A:K,9,FALSE)</f>
        <v>#N/A</v>
      </c>
      <c r="O809" s="111" t="e">
        <f>VLOOKUP(Tabela4[[#This Row],[Proposta de Referência]],SIMP_CF!A:K,8,FALSE)</f>
        <v>#N/A</v>
      </c>
      <c r="P809" s="112" t="e">
        <f t="shared" si="122"/>
        <v>#N/A</v>
      </c>
      <c r="Q809" s="112" t="e">
        <f t="shared" si="123"/>
        <v>#N/A</v>
      </c>
      <c r="R809" t="e">
        <f t="shared" si="129"/>
        <v>#N/A</v>
      </c>
      <c r="S809" s="108" t="e">
        <f t="shared" si="124"/>
        <v>#N/A</v>
      </c>
      <c r="T809" s="108" t="e">
        <f t="shared" si="125"/>
        <v>#N/A</v>
      </c>
      <c r="U809" s="110" t="e">
        <f t="shared" si="126"/>
        <v>#N/A</v>
      </c>
      <c r="V809" t="e">
        <f t="shared" si="127"/>
        <v>#N/A</v>
      </c>
      <c r="W809" t="str">
        <f t="shared" si="128"/>
        <v/>
      </c>
      <c r="X809" s="24" t="str">
        <f>IFERROR(VLOOKUP(W809,HOSPITAIS_COM_DIVIDAS!A:E,5,FALSE),"")</f>
        <v/>
      </c>
    </row>
    <row r="810" spans="1:24" x14ac:dyDescent="0.25">
      <c r="A810" s="52" t="str">
        <f>IFERROR((Tabela4[[#This Row],[Status da Proposta]]),"")</f>
        <v/>
      </c>
      <c r="B810" s="121">
        <f>IFERROR((CREDITO_FINANCEIRO!A810),"")</f>
        <v>0</v>
      </c>
      <c r="C810" s="120" t="str">
        <f>IFERROR((VLOOKUP(B810,CREDITO_FINANCEIRO!A:B,2,FALSE)),"")</f>
        <v/>
      </c>
      <c r="D810" s="94" t="str">
        <f>IFERROR((VLOOKUP(B810,CREDITO_FINANCEIRO!A:E,5,FALSE)),"")</f>
        <v/>
      </c>
      <c r="E810" s="95" t="str">
        <f>IFERROR((VLOOKUP(B810,CREDITO_FINANCEIRO!A:C,3,FALSE)),"")</f>
        <v/>
      </c>
      <c r="F810" s="120" t="str">
        <f>IFERROR((VLOOKUP(B810,CREDITO_FINANCEIRO!A:G,4,FALSE)),"")</f>
        <v/>
      </c>
      <c r="G810" s="120" t="e">
        <f>VLOOKUP(B810,CREDITO_FINANCEIRO!A:G,6,FALSE)</f>
        <v>#N/A</v>
      </c>
      <c r="H810" s="120" t="e">
        <f>VLOOKUP(B810,CREDITO_FINANCEIRO!A:G,7,FALSE)</f>
        <v>#N/A</v>
      </c>
      <c r="I810" s="91" t="e">
        <f>VLOOKUP(B810,CREDITO_FINANCEIRO!A:K,10,FALSE)</f>
        <v>#N/A</v>
      </c>
      <c r="J810" s="91" t="e">
        <f>VLOOKUP(B810,CREDITO_FINANCEIRO!A:K,11,FALSE)</f>
        <v>#N/A</v>
      </c>
      <c r="K810" s="91" t="e">
        <f>VLOOKUP(B810,CREDITO_FINANCEIRO!A:L,12,FALSE)</f>
        <v>#N/A</v>
      </c>
      <c r="L810" s="110" t="e">
        <f t="shared" si="120"/>
        <v>#N/A</v>
      </c>
      <c r="M810" s="2" t="e">
        <f t="shared" si="121"/>
        <v>#N/A</v>
      </c>
      <c r="N810" s="111" t="e">
        <f>VLOOKUP(Tabela4[[#This Row],[Proposta de Referência]],SIMP_CF!A:K,9,FALSE)</f>
        <v>#N/A</v>
      </c>
      <c r="O810" s="111" t="e">
        <f>VLOOKUP(Tabela4[[#This Row],[Proposta de Referência]],SIMP_CF!A:K,8,FALSE)</f>
        <v>#N/A</v>
      </c>
      <c r="P810" s="112" t="e">
        <f t="shared" si="122"/>
        <v>#N/A</v>
      </c>
      <c r="Q810" s="112" t="e">
        <f t="shared" si="123"/>
        <v>#N/A</v>
      </c>
      <c r="R810" t="e">
        <f t="shared" si="129"/>
        <v>#N/A</v>
      </c>
      <c r="S810" s="108" t="e">
        <f t="shared" si="124"/>
        <v>#N/A</v>
      </c>
      <c r="T810" s="108" t="e">
        <f t="shared" si="125"/>
        <v>#N/A</v>
      </c>
      <c r="U810" s="110" t="e">
        <f t="shared" si="126"/>
        <v>#N/A</v>
      </c>
      <c r="V810" t="e">
        <f t="shared" si="127"/>
        <v>#N/A</v>
      </c>
      <c r="W810" t="str">
        <f t="shared" si="128"/>
        <v/>
      </c>
      <c r="X810" s="24" t="str">
        <f>IFERROR(VLOOKUP(W810,HOSPITAIS_COM_DIVIDAS!A:E,5,FALSE),"")</f>
        <v/>
      </c>
    </row>
    <row r="811" spans="1:24" x14ac:dyDescent="0.25">
      <c r="A811" s="52" t="str">
        <f>IFERROR((Tabela4[[#This Row],[Status da Proposta]]),"")</f>
        <v/>
      </c>
      <c r="B811" s="121">
        <f>IFERROR((CREDITO_FINANCEIRO!A811),"")</f>
        <v>0</v>
      </c>
      <c r="C811" s="120" t="str">
        <f>IFERROR((VLOOKUP(B811,CREDITO_FINANCEIRO!A:B,2,FALSE)),"")</f>
        <v/>
      </c>
      <c r="D811" s="94" t="str">
        <f>IFERROR((VLOOKUP(B811,CREDITO_FINANCEIRO!A:E,5,FALSE)),"")</f>
        <v/>
      </c>
      <c r="E811" s="95" t="str">
        <f>IFERROR((VLOOKUP(B811,CREDITO_FINANCEIRO!A:C,3,FALSE)),"")</f>
        <v/>
      </c>
      <c r="F811" s="120" t="str">
        <f>IFERROR((VLOOKUP(B811,CREDITO_FINANCEIRO!A:G,4,FALSE)),"")</f>
        <v/>
      </c>
      <c r="G811" s="120" t="e">
        <f>VLOOKUP(B811,CREDITO_FINANCEIRO!A:G,6,FALSE)</f>
        <v>#N/A</v>
      </c>
      <c r="H811" s="120" t="e">
        <f>VLOOKUP(B811,CREDITO_FINANCEIRO!A:G,7,FALSE)</f>
        <v>#N/A</v>
      </c>
      <c r="I811" s="91" t="e">
        <f>VLOOKUP(B811,CREDITO_FINANCEIRO!A:K,10,FALSE)</f>
        <v>#N/A</v>
      </c>
      <c r="J811" s="91" t="e">
        <f>VLOOKUP(B811,CREDITO_FINANCEIRO!A:K,11,FALSE)</f>
        <v>#N/A</v>
      </c>
      <c r="K811" s="91" t="e">
        <f>VLOOKUP(B811,CREDITO_FINANCEIRO!A:L,12,FALSE)</f>
        <v>#N/A</v>
      </c>
      <c r="L811" s="110" t="e">
        <f t="shared" si="120"/>
        <v>#N/A</v>
      </c>
      <c r="M811" s="2" t="e">
        <f t="shared" si="121"/>
        <v>#N/A</v>
      </c>
      <c r="N811" s="111" t="e">
        <f>VLOOKUP(Tabela4[[#This Row],[Proposta de Referência]],SIMP_CF!A:K,9,FALSE)</f>
        <v>#N/A</v>
      </c>
      <c r="O811" s="111" t="e">
        <f>VLOOKUP(Tabela4[[#This Row],[Proposta de Referência]],SIMP_CF!A:K,8,FALSE)</f>
        <v>#N/A</v>
      </c>
      <c r="P811" s="112" t="e">
        <f t="shared" si="122"/>
        <v>#N/A</v>
      </c>
      <c r="Q811" s="112" t="e">
        <f t="shared" si="123"/>
        <v>#N/A</v>
      </c>
      <c r="R811" t="e">
        <f t="shared" si="129"/>
        <v>#N/A</v>
      </c>
      <c r="S811" s="108" t="e">
        <f t="shared" si="124"/>
        <v>#N/A</v>
      </c>
      <c r="T811" s="108" t="e">
        <f t="shared" si="125"/>
        <v>#N/A</v>
      </c>
      <c r="U811" s="110" t="e">
        <f t="shared" si="126"/>
        <v>#N/A</v>
      </c>
      <c r="V811" t="e">
        <f t="shared" si="127"/>
        <v>#N/A</v>
      </c>
      <c r="W811" t="str">
        <f t="shared" si="128"/>
        <v/>
      </c>
      <c r="X811" s="24" t="str">
        <f>IFERROR(VLOOKUP(W811,HOSPITAIS_COM_DIVIDAS!A:E,5,FALSE),"")</f>
        <v/>
      </c>
    </row>
    <row r="812" spans="1:24" x14ac:dyDescent="0.25">
      <c r="A812" s="52" t="str">
        <f>IFERROR((Tabela4[[#This Row],[Status da Proposta]]),"")</f>
        <v/>
      </c>
      <c r="B812" s="121">
        <f>IFERROR((CREDITO_FINANCEIRO!A812),"")</f>
        <v>0</v>
      </c>
      <c r="C812" s="120" t="str">
        <f>IFERROR((VLOOKUP(B812,CREDITO_FINANCEIRO!A:B,2,FALSE)),"")</f>
        <v/>
      </c>
      <c r="D812" s="94" t="str">
        <f>IFERROR((VLOOKUP(B812,CREDITO_FINANCEIRO!A:E,5,FALSE)),"")</f>
        <v/>
      </c>
      <c r="E812" s="95" t="str">
        <f>IFERROR((VLOOKUP(B812,CREDITO_FINANCEIRO!A:C,3,FALSE)),"")</f>
        <v/>
      </c>
      <c r="F812" s="120" t="str">
        <f>IFERROR((VLOOKUP(B812,CREDITO_FINANCEIRO!A:G,4,FALSE)),"")</f>
        <v/>
      </c>
      <c r="G812" s="120" t="e">
        <f>VLOOKUP(B812,CREDITO_FINANCEIRO!A:G,6,FALSE)</f>
        <v>#N/A</v>
      </c>
      <c r="H812" s="120" t="e">
        <f>VLOOKUP(B812,CREDITO_FINANCEIRO!A:G,7,FALSE)</f>
        <v>#N/A</v>
      </c>
      <c r="I812" s="91" t="e">
        <f>VLOOKUP(B812,CREDITO_FINANCEIRO!A:K,10,FALSE)</f>
        <v>#N/A</v>
      </c>
      <c r="J812" s="91" t="e">
        <f>VLOOKUP(B812,CREDITO_FINANCEIRO!A:K,11,FALSE)</f>
        <v>#N/A</v>
      </c>
      <c r="K812" s="91" t="e">
        <f>VLOOKUP(B812,CREDITO_FINANCEIRO!A:L,12,FALSE)</f>
        <v>#N/A</v>
      </c>
      <c r="L812" s="110" t="e">
        <f t="shared" si="120"/>
        <v>#N/A</v>
      </c>
      <c r="M812" s="2" t="e">
        <f t="shared" si="121"/>
        <v>#N/A</v>
      </c>
      <c r="N812" s="111" t="e">
        <f>VLOOKUP(Tabela4[[#This Row],[Proposta de Referência]],SIMP_CF!A:K,9,FALSE)</f>
        <v>#N/A</v>
      </c>
      <c r="O812" s="111" t="e">
        <f>VLOOKUP(Tabela4[[#This Row],[Proposta de Referência]],SIMP_CF!A:K,8,FALSE)</f>
        <v>#N/A</v>
      </c>
      <c r="P812" s="112" t="e">
        <f t="shared" si="122"/>
        <v>#N/A</v>
      </c>
      <c r="Q812" s="112" t="e">
        <f t="shared" si="123"/>
        <v>#N/A</v>
      </c>
      <c r="R812" t="e">
        <f t="shared" si="129"/>
        <v>#N/A</v>
      </c>
      <c r="S812" s="108" t="e">
        <f t="shared" si="124"/>
        <v>#N/A</v>
      </c>
      <c r="T812" s="108" t="e">
        <f t="shared" si="125"/>
        <v>#N/A</v>
      </c>
      <c r="U812" s="110" t="e">
        <f t="shared" si="126"/>
        <v>#N/A</v>
      </c>
      <c r="V812" t="e">
        <f t="shared" si="127"/>
        <v>#N/A</v>
      </c>
      <c r="W812" t="str">
        <f t="shared" si="128"/>
        <v/>
      </c>
      <c r="X812" s="24" t="str">
        <f>IFERROR(VLOOKUP(W812,HOSPITAIS_COM_DIVIDAS!A:E,5,FALSE),"")</f>
        <v/>
      </c>
    </row>
    <row r="813" spans="1:24" x14ac:dyDescent="0.25">
      <c r="A813" s="52" t="str">
        <f>IFERROR((Tabela4[[#This Row],[Status da Proposta]]),"")</f>
        <v/>
      </c>
      <c r="B813" s="121">
        <f>IFERROR((CREDITO_FINANCEIRO!A813),"")</f>
        <v>0</v>
      </c>
      <c r="C813" s="120" t="str">
        <f>IFERROR((VLOOKUP(B813,CREDITO_FINANCEIRO!A:B,2,FALSE)),"")</f>
        <v/>
      </c>
      <c r="D813" s="94" t="str">
        <f>IFERROR((VLOOKUP(B813,CREDITO_FINANCEIRO!A:E,5,FALSE)),"")</f>
        <v/>
      </c>
      <c r="E813" s="95" t="str">
        <f>IFERROR((VLOOKUP(B813,CREDITO_FINANCEIRO!A:C,3,FALSE)),"")</f>
        <v/>
      </c>
      <c r="F813" s="120" t="str">
        <f>IFERROR((VLOOKUP(B813,CREDITO_FINANCEIRO!A:G,4,FALSE)),"")</f>
        <v/>
      </c>
      <c r="G813" s="120" t="e">
        <f>VLOOKUP(B813,CREDITO_FINANCEIRO!A:G,6,FALSE)</f>
        <v>#N/A</v>
      </c>
      <c r="H813" s="120" t="e">
        <f>VLOOKUP(B813,CREDITO_FINANCEIRO!A:G,7,FALSE)</f>
        <v>#N/A</v>
      </c>
      <c r="I813" s="91" t="e">
        <f>VLOOKUP(B813,CREDITO_FINANCEIRO!A:K,10,FALSE)</f>
        <v>#N/A</v>
      </c>
      <c r="J813" s="91" t="e">
        <f>VLOOKUP(B813,CREDITO_FINANCEIRO!A:K,11,FALSE)</f>
        <v>#N/A</v>
      </c>
      <c r="K813" s="91" t="e">
        <f>VLOOKUP(B813,CREDITO_FINANCEIRO!A:L,12,FALSE)</f>
        <v>#N/A</v>
      </c>
      <c r="L813" s="110" t="e">
        <f t="shared" si="120"/>
        <v>#N/A</v>
      </c>
      <c r="M813" s="2" t="e">
        <f t="shared" si="121"/>
        <v>#N/A</v>
      </c>
      <c r="N813" s="111" t="e">
        <f>VLOOKUP(Tabela4[[#This Row],[Proposta de Referência]],SIMP_CF!A:K,9,FALSE)</f>
        <v>#N/A</v>
      </c>
      <c r="O813" s="111" t="e">
        <f>VLOOKUP(Tabela4[[#This Row],[Proposta de Referência]],SIMP_CF!A:K,8,FALSE)</f>
        <v>#N/A</v>
      </c>
      <c r="P813" s="112" t="e">
        <f t="shared" si="122"/>
        <v>#N/A</v>
      </c>
      <c r="Q813" s="112" t="e">
        <f t="shared" si="123"/>
        <v>#N/A</v>
      </c>
      <c r="R813" t="e">
        <f t="shared" si="129"/>
        <v>#N/A</v>
      </c>
      <c r="S813" s="108" t="e">
        <f t="shared" si="124"/>
        <v>#N/A</v>
      </c>
      <c r="T813" s="108" t="e">
        <f t="shared" si="125"/>
        <v>#N/A</v>
      </c>
      <c r="U813" s="110" t="e">
        <f t="shared" si="126"/>
        <v>#N/A</v>
      </c>
      <c r="V813" t="e">
        <f t="shared" si="127"/>
        <v>#N/A</v>
      </c>
      <c r="W813" t="str">
        <f t="shared" si="128"/>
        <v/>
      </c>
      <c r="X813" s="24" t="str">
        <f>IFERROR(VLOOKUP(W813,HOSPITAIS_COM_DIVIDAS!A:E,5,FALSE),"")</f>
        <v/>
      </c>
    </row>
    <row r="814" spans="1:24" x14ac:dyDescent="0.25">
      <c r="A814" s="52" t="str">
        <f>IFERROR((Tabela4[[#This Row],[Status da Proposta]]),"")</f>
        <v/>
      </c>
      <c r="B814" s="121">
        <f>IFERROR((CREDITO_FINANCEIRO!A814),"")</f>
        <v>0</v>
      </c>
      <c r="C814" s="120" t="str">
        <f>IFERROR((VLOOKUP(B814,CREDITO_FINANCEIRO!A:B,2,FALSE)),"")</f>
        <v/>
      </c>
      <c r="D814" s="94" t="str">
        <f>IFERROR((VLOOKUP(B814,CREDITO_FINANCEIRO!A:E,5,FALSE)),"")</f>
        <v/>
      </c>
      <c r="E814" s="95" t="str">
        <f>IFERROR((VLOOKUP(B814,CREDITO_FINANCEIRO!A:C,3,FALSE)),"")</f>
        <v/>
      </c>
      <c r="F814" s="120" t="str">
        <f>IFERROR((VLOOKUP(B814,CREDITO_FINANCEIRO!A:G,4,FALSE)),"")</f>
        <v/>
      </c>
      <c r="G814" s="120" t="e">
        <f>VLOOKUP(B814,CREDITO_FINANCEIRO!A:G,6,FALSE)</f>
        <v>#N/A</v>
      </c>
      <c r="H814" s="120" t="e">
        <f>VLOOKUP(B814,CREDITO_FINANCEIRO!A:G,7,FALSE)</f>
        <v>#N/A</v>
      </c>
      <c r="I814" s="91" t="e">
        <f>VLOOKUP(B814,CREDITO_FINANCEIRO!A:K,10,FALSE)</f>
        <v>#N/A</v>
      </c>
      <c r="J814" s="91" t="e">
        <f>VLOOKUP(B814,CREDITO_FINANCEIRO!A:K,11,FALSE)</f>
        <v>#N/A</v>
      </c>
      <c r="K814" s="91" t="e">
        <f>VLOOKUP(B814,CREDITO_FINANCEIRO!A:L,12,FALSE)</f>
        <v>#N/A</v>
      </c>
      <c r="L814" s="110" t="e">
        <f t="shared" si="120"/>
        <v>#N/A</v>
      </c>
      <c r="M814" s="2" t="e">
        <f t="shared" si="121"/>
        <v>#N/A</v>
      </c>
      <c r="N814" s="111" t="e">
        <f>VLOOKUP(Tabela4[[#This Row],[Proposta de Referência]],SIMP_CF!A:K,9,FALSE)</f>
        <v>#N/A</v>
      </c>
      <c r="O814" s="111" t="e">
        <f>VLOOKUP(Tabela4[[#This Row],[Proposta de Referência]],SIMP_CF!A:K,8,FALSE)</f>
        <v>#N/A</v>
      </c>
      <c r="P814" s="112" t="e">
        <f t="shared" si="122"/>
        <v>#N/A</v>
      </c>
      <c r="Q814" s="112" t="e">
        <f t="shared" si="123"/>
        <v>#N/A</v>
      </c>
      <c r="R814" t="e">
        <f t="shared" si="129"/>
        <v>#N/A</v>
      </c>
      <c r="S814" s="108" t="e">
        <f t="shared" si="124"/>
        <v>#N/A</v>
      </c>
      <c r="T814" s="108" t="e">
        <f t="shared" si="125"/>
        <v>#N/A</v>
      </c>
      <c r="U814" s="110" t="e">
        <f t="shared" si="126"/>
        <v>#N/A</v>
      </c>
      <c r="V814" t="e">
        <f t="shared" si="127"/>
        <v>#N/A</v>
      </c>
      <c r="W814" t="str">
        <f t="shared" si="128"/>
        <v/>
      </c>
      <c r="X814" s="24" t="str">
        <f>IFERROR(VLOOKUP(W814,HOSPITAIS_COM_DIVIDAS!A:E,5,FALSE),"")</f>
        <v/>
      </c>
    </row>
    <row r="815" spans="1:24" x14ac:dyDescent="0.25">
      <c r="A815" s="52" t="str">
        <f>IFERROR((Tabela4[[#This Row],[Status da Proposta]]),"")</f>
        <v/>
      </c>
      <c r="B815" s="121">
        <f>IFERROR((CREDITO_FINANCEIRO!A815),"")</f>
        <v>0</v>
      </c>
      <c r="C815" s="120" t="str">
        <f>IFERROR((VLOOKUP(B815,CREDITO_FINANCEIRO!A:B,2,FALSE)),"")</f>
        <v/>
      </c>
      <c r="D815" s="94" t="str">
        <f>IFERROR((VLOOKUP(B815,CREDITO_FINANCEIRO!A:E,5,FALSE)),"")</f>
        <v/>
      </c>
      <c r="E815" s="95" t="str">
        <f>IFERROR((VLOOKUP(B815,CREDITO_FINANCEIRO!A:C,3,FALSE)),"")</f>
        <v/>
      </c>
      <c r="F815" s="120" t="str">
        <f>IFERROR((VLOOKUP(B815,CREDITO_FINANCEIRO!A:G,4,FALSE)),"")</f>
        <v/>
      </c>
      <c r="G815" s="120" t="e">
        <f>VLOOKUP(B815,CREDITO_FINANCEIRO!A:G,6,FALSE)</f>
        <v>#N/A</v>
      </c>
      <c r="H815" s="120" t="e">
        <f>VLOOKUP(B815,CREDITO_FINANCEIRO!A:G,7,FALSE)</f>
        <v>#N/A</v>
      </c>
      <c r="I815" s="91" t="e">
        <f>VLOOKUP(B815,CREDITO_FINANCEIRO!A:K,10,FALSE)</f>
        <v>#N/A</v>
      </c>
      <c r="J815" s="91" t="e">
        <f>VLOOKUP(B815,CREDITO_FINANCEIRO!A:K,11,FALSE)</f>
        <v>#N/A</v>
      </c>
      <c r="K815" s="91" t="e">
        <f>VLOOKUP(B815,CREDITO_FINANCEIRO!A:L,12,FALSE)</f>
        <v>#N/A</v>
      </c>
      <c r="L815" s="110" t="e">
        <f t="shared" si="120"/>
        <v>#N/A</v>
      </c>
      <c r="M815" s="2" t="e">
        <f t="shared" si="121"/>
        <v>#N/A</v>
      </c>
      <c r="N815" s="111" t="e">
        <f>VLOOKUP(Tabela4[[#This Row],[Proposta de Referência]],SIMP_CF!A:K,9,FALSE)</f>
        <v>#N/A</v>
      </c>
      <c r="O815" s="111" t="e">
        <f>VLOOKUP(Tabela4[[#This Row],[Proposta de Referência]],SIMP_CF!A:K,8,FALSE)</f>
        <v>#N/A</v>
      </c>
      <c r="P815" s="112" t="e">
        <f t="shared" si="122"/>
        <v>#N/A</v>
      </c>
      <c r="Q815" s="112" t="e">
        <f t="shared" si="123"/>
        <v>#N/A</v>
      </c>
      <c r="R815" t="e">
        <f t="shared" si="129"/>
        <v>#N/A</v>
      </c>
      <c r="S815" s="108" t="e">
        <f t="shared" si="124"/>
        <v>#N/A</v>
      </c>
      <c r="T815" s="108" t="e">
        <f t="shared" si="125"/>
        <v>#N/A</v>
      </c>
      <c r="U815" s="110" t="e">
        <f t="shared" si="126"/>
        <v>#N/A</v>
      </c>
      <c r="V815" t="e">
        <f t="shared" si="127"/>
        <v>#N/A</v>
      </c>
      <c r="W815" t="str">
        <f t="shared" si="128"/>
        <v/>
      </c>
      <c r="X815" s="24" t="str">
        <f>IFERROR(VLOOKUP(W815,HOSPITAIS_COM_DIVIDAS!A:E,5,FALSE),"")</f>
        <v/>
      </c>
    </row>
    <row r="816" spans="1:24" x14ac:dyDescent="0.25">
      <c r="A816" s="52" t="str">
        <f>IFERROR((Tabela4[[#This Row],[Status da Proposta]]),"")</f>
        <v/>
      </c>
      <c r="B816" s="121">
        <f>IFERROR((CREDITO_FINANCEIRO!A816),"")</f>
        <v>0</v>
      </c>
      <c r="C816" s="120" t="str">
        <f>IFERROR((VLOOKUP(B816,CREDITO_FINANCEIRO!A:B,2,FALSE)),"")</f>
        <v/>
      </c>
      <c r="D816" s="94" t="str">
        <f>IFERROR((VLOOKUP(B816,CREDITO_FINANCEIRO!A:E,5,FALSE)),"")</f>
        <v/>
      </c>
      <c r="E816" s="95" t="str">
        <f>IFERROR((VLOOKUP(B816,CREDITO_FINANCEIRO!A:C,3,FALSE)),"")</f>
        <v/>
      </c>
      <c r="F816" s="120" t="str">
        <f>IFERROR((VLOOKUP(B816,CREDITO_FINANCEIRO!A:G,4,FALSE)),"")</f>
        <v/>
      </c>
      <c r="G816" s="120" t="e">
        <f>VLOOKUP(B816,CREDITO_FINANCEIRO!A:G,6,FALSE)</f>
        <v>#N/A</v>
      </c>
      <c r="H816" s="120" t="e">
        <f>VLOOKUP(B816,CREDITO_FINANCEIRO!A:G,7,FALSE)</f>
        <v>#N/A</v>
      </c>
      <c r="I816" s="91" t="e">
        <f>VLOOKUP(B816,CREDITO_FINANCEIRO!A:K,10,FALSE)</f>
        <v>#N/A</v>
      </c>
      <c r="J816" s="91" t="e">
        <f>VLOOKUP(B816,CREDITO_FINANCEIRO!A:K,11,FALSE)</f>
        <v>#N/A</v>
      </c>
      <c r="K816" s="91" t="e">
        <f>VLOOKUP(B816,CREDITO_FINANCEIRO!A:L,12,FALSE)</f>
        <v>#N/A</v>
      </c>
      <c r="L816" s="110" t="e">
        <f t="shared" si="120"/>
        <v>#N/A</v>
      </c>
      <c r="M816" s="2" t="e">
        <f t="shared" si="121"/>
        <v>#N/A</v>
      </c>
      <c r="N816" s="111" t="e">
        <f>VLOOKUP(Tabela4[[#This Row],[Proposta de Referência]],SIMP_CF!A:K,9,FALSE)</f>
        <v>#N/A</v>
      </c>
      <c r="O816" s="111" t="e">
        <f>VLOOKUP(Tabela4[[#This Row],[Proposta de Referência]],SIMP_CF!A:K,8,FALSE)</f>
        <v>#N/A</v>
      </c>
      <c r="P816" s="112" t="e">
        <f t="shared" si="122"/>
        <v>#N/A</v>
      </c>
      <c r="Q816" s="112" t="e">
        <f t="shared" si="123"/>
        <v>#N/A</v>
      </c>
      <c r="R816" t="e">
        <f t="shared" si="129"/>
        <v>#N/A</v>
      </c>
      <c r="S816" s="108" t="e">
        <f t="shared" si="124"/>
        <v>#N/A</v>
      </c>
      <c r="T816" s="108" t="e">
        <f t="shared" si="125"/>
        <v>#N/A</v>
      </c>
      <c r="U816" s="110" t="e">
        <f t="shared" si="126"/>
        <v>#N/A</v>
      </c>
      <c r="V816" t="e">
        <f t="shared" si="127"/>
        <v>#N/A</v>
      </c>
      <c r="W816" t="str">
        <f t="shared" si="128"/>
        <v/>
      </c>
      <c r="X816" s="24" t="str">
        <f>IFERROR(VLOOKUP(W816,HOSPITAIS_COM_DIVIDAS!A:E,5,FALSE),"")</f>
        <v/>
      </c>
    </row>
    <row r="817" spans="1:24" x14ac:dyDescent="0.25">
      <c r="A817" s="52" t="str">
        <f>IFERROR((Tabela4[[#This Row],[Status da Proposta]]),"")</f>
        <v/>
      </c>
      <c r="B817" s="121">
        <f>IFERROR((CREDITO_FINANCEIRO!A817),"")</f>
        <v>0</v>
      </c>
      <c r="C817" s="120" t="str">
        <f>IFERROR((VLOOKUP(B817,CREDITO_FINANCEIRO!A:B,2,FALSE)),"")</f>
        <v/>
      </c>
      <c r="D817" s="94" t="str">
        <f>IFERROR((VLOOKUP(B817,CREDITO_FINANCEIRO!A:E,5,FALSE)),"")</f>
        <v/>
      </c>
      <c r="E817" s="95" t="str">
        <f>IFERROR((VLOOKUP(B817,CREDITO_FINANCEIRO!A:C,3,FALSE)),"")</f>
        <v/>
      </c>
      <c r="F817" s="120" t="str">
        <f>IFERROR((VLOOKUP(B817,CREDITO_FINANCEIRO!A:G,4,FALSE)),"")</f>
        <v/>
      </c>
      <c r="G817" s="120" t="e">
        <f>VLOOKUP(B817,CREDITO_FINANCEIRO!A:G,6,FALSE)</f>
        <v>#N/A</v>
      </c>
      <c r="H817" s="120" t="e">
        <f>VLOOKUP(B817,CREDITO_FINANCEIRO!A:G,7,FALSE)</f>
        <v>#N/A</v>
      </c>
      <c r="I817" s="91" t="e">
        <f>VLOOKUP(B817,CREDITO_FINANCEIRO!A:K,10,FALSE)</f>
        <v>#N/A</v>
      </c>
      <c r="J817" s="91" t="e">
        <f>VLOOKUP(B817,CREDITO_FINANCEIRO!A:K,11,FALSE)</f>
        <v>#N/A</v>
      </c>
      <c r="K817" s="91" t="e">
        <f>VLOOKUP(B817,CREDITO_FINANCEIRO!A:L,12,FALSE)</f>
        <v>#N/A</v>
      </c>
      <c r="L817" s="110" t="e">
        <f t="shared" si="120"/>
        <v>#N/A</v>
      </c>
      <c r="M817" s="2" t="e">
        <f t="shared" si="121"/>
        <v>#N/A</v>
      </c>
      <c r="N817" s="111" t="e">
        <f>VLOOKUP(Tabela4[[#This Row],[Proposta de Referência]],SIMP_CF!A:K,9,FALSE)</f>
        <v>#N/A</v>
      </c>
      <c r="O817" s="111" t="e">
        <f>VLOOKUP(Tabela4[[#This Row],[Proposta de Referência]],SIMP_CF!A:K,8,FALSE)</f>
        <v>#N/A</v>
      </c>
      <c r="P817" s="112" t="e">
        <f t="shared" si="122"/>
        <v>#N/A</v>
      </c>
      <c r="Q817" s="112" t="e">
        <f t="shared" si="123"/>
        <v>#N/A</v>
      </c>
      <c r="R817" t="e">
        <f t="shared" si="129"/>
        <v>#N/A</v>
      </c>
      <c r="S817" s="108" t="e">
        <f t="shared" si="124"/>
        <v>#N/A</v>
      </c>
      <c r="T817" s="108" t="e">
        <f t="shared" si="125"/>
        <v>#N/A</v>
      </c>
      <c r="U817" s="110" t="e">
        <f t="shared" si="126"/>
        <v>#N/A</v>
      </c>
      <c r="V817" t="e">
        <f t="shared" si="127"/>
        <v>#N/A</v>
      </c>
      <c r="W817" t="str">
        <f t="shared" si="128"/>
        <v/>
      </c>
      <c r="X817" s="24" t="str">
        <f>IFERROR(VLOOKUP(W817,HOSPITAIS_COM_DIVIDAS!A:E,5,FALSE),"")</f>
        <v/>
      </c>
    </row>
    <row r="818" spans="1:24" x14ac:dyDescent="0.25">
      <c r="A818" s="52" t="str">
        <f>IFERROR((Tabela4[[#This Row],[Status da Proposta]]),"")</f>
        <v/>
      </c>
      <c r="B818" s="121">
        <f>IFERROR((CREDITO_FINANCEIRO!A818),"")</f>
        <v>0</v>
      </c>
      <c r="C818" s="120" t="str">
        <f>IFERROR((VLOOKUP(B818,CREDITO_FINANCEIRO!A:B,2,FALSE)),"")</f>
        <v/>
      </c>
      <c r="D818" s="94" t="str">
        <f>IFERROR((VLOOKUP(B818,CREDITO_FINANCEIRO!A:E,5,FALSE)),"")</f>
        <v/>
      </c>
      <c r="E818" s="95" t="str">
        <f>IFERROR((VLOOKUP(B818,CREDITO_FINANCEIRO!A:C,3,FALSE)),"")</f>
        <v/>
      </c>
      <c r="F818" s="120" t="str">
        <f>IFERROR((VLOOKUP(B818,CREDITO_FINANCEIRO!A:G,4,FALSE)),"")</f>
        <v/>
      </c>
      <c r="G818" s="120" t="e">
        <f>VLOOKUP(B818,CREDITO_FINANCEIRO!A:G,6,FALSE)</f>
        <v>#N/A</v>
      </c>
      <c r="H818" s="120" t="e">
        <f>VLOOKUP(B818,CREDITO_FINANCEIRO!A:G,7,FALSE)</f>
        <v>#N/A</v>
      </c>
      <c r="I818" s="91" t="e">
        <f>VLOOKUP(B818,CREDITO_FINANCEIRO!A:K,10,FALSE)</f>
        <v>#N/A</v>
      </c>
      <c r="J818" s="91" t="e">
        <f>VLOOKUP(B818,CREDITO_FINANCEIRO!A:K,11,FALSE)</f>
        <v>#N/A</v>
      </c>
      <c r="K818" s="91" t="e">
        <f>VLOOKUP(B818,CREDITO_FINANCEIRO!A:L,12,FALSE)</f>
        <v>#N/A</v>
      </c>
      <c r="L818" s="110" t="e">
        <f t="shared" si="120"/>
        <v>#N/A</v>
      </c>
      <c r="M818" s="2" t="e">
        <f t="shared" si="121"/>
        <v>#N/A</v>
      </c>
      <c r="N818" s="111" t="e">
        <f>VLOOKUP(Tabela4[[#This Row],[Proposta de Referência]],SIMP_CF!A:K,9,FALSE)</f>
        <v>#N/A</v>
      </c>
      <c r="O818" s="111" t="e">
        <f>VLOOKUP(Tabela4[[#This Row],[Proposta de Referência]],SIMP_CF!A:K,8,FALSE)</f>
        <v>#N/A</v>
      </c>
      <c r="P818" s="112" t="e">
        <f t="shared" si="122"/>
        <v>#N/A</v>
      </c>
      <c r="Q818" s="112" t="e">
        <f t="shared" si="123"/>
        <v>#N/A</v>
      </c>
      <c r="R818" t="e">
        <f t="shared" si="129"/>
        <v>#N/A</v>
      </c>
      <c r="S818" s="108" t="e">
        <f t="shared" si="124"/>
        <v>#N/A</v>
      </c>
      <c r="T818" s="108" t="e">
        <f t="shared" si="125"/>
        <v>#N/A</v>
      </c>
      <c r="U818" s="110" t="e">
        <f t="shared" si="126"/>
        <v>#N/A</v>
      </c>
      <c r="V818" t="e">
        <f t="shared" si="127"/>
        <v>#N/A</v>
      </c>
      <c r="W818" t="str">
        <f t="shared" si="128"/>
        <v/>
      </c>
      <c r="X818" s="24" t="str">
        <f>IFERROR(VLOOKUP(W818,HOSPITAIS_COM_DIVIDAS!A:E,5,FALSE),"")</f>
        <v/>
      </c>
    </row>
    <row r="819" spans="1:24" x14ac:dyDescent="0.25">
      <c r="A819" s="52" t="str">
        <f>IFERROR((Tabela4[[#This Row],[Status da Proposta]]),"")</f>
        <v/>
      </c>
      <c r="B819" s="121">
        <f>IFERROR((CREDITO_FINANCEIRO!A819),"")</f>
        <v>0</v>
      </c>
      <c r="C819" s="120" t="str">
        <f>IFERROR((VLOOKUP(B819,CREDITO_FINANCEIRO!A:B,2,FALSE)),"")</f>
        <v/>
      </c>
      <c r="D819" s="94" t="str">
        <f>IFERROR((VLOOKUP(B819,CREDITO_FINANCEIRO!A:E,5,FALSE)),"")</f>
        <v/>
      </c>
      <c r="E819" s="95" t="str">
        <f>IFERROR((VLOOKUP(B819,CREDITO_FINANCEIRO!A:C,3,FALSE)),"")</f>
        <v/>
      </c>
      <c r="F819" s="120" t="str">
        <f>IFERROR((VLOOKUP(B819,CREDITO_FINANCEIRO!A:G,4,FALSE)),"")</f>
        <v/>
      </c>
      <c r="G819" s="120" t="e">
        <f>VLOOKUP(B819,CREDITO_FINANCEIRO!A:G,6,FALSE)</f>
        <v>#N/A</v>
      </c>
      <c r="H819" s="120" t="e">
        <f>VLOOKUP(B819,CREDITO_FINANCEIRO!A:G,7,FALSE)</f>
        <v>#N/A</v>
      </c>
      <c r="I819" s="91" t="e">
        <f>VLOOKUP(B819,CREDITO_FINANCEIRO!A:K,10,FALSE)</f>
        <v>#N/A</v>
      </c>
      <c r="J819" s="91" t="e">
        <f>VLOOKUP(B819,CREDITO_FINANCEIRO!A:K,11,FALSE)</f>
        <v>#N/A</v>
      </c>
      <c r="K819" s="91" t="e">
        <f>VLOOKUP(B819,CREDITO_FINANCEIRO!A:L,12,FALSE)</f>
        <v>#N/A</v>
      </c>
      <c r="L819" s="110" t="e">
        <f t="shared" si="120"/>
        <v>#N/A</v>
      </c>
      <c r="M819" s="2" t="e">
        <f t="shared" si="121"/>
        <v>#N/A</v>
      </c>
      <c r="N819" s="111" t="e">
        <f>VLOOKUP(Tabela4[[#This Row],[Proposta de Referência]],SIMP_CF!A:K,9,FALSE)</f>
        <v>#N/A</v>
      </c>
      <c r="O819" s="111" t="e">
        <f>VLOOKUP(Tabela4[[#This Row],[Proposta de Referência]],SIMP_CF!A:K,8,FALSE)</f>
        <v>#N/A</v>
      </c>
      <c r="P819" s="112" t="e">
        <f t="shared" si="122"/>
        <v>#N/A</v>
      </c>
      <c r="Q819" s="112" t="e">
        <f t="shared" si="123"/>
        <v>#N/A</v>
      </c>
      <c r="R819" t="e">
        <f t="shared" si="129"/>
        <v>#N/A</v>
      </c>
      <c r="S819" s="108" t="e">
        <f t="shared" si="124"/>
        <v>#N/A</v>
      </c>
      <c r="T819" s="108" t="e">
        <f t="shared" si="125"/>
        <v>#N/A</v>
      </c>
      <c r="U819" s="110" t="e">
        <f t="shared" si="126"/>
        <v>#N/A</v>
      </c>
      <c r="V819" t="e">
        <f t="shared" si="127"/>
        <v>#N/A</v>
      </c>
      <c r="W819" t="str">
        <f t="shared" si="128"/>
        <v/>
      </c>
      <c r="X819" s="24" t="str">
        <f>IFERROR(VLOOKUP(W819,HOSPITAIS_COM_DIVIDAS!A:E,5,FALSE),"")</f>
        <v/>
      </c>
    </row>
    <row r="820" spans="1:24" x14ac:dyDescent="0.25">
      <c r="A820" s="52" t="str">
        <f>IFERROR((Tabela4[[#This Row],[Status da Proposta]]),"")</f>
        <v/>
      </c>
      <c r="B820" s="121">
        <f>IFERROR((CREDITO_FINANCEIRO!A820),"")</f>
        <v>0</v>
      </c>
      <c r="C820" s="120" t="str">
        <f>IFERROR((VLOOKUP(B820,CREDITO_FINANCEIRO!A:B,2,FALSE)),"")</f>
        <v/>
      </c>
      <c r="D820" s="94" t="str">
        <f>IFERROR((VLOOKUP(B820,CREDITO_FINANCEIRO!A:E,5,FALSE)),"")</f>
        <v/>
      </c>
      <c r="E820" s="95" t="str">
        <f>IFERROR((VLOOKUP(B820,CREDITO_FINANCEIRO!A:C,3,FALSE)),"")</f>
        <v/>
      </c>
      <c r="F820" s="120" t="str">
        <f>IFERROR((VLOOKUP(B820,CREDITO_FINANCEIRO!A:G,4,FALSE)),"")</f>
        <v/>
      </c>
      <c r="G820" s="120" t="e">
        <f>VLOOKUP(B820,CREDITO_FINANCEIRO!A:G,6,FALSE)</f>
        <v>#N/A</v>
      </c>
      <c r="H820" s="120" t="e">
        <f>VLOOKUP(B820,CREDITO_FINANCEIRO!A:G,7,FALSE)</f>
        <v>#N/A</v>
      </c>
      <c r="I820" s="91" t="e">
        <f>VLOOKUP(B820,CREDITO_FINANCEIRO!A:K,10,FALSE)</f>
        <v>#N/A</v>
      </c>
      <c r="J820" s="91" t="e">
        <f>VLOOKUP(B820,CREDITO_FINANCEIRO!A:K,11,FALSE)</f>
        <v>#N/A</v>
      </c>
      <c r="K820" s="91" t="e">
        <f>VLOOKUP(B820,CREDITO_FINANCEIRO!A:L,12,FALSE)</f>
        <v>#N/A</v>
      </c>
      <c r="L820" s="110" t="e">
        <f t="shared" si="120"/>
        <v>#N/A</v>
      </c>
      <c r="M820" s="2" t="e">
        <f t="shared" si="121"/>
        <v>#N/A</v>
      </c>
      <c r="N820" s="111" t="e">
        <f>VLOOKUP(Tabela4[[#This Row],[Proposta de Referência]],SIMP_CF!A:K,9,FALSE)</f>
        <v>#N/A</v>
      </c>
      <c r="O820" s="111" t="e">
        <f>VLOOKUP(Tabela4[[#This Row],[Proposta de Referência]],SIMP_CF!A:K,8,FALSE)</f>
        <v>#N/A</v>
      </c>
      <c r="P820" s="112" t="e">
        <f t="shared" si="122"/>
        <v>#N/A</v>
      </c>
      <c r="Q820" s="112" t="e">
        <f t="shared" si="123"/>
        <v>#N/A</v>
      </c>
      <c r="R820" t="e">
        <f t="shared" si="129"/>
        <v>#N/A</v>
      </c>
      <c r="S820" s="108" t="e">
        <f t="shared" si="124"/>
        <v>#N/A</v>
      </c>
      <c r="T820" s="108" t="e">
        <f t="shared" si="125"/>
        <v>#N/A</v>
      </c>
      <c r="U820" s="110" t="e">
        <f t="shared" si="126"/>
        <v>#N/A</v>
      </c>
      <c r="V820" t="e">
        <f t="shared" si="127"/>
        <v>#N/A</v>
      </c>
      <c r="W820" t="str">
        <f t="shared" si="128"/>
        <v/>
      </c>
      <c r="X820" s="24" t="str">
        <f>IFERROR(VLOOKUP(W820,HOSPITAIS_COM_DIVIDAS!A:E,5,FALSE),"")</f>
        <v/>
      </c>
    </row>
    <row r="821" spans="1:24" x14ac:dyDescent="0.25">
      <c r="A821" s="52" t="str">
        <f>IFERROR((Tabela4[[#This Row],[Status da Proposta]]),"")</f>
        <v/>
      </c>
      <c r="B821" s="121">
        <f>IFERROR((CREDITO_FINANCEIRO!A821),"")</f>
        <v>0</v>
      </c>
      <c r="C821" s="120" t="str">
        <f>IFERROR((VLOOKUP(B821,CREDITO_FINANCEIRO!A:B,2,FALSE)),"")</f>
        <v/>
      </c>
      <c r="D821" s="94" t="str">
        <f>IFERROR((VLOOKUP(B821,CREDITO_FINANCEIRO!A:E,5,FALSE)),"")</f>
        <v/>
      </c>
      <c r="E821" s="95" t="str">
        <f>IFERROR((VLOOKUP(B821,CREDITO_FINANCEIRO!A:C,3,FALSE)),"")</f>
        <v/>
      </c>
      <c r="F821" s="120" t="str">
        <f>IFERROR((VLOOKUP(B821,CREDITO_FINANCEIRO!A:G,4,FALSE)),"")</f>
        <v/>
      </c>
      <c r="G821" s="120" t="e">
        <f>VLOOKUP(B821,CREDITO_FINANCEIRO!A:G,6,FALSE)</f>
        <v>#N/A</v>
      </c>
      <c r="H821" s="120" t="e">
        <f>VLOOKUP(B821,CREDITO_FINANCEIRO!A:G,7,FALSE)</f>
        <v>#N/A</v>
      </c>
      <c r="I821" s="91" t="e">
        <f>VLOOKUP(B821,CREDITO_FINANCEIRO!A:K,10,FALSE)</f>
        <v>#N/A</v>
      </c>
      <c r="J821" s="91" t="e">
        <f>VLOOKUP(B821,CREDITO_FINANCEIRO!A:K,11,FALSE)</f>
        <v>#N/A</v>
      </c>
      <c r="K821" s="91" t="e">
        <f>VLOOKUP(B821,CREDITO_FINANCEIRO!A:L,12,FALSE)</f>
        <v>#N/A</v>
      </c>
      <c r="L821" s="110" t="e">
        <f t="shared" si="120"/>
        <v>#N/A</v>
      </c>
      <c r="M821" s="2" t="e">
        <f t="shared" si="121"/>
        <v>#N/A</v>
      </c>
      <c r="N821" s="111" t="e">
        <f>VLOOKUP(Tabela4[[#This Row],[Proposta de Referência]],SIMP_CF!A:K,9,FALSE)</f>
        <v>#N/A</v>
      </c>
      <c r="O821" s="111" t="e">
        <f>VLOOKUP(Tabela4[[#This Row],[Proposta de Referência]],SIMP_CF!A:K,8,FALSE)</f>
        <v>#N/A</v>
      </c>
      <c r="P821" s="112" t="e">
        <f t="shared" si="122"/>
        <v>#N/A</v>
      </c>
      <c r="Q821" s="112" t="e">
        <f t="shared" si="123"/>
        <v>#N/A</v>
      </c>
      <c r="R821" t="e">
        <f t="shared" si="129"/>
        <v>#N/A</v>
      </c>
      <c r="S821" s="108" t="e">
        <f t="shared" si="124"/>
        <v>#N/A</v>
      </c>
      <c r="T821" s="108" t="e">
        <f t="shared" si="125"/>
        <v>#N/A</v>
      </c>
      <c r="U821" s="110" t="e">
        <f t="shared" si="126"/>
        <v>#N/A</v>
      </c>
      <c r="V821" t="e">
        <f t="shared" si="127"/>
        <v>#N/A</v>
      </c>
      <c r="W821" t="str">
        <f t="shared" si="128"/>
        <v/>
      </c>
      <c r="X821" s="24" t="str">
        <f>IFERROR(VLOOKUP(W821,HOSPITAIS_COM_DIVIDAS!A:E,5,FALSE),"")</f>
        <v/>
      </c>
    </row>
    <row r="822" spans="1:24" x14ac:dyDescent="0.25">
      <c r="A822" s="52" t="str">
        <f>IFERROR((Tabela4[[#This Row],[Status da Proposta]]),"")</f>
        <v/>
      </c>
      <c r="B822" s="121">
        <f>IFERROR((CREDITO_FINANCEIRO!A822),"")</f>
        <v>0</v>
      </c>
      <c r="C822" s="120" t="str">
        <f>IFERROR((VLOOKUP(B822,CREDITO_FINANCEIRO!A:B,2,FALSE)),"")</f>
        <v/>
      </c>
      <c r="D822" s="94" t="str">
        <f>IFERROR((VLOOKUP(B822,CREDITO_FINANCEIRO!A:E,5,FALSE)),"")</f>
        <v/>
      </c>
      <c r="E822" s="95" t="str">
        <f>IFERROR((VLOOKUP(B822,CREDITO_FINANCEIRO!A:C,3,FALSE)),"")</f>
        <v/>
      </c>
      <c r="F822" s="120" t="str">
        <f>IFERROR((VLOOKUP(B822,CREDITO_FINANCEIRO!A:G,4,FALSE)),"")</f>
        <v/>
      </c>
      <c r="G822" s="120" t="e">
        <f>VLOOKUP(B822,CREDITO_FINANCEIRO!A:G,6,FALSE)</f>
        <v>#N/A</v>
      </c>
      <c r="H822" s="120" t="e">
        <f>VLOOKUP(B822,CREDITO_FINANCEIRO!A:G,7,FALSE)</f>
        <v>#N/A</v>
      </c>
      <c r="I822" s="91" t="e">
        <f>VLOOKUP(B822,CREDITO_FINANCEIRO!A:K,10,FALSE)</f>
        <v>#N/A</v>
      </c>
      <c r="J822" s="91" t="e">
        <f>VLOOKUP(B822,CREDITO_FINANCEIRO!A:K,11,FALSE)</f>
        <v>#N/A</v>
      </c>
      <c r="K822" s="91" t="e">
        <f>VLOOKUP(B822,CREDITO_FINANCEIRO!A:L,12,FALSE)</f>
        <v>#N/A</v>
      </c>
      <c r="L822" s="110" t="e">
        <f t="shared" si="120"/>
        <v>#N/A</v>
      </c>
      <c r="M822" s="2" t="e">
        <f t="shared" si="121"/>
        <v>#N/A</v>
      </c>
      <c r="N822" s="111" t="e">
        <f>VLOOKUP(Tabela4[[#This Row],[Proposta de Referência]],SIMP_CF!A:K,9,FALSE)</f>
        <v>#N/A</v>
      </c>
      <c r="O822" s="111" t="e">
        <f>VLOOKUP(Tabela4[[#This Row],[Proposta de Referência]],SIMP_CF!A:K,8,FALSE)</f>
        <v>#N/A</v>
      </c>
      <c r="P822" s="112" t="e">
        <f t="shared" si="122"/>
        <v>#N/A</v>
      </c>
      <c r="Q822" s="112" t="e">
        <f t="shared" si="123"/>
        <v>#N/A</v>
      </c>
      <c r="R822" t="e">
        <f t="shared" si="129"/>
        <v>#N/A</v>
      </c>
      <c r="S822" s="108" t="e">
        <f t="shared" si="124"/>
        <v>#N/A</v>
      </c>
      <c r="T822" s="108" t="e">
        <f t="shared" si="125"/>
        <v>#N/A</v>
      </c>
      <c r="U822" s="110" t="e">
        <f t="shared" si="126"/>
        <v>#N/A</v>
      </c>
      <c r="V822" t="e">
        <f t="shared" si="127"/>
        <v>#N/A</v>
      </c>
      <c r="W822" t="str">
        <f t="shared" si="128"/>
        <v/>
      </c>
      <c r="X822" s="24" t="str">
        <f>IFERROR(VLOOKUP(W822,HOSPITAIS_COM_DIVIDAS!A:E,5,FALSE),"")</f>
        <v/>
      </c>
    </row>
    <row r="823" spans="1:24" x14ac:dyDescent="0.25">
      <c r="A823" s="52" t="str">
        <f>IFERROR((Tabela4[[#This Row],[Status da Proposta]]),"")</f>
        <v/>
      </c>
      <c r="B823" s="121">
        <f>IFERROR((CREDITO_FINANCEIRO!A823),"")</f>
        <v>0</v>
      </c>
      <c r="C823" s="120" t="str">
        <f>IFERROR((VLOOKUP(B823,CREDITO_FINANCEIRO!A:B,2,FALSE)),"")</f>
        <v/>
      </c>
      <c r="D823" s="94" t="str">
        <f>IFERROR((VLOOKUP(B823,CREDITO_FINANCEIRO!A:E,5,FALSE)),"")</f>
        <v/>
      </c>
      <c r="E823" s="95" t="str">
        <f>IFERROR((VLOOKUP(B823,CREDITO_FINANCEIRO!A:C,3,FALSE)),"")</f>
        <v/>
      </c>
      <c r="F823" s="120" t="str">
        <f>IFERROR((VLOOKUP(B823,CREDITO_FINANCEIRO!A:G,4,FALSE)),"")</f>
        <v/>
      </c>
      <c r="G823" s="120" t="e">
        <f>VLOOKUP(B823,CREDITO_FINANCEIRO!A:G,6,FALSE)</f>
        <v>#N/A</v>
      </c>
      <c r="H823" s="120" t="e">
        <f>VLOOKUP(B823,CREDITO_FINANCEIRO!A:G,7,FALSE)</f>
        <v>#N/A</v>
      </c>
      <c r="I823" s="91" t="e">
        <f>VLOOKUP(B823,CREDITO_FINANCEIRO!A:K,10,FALSE)</f>
        <v>#N/A</v>
      </c>
      <c r="J823" s="91" t="e">
        <f>VLOOKUP(B823,CREDITO_FINANCEIRO!A:K,11,FALSE)</f>
        <v>#N/A</v>
      </c>
      <c r="K823" s="91" t="e">
        <f>VLOOKUP(B823,CREDITO_FINANCEIRO!A:L,12,FALSE)</f>
        <v>#N/A</v>
      </c>
      <c r="L823" s="110" t="e">
        <f t="shared" si="120"/>
        <v>#N/A</v>
      </c>
      <c r="M823" s="2" t="e">
        <f t="shared" si="121"/>
        <v>#N/A</v>
      </c>
      <c r="N823" s="111" t="e">
        <f>VLOOKUP(Tabela4[[#This Row],[Proposta de Referência]],SIMP_CF!A:K,9,FALSE)</f>
        <v>#N/A</v>
      </c>
      <c r="O823" s="111" t="e">
        <f>VLOOKUP(Tabela4[[#This Row],[Proposta de Referência]],SIMP_CF!A:K,8,FALSE)</f>
        <v>#N/A</v>
      </c>
      <c r="P823" s="112" t="e">
        <f t="shared" si="122"/>
        <v>#N/A</v>
      </c>
      <c r="Q823" s="112" t="e">
        <f t="shared" si="123"/>
        <v>#N/A</v>
      </c>
      <c r="R823" t="e">
        <f t="shared" si="129"/>
        <v>#N/A</v>
      </c>
      <c r="S823" s="108" t="e">
        <f t="shared" si="124"/>
        <v>#N/A</v>
      </c>
      <c r="T823" s="108" t="e">
        <f t="shared" si="125"/>
        <v>#N/A</v>
      </c>
      <c r="U823" s="110" t="e">
        <f t="shared" si="126"/>
        <v>#N/A</v>
      </c>
      <c r="V823" t="e">
        <f t="shared" si="127"/>
        <v>#N/A</v>
      </c>
      <c r="W823" t="str">
        <f t="shared" si="128"/>
        <v/>
      </c>
      <c r="X823" s="24" t="str">
        <f>IFERROR(VLOOKUP(W823,HOSPITAIS_COM_DIVIDAS!A:E,5,FALSE),"")</f>
        <v/>
      </c>
    </row>
    <row r="824" spans="1:24" x14ac:dyDescent="0.25">
      <c r="A824" s="52" t="str">
        <f>IFERROR((Tabela4[[#This Row],[Status da Proposta]]),"")</f>
        <v/>
      </c>
      <c r="B824" s="121">
        <f>IFERROR((CREDITO_FINANCEIRO!A824),"")</f>
        <v>0</v>
      </c>
      <c r="C824" s="120" t="str">
        <f>IFERROR((VLOOKUP(B824,CREDITO_FINANCEIRO!A:B,2,FALSE)),"")</f>
        <v/>
      </c>
      <c r="D824" s="94" t="str">
        <f>IFERROR((VLOOKUP(B824,CREDITO_FINANCEIRO!A:E,5,FALSE)),"")</f>
        <v/>
      </c>
      <c r="E824" s="95" t="str">
        <f>IFERROR((VLOOKUP(B824,CREDITO_FINANCEIRO!A:C,3,FALSE)),"")</f>
        <v/>
      </c>
      <c r="F824" s="120" t="str">
        <f>IFERROR((VLOOKUP(B824,CREDITO_FINANCEIRO!A:G,4,FALSE)),"")</f>
        <v/>
      </c>
      <c r="G824" s="120" t="e">
        <f>VLOOKUP(B824,CREDITO_FINANCEIRO!A:G,6,FALSE)</f>
        <v>#N/A</v>
      </c>
      <c r="H824" s="120" t="e">
        <f>VLOOKUP(B824,CREDITO_FINANCEIRO!A:G,7,FALSE)</f>
        <v>#N/A</v>
      </c>
      <c r="I824" s="91" t="e">
        <f>VLOOKUP(B824,CREDITO_FINANCEIRO!A:K,10,FALSE)</f>
        <v>#N/A</v>
      </c>
      <c r="J824" s="91" t="e">
        <f>VLOOKUP(B824,CREDITO_FINANCEIRO!A:K,11,FALSE)</f>
        <v>#N/A</v>
      </c>
      <c r="K824" s="91" t="e">
        <f>VLOOKUP(B824,CREDITO_FINANCEIRO!A:L,12,FALSE)</f>
        <v>#N/A</v>
      </c>
      <c r="L824" s="110" t="e">
        <f t="shared" si="120"/>
        <v>#N/A</v>
      </c>
      <c r="M824" s="2" t="e">
        <f t="shared" si="121"/>
        <v>#N/A</v>
      </c>
      <c r="N824" s="111" t="e">
        <f>VLOOKUP(Tabela4[[#This Row],[Proposta de Referência]],SIMP_CF!A:K,9,FALSE)</f>
        <v>#N/A</v>
      </c>
      <c r="O824" s="111" t="e">
        <f>VLOOKUP(Tabela4[[#This Row],[Proposta de Referência]],SIMP_CF!A:K,8,FALSE)</f>
        <v>#N/A</v>
      </c>
      <c r="P824" s="112" t="e">
        <f t="shared" si="122"/>
        <v>#N/A</v>
      </c>
      <c r="Q824" s="112" t="e">
        <f t="shared" si="123"/>
        <v>#N/A</v>
      </c>
      <c r="R824" t="e">
        <f t="shared" si="129"/>
        <v>#N/A</v>
      </c>
      <c r="S824" s="108" t="e">
        <f t="shared" si="124"/>
        <v>#N/A</v>
      </c>
      <c r="T824" s="108" t="e">
        <f t="shared" si="125"/>
        <v>#N/A</v>
      </c>
      <c r="U824" s="110" t="e">
        <f t="shared" si="126"/>
        <v>#N/A</v>
      </c>
      <c r="V824" t="e">
        <f t="shared" si="127"/>
        <v>#N/A</v>
      </c>
      <c r="W824" t="str">
        <f t="shared" si="128"/>
        <v/>
      </c>
      <c r="X824" s="24" t="str">
        <f>IFERROR(VLOOKUP(W824,HOSPITAIS_COM_DIVIDAS!A:E,5,FALSE),"")</f>
        <v/>
      </c>
    </row>
    <row r="825" spans="1:24" x14ac:dyDescent="0.25">
      <c r="A825" s="52" t="str">
        <f>IFERROR((Tabela4[[#This Row],[Status da Proposta]]),"")</f>
        <v/>
      </c>
      <c r="B825" s="121">
        <f>IFERROR((CREDITO_FINANCEIRO!A825),"")</f>
        <v>0</v>
      </c>
      <c r="C825" s="120" t="str">
        <f>IFERROR((VLOOKUP(B825,CREDITO_FINANCEIRO!A:B,2,FALSE)),"")</f>
        <v/>
      </c>
      <c r="D825" s="94" t="str">
        <f>IFERROR((VLOOKUP(B825,CREDITO_FINANCEIRO!A:E,5,FALSE)),"")</f>
        <v/>
      </c>
      <c r="E825" s="95" t="str">
        <f>IFERROR((VLOOKUP(B825,CREDITO_FINANCEIRO!A:C,3,FALSE)),"")</f>
        <v/>
      </c>
      <c r="F825" s="120" t="str">
        <f>IFERROR((VLOOKUP(B825,CREDITO_FINANCEIRO!A:G,4,FALSE)),"")</f>
        <v/>
      </c>
      <c r="G825" s="120" t="e">
        <f>VLOOKUP(B825,CREDITO_FINANCEIRO!A:G,6,FALSE)</f>
        <v>#N/A</v>
      </c>
      <c r="H825" s="120" t="e">
        <f>VLOOKUP(B825,CREDITO_FINANCEIRO!A:G,7,FALSE)</f>
        <v>#N/A</v>
      </c>
      <c r="I825" s="91" t="e">
        <f>VLOOKUP(B825,CREDITO_FINANCEIRO!A:K,10,FALSE)</f>
        <v>#N/A</v>
      </c>
      <c r="J825" s="91" t="e">
        <f>VLOOKUP(B825,CREDITO_FINANCEIRO!A:K,11,FALSE)</f>
        <v>#N/A</v>
      </c>
      <c r="K825" s="91" t="e">
        <f>VLOOKUP(B825,CREDITO_FINANCEIRO!A:L,12,FALSE)</f>
        <v>#N/A</v>
      </c>
      <c r="L825" s="110" t="e">
        <f t="shared" si="120"/>
        <v>#N/A</v>
      </c>
      <c r="M825" s="2" t="e">
        <f t="shared" si="121"/>
        <v>#N/A</v>
      </c>
      <c r="N825" s="111" t="e">
        <f>VLOOKUP(Tabela4[[#This Row],[Proposta de Referência]],SIMP_CF!A:K,9,FALSE)</f>
        <v>#N/A</v>
      </c>
      <c r="O825" s="111" t="e">
        <f>VLOOKUP(Tabela4[[#This Row],[Proposta de Referência]],SIMP_CF!A:K,8,FALSE)</f>
        <v>#N/A</v>
      </c>
      <c r="P825" s="112" t="e">
        <f t="shared" si="122"/>
        <v>#N/A</v>
      </c>
      <c r="Q825" s="112" t="e">
        <f t="shared" si="123"/>
        <v>#N/A</v>
      </c>
      <c r="R825" t="e">
        <f t="shared" si="129"/>
        <v>#N/A</v>
      </c>
      <c r="S825" s="108" t="e">
        <f t="shared" si="124"/>
        <v>#N/A</v>
      </c>
      <c r="T825" s="108" t="e">
        <f t="shared" si="125"/>
        <v>#N/A</v>
      </c>
      <c r="U825" s="110" t="e">
        <f t="shared" si="126"/>
        <v>#N/A</v>
      </c>
      <c r="V825" t="e">
        <f t="shared" si="127"/>
        <v>#N/A</v>
      </c>
      <c r="W825" t="str">
        <f t="shared" si="128"/>
        <v/>
      </c>
      <c r="X825" s="24" t="str">
        <f>IFERROR(VLOOKUP(W825,HOSPITAIS_COM_DIVIDAS!A:E,5,FALSE),"")</f>
        <v/>
      </c>
    </row>
    <row r="826" spans="1:24" x14ac:dyDescent="0.25">
      <c r="A826" s="52" t="str">
        <f>IFERROR((Tabela4[[#This Row],[Status da Proposta]]),"")</f>
        <v/>
      </c>
      <c r="B826" s="121">
        <f>IFERROR((CREDITO_FINANCEIRO!A826),"")</f>
        <v>0</v>
      </c>
      <c r="C826" s="120" t="str">
        <f>IFERROR((VLOOKUP(B826,CREDITO_FINANCEIRO!A:B,2,FALSE)),"")</f>
        <v/>
      </c>
      <c r="D826" s="94" t="str">
        <f>IFERROR((VLOOKUP(B826,CREDITO_FINANCEIRO!A:E,5,FALSE)),"")</f>
        <v/>
      </c>
      <c r="E826" s="95" t="str">
        <f>IFERROR((VLOOKUP(B826,CREDITO_FINANCEIRO!A:C,3,FALSE)),"")</f>
        <v/>
      </c>
      <c r="F826" s="120" t="str">
        <f>IFERROR((VLOOKUP(B826,CREDITO_FINANCEIRO!A:G,4,FALSE)),"")</f>
        <v/>
      </c>
      <c r="G826" s="120" t="e">
        <f>VLOOKUP(B826,CREDITO_FINANCEIRO!A:G,6,FALSE)</f>
        <v>#N/A</v>
      </c>
      <c r="H826" s="120" t="e">
        <f>VLOOKUP(B826,CREDITO_FINANCEIRO!A:G,7,FALSE)</f>
        <v>#N/A</v>
      </c>
      <c r="I826" s="91" t="e">
        <f>VLOOKUP(B826,CREDITO_FINANCEIRO!A:K,10,FALSE)</f>
        <v>#N/A</v>
      </c>
      <c r="J826" s="91" t="e">
        <f>VLOOKUP(B826,CREDITO_FINANCEIRO!A:K,11,FALSE)</f>
        <v>#N/A</v>
      </c>
      <c r="K826" s="91" t="e">
        <f>VLOOKUP(B826,CREDITO_FINANCEIRO!A:L,12,FALSE)</f>
        <v>#N/A</v>
      </c>
      <c r="L826" s="110" t="e">
        <f t="shared" si="120"/>
        <v>#N/A</v>
      </c>
      <c r="M826" s="2" t="e">
        <f t="shared" si="121"/>
        <v>#N/A</v>
      </c>
      <c r="N826" s="111" t="e">
        <f>VLOOKUP(Tabela4[[#This Row],[Proposta de Referência]],SIMP_CF!A:K,9,FALSE)</f>
        <v>#N/A</v>
      </c>
      <c r="O826" s="111" t="e">
        <f>VLOOKUP(Tabela4[[#This Row],[Proposta de Referência]],SIMP_CF!A:K,8,FALSE)</f>
        <v>#N/A</v>
      </c>
      <c r="P826" s="112" t="e">
        <f t="shared" si="122"/>
        <v>#N/A</v>
      </c>
      <c r="Q826" s="112" t="e">
        <f t="shared" si="123"/>
        <v>#N/A</v>
      </c>
      <c r="R826" t="e">
        <f t="shared" si="129"/>
        <v>#N/A</v>
      </c>
      <c r="S826" s="108" t="e">
        <f t="shared" si="124"/>
        <v>#N/A</v>
      </c>
      <c r="T826" s="108" t="e">
        <f t="shared" si="125"/>
        <v>#N/A</v>
      </c>
      <c r="U826" s="110" t="e">
        <f t="shared" si="126"/>
        <v>#N/A</v>
      </c>
      <c r="V826" t="e">
        <f t="shared" si="127"/>
        <v>#N/A</v>
      </c>
      <c r="W826" t="str">
        <f t="shared" si="128"/>
        <v/>
      </c>
      <c r="X826" s="24" t="str">
        <f>IFERROR(VLOOKUP(W826,HOSPITAIS_COM_DIVIDAS!A:E,5,FALSE),"")</f>
        <v/>
      </c>
    </row>
    <row r="827" spans="1:24" x14ac:dyDescent="0.25">
      <c r="A827" s="52" t="str">
        <f>IFERROR((Tabela4[[#This Row],[Status da Proposta]]),"")</f>
        <v/>
      </c>
      <c r="B827" s="121">
        <f>IFERROR((CREDITO_FINANCEIRO!A827),"")</f>
        <v>0</v>
      </c>
      <c r="C827" s="120" t="str">
        <f>IFERROR((VLOOKUP(B827,CREDITO_FINANCEIRO!A:B,2,FALSE)),"")</f>
        <v/>
      </c>
      <c r="D827" s="94" t="str">
        <f>IFERROR((VLOOKUP(B827,CREDITO_FINANCEIRO!A:E,5,FALSE)),"")</f>
        <v/>
      </c>
      <c r="E827" s="95" t="str">
        <f>IFERROR((VLOOKUP(B827,CREDITO_FINANCEIRO!A:C,3,FALSE)),"")</f>
        <v/>
      </c>
      <c r="F827" s="120" t="str">
        <f>IFERROR((VLOOKUP(B827,CREDITO_FINANCEIRO!A:G,4,FALSE)),"")</f>
        <v/>
      </c>
      <c r="G827" s="120" t="e">
        <f>VLOOKUP(B827,CREDITO_FINANCEIRO!A:G,6,FALSE)</f>
        <v>#N/A</v>
      </c>
      <c r="H827" s="120" t="e">
        <f>VLOOKUP(B827,CREDITO_FINANCEIRO!A:G,7,FALSE)</f>
        <v>#N/A</v>
      </c>
      <c r="I827" s="91" t="e">
        <f>VLOOKUP(B827,CREDITO_FINANCEIRO!A:K,10,FALSE)</f>
        <v>#N/A</v>
      </c>
      <c r="J827" s="91" t="e">
        <f>VLOOKUP(B827,CREDITO_FINANCEIRO!A:K,11,FALSE)</f>
        <v>#N/A</v>
      </c>
      <c r="K827" s="91" t="e">
        <f>VLOOKUP(B827,CREDITO_FINANCEIRO!A:L,12,FALSE)</f>
        <v>#N/A</v>
      </c>
      <c r="L827" s="110" t="e">
        <f t="shared" si="120"/>
        <v>#N/A</v>
      </c>
      <c r="M827" s="2" t="e">
        <f t="shared" si="121"/>
        <v>#N/A</v>
      </c>
      <c r="N827" s="111" t="e">
        <f>VLOOKUP(Tabela4[[#This Row],[Proposta de Referência]],SIMP_CF!A:K,9,FALSE)</f>
        <v>#N/A</v>
      </c>
      <c r="O827" s="111" t="e">
        <f>VLOOKUP(Tabela4[[#This Row],[Proposta de Referência]],SIMP_CF!A:K,8,FALSE)</f>
        <v>#N/A</v>
      </c>
      <c r="P827" s="112" t="e">
        <f t="shared" si="122"/>
        <v>#N/A</v>
      </c>
      <c r="Q827" s="112" t="e">
        <f t="shared" si="123"/>
        <v>#N/A</v>
      </c>
      <c r="R827" t="e">
        <f t="shared" si="129"/>
        <v>#N/A</v>
      </c>
      <c r="S827" s="108" t="e">
        <f t="shared" si="124"/>
        <v>#N/A</v>
      </c>
      <c r="T827" s="108" t="e">
        <f t="shared" si="125"/>
        <v>#N/A</v>
      </c>
      <c r="U827" s="110" t="e">
        <f t="shared" si="126"/>
        <v>#N/A</v>
      </c>
      <c r="V827" t="e">
        <f t="shared" si="127"/>
        <v>#N/A</v>
      </c>
      <c r="W827" t="str">
        <f t="shared" si="128"/>
        <v/>
      </c>
      <c r="X827" s="24" t="str">
        <f>IFERROR(VLOOKUP(W827,HOSPITAIS_COM_DIVIDAS!A:E,5,FALSE),"")</f>
        <v/>
      </c>
    </row>
    <row r="828" spans="1:24" x14ac:dyDescent="0.25">
      <c r="A828" s="52" t="str">
        <f>IFERROR((Tabela4[[#This Row],[Status da Proposta]]),"")</f>
        <v/>
      </c>
      <c r="B828" s="121">
        <f>IFERROR((CREDITO_FINANCEIRO!A828),"")</f>
        <v>0</v>
      </c>
      <c r="C828" s="120" t="str">
        <f>IFERROR((VLOOKUP(B828,CREDITO_FINANCEIRO!A:B,2,FALSE)),"")</f>
        <v/>
      </c>
      <c r="D828" s="94" t="str">
        <f>IFERROR((VLOOKUP(B828,CREDITO_FINANCEIRO!A:E,5,FALSE)),"")</f>
        <v/>
      </c>
      <c r="E828" s="95" t="str">
        <f>IFERROR((VLOOKUP(B828,CREDITO_FINANCEIRO!A:C,3,FALSE)),"")</f>
        <v/>
      </c>
      <c r="F828" s="120" t="str">
        <f>IFERROR((VLOOKUP(B828,CREDITO_FINANCEIRO!A:G,4,FALSE)),"")</f>
        <v/>
      </c>
      <c r="G828" s="120" t="e">
        <f>VLOOKUP(B828,CREDITO_FINANCEIRO!A:G,6,FALSE)</f>
        <v>#N/A</v>
      </c>
      <c r="H828" s="120" t="e">
        <f>VLOOKUP(B828,CREDITO_FINANCEIRO!A:G,7,FALSE)</f>
        <v>#N/A</v>
      </c>
      <c r="I828" s="91" t="e">
        <f>VLOOKUP(B828,CREDITO_FINANCEIRO!A:K,10,FALSE)</f>
        <v>#N/A</v>
      </c>
      <c r="J828" s="91" t="e">
        <f>VLOOKUP(B828,CREDITO_FINANCEIRO!A:K,11,FALSE)</f>
        <v>#N/A</v>
      </c>
      <c r="K828" s="91" t="e">
        <f>VLOOKUP(B828,CREDITO_FINANCEIRO!A:L,12,FALSE)</f>
        <v>#N/A</v>
      </c>
      <c r="L828" s="110" t="e">
        <f t="shared" si="120"/>
        <v>#N/A</v>
      </c>
      <c r="M828" s="2" t="e">
        <f t="shared" si="121"/>
        <v>#N/A</v>
      </c>
      <c r="N828" s="111" t="e">
        <f>VLOOKUP(Tabela4[[#This Row],[Proposta de Referência]],SIMP_CF!A:K,9,FALSE)</f>
        <v>#N/A</v>
      </c>
      <c r="O828" s="111" t="e">
        <f>VLOOKUP(Tabela4[[#This Row],[Proposta de Referência]],SIMP_CF!A:K,8,FALSE)</f>
        <v>#N/A</v>
      </c>
      <c r="P828" s="112" t="e">
        <f t="shared" si="122"/>
        <v>#N/A</v>
      </c>
      <c r="Q828" s="112" t="e">
        <f t="shared" si="123"/>
        <v>#N/A</v>
      </c>
      <c r="R828" t="e">
        <f t="shared" si="129"/>
        <v>#N/A</v>
      </c>
      <c r="S828" s="108" t="e">
        <f t="shared" si="124"/>
        <v>#N/A</v>
      </c>
      <c r="T828" s="108" t="e">
        <f t="shared" si="125"/>
        <v>#N/A</v>
      </c>
      <c r="U828" s="110" t="e">
        <f t="shared" si="126"/>
        <v>#N/A</v>
      </c>
      <c r="V828" t="e">
        <f t="shared" si="127"/>
        <v>#N/A</v>
      </c>
      <c r="W828" t="str">
        <f t="shared" si="128"/>
        <v/>
      </c>
      <c r="X828" s="24" t="str">
        <f>IFERROR(VLOOKUP(W828,HOSPITAIS_COM_DIVIDAS!A:E,5,FALSE),"")</f>
        <v/>
      </c>
    </row>
    <row r="829" spans="1:24" x14ac:dyDescent="0.25">
      <c r="A829" s="52" t="str">
        <f>IFERROR((Tabela4[[#This Row],[Status da Proposta]]),"")</f>
        <v/>
      </c>
      <c r="B829" s="121">
        <f>IFERROR((CREDITO_FINANCEIRO!A829),"")</f>
        <v>0</v>
      </c>
      <c r="C829" s="120" t="str">
        <f>IFERROR((VLOOKUP(B829,CREDITO_FINANCEIRO!A:B,2,FALSE)),"")</f>
        <v/>
      </c>
      <c r="D829" s="94" t="str">
        <f>IFERROR((VLOOKUP(B829,CREDITO_FINANCEIRO!A:E,5,FALSE)),"")</f>
        <v/>
      </c>
      <c r="E829" s="95" t="str">
        <f>IFERROR((VLOOKUP(B829,CREDITO_FINANCEIRO!A:C,3,FALSE)),"")</f>
        <v/>
      </c>
      <c r="F829" s="120" t="str">
        <f>IFERROR((VLOOKUP(B829,CREDITO_FINANCEIRO!A:G,4,FALSE)),"")</f>
        <v/>
      </c>
      <c r="G829" s="120" t="e">
        <f>VLOOKUP(B829,CREDITO_FINANCEIRO!A:G,6,FALSE)</f>
        <v>#N/A</v>
      </c>
      <c r="H829" s="120" t="e">
        <f>VLOOKUP(B829,CREDITO_FINANCEIRO!A:G,7,FALSE)</f>
        <v>#N/A</v>
      </c>
      <c r="I829" s="91" t="e">
        <f>VLOOKUP(B829,CREDITO_FINANCEIRO!A:K,10,FALSE)</f>
        <v>#N/A</v>
      </c>
      <c r="J829" s="91" t="e">
        <f>VLOOKUP(B829,CREDITO_FINANCEIRO!A:K,11,FALSE)</f>
        <v>#N/A</v>
      </c>
      <c r="K829" s="91" t="e">
        <f>VLOOKUP(B829,CREDITO_FINANCEIRO!A:L,12,FALSE)</f>
        <v>#N/A</v>
      </c>
      <c r="L829" s="110" t="e">
        <f t="shared" si="120"/>
        <v>#N/A</v>
      </c>
      <c r="M829" s="2" t="e">
        <f t="shared" si="121"/>
        <v>#N/A</v>
      </c>
      <c r="N829" s="111" t="e">
        <f>VLOOKUP(Tabela4[[#This Row],[Proposta de Referência]],SIMP_CF!A:K,9,FALSE)</f>
        <v>#N/A</v>
      </c>
      <c r="O829" s="111" t="e">
        <f>VLOOKUP(Tabela4[[#This Row],[Proposta de Referência]],SIMP_CF!A:K,8,FALSE)</f>
        <v>#N/A</v>
      </c>
      <c r="P829" s="112" t="e">
        <f t="shared" si="122"/>
        <v>#N/A</v>
      </c>
      <c r="Q829" s="112" t="e">
        <f t="shared" si="123"/>
        <v>#N/A</v>
      </c>
      <c r="R829" t="e">
        <f t="shared" si="129"/>
        <v>#N/A</v>
      </c>
      <c r="S829" s="108" t="e">
        <f t="shared" si="124"/>
        <v>#N/A</v>
      </c>
      <c r="T829" s="108" t="e">
        <f t="shared" si="125"/>
        <v>#N/A</v>
      </c>
      <c r="U829" s="110" t="e">
        <f t="shared" si="126"/>
        <v>#N/A</v>
      </c>
      <c r="V829" t="e">
        <f t="shared" si="127"/>
        <v>#N/A</v>
      </c>
      <c r="W829" t="str">
        <f t="shared" si="128"/>
        <v/>
      </c>
      <c r="X829" s="24" t="str">
        <f>IFERROR(VLOOKUP(W829,HOSPITAIS_COM_DIVIDAS!A:E,5,FALSE),"")</f>
        <v/>
      </c>
    </row>
    <row r="830" spans="1:24" x14ac:dyDescent="0.25">
      <c r="A830" s="52" t="str">
        <f>IFERROR((Tabela4[[#This Row],[Status da Proposta]]),"")</f>
        <v/>
      </c>
      <c r="B830" s="121">
        <f>IFERROR((CREDITO_FINANCEIRO!A830),"")</f>
        <v>0</v>
      </c>
      <c r="C830" s="120" t="str">
        <f>IFERROR((VLOOKUP(B830,CREDITO_FINANCEIRO!A:B,2,FALSE)),"")</f>
        <v/>
      </c>
      <c r="D830" s="94" t="str">
        <f>IFERROR((VLOOKUP(B830,CREDITO_FINANCEIRO!A:E,5,FALSE)),"")</f>
        <v/>
      </c>
      <c r="E830" s="95" t="str">
        <f>IFERROR((VLOOKUP(B830,CREDITO_FINANCEIRO!A:C,3,FALSE)),"")</f>
        <v/>
      </c>
      <c r="F830" s="120" t="str">
        <f>IFERROR((VLOOKUP(B830,CREDITO_FINANCEIRO!A:G,4,FALSE)),"")</f>
        <v/>
      </c>
      <c r="G830" s="120" t="e">
        <f>VLOOKUP(B830,CREDITO_FINANCEIRO!A:G,6,FALSE)</f>
        <v>#N/A</v>
      </c>
      <c r="H830" s="120" t="e">
        <f>VLOOKUP(B830,CREDITO_FINANCEIRO!A:G,7,FALSE)</f>
        <v>#N/A</v>
      </c>
      <c r="I830" s="91" t="e">
        <f>VLOOKUP(B830,CREDITO_FINANCEIRO!A:K,10,FALSE)</f>
        <v>#N/A</v>
      </c>
      <c r="J830" s="91" t="e">
        <f>VLOOKUP(B830,CREDITO_FINANCEIRO!A:K,11,FALSE)</f>
        <v>#N/A</v>
      </c>
      <c r="K830" s="91" t="e">
        <f>VLOOKUP(B830,CREDITO_FINANCEIRO!A:L,12,FALSE)</f>
        <v>#N/A</v>
      </c>
      <c r="L830" s="110" t="e">
        <f t="shared" si="120"/>
        <v>#N/A</v>
      </c>
      <c r="M830" s="2" t="e">
        <f t="shared" si="121"/>
        <v>#N/A</v>
      </c>
      <c r="N830" s="111" t="e">
        <f>VLOOKUP(Tabela4[[#This Row],[Proposta de Referência]],SIMP_CF!A:K,9,FALSE)</f>
        <v>#N/A</v>
      </c>
      <c r="O830" s="111" t="e">
        <f>VLOOKUP(Tabela4[[#This Row],[Proposta de Referência]],SIMP_CF!A:K,8,FALSE)</f>
        <v>#N/A</v>
      </c>
      <c r="P830" s="112" t="e">
        <f t="shared" si="122"/>
        <v>#N/A</v>
      </c>
      <c r="Q830" s="112" t="e">
        <f t="shared" si="123"/>
        <v>#N/A</v>
      </c>
      <c r="R830" t="e">
        <f t="shared" si="129"/>
        <v>#N/A</v>
      </c>
      <c r="S830" s="108" t="e">
        <f t="shared" si="124"/>
        <v>#N/A</v>
      </c>
      <c r="T830" s="108" t="e">
        <f t="shared" si="125"/>
        <v>#N/A</v>
      </c>
      <c r="U830" s="110" t="e">
        <f t="shared" si="126"/>
        <v>#N/A</v>
      </c>
      <c r="V830" t="e">
        <f t="shared" si="127"/>
        <v>#N/A</v>
      </c>
      <c r="W830" t="str">
        <f t="shared" si="128"/>
        <v/>
      </c>
      <c r="X830" s="24" t="str">
        <f>IFERROR(VLOOKUP(W830,HOSPITAIS_COM_DIVIDAS!A:E,5,FALSE),"")</f>
        <v/>
      </c>
    </row>
    <row r="831" spans="1:24" x14ac:dyDescent="0.25">
      <c r="A831" s="52" t="str">
        <f>IFERROR((Tabela4[[#This Row],[Status da Proposta]]),"")</f>
        <v/>
      </c>
      <c r="B831" s="121">
        <f>IFERROR((CREDITO_FINANCEIRO!A831),"")</f>
        <v>0</v>
      </c>
      <c r="C831" s="120" t="str">
        <f>IFERROR((VLOOKUP(B831,CREDITO_FINANCEIRO!A:B,2,FALSE)),"")</f>
        <v/>
      </c>
      <c r="D831" s="94" t="str">
        <f>IFERROR((VLOOKUP(B831,CREDITO_FINANCEIRO!A:E,5,FALSE)),"")</f>
        <v/>
      </c>
      <c r="E831" s="95" t="str">
        <f>IFERROR((VLOOKUP(B831,CREDITO_FINANCEIRO!A:C,3,FALSE)),"")</f>
        <v/>
      </c>
      <c r="F831" s="120" t="str">
        <f>IFERROR((VLOOKUP(B831,CREDITO_FINANCEIRO!A:G,4,FALSE)),"")</f>
        <v/>
      </c>
      <c r="G831" s="120" t="e">
        <f>VLOOKUP(B831,CREDITO_FINANCEIRO!A:G,6,FALSE)</f>
        <v>#N/A</v>
      </c>
      <c r="H831" s="120" t="e">
        <f>VLOOKUP(B831,CREDITO_FINANCEIRO!A:G,7,FALSE)</f>
        <v>#N/A</v>
      </c>
      <c r="I831" s="91" t="e">
        <f>VLOOKUP(B831,CREDITO_FINANCEIRO!A:K,10,FALSE)</f>
        <v>#N/A</v>
      </c>
      <c r="J831" s="91" t="e">
        <f>VLOOKUP(B831,CREDITO_FINANCEIRO!A:K,11,FALSE)</f>
        <v>#N/A</v>
      </c>
      <c r="K831" s="91" t="e">
        <f>VLOOKUP(B831,CREDITO_FINANCEIRO!A:L,12,FALSE)</f>
        <v>#N/A</v>
      </c>
      <c r="L831" s="110" t="e">
        <f t="shared" si="120"/>
        <v>#N/A</v>
      </c>
      <c r="M831" s="2" t="e">
        <f t="shared" si="121"/>
        <v>#N/A</v>
      </c>
      <c r="N831" s="111" t="e">
        <f>VLOOKUP(Tabela4[[#This Row],[Proposta de Referência]],SIMP_CF!A:K,9,FALSE)</f>
        <v>#N/A</v>
      </c>
      <c r="O831" s="111" t="e">
        <f>VLOOKUP(Tabela4[[#This Row],[Proposta de Referência]],SIMP_CF!A:K,8,FALSE)</f>
        <v>#N/A</v>
      </c>
      <c r="P831" s="112" t="e">
        <f t="shared" si="122"/>
        <v>#N/A</v>
      </c>
      <c r="Q831" s="112" t="e">
        <f t="shared" si="123"/>
        <v>#N/A</v>
      </c>
      <c r="R831" t="e">
        <f t="shared" si="129"/>
        <v>#N/A</v>
      </c>
      <c r="S831" s="108" t="e">
        <f t="shared" si="124"/>
        <v>#N/A</v>
      </c>
      <c r="T831" s="108" t="e">
        <f t="shared" si="125"/>
        <v>#N/A</v>
      </c>
      <c r="U831" s="110" t="e">
        <f t="shared" si="126"/>
        <v>#N/A</v>
      </c>
      <c r="V831" t="e">
        <f t="shared" si="127"/>
        <v>#N/A</v>
      </c>
      <c r="W831" t="str">
        <f t="shared" si="128"/>
        <v/>
      </c>
      <c r="X831" s="24" t="str">
        <f>IFERROR(VLOOKUP(W831,HOSPITAIS_COM_DIVIDAS!A:E,5,FALSE),"")</f>
        <v/>
      </c>
    </row>
    <row r="832" spans="1:24" x14ac:dyDescent="0.25">
      <c r="A832" s="52" t="str">
        <f>IFERROR((Tabela4[[#This Row],[Status da Proposta]]),"")</f>
        <v/>
      </c>
      <c r="B832" s="121">
        <f>IFERROR((CREDITO_FINANCEIRO!A832),"")</f>
        <v>0</v>
      </c>
      <c r="C832" s="120" t="str">
        <f>IFERROR((VLOOKUP(B832,CREDITO_FINANCEIRO!A:B,2,FALSE)),"")</f>
        <v/>
      </c>
      <c r="D832" s="94" t="str">
        <f>IFERROR((VLOOKUP(B832,CREDITO_FINANCEIRO!A:E,5,FALSE)),"")</f>
        <v/>
      </c>
      <c r="E832" s="95" t="str">
        <f>IFERROR((VLOOKUP(B832,CREDITO_FINANCEIRO!A:C,3,FALSE)),"")</f>
        <v/>
      </c>
      <c r="F832" s="120" t="str">
        <f>IFERROR((VLOOKUP(B832,CREDITO_FINANCEIRO!A:G,4,FALSE)),"")</f>
        <v/>
      </c>
      <c r="G832" s="120" t="e">
        <f>VLOOKUP(B832,CREDITO_FINANCEIRO!A:G,6,FALSE)</f>
        <v>#N/A</v>
      </c>
      <c r="H832" s="120" t="e">
        <f>VLOOKUP(B832,CREDITO_FINANCEIRO!A:G,7,FALSE)</f>
        <v>#N/A</v>
      </c>
      <c r="I832" s="91" t="e">
        <f>VLOOKUP(B832,CREDITO_FINANCEIRO!A:K,10,FALSE)</f>
        <v>#N/A</v>
      </c>
      <c r="J832" s="91" t="e">
        <f>VLOOKUP(B832,CREDITO_FINANCEIRO!A:K,11,FALSE)</f>
        <v>#N/A</v>
      </c>
      <c r="K832" s="91" t="e">
        <f>VLOOKUP(B832,CREDITO_FINANCEIRO!A:L,12,FALSE)</f>
        <v>#N/A</v>
      </c>
      <c r="L832" s="110" t="e">
        <f t="shared" si="120"/>
        <v>#N/A</v>
      </c>
      <c r="M832" s="2" t="e">
        <f t="shared" si="121"/>
        <v>#N/A</v>
      </c>
      <c r="N832" s="111" t="e">
        <f>VLOOKUP(Tabela4[[#This Row],[Proposta de Referência]],SIMP_CF!A:K,9,FALSE)</f>
        <v>#N/A</v>
      </c>
      <c r="O832" s="111" t="e">
        <f>VLOOKUP(Tabela4[[#This Row],[Proposta de Referência]],SIMP_CF!A:K,8,FALSE)</f>
        <v>#N/A</v>
      </c>
      <c r="P832" s="112" t="e">
        <f t="shared" si="122"/>
        <v>#N/A</v>
      </c>
      <c r="Q832" s="112" t="e">
        <f t="shared" si="123"/>
        <v>#N/A</v>
      </c>
      <c r="R832" t="e">
        <f t="shared" si="129"/>
        <v>#N/A</v>
      </c>
      <c r="S832" s="108" t="e">
        <f t="shared" si="124"/>
        <v>#N/A</v>
      </c>
      <c r="T832" s="108" t="e">
        <f t="shared" si="125"/>
        <v>#N/A</v>
      </c>
      <c r="U832" s="110" t="e">
        <f t="shared" si="126"/>
        <v>#N/A</v>
      </c>
      <c r="V832" t="e">
        <f t="shared" si="127"/>
        <v>#N/A</v>
      </c>
      <c r="W832" t="str">
        <f t="shared" si="128"/>
        <v/>
      </c>
      <c r="X832" s="24" t="str">
        <f>IFERROR(VLOOKUP(W832,HOSPITAIS_COM_DIVIDAS!A:E,5,FALSE),"")</f>
        <v/>
      </c>
    </row>
    <row r="833" spans="1:24" x14ac:dyDescent="0.25">
      <c r="A833" s="52" t="str">
        <f>IFERROR((Tabela4[[#This Row],[Status da Proposta]]),"")</f>
        <v/>
      </c>
      <c r="B833" s="121">
        <f>IFERROR((CREDITO_FINANCEIRO!A833),"")</f>
        <v>0</v>
      </c>
      <c r="C833" s="120" t="str">
        <f>IFERROR((VLOOKUP(B833,CREDITO_FINANCEIRO!A:B,2,FALSE)),"")</f>
        <v/>
      </c>
      <c r="D833" s="94" t="str">
        <f>IFERROR((VLOOKUP(B833,CREDITO_FINANCEIRO!A:E,5,FALSE)),"")</f>
        <v/>
      </c>
      <c r="E833" s="95" t="str">
        <f>IFERROR((VLOOKUP(B833,CREDITO_FINANCEIRO!A:C,3,FALSE)),"")</f>
        <v/>
      </c>
      <c r="F833" s="120" t="str">
        <f>IFERROR((VLOOKUP(B833,CREDITO_FINANCEIRO!A:G,4,FALSE)),"")</f>
        <v/>
      </c>
      <c r="G833" s="120" t="e">
        <f>VLOOKUP(B833,CREDITO_FINANCEIRO!A:G,6,FALSE)</f>
        <v>#N/A</v>
      </c>
      <c r="H833" s="120" t="e">
        <f>VLOOKUP(B833,CREDITO_FINANCEIRO!A:G,7,FALSE)</f>
        <v>#N/A</v>
      </c>
      <c r="I833" s="91" t="e">
        <f>VLOOKUP(B833,CREDITO_FINANCEIRO!A:K,10,FALSE)</f>
        <v>#N/A</v>
      </c>
      <c r="J833" s="91" t="e">
        <f>VLOOKUP(B833,CREDITO_FINANCEIRO!A:K,11,FALSE)</f>
        <v>#N/A</v>
      </c>
      <c r="K833" s="91" t="e">
        <f>VLOOKUP(B833,CREDITO_FINANCEIRO!A:L,12,FALSE)</f>
        <v>#N/A</v>
      </c>
      <c r="L833" s="110" t="e">
        <f t="shared" si="120"/>
        <v>#N/A</v>
      </c>
      <c r="M833" s="2" t="e">
        <f t="shared" si="121"/>
        <v>#N/A</v>
      </c>
      <c r="N833" s="111" t="e">
        <f>VLOOKUP(Tabela4[[#This Row],[Proposta de Referência]],SIMP_CF!A:K,9,FALSE)</f>
        <v>#N/A</v>
      </c>
      <c r="O833" s="111" t="e">
        <f>VLOOKUP(Tabela4[[#This Row],[Proposta de Referência]],SIMP_CF!A:K,8,FALSE)</f>
        <v>#N/A</v>
      </c>
      <c r="P833" s="112" t="e">
        <f t="shared" si="122"/>
        <v>#N/A</v>
      </c>
      <c r="Q833" s="112" t="e">
        <f t="shared" si="123"/>
        <v>#N/A</v>
      </c>
      <c r="R833" t="e">
        <f t="shared" si="129"/>
        <v>#N/A</v>
      </c>
      <c r="S833" s="108" t="e">
        <f t="shared" si="124"/>
        <v>#N/A</v>
      </c>
      <c r="T833" s="108" t="e">
        <f t="shared" si="125"/>
        <v>#N/A</v>
      </c>
      <c r="U833" s="110" t="e">
        <f t="shared" si="126"/>
        <v>#N/A</v>
      </c>
      <c r="V833" t="e">
        <f t="shared" si="127"/>
        <v>#N/A</v>
      </c>
      <c r="W833" t="str">
        <f t="shared" si="128"/>
        <v/>
      </c>
      <c r="X833" s="24" t="str">
        <f>IFERROR(VLOOKUP(W833,HOSPITAIS_COM_DIVIDAS!A:E,5,FALSE),"")</f>
        <v/>
      </c>
    </row>
    <row r="834" spans="1:24" x14ac:dyDescent="0.25">
      <c r="A834" s="52" t="str">
        <f>IFERROR((Tabela4[[#This Row],[Status da Proposta]]),"")</f>
        <v/>
      </c>
      <c r="B834" s="121">
        <f>IFERROR((CREDITO_FINANCEIRO!A834),"")</f>
        <v>0</v>
      </c>
      <c r="C834" s="120" t="str">
        <f>IFERROR((VLOOKUP(B834,CREDITO_FINANCEIRO!A:B,2,FALSE)),"")</f>
        <v/>
      </c>
      <c r="D834" s="94" t="str">
        <f>IFERROR((VLOOKUP(B834,CREDITO_FINANCEIRO!A:E,5,FALSE)),"")</f>
        <v/>
      </c>
      <c r="E834" s="95" t="str">
        <f>IFERROR((VLOOKUP(B834,CREDITO_FINANCEIRO!A:C,3,FALSE)),"")</f>
        <v/>
      </c>
      <c r="F834" s="120" t="str">
        <f>IFERROR((VLOOKUP(B834,CREDITO_FINANCEIRO!A:G,4,FALSE)),"")</f>
        <v/>
      </c>
      <c r="G834" s="120" t="e">
        <f>VLOOKUP(B834,CREDITO_FINANCEIRO!A:G,6,FALSE)</f>
        <v>#N/A</v>
      </c>
      <c r="H834" s="120" t="e">
        <f>VLOOKUP(B834,CREDITO_FINANCEIRO!A:G,7,FALSE)</f>
        <v>#N/A</v>
      </c>
      <c r="I834" s="91" t="e">
        <f>VLOOKUP(B834,CREDITO_FINANCEIRO!A:K,10,FALSE)</f>
        <v>#N/A</v>
      </c>
      <c r="J834" s="91" t="e">
        <f>VLOOKUP(B834,CREDITO_FINANCEIRO!A:K,11,FALSE)</f>
        <v>#N/A</v>
      </c>
      <c r="K834" s="91" t="e">
        <f>VLOOKUP(B834,CREDITO_FINANCEIRO!A:L,12,FALSE)</f>
        <v>#N/A</v>
      </c>
      <c r="L834" s="110" t="e">
        <f t="shared" ref="L834:L897" si="130">MAX(I834:K834)</f>
        <v>#N/A</v>
      </c>
      <c r="M834" s="2" t="e">
        <f t="shared" ref="M834:M897" si="131">IF(((L834)=0),"NÃO, POSSUI VALOR","SIM, POSSUI VALOR")</f>
        <v>#N/A</v>
      </c>
      <c r="N834" s="111" t="e">
        <f>VLOOKUP(Tabela4[[#This Row],[Proposta de Referência]],SIMP_CF!A:K,9,FALSE)</f>
        <v>#N/A</v>
      </c>
      <c r="O834" s="111" t="e">
        <f>VLOOKUP(Tabela4[[#This Row],[Proposta de Referência]],SIMP_CF!A:K,8,FALSE)</f>
        <v>#N/A</v>
      </c>
      <c r="P834" s="112" t="e">
        <f t="shared" ref="P834:P897" si="132">O834+N834</f>
        <v>#N/A</v>
      </c>
      <c r="Q834" s="112" t="e">
        <f t="shared" ref="Q834:Q897" si="133">P834*12</f>
        <v>#N/A</v>
      </c>
      <c r="R834" t="e">
        <f t="shared" si="129"/>
        <v>#N/A</v>
      </c>
      <c r="S834" s="108" t="e">
        <f t="shared" ref="S834:S897" si="134">IF(L834&gt;10000000,"Faixa I - 30%",IF(L834&gt;=5000000,"Faixa II - 40%","Faixa III - 50%"))</f>
        <v>#N/A</v>
      </c>
      <c r="T834" s="108" t="e">
        <f t="shared" ref="T834:T897" si="135">IF(L834&gt;10000000,L834*0.3,IF(L834&gt;=5000000,L834*0.4,L834*0.5))</f>
        <v>#N/A</v>
      </c>
      <c r="U834" s="110" t="e">
        <f t="shared" ref="U834:U897" si="136">T834-P834</f>
        <v>#N/A</v>
      </c>
      <c r="V834" t="e">
        <f t="shared" ref="V834:V897" si="137">IF(OR(U834&gt;=T834,U834&lt;0,T834=0),"NÃO, ATENDEU O CRITÉRIO","SIM, ATENDEU O CRITÉRIO")</f>
        <v>#N/A</v>
      </c>
      <c r="W834" t="str">
        <f t="shared" ref="W834:W897" si="138">LEFT(D834,8)</f>
        <v/>
      </c>
      <c r="X834" s="24" t="str">
        <f>IFERROR(VLOOKUP(W834,HOSPITAIS_COM_DIVIDAS!A:E,5,FALSE),"")</f>
        <v/>
      </c>
    </row>
    <row r="835" spans="1:24" x14ac:dyDescent="0.25">
      <c r="A835" s="52" t="str">
        <f>IFERROR((Tabela4[[#This Row],[Status da Proposta]]),"")</f>
        <v/>
      </c>
      <c r="B835" s="121">
        <f>IFERROR((CREDITO_FINANCEIRO!A835),"")</f>
        <v>0</v>
      </c>
      <c r="C835" s="120" t="str">
        <f>IFERROR((VLOOKUP(B835,CREDITO_FINANCEIRO!A:B,2,FALSE)),"")</f>
        <v/>
      </c>
      <c r="D835" s="94" t="str">
        <f>IFERROR((VLOOKUP(B835,CREDITO_FINANCEIRO!A:E,5,FALSE)),"")</f>
        <v/>
      </c>
      <c r="E835" s="95" t="str">
        <f>IFERROR((VLOOKUP(B835,CREDITO_FINANCEIRO!A:C,3,FALSE)),"")</f>
        <v/>
      </c>
      <c r="F835" s="120" t="str">
        <f>IFERROR((VLOOKUP(B835,CREDITO_FINANCEIRO!A:G,4,FALSE)),"")</f>
        <v/>
      </c>
      <c r="G835" s="120" t="e">
        <f>VLOOKUP(B835,CREDITO_FINANCEIRO!A:G,6,FALSE)</f>
        <v>#N/A</v>
      </c>
      <c r="H835" s="120" t="e">
        <f>VLOOKUP(B835,CREDITO_FINANCEIRO!A:G,7,FALSE)</f>
        <v>#N/A</v>
      </c>
      <c r="I835" s="91" t="e">
        <f>VLOOKUP(B835,CREDITO_FINANCEIRO!A:K,10,FALSE)</f>
        <v>#N/A</v>
      </c>
      <c r="J835" s="91" t="e">
        <f>VLOOKUP(B835,CREDITO_FINANCEIRO!A:K,11,FALSE)</f>
        <v>#N/A</v>
      </c>
      <c r="K835" s="91" t="e">
        <f>VLOOKUP(B835,CREDITO_FINANCEIRO!A:L,12,FALSE)</f>
        <v>#N/A</v>
      </c>
      <c r="L835" s="110" t="e">
        <f t="shared" si="130"/>
        <v>#N/A</v>
      </c>
      <c r="M835" s="2" t="e">
        <f t="shared" si="131"/>
        <v>#N/A</v>
      </c>
      <c r="N835" s="111" t="e">
        <f>VLOOKUP(Tabela4[[#This Row],[Proposta de Referência]],SIMP_CF!A:K,9,FALSE)</f>
        <v>#N/A</v>
      </c>
      <c r="O835" s="111" t="e">
        <f>VLOOKUP(Tabela4[[#This Row],[Proposta de Referência]],SIMP_CF!A:K,8,FALSE)</f>
        <v>#N/A</v>
      </c>
      <c r="P835" s="112" t="e">
        <f t="shared" si="132"/>
        <v>#N/A</v>
      </c>
      <c r="Q835" s="112" t="e">
        <f t="shared" si="133"/>
        <v>#N/A</v>
      </c>
      <c r="R835" t="e">
        <f t="shared" ref="R835:R898" si="139">IF(P835&gt;=100000,"SIM, POSSUI VALOR ACIMA DE R$100.000,00","NÃO, POSSUI VALOR NECESSÁRIO")</f>
        <v>#N/A</v>
      </c>
      <c r="S835" s="108" t="e">
        <f t="shared" si="134"/>
        <v>#N/A</v>
      </c>
      <c r="T835" s="108" t="e">
        <f t="shared" si="135"/>
        <v>#N/A</v>
      </c>
      <c r="U835" s="110" t="e">
        <f t="shared" si="136"/>
        <v>#N/A</v>
      </c>
      <c r="V835" t="e">
        <f t="shared" si="137"/>
        <v>#N/A</v>
      </c>
      <c r="W835" t="str">
        <f t="shared" si="138"/>
        <v/>
      </c>
      <c r="X835" s="24" t="str">
        <f>IFERROR(VLOOKUP(W835,HOSPITAIS_COM_DIVIDAS!A:E,5,FALSE),"")</f>
        <v/>
      </c>
    </row>
    <row r="836" spans="1:24" x14ac:dyDescent="0.25">
      <c r="A836" s="52" t="str">
        <f>IFERROR((Tabela4[[#This Row],[Status da Proposta]]),"")</f>
        <v/>
      </c>
      <c r="B836" s="121">
        <f>IFERROR((CREDITO_FINANCEIRO!A836),"")</f>
        <v>0</v>
      </c>
      <c r="C836" s="120" t="str">
        <f>IFERROR((VLOOKUP(B836,CREDITO_FINANCEIRO!A:B,2,FALSE)),"")</f>
        <v/>
      </c>
      <c r="D836" s="94" t="str">
        <f>IFERROR((VLOOKUP(B836,CREDITO_FINANCEIRO!A:E,5,FALSE)),"")</f>
        <v/>
      </c>
      <c r="E836" s="95" t="str">
        <f>IFERROR((VLOOKUP(B836,CREDITO_FINANCEIRO!A:C,3,FALSE)),"")</f>
        <v/>
      </c>
      <c r="F836" s="120" t="str">
        <f>IFERROR((VLOOKUP(B836,CREDITO_FINANCEIRO!A:G,4,FALSE)),"")</f>
        <v/>
      </c>
      <c r="G836" s="120" t="e">
        <f>VLOOKUP(B836,CREDITO_FINANCEIRO!A:G,6,FALSE)</f>
        <v>#N/A</v>
      </c>
      <c r="H836" s="120" t="e">
        <f>VLOOKUP(B836,CREDITO_FINANCEIRO!A:G,7,FALSE)</f>
        <v>#N/A</v>
      </c>
      <c r="I836" s="91" t="e">
        <f>VLOOKUP(B836,CREDITO_FINANCEIRO!A:K,10,FALSE)</f>
        <v>#N/A</v>
      </c>
      <c r="J836" s="91" t="e">
        <f>VLOOKUP(B836,CREDITO_FINANCEIRO!A:K,11,FALSE)</f>
        <v>#N/A</v>
      </c>
      <c r="K836" s="91" t="e">
        <f>VLOOKUP(B836,CREDITO_FINANCEIRO!A:L,12,FALSE)</f>
        <v>#N/A</v>
      </c>
      <c r="L836" s="110" t="e">
        <f t="shared" si="130"/>
        <v>#N/A</v>
      </c>
      <c r="M836" s="2" t="e">
        <f t="shared" si="131"/>
        <v>#N/A</v>
      </c>
      <c r="N836" s="111" t="e">
        <f>VLOOKUP(Tabela4[[#This Row],[Proposta de Referência]],SIMP_CF!A:K,9,FALSE)</f>
        <v>#N/A</v>
      </c>
      <c r="O836" s="111" t="e">
        <f>VLOOKUP(Tabela4[[#This Row],[Proposta de Referência]],SIMP_CF!A:K,8,FALSE)</f>
        <v>#N/A</v>
      </c>
      <c r="P836" s="112" t="e">
        <f t="shared" si="132"/>
        <v>#N/A</v>
      </c>
      <c r="Q836" s="112" t="e">
        <f t="shared" si="133"/>
        <v>#N/A</v>
      </c>
      <c r="R836" t="e">
        <f t="shared" si="139"/>
        <v>#N/A</v>
      </c>
      <c r="S836" s="108" t="e">
        <f t="shared" si="134"/>
        <v>#N/A</v>
      </c>
      <c r="T836" s="108" t="e">
        <f t="shared" si="135"/>
        <v>#N/A</v>
      </c>
      <c r="U836" s="110" t="e">
        <f t="shared" si="136"/>
        <v>#N/A</v>
      </c>
      <c r="V836" t="e">
        <f t="shared" si="137"/>
        <v>#N/A</v>
      </c>
      <c r="W836" t="str">
        <f t="shared" si="138"/>
        <v/>
      </c>
      <c r="X836" s="24" t="str">
        <f>IFERROR(VLOOKUP(W836,HOSPITAIS_COM_DIVIDAS!A:E,5,FALSE),"")</f>
        <v/>
      </c>
    </row>
    <row r="837" spans="1:24" x14ac:dyDescent="0.25">
      <c r="A837" s="52" t="str">
        <f>IFERROR((Tabela4[[#This Row],[Status da Proposta]]),"")</f>
        <v/>
      </c>
      <c r="B837" s="121">
        <f>IFERROR((CREDITO_FINANCEIRO!A837),"")</f>
        <v>0</v>
      </c>
      <c r="C837" s="120" t="str">
        <f>IFERROR((VLOOKUP(B837,CREDITO_FINANCEIRO!A:B,2,FALSE)),"")</f>
        <v/>
      </c>
      <c r="D837" s="94" t="str">
        <f>IFERROR((VLOOKUP(B837,CREDITO_FINANCEIRO!A:E,5,FALSE)),"")</f>
        <v/>
      </c>
      <c r="E837" s="95" t="str">
        <f>IFERROR((VLOOKUP(B837,CREDITO_FINANCEIRO!A:C,3,FALSE)),"")</f>
        <v/>
      </c>
      <c r="F837" s="120" t="str">
        <f>IFERROR((VLOOKUP(B837,CREDITO_FINANCEIRO!A:G,4,FALSE)),"")</f>
        <v/>
      </c>
      <c r="G837" s="120" t="e">
        <f>VLOOKUP(B837,CREDITO_FINANCEIRO!A:G,6,FALSE)</f>
        <v>#N/A</v>
      </c>
      <c r="H837" s="120" t="e">
        <f>VLOOKUP(B837,CREDITO_FINANCEIRO!A:G,7,FALSE)</f>
        <v>#N/A</v>
      </c>
      <c r="I837" s="91" t="e">
        <f>VLOOKUP(B837,CREDITO_FINANCEIRO!A:K,10,FALSE)</f>
        <v>#N/A</v>
      </c>
      <c r="J837" s="91" t="e">
        <f>VLOOKUP(B837,CREDITO_FINANCEIRO!A:K,11,FALSE)</f>
        <v>#N/A</v>
      </c>
      <c r="K837" s="91" t="e">
        <f>VLOOKUP(B837,CREDITO_FINANCEIRO!A:L,12,FALSE)</f>
        <v>#N/A</v>
      </c>
      <c r="L837" s="110" t="e">
        <f t="shared" si="130"/>
        <v>#N/A</v>
      </c>
      <c r="M837" s="2" t="e">
        <f t="shared" si="131"/>
        <v>#N/A</v>
      </c>
      <c r="N837" s="111" t="e">
        <f>VLOOKUP(Tabela4[[#This Row],[Proposta de Referência]],SIMP_CF!A:K,9,FALSE)</f>
        <v>#N/A</v>
      </c>
      <c r="O837" s="111" t="e">
        <f>VLOOKUP(Tabela4[[#This Row],[Proposta de Referência]],SIMP_CF!A:K,8,FALSE)</f>
        <v>#N/A</v>
      </c>
      <c r="P837" s="112" t="e">
        <f t="shared" si="132"/>
        <v>#N/A</v>
      </c>
      <c r="Q837" s="112" t="e">
        <f t="shared" si="133"/>
        <v>#N/A</v>
      </c>
      <c r="R837" t="e">
        <f t="shared" si="139"/>
        <v>#N/A</v>
      </c>
      <c r="S837" s="108" t="e">
        <f t="shared" si="134"/>
        <v>#N/A</v>
      </c>
      <c r="T837" s="108" t="e">
        <f t="shared" si="135"/>
        <v>#N/A</v>
      </c>
      <c r="U837" s="110" t="e">
        <f t="shared" si="136"/>
        <v>#N/A</v>
      </c>
      <c r="V837" t="e">
        <f t="shared" si="137"/>
        <v>#N/A</v>
      </c>
      <c r="W837" t="str">
        <f t="shared" si="138"/>
        <v/>
      </c>
      <c r="X837" s="24" t="str">
        <f>IFERROR(VLOOKUP(W837,HOSPITAIS_COM_DIVIDAS!A:E,5,FALSE),"")</f>
        <v/>
      </c>
    </row>
    <row r="838" spans="1:24" x14ac:dyDescent="0.25">
      <c r="A838" s="52" t="str">
        <f>IFERROR((Tabela4[[#This Row],[Status da Proposta]]),"")</f>
        <v/>
      </c>
      <c r="B838" s="121">
        <f>IFERROR((CREDITO_FINANCEIRO!A838),"")</f>
        <v>0</v>
      </c>
      <c r="C838" s="120" t="str">
        <f>IFERROR((VLOOKUP(B838,CREDITO_FINANCEIRO!A:B,2,FALSE)),"")</f>
        <v/>
      </c>
      <c r="D838" s="94" t="str">
        <f>IFERROR((VLOOKUP(B838,CREDITO_FINANCEIRO!A:E,5,FALSE)),"")</f>
        <v/>
      </c>
      <c r="E838" s="95" t="str">
        <f>IFERROR((VLOOKUP(B838,CREDITO_FINANCEIRO!A:C,3,FALSE)),"")</f>
        <v/>
      </c>
      <c r="F838" s="120" t="str">
        <f>IFERROR((VLOOKUP(B838,CREDITO_FINANCEIRO!A:G,4,FALSE)),"")</f>
        <v/>
      </c>
      <c r="G838" s="120" t="e">
        <f>VLOOKUP(B838,CREDITO_FINANCEIRO!A:G,6,FALSE)</f>
        <v>#N/A</v>
      </c>
      <c r="H838" s="120" t="e">
        <f>VLOOKUP(B838,CREDITO_FINANCEIRO!A:G,7,FALSE)</f>
        <v>#N/A</v>
      </c>
      <c r="I838" s="91" t="e">
        <f>VLOOKUP(B838,CREDITO_FINANCEIRO!A:K,10,FALSE)</f>
        <v>#N/A</v>
      </c>
      <c r="J838" s="91" t="e">
        <f>VLOOKUP(B838,CREDITO_FINANCEIRO!A:K,11,FALSE)</f>
        <v>#N/A</v>
      </c>
      <c r="K838" s="91" t="e">
        <f>VLOOKUP(B838,CREDITO_FINANCEIRO!A:L,12,FALSE)</f>
        <v>#N/A</v>
      </c>
      <c r="L838" s="110" t="e">
        <f t="shared" si="130"/>
        <v>#N/A</v>
      </c>
      <c r="M838" s="2" t="e">
        <f t="shared" si="131"/>
        <v>#N/A</v>
      </c>
      <c r="N838" s="111" t="e">
        <f>VLOOKUP(Tabela4[[#This Row],[Proposta de Referência]],SIMP_CF!A:K,9,FALSE)</f>
        <v>#N/A</v>
      </c>
      <c r="O838" s="111" t="e">
        <f>VLOOKUP(Tabela4[[#This Row],[Proposta de Referência]],SIMP_CF!A:K,8,FALSE)</f>
        <v>#N/A</v>
      </c>
      <c r="P838" s="112" t="e">
        <f t="shared" si="132"/>
        <v>#N/A</v>
      </c>
      <c r="Q838" s="112" t="e">
        <f t="shared" si="133"/>
        <v>#N/A</v>
      </c>
      <c r="R838" t="e">
        <f t="shared" si="139"/>
        <v>#N/A</v>
      </c>
      <c r="S838" s="108" t="e">
        <f t="shared" si="134"/>
        <v>#N/A</v>
      </c>
      <c r="T838" s="108" t="e">
        <f t="shared" si="135"/>
        <v>#N/A</v>
      </c>
      <c r="U838" s="110" t="e">
        <f t="shared" si="136"/>
        <v>#N/A</v>
      </c>
      <c r="V838" t="e">
        <f t="shared" si="137"/>
        <v>#N/A</v>
      </c>
      <c r="W838" t="str">
        <f t="shared" si="138"/>
        <v/>
      </c>
      <c r="X838" s="24" t="str">
        <f>IFERROR(VLOOKUP(W838,HOSPITAIS_COM_DIVIDAS!A:E,5,FALSE),"")</f>
        <v/>
      </c>
    </row>
    <row r="839" spans="1:24" x14ac:dyDescent="0.25">
      <c r="A839" s="52" t="str">
        <f>IFERROR((Tabela4[[#This Row],[Status da Proposta]]),"")</f>
        <v/>
      </c>
      <c r="B839" s="121">
        <f>IFERROR((CREDITO_FINANCEIRO!A839),"")</f>
        <v>0</v>
      </c>
      <c r="C839" s="120" t="str">
        <f>IFERROR((VLOOKUP(B839,CREDITO_FINANCEIRO!A:B,2,FALSE)),"")</f>
        <v/>
      </c>
      <c r="D839" s="94" t="str">
        <f>IFERROR((VLOOKUP(B839,CREDITO_FINANCEIRO!A:E,5,FALSE)),"")</f>
        <v/>
      </c>
      <c r="E839" s="95" t="str">
        <f>IFERROR((VLOOKUP(B839,CREDITO_FINANCEIRO!A:C,3,FALSE)),"")</f>
        <v/>
      </c>
      <c r="F839" s="120" t="str">
        <f>IFERROR((VLOOKUP(B839,CREDITO_FINANCEIRO!A:G,4,FALSE)),"")</f>
        <v/>
      </c>
      <c r="G839" s="120" t="e">
        <f>VLOOKUP(B839,CREDITO_FINANCEIRO!A:G,6,FALSE)</f>
        <v>#N/A</v>
      </c>
      <c r="H839" s="120" t="e">
        <f>VLOOKUP(B839,CREDITO_FINANCEIRO!A:G,7,FALSE)</f>
        <v>#N/A</v>
      </c>
      <c r="I839" s="91" t="e">
        <f>VLOOKUP(B839,CREDITO_FINANCEIRO!A:K,10,FALSE)</f>
        <v>#N/A</v>
      </c>
      <c r="J839" s="91" t="e">
        <f>VLOOKUP(B839,CREDITO_FINANCEIRO!A:K,11,FALSE)</f>
        <v>#N/A</v>
      </c>
      <c r="K839" s="91" t="e">
        <f>VLOOKUP(B839,CREDITO_FINANCEIRO!A:L,12,FALSE)</f>
        <v>#N/A</v>
      </c>
      <c r="L839" s="110" t="e">
        <f t="shared" si="130"/>
        <v>#N/A</v>
      </c>
      <c r="M839" s="2" t="e">
        <f t="shared" si="131"/>
        <v>#N/A</v>
      </c>
      <c r="N839" s="111" t="e">
        <f>VLOOKUP(Tabela4[[#This Row],[Proposta de Referência]],SIMP_CF!A:K,9,FALSE)</f>
        <v>#N/A</v>
      </c>
      <c r="O839" s="111" t="e">
        <f>VLOOKUP(Tabela4[[#This Row],[Proposta de Referência]],SIMP_CF!A:K,8,FALSE)</f>
        <v>#N/A</v>
      </c>
      <c r="P839" s="112" t="e">
        <f t="shared" si="132"/>
        <v>#N/A</v>
      </c>
      <c r="Q839" s="112" t="e">
        <f t="shared" si="133"/>
        <v>#N/A</v>
      </c>
      <c r="R839" t="e">
        <f t="shared" si="139"/>
        <v>#N/A</v>
      </c>
      <c r="S839" s="108" t="e">
        <f t="shared" si="134"/>
        <v>#N/A</v>
      </c>
      <c r="T839" s="108" t="e">
        <f t="shared" si="135"/>
        <v>#N/A</v>
      </c>
      <c r="U839" s="110" t="e">
        <f t="shared" si="136"/>
        <v>#N/A</v>
      </c>
      <c r="V839" t="e">
        <f t="shared" si="137"/>
        <v>#N/A</v>
      </c>
      <c r="W839" t="str">
        <f t="shared" si="138"/>
        <v/>
      </c>
      <c r="X839" s="24" t="str">
        <f>IFERROR(VLOOKUP(W839,HOSPITAIS_COM_DIVIDAS!A:E,5,FALSE),"")</f>
        <v/>
      </c>
    </row>
    <row r="840" spans="1:24" x14ac:dyDescent="0.25">
      <c r="A840" s="52" t="str">
        <f>IFERROR((Tabela4[[#This Row],[Status da Proposta]]),"")</f>
        <v/>
      </c>
      <c r="B840" s="121">
        <f>IFERROR((CREDITO_FINANCEIRO!A840),"")</f>
        <v>0</v>
      </c>
      <c r="C840" s="120" t="str">
        <f>IFERROR((VLOOKUP(B840,CREDITO_FINANCEIRO!A:B,2,FALSE)),"")</f>
        <v/>
      </c>
      <c r="D840" s="94" t="str">
        <f>IFERROR((VLOOKUP(B840,CREDITO_FINANCEIRO!A:E,5,FALSE)),"")</f>
        <v/>
      </c>
      <c r="E840" s="95" t="str">
        <f>IFERROR((VLOOKUP(B840,CREDITO_FINANCEIRO!A:C,3,FALSE)),"")</f>
        <v/>
      </c>
      <c r="F840" s="120" t="str">
        <f>IFERROR((VLOOKUP(B840,CREDITO_FINANCEIRO!A:G,4,FALSE)),"")</f>
        <v/>
      </c>
      <c r="G840" s="120" t="e">
        <f>VLOOKUP(B840,CREDITO_FINANCEIRO!A:G,6,FALSE)</f>
        <v>#N/A</v>
      </c>
      <c r="H840" s="120" t="e">
        <f>VLOOKUP(B840,CREDITO_FINANCEIRO!A:G,7,FALSE)</f>
        <v>#N/A</v>
      </c>
      <c r="I840" s="91" t="e">
        <f>VLOOKUP(B840,CREDITO_FINANCEIRO!A:K,10,FALSE)</f>
        <v>#N/A</v>
      </c>
      <c r="J840" s="91" t="e">
        <f>VLOOKUP(B840,CREDITO_FINANCEIRO!A:K,11,FALSE)</f>
        <v>#N/A</v>
      </c>
      <c r="K840" s="91" t="e">
        <f>VLOOKUP(B840,CREDITO_FINANCEIRO!A:L,12,FALSE)</f>
        <v>#N/A</v>
      </c>
      <c r="L840" s="110" t="e">
        <f t="shared" si="130"/>
        <v>#N/A</v>
      </c>
      <c r="M840" s="2" t="e">
        <f t="shared" si="131"/>
        <v>#N/A</v>
      </c>
      <c r="N840" s="111" t="e">
        <f>VLOOKUP(Tabela4[[#This Row],[Proposta de Referência]],SIMP_CF!A:K,9,FALSE)</f>
        <v>#N/A</v>
      </c>
      <c r="O840" s="111" t="e">
        <f>VLOOKUP(Tabela4[[#This Row],[Proposta de Referência]],SIMP_CF!A:K,8,FALSE)</f>
        <v>#N/A</v>
      </c>
      <c r="P840" s="112" t="e">
        <f t="shared" si="132"/>
        <v>#N/A</v>
      </c>
      <c r="Q840" s="112" t="e">
        <f t="shared" si="133"/>
        <v>#N/A</v>
      </c>
      <c r="R840" t="e">
        <f t="shared" si="139"/>
        <v>#N/A</v>
      </c>
      <c r="S840" s="108" t="e">
        <f t="shared" si="134"/>
        <v>#N/A</v>
      </c>
      <c r="T840" s="108" t="e">
        <f t="shared" si="135"/>
        <v>#N/A</v>
      </c>
      <c r="U840" s="110" t="e">
        <f t="shared" si="136"/>
        <v>#N/A</v>
      </c>
      <c r="V840" t="e">
        <f t="shared" si="137"/>
        <v>#N/A</v>
      </c>
      <c r="W840" t="str">
        <f t="shared" si="138"/>
        <v/>
      </c>
      <c r="X840" s="24" t="str">
        <f>IFERROR(VLOOKUP(W840,HOSPITAIS_COM_DIVIDAS!A:E,5,FALSE),"")</f>
        <v/>
      </c>
    </row>
    <row r="841" spans="1:24" x14ac:dyDescent="0.25">
      <c r="A841" s="52" t="str">
        <f>IFERROR((Tabela4[[#This Row],[Status da Proposta]]),"")</f>
        <v/>
      </c>
      <c r="B841" s="121">
        <f>IFERROR((CREDITO_FINANCEIRO!A841),"")</f>
        <v>0</v>
      </c>
      <c r="C841" s="120" t="str">
        <f>IFERROR((VLOOKUP(B841,CREDITO_FINANCEIRO!A:B,2,FALSE)),"")</f>
        <v/>
      </c>
      <c r="D841" s="94" t="str">
        <f>IFERROR((VLOOKUP(B841,CREDITO_FINANCEIRO!A:E,5,FALSE)),"")</f>
        <v/>
      </c>
      <c r="E841" s="95" t="str">
        <f>IFERROR((VLOOKUP(B841,CREDITO_FINANCEIRO!A:C,3,FALSE)),"")</f>
        <v/>
      </c>
      <c r="F841" s="120" t="str">
        <f>IFERROR((VLOOKUP(B841,CREDITO_FINANCEIRO!A:G,4,FALSE)),"")</f>
        <v/>
      </c>
      <c r="G841" s="120" t="e">
        <f>VLOOKUP(B841,CREDITO_FINANCEIRO!A:G,6,FALSE)</f>
        <v>#N/A</v>
      </c>
      <c r="H841" s="120" t="e">
        <f>VLOOKUP(B841,CREDITO_FINANCEIRO!A:G,7,FALSE)</f>
        <v>#N/A</v>
      </c>
      <c r="I841" s="91" t="e">
        <f>VLOOKUP(B841,CREDITO_FINANCEIRO!A:K,10,FALSE)</f>
        <v>#N/A</v>
      </c>
      <c r="J841" s="91" t="e">
        <f>VLOOKUP(B841,CREDITO_FINANCEIRO!A:K,11,FALSE)</f>
        <v>#N/A</v>
      </c>
      <c r="K841" s="91" t="e">
        <f>VLOOKUP(B841,CREDITO_FINANCEIRO!A:L,12,FALSE)</f>
        <v>#N/A</v>
      </c>
      <c r="L841" s="110" t="e">
        <f t="shared" si="130"/>
        <v>#N/A</v>
      </c>
      <c r="M841" s="2" t="e">
        <f t="shared" si="131"/>
        <v>#N/A</v>
      </c>
      <c r="N841" s="111" t="e">
        <f>VLOOKUP(Tabela4[[#This Row],[Proposta de Referência]],SIMP_CF!A:K,9,FALSE)</f>
        <v>#N/A</v>
      </c>
      <c r="O841" s="111" t="e">
        <f>VLOOKUP(Tabela4[[#This Row],[Proposta de Referência]],SIMP_CF!A:K,8,FALSE)</f>
        <v>#N/A</v>
      </c>
      <c r="P841" s="112" t="e">
        <f t="shared" si="132"/>
        <v>#N/A</v>
      </c>
      <c r="Q841" s="112" t="e">
        <f t="shared" si="133"/>
        <v>#N/A</v>
      </c>
      <c r="R841" t="e">
        <f t="shared" si="139"/>
        <v>#N/A</v>
      </c>
      <c r="S841" s="108" t="e">
        <f t="shared" si="134"/>
        <v>#N/A</v>
      </c>
      <c r="T841" s="108" t="e">
        <f t="shared" si="135"/>
        <v>#N/A</v>
      </c>
      <c r="U841" s="110" t="e">
        <f t="shared" si="136"/>
        <v>#N/A</v>
      </c>
      <c r="V841" t="e">
        <f t="shared" si="137"/>
        <v>#N/A</v>
      </c>
      <c r="W841" t="str">
        <f t="shared" si="138"/>
        <v/>
      </c>
      <c r="X841" s="24" t="str">
        <f>IFERROR(VLOOKUP(W841,HOSPITAIS_COM_DIVIDAS!A:E,5,FALSE),"")</f>
        <v/>
      </c>
    </row>
    <row r="842" spans="1:24" x14ac:dyDescent="0.25">
      <c r="A842" s="52" t="str">
        <f>IFERROR((Tabela4[[#This Row],[Status da Proposta]]),"")</f>
        <v/>
      </c>
      <c r="B842" s="121">
        <f>IFERROR((CREDITO_FINANCEIRO!A842),"")</f>
        <v>0</v>
      </c>
      <c r="C842" s="120" t="str">
        <f>IFERROR((VLOOKUP(B842,CREDITO_FINANCEIRO!A:B,2,FALSE)),"")</f>
        <v/>
      </c>
      <c r="D842" s="94" t="str">
        <f>IFERROR((VLOOKUP(B842,CREDITO_FINANCEIRO!A:E,5,FALSE)),"")</f>
        <v/>
      </c>
      <c r="E842" s="95" t="str">
        <f>IFERROR((VLOOKUP(B842,CREDITO_FINANCEIRO!A:C,3,FALSE)),"")</f>
        <v/>
      </c>
      <c r="F842" s="120" t="str">
        <f>IFERROR((VLOOKUP(B842,CREDITO_FINANCEIRO!A:G,4,FALSE)),"")</f>
        <v/>
      </c>
      <c r="G842" s="120" t="e">
        <f>VLOOKUP(B842,CREDITO_FINANCEIRO!A:G,6,FALSE)</f>
        <v>#N/A</v>
      </c>
      <c r="H842" s="120" t="e">
        <f>VLOOKUP(B842,CREDITO_FINANCEIRO!A:G,7,FALSE)</f>
        <v>#N/A</v>
      </c>
      <c r="I842" s="91" t="e">
        <f>VLOOKUP(B842,CREDITO_FINANCEIRO!A:K,10,FALSE)</f>
        <v>#N/A</v>
      </c>
      <c r="J842" s="91" t="e">
        <f>VLOOKUP(B842,CREDITO_FINANCEIRO!A:K,11,FALSE)</f>
        <v>#N/A</v>
      </c>
      <c r="K842" s="91" t="e">
        <f>VLOOKUP(B842,CREDITO_FINANCEIRO!A:L,12,FALSE)</f>
        <v>#N/A</v>
      </c>
      <c r="L842" s="110" t="e">
        <f t="shared" si="130"/>
        <v>#N/A</v>
      </c>
      <c r="M842" s="2" t="e">
        <f t="shared" si="131"/>
        <v>#N/A</v>
      </c>
      <c r="N842" s="111" t="e">
        <f>VLOOKUP(Tabela4[[#This Row],[Proposta de Referência]],SIMP_CF!A:K,9,FALSE)</f>
        <v>#N/A</v>
      </c>
      <c r="O842" s="111" t="e">
        <f>VLOOKUP(Tabela4[[#This Row],[Proposta de Referência]],SIMP_CF!A:K,8,FALSE)</f>
        <v>#N/A</v>
      </c>
      <c r="P842" s="112" t="e">
        <f t="shared" si="132"/>
        <v>#N/A</v>
      </c>
      <c r="Q842" s="112" t="e">
        <f t="shared" si="133"/>
        <v>#N/A</v>
      </c>
      <c r="R842" t="e">
        <f t="shared" si="139"/>
        <v>#N/A</v>
      </c>
      <c r="S842" s="108" t="e">
        <f t="shared" si="134"/>
        <v>#N/A</v>
      </c>
      <c r="T842" s="108" t="e">
        <f t="shared" si="135"/>
        <v>#N/A</v>
      </c>
      <c r="U842" s="110" t="e">
        <f t="shared" si="136"/>
        <v>#N/A</v>
      </c>
      <c r="V842" t="e">
        <f t="shared" si="137"/>
        <v>#N/A</v>
      </c>
      <c r="W842" t="str">
        <f t="shared" si="138"/>
        <v/>
      </c>
      <c r="X842" s="24" t="str">
        <f>IFERROR(VLOOKUP(W842,HOSPITAIS_COM_DIVIDAS!A:E,5,FALSE),"")</f>
        <v/>
      </c>
    </row>
    <row r="843" spans="1:24" x14ac:dyDescent="0.25">
      <c r="A843" s="52" t="str">
        <f>IFERROR((Tabela4[[#This Row],[Status da Proposta]]),"")</f>
        <v/>
      </c>
      <c r="B843" s="121">
        <f>IFERROR((CREDITO_FINANCEIRO!A843),"")</f>
        <v>0</v>
      </c>
      <c r="C843" s="120" t="str">
        <f>IFERROR((VLOOKUP(B843,CREDITO_FINANCEIRO!A:B,2,FALSE)),"")</f>
        <v/>
      </c>
      <c r="D843" s="94" t="str">
        <f>IFERROR((VLOOKUP(B843,CREDITO_FINANCEIRO!A:E,5,FALSE)),"")</f>
        <v/>
      </c>
      <c r="E843" s="95" t="str">
        <f>IFERROR((VLOOKUP(B843,CREDITO_FINANCEIRO!A:C,3,FALSE)),"")</f>
        <v/>
      </c>
      <c r="F843" s="120" t="str">
        <f>IFERROR((VLOOKUP(B843,CREDITO_FINANCEIRO!A:G,4,FALSE)),"")</f>
        <v/>
      </c>
      <c r="G843" s="120" t="e">
        <f>VLOOKUP(B843,CREDITO_FINANCEIRO!A:G,6,FALSE)</f>
        <v>#N/A</v>
      </c>
      <c r="H843" s="120" t="e">
        <f>VLOOKUP(B843,CREDITO_FINANCEIRO!A:G,7,FALSE)</f>
        <v>#N/A</v>
      </c>
      <c r="I843" s="91" t="e">
        <f>VLOOKUP(B843,CREDITO_FINANCEIRO!A:K,10,FALSE)</f>
        <v>#N/A</v>
      </c>
      <c r="J843" s="91" t="e">
        <f>VLOOKUP(B843,CREDITO_FINANCEIRO!A:K,11,FALSE)</f>
        <v>#N/A</v>
      </c>
      <c r="K843" s="91" t="e">
        <f>VLOOKUP(B843,CREDITO_FINANCEIRO!A:L,12,FALSE)</f>
        <v>#N/A</v>
      </c>
      <c r="L843" s="110" t="e">
        <f t="shared" si="130"/>
        <v>#N/A</v>
      </c>
      <c r="M843" s="2" t="e">
        <f t="shared" si="131"/>
        <v>#N/A</v>
      </c>
      <c r="N843" s="111" t="e">
        <f>VLOOKUP(Tabela4[[#This Row],[Proposta de Referência]],SIMP_CF!A:K,9,FALSE)</f>
        <v>#N/A</v>
      </c>
      <c r="O843" s="111" t="e">
        <f>VLOOKUP(Tabela4[[#This Row],[Proposta de Referência]],SIMP_CF!A:K,8,FALSE)</f>
        <v>#N/A</v>
      </c>
      <c r="P843" s="112" t="e">
        <f t="shared" si="132"/>
        <v>#N/A</v>
      </c>
      <c r="Q843" s="112" t="e">
        <f t="shared" si="133"/>
        <v>#N/A</v>
      </c>
      <c r="R843" t="e">
        <f t="shared" si="139"/>
        <v>#N/A</v>
      </c>
      <c r="S843" s="108" t="e">
        <f t="shared" si="134"/>
        <v>#N/A</v>
      </c>
      <c r="T843" s="108" t="e">
        <f t="shared" si="135"/>
        <v>#N/A</v>
      </c>
      <c r="U843" s="110" t="e">
        <f t="shared" si="136"/>
        <v>#N/A</v>
      </c>
      <c r="V843" t="e">
        <f t="shared" si="137"/>
        <v>#N/A</v>
      </c>
      <c r="W843" t="str">
        <f t="shared" si="138"/>
        <v/>
      </c>
      <c r="X843" s="24" t="str">
        <f>IFERROR(VLOOKUP(W843,HOSPITAIS_COM_DIVIDAS!A:E,5,FALSE),"")</f>
        <v/>
      </c>
    </row>
    <row r="844" spans="1:24" x14ac:dyDescent="0.25">
      <c r="A844" s="52" t="str">
        <f>IFERROR((Tabela4[[#This Row],[Status da Proposta]]),"")</f>
        <v/>
      </c>
      <c r="B844" s="121">
        <f>IFERROR((CREDITO_FINANCEIRO!A844),"")</f>
        <v>0</v>
      </c>
      <c r="C844" s="120" t="str">
        <f>IFERROR((VLOOKUP(B844,CREDITO_FINANCEIRO!A:B,2,FALSE)),"")</f>
        <v/>
      </c>
      <c r="D844" s="94" t="str">
        <f>IFERROR((VLOOKUP(B844,CREDITO_FINANCEIRO!A:E,5,FALSE)),"")</f>
        <v/>
      </c>
      <c r="E844" s="95" t="str">
        <f>IFERROR((VLOOKUP(B844,CREDITO_FINANCEIRO!A:C,3,FALSE)),"")</f>
        <v/>
      </c>
      <c r="F844" s="120" t="str">
        <f>IFERROR((VLOOKUP(B844,CREDITO_FINANCEIRO!A:G,4,FALSE)),"")</f>
        <v/>
      </c>
      <c r="G844" s="120" t="e">
        <f>VLOOKUP(B844,CREDITO_FINANCEIRO!A:G,6,FALSE)</f>
        <v>#N/A</v>
      </c>
      <c r="H844" s="120" t="e">
        <f>VLOOKUP(B844,CREDITO_FINANCEIRO!A:G,7,FALSE)</f>
        <v>#N/A</v>
      </c>
      <c r="I844" s="91" t="e">
        <f>VLOOKUP(B844,CREDITO_FINANCEIRO!A:K,10,FALSE)</f>
        <v>#N/A</v>
      </c>
      <c r="J844" s="91" t="e">
        <f>VLOOKUP(B844,CREDITO_FINANCEIRO!A:K,11,FALSE)</f>
        <v>#N/A</v>
      </c>
      <c r="K844" s="91" t="e">
        <f>VLOOKUP(B844,CREDITO_FINANCEIRO!A:L,12,FALSE)</f>
        <v>#N/A</v>
      </c>
      <c r="L844" s="110" t="e">
        <f t="shared" si="130"/>
        <v>#N/A</v>
      </c>
      <c r="M844" s="2" t="e">
        <f t="shared" si="131"/>
        <v>#N/A</v>
      </c>
      <c r="N844" s="111" t="e">
        <f>VLOOKUP(Tabela4[[#This Row],[Proposta de Referência]],SIMP_CF!A:K,9,FALSE)</f>
        <v>#N/A</v>
      </c>
      <c r="O844" s="111" t="e">
        <f>VLOOKUP(Tabela4[[#This Row],[Proposta de Referência]],SIMP_CF!A:K,8,FALSE)</f>
        <v>#N/A</v>
      </c>
      <c r="P844" s="112" t="e">
        <f t="shared" si="132"/>
        <v>#N/A</v>
      </c>
      <c r="Q844" s="112" t="e">
        <f t="shared" si="133"/>
        <v>#N/A</v>
      </c>
      <c r="R844" t="e">
        <f t="shared" si="139"/>
        <v>#N/A</v>
      </c>
      <c r="S844" s="108" t="e">
        <f t="shared" si="134"/>
        <v>#N/A</v>
      </c>
      <c r="T844" s="108" t="e">
        <f t="shared" si="135"/>
        <v>#N/A</v>
      </c>
      <c r="U844" s="110" t="e">
        <f t="shared" si="136"/>
        <v>#N/A</v>
      </c>
      <c r="V844" t="e">
        <f t="shared" si="137"/>
        <v>#N/A</v>
      </c>
      <c r="W844" t="str">
        <f t="shared" si="138"/>
        <v/>
      </c>
      <c r="X844" s="24" t="str">
        <f>IFERROR(VLOOKUP(W844,HOSPITAIS_COM_DIVIDAS!A:E,5,FALSE),"")</f>
        <v/>
      </c>
    </row>
    <row r="845" spans="1:24" x14ac:dyDescent="0.25">
      <c r="A845" s="52" t="str">
        <f>IFERROR((Tabela4[[#This Row],[Status da Proposta]]),"")</f>
        <v/>
      </c>
      <c r="B845" s="121">
        <f>IFERROR((CREDITO_FINANCEIRO!A845),"")</f>
        <v>0</v>
      </c>
      <c r="C845" s="120" t="str">
        <f>IFERROR((VLOOKUP(B845,CREDITO_FINANCEIRO!A:B,2,FALSE)),"")</f>
        <v/>
      </c>
      <c r="D845" s="94" t="str">
        <f>IFERROR((VLOOKUP(B845,CREDITO_FINANCEIRO!A:E,5,FALSE)),"")</f>
        <v/>
      </c>
      <c r="E845" s="95" t="str">
        <f>IFERROR((VLOOKUP(B845,CREDITO_FINANCEIRO!A:C,3,FALSE)),"")</f>
        <v/>
      </c>
      <c r="F845" s="120" t="str">
        <f>IFERROR((VLOOKUP(B845,CREDITO_FINANCEIRO!A:G,4,FALSE)),"")</f>
        <v/>
      </c>
      <c r="G845" s="120" t="e">
        <f>VLOOKUP(B845,CREDITO_FINANCEIRO!A:G,6,FALSE)</f>
        <v>#N/A</v>
      </c>
      <c r="H845" s="120" t="e">
        <f>VLOOKUP(B845,CREDITO_FINANCEIRO!A:G,7,FALSE)</f>
        <v>#N/A</v>
      </c>
      <c r="I845" s="91" t="e">
        <f>VLOOKUP(B845,CREDITO_FINANCEIRO!A:K,10,FALSE)</f>
        <v>#N/A</v>
      </c>
      <c r="J845" s="91" t="e">
        <f>VLOOKUP(B845,CREDITO_FINANCEIRO!A:K,11,FALSE)</f>
        <v>#N/A</v>
      </c>
      <c r="K845" s="91" t="e">
        <f>VLOOKUP(B845,CREDITO_FINANCEIRO!A:L,12,FALSE)</f>
        <v>#N/A</v>
      </c>
      <c r="L845" s="110" t="e">
        <f t="shared" si="130"/>
        <v>#N/A</v>
      </c>
      <c r="M845" s="2" t="e">
        <f t="shared" si="131"/>
        <v>#N/A</v>
      </c>
      <c r="N845" s="111" t="e">
        <f>VLOOKUP(Tabela4[[#This Row],[Proposta de Referência]],SIMP_CF!A:K,9,FALSE)</f>
        <v>#N/A</v>
      </c>
      <c r="O845" s="111" t="e">
        <f>VLOOKUP(Tabela4[[#This Row],[Proposta de Referência]],SIMP_CF!A:K,8,FALSE)</f>
        <v>#N/A</v>
      </c>
      <c r="P845" s="112" t="e">
        <f t="shared" si="132"/>
        <v>#N/A</v>
      </c>
      <c r="Q845" s="112" t="e">
        <f t="shared" si="133"/>
        <v>#N/A</v>
      </c>
      <c r="R845" t="e">
        <f t="shared" si="139"/>
        <v>#N/A</v>
      </c>
      <c r="S845" s="108" t="e">
        <f t="shared" si="134"/>
        <v>#N/A</v>
      </c>
      <c r="T845" s="108" t="e">
        <f t="shared" si="135"/>
        <v>#N/A</v>
      </c>
      <c r="U845" s="110" t="e">
        <f t="shared" si="136"/>
        <v>#N/A</v>
      </c>
      <c r="V845" t="e">
        <f t="shared" si="137"/>
        <v>#N/A</v>
      </c>
      <c r="W845" t="str">
        <f t="shared" si="138"/>
        <v/>
      </c>
      <c r="X845" s="24" t="str">
        <f>IFERROR(VLOOKUP(W845,HOSPITAIS_COM_DIVIDAS!A:E,5,FALSE),"")</f>
        <v/>
      </c>
    </row>
    <row r="846" spans="1:24" x14ac:dyDescent="0.25">
      <c r="A846" s="52" t="str">
        <f>IFERROR((Tabela4[[#This Row],[Status da Proposta]]),"")</f>
        <v/>
      </c>
      <c r="B846" s="121">
        <f>IFERROR((CREDITO_FINANCEIRO!A846),"")</f>
        <v>0</v>
      </c>
      <c r="C846" s="120" t="str">
        <f>IFERROR((VLOOKUP(B846,CREDITO_FINANCEIRO!A:B,2,FALSE)),"")</f>
        <v/>
      </c>
      <c r="D846" s="94" t="str">
        <f>IFERROR((VLOOKUP(B846,CREDITO_FINANCEIRO!A:E,5,FALSE)),"")</f>
        <v/>
      </c>
      <c r="E846" s="95" t="str">
        <f>IFERROR((VLOOKUP(B846,CREDITO_FINANCEIRO!A:C,3,FALSE)),"")</f>
        <v/>
      </c>
      <c r="F846" s="120" t="str">
        <f>IFERROR((VLOOKUP(B846,CREDITO_FINANCEIRO!A:G,4,FALSE)),"")</f>
        <v/>
      </c>
      <c r="G846" s="120" t="e">
        <f>VLOOKUP(B846,CREDITO_FINANCEIRO!A:G,6,FALSE)</f>
        <v>#N/A</v>
      </c>
      <c r="H846" s="120" t="e">
        <f>VLOOKUP(B846,CREDITO_FINANCEIRO!A:G,7,FALSE)</f>
        <v>#N/A</v>
      </c>
      <c r="I846" s="91" t="e">
        <f>VLOOKUP(B846,CREDITO_FINANCEIRO!A:K,10,FALSE)</f>
        <v>#N/A</v>
      </c>
      <c r="J846" s="91" t="e">
        <f>VLOOKUP(B846,CREDITO_FINANCEIRO!A:K,11,FALSE)</f>
        <v>#N/A</v>
      </c>
      <c r="K846" s="91" t="e">
        <f>VLOOKUP(B846,CREDITO_FINANCEIRO!A:L,12,FALSE)</f>
        <v>#N/A</v>
      </c>
      <c r="L846" s="110" t="e">
        <f t="shared" si="130"/>
        <v>#N/A</v>
      </c>
      <c r="M846" s="2" t="e">
        <f t="shared" si="131"/>
        <v>#N/A</v>
      </c>
      <c r="N846" s="111" t="e">
        <f>VLOOKUP(Tabela4[[#This Row],[Proposta de Referência]],SIMP_CF!A:K,9,FALSE)</f>
        <v>#N/A</v>
      </c>
      <c r="O846" s="111" t="e">
        <f>VLOOKUP(Tabela4[[#This Row],[Proposta de Referência]],SIMP_CF!A:K,8,FALSE)</f>
        <v>#N/A</v>
      </c>
      <c r="P846" s="112" t="e">
        <f t="shared" si="132"/>
        <v>#N/A</v>
      </c>
      <c r="Q846" s="112" t="e">
        <f t="shared" si="133"/>
        <v>#N/A</v>
      </c>
      <c r="R846" t="e">
        <f t="shared" si="139"/>
        <v>#N/A</v>
      </c>
      <c r="S846" s="108" t="e">
        <f t="shared" si="134"/>
        <v>#N/A</v>
      </c>
      <c r="T846" s="108" t="e">
        <f t="shared" si="135"/>
        <v>#N/A</v>
      </c>
      <c r="U846" s="110" t="e">
        <f t="shared" si="136"/>
        <v>#N/A</v>
      </c>
      <c r="V846" t="e">
        <f t="shared" si="137"/>
        <v>#N/A</v>
      </c>
      <c r="W846" t="str">
        <f t="shared" si="138"/>
        <v/>
      </c>
      <c r="X846" s="24" t="str">
        <f>IFERROR(VLOOKUP(W846,HOSPITAIS_COM_DIVIDAS!A:E,5,FALSE),"")</f>
        <v/>
      </c>
    </row>
    <row r="847" spans="1:24" x14ac:dyDescent="0.25">
      <c r="A847" s="52" t="str">
        <f>IFERROR((Tabela4[[#This Row],[Status da Proposta]]),"")</f>
        <v/>
      </c>
      <c r="B847" s="121">
        <f>IFERROR((CREDITO_FINANCEIRO!A847),"")</f>
        <v>0</v>
      </c>
      <c r="C847" s="120" t="str">
        <f>IFERROR((VLOOKUP(B847,CREDITO_FINANCEIRO!A:B,2,FALSE)),"")</f>
        <v/>
      </c>
      <c r="D847" s="94" t="str">
        <f>IFERROR((VLOOKUP(B847,CREDITO_FINANCEIRO!A:E,5,FALSE)),"")</f>
        <v/>
      </c>
      <c r="E847" s="95" t="str">
        <f>IFERROR((VLOOKUP(B847,CREDITO_FINANCEIRO!A:C,3,FALSE)),"")</f>
        <v/>
      </c>
      <c r="F847" s="120" t="str">
        <f>IFERROR((VLOOKUP(B847,CREDITO_FINANCEIRO!A:G,4,FALSE)),"")</f>
        <v/>
      </c>
      <c r="G847" s="120" t="e">
        <f>VLOOKUP(B847,CREDITO_FINANCEIRO!A:G,6,FALSE)</f>
        <v>#N/A</v>
      </c>
      <c r="H847" s="120" t="e">
        <f>VLOOKUP(B847,CREDITO_FINANCEIRO!A:G,7,FALSE)</f>
        <v>#N/A</v>
      </c>
      <c r="I847" s="91" t="e">
        <f>VLOOKUP(B847,CREDITO_FINANCEIRO!A:K,10,FALSE)</f>
        <v>#N/A</v>
      </c>
      <c r="J847" s="91" t="e">
        <f>VLOOKUP(B847,CREDITO_FINANCEIRO!A:K,11,FALSE)</f>
        <v>#N/A</v>
      </c>
      <c r="K847" s="91" t="e">
        <f>VLOOKUP(B847,CREDITO_FINANCEIRO!A:L,12,FALSE)</f>
        <v>#N/A</v>
      </c>
      <c r="L847" s="110" t="e">
        <f t="shared" si="130"/>
        <v>#N/A</v>
      </c>
      <c r="M847" s="2" t="e">
        <f t="shared" si="131"/>
        <v>#N/A</v>
      </c>
      <c r="N847" s="111" t="e">
        <f>VLOOKUP(Tabela4[[#This Row],[Proposta de Referência]],SIMP_CF!A:K,9,FALSE)</f>
        <v>#N/A</v>
      </c>
      <c r="O847" s="111" t="e">
        <f>VLOOKUP(Tabela4[[#This Row],[Proposta de Referência]],SIMP_CF!A:K,8,FALSE)</f>
        <v>#N/A</v>
      </c>
      <c r="P847" s="112" t="e">
        <f t="shared" si="132"/>
        <v>#N/A</v>
      </c>
      <c r="Q847" s="112" t="e">
        <f t="shared" si="133"/>
        <v>#N/A</v>
      </c>
      <c r="R847" t="e">
        <f t="shared" si="139"/>
        <v>#N/A</v>
      </c>
      <c r="S847" s="108" t="e">
        <f t="shared" si="134"/>
        <v>#N/A</v>
      </c>
      <c r="T847" s="108" t="e">
        <f t="shared" si="135"/>
        <v>#N/A</v>
      </c>
      <c r="U847" s="110" t="e">
        <f t="shared" si="136"/>
        <v>#N/A</v>
      </c>
      <c r="V847" t="e">
        <f t="shared" si="137"/>
        <v>#N/A</v>
      </c>
      <c r="W847" t="str">
        <f t="shared" si="138"/>
        <v/>
      </c>
      <c r="X847" s="24" t="str">
        <f>IFERROR(VLOOKUP(W847,HOSPITAIS_COM_DIVIDAS!A:E,5,FALSE),"")</f>
        <v/>
      </c>
    </row>
    <row r="848" spans="1:24" x14ac:dyDescent="0.25">
      <c r="A848" s="52" t="str">
        <f>IFERROR((Tabela4[[#This Row],[Status da Proposta]]),"")</f>
        <v/>
      </c>
      <c r="B848" s="121">
        <f>IFERROR((CREDITO_FINANCEIRO!A848),"")</f>
        <v>0</v>
      </c>
      <c r="C848" s="120" t="str">
        <f>IFERROR((VLOOKUP(B848,CREDITO_FINANCEIRO!A:B,2,FALSE)),"")</f>
        <v/>
      </c>
      <c r="D848" s="94" t="str">
        <f>IFERROR((VLOOKUP(B848,CREDITO_FINANCEIRO!A:E,5,FALSE)),"")</f>
        <v/>
      </c>
      <c r="E848" s="95" t="str">
        <f>IFERROR((VLOOKUP(B848,CREDITO_FINANCEIRO!A:C,3,FALSE)),"")</f>
        <v/>
      </c>
      <c r="F848" s="120" t="str">
        <f>IFERROR((VLOOKUP(B848,CREDITO_FINANCEIRO!A:G,4,FALSE)),"")</f>
        <v/>
      </c>
      <c r="G848" s="120" t="e">
        <f>VLOOKUP(B848,CREDITO_FINANCEIRO!A:G,6,FALSE)</f>
        <v>#N/A</v>
      </c>
      <c r="H848" s="120" t="e">
        <f>VLOOKUP(B848,CREDITO_FINANCEIRO!A:G,7,FALSE)</f>
        <v>#N/A</v>
      </c>
      <c r="I848" s="91" t="e">
        <f>VLOOKUP(B848,CREDITO_FINANCEIRO!A:K,10,FALSE)</f>
        <v>#N/A</v>
      </c>
      <c r="J848" s="91" t="e">
        <f>VLOOKUP(B848,CREDITO_FINANCEIRO!A:K,11,FALSE)</f>
        <v>#N/A</v>
      </c>
      <c r="K848" s="91" t="e">
        <f>VLOOKUP(B848,CREDITO_FINANCEIRO!A:L,12,FALSE)</f>
        <v>#N/A</v>
      </c>
      <c r="L848" s="110" t="e">
        <f t="shared" si="130"/>
        <v>#N/A</v>
      </c>
      <c r="M848" s="2" t="e">
        <f t="shared" si="131"/>
        <v>#N/A</v>
      </c>
      <c r="N848" s="111" t="e">
        <f>VLOOKUP(Tabela4[[#This Row],[Proposta de Referência]],SIMP_CF!A:K,9,FALSE)</f>
        <v>#N/A</v>
      </c>
      <c r="O848" s="111" t="e">
        <f>VLOOKUP(Tabela4[[#This Row],[Proposta de Referência]],SIMP_CF!A:K,8,FALSE)</f>
        <v>#N/A</v>
      </c>
      <c r="P848" s="112" t="e">
        <f t="shared" si="132"/>
        <v>#N/A</v>
      </c>
      <c r="Q848" s="112" t="e">
        <f t="shared" si="133"/>
        <v>#N/A</v>
      </c>
      <c r="R848" t="e">
        <f t="shared" si="139"/>
        <v>#N/A</v>
      </c>
      <c r="S848" s="108" t="e">
        <f t="shared" si="134"/>
        <v>#N/A</v>
      </c>
      <c r="T848" s="108" t="e">
        <f t="shared" si="135"/>
        <v>#N/A</v>
      </c>
      <c r="U848" s="110" t="e">
        <f t="shared" si="136"/>
        <v>#N/A</v>
      </c>
      <c r="V848" t="e">
        <f t="shared" si="137"/>
        <v>#N/A</v>
      </c>
      <c r="W848" t="str">
        <f t="shared" si="138"/>
        <v/>
      </c>
      <c r="X848" s="24" t="str">
        <f>IFERROR(VLOOKUP(W848,HOSPITAIS_COM_DIVIDAS!A:E,5,FALSE),"")</f>
        <v/>
      </c>
    </row>
    <row r="849" spans="1:24" x14ac:dyDescent="0.25">
      <c r="A849" s="52" t="str">
        <f>IFERROR((Tabela4[[#This Row],[Status da Proposta]]),"")</f>
        <v/>
      </c>
      <c r="B849" s="121">
        <f>IFERROR((CREDITO_FINANCEIRO!A849),"")</f>
        <v>0</v>
      </c>
      <c r="C849" s="120" t="str">
        <f>IFERROR((VLOOKUP(B849,CREDITO_FINANCEIRO!A:B,2,FALSE)),"")</f>
        <v/>
      </c>
      <c r="D849" s="94" t="str">
        <f>IFERROR((VLOOKUP(B849,CREDITO_FINANCEIRO!A:E,5,FALSE)),"")</f>
        <v/>
      </c>
      <c r="E849" s="95" t="str">
        <f>IFERROR((VLOOKUP(B849,CREDITO_FINANCEIRO!A:C,3,FALSE)),"")</f>
        <v/>
      </c>
      <c r="F849" s="120" t="str">
        <f>IFERROR((VLOOKUP(B849,CREDITO_FINANCEIRO!A:G,4,FALSE)),"")</f>
        <v/>
      </c>
      <c r="G849" s="120" t="e">
        <f>VLOOKUP(B849,CREDITO_FINANCEIRO!A:G,6,FALSE)</f>
        <v>#N/A</v>
      </c>
      <c r="H849" s="120" t="e">
        <f>VLOOKUP(B849,CREDITO_FINANCEIRO!A:G,7,FALSE)</f>
        <v>#N/A</v>
      </c>
      <c r="I849" s="91" t="e">
        <f>VLOOKUP(B849,CREDITO_FINANCEIRO!A:K,10,FALSE)</f>
        <v>#N/A</v>
      </c>
      <c r="J849" s="91" t="e">
        <f>VLOOKUP(B849,CREDITO_FINANCEIRO!A:K,11,FALSE)</f>
        <v>#N/A</v>
      </c>
      <c r="K849" s="91" t="e">
        <f>VLOOKUP(B849,CREDITO_FINANCEIRO!A:L,12,FALSE)</f>
        <v>#N/A</v>
      </c>
      <c r="L849" s="110" t="e">
        <f t="shared" si="130"/>
        <v>#N/A</v>
      </c>
      <c r="M849" s="2" t="e">
        <f t="shared" si="131"/>
        <v>#N/A</v>
      </c>
      <c r="N849" s="111" t="e">
        <f>VLOOKUP(Tabela4[[#This Row],[Proposta de Referência]],SIMP_CF!A:K,9,FALSE)</f>
        <v>#N/A</v>
      </c>
      <c r="O849" s="111" t="e">
        <f>VLOOKUP(Tabela4[[#This Row],[Proposta de Referência]],SIMP_CF!A:K,8,FALSE)</f>
        <v>#N/A</v>
      </c>
      <c r="P849" s="112" t="e">
        <f t="shared" si="132"/>
        <v>#N/A</v>
      </c>
      <c r="Q849" s="112" t="e">
        <f t="shared" si="133"/>
        <v>#N/A</v>
      </c>
      <c r="R849" t="e">
        <f t="shared" si="139"/>
        <v>#N/A</v>
      </c>
      <c r="S849" s="108" t="e">
        <f t="shared" si="134"/>
        <v>#N/A</v>
      </c>
      <c r="T849" s="108" t="e">
        <f t="shared" si="135"/>
        <v>#N/A</v>
      </c>
      <c r="U849" s="110" t="e">
        <f t="shared" si="136"/>
        <v>#N/A</v>
      </c>
      <c r="V849" t="e">
        <f t="shared" si="137"/>
        <v>#N/A</v>
      </c>
      <c r="W849" t="str">
        <f t="shared" si="138"/>
        <v/>
      </c>
      <c r="X849" s="24" t="str">
        <f>IFERROR(VLOOKUP(W849,HOSPITAIS_COM_DIVIDAS!A:E,5,FALSE),"")</f>
        <v/>
      </c>
    </row>
    <row r="850" spans="1:24" x14ac:dyDescent="0.25">
      <c r="A850" s="52" t="str">
        <f>IFERROR((Tabela4[[#This Row],[Status da Proposta]]),"")</f>
        <v/>
      </c>
      <c r="B850" s="121">
        <f>IFERROR((CREDITO_FINANCEIRO!A850),"")</f>
        <v>0</v>
      </c>
      <c r="C850" s="120" t="str">
        <f>IFERROR((VLOOKUP(B850,CREDITO_FINANCEIRO!A:B,2,FALSE)),"")</f>
        <v/>
      </c>
      <c r="D850" s="94" t="str">
        <f>IFERROR((VLOOKUP(B850,CREDITO_FINANCEIRO!A:E,5,FALSE)),"")</f>
        <v/>
      </c>
      <c r="E850" s="95" t="str">
        <f>IFERROR((VLOOKUP(B850,CREDITO_FINANCEIRO!A:C,3,FALSE)),"")</f>
        <v/>
      </c>
      <c r="F850" s="120" t="str">
        <f>IFERROR((VLOOKUP(B850,CREDITO_FINANCEIRO!A:G,4,FALSE)),"")</f>
        <v/>
      </c>
      <c r="G850" s="120" t="e">
        <f>VLOOKUP(B850,CREDITO_FINANCEIRO!A:G,6,FALSE)</f>
        <v>#N/A</v>
      </c>
      <c r="H850" s="120" t="e">
        <f>VLOOKUP(B850,CREDITO_FINANCEIRO!A:G,7,FALSE)</f>
        <v>#N/A</v>
      </c>
      <c r="I850" s="91" t="e">
        <f>VLOOKUP(B850,CREDITO_FINANCEIRO!A:K,10,FALSE)</f>
        <v>#N/A</v>
      </c>
      <c r="J850" s="91" t="e">
        <f>VLOOKUP(B850,CREDITO_FINANCEIRO!A:K,11,FALSE)</f>
        <v>#N/A</v>
      </c>
      <c r="K850" s="91" t="e">
        <f>VLOOKUP(B850,CREDITO_FINANCEIRO!A:L,12,FALSE)</f>
        <v>#N/A</v>
      </c>
      <c r="L850" s="110" t="e">
        <f t="shared" si="130"/>
        <v>#N/A</v>
      </c>
      <c r="M850" s="2" t="e">
        <f t="shared" si="131"/>
        <v>#N/A</v>
      </c>
      <c r="N850" s="111" t="e">
        <f>VLOOKUP(Tabela4[[#This Row],[Proposta de Referência]],SIMP_CF!A:K,9,FALSE)</f>
        <v>#N/A</v>
      </c>
      <c r="O850" s="111" t="e">
        <f>VLOOKUP(Tabela4[[#This Row],[Proposta de Referência]],SIMP_CF!A:K,8,FALSE)</f>
        <v>#N/A</v>
      </c>
      <c r="P850" s="112" t="e">
        <f t="shared" si="132"/>
        <v>#N/A</v>
      </c>
      <c r="Q850" s="112" t="e">
        <f t="shared" si="133"/>
        <v>#N/A</v>
      </c>
      <c r="R850" t="e">
        <f t="shared" si="139"/>
        <v>#N/A</v>
      </c>
      <c r="S850" s="108" t="e">
        <f t="shared" si="134"/>
        <v>#N/A</v>
      </c>
      <c r="T850" s="108" t="e">
        <f t="shared" si="135"/>
        <v>#N/A</v>
      </c>
      <c r="U850" s="110" t="e">
        <f t="shared" si="136"/>
        <v>#N/A</v>
      </c>
      <c r="V850" t="e">
        <f t="shared" si="137"/>
        <v>#N/A</v>
      </c>
      <c r="W850" t="str">
        <f t="shared" si="138"/>
        <v/>
      </c>
      <c r="X850" s="24" t="str">
        <f>IFERROR(VLOOKUP(W850,HOSPITAIS_COM_DIVIDAS!A:E,5,FALSE),"")</f>
        <v/>
      </c>
    </row>
    <row r="851" spans="1:24" x14ac:dyDescent="0.25">
      <c r="A851" s="52" t="str">
        <f>IFERROR((Tabela4[[#This Row],[Status da Proposta]]),"")</f>
        <v/>
      </c>
      <c r="B851" s="121">
        <f>IFERROR((CREDITO_FINANCEIRO!A851),"")</f>
        <v>0</v>
      </c>
      <c r="C851" s="120" t="str">
        <f>IFERROR((VLOOKUP(B851,CREDITO_FINANCEIRO!A:B,2,FALSE)),"")</f>
        <v/>
      </c>
      <c r="D851" s="94" t="str">
        <f>IFERROR((VLOOKUP(B851,CREDITO_FINANCEIRO!A:E,5,FALSE)),"")</f>
        <v/>
      </c>
      <c r="E851" s="95" t="str">
        <f>IFERROR((VLOOKUP(B851,CREDITO_FINANCEIRO!A:C,3,FALSE)),"")</f>
        <v/>
      </c>
      <c r="F851" s="120" t="str">
        <f>IFERROR((VLOOKUP(B851,CREDITO_FINANCEIRO!A:G,4,FALSE)),"")</f>
        <v/>
      </c>
      <c r="G851" s="120" t="e">
        <f>VLOOKUP(B851,CREDITO_FINANCEIRO!A:G,6,FALSE)</f>
        <v>#N/A</v>
      </c>
      <c r="H851" s="120" t="e">
        <f>VLOOKUP(B851,CREDITO_FINANCEIRO!A:G,7,FALSE)</f>
        <v>#N/A</v>
      </c>
      <c r="I851" s="91" t="e">
        <f>VLOOKUP(B851,CREDITO_FINANCEIRO!A:K,10,FALSE)</f>
        <v>#N/A</v>
      </c>
      <c r="J851" s="91" t="e">
        <f>VLOOKUP(B851,CREDITO_FINANCEIRO!A:K,11,FALSE)</f>
        <v>#N/A</v>
      </c>
      <c r="K851" s="91" t="e">
        <f>VLOOKUP(B851,CREDITO_FINANCEIRO!A:L,12,FALSE)</f>
        <v>#N/A</v>
      </c>
      <c r="L851" s="110" t="e">
        <f t="shared" si="130"/>
        <v>#N/A</v>
      </c>
      <c r="M851" s="2" t="e">
        <f t="shared" si="131"/>
        <v>#N/A</v>
      </c>
      <c r="N851" s="111" t="e">
        <f>VLOOKUP(Tabela4[[#This Row],[Proposta de Referência]],SIMP_CF!A:K,9,FALSE)</f>
        <v>#N/A</v>
      </c>
      <c r="O851" s="111" t="e">
        <f>VLOOKUP(Tabela4[[#This Row],[Proposta de Referência]],SIMP_CF!A:K,8,FALSE)</f>
        <v>#N/A</v>
      </c>
      <c r="P851" s="112" t="e">
        <f t="shared" si="132"/>
        <v>#N/A</v>
      </c>
      <c r="Q851" s="112" t="e">
        <f t="shared" si="133"/>
        <v>#N/A</v>
      </c>
      <c r="R851" t="e">
        <f t="shared" si="139"/>
        <v>#N/A</v>
      </c>
      <c r="S851" s="108" t="e">
        <f t="shared" si="134"/>
        <v>#N/A</v>
      </c>
      <c r="T851" s="108" t="e">
        <f t="shared" si="135"/>
        <v>#N/A</v>
      </c>
      <c r="U851" s="110" t="e">
        <f t="shared" si="136"/>
        <v>#N/A</v>
      </c>
      <c r="V851" t="e">
        <f t="shared" si="137"/>
        <v>#N/A</v>
      </c>
      <c r="W851" t="str">
        <f t="shared" si="138"/>
        <v/>
      </c>
      <c r="X851" s="24" t="str">
        <f>IFERROR(VLOOKUP(W851,HOSPITAIS_COM_DIVIDAS!A:E,5,FALSE),"")</f>
        <v/>
      </c>
    </row>
    <row r="852" spans="1:24" x14ac:dyDescent="0.25">
      <c r="A852" s="52" t="str">
        <f>IFERROR((Tabela4[[#This Row],[Status da Proposta]]),"")</f>
        <v/>
      </c>
      <c r="B852" s="121">
        <f>IFERROR((CREDITO_FINANCEIRO!A852),"")</f>
        <v>0</v>
      </c>
      <c r="C852" s="120" t="str">
        <f>IFERROR((VLOOKUP(B852,CREDITO_FINANCEIRO!A:B,2,FALSE)),"")</f>
        <v/>
      </c>
      <c r="D852" s="94" t="str">
        <f>IFERROR((VLOOKUP(B852,CREDITO_FINANCEIRO!A:E,5,FALSE)),"")</f>
        <v/>
      </c>
      <c r="E852" s="95" t="str">
        <f>IFERROR((VLOOKUP(B852,CREDITO_FINANCEIRO!A:C,3,FALSE)),"")</f>
        <v/>
      </c>
      <c r="F852" s="120" t="str">
        <f>IFERROR((VLOOKUP(B852,CREDITO_FINANCEIRO!A:G,4,FALSE)),"")</f>
        <v/>
      </c>
      <c r="G852" s="120" t="e">
        <f>VLOOKUP(B852,CREDITO_FINANCEIRO!A:G,6,FALSE)</f>
        <v>#N/A</v>
      </c>
      <c r="H852" s="120" t="e">
        <f>VLOOKUP(B852,CREDITO_FINANCEIRO!A:G,7,FALSE)</f>
        <v>#N/A</v>
      </c>
      <c r="I852" s="91" t="e">
        <f>VLOOKUP(B852,CREDITO_FINANCEIRO!A:K,10,FALSE)</f>
        <v>#N/A</v>
      </c>
      <c r="J852" s="91" t="e">
        <f>VLOOKUP(B852,CREDITO_FINANCEIRO!A:K,11,FALSE)</f>
        <v>#N/A</v>
      </c>
      <c r="K852" s="91" t="e">
        <f>VLOOKUP(B852,CREDITO_FINANCEIRO!A:L,12,FALSE)</f>
        <v>#N/A</v>
      </c>
      <c r="L852" s="110" t="e">
        <f t="shared" si="130"/>
        <v>#N/A</v>
      </c>
      <c r="M852" s="2" t="e">
        <f t="shared" si="131"/>
        <v>#N/A</v>
      </c>
      <c r="N852" s="111" t="e">
        <f>VLOOKUP(Tabela4[[#This Row],[Proposta de Referência]],SIMP_CF!A:K,9,FALSE)</f>
        <v>#N/A</v>
      </c>
      <c r="O852" s="111" t="e">
        <f>VLOOKUP(Tabela4[[#This Row],[Proposta de Referência]],SIMP_CF!A:K,8,FALSE)</f>
        <v>#N/A</v>
      </c>
      <c r="P852" s="112" t="e">
        <f t="shared" si="132"/>
        <v>#N/A</v>
      </c>
      <c r="Q852" s="112" t="e">
        <f t="shared" si="133"/>
        <v>#N/A</v>
      </c>
      <c r="R852" t="e">
        <f t="shared" si="139"/>
        <v>#N/A</v>
      </c>
      <c r="S852" s="108" t="e">
        <f t="shared" si="134"/>
        <v>#N/A</v>
      </c>
      <c r="T852" s="108" t="e">
        <f t="shared" si="135"/>
        <v>#N/A</v>
      </c>
      <c r="U852" s="110" t="e">
        <f t="shared" si="136"/>
        <v>#N/A</v>
      </c>
      <c r="V852" t="e">
        <f t="shared" si="137"/>
        <v>#N/A</v>
      </c>
      <c r="W852" t="str">
        <f t="shared" si="138"/>
        <v/>
      </c>
      <c r="X852" s="24" t="str">
        <f>IFERROR(VLOOKUP(W852,HOSPITAIS_COM_DIVIDAS!A:E,5,FALSE),"")</f>
        <v/>
      </c>
    </row>
    <row r="853" spans="1:24" x14ac:dyDescent="0.25">
      <c r="A853" s="52" t="str">
        <f>IFERROR((Tabela4[[#This Row],[Status da Proposta]]),"")</f>
        <v/>
      </c>
      <c r="B853" s="121">
        <f>IFERROR((CREDITO_FINANCEIRO!A853),"")</f>
        <v>0</v>
      </c>
      <c r="C853" s="120" t="str">
        <f>IFERROR((VLOOKUP(B853,CREDITO_FINANCEIRO!A:B,2,FALSE)),"")</f>
        <v/>
      </c>
      <c r="D853" s="94" t="str">
        <f>IFERROR((VLOOKUP(B853,CREDITO_FINANCEIRO!A:E,5,FALSE)),"")</f>
        <v/>
      </c>
      <c r="E853" s="95" t="str">
        <f>IFERROR((VLOOKUP(B853,CREDITO_FINANCEIRO!A:C,3,FALSE)),"")</f>
        <v/>
      </c>
      <c r="F853" s="120" t="str">
        <f>IFERROR((VLOOKUP(B853,CREDITO_FINANCEIRO!A:G,4,FALSE)),"")</f>
        <v/>
      </c>
      <c r="G853" s="120" t="e">
        <f>VLOOKUP(B853,CREDITO_FINANCEIRO!A:G,6,FALSE)</f>
        <v>#N/A</v>
      </c>
      <c r="H853" s="120" t="e">
        <f>VLOOKUP(B853,CREDITO_FINANCEIRO!A:G,7,FALSE)</f>
        <v>#N/A</v>
      </c>
      <c r="I853" s="91" t="e">
        <f>VLOOKUP(B853,CREDITO_FINANCEIRO!A:K,10,FALSE)</f>
        <v>#N/A</v>
      </c>
      <c r="J853" s="91" t="e">
        <f>VLOOKUP(B853,CREDITO_FINANCEIRO!A:K,11,FALSE)</f>
        <v>#N/A</v>
      </c>
      <c r="K853" s="91" t="e">
        <f>VLOOKUP(B853,CREDITO_FINANCEIRO!A:L,12,FALSE)</f>
        <v>#N/A</v>
      </c>
      <c r="L853" s="110" t="e">
        <f t="shared" si="130"/>
        <v>#N/A</v>
      </c>
      <c r="M853" s="2" t="e">
        <f t="shared" si="131"/>
        <v>#N/A</v>
      </c>
      <c r="N853" s="111" t="e">
        <f>VLOOKUP(Tabela4[[#This Row],[Proposta de Referência]],SIMP_CF!A:K,9,FALSE)</f>
        <v>#N/A</v>
      </c>
      <c r="O853" s="111" t="e">
        <f>VLOOKUP(Tabela4[[#This Row],[Proposta de Referência]],SIMP_CF!A:K,8,FALSE)</f>
        <v>#N/A</v>
      </c>
      <c r="P853" s="112" t="e">
        <f t="shared" si="132"/>
        <v>#N/A</v>
      </c>
      <c r="Q853" s="112" t="e">
        <f t="shared" si="133"/>
        <v>#N/A</v>
      </c>
      <c r="R853" t="e">
        <f t="shared" si="139"/>
        <v>#N/A</v>
      </c>
      <c r="S853" s="108" t="e">
        <f t="shared" si="134"/>
        <v>#N/A</v>
      </c>
      <c r="T853" s="108" t="e">
        <f t="shared" si="135"/>
        <v>#N/A</v>
      </c>
      <c r="U853" s="110" t="e">
        <f t="shared" si="136"/>
        <v>#N/A</v>
      </c>
      <c r="V853" t="e">
        <f t="shared" si="137"/>
        <v>#N/A</v>
      </c>
      <c r="W853" t="str">
        <f t="shared" si="138"/>
        <v/>
      </c>
      <c r="X853" s="24" t="str">
        <f>IFERROR(VLOOKUP(W853,HOSPITAIS_COM_DIVIDAS!A:E,5,FALSE),"")</f>
        <v/>
      </c>
    </row>
    <row r="854" spans="1:24" x14ac:dyDescent="0.25">
      <c r="A854" s="52" t="str">
        <f>IFERROR((Tabela4[[#This Row],[Status da Proposta]]),"")</f>
        <v/>
      </c>
      <c r="B854" s="121">
        <f>IFERROR((CREDITO_FINANCEIRO!A854),"")</f>
        <v>0</v>
      </c>
      <c r="C854" s="120" t="str">
        <f>IFERROR((VLOOKUP(B854,CREDITO_FINANCEIRO!A:B,2,FALSE)),"")</f>
        <v/>
      </c>
      <c r="D854" s="94" t="str">
        <f>IFERROR((VLOOKUP(B854,CREDITO_FINANCEIRO!A:E,5,FALSE)),"")</f>
        <v/>
      </c>
      <c r="E854" s="95" t="str">
        <f>IFERROR((VLOOKUP(B854,CREDITO_FINANCEIRO!A:C,3,FALSE)),"")</f>
        <v/>
      </c>
      <c r="F854" s="120" t="str">
        <f>IFERROR((VLOOKUP(B854,CREDITO_FINANCEIRO!A:G,4,FALSE)),"")</f>
        <v/>
      </c>
      <c r="G854" s="120" t="e">
        <f>VLOOKUP(B854,CREDITO_FINANCEIRO!A:G,6,FALSE)</f>
        <v>#N/A</v>
      </c>
      <c r="H854" s="120" t="e">
        <f>VLOOKUP(B854,CREDITO_FINANCEIRO!A:G,7,FALSE)</f>
        <v>#N/A</v>
      </c>
      <c r="I854" s="91" t="e">
        <f>VLOOKUP(B854,CREDITO_FINANCEIRO!A:K,10,FALSE)</f>
        <v>#N/A</v>
      </c>
      <c r="J854" s="91" t="e">
        <f>VLOOKUP(B854,CREDITO_FINANCEIRO!A:K,11,FALSE)</f>
        <v>#N/A</v>
      </c>
      <c r="K854" s="91" t="e">
        <f>VLOOKUP(B854,CREDITO_FINANCEIRO!A:L,12,FALSE)</f>
        <v>#N/A</v>
      </c>
      <c r="L854" s="110" t="e">
        <f t="shared" si="130"/>
        <v>#N/A</v>
      </c>
      <c r="M854" s="2" t="e">
        <f t="shared" si="131"/>
        <v>#N/A</v>
      </c>
      <c r="N854" s="111" t="e">
        <f>VLOOKUP(Tabela4[[#This Row],[Proposta de Referência]],SIMP_CF!A:K,9,FALSE)</f>
        <v>#N/A</v>
      </c>
      <c r="O854" s="111" t="e">
        <f>VLOOKUP(Tabela4[[#This Row],[Proposta de Referência]],SIMP_CF!A:K,8,FALSE)</f>
        <v>#N/A</v>
      </c>
      <c r="P854" s="112" t="e">
        <f t="shared" si="132"/>
        <v>#N/A</v>
      </c>
      <c r="Q854" s="112" t="e">
        <f t="shared" si="133"/>
        <v>#N/A</v>
      </c>
      <c r="R854" t="e">
        <f t="shared" si="139"/>
        <v>#N/A</v>
      </c>
      <c r="S854" s="108" t="e">
        <f t="shared" si="134"/>
        <v>#N/A</v>
      </c>
      <c r="T854" s="108" t="e">
        <f t="shared" si="135"/>
        <v>#N/A</v>
      </c>
      <c r="U854" s="110" t="e">
        <f t="shared" si="136"/>
        <v>#N/A</v>
      </c>
      <c r="V854" t="e">
        <f t="shared" si="137"/>
        <v>#N/A</v>
      </c>
      <c r="W854" t="str">
        <f t="shared" si="138"/>
        <v/>
      </c>
      <c r="X854" s="24" t="str">
        <f>IFERROR(VLOOKUP(W854,HOSPITAIS_COM_DIVIDAS!A:E,5,FALSE),"")</f>
        <v/>
      </c>
    </row>
    <row r="855" spans="1:24" x14ac:dyDescent="0.25">
      <c r="A855" s="52" t="str">
        <f>IFERROR((Tabela4[[#This Row],[Status da Proposta]]),"")</f>
        <v/>
      </c>
      <c r="B855" s="121">
        <f>IFERROR((CREDITO_FINANCEIRO!A855),"")</f>
        <v>0</v>
      </c>
      <c r="C855" s="120" t="str">
        <f>IFERROR((VLOOKUP(B855,CREDITO_FINANCEIRO!A:B,2,FALSE)),"")</f>
        <v/>
      </c>
      <c r="D855" s="94" t="str">
        <f>IFERROR((VLOOKUP(B855,CREDITO_FINANCEIRO!A:E,5,FALSE)),"")</f>
        <v/>
      </c>
      <c r="E855" s="95" t="str">
        <f>IFERROR((VLOOKUP(B855,CREDITO_FINANCEIRO!A:C,3,FALSE)),"")</f>
        <v/>
      </c>
      <c r="F855" s="120" t="str">
        <f>IFERROR((VLOOKUP(B855,CREDITO_FINANCEIRO!A:G,4,FALSE)),"")</f>
        <v/>
      </c>
      <c r="G855" s="120" t="e">
        <f>VLOOKUP(B855,CREDITO_FINANCEIRO!A:G,6,FALSE)</f>
        <v>#N/A</v>
      </c>
      <c r="H855" s="120" t="e">
        <f>VLOOKUP(B855,CREDITO_FINANCEIRO!A:G,7,FALSE)</f>
        <v>#N/A</v>
      </c>
      <c r="I855" s="91" t="e">
        <f>VLOOKUP(B855,CREDITO_FINANCEIRO!A:K,10,FALSE)</f>
        <v>#N/A</v>
      </c>
      <c r="J855" s="91" t="e">
        <f>VLOOKUP(B855,CREDITO_FINANCEIRO!A:K,11,FALSE)</f>
        <v>#N/A</v>
      </c>
      <c r="K855" s="91" t="e">
        <f>VLOOKUP(B855,CREDITO_FINANCEIRO!A:L,12,FALSE)</f>
        <v>#N/A</v>
      </c>
      <c r="L855" s="110" t="e">
        <f t="shared" si="130"/>
        <v>#N/A</v>
      </c>
      <c r="M855" s="2" t="e">
        <f t="shared" si="131"/>
        <v>#N/A</v>
      </c>
      <c r="N855" s="111" t="e">
        <f>VLOOKUP(Tabela4[[#This Row],[Proposta de Referência]],SIMP_CF!A:K,9,FALSE)</f>
        <v>#N/A</v>
      </c>
      <c r="O855" s="111" t="e">
        <f>VLOOKUP(Tabela4[[#This Row],[Proposta de Referência]],SIMP_CF!A:K,8,FALSE)</f>
        <v>#N/A</v>
      </c>
      <c r="P855" s="112" t="e">
        <f t="shared" si="132"/>
        <v>#N/A</v>
      </c>
      <c r="Q855" s="112" t="e">
        <f t="shared" si="133"/>
        <v>#N/A</v>
      </c>
      <c r="R855" t="e">
        <f t="shared" si="139"/>
        <v>#N/A</v>
      </c>
      <c r="S855" s="108" t="e">
        <f t="shared" si="134"/>
        <v>#N/A</v>
      </c>
      <c r="T855" s="108" t="e">
        <f t="shared" si="135"/>
        <v>#N/A</v>
      </c>
      <c r="U855" s="110" t="e">
        <f t="shared" si="136"/>
        <v>#N/A</v>
      </c>
      <c r="V855" t="e">
        <f t="shared" si="137"/>
        <v>#N/A</v>
      </c>
      <c r="W855" t="str">
        <f t="shared" si="138"/>
        <v/>
      </c>
      <c r="X855" s="24" t="str">
        <f>IFERROR(VLOOKUP(W855,HOSPITAIS_COM_DIVIDAS!A:E,5,FALSE),"")</f>
        <v/>
      </c>
    </row>
    <row r="856" spans="1:24" x14ac:dyDescent="0.25">
      <c r="A856" s="52" t="str">
        <f>IFERROR((Tabela4[[#This Row],[Status da Proposta]]),"")</f>
        <v/>
      </c>
      <c r="B856" s="121">
        <f>IFERROR((CREDITO_FINANCEIRO!A856),"")</f>
        <v>0</v>
      </c>
      <c r="C856" s="120" t="str">
        <f>IFERROR((VLOOKUP(B856,CREDITO_FINANCEIRO!A:B,2,FALSE)),"")</f>
        <v/>
      </c>
      <c r="D856" s="94" t="str">
        <f>IFERROR((VLOOKUP(B856,CREDITO_FINANCEIRO!A:E,5,FALSE)),"")</f>
        <v/>
      </c>
      <c r="E856" s="95" t="str">
        <f>IFERROR((VLOOKUP(B856,CREDITO_FINANCEIRO!A:C,3,FALSE)),"")</f>
        <v/>
      </c>
      <c r="F856" s="120" t="str">
        <f>IFERROR((VLOOKUP(B856,CREDITO_FINANCEIRO!A:G,4,FALSE)),"")</f>
        <v/>
      </c>
      <c r="G856" s="120" t="e">
        <f>VLOOKUP(B856,CREDITO_FINANCEIRO!A:G,6,FALSE)</f>
        <v>#N/A</v>
      </c>
      <c r="H856" s="120" t="e">
        <f>VLOOKUP(B856,CREDITO_FINANCEIRO!A:G,7,FALSE)</f>
        <v>#N/A</v>
      </c>
      <c r="I856" s="91" t="e">
        <f>VLOOKUP(B856,CREDITO_FINANCEIRO!A:K,10,FALSE)</f>
        <v>#N/A</v>
      </c>
      <c r="J856" s="91" t="e">
        <f>VLOOKUP(B856,CREDITO_FINANCEIRO!A:K,11,FALSE)</f>
        <v>#N/A</v>
      </c>
      <c r="K856" s="91" t="e">
        <f>VLOOKUP(B856,CREDITO_FINANCEIRO!A:L,12,FALSE)</f>
        <v>#N/A</v>
      </c>
      <c r="L856" s="110" t="e">
        <f t="shared" si="130"/>
        <v>#N/A</v>
      </c>
      <c r="M856" s="2" t="e">
        <f t="shared" si="131"/>
        <v>#N/A</v>
      </c>
      <c r="N856" s="111" t="e">
        <f>VLOOKUP(Tabela4[[#This Row],[Proposta de Referência]],SIMP_CF!A:K,9,FALSE)</f>
        <v>#N/A</v>
      </c>
      <c r="O856" s="111" t="e">
        <f>VLOOKUP(Tabela4[[#This Row],[Proposta de Referência]],SIMP_CF!A:K,8,FALSE)</f>
        <v>#N/A</v>
      </c>
      <c r="P856" s="112" t="e">
        <f t="shared" si="132"/>
        <v>#N/A</v>
      </c>
      <c r="Q856" s="112" t="e">
        <f t="shared" si="133"/>
        <v>#N/A</v>
      </c>
      <c r="R856" t="e">
        <f t="shared" si="139"/>
        <v>#N/A</v>
      </c>
      <c r="S856" s="108" t="e">
        <f t="shared" si="134"/>
        <v>#N/A</v>
      </c>
      <c r="T856" s="108" t="e">
        <f t="shared" si="135"/>
        <v>#N/A</v>
      </c>
      <c r="U856" s="110" t="e">
        <f t="shared" si="136"/>
        <v>#N/A</v>
      </c>
      <c r="V856" t="e">
        <f t="shared" si="137"/>
        <v>#N/A</v>
      </c>
      <c r="W856" t="str">
        <f t="shared" si="138"/>
        <v/>
      </c>
      <c r="X856" s="24" t="str">
        <f>IFERROR(VLOOKUP(W856,HOSPITAIS_COM_DIVIDAS!A:E,5,FALSE),"")</f>
        <v/>
      </c>
    </row>
    <row r="857" spans="1:24" x14ac:dyDescent="0.25">
      <c r="A857" s="52" t="str">
        <f>IFERROR((Tabela4[[#This Row],[Status da Proposta]]),"")</f>
        <v/>
      </c>
      <c r="B857" s="121">
        <f>IFERROR((CREDITO_FINANCEIRO!A857),"")</f>
        <v>0</v>
      </c>
      <c r="C857" s="120" t="str">
        <f>IFERROR((VLOOKUP(B857,CREDITO_FINANCEIRO!A:B,2,FALSE)),"")</f>
        <v/>
      </c>
      <c r="D857" s="94" t="str">
        <f>IFERROR((VLOOKUP(B857,CREDITO_FINANCEIRO!A:E,5,FALSE)),"")</f>
        <v/>
      </c>
      <c r="E857" s="95" t="str">
        <f>IFERROR((VLOOKUP(B857,CREDITO_FINANCEIRO!A:C,3,FALSE)),"")</f>
        <v/>
      </c>
      <c r="F857" s="120" t="str">
        <f>IFERROR((VLOOKUP(B857,CREDITO_FINANCEIRO!A:G,4,FALSE)),"")</f>
        <v/>
      </c>
      <c r="G857" s="120" t="e">
        <f>VLOOKUP(B857,CREDITO_FINANCEIRO!A:G,6,FALSE)</f>
        <v>#N/A</v>
      </c>
      <c r="H857" s="120" t="e">
        <f>VLOOKUP(B857,CREDITO_FINANCEIRO!A:G,7,FALSE)</f>
        <v>#N/A</v>
      </c>
      <c r="I857" s="91" t="e">
        <f>VLOOKUP(B857,CREDITO_FINANCEIRO!A:K,10,FALSE)</f>
        <v>#N/A</v>
      </c>
      <c r="J857" s="91" t="e">
        <f>VLOOKUP(B857,CREDITO_FINANCEIRO!A:K,11,FALSE)</f>
        <v>#N/A</v>
      </c>
      <c r="K857" s="91" t="e">
        <f>VLOOKUP(B857,CREDITO_FINANCEIRO!A:L,12,FALSE)</f>
        <v>#N/A</v>
      </c>
      <c r="L857" s="110" t="e">
        <f t="shared" si="130"/>
        <v>#N/A</v>
      </c>
      <c r="M857" s="2" t="e">
        <f t="shared" si="131"/>
        <v>#N/A</v>
      </c>
      <c r="N857" s="111" t="e">
        <f>VLOOKUP(Tabela4[[#This Row],[Proposta de Referência]],SIMP_CF!A:K,9,FALSE)</f>
        <v>#N/A</v>
      </c>
      <c r="O857" s="111" t="e">
        <f>VLOOKUP(Tabela4[[#This Row],[Proposta de Referência]],SIMP_CF!A:K,8,FALSE)</f>
        <v>#N/A</v>
      </c>
      <c r="P857" s="112" t="e">
        <f t="shared" si="132"/>
        <v>#N/A</v>
      </c>
      <c r="Q857" s="112" t="e">
        <f t="shared" si="133"/>
        <v>#N/A</v>
      </c>
      <c r="R857" t="e">
        <f t="shared" si="139"/>
        <v>#N/A</v>
      </c>
      <c r="S857" s="108" t="e">
        <f t="shared" si="134"/>
        <v>#N/A</v>
      </c>
      <c r="T857" s="108" t="e">
        <f t="shared" si="135"/>
        <v>#N/A</v>
      </c>
      <c r="U857" s="110" t="e">
        <f t="shared" si="136"/>
        <v>#N/A</v>
      </c>
      <c r="V857" t="e">
        <f t="shared" si="137"/>
        <v>#N/A</v>
      </c>
      <c r="W857" t="str">
        <f t="shared" si="138"/>
        <v/>
      </c>
      <c r="X857" s="24" t="str">
        <f>IFERROR(VLOOKUP(W857,HOSPITAIS_COM_DIVIDAS!A:E,5,FALSE),"")</f>
        <v/>
      </c>
    </row>
    <row r="858" spans="1:24" x14ac:dyDescent="0.25">
      <c r="A858" s="52" t="str">
        <f>IFERROR((Tabela4[[#This Row],[Status da Proposta]]),"")</f>
        <v/>
      </c>
      <c r="B858" s="121">
        <f>IFERROR((CREDITO_FINANCEIRO!A858),"")</f>
        <v>0</v>
      </c>
      <c r="C858" s="120" t="str">
        <f>IFERROR((VLOOKUP(B858,CREDITO_FINANCEIRO!A:B,2,FALSE)),"")</f>
        <v/>
      </c>
      <c r="D858" s="94" t="str">
        <f>IFERROR((VLOOKUP(B858,CREDITO_FINANCEIRO!A:E,5,FALSE)),"")</f>
        <v/>
      </c>
      <c r="E858" s="95" t="str">
        <f>IFERROR((VLOOKUP(B858,CREDITO_FINANCEIRO!A:C,3,FALSE)),"")</f>
        <v/>
      </c>
      <c r="F858" s="120" t="str">
        <f>IFERROR((VLOOKUP(B858,CREDITO_FINANCEIRO!A:G,4,FALSE)),"")</f>
        <v/>
      </c>
      <c r="G858" s="120" t="e">
        <f>VLOOKUP(B858,CREDITO_FINANCEIRO!A:G,6,FALSE)</f>
        <v>#N/A</v>
      </c>
      <c r="H858" s="120" t="e">
        <f>VLOOKUP(B858,CREDITO_FINANCEIRO!A:G,7,FALSE)</f>
        <v>#N/A</v>
      </c>
      <c r="I858" s="91" t="e">
        <f>VLOOKUP(B858,CREDITO_FINANCEIRO!A:K,10,FALSE)</f>
        <v>#N/A</v>
      </c>
      <c r="J858" s="91" t="e">
        <f>VLOOKUP(B858,CREDITO_FINANCEIRO!A:K,11,FALSE)</f>
        <v>#N/A</v>
      </c>
      <c r="K858" s="91" t="e">
        <f>VLOOKUP(B858,CREDITO_FINANCEIRO!A:L,12,FALSE)</f>
        <v>#N/A</v>
      </c>
      <c r="L858" s="110" t="e">
        <f t="shared" si="130"/>
        <v>#N/A</v>
      </c>
      <c r="M858" s="2" t="e">
        <f t="shared" si="131"/>
        <v>#N/A</v>
      </c>
      <c r="N858" s="111" t="e">
        <f>VLOOKUP(Tabela4[[#This Row],[Proposta de Referência]],SIMP_CF!A:K,9,FALSE)</f>
        <v>#N/A</v>
      </c>
      <c r="O858" s="111" t="e">
        <f>VLOOKUP(Tabela4[[#This Row],[Proposta de Referência]],SIMP_CF!A:K,8,FALSE)</f>
        <v>#N/A</v>
      </c>
      <c r="P858" s="112" t="e">
        <f t="shared" si="132"/>
        <v>#N/A</v>
      </c>
      <c r="Q858" s="112" t="e">
        <f t="shared" si="133"/>
        <v>#N/A</v>
      </c>
      <c r="R858" t="e">
        <f t="shared" si="139"/>
        <v>#N/A</v>
      </c>
      <c r="S858" s="108" t="e">
        <f t="shared" si="134"/>
        <v>#N/A</v>
      </c>
      <c r="T858" s="108" t="e">
        <f t="shared" si="135"/>
        <v>#N/A</v>
      </c>
      <c r="U858" s="110" t="e">
        <f t="shared" si="136"/>
        <v>#N/A</v>
      </c>
      <c r="V858" t="e">
        <f t="shared" si="137"/>
        <v>#N/A</v>
      </c>
      <c r="W858" t="str">
        <f t="shared" si="138"/>
        <v/>
      </c>
      <c r="X858" s="24" t="str">
        <f>IFERROR(VLOOKUP(W858,HOSPITAIS_COM_DIVIDAS!A:E,5,FALSE),"")</f>
        <v/>
      </c>
    </row>
    <row r="859" spans="1:24" x14ac:dyDescent="0.25">
      <c r="A859" s="52" t="str">
        <f>IFERROR((Tabela4[[#This Row],[Status da Proposta]]),"")</f>
        <v/>
      </c>
      <c r="B859" s="121">
        <f>IFERROR((CREDITO_FINANCEIRO!A859),"")</f>
        <v>0</v>
      </c>
      <c r="C859" s="120" t="str">
        <f>IFERROR((VLOOKUP(B859,CREDITO_FINANCEIRO!A:B,2,FALSE)),"")</f>
        <v/>
      </c>
      <c r="D859" s="94" t="str">
        <f>IFERROR((VLOOKUP(B859,CREDITO_FINANCEIRO!A:E,5,FALSE)),"")</f>
        <v/>
      </c>
      <c r="E859" s="95" t="str">
        <f>IFERROR((VLOOKUP(B859,CREDITO_FINANCEIRO!A:C,3,FALSE)),"")</f>
        <v/>
      </c>
      <c r="F859" s="120" t="str">
        <f>IFERROR((VLOOKUP(B859,CREDITO_FINANCEIRO!A:G,4,FALSE)),"")</f>
        <v/>
      </c>
      <c r="G859" s="120" t="e">
        <f>VLOOKUP(B859,CREDITO_FINANCEIRO!A:G,6,FALSE)</f>
        <v>#N/A</v>
      </c>
      <c r="H859" s="120" t="e">
        <f>VLOOKUP(B859,CREDITO_FINANCEIRO!A:G,7,FALSE)</f>
        <v>#N/A</v>
      </c>
      <c r="I859" s="91" t="e">
        <f>VLOOKUP(B859,CREDITO_FINANCEIRO!A:K,10,FALSE)</f>
        <v>#N/A</v>
      </c>
      <c r="J859" s="91" t="e">
        <f>VLOOKUP(B859,CREDITO_FINANCEIRO!A:K,11,FALSE)</f>
        <v>#N/A</v>
      </c>
      <c r="K859" s="91" t="e">
        <f>VLOOKUP(B859,CREDITO_FINANCEIRO!A:L,12,FALSE)</f>
        <v>#N/A</v>
      </c>
      <c r="L859" s="110" t="e">
        <f t="shared" si="130"/>
        <v>#N/A</v>
      </c>
      <c r="M859" s="2" t="e">
        <f t="shared" si="131"/>
        <v>#N/A</v>
      </c>
      <c r="N859" s="111" t="e">
        <f>VLOOKUP(Tabela4[[#This Row],[Proposta de Referência]],SIMP_CF!A:K,9,FALSE)</f>
        <v>#N/A</v>
      </c>
      <c r="O859" s="111" t="e">
        <f>VLOOKUP(Tabela4[[#This Row],[Proposta de Referência]],SIMP_CF!A:K,8,FALSE)</f>
        <v>#N/A</v>
      </c>
      <c r="P859" s="112" t="e">
        <f t="shared" si="132"/>
        <v>#N/A</v>
      </c>
      <c r="Q859" s="112" t="e">
        <f t="shared" si="133"/>
        <v>#N/A</v>
      </c>
      <c r="R859" t="e">
        <f t="shared" si="139"/>
        <v>#N/A</v>
      </c>
      <c r="S859" s="108" t="e">
        <f t="shared" si="134"/>
        <v>#N/A</v>
      </c>
      <c r="T859" s="108" t="e">
        <f t="shared" si="135"/>
        <v>#N/A</v>
      </c>
      <c r="U859" s="110" t="e">
        <f t="shared" si="136"/>
        <v>#N/A</v>
      </c>
      <c r="V859" t="e">
        <f t="shared" si="137"/>
        <v>#N/A</v>
      </c>
      <c r="W859" t="str">
        <f t="shared" si="138"/>
        <v/>
      </c>
      <c r="X859" s="24" t="str">
        <f>IFERROR(VLOOKUP(W859,HOSPITAIS_COM_DIVIDAS!A:E,5,FALSE),"")</f>
        <v/>
      </c>
    </row>
    <row r="860" spans="1:24" x14ac:dyDescent="0.25">
      <c r="A860" s="52" t="str">
        <f>IFERROR((Tabela4[[#This Row],[Status da Proposta]]),"")</f>
        <v/>
      </c>
      <c r="B860" s="121">
        <f>IFERROR((CREDITO_FINANCEIRO!A860),"")</f>
        <v>0</v>
      </c>
      <c r="C860" s="120" t="str">
        <f>IFERROR((VLOOKUP(B860,CREDITO_FINANCEIRO!A:B,2,FALSE)),"")</f>
        <v/>
      </c>
      <c r="D860" s="94" t="str">
        <f>IFERROR((VLOOKUP(B860,CREDITO_FINANCEIRO!A:E,5,FALSE)),"")</f>
        <v/>
      </c>
      <c r="E860" s="95" t="str">
        <f>IFERROR((VLOOKUP(B860,CREDITO_FINANCEIRO!A:C,3,FALSE)),"")</f>
        <v/>
      </c>
      <c r="F860" s="120" t="str">
        <f>IFERROR((VLOOKUP(B860,CREDITO_FINANCEIRO!A:G,4,FALSE)),"")</f>
        <v/>
      </c>
      <c r="G860" s="120" t="e">
        <f>VLOOKUP(B860,CREDITO_FINANCEIRO!A:G,6,FALSE)</f>
        <v>#N/A</v>
      </c>
      <c r="H860" s="120" t="e">
        <f>VLOOKUP(B860,CREDITO_FINANCEIRO!A:G,7,FALSE)</f>
        <v>#N/A</v>
      </c>
      <c r="I860" s="91" t="e">
        <f>VLOOKUP(B860,CREDITO_FINANCEIRO!A:K,10,FALSE)</f>
        <v>#N/A</v>
      </c>
      <c r="J860" s="91" t="e">
        <f>VLOOKUP(B860,CREDITO_FINANCEIRO!A:K,11,FALSE)</f>
        <v>#N/A</v>
      </c>
      <c r="K860" s="91" t="e">
        <f>VLOOKUP(B860,CREDITO_FINANCEIRO!A:L,12,FALSE)</f>
        <v>#N/A</v>
      </c>
      <c r="L860" s="110" t="e">
        <f t="shared" si="130"/>
        <v>#N/A</v>
      </c>
      <c r="M860" s="2" t="e">
        <f t="shared" si="131"/>
        <v>#N/A</v>
      </c>
      <c r="N860" s="111" t="e">
        <f>VLOOKUP(Tabela4[[#This Row],[Proposta de Referência]],SIMP_CF!A:K,9,FALSE)</f>
        <v>#N/A</v>
      </c>
      <c r="O860" s="111" t="e">
        <f>VLOOKUP(Tabela4[[#This Row],[Proposta de Referência]],SIMP_CF!A:K,8,FALSE)</f>
        <v>#N/A</v>
      </c>
      <c r="P860" s="112" t="e">
        <f t="shared" si="132"/>
        <v>#N/A</v>
      </c>
      <c r="Q860" s="112" t="e">
        <f t="shared" si="133"/>
        <v>#N/A</v>
      </c>
      <c r="R860" t="e">
        <f t="shared" si="139"/>
        <v>#N/A</v>
      </c>
      <c r="S860" s="108" t="e">
        <f t="shared" si="134"/>
        <v>#N/A</v>
      </c>
      <c r="T860" s="108" t="e">
        <f t="shared" si="135"/>
        <v>#N/A</v>
      </c>
      <c r="U860" s="110" t="e">
        <f t="shared" si="136"/>
        <v>#N/A</v>
      </c>
      <c r="V860" t="e">
        <f t="shared" si="137"/>
        <v>#N/A</v>
      </c>
      <c r="W860" t="str">
        <f t="shared" si="138"/>
        <v/>
      </c>
      <c r="X860" s="24" t="str">
        <f>IFERROR(VLOOKUP(W860,HOSPITAIS_COM_DIVIDAS!A:E,5,FALSE),"")</f>
        <v/>
      </c>
    </row>
    <row r="861" spans="1:24" x14ac:dyDescent="0.25">
      <c r="A861" s="52" t="str">
        <f>IFERROR((Tabela4[[#This Row],[Status da Proposta]]),"")</f>
        <v/>
      </c>
      <c r="B861" s="121">
        <f>IFERROR((CREDITO_FINANCEIRO!A861),"")</f>
        <v>0</v>
      </c>
      <c r="C861" s="120" t="str">
        <f>IFERROR((VLOOKUP(B861,CREDITO_FINANCEIRO!A:B,2,FALSE)),"")</f>
        <v/>
      </c>
      <c r="D861" s="94" t="str">
        <f>IFERROR((VLOOKUP(B861,CREDITO_FINANCEIRO!A:E,5,FALSE)),"")</f>
        <v/>
      </c>
      <c r="E861" s="95" t="str">
        <f>IFERROR((VLOOKUP(B861,CREDITO_FINANCEIRO!A:C,3,FALSE)),"")</f>
        <v/>
      </c>
      <c r="F861" s="120" t="str">
        <f>IFERROR((VLOOKUP(B861,CREDITO_FINANCEIRO!A:G,4,FALSE)),"")</f>
        <v/>
      </c>
      <c r="G861" s="120" t="e">
        <f>VLOOKUP(B861,CREDITO_FINANCEIRO!A:G,6,FALSE)</f>
        <v>#N/A</v>
      </c>
      <c r="H861" s="120" t="e">
        <f>VLOOKUP(B861,CREDITO_FINANCEIRO!A:G,7,FALSE)</f>
        <v>#N/A</v>
      </c>
      <c r="I861" s="91" t="e">
        <f>VLOOKUP(B861,CREDITO_FINANCEIRO!A:K,10,FALSE)</f>
        <v>#N/A</v>
      </c>
      <c r="J861" s="91" t="e">
        <f>VLOOKUP(B861,CREDITO_FINANCEIRO!A:K,11,FALSE)</f>
        <v>#N/A</v>
      </c>
      <c r="K861" s="91" t="e">
        <f>VLOOKUP(B861,CREDITO_FINANCEIRO!A:L,12,FALSE)</f>
        <v>#N/A</v>
      </c>
      <c r="L861" s="110" t="e">
        <f t="shared" si="130"/>
        <v>#N/A</v>
      </c>
      <c r="M861" s="2" t="e">
        <f t="shared" si="131"/>
        <v>#N/A</v>
      </c>
      <c r="N861" s="111" t="e">
        <f>VLOOKUP(Tabela4[[#This Row],[Proposta de Referência]],SIMP_CF!A:K,9,FALSE)</f>
        <v>#N/A</v>
      </c>
      <c r="O861" s="111" t="e">
        <f>VLOOKUP(Tabela4[[#This Row],[Proposta de Referência]],SIMP_CF!A:K,8,FALSE)</f>
        <v>#N/A</v>
      </c>
      <c r="P861" s="112" t="e">
        <f t="shared" si="132"/>
        <v>#N/A</v>
      </c>
      <c r="Q861" s="112" t="e">
        <f t="shared" si="133"/>
        <v>#N/A</v>
      </c>
      <c r="R861" t="e">
        <f t="shared" si="139"/>
        <v>#N/A</v>
      </c>
      <c r="S861" s="108" t="e">
        <f t="shared" si="134"/>
        <v>#N/A</v>
      </c>
      <c r="T861" s="108" t="e">
        <f t="shared" si="135"/>
        <v>#N/A</v>
      </c>
      <c r="U861" s="110" t="e">
        <f t="shared" si="136"/>
        <v>#N/A</v>
      </c>
      <c r="V861" t="e">
        <f t="shared" si="137"/>
        <v>#N/A</v>
      </c>
      <c r="W861" t="str">
        <f t="shared" si="138"/>
        <v/>
      </c>
      <c r="X861" s="24" t="str">
        <f>IFERROR(VLOOKUP(W861,HOSPITAIS_COM_DIVIDAS!A:E,5,FALSE),"")</f>
        <v/>
      </c>
    </row>
    <row r="862" spans="1:24" x14ac:dyDescent="0.25">
      <c r="A862" s="52" t="str">
        <f>IFERROR((Tabela4[[#This Row],[Status da Proposta]]),"")</f>
        <v/>
      </c>
      <c r="B862" s="121">
        <f>IFERROR((CREDITO_FINANCEIRO!A862),"")</f>
        <v>0</v>
      </c>
      <c r="C862" s="120" t="str">
        <f>IFERROR((VLOOKUP(B862,CREDITO_FINANCEIRO!A:B,2,FALSE)),"")</f>
        <v/>
      </c>
      <c r="D862" s="94" t="str">
        <f>IFERROR((VLOOKUP(B862,CREDITO_FINANCEIRO!A:E,5,FALSE)),"")</f>
        <v/>
      </c>
      <c r="E862" s="95" t="str">
        <f>IFERROR((VLOOKUP(B862,CREDITO_FINANCEIRO!A:C,3,FALSE)),"")</f>
        <v/>
      </c>
      <c r="F862" s="120" t="str">
        <f>IFERROR((VLOOKUP(B862,CREDITO_FINANCEIRO!A:G,4,FALSE)),"")</f>
        <v/>
      </c>
      <c r="G862" s="120" t="e">
        <f>VLOOKUP(B862,CREDITO_FINANCEIRO!A:G,6,FALSE)</f>
        <v>#N/A</v>
      </c>
      <c r="H862" s="120" t="e">
        <f>VLOOKUP(B862,CREDITO_FINANCEIRO!A:G,7,FALSE)</f>
        <v>#N/A</v>
      </c>
      <c r="I862" s="91" t="e">
        <f>VLOOKUP(B862,CREDITO_FINANCEIRO!A:K,10,FALSE)</f>
        <v>#N/A</v>
      </c>
      <c r="J862" s="91" t="e">
        <f>VLOOKUP(B862,CREDITO_FINANCEIRO!A:K,11,FALSE)</f>
        <v>#N/A</v>
      </c>
      <c r="K862" s="91" t="e">
        <f>VLOOKUP(B862,CREDITO_FINANCEIRO!A:L,12,FALSE)</f>
        <v>#N/A</v>
      </c>
      <c r="L862" s="110" t="e">
        <f t="shared" si="130"/>
        <v>#N/A</v>
      </c>
      <c r="M862" s="2" t="e">
        <f t="shared" si="131"/>
        <v>#N/A</v>
      </c>
      <c r="N862" s="111" t="e">
        <f>VLOOKUP(Tabela4[[#This Row],[Proposta de Referência]],SIMP_CF!A:K,9,FALSE)</f>
        <v>#N/A</v>
      </c>
      <c r="O862" s="111" t="e">
        <f>VLOOKUP(Tabela4[[#This Row],[Proposta de Referência]],SIMP_CF!A:K,8,FALSE)</f>
        <v>#N/A</v>
      </c>
      <c r="P862" s="112" t="e">
        <f t="shared" si="132"/>
        <v>#N/A</v>
      </c>
      <c r="Q862" s="112" t="e">
        <f t="shared" si="133"/>
        <v>#N/A</v>
      </c>
      <c r="R862" t="e">
        <f t="shared" si="139"/>
        <v>#N/A</v>
      </c>
      <c r="S862" s="108" t="e">
        <f t="shared" si="134"/>
        <v>#N/A</v>
      </c>
      <c r="T862" s="108" t="e">
        <f t="shared" si="135"/>
        <v>#N/A</v>
      </c>
      <c r="U862" s="110" t="e">
        <f t="shared" si="136"/>
        <v>#N/A</v>
      </c>
      <c r="V862" t="e">
        <f t="shared" si="137"/>
        <v>#N/A</v>
      </c>
      <c r="W862" t="str">
        <f t="shared" si="138"/>
        <v/>
      </c>
      <c r="X862" s="24" t="str">
        <f>IFERROR(VLOOKUP(W862,HOSPITAIS_COM_DIVIDAS!A:E,5,FALSE),"")</f>
        <v/>
      </c>
    </row>
    <row r="863" spans="1:24" x14ac:dyDescent="0.25">
      <c r="A863" s="52" t="str">
        <f>IFERROR((Tabela4[[#This Row],[Status da Proposta]]),"")</f>
        <v/>
      </c>
      <c r="B863" s="121">
        <f>IFERROR((CREDITO_FINANCEIRO!A863),"")</f>
        <v>0</v>
      </c>
      <c r="C863" s="120" t="str">
        <f>IFERROR((VLOOKUP(B863,CREDITO_FINANCEIRO!A:B,2,FALSE)),"")</f>
        <v/>
      </c>
      <c r="D863" s="94" t="str">
        <f>IFERROR((VLOOKUP(B863,CREDITO_FINANCEIRO!A:E,5,FALSE)),"")</f>
        <v/>
      </c>
      <c r="E863" s="95" t="str">
        <f>IFERROR((VLOOKUP(B863,CREDITO_FINANCEIRO!A:C,3,FALSE)),"")</f>
        <v/>
      </c>
      <c r="F863" s="120" t="str">
        <f>IFERROR((VLOOKUP(B863,CREDITO_FINANCEIRO!A:G,4,FALSE)),"")</f>
        <v/>
      </c>
      <c r="G863" s="120" t="e">
        <f>VLOOKUP(B863,CREDITO_FINANCEIRO!A:G,6,FALSE)</f>
        <v>#N/A</v>
      </c>
      <c r="H863" s="120" t="e">
        <f>VLOOKUP(B863,CREDITO_FINANCEIRO!A:G,7,FALSE)</f>
        <v>#N/A</v>
      </c>
      <c r="I863" s="91" t="e">
        <f>VLOOKUP(B863,CREDITO_FINANCEIRO!A:K,10,FALSE)</f>
        <v>#N/A</v>
      </c>
      <c r="J863" s="91" t="e">
        <f>VLOOKUP(B863,CREDITO_FINANCEIRO!A:K,11,FALSE)</f>
        <v>#N/A</v>
      </c>
      <c r="K863" s="91" t="e">
        <f>VLOOKUP(B863,CREDITO_FINANCEIRO!A:L,12,FALSE)</f>
        <v>#N/A</v>
      </c>
      <c r="L863" s="110" t="e">
        <f t="shared" si="130"/>
        <v>#N/A</v>
      </c>
      <c r="M863" s="2" t="e">
        <f t="shared" si="131"/>
        <v>#N/A</v>
      </c>
      <c r="N863" s="111" t="e">
        <f>VLOOKUP(Tabela4[[#This Row],[Proposta de Referência]],SIMP_CF!A:K,9,FALSE)</f>
        <v>#N/A</v>
      </c>
      <c r="O863" s="111" t="e">
        <f>VLOOKUP(Tabela4[[#This Row],[Proposta de Referência]],SIMP_CF!A:K,8,FALSE)</f>
        <v>#N/A</v>
      </c>
      <c r="P863" s="112" t="e">
        <f t="shared" si="132"/>
        <v>#N/A</v>
      </c>
      <c r="Q863" s="112" t="e">
        <f t="shared" si="133"/>
        <v>#N/A</v>
      </c>
      <c r="R863" t="e">
        <f t="shared" si="139"/>
        <v>#N/A</v>
      </c>
      <c r="S863" s="108" t="e">
        <f t="shared" si="134"/>
        <v>#N/A</v>
      </c>
      <c r="T863" s="108" t="e">
        <f t="shared" si="135"/>
        <v>#N/A</v>
      </c>
      <c r="U863" s="110" t="e">
        <f t="shared" si="136"/>
        <v>#N/A</v>
      </c>
      <c r="V863" t="e">
        <f t="shared" si="137"/>
        <v>#N/A</v>
      </c>
      <c r="W863" t="str">
        <f t="shared" si="138"/>
        <v/>
      </c>
      <c r="X863" s="24" t="str">
        <f>IFERROR(VLOOKUP(W863,HOSPITAIS_COM_DIVIDAS!A:E,5,FALSE),"")</f>
        <v/>
      </c>
    </row>
    <row r="864" spans="1:24" x14ac:dyDescent="0.25">
      <c r="A864" s="52" t="str">
        <f>IFERROR((Tabela4[[#This Row],[Status da Proposta]]),"")</f>
        <v/>
      </c>
      <c r="B864" s="121">
        <f>IFERROR((CREDITO_FINANCEIRO!A864),"")</f>
        <v>0</v>
      </c>
      <c r="C864" s="120" t="str">
        <f>IFERROR((VLOOKUP(B864,CREDITO_FINANCEIRO!A:B,2,FALSE)),"")</f>
        <v/>
      </c>
      <c r="D864" s="94" t="str">
        <f>IFERROR((VLOOKUP(B864,CREDITO_FINANCEIRO!A:E,5,FALSE)),"")</f>
        <v/>
      </c>
      <c r="E864" s="95" t="str">
        <f>IFERROR((VLOOKUP(B864,CREDITO_FINANCEIRO!A:C,3,FALSE)),"")</f>
        <v/>
      </c>
      <c r="F864" s="120" t="str">
        <f>IFERROR((VLOOKUP(B864,CREDITO_FINANCEIRO!A:G,4,FALSE)),"")</f>
        <v/>
      </c>
      <c r="G864" s="120" t="e">
        <f>VLOOKUP(B864,CREDITO_FINANCEIRO!A:G,6,FALSE)</f>
        <v>#N/A</v>
      </c>
      <c r="H864" s="120" t="e">
        <f>VLOOKUP(B864,CREDITO_FINANCEIRO!A:G,7,FALSE)</f>
        <v>#N/A</v>
      </c>
      <c r="I864" s="91" t="e">
        <f>VLOOKUP(B864,CREDITO_FINANCEIRO!A:K,10,FALSE)</f>
        <v>#N/A</v>
      </c>
      <c r="J864" s="91" t="e">
        <f>VLOOKUP(B864,CREDITO_FINANCEIRO!A:K,11,FALSE)</f>
        <v>#N/A</v>
      </c>
      <c r="K864" s="91" t="e">
        <f>VLOOKUP(B864,CREDITO_FINANCEIRO!A:L,12,FALSE)</f>
        <v>#N/A</v>
      </c>
      <c r="L864" s="110" t="e">
        <f t="shared" si="130"/>
        <v>#N/A</v>
      </c>
      <c r="M864" s="2" t="e">
        <f t="shared" si="131"/>
        <v>#N/A</v>
      </c>
      <c r="N864" s="111" t="e">
        <f>VLOOKUP(Tabela4[[#This Row],[Proposta de Referência]],SIMP_CF!A:K,9,FALSE)</f>
        <v>#N/A</v>
      </c>
      <c r="O864" s="111" t="e">
        <f>VLOOKUP(Tabela4[[#This Row],[Proposta de Referência]],SIMP_CF!A:K,8,FALSE)</f>
        <v>#N/A</v>
      </c>
      <c r="P864" s="112" t="e">
        <f t="shared" si="132"/>
        <v>#N/A</v>
      </c>
      <c r="Q864" s="112" t="e">
        <f t="shared" si="133"/>
        <v>#N/A</v>
      </c>
      <c r="R864" t="e">
        <f t="shared" si="139"/>
        <v>#N/A</v>
      </c>
      <c r="S864" s="108" t="e">
        <f t="shared" si="134"/>
        <v>#N/A</v>
      </c>
      <c r="T864" s="108" t="e">
        <f t="shared" si="135"/>
        <v>#N/A</v>
      </c>
      <c r="U864" s="110" t="e">
        <f t="shared" si="136"/>
        <v>#N/A</v>
      </c>
      <c r="V864" t="e">
        <f t="shared" si="137"/>
        <v>#N/A</v>
      </c>
      <c r="W864" t="str">
        <f t="shared" si="138"/>
        <v/>
      </c>
      <c r="X864" s="24" t="str">
        <f>IFERROR(VLOOKUP(W864,HOSPITAIS_COM_DIVIDAS!A:E,5,FALSE),"")</f>
        <v/>
      </c>
    </row>
    <row r="865" spans="1:24" x14ac:dyDescent="0.25">
      <c r="A865" s="52" t="str">
        <f>IFERROR((Tabela4[[#This Row],[Status da Proposta]]),"")</f>
        <v/>
      </c>
      <c r="B865" s="121">
        <f>IFERROR((CREDITO_FINANCEIRO!A865),"")</f>
        <v>0</v>
      </c>
      <c r="C865" s="120" t="str">
        <f>IFERROR((VLOOKUP(B865,CREDITO_FINANCEIRO!A:B,2,FALSE)),"")</f>
        <v/>
      </c>
      <c r="D865" s="94" t="str">
        <f>IFERROR((VLOOKUP(B865,CREDITO_FINANCEIRO!A:E,5,FALSE)),"")</f>
        <v/>
      </c>
      <c r="E865" s="95" t="str">
        <f>IFERROR((VLOOKUP(B865,CREDITO_FINANCEIRO!A:C,3,FALSE)),"")</f>
        <v/>
      </c>
      <c r="F865" s="120" t="str">
        <f>IFERROR((VLOOKUP(B865,CREDITO_FINANCEIRO!A:G,4,FALSE)),"")</f>
        <v/>
      </c>
      <c r="G865" s="120" t="e">
        <f>VLOOKUP(B865,CREDITO_FINANCEIRO!A:G,6,FALSE)</f>
        <v>#N/A</v>
      </c>
      <c r="H865" s="120" t="e">
        <f>VLOOKUP(B865,CREDITO_FINANCEIRO!A:G,7,FALSE)</f>
        <v>#N/A</v>
      </c>
      <c r="I865" s="91" t="e">
        <f>VLOOKUP(B865,CREDITO_FINANCEIRO!A:K,10,FALSE)</f>
        <v>#N/A</v>
      </c>
      <c r="J865" s="91" t="e">
        <f>VLOOKUP(B865,CREDITO_FINANCEIRO!A:K,11,FALSE)</f>
        <v>#N/A</v>
      </c>
      <c r="K865" s="91" t="e">
        <f>VLOOKUP(B865,CREDITO_FINANCEIRO!A:L,12,FALSE)</f>
        <v>#N/A</v>
      </c>
      <c r="L865" s="110" t="e">
        <f t="shared" si="130"/>
        <v>#N/A</v>
      </c>
      <c r="M865" s="2" t="e">
        <f t="shared" si="131"/>
        <v>#N/A</v>
      </c>
      <c r="N865" s="111" t="e">
        <f>VLOOKUP(Tabela4[[#This Row],[Proposta de Referência]],SIMP_CF!A:K,9,FALSE)</f>
        <v>#N/A</v>
      </c>
      <c r="O865" s="111" t="e">
        <f>VLOOKUP(Tabela4[[#This Row],[Proposta de Referência]],SIMP_CF!A:K,8,FALSE)</f>
        <v>#N/A</v>
      </c>
      <c r="P865" s="112" t="e">
        <f t="shared" si="132"/>
        <v>#N/A</v>
      </c>
      <c r="Q865" s="112" t="e">
        <f t="shared" si="133"/>
        <v>#N/A</v>
      </c>
      <c r="R865" t="e">
        <f t="shared" si="139"/>
        <v>#N/A</v>
      </c>
      <c r="S865" s="108" t="e">
        <f t="shared" si="134"/>
        <v>#N/A</v>
      </c>
      <c r="T865" s="108" t="e">
        <f t="shared" si="135"/>
        <v>#N/A</v>
      </c>
      <c r="U865" s="110" t="e">
        <f t="shared" si="136"/>
        <v>#N/A</v>
      </c>
      <c r="V865" t="e">
        <f t="shared" si="137"/>
        <v>#N/A</v>
      </c>
      <c r="W865" t="str">
        <f t="shared" si="138"/>
        <v/>
      </c>
      <c r="X865" s="24" t="str">
        <f>IFERROR(VLOOKUP(W865,HOSPITAIS_COM_DIVIDAS!A:E,5,FALSE),"")</f>
        <v/>
      </c>
    </row>
    <row r="866" spans="1:24" x14ac:dyDescent="0.25">
      <c r="A866" s="52" t="str">
        <f>IFERROR((Tabela4[[#This Row],[Status da Proposta]]),"")</f>
        <v/>
      </c>
      <c r="B866" s="121">
        <f>IFERROR((CREDITO_FINANCEIRO!A866),"")</f>
        <v>0</v>
      </c>
      <c r="C866" s="120" t="str">
        <f>IFERROR((VLOOKUP(B866,CREDITO_FINANCEIRO!A:B,2,FALSE)),"")</f>
        <v/>
      </c>
      <c r="D866" s="94" t="str">
        <f>IFERROR((VLOOKUP(B866,CREDITO_FINANCEIRO!A:E,5,FALSE)),"")</f>
        <v/>
      </c>
      <c r="E866" s="95" t="str">
        <f>IFERROR((VLOOKUP(B866,CREDITO_FINANCEIRO!A:C,3,FALSE)),"")</f>
        <v/>
      </c>
      <c r="F866" s="120" t="str">
        <f>IFERROR((VLOOKUP(B866,CREDITO_FINANCEIRO!A:G,4,FALSE)),"")</f>
        <v/>
      </c>
      <c r="G866" s="120" t="e">
        <f>VLOOKUP(B866,CREDITO_FINANCEIRO!A:G,6,FALSE)</f>
        <v>#N/A</v>
      </c>
      <c r="H866" s="120" t="e">
        <f>VLOOKUP(B866,CREDITO_FINANCEIRO!A:G,7,FALSE)</f>
        <v>#N/A</v>
      </c>
      <c r="I866" s="91" t="e">
        <f>VLOOKUP(B866,CREDITO_FINANCEIRO!A:K,10,FALSE)</f>
        <v>#N/A</v>
      </c>
      <c r="J866" s="91" t="e">
        <f>VLOOKUP(B866,CREDITO_FINANCEIRO!A:K,11,FALSE)</f>
        <v>#N/A</v>
      </c>
      <c r="K866" s="91" t="e">
        <f>VLOOKUP(B866,CREDITO_FINANCEIRO!A:L,12,FALSE)</f>
        <v>#N/A</v>
      </c>
      <c r="L866" s="110" t="e">
        <f t="shared" si="130"/>
        <v>#N/A</v>
      </c>
      <c r="M866" s="2" t="e">
        <f t="shared" si="131"/>
        <v>#N/A</v>
      </c>
      <c r="N866" s="111" t="e">
        <f>VLOOKUP(Tabela4[[#This Row],[Proposta de Referência]],SIMP_CF!A:K,9,FALSE)</f>
        <v>#N/A</v>
      </c>
      <c r="O866" s="111" t="e">
        <f>VLOOKUP(Tabela4[[#This Row],[Proposta de Referência]],SIMP_CF!A:K,8,FALSE)</f>
        <v>#N/A</v>
      </c>
      <c r="P866" s="112" t="e">
        <f t="shared" si="132"/>
        <v>#N/A</v>
      </c>
      <c r="Q866" s="112" t="e">
        <f t="shared" si="133"/>
        <v>#N/A</v>
      </c>
      <c r="R866" t="e">
        <f t="shared" si="139"/>
        <v>#N/A</v>
      </c>
      <c r="S866" s="108" t="e">
        <f t="shared" si="134"/>
        <v>#N/A</v>
      </c>
      <c r="T866" s="108" t="e">
        <f t="shared" si="135"/>
        <v>#N/A</v>
      </c>
      <c r="U866" s="110" t="e">
        <f t="shared" si="136"/>
        <v>#N/A</v>
      </c>
      <c r="V866" t="e">
        <f t="shared" si="137"/>
        <v>#N/A</v>
      </c>
      <c r="W866" t="str">
        <f t="shared" si="138"/>
        <v/>
      </c>
      <c r="X866" s="24" t="str">
        <f>IFERROR(VLOOKUP(W866,HOSPITAIS_COM_DIVIDAS!A:E,5,FALSE),"")</f>
        <v/>
      </c>
    </row>
    <row r="867" spans="1:24" x14ac:dyDescent="0.25">
      <c r="A867" s="52" t="str">
        <f>IFERROR((Tabela4[[#This Row],[Status da Proposta]]),"")</f>
        <v/>
      </c>
      <c r="B867" s="121">
        <f>IFERROR((CREDITO_FINANCEIRO!A867),"")</f>
        <v>0</v>
      </c>
      <c r="C867" s="120" t="str">
        <f>IFERROR((VLOOKUP(B867,CREDITO_FINANCEIRO!A:B,2,FALSE)),"")</f>
        <v/>
      </c>
      <c r="D867" s="94" t="str">
        <f>IFERROR((VLOOKUP(B867,CREDITO_FINANCEIRO!A:E,5,FALSE)),"")</f>
        <v/>
      </c>
      <c r="E867" s="95" t="str">
        <f>IFERROR((VLOOKUP(B867,CREDITO_FINANCEIRO!A:C,3,FALSE)),"")</f>
        <v/>
      </c>
      <c r="F867" s="120" t="str">
        <f>IFERROR((VLOOKUP(B867,CREDITO_FINANCEIRO!A:G,4,FALSE)),"")</f>
        <v/>
      </c>
      <c r="G867" s="120" t="e">
        <f>VLOOKUP(B867,CREDITO_FINANCEIRO!A:G,6,FALSE)</f>
        <v>#N/A</v>
      </c>
      <c r="H867" s="120" t="e">
        <f>VLOOKUP(B867,CREDITO_FINANCEIRO!A:G,7,FALSE)</f>
        <v>#N/A</v>
      </c>
      <c r="I867" s="91" t="e">
        <f>VLOOKUP(B867,CREDITO_FINANCEIRO!A:K,10,FALSE)</f>
        <v>#N/A</v>
      </c>
      <c r="J867" s="91" t="e">
        <f>VLOOKUP(B867,CREDITO_FINANCEIRO!A:K,11,FALSE)</f>
        <v>#N/A</v>
      </c>
      <c r="K867" s="91" t="e">
        <f>VLOOKUP(B867,CREDITO_FINANCEIRO!A:L,12,FALSE)</f>
        <v>#N/A</v>
      </c>
      <c r="L867" s="110" t="e">
        <f t="shared" si="130"/>
        <v>#N/A</v>
      </c>
      <c r="M867" s="2" t="e">
        <f t="shared" si="131"/>
        <v>#N/A</v>
      </c>
      <c r="N867" s="111" t="e">
        <f>VLOOKUP(Tabela4[[#This Row],[Proposta de Referência]],SIMP_CF!A:K,9,FALSE)</f>
        <v>#N/A</v>
      </c>
      <c r="O867" s="111" t="e">
        <f>VLOOKUP(Tabela4[[#This Row],[Proposta de Referência]],SIMP_CF!A:K,8,FALSE)</f>
        <v>#N/A</v>
      </c>
      <c r="P867" s="112" t="e">
        <f t="shared" si="132"/>
        <v>#N/A</v>
      </c>
      <c r="Q867" s="112" t="e">
        <f t="shared" si="133"/>
        <v>#N/A</v>
      </c>
      <c r="R867" t="e">
        <f t="shared" si="139"/>
        <v>#N/A</v>
      </c>
      <c r="S867" s="108" t="e">
        <f t="shared" si="134"/>
        <v>#N/A</v>
      </c>
      <c r="T867" s="108" t="e">
        <f t="shared" si="135"/>
        <v>#N/A</v>
      </c>
      <c r="U867" s="110" t="e">
        <f t="shared" si="136"/>
        <v>#N/A</v>
      </c>
      <c r="V867" t="e">
        <f t="shared" si="137"/>
        <v>#N/A</v>
      </c>
      <c r="W867" t="str">
        <f t="shared" si="138"/>
        <v/>
      </c>
      <c r="X867" s="24" t="str">
        <f>IFERROR(VLOOKUP(W867,HOSPITAIS_COM_DIVIDAS!A:E,5,FALSE),"")</f>
        <v/>
      </c>
    </row>
    <row r="868" spans="1:24" x14ac:dyDescent="0.25">
      <c r="A868" s="52" t="str">
        <f>IFERROR((Tabela4[[#This Row],[Status da Proposta]]),"")</f>
        <v/>
      </c>
      <c r="B868" s="121">
        <f>IFERROR((CREDITO_FINANCEIRO!A868),"")</f>
        <v>0</v>
      </c>
      <c r="C868" s="120" t="str">
        <f>IFERROR((VLOOKUP(B868,CREDITO_FINANCEIRO!A:B,2,FALSE)),"")</f>
        <v/>
      </c>
      <c r="D868" s="94" t="str">
        <f>IFERROR((VLOOKUP(B868,CREDITO_FINANCEIRO!A:E,5,FALSE)),"")</f>
        <v/>
      </c>
      <c r="E868" s="95" t="str">
        <f>IFERROR((VLOOKUP(B868,CREDITO_FINANCEIRO!A:C,3,FALSE)),"")</f>
        <v/>
      </c>
      <c r="F868" s="120" t="str">
        <f>IFERROR((VLOOKUP(B868,CREDITO_FINANCEIRO!A:G,4,FALSE)),"")</f>
        <v/>
      </c>
      <c r="G868" s="120" t="e">
        <f>VLOOKUP(B868,CREDITO_FINANCEIRO!A:G,6,FALSE)</f>
        <v>#N/A</v>
      </c>
      <c r="H868" s="120" t="e">
        <f>VLOOKUP(B868,CREDITO_FINANCEIRO!A:G,7,FALSE)</f>
        <v>#N/A</v>
      </c>
      <c r="I868" s="91" t="e">
        <f>VLOOKUP(B868,CREDITO_FINANCEIRO!A:K,10,FALSE)</f>
        <v>#N/A</v>
      </c>
      <c r="J868" s="91" t="e">
        <f>VLOOKUP(B868,CREDITO_FINANCEIRO!A:K,11,FALSE)</f>
        <v>#N/A</v>
      </c>
      <c r="K868" s="91" t="e">
        <f>VLOOKUP(B868,CREDITO_FINANCEIRO!A:L,12,FALSE)</f>
        <v>#N/A</v>
      </c>
      <c r="L868" s="110" t="e">
        <f t="shared" si="130"/>
        <v>#N/A</v>
      </c>
      <c r="M868" s="2" t="e">
        <f t="shared" si="131"/>
        <v>#N/A</v>
      </c>
      <c r="N868" s="111" t="e">
        <f>VLOOKUP(Tabela4[[#This Row],[Proposta de Referência]],SIMP_CF!A:K,9,FALSE)</f>
        <v>#N/A</v>
      </c>
      <c r="O868" s="111" t="e">
        <f>VLOOKUP(Tabela4[[#This Row],[Proposta de Referência]],SIMP_CF!A:K,8,FALSE)</f>
        <v>#N/A</v>
      </c>
      <c r="P868" s="112" t="e">
        <f t="shared" si="132"/>
        <v>#N/A</v>
      </c>
      <c r="Q868" s="112" t="e">
        <f t="shared" si="133"/>
        <v>#N/A</v>
      </c>
      <c r="R868" t="e">
        <f t="shared" si="139"/>
        <v>#N/A</v>
      </c>
      <c r="S868" s="108" t="e">
        <f t="shared" si="134"/>
        <v>#N/A</v>
      </c>
      <c r="T868" s="108" t="e">
        <f t="shared" si="135"/>
        <v>#N/A</v>
      </c>
      <c r="U868" s="110" t="e">
        <f t="shared" si="136"/>
        <v>#N/A</v>
      </c>
      <c r="V868" t="e">
        <f t="shared" si="137"/>
        <v>#N/A</v>
      </c>
      <c r="W868" t="str">
        <f t="shared" si="138"/>
        <v/>
      </c>
      <c r="X868" s="24" t="str">
        <f>IFERROR(VLOOKUP(W868,HOSPITAIS_COM_DIVIDAS!A:E,5,FALSE),"")</f>
        <v/>
      </c>
    </row>
    <row r="869" spans="1:24" x14ac:dyDescent="0.25">
      <c r="A869" s="52" t="str">
        <f>IFERROR((Tabela4[[#This Row],[Status da Proposta]]),"")</f>
        <v/>
      </c>
      <c r="B869" s="121">
        <f>IFERROR((CREDITO_FINANCEIRO!A869),"")</f>
        <v>0</v>
      </c>
      <c r="C869" s="120" t="str">
        <f>IFERROR((VLOOKUP(B869,CREDITO_FINANCEIRO!A:B,2,FALSE)),"")</f>
        <v/>
      </c>
      <c r="D869" s="94" t="str">
        <f>IFERROR((VLOOKUP(B869,CREDITO_FINANCEIRO!A:E,5,FALSE)),"")</f>
        <v/>
      </c>
      <c r="E869" s="95" t="str">
        <f>IFERROR((VLOOKUP(B869,CREDITO_FINANCEIRO!A:C,3,FALSE)),"")</f>
        <v/>
      </c>
      <c r="F869" s="120" t="str">
        <f>IFERROR((VLOOKUP(B869,CREDITO_FINANCEIRO!A:G,4,FALSE)),"")</f>
        <v/>
      </c>
      <c r="G869" s="120" t="e">
        <f>VLOOKUP(B869,CREDITO_FINANCEIRO!A:G,6,FALSE)</f>
        <v>#N/A</v>
      </c>
      <c r="H869" s="120" t="e">
        <f>VLOOKUP(B869,CREDITO_FINANCEIRO!A:G,7,FALSE)</f>
        <v>#N/A</v>
      </c>
      <c r="I869" s="91" t="e">
        <f>VLOOKUP(B869,CREDITO_FINANCEIRO!A:K,10,FALSE)</f>
        <v>#N/A</v>
      </c>
      <c r="J869" s="91" t="e">
        <f>VLOOKUP(B869,CREDITO_FINANCEIRO!A:K,11,FALSE)</f>
        <v>#N/A</v>
      </c>
      <c r="K869" s="91" t="e">
        <f>VLOOKUP(B869,CREDITO_FINANCEIRO!A:L,12,FALSE)</f>
        <v>#N/A</v>
      </c>
      <c r="L869" s="110" t="e">
        <f t="shared" si="130"/>
        <v>#N/A</v>
      </c>
      <c r="M869" s="2" t="e">
        <f t="shared" si="131"/>
        <v>#N/A</v>
      </c>
      <c r="N869" s="111" t="e">
        <f>VLOOKUP(Tabela4[[#This Row],[Proposta de Referência]],SIMP_CF!A:K,9,FALSE)</f>
        <v>#N/A</v>
      </c>
      <c r="O869" s="111" t="e">
        <f>VLOOKUP(Tabela4[[#This Row],[Proposta de Referência]],SIMP_CF!A:K,8,FALSE)</f>
        <v>#N/A</v>
      </c>
      <c r="P869" s="112" t="e">
        <f t="shared" si="132"/>
        <v>#N/A</v>
      </c>
      <c r="Q869" s="112" t="e">
        <f t="shared" si="133"/>
        <v>#N/A</v>
      </c>
      <c r="R869" t="e">
        <f t="shared" si="139"/>
        <v>#N/A</v>
      </c>
      <c r="S869" s="108" t="e">
        <f t="shared" si="134"/>
        <v>#N/A</v>
      </c>
      <c r="T869" s="108" t="e">
        <f t="shared" si="135"/>
        <v>#N/A</v>
      </c>
      <c r="U869" s="110" t="e">
        <f t="shared" si="136"/>
        <v>#N/A</v>
      </c>
      <c r="V869" t="e">
        <f t="shared" si="137"/>
        <v>#N/A</v>
      </c>
      <c r="W869" t="str">
        <f t="shared" si="138"/>
        <v/>
      </c>
      <c r="X869" s="24" t="str">
        <f>IFERROR(VLOOKUP(W869,HOSPITAIS_COM_DIVIDAS!A:E,5,FALSE),"")</f>
        <v/>
      </c>
    </row>
    <row r="870" spans="1:24" x14ac:dyDescent="0.25">
      <c r="A870" s="52" t="str">
        <f>IFERROR((Tabela4[[#This Row],[Status da Proposta]]),"")</f>
        <v/>
      </c>
      <c r="B870" s="121">
        <f>IFERROR((CREDITO_FINANCEIRO!A870),"")</f>
        <v>0</v>
      </c>
      <c r="C870" s="120" t="str">
        <f>IFERROR((VLOOKUP(B870,CREDITO_FINANCEIRO!A:B,2,FALSE)),"")</f>
        <v/>
      </c>
      <c r="D870" s="94" t="str">
        <f>IFERROR((VLOOKUP(B870,CREDITO_FINANCEIRO!A:E,5,FALSE)),"")</f>
        <v/>
      </c>
      <c r="E870" s="95" t="str">
        <f>IFERROR((VLOOKUP(B870,CREDITO_FINANCEIRO!A:C,3,FALSE)),"")</f>
        <v/>
      </c>
      <c r="F870" s="120" t="str">
        <f>IFERROR((VLOOKUP(B870,CREDITO_FINANCEIRO!A:G,4,FALSE)),"")</f>
        <v/>
      </c>
      <c r="G870" s="120" t="e">
        <f>VLOOKUP(B870,CREDITO_FINANCEIRO!A:G,6,FALSE)</f>
        <v>#N/A</v>
      </c>
      <c r="H870" s="120" t="e">
        <f>VLOOKUP(B870,CREDITO_FINANCEIRO!A:G,7,FALSE)</f>
        <v>#N/A</v>
      </c>
      <c r="I870" s="91" t="e">
        <f>VLOOKUP(B870,CREDITO_FINANCEIRO!A:K,10,FALSE)</f>
        <v>#N/A</v>
      </c>
      <c r="J870" s="91" t="e">
        <f>VLOOKUP(B870,CREDITO_FINANCEIRO!A:K,11,FALSE)</f>
        <v>#N/A</v>
      </c>
      <c r="K870" s="91" t="e">
        <f>VLOOKUP(B870,CREDITO_FINANCEIRO!A:L,12,FALSE)</f>
        <v>#N/A</v>
      </c>
      <c r="L870" s="110" t="e">
        <f t="shared" si="130"/>
        <v>#N/A</v>
      </c>
      <c r="M870" s="2" t="e">
        <f t="shared" si="131"/>
        <v>#N/A</v>
      </c>
      <c r="N870" s="111" t="e">
        <f>VLOOKUP(Tabela4[[#This Row],[Proposta de Referência]],SIMP_CF!A:K,9,FALSE)</f>
        <v>#N/A</v>
      </c>
      <c r="O870" s="111" t="e">
        <f>VLOOKUP(Tabela4[[#This Row],[Proposta de Referência]],SIMP_CF!A:K,8,FALSE)</f>
        <v>#N/A</v>
      </c>
      <c r="P870" s="112" t="e">
        <f t="shared" si="132"/>
        <v>#N/A</v>
      </c>
      <c r="Q870" s="112" t="e">
        <f t="shared" si="133"/>
        <v>#N/A</v>
      </c>
      <c r="R870" t="e">
        <f t="shared" si="139"/>
        <v>#N/A</v>
      </c>
      <c r="S870" s="108" t="e">
        <f t="shared" si="134"/>
        <v>#N/A</v>
      </c>
      <c r="T870" s="108" t="e">
        <f t="shared" si="135"/>
        <v>#N/A</v>
      </c>
      <c r="U870" s="110" t="e">
        <f t="shared" si="136"/>
        <v>#N/A</v>
      </c>
      <c r="V870" t="e">
        <f t="shared" si="137"/>
        <v>#N/A</v>
      </c>
      <c r="W870" t="str">
        <f t="shared" si="138"/>
        <v/>
      </c>
      <c r="X870" s="24" t="str">
        <f>IFERROR(VLOOKUP(W870,HOSPITAIS_COM_DIVIDAS!A:E,5,FALSE),"")</f>
        <v/>
      </c>
    </row>
    <row r="871" spans="1:24" x14ac:dyDescent="0.25">
      <c r="A871" s="52" t="str">
        <f>IFERROR((Tabela4[[#This Row],[Status da Proposta]]),"")</f>
        <v/>
      </c>
      <c r="B871" s="121">
        <f>IFERROR((CREDITO_FINANCEIRO!A871),"")</f>
        <v>0</v>
      </c>
      <c r="C871" s="120" t="str">
        <f>IFERROR((VLOOKUP(B871,CREDITO_FINANCEIRO!A:B,2,FALSE)),"")</f>
        <v/>
      </c>
      <c r="D871" s="94" t="str">
        <f>IFERROR((VLOOKUP(B871,CREDITO_FINANCEIRO!A:E,5,FALSE)),"")</f>
        <v/>
      </c>
      <c r="E871" s="95" t="str">
        <f>IFERROR((VLOOKUP(B871,CREDITO_FINANCEIRO!A:C,3,FALSE)),"")</f>
        <v/>
      </c>
      <c r="F871" s="120" t="str">
        <f>IFERROR((VLOOKUP(B871,CREDITO_FINANCEIRO!A:G,4,FALSE)),"")</f>
        <v/>
      </c>
      <c r="G871" s="120" t="e">
        <f>VLOOKUP(B871,CREDITO_FINANCEIRO!A:G,6,FALSE)</f>
        <v>#N/A</v>
      </c>
      <c r="H871" s="120" t="e">
        <f>VLOOKUP(B871,CREDITO_FINANCEIRO!A:G,7,FALSE)</f>
        <v>#N/A</v>
      </c>
      <c r="I871" s="91" t="e">
        <f>VLOOKUP(B871,CREDITO_FINANCEIRO!A:K,10,FALSE)</f>
        <v>#N/A</v>
      </c>
      <c r="J871" s="91" t="e">
        <f>VLOOKUP(B871,CREDITO_FINANCEIRO!A:K,11,FALSE)</f>
        <v>#N/A</v>
      </c>
      <c r="K871" s="91" t="e">
        <f>VLOOKUP(B871,CREDITO_FINANCEIRO!A:L,12,FALSE)</f>
        <v>#N/A</v>
      </c>
      <c r="L871" s="110" t="e">
        <f t="shared" si="130"/>
        <v>#N/A</v>
      </c>
      <c r="M871" s="2" t="e">
        <f t="shared" si="131"/>
        <v>#N/A</v>
      </c>
      <c r="N871" s="111" t="e">
        <f>VLOOKUP(Tabela4[[#This Row],[Proposta de Referência]],SIMP_CF!A:K,9,FALSE)</f>
        <v>#N/A</v>
      </c>
      <c r="O871" s="111" t="e">
        <f>VLOOKUP(Tabela4[[#This Row],[Proposta de Referência]],SIMP_CF!A:K,8,FALSE)</f>
        <v>#N/A</v>
      </c>
      <c r="P871" s="112" t="e">
        <f t="shared" si="132"/>
        <v>#N/A</v>
      </c>
      <c r="Q871" s="112" t="e">
        <f t="shared" si="133"/>
        <v>#N/A</v>
      </c>
      <c r="R871" t="e">
        <f t="shared" si="139"/>
        <v>#N/A</v>
      </c>
      <c r="S871" s="108" t="e">
        <f t="shared" si="134"/>
        <v>#N/A</v>
      </c>
      <c r="T871" s="108" t="e">
        <f t="shared" si="135"/>
        <v>#N/A</v>
      </c>
      <c r="U871" s="110" t="e">
        <f t="shared" si="136"/>
        <v>#N/A</v>
      </c>
      <c r="V871" t="e">
        <f t="shared" si="137"/>
        <v>#N/A</v>
      </c>
      <c r="W871" t="str">
        <f t="shared" si="138"/>
        <v/>
      </c>
      <c r="X871" s="24" t="str">
        <f>IFERROR(VLOOKUP(W871,HOSPITAIS_COM_DIVIDAS!A:E,5,FALSE),"")</f>
        <v/>
      </c>
    </row>
    <row r="872" spans="1:24" x14ac:dyDescent="0.25">
      <c r="A872" s="52" t="str">
        <f>IFERROR((Tabela4[[#This Row],[Status da Proposta]]),"")</f>
        <v/>
      </c>
      <c r="B872" s="121">
        <f>IFERROR((CREDITO_FINANCEIRO!A872),"")</f>
        <v>0</v>
      </c>
      <c r="C872" s="120" t="str">
        <f>IFERROR((VLOOKUP(B872,CREDITO_FINANCEIRO!A:B,2,FALSE)),"")</f>
        <v/>
      </c>
      <c r="D872" s="94" t="str">
        <f>IFERROR((VLOOKUP(B872,CREDITO_FINANCEIRO!A:E,5,FALSE)),"")</f>
        <v/>
      </c>
      <c r="E872" s="95" t="str">
        <f>IFERROR((VLOOKUP(B872,CREDITO_FINANCEIRO!A:C,3,FALSE)),"")</f>
        <v/>
      </c>
      <c r="F872" s="120" t="str">
        <f>IFERROR((VLOOKUP(B872,CREDITO_FINANCEIRO!A:G,4,FALSE)),"")</f>
        <v/>
      </c>
      <c r="G872" s="120" t="e">
        <f>VLOOKUP(B872,CREDITO_FINANCEIRO!A:G,6,FALSE)</f>
        <v>#N/A</v>
      </c>
      <c r="H872" s="120" t="e">
        <f>VLOOKUP(B872,CREDITO_FINANCEIRO!A:G,7,FALSE)</f>
        <v>#N/A</v>
      </c>
      <c r="I872" s="91" t="e">
        <f>VLOOKUP(B872,CREDITO_FINANCEIRO!A:K,10,FALSE)</f>
        <v>#N/A</v>
      </c>
      <c r="J872" s="91" t="e">
        <f>VLOOKUP(B872,CREDITO_FINANCEIRO!A:K,11,FALSE)</f>
        <v>#N/A</v>
      </c>
      <c r="K872" s="91" t="e">
        <f>VLOOKUP(B872,CREDITO_FINANCEIRO!A:L,12,FALSE)</f>
        <v>#N/A</v>
      </c>
      <c r="L872" s="110" t="e">
        <f t="shared" si="130"/>
        <v>#N/A</v>
      </c>
      <c r="M872" s="2" t="e">
        <f t="shared" si="131"/>
        <v>#N/A</v>
      </c>
      <c r="N872" s="111" t="e">
        <f>VLOOKUP(Tabela4[[#This Row],[Proposta de Referência]],SIMP_CF!A:K,9,FALSE)</f>
        <v>#N/A</v>
      </c>
      <c r="O872" s="111" t="e">
        <f>VLOOKUP(Tabela4[[#This Row],[Proposta de Referência]],SIMP_CF!A:K,8,FALSE)</f>
        <v>#N/A</v>
      </c>
      <c r="P872" s="112" t="e">
        <f t="shared" si="132"/>
        <v>#N/A</v>
      </c>
      <c r="Q872" s="112" t="e">
        <f t="shared" si="133"/>
        <v>#N/A</v>
      </c>
      <c r="R872" t="e">
        <f t="shared" si="139"/>
        <v>#N/A</v>
      </c>
      <c r="S872" s="108" t="e">
        <f t="shared" si="134"/>
        <v>#N/A</v>
      </c>
      <c r="T872" s="108" t="e">
        <f t="shared" si="135"/>
        <v>#N/A</v>
      </c>
      <c r="U872" s="110" t="e">
        <f t="shared" si="136"/>
        <v>#N/A</v>
      </c>
      <c r="V872" t="e">
        <f t="shared" si="137"/>
        <v>#N/A</v>
      </c>
      <c r="W872" t="str">
        <f t="shared" si="138"/>
        <v/>
      </c>
      <c r="X872" s="24" t="str">
        <f>IFERROR(VLOOKUP(W872,HOSPITAIS_COM_DIVIDAS!A:E,5,FALSE),"")</f>
        <v/>
      </c>
    </row>
    <row r="873" spans="1:24" x14ac:dyDescent="0.25">
      <c r="A873" s="52" t="str">
        <f>IFERROR((Tabela4[[#This Row],[Status da Proposta]]),"")</f>
        <v/>
      </c>
      <c r="B873" s="121">
        <f>IFERROR((CREDITO_FINANCEIRO!A873),"")</f>
        <v>0</v>
      </c>
      <c r="C873" s="120" t="str">
        <f>IFERROR((VLOOKUP(B873,CREDITO_FINANCEIRO!A:B,2,FALSE)),"")</f>
        <v/>
      </c>
      <c r="D873" s="94" t="str">
        <f>IFERROR((VLOOKUP(B873,CREDITO_FINANCEIRO!A:E,5,FALSE)),"")</f>
        <v/>
      </c>
      <c r="E873" s="95" t="str">
        <f>IFERROR((VLOOKUP(B873,CREDITO_FINANCEIRO!A:C,3,FALSE)),"")</f>
        <v/>
      </c>
      <c r="F873" s="120" t="str">
        <f>IFERROR((VLOOKUP(B873,CREDITO_FINANCEIRO!A:G,4,FALSE)),"")</f>
        <v/>
      </c>
      <c r="G873" s="120" t="e">
        <f>VLOOKUP(B873,CREDITO_FINANCEIRO!A:G,6,FALSE)</f>
        <v>#N/A</v>
      </c>
      <c r="H873" s="120" t="e">
        <f>VLOOKUP(B873,CREDITO_FINANCEIRO!A:G,7,FALSE)</f>
        <v>#N/A</v>
      </c>
      <c r="I873" s="91" t="e">
        <f>VLOOKUP(B873,CREDITO_FINANCEIRO!A:K,10,FALSE)</f>
        <v>#N/A</v>
      </c>
      <c r="J873" s="91" t="e">
        <f>VLOOKUP(B873,CREDITO_FINANCEIRO!A:K,11,FALSE)</f>
        <v>#N/A</v>
      </c>
      <c r="K873" s="91" t="e">
        <f>VLOOKUP(B873,CREDITO_FINANCEIRO!A:L,12,FALSE)</f>
        <v>#N/A</v>
      </c>
      <c r="L873" s="110" t="e">
        <f t="shared" si="130"/>
        <v>#N/A</v>
      </c>
      <c r="M873" s="2" t="e">
        <f t="shared" si="131"/>
        <v>#N/A</v>
      </c>
      <c r="N873" s="111" t="e">
        <f>VLOOKUP(Tabela4[[#This Row],[Proposta de Referência]],SIMP_CF!A:K,9,FALSE)</f>
        <v>#N/A</v>
      </c>
      <c r="O873" s="111" t="e">
        <f>VLOOKUP(Tabela4[[#This Row],[Proposta de Referência]],SIMP_CF!A:K,8,FALSE)</f>
        <v>#N/A</v>
      </c>
      <c r="P873" s="112" t="e">
        <f t="shared" si="132"/>
        <v>#N/A</v>
      </c>
      <c r="Q873" s="112" t="e">
        <f t="shared" si="133"/>
        <v>#N/A</v>
      </c>
      <c r="R873" t="e">
        <f t="shared" si="139"/>
        <v>#N/A</v>
      </c>
      <c r="S873" s="108" t="e">
        <f t="shared" si="134"/>
        <v>#N/A</v>
      </c>
      <c r="T873" s="108" t="e">
        <f t="shared" si="135"/>
        <v>#N/A</v>
      </c>
      <c r="U873" s="110" t="e">
        <f t="shared" si="136"/>
        <v>#N/A</v>
      </c>
      <c r="V873" t="e">
        <f t="shared" si="137"/>
        <v>#N/A</v>
      </c>
      <c r="W873" t="str">
        <f t="shared" si="138"/>
        <v/>
      </c>
      <c r="X873" s="24" t="str">
        <f>IFERROR(VLOOKUP(W873,HOSPITAIS_COM_DIVIDAS!A:E,5,FALSE),"")</f>
        <v/>
      </c>
    </row>
    <row r="874" spans="1:24" x14ac:dyDescent="0.25">
      <c r="A874" s="52" t="str">
        <f>IFERROR((Tabela4[[#This Row],[Status da Proposta]]),"")</f>
        <v/>
      </c>
      <c r="B874" s="121">
        <f>IFERROR((CREDITO_FINANCEIRO!A874),"")</f>
        <v>0</v>
      </c>
      <c r="C874" s="120" t="str">
        <f>IFERROR((VLOOKUP(B874,CREDITO_FINANCEIRO!A:B,2,FALSE)),"")</f>
        <v/>
      </c>
      <c r="D874" s="94" t="str">
        <f>IFERROR((VLOOKUP(B874,CREDITO_FINANCEIRO!A:E,5,FALSE)),"")</f>
        <v/>
      </c>
      <c r="E874" s="95" t="str">
        <f>IFERROR((VLOOKUP(B874,CREDITO_FINANCEIRO!A:C,3,FALSE)),"")</f>
        <v/>
      </c>
      <c r="F874" s="120" t="str">
        <f>IFERROR((VLOOKUP(B874,CREDITO_FINANCEIRO!A:G,4,FALSE)),"")</f>
        <v/>
      </c>
      <c r="G874" s="120" t="e">
        <f>VLOOKUP(B874,CREDITO_FINANCEIRO!A:G,6,FALSE)</f>
        <v>#N/A</v>
      </c>
      <c r="H874" s="120" t="e">
        <f>VLOOKUP(B874,CREDITO_FINANCEIRO!A:G,7,FALSE)</f>
        <v>#N/A</v>
      </c>
      <c r="I874" s="91" t="e">
        <f>VLOOKUP(B874,CREDITO_FINANCEIRO!A:K,10,FALSE)</f>
        <v>#N/A</v>
      </c>
      <c r="J874" s="91" t="e">
        <f>VLOOKUP(B874,CREDITO_FINANCEIRO!A:K,11,FALSE)</f>
        <v>#N/A</v>
      </c>
      <c r="K874" s="91" t="e">
        <f>VLOOKUP(B874,CREDITO_FINANCEIRO!A:L,12,FALSE)</f>
        <v>#N/A</v>
      </c>
      <c r="L874" s="110" t="e">
        <f t="shared" si="130"/>
        <v>#N/A</v>
      </c>
      <c r="M874" s="2" t="e">
        <f t="shared" si="131"/>
        <v>#N/A</v>
      </c>
      <c r="N874" s="111" t="e">
        <f>VLOOKUP(Tabela4[[#This Row],[Proposta de Referência]],SIMP_CF!A:K,9,FALSE)</f>
        <v>#N/A</v>
      </c>
      <c r="O874" s="111" t="e">
        <f>VLOOKUP(Tabela4[[#This Row],[Proposta de Referência]],SIMP_CF!A:K,8,FALSE)</f>
        <v>#N/A</v>
      </c>
      <c r="P874" s="112" t="e">
        <f t="shared" si="132"/>
        <v>#N/A</v>
      </c>
      <c r="Q874" s="112" t="e">
        <f t="shared" si="133"/>
        <v>#N/A</v>
      </c>
      <c r="R874" t="e">
        <f t="shared" si="139"/>
        <v>#N/A</v>
      </c>
      <c r="S874" s="108" t="e">
        <f t="shared" si="134"/>
        <v>#N/A</v>
      </c>
      <c r="T874" s="108" t="e">
        <f t="shared" si="135"/>
        <v>#N/A</v>
      </c>
      <c r="U874" s="110" t="e">
        <f t="shared" si="136"/>
        <v>#N/A</v>
      </c>
      <c r="V874" t="e">
        <f t="shared" si="137"/>
        <v>#N/A</v>
      </c>
      <c r="W874" t="str">
        <f t="shared" si="138"/>
        <v/>
      </c>
      <c r="X874" s="24" t="str">
        <f>IFERROR(VLOOKUP(W874,HOSPITAIS_COM_DIVIDAS!A:E,5,FALSE),"")</f>
        <v/>
      </c>
    </row>
    <row r="875" spans="1:24" x14ac:dyDescent="0.25">
      <c r="A875" s="52" t="str">
        <f>IFERROR((Tabela4[[#This Row],[Status da Proposta]]),"")</f>
        <v/>
      </c>
      <c r="B875" s="121">
        <f>IFERROR((CREDITO_FINANCEIRO!A875),"")</f>
        <v>0</v>
      </c>
      <c r="C875" s="120" t="str">
        <f>IFERROR((VLOOKUP(B875,CREDITO_FINANCEIRO!A:B,2,FALSE)),"")</f>
        <v/>
      </c>
      <c r="D875" s="94" t="str">
        <f>IFERROR((VLOOKUP(B875,CREDITO_FINANCEIRO!A:E,5,FALSE)),"")</f>
        <v/>
      </c>
      <c r="E875" s="95" t="str">
        <f>IFERROR((VLOOKUP(B875,CREDITO_FINANCEIRO!A:C,3,FALSE)),"")</f>
        <v/>
      </c>
      <c r="F875" s="120" t="str">
        <f>IFERROR((VLOOKUP(B875,CREDITO_FINANCEIRO!A:G,4,FALSE)),"")</f>
        <v/>
      </c>
      <c r="G875" s="120" t="e">
        <f>VLOOKUP(B875,CREDITO_FINANCEIRO!A:G,6,FALSE)</f>
        <v>#N/A</v>
      </c>
      <c r="H875" s="120" t="e">
        <f>VLOOKUP(B875,CREDITO_FINANCEIRO!A:G,7,FALSE)</f>
        <v>#N/A</v>
      </c>
      <c r="I875" s="91" t="e">
        <f>VLOOKUP(B875,CREDITO_FINANCEIRO!A:K,10,FALSE)</f>
        <v>#N/A</v>
      </c>
      <c r="J875" s="91" t="e">
        <f>VLOOKUP(B875,CREDITO_FINANCEIRO!A:K,11,FALSE)</f>
        <v>#N/A</v>
      </c>
      <c r="K875" s="91" t="e">
        <f>VLOOKUP(B875,CREDITO_FINANCEIRO!A:L,12,FALSE)</f>
        <v>#N/A</v>
      </c>
      <c r="L875" s="110" t="e">
        <f t="shared" si="130"/>
        <v>#N/A</v>
      </c>
      <c r="M875" s="2" t="e">
        <f t="shared" si="131"/>
        <v>#N/A</v>
      </c>
      <c r="N875" s="111" t="e">
        <f>VLOOKUP(Tabela4[[#This Row],[Proposta de Referência]],SIMP_CF!A:K,9,FALSE)</f>
        <v>#N/A</v>
      </c>
      <c r="O875" s="111" t="e">
        <f>VLOOKUP(Tabela4[[#This Row],[Proposta de Referência]],SIMP_CF!A:K,8,FALSE)</f>
        <v>#N/A</v>
      </c>
      <c r="P875" s="112" t="e">
        <f t="shared" si="132"/>
        <v>#N/A</v>
      </c>
      <c r="Q875" s="112" t="e">
        <f t="shared" si="133"/>
        <v>#N/A</v>
      </c>
      <c r="R875" t="e">
        <f t="shared" si="139"/>
        <v>#N/A</v>
      </c>
      <c r="S875" s="108" t="e">
        <f t="shared" si="134"/>
        <v>#N/A</v>
      </c>
      <c r="T875" s="108" t="e">
        <f t="shared" si="135"/>
        <v>#N/A</v>
      </c>
      <c r="U875" s="110" t="e">
        <f t="shared" si="136"/>
        <v>#N/A</v>
      </c>
      <c r="V875" t="e">
        <f t="shared" si="137"/>
        <v>#N/A</v>
      </c>
      <c r="W875" t="str">
        <f t="shared" si="138"/>
        <v/>
      </c>
      <c r="X875" s="24" t="str">
        <f>IFERROR(VLOOKUP(W875,HOSPITAIS_COM_DIVIDAS!A:E,5,FALSE),"")</f>
        <v/>
      </c>
    </row>
    <row r="876" spans="1:24" x14ac:dyDescent="0.25">
      <c r="A876" s="52" t="str">
        <f>IFERROR((Tabela4[[#This Row],[Status da Proposta]]),"")</f>
        <v/>
      </c>
      <c r="B876" s="121">
        <f>IFERROR((CREDITO_FINANCEIRO!A876),"")</f>
        <v>0</v>
      </c>
      <c r="C876" s="120" t="str">
        <f>IFERROR((VLOOKUP(B876,CREDITO_FINANCEIRO!A:B,2,FALSE)),"")</f>
        <v/>
      </c>
      <c r="D876" s="94" t="str">
        <f>IFERROR((VLOOKUP(B876,CREDITO_FINANCEIRO!A:E,5,FALSE)),"")</f>
        <v/>
      </c>
      <c r="E876" s="95" t="str">
        <f>IFERROR((VLOOKUP(B876,CREDITO_FINANCEIRO!A:C,3,FALSE)),"")</f>
        <v/>
      </c>
      <c r="F876" s="120" t="str">
        <f>IFERROR((VLOOKUP(B876,CREDITO_FINANCEIRO!A:G,4,FALSE)),"")</f>
        <v/>
      </c>
      <c r="G876" s="120" t="e">
        <f>VLOOKUP(B876,CREDITO_FINANCEIRO!A:G,6,FALSE)</f>
        <v>#N/A</v>
      </c>
      <c r="H876" s="120" t="e">
        <f>VLOOKUP(B876,CREDITO_FINANCEIRO!A:G,7,FALSE)</f>
        <v>#N/A</v>
      </c>
      <c r="I876" s="91" t="e">
        <f>VLOOKUP(B876,CREDITO_FINANCEIRO!A:K,10,FALSE)</f>
        <v>#N/A</v>
      </c>
      <c r="J876" s="91" t="e">
        <f>VLOOKUP(B876,CREDITO_FINANCEIRO!A:K,11,FALSE)</f>
        <v>#N/A</v>
      </c>
      <c r="K876" s="91" t="e">
        <f>VLOOKUP(B876,CREDITO_FINANCEIRO!A:L,12,FALSE)</f>
        <v>#N/A</v>
      </c>
      <c r="L876" s="110" t="e">
        <f t="shared" si="130"/>
        <v>#N/A</v>
      </c>
      <c r="M876" s="2" t="e">
        <f t="shared" si="131"/>
        <v>#N/A</v>
      </c>
      <c r="N876" s="111" t="e">
        <f>VLOOKUP(Tabela4[[#This Row],[Proposta de Referência]],SIMP_CF!A:K,9,FALSE)</f>
        <v>#N/A</v>
      </c>
      <c r="O876" s="111" t="e">
        <f>VLOOKUP(Tabela4[[#This Row],[Proposta de Referência]],SIMP_CF!A:K,8,FALSE)</f>
        <v>#N/A</v>
      </c>
      <c r="P876" s="112" t="e">
        <f t="shared" si="132"/>
        <v>#N/A</v>
      </c>
      <c r="Q876" s="112" t="e">
        <f t="shared" si="133"/>
        <v>#N/A</v>
      </c>
      <c r="R876" t="e">
        <f t="shared" si="139"/>
        <v>#N/A</v>
      </c>
      <c r="S876" s="108" t="e">
        <f t="shared" si="134"/>
        <v>#N/A</v>
      </c>
      <c r="T876" s="108" t="e">
        <f t="shared" si="135"/>
        <v>#N/A</v>
      </c>
      <c r="U876" s="110" t="e">
        <f t="shared" si="136"/>
        <v>#N/A</v>
      </c>
      <c r="V876" t="e">
        <f t="shared" si="137"/>
        <v>#N/A</v>
      </c>
      <c r="W876" t="str">
        <f t="shared" si="138"/>
        <v/>
      </c>
      <c r="X876" s="24" t="str">
        <f>IFERROR(VLOOKUP(W876,HOSPITAIS_COM_DIVIDAS!A:E,5,FALSE),"")</f>
        <v/>
      </c>
    </row>
    <row r="877" spans="1:24" x14ac:dyDescent="0.25">
      <c r="A877" s="52" t="str">
        <f>IFERROR((Tabela4[[#This Row],[Status da Proposta]]),"")</f>
        <v/>
      </c>
      <c r="B877" s="121">
        <f>IFERROR((CREDITO_FINANCEIRO!A877),"")</f>
        <v>0</v>
      </c>
      <c r="C877" s="120" t="str">
        <f>IFERROR((VLOOKUP(B877,CREDITO_FINANCEIRO!A:B,2,FALSE)),"")</f>
        <v/>
      </c>
      <c r="D877" s="94" t="str">
        <f>IFERROR((VLOOKUP(B877,CREDITO_FINANCEIRO!A:E,5,FALSE)),"")</f>
        <v/>
      </c>
      <c r="E877" s="95" t="str">
        <f>IFERROR((VLOOKUP(B877,CREDITO_FINANCEIRO!A:C,3,FALSE)),"")</f>
        <v/>
      </c>
      <c r="F877" s="120" t="str">
        <f>IFERROR((VLOOKUP(B877,CREDITO_FINANCEIRO!A:G,4,FALSE)),"")</f>
        <v/>
      </c>
      <c r="G877" s="120" t="e">
        <f>VLOOKUP(B877,CREDITO_FINANCEIRO!A:G,6,FALSE)</f>
        <v>#N/A</v>
      </c>
      <c r="H877" s="120" t="e">
        <f>VLOOKUP(B877,CREDITO_FINANCEIRO!A:G,7,FALSE)</f>
        <v>#N/A</v>
      </c>
      <c r="I877" s="91" t="e">
        <f>VLOOKUP(B877,CREDITO_FINANCEIRO!A:K,10,FALSE)</f>
        <v>#N/A</v>
      </c>
      <c r="J877" s="91" t="e">
        <f>VLOOKUP(B877,CREDITO_FINANCEIRO!A:K,11,FALSE)</f>
        <v>#N/A</v>
      </c>
      <c r="K877" s="91" t="e">
        <f>VLOOKUP(B877,CREDITO_FINANCEIRO!A:L,12,FALSE)</f>
        <v>#N/A</v>
      </c>
      <c r="L877" s="110" t="e">
        <f t="shared" si="130"/>
        <v>#N/A</v>
      </c>
      <c r="M877" s="2" t="e">
        <f t="shared" si="131"/>
        <v>#N/A</v>
      </c>
      <c r="N877" s="111" t="e">
        <f>VLOOKUP(Tabela4[[#This Row],[Proposta de Referência]],SIMP_CF!A:K,9,FALSE)</f>
        <v>#N/A</v>
      </c>
      <c r="O877" s="111" t="e">
        <f>VLOOKUP(Tabela4[[#This Row],[Proposta de Referência]],SIMP_CF!A:K,8,FALSE)</f>
        <v>#N/A</v>
      </c>
      <c r="P877" s="112" t="e">
        <f t="shared" si="132"/>
        <v>#N/A</v>
      </c>
      <c r="Q877" s="112" t="e">
        <f t="shared" si="133"/>
        <v>#N/A</v>
      </c>
      <c r="R877" t="e">
        <f t="shared" si="139"/>
        <v>#N/A</v>
      </c>
      <c r="S877" s="108" t="e">
        <f t="shared" si="134"/>
        <v>#N/A</v>
      </c>
      <c r="T877" s="108" t="e">
        <f t="shared" si="135"/>
        <v>#N/A</v>
      </c>
      <c r="U877" s="110" t="e">
        <f t="shared" si="136"/>
        <v>#N/A</v>
      </c>
      <c r="V877" t="e">
        <f t="shared" si="137"/>
        <v>#N/A</v>
      </c>
      <c r="W877" t="str">
        <f t="shared" si="138"/>
        <v/>
      </c>
      <c r="X877" s="24" t="str">
        <f>IFERROR(VLOOKUP(W877,HOSPITAIS_COM_DIVIDAS!A:E,5,FALSE),"")</f>
        <v/>
      </c>
    </row>
    <row r="878" spans="1:24" x14ac:dyDescent="0.25">
      <c r="A878" s="52" t="str">
        <f>IFERROR((Tabela4[[#This Row],[Status da Proposta]]),"")</f>
        <v/>
      </c>
      <c r="B878" s="121">
        <f>IFERROR((CREDITO_FINANCEIRO!A878),"")</f>
        <v>0</v>
      </c>
      <c r="C878" s="120" t="str">
        <f>IFERROR((VLOOKUP(B878,CREDITO_FINANCEIRO!A:B,2,FALSE)),"")</f>
        <v/>
      </c>
      <c r="D878" s="94" t="str">
        <f>IFERROR((VLOOKUP(B878,CREDITO_FINANCEIRO!A:E,5,FALSE)),"")</f>
        <v/>
      </c>
      <c r="E878" s="95" t="str">
        <f>IFERROR((VLOOKUP(B878,CREDITO_FINANCEIRO!A:C,3,FALSE)),"")</f>
        <v/>
      </c>
      <c r="F878" s="120" t="str">
        <f>IFERROR((VLOOKUP(B878,CREDITO_FINANCEIRO!A:G,4,FALSE)),"")</f>
        <v/>
      </c>
      <c r="G878" s="120" t="e">
        <f>VLOOKUP(B878,CREDITO_FINANCEIRO!A:G,6,FALSE)</f>
        <v>#N/A</v>
      </c>
      <c r="H878" s="120" t="e">
        <f>VLOOKUP(B878,CREDITO_FINANCEIRO!A:G,7,FALSE)</f>
        <v>#N/A</v>
      </c>
      <c r="I878" s="91" t="e">
        <f>VLOOKUP(B878,CREDITO_FINANCEIRO!A:K,10,FALSE)</f>
        <v>#N/A</v>
      </c>
      <c r="J878" s="91" t="e">
        <f>VLOOKUP(B878,CREDITO_FINANCEIRO!A:K,11,FALSE)</f>
        <v>#N/A</v>
      </c>
      <c r="K878" s="91" t="e">
        <f>VLOOKUP(B878,CREDITO_FINANCEIRO!A:L,12,FALSE)</f>
        <v>#N/A</v>
      </c>
      <c r="L878" s="110" t="e">
        <f t="shared" si="130"/>
        <v>#N/A</v>
      </c>
      <c r="M878" s="2" t="e">
        <f t="shared" si="131"/>
        <v>#N/A</v>
      </c>
      <c r="N878" s="111" t="e">
        <f>VLOOKUP(Tabela4[[#This Row],[Proposta de Referência]],SIMP_CF!A:K,9,FALSE)</f>
        <v>#N/A</v>
      </c>
      <c r="O878" s="111" t="e">
        <f>VLOOKUP(Tabela4[[#This Row],[Proposta de Referência]],SIMP_CF!A:K,8,FALSE)</f>
        <v>#N/A</v>
      </c>
      <c r="P878" s="112" t="e">
        <f t="shared" si="132"/>
        <v>#N/A</v>
      </c>
      <c r="Q878" s="112" t="e">
        <f t="shared" si="133"/>
        <v>#N/A</v>
      </c>
      <c r="R878" t="e">
        <f t="shared" si="139"/>
        <v>#N/A</v>
      </c>
      <c r="S878" s="108" t="e">
        <f t="shared" si="134"/>
        <v>#N/A</v>
      </c>
      <c r="T878" s="108" t="e">
        <f t="shared" si="135"/>
        <v>#N/A</v>
      </c>
      <c r="U878" s="110" t="e">
        <f t="shared" si="136"/>
        <v>#N/A</v>
      </c>
      <c r="V878" t="e">
        <f t="shared" si="137"/>
        <v>#N/A</v>
      </c>
      <c r="W878" t="str">
        <f t="shared" si="138"/>
        <v/>
      </c>
      <c r="X878" s="24" t="str">
        <f>IFERROR(VLOOKUP(W878,HOSPITAIS_COM_DIVIDAS!A:E,5,FALSE),"")</f>
        <v/>
      </c>
    </row>
    <row r="879" spans="1:24" x14ac:dyDescent="0.25">
      <c r="A879" s="52" t="str">
        <f>IFERROR((Tabela4[[#This Row],[Status da Proposta]]),"")</f>
        <v/>
      </c>
      <c r="B879" s="121">
        <f>IFERROR((CREDITO_FINANCEIRO!A879),"")</f>
        <v>0</v>
      </c>
      <c r="C879" s="120" t="str">
        <f>IFERROR((VLOOKUP(B879,CREDITO_FINANCEIRO!A:B,2,FALSE)),"")</f>
        <v/>
      </c>
      <c r="D879" s="94" t="str">
        <f>IFERROR((VLOOKUP(B879,CREDITO_FINANCEIRO!A:E,5,FALSE)),"")</f>
        <v/>
      </c>
      <c r="E879" s="95" t="str">
        <f>IFERROR((VLOOKUP(B879,CREDITO_FINANCEIRO!A:C,3,FALSE)),"")</f>
        <v/>
      </c>
      <c r="F879" s="120" t="str">
        <f>IFERROR((VLOOKUP(B879,CREDITO_FINANCEIRO!A:G,4,FALSE)),"")</f>
        <v/>
      </c>
      <c r="G879" s="120" t="e">
        <f>VLOOKUP(B879,CREDITO_FINANCEIRO!A:G,6,FALSE)</f>
        <v>#N/A</v>
      </c>
      <c r="H879" s="120" t="e">
        <f>VLOOKUP(B879,CREDITO_FINANCEIRO!A:G,7,FALSE)</f>
        <v>#N/A</v>
      </c>
      <c r="I879" s="91" t="e">
        <f>VLOOKUP(B879,CREDITO_FINANCEIRO!A:K,10,FALSE)</f>
        <v>#N/A</v>
      </c>
      <c r="J879" s="91" t="e">
        <f>VLOOKUP(B879,CREDITO_FINANCEIRO!A:K,11,FALSE)</f>
        <v>#N/A</v>
      </c>
      <c r="K879" s="91" t="e">
        <f>VLOOKUP(B879,CREDITO_FINANCEIRO!A:L,12,FALSE)</f>
        <v>#N/A</v>
      </c>
      <c r="L879" s="110" t="e">
        <f t="shared" si="130"/>
        <v>#N/A</v>
      </c>
      <c r="M879" s="2" t="e">
        <f t="shared" si="131"/>
        <v>#N/A</v>
      </c>
      <c r="N879" s="111" t="e">
        <f>VLOOKUP(Tabela4[[#This Row],[Proposta de Referência]],SIMP_CF!A:K,9,FALSE)</f>
        <v>#N/A</v>
      </c>
      <c r="O879" s="111" t="e">
        <f>VLOOKUP(Tabela4[[#This Row],[Proposta de Referência]],SIMP_CF!A:K,8,FALSE)</f>
        <v>#N/A</v>
      </c>
      <c r="P879" s="112" t="e">
        <f t="shared" si="132"/>
        <v>#N/A</v>
      </c>
      <c r="Q879" s="112" t="e">
        <f t="shared" si="133"/>
        <v>#N/A</v>
      </c>
      <c r="R879" t="e">
        <f t="shared" si="139"/>
        <v>#N/A</v>
      </c>
      <c r="S879" s="108" t="e">
        <f t="shared" si="134"/>
        <v>#N/A</v>
      </c>
      <c r="T879" s="108" t="e">
        <f t="shared" si="135"/>
        <v>#N/A</v>
      </c>
      <c r="U879" s="110" t="e">
        <f t="shared" si="136"/>
        <v>#N/A</v>
      </c>
      <c r="V879" t="e">
        <f t="shared" si="137"/>
        <v>#N/A</v>
      </c>
      <c r="W879" t="str">
        <f t="shared" si="138"/>
        <v/>
      </c>
      <c r="X879" s="24" t="str">
        <f>IFERROR(VLOOKUP(W879,HOSPITAIS_COM_DIVIDAS!A:E,5,FALSE),"")</f>
        <v/>
      </c>
    </row>
    <row r="880" spans="1:24" x14ac:dyDescent="0.25">
      <c r="A880" s="52" t="str">
        <f>IFERROR((Tabela4[[#This Row],[Status da Proposta]]),"")</f>
        <v/>
      </c>
      <c r="B880" s="121">
        <f>IFERROR((CREDITO_FINANCEIRO!A880),"")</f>
        <v>0</v>
      </c>
      <c r="C880" s="120" t="str">
        <f>IFERROR((VLOOKUP(B880,CREDITO_FINANCEIRO!A:B,2,FALSE)),"")</f>
        <v/>
      </c>
      <c r="D880" s="94" t="str">
        <f>IFERROR((VLOOKUP(B880,CREDITO_FINANCEIRO!A:E,5,FALSE)),"")</f>
        <v/>
      </c>
      <c r="E880" s="95" t="str">
        <f>IFERROR((VLOOKUP(B880,CREDITO_FINANCEIRO!A:C,3,FALSE)),"")</f>
        <v/>
      </c>
      <c r="F880" s="120" t="str">
        <f>IFERROR((VLOOKUP(B880,CREDITO_FINANCEIRO!A:G,4,FALSE)),"")</f>
        <v/>
      </c>
      <c r="G880" s="120" t="e">
        <f>VLOOKUP(B880,CREDITO_FINANCEIRO!A:G,6,FALSE)</f>
        <v>#N/A</v>
      </c>
      <c r="H880" s="120" t="e">
        <f>VLOOKUP(B880,CREDITO_FINANCEIRO!A:G,7,FALSE)</f>
        <v>#N/A</v>
      </c>
      <c r="I880" s="91" t="e">
        <f>VLOOKUP(B880,CREDITO_FINANCEIRO!A:K,10,FALSE)</f>
        <v>#N/A</v>
      </c>
      <c r="J880" s="91" t="e">
        <f>VLOOKUP(B880,CREDITO_FINANCEIRO!A:K,11,FALSE)</f>
        <v>#N/A</v>
      </c>
      <c r="K880" s="91" t="e">
        <f>VLOOKUP(B880,CREDITO_FINANCEIRO!A:L,12,FALSE)</f>
        <v>#N/A</v>
      </c>
      <c r="L880" s="110" t="e">
        <f t="shared" si="130"/>
        <v>#N/A</v>
      </c>
      <c r="M880" s="2" t="e">
        <f t="shared" si="131"/>
        <v>#N/A</v>
      </c>
      <c r="N880" s="111" t="e">
        <f>VLOOKUP(Tabela4[[#This Row],[Proposta de Referência]],SIMP_CF!A:K,9,FALSE)</f>
        <v>#N/A</v>
      </c>
      <c r="O880" s="111" t="e">
        <f>VLOOKUP(Tabela4[[#This Row],[Proposta de Referência]],SIMP_CF!A:K,8,FALSE)</f>
        <v>#N/A</v>
      </c>
      <c r="P880" s="112" t="e">
        <f t="shared" si="132"/>
        <v>#N/A</v>
      </c>
      <c r="Q880" s="112" t="e">
        <f t="shared" si="133"/>
        <v>#N/A</v>
      </c>
      <c r="R880" t="e">
        <f t="shared" si="139"/>
        <v>#N/A</v>
      </c>
      <c r="S880" s="108" t="e">
        <f t="shared" si="134"/>
        <v>#N/A</v>
      </c>
      <c r="T880" s="108" t="e">
        <f t="shared" si="135"/>
        <v>#N/A</v>
      </c>
      <c r="U880" s="110" t="e">
        <f t="shared" si="136"/>
        <v>#N/A</v>
      </c>
      <c r="V880" t="e">
        <f t="shared" si="137"/>
        <v>#N/A</v>
      </c>
      <c r="W880" t="str">
        <f t="shared" si="138"/>
        <v/>
      </c>
      <c r="X880" s="24" t="str">
        <f>IFERROR(VLOOKUP(W880,HOSPITAIS_COM_DIVIDAS!A:E,5,FALSE),"")</f>
        <v/>
      </c>
    </row>
    <row r="881" spans="1:24" x14ac:dyDescent="0.25">
      <c r="A881" s="52" t="str">
        <f>IFERROR((Tabela4[[#This Row],[Status da Proposta]]),"")</f>
        <v/>
      </c>
      <c r="B881" s="121">
        <f>IFERROR((CREDITO_FINANCEIRO!A881),"")</f>
        <v>0</v>
      </c>
      <c r="C881" s="120" t="str">
        <f>IFERROR((VLOOKUP(B881,CREDITO_FINANCEIRO!A:B,2,FALSE)),"")</f>
        <v/>
      </c>
      <c r="D881" s="94" t="str">
        <f>IFERROR((VLOOKUP(B881,CREDITO_FINANCEIRO!A:E,5,FALSE)),"")</f>
        <v/>
      </c>
      <c r="E881" s="95" t="str">
        <f>IFERROR((VLOOKUP(B881,CREDITO_FINANCEIRO!A:C,3,FALSE)),"")</f>
        <v/>
      </c>
      <c r="F881" s="120" t="str">
        <f>IFERROR((VLOOKUP(B881,CREDITO_FINANCEIRO!A:G,4,FALSE)),"")</f>
        <v/>
      </c>
      <c r="G881" s="120" t="e">
        <f>VLOOKUP(B881,CREDITO_FINANCEIRO!A:G,6,FALSE)</f>
        <v>#N/A</v>
      </c>
      <c r="H881" s="120" t="e">
        <f>VLOOKUP(B881,CREDITO_FINANCEIRO!A:G,7,FALSE)</f>
        <v>#N/A</v>
      </c>
      <c r="I881" s="91" t="e">
        <f>VLOOKUP(B881,CREDITO_FINANCEIRO!A:K,10,FALSE)</f>
        <v>#N/A</v>
      </c>
      <c r="J881" s="91" t="e">
        <f>VLOOKUP(B881,CREDITO_FINANCEIRO!A:K,11,FALSE)</f>
        <v>#N/A</v>
      </c>
      <c r="K881" s="91" t="e">
        <f>VLOOKUP(B881,CREDITO_FINANCEIRO!A:L,12,FALSE)</f>
        <v>#N/A</v>
      </c>
      <c r="L881" s="110" t="e">
        <f t="shared" si="130"/>
        <v>#N/A</v>
      </c>
      <c r="M881" s="2" t="e">
        <f t="shared" si="131"/>
        <v>#N/A</v>
      </c>
      <c r="N881" s="111" t="e">
        <f>VLOOKUP(Tabela4[[#This Row],[Proposta de Referência]],SIMP_CF!A:K,9,FALSE)</f>
        <v>#N/A</v>
      </c>
      <c r="O881" s="111" t="e">
        <f>VLOOKUP(Tabela4[[#This Row],[Proposta de Referência]],SIMP_CF!A:K,8,FALSE)</f>
        <v>#N/A</v>
      </c>
      <c r="P881" s="112" t="e">
        <f t="shared" si="132"/>
        <v>#N/A</v>
      </c>
      <c r="Q881" s="112" t="e">
        <f t="shared" si="133"/>
        <v>#N/A</v>
      </c>
      <c r="R881" t="e">
        <f t="shared" si="139"/>
        <v>#N/A</v>
      </c>
      <c r="S881" s="108" t="e">
        <f t="shared" si="134"/>
        <v>#N/A</v>
      </c>
      <c r="T881" s="108" t="e">
        <f t="shared" si="135"/>
        <v>#N/A</v>
      </c>
      <c r="U881" s="110" t="e">
        <f t="shared" si="136"/>
        <v>#N/A</v>
      </c>
      <c r="V881" t="e">
        <f t="shared" si="137"/>
        <v>#N/A</v>
      </c>
      <c r="W881" t="str">
        <f t="shared" si="138"/>
        <v/>
      </c>
      <c r="X881" s="24" t="str">
        <f>IFERROR(VLOOKUP(W881,HOSPITAIS_COM_DIVIDAS!A:E,5,FALSE),"")</f>
        <v/>
      </c>
    </row>
    <row r="882" spans="1:24" x14ac:dyDescent="0.25">
      <c r="A882" s="52" t="str">
        <f>IFERROR((Tabela4[[#This Row],[Status da Proposta]]),"")</f>
        <v/>
      </c>
      <c r="B882" s="121">
        <f>IFERROR((CREDITO_FINANCEIRO!A882),"")</f>
        <v>0</v>
      </c>
      <c r="C882" s="120" t="str">
        <f>IFERROR((VLOOKUP(B882,CREDITO_FINANCEIRO!A:B,2,FALSE)),"")</f>
        <v/>
      </c>
      <c r="D882" s="94" t="str">
        <f>IFERROR((VLOOKUP(B882,CREDITO_FINANCEIRO!A:E,5,FALSE)),"")</f>
        <v/>
      </c>
      <c r="E882" s="95" t="str">
        <f>IFERROR((VLOOKUP(B882,CREDITO_FINANCEIRO!A:C,3,FALSE)),"")</f>
        <v/>
      </c>
      <c r="F882" s="120" t="str">
        <f>IFERROR((VLOOKUP(B882,CREDITO_FINANCEIRO!A:G,4,FALSE)),"")</f>
        <v/>
      </c>
      <c r="G882" s="120" t="e">
        <f>VLOOKUP(B882,CREDITO_FINANCEIRO!A:G,6,FALSE)</f>
        <v>#N/A</v>
      </c>
      <c r="H882" s="120" t="e">
        <f>VLOOKUP(B882,CREDITO_FINANCEIRO!A:G,7,FALSE)</f>
        <v>#N/A</v>
      </c>
      <c r="I882" s="91" t="e">
        <f>VLOOKUP(B882,CREDITO_FINANCEIRO!A:K,10,FALSE)</f>
        <v>#N/A</v>
      </c>
      <c r="J882" s="91" t="e">
        <f>VLOOKUP(B882,CREDITO_FINANCEIRO!A:K,11,FALSE)</f>
        <v>#N/A</v>
      </c>
      <c r="K882" s="91" t="e">
        <f>VLOOKUP(B882,CREDITO_FINANCEIRO!A:L,12,FALSE)</f>
        <v>#N/A</v>
      </c>
      <c r="L882" s="110" t="e">
        <f t="shared" si="130"/>
        <v>#N/A</v>
      </c>
      <c r="M882" s="2" t="e">
        <f t="shared" si="131"/>
        <v>#N/A</v>
      </c>
      <c r="N882" s="111" t="e">
        <f>VLOOKUP(Tabela4[[#This Row],[Proposta de Referência]],SIMP_CF!A:K,9,FALSE)</f>
        <v>#N/A</v>
      </c>
      <c r="O882" s="111" t="e">
        <f>VLOOKUP(Tabela4[[#This Row],[Proposta de Referência]],SIMP_CF!A:K,8,FALSE)</f>
        <v>#N/A</v>
      </c>
      <c r="P882" s="112" t="e">
        <f t="shared" si="132"/>
        <v>#N/A</v>
      </c>
      <c r="Q882" s="112" t="e">
        <f t="shared" si="133"/>
        <v>#N/A</v>
      </c>
      <c r="R882" t="e">
        <f t="shared" si="139"/>
        <v>#N/A</v>
      </c>
      <c r="S882" s="108" t="e">
        <f t="shared" si="134"/>
        <v>#N/A</v>
      </c>
      <c r="T882" s="108" t="e">
        <f t="shared" si="135"/>
        <v>#N/A</v>
      </c>
      <c r="U882" s="110" t="e">
        <f t="shared" si="136"/>
        <v>#N/A</v>
      </c>
      <c r="V882" t="e">
        <f t="shared" si="137"/>
        <v>#N/A</v>
      </c>
      <c r="W882" t="str">
        <f t="shared" si="138"/>
        <v/>
      </c>
      <c r="X882" s="24" t="str">
        <f>IFERROR(VLOOKUP(W882,HOSPITAIS_COM_DIVIDAS!A:E,5,FALSE),"")</f>
        <v/>
      </c>
    </row>
    <row r="883" spans="1:24" x14ac:dyDescent="0.25">
      <c r="A883" s="52" t="str">
        <f>IFERROR((Tabela4[[#This Row],[Status da Proposta]]),"")</f>
        <v/>
      </c>
      <c r="B883" s="121">
        <f>IFERROR((CREDITO_FINANCEIRO!A883),"")</f>
        <v>0</v>
      </c>
      <c r="C883" s="120" t="str">
        <f>IFERROR((VLOOKUP(B883,CREDITO_FINANCEIRO!A:B,2,FALSE)),"")</f>
        <v/>
      </c>
      <c r="D883" s="94" t="str">
        <f>IFERROR((VLOOKUP(B883,CREDITO_FINANCEIRO!A:E,5,FALSE)),"")</f>
        <v/>
      </c>
      <c r="E883" s="95" t="str">
        <f>IFERROR((VLOOKUP(B883,CREDITO_FINANCEIRO!A:C,3,FALSE)),"")</f>
        <v/>
      </c>
      <c r="F883" s="120" t="str">
        <f>IFERROR((VLOOKUP(B883,CREDITO_FINANCEIRO!A:G,4,FALSE)),"")</f>
        <v/>
      </c>
      <c r="G883" s="120" t="e">
        <f>VLOOKUP(B883,CREDITO_FINANCEIRO!A:G,6,FALSE)</f>
        <v>#N/A</v>
      </c>
      <c r="H883" s="120" t="e">
        <f>VLOOKUP(B883,CREDITO_FINANCEIRO!A:G,7,FALSE)</f>
        <v>#N/A</v>
      </c>
      <c r="I883" s="91" t="e">
        <f>VLOOKUP(B883,CREDITO_FINANCEIRO!A:K,10,FALSE)</f>
        <v>#N/A</v>
      </c>
      <c r="J883" s="91" t="e">
        <f>VLOOKUP(B883,CREDITO_FINANCEIRO!A:K,11,FALSE)</f>
        <v>#N/A</v>
      </c>
      <c r="K883" s="91" t="e">
        <f>VLOOKUP(B883,CREDITO_FINANCEIRO!A:L,12,FALSE)</f>
        <v>#N/A</v>
      </c>
      <c r="L883" s="110" t="e">
        <f t="shared" si="130"/>
        <v>#N/A</v>
      </c>
      <c r="M883" s="2" t="e">
        <f t="shared" si="131"/>
        <v>#N/A</v>
      </c>
      <c r="N883" s="111" t="e">
        <f>VLOOKUP(Tabela4[[#This Row],[Proposta de Referência]],SIMP_CF!A:K,9,FALSE)</f>
        <v>#N/A</v>
      </c>
      <c r="O883" s="111" t="e">
        <f>VLOOKUP(Tabela4[[#This Row],[Proposta de Referência]],SIMP_CF!A:K,8,FALSE)</f>
        <v>#N/A</v>
      </c>
      <c r="P883" s="112" t="e">
        <f t="shared" si="132"/>
        <v>#N/A</v>
      </c>
      <c r="Q883" s="112" t="e">
        <f t="shared" si="133"/>
        <v>#N/A</v>
      </c>
      <c r="R883" t="e">
        <f t="shared" si="139"/>
        <v>#N/A</v>
      </c>
      <c r="S883" s="108" t="e">
        <f t="shared" si="134"/>
        <v>#N/A</v>
      </c>
      <c r="T883" s="108" t="e">
        <f t="shared" si="135"/>
        <v>#N/A</v>
      </c>
      <c r="U883" s="110" t="e">
        <f t="shared" si="136"/>
        <v>#N/A</v>
      </c>
      <c r="V883" t="e">
        <f t="shared" si="137"/>
        <v>#N/A</v>
      </c>
      <c r="W883" t="str">
        <f t="shared" si="138"/>
        <v/>
      </c>
      <c r="X883" s="24" t="str">
        <f>IFERROR(VLOOKUP(W883,HOSPITAIS_COM_DIVIDAS!A:E,5,FALSE),"")</f>
        <v/>
      </c>
    </row>
    <row r="884" spans="1:24" x14ac:dyDescent="0.25">
      <c r="A884" s="52" t="str">
        <f>IFERROR((Tabela4[[#This Row],[Status da Proposta]]),"")</f>
        <v/>
      </c>
      <c r="B884" s="121">
        <f>IFERROR((CREDITO_FINANCEIRO!A884),"")</f>
        <v>0</v>
      </c>
      <c r="C884" s="120" t="str">
        <f>IFERROR((VLOOKUP(B884,CREDITO_FINANCEIRO!A:B,2,FALSE)),"")</f>
        <v/>
      </c>
      <c r="D884" s="94" t="str">
        <f>IFERROR((VLOOKUP(B884,CREDITO_FINANCEIRO!A:E,5,FALSE)),"")</f>
        <v/>
      </c>
      <c r="E884" s="95" t="str">
        <f>IFERROR((VLOOKUP(B884,CREDITO_FINANCEIRO!A:C,3,FALSE)),"")</f>
        <v/>
      </c>
      <c r="F884" s="120" t="str">
        <f>IFERROR((VLOOKUP(B884,CREDITO_FINANCEIRO!A:G,4,FALSE)),"")</f>
        <v/>
      </c>
      <c r="G884" s="120" t="e">
        <f>VLOOKUP(B884,CREDITO_FINANCEIRO!A:G,6,FALSE)</f>
        <v>#N/A</v>
      </c>
      <c r="H884" s="120" t="e">
        <f>VLOOKUP(B884,CREDITO_FINANCEIRO!A:G,7,FALSE)</f>
        <v>#N/A</v>
      </c>
      <c r="I884" s="91" t="e">
        <f>VLOOKUP(B884,CREDITO_FINANCEIRO!A:K,10,FALSE)</f>
        <v>#N/A</v>
      </c>
      <c r="J884" s="91" t="e">
        <f>VLOOKUP(B884,CREDITO_FINANCEIRO!A:K,11,FALSE)</f>
        <v>#N/A</v>
      </c>
      <c r="K884" s="91" t="e">
        <f>VLOOKUP(B884,CREDITO_FINANCEIRO!A:L,12,FALSE)</f>
        <v>#N/A</v>
      </c>
      <c r="L884" s="110" t="e">
        <f t="shared" si="130"/>
        <v>#N/A</v>
      </c>
      <c r="M884" s="2" t="e">
        <f t="shared" si="131"/>
        <v>#N/A</v>
      </c>
      <c r="N884" s="111" t="e">
        <f>VLOOKUP(Tabela4[[#This Row],[Proposta de Referência]],SIMP_CF!A:K,9,FALSE)</f>
        <v>#N/A</v>
      </c>
      <c r="O884" s="111" t="e">
        <f>VLOOKUP(Tabela4[[#This Row],[Proposta de Referência]],SIMP_CF!A:K,8,FALSE)</f>
        <v>#N/A</v>
      </c>
      <c r="P884" s="112" t="e">
        <f t="shared" si="132"/>
        <v>#N/A</v>
      </c>
      <c r="Q884" s="112" t="e">
        <f t="shared" si="133"/>
        <v>#N/A</v>
      </c>
      <c r="R884" t="e">
        <f t="shared" si="139"/>
        <v>#N/A</v>
      </c>
      <c r="S884" s="108" t="e">
        <f t="shared" si="134"/>
        <v>#N/A</v>
      </c>
      <c r="T884" s="108" t="e">
        <f t="shared" si="135"/>
        <v>#N/A</v>
      </c>
      <c r="U884" s="110" t="e">
        <f t="shared" si="136"/>
        <v>#N/A</v>
      </c>
      <c r="V884" t="e">
        <f t="shared" si="137"/>
        <v>#N/A</v>
      </c>
      <c r="W884" t="str">
        <f t="shared" si="138"/>
        <v/>
      </c>
      <c r="X884" s="24" t="str">
        <f>IFERROR(VLOOKUP(W884,HOSPITAIS_COM_DIVIDAS!A:E,5,FALSE),"")</f>
        <v/>
      </c>
    </row>
    <row r="885" spans="1:24" x14ac:dyDescent="0.25">
      <c r="A885" s="52" t="str">
        <f>IFERROR((Tabela4[[#This Row],[Status da Proposta]]),"")</f>
        <v/>
      </c>
      <c r="B885" s="121">
        <f>IFERROR((CREDITO_FINANCEIRO!A885),"")</f>
        <v>0</v>
      </c>
      <c r="C885" s="120" t="str">
        <f>IFERROR((VLOOKUP(B885,CREDITO_FINANCEIRO!A:B,2,FALSE)),"")</f>
        <v/>
      </c>
      <c r="D885" s="94" t="str">
        <f>IFERROR((VLOOKUP(B885,CREDITO_FINANCEIRO!A:E,5,FALSE)),"")</f>
        <v/>
      </c>
      <c r="E885" s="95" t="str">
        <f>IFERROR((VLOOKUP(B885,CREDITO_FINANCEIRO!A:C,3,FALSE)),"")</f>
        <v/>
      </c>
      <c r="F885" s="120" t="str">
        <f>IFERROR((VLOOKUP(B885,CREDITO_FINANCEIRO!A:G,4,FALSE)),"")</f>
        <v/>
      </c>
      <c r="G885" s="120" t="e">
        <f>VLOOKUP(B885,CREDITO_FINANCEIRO!A:G,6,FALSE)</f>
        <v>#N/A</v>
      </c>
      <c r="H885" s="120" t="e">
        <f>VLOOKUP(B885,CREDITO_FINANCEIRO!A:G,7,FALSE)</f>
        <v>#N/A</v>
      </c>
      <c r="I885" s="91" t="e">
        <f>VLOOKUP(B885,CREDITO_FINANCEIRO!A:K,10,FALSE)</f>
        <v>#N/A</v>
      </c>
      <c r="J885" s="91" t="e">
        <f>VLOOKUP(B885,CREDITO_FINANCEIRO!A:K,11,FALSE)</f>
        <v>#N/A</v>
      </c>
      <c r="K885" s="91" t="e">
        <f>VLOOKUP(B885,CREDITO_FINANCEIRO!A:L,12,FALSE)</f>
        <v>#N/A</v>
      </c>
      <c r="L885" s="110" t="e">
        <f t="shared" si="130"/>
        <v>#N/A</v>
      </c>
      <c r="M885" s="2" t="e">
        <f t="shared" si="131"/>
        <v>#N/A</v>
      </c>
      <c r="N885" s="111" t="e">
        <f>VLOOKUP(Tabela4[[#This Row],[Proposta de Referência]],SIMP_CF!A:K,9,FALSE)</f>
        <v>#N/A</v>
      </c>
      <c r="O885" s="111" t="e">
        <f>VLOOKUP(Tabela4[[#This Row],[Proposta de Referência]],SIMP_CF!A:K,8,FALSE)</f>
        <v>#N/A</v>
      </c>
      <c r="P885" s="112" t="e">
        <f t="shared" si="132"/>
        <v>#N/A</v>
      </c>
      <c r="Q885" s="112" t="e">
        <f t="shared" si="133"/>
        <v>#N/A</v>
      </c>
      <c r="R885" t="e">
        <f t="shared" si="139"/>
        <v>#N/A</v>
      </c>
      <c r="S885" s="108" t="e">
        <f t="shared" si="134"/>
        <v>#N/A</v>
      </c>
      <c r="T885" s="108" t="e">
        <f t="shared" si="135"/>
        <v>#N/A</v>
      </c>
      <c r="U885" s="110" t="e">
        <f t="shared" si="136"/>
        <v>#N/A</v>
      </c>
      <c r="V885" t="e">
        <f t="shared" si="137"/>
        <v>#N/A</v>
      </c>
      <c r="W885" t="str">
        <f t="shared" si="138"/>
        <v/>
      </c>
      <c r="X885" s="24" t="str">
        <f>IFERROR(VLOOKUP(W885,HOSPITAIS_COM_DIVIDAS!A:E,5,FALSE),"")</f>
        <v/>
      </c>
    </row>
    <row r="886" spans="1:24" x14ac:dyDescent="0.25">
      <c r="A886" s="52" t="str">
        <f>IFERROR((Tabela4[[#This Row],[Status da Proposta]]),"")</f>
        <v/>
      </c>
      <c r="B886" s="121">
        <f>IFERROR((CREDITO_FINANCEIRO!A886),"")</f>
        <v>0</v>
      </c>
      <c r="C886" s="120" t="str">
        <f>IFERROR((VLOOKUP(B886,CREDITO_FINANCEIRO!A:B,2,FALSE)),"")</f>
        <v/>
      </c>
      <c r="D886" s="94" t="str">
        <f>IFERROR((VLOOKUP(B886,CREDITO_FINANCEIRO!A:E,5,FALSE)),"")</f>
        <v/>
      </c>
      <c r="E886" s="95" t="str">
        <f>IFERROR((VLOOKUP(B886,CREDITO_FINANCEIRO!A:C,3,FALSE)),"")</f>
        <v/>
      </c>
      <c r="F886" s="120" t="str">
        <f>IFERROR((VLOOKUP(B886,CREDITO_FINANCEIRO!A:G,4,FALSE)),"")</f>
        <v/>
      </c>
      <c r="G886" s="120" t="e">
        <f>VLOOKUP(B886,CREDITO_FINANCEIRO!A:G,6,FALSE)</f>
        <v>#N/A</v>
      </c>
      <c r="H886" s="120" t="e">
        <f>VLOOKUP(B886,CREDITO_FINANCEIRO!A:G,7,FALSE)</f>
        <v>#N/A</v>
      </c>
      <c r="I886" s="91" t="e">
        <f>VLOOKUP(B886,CREDITO_FINANCEIRO!A:K,10,FALSE)</f>
        <v>#N/A</v>
      </c>
      <c r="J886" s="91" t="e">
        <f>VLOOKUP(B886,CREDITO_FINANCEIRO!A:K,11,FALSE)</f>
        <v>#N/A</v>
      </c>
      <c r="K886" s="91" t="e">
        <f>VLOOKUP(B886,CREDITO_FINANCEIRO!A:L,12,FALSE)</f>
        <v>#N/A</v>
      </c>
      <c r="L886" s="110" t="e">
        <f t="shared" si="130"/>
        <v>#N/A</v>
      </c>
      <c r="M886" s="2" t="e">
        <f t="shared" si="131"/>
        <v>#N/A</v>
      </c>
      <c r="N886" s="111" t="e">
        <f>VLOOKUP(Tabela4[[#This Row],[Proposta de Referência]],SIMP_CF!A:K,9,FALSE)</f>
        <v>#N/A</v>
      </c>
      <c r="O886" s="111" t="e">
        <f>VLOOKUP(Tabela4[[#This Row],[Proposta de Referência]],SIMP_CF!A:K,8,FALSE)</f>
        <v>#N/A</v>
      </c>
      <c r="P886" s="112" t="e">
        <f t="shared" si="132"/>
        <v>#N/A</v>
      </c>
      <c r="Q886" s="112" t="e">
        <f t="shared" si="133"/>
        <v>#N/A</v>
      </c>
      <c r="R886" t="e">
        <f t="shared" si="139"/>
        <v>#N/A</v>
      </c>
      <c r="S886" s="108" t="e">
        <f t="shared" si="134"/>
        <v>#N/A</v>
      </c>
      <c r="T886" s="108" t="e">
        <f t="shared" si="135"/>
        <v>#N/A</v>
      </c>
      <c r="U886" s="110" t="e">
        <f t="shared" si="136"/>
        <v>#N/A</v>
      </c>
      <c r="V886" t="e">
        <f t="shared" si="137"/>
        <v>#N/A</v>
      </c>
      <c r="W886" t="str">
        <f t="shared" si="138"/>
        <v/>
      </c>
      <c r="X886" s="24" t="str">
        <f>IFERROR(VLOOKUP(W886,HOSPITAIS_COM_DIVIDAS!A:E,5,FALSE),"")</f>
        <v/>
      </c>
    </row>
    <row r="887" spans="1:24" x14ac:dyDescent="0.25">
      <c r="A887" s="52" t="str">
        <f>IFERROR((Tabela4[[#This Row],[Status da Proposta]]),"")</f>
        <v/>
      </c>
      <c r="B887" s="121">
        <f>IFERROR((CREDITO_FINANCEIRO!A887),"")</f>
        <v>0</v>
      </c>
      <c r="C887" s="120" t="str">
        <f>IFERROR((VLOOKUP(B887,CREDITO_FINANCEIRO!A:B,2,FALSE)),"")</f>
        <v/>
      </c>
      <c r="D887" s="94" t="str">
        <f>IFERROR((VLOOKUP(B887,CREDITO_FINANCEIRO!A:E,5,FALSE)),"")</f>
        <v/>
      </c>
      <c r="E887" s="95" t="str">
        <f>IFERROR((VLOOKUP(B887,CREDITO_FINANCEIRO!A:C,3,FALSE)),"")</f>
        <v/>
      </c>
      <c r="F887" s="120" t="str">
        <f>IFERROR((VLOOKUP(B887,CREDITO_FINANCEIRO!A:G,4,FALSE)),"")</f>
        <v/>
      </c>
      <c r="G887" s="120" t="e">
        <f>VLOOKUP(B887,CREDITO_FINANCEIRO!A:G,6,FALSE)</f>
        <v>#N/A</v>
      </c>
      <c r="H887" s="120" t="e">
        <f>VLOOKUP(B887,CREDITO_FINANCEIRO!A:G,7,FALSE)</f>
        <v>#N/A</v>
      </c>
      <c r="I887" s="91" t="e">
        <f>VLOOKUP(B887,CREDITO_FINANCEIRO!A:K,10,FALSE)</f>
        <v>#N/A</v>
      </c>
      <c r="J887" s="91" t="e">
        <f>VLOOKUP(B887,CREDITO_FINANCEIRO!A:K,11,FALSE)</f>
        <v>#N/A</v>
      </c>
      <c r="K887" s="91" t="e">
        <f>VLOOKUP(B887,CREDITO_FINANCEIRO!A:L,12,FALSE)</f>
        <v>#N/A</v>
      </c>
      <c r="L887" s="110" t="e">
        <f t="shared" si="130"/>
        <v>#N/A</v>
      </c>
      <c r="M887" s="2" t="e">
        <f t="shared" si="131"/>
        <v>#N/A</v>
      </c>
      <c r="N887" s="111" t="e">
        <f>VLOOKUP(Tabela4[[#This Row],[Proposta de Referência]],SIMP_CF!A:K,9,FALSE)</f>
        <v>#N/A</v>
      </c>
      <c r="O887" s="111" t="e">
        <f>VLOOKUP(Tabela4[[#This Row],[Proposta de Referência]],SIMP_CF!A:K,8,FALSE)</f>
        <v>#N/A</v>
      </c>
      <c r="P887" s="112" t="e">
        <f t="shared" si="132"/>
        <v>#N/A</v>
      </c>
      <c r="Q887" s="112" t="e">
        <f t="shared" si="133"/>
        <v>#N/A</v>
      </c>
      <c r="R887" t="e">
        <f t="shared" si="139"/>
        <v>#N/A</v>
      </c>
      <c r="S887" s="108" t="e">
        <f t="shared" si="134"/>
        <v>#N/A</v>
      </c>
      <c r="T887" s="108" t="e">
        <f t="shared" si="135"/>
        <v>#N/A</v>
      </c>
      <c r="U887" s="110" t="e">
        <f t="shared" si="136"/>
        <v>#N/A</v>
      </c>
      <c r="V887" t="e">
        <f t="shared" si="137"/>
        <v>#N/A</v>
      </c>
      <c r="W887" t="str">
        <f t="shared" si="138"/>
        <v/>
      </c>
      <c r="X887" s="24" t="str">
        <f>IFERROR(VLOOKUP(W887,HOSPITAIS_COM_DIVIDAS!A:E,5,FALSE),"")</f>
        <v/>
      </c>
    </row>
    <row r="888" spans="1:24" x14ac:dyDescent="0.25">
      <c r="A888" s="52" t="str">
        <f>IFERROR((Tabela4[[#This Row],[Status da Proposta]]),"")</f>
        <v/>
      </c>
      <c r="B888" s="121">
        <f>IFERROR((CREDITO_FINANCEIRO!A888),"")</f>
        <v>0</v>
      </c>
      <c r="C888" s="120" t="str">
        <f>IFERROR((VLOOKUP(B888,CREDITO_FINANCEIRO!A:B,2,FALSE)),"")</f>
        <v/>
      </c>
      <c r="D888" s="94" t="str">
        <f>IFERROR((VLOOKUP(B888,CREDITO_FINANCEIRO!A:E,5,FALSE)),"")</f>
        <v/>
      </c>
      <c r="E888" s="95" t="str">
        <f>IFERROR((VLOOKUP(B888,CREDITO_FINANCEIRO!A:C,3,FALSE)),"")</f>
        <v/>
      </c>
      <c r="F888" s="120" t="str">
        <f>IFERROR((VLOOKUP(B888,CREDITO_FINANCEIRO!A:G,4,FALSE)),"")</f>
        <v/>
      </c>
      <c r="G888" s="120" t="e">
        <f>VLOOKUP(B888,CREDITO_FINANCEIRO!A:G,6,FALSE)</f>
        <v>#N/A</v>
      </c>
      <c r="H888" s="120" t="e">
        <f>VLOOKUP(B888,CREDITO_FINANCEIRO!A:G,7,FALSE)</f>
        <v>#N/A</v>
      </c>
      <c r="I888" s="91" t="e">
        <f>VLOOKUP(B888,CREDITO_FINANCEIRO!A:K,10,FALSE)</f>
        <v>#N/A</v>
      </c>
      <c r="J888" s="91" t="e">
        <f>VLOOKUP(B888,CREDITO_FINANCEIRO!A:K,11,FALSE)</f>
        <v>#N/A</v>
      </c>
      <c r="K888" s="91" t="e">
        <f>VLOOKUP(B888,CREDITO_FINANCEIRO!A:L,12,FALSE)</f>
        <v>#N/A</v>
      </c>
      <c r="L888" s="110" t="e">
        <f t="shared" si="130"/>
        <v>#N/A</v>
      </c>
      <c r="M888" s="2" t="e">
        <f t="shared" si="131"/>
        <v>#N/A</v>
      </c>
      <c r="N888" s="111" t="e">
        <f>VLOOKUP(Tabela4[[#This Row],[Proposta de Referência]],SIMP_CF!A:K,9,FALSE)</f>
        <v>#N/A</v>
      </c>
      <c r="O888" s="111" t="e">
        <f>VLOOKUP(Tabela4[[#This Row],[Proposta de Referência]],SIMP_CF!A:K,8,FALSE)</f>
        <v>#N/A</v>
      </c>
      <c r="P888" s="112" t="e">
        <f t="shared" si="132"/>
        <v>#N/A</v>
      </c>
      <c r="Q888" s="112" t="e">
        <f t="shared" si="133"/>
        <v>#N/A</v>
      </c>
      <c r="R888" t="e">
        <f t="shared" si="139"/>
        <v>#N/A</v>
      </c>
      <c r="S888" s="108" t="e">
        <f t="shared" si="134"/>
        <v>#N/A</v>
      </c>
      <c r="T888" s="108" t="e">
        <f t="shared" si="135"/>
        <v>#N/A</v>
      </c>
      <c r="U888" s="110" t="e">
        <f t="shared" si="136"/>
        <v>#N/A</v>
      </c>
      <c r="V888" t="e">
        <f t="shared" si="137"/>
        <v>#N/A</v>
      </c>
      <c r="W888" t="str">
        <f t="shared" si="138"/>
        <v/>
      </c>
      <c r="X888" s="24" t="str">
        <f>IFERROR(VLOOKUP(W888,HOSPITAIS_COM_DIVIDAS!A:E,5,FALSE),"")</f>
        <v/>
      </c>
    </row>
    <row r="889" spans="1:24" x14ac:dyDescent="0.25">
      <c r="A889" s="52" t="str">
        <f>IFERROR((Tabela4[[#This Row],[Status da Proposta]]),"")</f>
        <v/>
      </c>
      <c r="B889" s="121">
        <f>IFERROR((CREDITO_FINANCEIRO!A889),"")</f>
        <v>0</v>
      </c>
      <c r="C889" s="120" t="str">
        <f>IFERROR((VLOOKUP(B889,CREDITO_FINANCEIRO!A:B,2,FALSE)),"")</f>
        <v/>
      </c>
      <c r="D889" s="94" t="str">
        <f>IFERROR((VLOOKUP(B889,CREDITO_FINANCEIRO!A:E,5,FALSE)),"")</f>
        <v/>
      </c>
      <c r="E889" s="95" t="str">
        <f>IFERROR((VLOOKUP(B889,CREDITO_FINANCEIRO!A:C,3,FALSE)),"")</f>
        <v/>
      </c>
      <c r="F889" s="120" t="str">
        <f>IFERROR((VLOOKUP(B889,CREDITO_FINANCEIRO!A:G,4,FALSE)),"")</f>
        <v/>
      </c>
      <c r="G889" s="120" t="e">
        <f>VLOOKUP(B889,CREDITO_FINANCEIRO!A:G,6,FALSE)</f>
        <v>#N/A</v>
      </c>
      <c r="H889" s="120" t="e">
        <f>VLOOKUP(B889,CREDITO_FINANCEIRO!A:G,7,FALSE)</f>
        <v>#N/A</v>
      </c>
      <c r="I889" s="91" t="e">
        <f>VLOOKUP(B889,CREDITO_FINANCEIRO!A:K,10,FALSE)</f>
        <v>#N/A</v>
      </c>
      <c r="J889" s="91" t="e">
        <f>VLOOKUP(B889,CREDITO_FINANCEIRO!A:K,11,FALSE)</f>
        <v>#N/A</v>
      </c>
      <c r="K889" s="91" t="e">
        <f>VLOOKUP(B889,CREDITO_FINANCEIRO!A:L,12,FALSE)</f>
        <v>#N/A</v>
      </c>
      <c r="L889" s="110" t="e">
        <f t="shared" si="130"/>
        <v>#N/A</v>
      </c>
      <c r="M889" s="2" t="e">
        <f t="shared" si="131"/>
        <v>#N/A</v>
      </c>
      <c r="N889" s="111" t="e">
        <f>VLOOKUP(Tabela4[[#This Row],[Proposta de Referência]],SIMP_CF!A:K,9,FALSE)</f>
        <v>#N/A</v>
      </c>
      <c r="O889" s="111" t="e">
        <f>VLOOKUP(Tabela4[[#This Row],[Proposta de Referência]],SIMP_CF!A:K,8,FALSE)</f>
        <v>#N/A</v>
      </c>
      <c r="P889" s="112" t="e">
        <f t="shared" si="132"/>
        <v>#N/A</v>
      </c>
      <c r="Q889" s="112" t="e">
        <f t="shared" si="133"/>
        <v>#N/A</v>
      </c>
      <c r="R889" t="e">
        <f t="shared" si="139"/>
        <v>#N/A</v>
      </c>
      <c r="S889" s="108" t="e">
        <f t="shared" si="134"/>
        <v>#N/A</v>
      </c>
      <c r="T889" s="108" t="e">
        <f t="shared" si="135"/>
        <v>#N/A</v>
      </c>
      <c r="U889" s="110" t="e">
        <f t="shared" si="136"/>
        <v>#N/A</v>
      </c>
      <c r="V889" t="e">
        <f t="shared" si="137"/>
        <v>#N/A</v>
      </c>
      <c r="W889" t="str">
        <f t="shared" si="138"/>
        <v/>
      </c>
      <c r="X889" s="24" t="str">
        <f>IFERROR(VLOOKUP(W889,HOSPITAIS_COM_DIVIDAS!A:E,5,FALSE),"")</f>
        <v/>
      </c>
    </row>
    <row r="890" spans="1:24" x14ac:dyDescent="0.25">
      <c r="A890" s="52" t="str">
        <f>IFERROR((Tabela4[[#This Row],[Status da Proposta]]),"")</f>
        <v/>
      </c>
      <c r="B890" s="121">
        <f>IFERROR((CREDITO_FINANCEIRO!A890),"")</f>
        <v>0</v>
      </c>
      <c r="C890" s="120" t="str">
        <f>IFERROR((VLOOKUP(B890,CREDITO_FINANCEIRO!A:B,2,FALSE)),"")</f>
        <v/>
      </c>
      <c r="D890" s="94" t="str">
        <f>IFERROR((VLOOKUP(B890,CREDITO_FINANCEIRO!A:E,5,FALSE)),"")</f>
        <v/>
      </c>
      <c r="E890" s="95" t="str">
        <f>IFERROR((VLOOKUP(B890,CREDITO_FINANCEIRO!A:C,3,FALSE)),"")</f>
        <v/>
      </c>
      <c r="F890" s="120" t="str">
        <f>IFERROR((VLOOKUP(B890,CREDITO_FINANCEIRO!A:G,4,FALSE)),"")</f>
        <v/>
      </c>
      <c r="G890" s="120" t="e">
        <f>VLOOKUP(B890,CREDITO_FINANCEIRO!A:G,6,FALSE)</f>
        <v>#N/A</v>
      </c>
      <c r="H890" s="120" t="e">
        <f>VLOOKUP(B890,CREDITO_FINANCEIRO!A:G,7,FALSE)</f>
        <v>#N/A</v>
      </c>
      <c r="I890" s="91" t="e">
        <f>VLOOKUP(B890,CREDITO_FINANCEIRO!A:K,10,FALSE)</f>
        <v>#N/A</v>
      </c>
      <c r="J890" s="91" t="e">
        <f>VLOOKUP(B890,CREDITO_FINANCEIRO!A:K,11,FALSE)</f>
        <v>#N/A</v>
      </c>
      <c r="K890" s="91" t="e">
        <f>VLOOKUP(B890,CREDITO_FINANCEIRO!A:L,12,FALSE)</f>
        <v>#N/A</v>
      </c>
      <c r="L890" s="110" t="e">
        <f t="shared" si="130"/>
        <v>#N/A</v>
      </c>
      <c r="M890" s="2" t="e">
        <f t="shared" si="131"/>
        <v>#N/A</v>
      </c>
      <c r="N890" s="111" t="e">
        <f>VLOOKUP(Tabela4[[#This Row],[Proposta de Referência]],SIMP_CF!A:K,9,FALSE)</f>
        <v>#N/A</v>
      </c>
      <c r="O890" s="111" t="e">
        <f>VLOOKUP(Tabela4[[#This Row],[Proposta de Referência]],SIMP_CF!A:K,8,FALSE)</f>
        <v>#N/A</v>
      </c>
      <c r="P890" s="112" t="e">
        <f t="shared" si="132"/>
        <v>#N/A</v>
      </c>
      <c r="Q890" s="112" t="e">
        <f t="shared" si="133"/>
        <v>#N/A</v>
      </c>
      <c r="R890" t="e">
        <f t="shared" si="139"/>
        <v>#N/A</v>
      </c>
      <c r="S890" s="108" t="e">
        <f t="shared" si="134"/>
        <v>#N/A</v>
      </c>
      <c r="T890" s="108" t="e">
        <f t="shared" si="135"/>
        <v>#N/A</v>
      </c>
      <c r="U890" s="110" t="e">
        <f t="shared" si="136"/>
        <v>#N/A</v>
      </c>
      <c r="V890" t="e">
        <f t="shared" si="137"/>
        <v>#N/A</v>
      </c>
      <c r="W890" t="str">
        <f t="shared" si="138"/>
        <v/>
      </c>
      <c r="X890" s="24" t="str">
        <f>IFERROR(VLOOKUP(W890,HOSPITAIS_COM_DIVIDAS!A:E,5,FALSE),"")</f>
        <v/>
      </c>
    </row>
    <row r="891" spans="1:24" x14ac:dyDescent="0.25">
      <c r="A891" s="52" t="str">
        <f>IFERROR((Tabela4[[#This Row],[Status da Proposta]]),"")</f>
        <v/>
      </c>
      <c r="B891" s="121">
        <f>IFERROR((CREDITO_FINANCEIRO!A891),"")</f>
        <v>0</v>
      </c>
      <c r="C891" s="120" t="str">
        <f>IFERROR((VLOOKUP(B891,CREDITO_FINANCEIRO!A:B,2,FALSE)),"")</f>
        <v/>
      </c>
      <c r="D891" s="94" t="str">
        <f>IFERROR((VLOOKUP(B891,CREDITO_FINANCEIRO!A:E,5,FALSE)),"")</f>
        <v/>
      </c>
      <c r="E891" s="95" t="str">
        <f>IFERROR((VLOOKUP(B891,CREDITO_FINANCEIRO!A:C,3,FALSE)),"")</f>
        <v/>
      </c>
      <c r="F891" s="120" t="str">
        <f>IFERROR((VLOOKUP(B891,CREDITO_FINANCEIRO!A:G,4,FALSE)),"")</f>
        <v/>
      </c>
      <c r="G891" s="120" t="e">
        <f>VLOOKUP(B891,CREDITO_FINANCEIRO!A:G,6,FALSE)</f>
        <v>#N/A</v>
      </c>
      <c r="H891" s="120" t="e">
        <f>VLOOKUP(B891,CREDITO_FINANCEIRO!A:G,7,FALSE)</f>
        <v>#N/A</v>
      </c>
      <c r="I891" s="91" t="e">
        <f>VLOOKUP(B891,CREDITO_FINANCEIRO!A:K,10,FALSE)</f>
        <v>#N/A</v>
      </c>
      <c r="J891" s="91" t="e">
        <f>VLOOKUP(B891,CREDITO_FINANCEIRO!A:K,11,FALSE)</f>
        <v>#N/A</v>
      </c>
      <c r="K891" s="91" t="e">
        <f>VLOOKUP(B891,CREDITO_FINANCEIRO!A:L,12,FALSE)</f>
        <v>#N/A</v>
      </c>
      <c r="L891" s="110" t="e">
        <f t="shared" si="130"/>
        <v>#N/A</v>
      </c>
      <c r="M891" s="2" t="e">
        <f t="shared" si="131"/>
        <v>#N/A</v>
      </c>
      <c r="N891" s="111" t="e">
        <f>VLOOKUP(Tabela4[[#This Row],[Proposta de Referência]],SIMP_CF!A:K,9,FALSE)</f>
        <v>#N/A</v>
      </c>
      <c r="O891" s="111" t="e">
        <f>VLOOKUP(Tabela4[[#This Row],[Proposta de Referência]],SIMP_CF!A:K,8,FALSE)</f>
        <v>#N/A</v>
      </c>
      <c r="P891" s="112" t="e">
        <f t="shared" si="132"/>
        <v>#N/A</v>
      </c>
      <c r="Q891" s="112" t="e">
        <f t="shared" si="133"/>
        <v>#N/A</v>
      </c>
      <c r="R891" t="e">
        <f t="shared" si="139"/>
        <v>#N/A</v>
      </c>
      <c r="S891" s="108" t="e">
        <f t="shared" si="134"/>
        <v>#N/A</v>
      </c>
      <c r="T891" s="108" t="e">
        <f t="shared" si="135"/>
        <v>#N/A</v>
      </c>
      <c r="U891" s="110" t="e">
        <f t="shared" si="136"/>
        <v>#N/A</v>
      </c>
      <c r="V891" t="e">
        <f t="shared" si="137"/>
        <v>#N/A</v>
      </c>
      <c r="W891" t="str">
        <f t="shared" si="138"/>
        <v/>
      </c>
      <c r="X891" s="24" t="str">
        <f>IFERROR(VLOOKUP(W891,HOSPITAIS_COM_DIVIDAS!A:E,5,FALSE),"")</f>
        <v/>
      </c>
    </row>
    <row r="892" spans="1:24" x14ac:dyDescent="0.25">
      <c r="A892" s="52" t="str">
        <f>IFERROR((Tabela4[[#This Row],[Status da Proposta]]),"")</f>
        <v/>
      </c>
      <c r="B892" s="121">
        <f>IFERROR((CREDITO_FINANCEIRO!A892),"")</f>
        <v>0</v>
      </c>
      <c r="C892" s="120" t="str">
        <f>IFERROR((VLOOKUP(B892,CREDITO_FINANCEIRO!A:B,2,FALSE)),"")</f>
        <v/>
      </c>
      <c r="D892" s="94" t="str">
        <f>IFERROR((VLOOKUP(B892,CREDITO_FINANCEIRO!A:E,5,FALSE)),"")</f>
        <v/>
      </c>
      <c r="E892" s="95" t="str">
        <f>IFERROR((VLOOKUP(B892,CREDITO_FINANCEIRO!A:C,3,FALSE)),"")</f>
        <v/>
      </c>
      <c r="F892" s="120" t="str">
        <f>IFERROR((VLOOKUP(B892,CREDITO_FINANCEIRO!A:G,4,FALSE)),"")</f>
        <v/>
      </c>
      <c r="G892" s="120" t="e">
        <f>VLOOKUP(B892,CREDITO_FINANCEIRO!A:G,6,FALSE)</f>
        <v>#N/A</v>
      </c>
      <c r="H892" s="120" t="e">
        <f>VLOOKUP(B892,CREDITO_FINANCEIRO!A:G,7,FALSE)</f>
        <v>#N/A</v>
      </c>
      <c r="I892" s="91" t="e">
        <f>VLOOKUP(B892,CREDITO_FINANCEIRO!A:K,10,FALSE)</f>
        <v>#N/A</v>
      </c>
      <c r="J892" s="91" t="e">
        <f>VLOOKUP(B892,CREDITO_FINANCEIRO!A:K,11,FALSE)</f>
        <v>#N/A</v>
      </c>
      <c r="K892" s="91" t="e">
        <f>VLOOKUP(B892,CREDITO_FINANCEIRO!A:L,12,FALSE)</f>
        <v>#N/A</v>
      </c>
      <c r="L892" s="110" t="e">
        <f t="shared" si="130"/>
        <v>#N/A</v>
      </c>
      <c r="M892" s="2" t="e">
        <f t="shared" si="131"/>
        <v>#N/A</v>
      </c>
      <c r="N892" s="111" t="e">
        <f>VLOOKUP(Tabela4[[#This Row],[Proposta de Referência]],SIMP_CF!A:K,9,FALSE)</f>
        <v>#N/A</v>
      </c>
      <c r="O892" s="111" t="e">
        <f>VLOOKUP(Tabela4[[#This Row],[Proposta de Referência]],SIMP_CF!A:K,8,FALSE)</f>
        <v>#N/A</v>
      </c>
      <c r="P892" s="112" t="e">
        <f t="shared" si="132"/>
        <v>#N/A</v>
      </c>
      <c r="Q892" s="112" t="e">
        <f t="shared" si="133"/>
        <v>#N/A</v>
      </c>
      <c r="R892" t="e">
        <f t="shared" si="139"/>
        <v>#N/A</v>
      </c>
      <c r="S892" s="108" t="e">
        <f t="shared" si="134"/>
        <v>#N/A</v>
      </c>
      <c r="T892" s="108" t="e">
        <f t="shared" si="135"/>
        <v>#N/A</v>
      </c>
      <c r="U892" s="110" t="e">
        <f t="shared" si="136"/>
        <v>#N/A</v>
      </c>
      <c r="V892" t="e">
        <f t="shared" si="137"/>
        <v>#N/A</v>
      </c>
      <c r="W892" t="str">
        <f t="shared" si="138"/>
        <v/>
      </c>
      <c r="X892" s="24" t="str">
        <f>IFERROR(VLOOKUP(W892,HOSPITAIS_COM_DIVIDAS!A:E,5,FALSE),"")</f>
        <v/>
      </c>
    </row>
    <row r="893" spans="1:24" x14ac:dyDescent="0.25">
      <c r="A893" s="52" t="str">
        <f>IFERROR((Tabela4[[#This Row],[Status da Proposta]]),"")</f>
        <v/>
      </c>
      <c r="B893" s="121">
        <f>IFERROR((CREDITO_FINANCEIRO!A893),"")</f>
        <v>0</v>
      </c>
      <c r="C893" s="120" t="str">
        <f>IFERROR((VLOOKUP(B893,CREDITO_FINANCEIRO!A:B,2,FALSE)),"")</f>
        <v/>
      </c>
      <c r="D893" s="94" t="str">
        <f>IFERROR((VLOOKUP(B893,CREDITO_FINANCEIRO!A:E,5,FALSE)),"")</f>
        <v/>
      </c>
      <c r="E893" s="95" t="str">
        <f>IFERROR((VLOOKUP(B893,CREDITO_FINANCEIRO!A:C,3,FALSE)),"")</f>
        <v/>
      </c>
      <c r="F893" s="120" t="str">
        <f>IFERROR((VLOOKUP(B893,CREDITO_FINANCEIRO!A:G,4,FALSE)),"")</f>
        <v/>
      </c>
      <c r="G893" s="120" t="e">
        <f>VLOOKUP(B893,CREDITO_FINANCEIRO!A:G,6,FALSE)</f>
        <v>#N/A</v>
      </c>
      <c r="H893" s="120" t="e">
        <f>VLOOKUP(B893,CREDITO_FINANCEIRO!A:G,7,FALSE)</f>
        <v>#N/A</v>
      </c>
      <c r="I893" s="91" t="e">
        <f>VLOOKUP(B893,CREDITO_FINANCEIRO!A:K,10,FALSE)</f>
        <v>#N/A</v>
      </c>
      <c r="J893" s="91" t="e">
        <f>VLOOKUP(B893,CREDITO_FINANCEIRO!A:K,11,FALSE)</f>
        <v>#N/A</v>
      </c>
      <c r="K893" s="91" t="e">
        <f>VLOOKUP(B893,CREDITO_FINANCEIRO!A:L,12,FALSE)</f>
        <v>#N/A</v>
      </c>
      <c r="L893" s="110" t="e">
        <f t="shared" si="130"/>
        <v>#N/A</v>
      </c>
      <c r="M893" s="2" t="e">
        <f t="shared" si="131"/>
        <v>#N/A</v>
      </c>
      <c r="N893" s="111" t="e">
        <f>VLOOKUP(Tabela4[[#This Row],[Proposta de Referência]],SIMP_CF!A:K,9,FALSE)</f>
        <v>#N/A</v>
      </c>
      <c r="O893" s="111" t="e">
        <f>VLOOKUP(Tabela4[[#This Row],[Proposta de Referência]],SIMP_CF!A:K,8,FALSE)</f>
        <v>#N/A</v>
      </c>
      <c r="P893" s="112" t="e">
        <f t="shared" si="132"/>
        <v>#N/A</v>
      </c>
      <c r="Q893" s="112" t="e">
        <f t="shared" si="133"/>
        <v>#N/A</v>
      </c>
      <c r="R893" t="e">
        <f t="shared" si="139"/>
        <v>#N/A</v>
      </c>
      <c r="S893" s="108" t="e">
        <f t="shared" si="134"/>
        <v>#N/A</v>
      </c>
      <c r="T893" s="108" t="e">
        <f t="shared" si="135"/>
        <v>#N/A</v>
      </c>
      <c r="U893" s="110" t="e">
        <f t="shared" si="136"/>
        <v>#N/A</v>
      </c>
      <c r="V893" t="e">
        <f t="shared" si="137"/>
        <v>#N/A</v>
      </c>
      <c r="W893" t="str">
        <f t="shared" si="138"/>
        <v/>
      </c>
      <c r="X893" s="24" t="str">
        <f>IFERROR(VLOOKUP(W893,HOSPITAIS_COM_DIVIDAS!A:E,5,FALSE),"")</f>
        <v/>
      </c>
    </row>
    <row r="894" spans="1:24" x14ac:dyDescent="0.25">
      <c r="A894" s="52" t="str">
        <f>IFERROR((Tabela4[[#This Row],[Status da Proposta]]),"")</f>
        <v/>
      </c>
      <c r="B894" s="121">
        <f>IFERROR((CREDITO_FINANCEIRO!A894),"")</f>
        <v>0</v>
      </c>
      <c r="C894" s="120" t="str">
        <f>IFERROR((VLOOKUP(B894,CREDITO_FINANCEIRO!A:B,2,FALSE)),"")</f>
        <v/>
      </c>
      <c r="D894" s="94" t="str">
        <f>IFERROR((VLOOKUP(B894,CREDITO_FINANCEIRO!A:E,5,FALSE)),"")</f>
        <v/>
      </c>
      <c r="E894" s="95" t="str">
        <f>IFERROR((VLOOKUP(B894,CREDITO_FINANCEIRO!A:C,3,FALSE)),"")</f>
        <v/>
      </c>
      <c r="F894" s="120" t="str">
        <f>IFERROR((VLOOKUP(B894,CREDITO_FINANCEIRO!A:G,4,FALSE)),"")</f>
        <v/>
      </c>
      <c r="G894" s="120" t="e">
        <f>VLOOKUP(B894,CREDITO_FINANCEIRO!A:G,6,FALSE)</f>
        <v>#N/A</v>
      </c>
      <c r="H894" s="120" t="e">
        <f>VLOOKUP(B894,CREDITO_FINANCEIRO!A:G,7,FALSE)</f>
        <v>#N/A</v>
      </c>
      <c r="I894" s="91" t="e">
        <f>VLOOKUP(B894,CREDITO_FINANCEIRO!A:K,10,FALSE)</f>
        <v>#N/A</v>
      </c>
      <c r="J894" s="91" t="e">
        <f>VLOOKUP(B894,CREDITO_FINANCEIRO!A:K,11,FALSE)</f>
        <v>#N/A</v>
      </c>
      <c r="K894" s="91" t="e">
        <f>VLOOKUP(B894,CREDITO_FINANCEIRO!A:L,12,FALSE)</f>
        <v>#N/A</v>
      </c>
      <c r="L894" s="110" t="e">
        <f t="shared" si="130"/>
        <v>#N/A</v>
      </c>
      <c r="M894" s="2" t="e">
        <f t="shared" si="131"/>
        <v>#N/A</v>
      </c>
      <c r="N894" s="111" t="e">
        <f>VLOOKUP(Tabela4[[#This Row],[Proposta de Referência]],SIMP_CF!A:K,9,FALSE)</f>
        <v>#N/A</v>
      </c>
      <c r="O894" s="111" t="e">
        <f>VLOOKUP(Tabela4[[#This Row],[Proposta de Referência]],SIMP_CF!A:K,8,FALSE)</f>
        <v>#N/A</v>
      </c>
      <c r="P894" s="112" t="e">
        <f t="shared" si="132"/>
        <v>#N/A</v>
      </c>
      <c r="Q894" s="112" t="e">
        <f t="shared" si="133"/>
        <v>#N/A</v>
      </c>
      <c r="R894" t="e">
        <f t="shared" si="139"/>
        <v>#N/A</v>
      </c>
      <c r="S894" s="108" t="e">
        <f t="shared" si="134"/>
        <v>#N/A</v>
      </c>
      <c r="T894" s="108" t="e">
        <f t="shared" si="135"/>
        <v>#N/A</v>
      </c>
      <c r="U894" s="110" t="e">
        <f t="shared" si="136"/>
        <v>#N/A</v>
      </c>
      <c r="V894" t="e">
        <f t="shared" si="137"/>
        <v>#N/A</v>
      </c>
      <c r="W894" t="str">
        <f t="shared" si="138"/>
        <v/>
      </c>
      <c r="X894" s="24" t="str">
        <f>IFERROR(VLOOKUP(W894,HOSPITAIS_COM_DIVIDAS!A:E,5,FALSE),"")</f>
        <v/>
      </c>
    </row>
    <row r="895" spans="1:24" x14ac:dyDescent="0.25">
      <c r="A895" s="52" t="str">
        <f>IFERROR((Tabela4[[#This Row],[Status da Proposta]]),"")</f>
        <v/>
      </c>
      <c r="B895" s="121">
        <f>IFERROR((CREDITO_FINANCEIRO!A895),"")</f>
        <v>0</v>
      </c>
      <c r="C895" s="120" t="str">
        <f>IFERROR((VLOOKUP(B895,CREDITO_FINANCEIRO!A:B,2,FALSE)),"")</f>
        <v/>
      </c>
      <c r="D895" s="94" t="str">
        <f>IFERROR((VLOOKUP(B895,CREDITO_FINANCEIRO!A:E,5,FALSE)),"")</f>
        <v/>
      </c>
      <c r="E895" s="95" t="str">
        <f>IFERROR((VLOOKUP(B895,CREDITO_FINANCEIRO!A:C,3,FALSE)),"")</f>
        <v/>
      </c>
      <c r="F895" s="120" t="str">
        <f>IFERROR((VLOOKUP(B895,CREDITO_FINANCEIRO!A:G,4,FALSE)),"")</f>
        <v/>
      </c>
      <c r="G895" s="120" t="e">
        <f>VLOOKUP(B895,CREDITO_FINANCEIRO!A:G,6,FALSE)</f>
        <v>#N/A</v>
      </c>
      <c r="H895" s="120" t="e">
        <f>VLOOKUP(B895,CREDITO_FINANCEIRO!A:G,7,FALSE)</f>
        <v>#N/A</v>
      </c>
      <c r="I895" s="91" t="e">
        <f>VLOOKUP(B895,CREDITO_FINANCEIRO!A:K,10,FALSE)</f>
        <v>#N/A</v>
      </c>
      <c r="J895" s="91" t="e">
        <f>VLOOKUP(B895,CREDITO_FINANCEIRO!A:K,11,FALSE)</f>
        <v>#N/A</v>
      </c>
      <c r="K895" s="91" t="e">
        <f>VLOOKUP(B895,CREDITO_FINANCEIRO!A:L,12,FALSE)</f>
        <v>#N/A</v>
      </c>
      <c r="L895" s="110" t="e">
        <f t="shared" si="130"/>
        <v>#N/A</v>
      </c>
      <c r="M895" s="2" t="e">
        <f t="shared" si="131"/>
        <v>#N/A</v>
      </c>
      <c r="N895" s="111" t="e">
        <f>VLOOKUP(Tabela4[[#This Row],[Proposta de Referência]],SIMP_CF!A:K,9,FALSE)</f>
        <v>#N/A</v>
      </c>
      <c r="O895" s="111" t="e">
        <f>VLOOKUP(Tabela4[[#This Row],[Proposta de Referência]],SIMP_CF!A:K,8,FALSE)</f>
        <v>#N/A</v>
      </c>
      <c r="P895" s="112" t="e">
        <f t="shared" si="132"/>
        <v>#N/A</v>
      </c>
      <c r="Q895" s="112" t="e">
        <f t="shared" si="133"/>
        <v>#N/A</v>
      </c>
      <c r="R895" t="e">
        <f t="shared" si="139"/>
        <v>#N/A</v>
      </c>
      <c r="S895" s="108" t="e">
        <f t="shared" si="134"/>
        <v>#N/A</v>
      </c>
      <c r="T895" s="108" t="e">
        <f t="shared" si="135"/>
        <v>#N/A</v>
      </c>
      <c r="U895" s="110" t="e">
        <f t="shared" si="136"/>
        <v>#N/A</v>
      </c>
      <c r="V895" t="e">
        <f t="shared" si="137"/>
        <v>#N/A</v>
      </c>
      <c r="W895" t="str">
        <f t="shared" si="138"/>
        <v/>
      </c>
      <c r="X895" s="24" t="str">
        <f>IFERROR(VLOOKUP(W895,HOSPITAIS_COM_DIVIDAS!A:E,5,FALSE),"")</f>
        <v/>
      </c>
    </row>
    <row r="896" spans="1:24" x14ac:dyDescent="0.25">
      <c r="A896" s="52" t="str">
        <f>IFERROR((Tabela4[[#This Row],[Status da Proposta]]),"")</f>
        <v/>
      </c>
      <c r="B896" s="121">
        <f>IFERROR((CREDITO_FINANCEIRO!A896),"")</f>
        <v>0</v>
      </c>
      <c r="C896" s="120" t="str">
        <f>IFERROR((VLOOKUP(B896,CREDITO_FINANCEIRO!A:B,2,FALSE)),"")</f>
        <v/>
      </c>
      <c r="D896" s="94" t="str">
        <f>IFERROR((VLOOKUP(B896,CREDITO_FINANCEIRO!A:E,5,FALSE)),"")</f>
        <v/>
      </c>
      <c r="E896" s="95" t="str">
        <f>IFERROR((VLOOKUP(B896,CREDITO_FINANCEIRO!A:C,3,FALSE)),"")</f>
        <v/>
      </c>
      <c r="F896" s="120" t="str">
        <f>IFERROR((VLOOKUP(B896,CREDITO_FINANCEIRO!A:G,4,FALSE)),"")</f>
        <v/>
      </c>
      <c r="G896" s="120" t="e">
        <f>VLOOKUP(B896,CREDITO_FINANCEIRO!A:G,6,FALSE)</f>
        <v>#N/A</v>
      </c>
      <c r="H896" s="120" t="e">
        <f>VLOOKUP(B896,CREDITO_FINANCEIRO!A:G,7,FALSE)</f>
        <v>#N/A</v>
      </c>
      <c r="I896" s="91" t="e">
        <f>VLOOKUP(B896,CREDITO_FINANCEIRO!A:K,10,FALSE)</f>
        <v>#N/A</v>
      </c>
      <c r="J896" s="91" t="e">
        <f>VLOOKUP(B896,CREDITO_FINANCEIRO!A:K,11,FALSE)</f>
        <v>#N/A</v>
      </c>
      <c r="K896" s="91" t="e">
        <f>VLOOKUP(B896,CREDITO_FINANCEIRO!A:L,12,FALSE)</f>
        <v>#N/A</v>
      </c>
      <c r="L896" s="110" t="e">
        <f t="shared" si="130"/>
        <v>#N/A</v>
      </c>
      <c r="M896" s="2" t="e">
        <f t="shared" si="131"/>
        <v>#N/A</v>
      </c>
      <c r="N896" s="111" t="e">
        <f>VLOOKUP(Tabela4[[#This Row],[Proposta de Referência]],SIMP_CF!A:K,9,FALSE)</f>
        <v>#N/A</v>
      </c>
      <c r="O896" s="111" t="e">
        <f>VLOOKUP(Tabela4[[#This Row],[Proposta de Referência]],SIMP_CF!A:K,8,FALSE)</f>
        <v>#N/A</v>
      </c>
      <c r="P896" s="112" t="e">
        <f t="shared" si="132"/>
        <v>#N/A</v>
      </c>
      <c r="Q896" s="112" t="e">
        <f t="shared" si="133"/>
        <v>#N/A</v>
      </c>
      <c r="R896" t="e">
        <f t="shared" si="139"/>
        <v>#N/A</v>
      </c>
      <c r="S896" s="108" t="e">
        <f t="shared" si="134"/>
        <v>#N/A</v>
      </c>
      <c r="T896" s="108" t="e">
        <f t="shared" si="135"/>
        <v>#N/A</v>
      </c>
      <c r="U896" s="110" t="e">
        <f t="shared" si="136"/>
        <v>#N/A</v>
      </c>
      <c r="V896" t="e">
        <f t="shared" si="137"/>
        <v>#N/A</v>
      </c>
      <c r="W896" t="str">
        <f t="shared" si="138"/>
        <v/>
      </c>
      <c r="X896" s="24" t="str">
        <f>IFERROR(VLOOKUP(W896,HOSPITAIS_COM_DIVIDAS!A:E,5,FALSE),"")</f>
        <v/>
      </c>
    </row>
    <row r="897" spans="1:24" x14ac:dyDescent="0.25">
      <c r="A897" s="52" t="str">
        <f>IFERROR((Tabela4[[#This Row],[Status da Proposta]]),"")</f>
        <v/>
      </c>
      <c r="B897" s="121">
        <f>IFERROR((CREDITO_FINANCEIRO!A897),"")</f>
        <v>0</v>
      </c>
      <c r="C897" s="120" t="str">
        <f>IFERROR((VLOOKUP(B897,CREDITO_FINANCEIRO!A:B,2,FALSE)),"")</f>
        <v/>
      </c>
      <c r="D897" s="94" t="str">
        <f>IFERROR((VLOOKUP(B897,CREDITO_FINANCEIRO!A:E,5,FALSE)),"")</f>
        <v/>
      </c>
      <c r="E897" s="95" t="str">
        <f>IFERROR((VLOOKUP(B897,CREDITO_FINANCEIRO!A:C,3,FALSE)),"")</f>
        <v/>
      </c>
      <c r="F897" s="120" t="str">
        <f>IFERROR((VLOOKUP(B897,CREDITO_FINANCEIRO!A:G,4,FALSE)),"")</f>
        <v/>
      </c>
      <c r="G897" s="120" t="e">
        <f>VLOOKUP(B897,CREDITO_FINANCEIRO!A:G,6,FALSE)</f>
        <v>#N/A</v>
      </c>
      <c r="H897" s="120" t="e">
        <f>VLOOKUP(B897,CREDITO_FINANCEIRO!A:G,7,FALSE)</f>
        <v>#N/A</v>
      </c>
      <c r="I897" s="91" t="e">
        <f>VLOOKUP(B897,CREDITO_FINANCEIRO!A:K,10,FALSE)</f>
        <v>#N/A</v>
      </c>
      <c r="J897" s="91" t="e">
        <f>VLOOKUP(B897,CREDITO_FINANCEIRO!A:K,11,FALSE)</f>
        <v>#N/A</v>
      </c>
      <c r="K897" s="91" t="e">
        <f>VLOOKUP(B897,CREDITO_FINANCEIRO!A:L,12,FALSE)</f>
        <v>#N/A</v>
      </c>
      <c r="L897" s="110" t="e">
        <f t="shared" si="130"/>
        <v>#N/A</v>
      </c>
      <c r="M897" s="2" t="e">
        <f t="shared" si="131"/>
        <v>#N/A</v>
      </c>
      <c r="N897" s="111" t="e">
        <f>VLOOKUP(Tabela4[[#This Row],[Proposta de Referência]],SIMP_CF!A:K,9,FALSE)</f>
        <v>#N/A</v>
      </c>
      <c r="O897" s="111" t="e">
        <f>VLOOKUP(Tabela4[[#This Row],[Proposta de Referência]],SIMP_CF!A:K,8,FALSE)</f>
        <v>#N/A</v>
      </c>
      <c r="P897" s="112" t="e">
        <f t="shared" si="132"/>
        <v>#N/A</v>
      </c>
      <c r="Q897" s="112" t="e">
        <f t="shared" si="133"/>
        <v>#N/A</v>
      </c>
      <c r="R897" t="e">
        <f t="shared" si="139"/>
        <v>#N/A</v>
      </c>
      <c r="S897" s="108" t="e">
        <f t="shared" si="134"/>
        <v>#N/A</v>
      </c>
      <c r="T897" s="108" t="e">
        <f t="shared" si="135"/>
        <v>#N/A</v>
      </c>
      <c r="U897" s="110" t="e">
        <f t="shared" si="136"/>
        <v>#N/A</v>
      </c>
      <c r="V897" t="e">
        <f t="shared" si="137"/>
        <v>#N/A</v>
      </c>
      <c r="W897" t="str">
        <f t="shared" si="138"/>
        <v/>
      </c>
      <c r="X897" s="24" t="str">
        <f>IFERROR(VLOOKUP(W897,HOSPITAIS_COM_DIVIDAS!A:E,5,FALSE),"")</f>
        <v/>
      </c>
    </row>
    <row r="898" spans="1:24" x14ac:dyDescent="0.25">
      <c r="A898" s="52" t="str">
        <f>IFERROR((Tabela4[[#This Row],[Status da Proposta]]),"")</f>
        <v/>
      </c>
      <c r="B898" s="121">
        <f>IFERROR((CREDITO_FINANCEIRO!A898),"")</f>
        <v>0</v>
      </c>
      <c r="C898" s="120" t="str">
        <f>IFERROR((VLOOKUP(B898,CREDITO_FINANCEIRO!A:B,2,FALSE)),"")</f>
        <v/>
      </c>
      <c r="D898" s="94" t="str">
        <f>IFERROR((VLOOKUP(B898,CREDITO_FINANCEIRO!A:E,5,FALSE)),"")</f>
        <v/>
      </c>
      <c r="E898" s="95" t="str">
        <f>IFERROR((VLOOKUP(B898,CREDITO_FINANCEIRO!A:C,3,FALSE)),"")</f>
        <v/>
      </c>
      <c r="F898" s="120" t="str">
        <f>IFERROR((VLOOKUP(B898,CREDITO_FINANCEIRO!A:G,4,FALSE)),"")</f>
        <v/>
      </c>
      <c r="G898" s="120" t="e">
        <f>VLOOKUP(B898,CREDITO_FINANCEIRO!A:G,6,FALSE)</f>
        <v>#N/A</v>
      </c>
      <c r="H898" s="120" t="e">
        <f>VLOOKUP(B898,CREDITO_FINANCEIRO!A:G,7,FALSE)</f>
        <v>#N/A</v>
      </c>
      <c r="I898" s="91" t="e">
        <f>VLOOKUP(B898,CREDITO_FINANCEIRO!A:K,10,FALSE)</f>
        <v>#N/A</v>
      </c>
      <c r="J898" s="91" t="e">
        <f>VLOOKUP(B898,CREDITO_FINANCEIRO!A:K,11,FALSE)</f>
        <v>#N/A</v>
      </c>
      <c r="K898" s="91" t="e">
        <f>VLOOKUP(B898,CREDITO_FINANCEIRO!A:L,12,FALSE)</f>
        <v>#N/A</v>
      </c>
      <c r="L898" s="110" t="e">
        <f t="shared" ref="L898:L961" si="140">MAX(I898:K898)</f>
        <v>#N/A</v>
      </c>
      <c r="M898" s="2" t="e">
        <f t="shared" ref="M898:M961" si="141">IF(((L898)=0),"NÃO, POSSUI VALOR","SIM, POSSUI VALOR")</f>
        <v>#N/A</v>
      </c>
      <c r="N898" s="111" t="e">
        <f>VLOOKUP(Tabela4[[#This Row],[Proposta de Referência]],SIMP_CF!A:K,9,FALSE)</f>
        <v>#N/A</v>
      </c>
      <c r="O898" s="111" t="e">
        <f>VLOOKUP(Tabela4[[#This Row],[Proposta de Referência]],SIMP_CF!A:K,8,FALSE)</f>
        <v>#N/A</v>
      </c>
      <c r="P898" s="112" t="e">
        <f t="shared" ref="P898:P961" si="142">O898+N898</f>
        <v>#N/A</v>
      </c>
      <c r="Q898" s="112" t="e">
        <f t="shared" ref="Q898:Q961" si="143">P898*12</f>
        <v>#N/A</v>
      </c>
      <c r="R898" t="e">
        <f t="shared" si="139"/>
        <v>#N/A</v>
      </c>
      <c r="S898" s="108" t="e">
        <f t="shared" ref="S898:S961" si="144">IF(L898&gt;10000000,"Faixa I - 30%",IF(L898&gt;=5000000,"Faixa II - 40%","Faixa III - 50%"))</f>
        <v>#N/A</v>
      </c>
      <c r="T898" s="108" t="e">
        <f t="shared" ref="T898:T961" si="145">IF(L898&gt;10000000,L898*0.3,IF(L898&gt;=5000000,L898*0.4,L898*0.5))</f>
        <v>#N/A</v>
      </c>
      <c r="U898" s="110" t="e">
        <f t="shared" ref="U898:U961" si="146">T898-P898</f>
        <v>#N/A</v>
      </c>
      <c r="V898" t="e">
        <f t="shared" ref="V898:V961" si="147">IF(OR(U898&gt;=T898,U898&lt;0,T898=0),"NÃO, ATENDEU O CRITÉRIO","SIM, ATENDEU O CRITÉRIO")</f>
        <v>#N/A</v>
      </c>
      <c r="W898" t="str">
        <f t="shared" ref="W898:W961" si="148">LEFT(D898,8)</f>
        <v/>
      </c>
      <c r="X898" s="24" t="str">
        <f>IFERROR(VLOOKUP(W898,HOSPITAIS_COM_DIVIDAS!A:E,5,FALSE),"")</f>
        <v/>
      </c>
    </row>
    <row r="899" spans="1:24" x14ac:dyDescent="0.25">
      <c r="A899" s="52" t="str">
        <f>IFERROR((Tabela4[[#This Row],[Status da Proposta]]),"")</f>
        <v/>
      </c>
      <c r="B899" s="121">
        <f>IFERROR((CREDITO_FINANCEIRO!A899),"")</f>
        <v>0</v>
      </c>
      <c r="C899" s="120" t="str">
        <f>IFERROR((VLOOKUP(B899,CREDITO_FINANCEIRO!A:B,2,FALSE)),"")</f>
        <v/>
      </c>
      <c r="D899" s="94" t="str">
        <f>IFERROR((VLOOKUP(B899,CREDITO_FINANCEIRO!A:E,5,FALSE)),"")</f>
        <v/>
      </c>
      <c r="E899" s="95" t="str">
        <f>IFERROR((VLOOKUP(B899,CREDITO_FINANCEIRO!A:C,3,FALSE)),"")</f>
        <v/>
      </c>
      <c r="F899" s="120" t="str">
        <f>IFERROR((VLOOKUP(B899,CREDITO_FINANCEIRO!A:G,4,FALSE)),"")</f>
        <v/>
      </c>
      <c r="G899" s="120" t="e">
        <f>VLOOKUP(B899,CREDITO_FINANCEIRO!A:G,6,FALSE)</f>
        <v>#N/A</v>
      </c>
      <c r="H899" s="120" t="e">
        <f>VLOOKUP(B899,CREDITO_FINANCEIRO!A:G,7,FALSE)</f>
        <v>#N/A</v>
      </c>
      <c r="I899" s="91" t="e">
        <f>VLOOKUP(B899,CREDITO_FINANCEIRO!A:K,10,FALSE)</f>
        <v>#N/A</v>
      </c>
      <c r="J899" s="91" t="e">
        <f>VLOOKUP(B899,CREDITO_FINANCEIRO!A:K,11,FALSE)</f>
        <v>#N/A</v>
      </c>
      <c r="K899" s="91" t="e">
        <f>VLOOKUP(B899,CREDITO_FINANCEIRO!A:L,12,FALSE)</f>
        <v>#N/A</v>
      </c>
      <c r="L899" s="110" t="e">
        <f t="shared" si="140"/>
        <v>#N/A</v>
      </c>
      <c r="M899" s="2" t="e">
        <f t="shared" si="141"/>
        <v>#N/A</v>
      </c>
      <c r="N899" s="111" t="e">
        <f>VLOOKUP(Tabela4[[#This Row],[Proposta de Referência]],SIMP_CF!A:K,9,FALSE)</f>
        <v>#N/A</v>
      </c>
      <c r="O899" s="111" t="e">
        <f>VLOOKUP(Tabela4[[#This Row],[Proposta de Referência]],SIMP_CF!A:K,8,FALSE)</f>
        <v>#N/A</v>
      </c>
      <c r="P899" s="112" t="e">
        <f t="shared" si="142"/>
        <v>#N/A</v>
      </c>
      <c r="Q899" s="112" t="e">
        <f t="shared" si="143"/>
        <v>#N/A</v>
      </c>
      <c r="R899" t="e">
        <f t="shared" ref="R899:R962" si="149">IF(P899&gt;=100000,"SIM, POSSUI VALOR ACIMA DE R$100.000,00","NÃO, POSSUI VALOR NECESSÁRIO")</f>
        <v>#N/A</v>
      </c>
      <c r="S899" s="108" t="e">
        <f t="shared" si="144"/>
        <v>#N/A</v>
      </c>
      <c r="T899" s="108" t="e">
        <f t="shared" si="145"/>
        <v>#N/A</v>
      </c>
      <c r="U899" s="110" t="e">
        <f t="shared" si="146"/>
        <v>#N/A</v>
      </c>
      <c r="V899" t="e">
        <f t="shared" si="147"/>
        <v>#N/A</v>
      </c>
      <c r="W899" t="str">
        <f t="shared" si="148"/>
        <v/>
      </c>
      <c r="X899" s="24" t="str">
        <f>IFERROR(VLOOKUP(W899,HOSPITAIS_COM_DIVIDAS!A:E,5,FALSE),"")</f>
        <v/>
      </c>
    </row>
    <row r="900" spans="1:24" x14ac:dyDescent="0.25">
      <c r="A900" s="52" t="str">
        <f>IFERROR((Tabela4[[#This Row],[Status da Proposta]]),"")</f>
        <v/>
      </c>
      <c r="B900" s="121">
        <f>IFERROR((CREDITO_FINANCEIRO!A900),"")</f>
        <v>0</v>
      </c>
      <c r="C900" s="120" t="str">
        <f>IFERROR((VLOOKUP(B900,CREDITO_FINANCEIRO!A:B,2,FALSE)),"")</f>
        <v/>
      </c>
      <c r="D900" s="94" t="str">
        <f>IFERROR((VLOOKUP(B900,CREDITO_FINANCEIRO!A:E,5,FALSE)),"")</f>
        <v/>
      </c>
      <c r="E900" s="95" t="str">
        <f>IFERROR((VLOOKUP(B900,CREDITO_FINANCEIRO!A:C,3,FALSE)),"")</f>
        <v/>
      </c>
      <c r="F900" s="120" t="str">
        <f>IFERROR((VLOOKUP(B900,CREDITO_FINANCEIRO!A:G,4,FALSE)),"")</f>
        <v/>
      </c>
      <c r="G900" s="120" t="e">
        <f>VLOOKUP(B900,CREDITO_FINANCEIRO!A:G,6,FALSE)</f>
        <v>#N/A</v>
      </c>
      <c r="H900" s="120" t="e">
        <f>VLOOKUP(B900,CREDITO_FINANCEIRO!A:G,7,FALSE)</f>
        <v>#N/A</v>
      </c>
      <c r="I900" s="91" t="e">
        <f>VLOOKUP(B900,CREDITO_FINANCEIRO!A:K,10,FALSE)</f>
        <v>#N/A</v>
      </c>
      <c r="J900" s="91" t="e">
        <f>VLOOKUP(B900,CREDITO_FINANCEIRO!A:K,11,FALSE)</f>
        <v>#N/A</v>
      </c>
      <c r="K900" s="91" t="e">
        <f>VLOOKUP(B900,CREDITO_FINANCEIRO!A:L,12,FALSE)</f>
        <v>#N/A</v>
      </c>
      <c r="L900" s="110" t="e">
        <f t="shared" si="140"/>
        <v>#N/A</v>
      </c>
      <c r="M900" s="2" t="e">
        <f t="shared" si="141"/>
        <v>#N/A</v>
      </c>
      <c r="N900" s="111" t="e">
        <f>VLOOKUP(Tabela4[[#This Row],[Proposta de Referência]],SIMP_CF!A:K,9,FALSE)</f>
        <v>#N/A</v>
      </c>
      <c r="O900" s="111" t="e">
        <f>VLOOKUP(Tabela4[[#This Row],[Proposta de Referência]],SIMP_CF!A:K,8,FALSE)</f>
        <v>#N/A</v>
      </c>
      <c r="P900" s="112" t="e">
        <f t="shared" si="142"/>
        <v>#N/A</v>
      </c>
      <c r="Q900" s="112" t="e">
        <f t="shared" si="143"/>
        <v>#N/A</v>
      </c>
      <c r="R900" t="e">
        <f t="shared" si="149"/>
        <v>#N/A</v>
      </c>
      <c r="S900" s="108" t="e">
        <f t="shared" si="144"/>
        <v>#N/A</v>
      </c>
      <c r="T900" s="108" t="e">
        <f t="shared" si="145"/>
        <v>#N/A</v>
      </c>
      <c r="U900" s="110" t="e">
        <f t="shared" si="146"/>
        <v>#N/A</v>
      </c>
      <c r="V900" t="e">
        <f t="shared" si="147"/>
        <v>#N/A</v>
      </c>
      <c r="W900" t="str">
        <f t="shared" si="148"/>
        <v/>
      </c>
      <c r="X900" s="24" t="str">
        <f>IFERROR(VLOOKUP(W900,HOSPITAIS_COM_DIVIDAS!A:E,5,FALSE),"")</f>
        <v/>
      </c>
    </row>
    <row r="901" spans="1:24" x14ac:dyDescent="0.25">
      <c r="A901" s="52" t="str">
        <f>IFERROR((Tabela4[[#This Row],[Status da Proposta]]),"")</f>
        <v/>
      </c>
      <c r="B901" s="121">
        <f>IFERROR((CREDITO_FINANCEIRO!A901),"")</f>
        <v>0</v>
      </c>
      <c r="C901" s="120" t="str">
        <f>IFERROR((VLOOKUP(B901,CREDITO_FINANCEIRO!A:B,2,FALSE)),"")</f>
        <v/>
      </c>
      <c r="D901" s="94" t="str">
        <f>IFERROR((VLOOKUP(B901,CREDITO_FINANCEIRO!A:E,5,FALSE)),"")</f>
        <v/>
      </c>
      <c r="E901" s="95" t="str">
        <f>IFERROR((VLOOKUP(B901,CREDITO_FINANCEIRO!A:C,3,FALSE)),"")</f>
        <v/>
      </c>
      <c r="F901" s="120" t="str">
        <f>IFERROR((VLOOKUP(B901,CREDITO_FINANCEIRO!A:G,4,FALSE)),"")</f>
        <v/>
      </c>
      <c r="G901" s="120" t="e">
        <f>VLOOKUP(B901,CREDITO_FINANCEIRO!A:G,6,FALSE)</f>
        <v>#N/A</v>
      </c>
      <c r="H901" s="120" t="e">
        <f>VLOOKUP(B901,CREDITO_FINANCEIRO!A:G,7,FALSE)</f>
        <v>#N/A</v>
      </c>
      <c r="I901" s="91" t="e">
        <f>VLOOKUP(B901,CREDITO_FINANCEIRO!A:K,10,FALSE)</f>
        <v>#N/A</v>
      </c>
      <c r="J901" s="91" t="e">
        <f>VLOOKUP(B901,CREDITO_FINANCEIRO!A:K,11,FALSE)</f>
        <v>#N/A</v>
      </c>
      <c r="K901" s="91" t="e">
        <f>VLOOKUP(B901,CREDITO_FINANCEIRO!A:L,12,FALSE)</f>
        <v>#N/A</v>
      </c>
      <c r="L901" s="110" t="e">
        <f t="shared" si="140"/>
        <v>#N/A</v>
      </c>
      <c r="M901" s="2" t="e">
        <f t="shared" si="141"/>
        <v>#N/A</v>
      </c>
      <c r="N901" s="111" t="e">
        <f>VLOOKUP(Tabela4[[#This Row],[Proposta de Referência]],SIMP_CF!A:K,9,FALSE)</f>
        <v>#N/A</v>
      </c>
      <c r="O901" s="111" t="e">
        <f>VLOOKUP(Tabela4[[#This Row],[Proposta de Referência]],SIMP_CF!A:K,8,FALSE)</f>
        <v>#N/A</v>
      </c>
      <c r="P901" s="112" t="e">
        <f t="shared" si="142"/>
        <v>#N/A</v>
      </c>
      <c r="Q901" s="112" t="e">
        <f t="shared" si="143"/>
        <v>#N/A</v>
      </c>
      <c r="R901" t="e">
        <f t="shared" si="149"/>
        <v>#N/A</v>
      </c>
      <c r="S901" s="108" t="e">
        <f t="shared" si="144"/>
        <v>#N/A</v>
      </c>
      <c r="T901" s="108" t="e">
        <f t="shared" si="145"/>
        <v>#N/A</v>
      </c>
      <c r="U901" s="110" t="e">
        <f t="shared" si="146"/>
        <v>#N/A</v>
      </c>
      <c r="V901" t="e">
        <f t="shared" si="147"/>
        <v>#N/A</v>
      </c>
      <c r="W901" t="str">
        <f t="shared" si="148"/>
        <v/>
      </c>
      <c r="X901" s="24" t="str">
        <f>IFERROR(VLOOKUP(W901,HOSPITAIS_COM_DIVIDAS!A:E,5,FALSE),"")</f>
        <v/>
      </c>
    </row>
    <row r="902" spans="1:24" x14ac:dyDescent="0.25">
      <c r="A902" s="52" t="str">
        <f>IFERROR((Tabela4[[#This Row],[Status da Proposta]]),"")</f>
        <v/>
      </c>
      <c r="B902" s="121">
        <f>IFERROR((CREDITO_FINANCEIRO!A902),"")</f>
        <v>0</v>
      </c>
      <c r="C902" s="120" t="str">
        <f>IFERROR((VLOOKUP(B902,CREDITO_FINANCEIRO!A:B,2,FALSE)),"")</f>
        <v/>
      </c>
      <c r="D902" s="94" t="str">
        <f>IFERROR((VLOOKUP(B902,CREDITO_FINANCEIRO!A:E,5,FALSE)),"")</f>
        <v/>
      </c>
      <c r="E902" s="95" t="str">
        <f>IFERROR((VLOOKUP(B902,CREDITO_FINANCEIRO!A:C,3,FALSE)),"")</f>
        <v/>
      </c>
      <c r="F902" s="120" t="str">
        <f>IFERROR((VLOOKUP(B902,CREDITO_FINANCEIRO!A:G,4,FALSE)),"")</f>
        <v/>
      </c>
      <c r="G902" s="120" t="e">
        <f>VLOOKUP(B902,CREDITO_FINANCEIRO!A:G,6,FALSE)</f>
        <v>#N/A</v>
      </c>
      <c r="H902" s="120" t="e">
        <f>VLOOKUP(B902,CREDITO_FINANCEIRO!A:G,7,FALSE)</f>
        <v>#N/A</v>
      </c>
      <c r="I902" s="91" t="e">
        <f>VLOOKUP(B902,CREDITO_FINANCEIRO!A:K,10,FALSE)</f>
        <v>#N/A</v>
      </c>
      <c r="J902" s="91" t="e">
        <f>VLOOKUP(B902,CREDITO_FINANCEIRO!A:K,11,FALSE)</f>
        <v>#N/A</v>
      </c>
      <c r="K902" s="91" t="e">
        <f>VLOOKUP(B902,CREDITO_FINANCEIRO!A:L,12,FALSE)</f>
        <v>#N/A</v>
      </c>
      <c r="L902" s="110" t="e">
        <f t="shared" si="140"/>
        <v>#N/A</v>
      </c>
      <c r="M902" s="2" t="e">
        <f t="shared" si="141"/>
        <v>#N/A</v>
      </c>
      <c r="N902" s="111" t="e">
        <f>VLOOKUP(Tabela4[[#This Row],[Proposta de Referência]],SIMP_CF!A:K,9,FALSE)</f>
        <v>#N/A</v>
      </c>
      <c r="O902" s="111" t="e">
        <f>VLOOKUP(Tabela4[[#This Row],[Proposta de Referência]],SIMP_CF!A:K,8,FALSE)</f>
        <v>#N/A</v>
      </c>
      <c r="P902" s="112" t="e">
        <f t="shared" si="142"/>
        <v>#N/A</v>
      </c>
      <c r="Q902" s="112" t="e">
        <f t="shared" si="143"/>
        <v>#N/A</v>
      </c>
      <c r="R902" t="e">
        <f t="shared" si="149"/>
        <v>#N/A</v>
      </c>
      <c r="S902" s="108" t="e">
        <f t="shared" si="144"/>
        <v>#N/A</v>
      </c>
      <c r="T902" s="108" t="e">
        <f t="shared" si="145"/>
        <v>#N/A</v>
      </c>
      <c r="U902" s="110" t="e">
        <f t="shared" si="146"/>
        <v>#N/A</v>
      </c>
      <c r="V902" t="e">
        <f t="shared" si="147"/>
        <v>#N/A</v>
      </c>
      <c r="W902" t="str">
        <f t="shared" si="148"/>
        <v/>
      </c>
      <c r="X902" s="24" t="str">
        <f>IFERROR(VLOOKUP(W902,HOSPITAIS_COM_DIVIDAS!A:E,5,FALSE),"")</f>
        <v/>
      </c>
    </row>
    <row r="903" spans="1:24" x14ac:dyDescent="0.25">
      <c r="A903" s="52" t="str">
        <f>IFERROR((Tabela4[[#This Row],[Status da Proposta]]),"")</f>
        <v/>
      </c>
      <c r="B903" s="121">
        <f>IFERROR((CREDITO_FINANCEIRO!A903),"")</f>
        <v>0</v>
      </c>
      <c r="C903" s="120" t="str">
        <f>IFERROR((VLOOKUP(B903,CREDITO_FINANCEIRO!A:B,2,FALSE)),"")</f>
        <v/>
      </c>
      <c r="D903" s="94" t="str">
        <f>IFERROR((VLOOKUP(B903,CREDITO_FINANCEIRO!A:E,5,FALSE)),"")</f>
        <v/>
      </c>
      <c r="E903" s="95" t="str">
        <f>IFERROR((VLOOKUP(B903,CREDITO_FINANCEIRO!A:C,3,FALSE)),"")</f>
        <v/>
      </c>
      <c r="F903" s="120" t="str">
        <f>IFERROR((VLOOKUP(B903,CREDITO_FINANCEIRO!A:G,4,FALSE)),"")</f>
        <v/>
      </c>
      <c r="G903" s="120" t="e">
        <f>VLOOKUP(B903,CREDITO_FINANCEIRO!A:G,6,FALSE)</f>
        <v>#N/A</v>
      </c>
      <c r="H903" s="120" t="e">
        <f>VLOOKUP(B903,CREDITO_FINANCEIRO!A:G,7,FALSE)</f>
        <v>#N/A</v>
      </c>
      <c r="I903" s="91" t="e">
        <f>VLOOKUP(B903,CREDITO_FINANCEIRO!A:K,10,FALSE)</f>
        <v>#N/A</v>
      </c>
      <c r="J903" s="91" t="e">
        <f>VLOOKUP(B903,CREDITO_FINANCEIRO!A:K,11,FALSE)</f>
        <v>#N/A</v>
      </c>
      <c r="K903" s="91" t="e">
        <f>VLOOKUP(B903,CREDITO_FINANCEIRO!A:L,12,FALSE)</f>
        <v>#N/A</v>
      </c>
      <c r="L903" s="110" t="e">
        <f t="shared" si="140"/>
        <v>#N/A</v>
      </c>
      <c r="M903" s="2" t="e">
        <f t="shared" si="141"/>
        <v>#N/A</v>
      </c>
      <c r="N903" s="111" t="e">
        <f>VLOOKUP(Tabela4[[#This Row],[Proposta de Referência]],SIMP_CF!A:K,9,FALSE)</f>
        <v>#N/A</v>
      </c>
      <c r="O903" s="111" t="e">
        <f>VLOOKUP(Tabela4[[#This Row],[Proposta de Referência]],SIMP_CF!A:K,8,FALSE)</f>
        <v>#N/A</v>
      </c>
      <c r="P903" s="112" t="e">
        <f t="shared" si="142"/>
        <v>#N/A</v>
      </c>
      <c r="Q903" s="112" t="e">
        <f t="shared" si="143"/>
        <v>#N/A</v>
      </c>
      <c r="R903" t="e">
        <f t="shared" si="149"/>
        <v>#N/A</v>
      </c>
      <c r="S903" s="108" t="e">
        <f t="shared" si="144"/>
        <v>#N/A</v>
      </c>
      <c r="T903" s="108" t="e">
        <f t="shared" si="145"/>
        <v>#N/A</v>
      </c>
      <c r="U903" s="110" t="e">
        <f t="shared" si="146"/>
        <v>#N/A</v>
      </c>
      <c r="V903" t="e">
        <f t="shared" si="147"/>
        <v>#N/A</v>
      </c>
      <c r="W903" t="str">
        <f t="shared" si="148"/>
        <v/>
      </c>
      <c r="X903" s="24" t="str">
        <f>IFERROR(VLOOKUP(W903,HOSPITAIS_COM_DIVIDAS!A:E,5,FALSE),"")</f>
        <v/>
      </c>
    </row>
    <row r="904" spans="1:24" x14ac:dyDescent="0.25">
      <c r="A904" s="52" t="str">
        <f>IFERROR((Tabela4[[#This Row],[Status da Proposta]]),"")</f>
        <v/>
      </c>
      <c r="B904" s="121">
        <f>IFERROR((CREDITO_FINANCEIRO!A904),"")</f>
        <v>0</v>
      </c>
      <c r="C904" s="120" t="str">
        <f>IFERROR((VLOOKUP(B904,CREDITO_FINANCEIRO!A:B,2,FALSE)),"")</f>
        <v/>
      </c>
      <c r="D904" s="94" t="str">
        <f>IFERROR((VLOOKUP(B904,CREDITO_FINANCEIRO!A:E,5,FALSE)),"")</f>
        <v/>
      </c>
      <c r="E904" s="95" t="str">
        <f>IFERROR((VLOOKUP(B904,CREDITO_FINANCEIRO!A:C,3,FALSE)),"")</f>
        <v/>
      </c>
      <c r="F904" s="120" t="str">
        <f>IFERROR((VLOOKUP(B904,CREDITO_FINANCEIRO!A:G,4,FALSE)),"")</f>
        <v/>
      </c>
      <c r="G904" s="120" t="e">
        <f>VLOOKUP(B904,CREDITO_FINANCEIRO!A:G,6,FALSE)</f>
        <v>#N/A</v>
      </c>
      <c r="H904" s="120" t="e">
        <f>VLOOKUP(B904,CREDITO_FINANCEIRO!A:G,7,FALSE)</f>
        <v>#N/A</v>
      </c>
      <c r="I904" s="91" t="e">
        <f>VLOOKUP(B904,CREDITO_FINANCEIRO!A:K,10,FALSE)</f>
        <v>#N/A</v>
      </c>
      <c r="J904" s="91" t="e">
        <f>VLOOKUP(B904,CREDITO_FINANCEIRO!A:K,11,FALSE)</f>
        <v>#N/A</v>
      </c>
      <c r="K904" s="91" t="e">
        <f>VLOOKUP(B904,CREDITO_FINANCEIRO!A:L,12,FALSE)</f>
        <v>#N/A</v>
      </c>
      <c r="L904" s="110" t="e">
        <f t="shared" si="140"/>
        <v>#N/A</v>
      </c>
      <c r="M904" s="2" t="e">
        <f t="shared" si="141"/>
        <v>#N/A</v>
      </c>
      <c r="N904" s="111" t="e">
        <f>VLOOKUP(Tabela4[[#This Row],[Proposta de Referência]],SIMP_CF!A:K,9,FALSE)</f>
        <v>#N/A</v>
      </c>
      <c r="O904" s="111" t="e">
        <f>VLOOKUP(Tabela4[[#This Row],[Proposta de Referência]],SIMP_CF!A:K,8,FALSE)</f>
        <v>#N/A</v>
      </c>
      <c r="P904" s="112" t="e">
        <f t="shared" si="142"/>
        <v>#N/A</v>
      </c>
      <c r="Q904" s="112" t="e">
        <f t="shared" si="143"/>
        <v>#N/A</v>
      </c>
      <c r="R904" t="e">
        <f t="shared" si="149"/>
        <v>#N/A</v>
      </c>
      <c r="S904" s="108" t="e">
        <f t="shared" si="144"/>
        <v>#N/A</v>
      </c>
      <c r="T904" s="108" t="e">
        <f t="shared" si="145"/>
        <v>#N/A</v>
      </c>
      <c r="U904" s="110" t="e">
        <f t="shared" si="146"/>
        <v>#N/A</v>
      </c>
      <c r="V904" t="e">
        <f t="shared" si="147"/>
        <v>#N/A</v>
      </c>
      <c r="W904" t="str">
        <f t="shared" si="148"/>
        <v/>
      </c>
      <c r="X904" s="24" t="str">
        <f>IFERROR(VLOOKUP(W904,HOSPITAIS_COM_DIVIDAS!A:E,5,FALSE),"")</f>
        <v/>
      </c>
    </row>
    <row r="905" spans="1:24" x14ac:dyDescent="0.25">
      <c r="A905" s="52" t="str">
        <f>IFERROR((Tabela4[[#This Row],[Status da Proposta]]),"")</f>
        <v/>
      </c>
      <c r="B905" s="121">
        <f>IFERROR((CREDITO_FINANCEIRO!A905),"")</f>
        <v>0</v>
      </c>
      <c r="C905" s="120" t="str">
        <f>IFERROR((VLOOKUP(B905,CREDITO_FINANCEIRO!A:B,2,FALSE)),"")</f>
        <v/>
      </c>
      <c r="D905" s="94" t="str">
        <f>IFERROR((VLOOKUP(B905,CREDITO_FINANCEIRO!A:E,5,FALSE)),"")</f>
        <v/>
      </c>
      <c r="E905" s="95" t="str">
        <f>IFERROR((VLOOKUP(B905,CREDITO_FINANCEIRO!A:C,3,FALSE)),"")</f>
        <v/>
      </c>
      <c r="F905" s="120" t="str">
        <f>IFERROR((VLOOKUP(B905,CREDITO_FINANCEIRO!A:G,4,FALSE)),"")</f>
        <v/>
      </c>
      <c r="G905" s="120" t="e">
        <f>VLOOKUP(B905,CREDITO_FINANCEIRO!A:G,6,FALSE)</f>
        <v>#N/A</v>
      </c>
      <c r="H905" s="120" t="e">
        <f>VLOOKUP(B905,CREDITO_FINANCEIRO!A:G,7,FALSE)</f>
        <v>#N/A</v>
      </c>
      <c r="I905" s="91" t="e">
        <f>VLOOKUP(B905,CREDITO_FINANCEIRO!A:K,10,FALSE)</f>
        <v>#N/A</v>
      </c>
      <c r="J905" s="91" t="e">
        <f>VLOOKUP(B905,CREDITO_FINANCEIRO!A:K,11,FALSE)</f>
        <v>#N/A</v>
      </c>
      <c r="K905" s="91" t="e">
        <f>VLOOKUP(B905,CREDITO_FINANCEIRO!A:L,12,FALSE)</f>
        <v>#N/A</v>
      </c>
      <c r="L905" s="110" t="e">
        <f t="shared" si="140"/>
        <v>#N/A</v>
      </c>
      <c r="M905" s="2" t="e">
        <f t="shared" si="141"/>
        <v>#N/A</v>
      </c>
      <c r="N905" s="111" t="e">
        <f>VLOOKUP(Tabela4[[#This Row],[Proposta de Referência]],SIMP_CF!A:K,9,FALSE)</f>
        <v>#N/A</v>
      </c>
      <c r="O905" s="111" t="e">
        <f>VLOOKUP(Tabela4[[#This Row],[Proposta de Referência]],SIMP_CF!A:K,8,FALSE)</f>
        <v>#N/A</v>
      </c>
      <c r="P905" s="112" t="e">
        <f t="shared" si="142"/>
        <v>#N/A</v>
      </c>
      <c r="Q905" s="112" t="e">
        <f t="shared" si="143"/>
        <v>#N/A</v>
      </c>
      <c r="R905" t="e">
        <f t="shared" si="149"/>
        <v>#N/A</v>
      </c>
      <c r="S905" s="108" t="e">
        <f t="shared" si="144"/>
        <v>#N/A</v>
      </c>
      <c r="T905" s="108" t="e">
        <f t="shared" si="145"/>
        <v>#N/A</v>
      </c>
      <c r="U905" s="110" t="e">
        <f t="shared" si="146"/>
        <v>#N/A</v>
      </c>
      <c r="V905" t="e">
        <f t="shared" si="147"/>
        <v>#N/A</v>
      </c>
      <c r="W905" t="str">
        <f t="shared" si="148"/>
        <v/>
      </c>
      <c r="X905" s="24" t="str">
        <f>IFERROR(VLOOKUP(W905,HOSPITAIS_COM_DIVIDAS!A:E,5,FALSE),"")</f>
        <v/>
      </c>
    </row>
    <row r="906" spans="1:24" x14ac:dyDescent="0.25">
      <c r="A906" s="52" t="str">
        <f>IFERROR((Tabela4[[#This Row],[Status da Proposta]]),"")</f>
        <v/>
      </c>
      <c r="B906" s="121">
        <f>IFERROR((CREDITO_FINANCEIRO!A906),"")</f>
        <v>0</v>
      </c>
      <c r="C906" s="120" t="str">
        <f>IFERROR((VLOOKUP(B906,CREDITO_FINANCEIRO!A:B,2,FALSE)),"")</f>
        <v/>
      </c>
      <c r="D906" s="94" t="str">
        <f>IFERROR((VLOOKUP(B906,CREDITO_FINANCEIRO!A:E,5,FALSE)),"")</f>
        <v/>
      </c>
      <c r="E906" s="95" t="str">
        <f>IFERROR((VLOOKUP(B906,CREDITO_FINANCEIRO!A:C,3,FALSE)),"")</f>
        <v/>
      </c>
      <c r="F906" s="120" t="str">
        <f>IFERROR((VLOOKUP(B906,CREDITO_FINANCEIRO!A:G,4,FALSE)),"")</f>
        <v/>
      </c>
      <c r="G906" s="120" t="e">
        <f>VLOOKUP(B906,CREDITO_FINANCEIRO!A:G,6,FALSE)</f>
        <v>#N/A</v>
      </c>
      <c r="H906" s="120" t="e">
        <f>VLOOKUP(B906,CREDITO_FINANCEIRO!A:G,7,FALSE)</f>
        <v>#N/A</v>
      </c>
      <c r="I906" s="91" t="e">
        <f>VLOOKUP(B906,CREDITO_FINANCEIRO!A:K,10,FALSE)</f>
        <v>#N/A</v>
      </c>
      <c r="J906" s="91" t="e">
        <f>VLOOKUP(B906,CREDITO_FINANCEIRO!A:K,11,FALSE)</f>
        <v>#N/A</v>
      </c>
      <c r="K906" s="91" t="e">
        <f>VLOOKUP(B906,CREDITO_FINANCEIRO!A:L,12,FALSE)</f>
        <v>#N/A</v>
      </c>
      <c r="L906" s="110" t="e">
        <f t="shared" si="140"/>
        <v>#N/A</v>
      </c>
      <c r="M906" s="2" t="e">
        <f t="shared" si="141"/>
        <v>#N/A</v>
      </c>
      <c r="N906" s="111" t="e">
        <f>VLOOKUP(Tabela4[[#This Row],[Proposta de Referência]],SIMP_CF!A:K,9,FALSE)</f>
        <v>#N/A</v>
      </c>
      <c r="O906" s="111" t="e">
        <f>VLOOKUP(Tabela4[[#This Row],[Proposta de Referência]],SIMP_CF!A:K,8,FALSE)</f>
        <v>#N/A</v>
      </c>
      <c r="P906" s="112" t="e">
        <f t="shared" si="142"/>
        <v>#N/A</v>
      </c>
      <c r="Q906" s="112" t="e">
        <f t="shared" si="143"/>
        <v>#N/A</v>
      </c>
      <c r="R906" t="e">
        <f t="shared" si="149"/>
        <v>#N/A</v>
      </c>
      <c r="S906" s="108" t="e">
        <f t="shared" si="144"/>
        <v>#N/A</v>
      </c>
      <c r="T906" s="108" t="e">
        <f t="shared" si="145"/>
        <v>#N/A</v>
      </c>
      <c r="U906" s="110" t="e">
        <f t="shared" si="146"/>
        <v>#N/A</v>
      </c>
      <c r="V906" t="e">
        <f t="shared" si="147"/>
        <v>#N/A</v>
      </c>
      <c r="W906" t="str">
        <f t="shared" si="148"/>
        <v/>
      </c>
      <c r="X906" s="24" t="str">
        <f>IFERROR(VLOOKUP(W906,HOSPITAIS_COM_DIVIDAS!A:E,5,FALSE),"")</f>
        <v/>
      </c>
    </row>
    <row r="907" spans="1:24" x14ac:dyDescent="0.25">
      <c r="A907" s="52" t="str">
        <f>IFERROR((Tabela4[[#This Row],[Status da Proposta]]),"")</f>
        <v/>
      </c>
      <c r="B907" s="121">
        <f>IFERROR((CREDITO_FINANCEIRO!A907),"")</f>
        <v>0</v>
      </c>
      <c r="C907" s="120" t="str">
        <f>IFERROR((VLOOKUP(B907,CREDITO_FINANCEIRO!A:B,2,FALSE)),"")</f>
        <v/>
      </c>
      <c r="D907" s="94" t="str">
        <f>IFERROR((VLOOKUP(B907,CREDITO_FINANCEIRO!A:E,5,FALSE)),"")</f>
        <v/>
      </c>
      <c r="E907" s="95" t="str">
        <f>IFERROR((VLOOKUP(B907,CREDITO_FINANCEIRO!A:C,3,FALSE)),"")</f>
        <v/>
      </c>
      <c r="F907" s="120" t="str">
        <f>IFERROR((VLOOKUP(B907,CREDITO_FINANCEIRO!A:G,4,FALSE)),"")</f>
        <v/>
      </c>
      <c r="G907" s="120" t="e">
        <f>VLOOKUP(B907,CREDITO_FINANCEIRO!A:G,6,FALSE)</f>
        <v>#N/A</v>
      </c>
      <c r="H907" s="120" t="e">
        <f>VLOOKUP(B907,CREDITO_FINANCEIRO!A:G,7,FALSE)</f>
        <v>#N/A</v>
      </c>
      <c r="I907" s="91" t="e">
        <f>VLOOKUP(B907,CREDITO_FINANCEIRO!A:K,10,FALSE)</f>
        <v>#N/A</v>
      </c>
      <c r="J907" s="91" t="e">
        <f>VLOOKUP(B907,CREDITO_FINANCEIRO!A:K,11,FALSE)</f>
        <v>#N/A</v>
      </c>
      <c r="K907" s="91" t="e">
        <f>VLOOKUP(B907,CREDITO_FINANCEIRO!A:L,12,FALSE)</f>
        <v>#N/A</v>
      </c>
      <c r="L907" s="110" t="e">
        <f t="shared" si="140"/>
        <v>#N/A</v>
      </c>
      <c r="M907" s="2" t="e">
        <f t="shared" si="141"/>
        <v>#N/A</v>
      </c>
      <c r="N907" s="111" t="e">
        <f>VLOOKUP(Tabela4[[#This Row],[Proposta de Referência]],SIMP_CF!A:K,9,FALSE)</f>
        <v>#N/A</v>
      </c>
      <c r="O907" s="111" t="e">
        <f>VLOOKUP(Tabela4[[#This Row],[Proposta de Referência]],SIMP_CF!A:K,8,FALSE)</f>
        <v>#N/A</v>
      </c>
      <c r="P907" s="112" t="e">
        <f t="shared" si="142"/>
        <v>#N/A</v>
      </c>
      <c r="Q907" s="112" t="e">
        <f t="shared" si="143"/>
        <v>#N/A</v>
      </c>
      <c r="R907" t="e">
        <f t="shared" si="149"/>
        <v>#N/A</v>
      </c>
      <c r="S907" s="108" t="e">
        <f t="shared" si="144"/>
        <v>#N/A</v>
      </c>
      <c r="T907" s="108" t="e">
        <f t="shared" si="145"/>
        <v>#N/A</v>
      </c>
      <c r="U907" s="110" t="e">
        <f t="shared" si="146"/>
        <v>#N/A</v>
      </c>
      <c r="V907" t="e">
        <f t="shared" si="147"/>
        <v>#N/A</v>
      </c>
      <c r="W907" t="str">
        <f t="shared" si="148"/>
        <v/>
      </c>
      <c r="X907" s="24" t="str">
        <f>IFERROR(VLOOKUP(W907,HOSPITAIS_COM_DIVIDAS!A:E,5,FALSE),"")</f>
        <v/>
      </c>
    </row>
    <row r="908" spans="1:24" x14ac:dyDescent="0.25">
      <c r="A908" s="52" t="str">
        <f>IFERROR((Tabela4[[#This Row],[Status da Proposta]]),"")</f>
        <v/>
      </c>
      <c r="B908" s="121">
        <f>IFERROR((CREDITO_FINANCEIRO!A908),"")</f>
        <v>0</v>
      </c>
      <c r="C908" s="120" t="str">
        <f>IFERROR((VLOOKUP(B908,CREDITO_FINANCEIRO!A:B,2,FALSE)),"")</f>
        <v/>
      </c>
      <c r="D908" s="94" t="str">
        <f>IFERROR((VLOOKUP(B908,CREDITO_FINANCEIRO!A:E,5,FALSE)),"")</f>
        <v/>
      </c>
      <c r="E908" s="95" t="str">
        <f>IFERROR((VLOOKUP(B908,CREDITO_FINANCEIRO!A:C,3,FALSE)),"")</f>
        <v/>
      </c>
      <c r="F908" s="120" t="str">
        <f>IFERROR((VLOOKUP(B908,CREDITO_FINANCEIRO!A:G,4,FALSE)),"")</f>
        <v/>
      </c>
      <c r="G908" s="120" t="e">
        <f>VLOOKUP(B908,CREDITO_FINANCEIRO!A:G,6,FALSE)</f>
        <v>#N/A</v>
      </c>
      <c r="H908" s="120" t="e">
        <f>VLOOKUP(B908,CREDITO_FINANCEIRO!A:G,7,FALSE)</f>
        <v>#N/A</v>
      </c>
      <c r="I908" s="91" t="e">
        <f>VLOOKUP(B908,CREDITO_FINANCEIRO!A:K,10,FALSE)</f>
        <v>#N/A</v>
      </c>
      <c r="J908" s="91" t="e">
        <f>VLOOKUP(B908,CREDITO_FINANCEIRO!A:K,11,FALSE)</f>
        <v>#N/A</v>
      </c>
      <c r="K908" s="91" t="e">
        <f>VLOOKUP(B908,CREDITO_FINANCEIRO!A:L,12,FALSE)</f>
        <v>#N/A</v>
      </c>
      <c r="L908" s="110" t="e">
        <f t="shared" si="140"/>
        <v>#N/A</v>
      </c>
      <c r="M908" s="2" t="e">
        <f t="shared" si="141"/>
        <v>#N/A</v>
      </c>
      <c r="N908" s="111" t="e">
        <f>VLOOKUP(Tabela4[[#This Row],[Proposta de Referência]],SIMP_CF!A:K,9,FALSE)</f>
        <v>#N/A</v>
      </c>
      <c r="O908" s="111" t="e">
        <f>VLOOKUP(Tabela4[[#This Row],[Proposta de Referência]],SIMP_CF!A:K,8,FALSE)</f>
        <v>#N/A</v>
      </c>
      <c r="P908" s="112" t="e">
        <f t="shared" si="142"/>
        <v>#N/A</v>
      </c>
      <c r="Q908" s="112" t="e">
        <f t="shared" si="143"/>
        <v>#N/A</v>
      </c>
      <c r="R908" t="e">
        <f t="shared" si="149"/>
        <v>#N/A</v>
      </c>
      <c r="S908" s="108" t="e">
        <f t="shared" si="144"/>
        <v>#N/A</v>
      </c>
      <c r="T908" s="108" t="e">
        <f t="shared" si="145"/>
        <v>#N/A</v>
      </c>
      <c r="U908" s="110" t="e">
        <f t="shared" si="146"/>
        <v>#N/A</v>
      </c>
      <c r="V908" t="e">
        <f t="shared" si="147"/>
        <v>#N/A</v>
      </c>
      <c r="W908" t="str">
        <f t="shared" si="148"/>
        <v/>
      </c>
      <c r="X908" s="24" t="str">
        <f>IFERROR(VLOOKUP(W908,HOSPITAIS_COM_DIVIDAS!A:E,5,FALSE),"")</f>
        <v/>
      </c>
    </row>
    <row r="909" spans="1:24" x14ac:dyDescent="0.25">
      <c r="A909" s="52" t="str">
        <f>IFERROR((Tabela4[[#This Row],[Status da Proposta]]),"")</f>
        <v/>
      </c>
      <c r="B909" s="121">
        <f>IFERROR((CREDITO_FINANCEIRO!A909),"")</f>
        <v>0</v>
      </c>
      <c r="C909" s="120" t="str">
        <f>IFERROR((VLOOKUP(B909,CREDITO_FINANCEIRO!A:B,2,FALSE)),"")</f>
        <v/>
      </c>
      <c r="D909" s="94" t="str">
        <f>IFERROR((VLOOKUP(B909,CREDITO_FINANCEIRO!A:E,5,FALSE)),"")</f>
        <v/>
      </c>
      <c r="E909" s="95" t="str">
        <f>IFERROR((VLOOKUP(B909,CREDITO_FINANCEIRO!A:C,3,FALSE)),"")</f>
        <v/>
      </c>
      <c r="F909" s="120" t="str">
        <f>IFERROR((VLOOKUP(B909,CREDITO_FINANCEIRO!A:G,4,FALSE)),"")</f>
        <v/>
      </c>
      <c r="G909" s="120" t="e">
        <f>VLOOKUP(B909,CREDITO_FINANCEIRO!A:G,6,FALSE)</f>
        <v>#N/A</v>
      </c>
      <c r="H909" s="120" t="e">
        <f>VLOOKUP(B909,CREDITO_FINANCEIRO!A:G,7,FALSE)</f>
        <v>#N/A</v>
      </c>
      <c r="I909" s="91" t="e">
        <f>VLOOKUP(B909,CREDITO_FINANCEIRO!A:K,10,FALSE)</f>
        <v>#N/A</v>
      </c>
      <c r="J909" s="91" t="e">
        <f>VLOOKUP(B909,CREDITO_FINANCEIRO!A:K,11,FALSE)</f>
        <v>#N/A</v>
      </c>
      <c r="K909" s="91" t="e">
        <f>VLOOKUP(B909,CREDITO_FINANCEIRO!A:L,12,FALSE)</f>
        <v>#N/A</v>
      </c>
      <c r="L909" s="110" t="e">
        <f t="shared" si="140"/>
        <v>#N/A</v>
      </c>
      <c r="M909" s="2" t="e">
        <f t="shared" si="141"/>
        <v>#N/A</v>
      </c>
      <c r="N909" s="111" t="e">
        <f>VLOOKUP(Tabela4[[#This Row],[Proposta de Referência]],SIMP_CF!A:K,9,FALSE)</f>
        <v>#N/A</v>
      </c>
      <c r="O909" s="111" t="e">
        <f>VLOOKUP(Tabela4[[#This Row],[Proposta de Referência]],SIMP_CF!A:K,8,FALSE)</f>
        <v>#N/A</v>
      </c>
      <c r="P909" s="112" t="e">
        <f t="shared" si="142"/>
        <v>#N/A</v>
      </c>
      <c r="Q909" s="112" t="e">
        <f t="shared" si="143"/>
        <v>#N/A</v>
      </c>
      <c r="R909" t="e">
        <f t="shared" si="149"/>
        <v>#N/A</v>
      </c>
      <c r="S909" s="108" t="e">
        <f t="shared" si="144"/>
        <v>#N/A</v>
      </c>
      <c r="T909" s="108" t="e">
        <f t="shared" si="145"/>
        <v>#N/A</v>
      </c>
      <c r="U909" s="110" t="e">
        <f t="shared" si="146"/>
        <v>#N/A</v>
      </c>
      <c r="V909" t="e">
        <f t="shared" si="147"/>
        <v>#N/A</v>
      </c>
      <c r="W909" t="str">
        <f t="shared" si="148"/>
        <v/>
      </c>
      <c r="X909" s="24" t="str">
        <f>IFERROR(VLOOKUP(W909,HOSPITAIS_COM_DIVIDAS!A:E,5,FALSE),"")</f>
        <v/>
      </c>
    </row>
    <row r="910" spans="1:24" x14ac:dyDescent="0.25">
      <c r="A910" s="52" t="str">
        <f>IFERROR((Tabela4[[#This Row],[Status da Proposta]]),"")</f>
        <v/>
      </c>
      <c r="B910" s="121">
        <f>IFERROR((CREDITO_FINANCEIRO!A910),"")</f>
        <v>0</v>
      </c>
      <c r="C910" s="120" t="str">
        <f>IFERROR((VLOOKUP(B910,CREDITO_FINANCEIRO!A:B,2,FALSE)),"")</f>
        <v/>
      </c>
      <c r="D910" s="94" t="str">
        <f>IFERROR((VLOOKUP(B910,CREDITO_FINANCEIRO!A:E,5,FALSE)),"")</f>
        <v/>
      </c>
      <c r="E910" s="95" t="str">
        <f>IFERROR((VLOOKUP(B910,CREDITO_FINANCEIRO!A:C,3,FALSE)),"")</f>
        <v/>
      </c>
      <c r="F910" s="120" t="str">
        <f>IFERROR((VLOOKUP(B910,CREDITO_FINANCEIRO!A:G,4,FALSE)),"")</f>
        <v/>
      </c>
      <c r="G910" s="120" t="e">
        <f>VLOOKUP(B910,CREDITO_FINANCEIRO!A:G,6,FALSE)</f>
        <v>#N/A</v>
      </c>
      <c r="H910" s="120" t="e">
        <f>VLOOKUP(B910,CREDITO_FINANCEIRO!A:G,7,FALSE)</f>
        <v>#N/A</v>
      </c>
      <c r="I910" s="91" t="e">
        <f>VLOOKUP(B910,CREDITO_FINANCEIRO!A:K,10,FALSE)</f>
        <v>#N/A</v>
      </c>
      <c r="J910" s="91" t="e">
        <f>VLOOKUP(B910,CREDITO_FINANCEIRO!A:K,11,FALSE)</f>
        <v>#N/A</v>
      </c>
      <c r="K910" s="91" t="e">
        <f>VLOOKUP(B910,CREDITO_FINANCEIRO!A:L,12,FALSE)</f>
        <v>#N/A</v>
      </c>
      <c r="L910" s="110" t="e">
        <f t="shared" si="140"/>
        <v>#N/A</v>
      </c>
      <c r="M910" s="2" t="e">
        <f t="shared" si="141"/>
        <v>#N/A</v>
      </c>
      <c r="N910" s="111" t="e">
        <f>VLOOKUP(Tabela4[[#This Row],[Proposta de Referência]],SIMP_CF!A:K,9,FALSE)</f>
        <v>#N/A</v>
      </c>
      <c r="O910" s="111" t="e">
        <f>VLOOKUP(Tabela4[[#This Row],[Proposta de Referência]],SIMP_CF!A:K,8,FALSE)</f>
        <v>#N/A</v>
      </c>
      <c r="P910" s="112" t="e">
        <f t="shared" si="142"/>
        <v>#N/A</v>
      </c>
      <c r="Q910" s="112" t="e">
        <f t="shared" si="143"/>
        <v>#N/A</v>
      </c>
      <c r="R910" t="e">
        <f t="shared" si="149"/>
        <v>#N/A</v>
      </c>
      <c r="S910" s="108" t="e">
        <f t="shared" si="144"/>
        <v>#N/A</v>
      </c>
      <c r="T910" s="108" t="e">
        <f t="shared" si="145"/>
        <v>#N/A</v>
      </c>
      <c r="U910" s="110" t="e">
        <f t="shared" si="146"/>
        <v>#N/A</v>
      </c>
      <c r="V910" t="e">
        <f t="shared" si="147"/>
        <v>#N/A</v>
      </c>
      <c r="W910" t="str">
        <f t="shared" si="148"/>
        <v/>
      </c>
      <c r="X910" s="24" t="str">
        <f>IFERROR(VLOOKUP(W910,HOSPITAIS_COM_DIVIDAS!A:E,5,FALSE),"")</f>
        <v/>
      </c>
    </row>
    <row r="911" spans="1:24" x14ac:dyDescent="0.25">
      <c r="A911" s="52" t="str">
        <f>IFERROR((Tabela4[[#This Row],[Status da Proposta]]),"")</f>
        <v/>
      </c>
      <c r="B911" s="121">
        <f>IFERROR((CREDITO_FINANCEIRO!A911),"")</f>
        <v>0</v>
      </c>
      <c r="C911" s="120" t="str">
        <f>IFERROR((VLOOKUP(B911,CREDITO_FINANCEIRO!A:B,2,FALSE)),"")</f>
        <v/>
      </c>
      <c r="D911" s="94" t="str">
        <f>IFERROR((VLOOKUP(B911,CREDITO_FINANCEIRO!A:E,5,FALSE)),"")</f>
        <v/>
      </c>
      <c r="E911" s="95" t="str">
        <f>IFERROR((VLOOKUP(B911,CREDITO_FINANCEIRO!A:C,3,FALSE)),"")</f>
        <v/>
      </c>
      <c r="F911" s="120" t="str">
        <f>IFERROR((VLOOKUP(B911,CREDITO_FINANCEIRO!A:G,4,FALSE)),"")</f>
        <v/>
      </c>
      <c r="G911" s="120" t="e">
        <f>VLOOKUP(B911,CREDITO_FINANCEIRO!A:G,6,FALSE)</f>
        <v>#N/A</v>
      </c>
      <c r="H911" s="120" t="e">
        <f>VLOOKUP(B911,CREDITO_FINANCEIRO!A:G,7,FALSE)</f>
        <v>#N/A</v>
      </c>
      <c r="I911" s="91" t="e">
        <f>VLOOKUP(B911,CREDITO_FINANCEIRO!A:K,10,FALSE)</f>
        <v>#N/A</v>
      </c>
      <c r="J911" s="91" t="e">
        <f>VLOOKUP(B911,CREDITO_FINANCEIRO!A:K,11,FALSE)</f>
        <v>#N/A</v>
      </c>
      <c r="K911" s="91" t="e">
        <f>VLOOKUP(B911,CREDITO_FINANCEIRO!A:L,12,FALSE)</f>
        <v>#N/A</v>
      </c>
      <c r="L911" s="110" t="e">
        <f t="shared" si="140"/>
        <v>#N/A</v>
      </c>
      <c r="M911" s="2" t="e">
        <f t="shared" si="141"/>
        <v>#N/A</v>
      </c>
      <c r="N911" s="111" t="e">
        <f>VLOOKUP(Tabela4[[#This Row],[Proposta de Referência]],SIMP_CF!A:K,9,FALSE)</f>
        <v>#N/A</v>
      </c>
      <c r="O911" s="111" t="e">
        <f>VLOOKUP(Tabela4[[#This Row],[Proposta de Referência]],SIMP_CF!A:K,8,FALSE)</f>
        <v>#N/A</v>
      </c>
      <c r="P911" s="112" t="e">
        <f t="shared" si="142"/>
        <v>#N/A</v>
      </c>
      <c r="Q911" s="112" t="e">
        <f t="shared" si="143"/>
        <v>#N/A</v>
      </c>
      <c r="R911" t="e">
        <f t="shared" si="149"/>
        <v>#N/A</v>
      </c>
      <c r="S911" s="108" t="e">
        <f t="shared" si="144"/>
        <v>#N/A</v>
      </c>
      <c r="T911" s="108" t="e">
        <f t="shared" si="145"/>
        <v>#N/A</v>
      </c>
      <c r="U911" s="110" t="e">
        <f t="shared" si="146"/>
        <v>#N/A</v>
      </c>
      <c r="V911" t="e">
        <f t="shared" si="147"/>
        <v>#N/A</v>
      </c>
      <c r="W911" t="str">
        <f t="shared" si="148"/>
        <v/>
      </c>
      <c r="X911" s="24" t="str">
        <f>IFERROR(VLOOKUP(W911,HOSPITAIS_COM_DIVIDAS!A:E,5,FALSE),"")</f>
        <v/>
      </c>
    </row>
    <row r="912" spans="1:24" x14ac:dyDescent="0.25">
      <c r="A912" s="52" t="str">
        <f>IFERROR((Tabela4[[#This Row],[Status da Proposta]]),"")</f>
        <v/>
      </c>
      <c r="B912" s="121">
        <f>IFERROR((CREDITO_FINANCEIRO!A912),"")</f>
        <v>0</v>
      </c>
      <c r="C912" s="120" t="str">
        <f>IFERROR((VLOOKUP(B912,CREDITO_FINANCEIRO!A:B,2,FALSE)),"")</f>
        <v/>
      </c>
      <c r="D912" s="94" t="str">
        <f>IFERROR((VLOOKUP(B912,CREDITO_FINANCEIRO!A:E,5,FALSE)),"")</f>
        <v/>
      </c>
      <c r="E912" s="95" t="str">
        <f>IFERROR((VLOOKUP(B912,CREDITO_FINANCEIRO!A:C,3,FALSE)),"")</f>
        <v/>
      </c>
      <c r="F912" s="120" t="str">
        <f>IFERROR((VLOOKUP(B912,CREDITO_FINANCEIRO!A:G,4,FALSE)),"")</f>
        <v/>
      </c>
      <c r="G912" s="120" t="e">
        <f>VLOOKUP(B912,CREDITO_FINANCEIRO!A:G,6,FALSE)</f>
        <v>#N/A</v>
      </c>
      <c r="H912" s="120" t="e">
        <f>VLOOKUP(B912,CREDITO_FINANCEIRO!A:G,7,FALSE)</f>
        <v>#N/A</v>
      </c>
      <c r="I912" s="91" t="e">
        <f>VLOOKUP(B912,CREDITO_FINANCEIRO!A:K,10,FALSE)</f>
        <v>#N/A</v>
      </c>
      <c r="J912" s="91" t="e">
        <f>VLOOKUP(B912,CREDITO_FINANCEIRO!A:K,11,FALSE)</f>
        <v>#N/A</v>
      </c>
      <c r="K912" s="91" t="e">
        <f>VLOOKUP(B912,CREDITO_FINANCEIRO!A:L,12,FALSE)</f>
        <v>#N/A</v>
      </c>
      <c r="L912" s="110" t="e">
        <f t="shared" si="140"/>
        <v>#N/A</v>
      </c>
      <c r="M912" s="2" t="e">
        <f t="shared" si="141"/>
        <v>#N/A</v>
      </c>
      <c r="N912" s="111" t="e">
        <f>VLOOKUP(Tabela4[[#This Row],[Proposta de Referência]],SIMP_CF!A:K,9,FALSE)</f>
        <v>#N/A</v>
      </c>
      <c r="O912" s="111" t="e">
        <f>VLOOKUP(Tabela4[[#This Row],[Proposta de Referência]],SIMP_CF!A:K,8,FALSE)</f>
        <v>#N/A</v>
      </c>
      <c r="P912" s="112" t="e">
        <f t="shared" si="142"/>
        <v>#N/A</v>
      </c>
      <c r="Q912" s="112" t="e">
        <f t="shared" si="143"/>
        <v>#N/A</v>
      </c>
      <c r="R912" t="e">
        <f t="shared" si="149"/>
        <v>#N/A</v>
      </c>
      <c r="S912" s="108" t="e">
        <f t="shared" si="144"/>
        <v>#N/A</v>
      </c>
      <c r="T912" s="108" t="e">
        <f t="shared" si="145"/>
        <v>#N/A</v>
      </c>
      <c r="U912" s="110" t="e">
        <f t="shared" si="146"/>
        <v>#N/A</v>
      </c>
      <c r="V912" t="e">
        <f t="shared" si="147"/>
        <v>#N/A</v>
      </c>
      <c r="W912" t="str">
        <f t="shared" si="148"/>
        <v/>
      </c>
      <c r="X912" s="24" t="str">
        <f>IFERROR(VLOOKUP(W912,HOSPITAIS_COM_DIVIDAS!A:E,5,FALSE),"")</f>
        <v/>
      </c>
    </row>
    <row r="913" spans="1:24" x14ac:dyDescent="0.25">
      <c r="A913" s="52" t="str">
        <f>IFERROR((Tabela4[[#This Row],[Status da Proposta]]),"")</f>
        <v/>
      </c>
      <c r="B913" s="121">
        <f>IFERROR((CREDITO_FINANCEIRO!A913),"")</f>
        <v>0</v>
      </c>
      <c r="C913" s="120" t="str">
        <f>IFERROR((VLOOKUP(B913,CREDITO_FINANCEIRO!A:B,2,FALSE)),"")</f>
        <v/>
      </c>
      <c r="D913" s="94" t="str">
        <f>IFERROR((VLOOKUP(B913,CREDITO_FINANCEIRO!A:E,5,FALSE)),"")</f>
        <v/>
      </c>
      <c r="E913" s="95" t="str">
        <f>IFERROR((VLOOKUP(B913,CREDITO_FINANCEIRO!A:C,3,FALSE)),"")</f>
        <v/>
      </c>
      <c r="F913" s="120" t="str">
        <f>IFERROR((VLOOKUP(B913,CREDITO_FINANCEIRO!A:G,4,FALSE)),"")</f>
        <v/>
      </c>
      <c r="G913" s="120" t="e">
        <f>VLOOKUP(B913,CREDITO_FINANCEIRO!A:G,6,FALSE)</f>
        <v>#N/A</v>
      </c>
      <c r="H913" s="120" t="e">
        <f>VLOOKUP(B913,CREDITO_FINANCEIRO!A:G,7,FALSE)</f>
        <v>#N/A</v>
      </c>
      <c r="I913" s="91" t="e">
        <f>VLOOKUP(B913,CREDITO_FINANCEIRO!A:K,10,FALSE)</f>
        <v>#N/A</v>
      </c>
      <c r="J913" s="91" t="e">
        <f>VLOOKUP(B913,CREDITO_FINANCEIRO!A:K,11,FALSE)</f>
        <v>#N/A</v>
      </c>
      <c r="K913" s="91" t="e">
        <f>VLOOKUP(B913,CREDITO_FINANCEIRO!A:L,12,FALSE)</f>
        <v>#N/A</v>
      </c>
      <c r="L913" s="110" t="e">
        <f t="shared" si="140"/>
        <v>#N/A</v>
      </c>
      <c r="M913" s="2" t="e">
        <f t="shared" si="141"/>
        <v>#N/A</v>
      </c>
      <c r="N913" s="111" t="e">
        <f>VLOOKUP(Tabela4[[#This Row],[Proposta de Referência]],SIMP_CF!A:K,9,FALSE)</f>
        <v>#N/A</v>
      </c>
      <c r="O913" s="111" t="e">
        <f>VLOOKUP(Tabela4[[#This Row],[Proposta de Referência]],SIMP_CF!A:K,8,FALSE)</f>
        <v>#N/A</v>
      </c>
      <c r="P913" s="112" t="e">
        <f t="shared" si="142"/>
        <v>#N/A</v>
      </c>
      <c r="Q913" s="112" t="e">
        <f t="shared" si="143"/>
        <v>#N/A</v>
      </c>
      <c r="R913" t="e">
        <f t="shared" si="149"/>
        <v>#N/A</v>
      </c>
      <c r="S913" s="108" t="e">
        <f t="shared" si="144"/>
        <v>#N/A</v>
      </c>
      <c r="T913" s="108" t="e">
        <f t="shared" si="145"/>
        <v>#N/A</v>
      </c>
      <c r="U913" s="110" t="e">
        <f t="shared" si="146"/>
        <v>#N/A</v>
      </c>
      <c r="V913" t="e">
        <f t="shared" si="147"/>
        <v>#N/A</v>
      </c>
      <c r="W913" t="str">
        <f t="shared" si="148"/>
        <v/>
      </c>
      <c r="X913" s="24" t="str">
        <f>IFERROR(VLOOKUP(W913,HOSPITAIS_COM_DIVIDAS!A:E,5,FALSE),"")</f>
        <v/>
      </c>
    </row>
    <row r="914" spans="1:24" x14ac:dyDescent="0.25">
      <c r="A914" s="52" t="str">
        <f>IFERROR((Tabela4[[#This Row],[Status da Proposta]]),"")</f>
        <v/>
      </c>
      <c r="B914" s="121">
        <f>IFERROR((CREDITO_FINANCEIRO!A914),"")</f>
        <v>0</v>
      </c>
      <c r="C914" s="120" t="str">
        <f>IFERROR((VLOOKUP(B914,CREDITO_FINANCEIRO!A:B,2,FALSE)),"")</f>
        <v/>
      </c>
      <c r="D914" s="94" t="str">
        <f>IFERROR((VLOOKUP(B914,CREDITO_FINANCEIRO!A:E,5,FALSE)),"")</f>
        <v/>
      </c>
      <c r="E914" s="95" t="str">
        <f>IFERROR((VLOOKUP(B914,CREDITO_FINANCEIRO!A:C,3,FALSE)),"")</f>
        <v/>
      </c>
      <c r="F914" s="120" t="str">
        <f>IFERROR((VLOOKUP(B914,CREDITO_FINANCEIRO!A:G,4,FALSE)),"")</f>
        <v/>
      </c>
      <c r="G914" s="120" t="e">
        <f>VLOOKUP(B914,CREDITO_FINANCEIRO!A:G,6,FALSE)</f>
        <v>#N/A</v>
      </c>
      <c r="H914" s="120" t="e">
        <f>VLOOKUP(B914,CREDITO_FINANCEIRO!A:G,7,FALSE)</f>
        <v>#N/A</v>
      </c>
      <c r="I914" s="91" t="e">
        <f>VLOOKUP(B914,CREDITO_FINANCEIRO!A:K,10,FALSE)</f>
        <v>#N/A</v>
      </c>
      <c r="J914" s="91" t="e">
        <f>VLOOKUP(B914,CREDITO_FINANCEIRO!A:K,11,FALSE)</f>
        <v>#N/A</v>
      </c>
      <c r="K914" s="91" t="e">
        <f>VLOOKUP(B914,CREDITO_FINANCEIRO!A:L,12,FALSE)</f>
        <v>#N/A</v>
      </c>
      <c r="L914" s="110" t="e">
        <f t="shared" si="140"/>
        <v>#N/A</v>
      </c>
      <c r="M914" s="2" t="e">
        <f t="shared" si="141"/>
        <v>#N/A</v>
      </c>
      <c r="N914" s="111" t="e">
        <f>VLOOKUP(Tabela4[[#This Row],[Proposta de Referência]],SIMP_CF!A:K,9,FALSE)</f>
        <v>#N/A</v>
      </c>
      <c r="O914" s="111" t="e">
        <f>VLOOKUP(Tabela4[[#This Row],[Proposta de Referência]],SIMP_CF!A:K,8,FALSE)</f>
        <v>#N/A</v>
      </c>
      <c r="P914" s="112" t="e">
        <f t="shared" si="142"/>
        <v>#N/A</v>
      </c>
      <c r="Q914" s="112" t="e">
        <f t="shared" si="143"/>
        <v>#N/A</v>
      </c>
      <c r="R914" t="e">
        <f t="shared" si="149"/>
        <v>#N/A</v>
      </c>
      <c r="S914" s="108" t="e">
        <f t="shared" si="144"/>
        <v>#N/A</v>
      </c>
      <c r="T914" s="108" t="e">
        <f t="shared" si="145"/>
        <v>#N/A</v>
      </c>
      <c r="U914" s="110" t="e">
        <f t="shared" si="146"/>
        <v>#N/A</v>
      </c>
      <c r="V914" t="e">
        <f t="shared" si="147"/>
        <v>#N/A</v>
      </c>
      <c r="W914" t="str">
        <f t="shared" si="148"/>
        <v/>
      </c>
      <c r="X914" s="24" t="str">
        <f>IFERROR(VLOOKUP(W914,HOSPITAIS_COM_DIVIDAS!A:E,5,FALSE),"")</f>
        <v/>
      </c>
    </row>
    <row r="915" spans="1:24" x14ac:dyDescent="0.25">
      <c r="A915" s="52" t="str">
        <f>IFERROR((Tabela4[[#This Row],[Status da Proposta]]),"")</f>
        <v/>
      </c>
      <c r="B915" s="121">
        <f>IFERROR((CREDITO_FINANCEIRO!A915),"")</f>
        <v>0</v>
      </c>
      <c r="C915" s="120" t="str">
        <f>IFERROR((VLOOKUP(B915,CREDITO_FINANCEIRO!A:B,2,FALSE)),"")</f>
        <v/>
      </c>
      <c r="D915" s="94" t="str">
        <f>IFERROR((VLOOKUP(B915,CREDITO_FINANCEIRO!A:E,5,FALSE)),"")</f>
        <v/>
      </c>
      <c r="E915" s="95" t="str">
        <f>IFERROR((VLOOKUP(B915,CREDITO_FINANCEIRO!A:C,3,FALSE)),"")</f>
        <v/>
      </c>
      <c r="F915" s="120" t="str">
        <f>IFERROR((VLOOKUP(B915,CREDITO_FINANCEIRO!A:G,4,FALSE)),"")</f>
        <v/>
      </c>
      <c r="G915" s="120" t="e">
        <f>VLOOKUP(B915,CREDITO_FINANCEIRO!A:G,6,FALSE)</f>
        <v>#N/A</v>
      </c>
      <c r="H915" s="120" t="e">
        <f>VLOOKUP(B915,CREDITO_FINANCEIRO!A:G,7,FALSE)</f>
        <v>#N/A</v>
      </c>
      <c r="I915" s="91" t="e">
        <f>VLOOKUP(B915,CREDITO_FINANCEIRO!A:K,10,FALSE)</f>
        <v>#N/A</v>
      </c>
      <c r="J915" s="91" t="e">
        <f>VLOOKUP(B915,CREDITO_FINANCEIRO!A:K,11,FALSE)</f>
        <v>#N/A</v>
      </c>
      <c r="K915" s="91" t="e">
        <f>VLOOKUP(B915,CREDITO_FINANCEIRO!A:L,12,FALSE)</f>
        <v>#N/A</v>
      </c>
      <c r="L915" s="110" t="e">
        <f t="shared" si="140"/>
        <v>#N/A</v>
      </c>
      <c r="M915" s="2" t="e">
        <f t="shared" si="141"/>
        <v>#N/A</v>
      </c>
      <c r="N915" s="111" t="e">
        <f>VLOOKUP(Tabela4[[#This Row],[Proposta de Referência]],SIMP_CF!A:K,9,FALSE)</f>
        <v>#N/A</v>
      </c>
      <c r="O915" s="111" t="e">
        <f>VLOOKUP(Tabela4[[#This Row],[Proposta de Referência]],SIMP_CF!A:K,8,FALSE)</f>
        <v>#N/A</v>
      </c>
      <c r="P915" s="112" t="e">
        <f t="shared" si="142"/>
        <v>#N/A</v>
      </c>
      <c r="Q915" s="112" t="e">
        <f t="shared" si="143"/>
        <v>#N/A</v>
      </c>
      <c r="R915" t="e">
        <f t="shared" si="149"/>
        <v>#N/A</v>
      </c>
      <c r="S915" s="108" t="e">
        <f t="shared" si="144"/>
        <v>#N/A</v>
      </c>
      <c r="T915" s="108" t="e">
        <f t="shared" si="145"/>
        <v>#N/A</v>
      </c>
      <c r="U915" s="110" t="e">
        <f t="shared" si="146"/>
        <v>#N/A</v>
      </c>
      <c r="V915" t="e">
        <f t="shared" si="147"/>
        <v>#N/A</v>
      </c>
      <c r="W915" t="str">
        <f t="shared" si="148"/>
        <v/>
      </c>
      <c r="X915" s="24" t="str">
        <f>IFERROR(VLOOKUP(W915,HOSPITAIS_COM_DIVIDAS!A:E,5,FALSE),"")</f>
        <v/>
      </c>
    </row>
    <row r="916" spans="1:24" x14ac:dyDescent="0.25">
      <c r="A916" s="52" t="str">
        <f>IFERROR((Tabela4[[#This Row],[Status da Proposta]]),"")</f>
        <v/>
      </c>
      <c r="B916" s="121">
        <f>IFERROR((CREDITO_FINANCEIRO!A916),"")</f>
        <v>0</v>
      </c>
      <c r="C916" s="120" t="str">
        <f>IFERROR((VLOOKUP(B916,CREDITO_FINANCEIRO!A:B,2,FALSE)),"")</f>
        <v/>
      </c>
      <c r="D916" s="94" t="str">
        <f>IFERROR((VLOOKUP(B916,CREDITO_FINANCEIRO!A:E,5,FALSE)),"")</f>
        <v/>
      </c>
      <c r="E916" s="95" t="str">
        <f>IFERROR((VLOOKUP(B916,CREDITO_FINANCEIRO!A:C,3,FALSE)),"")</f>
        <v/>
      </c>
      <c r="F916" s="120" t="str">
        <f>IFERROR((VLOOKUP(B916,CREDITO_FINANCEIRO!A:G,4,FALSE)),"")</f>
        <v/>
      </c>
      <c r="G916" s="120" t="e">
        <f>VLOOKUP(B916,CREDITO_FINANCEIRO!A:G,6,FALSE)</f>
        <v>#N/A</v>
      </c>
      <c r="H916" s="120" t="e">
        <f>VLOOKUP(B916,CREDITO_FINANCEIRO!A:G,7,FALSE)</f>
        <v>#N/A</v>
      </c>
      <c r="I916" s="91" t="e">
        <f>VLOOKUP(B916,CREDITO_FINANCEIRO!A:K,10,FALSE)</f>
        <v>#N/A</v>
      </c>
      <c r="J916" s="91" t="e">
        <f>VLOOKUP(B916,CREDITO_FINANCEIRO!A:K,11,FALSE)</f>
        <v>#N/A</v>
      </c>
      <c r="K916" s="91" t="e">
        <f>VLOOKUP(B916,CREDITO_FINANCEIRO!A:L,12,FALSE)</f>
        <v>#N/A</v>
      </c>
      <c r="L916" s="110" t="e">
        <f t="shared" si="140"/>
        <v>#N/A</v>
      </c>
      <c r="M916" s="2" t="e">
        <f t="shared" si="141"/>
        <v>#N/A</v>
      </c>
      <c r="N916" s="111" t="e">
        <f>VLOOKUP(Tabela4[[#This Row],[Proposta de Referência]],SIMP_CF!A:K,9,FALSE)</f>
        <v>#N/A</v>
      </c>
      <c r="O916" s="111" t="e">
        <f>VLOOKUP(Tabela4[[#This Row],[Proposta de Referência]],SIMP_CF!A:K,8,FALSE)</f>
        <v>#N/A</v>
      </c>
      <c r="P916" s="112" t="e">
        <f t="shared" si="142"/>
        <v>#N/A</v>
      </c>
      <c r="Q916" s="112" t="e">
        <f t="shared" si="143"/>
        <v>#N/A</v>
      </c>
      <c r="R916" t="e">
        <f t="shared" si="149"/>
        <v>#N/A</v>
      </c>
      <c r="S916" s="108" t="e">
        <f t="shared" si="144"/>
        <v>#N/A</v>
      </c>
      <c r="T916" s="108" t="e">
        <f t="shared" si="145"/>
        <v>#N/A</v>
      </c>
      <c r="U916" s="110" t="e">
        <f t="shared" si="146"/>
        <v>#N/A</v>
      </c>
      <c r="V916" t="e">
        <f t="shared" si="147"/>
        <v>#N/A</v>
      </c>
      <c r="W916" t="str">
        <f t="shared" si="148"/>
        <v/>
      </c>
      <c r="X916" s="24" t="str">
        <f>IFERROR(VLOOKUP(W916,HOSPITAIS_COM_DIVIDAS!A:E,5,FALSE),"")</f>
        <v/>
      </c>
    </row>
    <row r="917" spans="1:24" x14ac:dyDescent="0.25">
      <c r="A917" s="52" t="str">
        <f>IFERROR((Tabela4[[#This Row],[Status da Proposta]]),"")</f>
        <v/>
      </c>
      <c r="B917" s="121">
        <f>IFERROR((CREDITO_FINANCEIRO!A917),"")</f>
        <v>0</v>
      </c>
      <c r="C917" s="120" t="str">
        <f>IFERROR((VLOOKUP(B917,CREDITO_FINANCEIRO!A:B,2,FALSE)),"")</f>
        <v/>
      </c>
      <c r="D917" s="94" t="str">
        <f>IFERROR((VLOOKUP(B917,CREDITO_FINANCEIRO!A:E,5,FALSE)),"")</f>
        <v/>
      </c>
      <c r="E917" s="95" t="str">
        <f>IFERROR((VLOOKUP(B917,CREDITO_FINANCEIRO!A:C,3,FALSE)),"")</f>
        <v/>
      </c>
      <c r="F917" s="120" t="str">
        <f>IFERROR((VLOOKUP(B917,CREDITO_FINANCEIRO!A:G,4,FALSE)),"")</f>
        <v/>
      </c>
      <c r="G917" s="120" t="e">
        <f>VLOOKUP(B917,CREDITO_FINANCEIRO!A:G,6,FALSE)</f>
        <v>#N/A</v>
      </c>
      <c r="H917" s="120" t="e">
        <f>VLOOKUP(B917,CREDITO_FINANCEIRO!A:G,7,FALSE)</f>
        <v>#N/A</v>
      </c>
      <c r="I917" s="91" t="e">
        <f>VLOOKUP(B917,CREDITO_FINANCEIRO!A:K,10,FALSE)</f>
        <v>#N/A</v>
      </c>
      <c r="J917" s="91" t="e">
        <f>VLOOKUP(B917,CREDITO_FINANCEIRO!A:K,11,FALSE)</f>
        <v>#N/A</v>
      </c>
      <c r="K917" s="91" t="e">
        <f>VLOOKUP(B917,CREDITO_FINANCEIRO!A:L,12,FALSE)</f>
        <v>#N/A</v>
      </c>
      <c r="L917" s="110" t="e">
        <f t="shared" si="140"/>
        <v>#N/A</v>
      </c>
      <c r="M917" s="2" t="e">
        <f t="shared" si="141"/>
        <v>#N/A</v>
      </c>
      <c r="N917" s="111" t="e">
        <f>VLOOKUP(Tabela4[[#This Row],[Proposta de Referência]],SIMP_CF!A:K,9,FALSE)</f>
        <v>#N/A</v>
      </c>
      <c r="O917" s="111" t="e">
        <f>VLOOKUP(Tabela4[[#This Row],[Proposta de Referência]],SIMP_CF!A:K,8,FALSE)</f>
        <v>#N/A</v>
      </c>
      <c r="P917" s="112" t="e">
        <f t="shared" si="142"/>
        <v>#N/A</v>
      </c>
      <c r="Q917" s="112" t="e">
        <f t="shared" si="143"/>
        <v>#N/A</v>
      </c>
      <c r="R917" t="e">
        <f t="shared" si="149"/>
        <v>#N/A</v>
      </c>
      <c r="S917" s="108" t="e">
        <f t="shared" si="144"/>
        <v>#N/A</v>
      </c>
      <c r="T917" s="108" t="e">
        <f t="shared" si="145"/>
        <v>#N/A</v>
      </c>
      <c r="U917" s="110" t="e">
        <f t="shared" si="146"/>
        <v>#N/A</v>
      </c>
      <c r="V917" t="e">
        <f t="shared" si="147"/>
        <v>#N/A</v>
      </c>
      <c r="W917" t="str">
        <f t="shared" si="148"/>
        <v/>
      </c>
      <c r="X917" s="24" t="str">
        <f>IFERROR(VLOOKUP(W917,HOSPITAIS_COM_DIVIDAS!A:E,5,FALSE),"")</f>
        <v/>
      </c>
    </row>
    <row r="918" spans="1:24" x14ac:dyDescent="0.25">
      <c r="A918" s="52" t="str">
        <f>IFERROR((Tabela4[[#This Row],[Status da Proposta]]),"")</f>
        <v/>
      </c>
      <c r="B918" s="121">
        <f>IFERROR((CREDITO_FINANCEIRO!A918),"")</f>
        <v>0</v>
      </c>
      <c r="C918" s="120" t="str">
        <f>IFERROR((VLOOKUP(B918,CREDITO_FINANCEIRO!A:B,2,FALSE)),"")</f>
        <v/>
      </c>
      <c r="D918" s="94" t="str">
        <f>IFERROR((VLOOKUP(B918,CREDITO_FINANCEIRO!A:E,5,FALSE)),"")</f>
        <v/>
      </c>
      <c r="E918" s="95" t="str">
        <f>IFERROR((VLOOKUP(B918,CREDITO_FINANCEIRO!A:C,3,FALSE)),"")</f>
        <v/>
      </c>
      <c r="F918" s="120" t="str">
        <f>IFERROR((VLOOKUP(B918,CREDITO_FINANCEIRO!A:G,4,FALSE)),"")</f>
        <v/>
      </c>
      <c r="G918" s="120" t="e">
        <f>VLOOKUP(B918,CREDITO_FINANCEIRO!A:G,6,FALSE)</f>
        <v>#N/A</v>
      </c>
      <c r="H918" s="120" t="e">
        <f>VLOOKUP(B918,CREDITO_FINANCEIRO!A:G,7,FALSE)</f>
        <v>#N/A</v>
      </c>
      <c r="I918" s="91" t="e">
        <f>VLOOKUP(B918,CREDITO_FINANCEIRO!A:K,10,FALSE)</f>
        <v>#N/A</v>
      </c>
      <c r="J918" s="91" t="e">
        <f>VLOOKUP(B918,CREDITO_FINANCEIRO!A:K,11,FALSE)</f>
        <v>#N/A</v>
      </c>
      <c r="K918" s="91" t="e">
        <f>VLOOKUP(B918,CREDITO_FINANCEIRO!A:L,12,FALSE)</f>
        <v>#N/A</v>
      </c>
      <c r="L918" s="110" t="e">
        <f t="shared" si="140"/>
        <v>#N/A</v>
      </c>
      <c r="M918" s="2" t="e">
        <f t="shared" si="141"/>
        <v>#N/A</v>
      </c>
      <c r="N918" s="111" t="e">
        <f>VLOOKUP(Tabela4[[#This Row],[Proposta de Referência]],SIMP_CF!A:K,9,FALSE)</f>
        <v>#N/A</v>
      </c>
      <c r="O918" s="111" t="e">
        <f>VLOOKUP(Tabela4[[#This Row],[Proposta de Referência]],SIMP_CF!A:K,8,FALSE)</f>
        <v>#N/A</v>
      </c>
      <c r="P918" s="112" t="e">
        <f t="shared" si="142"/>
        <v>#N/A</v>
      </c>
      <c r="Q918" s="112" t="e">
        <f t="shared" si="143"/>
        <v>#N/A</v>
      </c>
      <c r="R918" t="e">
        <f t="shared" si="149"/>
        <v>#N/A</v>
      </c>
      <c r="S918" s="108" t="e">
        <f t="shared" si="144"/>
        <v>#N/A</v>
      </c>
      <c r="T918" s="108" t="e">
        <f t="shared" si="145"/>
        <v>#N/A</v>
      </c>
      <c r="U918" s="110" t="e">
        <f t="shared" si="146"/>
        <v>#N/A</v>
      </c>
      <c r="V918" t="e">
        <f t="shared" si="147"/>
        <v>#N/A</v>
      </c>
      <c r="W918" t="str">
        <f t="shared" si="148"/>
        <v/>
      </c>
      <c r="X918" s="24" t="str">
        <f>IFERROR(VLOOKUP(W918,HOSPITAIS_COM_DIVIDAS!A:E,5,FALSE),"")</f>
        <v/>
      </c>
    </row>
    <row r="919" spans="1:24" x14ac:dyDescent="0.25">
      <c r="A919" s="52" t="str">
        <f>IFERROR((Tabela4[[#This Row],[Status da Proposta]]),"")</f>
        <v/>
      </c>
      <c r="B919" s="121">
        <f>IFERROR((CREDITO_FINANCEIRO!A919),"")</f>
        <v>0</v>
      </c>
      <c r="C919" s="120" t="str">
        <f>IFERROR((VLOOKUP(B919,CREDITO_FINANCEIRO!A:B,2,FALSE)),"")</f>
        <v/>
      </c>
      <c r="D919" s="94" t="str">
        <f>IFERROR((VLOOKUP(B919,CREDITO_FINANCEIRO!A:E,5,FALSE)),"")</f>
        <v/>
      </c>
      <c r="E919" s="95" t="str">
        <f>IFERROR((VLOOKUP(B919,CREDITO_FINANCEIRO!A:C,3,FALSE)),"")</f>
        <v/>
      </c>
      <c r="F919" s="120" t="str">
        <f>IFERROR((VLOOKUP(B919,CREDITO_FINANCEIRO!A:G,4,FALSE)),"")</f>
        <v/>
      </c>
      <c r="G919" s="120" t="e">
        <f>VLOOKUP(B919,CREDITO_FINANCEIRO!A:G,6,FALSE)</f>
        <v>#N/A</v>
      </c>
      <c r="H919" s="120" t="e">
        <f>VLOOKUP(B919,CREDITO_FINANCEIRO!A:G,7,FALSE)</f>
        <v>#N/A</v>
      </c>
      <c r="I919" s="91" t="e">
        <f>VLOOKUP(B919,CREDITO_FINANCEIRO!A:K,10,FALSE)</f>
        <v>#N/A</v>
      </c>
      <c r="J919" s="91" t="e">
        <f>VLOOKUP(B919,CREDITO_FINANCEIRO!A:K,11,FALSE)</f>
        <v>#N/A</v>
      </c>
      <c r="K919" s="91" t="e">
        <f>VLOOKUP(B919,CREDITO_FINANCEIRO!A:L,12,FALSE)</f>
        <v>#N/A</v>
      </c>
      <c r="L919" s="110" t="e">
        <f t="shared" si="140"/>
        <v>#N/A</v>
      </c>
      <c r="M919" s="2" t="e">
        <f t="shared" si="141"/>
        <v>#N/A</v>
      </c>
      <c r="N919" s="111" t="e">
        <f>VLOOKUP(Tabela4[[#This Row],[Proposta de Referência]],SIMP_CF!A:K,9,FALSE)</f>
        <v>#N/A</v>
      </c>
      <c r="O919" s="111" t="e">
        <f>VLOOKUP(Tabela4[[#This Row],[Proposta de Referência]],SIMP_CF!A:K,8,FALSE)</f>
        <v>#N/A</v>
      </c>
      <c r="P919" s="112" t="e">
        <f t="shared" si="142"/>
        <v>#N/A</v>
      </c>
      <c r="Q919" s="112" t="e">
        <f t="shared" si="143"/>
        <v>#N/A</v>
      </c>
      <c r="R919" t="e">
        <f t="shared" si="149"/>
        <v>#N/A</v>
      </c>
      <c r="S919" s="108" t="e">
        <f t="shared" si="144"/>
        <v>#N/A</v>
      </c>
      <c r="T919" s="108" t="e">
        <f t="shared" si="145"/>
        <v>#N/A</v>
      </c>
      <c r="U919" s="110" t="e">
        <f t="shared" si="146"/>
        <v>#N/A</v>
      </c>
      <c r="V919" t="e">
        <f t="shared" si="147"/>
        <v>#N/A</v>
      </c>
      <c r="W919" t="str">
        <f t="shared" si="148"/>
        <v/>
      </c>
      <c r="X919" s="24" t="str">
        <f>IFERROR(VLOOKUP(W919,HOSPITAIS_COM_DIVIDAS!A:E,5,FALSE),"")</f>
        <v/>
      </c>
    </row>
    <row r="920" spans="1:24" x14ac:dyDescent="0.25">
      <c r="A920" s="52" t="str">
        <f>IFERROR((Tabela4[[#This Row],[Status da Proposta]]),"")</f>
        <v/>
      </c>
      <c r="B920" s="121">
        <f>IFERROR((CREDITO_FINANCEIRO!A920),"")</f>
        <v>0</v>
      </c>
      <c r="C920" s="120" t="str">
        <f>IFERROR((VLOOKUP(B920,CREDITO_FINANCEIRO!A:B,2,FALSE)),"")</f>
        <v/>
      </c>
      <c r="D920" s="94" t="str">
        <f>IFERROR((VLOOKUP(B920,CREDITO_FINANCEIRO!A:E,5,FALSE)),"")</f>
        <v/>
      </c>
      <c r="E920" s="95" t="str">
        <f>IFERROR((VLOOKUP(B920,CREDITO_FINANCEIRO!A:C,3,FALSE)),"")</f>
        <v/>
      </c>
      <c r="F920" s="120" t="str">
        <f>IFERROR((VLOOKUP(B920,CREDITO_FINANCEIRO!A:G,4,FALSE)),"")</f>
        <v/>
      </c>
      <c r="G920" s="120" t="e">
        <f>VLOOKUP(B920,CREDITO_FINANCEIRO!A:G,6,FALSE)</f>
        <v>#N/A</v>
      </c>
      <c r="H920" s="120" t="e">
        <f>VLOOKUP(B920,CREDITO_FINANCEIRO!A:G,7,FALSE)</f>
        <v>#N/A</v>
      </c>
      <c r="I920" s="91" t="e">
        <f>VLOOKUP(B920,CREDITO_FINANCEIRO!A:K,10,FALSE)</f>
        <v>#N/A</v>
      </c>
      <c r="J920" s="91" t="e">
        <f>VLOOKUP(B920,CREDITO_FINANCEIRO!A:K,11,FALSE)</f>
        <v>#N/A</v>
      </c>
      <c r="K920" s="91" t="e">
        <f>VLOOKUP(B920,CREDITO_FINANCEIRO!A:L,12,FALSE)</f>
        <v>#N/A</v>
      </c>
      <c r="L920" s="110" t="e">
        <f t="shared" si="140"/>
        <v>#N/A</v>
      </c>
      <c r="M920" s="2" t="e">
        <f t="shared" si="141"/>
        <v>#N/A</v>
      </c>
      <c r="N920" s="111" t="e">
        <f>VLOOKUP(Tabela4[[#This Row],[Proposta de Referência]],SIMP_CF!A:K,9,FALSE)</f>
        <v>#N/A</v>
      </c>
      <c r="O920" s="111" t="e">
        <f>VLOOKUP(Tabela4[[#This Row],[Proposta de Referência]],SIMP_CF!A:K,8,FALSE)</f>
        <v>#N/A</v>
      </c>
      <c r="P920" s="112" t="e">
        <f t="shared" si="142"/>
        <v>#N/A</v>
      </c>
      <c r="Q920" s="112" t="e">
        <f t="shared" si="143"/>
        <v>#N/A</v>
      </c>
      <c r="R920" t="e">
        <f t="shared" si="149"/>
        <v>#N/A</v>
      </c>
      <c r="S920" s="108" t="e">
        <f t="shared" si="144"/>
        <v>#N/A</v>
      </c>
      <c r="T920" s="108" t="e">
        <f t="shared" si="145"/>
        <v>#N/A</v>
      </c>
      <c r="U920" s="110" t="e">
        <f t="shared" si="146"/>
        <v>#N/A</v>
      </c>
      <c r="V920" t="e">
        <f t="shared" si="147"/>
        <v>#N/A</v>
      </c>
      <c r="W920" t="str">
        <f t="shared" si="148"/>
        <v/>
      </c>
      <c r="X920" s="24" t="str">
        <f>IFERROR(VLOOKUP(W920,HOSPITAIS_COM_DIVIDAS!A:E,5,FALSE),"")</f>
        <v/>
      </c>
    </row>
    <row r="921" spans="1:24" x14ac:dyDescent="0.25">
      <c r="A921" s="52" t="str">
        <f>IFERROR((Tabela4[[#This Row],[Status da Proposta]]),"")</f>
        <v/>
      </c>
      <c r="B921" s="121">
        <f>IFERROR((CREDITO_FINANCEIRO!A921),"")</f>
        <v>0</v>
      </c>
      <c r="C921" s="120" t="str">
        <f>IFERROR((VLOOKUP(B921,CREDITO_FINANCEIRO!A:B,2,FALSE)),"")</f>
        <v/>
      </c>
      <c r="D921" s="94" t="str">
        <f>IFERROR((VLOOKUP(B921,CREDITO_FINANCEIRO!A:E,5,FALSE)),"")</f>
        <v/>
      </c>
      <c r="E921" s="95" t="str">
        <f>IFERROR((VLOOKUP(B921,CREDITO_FINANCEIRO!A:C,3,FALSE)),"")</f>
        <v/>
      </c>
      <c r="F921" s="120" t="str">
        <f>IFERROR((VLOOKUP(B921,CREDITO_FINANCEIRO!A:G,4,FALSE)),"")</f>
        <v/>
      </c>
      <c r="G921" s="120" t="e">
        <f>VLOOKUP(B921,CREDITO_FINANCEIRO!A:G,6,FALSE)</f>
        <v>#N/A</v>
      </c>
      <c r="H921" s="120" t="e">
        <f>VLOOKUP(B921,CREDITO_FINANCEIRO!A:G,7,FALSE)</f>
        <v>#N/A</v>
      </c>
      <c r="I921" s="91" t="e">
        <f>VLOOKUP(B921,CREDITO_FINANCEIRO!A:K,10,FALSE)</f>
        <v>#N/A</v>
      </c>
      <c r="J921" s="91" t="e">
        <f>VLOOKUP(B921,CREDITO_FINANCEIRO!A:K,11,FALSE)</f>
        <v>#N/A</v>
      </c>
      <c r="K921" s="91" t="e">
        <f>VLOOKUP(B921,CREDITO_FINANCEIRO!A:L,12,FALSE)</f>
        <v>#N/A</v>
      </c>
      <c r="L921" s="110" t="e">
        <f t="shared" si="140"/>
        <v>#N/A</v>
      </c>
      <c r="M921" s="2" t="e">
        <f t="shared" si="141"/>
        <v>#N/A</v>
      </c>
      <c r="N921" s="111" t="e">
        <f>VLOOKUP(Tabela4[[#This Row],[Proposta de Referência]],SIMP_CF!A:K,9,FALSE)</f>
        <v>#N/A</v>
      </c>
      <c r="O921" s="111" t="e">
        <f>VLOOKUP(Tabela4[[#This Row],[Proposta de Referência]],SIMP_CF!A:K,8,FALSE)</f>
        <v>#N/A</v>
      </c>
      <c r="P921" s="112" t="e">
        <f t="shared" si="142"/>
        <v>#N/A</v>
      </c>
      <c r="Q921" s="112" t="e">
        <f t="shared" si="143"/>
        <v>#N/A</v>
      </c>
      <c r="R921" t="e">
        <f t="shared" si="149"/>
        <v>#N/A</v>
      </c>
      <c r="S921" s="108" t="e">
        <f t="shared" si="144"/>
        <v>#N/A</v>
      </c>
      <c r="T921" s="108" t="e">
        <f t="shared" si="145"/>
        <v>#N/A</v>
      </c>
      <c r="U921" s="110" t="e">
        <f t="shared" si="146"/>
        <v>#N/A</v>
      </c>
      <c r="V921" t="e">
        <f t="shared" si="147"/>
        <v>#N/A</v>
      </c>
      <c r="W921" t="str">
        <f t="shared" si="148"/>
        <v/>
      </c>
      <c r="X921" s="24" t="str">
        <f>IFERROR(VLOOKUP(W921,HOSPITAIS_COM_DIVIDAS!A:E,5,FALSE),"")</f>
        <v/>
      </c>
    </row>
    <row r="922" spans="1:24" x14ac:dyDescent="0.25">
      <c r="A922" s="52" t="str">
        <f>IFERROR((Tabela4[[#This Row],[Status da Proposta]]),"")</f>
        <v/>
      </c>
      <c r="B922" s="121">
        <f>IFERROR((CREDITO_FINANCEIRO!A922),"")</f>
        <v>0</v>
      </c>
      <c r="C922" s="120" t="str">
        <f>IFERROR((VLOOKUP(B922,CREDITO_FINANCEIRO!A:B,2,FALSE)),"")</f>
        <v/>
      </c>
      <c r="D922" s="94" t="str">
        <f>IFERROR((VLOOKUP(B922,CREDITO_FINANCEIRO!A:E,5,FALSE)),"")</f>
        <v/>
      </c>
      <c r="E922" s="95" t="str">
        <f>IFERROR((VLOOKUP(B922,CREDITO_FINANCEIRO!A:C,3,FALSE)),"")</f>
        <v/>
      </c>
      <c r="F922" s="120" t="str">
        <f>IFERROR((VLOOKUP(B922,CREDITO_FINANCEIRO!A:G,4,FALSE)),"")</f>
        <v/>
      </c>
      <c r="G922" s="120" t="e">
        <f>VLOOKUP(B922,CREDITO_FINANCEIRO!A:G,6,FALSE)</f>
        <v>#N/A</v>
      </c>
      <c r="H922" s="120" t="e">
        <f>VLOOKUP(B922,CREDITO_FINANCEIRO!A:G,7,FALSE)</f>
        <v>#N/A</v>
      </c>
      <c r="I922" s="91" t="e">
        <f>VLOOKUP(B922,CREDITO_FINANCEIRO!A:K,10,FALSE)</f>
        <v>#N/A</v>
      </c>
      <c r="J922" s="91" t="e">
        <f>VLOOKUP(B922,CREDITO_FINANCEIRO!A:K,11,FALSE)</f>
        <v>#N/A</v>
      </c>
      <c r="K922" s="91" t="e">
        <f>VLOOKUP(B922,CREDITO_FINANCEIRO!A:L,12,FALSE)</f>
        <v>#N/A</v>
      </c>
      <c r="L922" s="110" t="e">
        <f t="shared" si="140"/>
        <v>#N/A</v>
      </c>
      <c r="M922" s="2" t="e">
        <f t="shared" si="141"/>
        <v>#N/A</v>
      </c>
      <c r="N922" s="111" t="e">
        <f>VLOOKUP(Tabela4[[#This Row],[Proposta de Referência]],SIMP_CF!A:K,9,FALSE)</f>
        <v>#N/A</v>
      </c>
      <c r="O922" s="111" t="e">
        <f>VLOOKUP(Tabela4[[#This Row],[Proposta de Referência]],SIMP_CF!A:K,8,FALSE)</f>
        <v>#N/A</v>
      </c>
      <c r="P922" s="112" t="e">
        <f t="shared" si="142"/>
        <v>#N/A</v>
      </c>
      <c r="Q922" s="112" t="e">
        <f t="shared" si="143"/>
        <v>#N/A</v>
      </c>
      <c r="R922" t="e">
        <f t="shared" si="149"/>
        <v>#N/A</v>
      </c>
      <c r="S922" s="108" t="e">
        <f t="shared" si="144"/>
        <v>#N/A</v>
      </c>
      <c r="T922" s="108" t="e">
        <f t="shared" si="145"/>
        <v>#N/A</v>
      </c>
      <c r="U922" s="110" t="e">
        <f t="shared" si="146"/>
        <v>#N/A</v>
      </c>
      <c r="V922" t="e">
        <f t="shared" si="147"/>
        <v>#N/A</v>
      </c>
      <c r="W922" t="str">
        <f t="shared" si="148"/>
        <v/>
      </c>
      <c r="X922" s="24" t="str">
        <f>IFERROR(VLOOKUP(W922,HOSPITAIS_COM_DIVIDAS!A:E,5,FALSE),"")</f>
        <v/>
      </c>
    </row>
    <row r="923" spans="1:24" x14ac:dyDescent="0.25">
      <c r="A923" s="52" t="str">
        <f>IFERROR((Tabela4[[#This Row],[Status da Proposta]]),"")</f>
        <v/>
      </c>
      <c r="B923" s="121">
        <f>IFERROR((CREDITO_FINANCEIRO!A923),"")</f>
        <v>0</v>
      </c>
      <c r="C923" s="120" t="str">
        <f>IFERROR((VLOOKUP(B923,CREDITO_FINANCEIRO!A:B,2,FALSE)),"")</f>
        <v/>
      </c>
      <c r="D923" s="94" t="str">
        <f>IFERROR((VLOOKUP(B923,CREDITO_FINANCEIRO!A:E,5,FALSE)),"")</f>
        <v/>
      </c>
      <c r="E923" s="95" t="str">
        <f>IFERROR((VLOOKUP(B923,CREDITO_FINANCEIRO!A:C,3,FALSE)),"")</f>
        <v/>
      </c>
      <c r="F923" s="120" t="str">
        <f>IFERROR((VLOOKUP(B923,CREDITO_FINANCEIRO!A:G,4,FALSE)),"")</f>
        <v/>
      </c>
      <c r="G923" s="120" t="e">
        <f>VLOOKUP(B923,CREDITO_FINANCEIRO!A:G,6,FALSE)</f>
        <v>#N/A</v>
      </c>
      <c r="H923" s="120" t="e">
        <f>VLOOKUP(B923,CREDITO_FINANCEIRO!A:G,7,FALSE)</f>
        <v>#N/A</v>
      </c>
      <c r="I923" s="91" t="e">
        <f>VLOOKUP(B923,CREDITO_FINANCEIRO!A:K,10,FALSE)</f>
        <v>#N/A</v>
      </c>
      <c r="J923" s="91" t="e">
        <f>VLOOKUP(B923,CREDITO_FINANCEIRO!A:K,11,FALSE)</f>
        <v>#N/A</v>
      </c>
      <c r="K923" s="91" t="e">
        <f>VLOOKUP(B923,CREDITO_FINANCEIRO!A:L,12,FALSE)</f>
        <v>#N/A</v>
      </c>
      <c r="L923" s="110" t="e">
        <f t="shared" si="140"/>
        <v>#N/A</v>
      </c>
      <c r="M923" s="2" t="e">
        <f t="shared" si="141"/>
        <v>#N/A</v>
      </c>
      <c r="N923" s="111" t="e">
        <f>VLOOKUP(Tabela4[[#This Row],[Proposta de Referência]],SIMP_CF!A:K,9,FALSE)</f>
        <v>#N/A</v>
      </c>
      <c r="O923" s="111" t="e">
        <f>VLOOKUP(Tabela4[[#This Row],[Proposta de Referência]],SIMP_CF!A:K,8,FALSE)</f>
        <v>#N/A</v>
      </c>
      <c r="P923" s="112" t="e">
        <f t="shared" si="142"/>
        <v>#N/A</v>
      </c>
      <c r="Q923" s="112" t="e">
        <f t="shared" si="143"/>
        <v>#N/A</v>
      </c>
      <c r="R923" t="e">
        <f t="shared" si="149"/>
        <v>#N/A</v>
      </c>
      <c r="S923" s="108" t="e">
        <f t="shared" si="144"/>
        <v>#N/A</v>
      </c>
      <c r="T923" s="108" t="e">
        <f t="shared" si="145"/>
        <v>#N/A</v>
      </c>
      <c r="U923" s="110" t="e">
        <f t="shared" si="146"/>
        <v>#N/A</v>
      </c>
      <c r="V923" t="e">
        <f t="shared" si="147"/>
        <v>#N/A</v>
      </c>
      <c r="W923" t="str">
        <f t="shared" si="148"/>
        <v/>
      </c>
      <c r="X923" s="24" t="str">
        <f>IFERROR(VLOOKUP(W923,HOSPITAIS_COM_DIVIDAS!A:E,5,FALSE),"")</f>
        <v/>
      </c>
    </row>
    <row r="924" spans="1:24" x14ac:dyDescent="0.25">
      <c r="A924" s="52" t="str">
        <f>IFERROR((Tabela4[[#This Row],[Status da Proposta]]),"")</f>
        <v/>
      </c>
      <c r="B924" s="121">
        <f>IFERROR((CREDITO_FINANCEIRO!A924),"")</f>
        <v>0</v>
      </c>
      <c r="C924" s="120" t="str">
        <f>IFERROR((VLOOKUP(B924,CREDITO_FINANCEIRO!A:B,2,FALSE)),"")</f>
        <v/>
      </c>
      <c r="D924" s="94" t="str">
        <f>IFERROR((VLOOKUP(B924,CREDITO_FINANCEIRO!A:E,5,FALSE)),"")</f>
        <v/>
      </c>
      <c r="E924" s="95" t="str">
        <f>IFERROR((VLOOKUP(B924,CREDITO_FINANCEIRO!A:C,3,FALSE)),"")</f>
        <v/>
      </c>
      <c r="F924" s="120" t="str">
        <f>IFERROR((VLOOKUP(B924,CREDITO_FINANCEIRO!A:G,4,FALSE)),"")</f>
        <v/>
      </c>
      <c r="G924" s="120" t="e">
        <f>VLOOKUP(B924,CREDITO_FINANCEIRO!A:G,6,FALSE)</f>
        <v>#N/A</v>
      </c>
      <c r="H924" s="120" t="e">
        <f>VLOOKUP(B924,CREDITO_FINANCEIRO!A:G,7,FALSE)</f>
        <v>#N/A</v>
      </c>
      <c r="I924" s="91" t="e">
        <f>VLOOKUP(B924,CREDITO_FINANCEIRO!A:K,10,FALSE)</f>
        <v>#N/A</v>
      </c>
      <c r="J924" s="91" t="e">
        <f>VLOOKUP(B924,CREDITO_FINANCEIRO!A:K,11,FALSE)</f>
        <v>#N/A</v>
      </c>
      <c r="K924" s="91" t="e">
        <f>VLOOKUP(B924,CREDITO_FINANCEIRO!A:L,12,FALSE)</f>
        <v>#N/A</v>
      </c>
      <c r="L924" s="110" t="e">
        <f t="shared" si="140"/>
        <v>#N/A</v>
      </c>
      <c r="M924" s="2" t="e">
        <f t="shared" si="141"/>
        <v>#N/A</v>
      </c>
      <c r="N924" s="111" t="e">
        <f>VLOOKUP(Tabela4[[#This Row],[Proposta de Referência]],SIMP_CF!A:K,9,FALSE)</f>
        <v>#N/A</v>
      </c>
      <c r="O924" s="111" t="e">
        <f>VLOOKUP(Tabela4[[#This Row],[Proposta de Referência]],SIMP_CF!A:K,8,FALSE)</f>
        <v>#N/A</v>
      </c>
      <c r="P924" s="112" t="e">
        <f t="shared" si="142"/>
        <v>#N/A</v>
      </c>
      <c r="Q924" s="112" t="e">
        <f t="shared" si="143"/>
        <v>#N/A</v>
      </c>
      <c r="R924" t="e">
        <f t="shared" si="149"/>
        <v>#N/A</v>
      </c>
      <c r="S924" s="108" t="e">
        <f t="shared" si="144"/>
        <v>#N/A</v>
      </c>
      <c r="T924" s="108" t="e">
        <f t="shared" si="145"/>
        <v>#N/A</v>
      </c>
      <c r="U924" s="110" t="e">
        <f t="shared" si="146"/>
        <v>#N/A</v>
      </c>
      <c r="V924" t="e">
        <f t="shared" si="147"/>
        <v>#N/A</v>
      </c>
      <c r="W924" t="str">
        <f t="shared" si="148"/>
        <v/>
      </c>
      <c r="X924" s="24" t="str">
        <f>IFERROR(VLOOKUP(W924,HOSPITAIS_COM_DIVIDAS!A:E,5,FALSE),"")</f>
        <v/>
      </c>
    </row>
    <row r="925" spans="1:24" x14ac:dyDescent="0.25">
      <c r="A925" s="52" t="str">
        <f>IFERROR((Tabela4[[#This Row],[Status da Proposta]]),"")</f>
        <v/>
      </c>
      <c r="B925" s="121">
        <f>IFERROR((CREDITO_FINANCEIRO!A925),"")</f>
        <v>0</v>
      </c>
      <c r="C925" s="120" t="str">
        <f>IFERROR((VLOOKUP(B925,CREDITO_FINANCEIRO!A:B,2,FALSE)),"")</f>
        <v/>
      </c>
      <c r="D925" s="94" t="str">
        <f>IFERROR((VLOOKUP(B925,CREDITO_FINANCEIRO!A:E,5,FALSE)),"")</f>
        <v/>
      </c>
      <c r="E925" s="95" t="str">
        <f>IFERROR((VLOOKUP(B925,CREDITO_FINANCEIRO!A:C,3,FALSE)),"")</f>
        <v/>
      </c>
      <c r="F925" s="120" t="str">
        <f>IFERROR((VLOOKUP(B925,CREDITO_FINANCEIRO!A:G,4,FALSE)),"")</f>
        <v/>
      </c>
      <c r="G925" s="120" t="e">
        <f>VLOOKUP(B925,CREDITO_FINANCEIRO!A:G,6,FALSE)</f>
        <v>#N/A</v>
      </c>
      <c r="H925" s="120" t="e">
        <f>VLOOKUP(B925,CREDITO_FINANCEIRO!A:G,7,FALSE)</f>
        <v>#N/A</v>
      </c>
      <c r="I925" s="91" t="e">
        <f>VLOOKUP(B925,CREDITO_FINANCEIRO!A:K,10,FALSE)</f>
        <v>#N/A</v>
      </c>
      <c r="J925" s="91" t="e">
        <f>VLOOKUP(B925,CREDITO_FINANCEIRO!A:K,11,FALSE)</f>
        <v>#N/A</v>
      </c>
      <c r="K925" s="91" t="e">
        <f>VLOOKUP(B925,CREDITO_FINANCEIRO!A:L,12,FALSE)</f>
        <v>#N/A</v>
      </c>
      <c r="L925" s="110" t="e">
        <f t="shared" si="140"/>
        <v>#N/A</v>
      </c>
      <c r="M925" s="2" t="e">
        <f t="shared" si="141"/>
        <v>#N/A</v>
      </c>
      <c r="N925" s="111" t="e">
        <f>VLOOKUP(Tabela4[[#This Row],[Proposta de Referência]],SIMP_CF!A:K,9,FALSE)</f>
        <v>#N/A</v>
      </c>
      <c r="O925" s="111" t="e">
        <f>VLOOKUP(Tabela4[[#This Row],[Proposta de Referência]],SIMP_CF!A:K,8,FALSE)</f>
        <v>#N/A</v>
      </c>
      <c r="P925" s="112" t="e">
        <f t="shared" si="142"/>
        <v>#N/A</v>
      </c>
      <c r="Q925" s="112" t="e">
        <f t="shared" si="143"/>
        <v>#N/A</v>
      </c>
      <c r="R925" t="e">
        <f t="shared" si="149"/>
        <v>#N/A</v>
      </c>
      <c r="S925" s="108" t="e">
        <f t="shared" si="144"/>
        <v>#N/A</v>
      </c>
      <c r="T925" s="108" t="e">
        <f t="shared" si="145"/>
        <v>#N/A</v>
      </c>
      <c r="U925" s="110" t="e">
        <f t="shared" si="146"/>
        <v>#N/A</v>
      </c>
      <c r="V925" t="e">
        <f t="shared" si="147"/>
        <v>#N/A</v>
      </c>
      <c r="W925" t="str">
        <f t="shared" si="148"/>
        <v/>
      </c>
      <c r="X925" s="24" t="str">
        <f>IFERROR(VLOOKUP(W925,HOSPITAIS_COM_DIVIDAS!A:E,5,FALSE),"")</f>
        <v/>
      </c>
    </row>
    <row r="926" spans="1:24" x14ac:dyDescent="0.25">
      <c r="A926" s="52" t="str">
        <f>IFERROR((Tabela4[[#This Row],[Status da Proposta]]),"")</f>
        <v/>
      </c>
      <c r="B926" s="121">
        <f>IFERROR((CREDITO_FINANCEIRO!A926),"")</f>
        <v>0</v>
      </c>
      <c r="C926" s="120" t="str">
        <f>IFERROR((VLOOKUP(B926,CREDITO_FINANCEIRO!A:B,2,FALSE)),"")</f>
        <v/>
      </c>
      <c r="D926" s="94" t="str">
        <f>IFERROR((VLOOKUP(B926,CREDITO_FINANCEIRO!A:E,5,FALSE)),"")</f>
        <v/>
      </c>
      <c r="E926" s="95" t="str">
        <f>IFERROR((VLOOKUP(B926,CREDITO_FINANCEIRO!A:C,3,FALSE)),"")</f>
        <v/>
      </c>
      <c r="F926" s="120" t="str">
        <f>IFERROR((VLOOKUP(B926,CREDITO_FINANCEIRO!A:G,4,FALSE)),"")</f>
        <v/>
      </c>
      <c r="G926" s="120" t="e">
        <f>VLOOKUP(B926,CREDITO_FINANCEIRO!A:G,6,FALSE)</f>
        <v>#N/A</v>
      </c>
      <c r="H926" s="120" t="e">
        <f>VLOOKUP(B926,CREDITO_FINANCEIRO!A:G,7,FALSE)</f>
        <v>#N/A</v>
      </c>
      <c r="I926" s="91" t="e">
        <f>VLOOKUP(B926,CREDITO_FINANCEIRO!A:K,10,FALSE)</f>
        <v>#N/A</v>
      </c>
      <c r="J926" s="91" t="e">
        <f>VLOOKUP(B926,CREDITO_FINANCEIRO!A:K,11,FALSE)</f>
        <v>#N/A</v>
      </c>
      <c r="K926" s="91" t="e">
        <f>VLOOKUP(B926,CREDITO_FINANCEIRO!A:L,12,FALSE)</f>
        <v>#N/A</v>
      </c>
      <c r="L926" s="110" t="e">
        <f t="shared" si="140"/>
        <v>#N/A</v>
      </c>
      <c r="M926" s="2" t="e">
        <f t="shared" si="141"/>
        <v>#N/A</v>
      </c>
      <c r="N926" s="111" t="e">
        <f>VLOOKUP(Tabela4[[#This Row],[Proposta de Referência]],SIMP_CF!A:K,9,FALSE)</f>
        <v>#N/A</v>
      </c>
      <c r="O926" s="111" t="e">
        <f>VLOOKUP(Tabela4[[#This Row],[Proposta de Referência]],SIMP_CF!A:K,8,FALSE)</f>
        <v>#N/A</v>
      </c>
      <c r="P926" s="112" t="e">
        <f t="shared" si="142"/>
        <v>#N/A</v>
      </c>
      <c r="Q926" s="112" t="e">
        <f t="shared" si="143"/>
        <v>#N/A</v>
      </c>
      <c r="R926" t="e">
        <f t="shared" si="149"/>
        <v>#N/A</v>
      </c>
      <c r="S926" s="108" t="e">
        <f t="shared" si="144"/>
        <v>#N/A</v>
      </c>
      <c r="T926" s="108" t="e">
        <f t="shared" si="145"/>
        <v>#N/A</v>
      </c>
      <c r="U926" s="110" t="e">
        <f t="shared" si="146"/>
        <v>#N/A</v>
      </c>
      <c r="V926" t="e">
        <f t="shared" si="147"/>
        <v>#N/A</v>
      </c>
      <c r="W926" t="str">
        <f t="shared" si="148"/>
        <v/>
      </c>
      <c r="X926" s="24" t="str">
        <f>IFERROR(VLOOKUP(W926,HOSPITAIS_COM_DIVIDAS!A:E,5,FALSE),"")</f>
        <v/>
      </c>
    </row>
    <row r="927" spans="1:24" x14ac:dyDescent="0.25">
      <c r="A927" s="52" t="str">
        <f>IFERROR((Tabela4[[#This Row],[Status da Proposta]]),"")</f>
        <v/>
      </c>
      <c r="B927" s="121">
        <f>IFERROR((CREDITO_FINANCEIRO!A927),"")</f>
        <v>0</v>
      </c>
      <c r="C927" s="120" t="str">
        <f>IFERROR((VLOOKUP(B927,CREDITO_FINANCEIRO!A:B,2,FALSE)),"")</f>
        <v/>
      </c>
      <c r="D927" s="94" t="str">
        <f>IFERROR((VLOOKUP(B927,CREDITO_FINANCEIRO!A:E,5,FALSE)),"")</f>
        <v/>
      </c>
      <c r="E927" s="95" t="str">
        <f>IFERROR((VLOOKUP(B927,CREDITO_FINANCEIRO!A:C,3,FALSE)),"")</f>
        <v/>
      </c>
      <c r="F927" s="120" t="str">
        <f>IFERROR((VLOOKUP(B927,CREDITO_FINANCEIRO!A:G,4,FALSE)),"")</f>
        <v/>
      </c>
      <c r="G927" s="120" t="e">
        <f>VLOOKUP(B927,CREDITO_FINANCEIRO!A:G,6,FALSE)</f>
        <v>#N/A</v>
      </c>
      <c r="H927" s="120" t="e">
        <f>VLOOKUP(B927,CREDITO_FINANCEIRO!A:G,7,FALSE)</f>
        <v>#N/A</v>
      </c>
      <c r="I927" s="91" t="e">
        <f>VLOOKUP(B927,CREDITO_FINANCEIRO!A:K,10,FALSE)</f>
        <v>#N/A</v>
      </c>
      <c r="J927" s="91" t="e">
        <f>VLOOKUP(B927,CREDITO_FINANCEIRO!A:K,11,FALSE)</f>
        <v>#N/A</v>
      </c>
      <c r="K927" s="91" t="e">
        <f>VLOOKUP(B927,CREDITO_FINANCEIRO!A:L,12,FALSE)</f>
        <v>#N/A</v>
      </c>
      <c r="L927" s="110" t="e">
        <f t="shared" si="140"/>
        <v>#N/A</v>
      </c>
      <c r="M927" s="2" t="e">
        <f t="shared" si="141"/>
        <v>#N/A</v>
      </c>
      <c r="N927" s="111" t="e">
        <f>VLOOKUP(Tabela4[[#This Row],[Proposta de Referência]],SIMP_CF!A:K,9,FALSE)</f>
        <v>#N/A</v>
      </c>
      <c r="O927" s="111" t="e">
        <f>VLOOKUP(Tabela4[[#This Row],[Proposta de Referência]],SIMP_CF!A:K,8,FALSE)</f>
        <v>#N/A</v>
      </c>
      <c r="P927" s="112" t="e">
        <f t="shared" si="142"/>
        <v>#N/A</v>
      </c>
      <c r="Q927" s="112" t="e">
        <f t="shared" si="143"/>
        <v>#N/A</v>
      </c>
      <c r="R927" t="e">
        <f t="shared" si="149"/>
        <v>#N/A</v>
      </c>
      <c r="S927" s="108" t="e">
        <f t="shared" si="144"/>
        <v>#N/A</v>
      </c>
      <c r="T927" s="108" t="e">
        <f t="shared" si="145"/>
        <v>#N/A</v>
      </c>
      <c r="U927" s="110" t="e">
        <f t="shared" si="146"/>
        <v>#N/A</v>
      </c>
      <c r="V927" t="e">
        <f t="shared" si="147"/>
        <v>#N/A</v>
      </c>
      <c r="W927" t="str">
        <f t="shared" si="148"/>
        <v/>
      </c>
      <c r="X927" s="24" t="str">
        <f>IFERROR(VLOOKUP(W927,HOSPITAIS_COM_DIVIDAS!A:E,5,FALSE),"")</f>
        <v/>
      </c>
    </row>
    <row r="928" spans="1:24" x14ac:dyDescent="0.25">
      <c r="A928" s="52" t="str">
        <f>IFERROR((Tabela4[[#This Row],[Status da Proposta]]),"")</f>
        <v/>
      </c>
      <c r="B928" s="121">
        <f>IFERROR((CREDITO_FINANCEIRO!A928),"")</f>
        <v>0</v>
      </c>
      <c r="C928" s="120" t="str">
        <f>IFERROR((VLOOKUP(B928,CREDITO_FINANCEIRO!A:B,2,FALSE)),"")</f>
        <v/>
      </c>
      <c r="D928" s="94" t="str">
        <f>IFERROR((VLOOKUP(B928,CREDITO_FINANCEIRO!A:E,5,FALSE)),"")</f>
        <v/>
      </c>
      <c r="E928" s="95" t="str">
        <f>IFERROR((VLOOKUP(B928,CREDITO_FINANCEIRO!A:C,3,FALSE)),"")</f>
        <v/>
      </c>
      <c r="F928" s="120" t="str">
        <f>IFERROR((VLOOKUP(B928,CREDITO_FINANCEIRO!A:G,4,FALSE)),"")</f>
        <v/>
      </c>
      <c r="G928" s="120" t="e">
        <f>VLOOKUP(B928,CREDITO_FINANCEIRO!A:G,6,FALSE)</f>
        <v>#N/A</v>
      </c>
      <c r="H928" s="120" t="e">
        <f>VLOOKUP(B928,CREDITO_FINANCEIRO!A:G,7,FALSE)</f>
        <v>#N/A</v>
      </c>
      <c r="I928" s="91" t="e">
        <f>VLOOKUP(B928,CREDITO_FINANCEIRO!A:K,10,FALSE)</f>
        <v>#N/A</v>
      </c>
      <c r="J928" s="91" t="e">
        <f>VLOOKUP(B928,CREDITO_FINANCEIRO!A:K,11,FALSE)</f>
        <v>#N/A</v>
      </c>
      <c r="K928" s="91" t="e">
        <f>VLOOKUP(B928,CREDITO_FINANCEIRO!A:L,12,FALSE)</f>
        <v>#N/A</v>
      </c>
      <c r="L928" s="110" t="e">
        <f t="shared" si="140"/>
        <v>#N/A</v>
      </c>
      <c r="M928" s="2" t="e">
        <f t="shared" si="141"/>
        <v>#N/A</v>
      </c>
      <c r="N928" s="111" t="e">
        <f>VLOOKUP(Tabela4[[#This Row],[Proposta de Referência]],SIMP_CF!A:K,9,FALSE)</f>
        <v>#N/A</v>
      </c>
      <c r="O928" s="111" t="e">
        <f>VLOOKUP(Tabela4[[#This Row],[Proposta de Referência]],SIMP_CF!A:K,8,FALSE)</f>
        <v>#N/A</v>
      </c>
      <c r="P928" s="112" t="e">
        <f t="shared" si="142"/>
        <v>#N/A</v>
      </c>
      <c r="Q928" s="112" t="e">
        <f t="shared" si="143"/>
        <v>#N/A</v>
      </c>
      <c r="R928" t="e">
        <f t="shared" si="149"/>
        <v>#N/A</v>
      </c>
      <c r="S928" s="108" t="e">
        <f t="shared" si="144"/>
        <v>#N/A</v>
      </c>
      <c r="T928" s="108" t="e">
        <f t="shared" si="145"/>
        <v>#N/A</v>
      </c>
      <c r="U928" s="110" t="e">
        <f t="shared" si="146"/>
        <v>#N/A</v>
      </c>
      <c r="V928" t="e">
        <f t="shared" si="147"/>
        <v>#N/A</v>
      </c>
      <c r="W928" t="str">
        <f t="shared" si="148"/>
        <v/>
      </c>
      <c r="X928" s="24" t="str">
        <f>IFERROR(VLOOKUP(W928,HOSPITAIS_COM_DIVIDAS!A:E,5,FALSE),"")</f>
        <v/>
      </c>
    </row>
    <row r="929" spans="1:24" x14ac:dyDescent="0.25">
      <c r="A929" s="52" t="str">
        <f>IFERROR((Tabela4[[#This Row],[Status da Proposta]]),"")</f>
        <v/>
      </c>
      <c r="B929" s="121">
        <f>IFERROR((CREDITO_FINANCEIRO!A929),"")</f>
        <v>0</v>
      </c>
      <c r="C929" s="120" t="str">
        <f>IFERROR((VLOOKUP(B929,CREDITO_FINANCEIRO!A:B,2,FALSE)),"")</f>
        <v/>
      </c>
      <c r="D929" s="94" t="str">
        <f>IFERROR((VLOOKUP(B929,CREDITO_FINANCEIRO!A:E,5,FALSE)),"")</f>
        <v/>
      </c>
      <c r="E929" s="95" t="str">
        <f>IFERROR((VLOOKUP(B929,CREDITO_FINANCEIRO!A:C,3,FALSE)),"")</f>
        <v/>
      </c>
      <c r="F929" s="120" t="str">
        <f>IFERROR((VLOOKUP(B929,CREDITO_FINANCEIRO!A:G,4,FALSE)),"")</f>
        <v/>
      </c>
      <c r="G929" s="120" t="e">
        <f>VLOOKUP(B929,CREDITO_FINANCEIRO!A:G,6,FALSE)</f>
        <v>#N/A</v>
      </c>
      <c r="H929" s="120" t="e">
        <f>VLOOKUP(B929,CREDITO_FINANCEIRO!A:G,7,FALSE)</f>
        <v>#N/A</v>
      </c>
      <c r="I929" s="91" t="e">
        <f>VLOOKUP(B929,CREDITO_FINANCEIRO!A:K,10,FALSE)</f>
        <v>#N/A</v>
      </c>
      <c r="J929" s="91" t="e">
        <f>VLOOKUP(B929,CREDITO_FINANCEIRO!A:K,11,FALSE)</f>
        <v>#N/A</v>
      </c>
      <c r="K929" s="91" t="e">
        <f>VLOOKUP(B929,CREDITO_FINANCEIRO!A:L,12,FALSE)</f>
        <v>#N/A</v>
      </c>
      <c r="L929" s="110" t="e">
        <f t="shared" si="140"/>
        <v>#N/A</v>
      </c>
      <c r="M929" s="2" t="e">
        <f t="shared" si="141"/>
        <v>#N/A</v>
      </c>
      <c r="N929" s="111" t="e">
        <f>VLOOKUP(Tabela4[[#This Row],[Proposta de Referência]],SIMP_CF!A:K,9,FALSE)</f>
        <v>#N/A</v>
      </c>
      <c r="O929" s="111" t="e">
        <f>VLOOKUP(Tabela4[[#This Row],[Proposta de Referência]],SIMP_CF!A:K,8,FALSE)</f>
        <v>#N/A</v>
      </c>
      <c r="P929" s="112" t="e">
        <f t="shared" si="142"/>
        <v>#N/A</v>
      </c>
      <c r="Q929" s="112" t="e">
        <f t="shared" si="143"/>
        <v>#N/A</v>
      </c>
      <c r="R929" t="e">
        <f t="shared" si="149"/>
        <v>#N/A</v>
      </c>
      <c r="S929" s="108" t="e">
        <f t="shared" si="144"/>
        <v>#N/A</v>
      </c>
      <c r="T929" s="108" t="e">
        <f t="shared" si="145"/>
        <v>#N/A</v>
      </c>
      <c r="U929" s="110" t="e">
        <f t="shared" si="146"/>
        <v>#N/A</v>
      </c>
      <c r="V929" t="e">
        <f t="shared" si="147"/>
        <v>#N/A</v>
      </c>
      <c r="W929" t="str">
        <f t="shared" si="148"/>
        <v/>
      </c>
      <c r="X929" s="24" t="str">
        <f>IFERROR(VLOOKUP(W929,HOSPITAIS_COM_DIVIDAS!A:E,5,FALSE),"")</f>
        <v/>
      </c>
    </row>
    <row r="930" spans="1:24" x14ac:dyDescent="0.25">
      <c r="A930" s="52" t="str">
        <f>IFERROR((Tabela4[[#This Row],[Status da Proposta]]),"")</f>
        <v/>
      </c>
      <c r="B930" s="121">
        <f>IFERROR((CREDITO_FINANCEIRO!A930),"")</f>
        <v>0</v>
      </c>
      <c r="C930" s="120" t="str">
        <f>IFERROR((VLOOKUP(B930,CREDITO_FINANCEIRO!A:B,2,FALSE)),"")</f>
        <v/>
      </c>
      <c r="D930" s="94" t="str">
        <f>IFERROR((VLOOKUP(B930,CREDITO_FINANCEIRO!A:E,5,FALSE)),"")</f>
        <v/>
      </c>
      <c r="E930" s="95" t="str">
        <f>IFERROR((VLOOKUP(B930,CREDITO_FINANCEIRO!A:C,3,FALSE)),"")</f>
        <v/>
      </c>
      <c r="F930" s="120" t="str">
        <f>IFERROR((VLOOKUP(B930,CREDITO_FINANCEIRO!A:G,4,FALSE)),"")</f>
        <v/>
      </c>
      <c r="G930" s="120" t="e">
        <f>VLOOKUP(B930,CREDITO_FINANCEIRO!A:G,6,FALSE)</f>
        <v>#N/A</v>
      </c>
      <c r="H930" s="120" t="e">
        <f>VLOOKUP(B930,CREDITO_FINANCEIRO!A:G,7,FALSE)</f>
        <v>#N/A</v>
      </c>
      <c r="I930" s="91" t="e">
        <f>VLOOKUP(B930,CREDITO_FINANCEIRO!A:K,10,FALSE)</f>
        <v>#N/A</v>
      </c>
      <c r="J930" s="91" t="e">
        <f>VLOOKUP(B930,CREDITO_FINANCEIRO!A:K,11,FALSE)</f>
        <v>#N/A</v>
      </c>
      <c r="K930" s="91" t="e">
        <f>VLOOKUP(B930,CREDITO_FINANCEIRO!A:L,12,FALSE)</f>
        <v>#N/A</v>
      </c>
      <c r="L930" s="110" t="e">
        <f t="shared" si="140"/>
        <v>#N/A</v>
      </c>
      <c r="M930" s="2" t="e">
        <f t="shared" si="141"/>
        <v>#N/A</v>
      </c>
      <c r="N930" s="111" t="e">
        <f>VLOOKUP(Tabela4[[#This Row],[Proposta de Referência]],SIMP_CF!A:K,9,FALSE)</f>
        <v>#N/A</v>
      </c>
      <c r="O930" s="111" t="e">
        <f>VLOOKUP(Tabela4[[#This Row],[Proposta de Referência]],SIMP_CF!A:K,8,FALSE)</f>
        <v>#N/A</v>
      </c>
      <c r="P930" s="112" t="e">
        <f t="shared" si="142"/>
        <v>#N/A</v>
      </c>
      <c r="Q930" s="112" t="e">
        <f t="shared" si="143"/>
        <v>#N/A</v>
      </c>
      <c r="R930" t="e">
        <f t="shared" si="149"/>
        <v>#N/A</v>
      </c>
      <c r="S930" s="108" t="e">
        <f t="shared" si="144"/>
        <v>#N/A</v>
      </c>
      <c r="T930" s="108" t="e">
        <f t="shared" si="145"/>
        <v>#N/A</v>
      </c>
      <c r="U930" s="110" t="e">
        <f t="shared" si="146"/>
        <v>#N/A</v>
      </c>
      <c r="V930" t="e">
        <f t="shared" si="147"/>
        <v>#N/A</v>
      </c>
      <c r="W930" t="str">
        <f t="shared" si="148"/>
        <v/>
      </c>
      <c r="X930" s="24" t="str">
        <f>IFERROR(VLOOKUP(W930,HOSPITAIS_COM_DIVIDAS!A:E,5,FALSE),"")</f>
        <v/>
      </c>
    </row>
    <row r="931" spans="1:24" x14ac:dyDescent="0.25">
      <c r="A931" s="52" t="str">
        <f>IFERROR((Tabela4[[#This Row],[Status da Proposta]]),"")</f>
        <v/>
      </c>
      <c r="B931" s="121">
        <f>IFERROR((CREDITO_FINANCEIRO!A931),"")</f>
        <v>0</v>
      </c>
      <c r="C931" s="120" t="str">
        <f>IFERROR((VLOOKUP(B931,CREDITO_FINANCEIRO!A:B,2,FALSE)),"")</f>
        <v/>
      </c>
      <c r="D931" s="94" t="str">
        <f>IFERROR((VLOOKUP(B931,CREDITO_FINANCEIRO!A:E,5,FALSE)),"")</f>
        <v/>
      </c>
      <c r="E931" s="95" t="str">
        <f>IFERROR((VLOOKUP(B931,CREDITO_FINANCEIRO!A:C,3,FALSE)),"")</f>
        <v/>
      </c>
      <c r="F931" s="120" t="str">
        <f>IFERROR((VLOOKUP(B931,CREDITO_FINANCEIRO!A:G,4,FALSE)),"")</f>
        <v/>
      </c>
      <c r="G931" s="120" t="e">
        <f>VLOOKUP(B931,CREDITO_FINANCEIRO!A:G,6,FALSE)</f>
        <v>#N/A</v>
      </c>
      <c r="H931" s="120" t="e">
        <f>VLOOKUP(B931,CREDITO_FINANCEIRO!A:G,7,FALSE)</f>
        <v>#N/A</v>
      </c>
      <c r="I931" s="91" t="e">
        <f>VLOOKUP(B931,CREDITO_FINANCEIRO!A:K,10,FALSE)</f>
        <v>#N/A</v>
      </c>
      <c r="J931" s="91" t="e">
        <f>VLOOKUP(B931,CREDITO_FINANCEIRO!A:K,11,FALSE)</f>
        <v>#N/A</v>
      </c>
      <c r="K931" s="91" t="e">
        <f>VLOOKUP(B931,CREDITO_FINANCEIRO!A:L,12,FALSE)</f>
        <v>#N/A</v>
      </c>
      <c r="L931" s="110" t="e">
        <f t="shared" si="140"/>
        <v>#N/A</v>
      </c>
      <c r="M931" s="2" t="e">
        <f t="shared" si="141"/>
        <v>#N/A</v>
      </c>
      <c r="N931" s="111" t="e">
        <f>VLOOKUP(Tabela4[[#This Row],[Proposta de Referência]],SIMP_CF!A:K,9,FALSE)</f>
        <v>#N/A</v>
      </c>
      <c r="O931" s="111" t="e">
        <f>VLOOKUP(Tabela4[[#This Row],[Proposta de Referência]],SIMP_CF!A:K,8,FALSE)</f>
        <v>#N/A</v>
      </c>
      <c r="P931" s="112" t="e">
        <f t="shared" si="142"/>
        <v>#N/A</v>
      </c>
      <c r="Q931" s="112" t="e">
        <f t="shared" si="143"/>
        <v>#N/A</v>
      </c>
      <c r="R931" t="e">
        <f t="shared" si="149"/>
        <v>#N/A</v>
      </c>
      <c r="S931" s="108" t="e">
        <f t="shared" si="144"/>
        <v>#N/A</v>
      </c>
      <c r="T931" s="108" t="e">
        <f t="shared" si="145"/>
        <v>#N/A</v>
      </c>
      <c r="U931" s="110" t="e">
        <f t="shared" si="146"/>
        <v>#N/A</v>
      </c>
      <c r="V931" t="e">
        <f t="shared" si="147"/>
        <v>#N/A</v>
      </c>
      <c r="W931" t="str">
        <f t="shared" si="148"/>
        <v/>
      </c>
      <c r="X931" s="24" t="str">
        <f>IFERROR(VLOOKUP(W931,HOSPITAIS_COM_DIVIDAS!A:E,5,FALSE),"")</f>
        <v/>
      </c>
    </row>
    <row r="932" spans="1:24" x14ac:dyDescent="0.25">
      <c r="A932" s="52" t="str">
        <f>IFERROR((Tabela4[[#This Row],[Status da Proposta]]),"")</f>
        <v/>
      </c>
      <c r="B932" s="121">
        <f>IFERROR((CREDITO_FINANCEIRO!A932),"")</f>
        <v>0</v>
      </c>
      <c r="C932" s="120" t="str">
        <f>IFERROR((VLOOKUP(B932,CREDITO_FINANCEIRO!A:B,2,FALSE)),"")</f>
        <v/>
      </c>
      <c r="D932" s="94" t="str">
        <f>IFERROR((VLOOKUP(B932,CREDITO_FINANCEIRO!A:E,5,FALSE)),"")</f>
        <v/>
      </c>
      <c r="E932" s="95" t="str">
        <f>IFERROR((VLOOKUP(B932,CREDITO_FINANCEIRO!A:C,3,FALSE)),"")</f>
        <v/>
      </c>
      <c r="F932" s="120" t="str">
        <f>IFERROR((VLOOKUP(B932,CREDITO_FINANCEIRO!A:G,4,FALSE)),"")</f>
        <v/>
      </c>
      <c r="G932" s="120" t="e">
        <f>VLOOKUP(B932,CREDITO_FINANCEIRO!A:G,6,FALSE)</f>
        <v>#N/A</v>
      </c>
      <c r="H932" s="120" t="e">
        <f>VLOOKUP(B932,CREDITO_FINANCEIRO!A:G,7,FALSE)</f>
        <v>#N/A</v>
      </c>
      <c r="I932" s="91" t="e">
        <f>VLOOKUP(B932,CREDITO_FINANCEIRO!A:K,10,FALSE)</f>
        <v>#N/A</v>
      </c>
      <c r="J932" s="91" t="e">
        <f>VLOOKUP(B932,CREDITO_FINANCEIRO!A:K,11,FALSE)</f>
        <v>#N/A</v>
      </c>
      <c r="K932" s="91" t="e">
        <f>VLOOKUP(B932,CREDITO_FINANCEIRO!A:L,12,FALSE)</f>
        <v>#N/A</v>
      </c>
      <c r="L932" s="110" t="e">
        <f t="shared" si="140"/>
        <v>#N/A</v>
      </c>
      <c r="M932" s="2" t="e">
        <f t="shared" si="141"/>
        <v>#N/A</v>
      </c>
      <c r="N932" s="111" t="e">
        <f>VLOOKUP(Tabela4[[#This Row],[Proposta de Referência]],SIMP_CF!A:K,9,FALSE)</f>
        <v>#N/A</v>
      </c>
      <c r="O932" s="111" t="e">
        <f>VLOOKUP(Tabela4[[#This Row],[Proposta de Referência]],SIMP_CF!A:K,8,FALSE)</f>
        <v>#N/A</v>
      </c>
      <c r="P932" s="112" t="e">
        <f t="shared" si="142"/>
        <v>#N/A</v>
      </c>
      <c r="Q932" s="112" t="e">
        <f t="shared" si="143"/>
        <v>#N/A</v>
      </c>
      <c r="R932" t="e">
        <f t="shared" si="149"/>
        <v>#N/A</v>
      </c>
      <c r="S932" s="108" t="e">
        <f t="shared" si="144"/>
        <v>#N/A</v>
      </c>
      <c r="T932" s="108" t="e">
        <f t="shared" si="145"/>
        <v>#N/A</v>
      </c>
      <c r="U932" s="110" t="e">
        <f t="shared" si="146"/>
        <v>#N/A</v>
      </c>
      <c r="V932" t="e">
        <f t="shared" si="147"/>
        <v>#N/A</v>
      </c>
      <c r="W932" t="str">
        <f t="shared" si="148"/>
        <v/>
      </c>
      <c r="X932" s="24" t="str">
        <f>IFERROR(VLOOKUP(W932,HOSPITAIS_COM_DIVIDAS!A:E,5,FALSE),"")</f>
        <v/>
      </c>
    </row>
    <row r="933" spans="1:24" x14ac:dyDescent="0.25">
      <c r="A933" s="52" t="str">
        <f>IFERROR((Tabela4[[#This Row],[Status da Proposta]]),"")</f>
        <v/>
      </c>
      <c r="B933" s="121">
        <f>IFERROR((CREDITO_FINANCEIRO!A933),"")</f>
        <v>0</v>
      </c>
      <c r="C933" s="120" t="str">
        <f>IFERROR((VLOOKUP(B933,CREDITO_FINANCEIRO!A:B,2,FALSE)),"")</f>
        <v/>
      </c>
      <c r="D933" s="94" t="str">
        <f>IFERROR((VLOOKUP(B933,CREDITO_FINANCEIRO!A:E,5,FALSE)),"")</f>
        <v/>
      </c>
      <c r="E933" s="95" t="str">
        <f>IFERROR((VLOOKUP(B933,CREDITO_FINANCEIRO!A:C,3,FALSE)),"")</f>
        <v/>
      </c>
      <c r="F933" s="120" t="str">
        <f>IFERROR((VLOOKUP(B933,CREDITO_FINANCEIRO!A:G,4,FALSE)),"")</f>
        <v/>
      </c>
      <c r="G933" s="120" t="e">
        <f>VLOOKUP(B933,CREDITO_FINANCEIRO!A:G,6,FALSE)</f>
        <v>#N/A</v>
      </c>
      <c r="H933" s="120" t="e">
        <f>VLOOKUP(B933,CREDITO_FINANCEIRO!A:G,7,FALSE)</f>
        <v>#N/A</v>
      </c>
      <c r="I933" s="91" t="e">
        <f>VLOOKUP(B933,CREDITO_FINANCEIRO!A:K,10,FALSE)</f>
        <v>#N/A</v>
      </c>
      <c r="J933" s="91" t="e">
        <f>VLOOKUP(B933,CREDITO_FINANCEIRO!A:K,11,FALSE)</f>
        <v>#N/A</v>
      </c>
      <c r="K933" s="91" t="e">
        <f>VLOOKUP(B933,CREDITO_FINANCEIRO!A:L,12,FALSE)</f>
        <v>#N/A</v>
      </c>
      <c r="L933" s="110" t="e">
        <f t="shared" si="140"/>
        <v>#N/A</v>
      </c>
      <c r="M933" s="2" t="e">
        <f t="shared" si="141"/>
        <v>#N/A</v>
      </c>
      <c r="N933" s="111" t="e">
        <f>VLOOKUP(Tabela4[[#This Row],[Proposta de Referência]],SIMP_CF!A:K,9,FALSE)</f>
        <v>#N/A</v>
      </c>
      <c r="O933" s="111" t="e">
        <f>VLOOKUP(Tabela4[[#This Row],[Proposta de Referência]],SIMP_CF!A:K,8,FALSE)</f>
        <v>#N/A</v>
      </c>
      <c r="P933" s="112" t="e">
        <f t="shared" si="142"/>
        <v>#N/A</v>
      </c>
      <c r="Q933" s="112" t="e">
        <f t="shared" si="143"/>
        <v>#N/A</v>
      </c>
      <c r="R933" t="e">
        <f t="shared" si="149"/>
        <v>#N/A</v>
      </c>
      <c r="S933" s="108" t="e">
        <f t="shared" si="144"/>
        <v>#N/A</v>
      </c>
      <c r="T933" s="108" t="e">
        <f t="shared" si="145"/>
        <v>#N/A</v>
      </c>
      <c r="U933" s="110" t="e">
        <f t="shared" si="146"/>
        <v>#N/A</v>
      </c>
      <c r="V933" t="e">
        <f t="shared" si="147"/>
        <v>#N/A</v>
      </c>
      <c r="W933" t="str">
        <f t="shared" si="148"/>
        <v/>
      </c>
      <c r="X933" s="24" t="str">
        <f>IFERROR(VLOOKUP(W933,HOSPITAIS_COM_DIVIDAS!A:E,5,FALSE),"")</f>
        <v/>
      </c>
    </row>
    <row r="934" spans="1:24" x14ac:dyDescent="0.25">
      <c r="A934" s="52" t="str">
        <f>IFERROR((Tabela4[[#This Row],[Status da Proposta]]),"")</f>
        <v/>
      </c>
      <c r="B934" s="121">
        <f>IFERROR((CREDITO_FINANCEIRO!A934),"")</f>
        <v>0</v>
      </c>
      <c r="C934" s="120" t="str">
        <f>IFERROR((VLOOKUP(B934,CREDITO_FINANCEIRO!A:B,2,FALSE)),"")</f>
        <v/>
      </c>
      <c r="D934" s="94" t="str">
        <f>IFERROR((VLOOKUP(B934,CREDITO_FINANCEIRO!A:E,5,FALSE)),"")</f>
        <v/>
      </c>
      <c r="E934" s="95" t="str">
        <f>IFERROR((VLOOKUP(B934,CREDITO_FINANCEIRO!A:C,3,FALSE)),"")</f>
        <v/>
      </c>
      <c r="F934" s="120" t="str">
        <f>IFERROR((VLOOKUP(B934,CREDITO_FINANCEIRO!A:G,4,FALSE)),"")</f>
        <v/>
      </c>
      <c r="G934" s="120" t="e">
        <f>VLOOKUP(B934,CREDITO_FINANCEIRO!A:G,6,FALSE)</f>
        <v>#N/A</v>
      </c>
      <c r="H934" s="120" t="e">
        <f>VLOOKUP(B934,CREDITO_FINANCEIRO!A:G,7,FALSE)</f>
        <v>#N/A</v>
      </c>
      <c r="I934" s="91" t="e">
        <f>VLOOKUP(B934,CREDITO_FINANCEIRO!A:K,10,FALSE)</f>
        <v>#N/A</v>
      </c>
      <c r="J934" s="91" t="e">
        <f>VLOOKUP(B934,CREDITO_FINANCEIRO!A:K,11,FALSE)</f>
        <v>#N/A</v>
      </c>
      <c r="K934" s="91" t="e">
        <f>VLOOKUP(B934,CREDITO_FINANCEIRO!A:L,12,FALSE)</f>
        <v>#N/A</v>
      </c>
      <c r="L934" s="110" t="e">
        <f t="shared" si="140"/>
        <v>#N/A</v>
      </c>
      <c r="M934" s="2" t="e">
        <f t="shared" si="141"/>
        <v>#N/A</v>
      </c>
      <c r="N934" s="111" t="e">
        <f>VLOOKUP(Tabela4[[#This Row],[Proposta de Referência]],SIMP_CF!A:K,9,FALSE)</f>
        <v>#N/A</v>
      </c>
      <c r="O934" s="111" t="e">
        <f>VLOOKUP(Tabela4[[#This Row],[Proposta de Referência]],SIMP_CF!A:K,8,FALSE)</f>
        <v>#N/A</v>
      </c>
      <c r="P934" s="112" t="e">
        <f t="shared" si="142"/>
        <v>#N/A</v>
      </c>
      <c r="Q934" s="112" t="e">
        <f t="shared" si="143"/>
        <v>#N/A</v>
      </c>
      <c r="R934" t="e">
        <f t="shared" si="149"/>
        <v>#N/A</v>
      </c>
      <c r="S934" s="108" t="e">
        <f t="shared" si="144"/>
        <v>#N/A</v>
      </c>
      <c r="T934" s="108" t="e">
        <f t="shared" si="145"/>
        <v>#N/A</v>
      </c>
      <c r="U934" s="110" t="e">
        <f t="shared" si="146"/>
        <v>#N/A</v>
      </c>
      <c r="V934" t="e">
        <f t="shared" si="147"/>
        <v>#N/A</v>
      </c>
      <c r="W934" t="str">
        <f t="shared" si="148"/>
        <v/>
      </c>
      <c r="X934" s="24" t="str">
        <f>IFERROR(VLOOKUP(W934,HOSPITAIS_COM_DIVIDAS!A:E,5,FALSE),"")</f>
        <v/>
      </c>
    </row>
    <row r="935" spans="1:24" x14ac:dyDescent="0.25">
      <c r="A935" s="52" t="str">
        <f>IFERROR((Tabela4[[#This Row],[Status da Proposta]]),"")</f>
        <v/>
      </c>
      <c r="B935" s="121">
        <f>IFERROR((CREDITO_FINANCEIRO!A935),"")</f>
        <v>0</v>
      </c>
      <c r="C935" s="120" t="str">
        <f>IFERROR((VLOOKUP(B935,CREDITO_FINANCEIRO!A:B,2,FALSE)),"")</f>
        <v/>
      </c>
      <c r="D935" s="94" t="str">
        <f>IFERROR((VLOOKUP(B935,CREDITO_FINANCEIRO!A:E,5,FALSE)),"")</f>
        <v/>
      </c>
      <c r="E935" s="95" t="str">
        <f>IFERROR((VLOOKUP(B935,CREDITO_FINANCEIRO!A:C,3,FALSE)),"")</f>
        <v/>
      </c>
      <c r="F935" s="120" t="str">
        <f>IFERROR((VLOOKUP(B935,CREDITO_FINANCEIRO!A:G,4,FALSE)),"")</f>
        <v/>
      </c>
      <c r="G935" s="120" t="e">
        <f>VLOOKUP(B935,CREDITO_FINANCEIRO!A:G,6,FALSE)</f>
        <v>#N/A</v>
      </c>
      <c r="H935" s="120" t="e">
        <f>VLOOKUP(B935,CREDITO_FINANCEIRO!A:G,7,FALSE)</f>
        <v>#N/A</v>
      </c>
      <c r="I935" s="91" t="e">
        <f>VLOOKUP(B935,CREDITO_FINANCEIRO!A:K,10,FALSE)</f>
        <v>#N/A</v>
      </c>
      <c r="J935" s="91" t="e">
        <f>VLOOKUP(B935,CREDITO_FINANCEIRO!A:K,11,FALSE)</f>
        <v>#N/A</v>
      </c>
      <c r="K935" s="91" t="e">
        <f>VLOOKUP(B935,CREDITO_FINANCEIRO!A:L,12,FALSE)</f>
        <v>#N/A</v>
      </c>
      <c r="L935" s="110" t="e">
        <f t="shared" si="140"/>
        <v>#N/A</v>
      </c>
      <c r="M935" s="2" t="e">
        <f t="shared" si="141"/>
        <v>#N/A</v>
      </c>
      <c r="N935" s="111" t="e">
        <f>VLOOKUP(Tabela4[[#This Row],[Proposta de Referência]],SIMP_CF!A:K,9,FALSE)</f>
        <v>#N/A</v>
      </c>
      <c r="O935" s="111" t="e">
        <f>VLOOKUP(Tabela4[[#This Row],[Proposta de Referência]],SIMP_CF!A:K,8,FALSE)</f>
        <v>#N/A</v>
      </c>
      <c r="P935" s="112" t="e">
        <f t="shared" si="142"/>
        <v>#N/A</v>
      </c>
      <c r="Q935" s="112" t="e">
        <f t="shared" si="143"/>
        <v>#N/A</v>
      </c>
      <c r="R935" t="e">
        <f t="shared" si="149"/>
        <v>#N/A</v>
      </c>
      <c r="S935" s="108" t="e">
        <f t="shared" si="144"/>
        <v>#N/A</v>
      </c>
      <c r="T935" s="108" t="e">
        <f t="shared" si="145"/>
        <v>#N/A</v>
      </c>
      <c r="U935" s="110" t="e">
        <f t="shared" si="146"/>
        <v>#N/A</v>
      </c>
      <c r="V935" t="e">
        <f t="shared" si="147"/>
        <v>#N/A</v>
      </c>
      <c r="W935" t="str">
        <f t="shared" si="148"/>
        <v/>
      </c>
      <c r="X935" s="24" t="str">
        <f>IFERROR(VLOOKUP(W935,HOSPITAIS_COM_DIVIDAS!A:E,5,FALSE),"")</f>
        <v/>
      </c>
    </row>
    <row r="936" spans="1:24" x14ac:dyDescent="0.25">
      <c r="A936" s="52" t="str">
        <f>IFERROR((Tabela4[[#This Row],[Status da Proposta]]),"")</f>
        <v/>
      </c>
      <c r="B936" s="121">
        <f>IFERROR((CREDITO_FINANCEIRO!A936),"")</f>
        <v>0</v>
      </c>
      <c r="C936" s="120" t="str">
        <f>IFERROR((VLOOKUP(B936,CREDITO_FINANCEIRO!A:B,2,FALSE)),"")</f>
        <v/>
      </c>
      <c r="D936" s="94" t="str">
        <f>IFERROR((VLOOKUP(B936,CREDITO_FINANCEIRO!A:E,5,FALSE)),"")</f>
        <v/>
      </c>
      <c r="E936" s="95" t="str">
        <f>IFERROR((VLOOKUP(B936,CREDITO_FINANCEIRO!A:C,3,FALSE)),"")</f>
        <v/>
      </c>
      <c r="F936" s="120" t="str">
        <f>IFERROR((VLOOKUP(B936,CREDITO_FINANCEIRO!A:G,4,FALSE)),"")</f>
        <v/>
      </c>
      <c r="G936" s="120" t="e">
        <f>VLOOKUP(B936,CREDITO_FINANCEIRO!A:G,6,FALSE)</f>
        <v>#N/A</v>
      </c>
      <c r="H936" s="120" t="e">
        <f>VLOOKUP(B936,CREDITO_FINANCEIRO!A:G,7,FALSE)</f>
        <v>#N/A</v>
      </c>
      <c r="I936" s="91" t="e">
        <f>VLOOKUP(B936,CREDITO_FINANCEIRO!A:K,10,FALSE)</f>
        <v>#N/A</v>
      </c>
      <c r="J936" s="91" t="e">
        <f>VLOOKUP(B936,CREDITO_FINANCEIRO!A:K,11,FALSE)</f>
        <v>#N/A</v>
      </c>
      <c r="K936" s="91" t="e">
        <f>VLOOKUP(B936,CREDITO_FINANCEIRO!A:L,12,FALSE)</f>
        <v>#N/A</v>
      </c>
      <c r="L936" s="110" t="e">
        <f t="shared" si="140"/>
        <v>#N/A</v>
      </c>
      <c r="M936" s="2" t="e">
        <f t="shared" si="141"/>
        <v>#N/A</v>
      </c>
      <c r="N936" s="111" t="e">
        <f>VLOOKUP(Tabela4[[#This Row],[Proposta de Referência]],SIMP_CF!A:K,9,FALSE)</f>
        <v>#N/A</v>
      </c>
      <c r="O936" s="111" t="e">
        <f>VLOOKUP(Tabela4[[#This Row],[Proposta de Referência]],SIMP_CF!A:K,8,FALSE)</f>
        <v>#N/A</v>
      </c>
      <c r="P936" s="112" t="e">
        <f t="shared" si="142"/>
        <v>#N/A</v>
      </c>
      <c r="Q936" s="112" t="e">
        <f t="shared" si="143"/>
        <v>#N/A</v>
      </c>
      <c r="R936" t="e">
        <f t="shared" si="149"/>
        <v>#N/A</v>
      </c>
      <c r="S936" s="108" t="e">
        <f t="shared" si="144"/>
        <v>#N/A</v>
      </c>
      <c r="T936" s="108" t="e">
        <f t="shared" si="145"/>
        <v>#N/A</v>
      </c>
      <c r="U936" s="110" t="e">
        <f t="shared" si="146"/>
        <v>#N/A</v>
      </c>
      <c r="V936" t="e">
        <f t="shared" si="147"/>
        <v>#N/A</v>
      </c>
      <c r="W936" t="str">
        <f t="shared" si="148"/>
        <v/>
      </c>
      <c r="X936" s="24" t="str">
        <f>IFERROR(VLOOKUP(W936,HOSPITAIS_COM_DIVIDAS!A:E,5,FALSE),"")</f>
        <v/>
      </c>
    </row>
    <row r="937" spans="1:24" x14ac:dyDescent="0.25">
      <c r="A937" s="52" t="str">
        <f>IFERROR((Tabela4[[#This Row],[Status da Proposta]]),"")</f>
        <v/>
      </c>
      <c r="B937" s="121">
        <f>IFERROR((CREDITO_FINANCEIRO!A937),"")</f>
        <v>0</v>
      </c>
      <c r="C937" s="120" t="str">
        <f>IFERROR((VLOOKUP(B937,CREDITO_FINANCEIRO!A:B,2,FALSE)),"")</f>
        <v/>
      </c>
      <c r="D937" s="94" t="str">
        <f>IFERROR((VLOOKUP(B937,CREDITO_FINANCEIRO!A:E,5,FALSE)),"")</f>
        <v/>
      </c>
      <c r="E937" s="95" t="str">
        <f>IFERROR((VLOOKUP(B937,CREDITO_FINANCEIRO!A:C,3,FALSE)),"")</f>
        <v/>
      </c>
      <c r="F937" s="120" t="str">
        <f>IFERROR((VLOOKUP(B937,CREDITO_FINANCEIRO!A:G,4,FALSE)),"")</f>
        <v/>
      </c>
      <c r="G937" s="120" t="e">
        <f>VLOOKUP(B937,CREDITO_FINANCEIRO!A:G,6,FALSE)</f>
        <v>#N/A</v>
      </c>
      <c r="H937" s="120" t="e">
        <f>VLOOKUP(B937,CREDITO_FINANCEIRO!A:G,7,FALSE)</f>
        <v>#N/A</v>
      </c>
      <c r="I937" s="91" t="e">
        <f>VLOOKUP(B937,CREDITO_FINANCEIRO!A:K,10,FALSE)</f>
        <v>#N/A</v>
      </c>
      <c r="J937" s="91" t="e">
        <f>VLOOKUP(B937,CREDITO_FINANCEIRO!A:K,11,FALSE)</f>
        <v>#N/A</v>
      </c>
      <c r="K937" s="91" t="e">
        <f>VLOOKUP(B937,CREDITO_FINANCEIRO!A:L,12,FALSE)</f>
        <v>#N/A</v>
      </c>
      <c r="L937" s="110" t="e">
        <f t="shared" si="140"/>
        <v>#N/A</v>
      </c>
      <c r="M937" s="2" t="e">
        <f t="shared" si="141"/>
        <v>#N/A</v>
      </c>
      <c r="N937" s="111" t="e">
        <f>VLOOKUP(Tabela4[[#This Row],[Proposta de Referência]],SIMP_CF!A:K,9,FALSE)</f>
        <v>#N/A</v>
      </c>
      <c r="O937" s="111" t="e">
        <f>VLOOKUP(Tabela4[[#This Row],[Proposta de Referência]],SIMP_CF!A:K,8,FALSE)</f>
        <v>#N/A</v>
      </c>
      <c r="P937" s="112" t="e">
        <f t="shared" si="142"/>
        <v>#N/A</v>
      </c>
      <c r="Q937" s="112" t="e">
        <f t="shared" si="143"/>
        <v>#N/A</v>
      </c>
      <c r="R937" t="e">
        <f t="shared" si="149"/>
        <v>#N/A</v>
      </c>
      <c r="S937" s="108" t="e">
        <f t="shared" si="144"/>
        <v>#N/A</v>
      </c>
      <c r="T937" s="108" t="e">
        <f t="shared" si="145"/>
        <v>#N/A</v>
      </c>
      <c r="U937" s="110" t="e">
        <f t="shared" si="146"/>
        <v>#N/A</v>
      </c>
      <c r="V937" t="e">
        <f t="shared" si="147"/>
        <v>#N/A</v>
      </c>
      <c r="W937" t="str">
        <f t="shared" si="148"/>
        <v/>
      </c>
      <c r="X937" s="24" t="str">
        <f>IFERROR(VLOOKUP(W937,HOSPITAIS_COM_DIVIDAS!A:E,5,FALSE),"")</f>
        <v/>
      </c>
    </row>
    <row r="938" spans="1:24" x14ac:dyDescent="0.25">
      <c r="A938" s="52" t="str">
        <f>IFERROR((Tabela4[[#This Row],[Status da Proposta]]),"")</f>
        <v/>
      </c>
      <c r="B938" s="121">
        <f>IFERROR((CREDITO_FINANCEIRO!A938),"")</f>
        <v>0</v>
      </c>
      <c r="C938" s="120" t="str">
        <f>IFERROR((VLOOKUP(B938,CREDITO_FINANCEIRO!A:B,2,FALSE)),"")</f>
        <v/>
      </c>
      <c r="D938" s="94" t="str">
        <f>IFERROR((VLOOKUP(B938,CREDITO_FINANCEIRO!A:E,5,FALSE)),"")</f>
        <v/>
      </c>
      <c r="E938" s="95" t="str">
        <f>IFERROR((VLOOKUP(B938,CREDITO_FINANCEIRO!A:C,3,FALSE)),"")</f>
        <v/>
      </c>
      <c r="F938" s="120" t="str">
        <f>IFERROR((VLOOKUP(B938,CREDITO_FINANCEIRO!A:G,4,FALSE)),"")</f>
        <v/>
      </c>
      <c r="G938" s="120" t="e">
        <f>VLOOKUP(B938,CREDITO_FINANCEIRO!A:G,6,FALSE)</f>
        <v>#N/A</v>
      </c>
      <c r="H938" s="120" t="e">
        <f>VLOOKUP(B938,CREDITO_FINANCEIRO!A:G,7,FALSE)</f>
        <v>#N/A</v>
      </c>
      <c r="I938" s="91" t="e">
        <f>VLOOKUP(B938,CREDITO_FINANCEIRO!A:K,10,FALSE)</f>
        <v>#N/A</v>
      </c>
      <c r="J938" s="91" t="e">
        <f>VLOOKUP(B938,CREDITO_FINANCEIRO!A:K,11,FALSE)</f>
        <v>#N/A</v>
      </c>
      <c r="K938" s="91" t="e">
        <f>VLOOKUP(B938,CREDITO_FINANCEIRO!A:L,12,FALSE)</f>
        <v>#N/A</v>
      </c>
      <c r="L938" s="110" t="e">
        <f t="shared" si="140"/>
        <v>#N/A</v>
      </c>
      <c r="M938" s="2" t="e">
        <f t="shared" si="141"/>
        <v>#N/A</v>
      </c>
      <c r="N938" s="111" t="e">
        <f>VLOOKUP(Tabela4[[#This Row],[Proposta de Referência]],SIMP_CF!A:K,9,FALSE)</f>
        <v>#N/A</v>
      </c>
      <c r="O938" s="111" t="e">
        <f>VLOOKUP(Tabela4[[#This Row],[Proposta de Referência]],SIMP_CF!A:K,8,FALSE)</f>
        <v>#N/A</v>
      </c>
      <c r="P938" s="112" t="e">
        <f t="shared" si="142"/>
        <v>#N/A</v>
      </c>
      <c r="Q938" s="112" t="e">
        <f t="shared" si="143"/>
        <v>#N/A</v>
      </c>
      <c r="R938" t="e">
        <f t="shared" si="149"/>
        <v>#N/A</v>
      </c>
      <c r="S938" s="108" t="e">
        <f t="shared" si="144"/>
        <v>#N/A</v>
      </c>
      <c r="T938" s="108" t="e">
        <f t="shared" si="145"/>
        <v>#N/A</v>
      </c>
      <c r="U938" s="110" t="e">
        <f t="shared" si="146"/>
        <v>#N/A</v>
      </c>
      <c r="V938" t="e">
        <f t="shared" si="147"/>
        <v>#N/A</v>
      </c>
      <c r="W938" t="str">
        <f t="shared" si="148"/>
        <v/>
      </c>
      <c r="X938" s="24" t="str">
        <f>IFERROR(VLOOKUP(W938,HOSPITAIS_COM_DIVIDAS!A:E,5,FALSE),"")</f>
        <v/>
      </c>
    </row>
    <row r="939" spans="1:24" x14ac:dyDescent="0.25">
      <c r="A939" s="52" t="str">
        <f>IFERROR((Tabela4[[#This Row],[Status da Proposta]]),"")</f>
        <v/>
      </c>
      <c r="B939" s="121">
        <f>IFERROR((CREDITO_FINANCEIRO!A939),"")</f>
        <v>0</v>
      </c>
      <c r="C939" s="120" t="str">
        <f>IFERROR((VLOOKUP(B939,CREDITO_FINANCEIRO!A:B,2,FALSE)),"")</f>
        <v/>
      </c>
      <c r="D939" s="94" t="str">
        <f>IFERROR((VLOOKUP(B939,CREDITO_FINANCEIRO!A:E,5,FALSE)),"")</f>
        <v/>
      </c>
      <c r="E939" s="95" t="str">
        <f>IFERROR((VLOOKUP(B939,CREDITO_FINANCEIRO!A:C,3,FALSE)),"")</f>
        <v/>
      </c>
      <c r="F939" s="120" t="str">
        <f>IFERROR((VLOOKUP(B939,CREDITO_FINANCEIRO!A:G,4,FALSE)),"")</f>
        <v/>
      </c>
      <c r="G939" s="120" t="e">
        <f>VLOOKUP(B939,CREDITO_FINANCEIRO!A:G,6,FALSE)</f>
        <v>#N/A</v>
      </c>
      <c r="H939" s="120" t="e">
        <f>VLOOKUP(B939,CREDITO_FINANCEIRO!A:G,7,FALSE)</f>
        <v>#N/A</v>
      </c>
      <c r="I939" s="91" t="e">
        <f>VLOOKUP(B939,CREDITO_FINANCEIRO!A:K,10,FALSE)</f>
        <v>#N/A</v>
      </c>
      <c r="J939" s="91" t="e">
        <f>VLOOKUP(B939,CREDITO_FINANCEIRO!A:K,11,FALSE)</f>
        <v>#N/A</v>
      </c>
      <c r="K939" s="91" t="e">
        <f>VLOOKUP(B939,CREDITO_FINANCEIRO!A:L,12,FALSE)</f>
        <v>#N/A</v>
      </c>
      <c r="L939" s="110" t="e">
        <f t="shared" si="140"/>
        <v>#N/A</v>
      </c>
      <c r="M939" s="2" t="e">
        <f t="shared" si="141"/>
        <v>#N/A</v>
      </c>
      <c r="N939" s="111" t="e">
        <f>VLOOKUP(Tabela4[[#This Row],[Proposta de Referência]],SIMP_CF!A:K,9,FALSE)</f>
        <v>#N/A</v>
      </c>
      <c r="O939" s="111" t="e">
        <f>VLOOKUP(Tabela4[[#This Row],[Proposta de Referência]],SIMP_CF!A:K,8,FALSE)</f>
        <v>#N/A</v>
      </c>
      <c r="P939" s="112" t="e">
        <f t="shared" si="142"/>
        <v>#N/A</v>
      </c>
      <c r="Q939" s="112" t="e">
        <f t="shared" si="143"/>
        <v>#N/A</v>
      </c>
      <c r="R939" t="e">
        <f t="shared" si="149"/>
        <v>#N/A</v>
      </c>
      <c r="S939" s="108" t="e">
        <f t="shared" si="144"/>
        <v>#N/A</v>
      </c>
      <c r="T939" s="108" t="e">
        <f t="shared" si="145"/>
        <v>#N/A</v>
      </c>
      <c r="U939" s="110" t="e">
        <f t="shared" si="146"/>
        <v>#N/A</v>
      </c>
      <c r="V939" t="e">
        <f t="shared" si="147"/>
        <v>#N/A</v>
      </c>
      <c r="W939" t="str">
        <f t="shared" si="148"/>
        <v/>
      </c>
      <c r="X939" s="24" t="str">
        <f>IFERROR(VLOOKUP(W939,HOSPITAIS_COM_DIVIDAS!A:E,5,FALSE),"")</f>
        <v/>
      </c>
    </row>
    <row r="940" spans="1:24" x14ac:dyDescent="0.25">
      <c r="A940" s="52" t="str">
        <f>IFERROR((Tabela4[[#This Row],[Status da Proposta]]),"")</f>
        <v/>
      </c>
      <c r="B940" s="121">
        <f>IFERROR((CREDITO_FINANCEIRO!A940),"")</f>
        <v>0</v>
      </c>
      <c r="C940" s="120" t="str">
        <f>IFERROR((VLOOKUP(B940,CREDITO_FINANCEIRO!A:B,2,FALSE)),"")</f>
        <v/>
      </c>
      <c r="D940" s="94" t="str">
        <f>IFERROR((VLOOKUP(B940,CREDITO_FINANCEIRO!A:E,5,FALSE)),"")</f>
        <v/>
      </c>
      <c r="E940" s="95" t="str">
        <f>IFERROR((VLOOKUP(B940,CREDITO_FINANCEIRO!A:C,3,FALSE)),"")</f>
        <v/>
      </c>
      <c r="F940" s="120" t="str">
        <f>IFERROR((VLOOKUP(B940,CREDITO_FINANCEIRO!A:G,4,FALSE)),"")</f>
        <v/>
      </c>
      <c r="G940" s="120" t="e">
        <f>VLOOKUP(B940,CREDITO_FINANCEIRO!A:G,6,FALSE)</f>
        <v>#N/A</v>
      </c>
      <c r="H940" s="120" t="e">
        <f>VLOOKUP(B940,CREDITO_FINANCEIRO!A:G,7,FALSE)</f>
        <v>#N/A</v>
      </c>
      <c r="I940" s="91" t="e">
        <f>VLOOKUP(B940,CREDITO_FINANCEIRO!A:K,10,FALSE)</f>
        <v>#N/A</v>
      </c>
      <c r="J940" s="91" t="e">
        <f>VLOOKUP(B940,CREDITO_FINANCEIRO!A:K,11,FALSE)</f>
        <v>#N/A</v>
      </c>
      <c r="K940" s="91" t="e">
        <f>VLOOKUP(B940,CREDITO_FINANCEIRO!A:L,12,FALSE)</f>
        <v>#N/A</v>
      </c>
      <c r="L940" s="110" t="e">
        <f t="shared" si="140"/>
        <v>#N/A</v>
      </c>
      <c r="M940" s="2" t="e">
        <f t="shared" si="141"/>
        <v>#N/A</v>
      </c>
      <c r="N940" s="111" t="e">
        <f>VLOOKUP(Tabela4[[#This Row],[Proposta de Referência]],SIMP_CF!A:K,9,FALSE)</f>
        <v>#N/A</v>
      </c>
      <c r="O940" s="111" t="e">
        <f>VLOOKUP(Tabela4[[#This Row],[Proposta de Referência]],SIMP_CF!A:K,8,FALSE)</f>
        <v>#N/A</v>
      </c>
      <c r="P940" s="112" t="e">
        <f t="shared" si="142"/>
        <v>#N/A</v>
      </c>
      <c r="Q940" s="112" t="e">
        <f t="shared" si="143"/>
        <v>#N/A</v>
      </c>
      <c r="R940" t="e">
        <f t="shared" si="149"/>
        <v>#N/A</v>
      </c>
      <c r="S940" s="108" t="e">
        <f t="shared" si="144"/>
        <v>#N/A</v>
      </c>
      <c r="T940" s="108" t="e">
        <f t="shared" si="145"/>
        <v>#N/A</v>
      </c>
      <c r="U940" s="110" t="e">
        <f t="shared" si="146"/>
        <v>#N/A</v>
      </c>
      <c r="V940" t="e">
        <f t="shared" si="147"/>
        <v>#N/A</v>
      </c>
      <c r="W940" t="str">
        <f t="shared" si="148"/>
        <v/>
      </c>
      <c r="X940" s="24" t="str">
        <f>IFERROR(VLOOKUP(W940,HOSPITAIS_COM_DIVIDAS!A:E,5,FALSE),"")</f>
        <v/>
      </c>
    </row>
    <row r="941" spans="1:24" x14ac:dyDescent="0.25">
      <c r="A941" s="52" t="str">
        <f>IFERROR((Tabela4[[#This Row],[Status da Proposta]]),"")</f>
        <v/>
      </c>
      <c r="B941" s="121">
        <f>IFERROR((CREDITO_FINANCEIRO!A941),"")</f>
        <v>0</v>
      </c>
      <c r="C941" s="120" t="str">
        <f>IFERROR((VLOOKUP(B941,CREDITO_FINANCEIRO!A:B,2,FALSE)),"")</f>
        <v/>
      </c>
      <c r="D941" s="94" t="str">
        <f>IFERROR((VLOOKUP(B941,CREDITO_FINANCEIRO!A:E,5,FALSE)),"")</f>
        <v/>
      </c>
      <c r="E941" s="95" t="str">
        <f>IFERROR((VLOOKUP(B941,CREDITO_FINANCEIRO!A:C,3,FALSE)),"")</f>
        <v/>
      </c>
      <c r="F941" s="120" t="str">
        <f>IFERROR((VLOOKUP(B941,CREDITO_FINANCEIRO!A:G,4,FALSE)),"")</f>
        <v/>
      </c>
      <c r="G941" s="120" t="e">
        <f>VLOOKUP(B941,CREDITO_FINANCEIRO!A:G,6,FALSE)</f>
        <v>#N/A</v>
      </c>
      <c r="H941" s="120" t="e">
        <f>VLOOKUP(B941,CREDITO_FINANCEIRO!A:G,7,FALSE)</f>
        <v>#N/A</v>
      </c>
      <c r="I941" s="91" t="e">
        <f>VLOOKUP(B941,CREDITO_FINANCEIRO!A:K,10,FALSE)</f>
        <v>#N/A</v>
      </c>
      <c r="J941" s="91" t="e">
        <f>VLOOKUP(B941,CREDITO_FINANCEIRO!A:K,11,FALSE)</f>
        <v>#N/A</v>
      </c>
      <c r="K941" s="91" t="e">
        <f>VLOOKUP(B941,CREDITO_FINANCEIRO!A:L,12,FALSE)</f>
        <v>#N/A</v>
      </c>
      <c r="L941" s="110" t="e">
        <f t="shared" si="140"/>
        <v>#N/A</v>
      </c>
      <c r="M941" s="2" t="e">
        <f t="shared" si="141"/>
        <v>#N/A</v>
      </c>
      <c r="N941" s="111" t="e">
        <f>VLOOKUP(Tabela4[[#This Row],[Proposta de Referência]],SIMP_CF!A:K,9,FALSE)</f>
        <v>#N/A</v>
      </c>
      <c r="O941" s="111" t="e">
        <f>VLOOKUP(Tabela4[[#This Row],[Proposta de Referência]],SIMP_CF!A:K,8,FALSE)</f>
        <v>#N/A</v>
      </c>
      <c r="P941" s="112" t="e">
        <f t="shared" si="142"/>
        <v>#N/A</v>
      </c>
      <c r="Q941" s="112" t="e">
        <f t="shared" si="143"/>
        <v>#N/A</v>
      </c>
      <c r="R941" t="e">
        <f t="shared" si="149"/>
        <v>#N/A</v>
      </c>
      <c r="S941" s="108" t="e">
        <f t="shared" si="144"/>
        <v>#N/A</v>
      </c>
      <c r="T941" s="108" t="e">
        <f t="shared" si="145"/>
        <v>#N/A</v>
      </c>
      <c r="U941" s="110" t="e">
        <f t="shared" si="146"/>
        <v>#N/A</v>
      </c>
      <c r="V941" t="e">
        <f t="shared" si="147"/>
        <v>#N/A</v>
      </c>
      <c r="W941" t="str">
        <f t="shared" si="148"/>
        <v/>
      </c>
      <c r="X941" s="24" t="str">
        <f>IFERROR(VLOOKUP(W941,HOSPITAIS_COM_DIVIDAS!A:E,5,FALSE),"")</f>
        <v/>
      </c>
    </row>
    <row r="942" spans="1:24" x14ac:dyDescent="0.25">
      <c r="A942" s="52" t="str">
        <f>IFERROR((Tabela4[[#This Row],[Status da Proposta]]),"")</f>
        <v/>
      </c>
      <c r="B942" s="121">
        <f>IFERROR((CREDITO_FINANCEIRO!A942),"")</f>
        <v>0</v>
      </c>
      <c r="C942" s="120" t="str">
        <f>IFERROR((VLOOKUP(B942,CREDITO_FINANCEIRO!A:B,2,FALSE)),"")</f>
        <v/>
      </c>
      <c r="D942" s="94" t="str">
        <f>IFERROR((VLOOKUP(B942,CREDITO_FINANCEIRO!A:E,5,FALSE)),"")</f>
        <v/>
      </c>
      <c r="E942" s="95" t="str">
        <f>IFERROR((VLOOKUP(B942,CREDITO_FINANCEIRO!A:C,3,FALSE)),"")</f>
        <v/>
      </c>
      <c r="F942" s="120" t="str">
        <f>IFERROR((VLOOKUP(B942,CREDITO_FINANCEIRO!A:G,4,FALSE)),"")</f>
        <v/>
      </c>
      <c r="G942" s="120" t="e">
        <f>VLOOKUP(B942,CREDITO_FINANCEIRO!A:G,6,FALSE)</f>
        <v>#N/A</v>
      </c>
      <c r="H942" s="120" t="e">
        <f>VLOOKUP(B942,CREDITO_FINANCEIRO!A:G,7,FALSE)</f>
        <v>#N/A</v>
      </c>
      <c r="I942" s="91" t="e">
        <f>VLOOKUP(B942,CREDITO_FINANCEIRO!A:K,10,FALSE)</f>
        <v>#N/A</v>
      </c>
      <c r="J942" s="91" t="e">
        <f>VLOOKUP(B942,CREDITO_FINANCEIRO!A:K,11,FALSE)</f>
        <v>#N/A</v>
      </c>
      <c r="K942" s="91" t="e">
        <f>VLOOKUP(B942,CREDITO_FINANCEIRO!A:L,12,FALSE)</f>
        <v>#N/A</v>
      </c>
      <c r="L942" s="110" t="e">
        <f t="shared" si="140"/>
        <v>#N/A</v>
      </c>
      <c r="M942" s="2" t="e">
        <f t="shared" si="141"/>
        <v>#N/A</v>
      </c>
      <c r="N942" s="111" t="e">
        <f>VLOOKUP(Tabela4[[#This Row],[Proposta de Referência]],SIMP_CF!A:K,9,FALSE)</f>
        <v>#N/A</v>
      </c>
      <c r="O942" s="111" t="e">
        <f>VLOOKUP(Tabela4[[#This Row],[Proposta de Referência]],SIMP_CF!A:K,8,FALSE)</f>
        <v>#N/A</v>
      </c>
      <c r="P942" s="112" t="e">
        <f t="shared" si="142"/>
        <v>#N/A</v>
      </c>
      <c r="Q942" s="112" t="e">
        <f t="shared" si="143"/>
        <v>#N/A</v>
      </c>
      <c r="R942" t="e">
        <f t="shared" si="149"/>
        <v>#N/A</v>
      </c>
      <c r="S942" s="108" t="e">
        <f t="shared" si="144"/>
        <v>#N/A</v>
      </c>
      <c r="T942" s="108" t="e">
        <f t="shared" si="145"/>
        <v>#N/A</v>
      </c>
      <c r="U942" s="110" t="e">
        <f t="shared" si="146"/>
        <v>#N/A</v>
      </c>
      <c r="V942" t="e">
        <f t="shared" si="147"/>
        <v>#N/A</v>
      </c>
      <c r="W942" t="str">
        <f t="shared" si="148"/>
        <v/>
      </c>
      <c r="X942" s="24" t="str">
        <f>IFERROR(VLOOKUP(W942,HOSPITAIS_COM_DIVIDAS!A:E,5,FALSE),"")</f>
        <v/>
      </c>
    </row>
    <row r="943" spans="1:24" x14ac:dyDescent="0.25">
      <c r="A943" s="52" t="str">
        <f>IFERROR((Tabela4[[#This Row],[Status da Proposta]]),"")</f>
        <v/>
      </c>
      <c r="B943" s="121">
        <f>IFERROR((CREDITO_FINANCEIRO!A943),"")</f>
        <v>0</v>
      </c>
      <c r="C943" s="120" t="str">
        <f>IFERROR((VLOOKUP(B943,CREDITO_FINANCEIRO!A:B,2,FALSE)),"")</f>
        <v/>
      </c>
      <c r="D943" s="94" t="str">
        <f>IFERROR((VLOOKUP(B943,CREDITO_FINANCEIRO!A:E,5,FALSE)),"")</f>
        <v/>
      </c>
      <c r="E943" s="95" t="str">
        <f>IFERROR((VLOOKUP(B943,CREDITO_FINANCEIRO!A:C,3,FALSE)),"")</f>
        <v/>
      </c>
      <c r="F943" s="120" t="str">
        <f>IFERROR((VLOOKUP(B943,CREDITO_FINANCEIRO!A:G,4,FALSE)),"")</f>
        <v/>
      </c>
      <c r="G943" s="120" t="e">
        <f>VLOOKUP(B943,CREDITO_FINANCEIRO!A:G,6,FALSE)</f>
        <v>#N/A</v>
      </c>
      <c r="H943" s="120" t="e">
        <f>VLOOKUP(B943,CREDITO_FINANCEIRO!A:G,7,FALSE)</f>
        <v>#N/A</v>
      </c>
      <c r="I943" s="91" t="e">
        <f>VLOOKUP(B943,CREDITO_FINANCEIRO!A:K,10,FALSE)</f>
        <v>#N/A</v>
      </c>
      <c r="J943" s="91" t="e">
        <f>VLOOKUP(B943,CREDITO_FINANCEIRO!A:K,11,FALSE)</f>
        <v>#N/A</v>
      </c>
      <c r="K943" s="91" t="e">
        <f>VLOOKUP(B943,CREDITO_FINANCEIRO!A:L,12,FALSE)</f>
        <v>#N/A</v>
      </c>
      <c r="L943" s="110" t="e">
        <f t="shared" si="140"/>
        <v>#N/A</v>
      </c>
      <c r="M943" s="2" t="e">
        <f t="shared" si="141"/>
        <v>#N/A</v>
      </c>
      <c r="N943" s="111" t="e">
        <f>VLOOKUP(Tabela4[[#This Row],[Proposta de Referência]],SIMP_CF!A:K,9,FALSE)</f>
        <v>#N/A</v>
      </c>
      <c r="O943" s="111" t="e">
        <f>VLOOKUP(Tabela4[[#This Row],[Proposta de Referência]],SIMP_CF!A:K,8,FALSE)</f>
        <v>#N/A</v>
      </c>
      <c r="P943" s="112" t="e">
        <f t="shared" si="142"/>
        <v>#N/A</v>
      </c>
      <c r="Q943" s="112" t="e">
        <f t="shared" si="143"/>
        <v>#N/A</v>
      </c>
      <c r="R943" t="e">
        <f t="shared" si="149"/>
        <v>#N/A</v>
      </c>
      <c r="S943" s="108" t="e">
        <f t="shared" si="144"/>
        <v>#N/A</v>
      </c>
      <c r="T943" s="108" t="e">
        <f t="shared" si="145"/>
        <v>#N/A</v>
      </c>
      <c r="U943" s="110" t="e">
        <f t="shared" si="146"/>
        <v>#N/A</v>
      </c>
      <c r="V943" t="e">
        <f t="shared" si="147"/>
        <v>#N/A</v>
      </c>
      <c r="W943" t="str">
        <f t="shared" si="148"/>
        <v/>
      </c>
      <c r="X943" s="24" t="str">
        <f>IFERROR(VLOOKUP(W943,HOSPITAIS_COM_DIVIDAS!A:E,5,FALSE),"")</f>
        <v/>
      </c>
    </row>
    <row r="944" spans="1:24" x14ac:dyDescent="0.25">
      <c r="A944" s="52" t="str">
        <f>IFERROR((Tabela4[[#This Row],[Status da Proposta]]),"")</f>
        <v/>
      </c>
      <c r="B944" s="121">
        <f>IFERROR((CREDITO_FINANCEIRO!A944),"")</f>
        <v>0</v>
      </c>
      <c r="C944" s="120" t="str">
        <f>IFERROR((VLOOKUP(B944,CREDITO_FINANCEIRO!A:B,2,FALSE)),"")</f>
        <v/>
      </c>
      <c r="D944" s="94" t="str">
        <f>IFERROR((VLOOKUP(B944,CREDITO_FINANCEIRO!A:E,5,FALSE)),"")</f>
        <v/>
      </c>
      <c r="E944" s="95" t="str">
        <f>IFERROR((VLOOKUP(B944,CREDITO_FINANCEIRO!A:C,3,FALSE)),"")</f>
        <v/>
      </c>
      <c r="F944" s="120" t="str">
        <f>IFERROR((VLOOKUP(B944,CREDITO_FINANCEIRO!A:G,4,FALSE)),"")</f>
        <v/>
      </c>
      <c r="G944" s="120" t="e">
        <f>VLOOKUP(B944,CREDITO_FINANCEIRO!A:G,6,FALSE)</f>
        <v>#N/A</v>
      </c>
      <c r="H944" s="120" t="e">
        <f>VLOOKUP(B944,CREDITO_FINANCEIRO!A:G,7,FALSE)</f>
        <v>#N/A</v>
      </c>
      <c r="I944" s="91" t="e">
        <f>VLOOKUP(B944,CREDITO_FINANCEIRO!A:K,10,FALSE)</f>
        <v>#N/A</v>
      </c>
      <c r="J944" s="91" t="e">
        <f>VLOOKUP(B944,CREDITO_FINANCEIRO!A:K,11,FALSE)</f>
        <v>#N/A</v>
      </c>
      <c r="K944" s="91" t="e">
        <f>VLOOKUP(B944,CREDITO_FINANCEIRO!A:L,12,FALSE)</f>
        <v>#N/A</v>
      </c>
      <c r="L944" s="110" t="e">
        <f t="shared" si="140"/>
        <v>#N/A</v>
      </c>
      <c r="M944" s="2" t="e">
        <f t="shared" si="141"/>
        <v>#N/A</v>
      </c>
      <c r="N944" s="111" t="e">
        <f>VLOOKUP(Tabela4[[#This Row],[Proposta de Referência]],SIMP_CF!A:K,9,FALSE)</f>
        <v>#N/A</v>
      </c>
      <c r="O944" s="111" t="e">
        <f>VLOOKUP(Tabela4[[#This Row],[Proposta de Referência]],SIMP_CF!A:K,8,FALSE)</f>
        <v>#N/A</v>
      </c>
      <c r="P944" s="112" t="e">
        <f t="shared" si="142"/>
        <v>#N/A</v>
      </c>
      <c r="Q944" s="112" t="e">
        <f t="shared" si="143"/>
        <v>#N/A</v>
      </c>
      <c r="R944" t="e">
        <f t="shared" si="149"/>
        <v>#N/A</v>
      </c>
      <c r="S944" s="108" t="e">
        <f t="shared" si="144"/>
        <v>#N/A</v>
      </c>
      <c r="T944" s="108" t="e">
        <f t="shared" si="145"/>
        <v>#N/A</v>
      </c>
      <c r="U944" s="110" t="e">
        <f t="shared" si="146"/>
        <v>#N/A</v>
      </c>
      <c r="V944" t="e">
        <f t="shared" si="147"/>
        <v>#N/A</v>
      </c>
      <c r="W944" t="str">
        <f t="shared" si="148"/>
        <v/>
      </c>
      <c r="X944" s="24" t="str">
        <f>IFERROR(VLOOKUP(W944,HOSPITAIS_COM_DIVIDAS!A:E,5,FALSE),"")</f>
        <v/>
      </c>
    </row>
    <row r="945" spans="1:24" x14ac:dyDescent="0.25">
      <c r="A945" s="52" t="str">
        <f>IFERROR((Tabela4[[#This Row],[Status da Proposta]]),"")</f>
        <v/>
      </c>
      <c r="B945" s="121">
        <f>IFERROR((CREDITO_FINANCEIRO!A945),"")</f>
        <v>0</v>
      </c>
      <c r="C945" s="120" t="str">
        <f>IFERROR((VLOOKUP(B945,CREDITO_FINANCEIRO!A:B,2,FALSE)),"")</f>
        <v/>
      </c>
      <c r="D945" s="94" t="str">
        <f>IFERROR((VLOOKUP(B945,CREDITO_FINANCEIRO!A:E,5,FALSE)),"")</f>
        <v/>
      </c>
      <c r="E945" s="95" t="str">
        <f>IFERROR((VLOOKUP(B945,CREDITO_FINANCEIRO!A:C,3,FALSE)),"")</f>
        <v/>
      </c>
      <c r="F945" s="120" t="str">
        <f>IFERROR((VLOOKUP(B945,CREDITO_FINANCEIRO!A:G,4,FALSE)),"")</f>
        <v/>
      </c>
      <c r="G945" s="120" t="e">
        <f>VLOOKUP(B945,CREDITO_FINANCEIRO!A:G,6,FALSE)</f>
        <v>#N/A</v>
      </c>
      <c r="H945" s="120" t="e">
        <f>VLOOKUP(B945,CREDITO_FINANCEIRO!A:G,7,FALSE)</f>
        <v>#N/A</v>
      </c>
      <c r="I945" s="91" t="e">
        <f>VLOOKUP(B945,CREDITO_FINANCEIRO!A:K,10,FALSE)</f>
        <v>#N/A</v>
      </c>
      <c r="J945" s="91" t="e">
        <f>VLOOKUP(B945,CREDITO_FINANCEIRO!A:K,11,FALSE)</f>
        <v>#N/A</v>
      </c>
      <c r="K945" s="91" t="e">
        <f>VLOOKUP(B945,CREDITO_FINANCEIRO!A:L,12,FALSE)</f>
        <v>#N/A</v>
      </c>
      <c r="L945" s="110" t="e">
        <f t="shared" si="140"/>
        <v>#N/A</v>
      </c>
      <c r="M945" s="2" t="e">
        <f t="shared" si="141"/>
        <v>#N/A</v>
      </c>
      <c r="N945" s="111" t="e">
        <f>VLOOKUP(Tabela4[[#This Row],[Proposta de Referência]],SIMP_CF!A:K,9,FALSE)</f>
        <v>#N/A</v>
      </c>
      <c r="O945" s="111" t="e">
        <f>VLOOKUP(Tabela4[[#This Row],[Proposta de Referência]],SIMP_CF!A:K,8,FALSE)</f>
        <v>#N/A</v>
      </c>
      <c r="P945" s="112" t="e">
        <f t="shared" si="142"/>
        <v>#N/A</v>
      </c>
      <c r="Q945" s="112" t="e">
        <f t="shared" si="143"/>
        <v>#N/A</v>
      </c>
      <c r="R945" t="e">
        <f t="shared" si="149"/>
        <v>#N/A</v>
      </c>
      <c r="S945" s="108" t="e">
        <f t="shared" si="144"/>
        <v>#N/A</v>
      </c>
      <c r="T945" s="108" t="e">
        <f t="shared" si="145"/>
        <v>#N/A</v>
      </c>
      <c r="U945" s="110" t="e">
        <f t="shared" si="146"/>
        <v>#N/A</v>
      </c>
      <c r="V945" t="e">
        <f t="shared" si="147"/>
        <v>#N/A</v>
      </c>
      <c r="W945" t="str">
        <f t="shared" si="148"/>
        <v/>
      </c>
      <c r="X945" s="24" t="str">
        <f>IFERROR(VLOOKUP(W945,HOSPITAIS_COM_DIVIDAS!A:E,5,FALSE),"")</f>
        <v/>
      </c>
    </row>
    <row r="946" spans="1:24" x14ac:dyDescent="0.25">
      <c r="A946" s="52" t="str">
        <f>IFERROR((Tabela4[[#This Row],[Status da Proposta]]),"")</f>
        <v/>
      </c>
      <c r="B946" s="121">
        <f>IFERROR((CREDITO_FINANCEIRO!A946),"")</f>
        <v>0</v>
      </c>
      <c r="C946" s="120" t="str">
        <f>IFERROR((VLOOKUP(B946,CREDITO_FINANCEIRO!A:B,2,FALSE)),"")</f>
        <v/>
      </c>
      <c r="D946" s="94" t="str">
        <f>IFERROR((VLOOKUP(B946,CREDITO_FINANCEIRO!A:E,5,FALSE)),"")</f>
        <v/>
      </c>
      <c r="E946" s="95" t="str">
        <f>IFERROR((VLOOKUP(B946,CREDITO_FINANCEIRO!A:C,3,FALSE)),"")</f>
        <v/>
      </c>
      <c r="F946" s="120" t="str">
        <f>IFERROR((VLOOKUP(B946,CREDITO_FINANCEIRO!A:G,4,FALSE)),"")</f>
        <v/>
      </c>
      <c r="G946" s="120" t="e">
        <f>VLOOKUP(B946,CREDITO_FINANCEIRO!A:G,6,FALSE)</f>
        <v>#N/A</v>
      </c>
      <c r="H946" s="120" t="e">
        <f>VLOOKUP(B946,CREDITO_FINANCEIRO!A:G,7,FALSE)</f>
        <v>#N/A</v>
      </c>
      <c r="I946" s="91" t="e">
        <f>VLOOKUP(B946,CREDITO_FINANCEIRO!A:K,10,FALSE)</f>
        <v>#N/A</v>
      </c>
      <c r="J946" s="91" t="e">
        <f>VLOOKUP(B946,CREDITO_FINANCEIRO!A:K,11,FALSE)</f>
        <v>#N/A</v>
      </c>
      <c r="K946" s="91" t="e">
        <f>VLOOKUP(B946,CREDITO_FINANCEIRO!A:L,12,FALSE)</f>
        <v>#N/A</v>
      </c>
      <c r="L946" s="110" t="e">
        <f t="shared" si="140"/>
        <v>#N/A</v>
      </c>
      <c r="M946" s="2" t="e">
        <f t="shared" si="141"/>
        <v>#N/A</v>
      </c>
      <c r="N946" s="111" t="e">
        <f>VLOOKUP(Tabela4[[#This Row],[Proposta de Referência]],SIMP_CF!A:K,9,FALSE)</f>
        <v>#N/A</v>
      </c>
      <c r="O946" s="111" t="e">
        <f>VLOOKUP(Tabela4[[#This Row],[Proposta de Referência]],SIMP_CF!A:K,8,FALSE)</f>
        <v>#N/A</v>
      </c>
      <c r="P946" s="112" t="e">
        <f t="shared" si="142"/>
        <v>#N/A</v>
      </c>
      <c r="Q946" s="112" t="e">
        <f t="shared" si="143"/>
        <v>#N/A</v>
      </c>
      <c r="R946" t="e">
        <f t="shared" si="149"/>
        <v>#N/A</v>
      </c>
      <c r="S946" s="108" t="e">
        <f t="shared" si="144"/>
        <v>#N/A</v>
      </c>
      <c r="T946" s="108" t="e">
        <f t="shared" si="145"/>
        <v>#N/A</v>
      </c>
      <c r="U946" s="110" t="e">
        <f t="shared" si="146"/>
        <v>#N/A</v>
      </c>
      <c r="V946" t="e">
        <f t="shared" si="147"/>
        <v>#N/A</v>
      </c>
      <c r="W946" t="str">
        <f t="shared" si="148"/>
        <v/>
      </c>
      <c r="X946" s="24" t="str">
        <f>IFERROR(VLOOKUP(W946,HOSPITAIS_COM_DIVIDAS!A:E,5,FALSE),"")</f>
        <v/>
      </c>
    </row>
    <row r="947" spans="1:24" x14ac:dyDescent="0.25">
      <c r="A947" s="52" t="str">
        <f>IFERROR((Tabela4[[#This Row],[Status da Proposta]]),"")</f>
        <v/>
      </c>
      <c r="B947" s="121">
        <f>IFERROR((CREDITO_FINANCEIRO!A947),"")</f>
        <v>0</v>
      </c>
      <c r="C947" s="120" t="str">
        <f>IFERROR((VLOOKUP(B947,CREDITO_FINANCEIRO!A:B,2,FALSE)),"")</f>
        <v/>
      </c>
      <c r="D947" s="94" t="str">
        <f>IFERROR((VLOOKUP(B947,CREDITO_FINANCEIRO!A:E,5,FALSE)),"")</f>
        <v/>
      </c>
      <c r="E947" s="95" t="str">
        <f>IFERROR((VLOOKUP(B947,CREDITO_FINANCEIRO!A:C,3,FALSE)),"")</f>
        <v/>
      </c>
      <c r="F947" s="120" t="str">
        <f>IFERROR((VLOOKUP(B947,CREDITO_FINANCEIRO!A:G,4,FALSE)),"")</f>
        <v/>
      </c>
      <c r="G947" s="120" t="e">
        <f>VLOOKUP(B947,CREDITO_FINANCEIRO!A:G,6,FALSE)</f>
        <v>#N/A</v>
      </c>
      <c r="H947" s="120" t="e">
        <f>VLOOKUP(B947,CREDITO_FINANCEIRO!A:G,7,FALSE)</f>
        <v>#N/A</v>
      </c>
      <c r="I947" s="91" t="e">
        <f>VLOOKUP(B947,CREDITO_FINANCEIRO!A:K,10,FALSE)</f>
        <v>#N/A</v>
      </c>
      <c r="J947" s="91" t="e">
        <f>VLOOKUP(B947,CREDITO_FINANCEIRO!A:K,11,FALSE)</f>
        <v>#N/A</v>
      </c>
      <c r="K947" s="91" t="e">
        <f>VLOOKUP(B947,CREDITO_FINANCEIRO!A:L,12,FALSE)</f>
        <v>#N/A</v>
      </c>
      <c r="L947" s="110" t="e">
        <f t="shared" si="140"/>
        <v>#N/A</v>
      </c>
      <c r="M947" s="2" t="e">
        <f t="shared" si="141"/>
        <v>#N/A</v>
      </c>
      <c r="N947" s="111" t="e">
        <f>VLOOKUP(Tabela4[[#This Row],[Proposta de Referência]],SIMP_CF!A:K,9,FALSE)</f>
        <v>#N/A</v>
      </c>
      <c r="O947" s="111" t="e">
        <f>VLOOKUP(Tabela4[[#This Row],[Proposta de Referência]],SIMP_CF!A:K,8,FALSE)</f>
        <v>#N/A</v>
      </c>
      <c r="P947" s="112" t="e">
        <f t="shared" si="142"/>
        <v>#N/A</v>
      </c>
      <c r="Q947" s="112" t="e">
        <f t="shared" si="143"/>
        <v>#N/A</v>
      </c>
      <c r="R947" t="e">
        <f t="shared" si="149"/>
        <v>#N/A</v>
      </c>
      <c r="S947" s="108" t="e">
        <f t="shared" si="144"/>
        <v>#N/A</v>
      </c>
      <c r="T947" s="108" t="e">
        <f t="shared" si="145"/>
        <v>#N/A</v>
      </c>
      <c r="U947" s="110" t="e">
        <f t="shared" si="146"/>
        <v>#N/A</v>
      </c>
      <c r="V947" t="e">
        <f t="shared" si="147"/>
        <v>#N/A</v>
      </c>
      <c r="W947" t="str">
        <f t="shared" si="148"/>
        <v/>
      </c>
      <c r="X947" s="24" t="str">
        <f>IFERROR(VLOOKUP(W947,HOSPITAIS_COM_DIVIDAS!A:E,5,FALSE),"")</f>
        <v/>
      </c>
    </row>
    <row r="948" spans="1:24" x14ac:dyDescent="0.25">
      <c r="A948" s="52" t="str">
        <f>IFERROR((Tabela4[[#This Row],[Status da Proposta]]),"")</f>
        <v/>
      </c>
      <c r="B948" s="121">
        <f>IFERROR((CREDITO_FINANCEIRO!A948),"")</f>
        <v>0</v>
      </c>
      <c r="C948" s="120" t="str">
        <f>IFERROR((VLOOKUP(B948,CREDITO_FINANCEIRO!A:B,2,FALSE)),"")</f>
        <v/>
      </c>
      <c r="D948" s="94" t="str">
        <f>IFERROR((VLOOKUP(B948,CREDITO_FINANCEIRO!A:E,5,FALSE)),"")</f>
        <v/>
      </c>
      <c r="E948" s="95" t="str">
        <f>IFERROR((VLOOKUP(B948,CREDITO_FINANCEIRO!A:C,3,FALSE)),"")</f>
        <v/>
      </c>
      <c r="F948" s="120" t="str">
        <f>IFERROR((VLOOKUP(B948,CREDITO_FINANCEIRO!A:G,4,FALSE)),"")</f>
        <v/>
      </c>
      <c r="G948" s="120" t="e">
        <f>VLOOKUP(B948,CREDITO_FINANCEIRO!A:G,6,FALSE)</f>
        <v>#N/A</v>
      </c>
      <c r="H948" s="120" t="e">
        <f>VLOOKUP(B948,CREDITO_FINANCEIRO!A:G,7,FALSE)</f>
        <v>#N/A</v>
      </c>
      <c r="I948" s="91" t="e">
        <f>VLOOKUP(B948,CREDITO_FINANCEIRO!A:K,10,FALSE)</f>
        <v>#N/A</v>
      </c>
      <c r="J948" s="91" t="e">
        <f>VLOOKUP(B948,CREDITO_FINANCEIRO!A:K,11,FALSE)</f>
        <v>#N/A</v>
      </c>
      <c r="K948" s="91" t="e">
        <f>VLOOKUP(B948,CREDITO_FINANCEIRO!A:L,12,FALSE)</f>
        <v>#N/A</v>
      </c>
      <c r="L948" s="110" t="e">
        <f t="shared" si="140"/>
        <v>#N/A</v>
      </c>
      <c r="M948" s="2" t="e">
        <f t="shared" si="141"/>
        <v>#N/A</v>
      </c>
      <c r="N948" s="111" t="e">
        <f>VLOOKUP(Tabela4[[#This Row],[Proposta de Referência]],SIMP_CF!A:K,9,FALSE)</f>
        <v>#N/A</v>
      </c>
      <c r="O948" s="111" t="e">
        <f>VLOOKUP(Tabela4[[#This Row],[Proposta de Referência]],SIMP_CF!A:K,8,FALSE)</f>
        <v>#N/A</v>
      </c>
      <c r="P948" s="112" t="e">
        <f t="shared" si="142"/>
        <v>#N/A</v>
      </c>
      <c r="Q948" s="112" t="e">
        <f t="shared" si="143"/>
        <v>#N/A</v>
      </c>
      <c r="R948" t="e">
        <f t="shared" si="149"/>
        <v>#N/A</v>
      </c>
      <c r="S948" s="108" t="e">
        <f t="shared" si="144"/>
        <v>#N/A</v>
      </c>
      <c r="T948" s="108" t="e">
        <f t="shared" si="145"/>
        <v>#N/A</v>
      </c>
      <c r="U948" s="110" t="e">
        <f t="shared" si="146"/>
        <v>#N/A</v>
      </c>
      <c r="V948" t="e">
        <f t="shared" si="147"/>
        <v>#N/A</v>
      </c>
      <c r="W948" t="str">
        <f t="shared" si="148"/>
        <v/>
      </c>
      <c r="X948" s="24" t="str">
        <f>IFERROR(VLOOKUP(W948,HOSPITAIS_COM_DIVIDAS!A:E,5,FALSE),"")</f>
        <v/>
      </c>
    </row>
    <row r="949" spans="1:24" x14ac:dyDescent="0.25">
      <c r="A949" s="52" t="str">
        <f>IFERROR((Tabela4[[#This Row],[Status da Proposta]]),"")</f>
        <v/>
      </c>
      <c r="B949" s="121">
        <f>IFERROR((CREDITO_FINANCEIRO!A949),"")</f>
        <v>0</v>
      </c>
      <c r="C949" s="120" t="str">
        <f>IFERROR((VLOOKUP(B949,CREDITO_FINANCEIRO!A:B,2,FALSE)),"")</f>
        <v/>
      </c>
      <c r="D949" s="94" t="str">
        <f>IFERROR((VLOOKUP(B949,CREDITO_FINANCEIRO!A:E,5,FALSE)),"")</f>
        <v/>
      </c>
      <c r="E949" s="95" t="str">
        <f>IFERROR((VLOOKUP(B949,CREDITO_FINANCEIRO!A:C,3,FALSE)),"")</f>
        <v/>
      </c>
      <c r="F949" s="120" t="str">
        <f>IFERROR((VLOOKUP(B949,CREDITO_FINANCEIRO!A:G,4,FALSE)),"")</f>
        <v/>
      </c>
      <c r="G949" s="120" t="e">
        <f>VLOOKUP(B949,CREDITO_FINANCEIRO!A:G,6,FALSE)</f>
        <v>#N/A</v>
      </c>
      <c r="H949" s="120" t="e">
        <f>VLOOKUP(B949,CREDITO_FINANCEIRO!A:G,7,FALSE)</f>
        <v>#N/A</v>
      </c>
      <c r="I949" s="91" t="e">
        <f>VLOOKUP(B949,CREDITO_FINANCEIRO!A:K,10,FALSE)</f>
        <v>#N/A</v>
      </c>
      <c r="J949" s="91" t="e">
        <f>VLOOKUP(B949,CREDITO_FINANCEIRO!A:K,11,FALSE)</f>
        <v>#N/A</v>
      </c>
      <c r="K949" s="91" t="e">
        <f>VLOOKUP(B949,CREDITO_FINANCEIRO!A:L,12,FALSE)</f>
        <v>#N/A</v>
      </c>
      <c r="L949" s="110" t="e">
        <f t="shared" si="140"/>
        <v>#N/A</v>
      </c>
      <c r="M949" s="2" t="e">
        <f t="shared" si="141"/>
        <v>#N/A</v>
      </c>
      <c r="N949" s="111" t="e">
        <f>VLOOKUP(Tabela4[[#This Row],[Proposta de Referência]],SIMP_CF!A:K,9,FALSE)</f>
        <v>#N/A</v>
      </c>
      <c r="O949" s="111" t="e">
        <f>VLOOKUP(Tabela4[[#This Row],[Proposta de Referência]],SIMP_CF!A:K,8,FALSE)</f>
        <v>#N/A</v>
      </c>
      <c r="P949" s="112" t="e">
        <f t="shared" si="142"/>
        <v>#N/A</v>
      </c>
      <c r="Q949" s="112" t="e">
        <f t="shared" si="143"/>
        <v>#N/A</v>
      </c>
      <c r="R949" t="e">
        <f t="shared" si="149"/>
        <v>#N/A</v>
      </c>
      <c r="S949" s="108" t="e">
        <f t="shared" si="144"/>
        <v>#N/A</v>
      </c>
      <c r="T949" s="108" t="e">
        <f t="shared" si="145"/>
        <v>#N/A</v>
      </c>
      <c r="U949" s="110" t="e">
        <f t="shared" si="146"/>
        <v>#N/A</v>
      </c>
      <c r="V949" t="e">
        <f t="shared" si="147"/>
        <v>#N/A</v>
      </c>
      <c r="W949" t="str">
        <f t="shared" si="148"/>
        <v/>
      </c>
      <c r="X949" s="24" t="str">
        <f>IFERROR(VLOOKUP(W949,HOSPITAIS_COM_DIVIDAS!A:E,5,FALSE),"")</f>
        <v/>
      </c>
    </row>
    <row r="950" spans="1:24" x14ac:dyDescent="0.25">
      <c r="A950" s="52" t="str">
        <f>IFERROR((Tabela4[[#This Row],[Status da Proposta]]),"")</f>
        <v/>
      </c>
      <c r="B950" s="121">
        <f>IFERROR((CREDITO_FINANCEIRO!A950),"")</f>
        <v>0</v>
      </c>
      <c r="C950" s="120" t="str">
        <f>IFERROR((VLOOKUP(B950,CREDITO_FINANCEIRO!A:B,2,FALSE)),"")</f>
        <v/>
      </c>
      <c r="D950" s="94" t="str">
        <f>IFERROR((VLOOKUP(B950,CREDITO_FINANCEIRO!A:E,5,FALSE)),"")</f>
        <v/>
      </c>
      <c r="E950" s="95" t="str">
        <f>IFERROR((VLOOKUP(B950,CREDITO_FINANCEIRO!A:C,3,FALSE)),"")</f>
        <v/>
      </c>
      <c r="F950" s="120" t="str">
        <f>IFERROR((VLOOKUP(B950,CREDITO_FINANCEIRO!A:G,4,FALSE)),"")</f>
        <v/>
      </c>
      <c r="G950" s="120" t="e">
        <f>VLOOKUP(B950,CREDITO_FINANCEIRO!A:G,6,FALSE)</f>
        <v>#N/A</v>
      </c>
      <c r="H950" s="120" t="e">
        <f>VLOOKUP(B950,CREDITO_FINANCEIRO!A:G,7,FALSE)</f>
        <v>#N/A</v>
      </c>
      <c r="I950" s="91" t="e">
        <f>VLOOKUP(B950,CREDITO_FINANCEIRO!A:K,10,FALSE)</f>
        <v>#N/A</v>
      </c>
      <c r="J950" s="91" t="e">
        <f>VLOOKUP(B950,CREDITO_FINANCEIRO!A:K,11,FALSE)</f>
        <v>#N/A</v>
      </c>
      <c r="K950" s="91" t="e">
        <f>VLOOKUP(B950,CREDITO_FINANCEIRO!A:L,12,FALSE)</f>
        <v>#N/A</v>
      </c>
      <c r="L950" s="110" t="e">
        <f t="shared" si="140"/>
        <v>#N/A</v>
      </c>
      <c r="M950" s="2" t="e">
        <f t="shared" si="141"/>
        <v>#N/A</v>
      </c>
      <c r="N950" s="111" t="e">
        <f>VLOOKUP(Tabela4[[#This Row],[Proposta de Referência]],SIMP_CF!A:K,9,FALSE)</f>
        <v>#N/A</v>
      </c>
      <c r="O950" s="111" t="e">
        <f>VLOOKUP(Tabela4[[#This Row],[Proposta de Referência]],SIMP_CF!A:K,8,FALSE)</f>
        <v>#N/A</v>
      </c>
      <c r="P950" s="112" t="e">
        <f t="shared" si="142"/>
        <v>#N/A</v>
      </c>
      <c r="Q950" s="112" t="e">
        <f t="shared" si="143"/>
        <v>#N/A</v>
      </c>
      <c r="R950" t="e">
        <f t="shared" si="149"/>
        <v>#N/A</v>
      </c>
      <c r="S950" s="108" t="e">
        <f t="shared" si="144"/>
        <v>#N/A</v>
      </c>
      <c r="T950" s="108" t="e">
        <f t="shared" si="145"/>
        <v>#N/A</v>
      </c>
      <c r="U950" s="110" t="e">
        <f t="shared" si="146"/>
        <v>#N/A</v>
      </c>
      <c r="V950" t="e">
        <f t="shared" si="147"/>
        <v>#N/A</v>
      </c>
      <c r="W950" t="str">
        <f t="shared" si="148"/>
        <v/>
      </c>
      <c r="X950" s="24" t="str">
        <f>IFERROR(VLOOKUP(W950,HOSPITAIS_COM_DIVIDAS!A:E,5,FALSE),"")</f>
        <v/>
      </c>
    </row>
    <row r="951" spans="1:24" x14ac:dyDescent="0.25">
      <c r="A951" s="52" t="str">
        <f>IFERROR((Tabela4[[#This Row],[Status da Proposta]]),"")</f>
        <v/>
      </c>
      <c r="B951" s="121">
        <f>IFERROR((CREDITO_FINANCEIRO!A951),"")</f>
        <v>0</v>
      </c>
      <c r="C951" s="120" t="str">
        <f>IFERROR((VLOOKUP(B951,CREDITO_FINANCEIRO!A:B,2,FALSE)),"")</f>
        <v/>
      </c>
      <c r="D951" s="94" t="str">
        <f>IFERROR((VLOOKUP(B951,CREDITO_FINANCEIRO!A:E,5,FALSE)),"")</f>
        <v/>
      </c>
      <c r="E951" s="95" t="str">
        <f>IFERROR((VLOOKUP(B951,CREDITO_FINANCEIRO!A:C,3,FALSE)),"")</f>
        <v/>
      </c>
      <c r="F951" s="120" t="str">
        <f>IFERROR((VLOOKUP(B951,CREDITO_FINANCEIRO!A:G,4,FALSE)),"")</f>
        <v/>
      </c>
      <c r="G951" s="120" t="e">
        <f>VLOOKUP(B951,CREDITO_FINANCEIRO!A:G,6,FALSE)</f>
        <v>#N/A</v>
      </c>
      <c r="H951" s="120" t="e">
        <f>VLOOKUP(B951,CREDITO_FINANCEIRO!A:G,7,FALSE)</f>
        <v>#N/A</v>
      </c>
      <c r="I951" s="91" t="e">
        <f>VLOOKUP(B951,CREDITO_FINANCEIRO!A:K,10,FALSE)</f>
        <v>#N/A</v>
      </c>
      <c r="J951" s="91" t="e">
        <f>VLOOKUP(B951,CREDITO_FINANCEIRO!A:K,11,FALSE)</f>
        <v>#N/A</v>
      </c>
      <c r="K951" s="91" t="e">
        <f>VLOOKUP(B951,CREDITO_FINANCEIRO!A:L,12,FALSE)</f>
        <v>#N/A</v>
      </c>
      <c r="L951" s="110" t="e">
        <f t="shared" si="140"/>
        <v>#N/A</v>
      </c>
      <c r="M951" s="2" t="e">
        <f t="shared" si="141"/>
        <v>#N/A</v>
      </c>
      <c r="N951" s="111" t="e">
        <f>VLOOKUP(Tabela4[[#This Row],[Proposta de Referência]],SIMP_CF!A:K,9,FALSE)</f>
        <v>#N/A</v>
      </c>
      <c r="O951" s="111" t="e">
        <f>VLOOKUP(Tabela4[[#This Row],[Proposta de Referência]],SIMP_CF!A:K,8,FALSE)</f>
        <v>#N/A</v>
      </c>
      <c r="P951" s="112" t="e">
        <f t="shared" si="142"/>
        <v>#N/A</v>
      </c>
      <c r="Q951" s="112" t="e">
        <f t="shared" si="143"/>
        <v>#N/A</v>
      </c>
      <c r="R951" t="e">
        <f t="shared" si="149"/>
        <v>#N/A</v>
      </c>
      <c r="S951" s="108" t="e">
        <f t="shared" si="144"/>
        <v>#N/A</v>
      </c>
      <c r="T951" s="108" t="e">
        <f t="shared" si="145"/>
        <v>#N/A</v>
      </c>
      <c r="U951" s="110" t="e">
        <f t="shared" si="146"/>
        <v>#N/A</v>
      </c>
      <c r="V951" t="e">
        <f t="shared" si="147"/>
        <v>#N/A</v>
      </c>
      <c r="W951" t="str">
        <f t="shared" si="148"/>
        <v/>
      </c>
      <c r="X951" s="24" t="str">
        <f>IFERROR(VLOOKUP(W951,HOSPITAIS_COM_DIVIDAS!A:E,5,FALSE),"")</f>
        <v/>
      </c>
    </row>
    <row r="952" spans="1:24" x14ac:dyDescent="0.25">
      <c r="A952" s="52" t="str">
        <f>IFERROR((Tabela4[[#This Row],[Status da Proposta]]),"")</f>
        <v/>
      </c>
      <c r="B952" s="121">
        <f>IFERROR((CREDITO_FINANCEIRO!A952),"")</f>
        <v>0</v>
      </c>
      <c r="C952" s="120" t="str">
        <f>IFERROR((VLOOKUP(B952,CREDITO_FINANCEIRO!A:B,2,FALSE)),"")</f>
        <v/>
      </c>
      <c r="D952" s="94" t="str">
        <f>IFERROR((VLOOKUP(B952,CREDITO_FINANCEIRO!A:E,5,FALSE)),"")</f>
        <v/>
      </c>
      <c r="E952" s="95" t="str">
        <f>IFERROR((VLOOKUP(B952,CREDITO_FINANCEIRO!A:C,3,FALSE)),"")</f>
        <v/>
      </c>
      <c r="F952" s="120" t="str">
        <f>IFERROR((VLOOKUP(B952,CREDITO_FINANCEIRO!A:G,4,FALSE)),"")</f>
        <v/>
      </c>
      <c r="G952" s="120" t="e">
        <f>VLOOKUP(B952,CREDITO_FINANCEIRO!A:G,6,FALSE)</f>
        <v>#N/A</v>
      </c>
      <c r="H952" s="120" t="e">
        <f>VLOOKUP(B952,CREDITO_FINANCEIRO!A:G,7,FALSE)</f>
        <v>#N/A</v>
      </c>
      <c r="I952" s="91" t="e">
        <f>VLOOKUP(B952,CREDITO_FINANCEIRO!A:K,10,FALSE)</f>
        <v>#N/A</v>
      </c>
      <c r="J952" s="91" t="e">
        <f>VLOOKUP(B952,CREDITO_FINANCEIRO!A:K,11,FALSE)</f>
        <v>#N/A</v>
      </c>
      <c r="K952" s="91" t="e">
        <f>VLOOKUP(B952,CREDITO_FINANCEIRO!A:L,12,FALSE)</f>
        <v>#N/A</v>
      </c>
      <c r="L952" s="110" t="e">
        <f t="shared" si="140"/>
        <v>#N/A</v>
      </c>
      <c r="M952" s="2" t="e">
        <f t="shared" si="141"/>
        <v>#N/A</v>
      </c>
      <c r="N952" s="111" t="e">
        <f>VLOOKUP(Tabela4[[#This Row],[Proposta de Referência]],SIMP_CF!A:K,9,FALSE)</f>
        <v>#N/A</v>
      </c>
      <c r="O952" s="111" t="e">
        <f>VLOOKUP(Tabela4[[#This Row],[Proposta de Referência]],SIMP_CF!A:K,8,FALSE)</f>
        <v>#N/A</v>
      </c>
      <c r="P952" s="112" t="e">
        <f t="shared" si="142"/>
        <v>#N/A</v>
      </c>
      <c r="Q952" s="112" t="e">
        <f t="shared" si="143"/>
        <v>#N/A</v>
      </c>
      <c r="R952" t="e">
        <f t="shared" si="149"/>
        <v>#N/A</v>
      </c>
      <c r="S952" s="108" t="e">
        <f t="shared" si="144"/>
        <v>#N/A</v>
      </c>
      <c r="T952" s="108" t="e">
        <f t="shared" si="145"/>
        <v>#N/A</v>
      </c>
      <c r="U952" s="110" t="e">
        <f t="shared" si="146"/>
        <v>#N/A</v>
      </c>
      <c r="V952" t="e">
        <f t="shared" si="147"/>
        <v>#N/A</v>
      </c>
      <c r="W952" t="str">
        <f t="shared" si="148"/>
        <v/>
      </c>
      <c r="X952" s="24" t="str">
        <f>IFERROR(VLOOKUP(W952,HOSPITAIS_COM_DIVIDAS!A:E,5,FALSE),"")</f>
        <v/>
      </c>
    </row>
    <row r="953" spans="1:24" x14ac:dyDescent="0.25">
      <c r="A953" s="52" t="str">
        <f>IFERROR((Tabela4[[#This Row],[Status da Proposta]]),"")</f>
        <v/>
      </c>
      <c r="B953" s="121">
        <f>IFERROR((CREDITO_FINANCEIRO!A953),"")</f>
        <v>0</v>
      </c>
      <c r="C953" s="120" t="str">
        <f>IFERROR((VLOOKUP(B953,CREDITO_FINANCEIRO!A:B,2,FALSE)),"")</f>
        <v/>
      </c>
      <c r="D953" s="94" t="str">
        <f>IFERROR((VLOOKUP(B953,CREDITO_FINANCEIRO!A:E,5,FALSE)),"")</f>
        <v/>
      </c>
      <c r="E953" s="95" t="str">
        <f>IFERROR((VLOOKUP(B953,CREDITO_FINANCEIRO!A:C,3,FALSE)),"")</f>
        <v/>
      </c>
      <c r="F953" s="120" t="str">
        <f>IFERROR((VLOOKUP(B953,CREDITO_FINANCEIRO!A:G,4,FALSE)),"")</f>
        <v/>
      </c>
      <c r="G953" s="120" t="e">
        <f>VLOOKUP(B953,CREDITO_FINANCEIRO!A:G,6,FALSE)</f>
        <v>#N/A</v>
      </c>
      <c r="H953" s="120" t="e">
        <f>VLOOKUP(B953,CREDITO_FINANCEIRO!A:G,7,FALSE)</f>
        <v>#N/A</v>
      </c>
      <c r="I953" s="91" t="e">
        <f>VLOOKUP(B953,CREDITO_FINANCEIRO!A:K,10,FALSE)</f>
        <v>#N/A</v>
      </c>
      <c r="J953" s="91" t="e">
        <f>VLOOKUP(B953,CREDITO_FINANCEIRO!A:K,11,FALSE)</f>
        <v>#N/A</v>
      </c>
      <c r="K953" s="91" t="e">
        <f>VLOOKUP(B953,CREDITO_FINANCEIRO!A:L,12,FALSE)</f>
        <v>#N/A</v>
      </c>
      <c r="L953" s="110" t="e">
        <f t="shared" si="140"/>
        <v>#N/A</v>
      </c>
      <c r="M953" s="2" t="e">
        <f t="shared" si="141"/>
        <v>#N/A</v>
      </c>
      <c r="N953" s="111" t="e">
        <f>VLOOKUP(Tabela4[[#This Row],[Proposta de Referência]],SIMP_CF!A:K,9,FALSE)</f>
        <v>#N/A</v>
      </c>
      <c r="O953" s="111" t="e">
        <f>VLOOKUP(Tabela4[[#This Row],[Proposta de Referência]],SIMP_CF!A:K,8,FALSE)</f>
        <v>#N/A</v>
      </c>
      <c r="P953" s="112" t="e">
        <f t="shared" si="142"/>
        <v>#N/A</v>
      </c>
      <c r="Q953" s="112" t="e">
        <f t="shared" si="143"/>
        <v>#N/A</v>
      </c>
      <c r="R953" t="e">
        <f t="shared" si="149"/>
        <v>#N/A</v>
      </c>
      <c r="S953" s="108" t="e">
        <f t="shared" si="144"/>
        <v>#N/A</v>
      </c>
      <c r="T953" s="108" t="e">
        <f t="shared" si="145"/>
        <v>#N/A</v>
      </c>
      <c r="U953" s="110" t="e">
        <f t="shared" si="146"/>
        <v>#N/A</v>
      </c>
      <c r="V953" t="e">
        <f t="shared" si="147"/>
        <v>#N/A</v>
      </c>
      <c r="W953" t="str">
        <f t="shared" si="148"/>
        <v/>
      </c>
      <c r="X953" s="24" t="str">
        <f>IFERROR(VLOOKUP(W953,HOSPITAIS_COM_DIVIDAS!A:E,5,FALSE),"")</f>
        <v/>
      </c>
    </row>
    <row r="954" spans="1:24" x14ac:dyDescent="0.25">
      <c r="A954" s="52" t="str">
        <f>IFERROR((Tabela4[[#This Row],[Status da Proposta]]),"")</f>
        <v/>
      </c>
      <c r="B954" s="121">
        <f>IFERROR((CREDITO_FINANCEIRO!A954),"")</f>
        <v>0</v>
      </c>
      <c r="C954" s="120" t="str">
        <f>IFERROR((VLOOKUP(B954,CREDITO_FINANCEIRO!A:B,2,FALSE)),"")</f>
        <v/>
      </c>
      <c r="D954" s="94" t="str">
        <f>IFERROR((VLOOKUP(B954,CREDITO_FINANCEIRO!A:E,5,FALSE)),"")</f>
        <v/>
      </c>
      <c r="E954" s="95" t="str">
        <f>IFERROR((VLOOKUP(B954,CREDITO_FINANCEIRO!A:C,3,FALSE)),"")</f>
        <v/>
      </c>
      <c r="F954" s="120" t="str">
        <f>IFERROR((VLOOKUP(B954,CREDITO_FINANCEIRO!A:G,4,FALSE)),"")</f>
        <v/>
      </c>
      <c r="G954" s="120" t="e">
        <f>VLOOKUP(B954,CREDITO_FINANCEIRO!A:G,6,FALSE)</f>
        <v>#N/A</v>
      </c>
      <c r="H954" s="120" t="e">
        <f>VLOOKUP(B954,CREDITO_FINANCEIRO!A:G,7,FALSE)</f>
        <v>#N/A</v>
      </c>
      <c r="I954" s="91" t="e">
        <f>VLOOKUP(B954,CREDITO_FINANCEIRO!A:K,10,FALSE)</f>
        <v>#N/A</v>
      </c>
      <c r="J954" s="91" t="e">
        <f>VLOOKUP(B954,CREDITO_FINANCEIRO!A:K,11,FALSE)</f>
        <v>#N/A</v>
      </c>
      <c r="K954" s="91" t="e">
        <f>VLOOKUP(B954,CREDITO_FINANCEIRO!A:L,12,FALSE)</f>
        <v>#N/A</v>
      </c>
      <c r="L954" s="110" t="e">
        <f t="shared" si="140"/>
        <v>#N/A</v>
      </c>
      <c r="M954" s="2" t="e">
        <f t="shared" si="141"/>
        <v>#N/A</v>
      </c>
      <c r="N954" s="111" t="e">
        <f>VLOOKUP(Tabela4[[#This Row],[Proposta de Referência]],SIMP_CF!A:K,9,FALSE)</f>
        <v>#N/A</v>
      </c>
      <c r="O954" s="111" t="e">
        <f>VLOOKUP(Tabela4[[#This Row],[Proposta de Referência]],SIMP_CF!A:K,8,FALSE)</f>
        <v>#N/A</v>
      </c>
      <c r="P954" s="112" t="e">
        <f t="shared" si="142"/>
        <v>#N/A</v>
      </c>
      <c r="Q954" s="112" t="e">
        <f t="shared" si="143"/>
        <v>#N/A</v>
      </c>
      <c r="R954" t="e">
        <f t="shared" si="149"/>
        <v>#N/A</v>
      </c>
      <c r="S954" s="108" t="e">
        <f t="shared" si="144"/>
        <v>#N/A</v>
      </c>
      <c r="T954" s="108" t="e">
        <f t="shared" si="145"/>
        <v>#N/A</v>
      </c>
      <c r="U954" s="110" t="e">
        <f t="shared" si="146"/>
        <v>#N/A</v>
      </c>
      <c r="V954" t="e">
        <f t="shared" si="147"/>
        <v>#N/A</v>
      </c>
      <c r="W954" t="str">
        <f t="shared" si="148"/>
        <v/>
      </c>
      <c r="X954" s="24" t="str">
        <f>IFERROR(VLOOKUP(W954,HOSPITAIS_COM_DIVIDAS!A:E,5,FALSE),"")</f>
        <v/>
      </c>
    </row>
    <row r="955" spans="1:24" x14ac:dyDescent="0.25">
      <c r="A955" s="52" t="str">
        <f>IFERROR((Tabela4[[#This Row],[Status da Proposta]]),"")</f>
        <v/>
      </c>
      <c r="B955" s="121">
        <f>IFERROR((CREDITO_FINANCEIRO!A955),"")</f>
        <v>0</v>
      </c>
      <c r="C955" s="120" t="str">
        <f>IFERROR((VLOOKUP(B955,CREDITO_FINANCEIRO!A:B,2,FALSE)),"")</f>
        <v/>
      </c>
      <c r="D955" s="94" t="str">
        <f>IFERROR((VLOOKUP(B955,CREDITO_FINANCEIRO!A:E,5,FALSE)),"")</f>
        <v/>
      </c>
      <c r="E955" s="95" t="str">
        <f>IFERROR((VLOOKUP(B955,CREDITO_FINANCEIRO!A:C,3,FALSE)),"")</f>
        <v/>
      </c>
      <c r="F955" s="120" t="str">
        <f>IFERROR((VLOOKUP(B955,CREDITO_FINANCEIRO!A:G,4,FALSE)),"")</f>
        <v/>
      </c>
      <c r="G955" s="120" t="e">
        <f>VLOOKUP(B955,CREDITO_FINANCEIRO!A:G,6,FALSE)</f>
        <v>#N/A</v>
      </c>
      <c r="H955" s="120" t="e">
        <f>VLOOKUP(B955,CREDITO_FINANCEIRO!A:G,7,FALSE)</f>
        <v>#N/A</v>
      </c>
      <c r="I955" s="91" t="e">
        <f>VLOOKUP(B955,CREDITO_FINANCEIRO!A:K,10,FALSE)</f>
        <v>#N/A</v>
      </c>
      <c r="J955" s="91" t="e">
        <f>VLOOKUP(B955,CREDITO_FINANCEIRO!A:K,11,FALSE)</f>
        <v>#N/A</v>
      </c>
      <c r="K955" s="91" t="e">
        <f>VLOOKUP(B955,CREDITO_FINANCEIRO!A:L,12,FALSE)</f>
        <v>#N/A</v>
      </c>
      <c r="L955" s="110" t="e">
        <f t="shared" si="140"/>
        <v>#N/A</v>
      </c>
      <c r="M955" s="2" t="e">
        <f t="shared" si="141"/>
        <v>#N/A</v>
      </c>
      <c r="N955" s="111" t="e">
        <f>VLOOKUP(Tabela4[[#This Row],[Proposta de Referência]],SIMP_CF!A:K,9,FALSE)</f>
        <v>#N/A</v>
      </c>
      <c r="O955" s="111" t="e">
        <f>VLOOKUP(Tabela4[[#This Row],[Proposta de Referência]],SIMP_CF!A:K,8,FALSE)</f>
        <v>#N/A</v>
      </c>
      <c r="P955" s="112" t="e">
        <f t="shared" si="142"/>
        <v>#N/A</v>
      </c>
      <c r="Q955" s="112" t="e">
        <f t="shared" si="143"/>
        <v>#N/A</v>
      </c>
      <c r="R955" t="e">
        <f t="shared" si="149"/>
        <v>#N/A</v>
      </c>
      <c r="S955" s="108" t="e">
        <f t="shared" si="144"/>
        <v>#N/A</v>
      </c>
      <c r="T955" s="108" t="e">
        <f t="shared" si="145"/>
        <v>#N/A</v>
      </c>
      <c r="U955" s="110" t="e">
        <f t="shared" si="146"/>
        <v>#N/A</v>
      </c>
      <c r="V955" t="e">
        <f t="shared" si="147"/>
        <v>#N/A</v>
      </c>
      <c r="W955" t="str">
        <f t="shared" si="148"/>
        <v/>
      </c>
      <c r="X955" s="24" t="str">
        <f>IFERROR(VLOOKUP(W955,HOSPITAIS_COM_DIVIDAS!A:E,5,FALSE),"")</f>
        <v/>
      </c>
    </row>
    <row r="956" spans="1:24" x14ac:dyDescent="0.25">
      <c r="A956" s="52" t="str">
        <f>IFERROR((Tabela4[[#This Row],[Status da Proposta]]),"")</f>
        <v/>
      </c>
      <c r="B956" s="121">
        <f>IFERROR((CREDITO_FINANCEIRO!A956),"")</f>
        <v>0</v>
      </c>
      <c r="C956" s="120" t="str">
        <f>IFERROR((VLOOKUP(B956,CREDITO_FINANCEIRO!A:B,2,FALSE)),"")</f>
        <v/>
      </c>
      <c r="D956" s="94" t="str">
        <f>IFERROR((VLOOKUP(B956,CREDITO_FINANCEIRO!A:E,5,FALSE)),"")</f>
        <v/>
      </c>
      <c r="E956" s="95" t="str">
        <f>IFERROR((VLOOKUP(B956,CREDITO_FINANCEIRO!A:C,3,FALSE)),"")</f>
        <v/>
      </c>
      <c r="F956" s="120" t="str">
        <f>IFERROR((VLOOKUP(B956,CREDITO_FINANCEIRO!A:G,4,FALSE)),"")</f>
        <v/>
      </c>
      <c r="G956" s="120" t="e">
        <f>VLOOKUP(B956,CREDITO_FINANCEIRO!A:G,6,FALSE)</f>
        <v>#N/A</v>
      </c>
      <c r="H956" s="120" t="e">
        <f>VLOOKUP(B956,CREDITO_FINANCEIRO!A:G,7,FALSE)</f>
        <v>#N/A</v>
      </c>
      <c r="I956" s="91" t="e">
        <f>VLOOKUP(B956,CREDITO_FINANCEIRO!A:K,10,FALSE)</f>
        <v>#N/A</v>
      </c>
      <c r="J956" s="91" t="e">
        <f>VLOOKUP(B956,CREDITO_FINANCEIRO!A:K,11,FALSE)</f>
        <v>#N/A</v>
      </c>
      <c r="K956" s="91" t="e">
        <f>VLOOKUP(B956,CREDITO_FINANCEIRO!A:L,12,FALSE)</f>
        <v>#N/A</v>
      </c>
      <c r="L956" s="110" t="e">
        <f t="shared" si="140"/>
        <v>#N/A</v>
      </c>
      <c r="M956" s="2" t="e">
        <f t="shared" si="141"/>
        <v>#N/A</v>
      </c>
      <c r="N956" s="111" t="e">
        <f>VLOOKUP(Tabela4[[#This Row],[Proposta de Referência]],SIMP_CF!A:K,9,FALSE)</f>
        <v>#N/A</v>
      </c>
      <c r="O956" s="111" t="e">
        <f>VLOOKUP(Tabela4[[#This Row],[Proposta de Referência]],SIMP_CF!A:K,8,FALSE)</f>
        <v>#N/A</v>
      </c>
      <c r="P956" s="112" t="e">
        <f t="shared" si="142"/>
        <v>#N/A</v>
      </c>
      <c r="Q956" s="112" t="e">
        <f t="shared" si="143"/>
        <v>#N/A</v>
      </c>
      <c r="R956" t="e">
        <f t="shared" si="149"/>
        <v>#N/A</v>
      </c>
      <c r="S956" s="108" t="e">
        <f t="shared" si="144"/>
        <v>#N/A</v>
      </c>
      <c r="T956" s="108" t="e">
        <f t="shared" si="145"/>
        <v>#N/A</v>
      </c>
      <c r="U956" s="110" t="e">
        <f t="shared" si="146"/>
        <v>#N/A</v>
      </c>
      <c r="V956" t="e">
        <f t="shared" si="147"/>
        <v>#N/A</v>
      </c>
      <c r="W956" t="str">
        <f t="shared" si="148"/>
        <v/>
      </c>
      <c r="X956" s="24" t="str">
        <f>IFERROR(VLOOKUP(W956,HOSPITAIS_COM_DIVIDAS!A:E,5,FALSE),"")</f>
        <v/>
      </c>
    </row>
    <row r="957" spans="1:24" x14ac:dyDescent="0.25">
      <c r="A957" s="52" t="str">
        <f>IFERROR((Tabela4[[#This Row],[Status da Proposta]]),"")</f>
        <v/>
      </c>
      <c r="B957" s="121">
        <f>IFERROR((CREDITO_FINANCEIRO!A957),"")</f>
        <v>0</v>
      </c>
      <c r="C957" s="120" t="str">
        <f>IFERROR((VLOOKUP(B957,CREDITO_FINANCEIRO!A:B,2,FALSE)),"")</f>
        <v/>
      </c>
      <c r="D957" s="94" t="str">
        <f>IFERROR((VLOOKUP(B957,CREDITO_FINANCEIRO!A:E,5,FALSE)),"")</f>
        <v/>
      </c>
      <c r="E957" s="95" t="str">
        <f>IFERROR((VLOOKUP(B957,CREDITO_FINANCEIRO!A:C,3,FALSE)),"")</f>
        <v/>
      </c>
      <c r="F957" s="120" t="str">
        <f>IFERROR((VLOOKUP(B957,CREDITO_FINANCEIRO!A:G,4,FALSE)),"")</f>
        <v/>
      </c>
      <c r="G957" s="120" t="e">
        <f>VLOOKUP(B957,CREDITO_FINANCEIRO!A:G,6,FALSE)</f>
        <v>#N/A</v>
      </c>
      <c r="H957" s="120" t="e">
        <f>VLOOKUP(B957,CREDITO_FINANCEIRO!A:G,7,FALSE)</f>
        <v>#N/A</v>
      </c>
      <c r="I957" s="91" t="e">
        <f>VLOOKUP(B957,CREDITO_FINANCEIRO!A:K,10,FALSE)</f>
        <v>#N/A</v>
      </c>
      <c r="J957" s="91" t="e">
        <f>VLOOKUP(B957,CREDITO_FINANCEIRO!A:K,11,FALSE)</f>
        <v>#N/A</v>
      </c>
      <c r="K957" s="91" t="e">
        <f>VLOOKUP(B957,CREDITO_FINANCEIRO!A:L,12,FALSE)</f>
        <v>#N/A</v>
      </c>
      <c r="L957" s="110" t="e">
        <f t="shared" si="140"/>
        <v>#N/A</v>
      </c>
      <c r="M957" s="2" t="e">
        <f t="shared" si="141"/>
        <v>#N/A</v>
      </c>
      <c r="N957" s="111" t="e">
        <f>VLOOKUP(Tabela4[[#This Row],[Proposta de Referência]],SIMP_CF!A:K,9,FALSE)</f>
        <v>#N/A</v>
      </c>
      <c r="O957" s="111" t="e">
        <f>VLOOKUP(Tabela4[[#This Row],[Proposta de Referência]],SIMP_CF!A:K,8,FALSE)</f>
        <v>#N/A</v>
      </c>
      <c r="P957" s="112" t="e">
        <f t="shared" si="142"/>
        <v>#N/A</v>
      </c>
      <c r="Q957" s="112" t="e">
        <f t="shared" si="143"/>
        <v>#N/A</v>
      </c>
      <c r="R957" t="e">
        <f t="shared" si="149"/>
        <v>#N/A</v>
      </c>
      <c r="S957" s="108" t="e">
        <f t="shared" si="144"/>
        <v>#N/A</v>
      </c>
      <c r="T957" s="108" t="e">
        <f t="shared" si="145"/>
        <v>#N/A</v>
      </c>
      <c r="U957" s="110" t="e">
        <f t="shared" si="146"/>
        <v>#N/A</v>
      </c>
      <c r="V957" t="e">
        <f t="shared" si="147"/>
        <v>#N/A</v>
      </c>
      <c r="W957" t="str">
        <f t="shared" si="148"/>
        <v/>
      </c>
      <c r="X957" s="24" t="str">
        <f>IFERROR(VLOOKUP(W957,HOSPITAIS_COM_DIVIDAS!A:E,5,FALSE),"")</f>
        <v/>
      </c>
    </row>
    <row r="958" spans="1:24" x14ac:dyDescent="0.25">
      <c r="A958" s="52" t="str">
        <f>IFERROR((Tabela4[[#This Row],[Status da Proposta]]),"")</f>
        <v/>
      </c>
      <c r="B958" s="121">
        <f>IFERROR((CREDITO_FINANCEIRO!A958),"")</f>
        <v>0</v>
      </c>
      <c r="C958" s="120" t="str">
        <f>IFERROR((VLOOKUP(B958,CREDITO_FINANCEIRO!A:B,2,FALSE)),"")</f>
        <v/>
      </c>
      <c r="D958" s="94" t="str">
        <f>IFERROR((VLOOKUP(B958,CREDITO_FINANCEIRO!A:E,5,FALSE)),"")</f>
        <v/>
      </c>
      <c r="E958" s="95" t="str">
        <f>IFERROR((VLOOKUP(B958,CREDITO_FINANCEIRO!A:C,3,FALSE)),"")</f>
        <v/>
      </c>
      <c r="F958" s="120" t="str">
        <f>IFERROR((VLOOKUP(B958,CREDITO_FINANCEIRO!A:G,4,FALSE)),"")</f>
        <v/>
      </c>
      <c r="G958" s="120" t="e">
        <f>VLOOKUP(B958,CREDITO_FINANCEIRO!A:G,6,FALSE)</f>
        <v>#N/A</v>
      </c>
      <c r="H958" s="120" t="e">
        <f>VLOOKUP(B958,CREDITO_FINANCEIRO!A:G,7,FALSE)</f>
        <v>#N/A</v>
      </c>
      <c r="I958" s="91" t="e">
        <f>VLOOKUP(B958,CREDITO_FINANCEIRO!A:K,10,FALSE)</f>
        <v>#N/A</v>
      </c>
      <c r="J958" s="91" t="e">
        <f>VLOOKUP(B958,CREDITO_FINANCEIRO!A:K,11,FALSE)</f>
        <v>#N/A</v>
      </c>
      <c r="K958" s="91" t="e">
        <f>VLOOKUP(B958,CREDITO_FINANCEIRO!A:L,12,FALSE)</f>
        <v>#N/A</v>
      </c>
      <c r="L958" s="110" t="e">
        <f t="shared" si="140"/>
        <v>#N/A</v>
      </c>
      <c r="M958" s="2" t="e">
        <f t="shared" si="141"/>
        <v>#N/A</v>
      </c>
      <c r="N958" s="111" t="e">
        <f>VLOOKUP(Tabela4[[#This Row],[Proposta de Referência]],SIMP_CF!A:K,9,FALSE)</f>
        <v>#N/A</v>
      </c>
      <c r="O958" s="111" t="e">
        <f>VLOOKUP(Tabela4[[#This Row],[Proposta de Referência]],SIMP_CF!A:K,8,FALSE)</f>
        <v>#N/A</v>
      </c>
      <c r="P958" s="112" t="e">
        <f t="shared" si="142"/>
        <v>#N/A</v>
      </c>
      <c r="Q958" s="112" t="e">
        <f t="shared" si="143"/>
        <v>#N/A</v>
      </c>
      <c r="R958" t="e">
        <f t="shared" si="149"/>
        <v>#N/A</v>
      </c>
      <c r="S958" s="108" t="e">
        <f t="shared" si="144"/>
        <v>#N/A</v>
      </c>
      <c r="T958" s="108" t="e">
        <f t="shared" si="145"/>
        <v>#N/A</v>
      </c>
      <c r="U958" s="110" t="e">
        <f t="shared" si="146"/>
        <v>#N/A</v>
      </c>
      <c r="V958" t="e">
        <f t="shared" si="147"/>
        <v>#N/A</v>
      </c>
      <c r="W958" t="str">
        <f t="shared" si="148"/>
        <v/>
      </c>
      <c r="X958" s="24" t="str">
        <f>IFERROR(VLOOKUP(W958,HOSPITAIS_COM_DIVIDAS!A:E,5,FALSE),"")</f>
        <v/>
      </c>
    </row>
    <row r="959" spans="1:24" x14ac:dyDescent="0.25">
      <c r="A959" s="52" t="str">
        <f>IFERROR((Tabela4[[#This Row],[Status da Proposta]]),"")</f>
        <v/>
      </c>
      <c r="B959" s="121">
        <f>IFERROR((CREDITO_FINANCEIRO!A959),"")</f>
        <v>0</v>
      </c>
      <c r="C959" s="120" t="str">
        <f>IFERROR((VLOOKUP(B959,CREDITO_FINANCEIRO!A:B,2,FALSE)),"")</f>
        <v/>
      </c>
      <c r="D959" s="94" t="str">
        <f>IFERROR((VLOOKUP(B959,CREDITO_FINANCEIRO!A:E,5,FALSE)),"")</f>
        <v/>
      </c>
      <c r="E959" s="95" t="str">
        <f>IFERROR((VLOOKUP(B959,CREDITO_FINANCEIRO!A:C,3,FALSE)),"")</f>
        <v/>
      </c>
      <c r="F959" s="120" t="str">
        <f>IFERROR((VLOOKUP(B959,CREDITO_FINANCEIRO!A:G,4,FALSE)),"")</f>
        <v/>
      </c>
      <c r="G959" s="120" t="e">
        <f>VLOOKUP(B959,CREDITO_FINANCEIRO!A:G,6,FALSE)</f>
        <v>#N/A</v>
      </c>
      <c r="H959" s="120" t="e">
        <f>VLOOKUP(B959,CREDITO_FINANCEIRO!A:G,7,FALSE)</f>
        <v>#N/A</v>
      </c>
      <c r="I959" s="91" t="e">
        <f>VLOOKUP(B959,CREDITO_FINANCEIRO!A:K,10,FALSE)</f>
        <v>#N/A</v>
      </c>
      <c r="J959" s="91" t="e">
        <f>VLOOKUP(B959,CREDITO_FINANCEIRO!A:K,11,FALSE)</f>
        <v>#N/A</v>
      </c>
      <c r="K959" s="91" t="e">
        <f>VLOOKUP(B959,CREDITO_FINANCEIRO!A:L,12,FALSE)</f>
        <v>#N/A</v>
      </c>
      <c r="L959" s="110" t="e">
        <f t="shared" si="140"/>
        <v>#N/A</v>
      </c>
      <c r="M959" s="2" t="e">
        <f t="shared" si="141"/>
        <v>#N/A</v>
      </c>
      <c r="N959" s="111" t="e">
        <f>VLOOKUP(Tabela4[[#This Row],[Proposta de Referência]],SIMP_CF!A:K,9,FALSE)</f>
        <v>#N/A</v>
      </c>
      <c r="O959" s="111" t="e">
        <f>VLOOKUP(Tabela4[[#This Row],[Proposta de Referência]],SIMP_CF!A:K,8,FALSE)</f>
        <v>#N/A</v>
      </c>
      <c r="P959" s="112" t="e">
        <f t="shared" si="142"/>
        <v>#N/A</v>
      </c>
      <c r="Q959" s="112" t="e">
        <f t="shared" si="143"/>
        <v>#N/A</v>
      </c>
      <c r="R959" t="e">
        <f t="shared" si="149"/>
        <v>#N/A</v>
      </c>
      <c r="S959" s="108" t="e">
        <f t="shared" si="144"/>
        <v>#N/A</v>
      </c>
      <c r="T959" s="108" t="e">
        <f t="shared" si="145"/>
        <v>#N/A</v>
      </c>
      <c r="U959" s="110" t="e">
        <f t="shared" si="146"/>
        <v>#N/A</v>
      </c>
      <c r="V959" t="e">
        <f t="shared" si="147"/>
        <v>#N/A</v>
      </c>
      <c r="W959" t="str">
        <f t="shared" si="148"/>
        <v/>
      </c>
      <c r="X959" s="24" t="str">
        <f>IFERROR(VLOOKUP(W959,HOSPITAIS_COM_DIVIDAS!A:E,5,FALSE),"")</f>
        <v/>
      </c>
    </row>
    <row r="960" spans="1:24" x14ac:dyDescent="0.25">
      <c r="A960" s="52" t="str">
        <f>IFERROR((Tabela4[[#This Row],[Status da Proposta]]),"")</f>
        <v/>
      </c>
      <c r="B960" s="121">
        <f>IFERROR((CREDITO_FINANCEIRO!A960),"")</f>
        <v>0</v>
      </c>
      <c r="C960" s="120" t="str">
        <f>IFERROR((VLOOKUP(B960,CREDITO_FINANCEIRO!A:B,2,FALSE)),"")</f>
        <v/>
      </c>
      <c r="D960" s="94" t="str">
        <f>IFERROR((VLOOKUP(B960,CREDITO_FINANCEIRO!A:E,5,FALSE)),"")</f>
        <v/>
      </c>
      <c r="E960" s="95" t="str">
        <f>IFERROR((VLOOKUP(B960,CREDITO_FINANCEIRO!A:C,3,FALSE)),"")</f>
        <v/>
      </c>
      <c r="F960" s="120" t="str">
        <f>IFERROR((VLOOKUP(B960,CREDITO_FINANCEIRO!A:G,4,FALSE)),"")</f>
        <v/>
      </c>
      <c r="G960" s="120" t="e">
        <f>VLOOKUP(B960,CREDITO_FINANCEIRO!A:G,6,FALSE)</f>
        <v>#N/A</v>
      </c>
      <c r="H960" s="120" t="e">
        <f>VLOOKUP(B960,CREDITO_FINANCEIRO!A:G,7,FALSE)</f>
        <v>#N/A</v>
      </c>
      <c r="I960" s="91" t="e">
        <f>VLOOKUP(B960,CREDITO_FINANCEIRO!A:K,10,FALSE)</f>
        <v>#N/A</v>
      </c>
      <c r="J960" s="91" t="e">
        <f>VLOOKUP(B960,CREDITO_FINANCEIRO!A:K,11,FALSE)</f>
        <v>#N/A</v>
      </c>
      <c r="K960" s="91" t="e">
        <f>VLOOKUP(B960,CREDITO_FINANCEIRO!A:L,12,FALSE)</f>
        <v>#N/A</v>
      </c>
      <c r="L960" s="110" t="e">
        <f t="shared" si="140"/>
        <v>#N/A</v>
      </c>
      <c r="M960" s="2" t="e">
        <f t="shared" si="141"/>
        <v>#N/A</v>
      </c>
      <c r="N960" s="111" t="e">
        <f>VLOOKUP(Tabela4[[#This Row],[Proposta de Referência]],SIMP_CF!A:K,9,FALSE)</f>
        <v>#N/A</v>
      </c>
      <c r="O960" s="111" t="e">
        <f>VLOOKUP(Tabela4[[#This Row],[Proposta de Referência]],SIMP_CF!A:K,8,FALSE)</f>
        <v>#N/A</v>
      </c>
      <c r="P960" s="112" t="e">
        <f t="shared" si="142"/>
        <v>#N/A</v>
      </c>
      <c r="Q960" s="112" t="e">
        <f t="shared" si="143"/>
        <v>#N/A</v>
      </c>
      <c r="R960" t="e">
        <f t="shared" si="149"/>
        <v>#N/A</v>
      </c>
      <c r="S960" s="108" t="e">
        <f t="shared" si="144"/>
        <v>#N/A</v>
      </c>
      <c r="T960" s="108" t="e">
        <f t="shared" si="145"/>
        <v>#N/A</v>
      </c>
      <c r="U960" s="110" t="e">
        <f t="shared" si="146"/>
        <v>#N/A</v>
      </c>
      <c r="V960" t="e">
        <f t="shared" si="147"/>
        <v>#N/A</v>
      </c>
      <c r="W960" t="str">
        <f t="shared" si="148"/>
        <v/>
      </c>
      <c r="X960" s="24" t="str">
        <f>IFERROR(VLOOKUP(W960,HOSPITAIS_COM_DIVIDAS!A:E,5,FALSE),"")</f>
        <v/>
      </c>
    </row>
    <row r="961" spans="1:24" x14ac:dyDescent="0.25">
      <c r="A961" s="52" t="str">
        <f>IFERROR((Tabela4[[#This Row],[Status da Proposta]]),"")</f>
        <v/>
      </c>
      <c r="B961" s="121">
        <f>IFERROR((CREDITO_FINANCEIRO!A961),"")</f>
        <v>0</v>
      </c>
      <c r="C961" s="120" t="str">
        <f>IFERROR((VLOOKUP(B961,CREDITO_FINANCEIRO!A:B,2,FALSE)),"")</f>
        <v/>
      </c>
      <c r="D961" s="94" t="str">
        <f>IFERROR((VLOOKUP(B961,CREDITO_FINANCEIRO!A:E,5,FALSE)),"")</f>
        <v/>
      </c>
      <c r="E961" s="95" t="str">
        <f>IFERROR((VLOOKUP(B961,CREDITO_FINANCEIRO!A:C,3,FALSE)),"")</f>
        <v/>
      </c>
      <c r="F961" s="120" t="str">
        <f>IFERROR((VLOOKUP(B961,CREDITO_FINANCEIRO!A:G,4,FALSE)),"")</f>
        <v/>
      </c>
      <c r="G961" s="120" t="e">
        <f>VLOOKUP(B961,CREDITO_FINANCEIRO!A:G,6,FALSE)</f>
        <v>#N/A</v>
      </c>
      <c r="H961" s="120" t="e">
        <f>VLOOKUP(B961,CREDITO_FINANCEIRO!A:G,7,FALSE)</f>
        <v>#N/A</v>
      </c>
      <c r="I961" s="91" t="e">
        <f>VLOOKUP(B961,CREDITO_FINANCEIRO!A:K,10,FALSE)</f>
        <v>#N/A</v>
      </c>
      <c r="J961" s="91" t="e">
        <f>VLOOKUP(B961,CREDITO_FINANCEIRO!A:K,11,FALSE)</f>
        <v>#N/A</v>
      </c>
      <c r="K961" s="91" t="e">
        <f>VLOOKUP(B961,CREDITO_FINANCEIRO!A:L,12,FALSE)</f>
        <v>#N/A</v>
      </c>
      <c r="L961" s="110" t="e">
        <f t="shared" si="140"/>
        <v>#N/A</v>
      </c>
      <c r="M961" s="2" t="e">
        <f t="shared" si="141"/>
        <v>#N/A</v>
      </c>
      <c r="N961" s="111" t="e">
        <f>VLOOKUP(Tabela4[[#This Row],[Proposta de Referência]],SIMP_CF!A:K,9,FALSE)</f>
        <v>#N/A</v>
      </c>
      <c r="O961" s="111" t="e">
        <f>VLOOKUP(Tabela4[[#This Row],[Proposta de Referência]],SIMP_CF!A:K,8,FALSE)</f>
        <v>#N/A</v>
      </c>
      <c r="P961" s="112" t="e">
        <f t="shared" si="142"/>
        <v>#N/A</v>
      </c>
      <c r="Q961" s="112" t="e">
        <f t="shared" si="143"/>
        <v>#N/A</v>
      </c>
      <c r="R961" t="e">
        <f t="shared" si="149"/>
        <v>#N/A</v>
      </c>
      <c r="S961" s="108" t="e">
        <f t="shared" si="144"/>
        <v>#N/A</v>
      </c>
      <c r="T961" s="108" t="e">
        <f t="shared" si="145"/>
        <v>#N/A</v>
      </c>
      <c r="U961" s="110" t="e">
        <f t="shared" si="146"/>
        <v>#N/A</v>
      </c>
      <c r="V961" t="e">
        <f t="shared" si="147"/>
        <v>#N/A</v>
      </c>
      <c r="W961" t="str">
        <f t="shared" si="148"/>
        <v/>
      </c>
      <c r="X961" s="24" t="str">
        <f>IFERROR(VLOOKUP(W961,HOSPITAIS_COM_DIVIDAS!A:E,5,FALSE),"")</f>
        <v/>
      </c>
    </row>
    <row r="962" spans="1:24" x14ac:dyDescent="0.25">
      <c r="A962" s="52" t="str">
        <f>IFERROR((Tabela4[[#This Row],[Status da Proposta]]),"")</f>
        <v/>
      </c>
      <c r="B962" s="121">
        <f>IFERROR((CREDITO_FINANCEIRO!A962),"")</f>
        <v>0</v>
      </c>
      <c r="C962" s="120" t="str">
        <f>IFERROR((VLOOKUP(B962,CREDITO_FINANCEIRO!A:B,2,FALSE)),"")</f>
        <v/>
      </c>
      <c r="D962" s="94" t="str">
        <f>IFERROR((VLOOKUP(B962,CREDITO_FINANCEIRO!A:E,5,FALSE)),"")</f>
        <v/>
      </c>
      <c r="E962" s="95" t="str">
        <f>IFERROR((VLOOKUP(B962,CREDITO_FINANCEIRO!A:C,3,FALSE)),"")</f>
        <v/>
      </c>
      <c r="F962" s="120" t="str">
        <f>IFERROR((VLOOKUP(B962,CREDITO_FINANCEIRO!A:G,4,FALSE)),"")</f>
        <v/>
      </c>
      <c r="G962" s="120" t="e">
        <f>VLOOKUP(B962,CREDITO_FINANCEIRO!A:G,6,FALSE)</f>
        <v>#N/A</v>
      </c>
      <c r="H962" s="120" t="e">
        <f>VLOOKUP(B962,CREDITO_FINANCEIRO!A:G,7,FALSE)</f>
        <v>#N/A</v>
      </c>
      <c r="I962" s="91" t="e">
        <f>VLOOKUP(B962,CREDITO_FINANCEIRO!A:K,10,FALSE)</f>
        <v>#N/A</v>
      </c>
      <c r="J962" s="91" t="e">
        <f>VLOOKUP(B962,CREDITO_FINANCEIRO!A:K,11,FALSE)</f>
        <v>#N/A</v>
      </c>
      <c r="K962" s="91" t="e">
        <f>VLOOKUP(B962,CREDITO_FINANCEIRO!A:L,12,FALSE)</f>
        <v>#N/A</v>
      </c>
      <c r="L962" s="110" t="e">
        <f t="shared" ref="L962:L1025" si="150">MAX(I962:K962)</f>
        <v>#N/A</v>
      </c>
      <c r="M962" s="2" t="e">
        <f t="shared" ref="M962:M1025" si="151">IF(((L962)=0),"NÃO, POSSUI VALOR","SIM, POSSUI VALOR")</f>
        <v>#N/A</v>
      </c>
      <c r="N962" s="111" t="e">
        <f>VLOOKUP(Tabela4[[#This Row],[Proposta de Referência]],SIMP_CF!A:K,9,FALSE)</f>
        <v>#N/A</v>
      </c>
      <c r="O962" s="111" t="e">
        <f>VLOOKUP(Tabela4[[#This Row],[Proposta de Referência]],SIMP_CF!A:K,8,FALSE)</f>
        <v>#N/A</v>
      </c>
      <c r="P962" s="112" t="e">
        <f t="shared" ref="P962:P1025" si="152">O962+N962</f>
        <v>#N/A</v>
      </c>
      <c r="Q962" s="112" t="e">
        <f t="shared" ref="Q962:Q1025" si="153">P962*12</f>
        <v>#N/A</v>
      </c>
      <c r="R962" t="e">
        <f t="shared" si="149"/>
        <v>#N/A</v>
      </c>
      <c r="S962" s="108" t="e">
        <f t="shared" ref="S962:S1025" si="154">IF(L962&gt;10000000,"Faixa I - 30%",IF(L962&gt;=5000000,"Faixa II - 40%","Faixa III - 50%"))</f>
        <v>#N/A</v>
      </c>
      <c r="T962" s="108" t="e">
        <f t="shared" ref="T962:T1025" si="155">IF(L962&gt;10000000,L962*0.3,IF(L962&gt;=5000000,L962*0.4,L962*0.5))</f>
        <v>#N/A</v>
      </c>
      <c r="U962" s="110" t="e">
        <f t="shared" ref="U962:U1025" si="156">T962-P962</f>
        <v>#N/A</v>
      </c>
      <c r="V962" t="e">
        <f t="shared" ref="V962:V1025" si="157">IF(OR(U962&gt;=T962,U962&lt;0,T962=0),"NÃO, ATENDEU O CRITÉRIO","SIM, ATENDEU O CRITÉRIO")</f>
        <v>#N/A</v>
      </c>
      <c r="W962" t="str">
        <f t="shared" ref="W962:W1025" si="158">LEFT(D962,8)</f>
        <v/>
      </c>
      <c r="X962" s="24" t="str">
        <f>IFERROR(VLOOKUP(W962,HOSPITAIS_COM_DIVIDAS!A:E,5,FALSE),"")</f>
        <v/>
      </c>
    </row>
    <row r="963" spans="1:24" x14ac:dyDescent="0.25">
      <c r="A963" s="52" t="str">
        <f>IFERROR((Tabela4[[#This Row],[Status da Proposta]]),"")</f>
        <v/>
      </c>
      <c r="B963" s="121">
        <f>IFERROR((CREDITO_FINANCEIRO!A963),"")</f>
        <v>0</v>
      </c>
      <c r="C963" s="120" t="str">
        <f>IFERROR((VLOOKUP(B963,CREDITO_FINANCEIRO!A:B,2,FALSE)),"")</f>
        <v/>
      </c>
      <c r="D963" s="94" t="str">
        <f>IFERROR((VLOOKUP(B963,CREDITO_FINANCEIRO!A:E,5,FALSE)),"")</f>
        <v/>
      </c>
      <c r="E963" s="95" t="str">
        <f>IFERROR((VLOOKUP(B963,CREDITO_FINANCEIRO!A:C,3,FALSE)),"")</f>
        <v/>
      </c>
      <c r="F963" s="120" t="str">
        <f>IFERROR((VLOOKUP(B963,CREDITO_FINANCEIRO!A:G,4,FALSE)),"")</f>
        <v/>
      </c>
      <c r="G963" s="120" t="e">
        <f>VLOOKUP(B963,CREDITO_FINANCEIRO!A:G,6,FALSE)</f>
        <v>#N/A</v>
      </c>
      <c r="H963" s="120" t="e">
        <f>VLOOKUP(B963,CREDITO_FINANCEIRO!A:G,7,FALSE)</f>
        <v>#N/A</v>
      </c>
      <c r="I963" s="91" t="e">
        <f>VLOOKUP(B963,CREDITO_FINANCEIRO!A:K,10,FALSE)</f>
        <v>#N/A</v>
      </c>
      <c r="J963" s="91" t="e">
        <f>VLOOKUP(B963,CREDITO_FINANCEIRO!A:K,11,FALSE)</f>
        <v>#N/A</v>
      </c>
      <c r="K963" s="91" t="e">
        <f>VLOOKUP(B963,CREDITO_FINANCEIRO!A:L,12,FALSE)</f>
        <v>#N/A</v>
      </c>
      <c r="L963" s="110" t="e">
        <f t="shared" si="150"/>
        <v>#N/A</v>
      </c>
      <c r="M963" s="2" t="e">
        <f t="shared" si="151"/>
        <v>#N/A</v>
      </c>
      <c r="N963" s="111" t="e">
        <f>VLOOKUP(Tabela4[[#This Row],[Proposta de Referência]],SIMP_CF!A:K,9,FALSE)</f>
        <v>#N/A</v>
      </c>
      <c r="O963" s="111" t="e">
        <f>VLOOKUP(Tabela4[[#This Row],[Proposta de Referência]],SIMP_CF!A:K,8,FALSE)</f>
        <v>#N/A</v>
      </c>
      <c r="P963" s="112" t="e">
        <f t="shared" si="152"/>
        <v>#N/A</v>
      </c>
      <c r="Q963" s="112" t="e">
        <f t="shared" si="153"/>
        <v>#N/A</v>
      </c>
      <c r="R963" t="e">
        <f t="shared" ref="R963:R1026" si="159">IF(P963&gt;=100000,"SIM, POSSUI VALOR ACIMA DE R$100.000,00","NÃO, POSSUI VALOR NECESSÁRIO")</f>
        <v>#N/A</v>
      </c>
      <c r="S963" s="108" t="e">
        <f t="shared" si="154"/>
        <v>#N/A</v>
      </c>
      <c r="T963" s="108" t="e">
        <f t="shared" si="155"/>
        <v>#N/A</v>
      </c>
      <c r="U963" s="110" t="e">
        <f t="shared" si="156"/>
        <v>#N/A</v>
      </c>
      <c r="V963" t="e">
        <f t="shared" si="157"/>
        <v>#N/A</v>
      </c>
      <c r="W963" t="str">
        <f t="shared" si="158"/>
        <v/>
      </c>
      <c r="X963" s="24" t="str">
        <f>IFERROR(VLOOKUP(W963,HOSPITAIS_COM_DIVIDAS!A:E,5,FALSE),"")</f>
        <v/>
      </c>
    </row>
    <row r="964" spans="1:24" x14ac:dyDescent="0.25">
      <c r="A964" s="52" t="str">
        <f>IFERROR((Tabela4[[#This Row],[Status da Proposta]]),"")</f>
        <v/>
      </c>
      <c r="B964" s="121">
        <f>IFERROR((CREDITO_FINANCEIRO!A964),"")</f>
        <v>0</v>
      </c>
      <c r="C964" s="120" t="str">
        <f>IFERROR((VLOOKUP(B964,CREDITO_FINANCEIRO!A:B,2,FALSE)),"")</f>
        <v/>
      </c>
      <c r="D964" s="94" t="str">
        <f>IFERROR((VLOOKUP(B964,CREDITO_FINANCEIRO!A:E,5,FALSE)),"")</f>
        <v/>
      </c>
      <c r="E964" s="95" t="str">
        <f>IFERROR((VLOOKUP(B964,CREDITO_FINANCEIRO!A:C,3,FALSE)),"")</f>
        <v/>
      </c>
      <c r="F964" s="120" t="str">
        <f>IFERROR((VLOOKUP(B964,CREDITO_FINANCEIRO!A:G,4,FALSE)),"")</f>
        <v/>
      </c>
      <c r="G964" s="120" t="e">
        <f>VLOOKUP(B964,CREDITO_FINANCEIRO!A:G,6,FALSE)</f>
        <v>#N/A</v>
      </c>
      <c r="H964" s="120" t="e">
        <f>VLOOKUP(B964,CREDITO_FINANCEIRO!A:G,7,FALSE)</f>
        <v>#N/A</v>
      </c>
      <c r="I964" s="91" t="e">
        <f>VLOOKUP(B964,CREDITO_FINANCEIRO!A:K,10,FALSE)</f>
        <v>#N/A</v>
      </c>
      <c r="J964" s="91" t="e">
        <f>VLOOKUP(B964,CREDITO_FINANCEIRO!A:K,11,FALSE)</f>
        <v>#N/A</v>
      </c>
      <c r="K964" s="91" t="e">
        <f>VLOOKUP(B964,CREDITO_FINANCEIRO!A:L,12,FALSE)</f>
        <v>#N/A</v>
      </c>
      <c r="L964" s="110" t="e">
        <f t="shared" si="150"/>
        <v>#N/A</v>
      </c>
      <c r="M964" s="2" t="e">
        <f t="shared" si="151"/>
        <v>#N/A</v>
      </c>
      <c r="N964" s="111" t="e">
        <f>VLOOKUP(Tabela4[[#This Row],[Proposta de Referência]],SIMP_CF!A:K,9,FALSE)</f>
        <v>#N/A</v>
      </c>
      <c r="O964" s="111" t="e">
        <f>VLOOKUP(Tabela4[[#This Row],[Proposta de Referência]],SIMP_CF!A:K,8,FALSE)</f>
        <v>#N/A</v>
      </c>
      <c r="P964" s="112" t="e">
        <f t="shared" si="152"/>
        <v>#N/A</v>
      </c>
      <c r="Q964" s="112" t="e">
        <f t="shared" si="153"/>
        <v>#N/A</v>
      </c>
      <c r="R964" t="e">
        <f t="shared" si="159"/>
        <v>#N/A</v>
      </c>
      <c r="S964" s="108" t="e">
        <f t="shared" si="154"/>
        <v>#N/A</v>
      </c>
      <c r="T964" s="108" t="e">
        <f t="shared" si="155"/>
        <v>#N/A</v>
      </c>
      <c r="U964" s="110" t="e">
        <f t="shared" si="156"/>
        <v>#N/A</v>
      </c>
      <c r="V964" t="e">
        <f t="shared" si="157"/>
        <v>#N/A</v>
      </c>
      <c r="W964" t="str">
        <f t="shared" si="158"/>
        <v/>
      </c>
      <c r="X964" s="24" t="str">
        <f>IFERROR(VLOOKUP(W964,HOSPITAIS_COM_DIVIDAS!A:E,5,FALSE),"")</f>
        <v/>
      </c>
    </row>
    <row r="965" spans="1:24" x14ac:dyDescent="0.25">
      <c r="A965" s="52" t="str">
        <f>IFERROR((Tabela4[[#This Row],[Status da Proposta]]),"")</f>
        <v/>
      </c>
      <c r="B965" s="121">
        <f>IFERROR((CREDITO_FINANCEIRO!A965),"")</f>
        <v>0</v>
      </c>
      <c r="C965" s="120" t="str">
        <f>IFERROR((VLOOKUP(B965,CREDITO_FINANCEIRO!A:B,2,FALSE)),"")</f>
        <v/>
      </c>
      <c r="D965" s="94" t="str">
        <f>IFERROR((VLOOKUP(B965,CREDITO_FINANCEIRO!A:E,5,FALSE)),"")</f>
        <v/>
      </c>
      <c r="E965" s="95" t="str">
        <f>IFERROR((VLOOKUP(B965,CREDITO_FINANCEIRO!A:C,3,FALSE)),"")</f>
        <v/>
      </c>
      <c r="F965" s="120" t="str">
        <f>IFERROR((VLOOKUP(B965,CREDITO_FINANCEIRO!A:G,4,FALSE)),"")</f>
        <v/>
      </c>
      <c r="G965" s="120" t="e">
        <f>VLOOKUP(B965,CREDITO_FINANCEIRO!A:G,6,FALSE)</f>
        <v>#N/A</v>
      </c>
      <c r="H965" s="120" t="e">
        <f>VLOOKUP(B965,CREDITO_FINANCEIRO!A:G,7,FALSE)</f>
        <v>#N/A</v>
      </c>
      <c r="I965" s="91" t="e">
        <f>VLOOKUP(B965,CREDITO_FINANCEIRO!A:K,10,FALSE)</f>
        <v>#N/A</v>
      </c>
      <c r="J965" s="91" t="e">
        <f>VLOOKUP(B965,CREDITO_FINANCEIRO!A:K,11,FALSE)</f>
        <v>#N/A</v>
      </c>
      <c r="K965" s="91" t="e">
        <f>VLOOKUP(B965,CREDITO_FINANCEIRO!A:L,12,FALSE)</f>
        <v>#N/A</v>
      </c>
      <c r="L965" s="110" t="e">
        <f t="shared" si="150"/>
        <v>#N/A</v>
      </c>
      <c r="M965" s="2" t="e">
        <f t="shared" si="151"/>
        <v>#N/A</v>
      </c>
      <c r="N965" s="111" t="e">
        <f>VLOOKUP(Tabela4[[#This Row],[Proposta de Referência]],SIMP_CF!A:K,9,FALSE)</f>
        <v>#N/A</v>
      </c>
      <c r="O965" s="111" t="e">
        <f>VLOOKUP(Tabela4[[#This Row],[Proposta de Referência]],SIMP_CF!A:K,8,FALSE)</f>
        <v>#N/A</v>
      </c>
      <c r="P965" s="112" t="e">
        <f t="shared" si="152"/>
        <v>#N/A</v>
      </c>
      <c r="Q965" s="112" t="e">
        <f t="shared" si="153"/>
        <v>#N/A</v>
      </c>
      <c r="R965" t="e">
        <f t="shared" si="159"/>
        <v>#N/A</v>
      </c>
      <c r="S965" s="108" t="e">
        <f t="shared" si="154"/>
        <v>#N/A</v>
      </c>
      <c r="T965" s="108" t="e">
        <f t="shared" si="155"/>
        <v>#N/A</v>
      </c>
      <c r="U965" s="110" t="e">
        <f t="shared" si="156"/>
        <v>#N/A</v>
      </c>
      <c r="V965" t="e">
        <f t="shared" si="157"/>
        <v>#N/A</v>
      </c>
      <c r="W965" t="str">
        <f t="shared" si="158"/>
        <v/>
      </c>
      <c r="X965" s="24" t="str">
        <f>IFERROR(VLOOKUP(W965,HOSPITAIS_COM_DIVIDAS!A:E,5,FALSE),"")</f>
        <v/>
      </c>
    </row>
    <row r="966" spans="1:24" x14ac:dyDescent="0.25">
      <c r="A966" s="52" t="str">
        <f>IFERROR((Tabela4[[#This Row],[Status da Proposta]]),"")</f>
        <v/>
      </c>
      <c r="B966" s="121">
        <f>IFERROR((CREDITO_FINANCEIRO!A966),"")</f>
        <v>0</v>
      </c>
      <c r="C966" s="120" t="str">
        <f>IFERROR((VLOOKUP(B966,CREDITO_FINANCEIRO!A:B,2,FALSE)),"")</f>
        <v/>
      </c>
      <c r="D966" s="94" t="str">
        <f>IFERROR((VLOOKUP(B966,CREDITO_FINANCEIRO!A:E,5,FALSE)),"")</f>
        <v/>
      </c>
      <c r="E966" s="95" t="str">
        <f>IFERROR((VLOOKUP(B966,CREDITO_FINANCEIRO!A:C,3,FALSE)),"")</f>
        <v/>
      </c>
      <c r="F966" s="120" t="str">
        <f>IFERROR((VLOOKUP(B966,CREDITO_FINANCEIRO!A:G,4,FALSE)),"")</f>
        <v/>
      </c>
      <c r="G966" s="120" t="e">
        <f>VLOOKUP(B966,CREDITO_FINANCEIRO!A:G,6,FALSE)</f>
        <v>#N/A</v>
      </c>
      <c r="H966" s="120" t="e">
        <f>VLOOKUP(B966,CREDITO_FINANCEIRO!A:G,7,FALSE)</f>
        <v>#N/A</v>
      </c>
      <c r="I966" s="91" t="e">
        <f>VLOOKUP(B966,CREDITO_FINANCEIRO!A:K,10,FALSE)</f>
        <v>#N/A</v>
      </c>
      <c r="J966" s="91" t="e">
        <f>VLOOKUP(B966,CREDITO_FINANCEIRO!A:K,11,FALSE)</f>
        <v>#N/A</v>
      </c>
      <c r="K966" s="91" t="e">
        <f>VLOOKUP(B966,CREDITO_FINANCEIRO!A:L,12,FALSE)</f>
        <v>#N/A</v>
      </c>
      <c r="L966" s="110" t="e">
        <f t="shared" si="150"/>
        <v>#N/A</v>
      </c>
      <c r="M966" s="2" t="e">
        <f t="shared" si="151"/>
        <v>#N/A</v>
      </c>
      <c r="N966" s="111" t="e">
        <f>VLOOKUP(Tabela4[[#This Row],[Proposta de Referência]],SIMP_CF!A:K,9,FALSE)</f>
        <v>#N/A</v>
      </c>
      <c r="O966" s="111" t="e">
        <f>VLOOKUP(Tabela4[[#This Row],[Proposta de Referência]],SIMP_CF!A:K,8,FALSE)</f>
        <v>#N/A</v>
      </c>
      <c r="P966" s="112" t="e">
        <f t="shared" si="152"/>
        <v>#N/A</v>
      </c>
      <c r="Q966" s="112" t="e">
        <f t="shared" si="153"/>
        <v>#N/A</v>
      </c>
      <c r="R966" t="e">
        <f t="shared" si="159"/>
        <v>#N/A</v>
      </c>
      <c r="S966" s="108" t="e">
        <f t="shared" si="154"/>
        <v>#N/A</v>
      </c>
      <c r="T966" s="108" t="e">
        <f t="shared" si="155"/>
        <v>#N/A</v>
      </c>
      <c r="U966" s="110" t="e">
        <f t="shared" si="156"/>
        <v>#N/A</v>
      </c>
      <c r="V966" t="e">
        <f t="shared" si="157"/>
        <v>#N/A</v>
      </c>
      <c r="W966" t="str">
        <f t="shared" si="158"/>
        <v/>
      </c>
      <c r="X966" s="24" t="str">
        <f>IFERROR(VLOOKUP(W966,HOSPITAIS_COM_DIVIDAS!A:E,5,FALSE),"")</f>
        <v/>
      </c>
    </row>
    <row r="967" spans="1:24" x14ac:dyDescent="0.25">
      <c r="A967" s="52" t="str">
        <f>IFERROR((Tabela4[[#This Row],[Status da Proposta]]),"")</f>
        <v/>
      </c>
      <c r="B967" s="121">
        <f>IFERROR((CREDITO_FINANCEIRO!A967),"")</f>
        <v>0</v>
      </c>
      <c r="C967" s="120" t="str">
        <f>IFERROR((VLOOKUP(B967,CREDITO_FINANCEIRO!A:B,2,FALSE)),"")</f>
        <v/>
      </c>
      <c r="D967" s="94" t="str">
        <f>IFERROR((VLOOKUP(B967,CREDITO_FINANCEIRO!A:E,5,FALSE)),"")</f>
        <v/>
      </c>
      <c r="E967" s="95" t="str">
        <f>IFERROR((VLOOKUP(B967,CREDITO_FINANCEIRO!A:C,3,FALSE)),"")</f>
        <v/>
      </c>
      <c r="F967" s="120" t="str">
        <f>IFERROR((VLOOKUP(B967,CREDITO_FINANCEIRO!A:G,4,FALSE)),"")</f>
        <v/>
      </c>
      <c r="G967" s="120" t="e">
        <f>VLOOKUP(B967,CREDITO_FINANCEIRO!A:G,6,FALSE)</f>
        <v>#N/A</v>
      </c>
      <c r="H967" s="120" t="e">
        <f>VLOOKUP(B967,CREDITO_FINANCEIRO!A:G,7,FALSE)</f>
        <v>#N/A</v>
      </c>
      <c r="I967" s="91" t="e">
        <f>VLOOKUP(B967,CREDITO_FINANCEIRO!A:K,10,FALSE)</f>
        <v>#N/A</v>
      </c>
      <c r="J967" s="91" t="e">
        <f>VLOOKUP(B967,CREDITO_FINANCEIRO!A:K,11,FALSE)</f>
        <v>#N/A</v>
      </c>
      <c r="K967" s="91" t="e">
        <f>VLOOKUP(B967,CREDITO_FINANCEIRO!A:L,12,FALSE)</f>
        <v>#N/A</v>
      </c>
      <c r="L967" s="110" t="e">
        <f t="shared" si="150"/>
        <v>#N/A</v>
      </c>
      <c r="M967" s="2" t="e">
        <f t="shared" si="151"/>
        <v>#N/A</v>
      </c>
      <c r="N967" s="111" t="e">
        <f>VLOOKUP(Tabela4[[#This Row],[Proposta de Referência]],SIMP_CF!A:K,9,FALSE)</f>
        <v>#N/A</v>
      </c>
      <c r="O967" s="111" t="e">
        <f>VLOOKUP(Tabela4[[#This Row],[Proposta de Referência]],SIMP_CF!A:K,8,FALSE)</f>
        <v>#N/A</v>
      </c>
      <c r="P967" s="112" t="e">
        <f t="shared" si="152"/>
        <v>#N/A</v>
      </c>
      <c r="Q967" s="112" t="e">
        <f t="shared" si="153"/>
        <v>#N/A</v>
      </c>
      <c r="R967" t="e">
        <f t="shared" si="159"/>
        <v>#N/A</v>
      </c>
      <c r="S967" s="108" t="e">
        <f t="shared" si="154"/>
        <v>#N/A</v>
      </c>
      <c r="T967" s="108" t="e">
        <f t="shared" si="155"/>
        <v>#N/A</v>
      </c>
      <c r="U967" s="110" t="e">
        <f t="shared" si="156"/>
        <v>#N/A</v>
      </c>
      <c r="V967" t="e">
        <f t="shared" si="157"/>
        <v>#N/A</v>
      </c>
      <c r="W967" t="str">
        <f t="shared" si="158"/>
        <v/>
      </c>
      <c r="X967" s="24" t="str">
        <f>IFERROR(VLOOKUP(W967,HOSPITAIS_COM_DIVIDAS!A:E,5,FALSE),"")</f>
        <v/>
      </c>
    </row>
    <row r="968" spans="1:24" x14ac:dyDescent="0.25">
      <c r="A968" s="52" t="str">
        <f>IFERROR((Tabela4[[#This Row],[Status da Proposta]]),"")</f>
        <v/>
      </c>
      <c r="B968" s="121">
        <f>IFERROR((CREDITO_FINANCEIRO!A968),"")</f>
        <v>0</v>
      </c>
      <c r="C968" s="120" t="str">
        <f>IFERROR((VLOOKUP(B968,CREDITO_FINANCEIRO!A:B,2,FALSE)),"")</f>
        <v/>
      </c>
      <c r="D968" s="94" t="str">
        <f>IFERROR((VLOOKUP(B968,CREDITO_FINANCEIRO!A:E,5,FALSE)),"")</f>
        <v/>
      </c>
      <c r="E968" s="95" t="str">
        <f>IFERROR((VLOOKUP(B968,CREDITO_FINANCEIRO!A:C,3,FALSE)),"")</f>
        <v/>
      </c>
      <c r="F968" s="120" t="str">
        <f>IFERROR((VLOOKUP(B968,CREDITO_FINANCEIRO!A:G,4,FALSE)),"")</f>
        <v/>
      </c>
      <c r="G968" s="120" t="e">
        <f>VLOOKUP(B968,CREDITO_FINANCEIRO!A:G,6,FALSE)</f>
        <v>#N/A</v>
      </c>
      <c r="H968" s="120" t="e">
        <f>VLOOKUP(B968,CREDITO_FINANCEIRO!A:G,7,FALSE)</f>
        <v>#N/A</v>
      </c>
      <c r="I968" s="91" t="e">
        <f>VLOOKUP(B968,CREDITO_FINANCEIRO!A:K,10,FALSE)</f>
        <v>#N/A</v>
      </c>
      <c r="J968" s="91" t="e">
        <f>VLOOKUP(B968,CREDITO_FINANCEIRO!A:K,11,FALSE)</f>
        <v>#N/A</v>
      </c>
      <c r="K968" s="91" t="e">
        <f>VLOOKUP(B968,CREDITO_FINANCEIRO!A:L,12,FALSE)</f>
        <v>#N/A</v>
      </c>
      <c r="L968" s="110" t="e">
        <f t="shared" si="150"/>
        <v>#N/A</v>
      </c>
      <c r="M968" s="2" t="e">
        <f t="shared" si="151"/>
        <v>#N/A</v>
      </c>
      <c r="N968" s="111" t="e">
        <f>VLOOKUP(Tabela4[[#This Row],[Proposta de Referência]],SIMP_CF!A:K,9,FALSE)</f>
        <v>#N/A</v>
      </c>
      <c r="O968" s="111" t="e">
        <f>VLOOKUP(Tabela4[[#This Row],[Proposta de Referência]],SIMP_CF!A:K,8,FALSE)</f>
        <v>#N/A</v>
      </c>
      <c r="P968" s="112" t="e">
        <f t="shared" si="152"/>
        <v>#N/A</v>
      </c>
      <c r="Q968" s="112" t="e">
        <f t="shared" si="153"/>
        <v>#N/A</v>
      </c>
      <c r="R968" t="e">
        <f t="shared" si="159"/>
        <v>#N/A</v>
      </c>
      <c r="S968" s="108" t="e">
        <f t="shared" si="154"/>
        <v>#N/A</v>
      </c>
      <c r="T968" s="108" t="e">
        <f t="shared" si="155"/>
        <v>#N/A</v>
      </c>
      <c r="U968" s="110" t="e">
        <f t="shared" si="156"/>
        <v>#N/A</v>
      </c>
      <c r="V968" t="e">
        <f t="shared" si="157"/>
        <v>#N/A</v>
      </c>
      <c r="W968" t="str">
        <f t="shared" si="158"/>
        <v/>
      </c>
      <c r="X968" s="24" t="str">
        <f>IFERROR(VLOOKUP(W968,HOSPITAIS_COM_DIVIDAS!A:E,5,FALSE),"")</f>
        <v/>
      </c>
    </row>
    <row r="969" spans="1:24" x14ac:dyDescent="0.25">
      <c r="A969" s="52" t="str">
        <f>IFERROR((Tabela4[[#This Row],[Status da Proposta]]),"")</f>
        <v/>
      </c>
      <c r="B969" s="121">
        <f>IFERROR((CREDITO_FINANCEIRO!A969),"")</f>
        <v>0</v>
      </c>
      <c r="C969" s="120" t="str">
        <f>IFERROR((VLOOKUP(B969,CREDITO_FINANCEIRO!A:B,2,FALSE)),"")</f>
        <v/>
      </c>
      <c r="D969" s="94" t="str">
        <f>IFERROR((VLOOKUP(B969,CREDITO_FINANCEIRO!A:E,5,FALSE)),"")</f>
        <v/>
      </c>
      <c r="E969" s="95" t="str">
        <f>IFERROR((VLOOKUP(B969,CREDITO_FINANCEIRO!A:C,3,FALSE)),"")</f>
        <v/>
      </c>
      <c r="F969" s="120" t="str">
        <f>IFERROR((VLOOKUP(B969,CREDITO_FINANCEIRO!A:G,4,FALSE)),"")</f>
        <v/>
      </c>
      <c r="G969" s="120" t="e">
        <f>VLOOKUP(B969,CREDITO_FINANCEIRO!A:G,6,FALSE)</f>
        <v>#N/A</v>
      </c>
      <c r="H969" s="120" t="e">
        <f>VLOOKUP(B969,CREDITO_FINANCEIRO!A:G,7,FALSE)</f>
        <v>#N/A</v>
      </c>
      <c r="I969" s="91" t="e">
        <f>VLOOKUP(B969,CREDITO_FINANCEIRO!A:K,10,FALSE)</f>
        <v>#N/A</v>
      </c>
      <c r="J969" s="91" t="e">
        <f>VLOOKUP(B969,CREDITO_FINANCEIRO!A:K,11,FALSE)</f>
        <v>#N/A</v>
      </c>
      <c r="K969" s="91" t="e">
        <f>VLOOKUP(B969,CREDITO_FINANCEIRO!A:L,12,FALSE)</f>
        <v>#N/A</v>
      </c>
      <c r="L969" s="110" t="e">
        <f t="shared" si="150"/>
        <v>#N/A</v>
      </c>
      <c r="M969" s="2" t="e">
        <f t="shared" si="151"/>
        <v>#N/A</v>
      </c>
      <c r="N969" s="111" t="e">
        <f>VLOOKUP(Tabela4[[#This Row],[Proposta de Referência]],SIMP_CF!A:K,9,FALSE)</f>
        <v>#N/A</v>
      </c>
      <c r="O969" s="111" t="e">
        <f>VLOOKUP(Tabela4[[#This Row],[Proposta de Referência]],SIMP_CF!A:K,8,FALSE)</f>
        <v>#N/A</v>
      </c>
      <c r="P969" s="112" t="e">
        <f t="shared" si="152"/>
        <v>#N/A</v>
      </c>
      <c r="Q969" s="112" t="e">
        <f t="shared" si="153"/>
        <v>#N/A</v>
      </c>
      <c r="R969" t="e">
        <f t="shared" si="159"/>
        <v>#N/A</v>
      </c>
      <c r="S969" s="108" t="e">
        <f t="shared" si="154"/>
        <v>#N/A</v>
      </c>
      <c r="T969" s="108" t="e">
        <f t="shared" si="155"/>
        <v>#N/A</v>
      </c>
      <c r="U969" s="110" t="e">
        <f t="shared" si="156"/>
        <v>#N/A</v>
      </c>
      <c r="V969" t="e">
        <f t="shared" si="157"/>
        <v>#N/A</v>
      </c>
      <c r="W969" t="str">
        <f t="shared" si="158"/>
        <v/>
      </c>
      <c r="X969" s="24" t="str">
        <f>IFERROR(VLOOKUP(W969,HOSPITAIS_COM_DIVIDAS!A:E,5,FALSE),"")</f>
        <v/>
      </c>
    </row>
    <row r="970" spans="1:24" x14ac:dyDescent="0.25">
      <c r="A970" s="52" t="str">
        <f>IFERROR((Tabela4[[#This Row],[Status da Proposta]]),"")</f>
        <v/>
      </c>
      <c r="B970" s="121">
        <f>IFERROR((CREDITO_FINANCEIRO!A970),"")</f>
        <v>0</v>
      </c>
      <c r="C970" s="120" t="str">
        <f>IFERROR((VLOOKUP(B970,CREDITO_FINANCEIRO!A:B,2,FALSE)),"")</f>
        <v/>
      </c>
      <c r="D970" s="94" t="str">
        <f>IFERROR((VLOOKUP(B970,CREDITO_FINANCEIRO!A:E,5,FALSE)),"")</f>
        <v/>
      </c>
      <c r="E970" s="95" t="str">
        <f>IFERROR((VLOOKUP(B970,CREDITO_FINANCEIRO!A:C,3,FALSE)),"")</f>
        <v/>
      </c>
      <c r="F970" s="120" t="str">
        <f>IFERROR((VLOOKUP(B970,CREDITO_FINANCEIRO!A:G,4,FALSE)),"")</f>
        <v/>
      </c>
      <c r="G970" s="120" t="e">
        <f>VLOOKUP(B970,CREDITO_FINANCEIRO!A:G,6,FALSE)</f>
        <v>#N/A</v>
      </c>
      <c r="H970" s="120" t="e">
        <f>VLOOKUP(B970,CREDITO_FINANCEIRO!A:G,7,FALSE)</f>
        <v>#N/A</v>
      </c>
      <c r="I970" s="91" t="e">
        <f>VLOOKUP(B970,CREDITO_FINANCEIRO!A:K,10,FALSE)</f>
        <v>#N/A</v>
      </c>
      <c r="J970" s="91" t="e">
        <f>VLOOKUP(B970,CREDITO_FINANCEIRO!A:K,11,FALSE)</f>
        <v>#N/A</v>
      </c>
      <c r="K970" s="91" t="e">
        <f>VLOOKUP(B970,CREDITO_FINANCEIRO!A:L,12,FALSE)</f>
        <v>#N/A</v>
      </c>
      <c r="L970" s="110" t="e">
        <f t="shared" si="150"/>
        <v>#N/A</v>
      </c>
      <c r="M970" s="2" t="e">
        <f t="shared" si="151"/>
        <v>#N/A</v>
      </c>
      <c r="N970" s="111" t="e">
        <f>VLOOKUP(Tabela4[[#This Row],[Proposta de Referência]],SIMP_CF!A:K,9,FALSE)</f>
        <v>#N/A</v>
      </c>
      <c r="O970" s="111" t="e">
        <f>VLOOKUP(Tabela4[[#This Row],[Proposta de Referência]],SIMP_CF!A:K,8,FALSE)</f>
        <v>#N/A</v>
      </c>
      <c r="P970" s="112" t="e">
        <f t="shared" si="152"/>
        <v>#N/A</v>
      </c>
      <c r="Q970" s="112" t="e">
        <f t="shared" si="153"/>
        <v>#N/A</v>
      </c>
      <c r="R970" t="e">
        <f t="shared" si="159"/>
        <v>#N/A</v>
      </c>
      <c r="S970" s="108" t="e">
        <f t="shared" si="154"/>
        <v>#N/A</v>
      </c>
      <c r="T970" s="108" t="e">
        <f t="shared" si="155"/>
        <v>#N/A</v>
      </c>
      <c r="U970" s="110" t="e">
        <f t="shared" si="156"/>
        <v>#N/A</v>
      </c>
      <c r="V970" t="e">
        <f t="shared" si="157"/>
        <v>#N/A</v>
      </c>
      <c r="W970" t="str">
        <f t="shared" si="158"/>
        <v/>
      </c>
      <c r="X970" s="24" t="str">
        <f>IFERROR(VLOOKUP(W970,HOSPITAIS_COM_DIVIDAS!A:E,5,FALSE),"")</f>
        <v/>
      </c>
    </row>
    <row r="971" spans="1:24" x14ac:dyDescent="0.25">
      <c r="A971" s="52" t="str">
        <f>IFERROR((Tabela4[[#This Row],[Status da Proposta]]),"")</f>
        <v/>
      </c>
      <c r="B971" s="121">
        <f>IFERROR((CREDITO_FINANCEIRO!A971),"")</f>
        <v>0</v>
      </c>
      <c r="C971" s="120" t="str">
        <f>IFERROR((VLOOKUP(B971,CREDITO_FINANCEIRO!A:B,2,FALSE)),"")</f>
        <v/>
      </c>
      <c r="D971" s="94" t="str">
        <f>IFERROR((VLOOKUP(B971,CREDITO_FINANCEIRO!A:E,5,FALSE)),"")</f>
        <v/>
      </c>
      <c r="E971" s="95" t="str">
        <f>IFERROR((VLOOKUP(B971,CREDITO_FINANCEIRO!A:C,3,FALSE)),"")</f>
        <v/>
      </c>
      <c r="F971" s="120" t="str">
        <f>IFERROR((VLOOKUP(B971,CREDITO_FINANCEIRO!A:G,4,FALSE)),"")</f>
        <v/>
      </c>
      <c r="G971" s="120" t="e">
        <f>VLOOKUP(B971,CREDITO_FINANCEIRO!A:G,6,FALSE)</f>
        <v>#N/A</v>
      </c>
      <c r="H971" s="120" t="e">
        <f>VLOOKUP(B971,CREDITO_FINANCEIRO!A:G,7,FALSE)</f>
        <v>#N/A</v>
      </c>
      <c r="I971" s="91" t="e">
        <f>VLOOKUP(B971,CREDITO_FINANCEIRO!A:K,10,FALSE)</f>
        <v>#N/A</v>
      </c>
      <c r="J971" s="91" t="e">
        <f>VLOOKUP(B971,CREDITO_FINANCEIRO!A:K,11,FALSE)</f>
        <v>#N/A</v>
      </c>
      <c r="K971" s="91" t="e">
        <f>VLOOKUP(B971,CREDITO_FINANCEIRO!A:L,12,FALSE)</f>
        <v>#N/A</v>
      </c>
      <c r="L971" s="110" t="e">
        <f t="shared" si="150"/>
        <v>#N/A</v>
      </c>
      <c r="M971" s="2" t="e">
        <f t="shared" si="151"/>
        <v>#N/A</v>
      </c>
      <c r="N971" s="111" t="e">
        <f>VLOOKUP(Tabela4[[#This Row],[Proposta de Referência]],SIMP_CF!A:K,9,FALSE)</f>
        <v>#N/A</v>
      </c>
      <c r="O971" s="111" t="e">
        <f>VLOOKUP(Tabela4[[#This Row],[Proposta de Referência]],SIMP_CF!A:K,8,FALSE)</f>
        <v>#N/A</v>
      </c>
      <c r="P971" s="112" t="e">
        <f t="shared" si="152"/>
        <v>#N/A</v>
      </c>
      <c r="Q971" s="112" t="e">
        <f t="shared" si="153"/>
        <v>#N/A</v>
      </c>
      <c r="R971" t="e">
        <f t="shared" si="159"/>
        <v>#N/A</v>
      </c>
      <c r="S971" s="108" t="e">
        <f t="shared" si="154"/>
        <v>#N/A</v>
      </c>
      <c r="T971" s="108" t="e">
        <f t="shared" si="155"/>
        <v>#N/A</v>
      </c>
      <c r="U971" s="110" t="e">
        <f t="shared" si="156"/>
        <v>#N/A</v>
      </c>
      <c r="V971" t="e">
        <f t="shared" si="157"/>
        <v>#N/A</v>
      </c>
      <c r="W971" t="str">
        <f t="shared" si="158"/>
        <v/>
      </c>
      <c r="X971" s="24" t="str">
        <f>IFERROR(VLOOKUP(W971,HOSPITAIS_COM_DIVIDAS!A:E,5,FALSE),"")</f>
        <v/>
      </c>
    </row>
    <row r="972" spans="1:24" x14ac:dyDescent="0.25">
      <c r="A972" s="52" t="str">
        <f>IFERROR((Tabela4[[#This Row],[Status da Proposta]]),"")</f>
        <v/>
      </c>
      <c r="B972" s="121">
        <f>IFERROR((CREDITO_FINANCEIRO!A972),"")</f>
        <v>0</v>
      </c>
      <c r="C972" s="120" t="str">
        <f>IFERROR((VLOOKUP(B972,CREDITO_FINANCEIRO!A:B,2,FALSE)),"")</f>
        <v/>
      </c>
      <c r="D972" s="94" t="str">
        <f>IFERROR((VLOOKUP(B972,CREDITO_FINANCEIRO!A:E,5,FALSE)),"")</f>
        <v/>
      </c>
      <c r="E972" s="95" t="str">
        <f>IFERROR((VLOOKUP(B972,CREDITO_FINANCEIRO!A:C,3,FALSE)),"")</f>
        <v/>
      </c>
      <c r="F972" s="120" t="str">
        <f>IFERROR((VLOOKUP(B972,CREDITO_FINANCEIRO!A:G,4,FALSE)),"")</f>
        <v/>
      </c>
      <c r="G972" s="120" t="e">
        <f>VLOOKUP(B972,CREDITO_FINANCEIRO!A:G,6,FALSE)</f>
        <v>#N/A</v>
      </c>
      <c r="H972" s="120" t="e">
        <f>VLOOKUP(B972,CREDITO_FINANCEIRO!A:G,7,FALSE)</f>
        <v>#N/A</v>
      </c>
      <c r="I972" s="91" t="e">
        <f>VLOOKUP(B972,CREDITO_FINANCEIRO!A:K,10,FALSE)</f>
        <v>#N/A</v>
      </c>
      <c r="J972" s="91" t="e">
        <f>VLOOKUP(B972,CREDITO_FINANCEIRO!A:K,11,FALSE)</f>
        <v>#N/A</v>
      </c>
      <c r="K972" s="91" t="e">
        <f>VLOOKUP(B972,CREDITO_FINANCEIRO!A:L,12,FALSE)</f>
        <v>#N/A</v>
      </c>
      <c r="L972" s="110" t="e">
        <f t="shared" si="150"/>
        <v>#N/A</v>
      </c>
      <c r="M972" s="2" t="e">
        <f t="shared" si="151"/>
        <v>#N/A</v>
      </c>
      <c r="N972" s="111" t="e">
        <f>VLOOKUP(Tabela4[[#This Row],[Proposta de Referência]],SIMP_CF!A:K,9,FALSE)</f>
        <v>#N/A</v>
      </c>
      <c r="O972" s="111" t="e">
        <f>VLOOKUP(Tabela4[[#This Row],[Proposta de Referência]],SIMP_CF!A:K,8,FALSE)</f>
        <v>#N/A</v>
      </c>
      <c r="P972" s="112" t="e">
        <f t="shared" si="152"/>
        <v>#N/A</v>
      </c>
      <c r="Q972" s="112" t="e">
        <f t="shared" si="153"/>
        <v>#N/A</v>
      </c>
      <c r="R972" t="e">
        <f t="shared" si="159"/>
        <v>#N/A</v>
      </c>
      <c r="S972" s="108" t="e">
        <f t="shared" si="154"/>
        <v>#N/A</v>
      </c>
      <c r="T972" s="108" t="e">
        <f t="shared" si="155"/>
        <v>#N/A</v>
      </c>
      <c r="U972" s="110" t="e">
        <f t="shared" si="156"/>
        <v>#N/A</v>
      </c>
      <c r="V972" t="e">
        <f t="shared" si="157"/>
        <v>#N/A</v>
      </c>
      <c r="W972" t="str">
        <f t="shared" si="158"/>
        <v/>
      </c>
      <c r="X972" s="24" t="str">
        <f>IFERROR(VLOOKUP(W972,HOSPITAIS_COM_DIVIDAS!A:E,5,FALSE),"")</f>
        <v/>
      </c>
    </row>
    <row r="973" spans="1:24" x14ac:dyDescent="0.25">
      <c r="A973" s="52" t="str">
        <f>IFERROR((Tabela4[[#This Row],[Status da Proposta]]),"")</f>
        <v/>
      </c>
      <c r="B973" s="121">
        <f>IFERROR((CREDITO_FINANCEIRO!A973),"")</f>
        <v>0</v>
      </c>
      <c r="C973" s="120" t="str">
        <f>IFERROR((VLOOKUP(B973,CREDITO_FINANCEIRO!A:B,2,FALSE)),"")</f>
        <v/>
      </c>
      <c r="D973" s="94" t="str">
        <f>IFERROR((VLOOKUP(B973,CREDITO_FINANCEIRO!A:E,5,FALSE)),"")</f>
        <v/>
      </c>
      <c r="E973" s="95" t="str">
        <f>IFERROR((VLOOKUP(B973,CREDITO_FINANCEIRO!A:C,3,FALSE)),"")</f>
        <v/>
      </c>
      <c r="F973" s="120" t="str">
        <f>IFERROR((VLOOKUP(B973,CREDITO_FINANCEIRO!A:G,4,FALSE)),"")</f>
        <v/>
      </c>
      <c r="G973" s="120" t="e">
        <f>VLOOKUP(B973,CREDITO_FINANCEIRO!A:G,6,FALSE)</f>
        <v>#N/A</v>
      </c>
      <c r="H973" s="120" t="e">
        <f>VLOOKUP(B973,CREDITO_FINANCEIRO!A:G,7,FALSE)</f>
        <v>#N/A</v>
      </c>
      <c r="I973" s="91" t="e">
        <f>VLOOKUP(B973,CREDITO_FINANCEIRO!A:K,10,FALSE)</f>
        <v>#N/A</v>
      </c>
      <c r="J973" s="91" t="e">
        <f>VLOOKUP(B973,CREDITO_FINANCEIRO!A:K,11,FALSE)</f>
        <v>#N/A</v>
      </c>
      <c r="K973" s="91" t="e">
        <f>VLOOKUP(B973,CREDITO_FINANCEIRO!A:L,12,FALSE)</f>
        <v>#N/A</v>
      </c>
      <c r="L973" s="110" t="e">
        <f t="shared" si="150"/>
        <v>#N/A</v>
      </c>
      <c r="M973" s="2" t="e">
        <f t="shared" si="151"/>
        <v>#N/A</v>
      </c>
      <c r="N973" s="111" t="e">
        <f>VLOOKUP(Tabela4[[#This Row],[Proposta de Referência]],SIMP_CF!A:K,9,FALSE)</f>
        <v>#N/A</v>
      </c>
      <c r="O973" s="111" t="e">
        <f>VLOOKUP(Tabela4[[#This Row],[Proposta de Referência]],SIMP_CF!A:K,8,FALSE)</f>
        <v>#N/A</v>
      </c>
      <c r="P973" s="112" t="e">
        <f t="shared" si="152"/>
        <v>#N/A</v>
      </c>
      <c r="Q973" s="112" t="e">
        <f t="shared" si="153"/>
        <v>#N/A</v>
      </c>
      <c r="R973" t="e">
        <f t="shared" si="159"/>
        <v>#N/A</v>
      </c>
      <c r="S973" s="108" t="e">
        <f t="shared" si="154"/>
        <v>#N/A</v>
      </c>
      <c r="T973" s="108" t="e">
        <f t="shared" si="155"/>
        <v>#N/A</v>
      </c>
      <c r="U973" s="110" t="e">
        <f t="shared" si="156"/>
        <v>#N/A</v>
      </c>
      <c r="V973" t="e">
        <f t="shared" si="157"/>
        <v>#N/A</v>
      </c>
      <c r="W973" t="str">
        <f t="shared" si="158"/>
        <v/>
      </c>
      <c r="X973" s="24" t="str">
        <f>IFERROR(VLOOKUP(W973,HOSPITAIS_COM_DIVIDAS!A:E,5,FALSE),"")</f>
        <v/>
      </c>
    </row>
    <row r="974" spans="1:24" x14ac:dyDescent="0.25">
      <c r="A974" s="52" t="str">
        <f>IFERROR((Tabela4[[#This Row],[Status da Proposta]]),"")</f>
        <v/>
      </c>
      <c r="B974" s="121">
        <f>IFERROR((CREDITO_FINANCEIRO!A974),"")</f>
        <v>0</v>
      </c>
      <c r="C974" s="120" t="str">
        <f>IFERROR((VLOOKUP(B974,CREDITO_FINANCEIRO!A:B,2,FALSE)),"")</f>
        <v/>
      </c>
      <c r="D974" s="94" t="str">
        <f>IFERROR((VLOOKUP(B974,CREDITO_FINANCEIRO!A:E,5,FALSE)),"")</f>
        <v/>
      </c>
      <c r="E974" s="95" t="str">
        <f>IFERROR((VLOOKUP(B974,CREDITO_FINANCEIRO!A:C,3,FALSE)),"")</f>
        <v/>
      </c>
      <c r="F974" s="120" t="str">
        <f>IFERROR((VLOOKUP(B974,CREDITO_FINANCEIRO!A:G,4,FALSE)),"")</f>
        <v/>
      </c>
      <c r="G974" s="120" t="e">
        <f>VLOOKUP(B974,CREDITO_FINANCEIRO!A:G,6,FALSE)</f>
        <v>#N/A</v>
      </c>
      <c r="H974" s="120" t="e">
        <f>VLOOKUP(B974,CREDITO_FINANCEIRO!A:G,7,FALSE)</f>
        <v>#N/A</v>
      </c>
      <c r="I974" s="91" t="e">
        <f>VLOOKUP(B974,CREDITO_FINANCEIRO!A:K,10,FALSE)</f>
        <v>#N/A</v>
      </c>
      <c r="J974" s="91" t="e">
        <f>VLOOKUP(B974,CREDITO_FINANCEIRO!A:K,11,FALSE)</f>
        <v>#N/A</v>
      </c>
      <c r="K974" s="91" t="e">
        <f>VLOOKUP(B974,CREDITO_FINANCEIRO!A:L,12,FALSE)</f>
        <v>#N/A</v>
      </c>
      <c r="L974" s="110" t="e">
        <f t="shared" si="150"/>
        <v>#N/A</v>
      </c>
      <c r="M974" s="2" t="e">
        <f t="shared" si="151"/>
        <v>#N/A</v>
      </c>
      <c r="N974" s="111" t="e">
        <f>VLOOKUP(Tabela4[[#This Row],[Proposta de Referência]],SIMP_CF!A:K,9,FALSE)</f>
        <v>#N/A</v>
      </c>
      <c r="O974" s="111" t="e">
        <f>VLOOKUP(Tabela4[[#This Row],[Proposta de Referência]],SIMP_CF!A:K,8,FALSE)</f>
        <v>#N/A</v>
      </c>
      <c r="P974" s="112" t="e">
        <f t="shared" si="152"/>
        <v>#N/A</v>
      </c>
      <c r="Q974" s="112" t="e">
        <f t="shared" si="153"/>
        <v>#N/A</v>
      </c>
      <c r="R974" t="e">
        <f t="shared" si="159"/>
        <v>#N/A</v>
      </c>
      <c r="S974" s="108" t="e">
        <f t="shared" si="154"/>
        <v>#N/A</v>
      </c>
      <c r="T974" s="108" t="e">
        <f t="shared" si="155"/>
        <v>#N/A</v>
      </c>
      <c r="U974" s="110" t="e">
        <f t="shared" si="156"/>
        <v>#N/A</v>
      </c>
      <c r="V974" t="e">
        <f t="shared" si="157"/>
        <v>#N/A</v>
      </c>
      <c r="W974" t="str">
        <f t="shared" si="158"/>
        <v/>
      </c>
      <c r="X974" s="24" t="str">
        <f>IFERROR(VLOOKUP(W974,HOSPITAIS_COM_DIVIDAS!A:E,5,FALSE),"")</f>
        <v/>
      </c>
    </row>
    <row r="975" spans="1:24" x14ac:dyDescent="0.25">
      <c r="A975" s="52" t="str">
        <f>IFERROR((Tabela4[[#This Row],[Status da Proposta]]),"")</f>
        <v/>
      </c>
      <c r="B975" s="121">
        <f>IFERROR((CREDITO_FINANCEIRO!A975),"")</f>
        <v>0</v>
      </c>
      <c r="C975" s="120" t="str">
        <f>IFERROR((VLOOKUP(B975,CREDITO_FINANCEIRO!A:B,2,FALSE)),"")</f>
        <v/>
      </c>
      <c r="D975" s="94" t="str">
        <f>IFERROR((VLOOKUP(B975,CREDITO_FINANCEIRO!A:E,5,FALSE)),"")</f>
        <v/>
      </c>
      <c r="E975" s="95" t="str">
        <f>IFERROR((VLOOKUP(B975,CREDITO_FINANCEIRO!A:C,3,FALSE)),"")</f>
        <v/>
      </c>
      <c r="F975" s="120" t="str">
        <f>IFERROR((VLOOKUP(B975,CREDITO_FINANCEIRO!A:G,4,FALSE)),"")</f>
        <v/>
      </c>
      <c r="G975" s="120" t="e">
        <f>VLOOKUP(B975,CREDITO_FINANCEIRO!A:G,6,FALSE)</f>
        <v>#N/A</v>
      </c>
      <c r="H975" s="120" t="e">
        <f>VLOOKUP(B975,CREDITO_FINANCEIRO!A:G,7,FALSE)</f>
        <v>#N/A</v>
      </c>
      <c r="I975" s="91" t="e">
        <f>VLOOKUP(B975,CREDITO_FINANCEIRO!A:K,10,FALSE)</f>
        <v>#N/A</v>
      </c>
      <c r="J975" s="91" t="e">
        <f>VLOOKUP(B975,CREDITO_FINANCEIRO!A:K,11,FALSE)</f>
        <v>#N/A</v>
      </c>
      <c r="K975" s="91" t="e">
        <f>VLOOKUP(B975,CREDITO_FINANCEIRO!A:L,12,FALSE)</f>
        <v>#N/A</v>
      </c>
      <c r="L975" s="110" t="e">
        <f t="shared" si="150"/>
        <v>#N/A</v>
      </c>
      <c r="M975" s="2" t="e">
        <f t="shared" si="151"/>
        <v>#N/A</v>
      </c>
      <c r="N975" s="111" t="e">
        <f>VLOOKUP(Tabela4[[#This Row],[Proposta de Referência]],SIMP_CF!A:K,9,FALSE)</f>
        <v>#N/A</v>
      </c>
      <c r="O975" s="111" t="e">
        <f>VLOOKUP(Tabela4[[#This Row],[Proposta de Referência]],SIMP_CF!A:K,8,FALSE)</f>
        <v>#N/A</v>
      </c>
      <c r="P975" s="112" t="e">
        <f t="shared" si="152"/>
        <v>#N/A</v>
      </c>
      <c r="Q975" s="112" t="e">
        <f t="shared" si="153"/>
        <v>#N/A</v>
      </c>
      <c r="R975" t="e">
        <f t="shared" si="159"/>
        <v>#N/A</v>
      </c>
      <c r="S975" s="108" t="e">
        <f t="shared" si="154"/>
        <v>#N/A</v>
      </c>
      <c r="T975" s="108" t="e">
        <f t="shared" si="155"/>
        <v>#N/A</v>
      </c>
      <c r="U975" s="110" t="e">
        <f t="shared" si="156"/>
        <v>#N/A</v>
      </c>
      <c r="V975" t="e">
        <f t="shared" si="157"/>
        <v>#N/A</v>
      </c>
      <c r="W975" t="str">
        <f t="shared" si="158"/>
        <v/>
      </c>
      <c r="X975" s="24" t="str">
        <f>IFERROR(VLOOKUP(W975,HOSPITAIS_COM_DIVIDAS!A:E,5,FALSE),"")</f>
        <v/>
      </c>
    </row>
    <row r="976" spans="1:24" x14ac:dyDescent="0.25">
      <c r="A976" s="52" t="str">
        <f>IFERROR((Tabela4[[#This Row],[Status da Proposta]]),"")</f>
        <v/>
      </c>
      <c r="B976" s="121">
        <f>IFERROR((CREDITO_FINANCEIRO!A976),"")</f>
        <v>0</v>
      </c>
      <c r="C976" s="120" t="str">
        <f>IFERROR((VLOOKUP(B976,CREDITO_FINANCEIRO!A:B,2,FALSE)),"")</f>
        <v/>
      </c>
      <c r="D976" s="94" t="str">
        <f>IFERROR((VLOOKUP(B976,CREDITO_FINANCEIRO!A:E,5,FALSE)),"")</f>
        <v/>
      </c>
      <c r="E976" s="95" t="str">
        <f>IFERROR((VLOOKUP(B976,CREDITO_FINANCEIRO!A:C,3,FALSE)),"")</f>
        <v/>
      </c>
      <c r="F976" s="120" t="str">
        <f>IFERROR((VLOOKUP(B976,CREDITO_FINANCEIRO!A:G,4,FALSE)),"")</f>
        <v/>
      </c>
      <c r="G976" s="120" t="e">
        <f>VLOOKUP(B976,CREDITO_FINANCEIRO!A:G,6,FALSE)</f>
        <v>#N/A</v>
      </c>
      <c r="H976" s="120" t="e">
        <f>VLOOKUP(B976,CREDITO_FINANCEIRO!A:G,7,FALSE)</f>
        <v>#N/A</v>
      </c>
      <c r="I976" s="91" t="e">
        <f>VLOOKUP(B976,CREDITO_FINANCEIRO!A:K,10,FALSE)</f>
        <v>#N/A</v>
      </c>
      <c r="J976" s="91" t="e">
        <f>VLOOKUP(B976,CREDITO_FINANCEIRO!A:K,11,FALSE)</f>
        <v>#N/A</v>
      </c>
      <c r="K976" s="91" t="e">
        <f>VLOOKUP(B976,CREDITO_FINANCEIRO!A:L,12,FALSE)</f>
        <v>#N/A</v>
      </c>
      <c r="L976" s="110" t="e">
        <f t="shared" si="150"/>
        <v>#N/A</v>
      </c>
      <c r="M976" s="2" t="e">
        <f t="shared" si="151"/>
        <v>#N/A</v>
      </c>
      <c r="N976" s="111" t="e">
        <f>VLOOKUP(Tabela4[[#This Row],[Proposta de Referência]],SIMP_CF!A:K,9,FALSE)</f>
        <v>#N/A</v>
      </c>
      <c r="O976" s="111" t="e">
        <f>VLOOKUP(Tabela4[[#This Row],[Proposta de Referência]],SIMP_CF!A:K,8,FALSE)</f>
        <v>#N/A</v>
      </c>
      <c r="P976" s="112" t="e">
        <f t="shared" si="152"/>
        <v>#N/A</v>
      </c>
      <c r="Q976" s="112" t="e">
        <f t="shared" si="153"/>
        <v>#N/A</v>
      </c>
      <c r="R976" t="e">
        <f t="shared" si="159"/>
        <v>#N/A</v>
      </c>
      <c r="S976" s="108" t="e">
        <f t="shared" si="154"/>
        <v>#N/A</v>
      </c>
      <c r="T976" s="108" t="e">
        <f t="shared" si="155"/>
        <v>#N/A</v>
      </c>
      <c r="U976" s="110" t="e">
        <f t="shared" si="156"/>
        <v>#N/A</v>
      </c>
      <c r="V976" t="e">
        <f t="shared" si="157"/>
        <v>#N/A</v>
      </c>
      <c r="W976" t="str">
        <f t="shared" si="158"/>
        <v/>
      </c>
      <c r="X976" s="24" t="str">
        <f>IFERROR(VLOOKUP(W976,HOSPITAIS_COM_DIVIDAS!A:E,5,FALSE),"")</f>
        <v/>
      </c>
    </row>
    <row r="977" spans="1:24" x14ac:dyDescent="0.25">
      <c r="A977" s="52" t="str">
        <f>IFERROR((Tabela4[[#This Row],[Status da Proposta]]),"")</f>
        <v/>
      </c>
      <c r="B977" s="121">
        <f>IFERROR((CREDITO_FINANCEIRO!A977),"")</f>
        <v>0</v>
      </c>
      <c r="C977" s="120" t="str">
        <f>IFERROR((VLOOKUP(B977,CREDITO_FINANCEIRO!A:B,2,FALSE)),"")</f>
        <v/>
      </c>
      <c r="D977" s="94" t="str">
        <f>IFERROR((VLOOKUP(B977,CREDITO_FINANCEIRO!A:E,5,FALSE)),"")</f>
        <v/>
      </c>
      <c r="E977" s="95" t="str">
        <f>IFERROR((VLOOKUP(B977,CREDITO_FINANCEIRO!A:C,3,FALSE)),"")</f>
        <v/>
      </c>
      <c r="F977" s="120" t="str">
        <f>IFERROR((VLOOKUP(B977,CREDITO_FINANCEIRO!A:G,4,FALSE)),"")</f>
        <v/>
      </c>
      <c r="G977" s="120" t="e">
        <f>VLOOKUP(B977,CREDITO_FINANCEIRO!A:G,6,FALSE)</f>
        <v>#N/A</v>
      </c>
      <c r="H977" s="120" t="e">
        <f>VLOOKUP(B977,CREDITO_FINANCEIRO!A:G,7,FALSE)</f>
        <v>#N/A</v>
      </c>
      <c r="I977" s="91" t="e">
        <f>VLOOKUP(B977,CREDITO_FINANCEIRO!A:K,10,FALSE)</f>
        <v>#N/A</v>
      </c>
      <c r="J977" s="91" t="e">
        <f>VLOOKUP(B977,CREDITO_FINANCEIRO!A:K,11,FALSE)</f>
        <v>#N/A</v>
      </c>
      <c r="K977" s="91" t="e">
        <f>VLOOKUP(B977,CREDITO_FINANCEIRO!A:L,12,FALSE)</f>
        <v>#N/A</v>
      </c>
      <c r="L977" s="110" t="e">
        <f t="shared" si="150"/>
        <v>#N/A</v>
      </c>
      <c r="M977" s="2" t="e">
        <f t="shared" si="151"/>
        <v>#N/A</v>
      </c>
      <c r="N977" s="111" t="e">
        <f>VLOOKUP(Tabela4[[#This Row],[Proposta de Referência]],SIMP_CF!A:K,9,FALSE)</f>
        <v>#N/A</v>
      </c>
      <c r="O977" s="111" t="e">
        <f>VLOOKUP(Tabela4[[#This Row],[Proposta de Referência]],SIMP_CF!A:K,8,FALSE)</f>
        <v>#N/A</v>
      </c>
      <c r="P977" s="112" t="e">
        <f t="shared" si="152"/>
        <v>#N/A</v>
      </c>
      <c r="Q977" s="112" t="e">
        <f t="shared" si="153"/>
        <v>#N/A</v>
      </c>
      <c r="R977" t="e">
        <f t="shared" si="159"/>
        <v>#N/A</v>
      </c>
      <c r="S977" s="108" t="e">
        <f t="shared" si="154"/>
        <v>#N/A</v>
      </c>
      <c r="T977" s="108" t="e">
        <f t="shared" si="155"/>
        <v>#N/A</v>
      </c>
      <c r="U977" s="110" t="e">
        <f t="shared" si="156"/>
        <v>#N/A</v>
      </c>
      <c r="V977" t="e">
        <f t="shared" si="157"/>
        <v>#N/A</v>
      </c>
      <c r="W977" t="str">
        <f t="shared" si="158"/>
        <v/>
      </c>
      <c r="X977" s="24" t="str">
        <f>IFERROR(VLOOKUP(W977,HOSPITAIS_COM_DIVIDAS!A:E,5,FALSE),"")</f>
        <v/>
      </c>
    </row>
    <row r="978" spans="1:24" x14ac:dyDescent="0.25">
      <c r="A978" s="52" t="str">
        <f>IFERROR((Tabela4[[#This Row],[Status da Proposta]]),"")</f>
        <v/>
      </c>
      <c r="B978" s="121">
        <f>IFERROR((CREDITO_FINANCEIRO!A978),"")</f>
        <v>0</v>
      </c>
      <c r="C978" s="120" t="str">
        <f>IFERROR((VLOOKUP(B978,CREDITO_FINANCEIRO!A:B,2,FALSE)),"")</f>
        <v/>
      </c>
      <c r="D978" s="94" t="str">
        <f>IFERROR((VLOOKUP(B978,CREDITO_FINANCEIRO!A:E,5,FALSE)),"")</f>
        <v/>
      </c>
      <c r="E978" s="95" t="str">
        <f>IFERROR((VLOOKUP(B978,CREDITO_FINANCEIRO!A:C,3,FALSE)),"")</f>
        <v/>
      </c>
      <c r="F978" s="120" t="str">
        <f>IFERROR((VLOOKUP(B978,CREDITO_FINANCEIRO!A:G,4,FALSE)),"")</f>
        <v/>
      </c>
      <c r="G978" s="120" t="e">
        <f>VLOOKUP(B978,CREDITO_FINANCEIRO!A:G,6,FALSE)</f>
        <v>#N/A</v>
      </c>
      <c r="H978" s="120" t="e">
        <f>VLOOKUP(B978,CREDITO_FINANCEIRO!A:G,7,FALSE)</f>
        <v>#N/A</v>
      </c>
      <c r="I978" s="91" t="e">
        <f>VLOOKUP(B978,CREDITO_FINANCEIRO!A:K,10,FALSE)</f>
        <v>#N/A</v>
      </c>
      <c r="J978" s="91" t="e">
        <f>VLOOKUP(B978,CREDITO_FINANCEIRO!A:K,11,FALSE)</f>
        <v>#N/A</v>
      </c>
      <c r="K978" s="91" t="e">
        <f>VLOOKUP(B978,CREDITO_FINANCEIRO!A:L,12,FALSE)</f>
        <v>#N/A</v>
      </c>
      <c r="L978" s="110" t="e">
        <f t="shared" si="150"/>
        <v>#N/A</v>
      </c>
      <c r="M978" s="2" t="e">
        <f t="shared" si="151"/>
        <v>#N/A</v>
      </c>
      <c r="N978" s="111" t="e">
        <f>VLOOKUP(Tabela4[[#This Row],[Proposta de Referência]],SIMP_CF!A:K,9,FALSE)</f>
        <v>#N/A</v>
      </c>
      <c r="O978" s="111" t="e">
        <f>VLOOKUP(Tabela4[[#This Row],[Proposta de Referência]],SIMP_CF!A:K,8,FALSE)</f>
        <v>#N/A</v>
      </c>
      <c r="P978" s="112" t="e">
        <f t="shared" si="152"/>
        <v>#N/A</v>
      </c>
      <c r="Q978" s="112" t="e">
        <f t="shared" si="153"/>
        <v>#N/A</v>
      </c>
      <c r="R978" t="e">
        <f t="shared" si="159"/>
        <v>#N/A</v>
      </c>
      <c r="S978" s="108" t="e">
        <f t="shared" si="154"/>
        <v>#N/A</v>
      </c>
      <c r="T978" s="108" t="e">
        <f t="shared" si="155"/>
        <v>#N/A</v>
      </c>
      <c r="U978" s="110" t="e">
        <f t="shared" si="156"/>
        <v>#N/A</v>
      </c>
      <c r="V978" t="e">
        <f t="shared" si="157"/>
        <v>#N/A</v>
      </c>
      <c r="W978" t="str">
        <f t="shared" si="158"/>
        <v/>
      </c>
      <c r="X978" s="24" t="str">
        <f>IFERROR(VLOOKUP(W978,HOSPITAIS_COM_DIVIDAS!A:E,5,FALSE),"")</f>
        <v/>
      </c>
    </row>
    <row r="979" spans="1:24" x14ac:dyDescent="0.25">
      <c r="A979" s="52" t="str">
        <f>IFERROR((Tabela4[[#This Row],[Status da Proposta]]),"")</f>
        <v/>
      </c>
      <c r="B979" s="121">
        <f>IFERROR((CREDITO_FINANCEIRO!A979),"")</f>
        <v>0</v>
      </c>
      <c r="C979" s="120" t="str">
        <f>IFERROR((VLOOKUP(B979,CREDITO_FINANCEIRO!A:B,2,FALSE)),"")</f>
        <v/>
      </c>
      <c r="D979" s="94" t="str">
        <f>IFERROR((VLOOKUP(B979,CREDITO_FINANCEIRO!A:E,5,FALSE)),"")</f>
        <v/>
      </c>
      <c r="E979" s="95" t="str">
        <f>IFERROR((VLOOKUP(B979,CREDITO_FINANCEIRO!A:C,3,FALSE)),"")</f>
        <v/>
      </c>
      <c r="F979" s="120" t="str">
        <f>IFERROR((VLOOKUP(B979,CREDITO_FINANCEIRO!A:G,4,FALSE)),"")</f>
        <v/>
      </c>
      <c r="G979" s="120" t="e">
        <f>VLOOKUP(B979,CREDITO_FINANCEIRO!A:G,6,FALSE)</f>
        <v>#N/A</v>
      </c>
      <c r="H979" s="120" t="e">
        <f>VLOOKUP(B979,CREDITO_FINANCEIRO!A:G,7,FALSE)</f>
        <v>#N/A</v>
      </c>
      <c r="I979" s="91" t="e">
        <f>VLOOKUP(B979,CREDITO_FINANCEIRO!A:K,10,FALSE)</f>
        <v>#N/A</v>
      </c>
      <c r="J979" s="91" t="e">
        <f>VLOOKUP(B979,CREDITO_FINANCEIRO!A:K,11,FALSE)</f>
        <v>#N/A</v>
      </c>
      <c r="K979" s="91" t="e">
        <f>VLOOKUP(B979,CREDITO_FINANCEIRO!A:L,12,FALSE)</f>
        <v>#N/A</v>
      </c>
      <c r="L979" s="110" t="e">
        <f t="shared" si="150"/>
        <v>#N/A</v>
      </c>
      <c r="M979" s="2" t="e">
        <f t="shared" si="151"/>
        <v>#N/A</v>
      </c>
      <c r="N979" s="111" t="e">
        <f>VLOOKUP(Tabela4[[#This Row],[Proposta de Referência]],SIMP_CF!A:K,9,FALSE)</f>
        <v>#N/A</v>
      </c>
      <c r="O979" s="111" t="e">
        <f>VLOOKUP(Tabela4[[#This Row],[Proposta de Referência]],SIMP_CF!A:K,8,FALSE)</f>
        <v>#N/A</v>
      </c>
      <c r="P979" s="112" t="e">
        <f t="shared" si="152"/>
        <v>#N/A</v>
      </c>
      <c r="Q979" s="112" t="e">
        <f t="shared" si="153"/>
        <v>#N/A</v>
      </c>
      <c r="R979" t="e">
        <f t="shared" si="159"/>
        <v>#N/A</v>
      </c>
      <c r="S979" s="108" t="e">
        <f t="shared" si="154"/>
        <v>#N/A</v>
      </c>
      <c r="T979" s="108" t="e">
        <f t="shared" si="155"/>
        <v>#N/A</v>
      </c>
      <c r="U979" s="110" t="e">
        <f t="shared" si="156"/>
        <v>#N/A</v>
      </c>
      <c r="V979" t="e">
        <f t="shared" si="157"/>
        <v>#N/A</v>
      </c>
      <c r="W979" t="str">
        <f t="shared" si="158"/>
        <v/>
      </c>
      <c r="X979" s="24" t="str">
        <f>IFERROR(VLOOKUP(W979,HOSPITAIS_COM_DIVIDAS!A:E,5,FALSE),"")</f>
        <v/>
      </c>
    </row>
    <row r="980" spans="1:24" x14ac:dyDescent="0.25">
      <c r="A980" s="52" t="str">
        <f>IFERROR((Tabela4[[#This Row],[Status da Proposta]]),"")</f>
        <v/>
      </c>
      <c r="B980" s="121">
        <f>IFERROR((CREDITO_FINANCEIRO!A980),"")</f>
        <v>0</v>
      </c>
      <c r="C980" s="120" t="str">
        <f>IFERROR((VLOOKUP(B980,CREDITO_FINANCEIRO!A:B,2,FALSE)),"")</f>
        <v/>
      </c>
      <c r="D980" s="94" t="str">
        <f>IFERROR((VLOOKUP(B980,CREDITO_FINANCEIRO!A:E,5,FALSE)),"")</f>
        <v/>
      </c>
      <c r="E980" s="95" t="str">
        <f>IFERROR((VLOOKUP(B980,CREDITO_FINANCEIRO!A:C,3,FALSE)),"")</f>
        <v/>
      </c>
      <c r="F980" s="120" t="str">
        <f>IFERROR((VLOOKUP(B980,CREDITO_FINANCEIRO!A:G,4,FALSE)),"")</f>
        <v/>
      </c>
      <c r="G980" s="120" t="e">
        <f>VLOOKUP(B980,CREDITO_FINANCEIRO!A:G,6,FALSE)</f>
        <v>#N/A</v>
      </c>
      <c r="H980" s="120" t="e">
        <f>VLOOKUP(B980,CREDITO_FINANCEIRO!A:G,7,FALSE)</f>
        <v>#N/A</v>
      </c>
      <c r="I980" s="91" t="e">
        <f>VLOOKUP(B980,CREDITO_FINANCEIRO!A:K,10,FALSE)</f>
        <v>#N/A</v>
      </c>
      <c r="J980" s="91" t="e">
        <f>VLOOKUP(B980,CREDITO_FINANCEIRO!A:K,11,FALSE)</f>
        <v>#N/A</v>
      </c>
      <c r="K980" s="91" t="e">
        <f>VLOOKUP(B980,CREDITO_FINANCEIRO!A:L,12,FALSE)</f>
        <v>#N/A</v>
      </c>
      <c r="L980" s="110" t="e">
        <f t="shared" si="150"/>
        <v>#N/A</v>
      </c>
      <c r="M980" s="2" t="e">
        <f t="shared" si="151"/>
        <v>#N/A</v>
      </c>
      <c r="N980" s="111" t="e">
        <f>VLOOKUP(Tabela4[[#This Row],[Proposta de Referência]],SIMP_CF!A:K,9,FALSE)</f>
        <v>#N/A</v>
      </c>
      <c r="O980" s="111" t="e">
        <f>VLOOKUP(Tabela4[[#This Row],[Proposta de Referência]],SIMP_CF!A:K,8,FALSE)</f>
        <v>#N/A</v>
      </c>
      <c r="P980" s="112" t="e">
        <f t="shared" si="152"/>
        <v>#N/A</v>
      </c>
      <c r="Q980" s="112" t="e">
        <f t="shared" si="153"/>
        <v>#N/A</v>
      </c>
      <c r="R980" t="e">
        <f t="shared" si="159"/>
        <v>#N/A</v>
      </c>
      <c r="S980" s="108" t="e">
        <f t="shared" si="154"/>
        <v>#N/A</v>
      </c>
      <c r="T980" s="108" t="e">
        <f t="shared" si="155"/>
        <v>#N/A</v>
      </c>
      <c r="U980" s="110" t="e">
        <f t="shared" si="156"/>
        <v>#N/A</v>
      </c>
      <c r="V980" t="e">
        <f t="shared" si="157"/>
        <v>#N/A</v>
      </c>
      <c r="W980" t="str">
        <f t="shared" si="158"/>
        <v/>
      </c>
      <c r="X980" s="24" t="str">
        <f>IFERROR(VLOOKUP(W980,HOSPITAIS_COM_DIVIDAS!A:E,5,FALSE),"")</f>
        <v/>
      </c>
    </row>
    <row r="981" spans="1:24" x14ac:dyDescent="0.25">
      <c r="A981" s="52" t="str">
        <f>IFERROR((Tabela4[[#This Row],[Status da Proposta]]),"")</f>
        <v/>
      </c>
      <c r="B981" s="121">
        <f>IFERROR((CREDITO_FINANCEIRO!A981),"")</f>
        <v>0</v>
      </c>
      <c r="C981" s="120" t="str">
        <f>IFERROR((VLOOKUP(B981,CREDITO_FINANCEIRO!A:B,2,FALSE)),"")</f>
        <v/>
      </c>
      <c r="D981" s="94" t="str">
        <f>IFERROR((VLOOKUP(B981,CREDITO_FINANCEIRO!A:E,5,FALSE)),"")</f>
        <v/>
      </c>
      <c r="E981" s="95" t="str">
        <f>IFERROR((VLOOKUP(B981,CREDITO_FINANCEIRO!A:C,3,FALSE)),"")</f>
        <v/>
      </c>
      <c r="F981" s="120" t="str">
        <f>IFERROR((VLOOKUP(B981,CREDITO_FINANCEIRO!A:G,4,FALSE)),"")</f>
        <v/>
      </c>
      <c r="G981" s="120" t="e">
        <f>VLOOKUP(B981,CREDITO_FINANCEIRO!A:G,6,FALSE)</f>
        <v>#N/A</v>
      </c>
      <c r="H981" s="120" t="e">
        <f>VLOOKUP(B981,CREDITO_FINANCEIRO!A:G,7,FALSE)</f>
        <v>#N/A</v>
      </c>
      <c r="I981" s="91" t="e">
        <f>VLOOKUP(B981,CREDITO_FINANCEIRO!A:K,10,FALSE)</f>
        <v>#N/A</v>
      </c>
      <c r="J981" s="91" t="e">
        <f>VLOOKUP(B981,CREDITO_FINANCEIRO!A:K,11,FALSE)</f>
        <v>#N/A</v>
      </c>
      <c r="K981" s="91" t="e">
        <f>VLOOKUP(B981,CREDITO_FINANCEIRO!A:L,12,FALSE)</f>
        <v>#N/A</v>
      </c>
      <c r="L981" s="110" t="e">
        <f t="shared" si="150"/>
        <v>#N/A</v>
      </c>
      <c r="M981" s="2" t="e">
        <f t="shared" si="151"/>
        <v>#N/A</v>
      </c>
      <c r="N981" s="111" t="e">
        <f>VLOOKUP(Tabela4[[#This Row],[Proposta de Referência]],SIMP_CF!A:K,9,FALSE)</f>
        <v>#N/A</v>
      </c>
      <c r="O981" s="111" t="e">
        <f>VLOOKUP(Tabela4[[#This Row],[Proposta de Referência]],SIMP_CF!A:K,8,FALSE)</f>
        <v>#N/A</v>
      </c>
      <c r="P981" s="112" t="e">
        <f t="shared" si="152"/>
        <v>#N/A</v>
      </c>
      <c r="Q981" s="112" t="e">
        <f t="shared" si="153"/>
        <v>#N/A</v>
      </c>
      <c r="R981" t="e">
        <f t="shared" si="159"/>
        <v>#N/A</v>
      </c>
      <c r="S981" s="108" t="e">
        <f t="shared" si="154"/>
        <v>#N/A</v>
      </c>
      <c r="T981" s="108" t="e">
        <f t="shared" si="155"/>
        <v>#N/A</v>
      </c>
      <c r="U981" s="110" t="e">
        <f t="shared" si="156"/>
        <v>#N/A</v>
      </c>
      <c r="V981" t="e">
        <f t="shared" si="157"/>
        <v>#N/A</v>
      </c>
      <c r="W981" t="str">
        <f t="shared" si="158"/>
        <v/>
      </c>
      <c r="X981" s="24" t="str">
        <f>IFERROR(VLOOKUP(W981,HOSPITAIS_COM_DIVIDAS!A:E,5,FALSE),"")</f>
        <v/>
      </c>
    </row>
    <row r="982" spans="1:24" x14ac:dyDescent="0.25">
      <c r="A982" s="52" t="str">
        <f>IFERROR((Tabela4[[#This Row],[Status da Proposta]]),"")</f>
        <v/>
      </c>
      <c r="B982" s="121">
        <f>IFERROR((CREDITO_FINANCEIRO!A982),"")</f>
        <v>0</v>
      </c>
      <c r="C982" s="120" t="str">
        <f>IFERROR((VLOOKUP(B982,CREDITO_FINANCEIRO!A:B,2,FALSE)),"")</f>
        <v/>
      </c>
      <c r="D982" s="94" t="str">
        <f>IFERROR((VLOOKUP(B982,CREDITO_FINANCEIRO!A:E,5,FALSE)),"")</f>
        <v/>
      </c>
      <c r="E982" s="95" t="str">
        <f>IFERROR((VLOOKUP(B982,CREDITO_FINANCEIRO!A:C,3,FALSE)),"")</f>
        <v/>
      </c>
      <c r="F982" s="120" t="str">
        <f>IFERROR((VLOOKUP(B982,CREDITO_FINANCEIRO!A:G,4,FALSE)),"")</f>
        <v/>
      </c>
      <c r="G982" s="120" t="e">
        <f>VLOOKUP(B982,CREDITO_FINANCEIRO!A:G,6,FALSE)</f>
        <v>#N/A</v>
      </c>
      <c r="H982" s="120" t="e">
        <f>VLOOKUP(B982,CREDITO_FINANCEIRO!A:G,7,FALSE)</f>
        <v>#N/A</v>
      </c>
      <c r="I982" s="91" t="e">
        <f>VLOOKUP(B982,CREDITO_FINANCEIRO!A:K,10,FALSE)</f>
        <v>#N/A</v>
      </c>
      <c r="J982" s="91" t="e">
        <f>VLOOKUP(B982,CREDITO_FINANCEIRO!A:K,11,FALSE)</f>
        <v>#N/A</v>
      </c>
      <c r="K982" s="91" t="e">
        <f>VLOOKUP(B982,CREDITO_FINANCEIRO!A:L,12,FALSE)</f>
        <v>#N/A</v>
      </c>
      <c r="L982" s="110" t="e">
        <f t="shared" si="150"/>
        <v>#N/A</v>
      </c>
      <c r="M982" s="2" t="e">
        <f t="shared" si="151"/>
        <v>#N/A</v>
      </c>
      <c r="N982" s="111" t="e">
        <f>VLOOKUP(Tabela4[[#This Row],[Proposta de Referência]],SIMP_CF!A:K,9,FALSE)</f>
        <v>#N/A</v>
      </c>
      <c r="O982" s="111" t="e">
        <f>VLOOKUP(Tabela4[[#This Row],[Proposta de Referência]],SIMP_CF!A:K,8,FALSE)</f>
        <v>#N/A</v>
      </c>
      <c r="P982" s="112" t="e">
        <f t="shared" si="152"/>
        <v>#N/A</v>
      </c>
      <c r="Q982" s="112" t="e">
        <f t="shared" si="153"/>
        <v>#N/A</v>
      </c>
      <c r="R982" t="e">
        <f t="shared" si="159"/>
        <v>#N/A</v>
      </c>
      <c r="S982" s="108" t="e">
        <f t="shared" si="154"/>
        <v>#N/A</v>
      </c>
      <c r="T982" s="108" t="e">
        <f t="shared" si="155"/>
        <v>#N/A</v>
      </c>
      <c r="U982" s="110" t="e">
        <f t="shared" si="156"/>
        <v>#N/A</v>
      </c>
      <c r="V982" t="e">
        <f t="shared" si="157"/>
        <v>#N/A</v>
      </c>
      <c r="W982" t="str">
        <f t="shared" si="158"/>
        <v/>
      </c>
      <c r="X982" s="24" t="str">
        <f>IFERROR(VLOOKUP(W982,HOSPITAIS_COM_DIVIDAS!A:E,5,FALSE),"")</f>
        <v/>
      </c>
    </row>
    <row r="983" spans="1:24" x14ac:dyDescent="0.25">
      <c r="A983" s="52" t="str">
        <f>IFERROR((Tabela4[[#This Row],[Status da Proposta]]),"")</f>
        <v/>
      </c>
      <c r="B983" s="121">
        <f>IFERROR((CREDITO_FINANCEIRO!A983),"")</f>
        <v>0</v>
      </c>
      <c r="C983" s="120" t="str">
        <f>IFERROR((VLOOKUP(B983,CREDITO_FINANCEIRO!A:B,2,FALSE)),"")</f>
        <v/>
      </c>
      <c r="D983" s="94" t="str">
        <f>IFERROR((VLOOKUP(B983,CREDITO_FINANCEIRO!A:E,5,FALSE)),"")</f>
        <v/>
      </c>
      <c r="E983" s="95" t="str">
        <f>IFERROR((VLOOKUP(B983,CREDITO_FINANCEIRO!A:C,3,FALSE)),"")</f>
        <v/>
      </c>
      <c r="F983" s="120" t="str">
        <f>IFERROR((VLOOKUP(B983,CREDITO_FINANCEIRO!A:G,4,FALSE)),"")</f>
        <v/>
      </c>
      <c r="G983" s="120" t="e">
        <f>VLOOKUP(B983,CREDITO_FINANCEIRO!A:G,6,FALSE)</f>
        <v>#N/A</v>
      </c>
      <c r="H983" s="120" t="e">
        <f>VLOOKUP(B983,CREDITO_FINANCEIRO!A:G,7,FALSE)</f>
        <v>#N/A</v>
      </c>
      <c r="I983" s="91" t="e">
        <f>VLOOKUP(B983,CREDITO_FINANCEIRO!A:K,10,FALSE)</f>
        <v>#N/A</v>
      </c>
      <c r="J983" s="91" t="e">
        <f>VLOOKUP(B983,CREDITO_FINANCEIRO!A:K,11,FALSE)</f>
        <v>#N/A</v>
      </c>
      <c r="K983" s="91" t="e">
        <f>VLOOKUP(B983,CREDITO_FINANCEIRO!A:L,12,FALSE)</f>
        <v>#N/A</v>
      </c>
      <c r="L983" s="110" t="e">
        <f t="shared" si="150"/>
        <v>#N/A</v>
      </c>
      <c r="M983" s="2" t="e">
        <f t="shared" si="151"/>
        <v>#N/A</v>
      </c>
      <c r="N983" s="111" t="e">
        <f>VLOOKUP(Tabela4[[#This Row],[Proposta de Referência]],SIMP_CF!A:K,9,FALSE)</f>
        <v>#N/A</v>
      </c>
      <c r="O983" s="111" t="e">
        <f>VLOOKUP(Tabela4[[#This Row],[Proposta de Referência]],SIMP_CF!A:K,8,FALSE)</f>
        <v>#N/A</v>
      </c>
      <c r="P983" s="112" t="e">
        <f t="shared" si="152"/>
        <v>#N/A</v>
      </c>
      <c r="Q983" s="112" t="e">
        <f t="shared" si="153"/>
        <v>#N/A</v>
      </c>
      <c r="R983" t="e">
        <f t="shared" si="159"/>
        <v>#N/A</v>
      </c>
      <c r="S983" s="108" t="e">
        <f t="shared" si="154"/>
        <v>#N/A</v>
      </c>
      <c r="T983" s="108" t="e">
        <f t="shared" si="155"/>
        <v>#N/A</v>
      </c>
      <c r="U983" s="110" t="e">
        <f t="shared" si="156"/>
        <v>#N/A</v>
      </c>
      <c r="V983" t="e">
        <f t="shared" si="157"/>
        <v>#N/A</v>
      </c>
      <c r="W983" t="str">
        <f t="shared" si="158"/>
        <v/>
      </c>
      <c r="X983" s="24" t="str">
        <f>IFERROR(VLOOKUP(W983,HOSPITAIS_COM_DIVIDAS!A:E,5,FALSE),"")</f>
        <v/>
      </c>
    </row>
    <row r="984" spans="1:24" x14ac:dyDescent="0.25">
      <c r="A984" s="52" t="str">
        <f>IFERROR((Tabela4[[#This Row],[Status da Proposta]]),"")</f>
        <v/>
      </c>
      <c r="B984" s="121">
        <f>IFERROR((CREDITO_FINANCEIRO!A984),"")</f>
        <v>0</v>
      </c>
      <c r="C984" s="120" t="str">
        <f>IFERROR((VLOOKUP(B984,CREDITO_FINANCEIRO!A:B,2,FALSE)),"")</f>
        <v/>
      </c>
      <c r="D984" s="94" t="str">
        <f>IFERROR((VLOOKUP(B984,CREDITO_FINANCEIRO!A:E,5,FALSE)),"")</f>
        <v/>
      </c>
      <c r="E984" s="95" t="str">
        <f>IFERROR((VLOOKUP(B984,CREDITO_FINANCEIRO!A:C,3,FALSE)),"")</f>
        <v/>
      </c>
      <c r="F984" s="120" t="str">
        <f>IFERROR((VLOOKUP(B984,CREDITO_FINANCEIRO!A:G,4,FALSE)),"")</f>
        <v/>
      </c>
      <c r="G984" s="120" t="e">
        <f>VLOOKUP(B984,CREDITO_FINANCEIRO!A:G,6,FALSE)</f>
        <v>#N/A</v>
      </c>
      <c r="H984" s="120" t="e">
        <f>VLOOKUP(B984,CREDITO_FINANCEIRO!A:G,7,FALSE)</f>
        <v>#N/A</v>
      </c>
      <c r="I984" s="91" t="e">
        <f>VLOOKUP(B984,CREDITO_FINANCEIRO!A:K,10,FALSE)</f>
        <v>#N/A</v>
      </c>
      <c r="J984" s="91" t="e">
        <f>VLOOKUP(B984,CREDITO_FINANCEIRO!A:K,11,FALSE)</f>
        <v>#N/A</v>
      </c>
      <c r="K984" s="91" t="e">
        <f>VLOOKUP(B984,CREDITO_FINANCEIRO!A:L,12,FALSE)</f>
        <v>#N/A</v>
      </c>
      <c r="L984" s="110" t="e">
        <f t="shared" si="150"/>
        <v>#N/A</v>
      </c>
      <c r="M984" s="2" t="e">
        <f t="shared" si="151"/>
        <v>#N/A</v>
      </c>
      <c r="N984" s="111" t="e">
        <f>VLOOKUP(Tabela4[[#This Row],[Proposta de Referência]],SIMP_CF!A:K,9,FALSE)</f>
        <v>#N/A</v>
      </c>
      <c r="O984" s="111" t="e">
        <f>VLOOKUP(Tabela4[[#This Row],[Proposta de Referência]],SIMP_CF!A:K,8,FALSE)</f>
        <v>#N/A</v>
      </c>
      <c r="P984" s="112" t="e">
        <f t="shared" si="152"/>
        <v>#N/A</v>
      </c>
      <c r="Q984" s="112" t="e">
        <f t="shared" si="153"/>
        <v>#N/A</v>
      </c>
      <c r="R984" t="e">
        <f t="shared" si="159"/>
        <v>#N/A</v>
      </c>
      <c r="S984" s="108" t="e">
        <f t="shared" si="154"/>
        <v>#N/A</v>
      </c>
      <c r="T984" s="108" t="e">
        <f t="shared" si="155"/>
        <v>#N/A</v>
      </c>
      <c r="U984" s="110" t="e">
        <f t="shared" si="156"/>
        <v>#N/A</v>
      </c>
      <c r="V984" t="e">
        <f t="shared" si="157"/>
        <v>#N/A</v>
      </c>
      <c r="W984" t="str">
        <f t="shared" si="158"/>
        <v/>
      </c>
      <c r="X984" s="24" t="str">
        <f>IFERROR(VLOOKUP(W984,HOSPITAIS_COM_DIVIDAS!A:E,5,FALSE),"")</f>
        <v/>
      </c>
    </row>
    <row r="985" spans="1:24" x14ac:dyDescent="0.25">
      <c r="A985" s="52" t="str">
        <f>IFERROR((Tabela4[[#This Row],[Status da Proposta]]),"")</f>
        <v/>
      </c>
      <c r="B985" s="121">
        <f>IFERROR((CREDITO_FINANCEIRO!A985),"")</f>
        <v>0</v>
      </c>
      <c r="C985" s="120" t="str">
        <f>IFERROR((VLOOKUP(B985,CREDITO_FINANCEIRO!A:B,2,FALSE)),"")</f>
        <v/>
      </c>
      <c r="D985" s="94" t="str">
        <f>IFERROR((VLOOKUP(B985,CREDITO_FINANCEIRO!A:E,5,FALSE)),"")</f>
        <v/>
      </c>
      <c r="E985" s="95" t="str">
        <f>IFERROR((VLOOKUP(B985,CREDITO_FINANCEIRO!A:C,3,FALSE)),"")</f>
        <v/>
      </c>
      <c r="F985" s="120" t="str">
        <f>IFERROR((VLOOKUP(B985,CREDITO_FINANCEIRO!A:G,4,FALSE)),"")</f>
        <v/>
      </c>
      <c r="G985" s="120" t="e">
        <f>VLOOKUP(B985,CREDITO_FINANCEIRO!A:G,6,FALSE)</f>
        <v>#N/A</v>
      </c>
      <c r="H985" s="120" t="e">
        <f>VLOOKUP(B985,CREDITO_FINANCEIRO!A:G,7,FALSE)</f>
        <v>#N/A</v>
      </c>
      <c r="I985" s="91" t="e">
        <f>VLOOKUP(B985,CREDITO_FINANCEIRO!A:K,10,FALSE)</f>
        <v>#N/A</v>
      </c>
      <c r="J985" s="91" t="e">
        <f>VLOOKUP(B985,CREDITO_FINANCEIRO!A:K,11,FALSE)</f>
        <v>#N/A</v>
      </c>
      <c r="K985" s="91" t="e">
        <f>VLOOKUP(B985,CREDITO_FINANCEIRO!A:L,12,FALSE)</f>
        <v>#N/A</v>
      </c>
      <c r="L985" s="110" t="e">
        <f t="shared" si="150"/>
        <v>#N/A</v>
      </c>
      <c r="M985" s="2" t="e">
        <f t="shared" si="151"/>
        <v>#N/A</v>
      </c>
      <c r="N985" s="111" t="e">
        <f>VLOOKUP(Tabela4[[#This Row],[Proposta de Referência]],SIMP_CF!A:K,9,FALSE)</f>
        <v>#N/A</v>
      </c>
      <c r="O985" s="111" t="e">
        <f>VLOOKUP(Tabela4[[#This Row],[Proposta de Referência]],SIMP_CF!A:K,8,FALSE)</f>
        <v>#N/A</v>
      </c>
      <c r="P985" s="112" t="e">
        <f t="shared" si="152"/>
        <v>#N/A</v>
      </c>
      <c r="Q985" s="112" t="e">
        <f t="shared" si="153"/>
        <v>#N/A</v>
      </c>
      <c r="R985" t="e">
        <f t="shared" si="159"/>
        <v>#N/A</v>
      </c>
      <c r="S985" s="108" t="e">
        <f t="shared" si="154"/>
        <v>#N/A</v>
      </c>
      <c r="T985" s="108" t="e">
        <f t="shared" si="155"/>
        <v>#N/A</v>
      </c>
      <c r="U985" s="110" t="e">
        <f t="shared" si="156"/>
        <v>#N/A</v>
      </c>
      <c r="V985" t="e">
        <f t="shared" si="157"/>
        <v>#N/A</v>
      </c>
      <c r="W985" t="str">
        <f t="shared" si="158"/>
        <v/>
      </c>
      <c r="X985" s="24" t="str">
        <f>IFERROR(VLOOKUP(W985,HOSPITAIS_COM_DIVIDAS!A:E,5,FALSE),"")</f>
        <v/>
      </c>
    </row>
    <row r="986" spans="1:24" x14ac:dyDescent="0.25">
      <c r="A986" s="52" t="str">
        <f>IFERROR((Tabela4[[#This Row],[Status da Proposta]]),"")</f>
        <v/>
      </c>
      <c r="B986" s="121">
        <f>IFERROR((CREDITO_FINANCEIRO!A986),"")</f>
        <v>0</v>
      </c>
      <c r="C986" s="120" t="str">
        <f>IFERROR((VLOOKUP(B986,CREDITO_FINANCEIRO!A:B,2,FALSE)),"")</f>
        <v/>
      </c>
      <c r="D986" s="94" t="str">
        <f>IFERROR((VLOOKUP(B986,CREDITO_FINANCEIRO!A:E,5,FALSE)),"")</f>
        <v/>
      </c>
      <c r="E986" s="95" t="str">
        <f>IFERROR((VLOOKUP(B986,CREDITO_FINANCEIRO!A:C,3,FALSE)),"")</f>
        <v/>
      </c>
      <c r="F986" s="120" t="str">
        <f>IFERROR((VLOOKUP(B986,CREDITO_FINANCEIRO!A:G,4,FALSE)),"")</f>
        <v/>
      </c>
      <c r="G986" s="120" t="e">
        <f>VLOOKUP(B986,CREDITO_FINANCEIRO!A:G,6,FALSE)</f>
        <v>#N/A</v>
      </c>
      <c r="H986" s="120" t="e">
        <f>VLOOKUP(B986,CREDITO_FINANCEIRO!A:G,7,FALSE)</f>
        <v>#N/A</v>
      </c>
      <c r="I986" s="91" t="e">
        <f>VLOOKUP(B986,CREDITO_FINANCEIRO!A:K,10,FALSE)</f>
        <v>#N/A</v>
      </c>
      <c r="J986" s="91" t="e">
        <f>VLOOKUP(B986,CREDITO_FINANCEIRO!A:K,11,FALSE)</f>
        <v>#N/A</v>
      </c>
      <c r="K986" s="91" t="e">
        <f>VLOOKUP(B986,CREDITO_FINANCEIRO!A:L,12,FALSE)</f>
        <v>#N/A</v>
      </c>
      <c r="L986" s="110" t="e">
        <f t="shared" si="150"/>
        <v>#N/A</v>
      </c>
      <c r="M986" s="2" t="e">
        <f t="shared" si="151"/>
        <v>#N/A</v>
      </c>
      <c r="N986" s="111" t="e">
        <f>VLOOKUP(Tabela4[[#This Row],[Proposta de Referência]],SIMP_CF!A:K,9,FALSE)</f>
        <v>#N/A</v>
      </c>
      <c r="O986" s="111" t="e">
        <f>VLOOKUP(Tabela4[[#This Row],[Proposta de Referência]],SIMP_CF!A:K,8,FALSE)</f>
        <v>#N/A</v>
      </c>
      <c r="P986" s="112" t="e">
        <f t="shared" si="152"/>
        <v>#N/A</v>
      </c>
      <c r="Q986" s="112" t="e">
        <f t="shared" si="153"/>
        <v>#N/A</v>
      </c>
      <c r="R986" t="e">
        <f t="shared" si="159"/>
        <v>#N/A</v>
      </c>
      <c r="S986" s="108" t="e">
        <f t="shared" si="154"/>
        <v>#N/A</v>
      </c>
      <c r="T986" s="108" t="e">
        <f t="shared" si="155"/>
        <v>#N/A</v>
      </c>
      <c r="U986" s="110" t="e">
        <f t="shared" si="156"/>
        <v>#N/A</v>
      </c>
      <c r="V986" t="e">
        <f t="shared" si="157"/>
        <v>#N/A</v>
      </c>
      <c r="W986" t="str">
        <f t="shared" si="158"/>
        <v/>
      </c>
      <c r="X986" s="24" t="str">
        <f>IFERROR(VLOOKUP(W986,HOSPITAIS_COM_DIVIDAS!A:E,5,FALSE),"")</f>
        <v/>
      </c>
    </row>
    <row r="987" spans="1:24" x14ac:dyDescent="0.25">
      <c r="A987" s="52" t="str">
        <f>IFERROR((Tabela4[[#This Row],[Status da Proposta]]),"")</f>
        <v/>
      </c>
      <c r="B987" s="121">
        <f>IFERROR((CREDITO_FINANCEIRO!A987),"")</f>
        <v>0</v>
      </c>
      <c r="C987" s="120" t="str">
        <f>IFERROR((VLOOKUP(B987,CREDITO_FINANCEIRO!A:B,2,FALSE)),"")</f>
        <v/>
      </c>
      <c r="D987" s="94" t="str">
        <f>IFERROR((VLOOKUP(B987,CREDITO_FINANCEIRO!A:E,5,FALSE)),"")</f>
        <v/>
      </c>
      <c r="E987" s="95" t="str">
        <f>IFERROR((VLOOKUP(B987,CREDITO_FINANCEIRO!A:C,3,FALSE)),"")</f>
        <v/>
      </c>
      <c r="F987" s="120" t="str">
        <f>IFERROR((VLOOKUP(B987,CREDITO_FINANCEIRO!A:G,4,FALSE)),"")</f>
        <v/>
      </c>
      <c r="G987" s="120" t="e">
        <f>VLOOKUP(B987,CREDITO_FINANCEIRO!A:G,6,FALSE)</f>
        <v>#N/A</v>
      </c>
      <c r="H987" s="120" t="e">
        <f>VLOOKUP(B987,CREDITO_FINANCEIRO!A:G,7,FALSE)</f>
        <v>#N/A</v>
      </c>
      <c r="I987" s="91" t="e">
        <f>VLOOKUP(B987,CREDITO_FINANCEIRO!A:K,10,FALSE)</f>
        <v>#N/A</v>
      </c>
      <c r="J987" s="91" t="e">
        <f>VLOOKUP(B987,CREDITO_FINANCEIRO!A:K,11,FALSE)</f>
        <v>#N/A</v>
      </c>
      <c r="K987" s="91" t="e">
        <f>VLOOKUP(B987,CREDITO_FINANCEIRO!A:L,12,FALSE)</f>
        <v>#N/A</v>
      </c>
      <c r="L987" s="110" t="e">
        <f t="shared" si="150"/>
        <v>#N/A</v>
      </c>
      <c r="M987" s="2" t="e">
        <f t="shared" si="151"/>
        <v>#N/A</v>
      </c>
      <c r="N987" s="111" t="e">
        <f>VLOOKUP(Tabela4[[#This Row],[Proposta de Referência]],SIMP_CF!A:K,9,FALSE)</f>
        <v>#N/A</v>
      </c>
      <c r="O987" s="111" t="e">
        <f>VLOOKUP(Tabela4[[#This Row],[Proposta de Referência]],SIMP_CF!A:K,8,FALSE)</f>
        <v>#N/A</v>
      </c>
      <c r="P987" s="112" t="e">
        <f t="shared" si="152"/>
        <v>#N/A</v>
      </c>
      <c r="Q987" s="112" t="e">
        <f t="shared" si="153"/>
        <v>#N/A</v>
      </c>
      <c r="R987" t="e">
        <f t="shared" si="159"/>
        <v>#N/A</v>
      </c>
      <c r="S987" s="108" t="e">
        <f t="shared" si="154"/>
        <v>#N/A</v>
      </c>
      <c r="T987" s="108" t="e">
        <f t="shared" si="155"/>
        <v>#N/A</v>
      </c>
      <c r="U987" s="110" t="e">
        <f t="shared" si="156"/>
        <v>#N/A</v>
      </c>
      <c r="V987" t="e">
        <f t="shared" si="157"/>
        <v>#N/A</v>
      </c>
      <c r="W987" t="str">
        <f t="shared" si="158"/>
        <v/>
      </c>
      <c r="X987" s="24" t="str">
        <f>IFERROR(VLOOKUP(W987,HOSPITAIS_COM_DIVIDAS!A:E,5,FALSE),"")</f>
        <v/>
      </c>
    </row>
    <row r="988" spans="1:24" x14ac:dyDescent="0.25">
      <c r="A988" s="52" t="str">
        <f>IFERROR((Tabela4[[#This Row],[Status da Proposta]]),"")</f>
        <v/>
      </c>
      <c r="B988" s="121">
        <f>IFERROR((CREDITO_FINANCEIRO!A988),"")</f>
        <v>0</v>
      </c>
      <c r="C988" s="120" t="str">
        <f>IFERROR((VLOOKUP(B988,CREDITO_FINANCEIRO!A:B,2,FALSE)),"")</f>
        <v/>
      </c>
      <c r="D988" s="94" t="str">
        <f>IFERROR((VLOOKUP(B988,CREDITO_FINANCEIRO!A:E,5,FALSE)),"")</f>
        <v/>
      </c>
      <c r="E988" s="95" t="str">
        <f>IFERROR((VLOOKUP(B988,CREDITO_FINANCEIRO!A:C,3,FALSE)),"")</f>
        <v/>
      </c>
      <c r="F988" s="120" t="str">
        <f>IFERROR((VLOOKUP(B988,CREDITO_FINANCEIRO!A:G,4,FALSE)),"")</f>
        <v/>
      </c>
      <c r="G988" s="120" t="e">
        <f>VLOOKUP(B988,CREDITO_FINANCEIRO!A:G,6,FALSE)</f>
        <v>#N/A</v>
      </c>
      <c r="H988" s="120" t="e">
        <f>VLOOKUP(B988,CREDITO_FINANCEIRO!A:G,7,FALSE)</f>
        <v>#N/A</v>
      </c>
      <c r="I988" s="91" t="e">
        <f>VLOOKUP(B988,CREDITO_FINANCEIRO!A:K,10,FALSE)</f>
        <v>#N/A</v>
      </c>
      <c r="J988" s="91" t="e">
        <f>VLOOKUP(B988,CREDITO_FINANCEIRO!A:K,11,FALSE)</f>
        <v>#N/A</v>
      </c>
      <c r="K988" s="91" t="e">
        <f>VLOOKUP(B988,CREDITO_FINANCEIRO!A:L,12,FALSE)</f>
        <v>#N/A</v>
      </c>
      <c r="L988" s="110" t="e">
        <f t="shared" si="150"/>
        <v>#N/A</v>
      </c>
      <c r="M988" s="2" t="e">
        <f t="shared" si="151"/>
        <v>#N/A</v>
      </c>
      <c r="N988" s="111" t="e">
        <f>VLOOKUP(Tabela4[[#This Row],[Proposta de Referência]],SIMP_CF!A:K,9,FALSE)</f>
        <v>#N/A</v>
      </c>
      <c r="O988" s="111" t="e">
        <f>VLOOKUP(Tabela4[[#This Row],[Proposta de Referência]],SIMP_CF!A:K,8,FALSE)</f>
        <v>#N/A</v>
      </c>
      <c r="P988" s="112" t="e">
        <f t="shared" si="152"/>
        <v>#N/A</v>
      </c>
      <c r="Q988" s="112" t="e">
        <f t="shared" si="153"/>
        <v>#N/A</v>
      </c>
      <c r="R988" t="e">
        <f t="shared" si="159"/>
        <v>#N/A</v>
      </c>
      <c r="S988" s="108" t="e">
        <f t="shared" si="154"/>
        <v>#N/A</v>
      </c>
      <c r="T988" s="108" t="e">
        <f t="shared" si="155"/>
        <v>#N/A</v>
      </c>
      <c r="U988" s="110" t="e">
        <f t="shared" si="156"/>
        <v>#N/A</v>
      </c>
      <c r="V988" t="e">
        <f t="shared" si="157"/>
        <v>#N/A</v>
      </c>
      <c r="W988" t="str">
        <f t="shared" si="158"/>
        <v/>
      </c>
      <c r="X988" s="24" t="str">
        <f>IFERROR(VLOOKUP(W988,HOSPITAIS_COM_DIVIDAS!A:E,5,FALSE),"")</f>
        <v/>
      </c>
    </row>
    <row r="989" spans="1:24" x14ac:dyDescent="0.25">
      <c r="A989" s="52" t="str">
        <f>IFERROR((Tabela4[[#This Row],[Status da Proposta]]),"")</f>
        <v/>
      </c>
      <c r="B989" s="121">
        <f>IFERROR((CREDITO_FINANCEIRO!A989),"")</f>
        <v>0</v>
      </c>
      <c r="C989" s="120" t="str">
        <f>IFERROR((VLOOKUP(B989,CREDITO_FINANCEIRO!A:B,2,FALSE)),"")</f>
        <v/>
      </c>
      <c r="D989" s="94" t="str">
        <f>IFERROR((VLOOKUP(B989,CREDITO_FINANCEIRO!A:E,5,FALSE)),"")</f>
        <v/>
      </c>
      <c r="E989" s="95" t="str">
        <f>IFERROR((VLOOKUP(B989,CREDITO_FINANCEIRO!A:C,3,FALSE)),"")</f>
        <v/>
      </c>
      <c r="F989" s="120" t="str">
        <f>IFERROR((VLOOKUP(B989,CREDITO_FINANCEIRO!A:G,4,FALSE)),"")</f>
        <v/>
      </c>
      <c r="G989" s="120" t="e">
        <f>VLOOKUP(B989,CREDITO_FINANCEIRO!A:G,6,FALSE)</f>
        <v>#N/A</v>
      </c>
      <c r="H989" s="120" t="e">
        <f>VLOOKUP(B989,CREDITO_FINANCEIRO!A:G,7,FALSE)</f>
        <v>#N/A</v>
      </c>
      <c r="I989" s="91" t="e">
        <f>VLOOKUP(B989,CREDITO_FINANCEIRO!A:K,10,FALSE)</f>
        <v>#N/A</v>
      </c>
      <c r="J989" s="91" t="e">
        <f>VLOOKUP(B989,CREDITO_FINANCEIRO!A:K,11,FALSE)</f>
        <v>#N/A</v>
      </c>
      <c r="K989" s="91" t="e">
        <f>VLOOKUP(B989,CREDITO_FINANCEIRO!A:L,12,FALSE)</f>
        <v>#N/A</v>
      </c>
      <c r="L989" s="110" t="e">
        <f t="shared" si="150"/>
        <v>#N/A</v>
      </c>
      <c r="M989" s="2" t="e">
        <f t="shared" si="151"/>
        <v>#N/A</v>
      </c>
      <c r="N989" s="111" t="e">
        <f>VLOOKUP(Tabela4[[#This Row],[Proposta de Referência]],SIMP_CF!A:K,9,FALSE)</f>
        <v>#N/A</v>
      </c>
      <c r="O989" s="111" t="e">
        <f>VLOOKUP(Tabela4[[#This Row],[Proposta de Referência]],SIMP_CF!A:K,8,FALSE)</f>
        <v>#N/A</v>
      </c>
      <c r="P989" s="112" t="e">
        <f t="shared" si="152"/>
        <v>#N/A</v>
      </c>
      <c r="Q989" s="112" t="e">
        <f t="shared" si="153"/>
        <v>#N/A</v>
      </c>
      <c r="R989" t="e">
        <f t="shared" si="159"/>
        <v>#N/A</v>
      </c>
      <c r="S989" s="108" t="e">
        <f t="shared" si="154"/>
        <v>#N/A</v>
      </c>
      <c r="T989" s="108" t="e">
        <f t="shared" si="155"/>
        <v>#N/A</v>
      </c>
      <c r="U989" s="110" t="e">
        <f t="shared" si="156"/>
        <v>#N/A</v>
      </c>
      <c r="V989" t="e">
        <f t="shared" si="157"/>
        <v>#N/A</v>
      </c>
      <c r="W989" t="str">
        <f t="shared" si="158"/>
        <v/>
      </c>
      <c r="X989" s="24" t="str">
        <f>IFERROR(VLOOKUP(W989,HOSPITAIS_COM_DIVIDAS!A:E,5,FALSE),"")</f>
        <v/>
      </c>
    </row>
    <row r="990" spans="1:24" x14ac:dyDescent="0.25">
      <c r="A990" s="52" t="str">
        <f>IFERROR((Tabela4[[#This Row],[Status da Proposta]]),"")</f>
        <v/>
      </c>
      <c r="B990" s="121">
        <f>IFERROR((CREDITO_FINANCEIRO!A990),"")</f>
        <v>0</v>
      </c>
      <c r="C990" s="120" t="str">
        <f>IFERROR((VLOOKUP(B990,CREDITO_FINANCEIRO!A:B,2,FALSE)),"")</f>
        <v/>
      </c>
      <c r="D990" s="94" t="str">
        <f>IFERROR((VLOOKUP(B990,CREDITO_FINANCEIRO!A:E,5,FALSE)),"")</f>
        <v/>
      </c>
      <c r="E990" s="95" t="str">
        <f>IFERROR((VLOOKUP(B990,CREDITO_FINANCEIRO!A:C,3,FALSE)),"")</f>
        <v/>
      </c>
      <c r="F990" s="120" t="str">
        <f>IFERROR((VLOOKUP(B990,CREDITO_FINANCEIRO!A:G,4,FALSE)),"")</f>
        <v/>
      </c>
      <c r="G990" s="120" t="e">
        <f>VLOOKUP(B990,CREDITO_FINANCEIRO!A:G,6,FALSE)</f>
        <v>#N/A</v>
      </c>
      <c r="H990" s="120" t="e">
        <f>VLOOKUP(B990,CREDITO_FINANCEIRO!A:G,7,FALSE)</f>
        <v>#N/A</v>
      </c>
      <c r="I990" s="91" t="e">
        <f>VLOOKUP(B990,CREDITO_FINANCEIRO!A:K,10,FALSE)</f>
        <v>#N/A</v>
      </c>
      <c r="J990" s="91" t="e">
        <f>VLOOKUP(B990,CREDITO_FINANCEIRO!A:K,11,FALSE)</f>
        <v>#N/A</v>
      </c>
      <c r="K990" s="91" t="e">
        <f>VLOOKUP(B990,CREDITO_FINANCEIRO!A:L,12,FALSE)</f>
        <v>#N/A</v>
      </c>
      <c r="L990" s="110" t="e">
        <f t="shared" si="150"/>
        <v>#N/A</v>
      </c>
      <c r="M990" s="2" t="e">
        <f t="shared" si="151"/>
        <v>#N/A</v>
      </c>
      <c r="N990" s="111" t="e">
        <f>VLOOKUP(Tabela4[[#This Row],[Proposta de Referência]],SIMP_CF!A:K,9,FALSE)</f>
        <v>#N/A</v>
      </c>
      <c r="O990" s="111" t="e">
        <f>VLOOKUP(Tabela4[[#This Row],[Proposta de Referência]],SIMP_CF!A:K,8,FALSE)</f>
        <v>#N/A</v>
      </c>
      <c r="P990" s="112" t="e">
        <f t="shared" si="152"/>
        <v>#N/A</v>
      </c>
      <c r="Q990" s="112" t="e">
        <f t="shared" si="153"/>
        <v>#N/A</v>
      </c>
      <c r="R990" t="e">
        <f t="shared" si="159"/>
        <v>#N/A</v>
      </c>
      <c r="S990" s="108" t="e">
        <f t="shared" si="154"/>
        <v>#N/A</v>
      </c>
      <c r="T990" s="108" t="e">
        <f t="shared" si="155"/>
        <v>#N/A</v>
      </c>
      <c r="U990" s="110" t="e">
        <f t="shared" si="156"/>
        <v>#N/A</v>
      </c>
      <c r="V990" t="e">
        <f t="shared" si="157"/>
        <v>#N/A</v>
      </c>
      <c r="W990" t="str">
        <f t="shared" si="158"/>
        <v/>
      </c>
      <c r="X990" s="24" t="str">
        <f>IFERROR(VLOOKUP(W990,HOSPITAIS_COM_DIVIDAS!A:E,5,FALSE),"")</f>
        <v/>
      </c>
    </row>
    <row r="991" spans="1:24" x14ac:dyDescent="0.25">
      <c r="A991" s="52" t="str">
        <f>IFERROR((Tabela4[[#This Row],[Status da Proposta]]),"")</f>
        <v/>
      </c>
      <c r="B991" s="121">
        <f>IFERROR((CREDITO_FINANCEIRO!A991),"")</f>
        <v>0</v>
      </c>
      <c r="C991" s="120" t="str">
        <f>IFERROR((VLOOKUP(B991,CREDITO_FINANCEIRO!A:B,2,FALSE)),"")</f>
        <v/>
      </c>
      <c r="D991" s="94" t="str">
        <f>IFERROR((VLOOKUP(B991,CREDITO_FINANCEIRO!A:E,5,FALSE)),"")</f>
        <v/>
      </c>
      <c r="E991" s="95" t="str">
        <f>IFERROR((VLOOKUP(B991,CREDITO_FINANCEIRO!A:C,3,FALSE)),"")</f>
        <v/>
      </c>
      <c r="F991" s="120" t="str">
        <f>IFERROR((VLOOKUP(B991,CREDITO_FINANCEIRO!A:G,4,FALSE)),"")</f>
        <v/>
      </c>
      <c r="G991" s="120" t="e">
        <f>VLOOKUP(B991,CREDITO_FINANCEIRO!A:G,6,FALSE)</f>
        <v>#N/A</v>
      </c>
      <c r="H991" s="120" t="e">
        <f>VLOOKUP(B991,CREDITO_FINANCEIRO!A:G,7,FALSE)</f>
        <v>#N/A</v>
      </c>
      <c r="I991" s="91" t="e">
        <f>VLOOKUP(B991,CREDITO_FINANCEIRO!A:K,10,FALSE)</f>
        <v>#N/A</v>
      </c>
      <c r="J991" s="91" t="e">
        <f>VLOOKUP(B991,CREDITO_FINANCEIRO!A:K,11,FALSE)</f>
        <v>#N/A</v>
      </c>
      <c r="K991" s="91" t="e">
        <f>VLOOKUP(B991,CREDITO_FINANCEIRO!A:L,12,FALSE)</f>
        <v>#N/A</v>
      </c>
      <c r="L991" s="110" t="e">
        <f t="shared" si="150"/>
        <v>#N/A</v>
      </c>
      <c r="M991" s="2" t="e">
        <f t="shared" si="151"/>
        <v>#N/A</v>
      </c>
      <c r="N991" s="111" t="e">
        <f>VLOOKUP(Tabela4[[#This Row],[Proposta de Referência]],SIMP_CF!A:K,9,FALSE)</f>
        <v>#N/A</v>
      </c>
      <c r="O991" s="111" t="e">
        <f>VLOOKUP(Tabela4[[#This Row],[Proposta de Referência]],SIMP_CF!A:K,8,FALSE)</f>
        <v>#N/A</v>
      </c>
      <c r="P991" s="112" t="e">
        <f t="shared" si="152"/>
        <v>#N/A</v>
      </c>
      <c r="Q991" s="112" t="e">
        <f t="shared" si="153"/>
        <v>#N/A</v>
      </c>
      <c r="R991" t="e">
        <f t="shared" si="159"/>
        <v>#N/A</v>
      </c>
      <c r="S991" s="108" t="e">
        <f t="shared" si="154"/>
        <v>#N/A</v>
      </c>
      <c r="T991" s="108" t="e">
        <f t="shared" si="155"/>
        <v>#N/A</v>
      </c>
      <c r="U991" s="110" t="e">
        <f t="shared" si="156"/>
        <v>#N/A</v>
      </c>
      <c r="V991" t="e">
        <f t="shared" si="157"/>
        <v>#N/A</v>
      </c>
      <c r="W991" t="str">
        <f t="shared" si="158"/>
        <v/>
      </c>
      <c r="X991" s="24" t="str">
        <f>IFERROR(VLOOKUP(W991,HOSPITAIS_COM_DIVIDAS!A:E,5,FALSE),"")</f>
        <v/>
      </c>
    </row>
    <row r="992" spans="1:24" x14ac:dyDescent="0.25">
      <c r="A992" s="52" t="str">
        <f>IFERROR((Tabela4[[#This Row],[Status da Proposta]]),"")</f>
        <v/>
      </c>
      <c r="B992" s="121">
        <f>IFERROR((CREDITO_FINANCEIRO!A992),"")</f>
        <v>0</v>
      </c>
      <c r="C992" s="120" t="str">
        <f>IFERROR((VLOOKUP(B992,CREDITO_FINANCEIRO!A:B,2,FALSE)),"")</f>
        <v/>
      </c>
      <c r="D992" s="94" t="str">
        <f>IFERROR((VLOOKUP(B992,CREDITO_FINANCEIRO!A:E,5,FALSE)),"")</f>
        <v/>
      </c>
      <c r="E992" s="95" t="str">
        <f>IFERROR((VLOOKUP(B992,CREDITO_FINANCEIRO!A:C,3,FALSE)),"")</f>
        <v/>
      </c>
      <c r="F992" s="120" t="str">
        <f>IFERROR((VLOOKUP(B992,CREDITO_FINANCEIRO!A:G,4,FALSE)),"")</f>
        <v/>
      </c>
      <c r="G992" s="120" t="e">
        <f>VLOOKUP(B992,CREDITO_FINANCEIRO!A:G,6,FALSE)</f>
        <v>#N/A</v>
      </c>
      <c r="H992" s="120" t="e">
        <f>VLOOKUP(B992,CREDITO_FINANCEIRO!A:G,7,FALSE)</f>
        <v>#N/A</v>
      </c>
      <c r="I992" s="91" t="e">
        <f>VLOOKUP(B992,CREDITO_FINANCEIRO!A:K,10,FALSE)</f>
        <v>#N/A</v>
      </c>
      <c r="J992" s="91" t="e">
        <f>VLOOKUP(B992,CREDITO_FINANCEIRO!A:K,11,FALSE)</f>
        <v>#N/A</v>
      </c>
      <c r="K992" s="91" t="e">
        <f>VLOOKUP(B992,CREDITO_FINANCEIRO!A:L,12,FALSE)</f>
        <v>#N/A</v>
      </c>
      <c r="L992" s="110" t="e">
        <f t="shared" si="150"/>
        <v>#N/A</v>
      </c>
      <c r="M992" s="2" t="e">
        <f t="shared" si="151"/>
        <v>#N/A</v>
      </c>
      <c r="N992" s="111" t="e">
        <f>VLOOKUP(Tabela4[[#This Row],[Proposta de Referência]],SIMP_CF!A:K,9,FALSE)</f>
        <v>#N/A</v>
      </c>
      <c r="O992" s="111" t="e">
        <f>VLOOKUP(Tabela4[[#This Row],[Proposta de Referência]],SIMP_CF!A:K,8,FALSE)</f>
        <v>#N/A</v>
      </c>
      <c r="P992" s="112" t="e">
        <f t="shared" si="152"/>
        <v>#N/A</v>
      </c>
      <c r="Q992" s="112" t="e">
        <f t="shared" si="153"/>
        <v>#N/A</v>
      </c>
      <c r="R992" t="e">
        <f t="shared" si="159"/>
        <v>#N/A</v>
      </c>
      <c r="S992" s="108" t="e">
        <f t="shared" si="154"/>
        <v>#N/A</v>
      </c>
      <c r="T992" s="108" t="e">
        <f t="shared" si="155"/>
        <v>#N/A</v>
      </c>
      <c r="U992" s="110" t="e">
        <f t="shared" si="156"/>
        <v>#N/A</v>
      </c>
      <c r="V992" t="e">
        <f t="shared" si="157"/>
        <v>#N/A</v>
      </c>
      <c r="W992" t="str">
        <f t="shared" si="158"/>
        <v/>
      </c>
      <c r="X992" s="24" t="str">
        <f>IFERROR(VLOOKUP(W992,HOSPITAIS_COM_DIVIDAS!A:E,5,FALSE),"")</f>
        <v/>
      </c>
    </row>
    <row r="993" spans="1:24" x14ac:dyDescent="0.25">
      <c r="A993" s="52" t="str">
        <f>IFERROR((Tabela4[[#This Row],[Status da Proposta]]),"")</f>
        <v/>
      </c>
      <c r="B993" s="121">
        <f>IFERROR((CREDITO_FINANCEIRO!A993),"")</f>
        <v>0</v>
      </c>
      <c r="C993" s="120" t="str">
        <f>IFERROR((VLOOKUP(B993,CREDITO_FINANCEIRO!A:B,2,FALSE)),"")</f>
        <v/>
      </c>
      <c r="D993" s="94" t="str">
        <f>IFERROR((VLOOKUP(B993,CREDITO_FINANCEIRO!A:E,5,FALSE)),"")</f>
        <v/>
      </c>
      <c r="E993" s="95" t="str">
        <f>IFERROR((VLOOKUP(B993,CREDITO_FINANCEIRO!A:C,3,FALSE)),"")</f>
        <v/>
      </c>
      <c r="F993" s="120" t="str">
        <f>IFERROR((VLOOKUP(B993,CREDITO_FINANCEIRO!A:G,4,FALSE)),"")</f>
        <v/>
      </c>
      <c r="G993" s="120" t="e">
        <f>VLOOKUP(B993,CREDITO_FINANCEIRO!A:G,6,FALSE)</f>
        <v>#N/A</v>
      </c>
      <c r="H993" s="120" t="e">
        <f>VLOOKUP(B993,CREDITO_FINANCEIRO!A:G,7,FALSE)</f>
        <v>#N/A</v>
      </c>
      <c r="I993" s="91" t="e">
        <f>VLOOKUP(B993,CREDITO_FINANCEIRO!A:K,10,FALSE)</f>
        <v>#N/A</v>
      </c>
      <c r="J993" s="91" t="e">
        <f>VLOOKUP(B993,CREDITO_FINANCEIRO!A:K,11,FALSE)</f>
        <v>#N/A</v>
      </c>
      <c r="K993" s="91" t="e">
        <f>VLOOKUP(B993,CREDITO_FINANCEIRO!A:L,12,FALSE)</f>
        <v>#N/A</v>
      </c>
      <c r="L993" s="110" t="e">
        <f t="shared" si="150"/>
        <v>#N/A</v>
      </c>
      <c r="M993" s="2" t="e">
        <f t="shared" si="151"/>
        <v>#N/A</v>
      </c>
      <c r="N993" s="111" t="e">
        <f>VLOOKUP(Tabela4[[#This Row],[Proposta de Referência]],SIMP_CF!A:K,9,FALSE)</f>
        <v>#N/A</v>
      </c>
      <c r="O993" s="111" t="e">
        <f>VLOOKUP(Tabela4[[#This Row],[Proposta de Referência]],SIMP_CF!A:K,8,FALSE)</f>
        <v>#N/A</v>
      </c>
      <c r="P993" s="112" t="e">
        <f t="shared" si="152"/>
        <v>#N/A</v>
      </c>
      <c r="Q993" s="112" t="e">
        <f t="shared" si="153"/>
        <v>#N/A</v>
      </c>
      <c r="R993" t="e">
        <f t="shared" si="159"/>
        <v>#N/A</v>
      </c>
      <c r="S993" s="108" t="e">
        <f t="shared" si="154"/>
        <v>#N/A</v>
      </c>
      <c r="T993" s="108" t="e">
        <f t="shared" si="155"/>
        <v>#N/A</v>
      </c>
      <c r="U993" s="110" t="e">
        <f t="shared" si="156"/>
        <v>#N/A</v>
      </c>
      <c r="V993" t="e">
        <f t="shared" si="157"/>
        <v>#N/A</v>
      </c>
      <c r="W993" t="str">
        <f t="shared" si="158"/>
        <v/>
      </c>
      <c r="X993" s="24" t="str">
        <f>IFERROR(VLOOKUP(W993,HOSPITAIS_COM_DIVIDAS!A:E,5,FALSE),"")</f>
        <v/>
      </c>
    </row>
    <row r="994" spans="1:24" x14ac:dyDescent="0.25">
      <c r="A994" s="52" t="str">
        <f>IFERROR((Tabela4[[#This Row],[Status da Proposta]]),"")</f>
        <v/>
      </c>
      <c r="B994" s="121">
        <f>IFERROR((CREDITO_FINANCEIRO!A994),"")</f>
        <v>0</v>
      </c>
      <c r="C994" s="120" t="str">
        <f>IFERROR((VLOOKUP(B994,CREDITO_FINANCEIRO!A:B,2,FALSE)),"")</f>
        <v/>
      </c>
      <c r="D994" s="94" t="str">
        <f>IFERROR((VLOOKUP(B994,CREDITO_FINANCEIRO!A:E,5,FALSE)),"")</f>
        <v/>
      </c>
      <c r="E994" s="95" t="str">
        <f>IFERROR((VLOOKUP(B994,CREDITO_FINANCEIRO!A:C,3,FALSE)),"")</f>
        <v/>
      </c>
      <c r="F994" s="120" t="str">
        <f>IFERROR((VLOOKUP(B994,CREDITO_FINANCEIRO!A:G,4,FALSE)),"")</f>
        <v/>
      </c>
      <c r="G994" s="120" t="e">
        <f>VLOOKUP(B994,CREDITO_FINANCEIRO!A:G,6,FALSE)</f>
        <v>#N/A</v>
      </c>
      <c r="H994" s="120" t="e">
        <f>VLOOKUP(B994,CREDITO_FINANCEIRO!A:G,7,FALSE)</f>
        <v>#N/A</v>
      </c>
      <c r="I994" s="91" t="e">
        <f>VLOOKUP(B994,CREDITO_FINANCEIRO!A:K,10,FALSE)</f>
        <v>#N/A</v>
      </c>
      <c r="J994" s="91" t="e">
        <f>VLOOKUP(B994,CREDITO_FINANCEIRO!A:K,11,FALSE)</f>
        <v>#N/A</v>
      </c>
      <c r="K994" s="91" t="e">
        <f>VLOOKUP(B994,CREDITO_FINANCEIRO!A:L,12,FALSE)</f>
        <v>#N/A</v>
      </c>
      <c r="L994" s="110" t="e">
        <f t="shared" si="150"/>
        <v>#N/A</v>
      </c>
      <c r="M994" s="2" t="e">
        <f t="shared" si="151"/>
        <v>#N/A</v>
      </c>
      <c r="N994" s="111" t="e">
        <f>VLOOKUP(Tabela4[[#This Row],[Proposta de Referência]],SIMP_CF!A:K,9,FALSE)</f>
        <v>#N/A</v>
      </c>
      <c r="O994" s="111" t="e">
        <f>VLOOKUP(Tabela4[[#This Row],[Proposta de Referência]],SIMP_CF!A:K,8,FALSE)</f>
        <v>#N/A</v>
      </c>
      <c r="P994" s="112" t="e">
        <f t="shared" si="152"/>
        <v>#N/A</v>
      </c>
      <c r="Q994" s="112" t="e">
        <f t="shared" si="153"/>
        <v>#N/A</v>
      </c>
      <c r="R994" t="e">
        <f t="shared" si="159"/>
        <v>#N/A</v>
      </c>
      <c r="S994" s="108" t="e">
        <f t="shared" si="154"/>
        <v>#N/A</v>
      </c>
      <c r="T994" s="108" t="e">
        <f t="shared" si="155"/>
        <v>#N/A</v>
      </c>
      <c r="U994" s="110" t="e">
        <f t="shared" si="156"/>
        <v>#N/A</v>
      </c>
      <c r="V994" t="e">
        <f t="shared" si="157"/>
        <v>#N/A</v>
      </c>
      <c r="W994" t="str">
        <f t="shared" si="158"/>
        <v/>
      </c>
      <c r="X994" s="24" t="str">
        <f>IFERROR(VLOOKUP(W994,HOSPITAIS_COM_DIVIDAS!A:E,5,FALSE),"")</f>
        <v/>
      </c>
    </row>
    <row r="995" spans="1:24" x14ac:dyDescent="0.25">
      <c r="A995" s="52" t="str">
        <f>IFERROR((Tabela4[[#This Row],[Status da Proposta]]),"")</f>
        <v/>
      </c>
      <c r="B995" s="121">
        <f>IFERROR((CREDITO_FINANCEIRO!A995),"")</f>
        <v>0</v>
      </c>
      <c r="C995" s="120" t="str">
        <f>IFERROR((VLOOKUP(B995,CREDITO_FINANCEIRO!A:B,2,FALSE)),"")</f>
        <v/>
      </c>
      <c r="D995" s="94" t="str">
        <f>IFERROR((VLOOKUP(B995,CREDITO_FINANCEIRO!A:E,5,FALSE)),"")</f>
        <v/>
      </c>
      <c r="E995" s="95" t="str">
        <f>IFERROR((VLOOKUP(B995,CREDITO_FINANCEIRO!A:C,3,FALSE)),"")</f>
        <v/>
      </c>
      <c r="F995" s="120" t="str">
        <f>IFERROR((VLOOKUP(B995,CREDITO_FINANCEIRO!A:G,4,FALSE)),"")</f>
        <v/>
      </c>
      <c r="G995" s="120" t="e">
        <f>VLOOKUP(B995,CREDITO_FINANCEIRO!A:G,6,FALSE)</f>
        <v>#N/A</v>
      </c>
      <c r="H995" s="120" t="e">
        <f>VLOOKUP(B995,CREDITO_FINANCEIRO!A:G,7,FALSE)</f>
        <v>#N/A</v>
      </c>
      <c r="I995" s="91" t="e">
        <f>VLOOKUP(B995,CREDITO_FINANCEIRO!A:K,10,FALSE)</f>
        <v>#N/A</v>
      </c>
      <c r="J995" s="91" t="e">
        <f>VLOOKUP(B995,CREDITO_FINANCEIRO!A:K,11,FALSE)</f>
        <v>#N/A</v>
      </c>
      <c r="K995" s="91" t="e">
        <f>VLOOKUP(B995,CREDITO_FINANCEIRO!A:L,12,FALSE)</f>
        <v>#N/A</v>
      </c>
      <c r="L995" s="110" t="e">
        <f t="shared" si="150"/>
        <v>#N/A</v>
      </c>
      <c r="M995" s="2" t="e">
        <f t="shared" si="151"/>
        <v>#N/A</v>
      </c>
      <c r="N995" s="111" t="e">
        <f>VLOOKUP(Tabela4[[#This Row],[Proposta de Referência]],SIMP_CF!A:K,9,FALSE)</f>
        <v>#N/A</v>
      </c>
      <c r="O995" s="111" t="e">
        <f>VLOOKUP(Tabela4[[#This Row],[Proposta de Referência]],SIMP_CF!A:K,8,FALSE)</f>
        <v>#N/A</v>
      </c>
      <c r="P995" s="112" t="e">
        <f t="shared" si="152"/>
        <v>#N/A</v>
      </c>
      <c r="Q995" s="112" t="e">
        <f t="shared" si="153"/>
        <v>#N/A</v>
      </c>
      <c r="R995" t="e">
        <f t="shared" si="159"/>
        <v>#N/A</v>
      </c>
      <c r="S995" s="108" t="e">
        <f t="shared" si="154"/>
        <v>#N/A</v>
      </c>
      <c r="T995" s="108" t="e">
        <f t="shared" si="155"/>
        <v>#N/A</v>
      </c>
      <c r="U995" s="110" t="e">
        <f t="shared" si="156"/>
        <v>#N/A</v>
      </c>
      <c r="V995" t="e">
        <f t="shared" si="157"/>
        <v>#N/A</v>
      </c>
      <c r="W995" t="str">
        <f t="shared" si="158"/>
        <v/>
      </c>
      <c r="X995" s="24" t="str">
        <f>IFERROR(VLOOKUP(W995,HOSPITAIS_COM_DIVIDAS!A:E,5,FALSE),"")</f>
        <v/>
      </c>
    </row>
    <row r="996" spans="1:24" x14ac:dyDescent="0.25">
      <c r="A996" s="52" t="str">
        <f>IFERROR((Tabela4[[#This Row],[Status da Proposta]]),"")</f>
        <v/>
      </c>
      <c r="B996" s="121">
        <f>IFERROR((CREDITO_FINANCEIRO!A996),"")</f>
        <v>0</v>
      </c>
      <c r="C996" s="120" t="str">
        <f>IFERROR((VLOOKUP(B996,CREDITO_FINANCEIRO!A:B,2,FALSE)),"")</f>
        <v/>
      </c>
      <c r="D996" s="94" t="str">
        <f>IFERROR((VLOOKUP(B996,CREDITO_FINANCEIRO!A:E,5,FALSE)),"")</f>
        <v/>
      </c>
      <c r="E996" s="95" t="str">
        <f>IFERROR((VLOOKUP(B996,CREDITO_FINANCEIRO!A:C,3,FALSE)),"")</f>
        <v/>
      </c>
      <c r="F996" s="120" t="str">
        <f>IFERROR((VLOOKUP(B996,CREDITO_FINANCEIRO!A:G,4,FALSE)),"")</f>
        <v/>
      </c>
      <c r="G996" s="120" t="e">
        <f>VLOOKUP(B996,CREDITO_FINANCEIRO!A:G,6,FALSE)</f>
        <v>#N/A</v>
      </c>
      <c r="H996" s="120" t="e">
        <f>VLOOKUP(B996,CREDITO_FINANCEIRO!A:G,7,FALSE)</f>
        <v>#N/A</v>
      </c>
      <c r="I996" s="91" t="e">
        <f>VLOOKUP(B996,CREDITO_FINANCEIRO!A:K,10,FALSE)</f>
        <v>#N/A</v>
      </c>
      <c r="J996" s="91" t="e">
        <f>VLOOKUP(B996,CREDITO_FINANCEIRO!A:K,11,FALSE)</f>
        <v>#N/A</v>
      </c>
      <c r="K996" s="91" t="e">
        <f>VLOOKUP(B996,CREDITO_FINANCEIRO!A:L,12,FALSE)</f>
        <v>#N/A</v>
      </c>
      <c r="L996" s="110" t="e">
        <f t="shared" si="150"/>
        <v>#N/A</v>
      </c>
      <c r="M996" s="2" t="e">
        <f t="shared" si="151"/>
        <v>#N/A</v>
      </c>
      <c r="N996" s="111" t="e">
        <f>VLOOKUP(Tabela4[[#This Row],[Proposta de Referência]],SIMP_CF!A:K,9,FALSE)</f>
        <v>#N/A</v>
      </c>
      <c r="O996" s="111" t="e">
        <f>VLOOKUP(Tabela4[[#This Row],[Proposta de Referência]],SIMP_CF!A:K,8,FALSE)</f>
        <v>#N/A</v>
      </c>
      <c r="P996" s="112" t="e">
        <f t="shared" si="152"/>
        <v>#N/A</v>
      </c>
      <c r="Q996" s="112" t="e">
        <f t="shared" si="153"/>
        <v>#N/A</v>
      </c>
      <c r="R996" t="e">
        <f t="shared" si="159"/>
        <v>#N/A</v>
      </c>
      <c r="S996" s="108" t="e">
        <f t="shared" si="154"/>
        <v>#N/A</v>
      </c>
      <c r="T996" s="108" t="e">
        <f t="shared" si="155"/>
        <v>#N/A</v>
      </c>
      <c r="U996" s="110" t="e">
        <f t="shared" si="156"/>
        <v>#N/A</v>
      </c>
      <c r="V996" t="e">
        <f t="shared" si="157"/>
        <v>#N/A</v>
      </c>
      <c r="W996" t="str">
        <f t="shared" si="158"/>
        <v/>
      </c>
      <c r="X996" s="24" t="str">
        <f>IFERROR(VLOOKUP(W996,HOSPITAIS_COM_DIVIDAS!A:E,5,FALSE),"")</f>
        <v/>
      </c>
    </row>
    <row r="997" spans="1:24" x14ac:dyDescent="0.25">
      <c r="A997" s="52" t="str">
        <f>IFERROR((Tabela4[[#This Row],[Status da Proposta]]),"")</f>
        <v/>
      </c>
      <c r="B997" s="121">
        <f>IFERROR((CREDITO_FINANCEIRO!A997),"")</f>
        <v>0</v>
      </c>
      <c r="C997" s="120" t="str">
        <f>IFERROR((VLOOKUP(B997,CREDITO_FINANCEIRO!A:B,2,FALSE)),"")</f>
        <v/>
      </c>
      <c r="D997" s="94" t="str">
        <f>IFERROR((VLOOKUP(B997,CREDITO_FINANCEIRO!A:E,5,FALSE)),"")</f>
        <v/>
      </c>
      <c r="E997" s="95" t="str">
        <f>IFERROR((VLOOKUP(B997,CREDITO_FINANCEIRO!A:C,3,FALSE)),"")</f>
        <v/>
      </c>
      <c r="F997" s="120" t="str">
        <f>IFERROR((VLOOKUP(B997,CREDITO_FINANCEIRO!A:G,4,FALSE)),"")</f>
        <v/>
      </c>
      <c r="G997" s="120" t="e">
        <f>VLOOKUP(B997,CREDITO_FINANCEIRO!A:G,6,FALSE)</f>
        <v>#N/A</v>
      </c>
      <c r="H997" s="120" t="e">
        <f>VLOOKUP(B997,CREDITO_FINANCEIRO!A:G,7,FALSE)</f>
        <v>#N/A</v>
      </c>
      <c r="I997" s="91" t="e">
        <f>VLOOKUP(B997,CREDITO_FINANCEIRO!A:K,10,FALSE)</f>
        <v>#N/A</v>
      </c>
      <c r="J997" s="91" t="e">
        <f>VLOOKUP(B997,CREDITO_FINANCEIRO!A:K,11,FALSE)</f>
        <v>#N/A</v>
      </c>
      <c r="K997" s="91" t="e">
        <f>VLOOKUP(B997,CREDITO_FINANCEIRO!A:L,12,FALSE)</f>
        <v>#N/A</v>
      </c>
      <c r="L997" s="110" t="e">
        <f t="shared" si="150"/>
        <v>#N/A</v>
      </c>
      <c r="M997" s="2" t="e">
        <f t="shared" si="151"/>
        <v>#N/A</v>
      </c>
      <c r="N997" s="111" t="e">
        <f>VLOOKUP(Tabela4[[#This Row],[Proposta de Referência]],SIMP_CF!A:K,9,FALSE)</f>
        <v>#N/A</v>
      </c>
      <c r="O997" s="111" t="e">
        <f>VLOOKUP(Tabela4[[#This Row],[Proposta de Referência]],SIMP_CF!A:K,8,FALSE)</f>
        <v>#N/A</v>
      </c>
      <c r="P997" s="112" t="e">
        <f t="shared" si="152"/>
        <v>#N/A</v>
      </c>
      <c r="Q997" s="112" t="e">
        <f t="shared" si="153"/>
        <v>#N/A</v>
      </c>
      <c r="R997" t="e">
        <f t="shared" si="159"/>
        <v>#N/A</v>
      </c>
      <c r="S997" s="108" t="e">
        <f t="shared" si="154"/>
        <v>#N/A</v>
      </c>
      <c r="T997" s="108" t="e">
        <f t="shared" si="155"/>
        <v>#N/A</v>
      </c>
      <c r="U997" s="110" t="e">
        <f t="shared" si="156"/>
        <v>#N/A</v>
      </c>
      <c r="V997" t="e">
        <f t="shared" si="157"/>
        <v>#N/A</v>
      </c>
      <c r="W997" t="str">
        <f t="shared" si="158"/>
        <v/>
      </c>
      <c r="X997" s="24" t="str">
        <f>IFERROR(VLOOKUP(W997,HOSPITAIS_COM_DIVIDAS!A:E,5,FALSE),"")</f>
        <v/>
      </c>
    </row>
    <row r="998" spans="1:24" x14ac:dyDescent="0.25">
      <c r="A998" s="52" t="str">
        <f>IFERROR((Tabela4[[#This Row],[Status da Proposta]]),"")</f>
        <v/>
      </c>
      <c r="B998" s="121">
        <f>IFERROR((CREDITO_FINANCEIRO!A998),"")</f>
        <v>0</v>
      </c>
      <c r="C998" s="120" t="str">
        <f>IFERROR((VLOOKUP(B998,CREDITO_FINANCEIRO!A:B,2,FALSE)),"")</f>
        <v/>
      </c>
      <c r="D998" s="94" t="str">
        <f>IFERROR((VLOOKUP(B998,CREDITO_FINANCEIRO!A:E,5,FALSE)),"")</f>
        <v/>
      </c>
      <c r="E998" s="95" t="str">
        <f>IFERROR((VLOOKUP(B998,CREDITO_FINANCEIRO!A:C,3,FALSE)),"")</f>
        <v/>
      </c>
      <c r="F998" s="120" t="str">
        <f>IFERROR((VLOOKUP(B998,CREDITO_FINANCEIRO!A:G,4,FALSE)),"")</f>
        <v/>
      </c>
      <c r="G998" s="120" t="e">
        <f>VLOOKUP(B998,CREDITO_FINANCEIRO!A:G,6,FALSE)</f>
        <v>#N/A</v>
      </c>
      <c r="H998" s="120" t="e">
        <f>VLOOKUP(B998,CREDITO_FINANCEIRO!A:G,7,FALSE)</f>
        <v>#N/A</v>
      </c>
      <c r="I998" s="91" t="e">
        <f>VLOOKUP(B998,CREDITO_FINANCEIRO!A:K,10,FALSE)</f>
        <v>#N/A</v>
      </c>
      <c r="J998" s="91" t="e">
        <f>VLOOKUP(B998,CREDITO_FINANCEIRO!A:K,11,FALSE)</f>
        <v>#N/A</v>
      </c>
      <c r="K998" s="91" t="e">
        <f>VLOOKUP(B998,CREDITO_FINANCEIRO!A:L,12,FALSE)</f>
        <v>#N/A</v>
      </c>
      <c r="L998" s="110" t="e">
        <f t="shared" si="150"/>
        <v>#N/A</v>
      </c>
      <c r="M998" s="2" t="e">
        <f t="shared" si="151"/>
        <v>#N/A</v>
      </c>
      <c r="N998" s="111" t="e">
        <f>VLOOKUP(Tabela4[[#This Row],[Proposta de Referência]],SIMP_CF!A:K,9,FALSE)</f>
        <v>#N/A</v>
      </c>
      <c r="O998" s="111" t="e">
        <f>VLOOKUP(Tabela4[[#This Row],[Proposta de Referência]],SIMP_CF!A:K,8,FALSE)</f>
        <v>#N/A</v>
      </c>
      <c r="P998" s="112" t="e">
        <f t="shared" si="152"/>
        <v>#N/A</v>
      </c>
      <c r="Q998" s="112" t="e">
        <f t="shared" si="153"/>
        <v>#N/A</v>
      </c>
      <c r="R998" t="e">
        <f t="shared" si="159"/>
        <v>#N/A</v>
      </c>
      <c r="S998" s="108" t="e">
        <f t="shared" si="154"/>
        <v>#N/A</v>
      </c>
      <c r="T998" s="108" t="e">
        <f t="shared" si="155"/>
        <v>#N/A</v>
      </c>
      <c r="U998" s="110" t="e">
        <f t="shared" si="156"/>
        <v>#N/A</v>
      </c>
      <c r="V998" t="e">
        <f t="shared" si="157"/>
        <v>#N/A</v>
      </c>
      <c r="W998" t="str">
        <f t="shared" si="158"/>
        <v/>
      </c>
      <c r="X998" s="24" t="str">
        <f>IFERROR(VLOOKUP(W998,HOSPITAIS_COM_DIVIDAS!A:E,5,FALSE),"")</f>
        <v/>
      </c>
    </row>
    <row r="999" spans="1:24" x14ac:dyDescent="0.25">
      <c r="A999" s="52" t="str">
        <f>IFERROR((Tabela4[[#This Row],[Status da Proposta]]),"")</f>
        <v/>
      </c>
      <c r="B999" s="121">
        <f>IFERROR((CREDITO_FINANCEIRO!A999),"")</f>
        <v>0</v>
      </c>
      <c r="C999" s="120" t="str">
        <f>IFERROR((VLOOKUP(B999,CREDITO_FINANCEIRO!A:B,2,FALSE)),"")</f>
        <v/>
      </c>
      <c r="D999" s="94" t="str">
        <f>IFERROR((VLOOKUP(B999,CREDITO_FINANCEIRO!A:E,5,FALSE)),"")</f>
        <v/>
      </c>
      <c r="E999" s="95" t="str">
        <f>IFERROR((VLOOKUP(B999,CREDITO_FINANCEIRO!A:C,3,FALSE)),"")</f>
        <v/>
      </c>
      <c r="F999" s="120" t="str">
        <f>IFERROR((VLOOKUP(B999,CREDITO_FINANCEIRO!A:G,4,FALSE)),"")</f>
        <v/>
      </c>
      <c r="G999" s="120" t="e">
        <f>VLOOKUP(B999,CREDITO_FINANCEIRO!A:G,6,FALSE)</f>
        <v>#N/A</v>
      </c>
      <c r="H999" s="120" t="e">
        <f>VLOOKUP(B999,CREDITO_FINANCEIRO!A:G,7,FALSE)</f>
        <v>#N/A</v>
      </c>
      <c r="I999" s="91" t="e">
        <f>VLOOKUP(B999,CREDITO_FINANCEIRO!A:K,10,FALSE)</f>
        <v>#N/A</v>
      </c>
      <c r="J999" s="91" t="e">
        <f>VLOOKUP(B999,CREDITO_FINANCEIRO!A:K,11,FALSE)</f>
        <v>#N/A</v>
      </c>
      <c r="K999" s="91" t="e">
        <f>VLOOKUP(B999,CREDITO_FINANCEIRO!A:L,12,FALSE)</f>
        <v>#N/A</v>
      </c>
      <c r="L999" s="110" t="e">
        <f t="shared" si="150"/>
        <v>#N/A</v>
      </c>
      <c r="M999" s="2" t="e">
        <f t="shared" si="151"/>
        <v>#N/A</v>
      </c>
      <c r="N999" s="111" t="e">
        <f>VLOOKUP(Tabela4[[#This Row],[Proposta de Referência]],SIMP_CF!A:K,9,FALSE)</f>
        <v>#N/A</v>
      </c>
      <c r="O999" s="111" t="e">
        <f>VLOOKUP(Tabela4[[#This Row],[Proposta de Referência]],SIMP_CF!A:K,8,FALSE)</f>
        <v>#N/A</v>
      </c>
      <c r="P999" s="112" t="e">
        <f t="shared" si="152"/>
        <v>#N/A</v>
      </c>
      <c r="Q999" s="112" t="e">
        <f t="shared" si="153"/>
        <v>#N/A</v>
      </c>
      <c r="R999" t="e">
        <f t="shared" si="159"/>
        <v>#N/A</v>
      </c>
      <c r="S999" s="108" t="e">
        <f t="shared" si="154"/>
        <v>#N/A</v>
      </c>
      <c r="T999" s="108" t="e">
        <f t="shared" si="155"/>
        <v>#N/A</v>
      </c>
      <c r="U999" s="110" t="e">
        <f t="shared" si="156"/>
        <v>#N/A</v>
      </c>
      <c r="V999" t="e">
        <f t="shared" si="157"/>
        <v>#N/A</v>
      </c>
      <c r="W999" t="str">
        <f t="shared" si="158"/>
        <v/>
      </c>
      <c r="X999" s="24" t="str">
        <f>IFERROR(VLOOKUP(W999,HOSPITAIS_COM_DIVIDAS!A:E,5,FALSE),"")</f>
        <v/>
      </c>
    </row>
    <row r="1000" spans="1:24" x14ac:dyDescent="0.25">
      <c r="A1000" s="52" t="str">
        <f>IFERROR((Tabela4[[#This Row],[Status da Proposta]]),"")</f>
        <v/>
      </c>
      <c r="B1000" s="121">
        <f>IFERROR((CREDITO_FINANCEIRO!A1000),"")</f>
        <v>0</v>
      </c>
      <c r="C1000" s="120" t="str">
        <f>IFERROR((VLOOKUP(B1000,CREDITO_FINANCEIRO!A:B,2,FALSE)),"")</f>
        <v/>
      </c>
      <c r="D1000" s="94" t="str">
        <f>IFERROR((VLOOKUP(B1000,CREDITO_FINANCEIRO!A:E,5,FALSE)),"")</f>
        <v/>
      </c>
      <c r="E1000" s="95" t="str">
        <f>IFERROR((VLOOKUP(B1000,CREDITO_FINANCEIRO!A:C,3,FALSE)),"")</f>
        <v/>
      </c>
      <c r="F1000" s="120" t="str">
        <f>IFERROR((VLOOKUP(B1000,CREDITO_FINANCEIRO!A:G,4,FALSE)),"")</f>
        <v/>
      </c>
      <c r="G1000" s="120" t="e">
        <f>VLOOKUP(B1000,CREDITO_FINANCEIRO!A:G,6,FALSE)</f>
        <v>#N/A</v>
      </c>
      <c r="H1000" s="120" t="e">
        <f>VLOOKUP(B1000,CREDITO_FINANCEIRO!A:G,7,FALSE)</f>
        <v>#N/A</v>
      </c>
      <c r="I1000" s="91" t="e">
        <f>VLOOKUP(B1000,CREDITO_FINANCEIRO!A:K,10,FALSE)</f>
        <v>#N/A</v>
      </c>
      <c r="J1000" s="91" t="e">
        <f>VLOOKUP(B1000,CREDITO_FINANCEIRO!A:K,11,FALSE)</f>
        <v>#N/A</v>
      </c>
      <c r="K1000" s="91" t="e">
        <f>VLOOKUP(B1000,CREDITO_FINANCEIRO!A:L,12,FALSE)</f>
        <v>#N/A</v>
      </c>
      <c r="L1000" s="110" t="e">
        <f t="shared" si="150"/>
        <v>#N/A</v>
      </c>
      <c r="M1000" s="2" t="e">
        <f t="shared" si="151"/>
        <v>#N/A</v>
      </c>
      <c r="N1000" s="111" t="e">
        <f>VLOOKUP(Tabela4[[#This Row],[Proposta de Referência]],SIMP_CF!A:K,9,FALSE)</f>
        <v>#N/A</v>
      </c>
      <c r="O1000" s="111" t="e">
        <f>VLOOKUP(Tabela4[[#This Row],[Proposta de Referência]],SIMP_CF!A:K,8,FALSE)</f>
        <v>#N/A</v>
      </c>
      <c r="P1000" s="112" t="e">
        <f t="shared" si="152"/>
        <v>#N/A</v>
      </c>
      <c r="Q1000" s="112" t="e">
        <f t="shared" si="153"/>
        <v>#N/A</v>
      </c>
      <c r="R1000" t="e">
        <f t="shared" si="159"/>
        <v>#N/A</v>
      </c>
      <c r="S1000" s="108" t="e">
        <f t="shared" si="154"/>
        <v>#N/A</v>
      </c>
      <c r="T1000" s="108" t="e">
        <f t="shared" si="155"/>
        <v>#N/A</v>
      </c>
      <c r="U1000" s="110" t="e">
        <f t="shared" si="156"/>
        <v>#N/A</v>
      </c>
      <c r="V1000" t="e">
        <f t="shared" si="157"/>
        <v>#N/A</v>
      </c>
      <c r="W1000" t="str">
        <f t="shared" si="158"/>
        <v/>
      </c>
      <c r="X1000" s="24" t="str">
        <f>IFERROR(VLOOKUP(W1000,HOSPITAIS_COM_DIVIDAS!A:E,5,FALSE),"")</f>
        <v/>
      </c>
    </row>
    <row r="1001" spans="1:24" x14ac:dyDescent="0.25">
      <c r="A1001" s="52" t="str">
        <f>IFERROR((Tabela4[[#This Row],[Status da Proposta]]),"")</f>
        <v/>
      </c>
      <c r="B1001" s="121">
        <f>IFERROR((CREDITO_FINANCEIRO!A1001),"")</f>
        <v>0</v>
      </c>
      <c r="C1001" s="120" t="str">
        <f>IFERROR((VLOOKUP(B1001,CREDITO_FINANCEIRO!A:B,2,FALSE)),"")</f>
        <v/>
      </c>
      <c r="D1001" s="94" t="str">
        <f>IFERROR((VLOOKUP(B1001,CREDITO_FINANCEIRO!A:E,5,FALSE)),"")</f>
        <v/>
      </c>
      <c r="E1001" s="95" t="str">
        <f>IFERROR((VLOOKUP(B1001,CREDITO_FINANCEIRO!A:C,3,FALSE)),"")</f>
        <v/>
      </c>
      <c r="F1001" s="120" t="str">
        <f>IFERROR((VLOOKUP(B1001,CREDITO_FINANCEIRO!A:G,4,FALSE)),"")</f>
        <v/>
      </c>
      <c r="G1001" s="120" t="e">
        <f>VLOOKUP(B1001,CREDITO_FINANCEIRO!A:G,6,FALSE)</f>
        <v>#N/A</v>
      </c>
      <c r="H1001" s="120" t="e">
        <f>VLOOKUP(B1001,CREDITO_FINANCEIRO!A:G,7,FALSE)</f>
        <v>#N/A</v>
      </c>
      <c r="I1001" s="91" t="e">
        <f>VLOOKUP(B1001,CREDITO_FINANCEIRO!A:K,10,FALSE)</f>
        <v>#N/A</v>
      </c>
      <c r="J1001" s="91" t="e">
        <f>VLOOKUP(B1001,CREDITO_FINANCEIRO!A:K,11,FALSE)</f>
        <v>#N/A</v>
      </c>
      <c r="K1001" s="91" t="e">
        <f>VLOOKUP(B1001,CREDITO_FINANCEIRO!A:L,12,FALSE)</f>
        <v>#N/A</v>
      </c>
      <c r="L1001" s="110" t="e">
        <f t="shared" si="150"/>
        <v>#N/A</v>
      </c>
      <c r="M1001" s="2" t="e">
        <f t="shared" si="151"/>
        <v>#N/A</v>
      </c>
      <c r="N1001" s="111" t="e">
        <f>VLOOKUP(Tabela4[[#This Row],[Proposta de Referência]],SIMP_CF!A:K,9,FALSE)</f>
        <v>#N/A</v>
      </c>
      <c r="O1001" s="111" t="e">
        <f>VLOOKUP(Tabela4[[#This Row],[Proposta de Referência]],SIMP_CF!A:K,8,FALSE)</f>
        <v>#N/A</v>
      </c>
      <c r="P1001" s="112" t="e">
        <f t="shared" si="152"/>
        <v>#N/A</v>
      </c>
      <c r="Q1001" s="112" t="e">
        <f t="shared" si="153"/>
        <v>#N/A</v>
      </c>
      <c r="R1001" t="e">
        <f t="shared" si="159"/>
        <v>#N/A</v>
      </c>
      <c r="S1001" s="108" t="e">
        <f t="shared" si="154"/>
        <v>#N/A</v>
      </c>
      <c r="T1001" s="108" t="e">
        <f t="shared" si="155"/>
        <v>#N/A</v>
      </c>
      <c r="U1001" s="110" t="e">
        <f t="shared" si="156"/>
        <v>#N/A</v>
      </c>
      <c r="V1001" t="e">
        <f t="shared" si="157"/>
        <v>#N/A</v>
      </c>
      <c r="W1001" t="str">
        <f t="shared" si="158"/>
        <v/>
      </c>
      <c r="X1001" s="24" t="str">
        <f>IFERROR(VLOOKUP(W1001,HOSPITAIS_COM_DIVIDAS!A:E,5,FALSE),"")</f>
        <v/>
      </c>
    </row>
    <row r="1002" spans="1:24" x14ac:dyDescent="0.25">
      <c r="A1002" s="52" t="str">
        <f>IFERROR((Tabela4[[#This Row],[Status da Proposta]]),"")</f>
        <v/>
      </c>
      <c r="B1002" s="121">
        <f>IFERROR((CREDITO_FINANCEIRO!A1002),"")</f>
        <v>0</v>
      </c>
      <c r="C1002" s="120" t="str">
        <f>IFERROR((VLOOKUP(B1002,CREDITO_FINANCEIRO!A:B,2,FALSE)),"")</f>
        <v/>
      </c>
      <c r="D1002" s="94" t="str">
        <f>IFERROR((VLOOKUP(B1002,CREDITO_FINANCEIRO!A:E,5,FALSE)),"")</f>
        <v/>
      </c>
      <c r="E1002" s="95" t="str">
        <f>IFERROR((VLOOKUP(B1002,CREDITO_FINANCEIRO!A:C,3,FALSE)),"")</f>
        <v/>
      </c>
      <c r="F1002" s="120" t="str">
        <f>IFERROR((VLOOKUP(B1002,CREDITO_FINANCEIRO!A:G,4,FALSE)),"")</f>
        <v/>
      </c>
      <c r="G1002" s="120" t="e">
        <f>VLOOKUP(B1002,CREDITO_FINANCEIRO!A:G,6,FALSE)</f>
        <v>#N/A</v>
      </c>
      <c r="H1002" s="120" t="e">
        <f>VLOOKUP(B1002,CREDITO_FINANCEIRO!A:G,7,FALSE)</f>
        <v>#N/A</v>
      </c>
      <c r="I1002" s="91" t="e">
        <f>VLOOKUP(B1002,CREDITO_FINANCEIRO!A:K,10,FALSE)</f>
        <v>#N/A</v>
      </c>
      <c r="J1002" s="91" t="e">
        <f>VLOOKUP(B1002,CREDITO_FINANCEIRO!A:K,11,FALSE)</f>
        <v>#N/A</v>
      </c>
      <c r="K1002" s="91" t="e">
        <f>VLOOKUP(B1002,CREDITO_FINANCEIRO!A:L,12,FALSE)</f>
        <v>#N/A</v>
      </c>
      <c r="L1002" s="110" t="e">
        <f t="shared" si="150"/>
        <v>#N/A</v>
      </c>
      <c r="M1002" s="2" t="e">
        <f t="shared" si="151"/>
        <v>#N/A</v>
      </c>
      <c r="N1002" s="111" t="e">
        <f>VLOOKUP(Tabela4[[#This Row],[Proposta de Referência]],SIMP_CF!A:K,9,FALSE)</f>
        <v>#N/A</v>
      </c>
      <c r="O1002" s="111" t="e">
        <f>VLOOKUP(Tabela4[[#This Row],[Proposta de Referência]],SIMP_CF!A:K,8,FALSE)</f>
        <v>#N/A</v>
      </c>
      <c r="P1002" s="112" t="e">
        <f t="shared" si="152"/>
        <v>#N/A</v>
      </c>
      <c r="Q1002" s="112" t="e">
        <f t="shared" si="153"/>
        <v>#N/A</v>
      </c>
      <c r="R1002" t="e">
        <f t="shared" si="159"/>
        <v>#N/A</v>
      </c>
      <c r="S1002" s="108" t="e">
        <f t="shared" si="154"/>
        <v>#N/A</v>
      </c>
      <c r="T1002" s="108" t="e">
        <f t="shared" si="155"/>
        <v>#N/A</v>
      </c>
      <c r="U1002" s="110" t="e">
        <f t="shared" si="156"/>
        <v>#N/A</v>
      </c>
      <c r="V1002" t="e">
        <f t="shared" si="157"/>
        <v>#N/A</v>
      </c>
      <c r="W1002" t="str">
        <f t="shared" si="158"/>
        <v/>
      </c>
      <c r="X1002" s="24" t="str">
        <f>IFERROR(VLOOKUP(W1002,HOSPITAIS_COM_DIVIDAS!A:E,5,FALSE),"")</f>
        <v/>
      </c>
    </row>
    <row r="1003" spans="1:24" x14ac:dyDescent="0.25">
      <c r="A1003" s="52" t="str">
        <f>IFERROR((Tabela4[[#This Row],[Status da Proposta]]),"")</f>
        <v/>
      </c>
      <c r="B1003" s="121">
        <f>IFERROR((CREDITO_FINANCEIRO!A1003),"")</f>
        <v>0</v>
      </c>
      <c r="C1003" s="120" t="str">
        <f>IFERROR((VLOOKUP(B1003,CREDITO_FINANCEIRO!A:B,2,FALSE)),"")</f>
        <v/>
      </c>
      <c r="D1003" s="94" t="str">
        <f>IFERROR((VLOOKUP(B1003,CREDITO_FINANCEIRO!A:E,5,FALSE)),"")</f>
        <v/>
      </c>
      <c r="E1003" s="95" t="str">
        <f>IFERROR((VLOOKUP(B1003,CREDITO_FINANCEIRO!A:C,3,FALSE)),"")</f>
        <v/>
      </c>
      <c r="F1003" s="120" t="str">
        <f>IFERROR((VLOOKUP(B1003,CREDITO_FINANCEIRO!A:G,4,FALSE)),"")</f>
        <v/>
      </c>
      <c r="G1003" s="120" t="e">
        <f>VLOOKUP(B1003,CREDITO_FINANCEIRO!A:G,6,FALSE)</f>
        <v>#N/A</v>
      </c>
      <c r="H1003" s="120" t="e">
        <f>VLOOKUP(B1003,CREDITO_FINANCEIRO!A:G,7,FALSE)</f>
        <v>#N/A</v>
      </c>
      <c r="I1003" s="91" t="e">
        <f>VLOOKUP(B1003,CREDITO_FINANCEIRO!A:K,10,FALSE)</f>
        <v>#N/A</v>
      </c>
      <c r="J1003" s="91" t="e">
        <f>VLOOKUP(B1003,CREDITO_FINANCEIRO!A:K,11,FALSE)</f>
        <v>#N/A</v>
      </c>
      <c r="K1003" s="91" t="e">
        <f>VLOOKUP(B1003,CREDITO_FINANCEIRO!A:L,12,FALSE)</f>
        <v>#N/A</v>
      </c>
      <c r="L1003" s="110" t="e">
        <f t="shared" si="150"/>
        <v>#N/A</v>
      </c>
      <c r="M1003" s="2" t="e">
        <f t="shared" si="151"/>
        <v>#N/A</v>
      </c>
      <c r="N1003" s="111" t="e">
        <f>VLOOKUP(Tabela4[[#This Row],[Proposta de Referência]],SIMP_CF!A:K,9,FALSE)</f>
        <v>#N/A</v>
      </c>
      <c r="O1003" s="111" t="e">
        <f>VLOOKUP(Tabela4[[#This Row],[Proposta de Referência]],SIMP_CF!A:K,8,FALSE)</f>
        <v>#N/A</v>
      </c>
      <c r="P1003" s="112" t="e">
        <f t="shared" si="152"/>
        <v>#N/A</v>
      </c>
      <c r="Q1003" s="112" t="e">
        <f t="shared" si="153"/>
        <v>#N/A</v>
      </c>
      <c r="R1003" t="e">
        <f t="shared" si="159"/>
        <v>#N/A</v>
      </c>
      <c r="S1003" s="108" t="e">
        <f t="shared" si="154"/>
        <v>#N/A</v>
      </c>
      <c r="T1003" s="108" t="e">
        <f t="shared" si="155"/>
        <v>#N/A</v>
      </c>
      <c r="U1003" s="110" t="e">
        <f t="shared" si="156"/>
        <v>#N/A</v>
      </c>
      <c r="V1003" t="e">
        <f t="shared" si="157"/>
        <v>#N/A</v>
      </c>
      <c r="W1003" t="str">
        <f t="shared" si="158"/>
        <v/>
      </c>
      <c r="X1003" s="24" t="str">
        <f>IFERROR(VLOOKUP(W1003,HOSPITAIS_COM_DIVIDAS!A:E,5,FALSE),"")</f>
        <v/>
      </c>
    </row>
    <row r="1004" spans="1:24" x14ac:dyDescent="0.25">
      <c r="A1004" s="52" t="str">
        <f>IFERROR((Tabela4[[#This Row],[Status da Proposta]]),"")</f>
        <v/>
      </c>
      <c r="B1004" s="121">
        <f>IFERROR((CREDITO_FINANCEIRO!A1004),"")</f>
        <v>0</v>
      </c>
      <c r="C1004" s="120" t="str">
        <f>IFERROR((VLOOKUP(B1004,CREDITO_FINANCEIRO!A:B,2,FALSE)),"")</f>
        <v/>
      </c>
      <c r="D1004" s="94" t="str">
        <f>IFERROR((VLOOKUP(B1004,CREDITO_FINANCEIRO!A:E,5,FALSE)),"")</f>
        <v/>
      </c>
      <c r="E1004" s="95" t="str">
        <f>IFERROR((VLOOKUP(B1004,CREDITO_FINANCEIRO!A:C,3,FALSE)),"")</f>
        <v/>
      </c>
      <c r="F1004" s="120" t="str">
        <f>IFERROR((VLOOKUP(B1004,CREDITO_FINANCEIRO!A:G,4,FALSE)),"")</f>
        <v/>
      </c>
      <c r="G1004" s="120" t="e">
        <f>VLOOKUP(B1004,CREDITO_FINANCEIRO!A:G,6,FALSE)</f>
        <v>#N/A</v>
      </c>
      <c r="H1004" s="120" t="e">
        <f>VLOOKUP(B1004,CREDITO_FINANCEIRO!A:G,7,FALSE)</f>
        <v>#N/A</v>
      </c>
      <c r="I1004" s="91" t="e">
        <f>VLOOKUP(B1004,CREDITO_FINANCEIRO!A:K,10,FALSE)</f>
        <v>#N/A</v>
      </c>
      <c r="J1004" s="91" t="e">
        <f>VLOOKUP(B1004,CREDITO_FINANCEIRO!A:K,11,FALSE)</f>
        <v>#N/A</v>
      </c>
      <c r="K1004" s="91" t="e">
        <f>VLOOKUP(B1004,CREDITO_FINANCEIRO!A:L,12,FALSE)</f>
        <v>#N/A</v>
      </c>
      <c r="L1004" s="110" t="e">
        <f t="shared" si="150"/>
        <v>#N/A</v>
      </c>
      <c r="M1004" s="2" t="e">
        <f t="shared" si="151"/>
        <v>#N/A</v>
      </c>
      <c r="N1004" s="111" t="e">
        <f>VLOOKUP(Tabela4[[#This Row],[Proposta de Referência]],SIMP_CF!A:K,9,FALSE)</f>
        <v>#N/A</v>
      </c>
      <c r="O1004" s="111" t="e">
        <f>VLOOKUP(Tabela4[[#This Row],[Proposta de Referência]],SIMP_CF!A:K,8,FALSE)</f>
        <v>#N/A</v>
      </c>
      <c r="P1004" s="112" t="e">
        <f t="shared" si="152"/>
        <v>#N/A</v>
      </c>
      <c r="Q1004" s="112" t="e">
        <f t="shared" si="153"/>
        <v>#N/A</v>
      </c>
      <c r="R1004" t="e">
        <f t="shared" si="159"/>
        <v>#N/A</v>
      </c>
      <c r="S1004" s="108" t="e">
        <f t="shared" si="154"/>
        <v>#N/A</v>
      </c>
      <c r="T1004" s="108" t="e">
        <f t="shared" si="155"/>
        <v>#N/A</v>
      </c>
      <c r="U1004" s="110" t="e">
        <f t="shared" si="156"/>
        <v>#N/A</v>
      </c>
      <c r="V1004" t="e">
        <f t="shared" si="157"/>
        <v>#N/A</v>
      </c>
      <c r="W1004" t="str">
        <f t="shared" si="158"/>
        <v/>
      </c>
      <c r="X1004" s="24" t="str">
        <f>IFERROR(VLOOKUP(W1004,HOSPITAIS_COM_DIVIDAS!A:E,5,FALSE),"")</f>
        <v/>
      </c>
    </row>
    <row r="1005" spans="1:24" x14ac:dyDescent="0.25">
      <c r="A1005" s="52" t="str">
        <f>IFERROR((Tabela4[[#This Row],[Status da Proposta]]),"")</f>
        <v/>
      </c>
      <c r="B1005" s="121">
        <f>IFERROR((CREDITO_FINANCEIRO!A1005),"")</f>
        <v>0</v>
      </c>
      <c r="C1005" s="120" t="str">
        <f>IFERROR((VLOOKUP(B1005,CREDITO_FINANCEIRO!A:B,2,FALSE)),"")</f>
        <v/>
      </c>
      <c r="D1005" s="94" t="str">
        <f>IFERROR((VLOOKUP(B1005,CREDITO_FINANCEIRO!A:E,5,FALSE)),"")</f>
        <v/>
      </c>
      <c r="E1005" s="95" t="str">
        <f>IFERROR((VLOOKUP(B1005,CREDITO_FINANCEIRO!A:C,3,FALSE)),"")</f>
        <v/>
      </c>
      <c r="F1005" s="120" t="str">
        <f>IFERROR((VLOOKUP(B1005,CREDITO_FINANCEIRO!A:G,4,FALSE)),"")</f>
        <v/>
      </c>
      <c r="G1005" s="120" t="e">
        <f>VLOOKUP(B1005,CREDITO_FINANCEIRO!A:G,6,FALSE)</f>
        <v>#N/A</v>
      </c>
      <c r="H1005" s="120" t="e">
        <f>VLOOKUP(B1005,CREDITO_FINANCEIRO!A:G,7,FALSE)</f>
        <v>#N/A</v>
      </c>
      <c r="I1005" s="91" t="e">
        <f>VLOOKUP(B1005,CREDITO_FINANCEIRO!A:K,10,FALSE)</f>
        <v>#N/A</v>
      </c>
      <c r="J1005" s="91" t="e">
        <f>VLOOKUP(B1005,CREDITO_FINANCEIRO!A:K,11,FALSE)</f>
        <v>#N/A</v>
      </c>
      <c r="K1005" s="91" t="e">
        <f>VLOOKUP(B1005,CREDITO_FINANCEIRO!A:L,12,FALSE)</f>
        <v>#N/A</v>
      </c>
      <c r="L1005" s="110" t="e">
        <f t="shared" si="150"/>
        <v>#N/A</v>
      </c>
      <c r="M1005" s="2" t="e">
        <f t="shared" si="151"/>
        <v>#N/A</v>
      </c>
      <c r="N1005" s="111" t="e">
        <f>VLOOKUP(Tabela4[[#This Row],[Proposta de Referência]],SIMP_CF!A:K,9,FALSE)</f>
        <v>#N/A</v>
      </c>
      <c r="O1005" s="111" t="e">
        <f>VLOOKUP(Tabela4[[#This Row],[Proposta de Referência]],SIMP_CF!A:K,8,FALSE)</f>
        <v>#N/A</v>
      </c>
      <c r="P1005" s="112" t="e">
        <f t="shared" si="152"/>
        <v>#N/A</v>
      </c>
      <c r="Q1005" s="112" t="e">
        <f t="shared" si="153"/>
        <v>#N/A</v>
      </c>
      <c r="R1005" t="e">
        <f t="shared" si="159"/>
        <v>#N/A</v>
      </c>
      <c r="S1005" s="108" t="e">
        <f t="shared" si="154"/>
        <v>#N/A</v>
      </c>
      <c r="T1005" s="108" t="e">
        <f t="shared" si="155"/>
        <v>#N/A</v>
      </c>
      <c r="U1005" s="110" t="e">
        <f t="shared" si="156"/>
        <v>#N/A</v>
      </c>
      <c r="V1005" t="e">
        <f t="shared" si="157"/>
        <v>#N/A</v>
      </c>
      <c r="W1005" t="str">
        <f t="shared" si="158"/>
        <v/>
      </c>
      <c r="X1005" s="24" t="str">
        <f>IFERROR(VLOOKUP(W1005,HOSPITAIS_COM_DIVIDAS!A:E,5,FALSE),"")</f>
        <v/>
      </c>
    </row>
    <row r="1006" spans="1:24" x14ac:dyDescent="0.25">
      <c r="A1006" s="52" t="str">
        <f>IFERROR((Tabela4[[#This Row],[Status da Proposta]]),"")</f>
        <v/>
      </c>
      <c r="B1006" s="121">
        <f>IFERROR((CREDITO_FINANCEIRO!A1006),"")</f>
        <v>0</v>
      </c>
      <c r="C1006" s="120" t="str">
        <f>IFERROR((VLOOKUP(B1006,CREDITO_FINANCEIRO!A:B,2,FALSE)),"")</f>
        <v/>
      </c>
      <c r="D1006" s="94" t="str">
        <f>IFERROR((VLOOKUP(B1006,CREDITO_FINANCEIRO!A:E,5,FALSE)),"")</f>
        <v/>
      </c>
      <c r="E1006" s="95" t="str">
        <f>IFERROR((VLOOKUP(B1006,CREDITO_FINANCEIRO!A:C,3,FALSE)),"")</f>
        <v/>
      </c>
      <c r="F1006" s="120" t="str">
        <f>IFERROR((VLOOKUP(B1006,CREDITO_FINANCEIRO!A:G,4,FALSE)),"")</f>
        <v/>
      </c>
      <c r="G1006" s="120" t="e">
        <f>VLOOKUP(B1006,CREDITO_FINANCEIRO!A:G,6,FALSE)</f>
        <v>#N/A</v>
      </c>
      <c r="H1006" s="120" t="e">
        <f>VLOOKUP(B1006,CREDITO_FINANCEIRO!A:G,7,FALSE)</f>
        <v>#N/A</v>
      </c>
      <c r="I1006" s="91" t="e">
        <f>VLOOKUP(B1006,CREDITO_FINANCEIRO!A:K,10,FALSE)</f>
        <v>#N/A</v>
      </c>
      <c r="J1006" s="91" t="e">
        <f>VLOOKUP(B1006,CREDITO_FINANCEIRO!A:K,11,FALSE)</f>
        <v>#N/A</v>
      </c>
      <c r="K1006" s="91" t="e">
        <f>VLOOKUP(B1006,CREDITO_FINANCEIRO!A:L,12,FALSE)</f>
        <v>#N/A</v>
      </c>
      <c r="L1006" s="110" t="e">
        <f t="shared" si="150"/>
        <v>#N/A</v>
      </c>
      <c r="M1006" s="2" t="e">
        <f t="shared" si="151"/>
        <v>#N/A</v>
      </c>
      <c r="N1006" s="111" t="e">
        <f>VLOOKUP(Tabela4[[#This Row],[Proposta de Referência]],SIMP_CF!A:K,9,FALSE)</f>
        <v>#N/A</v>
      </c>
      <c r="O1006" s="111" t="e">
        <f>VLOOKUP(Tabela4[[#This Row],[Proposta de Referência]],SIMP_CF!A:K,8,FALSE)</f>
        <v>#N/A</v>
      </c>
      <c r="P1006" s="112" t="e">
        <f t="shared" si="152"/>
        <v>#N/A</v>
      </c>
      <c r="Q1006" s="112" t="e">
        <f t="shared" si="153"/>
        <v>#N/A</v>
      </c>
      <c r="R1006" t="e">
        <f t="shared" si="159"/>
        <v>#N/A</v>
      </c>
      <c r="S1006" s="108" t="e">
        <f t="shared" si="154"/>
        <v>#N/A</v>
      </c>
      <c r="T1006" s="108" t="e">
        <f t="shared" si="155"/>
        <v>#N/A</v>
      </c>
      <c r="U1006" s="110" t="e">
        <f t="shared" si="156"/>
        <v>#N/A</v>
      </c>
      <c r="V1006" t="e">
        <f t="shared" si="157"/>
        <v>#N/A</v>
      </c>
      <c r="W1006" t="str">
        <f t="shared" si="158"/>
        <v/>
      </c>
      <c r="X1006" s="24" t="str">
        <f>IFERROR(VLOOKUP(W1006,HOSPITAIS_COM_DIVIDAS!A:E,5,FALSE),"")</f>
        <v/>
      </c>
    </row>
    <row r="1007" spans="1:24" x14ac:dyDescent="0.25">
      <c r="A1007" s="52" t="str">
        <f>IFERROR((Tabela4[[#This Row],[Status da Proposta]]),"")</f>
        <v/>
      </c>
      <c r="B1007" s="121">
        <f>IFERROR((CREDITO_FINANCEIRO!A1007),"")</f>
        <v>0</v>
      </c>
      <c r="C1007" s="120" t="str">
        <f>IFERROR((VLOOKUP(B1007,CREDITO_FINANCEIRO!A:B,2,FALSE)),"")</f>
        <v/>
      </c>
      <c r="D1007" s="94" t="str">
        <f>IFERROR((VLOOKUP(B1007,CREDITO_FINANCEIRO!A:E,5,FALSE)),"")</f>
        <v/>
      </c>
      <c r="E1007" s="95" t="str">
        <f>IFERROR((VLOOKUP(B1007,CREDITO_FINANCEIRO!A:C,3,FALSE)),"")</f>
        <v/>
      </c>
      <c r="F1007" s="120" t="str">
        <f>IFERROR((VLOOKUP(B1007,CREDITO_FINANCEIRO!A:G,4,FALSE)),"")</f>
        <v/>
      </c>
      <c r="G1007" s="120" t="e">
        <f>VLOOKUP(B1007,CREDITO_FINANCEIRO!A:G,6,FALSE)</f>
        <v>#N/A</v>
      </c>
      <c r="H1007" s="120" t="e">
        <f>VLOOKUP(B1007,CREDITO_FINANCEIRO!A:G,7,FALSE)</f>
        <v>#N/A</v>
      </c>
      <c r="I1007" s="91" t="e">
        <f>VLOOKUP(B1007,CREDITO_FINANCEIRO!A:K,10,FALSE)</f>
        <v>#N/A</v>
      </c>
      <c r="J1007" s="91" t="e">
        <f>VLOOKUP(B1007,CREDITO_FINANCEIRO!A:K,11,FALSE)</f>
        <v>#N/A</v>
      </c>
      <c r="K1007" s="91" t="e">
        <f>VLOOKUP(B1007,CREDITO_FINANCEIRO!A:L,12,FALSE)</f>
        <v>#N/A</v>
      </c>
      <c r="L1007" s="110" t="e">
        <f t="shared" si="150"/>
        <v>#N/A</v>
      </c>
      <c r="M1007" s="2" t="e">
        <f t="shared" si="151"/>
        <v>#N/A</v>
      </c>
      <c r="N1007" s="111" t="e">
        <f>VLOOKUP(Tabela4[[#This Row],[Proposta de Referência]],SIMP_CF!A:K,9,FALSE)</f>
        <v>#N/A</v>
      </c>
      <c r="O1007" s="111" t="e">
        <f>VLOOKUP(Tabela4[[#This Row],[Proposta de Referência]],SIMP_CF!A:K,8,FALSE)</f>
        <v>#N/A</v>
      </c>
      <c r="P1007" s="112" t="e">
        <f t="shared" si="152"/>
        <v>#N/A</v>
      </c>
      <c r="Q1007" s="112" t="e">
        <f t="shared" si="153"/>
        <v>#N/A</v>
      </c>
      <c r="R1007" t="e">
        <f t="shared" si="159"/>
        <v>#N/A</v>
      </c>
      <c r="S1007" s="108" t="e">
        <f t="shared" si="154"/>
        <v>#N/A</v>
      </c>
      <c r="T1007" s="108" t="e">
        <f t="shared" si="155"/>
        <v>#N/A</v>
      </c>
      <c r="U1007" s="110" t="e">
        <f t="shared" si="156"/>
        <v>#N/A</v>
      </c>
      <c r="V1007" t="e">
        <f t="shared" si="157"/>
        <v>#N/A</v>
      </c>
      <c r="W1007" t="str">
        <f t="shared" si="158"/>
        <v/>
      </c>
      <c r="X1007" s="24" t="str">
        <f>IFERROR(VLOOKUP(W1007,HOSPITAIS_COM_DIVIDAS!A:E,5,FALSE),"")</f>
        <v/>
      </c>
    </row>
    <row r="1008" spans="1:24" x14ac:dyDescent="0.25">
      <c r="A1008" s="52" t="str">
        <f>IFERROR((Tabela4[[#This Row],[Status da Proposta]]),"")</f>
        <v/>
      </c>
      <c r="B1008" s="121">
        <f>IFERROR((CREDITO_FINANCEIRO!A1008),"")</f>
        <v>0</v>
      </c>
      <c r="C1008" s="120" t="str">
        <f>IFERROR((VLOOKUP(B1008,CREDITO_FINANCEIRO!A:B,2,FALSE)),"")</f>
        <v/>
      </c>
      <c r="D1008" s="94" t="str">
        <f>IFERROR((VLOOKUP(B1008,CREDITO_FINANCEIRO!A:E,5,FALSE)),"")</f>
        <v/>
      </c>
      <c r="E1008" s="95" t="str">
        <f>IFERROR((VLOOKUP(B1008,CREDITO_FINANCEIRO!A:C,3,FALSE)),"")</f>
        <v/>
      </c>
      <c r="F1008" s="120" t="str">
        <f>IFERROR((VLOOKUP(B1008,CREDITO_FINANCEIRO!A:G,4,FALSE)),"")</f>
        <v/>
      </c>
      <c r="G1008" s="120" t="e">
        <f>VLOOKUP(B1008,CREDITO_FINANCEIRO!A:G,6,FALSE)</f>
        <v>#N/A</v>
      </c>
      <c r="H1008" s="120" t="e">
        <f>VLOOKUP(B1008,CREDITO_FINANCEIRO!A:G,7,FALSE)</f>
        <v>#N/A</v>
      </c>
      <c r="I1008" s="91" t="e">
        <f>VLOOKUP(B1008,CREDITO_FINANCEIRO!A:K,10,FALSE)</f>
        <v>#N/A</v>
      </c>
      <c r="J1008" s="91" t="e">
        <f>VLOOKUP(B1008,CREDITO_FINANCEIRO!A:K,11,FALSE)</f>
        <v>#N/A</v>
      </c>
      <c r="K1008" s="91" t="e">
        <f>VLOOKUP(B1008,CREDITO_FINANCEIRO!A:L,12,FALSE)</f>
        <v>#N/A</v>
      </c>
      <c r="L1008" s="110" t="e">
        <f t="shared" si="150"/>
        <v>#N/A</v>
      </c>
      <c r="M1008" s="2" t="e">
        <f t="shared" si="151"/>
        <v>#N/A</v>
      </c>
      <c r="N1008" s="111" t="e">
        <f>VLOOKUP(Tabela4[[#This Row],[Proposta de Referência]],SIMP_CF!A:K,9,FALSE)</f>
        <v>#N/A</v>
      </c>
      <c r="O1008" s="111" t="e">
        <f>VLOOKUP(Tabela4[[#This Row],[Proposta de Referência]],SIMP_CF!A:K,8,FALSE)</f>
        <v>#N/A</v>
      </c>
      <c r="P1008" s="112" t="e">
        <f t="shared" si="152"/>
        <v>#N/A</v>
      </c>
      <c r="Q1008" s="112" t="e">
        <f t="shared" si="153"/>
        <v>#N/A</v>
      </c>
      <c r="R1008" t="e">
        <f t="shared" si="159"/>
        <v>#N/A</v>
      </c>
      <c r="S1008" s="108" t="e">
        <f t="shared" si="154"/>
        <v>#N/A</v>
      </c>
      <c r="T1008" s="108" t="e">
        <f t="shared" si="155"/>
        <v>#N/A</v>
      </c>
      <c r="U1008" s="110" t="e">
        <f t="shared" si="156"/>
        <v>#N/A</v>
      </c>
      <c r="V1008" t="e">
        <f t="shared" si="157"/>
        <v>#N/A</v>
      </c>
      <c r="W1008" t="str">
        <f t="shared" si="158"/>
        <v/>
      </c>
      <c r="X1008" s="24" t="str">
        <f>IFERROR(VLOOKUP(W1008,HOSPITAIS_COM_DIVIDAS!A:E,5,FALSE),"")</f>
        <v/>
      </c>
    </row>
    <row r="1009" spans="1:24" x14ac:dyDescent="0.25">
      <c r="A1009" s="52" t="str">
        <f>IFERROR((Tabela4[[#This Row],[Status da Proposta]]),"")</f>
        <v/>
      </c>
      <c r="B1009" s="121">
        <f>IFERROR((CREDITO_FINANCEIRO!A1009),"")</f>
        <v>0</v>
      </c>
      <c r="C1009" s="120" t="str">
        <f>IFERROR((VLOOKUP(B1009,CREDITO_FINANCEIRO!A:B,2,FALSE)),"")</f>
        <v/>
      </c>
      <c r="D1009" s="94" t="str">
        <f>IFERROR((VLOOKUP(B1009,CREDITO_FINANCEIRO!A:E,5,FALSE)),"")</f>
        <v/>
      </c>
      <c r="E1009" s="95" t="str">
        <f>IFERROR((VLOOKUP(B1009,CREDITO_FINANCEIRO!A:C,3,FALSE)),"")</f>
        <v/>
      </c>
      <c r="F1009" s="120" t="str">
        <f>IFERROR((VLOOKUP(B1009,CREDITO_FINANCEIRO!A:G,4,FALSE)),"")</f>
        <v/>
      </c>
      <c r="G1009" s="120" t="e">
        <f>VLOOKUP(B1009,CREDITO_FINANCEIRO!A:G,6,FALSE)</f>
        <v>#N/A</v>
      </c>
      <c r="H1009" s="120" t="e">
        <f>VLOOKUP(B1009,CREDITO_FINANCEIRO!A:G,7,FALSE)</f>
        <v>#N/A</v>
      </c>
      <c r="I1009" s="91" t="e">
        <f>VLOOKUP(B1009,CREDITO_FINANCEIRO!A:K,10,FALSE)</f>
        <v>#N/A</v>
      </c>
      <c r="J1009" s="91" t="e">
        <f>VLOOKUP(B1009,CREDITO_FINANCEIRO!A:K,11,FALSE)</f>
        <v>#N/A</v>
      </c>
      <c r="K1009" s="91" t="e">
        <f>VLOOKUP(B1009,CREDITO_FINANCEIRO!A:L,12,FALSE)</f>
        <v>#N/A</v>
      </c>
      <c r="L1009" s="110" t="e">
        <f t="shared" si="150"/>
        <v>#N/A</v>
      </c>
      <c r="M1009" s="2" t="e">
        <f t="shared" si="151"/>
        <v>#N/A</v>
      </c>
      <c r="N1009" s="111" t="e">
        <f>VLOOKUP(Tabela4[[#This Row],[Proposta de Referência]],SIMP_CF!A:K,9,FALSE)</f>
        <v>#N/A</v>
      </c>
      <c r="O1009" s="111" t="e">
        <f>VLOOKUP(Tabela4[[#This Row],[Proposta de Referência]],SIMP_CF!A:K,8,FALSE)</f>
        <v>#N/A</v>
      </c>
      <c r="P1009" s="112" t="e">
        <f t="shared" si="152"/>
        <v>#N/A</v>
      </c>
      <c r="Q1009" s="112" t="e">
        <f t="shared" si="153"/>
        <v>#N/A</v>
      </c>
      <c r="R1009" t="e">
        <f t="shared" si="159"/>
        <v>#N/A</v>
      </c>
      <c r="S1009" s="108" t="e">
        <f t="shared" si="154"/>
        <v>#N/A</v>
      </c>
      <c r="T1009" s="108" t="e">
        <f t="shared" si="155"/>
        <v>#N/A</v>
      </c>
      <c r="U1009" s="110" t="e">
        <f t="shared" si="156"/>
        <v>#N/A</v>
      </c>
      <c r="V1009" t="e">
        <f t="shared" si="157"/>
        <v>#N/A</v>
      </c>
      <c r="W1009" t="str">
        <f t="shared" si="158"/>
        <v/>
      </c>
      <c r="X1009" s="24" t="str">
        <f>IFERROR(VLOOKUP(W1009,HOSPITAIS_COM_DIVIDAS!A:E,5,FALSE),"")</f>
        <v/>
      </c>
    </row>
    <row r="1010" spans="1:24" x14ac:dyDescent="0.25">
      <c r="A1010" s="52" t="str">
        <f>IFERROR((Tabela4[[#This Row],[Status da Proposta]]),"")</f>
        <v/>
      </c>
      <c r="B1010" s="121">
        <f>IFERROR((CREDITO_FINANCEIRO!A1010),"")</f>
        <v>0</v>
      </c>
      <c r="C1010" s="120" t="str">
        <f>IFERROR((VLOOKUP(B1010,CREDITO_FINANCEIRO!A:B,2,FALSE)),"")</f>
        <v/>
      </c>
      <c r="D1010" s="94" t="str">
        <f>IFERROR((VLOOKUP(B1010,CREDITO_FINANCEIRO!A:E,5,FALSE)),"")</f>
        <v/>
      </c>
      <c r="E1010" s="95" t="str">
        <f>IFERROR((VLOOKUP(B1010,CREDITO_FINANCEIRO!A:C,3,FALSE)),"")</f>
        <v/>
      </c>
      <c r="F1010" s="120" t="str">
        <f>IFERROR((VLOOKUP(B1010,CREDITO_FINANCEIRO!A:G,4,FALSE)),"")</f>
        <v/>
      </c>
      <c r="G1010" s="120" t="e">
        <f>VLOOKUP(B1010,CREDITO_FINANCEIRO!A:G,6,FALSE)</f>
        <v>#N/A</v>
      </c>
      <c r="H1010" s="120" t="e">
        <f>VLOOKUP(B1010,CREDITO_FINANCEIRO!A:G,7,FALSE)</f>
        <v>#N/A</v>
      </c>
      <c r="I1010" s="91" t="e">
        <f>VLOOKUP(B1010,CREDITO_FINANCEIRO!A:K,10,FALSE)</f>
        <v>#N/A</v>
      </c>
      <c r="J1010" s="91" t="e">
        <f>VLOOKUP(B1010,CREDITO_FINANCEIRO!A:K,11,FALSE)</f>
        <v>#N/A</v>
      </c>
      <c r="K1010" s="91" t="e">
        <f>VLOOKUP(B1010,CREDITO_FINANCEIRO!A:L,12,FALSE)</f>
        <v>#N/A</v>
      </c>
      <c r="L1010" s="110" t="e">
        <f t="shared" si="150"/>
        <v>#N/A</v>
      </c>
      <c r="M1010" s="2" t="e">
        <f t="shared" si="151"/>
        <v>#N/A</v>
      </c>
      <c r="N1010" s="111" t="e">
        <f>VLOOKUP(Tabela4[[#This Row],[Proposta de Referência]],SIMP_CF!A:K,9,FALSE)</f>
        <v>#N/A</v>
      </c>
      <c r="O1010" s="111" t="e">
        <f>VLOOKUP(Tabela4[[#This Row],[Proposta de Referência]],SIMP_CF!A:K,8,FALSE)</f>
        <v>#N/A</v>
      </c>
      <c r="P1010" s="112" t="e">
        <f t="shared" si="152"/>
        <v>#N/A</v>
      </c>
      <c r="Q1010" s="112" t="e">
        <f t="shared" si="153"/>
        <v>#N/A</v>
      </c>
      <c r="R1010" t="e">
        <f t="shared" si="159"/>
        <v>#N/A</v>
      </c>
      <c r="S1010" s="108" t="e">
        <f t="shared" si="154"/>
        <v>#N/A</v>
      </c>
      <c r="T1010" s="108" t="e">
        <f t="shared" si="155"/>
        <v>#N/A</v>
      </c>
      <c r="U1010" s="110" t="e">
        <f t="shared" si="156"/>
        <v>#N/A</v>
      </c>
      <c r="V1010" t="e">
        <f t="shared" si="157"/>
        <v>#N/A</v>
      </c>
      <c r="W1010" t="str">
        <f t="shared" si="158"/>
        <v/>
      </c>
      <c r="X1010" s="24" t="str">
        <f>IFERROR(VLOOKUP(W1010,HOSPITAIS_COM_DIVIDAS!A:E,5,FALSE),"")</f>
        <v/>
      </c>
    </row>
    <row r="1011" spans="1:24" x14ac:dyDescent="0.25">
      <c r="A1011" s="52" t="str">
        <f>IFERROR((Tabela4[[#This Row],[Status da Proposta]]),"")</f>
        <v/>
      </c>
      <c r="B1011" s="121">
        <f>IFERROR((CREDITO_FINANCEIRO!A1011),"")</f>
        <v>0</v>
      </c>
      <c r="C1011" s="120" t="str">
        <f>IFERROR((VLOOKUP(B1011,CREDITO_FINANCEIRO!A:B,2,FALSE)),"")</f>
        <v/>
      </c>
      <c r="D1011" s="94" t="str">
        <f>IFERROR((VLOOKUP(B1011,CREDITO_FINANCEIRO!A:E,5,FALSE)),"")</f>
        <v/>
      </c>
      <c r="E1011" s="95" t="str">
        <f>IFERROR((VLOOKUP(B1011,CREDITO_FINANCEIRO!A:C,3,FALSE)),"")</f>
        <v/>
      </c>
      <c r="F1011" s="120" t="str">
        <f>IFERROR((VLOOKUP(B1011,CREDITO_FINANCEIRO!A:G,4,FALSE)),"")</f>
        <v/>
      </c>
      <c r="G1011" s="120" t="e">
        <f>VLOOKUP(B1011,CREDITO_FINANCEIRO!A:G,6,FALSE)</f>
        <v>#N/A</v>
      </c>
      <c r="H1011" s="120" t="e">
        <f>VLOOKUP(B1011,CREDITO_FINANCEIRO!A:G,7,FALSE)</f>
        <v>#N/A</v>
      </c>
      <c r="I1011" s="91" t="e">
        <f>VLOOKUP(B1011,CREDITO_FINANCEIRO!A:K,10,FALSE)</f>
        <v>#N/A</v>
      </c>
      <c r="J1011" s="91" t="e">
        <f>VLOOKUP(B1011,CREDITO_FINANCEIRO!A:K,11,FALSE)</f>
        <v>#N/A</v>
      </c>
      <c r="K1011" s="91" t="e">
        <f>VLOOKUP(B1011,CREDITO_FINANCEIRO!A:L,12,FALSE)</f>
        <v>#N/A</v>
      </c>
      <c r="L1011" s="110" t="e">
        <f t="shared" si="150"/>
        <v>#N/A</v>
      </c>
      <c r="M1011" s="2" t="e">
        <f t="shared" si="151"/>
        <v>#N/A</v>
      </c>
      <c r="N1011" s="111" t="e">
        <f>VLOOKUP(Tabela4[[#This Row],[Proposta de Referência]],SIMP_CF!A:K,9,FALSE)</f>
        <v>#N/A</v>
      </c>
      <c r="O1011" s="111" t="e">
        <f>VLOOKUP(Tabela4[[#This Row],[Proposta de Referência]],SIMP_CF!A:K,8,FALSE)</f>
        <v>#N/A</v>
      </c>
      <c r="P1011" s="112" t="e">
        <f t="shared" si="152"/>
        <v>#N/A</v>
      </c>
      <c r="Q1011" s="112" t="e">
        <f t="shared" si="153"/>
        <v>#N/A</v>
      </c>
      <c r="R1011" t="e">
        <f t="shared" si="159"/>
        <v>#N/A</v>
      </c>
      <c r="S1011" s="108" t="e">
        <f t="shared" si="154"/>
        <v>#N/A</v>
      </c>
      <c r="T1011" s="108" t="e">
        <f t="shared" si="155"/>
        <v>#N/A</v>
      </c>
      <c r="U1011" s="110" t="e">
        <f t="shared" si="156"/>
        <v>#N/A</v>
      </c>
      <c r="V1011" t="e">
        <f t="shared" si="157"/>
        <v>#N/A</v>
      </c>
      <c r="W1011" t="str">
        <f t="shared" si="158"/>
        <v/>
      </c>
      <c r="X1011" s="24" t="str">
        <f>IFERROR(VLOOKUP(W1011,HOSPITAIS_COM_DIVIDAS!A:E,5,FALSE),"")</f>
        <v/>
      </c>
    </row>
    <row r="1012" spans="1:24" x14ac:dyDescent="0.25">
      <c r="A1012" s="52" t="str">
        <f>IFERROR((Tabela4[[#This Row],[Status da Proposta]]),"")</f>
        <v/>
      </c>
      <c r="B1012" s="121">
        <f>IFERROR((CREDITO_FINANCEIRO!A1012),"")</f>
        <v>0</v>
      </c>
      <c r="C1012" s="120" t="str">
        <f>IFERROR((VLOOKUP(B1012,CREDITO_FINANCEIRO!A:B,2,FALSE)),"")</f>
        <v/>
      </c>
      <c r="D1012" s="94" t="str">
        <f>IFERROR((VLOOKUP(B1012,CREDITO_FINANCEIRO!A:E,5,FALSE)),"")</f>
        <v/>
      </c>
      <c r="E1012" s="95" t="str">
        <f>IFERROR((VLOOKUP(B1012,CREDITO_FINANCEIRO!A:C,3,FALSE)),"")</f>
        <v/>
      </c>
      <c r="F1012" s="120" t="str">
        <f>IFERROR((VLOOKUP(B1012,CREDITO_FINANCEIRO!A:G,4,FALSE)),"")</f>
        <v/>
      </c>
      <c r="G1012" s="120" t="e">
        <f>VLOOKUP(B1012,CREDITO_FINANCEIRO!A:G,6,FALSE)</f>
        <v>#N/A</v>
      </c>
      <c r="H1012" s="120" t="e">
        <f>VLOOKUP(B1012,CREDITO_FINANCEIRO!A:G,7,FALSE)</f>
        <v>#N/A</v>
      </c>
      <c r="I1012" s="91" t="e">
        <f>VLOOKUP(B1012,CREDITO_FINANCEIRO!A:K,10,FALSE)</f>
        <v>#N/A</v>
      </c>
      <c r="J1012" s="91" t="e">
        <f>VLOOKUP(B1012,CREDITO_FINANCEIRO!A:K,11,FALSE)</f>
        <v>#N/A</v>
      </c>
      <c r="K1012" s="91" t="e">
        <f>VLOOKUP(B1012,CREDITO_FINANCEIRO!A:L,12,FALSE)</f>
        <v>#N/A</v>
      </c>
      <c r="L1012" s="110" t="e">
        <f t="shared" si="150"/>
        <v>#N/A</v>
      </c>
      <c r="M1012" s="2" t="e">
        <f t="shared" si="151"/>
        <v>#N/A</v>
      </c>
      <c r="N1012" s="111" t="e">
        <f>VLOOKUP(Tabela4[[#This Row],[Proposta de Referência]],SIMP_CF!A:K,9,FALSE)</f>
        <v>#N/A</v>
      </c>
      <c r="O1012" s="111" t="e">
        <f>VLOOKUP(Tabela4[[#This Row],[Proposta de Referência]],SIMP_CF!A:K,8,FALSE)</f>
        <v>#N/A</v>
      </c>
      <c r="P1012" s="112" t="e">
        <f t="shared" si="152"/>
        <v>#N/A</v>
      </c>
      <c r="Q1012" s="112" t="e">
        <f t="shared" si="153"/>
        <v>#N/A</v>
      </c>
      <c r="R1012" t="e">
        <f t="shared" si="159"/>
        <v>#N/A</v>
      </c>
      <c r="S1012" s="108" t="e">
        <f t="shared" si="154"/>
        <v>#N/A</v>
      </c>
      <c r="T1012" s="108" t="e">
        <f t="shared" si="155"/>
        <v>#N/A</v>
      </c>
      <c r="U1012" s="110" t="e">
        <f t="shared" si="156"/>
        <v>#N/A</v>
      </c>
      <c r="V1012" t="e">
        <f t="shared" si="157"/>
        <v>#N/A</v>
      </c>
      <c r="W1012" t="str">
        <f t="shared" si="158"/>
        <v/>
      </c>
      <c r="X1012" s="24" t="str">
        <f>IFERROR(VLOOKUP(W1012,HOSPITAIS_COM_DIVIDAS!A:E,5,FALSE),"")</f>
        <v/>
      </c>
    </row>
    <row r="1013" spans="1:24" x14ac:dyDescent="0.25">
      <c r="A1013" s="52" t="str">
        <f>IFERROR((Tabela4[[#This Row],[Status da Proposta]]),"")</f>
        <v/>
      </c>
      <c r="B1013" s="121">
        <f>IFERROR((CREDITO_FINANCEIRO!A1013),"")</f>
        <v>0</v>
      </c>
      <c r="C1013" s="120" t="str">
        <f>IFERROR((VLOOKUP(B1013,CREDITO_FINANCEIRO!A:B,2,FALSE)),"")</f>
        <v/>
      </c>
      <c r="D1013" s="94" t="str">
        <f>IFERROR((VLOOKUP(B1013,CREDITO_FINANCEIRO!A:E,5,FALSE)),"")</f>
        <v/>
      </c>
      <c r="E1013" s="95" t="str">
        <f>IFERROR((VLOOKUP(B1013,CREDITO_FINANCEIRO!A:C,3,FALSE)),"")</f>
        <v/>
      </c>
      <c r="F1013" s="120" t="str">
        <f>IFERROR((VLOOKUP(B1013,CREDITO_FINANCEIRO!A:G,4,FALSE)),"")</f>
        <v/>
      </c>
      <c r="G1013" s="120" t="e">
        <f>VLOOKUP(B1013,CREDITO_FINANCEIRO!A:G,6,FALSE)</f>
        <v>#N/A</v>
      </c>
      <c r="H1013" s="120" t="e">
        <f>VLOOKUP(B1013,CREDITO_FINANCEIRO!A:G,7,FALSE)</f>
        <v>#N/A</v>
      </c>
      <c r="I1013" s="91" t="e">
        <f>VLOOKUP(B1013,CREDITO_FINANCEIRO!A:K,10,FALSE)</f>
        <v>#N/A</v>
      </c>
      <c r="J1013" s="91" t="e">
        <f>VLOOKUP(B1013,CREDITO_FINANCEIRO!A:K,11,FALSE)</f>
        <v>#N/A</v>
      </c>
      <c r="K1013" s="91" t="e">
        <f>VLOOKUP(B1013,CREDITO_FINANCEIRO!A:L,12,FALSE)</f>
        <v>#N/A</v>
      </c>
      <c r="L1013" s="110" t="e">
        <f t="shared" si="150"/>
        <v>#N/A</v>
      </c>
      <c r="M1013" s="2" t="e">
        <f t="shared" si="151"/>
        <v>#N/A</v>
      </c>
      <c r="N1013" s="111" t="e">
        <f>VLOOKUP(Tabela4[[#This Row],[Proposta de Referência]],SIMP_CF!A:K,9,FALSE)</f>
        <v>#N/A</v>
      </c>
      <c r="O1013" s="111" t="e">
        <f>VLOOKUP(Tabela4[[#This Row],[Proposta de Referência]],SIMP_CF!A:K,8,FALSE)</f>
        <v>#N/A</v>
      </c>
      <c r="P1013" s="112" t="e">
        <f t="shared" si="152"/>
        <v>#N/A</v>
      </c>
      <c r="Q1013" s="112" t="e">
        <f t="shared" si="153"/>
        <v>#N/A</v>
      </c>
      <c r="R1013" t="e">
        <f t="shared" si="159"/>
        <v>#N/A</v>
      </c>
      <c r="S1013" s="108" t="e">
        <f t="shared" si="154"/>
        <v>#N/A</v>
      </c>
      <c r="T1013" s="108" t="e">
        <f t="shared" si="155"/>
        <v>#N/A</v>
      </c>
      <c r="U1013" s="110" t="e">
        <f t="shared" si="156"/>
        <v>#N/A</v>
      </c>
      <c r="V1013" t="e">
        <f t="shared" si="157"/>
        <v>#N/A</v>
      </c>
      <c r="W1013" t="str">
        <f t="shared" si="158"/>
        <v/>
      </c>
      <c r="X1013" s="24" t="str">
        <f>IFERROR(VLOOKUP(W1013,HOSPITAIS_COM_DIVIDAS!A:E,5,FALSE),"")</f>
        <v/>
      </c>
    </row>
    <row r="1014" spans="1:24" x14ac:dyDescent="0.25">
      <c r="A1014" s="52" t="str">
        <f>IFERROR((Tabela4[[#This Row],[Status da Proposta]]),"")</f>
        <v/>
      </c>
      <c r="B1014" s="121">
        <f>IFERROR((CREDITO_FINANCEIRO!A1014),"")</f>
        <v>0</v>
      </c>
      <c r="C1014" s="120" t="str">
        <f>IFERROR((VLOOKUP(B1014,CREDITO_FINANCEIRO!A:B,2,FALSE)),"")</f>
        <v/>
      </c>
      <c r="D1014" s="94" t="str">
        <f>IFERROR((VLOOKUP(B1014,CREDITO_FINANCEIRO!A:E,5,FALSE)),"")</f>
        <v/>
      </c>
      <c r="E1014" s="95" t="str">
        <f>IFERROR((VLOOKUP(B1014,CREDITO_FINANCEIRO!A:C,3,FALSE)),"")</f>
        <v/>
      </c>
      <c r="F1014" s="120" t="str">
        <f>IFERROR((VLOOKUP(B1014,CREDITO_FINANCEIRO!A:G,4,FALSE)),"")</f>
        <v/>
      </c>
      <c r="G1014" s="120" t="e">
        <f>VLOOKUP(B1014,CREDITO_FINANCEIRO!A:G,6,FALSE)</f>
        <v>#N/A</v>
      </c>
      <c r="H1014" s="120" t="e">
        <f>VLOOKUP(B1014,CREDITO_FINANCEIRO!A:G,7,FALSE)</f>
        <v>#N/A</v>
      </c>
      <c r="I1014" s="91" t="e">
        <f>VLOOKUP(B1014,CREDITO_FINANCEIRO!A:K,10,FALSE)</f>
        <v>#N/A</v>
      </c>
      <c r="J1014" s="91" t="e">
        <f>VLOOKUP(B1014,CREDITO_FINANCEIRO!A:K,11,FALSE)</f>
        <v>#N/A</v>
      </c>
      <c r="K1014" s="91" t="e">
        <f>VLOOKUP(B1014,CREDITO_FINANCEIRO!A:L,12,FALSE)</f>
        <v>#N/A</v>
      </c>
      <c r="L1014" s="110" t="e">
        <f t="shared" si="150"/>
        <v>#N/A</v>
      </c>
      <c r="M1014" s="2" t="e">
        <f t="shared" si="151"/>
        <v>#N/A</v>
      </c>
      <c r="N1014" s="111" t="e">
        <f>VLOOKUP(Tabela4[[#This Row],[Proposta de Referência]],SIMP_CF!A:K,9,FALSE)</f>
        <v>#N/A</v>
      </c>
      <c r="O1014" s="111" t="e">
        <f>VLOOKUP(Tabela4[[#This Row],[Proposta de Referência]],SIMP_CF!A:K,8,FALSE)</f>
        <v>#N/A</v>
      </c>
      <c r="P1014" s="112" t="e">
        <f t="shared" si="152"/>
        <v>#N/A</v>
      </c>
      <c r="Q1014" s="112" t="e">
        <f t="shared" si="153"/>
        <v>#N/A</v>
      </c>
      <c r="R1014" t="e">
        <f t="shared" si="159"/>
        <v>#N/A</v>
      </c>
      <c r="S1014" s="108" t="e">
        <f t="shared" si="154"/>
        <v>#N/A</v>
      </c>
      <c r="T1014" s="108" t="e">
        <f t="shared" si="155"/>
        <v>#N/A</v>
      </c>
      <c r="U1014" s="110" t="e">
        <f t="shared" si="156"/>
        <v>#N/A</v>
      </c>
      <c r="V1014" t="e">
        <f t="shared" si="157"/>
        <v>#N/A</v>
      </c>
      <c r="W1014" t="str">
        <f t="shared" si="158"/>
        <v/>
      </c>
      <c r="X1014" s="24" t="str">
        <f>IFERROR(VLOOKUP(W1014,HOSPITAIS_COM_DIVIDAS!A:E,5,FALSE),"")</f>
        <v/>
      </c>
    </row>
    <row r="1015" spans="1:24" x14ac:dyDescent="0.25">
      <c r="A1015" s="52" t="str">
        <f>IFERROR((Tabela4[[#This Row],[Status da Proposta]]),"")</f>
        <v/>
      </c>
      <c r="B1015" s="121">
        <f>IFERROR((CREDITO_FINANCEIRO!A1015),"")</f>
        <v>0</v>
      </c>
      <c r="C1015" s="120" t="str">
        <f>IFERROR((VLOOKUP(B1015,CREDITO_FINANCEIRO!A:B,2,FALSE)),"")</f>
        <v/>
      </c>
      <c r="D1015" s="94" t="str">
        <f>IFERROR((VLOOKUP(B1015,CREDITO_FINANCEIRO!A:E,5,FALSE)),"")</f>
        <v/>
      </c>
      <c r="E1015" s="95" t="str">
        <f>IFERROR((VLOOKUP(B1015,CREDITO_FINANCEIRO!A:C,3,FALSE)),"")</f>
        <v/>
      </c>
      <c r="F1015" s="120" t="str">
        <f>IFERROR((VLOOKUP(B1015,CREDITO_FINANCEIRO!A:G,4,FALSE)),"")</f>
        <v/>
      </c>
      <c r="G1015" s="120" t="e">
        <f>VLOOKUP(B1015,CREDITO_FINANCEIRO!A:G,6,FALSE)</f>
        <v>#N/A</v>
      </c>
      <c r="H1015" s="120" t="e">
        <f>VLOOKUP(B1015,CREDITO_FINANCEIRO!A:G,7,FALSE)</f>
        <v>#N/A</v>
      </c>
      <c r="I1015" s="91" t="e">
        <f>VLOOKUP(B1015,CREDITO_FINANCEIRO!A:K,10,FALSE)</f>
        <v>#N/A</v>
      </c>
      <c r="J1015" s="91" t="e">
        <f>VLOOKUP(B1015,CREDITO_FINANCEIRO!A:K,11,FALSE)</f>
        <v>#N/A</v>
      </c>
      <c r="K1015" s="91" t="e">
        <f>VLOOKUP(B1015,CREDITO_FINANCEIRO!A:L,12,FALSE)</f>
        <v>#N/A</v>
      </c>
      <c r="L1015" s="110" t="e">
        <f t="shared" si="150"/>
        <v>#N/A</v>
      </c>
      <c r="M1015" s="2" t="e">
        <f t="shared" si="151"/>
        <v>#N/A</v>
      </c>
      <c r="N1015" s="111" t="e">
        <f>VLOOKUP(Tabela4[[#This Row],[Proposta de Referência]],SIMP_CF!A:K,9,FALSE)</f>
        <v>#N/A</v>
      </c>
      <c r="O1015" s="111" t="e">
        <f>VLOOKUP(Tabela4[[#This Row],[Proposta de Referência]],SIMP_CF!A:K,8,FALSE)</f>
        <v>#N/A</v>
      </c>
      <c r="P1015" s="112" t="e">
        <f t="shared" si="152"/>
        <v>#N/A</v>
      </c>
      <c r="Q1015" s="112" t="e">
        <f t="shared" si="153"/>
        <v>#N/A</v>
      </c>
      <c r="R1015" t="e">
        <f t="shared" si="159"/>
        <v>#N/A</v>
      </c>
      <c r="S1015" s="108" t="e">
        <f t="shared" si="154"/>
        <v>#N/A</v>
      </c>
      <c r="T1015" s="108" t="e">
        <f t="shared" si="155"/>
        <v>#N/A</v>
      </c>
      <c r="U1015" s="110" t="e">
        <f t="shared" si="156"/>
        <v>#N/A</v>
      </c>
      <c r="V1015" t="e">
        <f t="shared" si="157"/>
        <v>#N/A</v>
      </c>
      <c r="W1015" t="str">
        <f t="shared" si="158"/>
        <v/>
      </c>
      <c r="X1015" s="24" t="str">
        <f>IFERROR(VLOOKUP(W1015,HOSPITAIS_COM_DIVIDAS!A:E,5,FALSE),"")</f>
        <v/>
      </c>
    </row>
    <row r="1016" spans="1:24" x14ac:dyDescent="0.25">
      <c r="A1016" s="52" t="str">
        <f>IFERROR((Tabela4[[#This Row],[Status da Proposta]]),"")</f>
        <v/>
      </c>
      <c r="B1016" s="121">
        <f>IFERROR((CREDITO_FINANCEIRO!A1016),"")</f>
        <v>0</v>
      </c>
      <c r="C1016" s="120" t="str">
        <f>IFERROR((VLOOKUP(B1016,CREDITO_FINANCEIRO!A:B,2,FALSE)),"")</f>
        <v/>
      </c>
      <c r="D1016" s="94" t="str">
        <f>IFERROR((VLOOKUP(B1016,CREDITO_FINANCEIRO!A:E,5,FALSE)),"")</f>
        <v/>
      </c>
      <c r="E1016" s="95" t="str">
        <f>IFERROR((VLOOKUP(B1016,CREDITO_FINANCEIRO!A:C,3,FALSE)),"")</f>
        <v/>
      </c>
      <c r="F1016" s="120" t="str">
        <f>IFERROR((VLOOKUP(B1016,CREDITO_FINANCEIRO!A:G,4,FALSE)),"")</f>
        <v/>
      </c>
      <c r="G1016" s="120" t="e">
        <f>VLOOKUP(B1016,CREDITO_FINANCEIRO!A:G,6,FALSE)</f>
        <v>#N/A</v>
      </c>
      <c r="H1016" s="120" t="e">
        <f>VLOOKUP(B1016,CREDITO_FINANCEIRO!A:G,7,FALSE)</f>
        <v>#N/A</v>
      </c>
      <c r="I1016" s="91" t="e">
        <f>VLOOKUP(B1016,CREDITO_FINANCEIRO!A:K,10,FALSE)</f>
        <v>#N/A</v>
      </c>
      <c r="J1016" s="91" t="e">
        <f>VLOOKUP(B1016,CREDITO_FINANCEIRO!A:K,11,FALSE)</f>
        <v>#N/A</v>
      </c>
      <c r="K1016" s="91" t="e">
        <f>VLOOKUP(B1016,CREDITO_FINANCEIRO!A:L,12,FALSE)</f>
        <v>#N/A</v>
      </c>
      <c r="L1016" s="110" t="e">
        <f t="shared" si="150"/>
        <v>#N/A</v>
      </c>
      <c r="M1016" s="2" t="e">
        <f t="shared" si="151"/>
        <v>#N/A</v>
      </c>
      <c r="N1016" s="111" t="e">
        <f>VLOOKUP(Tabela4[[#This Row],[Proposta de Referência]],SIMP_CF!A:K,9,FALSE)</f>
        <v>#N/A</v>
      </c>
      <c r="O1016" s="111" t="e">
        <f>VLOOKUP(Tabela4[[#This Row],[Proposta de Referência]],SIMP_CF!A:K,8,FALSE)</f>
        <v>#N/A</v>
      </c>
      <c r="P1016" s="112" t="e">
        <f t="shared" si="152"/>
        <v>#N/A</v>
      </c>
      <c r="Q1016" s="112" t="e">
        <f t="shared" si="153"/>
        <v>#N/A</v>
      </c>
      <c r="R1016" t="e">
        <f t="shared" si="159"/>
        <v>#N/A</v>
      </c>
      <c r="S1016" s="108" t="e">
        <f t="shared" si="154"/>
        <v>#N/A</v>
      </c>
      <c r="T1016" s="108" t="e">
        <f t="shared" si="155"/>
        <v>#N/A</v>
      </c>
      <c r="U1016" s="110" t="e">
        <f t="shared" si="156"/>
        <v>#N/A</v>
      </c>
      <c r="V1016" t="e">
        <f t="shared" si="157"/>
        <v>#N/A</v>
      </c>
      <c r="W1016" t="str">
        <f t="shared" si="158"/>
        <v/>
      </c>
      <c r="X1016" s="24" t="str">
        <f>IFERROR(VLOOKUP(W1016,HOSPITAIS_COM_DIVIDAS!A:E,5,FALSE),"")</f>
        <v/>
      </c>
    </row>
    <row r="1017" spans="1:24" x14ac:dyDescent="0.25">
      <c r="A1017" s="52" t="str">
        <f>IFERROR((Tabela4[[#This Row],[Status da Proposta]]),"")</f>
        <v/>
      </c>
      <c r="B1017" s="121">
        <f>IFERROR((CREDITO_FINANCEIRO!A1017),"")</f>
        <v>0</v>
      </c>
      <c r="C1017" s="120" t="str">
        <f>IFERROR((VLOOKUP(B1017,CREDITO_FINANCEIRO!A:B,2,FALSE)),"")</f>
        <v/>
      </c>
      <c r="D1017" s="94" t="str">
        <f>IFERROR((VLOOKUP(B1017,CREDITO_FINANCEIRO!A:E,5,FALSE)),"")</f>
        <v/>
      </c>
      <c r="E1017" s="95" t="str">
        <f>IFERROR((VLOOKUP(B1017,CREDITO_FINANCEIRO!A:C,3,FALSE)),"")</f>
        <v/>
      </c>
      <c r="F1017" s="120" t="str">
        <f>IFERROR((VLOOKUP(B1017,CREDITO_FINANCEIRO!A:G,4,FALSE)),"")</f>
        <v/>
      </c>
      <c r="G1017" s="120" t="e">
        <f>VLOOKUP(B1017,CREDITO_FINANCEIRO!A:G,6,FALSE)</f>
        <v>#N/A</v>
      </c>
      <c r="H1017" s="120" t="e">
        <f>VLOOKUP(B1017,CREDITO_FINANCEIRO!A:G,7,FALSE)</f>
        <v>#N/A</v>
      </c>
      <c r="I1017" s="91" t="e">
        <f>VLOOKUP(B1017,CREDITO_FINANCEIRO!A:K,10,FALSE)</f>
        <v>#N/A</v>
      </c>
      <c r="J1017" s="91" t="e">
        <f>VLOOKUP(B1017,CREDITO_FINANCEIRO!A:K,11,FALSE)</f>
        <v>#N/A</v>
      </c>
      <c r="K1017" s="91" t="e">
        <f>VLOOKUP(B1017,CREDITO_FINANCEIRO!A:L,12,FALSE)</f>
        <v>#N/A</v>
      </c>
      <c r="L1017" s="110" t="e">
        <f t="shared" si="150"/>
        <v>#N/A</v>
      </c>
      <c r="M1017" s="2" t="e">
        <f t="shared" si="151"/>
        <v>#N/A</v>
      </c>
      <c r="N1017" s="111" t="e">
        <f>VLOOKUP(Tabela4[[#This Row],[Proposta de Referência]],SIMP_CF!A:K,9,FALSE)</f>
        <v>#N/A</v>
      </c>
      <c r="O1017" s="111" t="e">
        <f>VLOOKUP(Tabela4[[#This Row],[Proposta de Referência]],SIMP_CF!A:K,8,FALSE)</f>
        <v>#N/A</v>
      </c>
      <c r="P1017" s="112" t="e">
        <f t="shared" si="152"/>
        <v>#N/A</v>
      </c>
      <c r="Q1017" s="112" t="e">
        <f t="shared" si="153"/>
        <v>#N/A</v>
      </c>
      <c r="R1017" t="e">
        <f t="shared" si="159"/>
        <v>#N/A</v>
      </c>
      <c r="S1017" s="108" t="e">
        <f t="shared" si="154"/>
        <v>#N/A</v>
      </c>
      <c r="T1017" s="108" t="e">
        <f t="shared" si="155"/>
        <v>#N/A</v>
      </c>
      <c r="U1017" s="110" t="e">
        <f t="shared" si="156"/>
        <v>#N/A</v>
      </c>
      <c r="V1017" t="e">
        <f t="shared" si="157"/>
        <v>#N/A</v>
      </c>
      <c r="W1017" t="str">
        <f t="shared" si="158"/>
        <v/>
      </c>
      <c r="X1017" s="24" t="str">
        <f>IFERROR(VLOOKUP(W1017,HOSPITAIS_COM_DIVIDAS!A:E,5,FALSE),"")</f>
        <v/>
      </c>
    </row>
    <row r="1018" spans="1:24" x14ac:dyDescent="0.25">
      <c r="A1018" s="52" t="str">
        <f>IFERROR((Tabela4[[#This Row],[Status da Proposta]]),"")</f>
        <v/>
      </c>
      <c r="B1018" s="121">
        <f>IFERROR((CREDITO_FINANCEIRO!A1018),"")</f>
        <v>0</v>
      </c>
      <c r="C1018" s="120" t="str">
        <f>IFERROR((VLOOKUP(B1018,CREDITO_FINANCEIRO!A:B,2,FALSE)),"")</f>
        <v/>
      </c>
      <c r="D1018" s="94" t="str">
        <f>IFERROR((VLOOKUP(B1018,CREDITO_FINANCEIRO!A:E,5,FALSE)),"")</f>
        <v/>
      </c>
      <c r="E1018" s="95" t="str">
        <f>IFERROR((VLOOKUP(B1018,CREDITO_FINANCEIRO!A:C,3,FALSE)),"")</f>
        <v/>
      </c>
      <c r="F1018" s="120" t="str">
        <f>IFERROR((VLOOKUP(B1018,CREDITO_FINANCEIRO!A:G,4,FALSE)),"")</f>
        <v/>
      </c>
      <c r="G1018" s="120" t="e">
        <f>VLOOKUP(B1018,CREDITO_FINANCEIRO!A:G,6,FALSE)</f>
        <v>#N/A</v>
      </c>
      <c r="H1018" s="120" t="e">
        <f>VLOOKUP(B1018,CREDITO_FINANCEIRO!A:G,7,FALSE)</f>
        <v>#N/A</v>
      </c>
      <c r="I1018" s="91" t="e">
        <f>VLOOKUP(B1018,CREDITO_FINANCEIRO!A:K,10,FALSE)</f>
        <v>#N/A</v>
      </c>
      <c r="J1018" s="91" t="e">
        <f>VLOOKUP(B1018,CREDITO_FINANCEIRO!A:K,11,FALSE)</f>
        <v>#N/A</v>
      </c>
      <c r="K1018" s="91" t="e">
        <f>VLOOKUP(B1018,CREDITO_FINANCEIRO!A:L,12,FALSE)</f>
        <v>#N/A</v>
      </c>
      <c r="L1018" s="110" t="e">
        <f t="shared" si="150"/>
        <v>#N/A</v>
      </c>
      <c r="M1018" s="2" t="e">
        <f t="shared" si="151"/>
        <v>#N/A</v>
      </c>
      <c r="N1018" s="111" t="e">
        <f>VLOOKUP(Tabela4[[#This Row],[Proposta de Referência]],SIMP_CF!A:K,9,FALSE)</f>
        <v>#N/A</v>
      </c>
      <c r="O1018" s="111" t="e">
        <f>VLOOKUP(Tabela4[[#This Row],[Proposta de Referência]],SIMP_CF!A:K,8,FALSE)</f>
        <v>#N/A</v>
      </c>
      <c r="P1018" s="112" t="e">
        <f t="shared" si="152"/>
        <v>#N/A</v>
      </c>
      <c r="Q1018" s="112" t="e">
        <f t="shared" si="153"/>
        <v>#N/A</v>
      </c>
      <c r="R1018" t="e">
        <f t="shared" si="159"/>
        <v>#N/A</v>
      </c>
      <c r="S1018" s="108" t="e">
        <f t="shared" si="154"/>
        <v>#N/A</v>
      </c>
      <c r="T1018" s="108" t="e">
        <f t="shared" si="155"/>
        <v>#N/A</v>
      </c>
      <c r="U1018" s="110" t="e">
        <f t="shared" si="156"/>
        <v>#N/A</v>
      </c>
      <c r="V1018" t="e">
        <f t="shared" si="157"/>
        <v>#N/A</v>
      </c>
      <c r="W1018" t="str">
        <f t="shared" si="158"/>
        <v/>
      </c>
      <c r="X1018" s="24" t="str">
        <f>IFERROR(VLOOKUP(W1018,HOSPITAIS_COM_DIVIDAS!A:E,5,FALSE),"")</f>
        <v/>
      </c>
    </row>
    <row r="1019" spans="1:24" x14ac:dyDescent="0.25">
      <c r="A1019" s="52" t="str">
        <f>IFERROR((Tabela4[[#This Row],[Status da Proposta]]),"")</f>
        <v/>
      </c>
      <c r="B1019" s="121">
        <f>IFERROR((CREDITO_FINANCEIRO!A1019),"")</f>
        <v>0</v>
      </c>
      <c r="C1019" s="120" t="str">
        <f>IFERROR((VLOOKUP(B1019,CREDITO_FINANCEIRO!A:B,2,FALSE)),"")</f>
        <v/>
      </c>
      <c r="D1019" s="94" t="str">
        <f>IFERROR((VLOOKUP(B1019,CREDITO_FINANCEIRO!A:E,5,FALSE)),"")</f>
        <v/>
      </c>
      <c r="E1019" s="95" t="str">
        <f>IFERROR((VLOOKUP(B1019,CREDITO_FINANCEIRO!A:C,3,FALSE)),"")</f>
        <v/>
      </c>
      <c r="F1019" s="120" t="str">
        <f>IFERROR((VLOOKUP(B1019,CREDITO_FINANCEIRO!A:G,4,FALSE)),"")</f>
        <v/>
      </c>
      <c r="G1019" s="120" t="e">
        <f>VLOOKUP(B1019,CREDITO_FINANCEIRO!A:G,6,FALSE)</f>
        <v>#N/A</v>
      </c>
      <c r="H1019" s="120" t="e">
        <f>VLOOKUP(B1019,CREDITO_FINANCEIRO!A:G,7,FALSE)</f>
        <v>#N/A</v>
      </c>
      <c r="I1019" s="91" t="e">
        <f>VLOOKUP(B1019,CREDITO_FINANCEIRO!A:K,10,FALSE)</f>
        <v>#N/A</v>
      </c>
      <c r="J1019" s="91" t="e">
        <f>VLOOKUP(B1019,CREDITO_FINANCEIRO!A:K,11,FALSE)</f>
        <v>#N/A</v>
      </c>
      <c r="K1019" s="91" t="e">
        <f>VLOOKUP(B1019,CREDITO_FINANCEIRO!A:L,12,FALSE)</f>
        <v>#N/A</v>
      </c>
      <c r="L1019" s="110" t="e">
        <f t="shared" si="150"/>
        <v>#N/A</v>
      </c>
      <c r="M1019" s="2" t="e">
        <f t="shared" si="151"/>
        <v>#N/A</v>
      </c>
      <c r="N1019" s="111" t="e">
        <f>VLOOKUP(Tabela4[[#This Row],[Proposta de Referência]],SIMP_CF!A:K,9,FALSE)</f>
        <v>#N/A</v>
      </c>
      <c r="O1019" s="111" t="e">
        <f>VLOOKUP(Tabela4[[#This Row],[Proposta de Referência]],SIMP_CF!A:K,8,FALSE)</f>
        <v>#N/A</v>
      </c>
      <c r="P1019" s="112" t="e">
        <f t="shared" si="152"/>
        <v>#N/A</v>
      </c>
      <c r="Q1019" s="112" t="e">
        <f t="shared" si="153"/>
        <v>#N/A</v>
      </c>
      <c r="R1019" t="e">
        <f t="shared" si="159"/>
        <v>#N/A</v>
      </c>
      <c r="S1019" s="108" t="e">
        <f t="shared" si="154"/>
        <v>#N/A</v>
      </c>
      <c r="T1019" s="108" t="e">
        <f t="shared" si="155"/>
        <v>#N/A</v>
      </c>
      <c r="U1019" s="110" t="e">
        <f t="shared" si="156"/>
        <v>#N/A</v>
      </c>
      <c r="V1019" t="e">
        <f t="shared" si="157"/>
        <v>#N/A</v>
      </c>
      <c r="W1019" t="str">
        <f t="shared" si="158"/>
        <v/>
      </c>
      <c r="X1019" s="24" t="str">
        <f>IFERROR(VLOOKUP(W1019,HOSPITAIS_COM_DIVIDAS!A:E,5,FALSE),"")</f>
        <v/>
      </c>
    </row>
    <row r="1020" spans="1:24" x14ac:dyDescent="0.25">
      <c r="A1020" s="52" t="str">
        <f>IFERROR((Tabela4[[#This Row],[Status da Proposta]]),"")</f>
        <v/>
      </c>
      <c r="B1020" s="121">
        <f>IFERROR((CREDITO_FINANCEIRO!A1020),"")</f>
        <v>0</v>
      </c>
      <c r="C1020" s="120" t="str">
        <f>IFERROR((VLOOKUP(B1020,CREDITO_FINANCEIRO!A:B,2,FALSE)),"")</f>
        <v/>
      </c>
      <c r="D1020" s="94" t="str">
        <f>IFERROR((VLOOKUP(B1020,CREDITO_FINANCEIRO!A:E,5,FALSE)),"")</f>
        <v/>
      </c>
      <c r="E1020" s="95" t="str">
        <f>IFERROR((VLOOKUP(B1020,CREDITO_FINANCEIRO!A:C,3,FALSE)),"")</f>
        <v/>
      </c>
      <c r="F1020" s="120" t="str">
        <f>IFERROR((VLOOKUP(B1020,CREDITO_FINANCEIRO!A:G,4,FALSE)),"")</f>
        <v/>
      </c>
      <c r="G1020" s="120" t="e">
        <f>VLOOKUP(B1020,CREDITO_FINANCEIRO!A:G,6,FALSE)</f>
        <v>#N/A</v>
      </c>
      <c r="H1020" s="120" t="e">
        <f>VLOOKUP(B1020,CREDITO_FINANCEIRO!A:G,7,FALSE)</f>
        <v>#N/A</v>
      </c>
      <c r="I1020" s="91" t="e">
        <f>VLOOKUP(B1020,CREDITO_FINANCEIRO!A:K,10,FALSE)</f>
        <v>#N/A</v>
      </c>
      <c r="J1020" s="91" t="e">
        <f>VLOOKUP(B1020,CREDITO_FINANCEIRO!A:K,11,FALSE)</f>
        <v>#N/A</v>
      </c>
      <c r="K1020" s="91" t="e">
        <f>VLOOKUP(B1020,CREDITO_FINANCEIRO!A:L,12,FALSE)</f>
        <v>#N/A</v>
      </c>
      <c r="L1020" s="110" t="e">
        <f t="shared" si="150"/>
        <v>#N/A</v>
      </c>
      <c r="M1020" s="2" t="e">
        <f t="shared" si="151"/>
        <v>#N/A</v>
      </c>
      <c r="N1020" s="111" t="e">
        <f>VLOOKUP(Tabela4[[#This Row],[Proposta de Referência]],SIMP_CF!A:K,9,FALSE)</f>
        <v>#N/A</v>
      </c>
      <c r="O1020" s="111" t="e">
        <f>VLOOKUP(Tabela4[[#This Row],[Proposta de Referência]],SIMP_CF!A:K,8,FALSE)</f>
        <v>#N/A</v>
      </c>
      <c r="P1020" s="112" t="e">
        <f t="shared" si="152"/>
        <v>#N/A</v>
      </c>
      <c r="Q1020" s="112" t="e">
        <f t="shared" si="153"/>
        <v>#N/A</v>
      </c>
      <c r="R1020" t="e">
        <f t="shared" si="159"/>
        <v>#N/A</v>
      </c>
      <c r="S1020" s="108" t="e">
        <f t="shared" si="154"/>
        <v>#N/A</v>
      </c>
      <c r="T1020" s="108" t="e">
        <f t="shared" si="155"/>
        <v>#N/A</v>
      </c>
      <c r="U1020" s="110" t="e">
        <f t="shared" si="156"/>
        <v>#N/A</v>
      </c>
      <c r="V1020" t="e">
        <f t="shared" si="157"/>
        <v>#N/A</v>
      </c>
      <c r="W1020" t="str">
        <f t="shared" si="158"/>
        <v/>
      </c>
      <c r="X1020" s="24" t="str">
        <f>IFERROR(VLOOKUP(W1020,HOSPITAIS_COM_DIVIDAS!A:E,5,FALSE),"")</f>
        <v/>
      </c>
    </row>
    <row r="1021" spans="1:24" x14ac:dyDescent="0.25">
      <c r="A1021" s="52" t="str">
        <f>IFERROR((Tabela4[[#This Row],[Status da Proposta]]),"")</f>
        <v/>
      </c>
      <c r="B1021" s="121">
        <f>IFERROR((CREDITO_FINANCEIRO!A1021),"")</f>
        <v>0</v>
      </c>
      <c r="C1021" s="120" t="str">
        <f>IFERROR((VLOOKUP(B1021,CREDITO_FINANCEIRO!A:B,2,FALSE)),"")</f>
        <v/>
      </c>
      <c r="D1021" s="94" t="str">
        <f>IFERROR((VLOOKUP(B1021,CREDITO_FINANCEIRO!A:E,5,FALSE)),"")</f>
        <v/>
      </c>
      <c r="E1021" s="95" t="str">
        <f>IFERROR((VLOOKUP(B1021,CREDITO_FINANCEIRO!A:C,3,FALSE)),"")</f>
        <v/>
      </c>
      <c r="F1021" s="120" t="str">
        <f>IFERROR((VLOOKUP(B1021,CREDITO_FINANCEIRO!A:G,4,FALSE)),"")</f>
        <v/>
      </c>
      <c r="G1021" s="120" t="e">
        <f>VLOOKUP(B1021,CREDITO_FINANCEIRO!A:G,6,FALSE)</f>
        <v>#N/A</v>
      </c>
      <c r="H1021" s="120" t="e">
        <f>VLOOKUP(B1021,CREDITO_FINANCEIRO!A:G,7,FALSE)</f>
        <v>#N/A</v>
      </c>
      <c r="I1021" s="91" t="e">
        <f>VLOOKUP(B1021,CREDITO_FINANCEIRO!A:K,10,FALSE)</f>
        <v>#N/A</v>
      </c>
      <c r="J1021" s="91" t="e">
        <f>VLOOKUP(B1021,CREDITO_FINANCEIRO!A:K,11,FALSE)</f>
        <v>#N/A</v>
      </c>
      <c r="K1021" s="91" t="e">
        <f>VLOOKUP(B1021,CREDITO_FINANCEIRO!A:L,12,FALSE)</f>
        <v>#N/A</v>
      </c>
      <c r="L1021" s="110" t="e">
        <f t="shared" si="150"/>
        <v>#N/A</v>
      </c>
      <c r="M1021" s="2" t="e">
        <f t="shared" si="151"/>
        <v>#N/A</v>
      </c>
      <c r="N1021" s="111" t="e">
        <f>VLOOKUP(Tabela4[[#This Row],[Proposta de Referência]],SIMP_CF!A:K,9,FALSE)</f>
        <v>#N/A</v>
      </c>
      <c r="O1021" s="111" t="e">
        <f>VLOOKUP(Tabela4[[#This Row],[Proposta de Referência]],SIMP_CF!A:K,8,FALSE)</f>
        <v>#N/A</v>
      </c>
      <c r="P1021" s="112" t="e">
        <f t="shared" si="152"/>
        <v>#N/A</v>
      </c>
      <c r="Q1021" s="112" t="e">
        <f t="shared" si="153"/>
        <v>#N/A</v>
      </c>
      <c r="R1021" t="e">
        <f t="shared" si="159"/>
        <v>#N/A</v>
      </c>
      <c r="S1021" s="108" t="e">
        <f t="shared" si="154"/>
        <v>#N/A</v>
      </c>
      <c r="T1021" s="108" t="e">
        <f t="shared" si="155"/>
        <v>#N/A</v>
      </c>
      <c r="U1021" s="110" t="e">
        <f t="shared" si="156"/>
        <v>#N/A</v>
      </c>
      <c r="V1021" t="e">
        <f t="shared" si="157"/>
        <v>#N/A</v>
      </c>
      <c r="W1021" t="str">
        <f t="shared" si="158"/>
        <v/>
      </c>
      <c r="X1021" s="24" t="str">
        <f>IFERROR(VLOOKUP(W1021,HOSPITAIS_COM_DIVIDAS!A:E,5,FALSE),"")</f>
        <v/>
      </c>
    </row>
    <row r="1022" spans="1:24" x14ac:dyDescent="0.25">
      <c r="A1022" s="52" t="str">
        <f>IFERROR((Tabela4[[#This Row],[Status da Proposta]]),"")</f>
        <v/>
      </c>
      <c r="B1022" s="121">
        <f>IFERROR((CREDITO_FINANCEIRO!A1022),"")</f>
        <v>0</v>
      </c>
      <c r="C1022" s="120" t="str">
        <f>IFERROR((VLOOKUP(B1022,CREDITO_FINANCEIRO!A:B,2,FALSE)),"")</f>
        <v/>
      </c>
      <c r="D1022" s="94" t="str">
        <f>IFERROR((VLOOKUP(B1022,CREDITO_FINANCEIRO!A:E,5,FALSE)),"")</f>
        <v/>
      </c>
      <c r="E1022" s="95" t="str">
        <f>IFERROR((VLOOKUP(B1022,CREDITO_FINANCEIRO!A:C,3,FALSE)),"")</f>
        <v/>
      </c>
      <c r="F1022" s="120" t="str">
        <f>IFERROR((VLOOKUP(B1022,CREDITO_FINANCEIRO!A:G,4,FALSE)),"")</f>
        <v/>
      </c>
      <c r="G1022" s="120" t="e">
        <f>VLOOKUP(B1022,CREDITO_FINANCEIRO!A:G,6,FALSE)</f>
        <v>#N/A</v>
      </c>
      <c r="H1022" s="120" t="e">
        <f>VLOOKUP(B1022,CREDITO_FINANCEIRO!A:G,7,FALSE)</f>
        <v>#N/A</v>
      </c>
      <c r="I1022" s="91" t="e">
        <f>VLOOKUP(B1022,CREDITO_FINANCEIRO!A:K,10,FALSE)</f>
        <v>#N/A</v>
      </c>
      <c r="J1022" s="91" t="e">
        <f>VLOOKUP(B1022,CREDITO_FINANCEIRO!A:K,11,FALSE)</f>
        <v>#N/A</v>
      </c>
      <c r="K1022" s="91" t="e">
        <f>VLOOKUP(B1022,CREDITO_FINANCEIRO!A:L,12,FALSE)</f>
        <v>#N/A</v>
      </c>
      <c r="L1022" s="110" t="e">
        <f t="shared" si="150"/>
        <v>#N/A</v>
      </c>
      <c r="M1022" s="2" t="e">
        <f t="shared" si="151"/>
        <v>#N/A</v>
      </c>
      <c r="N1022" s="111" t="e">
        <f>VLOOKUP(Tabela4[[#This Row],[Proposta de Referência]],SIMP_CF!A:K,9,FALSE)</f>
        <v>#N/A</v>
      </c>
      <c r="O1022" s="111" t="e">
        <f>VLOOKUP(Tabela4[[#This Row],[Proposta de Referência]],SIMP_CF!A:K,8,FALSE)</f>
        <v>#N/A</v>
      </c>
      <c r="P1022" s="112" t="e">
        <f t="shared" si="152"/>
        <v>#N/A</v>
      </c>
      <c r="Q1022" s="112" t="e">
        <f t="shared" si="153"/>
        <v>#N/A</v>
      </c>
      <c r="R1022" t="e">
        <f t="shared" si="159"/>
        <v>#N/A</v>
      </c>
      <c r="S1022" s="108" t="e">
        <f t="shared" si="154"/>
        <v>#N/A</v>
      </c>
      <c r="T1022" s="108" t="e">
        <f t="shared" si="155"/>
        <v>#N/A</v>
      </c>
      <c r="U1022" s="110" t="e">
        <f t="shared" si="156"/>
        <v>#N/A</v>
      </c>
      <c r="V1022" t="e">
        <f t="shared" si="157"/>
        <v>#N/A</v>
      </c>
      <c r="W1022" t="str">
        <f t="shared" si="158"/>
        <v/>
      </c>
      <c r="X1022" s="24" t="str">
        <f>IFERROR(VLOOKUP(W1022,HOSPITAIS_COM_DIVIDAS!A:E,5,FALSE),"")</f>
        <v/>
      </c>
    </row>
    <row r="1023" spans="1:24" x14ac:dyDescent="0.25">
      <c r="A1023" s="52" t="str">
        <f>IFERROR((Tabela4[[#This Row],[Status da Proposta]]),"")</f>
        <v/>
      </c>
      <c r="B1023" s="121">
        <f>IFERROR((CREDITO_FINANCEIRO!A1023),"")</f>
        <v>0</v>
      </c>
      <c r="C1023" s="120" t="str">
        <f>IFERROR((VLOOKUP(B1023,CREDITO_FINANCEIRO!A:B,2,FALSE)),"")</f>
        <v/>
      </c>
      <c r="D1023" s="94" t="str">
        <f>IFERROR((VLOOKUP(B1023,CREDITO_FINANCEIRO!A:E,5,FALSE)),"")</f>
        <v/>
      </c>
      <c r="E1023" s="95" t="str">
        <f>IFERROR((VLOOKUP(B1023,CREDITO_FINANCEIRO!A:C,3,FALSE)),"")</f>
        <v/>
      </c>
      <c r="F1023" s="120" t="str">
        <f>IFERROR((VLOOKUP(B1023,CREDITO_FINANCEIRO!A:G,4,FALSE)),"")</f>
        <v/>
      </c>
      <c r="G1023" s="120" t="e">
        <f>VLOOKUP(B1023,CREDITO_FINANCEIRO!A:G,6,FALSE)</f>
        <v>#N/A</v>
      </c>
      <c r="H1023" s="120" t="e">
        <f>VLOOKUP(B1023,CREDITO_FINANCEIRO!A:G,7,FALSE)</f>
        <v>#N/A</v>
      </c>
      <c r="I1023" s="91" t="e">
        <f>VLOOKUP(B1023,CREDITO_FINANCEIRO!A:K,10,FALSE)</f>
        <v>#N/A</v>
      </c>
      <c r="J1023" s="91" t="e">
        <f>VLOOKUP(B1023,CREDITO_FINANCEIRO!A:K,11,FALSE)</f>
        <v>#N/A</v>
      </c>
      <c r="K1023" s="91" t="e">
        <f>VLOOKUP(B1023,CREDITO_FINANCEIRO!A:L,12,FALSE)</f>
        <v>#N/A</v>
      </c>
      <c r="L1023" s="110" t="e">
        <f t="shared" si="150"/>
        <v>#N/A</v>
      </c>
      <c r="M1023" s="2" t="e">
        <f t="shared" si="151"/>
        <v>#N/A</v>
      </c>
      <c r="N1023" s="111" t="e">
        <f>VLOOKUP(Tabela4[[#This Row],[Proposta de Referência]],SIMP_CF!A:K,9,FALSE)</f>
        <v>#N/A</v>
      </c>
      <c r="O1023" s="111" t="e">
        <f>VLOOKUP(Tabela4[[#This Row],[Proposta de Referência]],SIMP_CF!A:K,8,FALSE)</f>
        <v>#N/A</v>
      </c>
      <c r="P1023" s="112" t="e">
        <f t="shared" si="152"/>
        <v>#N/A</v>
      </c>
      <c r="Q1023" s="112" t="e">
        <f t="shared" si="153"/>
        <v>#N/A</v>
      </c>
      <c r="R1023" t="e">
        <f t="shared" si="159"/>
        <v>#N/A</v>
      </c>
      <c r="S1023" s="108" t="e">
        <f t="shared" si="154"/>
        <v>#N/A</v>
      </c>
      <c r="T1023" s="108" t="e">
        <f t="shared" si="155"/>
        <v>#N/A</v>
      </c>
      <c r="U1023" s="110" t="e">
        <f t="shared" si="156"/>
        <v>#N/A</v>
      </c>
      <c r="V1023" t="e">
        <f t="shared" si="157"/>
        <v>#N/A</v>
      </c>
      <c r="W1023" t="str">
        <f t="shared" si="158"/>
        <v/>
      </c>
      <c r="X1023" s="24" t="str">
        <f>IFERROR(VLOOKUP(W1023,HOSPITAIS_COM_DIVIDAS!A:E,5,FALSE),"")</f>
        <v/>
      </c>
    </row>
    <row r="1024" spans="1:24" x14ac:dyDescent="0.25">
      <c r="A1024" s="52" t="str">
        <f>IFERROR((Tabela4[[#This Row],[Status da Proposta]]),"")</f>
        <v/>
      </c>
      <c r="B1024" s="121">
        <f>IFERROR((CREDITO_FINANCEIRO!A1024),"")</f>
        <v>0</v>
      </c>
      <c r="C1024" s="120" t="str">
        <f>IFERROR((VLOOKUP(B1024,CREDITO_FINANCEIRO!A:B,2,FALSE)),"")</f>
        <v/>
      </c>
      <c r="D1024" s="94" t="str">
        <f>IFERROR((VLOOKUP(B1024,CREDITO_FINANCEIRO!A:E,5,FALSE)),"")</f>
        <v/>
      </c>
      <c r="E1024" s="95" t="str">
        <f>IFERROR((VLOOKUP(B1024,CREDITO_FINANCEIRO!A:C,3,FALSE)),"")</f>
        <v/>
      </c>
      <c r="F1024" s="120" t="str">
        <f>IFERROR((VLOOKUP(B1024,CREDITO_FINANCEIRO!A:G,4,FALSE)),"")</f>
        <v/>
      </c>
      <c r="G1024" s="120" t="e">
        <f>VLOOKUP(B1024,CREDITO_FINANCEIRO!A:G,6,FALSE)</f>
        <v>#N/A</v>
      </c>
      <c r="H1024" s="120" t="e">
        <f>VLOOKUP(B1024,CREDITO_FINANCEIRO!A:G,7,FALSE)</f>
        <v>#N/A</v>
      </c>
      <c r="I1024" s="91" t="e">
        <f>VLOOKUP(B1024,CREDITO_FINANCEIRO!A:K,10,FALSE)</f>
        <v>#N/A</v>
      </c>
      <c r="J1024" s="91" t="e">
        <f>VLOOKUP(B1024,CREDITO_FINANCEIRO!A:K,11,FALSE)</f>
        <v>#N/A</v>
      </c>
      <c r="K1024" s="91" t="e">
        <f>VLOOKUP(B1024,CREDITO_FINANCEIRO!A:L,12,FALSE)</f>
        <v>#N/A</v>
      </c>
      <c r="L1024" s="110" t="e">
        <f t="shared" si="150"/>
        <v>#N/A</v>
      </c>
      <c r="M1024" s="2" t="e">
        <f t="shared" si="151"/>
        <v>#N/A</v>
      </c>
      <c r="N1024" s="111" t="e">
        <f>VLOOKUP(Tabela4[[#This Row],[Proposta de Referência]],SIMP_CF!A:K,9,FALSE)</f>
        <v>#N/A</v>
      </c>
      <c r="O1024" s="111" t="e">
        <f>VLOOKUP(Tabela4[[#This Row],[Proposta de Referência]],SIMP_CF!A:K,8,FALSE)</f>
        <v>#N/A</v>
      </c>
      <c r="P1024" s="112" t="e">
        <f t="shared" si="152"/>
        <v>#N/A</v>
      </c>
      <c r="Q1024" s="112" t="e">
        <f t="shared" si="153"/>
        <v>#N/A</v>
      </c>
      <c r="R1024" t="e">
        <f t="shared" si="159"/>
        <v>#N/A</v>
      </c>
      <c r="S1024" s="108" t="e">
        <f t="shared" si="154"/>
        <v>#N/A</v>
      </c>
      <c r="T1024" s="108" t="e">
        <f t="shared" si="155"/>
        <v>#N/A</v>
      </c>
      <c r="U1024" s="110" t="e">
        <f t="shared" si="156"/>
        <v>#N/A</v>
      </c>
      <c r="V1024" t="e">
        <f t="shared" si="157"/>
        <v>#N/A</v>
      </c>
      <c r="W1024" t="str">
        <f t="shared" si="158"/>
        <v/>
      </c>
      <c r="X1024" s="24" t="str">
        <f>IFERROR(VLOOKUP(W1024,HOSPITAIS_COM_DIVIDAS!A:E,5,FALSE),"")</f>
        <v/>
      </c>
    </row>
    <row r="1025" spans="1:24" x14ac:dyDescent="0.25">
      <c r="A1025" s="52" t="str">
        <f>IFERROR((Tabela4[[#This Row],[Status da Proposta]]),"")</f>
        <v/>
      </c>
      <c r="B1025" s="121">
        <f>IFERROR((CREDITO_FINANCEIRO!A1025),"")</f>
        <v>0</v>
      </c>
      <c r="C1025" s="120" t="str">
        <f>IFERROR((VLOOKUP(B1025,CREDITO_FINANCEIRO!A:B,2,FALSE)),"")</f>
        <v/>
      </c>
      <c r="D1025" s="94" t="str">
        <f>IFERROR((VLOOKUP(B1025,CREDITO_FINANCEIRO!A:E,5,FALSE)),"")</f>
        <v/>
      </c>
      <c r="E1025" s="95" t="str">
        <f>IFERROR((VLOOKUP(B1025,CREDITO_FINANCEIRO!A:C,3,FALSE)),"")</f>
        <v/>
      </c>
      <c r="F1025" s="120" t="str">
        <f>IFERROR((VLOOKUP(B1025,CREDITO_FINANCEIRO!A:G,4,FALSE)),"")</f>
        <v/>
      </c>
      <c r="G1025" s="120" t="e">
        <f>VLOOKUP(B1025,CREDITO_FINANCEIRO!A:G,6,FALSE)</f>
        <v>#N/A</v>
      </c>
      <c r="H1025" s="120" t="e">
        <f>VLOOKUP(B1025,CREDITO_FINANCEIRO!A:G,7,FALSE)</f>
        <v>#N/A</v>
      </c>
      <c r="I1025" s="91" t="e">
        <f>VLOOKUP(B1025,CREDITO_FINANCEIRO!A:K,10,FALSE)</f>
        <v>#N/A</v>
      </c>
      <c r="J1025" s="91" t="e">
        <f>VLOOKUP(B1025,CREDITO_FINANCEIRO!A:K,11,FALSE)</f>
        <v>#N/A</v>
      </c>
      <c r="K1025" s="91" t="e">
        <f>VLOOKUP(B1025,CREDITO_FINANCEIRO!A:L,12,FALSE)</f>
        <v>#N/A</v>
      </c>
      <c r="L1025" s="110" t="e">
        <f t="shared" si="150"/>
        <v>#N/A</v>
      </c>
      <c r="M1025" s="2" t="e">
        <f t="shared" si="151"/>
        <v>#N/A</v>
      </c>
      <c r="N1025" s="111" t="e">
        <f>VLOOKUP(Tabela4[[#This Row],[Proposta de Referência]],SIMP_CF!A:K,9,FALSE)</f>
        <v>#N/A</v>
      </c>
      <c r="O1025" s="111" t="e">
        <f>VLOOKUP(Tabela4[[#This Row],[Proposta de Referência]],SIMP_CF!A:K,8,FALSE)</f>
        <v>#N/A</v>
      </c>
      <c r="P1025" s="112" t="e">
        <f t="shared" si="152"/>
        <v>#N/A</v>
      </c>
      <c r="Q1025" s="112" t="e">
        <f t="shared" si="153"/>
        <v>#N/A</v>
      </c>
      <c r="R1025" t="e">
        <f t="shared" si="159"/>
        <v>#N/A</v>
      </c>
      <c r="S1025" s="108" t="e">
        <f t="shared" si="154"/>
        <v>#N/A</v>
      </c>
      <c r="T1025" s="108" t="e">
        <f t="shared" si="155"/>
        <v>#N/A</v>
      </c>
      <c r="U1025" s="110" t="e">
        <f t="shared" si="156"/>
        <v>#N/A</v>
      </c>
      <c r="V1025" t="e">
        <f t="shared" si="157"/>
        <v>#N/A</v>
      </c>
      <c r="W1025" t="str">
        <f t="shared" si="158"/>
        <v/>
      </c>
      <c r="X1025" s="24" t="str">
        <f>IFERROR(VLOOKUP(W1025,HOSPITAIS_COM_DIVIDAS!A:E,5,FALSE),"")</f>
        <v/>
      </c>
    </row>
    <row r="1026" spans="1:24" x14ac:dyDescent="0.25">
      <c r="A1026" s="52" t="str">
        <f>IFERROR((Tabela4[[#This Row],[Status da Proposta]]),"")</f>
        <v/>
      </c>
      <c r="B1026" s="121">
        <f>IFERROR((CREDITO_FINANCEIRO!A1026),"")</f>
        <v>0</v>
      </c>
      <c r="C1026" s="120" t="str">
        <f>IFERROR((VLOOKUP(B1026,CREDITO_FINANCEIRO!A:B,2,FALSE)),"")</f>
        <v/>
      </c>
      <c r="D1026" s="94" t="str">
        <f>IFERROR((VLOOKUP(B1026,CREDITO_FINANCEIRO!A:E,5,FALSE)),"")</f>
        <v/>
      </c>
      <c r="E1026" s="95" t="str">
        <f>IFERROR((VLOOKUP(B1026,CREDITO_FINANCEIRO!A:C,3,FALSE)),"")</f>
        <v/>
      </c>
      <c r="F1026" s="120" t="str">
        <f>IFERROR((VLOOKUP(B1026,CREDITO_FINANCEIRO!A:G,4,FALSE)),"")</f>
        <v/>
      </c>
      <c r="G1026" s="120" t="e">
        <f>VLOOKUP(B1026,CREDITO_FINANCEIRO!A:G,6,FALSE)</f>
        <v>#N/A</v>
      </c>
      <c r="H1026" s="120" t="e">
        <f>VLOOKUP(B1026,CREDITO_FINANCEIRO!A:G,7,FALSE)</f>
        <v>#N/A</v>
      </c>
      <c r="I1026" s="91" t="e">
        <f>VLOOKUP(B1026,CREDITO_FINANCEIRO!A:K,10,FALSE)</f>
        <v>#N/A</v>
      </c>
      <c r="J1026" s="91" t="e">
        <f>VLOOKUP(B1026,CREDITO_FINANCEIRO!A:K,11,FALSE)</f>
        <v>#N/A</v>
      </c>
      <c r="K1026" s="91" t="e">
        <f>VLOOKUP(B1026,CREDITO_FINANCEIRO!A:L,12,FALSE)</f>
        <v>#N/A</v>
      </c>
      <c r="L1026" s="110" t="e">
        <f t="shared" ref="L1026:L1089" si="160">MAX(I1026:K1026)</f>
        <v>#N/A</v>
      </c>
      <c r="M1026" s="2" t="e">
        <f t="shared" ref="M1026:M1089" si="161">IF(((L1026)=0),"NÃO, POSSUI VALOR","SIM, POSSUI VALOR")</f>
        <v>#N/A</v>
      </c>
      <c r="N1026" s="111" t="e">
        <f>VLOOKUP(Tabela4[[#This Row],[Proposta de Referência]],SIMP_CF!A:K,9,FALSE)</f>
        <v>#N/A</v>
      </c>
      <c r="O1026" s="111" t="e">
        <f>VLOOKUP(Tabela4[[#This Row],[Proposta de Referência]],SIMP_CF!A:K,8,FALSE)</f>
        <v>#N/A</v>
      </c>
      <c r="P1026" s="112" t="e">
        <f t="shared" ref="P1026:P1089" si="162">O1026+N1026</f>
        <v>#N/A</v>
      </c>
      <c r="Q1026" s="112" t="e">
        <f t="shared" ref="Q1026:Q1089" si="163">P1026*12</f>
        <v>#N/A</v>
      </c>
      <c r="R1026" t="e">
        <f t="shared" si="159"/>
        <v>#N/A</v>
      </c>
      <c r="S1026" s="108" t="e">
        <f t="shared" ref="S1026:S1089" si="164">IF(L1026&gt;10000000,"Faixa I - 30%",IF(L1026&gt;=5000000,"Faixa II - 40%","Faixa III - 50%"))</f>
        <v>#N/A</v>
      </c>
      <c r="T1026" s="108" t="e">
        <f t="shared" ref="T1026:T1089" si="165">IF(L1026&gt;10000000,L1026*0.3,IF(L1026&gt;=5000000,L1026*0.4,L1026*0.5))</f>
        <v>#N/A</v>
      </c>
      <c r="U1026" s="110" t="e">
        <f t="shared" ref="U1026:U1089" si="166">T1026-P1026</f>
        <v>#N/A</v>
      </c>
      <c r="V1026" t="e">
        <f t="shared" ref="V1026:V1089" si="167">IF(OR(U1026&gt;=T1026,U1026&lt;0,T1026=0),"NÃO, ATENDEU O CRITÉRIO","SIM, ATENDEU O CRITÉRIO")</f>
        <v>#N/A</v>
      </c>
      <c r="W1026" t="str">
        <f t="shared" ref="W1026:W1089" si="168">LEFT(D1026,8)</f>
        <v/>
      </c>
      <c r="X1026" s="24" t="str">
        <f>IFERROR(VLOOKUP(W1026,HOSPITAIS_COM_DIVIDAS!A:E,5,FALSE),"")</f>
        <v/>
      </c>
    </row>
    <row r="1027" spans="1:24" x14ac:dyDescent="0.25">
      <c r="A1027" s="52" t="str">
        <f>IFERROR((Tabela4[[#This Row],[Status da Proposta]]),"")</f>
        <v/>
      </c>
      <c r="B1027" s="121">
        <f>IFERROR((CREDITO_FINANCEIRO!A1027),"")</f>
        <v>0</v>
      </c>
      <c r="C1027" s="120" t="str">
        <f>IFERROR((VLOOKUP(B1027,CREDITO_FINANCEIRO!A:B,2,FALSE)),"")</f>
        <v/>
      </c>
      <c r="D1027" s="94" t="str">
        <f>IFERROR((VLOOKUP(B1027,CREDITO_FINANCEIRO!A:E,5,FALSE)),"")</f>
        <v/>
      </c>
      <c r="E1027" s="95" t="str">
        <f>IFERROR((VLOOKUP(B1027,CREDITO_FINANCEIRO!A:C,3,FALSE)),"")</f>
        <v/>
      </c>
      <c r="F1027" s="120" t="str">
        <f>IFERROR((VLOOKUP(B1027,CREDITO_FINANCEIRO!A:G,4,FALSE)),"")</f>
        <v/>
      </c>
      <c r="G1027" s="120" t="e">
        <f>VLOOKUP(B1027,CREDITO_FINANCEIRO!A:G,6,FALSE)</f>
        <v>#N/A</v>
      </c>
      <c r="H1027" s="120" t="e">
        <f>VLOOKUP(B1027,CREDITO_FINANCEIRO!A:G,7,FALSE)</f>
        <v>#N/A</v>
      </c>
      <c r="I1027" s="91" t="e">
        <f>VLOOKUP(B1027,CREDITO_FINANCEIRO!A:K,10,FALSE)</f>
        <v>#N/A</v>
      </c>
      <c r="J1027" s="91" t="e">
        <f>VLOOKUP(B1027,CREDITO_FINANCEIRO!A:K,11,FALSE)</f>
        <v>#N/A</v>
      </c>
      <c r="K1027" s="91" t="e">
        <f>VLOOKUP(B1027,CREDITO_FINANCEIRO!A:L,12,FALSE)</f>
        <v>#N/A</v>
      </c>
      <c r="L1027" s="110" t="e">
        <f t="shared" si="160"/>
        <v>#N/A</v>
      </c>
      <c r="M1027" s="2" t="e">
        <f t="shared" si="161"/>
        <v>#N/A</v>
      </c>
      <c r="N1027" s="111" t="e">
        <f>VLOOKUP(Tabela4[[#This Row],[Proposta de Referência]],SIMP_CF!A:K,9,FALSE)</f>
        <v>#N/A</v>
      </c>
      <c r="O1027" s="111" t="e">
        <f>VLOOKUP(Tabela4[[#This Row],[Proposta de Referência]],SIMP_CF!A:K,8,FALSE)</f>
        <v>#N/A</v>
      </c>
      <c r="P1027" s="112" t="e">
        <f t="shared" si="162"/>
        <v>#N/A</v>
      </c>
      <c r="Q1027" s="112" t="e">
        <f t="shared" si="163"/>
        <v>#N/A</v>
      </c>
      <c r="R1027" t="e">
        <f t="shared" ref="R1027:R1090" si="169">IF(P1027&gt;=100000,"SIM, POSSUI VALOR ACIMA DE R$100.000,00","NÃO, POSSUI VALOR NECESSÁRIO")</f>
        <v>#N/A</v>
      </c>
      <c r="S1027" s="108" t="e">
        <f t="shared" si="164"/>
        <v>#N/A</v>
      </c>
      <c r="T1027" s="108" t="e">
        <f t="shared" si="165"/>
        <v>#N/A</v>
      </c>
      <c r="U1027" s="110" t="e">
        <f t="shared" si="166"/>
        <v>#N/A</v>
      </c>
      <c r="V1027" t="e">
        <f t="shared" si="167"/>
        <v>#N/A</v>
      </c>
      <c r="W1027" t="str">
        <f t="shared" si="168"/>
        <v/>
      </c>
      <c r="X1027" s="24" t="str">
        <f>IFERROR(VLOOKUP(W1027,HOSPITAIS_COM_DIVIDAS!A:E,5,FALSE),"")</f>
        <v/>
      </c>
    </row>
    <row r="1028" spans="1:24" x14ac:dyDescent="0.25">
      <c r="A1028" s="52" t="str">
        <f>IFERROR((Tabela4[[#This Row],[Status da Proposta]]),"")</f>
        <v/>
      </c>
      <c r="B1028" s="121">
        <f>IFERROR((CREDITO_FINANCEIRO!A1028),"")</f>
        <v>0</v>
      </c>
      <c r="C1028" s="120" t="str">
        <f>IFERROR((VLOOKUP(B1028,CREDITO_FINANCEIRO!A:B,2,FALSE)),"")</f>
        <v/>
      </c>
      <c r="D1028" s="94" t="str">
        <f>IFERROR((VLOOKUP(B1028,CREDITO_FINANCEIRO!A:E,5,FALSE)),"")</f>
        <v/>
      </c>
      <c r="E1028" s="95" t="str">
        <f>IFERROR((VLOOKUP(B1028,CREDITO_FINANCEIRO!A:C,3,FALSE)),"")</f>
        <v/>
      </c>
      <c r="F1028" s="120" t="str">
        <f>IFERROR((VLOOKUP(B1028,CREDITO_FINANCEIRO!A:G,4,FALSE)),"")</f>
        <v/>
      </c>
      <c r="G1028" s="120" t="e">
        <f>VLOOKUP(B1028,CREDITO_FINANCEIRO!A:G,6,FALSE)</f>
        <v>#N/A</v>
      </c>
      <c r="H1028" s="120" t="e">
        <f>VLOOKUP(B1028,CREDITO_FINANCEIRO!A:G,7,FALSE)</f>
        <v>#N/A</v>
      </c>
      <c r="I1028" s="91" t="e">
        <f>VLOOKUP(B1028,CREDITO_FINANCEIRO!A:K,10,FALSE)</f>
        <v>#N/A</v>
      </c>
      <c r="J1028" s="91" t="e">
        <f>VLOOKUP(B1028,CREDITO_FINANCEIRO!A:K,11,FALSE)</f>
        <v>#N/A</v>
      </c>
      <c r="K1028" s="91" t="e">
        <f>VLOOKUP(B1028,CREDITO_FINANCEIRO!A:L,12,FALSE)</f>
        <v>#N/A</v>
      </c>
      <c r="L1028" s="110" t="e">
        <f t="shared" si="160"/>
        <v>#N/A</v>
      </c>
      <c r="M1028" s="2" t="e">
        <f t="shared" si="161"/>
        <v>#N/A</v>
      </c>
      <c r="N1028" s="111" t="e">
        <f>VLOOKUP(Tabela4[[#This Row],[Proposta de Referência]],SIMP_CF!A:K,9,FALSE)</f>
        <v>#N/A</v>
      </c>
      <c r="O1028" s="111" t="e">
        <f>VLOOKUP(Tabela4[[#This Row],[Proposta de Referência]],SIMP_CF!A:K,8,FALSE)</f>
        <v>#N/A</v>
      </c>
      <c r="P1028" s="112" t="e">
        <f t="shared" si="162"/>
        <v>#N/A</v>
      </c>
      <c r="Q1028" s="112" t="e">
        <f t="shared" si="163"/>
        <v>#N/A</v>
      </c>
      <c r="R1028" t="e">
        <f t="shared" si="169"/>
        <v>#N/A</v>
      </c>
      <c r="S1028" s="108" t="e">
        <f t="shared" si="164"/>
        <v>#N/A</v>
      </c>
      <c r="T1028" s="108" t="e">
        <f t="shared" si="165"/>
        <v>#N/A</v>
      </c>
      <c r="U1028" s="110" t="e">
        <f t="shared" si="166"/>
        <v>#N/A</v>
      </c>
      <c r="V1028" t="e">
        <f t="shared" si="167"/>
        <v>#N/A</v>
      </c>
      <c r="W1028" t="str">
        <f t="shared" si="168"/>
        <v/>
      </c>
      <c r="X1028" s="24" t="str">
        <f>IFERROR(VLOOKUP(W1028,HOSPITAIS_COM_DIVIDAS!A:E,5,FALSE),"")</f>
        <v/>
      </c>
    </row>
    <row r="1029" spans="1:24" x14ac:dyDescent="0.25">
      <c r="A1029" s="52" t="str">
        <f>IFERROR((Tabela4[[#This Row],[Status da Proposta]]),"")</f>
        <v/>
      </c>
      <c r="B1029" s="121">
        <f>IFERROR((CREDITO_FINANCEIRO!A1029),"")</f>
        <v>0</v>
      </c>
      <c r="C1029" s="120" t="str">
        <f>IFERROR((VLOOKUP(B1029,CREDITO_FINANCEIRO!A:B,2,FALSE)),"")</f>
        <v/>
      </c>
      <c r="D1029" s="94" t="str">
        <f>IFERROR((VLOOKUP(B1029,CREDITO_FINANCEIRO!A:E,5,FALSE)),"")</f>
        <v/>
      </c>
      <c r="E1029" s="95" t="str">
        <f>IFERROR((VLOOKUP(B1029,CREDITO_FINANCEIRO!A:C,3,FALSE)),"")</f>
        <v/>
      </c>
      <c r="F1029" s="120" t="str">
        <f>IFERROR((VLOOKUP(B1029,CREDITO_FINANCEIRO!A:G,4,FALSE)),"")</f>
        <v/>
      </c>
      <c r="G1029" s="120" t="e">
        <f>VLOOKUP(B1029,CREDITO_FINANCEIRO!A:G,6,FALSE)</f>
        <v>#N/A</v>
      </c>
      <c r="H1029" s="120" t="e">
        <f>VLOOKUP(B1029,CREDITO_FINANCEIRO!A:G,7,FALSE)</f>
        <v>#N/A</v>
      </c>
      <c r="I1029" s="91" t="e">
        <f>VLOOKUP(B1029,CREDITO_FINANCEIRO!A:K,10,FALSE)</f>
        <v>#N/A</v>
      </c>
      <c r="J1029" s="91" t="e">
        <f>VLOOKUP(B1029,CREDITO_FINANCEIRO!A:K,11,FALSE)</f>
        <v>#N/A</v>
      </c>
      <c r="K1029" s="91" t="e">
        <f>VLOOKUP(B1029,CREDITO_FINANCEIRO!A:L,12,FALSE)</f>
        <v>#N/A</v>
      </c>
      <c r="L1029" s="110" t="e">
        <f t="shared" si="160"/>
        <v>#N/A</v>
      </c>
      <c r="M1029" s="2" t="e">
        <f t="shared" si="161"/>
        <v>#N/A</v>
      </c>
      <c r="N1029" s="111" t="e">
        <f>VLOOKUP(Tabela4[[#This Row],[Proposta de Referência]],SIMP_CF!A:K,9,FALSE)</f>
        <v>#N/A</v>
      </c>
      <c r="O1029" s="111" t="e">
        <f>VLOOKUP(Tabela4[[#This Row],[Proposta de Referência]],SIMP_CF!A:K,8,FALSE)</f>
        <v>#N/A</v>
      </c>
      <c r="P1029" s="112" t="e">
        <f t="shared" si="162"/>
        <v>#N/A</v>
      </c>
      <c r="Q1029" s="112" t="e">
        <f t="shared" si="163"/>
        <v>#N/A</v>
      </c>
      <c r="R1029" t="e">
        <f t="shared" si="169"/>
        <v>#N/A</v>
      </c>
      <c r="S1029" s="108" t="e">
        <f t="shared" si="164"/>
        <v>#N/A</v>
      </c>
      <c r="T1029" s="108" t="e">
        <f t="shared" si="165"/>
        <v>#N/A</v>
      </c>
      <c r="U1029" s="110" t="e">
        <f t="shared" si="166"/>
        <v>#N/A</v>
      </c>
      <c r="V1029" t="e">
        <f t="shared" si="167"/>
        <v>#N/A</v>
      </c>
      <c r="W1029" t="str">
        <f t="shared" si="168"/>
        <v/>
      </c>
      <c r="X1029" s="24" t="str">
        <f>IFERROR(VLOOKUP(W1029,HOSPITAIS_COM_DIVIDAS!A:E,5,FALSE),"")</f>
        <v/>
      </c>
    </row>
    <row r="1030" spans="1:24" x14ac:dyDescent="0.25">
      <c r="A1030" s="52" t="str">
        <f>IFERROR((Tabela4[[#This Row],[Status da Proposta]]),"")</f>
        <v/>
      </c>
      <c r="B1030" s="121">
        <f>IFERROR((CREDITO_FINANCEIRO!A1030),"")</f>
        <v>0</v>
      </c>
      <c r="C1030" s="120" t="str">
        <f>IFERROR((VLOOKUP(B1030,CREDITO_FINANCEIRO!A:B,2,FALSE)),"")</f>
        <v/>
      </c>
      <c r="D1030" s="94" t="str">
        <f>IFERROR((VLOOKUP(B1030,CREDITO_FINANCEIRO!A:E,5,FALSE)),"")</f>
        <v/>
      </c>
      <c r="E1030" s="95" t="str">
        <f>IFERROR((VLOOKUP(B1030,CREDITO_FINANCEIRO!A:C,3,FALSE)),"")</f>
        <v/>
      </c>
      <c r="F1030" s="120" t="str">
        <f>IFERROR((VLOOKUP(B1030,CREDITO_FINANCEIRO!A:G,4,FALSE)),"")</f>
        <v/>
      </c>
      <c r="G1030" s="120" t="e">
        <f>VLOOKUP(B1030,CREDITO_FINANCEIRO!A:G,6,FALSE)</f>
        <v>#N/A</v>
      </c>
      <c r="H1030" s="120" t="e">
        <f>VLOOKUP(B1030,CREDITO_FINANCEIRO!A:G,7,FALSE)</f>
        <v>#N/A</v>
      </c>
      <c r="I1030" s="91" t="e">
        <f>VLOOKUP(B1030,CREDITO_FINANCEIRO!A:K,10,FALSE)</f>
        <v>#N/A</v>
      </c>
      <c r="J1030" s="91" t="e">
        <f>VLOOKUP(B1030,CREDITO_FINANCEIRO!A:K,11,FALSE)</f>
        <v>#N/A</v>
      </c>
      <c r="K1030" s="91" t="e">
        <f>VLOOKUP(B1030,CREDITO_FINANCEIRO!A:L,12,FALSE)</f>
        <v>#N/A</v>
      </c>
      <c r="L1030" s="110" t="e">
        <f t="shared" si="160"/>
        <v>#N/A</v>
      </c>
      <c r="M1030" s="2" t="e">
        <f t="shared" si="161"/>
        <v>#N/A</v>
      </c>
      <c r="N1030" s="111" t="e">
        <f>VLOOKUP(Tabela4[[#This Row],[Proposta de Referência]],SIMP_CF!A:K,9,FALSE)</f>
        <v>#N/A</v>
      </c>
      <c r="O1030" s="111" t="e">
        <f>VLOOKUP(Tabela4[[#This Row],[Proposta de Referência]],SIMP_CF!A:K,8,FALSE)</f>
        <v>#N/A</v>
      </c>
      <c r="P1030" s="112" t="e">
        <f t="shared" si="162"/>
        <v>#N/A</v>
      </c>
      <c r="Q1030" s="112" t="e">
        <f t="shared" si="163"/>
        <v>#N/A</v>
      </c>
      <c r="R1030" t="e">
        <f t="shared" si="169"/>
        <v>#N/A</v>
      </c>
      <c r="S1030" s="108" t="e">
        <f t="shared" si="164"/>
        <v>#N/A</v>
      </c>
      <c r="T1030" s="108" t="e">
        <f t="shared" si="165"/>
        <v>#N/A</v>
      </c>
      <c r="U1030" s="110" t="e">
        <f t="shared" si="166"/>
        <v>#N/A</v>
      </c>
      <c r="V1030" t="e">
        <f t="shared" si="167"/>
        <v>#N/A</v>
      </c>
      <c r="W1030" t="str">
        <f t="shared" si="168"/>
        <v/>
      </c>
      <c r="X1030" s="24" t="str">
        <f>IFERROR(VLOOKUP(W1030,HOSPITAIS_COM_DIVIDAS!A:E,5,FALSE),"")</f>
        <v/>
      </c>
    </row>
    <row r="1031" spans="1:24" x14ac:dyDescent="0.25">
      <c r="A1031" s="52" t="str">
        <f>IFERROR((Tabela4[[#This Row],[Status da Proposta]]),"")</f>
        <v/>
      </c>
      <c r="B1031" s="121">
        <f>IFERROR((CREDITO_FINANCEIRO!A1031),"")</f>
        <v>0</v>
      </c>
      <c r="C1031" s="120" t="str">
        <f>IFERROR((VLOOKUP(B1031,CREDITO_FINANCEIRO!A:B,2,FALSE)),"")</f>
        <v/>
      </c>
      <c r="D1031" s="94" t="str">
        <f>IFERROR((VLOOKUP(B1031,CREDITO_FINANCEIRO!A:E,5,FALSE)),"")</f>
        <v/>
      </c>
      <c r="E1031" s="95" t="str">
        <f>IFERROR((VLOOKUP(B1031,CREDITO_FINANCEIRO!A:C,3,FALSE)),"")</f>
        <v/>
      </c>
      <c r="F1031" s="120" t="str">
        <f>IFERROR((VLOOKUP(B1031,CREDITO_FINANCEIRO!A:G,4,FALSE)),"")</f>
        <v/>
      </c>
      <c r="G1031" s="120" t="e">
        <f>VLOOKUP(B1031,CREDITO_FINANCEIRO!A:G,6,FALSE)</f>
        <v>#N/A</v>
      </c>
      <c r="H1031" s="120" t="e">
        <f>VLOOKUP(B1031,CREDITO_FINANCEIRO!A:G,7,FALSE)</f>
        <v>#N/A</v>
      </c>
      <c r="I1031" s="91" t="e">
        <f>VLOOKUP(B1031,CREDITO_FINANCEIRO!A:K,10,FALSE)</f>
        <v>#N/A</v>
      </c>
      <c r="J1031" s="91" t="e">
        <f>VLOOKUP(B1031,CREDITO_FINANCEIRO!A:K,11,FALSE)</f>
        <v>#N/A</v>
      </c>
      <c r="K1031" s="91" t="e">
        <f>VLOOKUP(B1031,CREDITO_FINANCEIRO!A:L,12,FALSE)</f>
        <v>#N/A</v>
      </c>
      <c r="L1031" s="110" t="e">
        <f t="shared" si="160"/>
        <v>#N/A</v>
      </c>
      <c r="M1031" s="2" t="e">
        <f t="shared" si="161"/>
        <v>#N/A</v>
      </c>
      <c r="N1031" s="111" t="e">
        <f>VLOOKUP(Tabela4[[#This Row],[Proposta de Referência]],SIMP_CF!A:K,9,FALSE)</f>
        <v>#N/A</v>
      </c>
      <c r="O1031" s="111" t="e">
        <f>VLOOKUP(Tabela4[[#This Row],[Proposta de Referência]],SIMP_CF!A:K,8,FALSE)</f>
        <v>#N/A</v>
      </c>
      <c r="P1031" s="112" t="e">
        <f t="shared" si="162"/>
        <v>#N/A</v>
      </c>
      <c r="Q1031" s="112" t="e">
        <f t="shared" si="163"/>
        <v>#N/A</v>
      </c>
      <c r="R1031" t="e">
        <f t="shared" si="169"/>
        <v>#N/A</v>
      </c>
      <c r="S1031" s="108" t="e">
        <f t="shared" si="164"/>
        <v>#N/A</v>
      </c>
      <c r="T1031" s="108" t="e">
        <f t="shared" si="165"/>
        <v>#N/A</v>
      </c>
      <c r="U1031" s="110" t="e">
        <f t="shared" si="166"/>
        <v>#N/A</v>
      </c>
      <c r="V1031" t="e">
        <f t="shared" si="167"/>
        <v>#N/A</v>
      </c>
      <c r="W1031" t="str">
        <f t="shared" si="168"/>
        <v/>
      </c>
      <c r="X1031" s="24" t="str">
        <f>IFERROR(VLOOKUP(W1031,HOSPITAIS_COM_DIVIDAS!A:E,5,FALSE),"")</f>
        <v/>
      </c>
    </row>
    <row r="1032" spans="1:24" x14ac:dyDescent="0.25">
      <c r="A1032" s="52" t="str">
        <f>IFERROR((Tabela4[[#This Row],[Status da Proposta]]),"")</f>
        <v/>
      </c>
      <c r="B1032" s="121">
        <f>IFERROR((CREDITO_FINANCEIRO!A1032),"")</f>
        <v>0</v>
      </c>
      <c r="C1032" s="120" t="str">
        <f>IFERROR((VLOOKUP(B1032,CREDITO_FINANCEIRO!A:B,2,FALSE)),"")</f>
        <v/>
      </c>
      <c r="D1032" s="94" t="str">
        <f>IFERROR((VLOOKUP(B1032,CREDITO_FINANCEIRO!A:E,5,FALSE)),"")</f>
        <v/>
      </c>
      <c r="E1032" s="95" t="str">
        <f>IFERROR((VLOOKUP(B1032,CREDITO_FINANCEIRO!A:C,3,FALSE)),"")</f>
        <v/>
      </c>
      <c r="F1032" s="120" t="str">
        <f>IFERROR((VLOOKUP(B1032,CREDITO_FINANCEIRO!A:G,4,FALSE)),"")</f>
        <v/>
      </c>
      <c r="G1032" s="120" t="e">
        <f>VLOOKUP(B1032,CREDITO_FINANCEIRO!A:G,6,FALSE)</f>
        <v>#N/A</v>
      </c>
      <c r="H1032" s="120" t="e">
        <f>VLOOKUP(B1032,CREDITO_FINANCEIRO!A:G,7,FALSE)</f>
        <v>#N/A</v>
      </c>
      <c r="I1032" s="91" t="e">
        <f>VLOOKUP(B1032,CREDITO_FINANCEIRO!A:K,10,FALSE)</f>
        <v>#N/A</v>
      </c>
      <c r="J1032" s="91" t="e">
        <f>VLOOKUP(B1032,CREDITO_FINANCEIRO!A:K,11,FALSE)</f>
        <v>#N/A</v>
      </c>
      <c r="K1032" s="91" t="e">
        <f>VLOOKUP(B1032,CREDITO_FINANCEIRO!A:L,12,FALSE)</f>
        <v>#N/A</v>
      </c>
      <c r="L1032" s="110" t="e">
        <f t="shared" si="160"/>
        <v>#N/A</v>
      </c>
      <c r="M1032" s="2" t="e">
        <f t="shared" si="161"/>
        <v>#N/A</v>
      </c>
      <c r="N1032" s="111" t="e">
        <f>VLOOKUP(Tabela4[[#This Row],[Proposta de Referência]],SIMP_CF!A:K,9,FALSE)</f>
        <v>#N/A</v>
      </c>
      <c r="O1032" s="111" t="e">
        <f>VLOOKUP(Tabela4[[#This Row],[Proposta de Referência]],SIMP_CF!A:K,8,FALSE)</f>
        <v>#N/A</v>
      </c>
      <c r="P1032" s="112" t="e">
        <f t="shared" si="162"/>
        <v>#N/A</v>
      </c>
      <c r="Q1032" s="112" t="e">
        <f t="shared" si="163"/>
        <v>#N/A</v>
      </c>
      <c r="R1032" t="e">
        <f t="shared" si="169"/>
        <v>#N/A</v>
      </c>
      <c r="S1032" s="108" t="e">
        <f t="shared" si="164"/>
        <v>#N/A</v>
      </c>
      <c r="T1032" s="108" t="e">
        <f t="shared" si="165"/>
        <v>#N/A</v>
      </c>
      <c r="U1032" s="110" t="e">
        <f t="shared" si="166"/>
        <v>#N/A</v>
      </c>
      <c r="V1032" t="e">
        <f t="shared" si="167"/>
        <v>#N/A</v>
      </c>
      <c r="W1032" t="str">
        <f t="shared" si="168"/>
        <v/>
      </c>
      <c r="X1032" s="24" t="str">
        <f>IFERROR(VLOOKUP(W1032,HOSPITAIS_COM_DIVIDAS!A:E,5,FALSE),"")</f>
        <v/>
      </c>
    </row>
    <row r="1033" spans="1:24" x14ac:dyDescent="0.25">
      <c r="A1033" s="52" t="str">
        <f>IFERROR((Tabela4[[#This Row],[Status da Proposta]]),"")</f>
        <v/>
      </c>
      <c r="B1033" s="121">
        <f>IFERROR((CREDITO_FINANCEIRO!A1033),"")</f>
        <v>0</v>
      </c>
      <c r="C1033" s="120" t="str">
        <f>IFERROR((VLOOKUP(B1033,CREDITO_FINANCEIRO!A:B,2,FALSE)),"")</f>
        <v/>
      </c>
      <c r="D1033" s="94" t="str">
        <f>IFERROR((VLOOKUP(B1033,CREDITO_FINANCEIRO!A:E,5,FALSE)),"")</f>
        <v/>
      </c>
      <c r="E1033" s="95" t="str">
        <f>IFERROR((VLOOKUP(B1033,CREDITO_FINANCEIRO!A:C,3,FALSE)),"")</f>
        <v/>
      </c>
      <c r="F1033" s="120" t="str">
        <f>IFERROR((VLOOKUP(B1033,CREDITO_FINANCEIRO!A:G,4,FALSE)),"")</f>
        <v/>
      </c>
      <c r="G1033" s="120" t="e">
        <f>VLOOKUP(B1033,CREDITO_FINANCEIRO!A:G,6,FALSE)</f>
        <v>#N/A</v>
      </c>
      <c r="H1033" s="120" t="e">
        <f>VLOOKUP(B1033,CREDITO_FINANCEIRO!A:G,7,FALSE)</f>
        <v>#N/A</v>
      </c>
      <c r="I1033" s="91" t="e">
        <f>VLOOKUP(B1033,CREDITO_FINANCEIRO!A:K,10,FALSE)</f>
        <v>#N/A</v>
      </c>
      <c r="J1033" s="91" t="e">
        <f>VLOOKUP(B1033,CREDITO_FINANCEIRO!A:K,11,FALSE)</f>
        <v>#N/A</v>
      </c>
      <c r="K1033" s="91" t="e">
        <f>VLOOKUP(B1033,CREDITO_FINANCEIRO!A:L,12,FALSE)</f>
        <v>#N/A</v>
      </c>
      <c r="L1033" s="110" t="e">
        <f t="shared" si="160"/>
        <v>#N/A</v>
      </c>
      <c r="M1033" s="2" t="e">
        <f t="shared" si="161"/>
        <v>#N/A</v>
      </c>
      <c r="N1033" s="111" t="e">
        <f>VLOOKUP(Tabela4[[#This Row],[Proposta de Referência]],SIMP_CF!A:K,9,FALSE)</f>
        <v>#N/A</v>
      </c>
      <c r="O1033" s="111" t="e">
        <f>VLOOKUP(Tabela4[[#This Row],[Proposta de Referência]],SIMP_CF!A:K,8,FALSE)</f>
        <v>#N/A</v>
      </c>
      <c r="P1033" s="112" t="e">
        <f t="shared" si="162"/>
        <v>#N/A</v>
      </c>
      <c r="Q1033" s="112" t="e">
        <f t="shared" si="163"/>
        <v>#N/A</v>
      </c>
      <c r="R1033" t="e">
        <f t="shared" si="169"/>
        <v>#N/A</v>
      </c>
      <c r="S1033" s="108" t="e">
        <f t="shared" si="164"/>
        <v>#N/A</v>
      </c>
      <c r="T1033" s="108" t="e">
        <f t="shared" si="165"/>
        <v>#N/A</v>
      </c>
      <c r="U1033" s="110" t="e">
        <f t="shared" si="166"/>
        <v>#N/A</v>
      </c>
      <c r="V1033" t="e">
        <f t="shared" si="167"/>
        <v>#N/A</v>
      </c>
      <c r="W1033" t="str">
        <f t="shared" si="168"/>
        <v/>
      </c>
      <c r="X1033" s="24" t="str">
        <f>IFERROR(VLOOKUP(W1033,HOSPITAIS_COM_DIVIDAS!A:E,5,FALSE),"")</f>
        <v/>
      </c>
    </row>
    <row r="1034" spans="1:24" x14ac:dyDescent="0.25">
      <c r="A1034" s="52" t="str">
        <f>IFERROR((Tabela4[[#This Row],[Status da Proposta]]),"")</f>
        <v/>
      </c>
      <c r="B1034" s="121">
        <f>IFERROR((CREDITO_FINANCEIRO!A1034),"")</f>
        <v>0</v>
      </c>
      <c r="C1034" s="120" t="str">
        <f>IFERROR((VLOOKUP(B1034,CREDITO_FINANCEIRO!A:B,2,FALSE)),"")</f>
        <v/>
      </c>
      <c r="D1034" s="94" t="str">
        <f>IFERROR((VLOOKUP(B1034,CREDITO_FINANCEIRO!A:E,5,FALSE)),"")</f>
        <v/>
      </c>
      <c r="E1034" s="95" t="str">
        <f>IFERROR((VLOOKUP(B1034,CREDITO_FINANCEIRO!A:C,3,FALSE)),"")</f>
        <v/>
      </c>
      <c r="F1034" s="120" t="str">
        <f>IFERROR((VLOOKUP(B1034,CREDITO_FINANCEIRO!A:G,4,FALSE)),"")</f>
        <v/>
      </c>
      <c r="G1034" s="120" t="e">
        <f>VLOOKUP(B1034,CREDITO_FINANCEIRO!A:G,6,FALSE)</f>
        <v>#N/A</v>
      </c>
      <c r="H1034" s="120" t="e">
        <f>VLOOKUP(B1034,CREDITO_FINANCEIRO!A:G,7,FALSE)</f>
        <v>#N/A</v>
      </c>
      <c r="I1034" s="91" t="e">
        <f>VLOOKUP(B1034,CREDITO_FINANCEIRO!A:K,10,FALSE)</f>
        <v>#N/A</v>
      </c>
      <c r="J1034" s="91" t="e">
        <f>VLOOKUP(B1034,CREDITO_FINANCEIRO!A:K,11,FALSE)</f>
        <v>#N/A</v>
      </c>
      <c r="K1034" s="91" t="e">
        <f>VLOOKUP(B1034,CREDITO_FINANCEIRO!A:L,12,FALSE)</f>
        <v>#N/A</v>
      </c>
      <c r="L1034" s="110" t="e">
        <f t="shared" si="160"/>
        <v>#N/A</v>
      </c>
      <c r="M1034" s="2" t="e">
        <f t="shared" si="161"/>
        <v>#N/A</v>
      </c>
      <c r="N1034" s="111" t="e">
        <f>VLOOKUP(Tabela4[[#This Row],[Proposta de Referência]],SIMP_CF!A:K,9,FALSE)</f>
        <v>#N/A</v>
      </c>
      <c r="O1034" s="111" t="e">
        <f>VLOOKUP(Tabela4[[#This Row],[Proposta de Referência]],SIMP_CF!A:K,8,FALSE)</f>
        <v>#N/A</v>
      </c>
      <c r="P1034" s="112" t="e">
        <f t="shared" si="162"/>
        <v>#N/A</v>
      </c>
      <c r="Q1034" s="112" t="e">
        <f t="shared" si="163"/>
        <v>#N/A</v>
      </c>
      <c r="R1034" t="e">
        <f t="shared" si="169"/>
        <v>#N/A</v>
      </c>
      <c r="S1034" s="108" t="e">
        <f t="shared" si="164"/>
        <v>#N/A</v>
      </c>
      <c r="T1034" s="108" t="e">
        <f t="shared" si="165"/>
        <v>#N/A</v>
      </c>
      <c r="U1034" s="110" t="e">
        <f t="shared" si="166"/>
        <v>#N/A</v>
      </c>
      <c r="V1034" t="e">
        <f t="shared" si="167"/>
        <v>#N/A</v>
      </c>
      <c r="W1034" t="str">
        <f t="shared" si="168"/>
        <v/>
      </c>
      <c r="X1034" s="24" t="str">
        <f>IFERROR(VLOOKUP(W1034,HOSPITAIS_COM_DIVIDAS!A:E,5,FALSE),"")</f>
        <v/>
      </c>
    </row>
    <row r="1035" spans="1:24" x14ac:dyDescent="0.25">
      <c r="A1035" s="52" t="str">
        <f>IFERROR((Tabela4[[#This Row],[Status da Proposta]]),"")</f>
        <v/>
      </c>
      <c r="B1035" s="121">
        <f>IFERROR((CREDITO_FINANCEIRO!A1035),"")</f>
        <v>0</v>
      </c>
      <c r="C1035" s="120" t="str">
        <f>IFERROR((VLOOKUP(B1035,CREDITO_FINANCEIRO!A:B,2,FALSE)),"")</f>
        <v/>
      </c>
      <c r="D1035" s="94" t="str">
        <f>IFERROR((VLOOKUP(B1035,CREDITO_FINANCEIRO!A:E,5,FALSE)),"")</f>
        <v/>
      </c>
      <c r="E1035" s="95" t="str">
        <f>IFERROR((VLOOKUP(B1035,CREDITO_FINANCEIRO!A:C,3,FALSE)),"")</f>
        <v/>
      </c>
      <c r="F1035" s="120" t="str">
        <f>IFERROR((VLOOKUP(B1035,CREDITO_FINANCEIRO!A:G,4,FALSE)),"")</f>
        <v/>
      </c>
      <c r="G1035" s="120" t="e">
        <f>VLOOKUP(B1035,CREDITO_FINANCEIRO!A:G,6,FALSE)</f>
        <v>#N/A</v>
      </c>
      <c r="H1035" s="120" t="e">
        <f>VLOOKUP(B1035,CREDITO_FINANCEIRO!A:G,7,FALSE)</f>
        <v>#N/A</v>
      </c>
      <c r="I1035" s="91" t="e">
        <f>VLOOKUP(B1035,CREDITO_FINANCEIRO!A:K,10,FALSE)</f>
        <v>#N/A</v>
      </c>
      <c r="J1035" s="91" t="e">
        <f>VLOOKUP(B1035,CREDITO_FINANCEIRO!A:K,11,FALSE)</f>
        <v>#N/A</v>
      </c>
      <c r="K1035" s="91" t="e">
        <f>VLOOKUP(B1035,CREDITO_FINANCEIRO!A:L,12,FALSE)</f>
        <v>#N/A</v>
      </c>
      <c r="L1035" s="110" t="e">
        <f t="shared" si="160"/>
        <v>#N/A</v>
      </c>
      <c r="M1035" s="2" t="e">
        <f t="shared" si="161"/>
        <v>#N/A</v>
      </c>
      <c r="N1035" s="111" t="e">
        <f>VLOOKUP(Tabela4[[#This Row],[Proposta de Referência]],SIMP_CF!A:K,9,FALSE)</f>
        <v>#N/A</v>
      </c>
      <c r="O1035" s="111" t="e">
        <f>VLOOKUP(Tabela4[[#This Row],[Proposta de Referência]],SIMP_CF!A:K,8,FALSE)</f>
        <v>#N/A</v>
      </c>
      <c r="P1035" s="112" t="e">
        <f t="shared" si="162"/>
        <v>#N/A</v>
      </c>
      <c r="Q1035" s="112" t="e">
        <f t="shared" si="163"/>
        <v>#N/A</v>
      </c>
      <c r="R1035" t="e">
        <f t="shared" si="169"/>
        <v>#N/A</v>
      </c>
      <c r="S1035" s="108" t="e">
        <f t="shared" si="164"/>
        <v>#N/A</v>
      </c>
      <c r="T1035" s="108" t="e">
        <f t="shared" si="165"/>
        <v>#N/A</v>
      </c>
      <c r="U1035" s="110" t="e">
        <f t="shared" si="166"/>
        <v>#N/A</v>
      </c>
      <c r="V1035" t="e">
        <f t="shared" si="167"/>
        <v>#N/A</v>
      </c>
      <c r="W1035" t="str">
        <f t="shared" si="168"/>
        <v/>
      </c>
      <c r="X1035" s="24" t="str">
        <f>IFERROR(VLOOKUP(W1035,HOSPITAIS_COM_DIVIDAS!A:E,5,FALSE),"")</f>
        <v/>
      </c>
    </row>
    <row r="1036" spans="1:24" x14ac:dyDescent="0.25">
      <c r="A1036" s="52" t="str">
        <f>IFERROR((Tabela4[[#This Row],[Status da Proposta]]),"")</f>
        <v/>
      </c>
      <c r="B1036" s="121">
        <f>IFERROR((CREDITO_FINANCEIRO!A1036),"")</f>
        <v>0</v>
      </c>
      <c r="C1036" s="120" t="str">
        <f>IFERROR((VLOOKUP(B1036,CREDITO_FINANCEIRO!A:B,2,FALSE)),"")</f>
        <v/>
      </c>
      <c r="D1036" s="94" t="str">
        <f>IFERROR((VLOOKUP(B1036,CREDITO_FINANCEIRO!A:E,5,FALSE)),"")</f>
        <v/>
      </c>
      <c r="E1036" s="95" t="str">
        <f>IFERROR((VLOOKUP(B1036,CREDITO_FINANCEIRO!A:C,3,FALSE)),"")</f>
        <v/>
      </c>
      <c r="F1036" s="120" t="str">
        <f>IFERROR((VLOOKUP(B1036,CREDITO_FINANCEIRO!A:G,4,FALSE)),"")</f>
        <v/>
      </c>
      <c r="G1036" s="120" t="e">
        <f>VLOOKUP(B1036,CREDITO_FINANCEIRO!A:G,6,FALSE)</f>
        <v>#N/A</v>
      </c>
      <c r="H1036" s="120" t="e">
        <f>VLOOKUP(B1036,CREDITO_FINANCEIRO!A:G,7,FALSE)</f>
        <v>#N/A</v>
      </c>
      <c r="I1036" s="91" t="e">
        <f>VLOOKUP(B1036,CREDITO_FINANCEIRO!A:K,10,FALSE)</f>
        <v>#N/A</v>
      </c>
      <c r="J1036" s="91" t="e">
        <f>VLOOKUP(B1036,CREDITO_FINANCEIRO!A:K,11,FALSE)</f>
        <v>#N/A</v>
      </c>
      <c r="K1036" s="91" t="e">
        <f>VLOOKUP(B1036,CREDITO_FINANCEIRO!A:L,12,FALSE)</f>
        <v>#N/A</v>
      </c>
      <c r="L1036" s="110" t="e">
        <f t="shared" si="160"/>
        <v>#N/A</v>
      </c>
      <c r="M1036" s="2" t="e">
        <f t="shared" si="161"/>
        <v>#N/A</v>
      </c>
      <c r="N1036" s="111" t="e">
        <f>VLOOKUP(Tabela4[[#This Row],[Proposta de Referência]],SIMP_CF!A:K,9,FALSE)</f>
        <v>#N/A</v>
      </c>
      <c r="O1036" s="111" t="e">
        <f>VLOOKUP(Tabela4[[#This Row],[Proposta de Referência]],SIMP_CF!A:K,8,FALSE)</f>
        <v>#N/A</v>
      </c>
      <c r="P1036" s="112" t="e">
        <f t="shared" si="162"/>
        <v>#N/A</v>
      </c>
      <c r="Q1036" s="112" t="e">
        <f t="shared" si="163"/>
        <v>#N/A</v>
      </c>
      <c r="R1036" t="e">
        <f t="shared" si="169"/>
        <v>#N/A</v>
      </c>
      <c r="S1036" s="108" t="e">
        <f t="shared" si="164"/>
        <v>#N/A</v>
      </c>
      <c r="T1036" s="108" t="e">
        <f t="shared" si="165"/>
        <v>#N/A</v>
      </c>
      <c r="U1036" s="110" t="e">
        <f t="shared" si="166"/>
        <v>#N/A</v>
      </c>
      <c r="V1036" t="e">
        <f t="shared" si="167"/>
        <v>#N/A</v>
      </c>
      <c r="W1036" t="str">
        <f t="shared" si="168"/>
        <v/>
      </c>
      <c r="X1036" s="24" t="str">
        <f>IFERROR(VLOOKUP(W1036,HOSPITAIS_COM_DIVIDAS!A:E,5,FALSE),"")</f>
        <v/>
      </c>
    </row>
    <row r="1037" spans="1:24" x14ac:dyDescent="0.25">
      <c r="A1037" s="52" t="str">
        <f>IFERROR((Tabela4[[#This Row],[Status da Proposta]]),"")</f>
        <v/>
      </c>
      <c r="B1037" s="121">
        <f>IFERROR((CREDITO_FINANCEIRO!A1037),"")</f>
        <v>0</v>
      </c>
      <c r="C1037" s="120" t="str">
        <f>IFERROR((VLOOKUP(B1037,CREDITO_FINANCEIRO!A:B,2,FALSE)),"")</f>
        <v/>
      </c>
      <c r="D1037" s="94" t="str">
        <f>IFERROR((VLOOKUP(B1037,CREDITO_FINANCEIRO!A:E,5,FALSE)),"")</f>
        <v/>
      </c>
      <c r="E1037" s="95" t="str">
        <f>IFERROR((VLOOKUP(B1037,CREDITO_FINANCEIRO!A:C,3,FALSE)),"")</f>
        <v/>
      </c>
      <c r="F1037" s="120" t="str">
        <f>IFERROR((VLOOKUP(B1037,CREDITO_FINANCEIRO!A:G,4,FALSE)),"")</f>
        <v/>
      </c>
      <c r="G1037" s="120" t="e">
        <f>VLOOKUP(B1037,CREDITO_FINANCEIRO!A:G,6,FALSE)</f>
        <v>#N/A</v>
      </c>
      <c r="H1037" s="120" t="e">
        <f>VLOOKUP(B1037,CREDITO_FINANCEIRO!A:G,7,FALSE)</f>
        <v>#N/A</v>
      </c>
      <c r="I1037" s="91" t="e">
        <f>VLOOKUP(B1037,CREDITO_FINANCEIRO!A:K,10,FALSE)</f>
        <v>#N/A</v>
      </c>
      <c r="J1037" s="91" t="e">
        <f>VLOOKUP(B1037,CREDITO_FINANCEIRO!A:K,11,FALSE)</f>
        <v>#N/A</v>
      </c>
      <c r="K1037" s="91" t="e">
        <f>VLOOKUP(B1037,CREDITO_FINANCEIRO!A:L,12,FALSE)</f>
        <v>#N/A</v>
      </c>
      <c r="L1037" s="110" t="e">
        <f t="shared" si="160"/>
        <v>#N/A</v>
      </c>
      <c r="M1037" s="2" t="e">
        <f t="shared" si="161"/>
        <v>#N/A</v>
      </c>
      <c r="N1037" s="111" t="e">
        <f>VLOOKUP(Tabela4[[#This Row],[Proposta de Referência]],SIMP_CF!A:K,9,FALSE)</f>
        <v>#N/A</v>
      </c>
      <c r="O1037" s="111" t="e">
        <f>VLOOKUP(Tabela4[[#This Row],[Proposta de Referência]],SIMP_CF!A:K,8,FALSE)</f>
        <v>#N/A</v>
      </c>
      <c r="P1037" s="112" t="e">
        <f t="shared" si="162"/>
        <v>#N/A</v>
      </c>
      <c r="Q1037" s="112" t="e">
        <f t="shared" si="163"/>
        <v>#N/A</v>
      </c>
      <c r="R1037" t="e">
        <f t="shared" si="169"/>
        <v>#N/A</v>
      </c>
      <c r="S1037" s="108" t="e">
        <f t="shared" si="164"/>
        <v>#N/A</v>
      </c>
      <c r="T1037" s="108" t="e">
        <f t="shared" si="165"/>
        <v>#N/A</v>
      </c>
      <c r="U1037" s="110" t="e">
        <f t="shared" si="166"/>
        <v>#N/A</v>
      </c>
      <c r="V1037" t="e">
        <f t="shared" si="167"/>
        <v>#N/A</v>
      </c>
      <c r="W1037" t="str">
        <f t="shared" si="168"/>
        <v/>
      </c>
      <c r="X1037" s="24" t="str">
        <f>IFERROR(VLOOKUP(W1037,HOSPITAIS_COM_DIVIDAS!A:E,5,FALSE),"")</f>
        <v/>
      </c>
    </row>
    <row r="1038" spans="1:24" x14ac:dyDescent="0.25">
      <c r="A1038" s="52" t="str">
        <f>IFERROR((Tabela4[[#This Row],[Status da Proposta]]),"")</f>
        <v/>
      </c>
      <c r="B1038" s="121">
        <f>IFERROR((CREDITO_FINANCEIRO!A1038),"")</f>
        <v>0</v>
      </c>
      <c r="C1038" s="120" t="str">
        <f>IFERROR((VLOOKUP(B1038,CREDITO_FINANCEIRO!A:B,2,FALSE)),"")</f>
        <v/>
      </c>
      <c r="D1038" s="94" t="str">
        <f>IFERROR((VLOOKUP(B1038,CREDITO_FINANCEIRO!A:E,5,FALSE)),"")</f>
        <v/>
      </c>
      <c r="E1038" s="95" t="str">
        <f>IFERROR((VLOOKUP(B1038,CREDITO_FINANCEIRO!A:C,3,FALSE)),"")</f>
        <v/>
      </c>
      <c r="F1038" s="120" t="str">
        <f>IFERROR((VLOOKUP(B1038,CREDITO_FINANCEIRO!A:G,4,FALSE)),"")</f>
        <v/>
      </c>
      <c r="G1038" s="120" t="e">
        <f>VLOOKUP(B1038,CREDITO_FINANCEIRO!A:G,6,FALSE)</f>
        <v>#N/A</v>
      </c>
      <c r="H1038" s="120" t="e">
        <f>VLOOKUP(B1038,CREDITO_FINANCEIRO!A:G,7,FALSE)</f>
        <v>#N/A</v>
      </c>
      <c r="I1038" s="91" t="e">
        <f>VLOOKUP(B1038,CREDITO_FINANCEIRO!A:K,10,FALSE)</f>
        <v>#N/A</v>
      </c>
      <c r="J1038" s="91" t="e">
        <f>VLOOKUP(B1038,CREDITO_FINANCEIRO!A:K,11,FALSE)</f>
        <v>#N/A</v>
      </c>
      <c r="K1038" s="91" t="e">
        <f>VLOOKUP(B1038,CREDITO_FINANCEIRO!A:L,12,FALSE)</f>
        <v>#N/A</v>
      </c>
      <c r="L1038" s="110" t="e">
        <f t="shared" si="160"/>
        <v>#N/A</v>
      </c>
      <c r="M1038" s="2" t="e">
        <f t="shared" si="161"/>
        <v>#N/A</v>
      </c>
      <c r="N1038" s="111" t="e">
        <f>VLOOKUP(Tabela4[[#This Row],[Proposta de Referência]],SIMP_CF!A:K,9,FALSE)</f>
        <v>#N/A</v>
      </c>
      <c r="O1038" s="111" t="e">
        <f>VLOOKUP(Tabela4[[#This Row],[Proposta de Referência]],SIMP_CF!A:K,8,FALSE)</f>
        <v>#N/A</v>
      </c>
      <c r="P1038" s="112" t="e">
        <f t="shared" si="162"/>
        <v>#N/A</v>
      </c>
      <c r="Q1038" s="112" t="e">
        <f t="shared" si="163"/>
        <v>#N/A</v>
      </c>
      <c r="R1038" t="e">
        <f t="shared" si="169"/>
        <v>#N/A</v>
      </c>
      <c r="S1038" s="108" t="e">
        <f t="shared" si="164"/>
        <v>#N/A</v>
      </c>
      <c r="T1038" s="108" t="e">
        <f t="shared" si="165"/>
        <v>#N/A</v>
      </c>
      <c r="U1038" s="110" t="e">
        <f t="shared" si="166"/>
        <v>#N/A</v>
      </c>
      <c r="V1038" t="e">
        <f t="shared" si="167"/>
        <v>#N/A</v>
      </c>
      <c r="W1038" t="str">
        <f t="shared" si="168"/>
        <v/>
      </c>
      <c r="X1038" s="24" t="str">
        <f>IFERROR(VLOOKUP(W1038,HOSPITAIS_COM_DIVIDAS!A:E,5,FALSE),"")</f>
        <v/>
      </c>
    </row>
    <row r="1039" spans="1:24" x14ac:dyDescent="0.25">
      <c r="A1039" s="52" t="str">
        <f>IFERROR((Tabela4[[#This Row],[Status da Proposta]]),"")</f>
        <v/>
      </c>
      <c r="B1039" s="121">
        <f>IFERROR((CREDITO_FINANCEIRO!A1039),"")</f>
        <v>0</v>
      </c>
      <c r="C1039" s="120" t="str">
        <f>IFERROR((VLOOKUP(B1039,CREDITO_FINANCEIRO!A:B,2,FALSE)),"")</f>
        <v/>
      </c>
      <c r="D1039" s="94" t="str">
        <f>IFERROR((VLOOKUP(B1039,CREDITO_FINANCEIRO!A:E,5,FALSE)),"")</f>
        <v/>
      </c>
      <c r="E1039" s="95" t="str">
        <f>IFERROR((VLOOKUP(B1039,CREDITO_FINANCEIRO!A:C,3,FALSE)),"")</f>
        <v/>
      </c>
      <c r="F1039" s="120" t="str">
        <f>IFERROR((VLOOKUP(B1039,CREDITO_FINANCEIRO!A:G,4,FALSE)),"")</f>
        <v/>
      </c>
      <c r="G1039" s="120" t="e">
        <f>VLOOKUP(B1039,CREDITO_FINANCEIRO!A:G,6,FALSE)</f>
        <v>#N/A</v>
      </c>
      <c r="H1039" s="120" t="e">
        <f>VLOOKUP(B1039,CREDITO_FINANCEIRO!A:G,7,FALSE)</f>
        <v>#N/A</v>
      </c>
      <c r="I1039" s="91" t="e">
        <f>VLOOKUP(B1039,CREDITO_FINANCEIRO!A:K,10,FALSE)</f>
        <v>#N/A</v>
      </c>
      <c r="J1039" s="91" t="e">
        <f>VLOOKUP(B1039,CREDITO_FINANCEIRO!A:K,11,FALSE)</f>
        <v>#N/A</v>
      </c>
      <c r="K1039" s="91" t="e">
        <f>VLOOKUP(B1039,CREDITO_FINANCEIRO!A:L,12,FALSE)</f>
        <v>#N/A</v>
      </c>
      <c r="L1039" s="110" t="e">
        <f t="shared" si="160"/>
        <v>#N/A</v>
      </c>
      <c r="M1039" s="2" t="e">
        <f t="shared" si="161"/>
        <v>#N/A</v>
      </c>
      <c r="N1039" s="111" t="e">
        <f>VLOOKUP(Tabela4[[#This Row],[Proposta de Referência]],SIMP_CF!A:K,9,FALSE)</f>
        <v>#N/A</v>
      </c>
      <c r="O1039" s="111" t="e">
        <f>VLOOKUP(Tabela4[[#This Row],[Proposta de Referência]],SIMP_CF!A:K,8,FALSE)</f>
        <v>#N/A</v>
      </c>
      <c r="P1039" s="112" t="e">
        <f t="shared" si="162"/>
        <v>#N/A</v>
      </c>
      <c r="Q1039" s="112" t="e">
        <f t="shared" si="163"/>
        <v>#N/A</v>
      </c>
      <c r="R1039" t="e">
        <f t="shared" si="169"/>
        <v>#N/A</v>
      </c>
      <c r="S1039" s="108" t="e">
        <f t="shared" si="164"/>
        <v>#N/A</v>
      </c>
      <c r="T1039" s="108" t="e">
        <f t="shared" si="165"/>
        <v>#N/A</v>
      </c>
      <c r="U1039" s="110" t="e">
        <f t="shared" si="166"/>
        <v>#N/A</v>
      </c>
      <c r="V1039" t="e">
        <f t="shared" si="167"/>
        <v>#N/A</v>
      </c>
      <c r="W1039" t="str">
        <f t="shared" si="168"/>
        <v/>
      </c>
      <c r="X1039" s="24" t="str">
        <f>IFERROR(VLOOKUP(W1039,HOSPITAIS_COM_DIVIDAS!A:E,5,FALSE),"")</f>
        <v/>
      </c>
    </row>
    <row r="1040" spans="1:24" x14ac:dyDescent="0.25">
      <c r="A1040" s="52" t="str">
        <f>IFERROR((Tabela4[[#This Row],[Status da Proposta]]),"")</f>
        <v/>
      </c>
      <c r="B1040" s="121">
        <f>IFERROR((CREDITO_FINANCEIRO!A1040),"")</f>
        <v>0</v>
      </c>
      <c r="C1040" s="120" t="str">
        <f>IFERROR((VLOOKUP(B1040,CREDITO_FINANCEIRO!A:B,2,FALSE)),"")</f>
        <v/>
      </c>
      <c r="D1040" s="94" t="str">
        <f>IFERROR((VLOOKUP(B1040,CREDITO_FINANCEIRO!A:E,5,FALSE)),"")</f>
        <v/>
      </c>
      <c r="E1040" s="95" t="str">
        <f>IFERROR((VLOOKUP(B1040,CREDITO_FINANCEIRO!A:C,3,FALSE)),"")</f>
        <v/>
      </c>
      <c r="F1040" s="120" t="str">
        <f>IFERROR((VLOOKUP(B1040,CREDITO_FINANCEIRO!A:G,4,FALSE)),"")</f>
        <v/>
      </c>
      <c r="G1040" s="120" t="e">
        <f>VLOOKUP(B1040,CREDITO_FINANCEIRO!A:G,6,FALSE)</f>
        <v>#N/A</v>
      </c>
      <c r="H1040" s="120" t="e">
        <f>VLOOKUP(B1040,CREDITO_FINANCEIRO!A:G,7,FALSE)</f>
        <v>#N/A</v>
      </c>
      <c r="I1040" s="91" t="e">
        <f>VLOOKUP(B1040,CREDITO_FINANCEIRO!A:K,10,FALSE)</f>
        <v>#N/A</v>
      </c>
      <c r="J1040" s="91" t="e">
        <f>VLOOKUP(B1040,CREDITO_FINANCEIRO!A:K,11,FALSE)</f>
        <v>#N/A</v>
      </c>
      <c r="K1040" s="91" t="e">
        <f>VLOOKUP(B1040,CREDITO_FINANCEIRO!A:L,12,FALSE)</f>
        <v>#N/A</v>
      </c>
      <c r="L1040" s="110" t="e">
        <f t="shared" si="160"/>
        <v>#N/A</v>
      </c>
      <c r="M1040" s="2" t="e">
        <f t="shared" si="161"/>
        <v>#N/A</v>
      </c>
      <c r="N1040" s="111" t="e">
        <f>VLOOKUP(Tabela4[[#This Row],[Proposta de Referência]],SIMP_CF!A:K,9,FALSE)</f>
        <v>#N/A</v>
      </c>
      <c r="O1040" s="111" t="e">
        <f>VLOOKUP(Tabela4[[#This Row],[Proposta de Referência]],SIMP_CF!A:K,8,FALSE)</f>
        <v>#N/A</v>
      </c>
      <c r="P1040" s="112" t="e">
        <f t="shared" si="162"/>
        <v>#N/A</v>
      </c>
      <c r="Q1040" s="112" t="e">
        <f t="shared" si="163"/>
        <v>#N/A</v>
      </c>
      <c r="R1040" t="e">
        <f t="shared" si="169"/>
        <v>#N/A</v>
      </c>
      <c r="S1040" s="108" t="e">
        <f t="shared" si="164"/>
        <v>#N/A</v>
      </c>
      <c r="T1040" s="108" t="e">
        <f t="shared" si="165"/>
        <v>#N/A</v>
      </c>
      <c r="U1040" s="110" t="e">
        <f t="shared" si="166"/>
        <v>#N/A</v>
      </c>
      <c r="V1040" t="e">
        <f t="shared" si="167"/>
        <v>#N/A</v>
      </c>
      <c r="W1040" t="str">
        <f t="shared" si="168"/>
        <v/>
      </c>
      <c r="X1040" s="24" t="str">
        <f>IFERROR(VLOOKUP(W1040,HOSPITAIS_COM_DIVIDAS!A:E,5,FALSE),"")</f>
        <v/>
      </c>
    </row>
    <row r="1041" spans="1:24" x14ac:dyDescent="0.25">
      <c r="A1041" s="52" t="str">
        <f>IFERROR((Tabela4[[#This Row],[Status da Proposta]]),"")</f>
        <v/>
      </c>
      <c r="B1041" s="121">
        <f>IFERROR((CREDITO_FINANCEIRO!A1041),"")</f>
        <v>0</v>
      </c>
      <c r="C1041" s="120" t="str">
        <f>IFERROR((VLOOKUP(B1041,CREDITO_FINANCEIRO!A:B,2,FALSE)),"")</f>
        <v/>
      </c>
      <c r="D1041" s="94" t="str">
        <f>IFERROR((VLOOKUP(B1041,CREDITO_FINANCEIRO!A:E,5,FALSE)),"")</f>
        <v/>
      </c>
      <c r="E1041" s="95" t="str">
        <f>IFERROR((VLOOKUP(B1041,CREDITO_FINANCEIRO!A:C,3,FALSE)),"")</f>
        <v/>
      </c>
      <c r="F1041" s="120" t="str">
        <f>IFERROR((VLOOKUP(B1041,CREDITO_FINANCEIRO!A:G,4,FALSE)),"")</f>
        <v/>
      </c>
      <c r="G1041" s="120" t="e">
        <f>VLOOKUP(B1041,CREDITO_FINANCEIRO!A:G,6,FALSE)</f>
        <v>#N/A</v>
      </c>
      <c r="H1041" s="120" t="e">
        <f>VLOOKUP(B1041,CREDITO_FINANCEIRO!A:G,7,FALSE)</f>
        <v>#N/A</v>
      </c>
      <c r="I1041" s="91" t="e">
        <f>VLOOKUP(B1041,CREDITO_FINANCEIRO!A:K,10,FALSE)</f>
        <v>#N/A</v>
      </c>
      <c r="J1041" s="91" t="e">
        <f>VLOOKUP(B1041,CREDITO_FINANCEIRO!A:K,11,FALSE)</f>
        <v>#N/A</v>
      </c>
      <c r="K1041" s="91" t="e">
        <f>VLOOKUP(B1041,CREDITO_FINANCEIRO!A:L,12,FALSE)</f>
        <v>#N/A</v>
      </c>
      <c r="L1041" s="110" t="e">
        <f t="shared" si="160"/>
        <v>#N/A</v>
      </c>
      <c r="M1041" s="2" t="e">
        <f t="shared" si="161"/>
        <v>#N/A</v>
      </c>
      <c r="N1041" s="111" t="e">
        <f>VLOOKUP(Tabela4[[#This Row],[Proposta de Referência]],SIMP_CF!A:K,9,FALSE)</f>
        <v>#N/A</v>
      </c>
      <c r="O1041" s="111" t="e">
        <f>VLOOKUP(Tabela4[[#This Row],[Proposta de Referência]],SIMP_CF!A:K,8,FALSE)</f>
        <v>#N/A</v>
      </c>
      <c r="P1041" s="112" t="e">
        <f t="shared" si="162"/>
        <v>#N/A</v>
      </c>
      <c r="Q1041" s="112" t="e">
        <f t="shared" si="163"/>
        <v>#N/A</v>
      </c>
      <c r="R1041" t="e">
        <f t="shared" si="169"/>
        <v>#N/A</v>
      </c>
      <c r="S1041" s="108" t="e">
        <f t="shared" si="164"/>
        <v>#N/A</v>
      </c>
      <c r="T1041" s="108" t="e">
        <f t="shared" si="165"/>
        <v>#N/A</v>
      </c>
      <c r="U1041" s="110" t="e">
        <f t="shared" si="166"/>
        <v>#N/A</v>
      </c>
      <c r="V1041" t="e">
        <f t="shared" si="167"/>
        <v>#N/A</v>
      </c>
      <c r="W1041" t="str">
        <f t="shared" si="168"/>
        <v/>
      </c>
      <c r="X1041" s="24" t="str">
        <f>IFERROR(VLOOKUP(W1041,HOSPITAIS_COM_DIVIDAS!A:E,5,FALSE),"")</f>
        <v/>
      </c>
    </row>
    <row r="1042" spans="1:24" x14ac:dyDescent="0.25">
      <c r="A1042" s="52" t="str">
        <f>IFERROR((Tabela4[[#This Row],[Status da Proposta]]),"")</f>
        <v/>
      </c>
      <c r="B1042" s="121">
        <f>IFERROR((CREDITO_FINANCEIRO!A1042),"")</f>
        <v>0</v>
      </c>
      <c r="C1042" s="120" t="str">
        <f>IFERROR((VLOOKUP(B1042,CREDITO_FINANCEIRO!A:B,2,FALSE)),"")</f>
        <v/>
      </c>
      <c r="D1042" s="94" t="str">
        <f>IFERROR((VLOOKUP(B1042,CREDITO_FINANCEIRO!A:E,5,FALSE)),"")</f>
        <v/>
      </c>
      <c r="E1042" s="95" t="str">
        <f>IFERROR((VLOOKUP(B1042,CREDITO_FINANCEIRO!A:C,3,FALSE)),"")</f>
        <v/>
      </c>
      <c r="F1042" s="120" t="str">
        <f>IFERROR((VLOOKUP(B1042,CREDITO_FINANCEIRO!A:G,4,FALSE)),"")</f>
        <v/>
      </c>
      <c r="G1042" s="120" t="e">
        <f>VLOOKUP(B1042,CREDITO_FINANCEIRO!A:G,6,FALSE)</f>
        <v>#N/A</v>
      </c>
      <c r="H1042" s="120" t="e">
        <f>VLOOKUP(B1042,CREDITO_FINANCEIRO!A:G,7,FALSE)</f>
        <v>#N/A</v>
      </c>
      <c r="I1042" s="91" t="e">
        <f>VLOOKUP(B1042,CREDITO_FINANCEIRO!A:K,10,FALSE)</f>
        <v>#N/A</v>
      </c>
      <c r="J1042" s="91" t="e">
        <f>VLOOKUP(B1042,CREDITO_FINANCEIRO!A:K,11,FALSE)</f>
        <v>#N/A</v>
      </c>
      <c r="K1042" s="91" t="e">
        <f>VLOOKUP(B1042,CREDITO_FINANCEIRO!A:L,12,FALSE)</f>
        <v>#N/A</v>
      </c>
      <c r="L1042" s="110" t="e">
        <f t="shared" si="160"/>
        <v>#N/A</v>
      </c>
      <c r="M1042" s="2" t="e">
        <f t="shared" si="161"/>
        <v>#N/A</v>
      </c>
      <c r="N1042" s="111" t="e">
        <f>VLOOKUP(Tabela4[[#This Row],[Proposta de Referência]],SIMP_CF!A:K,9,FALSE)</f>
        <v>#N/A</v>
      </c>
      <c r="O1042" s="111" t="e">
        <f>VLOOKUP(Tabela4[[#This Row],[Proposta de Referência]],SIMP_CF!A:K,8,FALSE)</f>
        <v>#N/A</v>
      </c>
      <c r="P1042" s="112" t="e">
        <f t="shared" si="162"/>
        <v>#N/A</v>
      </c>
      <c r="Q1042" s="112" t="e">
        <f t="shared" si="163"/>
        <v>#N/A</v>
      </c>
      <c r="R1042" t="e">
        <f t="shared" si="169"/>
        <v>#N/A</v>
      </c>
      <c r="S1042" s="108" t="e">
        <f t="shared" si="164"/>
        <v>#N/A</v>
      </c>
      <c r="T1042" s="108" t="e">
        <f t="shared" si="165"/>
        <v>#N/A</v>
      </c>
      <c r="U1042" s="110" t="e">
        <f t="shared" si="166"/>
        <v>#N/A</v>
      </c>
      <c r="V1042" t="e">
        <f t="shared" si="167"/>
        <v>#N/A</v>
      </c>
      <c r="W1042" t="str">
        <f t="shared" si="168"/>
        <v/>
      </c>
      <c r="X1042" s="24" t="str">
        <f>IFERROR(VLOOKUP(W1042,HOSPITAIS_COM_DIVIDAS!A:E,5,FALSE),"")</f>
        <v/>
      </c>
    </row>
    <row r="1043" spans="1:24" x14ac:dyDescent="0.25">
      <c r="A1043" s="52" t="str">
        <f>IFERROR((Tabela4[[#This Row],[Status da Proposta]]),"")</f>
        <v/>
      </c>
      <c r="B1043" s="121">
        <f>IFERROR((CREDITO_FINANCEIRO!A1043),"")</f>
        <v>0</v>
      </c>
      <c r="C1043" s="120" t="str">
        <f>IFERROR((VLOOKUP(B1043,CREDITO_FINANCEIRO!A:B,2,FALSE)),"")</f>
        <v/>
      </c>
      <c r="D1043" s="94" t="str">
        <f>IFERROR((VLOOKUP(B1043,CREDITO_FINANCEIRO!A:E,5,FALSE)),"")</f>
        <v/>
      </c>
      <c r="E1043" s="95" t="str">
        <f>IFERROR((VLOOKUP(B1043,CREDITO_FINANCEIRO!A:C,3,FALSE)),"")</f>
        <v/>
      </c>
      <c r="F1043" s="120" t="str">
        <f>IFERROR((VLOOKUP(B1043,CREDITO_FINANCEIRO!A:G,4,FALSE)),"")</f>
        <v/>
      </c>
      <c r="G1043" s="120" t="e">
        <f>VLOOKUP(B1043,CREDITO_FINANCEIRO!A:G,6,FALSE)</f>
        <v>#N/A</v>
      </c>
      <c r="H1043" s="120" t="e">
        <f>VLOOKUP(B1043,CREDITO_FINANCEIRO!A:G,7,FALSE)</f>
        <v>#N/A</v>
      </c>
      <c r="I1043" s="91" t="e">
        <f>VLOOKUP(B1043,CREDITO_FINANCEIRO!A:K,10,FALSE)</f>
        <v>#N/A</v>
      </c>
      <c r="J1043" s="91" t="e">
        <f>VLOOKUP(B1043,CREDITO_FINANCEIRO!A:K,11,FALSE)</f>
        <v>#N/A</v>
      </c>
      <c r="K1043" s="91" t="e">
        <f>VLOOKUP(B1043,CREDITO_FINANCEIRO!A:L,12,FALSE)</f>
        <v>#N/A</v>
      </c>
      <c r="L1043" s="110" t="e">
        <f t="shared" si="160"/>
        <v>#N/A</v>
      </c>
      <c r="M1043" s="2" t="e">
        <f t="shared" si="161"/>
        <v>#N/A</v>
      </c>
      <c r="N1043" s="111" t="e">
        <f>VLOOKUP(Tabela4[[#This Row],[Proposta de Referência]],SIMP_CF!A:K,9,FALSE)</f>
        <v>#N/A</v>
      </c>
      <c r="O1043" s="111" t="e">
        <f>VLOOKUP(Tabela4[[#This Row],[Proposta de Referência]],SIMP_CF!A:K,8,FALSE)</f>
        <v>#N/A</v>
      </c>
      <c r="P1043" s="112" t="e">
        <f t="shared" si="162"/>
        <v>#N/A</v>
      </c>
      <c r="Q1043" s="112" t="e">
        <f t="shared" si="163"/>
        <v>#N/A</v>
      </c>
      <c r="R1043" t="e">
        <f t="shared" si="169"/>
        <v>#N/A</v>
      </c>
      <c r="S1043" s="108" t="e">
        <f t="shared" si="164"/>
        <v>#N/A</v>
      </c>
      <c r="T1043" s="108" t="e">
        <f t="shared" si="165"/>
        <v>#N/A</v>
      </c>
      <c r="U1043" s="110" t="e">
        <f t="shared" si="166"/>
        <v>#N/A</v>
      </c>
      <c r="V1043" t="e">
        <f t="shared" si="167"/>
        <v>#N/A</v>
      </c>
      <c r="W1043" t="str">
        <f t="shared" si="168"/>
        <v/>
      </c>
      <c r="X1043" s="24" t="str">
        <f>IFERROR(VLOOKUP(W1043,HOSPITAIS_COM_DIVIDAS!A:E,5,FALSE),"")</f>
        <v/>
      </c>
    </row>
    <row r="1044" spans="1:24" x14ac:dyDescent="0.25">
      <c r="A1044" s="52" t="str">
        <f>IFERROR((Tabela4[[#This Row],[Status da Proposta]]),"")</f>
        <v/>
      </c>
      <c r="B1044" s="121">
        <f>IFERROR((CREDITO_FINANCEIRO!A1044),"")</f>
        <v>0</v>
      </c>
      <c r="C1044" s="120" t="str">
        <f>IFERROR((VLOOKUP(B1044,CREDITO_FINANCEIRO!A:B,2,FALSE)),"")</f>
        <v/>
      </c>
      <c r="D1044" s="94" t="str">
        <f>IFERROR((VLOOKUP(B1044,CREDITO_FINANCEIRO!A:E,5,FALSE)),"")</f>
        <v/>
      </c>
      <c r="E1044" s="95" t="str">
        <f>IFERROR((VLOOKUP(B1044,CREDITO_FINANCEIRO!A:C,3,FALSE)),"")</f>
        <v/>
      </c>
      <c r="F1044" s="120" t="str">
        <f>IFERROR((VLOOKUP(B1044,CREDITO_FINANCEIRO!A:G,4,FALSE)),"")</f>
        <v/>
      </c>
      <c r="G1044" s="120" t="e">
        <f>VLOOKUP(B1044,CREDITO_FINANCEIRO!A:G,6,FALSE)</f>
        <v>#N/A</v>
      </c>
      <c r="H1044" s="120" t="e">
        <f>VLOOKUP(B1044,CREDITO_FINANCEIRO!A:G,7,FALSE)</f>
        <v>#N/A</v>
      </c>
      <c r="I1044" s="91" t="e">
        <f>VLOOKUP(B1044,CREDITO_FINANCEIRO!A:K,10,FALSE)</f>
        <v>#N/A</v>
      </c>
      <c r="J1044" s="91" t="e">
        <f>VLOOKUP(B1044,CREDITO_FINANCEIRO!A:K,11,FALSE)</f>
        <v>#N/A</v>
      </c>
      <c r="K1044" s="91" t="e">
        <f>VLOOKUP(B1044,CREDITO_FINANCEIRO!A:L,12,FALSE)</f>
        <v>#N/A</v>
      </c>
      <c r="L1044" s="110" t="e">
        <f t="shared" si="160"/>
        <v>#N/A</v>
      </c>
      <c r="M1044" s="2" t="e">
        <f t="shared" si="161"/>
        <v>#N/A</v>
      </c>
      <c r="N1044" s="111" t="e">
        <f>VLOOKUP(Tabela4[[#This Row],[Proposta de Referência]],SIMP_CF!A:K,9,FALSE)</f>
        <v>#N/A</v>
      </c>
      <c r="O1044" s="111" t="e">
        <f>VLOOKUP(Tabela4[[#This Row],[Proposta de Referência]],SIMP_CF!A:K,8,FALSE)</f>
        <v>#N/A</v>
      </c>
      <c r="P1044" s="112" t="e">
        <f t="shared" si="162"/>
        <v>#N/A</v>
      </c>
      <c r="Q1044" s="112" t="e">
        <f t="shared" si="163"/>
        <v>#N/A</v>
      </c>
      <c r="R1044" t="e">
        <f t="shared" si="169"/>
        <v>#N/A</v>
      </c>
      <c r="S1044" s="108" t="e">
        <f t="shared" si="164"/>
        <v>#N/A</v>
      </c>
      <c r="T1044" s="108" t="e">
        <f t="shared" si="165"/>
        <v>#N/A</v>
      </c>
      <c r="U1044" s="110" t="e">
        <f t="shared" si="166"/>
        <v>#N/A</v>
      </c>
      <c r="V1044" t="e">
        <f t="shared" si="167"/>
        <v>#N/A</v>
      </c>
      <c r="W1044" t="str">
        <f t="shared" si="168"/>
        <v/>
      </c>
      <c r="X1044" s="24" t="str">
        <f>IFERROR(VLOOKUP(W1044,HOSPITAIS_COM_DIVIDAS!A:E,5,FALSE),"")</f>
        <v/>
      </c>
    </row>
    <row r="1045" spans="1:24" x14ac:dyDescent="0.25">
      <c r="A1045" s="52" t="str">
        <f>IFERROR((Tabela4[[#This Row],[Status da Proposta]]),"")</f>
        <v/>
      </c>
      <c r="B1045" s="121">
        <f>IFERROR((CREDITO_FINANCEIRO!A1045),"")</f>
        <v>0</v>
      </c>
      <c r="C1045" s="120" t="str">
        <f>IFERROR((VLOOKUP(B1045,CREDITO_FINANCEIRO!A:B,2,FALSE)),"")</f>
        <v/>
      </c>
      <c r="D1045" s="94" t="str">
        <f>IFERROR((VLOOKUP(B1045,CREDITO_FINANCEIRO!A:E,5,FALSE)),"")</f>
        <v/>
      </c>
      <c r="E1045" s="95" t="str">
        <f>IFERROR((VLOOKUP(B1045,CREDITO_FINANCEIRO!A:C,3,FALSE)),"")</f>
        <v/>
      </c>
      <c r="F1045" s="120" t="str">
        <f>IFERROR((VLOOKUP(B1045,CREDITO_FINANCEIRO!A:G,4,FALSE)),"")</f>
        <v/>
      </c>
      <c r="G1045" s="120" t="e">
        <f>VLOOKUP(B1045,CREDITO_FINANCEIRO!A:G,6,FALSE)</f>
        <v>#N/A</v>
      </c>
      <c r="H1045" s="120" t="e">
        <f>VLOOKUP(B1045,CREDITO_FINANCEIRO!A:G,7,FALSE)</f>
        <v>#N/A</v>
      </c>
      <c r="I1045" s="91" t="e">
        <f>VLOOKUP(B1045,CREDITO_FINANCEIRO!A:K,10,FALSE)</f>
        <v>#N/A</v>
      </c>
      <c r="J1045" s="91" t="e">
        <f>VLOOKUP(B1045,CREDITO_FINANCEIRO!A:K,11,FALSE)</f>
        <v>#N/A</v>
      </c>
      <c r="K1045" s="91" t="e">
        <f>VLOOKUP(B1045,CREDITO_FINANCEIRO!A:L,12,FALSE)</f>
        <v>#N/A</v>
      </c>
      <c r="L1045" s="110" t="e">
        <f t="shared" si="160"/>
        <v>#N/A</v>
      </c>
      <c r="M1045" s="2" t="e">
        <f t="shared" si="161"/>
        <v>#N/A</v>
      </c>
      <c r="N1045" s="111" t="e">
        <f>VLOOKUP(Tabela4[[#This Row],[Proposta de Referência]],SIMP_CF!A:K,9,FALSE)</f>
        <v>#N/A</v>
      </c>
      <c r="O1045" s="111" t="e">
        <f>VLOOKUP(Tabela4[[#This Row],[Proposta de Referência]],SIMP_CF!A:K,8,FALSE)</f>
        <v>#N/A</v>
      </c>
      <c r="P1045" s="112" t="e">
        <f t="shared" si="162"/>
        <v>#N/A</v>
      </c>
      <c r="Q1045" s="112" t="e">
        <f t="shared" si="163"/>
        <v>#N/A</v>
      </c>
      <c r="R1045" t="e">
        <f t="shared" si="169"/>
        <v>#N/A</v>
      </c>
      <c r="S1045" s="108" t="e">
        <f t="shared" si="164"/>
        <v>#N/A</v>
      </c>
      <c r="T1045" s="108" t="e">
        <f t="shared" si="165"/>
        <v>#N/A</v>
      </c>
      <c r="U1045" s="110" t="e">
        <f t="shared" si="166"/>
        <v>#N/A</v>
      </c>
      <c r="V1045" t="e">
        <f t="shared" si="167"/>
        <v>#N/A</v>
      </c>
      <c r="W1045" t="str">
        <f t="shared" si="168"/>
        <v/>
      </c>
      <c r="X1045" s="24" t="str">
        <f>IFERROR(VLOOKUP(W1045,HOSPITAIS_COM_DIVIDAS!A:E,5,FALSE),"")</f>
        <v/>
      </c>
    </row>
    <row r="1046" spans="1:24" x14ac:dyDescent="0.25">
      <c r="A1046" s="52" t="str">
        <f>IFERROR((Tabela4[[#This Row],[Status da Proposta]]),"")</f>
        <v/>
      </c>
      <c r="B1046" s="121">
        <f>IFERROR((CREDITO_FINANCEIRO!A1046),"")</f>
        <v>0</v>
      </c>
      <c r="C1046" s="120" t="str">
        <f>IFERROR((VLOOKUP(B1046,CREDITO_FINANCEIRO!A:B,2,FALSE)),"")</f>
        <v/>
      </c>
      <c r="D1046" s="94" t="str">
        <f>IFERROR((VLOOKUP(B1046,CREDITO_FINANCEIRO!A:E,5,FALSE)),"")</f>
        <v/>
      </c>
      <c r="E1046" s="95" t="str">
        <f>IFERROR((VLOOKUP(B1046,CREDITO_FINANCEIRO!A:C,3,FALSE)),"")</f>
        <v/>
      </c>
      <c r="F1046" s="120" t="str">
        <f>IFERROR((VLOOKUP(B1046,CREDITO_FINANCEIRO!A:G,4,FALSE)),"")</f>
        <v/>
      </c>
      <c r="G1046" s="120" t="e">
        <f>VLOOKUP(B1046,CREDITO_FINANCEIRO!A:G,6,FALSE)</f>
        <v>#N/A</v>
      </c>
      <c r="H1046" s="120" t="e">
        <f>VLOOKUP(B1046,CREDITO_FINANCEIRO!A:G,7,FALSE)</f>
        <v>#N/A</v>
      </c>
      <c r="I1046" s="91" t="e">
        <f>VLOOKUP(B1046,CREDITO_FINANCEIRO!A:K,10,FALSE)</f>
        <v>#N/A</v>
      </c>
      <c r="J1046" s="91" t="e">
        <f>VLOOKUP(B1046,CREDITO_FINANCEIRO!A:K,11,FALSE)</f>
        <v>#N/A</v>
      </c>
      <c r="K1046" s="91" t="e">
        <f>VLOOKUP(B1046,CREDITO_FINANCEIRO!A:L,12,FALSE)</f>
        <v>#N/A</v>
      </c>
      <c r="L1046" s="110" t="e">
        <f t="shared" si="160"/>
        <v>#N/A</v>
      </c>
      <c r="M1046" s="2" t="e">
        <f t="shared" si="161"/>
        <v>#N/A</v>
      </c>
      <c r="N1046" s="111" t="e">
        <f>VLOOKUP(Tabela4[[#This Row],[Proposta de Referência]],SIMP_CF!A:K,9,FALSE)</f>
        <v>#N/A</v>
      </c>
      <c r="O1046" s="111" t="e">
        <f>VLOOKUP(Tabela4[[#This Row],[Proposta de Referência]],SIMP_CF!A:K,8,FALSE)</f>
        <v>#N/A</v>
      </c>
      <c r="P1046" s="112" t="e">
        <f t="shared" si="162"/>
        <v>#N/A</v>
      </c>
      <c r="Q1046" s="112" t="e">
        <f t="shared" si="163"/>
        <v>#N/A</v>
      </c>
      <c r="R1046" t="e">
        <f t="shared" si="169"/>
        <v>#N/A</v>
      </c>
      <c r="S1046" s="108" t="e">
        <f t="shared" si="164"/>
        <v>#N/A</v>
      </c>
      <c r="T1046" s="108" t="e">
        <f t="shared" si="165"/>
        <v>#N/A</v>
      </c>
      <c r="U1046" s="110" t="e">
        <f t="shared" si="166"/>
        <v>#N/A</v>
      </c>
      <c r="V1046" t="e">
        <f t="shared" si="167"/>
        <v>#N/A</v>
      </c>
      <c r="W1046" t="str">
        <f t="shared" si="168"/>
        <v/>
      </c>
      <c r="X1046" s="24" t="str">
        <f>IFERROR(VLOOKUP(W1046,HOSPITAIS_COM_DIVIDAS!A:E,5,FALSE),"")</f>
        <v/>
      </c>
    </row>
    <row r="1047" spans="1:24" x14ac:dyDescent="0.25">
      <c r="A1047" s="52" t="str">
        <f>IFERROR((Tabela4[[#This Row],[Status da Proposta]]),"")</f>
        <v/>
      </c>
      <c r="B1047" s="121">
        <f>IFERROR((CREDITO_FINANCEIRO!A1047),"")</f>
        <v>0</v>
      </c>
      <c r="C1047" s="120" t="str">
        <f>IFERROR((VLOOKUP(B1047,CREDITO_FINANCEIRO!A:B,2,FALSE)),"")</f>
        <v/>
      </c>
      <c r="D1047" s="94" t="str">
        <f>IFERROR((VLOOKUP(B1047,CREDITO_FINANCEIRO!A:E,5,FALSE)),"")</f>
        <v/>
      </c>
      <c r="E1047" s="95" t="str">
        <f>IFERROR((VLOOKUP(B1047,CREDITO_FINANCEIRO!A:C,3,FALSE)),"")</f>
        <v/>
      </c>
      <c r="F1047" s="120" t="str">
        <f>IFERROR((VLOOKUP(B1047,CREDITO_FINANCEIRO!A:G,4,FALSE)),"")</f>
        <v/>
      </c>
      <c r="G1047" s="120" t="e">
        <f>VLOOKUP(B1047,CREDITO_FINANCEIRO!A:G,6,FALSE)</f>
        <v>#N/A</v>
      </c>
      <c r="H1047" s="120" t="e">
        <f>VLOOKUP(B1047,CREDITO_FINANCEIRO!A:G,7,FALSE)</f>
        <v>#N/A</v>
      </c>
      <c r="I1047" s="91" t="e">
        <f>VLOOKUP(B1047,CREDITO_FINANCEIRO!A:K,10,FALSE)</f>
        <v>#N/A</v>
      </c>
      <c r="J1047" s="91" t="e">
        <f>VLOOKUP(B1047,CREDITO_FINANCEIRO!A:K,11,FALSE)</f>
        <v>#N/A</v>
      </c>
      <c r="K1047" s="91" t="e">
        <f>VLOOKUP(B1047,CREDITO_FINANCEIRO!A:L,12,FALSE)</f>
        <v>#N/A</v>
      </c>
      <c r="L1047" s="110" t="e">
        <f t="shared" si="160"/>
        <v>#N/A</v>
      </c>
      <c r="M1047" s="2" t="e">
        <f t="shared" si="161"/>
        <v>#N/A</v>
      </c>
      <c r="N1047" s="111" t="e">
        <f>VLOOKUP(Tabela4[[#This Row],[Proposta de Referência]],SIMP_CF!A:K,9,FALSE)</f>
        <v>#N/A</v>
      </c>
      <c r="O1047" s="111" t="e">
        <f>VLOOKUP(Tabela4[[#This Row],[Proposta de Referência]],SIMP_CF!A:K,8,FALSE)</f>
        <v>#N/A</v>
      </c>
      <c r="P1047" s="112" t="e">
        <f t="shared" si="162"/>
        <v>#N/A</v>
      </c>
      <c r="Q1047" s="112" t="e">
        <f t="shared" si="163"/>
        <v>#N/A</v>
      </c>
      <c r="R1047" t="e">
        <f t="shared" si="169"/>
        <v>#N/A</v>
      </c>
      <c r="S1047" s="108" t="e">
        <f t="shared" si="164"/>
        <v>#N/A</v>
      </c>
      <c r="T1047" s="108" t="e">
        <f t="shared" si="165"/>
        <v>#N/A</v>
      </c>
      <c r="U1047" s="110" t="e">
        <f t="shared" si="166"/>
        <v>#N/A</v>
      </c>
      <c r="V1047" t="e">
        <f t="shared" si="167"/>
        <v>#N/A</v>
      </c>
      <c r="W1047" t="str">
        <f t="shared" si="168"/>
        <v/>
      </c>
      <c r="X1047" s="24" t="str">
        <f>IFERROR(VLOOKUP(W1047,HOSPITAIS_COM_DIVIDAS!A:E,5,FALSE),"")</f>
        <v/>
      </c>
    </row>
    <row r="1048" spans="1:24" x14ac:dyDescent="0.25">
      <c r="A1048" s="52" t="str">
        <f>IFERROR((Tabela4[[#This Row],[Status da Proposta]]),"")</f>
        <v/>
      </c>
      <c r="B1048" s="121">
        <f>IFERROR((CREDITO_FINANCEIRO!A1048),"")</f>
        <v>0</v>
      </c>
      <c r="C1048" s="120" t="str">
        <f>IFERROR((VLOOKUP(B1048,CREDITO_FINANCEIRO!A:B,2,FALSE)),"")</f>
        <v/>
      </c>
      <c r="D1048" s="94" t="str">
        <f>IFERROR((VLOOKUP(B1048,CREDITO_FINANCEIRO!A:E,5,FALSE)),"")</f>
        <v/>
      </c>
      <c r="E1048" s="95" t="str">
        <f>IFERROR((VLOOKUP(B1048,CREDITO_FINANCEIRO!A:C,3,FALSE)),"")</f>
        <v/>
      </c>
      <c r="F1048" s="120" t="str">
        <f>IFERROR((VLOOKUP(B1048,CREDITO_FINANCEIRO!A:G,4,FALSE)),"")</f>
        <v/>
      </c>
      <c r="G1048" s="120" t="e">
        <f>VLOOKUP(B1048,CREDITO_FINANCEIRO!A:G,6,FALSE)</f>
        <v>#N/A</v>
      </c>
      <c r="H1048" s="120" t="e">
        <f>VLOOKUP(B1048,CREDITO_FINANCEIRO!A:G,7,FALSE)</f>
        <v>#N/A</v>
      </c>
      <c r="I1048" s="91" t="e">
        <f>VLOOKUP(B1048,CREDITO_FINANCEIRO!A:K,10,FALSE)</f>
        <v>#N/A</v>
      </c>
      <c r="J1048" s="91" t="e">
        <f>VLOOKUP(B1048,CREDITO_FINANCEIRO!A:K,11,FALSE)</f>
        <v>#N/A</v>
      </c>
      <c r="K1048" s="91" t="e">
        <f>VLOOKUP(B1048,CREDITO_FINANCEIRO!A:L,12,FALSE)</f>
        <v>#N/A</v>
      </c>
      <c r="L1048" s="110" t="e">
        <f t="shared" si="160"/>
        <v>#N/A</v>
      </c>
      <c r="M1048" s="2" t="e">
        <f t="shared" si="161"/>
        <v>#N/A</v>
      </c>
      <c r="N1048" s="111" t="e">
        <f>VLOOKUP(Tabela4[[#This Row],[Proposta de Referência]],SIMP_CF!A:K,9,FALSE)</f>
        <v>#N/A</v>
      </c>
      <c r="O1048" s="111" t="e">
        <f>VLOOKUP(Tabela4[[#This Row],[Proposta de Referência]],SIMP_CF!A:K,8,FALSE)</f>
        <v>#N/A</v>
      </c>
      <c r="P1048" s="112" t="e">
        <f t="shared" si="162"/>
        <v>#N/A</v>
      </c>
      <c r="Q1048" s="112" t="e">
        <f t="shared" si="163"/>
        <v>#N/A</v>
      </c>
      <c r="R1048" t="e">
        <f t="shared" si="169"/>
        <v>#N/A</v>
      </c>
      <c r="S1048" s="108" t="e">
        <f t="shared" si="164"/>
        <v>#N/A</v>
      </c>
      <c r="T1048" s="108" t="e">
        <f t="shared" si="165"/>
        <v>#N/A</v>
      </c>
      <c r="U1048" s="110" t="e">
        <f t="shared" si="166"/>
        <v>#N/A</v>
      </c>
      <c r="V1048" t="e">
        <f t="shared" si="167"/>
        <v>#N/A</v>
      </c>
      <c r="W1048" t="str">
        <f t="shared" si="168"/>
        <v/>
      </c>
      <c r="X1048" s="24" t="str">
        <f>IFERROR(VLOOKUP(W1048,HOSPITAIS_COM_DIVIDAS!A:E,5,FALSE),"")</f>
        <v/>
      </c>
    </row>
    <row r="1049" spans="1:24" x14ac:dyDescent="0.25">
      <c r="A1049" s="52" t="str">
        <f>IFERROR((Tabela4[[#This Row],[Status da Proposta]]),"")</f>
        <v/>
      </c>
      <c r="B1049" s="121">
        <f>IFERROR((CREDITO_FINANCEIRO!A1049),"")</f>
        <v>0</v>
      </c>
      <c r="C1049" s="120" t="str">
        <f>IFERROR((VLOOKUP(B1049,CREDITO_FINANCEIRO!A:B,2,FALSE)),"")</f>
        <v/>
      </c>
      <c r="D1049" s="94" t="str">
        <f>IFERROR((VLOOKUP(B1049,CREDITO_FINANCEIRO!A:E,5,FALSE)),"")</f>
        <v/>
      </c>
      <c r="E1049" s="95" t="str">
        <f>IFERROR((VLOOKUP(B1049,CREDITO_FINANCEIRO!A:C,3,FALSE)),"")</f>
        <v/>
      </c>
      <c r="F1049" s="120" t="str">
        <f>IFERROR((VLOOKUP(B1049,CREDITO_FINANCEIRO!A:G,4,FALSE)),"")</f>
        <v/>
      </c>
      <c r="G1049" s="120" t="e">
        <f>VLOOKUP(B1049,CREDITO_FINANCEIRO!A:G,6,FALSE)</f>
        <v>#N/A</v>
      </c>
      <c r="H1049" s="120" t="e">
        <f>VLOOKUP(B1049,CREDITO_FINANCEIRO!A:G,7,FALSE)</f>
        <v>#N/A</v>
      </c>
      <c r="I1049" s="91" t="e">
        <f>VLOOKUP(B1049,CREDITO_FINANCEIRO!A:K,10,FALSE)</f>
        <v>#N/A</v>
      </c>
      <c r="J1049" s="91" t="e">
        <f>VLOOKUP(B1049,CREDITO_FINANCEIRO!A:K,11,FALSE)</f>
        <v>#N/A</v>
      </c>
      <c r="K1049" s="91" t="e">
        <f>VLOOKUP(B1049,CREDITO_FINANCEIRO!A:L,12,FALSE)</f>
        <v>#N/A</v>
      </c>
      <c r="L1049" s="110" t="e">
        <f t="shared" si="160"/>
        <v>#N/A</v>
      </c>
      <c r="M1049" s="2" t="e">
        <f t="shared" si="161"/>
        <v>#N/A</v>
      </c>
      <c r="N1049" s="111" t="e">
        <f>VLOOKUP(Tabela4[[#This Row],[Proposta de Referência]],SIMP_CF!A:K,9,FALSE)</f>
        <v>#N/A</v>
      </c>
      <c r="O1049" s="111" t="e">
        <f>VLOOKUP(Tabela4[[#This Row],[Proposta de Referência]],SIMP_CF!A:K,8,FALSE)</f>
        <v>#N/A</v>
      </c>
      <c r="P1049" s="112" t="e">
        <f t="shared" si="162"/>
        <v>#N/A</v>
      </c>
      <c r="Q1049" s="112" t="e">
        <f t="shared" si="163"/>
        <v>#N/A</v>
      </c>
      <c r="R1049" t="e">
        <f t="shared" si="169"/>
        <v>#N/A</v>
      </c>
      <c r="S1049" s="108" t="e">
        <f t="shared" si="164"/>
        <v>#N/A</v>
      </c>
      <c r="T1049" s="108" t="e">
        <f t="shared" si="165"/>
        <v>#N/A</v>
      </c>
      <c r="U1049" s="110" t="e">
        <f t="shared" si="166"/>
        <v>#N/A</v>
      </c>
      <c r="V1049" t="e">
        <f t="shared" si="167"/>
        <v>#N/A</v>
      </c>
      <c r="W1049" t="str">
        <f t="shared" si="168"/>
        <v/>
      </c>
      <c r="X1049" s="24" t="str">
        <f>IFERROR(VLOOKUP(W1049,HOSPITAIS_COM_DIVIDAS!A:E,5,FALSE),"")</f>
        <v/>
      </c>
    </row>
    <row r="1050" spans="1:24" x14ac:dyDescent="0.25">
      <c r="A1050" s="52" t="str">
        <f>IFERROR((Tabela4[[#This Row],[Status da Proposta]]),"")</f>
        <v/>
      </c>
      <c r="B1050" s="121">
        <f>IFERROR((CREDITO_FINANCEIRO!A1050),"")</f>
        <v>0</v>
      </c>
      <c r="C1050" s="120" t="str">
        <f>IFERROR((VLOOKUP(B1050,CREDITO_FINANCEIRO!A:B,2,FALSE)),"")</f>
        <v/>
      </c>
      <c r="D1050" s="94" t="str">
        <f>IFERROR((VLOOKUP(B1050,CREDITO_FINANCEIRO!A:E,5,FALSE)),"")</f>
        <v/>
      </c>
      <c r="E1050" s="95" t="str">
        <f>IFERROR((VLOOKUP(B1050,CREDITO_FINANCEIRO!A:C,3,FALSE)),"")</f>
        <v/>
      </c>
      <c r="F1050" s="120" t="str">
        <f>IFERROR((VLOOKUP(B1050,CREDITO_FINANCEIRO!A:G,4,FALSE)),"")</f>
        <v/>
      </c>
      <c r="G1050" s="120" t="e">
        <f>VLOOKUP(B1050,CREDITO_FINANCEIRO!A:G,6,FALSE)</f>
        <v>#N/A</v>
      </c>
      <c r="H1050" s="120" t="e">
        <f>VLOOKUP(B1050,CREDITO_FINANCEIRO!A:G,7,FALSE)</f>
        <v>#N/A</v>
      </c>
      <c r="I1050" s="91" t="e">
        <f>VLOOKUP(B1050,CREDITO_FINANCEIRO!A:K,10,FALSE)</f>
        <v>#N/A</v>
      </c>
      <c r="J1050" s="91" t="e">
        <f>VLOOKUP(B1050,CREDITO_FINANCEIRO!A:K,11,FALSE)</f>
        <v>#N/A</v>
      </c>
      <c r="K1050" s="91" t="e">
        <f>VLOOKUP(B1050,CREDITO_FINANCEIRO!A:L,12,FALSE)</f>
        <v>#N/A</v>
      </c>
      <c r="L1050" s="110" t="e">
        <f t="shared" si="160"/>
        <v>#N/A</v>
      </c>
      <c r="M1050" s="2" t="e">
        <f t="shared" si="161"/>
        <v>#N/A</v>
      </c>
      <c r="N1050" s="111" t="e">
        <f>VLOOKUP(Tabela4[[#This Row],[Proposta de Referência]],SIMP_CF!A:K,9,FALSE)</f>
        <v>#N/A</v>
      </c>
      <c r="O1050" s="111" t="e">
        <f>VLOOKUP(Tabela4[[#This Row],[Proposta de Referência]],SIMP_CF!A:K,8,FALSE)</f>
        <v>#N/A</v>
      </c>
      <c r="P1050" s="112" t="e">
        <f t="shared" si="162"/>
        <v>#N/A</v>
      </c>
      <c r="Q1050" s="112" t="e">
        <f t="shared" si="163"/>
        <v>#N/A</v>
      </c>
      <c r="R1050" t="e">
        <f t="shared" si="169"/>
        <v>#N/A</v>
      </c>
      <c r="S1050" s="108" t="e">
        <f t="shared" si="164"/>
        <v>#N/A</v>
      </c>
      <c r="T1050" s="108" t="e">
        <f t="shared" si="165"/>
        <v>#N/A</v>
      </c>
      <c r="U1050" s="110" t="e">
        <f t="shared" si="166"/>
        <v>#N/A</v>
      </c>
      <c r="V1050" t="e">
        <f t="shared" si="167"/>
        <v>#N/A</v>
      </c>
      <c r="W1050" t="str">
        <f t="shared" si="168"/>
        <v/>
      </c>
      <c r="X1050" s="24" t="str">
        <f>IFERROR(VLOOKUP(W1050,HOSPITAIS_COM_DIVIDAS!A:E,5,FALSE),"")</f>
        <v/>
      </c>
    </row>
    <row r="1051" spans="1:24" x14ac:dyDescent="0.25">
      <c r="A1051" s="52" t="str">
        <f>IFERROR((Tabela4[[#This Row],[Status da Proposta]]),"")</f>
        <v/>
      </c>
      <c r="B1051" s="121">
        <f>IFERROR((CREDITO_FINANCEIRO!A1051),"")</f>
        <v>0</v>
      </c>
      <c r="C1051" s="120" t="str">
        <f>IFERROR((VLOOKUP(B1051,CREDITO_FINANCEIRO!A:B,2,FALSE)),"")</f>
        <v/>
      </c>
      <c r="D1051" s="94" t="str">
        <f>IFERROR((VLOOKUP(B1051,CREDITO_FINANCEIRO!A:E,5,FALSE)),"")</f>
        <v/>
      </c>
      <c r="E1051" s="95" t="str">
        <f>IFERROR((VLOOKUP(B1051,CREDITO_FINANCEIRO!A:C,3,FALSE)),"")</f>
        <v/>
      </c>
      <c r="F1051" s="120" t="str">
        <f>IFERROR((VLOOKUP(B1051,CREDITO_FINANCEIRO!A:G,4,FALSE)),"")</f>
        <v/>
      </c>
      <c r="G1051" s="120" t="e">
        <f>VLOOKUP(B1051,CREDITO_FINANCEIRO!A:G,6,FALSE)</f>
        <v>#N/A</v>
      </c>
      <c r="H1051" s="120" t="e">
        <f>VLOOKUP(B1051,CREDITO_FINANCEIRO!A:G,7,FALSE)</f>
        <v>#N/A</v>
      </c>
      <c r="I1051" s="91" t="e">
        <f>VLOOKUP(B1051,CREDITO_FINANCEIRO!A:K,10,FALSE)</f>
        <v>#N/A</v>
      </c>
      <c r="J1051" s="91" t="e">
        <f>VLOOKUP(B1051,CREDITO_FINANCEIRO!A:K,11,FALSE)</f>
        <v>#N/A</v>
      </c>
      <c r="K1051" s="91" t="e">
        <f>VLOOKUP(B1051,CREDITO_FINANCEIRO!A:L,12,FALSE)</f>
        <v>#N/A</v>
      </c>
      <c r="L1051" s="110" t="e">
        <f t="shared" si="160"/>
        <v>#N/A</v>
      </c>
      <c r="M1051" s="2" t="e">
        <f t="shared" si="161"/>
        <v>#N/A</v>
      </c>
      <c r="N1051" s="111" t="e">
        <f>VLOOKUP(Tabela4[[#This Row],[Proposta de Referência]],SIMP_CF!A:K,9,FALSE)</f>
        <v>#N/A</v>
      </c>
      <c r="O1051" s="111" t="e">
        <f>VLOOKUP(Tabela4[[#This Row],[Proposta de Referência]],SIMP_CF!A:K,8,FALSE)</f>
        <v>#N/A</v>
      </c>
      <c r="P1051" s="112" t="e">
        <f t="shared" si="162"/>
        <v>#N/A</v>
      </c>
      <c r="Q1051" s="112" t="e">
        <f t="shared" si="163"/>
        <v>#N/A</v>
      </c>
      <c r="R1051" t="e">
        <f t="shared" si="169"/>
        <v>#N/A</v>
      </c>
      <c r="S1051" s="108" t="e">
        <f t="shared" si="164"/>
        <v>#N/A</v>
      </c>
      <c r="T1051" s="108" t="e">
        <f t="shared" si="165"/>
        <v>#N/A</v>
      </c>
      <c r="U1051" s="110" t="e">
        <f t="shared" si="166"/>
        <v>#N/A</v>
      </c>
      <c r="V1051" t="e">
        <f t="shared" si="167"/>
        <v>#N/A</v>
      </c>
      <c r="W1051" t="str">
        <f t="shared" si="168"/>
        <v/>
      </c>
      <c r="X1051" s="24" t="str">
        <f>IFERROR(VLOOKUP(W1051,HOSPITAIS_COM_DIVIDAS!A:E,5,FALSE),"")</f>
        <v/>
      </c>
    </row>
    <row r="1052" spans="1:24" x14ac:dyDescent="0.25">
      <c r="A1052" s="52" t="str">
        <f>IFERROR((Tabela4[[#This Row],[Status da Proposta]]),"")</f>
        <v/>
      </c>
      <c r="B1052" s="121">
        <f>IFERROR((CREDITO_FINANCEIRO!A1052),"")</f>
        <v>0</v>
      </c>
      <c r="C1052" s="120" t="str">
        <f>IFERROR((VLOOKUP(B1052,CREDITO_FINANCEIRO!A:B,2,FALSE)),"")</f>
        <v/>
      </c>
      <c r="D1052" s="94" t="str">
        <f>IFERROR((VLOOKUP(B1052,CREDITO_FINANCEIRO!A:E,5,FALSE)),"")</f>
        <v/>
      </c>
      <c r="E1052" s="95" t="str">
        <f>IFERROR((VLOOKUP(B1052,CREDITO_FINANCEIRO!A:C,3,FALSE)),"")</f>
        <v/>
      </c>
      <c r="F1052" s="120" t="str">
        <f>IFERROR((VLOOKUP(B1052,CREDITO_FINANCEIRO!A:G,4,FALSE)),"")</f>
        <v/>
      </c>
      <c r="G1052" s="120" t="e">
        <f>VLOOKUP(B1052,CREDITO_FINANCEIRO!A:G,6,FALSE)</f>
        <v>#N/A</v>
      </c>
      <c r="H1052" s="120" t="e">
        <f>VLOOKUP(B1052,CREDITO_FINANCEIRO!A:G,7,FALSE)</f>
        <v>#N/A</v>
      </c>
      <c r="I1052" s="91" t="e">
        <f>VLOOKUP(B1052,CREDITO_FINANCEIRO!A:K,10,FALSE)</f>
        <v>#N/A</v>
      </c>
      <c r="J1052" s="91" t="e">
        <f>VLOOKUP(B1052,CREDITO_FINANCEIRO!A:K,11,FALSE)</f>
        <v>#N/A</v>
      </c>
      <c r="K1052" s="91" t="e">
        <f>VLOOKUP(B1052,CREDITO_FINANCEIRO!A:L,12,FALSE)</f>
        <v>#N/A</v>
      </c>
      <c r="L1052" s="110" t="e">
        <f t="shared" si="160"/>
        <v>#N/A</v>
      </c>
      <c r="M1052" s="2" t="e">
        <f t="shared" si="161"/>
        <v>#N/A</v>
      </c>
      <c r="N1052" s="111" t="e">
        <f>VLOOKUP(Tabela4[[#This Row],[Proposta de Referência]],SIMP_CF!A:K,9,FALSE)</f>
        <v>#N/A</v>
      </c>
      <c r="O1052" s="111" t="e">
        <f>VLOOKUP(Tabela4[[#This Row],[Proposta de Referência]],SIMP_CF!A:K,8,FALSE)</f>
        <v>#N/A</v>
      </c>
      <c r="P1052" s="112" t="e">
        <f t="shared" si="162"/>
        <v>#N/A</v>
      </c>
      <c r="Q1052" s="112" t="e">
        <f t="shared" si="163"/>
        <v>#N/A</v>
      </c>
      <c r="R1052" t="e">
        <f t="shared" si="169"/>
        <v>#N/A</v>
      </c>
      <c r="S1052" s="108" t="e">
        <f t="shared" si="164"/>
        <v>#N/A</v>
      </c>
      <c r="T1052" s="108" t="e">
        <f t="shared" si="165"/>
        <v>#N/A</v>
      </c>
      <c r="U1052" s="110" t="e">
        <f t="shared" si="166"/>
        <v>#N/A</v>
      </c>
      <c r="V1052" t="e">
        <f t="shared" si="167"/>
        <v>#N/A</v>
      </c>
      <c r="W1052" t="str">
        <f t="shared" si="168"/>
        <v/>
      </c>
      <c r="X1052" s="24" t="str">
        <f>IFERROR(VLOOKUP(W1052,HOSPITAIS_COM_DIVIDAS!A:E,5,FALSE),"")</f>
        <v/>
      </c>
    </row>
    <row r="1053" spans="1:24" x14ac:dyDescent="0.25">
      <c r="A1053" s="52" t="str">
        <f>IFERROR((Tabela4[[#This Row],[Status da Proposta]]),"")</f>
        <v/>
      </c>
      <c r="B1053" s="121">
        <f>IFERROR((CREDITO_FINANCEIRO!A1053),"")</f>
        <v>0</v>
      </c>
      <c r="C1053" s="120" t="str">
        <f>IFERROR((VLOOKUP(B1053,CREDITO_FINANCEIRO!A:B,2,FALSE)),"")</f>
        <v/>
      </c>
      <c r="D1053" s="94" t="str">
        <f>IFERROR((VLOOKUP(B1053,CREDITO_FINANCEIRO!A:E,5,FALSE)),"")</f>
        <v/>
      </c>
      <c r="E1053" s="95" t="str">
        <f>IFERROR((VLOOKUP(B1053,CREDITO_FINANCEIRO!A:C,3,FALSE)),"")</f>
        <v/>
      </c>
      <c r="F1053" s="120" t="str">
        <f>IFERROR((VLOOKUP(B1053,CREDITO_FINANCEIRO!A:G,4,FALSE)),"")</f>
        <v/>
      </c>
      <c r="G1053" s="120" t="e">
        <f>VLOOKUP(B1053,CREDITO_FINANCEIRO!A:G,6,FALSE)</f>
        <v>#N/A</v>
      </c>
      <c r="H1053" s="120" t="e">
        <f>VLOOKUP(B1053,CREDITO_FINANCEIRO!A:G,7,FALSE)</f>
        <v>#N/A</v>
      </c>
      <c r="I1053" s="91" t="e">
        <f>VLOOKUP(B1053,CREDITO_FINANCEIRO!A:K,10,FALSE)</f>
        <v>#N/A</v>
      </c>
      <c r="J1053" s="91" t="e">
        <f>VLOOKUP(B1053,CREDITO_FINANCEIRO!A:K,11,FALSE)</f>
        <v>#N/A</v>
      </c>
      <c r="K1053" s="91" t="e">
        <f>VLOOKUP(B1053,CREDITO_FINANCEIRO!A:L,12,FALSE)</f>
        <v>#N/A</v>
      </c>
      <c r="L1053" s="110" t="e">
        <f t="shared" si="160"/>
        <v>#N/A</v>
      </c>
      <c r="M1053" s="2" t="e">
        <f t="shared" si="161"/>
        <v>#N/A</v>
      </c>
      <c r="N1053" s="111" t="e">
        <f>VLOOKUP(Tabela4[[#This Row],[Proposta de Referência]],SIMP_CF!A:K,9,FALSE)</f>
        <v>#N/A</v>
      </c>
      <c r="O1053" s="111" t="e">
        <f>VLOOKUP(Tabela4[[#This Row],[Proposta de Referência]],SIMP_CF!A:K,8,FALSE)</f>
        <v>#N/A</v>
      </c>
      <c r="P1053" s="112" t="e">
        <f t="shared" si="162"/>
        <v>#N/A</v>
      </c>
      <c r="Q1053" s="112" t="e">
        <f t="shared" si="163"/>
        <v>#N/A</v>
      </c>
      <c r="R1053" t="e">
        <f t="shared" si="169"/>
        <v>#N/A</v>
      </c>
      <c r="S1053" s="108" t="e">
        <f t="shared" si="164"/>
        <v>#N/A</v>
      </c>
      <c r="T1053" s="108" t="e">
        <f t="shared" si="165"/>
        <v>#N/A</v>
      </c>
      <c r="U1053" s="110" t="e">
        <f t="shared" si="166"/>
        <v>#N/A</v>
      </c>
      <c r="V1053" t="e">
        <f t="shared" si="167"/>
        <v>#N/A</v>
      </c>
      <c r="W1053" t="str">
        <f t="shared" si="168"/>
        <v/>
      </c>
      <c r="X1053" s="24" t="str">
        <f>IFERROR(VLOOKUP(W1053,HOSPITAIS_COM_DIVIDAS!A:E,5,FALSE),"")</f>
        <v/>
      </c>
    </row>
    <row r="1054" spans="1:24" x14ac:dyDescent="0.25">
      <c r="A1054" s="52" t="str">
        <f>IFERROR((Tabela4[[#This Row],[Status da Proposta]]),"")</f>
        <v/>
      </c>
      <c r="B1054" s="121">
        <f>IFERROR((CREDITO_FINANCEIRO!A1054),"")</f>
        <v>0</v>
      </c>
      <c r="C1054" s="120" t="str">
        <f>IFERROR((VLOOKUP(B1054,CREDITO_FINANCEIRO!A:B,2,FALSE)),"")</f>
        <v/>
      </c>
      <c r="D1054" s="94" t="str">
        <f>IFERROR((VLOOKUP(B1054,CREDITO_FINANCEIRO!A:E,5,FALSE)),"")</f>
        <v/>
      </c>
      <c r="E1054" s="95" t="str">
        <f>IFERROR((VLOOKUP(B1054,CREDITO_FINANCEIRO!A:C,3,FALSE)),"")</f>
        <v/>
      </c>
      <c r="F1054" s="120" t="str">
        <f>IFERROR((VLOOKUP(B1054,CREDITO_FINANCEIRO!A:G,4,FALSE)),"")</f>
        <v/>
      </c>
      <c r="G1054" s="120" t="e">
        <f>VLOOKUP(B1054,CREDITO_FINANCEIRO!A:G,6,FALSE)</f>
        <v>#N/A</v>
      </c>
      <c r="H1054" s="120" t="e">
        <f>VLOOKUP(B1054,CREDITO_FINANCEIRO!A:G,7,FALSE)</f>
        <v>#N/A</v>
      </c>
      <c r="I1054" s="91" t="e">
        <f>VLOOKUP(B1054,CREDITO_FINANCEIRO!A:K,10,FALSE)</f>
        <v>#N/A</v>
      </c>
      <c r="J1054" s="91" t="e">
        <f>VLOOKUP(B1054,CREDITO_FINANCEIRO!A:K,11,FALSE)</f>
        <v>#N/A</v>
      </c>
      <c r="K1054" s="91" t="e">
        <f>VLOOKUP(B1054,CREDITO_FINANCEIRO!A:L,12,FALSE)</f>
        <v>#N/A</v>
      </c>
      <c r="L1054" s="110" t="e">
        <f t="shared" si="160"/>
        <v>#N/A</v>
      </c>
      <c r="M1054" s="2" t="e">
        <f t="shared" si="161"/>
        <v>#N/A</v>
      </c>
      <c r="N1054" s="111" t="e">
        <f>VLOOKUP(Tabela4[[#This Row],[Proposta de Referência]],SIMP_CF!A:K,9,FALSE)</f>
        <v>#N/A</v>
      </c>
      <c r="O1054" s="111" t="e">
        <f>VLOOKUP(Tabela4[[#This Row],[Proposta de Referência]],SIMP_CF!A:K,8,FALSE)</f>
        <v>#N/A</v>
      </c>
      <c r="P1054" s="112" t="e">
        <f t="shared" si="162"/>
        <v>#N/A</v>
      </c>
      <c r="Q1054" s="112" t="e">
        <f t="shared" si="163"/>
        <v>#N/A</v>
      </c>
      <c r="R1054" t="e">
        <f t="shared" si="169"/>
        <v>#N/A</v>
      </c>
      <c r="S1054" s="108" t="e">
        <f t="shared" si="164"/>
        <v>#N/A</v>
      </c>
      <c r="T1054" s="108" t="e">
        <f t="shared" si="165"/>
        <v>#N/A</v>
      </c>
      <c r="U1054" s="110" t="e">
        <f t="shared" si="166"/>
        <v>#N/A</v>
      </c>
      <c r="V1054" t="e">
        <f t="shared" si="167"/>
        <v>#N/A</v>
      </c>
      <c r="W1054" t="str">
        <f t="shared" si="168"/>
        <v/>
      </c>
      <c r="X1054" s="24" t="str">
        <f>IFERROR(VLOOKUP(W1054,HOSPITAIS_COM_DIVIDAS!A:E,5,FALSE),"")</f>
        <v/>
      </c>
    </row>
    <row r="1055" spans="1:24" x14ac:dyDescent="0.25">
      <c r="A1055" s="52" t="str">
        <f>IFERROR((Tabela4[[#This Row],[Status da Proposta]]),"")</f>
        <v/>
      </c>
      <c r="B1055" s="121">
        <f>IFERROR((CREDITO_FINANCEIRO!A1055),"")</f>
        <v>0</v>
      </c>
      <c r="C1055" s="120" t="str">
        <f>IFERROR((VLOOKUP(B1055,CREDITO_FINANCEIRO!A:B,2,FALSE)),"")</f>
        <v/>
      </c>
      <c r="D1055" s="94" t="str">
        <f>IFERROR((VLOOKUP(B1055,CREDITO_FINANCEIRO!A:E,5,FALSE)),"")</f>
        <v/>
      </c>
      <c r="E1055" s="95" t="str">
        <f>IFERROR((VLOOKUP(B1055,CREDITO_FINANCEIRO!A:C,3,FALSE)),"")</f>
        <v/>
      </c>
      <c r="F1055" s="120" t="str">
        <f>IFERROR((VLOOKUP(B1055,CREDITO_FINANCEIRO!A:G,4,FALSE)),"")</f>
        <v/>
      </c>
      <c r="G1055" s="120" t="e">
        <f>VLOOKUP(B1055,CREDITO_FINANCEIRO!A:G,6,FALSE)</f>
        <v>#N/A</v>
      </c>
      <c r="H1055" s="120" t="e">
        <f>VLOOKUP(B1055,CREDITO_FINANCEIRO!A:G,7,FALSE)</f>
        <v>#N/A</v>
      </c>
      <c r="I1055" s="91" t="e">
        <f>VLOOKUP(B1055,CREDITO_FINANCEIRO!A:K,10,FALSE)</f>
        <v>#N/A</v>
      </c>
      <c r="J1055" s="91" t="e">
        <f>VLOOKUP(B1055,CREDITO_FINANCEIRO!A:K,11,FALSE)</f>
        <v>#N/A</v>
      </c>
      <c r="K1055" s="91" t="e">
        <f>VLOOKUP(B1055,CREDITO_FINANCEIRO!A:L,12,FALSE)</f>
        <v>#N/A</v>
      </c>
      <c r="L1055" s="110" t="e">
        <f t="shared" si="160"/>
        <v>#N/A</v>
      </c>
      <c r="M1055" s="2" t="e">
        <f t="shared" si="161"/>
        <v>#N/A</v>
      </c>
      <c r="N1055" s="111" t="e">
        <f>VLOOKUP(Tabela4[[#This Row],[Proposta de Referência]],SIMP_CF!A:K,9,FALSE)</f>
        <v>#N/A</v>
      </c>
      <c r="O1055" s="111" t="e">
        <f>VLOOKUP(Tabela4[[#This Row],[Proposta de Referência]],SIMP_CF!A:K,8,FALSE)</f>
        <v>#N/A</v>
      </c>
      <c r="P1055" s="112" t="e">
        <f t="shared" si="162"/>
        <v>#N/A</v>
      </c>
      <c r="Q1055" s="112" t="e">
        <f t="shared" si="163"/>
        <v>#N/A</v>
      </c>
      <c r="R1055" t="e">
        <f t="shared" si="169"/>
        <v>#N/A</v>
      </c>
      <c r="S1055" s="108" t="e">
        <f t="shared" si="164"/>
        <v>#N/A</v>
      </c>
      <c r="T1055" s="108" t="e">
        <f t="shared" si="165"/>
        <v>#N/A</v>
      </c>
      <c r="U1055" s="110" t="e">
        <f t="shared" si="166"/>
        <v>#N/A</v>
      </c>
      <c r="V1055" t="e">
        <f t="shared" si="167"/>
        <v>#N/A</v>
      </c>
      <c r="W1055" t="str">
        <f t="shared" si="168"/>
        <v/>
      </c>
      <c r="X1055" s="24" t="str">
        <f>IFERROR(VLOOKUP(W1055,HOSPITAIS_COM_DIVIDAS!A:E,5,FALSE),"")</f>
        <v/>
      </c>
    </row>
    <row r="1056" spans="1:24" x14ac:dyDescent="0.25">
      <c r="A1056" s="52" t="str">
        <f>IFERROR((Tabela4[[#This Row],[Status da Proposta]]),"")</f>
        <v/>
      </c>
      <c r="B1056" s="121">
        <f>IFERROR((CREDITO_FINANCEIRO!A1056),"")</f>
        <v>0</v>
      </c>
      <c r="C1056" s="120" t="str">
        <f>IFERROR((VLOOKUP(B1056,CREDITO_FINANCEIRO!A:B,2,FALSE)),"")</f>
        <v/>
      </c>
      <c r="D1056" s="94" t="str">
        <f>IFERROR((VLOOKUP(B1056,CREDITO_FINANCEIRO!A:E,5,FALSE)),"")</f>
        <v/>
      </c>
      <c r="E1056" s="95" t="str">
        <f>IFERROR((VLOOKUP(B1056,CREDITO_FINANCEIRO!A:C,3,FALSE)),"")</f>
        <v/>
      </c>
      <c r="F1056" s="120" t="str">
        <f>IFERROR((VLOOKUP(B1056,CREDITO_FINANCEIRO!A:G,4,FALSE)),"")</f>
        <v/>
      </c>
      <c r="G1056" s="120" t="e">
        <f>VLOOKUP(B1056,CREDITO_FINANCEIRO!A:G,6,FALSE)</f>
        <v>#N/A</v>
      </c>
      <c r="H1056" s="120" t="e">
        <f>VLOOKUP(B1056,CREDITO_FINANCEIRO!A:G,7,FALSE)</f>
        <v>#N/A</v>
      </c>
      <c r="I1056" s="91" t="e">
        <f>VLOOKUP(B1056,CREDITO_FINANCEIRO!A:K,10,FALSE)</f>
        <v>#N/A</v>
      </c>
      <c r="J1056" s="91" t="e">
        <f>VLOOKUP(B1056,CREDITO_FINANCEIRO!A:K,11,FALSE)</f>
        <v>#N/A</v>
      </c>
      <c r="K1056" s="91" t="e">
        <f>VLOOKUP(B1056,CREDITO_FINANCEIRO!A:L,12,FALSE)</f>
        <v>#N/A</v>
      </c>
      <c r="L1056" s="110" t="e">
        <f t="shared" si="160"/>
        <v>#N/A</v>
      </c>
      <c r="M1056" s="2" t="e">
        <f t="shared" si="161"/>
        <v>#N/A</v>
      </c>
      <c r="N1056" s="111" t="e">
        <f>VLOOKUP(Tabela4[[#This Row],[Proposta de Referência]],SIMP_CF!A:K,9,FALSE)</f>
        <v>#N/A</v>
      </c>
      <c r="O1056" s="111" t="e">
        <f>VLOOKUP(Tabela4[[#This Row],[Proposta de Referência]],SIMP_CF!A:K,8,FALSE)</f>
        <v>#N/A</v>
      </c>
      <c r="P1056" s="112" t="e">
        <f t="shared" si="162"/>
        <v>#N/A</v>
      </c>
      <c r="Q1056" s="112" t="e">
        <f t="shared" si="163"/>
        <v>#N/A</v>
      </c>
      <c r="R1056" t="e">
        <f t="shared" si="169"/>
        <v>#N/A</v>
      </c>
      <c r="S1056" s="108" t="e">
        <f t="shared" si="164"/>
        <v>#N/A</v>
      </c>
      <c r="T1056" s="108" t="e">
        <f t="shared" si="165"/>
        <v>#N/A</v>
      </c>
      <c r="U1056" s="110" t="e">
        <f t="shared" si="166"/>
        <v>#N/A</v>
      </c>
      <c r="V1056" t="e">
        <f t="shared" si="167"/>
        <v>#N/A</v>
      </c>
      <c r="W1056" t="str">
        <f t="shared" si="168"/>
        <v/>
      </c>
      <c r="X1056" s="24" t="str">
        <f>IFERROR(VLOOKUP(W1056,HOSPITAIS_COM_DIVIDAS!A:E,5,FALSE),"")</f>
        <v/>
      </c>
    </row>
    <row r="1057" spans="1:24" x14ac:dyDescent="0.25">
      <c r="A1057" s="52" t="str">
        <f>IFERROR((Tabela4[[#This Row],[Status da Proposta]]),"")</f>
        <v/>
      </c>
      <c r="B1057" s="121">
        <f>IFERROR((CREDITO_FINANCEIRO!A1057),"")</f>
        <v>0</v>
      </c>
      <c r="C1057" s="120" t="str">
        <f>IFERROR((VLOOKUP(B1057,CREDITO_FINANCEIRO!A:B,2,FALSE)),"")</f>
        <v/>
      </c>
      <c r="D1057" s="94" t="str">
        <f>IFERROR((VLOOKUP(B1057,CREDITO_FINANCEIRO!A:E,5,FALSE)),"")</f>
        <v/>
      </c>
      <c r="E1057" s="95" t="str">
        <f>IFERROR((VLOOKUP(B1057,CREDITO_FINANCEIRO!A:C,3,FALSE)),"")</f>
        <v/>
      </c>
      <c r="F1057" s="120" t="str">
        <f>IFERROR((VLOOKUP(B1057,CREDITO_FINANCEIRO!A:G,4,FALSE)),"")</f>
        <v/>
      </c>
      <c r="G1057" s="120" t="e">
        <f>VLOOKUP(B1057,CREDITO_FINANCEIRO!A:G,6,FALSE)</f>
        <v>#N/A</v>
      </c>
      <c r="H1057" s="120" t="e">
        <f>VLOOKUP(B1057,CREDITO_FINANCEIRO!A:G,7,FALSE)</f>
        <v>#N/A</v>
      </c>
      <c r="I1057" s="91" t="e">
        <f>VLOOKUP(B1057,CREDITO_FINANCEIRO!A:K,10,FALSE)</f>
        <v>#N/A</v>
      </c>
      <c r="J1057" s="91" t="e">
        <f>VLOOKUP(B1057,CREDITO_FINANCEIRO!A:K,11,FALSE)</f>
        <v>#N/A</v>
      </c>
      <c r="K1057" s="91" t="e">
        <f>VLOOKUP(B1057,CREDITO_FINANCEIRO!A:L,12,FALSE)</f>
        <v>#N/A</v>
      </c>
      <c r="L1057" s="110" t="e">
        <f t="shared" si="160"/>
        <v>#N/A</v>
      </c>
      <c r="M1057" s="2" t="e">
        <f t="shared" si="161"/>
        <v>#N/A</v>
      </c>
      <c r="N1057" s="111" t="e">
        <f>VLOOKUP(Tabela4[[#This Row],[Proposta de Referência]],SIMP_CF!A:K,9,FALSE)</f>
        <v>#N/A</v>
      </c>
      <c r="O1057" s="111" t="e">
        <f>VLOOKUP(Tabela4[[#This Row],[Proposta de Referência]],SIMP_CF!A:K,8,FALSE)</f>
        <v>#N/A</v>
      </c>
      <c r="P1057" s="112" t="e">
        <f t="shared" si="162"/>
        <v>#N/A</v>
      </c>
      <c r="Q1057" s="112" t="e">
        <f t="shared" si="163"/>
        <v>#N/A</v>
      </c>
      <c r="R1057" t="e">
        <f t="shared" si="169"/>
        <v>#N/A</v>
      </c>
      <c r="S1057" s="108" t="e">
        <f t="shared" si="164"/>
        <v>#N/A</v>
      </c>
      <c r="T1057" s="108" t="e">
        <f t="shared" si="165"/>
        <v>#N/A</v>
      </c>
      <c r="U1057" s="110" t="e">
        <f t="shared" si="166"/>
        <v>#N/A</v>
      </c>
      <c r="V1057" t="e">
        <f t="shared" si="167"/>
        <v>#N/A</v>
      </c>
      <c r="W1057" t="str">
        <f t="shared" si="168"/>
        <v/>
      </c>
      <c r="X1057" s="24" t="str">
        <f>IFERROR(VLOOKUP(W1057,HOSPITAIS_COM_DIVIDAS!A:E,5,FALSE),"")</f>
        <v/>
      </c>
    </row>
    <row r="1058" spans="1:24" x14ac:dyDescent="0.25">
      <c r="A1058" s="52" t="str">
        <f>IFERROR((Tabela4[[#This Row],[Status da Proposta]]),"")</f>
        <v/>
      </c>
      <c r="B1058" s="121">
        <f>IFERROR((CREDITO_FINANCEIRO!A1058),"")</f>
        <v>0</v>
      </c>
      <c r="C1058" s="120" t="str">
        <f>IFERROR((VLOOKUP(B1058,CREDITO_FINANCEIRO!A:B,2,FALSE)),"")</f>
        <v/>
      </c>
      <c r="D1058" s="94" t="str">
        <f>IFERROR((VLOOKUP(B1058,CREDITO_FINANCEIRO!A:E,5,FALSE)),"")</f>
        <v/>
      </c>
      <c r="E1058" s="95" t="str">
        <f>IFERROR((VLOOKUP(B1058,CREDITO_FINANCEIRO!A:C,3,FALSE)),"")</f>
        <v/>
      </c>
      <c r="F1058" s="120" t="str">
        <f>IFERROR((VLOOKUP(B1058,CREDITO_FINANCEIRO!A:G,4,FALSE)),"")</f>
        <v/>
      </c>
      <c r="G1058" s="120" t="e">
        <f>VLOOKUP(B1058,CREDITO_FINANCEIRO!A:G,6,FALSE)</f>
        <v>#N/A</v>
      </c>
      <c r="H1058" s="120" t="e">
        <f>VLOOKUP(B1058,CREDITO_FINANCEIRO!A:G,7,FALSE)</f>
        <v>#N/A</v>
      </c>
      <c r="I1058" s="91" t="e">
        <f>VLOOKUP(B1058,CREDITO_FINANCEIRO!A:K,10,FALSE)</f>
        <v>#N/A</v>
      </c>
      <c r="J1058" s="91" t="e">
        <f>VLOOKUP(B1058,CREDITO_FINANCEIRO!A:K,11,FALSE)</f>
        <v>#N/A</v>
      </c>
      <c r="K1058" s="91" t="e">
        <f>VLOOKUP(B1058,CREDITO_FINANCEIRO!A:L,12,FALSE)</f>
        <v>#N/A</v>
      </c>
      <c r="L1058" s="110" t="e">
        <f t="shared" si="160"/>
        <v>#N/A</v>
      </c>
      <c r="M1058" s="2" t="e">
        <f t="shared" si="161"/>
        <v>#N/A</v>
      </c>
      <c r="N1058" s="111" t="e">
        <f>VLOOKUP(Tabela4[[#This Row],[Proposta de Referência]],SIMP_CF!A:K,9,FALSE)</f>
        <v>#N/A</v>
      </c>
      <c r="O1058" s="111" t="e">
        <f>VLOOKUP(Tabela4[[#This Row],[Proposta de Referência]],SIMP_CF!A:K,8,FALSE)</f>
        <v>#N/A</v>
      </c>
      <c r="P1058" s="112" t="e">
        <f t="shared" si="162"/>
        <v>#N/A</v>
      </c>
      <c r="Q1058" s="112" t="e">
        <f t="shared" si="163"/>
        <v>#N/A</v>
      </c>
      <c r="R1058" t="e">
        <f t="shared" si="169"/>
        <v>#N/A</v>
      </c>
      <c r="S1058" s="108" t="e">
        <f t="shared" si="164"/>
        <v>#N/A</v>
      </c>
      <c r="T1058" s="108" t="e">
        <f t="shared" si="165"/>
        <v>#N/A</v>
      </c>
      <c r="U1058" s="110" t="e">
        <f t="shared" si="166"/>
        <v>#N/A</v>
      </c>
      <c r="V1058" t="e">
        <f t="shared" si="167"/>
        <v>#N/A</v>
      </c>
      <c r="W1058" t="str">
        <f t="shared" si="168"/>
        <v/>
      </c>
      <c r="X1058" s="24" t="str">
        <f>IFERROR(VLOOKUP(W1058,HOSPITAIS_COM_DIVIDAS!A:E,5,FALSE),"")</f>
        <v/>
      </c>
    </row>
    <row r="1059" spans="1:24" x14ac:dyDescent="0.25">
      <c r="A1059" s="52" t="str">
        <f>IFERROR((Tabela4[[#This Row],[Status da Proposta]]),"")</f>
        <v/>
      </c>
      <c r="B1059" s="121">
        <f>IFERROR((CREDITO_FINANCEIRO!A1059),"")</f>
        <v>0</v>
      </c>
      <c r="C1059" s="120" t="str">
        <f>IFERROR((VLOOKUP(B1059,CREDITO_FINANCEIRO!A:B,2,FALSE)),"")</f>
        <v/>
      </c>
      <c r="D1059" s="94" t="str">
        <f>IFERROR((VLOOKUP(B1059,CREDITO_FINANCEIRO!A:E,5,FALSE)),"")</f>
        <v/>
      </c>
      <c r="E1059" s="95" t="str">
        <f>IFERROR((VLOOKUP(B1059,CREDITO_FINANCEIRO!A:C,3,FALSE)),"")</f>
        <v/>
      </c>
      <c r="F1059" s="120" t="str">
        <f>IFERROR((VLOOKUP(B1059,CREDITO_FINANCEIRO!A:G,4,FALSE)),"")</f>
        <v/>
      </c>
      <c r="G1059" s="120" t="e">
        <f>VLOOKUP(B1059,CREDITO_FINANCEIRO!A:G,6,FALSE)</f>
        <v>#N/A</v>
      </c>
      <c r="H1059" s="120" t="e">
        <f>VLOOKUP(B1059,CREDITO_FINANCEIRO!A:G,7,FALSE)</f>
        <v>#N/A</v>
      </c>
      <c r="I1059" s="91" t="e">
        <f>VLOOKUP(B1059,CREDITO_FINANCEIRO!A:K,10,FALSE)</f>
        <v>#N/A</v>
      </c>
      <c r="J1059" s="91" t="e">
        <f>VLOOKUP(B1059,CREDITO_FINANCEIRO!A:K,11,FALSE)</f>
        <v>#N/A</v>
      </c>
      <c r="K1059" s="91" t="e">
        <f>VLOOKUP(B1059,CREDITO_FINANCEIRO!A:L,12,FALSE)</f>
        <v>#N/A</v>
      </c>
      <c r="L1059" s="110" t="e">
        <f t="shared" si="160"/>
        <v>#N/A</v>
      </c>
      <c r="M1059" s="2" t="e">
        <f t="shared" si="161"/>
        <v>#N/A</v>
      </c>
      <c r="N1059" s="111" t="e">
        <f>VLOOKUP(Tabela4[[#This Row],[Proposta de Referência]],SIMP_CF!A:K,9,FALSE)</f>
        <v>#N/A</v>
      </c>
      <c r="O1059" s="111" t="e">
        <f>VLOOKUP(Tabela4[[#This Row],[Proposta de Referência]],SIMP_CF!A:K,8,FALSE)</f>
        <v>#N/A</v>
      </c>
      <c r="P1059" s="112" t="e">
        <f t="shared" si="162"/>
        <v>#N/A</v>
      </c>
      <c r="Q1059" s="112" t="e">
        <f t="shared" si="163"/>
        <v>#N/A</v>
      </c>
      <c r="R1059" t="e">
        <f t="shared" si="169"/>
        <v>#N/A</v>
      </c>
      <c r="S1059" s="108" t="e">
        <f t="shared" si="164"/>
        <v>#N/A</v>
      </c>
      <c r="T1059" s="108" t="e">
        <f t="shared" si="165"/>
        <v>#N/A</v>
      </c>
      <c r="U1059" s="110" t="e">
        <f t="shared" si="166"/>
        <v>#N/A</v>
      </c>
      <c r="V1059" t="e">
        <f t="shared" si="167"/>
        <v>#N/A</v>
      </c>
      <c r="W1059" t="str">
        <f t="shared" si="168"/>
        <v/>
      </c>
      <c r="X1059" s="24" t="str">
        <f>IFERROR(VLOOKUP(W1059,HOSPITAIS_COM_DIVIDAS!A:E,5,FALSE),"")</f>
        <v/>
      </c>
    </row>
    <row r="1060" spans="1:24" x14ac:dyDescent="0.25">
      <c r="A1060" s="52" t="str">
        <f>IFERROR((Tabela4[[#This Row],[Status da Proposta]]),"")</f>
        <v/>
      </c>
      <c r="B1060" s="121">
        <f>IFERROR((CREDITO_FINANCEIRO!A1060),"")</f>
        <v>0</v>
      </c>
      <c r="C1060" s="120" t="str">
        <f>IFERROR((VLOOKUP(B1060,CREDITO_FINANCEIRO!A:B,2,FALSE)),"")</f>
        <v/>
      </c>
      <c r="D1060" s="94" t="str">
        <f>IFERROR((VLOOKUP(B1060,CREDITO_FINANCEIRO!A:E,5,FALSE)),"")</f>
        <v/>
      </c>
      <c r="E1060" s="95" t="str">
        <f>IFERROR((VLOOKUP(B1060,CREDITO_FINANCEIRO!A:C,3,FALSE)),"")</f>
        <v/>
      </c>
      <c r="F1060" s="120" t="str">
        <f>IFERROR((VLOOKUP(B1060,CREDITO_FINANCEIRO!A:G,4,FALSE)),"")</f>
        <v/>
      </c>
      <c r="G1060" s="120" t="e">
        <f>VLOOKUP(B1060,CREDITO_FINANCEIRO!A:G,6,FALSE)</f>
        <v>#N/A</v>
      </c>
      <c r="H1060" s="120" t="e">
        <f>VLOOKUP(B1060,CREDITO_FINANCEIRO!A:G,7,FALSE)</f>
        <v>#N/A</v>
      </c>
      <c r="I1060" s="91" t="e">
        <f>VLOOKUP(B1060,CREDITO_FINANCEIRO!A:K,10,FALSE)</f>
        <v>#N/A</v>
      </c>
      <c r="J1060" s="91" t="e">
        <f>VLOOKUP(B1060,CREDITO_FINANCEIRO!A:K,11,FALSE)</f>
        <v>#N/A</v>
      </c>
      <c r="K1060" s="91" t="e">
        <f>VLOOKUP(B1060,CREDITO_FINANCEIRO!A:L,12,FALSE)</f>
        <v>#N/A</v>
      </c>
      <c r="L1060" s="110" t="e">
        <f t="shared" si="160"/>
        <v>#N/A</v>
      </c>
      <c r="M1060" s="2" t="e">
        <f t="shared" si="161"/>
        <v>#N/A</v>
      </c>
      <c r="N1060" s="111" t="e">
        <f>VLOOKUP(Tabela4[[#This Row],[Proposta de Referência]],SIMP_CF!A:K,9,FALSE)</f>
        <v>#N/A</v>
      </c>
      <c r="O1060" s="111" t="e">
        <f>VLOOKUP(Tabela4[[#This Row],[Proposta de Referência]],SIMP_CF!A:K,8,FALSE)</f>
        <v>#N/A</v>
      </c>
      <c r="P1060" s="112" t="e">
        <f t="shared" si="162"/>
        <v>#N/A</v>
      </c>
      <c r="Q1060" s="112" t="e">
        <f t="shared" si="163"/>
        <v>#N/A</v>
      </c>
      <c r="R1060" t="e">
        <f t="shared" si="169"/>
        <v>#N/A</v>
      </c>
      <c r="S1060" s="108" t="e">
        <f t="shared" si="164"/>
        <v>#N/A</v>
      </c>
      <c r="T1060" s="108" t="e">
        <f t="shared" si="165"/>
        <v>#N/A</v>
      </c>
      <c r="U1060" s="110" t="e">
        <f t="shared" si="166"/>
        <v>#N/A</v>
      </c>
      <c r="V1060" t="e">
        <f t="shared" si="167"/>
        <v>#N/A</v>
      </c>
      <c r="W1060" t="str">
        <f t="shared" si="168"/>
        <v/>
      </c>
      <c r="X1060" s="24" t="str">
        <f>IFERROR(VLOOKUP(W1060,HOSPITAIS_COM_DIVIDAS!A:E,5,FALSE),"")</f>
        <v/>
      </c>
    </row>
    <row r="1061" spans="1:24" x14ac:dyDescent="0.25">
      <c r="A1061" s="52" t="str">
        <f>IFERROR((Tabela4[[#This Row],[Status da Proposta]]),"")</f>
        <v/>
      </c>
      <c r="B1061" s="121">
        <f>IFERROR((CREDITO_FINANCEIRO!A1061),"")</f>
        <v>0</v>
      </c>
      <c r="C1061" s="120" t="str">
        <f>IFERROR((VLOOKUP(B1061,CREDITO_FINANCEIRO!A:B,2,FALSE)),"")</f>
        <v/>
      </c>
      <c r="D1061" s="94" t="str">
        <f>IFERROR((VLOOKUP(B1061,CREDITO_FINANCEIRO!A:E,5,FALSE)),"")</f>
        <v/>
      </c>
      <c r="E1061" s="95" t="str">
        <f>IFERROR((VLOOKUP(B1061,CREDITO_FINANCEIRO!A:C,3,FALSE)),"")</f>
        <v/>
      </c>
      <c r="F1061" s="120" t="str">
        <f>IFERROR((VLOOKUP(B1061,CREDITO_FINANCEIRO!A:G,4,FALSE)),"")</f>
        <v/>
      </c>
      <c r="G1061" s="120" t="e">
        <f>VLOOKUP(B1061,CREDITO_FINANCEIRO!A:G,6,FALSE)</f>
        <v>#N/A</v>
      </c>
      <c r="H1061" s="120" t="e">
        <f>VLOOKUP(B1061,CREDITO_FINANCEIRO!A:G,7,FALSE)</f>
        <v>#N/A</v>
      </c>
      <c r="I1061" s="91" t="e">
        <f>VLOOKUP(B1061,CREDITO_FINANCEIRO!A:K,10,FALSE)</f>
        <v>#N/A</v>
      </c>
      <c r="J1061" s="91" t="e">
        <f>VLOOKUP(B1061,CREDITO_FINANCEIRO!A:K,11,FALSE)</f>
        <v>#N/A</v>
      </c>
      <c r="K1061" s="91" t="e">
        <f>VLOOKUP(B1061,CREDITO_FINANCEIRO!A:L,12,FALSE)</f>
        <v>#N/A</v>
      </c>
      <c r="L1061" s="110" t="e">
        <f t="shared" si="160"/>
        <v>#N/A</v>
      </c>
      <c r="M1061" s="2" t="e">
        <f t="shared" si="161"/>
        <v>#N/A</v>
      </c>
      <c r="N1061" s="111" t="e">
        <f>VLOOKUP(Tabela4[[#This Row],[Proposta de Referência]],SIMP_CF!A:K,9,FALSE)</f>
        <v>#N/A</v>
      </c>
      <c r="O1061" s="111" t="e">
        <f>VLOOKUP(Tabela4[[#This Row],[Proposta de Referência]],SIMP_CF!A:K,8,FALSE)</f>
        <v>#N/A</v>
      </c>
      <c r="P1061" s="112" t="e">
        <f t="shared" si="162"/>
        <v>#N/A</v>
      </c>
      <c r="Q1061" s="112" t="e">
        <f t="shared" si="163"/>
        <v>#N/A</v>
      </c>
      <c r="R1061" t="e">
        <f t="shared" si="169"/>
        <v>#N/A</v>
      </c>
      <c r="S1061" s="108" t="e">
        <f t="shared" si="164"/>
        <v>#N/A</v>
      </c>
      <c r="T1061" s="108" t="e">
        <f t="shared" si="165"/>
        <v>#N/A</v>
      </c>
      <c r="U1061" s="110" t="e">
        <f t="shared" si="166"/>
        <v>#N/A</v>
      </c>
      <c r="V1061" t="e">
        <f t="shared" si="167"/>
        <v>#N/A</v>
      </c>
      <c r="W1061" t="str">
        <f t="shared" si="168"/>
        <v/>
      </c>
      <c r="X1061" s="24" t="str">
        <f>IFERROR(VLOOKUP(W1061,HOSPITAIS_COM_DIVIDAS!A:E,5,FALSE),"")</f>
        <v/>
      </c>
    </row>
    <row r="1062" spans="1:24" x14ac:dyDescent="0.25">
      <c r="A1062" s="52" t="str">
        <f>IFERROR((Tabela4[[#This Row],[Status da Proposta]]),"")</f>
        <v/>
      </c>
      <c r="B1062" s="121">
        <f>IFERROR((CREDITO_FINANCEIRO!A1062),"")</f>
        <v>0</v>
      </c>
      <c r="C1062" s="120" t="str">
        <f>IFERROR((VLOOKUP(B1062,CREDITO_FINANCEIRO!A:B,2,FALSE)),"")</f>
        <v/>
      </c>
      <c r="D1062" s="94" t="str">
        <f>IFERROR((VLOOKUP(B1062,CREDITO_FINANCEIRO!A:E,5,FALSE)),"")</f>
        <v/>
      </c>
      <c r="E1062" s="95" t="str">
        <f>IFERROR((VLOOKUP(B1062,CREDITO_FINANCEIRO!A:C,3,FALSE)),"")</f>
        <v/>
      </c>
      <c r="F1062" s="120" t="str">
        <f>IFERROR((VLOOKUP(B1062,CREDITO_FINANCEIRO!A:G,4,FALSE)),"")</f>
        <v/>
      </c>
      <c r="G1062" s="120" t="e">
        <f>VLOOKUP(B1062,CREDITO_FINANCEIRO!A:G,6,FALSE)</f>
        <v>#N/A</v>
      </c>
      <c r="H1062" s="120" t="e">
        <f>VLOOKUP(B1062,CREDITO_FINANCEIRO!A:G,7,FALSE)</f>
        <v>#N/A</v>
      </c>
      <c r="I1062" s="91" t="e">
        <f>VLOOKUP(B1062,CREDITO_FINANCEIRO!A:K,10,FALSE)</f>
        <v>#N/A</v>
      </c>
      <c r="J1062" s="91" t="e">
        <f>VLOOKUP(B1062,CREDITO_FINANCEIRO!A:K,11,FALSE)</f>
        <v>#N/A</v>
      </c>
      <c r="K1062" s="91" t="e">
        <f>VLOOKUP(B1062,CREDITO_FINANCEIRO!A:L,12,FALSE)</f>
        <v>#N/A</v>
      </c>
      <c r="L1062" s="110" t="e">
        <f t="shared" si="160"/>
        <v>#N/A</v>
      </c>
      <c r="M1062" s="2" t="e">
        <f t="shared" si="161"/>
        <v>#N/A</v>
      </c>
      <c r="N1062" s="111" t="e">
        <f>VLOOKUP(Tabela4[[#This Row],[Proposta de Referência]],SIMP_CF!A:K,9,FALSE)</f>
        <v>#N/A</v>
      </c>
      <c r="O1062" s="111" t="e">
        <f>VLOOKUP(Tabela4[[#This Row],[Proposta de Referência]],SIMP_CF!A:K,8,FALSE)</f>
        <v>#N/A</v>
      </c>
      <c r="P1062" s="112" t="e">
        <f t="shared" si="162"/>
        <v>#N/A</v>
      </c>
      <c r="Q1062" s="112" t="e">
        <f t="shared" si="163"/>
        <v>#N/A</v>
      </c>
      <c r="R1062" t="e">
        <f t="shared" si="169"/>
        <v>#N/A</v>
      </c>
      <c r="S1062" s="108" t="e">
        <f t="shared" si="164"/>
        <v>#N/A</v>
      </c>
      <c r="T1062" s="108" t="e">
        <f t="shared" si="165"/>
        <v>#N/A</v>
      </c>
      <c r="U1062" s="110" t="e">
        <f t="shared" si="166"/>
        <v>#N/A</v>
      </c>
      <c r="V1062" t="e">
        <f t="shared" si="167"/>
        <v>#N/A</v>
      </c>
      <c r="W1062" t="str">
        <f t="shared" si="168"/>
        <v/>
      </c>
      <c r="X1062" s="24" t="str">
        <f>IFERROR(VLOOKUP(W1062,HOSPITAIS_COM_DIVIDAS!A:E,5,FALSE),"")</f>
        <v/>
      </c>
    </row>
    <row r="1063" spans="1:24" x14ac:dyDescent="0.25">
      <c r="A1063" s="52" t="str">
        <f>IFERROR((Tabela4[[#This Row],[Status da Proposta]]),"")</f>
        <v/>
      </c>
      <c r="B1063" s="121">
        <f>IFERROR((CREDITO_FINANCEIRO!A1063),"")</f>
        <v>0</v>
      </c>
      <c r="C1063" s="120" t="str">
        <f>IFERROR((VLOOKUP(B1063,CREDITO_FINANCEIRO!A:B,2,FALSE)),"")</f>
        <v/>
      </c>
      <c r="D1063" s="94" t="str">
        <f>IFERROR((VLOOKUP(B1063,CREDITO_FINANCEIRO!A:E,5,FALSE)),"")</f>
        <v/>
      </c>
      <c r="E1063" s="95" t="str">
        <f>IFERROR((VLOOKUP(B1063,CREDITO_FINANCEIRO!A:C,3,FALSE)),"")</f>
        <v/>
      </c>
      <c r="F1063" s="120" t="str">
        <f>IFERROR((VLOOKUP(B1063,CREDITO_FINANCEIRO!A:G,4,FALSE)),"")</f>
        <v/>
      </c>
      <c r="G1063" s="120" t="e">
        <f>VLOOKUP(B1063,CREDITO_FINANCEIRO!A:G,6,FALSE)</f>
        <v>#N/A</v>
      </c>
      <c r="H1063" s="120" t="e">
        <f>VLOOKUP(B1063,CREDITO_FINANCEIRO!A:G,7,FALSE)</f>
        <v>#N/A</v>
      </c>
      <c r="I1063" s="91" t="e">
        <f>VLOOKUP(B1063,CREDITO_FINANCEIRO!A:K,10,FALSE)</f>
        <v>#N/A</v>
      </c>
      <c r="J1063" s="91" t="e">
        <f>VLOOKUP(B1063,CREDITO_FINANCEIRO!A:K,11,FALSE)</f>
        <v>#N/A</v>
      </c>
      <c r="K1063" s="91" t="e">
        <f>VLOOKUP(B1063,CREDITO_FINANCEIRO!A:L,12,FALSE)</f>
        <v>#N/A</v>
      </c>
      <c r="L1063" s="110" t="e">
        <f t="shared" si="160"/>
        <v>#N/A</v>
      </c>
      <c r="M1063" s="2" t="e">
        <f t="shared" si="161"/>
        <v>#N/A</v>
      </c>
      <c r="N1063" s="111" t="e">
        <f>VLOOKUP(Tabela4[[#This Row],[Proposta de Referência]],SIMP_CF!A:K,9,FALSE)</f>
        <v>#N/A</v>
      </c>
      <c r="O1063" s="111" t="e">
        <f>VLOOKUP(Tabela4[[#This Row],[Proposta de Referência]],SIMP_CF!A:K,8,FALSE)</f>
        <v>#N/A</v>
      </c>
      <c r="P1063" s="112" t="e">
        <f t="shared" si="162"/>
        <v>#N/A</v>
      </c>
      <c r="Q1063" s="112" t="e">
        <f t="shared" si="163"/>
        <v>#N/A</v>
      </c>
      <c r="R1063" t="e">
        <f t="shared" si="169"/>
        <v>#N/A</v>
      </c>
      <c r="S1063" s="108" t="e">
        <f t="shared" si="164"/>
        <v>#N/A</v>
      </c>
      <c r="T1063" s="108" t="e">
        <f t="shared" si="165"/>
        <v>#N/A</v>
      </c>
      <c r="U1063" s="110" t="e">
        <f t="shared" si="166"/>
        <v>#N/A</v>
      </c>
      <c r="V1063" t="e">
        <f t="shared" si="167"/>
        <v>#N/A</v>
      </c>
      <c r="W1063" t="str">
        <f t="shared" si="168"/>
        <v/>
      </c>
      <c r="X1063" s="24" t="str">
        <f>IFERROR(VLOOKUP(W1063,HOSPITAIS_COM_DIVIDAS!A:E,5,FALSE),"")</f>
        <v/>
      </c>
    </row>
    <row r="1064" spans="1:24" x14ac:dyDescent="0.25">
      <c r="A1064" s="52" t="str">
        <f>IFERROR((Tabela4[[#This Row],[Status da Proposta]]),"")</f>
        <v/>
      </c>
      <c r="B1064" s="121">
        <f>IFERROR((CREDITO_FINANCEIRO!A1064),"")</f>
        <v>0</v>
      </c>
      <c r="C1064" s="120" t="str">
        <f>IFERROR((VLOOKUP(B1064,CREDITO_FINANCEIRO!A:B,2,FALSE)),"")</f>
        <v/>
      </c>
      <c r="D1064" s="94" t="str">
        <f>IFERROR((VLOOKUP(B1064,CREDITO_FINANCEIRO!A:E,5,FALSE)),"")</f>
        <v/>
      </c>
      <c r="E1064" s="95" t="str">
        <f>IFERROR((VLOOKUP(B1064,CREDITO_FINANCEIRO!A:C,3,FALSE)),"")</f>
        <v/>
      </c>
      <c r="F1064" s="120" t="str">
        <f>IFERROR((VLOOKUP(B1064,CREDITO_FINANCEIRO!A:G,4,FALSE)),"")</f>
        <v/>
      </c>
      <c r="G1064" s="120" t="e">
        <f>VLOOKUP(B1064,CREDITO_FINANCEIRO!A:G,6,FALSE)</f>
        <v>#N/A</v>
      </c>
      <c r="H1064" s="120" t="e">
        <f>VLOOKUP(B1064,CREDITO_FINANCEIRO!A:G,7,FALSE)</f>
        <v>#N/A</v>
      </c>
      <c r="I1064" s="91" t="e">
        <f>VLOOKUP(B1064,CREDITO_FINANCEIRO!A:K,10,FALSE)</f>
        <v>#N/A</v>
      </c>
      <c r="J1064" s="91" t="e">
        <f>VLOOKUP(B1064,CREDITO_FINANCEIRO!A:K,11,FALSE)</f>
        <v>#N/A</v>
      </c>
      <c r="K1064" s="91" t="e">
        <f>VLOOKUP(B1064,CREDITO_FINANCEIRO!A:L,12,FALSE)</f>
        <v>#N/A</v>
      </c>
      <c r="L1064" s="110" t="e">
        <f t="shared" si="160"/>
        <v>#N/A</v>
      </c>
      <c r="M1064" s="2" t="e">
        <f t="shared" si="161"/>
        <v>#N/A</v>
      </c>
      <c r="N1064" s="111" t="e">
        <f>VLOOKUP(Tabela4[[#This Row],[Proposta de Referência]],SIMP_CF!A:K,9,FALSE)</f>
        <v>#N/A</v>
      </c>
      <c r="O1064" s="111" t="e">
        <f>VLOOKUP(Tabela4[[#This Row],[Proposta de Referência]],SIMP_CF!A:K,8,FALSE)</f>
        <v>#N/A</v>
      </c>
      <c r="P1064" s="112" t="e">
        <f t="shared" si="162"/>
        <v>#N/A</v>
      </c>
      <c r="Q1064" s="112" t="e">
        <f t="shared" si="163"/>
        <v>#N/A</v>
      </c>
      <c r="R1064" t="e">
        <f t="shared" si="169"/>
        <v>#N/A</v>
      </c>
      <c r="S1064" s="108" t="e">
        <f t="shared" si="164"/>
        <v>#N/A</v>
      </c>
      <c r="T1064" s="108" t="e">
        <f t="shared" si="165"/>
        <v>#N/A</v>
      </c>
      <c r="U1064" s="110" t="e">
        <f t="shared" si="166"/>
        <v>#N/A</v>
      </c>
      <c r="V1064" t="e">
        <f t="shared" si="167"/>
        <v>#N/A</v>
      </c>
      <c r="W1064" t="str">
        <f t="shared" si="168"/>
        <v/>
      </c>
      <c r="X1064" s="24" t="str">
        <f>IFERROR(VLOOKUP(W1064,HOSPITAIS_COM_DIVIDAS!A:E,5,FALSE),"")</f>
        <v/>
      </c>
    </row>
    <row r="1065" spans="1:24" x14ac:dyDescent="0.25">
      <c r="A1065" s="52" t="str">
        <f>IFERROR((Tabela4[[#This Row],[Status da Proposta]]),"")</f>
        <v/>
      </c>
      <c r="B1065" s="121">
        <f>IFERROR((CREDITO_FINANCEIRO!A1065),"")</f>
        <v>0</v>
      </c>
      <c r="C1065" s="120" t="str">
        <f>IFERROR((VLOOKUP(B1065,CREDITO_FINANCEIRO!A:B,2,FALSE)),"")</f>
        <v/>
      </c>
      <c r="D1065" s="94" t="str">
        <f>IFERROR((VLOOKUP(B1065,CREDITO_FINANCEIRO!A:E,5,FALSE)),"")</f>
        <v/>
      </c>
      <c r="E1065" s="95" t="str">
        <f>IFERROR((VLOOKUP(B1065,CREDITO_FINANCEIRO!A:C,3,FALSE)),"")</f>
        <v/>
      </c>
      <c r="F1065" s="120" t="str">
        <f>IFERROR((VLOOKUP(B1065,CREDITO_FINANCEIRO!A:G,4,FALSE)),"")</f>
        <v/>
      </c>
      <c r="G1065" s="120" t="e">
        <f>VLOOKUP(B1065,CREDITO_FINANCEIRO!A:G,6,FALSE)</f>
        <v>#N/A</v>
      </c>
      <c r="H1065" s="120" t="e">
        <f>VLOOKUP(B1065,CREDITO_FINANCEIRO!A:G,7,FALSE)</f>
        <v>#N/A</v>
      </c>
      <c r="I1065" s="91" t="e">
        <f>VLOOKUP(B1065,CREDITO_FINANCEIRO!A:K,10,FALSE)</f>
        <v>#N/A</v>
      </c>
      <c r="J1065" s="91" t="e">
        <f>VLOOKUP(B1065,CREDITO_FINANCEIRO!A:K,11,FALSE)</f>
        <v>#N/A</v>
      </c>
      <c r="K1065" s="91" t="e">
        <f>VLOOKUP(B1065,CREDITO_FINANCEIRO!A:L,12,FALSE)</f>
        <v>#N/A</v>
      </c>
      <c r="L1065" s="110" t="e">
        <f t="shared" si="160"/>
        <v>#N/A</v>
      </c>
      <c r="M1065" s="2" t="e">
        <f t="shared" si="161"/>
        <v>#N/A</v>
      </c>
      <c r="N1065" s="111" t="e">
        <f>VLOOKUP(Tabela4[[#This Row],[Proposta de Referência]],SIMP_CF!A:K,9,FALSE)</f>
        <v>#N/A</v>
      </c>
      <c r="O1065" s="111" t="e">
        <f>VLOOKUP(Tabela4[[#This Row],[Proposta de Referência]],SIMP_CF!A:K,8,FALSE)</f>
        <v>#N/A</v>
      </c>
      <c r="P1065" s="112" t="e">
        <f t="shared" si="162"/>
        <v>#N/A</v>
      </c>
      <c r="Q1065" s="112" t="e">
        <f t="shared" si="163"/>
        <v>#N/A</v>
      </c>
      <c r="R1065" t="e">
        <f t="shared" si="169"/>
        <v>#N/A</v>
      </c>
      <c r="S1065" s="108" t="e">
        <f t="shared" si="164"/>
        <v>#N/A</v>
      </c>
      <c r="T1065" s="108" t="e">
        <f t="shared" si="165"/>
        <v>#N/A</v>
      </c>
      <c r="U1065" s="110" t="e">
        <f t="shared" si="166"/>
        <v>#N/A</v>
      </c>
      <c r="V1065" t="e">
        <f t="shared" si="167"/>
        <v>#N/A</v>
      </c>
      <c r="W1065" t="str">
        <f t="shared" si="168"/>
        <v/>
      </c>
      <c r="X1065" s="24" t="str">
        <f>IFERROR(VLOOKUP(W1065,HOSPITAIS_COM_DIVIDAS!A:E,5,FALSE),"")</f>
        <v/>
      </c>
    </row>
    <row r="1066" spans="1:24" x14ac:dyDescent="0.25">
      <c r="A1066" s="52" t="str">
        <f>IFERROR((Tabela4[[#This Row],[Status da Proposta]]),"")</f>
        <v/>
      </c>
      <c r="B1066" s="121">
        <f>IFERROR((CREDITO_FINANCEIRO!A1066),"")</f>
        <v>0</v>
      </c>
      <c r="C1066" s="120" t="str">
        <f>IFERROR((VLOOKUP(B1066,CREDITO_FINANCEIRO!A:B,2,FALSE)),"")</f>
        <v/>
      </c>
      <c r="D1066" s="94" t="str">
        <f>IFERROR((VLOOKUP(B1066,CREDITO_FINANCEIRO!A:E,5,FALSE)),"")</f>
        <v/>
      </c>
      <c r="E1066" s="95" t="str">
        <f>IFERROR((VLOOKUP(B1066,CREDITO_FINANCEIRO!A:C,3,FALSE)),"")</f>
        <v/>
      </c>
      <c r="F1066" s="120" t="str">
        <f>IFERROR((VLOOKUP(B1066,CREDITO_FINANCEIRO!A:G,4,FALSE)),"")</f>
        <v/>
      </c>
      <c r="G1066" s="120" t="e">
        <f>VLOOKUP(B1066,CREDITO_FINANCEIRO!A:G,6,FALSE)</f>
        <v>#N/A</v>
      </c>
      <c r="H1066" s="120" t="e">
        <f>VLOOKUP(B1066,CREDITO_FINANCEIRO!A:G,7,FALSE)</f>
        <v>#N/A</v>
      </c>
      <c r="I1066" s="91" t="e">
        <f>VLOOKUP(B1066,CREDITO_FINANCEIRO!A:K,10,FALSE)</f>
        <v>#N/A</v>
      </c>
      <c r="J1066" s="91" t="e">
        <f>VLOOKUP(B1066,CREDITO_FINANCEIRO!A:K,11,FALSE)</f>
        <v>#N/A</v>
      </c>
      <c r="K1066" s="91" t="e">
        <f>VLOOKUP(B1066,CREDITO_FINANCEIRO!A:L,12,FALSE)</f>
        <v>#N/A</v>
      </c>
      <c r="L1066" s="110" t="e">
        <f t="shared" si="160"/>
        <v>#N/A</v>
      </c>
      <c r="M1066" s="2" t="e">
        <f t="shared" si="161"/>
        <v>#N/A</v>
      </c>
      <c r="N1066" s="111" t="e">
        <f>VLOOKUP(Tabela4[[#This Row],[Proposta de Referência]],SIMP_CF!A:K,9,FALSE)</f>
        <v>#N/A</v>
      </c>
      <c r="O1066" s="111" t="e">
        <f>VLOOKUP(Tabela4[[#This Row],[Proposta de Referência]],SIMP_CF!A:K,8,FALSE)</f>
        <v>#N/A</v>
      </c>
      <c r="P1066" s="112" t="e">
        <f t="shared" si="162"/>
        <v>#N/A</v>
      </c>
      <c r="Q1066" s="112" t="e">
        <f t="shared" si="163"/>
        <v>#N/A</v>
      </c>
      <c r="R1066" t="e">
        <f t="shared" si="169"/>
        <v>#N/A</v>
      </c>
      <c r="S1066" s="108" t="e">
        <f t="shared" si="164"/>
        <v>#N/A</v>
      </c>
      <c r="T1066" s="108" t="e">
        <f t="shared" si="165"/>
        <v>#N/A</v>
      </c>
      <c r="U1066" s="110" t="e">
        <f t="shared" si="166"/>
        <v>#N/A</v>
      </c>
      <c r="V1066" t="e">
        <f t="shared" si="167"/>
        <v>#N/A</v>
      </c>
      <c r="W1066" t="str">
        <f t="shared" si="168"/>
        <v/>
      </c>
      <c r="X1066" s="24" t="str">
        <f>IFERROR(VLOOKUP(W1066,HOSPITAIS_COM_DIVIDAS!A:E,5,FALSE),"")</f>
        <v/>
      </c>
    </row>
    <row r="1067" spans="1:24" x14ac:dyDescent="0.25">
      <c r="A1067" s="52" t="str">
        <f>IFERROR((Tabela4[[#This Row],[Status da Proposta]]),"")</f>
        <v/>
      </c>
      <c r="B1067" s="121">
        <f>IFERROR((CREDITO_FINANCEIRO!A1067),"")</f>
        <v>0</v>
      </c>
      <c r="C1067" s="120" t="str">
        <f>IFERROR((VLOOKUP(B1067,CREDITO_FINANCEIRO!A:B,2,FALSE)),"")</f>
        <v/>
      </c>
      <c r="D1067" s="94" t="str">
        <f>IFERROR((VLOOKUP(B1067,CREDITO_FINANCEIRO!A:E,5,FALSE)),"")</f>
        <v/>
      </c>
      <c r="E1067" s="95" t="str">
        <f>IFERROR((VLOOKUP(B1067,CREDITO_FINANCEIRO!A:C,3,FALSE)),"")</f>
        <v/>
      </c>
      <c r="F1067" s="120" t="str">
        <f>IFERROR((VLOOKUP(B1067,CREDITO_FINANCEIRO!A:G,4,FALSE)),"")</f>
        <v/>
      </c>
      <c r="G1067" s="120" t="e">
        <f>VLOOKUP(B1067,CREDITO_FINANCEIRO!A:G,6,FALSE)</f>
        <v>#N/A</v>
      </c>
      <c r="H1067" s="120" t="e">
        <f>VLOOKUP(B1067,CREDITO_FINANCEIRO!A:G,7,FALSE)</f>
        <v>#N/A</v>
      </c>
      <c r="I1067" s="91" t="e">
        <f>VLOOKUP(B1067,CREDITO_FINANCEIRO!A:K,10,FALSE)</f>
        <v>#N/A</v>
      </c>
      <c r="J1067" s="91" t="e">
        <f>VLOOKUP(B1067,CREDITO_FINANCEIRO!A:K,11,FALSE)</f>
        <v>#N/A</v>
      </c>
      <c r="K1067" s="91" t="e">
        <f>VLOOKUP(B1067,CREDITO_FINANCEIRO!A:L,12,FALSE)</f>
        <v>#N/A</v>
      </c>
      <c r="L1067" s="110" t="e">
        <f t="shared" si="160"/>
        <v>#N/A</v>
      </c>
      <c r="M1067" s="2" t="e">
        <f t="shared" si="161"/>
        <v>#N/A</v>
      </c>
      <c r="N1067" s="111" t="e">
        <f>VLOOKUP(Tabela4[[#This Row],[Proposta de Referência]],SIMP_CF!A:K,9,FALSE)</f>
        <v>#N/A</v>
      </c>
      <c r="O1067" s="111" t="e">
        <f>VLOOKUP(Tabela4[[#This Row],[Proposta de Referência]],SIMP_CF!A:K,8,FALSE)</f>
        <v>#N/A</v>
      </c>
      <c r="P1067" s="112" t="e">
        <f t="shared" si="162"/>
        <v>#N/A</v>
      </c>
      <c r="Q1067" s="112" t="e">
        <f t="shared" si="163"/>
        <v>#N/A</v>
      </c>
      <c r="R1067" t="e">
        <f t="shared" si="169"/>
        <v>#N/A</v>
      </c>
      <c r="S1067" s="108" t="e">
        <f t="shared" si="164"/>
        <v>#N/A</v>
      </c>
      <c r="T1067" s="108" t="e">
        <f t="shared" si="165"/>
        <v>#N/A</v>
      </c>
      <c r="U1067" s="110" t="e">
        <f t="shared" si="166"/>
        <v>#N/A</v>
      </c>
      <c r="V1067" t="e">
        <f t="shared" si="167"/>
        <v>#N/A</v>
      </c>
      <c r="W1067" t="str">
        <f t="shared" si="168"/>
        <v/>
      </c>
      <c r="X1067" s="24" t="str">
        <f>IFERROR(VLOOKUP(W1067,HOSPITAIS_COM_DIVIDAS!A:E,5,FALSE),"")</f>
        <v/>
      </c>
    </row>
    <row r="1068" spans="1:24" x14ac:dyDescent="0.25">
      <c r="A1068" s="52" t="str">
        <f>IFERROR((Tabela4[[#This Row],[Status da Proposta]]),"")</f>
        <v/>
      </c>
      <c r="B1068" s="121">
        <f>IFERROR((CREDITO_FINANCEIRO!A1068),"")</f>
        <v>0</v>
      </c>
      <c r="C1068" s="120" t="str">
        <f>IFERROR((VLOOKUP(B1068,CREDITO_FINANCEIRO!A:B,2,FALSE)),"")</f>
        <v/>
      </c>
      <c r="D1068" s="94" t="str">
        <f>IFERROR((VLOOKUP(B1068,CREDITO_FINANCEIRO!A:E,5,FALSE)),"")</f>
        <v/>
      </c>
      <c r="E1068" s="95" t="str">
        <f>IFERROR((VLOOKUP(B1068,CREDITO_FINANCEIRO!A:C,3,FALSE)),"")</f>
        <v/>
      </c>
      <c r="F1068" s="120" t="str">
        <f>IFERROR((VLOOKUP(B1068,CREDITO_FINANCEIRO!A:G,4,FALSE)),"")</f>
        <v/>
      </c>
      <c r="G1068" s="120" t="e">
        <f>VLOOKUP(B1068,CREDITO_FINANCEIRO!A:G,6,FALSE)</f>
        <v>#N/A</v>
      </c>
      <c r="H1068" s="120" t="e">
        <f>VLOOKUP(B1068,CREDITO_FINANCEIRO!A:G,7,FALSE)</f>
        <v>#N/A</v>
      </c>
      <c r="I1068" s="91" t="e">
        <f>VLOOKUP(B1068,CREDITO_FINANCEIRO!A:K,10,FALSE)</f>
        <v>#N/A</v>
      </c>
      <c r="J1068" s="91" t="e">
        <f>VLOOKUP(B1068,CREDITO_FINANCEIRO!A:K,11,FALSE)</f>
        <v>#N/A</v>
      </c>
      <c r="K1068" s="91" t="e">
        <f>VLOOKUP(B1068,CREDITO_FINANCEIRO!A:L,12,FALSE)</f>
        <v>#N/A</v>
      </c>
      <c r="L1068" s="110" t="e">
        <f t="shared" si="160"/>
        <v>#N/A</v>
      </c>
      <c r="M1068" s="2" t="e">
        <f t="shared" si="161"/>
        <v>#N/A</v>
      </c>
      <c r="N1068" s="111" t="e">
        <f>VLOOKUP(Tabela4[[#This Row],[Proposta de Referência]],SIMP_CF!A:K,9,FALSE)</f>
        <v>#N/A</v>
      </c>
      <c r="O1068" s="111" t="e">
        <f>VLOOKUP(Tabela4[[#This Row],[Proposta de Referência]],SIMP_CF!A:K,8,FALSE)</f>
        <v>#N/A</v>
      </c>
      <c r="P1068" s="112" t="e">
        <f t="shared" si="162"/>
        <v>#N/A</v>
      </c>
      <c r="Q1068" s="112" t="e">
        <f t="shared" si="163"/>
        <v>#N/A</v>
      </c>
      <c r="R1068" t="e">
        <f t="shared" si="169"/>
        <v>#N/A</v>
      </c>
      <c r="S1068" s="108" t="e">
        <f t="shared" si="164"/>
        <v>#N/A</v>
      </c>
      <c r="T1068" s="108" t="e">
        <f t="shared" si="165"/>
        <v>#N/A</v>
      </c>
      <c r="U1068" s="110" t="e">
        <f t="shared" si="166"/>
        <v>#N/A</v>
      </c>
      <c r="V1068" t="e">
        <f t="shared" si="167"/>
        <v>#N/A</v>
      </c>
      <c r="W1068" t="str">
        <f t="shared" si="168"/>
        <v/>
      </c>
      <c r="X1068" s="24" t="str">
        <f>IFERROR(VLOOKUP(W1068,HOSPITAIS_COM_DIVIDAS!A:E,5,FALSE),"")</f>
        <v/>
      </c>
    </row>
    <row r="1069" spans="1:24" x14ac:dyDescent="0.25">
      <c r="A1069" s="52" t="str">
        <f>IFERROR((Tabela4[[#This Row],[Status da Proposta]]),"")</f>
        <v/>
      </c>
      <c r="B1069" s="121">
        <f>IFERROR((CREDITO_FINANCEIRO!A1069),"")</f>
        <v>0</v>
      </c>
      <c r="C1069" s="120" t="str">
        <f>IFERROR((VLOOKUP(B1069,CREDITO_FINANCEIRO!A:B,2,FALSE)),"")</f>
        <v/>
      </c>
      <c r="D1069" s="94" t="str">
        <f>IFERROR((VLOOKUP(B1069,CREDITO_FINANCEIRO!A:E,5,FALSE)),"")</f>
        <v/>
      </c>
      <c r="E1069" s="95" t="str">
        <f>IFERROR((VLOOKUP(B1069,CREDITO_FINANCEIRO!A:C,3,FALSE)),"")</f>
        <v/>
      </c>
      <c r="F1069" s="120" t="str">
        <f>IFERROR((VLOOKUP(B1069,CREDITO_FINANCEIRO!A:G,4,FALSE)),"")</f>
        <v/>
      </c>
      <c r="G1069" s="120" t="e">
        <f>VLOOKUP(B1069,CREDITO_FINANCEIRO!A:G,6,FALSE)</f>
        <v>#N/A</v>
      </c>
      <c r="H1069" s="120" t="e">
        <f>VLOOKUP(B1069,CREDITO_FINANCEIRO!A:G,7,FALSE)</f>
        <v>#N/A</v>
      </c>
      <c r="I1069" s="91" t="e">
        <f>VLOOKUP(B1069,CREDITO_FINANCEIRO!A:K,10,FALSE)</f>
        <v>#N/A</v>
      </c>
      <c r="J1069" s="91" t="e">
        <f>VLOOKUP(B1069,CREDITO_FINANCEIRO!A:K,11,FALSE)</f>
        <v>#N/A</v>
      </c>
      <c r="K1069" s="91" t="e">
        <f>VLOOKUP(B1069,CREDITO_FINANCEIRO!A:L,12,FALSE)</f>
        <v>#N/A</v>
      </c>
      <c r="L1069" s="110" t="e">
        <f t="shared" si="160"/>
        <v>#N/A</v>
      </c>
      <c r="M1069" s="2" t="e">
        <f t="shared" si="161"/>
        <v>#N/A</v>
      </c>
      <c r="N1069" s="111" t="e">
        <f>VLOOKUP(Tabela4[[#This Row],[Proposta de Referência]],SIMP_CF!A:K,9,FALSE)</f>
        <v>#N/A</v>
      </c>
      <c r="O1069" s="111" t="e">
        <f>VLOOKUP(Tabela4[[#This Row],[Proposta de Referência]],SIMP_CF!A:K,8,FALSE)</f>
        <v>#N/A</v>
      </c>
      <c r="P1069" s="112" t="e">
        <f t="shared" si="162"/>
        <v>#N/A</v>
      </c>
      <c r="Q1069" s="112" t="e">
        <f t="shared" si="163"/>
        <v>#N/A</v>
      </c>
      <c r="R1069" t="e">
        <f t="shared" si="169"/>
        <v>#N/A</v>
      </c>
      <c r="S1069" s="108" t="e">
        <f t="shared" si="164"/>
        <v>#N/A</v>
      </c>
      <c r="T1069" s="108" t="e">
        <f t="shared" si="165"/>
        <v>#N/A</v>
      </c>
      <c r="U1069" s="110" t="e">
        <f t="shared" si="166"/>
        <v>#N/A</v>
      </c>
      <c r="V1069" t="e">
        <f t="shared" si="167"/>
        <v>#N/A</v>
      </c>
      <c r="W1069" t="str">
        <f t="shared" si="168"/>
        <v/>
      </c>
      <c r="X1069" s="24" t="str">
        <f>IFERROR(VLOOKUP(W1069,HOSPITAIS_COM_DIVIDAS!A:E,5,FALSE),"")</f>
        <v/>
      </c>
    </row>
    <row r="1070" spans="1:24" x14ac:dyDescent="0.25">
      <c r="A1070" s="52" t="str">
        <f>IFERROR((Tabela4[[#This Row],[Status da Proposta]]),"")</f>
        <v/>
      </c>
      <c r="B1070" s="121">
        <f>IFERROR((CREDITO_FINANCEIRO!A1070),"")</f>
        <v>0</v>
      </c>
      <c r="C1070" s="120" t="str">
        <f>IFERROR((VLOOKUP(B1070,CREDITO_FINANCEIRO!A:B,2,FALSE)),"")</f>
        <v/>
      </c>
      <c r="D1070" s="94" t="str">
        <f>IFERROR((VLOOKUP(B1070,CREDITO_FINANCEIRO!A:E,5,FALSE)),"")</f>
        <v/>
      </c>
      <c r="E1070" s="95" t="str">
        <f>IFERROR((VLOOKUP(B1070,CREDITO_FINANCEIRO!A:C,3,FALSE)),"")</f>
        <v/>
      </c>
      <c r="F1070" s="120" t="str">
        <f>IFERROR((VLOOKUP(B1070,CREDITO_FINANCEIRO!A:G,4,FALSE)),"")</f>
        <v/>
      </c>
      <c r="G1070" s="120" t="e">
        <f>VLOOKUP(B1070,CREDITO_FINANCEIRO!A:G,6,FALSE)</f>
        <v>#N/A</v>
      </c>
      <c r="H1070" s="120" t="e">
        <f>VLOOKUP(B1070,CREDITO_FINANCEIRO!A:G,7,FALSE)</f>
        <v>#N/A</v>
      </c>
      <c r="I1070" s="91" t="e">
        <f>VLOOKUP(B1070,CREDITO_FINANCEIRO!A:K,10,FALSE)</f>
        <v>#N/A</v>
      </c>
      <c r="J1070" s="91" t="e">
        <f>VLOOKUP(B1070,CREDITO_FINANCEIRO!A:K,11,FALSE)</f>
        <v>#N/A</v>
      </c>
      <c r="K1070" s="91" t="e">
        <f>VLOOKUP(B1070,CREDITO_FINANCEIRO!A:L,12,FALSE)</f>
        <v>#N/A</v>
      </c>
      <c r="L1070" s="110" t="e">
        <f t="shared" si="160"/>
        <v>#N/A</v>
      </c>
      <c r="M1070" s="2" t="e">
        <f t="shared" si="161"/>
        <v>#N/A</v>
      </c>
      <c r="N1070" s="111" t="e">
        <f>VLOOKUP(Tabela4[[#This Row],[Proposta de Referência]],SIMP_CF!A:K,9,FALSE)</f>
        <v>#N/A</v>
      </c>
      <c r="O1070" s="111" t="e">
        <f>VLOOKUP(Tabela4[[#This Row],[Proposta de Referência]],SIMP_CF!A:K,8,FALSE)</f>
        <v>#N/A</v>
      </c>
      <c r="P1070" s="112" t="e">
        <f t="shared" si="162"/>
        <v>#N/A</v>
      </c>
      <c r="Q1070" s="112" t="e">
        <f t="shared" si="163"/>
        <v>#N/A</v>
      </c>
      <c r="R1070" t="e">
        <f t="shared" si="169"/>
        <v>#N/A</v>
      </c>
      <c r="S1070" s="108" t="e">
        <f t="shared" si="164"/>
        <v>#N/A</v>
      </c>
      <c r="T1070" s="108" t="e">
        <f t="shared" si="165"/>
        <v>#N/A</v>
      </c>
      <c r="U1070" s="110" t="e">
        <f t="shared" si="166"/>
        <v>#N/A</v>
      </c>
      <c r="V1070" t="e">
        <f t="shared" si="167"/>
        <v>#N/A</v>
      </c>
      <c r="W1070" t="str">
        <f t="shared" si="168"/>
        <v/>
      </c>
      <c r="X1070" s="24" t="str">
        <f>IFERROR(VLOOKUP(W1070,HOSPITAIS_COM_DIVIDAS!A:E,5,FALSE),"")</f>
        <v/>
      </c>
    </row>
    <row r="1071" spans="1:24" x14ac:dyDescent="0.25">
      <c r="A1071" s="52" t="str">
        <f>IFERROR((Tabela4[[#This Row],[Status da Proposta]]),"")</f>
        <v/>
      </c>
      <c r="B1071" s="121">
        <f>IFERROR((CREDITO_FINANCEIRO!A1071),"")</f>
        <v>0</v>
      </c>
      <c r="C1071" s="120" t="str">
        <f>IFERROR((VLOOKUP(B1071,CREDITO_FINANCEIRO!A:B,2,FALSE)),"")</f>
        <v/>
      </c>
      <c r="D1071" s="94" t="str">
        <f>IFERROR((VLOOKUP(B1071,CREDITO_FINANCEIRO!A:E,5,FALSE)),"")</f>
        <v/>
      </c>
      <c r="E1071" s="95" t="str">
        <f>IFERROR((VLOOKUP(B1071,CREDITO_FINANCEIRO!A:C,3,FALSE)),"")</f>
        <v/>
      </c>
      <c r="F1071" s="120" t="str">
        <f>IFERROR((VLOOKUP(B1071,CREDITO_FINANCEIRO!A:G,4,FALSE)),"")</f>
        <v/>
      </c>
      <c r="G1071" s="120" t="e">
        <f>VLOOKUP(B1071,CREDITO_FINANCEIRO!A:G,6,FALSE)</f>
        <v>#N/A</v>
      </c>
      <c r="H1071" s="120" t="e">
        <f>VLOOKUP(B1071,CREDITO_FINANCEIRO!A:G,7,FALSE)</f>
        <v>#N/A</v>
      </c>
      <c r="I1071" s="91" t="e">
        <f>VLOOKUP(B1071,CREDITO_FINANCEIRO!A:K,10,FALSE)</f>
        <v>#N/A</v>
      </c>
      <c r="J1071" s="91" t="e">
        <f>VLOOKUP(B1071,CREDITO_FINANCEIRO!A:K,11,FALSE)</f>
        <v>#N/A</v>
      </c>
      <c r="K1071" s="91" t="e">
        <f>VLOOKUP(B1071,CREDITO_FINANCEIRO!A:L,12,FALSE)</f>
        <v>#N/A</v>
      </c>
      <c r="L1071" s="110" t="e">
        <f t="shared" si="160"/>
        <v>#N/A</v>
      </c>
      <c r="M1071" s="2" t="e">
        <f t="shared" si="161"/>
        <v>#N/A</v>
      </c>
      <c r="N1071" s="111" t="e">
        <f>VLOOKUP(Tabela4[[#This Row],[Proposta de Referência]],SIMP_CF!A:K,9,FALSE)</f>
        <v>#N/A</v>
      </c>
      <c r="O1071" s="111" t="e">
        <f>VLOOKUP(Tabela4[[#This Row],[Proposta de Referência]],SIMP_CF!A:K,8,FALSE)</f>
        <v>#N/A</v>
      </c>
      <c r="P1071" s="112" t="e">
        <f t="shared" si="162"/>
        <v>#N/A</v>
      </c>
      <c r="Q1071" s="112" t="e">
        <f t="shared" si="163"/>
        <v>#N/A</v>
      </c>
      <c r="R1071" t="e">
        <f t="shared" si="169"/>
        <v>#N/A</v>
      </c>
      <c r="S1071" s="108" t="e">
        <f t="shared" si="164"/>
        <v>#N/A</v>
      </c>
      <c r="T1071" s="108" t="e">
        <f t="shared" si="165"/>
        <v>#N/A</v>
      </c>
      <c r="U1071" s="110" t="e">
        <f t="shared" si="166"/>
        <v>#N/A</v>
      </c>
      <c r="V1071" t="e">
        <f t="shared" si="167"/>
        <v>#N/A</v>
      </c>
      <c r="W1071" t="str">
        <f t="shared" si="168"/>
        <v/>
      </c>
      <c r="X1071" s="24" t="str">
        <f>IFERROR(VLOOKUP(W1071,HOSPITAIS_COM_DIVIDAS!A:E,5,FALSE),"")</f>
        <v/>
      </c>
    </row>
    <row r="1072" spans="1:24" x14ac:dyDescent="0.25">
      <c r="A1072" s="52" t="str">
        <f>IFERROR((Tabela4[[#This Row],[Status da Proposta]]),"")</f>
        <v/>
      </c>
      <c r="B1072" s="121">
        <f>IFERROR((CREDITO_FINANCEIRO!A1072),"")</f>
        <v>0</v>
      </c>
      <c r="C1072" s="120" t="str">
        <f>IFERROR((VLOOKUP(B1072,CREDITO_FINANCEIRO!A:B,2,FALSE)),"")</f>
        <v/>
      </c>
      <c r="D1072" s="94" t="str">
        <f>IFERROR((VLOOKUP(B1072,CREDITO_FINANCEIRO!A:E,5,FALSE)),"")</f>
        <v/>
      </c>
      <c r="E1072" s="95" t="str">
        <f>IFERROR((VLOOKUP(B1072,CREDITO_FINANCEIRO!A:C,3,FALSE)),"")</f>
        <v/>
      </c>
      <c r="F1072" s="120" t="str">
        <f>IFERROR((VLOOKUP(B1072,CREDITO_FINANCEIRO!A:G,4,FALSE)),"")</f>
        <v/>
      </c>
      <c r="G1072" s="120" t="e">
        <f>VLOOKUP(B1072,CREDITO_FINANCEIRO!A:G,6,FALSE)</f>
        <v>#N/A</v>
      </c>
      <c r="H1072" s="120" t="e">
        <f>VLOOKUP(B1072,CREDITO_FINANCEIRO!A:G,7,FALSE)</f>
        <v>#N/A</v>
      </c>
      <c r="I1072" s="91" t="e">
        <f>VLOOKUP(B1072,CREDITO_FINANCEIRO!A:K,10,FALSE)</f>
        <v>#N/A</v>
      </c>
      <c r="J1072" s="91" t="e">
        <f>VLOOKUP(B1072,CREDITO_FINANCEIRO!A:K,11,FALSE)</f>
        <v>#N/A</v>
      </c>
      <c r="K1072" s="91" t="e">
        <f>VLOOKUP(B1072,CREDITO_FINANCEIRO!A:L,12,FALSE)</f>
        <v>#N/A</v>
      </c>
      <c r="L1072" s="110" t="e">
        <f t="shared" si="160"/>
        <v>#N/A</v>
      </c>
      <c r="M1072" s="2" t="e">
        <f t="shared" si="161"/>
        <v>#N/A</v>
      </c>
      <c r="N1072" s="111" t="e">
        <f>VLOOKUP(Tabela4[[#This Row],[Proposta de Referência]],SIMP_CF!A:K,9,FALSE)</f>
        <v>#N/A</v>
      </c>
      <c r="O1072" s="111" t="e">
        <f>VLOOKUP(Tabela4[[#This Row],[Proposta de Referência]],SIMP_CF!A:K,8,FALSE)</f>
        <v>#N/A</v>
      </c>
      <c r="P1072" s="112" t="e">
        <f t="shared" si="162"/>
        <v>#N/A</v>
      </c>
      <c r="Q1072" s="112" t="e">
        <f t="shared" si="163"/>
        <v>#N/A</v>
      </c>
      <c r="R1072" t="e">
        <f t="shared" si="169"/>
        <v>#N/A</v>
      </c>
      <c r="S1072" s="108" t="e">
        <f t="shared" si="164"/>
        <v>#N/A</v>
      </c>
      <c r="T1072" s="108" t="e">
        <f t="shared" si="165"/>
        <v>#N/A</v>
      </c>
      <c r="U1072" s="110" t="e">
        <f t="shared" si="166"/>
        <v>#N/A</v>
      </c>
      <c r="V1072" t="e">
        <f t="shared" si="167"/>
        <v>#N/A</v>
      </c>
      <c r="W1072" t="str">
        <f t="shared" si="168"/>
        <v/>
      </c>
      <c r="X1072" s="24" t="str">
        <f>IFERROR(VLOOKUP(W1072,HOSPITAIS_COM_DIVIDAS!A:E,5,FALSE),"")</f>
        <v/>
      </c>
    </row>
    <row r="1073" spans="1:24" x14ac:dyDescent="0.25">
      <c r="A1073" s="52" t="str">
        <f>IFERROR((Tabela4[[#This Row],[Status da Proposta]]),"")</f>
        <v/>
      </c>
      <c r="B1073" s="121">
        <f>IFERROR((CREDITO_FINANCEIRO!A1073),"")</f>
        <v>0</v>
      </c>
      <c r="C1073" s="120" t="str">
        <f>IFERROR((VLOOKUP(B1073,CREDITO_FINANCEIRO!A:B,2,FALSE)),"")</f>
        <v/>
      </c>
      <c r="D1073" s="94" t="str">
        <f>IFERROR((VLOOKUP(B1073,CREDITO_FINANCEIRO!A:E,5,FALSE)),"")</f>
        <v/>
      </c>
      <c r="E1073" s="95" t="str">
        <f>IFERROR((VLOOKUP(B1073,CREDITO_FINANCEIRO!A:C,3,FALSE)),"")</f>
        <v/>
      </c>
      <c r="F1073" s="120" t="str">
        <f>IFERROR((VLOOKUP(B1073,CREDITO_FINANCEIRO!A:G,4,FALSE)),"")</f>
        <v/>
      </c>
      <c r="G1073" s="120" t="e">
        <f>VLOOKUP(B1073,CREDITO_FINANCEIRO!A:G,6,FALSE)</f>
        <v>#N/A</v>
      </c>
      <c r="H1073" s="120" t="e">
        <f>VLOOKUP(B1073,CREDITO_FINANCEIRO!A:G,7,FALSE)</f>
        <v>#N/A</v>
      </c>
      <c r="I1073" s="91" t="e">
        <f>VLOOKUP(B1073,CREDITO_FINANCEIRO!A:K,10,FALSE)</f>
        <v>#N/A</v>
      </c>
      <c r="J1073" s="91" t="e">
        <f>VLOOKUP(B1073,CREDITO_FINANCEIRO!A:K,11,FALSE)</f>
        <v>#N/A</v>
      </c>
      <c r="K1073" s="91" t="e">
        <f>VLOOKUP(B1073,CREDITO_FINANCEIRO!A:L,12,FALSE)</f>
        <v>#N/A</v>
      </c>
      <c r="L1073" s="110" t="e">
        <f t="shared" si="160"/>
        <v>#N/A</v>
      </c>
      <c r="M1073" s="2" t="e">
        <f t="shared" si="161"/>
        <v>#N/A</v>
      </c>
      <c r="N1073" s="111" t="e">
        <f>VLOOKUP(Tabela4[[#This Row],[Proposta de Referência]],SIMP_CF!A:K,9,FALSE)</f>
        <v>#N/A</v>
      </c>
      <c r="O1073" s="111" t="e">
        <f>VLOOKUP(Tabela4[[#This Row],[Proposta de Referência]],SIMP_CF!A:K,8,FALSE)</f>
        <v>#N/A</v>
      </c>
      <c r="P1073" s="112" t="e">
        <f t="shared" si="162"/>
        <v>#N/A</v>
      </c>
      <c r="Q1073" s="112" t="e">
        <f t="shared" si="163"/>
        <v>#N/A</v>
      </c>
      <c r="R1073" t="e">
        <f t="shared" si="169"/>
        <v>#N/A</v>
      </c>
      <c r="S1073" s="108" t="e">
        <f t="shared" si="164"/>
        <v>#N/A</v>
      </c>
      <c r="T1073" s="108" t="e">
        <f t="shared" si="165"/>
        <v>#N/A</v>
      </c>
      <c r="U1073" s="110" t="e">
        <f t="shared" si="166"/>
        <v>#N/A</v>
      </c>
      <c r="V1073" t="e">
        <f t="shared" si="167"/>
        <v>#N/A</v>
      </c>
      <c r="W1073" t="str">
        <f t="shared" si="168"/>
        <v/>
      </c>
      <c r="X1073" s="24" t="str">
        <f>IFERROR(VLOOKUP(W1073,HOSPITAIS_COM_DIVIDAS!A:E,5,FALSE),"")</f>
        <v/>
      </c>
    </row>
    <row r="1074" spans="1:24" x14ac:dyDescent="0.25">
      <c r="A1074" s="52" t="str">
        <f>IFERROR((Tabela4[[#This Row],[Status da Proposta]]),"")</f>
        <v/>
      </c>
      <c r="B1074" s="121">
        <f>IFERROR((CREDITO_FINANCEIRO!A1074),"")</f>
        <v>0</v>
      </c>
      <c r="C1074" s="120" t="str">
        <f>IFERROR((VLOOKUP(B1074,CREDITO_FINANCEIRO!A:B,2,FALSE)),"")</f>
        <v/>
      </c>
      <c r="D1074" s="94" t="str">
        <f>IFERROR((VLOOKUP(B1074,CREDITO_FINANCEIRO!A:E,5,FALSE)),"")</f>
        <v/>
      </c>
      <c r="E1074" s="95" t="str">
        <f>IFERROR((VLOOKUP(B1074,CREDITO_FINANCEIRO!A:C,3,FALSE)),"")</f>
        <v/>
      </c>
      <c r="F1074" s="120" t="str">
        <f>IFERROR((VLOOKUP(B1074,CREDITO_FINANCEIRO!A:G,4,FALSE)),"")</f>
        <v/>
      </c>
      <c r="G1074" s="120" t="e">
        <f>VLOOKUP(B1074,CREDITO_FINANCEIRO!A:G,6,FALSE)</f>
        <v>#N/A</v>
      </c>
      <c r="H1074" s="120" t="e">
        <f>VLOOKUP(B1074,CREDITO_FINANCEIRO!A:G,7,FALSE)</f>
        <v>#N/A</v>
      </c>
      <c r="I1074" s="91" t="e">
        <f>VLOOKUP(B1074,CREDITO_FINANCEIRO!A:K,10,FALSE)</f>
        <v>#N/A</v>
      </c>
      <c r="J1074" s="91" t="e">
        <f>VLOOKUP(B1074,CREDITO_FINANCEIRO!A:K,11,FALSE)</f>
        <v>#N/A</v>
      </c>
      <c r="K1074" s="91" t="e">
        <f>VLOOKUP(B1074,CREDITO_FINANCEIRO!A:L,12,FALSE)</f>
        <v>#N/A</v>
      </c>
      <c r="L1074" s="110" t="e">
        <f t="shared" si="160"/>
        <v>#N/A</v>
      </c>
      <c r="M1074" s="2" t="e">
        <f t="shared" si="161"/>
        <v>#N/A</v>
      </c>
      <c r="N1074" s="111" t="e">
        <f>VLOOKUP(Tabela4[[#This Row],[Proposta de Referência]],SIMP_CF!A:K,9,FALSE)</f>
        <v>#N/A</v>
      </c>
      <c r="O1074" s="111" t="e">
        <f>VLOOKUP(Tabela4[[#This Row],[Proposta de Referência]],SIMP_CF!A:K,8,FALSE)</f>
        <v>#N/A</v>
      </c>
      <c r="P1074" s="112" t="e">
        <f t="shared" si="162"/>
        <v>#N/A</v>
      </c>
      <c r="Q1074" s="112" t="e">
        <f t="shared" si="163"/>
        <v>#N/A</v>
      </c>
      <c r="R1074" t="e">
        <f t="shared" si="169"/>
        <v>#N/A</v>
      </c>
      <c r="S1074" s="108" t="e">
        <f t="shared" si="164"/>
        <v>#N/A</v>
      </c>
      <c r="T1074" s="108" t="e">
        <f t="shared" si="165"/>
        <v>#N/A</v>
      </c>
      <c r="U1074" s="110" t="e">
        <f t="shared" si="166"/>
        <v>#N/A</v>
      </c>
      <c r="V1074" t="e">
        <f t="shared" si="167"/>
        <v>#N/A</v>
      </c>
      <c r="W1074" t="str">
        <f t="shared" si="168"/>
        <v/>
      </c>
      <c r="X1074" s="24" t="str">
        <f>IFERROR(VLOOKUP(W1074,HOSPITAIS_COM_DIVIDAS!A:E,5,FALSE),"")</f>
        <v/>
      </c>
    </row>
    <row r="1075" spans="1:24" x14ac:dyDescent="0.25">
      <c r="A1075" s="52" t="str">
        <f>IFERROR((Tabela4[[#This Row],[Status da Proposta]]),"")</f>
        <v/>
      </c>
      <c r="B1075" s="121">
        <f>IFERROR((CREDITO_FINANCEIRO!A1075),"")</f>
        <v>0</v>
      </c>
      <c r="C1075" s="120" t="str">
        <f>IFERROR((VLOOKUP(B1075,CREDITO_FINANCEIRO!A:B,2,FALSE)),"")</f>
        <v/>
      </c>
      <c r="D1075" s="94" t="str">
        <f>IFERROR((VLOOKUP(B1075,CREDITO_FINANCEIRO!A:E,5,FALSE)),"")</f>
        <v/>
      </c>
      <c r="E1075" s="95" t="str">
        <f>IFERROR((VLOOKUP(B1075,CREDITO_FINANCEIRO!A:C,3,FALSE)),"")</f>
        <v/>
      </c>
      <c r="F1075" s="120" t="str">
        <f>IFERROR((VLOOKUP(B1075,CREDITO_FINANCEIRO!A:G,4,FALSE)),"")</f>
        <v/>
      </c>
      <c r="G1075" s="120" t="e">
        <f>VLOOKUP(B1075,CREDITO_FINANCEIRO!A:G,6,FALSE)</f>
        <v>#N/A</v>
      </c>
      <c r="H1075" s="120" t="e">
        <f>VLOOKUP(B1075,CREDITO_FINANCEIRO!A:G,7,FALSE)</f>
        <v>#N/A</v>
      </c>
      <c r="I1075" s="91" t="e">
        <f>VLOOKUP(B1075,CREDITO_FINANCEIRO!A:K,10,FALSE)</f>
        <v>#N/A</v>
      </c>
      <c r="J1075" s="91" t="e">
        <f>VLOOKUP(B1075,CREDITO_FINANCEIRO!A:K,11,FALSE)</f>
        <v>#N/A</v>
      </c>
      <c r="K1075" s="91" t="e">
        <f>VLOOKUP(B1075,CREDITO_FINANCEIRO!A:L,12,FALSE)</f>
        <v>#N/A</v>
      </c>
      <c r="L1075" s="110" t="e">
        <f t="shared" si="160"/>
        <v>#N/A</v>
      </c>
      <c r="M1075" s="2" t="e">
        <f t="shared" si="161"/>
        <v>#N/A</v>
      </c>
      <c r="N1075" s="111" t="e">
        <f>VLOOKUP(Tabela4[[#This Row],[Proposta de Referência]],SIMP_CF!A:K,9,FALSE)</f>
        <v>#N/A</v>
      </c>
      <c r="O1075" s="111" t="e">
        <f>VLOOKUP(Tabela4[[#This Row],[Proposta de Referência]],SIMP_CF!A:K,8,FALSE)</f>
        <v>#N/A</v>
      </c>
      <c r="P1075" s="112" t="e">
        <f t="shared" si="162"/>
        <v>#N/A</v>
      </c>
      <c r="Q1075" s="112" t="e">
        <f t="shared" si="163"/>
        <v>#N/A</v>
      </c>
      <c r="R1075" t="e">
        <f t="shared" si="169"/>
        <v>#N/A</v>
      </c>
      <c r="S1075" s="108" t="e">
        <f t="shared" si="164"/>
        <v>#N/A</v>
      </c>
      <c r="T1075" s="108" t="e">
        <f t="shared" si="165"/>
        <v>#N/A</v>
      </c>
      <c r="U1075" s="110" t="e">
        <f t="shared" si="166"/>
        <v>#N/A</v>
      </c>
      <c r="V1075" t="e">
        <f t="shared" si="167"/>
        <v>#N/A</v>
      </c>
      <c r="W1075" t="str">
        <f t="shared" si="168"/>
        <v/>
      </c>
      <c r="X1075" s="24" t="str">
        <f>IFERROR(VLOOKUP(W1075,HOSPITAIS_COM_DIVIDAS!A:E,5,FALSE),"")</f>
        <v/>
      </c>
    </row>
    <row r="1076" spans="1:24" x14ac:dyDescent="0.25">
      <c r="A1076" s="52" t="str">
        <f>IFERROR((Tabela4[[#This Row],[Status da Proposta]]),"")</f>
        <v/>
      </c>
      <c r="B1076" s="121">
        <f>IFERROR((CREDITO_FINANCEIRO!A1076),"")</f>
        <v>0</v>
      </c>
      <c r="C1076" s="120" t="str">
        <f>IFERROR((VLOOKUP(B1076,CREDITO_FINANCEIRO!A:B,2,FALSE)),"")</f>
        <v/>
      </c>
      <c r="D1076" s="94" t="str">
        <f>IFERROR((VLOOKUP(B1076,CREDITO_FINANCEIRO!A:E,5,FALSE)),"")</f>
        <v/>
      </c>
      <c r="E1076" s="95" t="str">
        <f>IFERROR((VLOOKUP(B1076,CREDITO_FINANCEIRO!A:C,3,FALSE)),"")</f>
        <v/>
      </c>
      <c r="F1076" s="120" t="str">
        <f>IFERROR((VLOOKUP(B1076,CREDITO_FINANCEIRO!A:G,4,FALSE)),"")</f>
        <v/>
      </c>
      <c r="G1076" s="120" t="e">
        <f>VLOOKUP(B1076,CREDITO_FINANCEIRO!A:G,6,FALSE)</f>
        <v>#N/A</v>
      </c>
      <c r="H1076" s="120" t="e">
        <f>VLOOKUP(B1076,CREDITO_FINANCEIRO!A:G,7,FALSE)</f>
        <v>#N/A</v>
      </c>
      <c r="I1076" s="91" t="e">
        <f>VLOOKUP(B1076,CREDITO_FINANCEIRO!A:K,10,FALSE)</f>
        <v>#N/A</v>
      </c>
      <c r="J1076" s="91" t="e">
        <f>VLOOKUP(B1076,CREDITO_FINANCEIRO!A:K,11,FALSE)</f>
        <v>#N/A</v>
      </c>
      <c r="K1076" s="91" t="e">
        <f>VLOOKUP(B1076,CREDITO_FINANCEIRO!A:L,12,FALSE)</f>
        <v>#N/A</v>
      </c>
      <c r="L1076" s="110" t="e">
        <f t="shared" si="160"/>
        <v>#N/A</v>
      </c>
      <c r="M1076" s="2" t="e">
        <f t="shared" si="161"/>
        <v>#N/A</v>
      </c>
      <c r="N1076" s="111" t="e">
        <f>VLOOKUP(Tabela4[[#This Row],[Proposta de Referência]],SIMP_CF!A:K,9,FALSE)</f>
        <v>#N/A</v>
      </c>
      <c r="O1076" s="111" t="e">
        <f>VLOOKUP(Tabela4[[#This Row],[Proposta de Referência]],SIMP_CF!A:K,8,FALSE)</f>
        <v>#N/A</v>
      </c>
      <c r="P1076" s="112" t="e">
        <f t="shared" si="162"/>
        <v>#N/A</v>
      </c>
      <c r="Q1076" s="112" t="e">
        <f t="shared" si="163"/>
        <v>#N/A</v>
      </c>
      <c r="R1076" t="e">
        <f t="shared" si="169"/>
        <v>#N/A</v>
      </c>
      <c r="S1076" s="108" t="e">
        <f t="shared" si="164"/>
        <v>#N/A</v>
      </c>
      <c r="T1076" s="108" t="e">
        <f t="shared" si="165"/>
        <v>#N/A</v>
      </c>
      <c r="U1076" s="110" t="e">
        <f t="shared" si="166"/>
        <v>#N/A</v>
      </c>
      <c r="V1076" t="e">
        <f t="shared" si="167"/>
        <v>#N/A</v>
      </c>
      <c r="W1076" t="str">
        <f t="shared" si="168"/>
        <v/>
      </c>
      <c r="X1076" s="24" t="str">
        <f>IFERROR(VLOOKUP(W1076,HOSPITAIS_COM_DIVIDAS!A:E,5,FALSE),"")</f>
        <v/>
      </c>
    </row>
    <row r="1077" spans="1:24" x14ac:dyDescent="0.25">
      <c r="A1077" s="52" t="str">
        <f>IFERROR((Tabela4[[#This Row],[Status da Proposta]]),"")</f>
        <v/>
      </c>
      <c r="B1077" s="121">
        <f>IFERROR((CREDITO_FINANCEIRO!A1077),"")</f>
        <v>0</v>
      </c>
      <c r="C1077" s="120" t="str">
        <f>IFERROR((VLOOKUP(B1077,CREDITO_FINANCEIRO!A:B,2,FALSE)),"")</f>
        <v/>
      </c>
      <c r="D1077" s="94" t="str">
        <f>IFERROR((VLOOKUP(B1077,CREDITO_FINANCEIRO!A:E,5,FALSE)),"")</f>
        <v/>
      </c>
      <c r="E1077" s="95" t="str">
        <f>IFERROR((VLOOKUP(B1077,CREDITO_FINANCEIRO!A:C,3,FALSE)),"")</f>
        <v/>
      </c>
      <c r="F1077" s="120" t="str">
        <f>IFERROR((VLOOKUP(B1077,CREDITO_FINANCEIRO!A:G,4,FALSE)),"")</f>
        <v/>
      </c>
      <c r="G1077" s="120" t="e">
        <f>VLOOKUP(B1077,CREDITO_FINANCEIRO!A:G,6,FALSE)</f>
        <v>#N/A</v>
      </c>
      <c r="H1077" s="120" t="e">
        <f>VLOOKUP(B1077,CREDITO_FINANCEIRO!A:G,7,FALSE)</f>
        <v>#N/A</v>
      </c>
      <c r="I1077" s="91" t="e">
        <f>VLOOKUP(B1077,CREDITO_FINANCEIRO!A:K,10,FALSE)</f>
        <v>#N/A</v>
      </c>
      <c r="J1077" s="91" t="e">
        <f>VLOOKUP(B1077,CREDITO_FINANCEIRO!A:K,11,FALSE)</f>
        <v>#N/A</v>
      </c>
      <c r="K1077" s="91" t="e">
        <f>VLOOKUP(B1077,CREDITO_FINANCEIRO!A:L,12,FALSE)</f>
        <v>#N/A</v>
      </c>
      <c r="L1077" s="110" t="e">
        <f t="shared" si="160"/>
        <v>#N/A</v>
      </c>
      <c r="M1077" s="2" t="e">
        <f t="shared" si="161"/>
        <v>#N/A</v>
      </c>
      <c r="N1077" s="111" t="e">
        <f>VLOOKUP(Tabela4[[#This Row],[Proposta de Referência]],SIMP_CF!A:K,9,FALSE)</f>
        <v>#N/A</v>
      </c>
      <c r="O1077" s="111" t="e">
        <f>VLOOKUP(Tabela4[[#This Row],[Proposta de Referência]],SIMP_CF!A:K,8,FALSE)</f>
        <v>#N/A</v>
      </c>
      <c r="P1077" s="112" t="e">
        <f t="shared" si="162"/>
        <v>#N/A</v>
      </c>
      <c r="Q1077" s="112" t="e">
        <f t="shared" si="163"/>
        <v>#N/A</v>
      </c>
      <c r="R1077" t="e">
        <f t="shared" si="169"/>
        <v>#N/A</v>
      </c>
      <c r="S1077" s="108" t="e">
        <f t="shared" si="164"/>
        <v>#N/A</v>
      </c>
      <c r="T1077" s="108" t="e">
        <f t="shared" si="165"/>
        <v>#N/A</v>
      </c>
      <c r="U1077" s="110" t="e">
        <f t="shared" si="166"/>
        <v>#N/A</v>
      </c>
      <c r="V1077" t="e">
        <f t="shared" si="167"/>
        <v>#N/A</v>
      </c>
      <c r="W1077" t="str">
        <f t="shared" si="168"/>
        <v/>
      </c>
      <c r="X1077" s="24" t="str">
        <f>IFERROR(VLOOKUP(W1077,HOSPITAIS_COM_DIVIDAS!A:E,5,FALSE),"")</f>
        <v/>
      </c>
    </row>
    <row r="1078" spans="1:24" x14ac:dyDescent="0.25">
      <c r="A1078" s="52" t="str">
        <f>IFERROR((Tabela4[[#This Row],[Status da Proposta]]),"")</f>
        <v/>
      </c>
      <c r="B1078" s="121">
        <f>IFERROR((CREDITO_FINANCEIRO!A1078),"")</f>
        <v>0</v>
      </c>
      <c r="C1078" s="120" t="str">
        <f>IFERROR((VLOOKUP(B1078,CREDITO_FINANCEIRO!A:B,2,FALSE)),"")</f>
        <v/>
      </c>
      <c r="D1078" s="94" t="str">
        <f>IFERROR((VLOOKUP(B1078,CREDITO_FINANCEIRO!A:E,5,FALSE)),"")</f>
        <v/>
      </c>
      <c r="E1078" s="95" t="str">
        <f>IFERROR((VLOOKUP(B1078,CREDITO_FINANCEIRO!A:C,3,FALSE)),"")</f>
        <v/>
      </c>
      <c r="F1078" s="120" t="str">
        <f>IFERROR((VLOOKUP(B1078,CREDITO_FINANCEIRO!A:G,4,FALSE)),"")</f>
        <v/>
      </c>
      <c r="G1078" s="120" t="e">
        <f>VLOOKUP(B1078,CREDITO_FINANCEIRO!A:G,6,FALSE)</f>
        <v>#N/A</v>
      </c>
      <c r="H1078" s="120" t="e">
        <f>VLOOKUP(B1078,CREDITO_FINANCEIRO!A:G,7,FALSE)</f>
        <v>#N/A</v>
      </c>
      <c r="I1078" s="91" t="e">
        <f>VLOOKUP(B1078,CREDITO_FINANCEIRO!A:K,10,FALSE)</f>
        <v>#N/A</v>
      </c>
      <c r="J1078" s="91" t="e">
        <f>VLOOKUP(B1078,CREDITO_FINANCEIRO!A:K,11,FALSE)</f>
        <v>#N/A</v>
      </c>
      <c r="K1078" s="91" t="e">
        <f>VLOOKUP(B1078,CREDITO_FINANCEIRO!A:L,12,FALSE)</f>
        <v>#N/A</v>
      </c>
      <c r="L1078" s="110" t="e">
        <f t="shared" si="160"/>
        <v>#N/A</v>
      </c>
      <c r="M1078" s="2" t="e">
        <f t="shared" si="161"/>
        <v>#N/A</v>
      </c>
      <c r="N1078" s="111" t="e">
        <f>VLOOKUP(Tabela4[[#This Row],[Proposta de Referência]],SIMP_CF!A:K,9,FALSE)</f>
        <v>#N/A</v>
      </c>
      <c r="O1078" s="111" t="e">
        <f>VLOOKUP(Tabela4[[#This Row],[Proposta de Referência]],SIMP_CF!A:K,8,FALSE)</f>
        <v>#N/A</v>
      </c>
      <c r="P1078" s="112" t="e">
        <f t="shared" si="162"/>
        <v>#N/A</v>
      </c>
      <c r="Q1078" s="112" t="e">
        <f t="shared" si="163"/>
        <v>#N/A</v>
      </c>
      <c r="R1078" t="e">
        <f t="shared" si="169"/>
        <v>#N/A</v>
      </c>
      <c r="S1078" s="108" t="e">
        <f t="shared" si="164"/>
        <v>#N/A</v>
      </c>
      <c r="T1078" s="108" t="e">
        <f t="shared" si="165"/>
        <v>#N/A</v>
      </c>
      <c r="U1078" s="110" t="e">
        <f t="shared" si="166"/>
        <v>#N/A</v>
      </c>
      <c r="V1078" t="e">
        <f t="shared" si="167"/>
        <v>#N/A</v>
      </c>
      <c r="W1078" t="str">
        <f t="shared" si="168"/>
        <v/>
      </c>
      <c r="X1078" s="24" t="str">
        <f>IFERROR(VLOOKUP(W1078,HOSPITAIS_COM_DIVIDAS!A:E,5,FALSE),"")</f>
        <v/>
      </c>
    </row>
    <row r="1079" spans="1:24" x14ac:dyDescent="0.25">
      <c r="A1079" s="52" t="str">
        <f>IFERROR((Tabela4[[#This Row],[Status da Proposta]]),"")</f>
        <v/>
      </c>
      <c r="B1079" s="121">
        <f>IFERROR((CREDITO_FINANCEIRO!A1079),"")</f>
        <v>0</v>
      </c>
      <c r="C1079" s="120" t="str">
        <f>IFERROR((VLOOKUP(B1079,CREDITO_FINANCEIRO!A:B,2,FALSE)),"")</f>
        <v/>
      </c>
      <c r="D1079" s="94" t="str">
        <f>IFERROR((VLOOKUP(B1079,CREDITO_FINANCEIRO!A:E,5,FALSE)),"")</f>
        <v/>
      </c>
      <c r="E1079" s="95" t="str">
        <f>IFERROR((VLOOKUP(B1079,CREDITO_FINANCEIRO!A:C,3,FALSE)),"")</f>
        <v/>
      </c>
      <c r="F1079" s="120" t="str">
        <f>IFERROR((VLOOKUP(B1079,CREDITO_FINANCEIRO!A:G,4,FALSE)),"")</f>
        <v/>
      </c>
      <c r="G1079" s="120" t="e">
        <f>VLOOKUP(B1079,CREDITO_FINANCEIRO!A:G,6,FALSE)</f>
        <v>#N/A</v>
      </c>
      <c r="H1079" s="120" t="e">
        <f>VLOOKUP(B1079,CREDITO_FINANCEIRO!A:G,7,FALSE)</f>
        <v>#N/A</v>
      </c>
      <c r="I1079" s="91" t="e">
        <f>VLOOKUP(B1079,CREDITO_FINANCEIRO!A:K,10,FALSE)</f>
        <v>#N/A</v>
      </c>
      <c r="J1079" s="91" t="e">
        <f>VLOOKUP(B1079,CREDITO_FINANCEIRO!A:K,11,FALSE)</f>
        <v>#N/A</v>
      </c>
      <c r="K1079" s="91" t="e">
        <f>VLOOKUP(B1079,CREDITO_FINANCEIRO!A:L,12,FALSE)</f>
        <v>#N/A</v>
      </c>
      <c r="L1079" s="110" t="e">
        <f t="shared" si="160"/>
        <v>#N/A</v>
      </c>
      <c r="M1079" s="2" t="e">
        <f t="shared" si="161"/>
        <v>#N/A</v>
      </c>
      <c r="N1079" s="111" t="e">
        <f>VLOOKUP(Tabela4[[#This Row],[Proposta de Referência]],SIMP_CF!A:K,9,FALSE)</f>
        <v>#N/A</v>
      </c>
      <c r="O1079" s="111" t="e">
        <f>VLOOKUP(Tabela4[[#This Row],[Proposta de Referência]],SIMP_CF!A:K,8,FALSE)</f>
        <v>#N/A</v>
      </c>
      <c r="P1079" s="112" t="e">
        <f t="shared" si="162"/>
        <v>#N/A</v>
      </c>
      <c r="Q1079" s="112" t="e">
        <f t="shared" si="163"/>
        <v>#N/A</v>
      </c>
      <c r="R1079" t="e">
        <f t="shared" si="169"/>
        <v>#N/A</v>
      </c>
      <c r="S1079" s="108" t="e">
        <f t="shared" si="164"/>
        <v>#N/A</v>
      </c>
      <c r="T1079" s="108" t="e">
        <f t="shared" si="165"/>
        <v>#N/A</v>
      </c>
      <c r="U1079" s="110" t="e">
        <f t="shared" si="166"/>
        <v>#N/A</v>
      </c>
      <c r="V1079" t="e">
        <f t="shared" si="167"/>
        <v>#N/A</v>
      </c>
      <c r="W1079" t="str">
        <f t="shared" si="168"/>
        <v/>
      </c>
      <c r="X1079" s="24" t="str">
        <f>IFERROR(VLOOKUP(W1079,HOSPITAIS_COM_DIVIDAS!A:E,5,FALSE),"")</f>
        <v/>
      </c>
    </row>
    <row r="1080" spans="1:24" x14ac:dyDescent="0.25">
      <c r="A1080" s="52" t="str">
        <f>IFERROR((Tabela4[[#This Row],[Status da Proposta]]),"")</f>
        <v/>
      </c>
      <c r="B1080" s="121">
        <f>IFERROR((CREDITO_FINANCEIRO!A1080),"")</f>
        <v>0</v>
      </c>
      <c r="C1080" s="120" t="str">
        <f>IFERROR((VLOOKUP(B1080,CREDITO_FINANCEIRO!A:B,2,FALSE)),"")</f>
        <v/>
      </c>
      <c r="D1080" s="94" t="str">
        <f>IFERROR((VLOOKUP(B1080,CREDITO_FINANCEIRO!A:E,5,FALSE)),"")</f>
        <v/>
      </c>
      <c r="E1080" s="95" t="str">
        <f>IFERROR((VLOOKUP(B1080,CREDITO_FINANCEIRO!A:C,3,FALSE)),"")</f>
        <v/>
      </c>
      <c r="F1080" s="120" t="str">
        <f>IFERROR((VLOOKUP(B1080,CREDITO_FINANCEIRO!A:G,4,FALSE)),"")</f>
        <v/>
      </c>
      <c r="G1080" s="120" t="e">
        <f>VLOOKUP(B1080,CREDITO_FINANCEIRO!A:G,6,FALSE)</f>
        <v>#N/A</v>
      </c>
      <c r="H1080" s="120" t="e">
        <f>VLOOKUP(B1080,CREDITO_FINANCEIRO!A:G,7,FALSE)</f>
        <v>#N/A</v>
      </c>
      <c r="I1080" s="91" t="e">
        <f>VLOOKUP(B1080,CREDITO_FINANCEIRO!A:K,10,FALSE)</f>
        <v>#N/A</v>
      </c>
      <c r="J1080" s="91" t="e">
        <f>VLOOKUP(B1080,CREDITO_FINANCEIRO!A:K,11,FALSE)</f>
        <v>#N/A</v>
      </c>
      <c r="K1080" s="91" t="e">
        <f>VLOOKUP(B1080,CREDITO_FINANCEIRO!A:L,12,FALSE)</f>
        <v>#N/A</v>
      </c>
      <c r="L1080" s="110" t="e">
        <f t="shared" si="160"/>
        <v>#N/A</v>
      </c>
      <c r="M1080" s="2" t="e">
        <f t="shared" si="161"/>
        <v>#N/A</v>
      </c>
      <c r="N1080" s="111" t="e">
        <f>VLOOKUP(Tabela4[[#This Row],[Proposta de Referência]],SIMP_CF!A:K,9,FALSE)</f>
        <v>#N/A</v>
      </c>
      <c r="O1080" s="111" t="e">
        <f>VLOOKUP(Tabela4[[#This Row],[Proposta de Referência]],SIMP_CF!A:K,8,FALSE)</f>
        <v>#N/A</v>
      </c>
      <c r="P1080" s="112" t="e">
        <f t="shared" si="162"/>
        <v>#N/A</v>
      </c>
      <c r="Q1080" s="112" t="e">
        <f t="shared" si="163"/>
        <v>#N/A</v>
      </c>
      <c r="R1080" t="e">
        <f t="shared" si="169"/>
        <v>#N/A</v>
      </c>
      <c r="S1080" s="108" t="e">
        <f t="shared" si="164"/>
        <v>#N/A</v>
      </c>
      <c r="T1080" s="108" t="e">
        <f t="shared" si="165"/>
        <v>#N/A</v>
      </c>
      <c r="U1080" s="110" t="e">
        <f t="shared" si="166"/>
        <v>#N/A</v>
      </c>
      <c r="V1080" t="e">
        <f t="shared" si="167"/>
        <v>#N/A</v>
      </c>
      <c r="W1080" t="str">
        <f t="shared" si="168"/>
        <v/>
      </c>
      <c r="X1080" s="24" t="str">
        <f>IFERROR(VLOOKUP(W1080,HOSPITAIS_COM_DIVIDAS!A:E,5,FALSE),"")</f>
        <v/>
      </c>
    </row>
    <row r="1081" spans="1:24" x14ac:dyDescent="0.25">
      <c r="A1081" s="52" t="str">
        <f>IFERROR((Tabela4[[#This Row],[Status da Proposta]]),"")</f>
        <v/>
      </c>
      <c r="B1081" s="121">
        <f>IFERROR((CREDITO_FINANCEIRO!A1081),"")</f>
        <v>0</v>
      </c>
      <c r="C1081" s="120" t="str">
        <f>IFERROR((VLOOKUP(B1081,CREDITO_FINANCEIRO!A:B,2,FALSE)),"")</f>
        <v/>
      </c>
      <c r="D1081" s="94" t="str">
        <f>IFERROR((VLOOKUP(B1081,CREDITO_FINANCEIRO!A:E,5,FALSE)),"")</f>
        <v/>
      </c>
      <c r="E1081" s="95" t="str">
        <f>IFERROR((VLOOKUP(B1081,CREDITO_FINANCEIRO!A:C,3,FALSE)),"")</f>
        <v/>
      </c>
      <c r="F1081" s="120" t="str">
        <f>IFERROR((VLOOKUP(B1081,CREDITO_FINANCEIRO!A:G,4,FALSE)),"")</f>
        <v/>
      </c>
      <c r="G1081" s="120" t="e">
        <f>VLOOKUP(B1081,CREDITO_FINANCEIRO!A:G,6,FALSE)</f>
        <v>#N/A</v>
      </c>
      <c r="H1081" s="120" t="e">
        <f>VLOOKUP(B1081,CREDITO_FINANCEIRO!A:G,7,FALSE)</f>
        <v>#N/A</v>
      </c>
      <c r="I1081" s="91" t="e">
        <f>VLOOKUP(B1081,CREDITO_FINANCEIRO!A:K,10,FALSE)</f>
        <v>#N/A</v>
      </c>
      <c r="J1081" s="91" t="e">
        <f>VLOOKUP(B1081,CREDITO_FINANCEIRO!A:K,11,FALSE)</f>
        <v>#N/A</v>
      </c>
      <c r="K1081" s="91" t="e">
        <f>VLOOKUP(B1081,CREDITO_FINANCEIRO!A:L,12,FALSE)</f>
        <v>#N/A</v>
      </c>
      <c r="L1081" s="110" t="e">
        <f t="shared" si="160"/>
        <v>#N/A</v>
      </c>
      <c r="M1081" s="2" t="e">
        <f t="shared" si="161"/>
        <v>#N/A</v>
      </c>
      <c r="N1081" s="111" t="e">
        <f>VLOOKUP(Tabela4[[#This Row],[Proposta de Referência]],SIMP_CF!A:K,9,FALSE)</f>
        <v>#N/A</v>
      </c>
      <c r="O1081" s="111" t="e">
        <f>VLOOKUP(Tabela4[[#This Row],[Proposta de Referência]],SIMP_CF!A:K,8,FALSE)</f>
        <v>#N/A</v>
      </c>
      <c r="P1081" s="112" t="e">
        <f t="shared" si="162"/>
        <v>#N/A</v>
      </c>
      <c r="Q1081" s="112" t="e">
        <f t="shared" si="163"/>
        <v>#N/A</v>
      </c>
      <c r="R1081" t="e">
        <f t="shared" si="169"/>
        <v>#N/A</v>
      </c>
      <c r="S1081" s="108" t="e">
        <f t="shared" si="164"/>
        <v>#N/A</v>
      </c>
      <c r="T1081" s="108" t="e">
        <f t="shared" si="165"/>
        <v>#N/A</v>
      </c>
      <c r="U1081" s="110" t="e">
        <f t="shared" si="166"/>
        <v>#N/A</v>
      </c>
      <c r="V1081" t="e">
        <f t="shared" si="167"/>
        <v>#N/A</v>
      </c>
      <c r="W1081" t="str">
        <f t="shared" si="168"/>
        <v/>
      </c>
      <c r="X1081" s="24" t="str">
        <f>IFERROR(VLOOKUP(W1081,HOSPITAIS_COM_DIVIDAS!A:E,5,FALSE),"")</f>
        <v/>
      </c>
    </row>
    <row r="1082" spans="1:24" x14ac:dyDescent="0.25">
      <c r="A1082" s="52" t="str">
        <f>IFERROR((Tabela4[[#This Row],[Status da Proposta]]),"")</f>
        <v/>
      </c>
      <c r="B1082" s="121">
        <f>IFERROR((CREDITO_FINANCEIRO!A1082),"")</f>
        <v>0</v>
      </c>
      <c r="C1082" s="120" t="str">
        <f>IFERROR((VLOOKUP(B1082,CREDITO_FINANCEIRO!A:B,2,FALSE)),"")</f>
        <v/>
      </c>
      <c r="D1082" s="94" t="str">
        <f>IFERROR((VLOOKUP(B1082,CREDITO_FINANCEIRO!A:E,5,FALSE)),"")</f>
        <v/>
      </c>
      <c r="E1082" s="95" t="str">
        <f>IFERROR((VLOOKUP(B1082,CREDITO_FINANCEIRO!A:C,3,FALSE)),"")</f>
        <v/>
      </c>
      <c r="F1082" s="120" t="str">
        <f>IFERROR((VLOOKUP(B1082,CREDITO_FINANCEIRO!A:G,4,FALSE)),"")</f>
        <v/>
      </c>
      <c r="G1082" s="120" t="e">
        <f>VLOOKUP(B1082,CREDITO_FINANCEIRO!A:G,6,FALSE)</f>
        <v>#N/A</v>
      </c>
      <c r="H1082" s="120" t="e">
        <f>VLOOKUP(B1082,CREDITO_FINANCEIRO!A:G,7,FALSE)</f>
        <v>#N/A</v>
      </c>
      <c r="I1082" s="91" t="e">
        <f>VLOOKUP(B1082,CREDITO_FINANCEIRO!A:K,10,FALSE)</f>
        <v>#N/A</v>
      </c>
      <c r="J1082" s="91" t="e">
        <f>VLOOKUP(B1082,CREDITO_FINANCEIRO!A:K,11,FALSE)</f>
        <v>#N/A</v>
      </c>
      <c r="K1082" s="91" t="e">
        <f>VLOOKUP(B1082,CREDITO_FINANCEIRO!A:L,12,FALSE)</f>
        <v>#N/A</v>
      </c>
      <c r="L1082" s="110" t="e">
        <f t="shared" si="160"/>
        <v>#N/A</v>
      </c>
      <c r="M1082" s="2" t="e">
        <f t="shared" si="161"/>
        <v>#N/A</v>
      </c>
      <c r="N1082" s="111" t="e">
        <f>VLOOKUP(Tabela4[[#This Row],[Proposta de Referência]],SIMP_CF!A:K,9,FALSE)</f>
        <v>#N/A</v>
      </c>
      <c r="O1082" s="111" t="e">
        <f>VLOOKUP(Tabela4[[#This Row],[Proposta de Referência]],SIMP_CF!A:K,8,FALSE)</f>
        <v>#N/A</v>
      </c>
      <c r="P1082" s="112" t="e">
        <f t="shared" si="162"/>
        <v>#N/A</v>
      </c>
      <c r="Q1082" s="112" t="e">
        <f t="shared" si="163"/>
        <v>#N/A</v>
      </c>
      <c r="R1082" t="e">
        <f t="shared" si="169"/>
        <v>#N/A</v>
      </c>
      <c r="S1082" s="108" t="e">
        <f t="shared" si="164"/>
        <v>#N/A</v>
      </c>
      <c r="T1082" s="108" t="e">
        <f t="shared" si="165"/>
        <v>#N/A</v>
      </c>
      <c r="U1082" s="110" t="e">
        <f t="shared" si="166"/>
        <v>#N/A</v>
      </c>
      <c r="V1082" t="e">
        <f t="shared" si="167"/>
        <v>#N/A</v>
      </c>
      <c r="W1082" t="str">
        <f t="shared" si="168"/>
        <v/>
      </c>
      <c r="X1082" s="24" t="str">
        <f>IFERROR(VLOOKUP(W1082,HOSPITAIS_COM_DIVIDAS!A:E,5,FALSE),"")</f>
        <v/>
      </c>
    </row>
    <row r="1083" spans="1:24" x14ac:dyDescent="0.25">
      <c r="A1083" s="52" t="str">
        <f>IFERROR((Tabela4[[#This Row],[Status da Proposta]]),"")</f>
        <v/>
      </c>
      <c r="B1083" s="121">
        <f>IFERROR((CREDITO_FINANCEIRO!A1083),"")</f>
        <v>0</v>
      </c>
      <c r="C1083" s="120" t="str">
        <f>IFERROR((VLOOKUP(B1083,CREDITO_FINANCEIRO!A:B,2,FALSE)),"")</f>
        <v/>
      </c>
      <c r="D1083" s="94" t="str">
        <f>IFERROR((VLOOKUP(B1083,CREDITO_FINANCEIRO!A:E,5,FALSE)),"")</f>
        <v/>
      </c>
      <c r="E1083" s="95" t="str">
        <f>IFERROR((VLOOKUP(B1083,CREDITO_FINANCEIRO!A:C,3,FALSE)),"")</f>
        <v/>
      </c>
      <c r="F1083" s="120" t="str">
        <f>IFERROR((VLOOKUP(B1083,CREDITO_FINANCEIRO!A:G,4,FALSE)),"")</f>
        <v/>
      </c>
      <c r="G1083" s="120" t="e">
        <f>VLOOKUP(B1083,CREDITO_FINANCEIRO!A:G,6,FALSE)</f>
        <v>#N/A</v>
      </c>
      <c r="H1083" s="120" t="e">
        <f>VLOOKUP(B1083,CREDITO_FINANCEIRO!A:G,7,FALSE)</f>
        <v>#N/A</v>
      </c>
      <c r="I1083" s="91" t="e">
        <f>VLOOKUP(B1083,CREDITO_FINANCEIRO!A:K,10,FALSE)</f>
        <v>#N/A</v>
      </c>
      <c r="J1083" s="91" t="e">
        <f>VLOOKUP(B1083,CREDITO_FINANCEIRO!A:K,11,FALSE)</f>
        <v>#N/A</v>
      </c>
      <c r="K1083" s="91" t="e">
        <f>VLOOKUP(B1083,CREDITO_FINANCEIRO!A:L,12,FALSE)</f>
        <v>#N/A</v>
      </c>
      <c r="L1083" s="110" t="e">
        <f t="shared" si="160"/>
        <v>#N/A</v>
      </c>
      <c r="M1083" s="2" t="e">
        <f t="shared" si="161"/>
        <v>#N/A</v>
      </c>
      <c r="N1083" s="111" t="e">
        <f>VLOOKUP(Tabela4[[#This Row],[Proposta de Referência]],SIMP_CF!A:K,9,FALSE)</f>
        <v>#N/A</v>
      </c>
      <c r="O1083" s="111" t="e">
        <f>VLOOKUP(Tabela4[[#This Row],[Proposta de Referência]],SIMP_CF!A:K,8,FALSE)</f>
        <v>#N/A</v>
      </c>
      <c r="P1083" s="112" t="e">
        <f t="shared" si="162"/>
        <v>#N/A</v>
      </c>
      <c r="Q1083" s="112" t="e">
        <f t="shared" si="163"/>
        <v>#N/A</v>
      </c>
      <c r="R1083" t="e">
        <f t="shared" si="169"/>
        <v>#N/A</v>
      </c>
      <c r="S1083" s="108" t="e">
        <f t="shared" si="164"/>
        <v>#N/A</v>
      </c>
      <c r="T1083" s="108" t="e">
        <f t="shared" si="165"/>
        <v>#N/A</v>
      </c>
      <c r="U1083" s="110" t="e">
        <f t="shared" si="166"/>
        <v>#N/A</v>
      </c>
      <c r="V1083" t="e">
        <f t="shared" si="167"/>
        <v>#N/A</v>
      </c>
      <c r="W1083" t="str">
        <f t="shared" si="168"/>
        <v/>
      </c>
      <c r="X1083" s="24" t="str">
        <f>IFERROR(VLOOKUP(W1083,HOSPITAIS_COM_DIVIDAS!A:E,5,FALSE),"")</f>
        <v/>
      </c>
    </row>
    <row r="1084" spans="1:24" x14ac:dyDescent="0.25">
      <c r="A1084" s="52" t="str">
        <f>IFERROR((Tabela4[[#This Row],[Status da Proposta]]),"")</f>
        <v/>
      </c>
      <c r="B1084" s="121">
        <f>IFERROR((CREDITO_FINANCEIRO!A1084),"")</f>
        <v>0</v>
      </c>
      <c r="C1084" s="120" t="str">
        <f>IFERROR((VLOOKUP(B1084,CREDITO_FINANCEIRO!A:B,2,FALSE)),"")</f>
        <v/>
      </c>
      <c r="D1084" s="94" t="str">
        <f>IFERROR((VLOOKUP(B1084,CREDITO_FINANCEIRO!A:E,5,FALSE)),"")</f>
        <v/>
      </c>
      <c r="E1084" s="95" t="str">
        <f>IFERROR((VLOOKUP(B1084,CREDITO_FINANCEIRO!A:C,3,FALSE)),"")</f>
        <v/>
      </c>
      <c r="F1084" s="120" t="str">
        <f>IFERROR((VLOOKUP(B1084,CREDITO_FINANCEIRO!A:G,4,FALSE)),"")</f>
        <v/>
      </c>
      <c r="G1084" s="120" t="e">
        <f>VLOOKUP(B1084,CREDITO_FINANCEIRO!A:G,6,FALSE)</f>
        <v>#N/A</v>
      </c>
      <c r="H1084" s="120" t="e">
        <f>VLOOKUP(B1084,CREDITO_FINANCEIRO!A:G,7,FALSE)</f>
        <v>#N/A</v>
      </c>
      <c r="I1084" s="91" t="e">
        <f>VLOOKUP(B1084,CREDITO_FINANCEIRO!A:K,10,FALSE)</f>
        <v>#N/A</v>
      </c>
      <c r="J1084" s="91" t="e">
        <f>VLOOKUP(B1084,CREDITO_FINANCEIRO!A:K,11,FALSE)</f>
        <v>#N/A</v>
      </c>
      <c r="K1084" s="91" t="e">
        <f>VLOOKUP(B1084,CREDITO_FINANCEIRO!A:L,12,FALSE)</f>
        <v>#N/A</v>
      </c>
      <c r="L1084" s="110" t="e">
        <f t="shared" si="160"/>
        <v>#N/A</v>
      </c>
      <c r="M1084" s="2" t="e">
        <f t="shared" si="161"/>
        <v>#N/A</v>
      </c>
      <c r="N1084" s="111" t="e">
        <f>VLOOKUP(Tabela4[[#This Row],[Proposta de Referência]],SIMP_CF!A:K,9,FALSE)</f>
        <v>#N/A</v>
      </c>
      <c r="O1084" s="111" t="e">
        <f>VLOOKUP(Tabela4[[#This Row],[Proposta de Referência]],SIMP_CF!A:K,8,FALSE)</f>
        <v>#N/A</v>
      </c>
      <c r="P1084" s="112" t="e">
        <f t="shared" si="162"/>
        <v>#N/A</v>
      </c>
      <c r="Q1084" s="112" t="e">
        <f t="shared" si="163"/>
        <v>#N/A</v>
      </c>
      <c r="R1084" t="e">
        <f t="shared" si="169"/>
        <v>#N/A</v>
      </c>
      <c r="S1084" s="108" t="e">
        <f t="shared" si="164"/>
        <v>#N/A</v>
      </c>
      <c r="T1084" s="108" t="e">
        <f t="shared" si="165"/>
        <v>#N/A</v>
      </c>
      <c r="U1084" s="110" t="e">
        <f t="shared" si="166"/>
        <v>#N/A</v>
      </c>
      <c r="V1084" t="e">
        <f t="shared" si="167"/>
        <v>#N/A</v>
      </c>
      <c r="W1084" t="str">
        <f t="shared" si="168"/>
        <v/>
      </c>
      <c r="X1084" s="24" t="str">
        <f>IFERROR(VLOOKUP(W1084,HOSPITAIS_COM_DIVIDAS!A:E,5,FALSE),"")</f>
        <v/>
      </c>
    </row>
    <row r="1085" spans="1:24" x14ac:dyDescent="0.25">
      <c r="A1085" s="52" t="str">
        <f>IFERROR((Tabela4[[#This Row],[Status da Proposta]]),"")</f>
        <v/>
      </c>
      <c r="B1085" s="121">
        <f>IFERROR((CREDITO_FINANCEIRO!A1085),"")</f>
        <v>0</v>
      </c>
      <c r="C1085" s="120" t="str">
        <f>IFERROR((VLOOKUP(B1085,CREDITO_FINANCEIRO!A:B,2,FALSE)),"")</f>
        <v/>
      </c>
      <c r="D1085" s="94" t="str">
        <f>IFERROR((VLOOKUP(B1085,CREDITO_FINANCEIRO!A:E,5,FALSE)),"")</f>
        <v/>
      </c>
      <c r="E1085" s="95" t="str">
        <f>IFERROR((VLOOKUP(B1085,CREDITO_FINANCEIRO!A:C,3,FALSE)),"")</f>
        <v/>
      </c>
      <c r="F1085" s="120" t="str">
        <f>IFERROR((VLOOKUP(B1085,CREDITO_FINANCEIRO!A:G,4,FALSE)),"")</f>
        <v/>
      </c>
      <c r="G1085" s="120" t="e">
        <f>VLOOKUP(B1085,CREDITO_FINANCEIRO!A:G,6,FALSE)</f>
        <v>#N/A</v>
      </c>
      <c r="H1085" s="120" t="e">
        <f>VLOOKUP(B1085,CREDITO_FINANCEIRO!A:G,7,FALSE)</f>
        <v>#N/A</v>
      </c>
      <c r="I1085" s="91" t="e">
        <f>VLOOKUP(B1085,CREDITO_FINANCEIRO!A:K,10,FALSE)</f>
        <v>#N/A</v>
      </c>
      <c r="J1085" s="91" t="e">
        <f>VLOOKUP(B1085,CREDITO_FINANCEIRO!A:K,11,FALSE)</f>
        <v>#N/A</v>
      </c>
      <c r="K1085" s="91" t="e">
        <f>VLOOKUP(B1085,CREDITO_FINANCEIRO!A:L,12,FALSE)</f>
        <v>#N/A</v>
      </c>
      <c r="L1085" s="110" t="e">
        <f t="shared" si="160"/>
        <v>#N/A</v>
      </c>
      <c r="M1085" s="2" t="e">
        <f t="shared" si="161"/>
        <v>#N/A</v>
      </c>
      <c r="N1085" s="111" t="e">
        <f>VLOOKUP(Tabela4[[#This Row],[Proposta de Referência]],SIMP_CF!A:K,9,FALSE)</f>
        <v>#N/A</v>
      </c>
      <c r="O1085" s="111" t="e">
        <f>VLOOKUP(Tabela4[[#This Row],[Proposta de Referência]],SIMP_CF!A:K,8,FALSE)</f>
        <v>#N/A</v>
      </c>
      <c r="P1085" s="112" t="e">
        <f t="shared" si="162"/>
        <v>#N/A</v>
      </c>
      <c r="Q1085" s="112" t="e">
        <f t="shared" si="163"/>
        <v>#N/A</v>
      </c>
      <c r="R1085" t="e">
        <f t="shared" si="169"/>
        <v>#N/A</v>
      </c>
      <c r="S1085" s="108" t="e">
        <f t="shared" si="164"/>
        <v>#N/A</v>
      </c>
      <c r="T1085" s="108" t="e">
        <f t="shared" si="165"/>
        <v>#N/A</v>
      </c>
      <c r="U1085" s="110" t="e">
        <f t="shared" si="166"/>
        <v>#N/A</v>
      </c>
      <c r="V1085" t="e">
        <f t="shared" si="167"/>
        <v>#N/A</v>
      </c>
      <c r="W1085" t="str">
        <f t="shared" si="168"/>
        <v/>
      </c>
      <c r="X1085" s="24" t="str">
        <f>IFERROR(VLOOKUP(W1085,HOSPITAIS_COM_DIVIDAS!A:E,5,FALSE),"")</f>
        <v/>
      </c>
    </row>
    <row r="1086" spans="1:24" x14ac:dyDescent="0.25">
      <c r="A1086" s="52" t="str">
        <f>IFERROR((Tabela4[[#This Row],[Status da Proposta]]),"")</f>
        <v/>
      </c>
      <c r="B1086" s="121">
        <f>IFERROR((CREDITO_FINANCEIRO!A1086),"")</f>
        <v>0</v>
      </c>
      <c r="C1086" s="120" t="str">
        <f>IFERROR((VLOOKUP(B1086,CREDITO_FINANCEIRO!A:B,2,FALSE)),"")</f>
        <v/>
      </c>
      <c r="D1086" s="94" t="str">
        <f>IFERROR((VLOOKUP(B1086,CREDITO_FINANCEIRO!A:E,5,FALSE)),"")</f>
        <v/>
      </c>
      <c r="E1086" s="95" t="str">
        <f>IFERROR((VLOOKUP(B1086,CREDITO_FINANCEIRO!A:C,3,FALSE)),"")</f>
        <v/>
      </c>
      <c r="F1086" s="120" t="str">
        <f>IFERROR((VLOOKUP(B1086,CREDITO_FINANCEIRO!A:G,4,FALSE)),"")</f>
        <v/>
      </c>
      <c r="G1086" s="120" t="e">
        <f>VLOOKUP(B1086,CREDITO_FINANCEIRO!A:G,6,FALSE)</f>
        <v>#N/A</v>
      </c>
      <c r="H1086" s="120" t="e">
        <f>VLOOKUP(B1086,CREDITO_FINANCEIRO!A:G,7,FALSE)</f>
        <v>#N/A</v>
      </c>
      <c r="I1086" s="91" t="e">
        <f>VLOOKUP(B1086,CREDITO_FINANCEIRO!A:K,10,FALSE)</f>
        <v>#N/A</v>
      </c>
      <c r="J1086" s="91" t="e">
        <f>VLOOKUP(B1086,CREDITO_FINANCEIRO!A:K,11,FALSE)</f>
        <v>#N/A</v>
      </c>
      <c r="K1086" s="91" t="e">
        <f>VLOOKUP(B1086,CREDITO_FINANCEIRO!A:L,12,FALSE)</f>
        <v>#N/A</v>
      </c>
      <c r="L1086" s="110" t="e">
        <f t="shared" si="160"/>
        <v>#N/A</v>
      </c>
      <c r="M1086" s="2" t="e">
        <f t="shared" si="161"/>
        <v>#N/A</v>
      </c>
      <c r="N1086" s="111" t="e">
        <f>VLOOKUP(Tabela4[[#This Row],[Proposta de Referência]],SIMP_CF!A:K,9,FALSE)</f>
        <v>#N/A</v>
      </c>
      <c r="O1086" s="111" t="e">
        <f>VLOOKUP(Tabela4[[#This Row],[Proposta de Referência]],SIMP_CF!A:K,8,FALSE)</f>
        <v>#N/A</v>
      </c>
      <c r="P1086" s="112" t="e">
        <f t="shared" si="162"/>
        <v>#N/A</v>
      </c>
      <c r="Q1086" s="112" t="e">
        <f t="shared" si="163"/>
        <v>#N/A</v>
      </c>
      <c r="R1086" t="e">
        <f t="shared" si="169"/>
        <v>#N/A</v>
      </c>
      <c r="S1086" s="108" t="e">
        <f t="shared" si="164"/>
        <v>#N/A</v>
      </c>
      <c r="T1086" s="108" t="e">
        <f t="shared" si="165"/>
        <v>#N/A</v>
      </c>
      <c r="U1086" s="110" t="e">
        <f t="shared" si="166"/>
        <v>#N/A</v>
      </c>
      <c r="V1086" t="e">
        <f t="shared" si="167"/>
        <v>#N/A</v>
      </c>
      <c r="W1086" t="str">
        <f t="shared" si="168"/>
        <v/>
      </c>
      <c r="X1086" s="24" t="str">
        <f>IFERROR(VLOOKUP(W1086,HOSPITAIS_COM_DIVIDAS!A:E,5,FALSE),"")</f>
        <v/>
      </c>
    </row>
    <row r="1087" spans="1:24" x14ac:dyDescent="0.25">
      <c r="A1087" s="52" t="str">
        <f>IFERROR((Tabela4[[#This Row],[Status da Proposta]]),"")</f>
        <v/>
      </c>
      <c r="B1087" s="121">
        <f>IFERROR((CREDITO_FINANCEIRO!A1087),"")</f>
        <v>0</v>
      </c>
      <c r="C1087" s="120" t="str">
        <f>IFERROR((VLOOKUP(B1087,CREDITO_FINANCEIRO!A:B,2,FALSE)),"")</f>
        <v/>
      </c>
      <c r="D1087" s="94" t="str">
        <f>IFERROR((VLOOKUP(B1087,CREDITO_FINANCEIRO!A:E,5,FALSE)),"")</f>
        <v/>
      </c>
      <c r="E1087" s="95" t="str">
        <f>IFERROR((VLOOKUP(B1087,CREDITO_FINANCEIRO!A:C,3,FALSE)),"")</f>
        <v/>
      </c>
      <c r="F1087" s="120" t="str">
        <f>IFERROR((VLOOKUP(B1087,CREDITO_FINANCEIRO!A:G,4,FALSE)),"")</f>
        <v/>
      </c>
      <c r="G1087" s="120" t="e">
        <f>VLOOKUP(B1087,CREDITO_FINANCEIRO!A:G,6,FALSE)</f>
        <v>#N/A</v>
      </c>
      <c r="H1087" s="120" t="e">
        <f>VLOOKUP(B1087,CREDITO_FINANCEIRO!A:G,7,FALSE)</f>
        <v>#N/A</v>
      </c>
      <c r="I1087" s="91" t="e">
        <f>VLOOKUP(B1087,CREDITO_FINANCEIRO!A:K,10,FALSE)</f>
        <v>#N/A</v>
      </c>
      <c r="J1087" s="91" t="e">
        <f>VLOOKUP(B1087,CREDITO_FINANCEIRO!A:K,11,FALSE)</f>
        <v>#N/A</v>
      </c>
      <c r="K1087" s="91" t="e">
        <f>VLOOKUP(B1087,CREDITO_FINANCEIRO!A:L,12,FALSE)</f>
        <v>#N/A</v>
      </c>
      <c r="L1087" s="110" t="e">
        <f t="shared" si="160"/>
        <v>#N/A</v>
      </c>
      <c r="M1087" s="2" t="e">
        <f t="shared" si="161"/>
        <v>#N/A</v>
      </c>
      <c r="N1087" s="111" t="e">
        <f>VLOOKUP(Tabela4[[#This Row],[Proposta de Referência]],SIMP_CF!A:K,9,FALSE)</f>
        <v>#N/A</v>
      </c>
      <c r="O1087" s="111" t="e">
        <f>VLOOKUP(Tabela4[[#This Row],[Proposta de Referência]],SIMP_CF!A:K,8,FALSE)</f>
        <v>#N/A</v>
      </c>
      <c r="P1087" s="112" t="e">
        <f t="shared" si="162"/>
        <v>#N/A</v>
      </c>
      <c r="Q1087" s="112" t="e">
        <f t="shared" si="163"/>
        <v>#N/A</v>
      </c>
      <c r="R1087" t="e">
        <f t="shared" si="169"/>
        <v>#N/A</v>
      </c>
      <c r="S1087" s="108" t="e">
        <f t="shared" si="164"/>
        <v>#N/A</v>
      </c>
      <c r="T1087" s="108" t="e">
        <f t="shared" si="165"/>
        <v>#N/A</v>
      </c>
      <c r="U1087" s="110" t="e">
        <f t="shared" si="166"/>
        <v>#N/A</v>
      </c>
      <c r="V1087" t="e">
        <f t="shared" si="167"/>
        <v>#N/A</v>
      </c>
      <c r="W1087" t="str">
        <f t="shared" si="168"/>
        <v/>
      </c>
      <c r="X1087" s="24" t="str">
        <f>IFERROR(VLOOKUP(W1087,HOSPITAIS_COM_DIVIDAS!A:E,5,FALSE),"")</f>
        <v/>
      </c>
    </row>
    <row r="1088" spans="1:24" x14ac:dyDescent="0.25">
      <c r="A1088" s="52" t="str">
        <f>IFERROR((Tabela4[[#This Row],[Status da Proposta]]),"")</f>
        <v/>
      </c>
      <c r="B1088" s="121">
        <f>IFERROR((CREDITO_FINANCEIRO!A1088),"")</f>
        <v>0</v>
      </c>
      <c r="C1088" s="120" t="str">
        <f>IFERROR((VLOOKUP(B1088,CREDITO_FINANCEIRO!A:B,2,FALSE)),"")</f>
        <v/>
      </c>
      <c r="D1088" s="94" t="str">
        <f>IFERROR((VLOOKUP(B1088,CREDITO_FINANCEIRO!A:E,5,FALSE)),"")</f>
        <v/>
      </c>
      <c r="E1088" s="95" t="str">
        <f>IFERROR((VLOOKUP(B1088,CREDITO_FINANCEIRO!A:C,3,FALSE)),"")</f>
        <v/>
      </c>
      <c r="F1088" s="120" t="str">
        <f>IFERROR((VLOOKUP(B1088,CREDITO_FINANCEIRO!A:G,4,FALSE)),"")</f>
        <v/>
      </c>
      <c r="G1088" s="120" t="e">
        <f>VLOOKUP(B1088,CREDITO_FINANCEIRO!A:G,6,FALSE)</f>
        <v>#N/A</v>
      </c>
      <c r="H1088" s="120" t="e">
        <f>VLOOKUP(B1088,CREDITO_FINANCEIRO!A:G,7,FALSE)</f>
        <v>#N/A</v>
      </c>
      <c r="I1088" s="91" t="e">
        <f>VLOOKUP(B1088,CREDITO_FINANCEIRO!A:K,10,FALSE)</f>
        <v>#N/A</v>
      </c>
      <c r="J1088" s="91" t="e">
        <f>VLOOKUP(B1088,CREDITO_FINANCEIRO!A:K,11,FALSE)</f>
        <v>#N/A</v>
      </c>
      <c r="K1088" s="91" t="e">
        <f>VLOOKUP(B1088,CREDITO_FINANCEIRO!A:L,12,FALSE)</f>
        <v>#N/A</v>
      </c>
      <c r="L1088" s="110" t="e">
        <f t="shared" si="160"/>
        <v>#N/A</v>
      </c>
      <c r="M1088" s="2" t="e">
        <f t="shared" si="161"/>
        <v>#N/A</v>
      </c>
      <c r="N1088" s="111" t="e">
        <f>VLOOKUP(Tabela4[[#This Row],[Proposta de Referência]],SIMP_CF!A:K,9,FALSE)</f>
        <v>#N/A</v>
      </c>
      <c r="O1088" s="111" t="e">
        <f>VLOOKUP(Tabela4[[#This Row],[Proposta de Referência]],SIMP_CF!A:K,8,FALSE)</f>
        <v>#N/A</v>
      </c>
      <c r="P1088" s="112" t="e">
        <f t="shared" si="162"/>
        <v>#N/A</v>
      </c>
      <c r="Q1088" s="112" t="e">
        <f t="shared" si="163"/>
        <v>#N/A</v>
      </c>
      <c r="R1088" t="e">
        <f t="shared" si="169"/>
        <v>#N/A</v>
      </c>
      <c r="S1088" s="108" t="e">
        <f t="shared" si="164"/>
        <v>#N/A</v>
      </c>
      <c r="T1088" s="108" t="e">
        <f t="shared" si="165"/>
        <v>#N/A</v>
      </c>
      <c r="U1088" s="110" t="e">
        <f t="shared" si="166"/>
        <v>#N/A</v>
      </c>
      <c r="V1088" t="e">
        <f t="shared" si="167"/>
        <v>#N/A</v>
      </c>
      <c r="W1088" t="str">
        <f t="shared" si="168"/>
        <v/>
      </c>
      <c r="X1088" s="24" t="str">
        <f>IFERROR(VLOOKUP(W1088,HOSPITAIS_COM_DIVIDAS!A:E,5,FALSE),"")</f>
        <v/>
      </c>
    </row>
    <row r="1089" spans="1:24" x14ac:dyDescent="0.25">
      <c r="A1089" s="52" t="str">
        <f>IFERROR((Tabela4[[#This Row],[Status da Proposta]]),"")</f>
        <v/>
      </c>
      <c r="B1089" s="121">
        <f>IFERROR((CREDITO_FINANCEIRO!A1089),"")</f>
        <v>0</v>
      </c>
      <c r="C1089" s="120" t="str">
        <f>IFERROR((VLOOKUP(B1089,CREDITO_FINANCEIRO!A:B,2,FALSE)),"")</f>
        <v/>
      </c>
      <c r="D1089" s="94" t="str">
        <f>IFERROR((VLOOKUP(B1089,CREDITO_FINANCEIRO!A:E,5,FALSE)),"")</f>
        <v/>
      </c>
      <c r="E1089" s="95" t="str">
        <f>IFERROR((VLOOKUP(B1089,CREDITO_FINANCEIRO!A:C,3,FALSE)),"")</f>
        <v/>
      </c>
      <c r="F1089" s="120" t="str">
        <f>IFERROR((VLOOKUP(B1089,CREDITO_FINANCEIRO!A:G,4,FALSE)),"")</f>
        <v/>
      </c>
      <c r="G1089" s="120" t="e">
        <f>VLOOKUP(B1089,CREDITO_FINANCEIRO!A:G,6,FALSE)</f>
        <v>#N/A</v>
      </c>
      <c r="H1089" s="120" t="e">
        <f>VLOOKUP(B1089,CREDITO_FINANCEIRO!A:G,7,FALSE)</f>
        <v>#N/A</v>
      </c>
      <c r="I1089" s="91" t="e">
        <f>VLOOKUP(B1089,CREDITO_FINANCEIRO!A:K,10,FALSE)</f>
        <v>#N/A</v>
      </c>
      <c r="J1089" s="91" t="e">
        <f>VLOOKUP(B1089,CREDITO_FINANCEIRO!A:K,11,FALSE)</f>
        <v>#N/A</v>
      </c>
      <c r="K1089" s="91" t="e">
        <f>VLOOKUP(B1089,CREDITO_FINANCEIRO!A:L,12,FALSE)</f>
        <v>#N/A</v>
      </c>
      <c r="L1089" s="110" t="e">
        <f t="shared" si="160"/>
        <v>#N/A</v>
      </c>
      <c r="M1089" s="2" t="e">
        <f t="shared" si="161"/>
        <v>#N/A</v>
      </c>
      <c r="N1089" s="111" t="e">
        <f>VLOOKUP(Tabela4[[#This Row],[Proposta de Referência]],SIMP_CF!A:K,9,FALSE)</f>
        <v>#N/A</v>
      </c>
      <c r="O1089" s="111" t="e">
        <f>VLOOKUP(Tabela4[[#This Row],[Proposta de Referência]],SIMP_CF!A:K,8,FALSE)</f>
        <v>#N/A</v>
      </c>
      <c r="P1089" s="112" t="e">
        <f t="shared" si="162"/>
        <v>#N/A</v>
      </c>
      <c r="Q1089" s="112" t="e">
        <f t="shared" si="163"/>
        <v>#N/A</v>
      </c>
      <c r="R1089" t="e">
        <f t="shared" si="169"/>
        <v>#N/A</v>
      </c>
      <c r="S1089" s="108" t="e">
        <f t="shared" si="164"/>
        <v>#N/A</v>
      </c>
      <c r="T1089" s="108" t="e">
        <f t="shared" si="165"/>
        <v>#N/A</v>
      </c>
      <c r="U1089" s="110" t="e">
        <f t="shared" si="166"/>
        <v>#N/A</v>
      </c>
      <c r="V1089" t="e">
        <f t="shared" si="167"/>
        <v>#N/A</v>
      </c>
      <c r="W1089" t="str">
        <f t="shared" si="168"/>
        <v/>
      </c>
      <c r="X1089" s="24" t="str">
        <f>IFERROR(VLOOKUP(W1089,HOSPITAIS_COM_DIVIDAS!A:E,5,FALSE),"")</f>
        <v/>
      </c>
    </row>
    <row r="1090" spans="1:24" x14ac:dyDescent="0.25">
      <c r="A1090" s="52" t="str">
        <f>IFERROR((Tabela4[[#This Row],[Status da Proposta]]),"")</f>
        <v/>
      </c>
      <c r="B1090" s="121">
        <f>IFERROR((CREDITO_FINANCEIRO!A1090),"")</f>
        <v>0</v>
      </c>
      <c r="C1090" s="120" t="str">
        <f>IFERROR((VLOOKUP(B1090,CREDITO_FINANCEIRO!A:B,2,FALSE)),"")</f>
        <v/>
      </c>
      <c r="D1090" s="94" t="str">
        <f>IFERROR((VLOOKUP(B1090,CREDITO_FINANCEIRO!A:E,5,FALSE)),"")</f>
        <v/>
      </c>
      <c r="E1090" s="95" t="str">
        <f>IFERROR((VLOOKUP(B1090,CREDITO_FINANCEIRO!A:C,3,FALSE)),"")</f>
        <v/>
      </c>
      <c r="F1090" s="120" t="str">
        <f>IFERROR((VLOOKUP(B1090,CREDITO_FINANCEIRO!A:G,4,FALSE)),"")</f>
        <v/>
      </c>
      <c r="G1090" s="120" t="e">
        <f>VLOOKUP(B1090,CREDITO_FINANCEIRO!A:G,6,FALSE)</f>
        <v>#N/A</v>
      </c>
      <c r="H1090" s="120" t="e">
        <f>VLOOKUP(B1090,CREDITO_FINANCEIRO!A:G,7,FALSE)</f>
        <v>#N/A</v>
      </c>
      <c r="I1090" s="91" t="e">
        <f>VLOOKUP(B1090,CREDITO_FINANCEIRO!A:K,10,FALSE)</f>
        <v>#N/A</v>
      </c>
      <c r="J1090" s="91" t="e">
        <f>VLOOKUP(B1090,CREDITO_FINANCEIRO!A:K,11,FALSE)</f>
        <v>#N/A</v>
      </c>
      <c r="K1090" s="91" t="e">
        <f>VLOOKUP(B1090,CREDITO_FINANCEIRO!A:L,12,FALSE)</f>
        <v>#N/A</v>
      </c>
      <c r="L1090" s="110" t="e">
        <f t="shared" ref="L1090:L1153" si="170">MAX(I1090:K1090)</f>
        <v>#N/A</v>
      </c>
      <c r="M1090" s="2" t="e">
        <f t="shared" ref="M1090:M1153" si="171">IF(((L1090)=0),"NÃO, POSSUI VALOR","SIM, POSSUI VALOR")</f>
        <v>#N/A</v>
      </c>
      <c r="N1090" s="111" t="e">
        <f>VLOOKUP(Tabela4[[#This Row],[Proposta de Referência]],SIMP_CF!A:K,9,FALSE)</f>
        <v>#N/A</v>
      </c>
      <c r="O1090" s="111" t="e">
        <f>VLOOKUP(Tabela4[[#This Row],[Proposta de Referência]],SIMP_CF!A:K,8,FALSE)</f>
        <v>#N/A</v>
      </c>
      <c r="P1090" s="112" t="e">
        <f t="shared" ref="P1090:P1153" si="172">O1090+N1090</f>
        <v>#N/A</v>
      </c>
      <c r="Q1090" s="112" t="e">
        <f t="shared" ref="Q1090:Q1153" si="173">P1090*12</f>
        <v>#N/A</v>
      </c>
      <c r="R1090" t="e">
        <f t="shared" si="169"/>
        <v>#N/A</v>
      </c>
      <c r="S1090" s="108" t="e">
        <f t="shared" ref="S1090:S1153" si="174">IF(L1090&gt;10000000,"Faixa I - 30%",IF(L1090&gt;=5000000,"Faixa II - 40%","Faixa III - 50%"))</f>
        <v>#N/A</v>
      </c>
      <c r="T1090" s="108" t="e">
        <f t="shared" ref="T1090:T1153" si="175">IF(L1090&gt;10000000,L1090*0.3,IF(L1090&gt;=5000000,L1090*0.4,L1090*0.5))</f>
        <v>#N/A</v>
      </c>
      <c r="U1090" s="110" t="e">
        <f t="shared" ref="U1090:U1153" si="176">T1090-P1090</f>
        <v>#N/A</v>
      </c>
      <c r="V1090" t="e">
        <f t="shared" ref="V1090:V1153" si="177">IF(OR(U1090&gt;=T1090,U1090&lt;0,T1090=0),"NÃO, ATENDEU O CRITÉRIO","SIM, ATENDEU O CRITÉRIO")</f>
        <v>#N/A</v>
      </c>
      <c r="W1090" t="str">
        <f t="shared" ref="W1090:W1153" si="178">LEFT(D1090,8)</f>
        <v/>
      </c>
      <c r="X1090" s="24" t="str">
        <f>IFERROR(VLOOKUP(W1090,HOSPITAIS_COM_DIVIDAS!A:E,5,FALSE),"")</f>
        <v/>
      </c>
    </row>
    <row r="1091" spans="1:24" x14ac:dyDescent="0.25">
      <c r="A1091" s="52" t="str">
        <f>IFERROR((Tabela4[[#This Row],[Status da Proposta]]),"")</f>
        <v/>
      </c>
      <c r="B1091" s="121">
        <f>IFERROR((CREDITO_FINANCEIRO!A1091),"")</f>
        <v>0</v>
      </c>
      <c r="C1091" s="120" t="str">
        <f>IFERROR((VLOOKUP(B1091,CREDITO_FINANCEIRO!A:B,2,FALSE)),"")</f>
        <v/>
      </c>
      <c r="D1091" s="94" t="str">
        <f>IFERROR((VLOOKUP(B1091,CREDITO_FINANCEIRO!A:E,5,FALSE)),"")</f>
        <v/>
      </c>
      <c r="E1091" s="95" t="str">
        <f>IFERROR((VLOOKUP(B1091,CREDITO_FINANCEIRO!A:C,3,FALSE)),"")</f>
        <v/>
      </c>
      <c r="F1091" s="120" t="str">
        <f>IFERROR((VLOOKUP(B1091,CREDITO_FINANCEIRO!A:G,4,FALSE)),"")</f>
        <v/>
      </c>
      <c r="G1091" s="120" t="e">
        <f>VLOOKUP(B1091,CREDITO_FINANCEIRO!A:G,6,FALSE)</f>
        <v>#N/A</v>
      </c>
      <c r="H1091" s="120" t="e">
        <f>VLOOKUP(B1091,CREDITO_FINANCEIRO!A:G,7,FALSE)</f>
        <v>#N/A</v>
      </c>
      <c r="I1091" s="91" t="e">
        <f>VLOOKUP(B1091,CREDITO_FINANCEIRO!A:K,10,FALSE)</f>
        <v>#N/A</v>
      </c>
      <c r="J1091" s="91" t="e">
        <f>VLOOKUP(B1091,CREDITO_FINANCEIRO!A:K,11,FALSE)</f>
        <v>#N/A</v>
      </c>
      <c r="K1091" s="91" t="e">
        <f>VLOOKUP(B1091,CREDITO_FINANCEIRO!A:L,12,FALSE)</f>
        <v>#N/A</v>
      </c>
      <c r="L1091" s="110" t="e">
        <f t="shared" si="170"/>
        <v>#N/A</v>
      </c>
      <c r="M1091" s="2" t="e">
        <f t="shared" si="171"/>
        <v>#N/A</v>
      </c>
      <c r="N1091" s="111" t="e">
        <f>VLOOKUP(Tabela4[[#This Row],[Proposta de Referência]],SIMP_CF!A:K,9,FALSE)</f>
        <v>#N/A</v>
      </c>
      <c r="O1091" s="111" t="e">
        <f>VLOOKUP(Tabela4[[#This Row],[Proposta de Referência]],SIMP_CF!A:K,8,FALSE)</f>
        <v>#N/A</v>
      </c>
      <c r="P1091" s="112" t="e">
        <f t="shared" si="172"/>
        <v>#N/A</v>
      </c>
      <c r="Q1091" s="112" t="e">
        <f t="shared" si="173"/>
        <v>#N/A</v>
      </c>
      <c r="R1091" t="e">
        <f t="shared" ref="R1091:R1154" si="179">IF(P1091&gt;=100000,"SIM, POSSUI VALOR ACIMA DE R$100.000,00","NÃO, POSSUI VALOR NECESSÁRIO")</f>
        <v>#N/A</v>
      </c>
      <c r="S1091" s="108" t="e">
        <f t="shared" si="174"/>
        <v>#N/A</v>
      </c>
      <c r="T1091" s="108" t="e">
        <f t="shared" si="175"/>
        <v>#N/A</v>
      </c>
      <c r="U1091" s="110" t="e">
        <f t="shared" si="176"/>
        <v>#N/A</v>
      </c>
      <c r="V1091" t="e">
        <f t="shared" si="177"/>
        <v>#N/A</v>
      </c>
      <c r="W1091" t="str">
        <f t="shared" si="178"/>
        <v/>
      </c>
      <c r="X1091" s="24" t="str">
        <f>IFERROR(VLOOKUP(W1091,HOSPITAIS_COM_DIVIDAS!A:E,5,FALSE),"")</f>
        <v/>
      </c>
    </row>
    <row r="1092" spans="1:24" x14ac:dyDescent="0.25">
      <c r="A1092" s="52" t="str">
        <f>IFERROR((Tabela4[[#This Row],[Status da Proposta]]),"")</f>
        <v/>
      </c>
      <c r="B1092" s="121">
        <f>IFERROR((CREDITO_FINANCEIRO!A1092),"")</f>
        <v>0</v>
      </c>
      <c r="C1092" s="120" t="str">
        <f>IFERROR((VLOOKUP(B1092,CREDITO_FINANCEIRO!A:B,2,FALSE)),"")</f>
        <v/>
      </c>
      <c r="D1092" s="94" t="str">
        <f>IFERROR((VLOOKUP(B1092,CREDITO_FINANCEIRO!A:E,5,FALSE)),"")</f>
        <v/>
      </c>
      <c r="E1092" s="95" t="str">
        <f>IFERROR((VLOOKUP(B1092,CREDITO_FINANCEIRO!A:C,3,FALSE)),"")</f>
        <v/>
      </c>
      <c r="F1092" s="120" t="str">
        <f>IFERROR((VLOOKUP(B1092,CREDITO_FINANCEIRO!A:G,4,FALSE)),"")</f>
        <v/>
      </c>
      <c r="G1092" s="120" t="e">
        <f>VLOOKUP(B1092,CREDITO_FINANCEIRO!A:G,6,FALSE)</f>
        <v>#N/A</v>
      </c>
      <c r="H1092" s="120" t="e">
        <f>VLOOKUP(B1092,CREDITO_FINANCEIRO!A:G,7,FALSE)</f>
        <v>#N/A</v>
      </c>
      <c r="I1092" s="91" t="e">
        <f>VLOOKUP(B1092,CREDITO_FINANCEIRO!A:K,10,FALSE)</f>
        <v>#N/A</v>
      </c>
      <c r="J1092" s="91" t="e">
        <f>VLOOKUP(B1092,CREDITO_FINANCEIRO!A:K,11,FALSE)</f>
        <v>#N/A</v>
      </c>
      <c r="K1092" s="91" t="e">
        <f>VLOOKUP(B1092,CREDITO_FINANCEIRO!A:L,12,FALSE)</f>
        <v>#N/A</v>
      </c>
      <c r="L1092" s="110" t="e">
        <f t="shared" si="170"/>
        <v>#N/A</v>
      </c>
      <c r="M1092" s="2" t="e">
        <f t="shared" si="171"/>
        <v>#N/A</v>
      </c>
      <c r="N1092" s="111" t="e">
        <f>VLOOKUP(Tabela4[[#This Row],[Proposta de Referência]],SIMP_CF!A:K,9,FALSE)</f>
        <v>#N/A</v>
      </c>
      <c r="O1092" s="111" t="e">
        <f>VLOOKUP(Tabela4[[#This Row],[Proposta de Referência]],SIMP_CF!A:K,8,FALSE)</f>
        <v>#N/A</v>
      </c>
      <c r="P1092" s="112" t="e">
        <f t="shared" si="172"/>
        <v>#N/A</v>
      </c>
      <c r="Q1092" s="112" t="e">
        <f t="shared" si="173"/>
        <v>#N/A</v>
      </c>
      <c r="R1092" t="e">
        <f t="shared" si="179"/>
        <v>#N/A</v>
      </c>
      <c r="S1092" s="108" t="e">
        <f t="shared" si="174"/>
        <v>#N/A</v>
      </c>
      <c r="T1092" s="108" t="e">
        <f t="shared" si="175"/>
        <v>#N/A</v>
      </c>
      <c r="U1092" s="110" t="e">
        <f t="shared" si="176"/>
        <v>#N/A</v>
      </c>
      <c r="V1092" t="e">
        <f t="shared" si="177"/>
        <v>#N/A</v>
      </c>
      <c r="W1092" t="str">
        <f t="shared" si="178"/>
        <v/>
      </c>
      <c r="X1092" s="24" t="str">
        <f>IFERROR(VLOOKUP(W1092,HOSPITAIS_COM_DIVIDAS!A:E,5,FALSE),"")</f>
        <v/>
      </c>
    </row>
    <row r="1093" spans="1:24" x14ac:dyDescent="0.25">
      <c r="A1093" s="52" t="str">
        <f>IFERROR((Tabela4[[#This Row],[Status da Proposta]]),"")</f>
        <v/>
      </c>
      <c r="B1093" s="121">
        <f>IFERROR((CREDITO_FINANCEIRO!A1093),"")</f>
        <v>0</v>
      </c>
      <c r="C1093" s="120" t="str">
        <f>IFERROR((VLOOKUP(B1093,CREDITO_FINANCEIRO!A:B,2,FALSE)),"")</f>
        <v/>
      </c>
      <c r="D1093" s="94" t="str">
        <f>IFERROR((VLOOKUP(B1093,CREDITO_FINANCEIRO!A:E,5,FALSE)),"")</f>
        <v/>
      </c>
      <c r="E1093" s="95" t="str">
        <f>IFERROR((VLOOKUP(B1093,CREDITO_FINANCEIRO!A:C,3,FALSE)),"")</f>
        <v/>
      </c>
      <c r="F1093" s="120" t="str">
        <f>IFERROR((VLOOKUP(B1093,CREDITO_FINANCEIRO!A:G,4,FALSE)),"")</f>
        <v/>
      </c>
      <c r="G1093" s="120" t="e">
        <f>VLOOKUP(B1093,CREDITO_FINANCEIRO!A:G,6,FALSE)</f>
        <v>#N/A</v>
      </c>
      <c r="H1093" s="120" t="e">
        <f>VLOOKUP(B1093,CREDITO_FINANCEIRO!A:G,7,FALSE)</f>
        <v>#N/A</v>
      </c>
      <c r="I1093" s="91" t="e">
        <f>VLOOKUP(B1093,CREDITO_FINANCEIRO!A:K,10,FALSE)</f>
        <v>#N/A</v>
      </c>
      <c r="J1093" s="91" t="e">
        <f>VLOOKUP(B1093,CREDITO_FINANCEIRO!A:K,11,FALSE)</f>
        <v>#N/A</v>
      </c>
      <c r="K1093" s="91" t="e">
        <f>VLOOKUP(B1093,CREDITO_FINANCEIRO!A:L,12,FALSE)</f>
        <v>#N/A</v>
      </c>
      <c r="L1093" s="110" t="e">
        <f t="shared" si="170"/>
        <v>#N/A</v>
      </c>
      <c r="M1093" s="2" t="e">
        <f t="shared" si="171"/>
        <v>#N/A</v>
      </c>
      <c r="N1093" s="111" t="e">
        <f>VLOOKUP(Tabela4[[#This Row],[Proposta de Referência]],SIMP_CF!A:K,9,FALSE)</f>
        <v>#N/A</v>
      </c>
      <c r="O1093" s="111" t="e">
        <f>VLOOKUP(Tabela4[[#This Row],[Proposta de Referência]],SIMP_CF!A:K,8,FALSE)</f>
        <v>#N/A</v>
      </c>
      <c r="P1093" s="112" t="e">
        <f t="shared" si="172"/>
        <v>#N/A</v>
      </c>
      <c r="Q1093" s="112" t="e">
        <f t="shared" si="173"/>
        <v>#N/A</v>
      </c>
      <c r="R1093" t="e">
        <f t="shared" si="179"/>
        <v>#N/A</v>
      </c>
      <c r="S1093" s="108" t="e">
        <f t="shared" si="174"/>
        <v>#N/A</v>
      </c>
      <c r="T1093" s="108" t="e">
        <f t="shared" si="175"/>
        <v>#N/A</v>
      </c>
      <c r="U1093" s="110" t="e">
        <f t="shared" si="176"/>
        <v>#N/A</v>
      </c>
      <c r="V1093" t="e">
        <f t="shared" si="177"/>
        <v>#N/A</v>
      </c>
      <c r="W1093" t="str">
        <f t="shared" si="178"/>
        <v/>
      </c>
      <c r="X1093" s="24" t="str">
        <f>IFERROR(VLOOKUP(W1093,HOSPITAIS_COM_DIVIDAS!A:E,5,FALSE),"")</f>
        <v/>
      </c>
    </row>
    <row r="1094" spans="1:24" x14ac:dyDescent="0.25">
      <c r="A1094" s="52" t="str">
        <f>IFERROR((Tabela4[[#This Row],[Status da Proposta]]),"")</f>
        <v/>
      </c>
      <c r="B1094" s="121">
        <f>IFERROR((CREDITO_FINANCEIRO!A1094),"")</f>
        <v>0</v>
      </c>
      <c r="C1094" s="120" t="str">
        <f>IFERROR((VLOOKUP(B1094,CREDITO_FINANCEIRO!A:B,2,FALSE)),"")</f>
        <v/>
      </c>
      <c r="D1094" s="94" t="str">
        <f>IFERROR((VLOOKUP(B1094,CREDITO_FINANCEIRO!A:E,5,FALSE)),"")</f>
        <v/>
      </c>
      <c r="E1094" s="95" t="str">
        <f>IFERROR((VLOOKUP(B1094,CREDITO_FINANCEIRO!A:C,3,FALSE)),"")</f>
        <v/>
      </c>
      <c r="F1094" s="120" t="str">
        <f>IFERROR((VLOOKUP(B1094,CREDITO_FINANCEIRO!A:G,4,FALSE)),"")</f>
        <v/>
      </c>
      <c r="G1094" s="120" t="e">
        <f>VLOOKUP(B1094,CREDITO_FINANCEIRO!A:G,6,FALSE)</f>
        <v>#N/A</v>
      </c>
      <c r="H1094" s="120" t="e">
        <f>VLOOKUP(B1094,CREDITO_FINANCEIRO!A:G,7,FALSE)</f>
        <v>#N/A</v>
      </c>
      <c r="I1094" s="91" t="e">
        <f>VLOOKUP(B1094,CREDITO_FINANCEIRO!A:K,10,FALSE)</f>
        <v>#N/A</v>
      </c>
      <c r="J1094" s="91" t="e">
        <f>VLOOKUP(B1094,CREDITO_FINANCEIRO!A:K,11,FALSE)</f>
        <v>#N/A</v>
      </c>
      <c r="K1094" s="91" t="e">
        <f>VLOOKUP(B1094,CREDITO_FINANCEIRO!A:L,12,FALSE)</f>
        <v>#N/A</v>
      </c>
      <c r="L1094" s="110" t="e">
        <f t="shared" si="170"/>
        <v>#N/A</v>
      </c>
      <c r="M1094" s="2" t="e">
        <f t="shared" si="171"/>
        <v>#N/A</v>
      </c>
      <c r="N1094" s="111" t="e">
        <f>VLOOKUP(Tabela4[[#This Row],[Proposta de Referência]],SIMP_CF!A:K,9,FALSE)</f>
        <v>#N/A</v>
      </c>
      <c r="O1094" s="111" t="e">
        <f>VLOOKUP(Tabela4[[#This Row],[Proposta de Referência]],SIMP_CF!A:K,8,FALSE)</f>
        <v>#N/A</v>
      </c>
      <c r="P1094" s="112" t="e">
        <f t="shared" si="172"/>
        <v>#N/A</v>
      </c>
      <c r="Q1094" s="112" t="e">
        <f t="shared" si="173"/>
        <v>#N/A</v>
      </c>
      <c r="R1094" t="e">
        <f t="shared" si="179"/>
        <v>#N/A</v>
      </c>
      <c r="S1094" s="108" t="e">
        <f t="shared" si="174"/>
        <v>#N/A</v>
      </c>
      <c r="T1094" s="108" t="e">
        <f t="shared" si="175"/>
        <v>#N/A</v>
      </c>
      <c r="U1094" s="110" t="e">
        <f t="shared" si="176"/>
        <v>#N/A</v>
      </c>
      <c r="V1094" t="e">
        <f t="shared" si="177"/>
        <v>#N/A</v>
      </c>
      <c r="W1094" t="str">
        <f t="shared" si="178"/>
        <v/>
      </c>
      <c r="X1094" s="24" t="str">
        <f>IFERROR(VLOOKUP(W1094,HOSPITAIS_COM_DIVIDAS!A:E,5,FALSE),"")</f>
        <v/>
      </c>
    </row>
    <row r="1095" spans="1:24" x14ac:dyDescent="0.25">
      <c r="A1095" s="52" t="str">
        <f>IFERROR((Tabela4[[#This Row],[Status da Proposta]]),"")</f>
        <v/>
      </c>
      <c r="B1095" s="121">
        <f>IFERROR((CREDITO_FINANCEIRO!A1095),"")</f>
        <v>0</v>
      </c>
      <c r="C1095" s="120" t="str">
        <f>IFERROR((VLOOKUP(B1095,CREDITO_FINANCEIRO!A:B,2,FALSE)),"")</f>
        <v/>
      </c>
      <c r="D1095" s="94" t="str">
        <f>IFERROR((VLOOKUP(B1095,CREDITO_FINANCEIRO!A:E,5,FALSE)),"")</f>
        <v/>
      </c>
      <c r="E1095" s="95" t="str">
        <f>IFERROR((VLOOKUP(B1095,CREDITO_FINANCEIRO!A:C,3,FALSE)),"")</f>
        <v/>
      </c>
      <c r="F1095" s="120" t="str">
        <f>IFERROR((VLOOKUP(B1095,CREDITO_FINANCEIRO!A:G,4,FALSE)),"")</f>
        <v/>
      </c>
      <c r="G1095" s="120" t="e">
        <f>VLOOKUP(B1095,CREDITO_FINANCEIRO!A:G,6,FALSE)</f>
        <v>#N/A</v>
      </c>
      <c r="H1095" s="120" t="e">
        <f>VLOOKUP(B1095,CREDITO_FINANCEIRO!A:G,7,FALSE)</f>
        <v>#N/A</v>
      </c>
      <c r="I1095" s="91" t="e">
        <f>VLOOKUP(B1095,CREDITO_FINANCEIRO!A:K,10,FALSE)</f>
        <v>#N/A</v>
      </c>
      <c r="J1095" s="91" t="e">
        <f>VLOOKUP(B1095,CREDITO_FINANCEIRO!A:K,11,FALSE)</f>
        <v>#N/A</v>
      </c>
      <c r="K1095" s="91" t="e">
        <f>VLOOKUP(B1095,CREDITO_FINANCEIRO!A:L,12,FALSE)</f>
        <v>#N/A</v>
      </c>
      <c r="L1095" s="110" t="e">
        <f t="shared" si="170"/>
        <v>#N/A</v>
      </c>
      <c r="M1095" s="2" t="e">
        <f t="shared" si="171"/>
        <v>#N/A</v>
      </c>
      <c r="N1095" s="111" t="e">
        <f>VLOOKUP(Tabela4[[#This Row],[Proposta de Referência]],SIMP_CF!A:K,9,FALSE)</f>
        <v>#N/A</v>
      </c>
      <c r="O1095" s="111" t="e">
        <f>VLOOKUP(Tabela4[[#This Row],[Proposta de Referência]],SIMP_CF!A:K,8,FALSE)</f>
        <v>#N/A</v>
      </c>
      <c r="P1095" s="112" t="e">
        <f t="shared" si="172"/>
        <v>#N/A</v>
      </c>
      <c r="Q1095" s="112" t="e">
        <f t="shared" si="173"/>
        <v>#N/A</v>
      </c>
      <c r="R1095" t="e">
        <f t="shared" si="179"/>
        <v>#N/A</v>
      </c>
      <c r="S1095" s="108" t="e">
        <f t="shared" si="174"/>
        <v>#N/A</v>
      </c>
      <c r="T1095" s="108" t="e">
        <f t="shared" si="175"/>
        <v>#N/A</v>
      </c>
      <c r="U1095" s="110" t="e">
        <f t="shared" si="176"/>
        <v>#N/A</v>
      </c>
      <c r="V1095" t="e">
        <f t="shared" si="177"/>
        <v>#N/A</v>
      </c>
      <c r="W1095" t="str">
        <f t="shared" si="178"/>
        <v/>
      </c>
      <c r="X1095" s="24" t="str">
        <f>IFERROR(VLOOKUP(W1095,HOSPITAIS_COM_DIVIDAS!A:E,5,FALSE),"")</f>
        <v/>
      </c>
    </row>
    <row r="1096" spans="1:24" x14ac:dyDescent="0.25">
      <c r="A1096" s="52" t="str">
        <f>IFERROR((Tabela4[[#This Row],[Status da Proposta]]),"")</f>
        <v/>
      </c>
      <c r="B1096" s="121">
        <f>IFERROR((CREDITO_FINANCEIRO!A1096),"")</f>
        <v>0</v>
      </c>
      <c r="C1096" s="120" t="str">
        <f>IFERROR((VLOOKUP(B1096,CREDITO_FINANCEIRO!A:B,2,FALSE)),"")</f>
        <v/>
      </c>
      <c r="D1096" s="94" t="str">
        <f>IFERROR((VLOOKUP(B1096,CREDITO_FINANCEIRO!A:E,5,FALSE)),"")</f>
        <v/>
      </c>
      <c r="E1096" s="95" t="str">
        <f>IFERROR((VLOOKUP(B1096,CREDITO_FINANCEIRO!A:C,3,FALSE)),"")</f>
        <v/>
      </c>
      <c r="F1096" s="120" t="str">
        <f>IFERROR((VLOOKUP(B1096,CREDITO_FINANCEIRO!A:G,4,FALSE)),"")</f>
        <v/>
      </c>
      <c r="G1096" s="120" t="e">
        <f>VLOOKUP(B1096,CREDITO_FINANCEIRO!A:G,6,FALSE)</f>
        <v>#N/A</v>
      </c>
      <c r="H1096" s="120" t="e">
        <f>VLOOKUP(B1096,CREDITO_FINANCEIRO!A:G,7,FALSE)</f>
        <v>#N/A</v>
      </c>
      <c r="I1096" s="91" t="e">
        <f>VLOOKUP(B1096,CREDITO_FINANCEIRO!A:K,10,FALSE)</f>
        <v>#N/A</v>
      </c>
      <c r="J1096" s="91" t="e">
        <f>VLOOKUP(B1096,CREDITO_FINANCEIRO!A:K,11,FALSE)</f>
        <v>#N/A</v>
      </c>
      <c r="K1096" s="91" t="e">
        <f>VLOOKUP(B1096,CREDITO_FINANCEIRO!A:L,12,FALSE)</f>
        <v>#N/A</v>
      </c>
      <c r="L1096" s="110" t="e">
        <f t="shared" si="170"/>
        <v>#N/A</v>
      </c>
      <c r="M1096" s="2" t="e">
        <f t="shared" si="171"/>
        <v>#N/A</v>
      </c>
      <c r="N1096" s="111" t="e">
        <f>VLOOKUP(Tabela4[[#This Row],[Proposta de Referência]],SIMP_CF!A:K,9,FALSE)</f>
        <v>#N/A</v>
      </c>
      <c r="O1096" s="111" t="e">
        <f>VLOOKUP(Tabela4[[#This Row],[Proposta de Referência]],SIMP_CF!A:K,8,FALSE)</f>
        <v>#N/A</v>
      </c>
      <c r="P1096" s="112" t="e">
        <f t="shared" si="172"/>
        <v>#N/A</v>
      </c>
      <c r="Q1096" s="112" t="e">
        <f t="shared" si="173"/>
        <v>#N/A</v>
      </c>
      <c r="R1096" t="e">
        <f t="shared" si="179"/>
        <v>#N/A</v>
      </c>
      <c r="S1096" s="108" t="e">
        <f t="shared" si="174"/>
        <v>#N/A</v>
      </c>
      <c r="T1096" s="108" t="e">
        <f t="shared" si="175"/>
        <v>#N/A</v>
      </c>
      <c r="U1096" s="110" t="e">
        <f t="shared" si="176"/>
        <v>#N/A</v>
      </c>
      <c r="V1096" t="e">
        <f t="shared" si="177"/>
        <v>#N/A</v>
      </c>
      <c r="W1096" t="str">
        <f t="shared" si="178"/>
        <v/>
      </c>
      <c r="X1096" s="24" t="str">
        <f>IFERROR(VLOOKUP(W1096,HOSPITAIS_COM_DIVIDAS!A:E,5,FALSE),"")</f>
        <v/>
      </c>
    </row>
    <row r="1097" spans="1:24" x14ac:dyDescent="0.25">
      <c r="A1097" s="52" t="str">
        <f>IFERROR((Tabela4[[#This Row],[Status da Proposta]]),"")</f>
        <v/>
      </c>
      <c r="B1097" s="121">
        <f>IFERROR((CREDITO_FINANCEIRO!A1097),"")</f>
        <v>0</v>
      </c>
      <c r="C1097" s="120" t="str">
        <f>IFERROR((VLOOKUP(B1097,CREDITO_FINANCEIRO!A:B,2,FALSE)),"")</f>
        <v/>
      </c>
      <c r="D1097" s="94" t="str">
        <f>IFERROR((VLOOKUP(B1097,CREDITO_FINANCEIRO!A:E,5,FALSE)),"")</f>
        <v/>
      </c>
      <c r="E1097" s="95" t="str">
        <f>IFERROR((VLOOKUP(B1097,CREDITO_FINANCEIRO!A:C,3,FALSE)),"")</f>
        <v/>
      </c>
      <c r="F1097" s="120" t="str">
        <f>IFERROR((VLOOKUP(B1097,CREDITO_FINANCEIRO!A:G,4,FALSE)),"")</f>
        <v/>
      </c>
      <c r="G1097" s="120" t="e">
        <f>VLOOKUP(B1097,CREDITO_FINANCEIRO!A:G,6,FALSE)</f>
        <v>#N/A</v>
      </c>
      <c r="H1097" s="120" t="e">
        <f>VLOOKUP(B1097,CREDITO_FINANCEIRO!A:G,7,FALSE)</f>
        <v>#N/A</v>
      </c>
      <c r="I1097" s="91" t="e">
        <f>VLOOKUP(B1097,CREDITO_FINANCEIRO!A:K,10,FALSE)</f>
        <v>#N/A</v>
      </c>
      <c r="J1097" s="91" t="e">
        <f>VLOOKUP(B1097,CREDITO_FINANCEIRO!A:K,11,FALSE)</f>
        <v>#N/A</v>
      </c>
      <c r="K1097" s="91" t="e">
        <f>VLOOKUP(B1097,CREDITO_FINANCEIRO!A:L,12,FALSE)</f>
        <v>#N/A</v>
      </c>
      <c r="L1097" s="110" t="e">
        <f t="shared" si="170"/>
        <v>#N/A</v>
      </c>
      <c r="M1097" s="2" t="e">
        <f t="shared" si="171"/>
        <v>#N/A</v>
      </c>
      <c r="N1097" s="111" t="e">
        <f>VLOOKUP(Tabela4[[#This Row],[Proposta de Referência]],SIMP_CF!A:K,9,FALSE)</f>
        <v>#N/A</v>
      </c>
      <c r="O1097" s="111" t="e">
        <f>VLOOKUP(Tabela4[[#This Row],[Proposta de Referência]],SIMP_CF!A:K,8,FALSE)</f>
        <v>#N/A</v>
      </c>
      <c r="P1097" s="112" t="e">
        <f t="shared" si="172"/>
        <v>#N/A</v>
      </c>
      <c r="Q1097" s="112" t="e">
        <f t="shared" si="173"/>
        <v>#N/A</v>
      </c>
      <c r="R1097" t="e">
        <f t="shared" si="179"/>
        <v>#N/A</v>
      </c>
      <c r="S1097" s="108" t="e">
        <f t="shared" si="174"/>
        <v>#N/A</v>
      </c>
      <c r="T1097" s="108" t="e">
        <f t="shared" si="175"/>
        <v>#N/A</v>
      </c>
      <c r="U1097" s="110" t="e">
        <f t="shared" si="176"/>
        <v>#N/A</v>
      </c>
      <c r="V1097" t="e">
        <f t="shared" si="177"/>
        <v>#N/A</v>
      </c>
      <c r="W1097" t="str">
        <f t="shared" si="178"/>
        <v/>
      </c>
      <c r="X1097" s="24" t="str">
        <f>IFERROR(VLOOKUP(W1097,HOSPITAIS_COM_DIVIDAS!A:E,5,FALSE),"")</f>
        <v/>
      </c>
    </row>
    <row r="1098" spans="1:24" x14ac:dyDescent="0.25">
      <c r="A1098" s="52" t="str">
        <f>IFERROR((Tabela4[[#This Row],[Status da Proposta]]),"")</f>
        <v/>
      </c>
      <c r="B1098" s="121">
        <f>IFERROR((CREDITO_FINANCEIRO!A1098),"")</f>
        <v>0</v>
      </c>
      <c r="C1098" s="120" t="str">
        <f>IFERROR((VLOOKUP(B1098,CREDITO_FINANCEIRO!A:B,2,FALSE)),"")</f>
        <v/>
      </c>
      <c r="D1098" s="94" t="str">
        <f>IFERROR((VLOOKUP(B1098,CREDITO_FINANCEIRO!A:E,5,FALSE)),"")</f>
        <v/>
      </c>
      <c r="E1098" s="95" t="str">
        <f>IFERROR((VLOOKUP(B1098,CREDITO_FINANCEIRO!A:C,3,FALSE)),"")</f>
        <v/>
      </c>
      <c r="F1098" s="120" t="str">
        <f>IFERROR((VLOOKUP(B1098,CREDITO_FINANCEIRO!A:G,4,FALSE)),"")</f>
        <v/>
      </c>
      <c r="G1098" s="120" t="e">
        <f>VLOOKUP(B1098,CREDITO_FINANCEIRO!A:G,6,FALSE)</f>
        <v>#N/A</v>
      </c>
      <c r="H1098" s="120" t="e">
        <f>VLOOKUP(B1098,CREDITO_FINANCEIRO!A:G,7,FALSE)</f>
        <v>#N/A</v>
      </c>
      <c r="I1098" s="91" t="e">
        <f>VLOOKUP(B1098,CREDITO_FINANCEIRO!A:K,10,FALSE)</f>
        <v>#N/A</v>
      </c>
      <c r="J1098" s="91" t="e">
        <f>VLOOKUP(B1098,CREDITO_FINANCEIRO!A:K,11,FALSE)</f>
        <v>#N/A</v>
      </c>
      <c r="K1098" s="91" t="e">
        <f>VLOOKUP(B1098,CREDITO_FINANCEIRO!A:L,12,FALSE)</f>
        <v>#N/A</v>
      </c>
      <c r="L1098" s="110" t="e">
        <f t="shared" si="170"/>
        <v>#N/A</v>
      </c>
      <c r="M1098" s="2" t="e">
        <f t="shared" si="171"/>
        <v>#N/A</v>
      </c>
      <c r="N1098" s="111" t="e">
        <f>VLOOKUP(Tabela4[[#This Row],[Proposta de Referência]],SIMP_CF!A:K,9,FALSE)</f>
        <v>#N/A</v>
      </c>
      <c r="O1098" s="111" t="e">
        <f>VLOOKUP(Tabela4[[#This Row],[Proposta de Referência]],SIMP_CF!A:K,8,FALSE)</f>
        <v>#N/A</v>
      </c>
      <c r="P1098" s="112" t="e">
        <f t="shared" si="172"/>
        <v>#N/A</v>
      </c>
      <c r="Q1098" s="112" t="e">
        <f t="shared" si="173"/>
        <v>#N/A</v>
      </c>
      <c r="R1098" t="e">
        <f t="shared" si="179"/>
        <v>#N/A</v>
      </c>
      <c r="S1098" s="108" t="e">
        <f t="shared" si="174"/>
        <v>#N/A</v>
      </c>
      <c r="T1098" s="108" t="e">
        <f t="shared" si="175"/>
        <v>#N/A</v>
      </c>
      <c r="U1098" s="110" t="e">
        <f t="shared" si="176"/>
        <v>#N/A</v>
      </c>
      <c r="V1098" t="e">
        <f t="shared" si="177"/>
        <v>#N/A</v>
      </c>
      <c r="W1098" t="str">
        <f t="shared" si="178"/>
        <v/>
      </c>
      <c r="X1098" s="24" t="str">
        <f>IFERROR(VLOOKUP(W1098,HOSPITAIS_COM_DIVIDAS!A:E,5,FALSE),"")</f>
        <v/>
      </c>
    </row>
    <row r="1099" spans="1:24" x14ac:dyDescent="0.25">
      <c r="A1099" s="52" t="str">
        <f>IFERROR((Tabela4[[#This Row],[Status da Proposta]]),"")</f>
        <v/>
      </c>
      <c r="B1099" s="121">
        <f>IFERROR((CREDITO_FINANCEIRO!A1099),"")</f>
        <v>0</v>
      </c>
      <c r="C1099" s="120" t="str">
        <f>IFERROR((VLOOKUP(B1099,CREDITO_FINANCEIRO!A:B,2,FALSE)),"")</f>
        <v/>
      </c>
      <c r="D1099" s="94" t="str">
        <f>IFERROR((VLOOKUP(B1099,CREDITO_FINANCEIRO!A:E,5,FALSE)),"")</f>
        <v/>
      </c>
      <c r="E1099" s="95" t="str">
        <f>IFERROR((VLOOKUP(B1099,CREDITO_FINANCEIRO!A:C,3,FALSE)),"")</f>
        <v/>
      </c>
      <c r="F1099" s="120" t="str">
        <f>IFERROR((VLOOKUP(B1099,CREDITO_FINANCEIRO!A:G,4,FALSE)),"")</f>
        <v/>
      </c>
      <c r="G1099" s="120" t="e">
        <f>VLOOKUP(B1099,CREDITO_FINANCEIRO!A:G,6,FALSE)</f>
        <v>#N/A</v>
      </c>
      <c r="H1099" s="120" t="e">
        <f>VLOOKUP(B1099,CREDITO_FINANCEIRO!A:G,7,FALSE)</f>
        <v>#N/A</v>
      </c>
      <c r="I1099" s="91" t="e">
        <f>VLOOKUP(B1099,CREDITO_FINANCEIRO!A:K,10,FALSE)</f>
        <v>#N/A</v>
      </c>
      <c r="J1099" s="91" t="e">
        <f>VLOOKUP(B1099,CREDITO_FINANCEIRO!A:K,11,FALSE)</f>
        <v>#N/A</v>
      </c>
      <c r="K1099" s="91" t="e">
        <f>VLOOKUP(B1099,CREDITO_FINANCEIRO!A:L,12,FALSE)</f>
        <v>#N/A</v>
      </c>
      <c r="L1099" s="110" t="e">
        <f t="shared" si="170"/>
        <v>#N/A</v>
      </c>
      <c r="M1099" s="2" t="e">
        <f t="shared" si="171"/>
        <v>#N/A</v>
      </c>
      <c r="N1099" s="111" t="e">
        <f>VLOOKUP(Tabela4[[#This Row],[Proposta de Referência]],SIMP_CF!A:K,9,FALSE)</f>
        <v>#N/A</v>
      </c>
      <c r="O1099" s="111" t="e">
        <f>VLOOKUP(Tabela4[[#This Row],[Proposta de Referência]],SIMP_CF!A:K,8,FALSE)</f>
        <v>#N/A</v>
      </c>
      <c r="P1099" s="112" t="e">
        <f t="shared" si="172"/>
        <v>#N/A</v>
      </c>
      <c r="Q1099" s="112" t="e">
        <f t="shared" si="173"/>
        <v>#N/A</v>
      </c>
      <c r="R1099" t="e">
        <f t="shared" si="179"/>
        <v>#N/A</v>
      </c>
      <c r="S1099" s="108" t="e">
        <f t="shared" si="174"/>
        <v>#N/A</v>
      </c>
      <c r="T1099" s="108" t="e">
        <f t="shared" si="175"/>
        <v>#N/A</v>
      </c>
      <c r="U1099" s="110" t="e">
        <f t="shared" si="176"/>
        <v>#N/A</v>
      </c>
      <c r="V1099" t="e">
        <f t="shared" si="177"/>
        <v>#N/A</v>
      </c>
      <c r="W1099" t="str">
        <f t="shared" si="178"/>
        <v/>
      </c>
      <c r="X1099" s="24" t="str">
        <f>IFERROR(VLOOKUP(W1099,HOSPITAIS_COM_DIVIDAS!A:E,5,FALSE),"")</f>
        <v/>
      </c>
    </row>
    <row r="1100" spans="1:24" x14ac:dyDescent="0.25">
      <c r="A1100" s="52" t="str">
        <f>IFERROR((Tabela4[[#This Row],[Status da Proposta]]),"")</f>
        <v/>
      </c>
      <c r="B1100" s="121">
        <f>IFERROR((CREDITO_FINANCEIRO!A1100),"")</f>
        <v>0</v>
      </c>
      <c r="C1100" s="120" t="str">
        <f>IFERROR((VLOOKUP(B1100,CREDITO_FINANCEIRO!A:B,2,FALSE)),"")</f>
        <v/>
      </c>
      <c r="D1100" s="94" t="str">
        <f>IFERROR((VLOOKUP(B1100,CREDITO_FINANCEIRO!A:E,5,FALSE)),"")</f>
        <v/>
      </c>
      <c r="E1100" s="95" t="str">
        <f>IFERROR((VLOOKUP(B1100,CREDITO_FINANCEIRO!A:C,3,FALSE)),"")</f>
        <v/>
      </c>
      <c r="F1100" s="120" t="str">
        <f>IFERROR((VLOOKUP(B1100,CREDITO_FINANCEIRO!A:G,4,FALSE)),"")</f>
        <v/>
      </c>
      <c r="G1100" s="120" t="e">
        <f>VLOOKUP(B1100,CREDITO_FINANCEIRO!A:G,6,FALSE)</f>
        <v>#N/A</v>
      </c>
      <c r="H1100" s="120" t="e">
        <f>VLOOKUP(B1100,CREDITO_FINANCEIRO!A:G,7,FALSE)</f>
        <v>#N/A</v>
      </c>
      <c r="I1100" s="91" t="e">
        <f>VLOOKUP(B1100,CREDITO_FINANCEIRO!A:K,10,FALSE)</f>
        <v>#N/A</v>
      </c>
      <c r="J1100" s="91" t="e">
        <f>VLOOKUP(B1100,CREDITO_FINANCEIRO!A:K,11,FALSE)</f>
        <v>#N/A</v>
      </c>
      <c r="K1100" s="91" t="e">
        <f>VLOOKUP(B1100,CREDITO_FINANCEIRO!A:L,12,FALSE)</f>
        <v>#N/A</v>
      </c>
      <c r="L1100" s="110" t="e">
        <f t="shared" si="170"/>
        <v>#N/A</v>
      </c>
      <c r="M1100" s="2" t="e">
        <f t="shared" si="171"/>
        <v>#N/A</v>
      </c>
      <c r="N1100" s="111" t="e">
        <f>VLOOKUP(Tabela4[[#This Row],[Proposta de Referência]],SIMP_CF!A:K,9,FALSE)</f>
        <v>#N/A</v>
      </c>
      <c r="O1100" s="111" t="e">
        <f>VLOOKUP(Tabela4[[#This Row],[Proposta de Referência]],SIMP_CF!A:K,8,FALSE)</f>
        <v>#N/A</v>
      </c>
      <c r="P1100" s="112" t="e">
        <f t="shared" si="172"/>
        <v>#N/A</v>
      </c>
      <c r="Q1100" s="112" t="e">
        <f t="shared" si="173"/>
        <v>#N/A</v>
      </c>
      <c r="R1100" t="e">
        <f t="shared" si="179"/>
        <v>#N/A</v>
      </c>
      <c r="S1100" s="108" t="e">
        <f t="shared" si="174"/>
        <v>#N/A</v>
      </c>
      <c r="T1100" s="108" t="e">
        <f t="shared" si="175"/>
        <v>#N/A</v>
      </c>
      <c r="U1100" s="110" t="e">
        <f t="shared" si="176"/>
        <v>#N/A</v>
      </c>
      <c r="V1100" t="e">
        <f t="shared" si="177"/>
        <v>#N/A</v>
      </c>
      <c r="W1100" t="str">
        <f t="shared" si="178"/>
        <v/>
      </c>
      <c r="X1100" s="24" t="str">
        <f>IFERROR(VLOOKUP(W1100,HOSPITAIS_COM_DIVIDAS!A:E,5,FALSE),"")</f>
        <v/>
      </c>
    </row>
    <row r="1101" spans="1:24" x14ac:dyDescent="0.25">
      <c r="A1101" s="52" t="str">
        <f>IFERROR((Tabela4[[#This Row],[Status da Proposta]]),"")</f>
        <v/>
      </c>
      <c r="B1101" s="121">
        <f>IFERROR((CREDITO_FINANCEIRO!A1101),"")</f>
        <v>0</v>
      </c>
      <c r="C1101" s="120" t="str">
        <f>IFERROR((VLOOKUP(B1101,CREDITO_FINANCEIRO!A:B,2,FALSE)),"")</f>
        <v/>
      </c>
      <c r="D1101" s="94" t="str">
        <f>IFERROR((VLOOKUP(B1101,CREDITO_FINANCEIRO!A:E,5,FALSE)),"")</f>
        <v/>
      </c>
      <c r="E1101" s="95" t="str">
        <f>IFERROR((VLOOKUP(B1101,CREDITO_FINANCEIRO!A:C,3,FALSE)),"")</f>
        <v/>
      </c>
      <c r="F1101" s="120" t="str">
        <f>IFERROR((VLOOKUP(B1101,CREDITO_FINANCEIRO!A:G,4,FALSE)),"")</f>
        <v/>
      </c>
      <c r="G1101" s="120" t="e">
        <f>VLOOKUP(B1101,CREDITO_FINANCEIRO!A:G,6,FALSE)</f>
        <v>#N/A</v>
      </c>
      <c r="H1101" s="120" t="e">
        <f>VLOOKUP(B1101,CREDITO_FINANCEIRO!A:G,7,FALSE)</f>
        <v>#N/A</v>
      </c>
      <c r="I1101" s="91" t="e">
        <f>VLOOKUP(B1101,CREDITO_FINANCEIRO!A:K,10,FALSE)</f>
        <v>#N/A</v>
      </c>
      <c r="J1101" s="91" t="e">
        <f>VLOOKUP(B1101,CREDITO_FINANCEIRO!A:K,11,FALSE)</f>
        <v>#N/A</v>
      </c>
      <c r="K1101" s="91" t="e">
        <f>VLOOKUP(B1101,CREDITO_FINANCEIRO!A:L,12,FALSE)</f>
        <v>#N/A</v>
      </c>
      <c r="L1101" s="110" t="e">
        <f t="shared" si="170"/>
        <v>#N/A</v>
      </c>
      <c r="M1101" s="2" t="e">
        <f t="shared" si="171"/>
        <v>#N/A</v>
      </c>
      <c r="N1101" s="111" t="e">
        <f>VLOOKUP(Tabela4[[#This Row],[Proposta de Referência]],SIMP_CF!A:K,9,FALSE)</f>
        <v>#N/A</v>
      </c>
      <c r="O1101" s="111" t="e">
        <f>VLOOKUP(Tabela4[[#This Row],[Proposta de Referência]],SIMP_CF!A:K,8,FALSE)</f>
        <v>#N/A</v>
      </c>
      <c r="P1101" s="112" t="e">
        <f t="shared" si="172"/>
        <v>#N/A</v>
      </c>
      <c r="Q1101" s="112" t="e">
        <f t="shared" si="173"/>
        <v>#N/A</v>
      </c>
      <c r="R1101" t="e">
        <f t="shared" si="179"/>
        <v>#N/A</v>
      </c>
      <c r="S1101" s="108" t="e">
        <f t="shared" si="174"/>
        <v>#N/A</v>
      </c>
      <c r="T1101" s="108" t="e">
        <f t="shared" si="175"/>
        <v>#N/A</v>
      </c>
      <c r="U1101" s="110" t="e">
        <f t="shared" si="176"/>
        <v>#N/A</v>
      </c>
      <c r="V1101" t="e">
        <f t="shared" si="177"/>
        <v>#N/A</v>
      </c>
      <c r="W1101" t="str">
        <f t="shared" si="178"/>
        <v/>
      </c>
      <c r="X1101" s="24" t="str">
        <f>IFERROR(VLOOKUP(W1101,HOSPITAIS_COM_DIVIDAS!A:E,5,FALSE),"")</f>
        <v/>
      </c>
    </row>
    <row r="1102" spans="1:24" x14ac:dyDescent="0.25">
      <c r="A1102" s="52" t="str">
        <f>IFERROR((Tabela4[[#This Row],[Status da Proposta]]),"")</f>
        <v/>
      </c>
      <c r="B1102" s="121">
        <f>IFERROR((CREDITO_FINANCEIRO!A1102),"")</f>
        <v>0</v>
      </c>
      <c r="C1102" s="120" t="str">
        <f>IFERROR((VLOOKUP(B1102,CREDITO_FINANCEIRO!A:B,2,FALSE)),"")</f>
        <v/>
      </c>
      <c r="D1102" s="94" t="str">
        <f>IFERROR((VLOOKUP(B1102,CREDITO_FINANCEIRO!A:E,5,FALSE)),"")</f>
        <v/>
      </c>
      <c r="E1102" s="95" t="str">
        <f>IFERROR((VLOOKUP(B1102,CREDITO_FINANCEIRO!A:C,3,FALSE)),"")</f>
        <v/>
      </c>
      <c r="F1102" s="120" t="str">
        <f>IFERROR((VLOOKUP(B1102,CREDITO_FINANCEIRO!A:G,4,FALSE)),"")</f>
        <v/>
      </c>
      <c r="G1102" s="120" t="e">
        <f>VLOOKUP(B1102,CREDITO_FINANCEIRO!A:G,6,FALSE)</f>
        <v>#N/A</v>
      </c>
      <c r="H1102" s="120" t="e">
        <f>VLOOKUP(B1102,CREDITO_FINANCEIRO!A:G,7,FALSE)</f>
        <v>#N/A</v>
      </c>
      <c r="I1102" s="91" t="e">
        <f>VLOOKUP(B1102,CREDITO_FINANCEIRO!A:K,10,FALSE)</f>
        <v>#N/A</v>
      </c>
      <c r="J1102" s="91" t="e">
        <f>VLOOKUP(B1102,CREDITO_FINANCEIRO!A:K,11,FALSE)</f>
        <v>#N/A</v>
      </c>
      <c r="K1102" s="91" t="e">
        <f>VLOOKUP(B1102,CREDITO_FINANCEIRO!A:L,12,FALSE)</f>
        <v>#N/A</v>
      </c>
      <c r="L1102" s="110" t="e">
        <f t="shared" si="170"/>
        <v>#N/A</v>
      </c>
      <c r="M1102" s="2" t="e">
        <f t="shared" si="171"/>
        <v>#N/A</v>
      </c>
      <c r="N1102" s="111" t="e">
        <f>VLOOKUP(Tabela4[[#This Row],[Proposta de Referência]],SIMP_CF!A:K,9,FALSE)</f>
        <v>#N/A</v>
      </c>
      <c r="O1102" s="111" t="e">
        <f>VLOOKUP(Tabela4[[#This Row],[Proposta de Referência]],SIMP_CF!A:K,8,FALSE)</f>
        <v>#N/A</v>
      </c>
      <c r="P1102" s="112" t="e">
        <f t="shared" si="172"/>
        <v>#N/A</v>
      </c>
      <c r="Q1102" s="112" t="e">
        <f t="shared" si="173"/>
        <v>#N/A</v>
      </c>
      <c r="R1102" t="e">
        <f t="shared" si="179"/>
        <v>#N/A</v>
      </c>
      <c r="S1102" s="108" t="e">
        <f t="shared" si="174"/>
        <v>#N/A</v>
      </c>
      <c r="T1102" s="108" t="e">
        <f t="shared" si="175"/>
        <v>#N/A</v>
      </c>
      <c r="U1102" s="110" t="e">
        <f t="shared" si="176"/>
        <v>#N/A</v>
      </c>
      <c r="V1102" t="e">
        <f t="shared" si="177"/>
        <v>#N/A</v>
      </c>
      <c r="W1102" t="str">
        <f t="shared" si="178"/>
        <v/>
      </c>
      <c r="X1102" s="24" t="str">
        <f>IFERROR(VLOOKUP(W1102,HOSPITAIS_COM_DIVIDAS!A:E,5,FALSE),"")</f>
        <v/>
      </c>
    </row>
    <row r="1103" spans="1:24" x14ac:dyDescent="0.25">
      <c r="A1103" s="52" t="str">
        <f>IFERROR((Tabela4[[#This Row],[Status da Proposta]]),"")</f>
        <v/>
      </c>
      <c r="B1103" s="121">
        <f>IFERROR((CREDITO_FINANCEIRO!A1103),"")</f>
        <v>0</v>
      </c>
      <c r="C1103" s="120" t="str">
        <f>IFERROR((VLOOKUP(B1103,CREDITO_FINANCEIRO!A:B,2,FALSE)),"")</f>
        <v/>
      </c>
      <c r="D1103" s="94" t="str">
        <f>IFERROR((VLOOKUP(B1103,CREDITO_FINANCEIRO!A:E,5,FALSE)),"")</f>
        <v/>
      </c>
      <c r="E1103" s="95" t="str">
        <f>IFERROR((VLOOKUP(B1103,CREDITO_FINANCEIRO!A:C,3,FALSE)),"")</f>
        <v/>
      </c>
      <c r="F1103" s="120" t="str">
        <f>IFERROR((VLOOKUP(B1103,CREDITO_FINANCEIRO!A:G,4,FALSE)),"")</f>
        <v/>
      </c>
      <c r="G1103" s="120" t="e">
        <f>VLOOKUP(B1103,CREDITO_FINANCEIRO!A:G,6,FALSE)</f>
        <v>#N/A</v>
      </c>
      <c r="H1103" s="120" t="e">
        <f>VLOOKUP(B1103,CREDITO_FINANCEIRO!A:G,7,FALSE)</f>
        <v>#N/A</v>
      </c>
      <c r="I1103" s="91" t="e">
        <f>VLOOKUP(B1103,CREDITO_FINANCEIRO!A:K,10,FALSE)</f>
        <v>#N/A</v>
      </c>
      <c r="J1103" s="91" t="e">
        <f>VLOOKUP(B1103,CREDITO_FINANCEIRO!A:K,11,FALSE)</f>
        <v>#N/A</v>
      </c>
      <c r="K1103" s="91" t="e">
        <f>VLOOKUP(B1103,CREDITO_FINANCEIRO!A:L,12,FALSE)</f>
        <v>#N/A</v>
      </c>
      <c r="L1103" s="110" t="e">
        <f t="shared" si="170"/>
        <v>#N/A</v>
      </c>
      <c r="M1103" s="2" t="e">
        <f t="shared" si="171"/>
        <v>#N/A</v>
      </c>
      <c r="N1103" s="111" t="e">
        <f>VLOOKUP(Tabela4[[#This Row],[Proposta de Referência]],SIMP_CF!A:K,9,FALSE)</f>
        <v>#N/A</v>
      </c>
      <c r="O1103" s="111" t="e">
        <f>VLOOKUP(Tabela4[[#This Row],[Proposta de Referência]],SIMP_CF!A:K,8,FALSE)</f>
        <v>#N/A</v>
      </c>
      <c r="P1103" s="112" t="e">
        <f t="shared" si="172"/>
        <v>#N/A</v>
      </c>
      <c r="Q1103" s="112" t="e">
        <f t="shared" si="173"/>
        <v>#N/A</v>
      </c>
      <c r="R1103" t="e">
        <f t="shared" si="179"/>
        <v>#N/A</v>
      </c>
      <c r="S1103" s="108" t="e">
        <f t="shared" si="174"/>
        <v>#N/A</v>
      </c>
      <c r="T1103" s="108" t="e">
        <f t="shared" si="175"/>
        <v>#N/A</v>
      </c>
      <c r="U1103" s="110" t="e">
        <f t="shared" si="176"/>
        <v>#N/A</v>
      </c>
      <c r="V1103" t="e">
        <f t="shared" si="177"/>
        <v>#N/A</v>
      </c>
      <c r="W1103" t="str">
        <f t="shared" si="178"/>
        <v/>
      </c>
      <c r="X1103" s="24" t="str">
        <f>IFERROR(VLOOKUP(W1103,HOSPITAIS_COM_DIVIDAS!A:E,5,FALSE),"")</f>
        <v/>
      </c>
    </row>
    <row r="1104" spans="1:24" x14ac:dyDescent="0.25">
      <c r="A1104" s="52" t="str">
        <f>IFERROR((Tabela4[[#This Row],[Status da Proposta]]),"")</f>
        <v/>
      </c>
      <c r="B1104" s="121">
        <f>IFERROR((CREDITO_FINANCEIRO!A1104),"")</f>
        <v>0</v>
      </c>
      <c r="C1104" s="120" t="str">
        <f>IFERROR((VLOOKUP(B1104,CREDITO_FINANCEIRO!A:B,2,FALSE)),"")</f>
        <v/>
      </c>
      <c r="D1104" s="94" t="str">
        <f>IFERROR((VLOOKUP(B1104,CREDITO_FINANCEIRO!A:E,5,FALSE)),"")</f>
        <v/>
      </c>
      <c r="E1104" s="95" t="str">
        <f>IFERROR((VLOOKUP(B1104,CREDITO_FINANCEIRO!A:C,3,FALSE)),"")</f>
        <v/>
      </c>
      <c r="F1104" s="120" t="str">
        <f>IFERROR((VLOOKUP(B1104,CREDITO_FINANCEIRO!A:G,4,FALSE)),"")</f>
        <v/>
      </c>
      <c r="G1104" s="120" t="e">
        <f>VLOOKUP(B1104,CREDITO_FINANCEIRO!A:G,6,FALSE)</f>
        <v>#N/A</v>
      </c>
      <c r="H1104" s="120" t="e">
        <f>VLOOKUP(B1104,CREDITO_FINANCEIRO!A:G,7,FALSE)</f>
        <v>#N/A</v>
      </c>
      <c r="I1104" s="91" t="e">
        <f>VLOOKUP(B1104,CREDITO_FINANCEIRO!A:K,10,FALSE)</f>
        <v>#N/A</v>
      </c>
      <c r="J1104" s="91" t="e">
        <f>VLOOKUP(B1104,CREDITO_FINANCEIRO!A:K,11,FALSE)</f>
        <v>#N/A</v>
      </c>
      <c r="K1104" s="91" t="e">
        <f>VLOOKUP(B1104,CREDITO_FINANCEIRO!A:L,12,FALSE)</f>
        <v>#N/A</v>
      </c>
      <c r="L1104" s="110" t="e">
        <f t="shared" si="170"/>
        <v>#N/A</v>
      </c>
      <c r="M1104" s="2" t="e">
        <f t="shared" si="171"/>
        <v>#N/A</v>
      </c>
      <c r="N1104" s="111" t="e">
        <f>VLOOKUP(Tabela4[[#This Row],[Proposta de Referência]],SIMP_CF!A:K,9,FALSE)</f>
        <v>#N/A</v>
      </c>
      <c r="O1104" s="111" t="e">
        <f>VLOOKUP(Tabela4[[#This Row],[Proposta de Referência]],SIMP_CF!A:K,8,FALSE)</f>
        <v>#N/A</v>
      </c>
      <c r="P1104" s="112" t="e">
        <f t="shared" si="172"/>
        <v>#N/A</v>
      </c>
      <c r="Q1104" s="112" t="e">
        <f t="shared" si="173"/>
        <v>#N/A</v>
      </c>
      <c r="R1104" t="e">
        <f t="shared" si="179"/>
        <v>#N/A</v>
      </c>
      <c r="S1104" s="108" t="e">
        <f t="shared" si="174"/>
        <v>#N/A</v>
      </c>
      <c r="T1104" s="108" t="e">
        <f t="shared" si="175"/>
        <v>#N/A</v>
      </c>
      <c r="U1104" s="110" t="e">
        <f t="shared" si="176"/>
        <v>#N/A</v>
      </c>
      <c r="V1104" t="e">
        <f t="shared" si="177"/>
        <v>#N/A</v>
      </c>
      <c r="W1104" t="str">
        <f t="shared" si="178"/>
        <v/>
      </c>
      <c r="X1104" s="24" t="str">
        <f>IFERROR(VLOOKUP(W1104,HOSPITAIS_COM_DIVIDAS!A:E,5,FALSE),"")</f>
        <v/>
      </c>
    </row>
    <row r="1105" spans="1:24" x14ac:dyDescent="0.25">
      <c r="A1105" s="52" t="str">
        <f>IFERROR((Tabela4[[#This Row],[Status da Proposta]]),"")</f>
        <v/>
      </c>
      <c r="B1105" s="121">
        <f>IFERROR((CREDITO_FINANCEIRO!A1105),"")</f>
        <v>0</v>
      </c>
      <c r="C1105" s="120" t="str">
        <f>IFERROR((VLOOKUP(B1105,CREDITO_FINANCEIRO!A:B,2,FALSE)),"")</f>
        <v/>
      </c>
      <c r="D1105" s="94" t="str">
        <f>IFERROR((VLOOKUP(B1105,CREDITO_FINANCEIRO!A:E,5,FALSE)),"")</f>
        <v/>
      </c>
      <c r="E1105" s="95" t="str">
        <f>IFERROR((VLOOKUP(B1105,CREDITO_FINANCEIRO!A:C,3,FALSE)),"")</f>
        <v/>
      </c>
      <c r="F1105" s="120" t="str">
        <f>IFERROR((VLOOKUP(B1105,CREDITO_FINANCEIRO!A:G,4,FALSE)),"")</f>
        <v/>
      </c>
      <c r="G1105" s="120" t="e">
        <f>VLOOKUP(B1105,CREDITO_FINANCEIRO!A:G,6,FALSE)</f>
        <v>#N/A</v>
      </c>
      <c r="H1105" s="120" t="e">
        <f>VLOOKUP(B1105,CREDITO_FINANCEIRO!A:G,7,FALSE)</f>
        <v>#N/A</v>
      </c>
      <c r="I1105" s="91" t="e">
        <f>VLOOKUP(B1105,CREDITO_FINANCEIRO!A:K,10,FALSE)</f>
        <v>#N/A</v>
      </c>
      <c r="J1105" s="91" t="e">
        <f>VLOOKUP(B1105,CREDITO_FINANCEIRO!A:K,11,FALSE)</f>
        <v>#N/A</v>
      </c>
      <c r="K1105" s="91" t="e">
        <f>VLOOKUP(B1105,CREDITO_FINANCEIRO!A:L,12,FALSE)</f>
        <v>#N/A</v>
      </c>
      <c r="L1105" s="110" t="e">
        <f t="shared" si="170"/>
        <v>#N/A</v>
      </c>
      <c r="M1105" s="2" t="e">
        <f t="shared" si="171"/>
        <v>#N/A</v>
      </c>
      <c r="N1105" s="111" t="e">
        <f>VLOOKUP(Tabela4[[#This Row],[Proposta de Referência]],SIMP_CF!A:K,9,FALSE)</f>
        <v>#N/A</v>
      </c>
      <c r="O1105" s="111" t="e">
        <f>VLOOKUP(Tabela4[[#This Row],[Proposta de Referência]],SIMP_CF!A:K,8,FALSE)</f>
        <v>#N/A</v>
      </c>
      <c r="P1105" s="112" t="e">
        <f t="shared" si="172"/>
        <v>#N/A</v>
      </c>
      <c r="Q1105" s="112" t="e">
        <f t="shared" si="173"/>
        <v>#N/A</v>
      </c>
      <c r="R1105" t="e">
        <f t="shared" si="179"/>
        <v>#N/A</v>
      </c>
      <c r="S1105" s="108" t="e">
        <f t="shared" si="174"/>
        <v>#N/A</v>
      </c>
      <c r="T1105" s="108" t="e">
        <f t="shared" si="175"/>
        <v>#N/A</v>
      </c>
      <c r="U1105" s="110" t="e">
        <f t="shared" si="176"/>
        <v>#N/A</v>
      </c>
      <c r="V1105" t="e">
        <f t="shared" si="177"/>
        <v>#N/A</v>
      </c>
      <c r="W1105" t="str">
        <f t="shared" si="178"/>
        <v/>
      </c>
      <c r="X1105" s="24" t="str">
        <f>IFERROR(VLOOKUP(W1105,HOSPITAIS_COM_DIVIDAS!A:E,5,FALSE),"")</f>
        <v/>
      </c>
    </row>
    <row r="1106" spans="1:24" x14ac:dyDescent="0.25">
      <c r="A1106" s="52" t="str">
        <f>IFERROR((Tabela4[[#This Row],[Status da Proposta]]),"")</f>
        <v/>
      </c>
      <c r="B1106" s="121">
        <f>IFERROR((CREDITO_FINANCEIRO!A1106),"")</f>
        <v>0</v>
      </c>
      <c r="C1106" s="120" t="str">
        <f>IFERROR((VLOOKUP(B1106,CREDITO_FINANCEIRO!A:B,2,FALSE)),"")</f>
        <v/>
      </c>
      <c r="D1106" s="94" t="str">
        <f>IFERROR((VLOOKUP(B1106,CREDITO_FINANCEIRO!A:E,5,FALSE)),"")</f>
        <v/>
      </c>
      <c r="E1106" s="95" t="str">
        <f>IFERROR((VLOOKUP(B1106,CREDITO_FINANCEIRO!A:C,3,FALSE)),"")</f>
        <v/>
      </c>
      <c r="F1106" s="120" t="str">
        <f>IFERROR((VLOOKUP(B1106,CREDITO_FINANCEIRO!A:G,4,FALSE)),"")</f>
        <v/>
      </c>
      <c r="G1106" s="120" t="e">
        <f>VLOOKUP(B1106,CREDITO_FINANCEIRO!A:G,6,FALSE)</f>
        <v>#N/A</v>
      </c>
      <c r="H1106" s="120" t="e">
        <f>VLOOKUP(B1106,CREDITO_FINANCEIRO!A:G,7,FALSE)</f>
        <v>#N/A</v>
      </c>
      <c r="I1106" s="91" t="e">
        <f>VLOOKUP(B1106,CREDITO_FINANCEIRO!A:K,10,FALSE)</f>
        <v>#N/A</v>
      </c>
      <c r="J1106" s="91" t="e">
        <f>VLOOKUP(B1106,CREDITO_FINANCEIRO!A:K,11,FALSE)</f>
        <v>#N/A</v>
      </c>
      <c r="K1106" s="91" t="e">
        <f>VLOOKUP(B1106,CREDITO_FINANCEIRO!A:L,12,FALSE)</f>
        <v>#N/A</v>
      </c>
      <c r="L1106" s="110" t="e">
        <f t="shared" si="170"/>
        <v>#N/A</v>
      </c>
      <c r="M1106" s="2" t="e">
        <f t="shared" si="171"/>
        <v>#N/A</v>
      </c>
      <c r="N1106" s="111" t="e">
        <f>VLOOKUP(Tabela4[[#This Row],[Proposta de Referência]],SIMP_CF!A:K,9,FALSE)</f>
        <v>#N/A</v>
      </c>
      <c r="O1106" s="111" t="e">
        <f>VLOOKUP(Tabela4[[#This Row],[Proposta de Referência]],SIMP_CF!A:K,8,FALSE)</f>
        <v>#N/A</v>
      </c>
      <c r="P1106" s="112" t="e">
        <f t="shared" si="172"/>
        <v>#N/A</v>
      </c>
      <c r="Q1106" s="112" t="e">
        <f t="shared" si="173"/>
        <v>#N/A</v>
      </c>
      <c r="R1106" t="e">
        <f t="shared" si="179"/>
        <v>#N/A</v>
      </c>
      <c r="S1106" s="108" t="e">
        <f t="shared" si="174"/>
        <v>#N/A</v>
      </c>
      <c r="T1106" s="108" t="e">
        <f t="shared" si="175"/>
        <v>#N/A</v>
      </c>
      <c r="U1106" s="110" t="e">
        <f t="shared" si="176"/>
        <v>#N/A</v>
      </c>
      <c r="V1106" t="e">
        <f t="shared" si="177"/>
        <v>#N/A</v>
      </c>
      <c r="W1106" t="str">
        <f t="shared" si="178"/>
        <v/>
      </c>
      <c r="X1106" s="24" t="str">
        <f>IFERROR(VLOOKUP(W1106,HOSPITAIS_COM_DIVIDAS!A:E,5,FALSE),"")</f>
        <v/>
      </c>
    </row>
    <row r="1107" spans="1:24" x14ac:dyDescent="0.25">
      <c r="A1107" s="52" t="str">
        <f>IFERROR((Tabela4[[#This Row],[Status da Proposta]]),"")</f>
        <v/>
      </c>
      <c r="B1107" s="121">
        <f>IFERROR((CREDITO_FINANCEIRO!A1107),"")</f>
        <v>0</v>
      </c>
      <c r="C1107" s="120" t="str">
        <f>IFERROR((VLOOKUP(B1107,CREDITO_FINANCEIRO!A:B,2,FALSE)),"")</f>
        <v/>
      </c>
      <c r="D1107" s="94" t="str">
        <f>IFERROR((VLOOKUP(B1107,CREDITO_FINANCEIRO!A:E,5,FALSE)),"")</f>
        <v/>
      </c>
      <c r="E1107" s="95" t="str">
        <f>IFERROR((VLOOKUP(B1107,CREDITO_FINANCEIRO!A:C,3,FALSE)),"")</f>
        <v/>
      </c>
      <c r="F1107" s="120" t="str">
        <f>IFERROR((VLOOKUP(B1107,CREDITO_FINANCEIRO!A:G,4,FALSE)),"")</f>
        <v/>
      </c>
      <c r="G1107" s="120" t="e">
        <f>VLOOKUP(B1107,CREDITO_FINANCEIRO!A:G,6,FALSE)</f>
        <v>#N/A</v>
      </c>
      <c r="H1107" s="120" t="e">
        <f>VLOOKUP(B1107,CREDITO_FINANCEIRO!A:G,7,FALSE)</f>
        <v>#N/A</v>
      </c>
      <c r="I1107" s="91" t="e">
        <f>VLOOKUP(B1107,CREDITO_FINANCEIRO!A:K,10,FALSE)</f>
        <v>#N/A</v>
      </c>
      <c r="J1107" s="91" t="e">
        <f>VLOOKUP(B1107,CREDITO_FINANCEIRO!A:K,11,FALSE)</f>
        <v>#N/A</v>
      </c>
      <c r="K1107" s="91" t="e">
        <f>VLOOKUP(B1107,CREDITO_FINANCEIRO!A:L,12,FALSE)</f>
        <v>#N/A</v>
      </c>
      <c r="L1107" s="110" t="e">
        <f t="shared" si="170"/>
        <v>#N/A</v>
      </c>
      <c r="M1107" s="2" t="e">
        <f t="shared" si="171"/>
        <v>#N/A</v>
      </c>
      <c r="N1107" s="111" t="e">
        <f>VLOOKUP(Tabela4[[#This Row],[Proposta de Referência]],SIMP_CF!A:K,9,FALSE)</f>
        <v>#N/A</v>
      </c>
      <c r="O1107" s="111" t="e">
        <f>VLOOKUP(Tabela4[[#This Row],[Proposta de Referência]],SIMP_CF!A:K,8,FALSE)</f>
        <v>#N/A</v>
      </c>
      <c r="P1107" s="112" t="e">
        <f t="shared" si="172"/>
        <v>#N/A</v>
      </c>
      <c r="Q1107" s="112" t="e">
        <f t="shared" si="173"/>
        <v>#N/A</v>
      </c>
      <c r="R1107" t="e">
        <f t="shared" si="179"/>
        <v>#N/A</v>
      </c>
      <c r="S1107" s="108" t="e">
        <f t="shared" si="174"/>
        <v>#N/A</v>
      </c>
      <c r="T1107" s="108" t="e">
        <f t="shared" si="175"/>
        <v>#N/A</v>
      </c>
      <c r="U1107" s="110" t="e">
        <f t="shared" si="176"/>
        <v>#N/A</v>
      </c>
      <c r="V1107" t="e">
        <f t="shared" si="177"/>
        <v>#N/A</v>
      </c>
      <c r="W1107" t="str">
        <f t="shared" si="178"/>
        <v/>
      </c>
      <c r="X1107" s="24" t="str">
        <f>IFERROR(VLOOKUP(W1107,HOSPITAIS_COM_DIVIDAS!A:E,5,FALSE),"")</f>
        <v/>
      </c>
    </row>
    <row r="1108" spans="1:24" x14ac:dyDescent="0.25">
      <c r="A1108" s="52" t="str">
        <f>IFERROR((Tabela4[[#This Row],[Status da Proposta]]),"")</f>
        <v/>
      </c>
      <c r="B1108" s="121">
        <f>IFERROR((CREDITO_FINANCEIRO!A1108),"")</f>
        <v>0</v>
      </c>
      <c r="C1108" s="120" t="str">
        <f>IFERROR((VLOOKUP(B1108,CREDITO_FINANCEIRO!A:B,2,FALSE)),"")</f>
        <v/>
      </c>
      <c r="D1108" s="94" t="str">
        <f>IFERROR((VLOOKUP(B1108,CREDITO_FINANCEIRO!A:E,5,FALSE)),"")</f>
        <v/>
      </c>
      <c r="E1108" s="95" t="str">
        <f>IFERROR((VLOOKUP(B1108,CREDITO_FINANCEIRO!A:C,3,FALSE)),"")</f>
        <v/>
      </c>
      <c r="F1108" s="120" t="str">
        <f>IFERROR((VLOOKUP(B1108,CREDITO_FINANCEIRO!A:G,4,FALSE)),"")</f>
        <v/>
      </c>
      <c r="G1108" s="120" t="e">
        <f>VLOOKUP(B1108,CREDITO_FINANCEIRO!A:G,6,FALSE)</f>
        <v>#N/A</v>
      </c>
      <c r="H1108" s="120" t="e">
        <f>VLOOKUP(B1108,CREDITO_FINANCEIRO!A:G,7,FALSE)</f>
        <v>#N/A</v>
      </c>
      <c r="I1108" s="91" t="e">
        <f>VLOOKUP(B1108,CREDITO_FINANCEIRO!A:K,10,FALSE)</f>
        <v>#N/A</v>
      </c>
      <c r="J1108" s="91" t="e">
        <f>VLOOKUP(B1108,CREDITO_FINANCEIRO!A:K,11,FALSE)</f>
        <v>#N/A</v>
      </c>
      <c r="K1108" s="91" t="e">
        <f>VLOOKUP(B1108,CREDITO_FINANCEIRO!A:L,12,FALSE)</f>
        <v>#N/A</v>
      </c>
      <c r="L1108" s="110" t="e">
        <f t="shared" si="170"/>
        <v>#N/A</v>
      </c>
      <c r="M1108" s="2" t="e">
        <f t="shared" si="171"/>
        <v>#N/A</v>
      </c>
      <c r="N1108" s="111" t="e">
        <f>VLOOKUP(Tabela4[[#This Row],[Proposta de Referência]],SIMP_CF!A:K,9,FALSE)</f>
        <v>#N/A</v>
      </c>
      <c r="O1108" s="111" t="e">
        <f>VLOOKUP(Tabela4[[#This Row],[Proposta de Referência]],SIMP_CF!A:K,8,FALSE)</f>
        <v>#N/A</v>
      </c>
      <c r="P1108" s="112" t="e">
        <f t="shared" si="172"/>
        <v>#N/A</v>
      </c>
      <c r="Q1108" s="112" t="e">
        <f t="shared" si="173"/>
        <v>#N/A</v>
      </c>
      <c r="R1108" t="e">
        <f t="shared" si="179"/>
        <v>#N/A</v>
      </c>
      <c r="S1108" s="108" t="e">
        <f t="shared" si="174"/>
        <v>#N/A</v>
      </c>
      <c r="T1108" s="108" t="e">
        <f t="shared" si="175"/>
        <v>#N/A</v>
      </c>
      <c r="U1108" s="110" t="e">
        <f t="shared" si="176"/>
        <v>#N/A</v>
      </c>
      <c r="V1108" t="e">
        <f t="shared" si="177"/>
        <v>#N/A</v>
      </c>
      <c r="W1108" t="str">
        <f t="shared" si="178"/>
        <v/>
      </c>
      <c r="X1108" s="24" t="str">
        <f>IFERROR(VLOOKUP(W1108,HOSPITAIS_COM_DIVIDAS!A:E,5,FALSE),"")</f>
        <v/>
      </c>
    </row>
    <row r="1109" spans="1:24" x14ac:dyDescent="0.25">
      <c r="A1109" s="52" t="str">
        <f>IFERROR((Tabela4[[#This Row],[Status da Proposta]]),"")</f>
        <v/>
      </c>
      <c r="B1109" s="121">
        <f>IFERROR((CREDITO_FINANCEIRO!A1109),"")</f>
        <v>0</v>
      </c>
      <c r="C1109" s="120" t="str">
        <f>IFERROR((VLOOKUP(B1109,CREDITO_FINANCEIRO!A:B,2,FALSE)),"")</f>
        <v/>
      </c>
      <c r="D1109" s="94" t="str">
        <f>IFERROR((VLOOKUP(B1109,CREDITO_FINANCEIRO!A:E,5,FALSE)),"")</f>
        <v/>
      </c>
      <c r="E1109" s="95" t="str">
        <f>IFERROR((VLOOKUP(B1109,CREDITO_FINANCEIRO!A:C,3,FALSE)),"")</f>
        <v/>
      </c>
      <c r="F1109" s="120" t="str">
        <f>IFERROR((VLOOKUP(B1109,CREDITO_FINANCEIRO!A:G,4,FALSE)),"")</f>
        <v/>
      </c>
      <c r="G1109" s="120" t="e">
        <f>VLOOKUP(B1109,CREDITO_FINANCEIRO!A:G,6,FALSE)</f>
        <v>#N/A</v>
      </c>
      <c r="H1109" s="120" t="e">
        <f>VLOOKUP(B1109,CREDITO_FINANCEIRO!A:G,7,FALSE)</f>
        <v>#N/A</v>
      </c>
      <c r="I1109" s="91" t="e">
        <f>VLOOKUP(B1109,CREDITO_FINANCEIRO!A:K,10,FALSE)</f>
        <v>#N/A</v>
      </c>
      <c r="J1109" s="91" t="e">
        <f>VLOOKUP(B1109,CREDITO_FINANCEIRO!A:K,11,FALSE)</f>
        <v>#N/A</v>
      </c>
      <c r="K1109" s="91" t="e">
        <f>VLOOKUP(B1109,CREDITO_FINANCEIRO!A:L,12,FALSE)</f>
        <v>#N/A</v>
      </c>
      <c r="L1109" s="110" t="e">
        <f t="shared" si="170"/>
        <v>#N/A</v>
      </c>
      <c r="M1109" s="2" t="e">
        <f t="shared" si="171"/>
        <v>#N/A</v>
      </c>
      <c r="N1109" s="111" t="e">
        <f>VLOOKUP(Tabela4[[#This Row],[Proposta de Referência]],SIMP_CF!A:K,9,FALSE)</f>
        <v>#N/A</v>
      </c>
      <c r="O1109" s="111" t="e">
        <f>VLOOKUP(Tabela4[[#This Row],[Proposta de Referência]],SIMP_CF!A:K,8,FALSE)</f>
        <v>#N/A</v>
      </c>
      <c r="P1109" s="112" t="e">
        <f t="shared" si="172"/>
        <v>#N/A</v>
      </c>
      <c r="Q1109" s="112" t="e">
        <f t="shared" si="173"/>
        <v>#N/A</v>
      </c>
      <c r="R1109" t="e">
        <f t="shared" si="179"/>
        <v>#N/A</v>
      </c>
      <c r="S1109" s="108" t="e">
        <f t="shared" si="174"/>
        <v>#N/A</v>
      </c>
      <c r="T1109" s="108" t="e">
        <f t="shared" si="175"/>
        <v>#N/A</v>
      </c>
      <c r="U1109" s="110" t="e">
        <f t="shared" si="176"/>
        <v>#N/A</v>
      </c>
      <c r="V1109" t="e">
        <f t="shared" si="177"/>
        <v>#N/A</v>
      </c>
      <c r="W1109" t="str">
        <f t="shared" si="178"/>
        <v/>
      </c>
      <c r="X1109" s="24" t="str">
        <f>IFERROR(VLOOKUP(W1109,HOSPITAIS_COM_DIVIDAS!A:E,5,FALSE),"")</f>
        <v/>
      </c>
    </row>
    <row r="1110" spans="1:24" x14ac:dyDescent="0.25">
      <c r="A1110" s="52" t="str">
        <f>IFERROR((Tabela4[[#This Row],[Status da Proposta]]),"")</f>
        <v/>
      </c>
      <c r="B1110" s="121">
        <f>IFERROR((CREDITO_FINANCEIRO!A1110),"")</f>
        <v>0</v>
      </c>
      <c r="C1110" s="120" t="str">
        <f>IFERROR((VLOOKUP(B1110,CREDITO_FINANCEIRO!A:B,2,FALSE)),"")</f>
        <v/>
      </c>
      <c r="D1110" s="94" t="str">
        <f>IFERROR((VLOOKUP(B1110,CREDITO_FINANCEIRO!A:E,5,FALSE)),"")</f>
        <v/>
      </c>
      <c r="E1110" s="95" t="str">
        <f>IFERROR((VLOOKUP(B1110,CREDITO_FINANCEIRO!A:C,3,FALSE)),"")</f>
        <v/>
      </c>
      <c r="F1110" s="120" t="str">
        <f>IFERROR((VLOOKUP(B1110,CREDITO_FINANCEIRO!A:G,4,FALSE)),"")</f>
        <v/>
      </c>
      <c r="G1110" s="120" t="e">
        <f>VLOOKUP(B1110,CREDITO_FINANCEIRO!A:G,6,FALSE)</f>
        <v>#N/A</v>
      </c>
      <c r="H1110" s="120" t="e">
        <f>VLOOKUP(B1110,CREDITO_FINANCEIRO!A:G,7,FALSE)</f>
        <v>#N/A</v>
      </c>
      <c r="I1110" s="91" t="e">
        <f>VLOOKUP(B1110,CREDITO_FINANCEIRO!A:K,10,FALSE)</f>
        <v>#N/A</v>
      </c>
      <c r="J1110" s="91" t="e">
        <f>VLOOKUP(B1110,CREDITO_FINANCEIRO!A:K,11,FALSE)</f>
        <v>#N/A</v>
      </c>
      <c r="K1110" s="91" t="e">
        <f>VLOOKUP(B1110,CREDITO_FINANCEIRO!A:L,12,FALSE)</f>
        <v>#N/A</v>
      </c>
      <c r="L1110" s="110" t="e">
        <f t="shared" si="170"/>
        <v>#N/A</v>
      </c>
      <c r="M1110" s="2" t="e">
        <f t="shared" si="171"/>
        <v>#N/A</v>
      </c>
      <c r="N1110" s="111" t="e">
        <f>VLOOKUP(Tabela4[[#This Row],[Proposta de Referência]],SIMP_CF!A:K,9,FALSE)</f>
        <v>#N/A</v>
      </c>
      <c r="O1110" s="111" t="e">
        <f>VLOOKUP(Tabela4[[#This Row],[Proposta de Referência]],SIMP_CF!A:K,8,FALSE)</f>
        <v>#N/A</v>
      </c>
      <c r="P1110" s="112" t="e">
        <f t="shared" si="172"/>
        <v>#N/A</v>
      </c>
      <c r="Q1110" s="112" t="e">
        <f t="shared" si="173"/>
        <v>#N/A</v>
      </c>
      <c r="R1110" t="e">
        <f t="shared" si="179"/>
        <v>#N/A</v>
      </c>
      <c r="S1110" s="108" t="e">
        <f t="shared" si="174"/>
        <v>#N/A</v>
      </c>
      <c r="T1110" s="108" t="e">
        <f t="shared" si="175"/>
        <v>#N/A</v>
      </c>
      <c r="U1110" s="110" t="e">
        <f t="shared" si="176"/>
        <v>#N/A</v>
      </c>
      <c r="V1110" t="e">
        <f t="shared" si="177"/>
        <v>#N/A</v>
      </c>
      <c r="W1110" t="str">
        <f t="shared" si="178"/>
        <v/>
      </c>
      <c r="X1110" s="24" t="str">
        <f>IFERROR(VLOOKUP(W1110,HOSPITAIS_COM_DIVIDAS!A:E,5,FALSE),"")</f>
        <v/>
      </c>
    </row>
    <row r="1111" spans="1:24" x14ac:dyDescent="0.25">
      <c r="A1111" s="52" t="str">
        <f>IFERROR((Tabela4[[#This Row],[Status da Proposta]]),"")</f>
        <v/>
      </c>
      <c r="B1111" s="121">
        <f>IFERROR((CREDITO_FINANCEIRO!A1111),"")</f>
        <v>0</v>
      </c>
      <c r="C1111" s="120" t="str">
        <f>IFERROR((VLOOKUP(B1111,CREDITO_FINANCEIRO!A:B,2,FALSE)),"")</f>
        <v/>
      </c>
      <c r="D1111" s="94" t="str">
        <f>IFERROR((VLOOKUP(B1111,CREDITO_FINANCEIRO!A:E,5,FALSE)),"")</f>
        <v/>
      </c>
      <c r="E1111" s="95" t="str">
        <f>IFERROR((VLOOKUP(B1111,CREDITO_FINANCEIRO!A:C,3,FALSE)),"")</f>
        <v/>
      </c>
      <c r="F1111" s="120" t="str">
        <f>IFERROR((VLOOKUP(B1111,CREDITO_FINANCEIRO!A:G,4,FALSE)),"")</f>
        <v/>
      </c>
      <c r="G1111" s="120" t="e">
        <f>VLOOKUP(B1111,CREDITO_FINANCEIRO!A:G,6,FALSE)</f>
        <v>#N/A</v>
      </c>
      <c r="H1111" s="120" t="e">
        <f>VLOOKUP(B1111,CREDITO_FINANCEIRO!A:G,7,FALSE)</f>
        <v>#N/A</v>
      </c>
      <c r="I1111" s="91" t="e">
        <f>VLOOKUP(B1111,CREDITO_FINANCEIRO!A:K,10,FALSE)</f>
        <v>#N/A</v>
      </c>
      <c r="J1111" s="91" t="e">
        <f>VLOOKUP(B1111,CREDITO_FINANCEIRO!A:K,11,FALSE)</f>
        <v>#N/A</v>
      </c>
      <c r="K1111" s="91" t="e">
        <f>VLOOKUP(B1111,CREDITO_FINANCEIRO!A:L,12,FALSE)</f>
        <v>#N/A</v>
      </c>
      <c r="L1111" s="110" t="e">
        <f t="shared" si="170"/>
        <v>#N/A</v>
      </c>
      <c r="M1111" s="2" t="e">
        <f t="shared" si="171"/>
        <v>#N/A</v>
      </c>
      <c r="N1111" s="111" t="e">
        <f>VLOOKUP(Tabela4[[#This Row],[Proposta de Referência]],SIMP_CF!A:K,9,FALSE)</f>
        <v>#N/A</v>
      </c>
      <c r="O1111" s="111" t="e">
        <f>VLOOKUP(Tabela4[[#This Row],[Proposta de Referência]],SIMP_CF!A:K,8,FALSE)</f>
        <v>#N/A</v>
      </c>
      <c r="P1111" s="112" t="e">
        <f t="shared" si="172"/>
        <v>#N/A</v>
      </c>
      <c r="Q1111" s="112" t="e">
        <f t="shared" si="173"/>
        <v>#N/A</v>
      </c>
      <c r="R1111" t="e">
        <f t="shared" si="179"/>
        <v>#N/A</v>
      </c>
      <c r="S1111" s="108" t="e">
        <f t="shared" si="174"/>
        <v>#N/A</v>
      </c>
      <c r="T1111" s="108" t="e">
        <f t="shared" si="175"/>
        <v>#N/A</v>
      </c>
      <c r="U1111" s="110" t="e">
        <f t="shared" si="176"/>
        <v>#N/A</v>
      </c>
      <c r="V1111" t="e">
        <f t="shared" si="177"/>
        <v>#N/A</v>
      </c>
      <c r="W1111" t="str">
        <f t="shared" si="178"/>
        <v/>
      </c>
      <c r="X1111" s="24" t="str">
        <f>IFERROR(VLOOKUP(W1111,HOSPITAIS_COM_DIVIDAS!A:E,5,FALSE),"")</f>
        <v/>
      </c>
    </row>
    <row r="1112" spans="1:24" x14ac:dyDescent="0.25">
      <c r="A1112" s="52" t="str">
        <f>IFERROR((Tabela4[[#This Row],[Status da Proposta]]),"")</f>
        <v/>
      </c>
      <c r="B1112" s="121">
        <f>IFERROR((CREDITO_FINANCEIRO!A1112),"")</f>
        <v>0</v>
      </c>
      <c r="C1112" s="120" t="str">
        <f>IFERROR((VLOOKUP(B1112,CREDITO_FINANCEIRO!A:B,2,FALSE)),"")</f>
        <v/>
      </c>
      <c r="D1112" s="94" t="str">
        <f>IFERROR((VLOOKUP(B1112,CREDITO_FINANCEIRO!A:E,5,FALSE)),"")</f>
        <v/>
      </c>
      <c r="E1112" s="95" t="str">
        <f>IFERROR((VLOOKUP(B1112,CREDITO_FINANCEIRO!A:C,3,FALSE)),"")</f>
        <v/>
      </c>
      <c r="F1112" s="120" t="str">
        <f>IFERROR((VLOOKUP(B1112,CREDITO_FINANCEIRO!A:G,4,FALSE)),"")</f>
        <v/>
      </c>
      <c r="G1112" s="120" t="e">
        <f>VLOOKUP(B1112,CREDITO_FINANCEIRO!A:G,6,FALSE)</f>
        <v>#N/A</v>
      </c>
      <c r="H1112" s="120" t="e">
        <f>VLOOKUP(B1112,CREDITO_FINANCEIRO!A:G,7,FALSE)</f>
        <v>#N/A</v>
      </c>
      <c r="I1112" s="91" t="e">
        <f>VLOOKUP(B1112,CREDITO_FINANCEIRO!A:K,10,FALSE)</f>
        <v>#N/A</v>
      </c>
      <c r="J1112" s="91" t="e">
        <f>VLOOKUP(B1112,CREDITO_FINANCEIRO!A:K,11,FALSE)</f>
        <v>#N/A</v>
      </c>
      <c r="K1112" s="91" t="e">
        <f>VLOOKUP(B1112,CREDITO_FINANCEIRO!A:L,12,FALSE)</f>
        <v>#N/A</v>
      </c>
      <c r="L1112" s="110" t="e">
        <f t="shared" si="170"/>
        <v>#N/A</v>
      </c>
      <c r="M1112" s="2" t="e">
        <f t="shared" si="171"/>
        <v>#N/A</v>
      </c>
      <c r="N1112" s="111" t="e">
        <f>VLOOKUP(Tabela4[[#This Row],[Proposta de Referência]],SIMP_CF!A:K,9,FALSE)</f>
        <v>#N/A</v>
      </c>
      <c r="O1112" s="111" t="e">
        <f>VLOOKUP(Tabela4[[#This Row],[Proposta de Referência]],SIMP_CF!A:K,8,FALSE)</f>
        <v>#N/A</v>
      </c>
      <c r="P1112" s="112" t="e">
        <f t="shared" si="172"/>
        <v>#N/A</v>
      </c>
      <c r="Q1112" s="112" t="e">
        <f t="shared" si="173"/>
        <v>#N/A</v>
      </c>
      <c r="R1112" t="e">
        <f t="shared" si="179"/>
        <v>#N/A</v>
      </c>
      <c r="S1112" s="108" t="e">
        <f t="shared" si="174"/>
        <v>#N/A</v>
      </c>
      <c r="T1112" s="108" t="e">
        <f t="shared" si="175"/>
        <v>#N/A</v>
      </c>
      <c r="U1112" s="110" t="e">
        <f t="shared" si="176"/>
        <v>#N/A</v>
      </c>
      <c r="V1112" t="e">
        <f t="shared" si="177"/>
        <v>#N/A</v>
      </c>
      <c r="W1112" t="str">
        <f t="shared" si="178"/>
        <v/>
      </c>
      <c r="X1112" s="24" t="str">
        <f>IFERROR(VLOOKUP(W1112,HOSPITAIS_COM_DIVIDAS!A:E,5,FALSE),"")</f>
        <v/>
      </c>
    </row>
    <row r="1113" spans="1:24" x14ac:dyDescent="0.25">
      <c r="A1113" s="52" t="str">
        <f>IFERROR((Tabela4[[#This Row],[Status da Proposta]]),"")</f>
        <v/>
      </c>
      <c r="B1113" s="121">
        <f>IFERROR((CREDITO_FINANCEIRO!A1113),"")</f>
        <v>0</v>
      </c>
      <c r="C1113" s="120" t="str">
        <f>IFERROR((VLOOKUP(B1113,CREDITO_FINANCEIRO!A:B,2,FALSE)),"")</f>
        <v/>
      </c>
      <c r="D1113" s="94" t="str">
        <f>IFERROR((VLOOKUP(B1113,CREDITO_FINANCEIRO!A:E,5,FALSE)),"")</f>
        <v/>
      </c>
      <c r="E1113" s="95" t="str">
        <f>IFERROR((VLOOKUP(B1113,CREDITO_FINANCEIRO!A:C,3,FALSE)),"")</f>
        <v/>
      </c>
      <c r="F1113" s="120" t="str">
        <f>IFERROR((VLOOKUP(B1113,CREDITO_FINANCEIRO!A:G,4,FALSE)),"")</f>
        <v/>
      </c>
      <c r="G1113" s="120" t="e">
        <f>VLOOKUP(B1113,CREDITO_FINANCEIRO!A:G,6,FALSE)</f>
        <v>#N/A</v>
      </c>
      <c r="H1113" s="120" t="e">
        <f>VLOOKUP(B1113,CREDITO_FINANCEIRO!A:G,7,FALSE)</f>
        <v>#N/A</v>
      </c>
      <c r="I1113" s="91" t="e">
        <f>VLOOKUP(B1113,CREDITO_FINANCEIRO!A:K,10,FALSE)</f>
        <v>#N/A</v>
      </c>
      <c r="J1113" s="91" t="e">
        <f>VLOOKUP(B1113,CREDITO_FINANCEIRO!A:K,11,FALSE)</f>
        <v>#N/A</v>
      </c>
      <c r="K1113" s="91" t="e">
        <f>VLOOKUP(B1113,CREDITO_FINANCEIRO!A:L,12,FALSE)</f>
        <v>#N/A</v>
      </c>
      <c r="L1113" s="110" t="e">
        <f t="shared" si="170"/>
        <v>#N/A</v>
      </c>
      <c r="M1113" s="2" t="e">
        <f t="shared" si="171"/>
        <v>#N/A</v>
      </c>
      <c r="N1113" s="111" t="e">
        <f>VLOOKUP(Tabela4[[#This Row],[Proposta de Referência]],SIMP_CF!A:K,9,FALSE)</f>
        <v>#N/A</v>
      </c>
      <c r="O1113" s="111" t="e">
        <f>VLOOKUP(Tabela4[[#This Row],[Proposta de Referência]],SIMP_CF!A:K,8,FALSE)</f>
        <v>#N/A</v>
      </c>
      <c r="P1113" s="112" t="e">
        <f t="shared" si="172"/>
        <v>#N/A</v>
      </c>
      <c r="Q1113" s="112" t="e">
        <f t="shared" si="173"/>
        <v>#N/A</v>
      </c>
      <c r="R1113" t="e">
        <f t="shared" si="179"/>
        <v>#N/A</v>
      </c>
      <c r="S1113" s="108" t="e">
        <f t="shared" si="174"/>
        <v>#N/A</v>
      </c>
      <c r="T1113" s="108" t="e">
        <f t="shared" si="175"/>
        <v>#N/A</v>
      </c>
      <c r="U1113" s="110" t="e">
        <f t="shared" si="176"/>
        <v>#N/A</v>
      </c>
      <c r="V1113" t="e">
        <f t="shared" si="177"/>
        <v>#N/A</v>
      </c>
      <c r="W1113" t="str">
        <f t="shared" si="178"/>
        <v/>
      </c>
      <c r="X1113" s="24" t="str">
        <f>IFERROR(VLOOKUP(W1113,HOSPITAIS_COM_DIVIDAS!A:E,5,FALSE),"")</f>
        <v/>
      </c>
    </row>
    <row r="1114" spans="1:24" x14ac:dyDescent="0.25">
      <c r="A1114" s="52" t="str">
        <f>IFERROR((Tabela4[[#This Row],[Status da Proposta]]),"")</f>
        <v/>
      </c>
      <c r="B1114" s="121">
        <f>IFERROR((CREDITO_FINANCEIRO!A1114),"")</f>
        <v>0</v>
      </c>
      <c r="C1114" s="120" t="str">
        <f>IFERROR((VLOOKUP(B1114,CREDITO_FINANCEIRO!A:B,2,FALSE)),"")</f>
        <v/>
      </c>
      <c r="D1114" s="94" t="str">
        <f>IFERROR((VLOOKUP(B1114,CREDITO_FINANCEIRO!A:E,5,FALSE)),"")</f>
        <v/>
      </c>
      <c r="E1114" s="95" t="str">
        <f>IFERROR((VLOOKUP(B1114,CREDITO_FINANCEIRO!A:C,3,FALSE)),"")</f>
        <v/>
      </c>
      <c r="F1114" s="120" t="str">
        <f>IFERROR((VLOOKUP(B1114,CREDITO_FINANCEIRO!A:G,4,FALSE)),"")</f>
        <v/>
      </c>
      <c r="G1114" s="120" t="e">
        <f>VLOOKUP(B1114,CREDITO_FINANCEIRO!A:G,6,FALSE)</f>
        <v>#N/A</v>
      </c>
      <c r="H1114" s="120" t="e">
        <f>VLOOKUP(B1114,CREDITO_FINANCEIRO!A:G,7,FALSE)</f>
        <v>#N/A</v>
      </c>
      <c r="I1114" s="91" t="e">
        <f>VLOOKUP(B1114,CREDITO_FINANCEIRO!A:K,10,FALSE)</f>
        <v>#N/A</v>
      </c>
      <c r="J1114" s="91" t="e">
        <f>VLOOKUP(B1114,CREDITO_FINANCEIRO!A:K,11,FALSE)</f>
        <v>#N/A</v>
      </c>
      <c r="K1114" s="91" t="e">
        <f>VLOOKUP(B1114,CREDITO_FINANCEIRO!A:L,12,FALSE)</f>
        <v>#N/A</v>
      </c>
      <c r="L1114" s="110" t="e">
        <f t="shared" si="170"/>
        <v>#N/A</v>
      </c>
      <c r="M1114" s="2" t="e">
        <f t="shared" si="171"/>
        <v>#N/A</v>
      </c>
      <c r="N1114" s="111" t="e">
        <f>VLOOKUP(Tabela4[[#This Row],[Proposta de Referência]],SIMP_CF!A:K,9,FALSE)</f>
        <v>#N/A</v>
      </c>
      <c r="O1114" s="111" t="e">
        <f>VLOOKUP(Tabela4[[#This Row],[Proposta de Referência]],SIMP_CF!A:K,8,FALSE)</f>
        <v>#N/A</v>
      </c>
      <c r="P1114" s="112" t="e">
        <f t="shared" si="172"/>
        <v>#N/A</v>
      </c>
      <c r="Q1114" s="112" t="e">
        <f t="shared" si="173"/>
        <v>#N/A</v>
      </c>
      <c r="R1114" t="e">
        <f t="shared" si="179"/>
        <v>#N/A</v>
      </c>
      <c r="S1114" s="108" t="e">
        <f t="shared" si="174"/>
        <v>#N/A</v>
      </c>
      <c r="T1114" s="108" t="e">
        <f t="shared" si="175"/>
        <v>#N/A</v>
      </c>
      <c r="U1114" s="110" t="e">
        <f t="shared" si="176"/>
        <v>#N/A</v>
      </c>
      <c r="V1114" t="e">
        <f t="shared" si="177"/>
        <v>#N/A</v>
      </c>
      <c r="W1114" t="str">
        <f t="shared" si="178"/>
        <v/>
      </c>
      <c r="X1114" s="24" t="str">
        <f>IFERROR(VLOOKUP(W1114,HOSPITAIS_COM_DIVIDAS!A:E,5,FALSE),"")</f>
        <v/>
      </c>
    </row>
    <row r="1115" spans="1:24" x14ac:dyDescent="0.25">
      <c r="A1115" s="52" t="str">
        <f>IFERROR((Tabela4[[#This Row],[Status da Proposta]]),"")</f>
        <v/>
      </c>
      <c r="B1115" s="121">
        <f>IFERROR((CREDITO_FINANCEIRO!A1115),"")</f>
        <v>0</v>
      </c>
      <c r="C1115" s="120" t="str">
        <f>IFERROR((VLOOKUP(B1115,CREDITO_FINANCEIRO!A:B,2,FALSE)),"")</f>
        <v/>
      </c>
      <c r="D1115" s="94" t="str">
        <f>IFERROR((VLOOKUP(B1115,CREDITO_FINANCEIRO!A:E,5,FALSE)),"")</f>
        <v/>
      </c>
      <c r="E1115" s="95" t="str">
        <f>IFERROR((VLOOKUP(B1115,CREDITO_FINANCEIRO!A:C,3,FALSE)),"")</f>
        <v/>
      </c>
      <c r="F1115" s="120" t="str">
        <f>IFERROR((VLOOKUP(B1115,CREDITO_FINANCEIRO!A:G,4,FALSE)),"")</f>
        <v/>
      </c>
      <c r="G1115" s="120" t="e">
        <f>VLOOKUP(B1115,CREDITO_FINANCEIRO!A:G,6,FALSE)</f>
        <v>#N/A</v>
      </c>
      <c r="H1115" s="120" t="e">
        <f>VLOOKUP(B1115,CREDITO_FINANCEIRO!A:G,7,FALSE)</f>
        <v>#N/A</v>
      </c>
      <c r="I1115" s="91" t="e">
        <f>VLOOKUP(B1115,CREDITO_FINANCEIRO!A:K,10,FALSE)</f>
        <v>#N/A</v>
      </c>
      <c r="J1115" s="91" t="e">
        <f>VLOOKUP(B1115,CREDITO_FINANCEIRO!A:K,11,FALSE)</f>
        <v>#N/A</v>
      </c>
      <c r="K1115" s="91" t="e">
        <f>VLOOKUP(B1115,CREDITO_FINANCEIRO!A:L,12,FALSE)</f>
        <v>#N/A</v>
      </c>
      <c r="L1115" s="110" t="e">
        <f t="shared" si="170"/>
        <v>#N/A</v>
      </c>
      <c r="M1115" s="2" t="e">
        <f t="shared" si="171"/>
        <v>#N/A</v>
      </c>
      <c r="N1115" s="111" t="e">
        <f>VLOOKUP(Tabela4[[#This Row],[Proposta de Referência]],SIMP_CF!A:K,9,FALSE)</f>
        <v>#N/A</v>
      </c>
      <c r="O1115" s="111" t="e">
        <f>VLOOKUP(Tabela4[[#This Row],[Proposta de Referência]],SIMP_CF!A:K,8,FALSE)</f>
        <v>#N/A</v>
      </c>
      <c r="P1115" s="112" t="e">
        <f t="shared" si="172"/>
        <v>#N/A</v>
      </c>
      <c r="Q1115" s="112" t="e">
        <f t="shared" si="173"/>
        <v>#N/A</v>
      </c>
      <c r="R1115" t="e">
        <f t="shared" si="179"/>
        <v>#N/A</v>
      </c>
      <c r="S1115" s="108" t="e">
        <f t="shared" si="174"/>
        <v>#N/A</v>
      </c>
      <c r="T1115" s="108" t="e">
        <f t="shared" si="175"/>
        <v>#N/A</v>
      </c>
      <c r="U1115" s="110" t="e">
        <f t="shared" si="176"/>
        <v>#N/A</v>
      </c>
      <c r="V1115" t="e">
        <f t="shared" si="177"/>
        <v>#N/A</v>
      </c>
      <c r="W1115" t="str">
        <f t="shared" si="178"/>
        <v/>
      </c>
      <c r="X1115" s="24" t="str">
        <f>IFERROR(VLOOKUP(W1115,HOSPITAIS_COM_DIVIDAS!A:E,5,FALSE),"")</f>
        <v/>
      </c>
    </row>
    <row r="1116" spans="1:24" x14ac:dyDescent="0.25">
      <c r="A1116" s="52" t="str">
        <f>IFERROR((Tabela4[[#This Row],[Status da Proposta]]),"")</f>
        <v/>
      </c>
      <c r="B1116" s="121">
        <f>IFERROR((CREDITO_FINANCEIRO!A1116),"")</f>
        <v>0</v>
      </c>
      <c r="C1116" s="120" t="str">
        <f>IFERROR((VLOOKUP(B1116,CREDITO_FINANCEIRO!A:B,2,FALSE)),"")</f>
        <v/>
      </c>
      <c r="D1116" s="94" t="str">
        <f>IFERROR((VLOOKUP(B1116,CREDITO_FINANCEIRO!A:E,5,FALSE)),"")</f>
        <v/>
      </c>
      <c r="E1116" s="95" t="str">
        <f>IFERROR((VLOOKUP(B1116,CREDITO_FINANCEIRO!A:C,3,FALSE)),"")</f>
        <v/>
      </c>
      <c r="F1116" s="120" t="str">
        <f>IFERROR((VLOOKUP(B1116,CREDITO_FINANCEIRO!A:G,4,FALSE)),"")</f>
        <v/>
      </c>
      <c r="G1116" s="120" t="e">
        <f>VLOOKUP(B1116,CREDITO_FINANCEIRO!A:G,6,FALSE)</f>
        <v>#N/A</v>
      </c>
      <c r="H1116" s="120" t="e">
        <f>VLOOKUP(B1116,CREDITO_FINANCEIRO!A:G,7,FALSE)</f>
        <v>#N/A</v>
      </c>
      <c r="I1116" s="91" t="e">
        <f>VLOOKUP(B1116,CREDITO_FINANCEIRO!A:K,10,FALSE)</f>
        <v>#N/A</v>
      </c>
      <c r="J1116" s="91" t="e">
        <f>VLOOKUP(B1116,CREDITO_FINANCEIRO!A:K,11,FALSE)</f>
        <v>#N/A</v>
      </c>
      <c r="K1116" s="91" t="e">
        <f>VLOOKUP(B1116,CREDITO_FINANCEIRO!A:L,12,FALSE)</f>
        <v>#N/A</v>
      </c>
      <c r="L1116" s="110" t="e">
        <f t="shared" si="170"/>
        <v>#N/A</v>
      </c>
      <c r="M1116" s="2" t="e">
        <f t="shared" si="171"/>
        <v>#N/A</v>
      </c>
      <c r="N1116" s="111" t="e">
        <f>VLOOKUP(Tabela4[[#This Row],[Proposta de Referência]],SIMP_CF!A:K,9,FALSE)</f>
        <v>#N/A</v>
      </c>
      <c r="O1116" s="111" t="e">
        <f>VLOOKUP(Tabela4[[#This Row],[Proposta de Referência]],SIMP_CF!A:K,8,FALSE)</f>
        <v>#N/A</v>
      </c>
      <c r="P1116" s="112" t="e">
        <f t="shared" si="172"/>
        <v>#N/A</v>
      </c>
      <c r="Q1116" s="112" t="e">
        <f t="shared" si="173"/>
        <v>#N/A</v>
      </c>
      <c r="R1116" t="e">
        <f t="shared" si="179"/>
        <v>#N/A</v>
      </c>
      <c r="S1116" s="108" t="e">
        <f t="shared" si="174"/>
        <v>#N/A</v>
      </c>
      <c r="T1116" s="108" t="e">
        <f t="shared" si="175"/>
        <v>#N/A</v>
      </c>
      <c r="U1116" s="110" t="e">
        <f t="shared" si="176"/>
        <v>#N/A</v>
      </c>
      <c r="V1116" t="e">
        <f t="shared" si="177"/>
        <v>#N/A</v>
      </c>
      <c r="W1116" t="str">
        <f t="shared" si="178"/>
        <v/>
      </c>
      <c r="X1116" s="24" t="str">
        <f>IFERROR(VLOOKUP(W1116,HOSPITAIS_COM_DIVIDAS!A:E,5,FALSE),"")</f>
        <v/>
      </c>
    </row>
    <row r="1117" spans="1:24" x14ac:dyDescent="0.25">
      <c r="A1117" s="52" t="str">
        <f>IFERROR((Tabela4[[#This Row],[Status da Proposta]]),"")</f>
        <v/>
      </c>
      <c r="B1117" s="121">
        <f>IFERROR((CREDITO_FINANCEIRO!A1117),"")</f>
        <v>0</v>
      </c>
      <c r="C1117" s="120" t="str">
        <f>IFERROR((VLOOKUP(B1117,CREDITO_FINANCEIRO!A:B,2,FALSE)),"")</f>
        <v/>
      </c>
      <c r="D1117" s="94" t="str">
        <f>IFERROR((VLOOKUP(B1117,CREDITO_FINANCEIRO!A:E,5,FALSE)),"")</f>
        <v/>
      </c>
      <c r="E1117" s="95" t="str">
        <f>IFERROR((VLOOKUP(B1117,CREDITO_FINANCEIRO!A:C,3,FALSE)),"")</f>
        <v/>
      </c>
      <c r="F1117" s="120" t="str">
        <f>IFERROR((VLOOKUP(B1117,CREDITO_FINANCEIRO!A:G,4,FALSE)),"")</f>
        <v/>
      </c>
      <c r="G1117" s="120" t="e">
        <f>VLOOKUP(B1117,CREDITO_FINANCEIRO!A:G,6,FALSE)</f>
        <v>#N/A</v>
      </c>
      <c r="H1117" s="120" t="e">
        <f>VLOOKUP(B1117,CREDITO_FINANCEIRO!A:G,7,FALSE)</f>
        <v>#N/A</v>
      </c>
      <c r="I1117" s="91" t="e">
        <f>VLOOKUP(B1117,CREDITO_FINANCEIRO!A:K,10,FALSE)</f>
        <v>#N/A</v>
      </c>
      <c r="J1117" s="91" t="e">
        <f>VLOOKUP(B1117,CREDITO_FINANCEIRO!A:K,11,FALSE)</f>
        <v>#N/A</v>
      </c>
      <c r="K1117" s="91" t="e">
        <f>VLOOKUP(B1117,CREDITO_FINANCEIRO!A:L,12,FALSE)</f>
        <v>#N/A</v>
      </c>
      <c r="L1117" s="110" t="e">
        <f t="shared" si="170"/>
        <v>#N/A</v>
      </c>
      <c r="M1117" s="2" t="e">
        <f t="shared" si="171"/>
        <v>#N/A</v>
      </c>
      <c r="N1117" s="111" t="e">
        <f>VLOOKUP(Tabela4[[#This Row],[Proposta de Referência]],SIMP_CF!A:K,9,FALSE)</f>
        <v>#N/A</v>
      </c>
      <c r="O1117" s="111" t="e">
        <f>VLOOKUP(Tabela4[[#This Row],[Proposta de Referência]],SIMP_CF!A:K,8,FALSE)</f>
        <v>#N/A</v>
      </c>
      <c r="P1117" s="112" t="e">
        <f t="shared" si="172"/>
        <v>#N/A</v>
      </c>
      <c r="Q1117" s="112" t="e">
        <f t="shared" si="173"/>
        <v>#N/A</v>
      </c>
      <c r="R1117" t="e">
        <f t="shared" si="179"/>
        <v>#N/A</v>
      </c>
      <c r="S1117" s="108" t="e">
        <f t="shared" si="174"/>
        <v>#N/A</v>
      </c>
      <c r="T1117" s="108" t="e">
        <f t="shared" si="175"/>
        <v>#N/A</v>
      </c>
      <c r="U1117" s="110" t="e">
        <f t="shared" si="176"/>
        <v>#N/A</v>
      </c>
      <c r="V1117" t="e">
        <f t="shared" si="177"/>
        <v>#N/A</v>
      </c>
      <c r="W1117" t="str">
        <f t="shared" si="178"/>
        <v/>
      </c>
      <c r="X1117" s="24" t="str">
        <f>IFERROR(VLOOKUP(W1117,HOSPITAIS_COM_DIVIDAS!A:E,5,FALSE),"")</f>
        <v/>
      </c>
    </row>
    <row r="1118" spans="1:24" x14ac:dyDescent="0.25">
      <c r="A1118" s="52" t="str">
        <f>IFERROR((Tabela4[[#This Row],[Status da Proposta]]),"")</f>
        <v/>
      </c>
      <c r="B1118" s="121">
        <f>IFERROR((CREDITO_FINANCEIRO!A1118),"")</f>
        <v>0</v>
      </c>
      <c r="C1118" s="120" t="str">
        <f>IFERROR((VLOOKUP(B1118,CREDITO_FINANCEIRO!A:B,2,FALSE)),"")</f>
        <v/>
      </c>
      <c r="D1118" s="94" t="str">
        <f>IFERROR((VLOOKUP(B1118,CREDITO_FINANCEIRO!A:E,5,FALSE)),"")</f>
        <v/>
      </c>
      <c r="E1118" s="95" t="str">
        <f>IFERROR((VLOOKUP(B1118,CREDITO_FINANCEIRO!A:C,3,FALSE)),"")</f>
        <v/>
      </c>
      <c r="F1118" s="120" t="str">
        <f>IFERROR((VLOOKUP(B1118,CREDITO_FINANCEIRO!A:G,4,FALSE)),"")</f>
        <v/>
      </c>
      <c r="G1118" s="120" t="e">
        <f>VLOOKUP(B1118,CREDITO_FINANCEIRO!A:G,6,FALSE)</f>
        <v>#N/A</v>
      </c>
      <c r="H1118" s="120" t="e">
        <f>VLOOKUP(B1118,CREDITO_FINANCEIRO!A:G,7,FALSE)</f>
        <v>#N/A</v>
      </c>
      <c r="I1118" s="91" t="e">
        <f>VLOOKUP(B1118,CREDITO_FINANCEIRO!A:K,10,FALSE)</f>
        <v>#N/A</v>
      </c>
      <c r="J1118" s="91" t="e">
        <f>VLOOKUP(B1118,CREDITO_FINANCEIRO!A:K,11,FALSE)</f>
        <v>#N/A</v>
      </c>
      <c r="K1118" s="91" t="e">
        <f>VLOOKUP(B1118,CREDITO_FINANCEIRO!A:L,12,FALSE)</f>
        <v>#N/A</v>
      </c>
      <c r="L1118" s="110" t="e">
        <f t="shared" si="170"/>
        <v>#N/A</v>
      </c>
      <c r="M1118" s="2" t="e">
        <f t="shared" si="171"/>
        <v>#N/A</v>
      </c>
      <c r="N1118" s="111" t="e">
        <f>VLOOKUP(Tabela4[[#This Row],[Proposta de Referência]],SIMP_CF!A:K,9,FALSE)</f>
        <v>#N/A</v>
      </c>
      <c r="O1118" s="111" t="e">
        <f>VLOOKUP(Tabela4[[#This Row],[Proposta de Referência]],SIMP_CF!A:K,8,FALSE)</f>
        <v>#N/A</v>
      </c>
      <c r="P1118" s="112" t="e">
        <f t="shared" si="172"/>
        <v>#N/A</v>
      </c>
      <c r="Q1118" s="112" t="e">
        <f t="shared" si="173"/>
        <v>#N/A</v>
      </c>
      <c r="R1118" t="e">
        <f t="shared" si="179"/>
        <v>#N/A</v>
      </c>
      <c r="S1118" s="108" t="e">
        <f t="shared" si="174"/>
        <v>#N/A</v>
      </c>
      <c r="T1118" s="108" t="e">
        <f t="shared" si="175"/>
        <v>#N/A</v>
      </c>
      <c r="U1118" s="110" t="e">
        <f t="shared" si="176"/>
        <v>#N/A</v>
      </c>
      <c r="V1118" t="e">
        <f t="shared" si="177"/>
        <v>#N/A</v>
      </c>
      <c r="W1118" t="str">
        <f t="shared" si="178"/>
        <v/>
      </c>
      <c r="X1118" s="24" t="str">
        <f>IFERROR(VLOOKUP(W1118,HOSPITAIS_COM_DIVIDAS!A:E,5,FALSE),"")</f>
        <v/>
      </c>
    </row>
    <row r="1119" spans="1:24" x14ac:dyDescent="0.25">
      <c r="A1119" s="52" t="str">
        <f>IFERROR((Tabela4[[#This Row],[Status da Proposta]]),"")</f>
        <v/>
      </c>
      <c r="B1119" s="121">
        <f>IFERROR((CREDITO_FINANCEIRO!A1119),"")</f>
        <v>0</v>
      </c>
      <c r="C1119" s="120" t="str">
        <f>IFERROR((VLOOKUP(B1119,CREDITO_FINANCEIRO!A:B,2,FALSE)),"")</f>
        <v/>
      </c>
      <c r="D1119" s="94" t="str">
        <f>IFERROR((VLOOKUP(B1119,CREDITO_FINANCEIRO!A:E,5,FALSE)),"")</f>
        <v/>
      </c>
      <c r="E1119" s="95" t="str">
        <f>IFERROR((VLOOKUP(B1119,CREDITO_FINANCEIRO!A:C,3,FALSE)),"")</f>
        <v/>
      </c>
      <c r="F1119" s="120" t="str">
        <f>IFERROR((VLOOKUP(B1119,CREDITO_FINANCEIRO!A:G,4,FALSE)),"")</f>
        <v/>
      </c>
      <c r="G1119" s="120" t="e">
        <f>VLOOKUP(B1119,CREDITO_FINANCEIRO!A:G,6,FALSE)</f>
        <v>#N/A</v>
      </c>
      <c r="H1119" s="120" t="e">
        <f>VLOOKUP(B1119,CREDITO_FINANCEIRO!A:G,7,FALSE)</f>
        <v>#N/A</v>
      </c>
      <c r="I1119" s="91" t="e">
        <f>VLOOKUP(B1119,CREDITO_FINANCEIRO!A:K,10,FALSE)</f>
        <v>#N/A</v>
      </c>
      <c r="J1119" s="91" t="e">
        <f>VLOOKUP(B1119,CREDITO_FINANCEIRO!A:K,11,FALSE)</f>
        <v>#N/A</v>
      </c>
      <c r="K1119" s="91" t="e">
        <f>VLOOKUP(B1119,CREDITO_FINANCEIRO!A:L,12,FALSE)</f>
        <v>#N/A</v>
      </c>
      <c r="L1119" s="110" t="e">
        <f t="shared" si="170"/>
        <v>#N/A</v>
      </c>
      <c r="M1119" s="2" t="e">
        <f t="shared" si="171"/>
        <v>#N/A</v>
      </c>
      <c r="N1119" s="111" t="e">
        <f>VLOOKUP(Tabela4[[#This Row],[Proposta de Referência]],SIMP_CF!A:K,9,FALSE)</f>
        <v>#N/A</v>
      </c>
      <c r="O1119" s="111" t="e">
        <f>VLOOKUP(Tabela4[[#This Row],[Proposta de Referência]],SIMP_CF!A:K,8,FALSE)</f>
        <v>#N/A</v>
      </c>
      <c r="P1119" s="112" t="e">
        <f t="shared" si="172"/>
        <v>#N/A</v>
      </c>
      <c r="Q1119" s="112" t="e">
        <f t="shared" si="173"/>
        <v>#N/A</v>
      </c>
      <c r="R1119" t="e">
        <f t="shared" si="179"/>
        <v>#N/A</v>
      </c>
      <c r="S1119" s="108" t="e">
        <f t="shared" si="174"/>
        <v>#N/A</v>
      </c>
      <c r="T1119" s="108" t="e">
        <f t="shared" si="175"/>
        <v>#N/A</v>
      </c>
      <c r="U1119" s="110" t="e">
        <f t="shared" si="176"/>
        <v>#N/A</v>
      </c>
      <c r="V1119" t="e">
        <f t="shared" si="177"/>
        <v>#N/A</v>
      </c>
      <c r="W1119" t="str">
        <f t="shared" si="178"/>
        <v/>
      </c>
      <c r="X1119" s="24" t="str">
        <f>IFERROR(VLOOKUP(W1119,HOSPITAIS_COM_DIVIDAS!A:E,5,FALSE),"")</f>
        <v/>
      </c>
    </row>
    <row r="1120" spans="1:24" x14ac:dyDescent="0.25">
      <c r="A1120" s="52" t="str">
        <f>IFERROR((Tabela4[[#This Row],[Status da Proposta]]),"")</f>
        <v/>
      </c>
      <c r="B1120" s="121">
        <f>IFERROR((CREDITO_FINANCEIRO!A1120),"")</f>
        <v>0</v>
      </c>
      <c r="C1120" s="120" t="str">
        <f>IFERROR((VLOOKUP(B1120,CREDITO_FINANCEIRO!A:B,2,FALSE)),"")</f>
        <v/>
      </c>
      <c r="D1120" s="94" t="str">
        <f>IFERROR((VLOOKUP(B1120,CREDITO_FINANCEIRO!A:E,5,FALSE)),"")</f>
        <v/>
      </c>
      <c r="E1120" s="95" t="str">
        <f>IFERROR((VLOOKUP(B1120,CREDITO_FINANCEIRO!A:C,3,FALSE)),"")</f>
        <v/>
      </c>
      <c r="F1120" s="120" t="str">
        <f>IFERROR((VLOOKUP(B1120,CREDITO_FINANCEIRO!A:G,4,FALSE)),"")</f>
        <v/>
      </c>
      <c r="G1120" s="120" t="e">
        <f>VLOOKUP(B1120,CREDITO_FINANCEIRO!A:G,6,FALSE)</f>
        <v>#N/A</v>
      </c>
      <c r="H1120" s="120" t="e">
        <f>VLOOKUP(B1120,CREDITO_FINANCEIRO!A:G,7,FALSE)</f>
        <v>#N/A</v>
      </c>
      <c r="I1120" s="91" t="e">
        <f>VLOOKUP(B1120,CREDITO_FINANCEIRO!A:K,10,FALSE)</f>
        <v>#N/A</v>
      </c>
      <c r="J1120" s="91" t="e">
        <f>VLOOKUP(B1120,CREDITO_FINANCEIRO!A:K,11,FALSE)</f>
        <v>#N/A</v>
      </c>
      <c r="K1120" s="91" t="e">
        <f>VLOOKUP(B1120,CREDITO_FINANCEIRO!A:L,12,FALSE)</f>
        <v>#N/A</v>
      </c>
      <c r="L1120" s="110" t="e">
        <f t="shared" si="170"/>
        <v>#N/A</v>
      </c>
      <c r="M1120" s="2" t="e">
        <f t="shared" si="171"/>
        <v>#N/A</v>
      </c>
      <c r="N1120" s="111" t="e">
        <f>VLOOKUP(Tabela4[[#This Row],[Proposta de Referência]],SIMP_CF!A:K,9,FALSE)</f>
        <v>#N/A</v>
      </c>
      <c r="O1120" s="111" t="e">
        <f>VLOOKUP(Tabela4[[#This Row],[Proposta de Referência]],SIMP_CF!A:K,8,FALSE)</f>
        <v>#N/A</v>
      </c>
      <c r="P1120" s="112" t="e">
        <f t="shared" si="172"/>
        <v>#N/A</v>
      </c>
      <c r="Q1120" s="112" t="e">
        <f t="shared" si="173"/>
        <v>#N/A</v>
      </c>
      <c r="R1120" t="e">
        <f t="shared" si="179"/>
        <v>#N/A</v>
      </c>
      <c r="S1120" s="108" t="e">
        <f t="shared" si="174"/>
        <v>#N/A</v>
      </c>
      <c r="T1120" s="108" t="e">
        <f t="shared" si="175"/>
        <v>#N/A</v>
      </c>
      <c r="U1120" s="110" t="e">
        <f t="shared" si="176"/>
        <v>#N/A</v>
      </c>
      <c r="V1120" t="e">
        <f t="shared" si="177"/>
        <v>#N/A</v>
      </c>
      <c r="W1120" t="str">
        <f t="shared" si="178"/>
        <v/>
      </c>
      <c r="X1120" s="24" t="str">
        <f>IFERROR(VLOOKUP(W1120,HOSPITAIS_COM_DIVIDAS!A:E,5,FALSE),"")</f>
        <v/>
      </c>
    </row>
    <row r="1121" spans="1:24" x14ac:dyDescent="0.25">
      <c r="A1121" s="52" t="str">
        <f>IFERROR((Tabela4[[#This Row],[Status da Proposta]]),"")</f>
        <v/>
      </c>
      <c r="B1121" s="121">
        <f>IFERROR((CREDITO_FINANCEIRO!A1121),"")</f>
        <v>0</v>
      </c>
      <c r="C1121" s="120" t="str">
        <f>IFERROR((VLOOKUP(B1121,CREDITO_FINANCEIRO!A:B,2,FALSE)),"")</f>
        <v/>
      </c>
      <c r="D1121" s="94" t="str">
        <f>IFERROR((VLOOKUP(B1121,CREDITO_FINANCEIRO!A:E,5,FALSE)),"")</f>
        <v/>
      </c>
      <c r="E1121" s="95" t="str">
        <f>IFERROR((VLOOKUP(B1121,CREDITO_FINANCEIRO!A:C,3,FALSE)),"")</f>
        <v/>
      </c>
      <c r="F1121" s="120" t="str">
        <f>IFERROR((VLOOKUP(B1121,CREDITO_FINANCEIRO!A:G,4,FALSE)),"")</f>
        <v/>
      </c>
      <c r="G1121" s="120" t="e">
        <f>VLOOKUP(B1121,CREDITO_FINANCEIRO!A:G,6,FALSE)</f>
        <v>#N/A</v>
      </c>
      <c r="H1121" s="120" t="e">
        <f>VLOOKUP(B1121,CREDITO_FINANCEIRO!A:G,7,FALSE)</f>
        <v>#N/A</v>
      </c>
      <c r="I1121" s="91" t="e">
        <f>VLOOKUP(B1121,CREDITO_FINANCEIRO!A:K,10,FALSE)</f>
        <v>#N/A</v>
      </c>
      <c r="J1121" s="91" t="e">
        <f>VLOOKUP(B1121,CREDITO_FINANCEIRO!A:K,11,FALSE)</f>
        <v>#N/A</v>
      </c>
      <c r="K1121" s="91" t="e">
        <f>VLOOKUP(B1121,CREDITO_FINANCEIRO!A:L,12,FALSE)</f>
        <v>#N/A</v>
      </c>
      <c r="L1121" s="110" t="e">
        <f t="shared" si="170"/>
        <v>#N/A</v>
      </c>
      <c r="M1121" s="2" t="e">
        <f t="shared" si="171"/>
        <v>#N/A</v>
      </c>
      <c r="N1121" s="111" t="e">
        <f>VLOOKUP(Tabela4[[#This Row],[Proposta de Referência]],SIMP_CF!A:K,9,FALSE)</f>
        <v>#N/A</v>
      </c>
      <c r="O1121" s="111" t="e">
        <f>VLOOKUP(Tabela4[[#This Row],[Proposta de Referência]],SIMP_CF!A:K,8,FALSE)</f>
        <v>#N/A</v>
      </c>
      <c r="P1121" s="112" t="e">
        <f t="shared" si="172"/>
        <v>#N/A</v>
      </c>
      <c r="Q1121" s="112" t="e">
        <f t="shared" si="173"/>
        <v>#N/A</v>
      </c>
      <c r="R1121" t="e">
        <f t="shared" si="179"/>
        <v>#N/A</v>
      </c>
      <c r="S1121" s="108" t="e">
        <f t="shared" si="174"/>
        <v>#N/A</v>
      </c>
      <c r="T1121" s="108" t="e">
        <f t="shared" si="175"/>
        <v>#N/A</v>
      </c>
      <c r="U1121" s="110" t="e">
        <f t="shared" si="176"/>
        <v>#N/A</v>
      </c>
      <c r="V1121" t="e">
        <f t="shared" si="177"/>
        <v>#N/A</v>
      </c>
      <c r="W1121" t="str">
        <f t="shared" si="178"/>
        <v/>
      </c>
      <c r="X1121" s="24" t="str">
        <f>IFERROR(VLOOKUP(W1121,HOSPITAIS_COM_DIVIDAS!A:E,5,FALSE),"")</f>
        <v/>
      </c>
    </row>
    <row r="1122" spans="1:24" x14ac:dyDescent="0.25">
      <c r="A1122" s="52" t="str">
        <f>IFERROR((Tabela4[[#This Row],[Status da Proposta]]),"")</f>
        <v/>
      </c>
      <c r="B1122" s="121">
        <f>IFERROR((CREDITO_FINANCEIRO!A1122),"")</f>
        <v>0</v>
      </c>
      <c r="C1122" s="120" t="str">
        <f>IFERROR((VLOOKUP(B1122,CREDITO_FINANCEIRO!A:B,2,FALSE)),"")</f>
        <v/>
      </c>
      <c r="D1122" s="94" t="str">
        <f>IFERROR((VLOOKUP(B1122,CREDITO_FINANCEIRO!A:E,5,FALSE)),"")</f>
        <v/>
      </c>
      <c r="E1122" s="95" t="str">
        <f>IFERROR((VLOOKUP(B1122,CREDITO_FINANCEIRO!A:C,3,FALSE)),"")</f>
        <v/>
      </c>
      <c r="F1122" s="120" t="str">
        <f>IFERROR((VLOOKUP(B1122,CREDITO_FINANCEIRO!A:G,4,FALSE)),"")</f>
        <v/>
      </c>
      <c r="G1122" s="120" t="e">
        <f>VLOOKUP(B1122,CREDITO_FINANCEIRO!A:G,6,FALSE)</f>
        <v>#N/A</v>
      </c>
      <c r="H1122" s="120" t="e">
        <f>VLOOKUP(B1122,CREDITO_FINANCEIRO!A:G,7,FALSE)</f>
        <v>#N/A</v>
      </c>
      <c r="I1122" s="91" t="e">
        <f>VLOOKUP(B1122,CREDITO_FINANCEIRO!A:K,10,FALSE)</f>
        <v>#N/A</v>
      </c>
      <c r="J1122" s="91" t="e">
        <f>VLOOKUP(B1122,CREDITO_FINANCEIRO!A:K,11,FALSE)</f>
        <v>#N/A</v>
      </c>
      <c r="K1122" s="91" t="e">
        <f>VLOOKUP(B1122,CREDITO_FINANCEIRO!A:L,12,FALSE)</f>
        <v>#N/A</v>
      </c>
      <c r="L1122" s="110" t="e">
        <f t="shared" si="170"/>
        <v>#N/A</v>
      </c>
      <c r="M1122" s="2" t="e">
        <f t="shared" si="171"/>
        <v>#N/A</v>
      </c>
      <c r="N1122" s="111" t="e">
        <f>VLOOKUP(Tabela4[[#This Row],[Proposta de Referência]],SIMP_CF!A:K,9,FALSE)</f>
        <v>#N/A</v>
      </c>
      <c r="O1122" s="111" t="e">
        <f>VLOOKUP(Tabela4[[#This Row],[Proposta de Referência]],SIMP_CF!A:K,8,FALSE)</f>
        <v>#N/A</v>
      </c>
      <c r="P1122" s="112" t="e">
        <f t="shared" si="172"/>
        <v>#N/A</v>
      </c>
      <c r="Q1122" s="112" t="e">
        <f t="shared" si="173"/>
        <v>#N/A</v>
      </c>
      <c r="R1122" t="e">
        <f t="shared" si="179"/>
        <v>#N/A</v>
      </c>
      <c r="S1122" s="108" t="e">
        <f t="shared" si="174"/>
        <v>#N/A</v>
      </c>
      <c r="T1122" s="108" t="e">
        <f t="shared" si="175"/>
        <v>#N/A</v>
      </c>
      <c r="U1122" s="110" t="e">
        <f t="shared" si="176"/>
        <v>#N/A</v>
      </c>
      <c r="V1122" t="e">
        <f t="shared" si="177"/>
        <v>#N/A</v>
      </c>
      <c r="W1122" t="str">
        <f t="shared" si="178"/>
        <v/>
      </c>
      <c r="X1122" s="24" t="str">
        <f>IFERROR(VLOOKUP(W1122,HOSPITAIS_COM_DIVIDAS!A:E,5,FALSE),"")</f>
        <v/>
      </c>
    </row>
    <row r="1123" spans="1:24" x14ac:dyDescent="0.25">
      <c r="A1123" s="52" t="str">
        <f>IFERROR((Tabela4[[#This Row],[Status da Proposta]]),"")</f>
        <v/>
      </c>
      <c r="B1123" s="121">
        <f>IFERROR((CREDITO_FINANCEIRO!A1123),"")</f>
        <v>0</v>
      </c>
      <c r="C1123" s="120" t="str">
        <f>IFERROR((VLOOKUP(B1123,CREDITO_FINANCEIRO!A:B,2,FALSE)),"")</f>
        <v/>
      </c>
      <c r="D1123" s="94" t="str">
        <f>IFERROR((VLOOKUP(B1123,CREDITO_FINANCEIRO!A:E,5,FALSE)),"")</f>
        <v/>
      </c>
      <c r="E1123" s="95" t="str">
        <f>IFERROR((VLOOKUP(B1123,CREDITO_FINANCEIRO!A:C,3,FALSE)),"")</f>
        <v/>
      </c>
      <c r="F1123" s="120" t="str">
        <f>IFERROR((VLOOKUP(B1123,CREDITO_FINANCEIRO!A:G,4,FALSE)),"")</f>
        <v/>
      </c>
      <c r="G1123" s="120" t="e">
        <f>VLOOKUP(B1123,CREDITO_FINANCEIRO!A:G,6,FALSE)</f>
        <v>#N/A</v>
      </c>
      <c r="H1123" s="120" t="e">
        <f>VLOOKUP(B1123,CREDITO_FINANCEIRO!A:G,7,FALSE)</f>
        <v>#N/A</v>
      </c>
      <c r="I1123" s="91" t="e">
        <f>VLOOKUP(B1123,CREDITO_FINANCEIRO!A:K,10,FALSE)</f>
        <v>#N/A</v>
      </c>
      <c r="J1123" s="91" t="e">
        <f>VLOOKUP(B1123,CREDITO_FINANCEIRO!A:K,11,FALSE)</f>
        <v>#N/A</v>
      </c>
      <c r="K1123" s="91" t="e">
        <f>VLOOKUP(B1123,CREDITO_FINANCEIRO!A:L,12,FALSE)</f>
        <v>#N/A</v>
      </c>
      <c r="L1123" s="110" t="e">
        <f t="shared" si="170"/>
        <v>#N/A</v>
      </c>
      <c r="M1123" s="2" t="e">
        <f t="shared" si="171"/>
        <v>#N/A</v>
      </c>
      <c r="N1123" s="111" t="e">
        <f>VLOOKUP(Tabela4[[#This Row],[Proposta de Referência]],SIMP_CF!A:K,9,FALSE)</f>
        <v>#N/A</v>
      </c>
      <c r="O1123" s="111" t="e">
        <f>VLOOKUP(Tabela4[[#This Row],[Proposta de Referência]],SIMP_CF!A:K,8,FALSE)</f>
        <v>#N/A</v>
      </c>
      <c r="P1123" s="112" t="e">
        <f t="shared" si="172"/>
        <v>#N/A</v>
      </c>
      <c r="Q1123" s="112" t="e">
        <f t="shared" si="173"/>
        <v>#N/A</v>
      </c>
      <c r="R1123" t="e">
        <f t="shared" si="179"/>
        <v>#N/A</v>
      </c>
      <c r="S1123" s="108" t="e">
        <f t="shared" si="174"/>
        <v>#N/A</v>
      </c>
      <c r="T1123" s="108" t="e">
        <f t="shared" si="175"/>
        <v>#N/A</v>
      </c>
      <c r="U1123" s="110" t="e">
        <f t="shared" si="176"/>
        <v>#N/A</v>
      </c>
      <c r="V1123" t="e">
        <f t="shared" si="177"/>
        <v>#N/A</v>
      </c>
      <c r="W1123" t="str">
        <f t="shared" si="178"/>
        <v/>
      </c>
      <c r="X1123" s="24" t="str">
        <f>IFERROR(VLOOKUP(W1123,HOSPITAIS_COM_DIVIDAS!A:E,5,FALSE),"")</f>
        <v/>
      </c>
    </row>
    <row r="1124" spans="1:24" x14ac:dyDescent="0.25">
      <c r="A1124" s="52" t="str">
        <f>IFERROR((Tabela4[[#This Row],[Status da Proposta]]),"")</f>
        <v/>
      </c>
      <c r="B1124" s="121">
        <f>IFERROR((CREDITO_FINANCEIRO!A1124),"")</f>
        <v>0</v>
      </c>
      <c r="C1124" s="120" t="str">
        <f>IFERROR((VLOOKUP(B1124,CREDITO_FINANCEIRO!A:B,2,FALSE)),"")</f>
        <v/>
      </c>
      <c r="D1124" s="94" t="str">
        <f>IFERROR((VLOOKUP(B1124,CREDITO_FINANCEIRO!A:E,5,FALSE)),"")</f>
        <v/>
      </c>
      <c r="E1124" s="95" t="str">
        <f>IFERROR((VLOOKUP(B1124,CREDITO_FINANCEIRO!A:C,3,FALSE)),"")</f>
        <v/>
      </c>
      <c r="F1124" s="120" t="str">
        <f>IFERROR((VLOOKUP(B1124,CREDITO_FINANCEIRO!A:G,4,FALSE)),"")</f>
        <v/>
      </c>
      <c r="G1124" s="120" t="e">
        <f>VLOOKUP(B1124,CREDITO_FINANCEIRO!A:G,6,FALSE)</f>
        <v>#N/A</v>
      </c>
      <c r="H1124" s="120" t="e">
        <f>VLOOKUP(B1124,CREDITO_FINANCEIRO!A:G,7,FALSE)</f>
        <v>#N/A</v>
      </c>
      <c r="I1124" s="91" t="e">
        <f>VLOOKUP(B1124,CREDITO_FINANCEIRO!A:K,10,FALSE)</f>
        <v>#N/A</v>
      </c>
      <c r="J1124" s="91" t="e">
        <f>VLOOKUP(B1124,CREDITO_FINANCEIRO!A:K,11,FALSE)</f>
        <v>#N/A</v>
      </c>
      <c r="K1124" s="91" t="e">
        <f>VLOOKUP(B1124,CREDITO_FINANCEIRO!A:L,12,FALSE)</f>
        <v>#N/A</v>
      </c>
      <c r="L1124" s="110" t="e">
        <f t="shared" si="170"/>
        <v>#N/A</v>
      </c>
      <c r="M1124" s="2" t="e">
        <f t="shared" si="171"/>
        <v>#N/A</v>
      </c>
      <c r="N1124" s="111" t="e">
        <f>VLOOKUP(Tabela4[[#This Row],[Proposta de Referência]],SIMP_CF!A:K,9,FALSE)</f>
        <v>#N/A</v>
      </c>
      <c r="O1124" s="111" t="e">
        <f>VLOOKUP(Tabela4[[#This Row],[Proposta de Referência]],SIMP_CF!A:K,8,FALSE)</f>
        <v>#N/A</v>
      </c>
      <c r="P1124" s="112" t="e">
        <f t="shared" si="172"/>
        <v>#N/A</v>
      </c>
      <c r="Q1124" s="112" t="e">
        <f t="shared" si="173"/>
        <v>#N/A</v>
      </c>
      <c r="R1124" t="e">
        <f t="shared" si="179"/>
        <v>#N/A</v>
      </c>
      <c r="S1124" s="108" t="e">
        <f t="shared" si="174"/>
        <v>#N/A</v>
      </c>
      <c r="T1124" s="108" t="e">
        <f t="shared" si="175"/>
        <v>#N/A</v>
      </c>
      <c r="U1124" s="110" t="e">
        <f t="shared" si="176"/>
        <v>#N/A</v>
      </c>
      <c r="V1124" t="e">
        <f t="shared" si="177"/>
        <v>#N/A</v>
      </c>
      <c r="W1124" t="str">
        <f t="shared" si="178"/>
        <v/>
      </c>
      <c r="X1124" s="24" t="str">
        <f>IFERROR(VLOOKUP(W1124,HOSPITAIS_COM_DIVIDAS!A:E,5,FALSE),"")</f>
        <v/>
      </c>
    </row>
    <row r="1125" spans="1:24" x14ac:dyDescent="0.25">
      <c r="A1125" s="52" t="str">
        <f>IFERROR((Tabela4[[#This Row],[Status da Proposta]]),"")</f>
        <v/>
      </c>
      <c r="B1125" s="121">
        <f>IFERROR((CREDITO_FINANCEIRO!A1125),"")</f>
        <v>0</v>
      </c>
      <c r="C1125" s="120" t="str">
        <f>IFERROR((VLOOKUP(B1125,CREDITO_FINANCEIRO!A:B,2,FALSE)),"")</f>
        <v/>
      </c>
      <c r="D1125" s="94" t="str">
        <f>IFERROR((VLOOKUP(B1125,CREDITO_FINANCEIRO!A:E,5,FALSE)),"")</f>
        <v/>
      </c>
      <c r="E1125" s="95" t="str">
        <f>IFERROR((VLOOKUP(B1125,CREDITO_FINANCEIRO!A:C,3,FALSE)),"")</f>
        <v/>
      </c>
      <c r="F1125" s="120" t="str">
        <f>IFERROR((VLOOKUP(B1125,CREDITO_FINANCEIRO!A:G,4,FALSE)),"")</f>
        <v/>
      </c>
      <c r="G1125" s="120" t="e">
        <f>VLOOKUP(B1125,CREDITO_FINANCEIRO!A:G,6,FALSE)</f>
        <v>#N/A</v>
      </c>
      <c r="H1125" s="120" t="e">
        <f>VLOOKUP(B1125,CREDITO_FINANCEIRO!A:G,7,FALSE)</f>
        <v>#N/A</v>
      </c>
      <c r="I1125" s="91" t="e">
        <f>VLOOKUP(B1125,CREDITO_FINANCEIRO!A:K,10,FALSE)</f>
        <v>#N/A</v>
      </c>
      <c r="J1125" s="91" t="e">
        <f>VLOOKUP(B1125,CREDITO_FINANCEIRO!A:K,11,FALSE)</f>
        <v>#N/A</v>
      </c>
      <c r="K1125" s="91" t="e">
        <f>VLOOKUP(B1125,CREDITO_FINANCEIRO!A:L,12,FALSE)</f>
        <v>#N/A</v>
      </c>
      <c r="L1125" s="110" t="e">
        <f t="shared" si="170"/>
        <v>#N/A</v>
      </c>
      <c r="M1125" s="2" t="e">
        <f t="shared" si="171"/>
        <v>#N/A</v>
      </c>
      <c r="N1125" s="111" t="e">
        <f>VLOOKUP(Tabela4[[#This Row],[Proposta de Referência]],SIMP_CF!A:K,9,FALSE)</f>
        <v>#N/A</v>
      </c>
      <c r="O1125" s="111" t="e">
        <f>VLOOKUP(Tabela4[[#This Row],[Proposta de Referência]],SIMP_CF!A:K,8,FALSE)</f>
        <v>#N/A</v>
      </c>
      <c r="P1125" s="112" t="e">
        <f t="shared" si="172"/>
        <v>#N/A</v>
      </c>
      <c r="Q1125" s="112" t="e">
        <f t="shared" si="173"/>
        <v>#N/A</v>
      </c>
      <c r="R1125" t="e">
        <f t="shared" si="179"/>
        <v>#N/A</v>
      </c>
      <c r="S1125" s="108" t="e">
        <f t="shared" si="174"/>
        <v>#N/A</v>
      </c>
      <c r="T1125" s="108" t="e">
        <f t="shared" si="175"/>
        <v>#N/A</v>
      </c>
      <c r="U1125" s="110" t="e">
        <f t="shared" si="176"/>
        <v>#N/A</v>
      </c>
      <c r="V1125" t="e">
        <f t="shared" si="177"/>
        <v>#N/A</v>
      </c>
      <c r="W1125" t="str">
        <f t="shared" si="178"/>
        <v/>
      </c>
      <c r="X1125" s="24" t="str">
        <f>IFERROR(VLOOKUP(W1125,HOSPITAIS_COM_DIVIDAS!A:E,5,FALSE),"")</f>
        <v/>
      </c>
    </row>
    <row r="1126" spans="1:24" x14ac:dyDescent="0.25">
      <c r="A1126" s="52" t="str">
        <f>IFERROR((Tabela4[[#This Row],[Status da Proposta]]),"")</f>
        <v/>
      </c>
      <c r="B1126" s="121">
        <f>IFERROR((CREDITO_FINANCEIRO!A1126),"")</f>
        <v>0</v>
      </c>
      <c r="C1126" s="120" t="str">
        <f>IFERROR((VLOOKUP(B1126,CREDITO_FINANCEIRO!A:B,2,FALSE)),"")</f>
        <v/>
      </c>
      <c r="D1126" s="94" t="str">
        <f>IFERROR((VLOOKUP(B1126,CREDITO_FINANCEIRO!A:E,5,FALSE)),"")</f>
        <v/>
      </c>
      <c r="E1126" s="95" t="str">
        <f>IFERROR((VLOOKUP(B1126,CREDITO_FINANCEIRO!A:C,3,FALSE)),"")</f>
        <v/>
      </c>
      <c r="F1126" s="120" t="str">
        <f>IFERROR((VLOOKUP(B1126,CREDITO_FINANCEIRO!A:G,4,FALSE)),"")</f>
        <v/>
      </c>
      <c r="G1126" s="120" t="e">
        <f>VLOOKUP(B1126,CREDITO_FINANCEIRO!A:G,6,FALSE)</f>
        <v>#N/A</v>
      </c>
      <c r="H1126" s="120" t="e">
        <f>VLOOKUP(B1126,CREDITO_FINANCEIRO!A:G,7,FALSE)</f>
        <v>#N/A</v>
      </c>
      <c r="I1126" s="91" t="e">
        <f>VLOOKUP(B1126,CREDITO_FINANCEIRO!A:K,10,FALSE)</f>
        <v>#N/A</v>
      </c>
      <c r="J1126" s="91" t="e">
        <f>VLOOKUP(B1126,CREDITO_FINANCEIRO!A:K,11,FALSE)</f>
        <v>#N/A</v>
      </c>
      <c r="K1126" s="91" t="e">
        <f>VLOOKUP(B1126,CREDITO_FINANCEIRO!A:L,12,FALSE)</f>
        <v>#N/A</v>
      </c>
      <c r="L1126" s="110" t="e">
        <f t="shared" si="170"/>
        <v>#N/A</v>
      </c>
      <c r="M1126" s="2" t="e">
        <f t="shared" si="171"/>
        <v>#N/A</v>
      </c>
      <c r="N1126" s="111" t="e">
        <f>VLOOKUP(Tabela4[[#This Row],[Proposta de Referência]],SIMP_CF!A:K,9,FALSE)</f>
        <v>#N/A</v>
      </c>
      <c r="O1126" s="111" t="e">
        <f>VLOOKUP(Tabela4[[#This Row],[Proposta de Referência]],SIMP_CF!A:K,8,FALSE)</f>
        <v>#N/A</v>
      </c>
      <c r="P1126" s="112" t="e">
        <f t="shared" si="172"/>
        <v>#N/A</v>
      </c>
      <c r="Q1126" s="112" t="e">
        <f t="shared" si="173"/>
        <v>#N/A</v>
      </c>
      <c r="R1126" t="e">
        <f t="shared" si="179"/>
        <v>#N/A</v>
      </c>
      <c r="S1126" s="108" t="e">
        <f t="shared" si="174"/>
        <v>#N/A</v>
      </c>
      <c r="T1126" s="108" t="e">
        <f t="shared" si="175"/>
        <v>#N/A</v>
      </c>
      <c r="U1126" s="110" t="e">
        <f t="shared" si="176"/>
        <v>#N/A</v>
      </c>
      <c r="V1126" t="e">
        <f t="shared" si="177"/>
        <v>#N/A</v>
      </c>
      <c r="W1126" t="str">
        <f t="shared" si="178"/>
        <v/>
      </c>
      <c r="X1126" s="24" t="str">
        <f>IFERROR(VLOOKUP(W1126,HOSPITAIS_COM_DIVIDAS!A:E,5,FALSE),"")</f>
        <v/>
      </c>
    </row>
    <row r="1127" spans="1:24" x14ac:dyDescent="0.25">
      <c r="A1127" s="52" t="str">
        <f>IFERROR((Tabela4[[#This Row],[Status da Proposta]]),"")</f>
        <v/>
      </c>
      <c r="B1127" s="121">
        <f>IFERROR((CREDITO_FINANCEIRO!A1127),"")</f>
        <v>0</v>
      </c>
      <c r="C1127" s="120" t="str">
        <f>IFERROR((VLOOKUP(B1127,CREDITO_FINANCEIRO!A:B,2,FALSE)),"")</f>
        <v/>
      </c>
      <c r="D1127" s="94" t="str">
        <f>IFERROR((VLOOKUP(B1127,CREDITO_FINANCEIRO!A:E,5,FALSE)),"")</f>
        <v/>
      </c>
      <c r="E1127" s="95" t="str">
        <f>IFERROR((VLOOKUP(B1127,CREDITO_FINANCEIRO!A:C,3,FALSE)),"")</f>
        <v/>
      </c>
      <c r="F1127" s="120" t="str">
        <f>IFERROR((VLOOKUP(B1127,CREDITO_FINANCEIRO!A:G,4,FALSE)),"")</f>
        <v/>
      </c>
      <c r="G1127" s="120" t="e">
        <f>VLOOKUP(B1127,CREDITO_FINANCEIRO!A:G,6,FALSE)</f>
        <v>#N/A</v>
      </c>
      <c r="H1127" s="120" t="e">
        <f>VLOOKUP(B1127,CREDITO_FINANCEIRO!A:G,7,FALSE)</f>
        <v>#N/A</v>
      </c>
      <c r="I1127" s="91" t="e">
        <f>VLOOKUP(B1127,CREDITO_FINANCEIRO!A:K,10,FALSE)</f>
        <v>#N/A</v>
      </c>
      <c r="J1127" s="91" t="e">
        <f>VLOOKUP(B1127,CREDITO_FINANCEIRO!A:K,11,FALSE)</f>
        <v>#N/A</v>
      </c>
      <c r="K1127" s="91" t="e">
        <f>VLOOKUP(B1127,CREDITO_FINANCEIRO!A:L,12,FALSE)</f>
        <v>#N/A</v>
      </c>
      <c r="L1127" s="110" t="e">
        <f t="shared" si="170"/>
        <v>#N/A</v>
      </c>
      <c r="M1127" s="2" t="e">
        <f t="shared" si="171"/>
        <v>#N/A</v>
      </c>
      <c r="N1127" s="111" t="e">
        <f>VLOOKUP(Tabela4[[#This Row],[Proposta de Referência]],SIMP_CF!A:K,9,FALSE)</f>
        <v>#N/A</v>
      </c>
      <c r="O1127" s="111" t="e">
        <f>VLOOKUP(Tabela4[[#This Row],[Proposta de Referência]],SIMP_CF!A:K,8,FALSE)</f>
        <v>#N/A</v>
      </c>
      <c r="P1127" s="112" t="e">
        <f t="shared" si="172"/>
        <v>#N/A</v>
      </c>
      <c r="Q1127" s="112" t="e">
        <f t="shared" si="173"/>
        <v>#N/A</v>
      </c>
      <c r="R1127" t="e">
        <f t="shared" si="179"/>
        <v>#N/A</v>
      </c>
      <c r="S1127" s="108" t="e">
        <f t="shared" si="174"/>
        <v>#N/A</v>
      </c>
      <c r="T1127" s="108" t="e">
        <f t="shared" si="175"/>
        <v>#N/A</v>
      </c>
      <c r="U1127" s="110" t="e">
        <f t="shared" si="176"/>
        <v>#N/A</v>
      </c>
      <c r="V1127" t="e">
        <f t="shared" si="177"/>
        <v>#N/A</v>
      </c>
      <c r="W1127" t="str">
        <f t="shared" si="178"/>
        <v/>
      </c>
      <c r="X1127" s="24" t="str">
        <f>IFERROR(VLOOKUP(W1127,HOSPITAIS_COM_DIVIDAS!A:E,5,FALSE),"")</f>
        <v/>
      </c>
    </row>
    <row r="1128" spans="1:24" x14ac:dyDescent="0.25">
      <c r="A1128" s="52" t="str">
        <f>IFERROR((Tabela4[[#This Row],[Status da Proposta]]),"")</f>
        <v/>
      </c>
      <c r="B1128" s="121">
        <f>IFERROR((CREDITO_FINANCEIRO!A1128),"")</f>
        <v>0</v>
      </c>
      <c r="C1128" s="120" t="str">
        <f>IFERROR((VLOOKUP(B1128,CREDITO_FINANCEIRO!A:B,2,FALSE)),"")</f>
        <v/>
      </c>
      <c r="D1128" s="94" t="str">
        <f>IFERROR((VLOOKUP(B1128,CREDITO_FINANCEIRO!A:E,5,FALSE)),"")</f>
        <v/>
      </c>
      <c r="E1128" s="95" t="str">
        <f>IFERROR((VLOOKUP(B1128,CREDITO_FINANCEIRO!A:C,3,FALSE)),"")</f>
        <v/>
      </c>
      <c r="F1128" s="120" t="str">
        <f>IFERROR((VLOOKUP(B1128,CREDITO_FINANCEIRO!A:G,4,FALSE)),"")</f>
        <v/>
      </c>
      <c r="G1128" s="120" t="e">
        <f>VLOOKUP(B1128,CREDITO_FINANCEIRO!A:G,6,FALSE)</f>
        <v>#N/A</v>
      </c>
      <c r="H1128" s="120" t="e">
        <f>VLOOKUP(B1128,CREDITO_FINANCEIRO!A:G,7,FALSE)</f>
        <v>#N/A</v>
      </c>
      <c r="I1128" s="91" t="e">
        <f>VLOOKUP(B1128,CREDITO_FINANCEIRO!A:K,10,FALSE)</f>
        <v>#N/A</v>
      </c>
      <c r="J1128" s="91" t="e">
        <f>VLOOKUP(B1128,CREDITO_FINANCEIRO!A:K,11,FALSE)</f>
        <v>#N/A</v>
      </c>
      <c r="K1128" s="91" t="e">
        <f>VLOOKUP(B1128,CREDITO_FINANCEIRO!A:L,12,FALSE)</f>
        <v>#N/A</v>
      </c>
      <c r="L1128" s="110" t="e">
        <f t="shared" si="170"/>
        <v>#N/A</v>
      </c>
      <c r="M1128" s="2" t="e">
        <f t="shared" si="171"/>
        <v>#N/A</v>
      </c>
      <c r="N1128" s="111" t="e">
        <f>VLOOKUP(Tabela4[[#This Row],[Proposta de Referência]],SIMP_CF!A:K,9,FALSE)</f>
        <v>#N/A</v>
      </c>
      <c r="O1128" s="111" t="e">
        <f>VLOOKUP(Tabela4[[#This Row],[Proposta de Referência]],SIMP_CF!A:K,8,FALSE)</f>
        <v>#N/A</v>
      </c>
      <c r="P1128" s="112" t="e">
        <f t="shared" si="172"/>
        <v>#N/A</v>
      </c>
      <c r="Q1128" s="112" t="e">
        <f t="shared" si="173"/>
        <v>#N/A</v>
      </c>
      <c r="R1128" t="e">
        <f t="shared" si="179"/>
        <v>#N/A</v>
      </c>
      <c r="S1128" s="108" t="e">
        <f t="shared" si="174"/>
        <v>#N/A</v>
      </c>
      <c r="T1128" s="108" t="e">
        <f t="shared" si="175"/>
        <v>#N/A</v>
      </c>
      <c r="U1128" s="110" t="e">
        <f t="shared" si="176"/>
        <v>#N/A</v>
      </c>
      <c r="V1128" t="e">
        <f t="shared" si="177"/>
        <v>#N/A</v>
      </c>
      <c r="W1128" t="str">
        <f t="shared" si="178"/>
        <v/>
      </c>
      <c r="X1128" s="24" t="str">
        <f>IFERROR(VLOOKUP(W1128,HOSPITAIS_COM_DIVIDAS!A:E,5,FALSE),"")</f>
        <v/>
      </c>
    </row>
    <row r="1129" spans="1:24" x14ac:dyDescent="0.25">
      <c r="A1129" s="52" t="str">
        <f>IFERROR((Tabela4[[#This Row],[Status da Proposta]]),"")</f>
        <v/>
      </c>
      <c r="B1129" s="121">
        <f>IFERROR((CREDITO_FINANCEIRO!A1129),"")</f>
        <v>0</v>
      </c>
      <c r="C1129" s="120" t="str">
        <f>IFERROR((VLOOKUP(B1129,CREDITO_FINANCEIRO!A:B,2,FALSE)),"")</f>
        <v/>
      </c>
      <c r="D1129" s="94" t="str">
        <f>IFERROR((VLOOKUP(B1129,CREDITO_FINANCEIRO!A:E,5,FALSE)),"")</f>
        <v/>
      </c>
      <c r="E1129" s="95" t="str">
        <f>IFERROR((VLOOKUP(B1129,CREDITO_FINANCEIRO!A:C,3,FALSE)),"")</f>
        <v/>
      </c>
      <c r="F1129" s="120" t="str">
        <f>IFERROR((VLOOKUP(B1129,CREDITO_FINANCEIRO!A:G,4,FALSE)),"")</f>
        <v/>
      </c>
      <c r="G1129" s="120" t="e">
        <f>VLOOKUP(B1129,CREDITO_FINANCEIRO!A:G,6,FALSE)</f>
        <v>#N/A</v>
      </c>
      <c r="H1129" s="120" t="e">
        <f>VLOOKUP(B1129,CREDITO_FINANCEIRO!A:G,7,FALSE)</f>
        <v>#N/A</v>
      </c>
      <c r="I1129" s="91" t="e">
        <f>VLOOKUP(B1129,CREDITO_FINANCEIRO!A:K,10,FALSE)</f>
        <v>#N/A</v>
      </c>
      <c r="J1129" s="91" t="e">
        <f>VLOOKUP(B1129,CREDITO_FINANCEIRO!A:K,11,FALSE)</f>
        <v>#N/A</v>
      </c>
      <c r="K1129" s="91" t="e">
        <f>VLOOKUP(B1129,CREDITO_FINANCEIRO!A:L,12,FALSE)</f>
        <v>#N/A</v>
      </c>
      <c r="L1129" s="110" t="e">
        <f t="shared" si="170"/>
        <v>#N/A</v>
      </c>
      <c r="M1129" s="2" t="e">
        <f t="shared" si="171"/>
        <v>#N/A</v>
      </c>
      <c r="N1129" s="111" t="e">
        <f>VLOOKUP(Tabela4[[#This Row],[Proposta de Referência]],SIMP_CF!A:K,9,FALSE)</f>
        <v>#N/A</v>
      </c>
      <c r="O1129" s="111" t="e">
        <f>VLOOKUP(Tabela4[[#This Row],[Proposta de Referência]],SIMP_CF!A:K,8,FALSE)</f>
        <v>#N/A</v>
      </c>
      <c r="P1129" s="112" t="e">
        <f t="shared" si="172"/>
        <v>#N/A</v>
      </c>
      <c r="Q1129" s="112" t="e">
        <f t="shared" si="173"/>
        <v>#N/A</v>
      </c>
      <c r="R1129" t="e">
        <f t="shared" si="179"/>
        <v>#N/A</v>
      </c>
      <c r="S1129" s="108" t="e">
        <f t="shared" si="174"/>
        <v>#N/A</v>
      </c>
      <c r="T1129" s="108" t="e">
        <f t="shared" si="175"/>
        <v>#N/A</v>
      </c>
      <c r="U1129" s="110" t="e">
        <f t="shared" si="176"/>
        <v>#N/A</v>
      </c>
      <c r="V1129" t="e">
        <f t="shared" si="177"/>
        <v>#N/A</v>
      </c>
      <c r="W1129" t="str">
        <f t="shared" si="178"/>
        <v/>
      </c>
      <c r="X1129" s="24" t="str">
        <f>IFERROR(VLOOKUP(W1129,HOSPITAIS_COM_DIVIDAS!A:E,5,FALSE),"")</f>
        <v/>
      </c>
    </row>
    <row r="1130" spans="1:24" x14ac:dyDescent="0.25">
      <c r="A1130" s="52" t="str">
        <f>IFERROR((Tabela4[[#This Row],[Status da Proposta]]),"")</f>
        <v/>
      </c>
      <c r="B1130" s="121">
        <f>IFERROR((CREDITO_FINANCEIRO!A1130),"")</f>
        <v>0</v>
      </c>
      <c r="C1130" s="120" t="str">
        <f>IFERROR((VLOOKUP(B1130,CREDITO_FINANCEIRO!A:B,2,FALSE)),"")</f>
        <v/>
      </c>
      <c r="D1130" s="94" t="str">
        <f>IFERROR((VLOOKUP(B1130,CREDITO_FINANCEIRO!A:E,5,FALSE)),"")</f>
        <v/>
      </c>
      <c r="E1130" s="95" t="str">
        <f>IFERROR((VLOOKUP(B1130,CREDITO_FINANCEIRO!A:C,3,FALSE)),"")</f>
        <v/>
      </c>
      <c r="F1130" s="120" t="str">
        <f>IFERROR((VLOOKUP(B1130,CREDITO_FINANCEIRO!A:G,4,FALSE)),"")</f>
        <v/>
      </c>
      <c r="G1130" s="120" t="e">
        <f>VLOOKUP(B1130,CREDITO_FINANCEIRO!A:G,6,FALSE)</f>
        <v>#N/A</v>
      </c>
      <c r="H1130" s="120" t="e">
        <f>VLOOKUP(B1130,CREDITO_FINANCEIRO!A:G,7,FALSE)</f>
        <v>#N/A</v>
      </c>
      <c r="I1130" s="91" t="e">
        <f>VLOOKUP(B1130,CREDITO_FINANCEIRO!A:K,10,FALSE)</f>
        <v>#N/A</v>
      </c>
      <c r="J1130" s="91" t="e">
        <f>VLOOKUP(B1130,CREDITO_FINANCEIRO!A:K,11,FALSE)</f>
        <v>#N/A</v>
      </c>
      <c r="K1130" s="91" t="e">
        <f>VLOOKUP(B1130,CREDITO_FINANCEIRO!A:L,12,FALSE)</f>
        <v>#N/A</v>
      </c>
      <c r="L1130" s="110" t="e">
        <f t="shared" si="170"/>
        <v>#N/A</v>
      </c>
      <c r="M1130" s="2" t="e">
        <f t="shared" si="171"/>
        <v>#N/A</v>
      </c>
      <c r="N1130" s="111" t="e">
        <f>VLOOKUP(Tabela4[[#This Row],[Proposta de Referência]],SIMP_CF!A:K,9,FALSE)</f>
        <v>#N/A</v>
      </c>
      <c r="O1130" s="111" t="e">
        <f>VLOOKUP(Tabela4[[#This Row],[Proposta de Referência]],SIMP_CF!A:K,8,FALSE)</f>
        <v>#N/A</v>
      </c>
      <c r="P1130" s="112" t="e">
        <f t="shared" si="172"/>
        <v>#N/A</v>
      </c>
      <c r="Q1130" s="112" t="e">
        <f t="shared" si="173"/>
        <v>#N/A</v>
      </c>
      <c r="R1130" t="e">
        <f t="shared" si="179"/>
        <v>#N/A</v>
      </c>
      <c r="S1130" s="108" t="e">
        <f t="shared" si="174"/>
        <v>#N/A</v>
      </c>
      <c r="T1130" s="108" t="e">
        <f t="shared" si="175"/>
        <v>#N/A</v>
      </c>
      <c r="U1130" s="110" t="e">
        <f t="shared" si="176"/>
        <v>#N/A</v>
      </c>
      <c r="V1130" t="e">
        <f t="shared" si="177"/>
        <v>#N/A</v>
      </c>
      <c r="W1130" t="str">
        <f t="shared" si="178"/>
        <v/>
      </c>
      <c r="X1130" s="24" t="str">
        <f>IFERROR(VLOOKUP(W1130,HOSPITAIS_COM_DIVIDAS!A:E,5,FALSE),"")</f>
        <v/>
      </c>
    </row>
    <row r="1131" spans="1:24" x14ac:dyDescent="0.25">
      <c r="A1131" s="52" t="str">
        <f>IFERROR((Tabela4[[#This Row],[Status da Proposta]]),"")</f>
        <v/>
      </c>
      <c r="B1131" s="121">
        <f>IFERROR((CREDITO_FINANCEIRO!A1131),"")</f>
        <v>0</v>
      </c>
      <c r="C1131" s="120" t="str">
        <f>IFERROR((VLOOKUP(B1131,CREDITO_FINANCEIRO!A:B,2,FALSE)),"")</f>
        <v/>
      </c>
      <c r="D1131" s="94" t="str">
        <f>IFERROR((VLOOKUP(B1131,CREDITO_FINANCEIRO!A:E,5,FALSE)),"")</f>
        <v/>
      </c>
      <c r="E1131" s="95" t="str">
        <f>IFERROR((VLOOKUP(B1131,CREDITO_FINANCEIRO!A:C,3,FALSE)),"")</f>
        <v/>
      </c>
      <c r="F1131" s="120" t="str">
        <f>IFERROR((VLOOKUP(B1131,CREDITO_FINANCEIRO!A:G,4,FALSE)),"")</f>
        <v/>
      </c>
      <c r="G1131" s="120" t="e">
        <f>VLOOKUP(B1131,CREDITO_FINANCEIRO!A:G,6,FALSE)</f>
        <v>#N/A</v>
      </c>
      <c r="H1131" s="120" t="e">
        <f>VLOOKUP(B1131,CREDITO_FINANCEIRO!A:G,7,FALSE)</f>
        <v>#N/A</v>
      </c>
      <c r="I1131" s="91" t="e">
        <f>VLOOKUP(B1131,CREDITO_FINANCEIRO!A:K,10,FALSE)</f>
        <v>#N/A</v>
      </c>
      <c r="J1131" s="91" t="e">
        <f>VLOOKUP(B1131,CREDITO_FINANCEIRO!A:K,11,FALSE)</f>
        <v>#N/A</v>
      </c>
      <c r="K1131" s="91" t="e">
        <f>VLOOKUP(B1131,CREDITO_FINANCEIRO!A:L,12,FALSE)</f>
        <v>#N/A</v>
      </c>
      <c r="L1131" s="110" t="e">
        <f t="shared" si="170"/>
        <v>#N/A</v>
      </c>
      <c r="M1131" s="2" t="e">
        <f t="shared" si="171"/>
        <v>#N/A</v>
      </c>
      <c r="N1131" s="111" t="e">
        <f>VLOOKUP(Tabela4[[#This Row],[Proposta de Referência]],SIMP_CF!A:K,9,FALSE)</f>
        <v>#N/A</v>
      </c>
      <c r="O1131" s="111" t="e">
        <f>VLOOKUP(Tabela4[[#This Row],[Proposta de Referência]],SIMP_CF!A:K,8,FALSE)</f>
        <v>#N/A</v>
      </c>
      <c r="P1131" s="112" t="e">
        <f t="shared" si="172"/>
        <v>#N/A</v>
      </c>
      <c r="Q1131" s="112" t="e">
        <f t="shared" si="173"/>
        <v>#N/A</v>
      </c>
      <c r="R1131" t="e">
        <f t="shared" si="179"/>
        <v>#N/A</v>
      </c>
      <c r="S1131" s="108" t="e">
        <f t="shared" si="174"/>
        <v>#N/A</v>
      </c>
      <c r="T1131" s="108" t="e">
        <f t="shared" si="175"/>
        <v>#N/A</v>
      </c>
      <c r="U1131" s="110" t="e">
        <f t="shared" si="176"/>
        <v>#N/A</v>
      </c>
      <c r="V1131" t="e">
        <f t="shared" si="177"/>
        <v>#N/A</v>
      </c>
      <c r="W1131" t="str">
        <f t="shared" si="178"/>
        <v/>
      </c>
      <c r="X1131" s="24" t="str">
        <f>IFERROR(VLOOKUP(W1131,HOSPITAIS_COM_DIVIDAS!A:E,5,FALSE),"")</f>
        <v/>
      </c>
    </row>
    <row r="1132" spans="1:24" x14ac:dyDescent="0.25">
      <c r="A1132" s="52" t="str">
        <f>IFERROR((Tabela4[[#This Row],[Status da Proposta]]),"")</f>
        <v/>
      </c>
      <c r="B1132" s="121">
        <f>IFERROR((CREDITO_FINANCEIRO!A1132),"")</f>
        <v>0</v>
      </c>
      <c r="C1132" s="120" t="str">
        <f>IFERROR((VLOOKUP(B1132,CREDITO_FINANCEIRO!A:B,2,FALSE)),"")</f>
        <v/>
      </c>
      <c r="D1132" s="94" t="str">
        <f>IFERROR((VLOOKUP(B1132,CREDITO_FINANCEIRO!A:E,5,FALSE)),"")</f>
        <v/>
      </c>
      <c r="E1132" s="95" t="str">
        <f>IFERROR((VLOOKUP(B1132,CREDITO_FINANCEIRO!A:C,3,FALSE)),"")</f>
        <v/>
      </c>
      <c r="F1132" s="120" t="str">
        <f>IFERROR((VLOOKUP(B1132,CREDITO_FINANCEIRO!A:G,4,FALSE)),"")</f>
        <v/>
      </c>
      <c r="G1132" s="120" t="e">
        <f>VLOOKUP(B1132,CREDITO_FINANCEIRO!A:G,6,FALSE)</f>
        <v>#N/A</v>
      </c>
      <c r="H1132" s="120" t="e">
        <f>VLOOKUP(B1132,CREDITO_FINANCEIRO!A:G,7,FALSE)</f>
        <v>#N/A</v>
      </c>
      <c r="I1132" s="91" t="e">
        <f>VLOOKUP(B1132,CREDITO_FINANCEIRO!A:K,10,FALSE)</f>
        <v>#N/A</v>
      </c>
      <c r="J1132" s="91" t="e">
        <f>VLOOKUP(B1132,CREDITO_FINANCEIRO!A:K,11,FALSE)</f>
        <v>#N/A</v>
      </c>
      <c r="K1132" s="91" t="e">
        <f>VLOOKUP(B1132,CREDITO_FINANCEIRO!A:L,12,FALSE)</f>
        <v>#N/A</v>
      </c>
      <c r="L1132" s="110" t="e">
        <f t="shared" si="170"/>
        <v>#N/A</v>
      </c>
      <c r="M1132" s="2" t="e">
        <f t="shared" si="171"/>
        <v>#N/A</v>
      </c>
      <c r="N1132" s="111" t="e">
        <f>VLOOKUP(Tabela4[[#This Row],[Proposta de Referência]],SIMP_CF!A:K,9,FALSE)</f>
        <v>#N/A</v>
      </c>
      <c r="O1132" s="111" t="e">
        <f>VLOOKUP(Tabela4[[#This Row],[Proposta de Referência]],SIMP_CF!A:K,8,FALSE)</f>
        <v>#N/A</v>
      </c>
      <c r="P1132" s="112" t="e">
        <f t="shared" si="172"/>
        <v>#N/A</v>
      </c>
      <c r="Q1132" s="112" t="e">
        <f t="shared" si="173"/>
        <v>#N/A</v>
      </c>
      <c r="R1132" t="e">
        <f t="shared" si="179"/>
        <v>#N/A</v>
      </c>
      <c r="S1132" s="108" t="e">
        <f t="shared" si="174"/>
        <v>#N/A</v>
      </c>
      <c r="T1132" s="108" t="e">
        <f t="shared" si="175"/>
        <v>#N/A</v>
      </c>
      <c r="U1132" s="110" t="e">
        <f t="shared" si="176"/>
        <v>#N/A</v>
      </c>
      <c r="V1132" t="e">
        <f t="shared" si="177"/>
        <v>#N/A</v>
      </c>
      <c r="W1132" t="str">
        <f t="shared" si="178"/>
        <v/>
      </c>
      <c r="X1132" s="24" t="str">
        <f>IFERROR(VLOOKUP(W1132,HOSPITAIS_COM_DIVIDAS!A:E,5,FALSE),"")</f>
        <v/>
      </c>
    </row>
    <row r="1133" spans="1:24" x14ac:dyDescent="0.25">
      <c r="A1133" s="52" t="str">
        <f>IFERROR((Tabela4[[#This Row],[Status da Proposta]]),"")</f>
        <v/>
      </c>
      <c r="B1133" s="121">
        <f>IFERROR((CREDITO_FINANCEIRO!A1133),"")</f>
        <v>0</v>
      </c>
      <c r="C1133" s="120" t="str">
        <f>IFERROR((VLOOKUP(B1133,CREDITO_FINANCEIRO!A:B,2,FALSE)),"")</f>
        <v/>
      </c>
      <c r="D1133" s="94" t="str">
        <f>IFERROR((VLOOKUP(B1133,CREDITO_FINANCEIRO!A:E,5,FALSE)),"")</f>
        <v/>
      </c>
      <c r="E1133" s="95" t="str">
        <f>IFERROR((VLOOKUP(B1133,CREDITO_FINANCEIRO!A:C,3,FALSE)),"")</f>
        <v/>
      </c>
      <c r="F1133" s="120" t="str">
        <f>IFERROR((VLOOKUP(B1133,CREDITO_FINANCEIRO!A:G,4,FALSE)),"")</f>
        <v/>
      </c>
      <c r="G1133" s="120" t="e">
        <f>VLOOKUP(B1133,CREDITO_FINANCEIRO!A:G,6,FALSE)</f>
        <v>#N/A</v>
      </c>
      <c r="H1133" s="120" t="e">
        <f>VLOOKUP(B1133,CREDITO_FINANCEIRO!A:G,7,FALSE)</f>
        <v>#N/A</v>
      </c>
      <c r="I1133" s="91" t="e">
        <f>VLOOKUP(B1133,CREDITO_FINANCEIRO!A:K,10,FALSE)</f>
        <v>#N/A</v>
      </c>
      <c r="J1133" s="91" t="e">
        <f>VLOOKUP(B1133,CREDITO_FINANCEIRO!A:K,11,FALSE)</f>
        <v>#N/A</v>
      </c>
      <c r="K1133" s="91" t="e">
        <f>VLOOKUP(B1133,CREDITO_FINANCEIRO!A:L,12,FALSE)</f>
        <v>#N/A</v>
      </c>
      <c r="L1133" s="110" t="e">
        <f t="shared" si="170"/>
        <v>#N/A</v>
      </c>
      <c r="M1133" s="2" t="e">
        <f t="shared" si="171"/>
        <v>#N/A</v>
      </c>
      <c r="N1133" s="111" t="e">
        <f>VLOOKUP(Tabela4[[#This Row],[Proposta de Referência]],SIMP_CF!A:K,9,FALSE)</f>
        <v>#N/A</v>
      </c>
      <c r="O1133" s="111" t="e">
        <f>VLOOKUP(Tabela4[[#This Row],[Proposta de Referência]],SIMP_CF!A:K,8,FALSE)</f>
        <v>#N/A</v>
      </c>
      <c r="P1133" s="112" t="e">
        <f t="shared" si="172"/>
        <v>#N/A</v>
      </c>
      <c r="Q1133" s="112" t="e">
        <f t="shared" si="173"/>
        <v>#N/A</v>
      </c>
      <c r="R1133" t="e">
        <f t="shared" si="179"/>
        <v>#N/A</v>
      </c>
      <c r="S1133" s="108" t="e">
        <f t="shared" si="174"/>
        <v>#N/A</v>
      </c>
      <c r="T1133" s="108" t="e">
        <f t="shared" si="175"/>
        <v>#N/A</v>
      </c>
      <c r="U1133" s="110" t="e">
        <f t="shared" si="176"/>
        <v>#N/A</v>
      </c>
      <c r="V1133" t="e">
        <f t="shared" si="177"/>
        <v>#N/A</v>
      </c>
      <c r="W1133" t="str">
        <f t="shared" si="178"/>
        <v/>
      </c>
      <c r="X1133" s="24" t="str">
        <f>IFERROR(VLOOKUP(W1133,HOSPITAIS_COM_DIVIDAS!A:E,5,FALSE),"")</f>
        <v/>
      </c>
    </row>
    <row r="1134" spans="1:24" x14ac:dyDescent="0.25">
      <c r="A1134" s="52" t="str">
        <f>IFERROR((Tabela4[[#This Row],[Status da Proposta]]),"")</f>
        <v/>
      </c>
      <c r="B1134" s="121">
        <f>IFERROR((CREDITO_FINANCEIRO!A1134),"")</f>
        <v>0</v>
      </c>
      <c r="C1134" s="120" t="str">
        <f>IFERROR((VLOOKUP(B1134,CREDITO_FINANCEIRO!A:B,2,FALSE)),"")</f>
        <v/>
      </c>
      <c r="D1134" s="94" t="str">
        <f>IFERROR((VLOOKUP(B1134,CREDITO_FINANCEIRO!A:E,5,FALSE)),"")</f>
        <v/>
      </c>
      <c r="E1134" s="95" t="str">
        <f>IFERROR((VLOOKUP(B1134,CREDITO_FINANCEIRO!A:C,3,FALSE)),"")</f>
        <v/>
      </c>
      <c r="F1134" s="120" t="str">
        <f>IFERROR((VLOOKUP(B1134,CREDITO_FINANCEIRO!A:G,4,FALSE)),"")</f>
        <v/>
      </c>
      <c r="G1134" s="120" t="e">
        <f>VLOOKUP(B1134,CREDITO_FINANCEIRO!A:G,6,FALSE)</f>
        <v>#N/A</v>
      </c>
      <c r="H1134" s="120" t="e">
        <f>VLOOKUP(B1134,CREDITO_FINANCEIRO!A:G,7,FALSE)</f>
        <v>#N/A</v>
      </c>
      <c r="I1134" s="91" t="e">
        <f>VLOOKUP(B1134,CREDITO_FINANCEIRO!A:K,10,FALSE)</f>
        <v>#N/A</v>
      </c>
      <c r="J1134" s="91" t="e">
        <f>VLOOKUP(B1134,CREDITO_FINANCEIRO!A:K,11,FALSE)</f>
        <v>#N/A</v>
      </c>
      <c r="K1134" s="91" t="e">
        <f>VLOOKUP(B1134,CREDITO_FINANCEIRO!A:L,12,FALSE)</f>
        <v>#N/A</v>
      </c>
      <c r="L1134" s="110" t="e">
        <f t="shared" si="170"/>
        <v>#N/A</v>
      </c>
      <c r="M1134" s="2" t="e">
        <f t="shared" si="171"/>
        <v>#N/A</v>
      </c>
      <c r="N1134" s="111" t="e">
        <f>VLOOKUP(Tabela4[[#This Row],[Proposta de Referência]],SIMP_CF!A:K,9,FALSE)</f>
        <v>#N/A</v>
      </c>
      <c r="O1134" s="111" t="e">
        <f>VLOOKUP(Tabela4[[#This Row],[Proposta de Referência]],SIMP_CF!A:K,8,FALSE)</f>
        <v>#N/A</v>
      </c>
      <c r="P1134" s="112" t="e">
        <f t="shared" si="172"/>
        <v>#N/A</v>
      </c>
      <c r="Q1134" s="112" t="e">
        <f t="shared" si="173"/>
        <v>#N/A</v>
      </c>
      <c r="R1134" t="e">
        <f t="shared" si="179"/>
        <v>#N/A</v>
      </c>
      <c r="S1134" s="108" t="e">
        <f t="shared" si="174"/>
        <v>#N/A</v>
      </c>
      <c r="T1134" s="108" t="e">
        <f t="shared" si="175"/>
        <v>#N/A</v>
      </c>
      <c r="U1134" s="110" t="e">
        <f t="shared" si="176"/>
        <v>#N/A</v>
      </c>
      <c r="V1134" t="e">
        <f t="shared" si="177"/>
        <v>#N/A</v>
      </c>
      <c r="W1134" t="str">
        <f t="shared" si="178"/>
        <v/>
      </c>
      <c r="X1134" s="24" t="str">
        <f>IFERROR(VLOOKUP(W1134,HOSPITAIS_COM_DIVIDAS!A:E,5,FALSE),"")</f>
        <v/>
      </c>
    </row>
    <row r="1135" spans="1:24" x14ac:dyDescent="0.25">
      <c r="A1135" s="52" t="str">
        <f>IFERROR((Tabela4[[#This Row],[Status da Proposta]]),"")</f>
        <v/>
      </c>
      <c r="B1135" s="121">
        <f>IFERROR((CREDITO_FINANCEIRO!A1135),"")</f>
        <v>0</v>
      </c>
      <c r="C1135" s="120" t="str">
        <f>IFERROR((VLOOKUP(B1135,CREDITO_FINANCEIRO!A:B,2,FALSE)),"")</f>
        <v/>
      </c>
      <c r="D1135" s="94" t="str">
        <f>IFERROR((VLOOKUP(B1135,CREDITO_FINANCEIRO!A:E,5,FALSE)),"")</f>
        <v/>
      </c>
      <c r="E1135" s="95" t="str">
        <f>IFERROR((VLOOKUP(B1135,CREDITO_FINANCEIRO!A:C,3,FALSE)),"")</f>
        <v/>
      </c>
      <c r="F1135" s="120" t="str">
        <f>IFERROR((VLOOKUP(B1135,CREDITO_FINANCEIRO!A:G,4,FALSE)),"")</f>
        <v/>
      </c>
      <c r="G1135" s="120" t="e">
        <f>VLOOKUP(B1135,CREDITO_FINANCEIRO!A:G,6,FALSE)</f>
        <v>#N/A</v>
      </c>
      <c r="H1135" s="120" t="e">
        <f>VLOOKUP(B1135,CREDITO_FINANCEIRO!A:G,7,FALSE)</f>
        <v>#N/A</v>
      </c>
      <c r="I1135" s="91" t="e">
        <f>VLOOKUP(B1135,CREDITO_FINANCEIRO!A:K,10,FALSE)</f>
        <v>#N/A</v>
      </c>
      <c r="J1135" s="91" t="e">
        <f>VLOOKUP(B1135,CREDITO_FINANCEIRO!A:K,11,FALSE)</f>
        <v>#N/A</v>
      </c>
      <c r="K1135" s="91" t="e">
        <f>VLOOKUP(B1135,CREDITO_FINANCEIRO!A:L,12,FALSE)</f>
        <v>#N/A</v>
      </c>
      <c r="L1135" s="110" t="e">
        <f t="shared" si="170"/>
        <v>#N/A</v>
      </c>
      <c r="M1135" s="2" t="e">
        <f t="shared" si="171"/>
        <v>#N/A</v>
      </c>
      <c r="N1135" s="111" t="e">
        <f>VLOOKUP(Tabela4[[#This Row],[Proposta de Referência]],SIMP_CF!A:K,9,FALSE)</f>
        <v>#N/A</v>
      </c>
      <c r="O1135" s="111" t="e">
        <f>VLOOKUP(Tabela4[[#This Row],[Proposta de Referência]],SIMP_CF!A:K,8,FALSE)</f>
        <v>#N/A</v>
      </c>
      <c r="P1135" s="112" t="e">
        <f t="shared" si="172"/>
        <v>#N/A</v>
      </c>
      <c r="Q1135" s="112" t="e">
        <f t="shared" si="173"/>
        <v>#N/A</v>
      </c>
      <c r="R1135" t="e">
        <f t="shared" si="179"/>
        <v>#N/A</v>
      </c>
      <c r="S1135" s="108" t="e">
        <f t="shared" si="174"/>
        <v>#N/A</v>
      </c>
      <c r="T1135" s="108" t="e">
        <f t="shared" si="175"/>
        <v>#N/A</v>
      </c>
      <c r="U1135" s="110" t="e">
        <f t="shared" si="176"/>
        <v>#N/A</v>
      </c>
      <c r="V1135" t="e">
        <f t="shared" si="177"/>
        <v>#N/A</v>
      </c>
      <c r="W1135" t="str">
        <f t="shared" si="178"/>
        <v/>
      </c>
      <c r="X1135" s="24" t="str">
        <f>IFERROR(VLOOKUP(W1135,HOSPITAIS_COM_DIVIDAS!A:E,5,FALSE),"")</f>
        <v/>
      </c>
    </row>
    <row r="1136" spans="1:24" x14ac:dyDescent="0.25">
      <c r="A1136" s="52" t="str">
        <f>IFERROR((Tabela4[[#This Row],[Status da Proposta]]),"")</f>
        <v/>
      </c>
      <c r="B1136" s="121">
        <f>IFERROR((CREDITO_FINANCEIRO!A1136),"")</f>
        <v>0</v>
      </c>
      <c r="C1136" s="120" t="str">
        <f>IFERROR((VLOOKUP(B1136,CREDITO_FINANCEIRO!A:B,2,FALSE)),"")</f>
        <v/>
      </c>
      <c r="D1136" s="94" t="str">
        <f>IFERROR((VLOOKUP(B1136,CREDITO_FINANCEIRO!A:E,5,FALSE)),"")</f>
        <v/>
      </c>
      <c r="E1136" s="95" t="str">
        <f>IFERROR((VLOOKUP(B1136,CREDITO_FINANCEIRO!A:C,3,FALSE)),"")</f>
        <v/>
      </c>
      <c r="F1136" s="120" t="str">
        <f>IFERROR((VLOOKUP(B1136,CREDITO_FINANCEIRO!A:G,4,FALSE)),"")</f>
        <v/>
      </c>
      <c r="G1136" s="120" t="e">
        <f>VLOOKUP(B1136,CREDITO_FINANCEIRO!A:G,6,FALSE)</f>
        <v>#N/A</v>
      </c>
      <c r="H1136" s="120" t="e">
        <f>VLOOKUP(B1136,CREDITO_FINANCEIRO!A:G,7,FALSE)</f>
        <v>#N/A</v>
      </c>
      <c r="I1136" s="91" t="e">
        <f>VLOOKUP(B1136,CREDITO_FINANCEIRO!A:K,10,FALSE)</f>
        <v>#N/A</v>
      </c>
      <c r="J1136" s="91" t="e">
        <f>VLOOKUP(B1136,CREDITO_FINANCEIRO!A:K,11,FALSE)</f>
        <v>#N/A</v>
      </c>
      <c r="K1136" s="91" t="e">
        <f>VLOOKUP(B1136,CREDITO_FINANCEIRO!A:L,12,FALSE)</f>
        <v>#N/A</v>
      </c>
      <c r="L1136" s="110" t="e">
        <f t="shared" si="170"/>
        <v>#N/A</v>
      </c>
      <c r="M1136" s="2" t="e">
        <f t="shared" si="171"/>
        <v>#N/A</v>
      </c>
      <c r="N1136" s="111" t="e">
        <f>VLOOKUP(Tabela4[[#This Row],[Proposta de Referência]],SIMP_CF!A:K,9,FALSE)</f>
        <v>#N/A</v>
      </c>
      <c r="O1136" s="111" t="e">
        <f>VLOOKUP(Tabela4[[#This Row],[Proposta de Referência]],SIMP_CF!A:K,8,FALSE)</f>
        <v>#N/A</v>
      </c>
      <c r="P1136" s="112" t="e">
        <f t="shared" si="172"/>
        <v>#N/A</v>
      </c>
      <c r="Q1136" s="112" t="e">
        <f t="shared" si="173"/>
        <v>#N/A</v>
      </c>
      <c r="R1136" t="e">
        <f t="shared" si="179"/>
        <v>#N/A</v>
      </c>
      <c r="S1136" s="108" t="e">
        <f t="shared" si="174"/>
        <v>#N/A</v>
      </c>
      <c r="T1136" s="108" t="e">
        <f t="shared" si="175"/>
        <v>#N/A</v>
      </c>
      <c r="U1136" s="110" t="e">
        <f t="shared" si="176"/>
        <v>#N/A</v>
      </c>
      <c r="V1136" t="e">
        <f t="shared" si="177"/>
        <v>#N/A</v>
      </c>
      <c r="W1136" t="str">
        <f t="shared" si="178"/>
        <v/>
      </c>
      <c r="X1136" s="24" t="str">
        <f>IFERROR(VLOOKUP(W1136,HOSPITAIS_COM_DIVIDAS!A:E,5,FALSE),"")</f>
        <v/>
      </c>
    </row>
    <row r="1137" spans="1:24" x14ac:dyDescent="0.25">
      <c r="A1137" s="52" t="str">
        <f>IFERROR((Tabela4[[#This Row],[Status da Proposta]]),"")</f>
        <v/>
      </c>
      <c r="B1137" s="121">
        <f>IFERROR((CREDITO_FINANCEIRO!A1137),"")</f>
        <v>0</v>
      </c>
      <c r="C1137" s="120" t="str">
        <f>IFERROR((VLOOKUP(B1137,CREDITO_FINANCEIRO!A:B,2,FALSE)),"")</f>
        <v/>
      </c>
      <c r="D1137" s="94" t="str">
        <f>IFERROR((VLOOKUP(B1137,CREDITO_FINANCEIRO!A:E,5,FALSE)),"")</f>
        <v/>
      </c>
      <c r="E1137" s="95" t="str">
        <f>IFERROR((VLOOKUP(B1137,CREDITO_FINANCEIRO!A:C,3,FALSE)),"")</f>
        <v/>
      </c>
      <c r="F1137" s="120" t="str">
        <f>IFERROR((VLOOKUP(B1137,CREDITO_FINANCEIRO!A:G,4,FALSE)),"")</f>
        <v/>
      </c>
      <c r="G1137" s="120" t="e">
        <f>VLOOKUP(B1137,CREDITO_FINANCEIRO!A:G,6,FALSE)</f>
        <v>#N/A</v>
      </c>
      <c r="H1137" s="120" t="e">
        <f>VLOOKUP(B1137,CREDITO_FINANCEIRO!A:G,7,FALSE)</f>
        <v>#N/A</v>
      </c>
      <c r="I1137" s="91" t="e">
        <f>VLOOKUP(B1137,CREDITO_FINANCEIRO!A:K,10,FALSE)</f>
        <v>#N/A</v>
      </c>
      <c r="J1137" s="91" t="e">
        <f>VLOOKUP(B1137,CREDITO_FINANCEIRO!A:K,11,FALSE)</f>
        <v>#N/A</v>
      </c>
      <c r="K1137" s="91" t="e">
        <f>VLOOKUP(B1137,CREDITO_FINANCEIRO!A:L,12,FALSE)</f>
        <v>#N/A</v>
      </c>
      <c r="L1137" s="110" t="e">
        <f t="shared" si="170"/>
        <v>#N/A</v>
      </c>
      <c r="M1137" s="2" t="e">
        <f t="shared" si="171"/>
        <v>#N/A</v>
      </c>
      <c r="N1137" s="111" t="e">
        <f>VLOOKUP(Tabela4[[#This Row],[Proposta de Referência]],SIMP_CF!A:K,9,FALSE)</f>
        <v>#N/A</v>
      </c>
      <c r="O1137" s="111" t="e">
        <f>VLOOKUP(Tabela4[[#This Row],[Proposta de Referência]],SIMP_CF!A:K,8,FALSE)</f>
        <v>#N/A</v>
      </c>
      <c r="P1137" s="112" t="e">
        <f t="shared" si="172"/>
        <v>#N/A</v>
      </c>
      <c r="Q1137" s="112" t="e">
        <f t="shared" si="173"/>
        <v>#N/A</v>
      </c>
      <c r="R1137" t="e">
        <f t="shared" si="179"/>
        <v>#N/A</v>
      </c>
      <c r="S1137" s="108" t="e">
        <f t="shared" si="174"/>
        <v>#N/A</v>
      </c>
      <c r="T1137" s="108" t="e">
        <f t="shared" si="175"/>
        <v>#N/A</v>
      </c>
      <c r="U1137" s="110" t="e">
        <f t="shared" si="176"/>
        <v>#N/A</v>
      </c>
      <c r="V1137" t="e">
        <f t="shared" si="177"/>
        <v>#N/A</v>
      </c>
      <c r="W1137" t="str">
        <f t="shared" si="178"/>
        <v/>
      </c>
      <c r="X1137" s="24" t="str">
        <f>IFERROR(VLOOKUP(W1137,HOSPITAIS_COM_DIVIDAS!A:E,5,FALSE),"")</f>
        <v/>
      </c>
    </row>
    <row r="1138" spans="1:24" x14ac:dyDescent="0.25">
      <c r="A1138" s="52" t="str">
        <f>IFERROR((Tabela4[[#This Row],[Status da Proposta]]),"")</f>
        <v/>
      </c>
      <c r="B1138" s="121">
        <f>IFERROR((CREDITO_FINANCEIRO!A1138),"")</f>
        <v>0</v>
      </c>
      <c r="C1138" s="120" t="str">
        <f>IFERROR((VLOOKUP(B1138,CREDITO_FINANCEIRO!A:B,2,FALSE)),"")</f>
        <v/>
      </c>
      <c r="D1138" s="94" t="str">
        <f>IFERROR((VLOOKUP(B1138,CREDITO_FINANCEIRO!A:E,5,FALSE)),"")</f>
        <v/>
      </c>
      <c r="E1138" s="95" t="str">
        <f>IFERROR((VLOOKUP(B1138,CREDITO_FINANCEIRO!A:C,3,FALSE)),"")</f>
        <v/>
      </c>
      <c r="F1138" s="120" t="str">
        <f>IFERROR((VLOOKUP(B1138,CREDITO_FINANCEIRO!A:G,4,FALSE)),"")</f>
        <v/>
      </c>
      <c r="G1138" s="120" t="e">
        <f>VLOOKUP(B1138,CREDITO_FINANCEIRO!A:G,6,FALSE)</f>
        <v>#N/A</v>
      </c>
      <c r="H1138" s="120" t="e">
        <f>VLOOKUP(B1138,CREDITO_FINANCEIRO!A:G,7,FALSE)</f>
        <v>#N/A</v>
      </c>
      <c r="I1138" s="91" t="e">
        <f>VLOOKUP(B1138,CREDITO_FINANCEIRO!A:K,10,FALSE)</f>
        <v>#N/A</v>
      </c>
      <c r="J1138" s="91" t="e">
        <f>VLOOKUP(B1138,CREDITO_FINANCEIRO!A:K,11,FALSE)</f>
        <v>#N/A</v>
      </c>
      <c r="K1138" s="91" t="e">
        <f>VLOOKUP(B1138,CREDITO_FINANCEIRO!A:L,12,FALSE)</f>
        <v>#N/A</v>
      </c>
      <c r="L1138" s="110" t="e">
        <f t="shared" si="170"/>
        <v>#N/A</v>
      </c>
      <c r="M1138" s="2" t="e">
        <f t="shared" si="171"/>
        <v>#N/A</v>
      </c>
      <c r="N1138" s="111" t="e">
        <f>VLOOKUP(Tabela4[[#This Row],[Proposta de Referência]],SIMP_CF!A:K,9,FALSE)</f>
        <v>#N/A</v>
      </c>
      <c r="O1138" s="111" t="e">
        <f>VLOOKUP(Tabela4[[#This Row],[Proposta de Referência]],SIMP_CF!A:K,8,FALSE)</f>
        <v>#N/A</v>
      </c>
      <c r="P1138" s="112" t="e">
        <f t="shared" si="172"/>
        <v>#N/A</v>
      </c>
      <c r="Q1138" s="112" t="e">
        <f t="shared" si="173"/>
        <v>#N/A</v>
      </c>
      <c r="R1138" t="e">
        <f t="shared" si="179"/>
        <v>#N/A</v>
      </c>
      <c r="S1138" s="108" t="e">
        <f t="shared" si="174"/>
        <v>#N/A</v>
      </c>
      <c r="T1138" s="108" t="e">
        <f t="shared" si="175"/>
        <v>#N/A</v>
      </c>
      <c r="U1138" s="110" t="e">
        <f t="shared" si="176"/>
        <v>#N/A</v>
      </c>
      <c r="V1138" t="e">
        <f t="shared" si="177"/>
        <v>#N/A</v>
      </c>
      <c r="W1138" t="str">
        <f t="shared" si="178"/>
        <v/>
      </c>
      <c r="X1138" s="24" t="str">
        <f>IFERROR(VLOOKUP(W1138,HOSPITAIS_COM_DIVIDAS!A:E,5,FALSE),"")</f>
        <v/>
      </c>
    </row>
    <row r="1139" spans="1:24" x14ac:dyDescent="0.25">
      <c r="A1139" s="52" t="str">
        <f>IFERROR((Tabela4[[#This Row],[Status da Proposta]]),"")</f>
        <v/>
      </c>
      <c r="B1139" s="121">
        <f>IFERROR((CREDITO_FINANCEIRO!A1139),"")</f>
        <v>0</v>
      </c>
      <c r="C1139" s="120" t="str">
        <f>IFERROR((VLOOKUP(B1139,CREDITO_FINANCEIRO!A:B,2,FALSE)),"")</f>
        <v/>
      </c>
      <c r="D1139" s="94" t="str">
        <f>IFERROR((VLOOKUP(B1139,CREDITO_FINANCEIRO!A:E,5,FALSE)),"")</f>
        <v/>
      </c>
      <c r="E1139" s="95" t="str">
        <f>IFERROR((VLOOKUP(B1139,CREDITO_FINANCEIRO!A:C,3,FALSE)),"")</f>
        <v/>
      </c>
      <c r="F1139" s="120" t="str">
        <f>IFERROR((VLOOKUP(B1139,CREDITO_FINANCEIRO!A:G,4,FALSE)),"")</f>
        <v/>
      </c>
      <c r="G1139" s="120" t="e">
        <f>VLOOKUP(B1139,CREDITO_FINANCEIRO!A:G,6,FALSE)</f>
        <v>#N/A</v>
      </c>
      <c r="H1139" s="120" t="e">
        <f>VLOOKUP(B1139,CREDITO_FINANCEIRO!A:G,7,FALSE)</f>
        <v>#N/A</v>
      </c>
      <c r="I1139" s="91" t="e">
        <f>VLOOKUP(B1139,CREDITO_FINANCEIRO!A:K,10,FALSE)</f>
        <v>#N/A</v>
      </c>
      <c r="J1139" s="91" t="e">
        <f>VLOOKUP(B1139,CREDITO_FINANCEIRO!A:K,11,FALSE)</f>
        <v>#N/A</v>
      </c>
      <c r="K1139" s="91" t="e">
        <f>VLOOKUP(B1139,CREDITO_FINANCEIRO!A:L,12,FALSE)</f>
        <v>#N/A</v>
      </c>
      <c r="L1139" s="110" t="e">
        <f t="shared" si="170"/>
        <v>#N/A</v>
      </c>
      <c r="M1139" s="2" t="e">
        <f t="shared" si="171"/>
        <v>#N/A</v>
      </c>
      <c r="N1139" s="111" t="e">
        <f>VLOOKUP(Tabela4[[#This Row],[Proposta de Referência]],SIMP_CF!A:K,9,FALSE)</f>
        <v>#N/A</v>
      </c>
      <c r="O1139" s="111" t="e">
        <f>VLOOKUP(Tabela4[[#This Row],[Proposta de Referência]],SIMP_CF!A:K,8,FALSE)</f>
        <v>#N/A</v>
      </c>
      <c r="P1139" s="112" t="e">
        <f t="shared" si="172"/>
        <v>#N/A</v>
      </c>
      <c r="Q1139" s="112" t="e">
        <f t="shared" si="173"/>
        <v>#N/A</v>
      </c>
      <c r="R1139" t="e">
        <f t="shared" si="179"/>
        <v>#N/A</v>
      </c>
      <c r="S1139" s="108" t="e">
        <f t="shared" si="174"/>
        <v>#N/A</v>
      </c>
      <c r="T1139" s="108" t="e">
        <f t="shared" si="175"/>
        <v>#N/A</v>
      </c>
      <c r="U1139" s="110" t="e">
        <f t="shared" si="176"/>
        <v>#N/A</v>
      </c>
      <c r="V1139" t="e">
        <f t="shared" si="177"/>
        <v>#N/A</v>
      </c>
      <c r="W1139" t="str">
        <f t="shared" si="178"/>
        <v/>
      </c>
      <c r="X1139" s="24" t="str">
        <f>IFERROR(VLOOKUP(W1139,HOSPITAIS_COM_DIVIDAS!A:E,5,FALSE),"")</f>
        <v/>
      </c>
    </row>
    <row r="1140" spans="1:24" x14ac:dyDescent="0.25">
      <c r="A1140" s="52" t="str">
        <f>IFERROR((Tabela4[[#This Row],[Status da Proposta]]),"")</f>
        <v/>
      </c>
      <c r="B1140" s="121">
        <f>IFERROR((CREDITO_FINANCEIRO!A1140),"")</f>
        <v>0</v>
      </c>
      <c r="C1140" s="120" t="str">
        <f>IFERROR((VLOOKUP(B1140,CREDITO_FINANCEIRO!A:B,2,FALSE)),"")</f>
        <v/>
      </c>
      <c r="D1140" s="94" t="str">
        <f>IFERROR((VLOOKUP(B1140,CREDITO_FINANCEIRO!A:E,5,FALSE)),"")</f>
        <v/>
      </c>
      <c r="E1140" s="95" t="str">
        <f>IFERROR((VLOOKUP(B1140,CREDITO_FINANCEIRO!A:C,3,FALSE)),"")</f>
        <v/>
      </c>
      <c r="F1140" s="120" t="str">
        <f>IFERROR((VLOOKUP(B1140,CREDITO_FINANCEIRO!A:G,4,FALSE)),"")</f>
        <v/>
      </c>
      <c r="G1140" s="120" t="e">
        <f>VLOOKUP(B1140,CREDITO_FINANCEIRO!A:G,6,FALSE)</f>
        <v>#N/A</v>
      </c>
      <c r="H1140" s="120" t="e">
        <f>VLOOKUP(B1140,CREDITO_FINANCEIRO!A:G,7,FALSE)</f>
        <v>#N/A</v>
      </c>
      <c r="I1140" s="91" t="e">
        <f>VLOOKUP(B1140,CREDITO_FINANCEIRO!A:K,10,FALSE)</f>
        <v>#N/A</v>
      </c>
      <c r="J1140" s="91" t="e">
        <f>VLOOKUP(B1140,CREDITO_FINANCEIRO!A:K,11,FALSE)</f>
        <v>#N/A</v>
      </c>
      <c r="K1140" s="91" t="e">
        <f>VLOOKUP(B1140,CREDITO_FINANCEIRO!A:L,12,FALSE)</f>
        <v>#N/A</v>
      </c>
      <c r="L1140" s="110" t="e">
        <f t="shared" si="170"/>
        <v>#N/A</v>
      </c>
      <c r="M1140" s="2" t="e">
        <f t="shared" si="171"/>
        <v>#N/A</v>
      </c>
      <c r="N1140" s="111" t="e">
        <f>VLOOKUP(Tabela4[[#This Row],[Proposta de Referência]],SIMP_CF!A:K,9,FALSE)</f>
        <v>#N/A</v>
      </c>
      <c r="O1140" s="111" t="e">
        <f>VLOOKUP(Tabela4[[#This Row],[Proposta de Referência]],SIMP_CF!A:K,8,FALSE)</f>
        <v>#N/A</v>
      </c>
      <c r="P1140" s="112" t="e">
        <f t="shared" si="172"/>
        <v>#N/A</v>
      </c>
      <c r="Q1140" s="112" t="e">
        <f t="shared" si="173"/>
        <v>#N/A</v>
      </c>
      <c r="R1140" t="e">
        <f t="shared" si="179"/>
        <v>#N/A</v>
      </c>
      <c r="S1140" s="108" t="e">
        <f t="shared" si="174"/>
        <v>#N/A</v>
      </c>
      <c r="T1140" s="108" t="e">
        <f t="shared" si="175"/>
        <v>#N/A</v>
      </c>
      <c r="U1140" s="110" t="e">
        <f t="shared" si="176"/>
        <v>#N/A</v>
      </c>
      <c r="V1140" t="e">
        <f t="shared" si="177"/>
        <v>#N/A</v>
      </c>
      <c r="W1140" t="str">
        <f t="shared" si="178"/>
        <v/>
      </c>
      <c r="X1140" s="24" t="str">
        <f>IFERROR(VLOOKUP(W1140,HOSPITAIS_COM_DIVIDAS!A:E,5,FALSE),"")</f>
        <v/>
      </c>
    </row>
    <row r="1141" spans="1:24" x14ac:dyDescent="0.25">
      <c r="A1141" s="52" t="str">
        <f>IFERROR((Tabela4[[#This Row],[Status da Proposta]]),"")</f>
        <v/>
      </c>
      <c r="B1141" s="121">
        <f>IFERROR((CREDITO_FINANCEIRO!A1141),"")</f>
        <v>0</v>
      </c>
      <c r="C1141" s="120" t="str">
        <f>IFERROR((VLOOKUP(B1141,CREDITO_FINANCEIRO!A:B,2,FALSE)),"")</f>
        <v/>
      </c>
      <c r="D1141" s="94" t="str">
        <f>IFERROR((VLOOKUP(B1141,CREDITO_FINANCEIRO!A:E,5,FALSE)),"")</f>
        <v/>
      </c>
      <c r="E1141" s="95" t="str">
        <f>IFERROR((VLOOKUP(B1141,CREDITO_FINANCEIRO!A:C,3,FALSE)),"")</f>
        <v/>
      </c>
      <c r="F1141" s="120" t="str">
        <f>IFERROR((VLOOKUP(B1141,CREDITO_FINANCEIRO!A:G,4,FALSE)),"")</f>
        <v/>
      </c>
      <c r="G1141" s="120" t="e">
        <f>VLOOKUP(B1141,CREDITO_FINANCEIRO!A:G,6,FALSE)</f>
        <v>#N/A</v>
      </c>
      <c r="H1141" s="120" t="e">
        <f>VLOOKUP(B1141,CREDITO_FINANCEIRO!A:G,7,FALSE)</f>
        <v>#N/A</v>
      </c>
      <c r="I1141" s="91" t="e">
        <f>VLOOKUP(B1141,CREDITO_FINANCEIRO!A:K,10,FALSE)</f>
        <v>#N/A</v>
      </c>
      <c r="J1141" s="91" t="e">
        <f>VLOOKUP(B1141,CREDITO_FINANCEIRO!A:K,11,FALSE)</f>
        <v>#N/A</v>
      </c>
      <c r="K1141" s="91" t="e">
        <f>VLOOKUP(B1141,CREDITO_FINANCEIRO!A:L,12,FALSE)</f>
        <v>#N/A</v>
      </c>
      <c r="L1141" s="110" t="e">
        <f t="shared" si="170"/>
        <v>#N/A</v>
      </c>
      <c r="M1141" s="2" t="e">
        <f t="shared" si="171"/>
        <v>#N/A</v>
      </c>
      <c r="N1141" s="111" t="e">
        <f>VLOOKUP(Tabela4[[#This Row],[Proposta de Referência]],SIMP_CF!A:K,9,FALSE)</f>
        <v>#N/A</v>
      </c>
      <c r="O1141" s="111" t="e">
        <f>VLOOKUP(Tabela4[[#This Row],[Proposta de Referência]],SIMP_CF!A:K,8,FALSE)</f>
        <v>#N/A</v>
      </c>
      <c r="P1141" s="112" t="e">
        <f t="shared" si="172"/>
        <v>#N/A</v>
      </c>
      <c r="Q1141" s="112" t="e">
        <f t="shared" si="173"/>
        <v>#N/A</v>
      </c>
      <c r="R1141" t="e">
        <f t="shared" si="179"/>
        <v>#N/A</v>
      </c>
      <c r="S1141" s="108" t="e">
        <f t="shared" si="174"/>
        <v>#N/A</v>
      </c>
      <c r="T1141" s="108" t="e">
        <f t="shared" si="175"/>
        <v>#N/A</v>
      </c>
      <c r="U1141" s="110" t="e">
        <f t="shared" si="176"/>
        <v>#N/A</v>
      </c>
      <c r="V1141" t="e">
        <f t="shared" si="177"/>
        <v>#N/A</v>
      </c>
      <c r="W1141" t="str">
        <f t="shared" si="178"/>
        <v/>
      </c>
      <c r="X1141" s="24" t="str">
        <f>IFERROR(VLOOKUP(W1141,HOSPITAIS_COM_DIVIDAS!A:E,5,FALSE),"")</f>
        <v/>
      </c>
    </row>
    <row r="1142" spans="1:24" x14ac:dyDescent="0.25">
      <c r="A1142" s="52" t="str">
        <f>IFERROR((Tabela4[[#This Row],[Status da Proposta]]),"")</f>
        <v/>
      </c>
      <c r="B1142" s="121">
        <f>IFERROR((CREDITO_FINANCEIRO!A1142),"")</f>
        <v>0</v>
      </c>
      <c r="C1142" s="120" t="str">
        <f>IFERROR((VLOOKUP(B1142,CREDITO_FINANCEIRO!A:B,2,FALSE)),"")</f>
        <v/>
      </c>
      <c r="D1142" s="94" t="str">
        <f>IFERROR((VLOOKUP(B1142,CREDITO_FINANCEIRO!A:E,5,FALSE)),"")</f>
        <v/>
      </c>
      <c r="E1142" s="95" t="str">
        <f>IFERROR((VLOOKUP(B1142,CREDITO_FINANCEIRO!A:C,3,FALSE)),"")</f>
        <v/>
      </c>
      <c r="F1142" s="120" t="str">
        <f>IFERROR((VLOOKUP(B1142,CREDITO_FINANCEIRO!A:G,4,FALSE)),"")</f>
        <v/>
      </c>
      <c r="G1142" s="120" t="e">
        <f>VLOOKUP(B1142,CREDITO_FINANCEIRO!A:G,6,FALSE)</f>
        <v>#N/A</v>
      </c>
      <c r="H1142" s="120" t="e">
        <f>VLOOKUP(B1142,CREDITO_FINANCEIRO!A:G,7,FALSE)</f>
        <v>#N/A</v>
      </c>
      <c r="I1142" s="91" t="e">
        <f>VLOOKUP(B1142,CREDITO_FINANCEIRO!A:K,10,FALSE)</f>
        <v>#N/A</v>
      </c>
      <c r="J1142" s="91" t="e">
        <f>VLOOKUP(B1142,CREDITO_FINANCEIRO!A:K,11,FALSE)</f>
        <v>#N/A</v>
      </c>
      <c r="K1142" s="91" t="e">
        <f>VLOOKUP(B1142,CREDITO_FINANCEIRO!A:L,12,FALSE)</f>
        <v>#N/A</v>
      </c>
      <c r="L1142" s="110" t="e">
        <f t="shared" si="170"/>
        <v>#N/A</v>
      </c>
      <c r="M1142" s="2" t="e">
        <f t="shared" si="171"/>
        <v>#N/A</v>
      </c>
      <c r="N1142" s="111" t="e">
        <f>VLOOKUP(Tabela4[[#This Row],[Proposta de Referência]],SIMP_CF!A:K,9,FALSE)</f>
        <v>#N/A</v>
      </c>
      <c r="O1142" s="111" t="e">
        <f>VLOOKUP(Tabela4[[#This Row],[Proposta de Referência]],SIMP_CF!A:K,8,FALSE)</f>
        <v>#N/A</v>
      </c>
      <c r="P1142" s="112" t="e">
        <f t="shared" si="172"/>
        <v>#N/A</v>
      </c>
      <c r="Q1142" s="112" t="e">
        <f t="shared" si="173"/>
        <v>#N/A</v>
      </c>
      <c r="R1142" t="e">
        <f t="shared" si="179"/>
        <v>#N/A</v>
      </c>
      <c r="S1142" s="108" t="e">
        <f t="shared" si="174"/>
        <v>#N/A</v>
      </c>
      <c r="T1142" s="108" t="e">
        <f t="shared" si="175"/>
        <v>#N/A</v>
      </c>
      <c r="U1142" s="110" t="e">
        <f t="shared" si="176"/>
        <v>#N/A</v>
      </c>
      <c r="V1142" t="e">
        <f t="shared" si="177"/>
        <v>#N/A</v>
      </c>
      <c r="W1142" t="str">
        <f t="shared" si="178"/>
        <v/>
      </c>
      <c r="X1142" s="24" t="str">
        <f>IFERROR(VLOOKUP(W1142,HOSPITAIS_COM_DIVIDAS!A:E,5,FALSE),"")</f>
        <v/>
      </c>
    </row>
    <row r="1143" spans="1:24" x14ac:dyDescent="0.25">
      <c r="A1143" s="52" t="str">
        <f>IFERROR((Tabela4[[#This Row],[Status da Proposta]]),"")</f>
        <v/>
      </c>
      <c r="B1143" s="121">
        <f>IFERROR((CREDITO_FINANCEIRO!A1143),"")</f>
        <v>0</v>
      </c>
      <c r="C1143" s="120" t="str">
        <f>IFERROR((VLOOKUP(B1143,CREDITO_FINANCEIRO!A:B,2,FALSE)),"")</f>
        <v/>
      </c>
      <c r="D1143" s="94" t="str">
        <f>IFERROR((VLOOKUP(B1143,CREDITO_FINANCEIRO!A:E,5,FALSE)),"")</f>
        <v/>
      </c>
      <c r="E1143" s="95" t="str">
        <f>IFERROR((VLOOKUP(B1143,CREDITO_FINANCEIRO!A:C,3,FALSE)),"")</f>
        <v/>
      </c>
      <c r="F1143" s="120" t="str">
        <f>IFERROR((VLOOKUP(B1143,CREDITO_FINANCEIRO!A:G,4,FALSE)),"")</f>
        <v/>
      </c>
      <c r="G1143" s="120" t="e">
        <f>VLOOKUP(B1143,CREDITO_FINANCEIRO!A:G,6,FALSE)</f>
        <v>#N/A</v>
      </c>
      <c r="H1143" s="120" t="e">
        <f>VLOOKUP(B1143,CREDITO_FINANCEIRO!A:G,7,FALSE)</f>
        <v>#N/A</v>
      </c>
      <c r="I1143" s="91" t="e">
        <f>VLOOKUP(B1143,CREDITO_FINANCEIRO!A:K,10,FALSE)</f>
        <v>#N/A</v>
      </c>
      <c r="J1143" s="91" t="e">
        <f>VLOOKUP(B1143,CREDITO_FINANCEIRO!A:K,11,FALSE)</f>
        <v>#N/A</v>
      </c>
      <c r="K1143" s="91" t="e">
        <f>VLOOKUP(B1143,CREDITO_FINANCEIRO!A:L,12,FALSE)</f>
        <v>#N/A</v>
      </c>
      <c r="L1143" s="110" t="e">
        <f t="shared" si="170"/>
        <v>#N/A</v>
      </c>
      <c r="M1143" s="2" t="e">
        <f t="shared" si="171"/>
        <v>#N/A</v>
      </c>
      <c r="N1143" s="111" t="e">
        <f>VLOOKUP(Tabela4[[#This Row],[Proposta de Referência]],SIMP_CF!A:K,9,FALSE)</f>
        <v>#N/A</v>
      </c>
      <c r="O1143" s="111" t="e">
        <f>VLOOKUP(Tabela4[[#This Row],[Proposta de Referência]],SIMP_CF!A:K,8,FALSE)</f>
        <v>#N/A</v>
      </c>
      <c r="P1143" s="112" t="e">
        <f t="shared" si="172"/>
        <v>#N/A</v>
      </c>
      <c r="Q1143" s="112" t="e">
        <f t="shared" si="173"/>
        <v>#N/A</v>
      </c>
      <c r="R1143" t="e">
        <f t="shared" si="179"/>
        <v>#N/A</v>
      </c>
      <c r="S1143" s="108" t="e">
        <f t="shared" si="174"/>
        <v>#N/A</v>
      </c>
      <c r="T1143" s="108" t="e">
        <f t="shared" si="175"/>
        <v>#N/A</v>
      </c>
      <c r="U1143" s="110" t="e">
        <f t="shared" si="176"/>
        <v>#N/A</v>
      </c>
      <c r="V1143" t="e">
        <f t="shared" si="177"/>
        <v>#N/A</v>
      </c>
      <c r="W1143" t="str">
        <f t="shared" si="178"/>
        <v/>
      </c>
      <c r="X1143" s="24" t="str">
        <f>IFERROR(VLOOKUP(W1143,HOSPITAIS_COM_DIVIDAS!A:E,5,FALSE),"")</f>
        <v/>
      </c>
    </row>
    <row r="1144" spans="1:24" x14ac:dyDescent="0.25">
      <c r="A1144" s="52" t="str">
        <f>IFERROR((Tabela4[[#This Row],[Status da Proposta]]),"")</f>
        <v/>
      </c>
      <c r="B1144" s="121">
        <f>IFERROR((CREDITO_FINANCEIRO!A1144),"")</f>
        <v>0</v>
      </c>
      <c r="C1144" s="120" t="str">
        <f>IFERROR((VLOOKUP(B1144,CREDITO_FINANCEIRO!A:B,2,FALSE)),"")</f>
        <v/>
      </c>
      <c r="D1144" s="94" t="str">
        <f>IFERROR((VLOOKUP(B1144,CREDITO_FINANCEIRO!A:E,5,FALSE)),"")</f>
        <v/>
      </c>
      <c r="E1144" s="95" t="str">
        <f>IFERROR((VLOOKUP(B1144,CREDITO_FINANCEIRO!A:C,3,FALSE)),"")</f>
        <v/>
      </c>
      <c r="F1144" s="120" t="str">
        <f>IFERROR((VLOOKUP(B1144,CREDITO_FINANCEIRO!A:G,4,FALSE)),"")</f>
        <v/>
      </c>
      <c r="G1144" s="120" t="e">
        <f>VLOOKUP(B1144,CREDITO_FINANCEIRO!A:G,6,FALSE)</f>
        <v>#N/A</v>
      </c>
      <c r="H1144" s="120" t="e">
        <f>VLOOKUP(B1144,CREDITO_FINANCEIRO!A:G,7,FALSE)</f>
        <v>#N/A</v>
      </c>
      <c r="I1144" s="91" t="e">
        <f>VLOOKUP(B1144,CREDITO_FINANCEIRO!A:K,10,FALSE)</f>
        <v>#N/A</v>
      </c>
      <c r="J1144" s="91" t="e">
        <f>VLOOKUP(B1144,CREDITO_FINANCEIRO!A:K,11,FALSE)</f>
        <v>#N/A</v>
      </c>
      <c r="K1144" s="91" t="e">
        <f>VLOOKUP(B1144,CREDITO_FINANCEIRO!A:L,12,FALSE)</f>
        <v>#N/A</v>
      </c>
      <c r="L1144" s="110" t="e">
        <f t="shared" si="170"/>
        <v>#N/A</v>
      </c>
      <c r="M1144" s="2" t="e">
        <f t="shared" si="171"/>
        <v>#N/A</v>
      </c>
      <c r="N1144" s="111" t="e">
        <f>VLOOKUP(Tabela4[[#This Row],[Proposta de Referência]],SIMP_CF!A:K,9,FALSE)</f>
        <v>#N/A</v>
      </c>
      <c r="O1144" s="111" t="e">
        <f>VLOOKUP(Tabela4[[#This Row],[Proposta de Referência]],SIMP_CF!A:K,8,FALSE)</f>
        <v>#N/A</v>
      </c>
      <c r="P1144" s="112" t="e">
        <f t="shared" si="172"/>
        <v>#N/A</v>
      </c>
      <c r="Q1144" s="112" t="e">
        <f t="shared" si="173"/>
        <v>#N/A</v>
      </c>
      <c r="R1144" t="e">
        <f t="shared" si="179"/>
        <v>#N/A</v>
      </c>
      <c r="S1144" s="108" t="e">
        <f t="shared" si="174"/>
        <v>#N/A</v>
      </c>
      <c r="T1144" s="108" t="e">
        <f t="shared" si="175"/>
        <v>#N/A</v>
      </c>
      <c r="U1144" s="110" t="e">
        <f t="shared" si="176"/>
        <v>#N/A</v>
      </c>
      <c r="V1144" t="e">
        <f t="shared" si="177"/>
        <v>#N/A</v>
      </c>
      <c r="W1144" t="str">
        <f t="shared" si="178"/>
        <v/>
      </c>
      <c r="X1144" s="24" t="str">
        <f>IFERROR(VLOOKUP(W1144,HOSPITAIS_COM_DIVIDAS!A:E,5,FALSE),"")</f>
        <v/>
      </c>
    </row>
    <row r="1145" spans="1:24" x14ac:dyDescent="0.25">
      <c r="A1145" s="52" t="str">
        <f>IFERROR((Tabela4[[#This Row],[Status da Proposta]]),"")</f>
        <v/>
      </c>
      <c r="B1145" s="121">
        <f>IFERROR((CREDITO_FINANCEIRO!A1145),"")</f>
        <v>0</v>
      </c>
      <c r="C1145" s="120" t="str">
        <f>IFERROR((VLOOKUP(B1145,CREDITO_FINANCEIRO!A:B,2,FALSE)),"")</f>
        <v/>
      </c>
      <c r="D1145" s="94" t="str">
        <f>IFERROR((VLOOKUP(B1145,CREDITO_FINANCEIRO!A:E,5,FALSE)),"")</f>
        <v/>
      </c>
      <c r="E1145" s="95" t="str">
        <f>IFERROR((VLOOKUP(B1145,CREDITO_FINANCEIRO!A:C,3,FALSE)),"")</f>
        <v/>
      </c>
      <c r="F1145" s="120" t="str">
        <f>IFERROR((VLOOKUP(B1145,CREDITO_FINANCEIRO!A:G,4,FALSE)),"")</f>
        <v/>
      </c>
      <c r="G1145" s="120" t="e">
        <f>VLOOKUP(B1145,CREDITO_FINANCEIRO!A:G,6,FALSE)</f>
        <v>#N/A</v>
      </c>
      <c r="H1145" s="120" t="e">
        <f>VLOOKUP(B1145,CREDITO_FINANCEIRO!A:G,7,FALSE)</f>
        <v>#N/A</v>
      </c>
      <c r="I1145" s="91" t="e">
        <f>VLOOKUP(B1145,CREDITO_FINANCEIRO!A:K,10,FALSE)</f>
        <v>#N/A</v>
      </c>
      <c r="J1145" s="91" t="e">
        <f>VLOOKUP(B1145,CREDITO_FINANCEIRO!A:K,11,FALSE)</f>
        <v>#N/A</v>
      </c>
      <c r="K1145" s="91" t="e">
        <f>VLOOKUP(B1145,CREDITO_FINANCEIRO!A:L,12,FALSE)</f>
        <v>#N/A</v>
      </c>
      <c r="L1145" s="110" t="e">
        <f t="shared" si="170"/>
        <v>#N/A</v>
      </c>
      <c r="M1145" s="2" t="e">
        <f t="shared" si="171"/>
        <v>#N/A</v>
      </c>
      <c r="N1145" s="111" t="e">
        <f>VLOOKUP(Tabela4[[#This Row],[Proposta de Referência]],SIMP_CF!A:K,9,FALSE)</f>
        <v>#N/A</v>
      </c>
      <c r="O1145" s="111" t="e">
        <f>VLOOKUP(Tabela4[[#This Row],[Proposta de Referência]],SIMP_CF!A:K,8,FALSE)</f>
        <v>#N/A</v>
      </c>
      <c r="P1145" s="112" t="e">
        <f t="shared" si="172"/>
        <v>#N/A</v>
      </c>
      <c r="Q1145" s="112" t="e">
        <f t="shared" si="173"/>
        <v>#N/A</v>
      </c>
      <c r="R1145" t="e">
        <f t="shared" si="179"/>
        <v>#N/A</v>
      </c>
      <c r="S1145" s="108" t="e">
        <f t="shared" si="174"/>
        <v>#N/A</v>
      </c>
      <c r="T1145" s="108" t="e">
        <f t="shared" si="175"/>
        <v>#N/A</v>
      </c>
      <c r="U1145" s="110" t="e">
        <f t="shared" si="176"/>
        <v>#N/A</v>
      </c>
      <c r="V1145" t="e">
        <f t="shared" si="177"/>
        <v>#N/A</v>
      </c>
      <c r="W1145" t="str">
        <f t="shared" si="178"/>
        <v/>
      </c>
      <c r="X1145" s="24" t="str">
        <f>IFERROR(VLOOKUP(W1145,HOSPITAIS_COM_DIVIDAS!A:E,5,FALSE),"")</f>
        <v/>
      </c>
    </row>
    <row r="1146" spans="1:24" x14ac:dyDescent="0.25">
      <c r="A1146" s="52" t="str">
        <f>IFERROR((Tabela4[[#This Row],[Status da Proposta]]),"")</f>
        <v/>
      </c>
      <c r="B1146" s="121">
        <f>IFERROR((CREDITO_FINANCEIRO!A1146),"")</f>
        <v>0</v>
      </c>
      <c r="C1146" s="120" t="str">
        <f>IFERROR((VLOOKUP(B1146,CREDITO_FINANCEIRO!A:B,2,FALSE)),"")</f>
        <v/>
      </c>
      <c r="D1146" s="94" t="str">
        <f>IFERROR((VLOOKUP(B1146,CREDITO_FINANCEIRO!A:E,5,FALSE)),"")</f>
        <v/>
      </c>
      <c r="E1146" s="95" t="str">
        <f>IFERROR((VLOOKUP(B1146,CREDITO_FINANCEIRO!A:C,3,FALSE)),"")</f>
        <v/>
      </c>
      <c r="F1146" s="120" t="str">
        <f>IFERROR((VLOOKUP(B1146,CREDITO_FINANCEIRO!A:G,4,FALSE)),"")</f>
        <v/>
      </c>
      <c r="G1146" s="120" t="e">
        <f>VLOOKUP(B1146,CREDITO_FINANCEIRO!A:G,6,FALSE)</f>
        <v>#N/A</v>
      </c>
      <c r="H1146" s="120" t="e">
        <f>VLOOKUP(B1146,CREDITO_FINANCEIRO!A:G,7,FALSE)</f>
        <v>#N/A</v>
      </c>
      <c r="I1146" s="91" t="e">
        <f>VLOOKUP(B1146,CREDITO_FINANCEIRO!A:K,10,FALSE)</f>
        <v>#N/A</v>
      </c>
      <c r="J1146" s="91" t="e">
        <f>VLOOKUP(B1146,CREDITO_FINANCEIRO!A:K,11,FALSE)</f>
        <v>#N/A</v>
      </c>
      <c r="K1146" s="91" t="e">
        <f>VLOOKUP(B1146,CREDITO_FINANCEIRO!A:L,12,FALSE)</f>
        <v>#N/A</v>
      </c>
      <c r="L1146" s="110" t="e">
        <f t="shared" si="170"/>
        <v>#N/A</v>
      </c>
      <c r="M1146" s="2" t="e">
        <f t="shared" si="171"/>
        <v>#N/A</v>
      </c>
      <c r="N1146" s="111" t="e">
        <f>VLOOKUP(Tabela4[[#This Row],[Proposta de Referência]],SIMP_CF!A:K,9,FALSE)</f>
        <v>#N/A</v>
      </c>
      <c r="O1146" s="111" t="e">
        <f>VLOOKUP(Tabela4[[#This Row],[Proposta de Referência]],SIMP_CF!A:K,8,FALSE)</f>
        <v>#N/A</v>
      </c>
      <c r="P1146" s="112" t="e">
        <f t="shared" si="172"/>
        <v>#N/A</v>
      </c>
      <c r="Q1146" s="112" t="e">
        <f t="shared" si="173"/>
        <v>#N/A</v>
      </c>
      <c r="R1146" t="e">
        <f t="shared" si="179"/>
        <v>#N/A</v>
      </c>
      <c r="S1146" s="108" t="e">
        <f t="shared" si="174"/>
        <v>#N/A</v>
      </c>
      <c r="T1146" s="108" t="e">
        <f t="shared" si="175"/>
        <v>#N/A</v>
      </c>
      <c r="U1146" s="110" t="e">
        <f t="shared" si="176"/>
        <v>#N/A</v>
      </c>
      <c r="V1146" t="e">
        <f t="shared" si="177"/>
        <v>#N/A</v>
      </c>
      <c r="W1146" t="str">
        <f t="shared" si="178"/>
        <v/>
      </c>
      <c r="X1146" s="24" t="str">
        <f>IFERROR(VLOOKUP(W1146,HOSPITAIS_COM_DIVIDAS!A:E,5,FALSE),"")</f>
        <v/>
      </c>
    </row>
    <row r="1147" spans="1:24" x14ac:dyDescent="0.25">
      <c r="A1147" s="52" t="str">
        <f>IFERROR((Tabela4[[#This Row],[Status da Proposta]]),"")</f>
        <v/>
      </c>
      <c r="B1147" s="121">
        <f>IFERROR((CREDITO_FINANCEIRO!A1147),"")</f>
        <v>0</v>
      </c>
      <c r="C1147" s="120" t="str">
        <f>IFERROR((VLOOKUP(B1147,CREDITO_FINANCEIRO!A:B,2,FALSE)),"")</f>
        <v/>
      </c>
      <c r="D1147" s="94" t="str">
        <f>IFERROR((VLOOKUP(B1147,CREDITO_FINANCEIRO!A:E,5,FALSE)),"")</f>
        <v/>
      </c>
      <c r="E1147" s="95" t="str">
        <f>IFERROR((VLOOKUP(B1147,CREDITO_FINANCEIRO!A:C,3,FALSE)),"")</f>
        <v/>
      </c>
      <c r="F1147" s="120" t="str">
        <f>IFERROR((VLOOKUP(B1147,CREDITO_FINANCEIRO!A:G,4,FALSE)),"")</f>
        <v/>
      </c>
      <c r="G1147" s="120" t="e">
        <f>VLOOKUP(B1147,CREDITO_FINANCEIRO!A:G,6,FALSE)</f>
        <v>#N/A</v>
      </c>
      <c r="H1147" s="120" t="e">
        <f>VLOOKUP(B1147,CREDITO_FINANCEIRO!A:G,7,FALSE)</f>
        <v>#N/A</v>
      </c>
      <c r="I1147" s="91" t="e">
        <f>VLOOKUP(B1147,CREDITO_FINANCEIRO!A:K,10,FALSE)</f>
        <v>#N/A</v>
      </c>
      <c r="J1147" s="91" t="e">
        <f>VLOOKUP(B1147,CREDITO_FINANCEIRO!A:K,11,FALSE)</f>
        <v>#N/A</v>
      </c>
      <c r="K1147" s="91" t="e">
        <f>VLOOKUP(B1147,CREDITO_FINANCEIRO!A:L,12,FALSE)</f>
        <v>#N/A</v>
      </c>
      <c r="L1147" s="110" t="e">
        <f t="shared" si="170"/>
        <v>#N/A</v>
      </c>
      <c r="M1147" s="2" t="e">
        <f t="shared" si="171"/>
        <v>#N/A</v>
      </c>
      <c r="N1147" s="111" t="e">
        <f>VLOOKUP(Tabela4[[#This Row],[Proposta de Referência]],SIMP_CF!A:K,9,FALSE)</f>
        <v>#N/A</v>
      </c>
      <c r="O1147" s="111" t="e">
        <f>VLOOKUP(Tabela4[[#This Row],[Proposta de Referência]],SIMP_CF!A:K,8,FALSE)</f>
        <v>#N/A</v>
      </c>
      <c r="P1147" s="112" t="e">
        <f t="shared" si="172"/>
        <v>#N/A</v>
      </c>
      <c r="Q1147" s="112" t="e">
        <f t="shared" si="173"/>
        <v>#N/A</v>
      </c>
      <c r="R1147" t="e">
        <f t="shared" si="179"/>
        <v>#N/A</v>
      </c>
      <c r="S1147" s="108" t="e">
        <f t="shared" si="174"/>
        <v>#N/A</v>
      </c>
      <c r="T1147" s="108" t="e">
        <f t="shared" si="175"/>
        <v>#N/A</v>
      </c>
      <c r="U1147" s="110" t="e">
        <f t="shared" si="176"/>
        <v>#N/A</v>
      </c>
      <c r="V1147" t="e">
        <f t="shared" si="177"/>
        <v>#N/A</v>
      </c>
      <c r="W1147" t="str">
        <f t="shared" si="178"/>
        <v/>
      </c>
      <c r="X1147" s="24" t="str">
        <f>IFERROR(VLOOKUP(W1147,HOSPITAIS_COM_DIVIDAS!A:E,5,FALSE),"")</f>
        <v/>
      </c>
    </row>
    <row r="1148" spans="1:24" x14ac:dyDescent="0.25">
      <c r="A1148" s="52" t="str">
        <f>IFERROR((Tabela4[[#This Row],[Status da Proposta]]),"")</f>
        <v/>
      </c>
      <c r="B1148" s="121">
        <f>IFERROR((CREDITO_FINANCEIRO!A1148),"")</f>
        <v>0</v>
      </c>
      <c r="C1148" s="120" t="str">
        <f>IFERROR((VLOOKUP(B1148,CREDITO_FINANCEIRO!A:B,2,FALSE)),"")</f>
        <v/>
      </c>
      <c r="D1148" s="94" t="str">
        <f>IFERROR((VLOOKUP(B1148,CREDITO_FINANCEIRO!A:E,5,FALSE)),"")</f>
        <v/>
      </c>
      <c r="E1148" s="95" t="str">
        <f>IFERROR((VLOOKUP(B1148,CREDITO_FINANCEIRO!A:C,3,FALSE)),"")</f>
        <v/>
      </c>
      <c r="F1148" s="120" t="str">
        <f>IFERROR((VLOOKUP(B1148,CREDITO_FINANCEIRO!A:G,4,FALSE)),"")</f>
        <v/>
      </c>
      <c r="G1148" s="120" t="e">
        <f>VLOOKUP(B1148,CREDITO_FINANCEIRO!A:G,6,FALSE)</f>
        <v>#N/A</v>
      </c>
      <c r="H1148" s="120" t="e">
        <f>VLOOKUP(B1148,CREDITO_FINANCEIRO!A:G,7,FALSE)</f>
        <v>#N/A</v>
      </c>
      <c r="I1148" s="91" t="e">
        <f>VLOOKUP(B1148,CREDITO_FINANCEIRO!A:K,10,FALSE)</f>
        <v>#N/A</v>
      </c>
      <c r="J1148" s="91" t="e">
        <f>VLOOKUP(B1148,CREDITO_FINANCEIRO!A:K,11,FALSE)</f>
        <v>#N/A</v>
      </c>
      <c r="K1148" s="91" t="e">
        <f>VLOOKUP(B1148,CREDITO_FINANCEIRO!A:L,12,FALSE)</f>
        <v>#N/A</v>
      </c>
      <c r="L1148" s="110" t="e">
        <f t="shared" si="170"/>
        <v>#N/A</v>
      </c>
      <c r="M1148" s="2" t="e">
        <f t="shared" si="171"/>
        <v>#N/A</v>
      </c>
      <c r="N1148" s="111" t="e">
        <f>VLOOKUP(Tabela4[[#This Row],[Proposta de Referência]],SIMP_CF!A:K,9,FALSE)</f>
        <v>#N/A</v>
      </c>
      <c r="O1148" s="111" t="e">
        <f>VLOOKUP(Tabela4[[#This Row],[Proposta de Referência]],SIMP_CF!A:K,8,FALSE)</f>
        <v>#N/A</v>
      </c>
      <c r="P1148" s="112" t="e">
        <f t="shared" si="172"/>
        <v>#N/A</v>
      </c>
      <c r="Q1148" s="112" t="e">
        <f t="shared" si="173"/>
        <v>#N/A</v>
      </c>
      <c r="R1148" t="e">
        <f t="shared" si="179"/>
        <v>#N/A</v>
      </c>
      <c r="S1148" s="108" t="e">
        <f t="shared" si="174"/>
        <v>#N/A</v>
      </c>
      <c r="T1148" s="108" t="e">
        <f t="shared" si="175"/>
        <v>#N/A</v>
      </c>
      <c r="U1148" s="110" t="e">
        <f t="shared" si="176"/>
        <v>#N/A</v>
      </c>
      <c r="V1148" t="e">
        <f t="shared" si="177"/>
        <v>#N/A</v>
      </c>
      <c r="W1148" t="str">
        <f t="shared" si="178"/>
        <v/>
      </c>
      <c r="X1148" s="24" t="str">
        <f>IFERROR(VLOOKUP(W1148,HOSPITAIS_COM_DIVIDAS!A:E,5,FALSE),"")</f>
        <v/>
      </c>
    </row>
    <row r="1149" spans="1:24" x14ac:dyDescent="0.25">
      <c r="A1149" s="52" t="str">
        <f>IFERROR((Tabela4[[#This Row],[Status da Proposta]]),"")</f>
        <v/>
      </c>
      <c r="B1149" s="121">
        <f>IFERROR((CREDITO_FINANCEIRO!A1149),"")</f>
        <v>0</v>
      </c>
      <c r="C1149" s="120" t="str">
        <f>IFERROR((VLOOKUP(B1149,CREDITO_FINANCEIRO!A:B,2,FALSE)),"")</f>
        <v/>
      </c>
      <c r="D1149" s="94" t="str">
        <f>IFERROR((VLOOKUP(B1149,CREDITO_FINANCEIRO!A:E,5,FALSE)),"")</f>
        <v/>
      </c>
      <c r="E1149" s="95" t="str">
        <f>IFERROR((VLOOKUP(B1149,CREDITO_FINANCEIRO!A:C,3,FALSE)),"")</f>
        <v/>
      </c>
      <c r="F1149" s="120" t="str">
        <f>IFERROR((VLOOKUP(B1149,CREDITO_FINANCEIRO!A:G,4,FALSE)),"")</f>
        <v/>
      </c>
      <c r="G1149" s="120" t="e">
        <f>VLOOKUP(B1149,CREDITO_FINANCEIRO!A:G,6,FALSE)</f>
        <v>#N/A</v>
      </c>
      <c r="H1149" s="120" t="e">
        <f>VLOOKUP(B1149,CREDITO_FINANCEIRO!A:G,7,FALSE)</f>
        <v>#N/A</v>
      </c>
      <c r="I1149" s="91" t="e">
        <f>VLOOKUP(B1149,CREDITO_FINANCEIRO!A:K,10,FALSE)</f>
        <v>#N/A</v>
      </c>
      <c r="J1149" s="91" t="e">
        <f>VLOOKUP(B1149,CREDITO_FINANCEIRO!A:K,11,FALSE)</f>
        <v>#N/A</v>
      </c>
      <c r="K1149" s="91" t="e">
        <f>VLOOKUP(B1149,CREDITO_FINANCEIRO!A:L,12,FALSE)</f>
        <v>#N/A</v>
      </c>
      <c r="L1149" s="110" t="e">
        <f t="shared" si="170"/>
        <v>#N/A</v>
      </c>
      <c r="M1149" s="2" t="e">
        <f t="shared" si="171"/>
        <v>#N/A</v>
      </c>
      <c r="N1149" s="111" t="e">
        <f>VLOOKUP(Tabela4[[#This Row],[Proposta de Referência]],SIMP_CF!A:K,9,FALSE)</f>
        <v>#N/A</v>
      </c>
      <c r="O1149" s="111" t="e">
        <f>VLOOKUP(Tabela4[[#This Row],[Proposta de Referência]],SIMP_CF!A:K,8,FALSE)</f>
        <v>#N/A</v>
      </c>
      <c r="P1149" s="112" t="e">
        <f t="shared" si="172"/>
        <v>#N/A</v>
      </c>
      <c r="Q1149" s="112" t="e">
        <f t="shared" si="173"/>
        <v>#N/A</v>
      </c>
      <c r="R1149" t="e">
        <f t="shared" si="179"/>
        <v>#N/A</v>
      </c>
      <c r="S1149" s="108" t="e">
        <f t="shared" si="174"/>
        <v>#N/A</v>
      </c>
      <c r="T1149" s="108" t="e">
        <f t="shared" si="175"/>
        <v>#N/A</v>
      </c>
      <c r="U1149" s="110" t="e">
        <f t="shared" si="176"/>
        <v>#N/A</v>
      </c>
      <c r="V1149" t="e">
        <f t="shared" si="177"/>
        <v>#N/A</v>
      </c>
      <c r="W1149" t="str">
        <f t="shared" si="178"/>
        <v/>
      </c>
      <c r="X1149" s="24" t="str">
        <f>IFERROR(VLOOKUP(W1149,HOSPITAIS_COM_DIVIDAS!A:E,5,FALSE),"")</f>
        <v/>
      </c>
    </row>
    <row r="1150" spans="1:24" x14ac:dyDescent="0.25">
      <c r="A1150" s="52" t="str">
        <f>IFERROR((Tabela4[[#This Row],[Status da Proposta]]),"")</f>
        <v/>
      </c>
      <c r="B1150" s="121">
        <f>IFERROR((CREDITO_FINANCEIRO!A1150),"")</f>
        <v>0</v>
      </c>
      <c r="C1150" s="120" t="str">
        <f>IFERROR((VLOOKUP(B1150,CREDITO_FINANCEIRO!A:B,2,FALSE)),"")</f>
        <v/>
      </c>
      <c r="D1150" s="94" t="str">
        <f>IFERROR((VLOOKUP(B1150,CREDITO_FINANCEIRO!A:E,5,FALSE)),"")</f>
        <v/>
      </c>
      <c r="E1150" s="95" t="str">
        <f>IFERROR((VLOOKUP(B1150,CREDITO_FINANCEIRO!A:C,3,FALSE)),"")</f>
        <v/>
      </c>
      <c r="F1150" s="120" t="str">
        <f>IFERROR((VLOOKUP(B1150,CREDITO_FINANCEIRO!A:G,4,FALSE)),"")</f>
        <v/>
      </c>
      <c r="G1150" s="120" t="e">
        <f>VLOOKUP(B1150,CREDITO_FINANCEIRO!A:G,6,FALSE)</f>
        <v>#N/A</v>
      </c>
      <c r="H1150" s="120" t="e">
        <f>VLOOKUP(B1150,CREDITO_FINANCEIRO!A:G,7,FALSE)</f>
        <v>#N/A</v>
      </c>
      <c r="I1150" s="91" t="e">
        <f>VLOOKUP(B1150,CREDITO_FINANCEIRO!A:K,10,FALSE)</f>
        <v>#N/A</v>
      </c>
      <c r="J1150" s="91" t="e">
        <f>VLOOKUP(B1150,CREDITO_FINANCEIRO!A:K,11,FALSE)</f>
        <v>#N/A</v>
      </c>
      <c r="K1150" s="91" t="e">
        <f>VLOOKUP(B1150,CREDITO_FINANCEIRO!A:L,12,FALSE)</f>
        <v>#N/A</v>
      </c>
      <c r="L1150" s="110" t="e">
        <f t="shared" si="170"/>
        <v>#N/A</v>
      </c>
      <c r="M1150" s="2" t="e">
        <f t="shared" si="171"/>
        <v>#N/A</v>
      </c>
      <c r="N1150" s="111" t="e">
        <f>VLOOKUP(Tabela4[[#This Row],[Proposta de Referência]],SIMP_CF!A:K,9,FALSE)</f>
        <v>#N/A</v>
      </c>
      <c r="O1150" s="111" t="e">
        <f>VLOOKUP(Tabela4[[#This Row],[Proposta de Referência]],SIMP_CF!A:K,8,FALSE)</f>
        <v>#N/A</v>
      </c>
      <c r="P1150" s="112" t="e">
        <f t="shared" si="172"/>
        <v>#N/A</v>
      </c>
      <c r="Q1150" s="112" t="e">
        <f t="shared" si="173"/>
        <v>#N/A</v>
      </c>
      <c r="R1150" t="e">
        <f t="shared" si="179"/>
        <v>#N/A</v>
      </c>
      <c r="S1150" s="108" t="e">
        <f t="shared" si="174"/>
        <v>#N/A</v>
      </c>
      <c r="T1150" s="108" t="e">
        <f t="shared" si="175"/>
        <v>#N/A</v>
      </c>
      <c r="U1150" s="110" t="e">
        <f t="shared" si="176"/>
        <v>#N/A</v>
      </c>
      <c r="V1150" t="e">
        <f t="shared" si="177"/>
        <v>#N/A</v>
      </c>
      <c r="W1150" t="str">
        <f t="shared" si="178"/>
        <v/>
      </c>
      <c r="X1150" s="24" t="str">
        <f>IFERROR(VLOOKUP(W1150,HOSPITAIS_COM_DIVIDAS!A:E,5,FALSE),"")</f>
        <v/>
      </c>
    </row>
    <row r="1151" spans="1:24" x14ac:dyDescent="0.25">
      <c r="A1151" s="52" t="str">
        <f>IFERROR((Tabela4[[#This Row],[Status da Proposta]]),"")</f>
        <v/>
      </c>
      <c r="B1151" s="121">
        <f>IFERROR((CREDITO_FINANCEIRO!A1151),"")</f>
        <v>0</v>
      </c>
      <c r="C1151" s="120" t="str">
        <f>IFERROR((VLOOKUP(B1151,CREDITO_FINANCEIRO!A:B,2,FALSE)),"")</f>
        <v/>
      </c>
      <c r="D1151" s="94" t="str">
        <f>IFERROR((VLOOKUP(B1151,CREDITO_FINANCEIRO!A:E,5,FALSE)),"")</f>
        <v/>
      </c>
      <c r="E1151" s="95" t="str">
        <f>IFERROR((VLOOKUP(B1151,CREDITO_FINANCEIRO!A:C,3,FALSE)),"")</f>
        <v/>
      </c>
      <c r="F1151" s="120" t="str">
        <f>IFERROR((VLOOKUP(B1151,CREDITO_FINANCEIRO!A:G,4,FALSE)),"")</f>
        <v/>
      </c>
      <c r="G1151" s="120" t="e">
        <f>VLOOKUP(B1151,CREDITO_FINANCEIRO!A:G,6,FALSE)</f>
        <v>#N/A</v>
      </c>
      <c r="H1151" s="120" t="e">
        <f>VLOOKUP(B1151,CREDITO_FINANCEIRO!A:G,7,FALSE)</f>
        <v>#N/A</v>
      </c>
      <c r="I1151" s="91" t="e">
        <f>VLOOKUP(B1151,CREDITO_FINANCEIRO!A:K,10,FALSE)</f>
        <v>#N/A</v>
      </c>
      <c r="J1151" s="91" t="e">
        <f>VLOOKUP(B1151,CREDITO_FINANCEIRO!A:K,11,FALSE)</f>
        <v>#N/A</v>
      </c>
      <c r="K1151" s="91" t="e">
        <f>VLOOKUP(B1151,CREDITO_FINANCEIRO!A:L,12,FALSE)</f>
        <v>#N/A</v>
      </c>
      <c r="L1151" s="110" t="e">
        <f t="shared" si="170"/>
        <v>#N/A</v>
      </c>
      <c r="M1151" s="2" t="e">
        <f t="shared" si="171"/>
        <v>#N/A</v>
      </c>
      <c r="N1151" s="111" t="e">
        <f>VLOOKUP(Tabela4[[#This Row],[Proposta de Referência]],SIMP_CF!A:K,9,FALSE)</f>
        <v>#N/A</v>
      </c>
      <c r="O1151" s="111" t="e">
        <f>VLOOKUP(Tabela4[[#This Row],[Proposta de Referência]],SIMP_CF!A:K,8,FALSE)</f>
        <v>#N/A</v>
      </c>
      <c r="P1151" s="112" t="e">
        <f t="shared" si="172"/>
        <v>#N/A</v>
      </c>
      <c r="Q1151" s="112" t="e">
        <f t="shared" si="173"/>
        <v>#N/A</v>
      </c>
      <c r="R1151" t="e">
        <f t="shared" si="179"/>
        <v>#N/A</v>
      </c>
      <c r="S1151" s="108" t="e">
        <f t="shared" si="174"/>
        <v>#N/A</v>
      </c>
      <c r="T1151" s="108" t="e">
        <f t="shared" si="175"/>
        <v>#N/A</v>
      </c>
      <c r="U1151" s="110" t="e">
        <f t="shared" si="176"/>
        <v>#N/A</v>
      </c>
      <c r="V1151" t="e">
        <f t="shared" si="177"/>
        <v>#N/A</v>
      </c>
      <c r="W1151" t="str">
        <f t="shared" si="178"/>
        <v/>
      </c>
      <c r="X1151" s="24" t="str">
        <f>IFERROR(VLOOKUP(W1151,HOSPITAIS_COM_DIVIDAS!A:E,5,FALSE),"")</f>
        <v/>
      </c>
    </row>
    <row r="1152" spans="1:24" x14ac:dyDescent="0.25">
      <c r="A1152" s="52" t="str">
        <f>IFERROR((Tabela4[[#This Row],[Status da Proposta]]),"")</f>
        <v/>
      </c>
      <c r="B1152" s="121">
        <f>IFERROR((CREDITO_FINANCEIRO!A1152),"")</f>
        <v>0</v>
      </c>
      <c r="C1152" s="120" t="str">
        <f>IFERROR((VLOOKUP(B1152,CREDITO_FINANCEIRO!A:B,2,FALSE)),"")</f>
        <v/>
      </c>
      <c r="D1152" s="94" t="str">
        <f>IFERROR((VLOOKUP(B1152,CREDITO_FINANCEIRO!A:E,5,FALSE)),"")</f>
        <v/>
      </c>
      <c r="E1152" s="95" t="str">
        <f>IFERROR((VLOOKUP(B1152,CREDITO_FINANCEIRO!A:C,3,FALSE)),"")</f>
        <v/>
      </c>
      <c r="F1152" s="120" t="str">
        <f>IFERROR((VLOOKUP(B1152,CREDITO_FINANCEIRO!A:G,4,FALSE)),"")</f>
        <v/>
      </c>
      <c r="G1152" s="120" t="e">
        <f>VLOOKUP(B1152,CREDITO_FINANCEIRO!A:G,6,FALSE)</f>
        <v>#N/A</v>
      </c>
      <c r="H1152" s="120" t="e">
        <f>VLOOKUP(B1152,CREDITO_FINANCEIRO!A:G,7,FALSE)</f>
        <v>#N/A</v>
      </c>
      <c r="I1152" s="91" t="e">
        <f>VLOOKUP(B1152,CREDITO_FINANCEIRO!A:K,10,FALSE)</f>
        <v>#N/A</v>
      </c>
      <c r="J1152" s="91" t="e">
        <f>VLOOKUP(B1152,CREDITO_FINANCEIRO!A:K,11,FALSE)</f>
        <v>#N/A</v>
      </c>
      <c r="K1152" s="91" t="e">
        <f>VLOOKUP(B1152,CREDITO_FINANCEIRO!A:L,12,FALSE)</f>
        <v>#N/A</v>
      </c>
      <c r="L1152" s="110" t="e">
        <f t="shared" si="170"/>
        <v>#N/A</v>
      </c>
      <c r="M1152" s="2" t="e">
        <f t="shared" si="171"/>
        <v>#N/A</v>
      </c>
      <c r="N1152" s="111" t="e">
        <f>VLOOKUP(Tabela4[[#This Row],[Proposta de Referência]],SIMP_CF!A:K,9,FALSE)</f>
        <v>#N/A</v>
      </c>
      <c r="O1152" s="111" t="e">
        <f>VLOOKUP(Tabela4[[#This Row],[Proposta de Referência]],SIMP_CF!A:K,8,FALSE)</f>
        <v>#N/A</v>
      </c>
      <c r="P1152" s="112" t="e">
        <f t="shared" si="172"/>
        <v>#N/A</v>
      </c>
      <c r="Q1152" s="112" t="e">
        <f t="shared" si="173"/>
        <v>#N/A</v>
      </c>
      <c r="R1152" t="e">
        <f t="shared" si="179"/>
        <v>#N/A</v>
      </c>
      <c r="S1152" s="108" t="e">
        <f t="shared" si="174"/>
        <v>#N/A</v>
      </c>
      <c r="T1152" s="108" t="e">
        <f t="shared" si="175"/>
        <v>#N/A</v>
      </c>
      <c r="U1152" s="110" t="e">
        <f t="shared" si="176"/>
        <v>#N/A</v>
      </c>
      <c r="V1152" t="e">
        <f t="shared" si="177"/>
        <v>#N/A</v>
      </c>
      <c r="W1152" t="str">
        <f t="shared" si="178"/>
        <v/>
      </c>
      <c r="X1152" s="24" t="str">
        <f>IFERROR(VLOOKUP(W1152,HOSPITAIS_COM_DIVIDAS!A:E,5,FALSE),"")</f>
        <v/>
      </c>
    </row>
    <row r="1153" spans="1:24" x14ac:dyDescent="0.25">
      <c r="A1153" s="52" t="str">
        <f>IFERROR((Tabela4[[#This Row],[Status da Proposta]]),"")</f>
        <v/>
      </c>
      <c r="B1153" s="121">
        <f>IFERROR((CREDITO_FINANCEIRO!A1153),"")</f>
        <v>0</v>
      </c>
      <c r="C1153" s="120" t="str">
        <f>IFERROR((VLOOKUP(B1153,CREDITO_FINANCEIRO!A:B,2,FALSE)),"")</f>
        <v/>
      </c>
      <c r="D1153" s="94" t="str">
        <f>IFERROR((VLOOKUP(B1153,CREDITO_FINANCEIRO!A:E,5,FALSE)),"")</f>
        <v/>
      </c>
      <c r="E1153" s="95" t="str">
        <f>IFERROR((VLOOKUP(B1153,CREDITO_FINANCEIRO!A:C,3,FALSE)),"")</f>
        <v/>
      </c>
      <c r="F1153" s="120" t="str">
        <f>IFERROR((VLOOKUP(B1153,CREDITO_FINANCEIRO!A:G,4,FALSE)),"")</f>
        <v/>
      </c>
      <c r="G1153" s="120" t="e">
        <f>VLOOKUP(B1153,CREDITO_FINANCEIRO!A:G,6,FALSE)</f>
        <v>#N/A</v>
      </c>
      <c r="H1153" s="120" t="e">
        <f>VLOOKUP(B1153,CREDITO_FINANCEIRO!A:G,7,FALSE)</f>
        <v>#N/A</v>
      </c>
      <c r="I1153" s="91" t="e">
        <f>VLOOKUP(B1153,CREDITO_FINANCEIRO!A:K,10,FALSE)</f>
        <v>#N/A</v>
      </c>
      <c r="J1153" s="91" t="e">
        <f>VLOOKUP(B1153,CREDITO_FINANCEIRO!A:K,11,FALSE)</f>
        <v>#N/A</v>
      </c>
      <c r="K1153" s="91" t="e">
        <f>VLOOKUP(B1153,CREDITO_FINANCEIRO!A:L,12,FALSE)</f>
        <v>#N/A</v>
      </c>
      <c r="L1153" s="110" t="e">
        <f t="shared" si="170"/>
        <v>#N/A</v>
      </c>
      <c r="M1153" s="2" t="e">
        <f t="shared" si="171"/>
        <v>#N/A</v>
      </c>
      <c r="N1153" s="111" t="e">
        <f>VLOOKUP(Tabela4[[#This Row],[Proposta de Referência]],SIMP_CF!A:K,9,FALSE)</f>
        <v>#N/A</v>
      </c>
      <c r="O1153" s="111" t="e">
        <f>VLOOKUP(Tabela4[[#This Row],[Proposta de Referência]],SIMP_CF!A:K,8,FALSE)</f>
        <v>#N/A</v>
      </c>
      <c r="P1153" s="112" t="e">
        <f t="shared" si="172"/>
        <v>#N/A</v>
      </c>
      <c r="Q1153" s="112" t="e">
        <f t="shared" si="173"/>
        <v>#N/A</v>
      </c>
      <c r="R1153" t="e">
        <f t="shared" si="179"/>
        <v>#N/A</v>
      </c>
      <c r="S1153" s="108" t="e">
        <f t="shared" si="174"/>
        <v>#N/A</v>
      </c>
      <c r="T1153" s="108" t="e">
        <f t="shared" si="175"/>
        <v>#N/A</v>
      </c>
      <c r="U1153" s="110" t="e">
        <f t="shared" si="176"/>
        <v>#N/A</v>
      </c>
      <c r="V1153" t="e">
        <f t="shared" si="177"/>
        <v>#N/A</v>
      </c>
      <c r="W1153" t="str">
        <f t="shared" si="178"/>
        <v/>
      </c>
      <c r="X1153" s="24" t="str">
        <f>IFERROR(VLOOKUP(W1153,HOSPITAIS_COM_DIVIDAS!A:E,5,FALSE),"")</f>
        <v/>
      </c>
    </row>
    <row r="1154" spans="1:24" x14ac:dyDescent="0.25">
      <c r="A1154" s="52" t="str">
        <f>IFERROR((Tabela4[[#This Row],[Status da Proposta]]),"")</f>
        <v/>
      </c>
      <c r="B1154" s="121">
        <f>IFERROR((CREDITO_FINANCEIRO!A1154),"")</f>
        <v>0</v>
      </c>
      <c r="C1154" s="120" t="str">
        <f>IFERROR((VLOOKUP(B1154,CREDITO_FINANCEIRO!A:B,2,FALSE)),"")</f>
        <v/>
      </c>
      <c r="D1154" s="94" t="str">
        <f>IFERROR((VLOOKUP(B1154,CREDITO_FINANCEIRO!A:E,5,FALSE)),"")</f>
        <v/>
      </c>
      <c r="E1154" s="95" t="str">
        <f>IFERROR((VLOOKUP(B1154,CREDITO_FINANCEIRO!A:C,3,FALSE)),"")</f>
        <v/>
      </c>
      <c r="F1154" s="120" t="str">
        <f>IFERROR((VLOOKUP(B1154,CREDITO_FINANCEIRO!A:G,4,FALSE)),"")</f>
        <v/>
      </c>
      <c r="G1154" s="120" t="e">
        <f>VLOOKUP(B1154,CREDITO_FINANCEIRO!A:G,6,FALSE)</f>
        <v>#N/A</v>
      </c>
      <c r="H1154" s="120" t="e">
        <f>VLOOKUP(B1154,CREDITO_FINANCEIRO!A:G,7,FALSE)</f>
        <v>#N/A</v>
      </c>
      <c r="I1154" s="91" t="e">
        <f>VLOOKUP(B1154,CREDITO_FINANCEIRO!A:K,10,FALSE)</f>
        <v>#N/A</v>
      </c>
      <c r="J1154" s="91" t="e">
        <f>VLOOKUP(B1154,CREDITO_FINANCEIRO!A:K,11,FALSE)</f>
        <v>#N/A</v>
      </c>
      <c r="K1154" s="91" t="e">
        <f>VLOOKUP(B1154,CREDITO_FINANCEIRO!A:L,12,FALSE)</f>
        <v>#N/A</v>
      </c>
      <c r="L1154" s="110" t="e">
        <f t="shared" ref="L1154:L1217" si="180">MAX(I1154:K1154)</f>
        <v>#N/A</v>
      </c>
      <c r="M1154" s="2" t="e">
        <f t="shared" ref="M1154:M1217" si="181">IF(((L1154)=0),"NÃO, POSSUI VALOR","SIM, POSSUI VALOR")</f>
        <v>#N/A</v>
      </c>
      <c r="N1154" s="111" t="e">
        <f>VLOOKUP(Tabela4[[#This Row],[Proposta de Referência]],SIMP_CF!A:K,9,FALSE)</f>
        <v>#N/A</v>
      </c>
      <c r="O1154" s="111" t="e">
        <f>VLOOKUP(Tabela4[[#This Row],[Proposta de Referência]],SIMP_CF!A:K,8,FALSE)</f>
        <v>#N/A</v>
      </c>
      <c r="P1154" s="112" t="e">
        <f t="shared" ref="P1154:P1217" si="182">O1154+N1154</f>
        <v>#N/A</v>
      </c>
      <c r="Q1154" s="112" t="e">
        <f t="shared" ref="Q1154:Q1217" si="183">P1154*12</f>
        <v>#N/A</v>
      </c>
      <c r="R1154" t="e">
        <f t="shared" si="179"/>
        <v>#N/A</v>
      </c>
      <c r="S1154" s="108" t="e">
        <f t="shared" ref="S1154:S1217" si="184">IF(L1154&gt;10000000,"Faixa I - 30%",IF(L1154&gt;=5000000,"Faixa II - 40%","Faixa III - 50%"))</f>
        <v>#N/A</v>
      </c>
      <c r="T1154" s="108" t="e">
        <f t="shared" ref="T1154:T1217" si="185">IF(L1154&gt;10000000,L1154*0.3,IF(L1154&gt;=5000000,L1154*0.4,L1154*0.5))</f>
        <v>#N/A</v>
      </c>
      <c r="U1154" s="110" t="e">
        <f t="shared" ref="U1154:U1217" si="186">T1154-P1154</f>
        <v>#N/A</v>
      </c>
      <c r="V1154" t="e">
        <f t="shared" ref="V1154:V1217" si="187">IF(OR(U1154&gt;=T1154,U1154&lt;0,T1154=0),"NÃO, ATENDEU O CRITÉRIO","SIM, ATENDEU O CRITÉRIO")</f>
        <v>#N/A</v>
      </c>
      <c r="W1154" t="str">
        <f t="shared" ref="W1154:W1217" si="188">LEFT(D1154,8)</f>
        <v/>
      </c>
      <c r="X1154" s="24" t="str">
        <f>IFERROR(VLOOKUP(W1154,HOSPITAIS_COM_DIVIDAS!A:E,5,FALSE),"")</f>
        <v/>
      </c>
    </row>
    <row r="1155" spans="1:24" x14ac:dyDescent="0.25">
      <c r="A1155" s="52" t="str">
        <f>IFERROR((Tabela4[[#This Row],[Status da Proposta]]),"")</f>
        <v/>
      </c>
      <c r="B1155" s="121">
        <f>IFERROR((CREDITO_FINANCEIRO!A1155),"")</f>
        <v>0</v>
      </c>
      <c r="C1155" s="120" t="str">
        <f>IFERROR((VLOOKUP(B1155,CREDITO_FINANCEIRO!A:B,2,FALSE)),"")</f>
        <v/>
      </c>
      <c r="D1155" s="94" t="str">
        <f>IFERROR((VLOOKUP(B1155,CREDITO_FINANCEIRO!A:E,5,FALSE)),"")</f>
        <v/>
      </c>
      <c r="E1155" s="95" t="str">
        <f>IFERROR((VLOOKUP(B1155,CREDITO_FINANCEIRO!A:C,3,FALSE)),"")</f>
        <v/>
      </c>
      <c r="F1155" s="120" t="str">
        <f>IFERROR((VLOOKUP(B1155,CREDITO_FINANCEIRO!A:G,4,FALSE)),"")</f>
        <v/>
      </c>
      <c r="G1155" s="120" t="e">
        <f>VLOOKUP(B1155,CREDITO_FINANCEIRO!A:G,6,FALSE)</f>
        <v>#N/A</v>
      </c>
      <c r="H1155" s="120" t="e">
        <f>VLOOKUP(B1155,CREDITO_FINANCEIRO!A:G,7,FALSE)</f>
        <v>#N/A</v>
      </c>
      <c r="I1155" s="91" t="e">
        <f>VLOOKUP(B1155,CREDITO_FINANCEIRO!A:K,10,FALSE)</f>
        <v>#N/A</v>
      </c>
      <c r="J1155" s="91" t="e">
        <f>VLOOKUP(B1155,CREDITO_FINANCEIRO!A:K,11,FALSE)</f>
        <v>#N/A</v>
      </c>
      <c r="K1155" s="91" t="e">
        <f>VLOOKUP(B1155,CREDITO_FINANCEIRO!A:L,12,FALSE)</f>
        <v>#N/A</v>
      </c>
      <c r="L1155" s="110" t="e">
        <f t="shared" si="180"/>
        <v>#N/A</v>
      </c>
      <c r="M1155" s="2" t="e">
        <f t="shared" si="181"/>
        <v>#N/A</v>
      </c>
      <c r="N1155" s="111" t="e">
        <f>VLOOKUP(Tabela4[[#This Row],[Proposta de Referência]],SIMP_CF!A:K,9,FALSE)</f>
        <v>#N/A</v>
      </c>
      <c r="O1155" s="111" t="e">
        <f>VLOOKUP(Tabela4[[#This Row],[Proposta de Referência]],SIMP_CF!A:K,8,FALSE)</f>
        <v>#N/A</v>
      </c>
      <c r="P1155" s="112" t="e">
        <f t="shared" si="182"/>
        <v>#N/A</v>
      </c>
      <c r="Q1155" s="112" t="e">
        <f t="shared" si="183"/>
        <v>#N/A</v>
      </c>
      <c r="R1155" t="e">
        <f t="shared" ref="R1155:R1218" si="189">IF(P1155&gt;=100000,"SIM, POSSUI VALOR ACIMA DE R$100.000,00","NÃO, POSSUI VALOR NECESSÁRIO")</f>
        <v>#N/A</v>
      </c>
      <c r="S1155" s="108" t="e">
        <f t="shared" si="184"/>
        <v>#N/A</v>
      </c>
      <c r="T1155" s="108" t="e">
        <f t="shared" si="185"/>
        <v>#N/A</v>
      </c>
      <c r="U1155" s="110" t="e">
        <f t="shared" si="186"/>
        <v>#N/A</v>
      </c>
      <c r="V1155" t="e">
        <f t="shared" si="187"/>
        <v>#N/A</v>
      </c>
      <c r="W1155" t="str">
        <f t="shared" si="188"/>
        <v/>
      </c>
      <c r="X1155" s="24" t="str">
        <f>IFERROR(VLOOKUP(W1155,HOSPITAIS_COM_DIVIDAS!A:E,5,FALSE),"")</f>
        <v/>
      </c>
    </row>
    <row r="1156" spans="1:24" x14ac:dyDescent="0.25">
      <c r="A1156" s="52" t="str">
        <f>IFERROR((Tabela4[[#This Row],[Status da Proposta]]),"")</f>
        <v/>
      </c>
      <c r="B1156" s="121">
        <f>IFERROR((CREDITO_FINANCEIRO!A1156),"")</f>
        <v>0</v>
      </c>
      <c r="C1156" s="120" t="str">
        <f>IFERROR((VLOOKUP(B1156,CREDITO_FINANCEIRO!A:B,2,FALSE)),"")</f>
        <v/>
      </c>
      <c r="D1156" s="94" t="str">
        <f>IFERROR((VLOOKUP(B1156,CREDITO_FINANCEIRO!A:E,5,FALSE)),"")</f>
        <v/>
      </c>
      <c r="E1156" s="95" t="str">
        <f>IFERROR((VLOOKUP(B1156,CREDITO_FINANCEIRO!A:C,3,FALSE)),"")</f>
        <v/>
      </c>
      <c r="F1156" s="120" t="str">
        <f>IFERROR((VLOOKUP(B1156,CREDITO_FINANCEIRO!A:G,4,FALSE)),"")</f>
        <v/>
      </c>
      <c r="G1156" s="120" t="e">
        <f>VLOOKUP(B1156,CREDITO_FINANCEIRO!A:G,6,FALSE)</f>
        <v>#N/A</v>
      </c>
      <c r="H1156" s="120" t="e">
        <f>VLOOKUP(B1156,CREDITO_FINANCEIRO!A:G,7,FALSE)</f>
        <v>#N/A</v>
      </c>
      <c r="I1156" s="91" t="e">
        <f>VLOOKUP(B1156,CREDITO_FINANCEIRO!A:K,10,FALSE)</f>
        <v>#N/A</v>
      </c>
      <c r="J1156" s="91" t="e">
        <f>VLOOKUP(B1156,CREDITO_FINANCEIRO!A:K,11,FALSE)</f>
        <v>#N/A</v>
      </c>
      <c r="K1156" s="91" t="e">
        <f>VLOOKUP(B1156,CREDITO_FINANCEIRO!A:L,12,FALSE)</f>
        <v>#N/A</v>
      </c>
      <c r="L1156" s="110" t="e">
        <f t="shared" si="180"/>
        <v>#N/A</v>
      </c>
      <c r="M1156" s="2" t="e">
        <f t="shared" si="181"/>
        <v>#N/A</v>
      </c>
      <c r="N1156" s="111" t="e">
        <f>VLOOKUP(Tabela4[[#This Row],[Proposta de Referência]],SIMP_CF!A:K,9,FALSE)</f>
        <v>#N/A</v>
      </c>
      <c r="O1156" s="111" t="e">
        <f>VLOOKUP(Tabela4[[#This Row],[Proposta de Referência]],SIMP_CF!A:K,8,FALSE)</f>
        <v>#N/A</v>
      </c>
      <c r="P1156" s="112" t="e">
        <f t="shared" si="182"/>
        <v>#N/A</v>
      </c>
      <c r="Q1156" s="112" t="e">
        <f t="shared" si="183"/>
        <v>#N/A</v>
      </c>
      <c r="R1156" t="e">
        <f t="shared" si="189"/>
        <v>#N/A</v>
      </c>
      <c r="S1156" s="108" t="e">
        <f t="shared" si="184"/>
        <v>#N/A</v>
      </c>
      <c r="T1156" s="108" t="e">
        <f t="shared" si="185"/>
        <v>#N/A</v>
      </c>
      <c r="U1156" s="110" t="e">
        <f t="shared" si="186"/>
        <v>#N/A</v>
      </c>
      <c r="V1156" t="e">
        <f t="shared" si="187"/>
        <v>#N/A</v>
      </c>
      <c r="W1156" t="str">
        <f t="shared" si="188"/>
        <v/>
      </c>
      <c r="X1156" s="24" t="str">
        <f>IFERROR(VLOOKUP(W1156,HOSPITAIS_COM_DIVIDAS!A:E,5,FALSE),"")</f>
        <v/>
      </c>
    </row>
    <row r="1157" spans="1:24" x14ac:dyDescent="0.25">
      <c r="A1157" s="52" t="str">
        <f>IFERROR((Tabela4[[#This Row],[Status da Proposta]]),"")</f>
        <v/>
      </c>
      <c r="B1157" s="121">
        <f>IFERROR((CREDITO_FINANCEIRO!A1157),"")</f>
        <v>0</v>
      </c>
      <c r="C1157" s="120" t="str">
        <f>IFERROR((VLOOKUP(B1157,CREDITO_FINANCEIRO!A:B,2,FALSE)),"")</f>
        <v/>
      </c>
      <c r="D1157" s="94" t="str">
        <f>IFERROR((VLOOKUP(B1157,CREDITO_FINANCEIRO!A:E,5,FALSE)),"")</f>
        <v/>
      </c>
      <c r="E1157" s="95" t="str">
        <f>IFERROR((VLOOKUP(B1157,CREDITO_FINANCEIRO!A:C,3,FALSE)),"")</f>
        <v/>
      </c>
      <c r="F1157" s="120" t="str">
        <f>IFERROR((VLOOKUP(B1157,CREDITO_FINANCEIRO!A:G,4,FALSE)),"")</f>
        <v/>
      </c>
      <c r="G1157" s="120" t="e">
        <f>VLOOKUP(B1157,CREDITO_FINANCEIRO!A:G,6,FALSE)</f>
        <v>#N/A</v>
      </c>
      <c r="H1157" s="120" t="e">
        <f>VLOOKUP(B1157,CREDITO_FINANCEIRO!A:G,7,FALSE)</f>
        <v>#N/A</v>
      </c>
      <c r="I1157" s="91" t="e">
        <f>VLOOKUP(B1157,CREDITO_FINANCEIRO!A:K,10,FALSE)</f>
        <v>#N/A</v>
      </c>
      <c r="J1157" s="91" t="e">
        <f>VLOOKUP(B1157,CREDITO_FINANCEIRO!A:K,11,FALSE)</f>
        <v>#N/A</v>
      </c>
      <c r="K1157" s="91" t="e">
        <f>VLOOKUP(B1157,CREDITO_FINANCEIRO!A:L,12,FALSE)</f>
        <v>#N/A</v>
      </c>
      <c r="L1157" s="110" t="e">
        <f t="shared" si="180"/>
        <v>#N/A</v>
      </c>
      <c r="M1157" s="2" t="e">
        <f t="shared" si="181"/>
        <v>#N/A</v>
      </c>
      <c r="N1157" s="111" t="e">
        <f>VLOOKUP(Tabela4[[#This Row],[Proposta de Referência]],SIMP_CF!A:K,9,FALSE)</f>
        <v>#N/A</v>
      </c>
      <c r="O1157" s="111" t="e">
        <f>VLOOKUP(Tabela4[[#This Row],[Proposta de Referência]],SIMP_CF!A:K,8,FALSE)</f>
        <v>#N/A</v>
      </c>
      <c r="P1157" s="112" t="e">
        <f t="shared" si="182"/>
        <v>#N/A</v>
      </c>
      <c r="Q1157" s="112" t="e">
        <f t="shared" si="183"/>
        <v>#N/A</v>
      </c>
      <c r="R1157" t="e">
        <f t="shared" si="189"/>
        <v>#N/A</v>
      </c>
      <c r="S1157" s="108" t="e">
        <f t="shared" si="184"/>
        <v>#N/A</v>
      </c>
      <c r="T1157" s="108" t="e">
        <f t="shared" si="185"/>
        <v>#N/A</v>
      </c>
      <c r="U1157" s="110" t="e">
        <f t="shared" si="186"/>
        <v>#N/A</v>
      </c>
      <c r="V1157" t="e">
        <f t="shared" si="187"/>
        <v>#N/A</v>
      </c>
      <c r="W1157" t="str">
        <f t="shared" si="188"/>
        <v/>
      </c>
      <c r="X1157" s="24" t="str">
        <f>IFERROR(VLOOKUP(W1157,HOSPITAIS_COM_DIVIDAS!A:E,5,FALSE),"")</f>
        <v/>
      </c>
    </row>
    <row r="1158" spans="1:24" x14ac:dyDescent="0.25">
      <c r="A1158" s="52" t="str">
        <f>IFERROR((Tabela4[[#This Row],[Status da Proposta]]),"")</f>
        <v/>
      </c>
      <c r="B1158" s="121">
        <f>IFERROR((CREDITO_FINANCEIRO!A1158),"")</f>
        <v>0</v>
      </c>
      <c r="C1158" s="120" t="str">
        <f>IFERROR((VLOOKUP(B1158,CREDITO_FINANCEIRO!A:B,2,FALSE)),"")</f>
        <v/>
      </c>
      <c r="D1158" s="94" t="str">
        <f>IFERROR((VLOOKUP(B1158,CREDITO_FINANCEIRO!A:E,5,FALSE)),"")</f>
        <v/>
      </c>
      <c r="E1158" s="95" t="str">
        <f>IFERROR((VLOOKUP(B1158,CREDITO_FINANCEIRO!A:C,3,FALSE)),"")</f>
        <v/>
      </c>
      <c r="F1158" s="120" t="str">
        <f>IFERROR((VLOOKUP(B1158,CREDITO_FINANCEIRO!A:G,4,FALSE)),"")</f>
        <v/>
      </c>
      <c r="G1158" s="120" t="e">
        <f>VLOOKUP(B1158,CREDITO_FINANCEIRO!A:G,6,FALSE)</f>
        <v>#N/A</v>
      </c>
      <c r="H1158" s="120" t="e">
        <f>VLOOKUP(B1158,CREDITO_FINANCEIRO!A:G,7,FALSE)</f>
        <v>#N/A</v>
      </c>
      <c r="I1158" s="91" t="e">
        <f>VLOOKUP(B1158,CREDITO_FINANCEIRO!A:K,10,FALSE)</f>
        <v>#N/A</v>
      </c>
      <c r="J1158" s="91" t="e">
        <f>VLOOKUP(B1158,CREDITO_FINANCEIRO!A:K,11,FALSE)</f>
        <v>#N/A</v>
      </c>
      <c r="K1158" s="91" t="e">
        <f>VLOOKUP(B1158,CREDITO_FINANCEIRO!A:L,12,FALSE)</f>
        <v>#N/A</v>
      </c>
      <c r="L1158" s="110" t="e">
        <f t="shared" si="180"/>
        <v>#N/A</v>
      </c>
      <c r="M1158" s="2" t="e">
        <f t="shared" si="181"/>
        <v>#N/A</v>
      </c>
      <c r="N1158" s="111" t="e">
        <f>VLOOKUP(Tabela4[[#This Row],[Proposta de Referência]],SIMP_CF!A:K,9,FALSE)</f>
        <v>#N/A</v>
      </c>
      <c r="O1158" s="111" t="e">
        <f>VLOOKUP(Tabela4[[#This Row],[Proposta de Referência]],SIMP_CF!A:K,8,FALSE)</f>
        <v>#N/A</v>
      </c>
      <c r="P1158" s="112" t="e">
        <f t="shared" si="182"/>
        <v>#N/A</v>
      </c>
      <c r="Q1158" s="112" t="e">
        <f t="shared" si="183"/>
        <v>#N/A</v>
      </c>
      <c r="R1158" t="e">
        <f t="shared" si="189"/>
        <v>#N/A</v>
      </c>
      <c r="S1158" s="108" t="e">
        <f t="shared" si="184"/>
        <v>#N/A</v>
      </c>
      <c r="T1158" s="108" t="e">
        <f t="shared" si="185"/>
        <v>#N/A</v>
      </c>
      <c r="U1158" s="110" t="e">
        <f t="shared" si="186"/>
        <v>#N/A</v>
      </c>
      <c r="V1158" t="e">
        <f t="shared" si="187"/>
        <v>#N/A</v>
      </c>
      <c r="W1158" t="str">
        <f t="shared" si="188"/>
        <v/>
      </c>
      <c r="X1158" s="24" t="str">
        <f>IFERROR(VLOOKUP(W1158,HOSPITAIS_COM_DIVIDAS!A:E,5,FALSE),"")</f>
        <v/>
      </c>
    </row>
    <row r="1159" spans="1:24" x14ac:dyDescent="0.25">
      <c r="A1159" s="52" t="str">
        <f>IFERROR((Tabela4[[#This Row],[Status da Proposta]]),"")</f>
        <v/>
      </c>
      <c r="B1159" s="121">
        <f>IFERROR((CREDITO_FINANCEIRO!A1159),"")</f>
        <v>0</v>
      </c>
      <c r="C1159" s="120" t="str">
        <f>IFERROR((VLOOKUP(B1159,CREDITO_FINANCEIRO!A:B,2,FALSE)),"")</f>
        <v/>
      </c>
      <c r="D1159" s="94" t="str">
        <f>IFERROR((VLOOKUP(B1159,CREDITO_FINANCEIRO!A:E,5,FALSE)),"")</f>
        <v/>
      </c>
      <c r="E1159" s="95" t="str">
        <f>IFERROR((VLOOKUP(B1159,CREDITO_FINANCEIRO!A:C,3,FALSE)),"")</f>
        <v/>
      </c>
      <c r="F1159" s="120" t="str">
        <f>IFERROR((VLOOKUP(B1159,CREDITO_FINANCEIRO!A:G,4,FALSE)),"")</f>
        <v/>
      </c>
      <c r="G1159" s="120" t="e">
        <f>VLOOKUP(B1159,CREDITO_FINANCEIRO!A:G,6,FALSE)</f>
        <v>#N/A</v>
      </c>
      <c r="H1159" s="120" t="e">
        <f>VLOOKUP(B1159,CREDITO_FINANCEIRO!A:G,7,FALSE)</f>
        <v>#N/A</v>
      </c>
      <c r="I1159" s="91" t="e">
        <f>VLOOKUP(B1159,CREDITO_FINANCEIRO!A:K,10,FALSE)</f>
        <v>#N/A</v>
      </c>
      <c r="J1159" s="91" t="e">
        <f>VLOOKUP(B1159,CREDITO_FINANCEIRO!A:K,11,FALSE)</f>
        <v>#N/A</v>
      </c>
      <c r="K1159" s="91" t="e">
        <f>VLOOKUP(B1159,CREDITO_FINANCEIRO!A:L,12,FALSE)</f>
        <v>#N/A</v>
      </c>
      <c r="L1159" s="110" t="e">
        <f t="shared" si="180"/>
        <v>#N/A</v>
      </c>
      <c r="M1159" s="2" t="e">
        <f t="shared" si="181"/>
        <v>#N/A</v>
      </c>
      <c r="N1159" s="111" t="e">
        <f>VLOOKUP(Tabela4[[#This Row],[Proposta de Referência]],SIMP_CF!A:K,9,FALSE)</f>
        <v>#N/A</v>
      </c>
      <c r="O1159" s="111" t="e">
        <f>VLOOKUP(Tabela4[[#This Row],[Proposta de Referência]],SIMP_CF!A:K,8,FALSE)</f>
        <v>#N/A</v>
      </c>
      <c r="P1159" s="112" t="e">
        <f t="shared" si="182"/>
        <v>#N/A</v>
      </c>
      <c r="Q1159" s="112" t="e">
        <f t="shared" si="183"/>
        <v>#N/A</v>
      </c>
      <c r="R1159" t="e">
        <f t="shared" si="189"/>
        <v>#N/A</v>
      </c>
      <c r="S1159" s="108" t="e">
        <f t="shared" si="184"/>
        <v>#N/A</v>
      </c>
      <c r="T1159" s="108" t="e">
        <f t="shared" si="185"/>
        <v>#N/A</v>
      </c>
      <c r="U1159" s="110" t="e">
        <f t="shared" si="186"/>
        <v>#N/A</v>
      </c>
      <c r="V1159" t="e">
        <f t="shared" si="187"/>
        <v>#N/A</v>
      </c>
      <c r="W1159" t="str">
        <f t="shared" si="188"/>
        <v/>
      </c>
      <c r="X1159" s="24" t="str">
        <f>IFERROR(VLOOKUP(W1159,HOSPITAIS_COM_DIVIDAS!A:E,5,FALSE),"")</f>
        <v/>
      </c>
    </row>
    <row r="1160" spans="1:24" x14ac:dyDescent="0.25">
      <c r="A1160" s="52" t="str">
        <f>IFERROR((Tabela4[[#This Row],[Status da Proposta]]),"")</f>
        <v/>
      </c>
      <c r="B1160" s="121">
        <f>IFERROR((CREDITO_FINANCEIRO!A1160),"")</f>
        <v>0</v>
      </c>
      <c r="C1160" s="120" t="str">
        <f>IFERROR((VLOOKUP(B1160,CREDITO_FINANCEIRO!A:B,2,FALSE)),"")</f>
        <v/>
      </c>
      <c r="D1160" s="94" t="str">
        <f>IFERROR((VLOOKUP(B1160,CREDITO_FINANCEIRO!A:E,5,FALSE)),"")</f>
        <v/>
      </c>
      <c r="E1160" s="95" t="str">
        <f>IFERROR((VLOOKUP(B1160,CREDITO_FINANCEIRO!A:C,3,FALSE)),"")</f>
        <v/>
      </c>
      <c r="F1160" s="120" t="str">
        <f>IFERROR((VLOOKUP(B1160,CREDITO_FINANCEIRO!A:G,4,FALSE)),"")</f>
        <v/>
      </c>
      <c r="G1160" s="120" t="e">
        <f>VLOOKUP(B1160,CREDITO_FINANCEIRO!A:G,6,FALSE)</f>
        <v>#N/A</v>
      </c>
      <c r="H1160" s="120" t="e">
        <f>VLOOKUP(B1160,CREDITO_FINANCEIRO!A:G,7,FALSE)</f>
        <v>#N/A</v>
      </c>
      <c r="I1160" s="91" t="e">
        <f>VLOOKUP(B1160,CREDITO_FINANCEIRO!A:K,10,FALSE)</f>
        <v>#N/A</v>
      </c>
      <c r="J1160" s="91" t="e">
        <f>VLOOKUP(B1160,CREDITO_FINANCEIRO!A:K,11,FALSE)</f>
        <v>#N/A</v>
      </c>
      <c r="K1160" s="91" t="e">
        <f>VLOOKUP(B1160,CREDITO_FINANCEIRO!A:L,12,FALSE)</f>
        <v>#N/A</v>
      </c>
      <c r="L1160" s="110" t="e">
        <f t="shared" si="180"/>
        <v>#N/A</v>
      </c>
      <c r="M1160" s="2" t="e">
        <f t="shared" si="181"/>
        <v>#N/A</v>
      </c>
      <c r="N1160" s="111" t="e">
        <f>VLOOKUP(Tabela4[[#This Row],[Proposta de Referência]],SIMP_CF!A:K,9,FALSE)</f>
        <v>#N/A</v>
      </c>
      <c r="O1160" s="111" t="e">
        <f>VLOOKUP(Tabela4[[#This Row],[Proposta de Referência]],SIMP_CF!A:K,8,FALSE)</f>
        <v>#N/A</v>
      </c>
      <c r="P1160" s="112" t="e">
        <f t="shared" si="182"/>
        <v>#N/A</v>
      </c>
      <c r="Q1160" s="112" t="e">
        <f t="shared" si="183"/>
        <v>#N/A</v>
      </c>
      <c r="R1160" t="e">
        <f t="shared" si="189"/>
        <v>#N/A</v>
      </c>
      <c r="S1160" s="108" t="e">
        <f t="shared" si="184"/>
        <v>#N/A</v>
      </c>
      <c r="T1160" s="108" t="e">
        <f t="shared" si="185"/>
        <v>#N/A</v>
      </c>
      <c r="U1160" s="110" t="e">
        <f t="shared" si="186"/>
        <v>#N/A</v>
      </c>
      <c r="V1160" t="e">
        <f t="shared" si="187"/>
        <v>#N/A</v>
      </c>
      <c r="W1160" t="str">
        <f t="shared" si="188"/>
        <v/>
      </c>
      <c r="X1160" s="24" t="str">
        <f>IFERROR(VLOOKUP(W1160,HOSPITAIS_COM_DIVIDAS!A:E,5,FALSE),"")</f>
        <v/>
      </c>
    </row>
    <row r="1161" spans="1:24" x14ac:dyDescent="0.25">
      <c r="A1161" s="52" t="str">
        <f>IFERROR((Tabela4[[#This Row],[Status da Proposta]]),"")</f>
        <v/>
      </c>
      <c r="B1161" s="121">
        <f>IFERROR((CREDITO_FINANCEIRO!A1161),"")</f>
        <v>0</v>
      </c>
      <c r="C1161" s="120" t="str">
        <f>IFERROR((VLOOKUP(B1161,CREDITO_FINANCEIRO!A:B,2,FALSE)),"")</f>
        <v/>
      </c>
      <c r="D1161" s="94" t="str">
        <f>IFERROR((VLOOKUP(B1161,CREDITO_FINANCEIRO!A:E,5,FALSE)),"")</f>
        <v/>
      </c>
      <c r="E1161" s="95" t="str">
        <f>IFERROR((VLOOKUP(B1161,CREDITO_FINANCEIRO!A:C,3,FALSE)),"")</f>
        <v/>
      </c>
      <c r="F1161" s="120" t="str">
        <f>IFERROR((VLOOKUP(B1161,CREDITO_FINANCEIRO!A:G,4,FALSE)),"")</f>
        <v/>
      </c>
      <c r="G1161" s="120" t="e">
        <f>VLOOKUP(B1161,CREDITO_FINANCEIRO!A:G,6,FALSE)</f>
        <v>#N/A</v>
      </c>
      <c r="H1161" s="120" t="e">
        <f>VLOOKUP(B1161,CREDITO_FINANCEIRO!A:G,7,FALSE)</f>
        <v>#N/A</v>
      </c>
      <c r="I1161" s="91" t="e">
        <f>VLOOKUP(B1161,CREDITO_FINANCEIRO!A:K,10,FALSE)</f>
        <v>#N/A</v>
      </c>
      <c r="J1161" s="91" t="e">
        <f>VLOOKUP(B1161,CREDITO_FINANCEIRO!A:K,11,FALSE)</f>
        <v>#N/A</v>
      </c>
      <c r="K1161" s="91" t="e">
        <f>VLOOKUP(B1161,CREDITO_FINANCEIRO!A:L,12,FALSE)</f>
        <v>#N/A</v>
      </c>
      <c r="L1161" s="110" t="e">
        <f t="shared" si="180"/>
        <v>#N/A</v>
      </c>
      <c r="M1161" s="2" t="e">
        <f t="shared" si="181"/>
        <v>#N/A</v>
      </c>
      <c r="N1161" s="111" t="e">
        <f>VLOOKUP(Tabela4[[#This Row],[Proposta de Referência]],SIMP_CF!A:K,9,FALSE)</f>
        <v>#N/A</v>
      </c>
      <c r="O1161" s="111" t="e">
        <f>VLOOKUP(Tabela4[[#This Row],[Proposta de Referência]],SIMP_CF!A:K,8,FALSE)</f>
        <v>#N/A</v>
      </c>
      <c r="P1161" s="112" t="e">
        <f t="shared" si="182"/>
        <v>#N/A</v>
      </c>
      <c r="Q1161" s="112" t="e">
        <f t="shared" si="183"/>
        <v>#N/A</v>
      </c>
      <c r="R1161" t="e">
        <f t="shared" si="189"/>
        <v>#N/A</v>
      </c>
      <c r="S1161" s="108" t="e">
        <f t="shared" si="184"/>
        <v>#N/A</v>
      </c>
      <c r="T1161" s="108" t="e">
        <f t="shared" si="185"/>
        <v>#N/A</v>
      </c>
      <c r="U1161" s="110" t="e">
        <f t="shared" si="186"/>
        <v>#N/A</v>
      </c>
      <c r="V1161" t="e">
        <f t="shared" si="187"/>
        <v>#N/A</v>
      </c>
      <c r="W1161" t="str">
        <f t="shared" si="188"/>
        <v/>
      </c>
      <c r="X1161" s="24" t="str">
        <f>IFERROR(VLOOKUP(W1161,HOSPITAIS_COM_DIVIDAS!A:E,5,FALSE),"")</f>
        <v/>
      </c>
    </row>
    <row r="1162" spans="1:24" x14ac:dyDescent="0.25">
      <c r="A1162" s="52" t="str">
        <f>IFERROR((Tabela4[[#This Row],[Status da Proposta]]),"")</f>
        <v/>
      </c>
      <c r="B1162" s="121">
        <f>IFERROR((CREDITO_FINANCEIRO!A1162),"")</f>
        <v>0</v>
      </c>
      <c r="C1162" s="120" t="str">
        <f>IFERROR((VLOOKUP(B1162,CREDITO_FINANCEIRO!A:B,2,FALSE)),"")</f>
        <v/>
      </c>
      <c r="D1162" s="94" t="str">
        <f>IFERROR((VLOOKUP(B1162,CREDITO_FINANCEIRO!A:E,5,FALSE)),"")</f>
        <v/>
      </c>
      <c r="E1162" s="95" t="str">
        <f>IFERROR((VLOOKUP(B1162,CREDITO_FINANCEIRO!A:C,3,FALSE)),"")</f>
        <v/>
      </c>
      <c r="F1162" s="120" t="str">
        <f>IFERROR((VLOOKUP(B1162,CREDITO_FINANCEIRO!A:G,4,FALSE)),"")</f>
        <v/>
      </c>
      <c r="G1162" s="120" t="e">
        <f>VLOOKUP(B1162,CREDITO_FINANCEIRO!A:G,6,FALSE)</f>
        <v>#N/A</v>
      </c>
      <c r="H1162" s="120" t="e">
        <f>VLOOKUP(B1162,CREDITO_FINANCEIRO!A:G,7,FALSE)</f>
        <v>#N/A</v>
      </c>
      <c r="I1162" s="91" t="e">
        <f>VLOOKUP(B1162,CREDITO_FINANCEIRO!A:K,10,FALSE)</f>
        <v>#N/A</v>
      </c>
      <c r="J1162" s="91" t="e">
        <f>VLOOKUP(B1162,CREDITO_FINANCEIRO!A:K,11,FALSE)</f>
        <v>#N/A</v>
      </c>
      <c r="K1162" s="91" t="e">
        <f>VLOOKUP(B1162,CREDITO_FINANCEIRO!A:L,12,FALSE)</f>
        <v>#N/A</v>
      </c>
      <c r="L1162" s="110" t="e">
        <f t="shared" si="180"/>
        <v>#N/A</v>
      </c>
      <c r="M1162" s="2" t="e">
        <f t="shared" si="181"/>
        <v>#N/A</v>
      </c>
      <c r="N1162" s="111" t="e">
        <f>VLOOKUP(Tabela4[[#This Row],[Proposta de Referência]],SIMP_CF!A:K,9,FALSE)</f>
        <v>#N/A</v>
      </c>
      <c r="O1162" s="111" t="e">
        <f>VLOOKUP(Tabela4[[#This Row],[Proposta de Referência]],SIMP_CF!A:K,8,FALSE)</f>
        <v>#N/A</v>
      </c>
      <c r="P1162" s="112" t="e">
        <f t="shared" si="182"/>
        <v>#N/A</v>
      </c>
      <c r="Q1162" s="112" t="e">
        <f t="shared" si="183"/>
        <v>#N/A</v>
      </c>
      <c r="R1162" t="e">
        <f t="shared" si="189"/>
        <v>#N/A</v>
      </c>
      <c r="S1162" s="108" t="e">
        <f t="shared" si="184"/>
        <v>#N/A</v>
      </c>
      <c r="T1162" s="108" t="e">
        <f t="shared" si="185"/>
        <v>#N/A</v>
      </c>
      <c r="U1162" s="110" t="e">
        <f t="shared" si="186"/>
        <v>#N/A</v>
      </c>
      <c r="V1162" t="e">
        <f t="shared" si="187"/>
        <v>#N/A</v>
      </c>
      <c r="W1162" t="str">
        <f t="shared" si="188"/>
        <v/>
      </c>
      <c r="X1162" s="24" t="str">
        <f>IFERROR(VLOOKUP(W1162,HOSPITAIS_COM_DIVIDAS!A:E,5,FALSE),"")</f>
        <v/>
      </c>
    </row>
    <row r="1163" spans="1:24" x14ac:dyDescent="0.25">
      <c r="A1163" s="52" t="str">
        <f>IFERROR((Tabela4[[#This Row],[Status da Proposta]]),"")</f>
        <v/>
      </c>
      <c r="B1163" s="121">
        <f>IFERROR((CREDITO_FINANCEIRO!A1163),"")</f>
        <v>0</v>
      </c>
      <c r="C1163" s="120" t="str">
        <f>IFERROR((VLOOKUP(B1163,CREDITO_FINANCEIRO!A:B,2,FALSE)),"")</f>
        <v/>
      </c>
      <c r="D1163" s="94" t="str">
        <f>IFERROR((VLOOKUP(B1163,CREDITO_FINANCEIRO!A:E,5,FALSE)),"")</f>
        <v/>
      </c>
      <c r="E1163" s="95" t="str">
        <f>IFERROR((VLOOKUP(B1163,CREDITO_FINANCEIRO!A:C,3,FALSE)),"")</f>
        <v/>
      </c>
      <c r="F1163" s="120" t="str">
        <f>IFERROR((VLOOKUP(B1163,CREDITO_FINANCEIRO!A:G,4,FALSE)),"")</f>
        <v/>
      </c>
      <c r="G1163" s="120" t="e">
        <f>VLOOKUP(B1163,CREDITO_FINANCEIRO!A:G,6,FALSE)</f>
        <v>#N/A</v>
      </c>
      <c r="H1163" s="120" t="e">
        <f>VLOOKUP(B1163,CREDITO_FINANCEIRO!A:G,7,FALSE)</f>
        <v>#N/A</v>
      </c>
      <c r="I1163" s="91" t="e">
        <f>VLOOKUP(B1163,CREDITO_FINANCEIRO!A:K,10,FALSE)</f>
        <v>#N/A</v>
      </c>
      <c r="J1163" s="91" t="e">
        <f>VLOOKUP(B1163,CREDITO_FINANCEIRO!A:K,11,FALSE)</f>
        <v>#N/A</v>
      </c>
      <c r="K1163" s="91" t="e">
        <f>VLOOKUP(B1163,CREDITO_FINANCEIRO!A:L,12,FALSE)</f>
        <v>#N/A</v>
      </c>
      <c r="L1163" s="110" t="e">
        <f t="shared" si="180"/>
        <v>#N/A</v>
      </c>
      <c r="M1163" s="2" t="e">
        <f t="shared" si="181"/>
        <v>#N/A</v>
      </c>
      <c r="N1163" s="111" t="e">
        <f>VLOOKUP(Tabela4[[#This Row],[Proposta de Referência]],SIMP_CF!A:K,9,FALSE)</f>
        <v>#N/A</v>
      </c>
      <c r="O1163" s="111" t="e">
        <f>VLOOKUP(Tabela4[[#This Row],[Proposta de Referência]],SIMP_CF!A:K,8,FALSE)</f>
        <v>#N/A</v>
      </c>
      <c r="P1163" s="112" t="e">
        <f t="shared" si="182"/>
        <v>#N/A</v>
      </c>
      <c r="Q1163" s="112" t="e">
        <f t="shared" si="183"/>
        <v>#N/A</v>
      </c>
      <c r="R1163" t="e">
        <f t="shared" si="189"/>
        <v>#N/A</v>
      </c>
      <c r="S1163" s="108" t="e">
        <f t="shared" si="184"/>
        <v>#N/A</v>
      </c>
      <c r="T1163" s="108" t="e">
        <f t="shared" si="185"/>
        <v>#N/A</v>
      </c>
      <c r="U1163" s="110" t="e">
        <f t="shared" si="186"/>
        <v>#N/A</v>
      </c>
      <c r="V1163" t="e">
        <f t="shared" si="187"/>
        <v>#N/A</v>
      </c>
      <c r="W1163" t="str">
        <f t="shared" si="188"/>
        <v/>
      </c>
      <c r="X1163" s="24" t="str">
        <f>IFERROR(VLOOKUP(W1163,HOSPITAIS_COM_DIVIDAS!A:E,5,FALSE),"")</f>
        <v/>
      </c>
    </row>
    <row r="1164" spans="1:24" x14ac:dyDescent="0.25">
      <c r="A1164" s="52" t="str">
        <f>IFERROR((Tabela4[[#This Row],[Status da Proposta]]),"")</f>
        <v/>
      </c>
      <c r="B1164" s="121">
        <f>IFERROR((CREDITO_FINANCEIRO!A1164),"")</f>
        <v>0</v>
      </c>
      <c r="C1164" s="120" t="str">
        <f>IFERROR((VLOOKUP(B1164,CREDITO_FINANCEIRO!A:B,2,FALSE)),"")</f>
        <v/>
      </c>
      <c r="D1164" s="94" t="str">
        <f>IFERROR((VLOOKUP(B1164,CREDITO_FINANCEIRO!A:E,5,FALSE)),"")</f>
        <v/>
      </c>
      <c r="E1164" s="95" t="str">
        <f>IFERROR((VLOOKUP(B1164,CREDITO_FINANCEIRO!A:C,3,FALSE)),"")</f>
        <v/>
      </c>
      <c r="F1164" s="120" t="str">
        <f>IFERROR((VLOOKUP(B1164,CREDITO_FINANCEIRO!A:G,4,FALSE)),"")</f>
        <v/>
      </c>
      <c r="G1164" s="120" t="e">
        <f>VLOOKUP(B1164,CREDITO_FINANCEIRO!A:G,6,FALSE)</f>
        <v>#N/A</v>
      </c>
      <c r="H1164" s="120" t="e">
        <f>VLOOKUP(B1164,CREDITO_FINANCEIRO!A:G,7,FALSE)</f>
        <v>#N/A</v>
      </c>
      <c r="I1164" s="91" t="e">
        <f>VLOOKUP(B1164,CREDITO_FINANCEIRO!A:K,10,FALSE)</f>
        <v>#N/A</v>
      </c>
      <c r="J1164" s="91" t="e">
        <f>VLOOKUP(B1164,CREDITO_FINANCEIRO!A:K,11,FALSE)</f>
        <v>#N/A</v>
      </c>
      <c r="K1164" s="91" t="e">
        <f>VLOOKUP(B1164,CREDITO_FINANCEIRO!A:L,12,FALSE)</f>
        <v>#N/A</v>
      </c>
      <c r="L1164" s="110" t="e">
        <f t="shared" si="180"/>
        <v>#N/A</v>
      </c>
      <c r="M1164" s="2" t="e">
        <f t="shared" si="181"/>
        <v>#N/A</v>
      </c>
      <c r="N1164" s="111" t="e">
        <f>VLOOKUP(Tabela4[[#This Row],[Proposta de Referência]],SIMP_CF!A:K,9,FALSE)</f>
        <v>#N/A</v>
      </c>
      <c r="O1164" s="111" t="e">
        <f>VLOOKUP(Tabela4[[#This Row],[Proposta de Referência]],SIMP_CF!A:K,8,FALSE)</f>
        <v>#N/A</v>
      </c>
      <c r="P1164" s="112" t="e">
        <f t="shared" si="182"/>
        <v>#N/A</v>
      </c>
      <c r="Q1164" s="112" t="e">
        <f t="shared" si="183"/>
        <v>#N/A</v>
      </c>
      <c r="R1164" t="e">
        <f t="shared" si="189"/>
        <v>#N/A</v>
      </c>
      <c r="S1164" s="108" t="e">
        <f t="shared" si="184"/>
        <v>#N/A</v>
      </c>
      <c r="T1164" s="108" t="e">
        <f t="shared" si="185"/>
        <v>#N/A</v>
      </c>
      <c r="U1164" s="110" t="e">
        <f t="shared" si="186"/>
        <v>#N/A</v>
      </c>
      <c r="V1164" t="e">
        <f t="shared" si="187"/>
        <v>#N/A</v>
      </c>
      <c r="W1164" t="str">
        <f t="shared" si="188"/>
        <v/>
      </c>
      <c r="X1164" s="24" t="str">
        <f>IFERROR(VLOOKUP(W1164,HOSPITAIS_COM_DIVIDAS!A:E,5,FALSE),"")</f>
        <v/>
      </c>
    </row>
    <row r="1165" spans="1:24" x14ac:dyDescent="0.25">
      <c r="A1165" s="52" t="str">
        <f>IFERROR((Tabela4[[#This Row],[Status da Proposta]]),"")</f>
        <v/>
      </c>
      <c r="B1165" s="121">
        <f>IFERROR((CREDITO_FINANCEIRO!A1165),"")</f>
        <v>0</v>
      </c>
      <c r="C1165" s="120" t="str">
        <f>IFERROR((VLOOKUP(B1165,CREDITO_FINANCEIRO!A:B,2,FALSE)),"")</f>
        <v/>
      </c>
      <c r="D1165" s="94" t="str">
        <f>IFERROR((VLOOKUP(B1165,CREDITO_FINANCEIRO!A:E,5,FALSE)),"")</f>
        <v/>
      </c>
      <c r="E1165" s="95" t="str">
        <f>IFERROR((VLOOKUP(B1165,CREDITO_FINANCEIRO!A:C,3,FALSE)),"")</f>
        <v/>
      </c>
      <c r="F1165" s="120" t="str">
        <f>IFERROR((VLOOKUP(B1165,CREDITO_FINANCEIRO!A:G,4,FALSE)),"")</f>
        <v/>
      </c>
      <c r="G1165" s="120" t="e">
        <f>VLOOKUP(B1165,CREDITO_FINANCEIRO!A:G,6,FALSE)</f>
        <v>#N/A</v>
      </c>
      <c r="H1165" s="120" t="e">
        <f>VLOOKUP(B1165,CREDITO_FINANCEIRO!A:G,7,FALSE)</f>
        <v>#N/A</v>
      </c>
      <c r="I1165" s="91" t="e">
        <f>VLOOKUP(B1165,CREDITO_FINANCEIRO!A:K,10,FALSE)</f>
        <v>#N/A</v>
      </c>
      <c r="J1165" s="91" t="e">
        <f>VLOOKUP(B1165,CREDITO_FINANCEIRO!A:K,11,FALSE)</f>
        <v>#N/A</v>
      </c>
      <c r="K1165" s="91" t="e">
        <f>VLOOKUP(B1165,CREDITO_FINANCEIRO!A:L,12,FALSE)</f>
        <v>#N/A</v>
      </c>
      <c r="L1165" s="110" t="e">
        <f t="shared" si="180"/>
        <v>#N/A</v>
      </c>
      <c r="M1165" s="2" t="e">
        <f t="shared" si="181"/>
        <v>#N/A</v>
      </c>
      <c r="N1165" s="111" t="e">
        <f>VLOOKUP(Tabela4[[#This Row],[Proposta de Referência]],SIMP_CF!A:K,9,FALSE)</f>
        <v>#N/A</v>
      </c>
      <c r="O1165" s="111" t="e">
        <f>VLOOKUP(Tabela4[[#This Row],[Proposta de Referência]],SIMP_CF!A:K,8,FALSE)</f>
        <v>#N/A</v>
      </c>
      <c r="P1165" s="112" t="e">
        <f t="shared" si="182"/>
        <v>#N/A</v>
      </c>
      <c r="Q1165" s="112" t="e">
        <f t="shared" si="183"/>
        <v>#N/A</v>
      </c>
      <c r="R1165" t="e">
        <f t="shared" si="189"/>
        <v>#N/A</v>
      </c>
      <c r="S1165" s="108" t="e">
        <f t="shared" si="184"/>
        <v>#N/A</v>
      </c>
      <c r="T1165" s="108" t="e">
        <f t="shared" si="185"/>
        <v>#N/A</v>
      </c>
      <c r="U1165" s="110" t="e">
        <f t="shared" si="186"/>
        <v>#N/A</v>
      </c>
      <c r="V1165" t="e">
        <f t="shared" si="187"/>
        <v>#N/A</v>
      </c>
      <c r="W1165" t="str">
        <f t="shared" si="188"/>
        <v/>
      </c>
      <c r="X1165" s="24" t="str">
        <f>IFERROR(VLOOKUP(W1165,HOSPITAIS_COM_DIVIDAS!A:E,5,FALSE),"")</f>
        <v/>
      </c>
    </row>
    <row r="1166" spans="1:24" x14ac:dyDescent="0.25">
      <c r="A1166" s="52" t="str">
        <f>IFERROR((Tabela4[[#This Row],[Status da Proposta]]),"")</f>
        <v/>
      </c>
      <c r="B1166" s="121">
        <f>IFERROR((CREDITO_FINANCEIRO!A1166),"")</f>
        <v>0</v>
      </c>
      <c r="C1166" s="120" t="str">
        <f>IFERROR((VLOOKUP(B1166,CREDITO_FINANCEIRO!A:B,2,FALSE)),"")</f>
        <v/>
      </c>
      <c r="D1166" s="94" t="str">
        <f>IFERROR((VLOOKUP(B1166,CREDITO_FINANCEIRO!A:E,5,FALSE)),"")</f>
        <v/>
      </c>
      <c r="E1166" s="95" t="str">
        <f>IFERROR((VLOOKUP(B1166,CREDITO_FINANCEIRO!A:C,3,FALSE)),"")</f>
        <v/>
      </c>
      <c r="F1166" s="120" t="str">
        <f>IFERROR((VLOOKUP(B1166,CREDITO_FINANCEIRO!A:G,4,FALSE)),"")</f>
        <v/>
      </c>
      <c r="G1166" s="120" t="e">
        <f>VLOOKUP(B1166,CREDITO_FINANCEIRO!A:G,6,FALSE)</f>
        <v>#N/A</v>
      </c>
      <c r="H1166" s="120" t="e">
        <f>VLOOKUP(B1166,CREDITO_FINANCEIRO!A:G,7,FALSE)</f>
        <v>#N/A</v>
      </c>
      <c r="I1166" s="91" t="e">
        <f>VLOOKUP(B1166,CREDITO_FINANCEIRO!A:K,10,FALSE)</f>
        <v>#N/A</v>
      </c>
      <c r="J1166" s="91" t="e">
        <f>VLOOKUP(B1166,CREDITO_FINANCEIRO!A:K,11,FALSE)</f>
        <v>#N/A</v>
      </c>
      <c r="K1166" s="91" t="e">
        <f>VLOOKUP(B1166,CREDITO_FINANCEIRO!A:L,12,FALSE)</f>
        <v>#N/A</v>
      </c>
      <c r="L1166" s="110" t="e">
        <f t="shared" si="180"/>
        <v>#N/A</v>
      </c>
      <c r="M1166" s="2" t="e">
        <f t="shared" si="181"/>
        <v>#N/A</v>
      </c>
      <c r="N1166" s="111" t="e">
        <f>VLOOKUP(Tabela4[[#This Row],[Proposta de Referência]],SIMP_CF!A:K,9,FALSE)</f>
        <v>#N/A</v>
      </c>
      <c r="O1166" s="111" t="e">
        <f>VLOOKUP(Tabela4[[#This Row],[Proposta de Referência]],SIMP_CF!A:K,8,FALSE)</f>
        <v>#N/A</v>
      </c>
      <c r="P1166" s="112" t="e">
        <f t="shared" si="182"/>
        <v>#N/A</v>
      </c>
      <c r="Q1166" s="112" t="e">
        <f t="shared" si="183"/>
        <v>#N/A</v>
      </c>
      <c r="R1166" t="e">
        <f t="shared" si="189"/>
        <v>#N/A</v>
      </c>
      <c r="S1166" s="108" t="e">
        <f t="shared" si="184"/>
        <v>#N/A</v>
      </c>
      <c r="T1166" s="108" t="e">
        <f t="shared" si="185"/>
        <v>#N/A</v>
      </c>
      <c r="U1166" s="110" t="e">
        <f t="shared" si="186"/>
        <v>#N/A</v>
      </c>
      <c r="V1166" t="e">
        <f t="shared" si="187"/>
        <v>#N/A</v>
      </c>
      <c r="W1166" t="str">
        <f t="shared" si="188"/>
        <v/>
      </c>
      <c r="X1166" s="24" t="str">
        <f>IFERROR(VLOOKUP(W1166,HOSPITAIS_COM_DIVIDAS!A:E,5,FALSE),"")</f>
        <v/>
      </c>
    </row>
    <row r="1167" spans="1:24" x14ac:dyDescent="0.25">
      <c r="A1167" s="52" t="str">
        <f>IFERROR((Tabela4[[#This Row],[Status da Proposta]]),"")</f>
        <v/>
      </c>
      <c r="B1167" s="121">
        <f>IFERROR((CREDITO_FINANCEIRO!A1167),"")</f>
        <v>0</v>
      </c>
      <c r="C1167" s="120" t="str">
        <f>IFERROR((VLOOKUP(B1167,CREDITO_FINANCEIRO!A:B,2,FALSE)),"")</f>
        <v/>
      </c>
      <c r="D1167" s="94" t="str">
        <f>IFERROR((VLOOKUP(B1167,CREDITO_FINANCEIRO!A:E,5,FALSE)),"")</f>
        <v/>
      </c>
      <c r="E1167" s="95" t="str">
        <f>IFERROR((VLOOKUP(B1167,CREDITO_FINANCEIRO!A:C,3,FALSE)),"")</f>
        <v/>
      </c>
      <c r="F1167" s="120" t="str">
        <f>IFERROR((VLOOKUP(B1167,CREDITO_FINANCEIRO!A:G,4,FALSE)),"")</f>
        <v/>
      </c>
      <c r="G1167" s="120" t="e">
        <f>VLOOKUP(B1167,CREDITO_FINANCEIRO!A:G,6,FALSE)</f>
        <v>#N/A</v>
      </c>
      <c r="H1167" s="120" t="e">
        <f>VLOOKUP(B1167,CREDITO_FINANCEIRO!A:G,7,FALSE)</f>
        <v>#N/A</v>
      </c>
      <c r="I1167" s="91" t="e">
        <f>VLOOKUP(B1167,CREDITO_FINANCEIRO!A:K,10,FALSE)</f>
        <v>#N/A</v>
      </c>
      <c r="J1167" s="91" t="e">
        <f>VLOOKUP(B1167,CREDITO_FINANCEIRO!A:K,11,FALSE)</f>
        <v>#N/A</v>
      </c>
      <c r="K1167" s="91" t="e">
        <f>VLOOKUP(B1167,CREDITO_FINANCEIRO!A:L,12,FALSE)</f>
        <v>#N/A</v>
      </c>
      <c r="L1167" s="110" t="e">
        <f t="shared" si="180"/>
        <v>#N/A</v>
      </c>
      <c r="M1167" s="2" t="e">
        <f t="shared" si="181"/>
        <v>#N/A</v>
      </c>
      <c r="N1167" s="111" t="e">
        <f>VLOOKUP(Tabela4[[#This Row],[Proposta de Referência]],SIMP_CF!A:K,9,FALSE)</f>
        <v>#N/A</v>
      </c>
      <c r="O1167" s="111" t="e">
        <f>VLOOKUP(Tabela4[[#This Row],[Proposta de Referência]],SIMP_CF!A:K,8,FALSE)</f>
        <v>#N/A</v>
      </c>
      <c r="P1167" s="112" t="e">
        <f t="shared" si="182"/>
        <v>#N/A</v>
      </c>
      <c r="Q1167" s="112" t="e">
        <f t="shared" si="183"/>
        <v>#N/A</v>
      </c>
      <c r="R1167" t="e">
        <f t="shared" si="189"/>
        <v>#N/A</v>
      </c>
      <c r="S1167" s="108" t="e">
        <f t="shared" si="184"/>
        <v>#N/A</v>
      </c>
      <c r="T1167" s="108" t="e">
        <f t="shared" si="185"/>
        <v>#N/A</v>
      </c>
      <c r="U1167" s="110" t="e">
        <f t="shared" si="186"/>
        <v>#N/A</v>
      </c>
      <c r="V1167" t="e">
        <f t="shared" si="187"/>
        <v>#N/A</v>
      </c>
      <c r="W1167" t="str">
        <f t="shared" si="188"/>
        <v/>
      </c>
      <c r="X1167" s="24" t="str">
        <f>IFERROR(VLOOKUP(W1167,HOSPITAIS_COM_DIVIDAS!A:E,5,FALSE),"")</f>
        <v/>
      </c>
    </row>
    <row r="1168" spans="1:24" x14ac:dyDescent="0.25">
      <c r="A1168" s="52" t="str">
        <f>IFERROR((Tabela4[[#This Row],[Status da Proposta]]),"")</f>
        <v/>
      </c>
      <c r="B1168" s="121">
        <f>IFERROR((CREDITO_FINANCEIRO!A1168),"")</f>
        <v>0</v>
      </c>
      <c r="C1168" s="120" t="str">
        <f>IFERROR((VLOOKUP(B1168,CREDITO_FINANCEIRO!A:B,2,FALSE)),"")</f>
        <v/>
      </c>
      <c r="D1168" s="94" t="str">
        <f>IFERROR((VLOOKUP(B1168,CREDITO_FINANCEIRO!A:E,5,FALSE)),"")</f>
        <v/>
      </c>
      <c r="E1168" s="95" t="str">
        <f>IFERROR((VLOOKUP(B1168,CREDITO_FINANCEIRO!A:C,3,FALSE)),"")</f>
        <v/>
      </c>
      <c r="F1168" s="120" t="str">
        <f>IFERROR((VLOOKUP(B1168,CREDITO_FINANCEIRO!A:G,4,FALSE)),"")</f>
        <v/>
      </c>
      <c r="G1168" s="120" t="e">
        <f>VLOOKUP(B1168,CREDITO_FINANCEIRO!A:G,6,FALSE)</f>
        <v>#N/A</v>
      </c>
      <c r="H1168" s="120" t="e">
        <f>VLOOKUP(B1168,CREDITO_FINANCEIRO!A:G,7,FALSE)</f>
        <v>#N/A</v>
      </c>
      <c r="I1168" s="91" t="e">
        <f>VLOOKUP(B1168,CREDITO_FINANCEIRO!A:K,10,FALSE)</f>
        <v>#N/A</v>
      </c>
      <c r="J1168" s="91" t="e">
        <f>VLOOKUP(B1168,CREDITO_FINANCEIRO!A:K,11,FALSE)</f>
        <v>#N/A</v>
      </c>
      <c r="K1168" s="91" t="e">
        <f>VLOOKUP(B1168,CREDITO_FINANCEIRO!A:L,12,FALSE)</f>
        <v>#N/A</v>
      </c>
      <c r="L1168" s="110" t="e">
        <f t="shared" si="180"/>
        <v>#N/A</v>
      </c>
      <c r="M1168" s="2" t="e">
        <f t="shared" si="181"/>
        <v>#N/A</v>
      </c>
      <c r="N1168" s="111" t="e">
        <f>VLOOKUP(Tabela4[[#This Row],[Proposta de Referência]],SIMP_CF!A:K,9,FALSE)</f>
        <v>#N/A</v>
      </c>
      <c r="O1168" s="111" t="e">
        <f>VLOOKUP(Tabela4[[#This Row],[Proposta de Referência]],SIMP_CF!A:K,8,FALSE)</f>
        <v>#N/A</v>
      </c>
      <c r="P1168" s="112" t="e">
        <f t="shared" si="182"/>
        <v>#N/A</v>
      </c>
      <c r="Q1168" s="112" t="e">
        <f t="shared" si="183"/>
        <v>#N/A</v>
      </c>
      <c r="R1168" t="e">
        <f t="shared" si="189"/>
        <v>#N/A</v>
      </c>
      <c r="S1168" s="108" t="e">
        <f t="shared" si="184"/>
        <v>#N/A</v>
      </c>
      <c r="T1168" s="108" t="e">
        <f t="shared" si="185"/>
        <v>#N/A</v>
      </c>
      <c r="U1168" s="110" t="e">
        <f t="shared" si="186"/>
        <v>#N/A</v>
      </c>
      <c r="V1168" t="e">
        <f t="shared" si="187"/>
        <v>#N/A</v>
      </c>
      <c r="W1168" t="str">
        <f t="shared" si="188"/>
        <v/>
      </c>
      <c r="X1168" s="24" t="str">
        <f>IFERROR(VLOOKUP(W1168,HOSPITAIS_COM_DIVIDAS!A:E,5,FALSE),"")</f>
        <v/>
      </c>
    </row>
    <row r="1169" spans="1:24" x14ac:dyDescent="0.25">
      <c r="A1169" s="52" t="str">
        <f>IFERROR((Tabela4[[#This Row],[Status da Proposta]]),"")</f>
        <v/>
      </c>
      <c r="B1169" s="121">
        <f>IFERROR((CREDITO_FINANCEIRO!A1169),"")</f>
        <v>0</v>
      </c>
      <c r="C1169" s="120" t="str">
        <f>IFERROR((VLOOKUP(B1169,CREDITO_FINANCEIRO!A:B,2,FALSE)),"")</f>
        <v/>
      </c>
      <c r="D1169" s="94" t="str">
        <f>IFERROR((VLOOKUP(B1169,CREDITO_FINANCEIRO!A:E,5,FALSE)),"")</f>
        <v/>
      </c>
      <c r="E1169" s="95" t="str">
        <f>IFERROR((VLOOKUP(B1169,CREDITO_FINANCEIRO!A:C,3,FALSE)),"")</f>
        <v/>
      </c>
      <c r="F1169" s="120" t="str">
        <f>IFERROR((VLOOKUP(B1169,CREDITO_FINANCEIRO!A:G,4,FALSE)),"")</f>
        <v/>
      </c>
      <c r="G1169" s="120" t="e">
        <f>VLOOKUP(B1169,CREDITO_FINANCEIRO!A:G,6,FALSE)</f>
        <v>#N/A</v>
      </c>
      <c r="H1169" s="120" t="e">
        <f>VLOOKUP(B1169,CREDITO_FINANCEIRO!A:G,7,FALSE)</f>
        <v>#N/A</v>
      </c>
      <c r="I1169" s="91" t="e">
        <f>VLOOKUP(B1169,CREDITO_FINANCEIRO!A:K,10,FALSE)</f>
        <v>#N/A</v>
      </c>
      <c r="J1169" s="91" t="e">
        <f>VLOOKUP(B1169,CREDITO_FINANCEIRO!A:K,11,FALSE)</f>
        <v>#N/A</v>
      </c>
      <c r="K1169" s="91" t="e">
        <f>VLOOKUP(B1169,CREDITO_FINANCEIRO!A:L,12,FALSE)</f>
        <v>#N/A</v>
      </c>
      <c r="L1169" s="110" t="e">
        <f t="shared" si="180"/>
        <v>#N/A</v>
      </c>
      <c r="M1169" s="2" t="e">
        <f t="shared" si="181"/>
        <v>#N/A</v>
      </c>
      <c r="N1169" s="111" t="e">
        <f>VLOOKUP(Tabela4[[#This Row],[Proposta de Referência]],SIMP_CF!A:K,9,FALSE)</f>
        <v>#N/A</v>
      </c>
      <c r="O1169" s="111" t="e">
        <f>VLOOKUP(Tabela4[[#This Row],[Proposta de Referência]],SIMP_CF!A:K,8,FALSE)</f>
        <v>#N/A</v>
      </c>
      <c r="P1169" s="112" t="e">
        <f t="shared" si="182"/>
        <v>#N/A</v>
      </c>
      <c r="Q1169" s="112" t="e">
        <f t="shared" si="183"/>
        <v>#N/A</v>
      </c>
      <c r="R1169" t="e">
        <f t="shared" si="189"/>
        <v>#N/A</v>
      </c>
      <c r="S1169" s="108" t="e">
        <f t="shared" si="184"/>
        <v>#N/A</v>
      </c>
      <c r="T1169" s="108" t="e">
        <f t="shared" si="185"/>
        <v>#N/A</v>
      </c>
      <c r="U1169" s="110" t="e">
        <f t="shared" si="186"/>
        <v>#N/A</v>
      </c>
      <c r="V1169" t="e">
        <f t="shared" si="187"/>
        <v>#N/A</v>
      </c>
      <c r="W1169" t="str">
        <f t="shared" si="188"/>
        <v/>
      </c>
      <c r="X1169" s="24" t="str">
        <f>IFERROR(VLOOKUP(W1169,HOSPITAIS_COM_DIVIDAS!A:E,5,FALSE),"")</f>
        <v/>
      </c>
    </row>
    <row r="1170" spans="1:24" x14ac:dyDescent="0.25">
      <c r="A1170" s="52" t="str">
        <f>IFERROR((Tabela4[[#This Row],[Status da Proposta]]),"")</f>
        <v/>
      </c>
      <c r="B1170" s="121">
        <f>IFERROR((CREDITO_FINANCEIRO!A1170),"")</f>
        <v>0</v>
      </c>
      <c r="C1170" s="120" t="str">
        <f>IFERROR((VLOOKUP(B1170,CREDITO_FINANCEIRO!A:B,2,FALSE)),"")</f>
        <v/>
      </c>
      <c r="D1170" s="94" t="str">
        <f>IFERROR((VLOOKUP(B1170,CREDITO_FINANCEIRO!A:E,5,FALSE)),"")</f>
        <v/>
      </c>
      <c r="E1170" s="95" t="str">
        <f>IFERROR((VLOOKUP(B1170,CREDITO_FINANCEIRO!A:C,3,FALSE)),"")</f>
        <v/>
      </c>
      <c r="F1170" s="120" t="str">
        <f>IFERROR((VLOOKUP(B1170,CREDITO_FINANCEIRO!A:G,4,FALSE)),"")</f>
        <v/>
      </c>
      <c r="G1170" s="120" t="e">
        <f>VLOOKUP(B1170,CREDITO_FINANCEIRO!A:G,6,FALSE)</f>
        <v>#N/A</v>
      </c>
      <c r="H1170" s="120" t="e">
        <f>VLOOKUP(B1170,CREDITO_FINANCEIRO!A:G,7,FALSE)</f>
        <v>#N/A</v>
      </c>
      <c r="I1170" s="91" t="e">
        <f>VLOOKUP(B1170,CREDITO_FINANCEIRO!A:K,10,FALSE)</f>
        <v>#N/A</v>
      </c>
      <c r="J1170" s="91" t="e">
        <f>VLOOKUP(B1170,CREDITO_FINANCEIRO!A:K,11,FALSE)</f>
        <v>#N/A</v>
      </c>
      <c r="K1170" s="91" t="e">
        <f>VLOOKUP(B1170,CREDITO_FINANCEIRO!A:L,12,FALSE)</f>
        <v>#N/A</v>
      </c>
      <c r="L1170" s="110" t="e">
        <f t="shared" si="180"/>
        <v>#N/A</v>
      </c>
      <c r="M1170" s="2" t="e">
        <f t="shared" si="181"/>
        <v>#N/A</v>
      </c>
      <c r="N1170" s="111" t="e">
        <f>VLOOKUP(Tabela4[[#This Row],[Proposta de Referência]],SIMP_CF!A:K,9,FALSE)</f>
        <v>#N/A</v>
      </c>
      <c r="O1170" s="111" t="e">
        <f>VLOOKUP(Tabela4[[#This Row],[Proposta de Referência]],SIMP_CF!A:K,8,FALSE)</f>
        <v>#N/A</v>
      </c>
      <c r="P1170" s="112" t="e">
        <f t="shared" si="182"/>
        <v>#N/A</v>
      </c>
      <c r="Q1170" s="112" t="e">
        <f t="shared" si="183"/>
        <v>#N/A</v>
      </c>
      <c r="R1170" t="e">
        <f t="shared" si="189"/>
        <v>#N/A</v>
      </c>
      <c r="S1170" s="108" t="e">
        <f t="shared" si="184"/>
        <v>#N/A</v>
      </c>
      <c r="T1170" s="108" t="e">
        <f t="shared" si="185"/>
        <v>#N/A</v>
      </c>
      <c r="U1170" s="110" t="e">
        <f t="shared" si="186"/>
        <v>#N/A</v>
      </c>
      <c r="V1170" t="e">
        <f t="shared" si="187"/>
        <v>#N/A</v>
      </c>
      <c r="W1170" t="str">
        <f t="shared" si="188"/>
        <v/>
      </c>
      <c r="X1170" s="24" t="str">
        <f>IFERROR(VLOOKUP(W1170,HOSPITAIS_COM_DIVIDAS!A:E,5,FALSE),"")</f>
        <v/>
      </c>
    </row>
    <row r="1171" spans="1:24" x14ac:dyDescent="0.25">
      <c r="A1171" s="52" t="str">
        <f>IFERROR((Tabela4[[#This Row],[Status da Proposta]]),"")</f>
        <v/>
      </c>
      <c r="B1171" s="121">
        <f>IFERROR((CREDITO_FINANCEIRO!A1171),"")</f>
        <v>0</v>
      </c>
      <c r="C1171" s="120" t="str">
        <f>IFERROR((VLOOKUP(B1171,CREDITO_FINANCEIRO!A:B,2,FALSE)),"")</f>
        <v/>
      </c>
      <c r="D1171" s="94" t="str">
        <f>IFERROR((VLOOKUP(B1171,CREDITO_FINANCEIRO!A:E,5,FALSE)),"")</f>
        <v/>
      </c>
      <c r="E1171" s="95" t="str">
        <f>IFERROR((VLOOKUP(B1171,CREDITO_FINANCEIRO!A:C,3,FALSE)),"")</f>
        <v/>
      </c>
      <c r="F1171" s="120" t="str">
        <f>IFERROR((VLOOKUP(B1171,CREDITO_FINANCEIRO!A:G,4,FALSE)),"")</f>
        <v/>
      </c>
      <c r="G1171" s="120" t="e">
        <f>VLOOKUP(B1171,CREDITO_FINANCEIRO!A:G,6,FALSE)</f>
        <v>#N/A</v>
      </c>
      <c r="H1171" s="120" t="e">
        <f>VLOOKUP(B1171,CREDITO_FINANCEIRO!A:G,7,FALSE)</f>
        <v>#N/A</v>
      </c>
      <c r="I1171" s="91" t="e">
        <f>VLOOKUP(B1171,CREDITO_FINANCEIRO!A:K,10,FALSE)</f>
        <v>#N/A</v>
      </c>
      <c r="J1171" s="91" t="e">
        <f>VLOOKUP(B1171,CREDITO_FINANCEIRO!A:K,11,FALSE)</f>
        <v>#N/A</v>
      </c>
      <c r="K1171" s="91" t="e">
        <f>VLOOKUP(B1171,CREDITO_FINANCEIRO!A:L,12,FALSE)</f>
        <v>#N/A</v>
      </c>
      <c r="L1171" s="110" t="e">
        <f t="shared" si="180"/>
        <v>#N/A</v>
      </c>
      <c r="M1171" s="2" t="e">
        <f t="shared" si="181"/>
        <v>#N/A</v>
      </c>
      <c r="N1171" s="111" t="e">
        <f>VLOOKUP(Tabela4[[#This Row],[Proposta de Referência]],SIMP_CF!A:K,9,FALSE)</f>
        <v>#N/A</v>
      </c>
      <c r="O1171" s="111" t="e">
        <f>VLOOKUP(Tabela4[[#This Row],[Proposta de Referência]],SIMP_CF!A:K,8,FALSE)</f>
        <v>#N/A</v>
      </c>
      <c r="P1171" s="112" t="e">
        <f t="shared" si="182"/>
        <v>#N/A</v>
      </c>
      <c r="Q1171" s="112" t="e">
        <f t="shared" si="183"/>
        <v>#N/A</v>
      </c>
      <c r="R1171" t="e">
        <f t="shared" si="189"/>
        <v>#N/A</v>
      </c>
      <c r="S1171" s="108" t="e">
        <f t="shared" si="184"/>
        <v>#N/A</v>
      </c>
      <c r="T1171" s="108" t="e">
        <f t="shared" si="185"/>
        <v>#N/A</v>
      </c>
      <c r="U1171" s="110" t="e">
        <f t="shared" si="186"/>
        <v>#N/A</v>
      </c>
      <c r="V1171" t="e">
        <f t="shared" si="187"/>
        <v>#N/A</v>
      </c>
      <c r="W1171" t="str">
        <f t="shared" si="188"/>
        <v/>
      </c>
      <c r="X1171" s="24" t="str">
        <f>IFERROR(VLOOKUP(W1171,HOSPITAIS_COM_DIVIDAS!A:E,5,FALSE),"")</f>
        <v/>
      </c>
    </row>
    <row r="1172" spans="1:24" x14ac:dyDescent="0.25">
      <c r="A1172" s="52" t="str">
        <f>IFERROR((Tabela4[[#This Row],[Status da Proposta]]),"")</f>
        <v/>
      </c>
      <c r="B1172" s="121">
        <f>IFERROR((CREDITO_FINANCEIRO!A1172),"")</f>
        <v>0</v>
      </c>
      <c r="C1172" s="120" t="str">
        <f>IFERROR((VLOOKUP(B1172,CREDITO_FINANCEIRO!A:B,2,FALSE)),"")</f>
        <v/>
      </c>
      <c r="D1172" s="94" t="str">
        <f>IFERROR((VLOOKUP(B1172,CREDITO_FINANCEIRO!A:E,5,FALSE)),"")</f>
        <v/>
      </c>
      <c r="E1172" s="95" t="str">
        <f>IFERROR((VLOOKUP(B1172,CREDITO_FINANCEIRO!A:C,3,FALSE)),"")</f>
        <v/>
      </c>
      <c r="F1172" s="120" t="str">
        <f>IFERROR((VLOOKUP(B1172,CREDITO_FINANCEIRO!A:G,4,FALSE)),"")</f>
        <v/>
      </c>
      <c r="G1172" s="120" t="e">
        <f>VLOOKUP(B1172,CREDITO_FINANCEIRO!A:G,6,FALSE)</f>
        <v>#N/A</v>
      </c>
      <c r="H1172" s="120" t="e">
        <f>VLOOKUP(B1172,CREDITO_FINANCEIRO!A:G,7,FALSE)</f>
        <v>#N/A</v>
      </c>
      <c r="I1172" s="91" t="e">
        <f>VLOOKUP(B1172,CREDITO_FINANCEIRO!A:K,10,FALSE)</f>
        <v>#N/A</v>
      </c>
      <c r="J1172" s="91" t="e">
        <f>VLOOKUP(B1172,CREDITO_FINANCEIRO!A:K,11,FALSE)</f>
        <v>#N/A</v>
      </c>
      <c r="K1172" s="91" t="e">
        <f>VLOOKUP(B1172,CREDITO_FINANCEIRO!A:L,12,FALSE)</f>
        <v>#N/A</v>
      </c>
      <c r="L1172" s="110" t="e">
        <f t="shared" si="180"/>
        <v>#N/A</v>
      </c>
      <c r="M1172" s="2" t="e">
        <f t="shared" si="181"/>
        <v>#N/A</v>
      </c>
      <c r="N1172" s="111" t="e">
        <f>VLOOKUP(Tabela4[[#This Row],[Proposta de Referência]],SIMP_CF!A:K,9,FALSE)</f>
        <v>#N/A</v>
      </c>
      <c r="O1172" s="111" t="e">
        <f>VLOOKUP(Tabela4[[#This Row],[Proposta de Referência]],SIMP_CF!A:K,8,FALSE)</f>
        <v>#N/A</v>
      </c>
      <c r="P1172" s="112" t="e">
        <f t="shared" si="182"/>
        <v>#N/A</v>
      </c>
      <c r="Q1172" s="112" t="e">
        <f t="shared" si="183"/>
        <v>#N/A</v>
      </c>
      <c r="R1172" t="e">
        <f t="shared" si="189"/>
        <v>#N/A</v>
      </c>
      <c r="S1172" s="108" t="e">
        <f t="shared" si="184"/>
        <v>#N/A</v>
      </c>
      <c r="T1172" s="108" t="e">
        <f t="shared" si="185"/>
        <v>#N/A</v>
      </c>
      <c r="U1172" s="110" t="e">
        <f t="shared" si="186"/>
        <v>#N/A</v>
      </c>
      <c r="V1172" t="e">
        <f t="shared" si="187"/>
        <v>#N/A</v>
      </c>
      <c r="W1172" t="str">
        <f t="shared" si="188"/>
        <v/>
      </c>
      <c r="X1172" s="24" t="str">
        <f>IFERROR(VLOOKUP(W1172,HOSPITAIS_COM_DIVIDAS!A:E,5,FALSE),"")</f>
        <v/>
      </c>
    </row>
    <row r="1173" spans="1:24" x14ac:dyDescent="0.25">
      <c r="A1173" s="52" t="str">
        <f>IFERROR((Tabela4[[#This Row],[Status da Proposta]]),"")</f>
        <v/>
      </c>
      <c r="B1173" s="121">
        <f>IFERROR((CREDITO_FINANCEIRO!A1173),"")</f>
        <v>0</v>
      </c>
      <c r="C1173" s="120" t="str">
        <f>IFERROR((VLOOKUP(B1173,CREDITO_FINANCEIRO!A:B,2,FALSE)),"")</f>
        <v/>
      </c>
      <c r="D1173" s="94" t="str">
        <f>IFERROR((VLOOKUP(B1173,CREDITO_FINANCEIRO!A:E,5,FALSE)),"")</f>
        <v/>
      </c>
      <c r="E1173" s="95" t="str">
        <f>IFERROR((VLOOKUP(B1173,CREDITO_FINANCEIRO!A:C,3,FALSE)),"")</f>
        <v/>
      </c>
      <c r="F1173" s="120" t="str">
        <f>IFERROR((VLOOKUP(B1173,CREDITO_FINANCEIRO!A:G,4,FALSE)),"")</f>
        <v/>
      </c>
      <c r="G1173" s="120" t="e">
        <f>VLOOKUP(B1173,CREDITO_FINANCEIRO!A:G,6,FALSE)</f>
        <v>#N/A</v>
      </c>
      <c r="H1173" s="120" t="e">
        <f>VLOOKUP(B1173,CREDITO_FINANCEIRO!A:G,7,FALSE)</f>
        <v>#N/A</v>
      </c>
      <c r="I1173" s="91" t="e">
        <f>VLOOKUP(B1173,CREDITO_FINANCEIRO!A:K,10,FALSE)</f>
        <v>#N/A</v>
      </c>
      <c r="J1173" s="91" t="e">
        <f>VLOOKUP(B1173,CREDITO_FINANCEIRO!A:K,11,FALSE)</f>
        <v>#N/A</v>
      </c>
      <c r="K1173" s="91" t="e">
        <f>VLOOKUP(B1173,CREDITO_FINANCEIRO!A:L,12,FALSE)</f>
        <v>#N/A</v>
      </c>
      <c r="L1173" s="110" t="e">
        <f t="shared" si="180"/>
        <v>#N/A</v>
      </c>
      <c r="M1173" s="2" t="e">
        <f t="shared" si="181"/>
        <v>#N/A</v>
      </c>
      <c r="N1173" s="111" t="e">
        <f>VLOOKUP(Tabela4[[#This Row],[Proposta de Referência]],SIMP_CF!A:K,9,FALSE)</f>
        <v>#N/A</v>
      </c>
      <c r="O1173" s="111" t="e">
        <f>VLOOKUP(Tabela4[[#This Row],[Proposta de Referência]],SIMP_CF!A:K,8,FALSE)</f>
        <v>#N/A</v>
      </c>
      <c r="P1173" s="112" t="e">
        <f t="shared" si="182"/>
        <v>#N/A</v>
      </c>
      <c r="Q1173" s="112" t="e">
        <f t="shared" si="183"/>
        <v>#N/A</v>
      </c>
      <c r="R1173" t="e">
        <f t="shared" si="189"/>
        <v>#N/A</v>
      </c>
      <c r="S1173" s="108" t="e">
        <f t="shared" si="184"/>
        <v>#N/A</v>
      </c>
      <c r="T1173" s="108" t="e">
        <f t="shared" si="185"/>
        <v>#N/A</v>
      </c>
      <c r="U1173" s="110" t="e">
        <f t="shared" si="186"/>
        <v>#N/A</v>
      </c>
      <c r="V1173" t="e">
        <f t="shared" si="187"/>
        <v>#N/A</v>
      </c>
      <c r="W1173" t="str">
        <f t="shared" si="188"/>
        <v/>
      </c>
      <c r="X1173" s="24" t="str">
        <f>IFERROR(VLOOKUP(W1173,HOSPITAIS_COM_DIVIDAS!A:E,5,FALSE),"")</f>
        <v/>
      </c>
    </row>
    <row r="1174" spans="1:24" x14ac:dyDescent="0.25">
      <c r="A1174" s="52" t="str">
        <f>IFERROR((Tabela4[[#This Row],[Status da Proposta]]),"")</f>
        <v/>
      </c>
      <c r="B1174" s="121">
        <f>IFERROR((CREDITO_FINANCEIRO!A1174),"")</f>
        <v>0</v>
      </c>
      <c r="C1174" s="120" t="str">
        <f>IFERROR((VLOOKUP(B1174,CREDITO_FINANCEIRO!A:B,2,FALSE)),"")</f>
        <v/>
      </c>
      <c r="D1174" s="94" t="str">
        <f>IFERROR((VLOOKUP(B1174,CREDITO_FINANCEIRO!A:E,5,FALSE)),"")</f>
        <v/>
      </c>
      <c r="E1174" s="95" t="str">
        <f>IFERROR((VLOOKUP(B1174,CREDITO_FINANCEIRO!A:C,3,FALSE)),"")</f>
        <v/>
      </c>
      <c r="F1174" s="120" t="str">
        <f>IFERROR((VLOOKUP(B1174,CREDITO_FINANCEIRO!A:G,4,FALSE)),"")</f>
        <v/>
      </c>
      <c r="G1174" s="120" t="e">
        <f>VLOOKUP(B1174,CREDITO_FINANCEIRO!A:G,6,FALSE)</f>
        <v>#N/A</v>
      </c>
      <c r="H1174" s="120" t="e">
        <f>VLOOKUP(B1174,CREDITO_FINANCEIRO!A:G,7,FALSE)</f>
        <v>#N/A</v>
      </c>
      <c r="I1174" s="91" t="e">
        <f>VLOOKUP(B1174,CREDITO_FINANCEIRO!A:K,10,FALSE)</f>
        <v>#N/A</v>
      </c>
      <c r="J1174" s="91" t="e">
        <f>VLOOKUP(B1174,CREDITO_FINANCEIRO!A:K,11,FALSE)</f>
        <v>#N/A</v>
      </c>
      <c r="K1174" s="91" t="e">
        <f>VLOOKUP(B1174,CREDITO_FINANCEIRO!A:L,12,FALSE)</f>
        <v>#N/A</v>
      </c>
      <c r="L1174" s="110" t="e">
        <f t="shared" si="180"/>
        <v>#N/A</v>
      </c>
      <c r="M1174" s="2" t="e">
        <f t="shared" si="181"/>
        <v>#N/A</v>
      </c>
      <c r="N1174" s="111" t="e">
        <f>VLOOKUP(Tabela4[[#This Row],[Proposta de Referência]],SIMP_CF!A:K,9,FALSE)</f>
        <v>#N/A</v>
      </c>
      <c r="O1174" s="111" t="e">
        <f>VLOOKUP(Tabela4[[#This Row],[Proposta de Referência]],SIMP_CF!A:K,8,FALSE)</f>
        <v>#N/A</v>
      </c>
      <c r="P1174" s="112" t="e">
        <f t="shared" si="182"/>
        <v>#N/A</v>
      </c>
      <c r="Q1174" s="112" t="e">
        <f t="shared" si="183"/>
        <v>#N/A</v>
      </c>
      <c r="R1174" t="e">
        <f t="shared" si="189"/>
        <v>#N/A</v>
      </c>
      <c r="S1174" s="108" t="e">
        <f t="shared" si="184"/>
        <v>#N/A</v>
      </c>
      <c r="T1174" s="108" t="e">
        <f t="shared" si="185"/>
        <v>#N/A</v>
      </c>
      <c r="U1174" s="110" t="e">
        <f t="shared" si="186"/>
        <v>#N/A</v>
      </c>
      <c r="V1174" t="e">
        <f t="shared" si="187"/>
        <v>#N/A</v>
      </c>
      <c r="W1174" t="str">
        <f t="shared" si="188"/>
        <v/>
      </c>
      <c r="X1174" s="24" t="str">
        <f>IFERROR(VLOOKUP(W1174,HOSPITAIS_COM_DIVIDAS!A:E,5,FALSE),"")</f>
        <v/>
      </c>
    </row>
    <row r="1175" spans="1:24" x14ac:dyDescent="0.25">
      <c r="A1175" s="52" t="str">
        <f>IFERROR((Tabela4[[#This Row],[Status da Proposta]]),"")</f>
        <v/>
      </c>
      <c r="B1175" s="121">
        <f>IFERROR((CREDITO_FINANCEIRO!A1175),"")</f>
        <v>0</v>
      </c>
      <c r="C1175" s="120" t="str">
        <f>IFERROR((VLOOKUP(B1175,CREDITO_FINANCEIRO!A:B,2,FALSE)),"")</f>
        <v/>
      </c>
      <c r="D1175" s="94" t="str">
        <f>IFERROR((VLOOKUP(B1175,CREDITO_FINANCEIRO!A:E,5,FALSE)),"")</f>
        <v/>
      </c>
      <c r="E1175" s="95" t="str">
        <f>IFERROR((VLOOKUP(B1175,CREDITO_FINANCEIRO!A:C,3,FALSE)),"")</f>
        <v/>
      </c>
      <c r="F1175" s="120" t="str">
        <f>IFERROR((VLOOKUP(B1175,CREDITO_FINANCEIRO!A:G,4,FALSE)),"")</f>
        <v/>
      </c>
      <c r="G1175" s="120" t="e">
        <f>VLOOKUP(B1175,CREDITO_FINANCEIRO!A:G,6,FALSE)</f>
        <v>#N/A</v>
      </c>
      <c r="H1175" s="120" t="e">
        <f>VLOOKUP(B1175,CREDITO_FINANCEIRO!A:G,7,FALSE)</f>
        <v>#N/A</v>
      </c>
      <c r="I1175" s="91" t="e">
        <f>VLOOKUP(B1175,CREDITO_FINANCEIRO!A:K,10,FALSE)</f>
        <v>#N/A</v>
      </c>
      <c r="J1175" s="91" t="e">
        <f>VLOOKUP(B1175,CREDITO_FINANCEIRO!A:K,11,FALSE)</f>
        <v>#N/A</v>
      </c>
      <c r="K1175" s="91" t="e">
        <f>VLOOKUP(B1175,CREDITO_FINANCEIRO!A:L,12,FALSE)</f>
        <v>#N/A</v>
      </c>
      <c r="L1175" s="110" t="e">
        <f t="shared" si="180"/>
        <v>#N/A</v>
      </c>
      <c r="M1175" s="2" t="e">
        <f t="shared" si="181"/>
        <v>#N/A</v>
      </c>
      <c r="N1175" s="111" t="e">
        <f>VLOOKUP(Tabela4[[#This Row],[Proposta de Referência]],SIMP_CF!A:K,9,FALSE)</f>
        <v>#N/A</v>
      </c>
      <c r="O1175" s="111" t="e">
        <f>VLOOKUP(Tabela4[[#This Row],[Proposta de Referência]],SIMP_CF!A:K,8,FALSE)</f>
        <v>#N/A</v>
      </c>
      <c r="P1175" s="112" t="e">
        <f t="shared" si="182"/>
        <v>#N/A</v>
      </c>
      <c r="Q1175" s="112" t="e">
        <f t="shared" si="183"/>
        <v>#N/A</v>
      </c>
      <c r="R1175" t="e">
        <f t="shared" si="189"/>
        <v>#N/A</v>
      </c>
      <c r="S1175" s="108" t="e">
        <f t="shared" si="184"/>
        <v>#N/A</v>
      </c>
      <c r="T1175" s="108" t="e">
        <f t="shared" si="185"/>
        <v>#N/A</v>
      </c>
      <c r="U1175" s="110" t="e">
        <f t="shared" si="186"/>
        <v>#N/A</v>
      </c>
      <c r="V1175" t="e">
        <f t="shared" si="187"/>
        <v>#N/A</v>
      </c>
      <c r="W1175" t="str">
        <f t="shared" si="188"/>
        <v/>
      </c>
      <c r="X1175" s="24" t="str">
        <f>IFERROR(VLOOKUP(W1175,HOSPITAIS_COM_DIVIDAS!A:E,5,FALSE),"")</f>
        <v/>
      </c>
    </row>
    <row r="1176" spans="1:24" x14ac:dyDescent="0.25">
      <c r="A1176" s="52" t="str">
        <f>IFERROR((Tabela4[[#This Row],[Status da Proposta]]),"")</f>
        <v/>
      </c>
      <c r="B1176" s="121">
        <f>IFERROR((CREDITO_FINANCEIRO!A1176),"")</f>
        <v>0</v>
      </c>
      <c r="C1176" s="120" t="str">
        <f>IFERROR((VLOOKUP(B1176,CREDITO_FINANCEIRO!A:B,2,FALSE)),"")</f>
        <v/>
      </c>
      <c r="D1176" s="94" t="str">
        <f>IFERROR((VLOOKUP(B1176,CREDITO_FINANCEIRO!A:E,5,FALSE)),"")</f>
        <v/>
      </c>
      <c r="E1176" s="95" t="str">
        <f>IFERROR((VLOOKUP(B1176,CREDITO_FINANCEIRO!A:C,3,FALSE)),"")</f>
        <v/>
      </c>
      <c r="F1176" s="120" t="str">
        <f>IFERROR((VLOOKUP(B1176,CREDITO_FINANCEIRO!A:G,4,FALSE)),"")</f>
        <v/>
      </c>
      <c r="G1176" s="120" t="e">
        <f>VLOOKUP(B1176,CREDITO_FINANCEIRO!A:G,6,FALSE)</f>
        <v>#N/A</v>
      </c>
      <c r="H1176" s="120" t="e">
        <f>VLOOKUP(B1176,CREDITO_FINANCEIRO!A:G,7,FALSE)</f>
        <v>#N/A</v>
      </c>
      <c r="I1176" s="91" t="e">
        <f>VLOOKUP(B1176,CREDITO_FINANCEIRO!A:K,10,FALSE)</f>
        <v>#N/A</v>
      </c>
      <c r="J1176" s="91" t="e">
        <f>VLOOKUP(B1176,CREDITO_FINANCEIRO!A:K,11,FALSE)</f>
        <v>#N/A</v>
      </c>
      <c r="K1176" s="91" t="e">
        <f>VLOOKUP(B1176,CREDITO_FINANCEIRO!A:L,12,FALSE)</f>
        <v>#N/A</v>
      </c>
      <c r="L1176" s="110" t="e">
        <f t="shared" si="180"/>
        <v>#N/A</v>
      </c>
      <c r="M1176" s="2" t="e">
        <f t="shared" si="181"/>
        <v>#N/A</v>
      </c>
      <c r="N1176" s="111" t="e">
        <f>VLOOKUP(Tabela4[[#This Row],[Proposta de Referência]],SIMP_CF!A:K,9,FALSE)</f>
        <v>#N/A</v>
      </c>
      <c r="O1176" s="111" t="e">
        <f>VLOOKUP(Tabela4[[#This Row],[Proposta de Referência]],SIMP_CF!A:K,8,FALSE)</f>
        <v>#N/A</v>
      </c>
      <c r="P1176" s="112" t="e">
        <f t="shared" si="182"/>
        <v>#N/A</v>
      </c>
      <c r="Q1176" s="112" t="e">
        <f t="shared" si="183"/>
        <v>#N/A</v>
      </c>
      <c r="R1176" t="e">
        <f t="shared" si="189"/>
        <v>#N/A</v>
      </c>
      <c r="S1176" s="108" t="e">
        <f t="shared" si="184"/>
        <v>#N/A</v>
      </c>
      <c r="T1176" s="108" t="e">
        <f t="shared" si="185"/>
        <v>#N/A</v>
      </c>
      <c r="U1176" s="110" t="e">
        <f t="shared" si="186"/>
        <v>#N/A</v>
      </c>
      <c r="V1176" t="e">
        <f t="shared" si="187"/>
        <v>#N/A</v>
      </c>
      <c r="W1176" t="str">
        <f t="shared" si="188"/>
        <v/>
      </c>
      <c r="X1176" s="24" t="str">
        <f>IFERROR(VLOOKUP(W1176,HOSPITAIS_COM_DIVIDAS!A:E,5,FALSE),"")</f>
        <v/>
      </c>
    </row>
    <row r="1177" spans="1:24" x14ac:dyDescent="0.25">
      <c r="A1177" s="52" t="str">
        <f>IFERROR((Tabela4[[#This Row],[Status da Proposta]]),"")</f>
        <v/>
      </c>
      <c r="B1177" s="121">
        <f>IFERROR((CREDITO_FINANCEIRO!A1177),"")</f>
        <v>0</v>
      </c>
      <c r="C1177" s="120" t="str">
        <f>IFERROR((VLOOKUP(B1177,CREDITO_FINANCEIRO!A:B,2,FALSE)),"")</f>
        <v/>
      </c>
      <c r="D1177" s="94" t="str">
        <f>IFERROR((VLOOKUP(B1177,CREDITO_FINANCEIRO!A:E,5,FALSE)),"")</f>
        <v/>
      </c>
      <c r="E1177" s="95" t="str">
        <f>IFERROR((VLOOKUP(B1177,CREDITO_FINANCEIRO!A:C,3,FALSE)),"")</f>
        <v/>
      </c>
      <c r="F1177" s="120" t="str">
        <f>IFERROR((VLOOKUP(B1177,CREDITO_FINANCEIRO!A:G,4,FALSE)),"")</f>
        <v/>
      </c>
      <c r="G1177" s="120" t="e">
        <f>VLOOKUP(B1177,CREDITO_FINANCEIRO!A:G,6,FALSE)</f>
        <v>#N/A</v>
      </c>
      <c r="H1177" s="120" t="e">
        <f>VLOOKUP(B1177,CREDITO_FINANCEIRO!A:G,7,FALSE)</f>
        <v>#N/A</v>
      </c>
      <c r="I1177" s="91" t="e">
        <f>VLOOKUP(B1177,CREDITO_FINANCEIRO!A:K,10,FALSE)</f>
        <v>#N/A</v>
      </c>
      <c r="J1177" s="91" t="e">
        <f>VLOOKUP(B1177,CREDITO_FINANCEIRO!A:K,11,FALSE)</f>
        <v>#N/A</v>
      </c>
      <c r="K1177" s="91" t="e">
        <f>VLOOKUP(B1177,CREDITO_FINANCEIRO!A:L,12,FALSE)</f>
        <v>#N/A</v>
      </c>
      <c r="L1177" s="110" t="e">
        <f t="shared" si="180"/>
        <v>#N/A</v>
      </c>
      <c r="M1177" s="2" t="e">
        <f t="shared" si="181"/>
        <v>#N/A</v>
      </c>
      <c r="N1177" s="111" t="e">
        <f>VLOOKUP(Tabela4[[#This Row],[Proposta de Referência]],SIMP_CF!A:K,9,FALSE)</f>
        <v>#N/A</v>
      </c>
      <c r="O1177" s="111" t="e">
        <f>VLOOKUP(Tabela4[[#This Row],[Proposta de Referência]],SIMP_CF!A:K,8,FALSE)</f>
        <v>#N/A</v>
      </c>
      <c r="P1177" s="112" t="e">
        <f t="shared" si="182"/>
        <v>#N/A</v>
      </c>
      <c r="Q1177" s="112" t="e">
        <f t="shared" si="183"/>
        <v>#N/A</v>
      </c>
      <c r="R1177" t="e">
        <f t="shared" si="189"/>
        <v>#N/A</v>
      </c>
      <c r="S1177" s="108" t="e">
        <f t="shared" si="184"/>
        <v>#N/A</v>
      </c>
      <c r="T1177" s="108" t="e">
        <f t="shared" si="185"/>
        <v>#N/A</v>
      </c>
      <c r="U1177" s="110" t="e">
        <f t="shared" si="186"/>
        <v>#N/A</v>
      </c>
      <c r="V1177" t="e">
        <f t="shared" si="187"/>
        <v>#N/A</v>
      </c>
      <c r="W1177" t="str">
        <f t="shared" si="188"/>
        <v/>
      </c>
      <c r="X1177" s="24" t="str">
        <f>IFERROR(VLOOKUP(W1177,HOSPITAIS_COM_DIVIDAS!A:E,5,FALSE),"")</f>
        <v/>
      </c>
    </row>
    <row r="1178" spans="1:24" x14ac:dyDescent="0.25">
      <c r="A1178" s="52" t="str">
        <f>IFERROR((Tabela4[[#This Row],[Status da Proposta]]),"")</f>
        <v/>
      </c>
      <c r="B1178" s="121">
        <f>IFERROR((CREDITO_FINANCEIRO!A1178),"")</f>
        <v>0</v>
      </c>
      <c r="C1178" s="120" t="str">
        <f>IFERROR((VLOOKUP(B1178,CREDITO_FINANCEIRO!A:B,2,FALSE)),"")</f>
        <v/>
      </c>
      <c r="D1178" s="94" t="str">
        <f>IFERROR((VLOOKUP(B1178,CREDITO_FINANCEIRO!A:E,5,FALSE)),"")</f>
        <v/>
      </c>
      <c r="E1178" s="95" t="str">
        <f>IFERROR((VLOOKUP(B1178,CREDITO_FINANCEIRO!A:C,3,FALSE)),"")</f>
        <v/>
      </c>
      <c r="F1178" s="120" t="str">
        <f>IFERROR((VLOOKUP(B1178,CREDITO_FINANCEIRO!A:G,4,FALSE)),"")</f>
        <v/>
      </c>
      <c r="G1178" s="120" t="e">
        <f>VLOOKUP(B1178,CREDITO_FINANCEIRO!A:G,6,FALSE)</f>
        <v>#N/A</v>
      </c>
      <c r="H1178" s="120" t="e">
        <f>VLOOKUP(B1178,CREDITO_FINANCEIRO!A:G,7,FALSE)</f>
        <v>#N/A</v>
      </c>
      <c r="I1178" s="91" t="e">
        <f>VLOOKUP(B1178,CREDITO_FINANCEIRO!A:K,10,FALSE)</f>
        <v>#N/A</v>
      </c>
      <c r="J1178" s="91" t="e">
        <f>VLOOKUP(B1178,CREDITO_FINANCEIRO!A:K,11,FALSE)</f>
        <v>#N/A</v>
      </c>
      <c r="K1178" s="91" t="e">
        <f>VLOOKUP(B1178,CREDITO_FINANCEIRO!A:L,12,FALSE)</f>
        <v>#N/A</v>
      </c>
      <c r="L1178" s="110" t="e">
        <f t="shared" si="180"/>
        <v>#N/A</v>
      </c>
      <c r="M1178" s="2" t="e">
        <f t="shared" si="181"/>
        <v>#N/A</v>
      </c>
      <c r="N1178" s="111" t="e">
        <f>VLOOKUP(Tabela4[[#This Row],[Proposta de Referência]],SIMP_CF!A:K,9,FALSE)</f>
        <v>#N/A</v>
      </c>
      <c r="O1178" s="111" t="e">
        <f>VLOOKUP(Tabela4[[#This Row],[Proposta de Referência]],SIMP_CF!A:K,8,FALSE)</f>
        <v>#N/A</v>
      </c>
      <c r="P1178" s="112" t="e">
        <f t="shared" si="182"/>
        <v>#N/A</v>
      </c>
      <c r="Q1178" s="112" t="e">
        <f t="shared" si="183"/>
        <v>#N/A</v>
      </c>
      <c r="R1178" t="e">
        <f t="shared" si="189"/>
        <v>#N/A</v>
      </c>
      <c r="S1178" s="108" t="e">
        <f t="shared" si="184"/>
        <v>#N/A</v>
      </c>
      <c r="T1178" s="108" t="e">
        <f t="shared" si="185"/>
        <v>#N/A</v>
      </c>
      <c r="U1178" s="110" t="e">
        <f t="shared" si="186"/>
        <v>#N/A</v>
      </c>
      <c r="V1178" t="e">
        <f t="shared" si="187"/>
        <v>#N/A</v>
      </c>
      <c r="W1178" t="str">
        <f t="shared" si="188"/>
        <v/>
      </c>
      <c r="X1178" s="24" t="str">
        <f>IFERROR(VLOOKUP(W1178,HOSPITAIS_COM_DIVIDAS!A:E,5,FALSE),"")</f>
        <v/>
      </c>
    </row>
    <row r="1179" spans="1:24" x14ac:dyDescent="0.25">
      <c r="A1179" s="52" t="str">
        <f>IFERROR((Tabela4[[#This Row],[Status da Proposta]]),"")</f>
        <v/>
      </c>
      <c r="B1179" s="121">
        <f>IFERROR((CREDITO_FINANCEIRO!A1179),"")</f>
        <v>0</v>
      </c>
      <c r="C1179" s="120" t="str">
        <f>IFERROR((VLOOKUP(B1179,CREDITO_FINANCEIRO!A:B,2,FALSE)),"")</f>
        <v/>
      </c>
      <c r="D1179" s="94" t="str">
        <f>IFERROR((VLOOKUP(B1179,CREDITO_FINANCEIRO!A:E,5,FALSE)),"")</f>
        <v/>
      </c>
      <c r="E1179" s="95" t="str">
        <f>IFERROR((VLOOKUP(B1179,CREDITO_FINANCEIRO!A:C,3,FALSE)),"")</f>
        <v/>
      </c>
      <c r="F1179" s="120" t="str">
        <f>IFERROR((VLOOKUP(B1179,CREDITO_FINANCEIRO!A:G,4,FALSE)),"")</f>
        <v/>
      </c>
      <c r="G1179" s="120" t="e">
        <f>VLOOKUP(B1179,CREDITO_FINANCEIRO!A:G,6,FALSE)</f>
        <v>#N/A</v>
      </c>
      <c r="H1179" s="120" t="e">
        <f>VLOOKUP(B1179,CREDITO_FINANCEIRO!A:G,7,FALSE)</f>
        <v>#N/A</v>
      </c>
      <c r="I1179" s="91" t="e">
        <f>VLOOKUP(B1179,CREDITO_FINANCEIRO!A:K,10,FALSE)</f>
        <v>#N/A</v>
      </c>
      <c r="J1179" s="91" t="e">
        <f>VLOOKUP(B1179,CREDITO_FINANCEIRO!A:K,11,FALSE)</f>
        <v>#N/A</v>
      </c>
      <c r="K1179" s="91" t="e">
        <f>VLOOKUP(B1179,CREDITO_FINANCEIRO!A:L,12,FALSE)</f>
        <v>#N/A</v>
      </c>
      <c r="L1179" s="110" t="e">
        <f t="shared" si="180"/>
        <v>#N/A</v>
      </c>
      <c r="M1179" s="2" t="e">
        <f t="shared" si="181"/>
        <v>#N/A</v>
      </c>
      <c r="N1179" s="111" t="e">
        <f>VLOOKUP(Tabela4[[#This Row],[Proposta de Referência]],SIMP_CF!A:K,9,FALSE)</f>
        <v>#N/A</v>
      </c>
      <c r="O1179" s="111" t="e">
        <f>VLOOKUP(Tabela4[[#This Row],[Proposta de Referência]],SIMP_CF!A:K,8,FALSE)</f>
        <v>#N/A</v>
      </c>
      <c r="P1179" s="112" t="e">
        <f t="shared" si="182"/>
        <v>#N/A</v>
      </c>
      <c r="Q1179" s="112" t="e">
        <f t="shared" si="183"/>
        <v>#N/A</v>
      </c>
      <c r="R1179" t="e">
        <f t="shared" si="189"/>
        <v>#N/A</v>
      </c>
      <c r="S1179" s="108" t="e">
        <f t="shared" si="184"/>
        <v>#N/A</v>
      </c>
      <c r="T1179" s="108" t="e">
        <f t="shared" si="185"/>
        <v>#N/A</v>
      </c>
      <c r="U1179" s="110" t="e">
        <f t="shared" si="186"/>
        <v>#N/A</v>
      </c>
      <c r="V1179" t="e">
        <f t="shared" si="187"/>
        <v>#N/A</v>
      </c>
      <c r="W1179" t="str">
        <f t="shared" si="188"/>
        <v/>
      </c>
      <c r="X1179" s="24" t="str">
        <f>IFERROR(VLOOKUP(W1179,HOSPITAIS_COM_DIVIDAS!A:E,5,FALSE),"")</f>
        <v/>
      </c>
    </row>
    <row r="1180" spans="1:24" x14ac:dyDescent="0.25">
      <c r="A1180" s="52" t="str">
        <f>IFERROR((Tabela4[[#This Row],[Status da Proposta]]),"")</f>
        <v/>
      </c>
      <c r="B1180" s="121">
        <f>IFERROR((CREDITO_FINANCEIRO!A1180),"")</f>
        <v>0</v>
      </c>
      <c r="C1180" s="120" t="str">
        <f>IFERROR((VLOOKUP(B1180,CREDITO_FINANCEIRO!A:B,2,FALSE)),"")</f>
        <v/>
      </c>
      <c r="D1180" s="94" t="str">
        <f>IFERROR((VLOOKUP(B1180,CREDITO_FINANCEIRO!A:E,5,FALSE)),"")</f>
        <v/>
      </c>
      <c r="E1180" s="95" t="str">
        <f>IFERROR((VLOOKUP(B1180,CREDITO_FINANCEIRO!A:C,3,FALSE)),"")</f>
        <v/>
      </c>
      <c r="F1180" s="120" t="str">
        <f>IFERROR((VLOOKUP(B1180,CREDITO_FINANCEIRO!A:G,4,FALSE)),"")</f>
        <v/>
      </c>
      <c r="G1180" s="120" t="e">
        <f>VLOOKUP(B1180,CREDITO_FINANCEIRO!A:G,6,FALSE)</f>
        <v>#N/A</v>
      </c>
      <c r="H1180" s="120" t="e">
        <f>VLOOKUP(B1180,CREDITO_FINANCEIRO!A:G,7,FALSE)</f>
        <v>#N/A</v>
      </c>
      <c r="I1180" s="91" t="e">
        <f>VLOOKUP(B1180,CREDITO_FINANCEIRO!A:K,10,FALSE)</f>
        <v>#N/A</v>
      </c>
      <c r="J1180" s="91" t="e">
        <f>VLOOKUP(B1180,CREDITO_FINANCEIRO!A:K,11,FALSE)</f>
        <v>#N/A</v>
      </c>
      <c r="K1180" s="91" t="e">
        <f>VLOOKUP(B1180,CREDITO_FINANCEIRO!A:L,12,FALSE)</f>
        <v>#N/A</v>
      </c>
      <c r="L1180" s="110" t="e">
        <f t="shared" si="180"/>
        <v>#N/A</v>
      </c>
      <c r="M1180" s="2" t="e">
        <f t="shared" si="181"/>
        <v>#N/A</v>
      </c>
      <c r="N1180" s="111" t="e">
        <f>VLOOKUP(Tabela4[[#This Row],[Proposta de Referência]],SIMP_CF!A:K,9,FALSE)</f>
        <v>#N/A</v>
      </c>
      <c r="O1180" s="111" t="e">
        <f>VLOOKUP(Tabela4[[#This Row],[Proposta de Referência]],SIMP_CF!A:K,8,FALSE)</f>
        <v>#N/A</v>
      </c>
      <c r="P1180" s="112" t="e">
        <f t="shared" si="182"/>
        <v>#N/A</v>
      </c>
      <c r="Q1180" s="112" t="e">
        <f t="shared" si="183"/>
        <v>#N/A</v>
      </c>
      <c r="R1180" t="e">
        <f t="shared" si="189"/>
        <v>#N/A</v>
      </c>
      <c r="S1180" s="108" t="e">
        <f t="shared" si="184"/>
        <v>#N/A</v>
      </c>
      <c r="T1180" s="108" t="e">
        <f t="shared" si="185"/>
        <v>#N/A</v>
      </c>
      <c r="U1180" s="110" t="e">
        <f t="shared" si="186"/>
        <v>#N/A</v>
      </c>
      <c r="V1180" t="e">
        <f t="shared" si="187"/>
        <v>#N/A</v>
      </c>
      <c r="W1180" t="str">
        <f t="shared" si="188"/>
        <v/>
      </c>
      <c r="X1180" s="24" t="str">
        <f>IFERROR(VLOOKUP(W1180,HOSPITAIS_COM_DIVIDAS!A:E,5,FALSE),"")</f>
        <v/>
      </c>
    </row>
    <row r="1181" spans="1:24" x14ac:dyDescent="0.25">
      <c r="A1181" s="52" t="str">
        <f>IFERROR((Tabela4[[#This Row],[Status da Proposta]]),"")</f>
        <v/>
      </c>
      <c r="B1181" s="121">
        <f>IFERROR((CREDITO_FINANCEIRO!A1181),"")</f>
        <v>0</v>
      </c>
      <c r="C1181" s="120" t="str">
        <f>IFERROR((VLOOKUP(B1181,CREDITO_FINANCEIRO!A:B,2,FALSE)),"")</f>
        <v/>
      </c>
      <c r="D1181" s="94" t="str">
        <f>IFERROR((VLOOKUP(B1181,CREDITO_FINANCEIRO!A:E,5,FALSE)),"")</f>
        <v/>
      </c>
      <c r="E1181" s="95" t="str">
        <f>IFERROR((VLOOKUP(B1181,CREDITO_FINANCEIRO!A:C,3,FALSE)),"")</f>
        <v/>
      </c>
      <c r="F1181" s="120" t="str">
        <f>IFERROR((VLOOKUP(B1181,CREDITO_FINANCEIRO!A:G,4,FALSE)),"")</f>
        <v/>
      </c>
      <c r="G1181" s="120" t="e">
        <f>VLOOKUP(B1181,CREDITO_FINANCEIRO!A:G,6,FALSE)</f>
        <v>#N/A</v>
      </c>
      <c r="H1181" s="120" t="e">
        <f>VLOOKUP(B1181,CREDITO_FINANCEIRO!A:G,7,FALSE)</f>
        <v>#N/A</v>
      </c>
      <c r="I1181" s="91" t="e">
        <f>VLOOKUP(B1181,CREDITO_FINANCEIRO!A:K,10,FALSE)</f>
        <v>#N/A</v>
      </c>
      <c r="J1181" s="91" t="e">
        <f>VLOOKUP(B1181,CREDITO_FINANCEIRO!A:K,11,FALSE)</f>
        <v>#N/A</v>
      </c>
      <c r="K1181" s="91" t="e">
        <f>VLOOKUP(B1181,CREDITO_FINANCEIRO!A:L,12,FALSE)</f>
        <v>#N/A</v>
      </c>
      <c r="L1181" s="110" t="e">
        <f t="shared" si="180"/>
        <v>#N/A</v>
      </c>
      <c r="M1181" s="2" t="e">
        <f t="shared" si="181"/>
        <v>#N/A</v>
      </c>
      <c r="N1181" s="111" t="e">
        <f>VLOOKUP(Tabela4[[#This Row],[Proposta de Referência]],SIMP_CF!A:K,9,FALSE)</f>
        <v>#N/A</v>
      </c>
      <c r="O1181" s="111" t="e">
        <f>VLOOKUP(Tabela4[[#This Row],[Proposta de Referência]],SIMP_CF!A:K,8,FALSE)</f>
        <v>#N/A</v>
      </c>
      <c r="P1181" s="112" t="e">
        <f t="shared" si="182"/>
        <v>#N/A</v>
      </c>
      <c r="Q1181" s="112" t="e">
        <f t="shared" si="183"/>
        <v>#N/A</v>
      </c>
      <c r="R1181" t="e">
        <f t="shared" si="189"/>
        <v>#N/A</v>
      </c>
      <c r="S1181" s="108" t="e">
        <f t="shared" si="184"/>
        <v>#N/A</v>
      </c>
      <c r="T1181" s="108" t="e">
        <f t="shared" si="185"/>
        <v>#N/A</v>
      </c>
      <c r="U1181" s="110" t="e">
        <f t="shared" si="186"/>
        <v>#N/A</v>
      </c>
      <c r="V1181" t="e">
        <f t="shared" si="187"/>
        <v>#N/A</v>
      </c>
      <c r="W1181" t="str">
        <f t="shared" si="188"/>
        <v/>
      </c>
      <c r="X1181" s="24" t="str">
        <f>IFERROR(VLOOKUP(W1181,HOSPITAIS_COM_DIVIDAS!A:E,5,FALSE),"")</f>
        <v/>
      </c>
    </row>
    <row r="1182" spans="1:24" x14ac:dyDescent="0.25">
      <c r="A1182" s="52" t="str">
        <f>IFERROR((Tabela4[[#This Row],[Status da Proposta]]),"")</f>
        <v/>
      </c>
      <c r="B1182" s="121">
        <f>IFERROR((CREDITO_FINANCEIRO!A1182),"")</f>
        <v>0</v>
      </c>
      <c r="C1182" s="120" t="str">
        <f>IFERROR((VLOOKUP(B1182,CREDITO_FINANCEIRO!A:B,2,FALSE)),"")</f>
        <v/>
      </c>
      <c r="D1182" s="94" t="str">
        <f>IFERROR((VLOOKUP(B1182,CREDITO_FINANCEIRO!A:E,5,FALSE)),"")</f>
        <v/>
      </c>
      <c r="E1182" s="95" t="str">
        <f>IFERROR((VLOOKUP(B1182,CREDITO_FINANCEIRO!A:C,3,FALSE)),"")</f>
        <v/>
      </c>
      <c r="F1182" s="120" t="str">
        <f>IFERROR((VLOOKUP(B1182,CREDITO_FINANCEIRO!A:G,4,FALSE)),"")</f>
        <v/>
      </c>
      <c r="G1182" s="120" t="e">
        <f>VLOOKUP(B1182,CREDITO_FINANCEIRO!A:G,6,FALSE)</f>
        <v>#N/A</v>
      </c>
      <c r="H1182" s="120" t="e">
        <f>VLOOKUP(B1182,CREDITO_FINANCEIRO!A:G,7,FALSE)</f>
        <v>#N/A</v>
      </c>
      <c r="I1182" s="91" t="e">
        <f>VLOOKUP(B1182,CREDITO_FINANCEIRO!A:K,10,FALSE)</f>
        <v>#N/A</v>
      </c>
      <c r="J1182" s="91" t="e">
        <f>VLOOKUP(B1182,CREDITO_FINANCEIRO!A:K,11,FALSE)</f>
        <v>#N/A</v>
      </c>
      <c r="K1182" s="91" t="e">
        <f>VLOOKUP(B1182,CREDITO_FINANCEIRO!A:L,12,FALSE)</f>
        <v>#N/A</v>
      </c>
      <c r="L1182" s="110" t="e">
        <f t="shared" si="180"/>
        <v>#N/A</v>
      </c>
      <c r="M1182" s="2" t="e">
        <f t="shared" si="181"/>
        <v>#N/A</v>
      </c>
      <c r="N1182" s="111" t="e">
        <f>VLOOKUP(Tabela4[[#This Row],[Proposta de Referência]],SIMP_CF!A:K,9,FALSE)</f>
        <v>#N/A</v>
      </c>
      <c r="O1182" s="111" t="e">
        <f>VLOOKUP(Tabela4[[#This Row],[Proposta de Referência]],SIMP_CF!A:K,8,FALSE)</f>
        <v>#N/A</v>
      </c>
      <c r="P1182" s="112" t="e">
        <f t="shared" si="182"/>
        <v>#N/A</v>
      </c>
      <c r="Q1182" s="112" t="e">
        <f t="shared" si="183"/>
        <v>#N/A</v>
      </c>
      <c r="R1182" t="e">
        <f t="shared" si="189"/>
        <v>#N/A</v>
      </c>
      <c r="S1182" s="108" t="e">
        <f t="shared" si="184"/>
        <v>#N/A</v>
      </c>
      <c r="T1182" s="108" t="e">
        <f t="shared" si="185"/>
        <v>#N/A</v>
      </c>
      <c r="U1182" s="110" t="e">
        <f t="shared" si="186"/>
        <v>#N/A</v>
      </c>
      <c r="V1182" t="e">
        <f t="shared" si="187"/>
        <v>#N/A</v>
      </c>
      <c r="W1182" t="str">
        <f t="shared" si="188"/>
        <v/>
      </c>
      <c r="X1182" s="24" t="str">
        <f>IFERROR(VLOOKUP(W1182,HOSPITAIS_COM_DIVIDAS!A:E,5,FALSE),"")</f>
        <v/>
      </c>
    </row>
    <row r="1183" spans="1:24" x14ac:dyDescent="0.25">
      <c r="A1183" s="52" t="str">
        <f>IFERROR((Tabela4[[#This Row],[Status da Proposta]]),"")</f>
        <v/>
      </c>
      <c r="B1183" s="121">
        <f>IFERROR((CREDITO_FINANCEIRO!A1183),"")</f>
        <v>0</v>
      </c>
      <c r="C1183" s="120" t="str">
        <f>IFERROR((VLOOKUP(B1183,CREDITO_FINANCEIRO!A:B,2,FALSE)),"")</f>
        <v/>
      </c>
      <c r="D1183" s="94" t="str">
        <f>IFERROR((VLOOKUP(B1183,CREDITO_FINANCEIRO!A:E,5,FALSE)),"")</f>
        <v/>
      </c>
      <c r="E1183" s="95" t="str">
        <f>IFERROR((VLOOKUP(B1183,CREDITO_FINANCEIRO!A:C,3,FALSE)),"")</f>
        <v/>
      </c>
      <c r="F1183" s="120" t="str">
        <f>IFERROR((VLOOKUP(B1183,CREDITO_FINANCEIRO!A:G,4,FALSE)),"")</f>
        <v/>
      </c>
      <c r="G1183" s="120" t="e">
        <f>VLOOKUP(B1183,CREDITO_FINANCEIRO!A:G,6,FALSE)</f>
        <v>#N/A</v>
      </c>
      <c r="H1183" s="120" t="e">
        <f>VLOOKUP(B1183,CREDITO_FINANCEIRO!A:G,7,FALSE)</f>
        <v>#N/A</v>
      </c>
      <c r="I1183" s="91" t="e">
        <f>VLOOKUP(B1183,CREDITO_FINANCEIRO!A:K,10,FALSE)</f>
        <v>#N/A</v>
      </c>
      <c r="J1183" s="91" t="e">
        <f>VLOOKUP(B1183,CREDITO_FINANCEIRO!A:K,11,FALSE)</f>
        <v>#N/A</v>
      </c>
      <c r="K1183" s="91" t="e">
        <f>VLOOKUP(B1183,CREDITO_FINANCEIRO!A:L,12,FALSE)</f>
        <v>#N/A</v>
      </c>
      <c r="L1183" s="110" t="e">
        <f t="shared" si="180"/>
        <v>#N/A</v>
      </c>
      <c r="M1183" s="2" t="e">
        <f t="shared" si="181"/>
        <v>#N/A</v>
      </c>
      <c r="N1183" s="111" t="e">
        <f>VLOOKUP(Tabela4[[#This Row],[Proposta de Referência]],SIMP_CF!A:K,9,FALSE)</f>
        <v>#N/A</v>
      </c>
      <c r="O1183" s="111" t="e">
        <f>VLOOKUP(Tabela4[[#This Row],[Proposta de Referência]],SIMP_CF!A:K,8,FALSE)</f>
        <v>#N/A</v>
      </c>
      <c r="P1183" s="112" t="e">
        <f t="shared" si="182"/>
        <v>#N/A</v>
      </c>
      <c r="Q1183" s="112" t="e">
        <f t="shared" si="183"/>
        <v>#N/A</v>
      </c>
      <c r="R1183" t="e">
        <f t="shared" si="189"/>
        <v>#N/A</v>
      </c>
      <c r="S1183" s="108" t="e">
        <f t="shared" si="184"/>
        <v>#N/A</v>
      </c>
      <c r="T1183" s="108" t="e">
        <f t="shared" si="185"/>
        <v>#N/A</v>
      </c>
      <c r="U1183" s="110" t="e">
        <f t="shared" si="186"/>
        <v>#N/A</v>
      </c>
      <c r="V1183" t="e">
        <f t="shared" si="187"/>
        <v>#N/A</v>
      </c>
      <c r="W1183" t="str">
        <f t="shared" si="188"/>
        <v/>
      </c>
      <c r="X1183" s="24" t="str">
        <f>IFERROR(VLOOKUP(W1183,HOSPITAIS_COM_DIVIDAS!A:E,5,FALSE),"")</f>
        <v/>
      </c>
    </row>
    <row r="1184" spans="1:24" x14ac:dyDescent="0.25">
      <c r="A1184" s="52" t="str">
        <f>IFERROR((Tabela4[[#This Row],[Status da Proposta]]),"")</f>
        <v/>
      </c>
      <c r="B1184" s="121">
        <f>IFERROR((CREDITO_FINANCEIRO!A1184),"")</f>
        <v>0</v>
      </c>
      <c r="C1184" s="120" t="str">
        <f>IFERROR((VLOOKUP(B1184,CREDITO_FINANCEIRO!A:B,2,FALSE)),"")</f>
        <v/>
      </c>
      <c r="D1184" s="94" t="str">
        <f>IFERROR((VLOOKUP(B1184,CREDITO_FINANCEIRO!A:E,5,FALSE)),"")</f>
        <v/>
      </c>
      <c r="E1184" s="95" t="str">
        <f>IFERROR((VLOOKUP(B1184,CREDITO_FINANCEIRO!A:C,3,FALSE)),"")</f>
        <v/>
      </c>
      <c r="F1184" s="120" t="str">
        <f>IFERROR((VLOOKUP(B1184,CREDITO_FINANCEIRO!A:G,4,FALSE)),"")</f>
        <v/>
      </c>
      <c r="G1184" s="120" t="e">
        <f>VLOOKUP(B1184,CREDITO_FINANCEIRO!A:G,6,FALSE)</f>
        <v>#N/A</v>
      </c>
      <c r="H1184" s="120" t="e">
        <f>VLOOKUP(B1184,CREDITO_FINANCEIRO!A:G,7,FALSE)</f>
        <v>#N/A</v>
      </c>
      <c r="I1184" s="91" t="e">
        <f>VLOOKUP(B1184,CREDITO_FINANCEIRO!A:K,10,FALSE)</f>
        <v>#N/A</v>
      </c>
      <c r="J1184" s="91" t="e">
        <f>VLOOKUP(B1184,CREDITO_FINANCEIRO!A:K,11,FALSE)</f>
        <v>#N/A</v>
      </c>
      <c r="K1184" s="91" t="e">
        <f>VLOOKUP(B1184,CREDITO_FINANCEIRO!A:L,12,FALSE)</f>
        <v>#N/A</v>
      </c>
      <c r="L1184" s="110" t="e">
        <f t="shared" si="180"/>
        <v>#N/A</v>
      </c>
      <c r="M1184" s="2" t="e">
        <f t="shared" si="181"/>
        <v>#N/A</v>
      </c>
      <c r="N1184" s="111" t="e">
        <f>VLOOKUP(Tabela4[[#This Row],[Proposta de Referência]],SIMP_CF!A:K,9,FALSE)</f>
        <v>#N/A</v>
      </c>
      <c r="O1184" s="111" t="e">
        <f>VLOOKUP(Tabela4[[#This Row],[Proposta de Referência]],SIMP_CF!A:K,8,FALSE)</f>
        <v>#N/A</v>
      </c>
      <c r="P1184" s="112" t="e">
        <f t="shared" si="182"/>
        <v>#N/A</v>
      </c>
      <c r="Q1184" s="112" t="e">
        <f t="shared" si="183"/>
        <v>#N/A</v>
      </c>
      <c r="R1184" t="e">
        <f t="shared" si="189"/>
        <v>#N/A</v>
      </c>
      <c r="S1184" s="108" t="e">
        <f t="shared" si="184"/>
        <v>#N/A</v>
      </c>
      <c r="T1184" s="108" t="e">
        <f t="shared" si="185"/>
        <v>#N/A</v>
      </c>
      <c r="U1184" s="110" t="e">
        <f t="shared" si="186"/>
        <v>#N/A</v>
      </c>
      <c r="V1184" t="e">
        <f t="shared" si="187"/>
        <v>#N/A</v>
      </c>
      <c r="W1184" t="str">
        <f t="shared" si="188"/>
        <v/>
      </c>
      <c r="X1184" s="24" t="str">
        <f>IFERROR(VLOOKUP(W1184,HOSPITAIS_COM_DIVIDAS!A:E,5,FALSE),"")</f>
        <v/>
      </c>
    </row>
    <row r="1185" spans="1:24" x14ac:dyDescent="0.25">
      <c r="A1185" s="52" t="str">
        <f>IFERROR((Tabela4[[#This Row],[Status da Proposta]]),"")</f>
        <v/>
      </c>
      <c r="B1185" s="121">
        <f>IFERROR((CREDITO_FINANCEIRO!A1185),"")</f>
        <v>0</v>
      </c>
      <c r="C1185" s="120" t="str">
        <f>IFERROR((VLOOKUP(B1185,CREDITO_FINANCEIRO!A:B,2,FALSE)),"")</f>
        <v/>
      </c>
      <c r="D1185" s="94" t="str">
        <f>IFERROR((VLOOKUP(B1185,CREDITO_FINANCEIRO!A:E,5,FALSE)),"")</f>
        <v/>
      </c>
      <c r="E1185" s="95" t="str">
        <f>IFERROR((VLOOKUP(B1185,CREDITO_FINANCEIRO!A:C,3,FALSE)),"")</f>
        <v/>
      </c>
      <c r="F1185" s="120" t="str">
        <f>IFERROR((VLOOKUP(B1185,CREDITO_FINANCEIRO!A:G,4,FALSE)),"")</f>
        <v/>
      </c>
      <c r="G1185" s="120" t="e">
        <f>VLOOKUP(B1185,CREDITO_FINANCEIRO!A:G,6,FALSE)</f>
        <v>#N/A</v>
      </c>
      <c r="H1185" s="120" t="e">
        <f>VLOOKUP(B1185,CREDITO_FINANCEIRO!A:G,7,FALSE)</f>
        <v>#N/A</v>
      </c>
      <c r="I1185" s="91" t="e">
        <f>VLOOKUP(B1185,CREDITO_FINANCEIRO!A:K,10,FALSE)</f>
        <v>#N/A</v>
      </c>
      <c r="J1185" s="91" t="e">
        <f>VLOOKUP(B1185,CREDITO_FINANCEIRO!A:K,11,FALSE)</f>
        <v>#N/A</v>
      </c>
      <c r="K1185" s="91" t="e">
        <f>VLOOKUP(B1185,CREDITO_FINANCEIRO!A:L,12,FALSE)</f>
        <v>#N/A</v>
      </c>
      <c r="L1185" s="110" t="e">
        <f t="shared" si="180"/>
        <v>#N/A</v>
      </c>
      <c r="M1185" s="2" t="e">
        <f t="shared" si="181"/>
        <v>#N/A</v>
      </c>
      <c r="N1185" s="111" t="e">
        <f>VLOOKUP(Tabela4[[#This Row],[Proposta de Referência]],SIMP_CF!A:K,9,FALSE)</f>
        <v>#N/A</v>
      </c>
      <c r="O1185" s="111" t="e">
        <f>VLOOKUP(Tabela4[[#This Row],[Proposta de Referência]],SIMP_CF!A:K,8,FALSE)</f>
        <v>#N/A</v>
      </c>
      <c r="P1185" s="112" t="e">
        <f t="shared" si="182"/>
        <v>#N/A</v>
      </c>
      <c r="Q1185" s="112" t="e">
        <f t="shared" si="183"/>
        <v>#N/A</v>
      </c>
      <c r="R1185" t="e">
        <f t="shared" si="189"/>
        <v>#N/A</v>
      </c>
      <c r="S1185" s="108" t="e">
        <f t="shared" si="184"/>
        <v>#N/A</v>
      </c>
      <c r="T1185" s="108" t="e">
        <f t="shared" si="185"/>
        <v>#N/A</v>
      </c>
      <c r="U1185" s="110" t="e">
        <f t="shared" si="186"/>
        <v>#N/A</v>
      </c>
      <c r="V1185" t="e">
        <f t="shared" si="187"/>
        <v>#N/A</v>
      </c>
      <c r="W1185" t="str">
        <f t="shared" si="188"/>
        <v/>
      </c>
      <c r="X1185" s="24" t="str">
        <f>IFERROR(VLOOKUP(W1185,HOSPITAIS_COM_DIVIDAS!A:E,5,FALSE),"")</f>
        <v/>
      </c>
    </row>
    <row r="1186" spans="1:24" x14ac:dyDescent="0.25">
      <c r="A1186" s="52" t="str">
        <f>IFERROR((Tabela4[[#This Row],[Status da Proposta]]),"")</f>
        <v/>
      </c>
      <c r="B1186" s="121">
        <f>IFERROR((CREDITO_FINANCEIRO!A1186),"")</f>
        <v>0</v>
      </c>
      <c r="C1186" s="120" t="str">
        <f>IFERROR((VLOOKUP(B1186,CREDITO_FINANCEIRO!A:B,2,FALSE)),"")</f>
        <v/>
      </c>
      <c r="D1186" s="94" t="str">
        <f>IFERROR((VLOOKUP(B1186,CREDITO_FINANCEIRO!A:E,5,FALSE)),"")</f>
        <v/>
      </c>
      <c r="E1186" s="95" t="str">
        <f>IFERROR((VLOOKUP(B1186,CREDITO_FINANCEIRO!A:C,3,FALSE)),"")</f>
        <v/>
      </c>
      <c r="F1186" s="120" t="str">
        <f>IFERROR((VLOOKUP(B1186,CREDITO_FINANCEIRO!A:G,4,FALSE)),"")</f>
        <v/>
      </c>
      <c r="G1186" s="120" t="e">
        <f>VLOOKUP(B1186,CREDITO_FINANCEIRO!A:G,6,FALSE)</f>
        <v>#N/A</v>
      </c>
      <c r="H1186" s="120" t="e">
        <f>VLOOKUP(B1186,CREDITO_FINANCEIRO!A:G,7,FALSE)</f>
        <v>#N/A</v>
      </c>
      <c r="I1186" s="91" t="e">
        <f>VLOOKUP(B1186,CREDITO_FINANCEIRO!A:K,10,FALSE)</f>
        <v>#N/A</v>
      </c>
      <c r="J1186" s="91" t="e">
        <f>VLOOKUP(B1186,CREDITO_FINANCEIRO!A:K,11,FALSE)</f>
        <v>#N/A</v>
      </c>
      <c r="K1186" s="91" t="e">
        <f>VLOOKUP(B1186,CREDITO_FINANCEIRO!A:L,12,FALSE)</f>
        <v>#N/A</v>
      </c>
      <c r="L1186" s="110" t="e">
        <f t="shared" si="180"/>
        <v>#N/A</v>
      </c>
      <c r="M1186" s="2" t="e">
        <f t="shared" si="181"/>
        <v>#N/A</v>
      </c>
      <c r="N1186" s="111" t="e">
        <f>VLOOKUP(Tabela4[[#This Row],[Proposta de Referência]],SIMP_CF!A:K,9,FALSE)</f>
        <v>#N/A</v>
      </c>
      <c r="O1186" s="111" t="e">
        <f>VLOOKUP(Tabela4[[#This Row],[Proposta de Referência]],SIMP_CF!A:K,8,FALSE)</f>
        <v>#N/A</v>
      </c>
      <c r="P1186" s="112" t="e">
        <f t="shared" si="182"/>
        <v>#N/A</v>
      </c>
      <c r="Q1186" s="112" t="e">
        <f t="shared" si="183"/>
        <v>#N/A</v>
      </c>
      <c r="R1186" t="e">
        <f t="shared" si="189"/>
        <v>#N/A</v>
      </c>
      <c r="S1186" s="108" t="e">
        <f t="shared" si="184"/>
        <v>#N/A</v>
      </c>
      <c r="T1186" s="108" t="e">
        <f t="shared" si="185"/>
        <v>#N/A</v>
      </c>
      <c r="U1186" s="110" t="e">
        <f t="shared" si="186"/>
        <v>#N/A</v>
      </c>
      <c r="V1186" t="e">
        <f t="shared" si="187"/>
        <v>#N/A</v>
      </c>
      <c r="W1186" t="str">
        <f t="shared" si="188"/>
        <v/>
      </c>
      <c r="X1186" s="24" t="str">
        <f>IFERROR(VLOOKUP(W1186,HOSPITAIS_COM_DIVIDAS!A:E,5,FALSE),"")</f>
        <v/>
      </c>
    </row>
    <row r="1187" spans="1:24" x14ac:dyDescent="0.25">
      <c r="A1187" s="52" t="str">
        <f>IFERROR((Tabela4[[#This Row],[Status da Proposta]]),"")</f>
        <v/>
      </c>
      <c r="B1187" s="121">
        <f>IFERROR((CREDITO_FINANCEIRO!A1187),"")</f>
        <v>0</v>
      </c>
      <c r="C1187" s="120" t="str">
        <f>IFERROR((VLOOKUP(B1187,CREDITO_FINANCEIRO!A:B,2,FALSE)),"")</f>
        <v/>
      </c>
      <c r="D1187" s="94" t="str">
        <f>IFERROR((VLOOKUP(B1187,CREDITO_FINANCEIRO!A:E,5,FALSE)),"")</f>
        <v/>
      </c>
      <c r="E1187" s="95" t="str">
        <f>IFERROR((VLOOKUP(B1187,CREDITO_FINANCEIRO!A:C,3,FALSE)),"")</f>
        <v/>
      </c>
      <c r="F1187" s="120" t="str">
        <f>IFERROR((VLOOKUP(B1187,CREDITO_FINANCEIRO!A:G,4,FALSE)),"")</f>
        <v/>
      </c>
      <c r="G1187" s="120" t="e">
        <f>VLOOKUP(B1187,CREDITO_FINANCEIRO!A:G,6,FALSE)</f>
        <v>#N/A</v>
      </c>
      <c r="H1187" s="120" t="e">
        <f>VLOOKUP(B1187,CREDITO_FINANCEIRO!A:G,7,FALSE)</f>
        <v>#N/A</v>
      </c>
      <c r="I1187" s="91" t="e">
        <f>VLOOKUP(B1187,CREDITO_FINANCEIRO!A:K,10,FALSE)</f>
        <v>#N/A</v>
      </c>
      <c r="J1187" s="91" t="e">
        <f>VLOOKUP(B1187,CREDITO_FINANCEIRO!A:K,11,FALSE)</f>
        <v>#N/A</v>
      </c>
      <c r="K1187" s="91" t="e">
        <f>VLOOKUP(B1187,CREDITO_FINANCEIRO!A:L,12,FALSE)</f>
        <v>#N/A</v>
      </c>
      <c r="L1187" s="110" t="e">
        <f t="shared" si="180"/>
        <v>#N/A</v>
      </c>
      <c r="M1187" s="2" t="e">
        <f t="shared" si="181"/>
        <v>#N/A</v>
      </c>
      <c r="N1187" s="111" t="e">
        <f>VLOOKUP(Tabela4[[#This Row],[Proposta de Referência]],SIMP_CF!A:K,9,FALSE)</f>
        <v>#N/A</v>
      </c>
      <c r="O1187" s="111" t="e">
        <f>VLOOKUP(Tabela4[[#This Row],[Proposta de Referência]],SIMP_CF!A:K,8,FALSE)</f>
        <v>#N/A</v>
      </c>
      <c r="P1187" s="112" t="e">
        <f t="shared" si="182"/>
        <v>#N/A</v>
      </c>
      <c r="Q1187" s="112" t="e">
        <f t="shared" si="183"/>
        <v>#N/A</v>
      </c>
      <c r="R1187" t="e">
        <f t="shared" si="189"/>
        <v>#N/A</v>
      </c>
      <c r="S1187" s="108" t="e">
        <f t="shared" si="184"/>
        <v>#N/A</v>
      </c>
      <c r="T1187" s="108" t="e">
        <f t="shared" si="185"/>
        <v>#N/A</v>
      </c>
      <c r="U1187" s="110" t="e">
        <f t="shared" si="186"/>
        <v>#N/A</v>
      </c>
      <c r="V1187" t="e">
        <f t="shared" si="187"/>
        <v>#N/A</v>
      </c>
      <c r="W1187" t="str">
        <f t="shared" si="188"/>
        <v/>
      </c>
      <c r="X1187" s="24" t="str">
        <f>IFERROR(VLOOKUP(W1187,HOSPITAIS_COM_DIVIDAS!A:E,5,FALSE),"")</f>
        <v/>
      </c>
    </row>
    <row r="1188" spans="1:24" x14ac:dyDescent="0.25">
      <c r="A1188" s="52" t="str">
        <f>IFERROR((Tabela4[[#This Row],[Status da Proposta]]),"")</f>
        <v/>
      </c>
      <c r="B1188" s="121">
        <f>IFERROR((CREDITO_FINANCEIRO!A1188),"")</f>
        <v>0</v>
      </c>
      <c r="C1188" s="120" t="str">
        <f>IFERROR((VLOOKUP(B1188,CREDITO_FINANCEIRO!A:B,2,FALSE)),"")</f>
        <v/>
      </c>
      <c r="D1188" s="94" t="str">
        <f>IFERROR((VLOOKUP(B1188,CREDITO_FINANCEIRO!A:E,5,FALSE)),"")</f>
        <v/>
      </c>
      <c r="E1188" s="95" t="str">
        <f>IFERROR((VLOOKUP(B1188,CREDITO_FINANCEIRO!A:C,3,FALSE)),"")</f>
        <v/>
      </c>
      <c r="F1188" s="120" t="str">
        <f>IFERROR((VLOOKUP(B1188,CREDITO_FINANCEIRO!A:G,4,FALSE)),"")</f>
        <v/>
      </c>
      <c r="G1188" s="120" t="e">
        <f>VLOOKUP(B1188,CREDITO_FINANCEIRO!A:G,6,FALSE)</f>
        <v>#N/A</v>
      </c>
      <c r="H1188" s="120" t="e">
        <f>VLOOKUP(B1188,CREDITO_FINANCEIRO!A:G,7,FALSE)</f>
        <v>#N/A</v>
      </c>
      <c r="I1188" s="91" t="e">
        <f>VLOOKUP(B1188,CREDITO_FINANCEIRO!A:K,10,FALSE)</f>
        <v>#N/A</v>
      </c>
      <c r="J1188" s="91" t="e">
        <f>VLOOKUP(B1188,CREDITO_FINANCEIRO!A:K,11,FALSE)</f>
        <v>#N/A</v>
      </c>
      <c r="K1188" s="91" t="e">
        <f>VLOOKUP(B1188,CREDITO_FINANCEIRO!A:L,12,FALSE)</f>
        <v>#N/A</v>
      </c>
      <c r="L1188" s="110" t="e">
        <f t="shared" si="180"/>
        <v>#N/A</v>
      </c>
      <c r="M1188" s="2" t="e">
        <f t="shared" si="181"/>
        <v>#N/A</v>
      </c>
      <c r="N1188" s="111" t="e">
        <f>VLOOKUP(Tabela4[[#This Row],[Proposta de Referência]],SIMP_CF!A:K,9,FALSE)</f>
        <v>#N/A</v>
      </c>
      <c r="O1188" s="111" t="e">
        <f>VLOOKUP(Tabela4[[#This Row],[Proposta de Referência]],SIMP_CF!A:K,8,FALSE)</f>
        <v>#N/A</v>
      </c>
      <c r="P1188" s="112" t="e">
        <f t="shared" si="182"/>
        <v>#N/A</v>
      </c>
      <c r="Q1188" s="112" t="e">
        <f t="shared" si="183"/>
        <v>#N/A</v>
      </c>
      <c r="R1188" t="e">
        <f t="shared" si="189"/>
        <v>#N/A</v>
      </c>
      <c r="S1188" s="108" t="e">
        <f t="shared" si="184"/>
        <v>#N/A</v>
      </c>
      <c r="T1188" s="108" t="e">
        <f t="shared" si="185"/>
        <v>#N/A</v>
      </c>
      <c r="U1188" s="110" t="e">
        <f t="shared" si="186"/>
        <v>#N/A</v>
      </c>
      <c r="V1188" t="e">
        <f t="shared" si="187"/>
        <v>#N/A</v>
      </c>
      <c r="W1188" t="str">
        <f t="shared" si="188"/>
        <v/>
      </c>
      <c r="X1188" s="24" t="str">
        <f>IFERROR(VLOOKUP(W1188,HOSPITAIS_COM_DIVIDAS!A:E,5,FALSE),"")</f>
        <v/>
      </c>
    </row>
    <row r="1189" spans="1:24" x14ac:dyDescent="0.25">
      <c r="A1189" s="52" t="str">
        <f>IFERROR((Tabela4[[#This Row],[Status da Proposta]]),"")</f>
        <v/>
      </c>
      <c r="B1189" s="121">
        <f>IFERROR((CREDITO_FINANCEIRO!A1189),"")</f>
        <v>0</v>
      </c>
      <c r="C1189" s="120" t="str">
        <f>IFERROR((VLOOKUP(B1189,CREDITO_FINANCEIRO!A:B,2,FALSE)),"")</f>
        <v/>
      </c>
      <c r="D1189" s="94" t="str">
        <f>IFERROR((VLOOKUP(B1189,CREDITO_FINANCEIRO!A:E,5,FALSE)),"")</f>
        <v/>
      </c>
      <c r="E1189" s="95" t="str">
        <f>IFERROR((VLOOKUP(B1189,CREDITO_FINANCEIRO!A:C,3,FALSE)),"")</f>
        <v/>
      </c>
      <c r="F1189" s="120" t="str">
        <f>IFERROR((VLOOKUP(B1189,CREDITO_FINANCEIRO!A:G,4,FALSE)),"")</f>
        <v/>
      </c>
      <c r="G1189" s="120" t="e">
        <f>VLOOKUP(B1189,CREDITO_FINANCEIRO!A:G,6,FALSE)</f>
        <v>#N/A</v>
      </c>
      <c r="H1189" s="120" t="e">
        <f>VLOOKUP(B1189,CREDITO_FINANCEIRO!A:G,7,FALSE)</f>
        <v>#N/A</v>
      </c>
      <c r="I1189" s="91" t="e">
        <f>VLOOKUP(B1189,CREDITO_FINANCEIRO!A:K,10,FALSE)</f>
        <v>#N/A</v>
      </c>
      <c r="J1189" s="91" t="e">
        <f>VLOOKUP(B1189,CREDITO_FINANCEIRO!A:K,11,FALSE)</f>
        <v>#N/A</v>
      </c>
      <c r="K1189" s="91" t="e">
        <f>VLOOKUP(B1189,CREDITO_FINANCEIRO!A:L,12,FALSE)</f>
        <v>#N/A</v>
      </c>
      <c r="L1189" s="110" t="e">
        <f t="shared" si="180"/>
        <v>#N/A</v>
      </c>
      <c r="M1189" s="2" t="e">
        <f t="shared" si="181"/>
        <v>#N/A</v>
      </c>
      <c r="N1189" s="111" t="e">
        <f>VLOOKUP(Tabela4[[#This Row],[Proposta de Referência]],SIMP_CF!A:K,9,FALSE)</f>
        <v>#N/A</v>
      </c>
      <c r="O1189" s="111" t="e">
        <f>VLOOKUP(Tabela4[[#This Row],[Proposta de Referência]],SIMP_CF!A:K,8,FALSE)</f>
        <v>#N/A</v>
      </c>
      <c r="P1189" s="112" t="e">
        <f t="shared" si="182"/>
        <v>#N/A</v>
      </c>
      <c r="Q1189" s="112" t="e">
        <f t="shared" si="183"/>
        <v>#N/A</v>
      </c>
      <c r="R1189" t="e">
        <f t="shared" si="189"/>
        <v>#N/A</v>
      </c>
      <c r="S1189" s="108" t="e">
        <f t="shared" si="184"/>
        <v>#N/A</v>
      </c>
      <c r="T1189" s="108" t="e">
        <f t="shared" si="185"/>
        <v>#N/A</v>
      </c>
      <c r="U1189" s="110" t="e">
        <f t="shared" si="186"/>
        <v>#N/A</v>
      </c>
      <c r="V1189" t="e">
        <f t="shared" si="187"/>
        <v>#N/A</v>
      </c>
      <c r="W1189" t="str">
        <f t="shared" si="188"/>
        <v/>
      </c>
      <c r="X1189" s="24" t="str">
        <f>IFERROR(VLOOKUP(W1189,HOSPITAIS_COM_DIVIDAS!A:E,5,FALSE),"")</f>
        <v/>
      </c>
    </row>
    <row r="1190" spans="1:24" x14ac:dyDescent="0.25">
      <c r="A1190" s="52" t="str">
        <f>IFERROR((Tabela4[[#This Row],[Status da Proposta]]),"")</f>
        <v/>
      </c>
      <c r="B1190" s="121">
        <f>IFERROR((CREDITO_FINANCEIRO!A1190),"")</f>
        <v>0</v>
      </c>
      <c r="C1190" s="120" t="str">
        <f>IFERROR((VLOOKUP(B1190,CREDITO_FINANCEIRO!A:B,2,FALSE)),"")</f>
        <v/>
      </c>
      <c r="D1190" s="94" t="str">
        <f>IFERROR((VLOOKUP(B1190,CREDITO_FINANCEIRO!A:E,5,FALSE)),"")</f>
        <v/>
      </c>
      <c r="E1190" s="95" t="str">
        <f>IFERROR((VLOOKUP(B1190,CREDITO_FINANCEIRO!A:C,3,FALSE)),"")</f>
        <v/>
      </c>
      <c r="F1190" s="120" t="str">
        <f>IFERROR((VLOOKUP(B1190,CREDITO_FINANCEIRO!A:G,4,FALSE)),"")</f>
        <v/>
      </c>
      <c r="G1190" s="120" t="e">
        <f>VLOOKUP(B1190,CREDITO_FINANCEIRO!A:G,6,FALSE)</f>
        <v>#N/A</v>
      </c>
      <c r="H1190" s="120" t="e">
        <f>VLOOKUP(B1190,CREDITO_FINANCEIRO!A:G,7,FALSE)</f>
        <v>#N/A</v>
      </c>
      <c r="I1190" s="91" t="e">
        <f>VLOOKUP(B1190,CREDITO_FINANCEIRO!A:K,10,FALSE)</f>
        <v>#N/A</v>
      </c>
      <c r="J1190" s="91" t="e">
        <f>VLOOKUP(B1190,CREDITO_FINANCEIRO!A:K,11,FALSE)</f>
        <v>#N/A</v>
      </c>
      <c r="K1190" s="91" t="e">
        <f>VLOOKUP(B1190,CREDITO_FINANCEIRO!A:L,12,FALSE)</f>
        <v>#N/A</v>
      </c>
      <c r="L1190" s="110" t="e">
        <f t="shared" si="180"/>
        <v>#N/A</v>
      </c>
      <c r="M1190" s="2" t="e">
        <f t="shared" si="181"/>
        <v>#N/A</v>
      </c>
      <c r="N1190" s="111" t="e">
        <f>VLOOKUP(Tabela4[[#This Row],[Proposta de Referência]],SIMP_CF!A:K,9,FALSE)</f>
        <v>#N/A</v>
      </c>
      <c r="O1190" s="111" t="e">
        <f>VLOOKUP(Tabela4[[#This Row],[Proposta de Referência]],SIMP_CF!A:K,8,FALSE)</f>
        <v>#N/A</v>
      </c>
      <c r="P1190" s="112" t="e">
        <f t="shared" si="182"/>
        <v>#N/A</v>
      </c>
      <c r="Q1190" s="112" t="e">
        <f t="shared" si="183"/>
        <v>#N/A</v>
      </c>
      <c r="R1190" t="e">
        <f t="shared" si="189"/>
        <v>#N/A</v>
      </c>
      <c r="S1190" s="108" t="e">
        <f t="shared" si="184"/>
        <v>#N/A</v>
      </c>
      <c r="T1190" s="108" t="e">
        <f t="shared" si="185"/>
        <v>#N/A</v>
      </c>
      <c r="U1190" s="110" t="e">
        <f t="shared" si="186"/>
        <v>#N/A</v>
      </c>
      <c r="V1190" t="e">
        <f t="shared" si="187"/>
        <v>#N/A</v>
      </c>
      <c r="W1190" t="str">
        <f t="shared" si="188"/>
        <v/>
      </c>
      <c r="X1190" s="24" t="str">
        <f>IFERROR(VLOOKUP(W1190,HOSPITAIS_COM_DIVIDAS!A:E,5,FALSE),"")</f>
        <v/>
      </c>
    </row>
    <row r="1191" spans="1:24" x14ac:dyDescent="0.25">
      <c r="A1191" s="52" t="str">
        <f>IFERROR((Tabela4[[#This Row],[Status da Proposta]]),"")</f>
        <v/>
      </c>
      <c r="B1191" s="121">
        <f>IFERROR((CREDITO_FINANCEIRO!A1191),"")</f>
        <v>0</v>
      </c>
      <c r="C1191" s="120" t="str">
        <f>IFERROR((VLOOKUP(B1191,CREDITO_FINANCEIRO!A:B,2,FALSE)),"")</f>
        <v/>
      </c>
      <c r="D1191" s="94" t="str">
        <f>IFERROR((VLOOKUP(B1191,CREDITO_FINANCEIRO!A:E,5,FALSE)),"")</f>
        <v/>
      </c>
      <c r="E1191" s="95" t="str">
        <f>IFERROR((VLOOKUP(B1191,CREDITO_FINANCEIRO!A:C,3,FALSE)),"")</f>
        <v/>
      </c>
      <c r="F1191" s="120" t="str">
        <f>IFERROR((VLOOKUP(B1191,CREDITO_FINANCEIRO!A:G,4,FALSE)),"")</f>
        <v/>
      </c>
      <c r="G1191" s="120" t="e">
        <f>VLOOKUP(B1191,CREDITO_FINANCEIRO!A:G,6,FALSE)</f>
        <v>#N/A</v>
      </c>
      <c r="H1191" s="120" t="e">
        <f>VLOOKUP(B1191,CREDITO_FINANCEIRO!A:G,7,FALSE)</f>
        <v>#N/A</v>
      </c>
      <c r="I1191" s="91" t="e">
        <f>VLOOKUP(B1191,CREDITO_FINANCEIRO!A:K,10,FALSE)</f>
        <v>#N/A</v>
      </c>
      <c r="J1191" s="91" t="e">
        <f>VLOOKUP(B1191,CREDITO_FINANCEIRO!A:K,11,FALSE)</f>
        <v>#N/A</v>
      </c>
      <c r="K1191" s="91" t="e">
        <f>VLOOKUP(B1191,CREDITO_FINANCEIRO!A:L,12,FALSE)</f>
        <v>#N/A</v>
      </c>
      <c r="L1191" s="110" t="e">
        <f t="shared" si="180"/>
        <v>#N/A</v>
      </c>
      <c r="M1191" s="2" t="e">
        <f t="shared" si="181"/>
        <v>#N/A</v>
      </c>
      <c r="N1191" s="111" t="e">
        <f>VLOOKUP(Tabela4[[#This Row],[Proposta de Referência]],SIMP_CF!A:K,9,FALSE)</f>
        <v>#N/A</v>
      </c>
      <c r="O1191" s="111" t="e">
        <f>VLOOKUP(Tabela4[[#This Row],[Proposta de Referência]],SIMP_CF!A:K,8,FALSE)</f>
        <v>#N/A</v>
      </c>
      <c r="P1191" s="112" t="e">
        <f t="shared" si="182"/>
        <v>#N/A</v>
      </c>
      <c r="Q1191" s="112" t="e">
        <f t="shared" si="183"/>
        <v>#N/A</v>
      </c>
      <c r="R1191" t="e">
        <f t="shared" si="189"/>
        <v>#N/A</v>
      </c>
      <c r="S1191" s="108" t="e">
        <f t="shared" si="184"/>
        <v>#N/A</v>
      </c>
      <c r="T1191" s="108" t="e">
        <f t="shared" si="185"/>
        <v>#N/A</v>
      </c>
      <c r="U1191" s="110" t="e">
        <f t="shared" si="186"/>
        <v>#N/A</v>
      </c>
      <c r="V1191" t="e">
        <f t="shared" si="187"/>
        <v>#N/A</v>
      </c>
      <c r="W1191" t="str">
        <f t="shared" si="188"/>
        <v/>
      </c>
      <c r="X1191" s="24" t="str">
        <f>IFERROR(VLOOKUP(W1191,HOSPITAIS_COM_DIVIDAS!A:E,5,FALSE),"")</f>
        <v/>
      </c>
    </row>
    <row r="1192" spans="1:24" x14ac:dyDescent="0.25">
      <c r="A1192" s="52" t="str">
        <f>IFERROR((Tabela4[[#This Row],[Status da Proposta]]),"")</f>
        <v/>
      </c>
      <c r="B1192" s="121">
        <f>IFERROR((CREDITO_FINANCEIRO!A1192),"")</f>
        <v>0</v>
      </c>
      <c r="C1192" s="120" t="str">
        <f>IFERROR((VLOOKUP(B1192,CREDITO_FINANCEIRO!A:B,2,FALSE)),"")</f>
        <v/>
      </c>
      <c r="D1192" s="94" t="str">
        <f>IFERROR((VLOOKUP(B1192,CREDITO_FINANCEIRO!A:E,5,FALSE)),"")</f>
        <v/>
      </c>
      <c r="E1192" s="95" t="str">
        <f>IFERROR((VLOOKUP(B1192,CREDITO_FINANCEIRO!A:C,3,FALSE)),"")</f>
        <v/>
      </c>
      <c r="F1192" s="120" t="str">
        <f>IFERROR((VLOOKUP(B1192,CREDITO_FINANCEIRO!A:G,4,FALSE)),"")</f>
        <v/>
      </c>
      <c r="G1192" s="120" t="e">
        <f>VLOOKUP(B1192,CREDITO_FINANCEIRO!A:G,6,FALSE)</f>
        <v>#N/A</v>
      </c>
      <c r="H1192" s="120" t="e">
        <f>VLOOKUP(B1192,CREDITO_FINANCEIRO!A:G,7,FALSE)</f>
        <v>#N/A</v>
      </c>
      <c r="I1192" s="91" t="e">
        <f>VLOOKUP(B1192,CREDITO_FINANCEIRO!A:K,10,FALSE)</f>
        <v>#N/A</v>
      </c>
      <c r="J1192" s="91" t="e">
        <f>VLOOKUP(B1192,CREDITO_FINANCEIRO!A:K,11,FALSE)</f>
        <v>#N/A</v>
      </c>
      <c r="K1192" s="91" t="e">
        <f>VLOOKUP(B1192,CREDITO_FINANCEIRO!A:L,12,FALSE)</f>
        <v>#N/A</v>
      </c>
      <c r="L1192" s="110" t="e">
        <f t="shared" si="180"/>
        <v>#N/A</v>
      </c>
      <c r="M1192" s="2" t="e">
        <f t="shared" si="181"/>
        <v>#N/A</v>
      </c>
      <c r="N1192" s="111" t="e">
        <f>VLOOKUP(Tabela4[[#This Row],[Proposta de Referência]],SIMP_CF!A:K,9,FALSE)</f>
        <v>#N/A</v>
      </c>
      <c r="O1192" s="111" t="e">
        <f>VLOOKUP(Tabela4[[#This Row],[Proposta de Referência]],SIMP_CF!A:K,8,FALSE)</f>
        <v>#N/A</v>
      </c>
      <c r="P1192" s="112" t="e">
        <f t="shared" si="182"/>
        <v>#N/A</v>
      </c>
      <c r="Q1192" s="112" t="e">
        <f t="shared" si="183"/>
        <v>#N/A</v>
      </c>
      <c r="R1192" t="e">
        <f t="shared" si="189"/>
        <v>#N/A</v>
      </c>
      <c r="S1192" s="108" t="e">
        <f t="shared" si="184"/>
        <v>#N/A</v>
      </c>
      <c r="T1192" s="108" t="e">
        <f t="shared" si="185"/>
        <v>#N/A</v>
      </c>
      <c r="U1192" s="110" t="e">
        <f t="shared" si="186"/>
        <v>#N/A</v>
      </c>
      <c r="V1192" t="e">
        <f t="shared" si="187"/>
        <v>#N/A</v>
      </c>
      <c r="W1192" t="str">
        <f t="shared" si="188"/>
        <v/>
      </c>
      <c r="X1192" s="24" t="str">
        <f>IFERROR(VLOOKUP(W1192,HOSPITAIS_COM_DIVIDAS!A:E,5,FALSE),"")</f>
        <v/>
      </c>
    </row>
    <row r="1193" spans="1:24" x14ac:dyDescent="0.25">
      <c r="A1193" s="52" t="str">
        <f>IFERROR((Tabela4[[#This Row],[Status da Proposta]]),"")</f>
        <v/>
      </c>
      <c r="B1193" s="121">
        <f>IFERROR((CREDITO_FINANCEIRO!A1193),"")</f>
        <v>0</v>
      </c>
      <c r="C1193" s="120" t="str">
        <f>IFERROR((VLOOKUP(B1193,CREDITO_FINANCEIRO!A:B,2,FALSE)),"")</f>
        <v/>
      </c>
      <c r="D1193" s="94" t="str">
        <f>IFERROR((VLOOKUP(B1193,CREDITO_FINANCEIRO!A:E,5,FALSE)),"")</f>
        <v/>
      </c>
      <c r="E1193" s="95" t="str">
        <f>IFERROR((VLOOKUP(B1193,CREDITO_FINANCEIRO!A:C,3,FALSE)),"")</f>
        <v/>
      </c>
      <c r="F1193" s="120" t="str">
        <f>IFERROR((VLOOKUP(B1193,CREDITO_FINANCEIRO!A:G,4,FALSE)),"")</f>
        <v/>
      </c>
      <c r="G1193" s="120" t="e">
        <f>VLOOKUP(B1193,CREDITO_FINANCEIRO!A:G,6,FALSE)</f>
        <v>#N/A</v>
      </c>
      <c r="H1193" s="120" t="e">
        <f>VLOOKUP(B1193,CREDITO_FINANCEIRO!A:G,7,FALSE)</f>
        <v>#N/A</v>
      </c>
      <c r="I1193" s="91" t="e">
        <f>VLOOKUP(B1193,CREDITO_FINANCEIRO!A:K,10,FALSE)</f>
        <v>#N/A</v>
      </c>
      <c r="J1193" s="91" t="e">
        <f>VLOOKUP(B1193,CREDITO_FINANCEIRO!A:K,11,FALSE)</f>
        <v>#N/A</v>
      </c>
      <c r="K1193" s="91" t="e">
        <f>VLOOKUP(B1193,CREDITO_FINANCEIRO!A:L,12,FALSE)</f>
        <v>#N/A</v>
      </c>
      <c r="L1193" s="110" t="e">
        <f t="shared" si="180"/>
        <v>#N/A</v>
      </c>
      <c r="M1193" s="2" t="e">
        <f t="shared" si="181"/>
        <v>#N/A</v>
      </c>
      <c r="N1193" s="111" t="e">
        <f>VLOOKUP(Tabela4[[#This Row],[Proposta de Referência]],SIMP_CF!A:K,9,FALSE)</f>
        <v>#N/A</v>
      </c>
      <c r="O1193" s="111" t="e">
        <f>VLOOKUP(Tabela4[[#This Row],[Proposta de Referência]],SIMP_CF!A:K,8,FALSE)</f>
        <v>#N/A</v>
      </c>
      <c r="P1193" s="112" t="e">
        <f t="shared" si="182"/>
        <v>#N/A</v>
      </c>
      <c r="Q1193" s="112" t="e">
        <f t="shared" si="183"/>
        <v>#N/A</v>
      </c>
      <c r="R1193" t="e">
        <f t="shared" si="189"/>
        <v>#N/A</v>
      </c>
      <c r="S1193" s="108" t="e">
        <f t="shared" si="184"/>
        <v>#N/A</v>
      </c>
      <c r="T1193" s="108" t="e">
        <f t="shared" si="185"/>
        <v>#N/A</v>
      </c>
      <c r="U1193" s="110" t="e">
        <f t="shared" si="186"/>
        <v>#N/A</v>
      </c>
      <c r="V1193" t="e">
        <f t="shared" si="187"/>
        <v>#N/A</v>
      </c>
      <c r="W1193" t="str">
        <f t="shared" si="188"/>
        <v/>
      </c>
      <c r="X1193" s="24" t="str">
        <f>IFERROR(VLOOKUP(W1193,HOSPITAIS_COM_DIVIDAS!A:E,5,FALSE),"")</f>
        <v/>
      </c>
    </row>
    <row r="1194" spans="1:24" x14ac:dyDescent="0.25">
      <c r="A1194" s="52" t="str">
        <f>IFERROR((Tabela4[[#This Row],[Status da Proposta]]),"")</f>
        <v/>
      </c>
      <c r="B1194" s="121">
        <f>IFERROR((CREDITO_FINANCEIRO!A1194),"")</f>
        <v>0</v>
      </c>
      <c r="C1194" s="120" t="str">
        <f>IFERROR((VLOOKUP(B1194,CREDITO_FINANCEIRO!A:B,2,FALSE)),"")</f>
        <v/>
      </c>
      <c r="D1194" s="94" t="str">
        <f>IFERROR((VLOOKUP(B1194,CREDITO_FINANCEIRO!A:E,5,FALSE)),"")</f>
        <v/>
      </c>
      <c r="E1194" s="95" t="str">
        <f>IFERROR((VLOOKUP(B1194,CREDITO_FINANCEIRO!A:C,3,FALSE)),"")</f>
        <v/>
      </c>
      <c r="F1194" s="120" t="str">
        <f>IFERROR((VLOOKUP(B1194,CREDITO_FINANCEIRO!A:G,4,FALSE)),"")</f>
        <v/>
      </c>
      <c r="G1194" s="120" t="e">
        <f>VLOOKUP(B1194,CREDITO_FINANCEIRO!A:G,6,FALSE)</f>
        <v>#N/A</v>
      </c>
      <c r="H1194" s="120" t="e">
        <f>VLOOKUP(B1194,CREDITO_FINANCEIRO!A:G,7,FALSE)</f>
        <v>#N/A</v>
      </c>
      <c r="I1194" s="91" t="e">
        <f>VLOOKUP(B1194,CREDITO_FINANCEIRO!A:K,10,FALSE)</f>
        <v>#N/A</v>
      </c>
      <c r="J1194" s="91" t="e">
        <f>VLOOKUP(B1194,CREDITO_FINANCEIRO!A:K,11,FALSE)</f>
        <v>#N/A</v>
      </c>
      <c r="K1194" s="91" t="e">
        <f>VLOOKUP(B1194,CREDITO_FINANCEIRO!A:L,12,FALSE)</f>
        <v>#N/A</v>
      </c>
      <c r="L1194" s="110" t="e">
        <f t="shared" si="180"/>
        <v>#N/A</v>
      </c>
      <c r="M1194" s="2" t="e">
        <f t="shared" si="181"/>
        <v>#N/A</v>
      </c>
      <c r="N1194" s="111" t="e">
        <f>VLOOKUP(Tabela4[[#This Row],[Proposta de Referência]],SIMP_CF!A:K,9,FALSE)</f>
        <v>#N/A</v>
      </c>
      <c r="O1194" s="111" t="e">
        <f>VLOOKUP(Tabela4[[#This Row],[Proposta de Referência]],SIMP_CF!A:K,8,FALSE)</f>
        <v>#N/A</v>
      </c>
      <c r="P1194" s="112" t="e">
        <f t="shared" si="182"/>
        <v>#N/A</v>
      </c>
      <c r="Q1194" s="112" t="e">
        <f t="shared" si="183"/>
        <v>#N/A</v>
      </c>
      <c r="R1194" t="e">
        <f t="shared" si="189"/>
        <v>#N/A</v>
      </c>
      <c r="S1194" s="108" t="e">
        <f t="shared" si="184"/>
        <v>#N/A</v>
      </c>
      <c r="T1194" s="108" t="e">
        <f t="shared" si="185"/>
        <v>#N/A</v>
      </c>
      <c r="U1194" s="110" t="e">
        <f t="shared" si="186"/>
        <v>#N/A</v>
      </c>
      <c r="V1194" t="e">
        <f t="shared" si="187"/>
        <v>#N/A</v>
      </c>
      <c r="W1194" t="str">
        <f t="shared" si="188"/>
        <v/>
      </c>
      <c r="X1194" s="24" t="str">
        <f>IFERROR(VLOOKUP(W1194,HOSPITAIS_COM_DIVIDAS!A:E,5,FALSE),"")</f>
        <v/>
      </c>
    </row>
    <row r="1195" spans="1:24" x14ac:dyDescent="0.25">
      <c r="A1195" s="52" t="str">
        <f>IFERROR((Tabela4[[#This Row],[Status da Proposta]]),"")</f>
        <v/>
      </c>
      <c r="B1195" s="121">
        <f>IFERROR((CREDITO_FINANCEIRO!A1195),"")</f>
        <v>0</v>
      </c>
      <c r="C1195" s="120" t="str">
        <f>IFERROR((VLOOKUP(B1195,CREDITO_FINANCEIRO!A:B,2,FALSE)),"")</f>
        <v/>
      </c>
      <c r="D1195" s="94" t="str">
        <f>IFERROR((VLOOKUP(B1195,CREDITO_FINANCEIRO!A:E,5,FALSE)),"")</f>
        <v/>
      </c>
      <c r="E1195" s="95" t="str">
        <f>IFERROR((VLOOKUP(B1195,CREDITO_FINANCEIRO!A:C,3,FALSE)),"")</f>
        <v/>
      </c>
      <c r="F1195" s="120" t="str">
        <f>IFERROR((VLOOKUP(B1195,CREDITO_FINANCEIRO!A:G,4,FALSE)),"")</f>
        <v/>
      </c>
      <c r="G1195" s="120" t="e">
        <f>VLOOKUP(B1195,CREDITO_FINANCEIRO!A:G,6,FALSE)</f>
        <v>#N/A</v>
      </c>
      <c r="H1195" s="120" t="e">
        <f>VLOOKUP(B1195,CREDITO_FINANCEIRO!A:G,7,FALSE)</f>
        <v>#N/A</v>
      </c>
      <c r="I1195" s="91" t="e">
        <f>VLOOKUP(B1195,CREDITO_FINANCEIRO!A:K,10,FALSE)</f>
        <v>#N/A</v>
      </c>
      <c r="J1195" s="91" t="e">
        <f>VLOOKUP(B1195,CREDITO_FINANCEIRO!A:K,11,FALSE)</f>
        <v>#N/A</v>
      </c>
      <c r="K1195" s="91" t="e">
        <f>VLOOKUP(B1195,CREDITO_FINANCEIRO!A:L,12,FALSE)</f>
        <v>#N/A</v>
      </c>
      <c r="L1195" s="110" t="e">
        <f t="shared" si="180"/>
        <v>#N/A</v>
      </c>
      <c r="M1195" s="2" t="e">
        <f t="shared" si="181"/>
        <v>#N/A</v>
      </c>
      <c r="N1195" s="111" t="e">
        <f>VLOOKUP(Tabela4[[#This Row],[Proposta de Referência]],SIMP_CF!A:K,9,FALSE)</f>
        <v>#N/A</v>
      </c>
      <c r="O1195" s="111" t="e">
        <f>VLOOKUP(Tabela4[[#This Row],[Proposta de Referência]],SIMP_CF!A:K,8,FALSE)</f>
        <v>#N/A</v>
      </c>
      <c r="P1195" s="112" t="e">
        <f t="shared" si="182"/>
        <v>#N/A</v>
      </c>
      <c r="Q1195" s="112" t="e">
        <f t="shared" si="183"/>
        <v>#N/A</v>
      </c>
      <c r="R1195" t="e">
        <f t="shared" si="189"/>
        <v>#N/A</v>
      </c>
      <c r="S1195" s="108" t="e">
        <f t="shared" si="184"/>
        <v>#N/A</v>
      </c>
      <c r="T1195" s="108" t="e">
        <f t="shared" si="185"/>
        <v>#N/A</v>
      </c>
      <c r="U1195" s="110" t="e">
        <f t="shared" si="186"/>
        <v>#N/A</v>
      </c>
      <c r="V1195" t="e">
        <f t="shared" si="187"/>
        <v>#N/A</v>
      </c>
      <c r="W1195" t="str">
        <f t="shared" si="188"/>
        <v/>
      </c>
      <c r="X1195" s="24" t="str">
        <f>IFERROR(VLOOKUP(W1195,HOSPITAIS_COM_DIVIDAS!A:E,5,FALSE),"")</f>
        <v/>
      </c>
    </row>
    <row r="1196" spans="1:24" x14ac:dyDescent="0.25">
      <c r="A1196" s="52" t="str">
        <f>IFERROR((Tabela4[[#This Row],[Status da Proposta]]),"")</f>
        <v/>
      </c>
      <c r="B1196" s="121">
        <f>IFERROR((CREDITO_FINANCEIRO!A1196),"")</f>
        <v>0</v>
      </c>
      <c r="C1196" s="120" t="str">
        <f>IFERROR((VLOOKUP(B1196,CREDITO_FINANCEIRO!A:B,2,FALSE)),"")</f>
        <v/>
      </c>
      <c r="D1196" s="94" t="str">
        <f>IFERROR((VLOOKUP(B1196,CREDITO_FINANCEIRO!A:E,5,FALSE)),"")</f>
        <v/>
      </c>
      <c r="E1196" s="95" t="str">
        <f>IFERROR((VLOOKUP(B1196,CREDITO_FINANCEIRO!A:C,3,FALSE)),"")</f>
        <v/>
      </c>
      <c r="F1196" s="120" t="str">
        <f>IFERROR((VLOOKUP(B1196,CREDITO_FINANCEIRO!A:G,4,FALSE)),"")</f>
        <v/>
      </c>
      <c r="G1196" s="120" t="e">
        <f>VLOOKUP(B1196,CREDITO_FINANCEIRO!A:G,6,FALSE)</f>
        <v>#N/A</v>
      </c>
      <c r="H1196" s="120" t="e">
        <f>VLOOKUP(B1196,CREDITO_FINANCEIRO!A:G,7,FALSE)</f>
        <v>#N/A</v>
      </c>
      <c r="I1196" s="91" t="e">
        <f>VLOOKUP(B1196,CREDITO_FINANCEIRO!A:K,10,FALSE)</f>
        <v>#N/A</v>
      </c>
      <c r="J1196" s="91" t="e">
        <f>VLOOKUP(B1196,CREDITO_FINANCEIRO!A:K,11,FALSE)</f>
        <v>#N/A</v>
      </c>
      <c r="K1196" s="91" t="e">
        <f>VLOOKUP(B1196,CREDITO_FINANCEIRO!A:L,12,FALSE)</f>
        <v>#N/A</v>
      </c>
      <c r="L1196" s="110" t="e">
        <f t="shared" si="180"/>
        <v>#N/A</v>
      </c>
      <c r="M1196" s="2" t="e">
        <f t="shared" si="181"/>
        <v>#N/A</v>
      </c>
      <c r="N1196" s="111" t="e">
        <f>VLOOKUP(Tabela4[[#This Row],[Proposta de Referência]],SIMP_CF!A:K,9,FALSE)</f>
        <v>#N/A</v>
      </c>
      <c r="O1196" s="111" t="e">
        <f>VLOOKUP(Tabela4[[#This Row],[Proposta de Referência]],SIMP_CF!A:K,8,FALSE)</f>
        <v>#N/A</v>
      </c>
      <c r="P1196" s="112" t="e">
        <f t="shared" si="182"/>
        <v>#N/A</v>
      </c>
      <c r="Q1196" s="112" t="e">
        <f t="shared" si="183"/>
        <v>#N/A</v>
      </c>
      <c r="R1196" t="e">
        <f t="shared" si="189"/>
        <v>#N/A</v>
      </c>
      <c r="S1196" s="108" t="e">
        <f t="shared" si="184"/>
        <v>#N/A</v>
      </c>
      <c r="T1196" s="108" t="e">
        <f t="shared" si="185"/>
        <v>#N/A</v>
      </c>
      <c r="U1196" s="110" t="e">
        <f t="shared" si="186"/>
        <v>#N/A</v>
      </c>
      <c r="V1196" t="e">
        <f t="shared" si="187"/>
        <v>#N/A</v>
      </c>
      <c r="W1196" t="str">
        <f t="shared" si="188"/>
        <v/>
      </c>
      <c r="X1196" s="24" t="str">
        <f>IFERROR(VLOOKUP(W1196,HOSPITAIS_COM_DIVIDAS!A:E,5,FALSE),"")</f>
        <v/>
      </c>
    </row>
    <row r="1197" spans="1:24" x14ac:dyDescent="0.25">
      <c r="A1197" s="52" t="str">
        <f>IFERROR((Tabela4[[#This Row],[Status da Proposta]]),"")</f>
        <v/>
      </c>
      <c r="B1197" s="121">
        <f>IFERROR((CREDITO_FINANCEIRO!A1197),"")</f>
        <v>0</v>
      </c>
      <c r="C1197" s="120" t="str">
        <f>IFERROR((VLOOKUP(B1197,CREDITO_FINANCEIRO!A:B,2,FALSE)),"")</f>
        <v/>
      </c>
      <c r="D1197" s="94" t="str">
        <f>IFERROR((VLOOKUP(B1197,CREDITO_FINANCEIRO!A:E,5,FALSE)),"")</f>
        <v/>
      </c>
      <c r="E1197" s="95" t="str">
        <f>IFERROR((VLOOKUP(B1197,CREDITO_FINANCEIRO!A:C,3,FALSE)),"")</f>
        <v/>
      </c>
      <c r="F1197" s="120" t="str">
        <f>IFERROR((VLOOKUP(B1197,CREDITO_FINANCEIRO!A:G,4,FALSE)),"")</f>
        <v/>
      </c>
      <c r="G1197" s="120" t="e">
        <f>VLOOKUP(B1197,CREDITO_FINANCEIRO!A:G,6,FALSE)</f>
        <v>#N/A</v>
      </c>
      <c r="H1197" s="120" t="e">
        <f>VLOOKUP(B1197,CREDITO_FINANCEIRO!A:G,7,FALSE)</f>
        <v>#N/A</v>
      </c>
      <c r="I1197" s="91" t="e">
        <f>VLOOKUP(B1197,CREDITO_FINANCEIRO!A:K,10,FALSE)</f>
        <v>#N/A</v>
      </c>
      <c r="J1197" s="91" t="e">
        <f>VLOOKUP(B1197,CREDITO_FINANCEIRO!A:K,11,FALSE)</f>
        <v>#N/A</v>
      </c>
      <c r="K1197" s="91" t="e">
        <f>VLOOKUP(B1197,CREDITO_FINANCEIRO!A:L,12,FALSE)</f>
        <v>#N/A</v>
      </c>
      <c r="L1197" s="110" t="e">
        <f t="shared" si="180"/>
        <v>#N/A</v>
      </c>
      <c r="M1197" s="2" t="e">
        <f t="shared" si="181"/>
        <v>#N/A</v>
      </c>
      <c r="N1197" s="111" t="e">
        <f>VLOOKUP(Tabela4[[#This Row],[Proposta de Referência]],SIMP_CF!A:K,9,FALSE)</f>
        <v>#N/A</v>
      </c>
      <c r="O1197" s="111" t="e">
        <f>VLOOKUP(Tabela4[[#This Row],[Proposta de Referência]],SIMP_CF!A:K,8,FALSE)</f>
        <v>#N/A</v>
      </c>
      <c r="P1197" s="112" t="e">
        <f t="shared" si="182"/>
        <v>#N/A</v>
      </c>
      <c r="Q1197" s="112" t="e">
        <f t="shared" si="183"/>
        <v>#N/A</v>
      </c>
      <c r="R1197" t="e">
        <f t="shared" si="189"/>
        <v>#N/A</v>
      </c>
      <c r="S1197" s="108" t="e">
        <f t="shared" si="184"/>
        <v>#N/A</v>
      </c>
      <c r="T1197" s="108" t="e">
        <f t="shared" si="185"/>
        <v>#N/A</v>
      </c>
      <c r="U1197" s="110" t="e">
        <f t="shared" si="186"/>
        <v>#N/A</v>
      </c>
      <c r="V1197" t="e">
        <f t="shared" si="187"/>
        <v>#N/A</v>
      </c>
      <c r="W1197" t="str">
        <f t="shared" si="188"/>
        <v/>
      </c>
      <c r="X1197" s="24" t="str">
        <f>IFERROR(VLOOKUP(W1197,HOSPITAIS_COM_DIVIDAS!A:E,5,FALSE),"")</f>
        <v/>
      </c>
    </row>
    <row r="1198" spans="1:24" x14ac:dyDescent="0.25">
      <c r="A1198" s="52" t="str">
        <f>IFERROR((Tabela4[[#This Row],[Status da Proposta]]),"")</f>
        <v/>
      </c>
      <c r="B1198" s="121">
        <f>IFERROR((CREDITO_FINANCEIRO!A1198),"")</f>
        <v>0</v>
      </c>
      <c r="C1198" s="120" t="str">
        <f>IFERROR((VLOOKUP(B1198,CREDITO_FINANCEIRO!A:B,2,FALSE)),"")</f>
        <v/>
      </c>
      <c r="D1198" s="94" t="str">
        <f>IFERROR((VLOOKUP(B1198,CREDITO_FINANCEIRO!A:E,5,FALSE)),"")</f>
        <v/>
      </c>
      <c r="E1198" s="95" t="str">
        <f>IFERROR((VLOOKUP(B1198,CREDITO_FINANCEIRO!A:C,3,FALSE)),"")</f>
        <v/>
      </c>
      <c r="F1198" s="120" t="str">
        <f>IFERROR((VLOOKUP(B1198,CREDITO_FINANCEIRO!A:G,4,FALSE)),"")</f>
        <v/>
      </c>
      <c r="G1198" s="120" t="e">
        <f>VLOOKUP(B1198,CREDITO_FINANCEIRO!A:G,6,FALSE)</f>
        <v>#N/A</v>
      </c>
      <c r="H1198" s="120" t="e">
        <f>VLOOKUP(B1198,CREDITO_FINANCEIRO!A:G,7,FALSE)</f>
        <v>#N/A</v>
      </c>
      <c r="I1198" s="91" t="e">
        <f>VLOOKUP(B1198,CREDITO_FINANCEIRO!A:K,10,FALSE)</f>
        <v>#N/A</v>
      </c>
      <c r="J1198" s="91" t="e">
        <f>VLOOKUP(B1198,CREDITO_FINANCEIRO!A:K,11,FALSE)</f>
        <v>#N/A</v>
      </c>
      <c r="K1198" s="91" t="e">
        <f>VLOOKUP(B1198,CREDITO_FINANCEIRO!A:L,12,FALSE)</f>
        <v>#N/A</v>
      </c>
      <c r="L1198" s="110" t="e">
        <f t="shared" si="180"/>
        <v>#N/A</v>
      </c>
      <c r="M1198" s="2" t="e">
        <f t="shared" si="181"/>
        <v>#N/A</v>
      </c>
      <c r="N1198" s="111" t="e">
        <f>VLOOKUP(Tabela4[[#This Row],[Proposta de Referência]],SIMP_CF!A:K,9,FALSE)</f>
        <v>#N/A</v>
      </c>
      <c r="O1198" s="111" t="e">
        <f>VLOOKUP(Tabela4[[#This Row],[Proposta de Referência]],SIMP_CF!A:K,8,FALSE)</f>
        <v>#N/A</v>
      </c>
      <c r="P1198" s="112" t="e">
        <f t="shared" si="182"/>
        <v>#N/A</v>
      </c>
      <c r="Q1198" s="112" t="e">
        <f t="shared" si="183"/>
        <v>#N/A</v>
      </c>
      <c r="R1198" t="e">
        <f t="shared" si="189"/>
        <v>#N/A</v>
      </c>
      <c r="S1198" s="108" t="e">
        <f t="shared" si="184"/>
        <v>#N/A</v>
      </c>
      <c r="T1198" s="108" t="e">
        <f t="shared" si="185"/>
        <v>#N/A</v>
      </c>
      <c r="U1198" s="110" t="e">
        <f t="shared" si="186"/>
        <v>#N/A</v>
      </c>
      <c r="V1198" t="e">
        <f t="shared" si="187"/>
        <v>#N/A</v>
      </c>
      <c r="W1198" t="str">
        <f t="shared" si="188"/>
        <v/>
      </c>
      <c r="X1198" s="24" t="str">
        <f>IFERROR(VLOOKUP(W1198,HOSPITAIS_COM_DIVIDAS!A:E,5,FALSE),"")</f>
        <v/>
      </c>
    </row>
    <row r="1199" spans="1:24" x14ac:dyDescent="0.25">
      <c r="A1199" s="52" t="str">
        <f>IFERROR((Tabela4[[#This Row],[Status da Proposta]]),"")</f>
        <v/>
      </c>
      <c r="B1199" s="121">
        <f>IFERROR((CREDITO_FINANCEIRO!A1199),"")</f>
        <v>0</v>
      </c>
      <c r="C1199" s="120" t="str">
        <f>IFERROR((VLOOKUP(B1199,CREDITO_FINANCEIRO!A:B,2,FALSE)),"")</f>
        <v/>
      </c>
      <c r="D1199" s="94" t="str">
        <f>IFERROR((VLOOKUP(B1199,CREDITO_FINANCEIRO!A:E,5,FALSE)),"")</f>
        <v/>
      </c>
      <c r="E1199" s="95" t="str">
        <f>IFERROR((VLOOKUP(B1199,CREDITO_FINANCEIRO!A:C,3,FALSE)),"")</f>
        <v/>
      </c>
      <c r="F1199" s="120" t="str">
        <f>IFERROR((VLOOKUP(B1199,CREDITO_FINANCEIRO!A:G,4,FALSE)),"")</f>
        <v/>
      </c>
      <c r="G1199" s="120" t="e">
        <f>VLOOKUP(B1199,CREDITO_FINANCEIRO!A:G,6,FALSE)</f>
        <v>#N/A</v>
      </c>
      <c r="H1199" s="120" t="e">
        <f>VLOOKUP(B1199,CREDITO_FINANCEIRO!A:G,7,FALSE)</f>
        <v>#N/A</v>
      </c>
      <c r="I1199" s="91" t="e">
        <f>VLOOKUP(B1199,CREDITO_FINANCEIRO!A:K,10,FALSE)</f>
        <v>#N/A</v>
      </c>
      <c r="J1199" s="91" t="e">
        <f>VLOOKUP(B1199,CREDITO_FINANCEIRO!A:K,11,FALSE)</f>
        <v>#N/A</v>
      </c>
      <c r="K1199" s="91" t="e">
        <f>VLOOKUP(B1199,CREDITO_FINANCEIRO!A:L,12,FALSE)</f>
        <v>#N/A</v>
      </c>
      <c r="L1199" s="110" t="e">
        <f t="shared" si="180"/>
        <v>#N/A</v>
      </c>
      <c r="M1199" s="2" t="e">
        <f t="shared" si="181"/>
        <v>#N/A</v>
      </c>
      <c r="N1199" s="111" t="e">
        <f>VLOOKUP(Tabela4[[#This Row],[Proposta de Referência]],SIMP_CF!A:K,9,FALSE)</f>
        <v>#N/A</v>
      </c>
      <c r="O1199" s="111" t="e">
        <f>VLOOKUP(Tabela4[[#This Row],[Proposta de Referência]],SIMP_CF!A:K,8,FALSE)</f>
        <v>#N/A</v>
      </c>
      <c r="P1199" s="112" t="e">
        <f t="shared" si="182"/>
        <v>#N/A</v>
      </c>
      <c r="Q1199" s="112" t="e">
        <f t="shared" si="183"/>
        <v>#N/A</v>
      </c>
      <c r="R1199" t="e">
        <f t="shared" si="189"/>
        <v>#N/A</v>
      </c>
      <c r="S1199" s="108" t="e">
        <f t="shared" si="184"/>
        <v>#N/A</v>
      </c>
      <c r="T1199" s="108" t="e">
        <f t="shared" si="185"/>
        <v>#N/A</v>
      </c>
      <c r="U1199" s="110" t="e">
        <f t="shared" si="186"/>
        <v>#N/A</v>
      </c>
      <c r="V1199" t="e">
        <f t="shared" si="187"/>
        <v>#N/A</v>
      </c>
      <c r="W1199" t="str">
        <f t="shared" si="188"/>
        <v/>
      </c>
      <c r="X1199" s="24" t="str">
        <f>IFERROR(VLOOKUP(W1199,HOSPITAIS_COM_DIVIDAS!A:E,5,FALSE),"")</f>
        <v/>
      </c>
    </row>
    <row r="1200" spans="1:24" x14ac:dyDescent="0.25">
      <c r="A1200" s="52" t="str">
        <f>IFERROR((Tabela4[[#This Row],[Status da Proposta]]),"")</f>
        <v/>
      </c>
      <c r="B1200" s="121">
        <f>IFERROR((CREDITO_FINANCEIRO!A1200),"")</f>
        <v>0</v>
      </c>
      <c r="C1200" s="120" t="str">
        <f>IFERROR((VLOOKUP(B1200,CREDITO_FINANCEIRO!A:B,2,FALSE)),"")</f>
        <v/>
      </c>
      <c r="D1200" s="94" t="str">
        <f>IFERROR((VLOOKUP(B1200,CREDITO_FINANCEIRO!A:E,5,FALSE)),"")</f>
        <v/>
      </c>
      <c r="E1200" s="95" t="str">
        <f>IFERROR((VLOOKUP(B1200,CREDITO_FINANCEIRO!A:C,3,FALSE)),"")</f>
        <v/>
      </c>
      <c r="F1200" s="120" t="str">
        <f>IFERROR((VLOOKUP(B1200,CREDITO_FINANCEIRO!A:G,4,FALSE)),"")</f>
        <v/>
      </c>
      <c r="G1200" s="120" t="e">
        <f>VLOOKUP(B1200,CREDITO_FINANCEIRO!A:G,6,FALSE)</f>
        <v>#N/A</v>
      </c>
      <c r="H1200" s="120" t="e">
        <f>VLOOKUP(B1200,CREDITO_FINANCEIRO!A:G,7,FALSE)</f>
        <v>#N/A</v>
      </c>
      <c r="I1200" s="91" t="e">
        <f>VLOOKUP(B1200,CREDITO_FINANCEIRO!A:K,10,FALSE)</f>
        <v>#N/A</v>
      </c>
      <c r="J1200" s="91" t="e">
        <f>VLOOKUP(B1200,CREDITO_FINANCEIRO!A:K,11,FALSE)</f>
        <v>#N/A</v>
      </c>
      <c r="K1200" s="91" t="e">
        <f>VLOOKUP(B1200,CREDITO_FINANCEIRO!A:L,12,FALSE)</f>
        <v>#N/A</v>
      </c>
      <c r="L1200" s="110" t="e">
        <f t="shared" si="180"/>
        <v>#N/A</v>
      </c>
      <c r="M1200" s="2" t="e">
        <f t="shared" si="181"/>
        <v>#N/A</v>
      </c>
      <c r="N1200" s="111" t="e">
        <f>VLOOKUP(Tabela4[[#This Row],[Proposta de Referência]],SIMP_CF!A:K,9,FALSE)</f>
        <v>#N/A</v>
      </c>
      <c r="O1200" s="111" t="e">
        <f>VLOOKUP(Tabela4[[#This Row],[Proposta de Referência]],SIMP_CF!A:K,8,FALSE)</f>
        <v>#N/A</v>
      </c>
      <c r="P1200" s="112" t="e">
        <f t="shared" si="182"/>
        <v>#N/A</v>
      </c>
      <c r="Q1200" s="112" t="e">
        <f t="shared" si="183"/>
        <v>#N/A</v>
      </c>
      <c r="R1200" t="e">
        <f t="shared" si="189"/>
        <v>#N/A</v>
      </c>
      <c r="S1200" s="108" t="e">
        <f t="shared" si="184"/>
        <v>#N/A</v>
      </c>
      <c r="T1200" s="108" t="e">
        <f t="shared" si="185"/>
        <v>#N/A</v>
      </c>
      <c r="U1200" s="110" t="e">
        <f t="shared" si="186"/>
        <v>#N/A</v>
      </c>
      <c r="V1200" t="e">
        <f t="shared" si="187"/>
        <v>#N/A</v>
      </c>
      <c r="W1200" t="str">
        <f t="shared" si="188"/>
        <v/>
      </c>
      <c r="X1200" s="24" t="str">
        <f>IFERROR(VLOOKUP(W1200,HOSPITAIS_COM_DIVIDAS!A:E,5,FALSE),"")</f>
        <v/>
      </c>
    </row>
    <row r="1201" spans="1:24" x14ac:dyDescent="0.25">
      <c r="A1201" s="52" t="str">
        <f>IFERROR((Tabela4[[#This Row],[Status da Proposta]]),"")</f>
        <v/>
      </c>
      <c r="B1201" s="121">
        <f>IFERROR((CREDITO_FINANCEIRO!A1201),"")</f>
        <v>0</v>
      </c>
      <c r="C1201" s="120" t="str">
        <f>IFERROR((VLOOKUP(B1201,CREDITO_FINANCEIRO!A:B,2,FALSE)),"")</f>
        <v/>
      </c>
      <c r="D1201" s="94" t="str">
        <f>IFERROR((VLOOKUP(B1201,CREDITO_FINANCEIRO!A:E,5,FALSE)),"")</f>
        <v/>
      </c>
      <c r="E1201" s="95" t="str">
        <f>IFERROR((VLOOKUP(B1201,CREDITO_FINANCEIRO!A:C,3,FALSE)),"")</f>
        <v/>
      </c>
      <c r="F1201" s="120" t="str">
        <f>IFERROR((VLOOKUP(B1201,CREDITO_FINANCEIRO!A:G,4,FALSE)),"")</f>
        <v/>
      </c>
      <c r="G1201" s="120" t="e">
        <f>VLOOKUP(B1201,CREDITO_FINANCEIRO!A:G,6,FALSE)</f>
        <v>#N/A</v>
      </c>
      <c r="H1201" s="120" t="e">
        <f>VLOOKUP(B1201,CREDITO_FINANCEIRO!A:G,7,FALSE)</f>
        <v>#N/A</v>
      </c>
      <c r="I1201" s="91" t="e">
        <f>VLOOKUP(B1201,CREDITO_FINANCEIRO!A:K,10,FALSE)</f>
        <v>#N/A</v>
      </c>
      <c r="J1201" s="91" t="e">
        <f>VLOOKUP(B1201,CREDITO_FINANCEIRO!A:K,11,FALSE)</f>
        <v>#N/A</v>
      </c>
      <c r="K1201" s="91" t="e">
        <f>VLOOKUP(B1201,CREDITO_FINANCEIRO!A:L,12,FALSE)</f>
        <v>#N/A</v>
      </c>
      <c r="L1201" s="110" t="e">
        <f t="shared" si="180"/>
        <v>#N/A</v>
      </c>
      <c r="M1201" s="2" t="e">
        <f t="shared" si="181"/>
        <v>#N/A</v>
      </c>
      <c r="N1201" s="111" t="e">
        <f>VLOOKUP(Tabela4[[#This Row],[Proposta de Referência]],SIMP_CF!A:K,9,FALSE)</f>
        <v>#N/A</v>
      </c>
      <c r="O1201" s="111" t="e">
        <f>VLOOKUP(Tabela4[[#This Row],[Proposta de Referência]],SIMP_CF!A:K,8,FALSE)</f>
        <v>#N/A</v>
      </c>
      <c r="P1201" s="112" t="e">
        <f t="shared" si="182"/>
        <v>#N/A</v>
      </c>
      <c r="Q1201" s="112" t="e">
        <f t="shared" si="183"/>
        <v>#N/A</v>
      </c>
      <c r="R1201" t="e">
        <f t="shared" si="189"/>
        <v>#N/A</v>
      </c>
      <c r="S1201" s="108" t="e">
        <f t="shared" si="184"/>
        <v>#N/A</v>
      </c>
      <c r="T1201" s="108" t="e">
        <f t="shared" si="185"/>
        <v>#N/A</v>
      </c>
      <c r="U1201" s="110" t="e">
        <f t="shared" si="186"/>
        <v>#N/A</v>
      </c>
      <c r="V1201" t="e">
        <f t="shared" si="187"/>
        <v>#N/A</v>
      </c>
      <c r="W1201" t="str">
        <f t="shared" si="188"/>
        <v/>
      </c>
      <c r="X1201" s="24" t="str">
        <f>IFERROR(VLOOKUP(W1201,HOSPITAIS_COM_DIVIDAS!A:E,5,FALSE),"")</f>
        <v/>
      </c>
    </row>
    <row r="1202" spans="1:24" x14ac:dyDescent="0.25">
      <c r="A1202" s="52" t="str">
        <f>IFERROR((Tabela4[[#This Row],[Status da Proposta]]),"")</f>
        <v/>
      </c>
      <c r="B1202" s="121">
        <f>IFERROR((CREDITO_FINANCEIRO!A1202),"")</f>
        <v>0</v>
      </c>
      <c r="C1202" s="120" t="str">
        <f>IFERROR((VLOOKUP(B1202,CREDITO_FINANCEIRO!A:B,2,FALSE)),"")</f>
        <v/>
      </c>
      <c r="D1202" s="94" t="str">
        <f>IFERROR((VLOOKUP(B1202,CREDITO_FINANCEIRO!A:E,5,FALSE)),"")</f>
        <v/>
      </c>
      <c r="E1202" s="95" t="str">
        <f>IFERROR((VLOOKUP(B1202,CREDITO_FINANCEIRO!A:C,3,FALSE)),"")</f>
        <v/>
      </c>
      <c r="F1202" s="120" t="str">
        <f>IFERROR((VLOOKUP(B1202,CREDITO_FINANCEIRO!A:G,4,FALSE)),"")</f>
        <v/>
      </c>
      <c r="G1202" s="120" t="e">
        <f>VLOOKUP(B1202,CREDITO_FINANCEIRO!A:G,6,FALSE)</f>
        <v>#N/A</v>
      </c>
      <c r="H1202" s="120" t="e">
        <f>VLOOKUP(B1202,CREDITO_FINANCEIRO!A:G,7,FALSE)</f>
        <v>#N/A</v>
      </c>
      <c r="I1202" s="91" t="e">
        <f>VLOOKUP(B1202,CREDITO_FINANCEIRO!A:K,10,FALSE)</f>
        <v>#N/A</v>
      </c>
      <c r="J1202" s="91" t="e">
        <f>VLOOKUP(B1202,CREDITO_FINANCEIRO!A:K,11,FALSE)</f>
        <v>#N/A</v>
      </c>
      <c r="K1202" s="91" t="e">
        <f>VLOOKUP(B1202,CREDITO_FINANCEIRO!A:L,12,FALSE)</f>
        <v>#N/A</v>
      </c>
      <c r="L1202" s="110" t="e">
        <f t="shared" si="180"/>
        <v>#N/A</v>
      </c>
      <c r="M1202" s="2" t="e">
        <f t="shared" si="181"/>
        <v>#N/A</v>
      </c>
      <c r="N1202" s="111" t="e">
        <f>VLOOKUP(Tabela4[[#This Row],[Proposta de Referência]],SIMP_CF!A:K,9,FALSE)</f>
        <v>#N/A</v>
      </c>
      <c r="O1202" s="111" t="e">
        <f>VLOOKUP(Tabela4[[#This Row],[Proposta de Referência]],SIMP_CF!A:K,8,FALSE)</f>
        <v>#N/A</v>
      </c>
      <c r="P1202" s="112" t="e">
        <f t="shared" si="182"/>
        <v>#N/A</v>
      </c>
      <c r="Q1202" s="112" t="e">
        <f t="shared" si="183"/>
        <v>#N/A</v>
      </c>
      <c r="R1202" t="e">
        <f t="shared" si="189"/>
        <v>#N/A</v>
      </c>
      <c r="S1202" s="108" t="e">
        <f t="shared" si="184"/>
        <v>#N/A</v>
      </c>
      <c r="T1202" s="108" t="e">
        <f t="shared" si="185"/>
        <v>#N/A</v>
      </c>
      <c r="U1202" s="110" t="e">
        <f t="shared" si="186"/>
        <v>#N/A</v>
      </c>
      <c r="V1202" t="e">
        <f t="shared" si="187"/>
        <v>#N/A</v>
      </c>
      <c r="W1202" t="str">
        <f t="shared" si="188"/>
        <v/>
      </c>
      <c r="X1202" s="24" t="str">
        <f>IFERROR(VLOOKUP(W1202,HOSPITAIS_COM_DIVIDAS!A:E,5,FALSE),"")</f>
        <v/>
      </c>
    </row>
    <row r="1203" spans="1:24" x14ac:dyDescent="0.25">
      <c r="A1203" s="52" t="str">
        <f>IFERROR((Tabela4[[#This Row],[Status da Proposta]]),"")</f>
        <v/>
      </c>
      <c r="B1203" s="121">
        <f>IFERROR((CREDITO_FINANCEIRO!A1203),"")</f>
        <v>0</v>
      </c>
      <c r="C1203" s="120" t="str">
        <f>IFERROR((VLOOKUP(B1203,CREDITO_FINANCEIRO!A:B,2,FALSE)),"")</f>
        <v/>
      </c>
      <c r="D1203" s="94" t="str">
        <f>IFERROR((VLOOKUP(B1203,CREDITO_FINANCEIRO!A:E,5,FALSE)),"")</f>
        <v/>
      </c>
      <c r="E1203" s="95" t="str">
        <f>IFERROR((VLOOKUP(B1203,CREDITO_FINANCEIRO!A:C,3,FALSE)),"")</f>
        <v/>
      </c>
      <c r="F1203" s="120" t="str">
        <f>IFERROR((VLOOKUP(B1203,CREDITO_FINANCEIRO!A:G,4,FALSE)),"")</f>
        <v/>
      </c>
      <c r="G1203" s="120" t="e">
        <f>VLOOKUP(B1203,CREDITO_FINANCEIRO!A:G,6,FALSE)</f>
        <v>#N/A</v>
      </c>
      <c r="H1203" s="120" t="e">
        <f>VLOOKUP(B1203,CREDITO_FINANCEIRO!A:G,7,FALSE)</f>
        <v>#N/A</v>
      </c>
      <c r="I1203" s="91" t="e">
        <f>VLOOKUP(B1203,CREDITO_FINANCEIRO!A:K,10,FALSE)</f>
        <v>#N/A</v>
      </c>
      <c r="J1203" s="91" t="e">
        <f>VLOOKUP(B1203,CREDITO_FINANCEIRO!A:K,11,FALSE)</f>
        <v>#N/A</v>
      </c>
      <c r="K1203" s="91" t="e">
        <f>VLOOKUP(B1203,CREDITO_FINANCEIRO!A:L,12,FALSE)</f>
        <v>#N/A</v>
      </c>
      <c r="L1203" s="110" t="e">
        <f t="shared" si="180"/>
        <v>#N/A</v>
      </c>
      <c r="M1203" s="2" t="e">
        <f t="shared" si="181"/>
        <v>#N/A</v>
      </c>
      <c r="N1203" s="111" t="e">
        <f>VLOOKUP(Tabela4[[#This Row],[Proposta de Referência]],SIMP_CF!A:K,9,FALSE)</f>
        <v>#N/A</v>
      </c>
      <c r="O1203" s="111" t="e">
        <f>VLOOKUP(Tabela4[[#This Row],[Proposta de Referência]],SIMP_CF!A:K,8,FALSE)</f>
        <v>#N/A</v>
      </c>
      <c r="P1203" s="112" t="e">
        <f t="shared" si="182"/>
        <v>#N/A</v>
      </c>
      <c r="Q1203" s="112" t="e">
        <f t="shared" si="183"/>
        <v>#N/A</v>
      </c>
      <c r="R1203" t="e">
        <f t="shared" si="189"/>
        <v>#N/A</v>
      </c>
      <c r="S1203" s="108" t="e">
        <f t="shared" si="184"/>
        <v>#N/A</v>
      </c>
      <c r="T1203" s="108" t="e">
        <f t="shared" si="185"/>
        <v>#N/A</v>
      </c>
      <c r="U1203" s="110" t="e">
        <f t="shared" si="186"/>
        <v>#N/A</v>
      </c>
      <c r="V1203" t="e">
        <f t="shared" si="187"/>
        <v>#N/A</v>
      </c>
      <c r="W1203" t="str">
        <f t="shared" si="188"/>
        <v/>
      </c>
      <c r="X1203" s="24" t="str">
        <f>IFERROR(VLOOKUP(W1203,HOSPITAIS_COM_DIVIDAS!A:E,5,FALSE),"")</f>
        <v/>
      </c>
    </row>
    <row r="1204" spans="1:24" x14ac:dyDescent="0.25">
      <c r="A1204" s="52" t="str">
        <f>IFERROR((Tabela4[[#This Row],[Status da Proposta]]),"")</f>
        <v/>
      </c>
      <c r="B1204" s="121">
        <f>IFERROR((CREDITO_FINANCEIRO!A1204),"")</f>
        <v>0</v>
      </c>
      <c r="C1204" s="120" t="str">
        <f>IFERROR((VLOOKUP(B1204,CREDITO_FINANCEIRO!A:B,2,FALSE)),"")</f>
        <v/>
      </c>
      <c r="D1204" s="94" t="str">
        <f>IFERROR((VLOOKUP(B1204,CREDITO_FINANCEIRO!A:E,5,FALSE)),"")</f>
        <v/>
      </c>
      <c r="E1204" s="95" t="str">
        <f>IFERROR((VLOOKUP(B1204,CREDITO_FINANCEIRO!A:C,3,FALSE)),"")</f>
        <v/>
      </c>
      <c r="F1204" s="120" t="str">
        <f>IFERROR((VLOOKUP(B1204,CREDITO_FINANCEIRO!A:G,4,FALSE)),"")</f>
        <v/>
      </c>
      <c r="G1204" s="120" t="e">
        <f>VLOOKUP(B1204,CREDITO_FINANCEIRO!A:G,6,FALSE)</f>
        <v>#N/A</v>
      </c>
      <c r="H1204" s="120" t="e">
        <f>VLOOKUP(B1204,CREDITO_FINANCEIRO!A:G,7,FALSE)</f>
        <v>#N/A</v>
      </c>
      <c r="I1204" s="91" t="e">
        <f>VLOOKUP(B1204,CREDITO_FINANCEIRO!A:K,10,FALSE)</f>
        <v>#N/A</v>
      </c>
      <c r="J1204" s="91" t="e">
        <f>VLOOKUP(B1204,CREDITO_FINANCEIRO!A:K,11,FALSE)</f>
        <v>#N/A</v>
      </c>
      <c r="K1204" s="91" t="e">
        <f>VLOOKUP(B1204,CREDITO_FINANCEIRO!A:L,12,FALSE)</f>
        <v>#N/A</v>
      </c>
      <c r="L1204" s="110" t="e">
        <f t="shared" si="180"/>
        <v>#N/A</v>
      </c>
      <c r="M1204" s="2" t="e">
        <f t="shared" si="181"/>
        <v>#N/A</v>
      </c>
      <c r="N1204" s="111" t="e">
        <f>VLOOKUP(Tabela4[[#This Row],[Proposta de Referência]],SIMP_CF!A:K,9,FALSE)</f>
        <v>#N/A</v>
      </c>
      <c r="O1204" s="111" t="e">
        <f>VLOOKUP(Tabela4[[#This Row],[Proposta de Referência]],SIMP_CF!A:K,8,FALSE)</f>
        <v>#N/A</v>
      </c>
      <c r="P1204" s="112" t="e">
        <f t="shared" si="182"/>
        <v>#N/A</v>
      </c>
      <c r="Q1204" s="112" t="e">
        <f t="shared" si="183"/>
        <v>#N/A</v>
      </c>
      <c r="R1204" t="e">
        <f t="shared" si="189"/>
        <v>#N/A</v>
      </c>
      <c r="S1204" s="108" t="e">
        <f t="shared" si="184"/>
        <v>#N/A</v>
      </c>
      <c r="T1204" s="108" t="e">
        <f t="shared" si="185"/>
        <v>#N/A</v>
      </c>
      <c r="U1204" s="110" t="e">
        <f t="shared" si="186"/>
        <v>#N/A</v>
      </c>
      <c r="V1204" t="e">
        <f t="shared" si="187"/>
        <v>#N/A</v>
      </c>
      <c r="W1204" t="str">
        <f t="shared" si="188"/>
        <v/>
      </c>
      <c r="X1204" s="24" t="str">
        <f>IFERROR(VLOOKUP(W1204,HOSPITAIS_COM_DIVIDAS!A:E,5,FALSE),"")</f>
        <v/>
      </c>
    </row>
    <row r="1205" spans="1:24" x14ac:dyDescent="0.25">
      <c r="A1205" s="52" t="str">
        <f>IFERROR((Tabela4[[#This Row],[Status da Proposta]]),"")</f>
        <v/>
      </c>
      <c r="B1205" s="121">
        <f>IFERROR((CREDITO_FINANCEIRO!A1205),"")</f>
        <v>0</v>
      </c>
      <c r="C1205" s="120" t="str">
        <f>IFERROR((VLOOKUP(B1205,CREDITO_FINANCEIRO!A:B,2,FALSE)),"")</f>
        <v/>
      </c>
      <c r="D1205" s="94" t="str">
        <f>IFERROR((VLOOKUP(B1205,CREDITO_FINANCEIRO!A:E,5,FALSE)),"")</f>
        <v/>
      </c>
      <c r="E1205" s="95" t="str">
        <f>IFERROR((VLOOKUP(B1205,CREDITO_FINANCEIRO!A:C,3,FALSE)),"")</f>
        <v/>
      </c>
      <c r="F1205" s="120" t="str">
        <f>IFERROR((VLOOKUP(B1205,CREDITO_FINANCEIRO!A:G,4,FALSE)),"")</f>
        <v/>
      </c>
      <c r="G1205" s="120" t="e">
        <f>VLOOKUP(B1205,CREDITO_FINANCEIRO!A:G,6,FALSE)</f>
        <v>#N/A</v>
      </c>
      <c r="H1205" s="120" t="e">
        <f>VLOOKUP(B1205,CREDITO_FINANCEIRO!A:G,7,FALSE)</f>
        <v>#N/A</v>
      </c>
      <c r="I1205" s="91" t="e">
        <f>VLOOKUP(B1205,CREDITO_FINANCEIRO!A:K,10,FALSE)</f>
        <v>#N/A</v>
      </c>
      <c r="J1205" s="91" t="e">
        <f>VLOOKUP(B1205,CREDITO_FINANCEIRO!A:K,11,FALSE)</f>
        <v>#N/A</v>
      </c>
      <c r="K1205" s="91" t="e">
        <f>VLOOKUP(B1205,CREDITO_FINANCEIRO!A:L,12,FALSE)</f>
        <v>#N/A</v>
      </c>
      <c r="L1205" s="110" t="e">
        <f t="shared" si="180"/>
        <v>#N/A</v>
      </c>
      <c r="M1205" s="2" t="e">
        <f t="shared" si="181"/>
        <v>#N/A</v>
      </c>
      <c r="N1205" s="111" t="e">
        <f>VLOOKUP(Tabela4[[#This Row],[Proposta de Referência]],SIMP_CF!A:K,9,FALSE)</f>
        <v>#N/A</v>
      </c>
      <c r="O1205" s="111" t="e">
        <f>VLOOKUP(Tabela4[[#This Row],[Proposta de Referência]],SIMP_CF!A:K,8,FALSE)</f>
        <v>#N/A</v>
      </c>
      <c r="P1205" s="112" t="e">
        <f t="shared" si="182"/>
        <v>#N/A</v>
      </c>
      <c r="Q1205" s="112" t="e">
        <f t="shared" si="183"/>
        <v>#N/A</v>
      </c>
      <c r="R1205" t="e">
        <f t="shared" si="189"/>
        <v>#N/A</v>
      </c>
      <c r="S1205" s="108" t="e">
        <f t="shared" si="184"/>
        <v>#N/A</v>
      </c>
      <c r="T1205" s="108" t="e">
        <f t="shared" si="185"/>
        <v>#N/A</v>
      </c>
      <c r="U1205" s="110" t="e">
        <f t="shared" si="186"/>
        <v>#N/A</v>
      </c>
      <c r="V1205" t="e">
        <f t="shared" si="187"/>
        <v>#N/A</v>
      </c>
      <c r="W1205" t="str">
        <f t="shared" si="188"/>
        <v/>
      </c>
      <c r="X1205" s="24" t="str">
        <f>IFERROR(VLOOKUP(W1205,HOSPITAIS_COM_DIVIDAS!A:E,5,FALSE),"")</f>
        <v/>
      </c>
    </row>
    <row r="1206" spans="1:24" x14ac:dyDescent="0.25">
      <c r="A1206" s="52" t="str">
        <f>IFERROR((Tabela4[[#This Row],[Status da Proposta]]),"")</f>
        <v/>
      </c>
      <c r="B1206" s="121">
        <f>IFERROR((CREDITO_FINANCEIRO!A1206),"")</f>
        <v>0</v>
      </c>
      <c r="C1206" s="120" t="str">
        <f>IFERROR((VLOOKUP(B1206,CREDITO_FINANCEIRO!A:B,2,FALSE)),"")</f>
        <v/>
      </c>
      <c r="D1206" s="94" t="str">
        <f>IFERROR((VLOOKUP(B1206,CREDITO_FINANCEIRO!A:E,5,FALSE)),"")</f>
        <v/>
      </c>
      <c r="E1206" s="95" t="str">
        <f>IFERROR((VLOOKUP(B1206,CREDITO_FINANCEIRO!A:C,3,FALSE)),"")</f>
        <v/>
      </c>
      <c r="F1206" s="120" t="str">
        <f>IFERROR((VLOOKUP(B1206,CREDITO_FINANCEIRO!A:G,4,FALSE)),"")</f>
        <v/>
      </c>
      <c r="G1206" s="120" t="e">
        <f>VLOOKUP(B1206,CREDITO_FINANCEIRO!A:G,6,FALSE)</f>
        <v>#N/A</v>
      </c>
      <c r="H1206" s="120" t="e">
        <f>VLOOKUP(B1206,CREDITO_FINANCEIRO!A:G,7,FALSE)</f>
        <v>#N/A</v>
      </c>
      <c r="I1206" s="91" t="e">
        <f>VLOOKUP(B1206,CREDITO_FINANCEIRO!A:K,10,FALSE)</f>
        <v>#N/A</v>
      </c>
      <c r="J1206" s="91" t="e">
        <f>VLOOKUP(B1206,CREDITO_FINANCEIRO!A:K,11,FALSE)</f>
        <v>#N/A</v>
      </c>
      <c r="K1206" s="91" t="e">
        <f>VLOOKUP(B1206,CREDITO_FINANCEIRO!A:L,12,FALSE)</f>
        <v>#N/A</v>
      </c>
      <c r="L1206" s="110" t="e">
        <f t="shared" si="180"/>
        <v>#N/A</v>
      </c>
      <c r="M1206" s="2" t="e">
        <f t="shared" si="181"/>
        <v>#N/A</v>
      </c>
      <c r="N1206" s="111" t="e">
        <f>VLOOKUP(Tabela4[[#This Row],[Proposta de Referência]],SIMP_CF!A:K,9,FALSE)</f>
        <v>#N/A</v>
      </c>
      <c r="O1206" s="111" t="e">
        <f>VLOOKUP(Tabela4[[#This Row],[Proposta de Referência]],SIMP_CF!A:K,8,FALSE)</f>
        <v>#N/A</v>
      </c>
      <c r="P1206" s="112" t="e">
        <f t="shared" si="182"/>
        <v>#N/A</v>
      </c>
      <c r="Q1206" s="112" t="e">
        <f t="shared" si="183"/>
        <v>#N/A</v>
      </c>
      <c r="R1206" t="e">
        <f t="shared" si="189"/>
        <v>#N/A</v>
      </c>
      <c r="S1206" s="108" t="e">
        <f t="shared" si="184"/>
        <v>#N/A</v>
      </c>
      <c r="T1206" s="108" t="e">
        <f t="shared" si="185"/>
        <v>#N/A</v>
      </c>
      <c r="U1206" s="110" t="e">
        <f t="shared" si="186"/>
        <v>#N/A</v>
      </c>
      <c r="V1206" t="e">
        <f t="shared" si="187"/>
        <v>#N/A</v>
      </c>
      <c r="W1206" t="str">
        <f t="shared" si="188"/>
        <v/>
      </c>
      <c r="X1206" s="24" t="str">
        <f>IFERROR(VLOOKUP(W1206,HOSPITAIS_COM_DIVIDAS!A:E,5,FALSE),"")</f>
        <v/>
      </c>
    </row>
    <row r="1207" spans="1:24" x14ac:dyDescent="0.25">
      <c r="A1207" s="52" t="str">
        <f>IFERROR((Tabela4[[#This Row],[Status da Proposta]]),"")</f>
        <v/>
      </c>
      <c r="B1207" s="121">
        <f>IFERROR((CREDITO_FINANCEIRO!A1207),"")</f>
        <v>0</v>
      </c>
      <c r="C1207" s="120" t="str">
        <f>IFERROR((VLOOKUP(B1207,CREDITO_FINANCEIRO!A:B,2,FALSE)),"")</f>
        <v/>
      </c>
      <c r="D1207" s="94" t="str">
        <f>IFERROR((VLOOKUP(B1207,CREDITO_FINANCEIRO!A:E,5,FALSE)),"")</f>
        <v/>
      </c>
      <c r="E1207" s="95" t="str">
        <f>IFERROR((VLOOKUP(B1207,CREDITO_FINANCEIRO!A:C,3,FALSE)),"")</f>
        <v/>
      </c>
      <c r="F1207" s="120" t="str">
        <f>IFERROR((VLOOKUP(B1207,CREDITO_FINANCEIRO!A:G,4,FALSE)),"")</f>
        <v/>
      </c>
      <c r="G1207" s="120" t="e">
        <f>VLOOKUP(B1207,CREDITO_FINANCEIRO!A:G,6,FALSE)</f>
        <v>#N/A</v>
      </c>
      <c r="H1207" s="120" t="e">
        <f>VLOOKUP(B1207,CREDITO_FINANCEIRO!A:G,7,FALSE)</f>
        <v>#N/A</v>
      </c>
      <c r="I1207" s="91" t="e">
        <f>VLOOKUP(B1207,CREDITO_FINANCEIRO!A:K,10,FALSE)</f>
        <v>#N/A</v>
      </c>
      <c r="J1207" s="91" t="e">
        <f>VLOOKUP(B1207,CREDITO_FINANCEIRO!A:K,11,FALSE)</f>
        <v>#N/A</v>
      </c>
      <c r="K1207" s="91" t="e">
        <f>VLOOKUP(B1207,CREDITO_FINANCEIRO!A:L,12,FALSE)</f>
        <v>#N/A</v>
      </c>
      <c r="L1207" s="110" t="e">
        <f t="shared" si="180"/>
        <v>#N/A</v>
      </c>
      <c r="M1207" s="2" t="e">
        <f t="shared" si="181"/>
        <v>#N/A</v>
      </c>
      <c r="N1207" s="111" t="e">
        <f>VLOOKUP(Tabela4[[#This Row],[Proposta de Referência]],SIMP_CF!A:K,9,FALSE)</f>
        <v>#N/A</v>
      </c>
      <c r="O1207" s="111" t="e">
        <f>VLOOKUP(Tabela4[[#This Row],[Proposta de Referência]],SIMP_CF!A:K,8,FALSE)</f>
        <v>#N/A</v>
      </c>
      <c r="P1207" s="112" t="e">
        <f t="shared" si="182"/>
        <v>#N/A</v>
      </c>
      <c r="Q1207" s="112" t="e">
        <f t="shared" si="183"/>
        <v>#N/A</v>
      </c>
      <c r="R1207" t="e">
        <f t="shared" si="189"/>
        <v>#N/A</v>
      </c>
      <c r="S1207" s="108" t="e">
        <f t="shared" si="184"/>
        <v>#N/A</v>
      </c>
      <c r="T1207" s="108" t="e">
        <f t="shared" si="185"/>
        <v>#N/A</v>
      </c>
      <c r="U1207" s="110" t="e">
        <f t="shared" si="186"/>
        <v>#N/A</v>
      </c>
      <c r="V1207" t="e">
        <f t="shared" si="187"/>
        <v>#N/A</v>
      </c>
      <c r="W1207" t="str">
        <f t="shared" si="188"/>
        <v/>
      </c>
      <c r="X1207" s="24" t="str">
        <f>IFERROR(VLOOKUP(W1207,HOSPITAIS_COM_DIVIDAS!A:E,5,FALSE),"")</f>
        <v/>
      </c>
    </row>
    <row r="1208" spans="1:24" x14ac:dyDescent="0.25">
      <c r="A1208" s="52" t="str">
        <f>IFERROR((Tabela4[[#This Row],[Status da Proposta]]),"")</f>
        <v/>
      </c>
      <c r="B1208" s="121">
        <f>IFERROR((CREDITO_FINANCEIRO!A1208),"")</f>
        <v>0</v>
      </c>
      <c r="C1208" s="120" t="str">
        <f>IFERROR((VLOOKUP(B1208,CREDITO_FINANCEIRO!A:B,2,FALSE)),"")</f>
        <v/>
      </c>
      <c r="D1208" s="94" t="str">
        <f>IFERROR((VLOOKUP(B1208,CREDITO_FINANCEIRO!A:E,5,FALSE)),"")</f>
        <v/>
      </c>
      <c r="E1208" s="95" t="str">
        <f>IFERROR((VLOOKUP(B1208,CREDITO_FINANCEIRO!A:C,3,FALSE)),"")</f>
        <v/>
      </c>
      <c r="F1208" s="120" t="str">
        <f>IFERROR((VLOOKUP(B1208,CREDITO_FINANCEIRO!A:G,4,FALSE)),"")</f>
        <v/>
      </c>
      <c r="G1208" s="120" t="e">
        <f>VLOOKUP(B1208,CREDITO_FINANCEIRO!A:G,6,FALSE)</f>
        <v>#N/A</v>
      </c>
      <c r="H1208" s="120" t="e">
        <f>VLOOKUP(B1208,CREDITO_FINANCEIRO!A:G,7,FALSE)</f>
        <v>#N/A</v>
      </c>
      <c r="I1208" s="91" t="e">
        <f>VLOOKUP(B1208,CREDITO_FINANCEIRO!A:K,10,FALSE)</f>
        <v>#N/A</v>
      </c>
      <c r="J1208" s="91" t="e">
        <f>VLOOKUP(B1208,CREDITO_FINANCEIRO!A:K,11,FALSE)</f>
        <v>#N/A</v>
      </c>
      <c r="K1208" s="91" t="e">
        <f>VLOOKUP(B1208,CREDITO_FINANCEIRO!A:L,12,FALSE)</f>
        <v>#N/A</v>
      </c>
      <c r="L1208" s="110" t="e">
        <f t="shared" si="180"/>
        <v>#N/A</v>
      </c>
      <c r="M1208" s="2" t="e">
        <f t="shared" si="181"/>
        <v>#N/A</v>
      </c>
      <c r="N1208" s="111" t="e">
        <f>VLOOKUP(Tabela4[[#This Row],[Proposta de Referência]],SIMP_CF!A:K,9,FALSE)</f>
        <v>#N/A</v>
      </c>
      <c r="O1208" s="111" t="e">
        <f>VLOOKUP(Tabela4[[#This Row],[Proposta de Referência]],SIMP_CF!A:K,8,FALSE)</f>
        <v>#N/A</v>
      </c>
      <c r="P1208" s="112" t="e">
        <f t="shared" si="182"/>
        <v>#N/A</v>
      </c>
      <c r="Q1208" s="112" t="e">
        <f t="shared" si="183"/>
        <v>#N/A</v>
      </c>
      <c r="R1208" t="e">
        <f t="shared" si="189"/>
        <v>#N/A</v>
      </c>
      <c r="S1208" s="108" t="e">
        <f t="shared" si="184"/>
        <v>#N/A</v>
      </c>
      <c r="T1208" s="108" t="e">
        <f t="shared" si="185"/>
        <v>#N/A</v>
      </c>
      <c r="U1208" s="110" t="e">
        <f t="shared" si="186"/>
        <v>#N/A</v>
      </c>
      <c r="V1208" t="e">
        <f t="shared" si="187"/>
        <v>#N/A</v>
      </c>
      <c r="W1208" t="str">
        <f t="shared" si="188"/>
        <v/>
      </c>
      <c r="X1208" s="24" t="str">
        <f>IFERROR(VLOOKUP(W1208,HOSPITAIS_COM_DIVIDAS!A:E,5,FALSE),"")</f>
        <v/>
      </c>
    </row>
    <row r="1209" spans="1:24" x14ac:dyDescent="0.25">
      <c r="A1209" s="52" t="str">
        <f>IFERROR((Tabela4[[#This Row],[Status da Proposta]]),"")</f>
        <v/>
      </c>
      <c r="B1209" s="121">
        <f>IFERROR((CREDITO_FINANCEIRO!A1209),"")</f>
        <v>0</v>
      </c>
      <c r="C1209" s="120" t="str">
        <f>IFERROR((VLOOKUP(B1209,CREDITO_FINANCEIRO!A:B,2,FALSE)),"")</f>
        <v/>
      </c>
      <c r="D1209" s="94" t="str">
        <f>IFERROR((VLOOKUP(B1209,CREDITO_FINANCEIRO!A:E,5,FALSE)),"")</f>
        <v/>
      </c>
      <c r="E1209" s="95" t="str">
        <f>IFERROR((VLOOKUP(B1209,CREDITO_FINANCEIRO!A:C,3,FALSE)),"")</f>
        <v/>
      </c>
      <c r="F1209" s="120" t="str">
        <f>IFERROR((VLOOKUP(B1209,CREDITO_FINANCEIRO!A:G,4,FALSE)),"")</f>
        <v/>
      </c>
      <c r="G1209" s="120" t="e">
        <f>VLOOKUP(B1209,CREDITO_FINANCEIRO!A:G,6,FALSE)</f>
        <v>#N/A</v>
      </c>
      <c r="H1209" s="120" t="e">
        <f>VLOOKUP(B1209,CREDITO_FINANCEIRO!A:G,7,FALSE)</f>
        <v>#N/A</v>
      </c>
      <c r="I1209" s="91" t="e">
        <f>VLOOKUP(B1209,CREDITO_FINANCEIRO!A:K,10,FALSE)</f>
        <v>#N/A</v>
      </c>
      <c r="J1209" s="91" t="e">
        <f>VLOOKUP(B1209,CREDITO_FINANCEIRO!A:K,11,FALSE)</f>
        <v>#N/A</v>
      </c>
      <c r="K1209" s="91" t="e">
        <f>VLOOKUP(B1209,CREDITO_FINANCEIRO!A:L,12,FALSE)</f>
        <v>#N/A</v>
      </c>
      <c r="L1209" s="110" t="e">
        <f t="shared" si="180"/>
        <v>#N/A</v>
      </c>
      <c r="M1209" s="2" t="e">
        <f t="shared" si="181"/>
        <v>#N/A</v>
      </c>
      <c r="N1209" s="111" t="e">
        <f>VLOOKUP(Tabela4[[#This Row],[Proposta de Referência]],SIMP_CF!A:K,9,FALSE)</f>
        <v>#N/A</v>
      </c>
      <c r="O1209" s="111" t="e">
        <f>VLOOKUP(Tabela4[[#This Row],[Proposta de Referência]],SIMP_CF!A:K,8,FALSE)</f>
        <v>#N/A</v>
      </c>
      <c r="P1209" s="112" t="e">
        <f t="shared" si="182"/>
        <v>#N/A</v>
      </c>
      <c r="Q1209" s="112" t="e">
        <f t="shared" si="183"/>
        <v>#N/A</v>
      </c>
      <c r="R1209" t="e">
        <f t="shared" si="189"/>
        <v>#N/A</v>
      </c>
      <c r="S1209" s="108" t="e">
        <f t="shared" si="184"/>
        <v>#N/A</v>
      </c>
      <c r="T1209" s="108" t="e">
        <f t="shared" si="185"/>
        <v>#N/A</v>
      </c>
      <c r="U1209" s="110" t="e">
        <f t="shared" si="186"/>
        <v>#N/A</v>
      </c>
      <c r="V1209" t="e">
        <f t="shared" si="187"/>
        <v>#N/A</v>
      </c>
      <c r="W1209" t="str">
        <f t="shared" si="188"/>
        <v/>
      </c>
      <c r="X1209" s="24" t="str">
        <f>IFERROR(VLOOKUP(W1209,HOSPITAIS_COM_DIVIDAS!A:E,5,FALSE),"")</f>
        <v/>
      </c>
    </row>
    <row r="1210" spans="1:24" x14ac:dyDescent="0.25">
      <c r="A1210" s="52" t="str">
        <f>IFERROR((Tabela4[[#This Row],[Status da Proposta]]),"")</f>
        <v/>
      </c>
      <c r="B1210" s="121">
        <f>IFERROR((CREDITO_FINANCEIRO!A1210),"")</f>
        <v>0</v>
      </c>
      <c r="C1210" s="120" t="str">
        <f>IFERROR((VLOOKUP(B1210,CREDITO_FINANCEIRO!A:B,2,FALSE)),"")</f>
        <v/>
      </c>
      <c r="D1210" s="94" t="str">
        <f>IFERROR((VLOOKUP(B1210,CREDITO_FINANCEIRO!A:E,5,FALSE)),"")</f>
        <v/>
      </c>
      <c r="E1210" s="95" t="str">
        <f>IFERROR((VLOOKUP(B1210,CREDITO_FINANCEIRO!A:C,3,FALSE)),"")</f>
        <v/>
      </c>
      <c r="F1210" s="120" t="str">
        <f>IFERROR((VLOOKUP(B1210,CREDITO_FINANCEIRO!A:G,4,FALSE)),"")</f>
        <v/>
      </c>
      <c r="G1210" s="120" t="e">
        <f>VLOOKUP(B1210,CREDITO_FINANCEIRO!A:G,6,FALSE)</f>
        <v>#N/A</v>
      </c>
      <c r="H1210" s="120" t="e">
        <f>VLOOKUP(B1210,CREDITO_FINANCEIRO!A:G,7,FALSE)</f>
        <v>#N/A</v>
      </c>
      <c r="I1210" s="91" t="e">
        <f>VLOOKUP(B1210,CREDITO_FINANCEIRO!A:K,10,FALSE)</f>
        <v>#N/A</v>
      </c>
      <c r="J1210" s="91" t="e">
        <f>VLOOKUP(B1210,CREDITO_FINANCEIRO!A:K,11,FALSE)</f>
        <v>#N/A</v>
      </c>
      <c r="K1210" s="91" t="e">
        <f>VLOOKUP(B1210,CREDITO_FINANCEIRO!A:L,12,FALSE)</f>
        <v>#N/A</v>
      </c>
      <c r="L1210" s="110" t="e">
        <f t="shared" si="180"/>
        <v>#N/A</v>
      </c>
      <c r="M1210" s="2" t="e">
        <f t="shared" si="181"/>
        <v>#N/A</v>
      </c>
      <c r="N1210" s="111" t="e">
        <f>VLOOKUP(Tabela4[[#This Row],[Proposta de Referência]],SIMP_CF!A:K,9,FALSE)</f>
        <v>#N/A</v>
      </c>
      <c r="O1210" s="111" t="e">
        <f>VLOOKUP(Tabela4[[#This Row],[Proposta de Referência]],SIMP_CF!A:K,8,FALSE)</f>
        <v>#N/A</v>
      </c>
      <c r="P1210" s="112" t="e">
        <f t="shared" si="182"/>
        <v>#N/A</v>
      </c>
      <c r="Q1210" s="112" t="e">
        <f t="shared" si="183"/>
        <v>#N/A</v>
      </c>
      <c r="R1210" t="e">
        <f t="shared" si="189"/>
        <v>#N/A</v>
      </c>
      <c r="S1210" s="108" t="e">
        <f t="shared" si="184"/>
        <v>#N/A</v>
      </c>
      <c r="T1210" s="108" t="e">
        <f t="shared" si="185"/>
        <v>#N/A</v>
      </c>
      <c r="U1210" s="110" t="e">
        <f t="shared" si="186"/>
        <v>#N/A</v>
      </c>
      <c r="V1210" t="e">
        <f t="shared" si="187"/>
        <v>#N/A</v>
      </c>
      <c r="W1210" t="str">
        <f t="shared" si="188"/>
        <v/>
      </c>
      <c r="X1210" s="24" t="str">
        <f>IFERROR(VLOOKUP(W1210,HOSPITAIS_COM_DIVIDAS!A:E,5,FALSE),"")</f>
        <v/>
      </c>
    </row>
    <row r="1211" spans="1:24" x14ac:dyDescent="0.25">
      <c r="A1211" s="52" t="str">
        <f>IFERROR((Tabela4[[#This Row],[Status da Proposta]]),"")</f>
        <v/>
      </c>
      <c r="B1211" s="121">
        <f>IFERROR((CREDITO_FINANCEIRO!A1211),"")</f>
        <v>0</v>
      </c>
      <c r="C1211" s="120" t="str">
        <f>IFERROR((VLOOKUP(B1211,CREDITO_FINANCEIRO!A:B,2,FALSE)),"")</f>
        <v/>
      </c>
      <c r="D1211" s="94" t="str">
        <f>IFERROR((VLOOKUP(B1211,CREDITO_FINANCEIRO!A:E,5,FALSE)),"")</f>
        <v/>
      </c>
      <c r="E1211" s="95" t="str">
        <f>IFERROR((VLOOKUP(B1211,CREDITO_FINANCEIRO!A:C,3,FALSE)),"")</f>
        <v/>
      </c>
      <c r="F1211" s="120" t="str">
        <f>IFERROR((VLOOKUP(B1211,CREDITO_FINANCEIRO!A:G,4,FALSE)),"")</f>
        <v/>
      </c>
      <c r="G1211" s="120" t="e">
        <f>VLOOKUP(B1211,CREDITO_FINANCEIRO!A:G,6,FALSE)</f>
        <v>#N/A</v>
      </c>
      <c r="H1211" s="120" t="e">
        <f>VLOOKUP(B1211,CREDITO_FINANCEIRO!A:G,7,FALSE)</f>
        <v>#N/A</v>
      </c>
      <c r="I1211" s="91" t="e">
        <f>VLOOKUP(B1211,CREDITO_FINANCEIRO!A:K,10,FALSE)</f>
        <v>#N/A</v>
      </c>
      <c r="J1211" s="91" t="e">
        <f>VLOOKUP(B1211,CREDITO_FINANCEIRO!A:K,11,FALSE)</f>
        <v>#N/A</v>
      </c>
      <c r="K1211" s="91" t="e">
        <f>VLOOKUP(B1211,CREDITO_FINANCEIRO!A:L,12,FALSE)</f>
        <v>#N/A</v>
      </c>
      <c r="L1211" s="110" t="e">
        <f t="shared" si="180"/>
        <v>#N/A</v>
      </c>
      <c r="M1211" s="2" t="e">
        <f t="shared" si="181"/>
        <v>#N/A</v>
      </c>
      <c r="N1211" s="111" t="e">
        <f>VLOOKUP(Tabela4[[#This Row],[Proposta de Referência]],SIMP_CF!A:K,9,FALSE)</f>
        <v>#N/A</v>
      </c>
      <c r="O1211" s="111" t="e">
        <f>VLOOKUP(Tabela4[[#This Row],[Proposta de Referência]],SIMP_CF!A:K,8,FALSE)</f>
        <v>#N/A</v>
      </c>
      <c r="P1211" s="112" t="e">
        <f t="shared" si="182"/>
        <v>#N/A</v>
      </c>
      <c r="Q1211" s="112" t="e">
        <f t="shared" si="183"/>
        <v>#N/A</v>
      </c>
      <c r="R1211" t="e">
        <f t="shared" si="189"/>
        <v>#N/A</v>
      </c>
      <c r="S1211" s="108" t="e">
        <f t="shared" si="184"/>
        <v>#N/A</v>
      </c>
      <c r="T1211" s="108" t="e">
        <f t="shared" si="185"/>
        <v>#N/A</v>
      </c>
      <c r="U1211" s="110" t="e">
        <f t="shared" si="186"/>
        <v>#N/A</v>
      </c>
      <c r="V1211" t="e">
        <f t="shared" si="187"/>
        <v>#N/A</v>
      </c>
      <c r="W1211" t="str">
        <f t="shared" si="188"/>
        <v/>
      </c>
      <c r="X1211" s="24" t="str">
        <f>IFERROR(VLOOKUP(W1211,HOSPITAIS_COM_DIVIDAS!A:E,5,FALSE),"")</f>
        <v/>
      </c>
    </row>
    <row r="1212" spans="1:24" x14ac:dyDescent="0.25">
      <c r="A1212" s="52" t="str">
        <f>IFERROR((Tabela4[[#This Row],[Status da Proposta]]),"")</f>
        <v/>
      </c>
      <c r="B1212" s="121">
        <f>IFERROR((CREDITO_FINANCEIRO!A1212),"")</f>
        <v>0</v>
      </c>
      <c r="C1212" s="120" t="str">
        <f>IFERROR((VLOOKUP(B1212,CREDITO_FINANCEIRO!A:B,2,FALSE)),"")</f>
        <v/>
      </c>
      <c r="D1212" s="94" t="str">
        <f>IFERROR((VLOOKUP(B1212,CREDITO_FINANCEIRO!A:E,5,FALSE)),"")</f>
        <v/>
      </c>
      <c r="E1212" s="95" t="str">
        <f>IFERROR((VLOOKUP(B1212,CREDITO_FINANCEIRO!A:C,3,FALSE)),"")</f>
        <v/>
      </c>
      <c r="F1212" s="120" t="str">
        <f>IFERROR((VLOOKUP(B1212,CREDITO_FINANCEIRO!A:G,4,FALSE)),"")</f>
        <v/>
      </c>
      <c r="G1212" s="120" t="e">
        <f>VLOOKUP(B1212,CREDITO_FINANCEIRO!A:G,6,FALSE)</f>
        <v>#N/A</v>
      </c>
      <c r="H1212" s="120" t="e">
        <f>VLOOKUP(B1212,CREDITO_FINANCEIRO!A:G,7,FALSE)</f>
        <v>#N/A</v>
      </c>
      <c r="I1212" s="91" t="e">
        <f>VLOOKUP(B1212,CREDITO_FINANCEIRO!A:K,10,FALSE)</f>
        <v>#N/A</v>
      </c>
      <c r="J1212" s="91" t="e">
        <f>VLOOKUP(B1212,CREDITO_FINANCEIRO!A:K,11,FALSE)</f>
        <v>#N/A</v>
      </c>
      <c r="K1212" s="91" t="e">
        <f>VLOOKUP(B1212,CREDITO_FINANCEIRO!A:L,12,FALSE)</f>
        <v>#N/A</v>
      </c>
      <c r="L1212" s="110" t="e">
        <f t="shared" si="180"/>
        <v>#N/A</v>
      </c>
      <c r="M1212" s="2" t="e">
        <f t="shared" si="181"/>
        <v>#N/A</v>
      </c>
      <c r="N1212" s="111" t="e">
        <f>VLOOKUP(Tabela4[[#This Row],[Proposta de Referência]],SIMP_CF!A:K,9,FALSE)</f>
        <v>#N/A</v>
      </c>
      <c r="O1212" s="111" t="e">
        <f>VLOOKUP(Tabela4[[#This Row],[Proposta de Referência]],SIMP_CF!A:K,8,FALSE)</f>
        <v>#N/A</v>
      </c>
      <c r="P1212" s="112" t="e">
        <f t="shared" si="182"/>
        <v>#N/A</v>
      </c>
      <c r="Q1212" s="112" t="e">
        <f t="shared" si="183"/>
        <v>#N/A</v>
      </c>
      <c r="R1212" t="e">
        <f t="shared" si="189"/>
        <v>#N/A</v>
      </c>
      <c r="S1212" s="108" t="e">
        <f t="shared" si="184"/>
        <v>#N/A</v>
      </c>
      <c r="T1212" s="108" t="e">
        <f t="shared" si="185"/>
        <v>#N/A</v>
      </c>
      <c r="U1212" s="110" t="e">
        <f t="shared" si="186"/>
        <v>#N/A</v>
      </c>
      <c r="V1212" t="e">
        <f t="shared" si="187"/>
        <v>#N/A</v>
      </c>
      <c r="W1212" t="str">
        <f t="shared" si="188"/>
        <v/>
      </c>
      <c r="X1212" s="24" t="str">
        <f>IFERROR(VLOOKUP(W1212,HOSPITAIS_COM_DIVIDAS!A:E,5,FALSE),"")</f>
        <v/>
      </c>
    </row>
    <row r="1213" spans="1:24" x14ac:dyDescent="0.25">
      <c r="A1213" s="52" t="str">
        <f>IFERROR((Tabela4[[#This Row],[Status da Proposta]]),"")</f>
        <v/>
      </c>
      <c r="B1213" s="121">
        <f>IFERROR((CREDITO_FINANCEIRO!A1213),"")</f>
        <v>0</v>
      </c>
      <c r="C1213" s="120" t="str">
        <f>IFERROR((VLOOKUP(B1213,CREDITO_FINANCEIRO!A:B,2,FALSE)),"")</f>
        <v/>
      </c>
      <c r="D1213" s="94" t="str">
        <f>IFERROR((VLOOKUP(B1213,CREDITO_FINANCEIRO!A:E,5,FALSE)),"")</f>
        <v/>
      </c>
      <c r="E1213" s="95" t="str">
        <f>IFERROR((VLOOKUP(B1213,CREDITO_FINANCEIRO!A:C,3,FALSE)),"")</f>
        <v/>
      </c>
      <c r="F1213" s="120" t="str">
        <f>IFERROR((VLOOKUP(B1213,CREDITO_FINANCEIRO!A:G,4,FALSE)),"")</f>
        <v/>
      </c>
      <c r="G1213" s="120" t="e">
        <f>VLOOKUP(B1213,CREDITO_FINANCEIRO!A:G,6,FALSE)</f>
        <v>#N/A</v>
      </c>
      <c r="H1213" s="120" t="e">
        <f>VLOOKUP(B1213,CREDITO_FINANCEIRO!A:G,7,FALSE)</f>
        <v>#N/A</v>
      </c>
      <c r="I1213" s="91" t="e">
        <f>VLOOKUP(B1213,CREDITO_FINANCEIRO!A:K,10,FALSE)</f>
        <v>#N/A</v>
      </c>
      <c r="J1213" s="91" t="e">
        <f>VLOOKUP(B1213,CREDITO_FINANCEIRO!A:K,11,FALSE)</f>
        <v>#N/A</v>
      </c>
      <c r="K1213" s="91" t="e">
        <f>VLOOKUP(B1213,CREDITO_FINANCEIRO!A:L,12,FALSE)</f>
        <v>#N/A</v>
      </c>
      <c r="L1213" s="110" t="e">
        <f t="shared" si="180"/>
        <v>#N/A</v>
      </c>
      <c r="M1213" s="2" t="e">
        <f t="shared" si="181"/>
        <v>#N/A</v>
      </c>
      <c r="N1213" s="111" t="e">
        <f>VLOOKUP(Tabela4[[#This Row],[Proposta de Referência]],SIMP_CF!A:K,9,FALSE)</f>
        <v>#N/A</v>
      </c>
      <c r="O1213" s="111" t="e">
        <f>VLOOKUP(Tabela4[[#This Row],[Proposta de Referência]],SIMP_CF!A:K,8,FALSE)</f>
        <v>#N/A</v>
      </c>
      <c r="P1213" s="112" t="e">
        <f t="shared" si="182"/>
        <v>#N/A</v>
      </c>
      <c r="Q1213" s="112" t="e">
        <f t="shared" si="183"/>
        <v>#N/A</v>
      </c>
      <c r="R1213" t="e">
        <f t="shared" si="189"/>
        <v>#N/A</v>
      </c>
      <c r="S1213" s="108" t="e">
        <f t="shared" si="184"/>
        <v>#N/A</v>
      </c>
      <c r="T1213" s="108" t="e">
        <f t="shared" si="185"/>
        <v>#N/A</v>
      </c>
      <c r="U1213" s="110" t="e">
        <f t="shared" si="186"/>
        <v>#N/A</v>
      </c>
      <c r="V1213" t="e">
        <f t="shared" si="187"/>
        <v>#N/A</v>
      </c>
      <c r="W1213" t="str">
        <f t="shared" si="188"/>
        <v/>
      </c>
      <c r="X1213" s="24" t="str">
        <f>IFERROR(VLOOKUP(W1213,HOSPITAIS_COM_DIVIDAS!A:E,5,FALSE),"")</f>
        <v/>
      </c>
    </row>
    <row r="1214" spans="1:24" x14ac:dyDescent="0.25">
      <c r="A1214" s="52" t="str">
        <f>IFERROR((Tabela4[[#This Row],[Status da Proposta]]),"")</f>
        <v/>
      </c>
      <c r="B1214" s="121">
        <f>IFERROR((CREDITO_FINANCEIRO!A1214),"")</f>
        <v>0</v>
      </c>
      <c r="C1214" s="120" t="str">
        <f>IFERROR((VLOOKUP(B1214,CREDITO_FINANCEIRO!A:B,2,FALSE)),"")</f>
        <v/>
      </c>
      <c r="D1214" s="94" t="str">
        <f>IFERROR((VLOOKUP(B1214,CREDITO_FINANCEIRO!A:E,5,FALSE)),"")</f>
        <v/>
      </c>
      <c r="E1214" s="95" t="str">
        <f>IFERROR((VLOOKUP(B1214,CREDITO_FINANCEIRO!A:C,3,FALSE)),"")</f>
        <v/>
      </c>
      <c r="F1214" s="120" t="str">
        <f>IFERROR((VLOOKUP(B1214,CREDITO_FINANCEIRO!A:G,4,FALSE)),"")</f>
        <v/>
      </c>
      <c r="G1214" s="120" t="e">
        <f>VLOOKUP(B1214,CREDITO_FINANCEIRO!A:G,6,FALSE)</f>
        <v>#N/A</v>
      </c>
      <c r="H1214" s="120" t="e">
        <f>VLOOKUP(B1214,CREDITO_FINANCEIRO!A:G,7,FALSE)</f>
        <v>#N/A</v>
      </c>
      <c r="I1214" s="91" t="e">
        <f>VLOOKUP(B1214,CREDITO_FINANCEIRO!A:K,10,FALSE)</f>
        <v>#N/A</v>
      </c>
      <c r="J1214" s="91" t="e">
        <f>VLOOKUP(B1214,CREDITO_FINANCEIRO!A:K,11,FALSE)</f>
        <v>#N/A</v>
      </c>
      <c r="K1214" s="91" t="e">
        <f>VLOOKUP(B1214,CREDITO_FINANCEIRO!A:L,12,FALSE)</f>
        <v>#N/A</v>
      </c>
      <c r="L1214" s="110" t="e">
        <f t="shared" si="180"/>
        <v>#N/A</v>
      </c>
      <c r="M1214" s="2" t="e">
        <f t="shared" si="181"/>
        <v>#N/A</v>
      </c>
      <c r="N1214" s="111" t="e">
        <f>VLOOKUP(Tabela4[[#This Row],[Proposta de Referência]],SIMP_CF!A:K,9,FALSE)</f>
        <v>#N/A</v>
      </c>
      <c r="O1214" s="111" t="e">
        <f>VLOOKUP(Tabela4[[#This Row],[Proposta de Referência]],SIMP_CF!A:K,8,FALSE)</f>
        <v>#N/A</v>
      </c>
      <c r="P1214" s="112" t="e">
        <f t="shared" si="182"/>
        <v>#N/A</v>
      </c>
      <c r="Q1214" s="112" t="e">
        <f t="shared" si="183"/>
        <v>#N/A</v>
      </c>
      <c r="R1214" t="e">
        <f t="shared" si="189"/>
        <v>#N/A</v>
      </c>
      <c r="S1214" s="108" t="e">
        <f t="shared" si="184"/>
        <v>#N/A</v>
      </c>
      <c r="T1214" s="108" t="e">
        <f t="shared" si="185"/>
        <v>#N/A</v>
      </c>
      <c r="U1214" s="110" t="e">
        <f t="shared" si="186"/>
        <v>#N/A</v>
      </c>
      <c r="V1214" t="e">
        <f t="shared" si="187"/>
        <v>#N/A</v>
      </c>
      <c r="W1214" t="str">
        <f t="shared" si="188"/>
        <v/>
      </c>
      <c r="X1214" s="24" t="str">
        <f>IFERROR(VLOOKUP(W1214,HOSPITAIS_COM_DIVIDAS!A:E,5,FALSE),"")</f>
        <v/>
      </c>
    </row>
    <row r="1215" spans="1:24" x14ac:dyDescent="0.25">
      <c r="A1215" s="52" t="str">
        <f>IFERROR((Tabela4[[#This Row],[Status da Proposta]]),"")</f>
        <v/>
      </c>
      <c r="B1215" s="121">
        <f>IFERROR((CREDITO_FINANCEIRO!A1215),"")</f>
        <v>0</v>
      </c>
      <c r="C1215" s="120" t="str">
        <f>IFERROR((VLOOKUP(B1215,CREDITO_FINANCEIRO!A:B,2,FALSE)),"")</f>
        <v/>
      </c>
      <c r="D1215" s="94" t="str">
        <f>IFERROR((VLOOKUP(B1215,CREDITO_FINANCEIRO!A:E,5,FALSE)),"")</f>
        <v/>
      </c>
      <c r="E1215" s="95" t="str">
        <f>IFERROR((VLOOKUP(B1215,CREDITO_FINANCEIRO!A:C,3,FALSE)),"")</f>
        <v/>
      </c>
      <c r="F1215" s="120" t="str">
        <f>IFERROR((VLOOKUP(B1215,CREDITO_FINANCEIRO!A:G,4,FALSE)),"")</f>
        <v/>
      </c>
      <c r="G1215" s="120" t="e">
        <f>VLOOKUP(B1215,CREDITO_FINANCEIRO!A:G,6,FALSE)</f>
        <v>#N/A</v>
      </c>
      <c r="H1215" s="120" t="e">
        <f>VLOOKUP(B1215,CREDITO_FINANCEIRO!A:G,7,FALSE)</f>
        <v>#N/A</v>
      </c>
      <c r="I1215" s="91" t="e">
        <f>VLOOKUP(B1215,CREDITO_FINANCEIRO!A:K,10,FALSE)</f>
        <v>#N/A</v>
      </c>
      <c r="J1215" s="91" t="e">
        <f>VLOOKUP(B1215,CREDITO_FINANCEIRO!A:K,11,FALSE)</f>
        <v>#N/A</v>
      </c>
      <c r="K1215" s="91" t="e">
        <f>VLOOKUP(B1215,CREDITO_FINANCEIRO!A:L,12,FALSE)</f>
        <v>#N/A</v>
      </c>
      <c r="L1215" s="110" t="e">
        <f t="shared" si="180"/>
        <v>#N/A</v>
      </c>
      <c r="M1215" s="2" t="e">
        <f t="shared" si="181"/>
        <v>#N/A</v>
      </c>
      <c r="N1215" s="111" t="e">
        <f>VLOOKUP(Tabela4[[#This Row],[Proposta de Referência]],SIMP_CF!A:K,9,FALSE)</f>
        <v>#N/A</v>
      </c>
      <c r="O1215" s="111" t="e">
        <f>VLOOKUP(Tabela4[[#This Row],[Proposta de Referência]],SIMP_CF!A:K,8,FALSE)</f>
        <v>#N/A</v>
      </c>
      <c r="P1215" s="112" t="e">
        <f t="shared" si="182"/>
        <v>#N/A</v>
      </c>
      <c r="Q1215" s="112" t="e">
        <f t="shared" si="183"/>
        <v>#N/A</v>
      </c>
      <c r="R1215" t="e">
        <f t="shared" si="189"/>
        <v>#N/A</v>
      </c>
      <c r="S1215" s="108" t="e">
        <f t="shared" si="184"/>
        <v>#N/A</v>
      </c>
      <c r="T1215" s="108" t="e">
        <f t="shared" si="185"/>
        <v>#N/A</v>
      </c>
      <c r="U1215" s="110" t="e">
        <f t="shared" si="186"/>
        <v>#N/A</v>
      </c>
      <c r="V1215" t="e">
        <f t="shared" si="187"/>
        <v>#N/A</v>
      </c>
      <c r="W1215" t="str">
        <f t="shared" si="188"/>
        <v/>
      </c>
      <c r="X1215" s="24" t="str">
        <f>IFERROR(VLOOKUP(W1215,HOSPITAIS_COM_DIVIDAS!A:E,5,FALSE),"")</f>
        <v/>
      </c>
    </row>
    <row r="1216" spans="1:24" x14ac:dyDescent="0.25">
      <c r="A1216" s="52" t="str">
        <f>IFERROR((Tabela4[[#This Row],[Status da Proposta]]),"")</f>
        <v/>
      </c>
      <c r="B1216" s="121">
        <f>IFERROR((CREDITO_FINANCEIRO!A1216),"")</f>
        <v>0</v>
      </c>
      <c r="C1216" s="120" t="str">
        <f>IFERROR((VLOOKUP(B1216,CREDITO_FINANCEIRO!A:B,2,FALSE)),"")</f>
        <v/>
      </c>
      <c r="D1216" s="94" t="str">
        <f>IFERROR((VLOOKUP(B1216,CREDITO_FINANCEIRO!A:E,5,FALSE)),"")</f>
        <v/>
      </c>
      <c r="E1216" s="95" t="str">
        <f>IFERROR((VLOOKUP(B1216,CREDITO_FINANCEIRO!A:C,3,FALSE)),"")</f>
        <v/>
      </c>
      <c r="F1216" s="120" t="str">
        <f>IFERROR((VLOOKUP(B1216,CREDITO_FINANCEIRO!A:G,4,FALSE)),"")</f>
        <v/>
      </c>
      <c r="G1216" s="120" t="e">
        <f>VLOOKUP(B1216,CREDITO_FINANCEIRO!A:G,6,FALSE)</f>
        <v>#N/A</v>
      </c>
      <c r="H1216" s="120" t="e">
        <f>VLOOKUP(B1216,CREDITO_FINANCEIRO!A:G,7,FALSE)</f>
        <v>#N/A</v>
      </c>
      <c r="I1216" s="91" t="e">
        <f>VLOOKUP(B1216,CREDITO_FINANCEIRO!A:K,10,FALSE)</f>
        <v>#N/A</v>
      </c>
      <c r="J1216" s="91" t="e">
        <f>VLOOKUP(B1216,CREDITO_FINANCEIRO!A:K,11,FALSE)</f>
        <v>#N/A</v>
      </c>
      <c r="K1216" s="91" t="e">
        <f>VLOOKUP(B1216,CREDITO_FINANCEIRO!A:L,12,FALSE)</f>
        <v>#N/A</v>
      </c>
      <c r="L1216" s="110" t="e">
        <f t="shared" si="180"/>
        <v>#N/A</v>
      </c>
      <c r="M1216" s="2" t="e">
        <f t="shared" si="181"/>
        <v>#N/A</v>
      </c>
      <c r="N1216" s="111" t="e">
        <f>VLOOKUP(Tabela4[[#This Row],[Proposta de Referência]],SIMP_CF!A:K,9,FALSE)</f>
        <v>#N/A</v>
      </c>
      <c r="O1216" s="111" t="e">
        <f>VLOOKUP(Tabela4[[#This Row],[Proposta de Referência]],SIMP_CF!A:K,8,FALSE)</f>
        <v>#N/A</v>
      </c>
      <c r="P1216" s="112" t="e">
        <f t="shared" si="182"/>
        <v>#N/A</v>
      </c>
      <c r="Q1216" s="112" t="e">
        <f t="shared" si="183"/>
        <v>#N/A</v>
      </c>
      <c r="R1216" t="e">
        <f t="shared" si="189"/>
        <v>#N/A</v>
      </c>
      <c r="S1216" s="108" t="e">
        <f t="shared" si="184"/>
        <v>#N/A</v>
      </c>
      <c r="T1216" s="108" t="e">
        <f t="shared" si="185"/>
        <v>#N/A</v>
      </c>
      <c r="U1216" s="110" t="e">
        <f t="shared" si="186"/>
        <v>#N/A</v>
      </c>
      <c r="V1216" t="e">
        <f t="shared" si="187"/>
        <v>#N/A</v>
      </c>
      <c r="W1216" t="str">
        <f t="shared" si="188"/>
        <v/>
      </c>
      <c r="X1216" s="24" t="str">
        <f>IFERROR(VLOOKUP(W1216,HOSPITAIS_COM_DIVIDAS!A:E,5,FALSE),"")</f>
        <v/>
      </c>
    </row>
    <row r="1217" spans="1:24" x14ac:dyDescent="0.25">
      <c r="A1217" s="52" t="str">
        <f>IFERROR((Tabela4[[#This Row],[Status da Proposta]]),"")</f>
        <v/>
      </c>
      <c r="B1217" s="121">
        <f>IFERROR((CREDITO_FINANCEIRO!A1217),"")</f>
        <v>0</v>
      </c>
      <c r="C1217" s="120" t="str">
        <f>IFERROR((VLOOKUP(B1217,CREDITO_FINANCEIRO!A:B,2,FALSE)),"")</f>
        <v/>
      </c>
      <c r="D1217" s="94" t="str">
        <f>IFERROR((VLOOKUP(B1217,CREDITO_FINANCEIRO!A:E,5,FALSE)),"")</f>
        <v/>
      </c>
      <c r="E1217" s="95" t="str">
        <f>IFERROR((VLOOKUP(B1217,CREDITO_FINANCEIRO!A:C,3,FALSE)),"")</f>
        <v/>
      </c>
      <c r="F1217" s="120" t="str">
        <f>IFERROR((VLOOKUP(B1217,CREDITO_FINANCEIRO!A:G,4,FALSE)),"")</f>
        <v/>
      </c>
      <c r="G1217" s="120" t="e">
        <f>VLOOKUP(B1217,CREDITO_FINANCEIRO!A:G,6,FALSE)</f>
        <v>#N/A</v>
      </c>
      <c r="H1217" s="120" t="e">
        <f>VLOOKUP(B1217,CREDITO_FINANCEIRO!A:G,7,FALSE)</f>
        <v>#N/A</v>
      </c>
      <c r="I1217" s="91" t="e">
        <f>VLOOKUP(B1217,CREDITO_FINANCEIRO!A:K,10,FALSE)</f>
        <v>#N/A</v>
      </c>
      <c r="J1217" s="91" t="e">
        <f>VLOOKUP(B1217,CREDITO_FINANCEIRO!A:K,11,FALSE)</f>
        <v>#N/A</v>
      </c>
      <c r="K1217" s="91" t="e">
        <f>VLOOKUP(B1217,CREDITO_FINANCEIRO!A:L,12,FALSE)</f>
        <v>#N/A</v>
      </c>
      <c r="L1217" s="110" t="e">
        <f t="shared" si="180"/>
        <v>#N/A</v>
      </c>
      <c r="M1217" s="2" t="e">
        <f t="shared" si="181"/>
        <v>#N/A</v>
      </c>
      <c r="N1217" s="111" t="e">
        <f>VLOOKUP(Tabela4[[#This Row],[Proposta de Referência]],SIMP_CF!A:K,9,FALSE)</f>
        <v>#N/A</v>
      </c>
      <c r="O1217" s="111" t="e">
        <f>VLOOKUP(Tabela4[[#This Row],[Proposta de Referência]],SIMP_CF!A:K,8,FALSE)</f>
        <v>#N/A</v>
      </c>
      <c r="P1217" s="112" t="e">
        <f t="shared" si="182"/>
        <v>#N/A</v>
      </c>
      <c r="Q1217" s="112" t="e">
        <f t="shared" si="183"/>
        <v>#N/A</v>
      </c>
      <c r="R1217" t="e">
        <f t="shared" si="189"/>
        <v>#N/A</v>
      </c>
      <c r="S1217" s="108" t="e">
        <f t="shared" si="184"/>
        <v>#N/A</v>
      </c>
      <c r="T1217" s="108" t="e">
        <f t="shared" si="185"/>
        <v>#N/A</v>
      </c>
      <c r="U1217" s="110" t="e">
        <f t="shared" si="186"/>
        <v>#N/A</v>
      </c>
      <c r="V1217" t="e">
        <f t="shared" si="187"/>
        <v>#N/A</v>
      </c>
      <c r="W1217" t="str">
        <f t="shared" si="188"/>
        <v/>
      </c>
      <c r="X1217" s="24" t="str">
        <f>IFERROR(VLOOKUP(W1217,HOSPITAIS_COM_DIVIDAS!A:E,5,FALSE),"")</f>
        <v/>
      </c>
    </row>
    <row r="1218" spans="1:24" x14ac:dyDescent="0.25">
      <c r="A1218" s="52" t="str">
        <f>IFERROR((Tabela4[[#This Row],[Status da Proposta]]),"")</f>
        <v/>
      </c>
      <c r="B1218" s="121">
        <f>IFERROR((CREDITO_FINANCEIRO!A1218),"")</f>
        <v>0</v>
      </c>
      <c r="C1218" s="120" t="str">
        <f>IFERROR((VLOOKUP(B1218,CREDITO_FINANCEIRO!A:B,2,FALSE)),"")</f>
        <v/>
      </c>
      <c r="D1218" s="94" t="str">
        <f>IFERROR((VLOOKUP(B1218,CREDITO_FINANCEIRO!A:E,5,FALSE)),"")</f>
        <v/>
      </c>
      <c r="E1218" s="95" t="str">
        <f>IFERROR((VLOOKUP(B1218,CREDITO_FINANCEIRO!A:C,3,FALSE)),"")</f>
        <v/>
      </c>
      <c r="F1218" s="120" t="str">
        <f>IFERROR((VLOOKUP(B1218,CREDITO_FINANCEIRO!A:G,4,FALSE)),"")</f>
        <v/>
      </c>
      <c r="G1218" s="120" t="e">
        <f>VLOOKUP(B1218,CREDITO_FINANCEIRO!A:G,6,FALSE)</f>
        <v>#N/A</v>
      </c>
      <c r="H1218" s="120" t="e">
        <f>VLOOKUP(B1218,CREDITO_FINANCEIRO!A:G,7,FALSE)</f>
        <v>#N/A</v>
      </c>
      <c r="I1218" s="91" t="e">
        <f>VLOOKUP(B1218,CREDITO_FINANCEIRO!A:K,10,FALSE)</f>
        <v>#N/A</v>
      </c>
      <c r="J1218" s="91" t="e">
        <f>VLOOKUP(B1218,CREDITO_FINANCEIRO!A:K,11,FALSE)</f>
        <v>#N/A</v>
      </c>
      <c r="K1218" s="91" t="e">
        <f>VLOOKUP(B1218,CREDITO_FINANCEIRO!A:L,12,FALSE)</f>
        <v>#N/A</v>
      </c>
      <c r="L1218" s="110" t="e">
        <f t="shared" ref="L1218:L1281" si="190">MAX(I1218:K1218)</f>
        <v>#N/A</v>
      </c>
      <c r="M1218" s="2" t="e">
        <f t="shared" ref="M1218:M1281" si="191">IF(((L1218)=0),"NÃO, POSSUI VALOR","SIM, POSSUI VALOR")</f>
        <v>#N/A</v>
      </c>
      <c r="N1218" s="111" t="e">
        <f>VLOOKUP(Tabela4[[#This Row],[Proposta de Referência]],SIMP_CF!A:K,9,FALSE)</f>
        <v>#N/A</v>
      </c>
      <c r="O1218" s="111" t="e">
        <f>VLOOKUP(Tabela4[[#This Row],[Proposta de Referência]],SIMP_CF!A:K,8,FALSE)</f>
        <v>#N/A</v>
      </c>
      <c r="P1218" s="112" t="e">
        <f t="shared" ref="P1218:P1281" si="192">O1218+N1218</f>
        <v>#N/A</v>
      </c>
      <c r="Q1218" s="112" t="e">
        <f t="shared" ref="Q1218:Q1281" si="193">P1218*12</f>
        <v>#N/A</v>
      </c>
      <c r="R1218" t="e">
        <f t="shared" si="189"/>
        <v>#N/A</v>
      </c>
      <c r="S1218" s="108" t="e">
        <f t="shared" ref="S1218:S1281" si="194">IF(L1218&gt;10000000,"Faixa I - 30%",IF(L1218&gt;=5000000,"Faixa II - 40%","Faixa III - 50%"))</f>
        <v>#N/A</v>
      </c>
      <c r="T1218" s="108" t="e">
        <f t="shared" ref="T1218:T1281" si="195">IF(L1218&gt;10000000,L1218*0.3,IF(L1218&gt;=5000000,L1218*0.4,L1218*0.5))</f>
        <v>#N/A</v>
      </c>
      <c r="U1218" s="110" t="e">
        <f t="shared" ref="U1218:U1281" si="196">T1218-P1218</f>
        <v>#N/A</v>
      </c>
      <c r="V1218" t="e">
        <f t="shared" ref="V1218:V1281" si="197">IF(OR(U1218&gt;=T1218,U1218&lt;0,T1218=0),"NÃO, ATENDEU O CRITÉRIO","SIM, ATENDEU O CRITÉRIO")</f>
        <v>#N/A</v>
      </c>
      <c r="W1218" t="str">
        <f t="shared" ref="W1218:W1281" si="198">LEFT(D1218,8)</f>
        <v/>
      </c>
      <c r="X1218" s="24" t="str">
        <f>IFERROR(VLOOKUP(W1218,HOSPITAIS_COM_DIVIDAS!A:E,5,FALSE),"")</f>
        <v/>
      </c>
    </row>
    <row r="1219" spans="1:24" x14ac:dyDescent="0.25">
      <c r="A1219" s="52" t="str">
        <f>IFERROR((Tabela4[[#This Row],[Status da Proposta]]),"")</f>
        <v/>
      </c>
      <c r="B1219" s="121">
        <f>IFERROR((CREDITO_FINANCEIRO!A1219),"")</f>
        <v>0</v>
      </c>
      <c r="C1219" s="120" t="str">
        <f>IFERROR((VLOOKUP(B1219,CREDITO_FINANCEIRO!A:B,2,FALSE)),"")</f>
        <v/>
      </c>
      <c r="D1219" s="94" t="str">
        <f>IFERROR((VLOOKUP(B1219,CREDITO_FINANCEIRO!A:E,5,FALSE)),"")</f>
        <v/>
      </c>
      <c r="E1219" s="95" t="str">
        <f>IFERROR((VLOOKUP(B1219,CREDITO_FINANCEIRO!A:C,3,FALSE)),"")</f>
        <v/>
      </c>
      <c r="F1219" s="120" t="str">
        <f>IFERROR((VLOOKUP(B1219,CREDITO_FINANCEIRO!A:G,4,FALSE)),"")</f>
        <v/>
      </c>
      <c r="G1219" s="120" t="e">
        <f>VLOOKUP(B1219,CREDITO_FINANCEIRO!A:G,6,FALSE)</f>
        <v>#N/A</v>
      </c>
      <c r="H1219" s="120" t="e">
        <f>VLOOKUP(B1219,CREDITO_FINANCEIRO!A:G,7,FALSE)</f>
        <v>#N/A</v>
      </c>
      <c r="I1219" s="91" t="e">
        <f>VLOOKUP(B1219,CREDITO_FINANCEIRO!A:K,10,FALSE)</f>
        <v>#N/A</v>
      </c>
      <c r="J1219" s="91" t="e">
        <f>VLOOKUP(B1219,CREDITO_FINANCEIRO!A:K,11,FALSE)</f>
        <v>#N/A</v>
      </c>
      <c r="K1219" s="91" t="e">
        <f>VLOOKUP(B1219,CREDITO_FINANCEIRO!A:L,12,FALSE)</f>
        <v>#N/A</v>
      </c>
      <c r="L1219" s="110" t="e">
        <f t="shared" si="190"/>
        <v>#N/A</v>
      </c>
      <c r="M1219" s="2" t="e">
        <f t="shared" si="191"/>
        <v>#N/A</v>
      </c>
      <c r="N1219" s="111" t="e">
        <f>VLOOKUP(Tabela4[[#This Row],[Proposta de Referência]],SIMP_CF!A:K,9,FALSE)</f>
        <v>#N/A</v>
      </c>
      <c r="O1219" s="111" t="e">
        <f>VLOOKUP(Tabela4[[#This Row],[Proposta de Referência]],SIMP_CF!A:K,8,FALSE)</f>
        <v>#N/A</v>
      </c>
      <c r="P1219" s="112" t="e">
        <f t="shared" si="192"/>
        <v>#N/A</v>
      </c>
      <c r="Q1219" s="112" t="e">
        <f t="shared" si="193"/>
        <v>#N/A</v>
      </c>
      <c r="R1219" t="e">
        <f t="shared" ref="R1219:R1282" si="199">IF(P1219&gt;=100000,"SIM, POSSUI VALOR ACIMA DE R$100.000,00","NÃO, POSSUI VALOR NECESSÁRIO")</f>
        <v>#N/A</v>
      </c>
      <c r="S1219" s="108" t="e">
        <f t="shared" si="194"/>
        <v>#N/A</v>
      </c>
      <c r="T1219" s="108" t="e">
        <f t="shared" si="195"/>
        <v>#N/A</v>
      </c>
      <c r="U1219" s="110" t="e">
        <f t="shared" si="196"/>
        <v>#N/A</v>
      </c>
      <c r="V1219" t="e">
        <f t="shared" si="197"/>
        <v>#N/A</v>
      </c>
      <c r="W1219" t="str">
        <f t="shared" si="198"/>
        <v/>
      </c>
      <c r="X1219" s="24" t="str">
        <f>IFERROR(VLOOKUP(W1219,HOSPITAIS_COM_DIVIDAS!A:E,5,FALSE),"")</f>
        <v/>
      </c>
    </row>
    <row r="1220" spans="1:24" x14ac:dyDescent="0.25">
      <c r="A1220" s="52" t="str">
        <f>IFERROR((Tabela4[[#This Row],[Status da Proposta]]),"")</f>
        <v/>
      </c>
      <c r="B1220" s="121">
        <f>IFERROR((CREDITO_FINANCEIRO!A1220),"")</f>
        <v>0</v>
      </c>
      <c r="C1220" s="120" t="str">
        <f>IFERROR((VLOOKUP(B1220,CREDITO_FINANCEIRO!A:B,2,FALSE)),"")</f>
        <v/>
      </c>
      <c r="D1220" s="94" t="str">
        <f>IFERROR((VLOOKUP(B1220,CREDITO_FINANCEIRO!A:E,5,FALSE)),"")</f>
        <v/>
      </c>
      <c r="E1220" s="95" t="str">
        <f>IFERROR((VLOOKUP(B1220,CREDITO_FINANCEIRO!A:C,3,FALSE)),"")</f>
        <v/>
      </c>
      <c r="F1220" s="120" t="str">
        <f>IFERROR((VLOOKUP(B1220,CREDITO_FINANCEIRO!A:G,4,FALSE)),"")</f>
        <v/>
      </c>
      <c r="G1220" s="120" t="e">
        <f>VLOOKUP(B1220,CREDITO_FINANCEIRO!A:G,6,FALSE)</f>
        <v>#N/A</v>
      </c>
      <c r="H1220" s="120" t="e">
        <f>VLOOKUP(B1220,CREDITO_FINANCEIRO!A:G,7,FALSE)</f>
        <v>#N/A</v>
      </c>
      <c r="I1220" s="91" t="e">
        <f>VLOOKUP(B1220,CREDITO_FINANCEIRO!A:K,10,FALSE)</f>
        <v>#N/A</v>
      </c>
      <c r="J1220" s="91" t="e">
        <f>VLOOKUP(B1220,CREDITO_FINANCEIRO!A:K,11,FALSE)</f>
        <v>#N/A</v>
      </c>
      <c r="K1220" s="91" t="e">
        <f>VLOOKUP(B1220,CREDITO_FINANCEIRO!A:L,12,FALSE)</f>
        <v>#N/A</v>
      </c>
      <c r="L1220" s="110" t="e">
        <f t="shared" si="190"/>
        <v>#N/A</v>
      </c>
      <c r="M1220" s="2" t="e">
        <f t="shared" si="191"/>
        <v>#N/A</v>
      </c>
      <c r="N1220" s="111" t="e">
        <f>VLOOKUP(Tabela4[[#This Row],[Proposta de Referência]],SIMP_CF!A:K,9,FALSE)</f>
        <v>#N/A</v>
      </c>
      <c r="O1220" s="111" t="e">
        <f>VLOOKUP(Tabela4[[#This Row],[Proposta de Referência]],SIMP_CF!A:K,8,FALSE)</f>
        <v>#N/A</v>
      </c>
      <c r="P1220" s="112" t="e">
        <f t="shared" si="192"/>
        <v>#N/A</v>
      </c>
      <c r="Q1220" s="112" t="e">
        <f t="shared" si="193"/>
        <v>#N/A</v>
      </c>
      <c r="R1220" t="e">
        <f t="shared" si="199"/>
        <v>#N/A</v>
      </c>
      <c r="S1220" s="108" t="e">
        <f t="shared" si="194"/>
        <v>#N/A</v>
      </c>
      <c r="T1220" s="108" t="e">
        <f t="shared" si="195"/>
        <v>#N/A</v>
      </c>
      <c r="U1220" s="110" t="e">
        <f t="shared" si="196"/>
        <v>#N/A</v>
      </c>
      <c r="V1220" t="e">
        <f t="shared" si="197"/>
        <v>#N/A</v>
      </c>
      <c r="W1220" t="str">
        <f t="shared" si="198"/>
        <v/>
      </c>
      <c r="X1220" s="24" t="str">
        <f>IFERROR(VLOOKUP(W1220,HOSPITAIS_COM_DIVIDAS!A:E,5,FALSE),"")</f>
        <v/>
      </c>
    </row>
    <row r="1221" spans="1:24" x14ac:dyDescent="0.25">
      <c r="A1221" s="52" t="str">
        <f>IFERROR((Tabela4[[#This Row],[Status da Proposta]]),"")</f>
        <v/>
      </c>
      <c r="B1221" s="121">
        <f>IFERROR((CREDITO_FINANCEIRO!A1221),"")</f>
        <v>0</v>
      </c>
      <c r="C1221" s="120" t="str">
        <f>IFERROR((VLOOKUP(B1221,CREDITO_FINANCEIRO!A:B,2,FALSE)),"")</f>
        <v/>
      </c>
      <c r="D1221" s="94" t="str">
        <f>IFERROR((VLOOKUP(B1221,CREDITO_FINANCEIRO!A:E,5,FALSE)),"")</f>
        <v/>
      </c>
      <c r="E1221" s="95" t="str">
        <f>IFERROR((VLOOKUP(B1221,CREDITO_FINANCEIRO!A:C,3,FALSE)),"")</f>
        <v/>
      </c>
      <c r="F1221" s="120" t="str">
        <f>IFERROR((VLOOKUP(B1221,CREDITO_FINANCEIRO!A:G,4,FALSE)),"")</f>
        <v/>
      </c>
      <c r="G1221" s="120" t="e">
        <f>VLOOKUP(B1221,CREDITO_FINANCEIRO!A:G,6,FALSE)</f>
        <v>#N/A</v>
      </c>
      <c r="H1221" s="120" t="e">
        <f>VLOOKUP(B1221,CREDITO_FINANCEIRO!A:G,7,FALSE)</f>
        <v>#N/A</v>
      </c>
      <c r="I1221" s="91" t="e">
        <f>VLOOKUP(B1221,CREDITO_FINANCEIRO!A:K,10,FALSE)</f>
        <v>#N/A</v>
      </c>
      <c r="J1221" s="91" t="e">
        <f>VLOOKUP(B1221,CREDITO_FINANCEIRO!A:K,11,FALSE)</f>
        <v>#N/A</v>
      </c>
      <c r="K1221" s="91" t="e">
        <f>VLOOKUP(B1221,CREDITO_FINANCEIRO!A:L,12,FALSE)</f>
        <v>#N/A</v>
      </c>
      <c r="L1221" s="110" t="e">
        <f t="shared" si="190"/>
        <v>#N/A</v>
      </c>
      <c r="M1221" s="2" t="e">
        <f t="shared" si="191"/>
        <v>#N/A</v>
      </c>
      <c r="N1221" s="111" t="e">
        <f>VLOOKUP(Tabela4[[#This Row],[Proposta de Referência]],SIMP_CF!A:K,9,FALSE)</f>
        <v>#N/A</v>
      </c>
      <c r="O1221" s="111" t="e">
        <f>VLOOKUP(Tabela4[[#This Row],[Proposta de Referência]],SIMP_CF!A:K,8,FALSE)</f>
        <v>#N/A</v>
      </c>
      <c r="P1221" s="112" t="e">
        <f t="shared" si="192"/>
        <v>#N/A</v>
      </c>
      <c r="Q1221" s="112" t="e">
        <f t="shared" si="193"/>
        <v>#N/A</v>
      </c>
      <c r="R1221" t="e">
        <f t="shared" si="199"/>
        <v>#N/A</v>
      </c>
      <c r="S1221" s="108" t="e">
        <f t="shared" si="194"/>
        <v>#N/A</v>
      </c>
      <c r="T1221" s="108" t="e">
        <f t="shared" si="195"/>
        <v>#N/A</v>
      </c>
      <c r="U1221" s="110" t="e">
        <f t="shared" si="196"/>
        <v>#N/A</v>
      </c>
      <c r="V1221" t="e">
        <f t="shared" si="197"/>
        <v>#N/A</v>
      </c>
      <c r="W1221" t="str">
        <f t="shared" si="198"/>
        <v/>
      </c>
      <c r="X1221" s="24" t="str">
        <f>IFERROR(VLOOKUP(W1221,HOSPITAIS_COM_DIVIDAS!A:E,5,FALSE),"")</f>
        <v/>
      </c>
    </row>
    <row r="1222" spans="1:24" x14ac:dyDescent="0.25">
      <c r="A1222" s="52" t="str">
        <f>IFERROR((Tabela4[[#This Row],[Status da Proposta]]),"")</f>
        <v/>
      </c>
      <c r="B1222" s="121">
        <f>IFERROR((CREDITO_FINANCEIRO!A1222),"")</f>
        <v>0</v>
      </c>
      <c r="C1222" s="120" t="str">
        <f>IFERROR((VLOOKUP(B1222,CREDITO_FINANCEIRO!A:B,2,FALSE)),"")</f>
        <v/>
      </c>
      <c r="D1222" s="94" t="str">
        <f>IFERROR((VLOOKUP(B1222,CREDITO_FINANCEIRO!A:E,5,FALSE)),"")</f>
        <v/>
      </c>
      <c r="E1222" s="95" t="str">
        <f>IFERROR((VLOOKUP(B1222,CREDITO_FINANCEIRO!A:C,3,FALSE)),"")</f>
        <v/>
      </c>
      <c r="F1222" s="120" t="str">
        <f>IFERROR((VLOOKUP(B1222,CREDITO_FINANCEIRO!A:G,4,FALSE)),"")</f>
        <v/>
      </c>
      <c r="G1222" s="120" t="e">
        <f>VLOOKUP(B1222,CREDITO_FINANCEIRO!A:G,6,FALSE)</f>
        <v>#N/A</v>
      </c>
      <c r="H1222" s="120" t="e">
        <f>VLOOKUP(B1222,CREDITO_FINANCEIRO!A:G,7,FALSE)</f>
        <v>#N/A</v>
      </c>
      <c r="I1222" s="91" t="e">
        <f>VLOOKUP(B1222,CREDITO_FINANCEIRO!A:K,10,FALSE)</f>
        <v>#N/A</v>
      </c>
      <c r="J1222" s="91" t="e">
        <f>VLOOKUP(B1222,CREDITO_FINANCEIRO!A:K,11,FALSE)</f>
        <v>#N/A</v>
      </c>
      <c r="K1222" s="91" t="e">
        <f>VLOOKUP(B1222,CREDITO_FINANCEIRO!A:L,12,FALSE)</f>
        <v>#N/A</v>
      </c>
      <c r="L1222" s="110" t="e">
        <f t="shared" si="190"/>
        <v>#N/A</v>
      </c>
      <c r="M1222" s="2" t="e">
        <f t="shared" si="191"/>
        <v>#N/A</v>
      </c>
      <c r="N1222" s="111" t="e">
        <f>VLOOKUP(Tabela4[[#This Row],[Proposta de Referência]],SIMP_CF!A:K,9,FALSE)</f>
        <v>#N/A</v>
      </c>
      <c r="O1222" s="111" t="e">
        <f>VLOOKUP(Tabela4[[#This Row],[Proposta de Referência]],SIMP_CF!A:K,8,FALSE)</f>
        <v>#N/A</v>
      </c>
      <c r="P1222" s="112" t="e">
        <f t="shared" si="192"/>
        <v>#N/A</v>
      </c>
      <c r="Q1222" s="112" t="e">
        <f t="shared" si="193"/>
        <v>#N/A</v>
      </c>
      <c r="R1222" t="e">
        <f t="shared" si="199"/>
        <v>#N/A</v>
      </c>
      <c r="S1222" s="108" t="e">
        <f t="shared" si="194"/>
        <v>#N/A</v>
      </c>
      <c r="T1222" s="108" t="e">
        <f t="shared" si="195"/>
        <v>#N/A</v>
      </c>
      <c r="U1222" s="110" t="e">
        <f t="shared" si="196"/>
        <v>#N/A</v>
      </c>
      <c r="V1222" t="e">
        <f t="shared" si="197"/>
        <v>#N/A</v>
      </c>
      <c r="W1222" t="str">
        <f t="shared" si="198"/>
        <v/>
      </c>
      <c r="X1222" s="24" t="str">
        <f>IFERROR(VLOOKUP(W1222,HOSPITAIS_COM_DIVIDAS!A:E,5,FALSE),"")</f>
        <v/>
      </c>
    </row>
    <row r="1223" spans="1:24" x14ac:dyDescent="0.25">
      <c r="A1223" s="52" t="str">
        <f>IFERROR((Tabela4[[#This Row],[Status da Proposta]]),"")</f>
        <v/>
      </c>
      <c r="B1223" s="121">
        <f>IFERROR((CREDITO_FINANCEIRO!A1223),"")</f>
        <v>0</v>
      </c>
      <c r="C1223" s="120" t="str">
        <f>IFERROR((VLOOKUP(B1223,CREDITO_FINANCEIRO!A:B,2,FALSE)),"")</f>
        <v/>
      </c>
      <c r="D1223" s="94" t="str">
        <f>IFERROR((VLOOKUP(B1223,CREDITO_FINANCEIRO!A:E,5,FALSE)),"")</f>
        <v/>
      </c>
      <c r="E1223" s="95" t="str">
        <f>IFERROR((VLOOKUP(B1223,CREDITO_FINANCEIRO!A:C,3,FALSE)),"")</f>
        <v/>
      </c>
      <c r="F1223" s="120" t="str">
        <f>IFERROR((VLOOKUP(B1223,CREDITO_FINANCEIRO!A:G,4,FALSE)),"")</f>
        <v/>
      </c>
      <c r="G1223" s="120" t="e">
        <f>VLOOKUP(B1223,CREDITO_FINANCEIRO!A:G,6,FALSE)</f>
        <v>#N/A</v>
      </c>
      <c r="H1223" s="120" t="e">
        <f>VLOOKUP(B1223,CREDITO_FINANCEIRO!A:G,7,FALSE)</f>
        <v>#N/A</v>
      </c>
      <c r="I1223" s="91" t="e">
        <f>VLOOKUP(B1223,CREDITO_FINANCEIRO!A:K,10,FALSE)</f>
        <v>#N/A</v>
      </c>
      <c r="J1223" s="91" t="e">
        <f>VLOOKUP(B1223,CREDITO_FINANCEIRO!A:K,11,FALSE)</f>
        <v>#N/A</v>
      </c>
      <c r="K1223" s="91" t="e">
        <f>VLOOKUP(B1223,CREDITO_FINANCEIRO!A:L,12,FALSE)</f>
        <v>#N/A</v>
      </c>
      <c r="L1223" s="110" t="e">
        <f t="shared" si="190"/>
        <v>#N/A</v>
      </c>
      <c r="M1223" s="2" t="e">
        <f t="shared" si="191"/>
        <v>#N/A</v>
      </c>
      <c r="N1223" s="111" t="e">
        <f>VLOOKUP(Tabela4[[#This Row],[Proposta de Referência]],SIMP_CF!A:K,9,FALSE)</f>
        <v>#N/A</v>
      </c>
      <c r="O1223" s="111" t="e">
        <f>VLOOKUP(Tabela4[[#This Row],[Proposta de Referência]],SIMP_CF!A:K,8,FALSE)</f>
        <v>#N/A</v>
      </c>
      <c r="P1223" s="112" t="e">
        <f t="shared" si="192"/>
        <v>#N/A</v>
      </c>
      <c r="Q1223" s="112" t="e">
        <f t="shared" si="193"/>
        <v>#N/A</v>
      </c>
      <c r="R1223" t="e">
        <f t="shared" si="199"/>
        <v>#N/A</v>
      </c>
      <c r="S1223" s="108" t="e">
        <f t="shared" si="194"/>
        <v>#N/A</v>
      </c>
      <c r="T1223" s="108" t="e">
        <f t="shared" si="195"/>
        <v>#N/A</v>
      </c>
      <c r="U1223" s="110" t="e">
        <f t="shared" si="196"/>
        <v>#N/A</v>
      </c>
      <c r="V1223" t="e">
        <f t="shared" si="197"/>
        <v>#N/A</v>
      </c>
      <c r="W1223" t="str">
        <f t="shared" si="198"/>
        <v/>
      </c>
      <c r="X1223" s="24" t="str">
        <f>IFERROR(VLOOKUP(W1223,HOSPITAIS_COM_DIVIDAS!A:E,5,FALSE),"")</f>
        <v/>
      </c>
    </row>
    <row r="1224" spans="1:24" x14ac:dyDescent="0.25">
      <c r="A1224" s="52" t="str">
        <f>IFERROR((Tabela4[[#This Row],[Status da Proposta]]),"")</f>
        <v/>
      </c>
      <c r="B1224" s="121">
        <f>IFERROR((CREDITO_FINANCEIRO!A1224),"")</f>
        <v>0</v>
      </c>
      <c r="C1224" s="120" t="str">
        <f>IFERROR((VLOOKUP(B1224,CREDITO_FINANCEIRO!A:B,2,FALSE)),"")</f>
        <v/>
      </c>
      <c r="D1224" s="94" t="str">
        <f>IFERROR((VLOOKUP(B1224,CREDITO_FINANCEIRO!A:E,5,FALSE)),"")</f>
        <v/>
      </c>
      <c r="E1224" s="95" t="str">
        <f>IFERROR((VLOOKUP(B1224,CREDITO_FINANCEIRO!A:C,3,FALSE)),"")</f>
        <v/>
      </c>
      <c r="F1224" s="120" t="str">
        <f>IFERROR((VLOOKUP(B1224,CREDITO_FINANCEIRO!A:G,4,FALSE)),"")</f>
        <v/>
      </c>
      <c r="G1224" s="120" t="e">
        <f>VLOOKUP(B1224,CREDITO_FINANCEIRO!A:G,6,FALSE)</f>
        <v>#N/A</v>
      </c>
      <c r="H1224" s="120" t="e">
        <f>VLOOKUP(B1224,CREDITO_FINANCEIRO!A:G,7,FALSE)</f>
        <v>#N/A</v>
      </c>
      <c r="I1224" s="91" t="e">
        <f>VLOOKUP(B1224,CREDITO_FINANCEIRO!A:K,10,FALSE)</f>
        <v>#N/A</v>
      </c>
      <c r="J1224" s="91" t="e">
        <f>VLOOKUP(B1224,CREDITO_FINANCEIRO!A:K,11,FALSE)</f>
        <v>#N/A</v>
      </c>
      <c r="K1224" s="91" t="e">
        <f>VLOOKUP(B1224,CREDITO_FINANCEIRO!A:L,12,FALSE)</f>
        <v>#N/A</v>
      </c>
      <c r="L1224" s="110" t="e">
        <f t="shared" si="190"/>
        <v>#N/A</v>
      </c>
      <c r="M1224" s="2" t="e">
        <f t="shared" si="191"/>
        <v>#N/A</v>
      </c>
      <c r="N1224" s="111" t="e">
        <f>VLOOKUP(Tabela4[[#This Row],[Proposta de Referência]],SIMP_CF!A:K,9,FALSE)</f>
        <v>#N/A</v>
      </c>
      <c r="O1224" s="111" t="e">
        <f>VLOOKUP(Tabela4[[#This Row],[Proposta de Referência]],SIMP_CF!A:K,8,FALSE)</f>
        <v>#N/A</v>
      </c>
      <c r="P1224" s="112" t="e">
        <f t="shared" si="192"/>
        <v>#N/A</v>
      </c>
      <c r="Q1224" s="112" t="e">
        <f t="shared" si="193"/>
        <v>#N/A</v>
      </c>
      <c r="R1224" t="e">
        <f t="shared" si="199"/>
        <v>#N/A</v>
      </c>
      <c r="S1224" s="108" t="e">
        <f t="shared" si="194"/>
        <v>#N/A</v>
      </c>
      <c r="T1224" s="108" t="e">
        <f t="shared" si="195"/>
        <v>#N/A</v>
      </c>
      <c r="U1224" s="110" t="e">
        <f t="shared" si="196"/>
        <v>#N/A</v>
      </c>
      <c r="V1224" t="e">
        <f t="shared" si="197"/>
        <v>#N/A</v>
      </c>
      <c r="W1224" t="str">
        <f t="shared" si="198"/>
        <v/>
      </c>
      <c r="X1224" s="24" t="str">
        <f>IFERROR(VLOOKUP(W1224,HOSPITAIS_COM_DIVIDAS!A:E,5,FALSE),"")</f>
        <v/>
      </c>
    </row>
    <row r="1225" spans="1:24" x14ac:dyDescent="0.25">
      <c r="A1225" s="52" t="str">
        <f>IFERROR((Tabela4[[#This Row],[Status da Proposta]]),"")</f>
        <v/>
      </c>
      <c r="B1225" s="121">
        <f>IFERROR((CREDITO_FINANCEIRO!A1225),"")</f>
        <v>0</v>
      </c>
      <c r="C1225" s="120" t="str">
        <f>IFERROR((VLOOKUP(B1225,CREDITO_FINANCEIRO!A:B,2,FALSE)),"")</f>
        <v/>
      </c>
      <c r="D1225" s="94" t="str">
        <f>IFERROR((VLOOKUP(B1225,CREDITO_FINANCEIRO!A:E,5,FALSE)),"")</f>
        <v/>
      </c>
      <c r="E1225" s="95" t="str">
        <f>IFERROR((VLOOKUP(B1225,CREDITO_FINANCEIRO!A:C,3,FALSE)),"")</f>
        <v/>
      </c>
      <c r="F1225" s="120" t="str">
        <f>IFERROR((VLOOKUP(B1225,CREDITO_FINANCEIRO!A:G,4,FALSE)),"")</f>
        <v/>
      </c>
      <c r="G1225" s="120" t="e">
        <f>VLOOKUP(B1225,CREDITO_FINANCEIRO!A:G,6,FALSE)</f>
        <v>#N/A</v>
      </c>
      <c r="H1225" s="120" t="e">
        <f>VLOOKUP(B1225,CREDITO_FINANCEIRO!A:G,7,FALSE)</f>
        <v>#N/A</v>
      </c>
      <c r="I1225" s="91" t="e">
        <f>VLOOKUP(B1225,CREDITO_FINANCEIRO!A:K,10,FALSE)</f>
        <v>#N/A</v>
      </c>
      <c r="J1225" s="91" t="e">
        <f>VLOOKUP(B1225,CREDITO_FINANCEIRO!A:K,11,FALSE)</f>
        <v>#N/A</v>
      </c>
      <c r="K1225" s="91" t="e">
        <f>VLOOKUP(B1225,CREDITO_FINANCEIRO!A:L,12,FALSE)</f>
        <v>#N/A</v>
      </c>
      <c r="L1225" s="110" t="e">
        <f t="shared" si="190"/>
        <v>#N/A</v>
      </c>
      <c r="M1225" s="2" t="e">
        <f t="shared" si="191"/>
        <v>#N/A</v>
      </c>
      <c r="N1225" s="111" t="e">
        <f>VLOOKUP(Tabela4[[#This Row],[Proposta de Referência]],SIMP_CF!A:K,9,FALSE)</f>
        <v>#N/A</v>
      </c>
      <c r="O1225" s="111" t="e">
        <f>VLOOKUP(Tabela4[[#This Row],[Proposta de Referência]],SIMP_CF!A:K,8,FALSE)</f>
        <v>#N/A</v>
      </c>
      <c r="P1225" s="112" t="e">
        <f t="shared" si="192"/>
        <v>#N/A</v>
      </c>
      <c r="Q1225" s="112" t="e">
        <f t="shared" si="193"/>
        <v>#N/A</v>
      </c>
      <c r="R1225" t="e">
        <f t="shared" si="199"/>
        <v>#N/A</v>
      </c>
      <c r="S1225" s="108" t="e">
        <f t="shared" si="194"/>
        <v>#N/A</v>
      </c>
      <c r="T1225" s="108" t="e">
        <f t="shared" si="195"/>
        <v>#N/A</v>
      </c>
      <c r="U1225" s="110" t="e">
        <f t="shared" si="196"/>
        <v>#N/A</v>
      </c>
      <c r="V1225" t="e">
        <f t="shared" si="197"/>
        <v>#N/A</v>
      </c>
      <c r="W1225" t="str">
        <f t="shared" si="198"/>
        <v/>
      </c>
      <c r="X1225" s="24" t="str">
        <f>IFERROR(VLOOKUP(W1225,HOSPITAIS_COM_DIVIDAS!A:E,5,FALSE),"")</f>
        <v/>
      </c>
    </row>
    <row r="1226" spans="1:24" x14ac:dyDescent="0.25">
      <c r="A1226" s="52" t="str">
        <f>IFERROR((Tabela4[[#This Row],[Status da Proposta]]),"")</f>
        <v/>
      </c>
      <c r="B1226" s="121">
        <f>IFERROR((CREDITO_FINANCEIRO!A1226),"")</f>
        <v>0</v>
      </c>
      <c r="C1226" s="120" t="str">
        <f>IFERROR((VLOOKUP(B1226,CREDITO_FINANCEIRO!A:B,2,FALSE)),"")</f>
        <v/>
      </c>
      <c r="D1226" s="94" t="str">
        <f>IFERROR((VLOOKUP(B1226,CREDITO_FINANCEIRO!A:E,5,FALSE)),"")</f>
        <v/>
      </c>
      <c r="E1226" s="95" t="str">
        <f>IFERROR((VLOOKUP(B1226,CREDITO_FINANCEIRO!A:C,3,FALSE)),"")</f>
        <v/>
      </c>
      <c r="F1226" s="120" t="str">
        <f>IFERROR((VLOOKUP(B1226,CREDITO_FINANCEIRO!A:G,4,FALSE)),"")</f>
        <v/>
      </c>
      <c r="G1226" s="120" t="e">
        <f>VLOOKUP(B1226,CREDITO_FINANCEIRO!A:G,6,FALSE)</f>
        <v>#N/A</v>
      </c>
      <c r="H1226" s="120" t="e">
        <f>VLOOKUP(B1226,CREDITO_FINANCEIRO!A:G,7,FALSE)</f>
        <v>#N/A</v>
      </c>
      <c r="I1226" s="91" t="e">
        <f>VLOOKUP(B1226,CREDITO_FINANCEIRO!A:K,10,FALSE)</f>
        <v>#N/A</v>
      </c>
      <c r="J1226" s="91" t="e">
        <f>VLOOKUP(B1226,CREDITO_FINANCEIRO!A:K,11,FALSE)</f>
        <v>#N/A</v>
      </c>
      <c r="K1226" s="91" t="e">
        <f>VLOOKUP(B1226,CREDITO_FINANCEIRO!A:L,12,FALSE)</f>
        <v>#N/A</v>
      </c>
      <c r="L1226" s="110" t="e">
        <f t="shared" si="190"/>
        <v>#N/A</v>
      </c>
      <c r="M1226" s="2" t="e">
        <f t="shared" si="191"/>
        <v>#N/A</v>
      </c>
      <c r="N1226" s="111" t="e">
        <f>VLOOKUP(Tabela4[[#This Row],[Proposta de Referência]],SIMP_CF!A:K,9,FALSE)</f>
        <v>#N/A</v>
      </c>
      <c r="O1226" s="111" t="e">
        <f>VLOOKUP(Tabela4[[#This Row],[Proposta de Referência]],SIMP_CF!A:K,8,FALSE)</f>
        <v>#N/A</v>
      </c>
      <c r="P1226" s="112" t="e">
        <f t="shared" si="192"/>
        <v>#N/A</v>
      </c>
      <c r="Q1226" s="112" t="e">
        <f t="shared" si="193"/>
        <v>#N/A</v>
      </c>
      <c r="R1226" t="e">
        <f t="shared" si="199"/>
        <v>#N/A</v>
      </c>
      <c r="S1226" s="108" t="e">
        <f t="shared" si="194"/>
        <v>#N/A</v>
      </c>
      <c r="T1226" s="108" t="e">
        <f t="shared" si="195"/>
        <v>#N/A</v>
      </c>
      <c r="U1226" s="110" t="e">
        <f t="shared" si="196"/>
        <v>#N/A</v>
      </c>
      <c r="V1226" t="e">
        <f t="shared" si="197"/>
        <v>#N/A</v>
      </c>
      <c r="W1226" t="str">
        <f t="shared" si="198"/>
        <v/>
      </c>
      <c r="X1226" s="24" t="str">
        <f>IFERROR(VLOOKUP(W1226,HOSPITAIS_COM_DIVIDAS!A:E,5,FALSE),"")</f>
        <v/>
      </c>
    </row>
    <row r="1227" spans="1:24" x14ac:dyDescent="0.25">
      <c r="A1227" s="52" t="str">
        <f>IFERROR((Tabela4[[#This Row],[Status da Proposta]]),"")</f>
        <v/>
      </c>
      <c r="B1227" s="121">
        <f>IFERROR((CREDITO_FINANCEIRO!A1227),"")</f>
        <v>0</v>
      </c>
      <c r="C1227" s="120" t="str">
        <f>IFERROR((VLOOKUP(B1227,CREDITO_FINANCEIRO!A:B,2,FALSE)),"")</f>
        <v/>
      </c>
      <c r="D1227" s="94" t="str">
        <f>IFERROR((VLOOKUP(B1227,CREDITO_FINANCEIRO!A:E,5,FALSE)),"")</f>
        <v/>
      </c>
      <c r="E1227" s="95" t="str">
        <f>IFERROR((VLOOKUP(B1227,CREDITO_FINANCEIRO!A:C,3,FALSE)),"")</f>
        <v/>
      </c>
      <c r="F1227" s="120" t="str">
        <f>IFERROR((VLOOKUP(B1227,CREDITO_FINANCEIRO!A:G,4,FALSE)),"")</f>
        <v/>
      </c>
      <c r="G1227" s="120" t="e">
        <f>VLOOKUP(B1227,CREDITO_FINANCEIRO!A:G,6,FALSE)</f>
        <v>#N/A</v>
      </c>
      <c r="H1227" s="120" t="e">
        <f>VLOOKUP(B1227,CREDITO_FINANCEIRO!A:G,7,FALSE)</f>
        <v>#N/A</v>
      </c>
      <c r="I1227" s="91" t="e">
        <f>VLOOKUP(B1227,CREDITO_FINANCEIRO!A:K,10,FALSE)</f>
        <v>#N/A</v>
      </c>
      <c r="J1227" s="91" t="e">
        <f>VLOOKUP(B1227,CREDITO_FINANCEIRO!A:K,11,FALSE)</f>
        <v>#N/A</v>
      </c>
      <c r="K1227" s="91" t="e">
        <f>VLOOKUP(B1227,CREDITO_FINANCEIRO!A:L,12,FALSE)</f>
        <v>#N/A</v>
      </c>
      <c r="L1227" s="110" t="e">
        <f t="shared" si="190"/>
        <v>#N/A</v>
      </c>
      <c r="M1227" s="2" t="e">
        <f t="shared" si="191"/>
        <v>#N/A</v>
      </c>
      <c r="N1227" s="111" t="e">
        <f>VLOOKUP(Tabela4[[#This Row],[Proposta de Referência]],SIMP_CF!A:K,9,FALSE)</f>
        <v>#N/A</v>
      </c>
      <c r="O1227" s="111" t="e">
        <f>VLOOKUP(Tabela4[[#This Row],[Proposta de Referência]],SIMP_CF!A:K,8,FALSE)</f>
        <v>#N/A</v>
      </c>
      <c r="P1227" s="112" t="e">
        <f t="shared" si="192"/>
        <v>#N/A</v>
      </c>
      <c r="Q1227" s="112" t="e">
        <f t="shared" si="193"/>
        <v>#N/A</v>
      </c>
      <c r="R1227" t="e">
        <f t="shared" si="199"/>
        <v>#N/A</v>
      </c>
      <c r="S1227" s="108" t="e">
        <f t="shared" si="194"/>
        <v>#N/A</v>
      </c>
      <c r="T1227" s="108" t="e">
        <f t="shared" si="195"/>
        <v>#N/A</v>
      </c>
      <c r="U1227" s="110" t="e">
        <f t="shared" si="196"/>
        <v>#N/A</v>
      </c>
      <c r="V1227" t="e">
        <f t="shared" si="197"/>
        <v>#N/A</v>
      </c>
      <c r="W1227" t="str">
        <f t="shared" si="198"/>
        <v/>
      </c>
      <c r="X1227" s="24" t="str">
        <f>IFERROR(VLOOKUP(W1227,HOSPITAIS_COM_DIVIDAS!A:E,5,FALSE),"")</f>
        <v/>
      </c>
    </row>
    <row r="1228" spans="1:24" x14ac:dyDescent="0.25">
      <c r="A1228" s="52" t="str">
        <f>IFERROR((Tabela4[[#This Row],[Status da Proposta]]),"")</f>
        <v/>
      </c>
      <c r="B1228" s="121">
        <f>IFERROR((CREDITO_FINANCEIRO!A1228),"")</f>
        <v>0</v>
      </c>
      <c r="C1228" s="120" t="str">
        <f>IFERROR((VLOOKUP(B1228,CREDITO_FINANCEIRO!A:B,2,FALSE)),"")</f>
        <v/>
      </c>
      <c r="D1228" s="94" t="str">
        <f>IFERROR((VLOOKUP(B1228,CREDITO_FINANCEIRO!A:E,5,FALSE)),"")</f>
        <v/>
      </c>
      <c r="E1228" s="95" t="str">
        <f>IFERROR((VLOOKUP(B1228,CREDITO_FINANCEIRO!A:C,3,FALSE)),"")</f>
        <v/>
      </c>
      <c r="F1228" s="120" t="str">
        <f>IFERROR((VLOOKUP(B1228,CREDITO_FINANCEIRO!A:G,4,FALSE)),"")</f>
        <v/>
      </c>
      <c r="G1228" s="120" t="e">
        <f>VLOOKUP(B1228,CREDITO_FINANCEIRO!A:G,6,FALSE)</f>
        <v>#N/A</v>
      </c>
      <c r="H1228" s="120" t="e">
        <f>VLOOKUP(B1228,CREDITO_FINANCEIRO!A:G,7,FALSE)</f>
        <v>#N/A</v>
      </c>
      <c r="I1228" s="91" t="e">
        <f>VLOOKUP(B1228,CREDITO_FINANCEIRO!A:K,10,FALSE)</f>
        <v>#N/A</v>
      </c>
      <c r="J1228" s="91" t="e">
        <f>VLOOKUP(B1228,CREDITO_FINANCEIRO!A:K,11,FALSE)</f>
        <v>#N/A</v>
      </c>
      <c r="K1228" s="91" t="e">
        <f>VLOOKUP(B1228,CREDITO_FINANCEIRO!A:L,12,FALSE)</f>
        <v>#N/A</v>
      </c>
      <c r="L1228" s="110" t="e">
        <f t="shared" si="190"/>
        <v>#N/A</v>
      </c>
      <c r="M1228" s="2" t="e">
        <f t="shared" si="191"/>
        <v>#N/A</v>
      </c>
      <c r="N1228" s="111" t="e">
        <f>VLOOKUP(Tabela4[[#This Row],[Proposta de Referência]],SIMP_CF!A:K,9,FALSE)</f>
        <v>#N/A</v>
      </c>
      <c r="O1228" s="111" t="e">
        <f>VLOOKUP(Tabela4[[#This Row],[Proposta de Referência]],SIMP_CF!A:K,8,FALSE)</f>
        <v>#N/A</v>
      </c>
      <c r="P1228" s="112" t="e">
        <f t="shared" si="192"/>
        <v>#N/A</v>
      </c>
      <c r="Q1228" s="112" t="e">
        <f t="shared" si="193"/>
        <v>#N/A</v>
      </c>
      <c r="R1228" t="e">
        <f t="shared" si="199"/>
        <v>#N/A</v>
      </c>
      <c r="S1228" s="108" t="e">
        <f t="shared" si="194"/>
        <v>#N/A</v>
      </c>
      <c r="T1228" s="108" t="e">
        <f t="shared" si="195"/>
        <v>#N/A</v>
      </c>
      <c r="U1228" s="110" t="e">
        <f t="shared" si="196"/>
        <v>#N/A</v>
      </c>
      <c r="V1228" t="e">
        <f t="shared" si="197"/>
        <v>#N/A</v>
      </c>
      <c r="W1228" t="str">
        <f t="shared" si="198"/>
        <v/>
      </c>
      <c r="X1228" s="24" t="str">
        <f>IFERROR(VLOOKUP(W1228,HOSPITAIS_COM_DIVIDAS!A:E,5,FALSE),"")</f>
        <v/>
      </c>
    </row>
    <row r="1229" spans="1:24" x14ac:dyDescent="0.25">
      <c r="A1229" s="52" t="str">
        <f>IFERROR((Tabela4[[#This Row],[Status da Proposta]]),"")</f>
        <v/>
      </c>
      <c r="B1229" s="121">
        <f>IFERROR((CREDITO_FINANCEIRO!A1229),"")</f>
        <v>0</v>
      </c>
      <c r="C1229" s="120" t="str">
        <f>IFERROR((VLOOKUP(B1229,CREDITO_FINANCEIRO!A:B,2,FALSE)),"")</f>
        <v/>
      </c>
      <c r="D1229" s="94" t="str">
        <f>IFERROR((VLOOKUP(B1229,CREDITO_FINANCEIRO!A:E,5,FALSE)),"")</f>
        <v/>
      </c>
      <c r="E1229" s="95" t="str">
        <f>IFERROR((VLOOKUP(B1229,CREDITO_FINANCEIRO!A:C,3,FALSE)),"")</f>
        <v/>
      </c>
      <c r="F1229" s="120" t="str">
        <f>IFERROR((VLOOKUP(B1229,CREDITO_FINANCEIRO!A:G,4,FALSE)),"")</f>
        <v/>
      </c>
      <c r="G1229" s="120" t="e">
        <f>VLOOKUP(B1229,CREDITO_FINANCEIRO!A:G,6,FALSE)</f>
        <v>#N/A</v>
      </c>
      <c r="H1229" s="120" t="e">
        <f>VLOOKUP(B1229,CREDITO_FINANCEIRO!A:G,7,FALSE)</f>
        <v>#N/A</v>
      </c>
      <c r="I1229" s="91" t="e">
        <f>VLOOKUP(B1229,CREDITO_FINANCEIRO!A:K,10,FALSE)</f>
        <v>#N/A</v>
      </c>
      <c r="J1229" s="91" t="e">
        <f>VLOOKUP(B1229,CREDITO_FINANCEIRO!A:K,11,FALSE)</f>
        <v>#N/A</v>
      </c>
      <c r="K1229" s="91" t="e">
        <f>VLOOKUP(B1229,CREDITO_FINANCEIRO!A:L,12,FALSE)</f>
        <v>#N/A</v>
      </c>
      <c r="L1229" s="110" t="e">
        <f t="shared" si="190"/>
        <v>#N/A</v>
      </c>
      <c r="M1229" s="2" t="e">
        <f t="shared" si="191"/>
        <v>#N/A</v>
      </c>
      <c r="N1229" s="111" t="e">
        <f>VLOOKUP(Tabela4[[#This Row],[Proposta de Referência]],SIMP_CF!A:K,9,FALSE)</f>
        <v>#N/A</v>
      </c>
      <c r="O1229" s="111" t="e">
        <f>VLOOKUP(Tabela4[[#This Row],[Proposta de Referência]],SIMP_CF!A:K,8,FALSE)</f>
        <v>#N/A</v>
      </c>
      <c r="P1229" s="112" t="e">
        <f t="shared" si="192"/>
        <v>#N/A</v>
      </c>
      <c r="Q1229" s="112" t="e">
        <f t="shared" si="193"/>
        <v>#N/A</v>
      </c>
      <c r="R1229" t="e">
        <f t="shared" si="199"/>
        <v>#N/A</v>
      </c>
      <c r="S1229" s="108" t="e">
        <f t="shared" si="194"/>
        <v>#N/A</v>
      </c>
      <c r="T1229" s="108" t="e">
        <f t="shared" si="195"/>
        <v>#N/A</v>
      </c>
      <c r="U1229" s="110" t="e">
        <f t="shared" si="196"/>
        <v>#N/A</v>
      </c>
      <c r="V1229" t="e">
        <f t="shared" si="197"/>
        <v>#N/A</v>
      </c>
      <c r="W1229" t="str">
        <f t="shared" si="198"/>
        <v/>
      </c>
      <c r="X1229" s="24" t="str">
        <f>IFERROR(VLOOKUP(W1229,HOSPITAIS_COM_DIVIDAS!A:E,5,FALSE),"")</f>
        <v/>
      </c>
    </row>
    <row r="1230" spans="1:24" x14ac:dyDescent="0.25">
      <c r="A1230" s="52" t="str">
        <f>IFERROR((Tabela4[[#This Row],[Status da Proposta]]),"")</f>
        <v/>
      </c>
      <c r="B1230" s="121">
        <f>IFERROR((CREDITO_FINANCEIRO!A1230),"")</f>
        <v>0</v>
      </c>
      <c r="C1230" s="120" t="str">
        <f>IFERROR((VLOOKUP(B1230,CREDITO_FINANCEIRO!A:B,2,FALSE)),"")</f>
        <v/>
      </c>
      <c r="D1230" s="94" t="str">
        <f>IFERROR((VLOOKUP(B1230,CREDITO_FINANCEIRO!A:E,5,FALSE)),"")</f>
        <v/>
      </c>
      <c r="E1230" s="95" t="str">
        <f>IFERROR((VLOOKUP(B1230,CREDITO_FINANCEIRO!A:C,3,FALSE)),"")</f>
        <v/>
      </c>
      <c r="F1230" s="120" t="str">
        <f>IFERROR((VLOOKUP(B1230,CREDITO_FINANCEIRO!A:G,4,FALSE)),"")</f>
        <v/>
      </c>
      <c r="G1230" s="120" t="e">
        <f>VLOOKUP(B1230,CREDITO_FINANCEIRO!A:G,6,FALSE)</f>
        <v>#N/A</v>
      </c>
      <c r="H1230" s="120" t="e">
        <f>VLOOKUP(B1230,CREDITO_FINANCEIRO!A:G,7,FALSE)</f>
        <v>#N/A</v>
      </c>
      <c r="I1230" s="91" t="e">
        <f>VLOOKUP(B1230,CREDITO_FINANCEIRO!A:K,10,FALSE)</f>
        <v>#N/A</v>
      </c>
      <c r="J1230" s="91" t="e">
        <f>VLOOKUP(B1230,CREDITO_FINANCEIRO!A:K,11,FALSE)</f>
        <v>#N/A</v>
      </c>
      <c r="K1230" s="91" t="e">
        <f>VLOOKUP(B1230,CREDITO_FINANCEIRO!A:L,12,FALSE)</f>
        <v>#N/A</v>
      </c>
      <c r="L1230" s="110" t="e">
        <f t="shared" si="190"/>
        <v>#N/A</v>
      </c>
      <c r="M1230" s="2" t="e">
        <f t="shared" si="191"/>
        <v>#N/A</v>
      </c>
      <c r="N1230" s="111" t="e">
        <f>VLOOKUP(Tabela4[[#This Row],[Proposta de Referência]],SIMP_CF!A:K,9,FALSE)</f>
        <v>#N/A</v>
      </c>
      <c r="O1230" s="111" t="e">
        <f>VLOOKUP(Tabela4[[#This Row],[Proposta de Referência]],SIMP_CF!A:K,8,FALSE)</f>
        <v>#N/A</v>
      </c>
      <c r="P1230" s="112" t="e">
        <f t="shared" si="192"/>
        <v>#N/A</v>
      </c>
      <c r="Q1230" s="112" t="e">
        <f t="shared" si="193"/>
        <v>#N/A</v>
      </c>
      <c r="R1230" t="e">
        <f t="shared" si="199"/>
        <v>#N/A</v>
      </c>
      <c r="S1230" s="108" t="e">
        <f t="shared" si="194"/>
        <v>#N/A</v>
      </c>
      <c r="T1230" s="108" t="e">
        <f t="shared" si="195"/>
        <v>#N/A</v>
      </c>
      <c r="U1230" s="110" t="e">
        <f t="shared" si="196"/>
        <v>#N/A</v>
      </c>
      <c r="V1230" t="e">
        <f t="shared" si="197"/>
        <v>#N/A</v>
      </c>
      <c r="W1230" t="str">
        <f t="shared" si="198"/>
        <v/>
      </c>
      <c r="X1230" s="24" t="str">
        <f>IFERROR(VLOOKUP(W1230,HOSPITAIS_COM_DIVIDAS!A:E,5,FALSE),"")</f>
        <v/>
      </c>
    </row>
    <row r="1231" spans="1:24" x14ac:dyDescent="0.25">
      <c r="A1231" s="52" t="str">
        <f>IFERROR((Tabela4[[#This Row],[Status da Proposta]]),"")</f>
        <v/>
      </c>
      <c r="B1231" s="121">
        <f>IFERROR((CREDITO_FINANCEIRO!A1231),"")</f>
        <v>0</v>
      </c>
      <c r="C1231" s="120" t="str">
        <f>IFERROR((VLOOKUP(B1231,CREDITO_FINANCEIRO!A:B,2,FALSE)),"")</f>
        <v/>
      </c>
      <c r="D1231" s="94" t="str">
        <f>IFERROR((VLOOKUP(B1231,CREDITO_FINANCEIRO!A:E,5,FALSE)),"")</f>
        <v/>
      </c>
      <c r="E1231" s="95" t="str">
        <f>IFERROR((VLOOKUP(B1231,CREDITO_FINANCEIRO!A:C,3,FALSE)),"")</f>
        <v/>
      </c>
      <c r="F1231" s="120" t="str">
        <f>IFERROR((VLOOKUP(B1231,CREDITO_FINANCEIRO!A:G,4,FALSE)),"")</f>
        <v/>
      </c>
      <c r="G1231" s="120" t="e">
        <f>VLOOKUP(B1231,CREDITO_FINANCEIRO!A:G,6,FALSE)</f>
        <v>#N/A</v>
      </c>
      <c r="H1231" s="120" t="e">
        <f>VLOOKUP(B1231,CREDITO_FINANCEIRO!A:G,7,FALSE)</f>
        <v>#N/A</v>
      </c>
      <c r="I1231" s="91" t="e">
        <f>VLOOKUP(B1231,CREDITO_FINANCEIRO!A:K,10,FALSE)</f>
        <v>#N/A</v>
      </c>
      <c r="J1231" s="91" t="e">
        <f>VLOOKUP(B1231,CREDITO_FINANCEIRO!A:K,11,FALSE)</f>
        <v>#N/A</v>
      </c>
      <c r="K1231" s="91" t="e">
        <f>VLOOKUP(B1231,CREDITO_FINANCEIRO!A:L,12,FALSE)</f>
        <v>#N/A</v>
      </c>
      <c r="L1231" s="110" t="e">
        <f t="shared" si="190"/>
        <v>#N/A</v>
      </c>
      <c r="M1231" s="2" t="e">
        <f t="shared" si="191"/>
        <v>#N/A</v>
      </c>
      <c r="N1231" s="111" t="e">
        <f>VLOOKUP(Tabela4[[#This Row],[Proposta de Referência]],SIMP_CF!A:K,9,FALSE)</f>
        <v>#N/A</v>
      </c>
      <c r="O1231" s="111" t="e">
        <f>VLOOKUP(Tabela4[[#This Row],[Proposta de Referência]],SIMP_CF!A:K,8,FALSE)</f>
        <v>#N/A</v>
      </c>
      <c r="P1231" s="112" t="e">
        <f t="shared" si="192"/>
        <v>#N/A</v>
      </c>
      <c r="Q1231" s="112" t="e">
        <f t="shared" si="193"/>
        <v>#N/A</v>
      </c>
      <c r="R1231" t="e">
        <f t="shared" si="199"/>
        <v>#N/A</v>
      </c>
      <c r="S1231" s="108" t="e">
        <f t="shared" si="194"/>
        <v>#N/A</v>
      </c>
      <c r="T1231" s="108" t="e">
        <f t="shared" si="195"/>
        <v>#N/A</v>
      </c>
      <c r="U1231" s="110" t="e">
        <f t="shared" si="196"/>
        <v>#N/A</v>
      </c>
      <c r="V1231" t="e">
        <f t="shared" si="197"/>
        <v>#N/A</v>
      </c>
      <c r="W1231" t="str">
        <f t="shared" si="198"/>
        <v/>
      </c>
      <c r="X1231" s="24" t="str">
        <f>IFERROR(VLOOKUP(W1231,HOSPITAIS_COM_DIVIDAS!A:E,5,FALSE),"")</f>
        <v/>
      </c>
    </row>
    <row r="1232" spans="1:24" x14ac:dyDescent="0.25">
      <c r="A1232" s="52" t="str">
        <f>IFERROR((Tabela4[[#This Row],[Status da Proposta]]),"")</f>
        <v/>
      </c>
      <c r="B1232" s="121">
        <f>IFERROR((CREDITO_FINANCEIRO!A1232),"")</f>
        <v>0</v>
      </c>
      <c r="C1232" s="120" t="str">
        <f>IFERROR((VLOOKUP(B1232,CREDITO_FINANCEIRO!A:B,2,FALSE)),"")</f>
        <v/>
      </c>
      <c r="D1232" s="94" t="str">
        <f>IFERROR((VLOOKUP(B1232,CREDITO_FINANCEIRO!A:E,5,FALSE)),"")</f>
        <v/>
      </c>
      <c r="E1232" s="95" t="str">
        <f>IFERROR((VLOOKUP(B1232,CREDITO_FINANCEIRO!A:C,3,FALSE)),"")</f>
        <v/>
      </c>
      <c r="F1232" s="120" t="str">
        <f>IFERROR((VLOOKUP(B1232,CREDITO_FINANCEIRO!A:G,4,FALSE)),"")</f>
        <v/>
      </c>
      <c r="G1232" s="120" t="e">
        <f>VLOOKUP(B1232,CREDITO_FINANCEIRO!A:G,6,FALSE)</f>
        <v>#N/A</v>
      </c>
      <c r="H1232" s="120" t="e">
        <f>VLOOKUP(B1232,CREDITO_FINANCEIRO!A:G,7,FALSE)</f>
        <v>#N/A</v>
      </c>
      <c r="I1232" s="91" t="e">
        <f>VLOOKUP(B1232,CREDITO_FINANCEIRO!A:K,10,FALSE)</f>
        <v>#N/A</v>
      </c>
      <c r="J1232" s="91" t="e">
        <f>VLOOKUP(B1232,CREDITO_FINANCEIRO!A:K,11,FALSE)</f>
        <v>#N/A</v>
      </c>
      <c r="K1232" s="91" t="e">
        <f>VLOOKUP(B1232,CREDITO_FINANCEIRO!A:L,12,FALSE)</f>
        <v>#N/A</v>
      </c>
      <c r="L1232" s="110" t="e">
        <f t="shared" si="190"/>
        <v>#N/A</v>
      </c>
      <c r="M1232" s="2" t="e">
        <f t="shared" si="191"/>
        <v>#N/A</v>
      </c>
      <c r="N1232" s="111" t="e">
        <f>VLOOKUP(Tabela4[[#This Row],[Proposta de Referência]],SIMP_CF!A:K,9,FALSE)</f>
        <v>#N/A</v>
      </c>
      <c r="O1232" s="111" t="e">
        <f>VLOOKUP(Tabela4[[#This Row],[Proposta de Referência]],SIMP_CF!A:K,8,FALSE)</f>
        <v>#N/A</v>
      </c>
      <c r="P1232" s="112" t="e">
        <f t="shared" si="192"/>
        <v>#N/A</v>
      </c>
      <c r="Q1232" s="112" t="e">
        <f t="shared" si="193"/>
        <v>#N/A</v>
      </c>
      <c r="R1232" t="e">
        <f t="shared" si="199"/>
        <v>#N/A</v>
      </c>
      <c r="S1232" s="108" t="e">
        <f t="shared" si="194"/>
        <v>#N/A</v>
      </c>
      <c r="T1232" s="108" t="e">
        <f t="shared" si="195"/>
        <v>#N/A</v>
      </c>
      <c r="U1232" s="110" t="e">
        <f t="shared" si="196"/>
        <v>#N/A</v>
      </c>
      <c r="V1232" t="e">
        <f t="shared" si="197"/>
        <v>#N/A</v>
      </c>
      <c r="W1232" t="str">
        <f t="shared" si="198"/>
        <v/>
      </c>
      <c r="X1232" s="24" t="str">
        <f>IFERROR(VLOOKUP(W1232,HOSPITAIS_COM_DIVIDAS!A:E,5,FALSE),"")</f>
        <v/>
      </c>
    </row>
    <row r="1233" spans="1:24" x14ac:dyDescent="0.25">
      <c r="A1233" s="52" t="str">
        <f>IFERROR((Tabela4[[#This Row],[Status da Proposta]]),"")</f>
        <v/>
      </c>
      <c r="B1233" s="121">
        <f>IFERROR((CREDITO_FINANCEIRO!A1233),"")</f>
        <v>0</v>
      </c>
      <c r="C1233" s="120" t="str">
        <f>IFERROR((VLOOKUP(B1233,CREDITO_FINANCEIRO!A:B,2,FALSE)),"")</f>
        <v/>
      </c>
      <c r="D1233" s="94" t="str">
        <f>IFERROR((VLOOKUP(B1233,CREDITO_FINANCEIRO!A:E,5,FALSE)),"")</f>
        <v/>
      </c>
      <c r="E1233" s="95" t="str">
        <f>IFERROR((VLOOKUP(B1233,CREDITO_FINANCEIRO!A:C,3,FALSE)),"")</f>
        <v/>
      </c>
      <c r="F1233" s="120" t="str">
        <f>IFERROR((VLOOKUP(B1233,CREDITO_FINANCEIRO!A:G,4,FALSE)),"")</f>
        <v/>
      </c>
      <c r="G1233" s="120" t="e">
        <f>VLOOKUP(B1233,CREDITO_FINANCEIRO!A:G,6,FALSE)</f>
        <v>#N/A</v>
      </c>
      <c r="H1233" s="120" t="e">
        <f>VLOOKUP(B1233,CREDITO_FINANCEIRO!A:G,7,FALSE)</f>
        <v>#N/A</v>
      </c>
      <c r="I1233" s="91" t="e">
        <f>VLOOKUP(B1233,CREDITO_FINANCEIRO!A:K,10,FALSE)</f>
        <v>#N/A</v>
      </c>
      <c r="J1233" s="91" t="e">
        <f>VLOOKUP(B1233,CREDITO_FINANCEIRO!A:K,11,FALSE)</f>
        <v>#N/A</v>
      </c>
      <c r="K1233" s="91" t="e">
        <f>VLOOKUP(B1233,CREDITO_FINANCEIRO!A:L,12,FALSE)</f>
        <v>#N/A</v>
      </c>
      <c r="L1233" s="110" t="e">
        <f t="shared" si="190"/>
        <v>#N/A</v>
      </c>
      <c r="M1233" s="2" t="e">
        <f t="shared" si="191"/>
        <v>#N/A</v>
      </c>
      <c r="N1233" s="111" t="e">
        <f>VLOOKUP(Tabela4[[#This Row],[Proposta de Referência]],SIMP_CF!A:K,9,FALSE)</f>
        <v>#N/A</v>
      </c>
      <c r="O1233" s="111" t="e">
        <f>VLOOKUP(Tabela4[[#This Row],[Proposta de Referência]],SIMP_CF!A:K,8,FALSE)</f>
        <v>#N/A</v>
      </c>
      <c r="P1233" s="112" t="e">
        <f t="shared" si="192"/>
        <v>#N/A</v>
      </c>
      <c r="Q1233" s="112" t="e">
        <f t="shared" si="193"/>
        <v>#N/A</v>
      </c>
      <c r="R1233" t="e">
        <f t="shared" si="199"/>
        <v>#N/A</v>
      </c>
      <c r="S1233" s="108" t="e">
        <f t="shared" si="194"/>
        <v>#N/A</v>
      </c>
      <c r="T1233" s="108" t="e">
        <f t="shared" si="195"/>
        <v>#N/A</v>
      </c>
      <c r="U1233" s="110" t="e">
        <f t="shared" si="196"/>
        <v>#N/A</v>
      </c>
      <c r="V1233" t="e">
        <f t="shared" si="197"/>
        <v>#N/A</v>
      </c>
      <c r="W1233" t="str">
        <f t="shared" si="198"/>
        <v/>
      </c>
      <c r="X1233" s="24" t="str">
        <f>IFERROR(VLOOKUP(W1233,HOSPITAIS_COM_DIVIDAS!A:E,5,FALSE),"")</f>
        <v/>
      </c>
    </row>
    <row r="1234" spans="1:24" x14ac:dyDescent="0.25">
      <c r="A1234" s="52" t="str">
        <f>IFERROR((Tabela4[[#This Row],[Status da Proposta]]),"")</f>
        <v/>
      </c>
      <c r="B1234" s="121">
        <f>IFERROR((CREDITO_FINANCEIRO!A1234),"")</f>
        <v>0</v>
      </c>
      <c r="C1234" s="120" t="str">
        <f>IFERROR((VLOOKUP(B1234,CREDITO_FINANCEIRO!A:B,2,FALSE)),"")</f>
        <v/>
      </c>
      <c r="D1234" s="94" t="str">
        <f>IFERROR((VLOOKUP(B1234,CREDITO_FINANCEIRO!A:E,5,FALSE)),"")</f>
        <v/>
      </c>
      <c r="E1234" s="95" t="str">
        <f>IFERROR((VLOOKUP(B1234,CREDITO_FINANCEIRO!A:C,3,FALSE)),"")</f>
        <v/>
      </c>
      <c r="F1234" s="120" t="str">
        <f>IFERROR((VLOOKUP(B1234,CREDITO_FINANCEIRO!A:G,4,FALSE)),"")</f>
        <v/>
      </c>
      <c r="G1234" s="120" t="e">
        <f>VLOOKUP(B1234,CREDITO_FINANCEIRO!A:G,6,FALSE)</f>
        <v>#N/A</v>
      </c>
      <c r="H1234" s="120" t="e">
        <f>VLOOKUP(B1234,CREDITO_FINANCEIRO!A:G,7,FALSE)</f>
        <v>#N/A</v>
      </c>
      <c r="I1234" s="91" t="e">
        <f>VLOOKUP(B1234,CREDITO_FINANCEIRO!A:K,10,FALSE)</f>
        <v>#N/A</v>
      </c>
      <c r="J1234" s="91" t="e">
        <f>VLOOKUP(B1234,CREDITO_FINANCEIRO!A:K,11,FALSE)</f>
        <v>#N/A</v>
      </c>
      <c r="K1234" s="91" t="e">
        <f>VLOOKUP(B1234,CREDITO_FINANCEIRO!A:L,12,FALSE)</f>
        <v>#N/A</v>
      </c>
      <c r="L1234" s="110" t="e">
        <f t="shared" si="190"/>
        <v>#N/A</v>
      </c>
      <c r="M1234" s="2" t="e">
        <f t="shared" si="191"/>
        <v>#N/A</v>
      </c>
      <c r="N1234" s="111" t="e">
        <f>VLOOKUP(Tabela4[[#This Row],[Proposta de Referência]],SIMP_CF!A:K,9,FALSE)</f>
        <v>#N/A</v>
      </c>
      <c r="O1234" s="111" t="e">
        <f>VLOOKUP(Tabela4[[#This Row],[Proposta de Referência]],SIMP_CF!A:K,8,FALSE)</f>
        <v>#N/A</v>
      </c>
      <c r="P1234" s="112" t="e">
        <f t="shared" si="192"/>
        <v>#N/A</v>
      </c>
      <c r="Q1234" s="112" t="e">
        <f t="shared" si="193"/>
        <v>#N/A</v>
      </c>
      <c r="R1234" t="e">
        <f t="shared" si="199"/>
        <v>#N/A</v>
      </c>
      <c r="S1234" s="108" t="e">
        <f t="shared" si="194"/>
        <v>#N/A</v>
      </c>
      <c r="T1234" s="108" t="e">
        <f t="shared" si="195"/>
        <v>#N/A</v>
      </c>
      <c r="U1234" s="110" t="e">
        <f t="shared" si="196"/>
        <v>#N/A</v>
      </c>
      <c r="V1234" t="e">
        <f t="shared" si="197"/>
        <v>#N/A</v>
      </c>
      <c r="W1234" t="str">
        <f t="shared" si="198"/>
        <v/>
      </c>
      <c r="X1234" s="24" t="str">
        <f>IFERROR(VLOOKUP(W1234,HOSPITAIS_COM_DIVIDAS!A:E,5,FALSE),"")</f>
        <v/>
      </c>
    </row>
    <row r="1235" spans="1:24" x14ac:dyDescent="0.25">
      <c r="A1235" s="52" t="str">
        <f>IFERROR((Tabela4[[#This Row],[Status da Proposta]]),"")</f>
        <v/>
      </c>
      <c r="B1235" s="121">
        <f>IFERROR((CREDITO_FINANCEIRO!A1235),"")</f>
        <v>0</v>
      </c>
      <c r="C1235" s="120" t="str">
        <f>IFERROR((VLOOKUP(B1235,CREDITO_FINANCEIRO!A:B,2,FALSE)),"")</f>
        <v/>
      </c>
      <c r="D1235" s="94" t="str">
        <f>IFERROR((VLOOKUP(B1235,CREDITO_FINANCEIRO!A:E,5,FALSE)),"")</f>
        <v/>
      </c>
      <c r="E1235" s="95" t="str">
        <f>IFERROR((VLOOKUP(B1235,CREDITO_FINANCEIRO!A:C,3,FALSE)),"")</f>
        <v/>
      </c>
      <c r="F1235" s="120" t="str">
        <f>IFERROR((VLOOKUP(B1235,CREDITO_FINANCEIRO!A:G,4,FALSE)),"")</f>
        <v/>
      </c>
      <c r="G1235" s="120" t="e">
        <f>VLOOKUP(B1235,CREDITO_FINANCEIRO!A:G,6,FALSE)</f>
        <v>#N/A</v>
      </c>
      <c r="H1235" s="120" t="e">
        <f>VLOOKUP(B1235,CREDITO_FINANCEIRO!A:G,7,FALSE)</f>
        <v>#N/A</v>
      </c>
      <c r="I1235" s="91" t="e">
        <f>VLOOKUP(B1235,CREDITO_FINANCEIRO!A:K,10,FALSE)</f>
        <v>#N/A</v>
      </c>
      <c r="J1235" s="91" t="e">
        <f>VLOOKUP(B1235,CREDITO_FINANCEIRO!A:K,11,FALSE)</f>
        <v>#N/A</v>
      </c>
      <c r="K1235" s="91" t="e">
        <f>VLOOKUP(B1235,CREDITO_FINANCEIRO!A:L,12,FALSE)</f>
        <v>#N/A</v>
      </c>
      <c r="L1235" s="110" t="e">
        <f t="shared" si="190"/>
        <v>#N/A</v>
      </c>
      <c r="M1235" s="2" t="e">
        <f t="shared" si="191"/>
        <v>#N/A</v>
      </c>
      <c r="N1235" s="111" t="e">
        <f>VLOOKUP(Tabela4[[#This Row],[Proposta de Referência]],SIMP_CF!A:K,9,FALSE)</f>
        <v>#N/A</v>
      </c>
      <c r="O1235" s="111" t="e">
        <f>VLOOKUP(Tabela4[[#This Row],[Proposta de Referência]],SIMP_CF!A:K,8,FALSE)</f>
        <v>#N/A</v>
      </c>
      <c r="P1235" s="112" t="e">
        <f t="shared" si="192"/>
        <v>#N/A</v>
      </c>
      <c r="Q1235" s="112" t="e">
        <f t="shared" si="193"/>
        <v>#N/A</v>
      </c>
      <c r="R1235" t="e">
        <f t="shared" si="199"/>
        <v>#N/A</v>
      </c>
      <c r="S1235" s="108" t="e">
        <f t="shared" si="194"/>
        <v>#N/A</v>
      </c>
      <c r="T1235" s="108" t="e">
        <f t="shared" si="195"/>
        <v>#N/A</v>
      </c>
      <c r="U1235" s="110" t="e">
        <f t="shared" si="196"/>
        <v>#N/A</v>
      </c>
      <c r="V1235" t="e">
        <f t="shared" si="197"/>
        <v>#N/A</v>
      </c>
      <c r="W1235" t="str">
        <f t="shared" si="198"/>
        <v/>
      </c>
      <c r="X1235" s="24" t="str">
        <f>IFERROR(VLOOKUP(W1235,HOSPITAIS_COM_DIVIDAS!A:E,5,FALSE),"")</f>
        <v/>
      </c>
    </row>
    <row r="1236" spans="1:24" x14ac:dyDescent="0.25">
      <c r="A1236" s="52" t="str">
        <f>IFERROR((Tabela4[[#This Row],[Status da Proposta]]),"")</f>
        <v/>
      </c>
      <c r="B1236" s="121">
        <f>IFERROR((CREDITO_FINANCEIRO!A1236),"")</f>
        <v>0</v>
      </c>
      <c r="C1236" s="120" t="str">
        <f>IFERROR((VLOOKUP(B1236,CREDITO_FINANCEIRO!A:B,2,FALSE)),"")</f>
        <v/>
      </c>
      <c r="D1236" s="94" t="str">
        <f>IFERROR((VLOOKUP(B1236,CREDITO_FINANCEIRO!A:E,5,FALSE)),"")</f>
        <v/>
      </c>
      <c r="E1236" s="95" t="str">
        <f>IFERROR((VLOOKUP(B1236,CREDITO_FINANCEIRO!A:C,3,FALSE)),"")</f>
        <v/>
      </c>
      <c r="F1236" s="120" t="str">
        <f>IFERROR((VLOOKUP(B1236,CREDITO_FINANCEIRO!A:G,4,FALSE)),"")</f>
        <v/>
      </c>
      <c r="G1236" s="120" t="e">
        <f>VLOOKUP(B1236,CREDITO_FINANCEIRO!A:G,6,FALSE)</f>
        <v>#N/A</v>
      </c>
      <c r="H1236" s="120" t="e">
        <f>VLOOKUP(B1236,CREDITO_FINANCEIRO!A:G,7,FALSE)</f>
        <v>#N/A</v>
      </c>
      <c r="I1236" s="91" t="e">
        <f>VLOOKUP(B1236,CREDITO_FINANCEIRO!A:K,10,FALSE)</f>
        <v>#N/A</v>
      </c>
      <c r="J1236" s="91" t="e">
        <f>VLOOKUP(B1236,CREDITO_FINANCEIRO!A:K,11,FALSE)</f>
        <v>#N/A</v>
      </c>
      <c r="K1236" s="91" t="e">
        <f>VLOOKUP(B1236,CREDITO_FINANCEIRO!A:L,12,FALSE)</f>
        <v>#N/A</v>
      </c>
      <c r="L1236" s="110" t="e">
        <f t="shared" si="190"/>
        <v>#N/A</v>
      </c>
      <c r="M1236" s="2" t="e">
        <f t="shared" si="191"/>
        <v>#N/A</v>
      </c>
      <c r="N1236" s="111" t="e">
        <f>VLOOKUP(Tabela4[[#This Row],[Proposta de Referência]],SIMP_CF!A:K,9,FALSE)</f>
        <v>#N/A</v>
      </c>
      <c r="O1236" s="111" t="e">
        <f>VLOOKUP(Tabela4[[#This Row],[Proposta de Referência]],SIMP_CF!A:K,8,FALSE)</f>
        <v>#N/A</v>
      </c>
      <c r="P1236" s="112" t="e">
        <f t="shared" si="192"/>
        <v>#N/A</v>
      </c>
      <c r="Q1236" s="112" t="e">
        <f t="shared" si="193"/>
        <v>#N/A</v>
      </c>
      <c r="R1236" t="e">
        <f t="shared" si="199"/>
        <v>#N/A</v>
      </c>
      <c r="S1236" s="108" t="e">
        <f t="shared" si="194"/>
        <v>#N/A</v>
      </c>
      <c r="T1236" s="108" t="e">
        <f t="shared" si="195"/>
        <v>#N/A</v>
      </c>
      <c r="U1236" s="110" t="e">
        <f t="shared" si="196"/>
        <v>#N/A</v>
      </c>
      <c r="V1236" t="e">
        <f t="shared" si="197"/>
        <v>#N/A</v>
      </c>
      <c r="W1236" t="str">
        <f t="shared" si="198"/>
        <v/>
      </c>
      <c r="X1236" s="24" t="str">
        <f>IFERROR(VLOOKUP(W1236,HOSPITAIS_COM_DIVIDAS!A:E,5,FALSE),"")</f>
        <v/>
      </c>
    </row>
    <row r="1237" spans="1:24" x14ac:dyDescent="0.25">
      <c r="A1237" s="52" t="str">
        <f>IFERROR((Tabela4[[#This Row],[Status da Proposta]]),"")</f>
        <v/>
      </c>
      <c r="B1237" s="121">
        <f>IFERROR((CREDITO_FINANCEIRO!A1237),"")</f>
        <v>0</v>
      </c>
      <c r="C1237" s="120" t="str">
        <f>IFERROR((VLOOKUP(B1237,CREDITO_FINANCEIRO!A:B,2,FALSE)),"")</f>
        <v/>
      </c>
      <c r="D1237" s="94" t="str">
        <f>IFERROR((VLOOKUP(B1237,CREDITO_FINANCEIRO!A:E,5,FALSE)),"")</f>
        <v/>
      </c>
      <c r="E1237" s="95" t="str">
        <f>IFERROR((VLOOKUP(B1237,CREDITO_FINANCEIRO!A:C,3,FALSE)),"")</f>
        <v/>
      </c>
      <c r="F1237" s="120" t="str">
        <f>IFERROR((VLOOKUP(B1237,CREDITO_FINANCEIRO!A:G,4,FALSE)),"")</f>
        <v/>
      </c>
      <c r="G1237" s="120" t="e">
        <f>VLOOKUP(B1237,CREDITO_FINANCEIRO!A:G,6,FALSE)</f>
        <v>#N/A</v>
      </c>
      <c r="H1237" s="120" t="e">
        <f>VLOOKUP(B1237,CREDITO_FINANCEIRO!A:G,7,FALSE)</f>
        <v>#N/A</v>
      </c>
      <c r="I1237" s="91" t="e">
        <f>VLOOKUP(B1237,CREDITO_FINANCEIRO!A:K,10,FALSE)</f>
        <v>#N/A</v>
      </c>
      <c r="J1237" s="91" t="e">
        <f>VLOOKUP(B1237,CREDITO_FINANCEIRO!A:K,11,FALSE)</f>
        <v>#N/A</v>
      </c>
      <c r="K1237" s="91" t="e">
        <f>VLOOKUP(B1237,CREDITO_FINANCEIRO!A:L,12,FALSE)</f>
        <v>#N/A</v>
      </c>
      <c r="L1237" s="110" t="e">
        <f t="shared" si="190"/>
        <v>#N/A</v>
      </c>
      <c r="M1237" s="2" t="e">
        <f t="shared" si="191"/>
        <v>#N/A</v>
      </c>
      <c r="N1237" s="111" t="e">
        <f>VLOOKUP(Tabela4[[#This Row],[Proposta de Referência]],SIMP_CF!A:K,9,FALSE)</f>
        <v>#N/A</v>
      </c>
      <c r="O1237" s="111" t="e">
        <f>VLOOKUP(Tabela4[[#This Row],[Proposta de Referência]],SIMP_CF!A:K,8,FALSE)</f>
        <v>#N/A</v>
      </c>
      <c r="P1237" s="112" t="e">
        <f t="shared" si="192"/>
        <v>#N/A</v>
      </c>
      <c r="Q1237" s="112" t="e">
        <f t="shared" si="193"/>
        <v>#N/A</v>
      </c>
      <c r="R1237" t="e">
        <f t="shared" si="199"/>
        <v>#N/A</v>
      </c>
      <c r="S1237" s="108" t="e">
        <f t="shared" si="194"/>
        <v>#N/A</v>
      </c>
      <c r="T1237" s="108" t="e">
        <f t="shared" si="195"/>
        <v>#N/A</v>
      </c>
      <c r="U1237" s="110" t="e">
        <f t="shared" si="196"/>
        <v>#N/A</v>
      </c>
      <c r="V1237" t="e">
        <f t="shared" si="197"/>
        <v>#N/A</v>
      </c>
      <c r="W1237" t="str">
        <f t="shared" si="198"/>
        <v/>
      </c>
      <c r="X1237" s="24" t="str">
        <f>IFERROR(VLOOKUP(W1237,HOSPITAIS_COM_DIVIDAS!A:E,5,FALSE),"")</f>
        <v/>
      </c>
    </row>
    <row r="1238" spans="1:24" x14ac:dyDescent="0.25">
      <c r="A1238" s="52" t="str">
        <f>IFERROR((Tabela4[[#This Row],[Status da Proposta]]),"")</f>
        <v/>
      </c>
      <c r="B1238" s="121">
        <f>IFERROR((CREDITO_FINANCEIRO!A1238),"")</f>
        <v>0</v>
      </c>
      <c r="C1238" s="120" t="str">
        <f>IFERROR((VLOOKUP(B1238,CREDITO_FINANCEIRO!A:B,2,FALSE)),"")</f>
        <v/>
      </c>
      <c r="D1238" s="94" t="str">
        <f>IFERROR((VLOOKUP(B1238,CREDITO_FINANCEIRO!A:E,5,FALSE)),"")</f>
        <v/>
      </c>
      <c r="E1238" s="95" t="str">
        <f>IFERROR((VLOOKUP(B1238,CREDITO_FINANCEIRO!A:C,3,FALSE)),"")</f>
        <v/>
      </c>
      <c r="F1238" s="120" t="str">
        <f>IFERROR((VLOOKUP(B1238,CREDITO_FINANCEIRO!A:G,4,FALSE)),"")</f>
        <v/>
      </c>
      <c r="G1238" s="120" t="e">
        <f>VLOOKUP(B1238,CREDITO_FINANCEIRO!A:G,6,FALSE)</f>
        <v>#N/A</v>
      </c>
      <c r="H1238" s="120" t="e">
        <f>VLOOKUP(B1238,CREDITO_FINANCEIRO!A:G,7,FALSE)</f>
        <v>#N/A</v>
      </c>
      <c r="I1238" s="91" t="e">
        <f>VLOOKUP(B1238,CREDITO_FINANCEIRO!A:K,10,FALSE)</f>
        <v>#N/A</v>
      </c>
      <c r="J1238" s="91" t="e">
        <f>VLOOKUP(B1238,CREDITO_FINANCEIRO!A:K,11,FALSE)</f>
        <v>#N/A</v>
      </c>
      <c r="K1238" s="91" t="e">
        <f>VLOOKUP(B1238,CREDITO_FINANCEIRO!A:L,12,FALSE)</f>
        <v>#N/A</v>
      </c>
      <c r="L1238" s="110" t="e">
        <f t="shared" si="190"/>
        <v>#N/A</v>
      </c>
      <c r="M1238" s="2" t="e">
        <f t="shared" si="191"/>
        <v>#N/A</v>
      </c>
      <c r="N1238" s="111" t="e">
        <f>VLOOKUP(Tabela4[[#This Row],[Proposta de Referência]],SIMP_CF!A:K,9,FALSE)</f>
        <v>#N/A</v>
      </c>
      <c r="O1238" s="111" t="e">
        <f>VLOOKUP(Tabela4[[#This Row],[Proposta de Referência]],SIMP_CF!A:K,8,FALSE)</f>
        <v>#N/A</v>
      </c>
      <c r="P1238" s="112" t="e">
        <f t="shared" si="192"/>
        <v>#N/A</v>
      </c>
      <c r="Q1238" s="112" t="e">
        <f t="shared" si="193"/>
        <v>#N/A</v>
      </c>
      <c r="R1238" t="e">
        <f t="shared" si="199"/>
        <v>#N/A</v>
      </c>
      <c r="S1238" s="108" t="e">
        <f t="shared" si="194"/>
        <v>#N/A</v>
      </c>
      <c r="T1238" s="108" t="e">
        <f t="shared" si="195"/>
        <v>#N/A</v>
      </c>
      <c r="U1238" s="110" t="e">
        <f t="shared" si="196"/>
        <v>#N/A</v>
      </c>
      <c r="V1238" t="e">
        <f t="shared" si="197"/>
        <v>#N/A</v>
      </c>
      <c r="W1238" t="str">
        <f t="shared" si="198"/>
        <v/>
      </c>
      <c r="X1238" s="24" t="str">
        <f>IFERROR(VLOOKUP(W1238,HOSPITAIS_COM_DIVIDAS!A:E,5,FALSE),"")</f>
        <v/>
      </c>
    </row>
    <row r="1239" spans="1:24" x14ac:dyDescent="0.25">
      <c r="A1239" s="52" t="str">
        <f>IFERROR((Tabela4[[#This Row],[Status da Proposta]]),"")</f>
        <v/>
      </c>
      <c r="B1239" s="121">
        <f>IFERROR((CREDITO_FINANCEIRO!A1239),"")</f>
        <v>0</v>
      </c>
      <c r="C1239" s="120" t="str">
        <f>IFERROR((VLOOKUP(B1239,CREDITO_FINANCEIRO!A:B,2,FALSE)),"")</f>
        <v/>
      </c>
      <c r="D1239" s="94" t="str">
        <f>IFERROR((VLOOKUP(B1239,CREDITO_FINANCEIRO!A:E,5,FALSE)),"")</f>
        <v/>
      </c>
      <c r="E1239" s="95" t="str">
        <f>IFERROR((VLOOKUP(B1239,CREDITO_FINANCEIRO!A:C,3,FALSE)),"")</f>
        <v/>
      </c>
      <c r="F1239" s="120" t="str">
        <f>IFERROR((VLOOKUP(B1239,CREDITO_FINANCEIRO!A:G,4,FALSE)),"")</f>
        <v/>
      </c>
      <c r="G1239" s="120" t="e">
        <f>VLOOKUP(B1239,CREDITO_FINANCEIRO!A:G,6,FALSE)</f>
        <v>#N/A</v>
      </c>
      <c r="H1239" s="120" t="e">
        <f>VLOOKUP(B1239,CREDITO_FINANCEIRO!A:G,7,FALSE)</f>
        <v>#N/A</v>
      </c>
      <c r="I1239" s="91" t="e">
        <f>VLOOKUP(B1239,CREDITO_FINANCEIRO!A:K,10,FALSE)</f>
        <v>#N/A</v>
      </c>
      <c r="J1239" s="91" t="e">
        <f>VLOOKUP(B1239,CREDITO_FINANCEIRO!A:K,11,FALSE)</f>
        <v>#N/A</v>
      </c>
      <c r="K1239" s="91" t="e">
        <f>VLOOKUP(B1239,CREDITO_FINANCEIRO!A:L,12,FALSE)</f>
        <v>#N/A</v>
      </c>
      <c r="L1239" s="110" t="e">
        <f t="shared" si="190"/>
        <v>#N/A</v>
      </c>
      <c r="M1239" s="2" t="e">
        <f t="shared" si="191"/>
        <v>#N/A</v>
      </c>
      <c r="N1239" s="111" t="e">
        <f>VLOOKUP(Tabela4[[#This Row],[Proposta de Referência]],SIMP_CF!A:K,9,FALSE)</f>
        <v>#N/A</v>
      </c>
      <c r="O1239" s="111" t="e">
        <f>VLOOKUP(Tabela4[[#This Row],[Proposta de Referência]],SIMP_CF!A:K,8,FALSE)</f>
        <v>#N/A</v>
      </c>
      <c r="P1239" s="112" t="e">
        <f t="shared" si="192"/>
        <v>#N/A</v>
      </c>
      <c r="Q1239" s="112" t="e">
        <f t="shared" si="193"/>
        <v>#N/A</v>
      </c>
      <c r="R1239" t="e">
        <f t="shared" si="199"/>
        <v>#N/A</v>
      </c>
      <c r="S1239" s="108" t="e">
        <f t="shared" si="194"/>
        <v>#N/A</v>
      </c>
      <c r="T1239" s="108" t="e">
        <f t="shared" si="195"/>
        <v>#N/A</v>
      </c>
      <c r="U1239" s="110" t="e">
        <f t="shared" si="196"/>
        <v>#N/A</v>
      </c>
      <c r="V1239" t="e">
        <f t="shared" si="197"/>
        <v>#N/A</v>
      </c>
      <c r="W1239" t="str">
        <f t="shared" si="198"/>
        <v/>
      </c>
      <c r="X1239" s="24" t="str">
        <f>IFERROR(VLOOKUP(W1239,HOSPITAIS_COM_DIVIDAS!A:E,5,FALSE),"")</f>
        <v/>
      </c>
    </row>
    <row r="1240" spans="1:24" x14ac:dyDescent="0.25">
      <c r="A1240" s="52" t="str">
        <f>IFERROR((Tabela4[[#This Row],[Status da Proposta]]),"")</f>
        <v/>
      </c>
      <c r="B1240" s="121">
        <f>IFERROR((CREDITO_FINANCEIRO!A1240),"")</f>
        <v>0</v>
      </c>
      <c r="C1240" s="120" t="str">
        <f>IFERROR((VLOOKUP(B1240,CREDITO_FINANCEIRO!A:B,2,FALSE)),"")</f>
        <v/>
      </c>
      <c r="D1240" s="94" t="str">
        <f>IFERROR((VLOOKUP(B1240,CREDITO_FINANCEIRO!A:E,5,FALSE)),"")</f>
        <v/>
      </c>
      <c r="E1240" s="95" t="str">
        <f>IFERROR((VLOOKUP(B1240,CREDITO_FINANCEIRO!A:C,3,FALSE)),"")</f>
        <v/>
      </c>
      <c r="F1240" s="120" t="str">
        <f>IFERROR((VLOOKUP(B1240,CREDITO_FINANCEIRO!A:G,4,FALSE)),"")</f>
        <v/>
      </c>
      <c r="G1240" s="120" t="e">
        <f>VLOOKUP(B1240,CREDITO_FINANCEIRO!A:G,6,FALSE)</f>
        <v>#N/A</v>
      </c>
      <c r="H1240" s="120" t="e">
        <f>VLOOKUP(B1240,CREDITO_FINANCEIRO!A:G,7,FALSE)</f>
        <v>#N/A</v>
      </c>
      <c r="I1240" s="91" t="e">
        <f>VLOOKUP(B1240,CREDITO_FINANCEIRO!A:K,10,FALSE)</f>
        <v>#N/A</v>
      </c>
      <c r="J1240" s="91" t="e">
        <f>VLOOKUP(B1240,CREDITO_FINANCEIRO!A:K,11,FALSE)</f>
        <v>#N/A</v>
      </c>
      <c r="K1240" s="91" t="e">
        <f>VLOOKUP(B1240,CREDITO_FINANCEIRO!A:L,12,FALSE)</f>
        <v>#N/A</v>
      </c>
      <c r="L1240" s="110" t="e">
        <f t="shared" si="190"/>
        <v>#N/A</v>
      </c>
      <c r="M1240" s="2" t="e">
        <f t="shared" si="191"/>
        <v>#N/A</v>
      </c>
      <c r="N1240" s="111" t="e">
        <f>VLOOKUP(Tabela4[[#This Row],[Proposta de Referência]],SIMP_CF!A:K,9,FALSE)</f>
        <v>#N/A</v>
      </c>
      <c r="O1240" s="111" t="e">
        <f>VLOOKUP(Tabela4[[#This Row],[Proposta de Referência]],SIMP_CF!A:K,8,FALSE)</f>
        <v>#N/A</v>
      </c>
      <c r="P1240" s="112" t="e">
        <f t="shared" si="192"/>
        <v>#N/A</v>
      </c>
      <c r="Q1240" s="112" t="e">
        <f t="shared" si="193"/>
        <v>#N/A</v>
      </c>
      <c r="R1240" t="e">
        <f t="shared" si="199"/>
        <v>#N/A</v>
      </c>
      <c r="S1240" s="108" t="e">
        <f t="shared" si="194"/>
        <v>#N/A</v>
      </c>
      <c r="T1240" s="108" t="e">
        <f t="shared" si="195"/>
        <v>#N/A</v>
      </c>
      <c r="U1240" s="110" t="e">
        <f t="shared" si="196"/>
        <v>#N/A</v>
      </c>
      <c r="V1240" t="e">
        <f t="shared" si="197"/>
        <v>#N/A</v>
      </c>
      <c r="W1240" t="str">
        <f t="shared" si="198"/>
        <v/>
      </c>
      <c r="X1240" s="24" t="str">
        <f>IFERROR(VLOOKUP(W1240,HOSPITAIS_COM_DIVIDAS!A:E,5,FALSE),"")</f>
        <v/>
      </c>
    </row>
    <row r="1241" spans="1:24" x14ac:dyDescent="0.25">
      <c r="A1241" s="52" t="str">
        <f>IFERROR((Tabela4[[#This Row],[Status da Proposta]]),"")</f>
        <v/>
      </c>
      <c r="B1241" s="121">
        <f>IFERROR((CREDITO_FINANCEIRO!A1241),"")</f>
        <v>0</v>
      </c>
      <c r="C1241" s="120" t="str">
        <f>IFERROR((VLOOKUP(B1241,CREDITO_FINANCEIRO!A:B,2,FALSE)),"")</f>
        <v/>
      </c>
      <c r="D1241" s="94" t="str">
        <f>IFERROR((VLOOKUP(B1241,CREDITO_FINANCEIRO!A:E,5,FALSE)),"")</f>
        <v/>
      </c>
      <c r="E1241" s="95" t="str">
        <f>IFERROR((VLOOKUP(B1241,CREDITO_FINANCEIRO!A:C,3,FALSE)),"")</f>
        <v/>
      </c>
      <c r="F1241" s="120" t="str">
        <f>IFERROR((VLOOKUP(B1241,CREDITO_FINANCEIRO!A:G,4,FALSE)),"")</f>
        <v/>
      </c>
      <c r="G1241" s="120" t="e">
        <f>VLOOKUP(B1241,CREDITO_FINANCEIRO!A:G,6,FALSE)</f>
        <v>#N/A</v>
      </c>
      <c r="H1241" s="120" t="e">
        <f>VLOOKUP(B1241,CREDITO_FINANCEIRO!A:G,7,FALSE)</f>
        <v>#N/A</v>
      </c>
      <c r="I1241" s="91" t="e">
        <f>VLOOKUP(B1241,CREDITO_FINANCEIRO!A:K,10,FALSE)</f>
        <v>#N/A</v>
      </c>
      <c r="J1241" s="91" t="e">
        <f>VLOOKUP(B1241,CREDITO_FINANCEIRO!A:K,11,FALSE)</f>
        <v>#N/A</v>
      </c>
      <c r="K1241" s="91" t="e">
        <f>VLOOKUP(B1241,CREDITO_FINANCEIRO!A:L,12,FALSE)</f>
        <v>#N/A</v>
      </c>
      <c r="L1241" s="110" t="e">
        <f t="shared" si="190"/>
        <v>#N/A</v>
      </c>
      <c r="M1241" s="2" t="e">
        <f t="shared" si="191"/>
        <v>#N/A</v>
      </c>
      <c r="N1241" s="111" t="e">
        <f>VLOOKUP(Tabela4[[#This Row],[Proposta de Referência]],SIMP_CF!A:K,9,FALSE)</f>
        <v>#N/A</v>
      </c>
      <c r="O1241" s="111" t="e">
        <f>VLOOKUP(Tabela4[[#This Row],[Proposta de Referência]],SIMP_CF!A:K,8,FALSE)</f>
        <v>#N/A</v>
      </c>
      <c r="P1241" s="112" t="e">
        <f t="shared" si="192"/>
        <v>#N/A</v>
      </c>
      <c r="Q1241" s="112" t="e">
        <f t="shared" si="193"/>
        <v>#N/A</v>
      </c>
      <c r="R1241" t="e">
        <f t="shared" si="199"/>
        <v>#N/A</v>
      </c>
      <c r="S1241" s="108" t="e">
        <f t="shared" si="194"/>
        <v>#N/A</v>
      </c>
      <c r="T1241" s="108" t="e">
        <f t="shared" si="195"/>
        <v>#N/A</v>
      </c>
      <c r="U1241" s="110" t="e">
        <f t="shared" si="196"/>
        <v>#N/A</v>
      </c>
      <c r="V1241" t="e">
        <f t="shared" si="197"/>
        <v>#N/A</v>
      </c>
      <c r="W1241" t="str">
        <f t="shared" si="198"/>
        <v/>
      </c>
      <c r="X1241" s="24" t="str">
        <f>IFERROR(VLOOKUP(W1241,HOSPITAIS_COM_DIVIDAS!A:E,5,FALSE),"")</f>
        <v/>
      </c>
    </row>
    <row r="1242" spans="1:24" x14ac:dyDescent="0.25">
      <c r="A1242" s="52" t="str">
        <f>IFERROR((Tabela4[[#This Row],[Status da Proposta]]),"")</f>
        <v/>
      </c>
      <c r="B1242" s="121">
        <f>IFERROR((CREDITO_FINANCEIRO!A1242),"")</f>
        <v>0</v>
      </c>
      <c r="C1242" s="120" t="str">
        <f>IFERROR((VLOOKUP(B1242,CREDITO_FINANCEIRO!A:B,2,FALSE)),"")</f>
        <v/>
      </c>
      <c r="D1242" s="94" t="str">
        <f>IFERROR((VLOOKUP(B1242,CREDITO_FINANCEIRO!A:E,5,FALSE)),"")</f>
        <v/>
      </c>
      <c r="E1242" s="95" t="str">
        <f>IFERROR((VLOOKUP(B1242,CREDITO_FINANCEIRO!A:C,3,FALSE)),"")</f>
        <v/>
      </c>
      <c r="F1242" s="120" t="str">
        <f>IFERROR((VLOOKUP(B1242,CREDITO_FINANCEIRO!A:G,4,FALSE)),"")</f>
        <v/>
      </c>
      <c r="G1242" s="120" t="e">
        <f>VLOOKUP(B1242,CREDITO_FINANCEIRO!A:G,6,FALSE)</f>
        <v>#N/A</v>
      </c>
      <c r="H1242" s="120" t="e">
        <f>VLOOKUP(B1242,CREDITO_FINANCEIRO!A:G,7,FALSE)</f>
        <v>#N/A</v>
      </c>
      <c r="I1242" s="91" t="e">
        <f>VLOOKUP(B1242,CREDITO_FINANCEIRO!A:K,10,FALSE)</f>
        <v>#N/A</v>
      </c>
      <c r="J1242" s="91" t="e">
        <f>VLOOKUP(B1242,CREDITO_FINANCEIRO!A:K,11,FALSE)</f>
        <v>#N/A</v>
      </c>
      <c r="K1242" s="91" t="e">
        <f>VLOOKUP(B1242,CREDITO_FINANCEIRO!A:L,12,FALSE)</f>
        <v>#N/A</v>
      </c>
      <c r="L1242" s="110" t="e">
        <f t="shared" si="190"/>
        <v>#N/A</v>
      </c>
      <c r="M1242" s="2" t="e">
        <f t="shared" si="191"/>
        <v>#N/A</v>
      </c>
      <c r="N1242" s="111" t="e">
        <f>VLOOKUP(Tabela4[[#This Row],[Proposta de Referência]],SIMP_CF!A:K,9,FALSE)</f>
        <v>#N/A</v>
      </c>
      <c r="O1242" s="111" t="e">
        <f>VLOOKUP(Tabela4[[#This Row],[Proposta de Referência]],SIMP_CF!A:K,8,FALSE)</f>
        <v>#N/A</v>
      </c>
      <c r="P1242" s="112" t="e">
        <f t="shared" si="192"/>
        <v>#N/A</v>
      </c>
      <c r="Q1242" s="112" t="e">
        <f t="shared" si="193"/>
        <v>#N/A</v>
      </c>
      <c r="R1242" t="e">
        <f t="shared" si="199"/>
        <v>#N/A</v>
      </c>
      <c r="S1242" s="108" t="e">
        <f t="shared" si="194"/>
        <v>#N/A</v>
      </c>
      <c r="T1242" s="108" t="e">
        <f t="shared" si="195"/>
        <v>#N/A</v>
      </c>
      <c r="U1242" s="110" t="e">
        <f t="shared" si="196"/>
        <v>#N/A</v>
      </c>
      <c r="V1242" t="e">
        <f t="shared" si="197"/>
        <v>#N/A</v>
      </c>
      <c r="W1242" t="str">
        <f t="shared" si="198"/>
        <v/>
      </c>
      <c r="X1242" s="24" t="str">
        <f>IFERROR(VLOOKUP(W1242,HOSPITAIS_COM_DIVIDAS!A:E,5,FALSE),"")</f>
        <v/>
      </c>
    </row>
    <row r="1243" spans="1:24" x14ac:dyDescent="0.25">
      <c r="A1243" s="52" t="str">
        <f>IFERROR((Tabela4[[#This Row],[Status da Proposta]]),"")</f>
        <v/>
      </c>
      <c r="B1243" s="121">
        <f>IFERROR((CREDITO_FINANCEIRO!A1243),"")</f>
        <v>0</v>
      </c>
      <c r="C1243" s="120" t="str">
        <f>IFERROR((VLOOKUP(B1243,CREDITO_FINANCEIRO!A:B,2,FALSE)),"")</f>
        <v/>
      </c>
      <c r="D1243" s="94" t="str">
        <f>IFERROR((VLOOKUP(B1243,CREDITO_FINANCEIRO!A:E,5,FALSE)),"")</f>
        <v/>
      </c>
      <c r="E1243" s="95" t="str">
        <f>IFERROR((VLOOKUP(B1243,CREDITO_FINANCEIRO!A:C,3,FALSE)),"")</f>
        <v/>
      </c>
      <c r="F1243" s="120" t="str">
        <f>IFERROR((VLOOKUP(B1243,CREDITO_FINANCEIRO!A:G,4,FALSE)),"")</f>
        <v/>
      </c>
      <c r="G1243" s="120" t="e">
        <f>VLOOKUP(B1243,CREDITO_FINANCEIRO!A:G,6,FALSE)</f>
        <v>#N/A</v>
      </c>
      <c r="H1243" s="120" t="e">
        <f>VLOOKUP(B1243,CREDITO_FINANCEIRO!A:G,7,FALSE)</f>
        <v>#N/A</v>
      </c>
      <c r="I1243" s="91" t="e">
        <f>VLOOKUP(B1243,CREDITO_FINANCEIRO!A:K,10,FALSE)</f>
        <v>#N/A</v>
      </c>
      <c r="J1243" s="91" t="e">
        <f>VLOOKUP(B1243,CREDITO_FINANCEIRO!A:K,11,FALSE)</f>
        <v>#N/A</v>
      </c>
      <c r="K1243" s="91" t="e">
        <f>VLOOKUP(B1243,CREDITO_FINANCEIRO!A:L,12,FALSE)</f>
        <v>#N/A</v>
      </c>
      <c r="L1243" s="110" t="e">
        <f t="shared" si="190"/>
        <v>#N/A</v>
      </c>
      <c r="M1243" s="2" t="e">
        <f t="shared" si="191"/>
        <v>#N/A</v>
      </c>
      <c r="N1243" s="111" t="e">
        <f>VLOOKUP(Tabela4[[#This Row],[Proposta de Referência]],SIMP_CF!A:K,9,FALSE)</f>
        <v>#N/A</v>
      </c>
      <c r="O1243" s="111" t="e">
        <f>VLOOKUP(Tabela4[[#This Row],[Proposta de Referência]],SIMP_CF!A:K,8,FALSE)</f>
        <v>#N/A</v>
      </c>
      <c r="P1243" s="112" t="e">
        <f t="shared" si="192"/>
        <v>#N/A</v>
      </c>
      <c r="Q1243" s="112" t="e">
        <f t="shared" si="193"/>
        <v>#N/A</v>
      </c>
      <c r="R1243" t="e">
        <f t="shared" si="199"/>
        <v>#N/A</v>
      </c>
      <c r="S1243" s="108" t="e">
        <f t="shared" si="194"/>
        <v>#N/A</v>
      </c>
      <c r="T1243" s="108" t="e">
        <f t="shared" si="195"/>
        <v>#N/A</v>
      </c>
      <c r="U1243" s="110" t="e">
        <f t="shared" si="196"/>
        <v>#N/A</v>
      </c>
      <c r="V1243" t="e">
        <f t="shared" si="197"/>
        <v>#N/A</v>
      </c>
      <c r="W1243" t="str">
        <f t="shared" si="198"/>
        <v/>
      </c>
      <c r="X1243" s="24" t="str">
        <f>IFERROR(VLOOKUP(W1243,HOSPITAIS_COM_DIVIDAS!A:E,5,FALSE),"")</f>
        <v/>
      </c>
    </row>
    <row r="1244" spans="1:24" x14ac:dyDescent="0.25">
      <c r="A1244" s="52" t="str">
        <f>IFERROR((Tabela4[[#This Row],[Status da Proposta]]),"")</f>
        <v/>
      </c>
      <c r="B1244" s="121">
        <f>IFERROR((CREDITO_FINANCEIRO!A1244),"")</f>
        <v>0</v>
      </c>
      <c r="C1244" s="120" t="str">
        <f>IFERROR((VLOOKUP(B1244,CREDITO_FINANCEIRO!A:B,2,FALSE)),"")</f>
        <v/>
      </c>
      <c r="D1244" s="94" t="str">
        <f>IFERROR((VLOOKUP(B1244,CREDITO_FINANCEIRO!A:E,5,FALSE)),"")</f>
        <v/>
      </c>
      <c r="E1244" s="95" t="str">
        <f>IFERROR((VLOOKUP(B1244,CREDITO_FINANCEIRO!A:C,3,FALSE)),"")</f>
        <v/>
      </c>
      <c r="F1244" s="120" t="str">
        <f>IFERROR((VLOOKUP(B1244,CREDITO_FINANCEIRO!A:G,4,FALSE)),"")</f>
        <v/>
      </c>
      <c r="G1244" s="120" t="e">
        <f>VLOOKUP(B1244,CREDITO_FINANCEIRO!A:G,6,FALSE)</f>
        <v>#N/A</v>
      </c>
      <c r="H1244" s="120" t="e">
        <f>VLOOKUP(B1244,CREDITO_FINANCEIRO!A:G,7,FALSE)</f>
        <v>#N/A</v>
      </c>
      <c r="I1244" s="91" t="e">
        <f>VLOOKUP(B1244,CREDITO_FINANCEIRO!A:K,10,FALSE)</f>
        <v>#N/A</v>
      </c>
      <c r="J1244" s="91" t="e">
        <f>VLOOKUP(B1244,CREDITO_FINANCEIRO!A:K,11,FALSE)</f>
        <v>#N/A</v>
      </c>
      <c r="K1244" s="91" t="e">
        <f>VLOOKUP(B1244,CREDITO_FINANCEIRO!A:L,12,FALSE)</f>
        <v>#N/A</v>
      </c>
      <c r="L1244" s="110" t="e">
        <f t="shared" si="190"/>
        <v>#N/A</v>
      </c>
      <c r="M1244" s="2" t="e">
        <f t="shared" si="191"/>
        <v>#N/A</v>
      </c>
      <c r="N1244" s="111" t="e">
        <f>VLOOKUP(Tabela4[[#This Row],[Proposta de Referência]],SIMP_CF!A:K,9,FALSE)</f>
        <v>#N/A</v>
      </c>
      <c r="O1244" s="111" t="e">
        <f>VLOOKUP(Tabela4[[#This Row],[Proposta de Referência]],SIMP_CF!A:K,8,FALSE)</f>
        <v>#N/A</v>
      </c>
      <c r="P1244" s="112" t="e">
        <f t="shared" si="192"/>
        <v>#N/A</v>
      </c>
      <c r="Q1244" s="112" t="e">
        <f t="shared" si="193"/>
        <v>#N/A</v>
      </c>
      <c r="R1244" t="e">
        <f t="shared" si="199"/>
        <v>#N/A</v>
      </c>
      <c r="S1244" s="108" t="e">
        <f t="shared" si="194"/>
        <v>#N/A</v>
      </c>
      <c r="T1244" s="108" t="e">
        <f t="shared" si="195"/>
        <v>#N/A</v>
      </c>
      <c r="U1244" s="110" t="e">
        <f t="shared" si="196"/>
        <v>#N/A</v>
      </c>
      <c r="V1244" t="e">
        <f t="shared" si="197"/>
        <v>#N/A</v>
      </c>
      <c r="W1244" t="str">
        <f t="shared" si="198"/>
        <v/>
      </c>
      <c r="X1244" s="24" t="str">
        <f>IFERROR(VLOOKUP(W1244,HOSPITAIS_COM_DIVIDAS!A:E,5,FALSE),"")</f>
        <v/>
      </c>
    </row>
    <row r="1245" spans="1:24" x14ac:dyDescent="0.25">
      <c r="A1245" s="52" t="str">
        <f>IFERROR((Tabela4[[#This Row],[Status da Proposta]]),"")</f>
        <v/>
      </c>
      <c r="B1245" s="121">
        <f>IFERROR((CREDITO_FINANCEIRO!A1245),"")</f>
        <v>0</v>
      </c>
      <c r="C1245" s="120" t="str">
        <f>IFERROR((VLOOKUP(B1245,CREDITO_FINANCEIRO!A:B,2,FALSE)),"")</f>
        <v/>
      </c>
      <c r="D1245" s="94" t="str">
        <f>IFERROR((VLOOKUP(B1245,CREDITO_FINANCEIRO!A:E,5,FALSE)),"")</f>
        <v/>
      </c>
      <c r="E1245" s="95" t="str">
        <f>IFERROR((VLOOKUP(B1245,CREDITO_FINANCEIRO!A:C,3,FALSE)),"")</f>
        <v/>
      </c>
      <c r="F1245" s="120" t="str">
        <f>IFERROR((VLOOKUP(B1245,CREDITO_FINANCEIRO!A:G,4,FALSE)),"")</f>
        <v/>
      </c>
      <c r="G1245" s="120" t="e">
        <f>VLOOKUP(B1245,CREDITO_FINANCEIRO!A:G,6,FALSE)</f>
        <v>#N/A</v>
      </c>
      <c r="H1245" s="120" t="e">
        <f>VLOOKUP(B1245,CREDITO_FINANCEIRO!A:G,7,FALSE)</f>
        <v>#N/A</v>
      </c>
      <c r="I1245" s="91" t="e">
        <f>VLOOKUP(B1245,CREDITO_FINANCEIRO!A:K,10,FALSE)</f>
        <v>#N/A</v>
      </c>
      <c r="J1245" s="91" t="e">
        <f>VLOOKUP(B1245,CREDITO_FINANCEIRO!A:K,11,FALSE)</f>
        <v>#N/A</v>
      </c>
      <c r="K1245" s="91" t="e">
        <f>VLOOKUP(B1245,CREDITO_FINANCEIRO!A:L,12,FALSE)</f>
        <v>#N/A</v>
      </c>
      <c r="L1245" s="110" t="e">
        <f t="shared" si="190"/>
        <v>#N/A</v>
      </c>
      <c r="M1245" s="2" t="e">
        <f t="shared" si="191"/>
        <v>#N/A</v>
      </c>
      <c r="N1245" s="111" t="e">
        <f>VLOOKUP(Tabela4[[#This Row],[Proposta de Referência]],SIMP_CF!A:K,9,FALSE)</f>
        <v>#N/A</v>
      </c>
      <c r="O1245" s="111" t="e">
        <f>VLOOKUP(Tabela4[[#This Row],[Proposta de Referência]],SIMP_CF!A:K,8,FALSE)</f>
        <v>#N/A</v>
      </c>
      <c r="P1245" s="112" t="e">
        <f t="shared" si="192"/>
        <v>#N/A</v>
      </c>
      <c r="Q1245" s="112" t="e">
        <f t="shared" si="193"/>
        <v>#N/A</v>
      </c>
      <c r="R1245" t="e">
        <f t="shared" si="199"/>
        <v>#N/A</v>
      </c>
      <c r="S1245" s="108" t="e">
        <f t="shared" si="194"/>
        <v>#N/A</v>
      </c>
      <c r="T1245" s="108" t="e">
        <f t="shared" si="195"/>
        <v>#N/A</v>
      </c>
      <c r="U1245" s="110" t="e">
        <f t="shared" si="196"/>
        <v>#N/A</v>
      </c>
      <c r="V1245" t="e">
        <f t="shared" si="197"/>
        <v>#N/A</v>
      </c>
      <c r="W1245" t="str">
        <f t="shared" si="198"/>
        <v/>
      </c>
      <c r="X1245" s="24" t="str">
        <f>IFERROR(VLOOKUP(W1245,HOSPITAIS_COM_DIVIDAS!A:E,5,FALSE),"")</f>
        <v/>
      </c>
    </row>
    <row r="1246" spans="1:24" x14ac:dyDescent="0.25">
      <c r="A1246" s="52" t="str">
        <f>IFERROR((Tabela4[[#This Row],[Status da Proposta]]),"")</f>
        <v/>
      </c>
      <c r="B1246" s="121">
        <f>IFERROR((CREDITO_FINANCEIRO!A1246),"")</f>
        <v>0</v>
      </c>
      <c r="C1246" s="120" t="str">
        <f>IFERROR((VLOOKUP(B1246,CREDITO_FINANCEIRO!A:B,2,FALSE)),"")</f>
        <v/>
      </c>
      <c r="D1246" s="94" t="str">
        <f>IFERROR((VLOOKUP(B1246,CREDITO_FINANCEIRO!A:E,5,FALSE)),"")</f>
        <v/>
      </c>
      <c r="E1246" s="95" t="str">
        <f>IFERROR((VLOOKUP(B1246,CREDITO_FINANCEIRO!A:C,3,FALSE)),"")</f>
        <v/>
      </c>
      <c r="F1246" s="120" t="str">
        <f>IFERROR((VLOOKUP(B1246,CREDITO_FINANCEIRO!A:G,4,FALSE)),"")</f>
        <v/>
      </c>
      <c r="G1246" s="120" t="e">
        <f>VLOOKUP(B1246,CREDITO_FINANCEIRO!A:G,6,FALSE)</f>
        <v>#N/A</v>
      </c>
      <c r="H1246" s="120" t="e">
        <f>VLOOKUP(B1246,CREDITO_FINANCEIRO!A:G,7,FALSE)</f>
        <v>#N/A</v>
      </c>
      <c r="I1246" s="91" t="e">
        <f>VLOOKUP(B1246,CREDITO_FINANCEIRO!A:K,10,FALSE)</f>
        <v>#N/A</v>
      </c>
      <c r="J1246" s="91" t="e">
        <f>VLOOKUP(B1246,CREDITO_FINANCEIRO!A:K,11,FALSE)</f>
        <v>#N/A</v>
      </c>
      <c r="K1246" s="91" t="e">
        <f>VLOOKUP(B1246,CREDITO_FINANCEIRO!A:L,12,FALSE)</f>
        <v>#N/A</v>
      </c>
      <c r="L1246" s="110" t="e">
        <f t="shared" si="190"/>
        <v>#N/A</v>
      </c>
      <c r="M1246" s="2" t="e">
        <f t="shared" si="191"/>
        <v>#N/A</v>
      </c>
      <c r="N1246" s="111" t="e">
        <f>VLOOKUP(Tabela4[[#This Row],[Proposta de Referência]],SIMP_CF!A:K,9,FALSE)</f>
        <v>#N/A</v>
      </c>
      <c r="O1246" s="111" t="e">
        <f>VLOOKUP(Tabela4[[#This Row],[Proposta de Referência]],SIMP_CF!A:K,8,FALSE)</f>
        <v>#N/A</v>
      </c>
      <c r="P1246" s="112" t="e">
        <f t="shared" si="192"/>
        <v>#N/A</v>
      </c>
      <c r="Q1246" s="112" t="e">
        <f t="shared" si="193"/>
        <v>#N/A</v>
      </c>
      <c r="R1246" t="e">
        <f t="shared" si="199"/>
        <v>#N/A</v>
      </c>
      <c r="S1246" s="108" t="e">
        <f t="shared" si="194"/>
        <v>#N/A</v>
      </c>
      <c r="T1246" s="108" t="e">
        <f t="shared" si="195"/>
        <v>#N/A</v>
      </c>
      <c r="U1246" s="110" t="e">
        <f t="shared" si="196"/>
        <v>#N/A</v>
      </c>
      <c r="V1246" t="e">
        <f t="shared" si="197"/>
        <v>#N/A</v>
      </c>
      <c r="W1246" t="str">
        <f t="shared" si="198"/>
        <v/>
      </c>
      <c r="X1246" s="24" t="str">
        <f>IFERROR(VLOOKUP(W1246,HOSPITAIS_COM_DIVIDAS!A:E,5,FALSE),"")</f>
        <v/>
      </c>
    </row>
    <row r="1247" spans="1:24" x14ac:dyDescent="0.25">
      <c r="A1247" s="52" t="str">
        <f>IFERROR((Tabela4[[#This Row],[Status da Proposta]]),"")</f>
        <v/>
      </c>
      <c r="B1247" s="121">
        <f>IFERROR((CREDITO_FINANCEIRO!A1247),"")</f>
        <v>0</v>
      </c>
      <c r="C1247" s="120" t="str">
        <f>IFERROR((VLOOKUP(B1247,CREDITO_FINANCEIRO!A:B,2,FALSE)),"")</f>
        <v/>
      </c>
      <c r="D1247" s="94" t="str">
        <f>IFERROR((VLOOKUP(B1247,CREDITO_FINANCEIRO!A:E,5,FALSE)),"")</f>
        <v/>
      </c>
      <c r="E1247" s="95" t="str">
        <f>IFERROR((VLOOKUP(B1247,CREDITO_FINANCEIRO!A:C,3,FALSE)),"")</f>
        <v/>
      </c>
      <c r="F1247" s="120" t="str">
        <f>IFERROR((VLOOKUP(B1247,CREDITO_FINANCEIRO!A:G,4,FALSE)),"")</f>
        <v/>
      </c>
      <c r="G1247" s="120" t="e">
        <f>VLOOKUP(B1247,CREDITO_FINANCEIRO!A:G,6,FALSE)</f>
        <v>#N/A</v>
      </c>
      <c r="H1247" s="120" t="e">
        <f>VLOOKUP(B1247,CREDITO_FINANCEIRO!A:G,7,FALSE)</f>
        <v>#N/A</v>
      </c>
      <c r="I1247" s="91" t="e">
        <f>VLOOKUP(B1247,CREDITO_FINANCEIRO!A:K,10,FALSE)</f>
        <v>#N/A</v>
      </c>
      <c r="J1247" s="91" t="e">
        <f>VLOOKUP(B1247,CREDITO_FINANCEIRO!A:K,11,FALSE)</f>
        <v>#N/A</v>
      </c>
      <c r="K1247" s="91" t="e">
        <f>VLOOKUP(B1247,CREDITO_FINANCEIRO!A:L,12,FALSE)</f>
        <v>#N/A</v>
      </c>
      <c r="L1247" s="110" t="e">
        <f t="shared" si="190"/>
        <v>#N/A</v>
      </c>
      <c r="M1247" s="2" t="e">
        <f t="shared" si="191"/>
        <v>#N/A</v>
      </c>
      <c r="N1247" s="111" t="e">
        <f>VLOOKUP(Tabela4[[#This Row],[Proposta de Referência]],SIMP_CF!A:K,9,FALSE)</f>
        <v>#N/A</v>
      </c>
      <c r="O1247" s="111" t="e">
        <f>VLOOKUP(Tabela4[[#This Row],[Proposta de Referência]],SIMP_CF!A:K,8,FALSE)</f>
        <v>#N/A</v>
      </c>
      <c r="P1247" s="112" t="e">
        <f t="shared" si="192"/>
        <v>#N/A</v>
      </c>
      <c r="Q1247" s="112" t="e">
        <f t="shared" si="193"/>
        <v>#N/A</v>
      </c>
      <c r="R1247" t="e">
        <f t="shared" si="199"/>
        <v>#N/A</v>
      </c>
      <c r="S1247" s="108" t="e">
        <f t="shared" si="194"/>
        <v>#N/A</v>
      </c>
      <c r="T1247" s="108" t="e">
        <f t="shared" si="195"/>
        <v>#N/A</v>
      </c>
      <c r="U1247" s="110" t="e">
        <f t="shared" si="196"/>
        <v>#N/A</v>
      </c>
      <c r="V1247" t="e">
        <f t="shared" si="197"/>
        <v>#N/A</v>
      </c>
      <c r="W1247" t="str">
        <f t="shared" si="198"/>
        <v/>
      </c>
      <c r="X1247" s="24" t="str">
        <f>IFERROR(VLOOKUP(W1247,HOSPITAIS_COM_DIVIDAS!A:E,5,FALSE),"")</f>
        <v/>
      </c>
    </row>
    <row r="1248" spans="1:24" x14ac:dyDescent="0.25">
      <c r="A1248" s="52" t="str">
        <f>IFERROR((Tabela4[[#This Row],[Status da Proposta]]),"")</f>
        <v/>
      </c>
      <c r="B1248" s="121">
        <f>IFERROR((CREDITO_FINANCEIRO!A1248),"")</f>
        <v>0</v>
      </c>
      <c r="C1248" s="120" t="str">
        <f>IFERROR((VLOOKUP(B1248,CREDITO_FINANCEIRO!A:B,2,FALSE)),"")</f>
        <v/>
      </c>
      <c r="D1248" s="94" t="str">
        <f>IFERROR((VLOOKUP(B1248,CREDITO_FINANCEIRO!A:E,5,FALSE)),"")</f>
        <v/>
      </c>
      <c r="E1248" s="95" t="str">
        <f>IFERROR((VLOOKUP(B1248,CREDITO_FINANCEIRO!A:C,3,FALSE)),"")</f>
        <v/>
      </c>
      <c r="F1248" s="120" t="str">
        <f>IFERROR((VLOOKUP(B1248,CREDITO_FINANCEIRO!A:G,4,FALSE)),"")</f>
        <v/>
      </c>
      <c r="G1248" s="120" t="e">
        <f>VLOOKUP(B1248,CREDITO_FINANCEIRO!A:G,6,FALSE)</f>
        <v>#N/A</v>
      </c>
      <c r="H1248" s="120" t="e">
        <f>VLOOKUP(B1248,CREDITO_FINANCEIRO!A:G,7,FALSE)</f>
        <v>#N/A</v>
      </c>
      <c r="I1248" s="91" t="e">
        <f>VLOOKUP(B1248,CREDITO_FINANCEIRO!A:K,10,FALSE)</f>
        <v>#N/A</v>
      </c>
      <c r="J1248" s="91" t="e">
        <f>VLOOKUP(B1248,CREDITO_FINANCEIRO!A:K,11,FALSE)</f>
        <v>#N/A</v>
      </c>
      <c r="K1248" s="91" t="e">
        <f>VLOOKUP(B1248,CREDITO_FINANCEIRO!A:L,12,FALSE)</f>
        <v>#N/A</v>
      </c>
      <c r="L1248" s="110" t="e">
        <f t="shared" si="190"/>
        <v>#N/A</v>
      </c>
      <c r="M1248" s="2" t="e">
        <f t="shared" si="191"/>
        <v>#N/A</v>
      </c>
      <c r="N1248" s="111" t="e">
        <f>VLOOKUP(Tabela4[[#This Row],[Proposta de Referência]],SIMP_CF!A:K,9,FALSE)</f>
        <v>#N/A</v>
      </c>
      <c r="O1248" s="111" t="e">
        <f>VLOOKUP(Tabela4[[#This Row],[Proposta de Referência]],SIMP_CF!A:K,8,FALSE)</f>
        <v>#N/A</v>
      </c>
      <c r="P1248" s="112" t="e">
        <f t="shared" si="192"/>
        <v>#N/A</v>
      </c>
      <c r="Q1248" s="112" t="e">
        <f t="shared" si="193"/>
        <v>#N/A</v>
      </c>
      <c r="R1248" t="e">
        <f t="shared" si="199"/>
        <v>#N/A</v>
      </c>
      <c r="S1248" s="108" t="e">
        <f t="shared" si="194"/>
        <v>#N/A</v>
      </c>
      <c r="T1248" s="108" t="e">
        <f t="shared" si="195"/>
        <v>#N/A</v>
      </c>
      <c r="U1248" s="110" t="e">
        <f t="shared" si="196"/>
        <v>#N/A</v>
      </c>
      <c r="V1248" t="e">
        <f t="shared" si="197"/>
        <v>#N/A</v>
      </c>
      <c r="W1248" t="str">
        <f t="shared" si="198"/>
        <v/>
      </c>
      <c r="X1248" s="24" t="str">
        <f>IFERROR(VLOOKUP(W1248,HOSPITAIS_COM_DIVIDAS!A:E,5,FALSE),"")</f>
        <v/>
      </c>
    </row>
    <row r="1249" spans="1:24" x14ac:dyDescent="0.25">
      <c r="A1249" s="52" t="str">
        <f>IFERROR((Tabela4[[#This Row],[Status da Proposta]]),"")</f>
        <v/>
      </c>
      <c r="B1249" s="121">
        <f>IFERROR((CREDITO_FINANCEIRO!A1249),"")</f>
        <v>0</v>
      </c>
      <c r="C1249" s="120" t="str">
        <f>IFERROR((VLOOKUP(B1249,CREDITO_FINANCEIRO!A:B,2,FALSE)),"")</f>
        <v/>
      </c>
      <c r="D1249" s="94" t="str">
        <f>IFERROR((VLOOKUP(B1249,CREDITO_FINANCEIRO!A:E,5,FALSE)),"")</f>
        <v/>
      </c>
      <c r="E1249" s="95" t="str">
        <f>IFERROR((VLOOKUP(B1249,CREDITO_FINANCEIRO!A:C,3,FALSE)),"")</f>
        <v/>
      </c>
      <c r="F1249" s="120" t="str">
        <f>IFERROR((VLOOKUP(B1249,CREDITO_FINANCEIRO!A:G,4,FALSE)),"")</f>
        <v/>
      </c>
      <c r="G1249" s="120" t="e">
        <f>VLOOKUP(B1249,CREDITO_FINANCEIRO!A:G,6,FALSE)</f>
        <v>#N/A</v>
      </c>
      <c r="H1249" s="120" t="e">
        <f>VLOOKUP(B1249,CREDITO_FINANCEIRO!A:G,7,FALSE)</f>
        <v>#N/A</v>
      </c>
      <c r="I1249" s="91" t="e">
        <f>VLOOKUP(B1249,CREDITO_FINANCEIRO!A:K,10,FALSE)</f>
        <v>#N/A</v>
      </c>
      <c r="J1249" s="91" t="e">
        <f>VLOOKUP(B1249,CREDITO_FINANCEIRO!A:K,11,FALSE)</f>
        <v>#N/A</v>
      </c>
      <c r="K1249" s="91" t="e">
        <f>VLOOKUP(B1249,CREDITO_FINANCEIRO!A:L,12,FALSE)</f>
        <v>#N/A</v>
      </c>
      <c r="L1249" s="110" t="e">
        <f t="shared" si="190"/>
        <v>#N/A</v>
      </c>
      <c r="M1249" s="2" t="e">
        <f t="shared" si="191"/>
        <v>#N/A</v>
      </c>
      <c r="N1249" s="111" t="e">
        <f>VLOOKUP(Tabela4[[#This Row],[Proposta de Referência]],SIMP_CF!A:K,9,FALSE)</f>
        <v>#N/A</v>
      </c>
      <c r="O1249" s="111" t="e">
        <f>VLOOKUP(Tabela4[[#This Row],[Proposta de Referência]],SIMP_CF!A:K,8,FALSE)</f>
        <v>#N/A</v>
      </c>
      <c r="P1249" s="112" t="e">
        <f t="shared" si="192"/>
        <v>#N/A</v>
      </c>
      <c r="Q1249" s="112" t="e">
        <f t="shared" si="193"/>
        <v>#N/A</v>
      </c>
      <c r="R1249" t="e">
        <f t="shared" si="199"/>
        <v>#N/A</v>
      </c>
      <c r="S1249" s="108" t="e">
        <f t="shared" si="194"/>
        <v>#N/A</v>
      </c>
      <c r="T1249" s="108" t="e">
        <f t="shared" si="195"/>
        <v>#N/A</v>
      </c>
      <c r="U1249" s="110" t="e">
        <f t="shared" si="196"/>
        <v>#N/A</v>
      </c>
      <c r="V1249" t="e">
        <f t="shared" si="197"/>
        <v>#N/A</v>
      </c>
      <c r="W1249" t="str">
        <f t="shared" si="198"/>
        <v/>
      </c>
      <c r="X1249" s="24" t="str">
        <f>IFERROR(VLOOKUP(W1249,HOSPITAIS_COM_DIVIDAS!A:E,5,FALSE),"")</f>
        <v/>
      </c>
    </row>
    <row r="1250" spans="1:24" x14ac:dyDescent="0.25">
      <c r="A1250" s="52" t="str">
        <f>IFERROR((Tabela4[[#This Row],[Status da Proposta]]),"")</f>
        <v/>
      </c>
      <c r="B1250" s="121">
        <f>IFERROR((CREDITO_FINANCEIRO!A1250),"")</f>
        <v>0</v>
      </c>
      <c r="C1250" s="120" t="str">
        <f>IFERROR((VLOOKUP(B1250,CREDITO_FINANCEIRO!A:B,2,FALSE)),"")</f>
        <v/>
      </c>
      <c r="D1250" s="94" t="str">
        <f>IFERROR((VLOOKUP(B1250,CREDITO_FINANCEIRO!A:E,5,FALSE)),"")</f>
        <v/>
      </c>
      <c r="E1250" s="95" t="str">
        <f>IFERROR((VLOOKUP(B1250,CREDITO_FINANCEIRO!A:C,3,FALSE)),"")</f>
        <v/>
      </c>
      <c r="F1250" s="120" t="str">
        <f>IFERROR((VLOOKUP(B1250,CREDITO_FINANCEIRO!A:G,4,FALSE)),"")</f>
        <v/>
      </c>
      <c r="G1250" s="120" t="e">
        <f>VLOOKUP(B1250,CREDITO_FINANCEIRO!A:G,6,FALSE)</f>
        <v>#N/A</v>
      </c>
      <c r="H1250" s="120" t="e">
        <f>VLOOKUP(B1250,CREDITO_FINANCEIRO!A:G,7,FALSE)</f>
        <v>#N/A</v>
      </c>
      <c r="I1250" s="91" t="e">
        <f>VLOOKUP(B1250,CREDITO_FINANCEIRO!A:K,10,FALSE)</f>
        <v>#N/A</v>
      </c>
      <c r="J1250" s="91" t="e">
        <f>VLOOKUP(B1250,CREDITO_FINANCEIRO!A:K,11,FALSE)</f>
        <v>#N/A</v>
      </c>
      <c r="K1250" s="91" t="e">
        <f>VLOOKUP(B1250,CREDITO_FINANCEIRO!A:L,12,FALSE)</f>
        <v>#N/A</v>
      </c>
      <c r="L1250" s="110" t="e">
        <f t="shared" si="190"/>
        <v>#N/A</v>
      </c>
      <c r="M1250" s="2" t="e">
        <f t="shared" si="191"/>
        <v>#N/A</v>
      </c>
      <c r="N1250" s="111" t="e">
        <f>VLOOKUP(Tabela4[[#This Row],[Proposta de Referência]],SIMP_CF!A:K,9,FALSE)</f>
        <v>#N/A</v>
      </c>
      <c r="O1250" s="111" t="e">
        <f>VLOOKUP(Tabela4[[#This Row],[Proposta de Referência]],SIMP_CF!A:K,8,FALSE)</f>
        <v>#N/A</v>
      </c>
      <c r="P1250" s="112" t="e">
        <f t="shared" si="192"/>
        <v>#N/A</v>
      </c>
      <c r="Q1250" s="112" t="e">
        <f t="shared" si="193"/>
        <v>#N/A</v>
      </c>
      <c r="R1250" t="e">
        <f t="shared" si="199"/>
        <v>#N/A</v>
      </c>
      <c r="S1250" s="108" t="e">
        <f t="shared" si="194"/>
        <v>#N/A</v>
      </c>
      <c r="T1250" s="108" t="e">
        <f t="shared" si="195"/>
        <v>#N/A</v>
      </c>
      <c r="U1250" s="110" t="e">
        <f t="shared" si="196"/>
        <v>#N/A</v>
      </c>
      <c r="V1250" t="e">
        <f t="shared" si="197"/>
        <v>#N/A</v>
      </c>
      <c r="W1250" t="str">
        <f t="shared" si="198"/>
        <v/>
      </c>
      <c r="X1250" s="24" t="str">
        <f>IFERROR(VLOOKUP(W1250,HOSPITAIS_COM_DIVIDAS!A:E,5,FALSE),"")</f>
        <v/>
      </c>
    </row>
    <row r="1251" spans="1:24" x14ac:dyDescent="0.25">
      <c r="A1251" s="52" t="str">
        <f>IFERROR((Tabela4[[#This Row],[Status da Proposta]]),"")</f>
        <v/>
      </c>
      <c r="B1251" s="121">
        <f>IFERROR((CREDITO_FINANCEIRO!A1251),"")</f>
        <v>0</v>
      </c>
      <c r="C1251" s="120" t="str">
        <f>IFERROR((VLOOKUP(B1251,CREDITO_FINANCEIRO!A:B,2,FALSE)),"")</f>
        <v/>
      </c>
      <c r="D1251" s="94" t="str">
        <f>IFERROR((VLOOKUP(B1251,CREDITO_FINANCEIRO!A:E,5,FALSE)),"")</f>
        <v/>
      </c>
      <c r="E1251" s="95" t="str">
        <f>IFERROR((VLOOKUP(B1251,CREDITO_FINANCEIRO!A:C,3,FALSE)),"")</f>
        <v/>
      </c>
      <c r="F1251" s="120" t="str">
        <f>IFERROR((VLOOKUP(B1251,CREDITO_FINANCEIRO!A:G,4,FALSE)),"")</f>
        <v/>
      </c>
      <c r="G1251" s="120" t="e">
        <f>VLOOKUP(B1251,CREDITO_FINANCEIRO!A:G,6,FALSE)</f>
        <v>#N/A</v>
      </c>
      <c r="H1251" s="120" t="e">
        <f>VLOOKUP(B1251,CREDITO_FINANCEIRO!A:G,7,FALSE)</f>
        <v>#N/A</v>
      </c>
      <c r="I1251" s="91" t="e">
        <f>VLOOKUP(B1251,CREDITO_FINANCEIRO!A:K,10,FALSE)</f>
        <v>#N/A</v>
      </c>
      <c r="J1251" s="91" t="e">
        <f>VLOOKUP(B1251,CREDITO_FINANCEIRO!A:K,11,FALSE)</f>
        <v>#N/A</v>
      </c>
      <c r="K1251" s="91" t="e">
        <f>VLOOKUP(B1251,CREDITO_FINANCEIRO!A:L,12,FALSE)</f>
        <v>#N/A</v>
      </c>
      <c r="L1251" s="110" t="e">
        <f t="shared" si="190"/>
        <v>#N/A</v>
      </c>
      <c r="M1251" s="2" t="e">
        <f t="shared" si="191"/>
        <v>#N/A</v>
      </c>
      <c r="N1251" s="111" t="e">
        <f>VLOOKUP(Tabela4[[#This Row],[Proposta de Referência]],SIMP_CF!A:K,9,FALSE)</f>
        <v>#N/A</v>
      </c>
      <c r="O1251" s="111" t="e">
        <f>VLOOKUP(Tabela4[[#This Row],[Proposta de Referência]],SIMP_CF!A:K,8,FALSE)</f>
        <v>#N/A</v>
      </c>
      <c r="P1251" s="112" t="e">
        <f t="shared" si="192"/>
        <v>#N/A</v>
      </c>
      <c r="Q1251" s="112" t="e">
        <f t="shared" si="193"/>
        <v>#N/A</v>
      </c>
      <c r="R1251" t="e">
        <f t="shared" si="199"/>
        <v>#N/A</v>
      </c>
      <c r="S1251" s="108" t="e">
        <f t="shared" si="194"/>
        <v>#N/A</v>
      </c>
      <c r="T1251" s="108" t="e">
        <f t="shared" si="195"/>
        <v>#N/A</v>
      </c>
      <c r="U1251" s="110" t="e">
        <f t="shared" si="196"/>
        <v>#N/A</v>
      </c>
      <c r="V1251" t="e">
        <f t="shared" si="197"/>
        <v>#N/A</v>
      </c>
      <c r="W1251" t="str">
        <f t="shared" si="198"/>
        <v/>
      </c>
      <c r="X1251" s="24" t="str">
        <f>IFERROR(VLOOKUP(W1251,HOSPITAIS_COM_DIVIDAS!A:E,5,FALSE),"")</f>
        <v/>
      </c>
    </row>
    <row r="1252" spans="1:24" x14ac:dyDescent="0.25">
      <c r="A1252" s="52" t="str">
        <f>IFERROR((Tabela4[[#This Row],[Status da Proposta]]),"")</f>
        <v/>
      </c>
      <c r="B1252" s="121">
        <f>IFERROR((CREDITO_FINANCEIRO!A1252),"")</f>
        <v>0</v>
      </c>
      <c r="C1252" s="120" t="str">
        <f>IFERROR((VLOOKUP(B1252,CREDITO_FINANCEIRO!A:B,2,FALSE)),"")</f>
        <v/>
      </c>
      <c r="D1252" s="94" t="str">
        <f>IFERROR((VLOOKUP(B1252,CREDITO_FINANCEIRO!A:E,5,FALSE)),"")</f>
        <v/>
      </c>
      <c r="E1252" s="95" t="str">
        <f>IFERROR((VLOOKUP(B1252,CREDITO_FINANCEIRO!A:C,3,FALSE)),"")</f>
        <v/>
      </c>
      <c r="F1252" s="120" t="str">
        <f>IFERROR((VLOOKUP(B1252,CREDITO_FINANCEIRO!A:G,4,FALSE)),"")</f>
        <v/>
      </c>
      <c r="G1252" s="120" t="e">
        <f>VLOOKUP(B1252,CREDITO_FINANCEIRO!A:G,6,FALSE)</f>
        <v>#N/A</v>
      </c>
      <c r="H1252" s="120" t="e">
        <f>VLOOKUP(B1252,CREDITO_FINANCEIRO!A:G,7,FALSE)</f>
        <v>#N/A</v>
      </c>
      <c r="I1252" s="91" t="e">
        <f>VLOOKUP(B1252,CREDITO_FINANCEIRO!A:K,10,FALSE)</f>
        <v>#N/A</v>
      </c>
      <c r="J1252" s="91" t="e">
        <f>VLOOKUP(B1252,CREDITO_FINANCEIRO!A:K,11,FALSE)</f>
        <v>#N/A</v>
      </c>
      <c r="K1252" s="91" t="e">
        <f>VLOOKUP(B1252,CREDITO_FINANCEIRO!A:L,12,FALSE)</f>
        <v>#N/A</v>
      </c>
      <c r="L1252" s="110" t="e">
        <f t="shared" si="190"/>
        <v>#N/A</v>
      </c>
      <c r="M1252" s="2" t="e">
        <f t="shared" si="191"/>
        <v>#N/A</v>
      </c>
      <c r="N1252" s="111" t="e">
        <f>VLOOKUP(Tabela4[[#This Row],[Proposta de Referência]],SIMP_CF!A:K,9,FALSE)</f>
        <v>#N/A</v>
      </c>
      <c r="O1252" s="111" t="e">
        <f>VLOOKUP(Tabela4[[#This Row],[Proposta de Referência]],SIMP_CF!A:K,8,FALSE)</f>
        <v>#N/A</v>
      </c>
      <c r="P1252" s="112" t="e">
        <f t="shared" si="192"/>
        <v>#N/A</v>
      </c>
      <c r="Q1252" s="112" t="e">
        <f t="shared" si="193"/>
        <v>#N/A</v>
      </c>
      <c r="R1252" t="e">
        <f t="shared" si="199"/>
        <v>#N/A</v>
      </c>
      <c r="S1252" s="108" t="e">
        <f t="shared" si="194"/>
        <v>#N/A</v>
      </c>
      <c r="T1252" s="108" t="e">
        <f t="shared" si="195"/>
        <v>#N/A</v>
      </c>
      <c r="U1252" s="110" t="e">
        <f t="shared" si="196"/>
        <v>#N/A</v>
      </c>
      <c r="V1252" t="e">
        <f t="shared" si="197"/>
        <v>#N/A</v>
      </c>
      <c r="W1252" t="str">
        <f t="shared" si="198"/>
        <v/>
      </c>
      <c r="X1252" s="24" t="str">
        <f>IFERROR(VLOOKUP(W1252,HOSPITAIS_COM_DIVIDAS!A:E,5,FALSE),"")</f>
        <v/>
      </c>
    </row>
    <row r="1253" spans="1:24" x14ac:dyDescent="0.25">
      <c r="A1253" s="52" t="str">
        <f>IFERROR((Tabela4[[#This Row],[Status da Proposta]]),"")</f>
        <v/>
      </c>
      <c r="B1253" s="121">
        <f>IFERROR((CREDITO_FINANCEIRO!A1253),"")</f>
        <v>0</v>
      </c>
      <c r="C1253" s="120" t="str">
        <f>IFERROR((VLOOKUP(B1253,CREDITO_FINANCEIRO!A:B,2,FALSE)),"")</f>
        <v/>
      </c>
      <c r="D1253" s="94" t="str">
        <f>IFERROR((VLOOKUP(B1253,CREDITO_FINANCEIRO!A:E,5,FALSE)),"")</f>
        <v/>
      </c>
      <c r="E1253" s="95" t="str">
        <f>IFERROR((VLOOKUP(B1253,CREDITO_FINANCEIRO!A:C,3,FALSE)),"")</f>
        <v/>
      </c>
      <c r="F1253" s="120" t="str">
        <f>IFERROR((VLOOKUP(B1253,CREDITO_FINANCEIRO!A:G,4,FALSE)),"")</f>
        <v/>
      </c>
      <c r="G1253" s="120" t="e">
        <f>VLOOKUP(B1253,CREDITO_FINANCEIRO!A:G,6,FALSE)</f>
        <v>#N/A</v>
      </c>
      <c r="H1253" s="120" t="e">
        <f>VLOOKUP(B1253,CREDITO_FINANCEIRO!A:G,7,FALSE)</f>
        <v>#N/A</v>
      </c>
      <c r="I1253" s="91" t="e">
        <f>VLOOKUP(B1253,CREDITO_FINANCEIRO!A:K,10,FALSE)</f>
        <v>#N/A</v>
      </c>
      <c r="J1253" s="91" t="e">
        <f>VLOOKUP(B1253,CREDITO_FINANCEIRO!A:K,11,FALSE)</f>
        <v>#N/A</v>
      </c>
      <c r="K1253" s="91" t="e">
        <f>VLOOKUP(B1253,CREDITO_FINANCEIRO!A:L,12,FALSE)</f>
        <v>#N/A</v>
      </c>
      <c r="L1253" s="110" t="e">
        <f t="shared" si="190"/>
        <v>#N/A</v>
      </c>
      <c r="M1253" s="2" t="e">
        <f t="shared" si="191"/>
        <v>#N/A</v>
      </c>
      <c r="N1253" s="111" t="e">
        <f>VLOOKUP(Tabela4[[#This Row],[Proposta de Referência]],SIMP_CF!A:K,9,FALSE)</f>
        <v>#N/A</v>
      </c>
      <c r="O1253" s="111" t="e">
        <f>VLOOKUP(Tabela4[[#This Row],[Proposta de Referência]],SIMP_CF!A:K,8,FALSE)</f>
        <v>#N/A</v>
      </c>
      <c r="P1253" s="112" t="e">
        <f t="shared" si="192"/>
        <v>#N/A</v>
      </c>
      <c r="Q1253" s="112" t="e">
        <f t="shared" si="193"/>
        <v>#N/A</v>
      </c>
      <c r="R1253" t="e">
        <f t="shared" si="199"/>
        <v>#N/A</v>
      </c>
      <c r="S1253" s="108" t="e">
        <f t="shared" si="194"/>
        <v>#N/A</v>
      </c>
      <c r="T1253" s="108" t="e">
        <f t="shared" si="195"/>
        <v>#N/A</v>
      </c>
      <c r="U1253" s="110" t="e">
        <f t="shared" si="196"/>
        <v>#N/A</v>
      </c>
      <c r="V1253" t="e">
        <f t="shared" si="197"/>
        <v>#N/A</v>
      </c>
      <c r="W1253" t="str">
        <f t="shared" si="198"/>
        <v/>
      </c>
      <c r="X1253" s="24" t="str">
        <f>IFERROR(VLOOKUP(W1253,HOSPITAIS_COM_DIVIDAS!A:E,5,FALSE),"")</f>
        <v/>
      </c>
    </row>
    <row r="1254" spans="1:24" x14ac:dyDescent="0.25">
      <c r="A1254" s="52" t="str">
        <f>IFERROR((Tabela4[[#This Row],[Status da Proposta]]),"")</f>
        <v/>
      </c>
      <c r="B1254" s="121">
        <f>IFERROR((CREDITO_FINANCEIRO!A1254),"")</f>
        <v>0</v>
      </c>
      <c r="C1254" s="120" t="str">
        <f>IFERROR((VLOOKUP(B1254,CREDITO_FINANCEIRO!A:B,2,FALSE)),"")</f>
        <v/>
      </c>
      <c r="D1254" s="94" t="str">
        <f>IFERROR((VLOOKUP(B1254,CREDITO_FINANCEIRO!A:E,5,FALSE)),"")</f>
        <v/>
      </c>
      <c r="E1254" s="95" t="str">
        <f>IFERROR((VLOOKUP(B1254,CREDITO_FINANCEIRO!A:C,3,FALSE)),"")</f>
        <v/>
      </c>
      <c r="F1254" s="120" t="str">
        <f>IFERROR((VLOOKUP(B1254,CREDITO_FINANCEIRO!A:G,4,FALSE)),"")</f>
        <v/>
      </c>
      <c r="G1254" s="120" t="e">
        <f>VLOOKUP(B1254,CREDITO_FINANCEIRO!A:G,6,FALSE)</f>
        <v>#N/A</v>
      </c>
      <c r="H1254" s="120" t="e">
        <f>VLOOKUP(B1254,CREDITO_FINANCEIRO!A:G,7,FALSE)</f>
        <v>#N/A</v>
      </c>
      <c r="I1254" s="91" t="e">
        <f>VLOOKUP(B1254,CREDITO_FINANCEIRO!A:K,10,FALSE)</f>
        <v>#N/A</v>
      </c>
      <c r="J1254" s="91" t="e">
        <f>VLOOKUP(B1254,CREDITO_FINANCEIRO!A:K,11,FALSE)</f>
        <v>#N/A</v>
      </c>
      <c r="K1254" s="91" t="e">
        <f>VLOOKUP(B1254,CREDITO_FINANCEIRO!A:L,12,FALSE)</f>
        <v>#N/A</v>
      </c>
      <c r="L1254" s="110" t="e">
        <f t="shared" si="190"/>
        <v>#N/A</v>
      </c>
      <c r="M1254" s="2" t="e">
        <f t="shared" si="191"/>
        <v>#N/A</v>
      </c>
      <c r="N1254" s="111" t="e">
        <f>VLOOKUP(Tabela4[[#This Row],[Proposta de Referência]],SIMP_CF!A:K,9,FALSE)</f>
        <v>#N/A</v>
      </c>
      <c r="O1254" s="111" t="e">
        <f>VLOOKUP(Tabela4[[#This Row],[Proposta de Referência]],SIMP_CF!A:K,8,FALSE)</f>
        <v>#N/A</v>
      </c>
      <c r="P1254" s="112" t="e">
        <f t="shared" si="192"/>
        <v>#N/A</v>
      </c>
      <c r="Q1254" s="112" t="e">
        <f t="shared" si="193"/>
        <v>#N/A</v>
      </c>
      <c r="R1254" t="e">
        <f t="shared" si="199"/>
        <v>#N/A</v>
      </c>
      <c r="S1254" s="108" t="e">
        <f t="shared" si="194"/>
        <v>#N/A</v>
      </c>
      <c r="T1254" s="108" t="e">
        <f t="shared" si="195"/>
        <v>#N/A</v>
      </c>
      <c r="U1254" s="110" t="e">
        <f t="shared" si="196"/>
        <v>#N/A</v>
      </c>
      <c r="V1254" t="e">
        <f t="shared" si="197"/>
        <v>#N/A</v>
      </c>
      <c r="W1254" t="str">
        <f t="shared" si="198"/>
        <v/>
      </c>
      <c r="X1254" s="24" t="str">
        <f>IFERROR(VLOOKUP(W1254,HOSPITAIS_COM_DIVIDAS!A:E,5,FALSE),"")</f>
        <v/>
      </c>
    </row>
    <row r="1255" spans="1:24" x14ac:dyDescent="0.25">
      <c r="A1255" s="52" t="str">
        <f>IFERROR((Tabela4[[#This Row],[Status da Proposta]]),"")</f>
        <v/>
      </c>
      <c r="B1255" s="121">
        <f>IFERROR((CREDITO_FINANCEIRO!A1255),"")</f>
        <v>0</v>
      </c>
      <c r="C1255" s="120" t="str">
        <f>IFERROR((VLOOKUP(B1255,CREDITO_FINANCEIRO!A:B,2,FALSE)),"")</f>
        <v/>
      </c>
      <c r="D1255" s="94" t="str">
        <f>IFERROR((VLOOKUP(B1255,CREDITO_FINANCEIRO!A:E,5,FALSE)),"")</f>
        <v/>
      </c>
      <c r="E1255" s="95" t="str">
        <f>IFERROR((VLOOKUP(B1255,CREDITO_FINANCEIRO!A:C,3,FALSE)),"")</f>
        <v/>
      </c>
      <c r="F1255" s="120" t="str">
        <f>IFERROR((VLOOKUP(B1255,CREDITO_FINANCEIRO!A:G,4,FALSE)),"")</f>
        <v/>
      </c>
      <c r="G1255" s="120" t="e">
        <f>VLOOKUP(B1255,CREDITO_FINANCEIRO!A:G,6,FALSE)</f>
        <v>#N/A</v>
      </c>
      <c r="H1255" s="120" t="e">
        <f>VLOOKUP(B1255,CREDITO_FINANCEIRO!A:G,7,FALSE)</f>
        <v>#N/A</v>
      </c>
      <c r="I1255" s="91" t="e">
        <f>VLOOKUP(B1255,CREDITO_FINANCEIRO!A:K,10,FALSE)</f>
        <v>#N/A</v>
      </c>
      <c r="J1255" s="91" t="e">
        <f>VLOOKUP(B1255,CREDITO_FINANCEIRO!A:K,11,FALSE)</f>
        <v>#N/A</v>
      </c>
      <c r="K1255" s="91" t="e">
        <f>VLOOKUP(B1255,CREDITO_FINANCEIRO!A:L,12,FALSE)</f>
        <v>#N/A</v>
      </c>
      <c r="L1255" s="110" t="e">
        <f t="shared" si="190"/>
        <v>#N/A</v>
      </c>
      <c r="M1255" s="2" t="e">
        <f t="shared" si="191"/>
        <v>#N/A</v>
      </c>
      <c r="N1255" s="111" t="e">
        <f>VLOOKUP(Tabela4[[#This Row],[Proposta de Referência]],SIMP_CF!A:K,9,FALSE)</f>
        <v>#N/A</v>
      </c>
      <c r="O1255" s="111" t="e">
        <f>VLOOKUP(Tabela4[[#This Row],[Proposta de Referência]],SIMP_CF!A:K,8,FALSE)</f>
        <v>#N/A</v>
      </c>
      <c r="P1255" s="112" t="e">
        <f t="shared" si="192"/>
        <v>#N/A</v>
      </c>
      <c r="Q1255" s="112" t="e">
        <f t="shared" si="193"/>
        <v>#N/A</v>
      </c>
      <c r="R1255" t="e">
        <f t="shared" si="199"/>
        <v>#N/A</v>
      </c>
      <c r="S1255" s="108" t="e">
        <f t="shared" si="194"/>
        <v>#N/A</v>
      </c>
      <c r="T1255" s="108" t="e">
        <f t="shared" si="195"/>
        <v>#N/A</v>
      </c>
      <c r="U1255" s="110" t="e">
        <f t="shared" si="196"/>
        <v>#N/A</v>
      </c>
      <c r="V1255" t="e">
        <f t="shared" si="197"/>
        <v>#N/A</v>
      </c>
      <c r="W1255" t="str">
        <f t="shared" si="198"/>
        <v/>
      </c>
      <c r="X1255" s="24" t="str">
        <f>IFERROR(VLOOKUP(W1255,HOSPITAIS_COM_DIVIDAS!A:E,5,FALSE),"")</f>
        <v/>
      </c>
    </row>
    <row r="1256" spans="1:24" x14ac:dyDescent="0.25">
      <c r="A1256" s="52" t="str">
        <f>IFERROR((Tabela4[[#This Row],[Status da Proposta]]),"")</f>
        <v/>
      </c>
      <c r="B1256" s="121">
        <f>IFERROR((CREDITO_FINANCEIRO!A1256),"")</f>
        <v>0</v>
      </c>
      <c r="C1256" s="120" t="str">
        <f>IFERROR((VLOOKUP(B1256,CREDITO_FINANCEIRO!A:B,2,FALSE)),"")</f>
        <v/>
      </c>
      <c r="D1256" s="94" t="str">
        <f>IFERROR((VLOOKUP(B1256,CREDITO_FINANCEIRO!A:E,5,FALSE)),"")</f>
        <v/>
      </c>
      <c r="E1256" s="95" t="str">
        <f>IFERROR((VLOOKUP(B1256,CREDITO_FINANCEIRO!A:C,3,FALSE)),"")</f>
        <v/>
      </c>
      <c r="F1256" s="120" t="str">
        <f>IFERROR((VLOOKUP(B1256,CREDITO_FINANCEIRO!A:G,4,FALSE)),"")</f>
        <v/>
      </c>
      <c r="G1256" s="120" t="e">
        <f>VLOOKUP(B1256,CREDITO_FINANCEIRO!A:G,6,FALSE)</f>
        <v>#N/A</v>
      </c>
      <c r="H1256" s="120" t="e">
        <f>VLOOKUP(B1256,CREDITO_FINANCEIRO!A:G,7,FALSE)</f>
        <v>#N/A</v>
      </c>
      <c r="I1256" s="91" t="e">
        <f>VLOOKUP(B1256,CREDITO_FINANCEIRO!A:K,10,FALSE)</f>
        <v>#N/A</v>
      </c>
      <c r="J1256" s="91" t="e">
        <f>VLOOKUP(B1256,CREDITO_FINANCEIRO!A:K,11,FALSE)</f>
        <v>#N/A</v>
      </c>
      <c r="K1256" s="91" t="e">
        <f>VLOOKUP(B1256,CREDITO_FINANCEIRO!A:L,12,FALSE)</f>
        <v>#N/A</v>
      </c>
      <c r="L1256" s="110" t="e">
        <f t="shared" si="190"/>
        <v>#N/A</v>
      </c>
      <c r="M1256" s="2" t="e">
        <f t="shared" si="191"/>
        <v>#N/A</v>
      </c>
      <c r="N1256" s="111" t="e">
        <f>VLOOKUP(Tabela4[[#This Row],[Proposta de Referência]],SIMP_CF!A:K,9,FALSE)</f>
        <v>#N/A</v>
      </c>
      <c r="O1256" s="111" t="e">
        <f>VLOOKUP(Tabela4[[#This Row],[Proposta de Referência]],SIMP_CF!A:K,8,FALSE)</f>
        <v>#N/A</v>
      </c>
      <c r="P1256" s="112" t="e">
        <f t="shared" si="192"/>
        <v>#N/A</v>
      </c>
      <c r="Q1256" s="112" t="e">
        <f t="shared" si="193"/>
        <v>#N/A</v>
      </c>
      <c r="R1256" t="e">
        <f t="shared" si="199"/>
        <v>#N/A</v>
      </c>
      <c r="S1256" s="108" t="e">
        <f t="shared" si="194"/>
        <v>#N/A</v>
      </c>
      <c r="T1256" s="108" t="e">
        <f t="shared" si="195"/>
        <v>#N/A</v>
      </c>
      <c r="U1256" s="110" t="e">
        <f t="shared" si="196"/>
        <v>#N/A</v>
      </c>
      <c r="V1256" t="e">
        <f t="shared" si="197"/>
        <v>#N/A</v>
      </c>
      <c r="W1256" t="str">
        <f t="shared" si="198"/>
        <v/>
      </c>
      <c r="X1256" s="24" t="str">
        <f>IFERROR(VLOOKUP(W1256,HOSPITAIS_COM_DIVIDAS!A:E,5,FALSE),"")</f>
        <v/>
      </c>
    </row>
    <row r="1257" spans="1:24" x14ac:dyDescent="0.25">
      <c r="A1257" s="52" t="str">
        <f>IFERROR((Tabela4[[#This Row],[Status da Proposta]]),"")</f>
        <v/>
      </c>
      <c r="B1257" s="121">
        <f>IFERROR((CREDITO_FINANCEIRO!A1257),"")</f>
        <v>0</v>
      </c>
      <c r="C1257" s="120" t="str">
        <f>IFERROR((VLOOKUP(B1257,CREDITO_FINANCEIRO!A:B,2,FALSE)),"")</f>
        <v/>
      </c>
      <c r="D1257" s="94" t="str">
        <f>IFERROR((VLOOKUP(B1257,CREDITO_FINANCEIRO!A:E,5,FALSE)),"")</f>
        <v/>
      </c>
      <c r="E1257" s="95" t="str">
        <f>IFERROR((VLOOKUP(B1257,CREDITO_FINANCEIRO!A:C,3,FALSE)),"")</f>
        <v/>
      </c>
      <c r="F1257" s="120" t="str">
        <f>IFERROR((VLOOKUP(B1257,CREDITO_FINANCEIRO!A:G,4,FALSE)),"")</f>
        <v/>
      </c>
      <c r="G1257" s="120" t="e">
        <f>VLOOKUP(B1257,CREDITO_FINANCEIRO!A:G,6,FALSE)</f>
        <v>#N/A</v>
      </c>
      <c r="H1257" s="120" t="e">
        <f>VLOOKUP(B1257,CREDITO_FINANCEIRO!A:G,7,FALSE)</f>
        <v>#N/A</v>
      </c>
      <c r="I1257" s="91" t="e">
        <f>VLOOKUP(B1257,CREDITO_FINANCEIRO!A:K,10,FALSE)</f>
        <v>#N/A</v>
      </c>
      <c r="J1257" s="91" t="e">
        <f>VLOOKUP(B1257,CREDITO_FINANCEIRO!A:K,11,FALSE)</f>
        <v>#N/A</v>
      </c>
      <c r="K1257" s="91" t="e">
        <f>VLOOKUP(B1257,CREDITO_FINANCEIRO!A:L,12,FALSE)</f>
        <v>#N/A</v>
      </c>
      <c r="L1257" s="110" t="e">
        <f t="shared" si="190"/>
        <v>#N/A</v>
      </c>
      <c r="M1257" s="2" t="e">
        <f t="shared" si="191"/>
        <v>#N/A</v>
      </c>
      <c r="N1257" s="111" t="e">
        <f>VLOOKUP(Tabela4[[#This Row],[Proposta de Referência]],SIMP_CF!A:K,9,FALSE)</f>
        <v>#N/A</v>
      </c>
      <c r="O1257" s="111" t="e">
        <f>VLOOKUP(Tabela4[[#This Row],[Proposta de Referência]],SIMP_CF!A:K,8,FALSE)</f>
        <v>#N/A</v>
      </c>
      <c r="P1257" s="112" t="e">
        <f t="shared" si="192"/>
        <v>#N/A</v>
      </c>
      <c r="Q1257" s="112" t="e">
        <f t="shared" si="193"/>
        <v>#N/A</v>
      </c>
      <c r="R1257" t="e">
        <f t="shared" si="199"/>
        <v>#N/A</v>
      </c>
      <c r="S1257" s="108" t="e">
        <f t="shared" si="194"/>
        <v>#N/A</v>
      </c>
      <c r="T1257" s="108" t="e">
        <f t="shared" si="195"/>
        <v>#N/A</v>
      </c>
      <c r="U1257" s="110" t="e">
        <f t="shared" si="196"/>
        <v>#N/A</v>
      </c>
      <c r="V1257" t="e">
        <f t="shared" si="197"/>
        <v>#N/A</v>
      </c>
      <c r="W1257" t="str">
        <f t="shared" si="198"/>
        <v/>
      </c>
      <c r="X1257" s="24" t="str">
        <f>IFERROR(VLOOKUP(W1257,HOSPITAIS_COM_DIVIDAS!A:E,5,FALSE),"")</f>
        <v/>
      </c>
    </row>
    <row r="1258" spans="1:24" x14ac:dyDescent="0.25">
      <c r="A1258" s="52" t="str">
        <f>IFERROR((Tabela4[[#This Row],[Status da Proposta]]),"")</f>
        <v/>
      </c>
      <c r="B1258" s="121">
        <f>IFERROR((CREDITO_FINANCEIRO!A1258),"")</f>
        <v>0</v>
      </c>
      <c r="C1258" s="120" t="str">
        <f>IFERROR((VLOOKUP(B1258,CREDITO_FINANCEIRO!A:B,2,FALSE)),"")</f>
        <v/>
      </c>
      <c r="D1258" s="94" t="str">
        <f>IFERROR((VLOOKUP(B1258,CREDITO_FINANCEIRO!A:E,5,FALSE)),"")</f>
        <v/>
      </c>
      <c r="E1258" s="95" t="str">
        <f>IFERROR((VLOOKUP(B1258,CREDITO_FINANCEIRO!A:C,3,FALSE)),"")</f>
        <v/>
      </c>
      <c r="F1258" s="120" t="str">
        <f>IFERROR((VLOOKUP(B1258,CREDITO_FINANCEIRO!A:G,4,FALSE)),"")</f>
        <v/>
      </c>
      <c r="G1258" s="120" t="e">
        <f>VLOOKUP(B1258,CREDITO_FINANCEIRO!A:G,6,FALSE)</f>
        <v>#N/A</v>
      </c>
      <c r="H1258" s="120" t="e">
        <f>VLOOKUP(B1258,CREDITO_FINANCEIRO!A:G,7,FALSE)</f>
        <v>#N/A</v>
      </c>
      <c r="I1258" s="91" t="e">
        <f>VLOOKUP(B1258,CREDITO_FINANCEIRO!A:K,10,FALSE)</f>
        <v>#N/A</v>
      </c>
      <c r="J1258" s="91" t="e">
        <f>VLOOKUP(B1258,CREDITO_FINANCEIRO!A:K,11,FALSE)</f>
        <v>#N/A</v>
      </c>
      <c r="K1258" s="91" t="e">
        <f>VLOOKUP(B1258,CREDITO_FINANCEIRO!A:L,12,FALSE)</f>
        <v>#N/A</v>
      </c>
      <c r="L1258" s="110" t="e">
        <f t="shared" si="190"/>
        <v>#N/A</v>
      </c>
      <c r="M1258" s="2" t="e">
        <f t="shared" si="191"/>
        <v>#N/A</v>
      </c>
      <c r="N1258" s="111" t="e">
        <f>VLOOKUP(Tabela4[[#This Row],[Proposta de Referência]],SIMP_CF!A:K,9,FALSE)</f>
        <v>#N/A</v>
      </c>
      <c r="O1258" s="111" t="e">
        <f>VLOOKUP(Tabela4[[#This Row],[Proposta de Referência]],SIMP_CF!A:K,8,FALSE)</f>
        <v>#N/A</v>
      </c>
      <c r="P1258" s="112" t="e">
        <f t="shared" si="192"/>
        <v>#N/A</v>
      </c>
      <c r="Q1258" s="112" t="e">
        <f t="shared" si="193"/>
        <v>#N/A</v>
      </c>
      <c r="R1258" t="e">
        <f t="shared" si="199"/>
        <v>#N/A</v>
      </c>
      <c r="S1258" s="108" t="e">
        <f t="shared" si="194"/>
        <v>#N/A</v>
      </c>
      <c r="T1258" s="108" t="e">
        <f t="shared" si="195"/>
        <v>#N/A</v>
      </c>
      <c r="U1258" s="110" t="e">
        <f t="shared" si="196"/>
        <v>#N/A</v>
      </c>
      <c r="V1258" t="e">
        <f t="shared" si="197"/>
        <v>#N/A</v>
      </c>
      <c r="W1258" t="str">
        <f t="shared" si="198"/>
        <v/>
      </c>
      <c r="X1258" s="24" t="str">
        <f>IFERROR(VLOOKUP(W1258,HOSPITAIS_COM_DIVIDAS!A:E,5,FALSE),"")</f>
        <v/>
      </c>
    </row>
    <row r="1259" spans="1:24" x14ac:dyDescent="0.25">
      <c r="A1259" s="52" t="str">
        <f>IFERROR((Tabela4[[#This Row],[Status da Proposta]]),"")</f>
        <v/>
      </c>
      <c r="B1259" s="121">
        <f>IFERROR((CREDITO_FINANCEIRO!A1259),"")</f>
        <v>0</v>
      </c>
      <c r="C1259" s="120" t="str">
        <f>IFERROR((VLOOKUP(B1259,CREDITO_FINANCEIRO!A:B,2,FALSE)),"")</f>
        <v/>
      </c>
      <c r="D1259" s="94" t="str">
        <f>IFERROR((VLOOKUP(B1259,CREDITO_FINANCEIRO!A:E,5,FALSE)),"")</f>
        <v/>
      </c>
      <c r="E1259" s="95" t="str">
        <f>IFERROR((VLOOKUP(B1259,CREDITO_FINANCEIRO!A:C,3,FALSE)),"")</f>
        <v/>
      </c>
      <c r="F1259" s="120" t="str">
        <f>IFERROR((VLOOKUP(B1259,CREDITO_FINANCEIRO!A:G,4,FALSE)),"")</f>
        <v/>
      </c>
      <c r="G1259" s="120" t="e">
        <f>VLOOKUP(B1259,CREDITO_FINANCEIRO!A:G,6,FALSE)</f>
        <v>#N/A</v>
      </c>
      <c r="H1259" s="120" t="e">
        <f>VLOOKUP(B1259,CREDITO_FINANCEIRO!A:G,7,FALSE)</f>
        <v>#N/A</v>
      </c>
      <c r="I1259" s="91" t="e">
        <f>VLOOKUP(B1259,CREDITO_FINANCEIRO!A:K,10,FALSE)</f>
        <v>#N/A</v>
      </c>
      <c r="J1259" s="91" t="e">
        <f>VLOOKUP(B1259,CREDITO_FINANCEIRO!A:K,11,FALSE)</f>
        <v>#N/A</v>
      </c>
      <c r="K1259" s="91" t="e">
        <f>VLOOKUP(B1259,CREDITO_FINANCEIRO!A:L,12,FALSE)</f>
        <v>#N/A</v>
      </c>
      <c r="L1259" s="110" t="e">
        <f t="shared" si="190"/>
        <v>#N/A</v>
      </c>
      <c r="M1259" s="2" t="e">
        <f t="shared" si="191"/>
        <v>#N/A</v>
      </c>
      <c r="N1259" s="111" t="e">
        <f>VLOOKUP(Tabela4[[#This Row],[Proposta de Referência]],SIMP_CF!A:K,9,FALSE)</f>
        <v>#N/A</v>
      </c>
      <c r="O1259" s="111" t="e">
        <f>VLOOKUP(Tabela4[[#This Row],[Proposta de Referência]],SIMP_CF!A:K,8,FALSE)</f>
        <v>#N/A</v>
      </c>
      <c r="P1259" s="112" t="e">
        <f t="shared" si="192"/>
        <v>#N/A</v>
      </c>
      <c r="Q1259" s="112" t="e">
        <f t="shared" si="193"/>
        <v>#N/A</v>
      </c>
      <c r="R1259" t="e">
        <f t="shared" si="199"/>
        <v>#N/A</v>
      </c>
      <c r="S1259" s="108" t="e">
        <f t="shared" si="194"/>
        <v>#N/A</v>
      </c>
      <c r="T1259" s="108" t="e">
        <f t="shared" si="195"/>
        <v>#N/A</v>
      </c>
      <c r="U1259" s="110" t="e">
        <f t="shared" si="196"/>
        <v>#N/A</v>
      </c>
      <c r="V1259" t="e">
        <f t="shared" si="197"/>
        <v>#N/A</v>
      </c>
      <c r="W1259" t="str">
        <f t="shared" si="198"/>
        <v/>
      </c>
      <c r="X1259" s="24" t="str">
        <f>IFERROR(VLOOKUP(W1259,HOSPITAIS_COM_DIVIDAS!A:E,5,FALSE),"")</f>
        <v/>
      </c>
    </row>
    <row r="1260" spans="1:24" x14ac:dyDescent="0.25">
      <c r="A1260" s="52" t="str">
        <f>IFERROR((Tabela4[[#This Row],[Status da Proposta]]),"")</f>
        <v/>
      </c>
      <c r="B1260" s="121">
        <f>IFERROR((CREDITO_FINANCEIRO!A1260),"")</f>
        <v>0</v>
      </c>
      <c r="C1260" s="120" t="str">
        <f>IFERROR((VLOOKUP(B1260,CREDITO_FINANCEIRO!A:B,2,FALSE)),"")</f>
        <v/>
      </c>
      <c r="D1260" s="94" t="str">
        <f>IFERROR((VLOOKUP(B1260,CREDITO_FINANCEIRO!A:E,5,FALSE)),"")</f>
        <v/>
      </c>
      <c r="E1260" s="95" t="str">
        <f>IFERROR((VLOOKUP(B1260,CREDITO_FINANCEIRO!A:C,3,FALSE)),"")</f>
        <v/>
      </c>
      <c r="F1260" s="120" t="str">
        <f>IFERROR((VLOOKUP(B1260,CREDITO_FINANCEIRO!A:G,4,FALSE)),"")</f>
        <v/>
      </c>
      <c r="G1260" s="120" t="e">
        <f>VLOOKUP(B1260,CREDITO_FINANCEIRO!A:G,6,FALSE)</f>
        <v>#N/A</v>
      </c>
      <c r="H1260" s="120" t="e">
        <f>VLOOKUP(B1260,CREDITO_FINANCEIRO!A:G,7,FALSE)</f>
        <v>#N/A</v>
      </c>
      <c r="I1260" s="91" t="e">
        <f>VLOOKUP(B1260,CREDITO_FINANCEIRO!A:K,10,FALSE)</f>
        <v>#N/A</v>
      </c>
      <c r="J1260" s="91" t="e">
        <f>VLOOKUP(B1260,CREDITO_FINANCEIRO!A:K,11,FALSE)</f>
        <v>#N/A</v>
      </c>
      <c r="K1260" s="91" t="e">
        <f>VLOOKUP(B1260,CREDITO_FINANCEIRO!A:L,12,FALSE)</f>
        <v>#N/A</v>
      </c>
      <c r="L1260" s="110" t="e">
        <f t="shared" si="190"/>
        <v>#N/A</v>
      </c>
      <c r="M1260" s="2" t="e">
        <f t="shared" si="191"/>
        <v>#N/A</v>
      </c>
      <c r="N1260" s="111" t="e">
        <f>VLOOKUP(Tabela4[[#This Row],[Proposta de Referência]],SIMP_CF!A:K,9,FALSE)</f>
        <v>#N/A</v>
      </c>
      <c r="O1260" s="111" t="e">
        <f>VLOOKUP(Tabela4[[#This Row],[Proposta de Referência]],SIMP_CF!A:K,8,FALSE)</f>
        <v>#N/A</v>
      </c>
      <c r="P1260" s="112" t="e">
        <f t="shared" si="192"/>
        <v>#N/A</v>
      </c>
      <c r="Q1260" s="112" t="e">
        <f t="shared" si="193"/>
        <v>#N/A</v>
      </c>
      <c r="R1260" t="e">
        <f t="shared" si="199"/>
        <v>#N/A</v>
      </c>
      <c r="S1260" s="108" t="e">
        <f t="shared" si="194"/>
        <v>#N/A</v>
      </c>
      <c r="T1260" s="108" t="e">
        <f t="shared" si="195"/>
        <v>#N/A</v>
      </c>
      <c r="U1260" s="110" t="e">
        <f t="shared" si="196"/>
        <v>#N/A</v>
      </c>
      <c r="V1260" t="e">
        <f t="shared" si="197"/>
        <v>#N/A</v>
      </c>
      <c r="W1260" t="str">
        <f t="shared" si="198"/>
        <v/>
      </c>
      <c r="X1260" s="24" t="str">
        <f>IFERROR(VLOOKUP(W1260,HOSPITAIS_COM_DIVIDAS!A:E,5,FALSE),"")</f>
        <v/>
      </c>
    </row>
    <row r="1261" spans="1:24" x14ac:dyDescent="0.25">
      <c r="A1261" s="52" t="str">
        <f>IFERROR((Tabela4[[#This Row],[Status da Proposta]]),"")</f>
        <v/>
      </c>
      <c r="B1261" s="121">
        <f>IFERROR((CREDITO_FINANCEIRO!A1261),"")</f>
        <v>0</v>
      </c>
      <c r="C1261" s="120" t="str">
        <f>IFERROR((VLOOKUP(B1261,CREDITO_FINANCEIRO!A:B,2,FALSE)),"")</f>
        <v/>
      </c>
      <c r="D1261" s="94" t="str">
        <f>IFERROR((VLOOKUP(B1261,CREDITO_FINANCEIRO!A:E,5,FALSE)),"")</f>
        <v/>
      </c>
      <c r="E1261" s="95" t="str">
        <f>IFERROR((VLOOKUP(B1261,CREDITO_FINANCEIRO!A:C,3,FALSE)),"")</f>
        <v/>
      </c>
      <c r="F1261" s="120" t="str">
        <f>IFERROR((VLOOKUP(B1261,CREDITO_FINANCEIRO!A:G,4,FALSE)),"")</f>
        <v/>
      </c>
      <c r="G1261" s="120" t="e">
        <f>VLOOKUP(B1261,CREDITO_FINANCEIRO!A:G,6,FALSE)</f>
        <v>#N/A</v>
      </c>
      <c r="H1261" s="120" t="e">
        <f>VLOOKUP(B1261,CREDITO_FINANCEIRO!A:G,7,FALSE)</f>
        <v>#N/A</v>
      </c>
      <c r="I1261" s="91" t="e">
        <f>VLOOKUP(B1261,CREDITO_FINANCEIRO!A:K,10,FALSE)</f>
        <v>#N/A</v>
      </c>
      <c r="J1261" s="91" t="e">
        <f>VLOOKUP(B1261,CREDITO_FINANCEIRO!A:K,11,FALSE)</f>
        <v>#N/A</v>
      </c>
      <c r="K1261" s="91" t="e">
        <f>VLOOKUP(B1261,CREDITO_FINANCEIRO!A:L,12,FALSE)</f>
        <v>#N/A</v>
      </c>
      <c r="L1261" s="110" t="e">
        <f t="shared" si="190"/>
        <v>#N/A</v>
      </c>
      <c r="M1261" s="2" t="e">
        <f t="shared" si="191"/>
        <v>#N/A</v>
      </c>
      <c r="N1261" s="111" t="e">
        <f>VLOOKUP(Tabela4[[#This Row],[Proposta de Referência]],SIMP_CF!A:K,9,FALSE)</f>
        <v>#N/A</v>
      </c>
      <c r="O1261" s="111" t="e">
        <f>VLOOKUP(Tabela4[[#This Row],[Proposta de Referência]],SIMP_CF!A:K,8,FALSE)</f>
        <v>#N/A</v>
      </c>
      <c r="P1261" s="112" t="e">
        <f t="shared" si="192"/>
        <v>#N/A</v>
      </c>
      <c r="Q1261" s="112" t="e">
        <f t="shared" si="193"/>
        <v>#N/A</v>
      </c>
      <c r="R1261" t="e">
        <f t="shared" si="199"/>
        <v>#N/A</v>
      </c>
      <c r="S1261" s="108" t="e">
        <f t="shared" si="194"/>
        <v>#N/A</v>
      </c>
      <c r="T1261" s="108" t="e">
        <f t="shared" si="195"/>
        <v>#N/A</v>
      </c>
      <c r="U1261" s="110" t="e">
        <f t="shared" si="196"/>
        <v>#N/A</v>
      </c>
      <c r="V1261" t="e">
        <f t="shared" si="197"/>
        <v>#N/A</v>
      </c>
      <c r="W1261" t="str">
        <f t="shared" si="198"/>
        <v/>
      </c>
      <c r="X1261" s="24" t="str">
        <f>IFERROR(VLOOKUP(W1261,HOSPITAIS_COM_DIVIDAS!A:E,5,FALSE),"")</f>
        <v/>
      </c>
    </row>
    <row r="1262" spans="1:24" x14ac:dyDescent="0.25">
      <c r="A1262" s="52" t="str">
        <f>IFERROR((Tabela4[[#This Row],[Status da Proposta]]),"")</f>
        <v/>
      </c>
      <c r="B1262" s="121">
        <f>IFERROR((CREDITO_FINANCEIRO!A1262),"")</f>
        <v>0</v>
      </c>
      <c r="C1262" s="120" t="str">
        <f>IFERROR((VLOOKUP(B1262,CREDITO_FINANCEIRO!A:B,2,FALSE)),"")</f>
        <v/>
      </c>
      <c r="D1262" s="94" t="str">
        <f>IFERROR((VLOOKUP(B1262,CREDITO_FINANCEIRO!A:E,5,FALSE)),"")</f>
        <v/>
      </c>
      <c r="E1262" s="95" t="str">
        <f>IFERROR((VLOOKUP(B1262,CREDITO_FINANCEIRO!A:C,3,FALSE)),"")</f>
        <v/>
      </c>
      <c r="F1262" s="120" t="str">
        <f>IFERROR((VLOOKUP(B1262,CREDITO_FINANCEIRO!A:G,4,FALSE)),"")</f>
        <v/>
      </c>
      <c r="G1262" s="120" t="e">
        <f>VLOOKUP(B1262,CREDITO_FINANCEIRO!A:G,6,FALSE)</f>
        <v>#N/A</v>
      </c>
      <c r="H1262" s="120" t="e">
        <f>VLOOKUP(B1262,CREDITO_FINANCEIRO!A:G,7,FALSE)</f>
        <v>#N/A</v>
      </c>
      <c r="I1262" s="91" t="e">
        <f>VLOOKUP(B1262,CREDITO_FINANCEIRO!A:K,10,FALSE)</f>
        <v>#N/A</v>
      </c>
      <c r="J1262" s="91" t="e">
        <f>VLOOKUP(B1262,CREDITO_FINANCEIRO!A:K,11,FALSE)</f>
        <v>#N/A</v>
      </c>
      <c r="K1262" s="91" t="e">
        <f>VLOOKUP(B1262,CREDITO_FINANCEIRO!A:L,12,FALSE)</f>
        <v>#N/A</v>
      </c>
      <c r="L1262" s="110" t="e">
        <f t="shared" si="190"/>
        <v>#N/A</v>
      </c>
      <c r="M1262" s="2" t="e">
        <f t="shared" si="191"/>
        <v>#N/A</v>
      </c>
      <c r="N1262" s="111" t="e">
        <f>VLOOKUP(Tabela4[[#This Row],[Proposta de Referência]],SIMP_CF!A:K,9,FALSE)</f>
        <v>#N/A</v>
      </c>
      <c r="O1262" s="111" t="e">
        <f>VLOOKUP(Tabela4[[#This Row],[Proposta de Referência]],SIMP_CF!A:K,8,FALSE)</f>
        <v>#N/A</v>
      </c>
      <c r="P1262" s="112" t="e">
        <f t="shared" si="192"/>
        <v>#N/A</v>
      </c>
      <c r="Q1262" s="112" t="e">
        <f t="shared" si="193"/>
        <v>#N/A</v>
      </c>
      <c r="R1262" t="e">
        <f t="shared" si="199"/>
        <v>#N/A</v>
      </c>
      <c r="S1262" s="108" t="e">
        <f t="shared" si="194"/>
        <v>#N/A</v>
      </c>
      <c r="T1262" s="108" t="e">
        <f t="shared" si="195"/>
        <v>#N/A</v>
      </c>
      <c r="U1262" s="110" t="e">
        <f t="shared" si="196"/>
        <v>#N/A</v>
      </c>
      <c r="V1262" t="e">
        <f t="shared" si="197"/>
        <v>#N/A</v>
      </c>
      <c r="W1262" t="str">
        <f t="shared" si="198"/>
        <v/>
      </c>
      <c r="X1262" s="24" t="str">
        <f>IFERROR(VLOOKUP(W1262,HOSPITAIS_COM_DIVIDAS!A:E,5,FALSE),"")</f>
        <v/>
      </c>
    </row>
    <row r="1263" spans="1:24" x14ac:dyDescent="0.25">
      <c r="A1263" s="52" t="str">
        <f>IFERROR((Tabela4[[#This Row],[Status da Proposta]]),"")</f>
        <v/>
      </c>
      <c r="B1263" s="121">
        <f>IFERROR((CREDITO_FINANCEIRO!A1263),"")</f>
        <v>0</v>
      </c>
      <c r="C1263" s="120" t="str">
        <f>IFERROR((VLOOKUP(B1263,CREDITO_FINANCEIRO!A:B,2,FALSE)),"")</f>
        <v/>
      </c>
      <c r="D1263" s="94" t="str">
        <f>IFERROR((VLOOKUP(B1263,CREDITO_FINANCEIRO!A:E,5,FALSE)),"")</f>
        <v/>
      </c>
      <c r="E1263" s="95" t="str">
        <f>IFERROR((VLOOKUP(B1263,CREDITO_FINANCEIRO!A:C,3,FALSE)),"")</f>
        <v/>
      </c>
      <c r="F1263" s="120" t="str">
        <f>IFERROR((VLOOKUP(B1263,CREDITO_FINANCEIRO!A:G,4,FALSE)),"")</f>
        <v/>
      </c>
      <c r="G1263" s="120" t="e">
        <f>VLOOKUP(B1263,CREDITO_FINANCEIRO!A:G,6,FALSE)</f>
        <v>#N/A</v>
      </c>
      <c r="H1263" s="120" t="e">
        <f>VLOOKUP(B1263,CREDITO_FINANCEIRO!A:G,7,FALSE)</f>
        <v>#N/A</v>
      </c>
      <c r="I1263" s="91" t="e">
        <f>VLOOKUP(B1263,CREDITO_FINANCEIRO!A:K,10,FALSE)</f>
        <v>#N/A</v>
      </c>
      <c r="J1263" s="91" t="e">
        <f>VLOOKUP(B1263,CREDITO_FINANCEIRO!A:K,11,FALSE)</f>
        <v>#N/A</v>
      </c>
      <c r="K1263" s="91" t="e">
        <f>VLOOKUP(B1263,CREDITO_FINANCEIRO!A:L,12,FALSE)</f>
        <v>#N/A</v>
      </c>
      <c r="L1263" s="110" t="e">
        <f t="shared" si="190"/>
        <v>#N/A</v>
      </c>
      <c r="M1263" s="2" t="e">
        <f t="shared" si="191"/>
        <v>#N/A</v>
      </c>
      <c r="N1263" s="111" t="e">
        <f>VLOOKUP(Tabela4[[#This Row],[Proposta de Referência]],SIMP_CF!A:K,9,FALSE)</f>
        <v>#N/A</v>
      </c>
      <c r="O1263" s="111" t="e">
        <f>VLOOKUP(Tabela4[[#This Row],[Proposta de Referência]],SIMP_CF!A:K,8,FALSE)</f>
        <v>#N/A</v>
      </c>
      <c r="P1263" s="112" t="e">
        <f t="shared" si="192"/>
        <v>#N/A</v>
      </c>
      <c r="Q1263" s="112" t="e">
        <f t="shared" si="193"/>
        <v>#N/A</v>
      </c>
      <c r="R1263" t="e">
        <f t="shared" si="199"/>
        <v>#N/A</v>
      </c>
      <c r="S1263" s="108" t="e">
        <f t="shared" si="194"/>
        <v>#N/A</v>
      </c>
      <c r="T1263" s="108" t="e">
        <f t="shared" si="195"/>
        <v>#N/A</v>
      </c>
      <c r="U1263" s="110" t="e">
        <f t="shared" si="196"/>
        <v>#N/A</v>
      </c>
      <c r="V1263" t="e">
        <f t="shared" si="197"/>
        <v>#N/A</v>
      </c>
      <c r="W1263" t="str">
        <f t="shared" si="198"/>
        <v/>
      </c>
      <c r="X1263" s="24" t="str">
        <f>IFERROR(VLOOKUP(W1263,HOSPITAIS_COM_DIVIDAS!A:E,5,FALSE),"")</f>
        <v/>
      </c>
    </row>
    <row r="1264" spans="1:24" x14ac:dyDescent="0.25">
      <c r="A1264" s="52" t="str">
        <f>IFERROR((Tabela4[[#This Row],[Status da Proposta]]),"")</f>
        <v/>
      </c>
      <c r="B1264" s="121">
        <f>IFERROR((CREDITO_FINANCEIRO!A1264),"")</f>
        <v>0</v>
      </c>
      <c r="C1264" s="120" t="str">
        <f>IFERROR((VLOOKUP(B1264,CREDITO_FINANCEIRO!A:B,2,FALSE)),"")</f>
        <v/>
      </c>
      <c r="D1264" s="94" t="str">
        <f>IFERROR((VLOOKUP(B1264,CREDITO_FINANCEIRO!A:E,5,FALSE)),"")</f>
        <v/>
      </c>
      <c r="E1264" s="95" t="str">
        <f>IFERROR((VLOOKUP(B1264,CREDITO_FINANCEIRO!A:C,3,FALSE)),"")</f>
        <v/>
      </c>
      <c r="F1264" s="120" t="str">
        <f>IFERROR((VLOOKUP(B1264,CREDITO_FINANCEIRO!A:G,4,FALSE)),"")</f>
        <v/>
      </c>
      <c r="G1264" s="120" t="e">
        <f>VLOOKUP(B1264,CREDITO_FINANCEIRO!A:G,6,FALSE)</f>
        <v>#N/A</v>
      </c>
      <c r="H1264" s="120" t="e">
        <f>VLOOKUP(B1264,CREDITO_FINANCEIRO!A:G,7,FALSE)</f>
        <v>#N/A</v>
      </c>
      <c r="I1264" s="91" t="e">
        <f>VLOOKUP(B1264,CREDITO_FINANCEIRO!A:K,10,FALSE)</f>
        <v>#N/A</v>
      </c>
      <c r="J1264" s="91" t="e">
        <f>VLOOKUP(B1264,CREDITO_FINANCEIRO!A:K,11,FALSE)</f>
        <v>#N/A</v>
      </c>
      <c r="K1264" s="91" t="e">
        <f>VLOOKUP(B1264,CREDITO_FINANCEIRO!A:L,12,FALSE)</f>
        <v>#N/A</v>
      </c>
      <c r="L1264" s="110" t="e">
        <f t="shared" si="190"/>
        <v>#N/A</v>
      </c>
      <c r="M1264" s="2" t="e">
        <f t="shared" si="191"/>
        <v>#N/A</v>
      </c>
      <c r="N1264" s="111" t="e">
        <f>VLOOKUP(Tabela4[[#This Row],[Proposta de Referência]],SIMP_CF!A:K,9,FALSE)</f>
        <v>#N/A</v>
      </c>
      <c r="O1264" s="111" t="e">
        <f>VLOOKUP(Tabela4[[#This Row],[Proposta de Referência]],SIMP_CF!A:K,8,FALSE)</f>
        <v>#N/A</v>
      </c>
      <c r="P1264" s="112" t="e">
        <f t="shared" si="192"/>
        <v>#N/A</v>
      </c>
      <c r="Q1264" s="112" t="e">
        <f t="shared" si="193"/>
        <v>#N/A</v>
      </c>
      <c r="R1264" t="e">
        <f t="shared" si="199"/>
        <v>#N/A</v>
      </c>
      <c r="S1264" s="108" t="e">
        <f t="shared" si="194"/>
        <v>#N/A</v>
      </c>
      <c r="T1264" s="108" t="e">
        <f t="shared" si="195"/>
        <v>#N/A</v>
      </c>
      <c r="U1264" s="110" t="e">
        <f t="shared" si="196"/>
        <v>#N/A</v>
      </c>
      <c r="V1264" t="e">
        <f t="shared" si="197"/>
        <v>#N/A</v>
      </c>
      <c r="W1264" t="str">
        <f t="shared" si="198"/>
        <v/>
      </c>
      <c r="X1264" s="24" t="str">
        <f>IFERROR(VLOOKUP(W1264,HOSPITAIS_COM_DIVIDAS!A:E,5,FALSE),"")</f>
        <v/>
      </c>
    </row>
    <row r="1265" spans="1:24" x14ac:dyDescent="0.25">
      <c r="A1265" s="52" t="str">
        <f>IFERROR((Tabela4[[#This Row],[Status da Proposta]]),"")</f>
        <v/>
      </c>
      <c r="B1265" s="121">
        <f>IFERROR((CREDITO_FINANCEIRO!A1265),"")</f>
        <v>0</v>
      </c>
      <c r="C1265" s="120" t="str">
        <f>IFERROR((VLOOKUP(B1265,CREDITO_FINANCEIRO!A:B,2,FALSE)),"")</f>
        <v/>
      </c>
      <c r="D1265" s="94" t="str">
        <f>IFERROR((VLOOKUP(B1265,CREDITO_FINANCEIRO!A:E,5,FALSE)),"")</f>
        <v/>
      </c>
      <c r="E1265" s="95" t="str">
        <f>IFERROR((VLOOKUP(B1265,CREDITO_FINANCEIRO!A:C,3,FALSE)),"")</f>
        <v/>
      </c>
      <c r="F1265" s="120" t="str">
        <f>IFERROR((VLOOKUP(B1265,CREDITO_FINANCEIRO!A:G,4,FALSE)),"")</f>
        <v/>
      </c>
      <c r="G1265" s="120" t="e">
        <f>VLOOKUP(B1265,CREDITO_FINANCEIRO!A:G,6,FALSE)</f>
        <v>#N/A</v>
      </c>
      <c r="H1265" s="120" t="e">
        <f>VLOOKUP(B1265,CREDITO_FINANCEIRO!A:G,7,FALSE)</f>
        <v>#N/A</v>
      </c>
      <c r="I1265" s="91" t="e">
        <f>VLOOKUP(B1265,CREDITO_FINANCEIRO!A:K,10,FALSE)</f>
        <v>#N/A</v>
      </c>
      <c r="J1265" s="91" t="e">
        <f>VLOOKUP(B1265,CREDITO_FINANCEIRO!A:K,11,FALSE)</f>
        <v>#N/A</v>
      </c>
      <c r="K1265" s="91" t="e">
        <f>VLOOKUP(B1265,CREDITO_FINANCEIRO!A:L,12,FALSE)</f>
        <v>#N/A</v>
      </c>
      <c r="L1265" s="110" t="e">
        <f t="shared" si="190"/>
        <v>#N/A</v>
      </c>
      <c r="M1265" s="2" t="e">
        <f t="shared" si="191"/>
        <v>#N/A</v>
      </c>
      <c r="N1265" s="111" t="e">
        <f>VLOOKUP(Tabela4[[#This Row],[Proposta de Referência]],SIMP_CF!A:K,9,FALSE)</f>
        <v>#N/A</v>
      </c>
      <c r="O1265" s="111" t="e">
        <f>VLOOKUP(Tabela4[[#This Row],[Proposta de Referência]],SIMP_CF!A:K,8,FALSE)</f>
        <v>#N/A</v>
      </c>
      <c r="P1265" s="112" t="e">
        <f t="shared" si="192"/>
        <v>#N/A</v>
      </c>
      <c r="Q1265" s="112" t="e">
        <f t="shared" si="193"/>
        <v>#N/A</v>
      </c>
      <c r="R1265" t="e">
        <f t="shared" si="199"/>
        <v>#N/A</v>
      </c>
      <c r="S1265" s="108" t="e">
        <f t="shared" si="194"/>
        <v>#N/A</v>
      </c>
      <c r="T1265" s="108" t="e">
        <f t="shared" si="195"/>
        <v>#N/A</v>
      </c>
      <c r="U1265" s="110" t="e">
        <f t="shared" si="196"/>
        <v>#N/A</v>
      </c>
      <c r="V1265" t="e">
        <f t="shared" si="197"/>
        <v>#N/A</v>
      </c>
      <c r="W1265" t="str">
        <f t="shared" si="198"/>
        <v/>
      </c>
      <c r="X1265" s="24" t="str">
        <f>IFERROR(VLOOKUP(W1265,HOSPITAIS_COM_DIVIDAS!A:E,5,FALSE),"")</f>
        <v/>
      </c>
    </row>
    <row r="1266" spans="1:24" x14ac:dyDescent="0.25">
      <c r="A1266" s="52" t="str">
        <f>IFERROR((Tabela4[[#This Row],[Status da Proposta]]),"")</f>
        <v/>
      </c>
      <c r="B1266" s="121">
        <f>IFERROR((CREDITO_FINANCEIRO!A1266),"")</f>
        <v>0</v>
      </c>
      <c r="C1266" s="120" t="str">
        <f>IFERROR((VLOOKUP(B1266,CREDITO_FINANCEIRO!A:B,2,FALSE)),"")</f>
        <v/>
      </c>
      <c r="D1266" s="94" t="str">
        <f>IFERROR((VLOOKUP(B1266,CREDITO_FINANCEIRO!A:E,5,FALSE)),"")</f>
        <v/>
      </c>
      <c r="E1266" s="95" t="str">
        <f>IFERROR((VLOOKUP(B1266,CREDITO_FINANCEIRO!A:C,3,FALSE)),"")</f>
        <v/>
      </c>
      <c r="F1266" s="120" t="str">
        <f>IFERROR((VLOOKUP(B1266,CREDITO_FINANCEIRO!A:G,4,FALSE)),"")</f>
        <v/>
      </c>
      <c r="G1266" s="120" t="e">
        <f>VLOOKUP(B1266,CREDITO_FINANCEIRO!A:G,6,FALSE)</f>
        <v>#N/A</v>
      </c>
      <c r="H1266" s="120" t="e">
        <f>VLOOKUP(B1266,CREDITO_FINANCEIRO!A:G,7,FALSE)</f>
        <v>#N/A</v>
      </c>
      <c r="I1266" s="91" t="e">
        <f>VLOOKUP(B1266,CREDITO_FINANCEIRO!A:K,10,FALSE)</f>
        <v>#N/A</v>
      </c>
      <c r="J1266" s="91" t="e">
        <f>VLOOKUP(B1266,CREDITO_FINANCEIRO!A:K,11,FALSE)</f>
        <v>#N/A</v>
      </c>
      <c r="K1266" s="91" t="e">
        <f>VLOOKUP(B1266,CREDITO_FINANCEIRO!A:L,12,FALSE)</f>
        <v>#N/A</v>
      </c>
      <c r="L1266" s="110" t="e">
        <f t="shared" si="190"/>
        <v>#N/A</v>
      </c>
      <c r="M1266" s="2" t="e">
        <f t="shared" si="191"/>
        <v>#N/A</v>
      </c>
      <c r="N1266" s="111" t="e">
        <f>VLOOKUP(Tabela4[[#This Row],[Proposta de Referência]],SIMP_CF!A:K,9,FALSE)</f>
        <v>#N/A</v>
      </c>
      <c r="O1266" s="111" t="e">
        <f>VLOOKUP(Tabela4[[#This Row],[Proposta de Referência]],SIMP_CF!A:K,8,FALSE)</f>
        <v>#N/A</v>
      </c>
      <c r="P1266" s="112" t="e">
        <f t="shared" si="192"/>
        <v>#N/A</v>
      </c>
      <c r="Q1266" s="112" t="e">
        <f t="shared" si="193"/>
        <v>#N/A</v>
      </c>
      <c r="R1266" t="e">
        <f t="shared" si="199"/>
        <v>#N/A</v>
      </c>
      <c r="S1266" s="108" t="e">
        <f t="shared" si="194"/>
        <v>#N/A</v>
      </c>
      <c r="T1266" s="108" t="e">
        <f t="shared" si="195"/>
        <v>#N/A</v>
      </c>
      <c r="U1266" s="110" t="e">
        <f t="shared" si="196"/>
        <v>#N/A</v>
      </c>
      <c r="V1266" t="e">
        <f t="shared" si="197"/>
        <v>#N/A</v>
      </c>
      <c r="W1266" t="str">
        <f t="shared" si="198"/>
        <v/>
      </c>
      <c r="X1266" s="24" t="str">
        <f>IFERROR(VLOOKUP(W1266,HOSPITAIS_COM_DIVIDAS!A:E,5,FALSE),"")</f>
        <v/>
      </c>
    </row>
    <row r="1267" spans="1:24" x14ac:dyDescent="0.25">
      <c r="A1267" s="52" t="str">
        <f>IFERROR((Tabela4[[#This Row],[Status da Proposta]]),"")</f>
        <v/>
      </c>
      <c r="B1267" s="121">
        <f>IFERROR((CREDITO_FINANCEIRO!A1267),"")</f>
        <v>0</v>
      </c>
      <c r="C1267" s="120" t="str">
        <f>IFERROR((VLOOKUP(B1267,CREDITO_FINANCEIRO!A:B,2,FALSE)),"")</f>
        <v/>
      </c>
      <c r="D1267" s="94" t="str">
        <f>IFERROR((VLOOKUP(B1267,CREDITO_FINANCEIRO!A:E,5,FALSE)),"")</f>
        <v/>
      </c>
      <c r="E1267" s="95" t="str">
        <f>IFERROR((VLOOKUP(B1267,CREDITO_FINANCEIRO!A:C,3,FALSE)),"")</f>
        <v/>
      </c>
      <c r="F1267" s="120" t="str">
        <f>IFERROR((VLOOKUP(B1267,CREDITO_FINANCEIRO!A:G,4,FALSE)),"")</f>
        <v/>
      </c>
      <c r="G1267" s="120" t="e">
        <f>VLOOKUP(B1267,CREDITO_FINANCEIRO!A:G,6,FALSE)</f>
        <v>#N/A</v>
      </c>
      <c r="H1267" s="120" t="e">
        <f>VLOOKUP(B1267,CREDITO_FINANCEIRO!A:G,7,FALSE)</f>
        <v>#N/A</v>
      </c>
      <c r="I1267" s="91" t="e">
        <f>VLOOKUP(B1267,CREDITO_FINANCEIRO!A:K,10,FALSE)</f>
        <v>#N/A</v>
      </c>
      <c r="J1267" s="91" t="e">
        <f>VLOOKUP(B1267,CREDITO_FINANCEIRO!A:K,11,FALSE)</f>
        <v>#N/A</v>
      </c>
      <c r="K1267" s="91" t="e">
        <f>VLOOKUP(B1267,CREDITO_FINANCEIRO!A:L,12,FALSE)</f>
        <v>#N/A</v>
      </c>
      <c r="L1267" s="110" t="e">
        <f t="shared" si="190"/>
        <v>#N/A</v>
      </c>
      <c r="M1267" s="2" t="e">
        <f t="shared" si="191"/>
        <v>#N/A</v>
      </c>
      <c r="N1267" s="111" t="e">
        <f>VLOOKUP(Tabela4[[#This Row],[Proposta de Referência]],SIMP_CF!A:K,9,FALSE)</f>
        <v>#N/A</v>
      </c>
      <c r="O1267" s="111" t="e">
        <f>VLOOKUP(Tabela4[[#This Row],[Proposta de Referência]],SIMP_CF!A:K,8,FALSE)</f>
        <v>#N/A</v>
      </c>
      <c r="P1267" s="112" t="e">
        <f t="shared" si="192"/>
        <v>#N/A</v>
      </c>
      <c r="Q1267" s="112" t="e">
        <f t="shared" si="193"/>
        <v>#N/A</v>
      </c>
      <c r="R1267" t="e">
        <f t="shared" si="199"/>
        <v>#N/A</v>
      </c>
      <c r="S1267" s="108" t="e">
        <f t="shared" si="194"/>
        <v>#N/A</v>
      </c>
      <c r="T1267" s="108" t="e">
        <f t="shared" si="195"/>
        <v>#N/A</v>
      </c>
      <c r="U1267" s="110" t="e">
        <f t="shared" si="196"/>
        <v>#N/A</v>
      </c>
      <c r="V1267" t="e">
        <f t="shared" si="197"/>
        <v>#N/A</v>
      </c>
      <c r="W1267" t="str">
        <f t="shared" si="198"/>
        <v/>
      </c>
      <c r="X1267" s="24" t="str">
        <f>IFERROR(VLOOKUP(W1267,HOSPITAIS_COM_DIVIDAS!A:E,5,FALSE),"")</f>
        <v/>
      </c>
    </row>
    <row r="1268" spans="1:24" x14ac:dyDescent="0.25">
      <c r="A1268" s="52" t="str">
        <f>IFERROR((Tabela4[[#This Row],[Status da Proposta]]),"")</f>
        <v/>
      </c>
      <c r="B1268" s="121">
        <f>IFERROR((CREDITO_FINANCEIRO!A1268),"")</f>
        <v>0</v>
      </c>
      <c r="C1268" s="120" t="str">
        <f>IFERROR((VLOOKUP(B1268,CREDITO_FINANCEIRO!A:B,2,FALSE)),"")</f>
        <v/>
      </c>
      <c r="D1268" s="94" t="str">
        <f>IFERROR((VLOOKUP(B1268,CREDITO_FINANCEIRO!A:E,5,FALSE)),"")</f>
        <v/>
      </c>
      <c r="E1268" s="95" t="str">
        <f>IFERROR((VLOOKUP(B1268,CREDITO_FINANCEIRO!A:C,3,FALSE)),"")</f>
        <v/>
      </c>
      <c r="F1268" s="120" t="str">
        <f>IFERROR((VLOOKUP(B1268,CREDITO_FINANCEIRO!A:G,4,FALSE)),"")</f>
        <v/>
      </c>
      <c r="G1268" s="120" t="e">
        <f>VLOOKUP(B1268,CREDITO_FINANCEIRO!A:G,6,FALSE)</f>
        <v>#N/A</v>
      </c>
      <c r="H1268" s="120" t="e">
        <f>VLOOKUP(B1268,CREDITO_FINANCEIRO!A:G,7,FALSE)</f>
        <v>#N/A</v>
      </c>
      <c r="I1268" s="91" t="e">
        <f>VLOOKUP(B1268,CREDITO_FINANCEIRO!A:K,10,FALSE)</f>
        <v>#N/A</v>
      </c>
      <c r="J1268" s="91" t="e">
        <f>VLOOKUP(B1268,CREDITO_FINANCEIRO!A:K,11,FALSE)</f>
        <v>#N/A</v>
      </c>
      <c r="K1268" s="91" t="e">
        <f>VLOOKUP(B1268,CREDITO_FINANCEIRO!A:L,12,FALSE)</f>
        <v>#N/A</v>
      </c>
      <c r="L1268" s="110" t="e">
        <f t="shared" si="190"/>
        <v>#N/A</v>
      </c>
      <c r="M1268" s="2" t="e">
        <f t="shared" si="191"/>
        <v>#N/A</v>
      </c>
      <c r="N1268" s="111" t="e">
        <f>VLOOKUP(Tabela4[[#This Row],[Proposta de Referência]],SIMP_CF!A:K,9,FALSE)</f>
        <v>#N/A</v>
      </c>
      <c r="O1268" s="111" t="e">
        <f>VLOOKUP(Tabela4[[#This Row],[Proposta de Referência]],SIMP_CF!A:K,8,FALSE)</f>
        <v>#N/A</v>
      </c>
      <c r="P1268" s="112" t="e">
        <f t="shared" si="192"/>
        <v>#N/A</v>
      </c>
      <c r="Q1268" s="112" t="e">
        <f t="shared" si="193"/>
        <v>#N/A</v>
      </c>
      <c r="R1268" t="e">
        <f t="shared" si="199"/>
        <v>#N/A</v>
      </c>
      <c r="S1268" s="108" t="e">
        <f t="shared" si="194"/>
        <v>#N/A</v>
      </c>
      <c r="T1268" s="108" t="e">
        <f t="shared" si="195"/>
        <v>#N/A</v>
      </c>
      <c r="U1268" s="110" t="e">
        <f t="shared" si="196"/>
        <v>#N/A</v>
      </c>
      <c r="V1268" t="e">
        <f t="shared" si="197"/>
        <v>#N/A</v>
      </c>
      <c r="W1268" t="str">
        <f t="shared" si="198"/>
        <v/>
      </c>
      <c r="X1268" s="24" t="str">
        <f>IFERROR(VLOOKUP(W1268,HOSPITAIS_COM_DIVIDAS!A:E,5,FALSE),"")</f>
        <v/>
      </c>
    </row>
    <row r="1269" spans="1:24" x14ac:dyDescent="0.25">
      <c r="A1269" s="52" t="str">
        <f>IFERROR((Tabela4[[#This Row],[Status da Proposta]]),"")</f>
        <v/>
      </c>
      <c r="B1269" s="121">
        <f>IFERROR((CREDITO_FINANCEIRO!A1269),"")</f>
        <v>0</v>
      </c>
      <c r="C1269" s="120" t="str">
        <f>IFERROR((VLOOKUP(B1269,CREDITO_FINANCEIRO!A:B,2,FALSE)),"")</f>
        <v/>
      </c>
      <c r="D1269" s="94" t="str">
        <f>IFERROR((VLOOKUP(B1269,CREDITO_FINANCEIRO!A:E,5,FALSE)),"")</f>
        <v/>
      </c>
      <c r="E1269" s="95" t="str">
        <f>IFERROR((VLOOKUP(B1269,CREDITO_FINANCEIRO!A:C,3,FALSE)),"")</f>
        <v/>
      </c>
      <c r="F1269" s="120" t="str">
        <f>IFERROR((VLOOKUP(B1269,CREDITO_FINANCEIRO!A:G,4,FALSE)),"")</f>
        <v/>
      </c>
      <c r="G1269" s="120" t="e">
        <f>VLOOKUP(B1269,CREDITO_FINANCEIRO!A:G,6,FALSE)</f>
        <v>#N/A</v>
      </c>
      <c r="H1269" s="120" t="e">
        <f>VLOOKUP(B1269,CREDITO_FINANCEIRO!A:G,7,FALSE)</f>
        <v>#N/A</v>
      </c>
      <c r="I1269" s="91" t="e">
        <f>VLOOKUP(B1269,CREDITO_FINANCEIRO!A:K,10,FALSE)</f>
        <v>#N/A</v>
      </c>
      <c r="J1269" s="91" t="e">
        <f>VLOOKUP(B1269,CREDITO_FINANCEIRO!A:K,11,FALSE)</f>
        <v>#N/A</v>
      </c>
      <c r="K1269" s="91" t="e">
        <f>VLOOKUP(B1269,CREDITO_FINANCEIRO!A:L,12,FALSE)</f>
        <v>#N/A</v>
      </c>
      <c r="L1269" s="110" t="e">
        <f t="shared" si="190"/>
        <v>#N/A</v>
      </c>
      <c r="M1269" s="2" t="e">
        <f t="shared" si="191"/>
        <v>#N/A</v>
      </c>
      <c r="N1269" s="111" t="e">
        <f>VLOOKUP(Tabela4[[#This Row],[Proposta de Referência]],SIMP_CF!A:K,9,FALSE)</f>
        <v>#N/A</v>
      </c>
      <c r="O1269" s="111" t="e">
        <f>VLOOKUP(Tabela4[[#This Row],[Proposta de Referência]],SIMP_CF!A:K,8,FALSE)</f>
        <v>#N/A</v>
      </c>
      <c r="P1269" s="112" t="e">
        <f t="shared" si="192"/>
        <v>#N/A</v>
      </c>
      <c r="Q1269" s="112" t="e">
        <f t="shared" si="193"/>
        <v>#N/A</v>
      </c>
      <c r="R1269" t="e">
        <f t="shared" si="199"/>
        <v>#N/A</v>
      </c>
      <c r="S1269" s="108" t="e">
        <f t="shared" si="194"/>
        <v>#N/A</v>
      </c>
      <c r="T1269" s="108" t="e">
        <f t="shared" si="195"/>
        <v>#N/A</v>
      </c>
      <c r="U1269" s="110" t="e">
        <f t="shared" si="196"/>
        <v>#N/A</v>
      </c>
      <c r="V1269" t="e">
        <f t="shared" si="197"/>
        <v>#N/A</v>
      </c>
      <c r="W1269" t="str">
        <f t="shared" si="198"/>
        <v/>
      </c>
      <c r="X1269" s="24" t="str">
        <f>IFERROR(VLOOKUP(W1269,HOSPITAIS_COM_DIVIDAS!A:E,5,FALSE),"")</f>
        <v/>
      </c>
    </row>
    <row r="1270" spans="1:24" x14ac:dyDescent="0.25">
      <c r="A1270" s="52" t="str">
        <f>IFERROR((Tabela4[[#This Row],[Status da Proposta]]),"")</f>
        <v/>
      </c>
      <c r="B1270" s="121">
        <f>IFERROR((CREDITO_FINANCEIRO!A1270),"")</f>
        <v>0</v>
      </c>
      <c r="C1270" s="120" t="str">
        <f>IFERROR((VLOOKUP(B1270,CREDITO_FINANCEIRO!A:B,2,FALSE)),"")</f>
        <v/>
      </c>
      <c r="D1270" s="94" t="str">
        <f>IFERROR((VLOOKUP(B1270,CREDITO_FINANCEIRO!A:E,5,FALSE)),"")</f>
        <v/>
      </c>
      <c r="E1270" s="95" t="str">
        <f>IFERROR((VLOOKUP(B1270,CREDITO_FINANCEIRO!A:C,3,FALSE)),"")</f>
        <v/>
      </c>
      <c r="F1270" s="120" t="str">
        <f>IFERROR((VLOOKUP(B1270,CREDITO_FINANCEIRO!A:G,4,FALSE)),"")</f>
        <v/>
      </c>
      <c r="G1270" s="120" t="e">
        <f>VLOOKUP(B1270,CREDITO_FINANCEIRO!A:G,6,FALSE)</f>
        <v>#N/A</v>
      </c>
      <c r="H1270" s="120" t="e">
        <f>VLOOKUP(B1270,CREDITO_FINANCEIRO!A:G,7,FALSE)</f>
        <v>#N/A</v>
      </c>
      <c r="I1270" s="91" t="e">
        <f>VLOOKUP(B1270,CREDITO_FINANCEIRO!A:K,10,FALSE)</f>
        <v>#N/A</v>
      </c>
      <c r="J1270" s="91" t="e">
        <f>VLOOKUP(B1270,CREDITO_FINANCEIRO!A:K,11,FALSE)</f>
        <v>#N/A</v>
      </c>
      <c r="K1270" s="91" t="e">
        <f>VLOOKUP(B1270,CREDITO_FINANCEIRO!A:L,12,FALSE)</f>
        <v>#N/A</v>
      </c>
      <c r="L1270" s="110" t="e">
        <f t="shared" si="190"/>
        <v>#N/A</v>
      </c>
      <c r="M1270" s="2" t="e">
        <f t="shared" si="191"/>
        <v>#N/A</v>
      </c>
      <c r="N1270" s="111" t="e">
        <f>VLOOKUP(Tabela4[[#This Row],[Proposta de Referência]],SIMP_CF!A:K,9,FALSE)</f>
        <v>#N/A</v>
      </c>
      <c r="O1270" s="111" t="e">
        <f>VLOOKUP(Tabela4[[#This Row],[Proposta de Referência]],SIMP_CF!A:K,8,FALSE)</f>
        <v>#N/A</v>
      </c>
      <c r="P1270" s="112" t="e">
        <f t="shared" si="192"/>
        <v>#N/A</v>
      </c>
      <c r="Q1270" s="112" t="e">
        <f t="shared" si="193"/>
        <v>#N/A</v>
      </c>
      <c r="R1270" t="e">
        <f t="shared" si="199"/>
        <v>#N/A</v>
      </c>
      <c r="S1270" s="108" t="e">
        <f t="shared" si="194"/>
        <v>#N/A</v>
      </c>
      <c r="T1270" s="108" t="e">
        <f t="shared" si="195"/>
        <v>#N/A</v>
      </c>
      <c r="U1270" s="110" t="e">
        <f t="shared" si="196"/>
        <v>#N/A</v>
      </c>
      <c r="V1270" t="e">
        <f t="shared" si="197"/>
        <v>#N/A</v>
      </c>
      <c r="W1270" t="str">
        <f t="shared" si="198"/>
        <v/>
      </c>
      <c r="X1270" s="24" t="str">
        <f>IFERROR(VLOOKUP(W1270,HOSPITAIS_COM_DIVIDAS!A:E,5,FALSE),"")</f>
        <v/>
      </c>
    </row>
    <row r="1271" spans="1:24" x14ac:dyDescent="0.25">
      <c r="A1271" s="52" t="str">
        <f>IFERROR((Tabela4[[#This Row],[Status da Proposta]]),"")</f>
        <v/>
      </c>
      <c r="B1271" s="121">
        <f>IFERROR((CREDITO_FINANCEIRO!A1271),"")</f>
        <v>0</v>
      </c>
      <c r="C1271" s="120" t="str">
        <f>IFERROR((VLOOKUP(B1271,CREDITO_FINANCEIRO!A:B,2,FALSE)),"")</f>
        <v/>
      </c>
      <c r="D1271" s="94" t="str">
        <f>IFERROR((VLOOKUP(B1271,CREDITO_FINANCEIRO!A:E,5,FALSE)),"")</f>
        <v/>
      </c>
      <c r="E1271" s="95" t="str">
        <f>IFERROR((VLOOKUP(B1271,CREDITO_FINANCEIRO!A:C,3,FALSE)),"")</f>
        <v/>
      </c>
      <c r="F1271" s="120" t="str">
        <f>IFERROR((VLOOKUP(B1271,CREDITO_FINANCEIRO!A:G,4,FALSE)),"")</f>
        <v/>
      </c>
      <c r="G1271" s="120" t="e">
        <f>VLOOKUP(B1271,CREDITO_FINANCEIRO!A:G,6,FALSE)</f>
        <v>#N/A</v>
      </c>
      <c r="H1271" s="120" t="e">
        <f>VLOOKUP(B1271,CREDITO_FINANCEIRO!A:G,7,FALSE)</f>
        <v>#N/A</v>
      </c>
      <c r="I1271" s="91" t="e">
        <f>VLOOKUP(B1271,CREDITO_FINANCEIRO!A:K,10,FALSE)</f>
        <v>#N/A</v>
      </c>
      <c r="J1271" s="91" t="e">
        <f>VLOOKUP(B1271,CREDITO_FINANCEIRO!A:K,11,FALSE)</f>
        <v>#N/A</v>
      </c>
      <c r="K1271" s="91" t="e">
        <f>VLOOKUP(B1271,CREDITO_FINANCEIRO!A:L,12,FALSE)</f>
        <v>#N/A</v>
      </c>
      <c r="L1271" s="110" t="e">
        <f t="shared" si="190"/>
        <v>#N/A</v>
      </c>
      <c r="M1271" s="2" t="e">
        <f t="shared" si="191"/>
        <v>#N/A</v>
      </c>
      <c r="N1271" s="111" t="e">
        <f>VLOOKUP(Tabela4[[#This Row],[Proposta de Referência]],SIMP_CF!A:K,9,FALSE)</f>
        <v>#N/A</v>
      </c>
      <c r="O1271" s="111" t="e">
        <f>VLOOKUP(Tabela4[[#This Row],[Proposta de Referência]],SIMP_CF!A:K,8,FALSE)</f>
        <v>#N/A</v>
      </c>
      <c r="P1271" s="112" t="e">
        <f t="shared" si="192"/>
        <v>#N/A</v>
      </c>
      <c r="Q1271" s="112" t="e">
        <f t="shared" si="193"/>
        <v>#N/A</v>
      </c>
      <c r="R1271" t="e">
        <f t="shared" si="199"/>
        <v>#N/A</v>
      </c>
      <c r="S1271" s="108" t="e">
        <f t="shared" si="194"/>
        <v>#N/A</v>
      </c>
      <c r="T1271" s="108" t="e">
        <f t="shared" si="195"/>
        <v>#N/A</v>
      </c>
      <c r="U1271" s="110" t="e">
        <f t="shared" si="196"/>
        <v>#N/A</v>
      </c>
      <c r="V1271" t="e">
        <f t="shared" si="197"/>
        <v>#N/A</v>
      </c>
      <c r="W1271" t="str">
        <f t="shared" si="198"/>
        <v/>
      </c>
      <c r="X1271" s="24" t="str">
        <f>IFERROR(VLOOKUP(W1271,HOSPITAIS_COM_DIVIDAS!A:E,5,FALSE),"")</f>
        <v/>
      </c>
    </row>
    <row r="1272" spans="1:24" x14ac:dyDescent="0.25">
      <c r="A1272" s="52" t="str">
        <f>IFERROR((Tabela4[[#This Row],[Status da Proposta]]),"")</f>
        <v/>
      </c>
      <c r="B1272" s="121">
        <f>IFERROR((CREDITO_FINANCEIRO!A1272),"")</f>
        <v>0</v>
      </c>
      <c r="C1272" s="120" t="str">
        <f>IFERROR((VLOOKUP(B1272,CREDITO_FINANCEIRO!A:B,2,FALSE)),"")</f>
        <v/>
      </c>
      <c r="D1272" s="94" t="str">
        <f>IFERROR((VLOOKUP(B1272,CREDITO_FINANCEIRO!A:E,5,FALSE)),"")</f>
        <v/>
      </c>
      <c r="E1272" s="95" t="str">
        <f>IFERROR((VLOOKUP(B1272,CREDITO_FINANCEIRO!A:C,3,FALSE)),"")</f>
        <v/>
      </c>
      <c r="F1272" s="120" t="str">
        <f>IFERROR((VLOOKUP(B1272,CREDITO_FINANCEIRO!A:G,4,FALSE)),"")</f>
        <v/>
      </c>
      <c r="G1272" s="120" t="e">
        <f>VLOOKUP(B1272,CREDITO_FINANCEIRO!A:G,6,FALSE)</f>
        <v>#N/A</v>
      </c>
      <c r="H1272" s="120" t="e">
        <f>VLOOKUP(B1272,CREDITO_FINANCEIRO!A:G,7,FALSE)</f>
        <v>#N/A</v>
      </c>
      <c r="I1272" s="91" t="e">
        <f>VLOOKUP(B1272,CREDITO_FINANCEIRO!A:K,10,FALSE)</f>
        <v>#N/A</v>
      </c>
      <c r="J1272" s="91" t="e">
        <f>VLOOKUP(B1272,CREDITO_FINANCEIRO!A:K,11,FALSE)</f>
        <v>#N/A</v>
      </c>
      <c r="K1272" s="91" t="e">
        <f>VLOOKUP(B1272,CREDITO_FINANCEIRO!A:L,12,FALSE)</f>
        <v>#N/A</v>
      </c>
      <c r="L1272" s="110" t="e">
        <f t="shared" si="190"/>
        <v>#N/A</v>
      </c>
      <c r="M1272" s="2" t="e">
        <f t="shared" si="191"/>
        <v>#N/A</v>
      </c>
      <c r="N1272" s="111" t="e">
        <f>VLOOKUP(Tabela4[[#This Row],[Proposta de Referência]],SIMP_CF!A:K,9,FALSE)</f>
        <v>#N/A</v>
      </c>
      <c r="O1272" s="111" t="e">
        <f>VLOOKUP(Tabela4[[#This Row],[Proposta de Referência]],SIMP_CF!A:K,8,FALSE)</f>
        <v>#N/A</v>
      </c>
      <c r="P1272" s="112" t="e">
        <f t="shared" si="192"/>
        <v>#N/A</v>
      </c>
      <c r="Q1272" s="112" t="e">
        <f t="shared" si="193"/>
        <v>#N/A</v>
      </c>
      <c r="R1272" t="e">
        <f t="shared" si="199"/>
        <v>#N/A</v>
      </c>
      <c r="S1272" s="108" t="e">
        <f t="shared" si="194"/>
        <v>#N/A</v>
      </c>
      <c r="T1272" s="108" t="e">
        <f t="shared" si="195"/>
        <v>#N/A</v>
      </c>
      <c r="U1272" s="110" t="e">
        <f t="shared" si="196"/>
        <v>#N/A</v>
      </c>
      <c r="V1272" t="e">
        <f t="shared" si="197"/>
        <v>#N/A</v>
      </c>
      <c r="W1272" t="str">
        <f t="shared" si="198"/>
        <v/>
      </c>
      <c r="X1272" s="24" t="str">
        <f>IFERROR(VLOOKUP(W1272,HOSPITAIS_COM_DIVIDAS!A:E,5,FALSE),"")</f>
        <v/>
      </c>
    </row>
    <row r="1273" spans="1:24" x14ac:dyDescent="0.25">
      <c r="A1273" s="52" t="str">
        <f>IFERROR((Tabela4[[#This Row],[Status da Proposta]]),"")</f>
        <v/>
      </c>
      <c r="B1273" s="121">
        <f>IFERROR((CREDITO_FINANCEIRO!A1273),"")</f>
        <v>0</v>
      </c>
      <c r="C1273" s="120" t="str">
        <f>IFERROR((VLOOKUP(B1273,CREDITO_FINANCEIRO!A:B,2,FALSE)),"")</f>
        <v/>
      </c>
      <c r="D1273" s="94" t="str">
        <f>IFERROR((VLOOKUP(B1273,CREDITO_FINANCEIRO!A:E,5,FALSE)),"")</f>
        <v/>
      </c>
      <c r="E1273" s="95" t="str">
        <f>IFERROR((VLOOKUP(B1273,CREDITO_FINANCEIRO!A:C,3,FALSE)),"")</f>
        <v/>
      </c>
      <c r="F1273" s="120" t="str">
        <f>IFERROR((VLOOKUP(B1273,CREDITO_FINANCEIRO!A:G,4,FALSE)),"")</f>
        <v/>
      </c>
      <c r="G1273" s="120" t="e">
        <f>VLOOKUP(B1273,CREDITO_FINANCEIRO!A:G,6,FALSE)</f>
        <v>#N/A</v>
      </c>
      <c r="H1273" s="120" t="e">
        <f>VLOOKUP(B1273,CREDITO_FINANCEIRO!A:G,7,FALSE)</f>
        <v>#N/A</v>
      </c>
      <c r="I1273" s="91" t="e">
        <f>VLOOKUP(B1273,CREDITO_FINANCEIRO!A:K,10,FALSE)</f>
        <v>#N/A</v>
      </c>
      <c r="J1273" s="91" t="e">
        <f>VLOOKUP(B1273,CREDITO_FINANCEIRO!A:K,11,FALSE)</f>
        <v>#N/A</v>
      </c>
      <c r="K1273" s="91" t="e">
        <f>VLOOKUP(B1273,CREDITO_FINANCEIRO!A:L,12,FALSE)</f>
        <v>#N/A</v>
      </c>
      <c r="L1273" s="110" t="e">
        <f t="shared" si="190"/>
        <v>#N/A</v>
      </c>
      <c r="M1273" s="2" t="e">
        <f t="shared" si="191"/>
        <v>#N/A</v>
      </c>
      <c r="N1273" s="111" t="e">
        <f>VLOOKUP(Tabela4[[#This Row],[Proposta de Referência]],SIMP_CF!A:K,9,FALSE)</f>
        <v>#N/A</v>
      </c>
      <c r="O1273" s="111" t="e">
        <f>VLOOKUP(Tabela4[[#This Row],[Proposta de Referência]],SIMP_CF!A:K,8,FALSE)</f>
        <v>#N/A</v>
      </c>
      <c r="P1273" s="112" t="e">
        <f t="shared" si="192"/>
        <v>#N/A</v>
      </c>
      <c r="Q1273" s="112" t="e">
        <f t="shared" si="193"/>
        <v>#N/A</v>
      </c>
      <c r="R1273" t="e">
        <f t="shared" si="199"/>
        <v>#N/A</v>
      </c>
      <c r="S1273" s="108" t="e">
        <f t="shared" si="194"/>
        <v>#N/A</v>
      </c>
      <c r="T1273" s="108" t="e">
        <f t="shared" si="195"/>
        <v>#N/A</v>
      </c>
      <c r="U1273" s="110" t="e">
        <f t="shared" si="196"/>
        <v>#N/A</v>
      </c>
      <c r="V1273" t="e">
        <f t="shared" si="197"/>
        <v>#N/A</v>
      </c>
      <c r="W1273" t="str">
        <f t="shared" si="198"/>
        <v/>
      </c>
      <c r="X1273" s="24" t="str">
        <f>IFERROR(VLOOKUP(W1273,HOSPITAIS_COM_DIVIDAS!A:E,5,FALSE),"")</f>
        <v/>
      </c>
    </row>
    <row r="1274" spans="1:24" x14ac:dyDescent="0.25">
      <c r="A1274" s="52" t="str">
        <f>IFERROR((Tabela4[[#This Row],[Status da Proposta]]),"")</f>
        <v/>
      </c>
      <c r="B1274" s="121">
        <f>IFERROR((CREDITO_FINANCEIRO!A1274),"")</f>
        <v>0</v>
      </c>
      <c r="C1274" s="120" t="str">
        <f>IFERROR((VLOOKUP(B1274,CREDITO_FINANCEIRO!A:B,2,FALSE)),"")</f>
        <v/>
      </c>
      <c r="D1274" s="94" t="str">
        <f>IFERROR((VLOOKUP(B1274,CREDITO_FINANCEIRO!A:E,5,FALSE)),"")</f>
        <v/>
      </c>
      <c r="E1274" s="95" t="str">
        <f>IFERROR((VLOOKUP(B1274,CREDITO_FINANCEIRO!A:C,3,FALSE)),"")</f>
        <v/>
      </c>
      <c r="F1274" s="120" t="str">
        <f>IFERROR((VLOOKUP(B1274,CREDITO_FINANCEIRO!A:G,4,FALSE)),"")</f>
        <v/>
      </c>
      <c r="G1274" s="120" t="e">
        <f>VLOOKUP(B1274,CREDITO_FINANCEIRO!A:G,6,FALSE)</f>
        <v>#N/A</v>
      </c>
      <c r="H1274" s="120" t="e">
        <f>VLOOKUP(B1274,CREDITO_FINANCEIRO!A:G,7,FALSE)</f>
        <v>#N/A</v>
      </c>
      <c r="I1274" s="91" t="e">
        <f>VLOOKUP(B1274,CREDITO_FINANCEIRO!A:K,10,FALSE)</f>
        <v>#N/A</v>
      </c>
      <c r="J1274" s="91" t="e">
        <f>VLOOKUP(B1274,CREDITO_FINANCEIRO!A:K,11,FALSE)</f>
        <v>#N/A</v>
      </c>
      <c r="K1274" s="91" t="e">
        <f>VLOOKUP(B1274,CREDITO_FINANCEIRO!A:L,12,FALSE)</f>
        <v>#N/A</v>
      </c>
      <c r="L1274" s="110" t="e">
        <f t="shared" si="190"/>
        <v>#N/A</v>
      </c>
      <c r="M1274" s="2" t="e">
        <f t="shared" si="191"/>
        <v>#N/A</v>
      </c>
      <c r="N1274" s="111" t="e">
        <f>VLOOKUP(Tabela4[[#This Row],[Proposta de Referência]],SIMP_CF!A:K,9,FALSE)</f>
        <v>#N/A</v>
      </c>
      <c r="O1274" s="111" t="e">
        <f>VLOOKUP(Tabela4[[#This Row],[Proposta de Referência]],SIMP_CF!A:K,8,FALSE)</f>
        <v>#N/A</v>
      </c>
      <c r="P1274" s="112" t="e">
        <f t="shared" si="192"/>
        <v>#N/A</v>
      </c>
      <c r="Q1274" s="112" t="e">
        <f t="shared" si="193"/>
        <v>#N/A</v>
      </c>
      <c r="R1274" t="e">
        <f t="shared" si="199"/>
        <v>#N/A</v>
      </c>
      <c r="S1274" s="108" t="e">
        <f t="shared" si="194"/>
        <v>#N/A</v>
      </c>
      <c r="T1274" s="108" t="e">
        <f t="shared" si="195"/>
        <v>#N/A</v>
      </c>
      <c r="U1274" s="110" t="e">
        <f t="shared" si="196"/>
        <v>#N/A</v>
      </c>
      <c r="V1274" t="e">
        <f t="shared" si="197"/>
        <v>#N/A</v>
      </c>
      <c r="W1274" t="str">
        <f t="shared" si="198"/>
        <v/>
      </c>
      <c r="X1274" s="24" t="str">
        <f>IFERROR(VLOOKUP(W1274,HOSPITAIS_COM_DIVIDAS!A:E,5,FALSE),"")</f>
        <v/>
      </c>
    </row>
    <row r="1275" spans="1:24" x14ac:dyDescent="0.25">
      <c r="A1275" s="52" t="str">
        <f>IFERROR((Tabela4[[#This Row],[Status da Proposta]]),"")</f>
        <v/>
      </c>
      <c r="B1275" s="121">
        <f>IFERROR((CREDITO_FINANCEIRO!A1275),"")</f>
        <v>0</v>
      </c>
      <c r="C1275" s="120" t="str">
        <f>IFERROR((VLOOKUP(B1275,CREDITO_FINANCEIRO!A:B,2,FALSE)),"")</f>
        <v/>
      </c>
      <c r="D1275" s="94" t="str">
        <f>IFERROR((VLOOKUP(B1275,CREDITO_FINANCEIRO!A:E,5,FALSE)),"")</f>
        <v/>
      </c>
      <c r="E1275" s="95" t="str">
        <f>IFERROR((VLOOKUP(B1275,CREDITO_FINANCEIRO!A:C,3,FALSE)),"")</f>
        <v/>
      </c>
      <c r="F1275" s="120" t="str">
        <f>IFERROR((VLOOKUP(B1275,CREDITO_FINANCEIRO!A:G,4,FALSE)),"")</f>
        <v/>
      </c>
      <c r="G1275" s="120" t="e">
        <f>VLOOKUP(B1275,CREDITO_FINANCEIRO!A:G,6,FALSE)</f>
        <v>#N/A</v>
      </c>
      <c r="H1275" s="120" t="e">
        <f>VLOOKUP(B1275,CREDITO_FINANCEIRO!A:G,7,FALSE)</f>
        <v>#N/A</v>
      </c>
      <c r="I1275" s="91" t="e">
        <f>VLOOKUP(B1275,CREDITO_FINANCEIRO!A:K,10,FALSE)</f>
        <v>#N/A</v>
      </c>
      <c r="J1275" s="91" t="e">
        <f>VLOOKUP(B1275,CREDITO_FINANCEIRO!A:K,11,FALSE)</f>
        <v>#N/A</v>
      </c>
      <c r="K1275" s="91" t="e">
        <f>VLOOKUP(B1275,CREDITO_FINANCEIRO!A:L,12,FALSE)</f>
        <v>#N/A</v>
      </c>
      <c r="L1275" s="110" t="e">
        <f t="shared" si="190"/>
        <v>#N/A</v>
      </c>
      <c r="M1275" s="2" t="e">
        <f t="shared" si="191"/>
        <v>#N/A</v>
      </c>
      <c r="N1275" s="111" t="e">
        <f>VLOOKUP(Tabela4[[#This Row],[Proposta de Referência]],SIMP_CF!A:K,9,FALSE)</f>
        <v>#N/A</v>
      </c>
      <c r="O1275" s="111" t="e">
        <f>VLOOKUP(Tabela4[[#This Row],[Proposta de Referência]],SIMP_CF!A:K,8,FALSE)</f>
        <v>#N/A</v>
      </c>
      <c r="P1275" s="112" t="e">
        <f t="shared" si="192"/>
        <v>#N/A</v>
      </c>
      <c r="Q1275" s="112" t="e">
        <f t="shared" si="193"/>
        <v>#N/A</v>
      </c>
      <c r="R1275" t="e">
        <f t="shared" si="199"/>
        <v>#N/A</v>
      </c>
      <c r="S1275" s="108" t="e">
        <f t="shared" si="194"/>
        <v>#N/A</v>
      </c>
      <c r="T1275" s="108" t="e">
        <f t="shared" si="195"/>
        <v>#N/A</v>
      </c>
      <c r="U1275" s="110" t="e">
        <f t="shared" si="196"/>
        <v>#N/A</v>
      </c>
      <c r="V1275" t="e">
        <f t="shared" si="197"/>
        <v>#N/A</v>
      </c>
      <c r="W1275" t="str">
        <f t="shared" si="198"/>
        <v/>
      </c>
      <c r="X1275" s="24" t="str">
        <f>IFERROR(VLOOKUP(W1275,HOSPITAIS_COM_DIVIDAS!A:E,5,FALSE),"")</f>
        <v/>
      </c>
    </row>
    <row r="1276" spans="1:24" x14ac:dyDescent="0.25">
      <c r="A1276" s="52" t="str">
        <f>IFERROR((Tabela4[[#This Row],[Status da Proposta]]),"")</f>
        <v/>
      </c>
      <c r="B1276" s="121">
        <f>IFERROR((CREDITO_FINANCEIRO!A1276),"")</f>
        <v>0</v>
      </c>
      <c r="C1276" s="120" t="str">
        <f>IFERROR((VLOOKUP(B1276,CREDITO_FINANCEIRO!A:B,2,FALSE)),"")</f>
        <v/>
      </c>
      <c r="D1276" s="94" t="str">
        <f>IFERROR((VLOOKUP(B1276,CREDITO_FINANCEIRO!A:E,5,FALSE)),"")</f>
        <v/>
      </c>
      <c r="E1276" s="95" t="str">
        <f>IFERROR((VLOOKUP(B1276,CREDITO_FINANCEIRO!A:C,3,FALSE)),"")</f>
        <v/>
      </c>
      <c r="F1276" s="120" t="str">
        <f>IFERROR((VLOOKUP(B1276,CREDITO_FINANCEIRO!A:G,4,FALSE)),"")</f>
        <v/>
      </c>
      <c r="G1276" s="120" t="e">
        <f>VLOOKUP(B1276,CREDITO_FINANCEIRO!A:G,6,FALSE)</f>
        <v>#N/A</v>
      </c>
      <c r="H1276" s="120" t="e">
        <f>VLOOKUP(B1276,CREDITO_FINANCEIRO!A:G,7,FALSE)</f>
        <v>#N/A</v>
      </c>
      <c r="I1276" s="91" t="e">
        <f>VLOOKUP(B1276,CREDITO_FINANCEIRO!A:K,10,FALSE)</f>
        <v>#N/A</v>
      </c>
      <c r="J1276" s="91" t="e">
        <f>VLOOKUP(B1276,CREDITO_FINANCEIRO!A:K,11,FALSE)</f>
        <v>#N/A</v>
      </c>
      <c r="K1276" s="91" t="e">
        <f>VLOOKUP(B1276,CREDITO_FINANCEIRO!A:L,12,FALSE)</f>
        <v>#N/A</v>
      </c>
      <c r="L1276" s="110" t="e">
        <f t="shared" si="190"/>
        <v>#N/A</v>
      </c>
      <c r="M1276" s="2" t="e">
        <f t="shared" si="191"/>
        <v>#N/A</v>
      </c>
      <c r="N1276" s="111" t="e">
        <f>VLOOKUP(Tabela4[[#This Row],[Proposta de Referência]],SIMP_CF!A:K,9,FALSE)</f>
        <v>#N/A</v>
      </c>
      <c r="O1276" s="111" t="e">
        <f>VLOOKUP(Tabela4[[#This Row],[Proposta de Referência]],SIMP_CF!A:K,8,FALSE)</f>
        <v>#N/A</v>
      </c>
      <c r="P1276" s="112" t="e">
        <f t="shared" si="192"/>
        <v>#N/A</v>
      </c>
      <c r="Q1276" s="112" t="e">
        <f t="shared" si="193"/>
        <v>#N/A</v>
      </c>
      <c r="R1276" t="e">
        <f t="shared" si="199"/>
        <v>#N/A</v>
      </c>
      <c r="S1276" s="108" t="e">
        <f t="shared" si="194"/>
        <v>#N/A</v>
      </c>
      <c r="T1276" s="108" t="e">
        <f t="shared" si="195"/>
        <v>#N/A</v>
      </c>
      <c r="U1276" s="110" t="e">
        <f t="shared" si="196"/>
        <v>#N/A</v>
      </c>
      <c r="V1276" t="e">
        <f t="shared" si="197"/>
        <v>#N/A</v>
      </c>
      <c r="W1276" t="str">
        <f t="shared" si="198"/>
        <v/>
      </c>
      <c r="X1276" s="24" t="str">
        <f>IFERROR(VLOOKUP(W1276,HOSPITAIS_COM_DIVIDAS!A:E,5,FALSE),"")</f>
        <v/>
      </c>
    </row>
    <row r="1277" spans="1:24" x14ac:dyDescent="0.25">
      <c r="A1277" s="52" t="str">
        <f>IFERROR((Tabela4[[#This Row],[Status da Proposta]]),"")</f>
        <v/>
      </c>
      <c r="B1277" s="121">
        <f>IFERROR((CREDITO_FINANCEIRO!A1277),"")</f>
        <v>0</v>
      </c>
      <c r="C1277" s="120" t="str">
        <f>IFERROR((VLOOKUP(B1277,CREDITO_FINANCEIRO!A:B,2,FALSE)),"")</f>
        <v/>
      </c>
      <c r="D1277" s="94" t="str">
        <f>IFERROR((VLOOKUP(B1277,CREDITO_FINANCEIRO!A:E,5,FALSE)),"")</f>
        <v/>
      </c>
      <c r="E1277" s="95" t="str">
        <f>IFERROR((VLOOKUP(B1277,CREDITO_FINANCEIRO!A:C,3,FALSE)),"")</f>
        <v/>
      </c>
      <c r="F1277" s="120" t="str">
        <f>IFERROR((VLOOKUP(B1277,CREDITO_FINANCEIRO!A:G,4,FALSE)),"")</f>
        <v/>
      </c>
      <c r="G1277" s="120" t="e">
        <f>VLOOKUP(B1277,CREDITO_FINANCEIRO!A:G,6,FALSE)</f>
        <v>#N/A</v>
      </c>
      <c r="H1277" s="120" t="e">
        <f>VLOOKUP(B1277,CREDITO_FINANCEIRO!A:G,7,FALSE)</f>
        <v>#N/A</v>
      </c>
      <c r="I1277" s="91" t="e">
        <f>VLOOKUP(B1277,CREDITO_FINANCEIRO!A:K,10,FALSE)</f>
        <v>#N/A</v>
      </c>
      <c r="J1277" s="91" t="e">
        <f>VLOOKUP(B1277,CREDITO_FINANCEIRO!A:K,11,FALSE)</f>
        <v>#N/A</v>
      </c>
      <c r="K1277" s="91" t="e">
        <f>VLOOKUP(B1277,CREDITO_FINANCEIRO!A:L,12,FALSE)</f>
        <v>#N/A</v>
      </c>
      <c r="L1277" s="110" t="e">
        <f t="shared" si="190"/>
        <v>#N/A</v>
      </c>
      <c r="M1277" s="2" t="e">
        <f t="shared" si="191"/>
        <v>#N/A</v>
      </c>
      <c r="N1277" s="111" t="e">
        <f>VLOOKUP(Tabela4[[#This Row],[Proposta de Referência]],SIMP_CF!A:K,9,FALSE)</f>
        <v>#N/A</v>
      </c>
      <c r="O1277" s="111" t="e">
        <f>VLOOKUP(Tabela4[[#This Row],[Proposta de Referência]],SIMP_CF!A:K,8,FALSE)</f>
        <v>#N/A</v>
      </c>
      <c r="P1277" s="112" t="e">
        <f t="shared" si="192"/>
        <v>#N/A</v>
      </c>
      <c r="Q1277" s="112" t="e">
        <f t="shared" si="193"/>
        <v>#N/A</v>
      </c>
      <c r="R1277" t="e">
        <f t="shared" si="199"/>
        <v>#N/A</v>
      </c>
      <c r="S1277" s="108" t="e">
        <f t="shared" si="194"/>
        <v>#N/A</v>
      </c>
      <c r="T1277" s="108" t="e">
        <f t="shared" si="195"/>
        <v>#N/A</v>
      </c>
      <c r="U1277" s="110" t="e">
        <f t="shared" si="196"/>
        <v>#N/A</v>
      </c>
      <c r="V1277" t="e">
        <f t="shared" si="197"/>
        <v>#N/A</v>
      </c>
      <c r="W1277" t="str">
        <f t="shared" si="198"/>
        <v/>
      </c>
      <c r="X1277" s="24" t="str">
        <f>IFERROR(VLOOKUP(W1277,HOSPITAIS_COM_DIVIDAS!A:E,5,FALSE),"")</f>
        <v/>
      </c>
    </row>
    <row r="1278" spans="1:24" x14ac:dyDescent="0.25">
      <c r="A1278" s="52" t="str">
        <f>IFERROR((Tabela4[[#This Row],[Status da Proposta]]),"")</f>
        <v/>
      </c>
      <c r="B1278" s="121">
        <f>IFERROR((CREDITO_FINANCEIRO!A1278),"")</f>
        <v>0</v>
      </c>
      <c r="C1278" s="120" t="str">
        <f>IFERROR((VLOOKUP(B1278,CREDITO_FINANCEIRO!A:B,2,FALSE)),"")</f>
        <v/>
      </c>
      <c r="D1278" s="94" t="str">
        <f>IFERROR((VLOOKUP(B1278,CREDITO_FINANCEIRO!A:E,5,FALSE)),"")</f>
        <v/>
      </c>
      <c r="E1278" s="95" t="str">
        <f>IFERROR((VLOOKUP(B1278,CREDITO_FINANCEIRO!A:C,3,FALSE)),"")</f>
        <v/>
      </c>
      <c r="F1278" s="120" t="str">
        <f>IFERROR((VLOOKUP(B1278,CREDITO_FINANCEIRO!A:G,4,FALSE)),"")</f>
        <v/>
      </c>
      <c r="G1278" s="120" t="e">
        <f>VLOOKUP(B1278,CREDITO_FINANCEIRO!A:G,6,FALSE)</f>
        <v>#N/A</v>
      </c>
      <c r="H1278" s="120" t="e">
        <f>VLOOKUP(B1278,CREDITO_FINANCEIRO!A:G,7,FALSE)</f>
        <v>#N/A</v>
      </c>
      <c r="I1278" s="91" t="e">
        <f>VLOOKUP(B1278,CREDITO_FINANCEIRO!A:K,10,FALSE)</f>
        <v>#N/A</v>
      </c>
      <c r="J1278" s="91" t="e">
        <f>VLOOKUP(B1278,CREDITO_FINANCEIRO!A:K,11,FALSE)</f>
        <v>#N/A</v>
      </c>
      <c r="K1278" s="91" t="e">
        <f>VLOOKUP(B1278,CREDITO_FINANCEIRO!A:L,12,FALSE)</f>
        <v>#N/A</v>
      </c>
      <c r="L1278" s="110" t="e">
        <f t="shared" si="190"/>
        <v>#N/A</v>
      </c>
      <c r="M1278" s="2" t="e">
        <f t="shared" si="191"/>
        <v>#N/A</v>
      </c>
      <c r="N1278" s="111" t="e">
        <f>VLOOKUP(Tabela4[[#This Row],[Proposta de Referência]],SIMP_CF!A:K,9,FALSE)</f>
        <v>#N/A</v>
      </c>
      <c r="O1278" s="111" t="e">
        <f>VLOOKUP(Tabela4[[#This Row],[Proposta de Referência]],SIMP_CF!A:K,8,FALSE)</f>
        <v>#N/A</v>
      </c>
      <c r="P1278" s="112" t="e">
        <f t="shared" si="192"/>
        <v>#N/A</v>
      </c>
      <c r="Q1278" s="112" t="e">
        <f t="shared" si="193"/>
        <v>#N/A</v>
      </c>
      <c r="R1278" t="e">
        <f t="shared" si="199"/>
        <v>#N/A</v>
      </c>
      <c r="S1278" s="108" t="e">
        <f t="shared" si="194"/>
        <v>#N/A</v>
      </c>
      <c r="T1278" s="108" t="e">
        <f t="shared" si="195"/>
        <v>#N/A</v>
      </c>
      <c r="U1278" s="110" t="e">
        <f t="shared" si="196"/>
        <v>#N/A</v>
      </c>
      <c r="V1278" t="e">
        <f t="shared" si="197"/>
        <v>#N/A</v>
      </c>
      <c r="W1278" t="str">
        <f t="shared" si="198"/>
        <v/>
      </c>
      <c r="X1278" s="24" t="str">
        <f>IFERROR(VLOOKUP(W1278,HOSPITAIS_COM_DIVIDAS!A:E,5,FALSE),"")</f>
        <v/>
      </c>
    </row>
    <row r="1279" spans="1:24" x14ac:dyDescent="0.25">
      <c r="A1279" s="52" t="str">
        <f>IFERROR((Tabela4[[#This Row],[Status da Proposta]]),"")</f>
        <v/>
      </c>
      <c r="B1279" s="121">
        <f>IFERROR((CREDITO_FINANCEIRO!A1279),"")</f>
        <v>0</v>
      </c>
      <c r="C1279" s="120" t="str">
        <f>IFERROR((VLOOKUP(B1279,CREDITO_FINANCEIRO!A:B,2,FALSE)),"")</f>
        <v/>
      </c>
      <c r="D1279" s="94" t="str">
        <f>IFERROR((VLOOKUP(B1279,CREDITO_FINANCEIRO!A:E,5,FALSE)),"")</f>
        <v/>
      </c>
      <c r="E1279" s="95" t="str">
        <f>IFERROR((VLOOKUP(B1279,CREDITO_FINANCEIRO!A:C,3,FALSE)),"")</f>
        <v/>
      </c>
      <c r="F1279" s="120" t="str">
        <f>IFERROR((VLOOKUP(B1279,CREDITO_FINANCEIRO!A:G,4,FALSE)),"")</f>
        <v/>
      </c>
      <c r="G1279" s="120" t="e">
        <f>VLOOKUP(B1279,CREDITO_FINANCEIRO!A:G,6,FALSE)</f>
        <v>#N/A</v>
      </c>
      <c r="H1279" s="120" t="e">
        <f>VLOOKUP(B1279,CREDITO_FINANCEIRO!A:G,7,FALSE)</f>
        <v>#N/A</v>
      </c>
      <c r="I1279" s="91" t="e">
        <f>VLOOKUP(B1279,CREDITO_FINANCEIRO!A:K,10,FALSE)</f>
        <v>#N/A</v>
      </c>
      <c r="J1279" s="91" t="e">
        <f>VLOOKUP(B1279,CREDITO_FINANCEIRO!A:K,11,FALSE)</f>
        <v>#N/A</v>
      </c>
      <c r="K1279" s="91" t="e">
        <f>VLOOKUP(B1279,CREDITO_FINANCEIRO!A:L,12,FALSE)</f>
        <v>#N/A</v>
      </c>
      <c r="L1279" s="110" t="e">
        <f t="shared" si="190"/>
        <v>#N/A</v>
      </c>
      <c r="M1279" s="2" t="e">
        <f t="shared" si="191"/>
        <v>#N/A</v>
      </c>
      <c r="N1279" s="111" t="e">
        <f>VLOOKUP(Tabela4[[#This Row],[Proposta de Referência]],SIMP_CF!A:K,9,FALSE)</f>
        <v>#N/A</v>
      </c>
      <c r="O1279" s="111" t="e">
        <f>VLOOKUP(Tabela4[[#This Row],[Proposta de Referência]],SIMP_CF!A:K,8,FALSE)</f>
        <v>#N/A</v>
      </c>
      <c r="P1279" s="112" t="e">
        <f t="shared" si="192"/>
        <v>#N/A</v>
      </c>
      <c r="Q1279" s="112" t="e">
        <f t="shared" si="193"/>
        <v>#N/A</v>
      </c>
      <c r="R1279" t="e">
        <f t="shared" si="199"/>
        <v>#N/A</v>
      </c>
      <c r="S1279" s="108" t="e">
        <f t="shared" si="194"/>
        <v>#N/A</v>
      </c>
      <c r="T1279" s="108" t="e">
        <f t="shared" si="195"/>
        <v>#N/A</v>
      </c>
      <c r="U1279" s="110" t="e">
        <f t="shared" si="196"/>
        <v>#N/A</v>
      </c>
      <c r="V1279" t="e">
        <f t="shared" si="197"/>
        <v>#N/A</v>
      </c>
      <c r="W1279" t="str">
        <f t="shared" si="198"/>
        <v/>
      </c>
      <c r="X1279" s="24" t="str">
        <f>IFERROR(VLOOKUP(W1279,HOSPITAIS_COM_DIVIDAS!A:E,5,FALSE),"")</f>
        <v/>
      </c>
    </row>
    <row r="1280" spans="1:24" x14ac:dyDescent="0.25">
      <c r="A1280" s="52" t="str">
        <f>IFERROR((Tabela4[[#This Row],[Status da Proposta]]),"")</f>
        <v/>
      </c>
      <c r="B1280" s="121">
        <f>IFERROR((CREDITO_FINANCEIRO!A1280),"")</f>
        <v>0</v>
      </c>
      <c r="C1280" s="120" t="str">
        <f>IFERROR((VLOOKUP(B1280,CREDITO_FINANCEIRO!A:B,2,FALSE)),"")</f>
        <v/>
      </c>
      <c r="D1280" s="94" t="str">
        <f>IFERROR((VLOOKUP(B1280,CREDITO_FINANCEIRO!A:E,5,FALSE)),"")</f>
        <v/>
      </c>
      <c r="E1280" s="95" t="str">
        <f>IFERROR((VLOOKUP(B1280,CREDITO_FINANCEIRO!A:C,3,FALSE)),"")</f>
        <v/>
      </c>
      <c r="F1280" s="120" t="str">
        <f>IFERROR((VLOOKUP(B1280,CREDITO_FINANCEIRO!A:G,4,FALSE)),"")</f>
        <v/>
      </c>
      <c r="G1280" s="120" t="e">
        <f>VLOOKUP(B1280,CREDITO_FINANCEIRO!A:G,6,FALSE)</f>
        <v>#N/A</v>
      </c>
      <c r="H1280" s="120" t="e">
        <f>VLOOKUP(B1280,CREDITO_FINANCEIRO!A:G,7,FALSE)</f>
        <v>#N/A</v>
      </c>
      <c r="I1280" s="91" t="e">
        <f>VLOOKUP(B1280,CREDITO_FINANCEIRO!A:K,10,FALSE)</f>
        <v>#N/A</v>
      </c>
      <c r="J1280" s="91" t="e">
        <f>VLOOKUP(B1280,CREDITO_FINANCEIRO!A:K,11,FALSE)</f>
        <v>#N/A</v>
      </c>
      <c r="K1280" s="91" t="e">
        <f>VLOOKUP(B1280,CREDITO_FINANCEIRO!A:L,12,FALSE)</f>
        <v>#N/A</v>
      </c>
      <c r="L1280" s="110" t="e">
        <f t="shared" si="190"/>
        <v>#N/A</v>
      </c>
      <c r="M1280" s="2" t="e">
        <f t="shared" si="191"/>
        <v>#N/A</v>
      </c>
      <c r="N1280" s="111" t="e">
        <f>VLOOKUP(Tabela4[[#This Row],[Proposta de Referência]],SIMP_CF!A:K,9,FALSE)</f>
        <v>#N/A</v>
      </c>
      <c r="O1280" s="111" t="e">
        <f>VLOOKUP(Tabela4[[#This Row],[Proposta de Referência]],SIMP_CF!A:K,8,FALSE)</f>
        <v>#N/A</v>
      </c>
      <c r="P1280" s="112" t="e">
        <f t="shared" si="192"/>
        <v>#N/A</v>
      </c>
      <c r="Q1280" s="112" t="e">
        <f t="shared" si="193"/>
        <v>#N/A</v>
      </c>
      <c r="R1280" t="e">
        <f t="shared" si="199"/>
        <v>#N/A</v>
      </c>
      <c r="S1280" s="108" t="e">
        <f t="shared" si="194"/>
        <v>#N/A</v>
      </c>
      <c r="T1280" s="108" t="e">
        <f t="shared" si="195"/>
        <v>#N/A</v>
      </c>
      <c r="U1280" s="110" t="e">
        <f t="shared" si="196"/>
        <v>#N/A</v>
      </c>
      <c r="V1280" t="e">
        <f t="shared" si="197"/>
        <v>#N/A</v>
      </c>
      <c r="W1280" t="str">
        <f t="shared" si="198"/>
        <v/>
      </c>
      <c r="X1280" s="24" t="str">
        <f>IFERROR(VLOOKUP(W1280,HOSPITAIS_COM_DIVIDAS!A:E,5,FALSE),"")</f>
        <v/>
      </c>
    </row>
    <row r="1281" spans="1:24" x14ac:dyDescent="0.25">
      <c r="A1281" s="52" t="str">
        <f>IFERROR((Tabela4[[#This Row],[Status da Proposta]]),"")</f>
        <v/>
      </c>
      <c r="B1281" s="121">
        <f>IFERROR((CREDITO_FINANCEIRO!A1281),"")</f>
        <v>0</v>
      </c>
      <c r="C1281" s="120" t="str">
        <f>IFERROR((VLOOKUP(B1281,CREDITO_FINANCEIRO!A:B,2,FALSE)),"")</f>
        <v/>
      </c>
      <c r="D1281" s="94" t="str">
        <f>IFERROR((VLOOKUP(B1281,CREDITO_FINANCEIRO!A:E,5,FALSE)),"")</f>
        <v/>
      </c>
      <c r="E1281" s="95" t="str">
        <f>IFERROR((VLOOKUP(B1281,CREDITO_FINANCEIRO!A:C,3,FALSE)),"")</f>
        <v/>
      </c>
      <c r="F1281" s="120" t="str">
        <f>IFERROR((VLOOKUP(B1281,CREDITO_FINANCEIRO!A:G,4,FALSE)),"")</f>
        <v/>
      </c>
      <c r="G1281" s="120" t="e">
        <f>VLOOKUP(B1281,CREDITO_FINANCEIRO!A:G,6,FALSE)</f>
        <v>#N/A</v>
      </c>
      <c r="H1281" s="120" t="e">
        <f>VLOOKUP(B1281,CREDITO_FINANCEIRO!A:G,7,FALSE)</f>
        <v>#N/A</v>
      </c>
      <c r="I1281" s="91" t="e">
        <f>VLOOKUP(B1281,CREDITO_FINANCEIRO!A:K,10,FALSE)</f>
        <v>#N/A</v>
      </c>
      <c r="J1281" s="91" t="e">
        <f>VLOOKUP(B1281,CREDITO_FINANCEIRO!A:K,11,FALSE)</f>
        <v>#N/A</v>
      </c>
      <c r="K1281" s="91" t="e">
        <f>VLOOKUP(B1281,CREDITO_FINANCEIRO!A:L,12,FALSE)</f>
        <v>#N/A</v>
      </c>
      <c r="L1281" s="110" t="e">
        <f t="shared" si="190"/>
        <v>#N/A</v>
      </c>
      <c r="M1281" s="2" t="e">
        <f t="shared" si="191"/>
        <v>#N/A</v>
      </c>
      <c r="N1281" s="111" t="e">
        <f>VLOOKUP(Tabela4[[#This Row],[Proposta de Referência]],SIMP_CF!A:K,9,FALSE)</f>
        <v>#N/A</v>
      </c>
      <c r="O1281" s="111" t="e">
        <f>VLOOKUP(Tabela4[[#This Row],[Proposta de Referência]],SIMP_CF!A:K,8,FALSE)</f>
        <v>#N/A</v>
      </c>
      <c r="P1281" s="112" t="e">
        <f t="shared" si="192"/>
        <v>#N/A</v>
      </c>
      <c r="Q1281" s="112" t="e">
        <f t="shared" si="193"/>
        <v>#N/A</v>
      </c>
      <c r="R1281" t="e">
        <f t="shared" si="199"/>
        <v>#N/A</v>
      </c>
      <c r="S1281" s="108" t="e">
        <f t="shared" si="194"/>
        <v>#N/A</v>
      </c>
      <c r="T1281" s="108" t="e">
        <f t="shared" si="195"/>
        <v>#N/A</v>
      </c>
      <c r="U1281" s="110" t="e">
        <f t="shared" si="196"/>
        <v>#N/A</v>
      </c>
      <c r="V1281" t="e">
        <f t="shared" si="197"/>
        <v>#N/A</v>
      </c>
      <c r="W1281" t="str">
        <f t="shared" si="198"/>
        <v/>
      </c>
      <c r="X1281" s="24" t="str">
        <f>IFERROR(VLOOKUP(W1281,HOSPITAIS_COM_DIVIDAS!A:E,5,FALSE),"")</f>
        <v/>
      </c>
    </row>
    <row r="1282" spans="1:24" x14ac:dyDescent="0.25">
      <c r="A1282" s="52" t="str">
        <f>IFERROR((Tabela4[[#This Row],[Status da Proposta]]),"")</f>
        <v/>
      </c>
      <c r="B1282" s="121">
        <f>IFERROR((CREDITO_FINANCEIRO!A1282),"")</f>
        <v>0</v>
      </c>
      <c r="C1282" s="120" t="str">
        <f>IFERROR((VLOOKUP(B1282,CREDITO_FINANCEIRO!A:B,2,FALSE)),"")</f>
        <v/>
      </c>
      <c r="D1282" s="94" t="str">
        <f>IFERROR((VLOOKUP(B1282,CREDITO_FINANCEIRO!A:E,5,FALSE)),"")</f>
        <v/>
      </c>
      <c r="E1282" s="95" t="str">
        <f>IFERROR((VLOOKUP(B1282,CREDITO_FINANCEIRO!A:C,3,FALSE)),"")</f>
        <v/>
      </c>
      <c r="F1282" s="120" t="str">
        <f>IFERROR((VLOOKUP(B1282,CREDITO_FINANCEIRO!A:G,4,FALSE)),"")</f>
        <v/>
      </c>
      <c r="G1282" s="120" t="e">
        <f>VLOOKUP(B1282,CREDITO_FINANCEIRO!A:G,6,FALSE)</f>
        <v>#N/A</v>
      </c>
      <c r="H1282" s="120" t="e">
        <f>VLOOKUP(B1282,CREDITO_FINANCEIRO!A:G,7,FALSE)</f>
        <v>#N/A</v>
      </c>
      <c r="I1282" s="91" t="e">
        <f>VLOOKUP(B1282,CREDITO_FINANCEIRO!A:K,10,FALSE)</f>
        <v>#N/A</v>
      </c>
      <c r="J1282" s="91" t="e">
        <f>VLOOKUP(B1282,CREDITO_FINANCEIRO!A:K,11,FALSE)</f>
        <v>#N/A</v>
      </c>
      <c r="K1282" s="91" t="e">
        <f>VLOOKUP(B1282,CREDITO_FINANCEIRO!A:L,12,FALSE)</f>
        <v>#N/A</v>
      </c>
      <c r="L1282" s="110" t="e">
        <f t="shared" ref="L1282:L1345" si="200">MAX(I1282:K1282)</f>
        <v>#N/A</v>
      </c>
      <c r="M1282" s="2" t="e">
        <f t="shared" ref="M1282:M1345" si="201">IF(((L1282)=0),"NÃO, POSSUI VALOR","SIM, POSSUI VALOR")</f>
        <v>#N/A</v>
      </c>
      <c r="N1282" s="111" t="e">
        <f>VLOOKUP(Tabela4[[#This Row],[Proposta de Referência]],SIMP_CF!A:K,9,FALSE)</f>
        <v>#N/A</v>
      </c>
      <c r="O1282" s="111" t="e">
        <f>VLOOKUP(Tabela4[[#This Row],[Proposta de Referência]],SIMP_CF!A:K,8,FALSE)</f>
        <v>#N/A</v>
      </c>
      <c r="P1282" s="112" t="e">
        <f t="shared" ref="P1282:P1345" si="202">O1282+N1282</f>
        <v>#N/A</v>
      </c>
      <c r="Q1282" s="112" t="e">
        <f t="shared" ref="Q1282:Q1345" si="203">P1282*12</f>
        <v>#N/A</v>
      </c>
      <c r="R1282" t="e">
        <f t="shared" si="199"/>
        <v>#N/A</v>
      </c>
      <c r="S1282" s="108" t="e">
        <f t="shared" ref="S1282:S1345" si="204">IF(L1282&gt;10000000,"Faixa I - 30%",IF(L1282&gt;=5000000,"Faixa II - 40%","Faixa III - 50%"))</f>
        <v>#N/A</v>
      </c>
      <c r="T1282" s="108" t="e">
        <f t="shared" ref="T1282:T1345" si="205">IF(L1282&gt;10000000,L1282*0.3,IF(L1282&gt;=5000000,L1282*0.4,L1282*0.5))</f>
        <v>#N/A</v>
      </c>
      <c r="U1282" s="110" t="e">
        <f t="shared" ref="U1282:U1345" si="206">T1282-P1282</f>
        <v>#N/A</v>
      </c>
      <c r="V1282" t="e">
        <f t="shared" ref="V1282:V1345" si="207">IF(OR(U1282&gt;=T1282,U1282&lt;0,T1282=0),"NÃO, ATENDEU O CRITÉRIO","SIM, ATENDEU O CRITÉRIO")</f>
        <v>#N/A</v>
      </c>
      <c r="W1282" t="str">
        <f t="shared" ref="W1282:W1345" si="208">LEFT(D1282,8)</f>
        <v/>
      </c>
      <c r="X1282" s="24" t="str">
        <f>IFERROR(VLOOKUP(W1282,HOSPITAIS_COM_DIVIDAS!A:E,5,FALSE),"")</f>
        <v/>
      </c>
    </row>
    <row r="1283" spans="1:24" x14ac:dyDescent="0.25">
      <c r="A1283" s="52" t="str">
        <f>IFERROR((Tabela4[[#This Row],[Status da Proposta]]),"")</f>
        <v/>
      </c>
      <c r="B1283" s="121">
        <f>IFERROR((CREDITO_FINANCEIRO!A1283),"")</f>
        <v>0</v>
      </c>
      <c r="C1283" s="120" t="str">
        <f>IFERROR((VLOOKUP(B1283,CREDITO_FINANCEIRO!A:B,2,FALSE)),"")</f>
        <v/>
      </c>
      <c r="D1283" s="94" t="str">
        <f>IFERROR((VLOOKUP(B1283,CREDITO_FINANCEIRO!A:E,5,FALSE)),"")</f>
        <v/>
      </c>
      <c r="E1283" s="95" t="str">
        <f>IFERROR((VLOOKUP(B1283,CREDITO_FINANCEIRO!A:C,3,FALSE)),"")</f>
        <v/>
      </c>
      <c r="F1283" s="120" t="str">
        <f>IFERROR((VLOOKUP(B1283,CREDITO_FINANCEIRO!A:G,4,FALSE)),"")</f>
        <v/>
      </c>
      <c r="G1283" s="120" t="e">
        <f>VLOOKUP(B1283,CREDITO_FINANCEIRO!A:G,6,FALSE)</f>
        <v>#N/A</v>
      </c>
      <c r="H1283" s="120" t="e">
        <f>VLOOKUP(B1283,CREDITO_FINANCEIRO!A:G,7,FALSE)</f>
        <v>#N/A</v>
      </c>
      <c r="I1283" s="91" t="e">
        <f>VLOOKUP(B1283,CREDITO_FINANCEIRO!A:K,10,FALSE)</f>
        <v>#N/A</v>
      </c>
      <c r="J1283" s="91" t="e">
        <f>VLOOKUP(B1283,CREDITO_FINANCEIRO!A:K,11,FALSE)</f>
        <v>#N/A</v>
      </c>
      <c r="K1283" s="91" t="e">
        <f>VLOOKUP(B1283,CREDITO_FINANCEIRO!A:L,12,FALSE)</f>
        <v>#N/A</v>
      </c>
      <c r="L1283" s="110" t="e">
        <f t="shared" si="200"/>
        <v>#N/A</v>
      </c>
      <c r="M1283" s="2" t="e">
        <f t="shared" si="201"/>
        <v>#N/A</v>
      </c>
      <c r="N1283" s="111" t="e">
        <f>VLOOKUP(Tabela4[[#This Row],[Proposta de Referência]],SIMP_CF!A:K,9,FALSE)</f>
        <v>#N/A</v>
      </c>
      <c r="O1283" s="111" t="e">
        <f>VLOOKUP(Tabela4[[#This Row],[Proposta de Referência]],SIMP_CF!A:K,8,FALSE)</f>
        <v>#N/A</v>
      </c>
      <c r="P1283" s="112" t="e">
        <f t="shared" si="202"/>
        <v>#N/A</v>
      </c>
      <c r="Q1283" s="112" t="e">
        <f t="shared" si="203"/>
        <v>#N/A</v>
      </c>
      <c r="R1283" t="e">
        <f t="shared" ref="R1283:R1346" si="209">IF(P1283&gt;=100000,"SIM, POSSUI VALOR ACIMA DE R$100.000,00","NÃO, POSSUI VALOR NECESSÁRIO")</f>
        <v>#N/A</v>
      </c>
      <c r="S1283" s="108" t="e">
        <f t="shared" si="204"/>
        <v>#N/A</v>
      </c>
      <c r="T1283" s="108" t="e">
        <f t="shared" si="205"/>
        <v>#N/A</v>
      </c>
      <c r="U1283" s="110" t="e">
        <f t="shared" si="206"/>
        <v>#N/A</v>
      </c>
      <c r="V1283" t="e">
        <f t="shared" si="207"/>
        <v>#N/A</v>
      </c>
      <c r="W1283" t="str">
        <f t="shared" si="208"/>
        <v/>
      </c>
      <c r="X1283" s="24" t="str">
        <f>IFERROR(VLOOKUP(W1283,HOSPITAIS_COM_DIVIDAS!A:E,5,FALSE),"")</f>
        <v/>
      </c>
    </row>
    <row r="1284" spans="1:24" x14ac:dyDescent="0.25">
      <c r="A1284" s="52" t="str">
        <f>IFERROR((Tabela4[[#This Row],[Status da Proposta]]),"")</f>
        <v/>
      </c>
      <c r="B1284" s="121">
        <f>IFERROR((CREDITO_FINANCEIRO!A1284),"")</f>
        <v>0</v>
      </c>
      <c r="C1284" s="120" t="str">
        <f>IFERROR((VLOOKUP(B1284,CREDITO_FINANCEIRO!A:B,2,FALSE)),"")</f>
        <v/>
      </c>
      <c r="D1284" s="94" t="str">
        <f>IFERROR((VLOOKUP(B1284,CREDITO_FINANCEIRO!A:E,5,FALSE)),"")</f>
        <v/>
      </c>
      <c r="E1284" s="95" t="str">
        <f>IFERROR((VLOOKUP(B1284,CREDITO_FINANCEIRO!A:C,3,FALSE)),"")</f>
        <v/>
      </c>
      <c r="F1284" s="120" t="str">
        <f>IFERROR((VLOOKUP(B1284,CREDITO_FINANCEIRO!A:G,4,FALSE)),"")</f>
        <v/>
      </c>
      <c r="G1284" s="120" t="e">
        <f>VLOOKUP(B1284,CREDITO_FINANCEIRO!A:G,6,FALSE)</f>
        <v>#N/A</v>
      </c>
      <c r="H1284" s="120" t="e">
        <f>VLOOKUP(B1284,CREDITO_FINANCEIRO!A:G,7,FALSE)</f>
        <v>#N/A</v>
      </c>
      <c r="I1284" s="91" t="e">
        <f>VLOOKUP(B1284,CREDITO_FINANCEIRO!A:K,10,FALSE)</f>
        <v>#N/A</v>
      </c>
      <c r="J1284" s="91" t="e">
        <f>VLOOKUP(B1284,CREDITO_FINANCEIRO!A:K,11,FALSE)</f>
        <v>#N/A</v>
      </c>
      <c r="K1284" s="91" t="e">
        <f>VLOOKUP(B1284,CREDITO_FINANCEIRO!A:L,12,FALSE)</f>
        <v>#N/A</v>
      </c>
      <c r="L1284" s="110" t="e">
        <f t="shared" si="200"/>
        <v>#N/A</v>
      </c>
      <c r="M1284" s="2" t="e">
        <f t="shared" si="201"/>
        <v>#N/A</v>
      </c>
      <c r="N1284" s="111" t="e">
        <f>VLOOKUP(Tabela4[[#This Row],[Proposta de Referência]],SIMP_CF!A:K,9,FALSE)</f>
        <v>#N/A</v>
      </c>
      <c r="O1284" s="111" t="e">
        <f>VLOOKUP(Tabela4[[#This Row],[Proposta de Referência]],SIMP_CF!A:K,8,FALSE)</f>
        <v>#N/A</v>
      </c>
      <c r="P1284" s="112" t="e">
        <f t="shared" si="202"/>
        <v>#N/A</v>
      </c>
      <c r="Q1284" s="112" t="e">
        <f t="shared" si="203"/>
        <v>#N/A</v>
      </c>
      <c r="R1284" t="e">
        <f t="shared" si="209"/>
        <v>#N/A</v>
      </c>
      <c r="S1284" s="108" t="e">
        <f t="shared" si="204"/>
        <v>#N/A</v>
      </c>
      <c r="T1284" s="108" t="e">
        <f t="shared" si="205"/>
        <v>#N/A</v>
      </c>
      <c r="U1284" s="110" t="e">
        <f t="shared" si="206"/>
        <v>#N/A</v>
      </c>
      <c r="V1284" t="e">
        <f t="shared" si="207"/>
        <v>#N/A</v>
      </c>
      <c r="W1284" t="str">
        <f t="shared" si="208"/>
        <v/>
      </c>
      <c r="X1284" s="24" t="str">
        <f>IFERROR(VLOOKUP(W1284,HOSPITAIS_COM_DIVIDAS!A:E,5,FALSE),"")</f>
        <v/>
      </c>
    </row>
    <row r="1285" spans="1:24" x14ac:dyDescent="0.25">
      <c r="A1285" s="52" t="str">
        <f>IFERROR((Tabela4[[#This Row],[Status da Proposta]]),"")</f>
        <v/>
      </c>
      <c r="B1285" s="121">
        <f>IFERROR((CREDITO_FINANCEIRO!A1285),"")</f>
        <v>0</v>
      </c>
      <c r="C1285" s="120" t="str">
        <f>IFERROR((VLOOKUP(B1285,CREDITO_FINANCEIRO!A:B,2,FALSE)),"")</f>
        <v/>
      </c>
      <c r="D1285" s="94" t="str">
        <f>IFERROR((VLOOKUP(B1285,CREDITO_FINANCEIRO!A:E,5,FALSE)),"")</f>
        <v/>
      </c>
      <c r="E1285" s="95" t="str">
        <f>IFERROR((VLOOKUP(B1285,CREDITO_FINANCEIRO!A:C,3,FALSE)),"")</f>
        <v/>
      </c>
      <c r="F1285" s="120" t="str">
        <f>IFERROR((VLOOKUP(B1285,CREDITO_FINANCEIRO!A:G,4,FALSE)),"")</f>
        <v/>
      </c>
      <c r="G1285" s="120" t="e">
        <f>VLOOKUP(B1285,CREDITO_FINANCEIRO!A:G,6,FALSE)</f>
        <v>#N/A</v>
      </c>
      <c r="H1285" s="120" t="e">
        <f>VLOOKUP(B1285,CREDITO_FINANCEIRO!A:G,7,FALSE)</f>
        <v>#N/A</v>
      </c>
      <c r="I1285" s="91" t="e">
        <f>VLOOKUP(B1285,CREDITO_FINANCEIRO!A:K,10,FALSE)</f>
        <v>#N/A</v>
      </c>
      <c r="J1285" s="91" t="e">
        <f>VLOOKUP(B1285,CREDITO_FINANCEIRO!A:K,11,FALSE)</f>
        <v>#N/A</v>
      </c>
      <c r="K1285" s="91" t="e">
        <f>VLOOKUP(B1285,CREDITO_FINANCEIRO!A:L,12,FALSE)</f>
        <v>#N/A</v>
      </c>
      <c r="L1285" s="110" t="e">
        <f t="shared" si="200"/>
        <v>#N/A</v>
      </c>
      <c r="M1285" s="2" t="e">
        <f t="shared" si="201"/>
        <v>#N/A</v>
      </c>
      <c r="N1285" s="111" t="e">
        <f>VLOOKUP(Tabela4[[#This Row],[Proposta de Referência]],SIMP_CF!A:K,9,FALSE)</f>
        <v>#N/A</v>
      </c>
      <c r="O1285" s="111" t="e">
        <f>VLOOKUP(Tabela4[[#This Row],[Proposta de Referência]],SIMP_CF!A:K,8,FALSE)</f>
        <v>#N/A</v>
      </c>
      <c r="P1285" s="112" t="e">
        <f t="shared" si="202"/>
        <v>#N/A</v>
      </c>
      <c r="Q1285" s="112" t="e">
        <f t="shared" si="203"/>
        <v>#N/A</v>
      </c>
      <c r="R1285" t="e">
        <f t="shared" si="209"/>
        <v>#N/A</v>
      </c>
      <c r="S1285" s="108" t="e">
        <f t="shared" si="204"/>
        <v>#N/A</v>
      </c>
      <c r="T1285" s="108" t="e">
        <f t="shared" si="205"/>
        <v>#N/A</v>
      </c>
      <c r="U1285" s="110" t="e">
        <f t="shared" si="206"/>
        <v>#N/A</v>
      </c>
      <c r="V1285" t="e">
        <f t="shared" si="207"/>
        <v>#N/A</v>
      </c>
      <c r="W1285" t="str">
        <f t="shared" si="208"/>
        <v/>
      </c>
      <c r="X1285" s="24" t="str">
        <f>IFERROR(VLOOKUP(W1285,HOSPITAIS_COM_DIVIDAS!A:E,5,FALSE),"")</f>
        <v/>
      </c>
    </row>
    <row r="1286" spans="1:24" x14ac:dyDescent="0.25">
      <c r="A1286" s="52" t="str">
        <f>IFERROR((Tabela4[[#This Row],[Status da Proposta]]),"")</f>
        <v/>
      </c>
      <c r="B1286" s="121">
        <f>IFERROR((CREDITO_FINANCEIRO!A1286),"")</f>
        <v>0</v>
      </c>
      <c r="C1286" s="120" t="str">
        <f>IFERROR((VLOOKUP(B1286,CREDITO_FINANCEIRO!A:B,2,FALSE)),"")</f>
        <v/>
      </c>
      <c r="D1286" s="94" t="str">
        <f>IFERROR((VLOOKUP(B1286,CREDITO_FINANCEIRO!A:E,5,FALSE)),"")</f>
        <v/>
      </c>
      <c r="E1286" s="95" t="str">
        <f>IFERROR((VLOOKUP(B1286,CREDITO_FINANCEIRO!A:C,3,FALSE)),"")</f>
        <v/>
      </c>
      <c r="F1286" s="120" t="str">
        <f>IFERROR((VLOOKUP(B1286,CREDITO_FINANCEIRO!A:G,4,FALSE)),"")</f>
        <v/>
      </c>
      <c r="G1286" s="120" t="e">
        <f>VLOOKUP(B1286,CREDITO_FINANCEIRO!A:G,6,FALSE)</f>
        <v>#N/A</v>
      </c>
      <c r="H1286" s="120" t="e">
        <f>VLOOKUP(B1286,CREDITO_FINANCEIRO!A:G,7,FALSE)</f>
        <v>#N/A</v>
      </c>
      <c r="I1286" s="91" t="e">
        <f>VLOOKUP(B1286,CREDITO_FINANCEIRO!A:K,10,FALSE)</f>
        <v>#N/A</v>
      </c>
      <c r="J1286" s="91" t="e">
        <f>VLOOKUP(B1286,CREDITO_FINANCEIRO!A:K,11,FALSE)</f>
        <v>#N/A</v>
      </c>
      <c r="K1286" s="91" t="e">
        <f>VLOOKUP(B1286,CREDITO_FINANCEIRO!A:L,12,FALSE)</f>
        <v>#N/A</v>
      </c>
      <c r="L1286" s="110" t="e">
        <f t="shared" si="200"/>
        <v>#N/A</v>
      </c>
      <c r="M1286" s="2" t="e">
        <f t="shared" si="201"/>
        <v>#N/A</v>
      </c>
      <c r="N1286" s="111" t="e">
        <f>VLOOKUP(Tabela4[[#This Row],[Proposta de Referência]],SIMP_CF!A:K,9,FALSE)</f>
        <v>#N/A</v>
      </c>
      <c r="O1286" s="111" t="e">
        <f>VLOOKUP(Tabela4[[#This Row],[Proposta de Referência]],SIMP_CF!A:K,8,FALSE)</f>
        <v>#N/A</v>
      </c>
      <c r="P1286" s="112" t="e">
        <f t="shared" si="202"/>
        <v>#N/A</v>
      </c>
      <c r="Q1286" s="112" t="e">
        <f t="shared" si="203"/>
        <v>#N/A</v>
      </c>
      <c r="R1286" t="e">
        <f t="shared" si="209"/>
        <v>#N/A</v>
      </c>
      <c r="S1286" s="108" t="e">
        <f t="shared" si="204"/>
        <v>#N/A</v>
      </c>
      <c r="T1286" s="108" t="e">
        <f t="shared" si="205"/>
        <v>#N/A</v>
      </c>
      <c r="U1286" s="110" t="e">
        <f t="shared" si="206"/>
        <v>#N/A</v>
      </c>
      <c r="V1286" t="e">
        <f t="shared" si="207"/>
        <v>#N/A</v>
      </c>
      <c r="W1286" t="str">
        <f t="shared" si="208"/>
        <v/>
      </c>
      <c r="X1286" s="24" t="str">
        <f>IFERROR(VLOOKUP(W1286,HOSPITAIS_COM_DIVIDAS!A:E,5,FALSE),"")</f>
        <v/>
      </c>
    </row>
    <row r="1287" spans="1:24" x14ac:dyDescent="0.25">
      <c r="A1287" s="52" t="str">
        <f>IFERROR((Tabela4[[#This Row],[Status da Proposta]]),"")</f>
        <v/>
      </c>
      <c r="B1287" s="121">
        <f>IFERROR((CREDITO_FINANCEIRO!A1287),"")</f>
        <v>0</v>
      </c>
      <c r="C1287" s="120" t="str">
        <f>IFERROR((VLOOKUP(B1287,CREDITO_FINANCEIRO!A:B,2,FALSE)),"")</f>
        <v/>
      </c>
      <c r="D1287" s="94" t="str">
        <f>IFERROR((VLOOKUP(B1287,CREDITO_FINANCEIRO!A:E,5,FALSE)),"")</f>
        <v/>
      </c>
      <c r="E1287" s="95" t="str">
        <f>IFERROR((VLOOKUP(B1287,CREDITO_FINANCEIRO!A:C,3,FALSE)),"")</f>
        <v/>
      </c>
      <c r="F1287" s="120" t="str">
        <f>IFERROR((VLOOKUP(B1287,CREDITO_FINANCEIRO!A:G,4,FALSE)),"")</f>
        <v/>
      </c>
      <c r="G1287" s="120" t="e">
        <f>VLOOKUP(B1287,CREDITO_FINANCEIRO!A:G,6,FALSE)</f>
        <v>#N/A</v>
      </c>
      <c r="H1287" s="120" t="e">
        <f>VLOOKUP(B1287,CREDITO_FINANCEIRO!A:G,7,FALSE)</f>
        <v>#N/A</v>
      </c>
      <c r="I1287" s="91" t="e">
        <f>VLOOKUP(B1287,CREDITO_FINANCEIRO!A:K,10,FALSE)</f>
        <v>#N/A</v>
      </c>
      <c r="J1287" s="91" t="e">
        <f>VLOOKUP(B1287,CREDITO_FINANCEIRO!A:K,11,FALSE)</f>
        <v>#N/A</v>
      </c>
      <c r="K1287" s="91" t="e">
        <f>VLOOKUP(B1287,CREDITO_FINANCEIRO!A:L,12,FALSE)</f>
        <v>#N/A</v>
      </c>
      <c r="L1287" s="110" t="e">
        <f t="shared" si="200"/>
        <v>#N/A</v>
      </c>
      <c r="M1287" s="2" t="e">
        <f t="shared" si="201"/>
        <v>#N/A</v>
      </c>
      <c r="N1287" s="111" t="e">
        <f>VLOOKUP(Tabela4[[#This Row],[Proposta de Referência]],SIMP_CF!A:K,9,FALSE)</f>
        <v>#N/A</v>
      </c>
      <c r="O1287" s="111" t="e">
        <f>VLOOKUP(Tabela4[[#This Row],[Proposta de Referência]],SIMP_CF!A:K,8,FALSE)</f>
        <v>#N/A</v>
      </c>
      <c r="P1287" s="112" t="e">
        <f t="shared" si="202"/>
        <v>#N/A</v>
      </c>
      <c r="Q1287" s="112" t="e">
        <f t="shared" si="203"/>
        <v>#N/A</v>
      </c>
      <c r="R1287" t="e">
        <f t="shared" si="209"/>
        <v>#N/A</v>
      </c>
      <c r="S1287" s="108" t="e">
        <f t="shared" si="204"/>
        <v>#N/A</v>
      </c>
      <c r="T1287" s="108" t="e">
        <f t="shared" si="205"/>
        <v>#N/A</v>
      </c>
      <c r="U1287" s="110" t="e">
        <f t="shared" si="206"/>
        <v>#N/A</v>
      </c>
      <c r="V1287" t="e">
        <f t="shared" si="207"/>
        <v>#N/A</v>
      </c>
      <c r="W1287" t="str">
        <f t="shared" si="208"/>
        <v/>
      </c>
      <c r="X1287" s="24" t="str">
        <f>IFERROR(VLOOKUP(W1287,HOSPITAIS_COM_DIVIDAS!A:E,5,FALSE),"")</f>
        <v/>
      </c>
    </row>
    <row r="1288" spans="1:24" x14ac:dyDescent="0.25">
      <c r="A1288" s="52" t="str">
        <f>IFERROR((Tabela4[[#This Row],[Status da Proposta]]),"")</f>
        <v/>
      </c>
      <c r="B1288" s="121">
        <f>IFERROR((CREDITO_FINANCEIRO!A1288),"")</f>
        <v>0</v>
      </c>
      <c r="C1288" s="120" t="str">
        <f>IFERROR((VLOOKUP(B1288,CREDITO_FINANCEIRO!A:B,2,FALSE)),"")</f>
        <v/>
      </c>
      <c r="D1288" s="94" t="str">
        <f>IFERROR((VLOOKUP(B1288,CREDITO_FINANCEIRO!A:E,5,FALSE)),"")</f>
        <v/>
      </c>
      <c r="E1288" s="95" t="str">
        <f>IFERROR((VLOOKUP(B1288,CREDITO_FINANCEIRO!A:C,3,FALSE)),"")</f>
        <v/>
      </c>
      <c r="F1288" s="120" t="str">
        <f>IFERROR((VLOOKUP(B1288,CREDITO_FINANCEIRO!A:G,4,FALSE)),"")</f>
        <v/>
      </c>
      <c r="G1288" s="120" t="e">
        <f>VLOOKUP(B1288,CREDITO_FINANCEIRO!A:G,6,FALSE)</f>
        <v>#N/A</v>
      </c>
      <c r="H1288" s="120" t="e">
        <f>VLOOKUP(B1288,CREDITO_FINANCEIRO!A:G,7,FALSE)</f>
        <v>#N/A</v>
      </c>
      <c r="I1288" s="91" t="e">
        <f>VLOOKUP(B1288,CREDITO_FINANCEIRO!A:K,10,FALSE)</f>
        <v>#N/A</v>
      </c>
      <c r="J1288" s="91" t="e">
        <f>VLOOKUP(B1288,CREDITO_FINANCEIRO!A:K,11,FALSE)</f>
        <v>#N/A</v>
      </c>
      <c r="K1288" s="91" t="e">
        <f>VLOOKUP(B1288,CREDITO_FINANCEIRO!A:L,12,FALSE)</f>
        <v>#N/A</v>
      </c>
      <c r="L1288" s="110" t="e">
        <f t="shared" si="200"/>
        <v>#N/A</v>
      </c>
      <c r="M1288" s="2" t="e">
        <f t="shared" si="201"/>
        <v>#N/A</v>
      </c>
      <c r="N1288" s="111" t="e">
        <f>VLOOKUP(Tabela4[[#This Row],[Proposta de Referência]],SIMP_CF!A:K,9,FALSE)</f>
        <v>#N/A</v>
      </c>
      <c r="O1288" s="111" t="e">
        <f>VLOOKUP(Tabela4[[#This Row],[Proposta de Referência]],SIMP_CF!A:K,8,FALSE)</f>
        <v>#N/A</v>
      </c>
      <c r="P1288" s="112" t="e">
        <f t="shared" si="202"/>
        <v>#N/A</v>
      </c>
      <c r="Q1288" s="112" t="e">
        <f t="shared" si="203"/>
        <v>#N/A</v>
      </c>
      <c r="R1288" t="e">
        <f t="shared" si="209"/>
        <v>#N/A</v>
      </c>
      <c r="S1288" s="108" t="e">
        <f t="shared" si="204"/>
        <v>#N/A</v>
      </c>
      <c r="T1288" s="108" t="e">
        <f t="shared" si="205"/>
        <v>#N/A</v>
      </c>
      <c r="U1288" s="110" t="e">
        <f t="shared" si="206"/>
        <v>#N/A</v>
      </c>
      <c r="V1288" t="e">
        <f t="shared" si="207"/>
        <v>#N/A</v>
      </c>
      <c r="W1288" t="str">
        <f t="shared" si="208"/>
        <v/>
      </c>
      <c r="X1288" s="24" t="str">
        <f>IFERROR(VLOOKUP(W1288,HOSPITAIS_COM_DIVIDAS!A:E,5,FALSE),"")</f>
        <v/>
      </c>
    </row>
    <row r="1289" spans="1:24" x14ac:dyDescent="0.25">
      <c r="A1289" s="52" t="str">
        <f>IFERROR((Tabela4[[#This Row],[Status da Proposta]]),"")</f>
        <v/>
      </c>
      <c r="B1289" s="121">
        <f>IFERROR((CREDITO_FINANCEIRO!A1289),"")</f>
        <v>0</v>
      </c>
      <c r="C1289" s="120" t="str">
        <f>IFERROR((VLOOKUP(B1289,CREDITO_FINANCEIRO!A:B,2,FALSE)),"")</f>
        <v/>
      </c>
      <c r="D1289" s="94" t="str">
        <f>IFERROR((VLOOKUP(B1289,CREDITO_FINANCEIRO!A:E,5,FALSE)),"")</f>
        <v/>
      </c>
      <c r="E1289" s="95" t="str">
        <f>IFERROR((VLOOKUP(B1289,CREDITO_FINANCEIRO!A:C,3,FALSE)),"")</f>
        <v/>
      </c>
      <c r="F1289" s="120" t="str">
        <f>IFERROR((VLOOKUP(B1289,CREDITO_FINANCEIRO!A:G,4,FALSE)),"")</f>
        <v/>
      </c>
      <c r="G1289" s="120" t="e">
        <f>VLOOKUP(B1289,CREDITO_FINANCEIRO!A:G,6,FALSE)</f>
        <v>#N/A</v>
      </c>
      <c r="H1289" s="120" t="e">
        <f>VLOOKUP(B1289,CREDITO_FINANCEIRO!A:G,7,FALSE)</f>
        <v>#N/A</v>
      </c>
      <c r="I1289" s="91" t="e">
        <f>VLOOKUP(B1289,CREDITO_FINANCEIRO!A:K,10,FALSE)</f>
        <v>#N/A</v>
      </c>
      <c r="J1289" s="91" t="e">
        <f>VLOOKUP(B1289,CREDITO_FINANCEIRO!A:K,11,FALSE)</f>
        <v>#N/A</v>
      </c>
      <c r="K1289" s="91" t="e">
        <f>VLOOKUP(B1289,CREDITO_FINANCEIRO!A:L,12,FALSE)</f>
        <v>#N/A</v>
      </c>
      <c r="L1289" s="110" t="e">
        <f t="shared" si="200"/>
        <v>#N/A</v>
      </c>
      <c r="M1289" s="2" t="e">
        <f t="shared" si="201"/>
        <v>#N/A</v>
      </c>
      <c r="N1289" s="111" t="e">
        <f>VLOOKUP(Tabela4[[#This Row],[Proposta de Referência]],SIMP_CF!A:K,9,FALSE)</f>
        <v>#N/A</v>
      </c>
      <c r="O1289" s="111" t="e">
        <f>VLOOKUP(Tabela4[[#This Row],[Proposta de Referência]],SIMP_CF!A:K,8,FALSE)</f>
        <v>#N/A</v>
      </c>
      <c r="P1289" s="112" t="e">
        <f t="shared" si="202"/>
        <v>#N/A</v>
      </c>
      <c r="Q1289" s="112" t="e">
        <f t="shared" si="203"/>
        <v>#N/A</v>
      </c>
      <c r="R1289" t="e">
        <f t="shared" si="209"/>
        <v>#N/A</v>
      </c>
      <c r="S1289" s="108" t="e">
        <f t="shared" si="204"/>
        <v>#N/A</v>
      </c>
      <c r="T1289" s="108" t="e">
        <f t="shared" si="205"/>
        <v>#N/A</v>
      </c>
      <c r="U1289" s="110" t="e">
        <f t="shared" si="206"/>
        <v>#N/A</v>
      </c>
      <c r="V1289" t="e">
        <f t="shared" si="207"/>
        <v>#N/A</v>
      </c>
      <c r="W1289" t="str">
        <f t="shared" si="208"/>
        <v/>
      </c>
      <c r="X1289" s="24" t="str">
        <f>IFERROR(VLOOKUP(W1289,HOSPITAIS_COM_DIVIDAS!A:E,5,FALSE),"")</f>
        <v/>
      </c>
    </row>
    <row r="1290" spans="1:24" x14ac:dyDescent="0.25">
      <c r="A1290" s="52" t="str">
        <f>IFERROR((Tabela4[[#This Row],[Status da Proposta]]),"")</f>
        <v/>
      </c>
      <c r="B1290" s="121">
        <f>IFERROR((CREDITO_FINANCEIRO!A1290),"")</f>
        <v>0</v>
      </c>
      <c r="C1290" s="120" t="str">
        <f>IFERROR((VLOOKUP(B1290,CREDITO_FINANCEIRO!A:B,2,FALSE)),"")</f>
        <v/>
      </c>
      <c r="D1290" s="94" t="str">
        <f>IFERROR((VLOOKUP(B1290,CREDITO_FINANCEIRO!A:E,5,FALSE)),"")</f>
        <v/>
      </c>
      <c r="E1290" s="95" t="str">
        <f>IFERROR((VLOOKUP(B1290,CREDITO_FINANCEIRO!A:C,3,FALSE)),"")</f>
        <v/>
      </c>
      <c r="F1290" s="120" t="str">
        <f>IFERROR((VLOOKUP(B1290,CREDITO_FINANCEIRO!A:G,4,FALSE)),"")</f>
        <v/>
      </c>
      <c r="G1290" s="120" t="e">
        <f>VLOOKUP(B1290,CREDITO_FINANCEIRO!A:G,6,FALSE)</f>
        <v>#N/A</v>
      </c>
      <c r="H1290" s="120" t="e">
        <f>VLOOKUP(B1290,CREDITO_FINANCEIRO!A:G,7,FALSE)</f>
        <v>#N/A</v>
      </c>
      <c r="I1290" s="91" t="e">
        <f>VLOOKUP(B1290,CREDITO_FINANCEIRO!A:K,10,FALSE)</f>
        <v>#N/A</v>
      </c>
      <c r="J1290" s="91" t="e">
        <f>VLOOKUP(B1290,CREDITO_FINANCEIRO!A:K,11,FALSE)</f>
        <v>#N/A</v>
      </c>
      <c r="K1290" s="91" t="e">
        <f>VLOOKUP(B1290,CREDITO_FINANCEIRO!A:L,12,FALSE)</f>
        <v>#N/A</v>
      </c>
      <c r="L1290" s="110" t="e">
        <f t="shared" si="200"/>
        <v>#N/A</v>
      </c>
      <c r="M1290" s="2" t="e">
        <f t="shared" si="201"/>
        <v>#N/A</v>
      </c>
      <c r="N1290" s="111" t="e">
        <f>VLOOKUP(Tabela4[[#This Row],[Proposta de Referência]],SIMP_CF!A:K,9,FALSE)</f>
        <v>#N/A</v>
      </c>
      <c r="O1290" s="111" t="e">
        <f>VLOOKUP(Tabela4[[#This Row],[Proposta de Referência]],SIMP_CF!A:K,8,FALSE)</f>
        <v>#N/A</v>
      </c>
      <c r="P1290" s="112" t="e">
        <f t="shared" si="202"/>
        <v>#N/A</v>
      </c>
      <c r="Q1290" s="112" t="e">
        <f t="shared" si="203"/>
        <v>#N/A</v>
      </c>
      <c r="R1290" t="e">
        <f t="shared" si="209"/>
        <v>#N/A</v>
      </c>
      <c r="S1290" s="108" t="e">
        <f t="shared" si="204"/>
        <v>#N/A</v>
      </c>
      <c r="T1290" s="108" t="e">
        <f t="shared" si="205"/>
        <v>#N/A</v>
      </c>
      <c r="U1290" s="110" t="e">
        <f t="shared" si="206"/>
        <v>#N/A</v>
      </c>
      <c r="V1290" t="e">
        <f t="shared" si="207"/>
        <v>#N/A</v>
      </c>
      <c r="W1290" t="str">
        <f t="shared" si="208"/>
        <v/>
      </c>
      <c r="X1290" s="24" t="str">
        <f>IFERROR(VLOOKUP(W1290,HOSPITAIS_COM_DIVIDAS!A:E,5,FALSE),"")</f>
        <v/>
      </c>
    </row>
    <row r="1291" spans="1:24" x14ac:dyDescent="0.25">
      <c r="A1291" s="52" t="str">
        <f>IFERROR((Tabela4[[#This Row],[Status da Proposta]]),"")</f>
        <v/>
      </c>
      <c r="B1291" s="121">
        <f>IFERROR((CREDITO_FINANCEIRO!A1291),"")</f>
        <v>0</v>
      </c>
      <c r="C1291" s="120" t="str">
        <f>IFERROR((VLOOKUP(B1291,CREDITO_FINANCEIRO!A:B,2,FALSE)),"")</f>
        <v/>
      </c>
      <c r="D1291" s="94" t="str">
        <f>IFERROR((VLOOKUP(B1291,CREDITO_FINANCEIRO!A:E,5,FALSE)),"")</f>
        <v/>
      </c>
      <c r="E1291" s="95" t="str">
        <f>IFERROR((VLOOKUP(B1291,CREDITO_FINANCEIRO!A:C,3,FALSE)),"")</f>
        <v/>
      </c>
      <c r="F1291" s="120" t="str">
        <f>IFERROR((VLOOKUP(B1291,CREDITO_FINANCEIRO!A:G,4,FALSE)),"")</f>
        <v/>
      </c>
      <c r="G1291" s="120" t="e">
        <f>VLOOKUP(B1291,CREDITO_FINANCEIRO!A:G,6,FALSE)</f>
        <v>#N/A</v>
      </c>
      <c r="H1291" s="120" t="e">
        <f>VLOOKUP(B1291,CREDITO_FINANCEIRO!A:G,7,FALSE)</f>
        <v>#N/A</v>
      </c>
      <c r="I1291" s="91" t="e">
        <f>VLOOKUP(B1291,CREDITO_FINANCEIRO!A:K,10,FALSE)</f>
        <v>#N/A</v>
      </c>
      <c r="J1291" s="91" t="e">
        <f>VLOOKUP(B1291,CREDITO_FINANCEIRO!A:K,11,FALSE)</f>
        <v>#N/A</v>
      </c>
      <c r="K1291" s="91" t="e">
        <f>VLOOKUP(B1291,CREDITO_FINANCEIRO!A:L,12,FALSE)</f>
        <v>#N/A</v>
      </c>
      <c r="L1291" s="110" t="e">
        <f t="shared" si="200"/>
        <v>#N/A</v>
      </c>
      <c r="M1291" s="2" t="e">
        <f t="shared" si="201"/>
        <v>#N/A</v>
      </c>
      <c r="N1291" s="111" t="e">
        <f>VLOOKUP(Tabela4[[#This Row],[Proposta de Referência]],SIMP_CF!A:K,9,FALSE)</f>
        <v>#N/A</v>
      </c>
      <c r="O1291" s="111" t="e">
        <f>VLOOKUP(Tabela4[[#This Row],[Proposta de Referência]],SIMP_CF!A:K,8,FALSE)</f>
        <v>#N/A</v>
      </c>
      <c r="P1291" s="112" t="e">
        <f t="shared" si="202"/>
        <v>#N/A</v>
      </c>
      <c r="Q1291" s="112" t="e">
        <f t="shared" si="203"/>
        <v>#N/A</v>
      </c>
      <c r="R1291" t="e">
        <f t="shared" si="209"/>
        <v>#N/A</v>
      </c>
      <c r="S1291" s="108" t="e">
        <f t="shared" si="204"/>
        <v>#N/A</v>
      </c>
      <c r="T1291" s="108" t="e">
        <f t="shared" si="205"/>
        <v>#N/A</v>
      </c>
      <c r="U1291" s="110" t="e">
        <f t="shared" si="206"/>
        <v>#N/A</v>
      </c>
      <c r="V1291" t="e">
        <f t="shared" si="207"/>
        <v>#N/A</v>
      </c>
      <c r="W1291" t="str">
        <f t="shared" si="208"/>
        <v/>
      </c>
      <c r="X1291" s="24" t="str">
        <f>IFERROR(VLOOKUP(W1291,HOSPITAIS_COM_DIVIDAS!A:E,5,FALSE),"")</f>
        <v/>
      </c>
    </row>
    <row r="1292" spans="1:24" x14ac:dyDescent="0.25">
      <c r="A1292" s="52" t="str">
        <f>IFERROR((Tabela4[[#This Row],[Status da Proposta]]),"")</f>
        <v/>
      </c>
      <c r="B1292" s="121">
        <f>IFERROR((CREDITO_FINANCEIRO!A1292),"")</f>
        <v>0</v>
      </c>
      <c r="C1292" s="120" t="str">
        <f>IFERROR((VLOOKUP(B1292,CREDITO_FINANCEIRO!A:B,2,FALSE)),"")</f>
        <v/>
      </c>
      <c r="D1292" s="94" t="str">
        <f>IFERROR((VLOOKUP(B1292,CREDITO_FINANCEIRO!A:E,5,FALSE)),"")</f>
        <v/>
      </c>
      <c r="E1292" s="95" t="str">
        <f>IFERROR((VLOOKUP(B1292,CREDITO_FINANCEIRO!A:C,3,FALSE)),"")</f>
        <v/>
      </c>
      <c r="F1292" s="120" t="str">
        <f>IFERROR((VLOOKUP(B1292,CREDITO_FINANCEIRO!A:G,4,FALSE)),"")</f>
        <v/>
      </c>
      <c r="G1292" s="120" t="e">
        <f>VLOOKUP(B1292,CREDITO_FINANCEIRO!A:G,6,FALSE)</f>
        <v>#N/A</v>
      </c>
      <c r="H1292" s="120" t="e">
        <f>VLOOKUP(B1292,CREDITO_FINANCEIRO!A:G,7,FALSE)</f>
        <v>#N/A</v>
      </c>
      <c r="I1292" s="91" t="e">
        <f>VLOOKUP(B1292,CREDITO_FINANCEIRO!A:K,10,FALSE)</f>
        <v>#N/A</v>
      </c>
      <c r="J1292" s="91" t="e">
        <f>VLOOKUP(B1292,CREDITO_FINANCEIRO!A:K,11,FALSE)</f>
        <v>#N/A</v>
      </c>
      <c r="K1292" s="91" t="e">
        <f>VLOOKUP(B1292,CREDITO_FINANCEIRO!A:L,12,FALSE)</f>
        <v>#N/A</v>
      </c>
      <c r="L1292" s="110" t="e">
        <f t="shared" si="200"/>
        <v>#N/A</v>
      </c>
      <c r="M1292" s="2" t="e">
        <f t="shared" si="201"/>
        <v>#N/A</v>
      </c>
      <c r="N1292" s="111" t="e">
        <f>VLOOKUP(Tabela4[[#This Row],[Proposta de Referência]],SIMP_CF!A:K,9,FALSE)</f>
        <v>#N/A</v>
      </c>
      <c r="O1292" s="111" t="e">
        <f>VLOOKUP(Tabela4[[#This Row],[Proposta de Referência]],SIMP_CF!A:K,8,FALSE)</f>
        <v>#N/A</v>
      </c>
      <c r="P1292" s="112" t="e">
        <f t="shared" si="202"/>
        <v>#N/A</v>
      </c>
      <c r="Q1292" s="112" t="e">
        <f t="shared" si="203"/>
        <v>#N/A</v>
      </c>
      <c r="R1292" t="e">
        <f t="shared" si="209"/>
        <v>#N/A</v>
      </c>
      <c r="S1292" s="108" t="e">
        <f t="shared" si="204"/>
        <v>#N/A</v>
      </c>
      <c r="T1292" s="108" t="e">
        <f t="shared" si="205"/>
        <v>#N/A</v>
      </c>
      <c r="U1292" s="110" t="e">
        <f t="shared" si="206"/>
        <v>#N/A</v>
      </c>
      <c r="V1292" t="e">
        <f t="shared" si="207"/>
        <v>#N/A</v>
      </c>
      <c r="W1292" t="str">
        <f t="shared" si="208"/>
        <v/>
      </c>
      <c r="X1292" s="24" t="str">
        <f>IFERROR(VLOOKUP(W1292,HOSPITAIS_COM_DIVIDAS!A:E,5,FALSE),"")</f>
        <v/>
      </c>
    </row>
    <row r="1293" spans="1:24" x14ac:dyDescent="0.25">
      <c r="A1293" s="52" t="str">
        <f>IFERROR((Tabela4[[#This Row],[Status da Proposta]]),"")</f>
        <v/>
      </c>
      <c r="B1293" s="121">
        <f>IFERROR((CREDITO_FINANCEIRO!A1293),"")</f>
        <v>0</v>
      </c>
      <c r="C1293" s="120" t="str">
        <f>IFERROR((VLOOKUP(B1293,CREDITO_FINANCEIRO!A:B,2,FALSE)),"")</f>
        <v/>
      </c>
      <c r="D1293" s="94" t="str">
        <f>IFERROR((VLOOKUP(B1293,CREDITO_FINANCEIRO!A:E,5,FALSE)),"")</f>
        <v/>
      </c>
      <c r="E1293" s="95" t="str">
        <f>IFERROR((VLOOKUP(B1293,CREDITO_FINANCEIRO!A:C,3,FALSE)),"")</f>
        <v/>
      </c>
      <c r="F1293" s="120" t="str">
        <f>IFERROR((VLOOKUP(B1293,CREDITO_FINANCEIRO!A:G,4,FALSE)),"")</f>
        <v/>
      </c>
      <c r="G1293" s="120" t="e">
        <f>VLOOKUP(B1293,CREDITO_FINANCEIRO!A:G,6,FALSE)</f>
        <v>#N/A</v>
      </c>
      <c r="H1293" s="120" t="e">
        <f>VLOOKUP(B1293,CREDITO_FINANCEIRO!A:G,7,FALSE)</f>
        <v>#N/A</v>
      </c>
      <c r="I1293" s="91" t="e">
        <f>VLOOKUP(B1293,CREDITO_FINANCEIRO!A:K,10,FALSE)</f>
        <v>#N/A</v>
      </c>
      <c r="J1293" s="91" t="e">
        <f>VLOOKUP(B1293,CREDITO_FINANCEIRO!A:K,11,FALSE)</f>
        <v>#N/A</v>
      </c>
      <c r="K1293" s="91" t="e">
        <f>VLOOKUP(B1293,CREDITO_FINANCEIRO!A:L,12,FALSE)</f>
        <v>#N/A</v>
      </c>
      <c r="L1293" s="110" t="e">
        <f t="shared" si="200"/>
        <v>#N/A</v>
      </c>
      <c r="M1293" s="2" t="e">
        <f t="shared" si="201"/>
        <v>#N/A</v>
      </c>
      <c r="N1293" s="111" t="e">
        <f>VLOOKUP(Tabela4[[#This Row],[Proposta de Referência]],SIMP_CF!A:K,9,FALSE)</f>
        <v>#N/A</v>
      </c>
      <c r="O1293" s="111" t="e">
        <f>VLOOKUP(Tabela4[[#This Row],[Proposta de Referência]],SIMP_CF!A:K,8,FALSE)</f>
        <v>#N/A</v>
      </c>
      <c r="P1293" s="112" t="e">
        <f t="shared" si="202"/>
        <v>#N/A</v>
      </c>
      <c r="Q1293" s="112" t="e">
        <f t="shared" si="203"/>
        <v>#N/A</v>
      </c>
      <c r="R1293" t="e">
        <f t="shared" si="209"/>
        <v>#N/A</v>
      </c>
      <c r="S1293" s="108" t="e">
        <f t="shared" si="204"/>
        <v>#N/A</v>
      </c>
      <c r="T1293" s="108" t="e">
        <f t="shared" si="205"/>
        <v>#N/A</v>
      </c>
      <c r="U1293" s="110" t="e">
        <f t="shared" si="206"/>
        <v>#N/A</v>
      </c>
      <c r="V1293" t="e">
        <f t="shared" si="207"/>
        <v>#N/A</v>
      </c>
      <c r="W1293" t="str">
        <f t="shared" si="208"/>
        <v/>
      </c>
      <c r="X1293" s="24" t="str">
        <f>IFERROR(VLOOKUP(W1293,HOSPITAIS_COM_DIVIDAS!A:E,5,FALSE),"")</f>
        <v/>
      </c>
    </row>
    <row r="1294" spans="1:24" x14ac:dyDescent="0.25">
      <c r="A1294" s="52" t="str">
        <f>IFERROR((Tabela4[[#This Row],[Status da Proposta]]),"")</f>
        <v/>
      </c>
      <c r="B1294" s="121">
        <f>IFERROR((CREDITO_FINANCEIRO!A1294),"")</f>
        <v>0</v>
      </c>
      <c r="C1294" s="120" t="str">
        <f>IFERROR((VLOOKUP(B1294,CREDITO_FINANCEIRO!A:B,2,FALSE)),"")</f>
        <v/>
      </c>
      <c r="D1294" s="94" t="str">
        <f>IFERROR((VLOOKUP(B1294,CREDITO_FINANCEIRO!A:E,5,FALSE)),"")</f>
        <v/>
      </c>
      <c r="E1294" s="95" t="str">
        <f>IFERROR((VLOOKUP(B1294,CREDITO_FINANCEIRO!A:C,3,FALSE)),"")</f>
        <v/>
      </c>
      <c r="F1294" s="120" t="str">
        <f>IFERROR((VLOOKUP(B1294,CREDITO_FINANCEIRO!A:G,4,FALSE)),"")</f>
        <v/>
      </c>
      <c r="G1294" s="120" t="e">
        <f>VLOOKUP(B1294,CREDITO_FINANCEIRO!A:G,6,FALSE)</f>
        <v>#N/A</v>
      </c>
      <c r="H1294" s="120" t="e">
        <f>VLOOKUP(B1294,CREDITO_FINANCEIRO!A:G,7,FALSE)</f>
        <v>#N/A</v>
      </c>
      <c r="I1294" s="91" t="e">
        <f>VLOOKUP(B1294,CREDITO_FINANCEIRO!A:K,10,FALSE)</f>
        <v>#N/A</v>
      </c>
      <c r="J1294" s="91" t="e">
        <f>VLOOKUP(B1294,CREDITO_FINANCEIRO!A:K,11,FALSE)</f>
        <v>#N/A</v>
      </c>
      <c r="K1294" s="91" t="e">
        <f>VLOOKUP(B1294,CREDITO_FINANCEIRO!A:L,12,FALSE)</f>
        <v>#N/A</v>
      </c>
      <c r="L1294" s="110" t="e">
        <f t="shared" si="200"/>
        <v>#N/A</v>
      </c>
      <c r="M1294" s="2" t="e">
        <f t="shared" si="201"/>
        <v>#N/A</v>
      </c>
      <c r="N1294" s="111" t="e">
        <f>VLOOKUP(Tabela4[[#This Row],[Proposta de Referência]],SIMP_CF!A:K,9,FALSE)</f>
        <v>#N/A</v>
      </c>
      <c r="O1294" s="111" t="e">
        <f>VLOOKUP(Tabela4[[#This Row],[Proposta de Referência]],SIMP_CF!A:K,8,FALSE)</f>
        <v>#N/A</v>
      </c>
      <c r="P1294" s="112" t="e">
        <f t="shared" si="202"/>
        <v>#N/A</v>
      </c>
      <c r="Q1294" s="112" t="e">
        <f t="shared" si="203"/>
        <v>#N/A</v>
      </c>
      <c r="R1294" t="e">
        <f t="shared" si="209"/>
        <v>#N/A</v>
      </c>
      <c r="S1294" s="108" t="e">
        <f t="shared" si="204"/>
        <v>#N/A</v>
      </c>
      <c r="T1294" s="108" t="e">
        <f t="shared" si="205"/>
        <v>#N/A</v>
      </c>
      <c r="U1294" s="110" t="e">
        <f t="shared" si="206"/>
        <v>#N/A</v>
      </c>
      <c r="V1294" t="e">
        <f t="shared" si="207"/>
        <v>#N/A</v>
      </c>
      <c r="W1294" t="str">
        <f t="shared" si="208"/>
        <v/>
      </c>
      <c r="X1294" s="24" t="str">
        <f>IFERROR(VLOOKUP(W1294,HOSPITAIS_COM_DIVIDAS!A:E,5,FALSE),"")</f>
        <v/>
      </c>
    </row>
    <row r="1295" spans="1:24" x14ac:dyDescent="0.25">
      <c r="A1295" s="52" t="str">
        <f>IFERROR((Tabela4[[#This Row],[Status da Proposta]]),"")</f>
        <v/>
      </c>
      <c r="B1295" s="121">
        <f>IFERROR((CREDITO_FINANCEIRO!A1295),"")</f>
        <v>0</v>
      </c>
      <c r="C1295" s="120" t="str">
        <f>IFERROR((VLOOKUP(B1295,CREDITO_FINANCEIRO!A:B,2,FALSE)),"")</f>
        <v/>
      </c>
      <c r="D1295" s="94" t="str">
        <f>IFERROR((VLOOKUP(B1295,CREDITO_FINANCEIRO!A:E,5,FALSE)),"")</f>
        <v/>
      </c>
      <c r="E1295" s="95" t="str">
        <f>IFERROR((VLOOKUP(B1295,CREDITO_FINANCEIRO!A:C,3,FALSE)),"")</f>
        <v/>
      </c>
      <c r="F1295" s="120" t="str">
        <f>IFERROR((VLOOKUP(B1295,CREDITO_FINANCEIRO!A:G,4,FALSE)),"")</f>
        <v/>
      </c>
      <c r="G1295" s="120" t="e">
        <f>VLOOKUP(B1295,CREDITO_FINANCEIRO!A:G,6,FALSE)</f>
        <v>#N/A</v>
      </c>
      <c r="H1295" s="120" t="e">
        <f>VLOOKUP(B1295,CREDITO_FINANCEIRO!A:G,7,FALSE)</f>
        <v>#N/A</v>
      </c>
      <c r="I1295" s="91" t="e">
        <f>VLOOKUP(B1295,CREDITO_FINANCEIRO!A:K,10,FALSE)</f>
        <v>#N/A</v>
      </c>
      <c r="J1295" s="91" t="e">
        <f>VLOOKUP(B1295,CREDITO_FINANCEIRO!A:K,11,FALSE)</f>
        <v>#N/A</v>
      </c>
      <c r="K1295" s="91" t="e">
        <f>VLOOKUP(B1295,CREDITO_FINANCEIRO!A:L,12,FALSE)</f>
        <v>#N/A</v>
      </c>
      <c r="L1295" s="110" t="e">
        <f t="shared" si="200"/>
        <v>#N/A</v>
      </c>
      <c r="M1295" s="2" t="e">
        <f t="shared" si="201"/>
        <v>#N/A</v>
      </c>
      <c r="N1295" s="111" t="e">
        <f>VLOOKUP(Tabela4[[#This Row],[Proposta de Referência]],SIMP_CF!A:K,9,FALSE)</f>
        <v>#N/A</v>
      </c>
      <c r="O1295" s="111" t="e">
        <f>VLOOKUP(Tabela4[[#This Row],[Proposta de Referência]],SIMP_CF!A:K,8,FALSE)</f>
        <v>#N/A</v>
      </c>
      <c r="P1295" s="112" t="e">
        <f t="shared" si="202"/>
        <v>#N/A</v>
      </c>
      <c r="Q1295" s="112" t="e">
        <f t="shared" si="203"/>
        <v>#N/A</v>
      </c>
      <c r="R1295" t="e">
        <f t="shared" si="209"/>
        <v>#N/A</v>
      </c>
      <c r="S1295" s="108" t="e">
        <f t="shared" si="204"/>
        <v>#N/A</v>
      </c>
      <c r="T1295" s="108" t="e">
        <f t="shared" si="205"/>
        <v>#N/A</v>
      </c>
      <c r="U1295" s="110" t="e">
        <f t="shared" si="206"/>
        <v>#N/A</v>
      </c>
      <c r="V1295" t="e">
        <f t="shared" si="207"/>
        <v>#N/A</v>
      </c>
      <c r="W1295" t="str">
        <f t="shared" si="208"/>
        <v/>
      </c>
      <c r="X1295" s="24" t="str">
        <f>IFERROR(VLOOKUP(W1295,HOSPITAIS_COM_DIVIDAS!A:E,5,FALSE),"")</f>
        <v/>
      </c>
    </row>
    <row r="1296" spans="1:24" x14ac:dyDescent="0.25">
      <c r="A1296" s="52" t="str">
        <f>IFERROR((Tabela4[[#This Row],[Status da Proposta]]),"")</f>
        <v/>
      </c>
      <c r="B1296" s="121">
        <f>IFERROR((CREDITO_FINANCEIRO!A1296),"")</f>
        <v>0</v>
      </c>
      <c r="C1296" s="120" t="str">
        <f>IFERROR((VLOOKUP(B1296,CREDITO_FINANCEIRO!A:B,2,FALSE)),"")</f>
        <v/>
      </c>
      <c r="D1296" s="94" t="str">
        <f>IFERROR((VLOOKUP(B1296,CREDITO_FINANCEIRO!A:E,5,FALSE)),"")</f>
        <v/>
      </c>
      <c r="E1296" s="95" t="str">
        <f>IFERROR((VLOOKUP(B1296,CREDITO_FINANCEIRO!A:C,3,FALSE)),"")</f>
        <v/>
      </c>
      <c r="F1296" s="120" t="str">
        <f>IFERROR((VLOOKUP(B1296,CREDITO_FINANCEIRO!A:G,4,FALSE)),"")</f>
        <v/>
      </c>
      <c r="G1296" s="120" t="e">
        <f>VLOOKUP(B1296,CREDITO_FINANCEIRO!A:G,6,FALSE)</f>
        <v>#N/A</v>
      </c>
      <c r="H1296" s="120" t="e">
        <f>VLOOKUP(B1296,CREDITO_FINANCEIRO!A:G,7,FALSE)</f>
        <v>#N/A</v>
      </c>
      <c r="I1296" s="91" t="e">
        <f>VLOOKUP(B1296,CREDITO_FINANCEIRO!A:K,10,FALSE)</f>
        <v>#N/A</v>
      </c>
      <c r="J1296" s="91" t="e">
        <f>VLOOKUP(B1296,CREDITO_FINANCEIRO!A:K,11,FALSE)</f>
        <v>#N/A</v>
      </c>
      <c r="K1296" s="91" t="e">
        <f>VLOOKUP(B1296,CREDITO_FINANCEIRO!A:L,12,FALSE)</f>
        <v>#N/A</v>
      </c>
      <c r="L1296" s="110" t="e">
        <f t="shared" si="200"/>
        <v>#N/A</v>
      </c>
      <c r="M1296" s="2" t="e">
        <f t="shared" si="201"/>
        <v>#N/A</v>
      </c>
      <c r="N1296" s="111" t="e">
        <f>VLOOKUP(Tabela4[[#This Row],[Proposta de Referência]],SIMP_CF!A:K,9,FALSE)</f>
        <v>#N/A</v>
      </c>
      <c r="O1296" s="111" t="e">
        <f>VLOOKUP(Tabela4[[#This Row],[Proposta de Referência]],SIMP_CF!A:K,8,FALSE)</f>
        <v>#N/A</v>
      </c>
      <c r="P1296" s="112" t="e">
        <f t="shared" si="202"/>
        <v>#N/A</v>
      </c>
      <c r="Q1296" s="112" t="e">
        <f t="shared" si="203"/>
        <v>#N/A</v>
      </c>
      <c r="R1296" t="e">
        <f t="shared" si="209"/>
        <v>#N/A</v>
      </c>
      <c r="S1296" s="108" t="e">
        <f t="shared" si="204"/>
        <v>#N/A</v>
      </c>
      <c r="T1296" s="108" t="e">
        <f t="shared" si="205"/>
        <v>#N/A</v>
      </c>
      <c r="U1296" s="110" t="e">
        <f t="shared" si="206"/>
        <v>#N/A</v>
      </c>
      <c r="V1296" t="e">
        <f t="shared" si="207"/>
        <v>#N/A</v>
      </c>
      <c r="W1296" t="str">
        <f t="shared" si="208"/>
        <v/>
      </c>
      <c r="X1296" s="24" t="str">
        <f>IFERROR(VLOOKUP(W1296,HOSPITAIS_COM_DIVIDAS!A:E,5,FALSE),"")</f>
        <v/>
      </c>
    </row>
    <row r="1297" spans="1:24" x14ac:dyDescent="0.25">
      <c r="A1297" s="52" t="str">
        <f>IFERROR((Tabela4[[#This Row],[Status da Proposta]]),"")</f>
        <v/>
      </c>
      <c r="B1297" s="121">
        <f>IFERROR((CREDITO_FINANCEIRO!A1297),"")</f>
        <v>0</v>
      </c>
      <c r="C1297" s="120" t="str">
        <f>IFERROR((VLOOKUP(B1297,CREDITO_FINANCEIRO!A:B,2,FALSE)),"")</f>
        <v/>
      </c>
      <c r="D1297" s="94" t="str">
        <f>IFERROR((VLOOKUP(B1297,CREDITO_FINANCEIRO!A:E,5,FALSE)),"")</f>
        <v/>
      </c>
      <c r="E1297" s="95" t="str">
        <f>IFERROR((VLOOKUP(B1297,CREDITO_FINANCEIRO!A:C,3,FALSE)),"")</f>
        <v/>
      </c>
      <c r="F1297" s="120" t="str">
        <f>IFERROR((VLOOKUP(B1297,CREDITO_FINANCEIRO!A:G,4,FALSE)),"")</f>
        <v/>
      </c>
      <c r="G1297" s="120" t="e">
        <f>VLOOKUP(B1297,CREDITO_FINANCEIRO!A:G,6,FALSE)</f>
        <v>#N/A</v>
      </c>
      <c r="H1297" s="120" t="e">
        <f>VLOOKUP(B1297,CREDITO_FINANCEIRO!A:G,7,FALSE)</f>
        <v>#N/A</v>
      </c>
      <c r="I1297" s="91" t="e">
        <f>VLOOKUP(B1297,CREDITO_FINANCEIRO!A:K,10,FALSE)</f>
        <v>#N/A</v>
      </c>
      <c r="J1297" s="91" t="e">
        <f>VLOOKUP(B1297,CREDITO_FINANCEIRO!A:K,11,FALSE)</f>
        <v>#N/A</v>
      </c>
      <c r="K1297" s="91" t="e">
        <f>VLOOKUP(B1297,CREDITO_FINANCEIRO!A:L,12,FALSE)</f>
        <v>#N/A</v>
      </c>
      <c r="L1297" s="110" t="e">
        <f t="shared" si="200"/>
        <v>#N/A</v>
      </c>
      <c r="M1297" s="2" t="e">
        <f t="shared" si="201"/>
        <v>#N/A</v>
      </c>
      <c r="N1297" s="111" t="e">
        <f>VLOOKUP(Tabela4[[#This Row],[Proposta de Referência]],SIMP_CF!A:K,9,FALSE)</f>
        <v>#N/A</v>
      </c>
      <c r="O1297" s="111" t="e">
        <f>VLOOKUP(Tabela4[[#This Row],[Proposta de Referência]],SIMP_CF!A:K,8,FALSE)</f>
        <v>#N/A</v>
      </c>
      <c r="P1297" s="112" t="e">
        <f t="shared" si="202"/>
        <v>#N/A</v>
      </c>
      <c r="Q1297" s="112" t="e">
        <f t="shared" si="203"/>
        <v>#N/A</v>
      </c>
      <c r="R1297" t="e">
        <f t="shared" si="209"/>
        <v>#N/A</v>
      </c>
      <c r="S1297" s="108" t="e">
        <f t="shared" si="204"/>
        <v>#N/A</v>
      </c>
      <c r="T1297" s="108" t="e">
        <f t="shared" si="205"/>
        <v>#N/A</v>
      </c>
      <c r="U1297" s="110" t="e">
        <f t="shared" si="206"/>
        <v>#N/A</v>
      </c>
      <c r="V1297" t="e">
        <f t="shared" si="207"/>
        <v>#N/A</v>
      </c>
      <c r="W1297" t="str">
        <f t="shared" si="208"/>
        <v/>
      </c>
      <c r="X1297" s="24" t="str">
        <f>IFERROR(VLOOKUP(W1297,HOSPITAIS_COM_DIVIDAS!A:E,5,FALSE),"")</f>
        <v/>
      </c>
    </row>
    <row r="1298" spans="1:24" x14ac:dyDescent="0.25">
      <c r="A1298" s="52" t="str">
        <f>IFERROR((Tabela4[[#This Row],[Status da Proposta]]),"")</f>
        <v/>
      </c>
      <c r="B1298" s="121">
        <f>IFERROR((CREDITO_FINANCEIRO!A1298),"")</f>
        <v>0</v>
      </c>
      <c r="C1298" s="120" t="str">
        <f>IFERROR((VLOOKUP(B1298,CREDITO_FINANCEIRO!A:B,2,FALSE)),"")</f>
        <v/>
      </c>
      <c r="D1298" s="94" t="str">
        <f>IFERROR((VLOOKUP(B1298,CREDITO_FINANCEIRO!A:E,5,FALSE)),"")</f>
        <v/>
      </c>
      <c r="E1298" s="95" t="str">
        <f>IFERROR((VLOOKUP(B1298,CREDITO_FINANCEIRO!A:C,3,FALSE)),"")</f>
        <v/>
      </c>
      <c r="F1298" s="120" t="str">
        <f>IFERROR((VLOOKUP(B1298,CREDITO_FINANCEIRO!A:G,4,FALSE)),"")</f>
        <v/>
      </c>
      <c r="G1298" s="120" t="e">
        <f>VLOOKUP(B1298,CREDITO_FINANCEIRO!A:G,6,FALSE)</f>
        <v>#N/A</v>
      </c>
      <c r="H1298" s="120" t="e">
        <f>VLOOKUP(B1298,CREDITO_FINANCEIRO!A:G,7,FALSE)</f>
        <v>#N/A</v>
      </c>
      <c r="I1298" s="91" t="e">
        <f>VLOOKUP(B1298,CREDITO_FINANCEIRO!A:K,10,FALSE)</f>
        <v>#N/A</v>
      </c>
      <c r="J1298" s="91" t="e">
        <f>VLOOKUP(B1298,CREDITO_FINANCEIRO!A:K,11,FALSE)</f>
        <v>#N/A</v>
      </c>
      <c r="K1298" s="91" t="e">
        <f>VLOOKUP(B1298,CREDITO_FINANCEIRO!A:L,12,FALSE)</f>
        <v>#N/A</v>
      </c>
      <c r="L1298" s="110" t="e">
        <f t="shared" si="200"/>
        <v>#N/A</v>
      </c>
      <c r="M1298" s="2" t="e">
        <f t="shared" si="201"/>
        <v>#N/A</v>
      </c>
      <c r="N1298" s="111" t="e">
        <f>VLOOKUP(Tabela4[[#This Row],[Proposta de Referência]],SIMP_CF!A:K,9,FALSE)</f>
        <v>#N/A</v>
      </c>
      <c r="O1298" s="111" t="e">
        <f>VLOOKUP(Tabela4[[#This Row],[Proposta de Referência]],SIMP_CF!A:K,8,FALSE)</f>
        <v>#N/A</v>
      </c>
      <c r="P1298" s="112" t="e">
        <f t="shared" si="202"/>
        <v>#N/A</v>
      </c>
      <c r="Q1298" s="112" t="e">
        <f t="shared" si="203"/>
        <v>#N/A</v>
      </c>
      <c r="R1298" t="e">
        <f t="shared" si="209"/>
        <v>#N/A</v>
      </c>
      <c r="S1298" s="108" t="e">
        <f t="shared" si="204"/>
        <v>#N/A</v>
      </c>
      <c r="T1298" s="108" t="e">
        <f t="shared" si="205"/>
        <v>#N/A</v>
      </c>
      <c r="U1298" s="110" t="e">
        <f t="shared" si="206"/>
        <v>#N/A</v>
      </c>
      <c r="V1298" t="e">
        <f t="shared" si="207"/>
        <v>#N/A</v>
      </c>
      <c r="W1298" t="str">
        <f t="shared" si="208"/>
        <v/>
      </c>
      <c r="X1298" s="24" t="str">
        <f>IFERROR(VLOOKUP(W1298,HOSPITAIS_COM_DIVIDAS!A:E,5,FALSE),"")</f>
        <v/>
      </c>
    </row>
    <row r="1299" spans="1:24" x14ac:dyDescent="0.25">
      <c r="A1299" s="52" t="str">
        <f>IFERROR((Tabela4[[#This Row],[Status da Proposta]]),"")</f>
        <v/>
      </c>
      <c r="B1299" s="121">
        <f>IFERROR((CREDITO_FINANCEIRO!A1299),"")</f>
        <v>0</v>
      </c>
      <c r="C1299" s="120" t="str">
        <f>IFERROR((VLOOKUP(B1299,CREDITO_FINANCEIRO!A:B,2,FALSE)),"")</f>
        <v/>
      </c>
      <c r="D1299" s="94" t="str">
        <f>IFERROR((VLOOKUP(B1299,CREDITO_FINANCEIRO!A:E,5,FALSE)),"")</f>
        <v/>
      </c>
      <c r="E1299" s="95" t="str">
        <f>IFERROR((VLOOKUP(B1299,CREDITO_FINANCEIRO!A:C,3,FALSE)),"")</f>
        <v/>
      </c>
      <c r="F1299" s="120" t="str">
        <f>IFERROR((VLOOKUP(B1299,CREDITO_FINANCEIRO!A:G,4,FALSE)),"")</f>
        <v/>
      </c>
      <c r="G1299" s="120" t="e">
        <f>VLOOKUP(B1299,CREDITO_FINANCEIRO!A:G,6,FALSE)</f>
        <v>#N/A</v>
      </c>
      <c r="H1299" s="120" t="e">
        <f>VLOOKUP(B1299,CREDITO_FINANCEIRO!A:G,7,FALSE)</f>
        <v>#N/A</v>
      </c>
      <c r="I1299" s="91" t="e">
        <f>VLOOKUP(B1299,CREDITO_FINANCEIRO!A:K,10,FALSE)</f>
        <v>#N/A</v>
      </c>
      <c r="J1299" s="91" t="e">
        <f>VLOOKUP(B1299,CREDITO_FINANCEIRO!A:K,11,FALSE)</f>
        <v>#N/A</v>
      </c>
      <c r="K1299" s="91" t="e">
        <f>VLOOKUP(B1299,CREDITO_FINANCEIRO!A:L,12,FALSE)</f>
        <v>#N/A</v>
      </c>
      <c r="L1299" s="110" t="e">
        <f t="shared" si="200"/>
        <v>#N/A</v>
      </c>
      <c r="M1299" s="2" t="e">
        <f t="shared" si="201"/>
        <v>#N/A</v>
      </c>
      <c r="N1299" s="111" t="e">
        <f>VLOOKUP(Tabela4[[#This Row],[Proposta de Referência]],SIMP_CF!A:K,9,FALSE)</f>
        <v>#N/A</v>
      </c>
      <c r="O1299" s="111" t="e">
        <f>VLOOKUP(Tabela4[[#This Row],[Proposta de Referência]],SIMP_CF!A:K,8,FALSE)</f>
        <v>#N/A</v>
      </c>
      <c r="P1299" s="112" t="e">
        <f t="shared" si="202"/>
        <v>#N/A</v>
      </c>
      <c r="Q1299" s="112" t="e">
        <f t="shared" si="203"/>
        <v>#N/A</v>
      </c>
      <c r="R1299" t="e">
        <f t="shared" si="209"/>
        <v>#N/A</v>
      </c>
      <c r="S1299" s="108" t="e">
        <f t="shared" si="204"/>
        <v>#N/A</v>
      </c>
      <c r="T1299" s="108" t="e">
        <f t="shared" si="205"/>
        <v>#N/A</v>
      </c>
      <c r="U1299" s="110" t="e">
        <f t="shared" si="206"/>
        <v>#N/A</v>
      </c>
      <c r="V1299" t="e">
        <f t="shared" si="207"/>
        <v>#N/A</v>
      </c>
      <c r="W1299" t="str">
        <f t="shared" si="208"/>
        <v/>
      </c>
      <c r="X1299" s="24" t="str">
        <f>IFERROR(VLOOKUP(W1299,HOSPITAIS_COM_DIVIDAS!A:E,5,FALSE),"")</f>
        <v/>
      </c>
    </row>
    <row r="1300" spans="1:24" x14ac:dyDescent="0.25">
      <c r="A1300" s="52" t="str">
        <f>IFERROR((Tabela4[[#This Row],[Status da Proposta]]),"")</f>
        <v/>
      </c>
      <c r="B1300" s="121">
        <f>IFERROR((CREDITO_FINANCEIRO!A1300),"")</f>
        <v>0</v>
      </c>
      <c r="C1300" s="120" t="str">
        <f>IFERROR((VLOOKUP(B1300,CREDITO_FINANCEIRO!A:B,2,FALSE)),"")</f>
        <v/>
      </c>
      <c r="D1300" s="94" t="str">
        <f>IFERROR((VLOOKUP(B1300,CREDITO_FINANCEIRO!A:E,5,FALSE)),"")</f>
        <v/>
      </c>
      <c r="E1300" s="95" t="str">
        <f>IFERROR((VLOOKUP(B1300,CREDITO_FINANCEIRO!A:C,3,FALSE)),"")</f>
        <v/>
      </c>
      <c r="F1300" s="120" t="str">
        <f>IFERROR((VLOOKUP(B1300,CREDITO_FINANCEIRO!A:G,4,FALSE)),"")</f>
        <v/>
      </c>
      <c r="G1300" s="120" t="e">
        <f>VLOOKUP(B1300,CREDITO_FINANCEIRO!A:G,6,FALSE)</f>
        <v>#N/A</v>
      </c>
      <c r="H1300" s="120" t="e">
        <f>VLOOKUP(B1300,CREDITO_FINANCEIRO!A:G,7,FALSE)</f>
        <v>#N/A</v>
      </c>
      <c r="I1300" s="91" t="e">
        <f>VLOOKUP(B1300,CREDITO_FINANCEIRO!A:K,10,FALSE)</f>
        <v>#N/A</v>
      </c>
      <c r="J1300" s="91" t="e">
        <f>VLOOKUP(B1300,CREDITO_FINANCEIRO!A:K,11,FALSE)</f>
        <v>#N/A</v>
      </c>
      <c r="K1300" s="91" t="e">
        <f>VLOOKUP(B1300,CREDITO_FINANCEIRO!A:L,12,FALSE)</f>
        <v>#N/A</v>
      </c>
      <c r="L1300" s="110" t="e">
        <f t="shared" si="200"/>
        <v>#N/A</v>
      </c>
      <c r="M1300" s="2" t="e">
        <f t="shared" si="201"/>
        <v>#N/A</v>
      </c>
      <c r="N1300" s="111" t="e">
        <f>VLOOKUP(Tabela4[[#This Row],[Proposta de Referência]],SIMP_CF!A:K,9,FALSE)</f>
        <v>#N/A</v>
      </c>
      <c r="O1300" s="111" t="e">
        <f>VLOOKUP(Tabela4[[#This Row],[Proposta de Referência]],SIMP_CF!A:K,8,FALSE)</f>
        <v>#N/A</v>
      </c>
      <c r="P1300" s="112" t="e">
        <f t="shared" si="202"/>
        <v>#N/A</v>
      </c>
      <c r="Q1300" s="112" t="e">
        <f t="shared" si="203"/>
        <v>#N/A</v>
      </c>
      <c r="R1300" t="e">
        <f t="shared" si="209"/>
        <v>#N/A</v>
      </c>
      <c r="S1300" s="108" t="e">
        <f t="shared" si="204"/>
        <v>#N/A</v>
      </c>
      <c r="T1300" s="108" t="e">
        <f t="shared" si="205"/>
        <v>#N/A</v>
      </c>
      <c r="U1300" s="110" t="e">
        <f t="shared" si="206"/>
        <v>#N/A</v>
      </c>
      <c r="V1300" t="e">
        <f t="shared" si="207"/>
        <v>#N/A</v>
      </c>
      <c r="W1300" t="str">
        <f t="shared" si="208"/>
        <v/>
      </c>
      <c r="X1300" s="24" t="str">
        <f>IFERROR(VLOOKUP(W1300,HOSPITAIS_COM_DIVIDAS!A:E,5,FALSE),"")</f>
        <v/>
      </c>
    </row>
    <row r="1301" spans="1:24" x14ac:dyDescent="0.25">
      <c r="A1301" s="52" t="str">
        <f>IFERROR((Tabela4[[#This Row],[Status da Proposta]]),"")</f>
        <v/>
      </c>
      <c r="B1301" s="121">
        <f>IFERROR((CREDITO_FINANCEIRO!A1301),"")</f>
        <v>0</v>
      </c>
      <c r="C1301" s="120" t="str">
        <f>IFERROR((VLOOKUP(B1301,CREDITO_FINANCEIRO!A:B,2,FALSE)),"")</f>
        <v/>
      </c>
      <c r="D1301" s="94" t="str">
        <f>IFERROR((VLOOKUP(B1301,CREDITO_FINANCEIRO!A:E,5,FALSE)),"")</f>
        <v/>
      </c>
      <c r="E1301" s="95" t="str">
        <f>IFERROR((VLOOKUP(B1301,CREDITO_FINANCEIRO!A:C,3,FALSE)),"")</f>
        <v/>
      </c>
      <c r="F1301" s="120" t="str">
        <f>IFERROR((VLOOKUP(B1301,CREDITO_FINANCEIRO!A:G,4,FALSE)),"")</f>
        <v/>
      </c>
      <c r="G1301" s="120" t="e">
        <f>VLOOKUP(B1301,CREDITO_FINANCEIRO!A:G,6,FALSE)</f>
        <v>#N/A</v>
      </c>
      <c r="H1301" s="120" t="e">
        <f>VLOOKUP(B1301,CREDITO_FINANCEIRO!A:G,7,FALSE)</f>
        <v>#N/A</v>
      </c>
      <c r="I1301" s="91" t="e">
        <f>VLOOKUP(B1301,CREDITO_FINANCEIRO!A:K,10,FALSE)</f>
        <v>#N/A</v>
      </c>
      <c r="J1301" s="91" t="e">
        <f>VLOOKUP(B1301,CREDITO_FINANCEIRO!A:K,11,FALSE)</f>
        <v>#N/A</v>
      </c>
      <c r="K1301" s="91" t="e">
        <f>VLOOKUP(B1301,CREDITO_FINANCEIRO!A:L,12,FALSE)</f>
        <v>#N/A</v>
      </c>
      <c r="L1301" s="110" t="e">
        <f t="shared" si="200"/>
        <v>#N/A</v>
      </c>
      <c r="M1301" s="2" t="e">
        <f t="shared" si="201"/>
        <v>#N/A</v>
      </c>
      <c r="N1301" s="111" t="e">
        <f>VLOOKUP(Tabela4[[#This Row],[Proposta de Referência]],SIMP_CF!A:K,9,FALSE)</f>
        <v>#N/A</v>
      </c>
      <c r="O1301" s="111" t="e">
        <f>VLOOKUP(Tabela4[[#This Row],[Proposta de Referência]],SIMP_CF!A:K,8,FALSE)</f>
        <v>#N/A</v>
      </c>
      <c r="P1301" s="112" t="e">
        <f t="shared" si="202"/>
        <v>#N/A</v>
      </c>
      <c r="Q1301" s="112" t="e">
        <f t="shared" si="203"/>
        <v>#N/A</v>
      </c>
      <c r="R1301" t="e">
        <f t="shared" si="209"/>
        <v>#N/A</v>
      </c>
      <c r="S1301" s="108" t="e">
        <f t="shared" si="204"/>
        <v>#N/A</v>
      </c>
      <c r="T1301" s="108" t="e">
        <f t="shared" si="205"/>
        <v>#N/A</v>
      </c>
      <c r="U1301" s="110" t="e">
        <f t="shared" si="206"/>
        <v>#N/A</v>
      </c>
      <c r="V1301" t="e">
        <f t="shared" si="207"/>
        <v>#N/A</v>
      </c>
      <c r="W1301" t="str">
        <f t="shared" si="208"/>
        <v/>
      </c>
      <c r="X1301" s="24" t="str">
        <f>IFERROR(VLOOKUP(W1301,HOSPITAIS_COM_DIVIDAS!A:E,5,FALSE),"")</f>
        <v/>
      </c>
    </row>
    <row r="1302" spans="1:24" x14ac:dyDescent="0.25">
      <c r="A1302" s="52" t="str">
        <f>IFERROR((Tabela4[[#This Row],[Status da Proposta]]),"")</f>
        <v/>
      </c>
      <c r="B1302" s="121">
        <f>IFERROR((CREDITO_FINANCEIRO!A1302),"")</f>
        <v>0</v>
      </c>
      <c r="C1302" s="120" t="str">
        <f>IFERROR((VLOOKUP(B1302,CREDITO_FINANCEIRO!A:B,2,FALSE)),"")</f>
        <v/>
      </c>
      <c r="D1302" s="94" t="str">
        <f>IFERROR((VLOOKUP(B1302,CREDITO_FINANCEIRO!A:E,5,FALSE)),"")</f>
        <v/>
      </c>
      <c r="E1302" s="95" t="str">
        <f>IFERROR((VLOOKUP(B1302,CREDITO_FINANCEIRO!A:C,3,FALSE)),"")</f>
        <v/>
      </c>
      <c r="F1302" s="120" t="str">
        <f>IFERROR((VLOOKUP(B1302,CREDITO_FINANCEIRO!A:G,4,FALSE)),"")</f>
        <v/>
      </c>
      <c r="G1302" s="120" t="e">
        <f>VLOOKUP(B1302,CREDITO_FINANCEIRO!A:G,6,FALSE)</f>
        <v>#N/A</v>
      </c>
      <c r="H1302" s="120" t="e">
        <f>VLOOKUP(B1302,CREDITO_FINANCEIRO!A:G,7,FALSE)</f>
        <v>#N/A</v>
      </c>
      <c r="I1302" s="91" t="e">
        <f>VLOOKUP(B1302,CREDITO_FINANCEIRO!A:K,10,FALSE)</f>
        <v>#N/A</v>
      </c>
      <c r="J1302" s="91" t="e">
        <f>VLOOKUP(B1302,CREDITO_FINANCEIRO!A:K,11,FALSE)</f>
        <v>#N/A</v>
      </c>
      <c r="K1302" s="91" t="e">
        <f>VLOOKUP(B1302,CREDITO_FINANCEIRO!A:L,12,FALSE)</f>
        <v>#N/A</v>
      </c>
      <c r="L1302" s="110" t="e">
        <f t="shared" si="200"/>
        <v>#N/A</v>
      </c>
      <c r="M1302" s="2" t="e">
        <f t="shared" si="201"/>
        <v>#N/A</v>
      </c>
      <c r="N1302" s="111" t="e">
        <f>VLOOKUP(Tabela4[[#This Row],[Proposta de Referência]],SIMP_CF!A:K,9,FALSE)</f>
        <v>#N/A</v>
      </c>
      <c r="O1302" s="111" t="e">
        <f>VLOOKUP(Tabela4[[#This Row],[Proposta de Referência]],SIMP_CF!A:K,8,FALSE)</f>
        <v>#N/A</v>
      </c>
      <c r="P1302" s="112" t="e">
        <f t="shared" si="202"/>
        <v>#N/A</v>
      </c>
      <c r="Q1302" s="112" t="e">
        <f t="shared" si="203"/>
        <v>#N/A</v>
      </c>
      <c r="R1302" t="e">
        <f t="shared" si="209"/>
        <v>#N/A</v>
      </c>
      <c r="S1302" s="108" t="e">
        <f t="shared" si="204"/>
        <v>#N/A</v>
      </c>
      <c r="T1302" s="108" t="e">
        <f t="shared" si="205"/>
        <v>#N/A</v>
      </c>
      <c r="U1302" s="110" t="e">
        <f t="shared" si="206"/>
        <v>#N/A</v>
      </c>
      <c r="V1302" t="e">
        <f t="shared" si="207"/>
        <v>#N/A</v>
      </c>
      <c r="W1302" t="str">
        <f t="shared" si="208"/>
        <v/>
      </c>
      <c r="X1302" s="24" t="str">
        <f>IFERROR(VLOOKUP(W1302,HOSPITAIS_COM_DIVIDAS!A:E,5,FALSE),"")</f>
        <v/>
      </c>
    </row>
    <row r="1303" spans="1:24" x14ac:dyDescent="0.25">
      <c r="A1303" s="52" t="str">
        <f>IFERROR((Tabela4[[#This Row],[Status da Proposta]]),"")</f>
        <v/>
      </c>
      <c r="B1303" s="121">
        <f>IFERROR((CREDITO_FINANCEIRO!A1303),"")</f>
        <v>0</v>
      </c>
      <c r="C1303" s="120" t="str">
        <f>IFERROR((VLOOKUP(B1303,CREDITO_FINANCEIRO!A:B,2,FALSE)),"")</f>
        <v/>
      </c>
      <c r="D1303" s="94" t="str">
        <f>IFERROR((VLOOKUP(B1303,CREDITO_FINANCEIRO!A:E,5,FALSE)),"")</f>
        <v/>
      </c>
      <c r="E1303" s="95" t="str">
        <f>IFERROR((VLOOKUP(B1303,CREDITO_FINANCEIRO!A:C,3,FALSE)),"")</f>
        <v/>
      </c>
      <c r="F1303" s="120" t="str">
        <f>IFERROR((VLOOKUP(B1303,CREDITO_FINANCEIRO!A:G,4,FALSE)),"")</f>
        <v/>
      </c>
      <c r="G1303" s="120" t="e">
        <f>VLOOKUP(B1303,CREDITO_FINANCEIRO!A:G,6,FALSE)</f>
        <v>#N/A</v>
      </c>
      <c r="H1303" s="120" t="e">
        <f>VLOOKUP(B1303,CREDITO_FINANCEIRO!A:G,7,FALSE)</f>
        <v>#N/A</v>
      </c>
      <c r="I1303" s="91" t="e">
        <f>VLOOKUP(B1303,CREDITO_FINANCEIRO!A:K,10,FALSE)</f>
        <v>#N/A</v>
      </c>
      <c r="J1303" s="91" t="e">
        <f>VLOOKUP(B1303,CREDITO_FINANCEIRO!A:K,11,FALSE)</f>
        <v>#N/A</v>
      </c>
      <c r="K1303" s="91" t="e">
        <f>VLOOKUP(B1303,CREDITO_FINANCEIRO!A:L,12,FALSE)</f>
        <v>#N/A</v>
      </c>
      <c r="L1303" s="110" t="e">
        <f t="shared" si="200"/>
        <v>#N/A</v>
      </c>
      <c r="M1303" s="2" t="e">
        <f t="shared" si="201"/>
        <v>#N/A</v>
      </c>
      <c r="N1303" s="111" t="e">
        <f>VLOOKUP(Tabela4[[#This Row],[Proposta de Referência]],SIMP_CF!A:K,9,FALSE)</f>
        <v>#N/A</v>
      </c>
      <c r="O1303" s="111" t="e">
        <f>VLOOKUP(Tabela4[[#This Row],[Proposta de Referência]],SIMP_CF!A:K,8,FALSE)</f>
        <v>#N/A</v>
      </c>
      <c r="P1303" s="112" t="e">
        <f t="shared" si="202"/>
        <v>#N/A</v>
      </c>
      <c r="Q1303" s="112" t="e">
        <f t="shared" si="203"/>
        <v>#N/A</v>
      </c>
      <c r="R1303" t="e">
        <f t="shared" si="209"/>
        <v>#N/A</v>
      </c>
      <c r="S1303" s="108" t="e">
        <f t="shared" si="204"/>
        <v>#N/A</v>
      </c>
      <c r="T1303" s="108" t="e">
        <f t="shared" si="205"/>
        <v>#N/A</v>
      </c>
      <c r="U1303" s="110" t="e">
        <f t="shared" si="206"/>
        <v>#N/A</v>
      </c>
      <c r="V1303" t="e">
        <f t="shared" si="207"/>
        <v>#N/A</v>
      </c>
      <c r="W1303" t="str">
        <f t="shared" si="208"/>
        <v/>
      </c>
      <c r="X1303" s="24" t="str">
        <f>IFERROR(VLOOKUP(W1303,HOSPITAIS_COM_DIVIDAS!A:E,5,FALSE),"")</f>
        <v/>
      </c>
    </row>
    <row r="1304" spans="1:24" x14ac:dyDescent="0.25">
      <c r="A1304" s="52" t="str">
        <f>IFERROR((Tabela4[[#This Row],[Status da Proposta]]),"")</f>
        <v/>
      </c>
      <c r="B1304" s="121">
        <f>IFERROR((CREDITO_FINANCEIRO!A1304),"")</f>
        <v>0</v>
      </c>
      <c r="C1304" s="120" t="str">
        <f>IFERROR((VLOOKUP(B1304,CREDITO_FINANCEIRO!A:B,2,FALSE)),"")</f>
        <v/>
      </c>
      <c r="D1304" s="94" t="str">
        <f>IFERROR((VLOOKUP(B1304,CREDITO_FINANCEIRO!A:E,5,FALSE)),"")</f>
        <v/>
      </c>
      <c r="E1304" s="95" t="str">
        <f>IFERROR((VLOOKUP(B1304,CREDITO_FINANCEIRO!A:C,3,FALSE)),"")</f>
        <v/>
      </c>
      <c r="F1304" s="120" t="str">
        <f>IFERROR((VLOOKUP(B1304,CREDITO_FINANCEIRO!A:G,4,FALSE)),"")</f>
        <v/>
      </c>
      <c r="G1304" s="120" t="e">
        <f>VLOOKUP(B1304,CREDITO_FINANCEIRO!A:G,6,FALSE)</f>
        <v>#N/A</v>
      </c>
      <c r="H1304" s="120" t="e">
        <f>VLOOKUP(B1304,CREDITO_FINANCEIRO!A:G,7,FALSE)</f>
        <v>#N/A</v>
      </c>
      <c r="I1304" s="91" t="e">
        <f>VLOOKUP(B1304,CREDITO_FINANCEIRO!A:K,10,FALSE)</f>
        <v>#N/A</v>
      </c>
      <c r="J1304" s="91" t="e">
        <f>VLOOKUP(B1304,CREDITO_FINANCEIRO!A:K,11,FALSE)</f>
        <v>#N/A</v>
      </c>
      <c r="K1304" s="91" t="e">
        <f>VLOOKUP(B1304,CREDITO_FINANCEIRO!A:L,12,FALSE)</f>
        <v>#N/A</v>
      </c>
      <c r="L1304" s="110" t="e">
        <f t="shared" si="200"/>
        <v>#N/A</v>
      </c>
      <c r="M1304" s="2" t="e">
        <f t="shared" si="201"/>
        <v>#N/A</v>
      </c>
      <c r="N1304" s="111" t="e">
        <f>VLOOKUP(Tabela4[[#This Row],[Proposta de Referência]],SIMP_CF!A:K,9,FALSE)</f>
        <v>#N/A</v>
      </c>
      <c r="O1304" s="111" t="e">
        <f>VLOOKUP(Tabela4[[#This Row],[Proposta de Referência]],SIMP_CF!A:K,8,FALSE)</f>
        <v>#N/A</v>
      </c>
      <c r="P1304" s="112" t="e">
        <f t="shared" si="202"/>
        <v>#N/A</v>
      </c>
      <c r="Q1304" s="112" t="e">
        <f t="shared" si="203"/>
        <v>#N/A</v>
      </c>
      <c r="R1304" t="e">
        <f t="shared" si="209"/>
        <v>#N/A</v>
      </c>
      <c r="S1304" s="108" t="e">
        <f t="shared" si="204"/>
        <v>#N/A</v>
      </c>
      <c r="T1304" s="108" t="e">
        <f t="shared" si="205"/>
        <v>#N/A</v>
      </c>
      <c r="U1304" s="110" t="e">
        <f t="shared" si="206"/>
        <v>#N/A</v>
      </c>
      <c r="V1304" t="e">
        <f t="shared" si="207"/>
        <v>#N/A</v>
      </c>
      <c r="W1304" t="str">
        <f t="shared" si="208"/>
        <v/>
      </c>
      <c r="X1304" s="24" t="str">
        <f>IFERROR(VLOOKUP(W1304,HOSPITAIS_COM_DIVIDAS!A:E,5,FALSE),"")</f>
        <v/>
      </c>
    </row>
    <row r="1305" spans="1:24" x14ac:dyDescent="0.25">
      <c r="A1305" s="52" t="str">
        <f>IFERROR((Tabela4[[#This Row],[Status da Proposta]]),"")</f>
        <v/>
      </c>
      <c r="B1305" s="121">
        <f>IFERROR((CREDITO_FINANCEIRO!A1305),"")</f>
        <v>0</v>
      </c>
      <c r="C1305" s="120" t="str">
        <f>IFERROR((VLOOKUP(B1305,CREDITO_FINANCEIRO!A:B,2,FALSE)),"")</f>
        <v/>
      </c>
      <c r="D1305" s="94" t="str">
        <f>IFERROR((VLOOKUP(B1305,CREDITO_FINANCEIRO!A:E,5,FALSE)),"")</f>
        <v/>
      </c>
      <c r="E1305" s="95" t="str">
        <f>IFERROR((VLOOKUP(B1305,CREDITO_FINANCEIRO!A:C,3,FALSE)),"")</f>
        <v/>
      </c>
      <c r="F1305" s="120" t="str">
        <f>IFERROR((VLOOKUP(B1305,CREDITO_FINANCEIRO!A:G,4,FALSE)),"")</f>
        <v/>
      </c>
      <c r="G1305" s="120" t="e">
        <f>VLOOKUP(B1305,CREDITO_FINANCEIRO!A:G,6,FALSE)</f>
        <v>#N/A</v>
      </c>
      <c r="H1305" s="120" t="e">
        <f>VLOOKUP(B1305,CREDITO_FINANCEIRO!A:G,7,FALSE)</f>
        <v>#N/A</v>
      </c>
      <c r="I1305" s="91" t="e">
        <f>VLOOKUP(B1305,CREDITO_FINANCEIRO!A:K,10,FALSE)</f>
        <v>#N/A</v>
      </c>
      <c r="J1305" s="91" t="e">
        <f>VLOOKUP(B1305,CREDITO_FINANCEIRO!A:K,11,FALSE)</f>
        <v>#N/A</v>
      </c>
      <c r="K1305" s="91" t="e">
        <f>VLOOKUP(B1305,CREDITO_FINANCEIRO!A:L,12,FALSE)</f>
        <v>#N/A</v>
      </c>
      <c r="L1305" s="110" t="e">
        <f t="shared" si="200"/>
        <v>#N/A</v>
      </c>
      <c r="M1305" s="2" t="e">
        <f t="shared" si="201"/>
        <v>#N/A</v>
      </c>
      <c r="N1305" s="111" t="e">
        <f>VLOOKUP(Tabela4[[#This Row],[Proposta de Referência]],SIMP_CF!A:K,9,FALSE)</f>
        <v>#N/A</v>
      </c>
      <c r="O1305" s="111" t="e">
        <f>VLOOKUP(Tabela4[[#This Row],[Proposta de Referência]],SIMP_CF!A:K,8,FALSE)</f>
        <v>#N/A</v>
      </c>
      <c r="P1305" s="112" t="e">
        <f t="shared" si="202"/>
        <v>#N/A</v>
      </c>
      <c r="Q1305" s="112" t="e">
        <f t="shared" si="203"/>
        <v>#N/A</v>
      </c>
      <c r="R1305" t="e">
        <f t="shared" si="209"/>
        <v>#N/A</v>
      </c>
      <c r="S1305" s="108" t="e">
        <f t="shared" si="204"/>
        <v>#N/A</v>
      </c>
      <c r="T1305" s="108" t="e">
        <f t="shared" si="205"/>
        <v>#N/A</v>
      </c>
      <c r="U1305" s="110" t="e">
        <f t="shared" si="206"/>
        <v>#N/A</v>
      </c>
      <c r="V1305" t="e">
        <f t="shared" si="207"/>
        <v>#N/A</v>
      </c>
      <c r="W1305" t="str">
        <f t="shared" si="208"/>
        <v/>
      </c>
      <c r="X1305" s="24" t="str">
        <f>IFERROR(VLOOKUP(W1305,HOSPITAIS_COM_DIVIDAS!A:E,5,FALSE),"")</f>
        <v/>
      </c>
    </row>
    <row r="1306" spans="1:24" x14ac:dyDescent="0.25">
      <c r="A1306" s="52" t="str">
        <f>IFERROR((Tabela4[[#This Row],[Status da Proposta]]),"")</f>
        <v/>
      </c>
      <c r="B1306" s="121">
        <f>IFERROR((CREDITO_FINANCEIRO!A1306),"")</f>
        <v>0</v>
      </c>
      <c r="C1306" s="120" t="str">
        <f>IFERROR((VLOOKUP(B1306,CREDITO_FINANCEIRO!A:B,2,FALSE)),"")</f>
        <v/>
      </c>
      <c r="D1306" s="94" t="str">
        <f>IFERROR((VLOOKUP(B1306,CREDITO_FINANCEIRO!A:E,5,FALSE)),"")</f>
        <v/>
      </c>
      <c r="E1306" s="95" t="str">
        <f>IFERROR((VLOOKUP(B1306,CREDITO_FINANCEIRO!A:C,3,FALSE)),"")</f>
        <v/>
      </c>
      <c r="F1306" s="120" t="str">
        <f>IFERROR((VLOOKUP(B1306,CREDITO_FINANCEIRO!A:G,4,FALSE)),"")</f>
        <v/>
      </c>
      <c r="G1306" s="120" t="e">
        <f>VLOOKUP(B1306,CREDITO_FINANCEIRO!A:G,6,FALSE)</f>
        <v>#N/A</v>
      </c>
      <c r="H1306" s="120" t="e">
        <f>VLOOKUP(B1306,CREDITO_FINANCEIRO!A:G,7,FALSE)</f>
        <v>#N/A</v>
      </c>
      <c r="I1306" s="91" t="e">
        <f>VLOOKUP(B1306,CREDITO_FINANCEIRO!A:K,10,FALSE)</f>
        <v>#N/A</v>
      </c>
      <c r="J1306" s="91" t="e">
        <f>VLOOKUP(B1306,CREDITO_FINANCEIRO!A:K,11,FALSE)</f>
        <v>#N/A</v>
      </c>
      <c r="K1306" s="91" t="e">
        <f>VLOOKUP(B1306,CREDITO_FINANCEIRO!A:L,12,FALSE)</f>
        <v>#N/A</v>
      </c>
      <c r="L1306" s="110" t="e">
        <f t="shared" si="200"/>
        <v>#N/A</v>
      </c>
      <c r="M1306" s="2" t="e">
        <f t="shared" si="201"/>
        <v>#N/A</v>
      </c>
      <c r="N1306" s="111" t="e">
        <f>VLOOKUP(Tabela4[[#This Row],[Proposta de Referência]],SIMP_CF!A:K,9,FALSE)</f>
        <v>#N/A</v>
      </c>
      <c r="O1306" s="111" t="e">
        <f>VLOOKUP(Tabela4[[#This Row],[Proposta de Referência]],SIMP_CF!A:K,8,FALSE)</f>
        <v>#N/A</v>
      </c>
      <c r="P1306" s="112" t="e">
        <f t="shared" si="202"/>
        <v>#N/A</v>
      </c>
      <c r="Q1306" s="112" t="e">
        <f t="shared" si="203"/>
        <v>#N/A</v>
      </c>
      <c r="R1306" t="e">
        <f t="shared" si="209"/>
        <v>#N/A</v>
      </c>
      <c r="S1306" s="108" t="e">
        <f t="shared" si="204"/>
        <v>#N/A</v>
      </c>
      <c r="T1306" s="108" t="e">
        <f t="shared" si="205"/>
        <v>#N/A</v>
      </c>
      <c r="U1306" s="110" t="e">
        <f t="shared" si="206"/>
        <v>#N/A</v>
      </c>
      <c r="V1306" t="e">
        <f t="shared" si="207"/>
        <v>#N/A</v>
      </c>
      <c r="W1306" t="str">
        <f t="shared" si="208"/>
        <v/>
      </c>
      <c r="X1306" s="24" t="str">
        <f>IFERROR(VLOOKUP(W1306,HOSPITAIS_COM_DIVIDAS!A:E,5,FALSE),"")</f>
        <v/>
      </c>
    </row>
    <row r="1307" spans="1:24" x14ac:dyDescent="0.25">
      <c r="A1307" s="52" t="str">
        <f>IFERROR((Tabela4[[#This Row],[Status da Proposta]]),"")</f>
        <v/>
      </c>
      <c r="B1307" s="121">
        <f>IFERROR((CREDITO_FINANCEIRO!A1307),"")</f>
        <v>0</v>
      </c>
      <c r="C1307" s="120" t="str">
        <f>IFERROR((VLOOKUP(B1307,CREDITO_FINANCEIRO!A:B,2,FALSE)),"")</f>
        <v/>
      </c>
      <c r="D1307" s="94" t="str">
        <f>IFERROR((VLOOKUP(B1307,CREDITO_FINANCEIRO!A:E,5,FALSE)),"")</f>
        <v/>
      </c>
      <c r="E1307" s="95" t="str">
        <f>IFERROR((VLOOKUP(B1307,CREDITO_FINANCEIRO!A:C,3,FALSE)),"")</f>
        <v/>
      </c>
      <c r="F1307" s="120" t="str">
        <f>IFERROR((VLOOKUP(B1307,CREDITO_FINANCEIRO!A:G,4,FALSE)),"")</f>
        <v/>
      </c>
      <c r="G1307" s="120" t="e">
        <f>VLOOKUP(B1307,CREDITO_FINANCEIRO!A:G,6,FALSE)</f>
        <v>#N/A</v>
      </c>
      <c r="H1307" s="120" t="e">
        <f>VLOOKUP(B1307,CREDITO_FINANCEIRO!A:G,7,FALSE)</f>
        <v>#N/A</v>
      </c>
      <c r="I1307" s="91" t="e">
        <f>VLOOKUP(B1307,CREDITO_FINANCEIRO!A:K,10,FALSE)</f>
        <v>#N/A</v>
      </c>
      <c r="J1307" s="91" t="e">
        <f>VLOOKUP(B1307,CREDITO_FINANCEIRO!A:K,11,FALSE)</f>
        <v>#N/A</v>
      </c>
      <c r="K1307" s="91" t="e">
        <f>VLOOKUP(B1307,CREDITO_FINANCEIRO!A:L,12,FALSE)</f>
        <v>#N/A</v>
      </c>
      <c r="L1307" s="110" t="e">
        <f t="shared" si="200"/>
        <v>#N/A</v>
      </c>
      <c r="M1307" s="2" t="e">
        <f t="shared" si="201"/>
        <v>#N/A</v>
      </c>
      <c r="N1307" s="111" t="e">
        <f>VLOOKUP(Tabela4[[#This Row],[Proposta de Referência]],SIMP_CF!A:K,9,FALSE)</f>
        <v>#N/A</v>
      </c>
      <c r="O1307" s="111" t="e">
        <f>VLOOKUP(Tabela4[[#This Row],[Proposta de Referência]],SIMP_CF!A:K,8,FALSE)</f>
        <v>#N/A</v>
      </c>
      <c r="P1307" s="112" t="e">
        <f t="shared" si="202"/>
        <v>#N/A</v>
      </c>
      <c r="Q1307" s="112" t="e">
        <f t="shared" si="203"/>
        <v>#N/A</v>
      </c>
      <c r="R1307" t="e">
        <f t="shared" si="209"/>
        <v>#N/A</v>
      </c>
      <c r="S1307" s="108" t="e">
        <f t="shared" si="204"/>
        <v>#N/A</v>
      </c>
      <c r="T1307" s="108" t="e">
        <f t="shared" si="205"/>
        <v>#N/A</v>
      </c>
      <c r="U1307" s="110" t="e">
        <f t="shared" si="206"/>
        <v>#N/A</v>
      </c>
      <c r="V1307" t="e">
        <f t="shared" si="207"/>
        <v>#N/A</v>
      </c>
      <c r="W1307" t="str">
        <f t="shared" si="208"/>
        <v/>
      </c>
      <c r="X1307" s="24" t="str">
        <f>IFERROR(VLOOKUP(W1307,HOSPITAIS_COM_DIVIDAS!A:E,5,FALSE),"")</f>
        <v/>
      </c>
    </row>
    <row r="1308" spans="1:24" x14ac:dyDescent="0.25">
      <c r="A1308" s="52" t="str">
        <f>IFERROR((Tabela4[[#This Row],[Status da Proposta]]),"")</f>
        <v/>
      </c>
      <c r="B1308" s="121">
        <f>IFERROR((CREDITO_FINANCEIRO!A1308),"")</f>
        <v>0</v>
      </c>
      <c r="C1308" s="120" t="str">
        <f>IFERROR((VLOOKUP(B1308,CREDITO_FINANCEIRO!A:B,2,FALSE)),"")</f>
        <v/>
      </c>
      <c r="D1308" s="94" t="str">
        <f>IFERROR((VLOOKUP(B1308,CREDITO_FINANCEIRO!A:E,5,FALSE)),"")</f>
        <v/>
      </c>
      <c r="E1308" s="95" t="str">
        <f>IFERROR((VLOOKUP(B1308,CREDITO_FINANCEIRO!A:C,3,FALSE)),"")</f>
        <v/>
      </c>
      <c r="F1308" s="120" t="str">
        <f>IFERROR((VLOOKUP(B1308,CREDITO_FINANCEIRO!A:G,4,FALSE)),"")</f>
        <v/>
      </c>
      <c r="G1308" s="120" t="e">
        <f>VLOOKUP(B1308,CREDITO_FINANCEIRO!A:G,6,FALSE)</f>
        <v>#N/A</v>
      </c>
      <c r="H1308" s="120" t="e">
        <f>VLOOKUP(B1308,CREDITO_FINANCEIRO!A:G,7,FALSE)</f>
        <v>#N/A</v>
      </c>
      <c r="I1308" s="91" t="e">
        <f>VLOOKUP(B1308,CREDITO_FINANCEIRO!A:K,10,FALSE)</f>
        <v>#N/A</v>
      </c>
      <c r="J1308" s="91" t="e">
        <f>VLOOKUP(B1308,CREDITO_FINANCEIRO!A:K,11,FALSE)</f>
        <v>#N/A</v>
      </c>
      <c r="K1308" s="91" t="e">
        <f>VLOOKUP(B1308,CREDITO_FINANCEIRO!A:L,12,FALSE)</f>
        <v>#N/A</v>
      </c>
      <c r="L1308" s="110" t="e">
        <f t="shared" si="200"/>
        <v>#N/A</v>
      </c>
      <c r="M1308" s="2" t="e">
        <f t="shared" si="201"/>
        <v>#N/A</v>
      </c>
      <c r="N1308" s="111" t="e">
        <f>VLOOKUP(Tabela4[[#This Row],[Proposta de Referência]],SIMP_CF!A:K,9,FALSE)</f>
        <v>#N/A</v>
      </c>
      <c r="O1308" s="111" t="e">
        <f>VLOOKUP(Tabela4[[#This Row],[Proposta de Referência]],SIMP_CF!A:K,8,FALSE)</f>
        <v>#N/A</v>
      </c>
      <c r="P1308" s="112" t="e">
        <f t="shared" si="202"/>
        <v>#N/A</v>
      </c>
      <c r="Q1308" s="112" t="e">
        <f t="shared" si="203"/>
        <v>#N/A</v>
      </c>
      <c r="R1308" t="e">
        <f t="shared" si="209"/>
        <v>#N/A</v>
      </c>
      <c r="S1308" s="108" t="e">
        <f t="shared" si="204"/>
        <v>#N/A</v>
      </c>
      <c r="T1308" s="108" t="e">
        <f t="shared" si="205"/>
        <v>#N/A</v>
      </c>
      <c r="U1308" s="110" t="e">
        <f t="shared" si="206"/>
        <v>#N/A</v>
      </c>
      <c r="V1308" t="e">
        <f t="shared" si="207"/>
        <v>#N/A</v>
      </c>
      <c r="W1308" t="str">
        <f t="shared" si="208"/>
        <v/>
      </c>
      <c r="X1308" s="24" t="str">
        <f>IFERROR(VLOOKUP(W1308,HOSPITAIS_COM_DIVIDAS!A:E,5,FALSE),"")</f>
        <v/>
      </c>
    </row>
    <row r="1309" spans="1:24" x14ac:dyDescent="0.25">
      <c r="A1309" s="52" t="str">
        <f>IFERROR((Tabela4[[#This Row],[Status da Proposta]]),"")</f>
        <v/>
      </c>
      <c r="B1309" s="121">
        <f>IFERROR((CREDITO_FINANCEIRO!A1309),"")</f>
        <v>0</v>
      </c>
      <c r="C1309" s="120" t="str">
        <f>IFERROR((VLOOKUP(B1309,CREDITO_FINANCEIRO!A:B,2,FALSE)),"")</f>
        <v/>
      </c>
      <c r="D1309" s="94" t="str">
        <f>IFERROR((VLOOKUP(B1309,CREDITO_FINANCEIRO!A:E,5,FALSE)),"")</f>
        <v/>
      </c>
      <c r="E1309" s="95" t="str">
        <f>IFERROR((VLOOKUP(B1309,CREDITO_FINANCEIRO!A:C,3,FALSE)),"")</f>
        <v/>
      </c>
      <c r="F1309" s="120" t="str">
        <f>IFERROR((VLOOKUP(B1309,CREDITO_FINANCEIRO!A:G,4,FALSE)),"")</f>
        <v/>
      </c>
      <c r="G1309" s="120" t="e">
        <f>VLOOKUP(B1309,CREDITO_FINANCEIRO!A:G,6,FALSE)</f>
        <v>#N/A</v>
      </c>
      <c r="H1309" s="120" t="e">
        <f>VLOOKUP(B1309,CREDITO_FINANCEIRO!A:G,7,FALSE)</f>
        <v>#N/A</v>
      </c>
      <c r="I1309" s="91" t="e">
        <f>VLOOKUP(B1309,CREDITO_FINANCEIRO!A:K,10,FALSE)</f>
        <v>#N/A</v>
      </c>
      <c r="J1309" s="91" t="e">
        <f>VLOOKUP(B1309,CREDITO_FINANCEIRO!A:K,11,FALSE)</f>
        <v>#N/A</v>
      </c>
      <c r="K1309" s="91" t="e">
        <f>VLOOKUP(B1309,CREDITO_FINANCEIRO!A:L,12,FALSE)</f>
        <v>#N/A</v>
      </c>
      <c r="L1309" s="110" t="e">
        <f t="shared" si="200"/>
        <v>#N/A</v>
      </c>
      <c r="M1309" s="2" t="e">
        <f t="shared" si="201"/>
        <v>#N/A</v>
      </c>
      <c r="N1309" s="111" t="e">
        <f>VLOOKUP(Tabela4[[#This Row],[Proposta de Referência]],SIMP_CF!A:K,9,FALSE)</f>
        <v>#N/A</v>
      </c>
      <c r="O1309" s="111" t="e">
        <f>VLOOKUP(Tabela4[[#This Row],[Proposta de Referência]],SIMP_CF!A:K,8,FALSE)</f>
        <v>#N/A</v>
      </c>
      <c r="P1309" s="112" t="e">
        <f t="shared" si="202"/>
        <v>#N/A</v>
      </c>
      <c r="Q1309" s="112" t="e">
        <f t="shared" si="203"/>
        <v>#N/A</v>
      </c>
      <c r="R1309" t="e">
        <f t="shared" si="209"/>
        <v>#N/A</v>
      </c>
      <c r="S1309" s="108" t="e">
        <f t="shared" si="204"/>
        <v>#N/A</v>
      </c>
      <c r="T1309" s="108" t="e">
        <f t="shared" si="205"/>
        <v>#N/A</v>
      </c>
      <c r="U1309" s="110" t="e">
        <f t="shared" si="206"/>
        <v>#N/A</v>
      </c>
      <c r="V1309" t="e">
        <f t="shared" si="207"/>
        <v>#N/A</v>
      </c>
      <c r="W1309" t="str">
        <f t="shared" si="208"/>
        <v/>
      </c>
      <c r="X1309" s="24" t="str">
        <f>IFERROR(VLOOKUP(W1309,HOSPITAIS_COM_DIVIDAS!A:E,5,FALSE),"")</f>
        <v/>
      </c>
    </row>
    <row r="1310" spans="1:24" x14ac:dyDescent="0.25">
      <c r="A1310" s="52" t="str">
        <f>IFERROR((Tabela4[[#This Row],[Status da Proposta]]),"")</f>
        <v/>
      </c>
      <c r="B1310" s="121">
        <f>IFERROR((CREDITO_FINANCEIRO!A1310),"")</f>
        <v>0</v>
      </c>
      <c r="C1310" s="120" t="str">
        <f>IFERROR((VLOOKUP(B1310,CREDITO_FINANCEIRO!A:B,2,FALSE)),"")</f>
        <v/>
      </c>
      <c r="D1310" s="94" t="str">
        <f>IFERROR((VLOOKUP(B1310,CREDITO_FINANCEIRO!A:E,5,FALSE)),"")</f>
        <v/>
      </c>
      <c r="E1310" s="95" t="str">
        <f>IFERROR((VLOOKUP(B1310,CREDITO_FINANCEIRO!A:C,3,FALSE)),"")</f>
        <v/>
      </c>
      <c r="F1310" s="120" t="str">
        <f>IFERROR((VLOOKUP(B1310,CREDITO_FINANCEIRO!A:G,4,FALSE)),"")</f>
        <v/>
      </c>
      <c r="G1310" s="120" t="e">
        <f>VLOOKUP(B1310,CREDITO_FINANCEIRO!A:G,6,FALSE)</f>
        <v>#N/A</v>
      </c>
      <c r="H1310" s="120" t="e">
        <f>VLOOKUP(B1310,CREDITO_FINANCEIRO!A:G,7,FALSE)</f>
        <v>#N/A</v>
      </c>
      <c r="I1310" s="91" t="e">
        <f>VLOOKUP(B1310,CREDITO_FINANCEIRO!A:K,10,FALSE)</f>
        <v>#N/A</v>
      </c>
      <c r="J1310" s="91" t="e">
        <f>VLOOKUP(B1310,CREDITO_FINANCEIRO!A:K,11,FALSE)</f>
        <v>#N/A</v>
      </c>
      <c r="K1310" s="91" t="e">
        <f>VLOOKUP(B1310,CREDITO_FINANCEIRO!A:L,12,FALSE)</f>
        <v>#N/A</v>
      </c>
      <c r="L1310" s="110" t="e">
        <f t="shared" si="200"/>
        <v>#N/A</v>
      </c>
      <c r="M1310" s="2" t="e">
        <f t="shared" si="201"/>
        <v>#N/A</v>
      </c>
      <c r="N1310" s="111" t="e">
        <f>VLOOKUP(Tabela4[[#This Row],[Proposta de Referência]],SIMP_CF!A:K,9,FALSE)</f>
        <v>#N/A</v>
      </c>
      <c r="O1310" s="111" t="e">
        <f>VLOOKUP(Tabela4[[#This Row],[Proposta de Referência]],SIMP_CF!A:K,8,FALSE)</f>
        <v>#N/A</v>
      </c>
      <c r="P1310" s="112" t="e">
        <f t="shared" si="202"/>
        <v>#N/A</v>
      </c>
      <c r="Q1310" s="112" t="e">
        <f t="shared" si="203"/>
        <v>#N/A</v>
      </c>
      <c r="R1310" t="e">
        <f t="shared" si="209"/>
        <v>#N/A</v>
      </c>
      <c r="S1310" s="108" t="e">
        <f t="shared" si="204"/>
        <v>#N/A</v>
      </c>
      <c r="T1310" s="108" t="e">
        <f t="shared" si="205"/>
        <v>#N/A</v>
      </c>
      <c r="U1310" s="110" t="e">
        <f t="shared" si="206"/>
        <v>#N/A</v>
      </c>
      <c r="V1310" t="e">
        <f t="shared" si="207"/>
        <v>#N/A</v>
      </c>
      <c r="W1310" t="str">
        <f t="shared" si="208"/>
        <v/>
      </c>
      <c r="X1310" s="24" t="str">
        <f>IFERROR(VLOOKUP(W1310,HOSPITAIS_COM_DIVIDAS!A:E,5,FALSE),"")</f>
        <v/>
      </c>
    </row>
    <row r="1311" spans="1:24" x14ac:dyDescent="0.25">
      <c r="A1311" s="52" t="str">
        <f>IFERROR((Tabela4[[#This Row],[Status da Proposta]]),"")</f>
        <v/>
      </c>
      <c r="B1311" s="121">
        <f>IFERROR((CREDITO_FINANCEIRO!A1311),"")</f>
        <v>0</v>
      </c>
      <c r="C1311" s="120" t="str">
        <f>IFERROR((VLOOKUP(B1311,CREDITO_FINANCEIRO!A:B,2,FALSE)),"")</f>
        <v/>
      </c>
      <c r="D1311" s="94" t="str">
        <f>IFERROR((VLOOKUP(B1311,CREDITO_FINANCEIRO!A:E,5,FALSE)),"")</f>
        <v/>
      </c>
      <c r="E1311" s="95" t="str">
        <f>IFERROR((VLOOKUP(B1311,CREDITO_FINANCEIRO!A:C,3,FALSE)),"")</f>
        <v/>
      </c>
      <c r="F1311" s="120" t="str">
        <f>IFERROR((VLOOKUP(B1311,CREDITO_FINANCEIRO!A:G,4,FALSE)),"")</f>
        <v/>
      </c>
      <c r="G1311" s="120" t="e">
        <f>VLOOKUP(B1311,CREDITO_FINANCEIRO!A:G,6,FALSE)</f>
        <v>#N/A</v>
      </c>
      <c r="H1311" s="120" t="e">
        <f>VLOOKUP(B1311,CREDITO_FINANCEIRO!A:G,7,FALSE)</f>
        <v>#N/A</v>
      </c>
      <c r="I1311" s="91" t="e">
        <f>VLOOKUP(B1311,CREDITO_FINANCEIRO!A:K,10,FALSE)</f>
        <v>#N/A</v>
      </c>
      <c r="J1311" s="91" t="e">
        <f>VLOOKUP(B1311,CREDITO_FINANCEIRO!A:K,11,FALSE)</f>
        <v>#N/A</v>
      </c>
      <c r="K1311" s="91" t="e">
        <f>VLOOKUP(B1311,CREDITO_FINANCEIRO!A:L,12,FALSE)</f>
        <v>#N/A</v>
      </c>
      <c r="L1311" s="110" t="e">
        <f t="shared" si="200"/>
        <v>#N/A</v>
      </c>
      <c r="M1311" s="2" t="e">
        <f t="shared" si="201"/>
        <v>#N/A</v>
      </c>
      <c r="N1311" s="111" t="e">
        <f>VLOOKUP(Tabela4[[#This Row],[Proposta de Referência]],SIMP_CF!A:K,9,FALSE)</f>
        <v>#N/A</v>
      </c>
      <c r="O1311" s="111" t="e">
        <f>VLOOKUP(Tabela4[[#This Row],[Proposta de Referência]],SIMP_CF!A:K,8,FALSE)</f>
        <v>#N/A</v>
      </c>
      <c r="P1311" s="112" t="e">
        <f t="shared" si="202"/>
        <v>#N/A</v>
      </c>
      <c r="Q1311" s="112" t="e">
        <f t="shared" si="203"/>
        <v>#N/A</v>
      </c>
      <c r="R1311" t="e">
        <f t="shared" si="209"/>
        <v>#N/A</v>
      </c>
      <c r="S1311" s="108" t="e">
        <f t="shared" si="204"/>
        <v>#N/A</v>
      </c>
      <c r="T1311" s="108" t="e">
        <f t="shared" si="205"/>
        <v>#N/A</v>
      </c>
      <c r="U1311" s="110" t="e">
        <f t="shared" si="206"/>
        <v>#N/A</v>
      </c>
      <c r="V1311" t="e">
        <f t="shared" si="207"/>
        <v>#N/A</v>
      </c>
      <c r="W1311" t="str">
        <f t="shared" si="208"/>
        <v/>
      </c>
      <c r="X1311" s="24" t="str">
        <f>IFERROR(VLOOKUP(W1311,HOSPITAIS_COM_DIVIDAS!A:E,5,FALSE),"")</f>
        <v/>
      </c>
    </row>
    <row r="1312" spans="1:24" x14ac:dyDescent="0.25">
      <c r="A1312" s="52" t="str">
        <f>IFERROR((Tabela4[[#This Row],[Status da Proposta]]),"")</f>
        <v/>
      </c>
      <c r="B1312" s="121">
        <f>IFERROR((CREDITO_FINANCEIRO!A1312),"")</f>
        <v>0</v>
      </c>
      <c r="C1312" s="120" t="str">
        <f>IFERROR((VLOOKUP(B1312,CREDITO_FINANCEIRO!A:B,2,FALSE)),"")</f>
        <v/>
      </c>
      <c r="D1312" s="94" t="str">
        <f>IFERROR((VLOOKUP(B1312,CREDITO_FINANCEIRO!A:E,5,FALSE)),"")</f>
        <v/>
      </c>
      <c r="E1312" s="95" t="str">
        <f>IFERROR((VLOOKUP(B1312,CREDITO_FINANCEIRO!A:C,3,FALSE)),"")</f>
        <v/>
      </c>
      <c r="F1312" s="120" t="str">
        <f>IFERROR((VLOOKUP(B1312,CREDITO_FINANCEIRO!A:G,4,FALSE)),"")</f>
        <v/>
      </c>
      <c r="G1312" s="120" t="e">
        <f>VLOOKUP(B1312,CREDITO_FINANCEIRO!A:G,6,FALSE)</f>
        <v>#N/A</v>
      </c>
      <c r="H1312" s="120" t="e">
        <f>VLOOKUP(B1312,CREDITO_FINANCEIRO!A:G,7,FALSE)</f>
        <v>#N/A</v>
      </c>
      <c r="I1312" s="91" t="e">
        <f>VLOOKUP(B1312,CREDITO_FINANCEIRO!A:K,10,FALSE)</f>
        <v>#N/A</v>
      </c>
      <c r="J1312" s="91" t="e">
        <f>VLOOKUP(B1312,CREDITO_FINANCEIRO!A:K,11,FALSE)</f>
        <v>#N/A</v>
      </c>
      <c r="K1312" s="91" t="e">
        <f>VLOOKUP(B1312,CREDITO_FINANCEIRO!A:L,12,FALSE)</f>
        <v>#N/A</v>
      </c>
      <c r="L1312" s="110" t="e">
        <f t="shared" si="200"/>
        <v>#N/A</v>
      </c>
      <c r="M1312" s="2" t="e">
        <f t="shared" si="201"/>
        <v>#N/A</v>
      </c>
      <c r="N1312" s="111" t="e">
        <f>VLOOKUP(Tabela4[[#This Row],[Proposta de Referência]],SIMP_CF!A:K,9,FALSE)</f>
        <v>#N/A</v>
      </c>
      <c r="O1312" s="111" t="e">
        <f>VLOOKUP(Tabela4[[#This Row],[Proposta de Referência]],SIMP_CF!A:K,8,FALSE)</f>
        <v>#N/A</v>
      </c>
      <c r="P1312" s="112" t="e">
        <f t="shared" si="202"/>
        <v>#N/A</v>
      </c>
      <c r="Q1312" s="112" t="e">
        <f t="shared" si="203"/>
        <v>#N/A</v>
      </c>
      <c r="R1312" t="e">
        <f t="shared" si="209"/>
        <v>#N/A</v>
      </c>
      <c r="S1312" s="108" t="e">
        <f t="shared" si="204"/>
        <v>#N/A</v>
      </c>
      <c r="T1312" s="108" t="e">
        <f t="shared" si="205"/>
        <v>#N/A</v>
      </c>
      <c r="U1312" s="110" t="e">
        <f t="shared" si="206"/>
        <v>#N/A</v>
      </c>
      <c r="V1312" t="e">
        <f t="shared" si="207"/>
        <v>#N/A</v>
      </c>
      <c r="W1312" t="str">
        <f t="shared" si="208"/>
        <v/>
      </c>
      <c r="X1312" s="24" t="str">
        <f>IFERROR(VLOOKUP(W1312,HOSPITAIS_COM_DIVIDAS!A:E,5,FALSE),"")</f>
        <v/>
      </c>
    </row>
    <row r="1313" spans="1:24" x14ac:dyDescent="0.25">
      <c r="A1313" s="52" t="str">
        <f>IFERROR((Tabela4[[#This Row],[Status da Proposta]]),"")</f>
        <v/>
      </c>
      <c r="B1313" s="121">
        <f>IFERROR((CREDITO_FINANCEIRO!A1313),"")</f>
        <v>0</v>
      </c>
      <c r="C1313" s="120" t="str">
        <f>IFERROR((VLOOKUP(B1313,CREDITO_FINANCEIRO!A:B,2,FALSE)),"")</f>
        <v/>
      </c>
      <c r="D1313" s="94" t="str">
        <f>IFERROR((VLOOKUP(B1313,CREDITO_FINANCEIRO!A:E,5,FALSE)),"")</f>
        <v/>
      </c>
      <c r="E1313" s="95" t="str">
        <f>IFERROR((VLOOKUP(B1313,CREDITO_FINANCEIRO!A:C,3,FALSE)),"")</f>
        <v/>
      </c>
      <c r="F1313" s="120" t="str">
        <f>IFERROR((VLOOKUP(B1313,CREDITO_FINANCEIRO!A:G,4,FALSE)),"")</f>
        <v/>
      </c>
      <c r="G1313" s="120" t="e">
        <f>VLOOKUP(B1313,CREDITO_FINANCEIRO!A:G,6,FALSE)</f>
        <v>#N/A</v>
      </c>
      <c r="H1313" s="120" t="e">
        <f>VLOOKUP(B1313,CREDITO_FINANCEIRO!A:G,7,FALSE)</f>
        <v>#N/A</v>
      </c>
      <c r="I1313" s="91" t="e">
        <f>VLOOKUP(B1313,CREDITO_FINANCEIRO!A:K,10,FALSE)</f>
        <v>#N/A</v>
      </c>
      <c r="J1313" s="91" t="e">
        <f>VLOOKUP(B1313,CREDITO_FINANCEIRO!A:K,11,FALSE)</f>
        <v>#N/A</v>
      </c>
      <c r="K1313" s="91" t="e">
        <f>VLOOKUP(B1313,CREDITO_FINANCEIRO!A:L,12,FALSE)</f>
        <v>#N/A</v>
      </c>
      <c r="L1313" s="110" t="e">
        <f t="shared" si="200"/>
        <v>#N/A</v>
      </c>
      <c r="M1313" s="2" t="e">
        <f t="shared" si="201"/>
        <v>#N/A</v>
      </c>
      <c r="N1313" s="111" t="e">
        <f>VLOOKUP(Tabela4[[#This Row],[Proposta de Referência]],SIMP_CF!A:K,9,FALSE)</f>
        <v>#N/A</v>
      </c>
      <c r="O1313" s="111" t="e">
        <f>VLOOKUP(Tabela4[[#This Row],[Proposta de Referência]],SIMP_CF!A:K,8,FALSE)</f>
        <v>#N/A</v>
      </c>
      <c r="P1313" s="112" t="e">
        <f t="shared" si="202"/>
        <v>#N/A</v>
      </c>
      <c r="Q1313" s="112" t="e">
        <f t="shared" si="203"/>
        <v>#N/A</v>
      </c>
      <c r="R1313" t="e">
        <f t="shared" si="209"/>
        <v>#N/A</v>
      </c>
      <c r="S1313" s="108" t="e">
        <f t="shared" si="204"/>
        <v>#N/A</v>
      </c>
      <c r="T1313" s="108" t="e">
        <f t="shared" si="205"/>
        <v>#N/A</v>
      </c>
      <c r="U1313" s="110" t="e">
        <f t="shared" si="206"/>
        <v>#N/A</v>
      </c>
      <c r="V1313" t="e">
        <f t="shared" si="207"/>
        <v>#N/A</v>
      </c>
      <c r="W1313" t="str">
        <f t="shared" si="208"/>
        <v/>
      </c>
      <c r="X1313" s="24" t="str">
        <f>IFERROR(VLOOKUP(W1313,HOSPITAIS_COM_DIVIDAS!A:E,5,FALSE),"")</f>
        <v/>
      </c>
    </row>
    <row r="1314" spans="1:24" x14ac:dyDescent="0.25">
      <c r="A1314" s="52" t="str">
        <f>IFERROR((Tabela4[[#This Row],[Status da Proposta]]),"")</f>
        <v/>
      </c>
      <c r="B1314" s="121">
        <f>IFERROR((CREDITO_FINANCEIRO!A1314),"")</f>
        <v>0</v>
      </c>
      <c r="C1314" s="120" t="str">
        <f>IFERROR((VLOOKUP(B1314,CREDITO_FINANCEIRO!A:B,2,FALSE)),"")</f>
        <v/>
      </c>
      <c r="D1314" s="94" t="str">
        <f>IFERROR((VLOOKUP(B1314,CREDITO_FINANCEIRO!A:E,5,FALSE)),"")</f>
        <v/>
      </c>
      <c r="E1314" s="95" t="str">
        <f>IFERROR((VLOOKUP(B1314,CREDITO_FINANCEIRO!A:C,3,FALSE)),"")</f>
        <v/>
      </c>
      <c r="F1314" s="120" t="str">
        <f>IFERROR((VLOOKUP(B1314,CREDITO_FINANCEIRO!A:G,4,FALSE)),"")</f>
        <v/>
      </c>
      <c r="G1314" s="120" t="e">
        <f>VLOOKUP(B1314,CREDITO_FINANCEIRO!A:G,6,FALSE)</f>
        <v>#N/A</v>
      </c>
      <c r="H1314" s="120" t="e">
        <f>VLOOKUP(B1314,CREDITO_FINANCEIRO!A:G,7,FALSE)</f>
        <v>#N/A</v>
      </c>
      <c r="I1314" s="91" t="e">
        <f>VLOOKUP(B1314,CREDITO_FINANCEIRO!A:K,10,FALSE)</f>
        <v>#N/A</v>
      </c>
      <c r="J1314" s="91" t="e">
        <f>VLOOKUP(B1314,CREDITO_FINANCEIRO!A:K,11,FALSE)</f>
        <v>#N/A</v>
      </c>
      <c r="K1314" s="91" t="e">
        <f>VLOOKUP(B1314,CREDITO_FINANCEIRO!A:L,12,FALSE)</f>
        <v>#N/A</v>
      </c>
      <c r="L1314" s="110" t="e">
        <f t="shared" si="200"/>
        <v>#N/A</v>
      </c>
      <c r="M1314" s="2" t="e">
        <f t="shared" si="201"/>
        <v>#N/A</v>
      </c>
      <c r="N1314" s="111" t="e">
        <f>VLOOKUP(Tabela4[[#This Row],[Proposta de Referência]],SIMP_CF!A:K,9,FALSE)</f>
        <v>#N/A</v>
      </c>
      <c r="O1314" s="111" t="e">
        <f>VLOOKUP(Tabela4[[#This Row],[Proposta de Referência]],SIMP_CF!A:K,8,FALSE)</f>
        <v>#N/A</v>
      </c>
      <c r="P1314" s="112" t="e">
        <f t="shared" si="202"/>
        <v>#N/A</v>
      </c>
      <c r="Q1314" s="112" t="e">
        <f t="shared" si="203"/>
        <v>#N/A</v>
      </c>
      <c r="R1314" t="e">
        <f t="shared" si="209"/>
        <v>#N/A</v>
      </c>
      <c r="S1314" s="108" t="e">
        <f t="shared" si="204"/>
        <v>#N/A</v>
      </c>
      <c r="T1314" s="108" t="e">
        <f t="shared" si="205"/>
        <v>#N/A</v>
      </c>
      <c r="U1314" s="110" t="e">
        <f t="shared" si="206"/>
        <v>#N/A</v>
      </c>
      <c r="V1314" t="e">
        <f t="shared" si="207"/>
        <v>#N/A</v>
      </c>
      <c r="W1314" t="str">
        <f t="shared" si="208"/>
        <v/>
      </c>
      <c r="X1314" s="24" t="str">
        <f>IFERROR(VLOOKUP(W1314,HOSPITAIS_COM_DIVIDAS!A:E,5,FALSE),"")</f>
        <v/>
      </c>
    </row>
    <row r="1315" spans="1:24" x14ac:dyDescent="0.25">
      <c r="A1315" s="52" t="str">
        <f>IFERROR((Tabela4[[#This Row],[Status da Proposta]]),"")</f>
        <v/>
      </c>
      <c r="B1315" s="121">
        <f>IFERROR((CREDITO_FINANCEIRO!A1315),"")</f>
        <v>0</v>
      </c>
      <c r="C1315" s="120" t="str">
        <f>IFERROR((VLOOKUP(B1315,CREDITO_FINANCEIRO!A:B,2,FALSE)),"")</f>
        <v/>
      </c>
      <c r="D1315" s="94" t="str">
        <f>IFERROR((VLOOKUP(B1315,CREDITO_FINANCEIRO!A:E,5,FALSE)),"")</f>
        <v/>
      </c>
      <c r="E1315" s="95" t="str">
        <f>IFERROR((VLOOKUP(B1315,CREDITO_FINANCEIRO!A:C,3,FALSE)),"")</f>
        <v/>
      </c>
      <c r="F1315" s="120" t="str">
        <f>IFERROR((VLOOKUP(B1315,CREDITO_FINANCEIRO!A:G,4,FALSE)),"")</f>
        <v/>
      </c>
      <c r="G1315" s="120" t="e">
        <f>VLOOKUP(B1315,CREDITO_FINANCEIRO!A:G,6,FALSE)</f>
        <v>#N/A</v>
      </c>
      <c r="H1315" s="120" t="e">
        <f>VLOOKUP(B1315,CREDITO_FINANCEIRO!A:G,7,FALSE)</f>
        <v>#N/A</v>
      </c>
      <c r="I1315" s="91" t="e">
        <f>VLOOKUP(B1315,CREDITO_FINANCEIRO!A:K,10,FALSE)</f>
        <v>#N/A</v>
      </c>
      <c r="J1315" s="91" t="e">
        <f>VLOOKUP(B1315,CREDITO_FINANCEIRO!A:K,11,FALSE)</f>
        <v>#N/A</v>
      </c>
      <c r="K1315" s="91" t="e">
        <f>VLOOKUP(B1315,CREDITO_FINANCEIRO!A:L,12,FALSE)</f>
        <v>#N/A</v>
      </c>
      <c r="L1315" s="110" t="e">
        <f t="shared" si="200"/>
        <v>#N/A</v>
      </c>
      <c r="M1315" s="2" t="e">
        <f t="shared" si="201"/>
        <v>#N/A</v>
      </c>
      <c r="N1315" s="111" t="e">
        <f>VLOOKUP(Tabela4[[#This Row],[Proposta de Referência]],SIMP_CF!A:K,9,FALSE)</f>
        <v>#N/A</v>
      </c>
      <c r="O1315" s="111" t="e">
        <f>VLOOKUP(Tabela4[[#This Row],[Proposta de Referência]],SIMP_CF!A:K,8,FALSE)</f>
        <v>#N/A</v>
      </c>
      <c r="P1315" s="112" t="e">
        <f t="shared" si="202"/>
        <v>#N/A</v>
      </c>
      <c r="Q1315" s="112" t="e">
        <f t="shared" si="203"/>
        <v>#N/A</v>
      </c>
      <c r="R1315" t="e">
        <f t="shared" si="209"/>
        <v>#N/A</v>
      </c>
      <c r="S1315" s="108" t="e">
        <f t="shared" si="204"/>
        <v>#N/A</v>
      </c>
      <c r="T1315" s="108" t="e">
        <f t="shared" si="205"/>
        <v>#N/A</v>
      </c>
      <c r="U1315" s="110" t="e">
        <f t="shared" si="206"/>
        <v>#N/A</v>
      </c>
      <c r="V1315" t="e">
        <f t="shared" si="207"/>
        <v>#N/A</v>
      </c>
      <c r="W1315" t="str">
        <f t="shared" si="208"/>
        <v/>
      </c>
      <c r="X1315" s="24" t="str">
        <f>IFERROR(VLOOKUP(W1315,HOSPITAIS_COM_DIVIDAS!A:E,5,FALSE),"")</f>
        <v/>
      </c>
    </row>
    <row r="1316" spans="1:24" x14ac:dyDescent="0.25">
      <c r="A1316" s="52" t="str">
        <f>IFERROR((Tabela4[[#This Row],[Status da Proposta]]),"")</f>
        <v/>
      </c>
      <c r="B1316" s="121">
        <f>IFERROR((CREDITO_FINANCEIRO!A1316),"")</f>
        <v>0</v>
      </c>
      <c r="C1316" s="120" t="str">
        <f>IFERROR((VLOOKUP(B1316,CREDITO_FINANCEIRO!A:B,2,FALSE)),"")</f>
        <v/>
      </c>
      <c r="D1316" s="94" t="str">
        <f>IFERROR((VLOOKUP(B1316,CREDITO_FINANCEIRO!A:E,5,FALSE)),"")</f>
        <v/>
      </c>
      <c r="E1316" s="95" t="str">
        <f>IFERROR((VLOOKUP(B1316,CREDITO_FINANCEIRO!A:C,3,FALSE)),"")</f>
        <v/>
      </c>
      <c r="F1316" s="120" t="str">
        <f>IFERROR((VLOOKUP(B1316,CREDITO_FINANCEIRO!A:G,4,FALSE)),"")</f>
        <v/>
      </c>
      <c r="G1316" s="120" t="e">
        <f>VLOOKUP(B1316,CREDITO_FINANCEIRO!A:G,6,FALSE)</f>
        <v>#N/A</v>
      </c>
      <c r="H1316" s="120" t="e">
        <f>VLOOKUP(B1316,CREDITO_FINANCEIRO!A:G,7,FALSE)</f>
        <v>#N/A</v>
      </c>
      <c r="I1316" s="91" t="e">
        <f>VLOOKUP(B1316,CREDITO_FINANCEIRO!A:K,10,FALSE)</f>
        <v>#N/A</v>
      </c>
      <c r="J1316" s="91" t="e">
        <f>VLOOKUP(B1316,CREDITO_FINANCEIRO!A:K,11,FALSE)</f>
        <v>#N/A</v>
      </c>
      <c r="K1316" s="91" t="e">
        <f>VLOOKUP(B1316,CREDITO_FINANCEIRO!A:L,12,FALSE)</f>
        <v>#N/A</v>
      </c>
      <c r="L1316" s="110" t="e">
        <f t="shared" si="200"/>
        <v>#N/A</v>
      </c>
      <c r="M1316" s="2" t="e">
        <f t="shared" si="201"/>
        <v>#N/A</v>
      </c>
      <c r="N1316" s="111" t="e">
        <f>VLOOKUP(Tabela4[[#This Row],[Proposta de Referência]],SIMP_CF!A:K,9,FALSE)</f>
        <v>#N/A</v>
      </c>
      <c r="O1316" s="111" t="e">
        <f>VLOOKUP(Tabela4[[#This Row],[Proposta de Referência]],SIMP_CF!A:K,8,FALSE)</f>
        <v>#N/A</v>
      </c>
      <c r="P1316" s="112" t="e">
        <f t="shared" si="202"/>
        <v>#N/A</v>
      </c>
      <c r="Q1316" s="112" t="e">
        <f t="shared" si="203"/>
        <v>#N/A</v>
      </c>
      <c r="R1316" t="e">
        <f t="shared" si="209"/>
        <v>#N/A</v>
      </c>
      <c r="S1316" s="108" t="e">
        <f t="shared" si="204"/>
        <v>#N/A</v>
      </c>
      <c r="T1316" s="108" t="e">
        <f t="shared" si="205"/>
        <v>#N/A</v>
      </c>
      <c r="U1316" s="110" t="e">
        <f t="shared" si="206"/>
        <v>#N/A</v>
      </c>
      <c r="V1316" t="e">
        <f t="shared" si="207"/>
        <v>#N/A</v>
      </c>
      <c r="W1316" t="str">
        <f t="shared" si="208"/>
        <v/>
      </c>
      <c r="X1316" s="24" t="str">
        <f>IFERROR(VLOOKUP(W1316,HOSPITAIS_COM_DIVIDAS!A:E,5,FALSE),"")</f>
        <v/>
      </c>
    </row>
    <row r="1317" spans="1:24" x14ac:dyDescent="0.25">
      <c r="A1317" s="52" t="str">
        <f>IFERROR((Tabela4[[#This Row],[Status da Proposta]]),"")</f>
        <v/>
      </c>
      <c r="B1317" s="121">
        <f>IFERROR((CREDITO_FINANCEIRO!A1317),"")</f>
        <v>0</v>
      </c>
      <c r="C1317" s="120" t="str">
        <f>IFERROR((VLOOKUP(B1317,CREDITO_FINANCEIRO!A:B,2,FALSE)),"")</f>
        <v/>
      </c>
      <c r="D1317" s="94" t="str">
        <f>IFERROR((VLOOKUP(B1317,CREDITO_FINANCEIRO!A:E,5,FALSE)),"")</f>
        <v/>
      </c>
      <c r="E1317" s="95" t="str">
        <f>IFERROR((VLOOKUP(B1317,CREDITO_FINANCEIRO!A:C,3,FALSE)),"")</f>
        <v/>
      </c>
      <c r="F1317" s="120" t="str">
        <f>IFERROR((VLOOKUP(B1317,CREDITO_FINANCEIRO!A:G,4,FALSE)),"")</f>
        <v/>
      </c>
      <c r="G1317" s="120" t="e">
        <f>VLOOKUP(B1317,CREDITO_FINANCEIRO!A:G,6,FALSE)</f>
        <v>#N/A</v>
      </c>
      <c r="H1317" s="120" t="e">
        <f>VLOOKUP(B1317,CREDITO_FINANCEIRO!A:G,7,FALSE)</f>
        <v>#N/A</v>
      </c>
      <c r="I1317" s="91" t="e">
        <f>VLOOKUP(B1317,CREDITO_FINANCEIRO!A:K,10,FALSE)</f>
        <v>#N/A</v>
      </c>
      <c r="J1317" s="91" t="e">
        <f>VLOOKUP(B1317,CREDITO_FINANCEIRO!A:K,11,FALSE)</f>
        <v>#N/A</v>
      </c>
      <c r="K1317" s="91" t="e">
        <f>VLOOKUP(B1317,CREDITO_FINANCEIRO!A:L,12,FALSE)</f>
        <v>#N/A</v>
      </c>
      <c r="L1317" s="110" t="e">
        <f t="shared" si="200"/>
        <v>#N/A</v>
      </c>
      <c r="M1317" s="2" t="e">
        <f t="shared" si="201"/>
        <v>#N/A</v>
      </c>
      <c r="N1317" s="111" t="e">
        <f>VLOOKUP(Tabela4[[#This Row],[Proposta de Referência]],SIMP_CF!A:K,9,FALSE)</f>
        <v>#N/A</v>
      </c>
      <c r="O1317" s="111" t="e">
        <f>VLOOKUP(Tabela4[[#This Row],[Proposta de Referência]],SIMP_CF!A:K,8,FALSE)</f>
        <v>#N/A</v>
      </c>
      <c r="P1317" s="112" t="e">
        <f t="shared" si="202"/>
        <v>#N/A</v>
      </c>
      <c r="Q1317" s="112" t="e">
        <f t="shared" si="203"/>
        <v>#N/A</v>
      </c>
      <c r="R1317" t="e">
        <f t="shared" si="209"/>
        <v>#N/A</v>
      </c>
      <c r="S1317" s="108" t="e">
        <f t="shared" si="204"/>
        <v>#N/A</v>
      </c>
      <c r="T1317" s="108" t="e">
        <f t="shared" si="205"/>
        <v>#N/A</v>
      </c>
      <c r="U1317" s="110" t="e">
        <f t="shared" si="206"/>
        <v>#N/A</v>
      </c>
      <c r="V1317" t="e">
        <f t="shared" si="207"/>
        <v>#N/A</v>
      </c>
      <c r="W1317" t="str">
        <f t="shared" si="208"/>
        <v/>
      </c>
      <c r="X1317" s="24" t="str">
        <f>IFERROR(VLOOKUP(W1317,HOSPITAIS_COM_DIVIDAS!A:E,5,FALSE),"")</f>
        <v/>
      </c>
    </row>
    <row r="1318" spans="1:24" x14ac:dyDescent="0.25">
      <c r="A1318" s="52" t="str">
        <f>IFERROR((Tabela4[[#This Row],[Status da Proposta]]),"")</f>
        <v/>
      </c>
      <c r="B1318" s="121">
        <f>IFERROR((CREDITO_FINANCEIRO!A1318),"")</f>
        <v>0</v>
      </c>
      <c r="C1318" s="120" t="str">
        <f>IFERROR((VLOOKUP(B1318,CREDITO_FINANCEIRO!A:B,2,FALSE)),"")</f>
        <v/>
      </c>
      <c r="D1318" s="94" t="str">
        <f>IFERROR((VLOOKUP(B1318,CREDITO_FINANCEIRO!A:E,5,FALSE)),"")</f>
        <v/>
      </c>
      <c r="E1318" s="95" t="str">
        <f>IFERROR((VLOOKUP(B1318,CREDITO_FINANCEIRO!A:C,3,FALSE)),"")</f>
        <v/>
      </c>
      <c r="F1318" s="120" t="str">
        <f>IFERROR((VLOOKUP(B1318,CREDITO_FINANCEIRO!A:G,4,FALSE)),"")</f>
        <v/>
      </c>
      <c r="G1318" s="120" t="e">
        <f>VLOOKUP(B1318,CREDITO_FINANCEIRO!A:G,6,FALSE)</f>
        <v>#N/A</v>
      </c>
      <c r="H1318" s="120" t="e">
        <f>VLOOKUP(B1318,CREDITO_FINANCEIRO!A:G,7,FALSE)</f>
        <v>#N/A</v>
      </c>
      <c r="I1318" s="91" t="e">
        <f>VLOOKUP(B1318,CREDITO_FINANCEIRO!A:K,10,FALSE)</f>
        <v>#N/A</v>
      </c>
      <c r="J1318" s="91" t="e">
        <f>VLOOKUP(B1318,CREDITO_FINANCEIRO!A:K,11,FALSE)</f>
        <v>#N/A</v>
      </c>
      <c r="K1318" s="91" t="e">
        <f>VLOOKUP(B1318,CREDITO_FINANCEIRO!A:L,12,FALSE)</f>
        <v>#N/A</v>
      </c>
      <c r="L1318" s="110" t="e">
        <f t="shared" si="200"/>
        <v>#N/A</v>
      </c>
      <c r="M1318" s="2" t="e">
        <f t="shared" si="201"/>
        <v>#N/A</v>
      </c>
      <c r="N1318" s="111" t="e">
        <f>VLOOKUP(Tabela4[[#This Row],[Proposta de Referência]],SIMP_CF!A:K,9,FALSE)</f>
        <v>#N/A</v>
      </c>
      <c r="O1318" s="111" t="e">
        <f>VLOOKUP(Tabela4[[#This Row],[Proposta de Referência]],SIMP_CF!A:K,8,FALSE)</f>
        <v>#N/A</v>
      </c>
      <c r="P1318" s="112" t="e">
        <f t="shared" si="202"/>
        <v>#N/A</v>
      </c>
      <c r="Q1318" s="112" t="e">
        <f t="shared" si="203"/>
        <v>#N/A</v>
      </c>
      <c r="R1318" t="e">
        <f t="shared" si="209"/>
        <v>#N/A</v>
      </c>
      <c r="S1318" s="108" t="e">
        <f t="shared" si="204"/>
        <v>#N/A</v>
      </c>
      <c r="T1318" s="108" t="e">
        <f t="shared" si="205"/>
        <v>#N/A</v>
      </c>
      <c r="U1318" s="110" t="e">
        <f t="shared" si="206"/>
        <v>#N/A</v>
      </c>
      <c r="V1318" t="e">
        <f t="shared" si="207"/>
        <v>#N/A</v>
      </c>
      <c r="W1318" t="str">
        <f t="shared" si="208"/>
        <v/>
      </c>
      <c r="X1318" s="24" t="str">
        <f>IFERROR(VLOOKUP(W1318,HOSPITAIS_COM_DIVIDAS!A:E,5,FALSE),"")</f>
        <v/>
      </c>
    </row>
    <row r="1319" spans="1:24" x14ac:dyDescent="0.25">
      <c r="A1319" s="52" t="str">
        <f>IFERROR((Tabela4[[#This Row],[Status da Proposta]]),"")</f>
        <v/>
      </c>
      <c r="B1319" s="121">
        <f>IFERROR((CREDITO_FINANCEIRO!A1319),"")</f>
        <v>0</v>
      </c>
      <c r="C1319" s="120" t="str">
        <f>IFERROR((VLOOKUP(B1319,CREDITO_FINANCEIRO!A:B,2,FALSE)),"")</f>
        <v/>
      </c>
      <c r="D1319" s="94" t="str">
        <f>IFERROR((VLOOKUP(B1319,CREDITO_FINANCEIRO!A:E,5,FALSE)),"")</f>
        <v/>
      </c>
      <c r="E1319" s="95" t="str">
        <f>IFERROR((VLOOKUP(B1319,CREDITO_FINANCEIRO!A:C,3,FALSE)),"")</f>
        <v/>
      </c>
      <c r="F1319" s="120" t="str">
        <f>IFERROR((VLOOKUP(B1319,CREDITO_FINANCEIRO!A:G,4,FALSE)),"")</f>
        <v/>
      </c>
      <c r="G1319" s="120" t="e">
        <f>VLOOKUP(B1319,CREDITO_FINANCEIRO!A:G,6,FALSE)</f>
        <v>#N/A</v>
      </c>
      <c r="H1319" s="120" t="e">
        <f>VLOOKUP(B1319,CREDITO_FINANCEIRO!A:G,7,FALSE)</f>
        <v>#N/A</v>
      </c>
      <c r="I1319" s="91" t="e">
        <f>VLOOKUP(B1319,CREDITO_FINANCEIRO!A:K,10,FALSE)</f>
        <v>#N/A</v>
      </c>
      <c r="J1319" s="91" t="e">
        <f>VLOOKUP(B1319,CREDITO_FINANCEIRO!A:K,11,FALSE)</f>
        <v>#N/A</v>
      </c>
      <c r="K1319" s="91" t="e">
        <f>VLOOKUP(B1319,CREDITO_FINANCEIRO!A:L,12,FALSE)</f>
        <v>#N/A</v>
      </c>
      <c r="L1319" s="110" t="e">
        <f t="shared" si="200"/>
        <v>#N/A</v>
      </c>
      <c r="M1319" s="2" t="e">
        <f t="shared" si="201"/>
        <v>#N/A</v>
      </c>
      <c r="N1319" s="111" t="e">
        <f>VLOOKUP(Tabela4[[#This Row],[Proposta de Referência]],SIMP_CF!A:K,9,FALSE)</f>
        <v>#N/A</v>
      </c>
      <c r="O1319" s="111" t="e">
        <f>VLOOKUP(Tabela4[[#This Row],[Proposta de Referência]],SIMP_CF!A:K,8,FALSE)</f>
        <v>#N/A</v>
      </c>
      <c r="P1319" s="112" t="e">
        <f t="shared" si="202"/>
        <v>#N/A</v>
      </c>
      <c r="Q1319" s="112" t="e">
        <f t="shared" si="203"/>
        <v>#N/A</v>
      </c>
      <c r="R1319" t="e">
        <f t="shared" si="209"/>
        <v>#N/A</v>
      </c>
      <c r="S1319" s="108" t="e">
        <f t="shared" si="204"/>
        <v>#N/A</v>
      </c>
      <c r="T1319" s="108" t="e">
        <f t="shared" si="205"/>
        <v>#N/A</v>
      </c>
      <c r="U1319" s="110" t="e">
        <f t="shared" si="206"/>
        <v>#N/A</v>
      </c>
      <c r="V1319" t="e">
        <f t="shared" si="207"/>
        <v>#N/A</v>
      </c>
      <c r="W1319" t="str">
        <f t="shared" si="208"/>
        <v/>
      </c>
      <c r="X1319" s="24" t="str">
        <f>IFERROR(VLOOKUP(W1319,HOSPITAIS_COM_DIVIDAS!A:E,5,FALSE),"")</f>
        <v/>
      </c>
    </row>
    <row r="1320" spans="1:24" x14ac:dyDescent="0.25">
      <c r="A1320" s="52" t="str">
        <f>IFERROR((Tabela4[[#This Row],[Status da Proposta]]),"")</f>
        <v/>
      </c>
      <c r="B1320" s="121">
        <f>IFERROR((CREDITO_FINANCEIRO!A1320),"")</f>
        <v>0</v>
      </c>
      <c r="C1320" s="120" t="str">
        <f>IFERROR((VLOOKUP(B1320,CREDITO_FINANCEIRO!A:B,2,FALSE)),"")</f>
        <v/>
      </c>
      <c r="D1320" s="94" t="str">
        <f>IFERROR((VLOOKUP(B1320,CREDITO_FINANCEIRO!A:E,5,FALSE)),"")</f>
        <v/>
      </c>
      <c r="E1320" s="95" t="str">
        <f>IFERROR((VLOOKUP(B1320,CREDITO_FINANCEIRO!A:C,3,FALSE)),"")</f>
        <v/>
      </c>
      <c r="F1320" s="120" t="str">
        <f>IFERROR((VLOOKUP(B1320,CREDITO_FINANCEIRO!A:G,4,FALSE)),"")</f>
        <v/>
      </c>
      <c r="G1320" s="120" t="e">
        <f>VLOOKUP(B1320,CREDITO_FINANCEIRO!A:G,6,FALSE)</f>
        <v>#N/A</v>
      </c>
      <c r="H1320" s="120" t="e">
        <f>VLOOKUP(B1320,CREDITO_FINANCEIRO!A:G,7,FALSE)</f>
        <v>#N/A</v>
      </c>
      <c r="I1320" s="91" t="e">
        <f>VLOOKUP(B1320,CREDITO_FINANCEIRO!A:K,10,FALSE)</f>
        <v>#N/A</v>
      </c>
      <c r="J1320" s="91" t="e">
        <f>VLOOKUP(B1320,CREDITO_FINANCEIRO!A:K,11,FALSE)</f>
        <v>#N/A</v>
      </c>
      <c r="K1320" s="91" t="e">
        <f>VLOOKUP(B1320,CREDITO_FINANCEIRO!A:L,12,FALSE)</f>
        <v>#N/A</v>
      </c>
      <c r="L1320" s="110" t="e">
        <f t="shared" si="200"/>
        <v>#N/A</v>
      </c>
      <c r="M1320" s="2" t="e">
        <f t="shared" si="201"/>
        <v>#N/A</v>
      </c>
      <c r="N1320" s="111" t="e">
        <f>VLOOKUP(Tabela4[[#This Row],[Proposta de Referência]],SIMP_CF!A:K,9,FALSE)</f>
        <v>#N/A</v>
      </c>
      <c r="O1320" s="111" t="e">
        <f>VLOOKUP(Tabela4[[#This Row],[Proposta de Referência]],SIMP_CF!A:K,8,FALSE)</f>
        <v>#N/A</v>
      </c>
      <c r="P1320" s="112" t="e">
        <f t="shared" si="202"/>
        <v>#N/A</v>
      </c>
      <c r="Q1320" s="112" t="e">
        <f t="shared" si="203"/>
        <v>#N/A</v>
      </c>
      <c r="R1320" t="e">
        <f t="shared" si="209"/>
        <v>#N/A</v>
      </c>
      <c r="S1320" s="108" t="e">
        <f t="shared" si="204"/>
        <v>#N/A</v>
      </c>
      <c r="T1320" s="108" t="e">
        <f t="shared" si="205"/>
        <v>#N/A</v>
      </c>
      <c r="U1320" s="110" t="e">
        <f t="shared" si="206"/>
        <v>#N/A</v>
      </c>
      <c r="V1320" t="e">
        <f t="shared" si="207"/>
        <v>#N/A</v>
      </c>
      <c r="W1320" t="str">
        <f t="shared" si="208"/>
        <v/>
      </c>
      <c r="X1320" s="24" t="str">
        <f>IFERROR(VLOOKUP(W1320,HOSPITAIS_COM_DIVIDAS!A:E,5,FALSE),"")</f>
        <v/>
      </c>
    </row>
    <row r="1321" spans="1:24" x14ac:dyDescent="0.25">
      <c r="A1321" s="52" t="str">
        <f>IFERROR((Tabela4[[#This Row],[Status da Proposta]]),"")</f>
        <v/>
      </c>
      <c r="B1321" s="121">
        <f>IFERROR((CREDITO_FINANCEIRO!A1321),"")</f>
        <v>0</v>
      </c>
      <c r="C1321" s="120" t="str">
        <f>IFERROR((VLOOKUP(B1321,CREDITO_FINANCEIRO!A:B,2,FALSE)),"")</f>
        <v/>
      </c>
      <c r="D1321" s="94" t="str">
        <f>IFERROR((VLOOKUP(B1321,CREDITO_FINANCEIRO!A:E,5,FALSE)),"")</f>
        <v/>
      </c>
      <c r="E1321" s="95" t="str">
        <f>IFERROR((VLOOKUP(B1321,CREDITO_FINANCEIRO!A:C,3,FALSE)),"")</f>
        <v/>
      </c>
      <c r="F1321" s="120" t="str">
        <f>IFERROR((VLOOKUP(B1321,CREDITO_FINANCEIRO!A:G,4,FALSE)),"")</f>
        <v/>
      </c>
      <c r="G1321" s="120" t="e">
        <f>VLOOKUP(B1321,CREDITO_FINANCEIRO!A:G,6,FALSE)</f>
        <v>#N/A</v>
      </c>
      <c r="H1321" s="120" t="e">
        <f>VLOOKUP(B1321,CREDITO_FINANCEIRO!A:G,7,FALSE)</f>
        <v>#N/A</v>
      </c>
      <c r="I1321" s="91" t="e">
        <f>VLOOKUP(B1321,CREDITO_FINANCEIRO!A:K,10,FALSE)</f>
        <v>#N/A</v>
      </c>
      <c r="J1321" s="91" t="e">
        <f>VLOOKUP(B1321,CREDITO_FINANCEIRO!A:K,11,FALSE)</f>
        <v>#N/A</v>
      </c>
      <c r="K1321" s="91" t="e">
        <f>VLOOKUP(B1321,CREDITO_FINANCEIRO!A:L,12,FALSE)</f>
        <v>#N/A</v>
      </c>
      <c r="L1321" s="110" t="e">
        <f t="shared" si="200"/>
        <v>#N/A</v>
      </c>
      <c r="M1321" s="2" t="e">
        <f t="shared" si="201"/>
        <v>#N/A</v>
      </c>
      <c r="N1321" s="111" t="e">
        <f>VLOOKUP(Tabela4[[#This Row],[Proposta de Referência]],SIMP_CF!A:K,9,FALSE)</f>
        <v>#N/A</v>
      </c>
      <c r="O1321" s="111" t="e">
        <f>VLOOKUP(Tabela4[[#This Row],[Proposta de Referência]],SIMP_CF!A:K,8,FALSE)</f>
        <v>#N/A</v>
      </c>
      <c r="P1321" s="112" t="e">
        <f t="shared" si="202"/>
        <v>#N/A</v>
      </c>
      <c r="Q1321" s="112" t="e">
        <f t="shared" si="203"/>
        <v>#N/A</v>
      </c>
      <c r="R1321" t="e">
        <f t="shared" si="209"/>
        <v>#N/A</v>
      </c>
      <c r="S1321" s="108" t="e">
        <f t="shared" si="204"/>
        <v>#N/A</v>
      </c>
      <c r="T1321" s="108" t="e">
        <f t="shared" si="205"/>
        <v>#N/A</v>
      </c>
      <c r="U1321" s="110" t="e">
        <f t="shared" si="206"/>
        <v>#N/A</v>
      </c>
      <c r="V1321" t="e">
        <f t="shared" si="207"/>
        <v>#N/A</v>
      </c>
      <c r="W1321" t="str">
        <f t="shared" si="208"/>
        <v/>
      </c>
      <c r="X1321" s="24" t="str">
        <f>IFERROR(VLOOKUP(W1321,HOSPITAIS_COM_DIVIDAS!A:E,5,FALSE),"")</f>
        <v/>
      </c>
    </row>
    <row r="1322" spans="1:24" x14ac:dyDescent="0.25">
      <c r="A1322" s="52" t="str">
        <f>IFERROR((Tabela4[[#This Row],[Status da Proposta]]),"")</f>
        <v/>
      </c>
      <c r="B1322" s="121">
        <f>IFERROR((CREDITO_FINANCEIRO!A1322),"")</f>
        <v>0</v>
      </c>
      <c r="C1322" s="120" t="str">
        <f>IFERROR((VLOOKUP(B1322,CREDITO_FINANCEIRO!A:B,2,FALSE)),"")</f>
        <v/>
      </c>
      <c r="D1322" s="94" t="str">
        <f>IFERROR((VLOOKUP(B1322,CREDITO_FINANCEIRO!A:E,5,FALSE)),"")</f>
        <v/>
      </c>
      <c r="E1322" s="95" t="str">
        <f>IFERROR((VLOOKUP(B1322,CREDITO_FINANCEIRO!A:C,3,FALSE)),"")</f>
        <v/>
      </c>
      <c r="F1322" s="120" t="str">
        <f>IFERROR((VLOOKUP(B1322,CREDITO_FINANCEIRO!A:G,4,FALSE)),"")</f>
        <v/>
      </c>
      <c r="G1322" s="120" t="e">
        <f>VLOOKUP(B1322,CREDITO_FINANCEIRO!A:G,6,FALSE)</f>
        <v>#N/A</v>
      </c>
      <c r="H1322" s="120" t="e">
        <f>VLOOKUP(B1322,CREDITO_FINANCEIRO!A:G,7,FALSE)</f>
        <v>#N/A</v>
      </c>
      <c r="I1322" s="91" t="e">
        <f>VLOOKUP(B1322,CREDITO_FINANCEIRO!A:K,10,FALSE)</f>
        <v>#N/A</v>
      </c>
      <c r="J1322" s="91" t="e">
        <f>VLOOKUP(B1322,CREDITO_FINANCEIRO!A:K,11,FALSE)</f>
        <v>#N/A</v>
      </c>
      <c r="K1322" s="91" t="e">
        <f>VLOOKUP(B1322,CREDITO_FINANCEIRO!A:L,12,FALSE)</f>
        <v>#N/A</v>
      </c>
      <c r="L1322" s="110" t="e">
        <f t="shared" si="200"/>
        <v>#N/A</v>
      </c>
      <c r="M1322" s="2" t="e">
        <f t="shared" si="201"/>
        <v>#N/A</v>
      </c>
      <c r="N1322" s="111" t="e">
        <f>VLOOKUP(Tabela4[[#This Row],[Proposta de Referência]],SIMP_CF!A:K,9,FALSE)</f>
        <v>#N/A</v>
      </c>
      <c r="O1322" s="111" t="e">
        <f>VLOOKUP(Tabela4[[#This Row],[Proposta de Referência]],SIMP_CF!A:K,8,FALSE)</f>
        <v>#N/A</v>
      </c>
      <c r="P1322" s="112" t="e">
        <f t="shared" si="202"/>
        <v>#N/A</v>
      </c>
      <c r="Q1322" s="112" t="e">
        <f t="shared" si="203"/>
        <v>#N/A</v>
      </c>
      <c r="R1322" t="e">
        <f t="shared" si="209"/>
        <v>#N/A</v>
      </c>
      <c r="S1322" s="108" t="e">
        <f t="shared" si="204"/>
        <v>#N/A</v>
      </c>
      <c r="T1322" s="108" t="e">
        <f t="shared" si="205"/>
        <v>#N/A</v>
      </c>
      <c r="U1322" s="110" t="e">
        <f t="shared" si="206"/>
        <v>#N/A</v>
      </c>
      <c r="V1322" t="e">
        <f t="shared" si="207"/>
        <v>#N/A</v>
      </c>
      <c r="W1322" t="str">
        <f t="shared" si="208"/>
        <v/>
      </c>
      <c r="X1322" s="24" t="str">
        <f>IFERROR(VLOOKUP(W1322,HOSPITAIS_COM_DIVIDAS!A:E,5,FALSE),"")</f>
        <v/>
      </c>
    </row>
    <row r="1323" spans="1:24" x14ac:dyDescent="0.25">
      <c r="A1323" s="52" t="str">
        <f>IFERROR((Tabela4[[#This Row],[Status da Proposta]]),"")</f>
        <v/>
      </c>
      <c r="B1323" s="121">
        <f>IFERROR((CREDITO_FINANCEIRO!A1323),"")</f>
        <v>0</v>
      </c>
      <c r="C1323" s="120" t="str">
        <f>IFERROR((VLOOKUP(B1323,CREDITO_FINANCEIRO!A:B,2,FALSE)),"")</f>
        <v/>
      </c>
      <c r="D1323" s="94" t="str">
        <f>IFERROR((VLOOKUP(B1323,CREDITO_FINANCEIRO!A:E,5,FALSE)),"")</f>
        <v/>
      </c>
      <c r="E1323" s="95" t="str">
        <f>IFERROR((VLOOKUP(B1323,CREDITO_FINANCEIRO!A:C,3,FALSE)),"")</f>
        <v/>
      </c>
      <c r="F1323" s="120" t="str">
        <f>IFERROR((VLOOKUP(B1323,CREDITO_FINANCEIRO!A:G,4,FALSE)),"")</f>
        <v/>
      </c>
      <c r="G1323" s="120" t="e">
        <f>VLOOKUP(B1323,CREDITO_FINANCEIRO!A:G,6,FALSE)</f>
        <v>#N/A</v>
      </c>
      <c r="H1323" s="120" t="e">
        <f>VLOOKUP(B1323,CREDITO_FINANCEIRO!A:G,7,FALSE)</f>
        <v>#N/A</v>
      </c>
      <c r="I1323" s="91" t="e">
        <f>VLOOKUP(B1323,CREDITO_FINANCEIRO!A:K,10,FALSE)</f>
        <v>#N/A</v>
      </c>
      <c r="J1323" s="91" t="e">
        <f>VLOOKUP(B1323,CREDITO_FINANCEIRO!A:K,11,FALSE)</f>
        <v>#N/A</v>
      </c>
      <c r="K1323" s="91" t="e">
        <f>VLOOKUP(B1323,CREDITO_FINANCEIRO!A:L,12,FALSE)</f>
        <v>#N/A</v>
      </c>
      <c r="L1323" s="110" t="e">
        <f t="shared" si="200"/>
        <v>#N/A</v>
      </c>
      <c r="M1323" s="2" t="e">
        <f t="shared" si="201"/>
        <v>#N/A</v>
      </c>
      <c r="N1323" s="111" t="e">
        <f>VLOOKUP(Tabela4[[#This Row],[Proposta de Referência]],SIMP_CF!A:K,9,FALSE)</f>
        <v>#N/A</v>
      </c>
      <c r="O1323" s="111" t="e">
        <f>VLOOKUP(Tabela4[[#This Row],[Proposta de Referência]],SIMP_CF!A:K,8,FALSE)</f>
        <v>#N/A</v>
      </c>
      <c r="P1323" s="112" t="e">
        <f t="shared" si="202"/>
        <v>#N/A</v>
      </c>
      <c r="Q1323" s="112" t="e">
        <f t="shared" si="203"/>
        <v>#N/A</v>
      </c>
      <c r="R1323" t="e">
        <f t="shared" si="209"/>
        <v>#N/A</v>
      </c>
      <c r="S1323" s="108" t="e">
        <f t="shared" si="204"/>
        <v>#N/A</v>
      </c>
      <c r="T1323" s="108" t="e">
        <f t="shared" si="205"/>
        <v>#N/A</v>
      </c>
      <c r="U1323" s="110" t="e">
        <f t="shared" si="206"/>
        <v>#N/A</v>
      </c>
      <c r="V1323" t="e">
        <f t="shared" si="207"/>
        <v>#N/A</v>
      </c>
      <c r="W1323" t="str">
        <f t="shared" si="208"/>
        <v/>
      </c>
      <c r="X1323" s="24" t="str">
        <f>IFERROR(VLOOKUP(W1323,HOSPITAIS_COM_DIVIDAS!A:E,5,FALSE),"")</f>
        <v/>
      </c>
    </row>
    <row r="1324" spans="1:24" x14ac:dyDescent="0.25">
      <c r="A1324" s="52" t="str">
        <f>IFERROR((Tabela4[[#This Row],[Status da Proposta]]),"")</f>
        <v/>
      </c>
      <c r="B1324" s="121">
        <f>IFERROR((CREDITO_FINANCEIRO!A1324),"")</f>
        <v>0</v>
      </c>
      <c r="C1324" s="120" t="str">
        <f>IFERROR((VLOOKUP(B1324,CREDITO_FINANCEIRO!A:B,2,FALSE)),"")</f>
        <v/>
      </c>
      <c r="D1324" s="94" t="str">
        <f>IFERROR((VLOOKUP(B1324,CREDITO_FINANCEIRO!A:E,5,FALSE)),"")</f>
        <v/>
      </c>
      <c r="E1324" s="95" t="str">
        <f>IFERROR((VLOOKUP(B1324,CREDITO_FINANCEIRO!A:C,3,FALSE)),"")</f>
        <v/>
      </c>
      <c r="F1324" s="120" t="str">
        <f>IFERROR((VLOOKUP(B1324,CREDITO_FINANCEIRO!A:G,4,FALSE)),"")</f>
        <v/>
      </c>
      <c r="G1324" s="120" t="e">
        <f>VLOOKUP(B1324,CREDITO_FINANCEIRO!A:G,6,FALSE)</f>
        <v>#N/A</v>
      </c>
      <c r="H1324" s="120" t="e">
        <f>VLOOKUP(B1324,CREDITO_FINANCEIRO!A:G,7,FALSE)</f>
        <v>#N/A</v>
      </c>
      <c r="I1324" s="91" t="e">
        <f>VLOOKUP(B1324,CREDITO_FINANCEIRO!A:K,10,FALSE)</f>
        <v>#N/A</v>
      </c>
      <c r="J1324" s="91" t="e">
        <f>VLOOKUP(B1324,CREDITO_FINANCEIRO!A:K,11,FALSE)</f>
        <v>#N/A</v>
      </c>
      <c r="K1324" s="91" t="e">
        <f>VLOOKUP(B1324,CREDITO_FINANCEIRO!A:L,12,FALSE)</f>
        <v>#N/A</v>
      </c>
      <c r="L1324" s="110" t="e">
        <f t="shared" si="200"/>
        <v>#N/A</v>
      </c>
      <c r="M1324" s="2" t="e">
        <f t="shared" si="201"/>
        <v>#N/A</v>
      </c>
      <c r="N1324" s="111" t="e">
        <f>VLOOKUP(Tabela4[[#This Row],[Proposta de Referência]],SIMP_CF!A:K,9,FALSE)</f>
        <v>#N/A</v>
      </c>
      <c r="O1324" s="111" t="e">
        <f>VLOOKUP(Tabela4[[#This Row],[Proposta de Referência]],SIMP_CF!A:K,8,FALSE)</f>
        <v>#N/A</v>
      </c>
      <c r="P1324" s="112" t="e">
        <f t="shared" si="202"/>
        <v>#N/A</v>
      </c>
      <c r="Q1324" s="112" t="e">
        <f t="shared" si="203"/>
        <v>#N/A</v>
      </c>
      <c r="R1324" t="e">
        <f t="shared" si="209"/>
        <v>#N/A</v>
      </c>
      <c r="S1324" s="108" t="e">
        <f t="shared" si="204"/>
        <v>#N/A</v>
      </c>
      <c r="T1324" s="108" t="e">
        <f t="shared" si="205"/>
        <v>#N/A</v>
      </c>
      <c r="U1324" s="110" t="e">
        <f t="shared" si="206"/>
        <v>#N/A</v>
      </c>
      <c r="V1324" t="e">
        <f t="shared" si="207"/>
        <v>#N/A</v>
      </c>
      <c r="W1324" t="str">
        <f t="shared" si="208"/>
        <v/>
      </c>
      <c r="X1324" s="24" t="str">
        <f>IFERROR(VLOOKUP(W1324,HOSPITAIS_COM_DIVIDAS!A:E,5,FALSE),"")</f>
        <v/>
      </c>
    </row>
    <row r="1325" spans="1:24" x14ac:dyDescent="0.25">
      <c r="A1325" s="52" t="str">
        <f>IFERROR((Tabela4[[#This Row],[Status da Proposta]]),"")</f>
        <v/>
      </c>
      <c r="B1325" s="121">
        <f>IFERROR((CREDITO_FINANCEIRO!A1325),"")</f>
        <v>0</v>
      </c>
      <c r="C1325" s="120" t="str">
        <f>IFERROR((VLOOKUP(B1325,CREDITO_FINANCEIRO!A:B,2,FALSE)),"")</f>
        <v/>
      </c>
      <c r="D1325" s="94" t="str">
        <f>IFERROR((VLOOKUP(B1325,CREDITO_FINANCEIRO!A:E,5,FALSE)),"")</f>
        <v/>
      </c>
      <c r="E1325" s="95" t="str">
        <f>IFERROR((VLOOKUP(B1325,CREDITO_FINANCEIRO!A:C,3,FALSE)),"")</f>
        <v/>
      </c>
      <c r="F1325" s="120" t="str">
        <f>IFERROR((VLOOKUP(B1325,CREDITO_FINANCEIRO!A:G,4,FALSE)),"")</f>
        <v/>
      </c>
      <c r="G1325" s="120" t="e">
        <f>VLOOKUP(B1325,CREDITO_FINANCEIRO!A:G,6,FALSE)</f>
        <v>#N/A</v>
      </c>
      <c r="H1325" s="120" t="e">
        <f>VLOOKUP(B1325,CREDITO_FINANCEIRO!A:G,7,FALSE)</f>
        <v>#N/A</v>
      </c>
      <c r="I1325" s="91" t="e">
        <f>VLOOKUP(B1325,CREDITO_FINANCEIRO!A:K,10,FALSE)</f>
        <v>#N/A</v>
      </c>
      <c r="J1325" s="91" t="e">
        <f>VLOOKUP(B1325,CREDITO_FINANCEIRO!A:K,11,FALSE)</f>
        <v>#N/A</v>
      </c>
      <c r="K1325" s="91" t="e">
        <f>VLOOKUP(B1325,CREDITO_FINANCEIRO!A:L,12,FALSE)</f>
        <v>#N/A</v>
      </c>
      <c r="L1325" s="110" t="e">
        <f t="shared" si="200"/>
        <v>#N/A</v>
      </c>
      <c r="M1325" s="2" t="e">
        <f t="shared" si="201"/>
        <v>#N/A</v>
      </c>
      <c r="N1325" s="111" t="e">
        <f>VLOOKUP(Tabela4[[#This Row],[Proposta de Referência]],SIMP_CF!A:K,9,FALSE)</f>
        <v>#N/A</v>
      </c>
      <c r="O1325" s="111" t="e">
        <f>VLOOKUP(Tabela4[[#This Row],[Proposta de Referência]],SIMP_CF!A:K,8,FALSE)</f>
        <v>#N/A</v>
      </c>
      <c r="P1325" s="112" t="e">
        <f t="shared" si="202"/>
        <v>#N/A</v>
      </c>
      <c r="Q1325" s="112" t="e">
        <f t="shared" si="203"/>
        <v>#N/A</v>
      </c>
      <c r="R1325" t="e">
        <f t="shared" si="209"/>
        <v>#N/A</v>
      </c>
      <c r="S1325" s="108" t="e">
        <f t="shared" si="204"/>
        <v>#N/A</v>
      </c>
      <c r="T1325" s="108" t="e">
        <f t="shared" si="205"/>
        <v>#N/A</v>
      </c>
      <c r="U1325" s="110" t="e">
        <f t="shared" si="206"/>
        <v>#N/A</v>
      </c>
      <c r="V1325" t="e">
        <f t="shared" si="207"/>
        <v>#N/A</v>
      </c>
      <c r="W1325" t="str">
        <f t="shared" si="208"/>
        <v/>
      </c>
      <c r="X1325" s="24" t="str">
        <f>IFERROR(VLOOKUP(W1325,HOSPITAIS_COM_DIVIDAS!A:E,5,FALSE),"")</f>
        <v/>
      </c>
    </row>
    <row r="1326" spans="1:24" x14ac:dyDescent="0.25">
      <c r="A1326" s="52" t="str">
        <f>IFERROR((Tabela4[[#This Row],[Status da Proposta]]),"")</f>
        <v/>
      </c>
      <c r="B1326" s="121">
        <f>IFERROR((CREDITO_FINANCEIRO!A1326),"")</f>
        <v>0</v>
      </c>
      <c r="C1326" s="120" t="str">
        <f>IFERROR((VLOOKUP(B1326,CREDITO_FINANCEIRO!A:B,2,FALSE)),"")</f>
        <v/>
      </c>
      <c r="D1326" s="94" t="str">
        <f>IFERROR((VLOOKUP(B1326,CREDITO_FINANCEIRO!A:E,5,FALSE)),"")</f>
        <v/>
      </c>
      <c r="E1326" s="95" t="str">
        <f>IFERROR((VLOOKUP(B1326,CREDITO_FINANCEIRO!A:C,3,FALSE)),"")</f>
        <v/>
      </c>
      <c r="F1326" s="120" t="str">
        <f>IFERROR((VLOOKUP(B1326,CREDITO_FINANCEIRO!A:G,4,FALSE)),"")</f>
        <v/>
      </c>
      <c r="G1326" s="120" t="e">
        <f>VLOOKUP(B1326,CREDITO_FINANCEIRO!A:G,6,FALSE)</f>
        <v>#N/A</v>
      </c>
      <c r="H1326" s="120" t="e">
        <f>VLOOKUP(B1326,CREDITO_FINANCEIRO!A:G,7,FALSE)</f>
        <v>#N/A</v>
      </c>
      <c r="I1326" s="91" t="e">
        <f>VLOOKUP(B1326,CREDITO_FINANCEIRO!A:K,10,FALSE)</f>
        <v>#N/A</v>
      </c>
      <c r="J1326" s="91" t="e">
        <f>VLOOKUP(B1326,CREDITO_FINANCEIRO!A:K,11,FALSE)</f>
        <v>#N/A</v>
      </c>
      <c r="K1326" s="91" t="e">
        <f>VLOOKUP(B1326,CREDITO_FINANCEIRO!A:L,12,FALSE)</f>
        <v>#N/A</v>
      </c>
      <c r="L1326" s="110" t="e">
        <f t="shared" si="200"/>
        <v>#N/A</v>
      </c>
      <c r="M1326" s="2" t="e">
        <f t="shared" si="201"/>
        <v>#N/A</v>
      </c>
      <c r="N1326" s="111" t="e">
        <f>VLOOKUP(Tabela4[[#This Row],[Proposta de Referência]],SIMP_CF!A:K,9,FALSE)</f>
        <v>#N/A</v>
      </c>
      <c r="O1326" s="111" t="e">
        <f>VLOOKUP(Tabela4[[#This Row],[Proposta de Referência]],SIMP_CF!A:K,8,FALSE)</f>
        <v>#N/A</v>
      </c>
      <c r="P1326" s="112" t="e">
        <f t="shared" si="202"/>
        <v>#N/A</v>
      </c>
      <c r="Q1326" s="112" t="e">
        <f t="shared" si="203"/>
        <v>#N/A</v>
      </c>
      <c r="R1326" t="e">
        <f t="shared" si="209"/>
        <v>#N/A</v>
      </c>
      <c r="S1326" s="108" t="e">
        <f t="shared" si="204"/>
        <v>#N/A</v>
      </c>
      <c r="T1326" s="108" t="e">
        <f t="shared" si="205"/>
        <v>#N/A</v>
      </c>
      <c r="U1326" s="110" t="e">
        <f t="shared" si="206"/>
        <v>#N/A</v>
      </c>
      <c r="V1326" t="e">
        <f t="shared" si="207"/>
        <v>#N/A</v>
      </c>
      <c r="W1326" t="str">
        <f t="shared" si="208"/>
        <v/>
      </c>
      <c r="X1326" s="24" t="str">
        <f>IFERROR(VLOOKUP(W1326,HOSPITAIS_COM_DIVIDAS!A:E,5,FALSE),"")</f>
        <v/>
      </c>
    </row>
    <row r="1327" spans="1:24" x14ac:dyDescent="0.25">
      <c r="A1327" s="52" t="str">
        <f>IFERROR((Tabela4[[#This Row],[Status da Proposta]]),"")</f>
        <v/>
      </c>
      <c r="B1327" s="121">
        <f>IFERROR((CREDITO_FINANCEIRO!A1327),"")</f>
        <v>0</v>
      </c>
      <c r="C1327" s="120" t="str">
        <f>IFERROR((VLOOKUP(B1327,CREDITO_FINANCEIRO!A:B,2,FALSE)),"")</f>
        <v/>
      </c>
      <c r="D1327" s="94" t="str">
        <f>IFERROR((VLOOKUP(B1327,CREDITO_FINANCEIRO!A:E,5,FALSE)),"")</f>
        <v/>
      </c>
      <c r="E1327" s="95" t="str">
        <f>IFERROR((VLOOKUP(B1327,CREDITO_FINANCEIRO!A:C,3,FALSE)),"")</f>
        <v/>
      </c>
      <c r="F1327" s="120" t="str">
        <f>IFERROR((VLOOKUP(B1327,CREDITO_FINANCEIRO!A:G,4,FALSE)),"")</f>
        <v/>
      </c>
      <c r="G1327" s="120" t="e">
        <f>VLOOKUP(B1327,CREDITO_FINANCEIRO!A:G,6,FALSE)</f>
        <v>#N/A</v>
      </c>
      <c r="H1327" s="120" t="e">
        <f>VLOOKUP(B1327,CREDITO_FINANCEIRO!A:G,7,FALSE)</f>
        <v>#N/A</v>
      </c>
      <c r="I1327" s="91" t="e">
        <f>VLOOKUP(B1327,CREDITO_FINANCEIRO!A:K,10,FALSE)</f>
        <v>#N/A</v>
      </c>
      <c r="J1327" s="91" t="e">
        <f>VLOOKUP(B1327,CREDITO_FINANCEIRO!A:K,11,FALSE)</f>
        <v>#N/A</v>
      </c>
      <c r="K1327" s="91" t="e">
        <f>VLOOKUP(B1327,CREDITO_FINANCEIRO!A:L,12,FALSE)</f>
        <v>#N/A</v>
      </c>
      <c r="L1327" s="110" t="e">
        <f t="shared" si="200"/>
        <v>#N/A</v>
      </c>
      <c r="M1327" s="2" t="e">
        <f t="shared" si="201"/>
        <v>#N/A</v>
      </c>
      <c r="N1327" s="111" t="e">
        <f>VLOOKUP(Tabela4[[#This Row],[Proposta de Referência]],SIMP_CF!A:K,9,FALSE)</f>
        <v>#N/A</v>
      </c>
      <c r="O1327" s="111" t="e">
        <f>VLOOKUP(Tabela4[[#This Row],[Proposta de Referência]],SIMP_CF!A:K,8,FALSE)</f>
        <v>#N/A</v>
      </c>
      <c r="P1327" s="112" t="e">
        <f t="shared" si="202"/>
        <v>#N/A</v>
      </c>
      <c r="Q1327" s="112" t="e">
        <f t="shared" si="203"/>
        <v>#N/A</v>
      </c>
      <c r="R1327" t="e">
        <f t="shared" si="209"/>
        <v>#N/A</v>
      </c>
      <c r="S1327" s="108" t="e">
        <f t="shared" si="204"/>
        <v>#N/A</v>
      </c>
      <c r="T1327" s="108" t="e">
        <f t="shared" si="205"/>
        <v>#N/A</v>
      </c>
      <c r="U1327" s="110" t="e">
        <f t="shared" si="206"/>
        <v>#N/A</v>
      </c>
      <c r="V1327" t="e">
        <f t="shared" si="207"/>
        <v>#N/A</v>
      </c>
      <c r="W1327" t="str">
        <f t="shared" si="208"/>
        <v/>
      </c>
      <c r="X1327" s="24" t="str">
        <f>IFERROR(VLOOKUP(W1327,HOSPITAIS_COM_DIVIDAS!A:E,5,FALSE),"")</f>
        <v/>
      </c>
    </row>
    <row r="1328" spans="1:24" x14ac:dyDescent="0.25">
      <c r="A1328" s="52" t="str">
        <f>IFERROR((Tabela4[[#This Row],[Status da Proposta]]),"")</f>
        <v/>
      </c>
      <c r="B1328" s="121">
        <f>IFERROR((CREDITO_FINANCEIRO!A1328),"")</f>
        <v>0</v>
      </c>
      <c r="C1328" s="120" t="str">
        <f>IFERROR((VLOOKUP(B1328,CREDITO_FINANCEIRO!A:B,2,FALSE)),"")</f>
        <v/>
      </c>
      <c r="D1328" s="94" t="str">
        <f>IFERROR((VLOOKUP(B1328,CREDITO_FINANCEIRO!A:E,5,FALSE)),"")</f>
        <v/>
      </c>
      <c r="E1328" s="95" t="str">
        <f>IFERROR((VLOOKUP(B1328,CREDITO_FINANCEIRO!A:C,3,FALSE)),"")</f>
        <v/>
      </c>
      <c r="F1328" s="120" t="str">
        <f>IFERROR((VLOOKUP(B1328,CREDITO_FINANCEIRO!A:G,4,FALSE)),"")</f>
        <v/>
      </c>
      <c r="G1328" s="120" t="e">
        <f>VLOOKUP(B1328,CREDITO_FINANCEIRO!A:G,6,FALSE)</f>
        <v>#N/A</v>
      </c>
      <c r="H1328" s="120" t="e">
        <f>VLOOKUP(B1328,CREDITO_FINANCEIRO!A:G,7,FALSE)</f>
        <v>#N/A</v>
      </c>
      <c r="I1328" s="91" t="e">
        <f>VLOOKUP(B1328,CREDITO_FINANCEIRO!A:K,10,FALSE)</f>
        <v>#N/A</v>
      </c>
      <c r="J1328" s="91" t="e">
        <f>VLOOKUP(B1328,CREDITO_FINANCEIRO!A:K,11,FALSE)</f>
        <v>#N/A</v>
      </c>
      <c r="K1328" s="91" t="e">
        <f>VLOOKUP(B1328,CREDITO_FINANCEIRO!A:L,12,FALSE)</f>
        <v>#N/A</v>
      </c>
      <c r="L1328" s="110" t="e">
        <f t="shared" si="200"/>
        <v>#N/A</v>
      </c>
      <c r="M1328" s="2" t="e">
        <f t="shared" si="201"/>
        <v>#N/A</v>
      </c>
      <c r="N1328" s="111" t="e">
        <f>VLOOKUP(Tabela4[[#This Row],[Proposta de Referência]],SIMP_CF!A:K,9,FALSE)</f>
        <v>#N/A</v>
      </c>
      <c r="O1328" s="111" t="e">
        <f>VLOOKUP(Tabela4[[#This Row],[Proposta de Referência]],SIMP_CF!A:K,8,FALSE)</f>
        <v>#N/A</v>
      </c>
      <c r="P1328" s="112" t="e">
        <f t="shared" si="202"/>
        <v>#N/A</v>
      </c>
      <c r="Q1328" s="112" t="e">
        <f t="shared" si="203"/>
        <v>#N/A</v>
      </c>
      <c r="R1328" t="e">
        <f t="shared" si="209"/>
        <v>#N/A</v>
      </c>
      <c r="S1328" s="108" t="e">
        <f t="shared" si="204"/>
        <v>#N/A</v>
      </c>
      <c r="T1328" s="108" t="e">
        <f t="shared" si="205"/>
        <v>#N/A</v>
      </c>
      <c r="U1328" s="110" t="e">
        <f t="shared" si="206"/>
        <v>#N/A</v>
      </c>
      <c r="V1328" t="e">
        <f t="shared" si="207"/>
        <v>#N/A</v>
      </c>
      <c r="W1328" t="str">
        <f t="shared" si="208"/>
        <v/>
      </c>
      <c r="X1328" s="24" t="str">
        <f>IFERROR(VLOOKUP(W1328,HOSPITAIS_COM_DIVIDAS!A:E,5,FALSE),"")</f>
        <v/>
      </c>
    </row>
    <row r="1329" spans="1:24" x14ac:dyDescent="0.25">
      <c r="A1329" s="52" t="str">
        <f>IFERROR((Tabela4[[#This Row],[Status da Proposta]]),"")</f>
        <v/>
      </c>
      <c r="B1329" s="121">
        <f>IFERROR((CREDITO_FINANCEIRO!A1329),"")</f>
        <v>0</v>
      </c>
      <c r="C1329" s="120" t="str">
        <f>IFERROR((VLOOKUP(B1329,CREDITO_FINANCEIRO!A:B,2,FALSE)),"")</f>
        <v/>
      </c>
      <c r="D1329" s="94" t="str">
        <f>IFERROR((VLOOKUP(B1329,CREDITO_FINANCEIRO!A:E,5,FALSE)),"")</f>
        <v/>
      </c>
      <c r="E1329" s="95" t="str">
        <f>IFERROR((VLOOKUP(B1329,CREDITO_FINANCEIRO!A:C,3,FALSE)),"")</f>
        <v/>
      </c>
      <c r="F1329" s="120" t="str">
        <f>IFERROR((VLOOKUP(B1329,CREDITO_FINANCEIRO!A:G,4,FALSE)),"")</f>
        <v/>
      </c>
      <c r="G1329" s="120" t="e">
        <f>VLOOKUP(B1329,CREDITO_FINANCEIRO!A:G,6,FALSE)</f>
        <v>#N/A</v>
      </c>
      <c r="H1329" s="120" t="e">
        <f>VLOOKUP(B1329,CREDITO_FINANCEIRO!A:G,7,FALSE)</f>
        <v>#N/A</v>
      </c>
      <c r="I1329" s="91" t="e">
        <f>VLOOKUP(B1329,CREDITO_FINANCEIRO!A:K,10,FALSE)</f>
        <v>#N/A</v>
      </c>
      <c r="J1329" s="91" t="e">
        <f>VLOOKUP(B1329,CREDITO_FINANCEIRO!A:K,11,FALSE)</f>
        <v>#N/A</v>
      </c>
      <c r="K1329" s="91" t="e">
        <f>VLOOKUP(B1329,CREDITO_FINANCEIRO!A:L,12,FALSE)</f>
        <v>#N/A</v>
      </c>
      <c r="L1329" s="110" t="e">
        <f t="shared" si="200"/>
        <v>#N/A</v>
      </c>
      <c r="M1329" s="2" t="e">
        <f t="shared" si="201"/>
        <v>#N/A</v>
      </c>
      <c r="N1329" s="111" t="e">
        <f>VLOOKUP(Tabela4[[#This Row],[Proposta de Referência]],SIMP_CF!A:K,9,FALSE)</f>
        <v>#N/A</v>
      </c>
      <c r="O1329" s="111" t="e">
        <f>VLOOKUP(Tabela4[[#This Row],[Proposta de Referência]],SIMP_CF!A:K,8,FALSE)</f>
        <v>#N/A</v>
      </c>
      <c r="P1329" s="112" t="e">
        <f t="shared" si="202"/>
        <v>#N/A</v>
      </c>
      <c r="Q1329" s="112" t="e">
        <f t="shared" si="203"/>
        <v>#N/A</v>
      </c>
      <c r="R1329" t="e">
        <f t="shared" si="209"/>
        <v>#N/A</v>
      </c>
      <c r="S1329" s="108" t="e">
        <f t="shared" si="204"/>
        <v>#N/A</v>
      </c>
      <c r="T1329" s="108" t="e">
        <f t="shared" si="205"/>
        <v>#N/A</v>
      </c>
      <c r="U1329" s="110" t="e">
        <f t="shared" si="206"/>
        <v>#N/A</v>
      </c>
      <c r="V1329" t="e">
        <f t="shared" si="207"/>
        <v>#N/A</v>
      </c>
      <c r="W1329" t="str">
        <f t="shared" si="208"/>
        <v/>
      </c>
      <c r="X1329" s="24" t="str">
        <f>IFERROR(VLOOKUP(W1329,HOSPITAIS_COM_DIVIDAS!A:E,5,FALSE),"")</f>
        <v/>
      </c>
    </row>
    <row r="1330" spans="1:24" x14ac:dyDescent="0.25">
      <c r="A1330" s="52" t="str">
        <f>IFERROR((Tabela4[[#This Row],[Status da Proposta]]),"")</f>
        <v/>
      </c>
      <c r="B1330" s="121">
        <f>IFERROR((CREDITO_FINANCEIRO!A1330),"")</f>
        <v>0</v>
      </c>
      <c r="C1330" s="120" t="str">
        <f>IFERROR((VLOOKUP(B1330,CREDITO_FINANCEIRO!A:B,2,FALSE)),"")</f>
        <v/>
      </c>
      <c r="D1330" s="94" t="str">
        <f>IFERROR((VLOOKUP(B1330,CREDITO_FINANCEIRO!A:E,5,FALSE)),"")</f>
        <v/>
      </c>
      <c r="E1330" s="95" t="str">
        <f>IFERROR((VLOOKUP(B1330,CREDITO_FINANCEIRO!A:C,3,FALSE)),"")</f>
        <v/>
      </c>
      <c r="F1330" s="120" t="str">
        <f>IFERROR((VLOOKUP(B1330,CREDITO_FINANCEIRO!A:G,4,FALSE)),"")</f>
        <v/>
      </c>
      <c r="G1330" s="120" t="e">
        <f>VLOOKUP(B1330,CREDITO_FINANCEIRO!A:G,6,FALSE)</f>
        <v>#N/A</v>
      </c>
      <c r="H1330" s="120" t="e">
        <f>VLOOKUP(B1330,CREDITO_FINANCEIRO!A:G,7,FALSE)</f>
        <v>#N/A</v>
      </c>
      <c r="I1330" s="91" t="e">
        <f>VLOOKUP(B1330,CREDITO_FINANCEIRO!A:K,10,FALSE)</f>
        <v>#N/A</v>
      </c>
      <c r="J1330" s="91" t="e">
        <f>VLOOKUP(B1330,CREDITO_FINANCEIRO!A:K,11,FALSE)</f>
        <v>#N/A</v>
      </c>
      <c r="K1330" s="91" t="e">
        <f>VLOOKUP(B1330,CREDITO_FINANCEIRO!A:L,12,FALSE)</f>
        <v>#N/A</v>
      </c>
      <c r="L1330" s="110" t="e">
        <f t="shared" si="200"/>
        <v>#N/A</v>
      </c>
      <c r="M1330" s="2" t="e">
        <f t="shared" si="201"/>
        <v>#N/A</v>
      </c>
      <c r="N1330" s="111" t="e">
        <f>VLOOKUP(Tabela4[[#This Row],[Proposta de Referência]],SIMP_CF!A:K,9,FALSE)</f>
        <v>#N/A</v>
      </c>
      <c r="O1330" s="111" t="e">
        <f>VLOOKUP(Tabela4[[#This Row],[Proposta de Referência]],SIMP_CF!A:K,8,FALSE)</f>
        <v>#N/A</v>
      </c>
      <c r="P1330" s="112" t="e">
        <f t="shared" si="202"/>
        <v>#N/A</v>
      </c>
      <c r="Q1330" s="112" t="e">
        <f t="shared" si="203"/>
        <v>#N/A</v>
      </c>
      <c r="R1330" t="e">
        <f t="shared" si="209"/>
        <v>#N/A</v>
      </c>
      <c r="S1330" s="108" t="e">
        <f t="shared" si="204"/>
        <v>#N/A</v>
      </c>
      <c r="T1330" s="108" t="e">
        <f t="shared" si="205"/>
        <v>#N/A</v>
      </c>
      <c r="U1330" s="110" t="e">
        <f t="shared" si="206"/>
        <v>#N/A</v>
      </c>
      <c r="V1330" t="e">
        <f t="shared" si="207"/>
        <v>#N/A</v>
      </c>
      <c r="W1330" t="str">
        <f t="shared" si="208"/>
        <v/>
      </c>
      <c r="X1330" s="24" t="str">
        <f>IFERROR(VLOOKUP(W1330,HOSPITAIS_COM_DIVIDAS!A:E,5,FALSE),"")</f>
        <v/>
      </c>
    </row>
    <row r="1331" spans="1:24" x14ac:dyDescent="0.25">
      <c r="A1331" s="52" t="str">
        <f>IFERROR((Tabela4[[#This Row],[Status da Proposta]]),"")</f>
        <v/>
      </c>
      <c r="B1331" s="121">
        <f>IFERROR((CREDITO_FINANCEIRO!A1331),"")</f>
        <v>0</v>
      </c>
      <c r="C1331" s="120" t="str">
        <f>IFERROR((VLOOKUP(B1331,CREDITO_FINANCEIRO!A:B,2,FALSE)),"")</f>
        <v/>
      </c>
      <c r="D1331" s="94" t="str">
        <f>IFERROR((VLOOKUP(B1331,CREDITO_FINANCEIRO!A:E,5,FALSE)),"")</f>
        <v/>
      </c>
      <c r="E1331" s="95" t="str">
        <f>IFERROR((VLOOKUP(B1331,CREDITO_FINANCEIRO!A:C,3,FALSE)),"")</f>
        <v/>
      </c>
      <c r="F1331" s="120" t="str">
        <f>IFERROR((VLOOKUP(B1331,CREDITO_FINANCEIRO!A:G,4,FALSE)),"")</f>
        <v/>
      </c>
      <c r="G1331" s="120" t="e">
        <f>VLOOKUP(B1331,CREDITO_FINANCEIRO!A:G,6,FALSE)</f>
        <v>#N/A</v>
      </c>
      <c r="H1331" s="120" t="e">
        <f>VLOOKUP(B1331,CREDITO_FINANCEIRO!A:G,7,FALSE)</f>
        <v>#N/A</v>
      </c>
      <c r="I1331" s="91" t="e">
        <f>VLOOKUP(B1331,CREDITO_FINANCEIRO!A:K,10,FALSE)</f>
        <v>#N/A</v>
      </c>
      <c r="J1331" s="91" t="e">
        <f>VLOOKUP(B1331,CREDITO_FINANCEIRO!A:K,11,FALSE)</f>
        <v>#N/A</v>
      </c>
      <c r="K1331" s="91" t="e">
        <f>VLOOKUP(B1331,CREDITO_FINANCEIRO!A:L,12,FALSE)</f>
        <v>#N/A</v>
      </c>
      <c r="L1331" s="110" t="e">
        <f t="shared" si="200"/>
        <v>#N/A</v>
      </c>
      <c r="M1331" s="2" t="e">
        <f t="shared" si="201"/>
        <v>#N/A</v>
      </c>
      <c r="N1331" s="111" t="e">
        <f>VLOOKUP(Tabela4[[#This Row],[Proposta de Referência]],SIMP_CF!A:K,9,FALSE)</f>
        <v>#N/A</v>
      </c>
      <c r="O1331" s="111" t="e">
        <f>VLOOKUP(Tabela4[[#This Row],[Proposta de Referência]],SIMP_CF!A:K,8,FALSE)</f>
        <v>#N/A</v>
      </c>
      <c r="P1331" s="112" t="e">
        <f t="shared" si="202"/>
        <v>#N/A</v>
      </c>
      <c r="Q1331" s="112" t="e">
        <f t="shared" si="203"/>
        <v>#N/A</v>
      </c>
      <c r="R1331" t="e">
        <f t="shared" si="209"/>
        <v>#N/A</v>
      </c>
      <c r="S1331" s="108" t="e">
        <f t="shared" si="204"/>
        <v>#N/A</v>
      </c>
      <c r="T1331" s="108" t="e">
        <f t="shared" si="205"/>
        <v>#N/A</v>
      </c>
      <c r="U1331" s="110" t="e">
        <f t="shared" si="206"/>
        <v>#N/A</v>
      </c>
      <c r="V1331" t="e">
        <f t="shared" si="207"/>
        <v>#N/A</v>
      </c>
      <c r="W1331" t="str">
        <f t="shared" si="208"/>
        <v/>
      </c>
      <c r="X1331" s="24" t="str">
        <f>IFERROR(VLOOKUP(W1331,HOSPITAIS_COM_DIVIDAS!A:E,5,FALSE),"")</f>
        <v/>
      </c>
    </row>
    <row r="1332" spans="1:24" x14ac:dyDescent="0.25">
      <c r="A1332" s="52" t="str">
        <f>IFERROR((Tabela4[[#This Row],[Status da Proposta]]),"")</f>
        <v/>
      </c>
      <c r="B1332" s="121">
        <f>IFERROR((CREDITO_FINANCEIRO!A1332),"")</f>
        <v>0</v>
      </c>
      <c r="C1332" s="120" t="str">
        <f>IFERROR((VLOOKUP(B1332,CREDITO_FINANCEIRO!A:B,2,FALSE)),"")</f>
        <v/>
      </c>
      <c r="D1332" s="94" t="str">
        <f>IFERROR((VLOOKUP(B1332,CREDITO_FINANCEIRO!A:E,5,FALSE)),"")</f>
        <v/>
      </c>
      <c r="E1332" s="95" t="str">
        <f>IFERROR((VLOOKUP(B1332,CREDITO_FINANCEIRO!A:C,3,FALSE)),"")</f>
        <v/>
      </c>
      <c r="F1332" s="120" t="str">
        <f>IFERROR((VLOOKUP(B1332,CREDITO_FINANCEIRO!A:G,4,FALSE)),"")</f>
        <v/>
      </c>
      <c r="G1332" s="120" t="e">
        <f>VLOOKUP(B1332,CREDITO_FINANCEIRO!A:G,6,FALSE)</f>
        <v>#N/A</v>
      </c>
      <c r="H1332" s="120" t="e">
        <f>VLOOKUP(B1332,CREDITO_FINANCEIRO!A:G,7,FALSE)</f>
        <v>#N/A</v>
      </c>
      <c r="I1332" s="91" t="e">
        <f>VLOOKUP(B1332,CREDITO_FINANCEIRO!A:K,10,FALSE)</f>
        <v>#N/A</v>
      </c>
      <c r="J1332" s="91" t="e">
        <f>VLOOKUP(B1332,CREDITO_FINANCEIRO!A:K,11,FALSE)</f>
        <v>#N/A</v>
      </c>
      <c r="K1332" s="91" t="e">
        <f>VLOOKUP(B1332,CREDITO_FINANCEIRO!A:L,12,FALSE)</f>
        <v>#N/A</v>
      </c>
      <c r="L1332" s="110" t="e">
        <f t="shared" si="200"/>
        <v>#N/A</v>
      </c>
      <c r="M1332" s="2" t="e">
        <f t="shared" si="201"/>
        <v>#N/A</v>
      </c>
      <c r="N1332" s="111" t="e">
        <f>VLOOKUP(Tabela4[[#This Row],[Proposta de Referência]],SIMP_CF!A:K,9,FALSE)</f>
        <v>#N/A</v>
      </c>
      <c r="O1332" s="111" t="e">
        <f>VLOOKUP(Tabela4[[#This Row],[Proposta de Referência]],SIMP_CF!A:K,8,FALSE)</f>
        <v>#N/A</v>
      </c>
      <c r="P1332" s="112" t="e">
        <f t="shared" si="202"/>
        <v>#N/A</v>
      </c>
      <c r="Q1332" s="112" t="e">
        <f t="shared" si="203"/>
        <v>#N/A</v>
      </c>
      <c r="R1332" t="e">
        <f t="shared" si="209"/>
        <v>#N/A</v>
      </c>
      <c r="S1332" s="108" t="e">
        <f t="shared" si="204"/>
        <v>#N/A</v>
      </c>
      <c r="T1332" s="108" t="e">
        <f t="shared" si="205"/>
        <v>#N/A</v>
      </c>
      <c r="U1332" s="110" t="e">
        <f t="shared" si="206"/>
        <v>#N/A</v>
      </c>
      <c r="V1332" t="e">
        <f t="shared" si="207"/>
        <v>#N/A</v>
      </c>
      <c r="W1332" t="str">
        <f t="shared" si="208"/>
        <v/>
      </c>
      <c r="X1332" s="24" t="str">
        <f>IFERROR(VLOOKUP(W1332,HOSPITAIS_COM_DIVIDAS!A:E,5,FALSE),"")</f>
        <v/>
      </c>
    </row>
    <row r="1333" spans="1:24" x14ac:dyDescent="0.25">
      <c r="A1333" s="52" t="str">
        <f>IFERROR((Tabela4[[#This Row],[Status da Proposta]]),"")</f>
        <v/>
      </c>
      <c r="B1333" s="121">
        <f>IFERROR((CREDITO_FINANCEIRO!A1333),"")</f>
        <v>0</v>
      </c>
      <c r="C1333" s="120" t="str">
        <f>IFERROR((VLOOKUP(B1333,CREDITO_FINANCEIRO!A:B,2,FALSE)),"")</f>
        <v/>
      </c>
      <c r="D1333" s="94" t="str">
        <f>IFERROR((VLOOKUP(B1333,CREDITO_FINANCEIRO!A:E,5,FALSE)),"")</f>
        <v/>
      </c>
      <c r="E1333" s="95" t="str">
        <f>IFERROR((VLOOKUP(B1333,CREDITO_FINANCEIRO!A:C,3,FALSE)),"")</f>
        <v/>
      </c>
      <c r="F1333" s="120" t="str">
        <f>IFERROR((VLOOKUP(B1333,CREDITO_FINANCEIRO!A:G,4,FALSE)),"")</f>
        <v/>
      </c>
      <c r="G1333" s="120" t="e">
        <f>VLOOKUP(B1333,CREDITO_FINANCEIRO!A:G,6,FALSE)</f>
        <v>#N/A</v>
      </c>
      <c r="H1333" s="120" t="e">
        <f>VLOOKUP(B1333,CREDITO_FINANCEIRO!A:G,7,FALSE)</f>
        <v>#N/A</v>
      </c>
      <c r="I1333" s="91" t="e">
        <f>VLOOKUP(B1333,CREDITO_FINANCEIRO!A:K,10,FALSE)</f>
        <v>#N/A</v>
      </c>
      <c r="J1333" s="91" t="e">
        <f>VLOOKUP(B1333,CREDITO_FINANCEIRO!A:K,11,FALSE)</f>
        <v>#N/A</v>
      </c>
      <c r="K1333" s="91" t="e">
        <f>VLOOKUP(B1333,CREDITO_FINANCEIRO!A:L,12,FALSE)</f>
        <v>#N/A</v>
      </c>
      <c r="L1333" s="110" t="e">
        <f t="shared" si="200"/>
        <v>#N/A</v>
      </c>
      <c r="M1333" s="2" t="e">
        <f t="shared" si="201"/>
        <v>#N/A</v>
      </c>
      <c r="N1333" s="111" t="e">
        <f>VLOOKUP(Tabela4[[#This Row],[Proposta de Referência]],SIMP_CF!A:K,9,FALSE)</f>
        <v>#N/A</v>
      </c>
      <c r="O1333" s="111" t="e">
        <f>VLOOKUP(Tabela4[[#This Row],[Proposta de Referência]],SIMP_CF!A:K,8,FALSE)</f>
        <v>#N/A</v>
      </c>
      <c r="P1333" s="112" t="e">
        <f t="shared" si="202"/>
        <v>#N/A</v>
      </c>
      <c r="Q1333" s="112" t="e">
        <f t="shared" si="203"/>
        <v>#N/A</v>
      </c>
      <c r="R1333" t="e">
        <f t="shared" si="209"/>
        <v>#N/A</v>
      </c>
      <c r="S1333" s="108" t="e">
        <f t="shared" si="204"/>
        <v>#N/A</v>
      </c>
      <c r="T1333" s="108" t="e">
        <f t="shared" si="205"/>
        <v>#N/A</v>
      </c>
      <c r="U1333" s="110" t="e">
        <f t="shared" si="206"/>
        <v>#N/A</v>
      </c>
      <c r="V1333" t="e">
        <f t="shared" si="207"/>
        <v>#N/A</v>
      </c>
      <c r="W1333" t="str">
        <f t="shared" si="208"/>
        <v/>
      </c>
      <c r="X1333" s="24" t="str">
        <f>IFERROR(VLOOKUP(W1333,HOSPITAIS_COM_DIVIDAS!A:E,5,FALSE),"")</f>
        <v/>
      </c>
    </row>
    <row r="1334" spans="1:24" x14ac:dyDescent="0.25">
      <c r="A1334" s="52" t="str">
        <f>IFERROR((Tabela4[[#This Row],[Status da Proposta]]),"")</f>
        <v/>
      </c>
      <c r="B1334" s="121">
        <f>IFERROR((CREDITO_FINANCEIRO!A1334),"")</f>
        <v>0</v>
      </c>
      <c r="C1334" s="120" t="str">
        <f>IFERROR((VLOOKUP(B1334,CREDITO_FINANCEIRO!A:B,2,FALSE)),"")</f>
        <v/>
      </c>
      <c r="D1334" s="94" t="str">
        <f>IFERROR((VLOOKUP(B1334,CREDITO_FINANCEIRO!A:E,5,FALSE)),"")</f>
        <v/>
      </c>
      <c r="E1334" s="95" t="str">
        <f>IFERROR((VLOOKUP(B1334,CREDITO_FINANCEIRO!A:C,3,FALSE)),"")</f>
        <v/>
      </c>
      <c r="F1334" s="120" t="str">
        <f>IFERROR((VLOOKUP(B1334,CREDITO_FINANCEIRO!A:G,4,FALSE)),"")</f>
        <v/>
      </c>
      <c r="G1334" s="120" t="e">
        <f>VLOOKUP(B1334,CREDITO_FINANCEIRO!A:G,6,FALSE)</f>
        <v>#N/A</v>
      </c>
      <c r="H1334" s="120" t="e">
        <f>VLOOKUP(B1334,CREDITO_FINANCEIRO!A:G,7,FALSE)</f>
        <v>#N/A</v>
      </c>
      <c r="I1334" s="91" t="e">
        <f>VLOOKUP(B1334,CREDITO_FINANCEIRO!A:K,10,FALSE)</f>
        <v>#N/A</v>
      </c>
      <c r="J1334" s="91" t="e">
        <f>VLOOKUP(B1334,CREDITO_FINANCEIRO!A:K,11,FALSE)</f>
        <v>#N/A</v>
      </c>
      <c r="K1334" s="91" t="e">
        <f>VLOOKUP(B1334,CREDITO_FINANCEIRO!A:L,12,FALSE)</f>
        <v>#N/A</v>
      </c>
      <c r="L1334" s="110" t="e">
        <f t="shared" si="200"/>
        <v>#N/A</v>
      </c>
      <c r="M1334" s="2" t="e">
        <f t="shared" si="201"/>
        <v>#N/A</v>
      </c>
      <c r="N1334" s="111" t="e">
        <f>VLOOKUP(Tabela4[[#This Row],[Proposta de Referência]],SIMP_CF!A:K,9,FALSE)</f>
        <v>#N/A</v>
      </c>
      <c r="O1334" s="111" t="e">
        <f>VLOOKUP(Tabela4[[#This Row],[Proposta de Referência]],SIMP_CF!A:K,8,FALSE)</f>
        <v>#N/A</v>
      </c>
      <c r="P1334" s="112" t="e">
        <f t="shared" si="202"/>
        <v>#N/A</v>
      </c>
      <c r="Q1334" s="112" t="e">
        <f t="shared" si="203"/>
        <v>#N/A</v>
      </c>
      <c r="R1334" t="e">
        <f t="shared" si="209"/>
        <v>#N/A</v>
      </c>
      <c r="S1334" s="108" t="e">
        <f t="shared" si="204"/>
        <v>#N/A</v>
      </c>
      <c r="T1334" s="108" t="e">
        <f t="shared" si="205"/>
        <v>#N/A</v>
      </c>
      <c r="U1334" s="110" t="e">
        <f t="shared" si="206"/>
        <v>#N/A</v>
      </c>
      <c r="V1334" t="e">
        <f t="shared" si="207"/>
        <v>#N/A</v>
      </c>
      <c r="W1334" t="str">
        <f t="shared" si="208"/>
        <v/>
      </c>
      <c r="X1334" s="24" t="str">
        <f>IFERROR(VLOOKUP(W1334,HOSPITAIS_COM_DIVIDAS!A:E,5,FALSE),"")</f>
        <v/>
      </c>
    </row>
    <row r="1335" spans="1:24" x14ac:dyDescent="0.25">
      <c r="A1335" s="52" t="str">
        <f>IFERROR((Tabela4[[#This Row],[Status da Proposta]]),"")</f>
        <v/>
      </c>
      <c r="B1335" s="121">
        <f>IFERROR((CREDITO_FINANCEIRO!A1335),"")</f>
        <v>0</v>
      </c>
      <c r="C1335" s="120" t="str">
        <f>IFERROR((VLOOKUP(B1335,CREDITO_FINANCEIRO!A:B,2,FALSE)),"")</f>
        <v/>
      </c>
      <c r="D1335" s="94" t="str">
        <f>IFERROR((VLOOKUP(B1335,CREDITO_FINANCEIRO!A:E,5,FALSE)),"")</f>
        <v/>
      </c>
      <c r="E1335" s="95" t="str">
        <f>IFERROR((VLOOKUP(B1335,CREDITO_FINANCEIRO!A:C,3,FALSE)),"")</f>
        <v/>
      </c>
      <c r="F1335" s="120" t="str">
        <f>IFERROR((VLOOKUP(B1335,CREDITO_FINANCEIRO!A:G,4,FALSE)),"")</f>
        <v/>
      </c>
      <c r="G1335" s="120" t="e">
        <f>VLOOKUP(B1335,CREDITO_FINANCEIRO!A:G,6,FALSE)</f>
        <v>#N/A</v>
      </c>
      <c r="H1335" s="120" t="e">
        <f>VLOOKUP(B1335,CREDITO_FINANCEIRO!A:G,7,FALSE)</f>
        <v>#N/A</v>
      </c>
      <c r="I1335" s="91" t="e">
        <f>VLOOKUP(B1335,CREDITO_FINANCEIRO!A:K,10,FALSE)</f>
        <v>#N/A</v>
      </c>
      <c r="J1335" s="91" t="e">
        <f>VLOOKUP(B1335,CREDITO_FINANCEIRO!A:K,11,FALSE)</f>
        <v>#N/A</v>
      </c>
      <c r="K1335" s="91" t="e">
        <f>VLOOKUP(B1335,CREDITO_FINANCEIRO!A:L,12,FALSE)</f>
        <v>#N/A</v>
      </c>
      <c r="L1335" s="110" t="e">
        <f t="shared" si="200"/>
        <v>#N/A</v>
      </c>
      <c r="M1335" s="2" t="e">
        <f t="shared" si="201"/>
        <v>#N/A</v>
      </c>
      <c r="N1335" s="111" t="e">
        <f>VLOOKUP(Tabela4[[#This Row],[Proposta de Referência]],SIMP_CF!A:K,9,FALSE)</f>
        <v>#N/A</v>
      </c>
      <c r="O1335" s="111" t="e">
        <f>VLOOKUP(Tabela4[[#This Row],[Proposta de Referência]],SIMP_CF!A:K,8,FALSE)</f>
        <v>#N/A</v>
      </c>
      <c r="P1335" s="112" t="e">
        <f t="shared" si="202"/>
        <v>#N/A</v>
      </c>
      <c r="Q1335" s="112" t="e">
        <f t="shared" si="203"/>
        <v>#N/A</v>
      </c>
      <c r="R1335" t="e">
        <f t="shared" si="209"/>
        <v>#N/A</v>
      </c>
      <c r="S1335" s="108" t="e">
        <f t="shared" si="204"/>
        <v>#N/A</v>
      </c>
      <c r="T1335" s="108" t="e">
        <f t="shared" si="205"/>
        <v>#N/A</v>
      </c>
      <c r="U1335" s="110" t="e">
        <f t="shared" si="206"/>
        <v>#N/A</v>
      </c>
      <c r="V1335" t="e">
        <f t="shared" si="207"/>
        <v>#N/A</v>
      </c>
      <c r="W1335" t="str">
        <f t="shared" si="208"/>
        <v/>
      </c>
      <c r="X1335" s="24" t="str">
        <f>IFERROR(VLOOKUP(W1335,HOSPITAIS_COM_DIVIDAS!A:E,5,FALSE),"")</f>
        <v/>
      </c>
    </row>
    <row r="1336" spans="1:24" x14ac:dyDescent="0.25">
      <c r="A1336" s="52" t="str">
        <f>IFERROR((Tabela4[[#This Row],[Status da Proposta]]),"")</f>
        <v/>
      </c>
      <c r="B1336" s="121">
        <f>IFERROR((CREDITO_FINANCEIRO!A1336),"")</f>
        <v>0</v>
      </c>
      <c r="C1336" s="120" t="str">
        <f>IFERROR((VLOOKUP(B1336,CREDITO_FINANCEIRO!A:B,2,FALSE)),"")</f>
        <v/>
      </c>
      <c r="D1336" s="94" t="str">
        <f>IFERROR((VLOOKUP(B1336,CREDITO_FINANCEIRO!A:E,5,FALSE)),"")</f>
        <v/>
      </c>
      <c r="E1336" s="95" t="str">
        <f>IFERROR((VLOOKUP(B1336,CREDITO_FINANCEIRO!A:C,3,FALSE)),"")</f>
        <v/>
      </c>
      <c r="F1336" s="120" t="str">
        <f>IFERROR((VLOOKUP(B1336,CREDITO_FINANCEIRO!A:G,4,FALSE)),"")</f>
        <v/>
      </c>
      <c r="G1336" s="120" t="e">
        <f>VLOOKUP(B1336,CREDITO_FINANCEIRO!A:G,6,FALSE)</f>
        <v>#N/A</v>
      </c>
      <c r="H1336" s="120" t="e">
        <f>VLOOKUP(B1336,CREDITO_FINANCEIRO!A:G,7,FALSE)</f>
        <v>#N/A</v>
      </c>
      <c r="I1336" s="91" t="e">
        <f>VLOOKUP(B1336,CREDITO_FINANCEIRO!A:K,10,FALSE)</f>
        <v>#N/A</v>
      </c>
      <c r="J1336" s="91" t="e">
        <f>VLOOKUP(B1336,CREDITO_FINANCEIRO!A:K,11,FALSE)</f>
        <v>#N/A</v>
      </c>
      <c r="K1336" s="91" t="e">
        <f>VLOOKUP(B1336,CREDITO_FINANCEIRO!A:L,12,FALSE)</f>
        <v>#N/A</v>
      </c>
      <c r="L1336" s="110" t="e">
        <f t="shared" si="200"/>
        <v>#N/A</v>
      </c>
      <c r="M1336" s="2" t="e">
        <f t="shared" si="201"/>
        <v>#N/A</v>
      </c>
      <c r="N1336" s="111" t="e">
        <f>VLOOKUP(Tabela4[[#This Row],[Proposta de Referência]],SIMP_CF!A:K,9,FALSE)</f>
        <v>#N/A</v>
      </c>
      <c r="O1336" s="111" t="e">
        <f>VLOOKUP(Tabela4[[#This Row],[Proposta de Referência]],SIMP_CF!A:K,8,FALSE)</f>
        <v>#N/A</v>
      </c>
      <c r="P1336" s="112" t="e">
        <f t="shared" si="202"/>
        <v>#N/A</v>
      </c>
      <c r="Q1336" s="112" t="e">
        <f t="shared" si="203"/>
        <v>#N/A</v>
      </c>
      <c r="R1336" t="e">
        <f t="shared" si="209"/>
        <v>#N/A</v>
      </c>
      <c r="S1336" s="108" t="e">
        <f t="shared" si="204"/>
        <v>#N/A</v>
      </c>
      <c r="T1336" s="108" t="e">
        <f t="shared" si="205"/>
        <v>#N/A</v>
      </c>
      <c r="U1336" s="110" t="e">
        <f t="shared" si="206"/>
        <v>#N/A</v>
      </c>
      <c r="V1336" t="e">
        <f t="shared" si="207"/>
        <v>#N/A</v>
      </c>
      <c r="W1336" t="str">
        <f t="shared" si="208"/>
        <v/>
      </c>
      <c r="X1336" s="24" t="str">
        <f>IFERROR(VLOOKUP(W1336,HOSPITAIS_COM_DIVIDAS!A:E,5,FALSE),"")</f>
        <v/>
      </c>
    </row>
    <row r="1337" spans="1:24" x14ac:dyDescent="0.25">
      <c r="A1337" s="52" t="str">
        <f>IFERROR((Tabela4[[#This Row],[Status da Proposta]]),"")</f>
        <v/>
      </c>
      <c r="B1337" s="121">
        <f>IFERROR((CREDITO_FINANCEIRO!A1337),"")</f>
        <v>0</v>
      </c>
      <c r="C1337" s="120" t="str">
        <f>IFERROR((VLOOKUP(B1337,CREDITO_FINANCEIRO!A:B,2,FALSE)),"")</f>
        <v/>
      </c>
      <c r="D1337" s="94" t="str">
        <f>IFERROR((VLOOKUP(B1337,CREDITO_FINANCEIRO!A:E,5,FALSE)),"")</f>
        <v/>
      </c>
      <c r="E1337" s="95" t="str">
        <f>IFERROR((VLOOKUP(B1337,CREDITO_FINANCEIRO!A:C,3,FALSE)),"")</f>
        <v/>
      </c>
      <c r="F1337" s="120" t="str">
        <f>IFERROR((VLOOKUP(B1337,CREDITO_FINANCEIRO!A:G,4,FALSE)),"")</f>
        <v/>
      </c>
      <c r="G1337" s="120" t="e">
        <f>VLOOKUP(B1337,CREDITO_FINANCEIRO!A:G,6,FALSE)</f>
        <v>#N/A</v>
      </c>
      <c r="H1337" s="120" t="e">
        <f>VLOOKUP(B1337,CREDITO_FINANCEIRO!A:G,7,FALSE)</f>
        <v>#N/A</v>
      </c>
      <c r="I1337" s="91" t="e">
        <f>VLOOKUP(B1337,CREDITO_FINANCEIRO!A:K,10,FALSE)</f>
        <v>#N/A</v>
      </c>
      <c r="J1337" s="91" t="e">
        <f>VLOOKUP(B1337,CREDITO_FINANCEIRO!A:K,11,FALSE)</f>
        <v>#N/A</v>
      </c>
      <c r="K1337" s="91" t="e">
        <f>VLOOKUP(B1337,CREDITO_FINANCEIRO!A:L,12,FALSE)</f>
        <v>#N/A</v>
      </c>
      <c r="L1337" s="110" t="e">
        <f t="shared" si="200"/>
        <v>#N/A</v>
      </c>
      <c r="M1337" s="2" t="e">
        <f t="shared" si="201"/>
        <v>#N/A</v>
      </c>
      <c r="N1337" s="111" t="e">
        <f>VLOOKUP(Tabela4[[#This Row],[Proposta de Referência]],SIMP_CF!A:K,9,FALSE)</f>
        <v>#N/A</v>
      </c>
      <c r="O1337" s="111" t="e">
        <f>VLOOKUP(Tabela4[[#This Row],[Proposta de Referência]],SIMP_CF!A:K,8,FALSE)</f>
        <v>#N/A</v>
      </c>
      <c r="P1337" s="112" t="e">
        <f t="shared" si="202"/>
        <v>#N/A</v>
      </c>
      <c r="Q1337" s="112" t="e">
        <f t="shared" si="203"/>
        <v>#N/A</v>
      </c>
      <c r="R1337" t="e">
        <f t="shared" si="209"/>
        <v>#N/A</v>
      </c>
      <c r="S1337" s="108" t="e">
        <f t="shared" si="204"/>
        <v>#N/A</v>
      </c>
      <c r="T1337" s="108" t="e">
        <f t="shared" si="205"/>
        <v>#N/A</v>
      </c>
      <c r="U1337" s="110" t="e">
        <f t="shared" si="206"/>
        <v>#N/A</v>
      </c>
      <c r="V1337" t="e">
        <f t="shared" si="207"/>
        <v>#N/A</v>
      </c>
      <c r="W1337" t="str">
        <f t="shared" si="208"/>
        <v/>
      </c>
      <c r="X1337" s="24" t="str">
        <f>IFERROR(VLOOKUP(W1337,HOSPITAIS_COM_DIVIDAS!A:E,5,FALSE),"")</f>
        <v/>
      </c>
    </row>
    <row r="1338" spans="1:24" x14ac:dyDescent="0.25">
      <c r="A1338" s="52" t="str">
        <f>IFERROR((Tabela4[[#This Row],[Status da Proposta]]),"")</f>
        <v/>
      </c>
      <c r="B1338" s="121">
        <f>IFERROR((CREDITO_FINANCEIRO!A1338),"")</f>
        <v>0</v>
      </c>
      <c r="C1338" s="120" t="str">
        <f>IFERROR((VLOOKUP(B1338,CREDITO_FINANCEIRO!A:B,2,FALSE)),"")</f>
        <v/>
      </c>
      <c r="D1338" s="94" t="str">
        <f>IFERROR((VLOOKUP(B1338,CREDITO_FINANCEIRO!A:E,5,FALSE)),"")</f>
        <v/>
      </c>
      <c r="E1338" s="95" t="str">
        <f>IFERROR((VLOOKUP(B1338,CREDITO_FINANCEIRO!A:C,3,FALSE)),"")</f>
        <v/>
      </c>
      <c r="F1338" s="120" t="str">
        <f>IFERROR((VLOOKUP(B1338,CREDITO_FINANCEIRO!A:G,4,FALSE)),"")</f>
        <v/>
      </c>
      <c r="G1338" s="120" t="e">
        <f>VLOOKUP(B1338,CREDITO_FINANCEIRO!A:G,6,FALSE)</f>
        <v>#N/A</v>
      </c>
      <c r="H1338" s="120" t="e">
        <f>VLOOKUP(B1338,CREDITO_FINANCEIRO!A:G,7,FALSE)</f>
        <v>#N/A</v>
      </c>
      <c r="I1338" s="91" t="e">
        <f>VLOOKUP(B1338,CREDITO_FINANCEIRO!A:K,10,FALSE)</f>
        <v>#N/A</v>
      </c>
      <c r="J1338" s="91" t="e">
        <f>VLOOKUP(B1338,CREDITO_FINANCEIRO!A:K,11,FALSE)</f>
        <v>#N/A</v>
      </c>
      <c r="K1338" s="91" t="e">
        <f>VLOOKUP(B1338,CREDITO_FINANCEIRO!A:L,12,FALSE)</f>
        <v>#N/A</v>
      </c>
      <c r="L1338" s="110" t="e">
        <f t="shared" si="200"/>
        <v>#N/A</v>
      </c>
      <c r="M1338" s="2" t="e">
        <f t="shared" si="201"/>
        <v>#N/A</v>
      </c>
      <c r="N1338" s="111" t="e">
        <f>VLOOKUP(Tabela4[[#This Row],[Proposta de Referência]],SIMP_CF!A:K,9,FALSE)</f>
        <v>#N/A</v>
      </c>
      <c r="O1338" s="111" t="e">
        <f>VLOOKUP(Tabela4[[#This Row],[Proposta de Referência]],SIMP_CF!A:K,8,FALSE)</f>
        <v>#N/A</v>
      </c>
      <c r="P1338" s="112" t="e">
        <f t="shared" si="202"/>
        <v>#N/A</v>
      </c>
      <c r="Q1338" s="112" t="e">
        <f t="shared" si="203"/>
        <v>#N/A</v>
      </c>
      <c r="R1338" t="e">
        <f t="shared" si="209"/>
        <v>#N/A</v>
      </c>
      <c r="S1338" s="108" t="e">
        <f t="shared" si="204"/>
        <v>#N/A</v>
      </c>
      <c r="T1338" s="108" t="e">
        <f t="shared" si="205"/>
        <v>#N/A</v>
      </c>
      <c r="U1338" s="110" t="e">
        <f t="shared" si="206"/>
        <v>#N/A</v>
      </c>
      <c r="V1338" t="e">
        <f t="shared" si="207"/>
        <v>#N/A</v>
      </c>
      <c r="W1338" t="str">
        <f t="shared" si="208"/>
        <v/>
      </c>
      <c r="X1338" s="24" t="str">
        <f>IFERROR(VLOOKUP(W1338,HOSPITAIS_COM_DIVIDAS!A:E,5,FALSE),"")</f>
        <v/>
      </c>
    </row>
    <row r="1339" spans="1:24" x14ac:dyDescent="0.25">
      <c r="A1339" s="52" t="str">
        <f>IFERROR((Tabela4[[#This Row],[Status da Proposta]]),"")</f>
        <v/>
      </c>
      <c r="B1339" s="121">
        <f>IFERROR((CREDITO_FINANCEIRO!A1339),"")</f>
        <v>0</v>
      </c>
      <c r="C1339" s="120" t="str">
        <f>IFERROR((VLOOKUP(B1339,CREDITO_FINANCEIRO!A:B,2,FALSE)),"")</f>
        <v/>
      </c>
      <c r="D1339" s="94" t="str">
        <f>IFERROR((VLOOKUP(B1339,CREDITO_FINANCEIRO!A:E,5,FALSE)),"")</f>
        <v/>
      </c>
      <c r="E1339" s="95" t="str">
        <f>IFERROR((VLOOKUP(B1339,CREDITO_FINANCEIRO!A:C,3,FALSE)),"")</f>
        <v/>
      </c>
      <c r="F1339" s="120" t="str">
        <f>IFERROR((VLOOKUP(B1339,CREDITO_FINANCEIRO!A:G,4,FALSE)),"")</f>
        <v/>
      </c>
      <c r="G1339" s="120" t="e">
        <f>VLOOKUP(B1339,CREDITO_FINANCEIRO!A:G,6,FALSE)</f>
        <v>#N/A</v>
      </c>
      <c r="H1339" s="120" t="e">
        <f>VLOOKUP(B1339,CREDITO_FINANCEIRO!A:G,7,FALSE)</f>
        <v>#N/A</v>
      </c>
      <c r="I1339" s="91" t="e">
        <f>VLOOKUP(B1339,CREDITO_FINANCEIRO!A:K,10,FALSE)</f>
        <v>#N/A</v>
      </c>
      <c r="J1339" s="91" t="e">
        <f>VLOOKUP(B1339,CREDITO_FINANCEIRO!A:K,11,FALSE)</f>
        <v>#N/A</v>
      </c>
      <c r="K1339" s="91" t="e">
        <f>VLOOKUP(B1339,CREDITO_FINANCEIRO!A:L,12,FALSE)</f>
        <v>#N/A</v>
      </c>
      <c r="L1339" s="110" t="e">
        <f t="shared" si="200"/>
        <v>#N/A</v>
      </c>
      <c r="M1339" s="2" t="e">
        <f t="shared" si="201"/>
        <v>#N/A</v>
      </c>
      <c r="N1339" s="111" t="e">
        <f>VLOOKUP(Tabela4[[#This Row],[Proposta de Referência]],SIMP_CF!A:K,9,FALSE)</f>
        <v>#N/A</v>
      </c>
      <c r="O1339" s="111" t="e">
        <f>VLOOKUP(Tabela4[[#This Row],[Proposta de Referência]],SIMP_CF!A:K,8,FALSE)</f>
        <v>#N/A</v>
      </c>
      <c r="P1339" s="112" t="e">
        <f t="shared" si="202"/>
        <v>#N/A</v>
      </c>
      <c r="Q1339" s="112" t="e">
        <f t="shared" si="203"/>
        <v>#N/A</v>
      </c>
      <c r="R1339" t="e">
        <f t="shared" si="209"/>
        <v>#N/A</v>
      </c>
      <c r="S1339" s="108" t="e">
        <f t="shared" si="204"/>
        <v>#N/A</v>
      </c>
      <c r="T1339" s="108" t="e">
        <f t="shared" si="205"/>
        <v>#N/A</v>
      </c>
      <c r="U1339" s="110" t="e">
        <f t="shared" si="206"/>
        <v>#N/A</v>
      </c>
      <c r="V1339" t="e">
        <f t="shared" si="207"/>
        <v>#N/A</v>
      </c>
      <c r="W1339" t="str">
        <f t="shared" si="208"/>
        <v/>
      </c>
      <c r="X1339" s="24" t="str">
        <f>IFERROR(VLOOKUP(W1339,HOSPITAIS_COM_DIVIDAS!A:E,5,FALSE),"")</f>
        <v/>
      </c>
    </row>
    <row r="1340" spans="1:24" x14ac:dyDescent="0.25">
      <c r="A1340" s="52" t="str">
        <f>IFERROR((Tabela4[[#This Row],[Status da Proposta]]),"")</f>
        <v/>
      </c>
      <c r="B1340" s="121">
        <f>IFERROR((CREDITO_FINANCEIRO!A1340),"")</f>
        <v>0</v>
      </c>
      <c r="C1340" s="120" t="str">
        <f>IFERROR((VLOOKUP(B1340,CREDITO_FINANCEIRO!A:B,2,FALSE)),"")</f>
        <v/>
      </c>
      <c r="D1340" s="94" t="str">
        <f>IFERROR((VLOOKUP(B1340,CREDITO_FINANCEIRO!A:E,5,FALSE)),"")</f>
        <v/>
      </c>
      <c r="E1340" s="95" t="str">
        <f>IFERROR((VLOOKUP(B1340,CREDITO_FINANCEIRO!A:C,3,FALSE)),"")</f>
        <v/>
      </c>
      <c r="F1340" s="120" t="str">
        <f>IFERROR((VLOOKUP(B1340,CREDITO_FINANCEIRO!A:G,4,FALSE)),"")</f>
        <v/>
      </c>
      <c r="G1340" s="120" t="e">
        <f>VLOOKUP(B1340,CREDITO_FINANCEIRO!A:G,6,FALSE)</f>
        <v>#N/A</v>
      </c>
      <c r="H1340" s="120" t="e">
        <f>VLOOKUP(B1340,CREDITO_FINANCEIRO!A:G,7,FALSE)</f>
        <v>#N/A</v>
      </c>
      <c r="I1340" s="91" t="e">
        <f>VLOOKUP(B1340,CREDITO_FINANCEIRO!A:K,10,FALSE)</f>
        <v>#N/A</v>
      </c>
      <c r="J1340" s="91" t="e">
        <f>VLOOKUP(B1340,CREDITO_FINANCEIRO!A:K,11,FALSE)</f>
        <v>#N/A</v>
      </c>
      <c r="K1340" s="91" t="e">
        <f>VLOOKUP(B1340,CREDITO_FINANCEIRO!A:L,12,FALSE)</f>
        <v>#N/A</v>
      </c>
      <c r="L1340" s="110" t="e">
        <f t="shared" si="200"/>
        <v>#N/A</v>
      </c>
      <c r="M1340" s="2" t="e">
        <f t="shared" si="201"/>
        <v>#N/A</v>
      </c>
      <c r="N1340" s="111" t="e">
        <f>VLOOKUP(Tabela4[[#This Row],[Proposta de Referência]],SIMP_CF!A:K,9,FALSE)</f>
        <v>#N/A</v>
      </c>
      <c r="O1340" s="111" t="e">
        <f>VLOOKUP(Tabela4[[#This Row],[Proposta de Referência]],SIMP_CF!A:K,8,FALSE)</f>
        <v>#N/A</v>
      </c>
      <c r="P1340" s="112" t="e">
        <f t="shared" si="202"/>
        <v>#N/A</v>
      </c>
      <c r="Q1340" s="112" t="e">
        <f t="shared" si="203"/>
        <v>#N/A</v>
      </c>
      <c r="R1340" t="e">
        <f t="shared" si="209"/>
        <v>#N/A</v>
      </c>
      <c r="S1340" s="108" t="e">
        <f t="shared" si="204"/>
        <v>#N/A</v>
      </c>
      <c r="T1340" s="108" t="e">
        <f t="shared" si="205"/>
        <v>#N/A</v>
      </c>
      <c r="U1340" s="110" t="e">
        <f t="shared" si="206"/>
        <v>#N/A</v>
      </c>
      <c r="V1340" t="e">
        <f t="shared" si="207"/>
        <v>#N/A</v>
      </c>
      <c r="W1340" t="str">
        <f t="shared" si="208"/>
        <v/>
      </c>
      <c r="X1340" s="24" t="str">
        <f>IFERROR(VLOOKUP(W1340,HOSPITAIS_COM_DIVIDAS!A:E,5,FALSE),"")</f>
        <v/>
      </c>
    </row>
    <row r="1341" spans="1:24" x14ac:dyDescent="0.25">
      <c r="A1341" s="52" t="str">
        <f>IFERROR((Tabela4[[#This Row],[Status da Proposta]]),"")</f>
        <v/>
      </c>
      <c r="B1341" s="121">
        <f>IFERROR((CREDITO_FINANCEIRO!A1341),"")</f>
        <v>0</v>
      </c>
      <c r="C1341" s="120" t="str">
        <f>IFERROR((VLOOKUP(B1341,CREDITO_FINANCEIRO!A:B,2,FALSE)),"")</f>
        <v/>
      </c>
      <c r="D1341" s="94" t="str">
        <f>IFERROR((VLOOKUP(B1341,CREDITO_FINANCEIRO!A:E,5,FALSE)),"")</f>
        <v/>
      </c>
      <c r="E1341" s="95" t="str">
        <f>IFERROR((VLOOKUP(B1341,CREDITO_FINANCEIRO!A:C,3,FALSE)),"")</f>
        <v/>
      </c>
      <c r="F1341" s="120" t="str">
        <f>IFERROR((VLOOKUP(B1341,CREDITO_FINANCEIRO!A:G,4,FALSE)),"")</f>
        <v/>
      </c>
      <c r="G1341" s="120" t="e">
        <f>VLOOKUP(B1341,CREDITO_FINANCEIRO!A:G,6,FALSE)</f>
        <v>#N/A</v>
      </c>
      <c r="H1341" s="120" t="e">
        <f>VLOOKUP(B1341,CREDITO_FINANCEIRO!A:G,7,FALSE)</f>
        <v>#N/A</v>
      </c>
      <c r="I1341" s="91" t="e">
        <f>VLOOKUP(B1341,CREDITO_FINANCEIRO!A:K,10,FALSE)</f>
        <v>#N/A</v>
      </c>
      <c r="J1341" s="91" t="e">
        <f>VLOOKUP(B1341,CREDITO_FINANCEIRO!A:K,11,FALSE)</f>
        <v>#N/A</v>
      </c>
      <c r="K1341" s="91" t="e">
        <f>VLOOKUP(B1341,CREDITO_FINANCEIRO!A:L,12,FALSE)</f>
        <v>#N/A</v>
      </c>
      <c r="L1341" s="110" t="e">
        <f t="shared" si="200"/>
        <v>#N/A</v>
      </c>
      <c r="M1341" s="2" t="e">
        <f t="shared" si="201"/>
        <v>#N/A</v>
      </c>
      <c r="N1341" s="111" t="e">
        <f>VLOOKUP(Tabela4[[#This Row],[Proposta de Referência]],SIMP_CF!A:K,9,FALSE)</f>
        <v>#N/A</v>
      </c>
      <c r="O1341" s="111" t="e">
        <f>VLOOKUP(Tabela4[[#This Row],[Proposta de Referência]],SIMP_CF!A:K,8,FALSE)</f>
        <v>#N/A</v>
      </c>
      <c r="P1341" s="112" t="e">
        <f t="shared" si="202"/>
        <v>#N/A</v>
      </c>
      <c r="Q1341" s="112" t="e">
        <f t="shared" si="203"/>
        <v>#N/A</v>
      </c>
      <c r="R1341" t="e">
        <f t="shared" si="209"/>
        <v>#N/A</v>
      </c>
      <c r="S1341" s="108" t="e">
        <f t="shared" si="204"/>
        <v>#N/A</v>
      </c>
      <c r="T1341" s="108" t="e">
        <f t="shared" si="205"/>
        <v>#N/A</v>
      </c>
      <c r="U1341" s="110" t="e">
        <f t="shared" si="206"/>
        <v>#N/A</v>
      </c>
      <c r="V1341" t="e">
        <f t="shared" si="207"/>
        <v>#N/A</v>
      </c>
      <c r="W1341" t="str">
        <f t="shared" si="208"/>
        <v/>
      </c>
      <c r="X1341" s="24" t="str">
        <f>IFERROR(VLOOKUP(W1341,HOSPITAIS_COM_DIVIDAS!A:E,5,FALSE),"")</f>
        <v/>
      </c>
    </row>
    <row r="1342" spans="1:24" x14ac:dyDescent="0.25">
      <c r="A1342" s="52" t="str">
        <f>IFERROR((Tabela4[[#This Row],[Status da Proposta]]),"")</f>
        <v/>
      </c>
      <c r="B1342" s="121">
        <f>IFERROR((CREDITO_FINANCEIRO!A1342),"")</f>
        <v>0</v>
      </c>
      <c r="C1342" s="120" t="str">
        <f>IFERROR((VLOOKUP(B1342,CREDITO_FINANCEIRO!A:B,2,FALSE)),"")</f>
        <v/>
      </c>
      <c r="D1342" s="94" t="str">
        <f>IFERROR((VLOOKUP(B1342,CREDITO_FINANCEIRO!A:E,5,FALSE)),"")</f>
        <v/>
      </c>
      <c r="E1342" s="95" t="str">
        <f>IFERROR((VLOOKUP(B1342,CREDITO_FINANCEIRO!A:C,3,FALSE)),"")</f>
        <v/>
      </c>
      <c r="F1342" s="120" t="str">
        <f>IFERROR((VLOOKUP(B1342,CREDITO_FINANCEIRO!A:G,4,FALSE)),"")</f>
        <v/>
      </c>
      <c r="G1342" s="120" t="e">
        <f>VLOOKUP(B1342,CREDITO_FINANCEIRO!A:G,6,FALSE)</f>
        <v>#N/A</v>
      </c>
      <c r="H1342" s="120" t="e">
        <f>VLOOKUP(B1342,CREDITO_FINANCEIRO!A:G,7,FALSE)</f>
        <v>#N/A</v>
      </c>
      <c r="I1342" s="91" t="e">
        <f>VLOOKUP(B1342,CREDITO_FINANCEIRO!A:K,10,FALSE)</f>
        <v>#N/A</v>
      </c>
      <c r="J1342" s="91" t="e">
        <f>VLOOKUP(B1342,CREDITO_FINANCEIRO!A:K,11,FALSE)</f>
        <v>#N/A</v>
      </c>
      <c r="K1342" s="91" t="e">
        <f>VLOOKUP(B1342,CREDITO_FINANCEIRO!A:L,12,FALSE)</f>
        <v>#N/A</v>
      </c>
      <c r="L1342" s="110" t="e">
        <f t="shared" si="200"/>
        <v>#N/A</v>
      </c>
      <c r="M1342" s="2" t="e">
        <f t="shared" si="201"/>
        <v>#N/A</v>
      </c>
      <c r="N1342" s="111" t="e">
        <f>VLOOKUP(Tabela4[[#This Row],[Proposta de Referência]],SIMP_CF!A:K,9,FALSE)</f>
        <v>#N/A</v>
      </c>
      <c r="O1342" s="111" t="e">
        <f>VLOOKUP(Tabela4[[#This Row],[Proposta de Referência]],SIMP_CF!A:K,8,FALSE)</f>
        <v>#N/A</v>
      </c>
      <c r="P1342" s="112" t="e">
        <f t="shared" si="202"/>
        <v>#N/A</v>
      </c>
      <c r="Q1342" s="112" t="e">
        <f t="shared" si="203"/>
        <v>#N/A</v>
      </c>
      <c r="R1342" t="e">
        <f t="shared" si="209"/>
        <v>#N/A</v>
      </c>
      <c r="S1342" s="108" t="e">
        <f t="shared" si="204"/>
        <v>#N/A</v>
      </c>
      <c r="T1342" s="108" t="e">
        <f t="shared" si="205"/>
        <v>#N/A</v>
      </c>
      <c r="U1342" s="110" t="e">
        <f t="shared" si="206"/>
        <v>#N/A</v>
      </c>
      <c r="V1342" t="e">
        <f t="shared" si="207"/>
        <v>#N/A</v>
      </c>
      <c r="W1342" t="str">
        <f t="shared" si="208"/>
        <v/>
      </c>
      <c r="X1342" s="24" t="str">
        <f>IFERROR(VLOOKUP(W1342,HOSPITAIS_COM_DIVIDAS!A:E,5,FALSE),"")</f>
        <v/>
      </c>
    </row>
    <row r="1343" spans="1:24" x14ac:dyDescent="0.25">
      <c r="A1343" s="52" t="str">
        <f>IFERROR((Tabela4[[#This Row],[Status da Proposta]]),"")</f>
        <v/>
      </c>
      <c r="B1343" s="121">
        <f>IFERROR((CREDITO_FINANCEIRO!A1343),"")</f>
        <v>0</v>
      </c>
      <c r="C1343" s="120" t="str">
        <f>IFERROR((VLOOKUP(B1343,CREDITO_FINANCEIRO!A:B,2,FALSE)),"")</f>
        <v/>
      </c>
      <c r="D1343" s="94" t="str">
        <f>IFERROR((VLOOKUP(B1343,CREDITO_FINANCEIRO!A:E,5,FALSE)),"")</f>
        <v/>
      </c>
      <c r="E1343" s="95" t="str">
        <f>IFERROR((VLOOKUP(B1343,CREDITO_FINANCEIRO!A:C,3,FALSE)),"")</f>
        <v/>
      </c>
      <c r="F1343" s="120" t="str">
        <f>IFERROR((VLOOKUP(B1343,CREDITO_FINANCEIRO!A:G,4,FALSE)),"")</f>
        <v/>
      </c>
      <c r="G1343" s="120" t="e">
        <f>VLOOKUP(B1343,CREDITO_FINANCEIRO!A:G,6,FALSE)</f>
        <v>#N/A</v>
      </c>
      <c r="H1343" s="120" t="e">
        <f>VLOOKUP(B1343,CREDITO_FINANCEIRO!A:G,7,FALSE)</f>
        <v>#N/A</v>
      </c>
      <c r="I1343" s="91" t="e">
        <f>VLOOKUP(B1343,CREDITO_FINANCEIRO!A:K,10,FALSE)</f>
        <v>#N/A</v>
      </c>
      <c r="J1343" s="91" t="e">
        <f>VLOOKUP(B1343,CREDITO_FINANCEIRO!A:K,11,FALSE)</f>
        <v>#N/A</v>
      </c>
      <c r="K1343" s="91" t="e">
        <f>VLOOKUP(B1343,CREDITO_FINANCEIRO!A:L,12,FALSE)</f>
        <v>#N/A</v>
      </c>
      <c r="L1343" s="110" t="e">
        <f t="shared" si="200"/>
        <v>#N/A</v>
      </c>
      <c r="M1343" s="2" t="e">
        <f t="shared" si="201"/>
        <v>#N/A</v>
      </c>
      <c r="N1343" s="111" t="e">
        <f>VLOOKUP(Tabela4[[#This Row],[Proposta de Referência]],SIMP_CF!A:K,9,FALSE)</f>
        <v>#N/A</v>
      </c>
      <c r="O1343" s="111" t="e">
        <f>VLOOKUP(Tabela4[[#This Row],[Proposta de Referência]],SIMP_CF!A:K,8,FALSE)</f>
        <v>#N/A</v>
      </c>
      <c r="P1343" s="112" t="e">
        <f t="shared" si="202"/>
        <v>#N/A</v>
      </c>
      <c r="Q1343" s="112" t="e">
        <f t="shared" si="203"/>
        <v>#N/A</v>
      </c>
      <c r="R1343" t="e">
        <f t="shared" si="209"/>
        <v>#N/A</v>
      </c>
      <c r="S1343" s="108" t="e">
        <f t="shared" si="204"/>
        <v>#N/A</v>
      </c>
      <c r="T1343" s="108" t="e">
        <f t="shared" si="205"/>
        <v>#N/A</v>
      </c>
      <c r="U1343" s="110" t="e">
        <f t="shared" si="206"/>
        <v>#N/A</v>
      </c>
      <c r="V1343" t="e">
        <f t="shared" si="207"/>
        <v>#N/A</v>
      </c>
      <c r="W1343" t="str">
        <f t="shared" si="208"/>
        <v/>
      </c>
      <c r="X1343" s="24" t="str">
        <f>IFERROR(VLOOKUP(W1343,HOSPITAIS_COM_DIVIDAS!A:E,5,FALSE),"")</f>
        <v/>
      </c>
    </row>
    <row r="1344" spans="1:24" x14ac:dyDescent="0.25">
      <c r="A1344" s="52" t="str">
        <f>IFERROR((Tabela4[[#This Row],[Status da Proposta]]),"")</f>
        <v/>
      </c>
      <c r="B1344" s="121">
        <f>IFERROR((CREDITO_FINANCEIRO!A1344),"")</f>
        <v>0</v>
      </c>
      <c r="C1344" s="120" t="str">
        <f>IFERROR((VLOOKUP(B1344,CREDITO_FINANCEIRO!A:B,2,FALSE)),"")</f>
        <v/>
      </c>
      <c r="D1344" s="94" t="str">
        <f>IFERROR((VLOOKUP(B1344,CREDITO_FINANCEIRO!A:E,5,FALSE)),"")</f>
        <v/>
      </c>
      <c r="E1344" s="95" t="str">
        <f>IFERROR((VLOOKUP(B1344,CREDITO_FINANCEIRO!A:C,3,FALSE)),"")</f>
        <v/>
      </c>
      <c r="F1344" s="120" t="str">
        <f>IFERROR((VLOOKUP(B1344,CREDITO_FINANCEIRO!A:G,4,FALSE)),"")</f>
        <v/>
      </c>
      <c r="G1344" s="120" t="e">
        <f>VLOOKUP(B1344,CREDITO_FINANCEIRO!A:G,6,FALSE)</f>
        <v>#N/A</v>
      </c>
      <c r="H1344" s="120" t="e">
        <f>VLOOKUP(B1344,CREDITO_FINANCEIRO!A:G,7,FALSE)</f>
        <v>#N/A</v>
      </c>
      <c r="I1344" s="91" t="e">
        <f>VLOOKUP(B1344,CREDITO_FINANCEIRO!A:K,10,FALSE)</f>
        <v>#N/A</v>
      </c>
      <c r="J1344" s="91" t="e">
        <f>VLOOKUP(B1344,CREDITO_FINANCEIRO!A:K,11,FALSE)</f>
        <v>#N/A</v>
      </c>
      <c r="K1344" s="91" t="e">
        <f>VLOOKUP(B1344,CREDITO_FINANCEIRO!A:L,12,FALSE)</f>
        <v>#N/A</v>
      </c>
      <c r="L1344" s="110" t="e">
        <f t="shared" si="200"/>
        <v>#N/A</v>
      </c>
      <c r="M1344" s="2" t="e">
        <f t="shared" si="201"/>
        <v>#N/A</v>
      </c>
      <c r="N1344" s="111" t="e">
        <f>VLOOKUP(Tabela4[[#This Row],[Proposta de Referência]],SIMP_CF!A:K,9,FALSE)</f>
        <v>#N/A</v>
      </c>
      <c r="O1344" s="111" t="e">
        <f>VLOOKUP(Tabela4[[#This Row],[Proposta de Referência]],SIMP_CF!A:K,8,FALSE)</f>
        <v>#N/A</v>
      </c>
      <c r="P1344" s="112" t="e">
        <f t="shared" si="202"/>
        <v>#N/A</v>
      </c>
      <c r="Q1344" s="112" t="e">
        <f t="shared" si="203"/>
        <v>#N/A</v>
      </c>
      <c r="R1344" t="e">
        <f t="shared" si="209"/>
        <v>#N/A</v>
      </c>
      <c r="S1344" s="108" t="e">
        <f t="shared" si="204"/>
        <v>#N/A</v>
      </c>
      <c r="T1344" s="108" t="e">
        <f t="shared" si="205"/>
        <v>#N/A</v>
      </c>
      <c r="U1344" s="110" t="e">
        <f t="shared" si="206"/>
        <v>#N/A</v>
      </c>
      <c r="V1344" t="e">
        <f t="shared" si="207"/>
        <v>#N/A</v>
      </c>
      <c r="W1344" t="str">
        <f t="shared" si="208"/>
        <v/>
      </c>
      <c r="X1344" s="24" t="str">
        <f>IFERROR(VLOOKUP(W1344,HOSPITAIS_COM_DIVIDAS!A:E,5,FALSE),"")</f>
        <v/>
      </c>
    </row>
    <row r="1345" spans="1:24" x14ac:dyDescent="0.25">
      <c r="A1345" s="52" t="str">
        <f>IFERROR((Tabela4[[#This Row],[Status da Proposta]]),"")</f>
        <v/>
      </c>
      <c r="B1345" s="121">
        <f>IFERROR((CREDITO_FINANCEIRO!A1345),"")</f>
        <v>0</v>
      </c>
      <c r="C1345" s="120" t="str">
        <f>IFERROR((VLOOKUP(B1345,CREDITO_FINANCEIRO!A:B,2,FALSE)),"")</f>
        <v/>
      </c>
      <c r="D1345" s="94" t="str">
        <f>IFERROR((VLOOKUP(B1345,CREDITO_FINANCEIRO!A:E,5,FALSE)),"")</f>
        <v/>
      </c>
      <c r="E1345" s="95" t="str">
        <f>IFERROR((VLOOKUP(B1345,CREDITO_FINANCEIRO!A:C,3,FALSE)),"")</f>
        <v/>
      </c>
      <c r="F1345" s="120" t="str">
        <f>IFERROR((VLOOKUP(B1345,CREDITO_FINANCEIRO!A:G,4,FALSE)),"")</f>
        <v/>
      </c>
      <c r="G1345" s="120" t="e">
        <f>VLOOKUP(B1345,CREDITO_FINANCEIRO!A:G,6,FALSE)</f>
        <v>#N/A</v>
      </c>
      <c r="H1345" s="120" t="e">
        <f>VLOOKUP(B1345,CREDITO_FINANCEIRO!A:G,7,FALSE)</f>
        <v>#N/A</v>
      </c>
      <c r="I1345" s="91" t="e">
        <f>VLOOKUP(B1345,CREDITO_FINANCEIRO!A:K,10,FALSE)</f>
        <v>#N/A</v>
      </c>
      <c r="J1345" s="91" t="e">
        <f>VLOOKUP(B1345,CREDITO_FINANCEIRO!A:K,11,FALSE)</f>
        <v>#N/A</v>
      </c>
      <c r="K1345" s="91" t="e">
        <f>VLOOKUP(B1345,CREDITO_FINANCEIRO!A:L,12,FALSE)</f>
        <v>#N/A</v>
      </c>
      <c r="L1345" s="110" t="e">
        <f t="shared" si="200"/>
        <v>#N/A</v>
      </c>
      <c r="M1345" s="2" t="e">
        <f t="shared" si="201"/>
        <v>#N/A</v>
      </c>
      <c r="N1345" s="111" t="e">
        <f>VLOOKUP(Tabela4[[#This Row],[Proposta de Referência]],SIMP_CF!A:K,9,FALSE)</f>
        <v>#N/A</v>
      </c>
      <c r="O1345" s="111" t="e">
        <f>VLOOKUP(Tabela4[[#This Row],[Proposta de Referência]],SIMP_CF!A:K,8,FALSE)</f>
        <v>#N/A</v>
      </c>
      <c r="P1345" s="112" t="e">
        <f t="shared" si="202"/>
        <v>#N/A</v>
      </c>
      <c r="Q1345" s="112" t="e">
        <f t="shared" si="203"/>
        <v>#N/A</v>
      </c>
      <c r="R1345" t="e">
        <f t="shared" si="209"/>
        <v>#N/A</v>
      </c>
      <c r="S1345" s="108" t="e">
        <f t="shared" si="204"/>
        <v>#N/A</v>
      </c>
      <c r="T1345" s="108" t="e">
        <f t="shared" si="205"/>
        <v>#N/A</v>
      </c>
      <c r="U1345" s="110" t="e">
        <f t="shared" si="206"/>
        <v>#N/A</v>
      </c>
      <c r="V1345" t="e">
        <f t="shared" si="207"/>
        <v>#N/A</v>
      </c>
      <c r="W1345" t="str">
        <f t="shared" si="208"/>
        <v/>
      </c>
      <c r="X1345" s="24" t="str">
        <f>IFERROR(VLOOKUP(W1345,HOSPITAIS_COM_DIVIDAS!A:E,5,FALSE),"")</f>
        <v/>
      </c>
    </row>
    <row r="1346" spans="1:24" x14ac:dyDescent="0.25">
      <c r="A1346" s="52" t="str">
        <f>IFERROR((Tabela4[[#This Row],[Status da Proposta]]),"")</f>
        <v/>
      </c>
      <c r="B1346" s="121">
        <f>IFERROR((CREDITO_FINANCEIRO!A1346),"")</f>
        <v>0</v>
      </c>
      <c r="C1346" s="120" t="str">
        <f>IFERROR((VLOOKUP(B1346,CREDITO_FINANCEIRO!A:B,2,FALSE)),"")</f>
        <v/>
      </c>
      <c r="D1346" s="94" t="str">
        <f>IFERROR((VLOOKUP(B1346,CREDITO_FINANCEIRO!A:E,5,FALSE)),"")</f>
        <v/>
      </c>
      <c r="E1346" s="95" t="str">
        <f>IFERROR((VLOOKUP(B1346,CREDITO_FINANCEIRO!A:C,3,FALSE)),"")</f>
        <v/>
      </c>
      <c r="F1346" s="120" t="str">
        <f>IFERROR((VLOOKUP(B1346,CREDITO_FINANCEIRO!A:G,4,FALSE)),"")</f>
        <v/>
      </c>
      <c r="G1346" s="120" t="e">
        <f>VLOOKUP(B1346,CREDITO_FINANCEIRO!A:G,6,FALSE)</f>
        <v>#N/A</v>
      </c>
      <c r="H1346" s="120" t="e">
        <f>VLOOKUP(B1346,CREDITO_FINANCEIRO!A:G,7,FALSE)</f>
        <v>#N/A</v>
      </c>
      <c r="I1346" s="91" t="e">
        <f>VLOOKUP(B1346,CREDITO_FINANCEIRO!A:K,10,FALSE)</f>
        <v>#N/A</v>
      </c>
      <c r="J1346" s="91" t="e">
        <f>VLOOKUP(B1346,CREDITO_FINANCEIRO!A:K,11,FALSE)</f>
        <v>#N/A</v>
      </c>
      <c r="K1346" s="91" t="e">
        <f>VLOOKUP(B1346,CREDITO_FINANCEIRO!A:L,12,FALSE)</f>
        <v>#N/A</v>
      </c>
      <c r="L1346" s="110" t="e">
        <f t="shared" ref="L1346:L1409" si="210">MAX(I1346:K1346)</f>
        <v>#N/A</v>
      </c>
      <c r="M1346" s="2" t="e">
        <f t="shared" ref="M1346:M1409" si="211">IF(((L1346)=0),"NÃO, POSSUI VALOR","SIM, POSSUI VALOR")</f>
        <v>#N/A</v>
      </c>
      <c r="N1346" s="111" t="e">
        <f>VLOOKUP(Tabela4[[#This Row],[Proposta de Referência]],SIMP_CF!A:K,9,FALSE)</f>
        <v>#N/A</v>
      </c>
      <c r="O1346" s="111" t="e">
        <f>VLOOKUP(Tabela4[[#This Row],[Proposta de Referência]],SIMP_CF!A:K,8,FALSE)</f>
        <v>#N/A</v>
      </c>
      <c r="P1346" s="112" t="e">
        <f t="shared" ref="P1346:P1409" si="212">O1346+N1346</f>
        <v>#N/A</v>
      </c>
      <c r="Q1346" s="112" t="e">
        <f t="shared" ref="Q1346:Q1409" si="213">P1346*12</f>
        <v>#N/A</v>
      </c>
      <c r="R1346" t="e">
        <f t="shared" si="209"/>
        <v>#N/A</v>
      </c>
      <c r="S1346" s="108" t="e">
        <f t="shared" ref="S1346:S1409" si="214">IF(L1346&gt;10000000,"Faixa I - 30%",IF(L1346&gt;=5000000,"Faixa II - 40%","Faixa III - 50%"))</f>
        <v>#N/A</v>
      </c>
      <c r="T1346" s="108" t="e">
        <f t="shared" ref="T1346:T1409" si="215">IF(L1346&gt;10000000,L1346*0.3,IF(L1346&gt;=5000000,L1346*0.4,L1346*0.5))</f>
        <v>#N/A</v>
      </c>
      <c r="U1346" s="110" t="e">
        <f t="shared" ref="U1346:U1409" si="216">T1346-P1346</f>
        <v>#N/A</v>
      </c>
      <c r="V1346" t="e">
        <f t="shared" ref="V1346:V1409" si="217">IF(OR(U1346&gt;=T1346,U1346&lt;0,T1346=0),"NÃO, ATENDEU O CRITÉRIO","SIM, ATENDEU O CRITÉRIO")</f>
        <v>#N/A</v>
      </c>
      <c r="W1346" t="str">
        <f t="shared" ref="W1346:W1409" si="218">LEFT(D1346,8)</f>
        <v/>
      </c>
      <c r="X1346" s="24" t="str">
        <f>IFERROR(VLOOKUP(W1346,HOSPITAIS_COM_DIVIDAS!A:E,5,FALSE),"")</f>
        <v/>
      </c>
    </row>
    <row r="1347" spans="1:24" x14ac:dyDescent="0.25">
      <c r="A1347" s="52" t="str">
        <f>IFERROR((Tabela4[[#This Row],[Status da Proposta]]),"")</f>
        <v/>
      </c>
      <c r="B1347" s="121">
        <f>IFERROR((CREDITO_FINANCEIRO!A1347),"")</f>
        <v>0</v>
      </c>
      <c r="C1347" s="120" t="str">
        <f>IFERROR((VLOOKUP(B1347,CREDITO_FINANCEIRO!A:B,2,FALSE)),"")</f>
        <v/>
      </c>
      <c r="D1347" s="94" t="str">
        <f>IFERROR((VLOOKUP(B1347,CREDITO_FINANCEIRO!A:E,5,FALSE)),"")</f>
        <v/>
      </c>
      <c r="E1347" s="95" t="str">
        <f>IFERROR((VLOOKUP(B1347,CREDITO_FINANCEIRO!A:C,3,FALSE)),"")</f>
        <v/>
      </c>
      <c r="F1347" s="120" t="str">
        <f>IFERROR((VLOOKUP(B1347,CREDITO_FINANCEIRO!A:G,4,FALSE)),"")</f>
        <v/>
      </c>
      <c r="G1347" s="120" t="e">
        <f>VLOOKUP(B1347,CREDITO_FINANCEIRO!A:G,6,FALSE)</f>
        <v>#N/A</v>
      </c>
      <c r="H1347" s="120" t="e">
        <f>VLOOKUP(B1347,CREDITO_FINANCEIRO!A:G,7,FALSE)</f>
        <v>#N/A</v>
      </c>
      <c r="I1347" s="91" t="e">
        <f>VLOOKUP(B1347,CREDITO_FINANCEIRO!A:K,10,FALSE)</f>
        <v>#N/A</v>
      </c>
      <c r="J1347" s="91" t="e">
        <f>VLOOKUP(B1347,CREDITO_FINANCEIRO!A:K,11,FALSE)</f>
        <v>#N/A</v>
      </c>
      <c r="K1347" s="91" t="e">
        <f>VLOOKUP(B1347,CREDITO_FINANCEIRO!A:L,12,FALSE)</f>
        <v>#N/A</v>
      </c>
      <c r="L1347" s="110" t="e">
        <f t="shared" si="210"/>
        <v>#N/A</v>
      </c>
      <c r="M1347" s="2" t="e">
        <f t="shared" si="211"/>
        <v>#N/A</v>
      </c>
      <c r="N1347" s="111" t="e">
        <f>VLOOKUP(Tabela4[[#This Row],[Proposta de Referência]],SIMP_CF!A:K,9,FALSE)</f>
        <v>#N/A</v>
      </c>
      <c r="O1347" s="111" t="e">
        <f>VLOOKUP(Tabela4[[#This Row],[Proposta de Referência]],SIMP_CF!A:K,8,FALSE)</f>
        <v>#N/A</v>
      </c>
      <c r="P1347" s="112" t="e">
        <f t="shared" si="212"/>
        <v>#N/A</v>
      </c>
      <c r="Q1347" s="112" t="e">
        <f t="shared" si="213"/>
        <v>#N/A</v>
      </c>
      <c r="R1347" t="e">
        <f t="shared" ref="R1347:R1410" si="219">IF(P1347&gt;=100000,"SIM, POSSUI VALOR ACIMA DE R$100.000,00","NÃO, POSSUI VALOR NECESSÁRIO")</f>
        <v>#N/A</v>
      </c>
      <c r="S1347" s="108" t="e">
        <f t="shared" si="214"/>
        <v>#N/A</v>
      </c>
      <c r="T1347" s="108" t="e">
        <f t="shared" si="215"/>
        <v>#N/A</v>
      </c>
      <c r="U1347" s="110" t="e">
        <f t="shared" si="216"/>
        <v>#N/A</v>
      </c>
      <c r="V1347" t="e">
        <f t="shared" si="217"/>
        <v>#N/A</v>
      </c>
      <c r="W1347" t="str">
        <f t="shared" si="218"/>
        <v/>
      </c>
      <c r="X1347" s="24" t="str">
        <f>IFERROR(VLOOKUP(W1347,HOSPITAIS_COM_DIVIDAS!A:E,5,FALSE),"")</f>
        <v/>
      </c>
    </row>
    <row r="1348" spans="1:24" x14ac:dyDescent="0.25">
      <c r="A1348" s="52" t="str">
        <f>IFERROR((Tabela4[[#This Row],[Status da Proposta]]),"")</f>
        <v/>
      </c>
      <c r="B1348" s="121">
        <f>IFERROR((CREDITO_FINANCEIRO!A1348),"")</f>
        <v>0</v>
      </c>
      <c r="C1348" s="120" t="str">
        <f>IFERROR((VLOOKUP(B1348,CREDITO_FINANCEIRO!A:B,2,FALSE)),"")</f>
        <v/>
      </c>
      <c r="D1348" s="94" t="str">
        <f>IFERROR((VLOOKUP(B1348,CREDITO_FINANCEIRO!A:E,5,FALSE)),"")</f>
        <v/>
      </c>
      <c r="E1348" s="95" t="str">
        <f>IFERROR((VLOOKUP(B1348,CREDITO_FINANCEIRO!A:C,3,FALSE)),"")</f>
        <v/>
      </c>
      <c r="F1348" s="120" t="str">
        <f>IFERROR((VLOOKUP(B1348,CREDITO_FINANCEIRO!A:G,4,FALSE)),"")</f>
        <v/>
      </c>
      <c r="G1348" s="120" t="e">
        <f>VLOOKUP(B1348,CREDITO_FINANCEIRO!A:G,6,FALSE)</f>
        <v>#N/A</v>
      </c>
      <c r="H1348" s="120" t="e">
        <f>VLOOKUP(B1348,CREDITO_FINANCEIRO!A:G,7,FALSE)</f>
        <v>#N/A</v>
      </c>
      <c r="I1348" s="91" t="e">
        <f>VLOOKUP(B1348,CREDITO_FINANCEIRO!A:K,10,FALSE)</f>
        <v>#N/A</v>
      </c>
      <c r="J1348" s="91" t="e">
        <f>VLOOKUP(B1348,CREDITO_FINANCEIRO!A:K,11,FALSE)</f>
        <v>#N/A</v>
      </c>
      <c r="K1348" s="91" t="e">
        <f>VLOOKUP(B1348,CREDITO_FINANCEIRO!A:L,12,FALSE)</f>
        <v>#N/A</v>
      </c>
      <c r="L1348" s="110" t="e">
        <f t="shared" si="210"/>
        <v>#N/A</v>
      </c>
      <c r="M1348" s="2" t="e">
        <f t="shared" si="211"/>
        <v>#N/A</v>
      </c>
      <c r="N1348" s="111" t="e">
        <f>VLOOKUP(Tabela4[[#This Row],[Proposta de Referência]],SIMP_CF!A:K,9,FALSE)</f>
        <v>#N/A</v>
      </c>
      <c r="O1348" s="111" t="e">
        <f>VLOOKUP(Tabela4[[#This Row],[Proposta de Referência]],SIMP_CF!A:K,8,FALSE)</f>
        <v>#N/A</v>
      </c>
      <c r="P1348" s="112" t="e">
        <f t="shared" si="212"/>
        <v>#N/A</v>
      </c>
      <c r="Q1348" s="112" t="e">
        <f t="shared" si="213"/>
        <v>#N/A</v>
      </c>
      <c r="R1348" t="e">
        <f t="shared" si="219"/>
        <v>#N/A</v>
      </c>
      <c r="S1348" s="108" t="e">
        <f t="shared" si="214"/>
        <v>#N/A</v>
      </c>
      <c r="T1348" s="108" t="e">
        <f t="shared" si="215"/>
        <v>#N/A</v>
      </c>
      <c r="U1348" s="110" t="e">
        <f t="shared" si="216"/>
        <v>#N/A</v>
      </c>
      <c r="V1348" t="e">
        <f t="shared" si="217"/>
        <v>#N/A</v>
      </c>
      <c r="W1348" t="str">
        <f t="shared" si="218"/>
        <v/>
      </c>
      <c r="X1348" s="24" t="str">
        <f>IFERROR(VLOOKUP(W1348,HOSPITAIS_COM_DIVIDAS!A:E,5,FALSE),"")</f>
        <v/>
      </c>
    </row>
    <row r="1349" spans="1:24" x14ac:dyDescent="0.25">
      <c r="A1349" s="52" t="str">
        <f>IFERROR((Tabela4[[#This Row],[Status da Proposta]]),"")</f>
        <v/>
      </c>
      <c r="B1349" s="121">
        <f>IFERROR((CREDITO_FINANCEIRO!A1349),"")</f>
        <v>0</v>
      </c>
      <c r="C1349" s="120" t="str">
        <f>IFERROR((VLOOKUP(B1349,CREDITO_FINANCEIRO!A:B,2,FALSE)),"")</f>
        <v/>
      </c>
      <c r="D1349" s="94" t="str">
        <f>IFERROR((VLOOKUP(B1349,CREDITO_FINANCEIRO!A:E,5,FALSE)),"")</f>
        <v/>
      </c>
      <c r="E1349" s="95" t="str">
        <f>IFERROR((VLOOKUP(B1349,CREDITO_FINANCEIRO!A:C,3,FALSE)),"")</f>
        <v/>
      </c>
      <c r="F1349" s="120" t="str">
        <f>IFERROR((VLOOKUP(B1349,CREDITO_FINANCEIRO!A:G,4,FALSE)),"")</f>
        <v/>
      </c>
      <c r="G1349" s="120" t="e">
        <f>VLOOKUP(B1349,CREDITO_FINANCEIRO!A:G,6,FALSE)</f>
        <v>#N/A</v>
      </c>
      <c r="H1349" s="120" t="e">
        <f>VLOOKUP(B1349,CREDITO_FINANCEIRO!A:G,7,FALSE)</f>
        <v>#N/A</v>
      </c>
      <c r="I1349" s="91" t="e">
        <f>VLOOKUP(B1349,CREDITO_FINANCEIRO!A:K,10,FALSE)</f>
        <v>#N/A</v>
      </c>
      <c r="J1349" s="91" t="e">
        <f>VLOOKUP(B1349,CREDITO_FINANCEIRO!A:K,11,FALSE)</f>
        <v>#N/A</v>
      </c>
      <c r="K1349" s="91" t="e">
        <f>VLOOKUP(B1349,CREDITO_FINANCEIRO!A:L,12,FALSE)</f>
        <v>#N/A</v>
      </c>
      <c r="L1349" s="110" t="e">
        <f t="shared" si="210"/>
        <v>#N/A</v>
      </c>
      <c r="M1349" s="2" t="e">
        <f t="shared" si="211"/>
        <v>#N/A</v>
      </c>
      <c r="N1349" s="111" t="e">
        <f>VLOOKUP(Tabela4[[#This Row],[Proposta de Referência]],SIMP_CF!A:K,9,FALSE)</f>
        <v>#N/A</v>
      </c>
      <c r="O1349" s="111" t="e">
        <f>VLOOKUP(Tabela4[[#This Row],[Proposta de Referência]],SIMP_CF!A:K,8,FALSE)</f>
        <v>#N/A</v>
      </c>
      <c r="P1349" s="112" t="e">
        <f t="shared" si="212"/>
        <v>#N/A</v>
      </c>
      <c r="Q1349" s="112" t="e">
        <f t="shared" si="213"/>
        <v>#N/A</v>
      </c>
      <c r="R1349" t="e">
        <f t="shared" si="219"/>
        <v>#N/A</v>
      </c>
      <c r="S1349" s="108" t="e">
        <f t="shared" si="214"/>
        <v>#N/A</v>
      </c>
      <c r="T1349" s="108" t="e">
        <f t="shared" si="215"/>
        <v>#N/A</v>
      </c>
      <c r="U1349" s="110" t="e">
        <f t="shared" si="216"/>
        <v>#N/A</v>
      </c>
      <c r="V1349" t="e">
        <f t="shared" si="217"/>
        <v>#N/A</v>
      </c>
      <c r="W1349" t="str">
        <f t="shared" si="218"/>
        <v/>
      </c>
      <c r="X1349" s="24" t="str">
        <f>IFERROR(VLOOKUP(W1349,HOSPITAIS_COM_DIVIDAS!A:E,5,FALSE),"")</f>
        <v/>
      </c>
    </row>
    <row r="1350" spans="1:24" x14ac:dyDescent="0.25">
      <c r="A1350" s="52" t="str">
        <f>IFERROR((Tabela4[[#This Row],[Status da Proposta]]),"")</f>
        <v/>
      </c>
      <c r="B1350" s="121">
        <f>IFERROR((CREDITO_FINANCEIRO!A1350),"")</f>
        <v>0</v>
      </c>
      <c r="C1350" s="120" t="str">
        <f>IFERROR((VLOOKUP(B1350,CREDITO_FINANCEIRO!A:B,2,FALSE)),"")</f>
        <v/>
      </c>
      <c r="D1350" s="94" t="str">
        <f>IFERROR((VLOOKUP(B1350,CREDITO_FINANCEIRO!A:E,5,FALSE)),"")</f>
        <v/>
      </c>
      <c r="E1350" s="95" t="str">
        <f>IFERROR((VLOOKUP(B1350,CREDITO_FINANCEIRO!A:C,3,FALSE)),"")</f>
        <v/>
      </c>
      <c r="F1350" s="120" t="str">
        <f>IFERROR((VLOOKUP(B1350,CREDITO_FINANCEIRO!A:G,4,FALSE)),"")</f>
        <v/>
      </c>
      <c r="G1350" s="120" t="e">
        <f>VLOOKUP(B1350,CREDITO_FINANCEIRO!A:G,6,FALSE)</f>
        <v>#N/A</v>
      </c>
      <c r="H1350" s="120" t="e">
        <f>VLOOKUP(B1350,CREDITO_FINANCEIRO!A:G,7,FALSE)</f>
        <v>#N/A</v>
      </c>
      <c r="I1350" s="91" t="e">
        <f>VLOOKUP(B1350,CREDITO_FINANCEIRO!A:K,10,FALSE)</f>
        <v>#N/A</v>
      </c>
      <c r="J1350" s="91" t="e">
        <f>VLOOKUP(B1350,CREDITO_FINANCEIRO!A:K,11,FALSE)</f>
        <v>#N/A</v>
      </c>
      <c r="K1350" s="91" t="e">
        <f>VLOOKUP(B1350,CREDITO_FINANCEIRO!A:L,12,FALSE)</f>
        <v>#N/A</v>
      </c>
      <c r="L1350" s="110" t="e">
        <f t="shared" si="210"/>
        <v>#N/A</v>
      </c>
      <c r="M1350" s="2" t="e">
        <f t="shared" si="211"/>
        <v>#N/A</v>
      </c>
      <c r="N1350" s="111" t="e">
        <f>VLOOKUP(Tabela4[[#This Row],[Proposta de Referência]],SIMP_CF!A:K,9,FALSE)</f>
        <v>#N/A</v>
      </c>
      <c r="O1350" s="111" t="e">
        <f>VLOOKUP(Tabela4[[#This Row],[Proposta de Referência]],SIMP_CF!A:K,8,FALSE)</f>
        <v>#N/A</v>
      </c>
      <c r="P1350" s="112" t="e">
        <f t="shared" si="212"/>
        <v>#N/A</v>
      </c>
      <c r="Q1350" s="112" t="e">
        <f t="shared" si="213"/>
        <v>#N/A</v>
      </c>
      <c r="R1350" t="e">
        <f t="shared" si="219"/>
        <v>#N/A</v>
      </c>
      <c r="S1350" s="108" t="e">
        <f t="shared" si="214"/>
        <v>#N/A</v>
      </c>
      <c r="T1350" s="108" t="e">
        <f t="shared" si="215"/>
        <v>#N/A</v>
      </c>
      <c r="U1350" s="110" t="e">
        <f t="shared" si="216"/>
        <v>#N/A</v>
      </c>
      <c r="V1350" t="e">
        <f t="shared" si="217"/>
        <v>#N/A</v>
      </c>
      <c r="W1350" t="str">
        <f t="shared" si="218"/>
        <v/>
      </c>
      <c r="X1350" s="24" t="str">
        <f>IFERROR(VLOOKUP(W1350,HOSPITAIS_COM_DIVIDAS!A:E,5,FALSE),"")</f>
        <v/>
      </c>
    </row>
    <row r="1351" spans="1:24" x14ac:dyDescent="0.25">
      <c r="A1351" s="52" t="str">
        <f>IFERROR((Tabela4[[#This Row],[Status da Proposta]]),"")</f>
        <v/>
      </c>
      <c r="B1351" s="121">
        <f>IFERROR((CREDITO_FINANCEIRO!A1351),"")</f>
        <v>0</v>
      </c>
      <c r="C1351" s="120" t="str">
        <f>IFERROR((VLOOKUP(B1351,CREDITO_FINANCEIRO!A:B,2,FALSE)),"")</f>
        <v/>
      </c>
      <c r="D1351" s="94" t="str">
        <f>IFERROR((VLOOKUP(B1351,CREDITO_FINANCEIRO!A:E,5,FALSE)),"")</f>
        <v/>
      </c>
      <c r="E1351" s="95" t="str">
        <f>IFERROR((VLOOKUP(B1351,CREDITO_FINANCEIRO!A:C,3,FALSE)),"")</f>
        <v/>
      </c>
      <c r="F1351" s="120" t="str">
        <f>IFERROR((VLOOKUP(B1351,CREDITO_FINANCEIRO!A:G,4,FALSE)),"")</f>
        <v/>
      </c>
      <c r="G1351" s="120" t="e">
        <f>VLOOKUP(B1351,CREDITO_FINANCEIRO!A:G,6,FALSE)</f>
        <v>#N/A</v>
      </c>
      <c r="H1351" s="120" t="e">
        <f>VLOOKUP(B1351,CREDITO_FINANCEIRO!A:G,7,FALSE)</f>
        <v>#N/A</v>
      </c>
      <c r="I1351" s="91" t="e">
        <f>VLOOKUP(B1351,CREDITO_FINANCEIRO!A:K,10,FALSE)</f>
        <v>#N/A</v>
      </c>
      <c r="J1351" s="91" t="e">
        <f>VLOOKUP(B1351,CREDITO_FINANCEIRO!A:K,11,FALSE)</f>
        <v>#N/A</v>
      </c>
      <c r="K1351" s="91" t="e">
        <f>VLOOKUP(B1351,CREDITO_FINANCEIRO!A:L,12,FALSE)</f>
        <v>#N/A</v>
      </c>
      <c r="L1351" s="110" t="e">
        <f t="shared" si="210"/>
        <v>#N/A</v>
      </c>
      <c r="M1351" s="2" t="e">
        <f t="shared" si="211"/>
        <v>#N/A</v>
      </c>
      <c r="N1351" s="111" t="e">
        <f>VLOOKUP(Tabela4[[#This Row],[Proposta de Referência]],SIMP_CF!A:K,9,FALSE)</f>
        <v>#N/A</v>
      </c>
      <c r="O1351" s="111" t="e">
        <f>VLOOKUP(Tabela4[[#This Row],[Proposta de Referência]],SIMP_CF!A:K,8,FALSE)</f>
        <v>#N/A</v>
      </c>
      <c r="P1351" s="112" t="e">
        <f t="shared" si="212"/>
        <v>#N/A</v>
      </c>
      <c r="Q1351" s="112" t="e">
        <f t="shared" si="213"/>
        <v>#N/A</v>
      </c>
      <c r="R1351" t="e">
        <f t="shared" si="219"/>
        <v>#N/A</v>
      </c>
      <c r="S1351" s="108" t="e">
        <f t="shared" si="214"/>
        <v>#N/A</v>
      </c>
      <c r="T1351" s="108" t="e">
        <f t="shared" si="215"/>
        <v>#N/A</v>
      </c>
      <c r="U1351" s="110" t="e">
        <f t="shared" si="216"/>
        <v>#N/A</v>
      </c>
      <c r="V1351" t="e">
        <f t="shared" si="217"/>
        <v>#N/A</v>
      </c>
      <c r="W1351" t="str">
        <f t="shared" si="218"/>
        <v/>
      </c>
      <c r="X1351" s="24" t="str">
        <f>IFERROR(VLOOKUP(W1351,HOSPITAIS_COM_DIVIDAS!A:E,5,FALSE),"")</f>
        <v/>
      </c>
    </row>
    <row r="1352" spans="1:24" x14ac:dyDescent="0.25">
      <c r="A1352" s="52" t="str">
        <f>IFERROR((Tabela4[[#This Row],[Status da Proposta]]),"")</f>
        <v/>
      </c>
      <c r="B1352" s="121">
        <f>IFERROR((CREDITO_FINANCEIRO!A1352),"")</f>
        <v>0</v>
      </c>
      <c r="C1352" s="120" t="str">
        <f>IFERROR((VLOOKUP(B1352,CREDITO_FINANCEIRO!A:B,2,FALSE)),"")</f>
        <v/>
      </c>
      <c r="D1352" s="94" t="str">
        <f>IFERROR((VLOOKUP(B1352,CREDITO_FINANCEIRO!A:E,5,FALSE)),"")</f>
        <v/>
      </c>
      <c r="E1352" s="95" t="str">
        <f>IFERROR((VLOOKUP(B1352,CREDITO_FINANCEIRO!A:C,3,FALSE)),"")</f>
        <v/>
      </c>
      <c r="F1352" s="120" t="str">
        <f>IFERROR((VLOOKUP(B1352,CREDITO_FINANCEIRO!A:G,4,FALSE)),"")</f>
        <v/>
      </c>
      <c r="G1352" s="120" t="e">
        <f>VLOOKUP(B1352,CREDITO_FINANCEIRO!A:G,6,FALSE)</f>
        <v>#N/A</v>
      </c>
      <c r="H1352" s="120" t="e">
        <f>VLOOKUP(B1352,CREDITO_FINANCEIRO!A:G,7,FALSE)</f>
        <v>#N/A</v>
      </c>
      <c r="I1352" s="91" t="e">
        <f>VLOOKUP(B1352,CREDITO_FINANCEIRO!A:K,10,FALSE)</f>
        <v>#N/A</v>
      </c>
      <c r="J1352" s="91" t="e">
        <f>VLOOKUP(B1352,CREDITO_FINANCEIRO!A:K,11,FALSE)</f>
        <v>#N/A</v>
      </c>
      <c r="K1352" s="91" t="e">
        <f>VLOOKUP(B1352,CREDITO_FINANCEIRO!A:L,12,FALSE)</f>
        <v>#N/A</v>
      </c>
      <c r="L1352" s="110" t="e">
        <f t="shared" si="210"/>
        <v>#N/A</v>
      </c>
      <c r="M1352" s="2" t="e">
        <f t="shared" si="211"/>
        <v>#N/A</v>
      </c>
      <c r="N1352" s="111" t="e">
        <f>VLOOKUP(Tabela4[[#This Row],[Proposta de Referência]],SIMP_CF!A:K,9,FALSE)</f>
        <v>#N/A</v>
      </c>
      <c r="O1352" s="111" t="e">
        <f>VLOOKUP(Tabela4[[#This Row],[Proposta de Referência]],SIMP_CF!A:K,8,FALSE)</f>
        <v>#N/A</v>
      </c>
      <c r="P1352" s="112" t="e">
        <f t="shared" si="212"/>
        <v>#N/A</v>
      </c>
      <c r="Q1352" s="112" t="e">
        <f t="shared" si="213"/>
        <v>#N/A</v>
      </c>
      <c r="R1352" t="e">
        <f t="shared" si="219"/>
        <v>#N/A</v>
      </c>
      <c r="S1352" s="108" t="e">
        <f t="shared" si="214"/>
        <v>#N/A</v>
      </c>
      <c r="T1352" s="108" t="e">
        <f t="shared" si="215"/>
        <v>#N/A</v>
      </c>
      <c r="U1352" s="110" t="e">
        <f t="shared" si="216"/>
        <v>#N/A</v>
      </c>
      <c r="V1352" t="e">
        <f t="shared" si="217"/>
        <v>#N/A</v>
      </c>
      <c r="W1352" t="str">
        <f t="shared" si="218"/>
        <v/>
      </c>
      <c r="X1352" s="24" t="str">
        <f>IFERROR(VLOOKUP(W1352,HOSPITAIS_COM_DIVIDAS!A:E,5,FALSE),"")</f>
        <v/>
      </c>
    </row>
    <row r="1353" spans="1:24" x14ac:dyDescent="0.25">
      <c r="A1353" s="52" t="str">
        <f>IFERROR((Tabela4[[#This Row],[Status da Proposta]]),"")</f>
        <v/>
      </c>
      <c r="B1353" s="121">
        <f>IFERROR((CREDITO_FINANCEIRO!A1353),"")</f>
        <v>0</v>
      </c>
      <c r="C1353" s="120" t="str">
        <f>IFERROR((VLOOKUP(B1353,CREDITO_FINANCEIRO!A:B,2,FALSE)),"")</f>
        <v/>
      </c>
      <c r="D1353" s="94" t="str">
        <f>IFERROR((VLOOKUP(B1353,CREDITO_FINANCEIRO!A:E,5,FALSE)),"")</f>
        <v/>
      </c>
      <c r="E1353" s="95" t="str">
        <f>IFERROR((VLOOKUP(B1353,CREDITO_FINANCEIRO!A:C,3,FALSE)),"")</f>
        <v/>
      </c>
      <c r="F1353" s="120" t="str">
        <f>IFERROR((VLOOKUP(B1353,CREDITO_FINANCEIRO!A:G,4,FALSE)),"")</f>
        <v/>
      </c>
      <c r="G1353" s="120" t="e">
        <f>VLOOKUP(B1353,CREDITO_FINANCEIRO!A:G,6,FALSE)</f>
        <v>#N/A</v>
      </c>
      <c r="H1353" s="120" t="e">
        <f>VLOOKUP(B1353,CREDITO_FINANCEIRO!A:G,7,FALSE)</f>
        <v>#N/A</v>
      </c>
      <c r="I1353" s="91" t="e">
        <f>VLOOKUP(B1353,CREDITO_FINANCEIRO!A:K,10,FALSE)</f>
        <v>#N/A</v>
      </c>
      <c r="J1353" s="91" t="e">
        <f>VLOOKUP(B1353,CREDITO_FINANCEIRO!A:K,11,FALSE)</f>
        <v>#N/A</v>
      </c>
      <c r="K1353" s="91" t="e">
        <f>VLOOKUP(B1353,CREDITO_FINANCEIRO!A:L,12,FALSE)</f>
        <v>#N/A</v>
      </c>
      <c r="L1353" s="110" t="e">
        <f t="shared" si="210"/>
        <v>#N/A</v>
      </c>
      <c r="M1353" s="2" t="e">
        <f t="shared" si="211"/>
        <v>#N/A</v>
      </c>
      <c r="N1353" s="111" t="e">
        <f>VLOOKUP(Tabela4[[#This Row],[Proposta de Referência]],SIMP_CF!A:K,9,FALSE)</f>
        <v>#N/A</v>
      </c>
      <c r="O1353" s="111" t="e">
        <f>VLOOKUP(Tabela4[[#This Row],[Proposta de Referência]],SIMP_CF!A:K,8,FALSE)</f>
        <v>#N/A</v>
      </c>
      <c r="P1353" s="112" t="e">
        <f t="shared" si="212"/>
        <v>#N/A</v>
      </c>
      <c r="Q1353" s="112" t="e">
        <f t="shared" si="213"/>
        <v>#N/A</v>
      </c>
      <c r="R1353" t="e">
        <f t="shared" si="219"/>
        <v>#N/A</v>
      </c>
      <c r="S1353" s="108" t="e">
        <f t="shared" si="214"/>
        <v>#N/A</v>
      </c>
      <c r="T1353" s="108" t="e">
        <f t="shared" si="215"/>
        <v>#N/A</v>
      </c>
      <c r="U1353" s="110" t="e">
        <f t="shared" si="216"/>
        <v>#N/A</v>
      </c>
      <c r="V1353" t="e">
        <f t="shared" si="217"/>
        <v>#N/A</v>
      </c>
      <c r="W1353" t="str">
        <f t="shared" si="218"/>
        <v/>
      </c>
      <c r="X1353" s="24" t="str">
        <f>IFERROR(VLOOKUP(W1353,HOSPITAIS_COM_DIVIDAS!A:E,5,FALSE),"")</f>
        <v/>
      </c>
    </row>
    <row r="1354" spans="1:24" x14ac:dyDescent="0.25">
      <c r="A1354" s="52" t="str">
        <f>IFERROR((Tabela4[[#This Row],[Status da Proposta]]),"")</f>
        <v/>
      </c>
      <c r="B1354" s="121">
        <f>IFERROR((CREDITO_FINANCEIRO!A1354),"")</f>
        <v>0</v>
      </c>
      <c r="C1354" s="120" t="str">
        <f>IFERROR((VLOOKUP(B1354,CREDITO_FINANCEIRO!A:B,2,FALSE)),"")</f>
        <v/>
      </c>
      <c r="D1354" s="94" t="str">
        <f>IFERROR((VLOOKUP(B1354,CREDITO_FINANCEIRO!A:E,5,FALSE)),"")</f>
        <v/>
      </c>
      <c r="E1354" s="95" t="str">
        <f>IFERROR((VLOOKUP(B1354,CREDITO_FINANCEIRO!A:C,3,FALSE)),"")</f>
        <v/>
      </c>
      <c r="F1354" s="120" t="str">
        <f>IFERROR((VLOOKUP(B1354,CREDITO_FINANCEIRO!A:G,4,FALSE)),"")</f>
        <v/>
      </c>
      <c r="G1354" s="120" t="e">
        <f>VLOOKUP(B1354,CREDITO_FINANCEIRO!A:G,6,FALSE)</f>
        <v>#N/A</v>
      </c>
      <c r="H1354" s="120" t="e">
        <f>VLOOKUP(B1354,CREDITO_FINANCEIRO!A:G,7,FALSE)</f>
        <v>#N/A</v>
      </c>
      <c r="I1354" s="91" t="e">
        <f>VLOOKUP(B1354,CREDITO_FINANCEIRO!A:K,10,FALSE)</f>
        <v>#N/A</v>
      </c>
      <c r="J1354" s="91" t="e">
        <f>VLOOKUP(B1354,CREDITO_FINANCEIRO!A:K,11,FALSE)</f>
        <v>#N/A</v>
      </c>
      <c r="K1354" s="91" t="e">
        <f>VLOOKUP(B1354,CREDITO_FINANCEIRO!A:L,12,FALSE)</f>
        <v>#N/A</v>
      </c>
      <c r="L1354" s="110" t="e">
        <f t="shared" si="210"/>
        <v>#N/A</v>
      </c>
      <c r="M1354" s="2" t="e">
        <f t="shared" si="211"/>
        <v>#N/A</v>
      </c>
      <c r="N1354" s="111" t="e">
        <f>VLOOKUP(Tabela4[[#This Row],[Proposta de Referência]],SIMP_CF!A:K,9,FALSE)</f>
        <v>#N/A</v>
      </c>
      <c r="O1354" s="111" t="e">
        <f>VLOOKUP(Tabela4[[#This Row],[Proposta de Referência]],SIMP_CF!A:K,8,FALSE)</f>
        <v>#N/A</v>
      </c>
      <c r="P1354" s="112" t="e">
        <f t="shared" si="212"/>
        <v>#N/A</v>
      </c>
      <c r="Q1354" s="112" t="e">
        <f t="shared" si="213"/>
        <v>#N/A</v>
      </c>
      <c r="R1354" t="e">
        <f t="shared" si="219"/>
        <v>#N/A</v>
      </c>
      <c r="S1354" s="108" t="e">
        <f t="shared" si="214"/>
        <v>#N/A</v>
      </c>
      <c r="T1354" s="108" t="e">
        <f t="shared" si="215"/>
        <v>#N/A</v>
      </c>
      <c r="U1354" s="110" t="e">
        <f t="shared" si="216"/>
        <v>#N/A</v>
      </c>
      <c r="V1354" t="e">
        <f t="shared" si="217"/>
        <v>#N/A</v>
      </c>
      <c r="W1354" t="str">
        <f t="shared" si="218"/>
        <v/>
      </c>
      <c r="X1354" s="24" t="str">
        <f>IFERROR(VLOOKUP(W1354,HOSPITAIS_COM_DIVIDAS!A:E,5,FALSE),"")</f>
        <v/>
      </c>
    </row>
    <row r="1355" spans="1:24" x14ac:dyDescent="0.25">
      <c r="A1355" s="52" t="str">
        <f>IFERROR((Tabela4[[#This Row],[Status da Proposta]]),"")</f>
        <v/>
      </c>
      <c r="B1355" s="121">
        <f>IFERROR((CREDITO_FINANCEIRO!A1355),"")</f>
        <v>0</v>
      </c>
      <c r="C1355" s="120" t="str">
        <f>IFERROR((VLOOKUP(B1355,CREDITO_FINANCEIRO!A:B,2,FALSE)),"")</f>
        <v/>
      </c>
      <c r="D1355" s="94" t="str">
        <f>IFERROR((VLOOKUP(B1355,CREDITO_FINANCEIRO!A:E,5,FALSE)),"")</f>
        <v/>
      </c>
      <c r="E1355" s="95" t="str">
        <f>IFERROR((VLOOKUP(B1355,CREDITO_FINANCEIRO!A:C,3,FALSE)),"")</f>
        <v/>
      </c>
      <c r="F1355" s="120" t="str">
        <f>IFERROR((VLOOKUP(B1355,CREDITO_FINANCEIRO!A:G,4,FALSE)),"")</f>
        <v/>
      </c>
      <c r="G1355" s="120" t="e">
        <f>VLOOKUP(B1355,CREDITO_FINANCEIRO!A:G,6,FALSE)</f>
        <v>#N/A</v>
      </c>
      <c r="H1355" s="120" t="e">
        <f>VLOOKUP(B1355,CREDITO_FINANCEIRO!A:G,7,FALSE)</f>
        <v>#N/A</v>
      </c>
      <c r="I1355" s="91" t="e">
        <f>VLOOKUP(B1355,CREDITO_FINANCEIRO!A:K,10,FALSE)</f>
        <v>#N/A</v>
      </c>
      <c r="J1355" s="91" t="e">
        <f>VLOOKUP(B1355,CREDITO_FINANCEIRO!A:K,11,FALSE)</f>
        <v>#N/A</v>
      </c>
      <c r="K1355" s="91" t="e">
        <f>VLOOKUP(B1355,CREDITO_FINANCEIRO!A:L,12,FALSE)</f>
        <v>#N/A</v>
      </c>
      <c r="L1355" s="110" t="e">
        <f t="shared" si="210"/>
        <v>#N/A</v>
      </c>
      <c r="M1355" s="2" t="e">
        <f t="shared" si="211"/>
        <v>#N/A</v>
      </c>
      <c r="N1355" s="111" t="e">
        <f>VLOOKUP(Tabela4[[#This Row],[Proposta de Referência]],SIMP_CF!A:K,9,FALSE)</f>
        <v>#N/A</v>
      </c>
      <c r="O1355" s="111" t="e">
        <f>VLOOKUP(Tabela4[[#This Row],[Proposta de Referência]],SIMP_CF!A:K,8,FALSE)</f>
        <v>#N/A</v>
      </c>
      <c r="P1355" s="112" t="e">
        <f t="shared" si="212"/>
        <v>#N/A</v>
      </c>
      <c r="Q1355" s="112" t="e">
        <f t="shared" si="213"/>
        <v>#N/A</v>
      </c>
      <c r="R1355" t="e">
        <f t="shared" si="219"/>
        <v>#N/A</v>
      </c>
      <c r="S1355" s="108" t="e">
        <f t="shared" si="214"/>
        <v>#N/A</v>
      </c>
      <c r="T1355" s="108" t="e">
        <f t="shared" si="215"/>
        <v>#N/A</v>
      </c>
      <c r="U1355" s="110" t="e">
        <f t="shared" si="216"/>
        <v>#N/A</v>
      </c>
      <c r="V1355" t="e">
        <f t="shared" si="217"/>
        <v>#N/A</v>
      </c>
      <c r="W1355" t="str">
        <f t="shared" si="218"/>
        <v/>
      </c>
      <c r="X1355" s="24" t="str">
        <f>IFERROR(VLOOKUP(W1355,HOSPITAIS_COM_DIVIDAS!A:E,5,FALSE),"")</f>
        <v/>
      </c>
    </row>
    <row r="1356" spans="1:24" x14ac:dyDescent="0.25">
      <c r="A1356" s="52" t="str">
        <f>IFERROR((Tabela4[[#This Row],[Status da Proposta]]),"")</f>
        <v/>
      </c>
      <c r="B1356" s="121">
        <f>IFERROR((CREDITO_FINANCEIRO!A1356),"")</f>
        <v>0</v>
      </c>
      <c r="C1356" s="120" t="str">
        <f>IFERROR((VLOOKUP(B1356,CREDITO_FINANCEIRO!A:B,2,FALSE)),"")</f>
        <v/>
      </c>
      <c r="D1356" s="94" t="str">
        <f>IFERROR((VLOOKUP(B1356,CREDITO_FINANCEIRO!A:E,5,FALSE)),"")</f>
        <v/>
      </c>
      <c r="E1356" s="95" t="str">
        <f>IFERROR((VLOOKUP(B1356,CREDITO_FINANCEIRO!A:C,3,FALSE)),"")</f>
        <v/>
      </c>
      <c r="F1356" s="120" t="str">
        <f>IFERROR((VLOOKUP(B1356,CREDITO_FINANCEIRO!A:G,4,FALSE)),"")</f>
        <v/>
      </c>
      <c r="G1356" s="120" t="e">
        <f>VLOOKUP(B1356,CREDITO_FINANCEIRO!A:G,6,FALSE)</f>
        <v>#N/A</v>
      </c>
      <c r="H1356" s="120" t="e">
        <f>VLOOKUP(B1356,CREDITO_FINANCEIRO!A:G,7,FALSE)</f>
        <v>#N/A</v>
      </c>
      <c r="I1356" s="91" t="e">
        <f>VLOOKUP(B1356,CREDITO_FINANCEIRO!A:K,10,FALSE)</f>
        <v>#N/A</v>
      </c>
      <c r="J1356" s="91" t="e">
        <f>VLOOKUP(B1356,CREDITO_FINANCEIRO!A:K,11,FALSE)</f>
        <v>#N/A</v>
      </c>
      <c r="K1356" s="91" t="e">
        <f>VLOOKUP(B1356,CREDITO_FINANCEIRO!A:L,12,FALSE)</f>
        <v>#N/A</v>
      </c>
      <c r="L1356" s="110" t="e">
        <f t="shared" si="210"/>
        <v>#N/A</v>
      </c>
      <c r="M1356" s="2" t="e">
        <f t="shared" si="211"/>
        <v>#N/A</v>
      </c>
      <c r="N1356" s="111" t="e">
        <f>VLOOKUP(Tabela4[[#This Row],[Proposta de Referência]],SIMP_CF!A:K,9,FALSE)</f>
        <v>#N/A</v>
      </c>
      <c r="O1356" s="111" t="e">
        <f>VLOOKUP(Tabela4[[#This Row],[Proposta de Referência]],SIMP_CF!A:K,8,FALSE)</f>
        <v>#N/A</v>
      </c>
      <c r="P1356" s="112" t="e">
        <f t="shared" si="212"/>
        <v>#N/A</v>
      </c>
      <c r="Q1356" s="112" t="e">
        <f t="shared" si="213"/>
        <v>#N/A</v>
      </c>
      <c r="R1356" t="e">
        <f t="shared" si="219"/>
        <v>#N/A</v>
      </c>
      <c r="S1356" s="108" t="e">
        <f t="shared" si="214"/>
        <v>#N/A</v>
      </c>
      <c r="T1356" s="108" t="e">
        <f t="shared" si="215"/>
        <v>#N/A</v>
      </c>
      <c r="U1356" s="110" t="e">
        <f t="shared" si="216"/>
        <v>#N/A</v>
      </c>
      <c r="V1356" t="e">
        <f t="shared" si="217"/>
        <v>#N/A</v>
      </c>
      <c r="W1356" t="str">
        <f t="shared" si="218"/>
        <v/>
      </c>
      <c r="X1356" s="24" t="str">
        <f>IFERROR(VLOOKUP(W1356,HOSPITAIS_COM_DIVIDAS!A:E,5,FALSE),"")</f>
        <v/>
      </c>
    </row>
    <row r="1357" spans="1:24" x14ac:dyDescent="0.25">
      <c r="A1357" s="52" t="str">
        <f>IFERROR((Tabela4[[#This Row],[Status da Proposta]]),"")</f>
        <v/>
      </c>
      <c r="B1357" s="121">
        <f>IFERROR((CREDITO_FINANCEIRO!A1357),"")</f>
        <v>0</v>
      </c>
      <c r="C1357" s="120" t="str">
        <f>IFERROR((VLOOKUP(B1357,CREDITO_FINANCEIRO!A:B,2,FALSE)),"")</f>
        <v/>
      </c>
      <c r="D1357" s="94" t="str">
        <f>IFERROR((VLOOKUP(B1357,CREDITO_FINANCEIRO!A:E,5,FALSE)),"")</f>
        <v/>
      </c>
      <c r="E1357" s="95" t="str">
        <f>IFERROR((VLOOKUP(B1357,CREDITO_FINANCEIRO!A:C,3,FALSE)),"")</f>
        <v/>
      </c>
      <c r="F1357" s="120" t="str">
        <f>IFERROR((VLOOKUP(B1357,CREDITO_FINANCEIRO!A:G,4,FALSE)),"")</f>
        <v/>
      </c>
      <c r="G1357" s="120" t="e">
        <f>VLOOKUP(B1357,CREDITO_FINANCEIRO!A:G,6,FALSE)</f>
        <v>#N/A</v>
      </c>
      <c r="H1357" s="120" t="e">
        <f>VLOOKUP(B1357,CREDITO_FINANCEIRO!A:G,7,FALSE)</f>
        <v>#N/A</v>
      </c>
      <c r="I1357" s="91" t="e">
        <f>VLOOKUP(B1357,CREDITO_FINANCEIRO!A:K,10,FALSE)</f>
        <v>#N/A</v>
      </c>
      <c r="J1357" s="91" t="e">
        <f>VLOOKUP(B1357,CREDITO_FINANCEIRO!A:K,11,FALSE)</f>
        <v>#N/A</v>
      </c>
      <c r="K1357" s="91" t="e">
        <f>VLOOKUP(B1357,CREDITO_FINANCEIRO!A:L,12,FALSE)</f>
        <v>#N/A</v>
      </c>
      <c r="L1357" s="110" t="e">
        <f t="shared" si="210"/>
        <v>#N/A</v>
      </c>
      <c r="M1357" s="2" t="e">
        <f t="shared" si="211"/>
        <v>#N/A</v>
      </c>
      <c r="N1357" s="111" t="e">
        <f>VLOOKUP(Tabela4[[#This Row],[Proposta de Referência]],SIMP_CF!A:K,9,FALSE)</f>
        <v>#N/A</v>
      </c>
      <c r="O1357" s="111" t="e">
        <f>VLOOKUP(Tabela4[[#This Row],[Proposta de Referência]],SIMP_CF!A:K,8,FALSE)</f>
        <v>#N/A</v>
      </c>
      <c r="P1357" s="112" t="e">
        <f t="shared" si="212"/>
        <v>#N/A</v>
      </c>
      <c r="Q1357" s="112" t="e">
        <f t="shared" si="213"/>
        <v>#N/A</v>
      </c>
      <c r="R1357" t="e">
        <f t="shared" si="219"/>
        <v>#N/A</v>
      </c>
      <c r="S1357" s="108" t="e">
        <f t="shared" si="214"/>
        <v>#N/A</v>
      </c>
      <c r="T1357" s="108" t="e">
        <f t="shared" si="215"/>
        <v>#N/A</v>
      </c>
      <c r="U1357" s="110" t="e">
        <f t="shared" si="216"/>
        <v>#N/A</v>
      </c>
      <c r="V1357" t="e">
        <f t="shared" si="217"/>
        <v>#N/A</v>
      </c>
      <c r="W1357" t="str">
        <f t="shared" si="218"/>
        <v/>
      </c>
      <c r="X1357" s="24" t="str">
        <f>IFERROR(VLOOKUP(W1357,HOSPITAIS_COM_DIVIDAS!A:E,5,FALSE),"")</f>
        <v/>
      </c>
    </row>
    <row r="1358" spans="1:24" x14ac:dyDescent="0.25">
      <c r="A1358" s="52" t="str">
        <f>IFERROR((Tabela4[[#This Row],[Status da Proposta]]),"")</f>
        <v/>
      </c>
      <c r="B1358" s="121">
        <f>IFERROR((CREDITO_FINANCEIRO!A1358),"")</f>
        <v>0</v>
      </c>
      <c r="C1358" s="120" t="str">
        <f>IFERROR((VLOOKUP(B1358,CREDITO_FINANCEIRO!A:B,2,FALSE)),"")</f>
        <v/>
      </c>
      <c r="D1358" s="94" t="str">
        <f>IFERROR((VLOOKUP(B1358,CREDITO_FINANCEIRO!A:E,5,FALSE)),"")</f>
        <v/>
      </c>
      <c r="E1358" s="95" t="str">
        <f>IFERROR((VLOOKUP(B1358,CREDITO_FINANCEIRO!A:C,3,FALSE)),"")</f>
        <v/>
      </c>
      <c r="F1358" s="120" t="str">
        <f>IFERROR((VLOOKUP(B1358,CREDITO_FINANCEIRO!A:G,4,FALSE)),"")</f>
        <v/>
      </c>
      <c r="G1358" s="120" t="e">
        <f>VLOOKUP(B1358,CREDITO_FINANCEIRO!A:G,6,FALSE)</f>
        <v>#N/A</v>
      </c>
      <c r="H1358" s="120" t="e">
        <f>VLOOKUP(B1358,CREDITO_FINANCEIRO!A:G,7,FALSE)</f>
        <v>#N/A</v>
      </c>
      <c r="I1358" s="91" t="e">
        <f>VLOOKUP(B1358,CREDITO_FINANCEIRO!A:K,10,FALSE)</f>
        <v>#N/A</v>
      </c>
      <c r="J1358" s="91" t="e">
        <f>VLOOKUP(B1358,CREDITO_FINANCEIRO!A:K,11,FALSE)</f>
        <v>#N/A</v>
      </c>
      <c r="K1358" s="91" t="e">
        <f>VLOOKUP(B1358,CREDITO_FINANCEIRO!A:L,12,FALSE)</f>
        <v>#N/A</v>
      </c>
      <c r="L1358" s="110" t="e">
        <f t="shared" si="210"/>
        <v>#N/A</v>
      </c>
      <c r="M1358" s="2" t="e">
        <f t="shared" si="211"/>
        <v>#N/A</v>
      </c>
      <c r="N1358" s="111" t="e">
        <f>VLOOKUP(Tabela4[[#This Row],[Proposta de Referência]],SIMP_CF!A:K,9,FALSE)</f>
        <v>#N/A</v>
      </c>
      <c r="O1358" s="111" t="e">
        <f>VLOOKUP(Tabela4[[#This Row],[Proposta de Referência]],SIMP_CF!A:K,8,FALSE)</f>
        <v>#N/A</v>
      </c>
      <c r="P1358" s="112" t="e">
        <f t="shared" si="212"/>
        <v>#N/A</v>
      </c>
      <c r="Q1358" s="112" t="e">
        <f t="shared" si="213"/>
        <v>#N/A</v>
      </c>
      <c r="R1358" t="e">
        <f t="shared" si="219"/>
        <v>#N/A</v>
      </c>
      <c r="S1358" s="108" t="e">
        <f t="shared" si="214"/>
        <v>#N/A</v>
      </c>
      <c r="T1358" s="108" t="e">
        <f t="shared" si="215"/>
        <v>#N/A</v>
      </c>
      <c r="U1358" s="110" t="e">
        <f t="shared" si="216"/>
        <v>#N/A</v>
      </c>
      <c r="V1358" t="e">
        <f t="shared" si="217"/>
        <v>#N/A</v>
      </c>
      <c r="W1358" t="str">
        <f t="shared" si="218"/>
        <v/>
      </c>
      <c r="X1358" s="24" t="str">
        <f>IFERROR(VLOOKUP(W1358,HOSPITAIS_COM_DIVIDAS!A:E,5,FALSE),"")</f>
        <v/>
      </c>
    </row>
    <row r="1359" spans="1:24" x14ac:dyDescent="0.25">
      <c r="A1359" s="52" t="str">
        <f>IFERROR((Tabela4[[#This Row],[Status da Proposta]]),"")</f>
        <v/>
      </c>
      <c r="B1359" s="121">
        <f>IFERROR((CREDITO_FINANCEIRO!A1359),"")</f>
        <v>0</v>
      </c>
      <c r="C1359" s="120" t="str">
        <f>IFERROR((VLOOKUP(B1359,CREDITO_FINANCEIRO!A:B,2,FALSE)),"")</f>
        <v/>
      </c>
      <c r="D1359" s="94" t="str">
        <f>IFERROR((VLOOKUP(B1359,CREDITO_FINANCEIRO!A:E,5,FALSE)),"")</f>
        <v/>
      </c>
      <c r="E1359" s="95" t="str">
        <f>IFERROR((VLOOKUP(B1359,CREDITO_FINANCEIRO!A:C,3,FALSE)),"")</f>
        <v/>
      </c>
      <c r="F1359" s="120" t="str">
        <f>IFERROR((VLOOKUP(B1359,CREDITO_FINANCEIRO!A:G,4,FALSE)),"")</f>
        <v/>
      </c>
      <c r="G1359" s="120" t="e">
        <f>VLOOKUP(B1359,CREDITO_FINANCEIRO!A:G,6,FALSE)</f>
        <v>#N/A</v>
      </c>
      <c r="H1359" s="120" t="e">
        <f>VLOOKUP(B1359,CREDITO_FINANCEIRO!A:G,7,FALSE)</f>
        <v>#N/A</v>
      </c>
      <c r="I1359" s="91" t="e">
        <f>VLOOKUP(B1359,CREDITO_FINANCEIRO!A:K,10,FALSE)</f>
        <v>#N/A</v>
      </c>
      <c r="J1359" s="91" t="e">
        <f>VLOOKUP(B1359,CREDITO_FINANCEIRO!A:K,11,FALSE)</f>
        <v>#N/A</v>
      </c>
      <c r="K1359" s="91" t="e">
        <f>VLOOKUP(B1359,CREDITO_FINANCEIRO!A:L,12,FALSE)</f>
        <v>#N/A</v>
      </c>
      <c r="L1359" s="110" t="e">
        <f t="shared" si="210"/>
        <v>#N/A</v>
      </c>
      <c r="M1359" s="2" t="e">
        <f t="shared" si="211"/>
        <v>#N/A</v>
      </c>
      <c r="N1359" s="111" t="e">
        <f>VLOOKUP(Tabela4[[#This Row],[Proposta de Referência]],SIMP_CF!A:K,9,FALSE)</f>
        <v>#N/A</v>
      </c>
      <c r="O1359" s="111" t="e">
        <f>VLOOKUP(Tabela4[[#This Row],[Proposta de Referência]],SIMP_CF!A:K,8,FALSE)</f>
        <v>#N/A</v>
      </c>
      <c r="P1359" s="112" t="e">
        <f t="shared" si="212"/>
        <v>#N/A</v>
      </c>
      <c r="Q1359" s="112" t="e">
        <f t="shared" si="213"/>
        <v>#N/A</v>
      </c>
      <c r="R1359" t="e">
        <f t="shared" si="219"/>
        <v>#N/A</v>
      </c>
      <c r="S1359" s="108" t="e">
        <f t="shared" si="214"/>
        <v>#N/A</v>
      </c>
      <c r="T1359" s="108" t="e">
        <f t="shared" si="215"/>
        <v>#N/A</v>
      </c>
      <c r="U1359" s="110" t="e">
        <f t="shared" si="216"/>
        <v>#N/A</v>
      </c>
      <c r="V1359" t="e">
        <f t="shared" si="217"/>
        <v>#N/A</v>
      </c>
      <c r="W1359" t="str">
        <f t="shared" si="218"/>
        <v/>
      </c>
      <c r="X1359" s="24" t="str">
        <f>IFERROR(VLOOKUP(W1359,HOSPITAIS_COM_DIVIDAS!A:E,5,FALSE),"")</f>
        <v/>
      </c>
    </row>
    <row r="1360" spans="1:24" x14ac:dyDescent="0.25">
      <c r="A1360" s="52" t="str">
        <f>IFERROR((Tabela4[[#This Row],[Status da Proposta]]),"")</f>
        <v/>
      </c>
      <c r="B1360" s="121">
        <f>IFERROR((CREDITO_FINANCEIRO!A1360),"")</f>
        <v>0</v>
      </c>
      <c r="C1360" s="120" t="str">
        <f>IFERROR((VLOOKUP(B1360,CREDITO_FINANCEIRO!A:B,2,FALSE)),"")</f>
        <v/>
      </c>
      <c r="D1360" s="94" t="str">
        <f>IFERROR((VLOOKUP(B1360,CREDITO_FINANCEIRO!A:E,5,FALSE)),"")</f>
        <v/>
      </c>
      <c r="E1360" s="95" t="str">
        <f>IFERROR((VLOOKUP(B1360,CREDITO_FINANCEIRO!A:C,3,FALSE)),"")</f>
        <v/>
      </c>
      <c r="F1360" s="120" t="str">
        <f>IFERROR((VLOOKUP(B1360,CREDITO_FINANCEIRO!A:G,4,FALSE)),"")</f>
        <v/>
      </c>
      <c r="G1360" s="120" t="e">
        <f>VLOOKUP(B1360,CREDITO_FINANCEIRO!A:G,6,FALSE)</f>
        <v>#N/A</v>
      </c>
      <c r="H1360" s="120" t="e">
        <f>VLOOKUP(B1360,CREDITO_FINANCEIRO!A:G,7,FALSE)</f>
        <v>#N/A</v>
      </c>
      <c r="I1360" s="91" t="e">
        <f>VLOOKUP(B1360,CREDITO_FINANCEIRO!A:K,10,FALSE)</f>
        <v>#N/A</v>
      </c>
      <c r="J1360" s="91" t="e">
        <f>VLOOKUP(B1360,CREDITO_FINANCEIRO!A:K,11,FALSE)</f>
        <v>#N/A</v>
      </c>
      <c r="K1360" s="91" t="e">
        <f>VLOOKUP(B1360,CREDITO_FINANCEIRO!A:L,12,FALSE)</f>
        <v>#N/A</v>
      </c>
      <c r="L1360" s="110" t="e">
        <f t="shared" si="210"/>
        <v>#N/A</v>
      </c>
      <c r="M1360" s="2" t="e">
        <f t="shared" si="211"/>
        <v>#N/A</v>
      </c>
      <c r="N1360" s="111" t="e">
        <f>VLOOKUP(Tabela4[[#This Row],[Proposta de Referência]],SIMP_CF!A:K,9,FALSE)</f>
        <v>#N/A</v>
      </c>
      <c r="O1360" s="111" t="e">
        <f>VLOOKUP(Tabela4[[#This Row],[Proposta de Referência]],SIMP_CF!A:K,8,FALSE)</f>
        <v>#N/A</v>
      </c>
      <c r="P1360" s="112" t="e">
        <f t="shared" si="212"/>
        <v>#N/A</v>
      </c>
      <c r="Q1360" s="112" t="e">
        <f t="shared" si="213"/>
        <v>#N/A</v>
      </c>
      <c r="R1360" t="e">
        <f t="shared" si="219"/>
        <v>#N/A</v>
      </c>
      <c r="S1360" s="108" t="e">
        <f t="shared" si="214"/>
        <v>#N/A</v>
      </c>
      <c r="T1360" s="108" t="e">
        <f t="shared" si="215"/>
        <v>#N/A</v>
      </c>
      <c r="U1360" s="110" t="e">
        <f t="shared" si="216"/>
        <v>#N/A</v>
      </c>
      <c r="V1360" t="e">
        <f t="shared" si="217"/>
        <v>#N/A</v>
      </c>
      <c r="W1360" t="str">
        <f t="shared" si="218"/>
        <v/>
      </c>
      <c r="X1360" s="24" t="str">
        <f>IFERROR(VLOOKUP(W1360,HOSPITAIS_COM_DIVIDAS!A:E,5,FALSE),"")</f>
        <v/>
      </c>
    </row>
    <row r="1361" spans="1:24" x14ac:dyDescent="0.25">
      <c r="A1361" s="52" t="str">
        <f>IFERROR((Tabela4[[#This Row],[Status da Proposta]]),"")</f>
        <v/>
      </c>
      <c r="B1361" s="121">
        <f>IFERROR((CREDITO_FINANCEIRO!A1361),"")</f>
        <v>0</v>
      </c>
      <c r="C1361" s="120" t="str">
        <f>IFERROR((VLOOKUP(B1361,CREDITO_FINANCEIRO!A:B,2,FALSE)),"")</f>
        <v/>
      </c>
      <c r="D1361" s="94" t="str">
        <f>IFERROR((VLOOKUP(B1361,CREDITO_FINANCEIRO!A:E,5,FALSE)),"")</f>
        <v/>
      </c>
      <c r="E1361" s="95" t="str">
        <f>IFERROR((VLOOKUP(B1361,CREDITO_FINANCEIRO!A:C,3,FALSE)),"")</f>
        <v/>
      </c>
      <c r="F1361" s="120" t="str">
        <f>IFERROR((VLOOKUP(B1361,CREDITO_FINANCEIRO!A:G,4,FALSE)),"")</f>
        <v/>
      </c>
      <c r="G1361" s="120" t="e">
        <f>VLOOKUP(B1361,CREDITO_FINANCEIRO!A:G,6,FALSE)</f>
        <v>#N/A</v>
      </c>
      <c r="H1361" s="120" t="e">
        <f>VLOOKUP(B1361,CREDITO_FINANCEIRO!A:G,7,FALSE)</f>
        <v>#N/A</v>
      </c>
      <c r="I1361" s="91" t="e">
        <f>VLOOKUP(B1361,CREDITO_FINANCEIRO!A:K,10,FALSE)</f>
        <v>#N/A</v>
      </c>
      <c r="J1361" s="91" t="e">
        <f>VLOOKUP(B1361,CREDITO_FINANCEIRO!A:K,11,FALSE)</f>
        <v>#N/A</v>
      </c>
      <c r="K1361" s="91" t="e">
        <f>VLOOKUP(B1361,CREDITO_FINANCEIRO!A:L,12,FALSE)</f>
        <v>#N/A</v>
      </c>
      <c r="L1361" s="110" t="e">
        <f t="shared" si="210"/>
        <v>#N/A</v>
      </c>
      <c r="M1361" s="2" t="e">
        <f t="shared" si="211"/>
        <v>#N/A</v>
      </c>
      <c r="N1361" s="111" t="e">
        <f>VLOOKUP(Tabela4[[#This Row],[Proposta de Referência]],SIMP_CF!A:K,9,FALSE)</f>
        <v>#N/A</v>
      </c>
      <c r="O1361" s="111" t="e">
        <f>VLOOKUP(Tabela4[[#This Row],[Proposta de Referência]],SIMP_CF!A:K,8,FALSE)</f>
        <v>#N/A</v>
      </c>
      <c r="P1361" s="112" t="e">
        <f t="shared" si="212"/>
        <v>#N/A</v>
      </c>
      <c r="Q1361" s="112" t="e">
        <f t="shared" si="213"/>
        <v>#N/A</v>
      </c>
      <c r="R1361" t="e">
        <f t="shared" si="219"/>
        <v>#N/A</v>
      </c>
      <c r="S1361" s="108" t="e">
        <f t="shared" si="214"/>
        <v>#N/A</v>
      </c>
      <c r="T1361" s="108" t="e">
        <f t="shared" si="215"/>
        <v>#N/A</v>
      </c>
      <c r="U1361" s="110" t="e">
        <f t="shared" si="216"/>
        <v>#N/A</v>
      </c>
      <c r="V1361" t="e">
        <f t="shared" si="217"/>
        <v>#N/A</v>
      </c>
      <c r="W1361" t="str">
        <f t="shared" si="218"/>
        <v/>
      </c>
      <c r="X1361" s="24" t="str">
        <f>IFERROR(VLOOKUP(W1361,HOSPITAIS_COM_DIVIDAS!A:E,5,FALSE),"")</f>
        <v/>
      </c>
    </row>
    <row r="1362" spans="1:24" x14ac:dyDescent="0.25">
      <c r="A1362" s="52" t="str">
        <f>IFERROR((Tabela4[[#This Row],[Status da Proposta]]),"")</f>
        <v/>
      </c>
      <c r="B1362" s="121">
        <f>IFERROR((CREDITO_FINANCEIRO!A1362),"")</f>
        <v>0</v>
      </c>
      <c r="C1362" s="120" t="str">
        <f>IFERROR((VLOOKUP(B1362,CREDITO_FINANCEIRO!A:B,2,FALSE)),"")</f>
        <v/>
      </c>
      <c r="D1362" s="94" t="str">
        <f>IFERROR((VLOOKUP(B1362,CREDITO_FINANCEIRO!A:E,5,FALSE)),"")</f>
        <v/>
      </c>
      <c r="E1362" s="95" t="str">
        <f>IFERROR((VLOOKUP(B1362,CREDITO_FINANCEIRO!A:C,3,FALSE)),"")</f>
        <v/>
      </c>
      <c r="F1362" s="120" t="str">
        <f>IFERROR((VLOOKUP(B1362,CREDITO_FINANCEIRO!A:G,4,FALSE)),"")</f>
        <v/>
      </c>
      <c r="G1362" s="120" t="e">
        <f>VLOOKUP(B1362,CREDITO_FINANCEIRO!A:G,6,FALSE)</f>
        <v>#N/A</v>
      </c>
      <c r="H1362" s="120" t="e">
        <f>VLOOKUP(B1362,CREDITO_FINANCEIRO!A:G,7,FALSE)</f>
        <v>#N/A</v>
      </c>
      <c r="I1362" s="91" t="e">
        <f>VLOOKUP(B1362,CREDITO_FINANCEIRO!A:K,10,FALSE)</f>
        <v>#N/A</v>
      </c>
      <c r="J1362" s="91" t="e">
        <f>VLOOKUP(B1362,CREDITO_FINANCEIRO!A:K,11,FALSE)</f>
        <v>#N/A</v>
      </c>
      <c r="K1362" s="91" t="e">
        <f>VLOOKUP(B1362,CREDITO_FINANCEIRO!A:L,12,FALSE)</f>
        <v>#N/A</v>
      </c>
      <c r="L1362" s="110" t="e">
        <f t="shared" si="210"/>
        <v>#N/A</v>
      </c>
      <c r="M1362" s="2" t="e">
        <f t="shared" si="211"/>
        <v>#N/A</v>
      </c>
      <c r="N1362" s="111" t="e">
        <f>VLOOKUP(Tabela4[[#This Row],[Proposta de Referência]],SIMP_CF!A:K,9,FALSE)</f>
        <v>#N/A</v>
      </c>
      <c r="O1362" s="111" t="e">
        <f>VLOOKUP(Tabela4[[#This Row],[Proposta de Referência]],SIMP_CF!A:K,8,FALSE)</f>
        <v>#N/A</v>
      </c>
      <c r="P1362" s="112" t="e">
        <f t="shared" si="212"/>
        <v>#N/A</v>
      </c>
      <c r="Q1362" s="112" t="e">
        <f t="shared" si="213"/>
        <v>#N/A</v>
      </c>
      <c r="R1362" t="e">
        <f t="shared" si="219"/>
        <v>#N/A</v>
      </c>
      <c r="S1362" s="108" t="e">
        <f t="shared" si="214"/>
        <v>#N/A</v>
      </c>
      <c r="T1362" s="108" t="e">
        <f t="shared" si="215"/>
        <v>#N/A</v>
      </c>
      <c r="U1362" s="110" t="e">
        <f t="shared" si="216"/>
        <v>#N/A</v>
      </c>
      <c r="V1362" t="e">
        <f t="shared" si="217"/>
        <v>#N/A</v>
      </c>
      <c r="W1362" t="str">
        <f t="shared" si="218"/>
        <v/>
      </c>
      <c r="X1362" s="24" t="str">
        <f>IFERROR(VLOOKUP(W1362,HOSPITAIS_COM_DIVIDAS!A:E,5,FALSE),"")</f>
        <v/>
      </c>
    </row>
    <row r="1363" spans="1:24" x14ac:dyDescent="0.25">
      <c r="A1363" s="52" t="str">
        <f>IFERROR((Tabela4[[#This Row],[Status da Proposta]]),"")</f>
        <v/>
      </c>
      <c r="B1363" s="121">
        <f>IFERROR((CREDITO_FINANCEIRO!A1363),"")</f>
        <v>0</v>
      </c>
      <c r="C1363" s="120" t="str">
        <f>IFERROR((VLOOKUP(B1363,CREDITO_FINANCEIRO!A:B,2,FALSE)),"")</f>
        <v/>
      </c>
      <c r="D1363" s="94" t="str">
        <f>IFERROR((VLOOKUP(B1363,CREDITO_FINANCEIRO!A:E,5,FALSE)),"")</f>
        <v/>
      </c>
      <c r="E1363" s="95" t="str">
        <f>IFERROR((VLOOKUP(B1363,CREDITO_FINANCEIRO!A:C,3,FALSE)),"")</f>
        <v/>
      </c>
      <c r="F1363" s="120" t="str">
        <f>IFERROR((VLOOKUP(B1363,CREDITO_FINANCEIRO!A:G,4,FALSE)),"")</f>
        <v/>
      </c>
      <c r="G1363" s="120" t="e">
        <f>VLOOKUP(B1363,CREDITO_FINANCEIRO!A:G,6,FALSE)</f>
        <v>#N/A</v>
      </c>
      <c r="H1363" s="120" t="e">
        <f>VLOOKUP(B1363,CREDITO_FINANCEIRO!A:G,7,FALSE)</f>
        <v>#N/A</v>
      </c>
      <c r="I1363" s="91" t="e">
        <f>VLOOKUP(B1363,CREDITO_FINANCEIRO!A:K,10,FALSE)</f>
        <v>#N/A</v>
      </c>
      <c r="J1363" s="91" t="e">
        <f>VLOOKUP(B1363,CREDITO_FINANCEIRO!A:K,11,FALSE)</f>
        <v>#N/A</v>
      </c>
      <c r="K1363" s="91" t="e">
        <f>VLOOKUP(B1363,CREDITO_FINANCEIRO!A:L,12,FALSE)</f>
        <v>#N/A</v>
      </c>
      <c r="L1363" s="110" t="e">
        <f t="shared" si="210"/>
        <v>#N/A</v>
      </c>
      <c r="M1363" s="2" t="e">
        <f t="shared" si="211"/>
        <v>#N/A</v>
      </c>
      <c r="N1363" s="111" t="e">
        <f>VLOOKUP(Tabela4[[#This Row],[Proposta de Referência]],SIMP_CF!A:K,9,FALSE)</f>
        <v>#N/A</v>
      </c>
      <c r="O1363" s="111" t="e">
        <f>VLOOKUP(Tabela4[[#This Row],[Proposta de Referência]],SIMP_CF!A:K,8,FALSE)</f>
        <v>#N/A</v>
      </c>
      <c r="P1363" s="112" t="e">
        <f t="shared" si="212"/>
        <v>#N/A</v>
      </c>
      <c r="Q1363" s="112" t="e">
        <f t="shared" si="213"/>
        <v>#N/A</v>
      </c>
      <c r="R1363" t="e">
        <f t="shared" si="219"/>
        <v>#N/A</v>
      </c>
      <c r="S1363" s="108" t="e">
        <f t="shared" si="214"/>
        <v>#N/A</v>
      </c>
      <c r="T1363" s="108" t="e">
        <f t="shared" si="215"/>
        <v>#N/A</v>
      </c>
      <c r="U1363" s="110" t="e">
        <f t="shared" si="216"/>
        <v>#N/A</v>
      </c>
      <c r="V1363" t="e">
        <f t="shared" si="217"/>
        <v>#N/A</v>
      </c>
      <c r="W1363" t="str">
        <f t="shared" si="218"/>
        <v/>
      </c>
      <c r="X1363" s="24" t="str">
        <f>IFERROR(VLOOKUP(W1363,HOSPITAIS_COM_DIVIDAS!A:E,5,FALSE),"")</f>
        <v/>
      </c>
    </row>
    <row r="1364" spans="1:24" x14ac:dyDescent="0.25">
      <c r="A1364" s="52" t="str">
        <f>IFERROR((Tabela4[[#This Row],[Status da Proposta]]),"")</f>
        <v/>
      </c>
      <c r="B1364" s="121">
        <f>IFERROR((CREDITO_FINANCEIRO!A1364),"")</f>
        <v>0</v>
      </c>
      <c r="C1364" s="120" t="str">
        <f>IFERROR((VLOOKUP(B1364,CREDITO_FINANCEIRO!A:B,2,FALSE)),"")</f>
        <v/>
      </c>
      <c r="D1364" s="94" t="str">
        <f>IFERROR((VLOOKUP(B1364,CREDITO_FINANCEIRO!A:E,5,FALSE)),"")</f>
        <v/>
      </c>
      <c r="E1364" s="95" t="str">
        <f>IFERROR((VLOOKUP(B1364,CREDITO_FINANCEIRO!A:C,3,FALSE)),"")</f>
        <v/>
      </c>
      <c r="F1364" s="120" t="str">
        <f>IFERROR((VLOOKUP(B1364,CREDITO_FINANCEIRO!A:G,4,FALSE)),"")</f>
        <v/>
      </c>
      <c r="G1364" s="120" t="e">
        <f>VLOOKUP(B1364,CREDITO_FINANCEIRO!A:G,6,FALSE)</f>
        <v>#N/A</v>
      </c>
      <c r="H1364" s="120" t="e">
        <f>VLOOKUP(B1364,CREDITO_FINANCEIRO!A:G,7,FALSE)</f>
        <v>#N/A</v>
      </c>
      <c r="I1364" s="91" t="e">
        <f>VLOOKUP(B1364,CREDITO_FINANCEIRO!A:K,10,FALSE)</f>
        <v>#N/A</v>
      </c>
      <c r="J1364" s="91" t="e">
        <f>VLOOKUP(B1364,CREDITO_FINANCEIRO!A:K,11,FALSE)</f>
        <v>#N/A</v>
      </c>
      <c r="K1364" s="91" t="e">
        <f>VLOOKUP(B1364,CREDITO_FINANCEIRO!A:L,12,FALSE)</f>
        <v>#N/A</v>
      </c>
      <c r="L1364" s="110" t="e">
        <f t="shared" si="210"/>
        <v>#N/A</v>
      </c>
      <c r="M1364" s="2" t="e">
        <f t="shared" si="211"/>
        <v>#N/A</v>
      </c>
      <c r="N1364" s="111" t="e">
        <f>VLOOKUP(Tabela4[[#This Row],[Proposta de Referência]],SIMP_CF!A:K,9,FALSE)</f>
        <v>#N/A</v>
      </c>
      <c r="O1364" s="111" t="e">
        <f>VLOOKUP(Tabela4[[#This Row],[Proposta de Referência]],SIMP_CF!A:K,8,FALSE)</f>
        <v>#N/A</v>
      </c>
      <c r="P1364" s="112" t="e">
        <f t="shared" si="212"/>
        <v>#N/A</v>
      </c>
      <c r="Q1364" s="112" t="e">
        <f t="shared" si="213"/>
        <v>#N/A</v>
      </c>
      <c r="R1364" t="e">
        <f t="shared" si="219"/>
        <v>#N/A</v>
      </c>
      <c r="S1364" s="108" t="e">
        <f t="shared" si="214"/>
        <v>#N/A</v>
      </c>
      <c r="T1364" s="108" t="e">
        <f t="shared" si="215"/>
        <v>#N/A</v>
      </c>
      <c r="U1364" s="110" t="e">
        <f t="shared" si="216"/>
        <v>#N/A</v>
      </c>
      <c r="V1364" t="e">
        <f t="shared" si="217"/>
        <v>#N/A</v>
      </c>
      <c r="W1364" t="str">
        <f t="shared" si="218"/>
        <v/>
      </c>
      <c r="X1364" s="24" t="str">
        <f>IFERROR(VLOOKUP(W1364,HOSPITAIS_COM_DIVIDAS!A:E,5,FALSE),"")</f>
        <v/>
      </c>
    </row>
    <row r="1365" spans="1:24" x14ac:dyDescent="0.25">
      <c r="A1365" s="52" t="str">
        <f>IFERROR((Tabela4[[#This Row],[Status da Proposta]]),"")</f>
        <v/>
      </c>
      <c r="B1365" s="121">
        <f>IFERROR((CREDITO_FINANCEIRO!A1365),"")</f>
        <v>0</v>
      </c>
      <c r="C1365" s="120" t="str">
        <f>IFERROR((VLOOKUP(B1365,CREDITO_FINANCEIRO!A:B,2,FALSE)),"")</f>
        <v/>
      </c>
      <c r="D1365" s="94" t="str">
        <f>IFERROR((VLOOKUP(B1365,CREDITO_FINANCEIRO!A:E,5,FALSE)),"")</f>
        <v/>
      </c>
      <c r="E1365" s="95" t="str">
        <f>IFERROR((VLOOKUP(B1365,CREDITO_FINANCEIRO!A:C,3,FALSE)),"")</f>
        <v/>
      </c>
      <c r="F1365" s="120" t="str">
        <f>IFERROR((VLOOKUP(B1365,CREDITO_FINANCEIRO!A:G,4,FALSE)),"")</f>
        <v/>
      </c>
      <c r="G1365" s="120" t="e">
        <f>VLOOKUP(B1365,CREDITO_FINANCEIRO!A:G,6,FALSE)</f>
        <v>#N/A</v>
      </c>
      <c r="H1365" s="120" t="e">
        <f>VLOOKUP(B1365,CREDITO_FINANCEIRO!A:G,7,FALSE)</f>
        <v>#N/A</v>
      </c>
      <c r="I1365" s="91" t="e">
        <f>VLOOKUP(B1365,CREDITO_FINANCEIRO!A:K,10,FALSE)</f>
        <v>#N/A</v>
      </c>
      <c r="J1365" s="91" t="e">
        <f>VLOOKUP(B1365,CREDITO_FINANCEIRO!A:K,11,FALSE)</f>
        <v>#N/A</v>
      </c>
      <c r="K1365" s="91" t="e">
        <f>VLOOKUP(B1365,CREDITO_FINANCEIRO!A:L,12,FALSE)</f>
        <v>#N/A</v>
      </c>
      <c r="L1365" s="110" t="e">
        <f t="shared" si="210"/>
        <v>#N/A</v>
      </c>
      <c r="M1365" s="2" t="e">
        <f t="shared" si="211"/>
        <v>#N/A</v>
      </c>
      <c r="N1365" s="111" t="e">
        <f>VLOOKUP(Tabela4[[#This Row],[Proposta de Referência]],SIMP_CF!A:K,9,FALSE)</f>
        <v>#N/A</v>
      </c>
      <c r="O1365" s="111" t="e">
        <f>VLOOKUP(Tabela4[[#This Row],[Proposta de Referência]],SIMP_CF!A:K,8,FALSE)</f>
        <v>#N/A</v>
      </c>
      <c r="P1365" s="112" t="e">
        <f t="shared" si="212"/>
        <v>#N/A</v>
      </c>
      <c r="Q1365" s="112" t="e">
        <f t="shared" si="213"/>
        <v>#N/A</v>
      </c>
      <c r="R1365" t="e">
        <f t="shared" si="219"/>
        <v>#N/A</v>
      </c>
      <c r="S1365" s="108" t="e">
        <f t="shared" si="214"/>
        <v>#N/A</v>
      </c>
      <c r="T1365" s="108" t="e">
        <f t="shared" si="215"/>
        <v>#N/A</v>
      </c>
      <c r="U1365" s="110" t="e">
        <f t="shared" si="216"/>
        <v>#N/A</v>
      </c>
      <c r="V1365" t="e">
        <f t="shared" si="217"/>
        <v>#N/A</v>
      </c>
      <c r="W1365" t="str">
        <f t="shared" si="218"/>
        <v/>
      </c>
      <c r="X1365" s="24" t="str">
        <f>IFERROR(VLOOKUP(W1365,HOSPITAIS_COM_DIVIDAS!A:E,5,FALSE),"")</f>
        <v/>
      </c>
    </row>
    <row r="1366" spans="1:24" x14ac:dyDescent="0.25">
      <c r="A1366" s="52" t="str">
        <f>IFERROR((Tabela4[[#This Row],[Status da Proposta]]),"")</f>
        <v/>
      </c>
      <c r="B1366" s="121">
        <f>IFERROR((CREDITO_FINANCEIRO!A1366),"")</f>
        <v>0</v>
      </c>
      <c r="C1366" s="120" t="str">
        <f>IFERROR((VLOOKUP(B1366,CREDITO_FINANCEIRO!A:B,2,FALSE)),"")</f>
        <v/>
      </c>
      <c r="D1366" s="94" t="str">
        <f>IFERROR((VLOOKUP(B1366,CREDITO_FINANCEIRO!A:E,5,FALSE)),"")</f>
        <v/>
      </c>
      <c r="E1366" s="95" t="str">
        <f>IFERROR((VLOOKUP(B1366,CREDITO_FINANCEIRO!A:C,3,FALSE)),"")</f>
        <v/>
      </c>
      <c r="F1366" s="120" t="str">
        <f>IFERROR((VLOOKUP(B1366,CREDITO_FINANCEIRO!A:G,4,FALSE)),"")</f>
        <v/>
      </c>
      <c r="G1366" s="120" t="e">
        <f>VLOOKUP(B1366,CREDITO_FINANCEIRO!A:G,6,FALSE)</f>
        <v>#N/A</v>
      </c>
      <c r="H1366" s="120" t="e">
        <f>VLOOKUP(B1366,CREDITO_FINANCEIRO!A:G,7,FALSE)</f>
        <v>#N/A</v>
      </c>
      <c r="I1366" s="91" t="e">
        <f>VLOOKUP(B1366,CREDITO_FINANCEIRO!A:K,10,FALSE)</f>
        <v>#N/A</v>
      </c>
      <c r="J1366" s="91" t="e">
        <f>VLOOKUP(B1366,CREDITO_FINANCEIRO!A:K,11,FALSE)</f>
        <v>#N/A</v>
      </c>
      <c r="K1366" s="91" t="e">
        <f>VLOOKUP(B1366,CREDITO_FINANCEIRO!A:L,12,FALSE)</f>
        <v>#N/A</v>
      </c>
      <c r="L1366" s="110" t="e">
        <f t="shared" si="210"/>
        <v>#N/A</v>
      </c>
      <c r="M1366" s="2" t="e">
        <f t="shared" si="211"/>
        <v>#N/A</v>
      </c>
      <c r="N1366" s="111" t="e">
        <f>VLOOKUP(Tabela4[[#This Row],[Proposta de Referência]],SIMP_CF!A:K,9,FALSE)</f>
        <v>#N/A</v>
      </c>
      <c r="O1366" s="111" t="e">
        <f>VLOOKUP(Tabela4[[#This Row],[Proposta de Referência]],SIMP_CF!A:K,8,FALSE)</f>
        <v>#N/A</v>
      </c>
      <c r="P1366" s="112" t="e">
        <f t="shared" si="212"/>
        <v>#N/A</v>
      </c>
      <c r="Q1366" s="112" t="e">
        <f t="shared" si="213"/>
        <v>#N/A</v>
      </c>
      <c r="R1366" t="e">
        <f t="shared" si="219"/>
        <v>#N/A</v>
      </c>
      <c r="S1366" s="108" t="e">
        <f t="shared" si="214"/>
        <v>#N/A</v>
      </c>
      <c r="T1366" s="108" t="e">
        <f t="shared" si="215"/>
        <v>#N/A</v>
      </c>
      <c r="U1366" s="110" t="e">
        <f t="shared" si="216"/>
        <v>#N/A</v>
      </c>
      <c r="V1366" t="e">
        <f t="shared" si="217"/>
        <v>#N/A</v>
      </c>
      <c r="W1366" t="str">
        <f t="shared" si="218"/>
        <v/>
      </c>
      <c r="X1366" s="24" t="str">
        <f>IFERROR(VLOOKUP(W1366,HOSPITAIS_COM_DIVIDAS!A:E,5,FALSE),"")</f>
        <v/>
      </c>
    </row>
    <row r="1367" spans="1:24" x14ac:dyDescent="0.25">
      <c r="A1367" s="52" t="str">
        <f>IFERROR((Tabela4[[#This Row],[Status da Proposta]]),"")</f>
        <v/>
      </c>
      <c r="B1367" s="121">
        <f>IFERROR((CREDITO_FINANCEIRO!A1367),"")</f>
        <v>0</v>
      </c>
      <c r="C1367" s="120" t="str">
        <f>IFERROR((VLOOKUP(B1367,CREDITO_FINANCEIRO!A:B,2,FALSE)),"")</f>
        <v/>
      </c>
      <c r="D1367" s="94" t="str">
        <f>IFERROR((VLOOKUP(B1367,CREDITO_FINANCEIRO!A:E,5,FALSE)),"")</f>
        <v/>
      </c>
      <c r="E1367" s="95" t="str">
        <f>IFERROR((VLOOKUP(B1367,CREDITO_FINANCEIRO!A:C,3,FALSE)),"")</f>
        <v/>
      </c>
      <c r="F1367" s="120" t="str">
        <f>IFERROR((VLOOKUP(B1367,CREDITO_FINANCEIRO!A:G,4,FALSE)),"")</f>
        <v/>
      </c>
      <c r="G1367" s="120" t="e">
        <f>VLOOKUP(B1367,CREDITO_FINANCEIRO!A:G,6,FALSE)</f>
        <v>#N/A</v>
      </c>
      <c r="H1367" s="120" t="e">
        <f>VLOOKUP(B1367,CREDITO_FINANCEIRO!A:G,7,FALSE)</f>
        <v>#N/A</v>
      </c>
      <c r="I1367" s="91" t="e">
        <f>VLOOKUP(B1367,CREDITO_FINANCEIRO!A:K,10,FALSE)</f>
        <v>#N/A</v>
      </c>
      <c r="J1367" s="91" t="e">
        <f>VLOOKUP(B1367,CREDITO_FINANCEIRO!A:K,11,FALSE)</f>
        <v>#N/A</v>
      </c>
      <c r="K1367" s="91" t="e">
        <f>VLOOKUP(B1367,CREDITO_FINANCEIRO!A:L,12,FALSE)</f>
        <v>#N/A</v>
      </c>
      <c r="L1367" s="110" t="e">
        <f t="shared" si="210"/>
        <v>#N/A</v>
      </c>
      <c r="M1367" s="2" t="e">
        <f t="shared" si="211"/>
        <v>#N/A</v>
      </c>
      <c r="N1367" s="111" t="e">
        <f>VLOOKUP(Tabela4[[#This Row],[Proposta de Referência]],SIMP_CF!A:K,9,FALSE)</f>
        <v>#N/A</v>
      </c>
      <c r="O1367" s="111" t="e">
        <f>VLOOKUP(Tabela4[[#This Row],[Proposta de Referência]],SIMP_CF!A:K,8,FALSE)</f>
        <v>#N/A</v>
      </c>
      <c r="P1367" s="112" t="e">
        <f t="shared" si="212"/>
        <v>#N/A</v>
      </c>
      <c r="Q1367" s="112" t="e">
        <f t="shared" si="213"/>
        <v>#N/A</v>
      </c>
      <c r="R1367" t="e">
        <f t="shared" si="219"/>
        <v>#N/A</v>
      </c>
      <c r="S1367" s="108" t="e">
        <f t="shared" si="214"/>
        <v>#N/A</v>
      </c>
      <c r="T1367" s="108" t="e">
        <f t="shared" si="215"/>
        <v>#N/A</v>
      </c>
      <c r="U1367" s="110" t="e">
        <f t="shared" si="216"/>
        <v>#N/A</v>
      </c>
      <c r="V1367" t="e">
        <f t="shared" si="217"/>
        <v>#N/A</v>
      </c>
      <c r="W1367" t="str">
        <f t="shared" si="218"/>
        <v/>
      </c>
      <c r="X1367" s="24" t="str">
        <f>IFERROR(VLOOKUP(W1367,HOSPITAIS_COM_DIVIDAS!A:E,5,FALSE),"")</f>
        <v/>
      </c>
    </row>
    <row r="1368" spans="1:24" x14ac:dyDescent="0.25">
      <c r="A1368" s="52" t="str">
        <f>IFERROR((Tabela4[[#This Row],[Status da Proposta]]),"")</f>
        <v/>
      </c>
      <c r="B1368" s="121">
        <f>IFERROR((CREDITO_FINANCEIRO!A1368),"")</f>
        <v>0</v>
      </c>
      <c r="C1368" s="120" t="str">
        <f>IFERROR((VLOOKUP(B1368,CREDITO_FINANCEIRO!A:B,2,FALSE)),"")</f>
        <v/>
      </c>
      <c r="D1368" s="94" t="str">
        <f>IFERROR((VLOOKUP(B1368,CREDITO_FINANCEIRO!A:E,5,FALSE)),"")</f>
        <v/>
      </c>
      <c r="E1368" s="95" t="str">
        <f>IFERROR((VLOOKUP(B1368,CREDITO_FINANCEIRO!A:C,3,FALSE)),"")</f>
        <v/>
      </c>
      <c r="F1368" s="120" t="str">
        <f>IFERROR((VLOOKUP(B1368,CREDITO_FINANCEIRO!A:G,4,FALSE)),"")</f>
        <v/>
      </c>
      <c r="G1368" s="120" t="e">
        <f>VLOOKUP(B1368,CREDITO_FINANCEIRO!A:G,6,FALSE)</f>
        <v>#N/A</v>
      </c>
      <c r="H1368" s="120" t="e">
        <f>VLOOKUP(B1368,CREDITO_FINANCEIRO!A:G,7,FALSE)</f>
        <v>#N/A</v>
      </c>
      <c r="I1368" s="91" t="e">
        <f>VLOOKUP(B1368,CREDITO_FINANCEIRO!A:K,10,FALSE)</f>
        <v>#N/A</v>
      </c>
      <c r="J1368" s="91" t="e">
        <f>VLOOKUP(B1368,CREDITO_FINANCEIRO!A:K,11,FALSE)</f>
        <v>#N/A</v>
      </c>
      <c r="K1368" s="91" t="e">
        <f>VLOOKUP(B1368,CREDITO_FINANCEIRO!A:L,12,FALSE)</f>
        <v>#N/A</v>
      </c>
      <c r="L1368" s="110" t="e">
        <f t="shared" si="210"/>
        <v>#N/A</v>
      </c>
      <c r="M1368" s="2" t="e">
        <f t="shared" si="211"/>
        <v>#N/A</v>
      </c>
      <c r="N1368" s="111" t="e">
        <f>VLOOKUP(Tabela4[[#This Row],[Proposta de Referência]],SIMP_CF!A:K,9,FALSE)</f>
        <v>#N/A</v>
      </c>
      <c r="O1368" s="111" t="e">
        <f>VLOOKUP(Tabela4[[#This Row],[Proposta de Referência]],SIMP_CF!A:K,8,FALSE)</f>
        <v>#N/A</v>
      </c>
      <c r="P1368" s="112" t="e">
        <f t="shared" si="212"/>
        <v>#N/A</v>
      </c>
      <c r="Q1368" s="112" t="e">
        <f t="shared" si="213"/>
        <v>#N/A</v>
      </c>
      <c r="R1368" t="e">
        <f t="shared" si="219"/>
        <v>#N/A</v>
      </c>
      <c r="S1368" s="108" t="e">
        <f t="shared" si="214"/>
        <v>#N/A</v>
      </c>
      <c r="T1368" s="108" t="e">
        <f t="shared" si="215"/>
        <v>#N/A</v>
      </c>
      <c r="U1368" s="110" t="e">
        <f t="shared" si="216"/>
        <v>#N/A</v>
      </c>
      <c r="V1368" t="e">
        <f t="shared" si="217"/>
        <v>#N/A</v>
      </c>
      <c r="W1368" t="str">
        <f t="shared" si="218"/>
        <v/>
      </c>
      <c r="X1368" s="24" t="str">
        <f>IFERROR(VLOOKUP(W1368,HOSPITAIS_COM_DIVIDAS!A:E,5,FALSE),"")</f>
        <v/>
      </c>
    </row>
    <row r="1369" spans="1:24" x14ac:dyDescent="0.25">
      <c r="A1369" s="52" t="str">
        <f>IFERROR((Tabela4[[#This Row],[Status da Proposta]]),"")</f>
        <v/>
      </c>
      <c r="B1369" s="121">
        <f>IFERROR((CREDITO_FINANCEIRO!A1369),"")</f>
        <v>0</v>
      </c>
      <c r="C1369" s="120" t="str">
        <f>IFERROR((VLOOKUP(B1369,CREDITO_FINANCEIRO!A:B,2,FALSE)),"")</f>
        <v/>
      </c>
      <c r="D1369" s="94" t="str">
        <f>IFERROR((VLOOKUP(B1369,CREDITO_FINANCEIRO!A:E,5,FALSE)),"")</f>
        <v/>
      </c>
      <c r="E1369" s="95" t="str">
        <f>IFERROR((VLOOKUP(B1369,CREDITO_FINANCEIRO!A:C,3,FALSE)),"")</f>
        <v/>
      </c>
      <c r="F1369" s="120" t="str">
        <f>IFERROR((VLOOKUP(B1369,CREDITO_FINANCEIRO!A:G,4,FALSE)),"")</f>
        <v/>
      </c>
      <c r="G1369" s="120" t="e">
        <f>VLOOKUP(B1369,CREDITO_FINANCEIRO!A:G,6,FALSE)</f>
        <v>#N/A</v>
      </c>
      <c r="H1369" s="120" t="e">
        <f>VLOOKUP(B1369,CREDITO_FINANCEIRO!A:G,7,FALSE)</f>
        <v>#N/A</v>
      </c>
      <c r="I1369" s="91" t="e">
        <f>VLOOKUP(B1369,CREDITO_FINANCEIRO!A:K,10,FALSE)</f>
        <v>#N/A</v>
      </c>
      <c r="J1369" s="91" t="e">
        <f>VLOOKUP(B1369,CREDITO_FINANCEIRO!A:K,11,FALSE)</f>
        <v>#N/A</v>
      </c>
      <c r="K1369" s="91" t="e">
        <f>VLOOKUP(B1369,CREDITO_FINANCEIRO!A:L,12,FALSE)</f>
        <v>#N/A</v>
      </c>
      <c r="L1369" s="110" t="e">
        <f t="shared" si="210"/>
        <v>#N/A</v>
      </c>
      <c r="M1369" s="2" t="e">
        <f t="shared" si="211"/>
        <v>#N/A</v>
      </c>
      <c r="N1369" s="111" t="e">
        <f>VLOOKUP(Tabela4[[#This Row],[Proposta de Referência]],SIMP_CF!A:K,9,FALSE)</f>
        <v>#N/A</v>
      </c>
      <c r="O1369" s="111" t="e">
        <f>VLOOKUP(Tabela4[[#This Row],[Proposta de Referência]],SIMP_CF!A:K,8,FALSE)</f>
        <v>#N/A</v>
      </c>
      <c r="P1369" s="112" t="e">
        <f t="shared" si="212"/>
        <v>#N/A</v>
      </c>
      <c r="Q1369" s="112" t="e">
        <f t="shared" si="213"/>
        <v>#N/A</v>
      </c>
      <c r="R1369" t="e">
        <f t="shared" si="219"/>
        <v>#N/A</v>
      </c>
      <c r="S1369" s="108" t="e">
        <f t="shared" si="214"/>
        <v>#N/A</v>
      </c>
      <c r="T1369" s="108" t="e">
        <f t="shared" si="215"/>
        <v>#N/A</v>
      </c>
      <c r="U1369" s="110" t="e">
        <f t="shared" si="216"/>
        <v>#N/A</v>
      </c>
      <c r="V1369" t="e">
        <f t="shared" si="217"/>
        <v>#N/A</v>
      </c>
      <c r="W1369" t="str">
        <f t="shared" si="218"/>
        <v/>
      </c>
      <c r="X1369" s="24" t="str">
        <f>IFERROR(VLOOKUP(W1369,HOSPITAIS_COM_DIVIDAS!A:E,5,FALSE),"")</f>
        <v/>
      </c>
    </row>
    <row r="1370" spans="1:24" x14ac:dyDescent="0.25">
      <c r="A1370" s="52" t="str">
        <f>IFERROR((Tabela4[[#This Row],[Status da Proposta]]),"")</f>
        <v/>
      </c>
      <c r="B1370" s="121">
        <f>IFERROR((CREDITO_FINANCEIRO!A1370),"")</f>
        <v>0</v>
      </c>
      <c r="C1370" s="120" t="str">
        <f>IFERROR((VLOOKUP(B1370,CREDITO_FINANCEIRO!A:B,2,FALSE)),"")</f>
        <v/>
      </c>
      <c r="D1370" s="94" t="str">
        <f>IFERROR((VLOOKUP(B1370,CREDITO_FINANCEIRO!A:E,5,FALSE)),"")</f>
        <v/>
      </c>
      <c r="E1370" s="95" t="str">
        <f>IFERROR((VLOOKUP(B1370,CREDITO_FINANCEIRO!A:C,3,FALSE)),"")</f>
        <v/>
      </c>
      <c r="F1370" s="120" t="str">
        <f>IFERROR((VLOOKUP(B1370,CREDITO_FINANCEIRO!A:G,4,FALSE)),"")</f>
        <v/>
      </c>
      <c r="G1370" s="120" t="e">
        <f>VLOOKUP(B1370,CREDITO_FINANCEIRO!A:G,6,FALSE)</f>
        <v>#N/A</v>
      </c>
      <c r="H1370" s="120" t="e">
        <f>VLOOKUP(B1370,CREDITO_FINANCEIRO!A:G,7,FALSE)</f>
        <v>#N/A</v>
      </c>
      <c r="I1370" s="91" t="e">
        <f>VLOOKUP(B1370,CREDITO_FINANCEIRO!A:K,10,FALSE)</f>
        <v>#N/A</v>
      </c>
      <c r="J1370" s="91" t="e">
        <f>VLOOKUP(B1370,CREDITO_FINANCEIRO!A:K,11,FALSE)</f>
        <v>#N/A</v>
      </c>
      <c r="K1370" s="91" t="e">
        <f>VLOOKUP(B1370,CREDITO_FINANCEIRO!A:L,12,FALSE)</f>
        <v>#N/A</v>
      </c>
      <c r="L1370" s="110" t="e">
        <f t="shared" si="210"/>
        <v>#N/A</v>
      </c>
      <c r="M1370" s="2" t="e">
        <f t="shared" si="211"/>
        <v>#N/A</v>
      </c>
      <c r="N1370" s="111" t="e">
        <f>VLOOKUP(Tabela4[[#This Row],[Proposta de Referência]],SIMP_CF!A:K,9,FALSE)</f>
        <v>#N/A</v>
      </c>
      <c r="O1370" s="111" t="e">
        <f>VLOOKUP(Tabela4[[#This Row],[Proposta de Referência]],SIMP_CF!A:K,8,FALSE)</f>
        <v>#N/A</v>
      </c>
      <c r="P1370" s="112" t="e">
        <f t="shared" si="212"/>
        <v>#N/A</v>
      </c>
      <c r="Q1370" s="112" t="e">
        <f t="shared" si="213"/>
        <v>#N/A</v>
      </c>
      <c r="R1370" t="e">
        <f t="shared" si="219"/>
        <v>#N/A</v>
      </c>
      <c r="S1370" s="108" t="e">
        <f t="shared" si="214"/>
        <v>#N/A</v>
      </c>
      <c r="T1370" s="108" t="e">
        <f t="shared" si="215"/>
        <v>#N/A</v>
      </c>
      <c r="U1370" s="110" t="e">
        <f t="shared" si="216"/>
        <v>#N/A</v>
      </c>
      <c r="V1370" t="e">
        <f t="shared" si="217"/>
        <v>#N/A</v>
      </c>
      <c r="W1370" t="str">
        <f t="shared" si="218"/>
        <v/>
      </c>
      <c r="X1370" s="24" t="str">
        <f>IFERROR(VLOOKUP(W1370,HOSPITAIS_COM_DIVIDAS!A:E,5,FALSE),"")</f>
        <v/>
      </c>
    </row>
    <row r="1371" spans="1:24" x14ac:dyDescent="0.25">
      <c r="A1371" s="52" t="str">
        <f>IFERROR((Tabela4[[#This Row],[Status da Proposta]]),"")</f>
        <v/>
      </c>
      <c r="B1371" s="121">
        <f>IFERROR((CREDITO_FINANCEIRO!A1371),"")</f>
        <v>0</v>
      </c>
      <c r="C1371" s="120" t="str">
        <f>IFERROR((VLOOKUP(B1371,CREDITO_FINANCEIRO!A:B,2,FALSE)),"")</f>
        <v/>
      </c>
      <c r="D1371" s="94" t="str">
        <f>IFERROR((VLOOKUP(B1371,CREDITO_FINANCEIRO!A:E,5,FALSE)),"")</f>
        <v/>
      </c>
      <c r="E1371" s="95" t="str">
        <f>IFERROR((VLOOKUP(B1371,CREDITO_FINANCEIRO!A:C,3,FALSE)),"")</f>
        <v/>
      </c>
      <c r="F1371" s="120" t="str">
        <f>IFERROR((VLOOKUP(B1371,CREDITO_FINANCEIRO!A:G,4,FALSE)),"")</f>
        <v/>
      </c>
      <c r="G1371" s="120" t="e">
        <f>VLOOKUP(B1371,CREDITO_FINANCEIRO!A:G,6,FALSE)</f>
        <v>#N/A</v>
      </c>
      <c r="H1371" s="120" t="e">
        <f>VLOOKUP(B1371,CREDITO_FINANCEIRO!A:G,7,FALSE)</f>
        <v>#N/A</v>
      </c>
      <c r="I1371" s="91" t="e">
        <f>VLOOKUP(B1371,CREDITO_FINANCEIRO!A:K,10,FALSE)</f>
        <v>#N/A</v>
      </c>
      <c r="J1371" s="91" t="e">
        <f>VLOOKUP(B1371,CREDITO_FINANCEIRO!A:K,11,FALSE)</f>
        <v>#N/A</v>
      </c>
      <c r="K1371" s="91" t="e">
        <f>VLOOKUP(B1371,CREDITO_FINANCEIRO!A:L,12,FALSE)</f>
        <v>#N/A</v>
      </c>
      <c r="L1371" s="110" t="e">
        <f t="shared" si="210"/>
        <v>#N/A</v>
      </c>
      <c r="M1371" s="2" t="e">
        <f t="shared" si="211"/>
        <v>#N/A</v>
      </c>
      <c r="N1371" s="111" t="e">
        <f>VLOOKUP(Tabela4[[#This Row],[Proposta de Referência]],SIMP_CF!A:K,9,FALSE)</f>
        <v>#N/A</v>
      </c>
      <c r="O1371" s="111" t="e">
        <f>VLOOKUP(Tabela4[[#This Row],[Proposta de Referência]],SIMP_CF!A:K,8,FALSE)</f>
        <v>#N/A</v>
      </c>
      <c r="P1371" s="112" t="e">
        <f t="shared" si="212"/>
        <v>#N/A</v>
      </c>
      <c r="Q1371" s="112" t="e">
        <f t="shared" si="213"/>
        <v>#N/A</v>
      </c>
      <c r="R1371" t="e">
        <f t="shared" si="219"/>
        <v>#N/A</v>
      </c>
      <c r="S1371" s="108" t="e">
        <f t="shared" si="214"/>
        <v>#N/A</v>
      </c>
      <c r="T1371" s="108" t="e">
        <f t="shared" si="215"/>
        <v>#N/A</v>
      </c>
      <c r="U1371" s="110" t="e">
        <f t="shared" si="216"/>
        <v>#N/A</v>
      </c>
      <c r="V1371" t="e">
        <f t="shared" si="217"/>
        <v>#N/A</v>
      </c>
      <c r="W1371" t="str">
        <f t="shared" si="218"/>
        <v/>
      </c>
      <c r="X1371" s="24" t="str">
        <f>IFERROR(VLOOKUP(W1371,HOSPITAIS_COM_DIVIDAS!A:E,5,FALSE),"")</f>
        <v/>
      </c>
    </row>
    <row r="1372" spans="1:24" x14ac:dyDescent="0.25">
      <c r="A1372" s="52" t="str">
        <f>IFERROR((Tabela4[[#This Row],[Status da Proposta]]),"")</f>
        <v/>
      </c>
      <c r="B1372" s="121">
        <f>IFERROR((CREDITO_FINANCEIRO!A1372),"")</f>
        <v>0</v>
      </c>
      <c r="C1372" s="120" t="str">
        <f>IFERROR((VLOOKUP(B1372,CREDITO_FINANCEIRO!A:B,2,FALSE)),"")</f>
        <v/>
      </c>
      <c r="D1372" s="94" t="str">
        <f>IFERROR((VLOOKUP(B1372,CREDITO_FINANCEIRO!A:E,5,FALSE)),"")</f>
        <v/>
      </c>
      <c r="E1372" s="95" t="str">
        <f>IFERROR((VLOOKUP(B1372,CREDITO_FINANCEIRO!A:C,3,FALSE)),"")</f>
        <v/>
      </c>
      <c r="F1372" s="120" t="str">
        <f>IFERROR((VLOOKUP(B1372,CREDITO_FINANCEIRO!A:G,4,FALSE)),"")</f>
        <v/>
      </c>
      <c r="G1372" s="120" t="e">
        <f>VLOOKUP(B1372,CREDITO_FINANCEIRO!A:G,6,FALSE)</f>
        <v>#N/A</v>
      </c>
      <c r="H1372" s="120" t="e">
        <f>VLOOKUP(B1372,CREDITO_FINANCEIRO!A:G,7,FALSE)</f>
        <v>#N/A</v>
      </c>
      <c r="I1372" s="91" t="e">
        <f>VLOOKUP(B1372,CREDITO_FINANCEIRO!A:K,10,FALSE)</f>
        <v>#N/A</v>
      </c>
      <c r="J1372" s="91" t="e">
        <f>VLOOKUP(B1372,CREDITO_FINANCEIRO!A:K,11,FALSE)</f>
        <v>#N/A</v>
      </c>
      <c r="K1372" s="91" t="e">
        <f>VLOOKUP(B1372,CREDITO_FINANCEIRO!A:L,12,FALSE)</f>
        <v>#N/A</v>
      </c>
      <c r="L1372" s="110" t="e">
        <f t="shared" si="210"/>
        <v>#N/A</v>
      </c>
      <c r="M1372" s="2" t="e">
        <f t="shared" si="211"/>
        <v>#N/A</v>
      </c>
      <c r="N1372" s="111" t="e">
        <f>VLOOKUP(Tabela4[[#This Row],[Proposta de Referência]],SIMP_CF!A:K,9,FALSE)</f>
        <v>#N/A</v>
      </c>
      <c r="O1372" s="111" t="e">
        <f>VLOOKUP(Tabela4[[#This Row],[Proposta de Referência]],SIMP_CF!A:K,8,FALSE)</f>
        <v>#N/A</v>
      </c>
      <c r="P1372" s="112" t="e">
        <f t="shared" si="212"/>
        <v>#N/A</v>
      </c>
      <c r="Q1372" s="112" t="e">
        <f t="shared" si="213"/>
        <v>#N/A</v>
      </c>
      <c r="R1372" t="e">
        <f t="shared" si="219"/>
        <v>#N/A</v>
      </c>
      <c r="S1372" s="108" t="e">
        <f t="shared" si="214"/>
        <v>#N/A</v>
      </c>
      <c r="T1372" s="108" t="e">
        <f t="shared" si="215"/>
        <v>#N/A</v>
      </c>
      <c r="U1372" s="110" t="e">
        <f t="shared" si="216"/>
        <v>#N/A</v>
      </c>
      <c r="V1372" t="e">
        <f t="shared" si="217"/>
        <v>#N/A</v>
      </c>
      <c r="W1372" t="str">
        <f t="shared" si="218"/>
        <v/>
      </c>
      <c r="X1372" s="24" t="str">
        <f>IFERROR(VLOOKUP(W1372,HOSPITAIS_COM_DIVIDAS!A:E,5,FALSE),"")</f>
        <v/>
      </c>
    </row>
    <row r="1373" spans="1:24" x14ac:dyDescent="0.25">
      <c r="A1373" s="52" t="str">
        <f>IFERROR((Tabela4[[#This Row],[Status da Proposta]]),"")</f>
        <v/>
      </c>
      <c r="B1373" s="121">
        <f>IFERROR((CREDITO_FINANCEIRO!A1373),"")</f>
        <v>0</v>
      </c>
      <c r="C1373" s="120" t="str">
        <f>IFERROR((VLOOKUP(B1373,CREDITO_FINANCEIRO!A:B,2,FALSE)),"")</f>
        <v/>
      </c>
      <c r="D1373" s="94" t="str">
        <f>IFERROR((VLOOKUP(B1373,CREDITO_FINANCEIRO!A:E,5,FALSE)),"")</f>
        <v/>
      </c>
      <c r="E1373" s="95" t="str">
        <f>IFERROR((VLOOKUP(B1373,CREDITO_FINANCEIRO!A:C,3,FALSE)),"")</f>
        <v/>
      </c>
      <c r="F1373" s="120" t="str">
        <f>IFERROR((VLOOKUP(B1373,CREDITO_FINANCEIRO!A:G,4,FALSE)),"")</f>
        <v/>
      </c>
      <c r="G1373" s="120" t="e">
        <f>VLOOKUP(B1373,CREDITO_FINANCEIRO!A:G,6,FALSE)</f>
        <v>#N/A</v>
      </c>
      <c r="H1373" s="120" t="e">
        <f>VLOOKUP(B1373,CREDITO_FINANCEIRO!A:G,7,FALSE)</f>
        <v>#N/A</v>
      </c>
      <c r="I1373" s="91" t="e">
        <f>VLOOKUP(B1373,CREDITO_FINANCEIRO!A:K,10,FALSE)</f>
        <v>#N/A</v>
      </c>
      <c r="J1373" s="91" t="e">
        <f>VLOOKUP(B1373,CREDITO_FINANCEIRO!A:K,11,FALSE)</f>
        <v>#N/A</v>
      </c>
      <c r="K1373" s="91" t="e">
        <f>VLOOKUP(B1373,CREDITO_FINANCEIRO!A:L,12,FALSE)</f>
        <v>#N/A</v>
      </c>
      <c r="L1373" s="110" t="e">
        <f t="shared" si="210"/>
        <v>#N/A</v>
      </c>
      <c r="M1373" s="2" t="e">
        <f t="shared" si="211"/>
        <v>#N/A</v>
      </c>
      <c r="N1373" s="111" t="e">
        <f>VLOOKUP(Tabela4[[#This Row],[Proposta de Referência]],SIMP_CF!A:K,9,FALSE)</f>
        <v>#N/A</v>
      </c>
      <c r="O1373" s="111" t="e">
        <f>VLOOKUP(Tabela4[[#This Row],[Proposta de Referência]],SIMP_CF!A:K,8,FALSE)</f>
        <v>#N/A</v>
      </c>
      <c r="P1373" s="112" t="e">
        <f t="shared" si="212"/>
        <v>#N/A</v>
      </c>
      <c r="Q1373" s="112" t="e">
        <f t="shared" si="213"/>
        <v>#N/A</v>
      </c>
      <c r="R1373" t="e">
        <f t="shared" si="219"/>
        <v>#N/A</v>
      </c>
      <c r="S1373" s="108" t="e">
        <f t="shared" si="214"/>
        <v>#N/A</v>
      </c>
      <c r="T1373" s="108" t="e">
        <f t="shared" si="215"/>
        <v>#N/A</v>
      </c>
      <c r="U1373" s="110" t="e">
        <f t="shared" si="216"/>
        <v>#N/A</v>
      </c>
      <c r="V1373" t="e">
        <f t="shared" si="217"/>
        <v>#N/A</v>
      </c>
      <c r="W1373" t="str">
        <f t="shared" si="218"/>
        <v/>
      </c>
      <c r="X1373" s="24" t="str">
        <f>IFERROR(VLOOKUP(W1373,HOSPITAIS_COM_DIVIDAS!A:E,5,FALSE),"")</f>
        <v/>
      </c>
    </row>
    <row r="1374" spans="1:24" x14ac:dyDescent="0.25">
      <c r="A1374" s="52" t="str">
        <f>IFERROR((Tabela4[[#This Row],[Status da Proposta]]),"")</f>
        <v/>
      </c>
      <c r="B1374" s="121">
        <f>IFERROR((CREDITO_FINANCEIRO!A1374),"")</f>
        <v>0</v>
      </c>
      <c r="C1374" s="120" t="str">
        <f>IFERROR((VLOOKUP(B1374,CREDITO_FINANCEIRO!A:B,2,FALSE)),"")</f>
        <v/>
      </c>
      <c r="D1374" s="94" t="str">
        <f>IFERROR((VLOOKUP(B1374,CREDITO_FINANCEIRO!A:E,5,FALSE)),"")</f>
        <v/>
      </c>
      <c r="E1374" s="95" t="str">
        <f>IFERROR((VLOOKUP(B1374,CREDITO_FINANCEIRO!A:C,3,FALSE)),"")</f>
        <v/>
      </c>
      <c r="F1374" s="120" t="str">
        <f>IFERROR((VLOOKUP(B1374,CREDITO_FINANCEIRO!A:G,4,FALSE)),"")</f>
        <v/>
      </c>
      <c r="G1374" s="120" t="e">
        <f>VLOOKUP(B1374,CREDITO_FINANCEIRO!A:G,6,FALSE)</f>
        <v>#N/A</v>
      </c>
      <c r="H1374" s="120" t="e">
        <f>VLOOKUP(B1374,CREDITO_FINANCEIRO!A:G,7,FALSE)</f>
        <v>#N/A</v>
      </c>
      <c r="I1374" s="91" t="e">
        <f>VLOOKUP(B1374,CREDITO_FINANCEIRO!A:K,10,FALSE)</f>
        <v>#N/A</v>
      </c>
      <c r="J1374" s="91" t="e">
        <f>VLOOKUP(B1374,CREDITO_FINANCEIRO!A:K,11,FALSE)</f>
        <v>#N/A</v>
      </c>
      <c r="K1374" s="91" t="e">
        <f>VLOOKUP(B1374,CREDITO_FINANCEIRO!A:L,12,FALSE)</f>
        <v>#N/A</v>
      </c>
      <c r="L1374" s="110" t="e">
        <f t="shared" si="210"/>
        <v>#N/A</v>
      </c>
      <c r="M1374" s="2" t="e">
        <f t="shared" si="211"/>
        <v>#N/A</v>
      </c>
      <c r="N1374" s="111" t="e">
        <f>VLOOKUP(Tabela4[[#This Row],[Proposta de Referência]],SIMP_CF!A:K,9,FALSE)</f>
        <v>#N/A</v>
      </c>
      <c r="O1374" s="111" t="e">
        <f>VLOOKUP(Tabela4[[#This Row],[Proposta de Referência]],SIMP_CF!A:K,8,FALSE)</f>
        <v>#N/A</v>
      </c>
      <c r="P1374" s="112" t="e">
        <f t="shared" si="212"/>
        <v>#N/A</v>
      </c>
      <c r="Q1374" s="112" t="e">
        <f t="shared" si="213"/>
        <v>#N/A</v>
      </c>
      <c r="R1374" t="e">
        <f t="shared" si="219"/>
        <v>#N/A</v>
      </c>
      <c r="S1374" s="108" t="e">
        <f t="shared" si="214"/>
        <v>#N/A</v>
      </c>
      <c r="T1374" s="108" t="e">
        <f t="shared" si="215"/>
        <v>#N/A</v>
      </c>
      <c r="U1374" s="110" t="e">
        <f t="shared" si="216"/>
        <v>#N/A</v>
      </c>
      <c r="V1374" t="e">
        <f t="shared" si="217"/>
        <v>#N/A</v>
      </c>
      <c r="W1374" t="str">
        <f t="shared" si="218"/>
        <v/>
      </c>
      <c r="X1374" s="24" t="str">
        <f>IFERROR(VLOOKUP(W1374,HOSPITAIS_COM_DIVIDAS!A:E,5,FALSE),"")</f>
        <v/>
      </c>
    </row>
    <row r="1375" spans="1:24" x14ac:dyDescent="0.25">
      <c r="A1375" s="52" t="str">
        <f>IFERROR((Tabela4[[#This Row],[Status da Proposta]]),"")</f>
        <v/>
      </c>
      <c r="B1375" s="121">
        <f>IFERROR((CREDITO_FINANCEIRO!A1375),"")</f>
        <v>0</v>
      </c>
      <c r="C1375" s="120" t="str">
        <f>IFERROR((VLOOKUP(B1375,CREDITO_FINANCEIRO!A:B,2,FALSE)),"")</f>
        <v/>
      </c>
      <c r="D1375" s="94" t="str">
        <f>IFERROR((VLOOKUP(B1375,CREDITO_FINANCEIRO!A:E,5,FALSE)),"")</f>
        <v/>
      </c>
      <c r="E1375" s="95" t="str">
        <f>IFERROR((VLOOKUP(B1375,CREDITO_FINANCEIRO!A:C,3,FALSE)),"")</f>
        <v/>
      </c>
      <c r="F1375" s="120" t="str">
        <f>IFERROR((VLOOKUP(B1375,CREDITO_FINANCEIRO!A:G,4,FALSE)),"")</f>
        <v/>
      </c>
      <c r="G1375" s="120" t="e">
        <f>VLOOKUP(B1375,CREDITO_FINANCEIRO!A:G,6,FALSE)</f>
        <v>#N/A</v>
      </c>
      <c r="H1375" s="120" t="e">
        <f>VLOOKUP(B1375,CREDITO_FINANCEIRO!A:G,7,FALSE)</f>
        <v>#N/A</v>
      </c>
      <c r="I1375" s="91" t="e">
        <f>VLOOKUP(B1375,CREDITO_FINANCEIRO!A:K,10,FALSE)</f>
        <v>#N/A</v>
      </c>
      <c r="J1375" s="91" t="e">
        <f>VLOOKUP(B1375,CREDITO_FINANCEIRO!A:K,11,FALSE)</f>
        <v>#N/A</v>
      </c>
      <c r="K1375" s="91" t="e">
        <f>VLOOKUP(B1375,CREDITO_FINANCEIRO!A:L,12,FALSE)</f>
        <v>#N/A</v>
      </c>
      <c r="L1375" s="110" t="e">
        <f t="shared" si="210"/>
        <v>#N/A</v>
      </c>
      <c r="M1375" s="2" t="e">
        <f t="shared" si="211"/>
        <v>#N/A</v>
      </c>
      <c r="N1375" s="111" t="e">
        <f>VLOOKUP(Tabela4[[#This Row],[Proposta de Referência]],SIMP_CF!A:K,9,FALSE)</f>
        <v>#N/A</v>
      </c>
      <c r="O1375" s="111" t="e">
        <f>VLOOKUP(Tabela4[[#This Row],[Proposta de Referência]],SIMP_CF!A:K,8,FALSE)</f>
        <v>#N/A</v>
      </c>
      <c r="P1375" s="112" t="e">
        <f t="shared" si="212"/>
        <v>#N/A</v>
      </c>
      <c r="Q1375" s="112" t="e">
        <f t="shared" si="213"/>
        <v>#N/A</v>
      </c>
      <c r="R1375" t="e">
        <f t="shared" si="219"/>
        <v>#N/A</v>
      </c>
      <c r="S1375" s="108" t="e">
        <f t="shared" si="214"/>
        <v>#N/A</v>
      </c>
      <c r="T1375" s="108" t="e">
        <f t="shared" si="215"/>
        <v>#N/A</v>
      </c>
      <c r="U1375" s="110" t="e">
        <f t="shared" si="216"/>
        <v>#N/A</v>
      </c>
      <c r="V1375" t="e">
        <f t="shared" si="217"/>
        <v>#N/A</v>
      </c>
      <c r="W1375" t="str">
        <f t="shared" si="218"/>
        <v/>
      </c>
      <c r="X1375" s="24" t="str">
        <f>IFERROR(VLOOKUP(W1375,HOSPITAIS_COM_DIVIDAS!A:E,5,FALSE),"")</f>
        <v/>
      </c>
    </row>
    <row r="1376" spans="1:24" x14ac:dyDescent="0.25">
      <c r="A1376" s="52" t="str">
        <f>IFERROR((Tabela4[[#This Row],[Status da Proposta]]),"")</f>
        <v/>
      </c>
      <c r="B1376" s="121">
        <f>IFERROR((CREDITO_FINANCEIRO!A1376),"")</f>
        <v>0</v>
      </c>
      <c r="C1376" s="120" t="str">
        <f>IFERROR((VLOOKUP(B1376,CREDITO_FINANCEIRO!A:B,2,FALSE)),"")</f>
        <v/>
      </c>
      <c r="D1376" s="94" t="str">
        <f>IFERROR((VLOOKUP(B1376,CREDITO_FINANCEIRO!A:E,5,FALSE)),"")</f>
        <v/>
      </c>
      <c r="E1376" s="95" t="str">
        <f>IFERROR((VLOOKUP(B1376,CREDITO_FINANCEIRO!A:C,3,FALSE)),"")</f>
        <v/>
      </c>
      <c r="F1376" s="120" t="str">
        <f>IFERROR((VLOOKUP(B1376,CREDITO_FINANCEIRO!A:G,4,FALSE)),"")</f>
        <v/>
      </c>
      <c r="G1376" s="120" t="e">
        <f>VLOOKUP(B1376,CREDITO_FINANCEIRO!A:G,6,FALSE)</f>
        <v>#N/A</v>
      </c>
      <c r="H1376" s="120" t="e">
        <f>VLOOKUP(B1376,CREDITO_FINANCEIRO!A:G,7,FALSE)</f>
        <v>#N/A</v>
      </c>
      <c r="I1376" s="91" t="e">
        <f>VLOOKUP(B1376,CREDITO_FINANCEIRO!A:K,10,FALSE)</f>
        <v>#N/A</v>
      </c>
      <c r="J1376" s="91" t="e">
        <f>VLOOKUP(B1376,CREDITO_FINANCEIRO!A:K,11,FALSE)</f>
        <v>#N/A</v>
      </c>
      <c r="K1376" s="91" t="e">
        <f>VLOOKUP(B1376,CREDITO_FINANCEIRO!A:L,12,FALSE)</f>
        <v>#N/A</v>
      </c>
      <c r="L1376" s="110" t="e">
        <f t="shared" si="210"/>
        <v>#N/A</v>
      </c>
      <c r="M1376" s="2" t="e">
        <f t="shared" si="211"/>
        <v>#N/A</v>
      </c>
      <c r="N1376" s="111" t="e">
        <f>VLOOKUP(Tabela4[[#This Row],[Proposta de Referência]],SIMP_CF!A:K,9,FALSE)</f>
        <v>#N/A</v>
      </c>
      <c r="O1376" s="111" t="e">
        <f>VLOOKUP(Tabela4[[#This Row],[Proposta de Referência]],SIMP_CF!A:K,8,FALSE)</f>
        <v>#N/A</v>
      </c>
      <c r="P1376" s="112" t="e">
        <f t="shared" si="212"/>
        <v>#N/A</v>
      </c>
      <c r="Q1376" s="112" t="e">
        <f t="shared" si="213"/>
        <v>#N/A</v>
      </c>
      <c r="R1376" t="e">
        <f t="shared" si="219"/>
        <v>#N/A</v>
      </c>
      <c r="S1376" s="108" t="e">
        <f t="shared" si="214"/>
        <v>#N/A</v>
      </c>
      <c r="T1376" s="108" t="e">
        <f t="shared" si="215"/>
        <v>#N/A</v>
      </c>
      <c r="U1376" s="110" t="e">
        <f t="shared" si="216"/>
        <v>#N/A</v>
      </c>
      <c r="V1376" t="e">
        <f t="shared" si="217"/>
        <v>#N/A</v>
      </c>
      <c r="W1376" t="str">
        <f t="shared" si="218"/>
        <v/>
      </c>
      <c r="X1376" s="24" t="str">
        <f>IFERROR(VLOOKUP(W1376,HOSPITAIS_COM_DIVIDAS!A:E,5,FALSE),"")</f>
        <v/>
      </c>
    </row>
    <row r="1377" spans="1:24" x14ac:dyDescent="0.25">
      <c r="A1377" s="52" t="str">
        <f>IFERROR((Tabela4[[#This Row],[Status da Proposta]]),"")</f>
        <v/>
      </c>
      <c r="B1377" s="121">
        <f>IFERROR((CREDITO_FINANCEIRO!A1377),"")</f>
        <v>0</v>
      </c>
      <c r="C1377" s="120" t="str">
        <f>IFERROR((VLOOKUP(B1377,CREDITO_FINANCEIRO!A:B,2,FALSE)),"")</f>
        <v/>
      </c>
      <c r="D1377" s="94" t="str">
        <f>IFERROR((VLOOKUP(B1377,CREDITO_FINANCEIRO!A:E,5,FALSE)),"")</f>
        <v/>
      </c>
      <c r="E1377" s="95" t="str">
        <f>IFERROR((VLOOKUP(B1377,CREDITO_FINANCEIRO!A:C,3,FALSE)),"")</f>
        <v/>
      </c>
      <c r="F1377" s="120" t="str">
        <f>IFERROR((VLOOKUP(B1377,CREDITO_FINANCEIRO!A:G,4,FALSE)),"")</f>
        <v/>
      </c>
      <c r="G1377" s="120" t="e">
        <f>VLOOKUP(B1377,CREDITO_FINANCEIRO!A:G,6,FALSE)</f>
        <v>#N/A</v>
      </c>
      <c r="H1377" s="120" t="e">
        <f>VLOOKUP(B1377,CREDITO_FINANCEIRO!A:G,7,FALSE)</f>
        <v>#N/A</v>
      </c>
      <c r="I1377" s="91" t="e">
        <f>VLOOKUP(B1377,CREDITO_FINANCEIRO!A:K,10,FALSE)</f>
        <v>#N/A</v>
      </c>
      <c r="J1377" s="91" t="e">
        <f>VLOOKUP(B1377,CREDITO_FINANCEIRO!A:K,11,FALSE)</f>
        <v>#N/A</v>
      </c>
      <c r="K1377" s="91" t="e">
        <f>VLOOKUP(B1377,CREDITO_FINANCEIRO!A:L,12,FALSE)</f>
        <v>#N/A</v>
      </c>
      <c r="L1377" s="110" t="e">
        <f t="shared" si="210"/>
        <v>#N/A</v>
      </c>
      <c r="M1377" s="2" t="e">
        <f t="shared" si="211"/>
        <v>#N/A</v>
      </c>
      <c r="N1377" s="111" t="e">
        <f>VLOOKUP(Tabela4[[#This Row],[Proposta de Referência]],SIMP_CF!A:K,9,FALSE)</f>
        <v>#N/A</v>
      </c>
      <c r="O1377" s="111" t="e">
        <f>VLOOKUP(Tabela4[[#This Row],[Proposta de Referência]],SIMP_CF!A:K,8,FALSE)</f>
        <v>#N/A</v>
      </c>
      <c r="P1377" s="112" t="e">
        <f t="shared" si="212"/>
        <v>#N/A</v>
      </c>
      <c r="Q1377" s="112" t="e">
        <f t="shared" si="213"/>
        <v>#N/A</v>
      </c>
      <c r="R1377" t="e">
        <f t="shared" si="219"/>
        <v>#N/A</v>
      </c>
      <c r="S1377" s="108" t="e">
        <f t="shared" si="214"/>
        <v>#N/A</v>
      </c>
      <c r="T1377" s="108" t="e">
        <f t="shared" si="215"/>
        <v>#N/A</v>
      </c>
      <c r="U1377" s="110" t="e">
        <f t="shared" si="216"/>
        <v>#N/A</v>
      </c>
      <c r="V1377" t="e">
        <f t="shared" si="217"/>
        <v>#N/A</v>
      </c>
      <c r="W1377" t="str">
        <f t="shared" si="218"/>
        <v/>
      </c>
      <c r="X1377" s="24" t="str">
        <f>IFERROR(VLOOKUP(W1377,HOSPITAIS_COM_DIVIDAS!A:E,5,FALSE),"")</f>
        <v/>
      </c>
    </row>
    <row r="1378" spans="1:24" x14ac:dyDescent="0.25">
      <c r="A1378" s="52" t="str">
        <f>IFERROR((Tabela4[[#This Row],[Status da Proposta]]),"")</f>
        <v/>
      </c>
      <c r="B1378" s="121">
        <f>IFERROR((CREDITO_FINANCEIRO!A1378),"")</f>
        <v>0</v>
      </c>
      <c r="C1378" s="120" t="str">
        <f>IFERROR((VLOOKUP(B1378,CREDITO_FINANCEIRO!A:B,2,FALSE)),"")</f>
        <v/>
      </c>
      <c r="D1378" s="94" t="str">
        <f>IFERROR((VLOOKUP(B1378,CREDITO_FINANCEIRO!A:E,5,FALSE)),"")</f>
        <v/>
      </c>
      <c r="E1378" s="95" t="str">
        <f>IFERROR((VLOOKUP(B1378,CREDITO_FINANCEIRO!A:C,3,FALSE)),"")</f>
        <v/>
      </c>
      <c r="F1378" s="120" t="str">
        <f>IFERROR((VLOOKUP(B1378,CREDITO_FINANCEIRO!A:G,4,FALSE)),"")</f>
        <v/>
      </c>
      <c r="G1378" s="120" t="e">
        <f>VLOOKUP(B1378,CREDITO_FINANCEIRO!A:G,6,FALSE)</f>
        <v>#N/A</v>
      </c>
      <c r="H1378" s="120" t="e">
        <f>VLOOKUP(B1378,CREDITO_FINANCEIRO!A:G,7,FALSE)</f>
        <v>#N/A</v>
      </c>
      <c r="I1378" s="91" t="e">
        <f>VLOOKUP(B1378,CREDITO_FINANCEIRO!A:K,10,FALSE)</f>
        <v>#N/A</v>
      </c>
      <c r="J1378" s="91" t="e">
        <f>VLOOKUP(B1378,CREDITO_FINANCEIRO!A:K,11,FALSE)</f>
        <v>#N/A</v>
      </c>
      <c r="K1378" s="91" t="e">
        <f>VLOOKUP(B1378,CREDITO_FINANCEIRO!A:L,12,FALSE)</f>
        <v>#N/A</v>
      </c>
      <c r="L1378" s="110" t="e">
        <f t="shared" si="210"/>
        <v>#N/A</v>
      </c>
      <c r="M1378" s="2" t="e">
        <f t="shared" si="211"/>
        <v>#N/A</v>
      </c>
      <c r="N1378" s="111" t="e">
        <f>VLOOKUP(Tabela4[[#This Row],[Proposta de Referência]],SIMP_CF!A:K,9,FALSE)</f>
        <v>#N/A</v>
      </c>
      <c r="O1378" s="111" t="e">
        <f>VLOOKUP(Tabela4[[#This Row],[Proposta de Referência]],SIMP_CF!A:K,8,FALSE)</f>
        <v>#N/A</v>
      </c>
      <c r="P1378" s="112" t="e">
        <f t="shared" si="212"/>
        <v>#N/A</v>
      </c>
      <c r="Q1378" s="112" t="e">
        <f t="shared" si="213"/>
        <v>#N/A</v>
      </c>
      <c r="R1378" t="e">
        <f t="shared" si="219"/>
        <v>#N/A</v>
      </c>
      <c r="S1378" s="108" t="e">
        <f t="shared" si="214"/>
        <v>#N/A</v>
      </c>
      <c r="T1378" s="108" t="e">
        <f t="shared" si="215"/>
        <v>#N/A</v>
      </c>
      <c r="U1378" s="110" t="e">
        <f t="shared" si="216"/>
        <v>#N/A</v>
      </c>
      <c r="V1378" t="e">
        <f t="shared" si="217"/>
        <v>#N/A</v>
      </c>
      <c r="W1378" t="str">
        <f t="shared" si="218"/>
        <v/>
      </c>
      <c r="X1378" s="24" t="str">
        <f>IFERROR(VLOOKUP(W1378,HOSPITAIS_COM_DIVIDAS!A:E,5,FALSE),"")</f>
        <v/>
      </c>
    </row>
    <row r="1379" spans="1:24" x14ac:dyDescent="0.25">
      <c r="A1379" s="52" t="str">
        <f>IFERROR((Tabela4[[#This Row],[Status da Proposta]]),"")</f>
        <v/>
      </c>
      <c r="B1379" s="121">
        <f>IFERROR((CREDITO_FINANCEIRO!A1379),"")</f>
        <v>0</v>
      </c>
      <c r="C1379" s="120" t="str">
        <f>IFERROR((VLOOKUP(B1379,CREDITO_FINANCEIRO!A:B,2,FALSE)),"")</f>
        <v/>
      </c>
      <c r="D1379" s="94" t="str">
        <f>IFERROR((VLOOKUP(B1379,CREDITO_FINANCEIRO!A:E,5,FALSE)),"")</f>
        <v/>
      </c>
      <c r="E1379" s="95" t="str">
        <f>IFERROR((VLOOKUP(B1379,CREDITO_FINANCEIRO!A:C,3,FALSE)),"")</f>
        <v/>
      </c>
      <c r="F1379" s="120" t="str">
        <f>IFERROR((VLOOKUP(B1379,CREDITO_FINANCEIRO!A:G,4,FALSE)),"")</f>
        <v/>
      </c>
      <c r="G1379" s="120" t="e">
        <f>VLOOKUP(B1379,CREDITO_FINANCEIRO!A:G,6,FALSE)</f>
        <v>#N/A</v>
      </c>
      <c r="H1379" s="120" t="e">
        <f>VLOOKUP(B1379,CREDITO_FINANCEIRO!A:G,7,FALSE)</f>
        <v>#N/A</v>
      </c>
      <c r="I1379" s="91" t="e">
        <f>VLOOKUP(B1379,CREDITO_FINANCEIRO!A:K,10,FALSE)</f>
        <v>#N/A</v>
      </c>
      <c r="J1379" s="91" t="e">
        <f>VLOOKUP(B1379,CREDITO_FINANCEIRO!A:K,11,FALSE)</f>
        <v>#N/A</v>
      </c>
      <c r="K1379" s="91" t="e">
        <f>VLOOKUP(B1379,CREDITO_FINANCEIRO!A:L,12,FALSE)</f>
        <v>#N/A</v>
      </c>
      <c r="L1379" s="110" t="e">
        <f t="shared" si="210"/>
        <v>#N/A</v>
      </c>
      <c r="M1379" s="2" t="e">
        <f t="shared" si="211"/>
        <v>#N/A</v>
      </c>
      <c r="N1379" s="111" t="e">
        <f>VLOOKUP(Tabela4[[#This Row],[Proposta de Referência]],SIMP_CF!A:K,9,FALSE)</f>
        <v>#N/A</v>
      </c>
      <c r="O1379" s="111" t="e">
        <f>VLOOKUP(Tabela4[[#This Row],[Proposta de Referência]],SIMP_CF!A:K,8,FALSE)</f>
        <v>#N/A</v>
      </c>
      <c r="P1379" s="112" t="e">
        <f t="shared" si="212"/>
        <v>#N/A</v>
      </c>
      <c r="Q1379" s="112" t="e">
        <f t="shared" si="213"/>
        <v>#N/A</v>
      </c>
      <c r="R1379" t="e">
        <f t="shared" si="219"/>
        <v>#N/A</v>
      </c>
      <c r="S1379" s="108" t="e">
        <f t="shared" si="214"/>
        <v>#N/A</v>
      </c>
      <c r="T1379" s="108" t="e">
        <f t="shared" si="215"/>
        <v>#N/A</v>
      </c>
      <c r="U1379" s="110" t="e">
        <f t="shared" si="216"/>
        <v>#N/A</v>
      </c>
      <c r="V1379" t="e">
        <f t="shared" si="217"/>
        <v>#N/A</v>
      </c>
      <c r="W1379" t="str">
        <f t="shared" si="218"/>
        <v/>
      </c>
      <c r="X1379" s="24" t="str">
        <f>IFERROR(VLOOKUP(W1379,HOSPITAIS_COM_DIVIDAS!A:E,5,FALSE),"")</f>
        <v/>
      </c>
    </row>
    <row r="1380" spans="1:24" x14ac:dyDescent="0.25">
      <c r="A1380" s="52" t="str">
        <f>IFERROR((Tabela4[[#This Row],[Status da Proposta]]),"")</f>
        <v/>
      </c>
      <c r="B1380" s="121">
        <f>IFERROR((CREDITO_FINANCEIRO!A1380),"")</f>
        <v>0</v>
      </c>
      <c r="C1380" s="120" t="str">
        <f>IFERROR((VLOOKUP(B1380,CREDITO_FINANCEIRO!A:B,2,FALSE)),"")</f>
        <v/>
      </c>
      <c r="D1380" s="94" t="str">
        <f>IFERROR((VLOOKUP(B1380,CREDITO_FINANCEIRO!A:E,5,FALSE)),"")</f>
        <v/>
      </c>
      <c r="E1380" s="95" t="str">
        <f>IFERROR((VLOOKUP(B1380,CREDITO_FINANCEIRO!A:C,3,FALSE)),"")</f>
        <v/>
      </c>
      <c r="F1380" s="120" t="str">
        <f>IFERROR((VLOOKUP(B1380,CREDITO_FINANCEIRO!A:G,4,FALSE)),"")</f>
        <v/>
      </c>
      <c r="G1380" s="120" t="e">
        <f>VLOOKUP(B1380,CREDITO_FINANCEIRO!A:G,6,FALSE)</f>
        <v>#N/A</v>
      </c>
      <c r="H1380" s="120" t="e">
        <f>VLOOKUP(B1380,CREDITO_FINANCEIRO!A:G,7,FALSE)</f>
        <v>#N/A</v>
      </c>
      <c r="I1380" s="91" t="e">
        <f>VLOOKUP(B1380,CREDITO_FINANCEIRO!A:K,10,FALSE)</f>
        <v>#N/A</v>
      </c>
      <c r="J1380" s="91" t="e">
        <f>VLOOKUP(B1380,CREDITO_FINANCEIRO!A:K,11,FALSE)</f>
        <v>#N/A</v>
      </c>
      <c r="K1380" s="91" t="e">
        <f>VLOOKUP(B1380,CREDITO_FINANCEIRO!A:L,12,FALSE)</f>
        <v>#N/A</v>
      </c>
      <c r="L1380" s="110" t="e">
        <f t="shared" si="210"/>
        <v>#N/A</v>
      </c>
      <c r="M1380" s="2" t="e">
        <f t="shared" si="211"/>
        <v>#N/A</v>
      </c>
      <c r="N1380" s="111" t="e">
        <f>VLOOKUP(Tabela4[[#This Row],[Proposta de Referência]],SIMP_CF!A:K,9,FALSE)</f>
        <v>#N/A</v>
      </c>
      <c r="O1380" s="111" t="e">
        <f>VLOOKUP(Tabela4[[#This Row],[Proposta de Referência]],SIMP_CF!A:K,8,FALSE)</f>
        <v>#N/A</v>
      </c>
      <c r="P1380" s="112" t="e">
        <f t="shared" si="212"/>
        <v>#N/A</v>
      </c>
      <c r="Q1380" s="112" t="e">
        <f t="shared" si="213"/>
        <v>#N/A</v>
      </c>
      <c r="R1380" t="e">
        <f t="shared" si="219"/>
        <v>#N/A</v>
      </c>
      <c r="S1380" s="108" t="e">
        <f t="shared" si="214"/>
        <v>#N/A</v>
      </c>
      <c r="T1380" s="108" t="e">
        <f t="shared" si="215"/>
        <v>#N/A</v>
      </c>
      <c r="U1380" s="110" t="e">
        <f t="shared" si="216"/>
        <v>#N/A</v>
      </c>
      <c r="V1380" t="e">
        <f t="shared" si="217"/>
        <v>#N/A</v>
      </c>
      <c r="W1380" t="str">
        <f t="shared" si="218"/>
        <v/>
      </c>
      <c r="X1380" s="24" t="str">
        <f>IFERROR(VLOOKUP(W1380,HOSPITAIS_COM_DIVIDAS!A:E,5,FALSE),"")</f>
        <v/>
      </c>
    </row>
    <row r="1381" spans="1:24" x14ac:dyDescent="0.25">
      <c r="A1381" s="52" t="str">
        <f>IFERROR((Tabela4[[#This Row],[Status da Proposta]]),"")</f>
        <v/>
      </c>
      <c r="B1381" s="121">
        <f>IFERROR((CREDITO_FINANCEIRO!A1381),"")</f>
        <v>0</v>
      </c>
      <c r="C1381" s="120" t="str">
        <f>IFERROR((VLOOKUP(B1381,CREDITO_FINANCEIRO!A:B,2,FALSE)),"")</f>
        <v/>
      </c>
      <c r="D1381" s="94" t="str">
        <f>IFERROR((VLOOKUP(B1381,CREDITO_FINANCEIRO!A:E,5,FALSE)),"")</f>
        <v/>
      </c>
      <c r="E1381" s="95" t="str">
        <f>IFERROR((VLOOKUP(B1381,CREDITO_FINANCEIRO!A:C,3,FALSE)),"")</f>
        <v/>
      </c>
      <c r="F1381" s="120" t="str">
        <f>IFERROR((VLOOKUP(B1381,CREDITO_FINANCEIRO!A:G,4,FALSE)),"")</f>
        <v/>
      </c>
      <c r="G1381" s="120" t="e">
        <f>VLOOKUP(B1381,CREDITO_FINANCEIRO!A:G,6,FALSE)</f>
        <v>#N/A</v>
      </c>
      <c r="H1381" s="120" t="e">
        <f>VLOOKUP(B1381,CREDITO_FINANCEIRO!A:G,7,FALSE)</f>
        <v>#N/A</v>
      </c>
      <c r="I1381" s="91" t="e">
        <f>VLOOKUP(B1381,CREDITO_FINANCEIRO!A:K,10,FALSE)</f>
        <v>#N/A</v>
      </c>
      <c r="J1381" s="91" t="e">
        <f>VLOOKUP(B1381,CREDITO_FINANCEIRO!A:K,11,FALSE)</f>
        <v>#N/A</v>
      </c>
      <c r="K1381" s="91" t="e">
        <f>VLOOKUP(B1381,CREDITO_FINANCEIRO!A:L,12,FALSE)</f>
        <v>#N/A</v>
      </c>
      <c r="L1381" s="110" t="e">
        <f t="shared" si="210"/>
        <v>#N/A</v>
      </c>
      <c r="M1381" s="2" t="e">
        <f t="shared" si="211"/>
        <v>#N/A</v>
      </c>
      <c r="N1381" s="111" t="e">
        <f>VLOOKUP(Tabela4[[#This Row],[Proposta de Referência]],SIMP_CF!A:K,9,FALSE)</f>
        <v>#N/A</v>
      </c>
      <c r="O1381" s="111" t="e">
        <f>VLOOKUP(Tabela4[[#This Row],[Proposta de Referência]],SIMP_CF!A:K,8,FALSE)</f>
        <v>#N/A</v>
      </c>
      <c r="P1381" s="112" t="e">
        <f t="shared" si="212"/>
        <v>#N/A</v>
      </c>
      <c r="Q1381" s="112" t="e">
        <f t="shared" si="213"/>
        <v>#N/A</v>
      </c>
      <c r="R1381" t="e">
        <f t="shared" si="219"/>
        <v>#N/A</v>
      </c>
      <c r="S1381" s="108" t="e">
        <f t="shared" si="214"/>
        <v>#N/A</v>
      </c>
      <c r="T1381" s="108" t="e">
        <f t="shared" si="215"/>
        <v>#N/A</v>
      </c>
      <c r="U1381" s="110" t="e">
        <f t="shared" si="216"/>
        <v>#N/A</v>
      </c>
      <c r="V1381" t="e">
        <f t="shared" si="217"/>
        <v>#N/A</v>
      </c>
      <c r="W1381" t="str">
        <f t="shared" si="218"/>
        <v/>
      </c>
      <c r="X1381" s="24" t="str">
        <f>IFERROR(VLOOKUP(W1381,HOSPITAIS_COM_DIVIDAS!A:E,5,FALSE),"")</f>
        <v/>
      </c>
    </row>
    <row r="1382" spans="1:24" x14ac:dyDescent="0.25">
      <c r="A1382" s="52" t="str">
        <f>IFERROR((Tabela4[[#This Row],[Status da Proposta]]),"")</f>
        <v/>
      </c>
      <c r="B1382" s="121">
        <f>IFERROR((CREDITO_FINANCEIRO!A1382),"")</f>
        <v>0</v>
      </c>
      <c r="C1382" s="120" t="str">
        <f>IFERROR((VLOOKUP(B1382,CREDITO_FINANCEIRO!A:B,2,FALSE)),"")</f>
        <v/>
      </c>
      <c r="D1382" s="94" t="str">
        <f>IFERROR((VLOOKUP(B1382,CREDITO_FINANCEIRO!A:E,5,FALSE)),"")</f>
        <v/>
      </c>
      <c r="E1382" s="95" t="str">
        <f>IFERROR((VLOOKUP(B1382,CREDITO_FINANCEIRO!A:C,3,FALSE)),"")</f>
        <v/>
      </c>
      <c r="F1382" s="120" t="str">
        <f>IFERROR((VLOOKUP(B1382,CREDITO_FINANCEIRO!A:G,4,FALSE)),"")</f>
        <v/>
      </c>
      <c r="G1382" s="120" t="e">
        <f>VLOOKUP(B1382,CREDITO_FINANCEIRO!A:G,6,FALSE)</f>
        <v>#N/A</v>
      </c>
      <c r="H1382" s="120" t="e">
        <f>VLOOKUP(B1382,CREDITO_FINANCEIRO!A:G,7,FALSE)</f>
        <v>#N/A</v>
      </c>
      <c r="I1382" s="91" t="e">
        <f>VLOOKUP(B1382,CREDITO_FINANCEIRO!A:K,10,FALSE)</f>
        <v>#N/A</v>
      </c>
      <c r="J1382" s="91" t="e">
        <f>VLOOKUP(B1382,CREDITO_FINANCEIRO!A:K,11,FALSE)</f>
        <v>#N/A</v>
      </c>
      <c r="K1382" s="91" t="e">
        <f>VLOOKUP(B1382,CREDITO_FINANCEIRO!A:L,12,FALSE)</f>
        <v>#N/A</v>
      </c>
      <c r="L1382" s="110" t="e">
        <f t="shared" si="210"/>
        <v>#N/A</v>
      </c>
      <c r="M1382" s="2" t="e">
        <f t="shared" si="211"/>
        <v>#N/A</v>
      </c>
      <c r="N1382" s="111" t="e">
        <f>VLOOKUP(Tabela4[[#This Row],[Proposta de Referência]],SIMP_CF!A:K,9,FALSE)</f>
        <v>#N/A</v>
      </c>
      <c r="O1382" s="111" t="e">
        <f>VLOOKUP(Tabela4[[#This Row],[Proposta de Referência]],SIMP_CF!A:K,8,FALSE)</f>
        <v>#N/A</v>
      </c>
      <c r="P1382" s="112" t="e">
        <f t="shared" si="212"/>
        <v>#N/A</v>
      </c>
      <c r="Q1382" s="112" t="e">
        <f t="shared" si="213"/>
        <v>#N/A</v>
      </c>
      <c r="R1382" t="e">
        <f t="shared" si="219"/>
        <v>#N/A</v>
      </c>
      <c r="S1382" s="108" t="e">
        <f t="shared" si="214"/>
        <v>#N/A</v>
      </c>
      <c r="T1382" s="108" t="e">
        <f t="shared" si="215"/>
        <v>#N/A</v>
      </c>
      <c r="U1382" s="110" t="e">
        <f t="shared" si="216"/>
        <v>#N/A</v>
      </c>
      <c r="V1382" t="e">
        <f t="shared" si="217"/>
        <v>#N/A</v>
      </c>
      <c r="W1382" t="str">
        <f t="shared" si="218"/>
        <v/>
      </c>
      <c r="X1382" s="24" t="str">
        <f>IFERROR(VLOOKUP(W1382,HOSPITAIS_COM_DIVIDAS!A:E,5,FALSE),"")</f>
        <v/>
      </c>
    </row>
    <row r="1383" spans="1:24" x14ac:dyDescent="0.25">
      <c r="A1383" s="52" t="str">
        <f>IFERROR((Tabela4[[#This Row],[Status da Proposta]]),"")</f>
        <v/>
      </c>
      <c r="B1383" s="121">
        <f>IFERROR((CREDITO_FINANCEIRO!A1383),"")</f>
        <v>0</v>
      </c>
      <c r="C1383" s="120" t="str">
        <f>IFERROR((VLOOKUP(B1383,CREDITO_FINANCEIRO!A:B,2,FALSE)),"")</f>
        <v/>
      </c>
      <c r="D1383" s="94" t="str">
        <f>IFERROR((VLOOKUP(B1383,CREDITO_FINANCEIRO!A:E,5,FALSE)),"")</f>
        <v/>
      </c>
      <c r="E1383" s="95" t="str">
        <f>IFERROR((VLOOKUP(B1383,CREDITO_FINANCEIRO!A:C,3,FALSE)),"")</f>
        <v/>
      </c>
      <c r="F1383" s="120" t="str">
        <f>IFERROR((VLOOKUP(B1383,CREDITO_FINANCEIRO!A:G,4,FALSE)),"")</f>
        <v/>
      </c>
      <c r="G1383" s="120" t="e">
        <f>VLOOKUP(B1383,CREDITO_FINANCEIRO!A:G,6,FALSE)</f>
        <v>#N/A</v>
      </c>
      <c r="H1383" s="120" t="e">
        <f>VLOOKUP(B1383,CREDITO_FINANCEIRO!A:G,7,FALSE)</f>
        <v>#N/A</v>
      </c>
      <c r="I1383" s="91" t="e">
        <f>VLOOKUP(B1383,CREDITO_FINANCEIRO!A:K,10,FALSE)</f>
        <v>#N/A</v>
      </c>
      <c r="J1383" s="91" t="e">
        <f>VLOOKUP(B1383,CREDITO_FINANCEIRO!A:K,11,FALSE)</f>
        <v>#N/A</v>
      </c>
      <c r="K1383" s="91" t="e">
        <f>VLOOKUP(B1383,CREDITO_FINANCEIRO!A:L,12,FALSE)</f>
        <v>#N/A</v>
      </c>
      <c r="L1383" s="110" t="e">
        <f t="shared" si="210"/>
        <v>#N/A</v>
      </c>
      <c r="M1383" s="2" t="e">
        <f t="shared" si="211"/>
        <v>#N/A</v>
      </c>
      <c r="N1383" s="111" t="e">
        <f>VLOOKUP(Tabela4[[#This Row],[Proposta de Referência]],SIMP_CF!A:K,9,FALSE)</f>
        <v>#N/A</v>
      </c>
      <c r="O1383" s="111" t="e">
        <f>VLOOKUP(Tabela4[[#This Row],[Proposta de Referência]],SIMP_CF!A:K,8,FALSE)</f>
        <v>#N/A</v>
      </c>
      <c r="P1383" s="112" t="e">
        <f t="shared" si="212"/>
        <v>#N/A</v>
      </c>
      <c r="Q1383" s="112" t="e">
        <f t="shared" si="213"/>
        <v>#N/A</v>
      </c>
      <c r="R1383" t="e">
        <f t="shared" si="219"/>
        <v>#N/A</v>
      </c>
      <c r="S1383" s="108" t="e">
        <f t="shared" si="214"/>
        <v>#N/A</v>
      </c>
      <c r="T1383" s="108" t="e">
        <f t="shared" si="215"/>
        <v>#N/A</v>
      </c>
      <c r="U1383" s="110" t="e">
        <f t="shared" si="216"/>
        <v>#N/A</v>
      </c>
      <c r="V1383" t="e">
        <f t="shared" si="217"/>
        <v>#N/A</v>
      </c>
      <c r="W1383" t="str">
        <f t="shared" si="218"/>
        <v/>
      </c>
      <c r="X1383" s="24" t="str">
        <f>IFERROR(VLOOKUP(W1383,HOSPITAIS_COM_DIVIDAS!A:E,5,FALSE),"")</f>
        <v/>
      </c>
    </row>
    <row r="1384" spans="1:24" x14ac:dyDescent="0.25">
      <c r="A1384" s="52" t="str">
        <f>IFERROR((Tabela4[[#This Row],[Status da Proposta]]),"")</f>
        <v/>
      </c>
      <c r="B1384" s="121">
        <f>IFERROR((CREDITO_FINANCEIRO!A1384),"")</f>
        <v>0</v>
      </c>
      <c r="C1384" s="120" t="str">
        <f>IFERROR((VLOOKUP(B1384,CREDITO_FINANCEIRO!A:B,2,FALSE)),"")</f>
        <v/>
      </c>
      <c r="D1384" s="94" t="str">
        <f>IFERROR((VLOOKUP(B1384,CREDITO_FINANCEIRO!A:E,5,FALSE)),"")</f>
        <v/>
      </c>
      <c r="E1384" s="95" t="str">
        <f>IFERROR((VLOOKUP(B1384,CREDITO_FINANCEIRO!A:C,3,FALSE)),"")</f>
        <v/>
      </c>
      <c r="F1384" s="120" t="str">
        <f>IFERROR((VLOOKUP(B1384,CREDITO_FINANCEIRO!A:G,4,FALSE)),"")</f>
        <v/>
      </c>
      <c r="G1384" s="120" t="e">
        <f>VLOOKUP(B1384,CREDITO_FINANCEIRO!A:G,6,FALSE)</f>
        <v>#N/A</v>
      </c>
      <c r="H1384" s="120" t="e">
        <f>VLOOKUP(B1384,CREDITO_FINANCEIRO!A:G,7,FALSE)</f>
        <v>#N/A</v>
      </c>
      <c r="I1384" s="91" t="e">
        <f>VLOOKUP(B1384,CREDITO_FINANCEIRO!A:K,10,FALSE)</f>
        <v>#N/A</v>
      </c>
      <c r="J1384" s="91" t="e">
        <f>VLOOKUP(B1384,CREDITO_FINANCEIRO!A:K,11,FALSE)</f>
        <v>#N/A</v>
      </c>
      <c r="K1384" s="91" t="e">
        <f>VLOOKUP(B1384,CREDITO_FINANCEIRO!A:L,12,FALSE)</f>
        <v>#N/A</v>
      </c>
      <c r="L1384" s="110" t="e">
        <f t="shared" si="210"/>
        <v>#N/A</v>
      </c>
      <c r="M1384" s="2" t="e">
        <f t="shared" si="211"/>
        <v>#N/A</v>
      </c>
      <c r="N1384" s="111" t="e">
        <f>VLOOKUP(Tabela4[[#This Row],[Proposta de Referência]],SIMP_CF!A:K,9,FALSE)</f>
        <v>#N/A</v>
      </c>
      <c r="O1384" s="111" t="e">
        <f>VLOOKUP(Tabela4[[#This Row],[Proposta de Referência]],SIMP_CF!A:K,8,FALSE)</f>
        <v>#N/A</v>
      </c>
      <c r="P1384" s="112" t="e">
        <f t="shared" si="212"/>
        <v>#N/A</v>
      </c>
      <c r="Q1384" s="112" t="e">
        <f t="shared" si="213"/>
        <v>#N/A</v>
      </c>
      <c r="R1384" t="e">
        <f t="shared" si="219"/>
        <v>#N/A</v>
      </c>
      <c r="S1384" s="108" t="e">
        <f t="shared" si="214"/>
        <v>#N/A</v>
      </c>
      <c r="T1384" s="108" t="e">
        <f t="shared" si="215"/>
        <v>#N/A</v>
      </c>
      <c r="U1384" s="110" t="e">
        <f t="shared" si="216"/>
        <v>#N/A</v>
      </c>
      <c r="V1384" t="e">
        <f t="shared" si="217"/>
        <v>#N/A</v>
      </c>
      <c r="W1384" t="str">
        <f t="shared" si="218"/>
        <v/>
      </c>
      <c r="X1384" s="24" t="str">
        <f>IFERROR(VLOOKUP(W1384,HOSPITAIS_COM_DIVIDAS!A:E,5,FALSE),"")</f>
        <v/>
      </c>
    </row>
    <row r="1385" spans="1:24" x14ac:dyDescent="0.25">
      <c r="A1385" s="52" t="str">
        <f>IFERROR((Tabela4[[#This Row],[Status da Proposta]]),"")</f>
        <v/>
      </c>
      <c r="B1385" s="121">
        <f>IFERROR((CREDITO_FINANCEIRO!A1385),"")</f>
        <v>0</v>
      </c>
      <c r="C1385" s="120" t="str">
        <f>IFERROR((VLOOKUP(B1385,CREDITO_FINANCEIRO!A:B,2,FALSE)),"")</f>
        <v/>
      </c>
      <c r="D1385" s="94" t="str">
        <f>IFERROR((VLOOKUP(B1385,CREDITO_FINANCEIRO!A:E,5,FALSE)),"")</f>
        <v/>
      </c>
      <c r="E1385" s="95" t="str">
        <f>IFERROR((VLOOKUP(B1385,CREDITO_FINANCEIRO!A:C,3,FALSE)),"")</f>
        <v/>
      </c>
      <c r="F1385" s="120" t="str">
        <f>IFERROR((VLOOKUP(B1385,CREDITO_FINANCEIRO!A:G,4,FALSE)),"")</f>
        <v/>
      </c>
      <c r="G1385" s="120" t="e">
        <f>VLOOKUP(B1385,CREDITO_FINANCEIRO!A:G,6,FALSE)</f>
        <v>#N/A</v>
      </c>
      <c r="H1385" s="120" t="e">
        <f>VLOOKUP(B1385,CREDITO_FINANCEIRO!A:G,7,FALSE)</f>
        <v>#N/A</v>
      </c>
      <c r="I1385" s="91" t="e">
        <f>VLOOKUP(B1385,CREDITO_FINANCEIRO!A:K,10,FALSE)</f>
        <v>#N/A</v>
      </c>
      <c r="J1385" s="91" t="e">
        <f>VLOOKUP(B1385,CREDITO_FINANCEIRO!A:K,11,FALSE)</f>
        <v>#N/A</v>
      </c>
      <c r="K1385" s="91" t="e">
        <f>VLOOKUP(B1385,CREDITO_FINANCEIRO!A:L,12,FALSE)</f>
        <v>#N/A</v>
      </c>
      <c r="L1385" s="110" t="e">
        <f t="shared" si="210"/>
        <v>#N/A</v>
      </c>
      <c r="M1385" s="2" t="e">
        <f t="shared" si="211"/>
        <v>#N/A</v>
      </c>
      <c r="N1385" s="111" t="e">
        <f>VLOOKUP(Tabela4[[#This Row],[Proposta de Referência]],SIMP_CF!A:K,9,FALSE)</f>
        <v>#N/A</v>
      </c>
      <c r="O1385" s="111" t="e">
        <f>VLOOKUP(Tabela4[[#This Row],[Proposta de Referência]],SIMP_CF!A:K,8,FALSE)</f>
        <v>#N/A</v>
      </c>
      <c r="P1385" s="112" t="e">
        <f t="shared" si="212"/>
        <v>#N/A</v>
      </c>
      <c r="Q1385" s="112" t="e">
        <f t="shared" si="213"/>
        <v>#N/A</v>
      </c>
      <c r="R1385" t="e">
        <f t="shared" si="219"/>
        <v>#N/A</v>
      </c>
      <c r="S1385" s="108" t="e">
        <f t="shared" si="214"/>
        <v>#N/A</v>
      </c>
      <c r="T1385" s="108" t="e">
        <f t="shared" si="215"/>
        <v>#N/A</v>
      </c>
      <c r="U1385" s="110" t="e">
        <f t="shared" si="216"/>
        <v>#N/A</v>
      </c>
      <c r="V1385" t="e">
        <f t="shared" si="217"/>
        <v>#N/A</v>
      </c>
      <c r="W1385" t="str">
        <f t="shared" si="218"/>
        <v/>
      </c>
      <c r="X1385" s="24" t="str">
        <f>IFERROR(VLOOKUP(W1385,HOSPITAIS_COM_DIVIDAS!A:E,5,FALSE),"")</f>
        <v/>
      </c>
    </row>
    <row r="1386" spans="1:24" x14ac:dyDescent="0.25">
      <c r="A1386" s="52" t="str">
        <f>IFERROR((Tabela4[[#This Row],[Status da Proposta]]),"")</f>
        <v/>
      </c>
      <c r="B1386" s="121">
        <f>IFERROR((CREDITO_FINANCEIRO!A1386),"")</f>
        <v>0</v>
      </c>
      <c r="C1386" s="120" t="str">
        <f>IFERROR((VLOOKUP(B1386,CREDITO_FINANCEIRO!A:B,2,FALSE)),"")</f>
        <v/>
      </c>
      <c r="D1386" s="94" t="str">
        <f>IFERROR((VLOOKUP(B1386,CREDITO_FINANCEIRO!A:E,5,FALSE)),"")</f>
        <v/>
      </c>
      <c r="E1386" s="95" t="str">
        <f>IFERROR((VLOOKUP(B1386,CREDITO_FINANCEIRO!A:C,3,FALSE)),"")</f>
        <v/>
      </c>
      <c r="F1386" s="120" t="str">
        <f>IFERROR((VLOOKUP(B1386,CREDITO_FINANCEIRO!A:G,4,FALSE)),"")</f>
        <v/>
      </c>
      <c r="G1386" s="120" t="e">
        <f>VLOOKUP(B1386,CREDITO_FINANCEIRO!A:G,6,FALSE)</f>
        <v>#N/A</v>
      </c>
      <c r="H1386" s="120" t="e">
        <f>VLOOKUP(B1386,CREDITO_FINANCEIRO!A:G,7,FALSE)</f>
        <v>#N/A</v>
      </c>
      <c r="I1386" s="91" t="e">
        <f>VLOOKUP(B1386,CREDITO_FINANCEIRO!A:K,10,FALSE)</f>
        <v>#N/A</v>
      </c>
      <c r="J1386" s="91" t="e">
        <f>VLOOKUP(B1386,CREDITO_FINANCEIRO!A:K,11,FALSE)</f>
        <v>#N/A</v>
      </c>
      <c r="K1386" s="91" t="e">
        <f>VLOOKUP(B1386,CREDITO_FINANCEIRO!A:L,12,FALSE)</f>
        <v>#N/A</v>
      </c>
      <c r="L1386" s="110" t="e">
        <f t="shared" si="210"/>
        <v>#N/A</v>
      </c>
      <c r="M1386" s="2" t="e">
        <f t="shared" si="211"/>
        <v>#N/A</v>
      </c>
      <c r="N1386" s="111" t="e">
        <f>VLOOKUP(Tabela4[[#This Row],[Proposta de Referência]],SIMP_CF!A:K,9,FALSE)</f>
        <v>#N/A</v>
      </c>
      <c r="O1386" s="111" t="e">
        <f>VLOOKUP(Tabela4[[#This Row],[Proposta de Referência]],SIMP_CF!A:K,8,FALSE)</f>
        <v>#N/A</v>
      </c>
      <c r="P1386" s="112" t="e">
        <f t="shared" si="212"/>
        <v>#N/A</v>
      </c>
      <c r="Q1386" s="112" t="e">
        <f t="shared" si="213"/>
        <v>#N/A</v>
      </c>
      <c r="R1386" t="e">
        <f t="shared" si="219"/>
        <v>#N/A</v>
      </c>
      <c r="S1386" s="108" t="e">
        <f t="shared" si="214"/>
        <v>#N/A</v>
      </c>
      <c r="T1386" s="108" t="e">
        <f t="shared" si="215"/>
        <v>#N/A</v>
      </c>
      <c r="U1386" s="110" t="e">
        <f t="shared" si="216"/>
        <v>#N/A</v>
      </c>
      <c r="V1386" t="e">
        <f t="shared" si="217"/>
        <v>#N/A</v>
      </c>
      <c r="W1386" t="str">
        <f t="shared" si="218"/>
        <v/>
      </c>
      <c r="X1386" s="24" t="str">
        <f>IFERROR(VLOOKUP(W1386,HOSPITAIS_COM_DIVIDAS!A:E,5,FALSE),"")</f>
        <v/>
      </c>
    </row>
    <row r="1387" spans="1:24" x14ac:dyDescent="0.25">
      <c r="A1387" s="52" t="str">
        <f>IFERROR((Tabela4[[#This Row],[Status da Proposta]]),"")</f>
        <v/>
      </c>
      <c r="B1387" s="121">
        <f>IFERROR((CREDITO_FINANCEIRO!A1387),"")</f>
        <v>0</v>
      </c>
      <c r="C1387" s="120" t="str">
        <f>IFERROR((VLOOKUP(B1387,CREDITO_FINANCEIRO!A:B,2,FALSE)),"")</f>
        <v/>
      </c>
      <c r="D1387" s="94" t="str">
        <f>IFERROR((VLOOKUP(B1387,CREDITO_FINANCEIRO!A:E,5,FALSE)),"")</f>
        <v/>
      </c>
      <c r="E1387" s="95" t="str">
        <f>IFERROR((VLOOKUP(B1387,CREDITO_FINANCEIRO!A:C,3,FALSE)),"")</f>
        <v/>
      </c>
      <c r="F1387" s="120" t="str">
        <f>IFERROR((VLOOKUP(B1387,CREDITO_FINANCEIRO!A:G,4,FALSE)),"")</f>
        <v/>
      </c>
      <c r="G1387" s="120" t="e">
        <f>VLOOKUP(B1387,CREDITO_FINANCEIRO!A:G,6,FALSE)</f>
        <v>#N/A</v>
      </c>
      <c r="H1387" s="120" t="e">
        <f>VLOOKUP(B1387,CREDITO_FINANCEIRO!A:G,7,FALSE)</f>
        <v>#N/A</v>
      </c>
      <c r="I1387" s="91" t="e">
        <f>VLOOKUP(B1387,CREDITO_FINANCEIRO!A:K,10,FALSE)</f>
        <v>#N/A</v>
      </c>
      <c r="J1387" s="91" t="e">
        <f>VLOOKUP(B1387,CREDITO_FINANCEIRO!A:K,11,FALSE)</f>
        <v>#N/A</v>
      </c>
      <c r="K1387" s="91" t="e">
        <f>VLOOKUP(B1387,CREDITO_FINANCEIRO!A:L,12,FALSE)</f>
        <v>#N/A</v>
      </c>
      <c r="L1387" s="110" t="e">
        <f t="shared" si="210"/>
        <v>#N/A</v>
      </c>
      <c r="M1387" s="2" t="e">
        <f t="shared" si="211"/>
        <v>#N/A</v>
      </c>
      <c r="N1387" s="111" t="e">
        <f>VLOOKUP(Tabela4[[#This Row],[Proposta de Referência]],SIMP_CF!A:K,9,FALSE)</f>
        <v>#N/A</v>
      </c>
      <c r="O1387" s="111" t="e">
        <f>VLOOKUP(Tabela4[[#This Row],[Proposta de Referência]],SIMP_CF!A:K,8,FALSE)</f>
        <v>#N/A</v>
      </c>
      <c r="P1387" s="112" t="e">
        <f t="shared" si="212"/>
        <v>#N/A</v>
      </c>
      <c r="Q1387" s="112" t="e">
        <f t="shared" si="213"/>
        <v>#N/A</v>
      </c>
      <c r="R1387" t="e">
        <f t="shared" si="219"/>
        <v>#N/A</v>
      </c>
      <c r="S1387" s="108" t="e">
        <f t="shared" si="214"/>
        <v>#N/A</v>
      </c>
      <c r="T1387" s="108" t="e">
        <f t="shared" si="215"/>
        <v>#N/A</v>
      </c>
      <c r="U1387" s="110" t="e">
        <f t="shared" si="216"/>
        <v>#N/A</v>
      </c>
      <c r="V1387" t="e">
        <f t="shared" si="217"/>
        <v>#N/A</v>
      </c>
      <c r="W1387" t="str">
        <f t="shared" si="218"/>
        <v/>
      </c>
      <c r="X1387" s="24" t="str">
        <f>IFERROR(VLOOKUP(W1387,HOSPITAIS_COM_DIVIDAS!A:E,5,FALSE),"")</f>
        <v/>
      </c>
    </row>
    <row r="1388" spans="1:24" x14ac:dyDescent="0.25">
      <c r="A1388" s="52" t="str">
        <f>IFERROR((Tabela4[[#This Row],[Status da Proposta]]),"")</f>
        <v/>
      </c>
      <c r="B1388" s="121">
        <f>IFERROR((CREDITO_FINANCEIRO!A1388),"")</f>
        <v>0</v>
      </c>
      <c r="C1388" s="120" t="str">
        <f>IFERROR((VLOOKUP(B1388,CREDITO_FINANCEIRO!A:B,2,FALSE)),"")</f>
        <v/>
      </c>
      <c r="D1388" s="94" t="str">
        <f>IFERROR((VLOOKUP(B1388,CREDITO_FINANCEIRO!A:E,5,FALSE)),"")</f>
        <v/>
      </c>
      <c r="E1388" s="95" t="str">
        <f>IFERROR((VLOOKUP(B1388,CREDITO_FINANCEIRO!A:C,3,FALSE)),"")</f>
        <v/>
      </c>
      <c r="F1388" s="120" t="str">
        <f>IFERROR((VLOOKUP(B1388,CREDITO_FINANCEIRO!A:G,4,FALSE)),"")</f>
        <v/>
      </c>
      <c r="G1388" s="120" t="e">
        <f>VLOOKUP(B1388,CREDITO_FINANCEIRO!A:G,6,FALSE)</f>
        <v>#N/A</v>
      </c>
      <c r="H1388" s="120" t="e">
        <f>VLOOKUP(B1388,CREDITO_FINANCEIRO!A:G,7,FALSE)</f>
        <v>#N/A</v>
      </c>
      <c r="I1388" s="91" t="e">
        <f>VLOOKUP(B1388,CREDITO_FINANCEIRO!A:K,10,FALSE)</f>
        <v>#N/A</v>
      </c>
      <c r="J1388" s="91" t="e">
        <f>VLOOKUP(B1388,CREDITO_FINANCEIRO!A:K,11,FALSE)</f>
        <v>#N/A</v>
      </c>
      <c r="K1388" s="91" t="e">
        <f>VLOOKUP(B1388,CREDITO_FINANCEIRO!A:L,12,FALSE)</f>
        <v>#N/A</v>
      </c>
      <c r="L1388" s="110" t="e">
        <f t="shared" si="210"/>
        <v>#N/A</v>
      </c>
      <c r="M1388" s="2" t="e">
        <f t="shared" si="211"/>
        <v>#N/A</v>
      </c>
      <c r="N1388" s="111" t="e">
        <f>VLOOKUP(Tabela4[[#This Row],[Proposta de Referência]],SIMP_CF!A:K,9,FALSE)</f>
        <v>#N/A</v>
      </c>
      <c r="O1388" s="111" t="e">
        <f>VLOOKUP(Tabela4[[#This Row],[Proposta de Referência]],SIMP_CF!A:K,8,FALSE)</f>
        <v>#N/A</v>
      </c>
      <c r="P1388" s="112" t="e">
        <f t="shared" si="212"/>
        <v>#N/A</v>
      </c>
      <c r="Q1388" s="112" t="e">
        <f t="shared" si="213"/>
        <v>#N/A</v>
      </c>
      <c r="R1388" t="e">
        <f t="shared" si="219"/>
        <v>#N/A</v>
      </c>
      <c r="S1388" s="108" t="e">
        <f t="shared" si="214"/>
        <v>#N/A</v>
      </c>
      <c r="T1388" s="108" t="e">
        <f t="shared" si="215"/>
        <v>#N/A</v>
      </c>
      <c r="U1388" s="110" t="e">
        <f t="shared" si="216"/>
        <v>#N/A</v>
      </c>
      <c r="V1388" t="e">
        <f t="shared" si="217"/>
        <v>#N/A</v>
      </c>
      <c r="W1388" t="str">
        <f t="shared" si="218"/>
        <v/>
      </c>
      <c r="X1388" s="24" t="str">
        <f>IFERROR(VLOOKUP(W1388,HOSPITAIS_COM_DIVIDAS!A:E,5,FALSE),"")</f>
        <v/>
      </c>
    </row>
    <row r="1389" spans="1:24" x14ac:dyDescent="0.25">
      <c r="A1389" s="52" t="str">
        <f>IFERROR((Tabela4[[#This Row],[Status da Proposta]]),"")</f>
        <v/>
      </c>
      <c r="B1389" s="121">
        <f>IFERROR((CREDITO_FINANCEIRO!A1389),"")</f>
        <v>0</v>
      </c>
      <c r="C1389" s="120" t="str">
        <f>IFERROR((VLOOKUP(B1389,CREDITO_FINANCEIRO!A:B,2,FALSE)),"")</f>
        <v/>
      </c>
      <c r="D1389" s="94" t="str">
        <f>IFERROR((VLOOKUP(B1389,CREDITO_FINANCEIRO!A:E,5,FALSE)),"")</f>
        <v/>
      </c>
      <c r="E1389" s="95" t="str">
        <f>IFERROR((VLOOKUP(B1389,CREDITO_FINANCEIRO!A:C,3,FALSE)),"")</f>
        <v/>
      </c>
      <c r="F1389" s="120" t="str">
        <f>IFERROR((VLOOKUP(B1389,CREDITO_FINANCEIRO!A:G,4,FALSE)),"")</f>
        <v/>
      </c>
      <c r="G1389" s="120" t="e">
        <f>VLOOKUP(B1389,CREDITO_FINANCEIRO!A:G,6,FALSE)</f>
        <v>#N/A</v>
      </c>
      <c r="H1389" s="120" t="e">
        <f>VLOOKUP(B1389,CREDITO_FINANCEIRO!A:G,7,FALSE)</f>
        <v>#N/A</v>
      </c>
      <c r="I1389" s="91" t="e">
        <f>VLOOKUP(B1389,CREDITO_FINANCEIRO!A:K,10,FALSE)</f>
        <v>#N/A</v>
      </c>
      <c r="J1389" s="91" t="e">
        <f>VLOOKUP(B1389,CREDITO_FINANCEIRO!A:K,11,FALSE)</f>
        <v>#N/A</v>
      </c>
      <c r="K1389" s="91" t="e">
        <f>VLOOKUP(B1389,CREDITO_FINANCEIRO!A:L,12,FALSE)</f>
        <v>#N/A</v>
      </c>
      <c r="L1389" s="110" t="e">
        <f t="shared" si="210"/>
        <v>#N/A</v>
      </c>
      <c r="M1389" s="2" t="e">
        <f t="shared" si="211"/>
        <v>#N/A</v>
      </c>
      <c r="N1389" s="111" t="e">
        <f>VLOOKUP(Tabela4[[#This Row],[Proposta de Referência]],SIMP_CF!A:K,9,FALSE)</f>
        <v>#N/A</v>
      </c>
      <c r="O1389" s="111" t="e">
        <f>VLOOKUP(Tabela4[[#This Row],[Proposta de Referência]],SIMP_CF!A:K,8,FALSE)</f>
        <v>#N/A</v>
      </c>
      <c r="P1389" s="112" t="e">
        <f t="shared" si="212"/>
        <v>#N/A</v>
      </c>
      <c r="Q1389" s="112" t="e">
        <f t="shared" si="213"/>
        <v>#N/A</v>
      </c>
      <c r="R1389" t="e">
        <f t="shared" si="219"/>
        <v>#N/A</v>
      </c>
      <c r="S1389" s="108" t="e">
        <f t="shared" si="214"/>
        <v>#N/A</v>
      </c>
      <c r="T1389" s="108" t="e">
        <f t="shared" si="215"/>
        <v>#N/A</v>
      </c>
      <c r="U1389" s="110" t="e">
        <f t="shared" si="216"/>
        <v>#N/A</v>
      </c>
      <c r="V1389" t="e">
        <f t="shared" si="217"/>
        <v>#N/A</v>
      </c>
      <c r="W1389" t="str">
        <f t="shared" si="218"/>
        <v/>
      </c>
      <c r="X1389" s="24" t="str">
        <f>IFERROR(VLOOKUP(W1389,HOSPITAIS_COM_DIVIDAS!A:E,5,FALSE),"")</f>
        <v/>
      </c>
    </row>
    <row r="1390" spans="1:24" x14ac:dyDescent="0.25">
      <c r="A1390" s="52" t="str">
        <f>IFERROR((Tabela4[[#This Row],[Status da Proposta]]),"")</f>
        <v/>
      </c>
      <c r="B1390" s="121">
        <f>IFERROR((CREDITO_FINANCEIRO!A1390),"")</f>
        <v>0</v>
      </c>
      <c r="C1390" s="120" t="str">
        <f>IFERROR((VLOOKUP(B1390,CREDITO_FINANCEIRO!A:B,2,FALSE)),"")</f>
        <v/>
      </c>
      <c r="D1390" s="94" t="str">
        <f>IFERROR((VLOOKUP(B1390,CREDITO_FINANCEIRO!A:E,5,FALSE)),"")</f>
        <v/>
      </c>
      <c r="E1390" s="95" t="str">
        <f>IFERROR((VLOOKUP(B1390,CREDITO_FINANCEIRO!A:C,3,FALSE)),"")</f>
        <v/>
      </c>
      <c r="F1390" s="120" t="str">
        <f>IFERROR((VLOOKUP(B1390,CREDITO_FINANCEIRO!A:G,4,FALSE)),"")</f>
        <v/>
      </c>
      <c r="G1390" s="120" t="e">
        <f>VLOOKUP(B1390,CREDITO_FINANCEIRO!A:G,6,FALSE)</f>
        <v>#N/A</v>
      </c>
      <c r="H1390" s="120" t="e">
        <f>VLOOKUP(B1390,CREDITO_FINANCEIRO!A:G,7,FALSE)</f>
        <v>#N/A</v>
      </c>
      <c r="I1390" s="91" t="e">
        <f>VLOOKUP(B1390,CREDITO_FINANCEIRO!A:K,10,FALSE)</f>
        <v>#N/A</v>
      </c>
      <c r="J1390" s="91" t="e">
        <f>VLOOKUP(B1390,CREDITO_FINANCEIRO!A:K,11,FALSE)</f>
        <v>#N/A</v>
      </c>
      <c r="K1390" s="91" t="e">
        <f>VLOOKUP(B1390,CREDITO_FINANCEIRO!A:L,12,FALSE)</f>
        <v>#N/A</v>
      </c>
      <c r="L1390" s="110" t="e">
        <f t="shared" si="210"/>
        <v>#N/A</v>
      </c>
      <c r="M1390" s="2" t="e">
        <f t="shared" si="211"/>
        <v>#N/A</v>
      </c>
      <c r="N1390" s="111" t="e">
        <f>VLOOKUP(Tabela4[[#This Row],[Proposta de Referência]],SIMP_CF!A:K,9,FALSE)</f>
        <v>#N/A</v>
      </c>
      <c r="O1390" s="111" t="e">
        <f>VLOOKUP(Tabela4[[#This Row],[Proposta de Referência]],SIMP_CF!A:K,8,FALSE)</f>
        <v>#N/A</v>
      </c>
      <c r="P1390" s="112" t="e">
        <f t="shared" si="212"/>
        <v>#N/A</v>
      </c>
      <c r="Q1390" s="112" t="e">
        <f t="shared" si="213"/>
        <v>#N/A</v>
      </c>
      <c r="R1390" t="e">
        <f t="shared" si="219"/>
        <v>#N/A</v>
      </c>
      <c r="S1390" s="108" t="e">
        <f t="shared" si="214"/>
        <v>#N/A</v>
      </c>
      <c r="T1390" s="108" t="e">
        <f t="shared" si="215"/>
        <v>#N/A</v>
      </c>
      <c r="U1390" s="110" t="e">
        <f t="shared" si="216"/>
        <v>#N/A</v>
      </c>
      <c r="V1390" t="e">
        <f t="shared" si="217"/>
        <v>#N/A</v>
      </c>
      <c r="W1390" t="str">
        <f t="shared" si="218"/>
        <v/>
      </c>
      <c r="X1390" s="24" t="str">
        <f>IFERROR(VLOOKUP(W1390,HOSPITAIS_COM_DIVIDAS!A:E,5,FALSE),"")</f>
        <v/>
      </c>
    </row>
    <row r="1391" spans="1:24" x14ac:dyDescent="0.25">
      <c r="A1391" s="52" t="str">
        <f>IFERROR((Tabela4[[#This Row],[Status da Proposta]]),"")</f>
        <v/>
      </c>
      <c r="B1391" s="121">
        <f>IFERROR((CREDITO_FINANCEIRO!A1391),"")</f>
        <v>0</v>
      </c>
      <c r="C1391" s="120" t="str">
        <f>IFERROR((VLOOKUP(B1391,CREDITO_FINANCEIRO!A:B,2,FALSE)),"")</f>
        <v/>
      </c>
      <c r="D1391" s="94" t="str">
        <f>IFERROR((VLOOKUP(B1391,CREDITO_FINANCEIRO!A:E,5,FALSE)),"")</f>
        <v/>
      </c>
      <c r="E1391" s="95" t="str">
        <f>IFERROR((VLOOKUP(B1391,CREDITO_FINANCEIRO!A:C,3,FALSE)),"")</f>
        <v/>
      </c>
      <c r="F1391" s="120" t="str">
        <f>IFERROR((VLOOKUP(B1391,CREDITO_FINANCEIRO!A:G,4,FALSE)),"")</f>
        <v/>
      </c>
      <c r="G1391" s="120" t="e">
        <f>VLOOKUP(B1391,CREDITO_FINANCEIRO!A:G,6,FALSE)</f>
        <v>#N/A</v>
      </c>
      <c r="H1391" s="120" t="e">
        <f>VLOOKUP(B1391,CREDITO_FINANCEIRO!A:G,7,FALSE)</f>
        <v>#N/A</v>
      </c>
      <c r="I1391" s="91" t="e">
        <f>VLOOKUP(B1391,CREDITO_FINANCEIRO!A:K,10,FALSE)</f>
        <v>#N/A</v>
      </c>
      <c r="J1391" s="91" t="e">
        <f>VLOOKUP(B1391,CREDITO_FINANCEIRO!A:K,11,FALSE)</f>
        <v>#N/A</v>
      </c>
      <c r="K1391" s="91" t="e">
        <f>VLOOKUP(B1391,CREDITO_FINANCEIRO!A:L,12,FALSE)</f>
        <v>#N/A</v>
      </c>
      <c r="L1391" s="110" t="e">
        <f t="shared" si="210"/>
        <v>#N/A</v>
      </c>
      <c r="M1391" s="2" t="e">
        <f t="shared" si="211"/>
        <v>#N/A</v>
      </c>
      <c r="N1391" s="111" t="e">
        <f>VLOOKUP(Tabela4[[#This Row],[Proposta de Referência]],SIMP_CF!A:K,9,FALSE)</f>
        <v>#N/A</v>
      </c>
      <c r="O1391" s="111" t="e">
        <f>VLOOKUP(Tabela4[[#This Row],[Proposta de Referência]],SIMP_CF!A:K,8,FALSE)</f>
        <v>#N/A</v>
      </c>
      <c r="P1391" s="112" t="e">
        <f t="shared" si="212"/>
        <v>#N/A</v>
      </c>
      <c r="Q1391" s="112" t="e">
        <f t="shared" si="213"/>
        <v>#N/A</v>
      </c>
      <c r="R1391" t="e">
        <f t="shared" si="219"/>
        <v>#N/A</v>
      </c>
      <c r="S1391" s="108" t="e">
        <f t="shared" si="214"/>
        <v>#N/A</v>
      </c>
      <c r="T1391" s="108" t="e">
        <f t="shared" si="215"/>
        <v>#N/A</v>
      </c>
      <c r="U1391" s="110" t="e">
        <f t="shared" si="216"/>
        <v>#N/A</v>
      </c>
      <c r="V1391" t="e">
        <f t="shared" si="217"/>
        <v>#N/A</v>
      </c>
      <c r="W1391" t="str">
        <f t="shared" si="218"/>
        <v/>
      </c>
      <c r="X1391" s="24" t="str">
        <f>IFERROR(VLOOKUP(W1391,HOSPITAIS_COM_DIVIDAS!A:E,5,FALSE),"")</f>
        <v/>
      </c>
    </row>
    <row r="1392" spans="1:24" x14ac:dyDescent="0.25">
      <c r="A1392" s="52" t="str">
        <f>IFERROR((Tabela4[[#This Row],[Status da Proposta]]),"")</f>
        <v/>
      </c>
      <c r="B1392" s="121">
        <f>IFERROR((CREDITO_FINANCEIRO!A1392),"")</f>
        <v>0</v>
      </c>
      <c r="C1392" s="120" t="str">
        <f>IFERROR((VLOOKUP(B1392,CREDITO_FINANCEIRO!A:B,2,FALSE)),"")</f>
        <v/>
      </c>
      <c r="D1392" s="94" t="str">
        <f>IFERROR((VLOOKUP(B1392,CREDITO_FINANCEIRO!A:E,5,FALSE)),"")</f>
        <v/>
      </c>
      <c r="E1392" s="95" t="str">
        <f>IFERROR((VLOOKUP(B1392,CREDITO_FINANCEIRO!A:C,3,FALSE)),"")</f>
        <v/>
      </c>
      <c r="F1392" s="120" t="str">
        <f>IFERROR((VLOOKUP(B1392,CREDITO_FINANCEIRO!A:G,4,FALSE)),"")</f>
        <v/>
      </c>
      <c r="G1392" s="120" t="e">
        <f>VLOOKUP(B1392,CREDITO_FINANCEIRO!A:G,6,FALSE)</f>
        <v>#N/A</v>
      </c>
      <c r="H1392" s="120" t="e">
        <f>VLOOKUP(B1392,CREDITO_FINANCEIRO!A:G,7,FALSE)</f>
        <v>#N/A</v>
      </c>
      <c r="I1392" s="91" t="e">
        <f>VLOOKUP(B1392,CREDITO_FINANCEIRO!A:K,10,FALSE)</f>
        <v>#N/A</v>
      </c>
      <c r="J1392" s="91" t="e">
        <f>VLOOKUP(B1392,CREDITO_FINANCEIRO!A:K,11,FALSE)</f>
        <v>#N/A</v>
      </c>
      <c r="K1392" s="91" t="e">
        <f>VLOOKUP(B1392,CREDITO_FINANCEIRO!A:L,12,FALSE)</f>
        <v>#N/A</v>
      </c>
      <c r="L1392" s="110" t="e">
        <f t="shared" si="210"/>
        <v>#N/A</v>
      </c>
      <c r="M1392" s="2" t="e">
        <f t="shared" si="211"/>
        <v>#N/A</v>
      </c>
      <c r="N1392" s="111" t="e">
        <f>VLOOKUP(Tabela4[[#This Row],[Proposta de Referência]],SIMP_CF!A:K,9,FALSE)</f>
        <v>#N/A</v>
      </c>
      <c r="O1392" s="111" t="e">
        <f>VLOOKUP(Tabela4[[#This Row],[Proposta de Referência]],SIMP_CF!A:K,8,FALSE)</f>
        <v>#N/A</v>
      </c>
      <c r="P1392" s="112" t="e">
        <f t="shared" si="212"/>
        <v>#N/A</v>
      </c>
      <c r="Q1392" s="112" t="e">
        <f t="shared" si="213"/>
        <v>#N/A</v>
      </c>
      <c r="R1392" t="e">
        <f t="shared" si="219"/>
        <v>#N/A</v>
      </c>
      <c r="S1392" s="108" t="e">
        <f t="shared" si="214"/>
        <v>#N/A</v>
      </c>
      <c r="T1392" s="108" t="e">
        <f t="shared" si="215"/>
        <v>#N/A</v>
      </c>
      <c r="U1392" s="110" t="e">
        <f t="shared" si="216"/>
        <v>#N/A</v>
      </c>
      <c r="V1392" t="e">
        <f t="shared" si="217"/>
        <v>#N/A</v>
      </c>
      <c r="W1392" t="str">
        <f t="shared" si="218"/>
        <v/>
      </c>
      <c r="X1392" s="24" t="str">
        <f>IFERROR(VLOOKUP(W1392,HOSPITAIS_COM_DIVIDAS!A:E,5,FALSE),"")</f>
        <v/>
      </c>
    </row>
    <row r="1393" spans="1:24" x14ac:dyDescent="0.25">
      <c r="A1393" s="52" t="str">
        <f>IFERROR((Tabela4[[#This Row],[Status da Proposta]]),"")</f>
        <v/>
      </c>
      <c r="B1393" s="121">
        <f>IFERROR((CREDITO_FINANCEIRO!A1393),"")</f>
        <v>0</v>
      </c>
      <c r="C1393" s="120" t="str">
        <f>IFERROR((VLOOKUP(B1393,CREDITO_FINANCEIRO!A:B,2,FALSE)),"")</f>
        <v/>
      </c>
      <c r="D1393" s="94" t="str">
        <f>IFERROR((VLOOKUP(B1393,CREDITO_FINANCEIRO!A:E,5,FALSE)),"")</f>
        <v/>
      </c>
      <c r="E1393" s="95" t="str">
        <f>IFERROR((VLOOKUP(B1393,CREDITO_FINANCEIRO!A:C,3,FALSE)),"")</f>
        <v/>
      </c>
      <c r="F1393" s="120" t="str">
        <f>IFERROR((VLOOKUP(B1393,CREDITO_FINANCEIRO!A:G,4,FALSE)),"")</f>
        <v/>
      </c>
      <c r="G1393" s="120" t="e">
        <f>VLOOKUP(B1393,CREDITO_FINANCEIRO!A:G,6,FALSE)</f>
        <v>#N/A</v>
      </c>
      <c r="H1393" s="120" t="e">
        <f>VLOOKUP(B1393,CREDITO_FINANCEIRO!A:G,7,FALSE)</f>
        <v>#N/A</v>
      </c>
      <c r="I1393" s="91" t="e">
        <f>VLOOKUP(B1393,CREDITO_FINANCEIRO!A:K,10,FALSE)</f>
        <v>#N/A</v>
      </c>
      <c r="J1393" s="91" t="e">
        <f>VLOOKUP(B1393,CREDITO_FINANCEIRO!A:K,11,FALSE)</f>
        <v>#N/A</v>
      </c>
      <c r="K1393" s="91" t="e">
        <f>VLOOKUP(B1393,CREDITO_FINANCEIRO!A:L,12,FALSE)</f>
        <v>#N/A</v>
      </c>
      <c r="L1393" s="110" t="e">
        <f t="shared" si="210"/>
        <v>#N/A</v>
      </c>
      <c r="M1393" s="2" t="e">
        <f t="shared" si="211"/>
        <v>#N/A</v>
      </c>
      <c r="N1393" s="111" t="e">
        <f>VLOOKUP(Tabela4[[#This Row],[Proposta de Referência]],SIMP_CF!A:K,9,FALSE)</f>
        <v>#N/A</v>
      </c>
      <c r="O1393" s="111" t="e">
        <f>VLOOKUP(Tabela4[[#This Row],[Proposta de Referência]],SIMP_CF!A:K,8,FALSE)</f>
        <v>#N/A</v>
      </c>
      <c r="P1393" s="112" t="e">
        <f t="shared" si="212"/>
        <v>#N/A</v>
      </c>
      <c r="Q1393" s="112" t="e">
        <f t="shared" si="213"/>
        <v>#N/A</v>
      </c>
      <c r="R1393" t="e">
        <f t="shared" si="219"/>
        <v>#N/A</v>
      </c>
      <c r="S1393" s="108" t="e">
        <f t="shared" si="214"/>
        <v>#N/A</v>
      </c>
      <c r="T1393" s="108" t="e">
        <f t="shared" si="215"/>
        <v>#N/A</v>
      </c>
      <c r="U1393" s="110" t="e">
        <f t="shared" si="216"/>
        <v>#N/A</v>
      </c>
      <c r="V1393" t="e">
        <f t="shared" si="217"/>
        <v>#N/A</v>
      </c>
      <c r="W1393" t="str">
        <f t="shared" si="218"/>
        <v/>
      </c>
      <c r="X1393" s="24" t="str">
        <f>IFERROR(VLOOKUP(W1393,HOSPITAIS_COM_DIVIDAS!A:E,5,FALSE),"")</f>
        <v/>
      </c>
    </row>
    <row r="1394" spans="1:24" x14ac:dyDescent="0.25">
      <c r="A1394" s="52" t="str">
        <f>IFERROR((Tabela4[[#This Row],[Status da Proposta]]),"")</f>
        <v/>
      </c>
      <c r="B1394" s="121">
        <f>IFERROR((CREDITO_FINANCEIRO!A1394),"")</f>
        <v>0</v>
      </c>
      <c r="C1394" s="120" t="str">
        <f>IFERROR((VLOOKUP(B1394,CREDITO_FINANCEIRO!A:B,2,FALSE)),"")</f>
        <v/>
      </c>
      <c r="D1394" s="94" t="str">
        <f>IFERROR((VLOOKUP(B1394,CREDITO_FINANCEIRO!A:E,5,FALSE)),"")</f>
        <v/>
      </c>
      <c r="E1394" s="95" t="str">
        <f>IFERROR((VLOOKUP(B1394,CREDITO_FINANCEIRO!A:C,3,FALSE)),"")</f>
        <v/>
      </c>
      <c r="F1394" s="120" t="str">
        <f>IFERROR((VLOOKUP(B1394,CREDITO_FINANCEIRO!A:G,4,FALSE)),"")</f>
        <v/>
      </c>
      <c r="G1394" s="120" t="e">
        <f>VLOOKUP(B1394,CREDITO_FINANCEIRO!A:G,6,FALSE)</f>
        <v>#N/A</v>
      </c>
      <c r="H1394" s="120" t="e">
        <f>VLOOKUP(B1394,CREDITO_FINANCEIRO!A:G,7,FALSE)</f>
        <v>#N/A</v>
      </c>
      <c r="I1394" s="91" t="e">
        <f>VLOOKUP(B1394,CREDITO_FINANCEIRO!A:K,10,FALSE)</f>
        <v>#N/A</v>
      </c>
      <c r="J1394" s="91" t="e">
        <f>VLOOKUP(B1394,CREDITO_FINANCEIRO!A:K,11,FALSE)</f>
        <v>#N/A</v>
      </c>
      <c r="K1394" s="91" t="e">
        <f>VLOOKUP(B1394,CREDITO_FINANCEIRO!A:L,12,FALSE)</f>
        <v>#N/A</v>
      </c>
      <c r="L1394" s="110" t="e">
        <f t="shared" si="210"/>
        <v>#N/A</v>
      </c>
      <c r="M1394" s="2" t="e">
        <f t="shared" si="211"/>
        <v>#N/A</v>
      </c>
      <c r="N1394" s="111" t="e">
        <f>VLOOKUP(Tabela4[[#This Row],[Proposta de Referência]],SIMP_CF!A:K,9,FALSE)</f>
        <v>#N/A</v>
      </c>
      <c r="O1394" s="111" t="e">
        <f>VLOOKUP(Tabela4[[#This Row],[Proposta de Referência]],SIMP_CF!A:K,8,FALSE)</f>
        <v>#N/A</v>
      </c>
      <c r="P1394" s="112" t="e">
        <f t="shared" si="212"/>
        <v>#N/A</v>
      </c>
      <c r="Q1394" s="112" t="e">
        <f t="shared" si="213"/>
        <v>#N/A</v>
      </c>
      <c r="R1394" t="e">
        <f t="shared" si="219"/>
        <v>#N/A</v>
      </c>
      <c r="S1394" s="108" t="e">
        <f t="shared" si="214"/>
        <v>#N/A</v>
      </c>
      <c r="T1394" s="108" t="e">
        <f t="shared" si="215"/>
        <v>#N/A</v>
      </c>
      <c r="U1394" s="110" t="e">
        <f t="shared" si="216"/>
        <v>#N/A</v>
      </c>
      <c r="V1394" t="e">
        <f t="shared" si="217"/>
        <v>#N/A</v>
      </c>
      <c r="W1394" t="str">
        <f t="shared" si="218"/>
        <v/>
      </c>
      <c r="X1394" s="24" t="str">
        <f>IFERROR(VLOOKUP(W1394,HOSPITAIS_COM_DIVIDAS!A:E,5,FALSE),"")</f>
        <v/>
      </c>
    </row>
    <row r="1395" spans="1:24" x14ac:dyDescent="0.25">
      <c r="A1395" s="52" t="str">
        <f>IFERROR((Tabela4[[#This Row],[Status da Proposta]]),"")</f>
        <v/>
      </c>
      <c r="B1395" s="121">
        <f>IFERROR((CREDITO_FINANCEIRO!A1395),"")</f>
        <v>0</v>
      </c>
      <c r="C1395" s="120" t="str">
        <f>IFERROR((VLOOKUP(B1395,CREDITO_FINANCEIRO!A:B,2,FALSE)),"")</f>
        <v/>
      </c>
      <c r="D1395" s="94" t="str">
        <f>IFERROR((VLOOKUP(B1395,CREDITO_FINANCEIRO!A:E,5,FALSE)),"")</f>
        <v/>
      </c>
      <c r="E1395" s="95" t="str">
        <f>IFERROR((VLOOKUP(B1395,CREDITO_FINANCEIRO!A:C,3,FALSE)),"")</f>
        <v/>
      </c>
      <c r="F1395" s="120" t="str">
        <f>IFERROR((VLOOKUP(B1395,CREDITO_FINANCEIRO!A:G,4,FALSE)),"")</f>
        <v/>
      </c>
      <c r="G1395" s="120" t="e">
        <f>VLOOKUP(B1395,CREDITO_FINANCEIRO!A:G,6,FALSE)</f>
        <v>#N/A</v>
      </c>
      <c r="H1395" s="120" t="e">
        <f>VLOOKUP(B1395,CREDITO_FINANCEIRO!A:G,7,FALSE)</f>
        <v>#N/A</v>
      </c>
      <c r="I1395" s="91" t="e">
        <f>VLOOKUP(B1395,CREDITO_FINANCEIRO!A:K,10,FALSE)</f>
        <v>#N/A</v>
      </c>
      <c r="J1395" s="91" t="e">
        <f>VLOOKUP(B1395,CREDITO_FINANCEIRO!A:K,11,FALSE)</f>
        <v>#N/A</v>
      </c>
      <c r="K1395" s="91" t="e">
        <f>VLOOKUP(B1395,CREDITO_FINANCEIRO!A:L,12,FALSE)</f>
        <v>#N/A</v>
      </c>
      <c r="L1395" s="110" t="e">
        <f t="shared" si="210"/>
        <v>#N/A</v>
      </c>
      <c r="M1395" s="2" t="e">
        <f t="shared" si="211"/>
        <v>#N/A</v>
      </c>
      <c r="N1395" s="111" t="e">
        <f>VLOOKUP(Tabela4[[#This Row],[Proposta de Referência]],SIMP_CF!A:K,9,FALSE)</f>
        <v>#N/A</v>
      </c>
      <c r="O1395" s="111" t="e">
        <f>VLOOKUP(Tabela4[[#This Row],[Proposta de Referência]],SIMP_CF!A:K,8,FALSE)</f>
        <v>#N/A</v>
      </c>
      <c r="P1395" s="112" t="e">
        <f t="shared" si="212"/>
        <v>#N/A</v>
      </c>
      <c r="Q1395" s="112" t="e">
        <f t="shared" si="213"/>
        <v>#N/A</v>
      </c>
      <c r="R1395" t="e">
        <f t="shared" si="219"/>
        <v>#N/A</v>
      </c>
      <c r="S1395" s="108" t="e">
        <f t="shared" si="214"/>
        <v>#N/A</v>
      </c>
      <c r="T1395" s="108" t="e">
        <f t="shared" si="215"/>
        <v>#N/A</v>
      </c>
      <c r="U1395" s="110" t="e">
        <f t="shared" si="216"/>
        <v>#N/A</v>
      </c>
      <c r="V1395" t="e">
        <f t="shared" si="217"/>
        <v>#N/A</v>
      </c>
      <c r="W1395" t="str">
        <f t="shared" si="218"/>
        <v/>
      </c>
      <c r="X1395" s="24" t="str">
        <f>IFERROR(VLOOKUP(W1395,HOSPITAIS_COM_DIVIDAS!A:E,5,FALSE),"")</f>
        <v/>
      </c>
    </row>
    <row r="1396" spans="1:24" x14ac:dyDescent="0.25">
      <c r="A1396" s="52" t="str">
        <f>IFERROR((Tabela4[[#This Row],[Status da Proposta]]),"")</f>
        <v/>
      </c>
      <c r="B1396" s="121">
        <f>IFERROR((CREDITO_FINANCEIRO!A1396),"")</f>
        <v>0</v>
      </c>
      <c r="C1396" s="120" t="str">
        <f>IFERROR((VLOOKUP(B1396,CREDITO_FINANCEIRO!A:B,2,FALSE)),"")</f>
        <v/>
      </c>
      <c r="D1396" s="94" t="str">
        <f>IFERROR((VLOOKUP(B1396,CREDITO_FINANCEIRO!A:E,5,FALSE)),"")</f>
        <v/>
      </c>
      <c r="E1396" s="95" t="str">
        <f>IFERROR((VLOOKUP(B1396,CREDITO_FINANCEIRO!A:C,3,FALSE)),"")</f>
        <v/>
      </c>
      <c r="F1396" s="120" t="str">
        <f>IFERROR((VLOOKUP(B1396,CREDITO_FINANCEIRO!A:G,4,FALSE)),"")</f>
        <v/>
      </c>
      <c r="G1396" s="120" t="e">
        <f>VLOOKUP(B1396,CREDITO_FINANCEIRO!A:G,6,FALSE)</f>
        <v>#N/A</v>
      </c>
      <c r="H1396" s="120" t="e">
        <f>VLOOKUP(B1396,CREDITO_FINANCEIRO!A:G,7,FALSE)</f>
        <v>#N/A</v>
      </c>
      <c r="I1396" s="91" t="e">
        <f>VLOOKUP(B1396,CREDITO_FINANCEIRO!A:K,10,FALSE)</f>
        <v>#N/A</v>
      </c>
      <c r="J1396" s="91" t="e">
        <f>VLOOKUP(B1396,CREDITO_FINANCEIRO!A:K,11,FALSE)</f>
        <v>#N/A</v>
      </c>
      <c r="K1396" s="91" t="e">
        <f>VLOOKUP(B1396,CREDITO_FINANCEIRO!A:L,12,FALSE)</f>
        <v>#N/A</v>
      </c>
      <c r="L1396" s="110" t="e">
        <f t="shared" si="210"/>
        <v>#N/A</v>
      </c>
      <c r="M1396" s="2" t="e">
        <f t="shared" si="211"/>
        <v>#N/A</v>
      </c>
      <c r="N1396" s="111" t="e">
        <f>VLOOKUP(Tabela4[[#This Row],[Proposta de Referência]],SIMP_CF!A:K,9,FALSE)</f>
        <v>#N/A</v>
      </c>
      <c r="O1396" s="111" t="e">
        <f>VLOOKUP(Tabela4[[#This Row],[Proposta de Referência]],SIMP_CF!A:K,8,FALSE)</f>
        <v>#N/A</v>
      </c>
      <c r="P1396" s="112" t="e">
        <f t="shared" si="212"/>
        <v>#N/A</v>
      </c>
      <c r="Q1396" s="112" t="e">
        <f t="shared" si="213"/>
        <v>#N/A</v>
      </c>
      <c r="R1396" t="e">
        <f t="shared" si="219"/>
        <v>#N/A</v>
      </c>
      <c r="S1396" s="108" t="e">
        <f t="shared" si="214"/>
        <v>#N/A</v>
      </c>
      <c r="T1396" s="108" t="e">
        <f t="shared" si="215"/>
        <v>#N/A</v>
      </c>
      <c r="U1396" s="110" t="e">
        <f t="shared" si="216"/>
        <v>#N/A</v>
      </c>
      <c r="V1396" t="e">
        <f t="shared" si="217"/>
        <v>#N/A</v>
      </c>
      <c r="W1396" t="str">
        <f t="shared" si="218"/>
        <v/>
      </c>
      <c r="X1396" s="24" t="str">
        <f>IFERROR(VLOOKUP(W1396,HOSPITAIS_COM_DIVIDAS!A:E,5,FALSE),"")</f>
        <v/>
      </c>
    </row>
    <row r="1397" spans="1:24" x14ac:dyDescent="0.25">
      <c r="A1397" s="52" t="str">
        <f>IFERROR((Tabela4[[#This Row],[Status da Proposta]]),"")</f>
        <v/>
      </c>
      <c r="B1397" s="121">
        <f>IFERROR((CREDITO_FINANCEIRO!A1397),"")</f>
        <v>0</v>
      </c>
      <c r="C1397" s="120" t="str">
        <f>IFERROR((VLOOKUP(B1397,CREDITO_FINANCEIRO!A:B,2,FALSE)),"")</f>
        <v/>
      </c>
      <c r="D1397" s="94" t="str">
        <f>IFERROR((VLOOKUP(B1397,CREDITO_FINANCEIRO!A:E,5,FALSE)),"")</f>
        <v/>
      </c>
      <c r="E1397" s="95" t="str">
        <f>IFERROR((VLOOKUP(B1397,CREDITO_FINANCEIRO!A:C,3,FALSE)),"")</f>
        <v/>
      </c>
      <c r="F1397" s="120" t="str">
        <f>IFERROR((VLOOKUP(B1397,CREDITO_FINANCEIRO!A:G,4,FALSE)),"")</f>
        <v/>
      </c>
      <c r="G1397" s="120" t="e">
        <f>VLOOKUP(B1397,CREDITO_FINANCEIRO!A:G,6,FALSE)</f>
        <v>#N/A</v>
      </c>
      <c r="H1397" s="120" t="e">
        <f>VLOOKUP(B1397,CREDITO_FINANCEIRO!A:G,7,FALSE)</f>
        <v>#N/A</v>
      </c>
      <c r="I1397" s="91" t="e">
        <f>VLOOKUP(B1397,CREDITO_FINANCEIRO!A:K,10,FALSE)</f>
        <v>#N/A</v>
      </c>
      <c r="J1397" s="91" t="e">
        <f>VLOOKUP(B1397,CREDITO_FINANCEIRO!A:K,11,FALSE)</f>
        <v>#N/A</v>
      </c>
      <c r="K1397" s="91" t="e">
        <f>VLOOKUP(B1397,CREDITO_FINANCEIRO!A:L,12,FALSE)</f>
        <v>#N/A</v>
      </c>
      <c r="L1397" s="110" t="e">
        <f t="shared" si="210"/>
        <v>#N/A</v>
      </c>
      <c r="M1397" s="2" t="e">
        <f t="shared" si="211"/>
        <v>#N/A</v>
      </c>
      <c r="N1397" s="111" t="e">
        <f>VLOOKUP(Tabela4[[#This Row],[Proposta de Referência]],SIMP_CF!A:K,9,FALSE)</f>
        <v>#N/A</v>
      </c>
      <c r="O1397" s="111" t="e">
        <f>VLOOKUP(Tabela4[[#This Row],[Proposta de Referência]],SIMP_CF!A:K,8,FALSE)</f>
        <v>#N/A</v>
      </c>
      <c r="P1397" s="112" t="e">
        <f t="shared" si="212"/>
        <v>#N/A</v>
      </c>
      <c r="Q1397" s="112" t="e">
        <f t="shared" si="213"/>
        <v>#N/A</v>
      </c>
      <c r="R1397" t="e">
        <f t="shared" si="219"/>
        <v>#N/A</v>
      </c>
      <c r="S1397" s="108" t="e">
        <f t="shared" si="214"/>
        <v>#N/A</v>
      </c>
      <c r="T1397" s="108" t="e">
        <f t="shared" si="215"/>
        <v>#N/A</v>
      </c>
      <c r="U1397" s="110" t="e">
        <f t="shared" si="216"/>
        <v>#N/A</v>
      </c>
      <c r="V1397" t="e">
        <f t="shared" si="217"/>
        <v>#N/A</v>
      </c>
      <c r="W1397" t="str">
        <f t="shared" si="218"/>
        <v/>
      </c>
      <c r="X1397" s="24" t="str">
        <f>IFERROR(VLOOKUP(W1397,HOSPITAIS_COM_DIVIDAS!A:E,5,FALSE),"")</f>
        <v/>
      </c>
    </row>
    <row r="1398" spans="1:24" x14ac:dyDescent="0.25">
      <c r="A1398" s="52" t="str">
        <f>IFERROR((Tabela4[[#This Row],[Status da Proposta]]),"")</f>
        <v/>
      </c>
      <c r="B1398" s="121">
        <f>IFERROR((CREDITO_FINANCEIRO!A1398),"")</f>
        <v>0</v>
      </c>
      <c r="C1398" s="120" t="str">
        <f>IFERROR((VLOOKUP(B1398,CREDITO_FINANCEIRO!A:B,2,FALSE)),"")</f>
        <v/>
      </c>
      <c r="D1398" s="94" t="str">
        <f>IFERROR((VLOOKUP(B1398,CREDITO_FINANCEIRO!A:E,5,FALSE)),"")</f>
        <v/>
      </c>
      <c r="E1398" s="95" t="str">
        <f>IFERROR((VLOOKUP(B1398,CREDITO_FINANCEIRO!A:C,3,FALSE)),"")</f>
        <v/>
      </c>
      <c r="F1398" s="120" t="str">
        <f>IFERROR((VLOOKUP(B1398,CREDITO_FINANCEIRO!A:G,4,FALSE)),"")</f>
        <v/>
      </c>
      <c r="G1398" s="120" t="e">
        <f>VLOOKUP(B1398,CREDITO_FINANCEIRO!A:G,6,FALSE)</f>
        <v>#N/A</v>
      </c>
      <c r="H1398" s="120" t="e">
        <f>VLOOKUP(B1398,CREDITO_FINANCEIRO!A:G,7,FALSE)</f>
        <v>#N/A</v>
      </c>
      <c r="I1398" s="91" t="e">
        <f>VLOOKUP(B1398,CREDITO_FINANCEIRO!A:K,10,FALSE)</f>
        <v>#N/A</v>
      </c>
      <c r="J1398" s="91" t="e">
        <f>VLOOKUP(B1398,CREDITO_FINANCEIRO!A:K,11,FALSE)</f>
        <v>#N/A</v>
      </c>
      <c r="K1398" s="91" t="e">
        <f>VLOOKUP(B1398,CREDITO_FINANCEIRO!A:L,12,FALSE)</f>
        <v>#N/A</v>
      </c>
      <c r="L1398" s="110" t="e">
        <f t="shared" si="210"/>
        <v>#N/A</v>
      </c>
      <c r="M1398" s="2" t="e">
        <f t="shared" si="211"/>
        <v>#N/A</v>
      </c>
      <c r="N1398" s="111" t="e">
        <f>VLOOKUP(Tabela4[[#This Row],[Proposta de Referência]],SIMP_CF!A:K,9,FALSE)</f>
        <v>#N/A</v>
      </c>
      <c r="O1398" s="111" t="e">
        <f>VLOOKUP(Tabela4[[#This Row],[Proposta de Referência]],SIMP_CF!A:K,8,FALSE)</f>
        <v>#N/A</v>
      </c>
      <c r="P1398" s="112" t="e">
        <f t="shared" si="212"/>
        <v>#N/A</v>
      </c>
      <c r="Q1398" s="112" t="e">
        <f t="shared" si="213"/>
        <v>#N/A</v>
      </c>
      <c r="R1398" t="e">
        <f t="shared" si="219"/>
        <v>#N/A</v>
      </c>
      <c r="S1398" s="108" t="e">
        <f t="shared" si="214"/>
        <v>#N/A</v>
      </c>
      <c r="T1398" s="108" t="e">
        <f t="shared" si="215"/>
        <v>#N/A</v>
      </c>
      <c r="U1398" s="110" t="e">
        <f t="shared" si="216"/>
        <v>#N/A</v>
      </c>
      <c r="V1398" t="e">
        <f t="shared" si="217"/>
        <v>#N/A</v>
      </c>
      <c r="W1398" t="str">
        <f t="shared" si="218"/>
        <v/>
      </c>
      <c r="X1398" s="24" t="str">
        <f>IFERROR(VLOOKUP(W1398,HOSPITAIS_COM_DIVIDAS!A:E,5,FALSE),"")</f>
        <v/>
      </c>
    </row>
    <row r="1399" spans="1:24" x14ac:dyDescent="0.25">
      <c r="A1399" s="52" t="str">
        <f>IFERROR((Tabela4[[#This Row],[Status da Proposta]]),"")</f>
        <v/>
      </c>
      <c r="B1399" s="121">
        <f>IFERROR((CREDITO_FINANCEIRO!A1399),"")</f>
        <v>0</v>
      </c>
      <c r="C1399" s="120" t="str">
        <f>IFERROR((VLOOKUP(B1399,CREDITO_FINANCEIRO!A:B,2,FALSE)),"")</f>
        <v/>
      </c>
      <c r="D1399" s="94" t="str">
        <f>IFERROR((VLOOKUP(B1399,CREDITO_FINANCEIRO!A:E,5,FALSE)),"")</f>
        <v/>
      </c>
      <c r="E1399" s="95" t="str">
        <f>IFERROR((VLOOKUP(B1399,CREDITO_FINANCEIRO!A:C,3,FALSE)),"")</f>
        <v/>
      </c>
      <c r="F1399" s="120" t="str">
        <f>IFERROR((VLOOKUP(B1399,CREDITO_FINANCEIRO!A:G,4,FALSE)),"")</f>
        <v/>
      </c>
      <c r="G1399" s="120" t="e">
        <f>VLOOKUP(B1399,CREDITO_FINANCEIRO!A:G,6,FALSE)</f>
        <v>#N/A</v>
      </c>
      <c r="H1399" s="120" t="e">
        <f>VLOOKUP(B1399,CREDITO_FINANCEIRO!A:G,7,FALSE)</f>
        <v>#N/A</v>
      </c>
      <c r="I1399" s="91" t="e">
        <f>VLOOKUP(B1399,CREDITO_FINANCEIRO!A:K,10,FALSE)</f>
        <v>#N/A</v>
      </c>
      <c r="J1399" s="91" t="e">
        <f>VLOOKUP(B1399,CREDITO_FINANCEIRO!A:K,11,FALSE)</f>
        <v>#N/A</v>
      </c>
      <c r="K1399" s="91" t="e">
        <f>VLOOKUP(B1399,CREDITO_FINANCEIRO!A:L,12,FALSE)</f>
        <v>#N/A</v>
      </c>
      <c r="L1399" s="110" t="e">
        <f t="shared" si="210"/>
        <v>#N/A</v>
      </c>
      <c r="M1399" s="2" t="e">
        <f t="shared" si="211"/>
        <v>#N/A</v>
      </c>
      <c r="N1399" s="111" t="e">
        <f>VLOOKUP(Tabela4[[#This Row],[Proposta de Referência]],SIMP_CF!A:K,9,FALSE)</f>
        <v>#N/A</v>
      </c>
      <c r="O1399" s="111" t="e">
        <f>VLOOKUP(Tabela4[[#This Row],[Proposta de Referência]],SIMP_CF!A:K,8,FALSE)</f>
        <v>#N/A</v>
      </c>
      <c r="P1399" s="112" t="e">
        <f t="shared" si="212"/>
        <v>#N/A</v>
      </c>
      <c r="Q1399" s="112" t="e">
        <f t="shared" si="213"/>
        <v>#N/A</v>
      </c>
      <c r="R1399" t="e">
        <f t="shared" si="219"/>
        <v>#N/A</v>
      </c>
      <c r="S1399" s="108" t="e">
        <f t="shared" si="214"/>
        <v>#N/A</v>
      </c>
      <c r="T1399" s="108" t="e">
        <f t="shared" si="215"/>
        <v>#N/A</v>
      </c>
      <c r="U1399" s="110" t="e">
        <f t="shared" si="216"/>
        <v>#N/A</v>
      </c>
      <c r="V1399" t="e">
        <f t="shared" si="217"/>
        <v>#N/A</v>
      </c>
      <c r="W1399" t="str">
        <f t="shared" si="218"/>
        <v/>
      </c>
      <c r="X1399" s="24" t="str">
        <f>IFERROR(VLOOKUP(W1399,HOSPITAIS_COM_DIVIDAS!A:E,5,FALSE),"")</f>
        <v/>
      </c>
    </row>
    <row r="1400" spans="1:24" x14ac:dyDescent="0.25">
      <c r="A1400" s="52" t="str">
        <f>IFERROR((Tabela4[[#This Row],[Status da Proposta]]),"")</f>
        <v/>
      </c>
      <c r="B1400" s="121">
        <f>IFERROR((CREDITO_FINANCEIRO!A1400),"")</f>
        <v>0</v>
      </c>
      <c r="C1400" s="120" t="str">
        <f>IFERROR((VLOOKUP(B1400,CREDITO_FINANCEIRO!A:B,2,FALSE)),"")</f>
        <v/>
      </c>
      <c r="D1400" s="94" t="str">
        <f>IFERROR((VLOOKUP(B1400,CREDITO_FINANCEIRO!A:E,5,FALSE)),"")</f>
        <v/>
      </c>
      <c r="E1400" s="95" t="str">
        <f>IFERROR((VLOOKUP(B1400,CREDITO_FINANCEIRO!A:C,3,FALSE)),"")</f>
        <v/>
      </c>
      <c r="F1400" s="120" t="str">
        <f>IFERROR((VLOOKUP(B1400,CREDITO_FINANCEIRO!A:G,4,FALSE)),"")</f>
        <v/>
      </c>
      <c r="G1400" s="120" t="e">
        <f>VLOOKUP(B1400,CREDITO_FINANCEIRO!A:G,6,FALSE)</f>
        <v>#N/A</v>
      </c>
      <c r="H1400" s="120" t="e">
        <f>VLOOKUP(B1400,CREDITO_FINANCEIRO!A:G,7,FALSE)</f>
        <v>#N/A</v>
      </c>
      <c r="I1400" s="91" t="e">
        <f>VLOOKUP(B1400,CREDITO_FINANCEIRO!A:K,10,FALSE)</f>
        <v>#N/A</v>
      </c>
      <c r="J1400" s="91" t="e">
        <f>VLOOKUP(B1400,CREDITO_FINANCEIRO!A:K,11,FALSE)</f>
        <v>#N/A</v>
      </c>
      <c r="K1400" s="91" t="e">
        <f>VLOOKUP(B1400,CREDITO_FINANCEIRO!A:L,12,FALSE)</f>
        <v>#N/A</v>
      </c>
      <c r="L1400" s="110" t="e">
        <f t="shared" si="210"/>
        <v>#N/A</v>
      </c>
      <c r="M1400" s="2" t="e">
        <f t="shared" si="211"/>
        <v>#N/A</v>
      </c>
      <c r="N1400" s="111" t="e">
        <f>VLOOKUP(Tabela4[[#This Row],[Proposta de Referência]],SIMP_CF!A:K,9,FALSE)</f>
        <v>#N/A</v>
      </c>
      <c r="O1400" s="111" t="e">
        <f>VLOOKUP(Tabela4[[#This Row],[Proposta de Referência]],SIMP_CF!A:K,8,FALSE)</f>
        <v>#N/A</v>
      </c>
      <c r="P1400" s="112" t="e">
        <f t="shared" si="212"/>
        <v>#N/A</v>
      </c>
      <c r="Q1400" s="112" t="e">
        <f t="shared" si="213"/>
        <v>#N/A</v>
      </c>
      <c r="R1400" t="e">
        <f t="shared" si="219"/>
        <v>#N/A</v>
      </c>
      <c r="S1400" s="108" t="e">
        <f t="shared" si="214"/>
        <v>#N/A</v>
      </c>
      <c r="T1400" s="108" t="e">
        <f t="shared" si="215"/>
        <v>#N/A</v>
      </c>
      <c r="U1400" s="110" t="e">
        <f t="shared" si="216"/>
        <v>#N/A</v>
      </c>
      <c r="V1400" t="e">
        <f t="shared" si="217"/>
        <v>#N/A</v>
      </c>
      <c r="W1400" t="str">
        <f t="shared" si="218"/>
        <v/>
      </c>
      <c r="X1400" s="24" t="str">
        <f>IFERROR(VLOOKUP(W1400,HOSPITAIS_COM_DIVIDAS!A:E,5,FALSE),"")</f>
        <v/>
      </c>
    </row>
    <row r="1401" spans="1:24" x14ac:dyDescent="0.25">
      <c r="A1401" s="52" t="str">
        <f>IFERROR((Tabela4[[#This Row],[Status da Proposta]]),"")</f>
        <v/>
      </c>
      <c r="B1401" s="121">
        <f>IFERROR((CREDITO_FINANCEIRO!A1401),"")</f>
        <v>0</v>
      </c>
      <c r="C1401" s="120" t="str">
        <f>IFERROR((VLOOKUP(B1401,CREDITO_FINANCEIRO!A:B,2,FALSE)),"")</f>
        <v/>
      </c>
      <c r="D1401" s="94" t="str">
        <f>IFERROR((VLOOKUP(B1401,CREDITO_FINANCEIRO!A:E,5,FALSE)),"")</f>
        <v/>
      </c>
      <c r="E1401" s="95" t="str">
        <f>IFERROR((VLOOKUP(B1401,CREDITO_FINANCEIRO!A:C,3,FALSE)),"")</f>
        <v/>
      </c>
      <c r="F1401" s="120" t="str">
        <f>IFERROR((VLOOKUP(B1401,CREDITO_FINANCEIRO!A:G,4,FALSE)),"")</f>
        <v/>
      </c>
      <c r="G1401" s="120" t="e">
        <f>VLOOKUP(B1401,CREDITO_FINANCEIRO!A:G,6,FALSE)</f>
        <v>#N/A</v>
      </c>
      <c r="H1401" s="120" t="e">
        <f>VLOOKUP(B1401,CREDITO_FINANCEIRO!A:G,7,FALSE)</f>
        <v>#N/A</v>
      </c>
      <c r="I1401" s="91" t="e">
        <f>VLOOKUP(B1401,CREDITO_FINANCEIRO!A:K,10,FALSE)</f>
        <v>#N/A</v>
      </c>
      <c r="J1401" s="91" t="e">
        <f>VLOOKUP(B1401,CREDITO_FINANCEIRO!A:K,11,FALSE)</f>
        <v>#N/A</v>
      </c>
      <c r="K1401" s="91" t="e">
        <f>VLOOKUP(B1401,CREDITO_FINANCEIRO!A:L,12,FALSE)</f>
        <v>#N/A</v>
      </c>
      <c r="L1401" s="110" t="e">
        <f t="shared" si="210"/>
        <v>#N/A</v>
      </c>
      <c r="M1401" s="2" t="e">
        <f t="shared" si="211"/>
        <v>#N/A</v>
      </c>
      <c r="N1401" s="111" t="e">
        <f>VLOOKUP(Tabela4[[#This Row],[Proposta de Referência]],SIMP_CF!A:K,9,FALSE)</f>
        <v>#N/A</v>
      </c>
      <c r="O1401" s="111" t="e">
        <f>VLOOKUP(Tabela4[[#This Row],[Proposta de Referência]],SIMP_CF!A:K,8,FALSE)</f>
        <v>#N/A</v>
      </c>
      <c r="P1401" s="112" t="e">
        <f t="shared" si="212"/>
        <v>#N/A</v>
      </c>
      <c r="Q1401" s="112" t="e">
        <f t="shared" si="213"/>
        <v>#N/A</v>
      </c>
      <c r="R1401" t="e">
        <f t="shared" si="219"/>
        <v>#N/A</v>
      </c>
      <c r="S1401" s="108" t="e">
        <f t="shared" si="214"/>
        <v>#N/A</v>
      </c>
      <c r="T1401" s="108" t="e">
        <f t="shared" si="215"/>
        <v>#N/A</v>
      </c>
      <c r="U1401" s="110" t="e">
        <f t="shared" si="216"/>
        <v>#N/A</v>
      </c>
      <c r="V1401" t="e">
        <f t="shared" si="217"/>
        <v>#N/A</v>
      </c>
      <c r="W1401" t="str">
        <f t="shared" si="218"/>
        <v/>
      </c>
      <c r="X1401" s="24" t="str">
        <f>IFERROR(VLOOKUP(W1401,HOSPITAIS_COM_DIVIDAS!A:E,5,FALSE),"")</f>
        <v/>
      </c>
    </row>
    <row r="1402" spans="1:24" x14ac:dyDescent="0.25">
      <c r="A1402" s="52" t="str">
        <f>IFERROR((Tabela4[[#This Row],[Status da Proposta]]),"")</f>
        <v/>
      </c>
      <c r="B1402" s="121">
        <f>IFERROR((CREDITO_FINANCEIRO!A1402),"")</f>
        <v>0</v>
      </c>
      <c r="C1402" s="120" t="str">
        <f>IFERROR((VLOOKUP(B1402,CREDITO_FINANCEIRO!A:B,2,FALSE)),"")</f>
        <v/>
      </c>
      <c r="D1402" s="94" t="str">
        <f>IFERROR((VLOOKUP(B1402,CREDITO_FINANCEIRO!A:E,5,FALSE)),"")</f>
        <v/>
      </c>
      <c r="E1402" s="95" t="str">
        <f>IFERROR((VLOOKUP(B1402,CREDITO_FINANCEIRO!A:C,3,FALSE)),"")</f>
        <v/>
      </c>
      <c r="F1402" s="120" t="str">
        <f>IFERROR((VLOOKUP(B1402,CREDITO_FINANCEIRO!A:G,4,FALSE)),"")</f>
        <v/>
      </c>
      <c r="G1402" s="120" t="e">
        <f>VLOOKUP(B1402,CREDITO_FINANCEIRO!A:G,6,FALSE)</f>
        <v>#N/A</v>
      </c>
      <c r="H1402" s="120" t="e">
        <f>VLOOKUP(B1402,CREDITO_FINANCEIRO!A:G,7,FALSE)</f>
        <v>#N/A</v>
      </c>
      <c r="I1402" s="91" t="e">
        <f>VLOOKUP(B1402,CREDITO_FINANCEIRO!A:K,10,FALSE)</f>
        <v>#N/A</v>
      </c>
      <c r="J1402" s="91" t="e">
        <f>VLOOKUP(B1402,CREDITO_FINANCEIRO!A:K,11,FALSE)</f>
        <v>#N/A</v>
      </c>
      <c r="K1402" s="91" t="e">
        <f>VLOOKUP(B1402,CREDITO_FINANCEIRO!A:L,12,FALSE)</f>
        <v>#N/A</v>
      </c>
      <c r="L1402" s="110" t="e">
        <f t="shared" si="210"/>
        <v>#N/A</v>
      </c>
      <c r="M1402" s="2" t="e">
        <f t="shared" si="211"/>
        <v>#N/A</v>
      </c>
      <c r="N1402" s="111" t="e">
        <f>VLOOKUP(Tabela4[[#This Row],[Proposta de Referência]],SIMP_CF!A:K,9,FALSE)</f>
        <v>#N/A</v>
      </c>
      <c r="O1402" s="111" t="e">
        <f>VLOOKUP(Tabela4[[#This Row],[Proposta de Referência]],SIMP_CF!A:K,8,FALSE)</f>
        <v>#N/A</v>
      </c>
      <c r="P1402" s="112" t="e">
        <f t="shared" si="212"/>
        <v>#N/A</v>
      </c>
      <c r="Q1402" s="112" t="e">
        <f t="shared" si="213"/>
        <v>#N/A</v>
      </c>
      <c r="R1402" t="e">
        <f t="shared" si="219"/>
        <v>#N/A</v>
      </c>
      <c r="S1402" s="108" t="e">
        <f t="shared" si="214"/>
        <v>#N/A</v>
      </c>
      <c r="T1402" s="108" t="e">
        <f t="shared" si="215"/>
        <v>#N/A</v>
      </c>
      <c r="U1402" s="110" t="e">
        <f t="shared" si="216"/>
        <v>#N/A</v>
      </c>
      <c r="V1402" t="e">
        <f t="shared" si="217"/>
        <v>#N/A</v>
      </c>
      <c r="W1402" t="str">
        <f t="shared" si="218"/>
        <v/>
      </c>
      <c r="X1402" s="24" t="str">
        <f>IFERROR(VLOOKUP(W1402,HOSPITAIS_COM_DIVIDAS!A:E,5,FALSE),"")</f>
        <v/>
      </c>
    </row>
    <row r="1403" spans="1:24" x14ac:dyDescent="0.25">
      <c r="A1403" s="52" t="str">
        <f>IFERROR((Tabela4[[#This Row],[Status da Proposta]]),"")</f>
        <v/>
      </c>
      <c r="B1403" s="121">
        <f>IFERROR((CREDITO_FINANCEIRO!A1403),"")</f>
        <v>0</v>
      </c>
      <c r="C1403" s="120" t="str">
        <f>IFERROR((VLOOKUP(B1403,CREDITO_FINANCEIRO!A:B,2,FALSE)),"")</f>
        <v/>
      </c>
      <c r="D1403" s="94" t="str">
        <f>IFERROR((VLOOKUP(B1403,CREDITO_FINANCEIRO!A:E,5,FALSE)),"")</f>
        <v/>
      </c>
      <c r="E1403" s="95" t="str">
        <f>IFERROR((VLOOKUP(B1403,CREDITO_FINANCEIRO!A:C,3,FALSE)),"")</f>
        <v/>
      </c>
      <c r="F1403" s="120" t="str">
        <f>IFERROR((VLOOKUP(B1403,CREDITO_FINANCEIRO!A:G,4,FALSE)),"")</f>
        <v/>
      </c>
      <c r="G1403" s="120" t="e">
        <f>VLOOKUP(B1403,CREDITO_FINANCEIRO!A:G,6,FALSE)</f>
        <v>#N/A</v>
      </c>
      <c r="H1403" s="120" t="e">
        <f>VLOOKUP(B1403,CREDITO_FINANCEIRO!A:G,7,FALSE)</f>
        <v>#N/A</v>
      </c>
      <c r="I1403" s="91" t="e">
        <f>VLOOKUP(B1403,CREDITO_FINANCEIRO!A:K,10,FALSE)</f>
        <v>#N/A</v>
      </c>
      <c r="J1403" s="91" t="e">
        <f>VLOOKUP(B1403,CREDITO_FINANCEIRO!A:K,11,FALSE)</f>
        <v>#N/A</v>
      </c>
      <c r="K1403" s="91" t="e">
        <f>VLOOKUP(B1403,CREDITO_FINANCEIRO!A:L,12,FALSE)</f>
        <v>#N/A</v>
      </c>
      <c r="L1403" s="110" t="e">
        <f t="shared" si="210"/>
        <v>#N/A</v>
      </c>
      <c r="M1403" s="2" t="e">
        <f t="shared" si="211"/>
        <v>#N/A</v>
      </c>
      <c r="N1403" s="111" t="e">
        <f>VLOOKUP(Tabela4[[#This Row],[Proposta de Referência]],SIMP_CF!A:K,9,FALSE)</f>
        <v>#N/A</v>
      </c>
      <c r="O1403" s="111" t="e">
        <f>VLOOKUP(Tabela4[[#This Row],[Proposta de Referência]],SIMP_CF!A:K,8,FALSE)</f>
        <v>#N/A</v>
      </c>
      <c r="P1403" s="112" t="e">
        <f t="shared" si="212"/>
        <v>#N/A</v>
      </c>
      <c r="Q1403" s="112" t="e">
        <f t="shared" si="213"/>
        <v>#N/A</v>
      </c>
      <c r="R1403" t="e">
        <f t="shared" si="219"/>
        <v>#N/A</v>
      </c>
      <c r="S1403" s="108" t="e">
        <f t="shared" si="214"/>
        <v>#N/A</v>
      </c>
      <c r="T1403" s="108" t="e">
        <f t="shared" si="215"/>
        <v>#N/A</v>
      </c>
      <c r="U1403" s="110" t="e">
        <f t="shared" si="216"/>
        <v>#N/A</v>
      </c>
      <c r="V1403" t="e">
        <f t="shared" si="217"/>
        <v>#N/A</v>
      </c>
      <c r="W1403" t="str">
        <f t="shared" si="218"/>
        <v/>
      </c>
      <c r="X1403" s="24" t="str">
        <f>IFERROR(VLOOKUP(W1403,HOSPITAIS_COM_DIVIDAS!A:E,5,FALSE),"")</f>
        <v/>
      </c>
    </row>
    <row r="1404" spans="1:24" x14ac:dyDescent="0.25">
      <c r="A1404" s="52" t="str">
        <f>IFERROR((Tabela4[[#This Row],[Status da Proposta]]),"")</f>
        <v/>
      </c>
      <c r="B1404" s="121">
        <f>IFERROR((CREDITO_FINANCEIRO!A1404),"")</f>
        <v>0</v>
      </c>
      <c r="C1404" s="120" t="str">
        <f>IFERROR((VLOOKUP(B1404,CREDITO_FINANCEIRO!A:B,2,FALSE)),"")</f>
        <v/>
      </c>
      <c r="D1404" s="94" t="str">
        <f>IFERROR((VLOOKUP(B1404,CREDITO_FINANCEIRO!A:E,5,FALSE)),"")</f>
        <v/>
      </c>
      <c r="E1404" s="95" t="str">
        <f>IFERROR((VLOOKUP(B1404,CREDITO_FINANCEIRO!A:C,3,FALSE)),"")</f>
        <v/>
      </c>
      <c r="F1404" s="120" t="str">
        <f>IFERROR((VLOOKUP(B1404,CREDITO_FINANCEIRO!A:G,4,FALSE)),"")</f>
        <v/>
      </c>
      <c r="G1404" s="120" t="e">
        <f>VLOOKUP(B1404,CREDITO_FINANCEIRO!A:G,6,FALSE)</f>
        <v>#N/A</v>
      </c>
      <c r="H1404" s="120" t="e">
        <f>VLOOKUP(B1404,CREDITO_FINANCEIRO!A:G,7,FALSE)</f>
        <v>#N/A</v>
      </c>
      <c r="I1404" s="91" t="e">
        <f>VLOOKUP(B1404,CREDITO_FINANCEIRO!A:K,10,FALSE)</f>
        <v>#N/A</v>
      </c>
      <c r="J1404" s="91" t="e">
        <f>VLOOKUP(B1404,CREDITO_FINANCEIRO!A:K,11,FALSE)</f>
        <v>#N/A</v>
      </c>
      <c r="K1404" s="91" t="e">
        <f>VLOOKUP(B1404,CREDITO_FINANCEIRO!A:L,12,FALSE)</f>
        <v>#N/A</v>
      </c>
      <c r="L1404" s="110" t="e">
        <f t="shared" si="210"/>
        <v>#N/A</v>
      </c>
      <c r="M1404" s="2" t="e">
        <f t="shared" si="211"/>
        <v>#N/A</v>
      </c>
      <c r="N1404" s="111" t="e">
        <f>VLOOKUP(Tabela4[[#This Row],[Proposta de Referência]],SIMP_CF!A:K,9,FALSE)</f>
        <v>#N/A</v>
      </c>
      <c r="O1404" s="111" t="e">
        <f>VLOOKUP(Tabela4[[#This Row],[Proposta de Referência]],SIMP_CF!A:K,8,FALSE)</f>
        <v>#N/A</v>
      </c>
      <c r="P1404" s="112" t="e">
        <f t="shared" si="212"/>
        <v>#N/A</v>
      </c>
      <c r="Q1404" s="112" t="e">
        <f t="shared" si="213"/>
        <v>#N/A</v>
      </c>
      <c r="R1404" t="e">
        <f t="shared" si="219"/>
        <v>#N/A</v>
      </c>
      <c r="S1404" s="108" t="e">
        <f t="shared" si="214"/>
        <v>#N/A</v>
      </c>
      <c r="T1404" s="108" t="e">
        <f t="shared" si="215"/>
        <v>#N/A</v>
      </c>
      <c r="U1404" s="110" t="e">
        <f t="shared" si="216"/>
        <v>#N/A</v>
      </c>
      <c r="V1404" t="e">
        <f t="shared" si="217"/>
        <v>#N/A</v>
      </c>
      <c r="W1404" t="str">
        <f t="shared" si="218"/>
        <v/>
      </c>
      <c r="X1404" s="24" t="str">
        <f>IFERROR(VLOOKUP(W1404,HOSPITAIS_COM_DIVIDAS!A:E,5,FALSE),"")</f>
        <v/>
      </c>
    </row>
    <row r="1405" spans="1:24" x14ac:dyDescent="0.25">
      <c r="A1405" s="52" t="str">
        <f>IFERROR((Tabela4[[#This Row],[Status da Proposta]]),"")</f>
        <v/>
      </c>
      <c r="B1405" s="121">
        <f>IFERROR((CREDITO_FINANCEIRO!A1405),"")</f>
        <v>0</v>
      </c>
      <c r="C1405" s="120" t="str">
        <f>IFERROR((VLOOKUP(B1405,CREDITO_FINANCEIRO!A:B,2,FALSE)),"")</f>
        <v/>
      </c>
      <c r="D1405" s="94" t="str">
        <f>IFERROR((VLOOKUP(B1405,CREDITO_FINANCEIRO!A:E,5,FALSE)),"")</f>
        <v/>
      </c>
      <c r="E1405" s="95" t="str">
        <f>IFERROR((VLOOKUP(B1405,CREDITO_FINANCEIRO!A:C,3,FALSE)),"")</f>
        <v/>
      </c>
      <c r="F1405" s="120" t="str">
        <f>IFERROR((VLOOKUP(B1405,CREDITO_FINANCEIRO!A:G,4,FALSE)),"")</f>
        <v/>
      </c>
      <c r="G1405" s="120" t="e">
        <f>VLOOKUP(B1405,CREDITO_FINANCEIRO!A:G,6,FALSE)</f>
        <v>#N/A</v>
      </c>
      <c r="H1405" s="120" t="e">
        <f>VLOOKUP(B1405,CREDITO_FINANCEIRO!A:G,7,FALSE)</f>
        <v>#N/A</v>
      </c>
      <c r="I1405" s="91" t="e">
        <f>VLOOKUP(B1405,CREDITO_FINANCEIRO!A:K,10,FALSE)</f>
        <v>#N/A</v>
      </c>
      <c r="J1405" s="91" t="e">
        <f>VLOOKUP(B1405,CREDITO_FINANCEIRO!A:K,11,FALSE)</f>
        <v>#N/A</v>
      </c>
      <c r="K1405" s="91" t="e">
        <f>VLOOKUP(B1405,CREDITO_FINANCEIRO!A:L,12,FALSE)</f>
        <v>#N/A</v>
      </c>
      <c r="L1405" s="110" t="e">
        <f t="shared" si="210"/>
        <v>#N/A</v>
      </c>
      <c r="M1405" s="2" t="e">
        <f t="shared" si="211"/>
        <v>#N/A</v>
      </c>
      <c r="N1405" s="111" t="e">
        <f>VLOOKUP(Tabela4[[#This Row],[Proposta de Referência]],SIMP_CF!A:K,9,FALSE)</f>
        <v>#N/A</v>
      </c>
      <c r="O1405" s="111" t="e">
        <f>VLOOKUP(Tabela4[[#This Row],[Proposta de Referência]],SIMP_CF!A:K,8,FALSE)</f>
        <v>#N/A</v>
      </c>
      <c r="P1405" s="112" t="e">
        <f t="shared" si="212"/>
        <v>#N/A</v>
      </c>
      <c r="Q1405" s="112" t="e">
        <f t="shared" si="213"/>
        <v>#N/A</v>
      </c>
      <c r="R1405" t="e">
        <f t="shared" si="219"/>
        <v>#N/A</v>
      </c>
      <c r="S1405" s="108" t="e">
        <f t="shared" si="214"/>
        <v>#N/A</v>
      </c>
      <c r="T1405" s="108" t="e">
        <f t="shared" si="215"/>
        <v>#N/A</v>
      </c>
      <c r="U1405" s="110" t="e">
        <f t="shared" si="216"/>
        <v>#N/A</v>
      </c>
      <c r="V1405" t="e">
        <f t="shared" si="217"/>
        <v>#N/A</v>
      </c>
      <c r="W1405" t="str">
        <f t="shared" si="218"/>
        <v/>
      </c>
      <c r="X1405" s="24" t="str">
        <f>IFERROR(VLOOKUP(W1405,HOSPITAIS_COM_DIVIDAS!A:E,5,FALSE),"")</f>
        <v/>
      </c>
    </row>
    <row r="1406" spans="1:24" x14ac:dyDescent="0.25">
      <c r="A1406" s="52" t="str">
        <f>IFERROR((Tabela4[[#This Row],[Status da Proposta]]),"")</f>
        <v/>
      </c>
      <c r="B1406" s="121">
        <f>IFERROR((CREDITO_FINANCEIRO!A1406),"")</f>
        <v>0</v>
      </c>
      <c r="C1406" s="120" t="str">
        <f>IFERROR((VLOOKUP(B1406,CREDITO_FINANCEIRO!A:B,2,FALSE)),"")</f>
        <v/>
      </c>
      <c r="D1406" s="94" t="str">
        <f>IFERROR((VLOOKUP(B1406,CREDITO_FINANCEIRO!A:E,5,FALSE)),"")</f>
        <v/>
      </c>
      <c r="E1406" s="95" t="str">
        <f>IFERROR((VLOOKUP(B1406,CREDITO_FINANCEIRO!A:C,3,FALSE)),"")</f>
        <v/>
      </c>
      <c r="F1406" s="120" t="str">
        <f>IFERROR((VLOOKUP(B1406,CREDITO_FINANCEIRO!A:G,4,FALSE)),"")</f>
        <v/>
      </c>
      <c r="G1406" s="120" t="e">
        <f>VLOOKUP(B1406,CREDITO_FINANCEIRO!A:G,6,FALSE)</f>
        <v>#N/A</v>
      </c>
      <c r="H1406" s="120" t="e">
        <f>VLOOKUP(B1406,CREDITO_FINANCEIRO!A:G,7,FALSE)</f>
        <v>#N/A</v>
      </c>
      <c r="I1406" s="91" t="e">
        <f>VLOOKUP(B1406,CREDITO_FINANCEIRO!A:K,10,FALSE)</f>
        <v>#N/A</v>
      </c>
      <c r="J1406" s="91" t="e">
        <f>VLOOKUP(B1406,CREDITO_FINANCEIRO!A:K,11,FALSE)</f>
        <v>#N/A</v>
      </c>
      <c r="K1406" s="91" t="e">
        <f>VLOOKUP(B1406,CREDITO_FINANCEIRO!A:L,12,FALSE)</f>
        <v>#N/A</v>
      </c>
      <c r="L1406" s="110" t="e">
        <f t="shared" si="210"/>
        <v>#N/A</v>
      </c>
      <c r="M1406" s="2" t="e">
        <f t="shared" si="211"/>
        <v>#N/A</v>
      </c>
      <c r="N1406" s="111" t="e">
        <f>VLOOKUP(Tabela4[[#This Row],[Proposta de Referência]],SIMP_CF!A:K,9,FALSE)</f>
        <v>#N/A</v>
      </c>
      <c r="O1406" s="111" t="e">
        <f>VLOOKUP(Tabela4[[#This Row],[Proposta de Referência]],SIMP_CF!A:K,8,FALSE)</f>
        <v>#N/A</v>
      </c>
      <c r="P1406" s="112" t="e">
        <f t="shared" si="212"/>
        <v>#N/A</v>
      </c>
      <c r="Q1406" s="112" t="e">
        <f t="shared" si="213"/>
        <v>#N/A</v>
      </c>
      <c r="R1406" t="e">
        <f t="shared" si="219"/>
        <v>#N/A</v>
      </c>
      <c r="S1406" s="108" t="e">
        <f t="shared" si="214"/>
        <v>#N/A</v>
      </c>
      <c r="T1406" s="108" t="e">
        <f t="shared" si="215"/>
        <v>#N/A</v>
      </c>
      <c r="U1406" s="110" t="e">
        <f t="shared" si="216"/>
        <v>#N/A</v>
      </c>
      <c r="V1406" t="e">
        <f t="shared" si="217"/>
        <v>#N/A</v>
      </c>
      <c r="W1406" t="str">
        <f t="shared" si="218"/>
        <v/>
      </c>
      <c r="X1406" s="24" t="str">
        <f>IFERROR(VLOOKUP(W1406,HOSPITAIS_COM_DIVIDAS!A:E,5,FALSE),"")</f>
        <v/>
      </c>
    </row>
    <row r="1407" spans="1:24" x14ac:dyDescent="0.25">
      <c r="A1407" s="52" t="str">
        <f>IFERROR((Tabela4[[#This Row],[Status da Proposta]]),"")</f>
        <v/>
      </c>
      <c r="B1407" s="121">
        <f>IFERROR((CREDITO_FINANCEIRO!A1407),"")</f>
        <v>0</v>
      </c>
      <c r="C1407" s="120" t="str">
        <f>IFERROR((VLOOKUP(B1407,CREDITO_FINANCEIRO!A:B,2,FALSE)),"")</f>
        <v/>
      </c>
      <c r="D1407" s="94" t="str">
        <f>IFERROR((VLOOKUP(B1407,CREDITO_FINANCEIRO!A:E,5,FALSE)),"")</f>
        <v/>
      </c>
      <c r="E1407" s="95" t="str">
        <f>IFERROR((VLOOKUP(B1407,CREDITO_FINANCEIRO!A:C,3,FALSE)),"")</f>
        <v/>
      </c>
      <c r="F1407" s="120" t="str">
        <f>IFERROR((VLOOKUP(B1407,CREDITO_FINANCEIRO!A:G,4,FALSE)),"")</f>
        <v/>
      </c>
      <c r="G1407" s="120" t="e">
        <f>VLOOKUP(B1407,CREDITO_FINANCEIRO!A:G,6,FALSE)</f>
        <v>#N/A</v>
      </c>
      <c r="H1407" s="120" t="e">
        <f>VLOOKUP(B1407,CREDITO_FINANCEIRO!A:G,7,FALSE)</f>
        <v>#N/A</v>
      </c>
      <c r="I1407" s="91" t="e">
        <f>VLOOKUP(B1407,CREDITO_FINANCEIRO!A:K,10,FALSE)</f>
        <v>#N/A</v>
      </c>
      <c r="J1407" s="91" t="e">
        <f>VLOOKUP(B1407,CREDITO_FINANCEIRO!A:K,11,FALSE)</f>
        <v>#N/A</v>
      </c>
      <c r="K1407" s="91" t="e">
        <f>VLOOKUP(B1407,CREDITO_FINANCEIRO!A:L,12,FALSE)</f>
        <v>#N/A</v>
      </c>
      <c r="L1407" s="110" t="e">
        <f t="shared" si="210"/>
        <v>#N/A</v>
      </c>
      <c r="M1407" s="2" t="e">
        <f t="shared" si="211"/>
        <v>#N/A</v>
      </c>
      <c r="N1407" s="111" t="e">
        <f>VLOOKUP(Tabela4[[#This Row],[Proposta de Referência]],SIMP_CF!A:K,9,FALSE)</f>
        <v>#N/A</v>
      </c>
      <c r="O1407" s="111" t="e">
        <f>VLOOKUP(Tabela4[[#This Row],[Proposta de Referência]],SIMP_CF!A:K,8,FALSE)</f>
        <v>#N/A</v>
      </c>
      <c r="P1407" s="112" t="e">
        <f t="shared" si="212"/>
        <v>#N/A</v>
      </c>
      <c r="Q1407" s="112" t="e">
        <f t="shared" si="213"/>
        <v>#N/A</v>
      </c>
      <c r="R1407" t="e">
        <f t="shared" si="219"/>
        <v>#N/A</v>
      </c>
      <c r="S1407" s="108" t="e">
        <f t="shared" si="214"/>
        <v>#N/A</v>
      </c>
      <c r="T1407" s="108" t="e">
        <f t="shared" si="215"/>
        <v>#N/A</v>
      </c>
      <c r="U1407" s="110" t="e">
        <f t="shared" si="216"/>
        <v>#N/A</v>
      </c>
      <c r="V1407" t="e">
        <f t="shared" si="217"/>
        <v>#N/A</v>
      </c>
      <c r="W1407" t="str">
        <f t="shared" si="218"/>
        <v/>
      </c>
      <c r="X1407" s="24" t="str">
        <f>IFERROR(VLOOKUP(W1407,HOSPITAIS_COM_DIVIDAS!A:E,5,FALSE),"")</f>
        <v/>
      </c>
    </row>
    <row r="1408" spans="1:24" x14ac:dyDescent="0.25">
      <c r="A1408" s="52" t="str">
        <f>IFERROR((Tabela4[[#This Row],[Status da Proposta]]),"")</f>
        <v/>
      </c>
      <c r="B1408" s="121">
        <f>IFERROR((CREDITO_FINANCEIRO!A1408),"")</f>
        <v>0</v>
      </c>
      <c r="C1408" s="120" t="str">
        <f>IFERROR((VLOOKUP(B1408,CREDITO_FINANCEIRO!A:B,2,FALSE)),"")</f>
        <v/>
      </c>
      <c r="D1408" s="94" t="str">
        <f>IFERROR((VLOOKUP(B1408,CREDITO_FINANCEIRO!A:E,5,FALSE)),"")</f>
        <v/>
      </c>
      <c r="E1408" s="95" t="str">
        <f>IFERROR((VLOOKUP(B1408,CREDITO_FINANCEIRO!A:C,3,FALSE)),"")</f>
        <v/>
      </c>
      <c r="F1408" s="120" t="str">
        <f>IFERROR((VLOOKUP(B1408,CREDITO_FINANCEIRO!A:G,4,FALSE)),"")</f>
        <v/>
      </c>
      <c r="G1408" s="120" t="e">
        <f>VLOOKUP(B1408,CREDITO_FINANCEIRO!A:G,6,FALSE)</f>
        <v>#N/A</v>
      </c>
      <c r="H1408" s="120" t="e">
        <f>VLOOKUP(B1408,CREDITO_FINANCEIRO!A:G,7,FALSE)</f>
        <v>#N/A</v>
      </c>
      <c r="I1408" s="91" t="e">
        <f>VLOOKUP(B1408,CREDITO_FINANCEIRO!A:K,10,FALSE)</f>
        <v>#N/A</v>
      </c>
      <c r="J1408" s="91" t="e">
        <f>VLOOKUP(B1408,CREDITO_FINANCEIRO!A:K,11,FALSE)</f>
        <v>#N/A</v>
      </c>
      <c r="K1408" s="91" t="e">
        <f>VLOOKUP(B1408,CREDITO_FINANCEIRO!A:L,12,FALSE)</f>
        <v>#N/A</v>
      </c>
      <c r="L1408" s="110" t="e">
        <f t="shared" si="210"/>
        <v>#N/A</v>
      </c>
      <c r="M1408" s="2" t="e">
        <f t="shared" si="211"/>
        <v>#N/A</v>
      </c>
      <c r="N1408" s="111" t="e">
        <f>VLOOKUP(Tabela4[[#This Row],[Proposta de Referência]],SIMP_CF!A:K,9,FALSE)</f>
        <v>#N/A</v>
      </c>
      <c r="O1408" s="111" t="e">
        <f>VLOOKUP(Tabela4[[#This Row],[Proposta de Referência]],SIMP_CF!A:K,8,FALSE)</f>
        <v>#N/A</v>
      </c>
      <c r="P1408" s="112" t="e">
        <f t="shared" si="212"/>
        <v>#N/A</v>
      </c>
      <c r="Q1408" s="112" t="e">
        <f t="shared" si="213"/>
        <v>#N/A</v>
      </c>
      <c r="R1408" t="e">
        <f t="shared" si="219"/>
        <v>#N/A</v>
      </c>
      <c r="S1408" s="108" t="e">
        <f t="shared" si="214"/>
        <v>#N/A</v>
      </c>
      <c r="T1408" s="108" t="e">
        <f t="shared" si="215"/>
        <v>#N/A</v>
      </c>
      <c r="U1408" s="110" t="e">
        <f t="shared" si="216"/>
        <v>#N/A</v>
      </c>
      <c r="V1408" t="e">
        <f t="shared" si="217"/>
        <v>#N/A</v>
      </c>
      <c r="W1408" t="str">
        <f t="shared" si="218"/>
        <v/>
      </c>
      <c r="X1408" s="24" t="str">
        <f>IFERROR(VLOOKUP(W1408,HOSPITAIS_COM_DIVIDAS!A:E,5,FALSE),"")</f>
        <v/>
      </c>
    </row>
    <row r="1409" spans="1:24" x14ac:dyDescent="0.25">
      <c r="A1409" s="52" t="str">
        <f>IFERROR((Tabela4[[#This Row],[Status da Proposta]]),"")</f>
        <v/>
      </c>
      <c r="B1409" s="121">
        <f>IFERROR((CREDITO_FINANCEIRO!A1409),"")</f>
        <v>0</v>
      </c>
      <c r="C1409" s="120" t="str">
        <f>IFERROR((VLOOKUP(B1409,CREDITO_FINANCEIRO!A:B,2,FALSE)),"")</f>
        <v/>
      </c>
      <c r="D1409" s="94" t="str">
        <f>IFERROR((VLOOKUP(B1409,CREDITO_FINANCEIRO!A:E,5,FALSE)),"")</f>
        <v/>
      </c>
      <c r="E1409" s="95" t="str">
        <f>IFERROR((VLOOKUP(B1409,CREDITO_FINANCEIRO!A:C,3,FALSE)),"")</f>
        <v/>
      </c>
      <c r="F1409" s="120" t="str">
        <f>IFERROR((VLOOKUP(B1409,CREDITO_FINANCEIRO!A:G,4,FALSE)),"")</f>
        <v/>
      </c>
      <c r="G1409" s="120" t="e">
        <f>VLOOKUP(B1409,CREDITO_FINANCEIRO!A:G,6,FALSE)</f>
        <v>#N/A</v>
      </c>
      <c r="H1409" s="120" t="e">
        <f>VLOOKUP(B1409,CREDITO_FINANCEIRO!A:G,7,FALSE)</f>
        <v>#N/A</v>
      </c>
      <c r="I1409" s="91" t="e">
        <f>VLOOKUP(B1409,CREDITO_FINANCEIRO!A:K,10,FALSE)</f>
        <v>#N/A</v>
      </c>
      <c r="J1409" s="91" t="e">
        <f>VLOOKUP(B1409,CREDITO_FINANCEIRO!A:K,11,FALSE)</f>
        <v>#N/A</v>
      </c>
      <c r="K1409" s="91" t="e">
        <f>VLOOKUP(B1409,CREDITO_FINANCEIRO!A:L,12,FALSE)</f>
        <v>#N/A</v>
      </c>
      <c r="L1409" s="110" t="e">
        <f t="shared" si="210"/>
        <v>#N/A</v>
      </c>
      <c r="M1409" s="2" t="e">
        <f t="shared" si="211"/>
        <v>#N/A</v>
      </c>
      <c r="N1409" s="111" t="e">
        <f>VLOOKUP(Tabela4[[#This Row],[Proposta de Referência]],SIMP_CF!A:K,9,FALSE)</f>
        <v>#N/A</v>
      </c>
      <c r="O1409" s="111" t="e">
        <f>VLOOKUP(Tabela4[[#This Row],[Proposta de Referência]],SIMP_CF!A:K,8,FALSE)</f>
        <v>#N/A</v>
      </c>
      <c r="P1409" s="112" t="e">
        <f t="shared" si="212"/>
        <v>#N/A</v>
      </c>
      <c r="Q1409" s="112" t="e">
        <f t="shared" si="213"/>
        <v>#N/A</v>
      </c>
      <c r="R1409" t="e">
        <f t="shared" si="219"/>
        <v>#N/A</v>
      </c>
      <c r="S1409" s="108" t="e">
        <f t="shared" si="214"/>
        <v>#N/A</v>
      </c>
      <c r="T1409" s="108" t="e">
        <f t="shared" si="215"/>
        <v>#N/A</v>
      </c>
      <c r="U1409" s="110" t="e">
        <f t="shared" si="216"/>
        <v>#N/A</v>
      </c>
      <c r="V1409" t="e">
        <f t="shared" si="217"/>
        <v>#N/A</v>
      </c>
      <c r="W1409" t="str">
        <f t="shared" si="218"/>
        <v/>
      </c>
      <c r="X1409" s="24" t="str">
        <f>IFERROR(VLOOKUP(W1409,HOSPITAIS_COM_DIVIDAS!A:E,5,FALSE),"")</f>
        <v/>
      </c>
    </row>
    <row r="1410" spans="1:24" x14ac:dyDescent="0.25">
      <c r="A1410" s="52" t="str">
        <f>IFERROR((Tabela4[[#This Row],[Status da Proposta]]),"")</f>
        <v/>
      </c>
      <c r="B1410" s="121">
        <f>IFERROR((CREDITO_FINANCEIRO!A1410),"")</f>
        <v>0</v>
      </c>
      <c r="C1410" s="120" t="str">
        <f>IFERROR((VLOOKUP(B1410,CREDITO_FINANCEIRO!A:B,2,FALSE)),"")</f>
        <v/>
      </c>
      <c r="D1410" s="94" t="str">
        <f>IFERROR((VLOOKUP(B1410,CREDITO_FINANCEIRO!A:E,5,FALSE)),"")</f>
        <v/>
      </c>
      <c r="E1410" s="95" t="str">
        <f>IFERROR((VLOOKUP(B1410,CREDITO_FINANCEIRO!A:C,3,FALSE)),"")</f>
        <v/>
      </c>
      <c r="F1410" s="120" t="str">
        <f>IFERROR((VLOOKUP(B1410,CREDITO_FINANCEIRO!A:G,4,FALSE)),"")</f>
        <v/>
      </c>
      <c r="G1410" s="120" t="e">
        <f>VLOOKUP(B1410,CREDITO_FINANCEIRO!A:G,6,FALSE)</f>
        <v>#N/A</v>
      </c>
      <c r="H1410" s="120" t="e">
        <f>VLOOKUP(B1410,CREDITO_FINANCEIRO!A:G,7,FALSE)</f>
        <v>#N/A</v>
      </c>
      <c r="I1410" s="91" t="e">
        <f>VLOOKUP(B1410,CREDITO_FINANCEIRO!A:K,10,FALSE)</f>
        <v>#N/A</v>
      </c>
      <c r="J1410" s="91" t="e">
        <f>VLOOKUP(B1410,CREDITO_FINANCEIRO!A:K,11,FALSE)</f>
        <v>#N/A</v>
      </c>
      <c r="K1410" s="91" t="e">
        <f>VLOOKUP(B1410,CREDITO_FINANCEIRO!A:L,12,FALSE)</f>
        <v>#N/A</v>
      </c>
      <c r="L1410" s="110" t="e">
        <f t="shared" ref="L1410:L1473" si="220">MAX(I1410:K1410)</f>
        <v>#N/A</v>
      </c>
      <c r="M1410" s="2" t="e">
        <f t="shared" ref="M1410:M1473" si="221">IF(((L1410)=0),"NÃO, POSSUI VALOR","SIM, POSSUI VALOR")</f>
        <v>#N/A</v>
      </c>
      <c r="N1410" s="111" t="e">
        <f>VLOOKUP(Tabela4[[#This Row],[Proposta de Referência]],SIMP_CF!A:K,9,FALSE)</f>
        <v>#N/A</v>
      </c>
      <c r="O1410" s="111" t="e">
        <f>VLOOKUP(Tabela4[[#This Row],[Proposta de Referência]],SIMP_CF!A:K,8,FALSE)</f>
        <v>#N/A</v>
      </c>
      <c r="P1410" s="112" t="e">
        <f t="shared" ref="P1410:P1473" si="222">O1410+N1410</f>
        <v>#N/A</v>
      </c>
      <c r="Q1410" s="112" t="e">
        <f t="shared" ref="Q1410:Q1473" si="223">P1410*12</f>
        <v>#N/A</v>
      </c>
      <c r="R1410" t="e">
        <f t="shared" si="219"/>
        <v>#N/A</v>
      </c>
      <c r="S1410" s="108" t="e">
        <f t="shared" ref="S1410:S1473" si="224">IF(L1410&gt;10000000,"Faixa I - 30%",IF(L1410&gt;=5000000,"Faixa II - 40%","Faixa III - 50%"))</f>
        <v>#N/A</v>
      </c>
      <c r="T1410" s="108" t="e">
        <f t="shared" ref="T1410:T1473" si="225">IF(L1410&gt;10000000,L1410*0.3,IF(L1410&gt;=5000000,L1410*0.4,L1410*0.5))</f>
        <v>#N/A</v>
      </c>
      <c r="U1410" s="110" t="e">
        <f t="shared" ref="U1410:U1473" si="226">T1410-P1410</f>
        <v>#N/A</v>
      </c>
      <c r="V1410" t="e">
        <f t="shared" ref="V1410:V1473" si="227">IF(OR(U1410&gt;=T1410,U1410&lt;0,T1410=0),"NÃO, ATENDEU O CRITÉRIO","SIM, ATENDEU O CRITÉRIO")</f>
        <v>#N/A</v>
      </c>
      <c r="W1410" t="str">
        <f t="shared" ref="W1410:W1473" si="228">LEFT(D1410,8)</f>
        <v/>
      </c>
      <c r="X1410" s="24" t="str">
        <f>IFERROR(VLOOKUP(W1410,HOSPITAIS_COM_DIVIDAS!A:E,5,FALSE),"")</f>
        <v/>
      </c>
    </row>
    <row r="1411" spans="1:24" x14ac:dyDescent="0.25">
      <c r="A1411" s="52" t="str">
        <f>IFERROR((Tabela4[[#This Row],[Status da Proposta]]),"")</f>
        <v/>
      </c>
      <c r="B1411" s="121">
        <f>IFERROR((CREDITO_FINANCEIRO!A1411),"")</f>
        <v>0</v>
      </c>
      <c r="C1411" s="120" t="str">
        <f>IFERROR((VLOOKUP(B1411,CREDITO_FINANCEIRO!A:B,2,FALSE)),"")</f>
        <v/>
      </c>
      <c r="D1411" s="94" t="str">
        <f>IFERROR((VLOOKUP(B1411,CREDITO_FINANCEIRO!A:E,5,FALSE)),"")</f>
        <v/>
      </c>
      <c r="E1411" s="95" t="str">
        <f>IFERROR((VLOOKUP(B1411,CREDITO_FINANCEIRO!A:C,3,FALSE)),"")</f>
        <v/>
      </c>
      <c r="F1411" s="120" t="str">
        <f>IFERROR((VLOOKUP(B1411,CREDITO_FINANCEIRO!A:G,4,FALSE)),"")</f>
        <v/>
      </c>
      <c r="G1411" s="120" t="e">
        <f>VLOOKUP(B1411,CREDITO_FINANCEIRO!A:G,6,FALSE)</f>
        <v>#N/A</v>
      </c>
      <c r="H1411" s="120" t="e">
        <f>VLOOKUP(B1411,CREDITO_FINANCEIRO!A:G,7,FALSE)</f>
        <v>#N/A</v>
      </c>
      <c r="I1411" s="91" t="e">
        <f>VLOOKUP(B1411,CREDITO_FINANCEIRO!A:K,10,FALSE)</f>
        <v>#N/A</v>
      </c>
      <c r="J1411" s="91" t="e">
        <f>VLOOKUP(B1411,CREDITO_FINANCEIRO!A:K,11,FALSE)</f>
        <v>#N/A</v>
      </c>
      <c r="K1411" s="91" t="e">
        <f>VLOOKUP(B1411,CREDITO_FINANCEIRO!A:L,12,FALSE)</f>
        <v>#N/A</v>
      </c>
      <c r="L1411" s="110" t="e">
        <f t="shared" si="220"/>
        <v>#N/A</v>
      </c>
      <c r="M1411" s="2" t="e">
        <f t="shared" si="221"/>
        <v>#N/A</v>
      </c>
      <c r="N1411" s="111" t="e">
        <f>VLOOKUP(Tabela4[[#This Row],[Proposta de Referência]],SIMP_CF!A:K,9,FALSE)</f>
        <v>#N/A</v>
      </c>
      <c r="O1411" s="111" t="e">
        <f>VLOOKUP(Tabela4[[#This Row],[Proposta de Referência]],SIMP_CF!A:K,8,FALSE)</f>
        <v>#N/A</v>
      </c>
      <c r="P1411" s="112" t="e">
        <f t="shared" si="222"/>
        <v>#N/A</v>
      </c>
      <c r="Q1411" s="112" t="e">
        <f t="shared" si="223"/>
        <v>#N/A</v>
      </c>
      <c r="R1411" t="e">
        <f t="shared" ref="R1411:R1474" si="229">IF(P1411&gt;=100000,"SIM, POSSUI VALOR ACIMA DE R$100.000,00","NÃO, POSSUI VALOR NECESSÁRIO")</f>
        <v>#N/A</v>
      </c>
      <c r="S1411" s="108" t="e">
        <f t="shared" si="224"/>
        <v>#N/A</v>
      </c>
      <c r="T1411" s="108" t="e">
        <f t="shared" si="225"/>
        <v>#N/A</v>
      </c>
      <c r="U1411" s="110" t="e">
        <f t="shared" si="226"/>
        <v>#N/A</v>
      </c>
      <c r="V1411" t="e">
        <f t="shared" si="227"/>
        <v>#N/A</v>
      </c>
      <c r="W1411" t="str">
        <f t="shared" si="228"/>
        <v/>
      </c>
      <c r="X1411" s="24" t="str">
        <f>IFERROR(VLOOKUP(W1411,HOSPITAIS_COM_DIVIDAS!A:E,5,FALSE),"")</f>
        <v/>
      </c>
    </row>
    <row r="1412" spans="1:24" x14ac:dyDescent="0.25">
      <c r="A1412" s="52" t="str">
        <f>IFERROR((Tabela4[[#This Row],[Status da Proposta]]),"")</f>
        <v/>
      </c>
      <c r="B1412" s="121">
        <f>IFERROR((CREDITO_FINANCEIRO!A1412),"")</f>
        <v>0</v>
      </c>
      <c r="C1412" s="120" t="str">
        <f>IFERROR((VLOOKUP(B1412,CREDITO_FINANCEIRO!A:B,2,FALSE)),"")</f>
        <v/>
      </c>
      <c r="D1412" s="94" t="str">
        <f>IFERROR((VLOOKUP(B1412,CREDITO_FINANCEIRO!A:E,5,FALSE)),"")</f>
        <v/>
      </c>
      <c r="E1412" s="95" t="str">
        <f>IFERROR((VLOOKUP(B1412,CREDITO_FINANCEIRO!A:C,3,FALSE)),"")</f>
        <v/>
      </c>
      <c r="F1412" s="120" t="str">
        <f>IFERROR((VLOOKUP(B1412,CREDITO_FINANCEIRO!A:G,4,FALSE)),"")</f>
        <v/>
      </c>
      <c r="G1412" s="120" t="e">
        <f>VLOOKUP(B1412,CREDITO_FINANCEIRO!A:G,6,FALSE)</f>
        <v>#N/A</v>
      </c>
      <c r="H1412" s="120" t="e">
        <f>VLOOKUP(B1412,CREDITO_FINANCEIRO!A:G,7,FALSE)</f>
        <v>#N/A</v>
      </c>
      <c r="I1412" s="91" t="e">
        <f>VLOOKUP(B1412,CREDITO_FINANCEIRO!A:K,10,FALSE)</f>
        <v>#N/A</v>
      </c>
      <c r="J1412" s="91" t="e">
        <f>VLOOKUP(B1412,CREDITO_FINANCEIRO!A:K,11,FALSE)</f>
        <v>#N/A</v>
      </c>
      <c r="K1412" s="91" t="e">
        <f>VLOOKUP(B1412,CREDITO_FINANCEIRO!A:L,12,FALSE)</f>
        <v>#N/A</v>
      </c>
      <c r="L1412" s="110" t="e">
        <f t="shared" si="220"/>
        <v>#N/A</v>
      </c>
      <c r="M1412" s="2" t="e">
        <f t="shared" si="221"/>
        <v>#N/A</v>
      </c>
      <c r="N1412" s="111" t="e">
        <f>VLOOKUP(Tabela4[[#This Row],[Proposta de Referência]],SIMP_CF!A:K,9,FALSE)</f>
        <v>#N/A</v>
      </c>
      <c r="O1412" s="111" t="e">
        <f>VLOOKUP(Tabela4[[#This Row],[Proposta de Referência]],SIMP_CF!A:K,8,FALSE)</f>
        <v>#N/A</v>
      </c>
      <c r="P1412" s="112" t="e">
        <f t="shared" si="222"/>
        <v>#N/A</v>
      </c>
      <c r="Q1412" s="112" t="e">
        <f t="shared" si="223"/>
        <v>#N/A</v>
      </c>
      <c r="R1412" t="e">
        <f t="shared" si="229"/>
        <v>#N/A</v>
      </c>
      <c r="S1412" s="108" t="e">
        <f t="shared" si="224"/>
        <v>#N/A</v>
      </c>
      <c r="T1412" s="108" t="e">
        <f t="shared" si="225"/>
        <v>#N/A</v>
      </c>
      <c r="U1412" s="110" t="e">
        <f t="shared" si="226"/>
        <v>#N/A</v>
      </c>
      <c r="V1412" t="e">
        <f t="shared" si="227"/>
        <v>#N/A</v>
      </c>
      <c r="W1412" t="str">
        <f t="shared" si="228"/>
        <v/>
      </c>
      <c r="X1412" s="24" t="str">
        <f>IFERROR(VLOOKUP(W1412,HOSPITAIS_COM_DIVIDAS!A:E,5,FALSE),"")</f>
        <v/>
      </c>
    </row>
    <row r="1413" spans="1:24" x14ac:dyDescent="0.25">
      <c r="A1413" s="52" t="str">
        <f>IFERROR((Tabela4[[#This Row],[Status da Proposta]]),"")</f>
        <v/>
      </c>
      <c r="B1413" s="121">
        <f>IFERROR((CREDITO_FINANCEIRO!A1413),"")</f>
        <v>0</v>
      </c>
      <c r="C1413" s="120" t="str">
        <f>IFERROR((VLOOKUP(B1413,CREDITO_FINANCEIRO!A:B,2,FALSE)),"")</f>
        <v/>
      </c>
      <c r="D1413" s="94" t="str">
        <f>IFERROR((VLOOKUP(B1413,CREDITO_FINANCEIRO!A:E,5,FALSE)),"")</f>
        <v/>
      </c>
      <c r="E1413" s="95" t="str">
        <f>IFERROR((VLOOKUP(B1413,CREDITO_FINANCEIRO!A:C,3,FALSE)),"")</f>
        <v/>
      </c>
      <c r="F1413" s="120" t="str">
        <f>IFERROR((VLOOKUP(B1413,CREDITO_FINANCEIRO!A:G,4,FALSE)),"")</f>
        <v/>
      </c>
      <c r="G1413" s="120" t="e">
        <f>VLOOKUP(B1413,CREDITO_FINANCEIRO!A:G,6,FALSE)</f>
        <v>#N/A</v>
      </c>
      <c r="H1413" s="120" t="e">
        <f>VLOOKUP(B1413,CREDITO_FINANCEIRO!A:G,7,FALSE)</f>
        <v>#N/A</v>
      </c>
      <c r="I1413" s="91" t="e">
        <f>VLOOKUP(B1413,CREDITO_FINANCEIRO!A:K,10,FALSE)</f>
        <v>#N/A</v>
      </c>
      <c r="J1413" s="91" t="e">
        <f>VLOOKUP(B1413,CREDITO_FINANCEIRO!A:K,11,FALSE)</f>
        <v>#N/A</v>
      </c>
      <c r="K1413" s="91" t="e">
        <f>VLOOKUP(B1413,CREDITO_FINANCEIRO!A:L,12,FALSE)</f>
        <v>#N/A</v>
      </c>
      <c r="L1413" s="110" t="e">
        <f t="shared" si="220"/>
        <v>#N/A</v>
      </c>
      <c r="M1413" s="2" t="e">
        <f t="shared" si="221"/>
        <v>#N/A</v>
      </c>
      <c r="N1413" s="111" t="e">
        <f>VLOOKUP(Tabela4[[#This Row],[Proposta de Referência]],SIMP_CF!A:K,9,FALSE)</f>
        <v>#N/A</v>
      </c>
      <c r="O1413" s="111" t="e">
        <f>VLOOKUP(Tabela4[[#This Row],[Proposta de Referência]],SIMP_CF!A:K,8,FALSE)</f>
        <v>#N/A</v>
      </c>
      <c r="P1413" s="112" t="e">
        <f t="shared" si="222"/>
        <v>#N/A</v>
      </c>
      <c r="Q1413" s="112" t="e">
        <f t="shared" si="223"/>
        <v>#N/A</v>
      </c>
      <c r="R1413" t="e">
        <f t="shared" si="229"/>
        <v>#N/A</v>
      </c>
      <c r="S1413" s="108" t="e">
        <f t="shared" si="224"/>
        <v>#N/A</v>
      </c>
      <c r="T1413" s="108" t="e">
        <f t="shared" si="225"/>
        <v>#N/A</v>
      </c>
      <c r="U1413" s="110" t="e">
        <f t="shared" si="226"/>
        <v>#N/A</v>
      </c>
      <c r="V1413" t="e">
        <f t="shared" si="227"/>
        <v>#N/A</v>
      </c>
      <c r="W1413" t="str">
        <f t="shared" si="228"/>
        <v/>
      </c>
      <c r="X1413" s="24" t="str">
        <f>IFERROR(VLOOKUP(W1413,HOSPITAIS_COM_DIVIDAS!A:E,5,FALSE),"")</f>
        <v/>
      </c>
    </row>
    <row r="1414" spans="1:24" x14ac:dyDescent="0.25">
      <c r="A1414" s="52" t="str">
        <f>IFERROR((Tabela4[[#This Row],[Status da Proposta]]),"")</f>
        <v/>
      </c>
      <c r="B1414" s="121">
        <f>IFERROR((CREDITO_FINANCEIRO!A1414),"")</f>
        <v>0</v>
      </c>
      <c r="C1414" s="120" t="str">
        <f>IFERROR((VLOOKUP(B1414,CREDITO_FINANCEIRO!A:B,2,FALSE)),"")</f>
        <v/>
      </c>
      <c r="D1414" s="94" t="str">
        <f>IFERROR((VLOOKUP(B1414,CREDITO_FINANCEIRO!A:E,5,FALSE)),"")</f>
        <v/>
      </c>
      <c r="E1414" s="95" t="str">
        <f>IFERROR((VLOOKUP(B1414,CREDITO_FINANCEIRO!A:C,3,FALSE)),"")</f>
        <v/>
      </c>
      <c r="F1414" s="120" t="str">
        <f>IFERROR((VLOOKUP(B1414,CREDITO_FINANCEIRO!A:G,4,FALSE)),"")</f>
        <v/>
      </c>
      <c r="G1414" s="120" t="e">
        <f>VLOOKUP(B1414,CREDITO_FINANCEIRO!A:G,6,FALSE)</f>
        <v>#N/A</v>
      </c>
      <c r="H1414" s="120" t="e">
        <f>VLOOKUP(B1414,CREDITO_FINANCEIRO!A:G,7,FALSE)</f>
        <v>#N/A</v>
      </c>
      <c r="I1414" s="91" t="e">
        <f>VLOOKUP(B1414,CREDITO_FINANCEIRO!A:K,10,FALSE)</f>
        <v>#N/A</v>
      </c>
      <c r="J1414" s="91" t="e">
        <f>VLOOKUP(B1414,CREDITO_FINANCEIRO!A:K,11,FALSE)</f>
        <v>#N/A</v>
      </c>
      <c r="K1414" s="91" t="e">
        <f>VLOOKUP(B1414,CREDITO_FINANCEIRO!A:L,12,FALSE)</f>
        <v>#N/A</v>
      </c>
      <c r="L1414" s="110" t="e">
        <f t="shared" si="220"/>
        <v>#N/A</v>
      </c>
      <c r="M1414" s="2" t="e">
        <f t="shared" si="221"/>
        <v>#N/A</v>
      </c>
      <c r="N1414" s="111" t="e">
        <f>VLOOKUP(Tabela4[[#This Row],[Proposta de Referência]],SIMP_CF!A:K,9,FALSE)</f>
        <v>#N/A</v>
      </c>
      <c r="O1414" s="111" t="e">
        <f>VLOOKUP(Tabela4[[#This Row],[Proposta de Referência]],SIMP_CF!A:K,8,FALSE)</f>
        <v>#N/A</v>
      </c>
      <c r="P1414" s="112" t="e">
        <f t="shared" si="222"/>
        <v>#N/A</v>
      </c>
      <c r="Q1414" s="112" t="e">
        <f t="shared" si="223"/>
        <v>#N/A</v>
      </c>
      <c r="R1414" t="e">
        <f t="shared" si="229"/>
        <v>#N/A</v>
      </c>
      <c r="S1414" s="108" t="e">
        <f t="shared" si="224"/>
        <v>#N/A</v>
      </c>
      <c r="T1414" s="108" t="e">
        <f t="shared" si="225"/>
        <v>#N/A</v>
      </c>
      <c r="U1414" s="110" t="e">
        <f t="shared" si="226"/>
        <v>#N/A</v>
      </c>
      <c r="V1414" t="e">
        <f t="shared" si="227"/>
        <v>#N/A</v>
      </c>
      <c r="W1414" t="str">
        <f t="shared" si="228"/>
        <v/>
      </c>
      <c r="X1414" s="24" t="str">
        <f>IFERROR(VLOOKUP(W1414,HOSPITAIS_COM_DIVIDAS!A:E,5,FALSE),"")</f>
        <v/>
      </c>
    </row>
    <row r="1415" spans="1:24" x14ac:dyDescent="0.25">
      <c r="A1415" s="52" t="str">
        <f>IFERROR((Tabela4[[#This Row],[Status da Proposta]]),"")</f>
        <v/>
      </c>
      <c r="B1415" s="121">
        <f>IFERROR((CREDITO_FINANCEIRO!A1415),"")</f>
        <v>0</v>
      </c>
      <c r="C1415" s="120" t="str">
        <f>IFERROR((VLOOKUP(B1415,CREDITO_FINANCEIRO!A:B,2,FALSE)),"")</f>
        <v/>
      </c>
      <c r="D1415" s="94" t="str">
        <f>IFERROR((VLOOKUP(B1415,CREDITO_FINANCEIRO!A:E,5,FALSE)),"")</f>
        <v/>
      </c>
      <c r="E1415" s="95" t="str">
        <f>IFERROR((VLOOKUP(B1415,CREDITO_FINANCEIRO!A:C,3,FALSE)),"")</f>
        <v/>
      </c>
      <c r="F1415" s="120" t="str">
        <f>IFERROR((VLOOKUP(B1415,CREDITO_FINANCEIRO!A:G,4,FALSE)),"")</f>
        <v/>
      </c>
      <c r="G1415" s="120" t="e">
        <f>VLOOKUP(B1415,CREDITO_FINANCEIRO!A:G,6,FALSE)</f>
        <v>#N/A</v>
      </c>
      <c r="H1415" s="120" t="e">
        <f>VLOOKUP(B1415,CREDITO_FINANCEIRO!A:G,7,FALSE)</f>
        <v>#N/A</v>
      </c>
      <c r="I1415" s="91" t="e">
        <f>VLOOKUP(B1415,CREDITO_FINANCEIRO!A:K,10,FALSE)</f>
        <v>#N/A</v>
      </c>
      <c r="J1415" s="91" t="e">
        <f>VLOOKUP(B1415,CREDITO_FINANCEIRO!A:K,11,FALSE)</f>
        <v>#N/A</v>
      </c>
      <c r="K1415" s="91" t="e">
        <f>VLOOKUP(B1415,CREDITO_FINANCEIRO!A:L,12,FALSE)</f>
        <v>#N/A</v>
      </c>
      <c r="L1415" s="110" t="e">
        <f t="shared" si="220"/>
        <v>#N/A</v>
      </c>
      <c r="M1415" s="2" t="e">
        <f t="shared" si="221"/>
        <v>#N/A</v>
      </c>
      <c r="N1415" s="111" t="e">
        <f>VLOOKUP(Tabela4[[#This Row],[Proposta de Referência]],SIMP_CF!A:K,9,FALSE)</f>
        <v>#N/A</v>
      </c>
      <c r="O1415" s="111" t="e">
        <f>VLOOKUP(Tabela4[[#This Row],[Proposta de Referência]],SIMP_CF!A:K,8,FALSE)</f>
        <v>#N/A</v>
      </c>
      <c r="P1415" s="112" t="e">
        <f t="shared" si="222"/>
        <v>#N/A</v>
      </c>
      <c r="Q1415" s="112" t="e">
        <f t="shared" si="223"/>
        <v>#N/A</v>
      </c>
      <c r="R1415" t="e">
        <f t="shared" si="229"/>
        <v>#N/A</v>
      </c>
      <c r="S1415" s="108" t="e">
        <f t="shared" si="224"/>
        <v>#N/A</v>
      </c>
      <c r="T1415" s="108" t="e">
        <f t="shared" si="225"/>
        <v>#N/A</v>
      </c>
      <c r="U1415" s="110" t="e">
        <f t="shared" si="226"/>
        <v>#N/A</v>
      </c>
      <c r="V1415" t="e">
        <f t="shared" si="227"/>
        <v>#N/A</v>
      </c>
      <c r="W1415" t="str">
        <f t="shared" si="228"/>
        <v/>
      </c>
      <c r="X1415" s="24" t="str">
        <f>IFERROR(VLOOKUP(W1415,HOSPITAIS_COM_DIVIDAS!A:E,5,FALSE),"")</f>
        <v/>
      </c>
    </row>
    <row r="1416" spans="1:24" x14ac:dyDescent="0.25">
      <c r="A1416" s="52" t="str">
        <f>IFERROR((Tabela4[[#This Row],[Status da Proposta]]),"")</f>
        <v/>
      </c>
      <c r="B1416" s="121">
        <f>IFERROR((CREDITO_FINANCEIRO!A1416),"")</f>
        <v>0</v>
      </c>
      <c r="C1416" s="120" t="str">
        <f>IFERROR((VLOOKUP(B1416,CREDITO_FINANCEIRO!A:B,2,FALSE)),"")</f>
        <v/>
      </c>
      <c r="D1416" s="94" t="str">
        <f>IFERROR((VLOOKUP(B1416,CREDITO_FINANCEIRO!A:E,5,FALSE)),"")</f>
        <v/>
      </c>
      <c r="E1416" s="95" t="str">
        <f>IFERROR((VLOOKUP(B1416,CREDITO_FINANCEIRO!A:C,3,FALSE)),"")</f>
        <v/>
      </c>
      <c r="F1416" s="120" t="str">
        <f>IFERROR((VLOOKUP(B1416,CREDITO_FINANCEIRO!A:G,4,FALSE)),"")</f>
        <v/>
      </c>
      <c r="G1416" s="120" t="e">
        <f>VLOOKUP(B1416,CREDITO_FINANCEIRO!A:G,6,FALSE)</f>
        <v>#N/A</v>
      </c>
      <c r="H1416" s="120" t="e">
        <f>VLOOKUP(B1416,CREDITO_FINANCEIRO!A:G,7,FALSE)</f>
        <v>#N/A</v>
      </c>
      <c r="I1416" s="91" t="e">
        <f>VLOOKUP(B1416,CREDITO_FINANCEIRO!A:K,10,FALSE)</f>
        <v>#N/A</v>
      </c>
      <c r="J1416" s="91" t="e">
        <f>VLOOKUP(B1416,CREDITO_FINANCEIRO!A:K,11,FALSE)</f>
        <v>#N/A</v>
      </c>
      <c r="K1416" s="91" t="e">
        <f>VLOOKUP(B1416,CREDITO_FINANCEIRO!A:L,12,FALSE)</f>
        <v>#N/A</v>
      </c>
      <c r="L1416" s="110" t="e">
        <f t="shared" si="220"/>
        <v>#N/A</v>
      </c>
      <c r="M1416" s="2" t="e">
        <f t="shared" si="221"/>
        <v>#N/A</v>
      </c>
      <c r="N1416" s="111" t="e">
        <f>VLOOKUP(Tabela4[[#This Row],[Proposta de Referência]],SIMP_CF!A:K,9,FALSE)</f>
        <v>#N/A</v>
      </c>
      <c r="O1416" s="111" t="e">
        <f>VLOOKUP(Tabela4[[#This Row],[Proposta de Referência]],SIMP_CF!A:K,8,FALSE)</f>
        <v>#N/A</v>
      </c>
      <c r="P1416" s="112" t="e">
        <f t="shared" si="222"/>
        <v>#N/A</v>
      </c>
      <c r="Q1416" s="112" t="e">
        <f t="shared" si="223"/>
        <v>#N/A</v>
      </c>
      <c r="R1416" t="e">
        <f t="shared" si="229"/>
        <v>#N/A</v>
      </c>
      <c r="S1416" s="108" t="e">
        <f t="shared" si="224"/>
        <v>#N/A</v>
      </c>
      <c r="T1416" s="108" t="e">
        <f t="shared" si="225"/>
        <v>#N/A</v>
      </c>
      <c r="U1416" s="110" t="e">
        <f t="shared" si="226"/>
        <v>#N/A</v>
      </c>
      <c r="V1416" t="e">
        <f t="shared" si="227"/>
        <v>#N/A</v>
      </c>
      <c r="W1416" t="str">
        <f t="shared" si="228"/>
        <v/>
      </c>
      <c r="X1416" s="24" t="str">
        <f>IFERROR(VLOOKUP(W1416,HOSPITAIS_COM_DIVIDAS!A:E,5,FALSE),"")</f>
        <v/>
      </c>
    </row>
    <row r="1417" spans="1:24" x14ac:dyDescent="0.25">
      <c r="A1417" s="52" t="str">
        <f>IFERROR((Tabela4[[#This Row],[Status da Proposta]]),"")</f>
        <v/>
      </c>
      <c r="B1417" s="121">
        <f>IFERROR((CREDITO_FINANCEIRO!A1417),"")</f>
        <v>0</v>
      </c>
      <c r="C1417" s="120" t="str">
        <f>IFERROR((VLOOKUP(B1417,CREDITO_FINANCEIRO!A:B,2,FALSE)),"")</f>
        <v/>
      </c>
      <c r="D1417" s="94" t="str">
        <f>IFERROR((VLOOKUP(B1417,CREDITO_FINANCEIRO!A:E,5,FALSE)),"")</f>
        <v/>
      </c>
      <c r="E1417" s="95" t="str">
        <f>IFERROR((VLOOKUP(B1417,CREDITO_FINANCEIRO!A:C,3,FALSE)),"")</f>
        <v/>
      </c>
      <c r="F1417" s="120" t="str">
        <f>IFERROR((VLOOKUP(B1417,CREDITO_FINANCEIRO!A:G,4,FALSE)),"")</f>
        <v/>
      </c>
      <c r="G1417" s="120" t="e">
        <f>VLOOKUP(B1417,CREDITO_FINANCEIRO!A:G,6,FALSE)</f>
        <v>#N/A</v>
      </c>
      <c r="H1417" s="120" t="e">
        <f>VLOOKUP(B1417,CREDITO_FINANCEIRO!A:G,7,FALSE)</f>
        <v>#N/A</v>
      </c>
      <c r="I1417" s="91" t="e">
        <f>VLOOKUP(B1417,CREDITO_FINANCEIRO!A:K,10,FALSE)</f>
        <v>#N/A</v>
      </c>
      <c r="J1417" s="91" t="e">
        <f>VLOOKUP(B1417,CREDITO_FINANCEIRO!A:K,11,FALSE)</f>
        <v>#N/A</v>
      </c>
      <c r="K1417" s="91" t="e">
        <f>VLOOKUP(B1417,CREDITO_FINANCEIRO!A:L,12,FALSE)</f>
        <v>#N/A</v>
      </c>
      <c r="L1417" s="110" t="e">
        <f t="shared" si="220"/>
        <v>#N/A</v>
      </c>
      <c r="M1417" s="2" t="e">
        <f t="shared" si="221"/>
        <v>#N/A</v>
      </c>
      <c r="N1417" s="111" t="e">
        <f>VLOOKUP(Tabela4[[#This Row],[Proposta de Referência]],SIMP_CF!A:K,9,FALSE)</f>
        <v>#N/A</v>
      </c>
      <c r="O1417" s="111" t="e">
        <f>VLOOKUP(Tabela4[[#This Row],[Proposta de Referência]],SIMP_CF!A:K,8,FALSE)</f>
        <v>#N/A</v>
      </c>
      <c r="P1417" s="112" t="e">
        <f t="shared" si="222"/>
        <v>#N/A</v>
      </c>
      <c r="Q1417" s="112" t="e">
        <f t="shared" si="223"/>
        <v>#N/A</v>
      </c>
      <c r="R1417" t="e">
        <f t="shared" si="229"/>
        <v>#N/A</v>
      </c>
      <c r="S1417" s="108" t="e">
        <f t="shared" si="224"/>
        <v>#N/A</v>
      </c>
      <c r="T1417" s="108" t="e">
        <f t="shared" si="225"/>
        <v>#N/A</v>
      </c>
      <c r="U1417" s="110" t="e">
        <f t="shared" si="226"/>
        <v>#N/A</v>
      </c>
      <c r="V1417" t="e">
        <f t="shared" si="227"/>
        <v>#N/A</v>
      </c>
      <c r="W1417" t="str">
        <f t="shared" si="228"/>
        <v/>
      </c>
      <c r="X1417" s="24" t="str">
        <f>IFERROR(VLOOKUP(W1417,HOSPITAIS_COM_DIVIDAS!A:E,5,FALSE),"")</f>
        <v/>
      </c>
    </row>
    <row r="1418" spans="1:24" x14ac:dyDescent="0.25">
      <c r="A1418" s="52" t="str">
        <f>IFERROR((Tabela4[[#This Row],[Status da Proposta]]),"")</f>
        <v/>
      </c>
      <c r="B1418" s="121">
        <f>IFERROR((CREDITO_FINANCEIRO!A1418),"")</f>
        <v>0</v>
      </c>
      <c r="C1418" s="120" t="str">
        <f>IFERROR((VLOOKUP(B1418,CREDITO_FINANCEIRO!A:B,2,FALSE)),"")</f>
        <v/>
      </c>
      <c r="D1418" s="94" t="str">
        <f>IFERROR((VLOOKUP(B1418,CREDITO_FINANCEIRO!A:E,5,FALSE)),"")</f>
        <v/>
      </c>
      <c r="E1418" s="95" t="str">
        <f>IFERROR((VLOOKUP(B1418,CREDITO_FINANCEIRO!A:C,3,FALSE)),"")</f>
        <v/>
      </c>
      <c r="F1418" s="120" t="str">
        <f>IFERROR((VLOOKUP(B1418,CREDITO_FINANCEIRO!A:G,4,FALSE)),"")</f>
        <v/>
      </c>
      <c r="G1418" s="120" t="e">
        <f>VLOOKUP(B1418,CREDITO_FINANCEIRO!A:G,6,FALSE)</f>
        <v>#N/A</v>
      </c>
      <c r="H1418" s="120" t="e">
        <f>VLOOKUP(B1418,CREDITO_FINANCEIRO!A:G,7,FALSE)</f>
        <v>#N/A</v>
      </c>
      <c r="I1418" s="91" t="e">
        <f>VLOOKUP(B1418,CREDITO_FINANCEIRO!A:K,10,FALSE)</f>
        <v>#N/A</v>
      </c>
      <c r="J1418" s="91" t="e">
        <f>VLOOKUP(B1418,CREDITO_FINANCEIRO!A:K,11,FALSE)</f>
        <v>#N/A</v>
      </c>
      <c r="K1418" s="91" t="e">
        <f>VLOOKUP(B1418,CREDITO_FINANCEIRO!A:L,12,FALSE)</f>
        <v>#N/A</v>
      </c>
      <c r="L1418" s="110" t="e">
        <f t="shared" si="220"/>
        <v>#N/A</v>
      </c>
      <c r="M1418" s="2" t="e">
        <f t="shared" si="221"/>
        <v>#N/A</v>
      </c>
      <c r="N1418" s="111" t="e">
        <f>VLOOKUP(Tabela4[[#This Row],[Proposta de Referência]],SIMP_CF!A:K,9,FALSE)</f>
        <v>#N/A</v>
      </c>
      <c r="O1418" s="111" t="e">
        <f>VLOOKUP(Tabela4[[#This Row],[Proposta de Referência]],SIMP_CF!A:K,8,FALSE)</f>
        <v>#N/A</v>
      </c>
      <c r="P1418" s="112" t="e">
        <f t="shared" si="222"/>
        <v>#N/A</v>
      </c>
      <c r="Q1418" s="112" t="e">
        <f t="shared" si="223"/>
        <v>#N/A</v>
      </c>
      <c r="R1418" t="e">
        <f t="shared" si="229"/>
        <v>#N/A</v>
      </c>
      <c r="S1418" s="108" t="e">
        <f t="shared" si="224"/>
        <v>#N/A</v>
      </c>
      <c r="T1418" s="108" t="e">
        <f t="shared" si="225"/>
        <v>#N/A</v>
      </c>
      <c r="U1418" s="110" t="e">
        <f t="shared" si="226"/>
        <v>#N/A</v>
      </c>
      <c r="V1418" t="e">
        <f t="shared" si="227"/>
        <v>#N/A</v>
      </c>
      <c r="W1418" t="str">
        <f t="shared" si="228"/>
        <v/>
      </c>
      <c r="X1418" s="24" t="str">
        <f>IFERROR(VLOOKUP(W1418,HOSPITAIS_COM_DIVIDAS!A:E,5,FALSE),"")</f>
        <v/>
      </c>
    </row>
    <row r="1419" spans="1:24" x14ac:dyDescent="0.25">
      <c r="A1419" s="52" t="str">
        <f>IFERROR((Tabela4[[#This Row],[Status da Proposta]]),"")</f>
        <v/>
      </c>
      <c r="B1419" s="121">
        <f>IFERROR((CREDITO_FINANCEIRO!A1419),"")</f>
        <v>0</v>
      </c>
      <c r="C1419" s="120" t="str">
        <f>IFERROR((VLOOKUP(B1419,CREDITO_FINANCEIRO!A:B,2,FALSE)),"")</f>
        <v/>
      </c>
      <c r="D1419" s="94" t="str">
        <f>IFERROR((VLOOKUP(B1419,CREDITO_FINANCEIRO!A:E,5,FALSE)),"")</f>
        <v/>
      </c>
      <c r="E1419" s="95" t="str">
        <f>IFERROR((VLOOKUP(B1419,CREDITO_FINANCEIRO!A:C,3,FALSE)),"")</f>
        <v/>
      </c>
      <c r="F1419" s="120" t="str">
        <f>IFERROR((VLOOKUP(B1419,CREDITO_FINANCEIRO!A:G,4,FALSE)),"")</f>
        <v/>
      </c>
      <c r="G1419" s="120" t="e">
        <f>VLOOKUP(B1419,CREDITO_FINANCEIRO!A:G,6,FALSE)</f>
        <v>#N/A</v>
      </c>
      <c r="H1419" s="120" t="e">
        <f>VLOOKUP(B1419,CREDITO_FINANCEIRO!A:G,7,FALSE)</f>
        <v>#N/A</v>
      </c>
      <c r="I1419" s="91" t="e">
        <f>VLOOKUP(B1419,CREDITO_FINANCEIRO!A:K,10,FALSE)</f>
        <v>#N/A</v>
      </c>
      <c r="J1419" s="91" t="e">
        <f>VLOOKUP(B1419,CREDITO_FINANCEIRO!A:K,11,FALSE)</f>
        <v>#N/A</v>
      </c>
      <c r="K1419" s="91" t="e">
        <f>VLOOKUP(B1419,CREDITO_FINANCEIRO!A:L,12,FALSE)</f>
        <v>#N/A</v>
      </c>
      <c r="L1419" s="110" t="e">
        <f t="shared" si="220"/>
        <v>#N/A</v>
      </c>
      <c r="M1419" s="2" t="e">
        <f t="shared" si="221"/>
        <v>#N/A</v>
      </c>
      <c r="N1419" s="111" t="e">
        <f>VLOOKUP(Tabela4[[#This Row],[Proposta de Referência]],SIMP_CF!A:K,9,FALSE)</f>
        <v>#N/A</v>
      </c>
      <c r="O1419" s="111" t="e">
        <f>VLOOKUP(Tabela4[[#This Row],[Proposta de Referência]],SIMP_CF!A:K,8,FALSE)</f>
        <v>#N/A</v>
      </c>
      <c r="P1419" s="112" t="e">
        <f t="shared" si="222"/>
        <v>#N/A</v>
      </c>
      <c r="Q1419" s="112" t="e">
        <f t="shared" si="223"/>
        <v>#N/A</v>
      </c>
      <c r="R1419" t="e">
        <f t="shared" si="229"/>
        <v>#N/A</v>
      </c>
      <c r="S1419" s="108" t="e">
        <f t="shared" si="224"/>
        <v>#N/A</v>
      </c>
      <c r="T1419" s="108" t="e">
        <f t="shared" si="225"/>
        <v>#N/A</v>
      </c>
      <c r="U1419" s="110" t="e">
        <f t="shared" si="226"/>
        <v>#N/A</v>
      </c>
      <c r="V1419" t="e">
        <f t="shared" si="227"/>
        <v>#N/A</v>
      </c>
      <c r="W1419" t="str">
        <f t="shared" si="228"/>
        <v/>
      </c>
      <c r="X1419" s="24" t="str">
        <f>IFERROR(VLOOKUP(W1419,HOSPITAIS_COM_DIVIDAS!A:E,5,FALSE),"")</f>
        <v/>
      </c>
    </row>
    <row r="1420" spans="1:24" x14ac:dyDescent="0.25">
      <c r="A1420" s="52" t="str">
        <f>IFERROR((Tabela4[[#This Row],[Status da Proposta]]),"")</f>
        <v/>
      </c>
      <c r="B1420" s="121">
        <f>IFERROR((CREDITO_FINANCEIRO!A1420),"")</f>
        <v>0</v>
      </c>
      <c r="C1420" s="120" t="str">
        <f>IFERROR((VLOOKUP(B1420,CREDITO_FINANCEIRO!A:B,2,FALSE)),"")</f>
        <v/>
      </c>
      <c r="D1420" s="94" t="str">
        <f>IFERROR((VLOOKUP(B1420,CREDITO_FINANCEIRO!A:E,5,FALSE)),"")</f>
        <v/>
      </c>
      <c r="E1420" s="95" t="str">
        <f>IFERROR((VLOOKUP(B1420,CREDITO_FINANCEIRO!A:C,3,FALSE)),"")</f>
        <v/>
      </c>
      <c r="F1420" s="120" t="str">
        <f>IFERROR((VLOOKUP(B1420,CREDITO_FINANCEIRO!A:G,4,FALSE)),"")</f>
        <v/>
      </c>
      <c r="G1420" s="120" t="e">
        <f>VLOOKUP(B1420,CREDITO_FINANCEIRO!A:G,6,FALSE)</f>
        <v>#N/A</v>
      </c>
      <c r="H1420" s="120" t="e">
        <f>VLOOKUP(B1420,CREDITO_FINANCEIRO!A:G,7,FALSE)</f>
        <v>#N/A</v>
      </c>
      <c r="I1420" s="91" t="e">
        <f>VLOOKUP(B1420,CREDITO_FINANCEIRO!A:K,10,FALSE)</f>
        <v>#N/A</v>
      </c>
      <c r="J1420" s="91" t="e">
        <f>VLOOKUP(B1420,CREDITO_FINANCEIRO!A:K,11,FALSE)</f>
        <v>#N/A</v>
      </c>
      <c r="K1420" s="91" t="e">
        <f>VLOOKUP(B1420,CREDITO_FINANCEIRO!A:L,12,FALSE)</f>
        <v>#N/A</v>
      </c>
      <c r="L1420" s="110" t="e">
        <f t="shared" si="220"/>
        <v>#N/A</v>
      </c>
      <c r="M1420" s="2" t="e">
        <f t="shared" si="221"/>
        <v>#N/A</v>
      </c>
      <c r="N1420" s="111" t="e">
        <f>VLOOKUP(Tabela4[[#This Row],[Proposta de Referência]],SIMP_CF!A:K,9,FALSE)</f>
        <v>#N/A</v>
      </c>
      <c r="O1420" s="111" t="e">
        <f>VLOOKUP(Tabela4[[#This Row],[Proposta de Referência]],SIMP_CF!A:K,8,FALSE)</f>
        <v>#N/A</v>
      </c>
      <c r="P1420" s="112" t="e">
        <f t="shared" si="222"/>
        <v>#N/A</v>
      </c>
      <c r="Q1420" s="112" t="e">
        <f t="shared" si="223"/>
        <v>#N/A</v>
      </c>
      <c r="R1420" t="e">
        <f t="shared" si="229"/>
        <v>#N/A</v>
      </c>
      <c r="S1420" s="108" t="e">
        <f t="shared" si="224"/>
        <v>#N/A</v>
      </c>
      <c r="T1420" s="108" t="e">
        <f t="shared" si="225"/>
        <v>#N/A</v>
      </c>
      <c r="U1420" s="110" t="e">
        <f t="shared" si="226"/>
        <v>#N/A</v>
      </c>
      <c r="V1420" t="e">
        <f t="shared" si="227"/>
        <v>#N/A</v>
      </c>
      <c r="W1420" t="str">
        <f t="shared" si="228"/>
        <v/>
      </c>
      <c r="X1420" s="24" t="str">
        <f>IFERROR(VLOOKUP(W1420,HOSPITAIS_COM_DIVIDAS!A:E,5,FALSE),"")</f>
        <v/>
      </c>
    </row>
    <row r="1421" spans="1:24" x14ac:dyDescent="0.25">
      <c r="A1421" s="52" t="str">
        <f>IFERROR((Tabela4[[#This Row],[Status da Proposta]]),"")</f>
        <v/>
      </c>
      <c r="B1421" s="121">
        <f>IFERROR((CREDITO_FINANCEIRO!A1421),"")</f>
        <v>0</v>
      </c>
      <c r="C1421" s="120" t="str">
        <f>IFERROR((VLOOKUP(B1421,CREDITO_FINANCEIRO!A:B,2,FALSE)),"")</f>
        <v/>
      </c>
      <c r="D1421" s="94" t="str">
        <f>IFERROR((VLOOKUP(B1421,CREDITO_FINANCEIRO!A:E,5,FALSE)),"")</f>
        <v/>
      </c>
      <c r="E1421" s="95" t="str">
        <f>IFERROR((VLOOKUP(B1421,CREDITO_FINANCEIRO!A:C,3,FALSE)),"")</f>
        <v/>
      </c>
      <c r="F1421" s="120" t="str">
        <f>IFERROR((VLOOKUP(B1421,CREDITO_FINANCEIRO!A:G,4,FALSE)),"")</f>
        <v/>
      </c>
      <c r="G1421" s="120" t="e">
        <f>VLOOKUP(B1421,CREDITO_FINANCEIRO!A:G,6,FALSE)</f>
        <v>#N/A</v>
      </c>
      <c r="H1421" s="120" t="e">
        <f>VLOOKUP(B1421,CREDITO_FINANCEIRO!A:G,7,FALSE)</f>
        <v>#N/A</v>
      </c>
      <c r="I1421" s="91" t="e">
        <f>VLOOKUP(B1421,CREDITO_FINANCEIRO!A:K,10,FALSE)</f>
        <v>#N/A</v>
      </c>
      <c r="J1421" s="91" t="e">
        <f>VLOOKUP(B1421,CREDITO_FINANCEIRO!A:K,11,FALSE)</f>
        <v>#N/A</v>
      </c>
      <c r="K1421" s="91" t="e">
        <f>VLOOKUP(B1421,CREDITO_FINANCEIRO!A:L,12,FALSE)</f>
        <v>#N/A</v>
      </c>
      <c r="L1421" s="110" t="e">
        <f t="shared" si="220"/>
        <v>#N/A</v>
      </c>
      <c r="M1421" s="2" t="e">
        <f t="shared" si="221"/>
        <v>#N/A</v>
      </c>
      <c r="N1421" s="111" t="e">
        <f>VLOOKUP(Tabela4[[#This Row],[Proposta de Referência]],SIMP_CF!A:K,9,FALSE)</f>
        <v>#N/A</v>
      </c>
      <c r="O1421" s="111" t="e">
        <f>VLOOKUP(Tabela4[[#This Row],[Proposta de Referência]],SIMP_CF!A:K,8,FALSE)</f>
        <v>#N/A</v>
      </c>
      <c r="P1421" s="112" t="e">
        <f t="shared" si="222"/>
        <v>#N/A</v>
      </c>
      <c r="Q1421" s="112" t="e">
        <f t="shared" si="223"/>
        <v>#N/A</v>
      </c>
      <c r="R1421" t="e">
        <f t="shared" si="229"/>
        <v>#N/A</v>
      </c>
      <c r="S1421" s="108" t="e">
        <f t="shared" si="224"/>
        <v>#N/A</v>
      </c>
      <c r="T1421" s="108" t="e">
        <f t="shared" si="225"/>
        <v>#N/A</v>
      </c>
      <c r="U1421" s="110" t="e">
        <f t="shared" si="226"/>
        <v>#N/A</v>
      </c>
      <c r="V1421" t="e">
        <f t="shared" si="227"/>
        <v>#N/A</v>
      </c>
      <c r="W1421" t="str">
        <f t="shared" si="228"/>
        <v/>
      </c>
      <c r="X1421" s="24" t="str">
        <f>IFERROR(VLOOKUP(W1421,HOSPITAIS_COM_DIVIDAS!A:E,5,FALSE),"")</f>
        <v/>
      </c>
    </row>
    <row r="1422" spans="1:24" x14ac:dyDescent="0.25">
      <c r="A1422" s="52" t="str">
        <f>IFERROR((Tabela4[[#This Row],[Status da Proposta]]),"")</f>
        <v/>
      </c>
      <c r="B1422" s="121">
        <f>IFERROR((CREDITO_FINANCEIRO!A1422),"")</f>
        <v>0</v>
      </c>
      <c r="C1422" s="120" t="str">
        <f>IFERROR((VLOOKUP(B1422,CREDITO_FINANCEIRO!A:B,2,FALSE)),"")</f>
        <v/>
      </c>
      <c r="D1422" s="94" t="str">
        <f>IFERROR((VLOOKUP(B1422,CREDITO_FINANCEIRO!A:E,5,FALSE)),"")</f>
        <v/>
      </c>
      <c r="E1422" s="95" t="str">
        <f>IFERROR((VLOOKUP(B1422,CREDITO_FINANCEIRO!A:C,3,FALSE)),"")</f>
        <v/>
      </c>
      <c r="F1422" s="120" t="str">
        <f>IFERROR((VLOOKUP(B1422,CREDITO_FINANCEIRO!A:G,4,FALSE)),"")</f>
        <v/>
      </c>
      <c r="G1422" s="120" t="e">
        <f>VLOOKUP(B1422,CREDITO_FINANCEIRO!A:G,6,FALSE)</f>
        <v>#N/A</v>
      </c>
      <c r="H1422" s="120" t="e">
        <f>VLOOKUP(B1422,CREDITO_FINANCEIRO!A:G,7,FALSE)</f>
        <v>#N/A</v>
      </c>
      <c r="I1422" s="91" t="e">
        <f>VLOOKUP(B1422,CREDITO_FINANCEIRO!A:K,10,FALSE)</f>
        <v>#N/A</v>
      </c>
      <c r="J1422" s="91" t="e">
        <f>VLOOKUP(B1422,CREDITO_FINANCEIRO!A:K,11,FALSE)</f>
        <v>#N/A</v>
      </c>
      <c r="K1422" s="91" t="e">
        <f>VLOOKUP(B1422,CREDITO_FINANCEIRO!A:L,12,FALSE)</f>
        <v>#N/A</v>
      </c>
      <c r="L1422" s="110" t="e">
        <f t="shared" si="220"/>
        <v>#N/A</v>
      </c>
      <c r="M1422" s="2" t="e">
        <f t="shared" si="221"/>
        <v>#N/A</v>
      </c>
      <c r="N1422" s="111" t="e">
        <f>VLOOKUP(Tabela4[[#This Row],[Proposta de Referência]],SIMP_CF!A:K,9,FALSE)</f>
        <v>#N/A</v>
      </c>
      <c r="O1422" s="111" t="e">
        <f>VLOOKUP(Tabela4[[#This Row],[Proposta de Referência]],SIMP_CF!A:K,8,FALSE)</f>
        <v>#N/A</v>
      </c>
      <c r="P1422" s="112" t="e">
        <f t="shared" si="222"/>
        <v>#N/A</v>
      </c>
      <c r="Q1422" s="112" t="e">
        <f t="shared" si="223"/>
        <v>#N/A</v>
      </c>
      <c r="R1422" t="e">
        <f t="shared" si="229"/>
        <v>#N/A</v>
      </c>
      <c r="S1422" s="108" t="e">
        <f t="shared" si="224"/>
        <v>#N/A</v>
      </c>
      <c r="T1422" s="108" t="e">
        <f t="shared" si="225"/>
        <v>#N/A</v>
      </c>
      <c r="U1422" s="110" t="e">
        <f t="shared" si="226"/>
        <v>#N/A</v>
      </c>
      <c r="V1422" t="e">
        <f t="shared" si="227"/>
        <v>#N/A</v>
      </c>
      <c r="W1422" t="str">
        <f t="shared" si="228"/>
        <v/>
      </c>
      <c r="X1422" s="24" t="str">
        <f>IFERROR(VLOOKUP(W1422,HOSPITAIS_COM_DIVIDAS!A:E,5,FALSE),"")</f>
        <v/>
      </c>
    </row>
    <row r="1423" spans="1:24" x14ac:dyDescent="0.25">
      <c r="A1423" s="52" t="str">
        <f>IFERROR((Tabela4[[#This Row],[Status da Proposta]]),"")</f>
        <v/>
      </c>
      <c r="B1423" s="121">
        <f>IFERROR((CREDITO_FINANCEIRO!A1423),"")</f>
        <v>0</v>
      </c>
      <c r="C1423" s="120" t="str">
        <f>IFERROR((VLOOKUP(B1423,CREDITO_FINANCEIRO!A:B,2,FALSE)),"")</f>
        <v/>
      </c>
      <c r="D1423" s="94" t="str">
        <f>IFERROR((VLOOKUP(B1423,CREDITO_FINANCEIRO!A:E,5,FALSE)),"")</f>
        <v/>
      </c>
      <c r="E1423" s="95" t="str">
        <f>IFERROR((VLOOKUP(B1423,CREDITO_FINANCEIRO!A:C,3,FALSE)),"")</f>
        <v/>
      </c>
      <c r="F1423" s="120" t="str">
        <f>IFERROR((VLOOKUP(B1423,CREDITO_FINANCEIRO!A:G,4,FALSE)),"")</f>
        <v/>
      </c>
      <c r="G1423" s="120" t="e">
        <f>VLOOKUP(B1423,CREDITO_FINANCEIRO!A:G,6,FALSE)</f>
        <v>#N/A</v>
      </c>
      <c r="H1423" s="120" t="e">
        <f>VLOOKUP(B1423,CREDITO_FINANCEIRO!A:G,7,FALSE)</f>
        <v>#N/A</v>
      </c>
      <c r="I1423" s="91" t="e">
        <f>VLOOKUP(B1423,CREDITO_FINANCEIRO!A:K,10,FALSE)</f>
        <v>#N/A</v>
      </c>
      <c r="J1423" s="91" t="e">
        <f>VLOOKUP(B1423,CREDITO_FINANCEIRO!A:K,11,FALSE)</f>
        <v>#N/A</v>
      </c>
      <c r="K1423" s="91" t="e">
        <f>VLOOKUP(B1423,CREDITO_FINANCEIRO!A:L,12,FALSE)</f>
        <v>#N/A</v>
      </c>
      <c r="L1423" s="110" t="e">
        <f t="shared" si="220"/>
        <v>#N/A</v>
      </c>
      <c r="M1423" s="2" t="e">
        <f t="shared" si="221"/>
        <v>#N/A</v>
      </c>
      <c r="N1423" s="111" t="e">
        <f>VLOOKUP(Tabela4[[#This Row],[Proposta de Referência]],SIMP_CF!A:K,9,FALSE)</f>
        <v>#N/A</v>
      </c>
      <c r="O1423" s="111" t="e">
        <f>VLOOKUP(Tabela4[[#This Row],[Proposta de Referência]],SIMP_CF!A:K,8,FALSE)</f>
        <v>#N/A</v>
      </c>
      <c r="P1423" s="112" t="e">
        <f t="shared" si="222"/>
        <v>#N/A</v>
      </c>
      <c r="Q1423" s="112" t="e">
        <f t="shared" si="223"/>
        <v>#N/A</v>
      </c>
      <c r="R1423" t="e">
        <f t="shared" si="229"/>
        <v>#N/A</v>
      </c>
      <c r="S1423" s="108" t="e">
        <f t="shared" si="224"/>
        <v>#N/A</v>
      </c>
      <c r="T1423" s="108" t="e">
        <f t="shared" si="225"/>
        <v>#N/A</v>
      </c>
      <c r="U1423" s="110" t="e">
        <f t="shared" si="226"/>
        <v>#N/A</v>
      </c>
      <c r="V1423" t="e">
        <f t="shared" si="227"/>
        <v>#N/A</v>
      </c>
      <c r="W1423" t="str">
        <f t="shared" si="228"/>
        <v/>
      </c>
      <c r="X1423" s="24" t="str">
        <f>IFERROR(VLOOKUP(W1423,HOSPITAIS_COM_DIVIDAS!A:E,5,FALSE),"")</f>
        <v/>
      </c>
    </row>
    <row r="1424" spans="1:24" x14ac:dyDescent="0.25">
      <c r="A1424" s="52" t="str">
        <f>IFERROR((Tabela4[[#This Row],[Status da Proposta]]),"")</f>
        <v/>
      </c>
      <c r="B1424" s="121">
        <f>IFERROR((CREDITO_FINANCEIRO!A1424),"")</f>
        <v>0</v>
      </c>
      <c r="C1424" s="120" t="str">
        <f>IFERROR((VLOOKUP(B1424,CREDITO_FINANCEIRO!A:B,2,FALSE)),"")</f>
        <v/>
      </c>
      <c r="D1424" s="94" t="str">
        <f>IFERROR((VLOOKUP(B1424,CREDITO_FINANCEIRO!A:E,5,FALSE)),"")</f>
        <v/>
      </c>
      <c r="E1424" s="95" t="str">
        <f>IFERROR((VLOOKUP(B1424,CREDITO_FINANCEIRO!A:C,3,FALSE)),"")</f>
        <v/>
      </c>
      <c r="F1424" s="120" t="str">
        <f>IFERROR((VLOOKUP(B1424,CREDITO_FINANCEIRO!A:G,4,FALSE)),"")</f>
        <v/>
      </c>
      <c r="G1424" s="120" t="e">
        <f>VLOOKUP(B1424,CREDITO_FINANCEIRO!A:G,6,FALSE)</f>
        <v>#N/A</v>
      </c>
      <c r="H1424" s="120" t="e">
        <f>VLOOKUP(B1424,CREDITO_FINANCEIRO!A:G,7,FALSE)</f>
        <v>#N/A</v>
      </c>
      <c r="I1424" s="91" t="e">
        <f>VLOOKUP(B1424,CREDITO_FINANCEIRO!A:K,10,FALSE)</f>
        <v>#N/A</v>
      </c>
      <c r="J1424" s="91" t="e">
        <f>VLOOKUP(B1424,CREDITO_FINANCEIRO!A:K,11,FALSE)</f>
        <v>#N/A</v>
      </c>
      <c r="K1424" s="91" t="e">
        <f>VLOOKUP(B1424,CREDITO_FINANCEIRO!A:L,12,FALSE)</f>
        <v>#N/A</v>
      </c>
      <c r="L1424" s="110" t="e">
        <f t="shared" si="220"/>
        <v>#N/A</v>
      </c>
      <c r="M1424" s="2" t="e">
        <f t="shared" si="221"/>
        <v>#N/A</v>
      </c>
      <c r="N1424" s="111" t="e">
        <f>VLOOKUP(Tabela4[[#This Row],[Proposta de Referência]],SIMP_CF!A:K,9,FALSE)</f>
        <v>#N/A</v>
      </c>
      <c r="O1424" s="111" t="e">
        <f>VLOOKUP(Tabela4[[#This Row],[Proposta de Referência]],SIMP_CF!A:K,8,FALSE)</f>
        <v>#N/A</v>
      </c>
      <c r="P1424" s="112" t="e">
        <f t="shared" si="222"/>
        <v>#N/A</v>
      </c>
      <c r="Q1424" s="112" t="e">
        <f t="shared" si="223"/>
        <v>#N/A</v>
      </c>
      <c r="R1424" t="e">
        <f t="shared" si="229"/>
        <v>#N/A</v>
      </c>
      <c r="S1424" s="108" t="e">
        <f t="shared" si="224"/>
        <v>#N/A</v>
      </c>
      <c r="T1424" s="108" t="e">
        <f t="shared" si="225"/>
        <v>#N/A</v>
      </c>
      <c r="U1424" s="110" t="e">
        <f t="shared" si="226"/>
        <v>#N/A</v>
      </c>
      <c r="V1424" t="e">
        <f t="shared" si="227"/>
        <v>#N/A</v>
      </c>
      <c r="W1424" t="str">
        <f t="shared" si="228"/>
        <v/>
      </c>
      <c r="X1424" s="24" t="str">
        <f>IFERROR(VLOOKUP(W1424,HOSPITAIS_COM_DIVIDAS!A:E,5,FALSE),"")</f>
        <v/>
      </c>
    </row>
    <row r="1425" spans="1:24" x14ac:dyDescent="0.25">
      <c r="A1425" s="52" t="str">
        <f>IFERROR((Tabela4[[#This Row],[Status da Proposta]]),"")</f>
        <v/>
      </c>
      <c r="B1425" s="121">
        <f>IFERROR((CREDITO_FINANCEIRO!A1425),"")</f>
        <v>0</v>
      </c>
      <c r="C1425" s="120" t="str">
        <f>IFERROR((VLOOKUP(B1425,CREDITO_FINANCEIRO!A:B,2,FALSE)),"")</f>
        <v/>
      </c>
      <c r="D1425" s="94" t="str">
        <f>IFERROR((VLOOKUP(B1425,CREDITO_FINANCEIRO!A:E,5,FALSE)),"")</f>
        <v/>
      </c>
      <c r="E1425" s="95" t="str">
        <f>IFERROR((VLOOKUP(B1425,CREDITO_FINANCEIRO!A:C,3,FALSE)),"")</f>
        <v/>
      </c>
      <c r="F1425" s="120" t="str">
        <f>IFERROR((VLOOKUP(B1425,CREDITO_FINANCEIRO!A:G,4,FALSE)),"")</f>
        <v/>
      </c>
      <c r="G1425" s="120" t="e">
        <f>VLOOKUP(B1425,CREDITO_FINANCEIRO!A:G,6,FALSE)</f>
        <v>#N/A</v>
      </c>
      <c r="H1425" s="120" t="e">
        <f>VLOOKUP(B1425,CREDITO_FINANCEIRO!A:G,7,FALSE)</f>
        <v>#N/A</v>
      </c>
      <c r="I1425" s="91" t="e">
        <f>VLOOKUP(B1425,CREDITO_FINANCEIRO!A:K,10,FALSE)</f>
        <v>#N/A</v>
      </c>
      <c r="J1425" s="91" t="e">
        <f>VLOOKUP(B1425,CREDITO_FINANCEIRO!A:K,11,FALSE)</f>
        <v>#N/A</v>
      </c>
      <c r="K1425" s="91" t="e">
        <f>VLOOKUP(B1425,CREDITO_FINANCEIRO!A:L,12,FALSE)</f>
        <v>#N/A</v>
      </c>
      <c r="L1425" s="110" t="e">
        <f t="shared" si="220"/>
        <v>#N/A</v>
      </c>
      <c r="M1425" s="2" t="e">
        <f t="shared" si="221"/>
        <v>#N/A</v>
      </c>
      <c r="N1425" s="111" t="e">
        <f>VLOOKUP(Tabela4[[#This Row],[Proposta de Referência]],SIMP_CF!A:K,9,FALSE)</f>
        <v>#N/A</v>
      </c>
      <c r="O1425" s="111" t="e">
        <f>VLOOKUP(Tabela4[[#This Row],[Proposta de Referência]],SIMP_CF!A:K,8,FALSE)</f>
        <v>#N/A</v>
      </c>
      <c r="P1425" s="112" t="e">
        <f t="shared" si="222"/>
        <v>#N/A</v>
      </c>
      <c r="Q1425" s="112" t="e">
        <f t="shared" si="223"/>
        <v>#N/A</v>
      </c>
      <c r="R1425" t="e">
        <f t="shared" si="229"/>
        <v>#N/A</v>
      </c>
      <c r="S1425" s="108" t="e">
        <f t="shared" si="224"/>
        <v>#N/A</v>
      </c>
      <c r="T1425" s="108" t="e">
        <f t="shared" si="225"/>
        <v>#N/A</v>
      </c>
      <c r="U1425" s="110" t="e">
        <f t="shared" si="226"/>
        <v>#N/A</v>
      </c>
      <c r="V1425" t="e">
        <f t="shared" si="227"/>
        <v>#N/A</v>
      </c>
      <c r="W1425" t="str">
        <f t="shared" si="228"/>
        <v/>
      </c>
      <c r="X1425" s="24" t="str">
        <f>IFERROR(VLOOKUP(W1425,HOSPITAIS_COM_DIVIDAS!A:E,5,FALSE),"")</f>
        <v/>
      </c>
    </row>
    <row r="1426" spans="1:24" x14ac:dyDescent="0.25">
      <c r="A1426" s="52" t="str">
        <f>IFERROR((Tabela4[[#This Row],[Status da Proposta]]),"")</f>
        <v/>
      </c>
      <c r="B1426" s="121">
        <f>IFERROR((CREDITO_FINANCEIRO!A1426),"")</f>
        <v>0</v>
      </c>
      <c r="C1426" s="120" t="str">
        <f>IFERROR((VLOOKUP(B1426,CREDITO_FINANCEIRO!A:B,2,FALSE)),"")</f>
        <v/>
      </c>
      <c r="D1426" s="94" t="str">
        <f>IFERROR((VLOOKUP(B1426,CREDITO_FINANCEIRO!A:E,5,FALSE)),"")</f>
        <v/>
      </c>
      <c r="E1426" s="95" t="str">
        <f>IFERROR((VLOOKUP(B1426,CREDITO_FINANCEIRO!A:C,3,FALSE)),"")</f>
        <v/>
      </c>
      <c r="F1426" s="120" t="str">
        <f>IFERROR((VLOOKUP(B1426,CREDITO_FINANCEIRO!A:G,4,FALSE)),"")</f>
        <v/>
      </c>
      <c r="G1426" s="120" t="e">
        <f>VLOOKUP(B1426,CREDITO_FINANCEIRO!A:G,6,FALSE)</f>
        <v>#N/A</v>
      </c>
      <c r="H1426" s="120" t="e">
        <f>VLOOKUP(B1426,CREDITO_FINANCEIRO!A:G,7,FALSE)</f>
        <v>#N/A</v>
      </c>
      <c r="I1426" s="91" t="e">
        <f>VLOOKUP(B1426,CREDITO_FINANCEIRO!A:K,10,FALSE)</f>
        <v>#N/A</v>
      </c>
      <c r="J1426" s="91" t="e">
        <f>VLOOKUP(B1426,CREDITO_FINANCEIRO!A:K,11,FALSE)</f>
        <v>#N/A</v>
      </c>
      <c r="K1426" s="91" t="e">
        <f>VLOOKUP(B1426,CREDITO_FINANCEIRO!A:L,12,FALSE)</f>
        <v>#N/A</v>
      </c>
      <c r="L1426" s="110" t="e">
        <f t="shared" si="220"/>
        <v>#N/A</v>
      </c>
      <c r="M1426" s="2" t="e">
        <f t="shared" si="221"/>
        <v>#N/A</v>
      </c>
      <c r="N1426" s="111" t="e">
        <f>VLOOKUP(Tabela4[[#This Row],[Proposta de Referência]],SIMP_CF!A:K,9,FALSE)</f>
        <v>#N/A</v>
      </c>
      <c r="O1426" s="111" t="e">
        <f>VLOOKUP(Tabela4[[#This Row],[Proposta de Referência]],SIMP_CF!A:K,8,FALSE)</f>
        <v>#N/A</v>
      </c>
      <c r="P1426" s="112" t="e">
        <f t="shared" si="222"/>
        <v>#N/A</v>
      </c>
      <c r="Q1426" s="112" t="e">
        <f t="shared" si="223"/>
        <v>#N/A</v>
      </c>
      <c r="R1426" t="e">
        <f t="shared" si="229"/>
        <v>#N/A</v>
      </c>
      <c r="S1426" s="108" t="e">
        <f t="shared" si="224"/>
        <v>#N/A</v>
      </c>
      <c r="T1426" s="108" t="e">
        <f t="shared" si="225"/>
        <v>#N/A</v>
      </c>
      <c r="U1426" s="110" t="e">
        <f t="shared" si="226"/>
        <v>#N/A</v>
      </c>
      <c r="V1426" t="e">
        <f t="shared" si="227"/>
        <v>#N/A</v>
      </c>
      <c r="W1426" t="str">
        <f t="shared" si="228"/>
        <v/>
      </c>
      <c r="X1426" s="24" t="str">
        <f>IFERROR(VLOOKUP(W1426,HOSPITAIS_COM_DIVIDAS!A:E,5,FALSE),"")</f>
        <v/>
      </c>
    </row>
    <row r="1427" spans="1:24" x14ac:dyDescent="0.25">
      <c r="A1427" s="52" t="str">
        <f>IFERROR((Tabela4[[#This Row],[Status da Proposta]]),"")</f>
        <v/>
      </c>
      <c r="B1427" s="121">
        <f>IFERROR((CREDITO_FINANCEIRO!A1427),"")</f>
        <v>0</v>
      </c>
      <c r="C1427" s="120" t="str">
        <f>IFERROR((VLOOKUP(B1427,CREDITO_FINANCEIRO!A:B,2,FALSE)),"")</f>
        <v/>
      </c>
      <c r="D1427" s="94" t="str">
        <f>IFERROR((VLOOKUP(B1427,CREDITO_FINANCEIRO!A:E,5,FALSE)),"")</f>
        <v/>
      </c>
      <c r="E1427" s="95" t="str">
        <f>IFERROR((VLOOKUP(B1427,CREDITO_FINANCEIRO!A:C,3,FALSE)),"")</f>
        <v/>
      </c>
      <c r="F1427" s="120" t="str">
        <f>IFERROR((VLOOKUP(B1427,CREDITO_FINANCEIRO!A:G,4,FALSE)),"")</f>
        <v/>
      </c>
      <c r="G1427" s="120" t="e">
        <f>VLOOKUP(B1427,CREDITO_FINANCEIRO!A:G,6,FALSE)</f>
        <v>#N/A</v>
      </c>
      <c r="H1427" s="120" t="e">
        <f>VLOOKUP(B1427,CREDITO_FINANCEIRO!A:G,7,FALSE)</f>
        <v>#N/A</v>
      </c>
      <c r="I1427" s="91" t="e">
        <f>VLOOKUP(B1427,CREDITO_FINANCEIRO!A:K,10,FALSE)</f>
        <v>#N/A</v>
      </c>
      <c r="J1427" s="91" t="e">
        <f>VLOOKUP(B1427,CREDITO_FINANCEIRO!A:K,11,FALSE)</f>
        <v>#N/A</v>
      </c>
      <c r="K1427" s="91" t="e">
        <f>VLOOKUP(B1427,CREDITO_FINANCEIRO!A:L,12,FALSE)</f>
        <v>#N/A</v>
      </c>
      <c r="L1427" s="110" t="e">
        <f t="shared" si="220"/>
        <v>#N/A</v>
      </c>
      <c r="M1427" s="2" t="e">
        <f t="shared" si="221"/>
        <v>#N/A</v>
      </c>
      <c r="N1427" s="111" t="e">
        <f>VLOOKUP(Tabela4[[#This Row],[Proposta de Referência]],SIMP_CF!A:K,9,FALSE)</f>
        <v>#N/A</v>
      </c>
      <c r="O1427" s="111" t="e">
        <f>VLOOKUP(Tabela4[[#This Row],[Proposta de Referência]],SIMP_CF!A:K,8,FALSE)</f>
        <v>#N/A</v>
      </c>
      <c r="P1427" s="112" t="e">
        <f t="shared" si="222"/>
        <v>#N/A</v>
      </c>
      <c r="Q1427" s="112" t="e">
        <f t="shared" si="223"/>
        <v>#N/A</v>
      </c>
      <c r="R1427" t="e">
        <f t="shared" si="229"/>
        <v>#N/A</v>
      </c>
      <c r="S1427" s="108" t="e">
        <f t="shared" si="224"/>
        <v>#N/A</v>
      </c>
      <c r="T1427" s="108" t="e">
        <f t="shared" si="225"/>
        <v>#N/A</v>
      </c>
      <c r="U1427" s="110" t="e">
        <f t="shared" si="226"/>
        <v>#N/A</v>
      </c>
      <c r="V1427" t="e">
        <f t="shared" si="227"/>
        <v>#N/A</v>
      </c>
      <c r="W1427" t="str">
        <f t="shared" si="228"/>
        <v/>
      </c>
      <c r="X1427" s="24" t="str">
        <f>IFERROR(VLOOKUP(W1427,HOSPITAIS_COM_DIVIDAS!A:E,5,FALSE),"")</f>
        <v/>
      </c>
    </row>
    <row r="1428" spans="1:24" x14ac:dyDescent="0.25">
      <c r="A1428" s="52" t="str">
        <f>IFERROR((Tabela4[[#This Row],[Status da Proposta]]),"")</f>
        <v/>
      </c>
      <c r="B1428" s="121">
        <f>IFERROR((CREDITO_FINANCEIRO!A1428),"")</f>
        <v>0</v>
      </c>
      <c r="C1428" s="120" t="str">
        <f>IFERROR((VLOOKUP(B1428,CREDITO_FINANCEIRO!A:B,2,FALSE)),"")</f>
        <v/>
      </c>
      <c r="D1428" s="94" t="str">
        <f>IFERROR((VLOOKUP(B1428,CREDITO_FINANCEIRO!A:E,5,FALSE)),"")</f>
        <v/>
      </c>
      <c r="E1428" s="95" t="str">
        <f>IFERROR((VLOOKUP(B1428,CREDITO_FINANCEIRO!A:C,3,FALSE)),"")</f>
        <v/>
      </c>
      <c r="F1428" s="120" t="str">
        <f>IFERROR((VLOOKUP(B1428,CREDITO_FINANCEIRO!A:G,4,FALSE)),"")</f>
        <v/>
      </c>
      <c r="G1428" s="120" t="e">
        <f>VLOOKUP(B1428,CREDITO_FINANCEIRO!A:G,6,FALSE)</f>
        <v>#N/A</v>
      </c>
      <c r="H1428" s="120" t="e">
        <f>VLOOKUP(B1428,CREDITO_FINANCEIRO!A:G,7,FALSE)</f>
        <v>#N/A</v>
      </c>
      <c r="I1428" s="91" t="e">
        <f>VLOOKUP(B1428,CREDITO_FINANCEIRO!A:K,10,FALSE)</f>
        <v>#N/A</v>
      </c>
      <c r="J1428" s="91" t="e">
        <f>VLOOKUP(B1428,CREDITO_FINANCEIRO!A:K,11,FALSE)</f>
        <v>#N/A</v>
      </c>
      <c r="K1428" s="91" t="e">
        <f>VLOOKUP(B1428,CREDITO_FINANCEIRO!A:L,12,FALSE)</f>
        <v>#N/A</v>
      </c>
      <c r="L1428" s="110" t="e">
        <f t="shared" si="220"/>
        <v>#N/A</v>
      </c>
      <c r="M1428" s="2" t="e">
        <f t="shared" si="221"/>
        <v>#N/A</v>
      </c>
      <c r="N1428" s="111" t="e">
        <f>VLOOKUP(Tabela4[[#This Row],[Proposta de Referência]],SIMP_CF!A:K,9,FALSE)</f>
        <v>#N/A</v>
      </c>
      <c r="O1428" s="111" t="e">
        <f>VLOOKUP(Tabela4[[#This Row],[Proposta de Referência]],SIMP_CF!A:K,8,FALSE)</f>
        <v>#N/A</v>
      </c>
      <c r="P1428" s="112" t="e">
        <f t="shared" si="222"/>
        <v>#N/A</v>
      </c>
      <c r="Q1428" s="112" t="e">
        <f t="shared" si="223"/>
        <v>#N/A</v>
      </c>
      <c r="R1428" t="e">
        <f t="shared" si="229"/>
        <v>#N/A</v>
      </c>
      <c r="S1428" s="108" t="e">
        <f t="shared" si="224"/>
        <v>#N/A</v>
      </c>
      <c r="T1428" s="108" t="e">
        <f t="shared" si="225"/>
        <v>#N/A</v>
      </c>
      <c r="U1428" s="110" t="e">
        <f t="shared" si="226"/>
        <v>#N/A</v>
      </c>
      <c r="V1428" t="e">
        <f t="shared" si="227"/>
        <v>#N/A</v>
      </c>
      <c r="W1428" t="str">
        <f t="shared" si="228"/>
        <v/>
      </c>
      <c r="X1428" s="24" t="str">
        <f>IFERROR(VLOOKUP(W1428,HOSPITAIS_COM_DIVIDAS!A:E,5,FALSE),"")</f>
        <v/>
      </c>
    </row>
    <row r="1429" spans="1:24" x14ac:dyDescent="0.25">
      <c r="A1429" s="52" t="str">
        <f>IFERROR((Tabela4[[#This Row],[Status da Proposta]]),"")</f>
        <v/>
      </c>
      <c r="B1429" s="121">
        <f>IFERROR((CREDITO_FINANCEIRO!A1429),"")</f>
        <v>0</v>
      </c>
      <c r="C1429" s="120" t="str">
        <f>IFERROR((VLOOKUP(B1429,CREDITO_FINANCEIRO!A:B,2,FALSE)),"")</f>
        <v/>
      </c>
      <c r="D1429" s="94" t="str">
        <f>IFERROR((VLOOKUP(B1429,CREDITO_FINANCEIRO!A:E,5,FALSE)),"")</f>
        <v/>
      </c>
      <c r="E1429" s="95" t="str">
        <f>IFERROR((VLOOKUP(B1429,CREDITO_FINANCEIRO!A:C,3,FALSE)),"")</f>
        <v/>
      </c>
      <c r="F1429" s="120" t="str">
        <f>IFERROR((VLOOKUP(B1429,CREDITO_FINANCEIRO!A:G,4,FALSE)),"")</f>
        <v/>
      </c>
      <c r="G1429" s="120" t="e">
        <f>VLOOKUP(B1429,CREDITO_FINANCEIRO!A:G,6,FALSE)</f>
        <v>#N/A</v>
      </c>
      <c r="H1429" s="120" t="e">
        <f>VLOOKUP(B1429,CREDITO_FINANCEIRO!A:G,7,FALSE)</f>
        <v>#N/A</v>
      </c>
      <c r="I1429" s="91" t="e">
        <f>VLOOKUP(B1429,CREDITO_FINANCEIRO!A:K,10,FALSE)</f>
        <v>#N/A</v>
      </c>
      <c r="J1429" s="91" t="e">
        <f>VLOOKUP(B1429,CREDITO_FINANCEIRO!A:K,11,FALSE)</f>
        <v>#N/A</v>
      </c>
      <c r="K1429" s="91" t="e">
        <f>VLOOKUP(B1429,CREDITO_FINANCEIRO!A:L,12,FALSE)</f>
        <v>#N/A</v>
      </c>
      <c r="L1429" s="110" t="e">
        <f t="shared" si="220"/>
        <v>#N/A</v>
      </c>
      <c r="M1429" s="2" t="e">
        <f t="shared" si="221"/>
        <v>#N/A</v>
      </c>
      <c r="N1429" s="111" t="e">
        <f>VLOOKUP(Tabela4[[#This Row],[Proposta de Referência]],SIMP_CF!A:K,9,FALSE)</f>
        <v>#N/A</v>
      </c>
      <c r="O1429" s="111" t="e">
        <f>VLOOKUP(Tabela4[[#This Row],[Proposta de Referência]],SIMP_CF!A:K,8,FALSE)</f>
        <v>#N/A</v>
      </c>
      <c r="P1429" s="112" t="e">
        <f t="shared" si="222"/>
        <v>#N/A</v>
      </c>
      <c r="Q1429" s="112" t="e">
        <f t="shared" si="223"/>
        <v>#N/A</v>
      </c>
      <c r="R1429" t="e">
        <f t="shared" si="229"/>
        <v>#N/A</v>
      </c>
      <c r="S1429" s="108" t="e">
        <f t="shared" si="224"/>
        <v>#N/A</v>
      </c>
      <c r="T1429" s="108" t="e">
        <f t="shared" si="225"/>
        <v>#N/A</v>
      </c>
      <c r="U1429" s="110" t="e">
        <f t="shared" si="226"/>
        <v>#N/A</v>
      </c>
      <c r="V1429" t="e">
        <f t="shared" si="227"/>
        <v>#N/A</v>
      </c>
      <c r="W1429" t="str">
        <f t="shared" si="228"/>
        <v/>
      </c>
      <c r="X1429" s="24" t="str">
        <f>IFERROR(VLOOKUP(W1429,HOSPITAIS_COM_DIVIDAS!A:E,5,FALSE),"")</f>
        <v/>
      </c>
    </row>
    <row r="1430" spans="1:24" x14ac:dyDescent="0.25">
      <c r="A1430" s="52" t="str">
        <f>IFERROR((Tabela4[[#This Row],[Status da Proposta]]),"")</f>
        <v/>
      </c>
      <c r="B1430" s="121">
        <f>IFERROR((CREDITO_FINANCEIRO!A1430),"")</f>
        <v>0</v>
      </c>
      <c r="C1430" s="120" t="str">
        <f>IFERROR((VLOOKUP(B1430,CREDITO_FINANCEIRO!A:B,2,FALSE)),"")</f>
        <v/>
      </c>
      <c r="D1430" s="94" t="str">
        <f>IFERROR((VLOOKUP(B1430,CREDITO_FINANCEIRO!A:E,5,FALSE)),"")</f>
        <v/>
      </c>
      <c r="E1430" s="95" t="str">
        <f>IFERROR((VLOOKUP(B1430,CREDITO_FINANCEIRO!A:C,3,FALSE)),"")</f>
        <v/>
      </c>
      <c r="F1430" s="120" t="str">
        <f>IFERROR((VLOOKUP(B1430,CREDITO_FINANCEIRO!A:G,4,FALSE)),"")</f>
        <v/>
      </c>
      <c r="G1430" s="120" t="e">
        <f>VLOOKUP(B1430,CREDITO_FINANCEIRO!A:G,6,FALSE)</f>
        <v>#N/A</v>
      </c>
      <c r="H1430" s="120" t="e">
        <f>VLOOKUP(B1430,CREDITO_FINANCEIRO!A:G,7,FALSE)</f>
        <v>#N/A</v>
      </c>
      <c r="I1430" s="91" t="e">
        <f>VLOOKUP(B1430,CREDITO_FINANCEIRO!A:K,10,FALSE)</f>
        <v>#N/A</v>
      </c>
      <c r="J1430" s="91" t="e">
        <f>VLOOKUP(B1430,CREDITO_FINANCEIRO!A:K,11,FALSE)</f>
        <v>#N/A</v>
      </c>
      <c r="K1430" s="91" t="e">
        <f>VLOOKUP(B1430,CREDITO_FINANCEIRO!A:L,12,FALSE)</f>
        <v>#N/A</v>
      </c>
      <c r="L1430" s="110" t="e">
        <f t="shared" si="220"/>
        <v>#N/A</v>
      </c>
      <c r="M1430" s="2" t="e">
        <f t="shared" si="221"/>
        <v>#N/A</v>
      </c>
      <c r="N1430" s="111" t="e">
        <f>VLOOKUP(Tabela4[[#This Row],[Proposta de Referência]],SIMP_CF!A:K,9,FALSE)</f>
        <v>#N/A</v>
      </c>
      <c r="O1430" s="111" t="e">
        <f>VLOOKUP(Tabela4[[#This Row],[Proposta de Referência]],SIMP_CF!A:K,8,FALSE)</f>
        <v>#N/A</v>
      </c>
      <c r="P1430" s="112" t="e">
        <f t="shared" si="222"/>
        <v>#N/A</v>
      </c>
      <c r="Q1430" s="112" t="e">
        <f t="shared" si="223"/>
        <v>#N/A</v>
      </c>
      <c r="R1430" t="e">
        <f t="shared" si="229"/>
        <v>#N/A</v>
      </c>
      <c r="S1430" s="108" t="e">
        <f t="shared" si="224"/>
        <v>#N/A</v>
      </c>
      <c r="T1430" s="108" t="e">
        <f t="shared" si="225"/>
        <v>#N/A</v>
      </c>
      <c r="U1430" s="110" t="e">
        <f t="shared" si="226"/>
        <v>#N/A</v>
      </c>
      <c r="V1430" t="e">
        <f t="shared" si="227"/>
        <v>#N/A</v>
      </c>
      <c r="W1430" t="str">
        <f t="shared" si="228"/>
        <v/>
      </c>
      <c r="X1430" s="24" t="str">
        <f>IFERROR(VLOOKUP(W1430,HOSPITAIS_COM_DIVIDAS!A:E,5,FALSE),"")</f>
        <v/>
      </c>
    </row>
    <row r="1431" spans="1:24" x14ac:dyDescent="0.25">
      <c r="A1431" s="52" t="str">
        <f>IFERROR((Tabela4[[#This Row],[Status da Proposta]]),"")</f>
        <v/>
      </c>
      <c r="B1431" s="121">
        <f>IFERROR((CREDITO_FINANCEIRO!A1431),"")</f>
        <v>0</v>
      </c>
      <c r="C1431" s="120" t="str">
        <f>IFERROR((VLOOKUP(B1431,CREDITO_FINANCEIRO!A:B,2,FALSE)),"")</f>
        <v/>
      </c>
      <c r="D1431" s="94" t="str">
        <f>IFERROR((VLOOKUP(B1431,CREDITO_FINANCEIRO!A:E,5,FALSE)),"")</f>
        <v/>
      </c>
      <c r="E1431" s="95" t="str">
        <f>IFERROR((VLOOKUP(B1431,CREDITO_FINANCEIRO!A:C,3,FALSE)),"")</f>
        <v/>
      </c>
      <c r="F1431" s="120" t="str">
        <f>IFERROR((VLOOKUP(B1431,CREDITO_FINANCEIRO!A:G,4,FALSE)),"")</f>
        <v/>
      </c>
      <c r="G1431" s="120" t="e">
        <f>VLOOKUP(B1431,CREDITO_FINANCEIRO!A:G,6,FALSE)</f>
        <v>#N/A</v>
      </c>
      <c r="H1431" s="120" t="e">
        <f>VLOOKUP(B1431,CREDITO_FINANCEIRO!A:G,7,FALSE)</f>
        <v>#N/A</v>
      </c>
      <c r="I1431" s="91" t="e">
        <f>VLOOKUP(B1431,CREDITO_FINANCEIRO!A:K,10,FALSE)</f>
        <v>#N/A</v>
      </c>
      <c r="J1431" s="91" t="e">
        <f>VLOOKUP(B1431,CREDITO_FINANCEIRO!A:K,11,FALSE)</f>
        <v>#N/A</v>
      </c>
      <c r="K1431" s="91" t="e">
        <f>VLOOKUP(B1431,CREDITO_FINANCEIRO!A:L,12,FALSE)</f>
        <v>#N/A</v>
      </c>
      <c r="L1431" s="110" t="e">
        <f t="shared" si="220"/>
        <v>#N/A</v>
      </c>
      <c r="M1431" s="2" t="e">
        <f t="shared" si="221"/>
        <v>#N/A</v>
      </c>
      <c r="N1431" s="111" t="e">
        <f>VLOOKUP(Tabela4[[#This Row],[Proposta de Referência]],SIMP_CF!A:K,9,FALSE)</f>
        <v>#N/A</v>
      </c>
      <c r="O1431" s="111" t="e">
        <f>VLOOKUP(Tabela4[[#This Row],[Proposta de Referência]],SIMP_CF!A:K,8,FALSE)</f>
        <v>#N/A</v>
      </c>
      <c r="P1431" s="112" t="e">
        <f t="shared" si="222"/>
        <v>#N/A</v>
      </c>
      <c r="Q1431" s="112" t="e">
        <f t="shared" si="223"/>
        <v>#N/A</v>
      </c>
      <c r="R1431" t="e">
        <f t="shared" si="229"/>
        <v>#N/A</v>
      </c>
      <c r="S1431" s="108" t="e">
        <f t="shared" si="224"/>
        <v>#N/A</v>
      </c>
      <c r="T1431" s="108" t="e">
        <f t="shared" si="225"/>
        <v>#N/A</v>
      </c>
      <c r="U1431" s="110" t="e">
        <f t="shared" si="226"/>
        <v>#N/A</v>
      </c>
      <c r="V1431" t="e">
        <f t="shared" si="227"/>
        <v>#N/A</v>
      </c>
      <c r="W1431" t="str">
        <f t="shared" si="228"/>
        <v/>
      </c>
      <c r="X1431" s="24" t="str">
        <f>IFERROR(VLOOKUP(W1431,HOSPITAIS_COM_DIVIDAS!A:E,5,FALSE),"")</f>
        <v/>
      </c>
    </row>
    <row r="1432" spans="1:24" x14ac:dyDescent="0.25">
      <c r="A1432" s="52" t="str">
        <f>IFERROR((Tabela4[[#This Row],[Status da Proposta]]),"")</f>
        <v/>
      </c>
      <c r="B1432" s="121">
        <f>IFERROR((CREDITO_FINANCEIRO!A1432),"")</f>
        <v>0</v>
      </c>
      <c r="C1432" s="120" t="str">
        <f>IFERROR((VLOOKUP(B1432,CREDITO_FINANCEIRO!A:B,2,FALSE)),"")</f>
        <v/>
      </c>
      <c r="D1432" s="94" t="str">
        <f>IFERROR((VLOOKUP(B1432,CREDITO_FINANCEIRO!A:E,5,FALSE)),"")</f>
        <v/>
      </c>
      <c r="E1432" s="95" t="str">
        <f>IFERROR((VLOOKUP(B1432,CREDITO_FINANCEIRO!A:C,3,FALSE)),"")</f>
        <v/>
      </c>
      <c r="F1432" s="120" t="str">
        <f>IFERROR((VLOOKUP(B1432,CREDITO_FINANCEIRO!A:G,4,FALSE)),"")</f>
        <v/>
      </c>
      <c r="G1432" s="120" t="e">
        <f>VLOOKUP(B1432,CREDITO_FINANCEIRO!A:G,6,FALSE)</f>
        <v>#N/A</v>
      </c>
      <c r="H1432" s="120" t="e">
        <f>VLOOKUP(B1432,CREDITO_FINANCEIRO!A:G,7,FALSE)</f>
        <v>#N/A</v>
      </c>
      <c r="I1432" s="91" t="e">
        <f>VLOOKUP(B1432,CREDITO_FINANCEIRO!A:K,10,FALSE)</f>
        <v>#N/A</v>
      </c>
      <c r="J1432" s="91" t="e">
        <f>VLOOKUP(B1432,CREDITO_FINANCEIRO!A:K,11,FALSE)</f>
        <v>#N/A</v>
      </c>
      <c r="K1432" s="91" t="e">
        <f>VLOOKUP(B1432,CREDITO_FINANCEIRO!A:L,12,FALSE)</f>
        <v>#N/A</v>
      </c>
      <c r="L1432" s="110" t="e">
        <f t="shared" si="220"/>
        <v>#N/A</v>
      </c>
      <c r="M1432" s="2" t="e">
        <f t="shared" si="221"/>
        <v>#N/A</v>
      </c>
      <c r="N1432" s="111" t="e">
        <f>VLOOKUP(Tabela4[[#This Row],[Proposta de Referência]],SIMP_CF!A:K,9,FALSE)</f>
        <v>#N/A</v>
      </c>
      <c r="O1432" s="111" t="e">
        <f>VLOOKUP(Tabela4[[#This Row],[Proposta de Referência]],SIMP_CF!A:K,8,FALSE)</f>
        <v>#N/A</v>
      </c>
      <c r="P1432" s="112" t="e">
        <f t="shared" si="222"/>
        <v>#N/A</v>
      </c>
      <c r="Q1432" s="112" t="e">
        <f t="shared" si="223"/>
        <v>#N/A</v>
      </c>
      <c r="R1432" t="e">
        <f t="shared" si="229"/>
        <v>#N/A</v>
      </c>
      <c r="S1432" s="108" t="e">
        <f t="shared" si="224"/>
        <v>#N/A</v>
      </c>
      <c r="T1432" s="108" t="e">
        <f t="shared" si="225"/>
        <v>#N/A</v>
      </c>
      <c r="U1432" s="110" t="e">
        <f t="shared" si="226"/>
        <v>#N/A</v>
      </c>
      <c r="V1432" t="e">
        <f t="shared" si="227"/>
        <v>#N/A</v>
      </c>
      <c r="W1432" t="str">
        <f t="shared" si="228"/>
        <v/>
      </c>
      <c r="X1432" s="24" t="str">
        <f>IFERROR(VLOOKUP(W1432,HOSPITAIS_COM_DIVIDAS!A:E,5,FALSE),"")</f>
        <v/>
      </c>
    </row>
    <row r="1433" spans="1:24" x14ac:dyDescent="0.25">
      <c r="A1433" s="52" t="str">
        <f>IFERROR((Tabela4[[#This Row],[Status da Proposta]]),"")</f>
        <v/>
      </c>
      <c r="B1433" s="121">
        <f>IFERROR((CREDITO_FINANCEIRO!A1433),"")</f>
        <v>0</v>
      </c>
      <c r="C1433" s="120" t="str">
        <f>IFERROR((VLOOKUP(B1433,CREDITO_FINANCEIRO!A:B,2,FALSE)),"")</f>
        <v/>
      </c>
      <c r="D1433" s="94" t="str">
        <f>IFERROR((VLOOKUP(B1433,CREDITO_FINANCEIRO!A:E,5,FALSE)),"")</f>
        <v/>
      </c>
      <c r="E1433" s="95" t="str">
        <f>IFERROR((VLOOKUP(B1433,CREDITO_FINANCEIRO!A:C,3,FALSE)),"")</f>
        <v/>
      </c>
      <c r="F1433" s="120" t="str">
        <f>IFERROR((VLOOKUP(B1433,CREDITO_FINANCEIRO!A:G,4,FALSE)),"")</f>
        <v/>
      </c>
      <c r="G1433" s="120" t="e">
        <f>VLOOKUP(B1433,CREDITO_FINANCEIRO!A:G,6,FALSE)</f>
        <v>#N/A</v>
      </c>
      <c r="H1433" s="120" t="e">
        <f>VLOOKUP(B1433,CREDITO_FINANCEIRO!A:G,7,FALSE)</f>
        <v>#N/A</v>
      </c>
      <c r="I1433" s="91" t="e">
        <f>VLOOKUP(B1433,CREDITO_FINANCEIRO!A:K,10,FALSE)</f>
        <v>#N/A</v>
      </c>
      <c r="J1433" s="91" t="e">
        <f>VLOOKUP(B1433,CREDITO_FINANCEIRO!A:K,11,FALSE)</f>
        <v>#N/A</v>
      </c>
      <c r="K1433" s="91" t="e">
        <f>VLOOKUP(B1433,CREDITO_FINANCEIRO!A:L,12,FALSE)</f>
        <v>#N/A</v>
      </c>
      <c r="L1433" s="110" t="e">
        <f t="shared" si="220"/>
        <v>#N/A</v>
      </c>
      <c r="M1433" s="2" t="e">
        <f t="shared" si="221"/>
        <v>#N/A</v>
      </c>
      <c r="N1433" s="111" t="e">
        <f>VLOOKUP(Tabela4[[#This Row],[Proposta de Referência]],SIMP_CF!A:K,9,FALSE)</f>
        <v>#N/A</v>
      </c>
      <c r="O1433" s="111" t="e">
        <f>VLOOKUP(Tabela4[[#This Row],[Proposta de Referência]],SIMP_CF!A:K,8,FALSE)</f>
        <v>#N/A</v>
      </c>
      <c r="P1433" s="112" t="e">
        <f t="shared" si="222"/>
        <v>#N/A</v>
      </c>
      <c r="Q1433" s="112" t="e">
        <f t="shared" si="223"/>
        <v>#N/A</v>
      </c>
      <c r="R1433" t="e">
        <f t="shared" si="229"/>
        <v>#N/A</v>
      </c>
      <c r="S1433" s="108" t="e">
        <f t="shared" si="224"/>
        <v>#N/A</v>
      </c>
      <c r="T1433" s="108" t="e">
        <f t="shared" si="225"/>
        <v>#N/A</v>
      </c>
      <c r="U1433" s="110" t="e">
        <f t="shared" si="226"/>
        <v>#N/A</v>
      </c>
      <c r="V1433" t="e">
        <f t="shared" si="227"/>
        <v>#N/A</v>
      </c>
      <c r="W1433" t="str">
        <f t="shared" si="228"/>
        <v/>
      </c>
      <c r="X1433" s="24" t="str">
        <f>IFERROR(VLOOKUP(W1433,HOSPITAIS_COM_DIVIDAS!A:E,5,FALSE),"")</f>
        <v/>
      </c>
    </row>
    <row r="1434" spans="1:24" x14ac:dyDescent="0.25">
      <c r="A1434" s="52" t="str">
        <f>IFERROR((Tabela4[[#This Row],[Status da Proposta]]),"")</f>
        <v/>
      </c>
      <c r="B1434" s="121">
        <f>IFERROR((CREDITO_FINANCEIRO!A1434),"")</f>
        <v>0</v>
      </c>
      <c r="C1434" s="120" t="str">
        <f>IFERROR((VLOOKUP(B1434,CREDITO_FINANCEIRO!A:B,2,FALSE)),"")</f>
        <v/>
      </c>
      <c r="D1434" s="94" t="str">
        <f>IFERROR((VLOOKUP(B1434,CREDITO_FINANCEIRO!A:E,5,FALSE)),"")</f>
        <v/>
      </c>
      <c r="E1434" s="95" t="str">
        <f>IFERROR((VLOOKUP(B1434,CREDITO_FINANCEIRO!A:C,3,FALSE)),"")</f>
        <v/>
      </c>
      <c r="F1434" s="120" t="str">
        <f>IFERROR((VLOOKUP(B1434,CREDITO_FINANCEIRO!A:G,4,FALSE)),"")</f>
        <v/>
      </c>
      <c r="G1434" s="120" t="e">
        <f>VLOOKUP(B1434,CREDITO_FINANCEIRO!A:G,6,FALSE)</f>
        <v>#N/A</v>
      </c>
      <c r="H1434" s="120" t="e">
        <f>VLOOKUP(B1434,CREDITO_FINANCEIRO!A:G,7,FALSE)</f>
        <v>#N/A</v>
      </c>
      <c r="I1434" s="91" t="e">
        <f>VLOOKUP(B1434,CREDITO_FINANCEIRO!A:K,10,FALSE)</f>
        <v>#N/A</v>
      </c>
      <c r="J1434" s="91" t="e">
        <f>VLOOKUP(B1434,CREDITO_FINANCEIRO!A:K,11,FALSE)</f>
        <v>#N/A</v>
      </c>
      <c r="K1434" s="91" t="e">
        <f>VLOOKUP(B1434,CREDITO_FINANCEIRO!A:L,12,FALSE)</f>
        <v>#N/A</v>
      </c>
      <c r="L1434" s="110" t="e">
        <f t="shared" si="220"/>
        <v>#N/A</v>
      </c>
      <c r="M1434" s="2" t="e">
        <f t="shared" si="221"/>
        <v>#N/A</v>
      </c>
      <c r="N1434" s="111" t="e">
        <f>VLOOKUP(Tabela4[[#This Row],[Proposta de Referência]],SIMP_CF!A:K,9,FALSE)</f>
        <v>#N/A</v>
      </c>
      <c r="O1434" s="111" t="e">
        <f>VLOOKUP(Tabela4[[#This Row],[Proposta de Referência]],SIMP_CF!A:K,8,FALSE)</f>
        <v>#N/A</v>
      </c>
      <c r="P1434" s="112" t="e">
        <f t="shared" si="222"/>
        <v>#N/A</v>
      </c>
      <c r="Q1434" s="112" t="e">
        <f t="shared" si="223"/>
        <v>#N/A</v>
      </c>
      <c r="R1434" t="e">
        <f t="shared" si="229"/>
        <v>#N/A</v>
      </c>
      <c r="S1434" s="108" t="e">
        <f t="shared" si="224"/>
        <v>#N/A</v>
      </c>
      <c r="T1434" s="108" t="e">
        <f t="shared" si="225"/>
        <v>#N/A</v>
      </c>
      <c r="U1434" s="110" t="e">
        <f t="shared" si="226"/>
        <v>#N/A</v>
      </c>
      <c r="V1434" t="e">
        <f t="shared" si="227"/>
        <v>#N/A</v>
      </c>
      <c r="W1434" t="str">
        <f t="shared" si="228"/>
        <v/>
      </c>
      <c r="X1434" s="24" t="str">
        <f>IFERROR(VLOOKUP(W1434,HOSPITAIS_COM_DIVIDAS!A:E,5,FALSE),"")</f>
        <v/>
      </c>
    </row>
    <row r="1435" spans="1:24" x14ac:dyDescent="0.25">
      <c r="A1435" s="52" t="str">
        <f>IFERROR((Tabela4[[#This Row],[Status da Proposta]]),"")</f>
        <v/>
      </c>
      <c r="B1435" s="121">
        <f>IFERROR((CREDITO_FINANCEIRO!A1435),"")</f>
        <v>0</v>
      </c>
      <c r="C1435" s="120" t="str">
        <f>IFERROR((VLOOKUP(B1435,CREDITO_FINANCEIRO!A:B,2,FALSE)),"")</f>
        <v/>
      </c>
      <c r="D1435" s="94" t="str">
        <f>IFERROR((VLOOKUP(B1435,CREDITO_FINANCEIRO!A:E,5,FALSE)),"")</f>
        <v/>
      </c>
      <c r="E1435" s="95" t="str">
        <f>IFERROR((VLOOKUP(B1435,CREDITO_FINANCEIRO!A:C,3,FALSE)),"")</f>
        <v/>
      </c>
      <c r="F1435" s="120" t="str">
        <f>IFERROR((VLOOKUP(B1435,CREDITO_FINANCEIRO!A:G,4,FALSE)),"")</f>
        <v/>
      </c>
      <c r="G1435" s="120" t="e">
        <f>VLOOKUP(B1435,CREDITO_FINANCEIRO!A:G,6,FALSE)</f>
        <v>#N/A</v>
      </c>
      <c r="H1435" s="120" t="e">
        <f>VLOOKUP(B1435,CREDITO_FINANCEIRO!A:G,7,FALSE)</f>
        <v>#N/A</v>
      </c>
      <c r="I1435" s="91" t="e">
        <f>VLOOKUP(B1435,CREDITO_FINANCEIRO!A:K,10,FALSE)</f>
        <v>#N/A</v>
      </c>
      <c r="J1435" s="91" t="e">
        <f>VLOOKUP(B1435,CREDITO_FINANCEIRO!A:K,11,FALSE)</f>
        <v>#N/A</v>
      </c>
      <c r="K1435" s="91" t="e">
        <f>VLOOKUP(B1435,CREDITO_FINANCEIRO!A:L,12,FALSE)</f>
        <v>#N/A</v>
      </c>
      <c r="L1435" s="110" t="e">
        <f t="shared" si="220"/>
        <v>#N/A</v>
      </c>
      <c r="M1435" s="2" t="e">
        <f t="shared" si="221"/>
        <v>#N/A</v>
      </c>
      <c r="N1435" s="111" t="e">
        <f>VLOOKUP(Tabela4[[#This Row],[Proposta de Referência]],SIMP_CF!A:K,9,FALSE)</f>
        <v>#N/A</v>
      </c>
      <c r="O1435" s="111" t="e">
        <f>VLOOKUP(Tabela4[[#This Row],[Proposta de Referência]],SIMP_CF!A:K,8,FALSE)</f>
        <v>#N/A</v>
      </c>
      <c r="P1435" s="112" t="e">
        <f t="shared" si="222"/>
        <v>#N/A</v>
      </c>
      <c r="Q1435" s="112" t="e">
        <f t="shared" si="223"/>
        <v>#N/A</v>
      </c>
      <c r="R1435" t="e">
        <f t="shared" si="229"/>
        <v>#N/A</v>
      </c>
      <c r="S1435" s="108" t="e">
        <f t="shared" si="224"/>
        <v>#N/A</v>
      </c>
      <c r="T1435" s="108" t="e">
        <f t="shared" si="225"/>
        <v>#N/A</v>
      </c>
      <c r="U1435" s="110" t="e">
        <f t="shared" si="226"/>
        <v>#N/A</v>
      </c>
      <c r="V1435" t="e">
        <f t="shared" si="227"/>
        <v>#N/A</v>
      </c>
      <c r="W1435" t="str">
        <f t="shared" si="228"/>
        <v/>
      </c>
      <c r="X1435" s="24" t="str">
        <f>IFERROR(VLOOKUP(W1435,HOSPITAIS_COM_DIVIDAS!A:E,5,FALSE),"")</f>
        <v/>
      </c>
    </row>
    <row r="1436" spans="1:24" x14ac:dyDescent="0.25">
      <c r="A1436" s="52" t="str">
        <f>IFERROR((Tabela4[[#This Row],[Status da Proposta]]),"")</f>
        <v/>
      </c>
      <c r="B1436" s="121">
        <f>IFERROR((CREDITO_FINANCEIRO!A1436),"")</f>
        <v>0</v>
      </c>
      <c r="C1436" s="120" t="str">
        <f>IFERROR((VLOOKUP(B1436,CREDITO_FINANCEIRO!A:B,2,FALSE)),"")</f>
        <v/>
      </c>
      <c r="D1436" s="94" t="str">
        <f>IFERROR((VLOOKUP(B1436,CREDITO_FINANCEIRO!A:E,5,FALSE)),"")</f>
        <v/>
      </c>
      <c r="E1436" s="95" t="str">
        <f>IFERROR((VLOOKUP(B1436,CREDITO_FINANCEIRO!A:C,3,FALSE)),"")</f>
        <v/>
      </c>
      <c r="F1436" s="120" t="str">
        <f>IFERROR((VLOOKUP(B1436,CREDITO_FINANCEIRO!A:G,4,FALSE)),"")</f>
        <v/>
      </c>
      <c r="G1436" s="120" t="e">
        <f>VLOOKUP(B1436,CREDITO_FINANCEIRO!A:G,6,FALSE)</f>
        <v>#N/A</v>
      </c>
      <c r="H1436" s="120" t="e">
        <f>VLOOKUP(B1436,CREDITO_FINANCEIRO!A:G,7,FALSE)</f>
        <v>#N/A</v>
      </c>
      <c r="I1436" s="91" t="e">
        <f>VLOOKUP(B1436,CREDITO_FINANCEIRO!A:K,10,FALSE)</f>
        <v>#N/A</v>
      </c>
      <c r="J1436" s="91" t="e">
        <f>VLOOKUP(B1436,CREDITO_FINANCEIRO!A:K,11,FALSE)</f>
        <v>#N/A</v>
      </c>
      <c r="K1436" s="91" t="e">
        <f>VLOOKUP(B1436,CREDITO_FINANCEIRO!A:L,12,FALSE)</f>
        <v>#N/A</v>
      </c>
      <c r="L1436" s="110" t="e">
        <f t="shared" si="220"/>
        <v>#N/A</v>
      </c>
      <c r="M1436" s="2" t="e">
        <f t="shared" si="221"/>
        <v>#N/A</v>
      </c>
      <c r="N1436" s="111" t="e">
        <f>VLOOKUP(Tabela4[[#This Row],[Proposta de Referência]],SIMP_CF!A:K,9,FALSE)</f>
        <v>#N/A</v>
      </c>
      <c r="O1436" s="111" t="e">
        <f>VLOOKUP(Tabela4[[#This Row],[Proposta de Referência]],SIMP_CF!A:K,8,FALSE)</f>
        <v>#N/A</v>
      </c>
      <c r="P1436" s="112" t="e">
        <f t="shared" si="222"/>
        <v>#N/A</v>
      </c>
      <c r="Q1436" s="112" t="e">
        <f t="shared" si="223"/>
        <v>#N/A</v>
      </c>
      <c r="R1436" t="e">
        <f t="shared" si="229"/>
        <v>#N/A</v>
      </c>
      <c r="S1436" s="108" t="e">
        <f t="shared" si="224"/>
        <v>#N/A</v>
      </c>
      <c r="T1436" s="108" t="e">
        <f t="shared" si="225"/>
        <v>#N/A</v>
      </c>
      <c r="U1436" s="110" t="e">
        <f t="shared" si="226"/>
        <v>#N/A</v>
      </c>
      <c r="V1436" t="e">
        <f t="shared" si="227"/>
        <v>#N/A</v>
      </c>
      <c r="W1436" t="str">
        <f t="shared" si="228"/>
        <v/>
      </c>
      <c r="X1436" s="24" t="str">
        <f>IFERROR(VLOOKUP(W1436,HOSPITAIS_COM_DIVIDAS!A:E,5,FALSE),"")</f>
        <v/>
      </c>
    </row>
    <row r="1437" spans="1:24" x14ac:dyDescent="0.25">
      <c r="A1437" s="52" t="str">
        <f>IFERROR((Tabela4[[#This Row],[Status da Proposta]]),"")</f>
        <v/>
      </c>
      <c r="B1437" s="121">
        <f>IFERROR((CREDITO_FINANCEIRO!A1437),"")</f>
        <v>0</v>
      </c>
      <c r="C1437" s="120" t="str">
        <f>IFERROR((VLOOKUP(B1437,CREDITO_FINANCEIRO!A:B,2,FALSE)),"")</f>
        <v/>
      </c>
      <c r="D1437" s="94" t="str">
        <f>IFERROR((VLOOKUP(B1437,CREDITO_FINANCEIRO!A:E,5,FALSE)),"")</f>
        <v/>
      </c>
      <c r="E1437" s="95" t="str">
        <f>IFERROR((VLOOKUP(B1437,CREDITO_FINANCEIRO!A:C,3,FALSE)),"")</f>
        <v/>
      </c>
      <c r="F1437" s="120" t="str">
        <f>IFERROR((VLOOKUP(B1437,CREDITO_FINANCEIRO!A:G,4,FALSE)),"")</f>
        <v/>
      </c>
      <c r="G1437" s="120" t="e">
        <f>VLOOKUP(B1437,CREDITO_FINANCEIRO!A:G,6,FALSE)</f>
        <v>#N/A</v>
      </c>
      <c r="H1437" s="120" t="e">
        <f>VLOOKUP(B1437,CREDITO_FINANCEIRO!A:G,7,FALSE)</f>
        <v>#N/A</v>
      </c>
      <c r="I1437" s="91" t="e">
        <f>VLOOKUP(B1437,CREDITO_FINANCEIRO!A:K,10,FALSE)</f>
        <v>#N/A</v>
      </c>
      <c r="J1437" s="91" t="e">
        <f>VLOOKUP(B1437,CREDITO_FINANCEIRO!A:K,11,FALSE)</f>
        <v>#N/A</v>
      </c>
      <c r="K1437" s="91" t="e">
        <f>VLOOKUP(B1437,CREDITO_FINANCEIRO!A:L,12,FALSE)</f>
        <v>#N/A</v>
      </c>
      <c r="L1437" s="110" t="e">
        <f t="shared" si="220"/>
        <v>#N/A</v>
      </c>
      <c r="M1437" s="2" t="e">
        <f t="shared" si="221"/>
        <v>#N/A</v>
      </c>
      <c r="N1437" s="111" t="e">
        <f>VLOOKUP(Tabela4[[#This Row],[Proposta de Referência]],SIMP_CF!A:K,9,FALSE)</f>
        <v>#N/A</v>
      </c>
      <c r="O1437" s="111" t="e">
        <f>VLOOKUP(Tabela4[[#This Row],[Proposta de Referência]],SIMP_CF!A:K,8,FALSE)</f>
        <v>#N/A</v>
      </c>
      <c r="P1437" s="112" t="e">
        <f t="shared" si="222"/>
        <v>#N/A</v>
      </c>
      <c r="Q1437" s="112" t="e">
        <f t="shared" si="223"/>
        <v>#N/A</v>
      </c>
      <c r="R1437" t="e">
        <f t="shared" si="229"/>
        <v>#N/A</v>
      </c>
      <c r="S1437" s="108" t="e">
        <f t="shared" si="224"/>
        <v>#N/A</v>
      </c>
      <c r="T1437" s="108" t="e">
        <f t="shared" si="225"/>
        <v>#N/A</v>
      </c>
      <c r="U1437" s="110" t="e">
        <f t="shared" si="226"/>
        <v>#N/A</v>
      </c>
      <c r="V1437" t="e">
        <f t="shared" si="227"/>
        <v>#N/A</v>
      </c>
      <c r="W1437" t="str">
        <f t="shared" si="228"/>
        <v/>
      </c>
      <c r="X1437" s="24" t="str">
        <f>IFERROR(VLOOKUP(W1437,HOSPITAIS_COM_DIVIDAS!A:E,5,FALSE),"")</f>
        <v/>
      </c>
    </row>
    <row r="1438" spans="1:24" x14ac:dyDescent="0.25">
      <c r="A1438" s="52" t="str">
        <f>IFERROR((Tabela4[[#This Row],[Status da Proposta]]),"")</f>
        <v/>
      </c>
      <c r="B1438" s="121">
        <f>IFERROR((CREDITO_FINANCEIRO!A1438),"")</f>
        <v>0</v>
      </c>
      <c r="C1438" s="120" t="str">
        <f>IFERROR((VLOOKUP(B1438,CREDITO_FINANCEIRO!A:B,2,FALSE)),"")</f>
        <v/>
      </c>
      <c r="D1438" s="94" t="str">
        <f>IFERROR((VLOOKUP(B1438,CREDITO_FINANCEIRO!A:E,5,FALSE)),"")</f>
        <v/>
      </c>
      <c r="E1438" s="95" t="str">
        <f>IFERROR((VLOOKUP(B1438,CREDITO_FINANCEIRO!A:C,3,FALSE)),"")</f>
        <v/>
      </c>
      <c r="F1438" s="120" t="str">
        <f>IFERROR((VLOOKUP(B1438,CREDITO_FINANCEIRO!A:G,4,FALSE)),"")</f>
        <v/>
      </c>
      <c r="G1438" s="120" t="e">
        <f>VLOOKUP(B1438,CREDITO_FINANCEIRO!A:G,6,FALSE)</f>
        <v>#N/A</v>
      </c>
      <c r="H1438" s="120" t="e">
        <f>VLOOKUP(B1438,CREDITO_FINANCEIRO!A:G,7,FALSE)</f>
        <v>#N/A</v>
      </c>
      <c r="I1438" s="91" t="e">
        <f>VLOOKUP(B1438,CREDITO_FINANCEIRO!A:K,10,FALSE)</f>
        <v>#N/A</v>
      </c>
      <c r="J1438" s="91" t="e">
        <f>VLOOKUP(B1438,CREDITO_FINANCEIRO!A:K,11,FALSE)</f>
        <v>#N/A</v>
      </c>
      <c r="K1438" s="91" t="e">
        <f>VLOOKUP(B1438,CREDITO_FINANCEIRO!A:L,12,FALSE)</f>
        <v>#N/A</v>
      </c>
      <c r="L1438" s="110" t="e">
        <f t="shared" si="220"/>
        <v>#N/A</v>
      </c>
      <c r="M1438" s="2" t="e">
        <f t="shared" si="221"/>
        <v>#N/A</v>
      </c>
      <c r="N1438" s="111" t="e">
        <f>VLOOKUP(Tabela4[[#This Row],[Proposta de Referência]],SIMP_CF!A:K,9,FALSE)</f>
        <v>#N/A</v>
      </c>
      <c r="O1438" s="111" t="e">
        <f>VLOOKUP(Tabela4[[#This Row],[Proposta de Referência]],SIMP_CF!A:K,8,FALSE)</f>
        <v>#N/A</v>
      </c>
      <c r="P1438" s="112" t="e">
        <f t="shared" si="222"/>
        <v>#N/A</v>
      </c>
      <c r="Q1438" s="112" t="e">
        <f t="shared" si="223"/>
        <v>#N/A</v>
      </c>
      <c r="R1438" t="e">
        <f t="shared" si="229"/>
        <v>#N/A</v>
      </c>
      <c r="S1438" s="108" t="e">
        <f t="shared" si="224"/>
        <v>#N/A</v>
      </c>
      <c r="T1438" s="108" t="e">
        <f t="shared" si="225"/>
        <v>#N/A</v>
      </c>
      <c r="U1438" s="110" t="e">
        <f t="shared" si="226"/>
        <v>#N/A</v>
      </c>
      <c r="V1438" t="e">
        <f t="shared" si="227"/>
        <v>#N/A</v>
      </c>
      <c r="W1438" t="str">
        <f t="shared" si="228"/>
        <v/>
      </c>
      <c r="X1438" s="24" t="str">
        <f>IFERROR(VLOOKUP(W1438,HOSPITAIS_COM_DIVIDAS!A:E,5,FALSE),"")</f>
        <v/>
      </c>
    </row>
    <row r="1439" spans="1:24" x14ac:dyDescent="0.25">
      <c r="A1439" s="52" t="str">
        <f>IFERROR((Tabela4[[#This Row],[Status da Proposta]]),"")</f>
        <v/>
      </c>
      <c r="B1439" s="121">
        <f>IFERROR((CREDITO_FINANCEIRO!A1439),"")</f>
        <v>0</v>
      </c>
      <c r="C1439" s="120" t="str">
        <f>IFERROR((VLOOKUP(B1439,CREDITO_FINANCEIRO!A:B,2,FALSE)),"")</f>
        <v/>
      </c>
      <c r="D1439" s="94" t="str">
        <f>IFERROR((VLOOKUP(B1439,CREDITO_FINANCEIRO!A:E,5,FALSE)),"")</f>
        <v/>
      </c>
      <c r="E1439" s="95" t="str">
        <f>IFERROR((VLOOKUP(B1439,CREDITO_FINANCEIRO!A:C,3,FALSE)),"")</f>
        <v/>
      </c>
      <c r="F1439" s="120" t="str">
        <f>IFERROR((VLOOKUP(B1439,CREDITO_FINANCEIRO!A:G,4,FALSE)),"")</f>
        <v/>
      </c>
      <c r="G1439" s="120" t="e">
        <f>VLOOKUP(B1439,CREDITO_FINANCEIRO!A:G,6,FALSE)</f>
        <v>#N/A</v>
      </c>
      <c r="H1439" s="120" t="e">
        <f>VLOOKUP(B1439,CREDITO_FINANCEIRO!A:G,7,FALSE)</f>
        <v>#N/A</v>
      </c>
      <c r="I1439" s="91" t="e">
        <f>VLOOKUP(B1439,CREDITO_FINANCEIRO!A:K,10,FALSE)</f>
        <v>#N/A</v>
      </c>
      <c r="J1439" s="91" t="e">
        <f>VLOOKUP(B1439,CREDITO_FINANCEIRO!A:K,11,FALSE)</f>
        <v>#N/A</v>
      </c>
      <c r="K1439" s="91" t="e">
        <f>VLOOKUP(B1439,CREDITO_FINANCEIRO!A:L,12,FALSE)</f>
        <v>#N/A</v>
      </c>
      <c r="L1439" s="110" t="e">
        <f t="shared" si="220"/>
        <v>#N/A</v>
      </c>
      <c r="M1439" s="2" t="e">
        <f t="shared" si="221"/>
        <v>#N/A</v>
      </c>
      <c r="N1439" s="111" t="e">
        <f>VLOOKUP(Tabela4[[#This Row],[Proposta de Referência]],SIMP_CF!A:K,9,FALSE)</f>
        <v>#N/A</v>
      </c>
      <c r="O1439" s="111" t="e">
        <f>VLOOKUP(Tabela4[[#This Row],[Proposta de Referência]],SIMP_CF!A:K,8,FALSE)</f>
        <v>#N/A</v>
      </c>
      <c r="P1439" s="112" t="e">
        <f t="shared" si="222"/>
        <v>#N/A</v>
      </c>
      <c r="Q1439" s="112" t="e">
        <f t="shared" si="223"/>
        <v>#N/A</v>
      </c>
      <c r="R1439" t="e">
        <f t="shared" si="229"/>
        <v>#N/A</v>
      </c>
      <c r="S1439" s="108" t="e">
        <f t="shared" si="224"/>
        <v>#N/A</v>
      </c>
      <c r="T1439" s="108" t="e">
        <f t="shared" si="225"/>
        <v>#N/A</v>
      </c>
      <c r="U1439" s="110" t="e">
        <f t="shared" si="226"/>
        <v>#N/A</v>
      </c>
      <c r="V1439" t="e">
        <f t="shared" si="227"/>
        <v>#N/A</v>
      </c>
      <c r="W1439" t="str">
        <f t="shared" si="228"/>
        <v/>
      </c>
      <c r="X1439" s="24" t="str">
        <f>IFERROR(VLOOKUP(W1439,HOSPITAIS_COM_DIVIDAS!A:E,5,FALSE),"")</f>
        <v/>
      </c>
    </row>
    <row r="1440" spans="1:24" x14ac:dyDescent="0.25">
      <c r="A1440" s="52" t="str">
        <f>IFERROR((Tabela4[[#This Row],[Status da Proposta]]),"")</f>
        <v/>
      </c>
      <c r="B1440" s="121">
        <f>IFERROR((CREDITO_FINANCEIRO!A1440),"")</f>
        <v>0</v>
      </c>
      <c r="C1440" s="120" t="str">
        <f>IFERROR((VLOOKUP(B1440,CREDITO_FINANCEIRO!A:B,2,FALSE)),"")</f>
        <v/>
      </c>
      <c r="D1440" s="94" t="str">
        <f>IFERROR((VLOOKUP(B1440,CREDITO_FINANCEIRO!A:E,5,FALSE)),"")</f>
        <v/>
      </c>
      <c r="E1440" s="95" t="str">
        <f>IFERROR((VLOOKUP(B1440,CREDITO_FINANCEIRO!A:C,3,FALSE)),"")</f>
        <v/>
      </c>
      <c r="F1440" s="120" t="str">
        <f>IFERROR((VLOOKUP(B1440,CREDITO_FINANCEIRO!A:G,4,FALSE)),"")</f>
        <v/>
      </c>
      <c r="G1440" s="120" t="e">
        <f>VLOOKUP(B1440,CREDITO_FINANCEIRO!A:G,6,FALSE)</f>
        <v>#N/A</v>
      </c>
      <c r="H1440" s="120" t="e">
        <f>VLOOKUP(B1440,CREDITO_FINANCEIRO!A:G,7,FALSE)</f>
        <v>#N/A</v>
      </c>
      <c r="I1440" s="91" t="e">
        <f>VLOOKUP(B1440,CREDITO_FINANCEIRO!A:K,10,FALSE)</f>
        <v>#N/A</v>
      </c>
      <c r="J1440" s="91" t="e">
        <f>VLOOKUP(B1440,CREDITO_FINANCEIRO!A:K,11,FALSE)</f>
        <v>#N/A</v>
      </c>
      <c r="K1440" s="91" t="e">
        <f>VLOOKUP(B1440,CREDITO_FINANCEIRO!A:L,12,FALSE)</f>
        <v>#N/A</v>
      </c>
      <c r="L1440" s="110" t="e">
        <f t="shared" si="220"/>
        <v>#N/A</v>
      </c>
      <c r="M1440" s="2" t="e">
        <f t="shared" si="221"/>
        <v>#N/A</v>
      </c>
      <c r="N1440" s="111" t="e">
        <f>VLOOKUP(Tabela4[[#This Row],[Proposta de Referência]],SIMP_CF!A:K,9,FALSE)</f>
        <v>#N/A</v>
      </c>
      <c r="O1440" s="111" t="e">
        <f>VLOOKUP(Tabela4[[#This Row],[Proposta de Referência]],SIMP_CF!A:K,8,FALSE)</f>
        <v>#N/A</v>
      </c>
      <c r="P1440" s="112" t="e">
        <f t="shared" si="222"/>
        <v>#N/A</v>
      </c>
      <c r="Q1440" s="112" t="e">
        <f t="shared" si="223"/>
        <v>#N/A</v>
      </c>
      <c r="R1440" t="e">
        <f t="shared" si="229"/>
        <v>#N/A</v>
      </c>
      <c r="S1440" s="108" t="e">
        <f t="shared" si="224"/>
        <v>#N/A</v>
      </c>
      <c r="T1440" s="108" t="e">
        <f t="shared" si="225"/>
        <v>#N/A</v>
      </c>
      <c r="U1440" s="110" t="e">
        <f t="shared" si="226"/>
        <v>#N/A</v>
      </c>
      <c r="V1440" t="e">
        <f t="shared" si="227"/>
        <v>#N/A</v>
      </c>
      <c r="W1440" t="str">
        <f t="shared" si="228"/>
        <v/>
      </c>
      <c r="X1440" s="24" t="str">
        <f>IFERROR(VLOOKUP(W1440,HOSPITAIS_COM_DIVIDAS!A:E,5,FALSE),"")</f>
        <v/>
      </c>
    </row>
    <row r="1441" spans="1:24" x14ac:dyDescent="0.25">
      <c r="A1441" s="52" t="str">
        <f>IFERROR((Tabela4[[#This Row],[Status da Proposta]]),"")</f>
        <v/>
      </c>
      <c r="B1441" s="121">
        <f>IFERROR((CREDITO_FINANCEIRO!A1441),"")</f>
        <v>0</v>
      </c>
      <c r="C1441" s="120" t="str">
        <f>IFERROR((VLOOKUP(B1441,CREDITO_FINANCEIRO!A:B,2,FALSE)),"")</f>
        <v/>
      </c>
      <c r="D1441" s="94" t="str">
        <f>IFERROR((VLOOKUP(B1441,CREDITO_FINANCEIRO!A:E,5,FALSE)),"")</f>
        <v/>
      </c>
      <c r="E1441" s="95" t="str">
        <f>IFERROR((VLOOKUP(B1441,CREDITO_FINANCEIRO!A:C,3,FALSE)),"")</f>
        <v/>
      </c>
      <c r="F1441" s="120" t="str">
        <f>IFERROR((VLOOKUP(B1441,CREDITO_FINANCEIRO!A:G,4,FALSE)),"")</f>
        <v/>
      </c>
      <c r="G1441" s="120" t="e">
        <f>VLOOKUP(B1441,CREDITO_FINANCEIRO!A:G,6,FALSE)</f>
        <v>#N/A</v>
      </c>
      <c r="H1441" s="120" t="e">
        <f>VLOOKUP(B1441,CREDITO_FINANCEIRO!A:G,7,FALSE)</f>
        <v>#N/A</v>
      </c>
      <c r="I1441" s="91" t="e">
        <f>VLOOKUP(B1441,CREDITO_FINANCEIRO!A:K,10,FALSE)</f>
        <v>#N/A</v>
      </c>
      <c r="J1441" s="91" t="e">
        <f>VLOOKUP(B1441,CREDITO_FINANCEIRO!A:K,11,FALSE)</f>
        <v>#N/A</v>
      </c>
      <c r="K1441" s="91" t="e">
        <f>VLOOKUP(B1441,CREDITO_FINANCEIRO!A:L,12,FALSE)</f>
        <v>#N/A</v>
      </c>
      <c r="L1441" s="110" t="e">
        <f t="shared" si="220"/>
        <v>#N/A</v>
      </c>
      <c r="M1441" s="2" t="e">
        <f t="shared" si="221"/>
        <v>#N/A</v>
      </c>
      <c r="N1441" s="111" t="e">
        <f>VLOOKUP(Tabela4[[#This Row],[Proposta de Referência]],SIMP_CF!A:K,9,FALSE)</f>
        <v>#N/A</v>
      </c>
      <c r="O1441" s="111" t="e">
        <f>VLOOKUP(Tabela4[[#This Row],[Proposta de Referência]],SIMP_CF!A:K,8,FALSE)</f>
        <v>#N/A</v>
      </c>
      <c r="P1441" s="112" t="e">
        <f t="shared" si="222"/>
        <v>#N/A</v>
      </c>
      <c r="Q1441" s="112" t="e">
        <f t="shared" si="223"/>
        <v>#N/A</v>
      </c>
      <c r="R1441" t="e">
        <f t="shared" si="229"/>
        <v>#N/A</v>
      </c>
      <c r="S1441" s="108" t="e">
        <f t="shared" si="224"/>
        <v>#N/A</v>
      </c>
      <c r="T1441" s="108" t="e">
        <f t="shared" si="225"/>
        <v>#N/A</v>
      </c>
      <c r="U1441" s="110" t="e">
        <f t="shared" si="226"/>
        <v>#N/A</v>
      </c>
      <c r="V1441" t="e">
        <f t="shared" si="227"/>
        <v>#N/A</v>
      </c>
      <c r="W1441" t="str">
        <f t="shared" si="228"/>
        <v/>
      </c>
      <c r="X1441" s="24" t="str">
        <f>IFERROR(VLOOKUP(W1441,HOSPITAIS_COM_DIVIDAS!A:E,5,FALSE),"")</f>
        <v/>
      </c>
    </row>
    <row r="1442" spans="1:24" x14ac:dyDescent="0.25">
      <c r="A1442" s="52" t="str">
        <f>IFERROR((Tabela4[[#This Row],[Status da Proposta]]),"")</f>
        <v/>
      </c>
      <c r="B1442" s="121">
        <f>IFERROR((CREDITO_FINANCEIRO!A1442),"")</f>
        <v>0</v>
      </c>
      <c r="C1442" s="120" t="str">
        <f>IFERROR((VLOOKUP(B1442,CREDITO_FINANCEIRO!A:B,2,FALSE)),"")</f>
        <v/>
      </c>
      <c r="D1442" s="94" t="str">
        <f>IFERROR((VLOOKUP(B1442,CREDITO_FINANCEIRO!A:E,5,FALSE)),"")</f>
        <v/>
      </c>
      <c r="E1442" s="95" t="str">
        <f>IFERROR((VLOOKUP(B1442,CREDITO_FINANCEIRO!A:C,3,FALSE)),"")</f>
        <v/>
      </c>
      <c r="F1442" s="120" t="str">
        <f>IFERROR((VLOOKUP(B1442,CREDITO_FINANCEIRO!A:G,4,FALSE)),"")</f>
        <v/>
      </c>
      <c r="G1442" s="120" t="e">
        <f>VLOOKUP(B1442,CREDITO_FINANCEIRO!A:G,6,FALSE)</f>
        <v>#N/A</v>
      </c>
      <c r="H1442" s="120" t="e">
        <f>VLOOKUP(B1442,CREDITO_FINANCEIRO!A:G,7,FALSE)</f>
        <v>#N/A</v>
      </c>
      <c r="I1442" s="91" t="e">
        <f>VLOOKUP(B1442,CREDITO_FINANCEIRO!A:K,10,FALSE)</f>
        <v>#N/A</v>
      </c>
      <c r="J1442" s="91" t="e">
        <f>VLOOKUP(B1442,CREDITO_FINANCEIRO!A:K,11,FALSE)</f>
        <v>#N/A</v>
      </c>
      <c r="K1442" s="91" t="e">
        <f>VLOOKUP(B1442,CREDITO_FINANCEIRO!A:L,12,FALSE)</f>
        <v>#N/A</v>
      </c>
      <c r="L1442" s="110" t="e">
        <f t="shared" si="220"/>
        <v>#N/A</v>
      </c>
      <c r="M1442" s="2" t="e">
        <f t="shared" si="221"/>
        <v>#N/A</v>
      </c>
      <c r="N1442" s="111" t="e">
        <f>VLOOKUP(Tabela4[[#This Row],[Proposta de Referência]],SIMP_CF!A:K,9,FALSE)</f>
        <v>#N/A</v>
      </c>
      <c r="O1442" s="111" t="e">
        <f>VLOOKUP(Tabela4[[#This Row],[Proposta de Referência]],SIMP_CF!A:K,8,FALSE)</f>
        <v>#N/A</v>
      </c>
      <c r="P1442" s="112" t="e">
        <f t="shared" si="222"/>
        <v>#N/A</v>
      </c>
      <c r="Q1442" s="112" t="e">
        <f t="shared" si="223"/>
        <v>#N/A</v>
      </c>
      <c r="R1442" t="e">
        <f t="shared" si="229"/>
        <v>#N/A</v>
      </c>
      <c r="S1442" s="108" t="e">
        <f t="shared" si="224"/>
        <v>#N/A</v>
      </c>
      <c r="T1442" s="108" t="e">
        <f t="shared" si="225"/>
        <v>#N/A</v>
      </c>
      <c r="U1442" s="110" t="e">
        <f t="shared" si="226"/>
        <v>#N/A</v>
      </c>
      <c r="V1442" t="e">
        <f t="shared" si="227"/>
        <v>#N/A</v>
      </c>
      <c r="W1442" t="str">
        <f t="shared" si="228"/>
        <v/>
      </c>
      <c r="X1442" s="24" t="str">
        <f>IFERROR(VLOOKUP(W1442,HOSPITAIS_COM_DIVIDAS!A:E,5,FALSE),"")</f>
        <v/>
      </c>
    </row>
    <row r="1443" spans="1:24" x14ac:dyDescent="0.25">
      <c r="A1443" s="52" t="str">
        <f>IFERROR((Tabela4[[#This Row],[Status da Proposta]]),"")</f>
        <v/>
      </c>
      <c r="B1443" s="121">
        <f>IFERROR((CREDITO_FINANCEIRO!A1443),"")</f>
        <v>0</v>
      </c>
      <c r="C1443" s="120" t="str">
        <f>IFERROR((VLOOKUP(B1443,CREDITO_FINANCEIRO!A:B,2,FALSE)),"")</f>
        <v/>
      </c>
      <c r="D1443" s="94" t="str">
        <f>IFERROR((VLOOKUP(B1443,CREDITO_FINANCEIRO!A:E,5,FALSE)),"")</f>
        <v/>
      </c>
      <c r="E1443" s="95" t="str">
        <f>IFERROR((VLOOKUP(B1443,CREDITO_FINANCEIRO!A:C,3,FALSE)),"")</f>
        <v/>
      </c>
      <c r="F1443" s="120" t="str">
        <f>IFERROR((VLOOKUP(B1443,CREDITO_FINANCEIRO!A:G,4,FALSE)),"")</f>
        <v/>
      </c>
      <c r="G1443" s="120" t="e">
        <f>VLOOKUP(B1443,CREDITO_FINANCEIRO!A:G,6,FALSE)</f>
        <v>#N/A</v>
      </c>
      <c r="H1443" s="120" t="e">
        <f>VLOOKUP(B1443,CREDITO_FINANCEIRO!A:G,7,FALSE)</f>
        <v>#N/A</v>
      </c>
      <c r="I1443" s="91" t="e">
        <f>VLOOKUP(B1443,CREDITO_FINANCEIRO!A:K,10,FALSE)</f>
        <v>#N/A</v>
      </c>
      <c r="J1443" s="91" t="e">
        <f>VLOOKUP(B1443,CREDITO_FINANCEIRO!A:K,11,FALSE)</f>
        <v>#N/A</v>
      </c>
      <c r="K1443" s="91" t="e">
        <f>VLOOKUP(B1443,CREDITO_FINANCEIRO!A:L,12,FALSE)</f>
        <v>#N/A</v>
      </c>
      <c r="L1443" s="110" t="e">
        <f t="shared" si="220"/>
        <v>#N/A</v>
      </c>
      <c r="M1443" s="2" t="e">
        <f t="shared" si="221"/>
        <v>#N/A</v>
      </c>
      <c r="N1443" s="111" t="e">
        <f>VLOOKUP(Tabela4[[#This Row],[Proposta de Referência]],SIMP_CF!A:K,9,FALSE)</f>
        <v>#N/A</v>
      </c>
      <c r="O1443" s="111" t="e">
        <f>VLOOKUP(Tabela4[[#This Row],[Proposta de Referência]],SIMP_CF!A:K,8,FALSE)</f>
        <v>#N/A</v>
      </c>
      <c r="P1443" s="112" t="e">
        <f t="shared" si="222"/>
        <v>#N/A</v>
      </c>
      <c r="Q1443" s="112" t="e">
        <f t="shared" si="223"/>
        <v>#N/A</v>
      </c>
      <c r="R1443" t="e">
        <f t="shared" si="229"/>
        <v>#N/A</v>
      </c>
      <c r="S1443" s="108" t="e">
        <f t="shared" si="224"/>
        <v>#N/A</v>
      </c>
      <c r="T1443" s="108" t="e">
        <f t="shared" si="225"/>
        <v>#N/A</v>
      </c>
      <c r="U1443" s="110" t="e">
        <f t="shared" si="226"/>
        <v>#N/A</v>
      </c>
      <c r="V1443" t="e">
        <f t="shared" si="227"/>
        <v>#N/A</v>
      </c>
      <c r="W1443" t="str">
        <f t="shared" si="228"/>
        <v/>
      </c>
      <c r="X1443" s="24" t="str">
        <f>IFERROR(VLOOKUP(W1443,HOSPITAIS_COM_DIVIDAS!A:E,5,FALSE),"")</f>
        <v/>
      </c>
    </row>
    <row r="1444" spans="1:24" x14ac:dyDescent="0.25">
      <c r="A1444" s="52" t="str">
        <f>IFERROR((Tabela4[[#This Row],[Status da Proposta]]),"")</f>
        <v/>
      </c>
      <c r="B1444" s="121">
        <f>IFERROR((CREDITO_FINANCEIRO!A1444),"")</f>
        <v>0</v>
      </c>
      <c r="C1444" s="120" t="str">
        <f>IFERROR((VLOOKUP(B1444,CREDITO_FINANCEIRO!A:B,2,FALSE)),"")</f>
        <v/>
      </c>
      <c r="D1444" s="94" t="str">
        <f>IFERROR((VLOOKUP(B1444,CREDITO_FINANCEIRO!A:E,5,FALSE)),"")</f>
        <v/>
      </c>
      <c r="E1444" s="95" t="str">
        <f>IFERROR((VLOOKUP(B1444,CREDITO_FINANCEIRO!A:C,3,FALSE)),"")</f>
        <v/>
      </c>
      <c r="F1444" s="120" t="str">
        <f>IFERROR((VLOOKUP(B1444,CREDITO_FINANCEIRO!A:G,4,FALSE)),"")</f>
        <v/>
      </c>
      <c r="G1444" s="120" t="e">
        <f>VLOOKUP(B1444,CREDITO_FINANCEIRO!A:G,6,FALSE)</f>
        <v>#N/A</v>
      </c>
      <c r="H1444" s="120" t="e">
        <f>VLOOKUP(B1444,CREDITO_FINANCEIRO!A:G,7,FALSE)</f>
        <v>#N/A</v>
      </c>
      <c r="I1444" s="91" t="e">
        <f>VLOOKUP(B1444,CREDITO_FINANCEIRO!A:K,10,FALSE)</f>
        <v>#N/A</v>
      </c>
      <c r="J1444" s="91" t="e">
        <f>VLOOKUP(B1444,CREDITO_FINANCEIRO!A:K,11,FALSE)</f>
        <v>#N/A</v>
      </c>
      <c r="K1444" s="91" t="e">
        <f>VLOOKUP(B1444,CREDITO_FINANCEIRO!A:L,12,FALSE)</f>
        <v>#N/A</v>
      </c>
      <c r="L1444" s="110" t="e">
        <f t="shared" si="220"/>
        <v>#N/A</v>
      </c>
      <c r="M1444" s="2" t="e">
        <f t="shared" si="221"/>
        <v>#N/A</v>
      </c>
      <c r="N1444" s="111" t="e">
        <f>VLOOKUP(Tabela4[[#This Row],[Proposta de Referência]],SIMP_CF!A:K,9,FALSE)</f>
        <v>#N/A</v>
      </c>
      <c r="O1444" s="111" t="e">
        <f>VLOOKUP(Tabela4[[#This Row],[Proposta de Referência]],SIMP_CF!A:K,8,FALSE)</f>
        <v>#N/A</v>
      </c>
      <c r="P1444" s="112" t="e">
        <f t="shared" si="222"/>
        <v>#N/A</v>
      </c>
      <c r="Q1444" s="112" t="e">
        <f t="shared" si="223"/>
        <v>#N/A</v>
      </c>
      <c r="R1444" t="e">
        <f t="shared" si="229"/>
        <v>#N/A</v>
      </c>
      <c r="S1444" s="108" t="e">
        <f t="shared" si="224"/>
        <v>#N/A</v>
      </c>
      <c r="T1444" s="108" t="e">
        <f t="shared" si="225"/>
        <v>#N/A</v>
      </c>
      <c r="U1444" s="110" t="e">
        <f t="shared" si="226"/>
        <v>#N/A</v>
      </c>
      <c r="V1444" t="e">
        <f t="shared" si="227"/>
        <v>#N/A</v>
      </c>
      <c r="W1444" t="str">
        <f t="shared" si="228"/>
        <v/>
      </c>
      <c r="X1444" s="24" t="str">
        <f>IFERROR(VLOOKUP(W1444,HOSPITAIS_COM_DIVIDAS!A:E,5,FALSE),"")</f>
        <v/>
      </c>
    </row>
    <row r="1445" spans="1:24" x14ac:dyDescent="0.25">
      <c r="A1445" s="52" t="str">
        <f>IFERROR((Tabela4[[#This Row],[Status da Proposta]]),"")</f>
        <v/>
      </c>
      <c r="B1445" s="121">
        <f>IFERROR((CREDITO_FINANCEIRO!A1445),"")</f>
        <v>0</v>
      </c>
      <c r="C1445" s="120" t="str">
        <f>IFERROR((VLOOKUP(B1445,CREDITO_FINANCEIRO!A:B,2,FALSE)),"")</f>
        <v/>
      </c>
      <c r="D1445" s="94" t="str">
        <f>IFERROR((VLOOKUP(B1445,CREDITO_FINANCEIRO!A:E,5,FALSE)),"")</f>
        <v/>
      </c>
      <c r="E1445" s="95" t="str">
        <f>IFERROR((VLOOKUP(B1445,CREDITO_FINANCEIRO!A:C,3,FALSE)),"")</f>
        <v/>
      </c>
      <c r="F1445" s="120" t="str">
        <f>IFERROR((VLOOKUP(B1445,CREDITO_FINANCEIRO!A:G,4,FALSE)),"")</f>
        <v/>
      </c>
      <c r="G1445" s="120" t="e">
        <f>VLOOKUP(B1445,CREDITO_FINANCEIRO!A:G,6,FALSE)</f>
        <v>#N/A</v>
      </c>
      <c r="H1445" s="120" t="e">
        <f>VLOOKUP(B1445,CREDITO_FINANCEIRO!A:G,7,FALSE)</f>
        <v>#N/A</v>
      </c>
      <c r="I1445" s="91" t="e">
        <f>VLOOKUP(B1445,CREDITO_FINANCEIRO!A:K,10,FALSE)</f>
        <v>#N/A</v>
      </c>
      <c r="J1445" s="91" t="e">
        <f>VLOOKUP(B1445,CREDITO_FINANCEIRO!A:K,11,FALSE)</f>
        <v>#N/A</v>
      </c>
      <c r="K1445" s="91" t="e">
        <f>VLOOKUP(B1445,CREDITO_FINANCEIRO!A:L,12,FALSE)</f>
        <v>#N/A</v>
      </c>
      <c r="L1445" s="110" t="e">
        <f t="shared" si="220"/>
        <v>#N/A</v>
      </c>
      <c r="M1445" s="2" t="e">
        <f t="shared" si="221"/>
        <v>#N/A</v>
      </c>
      <c r="N1445" s="111" t="e">
        <f>VLOOKUP(Tabela4[[#This Row],[Proposta de Referência]],SIMP_CF!A:K,9,FALSE)</f>
        <v>#N/A</v>
      </c>
      <c r="O1445" s="111" t="e">
        <f>VLOOKUP(Tabela4[[#This Row],[Proposta de Referência]],SIMP_CF!A:K,8,FALSE)</f>
        <v>#N/A</v>
      </c>
      <c r="P1445" s="112" t="e">
        <f t="shared" si="222"/>
        <v>#N/A</v>
      </c>
      <c r="Q1445" s="112" t="e">
        <f t="shared" si="223"/>
        <v>#N/A</v>
      </c>
      <c r="R1445" t="e">
        <f t="shared" si="229"/>
        <v>#N/A</v>
      </c>
      <c r="S1445" s="108" t="e">
        <f t="shared" si="224"/>
        <v>#N/A</v>
      </c>
      <c r="T1445" s="108" t="e">
        <f t="shared" si="225"/>
        <v>#N/A</v>
      </c>
      <c r="U1445" s="110" t="e">
        <f t="shared" si="226"/>
        <v>#N/A</v>
      </c>
      <c r="V1445" t="e">
        <f t="shared" si="227"/>
        <v>#N/A</v>
      </c>
      <c r="W1445" t="str">
        <f t="shared" si="228"/>
        <v/>
      </c>
      <c r="X1445" s="24" t="str">
        <f>IFERROR(VLOOKUP(W1445,HOSPITAIS_COM_DIVIDAS!A:E,5,FALSE),"")</f>
        <v/>
      </c>
    </row>
    <row r="1446" spans="1:24" x14ac:dyDescent="0.25">
      <c r="A1446" s="52" t="str">
        <f>IFERROR((Tabela4[[#This Row],[Status da Proposta]]),"")</f>
        <v/>
      </c>
      <c r="B1446" s="121">
        <f>IFERROR((CREDITO_FINANCEIRO!A1446),"")</f>
        <v>0</v>
      </c>
      <c r="C1446" s="120" t="str">
        <f>IFERROR((VLOOKUP(B1446,CREDITO_FINANCEIRO!A:B,2,FALSE)),"")</f>
        <v/>
      </c>
      <c r="D1446" s="94" t="str">
        <f>IFERROR((VLOOKUP(B1446,CREDITO_FINANCEIRO!A:E,5,FALSE)),"")</f>
        <v/>
      </c>
      <c r="E1446" s="95" t="str">
        <f>IFERROR((VLOOKUP(B1446,CREDITO_FINANCEIRO!A:C,3,FALSE)),"")</f>
        <v/>
      </c>
      <c r="F1446" s="120" t="str">
        <f>IFERROR((VLOOKUP(B1446,CREDITO_FINANCEIRO!A:G,4,FALSE)),"")</f>
        <v/>
      </c>
      <c r="G1446" s="120" t="e">
        <f>VLOOKUP(B1446,CREDITO_FINANCEIRO!A:G,6,FALSE)</f>
        <v>#N/A</v>
      </c>
      <c r="H1446" s="120" t="e">
        <f>VLOOKUP(B1446,CREDITO_FINANCEIRO!A:G,7,FALSE)</f>
        <v>#N/A</v>
      </c>
      <c r="I1446" s="91" t="e">
        <f>VLOOKUP(B1446,CREDITO_FINANCEIRO!A:K,10,FALSE)</f>
        <v>#N/A</v>
      </c>
      <c r="J1446" s="91" t="e">
        <f>VLOOKUP(B1446,CREDITO_FINANCEIRO!A:K,11,FALSE)</f>
        <v>#N/A</v>
      </c>
      <c r="K1446" s="91" t="e">
        <f>VLOOKUP(B1446,CREDITO_FINANCEIRO!A:L,12,FALSE)</f>
        <v>#N/A</v>
      </c>
      <c r="L1446" s="110" t="e">
        <f t="shared" si="220"/>
        <v>#N/A</v>
      </c>
      <c r="M1446" s="2" t="e">
        <f t="shared" si="221"/>
        <v>#N/A</v>
      </c>
      <c r="N1446" s="111" t="e">
        <f>VLOOKUP(Tabela4[[#This Row],[Proposta de Referência]],SIMP_CF!A:K,9,FALSE)</f>
        <v>#N/A</v>
      </c>
      <c r="O1446" s="111" t="e">
        <f>VLOOKUP(Tabela4[[#This Row],[Proposta de Referência]],SIMP_CF!A:K,8,FALSE)</f>
        <v>#N/A</v>
      </c>
      <c r="P1446" s="112" t="e">
        <f t="shared" si="222"/>
        <v>#N/A</v>
      </c>
      <c r="Q1446" s="112" t="e">
        <f t="shared" si="223"/>
        <v>#N/A</v>
      </c>
      <c r="R1446" t="e">
        <f t="shared" si="229"/>
        <v>#N/A</v>
      </c>
      <c r="S1446" s="108" t="e">
        <f t="shared" si="224"/>
        <v>#N/A</v>
      </c>
      <c r="T1446" s="108" t="e">
        <f t="shared" si="225"/>
        <v>#N/A</v>
      </c>
      <c r="U1446" s="110" t="e">
        <f t="shared" si="226"/>
        <v>#N/A</v>
      </c>
      <c r="V1446" t="e">
        <f t="shared" si="227"/>
        <v>#N/A</v>
      </c>
      <c r="W1446" t="str">
        <f t="shared" si="228"/>
        <v/>
      </c>
      <c r="X1446" s="24" t="str">
        <f>IFERROR(VLOOKUP(W1446,HOSPITAIS_COM_DIVIDAS!A:E,5,FALSE),"")</f>
        <v/>
      </c>
    </row>
    <row r="1447" spans="1:24" x14ac:dyDescent="0.25">
      <c r="A1447" s="52" t="str">
        <f>IFERROR((Tabela4[[#This Row],[Status da Proposta]]),"")</f>
        <v/>
      </c>
      <c r="B1447" s="121">
        <f>IFERROR((CREDITO_FINANCEIRO!A1447),"")</f>
        <v>0</v>
      </c>
      <c r="C1447" s="120" t="str">
        <f>IFERROR((VLOOKUP(B1447,CREDITO_FINANCEIRO!A:B,2,FALSE)),"")</f>
        <v/>
      </c>
      <c r="D1447" s="94" t="str">
        <f>IFERROR((VLOOKUP(B1447,CREDITO_FINANCEIRO!A:E,5,FALSE)),"")</f>
        <v/>
      </c>
      <c r="E1447" s="95" t="str">
        <f>IFERROR((VLOOKUP(B1447,CREDITO_FINANCEIRO!A:C,3,FALSE)),"")</f>
        <v/>
      </c>
      <c r="F1447" s="120" t="str">
        <f>IFERROR((VLOOKUP(B1447,CREDITO_FINANCEIRO!A:G,4,FALSE)),"")</f>
        <v/>
      </c>
      <c r="G1447" s="120" t="e">
        <f>VLOOKUP(B1447,CREDITO_FINANCEIRO!A:G,6,FALSE)</f>
        <v>#N/A</v>
      </c>
      <c r="H1447" s="120" t="e">
        <f>VLOOKUP(B1447,CREDITO_FINANCEIRO!A:G,7,FALSE)</f>
        <v>#N/A</v>
      </c>
      <c r="I1447" s="91" t="e">
        <f>VLOOKUP(B1447,CREDITO_FINANCEIRO!A:K,10,FALSE)</f>
        <v>#N/A</v>
      </c>
      <c r="J1447" s="91" t="e">
        <f>VLOOKUP(B1447,CREDITO_FINANCEIRO!A:K,11,FALSE)</f>
        <v>#N/A</v>
      </c>
      <c r="K1447" s="91" t="e">
        <f>VLOOKUP(B1447,CREDITO_FINANCEIRO!A:L,12,FALSE)</f>
        <v>#N/A</v>
      </c>
      <c r="L1447" s="110" t="e">
        <f t="shared" si="220"/>
        <v>#N/A</v>
      </c>
      <c r="M1447" s="2" t="e">
        <f t="shared" si="221"/>
        <v>#N/A</v>
      </c>
      <c r="N1447" s="111" t="e">
        <f>VLOOKUP(Tabela4[[#This Row],[Proposta de Referência]],SIMP_CF!A:K,9,FALSE)</f>
        <v>#N/A</v>
      </c>
      <c r="O1447" s="111" t="e">
        <f>VLOOKUP(Tabela4[[#This Row],[Proposta de Referência]],SIMP_CF!A:K,8,FALSE)</f>
        <v>#N/A</v>
      </c>
      <c r="P1447" s="112" t="e">
        <f t="shared" si="222"/>
        <v>#N/A</v>
      </c>
      <c r="Q1447" s="112" t="e">
        <f t="shared" si="223"/>
        <v>#N/A</v>
      </c>
      <c r="R1447" t="e">
        <f t="shared" si="229"/>
        <v>#N/A</v>
      </c>
      <c r="S1447" s="108" t="e">
        <f t="shared" si="224"/>
        <v>#N/A</v>
      </c>
      <c r="T1447" s="108" t="e">
        <f t="shared" si="225"/>
        <v>#N/A</v>
      </c>
      <c r="U1447" s="110" t="e">
        <f t="shared" si="226"/>
        <v>#N/A</v>
      </c>
      <c r="V1447" t="e">
        <f t="shared" si="227"/>
        <v>#N/A</v>
      </c>
      <c r="W1447" t="str">
        <f t="shared" si="228"/>
        <v/>
      </c>
      <c r="X1447" s="24" t="str">
        <f>IFERROR(VLOOKUP(W1447,HOSPITAIS_COM_DIVIDAS!A:E,5,FALSE),"")</f>
        <v/>
      </c>
    </row>
    <row r="1448" spans="1:24" x14ac:dyDescent="0.25">
      <c r="A1448" s="52" t="str">
        <f>IFERROR((Tabela4[[#This Row],[Status da Proposta]]),"")</f>
        <v/>
      </c>
      <c r="B1448" s="121">
        <f>IFERROR((CREDITO_FINANCEIRO!A1448),"")</f>
        <v>0</v>
      </c>
      <c r="C1448" s="120" t="str">
        <f>IFERROR((VLOOKUP(B1448,CREDITO_FINANCEIRO!A:B,2,FALSE)),"")</f>
        <v/>
      </c>
      <c r="D1448" s="94" t="str">
        <f>IFERROR((VLOOKUP(B1448,CREDITO_FINANCEIRO!A:E,5,FALSE)),"")</f>
        <v/>
      </c>
      <c r="E1448" s="95" t="str">
        <f>IFERROR((VLOOKUP(B1448,CREDITO_FINANCEIRO!A:C,3,FALSE)),"")</f>
        <v/>
      </c>
      <c r="F1448" s="120" t="str">
        <f>IFERROR((VLOOKUP(B1448,CREDITO_FINANCEIRO!A:G,4,FALSE)),"")</f>
        <v/>
      </c>
      <c r="G1448" s="120" t="e">
        <f>VLOOKUP(B1448,CREDITO_FINANCEIRO!A:G,6,FALSE)</f>
        <v>#N/A</v>
      </c>
      <c r="H1448" s="120" t="e">
        <f>VLOOKUP(B1448,CREDITO_FINANCEIRO!A:G,7,FALSE)</f>
        <v>#N/A</v>
      </c>
      <c r="I1448" s="91" t="e">
        <f>VLOOKUP(B1448,CREDITO_FINANCEIRO!A:K,10,FALSE)</f>
        <v>#N/A</v>
      </c>
      <c r="J1448" s="91" t="e">
        <f>VLOOKUP(B1448,CREDITO_FINANCEIRO!A:K,11,FALSE)</f>
        <v>#N/A</v>
      </c>
      <c r="K1448" s="91" t="e">
        <f>VLOOKUP(B1448,CREDITO_FINANCEIRO!A:L,12,FALSE)</f>
        <v>#N/A</v>
      </c>
      <c r="L1448" s="110" t="e">
        <f t="shared" si="220"/>
        <v>#N/A</v>
      </c>
      <c r="M1448" s="2" t="e">
        <f t="shared" si="221"/>
        <v>#N/A</v>
      </c>
      <c r="N1448" s="111" t="e">
        <f>VLOOKUP(Tabela4[[#This Row],[Proposta de Referência]],SIMP_CF!A:K,9,FALSE)</f>
        <v>#N/A</v>
      </c>
      <c r="O1448" s="111" t="e">
        <f>VLOOKUP(Tabela4[[#This Row],[Proposta de Referência]],SIMP_CF!A:K,8,FALSE)</f>
        <v>#N/A</v>
      </c>
      <c r="P1448" s="112" t="e">
        <f t="shared" si="222"/>
        <v>#N/A</v>
      </c>
      <c r="Q1448" s="112" t="e">
        <f t="shared" si="223"/>
        <v>#N/A</v>
      </c>
      <c r="R1448" t="e">
        <f t="shared" si="229"/>
        <v>#N/A</v>
      </c>
      <c r="S1448" s="108" t="e">
        <f t="shared" si="224"/>
        <v>#N/A</v>
      </c>
      <c r="T1448" s="108" t="e">
        <f t="shared" si="225"/>
        <v>#N/A</v>
      </c>
      <c r="U1448" s="110" t="e">
        <f t="shared" si="226"/>
        <v>#N/A</v>
      </c>
      <c r="V1448" t="e">
        <f t="shared" si="227"/>
        <v>#N/A</v>
      </c>
      <c r="W1448" t="str">
        <f t="shared" si="228"/>
        <v/>
      </c>
      <c r="X1448" s="24" t="str">
        <f>IFERROR(VLOOKUP(W1448,HOSPITAIS_COM_DIVIDAS!A:E,5,FALSE),"")</f>
        <v/>
      </c>
    </row>
    <row r="1449" spans="1:24" x14ac:dyDescent="0.25">
      <c r="A1449" s="52" t="str">
        <f>IFERROR((Tabela4[[#This Row],[Status da Proposta]]),"")</f>
        <v/>
      </c>
      <c r="B1449" s="121">
        <f>IFERROR((CREDITO_FINANCEIRO!A1449),"")</f>
        <v>0</v>
      </c>
      <c r="C1449" s="120" t="str">
        <f>IFERROR((VLOOKUP(B1449,CREDITO_FINANCEIRO!A:B,2,FALSE)),"")</f>
        <v/>
      </c>
      <c r="D1449" s="94" t="str">
        <f>IFERROR((VLOOKUP(B1449,CREDITO_FINANCEIRO!A:E,5,FALSE)),"")</f>
        <v/>
      </c>
      <c r="E1449" s="95" t="str">
        <f>IFERROR((VLOOKUP(B1449,CREDITO_FINANCEIRO!A:C,3,FALSE)),"")</f>
        <v/>
      </c>
      <c r="F1449" s="120" t="str">
        <f>IFERROR((VLOOKUP(B1449,CREDITO_FINANCEIRO!A:G,4,FALSE)),"")</f>
        <v/>
      </c>
      <c r="G1449" s="120" t="e">
        <f>VLOOKUP(B1449,CREDITO_FINANCEIRO!A:G,6,FALSE)</f>
        <v>#N/A</v>
      </c>
      <c r="H1449" s="120" t="e">
        <f>VLOOKUP(B1449,CREDITO_FINANCEIRO!A:G,7,FALSE)</f>
        <v>#N/A</v>
      </c>
      <c r="I1449" s="91" t="e">
        <f>VLOOKUP(B1449,CREDITO_FINANCEIRO!A:K,10,FALSE)</f>
        <v>#N/A</v>
      </c>
      <c r="J1449" s="91" t="e">
        <f>VLOOKUP(B1449,CREDITO_FINANCEIRO!A:K,11,FALSE)</f>
        <v>#N/A</v>
      </c>
      <c r="K1449" s="91" t="e">
        <f>VLOOKUP(B1449,CREDITO_FINANCEIRO!A:L,12,FALSE)</f>
        <v>#N/A</v>
      </c>
      <c r="L1449" s="110" t="e">
        <f t="shared" si="220"/>
        <v>#N/A</v>
      </c>
      <c r="M1449" s="2" t="e">
        <f t="shared" si="221"/>
        <v>#N/A</v>
      </c>
      <c r="N1449" s="111" t="e">
        <f>VLOOKUP(Tabela4[[#This Row],[Proposta de Referência]],SIMP_CF!A:K,9,FALSE)</f>
        <v>#N/A</v>
      </c>
      <c r="O1449" s="111" t="e">
        <f>VLOOKUP(Tabela4[[#This Row],[Proposta de Referência]],SIMP_CF!A:K,8,FALSE)</f>
        <v>#N/A</v>
      </c>
      <c r="P1449" s="112" t="e">
        <f t="shared" si="222"/>
        <v>#N/A</v>
      </c>
      <c r="Q1449" s="112" t="e">
        <f t="shared" si="223"/>
        <v>#N/A</v>
      </c>
      <c r="R1449" t="e">
        <f t="shared" si="229"/>
        <v>#N/A</v>
      </c>
      <c r="S1449" s="108" t="e">
        <f t="shared" si="224"/>
        <v>#N/A</v>
      </c>
      <c r="T1449" s="108" t="e">
        <f t="shared" si="225"/>
        <v>#N/A</v>
      </c>
      <c r="U1449" s="110" t="e">
        <f t="shared" si="226"/>
        <v>#N/A</v>
      </c>
      <c r="V1449" t="e">
        <f t="shared" si="227"/>
        <v>#N/A</v>
      </c>
      <c r="W1449" t="str">
        <f t="shared" si="228"/>
        <v/>
      </c>
      <c r="X1449" s="24" t="str">
        <f>IFERROR(VLOOKUP(W1449,HOSPITAIS_COM_DIVIDAS!A:E,5,FALSE),"")</f>
        <v/>
      </c>
    </row>
    <row r="1450" spans="1:24" x14ac:dyDescent="0.25">
      <c r="A1450" s="52" t="str">
        <f>IFERROR((Tabela4[[#This Row],[Status da Proposta]]),"")</f>
        <v/>
      </c>
      <c r="B1450" s="121">
        <f>IFERROR((CREDITO_FINANCEIRO!A1450),"")</f>
        <v>0</v>
      </c>
      <c r="C1450" s="120" t="str">
        <f>IFERROR((VLOOKUP(B1450,CREDITO_FINANCEIRO!A:B,2,FALSE)),"")</f>
        <v/>
      </c>
      <c r="D1450" s="94" t="str">
        <f>IFERROR((VLOOKUP(B1450,CREDITO_FINANCEIRO!A:E,5,FALSE)),"")</f>
        <v/>
      </c>
      <c r="E1450" s="95" t="str">
        <f>IFERROR((VLOOKUP(B1450,CREDITO_FINANCEIRO!A:C,3,FALSE)),"")</f>
        <v/>
      </c>
      <c r="F1450" s="120" t="str">
        <f>IFERROR((VLOOKUP(B1450,CREDITO_FINANCEIRO!A:G,4,FALSE)),"")</f>
        <v/>
      </c>
      <c r="G1450" s="120" t="e">
        <f>VLOOKUP(B1450,CREDITO_FINANCEIRO!A:G,6,FALSE)</f>
        <v>#N/A</v>
      </c>
      <c r="H1450" s="120" t="e">
        <f>VLOOKUP(B1450,CREDITO_FINANCEIRO!A:G,7,FALSE)</f>
        <v>#N/A</v>
      </c>
      <c r="I1450" s="91" t="e">
        <f>VLOOKUP(B1450,CREDITO_FINANCEIRO!A:K,10,FALSE)</f>
        <v>#N/A</v>
      </c>
      <c r="J1450" s="91" t="e">
        <f>VLOOKUP(B1450,CREDITO_FINANCEIRO!A:K,11,FALSE)</f>
        <v>#N/A</v>
      </c>
      <c r="K1450" s="91" t="e">
        <f>VLOOKUP(B1450,CREDITO_FINANCEIRO!A:L,12,FALSE)</f>
        <v>#N/A</v>
      </c>
      <c r="L1450" s="110" t="e">
        <f t="shared" si="220"/>
        <v>#N/A</v>
      </c>
      <c r="M1450" s="2" t="e">
        <f t="shared" si="221"/>
        <v>#N/A</v>
      </c>
      <c r="N1450" s="111" t="e">
        <f>VLOOKUP(Tabela4[[#This Row],[Proposta de Referência]],SIMP_CF!A:K,9,FALSE)</f>
        <v>#N/A</v>
      </c>
      <c r="O1450" s="111" t="e">
        <f>VLOOKUP(Tabela4[[#This Row],[Proposta de Referência]],SIMP_CF!A:K,8,FALSE)</f>
        <v>#N/A</v>
      </c>
      <c r="P1450" s="112" t="e">
        <f t="shared" si="222"/>
        <v>#N/A</v>
      </c>
      <c r="Q1450" s="112" t="e">
        <f t="shared" si="223"/>
        <v>#N/A</v>
      </c>
      <c r="R1450" t="e">
        <f t="shared" si="229"/>
        <v>#N/A</v>
      </c>
      <c r="S1450" s="108" t="e">
        <f t="shared" si="224"/>
        <v>#N/A</v>
      </c>
      <c r="T1450" s="108" t="e">
        <f t="shared" si="225"/>
        <v>#N/A</v>
      </c>
      <c r="U1450" s="110" t="e">
        <f t="shared" si="226"/>
        <v>#N/A</v>
      </c>
      <c r="V1450" t="e">
        <f t="shared" si="227"/>
        <v>#N/A</v>
      </c>
      <c r="W1450" t="str">
        <f t="shared" si="228"/>
        <v/>
      </c>
      <c r="X1450" s="24" t="str">
        <f>IFERROR(VLOOKUP(W1450,HOSPITAIS_COM_DIVIDAS!A:E,5,FALSE),"")</f>
        <v/>
      </c>
    </row>
    <row r="1451" spans="1:24" x14ac:dyDescent="0.25">
      <c r="A1451" s="52" t="str">
        <f>IFERROR((Tabela4[[#This Row],[Status da Proposta]]),"")</f>
        <v/>
      </c>
      <c r="B1451" s="121">
        <f>IFERROR((CREDITO_FINANCEIRO!A1451),"")</f>
        <v>0</v>
      </c>
      <c r="C1451" s="120" t="str">
        <f>IFERROR((VLOOKUP(B1451,CREDITO_FINANCEIRO!A:B,2,FALSE)),"")</f>
        <v/>
      </c>
      <c r="D1451" s="94" t="str">
        <f>IFERROR((VLOOKUP(B1451,CREDITO_FINANCEIRO!A:E,5,FALSE)),"")</f>
        <v/>
      </c>
      <c r="E1451" s="95" t="str">
        <f>IFERROR((VLOOKUP(B1451,CREDITO_FINANCEIRO!A:C,3,FALSE)),"")</f>
        <v/>
      </c>
      <c r="F1451" s="120" t="str">
        <f>IFERROR((VLOOKUP(B1451,CREDITO_FINANCEIRO!A:G,4,FALSE)),"")</f>
        <v/>
      </c>
      <c r="G1451" s="120" t="e">
        <f>VLOOKUP(B1451,CREDITO_FINANCEIRO!A:G,6,FALSE)</f>
        <v>#N/A</v>
      </c>
      <c r="H1451" s="120" t="e">
        <f>VLOOKUP(B1451,CREDITO_FINANCEIRO!A:G,7,FALSE)</f>
        <v>#N/A</v>
      </c>
      <c r="I1451" s="91" t="e">
        <f>VLOOKUP(B1451,CREDITO_FINANCEIRO!A:K,10,FALSE)</f>
        <v>#N/A</v>
      </c>
      <c r="J1451" s="91" t="e">
        <f>VLOOKUP(B1451,CREDITO_FINANCEIRO!A:K,11,FALSE)</f>
        <v>#N/A</v>
      </c>
      <c r="K1451" s="91" t="e">
        <f>VLOOKUP(B1451,CREDITO_FINANCEIRO!A:L,12,FALSE)</f>
        <v>#N/A</v>
      </c>
      <c r="L1451" s="110" t="e">
        <f t="shared" si="220"/>
        <v>#N/A</v>
      </c>
      <c r="M1451" s="2" t="e">
        <f t="shared" si="221"/>
        <v>#N/A</v>
      </c>
      <c r="N1451" s="111" t="e">
        <f>VLOOKUP(Tabela4[[#This Row],[Proposta de Referência]],SIMP_CF!A:K,9,FALSE)</f>
        <v>#N/A</v>
      </c>
      <c r="O1451" s="111" t="e">
        <f>VLOOKUP(Tabela4[[#This Row],[Proposta de Referência]],SIMP_CF!A:K,8,FALSE)</f>
        <v>#N/A</v>
      </c>
      <c r="P1451" s="112" t="e">
        <f t="shared" si="222"/>
        <v>#N/A</v>
      </c>
      <c r="Q1451" s="112" t="e">
        <f t="shared" si="223"/>
        <v>#N/A</v>
      </c>
      <c r="R1451" t="e">
        <f t="shared" si="229"/>
        <v>#N/A</v>
      </c>
      <c r="S1451" s="108" t="e">
        <f t="shared" si="224"/>
        <v>#N/A</v>
      </c>
      <c r="T1451" s="108" t="e">
        <f t="shared" si="225"/>
        <v>#N/A</v>
      </c>
      <c r="U1451" s="110" t="e">
        <f t="shared" si="226"/>
        <v>#N/A</v>
      </c>
      <c r="V1451" t="e">
        <f t="shared" si="227"/>
        <v>#N/A</v>
      </c>
      <c r="W1451" t="str">
        <f t="shared" si="228"/>
        <v/>
      </c>
      <c r="X1451" s="24" t="str">
        <f>IFERROR(VLOOKUP(W1451,HOSPITAIS_COM_DIVIDAS!A:E,5,FALSE),"")</f>
        <v/>
      </c>
    </row>
    <row r="1452" spans="1:24" x14ac:dyDescent="0.25">
      <c r="A1452" s="52" t="str">
        <f>IFERROR((Tabela4[[#This Row],[Status da Proposta]]),"")</f>
        <v/>
      </c>
      <c r="B1452" s="121">
        <f>IFERROR((CREDITO_FINANCEIRO!A1452),"")</f>
        <v>0</v>
      </c>
      <c r="C1452" s="120" t="str">
        <f>IFERROR((VLOOKUP(B1452,CREDITO_FINANCEIRO!A:B,2,FALSE)),"")</f>
        <v/>
      </c>
      <c r="D1452" s="94" t="str">
        <f>IFERROR((VLOOKUP(B1452,CREDITO_FINANCEIRO!A:E,5,FALSE)),"")</f>
        <v/>
      </c>
      <c r="E1452" s="95" t="str">
        <f>IFERROR((VLOOKUP(B1452,CREDITO_FINANCEIRO!A:C,3,FALSE)),"")</f>
        <v/>
      </c>
      <c r="F1452" s="120" t="str">
        <f>IFERROR((VLOOKUP(B1452,CREDITO_FINANCEIRO!A:G,4,FALSE)),"")</f>
        <v/>
      </c>
      <c r="G1452" s="120" t="e">
        <f>VLOOKUP(B1452,CREDITO_FINANCEIRO!A:G,6,FALSE)</f>
        <v>#N/A</v>
      </c>
      <c r="H1452" s="120" t="e">
        <f>VLOOKUP(B1452,CREDITO_FINANCEIRO!A:G,7,FALSE)</f>
        <v>#N/A</v>
      </c>
      <c r="I1452" s="91" t="e">
        <f>VLOOKUP(B1452,CREDITO_FINANCEIRO!A:K,10,FALSE)</f>
        <v>#N/A</v>
      </c>
      <c r="J1452" s="91" t="e">
        <f>VLOOKUP(B1452,CREDITO_FINANCEIRO!A:K,11,FALSE)</f>
        <v>#N/A</v>
      </c>
      <c r="K1452" s="91" t="e">
        <f>VLOOKUP(B1452,CREDITO_FINANCEIRO!A:L,12,FALSE)</f>
        <v>#N/A</v>
      </c>
      <c r="L1452" s="110" t="e">
        <f t="shared" si="220"/>
        <v>#N/A</v>
      </c>
      <c r="M1452" s="2" t="e">
        <f t="shared" si="221"/>
        <v>#N/A</v>
      </c>
      <c r="N1452" s="111" t="e">
        <f>VLOOKUP(Tabela4[[#This Row],[Proposta de Referência]],SIMP_CF!A:K,9,FALSE)</f>
        <v>#N/A</v>
      </c>
      <c r="O1452" s="111" t="e">
        <f>VLOOKUP(Tabela4[[#This Row],[Proposta de Referência]],SIMP_CF!A:K,8,FALSE)</f>
        <v>#N/A</v>
      </c>
      <c r="P1452" s="112" t="e">
        <f t="shared" si="222"/>
        <v>#N/A</v>
      </c>
      <c r="Q1452" s="112" t="e">
        <f t="shared" si="223"/>
        <v>#N/A</v>
      </c>
      <c r="R1452" t="e">
        <f t="shared" si="229"/>
        <v>#N/A</v>
      </c>
      <c r="S1452" s="108" t="e">
        <f t="shared" si="224"/>
        <v>#N/A</v>
      </c>
      <c r="T1452" s="108" t="e">
        <f t="shared" si="225"/>
        <v>#N/A</v>
      </c>
      <c r="U1452" s="110" t="e">
        <f t="shared" si="226"/>
        <v>#N/A</v>
      </c>
      <c r="V1452" t="e">
        <f t="shared" si="227"/>
        <v>#N/A</v>
      </c>
      <c r="W1452" t="str">
        <f t="shared" si="228"/>
        <v/>
      </c>
      <c r="X1452" s="24" t="str">
        <f>IFERROR(VLOOKUP(W1452,HOSPITAIS_COM_DIVIDAS!A:E,5,FALSE),"")</f>
        <v/>
      </c>
    </row>
    <row r="1453" spans="1:24" x14ac:dyDescent="0.25">
      <c r="A1453" s="52" t="str">
        <f>IFERROR((Tabela4[[#This Row],[Status da Proposta]]),"")</f>
        <v/>
      </c>
      <c r="B1453" s="121">
        <f>IFERROR((CREDITO_FINANCEIRO!A1453),"")</f>
        <v>0</v>
      </c>
      <c r="C1453" s="120" t="str">
        <f>IFERROR((VLOOKUP(B1453,CREDITO_FINANCEIRO!A:B,2,FALSE)),"")</f>
        <v/>
      </c>
      <c r="D1453" s="94" t="str">
        <f>IFERROR((VLOOKUP(B1453,CREDITO_FINANCEIRO!A:E,5,FALSE)),"")</f>
        <v/>
      </c>
      <c r="E1453" s="95" t="str">
        <f>IFERROR((VLOOKUP(B1453,CREDITO_FINANCEIRO!A:C,3,FALSE)),"")</f>
        <v/>
      </c>
      <c r="F1453" s="120" t="str">
        <f>IFERROR((VLOOKUP(B1453,CREDITO_FINANCEIRO!A:G,4,FALSE)),"")</f>
        <v/>
      </c>
      <c r="G1453" s="120" t="e">
        <f>VLOOKUP(B1453,CREDITO_FINANCEIRO!A:G,6,FALSE)</f>
        <v>#N/A</v>
      </c>
      <c r="H1453" s="120" t="e">
        <f>VLOOKUP(B1453,CREDITO_FINANCEIRO!A:G,7,FALSE)</f>
        <v>#N/A</v>
      </c>
      <c r="I1453" s="91" t="e">
        <f>VLOOKUP(B1453,CREDITO_FINANCEIRO!A:K,10,FALSE)</f>
        <v>#N/A</v>
      </c>
      <c r="J1453" s="91" t="e">
        <f>VLOOKUP(B1453,CREDITO_FINANCEIRO!A:K,11,FALSE)</f>
        <v>#N/A</v>
      </c>
      <c r="K1453" s="91" t="e">
        <f>VLOOKUP(B1453,CREDITO_FINANCEIRO!A:L,12,FALSE)</f>
        <v>#N/A</v>
      </c>
      <c r="L1453" s="110" t="e">
        <f t="shared" si="220"/>
        <v>#N/A</v>
      </c>
      <c r="M1453" s="2" t="e">
        <f t="shared" si="221"/>
        <v>#N/A</v>
      </c>
      <c r="N1453" s="111" t="e">
        <f>VLOOKUP(Tabela4[[#This Row],[Proposta de Referência]],SIMP_CF!A:K,9,FALSE)</f>
        <v>#N/A</v>
      </c>
      <c r="O1453" s="111" t="e">
        <f>VLOOKUP(Tabela4[[#This Row],[Proposta de Referência]],SIMP_CF!A:K,8,FALSE)</f>
        <v>#N/A</v>
      </c>
      <c r="P1453" s="112" t="e">
        <f t="shared" si="222"/>
        <v>#N/A</v>
      </c>
      <c r="Q1453" s="112" t="e">
        <f t="shared" si="223"/>
        <v>#N/A</v>
      </c>
      <c r="R1453" t="e">
        <f t="shared" si="229"/>
        <v>#N/A</v>
      </c>
      <c r="S1453" s="108" t="e">
        <f t="shared" si="224"/>
        <v>#N/A</v>
      </c>
      <c r="T1453" s="108" t="e">
        <f t="shared" si="225"/>
        <v>#N/A</v>
      </c>
      <c r="U1453" s="110" t="e">
        <f t="shared" si="226"/>
        <v>#N/A</v>
      </c>
      <c r="V1453" t="e">
        <f t="shared" si="227"/>
        <v>#N/A</v>
      </c>
      <c r="W1453" t="str">
        <f t="shared" si="228"/>
        <v/>
      </c>
      <c r="X1453" s="24" t="str">
        <f>IFERROR(VLOOKUP(W1453,HOSPITAIS_COM_DIVIDAS!A:E,5,FALSE),"")</f>
        <v/>
      </c>
    </row>
    <row r="1454" spans="1:24" x14ac:dyDescent="0.25">
      <c r="A1454" s="52" t="str">
        <f>IFERROR((Tabela4[[#This Row],[Status da Proposta]]),"")</f>
        <v/>
      </c>
      <c r="B1454" s="121">
        <f>IFERROR((CREDITO_FINANCEIRO!A1454),"")</f>
        <v>0</v>
      </c>
      <c r="C1454" s="120" t="str">
        <f>IFERROR((VLOOKUP(B1454,CREDITO_FINANCEIRO!A:B,2,FALSE)),"")</f>
        <v/>
      </c>
      <c r="D1454" s="94" t="str">
        <f>IFERROR((VLOOKUP(B1454,CREDITO_FINANCEIRO!A:E,5,FALSE)),"")</f>
        <v/>
      </c>
      <c r="E1454" s="95" t="str">
        <f>IFERROR((VLOOKUP(B1454,CREDITO_FINANCEIRO!A:C,3,FALSE)),"")</f>
        <v/>
      </c>
      <c r="F1454" s="120" t="str">
        <f>IFERROR((VLOOKUP(B1454,CREDITO_FINANCEIRO!A:G,4,FALSE)),"")</f>
        <v/>
      </c>
      <c r="G1454" s="120" t="e">
        <f>VLOOKUP(B1454,CREDITO_FINANCEIRO!A:G,6,FALSE)</f>
        <v>#N/A</v>
      </c>
      <c r="H1454" s="120" t="e">
        <f>VLOOKUP(B1454,CREDITO_FINANCEIRO!A:G,7,FALSE)</f>
        <v>#N/A</v>
      </c>
      <c r="I1454" s="91" t="e">
        <f>VLOOKUP(B1454,CREDITO_FINANCEIRO!A:K,10,FALSE)</f>
        <v>#N/A</v>
      </c>
      <c r="J1454" s="91" t="e">
        <f>VLOOKUP(B1454,CREDITO_FINANCEIRO!A:K,11,FALSE)</f>
        <v>#N/A</v>
      </c>
      <c r="K1454" s="91" t="e">
        <f>VLOOKUP(B1454,CREDITO_FINANCEIRO!A:L,12,FALSE)</f>
        <v>#N/A</v>
      </c>
      <c r="L1454" s="110" t="e">
        <f t="shared" si="220"/>
        <v>#N/A</v>
      </c>
      <c r="M1454" s="2" t="e">
        <f t="shared" si="221"/>
        <v>#N/A</v>
      </c>
      <c r="N1454" s="111" t="e">
        <f>VLOOKUP(Tabela4[[#This Row],[Proposta de Referência]],SIMP_CF!A:K,9,FALSE)</f>
        <v>#N/A</v>
      </c>
      <c r="O1454" s="111" t="e">
        <f>VLOOKUP(Tabela4[[#This Row],[Proposta de Referência]],SIMP_CF!A:K,8,FALSE)</f>
        <v>#N/A</v>
      </c>
      <c r="P1454" s="112" t="e">
        <f t="shared" si="222"/>
        <v>#N/A</v>
      </c>
      <c r="Q1454" s="112" t="e">
        <f t="shared" si="223"/>
        <v>#N/A</v>
      </c>
      <c r="R1454" t="e">
        <f t="shared" si="229"/>
        <v>#N/A</v>
      </c>
      <c r="S1454" s="108" t="e">
        <f t="shared" si="224"/>
        <v>#N/A</v>
      </c>
      <c r="T1454" s="108" t="e">
        <f t="shared" si="225"/>
        <v>#N/A</v>
      </c>
      <c r="U1454" s="110" t="e">
        <f t="shared" si="226"/>
        <v>#N/A</v>
      </c>
      <c r="V1454" t="e">
        <f t="shared" si="227"/>
        <v>#N/A</v>
      </c>
      <c r="W1454" t="str">
        <f t="shared" si="228"/>
        <v/>
      </c>
      <c r="X1454" s="24" t="str">
        <f>IFERROR(VLOOKUP(W1454,HOSPITAIS_COM_DIVIDAS!A:E,5,FALSE),"")</f>
        <v/>
      </c>
    </row>
    <row r="1455" spans="1:24" x14ac:dyDescent="0.25">
      <c r="A1455" s="52" t="str">
        <f>IFERROR((Tabela4[[#This Row],[Status da Proposta]]),"")</f>
        <v/>
      </c>
      <c r="B1455" s="121">
        <f>IFERROR((CREDITO_FINANCEIRO!A1455),"")</f>
        <v>0</v>
      </c>
      <c r="C1455" s="120" t="str">
        <f>IFERROR((VLOOKUP(B1455,CREDITO_FINANCEIRO!A:B,2,FALSE)),"")</f>
        <v/>
      </c>
      <c r="D1455" s="94" t="str">
        <f>IFERROR((VLOOKUP(B1455,CREDITO_FINANCEIRO!A:E,5,FALSE)),"")</f>
        <v/>
      </c>
      <c r="E1455" s="95" t="str">
        <f>IFERROR((VLOOKUP(B1455,CREDITO_FINANCEIRO!A:C,3,FALSE)),"")</f>
        <v/>
      </c>
      <c r="F1455" s="120" t="str">
        <f>IFERROR((VLOOKUP(B1455,CREDITO_FINANCEIRO!A:G,4,FALSE)),"")</f>
        <v/>
      </c>
      <c r="G1455" s="120" t="e">
        <f>VLOOKUP(B1455,CREDITO_FINANCEIRO!A:G,6,FALSE)</f>
        <v>#N/A</v>
      </c>
      <c r="H1455" s="120" t="e">
        <f>VLOOKUP(B1455,CREDITO_FINANCEIRO!A:G,7,FALSE)</f>
        <v>#N/A</v>
      </c>
      <c r="I1455" s="91" t="e">
        <f>VLOOKUP(B1455,CREDITO_FINANCEIRO!A:K,10,FALSE)</f>
        <v>#N/A</v>
      </c>
      <c r="J1455" s="91" t="e">
        <f>VLOOKUP(B1455,CREDITO_FINANCEIRO!A:K,11,FALSE)</f>
        <v>#N/A</v>
      </c>
      <c r="K1455" s="91" t="e">
        <f>VLOOKUP(B1455,CREDITO_FINANCEIRO!A:L,12,FALSE)</f>
        <v>#N/A</v>
      </c>
      <c r="L1455" s="110" t="e">
        <f t="shared" si="220"/>
        <v>#N/A</v>
      </c>
      <c r="M1455" s="2" t="e">
        <f t="shared" si="221"/>
        <v>#N/A</v>
      </c>
      <c r="N1455" s="111" t="e">
        <f>VLOOKUP(Tabela4[[#This Row],[Proposta de Referência]],SIMP_CF!A:K,9,FALSE)</f>
        <v>#N/A</v>
      </c>
      <c r="O1455" s="111" t="e">
        <f>VLOOKUP(Tabela4[[#This Row],[Proposta de Referência]],SIMP_CF!A:K,8,FALSE)</f>
        <v>#N/A</v>
      </c>
      <c r="P1455" s="112" t="e">
        <f t="shared" si="222"/>
        <v>#N/A</v>
      </c>
      <c r="Q1455" s="112" t="e">
        <f t="shared" si="223"/>
        <v>#N/A</v>
      </c>
      <c r="R1455" t="e">
        <f t="shared" si="229"/>
        <v>#N/A</v>
      </c>
      <c r="S1455" s="108" t="e">
        <f t="shared" si="224"/>
        <v>#N/A</v>
      </c>
      <c r="T1455" s="108" t="e">
        <f t="shared" si="225"/>
        <v>#N/A</v>
      </c>
      <c r="U1455" s="110" t="e">
        <f t="shared" si="226"/>
        <v>#N/A</v>
      </c>
      <c r="V1455" t="e">
        <f t="shared" si="227"/>
        <v>#N/A</v>
      </c>
      <c r="W1455" t="str">
        <f t="shared" si="228"/>
        <v/>
      </c>
      <c r="X1455" s="24" t="str">
        <f>IFERROR(VLOOKUP(W1455,HOSPITAIS_COM_DIVIDAS!A:E,5,FALSE),"")</f>
        <v/>
      </c>
    </row>
    <row r="1456" spans="1:24" x14ac:dyDescent="0.25">
      <c r="A1456" s="52" t="str">
        <f>IFERROR((Tabela4[[#This Row],[Status da Proposta]]),"")</f>
        <v/>
      </c>
      <c r="B1456" s="121">
        <f>IFERROR((CREDITO_FINANCEIRO!A1456),"")</f>
        <v>0</v>
      </c>
      <c r="C1456" s="120" t="str">
        <f>IFERROR((VLOOKUP(B1456,CREDITO_FINANCEIRO!A:B,2,FALSE)),"")</f>
        <v/>
      </c>
      <c r="D1456" s="94" t="str">
        <f>IFERROR((VLOOKUP(B1456,CREDITO_FINANCEIRO!A:E,5,FALSE)),"")</f>
        <v/>
      </c>
      <c r="E1456" s="95" t="str">
        <f>IFERROR((VLOOKUP(B1456,CREDITO_FINANCEIRO!A:C,3,FALSE)),"")</f>
        <v/>
      </c>
      <c r="F1456" s="120" t="str">
        <f>IFERROR((VLOOKUP(B1456,CREDITO_FINANCEIRO!A:G,4,FALSE)),"")</f>
        <v/>
      </c>
      <c r="G1456" s="120" t="e">
        <f>VLOOKUP(B1456,CREDITO_FINANCEIRO!A:G,6,FALSE)</f>
        <v>#N/A</v>
      </c>
      <c r="H1456" s="120" t="e">
        <f>VLOOKUP(B1456,CREDITO_FINANCEIRO!A:G,7,FALSE)</f>
        <v>#N/A</v>
      </c>
      <c r="I1456" s="91" t="e">
        <f>VLOOKUP(B1456,CREDITO_FINANCEIRO!A:K,10,FALSE)</f>
        <v>#N/A</v>
      </c>
      <c r="J1456" s="91" t="e">
        <f>VLOOKUP(B1456,CREDITO_FINANCEIRO!A:K,11,FALSE)</f>
        <v>#N/A</v>
      </c>
      <c r="K1456" s="91" t="e">
        <f>VLOOKUP(B1456,CREDITO_FINANCEIRO!A:L,12,FALSE)</f>
        <v>#N/A</v>
      </c>
      <c r="L1456" s="110" t="e">
        <f t="shared" si="220"/>
        <v>#N/A</v>
      </c>
      <c r="M1456" s="2" t="e">
        <f t="shared" si="221"/>
        <v>#N/A</v>
      </c>
      <c r="N1456" s="111" t="e">
        <f>VLOOKUP(Tabela4[[#This Row],[Proposta de Referência]],SIMP_CF!A:K,9,FALSE)</f>
        <v>#N/A</v>
      </c>
      <c r="O1456" s="111" t="e">
        <f>VLOOKUP(Tabela4[[#This Row],[Proposta de Referência]],SIMP_CF!A:K,8,FALSE)</f>
        <v>#N/A</v>
      </c>
      <c r="P1456" s="112" t="e">
        <f t="shared" si="222"/>
        <v>#N/A</v>
      </c>
      <c r="Q1456" s="112" t="e">
        <f t="shared" si="223"/>
        <v>#N/A</v>
      </c>
      <c r="R1456" t="e">
        <f t="shared" si="229"/>
        <v>#N/A</v>
      </c>
      <c r="S1456" s="108" t="e">
        <f t="shared" si="224"/>
        <v>#N/A</v>
      </c>
      <c r="T1456" s="108" t="e">
        <f t="shared" si="225"/>
        <v>#N/A</v>
      </c>
      <c r="U1456" s="110" t="e">
        <f t="shared" si="226"/>
        <v>#N/A</v>
      </c>
      <c r="V1456" t="e">
        <f t="shared" si="227"/>
        <v>#N/A</v>
      </c>
      <c r="W1456" t="str">
        <f t="shared" si="228"/>
        <v/>
      </c>
      <c r="X1456" s="24" t="str">
        <f>IFERROR(VLOOKUP(W1456,HOSPITAIS_COM_DIVIDAS!A:E,5,FALSE),"")</f>
        <v/>
      </c>
    </row>
    <row r="1457" spans="1:24" x14ac:dyDescent="0.25">
      <c r="A1457" s="52" t="str">
        <f>IFERROR((Tabela4[[#This Row],[Status da Proposta]]),"")</f>
        <v/>
      </c>
      <c r="B1457" s="121">
        <f>IFERROR((CREDITO_FINANCEIRO!A1457),"")</f>
        <v>0</v>
      </c>
      <c r="C1457" s="120" t="str">
        <f>IFERROR((VLOOKUP(B1457,CREDITO_FINANCEIRO!A:B,2,FALSE)),"")</f>
        <v/>
      </c>
      <c r="D1457" s="94" t="str">
        <f>IFERROR((VLOOKUP(B1457,CREDITO_FINANCEIRO!A:E,5,FALSE)),"")</f>
        <v/>
      </c>
      <c r="E1457" s="95" t="str">
        <f>IFERROR((VLOOKUP(B1457,CREDITO_FINANCEIRO!A:C,3,FALSE)),"")</f>
        <v/>
      </c>
      <c r="F1457" s="120" t="str">
        <f>IFERROR((VLOOKUP(B1457,CREDITO_FINANCEIRO!A:G,4,FALSE)),"")</f>
        <v/>
      </c>
      <c r="G1457" s="120" t="e">
        <f>VLOOKUP(B1457,CREDITO_FINANCEIRO!A:G,6,FALSE)</f>
        <v>#N/A</v>
      </c>
      <c r="H1457" s="120" t="e">
        <f>VLOOKUP(B1457,CREDITO_FINANCEIRO!A:G,7,FALSE)</f>
        <v>#N/A</v>
      </c>
      <c r="I1457" s="91" t="e">
        <f>VLOOKUP(B1457,CREDITO_FINANCEIRO!A:K,10,FALSE)</f>
        <v>#N/A</v>
      </c>
      <c r="J1457" s="91" t="e">
        <f>VLOOKUP(B1457,CREDITO_FINANCEIRO!A:K,11,FALSE)</f>
        <v>#N/A</v>
      </c>
      <c r="K1457" s="91" t="e">
        <f>VLOOKUP(B1457,CREDITO_FINANCEIRO!A:L,12,FALSE)</f>
        <v>#N/A</v>
      </c>
      <c r="L1457" s="110" t="e">
        <f t="shared" si="220"/>
        <v>#N/A</v>
      </c>
      <c r="M1457" s="2" t="e">
        <f t="shared" si="221"/>
        <v>#N/A</v>
      </c>
      <c r="N1457" s="111" t="e">
        <f>VLOOKUP(Tabela4[[#This Row],[Proposta de Referência]],SIMP_CF!A:K,9,FALSE)</f>
        <v>#N/A</v>
      </c>
      <c r="O1457" s="111" t="e">
        <f>VLOOKUP(Tabela4[[#This Row],[Proposta de Referência]],SIMP_CF!A:K,8,FALSE)</f>
        <v>#N/A</v>
      </c>
      <c r="P1457" s="112" t="e">
        <f t="shared" si="222"/>
        <v>#N/A</v>
      </c>
      <c r="Q1457" s="112" t="e">
        <f t="shared" si="223"/>
        <v>#N/A</v>
      </c>
      <c r="R1457" t="e">
        <f t="shared" si="229"/>
        <v>#N/A</v>
      </c>
      <c r="S1457" s="108" t="e">
        <f t="shared" si="224"/>
        <v>#N/A</v>
      </c>
      <c r="T1457" s="108" t="e">
        <f t="shared" si="225"/>
        <v>#N/A</v>
      </c>
      <c r="U1457" s="110" t="e">
        <f t="shared" si="226"/>
        <v>#N/A</v>
      </c>
      <c r="V1457" t="e">
        <f t="shared" si="227"/>
        <v>#N/A</v>
      </c>
      <c r="W1457" t="str">
        <f t="shared" si="228"/>
        <v/>
      </c>
      <c r="X1457" s="24" t="str">
        <f>IFERROR(VLOOKUP(W1457,HOSPITAIS_COM_DIVIDAS!A:E,5,FALSE),"")</f>
        <v/>
      </c>
    </row>
    <row r="1458" spans="1:24" x14ac:dyDescent="0.25">
      <c r="A1458" s="52" t="str">
        <f>IFERROR((Tabela4[[#This Row],[Status da Proposta]]),"")</f>
        <v/>
      </c>
      <c r="B1458" s="121">
        <f>IFERROR((CREDITO_FINANCEIRO!A1458),"")</f>
        <v>0</v>
      </c>
      <c r="C1458" s="120" t="str">
        <f>IFERROR((VLOOKUP(B1458,CREDITO_FINANCEIRO!A:B,2,FALSE)),"")</f>
        <v/>
      </c>
      <c r="D1458" s="94" t="str">
        <f>IFERROR((VLOOKUP(B1458,CREDITO_FINANCEIRO!A:E,5,FALSE)),"")</f>
        <v/>
      </c>
      <c r="E1458" s="95" t="str">
        <f>IFERROR((VLOOKUP(B1458,CREDITO_FINANCEIRO!A:C,3,FALSE)),"")</f>
        <v/>
      </c>
      <c r="F1458" s="120" t="str">
        <f>IFERROR((VLOOKUP(B1458,CREDITO_FINANCEIRO!A:G,4,FALSE)),"")</f>
        <v/>
      </c>
      <c r="G1458" s="120" t="e">
        <f>VLOOKUP(B1458,CREDITO_FINANCEIRO!A:G,6,FALSE)</f>
        <v>#N/A</v>
      </c>
      <c r="H1458" s="120" t="e">
        <f>VLOOKUP(B1458,CREDITO_FINANCEIRO!A:G,7,FALSE)</f>
        <v>#N/A</v>
      </c>
      <c r="I1458" s="91" t="e">
        <f>VLOOKUP(B1458,CREDITO_FINANCEIRO!A:K,10,FALSE)</f>
        <v>#N/A</v>
      </c>
      <c r="J1458" s="91" t="e">
        <f>VLOOKUP(B1458,CREDITO_FINANCEIRO!A:K,11,FALSE)</f>
        <v>#N/A</v>
      </c>
      <c r="K1458" s="91" t="e">
        <f>VLOOKUP(B1458,CREDITO_FINANCEIRO!A:L,12,FALSE)</f>
        <v>#N/A</v>
      </c>
      <c r="L1458" s="110" t="e">
        <f t="shared" si="220"/>
        <v>#N/A</v>
      </c>
      <c r="M1458" s="2" t="e">
        <f t="shared" si="221"/>
        <v>#N/A</v>
      </c>
      <c r="N1458" s="111" t="e">
        <f>VLOOKUP(Tabela4[[#This Row],[Proposta de Referência]],SIMP_CF!A:K,9,FALSE)</f>
        <v>#N/A</v>
      </c>
      <c r="O1458" s="111" t="e">
        <f>VLOOKUP(Tabela4[[#This Row],[Proposta de Referência]],SIMP_CF!A:K,8,FALSE)</f>
        <v>#N/A</v>
      </c>
      <c r="P1458" s="112" t="e">
        <f t="shared" si="222"/>
        <v>#N/A</v>
      </c>
      <c r="Q1458" s="112" t="e">
        <f t="shared" si="223"/>
        <v>#N/A</v>
      </c>
      <c r="R1458" t="e">
        <f t="shared" si="229"/>
        <v>#N/A</v>
      </c>
      <c r="S1458" s="108" t="e">
        <f t="shared" si="224"/>
        <v>#N/A</v>
      </c>
      <c r="T1458" s="108" t="e">
        <f t="shared" si="225"/>
        <v>#N/A</v>
      </c>
      <c r="U1458" s="110" t="e">
        <f t="shared" si="226"/>
        <v>#N/A</v>
      </c>
      <c r="V1458" t="e">
        <f t="shared" si="227"/>
        <v>#N/A</v>
      </c>
      <c r="W1458" t="str">
        <f t="shared" si="228"/>
        <v/>
      </c>
      <c r="X1458" s="24" t="str">
        <f>IFERROR(VLOOKUP(W1458,HOSPITAIS_COM_DIVIDAS!A:E,5,FALSE),"")</f>
        <v/>
      </c>
    </row>
    <row r="1459" spans="1:24" x14ac:dyDescent="0.25">
      <c r="A1459" s="52" t="str">
        <f>IFERROR((Tabela4[[#This Row],[Status da Proposta]]),"")</f>
        <v/>
      </c>
      <c r="B1459" s="121">
        <f>IFERROR((CREDITO_FINANCEIRO!A1459),"")</f>
        <v>0</v>
      </c>
      <c r="C1459" s="120" t="str">
        <f>IFERROR((VLOOKUP(B1459,CREDITO_FINANCEIRO!A:B,2,FALSE)),"")</f>
        <v/>
      </c>
      <c r="D1459" s="94" t="str">
        <f>IFERROR((VLOOKUP(B1459,CREDITO_FINANCEIRO!A:E,5,FALSE)),"")</f>
        <v/>
      </c>
      <c r="E1459" s="95" t="str">
        <f>IFERROR((VLOOKUP(B1459,CREDITO_FINANCEIRO!A:C,3,FALSE)),"")</f>
        <v/>
      </c>
      <c r="F1459" s="120" t="str">
        <f>IFERROR((VLOOKUP(B1459,CREDITO_FINANCEIRO!A:G,4,FALSE)),"")</f>
        <v/>
      </c>
      <c r="G1459" s="120" t="e">
        <f>VLOOKUP(B1459,CREDITO_FINANCEIRO!A:G,6,FALSE)</f>
        <v>#N/A</v>
      </c>
      <c r="H1459" s="120" t="e">
        <f>VLOOKUP(B1459,CREDITO_FINANCEIRO!A:G,7,FALSE)</f>
        <v>#N/A</v>
      </c>
      <c r="I1459" s="91" t="e">
        <f>VLOOKUP(B1459,CREDITO_FINANCEIRO!A:K,10,FALSE)</f>
        <v>#N/A</v>
      </c>
      <c r="J1459" s="91" t="e">
        <f>VLOOKUP(B1459,CREDITO_FINANCEIRO!A:K,11,FALSE)</f>
        <v>#N/A</v>
      </c>
      <c r="K1459" s="91" t="e">
        <f>VLOOKUP(B1459,CREDITO_FINANCEIRO!A:L,12,FALSE)</f>
        <v>#N/A</v>
      </c>
      <c r="L1459" s="110" t="e">
        <f t="shared" si="220"/>
        <v>#N/A</v>
      </c>
      <c r="M1459" s="2" t="e">
        <f t="shared" si="221"/>
        <v>#N/A</v>
      </c>
      <c r="N1459" s="111" t="e">
        <f>VLOOKUP(Tabela4[[#This Row],[Proposta de Referência]],SIMP_CF!A:K,9,FALSE)</f>
        <v>#N/A</v>
      </c>
      <c r="O1459" s="111" t="e">
        <f>VLOOKUP(Tabela4[[#This Row],[Proposta de Referência]],SIMP_CF!A:K,8,FALSE)</f>
        <v>#N/A</v>
      </c>
      <c r="P1459" s="112" t="e">
        <f t="shared" si="222"/>
        <v>#N/A</v>
      </c>
      <c r="Q1459" s="112" t="e">
        <f t="shared" si="223"/>
        <v>#N/A</v>
      </c>
      <c r="R1459" t="e">
        <f t="shared" si="229"/>
        <v>#N/A</v>
      </c>
      <c r="S1459" s="108" t="e">
        <f t="shared" si="224"/>
        <v>#N/A</v>
      </c>
      <c r="T1459" s="108" t="e">
        <f t="shared" si="225"/>
        <v>#N/A</v>
      </c>
      <c r="U1459" s="110" t="e">
        <f t="shared" si="226"/>
        <v>#N/A</v>
      </c>
      <c r="V1459" t="e">
        <f t="shared" si="227"/>
        <v>#N/A</v>
      </c>
      <c r="W1459" t="str">
        <f t="shared" si="228"/>
        <v/>
      </c>
      <c r="X1459" s="24" t="str">
        <f>IFERROR(VLOOKUP(W1459,HOSPITAIS_COM_DIVIDAS!A:E,5,FALSE),"")</f>
        <v/>
      </c>
    </row>
    <row r="1460" spans="1:24" x14ac:dyDescent="0.25">
      <c r="A1460" s="52" t="str">
        <f>IFERROR((Tabela4[[#This Row],[Status da Proposta]]),"")</f>
        <v/>
      </c>
      <c r="B1460" s="121">
        <f>IFERROR((CREDITO_FINANCEIRO!A1460),"")</f>
        <v>0</v>
      </c>
      <c r="C1460" s="120" t="str">
        <f>IFERROR((VLOOKUP(B1460,CREDITO_FINANCEIRO!A:B,2,FALSE)),"")</f>
        <v/>
      </c>
      <c r="D1460" s="94" t="str">
        <f>IFERROR((VLOOKUP(B1460,CREDITO_FINANCEIRO!A:E,5,FALSE)),"")</f>
        <v/>
      </c>
      <c r="E1460" s="95" t="str">
        <f>IFERROR((VLOOKUP(B1460,CREDITO_FINANCEIRO!A:C,3,FALSE)),"")</f>
        <v/>
      </c>
      <c r="F1460" s="120" t="str">
        <f>IFERROR((VLOOKUP(B1460,CREDITO_FINANCEIRO!A:G,4,FALSE)),"")</f>
        <v/>
      </c>
      <c r="G1460" s="120" t="e">
        <f>VLOOKUP(B1460,CREDITO_FINANCEIRO!A:G,6,FALSE)</f>
        <v>#N/A</v>
      </c>
      <c r="H1460" s="120" t="e">
        <f>VLOOKUP(B1460,CREDITO_FINANCEIRO!A:G,7,FALSE)</f>
        <v>#N/A</v>
      </c>
      <c r="I1460" s="91" t="e">
        <f>VLOOKUP(B1460,CREDITO_FINANCEIRO!A:K,10,FALSE)</f>
        <v>#N/A</v>
      </c>
      <c r="J1460" s="91" t="e">
        <f>VLOOKUP(B1460,CREDITO_FINANCEIRO!A:K,11,FALSE)</f>
        <v>#N/A</v>
      </c>
      <c r="K1460" s="91" t="e">
        <f>VLOOKUP(B1460,CREDITO_FINANCEIRO!A:L,12,FALSE)</f>
        <v>#N/A</v>
      </c>
      <c r="L1460" s="110" t="e">
        <f t="shared" si="220"/>
        <v>#N/A</v>
      </c>
      <c r="M1460" s="2" t="e">
        <f t="shared" si="221"/>
        <v>#N/A</v>
      </c>
      <c r="N1460" s="111" t="e">
        <f>VLOOKUP(Tabela4[[#This Row],[Proposta de Referência]],SIMP_CF!A:K,9,FALSE)</f>
        <v>#N/A</v>
      </c>
      <c r="O1460" s="111" t="e">
        <f>VLOOKUP(Tabela4[[#This Row],[Proposta de Referência]],SIMP_CF!A:K,8,FALSE)</f>
        <v>#N/A</v>
      </c>
      <c r="P1460" s="112" t="e">
        <f t="shared" si="222"/>
        <v>#N/A</v>
      </c>
      <c r="Q1460" s="112" t="e">
        <f t="shared" si="223"/>
        <v>#N/A</v>
      </c>
      <c r="R1460" t="e">
        <f t="shared" si="229"/>
        <v>#N/A</v>
      </c>
      <c r="S1460" s="108" t="e">
        <f t="shared" si="224"/>
        <v>#N/A</v>
      </c>
      <c r="T1460" s="108" t="e">
        <f t="shared" si="225"/>
        <v>#N/A</v>
      </c>
      <c r="U1460" s="110" t="e">
        <f t="shared" si="226"/>
        <v>#N/A</v>
      </c>
      <c r="V1460" t="e">
        <f t="shared" si="227"/>
        <v>#N/A</v>
      </c>
      <c r="W1460" t="str">
        <f t="shared" si="228"/>
        <v/>
      </c>
      <c r="X1460" s="24" t="str">
        <f>IFERROR(VLOOKUP(W1460,HOSPITAIS_COM_DIVIDAS!A:E,5,FALSE),"")</f>
        <v/>
      </c>
    </row>
    <row r="1461" spans="1:24" x14ac:dyDescent="0.25">
      <c r="A1461" s="52" t="str">
        <f>IFERROR((Tabela4[[#This Row],[Status da Proposta]]),"")</f>
        <v/>
      </c>
      <c r="B1461" s="121">
        <f>IFERROR((CREDITO_FINANCEIRO!A1461),"")</f>
        <v>0</v>
      </c>
      <c r="C1461" s="120" t="str">
        <f>IFERROR((VLOOKUP(B1461,CREDITO_FINANCEIRO!A:B,2,FALSE)),"")</f>
        <v/>
      </c>
      <c r="D1461" s="94" t="str">
        <f>IFERROR((VLOOKUP(B1461,CREDITO_FINANCEIRO!A:E,5,FALSE)),"")</f>
        <v/>
      </c>
      <c r="E1461" s="95" t="str">
        <f>IFERROR((VLOOKUP(B1461,CREDITO_FINANCEIRO!A:C,3,FALSE)),"")</f>
        <v/>
      </c>
      <c r="F1461" s="120" t="str">
        <f>IFERROR((VLOOKUP(B1461,CREDITO_FINANCEIRO!A:G,4,FALSE)),"")</f>
        <v/>
      </c>
      <c r="G1461" s="120" t="e">
        <f>VLOOKUP(B1461,CREDITO_FINANCEIRO!A:G,6,FALSE)</f>
        <v>#N/A</v>
      </c>
      <c r="H1461" s="120" t="e">
        <f>VLOOKUP(B1461,CREDITO_FINANCEIRO!A:G,7,FALSE)</f>
        <v>#N/A</v>
      </c>
      <c r="I1461" s="91" t="e">
        <f>VLOOKUP(B1461,CREDITO_FINANCEIRO!A:K,10,FALSE)</f>
        <v>#N/A</v>
      </c>
      <c r="J1461" s="91" t="e">
        <f>VLOOKUP(B1461,CREDITO_FINANCEIRO!A:K,11,FALSE)</f>
        <v>#N/A</v>
      </c>
      <c r="K1461" s="91" t="e">
        <f>VLOOKUP(B1461,CREDITO_FINANCEIRO!A:L,12,FALSE)</f>
        <v>#N/A</v>
      </c>
      <c r="L1461" s="110" t="e">
        <f t="shared" si="220"/>
        <v>#N/A</v>
      </c>
      <c r="M1461" s="2" t="e">
        <f t="shared" si="221"/>
        <v>#N/A</v>
      </c>
      <c r="N1461" s="111" t="e">
        <f>VLOOKUP(Tabela4[[#This Row],[Proposta de Referência]],SIMP_CF!A:K,9,FALSE)</f>
        <v>#N/A</v>
      </c>
      <c r="O1461" s="111" t="e">
        <f>VLOOKUP(Tabela4[[#This Row],[Proposta de Referência]],SIMP_CF!A:K,8,FALSE)</f>
        <v>#N/A</v>
      </c>
      <c r="P1461" s="112" t="e">
        <f t="shared" si="222"/>
        <v>#N/A</v>
      </c>
      <c r="Q1461" s="112" t="e">
        <f t="shared" si="223"/>
        <v>#N/A</v>
      </c>
      <c r="R1461" t="e">
        <f t="shared" si="229"/>
        <v>#N/A</v>
      </c>
      <c r="S1461" s="108" t="e">
        <f t="shared" si="224"/>
        <v>#N/A</v>
      </c>
      <c r="T1461" s="108" t="e">
        <f t="shared" si="225"/>
        <v>#N/A</v>
      </c>
      <c r="U1461" s="110" t="e">
        <f t="shared" si="226"/>
        <v>#N/A</v>
      </c>
      <c r="V1461" t="e">
        <f t="shared" si="227"/>
        <v>#N/A</v>
      </c>
      <c r="W1461" t="str">
        <f t="shared" si="228"/>
        <v/>
      </c>
      <c r="X1461" s="24" t="str">
        <f>IFERROR(VLOOKUP(W1461,HOSPITAIS_COM_DIVIDAS!A:E,5,FALSE),"")</f>
        <v/>
      </c>
    </row>
    <row r="1462" spans="1:24" x14ac:dyDescent="0.25">
      <c r="A1462" s="52" t="str">
        <f>IFERROR((Tabela4[[#This Row],[Status da Proposta]]),"")</f>
        <v/>
      </c>
      <c r="B1462" s="121">
        <f>IFERROR((CREDITO_FINANCEIRO!A1462),"")</f>
        <v>0</v>
      </c>
      <c r="C1462" s="120" t="str">
        <f>IFERROR((VLOOKUP(B1462,CREDITO_FINANCEIRO!A:B,2,FALSE)),"")</f>
        <v/>
      </c>
      <c r="D1462" s="94" t="str">
        <f>IFERROR((VLOOKUP(B1462,CREDITO_FINANCEIRO!A:E,5,FALSE)),"")</f>
        <v/>
      </c>
      <c r="E1462" s="95" t="str">
        <f>IFERROR((VLOOKUP(B1462,CREDITO_FINANCEIRO!A:C,3,FALSE)),"")</f>
        <v/>
      </c>
      <c r="F1462" s="120" t="str">
        <f>IFERROR((VLOOKUP(B1462,CREDITO_FINANCEIRO!A:G,4,FALSE)),"")</f>
        <v/>
      </c>
      <c r="G1462" s="120" t="e">
        <f>VLOOKUP(B1462,CREDITO_FINANCEIRO!A:G,6,FALSE)</f>
        <v>#N/A</v>
      </c>
      <c r="H1462" s="120" t="e">
        <f>VLOOKUP(B1462,CREDITO_FINANCEIRO!A:G,7,FALSE)</f>
        <v>#N/A</v>
      </c>
      <c r="I1462" s="91" t="e">
        <f>VLOOKUP(B1462,CREDITO_FINANCEIRO!A:K,10,FALSE)</f>
        <v>#N/A</v>
      </c>
      <c r="J1462" s="91" t="e">
        <f>VLOOKUP(B1462,CREDITO_FINANCEIRO!A:K,11,FALSE)</f>
        <v>#N/A</v>
      </c>
      <c r="K1462" s="91" t="e">
        <f>VLOOKUP(B1462,CREDITO_FINANCEIRO!A:L,12,FALSE)</f>
        <v>#N/A</v>
      </c>
      <c r="L1462" s="110" t="e">
        <f t="shared" si="220"/>
        <v>#N/A</v>
      </c>
      <c r="M1462" s="2" t="e">
        <f t="shared" si="221"/>
        <v>#N/A</v>
      </c>
      <c r="N1462" s="111" t="e">
        <f>VLOOKUP(Tabela4[[#This Row],[Proposta de Referência]],SIMP_CF!A:K,9,FALSE)</f>
        <v>#N/A</v>
      </c>
      <c r="O1462" s="111" t="e">
        <f>VLOOKUP(Tabela4[[#This Row],[Proposta de Referência]],SIMP_CF!A:K,8,FALSE)</f>
        <v>#N/A</v>
      </c>
      <c r="P1462" s="112" t="e">
        <f t="shared" si="222"/>
        <v>#N/A</v>
      </c>
      <c r="Q1462" s="112" t="e">
        <f t="shared" si="223"/>
        <v>#N/A</v>
      </c>
      <c r="R1462" t="e">
        <f t="shared" si="229"/>
        <v>#N/A</v>
      </c>
      <c r="S1462" s="108" t="e">
        <f t="shared" si="224"/>
        <v>#N/A</v>
      </c>
      <c r="T1462" s="108" t="e">
        <f t="shared" si="225"/>
        <v>#N/A</v>
      </c>
      <c r="U1462" s="110" t="e">
        <f t="shared" si="226"/>
        <v>#N/A</v>
      </c>
      <c r="V1462" t="e">
        <f t="shared" si="227"/>
        <v>#N/A</v>
      </c>
      <c r="W1462" t="str">
        <f t="shared" si="228"/>
        <v/>
      </c>
      <c r="X1462" s="24" t="str">
        <f>IFERROR(VLOOKUP(W1462,HOSPITAIS_COM_DIVIDAS!A:E,5,FALSE),"")</f>
        <v/>
      </c>
    </row>
    <row r="1463" spans="1:24" x14ac:dyDescent="0.25">
      <c r="A1463" s="52" t="str">
        <f>IFERROR((Tabela4[[#This Row],[Status da Proposta]]),"")</f>
        <v/>
      </c>
      <c r="B1463" s="121">
        <f>IFERROR((CREDITO_FINANCEIRO!A1463),"")</f>
        <v>0</v>
      </c>
      <c r="C1463" s="120" t="str">
        <f>IFERROR((VLOOKUP(B1463,CREDITO_FINANCEIRO!A:B,2,FALSE)),"")</f>
        <v/>
      </c>
      <c r="D1463" s="94" t="str">
        <f>IFERROR((VLOOKUP(B1463,CREDITO_FINANCEIRO!A:E,5,FALSE)),"")</f>
        <v/>
      </c>
      <c r="E1463" s="95" t="str">
        <f>IFERROR((VLOOKUP(B1463,CREDITO_FINANCEIRO!A:C,3,FALSE)),"")</f>
        <v/>
      </c>
      <c r="F1463" s="120" t="str">
        <f>IFERROR((VLOOKUP(B1463,CREDITO_FINANCEIRO!A:G,4,FALSE)),"")</f>
        <v/>
      </c>
      <c r="G1463" s="120" t="e">
        <f>VLOOKUP(B1463,CREDITO_FINANCEIRO!A:G,6,FALSE)</f>
        <v>#N/A</v>
      </c>
      <c r="H1463" s="120" t="e">
        <f>VLOOKUP(B1463,CREDITO_FINANCEIRO!A:G,7,FALSE)</f>
        <v>#N/A</v>
      </c>
      <c r="I1463" s="91" t="e">
        <f>VLOOKUP(B1463,CREDITO_FINANCEIRO!A:K,10,FALSE)</f>
        <v>#N/A</v>
      </c>
      <c r="J1463" s="91" t="e">
        <f>VLOOKUP(B1463,CREDITO_FINANCEIRO!A:K,11,FALSE)</f>
        <v>#N/A</v>
      </c>
      <c r="K1463" s="91" t="e">
        <f>VLOOKUP(B1463,CREDITO_FINANCEIRO!A:L,12,FALSE)</f>
        <v>#N/A</v>
      </c>
      <c r="L1463" s="110" t="e">
        <f t="shared" si="220"/>
        <v>#N/A</v>
      </c>
      <c r="M1463" s="2" t="e">
        <f t="shared" si="221"/>
        <v>#N/A</v>
      </c>
      <c r="N1463" s="111" t="e">
        <f>VLOOKUP(Tabela4[[#This Row],[Proposta de Referência]],SIMP_CF!A:K,9,FALSE)</f>
        <v>#N/A</v>
      </c>
      <c r="O1463" s="111" t="e">
        <f>VLOOKUP(Tabela4[[#This Row],[Proposta de Referência]],SIMP_CF!A:K,8,FALSE)</f>
        <v>#N/A</v>
      </c>
      <c r="P1463" s="112" t="e">
        <f t="shared" si="222"/>
        <v>#N/A</v>
      </c>
      <c r="Q1463" s="112" t="e">
        <f t="shared" si="223"/>
        <v>#N/A</v>
      </c>
      <c r="R1463" t="e">
        <f t="shared" si="229"/>
        <v>#N/A</v>
      </c>
      <c r="S1463" s="108" t="e">
        <f t="shared" si="224"/>
        <v>#N/A</v>
      </c>
      <c r="T1463" s="108" t="e">
        <f t="shared" si="225"/>
        <v>#N/A</v>
      </c>
      <c r="U1463" s="110" t="e">
        <f t="shared" si="226"/>
        <v>#N/A</v>
      </c>
      <c r="V1463" t="e">
        <f t="shared" si="227"/>
        <v>#N/A</v>
      </c>
      <c r="W1463" t="str">
        <f t="shared" si="228"/>
        <v/>
      </c>
      <c r="X1463" s="24" t="str">
        <f>IFERROR(VLOOKUP(W1463,HOSPITAIS_COM_DIVIDAS!A:E,5,FALSE),"")</f>
        <v/>
      </c>
    </row>
    <row r="1464" spans="1:24" x14ac:dyDescent="0.25">
      <c r="A1464" s="52" t="str">
        <f>IFERROR((Tabela4[[#This Row],[Status da Proposta]]),"")</f>
        <v/>
      </c>
      <c r="B1464" s="121">
        <f>IFERROR((CREDITO_FINANCEIRO!A1464),"")</f>
        <v>0</v>
      </c>
      <c r="C1464" s="120" t="str">
        <f>IFERROR((VLOOKUP(B1464,CREDITO_FINANCEIRO!A:B,2,FALSE)),"")</f>
        <v/>
      </c>
      <c r="D1464" s="94" t="str">
        <f>IFERROR((VLOOKUP(B1464,CREDITO_FINANCEIRO!A:E,5,FALSE)),"")</f>
        <v/>
      </c>
      <c r="E1464" s="95" t="str">
        <f>IFERROR((VLOOKUP(B1464,CREDITO_FINANCEIRO!A:C,3,FALSE)),"")</f>
        <v/>
      </c>
      <c r="F1464" s="120" t="str">
        <f>IFERROR((VLOOKUP(B1464,CREDITO_FINANCEIRO!A:G,4,FALSE)),"")</f>
        <v/>
      </c>
      <c r="G1464" s="120" t="e">
        <f>VLOOKUP(B1464,CREDITO_FINANCEIRO!A:G,6,FALSE)</f>
        <v>#N/A</v>
      </c>
      <c r="H1464" s="120" t="e">
        <f>VLOOKUP(B1464,CREDITO_FINANCEIRO!A:G,7,FALSE)</f>
        <v>#N/A</v>
      </c>
      <c r="I1464" s="91" t="e">
        <f>VLOOKUP(B1464,CREDITO_FINANCEIRO!A:K,10,FALSE)</f>
        <v>#N/A</v>
      </c>
      <c r="J1464" s="91" t="e">
        <f>VLOOKUP(B1464,CREDITO_FINANCEIRO!A:K,11,FALSE)</f>
        <v>#N/A</v>
      </c>
      <c r="K1464" s="91" t="e">
        <f>VLOOKUP(B1464,CREDITO_FINANCEIRO!A:L,12,FALSE)</f>
        <v>#N/A</v>
      </c>
      <c r="L1464" s="110" t="e">
        <f t="shared" si="220"/>
        <v>#N/A</v>
      </c>
      <c r="M1464" s="2" t="e">
        <f t="shared" si="221"/>
        <v>#N/A</v>
      </c>
      <c r="N1464" s="111" t="e">
        <f>VLOOKUP(Tabela4[[#This Row],[Proposta de Referência]],SIMP_CF!A:K,9,FALSE)</f>
        <v>#N/A</v>
      </c>
      <c r="O1464" s="111" t="e">
        <f>VLOOKUP(Tabela4[[#This Row],[Proposta de Referência]],SIMP_CF!A:K,8,FALSE)</f>
        <v>#N/A</v>
      </c>
      <c r="P1464" s="112" t="e">
        <f t="shared" si="222"/>
        <v>#N/A</v>
      </c>
      <c r="Q1464" s="112" t="e">
        <f t="shared" si="223"/>
        <v>#N/A</v>
      </c>
      <c r="R1464" t="e">
        <f t="shared" si="229"/>
        <v>#N/A</v>
      </c>
      <c r="S1464" s="108" t="e">
        <f t="shared" si="224"/>
        <v>#N/A</v>
      </c>
      <c r="T1464" s="108" t="e">
        <f t="shared" si="225"/>
        <v>#N/A</v>
      </c>
      <c r="U1464" s="110" t="e">
        <f t="shared" si="226"/>
        <v>#N/A</v>
      </c>
      <c r="V1464" t="e">
        <f t="shared" si="227"/>
        <v>#N/A</v>
      </c>
      <c r="W1464" t="str">
        <f t="shared" si="228"/>
        <v/>
      </c>
      <c r="X1464" s="24" t="str">
        <f>IFERROR(VLOOKUP(W1464,HOSPITAIS_COM_DIVIDAS!A:E,5,FALSE),"")</f>
        <v/>
      </c>
    </row>
    <row r="1465" spans="1:24" x14ac:dyDescent="0.25">
      <c r="A1465" s="52" t="str">
        <f>IFERROR((Tabela4[[#This Row],[Status da Proposta]]),"")</f>
        <v/>
      </c>
      <c r="B1465" s="121">
        <f>IFERROR((CREDITO_FINANCEIRO!A1465),"")</f>
        <v>0</v>
      </c>
      <c r="C1465" s="120" t="str">
        <f>IFERROR((VLOOKUP(B1465,CREDITO_FINANCEIRO!A:B,2,FALSE)),"")</f>
        <v/>
      </c>
      <c r="D1465" s="94" t="str">
        <f>IFERROR((VLOOKUP(B1465,CREDITO_FINANCEIRO!A:E,5,FALSE)),"")</f>
        <v/>
      </c>
      <c r="E1465" s="95" t="str">
        <f>IFERROR((VLOOKUP(B1465,CREDITO_FINANCEIRO!A:C,3,FALSE)),"")</f>
        <v/>
      </c>
      <c r="F1465" s="120" t="str">
        <f>IFERROR((VLOOKUP(B1465,CREDITO_FINANCEIRO!A:G,4,FALSE)),"")</f>
        <v/>
      </c>
      <c r="G1465" s="120" t="e">
        <f>VLOOKUP(B1465,CREDITO_FINANCEIRO!A:G,6,FALSE)</f>
        <v>#N/A</v>
      </c>
      <c r="H1465" s="120" t="e">
        <f>VLOOKUP(B1465,CREDITO_FINANCEIRO!A:G,7,FALSE)</f>
        <v>#N/A</v>
      </c>
      <c r="I1465" s="91" t="e">
        <f>VLOOKUP(B1465,CREDITO_FINANCEIRO!A:K,10,FALSE)</f>
        <v>#N/A</v>
      </c>
      <c r="J1465" s="91" t="e">
        <f>VLOOKUP(B1465,CREDITO_FINANCEIRO!A:K,11,FALSE)</f>
        <v>#N/A</v>
      </c>
      <c r="K1465" s="91" t="e">
        <f>VLOOKUP(B1465,CREDITO_FINANCEIRO!A:L,12,FALSE)</f>
        <v>#N/A</v>
      </c>
      <c r="L1465" s="110" t="e">
        <f t="shared" si="220"/>
        <v>#N/A</v>
      </c>
      <c r="M1465" s="2" t="e">
        <f t="shared" si="221"/>
        <v>#N/A</v>
      </c>
      <c r="N1465" s="111" t="e">
        <f>VLOOKUP(Tabela4[[#This Row],[Proposta de Referência]],SIMP_CF!A:K,9,FALSE)</f>
        <v>#N/A</v>
      </c>
      <c r="O1465" s="111" t="e">
        <f>VLOOKUP(Tabela4[[#This Row],[Proposta de Referência]],SIMP_CF!A:K,8,FALSE)</f>
        <v>#N/A</v>
      </c>
      <c r="P1465" s="112" t="e">
        <f t="shared" si="222"/>
        <v>#N/A</v>
      </c>
      <c r="Q1465" s="112" t="e">
        <f t="shared" si="223"/>
        <v>#N/A</v>
      </c>
      <c r="R1465" t="e">
        <f t="shared" si="229"/>
        <v>#N/A</v>
      </c>
      <c r="S1465" s="108" t="e">
        <f t="shared" si="224"/>
        <v>#N/A</v>
      </c>
      <c r="T1465" s="108" t="e">
        <f t="shared" si="225"/>
        <v>#N/A</v>
      </c>
      <c r="U1465" s="110" t="e">
        <f t="shared" si="226"/>
        <v>#N/A</v>
      </c>
      <c r="V1465" t="e">
        <f t="shared" si="227"/>
        <v>#N/A</v>
      </c>
      <c r="W1465" t="str">
        <f t="shared" si="228"/>
        <v/>
      </c>
      <c r="X1465" s="24" t="str">
        <f>IFERROR(VLOOKUP(W1465,HOSPITAIS_COM_DIVIDAS!A:E,5,FALSE),"")</f>
        <v/>
      </c>
    </row>
    <row r="1466" spans="1:24" x14ac:dyDescent="0.25">
      <c r="A1466" s="52" t="str">
        <f>IFERROR((Tabela4[[#This Row],[Status da Proposta]]),"")</f>
        <v/>
      </c>
      <c r="B1466" s="121">
        <f>IFERROR((CREDITO_FINANCEIRO!A1466),"")</f>
        <v>0</v>
      </c>
      <c r="C1466" s="120" t="str">
        <f>IFERROR((VLOOKUP(B1466,CREDITO_FINANCEIRO!A:B,2,FALSE)),"")</f>
        <v/>
      </c>
      <c r="D1466" s="94" t="str">
        <f>IFERROR((VLOOKUP(B1466,CREDITO_FINANCEIRO!A:E,5,FALSE)),"")</f>
        <v/>
      </c>
      <c r="E1466" s="95" t="str">
        <f>IFERROR((VLOOKUP(B1466,CREDITO_FINANCEIRO!A:C,3,FALSE)),"")</f>
        <v/>
      </c>
      <c r="F1466" s="120" t="str">
        <f>IFERROR((VLOOKUP(B1466,CREDITO_FINANCEIRO!A:G,4,FALSE)),"")</f>
        <v/>
      </c>
      <c r="G1466" s="120" t="e">
        <f>VLOOKUP(B1466,CREDITO_FINANCEIRO!A:G,6,FALSE)</f>
        <v>#N/A</v>
      </c>
      <c r="H1466" s="120" t="e">
        <f>VLOOKUP(B1466,CREDITO_FINANCEIRO!A:G,7,FALSE)</f>
        <v>#N/A</v>
      </c>
      <c r="I1466" s="91" t="e">
        <f>VLOOKUP(B1466,CREDITO_FINANCEIRO!A:K,10,FALSE)</f>
        <v>#N/A</v>
      </c>
      <c r="J1466" s="91" t="e">
        <f>VLOOKUP(B1466,CREDITO_FINANCEIRO!A:K,11,FALSE)</f>
        <v>#N/A</v>
      </c>
      <c r="K1466" s="91" t="e">
        <f>VLOOKUP(B1466,CREDITO_FINANCEIRO!A:L,12,FALSE)</f>
        <v>#N/A</v>
      </c>
      <c r="L1466" s="110" t="e">
        <f t="shared" si="220"/>
        <v>#N/A</v>
      </c>
      <c r="M1466" s="2" t="e">
        <f t="shared" si="221"/>
        <v>#N/A</v>
      </c>
      <c r="N1466" s="111" t="e">
        <f>VLOOKUP(Tabela4[[#This Row],[Proposta de Referência]],SIMP_CF!A:K,9,FALSE)</f>
        <v>#N/A</v>
      </c>
      <c r="O1466" s="111" t="e">
        <f>VLOOKUP(Tabela4[[#This Row],[Proposta de Referência]],SIMP_CF!A:K,8,FALSE)</f>
        <v>#N/A</v>
      </c>
      <c r="P1466" s="112" t="e">
        <f t="shared" si="222"/>
        <v>#N/A</v>
      </c>
      <c r="Q1466" s="112" t="e">
        <f t="shared" si="223"/>
        <v>#N/A</v>
      </c>
      <c r="R1466" t="e">
        <f t="shared" si="229"/>
        <v>#N/A</v>
      </c>
      <c r="S1466" s="108" t="e">
        <f t="shared" si="224"/>
        <v>#N/A</v>
      </c>
      <c r="T1466" s="108" t="e">
        <f t="shared" si="225"/>
        <v>#N/A</v>
      </c>
      <c r="U1466" s="110" t="e">
        <f t="shared" si="226"/>
        <v>#N/A</v>
      </c>
      <c r="V1466" t="e">
        <f t="shared" si="227"/>
        <v>#N/A</v>
      </c>
      <c r="W1466" t="str">
        <f t="shared" si="228"/>
        <v/>
      </c>
      <c r="X1466" s="24" t="str">
        <f>IFERROR(VLOOKUP(W1466,HOSPITAIS_COM_DIVIDAS!A:E,5,FALSE),"")</f>
        <v/>
      </c>
    </row>
    <row r="1467" spans="1:24" x14ac:dyDescent="0.25">
      <c r="A1467" s="52" t="str">
        <f>IFERROR((Tabela4[[#This Row],[Status da Proposta]]),"")</f>
        <v/>
      </c>
      <c r="B1467" s="121">
        <f>IFERROR((CREDITO_FINANCEIRO!A1467),"")</f>
        <v>0</v>
      </c>
      <c r="C1467" s="120" t="str">
        <f>IFERROR((VLOOKUP(B1467,CREDITO_FINANCEIRO!A:B,2,FALSE)),"")</f>
        <v/>
      </c>
      <c r="D1467" s="94" t="str">
        <f>IFERROR((VLOOKUP(B1467,CREDITO_FINANCEIRO!A:E,5,FALSE)),"")</f>
        <v/>
      </c>
      <c r="E1467" s="95" t="str">
        <f>IFERROR((VLOOKUP(B1467,CREDITO_FINANCEIRO!A:C,3,FALSE)),"")</f>
        <v/>
      </c>
      <c r="F1467" s="120" t="str">
        <f>IFERROR((VLOOKUP(B1467,CREDITO_FINANCEIRO!A:G,4,FALSE)),"")</f>
        <v/>
      </c>
      <c r="G1467" s="120" t="e">
        <f>VLOOKUP(B1467,CREDITO_FINANCEIRO!A:G,6,FALSE)</f>
        <v>#N/A</v>
      </c>
      <c r="H1467" s="120" t="e">
        <f>VLOOKUP(B1467,CREDITO_FINANCEIRO!A:G,7,FALSE)</f>
        <v>#N/A</v>
      </c>
      <c r="I1467" s="91" t="e">
        <f>VLOOKUP(B1467,CREDITO_FINANCEIRO!A:K,10,FALSE)</f>
        <v>#N/A</v>
      </c>
      <c r="J1467" s="91" t="e">
        <f>VLOOKUP(B1467,CREDITO_FINANCEIRO!A:K,11,FALSE)</f>
        <v>#N/A</v>
      </c>
      <c r="K1467" s="91" t="e">
        <f>VLOOKUP(B1467,CREDITO_FINANCEIRO!A:L,12,FALSE)</f>
        <v>#N/A</v>
      </c>
      <c r="L1467" s="110" t="e">
        <f t="shared" si="220"/>
        <v>#N/A</v>
      </c>
      <c r="M1467" s="2" t="e">
        <f t="shared" si="221"/>
        <v>#N/A</v>
      </c>
      <c r="N1467" s="111" t="e">
        <f>VLOOKUP(Tabela4[[#This Row],[Proposta de Referência]],SIMP_CF!A:K,9,FALSE)</f>
        <v>#N/A</v>
      </c>
      <c r="O1467" s="111" t="e">
        <f>VLOOKUP(Tabela4[[#This Row],[Proposta de Referência]],SIMP_CF!A:K,8,FALSE)</f>
        <v>#N/A</v>
      </c>
      <c r="P1467" s="112" t="e">
        <f t="shared" si="222"/>
        <v>#N/A</v>
      </c>
      <c r="Q1467" s="112" t="e">
        <f t="shared" si="223"/>
        <v>#N/A</v>
      </c>
      <c r="R1467" t="e">
        <f t="shared" si="229"/>
        <v>#N/A</v>
      </c>
      <c r="S1467" s="108" t="e">
        <f t="shared" si="224"/>
        <v>#N/A</v>
      </c>
      <c r="T1467" s="108" t="e">
        <f t="shared" si="225"/>
        <v>#N/A</v>
      </c>
      <c r="U1467" s="110" t="e">
        <f t="shared" si="226"/>
        <v>#N/A</v>
      </c>
      <c r="V1467" t="e">
        <f t="shared" si="227"/>
        <v>#N/A</v>
      </c>
      <c r="W1467" t="str">
        <f t="shared" si="228"/>
        <v/>
      </c>
      <c r="X1467" s="24" t="str">
        <f>IFERROR(VLOOKUP(W1467,HOSPITAIS_COM_DIVIDAS!A:E,5,FALSE),"")</f>
        <v/>
      </c>
    </row>
    <row r="1468" spans="1:24" x14ac:dyDescent="0.25">
      <c r="A1468" s="52" t="str">
        <f>IFERROR((Tabela4[[#This Row],[Status da Proposta]]),"")</f>
        <v/>
      </c>
      <c r="B1468" s="121">
        <f>IFERROR((CREDITO_FINANCEIRO!A1468),"")</f>
        <v>0</v>
      </c>
      <c r="C1468" s="120" t="str">
        <f>IFERROR((VLOOKUP(B1468,CREDITO_FINANCEIRO!A:B,2,FALSE)),"")</f>
        <v/>
      </c>
      <c r="D1468" s="94" t="str">
        <f>IFERROR((VLOOKUP(B1468,CREDITO_FINANCEIRO!A:E,5,FALSE)),"")</f>
        <v/>
      </c>
      <c r="E1468" s="95" t="str">
        <f>IFERROR((VLOOKUP(B1468,CREDITO_FINANCEIRO!A:C,3,FALSE)),"")</f>
        <v/>
      </c>
      <c r="F1468" s="120" t="str">
        <f>IFERROR((VLOOKUP(B1468,CREDITO_FINANCEIRO!A:G,4,FALSE)),"")</f>
        <v/>
      </c>
      <c r="G1468" s="120" t="e">
        <f>VLOOKUP(B1468,CREDITO_FINANCEIRO!A:G,6,FALSE)</f>
        <v>#N/A</v>
      </c>
      <c r="H1468" s="120" t="e">
        <f>VLOOKUP(B1468,CREDITO_FINANCEIRO!A:G,7,FALSE)</f>
        <v>#N/A</v>
      </c>
      <c r="I1468" s="91" t="e">
        <f>VLOOKUP(B1468,CREDITO_FINANCEIRO!A:K,10,FALSE)</f>
        <v>#N/A</v>
      </c>
      <c r="J1468" s="91" t="e">
        <f>VLOOKUP(B1468,CREDITO_FINANCEIRO!A:K,11,FALSE)</f>
        <v>#N/A</v>
      </c>
      <c r="K1468" s="91" t="e">
        <f>VLOOKUP(B1468,CREDITO_FINANCEIRO!A:L,12,FALSE)</f>
        <v>#N/A</v>
      </c>
      <c r="L1468" s="110" t="e">
        <f t="shared" si="220"/>
        <v>#N/A</v>
      </c>
      <c r="M1468" s="2" t="e">
        <f t="shared" si="221"/>
        <v>#N/A</v>
      </c>
      <c r="N1468" s="111" t="e">
        <f>VLOOKUP(Tabela4[[#This Row],[Proposta de Referência]],SIMP_CF!A:K,9,FALSE)</f>
        <v>#N/A</v>
      </c>
      <c r="O1468" s="111" t="e">
        <f>VLOOKUP(Tabela4[[#This Row],[Proposta de Referência]],SIMP_CF!A:K,8,FALSE)</f>
        <v>#N/A</v>
      </c>
      <c r="P1468" s="112" t="e">
        <f t="shared" si="222"/>
        <v>#N/A</v>
      </c>
      <c r="Q1468" s="112" t="e">
        <f t="shared" si="223"/>
        <v>#N/A</v>
      </c>
      <c r="R1468" t="e">
        <f t="shared" si="229"/>
        <v>#N/A</v>
      </c>
      <c r="S1468" s="108" t="e">
        <f t="shared" si="224"/>
        <v>#N/A</v>
      </c>
      <c r="T1468" s="108" t="e">
        <f t="shared" si="225"/>
        <v>#N/A</v>
      </c>
      <c r="U1468" s="110" t="e">
        <f t="shared" si="226"/>
        <v>#N/A</v>
      </c>
      <c r="V1468" t="e">
        <f t="shared" si="227"/>
        <v>#N/A</v>
      </c>
      <c r="W1468" t="str">
        <f t="shared" si="228"/>
        <v/>
      </c>
      <c r="X1468" s="24" t="str">
        <f>IFERROR(VLOOKUP(W1468,HOSPITAIS_COM_DIVIDAS!A:E,5,FALSE),"")</f>
        <v/>
      </c>
    </row>
    <row r="1469" spans="1:24" x14ac:dyDescent="0.25">
      <c r="A1469" s="52" t="str">
        <f>IFERROR((Tabela4[[#This Row],[Status da Proposta]]),"")</f>
        <v/>
      </c>
      <c r="B1469" s="121">
        <f>IFERROR((CREDITO_FINANCEIRO!A1469),"")</f>
        <v>0</v>
      </c>
      <c r="C1469" s="120" t="str">
        <f>IFERROR((VLOOKUP(B1469,CREDITO_FINANCEIRO!A:B,2,FALSE)),"")</f>
        <v/>
      </c>
      <c r="D1469" s="94" t="str">
        <f>IFERROR((VLOOKUP(B1469,CREDITO_FINANCEIRO!A:E,5,FALSE)),"")</f>
        <v/>
      </c>
      <c r="E1469" s="95" t="str">
        <f>IFERROR((VLOOKUP(B1469,CREDITO_FINANCEIRO!A:C,3,FALSE)),"")</f>
        <v/>
      </c>
      <c r="F1469" s="120" t="str">
        <f>IFERROR((VLOOKUP(B1469,CREDITO_FINANCEIRO!A:G,4,FALSE)),"")</f>
        <v/>
      </c>
      <c r="G1469" s="120" t="e">
        <f>VLOOKUP(B1469,CREDITO_FINANCEIRO!A:G,6,FALSE)</f>
        <v>#N/A</v>
      </c>
      <c r="H1469" s="120" t="e">
        <f>VLOOKUP(B1469,CREDITO_FINANCEIRO!A:G,7,FALSE)</f>
        <v>#N/A</v>
      </c>
      <c r="I1469" s="91" t="e">
        <f>VLOOKUP(B1469,CREDITO_FINANCEIRO!A:K,10,FALSE)</f>
        <v>#N/A</v>
      </c>
      <c r="J1469" s="91" t="e">
        <f>VLOOKUP(B1469,CREDITO_FINANCEIRO!A:K,11,FALSE)</f>
        <v>#N/A</v>
      </c>
      <c r="K1469" s="91" t="e">
        <f>VLOOKUP(B1469,CREDITO_FINANCEIRO!A:L,12,FALSE)</f>
        <v>#N/A</v>
      </c>
      <c r="L1469" s="110" t="e">
        <f t="shared" si="220"/>
        <v>#N/A</v>
      </c>
      <c r="M1469" s="2" t="e">
        <f t="shared" si="221"/>
        <v>#N/A</v>
      </c>
      <c r="N1469" s="111" t="e">
        <f>VLOOKUP(Tabela4[[#This Row],[Proposta de Referência]],SIMP_CF!A:K,9,FALSE)</f>
        <v>#N/A</v>
      </c>
      <c r="O1469" s="111" t="e">
        <f>VLOOKUP(Tabela4[[#This Row],[Proposta de Referência]],SIMP_CF!A:K,8,FALSE)</f>
        <v>#N/A</v>
      </c>
      <c r="P1469" s="112" t="e">
        <f t="shared" si="222"/>
        <v>#N/A</v>
      </c>
      <c r="Q1469" s="112" t="e">
        <f t="shared" si="223"/>
        <v>#N/A</v>
      </c>
      <c r="R1469" t="e">
        <f t="shared" si="229"/>
        <v>#N/A</v>
      </c>
      <c r="S1469" s="108" t="e">
        <f t="shared" si="224"/>
        <v>#N/A</v>
      </c>
      <c r="T1469" s="108" t="e">
        <f t="shared" si="225"/>
        <v>#N/A</v>
      </c>
      <c r="U1469" s="110" t="e">
        <f t="shared" si="226"/>
        <v>#N/A</v>
      </c>
      <c r="V1469" t="e">
        <f t="shared" si="227"/>
        <v>#N/A</v>
      </c>
      <c r="W1469" t="str">
        <f t="shared" si="228"/>
        <v/>
      </c>
      <c r="X1469" s="24" t="str">
        <f>IFERROR(VLOOKUP(W1469,HOSPITAIS_COM_DIVIDAS!A:E,5,FALSE),"")</f>
        <v/>
      </c>
    </row>
    <row r="1470" spans="1:24" x14ac:dyDescent="0.25">
      <c r="A1470" s="52" t="str">
        <f>IFERROR((Tabela4[[#This Row],[Status da Proposta]]),"")</f>
        <v/>
      </c>
      <c r="B1470" s="121">
        <f>IFERROR((CREDITO_FINANCEIRO!A1470),"")</f>
        <v>0</v>
      </c>
      <c r="C1470" s="120" t="str">
        <f>IFERROR((VLOOKUP(B1470,CREDITO_FINANCEIRO!A:B,2,FALSE)),"")</f>
        <v/>
      </c>
      <c r="D1470" s="94" t="str">
        <f>IFERROR((VLOOKUP(B1470,CREDITO_FINANCEIRO!A:E,5,FALSE)),"")</f>
        <v/>
      </c>
      <c r="E1470" s="95" t="str">
        <f>IFERROR((VLOOKUP(B1470,CREDITO_FINANCEIRO!A:C,3,FALSE)),"")</f>
        <v/>
      </c>
      <c r="F1470" s="120" t="str">
        <f>IFERROR((VLOOKUP(B1470,CREDITO_FINANCEIRO!A:G,4,FALSE)),"")</f>
        <v/>
      </c>
      <c r="G1470" s="120" t="e">
        <f>VLOOKUP(B1470,CREDITO_FINANCEIRO!A:G,6,FALSE)</f>
        <v>#N/A</v>
      </c>
      <c r="H1470" s="120" t="e">
        <f>VLOOKUP(B1470,CREDITO_FINANCEIRO!A:G,7,FALSE)</f>
        <v>#N/A</v>
      </c>
      <c r="I1470" s="91" t="e">
        <f>VLOOKUP(B1470,CREDITO_FINANCEIRO!A:K,10,FALSE)</f>
        <v>#N/A</v>
      </c>
      <c r="J1470" s="91" t="e">
        <f>VLOOKUP(B1470,CREDITO_FINANCEIRO!A:K,11,FALSE)</f>
        <v>#N/A</v>
      </c>
      <c r="K1470" s="91" t="e">
        <f>VLOOKUP(B1470,CREDITO_FINANCEIRO!A:L,12,FALSE)</f>
        <v>#N/A</v>
      </c>
      <c r="L1470" s="110" t="e">
        <f t="shared" si="220"/>
        <v>#N/A</v>
      </c>
      <c r="M1470" s="2" t="e">
        <f t="shared" si="221"/>
        <v>#N/A</v>
      </c>
      <c r="N1470" s="111" t="e">
        <f>VLOOKUP(Tabela4[[#This Row],[Proposta de Referência]],SIMP_CF!A:K,9,FALSE)</f>
        <v>#N/A</v>
      </c>
      <c r="O1470" s="111" t="e">
        <f>VLOOKUP(Tabela4[[#This Row],[Proposta de Referência]],SIMP_CF!A:K,8,FALSE)</f>
        <v>#N/A</v>
      </c>
      <c r="P1470" s="112" t="e">
        <f t="shared" si="222"/>
        <v>#N/A</v>
      </c>
      <c r="Q1470" s="112" t="e">
        <f t="shared" si="223"/>
        <v>#N/A</v>
      </c>
      <c r="R1470" t="e">
        <f t="shared" si="229"/>
        <v>#N/A</v>
      </c>
      <c r="S1470" s="108" t="e">
        <f t="shared" si="224"/>
        <v>#N/A</v>
      </c>
      <c r="T1470" s="108" t="e">
        <f t="shared" si="225"/>
        <v>#N/A</v>
      </c>
      <c r="U1470" s="110" t="e">
        <f t="shared" si="226"/>
        <v>#N/A</v>
      </c>
      <c r="V1470" t="e">
        <f t="shared" si="227"/>
        <v>#N/A</v>
      </c>
      <c r="W1470" t="str">
        <f t="shared" si="228"/>
        <v/>
      </c>
      <c r="X1470" s="24" t="str">
        <f>IFERROR(VLOOKUP(W1470,HOSPITAIS_COM_DIVIDAS!A:E,5,FALSE),"")</f>
        <v/>
      </c>
    </row>
    <row r="1471" spans="1:24" x14ac:dyDescent="0.25">
      <c r="A1471" s="52" t="str">
        <f>IFERROR((Tabela4[[#This Row],[Status da Proposta]]),"")</f>
        <v/>
      </c>
      <c r="B1471" s="121">
        <f>IFERROR((CREDITO_FINANCEIRO!A1471),"")</f>
        <v>0</v>
      </c>
      <c r="C1471" s="120" t="str">
        <f>IFERROR((VLOOKUP(B1471,CREDITO_FINANCEIRO!A:B,2,FALSE)),"")</f>
        <v/>
      </c>
      <c r="D1471" s="94" t="str">
        <f>IFERROR((VLOOKUP(B1471,CREDITO_FINANCEIRO!A:E,5,FALSE)),"")</f>
        <v/>
      </c>
      <c r="E1471" s="95" t="str">
        <f>IFERROR((VLOOKUP(B1471,CREDITO_FINANCEIRO!A:C,3,FALSE)),"")</f>
        <v/>
      </c>
      <c r="F1471" s="120" t="str">
        <f>IFERROR((VLOOKUP(B1471,CREDITO_FINANCEIRO!A:G,4,FALSE)),"")</f>
        <v/>
      </c>
      <c r="G1471" s="120" t="e">
        <f>VLOOKUP(B1471,CREDITO_FINANCEIRO!A:G,6,FALSE)</f>
        <v>#N/A</v>
      </c>
      <c r="H1471" s="120" t="e">
        <f>VLOOKUP(B1471,CREDITO_FINANCEIRO!A:G,7,FALSE)</f>
        <v>#N/A</v>
      </c>
      <c r="I1471" s="91" t="e">
        <f>VLOOKUP(B1471,CREDITO_FINANCEIRO!A:K,10,FALSE)</f>
        <v>#N/A</v>
      </c>
      <c r="J1471" s="91" t="e">
        <f>VLOOKUP(B1471,CREDITO_FINANCEIRO!A:K,11,FALSE)</f>
        <v>#N/A</v>
      </c>
      <c r="K1471" s="91" t="e">
        <f>VLOOKUP(B1471,CREDITO_FINANCEIRO!A:L,12,FALSE)</f>
        <v>#N/A</v>
      </c>
      <c r="L1471" s="110" t="e">
        <f t="shared" si="220"/>
        <v>#N/A</v>
      </c>
      <c r="M1471" s="2" t="e">
        <f t="shared" si="221"/>
        <v>#N/A</v>
      </c>
      <c r="N1471" s="111" t="e">
        <f>VLOOKUP(Tabela4[[#This Row],[Proposta de Referência]],SIMP_CF!A:K,9,FALSE)</f>
        <v>#N/A</v>
      </c>
      <c r="O1471" s="111" t="e">
        <f>VLOOKUP(Tabela4[[#This Row],[Proposta de Referência]],SIMP_CF!A:K,8,FALSE)</f>
        <v>#N/A</v>
      </c>
      <c r="P1471" s="112" t="e">
        <f t="shared" si="222"/>
        <v>#N/A</v>
      </c>
      <c r="Q1471" s="112" t="e">
        <f t="shared" si="223"/>
        <v>#N/A</v>
      </c>
      <c r="R1471" t="e">
        <f t="shared" si="229"/>
        <v>#N/A</v>
      </c>
      <c r="S1471" s="108" t="e">
        <f t="shared" si="224"/>
        <v>#N/A</v>
      </c>
      <c r="T1471" s="108" t="e">
        <f t="shared" si="225"/>
        <v>#N/A</v>
      </c>
      <c r="U1471" s="110" t="e">
        <f t="shared" si="226"/>
        <v>#N/A</v>
      </c>
      <c r="V1471" t="e">
        <f t="shared" si="227"/>
        <v>#N/A</v>
      </c>
      <c r="W1471" t="str">
        <f t="shared" si="228"/>
        <v/>
      </c>
      <c r="X1471" s="24" t="str">
        <f>IFERROR(VLOOKUP(W1471,HOSPITAIS_COM_DIVIDAS!A:E,5,FALSE),"")</f>
        <v/>
      </c>
    </row>
    <row r="1472" spans="1:24" x14ac:dyDescent="0.25">
      <c r="A1472" s="52" t="str">
        <f>IFERROR((Tabela4[[#This Row],[Status da Proposta]]),"")</f>
        <v/>
      </c>
      <c r="B1472" s="121">
        <f>IFERROR((CREDITO_FINANCEIRO!A1472),"")</f>
        <v>0</v>
      </c>
      <c r="C1472" s="120" t="str">
        <f>IFERROR((VLOOKUP(B1472,CREDITO_FINANCEIRO!A:B,2,FALSE)),"")</f>
        <v/>
      </c>
      <c r="D1472" s="94" t="str">
        <f>IFERROR((VLOOKUP(B1472,CREDITO_FINANCEIRO!A:E,5,FALSE)),"")</f>
        <v/>
      </c>
      <c r="E1472" s="95" t="str">
        <f>IFERROR((VLOOKUP(B1472,CREDITO_FINANCEIRO!A:C,3,FALSE)),"")</f>
        <v/>
      </c>
      <c r="F1472" s="120" t="str">
        <f>IFERROR((VLOOKUP(B1472,CREDITO_FINANCEIRO!A:G,4,FALSE)),"")</f>
        <v/>
      </c>
      <c r="G1472" s="120" t="e">
        <f>VLOOKUP(B1472,CREDITO_FINANCEIRO!A:G,6,FALSE)</f>
        <v>#N/A</v>
      </c>
      <c r="H1472" s="120" t="e">
        <f>VLOOKUP(B1472,CREDITO_FINANCEIRO!A:G,7,FALSE)</f>
        <v>#N/A</v>
      </c>
      <c r="I1472" s="91" t="e">
        <f>VLOOKUP(B1472,CREDITO_FINANCEIRO!A:K,10,FALSE)</f>
        <v>#N/A</v>
      </c>
      <c r="J1472" s="91" t="e">
        <f>VLOOKUP(B1472,CREDITO_FINANCEIRO!A:K,11,FALSE)</f>
        <v>#N/A</v>
      </c>
      <c r="K1472" s="91" t="e">
        <f>VLOOKUP(B1472,CREDITO_FINANCEIRO!A:L,12,FALSE)</f>
        <v>#N/A</v>
      </c>
      <c r="L1472" s="110" t="e">
        <f t="shared" si="220"/>
        <v>#N/A</v>
      </c>
      <c r="M1472" s="2" t="e">
        <f t="shared" si="221"/>
        <v>#N/A</v>
      </c>
      <c r="N1472" s="111" t="e">
        <f>VLOOKUP(Tabela4[[#This Row],[Proposta de Referência]],SIMP_CF!A:K,9,FALSE)</f>
        <v>#N/A</v>
      </c>
      <c r="O1472" s="111" t="e">
        <f>VLOOKUP(Tabela4[[#This Row],[Proposta de Referência]],SIMP_CF!A:K,8,FALSE)</f>
        <v>#N/A</v>
      </c>
      <c r="P1472" s="112" t="e">
        <f t="shared" si="222"/>
        <v>#N/A</v>
      </c>
      <c r="Q1472" s="112" t="e">
        <f t="shared" si="223"/>
        <v>#N/A</v>
      </c>
      <c r="R1472" t="e">
        <f t="shared" si="229"/>
        <v>#N/A</v>
      </c>
      <c r="S1472" s="108" t="e">
        <f t="shared" si="224"/>
        <v>#N/A</v>
      </c>
      <c r="T1472" s="108" t="e">
        <f t="shared" si="225"/>
        <v>#N/A</v>
      </c>
      <c r="U1472" s="110" t="e">
        <f t="shared" si="226"/>
        <v>#N/A</v>
      </c>
      <c r="V1472" t="e">
        <f t="shared" si="227"/>
        <v>#N/A</v>
      </c>
      <c r="W1472" t="str">
        <f t="shared" si="228"/>
        <v/>
      </c>
      <c r="X1472" s="24" t="str">
        <f>IFERROR(VLOOKUP(W1472,HOSPITAIS_COM_DIVIDAS!A:E,5,FALSE),"")</f>
        <v/>
      </c>
    </row>
    <row r="1473" spans="1:24" x14ac:dyDescent="0.25">
      <c r="A1473" s="52" t="str">
        <f>IFERROR((Tabela4[[#This Row],[Status da Proposta]]),"")</f>
        <v/>
      </c>
      <c r="B1473" s="121">
        <f>IFERROR((CREDITO_FINANCEIRO!A1473),"")</f>
        <v>0</v>
      </c>
      <c r="C1473" s="120" t="str">
        <f>IFERROR((VLOOKUP(B1473,CREDITO_FINANCEIRO!A:B,2,FALSE)),"")</f>
        <v/>
      </c>
      <c r="D1473" s="94" t="str">
        <f>IFERROR((VLOOKUP(B1473,CREDITO_FINANCEIRO!A:E,5,FALSE)),"")</f>
        <v/>
      </c>
      <c r="E1473" s="95" t="str">
        <f>IFERROR((VLOOKUP(B1473,CREDITO_FINANCEIRO!A:C,3,FALSE)),"")</f>
        <v/>
      </c>
      <c r="F1473" s="120" t="str">
        <f>IFERROR((VLOOKUP(B1473,CREDITO_FINANCEIRO!A:G,4,FALSE)),"")</f>
        <v/>
      </c>
      <c r="G1473" s="120" t="e">
        <f>VLOOKUP(B1473,CREDITO_FINANCEIRO!A:G,6,FALSE)</f>
        <v>#N/A</v>
      </c>
      <c r="H1473" s="120" t="e">
        <f>VLOOKUP(B1473,CREDITO_FINANCEIRO!A:G,7,FALSE)</f>
        <v>#N/A</v>
      </c>
      <c r="I1473" s="91" t="e">
        <f>VLOOKUP(B1473,CREDITO_FINANCEIRO!A:K,10,FALSE)</f>
        <v>#N/A</v>
      </c>
      <c r="J1473" s="91" t="e">
        <f>VLOOKUP(B1473,CREDITO_FINANCEIRO!A:K,11,FALSE)</f>
        <v>#N/A</v>
      </c>
      <c r="K1473" s="91" t="e">
        <f>VLOOKUP(B1473,CREDITO_FINANCEIRO!A:L,12,FALSE)</f>
        <v>#N/A</v>
      </c>
      <c r="L1473" s="110" t="e">
        <f t="shared" si="220"/>
        <v>#N/A</v>
      </c>
      <c r="M1473" s="2" t="e">
        <f t="shared" si="221"/>
        <v>#N/A</v>
      </c>
      <c r="N1473" s="111" t="e">
        <f>VLOOKUP(Tabela4[[#This Row],[Proposta de Referência]],SIMP_CF!A:K,9,FALSE)</f>
        <v>#N/A</v>
      </c>
      <c r="O1473" s="111" t="e">
        <f>VLOOKUP(Tabela4[[#This Row],[Proposta de Referência]],SIMP_CF!A:K,8,FALSE)</f>
        <v>#N/A</v>
      </c>
      <c r="P1473" s="112" t="e">
        <f t="shared" si="222"/>
        <v>#N/A</v>
      </c>
      <c r="Q1473" s="112" t="e">
        <f t="shared" si="223"/>
        <v>#N/A</v>
      </c>
      <c r="R1473" t="e">
        <f t="shared" si="229"/>
        <v>#N/A</v>
      </c>
      <c r="S1473" s="108" t="e">
        <f t="shared" si="224"/>
        <v>#N/A</v>
      </c>
      <c r="T1473" s="108" t="e">
        <f t="shared" si="225"/>
        <v>#N/A</v>
      </c>
      <c r="U1473" s="110" t="e">
        <f t="shared" si="226"/>
        <v>#N/A</v>
      </c>
      <c r="V1473" t="e">
        <f t="shared" si="227"/>
        <v>#N/A</v>
      </c>
      <c r="W1473" t="str">
        <f t="shared" si="228"/>
        <v/>
      </c>
      <c r="X1473" s="24" t="str">
        <f>IFERROR(VLOOKUP(W1473,HOSPITAIS_COM_DIVIDAS!A:E,5,FALSE),"")</f>
        <v/>
      </c>
    </row>
    <row r="1474" spans="1:24" x14ac:dyDescent="0.25">
      <c r="A1474" s="52" t="str">
        <f>IFERROR((Tabela4[[#This Row],[Status da Proposta]]),"")</f>
        <v/>
      </c>
      <c r="B1474" s="121">
        <f>IFERROR((CREDITO_FINANCEIRO!A1474),"")</f>
        <v>0</v>
      </c>
      <c r="C1474" s="120" t="str">
        <f>IFERROR((VLOOKUP(B1474,CREDITO_FINANCEIRO!A:B,2,FALSE)),"")</f>
        <v/>
      </c>
      <c r="D1474" s="94" t="str">
        <f>IFERROR((VLOOKUP(B1474,CREDITO_FINANCEIRO!A:E,5,FALSE)),"")</f>
        <v/>
      </c>
      <c r="E1474" s="95" t="str">
        <f>IFERROR((VLOOKUP(B1474,CREDITO_FINANCEIRO!A:C,3,FALSE)),"")</f>
        <v/>
      </c>
      <c r="F1474" s="120" t="str">
        <f>IFERROR((VLOOKUP(B1474,CREDITO_FINANCEIRO!A:G,4,FALSE)),"")</f>
        <v/>
      </c>
      <c r="G1474" s="120" t="e">
        <f>VLOOKUP(B1474,CREDITO_FINANCEIRO!A:G,6,FALSE)</f>
        <v>#N/A</v>
      </c>
      <c r="H1474" s="120" t="e">
        <f>VLOOKUP(B1474,CREDITO_FINANCEIRO!A:G,7,FALSE)</f>
        <v>#N/A</v>
      </c>
      <c r="I1474" s="91" t="e">
        <f>VLOOKUP(B1474,CREDITO_FINANCEIRO!A:K,10,FALSE)</f>
        <v>#N/A</v>
      </c>
      <c r="J1474" s="91" t="e">
        <f>VLOOKUP(B1474,CREDITO_FINANCEIRO!A:K,11,FALSE)</f>
        <v>#N/A</v>
      </c>
      <c r="K1474" s="91" t="e">
        <f>VLOOKUP(B1474,CREDITO_FINANCEIRO!A:L,12,FALSE)</f>
        <v>#N/A</v>
      </c>
      <c r="L1474" s="110" t="e">
        <f t="shared" ref="L1474:L1537" si="230">MAX(I1474:K1474)</f>
        <v>#N/A</v>
      </c>
      <c r="M1474" s="2" t="e">
        <f t="shared" ref="M1474:M1537" si="231">IF(((L1474)=0),"NÃO, POSSUI VALOR","SIM, POSSUI VALOR")</f>
        <v>#N/A</v>
      </c>
      <c r="N1474" s="111" t="e">
        <f>VLOOKUP(Tabela4[[#This Row],[Proposta de Referência]],SIMP_CF!A:K,9,FALSE)</f>
        <v>#N/A</v>
      </c>
      <c r="O1474" s="111" t="e">
        <f>VLOOKUP(Tabela4[[#This Row],[Proposta de Referência]],SIMP_CF!A:K,8,FALSE)</f>
        <v>#N/A</v>
      </c>
      <c r="P1474" s="112" t="e">
        <f t="shared" ref="P1474:P1537" si="232">O1474+N1474</f>
        <v>#N/A</v>
      </c>
      <c r="Q1474" s="112" t="e">
        <f t="shared" ref="Q1474:Q1537" si="233">P1474*12</f>
        <v>#N/A</v>
      </c>
      <c r="R1474" t="e">
        <f t="shared" si="229"/>
        <v>#N/A</v>
      </c>
      <c r="S1474" s="108" t="e">
        <f t="shared" ref="S1474:S1537" si="234">IF(L1474&gt;10000000,"Faixa I - 30%",IF(L1474&gt;=5000000,"Faixa II - 40%","Faixa III - 50%"))</f>
        <v>#N/A</v>
      </c>
      <c r="T1474" s="108" t="e">
        <f t="shared" ref="T1474:T1537" si="235">IF(L1474&gt;10000000,L1474*0.3,IF(L1474&gt;=5000000,L1474*0.4,L1474*0.5))</f>
        <v>#N/A</v>
      </c>
      <c r="U1474" s="110" t="e">
        <f t="shared" ref="U1474:U1537" si="236">T1474-P1474</f>
        <v>#N/A</v>
      </c>
      <c r="V1474" t="e">
        <f t="shared" ref="V1474:V1537" si="237">IF(OR(U1474&gt;=T1474,U1474&lt;0,T1474=0),"NÃO, ATENDEU O CRITÉRIO","SIM, ATENDEU O CRITÉRIO")</f>
        <v>#N/A</v>
      </c>
      <c r="W1474" t="str">
        <f t="shared" ref="W1474:W1537" si="238">LEFT(D1474,8)</f>
        <v/>
      </c>
      <c r="X1474" s="24" t="str">
        <f>IFERROR(VLOOKUP(W1474,HOSPITAIS_COM_DIVIDAS!A:E,5,FALSE),"")</f>
        <v/>
      </c>
    </row>
    <row r="1475" spans="1:24" x14ac:dyDescent="0.25">
      <c r="A1475" s="52" t="str">
        <f>IFERROR((Tabela4[[#This Row],[Status da Proposta]]),"")</f>
        <v/>
      </c>
      <c r="B1475" s="121">
        <f>IFERROR((CREDITO_FINANCEIRO!A1475),"")</f>
        <v>0</v>
      </c>
      <c r="C1475" s="120" t="str">
        <f>IFERROR((VLOOKUP(B1475,CREDITO_FINANCEIRO!A:B,2,FALSE)),"")</f>
        <v/>
      </c>
      <c r="D1475" s="94" t="str">
        <f>IFERROR((VLOOKUP(B1475,CREDITO_FINANCEIRO!A:E,5,FALSE)),"")</f>
        <v/>
      </c>
      <c r="E1475" s="95" t="str">
        <f>IFERROR((VLOOKUP(B1475,CREDITO_FINANCEIRO!A:C,3,FALSE)),"")</f>
        <v/>
      </c>
      <c r="F1475" s="120" t="str">
        <f>IFERROR((VLOOKUP(B1475,CREDITO_FINANCEIRO!A:G,4,FALSE)),"")</f>
        <v/>
      </c>
      <c r="G1475" s="120" t="e">
        <f>VLOOKUP(B1475,CREDITO_FINANCEIRO!A:G,6,FALSE)</f>
        <v>#N/A</v>
      </c>
      <c r="H1475" s="120" t="e">
        <f>VLOOKUP(B1475,CREDITO_FINANCEIRO!A:G,7,FALSE)</f>
        <v>#N/A</v>
      </c>
      <c r="I1475" s="91" t="e">
        <f>VLOOKUP(B1475,CREDITO_FINANCEIRO!A:K,10,FALSE)</f>
        <v>#N/A</v>
      </c>
      <c r="J1475" s="91" t="e">
        <f>VLOOKUP(B1475,CREDITO_FINANCEIRO!A:K,11,FALSE)</f>
        <v>#N/A</v>
      </c>
      <c r="K1475" s="91" t="e">
        <f>VLOOKUP(B1475,CREDITO_FINANCEIRO!A:L,12,FALSE)</f>
        <v>#N/A</v>
      </c>
      <c r="L1475" s="110" t="e">
        <f t="shared" si="230"/>
        <v>#N/A</v>
      </c>
      <c r="M1475" s="2" t="e">
        <f t="shared" si="231"/>
        <v>#N/A</v>
      </c>
      <c r="N1475" s="111" t="e">
        <f>VLOOKUP(Tabela4[[#This Row],[Proposta de Referência]],SIMP_CF!A:K,9,FALSE)</f>
        <v>#N/A</v>
      </c>
      <c r="O1475" s="111" t="e">
        <f>VLOOKUP(Tabela4[[#This Row],[Proposta de Referência]],SIMP_CF!A:K,8,FALSE)</f>
        <v>#N/A</v>
      </c>
      <c r="P1475" s="112" t="e">
        <f t="shared" si="232"/>
        <v>#N/A</v>
      </c>
      <c r="Q1475" s="112" t="e">
        <f t="shared" si="233"/>
        <v>#N/A</v>
      </c>
      <c r="R1475" t="e">
        <f t="shared" ref="R1475:R1538" si="239">IF(P1475&gt;=100000,"SIM, POSSUI VALOR ACIMA DE R$100.000,00","NÃO, POSSUI VALOR NECESSÁRIO")</f>
        <v>#N/A</v>
      </c>
      <c r="S1475" s="108" t="e">
        <f t="shared" si="234"/>
        <v>#N/A</v>
      </c>
      <c r="T1475" s="108" t="e">
        <f t="shared" si="235"/>
        <v>#N/A</v>
      </c>
      <c r="U1475" s="110" t="e">
        <f t="shared" si="236"/>
        <v>#N/A</v>
      </c>
      <c r="V1475" t="e">
        <f t="shared" si="237"/>
        <v>#N/A</v>
      </c>
      <c r="W1475" t="str">
        <f t="shared" si="238"/>
        <v/>
      </c>
      <c r="X1475" s="24" t="str">
        <f>IFERROR(VLOOKUP(W1475,HOSPITAIS_COM_DIVIDAS!A:E,5,FALSE),"")</f>
        <v/>
      </c>
    </row>
    <row r="1476" spans="1:24" x14ac:dyDescent="0.25">
      <c r="A1476" s="52" t="str">
        <f>IFERROR((Tabela4[[#This Row],[Status da Proposta]]),"")</f>
        <v/>
      </c>
      <c r="B1476" s="121">
        <f>IFERROR((CREDITO_FINANCEIRO!A1476),"")</f>
        <v>0</v>
      </c>
      <c r="C1476" s="120" t="str">
        <f>IFERROR((VLOOKUP(B1476,CREDITO_FINANCEIRO!A:B,2,FALSE)),"")</f>
        <v/>
      </c>
      <c r="D1476" s="94" t="str">
        <f>IFERROR((VLOOKUP(B1476,CREDITO_FINANCEIRO!A:E,5,FALSE)),"")</f>
        <v/>
      </c>
      <c r="E1476" s="95" t="str">
        <f>IFERROR((VLOOKUP(B1476,CREDITO_FINANCEIRO!A:C,3,FALSE)),"")</f>
        <v/>
      </c>
      <c r="F1476" s="120" t="str">
        <f>IFERROR((VLOOKUP(B1476,CREDITO_FINANCEIRO!A:G,4,FALSE)),"")</f>
        <v/>
      </c>
      <c r="G1476" s="120" t="e">
        <f>VLOOKUP(B1476,CREDITO_FINANCEIRO!A:G,6,FALSE)</f>
        <v>#N/A</v>
      </c>
      <c r="H1476" s="120" t="e">
        <f>VLOOKUP(B1476,CREDITO_FINANCEIRO!A:G,7,FALSE)</f>
        <v>#N/A</v>
      </c>
      <c r="I1476" s="91" t="e">
        <f>VLOOKUP(B1476,CREDITO_FINANCEIRO!A:K,10,FALSE)</f>
        <v>#N/A</v>
      </c>
      <c r="J1476" s="91" t="e">
        <f>VLOOKUP(B1476,CREDITO_FINANCEIRO!A:K,11,FALSE)</f>
        <v>#N/A</v>
      </c>
      <c r="K1476" s="91" t="e">
        <f>VLOOKUP(B1476,CREDITO_FINANCEIRO!A:L,12,FALSE)</f>
        <v>#N/A</v>
      </c>
      <c r="L1476" s="110" t="e">
        <f t="shared" si="230"/>
        <v>#N/A</v>
      </c>
      <c r="M1476" s="2" t="e">
        <f t="shared" si="231"/>
        <v>#N/A</v>
      </c>
      <c r="N1476" s="111" t="e">
        <f>VLOOKUP(Tabela4[[#This Row],[Proposta de Referência]],SIMP_CF!A:K,9,FALSE)</f>
        <v>#N/A</v>
      </c>
      <c r="O1476" s="111" t="e">
        <f>VLOOKUP(Tabela4[[#This Row],[Proposta de Referência]],SIMP_CF!A:K,8,FALSE)</f>
        <v>#N/A</v>
      </c>
      <c r="P1476" s="112" t="e">
        <f t="shared" si="232"/>
        <v>#N/A</v>
      </c>
      <c r="Q1476" s="112" t="e">
        <f t="shared" si="233"/>
        <v>#N/A</v>
      </c>
      <c r="R1476" t="e">
        <f t="shared" si="239"/>
        <v>#N/A</v>
      </c>
      <c r="S1476" s="108" t="e">
        <f t="shared" si="234"/>
        <v>#N/A</v>
      </c>
      <c r="T1476" s="108" t="e">
        <f t="shared" si="235"/>
        <v>#N/A</v>
      </c>
      <c r="U1476" s="110" t="e">
        <f t="shared" si="236"/>
        <v>#N/A</v>
      </c>
      <c r="V1476" t="e">
        <f t="shared" si="237"/>
        <v>#N/A</v>
      </c>
      <c r="W1476" t="str">
        <f t="shared" si="238"/>
        <v/>
      </c>
      <c r="X1476" s="24" t="str">
        <f>IFERROR(VLOOKUP(W1476,HOSPITAIS_COM_DIVIDAS!A:E,5,FALSE),"")</f>
        <v/>
      </c>
    </row>
    <row r="1477" spans="1:24" x14ac:dyDescent="0.25">
      <c r="A1477" s="52" t="str">
        <f>IFERROR((Tabela4[[#This Row],[Status da Proposta]]),"")</f>
        <v/>
      </c>
      <c r="B1477" s="121">
        <f>IFERROR((CREDITO_FINANCEIRO!A1477),"")</f>
        <v>0</v>
      </c>
      <c r="C1477" s="120" t="str">
        <f>IFERROR((VLOOKUP(B1477,CREDITO_FINANCEIRO!A:B,2,FALSE)),"")</f>
        <v/>
      </c>
      <c r="D1477" s="94" t="str">
        <f>IFERROR((VLOOKUP(B1477,CREDITO_FINANCEIRO!A:E,5,FALSE)),"")</f>
        <v/>
      </c>
      <c r="E1477" s="95" t="str">
        <f>IFERROR((VLOOKUP(B1477,CREDITO_FINANCEIRO!A:C,3,FALSE)),"")</f>
        <v/>
      </c>
      <c r="F1477" s="120" t="str">
        <f>IFERROR((VLOOKUP(B1477,CREDITO_FINANCEIRO!A:G,4,FALSE)),"")</f>
        <v/>
      </c>
      <c r="G1477" s="120" t="e">
        <f>VLOOKUP(B1477,CREDITO_FINANCEIRO!A:G,6,FALSE)</f>
        <v>#N/A</v>
      </c>
      <c r="H1477" s="120" t="e">
        <f>VLOOKUP(B1477,CREDITO_FINANCEIRO!A:G,7,FALSE)</f>
        <v>#N/A</v>
      </c>
      <c r="I1477" s="91" t="e">
        <f>VLOOKUP(B1477,CREDITO_FINANCEIRO!A:K,10,FALSE)</f>
        <v>#N/A</v>
      </c>
      <c r="J1477" s="91" t="e">
        <f>VLOOKUP(B1477,CREDITO_FINANCEIRO!A:K,11,FALSE)</f>
        <v>#N/A</v>
      </c>
      <c r="K1477" s="91" t="e">
        <f>VLOOKUP(B1477,CREDITO_FINANCEIRO!A:L,12,FALSE)</f>
        <v>#N/A</v>
      </c>
      <c r="L1477" s="110" t="e">
        <f t="shared" si="230"/>
        <v>#N/A</v>
      </c>
      <c r="M1477" s="2" t="e">
        <f t="shared" si="231"/>
        <v>#N/A</v>
      </c>
      <c r="N1477" s="111" t="e">
        <f>VLOOKUP(Tabela4[[#This Row],[Proposta de Referência]],SIMP_CF!A:K,9,FALSE)</f>
        <v>#N/A</v>
      </c>
      <c r="O1477" s="111" t="e">
        <f>VLOOKUP(Tabela4[[#This Row],[Proposta de Referência]],SIMP_CF!A:K,8,FALSE)</f>
        <v>#N/A</v>
      </c>
      <c r="P1477" s="112" t="e">
        <f t="shared" si="232"/>
        <v>#N/A</v>
      </c>
      <c r="Q1477" s="112" t="e">
        <f t="shared" si="233"/>
        <v>#N/A</v>
      </c>
      <c r="R1477" t="e">
        <f t="shared" si="239"/>
        <v>#N/A</v>
      </c>
      <c r="S1477" s="108" t="e">
        <f t="shared" si="234"/>
        <v>#N/A</v>
      </c>
      <c r="T1477" s="108" t="e">
        <f t="shared" si="235"/>
        <v>#N/A</v>
      </c>
      <c r="U1477" s="110" t="e">
        <f t="shared" si="236"/>
        <v>#N/A</v>
      </c>
      <c r="V1477" t="e">
        <f t="shared" si="237"/>
        <v>#N/A</v>
      </c>
      <c r="W1477" t="str">
        <f t="shared" si="238"/>
        <v/>
      </c>
      <c r="X1477" s="24" t="str">
        <f>IFERROR(VLOOKUP(W1477,HOSPITAIS_COM_DIVIDAS!A:E,5,FALSE),"")</f>
        <v/>
      </c>
    </row>
    <row r="1478" spans="1:24" x14ac:dyDescent="0.25">
      <c r="A1478" s="52" t="str">
        <f>IFERROR((Tabela4[[#This Row],[Status da Proposta]]),"")</f>
        <v/>
      </c>
      <c r="B1478" s="121">
        <f>IFERROR((CREDITO_FINANCEIRO!A1478),"")</f>
        <v>0</v>
      </c>
      <c r="C1478" s="120" t="str">
        <f>IFERROR((VLOOKUP(B1478,CREDITO_FINANCEIRO!A:B,2,FALSE)),"")</f>
        <v/>
      </c>
      <c r="D1478" s="94" t="str">
        <f>IFERROR((VLOOKUP(B1478,CREDITO_FINANCEIRO!A:E,5,FALSE)),"")</f>
        <v/>
      </c>
      <c r="E1478" s="95" t="str">
        <f>IFERROR((VLOOKUP(B1478,CREDITO_FINANCEIRO!A:C,3,FALSE)),"")</f>
        <v/>
      </c>
      <c r="F1478" s="120" t="str">
        <f>IFERROR((VLOOKUP(B1478,CREDITO_FINANCEIRO!A:G,4,FALSE)),"")</f>
        <v/>
      </c>
      <c r="G1478" s="120" t="e">
        <f>VLOOKUP(B1478,CREDITO_FINANCEIRO!A:G,6,FALSE)</f>
        <v>#N/A</v>
      </c>
      <c r="H1478" s="120" t="e">
        <f>VLOOKUP(B1478,CREDITO_FINANCEIRO!A:G,7,FALSE)</f>
        <v>#N/A</v>
      </c>
      <c r="I1478" s="91" t="e">
        <f>VLOOKUP(B1478,CREDITO_FINANCEIRO!A:K,10,FALSE)</f>
        <v>#N/A</v>
      </c>
      <c r="J1478" s="91" t="e">
        <f>VLOOKUP(B1478,CREDITO_FINANCEIRO!A:K,11,FALSE)</f>
        <v>#N/A</v>
      </c>
      <c r="K1478" s="91" t="e">
        <f>VLOOKUP(B1478,CREDITO_FINANCEIRO!A:L,12,FALSE)</f>
        <v>#N/A</v>
      </c>
      <c r="L1478" s="110" t="e">
        <f t="shared" si="230"/>
        <v>#N/A</v>
      </c>
      <c r="M1478" s="2" t="e">
        <f t="shared" si="231"/>
        <v>#N/A</v>
      </c>
      <c r="N1478" s="111" t="e">
        <f>VLOOKUP(Tabela4[[#This Row],[Proposta de Referência]],SIMP_CF!A:K,9,FALSE)</f>
        <v>#N/A</v>
      </c>
      <c r="O1478" s="111" t="e">
        <f>VLOOKUP(Tabela4[[#This Row],[Proposta de Referência]],SIMP_CF!A:K,8,FALSE)</f>
        <v>#N/A</v>
      </c>
      <c r="P1478" s="112" t="e">
        <f t="shared" si="232"/>
        <v>#N/A</v>
      </c>
      <c r="Q1478" s="112" t="e">
        <f t="shared" si="233"/>
        <v>#N/A</v>
      </c>
      <c r="R1478" t="e">
        <f t="shared" si="239"/>
        <v>#N/A</v>
      </c>
      <c r="S1478" s="108" t="e">
        <f t="shared" si="234"/>
        <v>#N/A</v>
      </c>
      <c r="T1478" s="108" t="e">
        <f t="shared" si="235"/>
        <v>#N/A</v>
      </c>
      <c r="U1478" s="110" t="e">
        <f t="shared" si="236"/>
        <v>#N/A</v>
      </c>
      <c r="V1478" t="e">
        <f t="shared" si="237"/>
        <v>#N/A</v>
      </c>
      <c r="W1478" t="str">
        <f t="shared" si="238"/>
        <v/>
      </c>
      <c r="X1478" s="24" t="str">
        <f>IFERROR(VLOOKUP(W1478,HOSPITAIS_COM_DIVIDAS!A:E,5,FALSE),"")</f>
        <v/>
      </c>
    </row>
    <row r="1479" spans="1:24" x14ac:dyDescent="0.25">
      <c r="A1479" s="52" t="str">
        <f>IFERROR((Tabela4[[#This Row],[Status da Proposta]]),"")</f>
        <v/>
      </c>
      <c r="B1479" s="121">
        <f>IFERROR((CREDITO_FINANCEIRO!A1479),"")</f>
        <v>0</v>
      </c>
      <c r="C1479" s="120" t="str">
        <f>IFERROR((VLOOKUP(B1479,CREDITO_FINANCEIRO!A:B,2,FALSE)),"")</f>
        <v/>
      </c>
      <c r="D1479" s="94" t="str">
        <f>IFERROR((VLOOKUP(B1479,CREDITO_FINANCEIRO!A:E,5,FALSE)),"")</f>
        <v/>
      </c>
      <c r="E1479" s="95" t="str">
        <f>IFERROR((VLOOKUP(B1479,CREDITO_FINANCEIRO!A:C,3,FALSE)),"")</f>
        <v/>
      </c>
      <c r="F1479" s="120" t="str">
        <f>IFERROR((VLOOKUP(B1479,CREDITO_FINANCEIRO!A:G,4,FALSE)),"")</f>
        <v/>
      </c>
      <c r="G1479" s="120" t="e">
        <f>VLOOKUP(B1479,CREDITO_FINANCEIRO!A:G,6,FALSE)</f>
        <v>#N/A</v>
      </c>
      <c r="H1479" s="120" t="e">
        <f>VLOOKUP(B1479,CREDITO_FINANCEIRO!A:G,7,FALSE)</f>
        <v>#N/A</v>
      </c>
      <c r="I1479" s="91" t="e">
        <f>VLOOKUP(B1479,CREDITO_FINANCEIRO!A:K,10,FALSE)</f>
        <v>#N/A</v>
      </c>
      <c r="J1479" s="91" t="e">
        <f>VLOOKUP(B1479,CREDITO_FINANCEIRO!A:K,11,FALSE)</f>
        <v>#N/A</v>
      </c>
      <c r="K1479" s="91" t="e">
        <f>VLOOKUP(B1479,CREDITO_FINANCEIRO!A:L,12,FALSE)</f>
        <v>#N/A</v>
      </c>
      <c r="L1479" s="110" t="e">
        <f t="shared" si="230"/>
        <v>#N/A</v>
      </c>
      <c r="M1479" s="2" t="e">
        <f t="shared" si="231"/>
        <v>#N/A</v>
      </c>
      <c r="N1479" s="111" t="e">
        <f>VLOOKUP(Tabela4[[#This Row],[Proposta de Referência]],SIMP_CF!A:K,9,FALSE)</f>
        <v>#N/A</v>
      </c>
      <c r="O1479" s="111" t="e">
        <f>VLOOKUP(Tabela4[[#This Row],[Proposta de Referência]],SIMP_CF!A:K,8,FALSE)</f>
        <v>#N/A</v>
      </c>
      <c r="P1479" s="112" t="e">
        <f t="shared" si="232"/>
        <v>#N/A</v>
      </c>
      <c r="Q1479" s="112" t="e">
        <f t="shared" si="233"/>
        <v>#N/A</v>
      </c>
      <c r="R1479" t="e">
        <f t="shared" si="239"/>
        <v>#N/A</v>
      </c>
      <c r="S1479" s="108" t="e">
        <f t="shared" si="234"/>
        <v>#N/A</v>
      </c>
      <c r="T1479" s="108" t="e">
        <f t="shared" si="235"/>
        <v>#N/A</v>
      </c>
      <c r="U1479" s="110" t="e">
        <f t="shared" si="236"/>
        <v>#N/A</v>
      </c>
      <c r="V1479" t="e">
        <f t="shared" si="237"/>
        <v>#N/A</v>
      </c>
      <c r="W1479" t="str">
        <f t="shared" si="238"/>
        <v/>
      </c>
      <c r="X1479" s="24" t="str">
        <f>IFERROR(VLOOKUP(W1479,HOSPITAIS_COM_DIVIDAS!A:E,5,FALSE),"")</f>
        <v/>
      </c>
    </row>
    <row r="1480" spans="1:24" x14ac:dyDescent="0.25">
      <c r="A1480" s="52" t="str">
        <f>IFERROR((Tabela4[[#This Row],[Status da Proposta]]),"")</f>
        <v/>
      </c>
      <c r="B1480" s="121">
        <f>IFERROR((CREDITO_FINANCEIRO!A1480),"")</f>
        <v>0</v>
      </c>
      <c r="C1480" s="120" t="str">
        <f>IFERROR((VLOOKUP(B1480,CREDITO_FINANCEIRO!A:B,2,FALSE)),"")</f>
        <v/>
      </c>
      <c r="D1480" s="94" t="str">
        <f>IFERROR((VLOOKUP(B1480,CREDITO_FINANCEIRO!A:E,5,FALSE)),"")</f>
        <v/>
      </c>
      <c r="E1480" s="95" t="str">
        <f>IFERROR((VLOOKUP(B1480,CREDITO_FINANCEIRO!A:C,3,FALSE)),"")</f>
        <v/>
      </c>
      <c r="F1480" s="120" t="str">
        <f>IFERROR((VLOOKUP(B1480,CREDITO_FINANCEIRO!A:G,4,FALSE)),"")</f>
        <v/>
      </c>
      <c r="G1480" s="120" t="e">
        <f>VLOOKUP(B1480,CREDITO_FINANCEIRO!A:G,6,FALSE)</f>
        <v>#N/A</v>
      </c>
      <c r="H1480" s="120" t="e">
        <f>VLOOKUP(B1480,CREDITO_FINANCEIRO!A:G,7,FALSE)</f>
        <v>#N/A</v>
      </c>
      <c r="I1480" s="91" t="e">
        <f>VLOOKUP(B1480,CREDITO_FINANCEIRO!A:K,10,FALSE)</f>
        <v>#N/A</v>
      </c>
      <c r="J1480" s="91" t="e">
        <f>VLOOKUP(B1480,CREDITO_FINANCEIRO!A:K,11,FALSE)</f>
        <v>#N/A</v>
      </c>
      <c r="K1480" s="91" t="e">
        <f>VLOOKUP(B1480,CREDITO_FINANCEIRO!A:L,12,FALSE)</f>
        <v>#N/A</v>
      </c>
      <c r="L1480" s="110" t="e">
        <f t="shared" si="230"/>
        <v>#N/A</v>
      </c>
      <c r="M1480" s="2" t="e">
        <f t="shared" si="231"/>
        <v>#N/A</v>
      </c>
      <c r="N1480" s="111" t="e">
        <f>VLOOKUP(Tabela4[[#This Row],[Proposta de Referência]],SIMP_CF!A:K,9,FALSE)</f>
        <v>#N/A</v>
      </c>
      <c r="O1480" s="111" t="e">
        <f>VLOOKUP(Tabela4[[#This Row],[Proposta de Referência]],SIMP_CF!A:K,8,FALSE)</f>
        <v>#N/A</v>
      </c>
      <c r="P1480" s="112" t="e">
        <f t="shared" si="232"/>
        <v>#N/A</v>
      </c>
      <c r="Q1480" s="112" t="e">
        <f t="shared" si="233"/>
        <v>#N/A</v>
      </c>
      <c r="R1480" t="e">
        <f t="shared" si="239"/>
        <v>#N/A</v>
      </c>
      <c r="S1480" s="108" t="e">
        <f t="shared" si="234"/>
        <v>#N/A</v>
      </c>
      <c r="T1480" s="108" t="e">
        <f t="shared" si="235"/>
        <v>#N/A</v>
      </c>
      <c r="U1480" s="110" t="e">
        <f t="shared" si="236"/>
        <v>#N/A</v>
      </c>
      <c r="V1480" t="e">
        <f t="shared" si="237"/>
        <v>#N/A</v>
      </c>
      <c r="W1480" t="str">
        <f t="shared" si="238"/>
        <v/>
      </c>
      <c r="X1480" s="24" t="str">
        <f>IFERROR(VLOOKUP(W1480,HOSPITAIS_COM_DIVIDAS!A:E,5,FALSE),"")</f>
        <v/>
      </c>
    </row>
    <row r="1481" spans="1:24" x14ac:dyDescent="0.25">
      <c r="A1481" s="52" t="str">
        <f>IFERROR((Tabela4[[#This Row],[Status da Proposta]]),"")</f>
        <v/>
      </c>
      <c r="B1481" s="121">
        <f>IFERROR((CREDITO_FINANCEIRO!A1481),"")</f>
        <v>0</v>
      </c>
      <c r="C1481" s="120" t="str">
        <f>IFERROR((VLOOKUP(B1481,CREDITO_FINANCEIRO!A:B,2,FALSE)),"")</f>
        <v/>
      </c>
      <c r="D1481" s="94" t="str">
        <f>IFERROR((VLOOKUP(B1481,CREDITO_FINANCEIRO!A:E,5,FALSE)),"")</f>
        <v/>
      </c>
      <c r="E1481" s="95" t="str">
        <f>IFERROR((VLOOKUP(B1481,CREDITO_FINANCEIRO!A:C,3,FALSE)),"")</f>
        <v/>
      </c>
      <c r="F1481" s="120" t="str">
        <f>IFERROR((VLOOKUP(B1481,CREDITO_FINANCEIRO!A:G,4,FALSE)),"")</f>
        <v/>
      </c>
      <c r="G1481" s="120" t="e">
        <f>VLOOKUP(B1481,CREDITO_FINANCEIRO!A:G,6,FALSE)</f>
        <v>#N/A</v>
      </c>
      <c r="H1481" s="120" t="e">
        <f>VLOOKUP(B1481,CREDITO_FINANCEIRO!A:G,7,FALSE)</f>
        <v>#N/A</v>
      </c>
      <c r="I1481" s="91" t="e">
        <f>VLOOKUP(B1481,CREDITO_FINANCEIRO!A:K,10,FALSE)</f>
        <v>#N/A</v>
      </c>
      <c r="J1481" s="91" t="e">
        <f>VLOOKUP(B1481,CREDITO_FINANCEIRO!A:K,11,FALSE)</f>
        <v>#N/A</v>
      </c>
      <c r="K1481" s="91" t="e">
        <f>VLOOKUP(B1481,CREDITO_FINANCEIRO!A:L,12,FALSE)</f>
        <v>#N/A</v>
      </c>
      <c r="L1481" s="110" t="e">
        <f t="shared" si="230"/>
        <v>#N/A</v>
      </c>
      <c r="M1481" s="2" t="e">
        <f t="shared" si="231"/>
        <v>#N/A</v>
      </c>
      <c r="N1481" s="111" t="e">
        <f>VLOOKUP(Tabela4[[#This Row],[Proposta de Referência]],SIMP_CF!A:K,9,FALSE)</f>
        <v>#N/A</v>
      </c>
      <c r="O1481" s="111" t="e">
        <f>VLOOKUP(Tabela4[[#This Row],[Proposta de Referência]],SIMP_CF!A:K,8,FALSE)</f>
        <v>#N/A</v>
      </c>
      <c r="P1481" s="112" t="e">
        <f t="shared" si="232"/>
        <v>#N/A</v>
      </c>
      <c r="Q1481" s="112" t="e">
        <f t="shared" si="233"/>
        <v>#N/A</v>
      </c>
      <c r="R1481" t="e">
        <f t="shared" si="239"/>
        <v>#N/A</v>
      </c>
      <c r="S1481" s="108" t="e">
        <f t="shared" si="234"/>
        <v>#N/A</v>
      </c>
      <c r="T1481" s="108" t="e">
        <f t="shared" si="235"/>
        <v>#N/A</v>
      </c>
      <c r="U1481" s="110" t="e">
        <f t="shared" si="236"/>
        <v>#N/A</v>
      </c>
      <c r="V1481" t="e">
        <f t="shared" si="237"/>
        <v>#N/A</v>
      </c>
      <c r="W1481" t="str">
        <f t="shared" si="238"/>
        <v/>
      </c>
      <c r="X1481" s="24" t="str">
        <f>IFERROR(VLOOKUP(W1481,HOSPITAIS_COM_DIVIDAS!A:E,5,FALSE),"")</f>
        <v/>
      </c>
    </row>
    <row r="1482" spans="1:24" x14ac:dyDescent="0.25">
      <c r="A1482" s="52" t="str">
        <f>IFERROR((Tabela4[[#This Row],[Status da Proposta]]),"")</f>
        <v/>
      </c>
      <c r="B1482" s="121">
        <f>IFERROR((CREDITO_FINANCEIRO!A1482),"")</f>
        <v>0</v>
      </c>
      <c r="C1482" s="120" t="str">
        <f>IFERROR((VLOOKUP(B1482,CREDITO_FINANCEIRO!A:B,2,FALSE)),"")</f>
        <v/>
      </c>
      <c r="D1482" s="94" t="str">
        <f>IFERROR((VLOOKUP(B1482,CREDITO_FINANCEIRO!A:E,5,FALSE)),"")</f>
        <v/>
      </c>
      <c r="E1482" s="95" t="str">
        <f>IFERROR((VLOOKUP(B1482,CREDITO_FINANCEIRO!A:C,3,FALSE)),"")</f>
        <v/>
      </c>
      <c r="F1482" s="120" t="str">
        <f>IFERROR((VLOOKUP(B1482,CREDITO_FINANCEIRO!A:G,4,FALSE)),"")</f>
        <v/>
      </c>
      <c r="G1482" s="120" t="e">
        <f>VLOOKUP(B1482,CREDITO_FINANCEIRO!A:G,6,FALSE)</f>
        <v>#N/A</v>
      </c>
      <c r="H1482" s="120" t="e">
        <f>VLOOKUP(B1482,CREDITO_FINANCEIRO!A:G,7,FALSE)</f>
        <v>#N/A</v>
      </c>
      <c r="I1482" s="91" t="e">
        <f>VLOOKUP(B1482,CREDITO_FINANCEIRO!A:K,10,FALSE)</f>
        <v>#N/A</v>
      </c>
      <c r="J1482" s="91" t="e">
        <f>VLOOKUP(B1482,CREDITO_FINANCEIRO!A:K,11,FALSE)</f>
        <v>#N/A</v>
      </c>
      <c r="K1482" s="91" t="e">
        <f>VLOOKUP(B1482,CREDITO_FINANCEIRO!A:L,12,FALSE)</f>
        <v>#N/A</v>
      </c>
      <c r="L1482" s="110" t="e">
        <f t="shared" si="230"/>
        <v>#N/A</v>
      </c>
      <c r="M1482" s="2" t="e">
        <f t="shared" si="231"/>
        <v>#N/A</v>
      </c>
      <c r="N1482" s="111" t="e">
        <f>VLOOKUP(Tabela4[[#This Row],[Proposta de Referência]],SIMP_CF!A:K,9,FALSE)</f>
        <v>#N/A</v>
      </c>
      <c r="O1482" s="111" t="e">
        <f>VLOOKUP(Tabela4[[#This Row],[Proposta de Referência]],SIMP_CF!A:K,8,FALSE)</f>
        <v>#N/A</v>
      </c>
      <c r="P1482" s="112" t="e">
        <f t="shared" si="232"/>
        <v>#N/A</v>
      </c>
      <c r="Q1482" s="112" t="e">
        <f t="shared" si="233"/>
        <v>#N/A</v>
      </c>
      <c r="R1482" t="e">
        <f t="shared" si="239"/>
        <v>#N/A</v>
      </c>
      <c r="S1482" s="108" t="e">
        <f t="shared" si="234"/>
        <v>#N/A</v>
      </c>
      <c r="T1482" s="108" t="e">
        <f t="shared" si="235"/>
        <v>#N/A</v>
      </c>
      <c r="U1482" s="110" t="e">
        <f t="shared" si="236"/>
        <v>#N/A</v>
      </c>
      <c r="V1482" t="e">
        <f t="shared" si="237"/>
        <v>#N/A</v>
      </c>
      <c r="W1482" t="str">
        <f t="shared" si="238"/>
        <v/>
      </c>
      <c r="X1482" s="24" t="str">
        <f>IFERROR(VLOOKUP(W1482,HOSPITAIS_COM_DIVIDAS!A:E,5,FALSE),"")</f>
        <v/>
      </c>
    </row>
    <row r="1483" spans="1:24" x14ac:dyDescent="0.25">
      <c r="A1483" s="52" t="str">
        <f>IFERROR((Tabela4[[#This Row],[Status da Proposta]]),"")</f>
        <v/>
      </c>
      <c r="B1483" s="121">
        <f>IFERROR((CREDITO_FINANCEIRO!A1483),"")</f>
        <v>0</v>
      </c>
      <c r="C1483" s="120" t="str">
        <f>IFERROR((VLOOKUP(B1483,CREDITO_FINANCEIRO!A:B,2,FALSE)),"")</f>
        <v/>
      </c>
      <c r="D1483" s="94" t="str">
        <f>IFERROR((VLOOKUP(B1483,CREDITO_FINANCEIRO!A:E,5,FALSE)),"")</f>
        <v/>
      </c>
      <c r="E1483" s="95" t="str">
        <f>IFERROR((VLOOKUP(B1483,CREDITO_FINANCEIRO!A:C,3,FALSE)),"")</f>
        <v/>
      </c>
      <c r="F1483" s="120" t="str">
        <f>IFERROR((VLOOKUP(B1483,CREDITO_FINANCEIRO!A:G,4,FALSE)),"")</f>
        <v/>
      </c>
      <c r="G1483" s="120" t="e">
        <f>VLOOKUP(B1483,CREDITO_FINANCEIRO!A:G,6,FALSE)</f>
        <v>#N/A</v>
      </c>
      <c r="H1483" s="120" t="e">
        <f>VLOOKUP(B1483,CREDITO_FINANCEIRO!A:G,7,FALSE)</f>
        <v>#N/A</v>
      </c>
      <c r="I1483" s="91" t="e">
        <f>VLOOKUP(B1483,CREDITO_FINANCEIRO!A:K,10,FALSE)</f>
        <v>#N/A</v>
      </c>
      <c r="J1483" s="91" t="e">
        <f>VLOOKUP(B1483,CREDITO_FINANCEIRO!A:K,11,FALSE)</f>
        <v>#N/A</v>
      </c>
      <c r="K1483" s="91" t="e">
        <f>VLOOKUP(B1483,CREDITO_FINANCEIRO!A:L,12,FALSE)</f>
        <v>#N/A</v>
      </c>
      <c r="L1483" s="110" t="e">
        <f t="shared" si="230"/>
        <v>#N/A</v>
      </c>
      <c r="M1483" s="2" t="e">
        <f t="shared" si="231"/>
        <v>#N/A</v>
      </c>
      <c r="N1483" s="111" t="e">
        <f>VLOOKUP(Tabela4[[#This Row],[Proposta de Referência]],SIMP_CF!A:K,9,FALSE)</f>
        <v>#N/A</v>
      </c>
      <c r="O1483" s="111" t="e">
        <f>VLOOKUP(Tabela4[[#This Row],[Proposta de Referência]],SIMP_CF!A:K,8,FALSE)</f>
        <v>#N/A</v>
      </c>
      <c r="P1483" s="112" t="e">
        <f t="shared" si="232"/>
        <v>#N/A</v>
      </c>
      <c r="Q1483" s="112" t="e">
        <f t="shared" si="233"/>
        <v>#N/A</v>
      </c>
      <c r="R1483" t="e">
        <f t="shared" si="239"/>
        <v>#N/A</v>
      </c>
      <c r="S1483" s="108" t="e">
        <f t="shared" si="234"/>
        <v>#N/A</v>
      </c>
      <c r="T1483" s="108" t="e">
        <f t="shared" si="235"/>
        <v>#N/A</v>
      </c>
      <c r="U1483" s="110" t="e">
        <f t="shared" si="236"/>
        <v>#N/A</v>
      </c>
      <c r="V1483" t="e">
        <f t="shared" si="237"/>
        <v>#N/A</v>
      </c>
      <c r="W1483" t="str">
        <f t="shared" si="238"/>
        <v/>
      </c>
      <c r="X1483" s="24" t="str">
        <f>IFERROR(VLOOKUP(W1483,HOSPITAIS_COM_DIVIDAS!A:E,5,FALSE),"")</f>
        <v/>
      </c>
    </row>
    <row r="1484" spans="1:24" x14ac:dyDescent="0.25">
      <c r="A1484" s="52" t="str">
        <f>IFERROR((Tabela4[[#This Row],[Status da Proposta]]),"")</f>
        <v/>
      </c>
      <c r="B1484" s="121">
        <f>IFERROR((CREDITO_FINANCEIRO!A1484),"")</f>
        <v>0</v>
      </c>
      <c r="C1484" s="120" t="str">
        <f>IFERROR((VLOOKUP(B1484,CREDITO_FINANCEIRO!A:B,2,FALSE)),"")</f>
        <v/>
      </c>
      <c r="D1484" s="94" t="str">
        <f>IFERROR((VLOOKUP(B1484,CREDITO_FINANCEIRO!A:E,5,FALSE)),"")</f>
        <v/>
      </c>
      <c r="E1484" s="95" t="str">
        <f>IFERROR((VLOOKUP(B1484,CREDITO_FINANCEIRO!A:C,3,FALSE)),"")</f>
        <v/>
      </c>
      <c r="F1484" s="120" t="str">
        <f>IFERROR((VLOOKUP(B1484,CREDITO_FINANCEIRO!A:G,4,FALSE)),"")</f>
        <v/>
      </c>
      <c r="G1484" s="120" t="e">
        <f>VLOOKUP(B1484,CREDITO_FINANCEIRO!A:G,6,FALSE)</f>
        <v>#N/A</v>
      </c>
      <c r="H1484" s="120" t="e">
        <f>VLOOKUP(B1484,CREDITO_FINANCEIRO!A:G,7,FALSE)</f>
        <v>#N/A</v>
      </c>
      <c r="I1484" s="91" t="e">
        <f>VLOOKUP(B1484,CREDITO_FINANCEIRO!A:K,10,FALSE)</f>
        <v>#N/A</v>
      </c>
      <c r="J1484" s="91" t="e">
        <f>VLOOKUP(B1484,CREDITO_FINANCEIRO!A:K,11,FALSE)</f>
        <v>#N/A</v>
      </c>
      <c r="K1484" s="91" t="e">
        <f>VLOOKUP(B1484,CREDITO_FINANCEIRO!A:L,12,FALSE)</f>
        <v>#N/A</v>
      </c>
      <c r="L1484" s="110" t="e">
        <f t="shared" si="230"/>
        <v>#N/A</v>
      </c>
      <c r="M1484" s="2" t="e">
        <f t="shared" si="231"/>
        <v>#N/A</v>
      </c>
      <c r="N1484" s="111" t="e">
        <f>VLOOKUP(Tabela4[[#This Row],[Proposta de Referência]],SIMP_CF!A:K,9,FALSE)</f>
        <v>#N/A</v>
      </c>
      <c r="O1484" s="111" t="e">
        <f>VLOOKUP(Tabela4[[#This Row],[Proposta de Referência]],SIMP_CF!A:K,8,FALSE)</f>
        <v>#N/A</v>
      </c>
      <c r="P1484" s="112" t="e">
        <f t="shared" si="232"/>
        <v>#N/A</v>
      </c>
      <c r="Q1484" s="112" t="e">
        <f t="shared" si="233"/>
        <v>#N/A</v>
      </c>
      <c r="R1484" t="e">
        <f t="shared" si="239"/>
        <v>#N/A</v>
      </c>
      <c r="S1484" s="108" t="e">
        <f t="shared" si="234"/>
        <v>#N/A</v>
      </c>
      <c r="T1484" s="108" t="e">
        <f t="shared" si="235"/>
        <v>#N/A</v>
      </c>
      <c r="U1484" s="110" t="e">
        <f t="shared" si="236"/>
        <v>#N/A</v>
      </c>
      <c r="V1484" t="e">
        <f t="shared" si="237"/>
        <v>#N/A</v>
      </c>
      <c r="W1484" t="str">
        <f t="shared" si="238"/>
        <v/>
      </c>
      <c r="X1484" s="24" t="str">
        <f>IFERROR(VLOOKUP(W1484,HOSPITAIS_COM_DIVIDAS!A:E,5,FALSE),"")</f>
        <v/>
      </c>
    </row>
    <row r="1485" spans="1:24" x14ac:dyDescent="0.25">
      <c r="A1485" s="52" t="str">
        <f>IFERROR((Tabela4[[#This Row],[Status da Proposta]]),"")</f>
        <v/>
      </c>
      <c r="B1485" s="121">
        <f>IFERROR((CREDITO_FINANCEIRO!A1485),"")</f>
        <v>0</v>
      </c>
      <c r="C1485" s="120" t="str">
        <f>IFERROR((VLOOKUP(B1485,CREDITO_FINANCEIRO!A:B,2,FALSE)),"")</f>
        <v/>
      </c>
      <c r="D1485" s="94" t="str">
        <f>IFERROR((VLOOKUP(B1485,CREDITO_FINANCEIRO!A:E,5,FALSE)),"")</f>
        <v/>
      </c>
      <c r="E1485" s="95" t="str">
        <f>IFERROR((VLOOKUP(B1485,CREDITO_FINANCEIRO!A:C,3,FALSE)),"")</f>
        <v/>
      </c>
      <c r="F1485" s="120" t="str">
        <f>IFERROR((VLOOKUP(B1485,CREDITO_FINANCEIRO!A:G,4,FALSE)),"")</f>
        <v/>
      </c>
      <c r="G1485" s="120" t="e">
        <f>VLOOKUP(B1485,CREDITO_FINANCEIRO!A:G,6,FALSE)</f>
        <v>#N/A</v>
      </c>
      <c r="H1485" s="120" t="e">
        <f>VLOOKUP(B1485,CREDITO_FINANCEIRO!A:G,7,FALSE)</f>
        <v>#N/A</v>
      </c>
      <c r="I1485" s="91" t="e">
        <f>VLOOKUP(B1485,CREDITO_FINANCEIRO!A:K,10,FALSE)</f>
        <v>#N/A</v>
      </c>
      <c r="J1485" s="91" t="e">
        <f>VLOOKUP(B1485,CREDITO_FINANCEIRO!A:K,11,FALSE)</f>
        <v>#N/A</v>
      </c>
      <c r="K1485" s="91" t="e">
        <f>VLOOKUP(B1485,CREDITO_FINANCEIRO!A:L,12,FALSE)</f>
        <v>#N/A</v>
      </c>
      <c r="L1485" s="110" t="e">
        <f t="shared" si="230"/>
        <v>#N/A</v>
      </c>
      <c r="M1485" s="2" t="e">
        <f t="shared" si="231"/>
        <v>#N/A</v>
      </c>
      <c r="N1485" s="111" t="e">
        <f>VLOOKUP(Tabela4[[#This Row],[Proposta de Referência]],SIMP_CF!A:K,9,FALSE)</f>
        <v>#N/A</v>
      </c>
      <c r="O1485" s="111" t="e">
        <f>VLOOKUP(Tabela4[[#This Row],[Proposta de Referência]],SIMP_CF!A:K,8,FALSE)</f>
        <v>#N/A</v>
      </c>
      <c r="P1485" s="112" t="e">
        <f t="shared" si="232"/>
        <v>#N/A</v>
      </c>
      <c r="Q1485" s="112" t="e">
        <f t="shared" si="233"/>
        <v>#N/A</v>
      </c>
      <c r="R1485" t="e">
        <f t="shared" si="239"/>
        <v>#N/A</v>
      </c>
      <c r="S1485" s="108" t="e">
        <f t="shared" si="234"/>
        <v>#N/A</v>
      </c>
      <c r="T1485" s="108" t="e">
        <f t="shared" si="235"/>
        <v>#N/A</v>
      </c>
      <c r="U1485" s="110" t="e">
        <f t="shared" si="236"/>
        <v>#N/A</v>
      </c>
      <c r="V1485" t="e">
        <f t="shared" si="237"/>
        <v>#N/A</v>
      </c>
      <c r="W1485" t="str">
        <f t="shared" si="238"/>
        <v/>
      </c>
      <c r="X1485" s="24" t="str">
        <f>IFERROR(VLOOKUP(W1485,HOSPITAIS_COM_DIVIDAS!A:E,5,FALSE),"")</f>
        <v/>
      </c>
    </row>
    <row r="1486" spans="1:24" x14ac:dyDescent="0.25">
      <c r="A1486" s="52" t="str">
        <f>IFERROR((Tabela4[[#This Row],[Status da Proposta]]),"")</f>
        <v/>
      </c>
      <c r="B1486" s="121">
        <f>IFERROR((CREDITO_FINANCEIRO!A1486),"")</f>
        <v>0</v>
      </c>
      <c r="C1486" s="120" t="str">
        <f>IFERROR((VLOOKUP(B1486,CREDITO_FINANCEIRO!A:B,2,FALSE)),"")</f>
        <v/>
      </c>
      <c r="D1486" s="94" t="str">
        <f>IFERROR((VLOOKUP(B1486,CREDITO_FINANCEIRO!A:E,5,FALSE)),"")</f>
        <v/>
      </c>
      <c r="E1486" s="95" t="str">
        <f>IFERROR((VLOOKUP(B1486,CREDITO_FINANCEIRO!A:C,3,FALSE)),"")</f>
        <v/>
      </c>
      <c r="F1486" s="120" t="str">
        <f>IFERROR((VLOOKUP(B1486,CREDITO_FINANCEIRO!A:G,4,FALSE)),"")</f>
        <v/>
      </c>
      <c r="G1486" s="120" t="e">
        <f>VLOOKUP(B1486,CREDITO_FINANCEIRO!A:G,6,FALSE)</f>
        <v>#N/A</v>
      </c>
      <c r="H1486" s="120" t="e">
        <f>VLOOKUP(B1486,CREDITO_FINANCEIRO!A:G,7,FALSE)</f>
        <v>#N/A</v>
      </c>
      <c r="I1486" s="91" t="e">
        <f>VLOOKUP(B1486,CREDITO_FINANCEIRO!A:K,10,FALSE)</f>
        <v>#N/A</v>
      </c>
      <c r="J1486" s="91" t="e">
        <f>VLOOKUP(B1486,CREDITO_FINANCEIRO!A:K,11,FALSE)</f>
        <v>#N/A</v>
      </c>
      <c r="K1486" s="91" t="e">
        <f>VLOOKUP(B1486,CREDITO_FINANCEIRO!A:L,12,FALSE)</f>
        <v>#N/A</v>
      </c>
      <c r="L1486" s="110" t="e">
        <f t="shared" si="230"/>
        <v>#N/A</v>
      </c>
      <c r="M1486" s="2" t="e">
        <f t="shared" si="231"/>
        <v>#N/A</v>
      </c>
      <c r="N1486" s="111" t="e">
        <f>VLOOKUP(Tabela4[[#This Row],[Proposta de Referência]],SIMP_CF!A:K,9,FALSE)</f>
        <v>#N/A</v>
      </c>
      <c r="O1486" s="111" t="e">
        <f>VLOOKUP(Tabela4[[#This Row],[Proposta de Referência]],SIMP_CF!A:K,8,FALSE)</f>
        <v>#N/A</v>
      </c>
      <c r="P1486" s="112" t="e">
        <f t="shared" si="232"/>
        <v>#N/A</v>
      </c>
      <c r="Q1486" s="112" t="e">
        <f t="shared" si="233"/>
        <v>#N/A</v>
      </c>
      <c r="R1486" t="e">
        <f t="shared" si="239"/>
        <v>#N/A</v>
      </c>
      <c r="S1486" s="108" t="e">
        <f t="shared" si="234"/>
        <v>#N/A</v>
      </c>
      <c r="T1486" s="108" t="e">
        <f t="shared" si="235"/>
        <v>#N/A</v>
      </c>
      <c r="U1486" s="110" t="e">
        <f t="shared" si="236"/>
        <v>#N/A</v>
      </c>
      <c r="V1486" t="e">
        <f t="shared" si="237"/>
        <v>#N/A</v>
      </c>
      <c r="W1486" t="str">
        <f t="shared" si="238"/>
        <v/>
      </c>
      <c r="X1486" s="24" t="str">
        <f>IFERROR(VLOOKUP(W1486,HOSPITAIS_COM_DIVIDAS!A:E,5,FALSE),"")</f>
        <v/>
      </c>
    </row>
    <row r="1487" spans="1:24" x14ac:dyDescent="0.25">
      <c r="A1487" s="52" t="str">
        <f>IFERROR((Tabela4[[#This Row],[Status da Proposta]]),"")</f>
        <v/>
      </c>
      <c r="B1487" s="121">
        <f>IFERROR((CREDITO_FINANCEIRO!A1487),"")</f>
        <v>0</v>
      </c>
      <c r="C1487" s="120" t="str">
        <f>IFERROR((VLOOKUP(B1487,CREDITO_FINANCEIRO!A:B,2,FALSE)),"")</f>
        <v/>
      </c>
      <c r="D1487" s="94" t="str">
        <f>IFERROR((VLOOKUP(B1487,CREDITO_FINANCEIRO!A:E,5,FALSE)),"")</f>
        <v/>
      </c>
      <c r="E1487" s="95" t="str">
        <f>IFERROR((VLOOKUP(B1487,CREDITO_FINANCEIRO!A:C,3,FALSE)),"")</f>
        <v/>
      </c>
      <c r="F1487" s="120" t="str">
        <f>IFERROR((VLOOKUP(B1487,CREDITO_FINANCEIRO!A:G,4,FALSE)),"")</f>
        <v/>
      </c>
      <c r="G1487" s="120" t="e">
        <f>VLOOKUP(B1487,CREDITO_FINANCEIRO!A:G,6,FALSE)</f>
        <v>#N/A</v>
      </c>
      <c r="H1487" s="120" t="e">
        <f>VLOOKUP(B1487,CREDITO_FINANCEIRO!A:G,7,FALSE)</f>
        <v>#N/A</v>
      </c>
      <c r="I1487" s="91" t="e">
        <f>VLOOKUP(B1487,CREDITO_FINANCEIRO!A:K,10,FALSE)</f>
        <v>#N/A</v>
      </c>
      <c r="J1487" s="91" t="e">
        <f>VLOOKUP(B1487,CREDITO_FINANCEIRO!A:K,11,FALSE)</f>
        <v>#N/A</v>
      </c>
      <c r="K1487" s="91" t="e">
        <f>VLOOKUP(B1487,CREDITO_FINANCEIRO!A:L,12,FALSE)</f>
        <v>#N/A</v>
      </c>
      <c r="L1487" s="110" t="e">
        <f t="shared" si="230"/>
        <v>#N/A</v>
      </c>
      <c r="M1487" s="2" t="e">
        <f t="shared" si="231"/>
        <v>#N/A</v>
      </c>
      <c r="N1487" s="111" t="e">
        <f>VLOOKUP(Tabela4[[#This Row],[Proposta de Referência]],SIMP_CF!A:K,9,FALSE)</f>
        <v>#N/A</v>
      </c>
      <c r="O1487" s="111" t="e">
        <f>VLOOKUP(Tabela4[[#This Row],[Proposta de Referência]],SIMP_CF!A:K,8,FALSE)</f>
        <v>#N/A</v>
      </c>
      <c r="P1487" s="112" t="e">
        <f t="shared" si="232"/>
        <v>#N/A</v>
      </c>
      <c r="Q1487" s="112" t="e">
        <f t="shared" si="233"/>
        <v>#N/A</v>
      </c>
      <c r="R1487" t="e">
        <f t="shared" si="239"/>
        <v>#N/A</v>
      </c>
      <c r="S1487" s="108" t="e">
        <f t="shared" si="234"/>
        <v>#N/A</v>
      </c>
      <c r="T1487" s="108" t="e">
        <f t="shared" si="235"/>
        <v>#N/A</v>
      </c>
      <c r="U1487" s="110" t="e">
        <f t="shared" si="236"/>
        <v>#N/A</v>
      </c>
      <c r="V1487" t="e">
        <f t="shared" si="237"/>
        <v>#N/A</v>
      </c>
      <c r="W1487" t="str">
        <f t="shared" si="238"/>
        <v/>
      </c>
      <c r="X1487" s="24" t="str">
        <f>IFERROR(VLOOKUP(W1487,HOSPITAIS_COM_DIVIDAS!A:E,5,FALSE),"")</f>
        <v/>
      </c>
    </row>
    <row r="1488" spans="1:24" x14ac:dyDescent="0.25">
      <c r="A1488" s="52" t="str">
        <f>IFERROR((Tabela4[[#This Row],[Status da Proposta]]),"")</f>
        <v/>
      </c>
      <c r="B1488" s="121">
        <f>IFERROR((CREDITO_FINANCEIRO!A1488),"")</f>
        <v>0</v>
      </c>
      <c r="C1488" s="120" t="str">
        <f>IFERROR((VLOOKUP(B1488,CREDITO_FINANCEIRO!A:B,2,FALSE)),"")</f>
        <v/>
      </c>
      <c r="D1488" s="94" t="str">
        <f>IFERROR((VLOOKUP(B1488,CREDITO_FINANCEIRO!A:E,5,FALSE)),"")</f>
        <v/>
      </c>
      <c r="E1488" s="95" t="str">
        <f>IFERROR((VLOOKUP(B1488,CREDITO_FINANCEIRO!A:C,3,FALSE)),"")</f>
        <v/>
      </c>
      <c r="F1488" s="120" t="str">
        <f>IFERROR((VLOOKUP(B1488,CREDITO_FINANCEIRO!A:G,4,FALSE)),"")</f>
        <v/>
      </c>
      <c r="G1488" s="120" t="e">
        <f>VLOOKUP(B1488,CREDITO_FINANCEIRO!A:G,6,FALSE)</f>
        <v>#N/A</v>
      </c>
      <c r="H1488" s="120" t="e">
        <f>VLOOKUP(B1488,CREDITO_FINANCEIRO!A:G,7,FALSE)</f>
        <v>#N/A</v>
      </c>
      <c r="I1488" s="91" t="e">
        <f>VLOOKUP(B1488,CREDITO_FINANCEIRO!A:K,10,FALSE)</f>
        <v>#N/A</v>
      </c>
      <c r="J1488" s="91" t="e">
        <f>VLOOKUP(B1488,CREDITO_FINANCEIRO!A:K,11,FALSE)</f>
        <v>#N/A</v>
      </c>
      <c r="K1488" s="91" t="e">
        <f>VLOOKUP(B1488,CREDITO_FINANCEIRO!A:L,12,FALSE)</f>
        <v>#N/A</v>
      </c>
      <c r="L1488" s="110" t="e">
        <f t="shared" si="230"/>
        <v>#N/A</v>
      </c>
      <c r="M1488" s="2" t="e">
        <f t="shared" si="231"/>
        <v>#N/A</v>
      </c>
      <c r="N1488" s="111" t="e">
        <f>VLOOKUP(Tabela4[[#This Row],[Proposta de Referência]],SIMP_CF!A:K,9,FALSE)</f>
        <v>#N/A</v>
      </c>
      <c r="O1488" s="111" t="e">
        <f>VLOOKUP(Tabela4[[#This Row],[Proposta de Referência]],SIMP_CF!A:K,8,FALSE)</f>
        <v>#N/A</v>
      </c>
      <c r="P1488" s="112" t="e">
        <f t="shared" si="232"/>
        <v>#N/A</v>
      </c>
      <c r="Q1488" s="112" t="e">
        <f t="shared" si="233"/>
        <v>#N/A</v>
      </c>
      <c r="R1488" t="e">
        <f t="shared" si="239"/>
        <v>#N/A</v>
      </c>
      <c r="S1488" s="108" t="e">
        <f t="shared" si="234"/>
        <v>#N/A</v>
      </c>
      <c r="T1488" s="108" t="e">
        <f t="shared" si="235"/>
        <v>#N/A</v>
      </c>
      <c r="U1488" s="110" t="e">
        <f t="shared" si="236"/>
        <v>#N/A</v>
      </c>
      <c r="V1488" t="e">
        <f t="shared" si="237"/>
        <v>#N/A</v>
      </c>
      <c r="W1488" t="str">
        <f t="shared" si="238"/>
        <v/>
      </c>
      <c r="X1488" s="24" t="str">
        <f>IFERROR(VLOOKUP(W1488,HOSPITAIS_COM_DIVIDAS!A:E,5,FALSE),"")</f>
        <v/>
      </c>
    </row>
    <row r="1489" spans="1:24" x14ac:dyDescent="0.25">
      <c r="A1489" s="52" t="str">
        <f>IFERROR((Tabela4[[#This Row],[Status da Proposta]]),"")</f>
        <v/>
      </c>
      <c r="B1489" s="121">
        <f>IFERROR((CREDITO_FINANCEIRO!A1489),"")</f>
        <v>0</v>
      </c>
      <c r="C1489" s="120" t="str">
        <f>IFERROR((VLOOKUP(B1489,CREDITO_FINANCEIRO!A:B,2,FALSE)),"")</f>
        <v/>
      </c>
      <c r="D1489" s="94" t="str">
        <f>IFERROR((VLOOKUP(B1489,CREDITO_FINANCEIRO!A:E,5,FALSE)),"")</f>
        <v/>
      </c>
      <c r="E1489" s="95" t="str">
        <f>IFERROR((VLOOKUP(B1489,CREDITO_FINANCEIRO!A:C,3,FALSE)),"")</f>
        <v/>
      </c>
      <c r="F1489" s="120" t="str">
        <f>IFERROR((VLOOKUP(B1489,CREDITO_FINANCEIRO!A:G,4,FALSE)),"")</f>
        <v/>
      </c>
      <c r="G1489" s="120" t="e">
        <f>VLOOKUP(B1489,CREDITO_FINANCEIRO!A:G,6,FALSE)</f>
        <v>#N/A</v>
      </c>
      <c r="H1489" s="120" t="e">
        <f>VLOOKUP(B1489,CREDITO_FINANCEIRO!A:G,7,FALSE)</f>
        <v>#N/A</v>
      </c>
      <c r="I1489" s="91" t="e">
        <f>VLOOKUP(B1489,CREDITO_FINANCEIRO!A:K,10,FALSE)</f>
        <v>#N/A</v>
      </c>
      <c r="J1489" s="91" t="e">
        <f>VLOOKUP(B1489,CREDITO_FINANCEIRO!A:K,11,FALSE)</f>
        <v>#N/A</v>
      </c>
      <c r="K1489" s="91" t="e">
        <f>VLOOKUP(B1489,CREDITO_FINANCEIRO!A:L,12,FALSE)</f>
        <v>#N/A</v>
      </c>
      <c r="L1489" s="110" t="e">
        <f t="shared" si="230"/>
        <v>#N/A</v>
      </c>
      <c r="M1489" s="2" t="e">
        <f t="shared" si="231"/>
        <v>#N/A</v>
      </c>
      <c r="N1489" s="111" t="e">
        <f>VLOOKUP(Tabela4[[#This Row],[Proposta de Referência]],SIMP_CF!A:K,9,FALSE)</f>
        <v>#N/A</v>
      </c>
      <c r="O1489" s="111" t="e">
        <f>VLOOKUP(Tabela4[[#This Row],[Proposta de Referência]],SIMP_CF!A:K,8,FALSE)</f>
        <v>#N/A</v>
      </c>
      <c r="P1489" s="112" t="e">
        <f t="shared" si="232"/>
        <v>#N/A</v>
      </c>
      <c r="Q1489" s="112" t="e">
        <f t="shared" si="233"/>
        <v>#N/A</v>
      </c>
      <c r="R1489" t="e">
        <f t="shared" si="239"/>
        <v>#N/A</v>
      </c>
      <c r="S1489" s="108" t="e">
        <f t="shared" si="234"/>
        <v>#N/A</v>
      </c>
      <c r="T1489" s="108" t="e">
        <f t="shared" si="235"/>
        <v>#N/A</v>
      </c>
      <c r="U1489" s="110" t="e">
        <f t="shared" si="236"/>
        <v>#N/A</v>
      </c>
      <c r="V1489" t="e">
        <f t="shared" si="237"/>
        <v>#N/A</v>
      </c>
      <c r="W1489" t="str">
        <f t="shared" si="238"/>
        <v/>
      </c>
      <c r="X1489" s="24" t="str">
        <f>IFERROR(VLOOKUP(W1489,HOSPITAIS_COM_DIVIDAS!A:E,5,FALSE),"")</f>
        <v/>
      </c>
    </row>
    <row r="1490" spans="1:24" x14ac:dyDescent="0.25">
      <c r="A1490" s="52" t="str">
        <f>IFERROR((Tabela4[[#This Row],[Status da Proposta]]),"")</f>
        <v/>
      </c>
      <c r="B1490" s="121">
        <f>IFERROR((CREDITO_FINANCEIRO!A1490),"")</f>
        <v>0</v>
      </c>
      <c r="C1490" s="120" t="str">
        <f>IFERROR((VLOOKUP(B1490,CREDITO_FINANCEIRO!A:B,2,FALSE)),"")</f>
        <v/>
      </c>
      <c r="D1490" s="94" t="str">
        <f>IFERROR((VLOOKUP(B1490,CREDITO_FINANCEIRO!A:E,5,FALSE)),"")</f>
        <v/>
      </c>
      <c r="E1490" s="95" t="str">
        <f>IFERROR((VLOOKUP(B1490,CREDITO_FINANCEIRO!A:C,3,FALSE)),"")</f>
        <v/>
      </c>
      <c r="F1490" s="120" t="str">
        <f>IFERROR((VLOOKUP(B1490,CREDITO_FINANCEIRO!A:G,4,FALSE)),"")</f>
        <v/>
      </c>
      <c r="G1490" s="120" t="e">
        <f>VLOOKUP(B1490,CREDITO_FINANCEIRO!A:G,6,FALSE)</f>
        <v>#N/A</v>
      </c>
      <c r="H1490" s="120" t="e">
        <f>VLOOKUP(B1490,CREDITO_FINANCEIRO!A:G,7,FALSE)</f>
        <v>#N/A</v>
      </c>
      <c r="I1490" s="91" t="e">
        <f>VLOOKUP(B1490,CREDITO_FINANCEIRO!A:K,10,FALSE)</f>
        <v>#N/A</v>
      </c>
      <c r="J1490" s="91" t="e">
        <f>VLOOKUP(B1490,CREDITO_FINANCEIRO!A:K,11,FALSE)</f>
        <v>#N/A</v>
      </c>
      <c r="K1490" s="91" t="e">
        <f>VLOOKUP(B1490,CREDITO_FINANCEIRO!A:L,12,FALSE)</f>
        <v>#N/A</v>
      </c>
      <c r="L1490" s="110" t="e">
        <f t="shared" si="230"/>
        <v>#N/A</v>
      </c>
      <c r="M1490" s="2" t="e">
        <f t="shared" si="231"/>
        <v>#N/A</v>
      </c>
      <c r="N1490" s="111" t="e">
        <f>VLOOKUP(Tabela4[[#This Row],[Proposta de Referência]],SIMP_CF!A:K,9,FALSE)</f>
        <v>#N/A</v>
      </c>
      <c r="O1490" s="111" t="e">
        <f>VLOOKUP(Tabela4[[#This Row],[Proposta de Referência]],SIMP_CF!A:K,8,FALSE)</f>
        <v>#N/A</v>
      </c>
      <c r="P1490" s="112" t="e">
        <f t="shared" si="232"/>
        <v>#N/A</v>
      </c>
      <c r="Q1490" s="112" t="e">
        <f t="shared" si="233"/>
        <v>#N/A</v>
      </c>
      <c r="R1490" t="e">
        <f t="shared" si="239"/>
        <v>#N/A</v>
      </c>
      <c r="S1490" s="108" t="e">
        <f t="shared" si="234"/>
        <v>#N/A</v>
      </c>
      <c r="T1490" s="108" t="e">
        <f t="shared" si="235"/>
        <v>#N/A</v>
      </c>
      <c r="U1490" s="110" t="e">
        <f t="shared" si="236"/>
        <v>#N/A</v>
      </c>
      <c r="V1490" t="e">
        <f t="shared" si="237"/>
        <v>#N/A</v>
      </c>
      <c r="W1490" t="str">
        <f t="shared" si="238"/>
        <v/>
      </c>
      <c r="X1490" s="24" t="str">
        <f>IFERROR(VLOOKUP(W1490,HOSPITAIS_COM_DIVIDAS!A:E,5,FALSE),"")</f>
        <v/>
      </c>
    </row>
    <row r="1491" spans="1:24" x14ac:dyDescent="0.25">
      <c r="A1491" s="52" t="str">
        <f>IFERROR((Tabela4[[#This Row],[Status da Proposta]]),"")</f>
        <v/>
      </c>
      <c r="B1491" s="121">
        <f>IFERROR((CREDITO_FINANCEIRO!A1491),"")</f>
        <v>0</v>
      </c>
      <c r="C1491" s="120" t="str">
        <f>IFERROR((VLOOKUP(B1491,CREDITO_FINANCEIRO!A:B,2,FALSE)),"")</f>
        <v/>
      </c>
      <c r="D1491" s="94" t="str">
        <f>IFERROR((VLOOKUP(B1491,CREDITO_FINANCEIRO!A:E,5,FALSE)),"")</f>
        <v/>
      </c>
      <c r="E1491" s="95" t="str">
        <f>IFERROR((VLOOKUP(B1491,CREDITO_FINANCEIRO!A:C,3,FALSE)),"")</f>
        <v/>
      </c>
      <c r="F1491" s="120" t="str">
        <f>IFERROR((VLOOKUP(B1491,CREDITO_FINANCEIRO!A:G,4,FALSE)),"")</f>
        <v/>
      </c>
      <c r="G1491" s="120" t="e">
        <f>VLOOKUP(B1491,CREDITO_FINANCEIRO!A:G,6,FALSE)</f>
        <v>#N/A</v>
      </c>
      <c r="H1491" s="120" t="e">
        <f>VLOOKUP(B1491,CREDITO_FINANCEIRO!A:G,7,FALSE)</f>
        <v>#N/A</v>
      </c>
      <c r="I1491" s="91" t="e">
        <f>VLOOKUP(B1491,CREDITO_FINANCEIRO!A:K,10,FALSE)</f>
        <v>#N/A</v>
      </c>
      <c r="J1491" s="91" t="e">
        <f>VLOOKUP(B1491,CREDITO_FINANCEIRO!A:K,11,FALSE)</f>
        <v>#N/A</v>
      </c>
      <c r="K1491" s="91" t="e">
        <f>VLOOKUP(B1491,CREDITO_FINANCEIRO!A:L,12,FALSE)</f>
        <v>#N/A</v>
      </c>
      <c r="L1491" s="110" t="e">
        <f t="shared" si="230"/>
        <v>#N/A</v>
      </c>
      <c r="M1491" s="2" t="e">
        <f t="shared" si="231"/>
        <v>#N/A</v>
      </c>
      <c r="N1491" s="111" t="e">
        <f>VLOOKUP(Tabela4[[#This Row],[Proposta de Referência]],SIMP_CF!A:K,9,FALSE)</f>
        <v>#N/A</v>
      </c>
      <c r="O1491" s="111" t="e">
        <f>VLOOKUP(Tabela4[[#This Row],[Proposta de Referência]],SIMP_CF!A:K,8,FALSE)</f>
        <v>#N/A</v>
      </c>
      <c r="P1491" s="112" t="e">
        <f t="shared" si="232"/>
        <v>#N/A</v>
      </c>
      <c r="Q1491" s="112" t="e">
        <f t="shared" si="233"/>
        <v>#N/A</v>
      </c>
      <c r="R1491" t="e">
        <f t="shared" si="239"/>
        <v>#N/A</v>
      </c>
      <c r="S1491" s="108" t="e">
        <f t="shared" si="234"/>
        <v>#N/A</v>
      </c>
      <c r="T1491" s="108" t="e">
        <f t="shared" si="235"/>
        <v>#N/A</v>
      </c>
      <c r="U1491" s="110" t="e">
        <f t="shared" si="236"/>
        <v>#N/A</v>
      </c>
      <c r="V1491" t="e">
        <f t="shared" si="237"/>
        <v>#N/A</v>
      </c>
      <c r="W1491" t="str">
        <f t="shared" si="238"/>
        <v/>
      </c>
      <c r="X1491" s="24" t="str">
        <f>IFERROR(VLOOKUP(W1491,HOSPITAIS_COM_DIVIDAS!A:E,5,FALSE),"")</f>
        <v/>
      </c>
    </row>
    <row r="1492" spans="1:24" x14ac:dyDescent="0.25">
      <c r="A1492" s="52" t="str">
        <f>IFERROR((Tabela4[[#This Row],[Status da Proposta]]),"")</f>
        <v/>
      </c>
      <c r="B1492" s="121">
        <f>IFERROR((CREDITO_FINANCEIRO!A1492),"")</f>
        <v>0</v>
      </c>
      <c r="C1492" s="120" t="str">
        <f>IFERROR((VLOOKUP(B1492,CREDITO_FINANCEIRO!A:B,2,FALSE)),"")</f>
        <v/>
      </c>
      <c r="D1492" s="94" t="str">
        <f>IFERROR((VLOOKUP(B1492,CREDITO_FINANCEIRO!A:E,5,FALSE)),"")</f>
        <v/>
      </c>
      <c r="E1492" s="95" t="str">
        <f>IFERROR((VLOOKUP(B1492,CREDITO_FINANCEIRO!A:C,3,FALSE)),"")</f>
        <v/>
      </c>
      <c r="F1492" s="120" t="str">
        <f>IFERROR((VLOOKUP(B1492,CREDITO_FINANCEIRO!A:G,4,FALSE)),"")</f>
        <v/>
      </c>
      <c r="G1492" s="120" t="e">
        <f>VLOOKUP(B1492,CREDITO_FINANCEIRO!A:G,6,FALSE)</f>
        <v>#N/A</v>
      </c>
      <c r="H1492" s="120" t="e">
        <f>VLOOKUP(B1492,CREDITO_FINANCEIRO!A:G,7,FALSE)</f>
        <v>#N/A</v>
      </c>
      <c r="I1492" s="91" t="e">
        <f>VLOOKUP(B1492,CREDITO_FINANCEIRO!A:K,10,FALSE)</f>
        <v>#N/A</v>
      </c>
      <c r="J1492" s="91" t="e">
        <f>VLOOKUP(B1492,CREDITO_FINANCEIRO!A:K,11,FALSE)</f>
        <v>#N/A</v>
      </c>
      <c r="K1492" s="91" t="e">
        <f>VLOOKUP(B1492,CREDITO_FINANCEIRO!A:L,12,FALSE)</f>
        <v>#N/A</v>
      </c>
      <c r="L1492" s="110" t="e">
        <f t="shared" si="230"/>
        <v>#N/A</v>
      </c>
      <c r="M1492" s="2" t="e">
        <f t="shared" si="231"/>
        <v>#N/A</v>
      </c>
      <c r="N1492" s="111" t="e">
        <f>VLOOKUP(Tabela4[[#This Row],[Proposta de Referência]],SIMP_CF!A:K,9,FALSE)</f>
        <v>#N/A</v>
      </c>
      <c r="O1492" s="111" t="e">
        <f>VLOOKUP(Tabela4[[#This Row],[Proposta de Referência]],SIMP_CF!A:K,8,FALSE)</f>
        <v>#N/A</v>
      </c>
      <c r="P1492" s="112" t="e">
        <f t="shared" si="232"/>
        <v>#N/A</v>
      </c>
      <c r="Q1492" s="112" t="e">
        <f t="shared" si="233"/>
        <v>#N/A</v>
      </c>
      <c r="R1492" t="e">
        <f t="shared" si="239"/>
        <v>#N/A</v>
      </c>
      <c r="S1492" s="108" t="e">
        <f t="shared" si="234"/>
        <v>#N/A</v>
      </c>
      <c r="T1492" s="108" t="e">
        <f t="shared" si="235"/>
        <v>#N/A</v>
      </c>
      <c r="U1492" s="110" t="e">
        <f t="shared" si="236"/>
        <v>#N/A</v>
      </c>
      <c r="V1492" t="e">
        <f t="shared" si="237"/>
        <v>#N/A</v>
      </c>
      <c r="W1492" t="str">
        <f t="shared" si="238"/>
        <v/>
      </c>
      <c r="X1492" s="24" t="str">
        <f>IFERROR(VLOOKUP(W1492,HOSPITAIS_COM_DIVIDAS!A:E,5,FALSE),"")</f>
        <v/>
      </c>
    </row>
    <row r="1493" spans="1:24" x14ac:dyDescent="0.25">
      <c r="A1493" s="52" t="str">
        <f>IFERROR((Tabela4[[#This Row],[Status da Proposta]]),"")</f>
        <v/>
      </c>
      <c r="B1493" s="121">
        <f>IFERROR((CREDITO_FINANCEIRO!A1493),"")</f>
        <v>0</v>
      </c>
      <c r="C1493" s="120" t="str">
        <f>IFERROR((VLOOKUP(B1493,CREDITO_FINANCEIRO!A:B,2,FALSE)),"")</f>
        <v/>
      </c>
      <c r="D1493" s="94" t="str">
        <f>IFERROR((VLOOKUP(B1493,CREDITO_FINANCEIRO!A:E,5,FALSE)),"")</f>
        <v/>
      </c>
      <c r="E1493" s="95" t="str">
        <f>IFERROR((VLOOKUP(B1493,CREDITO_FINANCEIRO!A:C,3,FALSE)),"")</f>
        <v/>
      </c>
      <c r="F1493" s="120" t="str">
        <f>IFERROR((VLOOKUP(B1493,CREDITO_FINANCEIRO!A:G,4,FALSE)),"")</f>
        <v/>
      </c>
      <c r="G1493" s="120" t="e">
        <f>VLOOKUP(B1493,CREDITO_FINANCEIRO!A:G,6,FALSE)</f>
        <v>#N/A</v>
      </c>
      <c r="H1493" s="120" t="e">
        <f>VLOOKUP(B1493,CREDITO_FINANCEIRO!A:G,7,FALSE)</f>
        <v>#N/A</v>
      </c>
      <c r="I1493" s="91" t="e">
        <f>VLOOKUP(B1493,CREDITO_FINANCEIRO!A:K,10,FALSE)</f>
        <v>#N/A</v>
      </c>
      <c r="J1493" s="91" t="e">
        <f>VLOOKUP(B1493,CREDITO_FINANCEIRO!A:K,11,FALSE)</f>
        <v>#N/A</v>
      </c>
      <c r="K1493" s="91" t="e">
        <f>VLOOKUP(B1493,CREDITO_FINANCEIRO!A:L,12,FALSE)</f>
        <v>#N/A</v>
      </c>
      <c r="L1493" s="110" t="e">
        <f t="shared" si="230"/>
        <v>#N/A</v>
      </c>
      <c r="M1493" s="2" t="e">
        <f t="shared" si="231"/>
        <v>#N/A</v>
      </c>
      <c r="N1493" s="111" t="e">
        <f>VLOOKUP(Tabela4[[#This Row],[Proposta de Referência]],SIMP_CF!A:K,9,FALSE)</f>
        <v>#N/A</v>
      </c>
      <c r="O1493" s="111" t="e">
        <f>VLOOKUP(Tabela4[[#This Row],[Proposta de Referência]],SIMP_CF!A:K,8,FALSE)</f>
        <v>#N/A</v>
      </c>
      <c r="P1493" s="112" t="e">
        <f t="shared" si="232"/>
        <v>#N/A</v>
      </c>
      <c r="Q1493" s="112" t="e">
        <f t="shared" si="233"/>
        <v>#N/A</v>
      </c>
      <c r="R1493" t="e">
        <f t="shared" si="239"/>
        <v>#N/A</v>
      </c>
      <c r="S1493" s="108" t="e">
        <f t="shared" si="234"/>
        <v>#N/A</v>
      </c>
      <c r="T1493" s="108" t="e">
        <f t="shared" si="235"/>
        <v>#N/A</v>
      </c>
      <c r="U1493" s="110" t="e">
        <f t="shared" si="236"/>
        <v>#N/A</v>
      </c>
      <c r="V1493" t="e">
        <f t="shared" si="237"/>
        <v>#N/A</v>
      </c>
      <c r="W1493" t="str">
        <f t="shared" si="238"/>
        <v/>
      </c>
      <c r="X1493" s="24" t="str">
        <f>IFERROR(VLOOKUP(W1493,HOSPITAIS_COM_DIVIDAS!A:E,5,FALSE),"")</f>
        <v/>
      </c>
    </row>
    <row r="1494" spans="1:24" x14ac:dyDescent="0.25">
      <c r="A1494" s="52" t="str">
        <f>IFERROR((Tabela4[[#This Row],[Status da Proposta]]),"")</f>
        <v/>
      </c>
      <c r="B1494" s="121">
        <f>IFERROR((CREDITO_FINANCEIRO!A1494),"")</f>
        <v>0</v>
      </c>
      <c r="C1494" s="120" t="str">
        <f>IFERROR((VLOOKUP(B1494,CREDITO_FINANCEIRO!A:B,2,FALSE)),"")</f>
        <v/>
      </c>
      <c r="D1494" s="94" t="str">
        <f>IFERROR((VLOOKUP(B1494,CREDITO_FINANCEIRO!A:E,5,FALSE)),"")</f>
        <v/>
      </c>
      <c r="E1494" s="95" t="str">
        <f>IFERROR((VLOOKUP(B1494,CREDITO_FINANCEIRO!A:C,3,FALSE)),"")</f>
        <v/>
      </c>
      <c r="F1494" s="120" t="str">
        <f>IFERROR((VLOOKUP(B1494,CREDITO_FINANCEIRO!A:G,4,FALSE)),"")</f>
        <v/>
      </c>
      <c r="G1494" s="120" t="e">
        <f>VLOOKUP(B1494,CREDITO_FINANCEIRO!A:G,6,FALSE)</f>
        <v>#N/A</v>
      </c>
      <c r="H1494" s="120" t="e">
        <f>VLOOKUP(B1494,CREDITO_FINANCEIRO!A:G,7,FALSE)</f>
        <v>#N/A</v>
      </c>
      <c r="I1494" s="91" t="e">
        <f>VLOOKUP(B1494,CREDITO_FINANCEIRO!A:K,10,FALSE)</f>
        <v>#N/A</v>
      </c>
      <c r="J1494" s="91" t="e">
        <f>VLOOKUP(B1494,CREDITO_FINANCEIRO!A:K,11,FALSE)</f>
        <v>#N/A</v>
      </c>
      <c r="K1494" s="91" t="e">
        <f>VLOOKUP(B1494,CREDITO_FINANCEIRO!A:L,12,FALSE)</f>
        <v>#N/A</v>
      </c>
      <c r="L1494" s="110" t="e">
        <f t="shared" si="230"/>
        <v>#N/A</v>
      </c>
      <c r="M1494" s="2" t="e">
        <f t="shared" si="231"/>
        <v>#N/A</v>
      </c>
      <c r="N1494" s="111" t="e">
        <f>VLOOKUP(Tabela4[[#This Row],[Proposta de Referência]],SIMP_CF!A:K,9,FALSE)</f>
        <v>#N/A</v>
      </c>
      <c r="O1494" s="111" t="e">
        <f>VLOOKUP(Tabela4[[#This Row],[Proposta de Referência]],SIMP_CF!A:K,8,FALSE)</f>
        <v>#N/A</v>
      </c>
      <c r="P1494" s="112" t="e">
        <f t="shared" si="232"/>
        <v>#N/A</v>
      </c>
      <c r="Q1494" s="112" t="e">
        <f t="shared" si="233"/>
        <v>#N/A</v>
      </c>
      <c r="R1494" t="e">
        <f t="shared" si="239"/>
        <v>#N/A</v>
      </c>
      <c r="S1494" s="108" t="e">
        <f t="shared" si="234"/>
        <v>#N/A</v>
      </c>
      <c r="T1494" s="108" t="e">
        <f t="shared" si="235"/>
        <v>#N/A</v>
      </c>
      <c r="U1494" s="110" t="e">
        <f t="shared" si="236"/>
        <v>#N/A</v>
      </c>
      <c r="V1494" t="e">
        <f t="shared" si="237"/>
        <v>#N/A</v>
      </c>
      <c r="W1494" t="str">
        <f t="shared" si="238"/>
        <v/>
      </c>
      <c r="X1494" s="24" t="str">
        <f>IFERROR(VLOOKUP(W1494,HOSPITAIS_COM_DIVIDAS!A:E,5,FALSE),"")</f>
        <v/>
      </c>
    </row>
    <row r="1495" spans="1:24" x14ac:dyDescent="0.25">
      <c r="A1495" s="52" t="str">
        <f>IFERROR((Tabela4[[#This Row],[Status da Proposta]]),"")</f>
        <v/>
      </c>
      <c r="B1495" s="121">
        <f>IFERROR((CREDITO_FINANCEIRO!A1495),"")</f>
        <v>0</v>
      </c>
      <c r="C1495" s="120" t="str">
        <f>IFERROR((VLOOKUP(B1495,CREDITO_FINANCEIRO!A:B,2,FALSE)),"")</f>
        <v/>
      </c>
      <c r="D1495" s="94" t="str">
        <f>IFERROR((VLOOKUP(B1495,CREDITO_FINANCEIRO!A:E,5,FALSE)),"")</f>
        <v/>
      </c>
      <c r="E1495" s="95" t="str">
        <f>IFERROR((VLOOKUP(B1495,CREDITO_FINANCEIRO!A:C,3,FALSE)),"")</f>
        <v/>
      </c>
      <c r="F1495" s="120" t="str">
        <f>IFERROR((VLOOKUP(B1495,CREDITO_FINANCEIRO!A:G,4,FALSE)),"")</f>
        <v/>
      </c>
      <c r="G1495" s="120" t="e">
        <f>VLOOKUP(B1495,CREDITO_FINANCEIRO!A:G,6,FALSE)</f>
        <v>#N/A</v>
      </c>
      <c r="H1495" s="120" t="e">
        <f>VLOOKUP(B1495,CREDITO_FINANCEIRO!A:G,7,FALSE)</f>
        <v>#N/A</v>
      </c>
      <c r="I1495" s="91" t="e">
        <f>VLOOKUP(B1495,CREDITO_FINANCEIRO!A:K,10,FALSE)</f>
        <v>#N/A</v>
      </c>
      <c r="J1495" s="91" t="e">
        <f>VLOOKUP(B1495,CREDITO_FINANCEIRO!A:K,11,FALSE)</f>
        <v>#N/A</v>
      </c>
      <c r="K1495" s="91" t="e">
        <f>VLOOKUP(B1495,CREDITO_FINANCEIRO!A:L,12,FALSE)</f>
        <v>#N/A</v>
      </c>
      <c r="L1495" s="110" t="e">
        <f t="shared" si="230"/>
        <v>#N/A</v>
      </c>
      <c r="M1495" s="2" t="e">
        <f t="shared" si="231"/>
        <v>#N/A</v>
      </c>
      <c r="N1495" s="111" t="e">
        <f>VLOOKUP(Tabela4[[#This Row],[Proposta de Referência]],SIMP_CF!A:K,9,FALSE)</f>
        <v>#N/A</v>
      </c>
      <c r="O1495" s="111" t="e">
        <f>VLOOKUP(Tabela4[[#This Row],[Proposta de Referência]],SIMP_CF!A:K,8,FALSE)</f>
        <v>#N/A</v>
      </c>
      <c r="P1495" s="112" t="e">
        <f t="shared" si="232"/>
        <v>#N/A</v>
      </c>
      <c r="Q1495" s="112" t="e">
        <f t="shared" si="233"/>
        <v>#N/A</v>
      </c>
      <c r="R1495" t="e">
        <f t="shared" si="239"/>
        <v>#N/A</v>
      </c>
      <c r="S1495" s="108" t="e">
        <f t="shared" si="234"/>
        <v>#N/A</v>
      </c>
      <c r="T1495" s="108" t="e">
        <f t="shared" si="235"/>
        <v>#N/A</v>
      </c>
      <c r="U1495" s="110" t="e">
        <f t="shared" si="236"/>
        <v>#N/A</v>
      </c>
      <c r="V1495" t="e">
        <f t="shared" si="237"/>
        <v>#N/A</v>
      </c>
      <c r="W1495" t="str">
        <f t="shared" si="238"/>
        <v/>
      </c>
      <c r="X1495" s="24" t="str">
        <f>IFERROR(VLOOKUP(W1495,HOSPITAIS_COM_DIVIDAS!A:E,5,FALSE),"")</f>
        <v/>
      </c>
    </row>
    <row r="1496" spans="1:24" x14ac:dyDescent="0.25">
      <c r="A1496" s="52" t="str">
        <f>IFERROR((Tabela4[[#This Row],[Status da Proposta]]),"")</f>
        <v/>
      </c>
      <c r="B1496" s="121">
        <f>IFERROR((CREDITO_FINANCEIRO!A1496),"")</f>
        <v>0</v>
      </c>
      <c r="C1496" s="120" t="str">
        <f>IFERROR((VLOOKUP(B1496,CREDITO_FINANCEIRO!A:B,2,FALSE)),"")</f>
        <v/>
      </c>
      <c r="D1496" s="94" t="str">
        <f>IFERROR((VLOOKUP(B1496,CREDITO_FINANCEIRO!A:E,5,FALSE)),"")</f>
        <v/>
      </c>
      <c r="E1496" s="95" t="str">
        <f>IFERROR((VLOOKUP(B1496,CREDITO_FINANCEIRO!A:C,3,FALSE)),"")</f>
        <v/>
      </c>
      <c r="F1496" s="120" t="str">
        <f>IFERROR((VLOOKUP(B1496,CREDITO_FINANCEIRO!A:G,4,FALSE)),"")</f>
        <v/>
      </c>
      <c r="G1496" s="120" t="e">
        <f>VLOOKUP(B1496,CREDITO_FINANCEIRO!A:G,6,FALSE)</f>
        <v>#N/A</v>
      </c>
      <c r="H1496" s="120" t="e">
        <f>VLOOKUP(B1496,CREDITO_FINANCEIRO!A:G,7,FALSE)</f>
        <v>#N/A</v>
      </c>
      <c r="I1496" s="91" t="e">
        <f>VLOOKUP(B1496,CREDITO_FINANCEIRO!A:K,10,FALSE)</f>
        <v>#N/A</v>
      </c>
      <c r="J1496" s="91" t="e">
        <f>VLOOKUP(B1496,CREDITO_FINANCEIRO!A:K,11,FALSE)</f>
        <v>#N/A</v>
      </c>
      <c r="K1496" s="91" t="e">
        <f>VLOOKUP(B1496,CREDITO_FINANCEIRO!A:L,12,FALSE)</f>
        <v>#N/A</v>
      </c>
      <c r="L1496" s="110" t="e">
        <f t="shared" si="230"/>
        <v>#N/A</v>
      </c>
      <c r="M1496" s="2" t="e">
        <f t="shared" si="231"/>
        <v>#N/A</v>
      </c>
      <c r="N1496" s="111" t="e">
        <f>VLOOKUP(Tabela4[[#This Row],[Proposta de Referência]],SIMP_CF!A:K,9,FALSE)</f>
        <v>#N/A</v>
      </c>
      <c r="O1496" s="111" t="e">
        <f>VLOOKUP(Tabela4[[#This Row],[Proposta de Referência]],SIMP_CF!A:K,8,FALSE)</f>
        <v>#N/A</v>
      </c>
      <c r="P1496" s="112" t="e">
        <f t="shared" si="232"/>
        <v>#N/A</v>
      </c>
      <c r="Q1496" s="112" t="e">
        <f t="shared" si="233"/>
        <v>#N/A</v>
      </c>
      <c r="R1496" t="e">
        <f t="shared" si="239"/>
        <v>#N/A</v>
      </c>
      <c r="S1496" s="108" t="e">
        <f t="shared" si="234"/>
        <v>#N/A</v>
      </c>
      <c r="T1496" s="108" t="e">
        <f t="shared" si="235"/>
        <v>#N/A</v>
      </c>
      <c r="U1496" s="110" t="e">
        <f t="shared" si="236"/>
        <v>#N/A</v>
      </c>
      <c r="V1496" t="e">
        <f t="shared" si="237"/>
        <v>#N/A</v>
      </c>
      <c r="W1496" t="str">
        <f t="shared" si="238"/>
        <v/>
      </c>
      <c r="X1496" s="24" t="str">
        <f>IFERROR(VLOOKUP(W1496,HOSPITAIS_COM_DIVIDAS!A:E,5,FALSE),"")</f>
        <v/>
      </c>
    </row>
    <row r="1497" spans="1:24" x14ac:dyDescent="0.25">
      <c r="A1497" s="52" t="str">
        <f>IFERROR((Tabela4[[#This Row],[Status da Proposta]]),"")</f>
        <v/>
      </c>
      <c r="B1497" s="121">
        <f>IFERROR((CREDITO_FINANCEIRO!A1497),"")</f>
        <v>0</v>
      </c>
      <c r="C1497" s="120" t="str">
        <f>IFERROR((VLOOKUP(B1497,CREDITO_FINANCEIRO!A:B,2,FALSE)),"")</f>
        <v/>
      </c>
      <c r="D1497" s="94" t="str">
        <f>IFERROR((VLOOKUP(B1497,CREDITO_FINANCEIRO!A:E,5,FALSE)),"")</f>
        <v/>
      </c>
      <c r="E1497" s="95" t="str">
        <f>IFERROR((VLOOKUP(B1497,CREDITO_FINANCEIRO!A:C,3,FALSE)),"")</f>
        <v/>
      </c>
      <c r="F1497" s="120" t="str">
        <f>IFERROR((VLOOKUP(B1497,CREDITO_FINANCEIRO!A:G,4,FALSE)),"")</f>
        <v/>
      </c>
      <c r="G1497" s="120" t="e">
        <f>VLOOKUP(B1497,CREDITO_FINANCEIRO!A:G,6,FALSE)</f>
        <v>#N/A</v>
      </c>
      <c r="H1497" s="120" t="e">
        <f>VLOOKUP(B1497,CREDITO_FINANCEIRO!A:G,7,FALSE)</f>
        <v>#N/A</v>
      </c>
      <c r="I1497" s="91" t="e">
        <f>VLOOKUP(B1497,CREDITO_FINANCEIRO!A:K,10,FALSE)</f>
        <v>#N/A</v>
      </c>
      <c r="J1497" s="91" t="e">
        <f>VLOOKUP(B1497,CREDITO_FINANCEIRO!A:K,11,FALSE)</f>
        <v>#N/A</v>
      </c>
      <c r="K1497" s="91" t="e">
        <f>VLOOKUP(B1497,CREDITO_FINANCEIRO!A:L,12,FALSE)</f>
        <v>#N/A</v>
      </c>
      <c r="L1497" s="110" t="e">
        <f t="shared" si="230"/>
        <v>#N/A</v>
      </c>
      <c r="M1497" s="2" t="e">
        <f t="shared" si="231"/>
        <v>#N/A</v>
      </c>
      <c r="N1497" s="111" t="e">
        <f>VLOOKUP(Tabela4[[#This Row],[Proposta de Referência]],SIMP_CF!A:K,9,FALSE)</f>
        <v>#N/A</v>
      </c>
      <c r="O1497" s="111" t="e">
        <f>VLOOKUP(Tabela4[[#This Row],[Proposta de Referência]],SIMP_CF!A:K,8,FALSE)</f>
        <v>#N/A</v>
      </c>
      <c r="P1497" s="112" t="e">
        <f t="shared" si="232"/>
        <v>#N/A</v>
      </c>
      <c r="Q1497" s="112" t="e">
        <f t="shared" si="233"/>
        <v>#N/A</v>
      </c>
      <c r="R1497" t="e">
        <f t="shared" si="239"/>
        <v>#N/A</v>
      </c>
      <c r="S1497" s="108" t="e">
        <f t="shared" si="234"/>
        <v>#N/A</v>
      </c>
      <c r="T1497" s="108" t="e">
        <f t="shared" si="235"/>
        <v>#N/A</v>
      </c>
      <c r="U1497" s="110" t="e">
        <f t="shared" si="236"/>
        <v>#N/A</v>
      </c>
      <c r="V1497" t="e">
        <f t="shared" si="237"/>
        <v>#N/A</v>
      </c>
      <c r="W1497" t="str">
        <f t="shared" si="238"/>
        <v/>
      </c>
      <c r="X1497" s="24" t="str">
        <f>IFERROR(VLOOKUP(W1497,HOSPITAIS_COM_DIVIDAS!A:E,5,FALSE),"")</f>
        <v/>
      </c>
    </row>
    <row r="1498" spans="1:24" x14ac:dyDescent="0.25">
      <c r="A1498" s="52" t="str">
        <f>IFERROR((Tabela4[[#This Row],[Status da Proposta]]),"")</f>
        <v/>
      </c>
      <c r="B1498" s="121">
        <f>IFERROR((CREDITO_FINANCEIRO!A1498),"")</f>
        <v>0</v>
      </c>
      <c r="C1498" s="120" t="str">
        <f>IFERROR((VLOOKUP(B1498,CREDITO_FINANCEIRO!A:B,2,FALSE)),"")</f>
        <v/>
      </c>
      <c r="D1498" s="94" t="str">
        <f>IFERROR((VLOOKUP(B1498,CREDITO_FINANCEIRO!A:E,5,FALSE)),"")</f>
        <v/>
      </c>
      <c r="E1498" s="95" t="str">
        <f>IFERROR((VLOOKUP(B1498,CREDITO_FINANCEIRO!A:C,3,FALSE)),"")</f>
        <v/>
      </c>
      <c r="F1498" s="120" t="str">
        <f>IFERROR((VLOOKUP(B1498,CREDITO_FINANCEIRO!A:G,4,FALSE)),"")</f>
        <v/>
      </c>
      <c r="G1498" s="120" t="e">
        <f>VLOOKUP(B1498,CREDITO_FINANCEIRO!A:G,6,FALSE)</f>
        <v>#N/A</v>
      </c>
      <c r="H1498" s="120" t="e">
        <f>VLOOKUP(B1498,CREDITO_FINANCEIRO!A:G,7,FALSE)</f>
        <v>#N/A</v>
      </c>
      <c r="I1498" s="91" t="e">
        <f>VLOOKUP(B1498,CREDITO_FINANCEIRO!A:K,10,FALSE)</f>
        <v>#N/A</v>
      </c>
      <c r="J1498" s="91" t="e">
        <f>VLOOKUP(B1498,CREDITO_FINANCEIRO!A:K,11,FALSE)</f>
        <v>#N/A</v>
      </c>
      <c r="K1498" s="91" t="e">
        <f>VLOOKUP(B1498,CREDITO_FINANCEIRO!A:L,12,FALSE)</f>
        <v>#N/A</v>
      </c>
      <c r="L1498" s="110" t="e">
        <f t="shared" si="230"/>
        <v>#N/A</v>
      </c>
      <c r="M1498" s="2" t="e">
        <f t="shared" si="231"/>
        <v>#N/A</v>
      </c>
      <c r="N1498" s="111" t="e">
        <f>VLOOKUP(Tabela4[[#This Row],[Proposta de Referência]],SIMP_CF!A:K,9,FALSE)</f>
        <v>#N/A</v>
      </c>
      <c r="O1498" s="111" t="e">
        <f>VLOOKUP(Tabela4[[#This Row],[Proposta de Referência]],SIMP_CF!A:K,8,FALSE)</f>
        <v>#N/A</v>
      </c>
      <c r="P1498" s="112" t="e">
        <f t="shared" si="232"/>
        <v>#N/A</v>
      </c>
      <c r="Q1498" s="112" t="e">
        <f t="shared" si="233"/>
        <v>#N/A</v>
      </c>
      <c r="R1498" t="e">
        <f t="shared" si="239"/>
        <v>#N/A</v>
      </c>
      <c r="S1498" s="108" t="e">
        <f t="shared" si="234"/>
        <v>#N/A</v>
      </c>
      <c r="T1498" s="108" t="e">
        <f t="shared" si="235"/>
        <v>#N/A</v>
      </c>
      <c r="U1498" s="110" t="e">
        <f t="shared" si="236"/>
        <v>#N/A</v>
      </c>
      <c r="V1498" t="e">
        <f t="shared" si="237"/>
        <v>#N/A</v>
      </c>
      <c r="W1498" t="str">
        <f t="shared" si="238"/>
        <v/>
      </c>
      <c r="X1498" s="24" t="str">
        <f>IFERROR(VLOOKUP(W1498,HOSPITAIS_COM_DIVIDAS!A:E,5,FALSE),"")</f>
        <v/>
      </c>
    </row>
    <row r="1499" spans="1:24" x14ac:dyDescent="0.25">
      <c r="A1499" s="52" t="str">
        <f>IFERROR((Tabela4[[#This Row],[Status da Proposta]]),"")</f>
        <v/>
      </c>
      <c r="B1499" s="121">
        <f>IFERROR((CREDITO_FINANCEIRO!A1499),"")</f>
        <v>0</v>
      </c>
      <c r="C1499" s="120" t="str">
        <f>IFERROR((VLOOKUP(B1499,CREDITO_FINANCEIRO!A:B,2,FALSE)),"")</f>
        <v/>
      </c>
      <c r="D1499" s="94" t="str">
        <f>IFERROR((VLOOKUP(B1499,CREDITO_FINANCEIRO!A:E,5,FALSE)),"")</f>
        <v/>
      </c>
      <c r="E1499" s="95" t="str">
        <f>IFERROR((VLOOKUP(B1499,CREDITO_FINANCEIRO!A:C,3,FALSE)),"")</f>
        <v/>
      </c>
      <c r="F1499" s="120" t="str">
        <f>IFERROR((VLOOKUP(B1499,CREDITO_FINANCEIRO!A:G,4,FALSE)),"")</f>
        <v/>
      </c>
      <c r="G1499" s="120" t="e">
        <f>VLOOKUP(B1499,CREDITO_FINANCEIRO!A:G,6,FALSE)</f>
        <v>#N/A</v>
      </c>
      <c r="H1499" s="120" t="e">
        <f>VLOOKUP(B1499,CREDITO_FINANCEIRO!A:G,7,FALSE)</f>
        <v>#N/A</v>
      </c>
      <c r="I1499" s="91" t="e">
        <f>VLOOKUP(B1499,CREDITO_FINANCEIRO!A:K,10,FALSE)</f>
        <v>#N/A</v>
      </c>
      <c r="J1499" s="91" t="e">
        <f>VLOOKUP(B1499,CREDITO_FINANCEIRO!A:K,11,FALSE)</f>
        <v>#N/A</v>
      </c>
      <c r="K1499" s="91" t="e">
        <f>VLOOKUP(B1499,CREDITO_FINANCEIRO!A:L,12,FALSE)</f>
        <v>#N/A</v>
      </c>
      <c r="L1499" s="110" t="e">
        <f t="shared" si="230"/>
        <v>#N/A</v>
      </c>
      <c r="M1499" s="2" t="e">
        <f t="shared" si="231"/>
        <v>#N/A</v>
      </c>
      <c r="N1499" s="111" t="e">
        <f>VLOOKUP(Tabela4[[#This Row],[Proposta de Referência]],SIMP_CF!A:K,9,FALSE)</f>
        <v>#N/A</v>
      </c>
      <c r="O1499" s="111" t="e">
        <f>VLOOKUP(Tabela4[[#This Row],[Proposta de Referência]],SIMP_CF!A:K,8,FALSE)</f>
        <v>#N/A</v>
      </c>
      <c r="P1499" s="112" t="e">
        <f t="shared" si="232"/>
        <v>#N/A</v>
      </c>
      <c r="Q1499" s="112" t="e">
        <f t="shared" si="233"/>
        <v>#N/A</v>
      </c>
      <c r="R1499" t="e">
        <f t="shared" si="239"/>
        <v>#N/A</v>
      </c>
      <c r="S1499" s="108" t="e">
        <f t="shared" si="234"/>
        <v>#N/A</v>
      </c>
      <c r="T1499" s="108" t="e">
        <f t="shared" si="235"/>
        <v>#N/A</v>
      </c>
      <c r="U1499" s="110" t="e">
        <f t="shared" si="236"/>
        <v>#N/A</v>
      </c>
      <c r="V1499" t="e">
        <f t="shared" si="237"/>
        <v>#N/A</v>
      </c>
      <c r="W1499" t="str">
        <f t="shared" si="238"/>
        <v/>
      </c>
      <c r="X1499" s="24" t="str">
        <f>IFERROR(VLOOKUP(W1499,HOSPITAIS_COM_DIVIDAS!A:E,5,FALSE),"")</f>
        <v/>
      </c>
    </row>
    <row r="1500" spans="1:24" x14ac:dyDescent="0.25">
      <c r="A1500" s="52" t="str">
        <f>IFERROR((Tabela4[[#This Row],[Status da Proposta]]),"")</f>
        <v/>
      </c>
      <c r="B1500" s="121">
        <f>IFERROR((CREDITO_FINANCEIRO!A1500),"")</f>
        <v>0</v>
      </c>
      <c r="C1500" s="120" t="str">
        <f>IFERROR((VLOOKUP(B1500,CREDITO_FINANCEIRO!A:B,2,FALSE)),"")</f>
        <v/>
      </c>
      <c r="D1500" s="94" t="str">
        <f>IFERROR((VLOOKUP(B1500,CREDITO_FINANCEIRO!A:E,5,FALSE)),"")</f>
        <v/>
      </c>
      <c r="E1500" s="95" t="str">
        <f>IFERROR((VLOOKUP(B1500,CREDITO_FINANCEIRO!A:C,3,FALSE)),"")</f>
        <v/>
      </c>
      <c r="F1500" s="120" t="str">
        <f>IFERROR((VLOOKUP(B1500,CREDITO_FINANCEIRO!A:G,4,FALSE)),"")</f>
        <v/>
      </c>
      <c r="G1500" s="120" t="e">
        <f>VLOOKUP(B1500,CREDITO_FINANCEIRO!A:G,6,FALSE)</f>
        <v>#N/A</v>
      </c>
      <c r="H1500" s="120" t="e">
        <f>VLOOKUP(B1500,CREDITO_FINANCEIRO!A:G,7,FALSE)</f>
        <v>#N/A</v>
      </c>
      <c r="I1500" s="91" t="e">
        <f>VLOOKUP(B1500,CREDITO_FINANCEIRO!A:K,10,FALSE)</f>
        <v>#N/A</v>
      </c>
      <c r="J1500" s="91" t="e">
        <f>VLOOKUP(B1500,CREDITO_FINANCEIRO!A:K,11,FALSE)</f>
        <v>#N/A</v>
      </c>
      <c r="K1500" s="91" t="e">
        <f>VLOOKUP(B1500,CREDITO_FINANCEIRO!A:L,12,FALSE)</f>
        <v>#N/A</v>
      </c>
      <c r="L1500" s="110" t="e">
        <f t="shared" si="230"/>
        <v>#N/A</v>
      </c>
      <c r="M1500" s="2" t="e">
        <f t="shared" si="231"/>
        <v>#N/A</v>
      </c>
      <c r="N1500" s="111" t="e">
        <f>VLOOKUP(Tabela4[[#This Row],[Proposta de Referência]],SIMP_CF!A:K,9,FALSE)</f>
        <v>#N/A</v>
      </c>
      <c r="O1500" s="111" t="e">
        <f>VLOOKUP(Tabela4[[#This Row],[Proposta de Referência]],SIMP_CF!A:K,8,FALSE)</f>
        <v>#N/A</v>
      </c>
      <c r="P1500" s="112" t="e">
        <f t="shared" si="232"/>
        <v>#N/A</v>
      </c>
      <c r="Q1500" s="112" t="e">
        <f t="shared" si="233"/>
        <v>#N/A</v>
      </c>
      <c r="R1500" t="e">
        <f t="shared" si="239"/>
        <v>#N/A</v>
      </c>
      <c r="S1500" s="108" t="e">
        <f t="shared" si="234"/>
        <v>#N/A</v>
      </c>
      <c r="T1500" s="108" t="e">
        <f t="shared" si="235"/>
        <v>#N/A</v>
      </c>
      <c r="U1500" s="110" t="e">
        <f t="shared" si="236"/>
        <v>#N/A</v>
      </c>
      <c r="V1500" t="e">
        <f t="shared" si="237"/>
        <v>#N/A</v>
      </c>
      <c r="W1500" t="str">
        <f t="shared" si="238"/>
        <v/>
      </c>
      <c r="X1500" s="24" t="str">
        <f>IFERROR(VLOOKUP(W1500,HOSPITAIS_COM_DIVIDAS!A:E,5,FALSE),"")</f>
        <v/>
      </c>
    </row>
    <row r="1501" spans="1:24" x14ac:dyDescent="0.25">
      <c r="A1501" s="52" t="str">
        <f>IFERROR((Tabela4[[#This Row],[Status da Proposta]]),"")</f>
        <v/>
      </c>
      <c r="B1501" s="121">
        <f>IFERROR((CREDITO_FINANCEIRO!A1501),"")</f>
        <v>0</v>
      </c>
      <c r="C1501" s="120" t="str">
        <f>IFERROR((VLOOKUP(B1501,CREDITO_FINANCEIRO!A:B,2,FALSE)),"")</f>
        <v/>
      </c>
      <c r="D1501" s="94" t="str">
        <f>IFERROR((VLOOKUP(B1501,CREDITO_FINANCEIRO!A:E,5,FALSE)),"")</f>
        <v/>
      </c>
      <c r="E1501" s="95" t="str">
        <f>IFERROR((VLOOKUP(B1501,CREDITO_FINANCEIRO!A:C,3,FALSE)),"")</f>
        <v/>
      </c>
      <c r="F1501" s="120" t="str">
        <f>IFERROR((VLOOKUP(B1501,CREDITO_FINANCEIRO!A:G,4,FALSE)),"")</f>
        <v/>
      </c>
      <c r="G1501" s="120" t="e">
        <f>VLOOKUP(B1501,CREDITO_FINANCEIRO!A:G,6,FALSE)</f>
        <v>#N/A</v>
      </c>
      <c r="H1501" s="120" t="e">
        <f>VLOOKUP(B1501,CREDITO_FINANCEIRO!A:G,7,FALSE)</f>
        <v>#N/A</v>
      </c>
      <c r="I1501" s="91" t="e">
        <f>VLOOKUP(B1501,CREDITO_FINANCEIRO!A:K,10,FALSE)</f>
        <v>#N/A</v>
      </c>
      <c r="J1501" s="91" t="e">
        <f>VLOOKUP(B1501,CREDITO_FINANCEIRO!A:K,11,FALSE)</f>
        <v>#N/A</v>
      </c>
      <c r="K1501" s="91" t="e">
        <f>VLOOKUP(B1501,CREDITO_FINANCEIRO!A:L,12,FALSE)</f>
        <v>#N/A</v>
      </c>
      <c r="L1501" s="110" t="e">
        <f t="shared" si="230"/>
        <v>#N/A</v>
      </c>
      <c r="M1501" s="2" t="e">
        <f t="shared" si="231"/>
        <v>#N/A</v>
      </c>
      <c r="N1501" s="111" t="e">
        <f>VLOOKUP(Tabela4[[#This Row],[Proposta de Referência]],SIMP_CF!A:K,9,FALSE)</f>
        <v>#N/A</v>
      </c>
      <c r="O1501" s="111" t="e">
        <f>VLOOKUP(Tabela4[[#This Row],[Proposta de Referência]],SIMP_CF!A:K,8,FALSE)</f>
        <v>#N/A</v>
      </c>
      <c r="P1501" s="112" t="e">
        <f t="shared" si="232"/>
        <v>#N/A</v>
      </c>
      <c r="Q1501" s="112" t="e">
        <f t="shared" si="233"/>
        <v>#N/A</v>
      </c>
      <c r="R1501" t="e">
        <f t="shared" si="239"/>
        <v>#N/A</v>
      </c>
      <c r="S1501" s="108" t="e">
        <f t="shared" si="234"/>
        <v>#N/A</v>
      </c>
      <c r="T1501" s="108" t="e">
        <f t="shared" si="235"/>
        <v>#N/A</v>
      </c>
      <c r="U1501" s="110" t="e">
        <f t="shared" si="236"/>
        <v>#N/A</v>
      </c>
      <c r="V1501" t="e">
        <f t="shared" si="237"/>
        <v>#N/A</v>
      </c>
      <c r="W1501" t="str">
        <f t="shared" si="238"/>
        <v/>
      </c>
      <c r="X1501" s="24" t="str">
        <f>IFERROR(VLOOKUP(W1501,HOSPITAIS_COM_DIVIDAS!A:E,5,FALSE),"")</f>
        <v/>
      </c>
    </row>
    <row r="1502" spans="1:24" x14ac:dyDescent="0.25">
      <c r="A1502" s="52" t="str">
        <f>IFERROR((Tabela4[[#This Row],[Status da Proposta]]),"")</f>
        <v/>
      </c>
      <c r="B1502" s="121">
        <f>IFERROR((CREDITO_FINANCEIRO!A1502),"")</f>
        <v>0</v>
      </c>
      <c r="C1502" s="120" t="str">
        <f>IFERROR((VLOOKUP(B1502,CREDITO_FINANCEIRO!A:B,2,FALSE)),"")</f>
        <v/>
      </c>
      <c r="D1502" s="94" t="str">
        <f>IFERROR((VLOOKUP(B1502,CREDITO_FINANCEIRO!A:E,5,FALSE)),"")</f>
        <v/>
      </c>
      <c r="E1502" s="95" t="str">
        <f>IFERROR((VLOOKUP(B1502,CREDITO_FINANCEIRO!A:C,3,FALSE)),"")</f>
        <v/>
      </c>
      <c r="F1502" s="120" t="str">
        <f>IFERROR((VLOOKUP(B1502,CREDITO_FINANCEIRO!A:G,4,FALSE)),"")</f>
        <v/>
      </c>
      <c r="G1502" s="120" t="e">
        <f>VLOOKUP(B1502,CREDITO_FINANCEIRO!A:G,6,FALSE)</f>
        <v>#N/A</v>
      </c>
      <c r="H1502" s="120" t="e">
        <f>VLOOKUP(B1502,CREDITO_FINANCEIRO!A:G,7,FALSE)</f>
        <v>#N/A</v>
      </c>
      <c r="I1502" s="91" t="e">
        <f>VLOOKUP(B1502,CREDITO_FINANCEIRO!A:K,10,FALSE)</f>
        <v>#N/A</v>
      </c>
      <c r="J1502" s="91" t="e">
        <f>VLOOKUP(B1502,CREDITO_FINANCEIRO!A:K,11,FALSE)</f>
        <v>#N/A</v>
      </c>
      <c r="K1502" s="91" t="e">
        <f>VLOOKUP(B1502,CREDITO_FINANCEIRO!A:L,12,FALSE)</f>
        <v>#N/A</v>
      </c>
      <c r="L1502" s="110" t="e">
        <f t="shared" si="230"/>
        <v>#N/A</v>
      </c>
      <c r="M1502" s="2" t="e">
        <f t="shared" si="231"/>
        <v>#N/A</v>
      </c>
      <c r="N1502" s="111" t="e">
        <f>VLOOKUP(Tabela4[[#This Row],[Proposta de Referência]],SIMP_CF!A:K,9,FALSE)</f>
        <v>#N/A</v>
      </c>
      <c r="O1502" s="111" t="e">
        <f>VLOOKUP(Tabela4[[#This Row],[Proposta de Referência]],SIMP_CF!A:K,8,FALSE)</f>
        <v>#N/A</v>
      </c>
      <c r="P1502" s="112" t="e">
        <f t="shared" si="232"/>
        <v>#N/A</v>
      </c>
      <c r="Q1502" s="112" t="e">
        <f t="shared" si="233"/>
        <v>#N/A</v>
      </c>
      <c r="R1502" t="e">
        <f t="shared" si="239"/>
        <v>#N/A</v>
      </c>
      <c r="S1502" s="108" t="e">
        <f t="shared" si="234"/>
        <v>#N/A</v>
      </c>
      <c r="T1502" s="108" t="e">
        <f t="shared" si="235"/>
        <v>#N/A</v>
      </c>
      <c r="U1502" s="110" t="e">
        <f t="shared" si="236"/>
        <v>#N/A</v>
      </c>
      <c r="V1502" t="e">
        <f t="shared" si="237"/>
        <v>#N/A</v>
      </c>
      <c r="W1502" t="str">
        <f t="shared" si="238"/>
        <v/>
      </c>
      <c r="X1502" s="24" t="str">
        <f>IFERROR(VLOOKUP(W1502,HOSPITAIS_COM_DIVIDAS!A:E,5,FALSE),"")</f>
        <v/>
      </c>
    </row>
    <row r="1503" spans="1:24" x14ac:dyDescent="0.25">
      <c r="A1503" s="52" t="str">
        <f>IFERROR((Tabela4[[#This Row],[Status da Proposta]]),"")</f>
        <v/>
      </c>
      <c r="B1503" s="121">
        <f>IFERROR((CREDITO_FINANCEIRO!A1503),"")</f>
        <v>0</v>
      </c>
      <c r="C1503" s="120" t="str">
        <f>IFERROR((VLOOKUP(B1503,CREDITO_FINANCEIRO!A:B,2,FALSE)),"")</f>
        <v/>
      </c>
      <c r="D1503" s="94" t="str">
        <f>IFERROR((VLOOKUP(B1503,CREDITO_FINANCEIRO!A:E,5,FALSE)),"")</f>
        <v/>
      </c>
      <c r="E1503" s="95" t="str">
        <f>IFERROR((VLOOKUP(B1503,CREDITO_FINANCEIRO!A:C,3,FALSE)),"")</f>
        <v/>
      </c>
      <c r="F1503" s="120" t="str">
        <f>IFERROR((VLOOKUP(B1503,CREDITO_FINANCEIRO!A:G,4,FALSE)),"")</f>
        <v/>
      </c>
      <c r="G1503" s="120" t="e">
        <f>VLOOKUP(B1503,CREDITO_FINANCEIRO!A:G,6,FALSE)</f>
        <v>#N/A</v>
      </c>
      <c r="H1503" s="120" t="e">
        <f>VLOOKUP(B1503,CREDITO_FINANCEIRO!A:G,7,FALSE)</f>
        <v>#N/A</v>
      </c>
      <c r="I1503" s="91" t="e">
        <f>VLOOKUP(B1503,CREDITO_FINANCEIRO!A:K,10,FALSE)</f>
        <v>#N/A</v>
      </c>
      <c r="J1503" s="91" t="e">
        <f>VLOOKUP(B1503,CREDITO_FINANCEIRO!A:K,11,FALSE)</f>
        <v>#N/A</v>
      </c>
      <c r="K1503" s="91" t="e">
        <f>VLOOKUP(B1503,CREDITO_FINANCEIRO!A:L,12,FALSE)</f>
        <v>#N/A</v>
      </c>
      <c r="L1503" s="110" t="e">
        <f t="shared" si="230"/>
        <v>#N/A</v>
      </c>
      <c r="M1503" s="2" t="e">
        <f t="shared" si="231"/>
        <v>#N/A</v>
      </c>
      <c r="N1503" s="111" t="e">
        <f>VLOOKUP(Tabela4[[#This Row],[Proposta de Referência]],SIMP_CF!A:K,9,FALSE)</f>
        <v>#N/A</v>
      </c>
      <c r="O1503" s="111" t="e">
        <f>VLOOKUP(Tabela4[[#This Row],[Proposta de Referência]],SIMP_CF!A:K,8,FALSE)</f>
        <v>#N/A</v>
      </c>
      <c r="P1503" s="112" t="e">
        <f t="shared" si="232"/>
        <v>#N/A</v>
      </c>
      <c r="Q1503" s="112" t="e">
        <f t="shared" si="233"/>
        <v>#N/A</v>
      </c>
      <c r="R1503" t="e">
        <f t="shared" si="239"/>
        <v>#N/A</v>
      </c>
      <c r="S1503" s="108" t="e">
        <f t="shared" si="234"/>
        <v>#N/A</v>
      </c>
      <c r="T1503" s="108" t="e">
        <f t="shared" si="235"/>
        <v>#N/A</v>
      </c>
      <c r="U1503" s="110" t="e">
        <f t="shared" si="236"/>
        <v>#N/A</v>
      </c>
      <c r="V1503" t="e">
        <f t="shared" si="237"/>
        <v>#N/A</v>
      </c>
      <c r="W1503" t="str">
        <f t="shared" si="238"/>
        <v/>
      </c>
      <c r="X1503" s="24" t="str">
        <f>IFERROR(VLOOKUP(W1503,HOSPITAIS_COM_DIVIDAS!A:E,5,FALSE),"")</f>
        <v/>
      </c>
    </row>
    <row r="1504" spans="1:24" x14ac:dyDescent="0.25">
      <c r="A1504" s="52" t="str">
        <f>IFERROR((Tabela4[[#This Row],[Status da Proposta]]),"")</f>
        <v/>
      </c>
      <c r="B1504" s="121">
        <f>IFERROR((CREDITO_FINANCEIRO!A1504),"")</f>
        <v>0</v>
      </c>
      <c r="C1504" s="120" t="str">
        <f>IFERROR((VLOOKUP(B1504,CREDITO_FINANCEIRO!A:B,2,FALSE)),"")</f>
        <v/>
      </c>
      <c r="D1504" s="94" t="str">
        <f>IFERROR((VLOOKUP(B1504,CREDITO_FINANCEIRO!A:E,5,FALSE)),"")</f>
        <v/>
      </c>
      <c r="E1504" s="95" t="str">
        <f>IFERROR((VLOOKUP(B1504,CREDITO_FINANCEIRO!A:C,3,FALSE)),"")</f>
        <v/>
      </c>
      <c r="F1504" s="120" t="str">
        <f>IFERROR((VLOOKUP(B1504,CREDITO_FINANCEIRO!A:G,4,FALSE)),"")</f>
        <v/>
      </c>
      <c r="G1504" s="120" t="e">
        <f>VLOOKUP(B1504,CREDITO_FINANCEIRO!A:G,6,FALSE)</f>
        <v>#N/A</v>
      </c>
      <c r="H1504" s="120" t="e">
        <f>VLOOKUP(B1504,CREDITO_FINANCEIRO!A:G,7,FALSE)</f>
        <v>#N/A</v>
      </c>
      <c r="I1504" s="91" t="e">
        <f>VLOOKUP(B1504,CREDITO_FINANCEIRO!A:K,10,FALSE)</f>
        <v>#N/A</v>
      </c>
      <c r="J1504" s="91" t="e">
        <f>VLOOKUP(B1504,CREDITO_FINANCEIRO!A:K,11,FALSE)</f>
        <v>#N/A</v>
      </c>
      <c r="K1504" s="91" t="e">
        <f>VLOOKUP(B1504,CREDITO_FINANCEIRO!A:L,12,FALSE)</f>
        <v>#N/A</v>
      </c>
      <c r="L1504" s="110" t="e">
        <f t="shared" si="230"/>
        <v>#N/A</v>
      </c>
      <c r="M1504" s="2" t="e">
        <f t="shared" si="231"/>
        <v>#N/A</v>
      </c>
      <c r="N1504" s="111" t="e">
        <f>VLOOKUP(Tabela4[[#This Row],[Proposta de Referência]],SIMP_CF!A:K,9,FALSE)</f>
        <v>#N/A</v>
      </c>
      <c r="O1504" s="111" t="e">
        <f>VLOOKUP(Tabela4[[#This Row],[Proposta de Referência]],SIMP_CF!A:K,8,FALSE)</f>
        <v>#N/A</v>
      </c>
      <c r="P1504" s="112" t="e">
        <f t="shared" si="232"/>
        <v>#N/A</v>
      </c>
      <c r="Q1504" s="112" t="e">
        <f t="shared" si="233"/>
        <v>#N/A</v>
      </c>
      <c r="R1504" t="e">
        <f t="shared" si="239"/>
        <v>#N/A</v>
      </c>
      <c r="S1504" s="108" t="e">
        <f t="shared" si="234"/>
        <v>#N/A</v>
      </c>
      <c r="T1504" s="108" t="e">
        <f t="shared" si="235"/>
        <v>#N/A</v>
      </c>
      <c r="U1504" s="110" t="e">
        <f t="shared" si="236"/>
        <v>#N/A</v>
      </c>
      <c r="V1504" t="e">
        <f t="shared" si="237"/>
        <v>#N/A</v>
      </c>
      <c r="W1504" t="str">
        <f t="shared" si="238"/>
        <v/>
      </c>
      <c r="X1504" s="24" t="str">
        <f>IFERROR(VLOOKUP(W1504,HOSPITAIS_COM_DIVIDAS!A:E,5,FALSE),"")</f>
        <v/>
      </c>
    </row>
    <row r="1505" spans="1:24" x14ac:dyDescent="0.25">
      <c r="A1505" s="52" t="str">
        <f>IFERROR((Tabela4[[#This Row],[Status da Proposta]]),"")</f>
        <v/>
      </c>
      <c r="B1505" s="121">
        <f>IFERROR((CREDITO_FINANCEIRO!A1505),"")</f>
        <v>0</v>
      </c>
      <c r="C1505" s="120" t="str">
        <f>IFERROR((VLOOKUP(B1505,CREDITO_FINANCEIRO!A:B,2,FALSE)),"")</f>
        <v/>
      </c>
      <c r="D1505" s="94" t="str">
        <f>IFERROR((VLOOKUP(B1505,CREDITO_FINANCEIRO!A:E,5,FALSE)),"")</f>
        <v/>
      </c>
      <c r="E1505" s="95" t="str">
        <f>IFERROR((VLOOKUP(B1505,CREDITO_FINANCEIRO!A:C,3,FALSE)),"")</f>
        <v/>
      </c>
      <c r="F1505" s="120" t="str">
        <f>IFERROR((VLOOKUP(B1505,CREDITO_FINANCEIRO!A:G,4,FALSE)),"")</f>
        <v/>
      </c>
      <c r="G1505" s="120" t="e">
        <f>VLOOKUP(B1505,CREDITO_FINANCEIRO!A:G,6,FALSE)</f>
        <v>#N/A</v>
      </c>
      <c r="H1505" s="120" t="e">
        <f>VLOOKUP(B1505,CREDITO_FINANCEIRO!A:G,7,FALSE)</f>
        <v>#N/A</v>
      </c>
      <c r="I1505" s="91" t="e">
        <f>VLOOKUP(B1505,CREDITO_FINANCEIRO!A:K,10,FALSE)</f>
        <v>#N/A</v>
      </c>
      <c r="J1505" s="91" t="e">
        <f>VLOOKUP(B1505,CREDITO_FINANCEIRO!A:K,11,FALSE)</f>
        <v>#N/A</v>
      </c>
      <c r="K1505" s="91" t="e">
        <f>VLOOKUP(B1505,CREDITO_FINANCEIRO!A:L,12,FALSE)</f>
        <v>#N/A</v>
      </c>
      <c r="L1505" s="110" t="e">
        <f t="shared" si="230"/>
        <v>#N/A</v>
      </c>
      <c r="M1505" s="2" t="e">
        <f t="shared" si="231"/>
        <v>#N/A</v>
      </c>
      <c r="N1505" s="111" t="e">
        <f>VLOOKUP(Tabela4[[#This Row],[Proposta de Referência]],SIMP_CF!A:K,9,FALSE)</f>
        <v>#N/A</v>
      </c>
      <c r="O1505" s="111" t="e">
        <f>VLOOKUP(Tabela4[[#This Row],[Proposta de Referência]],SIMP_CF!A:K,8,FALSE)</f>
        <v>#N/A</v>
      </c>
      <c r="P1505" s="112" t="e">
        <f t="shared" si="232"/>
        <v>#N/A</v>
      </c>
      <c r="Q1505" s="112" t="e">
        <f t="shared" si="233"/>
        <v>#N/A</v>
      </c>
      <c r="R1505" t="e">
        <f t="shared" si="239"/>
        <v>#N/A</v>
      </c>
      <c r="S1505" s="108" t="e">
        <f t="shared" si="234"/>
        <v>#N/A</v>
      </c>
      <c r="T1505" s="108" t="e">
        <f t="shared" si="235"/>
        <v>#N/A</v>
      </c>
      <c r="U1505" s="110" t="e">
        <f t="shared" si="236"/>
        <v>#N/A</v>
      </c>
      <c r="V1505" t="e">
        <f t="shared" si="237"/>
        <v>#N/A</v>
      </c>
      <c r="W1505" t="str">
        <f t="shared" si="238"/>
        <v/>
      </c>
      <c r="X1505" s="24" t="str">
        <f>IFERROR(VLOOKUP(W1505,HOSPITAIS_COM_DIVIDAS!A:E,5,FALSE),"")</f>
        <v/>
      </c>
    </row>
    <row r="1506" spans="1:24" x14ac:dyDescent="0.25">
      <c r="A1506" s="52" t="str">
        <f>IFERROR((Tabela4[[#This Row],[Status da Proposta]]),"")</f>
        <v/>
      </c>
      <c r="B1506" s="121">
        <f>IFERROR((CREDITO_FINANCEIRO!A1506),"")</f>
        <v>0</v>
      </c>
      <c r="C1506" s="120" t="str">
        <f>IFERROR((VLOOKUP(B1506,CREDITO_FINANCEIRO!A:B,2,FALSE)),"")</f>
        <v/>
      </c>
      <c r="D1506" s="94" t="str">
        <f>IFERROR((VLOOKUP(B1506,CREDITO_FINANCEIRO!A:E,5,FALSE)),"")</f>
        <v/>
      </c>
      <c r="E1506" s="95" t="str">
        <f>IFERROR((VLOOKUP(B1506,CREDITO_FINANCEIRO!A:C,3,FALSE)),"")</f>
        <v/>
      </c>
      <c r="F1506" s="120" t="str">
        <f>IFERROR((VLOOKUP(B1506,CREDITO_FINANCEIRO!A:G,4,FALSE)),"")</f>
        <v/>
      </c>
      <c r="G1506" s="120" t="e">
        <f>VLOOKUP(B1506,CREDITO_FINANCEIRO!A:G,6,FALSE)</f>
        <v>#N/A</v>
      </c>
      <c r="H1506" s="120" t="e">
        <f>VLOOKUP(B1506,CREDITO_FINANCEIRO!A:G,7,FALSE)</f>
        <v>#N/A</v>
      </c>
      <c r="I1506" s="91" t="e">
        <f>VLOOKUP(B1506,CREDITO_FINANCEIRO!A:K,10,FALSE)</f>
        <v>#N/A</v>
      </c>
      <c r="J1506" s="91" t="e">
        <f>VLOOKUP(B1506,CREDITO_FINANCEIRO!A:K,11,FALSE)</f>
        <v>#N/A</v>
      </c>
      <c r="K1506" s="91" t="e">
        <f>VLOOKUP(B1506,CREDITO_FINANCEIRO!A:L,12,FALSE)</f>
        <v>#N/A</v>
      </c>
      <c r="L1506" s="110" t="e">
        <f t="shared" si="230"/>
        <v>#N/A</v>
      </c>
      <c r="M1506" s="2" t="e">
        <f t="shared" si="231"/>
        <v>#N/A</v>
      </c>
      <c r="N1506" s="111" t="e">
        <f>VLOOKUP(Tabela4[[#This Row],[Proposta de Referência]],SIMP_CF!A:K,9,FALSE)</f>
        <v>#N/A</v>
      </c>
      <c r="O1506" s="111" t="e">
        <f>VLOOKUP(Tabela4[[#This Row],[Proposta de Referência]],SIMP_CF!A:K,8,FALSE)</f>
        <v>#N/A</v>
      </c>
      <c r="P1506" s="112" t="e">
        <f t="shared" si="232"/>
        <v>#N/A</v>
      </c>
      <c r="Q1506" s="112" t="e">
        <f t="shared" si="233"/>
        <v>#N/A</v>
      </c>
      <c r="R1506" t="e">
        <f t="shared" si="239"/>
        <v>#N/A</v>
      </c>
      <c r="S1506" s="108" t="e">
        <f t="shared" si="234"/>
        <v>#N/A</v>
      </c>
      <c r="T1506" s="108" t="e">
        <f t="shared" si="235"/>
        <v>#N/A</v>
      </c>
      <c r="U1506" s="110" t="e">
        <f t="shared" si="236"/>
        <v>#N/A</v>
      </c>
      <c r="V1506" t="e">
        <f t="shared" si="237"/>
        <v>#N/A</v>
      </c>
      <c r="W1506" t="str">
        <f t="shared" si="238"/>
        <v/>
      </c>
      <c r="X1506" s="24" t="str">
        <f>IFERROR(VLOOKUP(W1506,HOSPITAIS_COM_DIVIDAS!A:E,5,FALSE),"")</f>
        <v/>
      </c>
    </row>
    <row r="1507" spans="1:24" x14ac:dyDescent="0.25">
      <c r="A1507" s="52" t="str">
        <f>IFERROR((Tabela4[[#This Row],[Status da Proposta]]),"")</f>
        <v/>
      </c>
      <c r="B1507" s="121">
        <f>IFERROR((CREDITO_FINANCEIRO!A1507),"")</f>
        <v>0</v>
      </c>
      <c r="C1507" s="120" t="str">
        <f>IFERROR((VLOOKUP(B1507,CREDITO_FINANCEIRO!A:B,2,FALSE)),"")</f>
        <v/>
      </c>
      <c r="D1507" s="94" t="str">
        <f>IFERROR((VLOOKUP(B1507,CREDITO_FINANCEIRO!A:E,5,FALSE)),"")</f>
        <v/>
      </c>
      <c r="E1507" s="95" t="str">
        <f>IFERROR((VLOOKUP(B1507,CREDITO_FINANCEIRO!A:C,3,FALSE)),"")</f>
        <v/>
      </c>
      <c r="F1507" s="120" t="str">
        <f>IFERROR((VLOOKUP(B1507,CREDITO_FINANCEIRO!A:G,4,FALSE)),"")</f>
        <v/>
      </c>
      <c r="G1507" s="120" t="e">
        <f>VLOOKUP(B1507,CREDITO_FINANCEIRO!A:G,6,FALSE)</f>
        <v>#N/A</v>
      </c>
      <c r="H1507" s="120" t="e">
        <f>VLOOKUP(B1507,CREDITO_FINANCEIRO!A:G,7,FALSE)</f>
        <v>#N/A</v>
      </c>
      <c r="I1507" s="91" t="e">
        <f>VLOOKUP(B1507,CREDITO_FINANCEIRO!A:K,10,FALSE)</f>
        <v>#N/A</v>
      </c>
      <c r="J1507" s="91" t="e">
        <f>VLOOKUP(B1507,CREDITO_FINANCEIRO!A:K,11,FALSE)</f>
        <v>#N/A</v>
      </c>
      <c r="K1507" s="91" t="e">
        <f>VLOOKUP(B1507,CREDITO_FINANCEIRO!A:L,12,FALSE)</f>
        <v>#N/A</v>
      </c>
      <c r="L1507" s="110" t="e">
        <f t="shared" si="230"/>
        <v>#N/A</v>
      </c>
      <c r="M1507" s="2" t="e">
        <f t="shared" si="231"/>
        <v>#N/A</v>
      </c>
      <c r="N1507" s="111" t="e">
        <f>VLOOKUP(Tabela4[[#This Row],[Proposta de Referência]],SIMP_CF!A:K,9,FALSE)</f>
        <v>#N/A</v>
      </c>
      <c r="O1507" s="111" t="e">
        <f>VLOOKUP(Tabela4[[#This Row],[Proposta de Referência]],SIMP_CF!A:K,8,FALSE)</f>
        <v>#N/A</v>
      </c>
      <c r="P1507" s="112" t="e">
        <f t="shared" si="232"/>
        <v>#N/A</v>
      </c>
      <c r="Q1507" s="112" t="e">
        <f t="shared" si="233"/>
        <v>#N/A</v>
      </c>
      <c r="R1507" t="e">
        <f t="shared" si="239"/>
        <v>#N/A</v>
      </c>
      <c r="S1507" s="108" t="e">
        <f t="shared" si="234"/>
        <v>#N/A</v>
      </c>
      <c r="T1507" s="108" t="e">
        <f t="shared" si="235"/>
        <v>#N/A</v>
      </c>
      <c r="U1507" s="110" t="e">
        <f t="shared" si="236"/>
        <v>#N/A</v>
      </c>
      <c r="V1507" t="e">
        <f t="shared" si="237"/>
        <v>#N/A</v>
      </c>
      <c r="W1507" t="str">
        <f t="shared" si="238"/>
        <v/>
      </c>
      <c r="X1507" s="24" t="str">
        <f>IFERROR(VLOOKUP(W1507,HOSPITAIS_COM_DIVIDAS!A:E,5,FALSE),"")</f>
        <v/>
      </c>
    </row>
    <row r="1508" spans="1:24" x14ac:dyDescent="0.25">
      <c r="A1508" s="52" t="str">
        <f>IFERROR((Tabela4[[#This Row],[Status da Proposta]]),"")</f>
        <v/>
      </c>
      <c r="B1508" s="121">
        <f>IFERROR((CREDITO_FINANCEIRO!A1508),"")</f>
        <v>0</v>
      </c>
      <c r="C1508" s="120" t="str">
        <f>IFERROR((VLOOKUP(B1508,CREDITO_FINANCEIRO!A:B,2,FALSE)),"")</f>
        <v/>
      </c>
      <c r="D1508" s="94" t="str">
        <f>IFERROR((VLOOKUP(B1508,CREDITO_FINANCEIRO!A:E,5,FALSE)),"")</f>
        <v/>
      </c>
      <c r="E1508" s="95" t="str">
        <f>IFERROR((VLOOKUP(B1508,CREDITO_FINANCEIRO!A:C,3,FALSE)),"")</f>
        <v/>
      </c>
      <c r="F1508" s="120" t="str">
        <f>IFERROR((VLOOKUP(B1508,CREDITO_FINANCEIRO!A:G,4,FALSE)),"")</f>
        <v/>
      </c>
      <c r="G1508" s="120" t="e">
        <f>VLOOKUP(B1508,CREDITO_FINANCEIRO!A:G,6,FALSE)</f>
        <v>#N/A</v>
      </c>
      <c r="H1508" s="120" t="e">
        <f>VLOOKUP(B1508,CREDITO_FINANCEIRO!A:G,7,FALSE)</f>
        <v>#N/A</v>
      </c>
      <c r="I1508" s="91" t="e">
        <f>VLOOKUP(B1508,CREDITO_FINANCEIRO!A:K,10,FALSE)</f>
        <v>#N/A</v>
      </c>
      <c r="J1508" s="91" t="e">
        <f>VLOOKUP(B1508,CREDITO_FINANCEIRO!A:K,11,FALSE)</f>
        <v>#N/A</v>
      </c>
      <c r="K1508" s="91" t="e">
        <f>VLOOKUP(B1508,CREDITO_FINANCEIRO!A:L,12,FALSE)</f>
        <v>#N/A</v>
      </c>
      <c r="L1508" s="110" t="e">
        <f t="shared" si="230"/>
        <v>#N/A</v>
      </c>
      <c r="M1508" s="2" t="e">
        <f t="shared" si="231"/>
        <v>#N/A</v>
      </c>
      <c r="N1508" s="111" t="e">
        <f>VLOOKUP(Tabela4[[#This Row],[Proposta de Referência]],SIMP_CF!A:K,9,FALSE)</f>
        <v>#N/A</v>
      </c>
      <c r="O1508" s="111" t="e">
        <f>VLOOKUP(Tabela4[[#This Row],[Proposta de Referência]],SIMP_CF!A:K,8,FALSE)</f>
        <v>#N/A</v>
      </c>
      <c r="P1508" s="112" t="e">
        <f t="shared" si="232"/>
        <v>#N/A</v>
      </c>
      <c r="Q1508" s="112" t="e">
        <f t="shared" si="233"/>
        <v>#N/A</v>
      </c>
      <c r="R1508" t="e">
        <f t="shared" si="239"/>
        <v>#N/A</v>
      </c>
      <c r="S1508" s="108" t="e">
        <f t="shared" si="234"/>
        <v>#N/A</v>
      </c>
      <c r="T1508" s="108" t="e">
        <f t="shared" si="235"/>
        <v>#N/A</v>
      </c>
      <c r="U1508" s="110" t="e">
        <f t="shared" si="236"/>
        <v>#N/A</v>
      </c>
      <c r="V1508" t="e">
        <f t="shared" si="237"/>
        <v>#N/A</v>
      </c>
      <c r="W1508" t="str">
        <f t="shared" si="238"/>
        <v/>
      </c>
      <c r="X1508" s="24" t="str">
        <f>IFERROR(VLOOKUP(W1508,HOSPITAIS_COM_DIVIDAS!A:E,5,FALSE),"")</f>
        <v/>
      </c>
    </row>
    <row r="1509" spans="1:24" x14ac:dyDescent="0.25">
      <c r="A1509" s="52" t="str">
        <f>IFERROR((Tabela4[[#This Row],[Status da Proposta]]),"")</f>
        <v/>
      </c>
      <c r="B1509" s="121">
        <f>IFERROR((CREDITO_FINANCEIRO!A1509),"")</f>
        <v>0</v>
      </c>
      <c r="C1509" s="120" t="str">
        <f>IFERROR((VLOOKUP(B1509,CREDITO_FINANCEIRO!A:B,2,FALSE)),"")</f>
        <v/>
      </c>
      <c r="D1509" s="94" t="str">
        <f>IFERROR((VLOOKUP(B1509,CREDITO_FINANCEIRO!A:E,5,FALSE)),"")</f>
        <v/>
      </c>
      <c r="E1509" s="95" t="str">
        <f>IFERROR((VLOOKUP(B1509,CREDITO_FINANCEIRO!A:C,3,FALSE)),"")</f>
        <v/>
      </c>
      <c r="F1509" s="120" t="str">
        <f>IFERROR((VLOOKUP(B1509,CREDITO_FINANCEIRO!A:G,4,FALSE)),"")</f>
        <v/>
      </c>
      <c r="G1509" s="120" t="e">
        <f>VLOOKUP(B1509,CREDITO_FINANCEIRO!A:G,6,FALSE)</f>
        <v>#N/A</v>
      </c>
      <c r="H1509" s="120" t="e">
        <f>VLOOKUP(B1509,CREDITO_FINANCEIRO!A:G,7,FALSE)</f>
        <v>#N/A</v>
      </c>
      <c r="I1509" s="91" t="e">
        <f>VLOOKUP(B1509,CREDITO_FINANCEIRO!A:K,10,FALSE)</f>
        <v>#N/A</v>
      </c>
      <c r="J1509" s="91" t="e">
        <f>VLOOKUP(B1509,CREDITO_FINANCEIRO!A:K,11,FALSE)</f>
        <v>#N/A</v>
      </c>
      <c r="K1509" s="91" t="e">
        <f>VLOOKUP(B1509,CREDITO_FINANCEIRO!A:L,12,FALSE)</f>
        <v>#N/A</v>
      </c>
      <c r="L1509" s="110" t="e">
        <f t="shared" si="230"/>
        <v>#N/A</v>
      </c>
      <c r="M1509" s="2" t="e">
        <f t="shared" si="231"/>
        <v>#N/A</v>
      </c>
      <c r="N1509" s="111" t="e">
        <f>VLOOKUP(Tabela4[[#This Row],[Proposta de Referência]],SIMP_CF!A:K,9,FALSE)</f>
        <v>#N/A</v>
      </c>
      <c r="O1509" s="111" t="e">
        <f>VLOOKUP(Tabela4[[#This Row],[Proposta de Referência]],SIMP_CF!A:K,8,FALSE)</f>
        <v>#N/A</v>
      </c>
      <c r="P1509" s="112" t="e">
        <f t="shared" si="232"/>
        <v>#N/A</v>
      </c>
      <c r="Q1509" s="112" t="e">
        <f t="shared" si="233"/>
        <v>#N/A</v>
      </c>
      <c r="R1509" t="e">
        <f t="shared" si="239"/>
        <v>#N/A</v>
      </c>
      <c r="S1509" s="108" t="e">
        <f t="shared" si="234"/>
        <v>#N/A</v>
      </c>
      <c r="T1509" s="108" t="e">
        <f t="shared" si="235"/>
        <v>#N/A</v>
      </c>
      <c r="U1509" s="110" t="e">
        <f t="shared" si="236"/>
        <v>#N/A</v>
      </c>
      <c r="V1509" t="e">
        <f t="shared" si="237"/>
        <v>#N/A</v>
      </c>
      <c r="W1509" t="str">
        <f t="shared" si="238"/>
        <v/>
      </c>
      <c r="X1509" s="24" t="str">
        <f>IFERROR(VLOOKUP(W1509,HOSPITAIS_COM_DIVIDAS!A:E,5,FALSE),"")</f>
        <v/>
      </c>
    </row>
    <row r="1510" spans="1:24" x14ac:dyDescent="0.25">
      <c r="A1510" s="52" t="str">
        <f>IFERROR((Tabela4[[#This Row],[Status da Proposta]]),"")</f>
        <v/>
      </c>
      <c r="B1510" s="121">
        <f>IFERROR((CREDITO_FINANCEIRO!A1510),"")</f>
        <v>0</v>
      </c>
      <c r="C1510" s="120" t="str">
        <f>IFERROR((VLOOKUP(B1510,CREDITO_FINANCEIRO!A:B,2,FALSE)),"")</f>
        <v/>
      </c>
      <c r="D1510" s="94" t="str">
        <f>IFERROR((VLOOKUP(B1510,CREDITO_FINANCEIRO!A:E,5,FALSE)),"")</f>
        <v/>
      </c>
      <c r="E1510" s="95" t="str">
        <f>IFERROR((VLOOKUP(B1510,CREDITO_FINANCEIRO!A:C,3,FALSE)),"")</f>
        <v/>
      </c>
      <c r="F1510" s="120" t="str">
        <f>IFERROR((VLOOKUP(B1510,CREDITO_FINANCEIRO!A:G,4,FALSE)),"")</f>
        <v/>
      </c>
      <c r="G1510" s="120" t="e">
        <f>VLOOKUP(B1510,CREDITO_FINANCEIRO!A:G,6,FALSE)</f>
        <v>#N/A</v>
      </c>
      <c r="H1510" s="120" t="e">
        <f>VLOOKUP(B1510,CREDITO_FINANCEIRO!A:G,7,FALSE)</f>
        <v>#N/A</v>
      </c>
      <c r="I1510" s="91" t="e">
        <f>VLOOKUP(B1510,CREDITO_FINANCEIRO!A:K,10,FALSE)</f>
        <v>#N/A</v>
      </c>
      <c r="J1510" s="91" t="e">
        <f>VLOOKUP(B1510,CREDITO_FINANCEIRO!A:K,11,FALSE)</f>
        <v>#N/A</v>
      </c>
      <c r="K1510" s="91" t="e">
        <f>VLOOKUP(B1510,CREDITO_FINANCEIRO!A:L,12,FALSE)</f>
        <v>#N/A</v>
      </c>
      <c r="L1510" s="110" t="e">
        <f t="shared" si="230"/>
        <v>#N/A</v>
      </c>
      <c r="M1510" s="2" t="e">
        <f t="shared" si="231"/>
        <v>#N/A</v>
      </c>
      <c r="N1510" s="111" t="e">
        <f>VLOOKUP(Tabela4[[#This Row],[Proposta de Referência]],SIMP_CF!A:K,9,FALSE)</f>
        <v>#N/A</v>
      </c>
      <c r="O1510" s="111" t="e">
        <f>VLOOKUP(Tabela4[[#This Row],[Proposta de Referência]],SIMP_CF!A:K,8,FALSE)</f>
        <v>#N/A</v>
      </c>
      <c r="P1510" s="112" t="e">
        <f t="shared" si="232"/>
        <v>#N/A</v>
      </c>
      <c r="Q1510" s="112" t="e">
        <f t="shared" si="233"/>
        <v>#N/A</v>
      </c>
      <c r="R1510" t="e">
        <f t="shared" si="239"/>
        <v>#N/A</v>
      </c>
      <c r="S1510" s="108" t="e">
        <f t="shared" si="234"/>
        <v>#N/A</v>
      </c>
      <c r="T1510" s="108" t="e">
        <f t="shared" si="235"/>
        <v>#N/A</v>
      </c>
      <c r="U1510" s="110" t="e">
        <f t="shared" si="236"/>
        <v>#N/A</v>
      </c>
      <c r="V1510" t="e">
        <f t="shared" si="237"/>
        <v>#N/A</v>
      </c>
      <c r="W1510" t="str">
        <f t="shared" si="238"/>
        <v/>
      </c>
      <c r="X1510" s="24" t="str">
        <f>IFERROR(VLOOKUP(W1510,HOSPITAIS_COM_DIVIDAS!A:E,5,FALSE),"")</f>
        <v/>
      </c>
    </row>
    <row r="1511" spans="1:24" x14ac:dyDescent="0.25">
      <c r="A1511" s="52" t="str">
        <f>IFERROR((Tabela4[[#This Row],[Status da Proposta]]),"")</f>
        <v/>
      </c>
      <c r="B1511" s="121">
        <f>IFERROR((CREDITO_FINANCEIRO!A1511),"")</f>
        <v>0</v>
      </c>
      <c r="C1511" s="120" t="str">
        <f>IFERROR((VLOOKUP(B1511,CREDITO_FINANCEIRO!A:B,2,FALSE)),"")</f>
        <v/>
      </c>
      <c r="D1511" s="94" t="str">
        <f>IFERROR((VLOOKUP(B1511,CREDITO_FINANCEIRO!A:E,5,FALSE)),"")</f>
        <v/>
      </c>
      <c r="E1511" s="95" t="str">
        <f>IFERROR((VLOOKUP(B1511,CREDITO_FINANCEIRO!A:C,3,FALSE)),"")</f>
        <v/>
      </c>
      <c r="F1511" s="120" t="str">
        <f>IFERROR((VLOOKUP(B1511,CREDITO_FINANCEIRO!A:G,4,FALSE)),"")</f>
        <v/>
      </c>
      <c r="G1511" s="120" t="e">
        <f>VLOOKUP(B1511,CREDITO_FINANCEIRO!A:G,6,FALSE)</f>
        <v>#N/A</v>
      </c>
      <c r="H1511" s="120" t="e">
        <f>VLOOKUP(B1511,CREDITO_FINANCEIRO!A:G,7,FALSE)</f>
        <v>#N/A</v>
      </c>
      <c r="I1511" s="91" t="e">
        <f>VLOOKUP(B1511,CREDITO_FINANCEIRO!A:K,10,FALSE)</f>
        <v>#N/A</v>
      </c>
      <c r="J1511" s="91" t="e">
        <f>VLOOKUP(B1511,CREDITO_FINANCEIRO!A:K,11,FALSE)</f>
        <v>#N/A</v>
      </c>
      <c r="K1511" s="91" t="e">
        <f>VLOOKUP(B1511,CREDITO_FINANCEIRO!A:L,12,FALSE)</f>
        <v>#N/A</v>
      </c>
      <c r="L1511" s="110" t="e">
        <f t="shared" si="230"/>
        <v>#N/A</v>
      </c>
      <c r="M1511" s="2" t="e">
        <f t="shared" si="231"/>
        <v>#N/A</v>
      </c>
      <c r="N1511" s="111" t="e">
        <f>VLOOKUP(Tabela4[[#This Row],[Proposta de Referência]],SIMP_CF!A:K,9,FALSE)</f>
        <v>#N/A</v>
      </c>
      <c r="O1511" s="111" t="e">
        <f>VLOOKUP(Tabela4[[#This Row],[Proposta de Referência]],SIMP_CF!A:K,8,FALSE)</f>
        <v>#N/A</v>
      </c>
      <c r="P1511" s="112" t="e">
        <f t="shared" si="232"/>
        <v>#N/A</v>
      </c>
      <c r="Q1511" s="112" t="e">
        <f t="shared" si="233"/>
        <v>#N/A</v>
      </c>
      <c r="R1511" t="e">
        <f t="shared" si="239"/>
        <v>#N/A</v>
      </c>
      <c r="S1511" s="108" t="e">
        <f t="shared" si="234"/>
        <v>#N/A</v>
      </c>
      <c r="T1511" s="108" t="e">
        <f t="shared" si="235"/>
        <v>#N/A</v>
      </c>
      <c r="U1511" s="110" t="e">
        <f t="shared" si="236"/>
        <v>#N/A</v>
      </c>
      <c r="V1511" t="e">
        <f t="shared" si="237"/>
        <v>#N/A</v>
      </c>
      <c r="W1511" t="str">
        <f t="shared" si="238"/>
        <v/>
      </c>
      <c r="X1511" s="24" t="str">
        <f>IFERROR(VLOOKUP(W1511,HOSPITAIS_COM_DIVIDAS!A:E,5,FALSE),"")</f>
        <v/>
      </c>
    </row>
    <row r="1512" spans="1:24" x14ac:dyDescent="0.25">
      <c r="A1512" s="52" t="str">
        <f>IFERROR((Tabela4[[#This Row],[Status da Proposta]]),"")</f>
        <v/>
      </c>
      <c r="B1512" s="121">
        <f>IFERROR((CREDITO_FINANCEIRO!A1512),"")</f>
        <v>0</v>
      </c>
      <c r="C1512" s="120" t="str">
        <f>IFERROR((VLOOKUP(B1512,CREDITO_FINANCEIRO!A:B,2,FALSE)),"")</f>
        <v/>
      </c>
      <c r="D1512" s="94" t="str">
        <f>IFERROR((VLOOKUP(B1512,CREDITO_FINANCEIRO!A:E,5,FALSE)),"")</f>
        <v/>
      </c>
      <c r="E1512" s="95" t="str">
        <f>IFERROR((VLOOKUP(B1512,CREDITO_FINANCEIRO!A:C,3,FALSE)),"")</f>
        <v/>
      </c>
      <c r="F1512" s="120" t="str">
        <f>IFERROR((VLOOKUP(B1512,CREDITO_FINANCEIRO!A:G,4,FALSE)),"")</f>
        <v/>
      </c>
      <c r="G1512" s="120" t="e">
        <f>VLOOKUP(B1512,CREDITO_FINANCEIRO!A:G,6,FALSE)</f>
        <v>#N/A</v>
      </c>
      <c r="H1512" s="120" t="e">
        <f>VLOOKUP(B1512,CREDITO_FINANCEIRO!A:G,7,FALSE)</f>
        <v>#N/A</v>
      </c>
      <c r="I1512" s="91" t="e">
        <f>VLOOKUP(B1512,CREDITO_FINANCEIRO!A:K,10,FALSE)</f>
        <v>#N/A</v>
      </c>
      <c r="J1512" s="91" t="e">
        <f>VLOOKUP(B1512,CREDITO_FINANCEIRO!A:K,11,FALSE)</f>
        <v>#N/A</v>
      </c>
      <c r="K1512" s="91" t="e">
        <f>VLOOKUP(B1512,CREDITO_FINANCEIRO!A:L,12,FALSE)</f>
        <v>#N/A</v>
      </c>
      <c r="L1512" s="110" t="e">
        <f t="shared" si="230"/>
        <v>#N/A</v>
      </c>
      <c r="M1512" s="2" t="e">
        <f t="shared" si="231"/>
        <v>#N/A</v>
      </c>
      <c r="N1512" s="111" t="e">
        <f>VLOOKUP(Tabela4[[#This Row],[Proposta de Referência]],SIMP_CF!A:K,9,FALSE)</f>
        <v>#N/A</v>
      </c>
      <c r="O1512" s="111" t="e">
        <f>VLOOKUP(Tabela4[[#This Row],[Proposta de Referência]],SIMP_CF!A:K,8,FALSE)</f>
        <v>#N/A</v>
      </c>
      <c r="P1512" s="112" t="e">
        <f t="shared" si="232"/>
        <v>#N/A</v>
      </c>
      <c r="Q1512" s="112" t="e">
        <f t="shared" si="233"/>
        <v>#N/A</v>
      </c>
      <c r="R1512" t="e">
        <f t="shared" si="239"/>
        <v>#N/A</v>
      </c>
      <c r="S1512" s="108" t="e">
        <f t="shared" si="234"/>
        <v>#N/A</v>
      </c>
      <c r="T1512" s="108" t="e">
        <f t="shared" si="235"/>
        <v>#N/A</v>
      </c>
      <c r="U1512" s="110" t="e">
        <f t="shared" si="236"/>
        <v>#N/A</v>
      </c>
      <c r="V1512" t="e">
        <f t="shared" si="237"/>
        <v>#N/A</v>
      </c>
      <c r="W1512" t="str">
        <f t="shared" si="238"/>
        <v/>
      </c>
      <c r="X1512" s="24" t="str">
        <f>IFERROR(VLOOKUP(W1512,HOSPITAIS_COM_DIVIDAS!A:E,5,FALSE),"")</f>
        <v/>
      </c>
    </row>
    <row r="1513" spans="1:24" x14ac:dyDescent="0.25">
      <c r="A1513" s="52" t="str">
        <f>IFERROR((Tabela4[[#This Row],[Status da Proposta]]),"")</f>
        <v/>
      </c>
      <c r="B1513" s="121">
        <f>IFERROR((CREDITO_FINANCEIRO!A1513),"")</f>
        <v>0</v>
      </c>
      <c r="C1513" s="120" t="str">
        <f>IFERROR((VLOOKUP(B1513,CREDITO_FINANCEIRO!A:B,2,FALSE)),"")</f>
        <v/>
      </c>
      <c r="D1513" s="94" t="str">
        <f>IFERROR((VLOOKUP(B1513,CREDITO_FINANCEIRO!A:E,5,FALSE)),"")</f>
        <v/>
      </c>
      <c r="E1513" s="95" t="str">
        <f>IFERROR((VLOOKUP(B1513,CREDITO_FINANCEIRO!A:C,3,FALSE)),"")</f>
        <v/>
      </c>
      <c r="F1513" s="120" t="str">
        <f>IFERROR((VLOOKUP(B1513,CREDITO_FINANCEIRO!A:G,4,FALSE)),"")</f>
        <v/>
      </c>
      <c r="G1513" s="120" t="e">
        <f>VLOOKUP(B1513,CREDITO_FINANCEIRO!A:G,6,FALSE)</f>
        <v>#N/A</v>
      </c>
      <c r="H1513" s="120" t="e">
        <f>VLOOKUP(B1513,CREDITO_FINANCEIRO!A:G,7,FALSE)</f>
        <v>#N/A</v>
      </c>
      <c r="I1513" s="91" t="e">
        <f>VLOOKUP(B1513,CREDITO_FINANCEIRO!A:K,10,FALSE)</f>
        <v>#N/A</v>
      </c>
      <c r="J1513" s="91" t="e">
        <f>VLOOKUP(B1513,CREDITO_FINANCEIRO!A:K,11,FALSE)</f>
        <v>#N/A</v>
      </c>
      <c r="K1513" s="91" t="e">
        <f>VLOOKUP(B1513,CREDITO_FINANCEIRO!A:L,12,FALSE)</f>
        <v>#N/A</v>
      </c>
      <c r="L1513" s="110" t="e">
        <f t="shared" si="230"/>
        <v>#N/A</v>
      </c>
      <c r="M1513" s="2" t="e">
        <f t="shared" si="231"/>
        <v>#N/A</v>
      </c>
      <c r="N1513" s="111" t="e">
        <f>VLOOKUP(Tabela4[[#This Row],[Proposta de Referência]],SIMP_CF!A:K,9,FALSE)</f>
        <v>#N/A</v>
      </c>
      <c r="O1513" s="111" t="e">
        <f>VLOOKUP(Tabela4[[#This Row],[Proposta de Referência]],SIMP_CF!A:K,8,FALSE)</f>
        <v>#N/A</v>
      </c>
      <c r="P1513" s="112" t="e">
        <f t="shared" si="232"/>
        <v>#N/A</v>
      </c>
      <c r="Q1513" s="112" t="e">
        <f t="shared" si="233"/>
        <v>#N/A</v>
      </c>
      <c r="R1513" t="e">
        <f t="shared" si="239"/>
        <v>#N/A</v>
      </c>
      <c r="S1513" s="108" t="e">
        <f t="shared" si="234"/>
        <v>#N/A</v>
      </c>
      <c r="T1513" s="108" t="e">
        <f t="shared" si="235"/>
        <v>#N/A</v>
      </c>
      <c r="U1513" s="110" t="e">
        <f t="shared" si="236"/>
        <v>#N/A</v>
      </c>
      <c r="V1513" t="e">
        <f t="shared" si="237"/>
        <v>#N/A</v>
      </c>
      <c r="W1513" t="str">
        <f t="shared" si="238"/>
        <v/>
      </c>
      <c r="X1513" s="24" t="str">
        <f>IFERROR(VLOOKUP(W1513,HOSPITAIS_COM_DIVIDAS!A:E,5,FALSE),"")</f>
        <v/>
      </c>
    </row>
    <row r="1514" spans="1:24" x14ac:dyDescent="0.25">
      <c r="A1514" s="52" t="str">
        <f>IFERROR((Tabela4[[#This Row],[Status da Proposta]]),"")</f>
        <v/>
      </c>
      <c r="B1514" s="121">
        <f>IFERROR((CREDITO_FINANCEIRO!A1514),"")</f>
        <v>0</v>
      </c>
      <c r="C1514" s="120" t="str">
        <f>IFERROR((VLOOKUP(B1514,CREDITO_FINANCEIRO!A:B,2,FALSE)),"")</f>
        <v/>
      </c>
      <c r="D1514" s="94" t="str">
        <f>IFERROR((VLOOKUP(B1514,CREDITO_FINANCEIRO!A:E,5,FALSE)),"")</f>
        <v/>
      </c>
      <c r="E1514" s="95" t="str">
        <f>IFERROR((VLOOKUP(B1514,CREDITO_FINANCEIRO!A:C,3,FALSE)),"")</f>
        <v/>
      </c>
      <c r="F1514" s="120" t="str">
        <f>IFERROR((VLOOKUP(B1514,CREDITO_FINANCEIRO!A:G,4,FALSE)),"")</f>
        <v/>
      </c>
      <c r="G1514" s="120" t="e">
        <f>VLOOKUP(B1514,CREDITO_FINANCEIRO!A:G,6,FALSE)</f>
        <v>#N/A</v>
      </c>
      <c r="H1514" s="120" t="e">
        <f>VLOOKUP(B1514,CREDITO_FINANCEIRO!A:G,7,FALSE)</f>
        <v>#N/A</v>
      </c>
      <c r="I1514" s="91" t="e">
        <f>VLOOKUP(B1514,CREDITO_FINANCEIRO!A:K,10,FALSE)</f>
        <v>#N/A</v>
      </c>
      <c r="J1514" s="91" t="e">
        <f>VLOOKUP(B1514,CREDITO_FINANCEIRO!A:K,11,FALSE)</f>
        <v>#N/A</v>
      </c>
      <c r="K1514" s="91" t="e">
        <f>VLOOKUP(B1514,CREDITO_FINANCEIRO!A:L,12,FALSE)</f>
        <v>#N/A</v>
      </c>
      <c r="L1514" s="110" t="e">
        <f t="shared" si="230"/>
        <v>#N/A</v>
      </c>
      <c r="M1514" s="2" t="e">
        <f t="shared" si="231"/>
        <v>#N/A</v>
      </c>
      <c r="N1514" s="111" t="e">
        <f>VLOOKUP(Tabela4[[#This Row],[Proposta de Referência]],SIMP_CF!A:K,9,FALSE)</f>
        <v>#N/A</v>
      </c>
      <c r="O1514" s="111" t="e">
        <f>VLOOKUP(Tabela4[[#This Row],[Proposta de Referência]],SIMP_CF!A:K,8,FALSE)</f>
        <v>#N/A</v>
      </c>
      <c r="P1514" s="112" t="e">
        <f t="shared" si="232"/>
        <v>#N/A</v>
      </c>
      <c r="Q1514" s="112" t="e">
        <f t="shared" si="233"/>
        <v>#N/A</v>
      </c>
      <c r="R1514" t="e">
        <f t="shared" si="239"/>
        <v>#N/A</v>
      </c>
      <c r="S1514" s="108" t="e">
        <f t="shared" si="234"/>
        <v>#N/A</v>
      </c>
      <c r="T1514" s="108" t="e">
        <f t="shared" si="235"/>
        <v>#N/A</v>
      </c>
      <c r="U1514" s="110" t="e">
        <f t="shared" si="236"/>
        <v>#N/A</v>
      </c>
      <c r="V1514" t="e">
        <f t="shared" si="237"/>
        <v>#N/A</v>
      </c>
      <c r="W1514" t="str">
        <f t="shared" si="238"/>
        <v/>
      </c>
      <c r="X1514" s="24" t="str">
        <f>IFERROR(VLOOKUP(W1514,HOSPITAIS_COM_DIVIDAS!A:E,5,FALSE),"")</f>
        <v/>
      </c>
    </row>
    <row r="1515" spans="1:24" x14ac:dyDescent="0.25">
      <c r="A1515" s="52" t="str">
        <f>IFERROR((Tabela4[[#This Row],[Status da Proposta]]),"")</f>
        <v/>
      </c>
      <c r="B1515" s="121">
        <f>IFERROR((CREDITO_FINANCEIRO!A1515),"")</f>
        <v>0</v>
      </c>
      <c r="C1515" s="120" t="str">
        <f>IFERROR((VLOOKUP(B1515,CREDITO_FINANCEIRO!A:B,2,FALSE)),"")</f>
        <v/>
      </c>
      <c r="D1515" s="94" t="str">
        <f>IFERROR((VLOOKUP(B1515,CREDITO_FINANCEIRO!A:E,5,FALSE)),"")</f>
        <v/>
      </c>
      <c r="E1515" s="95" t="str">
        <f>IFERROR((VLOOKUP(B1515,CREDITO_FINANCEIRO!A:C,3,FALSE)),"")</f>
        <v/>
      </c>
      <c r="F1515" s="120" t="str">
        <f>IFERROR((VLOOKUP(B1515,CREDITO_FINANCEIRO!A:G,4,FALSE)),"")</f>
        <v/>
      </c>
      <c r="G1515" s="120" t="e">
        <f>VLOOKUP(B1515,CREDITO_FINANCEIRO!A:G,6,FALSE)</f>
        <v>#N/A</v>
      </c>
      <c r="H1515" s="120" t="e">
        <f>VLOOKUP(B1515,CREDITO_FINANCEIRO!A:G,7,FALSE)</f>
        <v>#N/A</v>
      </c>
      <c r="I1515" s="91" t="e">
        <f>VLOOKUP(B1515,CREDITO_FINANCEIRO!A:K,10,FALSE)</f>
        <v>#N/A</v>
      </c>
      <c r="J1515" s="91" t="e">
        <f>VLOOKUP(B1515,CREDITO_FINANCEIRO!A:K,11,FALSE)</f>
        <v>#N/A</v>
      </c>
      <c r="K1515" s="91" t="e">
        <f>VLOOKUP(B1515,CREDITO_FINANCEIRO!A:L,12,FALSE)</f>
        <v>#N/A</v>
      </c>
      <c r="L1515" s="110" t="e">
        <f t="shared" si="230"/>
        <v>#N/A</v>
      </c>
      <c r="M1515" s="2" t="e">
        <f t="shared" si="231"/>
        <v>#N/A</v>
      </c>
      <c r="N1515" s="111" t="e">
        <f>VLOOKUP(Tabela4[[#This Row],[Proposta de Referência]],SIMP_CF!A:K,9,FALSE)</f>
        <v>#N/A</v>
      </c>
      <c r="O1515" s="111" t="e">
        <f>VLOOKUP(Tabela4[[#This Row],[Proposta de Referência]],SIMP_CF!A:K,8,FALSE)</f>
        <v>#N/A</v>
      </c>
      <c r="P1515" s="112" t="e">
        <f t="shared" si="232"/>
        <v>#N/A</v>
      </c>
      <c r="Q1515" s="112" t="e">
        <f t="shared" si="233"/>
        <v>#N/A</v>
      </c>
      <c r="R1515" t="e">
        <f t="shared" si="239"/>
        <v>#N/A</v>
      </c>
      <c r="S1515" s="108" t="e">
        <f t="shared" si="234"/>
        <v>#N/A</v>
      </c>
      <c r="T1515" s="108" t="e">
        <f t="shared" si="235"/>
        <v>#N/A</v>
      </c>
      <c r="U1515" s="110" t="e">
        <f t="shared" si="236"/>
        <v>#N/A</v>
      </c>
      <c r="V1515" t="e">
        <f t="shared" si="237"/>
        <v>#N/A</v>
      </c>
      <c r="W1515" t="str">
        <f t="shared" si="238"/>
        <v/>
      </c>
      <c r="X1515" s="24" t="str">
        <f>IFERROR(VLOOKUP(W1515,HOSPITAIS_COM_DIVIDAS!A:E,5,FALSE),"")</f>
        <v/>
      </c>
    </row>
    <row r="1516" spans="1:24" x14ac:dyDescent="0.25">
      <c r="A1516" s="52" t="str">
        <f>IFERROR((Tabela4[[#This Row],[Status da Proposta]]),"")</f>
        <v/>
      </c>
      <c r="B1516" s="121">
        <f>IFERROR((CREDITO_FINANCEIRO!A1516),"")</f>
        <v>0</v>
      </c>
      <c r="C1516" s="120" t="str">
        <f>IFERROR((VLOOKUP(B1516,CREDITO_FINANCEIRO!A:B,2,FALSE)),"")</f>
        <v/>
      </c>
      <c r="D1516" s="94" t="str">
        <f>IFERROR((VLOOKUP(B1516,CREDITO_FINANCEIRO!A:E,5,FALSE)),"")</f>
        <v/>
      </c>
      <c r="E1516" s="95" t="str">
        <f>IFERROR((VLOOKUP(B1516,CREDITO_FINANCEIRO!A:C,3,FALSE)),"")</f>
        <v/>
      </c>
      <c r="F1516" s="120" t="str">
        <f>IFERROR((VLOOKUP(B1516,CREDITO_FINANCEIRO!A:G,4,FALSE)),"")</f>
        <v/>
      </c>
      <c r="G1516" s="120" t="e">
        <f>VLOOKUP(B1516,CREDITO_FINANCEIRO!A:G,6,FALSE)</f>
        <v>#N/A</v>
      </c>
      <c r="H1516" s="120" t="e">
        <f>VLOOKUP(B1516,CREDITO_FINANCEIRO!A:G,7,FALSE)</f>
        <v>#N/A</v>
      </c>
      <c r="I1516" s="91" t="e">
        <f>VLOOKUP(B1516,CREDITO_FINANCEIRO!A:K,10,FALSE)</f>
        <v>#N/A</v>
      </c>
      <c r="J1516" s="91" t="e">
        <f>VLOOKUP(B1516,CREDITO_FINANCEIRO!A:K,11,FALSE)</f>
        <v>#N/A</v>
      </c>
      <c r="K1516" s="91" t="e">
        <f>VLOOKUP(B1516,CREDITO_FINANCEIRO!A:L,12,FALSE)</f>
        <v>#N/A</v>
      </c>
      <c r="L1516" s="110" t="e">
        <f t="shared" si="230"/>
        <v>#N/A</v>
      </c>
      <c r="M1516" s="2" t="e">
        <f t="shared" si="231"/>
        <v>#N/A</v>
      </c>
      <c r="N1516" s="111" t="e">
        <f>VLOOKUP(Tabela4[[#This Row],[Proposta de Referência]],SIMP_CF!A:K,9,FALSE)</f>
        <v>#N/A</v>
      </c>
      <c r="O1516" s="111" t="e">
        <f>VLOOKUP(Tabela4[[#This Row],[Proposta de Referência]],SIMP_CF!A:K,8,FALSE)</f>
        <v>#N/A</v>
      </c>
      <c r="P1516" s="112" t="e">
        <f t="shared" si="232"/>
        <v>#N/A</v>
      </c>
      <c r="Q1516" s="112" t="e">
        <f t="shared" si="233"/>
        <v>#N/A</v>
      </c>
      <c r="R1516" t="e">
        <f t="shared" si="239"/>
        <v>#N/A</v>
      </c>
      <c r="S1516" s="108" t="e">
        <f t="shared" si="234"/>
        <v>#N/A</v>
      </c>
      <c r="T1516" s="108" t="e">
        <f t="shared" si="235"/>
        <v>#N/A</v>
      </c>
      <c r="U1516" s="110" t="e">
        <f t="shared" si="236"/>
        <v>#N/A</v>
      </c>
      <c r="V1516" t="e">
        <f t="shared" si="237"/>
        <v>#N/A</v>
      </c>
      <c r="W1516" t="str">
        <f t="shared" si="238"/>
        <v/>
      </c>
      <c r="X1516" s="24" t="str">
        <f>IFERROR(VLOOKUP(W1516,HOSPITAIS_COM_DIVIDAS!A:E,5,FALSE),"")</f>
        <v/>
      </c>
    </row>
    <row r="1517" spans="1:24" x14ac:dyDescent="0.25">
      <c r="A1517" s="52" t="str">
        <f>IFERROR((Tabela4[[#This Row],[Status da Proposta]]),"")</f>
        <v/>
      </c>
      <c r="B1517" s="121">
        <f>IFERROR((CREDITO_FINANCEIRO!A1517),"")</f>
        <v>0</v>
      </c>
      <c r="C1517" s="120" t="str">
        <f>IFERROR((VLOOKUP(B1517,CREDITO_FINANCEIRO!A:B,2,FALSE)),"")</f>
        <v/>
      </c>
      <c r="D1517" s="94" t="str">
        <f>IFERROR((VLOOKUP(B1517,CREDITO_FINANCEIRO!A:E,5,FALSE)),"")</f>
        <v/>
      </c>
      <c r="E1517" s="95" t="str">
        <f>IFERROR((VLOOKUP(B1517,CREDITO_FINANCEIRO!A:C,3,FALSE)),"")</f>
        <v/>
      </c>
      <c r="F1517" s="120" t="str">
        <f>IFERROR((VLOOKUP(B1517,CREDITO_FINANCEIRO!A:G,4,FALSE)),"")</f>
        <v/>
      </c>
      <c r="G1517" s="120" t="e">
        <f>VLOOKUP(B1517,CREDITO_FINANCEIRO!A:G,6,FALSE)</f>
        <v>#N/A</v>
      </c>
      <c r="H1517" s="120" t="e">
        <f>VLOOKUP(B1517,CREDITO_FINANCEIRO!A:G,7,FALSE)</f>
        <v>#N/A</v>
      </c>
      <c r="I1517" s="91" t="e">
        <f>VLOOKUP(B1517,CREDITO_FINANCEIRO!A:K,10,FALSE)</f>
        <v>#N/A</v>
      </c>
      <c r="J1517" s="91" t="e">
        <f>VLOOKUP(B1517,CREDITO_FINANCEIRO!A:K,11,FALSE)</f>
        <v>#N/A</v>
      </c>
      <c r="K1517" s="91" t="e">
        <f>VLOOKUP(B1517,CREDITO_FINANCEIRO!A:L,12,FALSE)</f>
        <v>#N/A</v>
      </c>
      <c r="L1517" s="110" t="e">
        <f t="shared" si="230"/>
        <v>#N/A</v>
      </c>
      <c r="M1517" s="2" t="e">
        <f t="shared" si="231"/>
        <v>#N/A</v>
      </c>
      <c r="N1517" s="111" t="e">
        <f>VLOOKUP(Tabela4[[#This Row],[Proposta de Referência]],SIMP_CF!A:K,9,FALSE)</f>
        <v>#N/A</v>
      </c>
      <c r="O1517" s="111" t="e">
        <f>VLOOKUP(Tabela4[[#This Row],[Proposta de Referência]],SIMP_CF!A:K,8,FALSE)</f>
        <v>#N/A</v>
      </c>
      <c r="P1517" s="112" t="e">
        <f t="shared" si="232"/>
        <v>#N/A</v>
      </c>
      <c r="Q1517" s="112" t="e">
        <f t="shared" si="233"/>
        <v>#N/A</v>
      </c>
      <c r="R1517" t="e">
        <f t="shared" si="239"/>
        <v>#N/A</v>
      </c>
      <c r="S1517" s="108" t="e">
        <f t="shared" si="234"/>
        <v>#N/A</v>
      </c>
      <c r="T1517" s="108" t="e">
        <f t="shared" si="235"/>
        <v>#N/A</v>
      </c>
      <c r="U1517" s="110" t="e">
        <f t="shared" si="236"/>
        <v>#N/A</v>
      </c>
      <c r="V1517" t="e">
        <f t="shared" si="237"/>
        <v>#N/A</v>
      </c>
      <c r="W1517" t="str">
        <f t="shared" si="238"/>
        <v/>
      </c>
      <c r="X1517" s="24" t="str">
        <f>IFERROR(VLOOKUP(W1517,HOSPITAIS_COM_DIVIDAS!A:E,5,FALSE),"")</f>
        <v/>
      </c>
    </row>
    <row r="1518" spans="1:24" x14ac:dyDescent="0.25">
      <c r="A1518" s="52" t="str">
        <f>IFERROR((Tabela4[[#This Row],[Status da Proposta]]),"")</f>
        <v/>
      </c>
      <c r="B1518" s="121">
        <f>IFERROR((CREDITO_FINANCEIRO!A1518),"")</f>
        <v>0</v>
      </c>
      <c r="C1518" s="120" t="str">
        <f>IFERROR((VLOOKUP(B1518,CREDITO_FINANCEIRO!A:B,2,FALSE)),"")</f>
        <v/>
      </c>
      <c r="D1518" s="94" t="str">
        <f>IFERROR((VLOOKUP(B1518,CREDITO_FINANCEIRO!A:E,5,FALSE)),"")</f>
        <v/>
      </c>
      <c r="E1518" s="95" t="str">
        <f>IFERROR((VLOOKUP(B1518,CREDITO_FINANCEIRO!A:C,3,FALSE)),"")</f>
        <v/>
      </c>
      <c r="F1518" s="120" t="str">
        <f>IFERROR((VLOOKUP(B1518,CREDITO_FINANCEIRO!A:G,4,FALSE)),"")</f>
        <v/>
      </c>
      <c r="G1518" s="120" t="e">
        <f>VLOOKUP(B1518,CREDITO_FINANCEIRO!A:G,6,FALSE)</f>
        <v>#N/A</v>
      </c>
      <c r="H1518" s="120" t="e">
        <f>VLOOKUP(B1518,CREDITO_FINANCEIRO!A:G,7,FALSE)</f>
        <v>#N/A</v>
      </c>
      <c r="I1518" s="91" t="e">
        <f>VLOOKUP(B1518,CREDITO_FINANCEIRO!A:K,10,FALSE)</f>
        <v>#N/A</v>
      </c>
      <c r="J1518" s="91" t="e">
        <f>VLOOKUP(B1518,CREDITO_FINANCEIRO!A:K,11,FALSE)</f>
        <v>#N/A</v>
      </c>
      <c r="K1518" s="91" t="e">
        <f>VLOOKUP(B1518,CREDITO_FINANCEIRO!A:L,12,FALSE)</f>
        <v>#N/A</v>
      </c>
      <c r="L1518" s="110" t="e">
        <f t="shared" si="230"/>
        <v>#N/A</v>
      </c>
      <c r="M1518" s="2" t="e">
        <f t="shared" si="231"/>
        <v>#N/A</v>
      </c>
      <c r="N1518" s="111" t="e">
        <f>VLOOKUP(Tabela4[[#This Row],[Proposta de Referência]],SIMP_CF!A:K,9,FALSE)</f>
        <v>#N/A</v>
      </c>
      <c r="O1518" s="111" t="e">
        <f>VLOOKUP(Tabela4[[#This Row],[Proposta de Referência]],SIMP_CF!A:K,8,FALSE)</f>
        <v>#N/A</v>
      </c>
      <c r="P1518" s="112" t="e">
        <f t="shared" si="232"/>
        <v>#N/A</v>
      </c>
      <c r="Q1518" s="112" t="e">
        <f t="shared" si="233"/>
        <v>#N/A</v>
      </c>
      <c r="R1518" t="e">
        <f t="shared" si="239"/>
        <v>#N/A</v>
      </c>
      <c r="S1518" s="108" t="e">
        <f t="shared" si="234"/>
        <v>#N/A</v>
      </c>
      <c r="T1518" s="108" t="e">
        <f t="shared" si="235"/>
        <v>#N/A</v>
      </c>
      <c r="U1518" s="110" t="e">
        <f t="shared" si="236"/>
        <v>#N/A</v>
      </c>
      <c r="V1518" t="e">
        <f t="shared" si="237"/>
        <v>#N/A</v>
      </c>
      <c r="W1518" t="str">
        <f t="shared" si="238"/>
        <v/>
      </c>
      <c r="X1518" s="24" t="str">
        <f>IFERROR(VLOOKUP(W1518,HOSPITAIS_COM_DIVIDAS!A:E,5,FALSE),"")</f>
        <v/>
      </c>
    </row>
    <row r="1519" spans="1:24" x14ac:dyDescent="0.25">
      <c r="A1519" s="52" t="str">
        <f>IFERROR((Tabela4[[#This Row],[Status da Proposta]]),"")</f>
        <v/>
      </c>
      <c r="B1519" s="121">
        <f>IFERROR((CREDITO_FINANCEIRO!A1519),"")</f>
        <v>0</v>
      </c>
      <c r="C1519" s="120" t="str">
        <f>IFERROR((VLOOKUP(B1519,CREDITO_FINANCEIRO!A:B,2,FALSE)),"")</f>
        <v/>
      </c>
      <c r="D1519" s="94" t="str">
        <f>IFERROR((VLOOKUP(B1519,CREDITO_FINANCEIRO!A:E,5,FALSE)),"")</f>
        <v/>
      </c>
      <c r="E1519" s="95" t="str">
        <f>IFERROR((VLOOKUP(B1519,CREDITO_FINANCEIRO!A:C,3,FALSE)),"")</f>
        <v/>
      </c>
      <c r="F1519" s="120" t="str">
        <f>IFERROR((VLOOKUP(B1519,CREDITO_FINANCEIRO!A:G,4,FALSE)),"")</f>
        <v/>
      </c>
      <c r="G1519" s="120" t="e">
        <f>VLOOKUP(B1519,CREDITO_FINANCEIRO!A:G,6,FALSE)</f>
        <v>#N/A</v>
      </c>
      <c r="H1519" s="120" t="e">
        <f>VLOOKUP(B1519,CREDITO_FINANCEIRO!A:G,7,FALSE)</f>
        <v>#N/A</v>
      </c>
      <c r="I1519" s="91" t="e">
        <f>VLOOKUP(B1519,CREDITO_FINANCEIRO!A:K,10,FALSE)</f>
        <v>#N/A</v>
      </c>
      <c r="J1519" s="91" t="e">
        <f>VLOOKUP(B1519,CREDITO_FINANCEIRO!A:K,11,FALSE)</f>
        <v>#N/A</v>
      </c>
      <c r="K1519" s="91" t="e">
        <f>VLOOKUP(B1519,CREDITO_FINANCEIRO!A:L,12,FALSE)</f>
        <v>#N/A</v>
      </c>
      <c r="L1519" s="110" t="e">
        <f t="shared" si="230"/>
        <v>#N/A</v>
      </c>
      <c r="M1519" s="2" t="e">
        <f t="shared" si="231"/>
        <v>#N/A</v>
      </c>
      <c r="N1519" s="111" t="e">
        <f>VLOOKUP(Tabela4[[#This Row],[Proposta de Referência]],SIMP_CF!A:K,9,FALSE)</f>
        <v>#N/A</v>
      </c>
      <c r="O1519" s="111" t="e">
        <f>VLOOKUP(Tabela4[[#This Row],[Proposta de Referência]],SIMP_CF!A:K,8,FALSE)</f>
        <v>#N/A</v>
      </c>
      <c r="P1519" s="112" t="e">
        <f t="shared" si="232"/>
        <v>#N/A</v>
      </c>
      <c r="Q1519" s="112" t="e">
        <f t="shared" si="233"/>
        <v>#N/A</v>
      </c>
      <c r="R1519" t="e">
        <f t="shared" si="239"/>
        <v>#N/A</v>
      </c>
      <c r="S1519" s="108" t="e">
        <f t="shared" si="234"/>
        <v>#N/A</v>
      </c>
      <c r="T1519" s="108" t="e">
        <f t="shared" si="235"/>
        <v>#N/A</v>
      </c>
      <c r="U1519" s="110" t="e">
        <f t="shared" si="236"/>
        <v>#N/A</v>
      </c>
      <c r="V1519" t="e">
        <f t="shared" si="237"/>
        <v>#N/A</v>
      </c>
      <c r="W1519" t="str">
        <f t="shared" si="238"/>
        <v/>
      </c>
      <c r="X1519" s="24" t="str">
        <f>IFERROR(VLOOKUP(W1519,HOSPITAIS_COM_DIVIDAS!A:E,5,FALSE),"")</f>
        <v/>
      </c>
    </row>
    <row r="1520" spans="1:24" x14ac:dyDescent="0.25">
      <c r="A1520" s="52" t="str">
        <f>IFERROR((Tabela4[[#This Row],[Status da Proposta]]),"")</f>
        <v/>
      </c>
      <c r="B1520" s="121">
        <f>IFERROR((CREDITO_FINANCEIRO!A1520),"")</f>
        <v>0</v>
      </c>
      <c r="C1520" s="120" t="str">
        <f>IFERROR((VLOOKUP(B1520,CREDITO_FINANCEIRO!A:B,2,FALSE)),"")</f>
        <v/>
      </c>
      <c r="D1520" s="94" t="str">
        <f>IFERROR((VLOOKUP(B1520,CREDITO_FINANCEIRO!A:E,5,FALSE)),"")</f>
        <v/>
      </c>
      <c r="E1520" s="95" t="str">
        <f>IFERROR((VLOOKUP(B1520,CREDITO_FINANCEIRO!A:C,3,FALSE)),"")</f>
        <v/>
      </c>
      <c r="F1520" s="120" t="str">
        <f>IFERROR((VLOOKUP(B1520,CREDITO_FINANCEIRO!A:G,4,FALSE)),"")</f>
        <v/>
      </c>
      <c r="G1520" s="120" t="e">
        <f>VLOOKUP(B1520,CREDITO_FINANCEIRO!A:G,6,FALSE)</f>
        <v>#N/A</v>
      </c>
      <c r="H1520" s="120" t="e">
        <f>VLOOKUP(B1520,CREDITO_FINANCEIRO!A:G,7,FALSE)</f>
        <v>#N/A</v>
      </c>
      <c r="I1520" s="91" t="e">
        <f>VLOOKUP(B1520,CREDITO_FINANCEIRO!A:K,10,FALSE)</f>
        <v>#N/A</v>
      </c>
      <c r="J1520" s="91" t="e">
        <f>VLOOKUP(B1520,CREDITO_FINANCEIRO!A:K,11,FALSE)</f>
        <v>#N/A</v>
      </c>
      <c r="K1520" s="91" t="e">
        <f>VLOOKUP(B1520,CREDITO_FINANCEIRO!A:L,12,FALSE)</f>
        <v>#N/A</v>
      </c>
      <c r="L1520" s="110" t="e">
        <f t="shared" si="230"/>
        <v>#N/A</v>
      </c>
      <c r="M1520" s="2" t="e">
        <f t="shared" si="231"/>
        <v>#N/A</v>
      </c>
      <c r="N1520" s="111" t="e">
        <f>VLOOKUP(Tabela4[[#This Row],[Proposta de Referência]],SIMP_CF!A:K,9,FALSE)</f>
        <v>#N/A</v>
      </c>
      <c r="O1520" s="111" t="e">
        <f>VLOOKUP(Tabela4[[#This Row],[Proposta de Referência]],SIMP_CF!A:K,8,FALSE)</f>
        <v>#N/A</v>
      </c>
      <c r="P1520" s="112" t="e">
        <f t="shared" si="232"/>
        <v>#N/A</v>
      </c>
      <c r="Q1520" s="112" t="e">
        <f t="shared" si="233"/>
        <v>#N/A</v>
      </c>
      <c r="R1520" t="e">
        <f t="shared" si="239"/>
        <v>#N/A</v>
      </c>
      <c r="S1520" s="108" t="e">
        <f t="shared" si="234"/>
        <v>#N/A</v>
      </c>
      <c r="T1520" s="108" t="e">
        <f t="shared" si="235"/>
        <v>#N/A</v>
      </c>
      <c r="U1520" s="110" t="e">
        <f t="shared" si="236"/>
        <v>#N/A</v>
      </c>
      <c r="V1520" t="e">
        <f t="shared" si="237"/>
        <v>#N/A</v>
      </c>
      <c r="W1520" t="str">
        <f t="shared" si="238"/>
        <v/>
      </c>
      <c r="X1520" s="24" t="str">
        <f>IFERROR(VLOOKUP(W1520,HOSPITAIS_COM_DIVIDAS!A:E,5,FALSE),"")</f>
        <v/>
      </c>
    </row>
    <row r="1521" spans="1:24" x14ac:dyDescent="0.25">
      <c r="A1521" s="52" t="str">
        <f>IFERROR((Tabela4[[#This Row],[Status da Proposta]]),"")</f>
        <v/>
      </c>
      <c r="B1521" s="121">
        <f>IFERROR((CREDITO_FINANCEIRO!A1521),"")</f>
        <v>0</v>
      </c>
      <c r="C1521" s="120" t="str">
        <f>IFERROR((VLOOKUP(B1521,CREDITO_FINANCEIRO!A:B,2,FALSE)),"")</f>
        <v/>
      </c>
      <c r="D1521" s="94" t="str">
        <f>IFERROR((VLOOKUP(B1521,CREDITO_FINANCEIRO!A:E,5,FALSE)),"")</f>
        <v/>
      </c>
      <c r="E1521" s="95" t="str">
        <f>IFERROR((VLOOKUP(B1521,CREDITO_FINANCEIRO!A:C,3,FALSE)),"")</f>
        <v/>
      </c>
      <c r="F1521" s="120" t="str">
        <f>IFERROR((VLOOKUP(B1521,CREDITO_FINANCEIRO!A:G,4,FALSE)),"")</f>
        <v/>
      </c>
      <c r="G1521" s="120" t="e">
        <f>VLOOKUP(B1521,CREDITO_FINANCEIRO!A:G,6,FALSE)</f>
        <v>#N/A</v>
      </c>
      <c r="H1521" s="120" t="e">
        <f>VLOOKUP(B1521,CREDITO_FINANCEIRO!A:G,7,FALSE)</f>
        <v>#N/A</v>
      </c>
      <c r="I1521" s="91" t="e">
        <f>VLOOKUP(B1521,CREDITO_FINANCEIRO!A:K,10,FALSE)</f>
        <v>#N/A</v>
      </c>
      <c r="J1521" s="91" t="e">
        <f>VLOOKUP(B1521,CREDITO_FINANCEIRO!A:K,11,FALSE)</f>
        <v>#N/A</v>
      </c>
      <c r="K1521" s="91" t="e">
        <f>VLOOKUP(B1521,CREDITO_FINANCEIRO!A:L,12,FALSE)</f>
        <v>#N/A</v>
      </c>
      <c r="L1521" s="110" t="e">
        <f t="shared" si="230"/>
        <v>#N/A</v>
      </c>
      <c r="M1521" s="2" t="e">
        <f t="shared" si="231"/>
        <v>#N/A</v>
      </c>
      <c r="N1521" s="111" t="e">
        <f>VLOOKUP(Tabela4[[#This Row],[Proposta de Referência]],SIMP_CF!A:K,9,FALSE)</f>
        <v>#N/A</v>
      </c>
      <c r="O1521" s="111" t="e">
        <f>VLOOKUP(Tabela4[[#This Row],[Proposta de Referência]],SIMP_CF!A:K,8,FALSE)</f>
        <v>#N/A</v>
      </c>
      <c r="P1521" s="112" t="e">
        <f t="shared" si="232"/>
        <v>#N/A</v>
      </c>
      <c r="Q1521" s="112" t="e">
        <f t="shared" si="233"/>
        <v>#N/A</v>
      </c>
      <c r="R1521" t="e">
        <f t="shared" si="239"/>
        <v>#N/A</v>
      </c>
      <c r="S1521" s="108" t="e">
        <f t="shared" si="234"/>
        <v>#N/A</v>
      </c>
      <c r="T1521" s="108" t="e">
        <f t="shared" si="235"/>
        <v>#N/A</v>
      </c>
      <c r="U1521" s="110" t="e">
        <f t="shared" si="236"/>
        <v>#N/A</v>
      </c>
      <c r="V1521" t="e">
        <f t="shared" si="237"/>
        <v>#N/A</v>
      </c>
      <c r="W1521" t="str">
        <f t="shared" si="238"/>
        <v/>
      </c>
      <c r="X1521" s="24" t="str">
        <f>IFERROR(VLOOKUP(W1521,HOSPITAIS_COM_DIVIDAS!A:E,5,FALSE),"")</f>
        <v/>
      </c>
    </row>
    <row r="1522" spans="1:24" x14ac:dyDescent="0.25">
      <c r="A1522" s="52" t="str">
        <f>IFERROR((Tabela4[[#This Row],[Status da Proposta]]),"")</f>
        <v/>
      </c>
      <c r="B1522" s="121">
        <f>IFERROR((CREDITO_FINANCEIRO!A1522),"")</f>
        <v>0</v>
      </c>
      <c r="C1522" s="120" t="str">
        <f>IFERROR((VLOOKUP(B1522,CREDITO_FINANCEIRO!A:B,2,FALSE)),"")</f>
        <v/>
      </c>
      <c r="D1522" s="94" t="str">
        <f>IFERROR((VLOOKUP(B1522,CREDITO_FINANCEIRO!A:E,5,FALSE)),"")</f>
        <v/>
      </c>
      <c r="E1522" s="95" t="str">
        <f>IFERROR((VLOOKUP(B1522,CREDITO_FINANCEIRO!A:C,3,FALSE)),"")</f>
        <v/>
      </c>
      <c r="F1522" s="120" t="str">
        <f>IFERROR((VLOOKUP(B1522,CREDITO_FINANCEIRO!A:G,4,FALSE)),"")</f>
        <v/>
      </c>
      <c r="G1522" s="120" t="e">
        <f>VLOOKUP(B1522,CREDITO_FINANCEIRO!A:G,6,FALSE)</f>
        <v>#N/A</v>
      </c>
      <c r="H1522" s="120" t="e">
        <f>VLOOKUP(B1522,CREDITO_FINANCEIRO!A:G,7,FALSE)</f>
        <v>#N/A</v>
      </c>
      <c r="I1522" s="91" t="e">
        <f>VLOOKUP(B1522,CREDITO_FINANCEIRO!A:K,10,FALSE)</f>
        <v>#N/A</v>
      </c>
      <c r="J1522" s="91" t="e">
        <f>VLOOKUP(B1522,CREDITO_FINANCEIRO!A:K,11,FALSE)</f>
        <v>#N/A</v>
      </c>
      <c r="K1522" s="91" t="e">
        <f>VLOOKUP(B1522,CREDITO_FINANCEIRO!A:L,12,FALSE)</f>
        <v>#N/A</v>
      </c>
      <c r="L1522" s="110" t="e">
        <f t="shared" si="230"/>
        <v>#N/A</v>
      </c>
      <c r="M1522" s="2" t="e">
        <f t="shared" si="231"/>
        <v>#N/A</v>
      </c>
      <c r="N1522" s="111" t="e">
        <f>VLOOKUP(Tabela4[[#This Row],[Proposta de Referência]],SIMP_CF!A:K,9,FALSE)</f>
        <v>#N/A</v>
      </c>
      <c r="O1522" s="111" t="e">
        <f>VLOOKUP(Tabela4[[#This Row],[Proposta de Referência]],SIMP_CF!A:K,8,FALSE)</f>
        <v>#N/A</v>
      </c>
      <c r="P1522" s="112" t="e">
        <f t="shared" si="232"/>
        <v>#N/A</v>
      </c>
      <c r="Q1522" s="112" t="e">
        <f t="shared" si="233"/>
        <v>#N/A</v>
      </c>
      <c r="R1522" t="e">
        <f t="shared" si="239"/>
        <v>#N/A</v>
      </c>
      <c r="S1522" s="108" t="e">
        <f t="shared" si="234"/>
        <v>#N/A</v>
      </c>
      <c r="T1522" s="108" t="e">
        <f t="shared" si="235"/>
        <v>#N/A</v>
      </c>
      <c r="U1522" s="110" t="e">
        <f t="shared" si="236"/>
        <v>#N/A</v>
      </c>
      <c r="V1522" t="e">
        <f t="shared" si="237"/>
        <v>#N/A</v>
      </c>
      <c r="W1522" t="str">
        <f t="shared" si="238"/>
        <v/>
      </c>
      <c r="X1522" s="24" t="str">
        <f>IFERROR(VLOOKUP(W1522,HOSPITAIS_COM_DIVIDAS!A:E,5,FALSE),"")</f>
        <v/>
      </c>
    </row>
    <row r="1523" spans="1:24" x14ac:dyDescent="0.25">
      <c r="A1523" s="52" t="str">
        <f>IFERROR((Tabela4[[#This Row],[Status da Proposta]]),"")</f>
        <v/>
      </c>
      <c r="B1523" s="121">
        <f>IFERROR((CREDITO_FINANCEIRO!A1523),"")</f>
        <v>0</v>
      </c>
      <c r="C1523" s="120" t="str">
        <f>IFERROR((VLOOKUP(B1523,CREDITO_FINANCEIRO!A:B,2,FALSE)),"")</f>
        <v/>
      </c>
      <c r="D1523" s="94" t="str">
        <f>IFERROR((VLOOKUP(B1523,CREDITO_FINANCEIRO!A:E,5,FALSE)),"")</f>
        <v/>
      </c>
      <c r="E1523" s="95" t="str">
        <f>IFERROR((VLOOKUP(B1523,CREDITO_FINANCEIRO!A:C,3,FALSE)),"")</f>
        <v/>
      </c>
      <c r="F1523" s="120" t="str">
        <f>IFERROR((VLOOKUP(B1523,CREDITO_FINANCEIRO!A:G,4,FALSE)),"")</f>
        <v/>
      </c>
      <c r="G1523" s="120" t="e">
        <f>VLOOKUP(B1523,CREDITO_FINANCEIRO!A:G,6,FALSE)</f>
        <v>#N/A</v>
      </c>
      <c r="H1523" s="120" t="e">
        <f>VLOOKUP(B1523,CREDITO_FINANCEIRO!A:G,7,FALSE)</f>
        <v>#N/A</v>
      </c>
      <c r="I1523" s="91" t="e">
        <f>VLOOKUP(B1523,CREDITO_FINANCEIRO!A:K,10,FALSE)</f>
        <v>#N/A</v>
      </c>
      <c r="J1523" s="91" t="e">
        <f>VLOOKUP(B1523,CREDITO_FINANCEIRO!A:K,11,FALSE)</f>
        <v>#N/A</v>
      </c>
      <c r="K1523" s="91" t="e">
        <f>VLOOKUP(B1523,CREDITO_FINANCEIRO!A:L,12,FALSE)</f>
        <v>#N/A</v>
      </c>
      <c r="L1523" s="110" t="e">
        <f t="shared" si="230"/>
        <v>#N/A</v>
      </c>
      <c r="M1523" s="2" t="e">
        <f t="shared" si="231"/>
        <v>#N/A</v>
      </c>
      <c r="N1523" s="111" t="e">
        <f>VLOOKUP(Tabela4[[#This Row],[Proposta de Referência]],SIMP_CF!A:K,9,FALSE)</f>
        <v>#N/A</v>
      </c>
      <c r="O1523" s="111" t="e">
        <f>VLOOKUP(Tabela4[[#This Row],[Proposta de Referência]],SIMP_CF!A:K,8,FALSE)</f>
        <v>#N/A</v>
      </c>
      <c r="P1523" s="112" t="e">
        <f t="shared" si="232"/>
        <v>#N/A</v>
      </c>
      <c r="Q1523" s="112" t="e">
        <f t="shared" si="233"/>
        <v>#N/A</v>
      </c>
      <c r="R1523" t="e">
        <f t="shared" si="239"/>
        <v>#N/A</v>
      </c>
      <c r="S1523" s="108" t="e">
        <f t="shared" si="234"/>
        <v>#N/A</v>
      </c>
      <c r="T1523" s="108" t="e">
        <f t="shared" si="235"/>
        <v>#N/A</v>
      </c>
      <c r="U1523" s="110" t="e">
        <f t="shared" si="236"/>
        <v>#N/A</v>
      </c>
      <c r="V1523" t="e">
        <f t="shared" si="237"/>
        <v>#N/A</v>
      </c>
      <c r="W1523" t="str">
        <f t="shared" si="238"/>
        <v/>
      </c>
      <c r="X1523" s="24" t="str">
        <f>IFERROR(VLOOKUP(W1523,HOSPITAIS_COM_DIVIDAS!A:E,5,FALSE),"")</f>
        <v/>
      </c>
    </row>
    <row r="1524" spans="1:24" x14ac:dyDescent="0.25">
      <c r="A1524" s="52" t="str">
        <f>IFERROR((Tabela4[[#This Row],[Status da Proposta]]),"")</f>
        <v/>
      </c>
      <c r="B1524" s="121">
        <f>IFERROR((CREDITO_FINANCEIRO!A1524),"")</f>
        <v>0</v>
      </c>
      <c r="C1524" s="120" t="str">
        <f>IFERROR((VLOOKUP(B1524,CREDITO_FINANCEIRO!A:B,2,FALSE)),"")</f>
        <v/>
      </c>
      <c r="D1524" s="94" t="str">
        <f>IFERROR((VLOOKUP(B1524,CREDITO_FINANCEIRO!A:E,5,FALSE)),"")</f>
        <v/>
      </c>
      <c r="E1524" s="95" t="str">
        <f>IFERROR((VLOOKUP(B1524,CREDITO_FINANCEIRO!A:C,3,FALSE)),"")</f>
        <v/>
      </c>
      <c r="F1524" s="120" t="str">
        <f>IFERROR((VLOOKUP(B1524,CREDITO_FINANCEIRO!A:G,4,FALSE)),"")</f>
        <v/>
      </c>
      <c r="G1524" s="120" t="e">
        <f>VLOOKUP(B1524,CREDITO_FINANCEIRO!A:G,6,FALSE)</f>
        <v>#N/A</v>
      </c>
      <c r="H1524" s="120" t="e">
        <f>VLOOKUP(B1524,CREDITO_FINANCEIRO!A:G,7,FALSE)</f>
        <v>#N/A</v>
      </c>
      <c r="I1524" s="91" t="e">
        <f>VLOOKUP(B1524,CREDITO_FINANCEIRO!A:K,10,FALSE)</f>
        <v>#N/A</v>
      </c>
      <c r="J1524" s="91" t="e">
        <f>VLOOKUP(B1524,CREDITO_FINANCEIRO!A:K,11,FALSE)</f>
        <v>#N/A</v>
      </c>
      <c r="K1524" s="91" t="e">
        <f>VLOOKUP(B1524,CREDITO_FINANCEIRO!A:L,12,FALSE)</f>
        <v>#N/A</v>
      </c>
      <c r="L1524" s="110" t="e">
        <f t="shared" si="230"/>
        <v>#N/A</v>
      </c>
      <c r="M1524" s="2" t="e">
        <f t="shared" si="231"/>
        <v>#N/A</v>
      </c>
      <c r="N1524" s="111" t="e">
        <f>VLOOKUP(Tabela4[[#This Row],[Proposta de Referência]],SIMP_CF!A:K,9,FALSE)</f>
        <v>#N/A</v>
      </c>
      <c r="O1524" s="111" t="e">
        <f>VLOOKUP(Tabela4[[#This Row],[Proposta de Referência]],SIMP_CF!A:K,8,FALSE)</f>
        <v>#N/A</v>
      </c>
      <c r="P1524" s="112" t="e">
        <f t="shared" si="232"/>
        <v>#N/A</v>
      </c>
      <c r="Q1524" s="112" t="e">
        <f t="shared" si="233"/>
        <v>#N/A</v>
      </c>
      <c r="R1524" t="e">
        <f t="shared" si="239"/>
        <v>#N/A</v>
      </c>
      <c r="S1524" s="108" t="e">
        <f t="shared" si="234"/>
        <v>#N/A</v>
      </c>
      <c r="T1524" s="108" t="e">
        <f t="shared" si="235"/>
        <v>#N/A</v>
      </c>
      <c r="U1524" s="110" t="e">
        <f t="shared" si="236"/>
        <v>#N/A</v>
      </c>
      <c r="V1524" t="e">
        <f t="shared" si="237"/>
        <v>#N/A</v>
      </c>
      <c r="W1524" t="str">
        <f t="shared" si="238"/>
        <v/>
      </c>
      <c r="X1524" s="24" t="str">
        <f>IFERROR(VLOOKUP(W1524,HOSPITAIS_COM_DIVIDAS!A:E,5,FALSE),"")</f>
        <v/>
      </c>
    </row>
    <row r="1525" spans="1:24" x14ac:dyDescent="0.25">
      <c r="A1525" s="52" t="str">
        <f>IFERROR((Tabela4[[#This Row],[Status da Proposta]]),"")</f>
        <v/>
      </c>
      <c r="B1525" s="121">
        <f>IFERROR((CREDITO_FINANCEIRO!A1525),"")</f>
        <v>0</v>
      </c>
      <c r="C1525" s="120" t="str">
        <f>IFERROR((VLOOKUP(B1525,CREDITO_FINANCEIRO!A:B,2,FALSE)),"")</f>
        <v/>
      </c>
      <c r="D1525" s="94" t="str">
        <f>IFERROR((VLOOKUP(B1525,CREDITO_FINANCEIRO!A:E,5,FALSE)),"")</f>
        <v/>
      </c>
      <c r="E1525" s="95" t="str">
        <f>IFERROR((VLOOKUP(B1525,CREDITO_FINANCEIRO!A:C,3,FALSE)),"")</f>
        <v/>
      </c>
      <c r="F1525" s="120" t="str">
        <f>IFERROR((VLOOKUP(B1525,CREDITO_FINANCEIRO!A:G,4,FALSE)),"")</f>
        <v/>
      </c>
      <c r="G1525" s="120" t="e">
        <f>VLOOKUP(B1525,CREDITO_FINANCEIRO!A:G,6,FALSE)</f>
        <v>#N/A</v>
      </c>
      <c r="H1525" s="120" t="e">
        <f>VLOOKUP(B1525,CREDITO_FINANCEIRO!A:G,7,FALSE)</f>
        <v>#N/A</v>
      </c>
      <c r="I1525" s="91" t="e">
        <f>VLOOKUP(B1525,CREDITO_FINANCEIRO!A:K,10,FALSE)</f>
        <v>#N/A</v>
      </c>
      <c r="J1525" s="91" t="e">
        <f>VLOOKUP(B1525,CREDITO_FINANCEIRO!A:K,11,FALSE)</f>
        <v>#N/A</v>
      </c>
      <c r="K1525" s="91" t="e">
        <f>VLOOKUP(B1525,CREDITO_FINANCEIRO!A:L,12,FALSE)</f>
        <v>#N/A</v>
      </c>
      <c r="L1525" s="110" t="e">
        <f t="shared" si="230"/>
        <v>#N/A</v>
      </c>
      <c r="M1525" s="2" t="e">
        <f t="shared" si="231"/>
        <v>#N/A</v>
      </c>
      <c r="N1525" s="111" t="e">
        <f>VLOOKUP(Tabela4[[#This Row],[Proposta de Referência]],SIMP_CF!A:K,9,FALSE)</f>
        <v>#N/A</v>
      </c>
      <c r="O1525" s="111" t="e">
        <f>VLOOKUP(Tabela4[[#This Row],[Proposta de Referência]],SIMP_CF!A:K,8,FALSE)</f>
        <v>#N/A</v>
      </c>
      <c r="P1525" s="112" t="e">
        <f t="shared" si="232"/>
        <v>#N/A</v>
      </c>
      <c r="Q1525" s="112" t="e">
        <f t="shared" si="233"/>
        <v>#N/A</v>
      </c>
      <c r="R1525" t="e">
        <f t="shared" si="239"/>
        <v>#N/A</v>
      </c>
      <c r="S1525" s="108" t="e">
        <f t="shared" si="234"/>
        <v>#N/A</v>
      </c>
      <c r="T1525" s="108" t="e">
        <f t="shared" si="235"/>
        <v>#N/A</v>
      </c>
      <c r="U1525" s="110" t="e">
        <f t="shared" si="236"/>
        <v>#N/A</v>
      </c>
      <c r="V1525" t="e">
        <f t="shared" si="237"/>
        <v>#N/A</v>
      </c>
      <c r="W1525" t="str">
        <f t="shared" si="238"/>
        <v/>
      </c>
      <c r="X1525" s="24" t="str">
        <f>IFERROR(VLOOKUP(W1525,HOSPITAIS_COM_DIVIDAS!A:E,5,FALSE),"")</f>
        <v/>
      </c>
    </row>
    <row r="1526" spans="1:24" x14ac:dyDescent="0.25">
      <c r="A1526" s="52" t="str">
        <f>IFERROR((Tabela4[[#This Row],[Status da Proposta]]),"")</f>
        <v/>
      </c>
      <c r="B1526" s="121">
        <f>IFERROR((CREDITO_FINANCEIRO!A1526),"")</f>
        <v>0</v>
      </c>
      <c r="C1526" s="120" t="str">
        <f>IFERROR((VLOOKUP(B1526,CREDITO_FINANCEIRO!A:B,2,FALSE)),"")</f>
        <v/>
      </c>
      <c r="D1526" s="94" t="str">
        <f>IFERROR((VLOOKUP(B1526,CREDITO_FINANCEIRO!A:E,5,FALSE)),"")</f>
        <v/>
      </c>
      <c r="E1526" s="95" t="str">
        <f>IFERROR((VLOOKUP(B1526,CREDITO_FINANCEIRO!A:C,3,FALSE)),"")</f>
        <v/>
      </c>
      <c r="F1526" s="120" t="str">
        <f>IFERROR((VLOOKUP(B1526,CREDITO_FINANCEIRO!A:G,4,FALSE)),"")</f>
        <v/>
      </c>
      <c r="G1526" s="120" t="e">
        <f>VLOOKUP(B1526,CREDITO_FINANCEIRO!A:G,6,FALSE)</f>
        <v>#N/A</v>
      </c>
      <c r="H1526" s="120" t="e">
        <f>VLOOKUP(B1526,CREDITO_FINANCEIRO!A:G,7,FALSE)</f>
        <v>#N/A</v>
      </c>
      <c r="I1526" s="91" t="e">
        <f>VLOOKUP(B1526,CREDITO_FINANCEIRO!A:K,10,FALSE)</f>
        <v>#N/A</v>
      </c>
      <c r="J1526" s="91" t="e">
        <f>VLOOKUP(B1526,CREDITO_FINANCEIRO!A:K,11,FALSE)</f>
        <v>#N/A</v>
      </c>
      <c r="K1526" s="91" t="e">
        <f>VLOOKUP(B1526,CREDITO_FINANCEIRO!A:L,12,FALSE)</f>
        <v>#N/A</v>
      </c>
      <c r="L1526" s="110" t="e">
        <f t="shared" si="230"/>
        <v>#N/A</v>
      </c>
      <c r="M1526" s="2" t="e">
        <f t="shared" si="231"/>
        <v>#N/A</v>
      </c>
      <c r="N1526" s="111" t="e">
        <f>VLOOKUP(Tabela4[[#This Row],[Proposta de Referência]],SIMP_CF!A:K,9,FALSE)</f>
        <v>#N/A</v>
      </c>
      <c r="O1526" s="111" t="e">
        <f>VLOOKUP(Tabela4[[#This Row],[Proposta de Referência]],SIMP_CF!A:K,8,FALSE)</f>
        <v>#N/A</v>
      </c>
      <c r="P1526" s="112" t="e">
        <f t="shared" si="232"/>
        <v>#N/A</v>
      </c>
      <c r="Q1526" s="112" t="e">
        <f t="shared" si="233"/>
        <v>#N/A</v>
      </c>
      <c r="R1526" t="e">
        <f t="shared" si="239"/>
        <v>#N/A</v>
      </c>
      <c r="S1526" s="108" t="e">
        <f t="shared" si="234"/>
        <v>#N/A</v>
      </c>
      <c r="T1526" s="108" t="e">
        <f t="shared" si="235"/>
        <v>#N/A</v>
      </c>
      <c r="U1526" s="110" t="e">
        <f t="shared" si="236"/>
        <v>#N/A</v>
      </c>
      <c r="V1526" t="e">
        <f t="shared" si="237"/>
        <v>#N/A</v>
      </c>
      <c r="W1526" t="str">
        <f t="shared" si="238"/>
        <v/>
      </c>
      <c r="X1526" s="24" t="str">
        <f>IFERROR(VLOOKUP(W1526,HOSPITAIS_COM_DIVIDAS!A:E,5,FALSE),"")</f>
        <v/>
      </c>
    </row>
    <row r="1527" spans="1:24" x14ac:dyDescent="0.25">
      <c r="A1527" s="52" t="str">
        <f>IFERROR((Tabela4[[#This Row],[Status da Proposta]]),"")</f>
        <v/>
      </c>
      <c r="B1527" s="121">
        <f>IFERROR((CREDITO_FINANCEIRO!A1527),"")</f>
        <v>0</v>
      </c>
      <c r="C1527" s="120" t="str">
        <f>IFERROR((VLOOKUP(B1527,CREDITO_FINANCEIRO!A:B,2,FALSE)),"")</f>
        <v/>
      </c>
      <c r="D1527" s="94" t="str">
        <f>IFERROR((VLOOKUP(B1527,CREDITO_FINANCEIRO!A:E,5,FALSE)),"")</f>
        <v/>
      </c>
      <c r="E1527" s="95" t="str">
        <f>IFERROR((VLOOKUP(B1527,CREDITO_FINANCEIRO!A:C,3,FALSE)),"")</f>
        <v/>
      </c>
      <c r="F1527" s="120" t="str">
        <f>IFERROR((VLOOKUP(B1527,CREDITO_FINANCEIRO!A:G,4,FALSE)),"")</f>
        <v/>
      </c>
      <c r="G1527" s="120" t="e">
        <f>VLOOKUP(B1527,CREDITO_FINANCEIRO!A:G,6,FALSE)</f>
        <v>#N/A</v>
      </c>
      <c r="H1527" s="120" t="e">
        <f>VLOOKUP(B1527,CREDITO_FINANCEIRO!A:G,7,FALSE)</f>
        <v>#N/A</v>
      </c>
      <c r="I1527" s="91" t="e">
        <f>VLOOKUP(B1527,CREDITO_FINANCEIRO!A:K,10,FALSE)</f>
        <v>#N/A</v>
      </c>
      <c r="J1527" s="91" t="e">
        <f>VLOOKUP(B1527,CREDITO_FINANCEIRO!A:K,11,FALSE)</f>
        <v>#N/A</v>
      </c>
      <c r="K1527" s="91" t="e">
        <f>VLOOKUP(B1527,CREDITO_FINANCEIRO!A:L,12,FALSE)</f>
        <v>#N/A</v>
      </c>
      <c r="L1527" s="110" t="e">
        <f t="shared" si="230"/>
        <v>#N/A</v>
      </c>
      <c r="M1527" s="2" t="e">
        <f t="shared" si="231"/>
        <v>#N/A</v>
      </c>
      <c r="N1527" s="111" t="e">
        <f>VLOOKUP(Tabela4[[#This Row],[Proposta de Referência]],SIMP_CF!A:K,9,FALSE)</f>
        <v>#N/A</v>
      </c>
      <c r="O1527" s="111" t="e">
        <f>VLOOKUP(Tabela4[[#This Row],[Proposta de Referência]],SIMP_CF!A:K,8,FALSE)</f>
        <v>#N/A</v>
      </c>
      <c r="P1527" s="112" t="e">
        <f t="shared" si="232"/>
        <v>#N/A</v>
      </c>
      <c r="Q1527" s="112" t="e">
        <f t="shared" si="233"/>
        <v>#N/A</v>
      </c>
      <c r="R1527" t="e">
        <f t="shared" si="239"/>
        <v>#N/A</v>
      </c>
      <c r="S1527" s="108" t="e">
        <f t="shared" si="234"/>
        <v>#N/A</v>
      </c>
      <c r="T1527" s="108" t="e">
        <f t="shared" si="235"/>
        <v>#N/A</v>
      </c>
      <c r="U1527" s="110" t="e">
        <f t="shared" si="236"/>
        <v>#N/A</v>
      </c>
      <c r="V1527" t="e">
        <f t="shared" si="237"/>
        <v>#N/A</v>
      </c>
      <c r="W1527" t="str">
        <f t="shared" si="238"/>
        <v/>
      </c>
      <c r="X1527" s="24" t="str">
        <f>IFERROR(VLOOKUP(W1527,HOSPITAIS_COM_DIVIDAS!A:E,5,FALSE),"")</f>
        <v/>
      </c>
    </row>
    <row r="1528" spans="1:24" x14ac:dyDescent="0.25">
      <c r="A1528" s="52" t="str">
        <f>IFERROR((Tabela4[[#This Row],[Status da Proposta]]),"")</f>
        <v/>
      </c>
      <c r="B1528" s="121">
        <f>IFERROR((CREDITO_FINANCEIRO!A1528),"")</f>
        <v>0</v>
      </c>
      <c r="C1528" s="120" t="str">
        <f>IFERROR((VLOOKUP(B1528,CREDITO_FINANCEIRO!A:B,2,FALSE)),"")</f>
        <v/>
      </c>
      <c r="D1528" s="94" t="str">
        <f>IFERROR((VLOOKUP(B1528,CREDITO_FINANCEIRO!A:E,5,FALSE)),"")</f>
        <v/>
      </c>
      <c r="E1528" s="95" t="str">
        <f>IFERROR((VLOOKUP(B1528,CREDITO_FINANCEIRO!A:C,3,FALSE)),"")</f>
        <v/>
      </c>
      <c r="F1528" s="120" t="str">
        <f>IFERROR((VLOOKUP(B1528,CREDITO_FINANCEIRO!A:G,4,FALSE)),"")</f>
        <v/>
      </c>
      <c r="G1528" s="120" t="e">
        <f>VLOOKUP(B1528,CREDITO_FINANCEIRO!A:G,6,FALSE)</f>
        <v>#N/A</v>
      </c>
      <c r="H1528" s="120" t="e">
        <f>VLOOKUP(B1528,CREDITO_FINANCEIRO!A:G,7,FALSE)</f>
        <v>#N/A</v>
      </c>
      <c r="I1528" s="91" t="e">
        <f>VLOOKUP(B1528,CREDITO_FINANCEIRO!A:K,10,FALSE)</f>
        <v>#N/A</v>
      </c>
      <c r="J1528" s="91" t="e">
        <f>VLOOKUP(B1528,CREDITO_FINANCEIRO!A:K,11,FALSE)</f>
        <v>#N/A</v>
      </c>
      <c r="K1528" s="91" t="e">
        <f>VLOOKUP(B1528,CREDITO_FINANCEIRO!A:L,12,FALSE)</f>
        <v>#N/A</v>
      </c>
      <c r="L1528" s="110" t="e">
        <f t="shared" si="230"/>
        <v>#N/A</v>
      </c>
      <c r="M1528" s="2" t="e">
        <f t="shared" si="231"/>
        <v>#N/A</v>
      </c>
      <c r="N1528" s="111" t="e">
        <f>VLOOKUP(Tabela4[[#This Row],[Proposta de Referência]],SIMP_CF!A:K,9,FALSE)</f>
        <v>#N/A</v>
      </c>
      <c r="O1528" s="111" t="e">
        <f>VLOOKUP(Tabela4[[#This Row],[Proposta de Referência]],SIMP_CF!A:K,8,FALSE)</f>
        <v>#N/A</v>
      </c>
      <c r="P1528" s="112" t="e">
        <f t="shared" si="232"/>
        <v>#N/A</v>
      </c>
      <c r="Q1528" s="112" t="e">
        <f t="shared" si="233"/>
        <v>#N/A</v>
      </c>
      <c r="R1528" t="e">
        <f t="shared" si="239"/>
        <v>#N/A</v>
      </c>
      <c r="S1528" s="108" t="e">
        <f t="shared" si="234"/>
        <v>#N/A</v>
      </c>
      <c r="T1528" s="108" t="e">
        <f t="shared" si="235"/>
        <v>#N/A</v>
      </c>
      <c r="U1528" s="110" t="e">
        <f t="shared" si="236"/>
        <v>#N/A</v>
      </c>
      <c r="V1528" t="e">
        <f t="shared" si="237"/>
        <v>#N/A</v>
      </c>
      <c r="W1528" t="str">
        <f t="shared" si="238"/>
        <v/>
      </c>
      <c r="X1528" s="24" t="str">
        <f>IFERROR(VLOOKUP(W1528,HOSPITAIS_COM_DIVIDAS!A:E,5,FALSE),"")</f>
        <v/>
      </c>
    </row>
    <row r="1529" spans="1:24" x14ac:dyDescent="0.25">
      <c r="A1529" s="52" t="str">
        <f>IFERROR((Tabela4[[#This Row],[Status da Proposta]]),"")</f>
        <v/>
      </c>
      <c r="B1529" s="121">
        <f>IFERROR((CREDITO_FINANCEIRO!A1529),"")</f>
        <v>0</v>
      </c>
      <c r="C1529" s="120" t="str">
        <f>IFERROR((VLOOKUP(B1529,CREDITO_FINANCEIRO!A:B,2,FALSE)),"")</f>
        <v/>
      </c>
      <c r="D1529" s="94" t="str">
        <f>IFERROR((VLOOKUP(B1529,CREDITO_FINANCEIRO!A:E,5,FALSE)),"")</f>
        <v/>
      </c>
      <c r="E1529" s="95" t="str">
        <f>IFERROR((VLOOKUP(B1529,CREDITO_FINANCEIRO!A:C,3,FALSE)),"")</f>
        <v/>
      </c>
      <c r="F1529" s="120" t="str">
        <f>IFERROR((VLOOKUP(B1529,CREDITO_FINANCEIRO!A:G,4,FALSE)),"")</f>
        <v/>
      </c>
      <c r="G1529" s="120" t="e">
        <f>VLOOKUP(B1529,CREDITO_FINANCEIRO!A:G,6,FALSE)</f>
        <v>#N/A</v>
      </c>
      <c r="H1529" s="120" t="e">
        <f>VLOOKUP(B1529,CREDITO_FINANCEIRO!A:G,7,FALSE)</f>
        <v>#N/A</v>
      </c>
      <c r="I1529" s="91" t="e">
        <f>VLOOKUP(B1529,CREDITO_FINANCEIRO!A:K,10,FALSE)</f>
        <v>#N/A</v>
      </c>
      <c r="J1529" s="91" t="e">
        <f>VLOOKUP(B1529,CREDITO_FINANCEIRO!A:K,11,FALSE)</f>
        <v>#N/A</v>
      </c>
      <c r="K1529" s="91" t="e">
        <f>VLOOKUP(B1529,CREDITO_FINANCEIRO!A:L,12,FALSE)</f>
        <v>#N/A</v>
      </c>
      <c r="L1529" s="110" t="e">
        <f t="shared" si="230"/>
        <v>#N/A</v>
      </c>
      <c r="M1529" s="2" t="e">
        <f t="shared" si="231"/>
        <v>#N/A</v>
      </c>
      <c r="N1529" s="111" t="e">
        <f>VLOOKUP(Tabela4[[#This Row],[Proposta de Referência]],SIMP_CF!A:K,9,FALSE)</f>
        <v>#N/A</v>
      </c>
      <c r="O1529" s="111" t="e">
        <f>VLOOKUP(Tabela4[[#This Row],[Proposta de Referência]],SIMP_CF!A:K,8,FALSE)</f>
        <v>#N/A</v>
      </c>
      <c r="P1529" s="112" t="e">
        <f t="shared" si="232"/>
        <v>#N/A</v>
      </c>
      <c r="Q1529" s="112" t="e">
        <f t="shared" si="233"/>
        <v>#N/A</v>
      </c>
      <c r="R1529" t="e">
        <f t="shared" si="239"/>
        <v>#N/A</v>
      </c>
      <c r="S1529" s="108" t="e">
        <f t="shared" si="234"/>
        <v>#N/A</v>
      </c>
      <c r="T1529" s="108" t="e">
        <f t="shared" si="235"/>
        <v>#N/A</v>
      </c>
      <c r="U1529" s="110" t="e">
        <f t="shared" si="236"/>
        <v>#N/A</v>
      </c>
      <c r="V1529" t="e">
        <f t="shared" si="237"/>
        <v>#N/A</v>
      </c>
      <c r="W1529" t="str">
        <f t="shared" si="238"/>
        <v/>
      </c>
      <c r="X1529" s="24" t="str">
        <f>IFERROR(VLOOKUP(W1529,HOSPITAIS_COM_DIVIDAS!A:E,5,FALSE),"")</f>
        <v/>
      </c>
    </row>
    <row r="1530" spans="1:24" x14ac:dyDescent="0.25">
      <c r="A1530" s="52" t="str">
        <f>IFERROR((Tabela4[[#This Row],[Status da Proposta]]),"")</f>
        <v/>
      </c>
      <c r="B1530" s="121">
        <f>IFERROR((CREDITO_FINANCEIRO!A1530),"")</f>
        <v>0</v>
      </c>
      <c r="C1530" s="120" t="str">
        <f>IFERROR((VLOOKUP(B1530,CREDITO_FINANCEIRO!A:B,2,FALSE)),"")</f>
        <v/>
      </c>
      <c r="D1530" s="94" t="str">
        <f>IFERROR((VLOOKUP(B1530,CREDITO_FINANCEIRO!A:E,5,FALSE)),"")</f>
        <v/>
      </c>
      <c r="E1530" s="95" t="str">
        <f>IFERROR((VLOOKUP(B1530,CREDITO_FINANCEIRO!A:C,3,FALSE)),"")</f>
        <v/>
      </c>
      <c r="F1530" s="120" t="str">
        <f>IFERROR((VLOOKUP(B1530,CREDITO_FINANCEIRO!A:G,4,FALSE)),"")</f>
        <v/>
      </c>
      <c r="G1530" s="120" t="e">
        <f>VLOOKUP(B1530,CREDITO_FINANCEIRO!A:G,6,FALSE)</f>
        <v>#N/A</v>
      </c>
      <c r="H1530" s="120" t="e">
        <f>VLOOKUP(B1530,CREDITO_FINANCEIRO!A:G,7,FALSE)</f>
        <v>#N/A</v>
      </c>
      <c r="I1530" s="91" t="e">
        <f>VLOOKUP(B1530,CREDITO_FINANCEIRO!A:K,10,FALSE)</f>
        <v>#N/A</v>
      </c>
      <c r="J1530" s="91" t="e">
        <f>VLOOKUP(B1530,CREDITO_FINANCEIRO!A:K,11,FALSE)</f>
        <v>#N/A</v>
      </c>
      <c r="K1530" s="91" t="e">
        <f>VLOOKUP(B1530,CREDITO_FINANCEIRO!A:L,12,FALSE)</f>
        <v>#N/A</v>
      </c>
      <c r="L1530" s="110" t="e">
        <f t="shared" si="230"/>
        <v>#N/A</v>
      </c>
      <c r="M1530" s="2" t="e">
        <f t="shared" si="231"/>
        <v>#N/A</v>
      </c>
      <c r="N1530" s="111" t="e">
        <f>VLOOKUP(Tabela4[[#This Row],[Proposta de Referência]],SIMP_CF!A:K,9,FALSE)</f>
        <v>#N/A</v>
      </c>
      <c r="O1530" s="111" t="e">
        <f>VLOOKUP(Tabela4[[#This Row],[Proposta de Referência]],SIMP_CF!A:K,8,FALSE)</f>
        <v>#N/A</v>
      </c>
      <c r="P1530" s="112" t="e">
        <f t="shared" si="232"/>
        <v>#N/A</v>
      </c>
      <c r="Q1530" s="112" t="e">
        <f t="shared" si="233"/>
        <v>#N/A</v>
      </c>
      <c r="R1530" t="e">
        <f t="shared" si="239"/>
        <v>#N/A</v>
      </c>
      <c r="S1530" s="108" t="e">
        <f t="shared" si="234"/>
        <v>#N/A</v>
      </c>
      <c r="T1530" s="108" t="e">
        <f t="shared" si="235"/>
        <v>#N/A</v>
      </c>
      <c r="U1530" s="110" t="e">
        <f t="shared" si="236"/>
        <v>#N/A</v>
      </c>
      <c r="V1530" t="e">
        <f t="shared" si="237"/>
        <v>#N/A</v>
      </c>
      <c r="W1530" t="str">
        <f t="shared" si="238"/>
        <v/>
      </c>
      <c r="X1530" s="24" t="str">
        <f>IFERROR(VLOOKUP(W1530,HOSPITAIS_COM_DIVIDAS!A:E,5,FALSE),"")</f>
        <v/>
      </c>
    </row>
    <row r="1531" spans="1:24" x14ac:dyDescent="0.25">
      <c r="A1531" s="52" t="str">
        <f>IFERROR((Tabela4[[#This Row],[Status da Proposta]]),"")</f>
        <v/>
      </c>
      <c r="B1531" s="121">
        <f>IFERROR((CREDITO_FINANCEIRO!A1531),"")</f>
        <v>0</v>
      </c>
      <c r="C1531" s="120" t="str">
        <f>IFERROR((VLOOKUP(B1531,CREDITO_FINANCEIRO!A:B,2,FALSE)),"")</f>
        <v/>
      </c>
      <c r="D1531" s="94" t="str">
        <f>IFERROR((VLOOKUP(B1531,CREDITO_FINANCEIRO!A:E,5,FALSE)),"")</f>
        <v/>
      </c>
      <c r="E1531" s="95" t="str">
        <f>IFERROR((VLOOKUP(B1531,CREDITO_FINANCEIRO!A:C,3,FALSE)),"")</f>
        <v/>
      </c>
      <c r="F1531" s="120" t="str">
        <f>IFERROR((VLOOKUP(B1531,CREDITO_FINANCEIRO!A:G,4,FALSE)),"")</f>
        <v/>
      </c>
      <c r="G1531" s="120" t="e">
        <f>VLOOKUP(B1531,CREDITO_FINANCEIRO!A:G,6,FALSE)</f>
        <v>#N/A</v>
      </c>
      <c r="H1531" s="120" t="e">
        <f>VLOOKUP(B1531,CREDITO_FINANCEIRO!A:G,7,FALSE)</f>
        <v>#N/A</v>
      </c>
      <c r="I1531" s="91" t="e">
        <f>VLOOKUP(B1531,CREDITO_FINANCEIRO!A:K,10,FALSE)</f>
        <v>#N/A</v>
      </c>
      <c r="J1531" s="91" t="e">
        <f>VLOOKUP(B1531,CREDITO_FINANCEIRO!A:K,11,FALSE)</f>
        <v>#N/A</v>
      </c>
      <c r="K1531" s="91" t="e">
        <f>VLOOKUP(B1531,CREDITO_FINANCEIRO!A:L,12,FALSE)</f>
        <v>#N/A</v>
      </c>
      <c r="L1531" s="110" t="e">
        <f t="shared" si="230"/>
        <v>#N/A</v>
      </c>
      <c r="M1531" s="2" t="e">
        <f t="shared" si="231"/>
        <v>#N/A</v>
      </c>
      <c r="N1531" s="111" t="e">
        <f>VLOOKUP(Tabela4[[#This Row],[Proposta de Referência]],SIMP_CF!A:K,9,FALSE)</f>
        <v>#N/A</v>
      </c>
      <c r="O1531" s="111" t="e">
        <f>VLOOKUP(Tabela4[[#This Row],[Proposta de Referência]],SIMP_CF!A:K,8,FALSE)</f>
        <v>#N/A</v>
      </c>
      <c r="P1531" s="112" t="e">
        <f t="shared" si="232"/>
        <v>#N/A</v>
      </c>
      <c r="Q1531" s="112" t="e">
        <f t="shared" si="233"/>
        <v>#N/A</v>
      </c>
      <c r="R1531" t="e">
        <f t="shared" si="239"/>
        <v>#N/A</v>
      </c>
      <c r="S1531" s="108" t="e">
        <f t="shared" si="234"/>
        <v>#N/A</v>
      </c>
      <c r="T1531" s="108" t="e">
        <f t="shared" si="235"/>
        <v>#N/A</v>
      </c>
      <c r="U1531" s="110" t="e">
        <f t="shared" si="236"/>
        <v>#N/A</v>
      </c>
      <c r="V1531" t="e">
        <f t="shared" si="237"/>
        <v>#N/A</v>
      </c>
      <c r="W1531" t="str">
        <f t="shared" si="238"/>
        <v/>
      </c>
      <c r="X1531" s="24" t="str">
        <f>IFERROR(VLOOKUP(W1531,HOSPITAIS_COM_DIVIDAS!A:E,5,FALSE),"")</f>
        <v/>
      </c>
    </row>
    <row r="1532" spans="1:24" x14ac:dyDescent="0.25">
      <c r="A1532" s="52" t="str">
        <f>IFERROR((Tabela4[[#This Row],[Status da Proposta]]),"")</f>
        <v/>
      </c>
      <c r="B1532" s="121">
        <f>IFERROR((CREDITO_FINANCEIRO!A1532),"")</f>
        <v>0</v>
      </c>
      <c r="C1532" s="120" t="str">
        <f>IFERROR((VLOOKUP(B1532,CREDITO_FINANCEIRO!A:B,2,FALSE)),"")</f>
        <v/>
      </c>
      <c r="D1532" s="94" t="str">
        <f>IFERROR((VLOOKUP(B1532,CREDITO_FINANCEIRO!A:E,5,FALSE)),"")</f>
        <v/>
      </c>
      <c r="E1532" s="95" t="str">
        <f>IFERROR((VLOOKUP(B1532,CREDITO_FINANCEIRO!A:C,3,FALSE)),"")</f>
        <v/>
      </c>
      <c r="F1532" s="120" t="str">
        <f>IFERROR((VLOOKUP(B1532,CREDITO_FINANCEIRO!A:G,4,FALSE)),"")</f>
        <v/>
      </c>
      <c r="G1532" s="120" t="e">
        <f>VLOOKUP(B1532,CREDITO_FINANCEIRO!A:G,6,FALSE)</f>
        <v>#N/A</v>
      </c>
      <c r="H1532" s="120" t="e">
        <f>VLOOKUP(B1532,CREDITO_FINANCEIRO!A:G,7,FALSE)</f>
        <v>#N/A</v>
      </c>
      <c r="I1532" s="91" t="e">
        <f>VLOOKUP(B1532,CREDITO_FINANCEIRO!A:K,10,FALSE)</f>
        <v>#N/A</v>
      </c>
      <c r="J1532" s="91" t="e">
        <f>VLOOKUP(B1532,CREDITO_FINANCEIRO!A:K,11,FALSE)</f>
        <v>#N/A</v>
      </c>
      <c r="K1532" s="91" t="e">
        <f>VLOOKUP(B1532,CREDITO_FINANCEIRO!A:L,12,FALSE)</f>
        <v>#N/A</v>
      </c>
      <c r="L1532" s="110" t="e">
        <f t="shared" si="230"/>
        <v>#N/A</v>
      </c>
      <c r="M1532" s="2" t="e">
        <f t="shared" si="231"/>
        <v>#N/A</v>
      </c>
      <c r="N1532" s="111" t="e">
        <f>VLOOKUP(Tabela4[[#This Row],[Proposta de Referência]],SIMP_CF!A:K,9,FALSE)</f>
        <v>#N/A</v>
      </c>
      <c r="O1532" s="111" t="e">
        <f>VLOOKUP(Tabela4[[#This Row],[Proposta de Referência]],SIMP_CF!A:K,8,FALSE)</f>
        <v>#N/A</v>
      </c>
      <c r="P1532" s="112" t="e">
        <f t="shared" si="232"/>
        <v>#N/A</v>
      </c>
      <c r="Q1532" s="112" t="e">
        <f t="shared" si="233"/>
        <v>#N/A</v>
      </c>
      <c r="R1532" t="e">
        <f t="shared" si="239"/>
        <v>#N/A</v>
      </c>
      <c r="S1532" s="108" t="e">
        <f t="shared" si="234"/>
        <v>#N/A</v>
      </c>
      <c r="T1532" s="108" t="e">
        <f t="shared" si="235"/>
        <v>#N/A</v>
      </c>
      <c r="U1532" s="110" t="e">
        <f t="shared" si="236"/>
        <v>#N/A</v>
      </c>
      <c r="V1532" t="e">
        <f t="shared" si="237"/>
        <v>#N/A</v>
      </c>
      <c r="W1532" t="str">
        <f t="shared" si="238"/>
        <v/>
      </c>
      <c r="X1532" s="24" t="str">
        <f>IFERROR(VLOOKUP(W1532,HOSPITAIS_COM_DIVIDAS!A:E,5,FALSE),"")</f>
        <v/>
      </c>
    </row>
    <row r="1533" spans="1:24" x14ac:dyDescent="0.25">
      <c r="A1533" s="52" t="str">
        <f>IFERROR((Tabela4[[#This Row],[Status da Proposta]]),"")</f>
        <v/>
      </c>
      <c r="B1533" s="121">
        <f>IFERROR((CREDITO_FINANCEIRO!A1533),"")</f>
        <v>0</v>
      </c>
      <c r="C1533" s="120" t="str">
        <f>IFERROR((VLOOKUP(B1533,CREDITO_FINANCEIRO!A:B,2,FALSE)),"")</f>
        <v/>
      </c>
      <c r="D1533" s="94" t="str">
        <f>IFERROR((VLOOKUP(B1533,CREDITO_FINANCEIRO!A:E,5,FALSE)),"")</f>
        <v/>
      </c>
      <c r="E1533" s="95" t="str">
        <f>IFERROR((VLOOKUP(B1533,CREDITO_FINANCEIRO!A:C,3,FALSE)),"")</f>
        <v/>
      </c>
      <c r="F1533" s="120" t="str">
        <f>IFERROR((VLOOKUP(B1533,CREDITO_FINANCEIRO!A:G,4,FALSE)),"")</f>
        <v/>
      </c>
      <c r="G1533" s="120" t="e">
        <f>VLOOKUP(B1533,CREDITO_FINANCEIRO!A:G,6,FALSE)</f>
        <v>#N/A</v>
      </c>
      <c r="H1533" s="120" t="e">
        <f>VLOOKUP(B1533,CREDITO_FINANCEIRO!A:G,7,FALSE)</f>
        <v>#N/A</v>
      </c>
      <c r="I1533" s="91" t="e">
        <f>VLOOKUP(B1533,CREDITO_FINANCEIRO!A:K,10,FALSE)</f>
        <v>#N/A</v>
      </c>
      <c r="J1533" s="91" t="e">
        <f>VLOOKUP(B1533,CREDITO_FINANCEIRO!A:K,11,FALSE)</f>
        <v>#N/A</v>
      </c>
      <c r="K1533" s="91" t="e">
        <f>VLOOKUP(B1533,CREDITO_FINANCEIRO!A:L,12,FALSE)</f>
        <v>#N/A</v>
      </c>
      <c r="L1533" s="110" t="e">
        <f t="shared" si="230"/>
        <v>#N/A</v>
      </c>
      <c r="M1533" s="2" t="e">
        <f t="shared" si="231"/>
        <v>#N/A</v>
      </c>
      <c r="N1533" s="111" t="e">
        <f>VLOOKUP(Tabela4[[#This Row],[Proposta de Referência]],SIMP_CF!A:K,9,FALSE)</f>
        <v>#N/A</v>
      </c>
      <c r="O1533" s="111" t="e">
        <f>VLOOKUP(Tabela4[[#This Row],[Proposta de Referência]],SIMP_CF!A:K,8,FALSE)</f>
        <v>#N/A</v>
      </c>
      <c r="P1533" s="112" t="e">
        <f t="shared" si="232"/>
        <v>#N/A</v>
      </c>
      <c r="Q1533" s="112" t="e">
        <f t="shared" si="233"/>
        <v>#N/A</v>
      </c>
      <c r="R1533" t="e">
        <f t="shared" si="239"/>
        <v>#N/A</v>
      </c>
      <c r="S1533" s="108" t="e">
        <f t="shared" si="234"/>
        <v>#N/A</v>
      </c>
      <c r="T1533" s="108" t="e">
        <f t="shared" si="235"/>
        <v>#N/A</v>
      </c>
      <c r="U1533" s="110" t="e">
        <f t="shared" si="236"/>
        <v>#N/A</v>
      </c>
      <c r="V1533" t="e">
        <f t="shared" si="237"/>
        <v>#N/A</v>
      </c>
      <c r="W1533" t="str">
        <f t="shared" si="238"/>
        <v/>
      </c>
      <c r="X1533" s="24" t="str">
        <f>IFERROR(VLOOKUP(W1533,HOSPITAIS_COM_DIVIDAS!A:E,5,FALSE),"")</f>
        <v/>
      </c>
    </row>
    <row r="1534" spans="1:24" x14ac:dyDescent="0.25">
      <c r="A1534" s="52" t="str">
        <f>IFERROR((Tabela4[[#This Row],[Status da Proposta]]),"")</f>
        <v/>
      </c>
      <c r="B1534" s="121">
        <f>IFERROR((CREDITO_FINANCEIRO!A1534),"")</f>
        <v>0</v>
      </c>
      <c r="C1534" s="120" t="str">
        <f>IFERROR((VLOOKUP(B1534,CREDITO_FINANCEIRO!A:B,2,FALSE)),"")</f>
        <v/>
      </c>
      <c r="D1534" s="94" t="str">
        <f>IFERROR((VLOOKUP(B1534,CREDITO_FINANCEIRO!A:E,5,FALSE)),"")</f>
        <v/>
      </c>
      <c r="E1534" s="95" t="str">
        <f>IFERROR((VLOOKUP(B1534,CREDITO_FINANCEIRO!A:C,3,FALSE)),"")</f>
        <v/>
      </c>
      <c r="F1534" s="120" t="str">
        <f>IFERROR((VLOOKUP(B1534,CREDITO_FINANCEIRO!A:G,4,FALSE)),"")</f>
        <v/>
      </c>
      <c r="G1534" s="120" t="e">
        <f>VLOOKUP(B1534,CREDITO_FINANCEIRO!A:G,6,FALSE)</f>
        <v>#N/A</v>
      </c>
      <c r="H1534" s="120" t="e">
        <f>VLOOKUP(B1534,CREDITO_FINANCEIRO!A:G,7,FALSE)</f>
        <v>#N/A</v>
      </c>
      <c r="I1534" s="91" t="e">
        <f>VLOOKUP(B1534,CREDITO_FINANCEIRO!A:K,10,FALSE)</f>
        <v>#N/A</v>
      </c>
      <c r="J1534" s="91" t="e">
        <f>VLOOKUP(B1534,CREDITO_FINANCEIRO!A:K,11,FALSE)</f>
        <v>#N/A</v>
      </c>
      <c r="K1534" s="91" t="e">
        <f>VLOOKUP(B1534,CREDITO_FINANCEIRO!A:L,12,FALSE)</f>
        <v>#N/A</v>
      </c>
      <c r="L1534" s="110" t="e">
        <f t="shared" si="230"/>
        <v>#N/A</v>
      </c>
      <c r="M1534" s="2" t="e">
        <f t="shared" si="231"/>
        <v>#N/A</v>
      </c>
      <c r="N1534" s="111" t="e">
        <f>VLOOKUP(Tabela4[[#This Row],[Proposta de Referência]],SIMP_CF!A:K,9,FALSE)</f>
        <v>#N/A</v>
      </c>
      <c r="O1534" s="111" t="e">
        <f>VLOOKUP(Tabela4[[#This Row],[Proposta de Referência]],SIMP_CF!A:K,8,FALSE)</f>
        <v>#N/A</v>
      </c>
      <c r="P1534" s="112" t="e">
        <f t="shared" si="232"/>
        <v>#N/A</v>
      </c>
      <c r="Q1534" s="112" t="e">
        <f t="shared" si="233"/>
        <v>#N/A</v>
      </c>
      <c r="R1534" t="e">
        <f t="shared" si="239"/>
        <v>#N/A</v>
      </c>
      <c r="S1534" s="108" t="e">
        <f t="shared" si="234"/>
        <v>#N/A</v>
      </c>
      <c r="T1534" s="108" t="e">
        <f t="shared" si="235"/>
        <v>#N/A</v>
      </c>
      <c r="U1534" s="110" t="e">
        <f t="shared" si="236"/>
        <v>#N/A</v>
      </c>
      <c r="V1534" t="e">
        <f t="shared" si="237"/>
        <v>#N/A</v>
      </c>
      <c r="W1534" t="str">
        <f t="shared" si="238"/>
        <v/>
      </c>
      <c r="X1534" s="24" t="str">
        <f>IFERROR(VLOOKUP(W1534,HOSPITAIS_COM_DIVIDAS!A:E,5,FALSE),"")</f>
        <v/>
      </c>
    </row>
    <row r="1535" spans="1:24" x14ac:dyDescent="0.25">
      <c r="A1535" s="52" t="str">
        <f>IFERROR((Tabela4[[#This Row],[Status da Proposta]]),"")</f>
        <v/>
      </c>
      <c r="B1535" s="121">
        <f>IFERROR((CREDITO_FINANCEIRO!A1535),"")</f>
        <v>0</v>
      </c>
      <c r="C1535" s="120" t="str">
        <f>IFERROR((VLOOKUP(B1535,CREDITO_FINANCEIRO!A:B,2,FALSE)),"")</f>
        <v/>
      </c>
      <c r="D1535" s="94" t="str">
        <f>IFERROR((VLOOKUP(B1535,CREDITO_FINANCEIRO!A:E,5,FALSE)),"")</f>
        <v/>
      </c>
      <c r="E1535" s="95" t="str">
        <f>IFERROR((VLOOKUP(B1535,CREDITO_FINANCEIRO!A:C,3,FALSE)),"")</f>
        <v/>
      </c>
      <c r="F1535" s="120" t="str">
        <f>IFERROR((VLOOKUP(B1535,CREDITO_FINANCEIRO!A:G,4,FALSE)),"")</f>
        <v/>
      </c>
      <c r="G1535" s="120" t="e">
        <f>VLOOKUP(B1535,CREDITO_FINANCEIRO!A:G,6,FALSE)</f>
        <v>#N/A</v>
      </c>
      <c r="H1535" s="120" t="e">
        <f>VLOOKUP(B1535,CREDITO_FINANCEIRO!A:G,7,FALSE)</f>
        <v>#N/A</v>
      </c>
      <c r="I1535" s="91" t="e">
        <f>VLOOKUP(B1535,CREDITO_FINANCEIRO!A:K,10,FALSE)</f>
        <v>#N/A</v>
      </c>
      <c r="J1535" s="91" t="e">
        <f>VLOOKUP(B1535,CREDITO_FINANCEIRO!A:K,11,FALSE)</f>
        <v>#N/A</v>
      </c>
      <c r="K1535" s="91" t="e">
        <f>VLOOKUP(B1535,CREDITO_FINANCEIRO!A:L,12,FALSE)</f>
        <v>#N/A</v>
      </c>
      <c r="L1535" s="110" t="e">
        <f t="shared" si="230"/>
        <v>#N/A</v>
      </c>
      <c r="M1535" s="2" t="e">
        <f t="shared" si="231"/>
        <v>#N/A</v>
      </c>
      <c r="N1535" s="111" t="e">
        <f>VLOOKUP(Tabela4[[#This Row],[Proposta de Referência]],SIMP_CF!A:K,9,FALSE)</f>
        <v>#N/A</v>
      </c>
      <c r="O1535" s="111" t="e">
        <f>VLOOKUP(Tabela4[[#This Row],[Proposta de Referência]],SIMP_CF!A:K,8,FALSE)</f>
        <v>#N/A</v>
      </c>
      <c r="P1535" s="112" t="e">
        <f t="shared" si="232"/>
        <v>#N/A</v>
      </c>
      <c r="Q1535" s="112" t="e">
        <f t="shared" si="233"/>
        <v>#N/A</v>
      </c>
      <c r="R1535" t="e">
        <f t="shared" si="239"/>
        <v>#N/A</v>
      </c>
      <c r="S1535" s="108" t="e">
        <f t="shared" si="234"/>
        <v>#N/A</v>
      </c>
      <c r="T1535" s="108" t="e">
        <f t="shared" si="235"/>
        <v>#N/A</v>
      </c>
      <c r="U1535" s="110" t="e">
        <f t="shared" si="236"/>
        <v>#N/A</v>
      </c>
      <c r="V1535" t="e">
        <f t="shared" si="237"/>
        <v>#N/A</v>
      </c>
      <c r="W1535" t="str">
        <f t="shared" si="238"/>
        <v/>
      </c>
      <c r="X1535" s="24" t="str">
        <f>IFERROR(VLOOKUP(W1535,HOSPITAIS_COM_DIVIDAS!A:E,5,FALSE),"")</f>
        <v/>
      </c>
    </row>
    <row r="1536" spans="1:24" x14ac:dyDescent="0.25">
      <c r="A1536" s="52" t="str">
        <f>IFERROR((Tabela4[[#This Row],[Status da Proposta]]),"")</f>
        <v/>
      </c>
      <c r="B1536" s="121">
        <f>IFERROR((CREDITO_FINANCEIRO!A1536),"")</f>
        <v>0</v>
      </c>
      <c r="C1536" s="120" t="str">
        <f>IFERROR((VLOOKUP(B1536,CREDITO_FINANCEIRO!A:B,2,FALSE)),"")</f>
        <v/>
      </c>
      <c r="D1536" s="94" t="str">
        <f>IFERROR((VLOOKUP(B1536,CREDITO_FINANCEIRO!A:E,5,FALSE)),"")</f>
        <v/>
      </c>
      <c r="E1536" s="95" t="str">
        <f>IFERROR((VLOOKUP(B1536,CREDITO_FINANCEIRO!A:C,3,FALSE)),"")</f>
        <v/>
      </c>
      <c r="F1536" s="120" t="str">
        <f>IFERROR((VLOOKUP(B1536,CREDITO_FINANCEIRO!A:G,4,FALSE)),"")</f>
        <v/>
      </c>
      <c r="G1536" s="120" t="e">
        <f>VLOOKUP(B1536,CREDITO_FINANCEIRO!A:G,6,FALSE)</f>
        <v>#N/A</v>
      </c>
      <c r="H1536" s="120" t="e">
        <f>VLOOKUP(B1536,CREDITO_FINANCEIRO!A:G,7,FALSE)</f>
        <v>#N/A</v>
      </c>
      <c r="I1536" s="91" t="e">
        <f>VLOOKUP(B1536,CREDITO_FINANCEIRO!A:K,10,FALSE)</f>
        <v>#N/A</v>
      </c>
      <c r="J1536" s="91" t="e">
        <f>VLOOKUP(B1536,CREDITO_FINANCEIRO!A:K,11,FALSE)</f>
        <v>#N/A</v>
      </c>
      <c r="K1536" s="91" t="e">
        <f>VLOOKUP(B1536,CREDITO_FINANCEIRO!A:L,12,FALSE)</f>
        <v>#N/A</v>
      </c>
      <c r="L1536" s="110" t="e">
        <f t="shared" si="230"/>
        <v>#N/A</v>
      </c>
      <c r="M1536" s="2" t="e">
        <f t="shared" si="231"/>
        <v>#N/A</v>
      </c>
      <c r="N1536" s="111" t="e">
        <f>VLOOKUP(Tabela4[[#This Row],[Proposta de Referência]],SIMP_CF!A:K,9,FALSE)</f>
        <v>#N/A</v>
      </c>
      <c r="O1536" s="111" t="e">
        <f>VLOOKUP(Tabela4[[#This Row],[Proposta de Referência]],SIMP_CF!A:K,8,FALSE)</f>
        <v>#N/A</v>
      </c>
      <c r="P1536" s="112" t="e">
        <f t="shared" si="232"/>
        <v>#N/A</v>
      </c>
      <c r="Q1536" s="112" t="e">
        <f t="shared" si="233"/>
        <v>#N/A</v>
      </c>
      <c r="R1536" t="e">
        <f t="shared" si="239"/>
        <v>#N/A</v>
      </c>
      <c r="S1536" s="108" t="e">
        <f t="shared" si="234"/>
        <v>#N/A</v>
      </c>
      <c r="T1536" s="108" t="e">
        <f t="shared" si="235"/>
        <v>#N/A</v>
      </c>
      <c r="U1536" s="110" t="e">
        <f t="shared" si="236"/>
        <v>#N/A</v>
      </c>
      <c r="V1536" t="e">
        <f t="shared" si="237"/>
        <v>#N/A</v>
      </c>
      <c r="W1536" t="str">
        <f t="shared" si="238"/>
        <v/>
      </c>
      <c r="X1536" s="24" t="str">
        <f>IFERROR(VLOOKUP(W1536,HOSPITAIS_COM_DIVIDAS!A:E,5,FALSE),"")</f>
        <v/>
      </c>
    </row>
    <row r="1537" spans="1:24" x14ac:dyDescent="0.25">
      <c r="A1537" s="52" t="str">
        <f>IFERROR((Tabela4[[#This Row],[Status da Proposta]]),"")</f>
        <v/>
      </c>
      <c r="B1537" s="121">
        <f>IFERROR((CREDITO_FINANCEIRO!A1537),"")</f>
        <v>0</v>
      </c>
      <c r="C1537" s="120" t="str">
        <f>IFERROR((VLOOKUP(B1537,CREDITO_FINANCEIRO!A:B,2,FALSE)),"")</f>
        <v/>
      </c>
      <c r="D1537" s="94" t="str">
        <f>IFERROR((VLOOKUP(B1537,CREDITO_FINANCEIRO!A:E,5,FALSE)),"")</f>
        <v/>
      </c>
      <c r="E1537" s="95" t="str">
        <f>IFERROR((VLOOKUP(B1537,CREDITO_FINANCEIRO!A:C,3,FALSE)),"")</f>
        <v/>
      </c>
      <c r="F1537" s="120" t="str">
        <f>IFERROR((VLOOKUP(B1537,CREDITO_FINANCEIRO!A:G,4,FALSE)),"")</f>
        <v/>
      </c>
      <c r="G1537" s="120" t="e">
        <f>VLOOKUP(B1537,CREDITO_FINANCEIRO!A:G,6,FALSE)</f>
        <v>#N/A</v>
      </c>
      <c r="H1537" s="120" t="e">
        <f>VLOOKUP(B1537,CREDITO_FINANCEIRO!A:G,7,FALSE)</f>
        <v>#N/A</v>
      </c>
      <c r="I1537" s="91" t="e">
        <f>VLOOKUP(B1537,CREDITO_FINANCEIRO!A:K,10,FALSE)</f>
        <v>#N/A</v>
      </c>
      <c r="J1537" s="91" t="e">
        <f>VLOOKUP(B1537,CREDITO_FINANCEIRO!A:K,11,FALSE)</f>
        <v>#N/A</v>
      </c>
      <c r="K1537" s="91" t="e">
        <f>VLOOKUP(B1537,CREDITO_FINANCEIRO!A:L,12,FALSE)</f>
        <v>#N/A</v>
      </c>
      <c r="L1537" s="110" t="e">
        <f t="shared" si="230"/>
        <v>#N/A</v>
      </c>
      <c r="M1537" s="2" t="e">
        <f t="shared" si="231"/>
        <v>#N/A</v>
      </c>
      <c r="N1537" s="111" t="e">
        <f>VLOOKUP(Tabela4[[#This Row],[Proposta de Referência]],SIMP_CF!A:K,9,FALSE)</f>
        <v>#N/A</v>
      </c>
      <c r="O1537" s="111" t="e">
        <f>VLOOKUP(Tabela4[[#This Row],[Proposta de Referência]],SIMP_CF!A:K,8,FALSE)</f>
        <v>#N/A</v>
      </c>
      <c r="P1537" s="112" t="e">
        <f t="shared" si="232"/>
        <v>#N/A</v>
      </c>
      <c r="Q1537" s="112" t="e">
        <f t="shared" si="233"/>
        <v>#N/A</v>
      </c>
      <c r="R1537" t="e">
        <f t="shared" si="239"/>
        <v>#N/A</v>
      </c>
      <c r="S1537" s="108" t="e">
        <f t="shared" si="234"/>
        <v>#N/A</v>
      </c>
      <c r="T1537" s="108" t="e">
        <f t="shared" si="235"/>
        <v>#N/A</v>
      </c>
      <c r="U1537" s="110" t="e">
        <f t="shared" si="236"/>
        <v>#N/A</v>
      </c>
      <c r="V1537" t="e">
        <f t="shared" si="237"/>
        <v>#N/A</v>
      </c>
      <c r="W1537" t="str">
        <f t="shared" si="238"/>
        <v/>
      </c>
      <c r="X1537" s="24" t="str">
        <f>IFERROR(VLOOKUP(W1537,HOSPITAIS_COM_DIVIDAS!A:E,5,FALSE),"")</f>
        <v/>
      </c>
    </row>
    <row r="1538" spans="1:24" x14ac:dyDescent="0.25">
      <c r="A1538" s="52" t="str">
        <f>IFERROR((Tabela4[[#This Row],[Status da Proposta]]),"")</f>
        <v/>
      </c>
      <c r="B1538" s="121">
        <f>IFERROR((CREDITO_FINANCEIRO!A1538),"")</f>
        <v>0</v>
      </c>
      <c r="C1538" s="120" t="str">
        <f>IFERROR((VLOOKUP(B1538,CREDITO_FINANCEIRO!A:B,2,FALSE)),"")</f>
        <v/>
      </c>
      <c r="D1538" s="94" t="str">
        <f>IFERROR((VLOOKUP(B1538,CREDITO_FINANCEIRO!A:E,5,FALSE)),"")</f>
        <v/>
      </c>
      <c r="E1538" s="95" t="str">
        <f>IFERROR((VLOOKUP(B1538,CREDITO_FINANCEIRO!A:C,3,FALSE)),"")</f>
        <v/>
      </c>
      <c r="F1538" s="120" t="str">
        <f>IFERROR((VLOOKUP(B1538,CREDITO_FINANCEIRO!A:G,4,FALSE)),"")</f>
        <v/>
      </c>
      <c r="G1538" s="120" t="e">
        <f>VLOOKUP(B1538,CREDITO_FINANCEIRO!A:G,6,FALSE)</f>
        <v>#N/A</v>
      </c>
      <c r="H1538" s="120" t="e">
        <f>VLOOKUP(B1538,CREDITO_FINANCEIRO!A:G,7,FALSE)</f>
        <v>#N/A</v>
      </c>
      <c r="I1538" s="91" t="e">
        <f>VLOOKUP(B1538,CREDITO_FINANCEIRO!A:K,10,FALSE)</f>
        <v>#N/A</v>
      </c>
      <c r="J1538" s="91" t="e">
        <f>VLOOKUP(B1538,CREDITO_FINANCEIRO!A:K,11,FALSE)</f>
        <v>#N/A</v>
      </c>
      <c r="K1538" s="91" t="e">
        <f>VLOOKUP(B1538,CREDITO_FINANCEIRO!A:L,12,FALSE)</f>
        <v>#N/A</v>
      </c>
      <c r="L1538" s="110" t="e">
        <f t="shared" ref="L1538:L1601" si="240">MAX(I1538:K1538)</f>
        <v>#N/A</v>
      </c>
      <c r="M1538" s="2" t="e">
        <f t="shared" ref="M1538:M1601" si="241">IF(((L1538)=0),"NÃO, POSSUI VALOR","SIM, POSSUI VALOR")</f>
        <v>#N/A</v>
      </c>
      <c r="N1538" s="111" t="e">
        <f>VLOOKUP(Tabela4[[#This Row],[Proposta de Referência]],SIMP_CF!A:K,9,FALSE)</f>
        <v>#N/A</v>
      </c>
      <c r="O1538" s="111" t="e">
        <f>VLOOKUP(Tabela4[[#This Row],[Proposta de Referência]],SIMP_CF!A:K,8,FALSE)</f>
        <v>#N/A</v>
      </c>
      <c r="P1538" s="112" t="e">
        <f t="shared" ref="P1538:P1601" si="242">O1538+N1538</f>
        <v>#N/A</v>
      </c>
      <c r="Q1538" s="112" t="e">
        <f t="shared" ref="Q1538:Q1601" si="243">P1538*12</f>
        <v>#N/A</v>
      </c>
      <c r="R1538" t="e">
        <f t="shared" si="239"/>
        <v>#N/A</v>
      </c>
      <c r="S1538" s="108" t="e">
        <f t="shared" ref="S1538:S1601" si="244">IF(L1538&gt;10000000,"Faixa I - 30%",IF(L1538&gt;=5000000,"Faixa II - 40%","Faixa III - 50%"))</f>
        <v>#N/A</v>
      </c>
      <c r="T1538" s="108" t="e">
        <f t="shared" ref="T1538:T1601" si="245">IF(L1538&gt;10000000,L1538*0.3,IF(L1538&gt;=5000000,L1538*0.4,L1538*0.5))</f>
        <v>#N/A</v>
      </c>
      <c r="U1538" s="110" t="e">
        <f t="shared" ref="U1538:U1601" si="246">T1538-P1538</f>
        <v>#N/A</v>
      </c>
      <c r="V1538" t="e">
        <f t="shared" ref="V1538:V1601" si="247">IF(OR(U1538&gt;=T1538,U1538&lt;0,T1538=0),"NÃO, ATENDEU O CRITÉRIO","SIM, ATENDEU O CRITÉRIO")</f>
        <v>#N/A</v>
      </c>
      <c r="W1538" t="str">
        <f t="shared" ref="W1538:W1601" si="248">LEFT(D1538,8)</f>
        <v/>
      </c>
      <c r="X1538" s="24" t="str">
        <f>IFERROR(VLOOKUP(W1538,HOSPITAIS_COM_DIVIDAS!A:E,5,FALSE),"")</f>
        <v/>
      </c>
    </row>
    <row r="1539" spans="1:24" x14ac:dyDescent="0.25">
      <c r="A1539" s="52" t="str">
        <f>IFERROR((Tabela4[[#This Row],[Status da Proposta]]),"")</f>
        <v/>
      </c>
      <c r="B1539" s="121">
        <f>IFERROR((CREDITO_FINANCEIRO!A1539),"")</f>
        <v>0</v>
      </c>
      <c r="C1539" s="120" t="str">
        <f>IFERROR((VLOOKUP(B1539,CREDITO_FINANCEIRO!A:B,2,FALSE)),"")</f>
        <v/>
      </c>
      <c r="D1539" s="94" t="str">
        <f>IFERROR((VLOOKUP(B1539,CREDITO_FINANCEIRO!A:E,5,FALSE)),"")</f>
        <v/>
      </c>
      <c r="E1539" s="95" t="str">
        <f>IFERROR((VLOOKUP(B1539,CREDITO_FINANCEIRO!A:C,3,FALSE)),"")</f>
        <v/>
      </c>
      <c r="F1539" s="120" t="str">
        <f>IFERROR((VLOOKUP(B1539,CREDITO_FINANCEIRO!A:G,4,FALSE)),"")</f>
        <v/>
      </c>
      <c r="G1539" s="120" t="e">
        <f>VLOOKUP(B1539,CREDITO_FINANCEIRO!A:G,6,FALSE)</f>
        <v>#N/A</v>
      </c>
      <c r="H1539" s="120" t="e">
        <f>VLOOKUP(B1539,CREDITO_FINANCEIRO!A:G,7,FALSE)</f>
        <v>#N/A</v>
      </c>
      <c r="I1539" s="91" t="e">
        <f>VLOOKUP(B1539,CREDITO_FINANCEIRO!A:K,10,FALSE)</f>
        <v>#N/A</v>
      </c>
      <c r="J1539" s="91" t="e">
        <f>VLOOKUP(B1539,CREDITO_FINANCEIRO!A:K,11,FALSE)</f>
        <v>#N/A</v>
      </c>
      <c r="K1539" s="91" t="e">
        <f>VLOOKUP(B1539,CREDITO_FINANCEIRO!A:L,12,FALSE)</f>
        <v>#N/A</v>
      </c>
      <c r="L1539" s="110" t="e">
        <f t="shared" si="240"/>
        <v>#N/A</v>
      </c>
      <c r="M1539" s="2" t="e">
        <f t="shared" si="241"/>
        <v>#N/A</v>
      </c>
      <c r="N1539" s="111" t="e">
        <f>VLOOKUP(Tabela4[[#This Row],[Proposta de Referência]],SIMP_CF!A:K,9,FALSE)</f>
        <v>#N/A</v>
      </c>
      <c r="O1539" s="111" t="e">
        <f>VLOOKUP(Tabela4[[#This Row],[Proposta de Referência]],SIMP_CF!A:K,8,FALSE)</f>
        <v>#N/A</v>
      </c>
      <c r="P1539" s="112" t="e">
        <f t="shared" si="242"/>
        <v>#N/A</v>
      </c>
      <c r="Q1539" s="112" t="e">
        <f t="shared" si="243"/>
        <v>#N/A</v>
      </c>
      <c r="R1539" t="e">
        <f t="shared" ref="R1539:R1602" si="249">IF(P1539&gt;=100000,"SIM, POSSUI VALOR ACIMA DE R$100.000,00","NÃO, POSSUI VALOR NECESSÁRIO")</f>
        <v>#N/A</v>
      </c>
      <c r="S1539" s="108" t="e">
        <f t="shared" si="244"/>
        <v>#N/A</v>
      </c>
      <c r="T1539" s="108" t="e">
        <f t="shared" si="245"/>
        <v>#N/A</v>
      </c>
      <c r="U1539" s="110" t="e">
        <f t="shared" si="246"/>
        <v>#N/A</v>
      </c>
      <c r="V1539" t="e">
        <f t="shared" si="247"/>
        <v>#N/A</v>
      </c>
      <c r="W1539" t="str">
        <f t="shared" si="248"/>
        <v/>
      </c>
      <c r="X1539" s="24" t="str">
        <f>IFERROR(VLOOKUP(W1539,HOSPITAIS_COM_DIVIDAS!A:E,5,FALSE),"")</f>
        <v/>
      </c>
    </row>
    <row r="1540" spans="1:24" x14ac:dyDescent="0.25">
      <c r="A1540" s="52" t="str">
        <f>IFERROR((Tabela4[[#This Row],[Status da Proposta]]),"")</f>
        <v/>
      </c>
      <c r="B1540" s="121">
        <f>IFERROR((CREDITO_FINANCEIRO!A1540),"")</f>
        <v>0</v>
      </c>
      <c r="C1540" s="120" t="str">
        <f>IFERROR((VLOOKUP(B1540,CREDITO_FINANCEIRO!A:B,2,FALSE)),"")</f>
        <v/>
      </c>
      <c r="D1540" s="94" t="str">
        <f>IFERROR((VLOOKUP(B1540,CREDITO_FINANCEIRO!A:E,5,FALSE)),"")</f>
        <v/>
      </c>
      <c r="E1540" s="95" t="str">
        <f>IFERROR((VLOOKUP(B1540,CREDITO_FINANCEIRO!A:C,3,FALSE)),"")</f>
        <v/>
      </c>
      <c r="F1540" s="120" t="str">
        <f>IFERROR((VLOOKUP(B1540,CREDITO_FINANCEIRO!A:G,4,FALSE)),"")</f>
        <v/>
      </c>
      <c r="G1540" s="120" t="e">
        <f>VLOOKUP(B1540,CREDITO_FINANCEIRO!A:G,6,FALSE)</f>
        <v>#N/A</v>
      </c>
      <c r="H1540" s="120" t="e">
        <f>VLOOKUP(B1540,CREDITO_FINANCEIRO!A:G,7,FALSE)</f>
        <v>#N/A</v>
      </c>
      <c r="I1540" s="91" t="e">
        <f>VLOOKUP(B1540,CREDITO_FINANCEIRO!A:K,10,FALSE)</f>
        <v>#N/A</v>
      </c>
      <c r="J1540" s="91" t="e">
        <f>VLOOKUP(B1540,CREDITO_FINANCEIRO!A:K,11,FALSE)</f>
        <v>#N/A</v>
      </c>
      <c r="K1540" s="91" t="e">
        <f>VLOOKUP(B1540,CREDITO_FINANCEIRO!A:L,12,FALSE)</f>
        <v>#N/A</v>
      </c>
      <c r="L1540" s="110" t="e">
        <f t="shared" si="240"/>
        <v>#N/A</v>
      </c>
      <c r="M1540" s="2" t="e">
        <f t="shared" si="241"/>
        <v>#N/A</v>
      </c>
      <c r="N1540" s="111" t="e">
        <f>VLOOKUP(Tabela4[[#This Row],[Proposta de Referência]],SIMP_CF!A:K,9,FALSE)</f>
        <v>#N/A</v>
      </c>
      <c r="O1540" s="111" t="e">
        <f>VLOOKUP(Tabela4[[#This Row],[Proposta de Referência]],SIMP_CF!A:K,8,FALSE)</f>
        <v>#N/A</v>
      </c>
      <c r="P1540" s="112" t="e">
        <f t="shared" si="242"/>
        <v>#N/A</v>
      </c>
      <c r="Q1540" s="112" t="e">
        <f t="shared" si="243"/>
        <v>#N/A</v>
      </c>
      <c r="R1540" t="e">
        <f t="shared" si="249"/>
        <v>#N/A</v>
      </c>
      <c r="S1540" s="108" t="e">
        <f t="shared" si="244"/>
        <v>#N/A</v>
      </c>
      <c r="T1540" s="108" t="e">
        <f t="shared" si="245"/>
        <v>#N/A</v>
      </c>
      <c r="U1540" s="110" t="e">
        <f t="shared" si="246"/>
        <v>#N/A</v>
      </c>
      <c r="V1540" t="e">
        <f t="shared" si="247"/>
        <v>#N/A</v>
      </c>
      <c r="W1540" t="str">
        <f t="shared" si="248"/>
        <v/>
      </c>
      <c r="X1540" s="24" t="str">
        <f>IFERROR(VLOOKUP(W1540,HOSPITAIS_COM_DIVIDAS!A:E,5,FALSE),"")</f>
        <v/>
      </c>
    </row>
    <row r="1541" spans="1:24" x14ac:dyDescent="0.25">
      <c r="A1541" s="52" t="str">
        <f>IFERROR((Tabela4[[#This Row],[Status da Proposta]]),"")</f>
        <v/>
      </c>
      <c r="B1541" s="121">
        <f>IFERROR((CREDITO_FINANCEIRO!A1541),"")</f>
        <v>0</v>
      </c>
      <c r="C1541" s="120" t="str">
        <f>IFERROR((VLOOKUP(B1541,CREDITO_FINANCEIRO!A:B,2,FALSE)),"")</f>
        <v/>
      </c>
      <c r="D1541" s="94" t="str">
        <f>IFERROR((VLOOKUP(B1541,CREDITO_FINANCEIRO!A:E,5,FALSE)),"")</f>
        <v/>
      </c>
      <c r="E1541" s="95" t="str">
        <f>IFERROR((VLOOKUP(B1541,CREDITO_FINANCEIRO!A:C,3,FALSE)),"")</f>
        <v/>
      </c>
      <c r="F1541" s="120" t="str">
        <f>IFERROR((VLOOKUP(B1541,CREDITO_FINANCEIRO!A:G,4,FALSE)),"")</f>
        <v/>
      </c>
      <c r="G1541" s="120" t="e">
        <f>VLOOKUP(B1541,CREDITO_FINANCEIRO!A:G,6,FALSE)</f>
        <v>#N/A</v>
      </c>
      <c r="H1541" s="120" t="e">
        <f>VLOOKUP(B1541,CREDITO_FINANCEIRO!A:G,7,FALSE)</f>
        <v>#N/A</v>
      </c>
      <c r="I1541" s="91" t="e">
        <f>VLOOKUP(B1541,CREDITO_FINANCEIRO!A:K,10,FALSE)</f>
        <v>#N/A</v>
      </c>
      <c r="J1541" s="91" t="e">
        <f>VLOOKUP(B1541,CREDITO_FINANCEIRO!A:K,11,FALSE)</f>
        <v>#N/A</v>
      </c>
      <c r="K1541" s="91" t="e">
        <f>VLOOKUP(B1541,CREDITO_FINANCEIRO!A:L,12,FALSE)</f>
        <v>#N/A</v>
      </c>
      <c r="L1541" s="110" t="e">
        <f t="shared" si="240"/>
        <v>#N/A</v>
      </c>
      <c r="M1541" s="2" t="e">
        <f t="shared" si="241"/>
        <v>#N/A</v>
      </c>
      <c r="N1541" s="111" t="e">
        <f>VLOOKUP(Tabela4[[#This Row],[Proposta de Referência]],SIMP_CF!A:K,9,FALSE)</f>
        <v>#N/A</v>
      </c>
      <c r="O1541" s="111" t="e">
        <f>VLOOKUP(Tabela4[[#This Row],[Proposta de Referência]],SIMP_CF!A:K,8,FALSE)</f>
        <v>#N/A</v>
      </c>
      <c r="P1541" s="112" t="e">
        <f t="shared" si="242"/>
        <v>#N/A</v>
      </c>
      <c r="Q1541" s="112" t="e">
        <f t="shared" si="243"/>
        <v>#N/A</v>
      </c>
      <c r="R1541" t="e">
        <f t="shared" si="249"/>
        <v>#N/A</v>
      </c>
      <c r="S1541" s="108" t="e">
        <f t="shared" si="244"/>
        <v>#N/A</v>
      </c>
      <c r="T1541" s="108" t="e">
        <f t="shared" si="245"/>
        <v>#N/A</v>
      </c>
      <c r="U1541" s="110" t="e">
        <f t="shared" si="246"/>
        <v>#N/A</v>
      </c>
      <c r="V1541" t="e">
        <f t="shared" si="247"/>
        <v>#N/A</v>
      </c>
      <c r="W1541" t="str">
        <f t="shared" si="248"/>
        <v/>
      </c>
      <c r="X1541" s="24" t="str">
        <f>IFERROR(VLOOKUP(W1541,HOSPITAIS_COM_DIVIDAS!A:E,5,FALSE),"")</f>
        <v/>
      </c>
    </row>
    <row r="1542" spans="1:24" x14ac:dyDescent="0.25">
      <c r="A1542" s="52" t="str">
        <f>IFERROR((Tabela4[[#This Row],[Status da Proposta]]),"")</f>
        <v/>
      </c>
      <c r="B1542" s="121">
        <f>IFERROR((CREDITO_FINANCEIRO!A1542),"")</f>
        <v>0</v>
      </c>
      <c r="C1542" s="120" t="str">
        <f>IFERROR((VLOOKUP(B1542,CREDITO_FINANCEIRO!A:B,2,FALSE)),"")</f>
        <v/>
      </c>
      <c r="D1542" s="94" t="str">
        <f>IFERROR((VLOOKUP(B1542,CREDITO_FINANCEIRO!A:E,5,FALSE)),"")</f>
        <v/>
      </c>
      <c r="E1542" s="95" t="str">
        <f>IFERROR((VLOOKUP(B1542,CREDITO_FINANCEIRO!A:C,3,FALSE)),"")</f>
        <v/>
      </c>
      <c r="F1542" s="120" t="str">
        <f>IFERROR((VLOOKUP(B1542,CREDITO_FINANCEIRO!A:G,4,FALSE)),"")</f>
        <v/>
      </c>
      <c r="G1542" s="120" t="e">
        <f>VLOOKUP(B1542,CREDITO_FINANCEIRO!A:G,6,FALSE)</f>
        <v>#N/A</v>
      </c>
      <c r="H1542" s="120" t="e">
        <f>VLOOKUP(B1542,CREDITO_FINANCEIRO!A:G,7,FALSE)</f>
        <v>#N/A</v>
      </c>
      <c r="I1542" s="91" t="e">
        <f>VLOOKUP(B1542,CREDITO_FINANCEIRO!A:K,10,FALSE)</f>
        <v>#N/A</v>
      </c>
      <c r="J1542" s="91" t="e">
        <f>VLOOKUP(B1542,CREDITO_FINANCEIRO!A:K,11,FALSE)</f>
        <v>#N/A</v>
      </c>
      <c r="K1542" s="91" t="e">
        <f>VLOOKUP(B1542,CREDITO_FINANCEIRO!A:L,12,FALSE)</f>
        <v>#N/A</v>
      </c>
      <c r="L1542" s="110" t="e">
        <f t="shared" si="240"/>
        <v>#N/A</v>
      </c>
      <c r="M1542" s="2" t="e">
        <f t="shared" si="241"/>
        <v>#N/A</v>
      </c>
      <c r="N1542" s="111" t="e">
        <f>VLOOKUP(Tabela4[[#This Row],[Proposta de Referência]],SIMP_CF!A:K,9,FALSE)</f>
        <v>#N/A</v>
      </c>
      <c r="O1542" s="111" t="e">
        <f>VLOOKUP(Tabela4[[#This Row],[Proposta de Referência]],SIMP_CF!A:K,8,FALSE)</f>
        <v>#N/A</v>
      </c>
      <c r="P1542" s="112" t="e">
        <f t="shared" si="242"/>
        <v>#N/A</v>
      </c>
      <c r="Q1542" s="112" t="e">
        <f t="shared" si="243"/>
        <v>#N/A</v>
      </c>
      <c r="R1542" t="e">
        <f t="shared" si="249"/>
        <v>#N/A</v>
      </c>
      <c r="S1542" s="108" t="e">
        <f t="shared" si="244"/>
        <v>#N/A</v>
      </c>
      <c r="T1542" s="108" t="e">
        <f t="shared" si="245"/>
        <v>#N/A</v>
      </c>
      <c r="U1542" s="110" t="e">
        <f t="shared" si="246"/>
        <v>#N/A</v>
      </c>
      <c r="V1542" t="e">
        <f t="shared" si="247"/>
        <v>#N/A</v>
      </c>
      <c r="W1542" t="str">
        <f t="shared" si="248"/>
        <v/>
      </c>
      <c r="X1542" s="24" t="str">
        <f>IFERROR(VLOOKUP(W1542,HOSPITAIS_COM_DIVIDAS!A:E,5,FALSE),"")</f>
        <v/>
      </c>
    </row>
    <row r="1543" spans="1:24" x14ac:dyDescent="0.25">
      <c r="A1543" s="52" t="str">
        <f>IFERROR((Tabela4[[#This Row],[Status da Proposta]]),"")</f>
        <v/>
      </c>
      <c r="B1543" s="121">
        <f>IFERROR((CREDITO_FINANCEIRO!A1543),"")</f>
        <v>0</v>
      </c>
      <c r="C1543" s="120" t="str">
        <f>IFERROR((VLOOKUP(B1543,CREDITO_FINANCEIRO!A:B,2,FALSE)),"")</f>
        <v/>
      </c>
      <c r="D1543" s="94" t="str">
        <f>IFERROR((VLOOKUP(B1543,CREDITO_FINANCEIRO!A:E,5,FALSE)),"")</f>
        <v/>
      </c>
      <c r="E1543" s="95" t="str">
        <f>IFERROR((VLOOKUP(B1543,CREDITO_FINANCEIRO!A:C,3,FALSE)),"")</f>
        <v/>
      </c>
      <c r="F1543" s="120" t="str">
        <f>IFERROR((VLOOKUP(B1543,CREDITO_FINANCEIRO!A:G,4,FALSE)),"")</f>
        <v/>
      </c>
      <c r="G1543" s="120" t="e">
        <f>VLOOKUP(B1543,CREDITO_FINANCEIRO!A:G,6,FALSE)</f>
        <v>#N/A</v>
      </c>
      <c r="H1543" s="120" t="e">
        <f>VLOOKUP(B1543,CREDITO_FINANCEIRO!A:G,7,FALSE)</f>
        <v>#N/A</v>
      </c>
      <c r="I1543" s="91" t="e">
        <f>VLOOKUP(B1543,CREDITO_FINANCEIRO!A:K,10,FALSE)</f>
        <v>#N/A</v>
      </c>
      <c r="J1543" s="91" t="e">
        <f>VLOOKUP(B1543,CREDITO_FINANCEIRO!A:K,11,FALSE)</f>
        <v>#N/A</v>
      </c>
      <c r="K1543" s="91" t="e">
        <f>VLOOKUP(B1543,CREDITO_FINANCEIRO!A:L,12,FALSE)</f>
        <v>#N/A</v>
      </c>
      <c r="L1543" s="110" t="e">
        <f t="shared" si="240"/>
        <v>#N/A</v>
      </c>
      <c r="M1543" s="2" t="e">
        <f t="shared" si="241"/>
        <v>#N/A</v>
      </c>
      <c r="N1543" s="111" t="e">
        <f>VLOOKUP(Tabela4[[#This Row],[Proposta de Referência]],SIMP_CF!A:K,9,FALSE)</f>
        <v>#N/A</v>
      </c>
      <c r="O1543" s="111" t="e">
        <f>VLOOKUP(Tabela4[[#This Row],[Proposta de Referência]],SIMP_CF!A:K,8,FALSE)</f>
        <v>#N/A</v>
      </c>
      <c r="P1543" s="112" t="e">
        <f t="shared" si="242"/>
        <v>#N/A</v>
      </c>
      <c r="Q1543" s="112" t="e">
        <f t="shared" si="243"/>
        <v>#N/A</v>
      </c>
      <c r="R1543" t="e">
        <f t="shared" si="249"/>
        <v>#N/A</v>
      </c>
      <c r="S1543" s="108" t="e">
        <f t="shared" si="244"/>
        <v>#N/A</v>
      </c>
      <c r="T1543" s="108" t="e">
        <f t="shared" si="245"/>
        <v>#N/A</v>
      </c>
      <c r="U1543" s="110" t="e">
        <f t="shared" si="246"/>
        <v>#N/A</v>
      </c>
      <c r="V1543" t="e">
        <f t="shared" si="247"/>
        <v>#N/A</v>
      </c>
      <c r="W1543" t="str">
        <f t="shared" si="248"/>
        <v/>
      </c>
      <c r="X1543" s="24" t="str">
        <f>IFERROR(VLOOKUP(W1543,HOSPITAIS_COM_DIVIDAS!A:E,5,FALSE),"")</f>
        <v/>
      </c>
    </row>
    <row r="1544" spans="1:24" x14ac:dyDescent="0.25">
      <c r="A1544" s="52" t="str">
        <f>IFERROR((Tabela4[[#This Row],[Status da Proposta]]),"")</f>
        <v/>
      </c>
      <c r="B1544" s="121">
        <f>IFERROR((CREDITO_FINANCEIRO!A1544),"")</f>
        <v>0</v>
      </c>
      <c r="C1544" s="120" t="str">
        <f>IFERROR((VLOOKUP(B1544,CREDITO_FINANCEIRO!A:B,2,FALSE)),"")</f>
        <v/>
      </c>
      <c r="D1544" s="94" t="str">
        <f>IFERROR((VLOOKUP(B1544,CREDITO_FINANCEIRO!A:E,5,FALSE)),"")</f>
        <v/>
      </c>
      <c r="E1544" s="95" t="str">
        <f>IFERROR((VLOOKUP(B1544,CREDITO_FINANCEIRO!A:C,3,FALSE)),"")</f>
        <v/>
      </c>
      <c r="F1544" s="120" t="str">
        <f>IFERROR((VLOOKUP(B1544,CREDITO_FINANCEIRO!A:G,4,FALSE)),"")</f>
        <v/>
      </c>
      <c r="G1544" s="120" t="e">
        <f>VLOOKUP(B1544,CREDITO_FINANCEIRO!A:G,6,FALSE)</f>
        <v>#N/A</v>
      </c>
      <c r="H1544" s="120" t="e">
        <f>VLOOKUP(B1544,CREDITO_FINANCEIRO!A:G,7,FALSE)</f>
        <v>#N/A</v>
      </c>
      <c r="I1544" s="91" t="e">
        <f>VLOOKUP(B1544,CREDITO_FINANCEIRO!A:K,10,FALSE)</f>
        <v>#N/A</v>
      </c>
      <c r="J1544" s="91" t="e">
        <f>VLOOKUP(B1544,CREDITO_FINANCEIRO!A:K,11,FALSE)</f>
        <v>#N/A</v>
      </c>
      <c r="K1544" s="91" t="e">
        <f>VLOOKUP(B1544,CREDITO_FINANCEIRO!A:L,12,FALSE)</f>
        <v>#N/A</v>
      </c>
      <c r="L1544" s="110" t="e">
        <f t="shared" si="240"/>
        <v>#N/A</v>
      </c>
      <c r="M1544" s="2" t="e">
        <f t="shared" si="241"/>
        <v>#N/A</v>
      </c>
      <c r="N1544" s="111" t="e">
        <f>VLOOKUP(Tabela4[[#This Row],[Proposta de Referência]],SIMP_CF!A:K,9,FALSE)</f>
        <v>#N/A</v>
      </c>
      <c r="O1544" s="111" t="e">
        <f>VLOOKUP(Tabela4[[#This Row],[Proposta de Referência]],SIMP_CF!A:K,8,FALSE)</f>
        <v>#N/A</v>
      </c>
      <c r="P1544" s="112" t="e">
        <f t="shared" si="242"/>
        <v>#N/A</v>
      </c>
      <c r="Q1544" s="112" t="e">
        <f t="shared" si="243"/>
        <v>#N/A</v>
      </c>
      <c r="R1544" t="e">
        <f t="shared" si="249"/>
        <v>#N/A</v>
      </c>
      <c r="S1544" s="108" t="e">
        <f t="shared" si="244"/>
        <v>#N/A</v>
      </c>
      <c r="T1544" s="108" t="e">
        <f t="shared" si="245"/>
        <v>#N/A</v>
      </c>
      <c r="U1544" s="110" t="e">
        <f t="shared" si="246"/>
        <v>#N/A</v>
      </c>
      <c r="V1544" t="e">
        <f t="shared" si="247"/>
        <v>#N/A</v>
      </c>
      <c r="W1544" t="str">
        <f t="shared" si="248"/>
        <v/>
      </c>
      <c r="X1544" s="24" t="str">
        <f>IFERROR(VLOOKUP(W1544,HOSPITAIS_COM_DIVIDAS!A:E,5,FALSE),"")</f>
        <v/>
      </c>
    </row>
    <row r="1545" spans="1:24" x14ac:dyDescent="0.25">
      <c r="A1545" s="52" t="str">
        <f>IFERROR((Tabela4[[#This Row],[Status da Proposta]]),"")</f>
        <v/>
      </c>
      <c r="B1545" s="121">
        <f>IFERROR((CREDITO_FINANCEIRO!A1545),"")</f>
        <v>0</v>
      </c>
      <c r="C1545" s="120" t="str">
        <f>IFERROR((VLOOKUP(B1545,CREDITO_FINANCEIRO!A:B,2,FALSE)),"")</f>
        <v/>
      </c>
      <c r="D1545" s="94" t="str">
        <f>IFERROR((VLOOKUP(B1545,CREDITO_FINANCEIRO!A:E,5,FALSE)),"")</f>
        <v/>
      </c>
      <c r="E1545" s="95" t="str">
        <f>IFERROR((VLOOKUP(B1545,CREDITO_FINANCEIRO!A:C,3,FALSE)),"")</f>
        <v/>
      </c>
      <c r="F1545" s="120" t="str">
        <f>IFERROR((VLOOKUP(B1545,CREDITO_FINANCEIRO!A:G,4,FALSE)),"")</f>
        <v/>
      </c>
      <c r="G1545" s="120" t="e">
        <f>VLOOKUP(B1545,CREDITO_FINANCEIRO!A:G,6,FALSE)</f>
        <v>#N/A</v>
      </c>
      <c r="H1545" s="120" t="e">
        <f>VLOOKUP(B1545,CREDITO_FINANCEIRO!A:G,7,FALSE)</f>
        <v>#N/A</v>
      </c>
      <c r="I1545" s="91" t="e">
        <f>VLOOKUP(B1545,CREDITO_FINANCEIRO!A:K,10,FALSE)</f>
        <v>#N/A</v>
      </c>
      <c r="J1545" s="91" t="e">
        <f>VLOOKUP(B1545,CREDITO_FINANCEIRO!A:K,11,FALSE)</f>
        <v>#N/A</v>
      </c>
      <c r="K1545" s="91" t="e">
        <f>VLOOKUP(B1545,CREDITO_FINANCEIRO!A:L,12,FALSE)</f>
        <v>#N/A</v>
      </c>
      <c r="L1545" s="110" t="e">
        <f t="shared" si="240"/>
        <v>#N/A</v>
      </c>
      <c r="M1545" s="2" t="e">
        <f t="shared" si="241"/>
        <v>#N/A</v>
      </c>
      <c r="N1545" s="111" t="e">
        <f>VLOOKUP(Tabela4[[#This Row],[Proposta de Referência]],SIMP_CF!A:K,9,FALSE)</f>
        <v>#N/A</v>
      </c>
      <c r="O1545" s="111" t="e">
        <f>VLOOKUP(Tabela4[[#This Row],[Proposta de Referência]],SIMP_CF!A:K,8,FALSE)</f>
        <v>#N/A</v>
      </c>
      <c r="P1545" s="112" t="e">
        <f t="shared" si="242"/>
        <v>#N/A</v>
      </c>
      <c r="Q1545" s="112" t="e">
        <f t="shared" si="243"/>
        <v>#N/A</v>
      </c>
      <c r="R1545" t="e">
        <f t="shared" si="249"/>
        <v>#N/A</v>
      </c>
      <c r="S1545" s="108" t="e">
        <f t="shared" si="244"/>
        <v>#N/A</v>
      </c>
      <c r="T1545" s="108" t="e">
        <f t="shared" si="245"/>
        <v>#N/A</v>
      </c>
      <c r="U1545" s="110" t="e">
        <f t="shared" si="246"/>
        <v>#N/A</v>
      </c>
      <c r="V1545" t="e">
        <f t="shared" si="247"/>
        <v>#N/A</v>
      </c>
      <c r="W1545" t="str">
        <f t="shared" si="248"/>
        <v/>
      </c>
      <c r="X1545" s="24" t="str">
        <f>IFERROR(VLOOKUP(W1545,HOSPITAIS_COM_DIVIDAS!A:E,5,FALSE),"")</f>
        <v/>
      </c>
    </row>
    <row r="1546" spans="1:24" x14ac:dyDescent="0.25">
      <c r="A1546" s="52" t="str">
        <f>IFERROR((Tabela4[[#This Row],[Status da Proposta]]),"")</f>
        <v/>
      </c>
      <c r="B1546" s="121">
        <f>IFERROR((CREDITO_FINANCEIRO!A1546),"")</f>
        <v>0</v>
      </c>
      <c r="C1546" s="120" t="str">
        <f>IFERROR((VLOOKUP(B1546,CREDITO_FINANCEIRO!A:B,2,FALSE)),"")</f>
        <v/>
      </c>
      <c r="D1546" s="94" t="str">
        <f>IFERROR((VLOOKUP(B1546,CREDITO_FINANCEIRO!A:E,5,FALSE)),"")</f>
        <v/>
      </c>
      <c r="E1546" s="95" t="str">
        <f>IFERROR((VLOOKUP(B1546,CREDITO_FINANCEIRO!A:C,3,FALSE)),"")</f>
        <v/>
      </c>
      <c r="F1546" s="120" t="str">
        <f>IFERROR((VLOOKUP(B1546,CREDITO_FINANCEIRO!A:G,4,FALSE)),"")</f>
        <v/>
      </c>
      <c r="G1546" s="120" t="e">
        <f>VLOOKUP(B1546,CREDITO_FINANCEIRO!A:G,6,FALSE)</f>
        <v>#N/A</v>
      </c>
      <c r="H1546" s="120" t="e">
        <f>VLOOKUP(B1546,CREDITO_FINANCEIRO!A:G,7,FALSE)</f>
        <v>#N/A</v>
      </c>
      <c r="I1546" s="91" t="e">
        <f>VLOOKUP(B1546,CREDITO_FINANCEIRO!A:K,10,FALSE)</f>
        <v>#N/A</v>
      </c>
      <c r="J1546" s="91" t="e">
        <f>VLOOKUP(B1546,CREDITO_FINANCEIRO!A:K,11,FALSE)</f>
        <v>#N/A</v>
      </c>
      <c r="K1546" s="91" t="e">
        <f>VLOOKUP(B1546,CREDITO_FINANCEIRO!A:L,12,FALSE)</f>
        <v>#N/A</v>
      </c>
      <c r="L1546" s="110" t="e">
        <f t="shared" si="240"/>
        <v>#N/A</v>
      </c>
      <c r="M1546" s="2" t="e">
        <f t="shared" si="241"/>
        <v>#N/A</v>
      </c>
      <c r="N1546" s="111" t="e">
        <f>VLOOKUP(Tabela4[[#This Row],[Proposta de Referência]],SIMP_CF!A:K,9,FALSE)</f>
        <v>#N/A</v>
      </c>
      <c r="O1546" s="111" t="e">
        <f>VLOOKUP(Tabela4[[#This Row],[Proposta de Referência]],SIMP_CF!A:K,8,FALSE)</f>
        <v>#N/A</v>
      </c>
      <c r="P1546" s="112" t="e">
        <f t="shared" si="242"/>
        <v>#N/A</v>
      </c>
      <c r="Q1546" s="112" t="e">
        <f t="shared" si="243"/>
        <v>#N/A</v>
      </c>
      <c r="R1546" t="e">
        <f t="shared" si="249"/>
        <v>#N/A</v>
      </c>
      <c r="S1546" s="108" t="e">
        <f t="shared" si="244"/>
        <v>#N/A</v>
      </c>
      <c r="T1546" s="108" t="e">
        <f t="shared" si="245"/>
        <v>#N/A</v>
      </c>
      <c r="U1546" s="110" t="e">
        <f t="shared" si="246"/>
        <v>#N/A</v>
      </c>
      <c r="V1546" t="e">
        <f t="shared" si="247"/>
        <v>#N/A</v>
      </c>
      <c r="W1546" t="str">
        <f t="shared" si="248"/>
        <v/>
      </c>
      <c r="X1546" s="24" t="str">
        <f>IFERROR(VLOOKUP(W1546,HOSPITAIS_COM_DIVIDAS!A:E,5,FALSE),"")</f>
        <v/>
      </c>
    </row>
    <row r="1547" spans="1:24" x14ac:dyDescent="0.25">
      <c r="A1547" s="52" t="str">
        <f>IFERROR((Tabela4[[#This Row],[Status da Proposta]]),"")</f>
        <v/>
      </c>
      <c r="B1547" s="121">
        <f>IFERROR((CREDITO_FINANCEIRO!A1547),"")</f>
        <v>0</v>
      </c>
      <c r="C1547" s="120" t="str">
        <f>IFERROR((VLOOKUP(B1547,CREDITO_FINANCEIRO!A:B,2,FALSE)),"")</f>
        <v/>
      </c>
      <c r="D1547" s="94" t="str">
        <f>IFERROR((VLOOKUP(B1547,CREDITO_FINANCEIRO!A:E,5,FALSE)),"")</f>
        <v/>
      </c>
      <c r="E1547" s="95" t="str">
        <f>IFERROR((VLOOKUP(B1547,CREDITO_FINANCEIRO!A:C,3,FALSE)),"")</f>
        <v/>
      </c>
      <c r="F1547" s="120" t="str">
        <f>IFERROR((VLOOKUP(B1547,CREDITO_FINANCEIRO!A:G,4,FALSE)),"")</f>
        <v/>
      </c>
      <c r="G1547" s="120" t="e">
        <f>VLOOKUP(B1547,CREDITO_FINANCEIRO!A:G,6,FALSE)</f>
        <v>#N/A</v>
      </c>
      <c r="H1547" s="120" t="e">
        <f>VLOOKUP(B1547,CREDITO_FINANCEIRO!A:G,7,FALSE)</f>
        <v>#N/A</v>
      </c>
      <c r="I1547" s="91" t="e">
        <f>VLOOKUP(B1547,CREDITO_FINANCEIRO!A:K,10,FALSE)</f>
        <v>#N/A</v>
      </c>
      <c r="J1547" s="91" t="e">
        <f>VLOOKUP(B1547,CREDITO_FINANCEIRO!A:K,11,FALSE)</f>
        <v>#N/A</v>
      </c>
      <c r="K1547" s="91" t="e">
        <f>VLOOKUP(B1547,CREDITO_FINANCEIRO!A:L,12,FALSE)</f>
        <v>#N/A</v>
      </c>
      <c r="L1547" s="110" t="e">
        <f t="shared" si="240"/>
        <v>#N/A</v>
      </c>
      <c r="M1547" s="2" t="e">
        <f t="shared" si="241"/>
        <v>#N/A</v>
      </c>
      <c r="N1547" s="111" t="e">
        <f>VLOOKUP(Tabela4[[#This Row],[Proposta de Referência]],SIMP_CF!A:K,9,FALSE)</f>
        <v>#N/A</v>
      </c>
      <c r="O1547" s="111" t="e">
        <f>VLOOKUP(Tabela4[[#This Row],[Proposta de Referência]],SIMP_CF!A:K,8,FALSE)</f>
        <v>#N/A</v>
      </c>
      <c r="P1547" s="112" t="e">
        <f t="shared" si="242"/>
        <v>#N/A</v>
      </c>
      <c r="Q1547" s="112" t="e">
        <f t="shared" si="243"/>
        <v>#N/A</v>
      </c>
      <c r="R1547" t="e">
        <f t="shared" si="249"/>
        <v>#N/A</v>
      </c>
      <c r="S1547" s="108" t="e">
        <f t="shared" si="244"/>
        <v>#N/A</v>
      </c>
      <c r="T1547" s="108" t="e">
        <f t="shared" si="245"/>
        <v>#N/A</v>
      </c>
      <c r="U1547" s="110" t="e">
        <f t="shared" si="246"/>
        <v>#N/A</v>
      </c>
      <c r="V1547" t="e">
        <f t="shared" si="247"/>
        <v>#N/A</v>
      </c>
      <c r="W1547" t="str">
        <f t="shared" si="248"/>
        <v/>
      </c>
      <c r="X1547" s="24" t="str">
        <f>IFERROR(VLOOKUP(W1547,HOSPITAIS_COM_DIVIDAS!A:E,5,FALSE),"")</f>
        <v/>
      </c>
    </row>
    <row r="1548" spans="1:24" x14ac:dyDescent="0.25">
      <c r="A1548" s="52" t="str">
        <f>IFERROR((Tabela4[[#This Row],[Status da Proposta]]),"")</f>
        <v/>
      </c>
      <c r="B1548" s="121">
        <f>IFERROR((CREDITO_FINANCEIRO!A1548),"")</f>
        <v>0</v>
      </c>
      <c r="C1548" s="120" t="str">
        <f>IFERROR((VLOOKUP(B1548,CREDITO_FINANCEIRO!A:B,2,FALSE)),"")</f>
        <v/>
      </c>
      <c r="D1548" s="94" t="str">
        <f>IFERROR((VLOOKUP(B1548,CREDITO_FINANCEIRO!A:E,5,FALSE)),"")</f>
        <v/>
      </c>
      <c r="E1548" s="95" t="str">
        <f>IFERROR((VLOOKUP(B1548,CREDITO_FINANCEIRO!A:C,3,FALSE)),"")</f>
        <v/>
      </c>
      <c r="F1548" s="120" t="str">
        <f>IFERROR((VLOOKUP(B1548,CREDITO_FINANCEIRO!A:G,4,FALSE)),"")</f>
        <v/>
      </c>
      <c r="G1548" s="120" t="e">
        <f>VLOOKUP(B1548,CREDITO_FINANCEIRO!A:G,6,FALSE)</f>
        <v>#N/A</v>
      </c>
      <c r="H1548" s="120" t="e">
        <f>VLOOKUP(B1548,CREDITO_FINANCEIRO!A:G,7,FALSE)</f>
        <v>#N/A</v>
      </c>
      <c r="I1548" s="91" t="e">
        <f>VLOOKUP(B1548,CREDITO_FINANCEIRO!A:K,10,FALSE)</f>
        <v>#N/A</v>
      </c>
      <c r="J1548" s="91" t="e">
        <f>VLOOKUP(B1548,CREDITO_FINANCEIRO!A:K,11,FALSE)</f>
        <v>#N/A</v>
      </c>
      <c r="K1548" s="91" t="e">
        <f>VLOOKUP(B1548,CREDITO_FINANCEIRO!A:L,12,FALSE)</f>
        <v>#N/A</v>
      </c>
      <c r="L1548" s="110" t="e">
        <f t="shared" si="240"/>
        <v>#N/A</v>
      </c>
      <c r="M1548" s="2" t="e">
        <f t="shared" si="241"/>
        <v>#N/A</v>
      </c>
      <c r="N1548" s="111" t="e">
        <f>VLOOKUP(Tabela4[[#This Row],[Proposta de Referência]],SIMP_CF!A:K,9,FALSE)</f>
        <v>#N/A</v>
      </c>
      <c r="O1548" s="111" t="e">
        <f>VLOOKUP(Tabela4[[#This Row],[Proposta de Referência]],SIMP_CF!A:K,8,FALSE)</f>
        <v>#N/A</v>
      </c>
      <c r="P1548" s="112" t="e">
        <f t="shared" si="242"/>
        <v>#N/A</v>
      </c>
      <c r="Q1548" s="112" t="e">
        <f t="shared" si="243"/>
        <v>#N/A</v>
      </c>
      <c r="R1548" t="e">
        <f t="shared" si="249"/>
        <v>#N/A</v>
      </c>
      <c r="S1548" s="108" t="e">
        <f t="shared" si="244"/>
        <v>#N/A</v>
      </c>
      <c r="T1548" s="108" t="e">
        <f t="shared" si="245"/>
        <v>#N/A</v>
      </c>
      <c r="U1548" s="110" t="e">
        <f t="shared" si="246"/>
        <v>#N/A</v>
      </c>
      <c r="V1548" t="e">
        <f t="shared" si="247"/>
        <v>#N/A</v>
      </c>
      <c r="W1548" t="str">
        <f t="shared" si="248"/>
        <v/>
      </c>
      <c r="X1548" s="24" t="str">
        <f>IFERROR(VLOOKUP(W1548,HOSPITAIS_COM_DIVIDAS!A:E,5,FALSE),"")</f>
        <v/>
      </c>
    </row>
    <row r="1549" spans="1:24" x14ac:dyDescent="0.25">
      <c r="A1549" s="52" t="str">
        <f>IFERROR((Tabela4[[#This Row],[Status da Proposta]]),"")</f>
        <v/>
      </c>
      <c r="B1549" s="121">
        <f>IFERROR((CREDITO_FINANCEIRO!A1549),"")</f>
        <v>0</v>
      </c>
      <c r="C1549" s="120" t="str">
        <f>IFERROR((VLOOKUP(B1549,CREDITO_FINANCEIRO!A:B,2,FALSE)),"")</f>
        <v/>
      </c>
      <c r="D1549" s="94" t="str">
        <f>IFERROR((VLOOKUP(B1549,CREDITO_FINANCEIRO!A:E,5,FALSE)),"")</f>
        <v/>
      </c>
      <c r="E1549" s="95" t="str">
        <f>IFERROR((VLOOKUP(B1549,CREDITO_FINANCEIRO!A:C,3,FALSE)),"")</f>
        <v/>
      </c>
      <c r="F1549" s="120" t="str">
        <f>IFERROR((VLOOKUP(B1549,CREDITO_FINANCEIRO!A:G,4,FALSE)),"")</f>
        <v/>
      </c>
      <c r="G1549" s="120" t="e">
        <f>VLOOKUP(B1549,CREDITO_FINANCEIRO!A:G,6,FALSE)</f>
        <v>#N/A</v>
      </c>
      <c r="H1549" s="120" t="e">
        <f>VLOOKUP(B1549,CREDITO_FINANCEIRO!A:G,7,FALSE)</f>
        <v>#N/A</v>
      </c>
      <c r="I1549" s="91" t="e">
        <f>VLOOKUP(B1549,CREDITO_FINANCEIRO!A:K,10,FALSE)</f>
        <v>#N/A</v>
      </c>
      <c r="J1549" s="91" t="e">
        <f>VLOOKUP(B1549,CREDITO_FINANCEIRO!A:K,11,FALSE)</f>
        <v>#N/A</v>
      </c>
      <c r="K1549" s="91" t="e">
        <f>VLOOKUP(B1549,CREDITO_FINANCEIRO!A:L,12,FALSE)</f>
        <v>#N/A</v>
      </c>
      <c r="L1549" s="110" t="e">
        <f t="shared" si="240"/>
        <v>#N/A</v>
      </c>
      <c r="M1549" s="2" t="e">
        <f t="shared" si="241"/>
        <v>#N/A</v>
      </c>
      <c r="N1549" s="111" t="e">
        <f>VLOOKUP(Tabela4[[#This Row],[Proposta de Referência]],SIMP_CF!A:K,9,FALSE)</f>
        <v>#N/A</v>
      </c>
      <c r="O1549" s="111" t="e">
        <f>VLOOKUP(Tabela4[[#This Row],[Proposta de Referência]],SIMP_CF!A:K,8,FALSE)</f>
        <v>#N/A</v>
      </c>
      <c r="P1549" s="112" t="e">
        <f t="shared" si="242"/>
        <v>#N/A</v>
      </c>
      <c r="Q1549" s="112" t="e">
        <f t="shared" si="243"/>
        <v>#N/A</v>
      </c>
      <c r="R1549" t="e">
        <f t="shared" si="249"/>
        <v>#N/A</v>
      </c>
      <c r="S1549" s="108" t="e">
        <f t="shared" si="244"/>
        <v>#N/A</v>
      </c>
      <c r="T1549" s="108" t="e">
        <f t="shared" si="245"/>
        <v>#N/A</v>
      </c>
      <c r="U1549" s="110" t="e">
        <f t="shared" si="246"/>
        <v>#N/A</v>
      </c>
      <c r="V1549" t="e">
        <f t="shared" si="247"/>
        <v>#N/A</v>
      </c>
      <c r="W1549" t="str">
        <f t="shared" si="248"/>
        <v/>
      </c>
      <c r="X1549" s="24" t="str">
        <f>IFERROR(VLOOKUP(W1549,HOSPITAIS_COM_DIVIDAS!A:E,5,FALSE),"")</f>
        <v/>
      </c>
    </row>
    <row r="1550" spans="1:24" x14ac:dyDescent="0.25">
      <c r="A1550" s="52" t="str">
        <f>IFERROR((Tabela4[[#This Row],[Status da Proposta]]),"")</f>
        <v/>
      </c>
      <c r="B1550" s="121">
        <f>IFERROR((CREDITO_FINANCEIRO!A1550),"")</f>
        <v>0</v>
      </c>
      <c r="C1550" s="120" t="str">
        <f>IFERROR((VLOOKUP(B1550,CREDITO_FINANCEIRO!A:B,2,FALSE)),"")</f>
        <v/>
      </c>
      <c r="D1550" s="94" t="str">
        <f>IFERROR((VLOOKUP(B1550,CREDITO_FINANCEIRO!A:E,5,FALSE)),"")</f>
        <v/>
      </c>
      <c r="E1550" s="95" t="str">
        <f>IFERROR((VLOOKUP(B1550,CREDITO_FINANCEIRO!A:C,3,FALSE)),"")</f>
        <v/>
      </c>
      <c r="F1550" s="120" t="str">
        <f>IFERROR((VLOOKUP(B1550,CREDITO_FINANCEIRO!A:G,4,FALSE)),"")</f>
        <v/>
      </c>
      <c r="G1550" s="120" t="e">
        <f>VLOOKUP(B1550,CREDITO_FINANCEIRO!A:G,6,FALSE)</f>
        <v>#N/A</v>
      </c>
      <c r="H1550" s="120" t="e">
        <f>VLOOKUP(B1550,CREDITO_FINANCEIRO!A:G,7,FALSE)</f>
        <v>#N/A</v>
      </c>
      <c r="I1550" s="91" t="e">
        <f>VLOOKUP(B1550,CREDITO_FINANCEIRO!A:K,10,FALSE)</f>
        <v>#N/A</v>
      </c>
      <c r="J1550" s="91" t="e">
        <f>VLOOKUP(B1550,CREDITO_FINANCEIRO!A:K,11,FALSE)</f>
        <v>#N/A</v>
      </c>
      <c r="K1550" s="91" t="e">
        <f>VLOOKUP(B1550,CREDITO_FINANCEIRO!A:L,12,FALSE)</f>
        <v>#N/A</v>
      </c>
      <c r="L1550" s="110" t="e">
        <f t="shared" si="240"/>
        <v>#N/A</v>
      </c>
      <c r="M1550" s="2" t="e">
        <f t="shared" si="241"/>
        <v>#N/A</v>
      </c>
      <c r="N1550" s="111" t="e">
        <f>VLOOKUP(Tabela4[[#This Row],[Proposta de Referência]],SIMP_CF!A:K,9,FALSE)</f>
        <v>#N/A</v>
      </c>
      <c r="O1550" s="111" t="e">
        <f>VLOOKUP(Tabela4[[#This Row],[Proposta de Referência]],SIMP_CF!A:K,8,FALSE)</f>
        <v>#N/A</v>
      </c>
      <c r="P1550" s="112" t="e">
        <f t="shared" si="242"/>
        <v>#N/A</v>
      </c>
      <c r="Q1550" s="112" t="e">
        <f t="shared" si="243"/>
        <v>#N/A</v>
      </c>
      <c r="R1550" t="e">
        <f t="shared" si="249"/>
        <v>#N/A</v>
      </c>
      <c r="S1550" s="108" t="e">
        <f t="shared" si="244"/>
        <v>#N/A</v>
      </c>
      <c r="T1550" s="108" t="e">
        <f t="shared" si="245"/>
        <v>#N/A</v>
      </c>
      <c r="U1550" s="110" t="e">
        <f t="shared" si="246"/>
        <v>#N/A</v>
      </c>
      <c r="V1550" t="e">
        <f t="shared" si="247"/>
        <v>#N/A</v>
      </c>
      <c r="W1550" t="str">
        <f t="shared" si="248"/>
        <v/>
      </c>
      <c r="X1550" s="24" t="str">
        <f>IFERROR(VLOOKUP(W1550,HOSPITAIS_COM_DIVIDAS!A:E,5,FALSE),"")</f>
        <v/>
      </c>
    </row>
    <row r="1551" spans="1:24" x14ac:dyDescent="0.25">
      <c r="A1551" s="52" t="str">
        <f>IFERROR((Tabela4[[#This Row],[Status da Proposta]]),"")</f>
        <v/>
      </c>
      <c r="B1551" s="121">
        <f>IFERROR((CREDITO_FINANCEIRO!A1551),"")</f>
        <v>0</v>
      </c>
      <c r="C1551" s="120" t="str">
        <f>IFERROR((VLOOKUP(B1551,CREDITO_FINANCEIRO!A:B,2,FALSE)),"")</f>
        <v/>
      </c>
      <c r="D1551" s="94" t="str">
        <f>IFERROR((VLOOKUP(B1551,CREDITO_FINANCEIRO!A:E,5,FALSE)),"")</f>
        <v/>
      </c>
      <c r="E1551" s="95" t="str">
        <f>IFERROR((VLOOKUP(B1551,CREDITO_FINANCEIRO!A:C,3,FALSE)),"")</f>
        <v/>
      </c>
      <c r="F1551" s="120" t="str">
        <f>IFERROR((VLOOKUP(B1551,CREDITO_FINANCEIRO!A:G,4,FALSE)),"")</f>
        <v/>
      </c>
      <c r="G1551" s="120" t="e">
        <f>VLOOKUP(B1551,CREDITO_FINANCEIRO!A:G,6,FALSE)</f>
        <v>#N/A</v>
      </c>
      <c r="H1551" s="120" t="e">
        <f>VLOOKUP(B1551,CREDITO_FINANCEIRO!A:G,7,FALSE)</f>
        <v>#N/A</v>
      </c>
      <c r="I1551" s="91" t="e">
        <f>VLOOKUP(B1551,CREDITO_FINANCEIRO!A:K,10,FALSE)</f>
        <v>#N/A</v>
      </c>
      <c r="J1551" s="91" t="e">
        <f>VLOOKUP(B1551,CREDITO_FINANCEIRO!A:K,11,FALSE)</f>
        <v>#N/A</v>
      </c>
      <c r="K1551" s="91" t="e">
        <f>VLOOKUP(B1551,CREDITO_FINANCEIRO!A:L,12,FALSE)</f>
        <v>#N/A</v>
      </c>
      <c r="L1551" s="110" t="e">
        <f t="shared" si="240"/>
        <v>#N/A</v>
      </c>
      <c r="M1551" s="2" t="e">
        <f t="shared" si="241"/>
        <v>#N/A</v>
      </c>
      <c r="N1551" s="111" t="e">
        <f>VLOOKUP(Tabela4[[#This Row],[Proposta de Referência]],SIMP_CF!A:K,9,FALSE)</f>
        <v>#N/A</v>
      </c>
      <c r="O1551" s="111" t="e">
        <f>VLOOKUP(Tabela4[[#This Row],[Proposta de Referência]],SIMP_CF!A:K,8,FALSE)</f>
        <v>#N/A</v>
      </c>
      <c r="P1551" s="112" t="e">
        <f t="shared" si="242"/>
        <v>#N/A</v>
      </c>
      <c r="Q1551" s="112" t="e">
        <f t="shared" si="243"/>
        <v>#N/A</v>
      </c>
      <c r="R1551" t="e">
        <f t="shared" si="249"/>
        <v>#N/A</v>
      </c>
      <c r="S1551" s="108" t="e">
        <f t="shared" si="244"/>
        <v>#N/A</v>
      </c>
      <c r="T1551" s="108" t="e">
        <f t="shared" si="245"/>
        <v>#N/A</v>
      </c>
      <c r="U1551" s="110" t="e">
        <f t="shared" si="246"/>
        <v>#N/A</v>
      </c>
      <c r="V1551" t="e">
        <f t="shared" si="247"/>
        <v>#N/A</v>
      </c>
      <c r="W1551" t="str">
        <f t="shared" si="248"/>
        <v/>
      </c>
      <c r="X1551" s="24" t="str">
        <f>IFERROR(VLOOKUP(W1551,HOSPITAIS_COM_DIVIDAS!A:E,5,FALSE),"")</f>
        <v/>
      </c>
    </row>
    <row r="1552" spans="1:24" x14ac:dyDescent="0.25">
      <c r="A1552" s="52" t="str">
        <f>IFERROR((Tabela4[[#This Row],[Status da Proposta]]),"")</f>
        <v/>
      </c>
      <c r="B1552" s="121">
        <f>IFERROR((CREDITO_FINANCEIRO!A1552),"")</f>
        <v>0</v>
      </c>
      <c r="C1552" s="120" t="str">
        <f>IFERROR((VLOOKUP(B1552,CREDITO_FINANCEIRO!A:B,2,FALSE)),"")</f>
        <v/>
      </c>
      <c r="D1552" s="94" t="str">
        <f>IFERROR((VLOOKUP(B1552,CREDITO_FINANCEIRO!A:E,5,FALSE)),"")</f>
        <v/>
      </c>
      <c r="E1552" s="95" t="str">
        <f>IFERROR((VLOOKUP(B1552,CREDITO_FINANCEIRO!A:C,3,FALSE)),"")</f>
        <v/>
      </c>
      <c r="F1552" s="120" t="str">
        <f>IFERROR((VLOOKUP(B1552,CREDITO_FINANCEIRO!A:G,4,FALSE)),"")</f>
        <v/>
      </c>
      <c r="G1552" s="120" t="e">
        <f>VLOOKUP(B1552,CREDITO_FINANCEIRO!A:G,6,FALSE)</f>
        <v>#N/A</v>
      </c>
      <c r="H1552" s="120" t="e">
        <f>VLOOKUP(B1552,CREDITO_FINANCEIRO!A:G,7,FALSE)</f>
        <v>#N/A</v>
      </c>
      <c r="I1552" s="91" t="e">
        <f>VLOOKUP(B1552,CREDITO_FINANCEIRO!A:K,10,FALSE)</f>
        <v>#N/A</v>
      </c>
      <c r="J1552" s="91" t="e">
        <f>VLOOKUP(B1552,CREDITO_FINANCEIRO!A:K,11,FALSE)</f>
        <v>#N/A</v>
      </c>
      <c r="K1552" s="91" t="e">
        <f>VLOOKUP(B1552,CREDITO_FINANCEIRO!A:L,12,FALSE)</f>
        <v>#N/A</v>
      </c>
      <c r="L1552" s="110" t="e">
        <f t="shared" si="240"/>
        <v>#N/A</v>
      </c>
      <c r="M1552" s="2" t="e">
        <f t="shared" si="241"/>
        <v>#N/A</v>
      </c>
      <c r="N1552" s="111" t="e">
        <f>VLOOKUP(Tabela4[[#This Row],[Proposta de Referência]],SIMP_CF!A:K,9,FALSE)</f>
        <v>#N/A</v>
      </c>
      <c r="O1552" s="111" t="e">
        <f>VLOOKUP(Tabela4[[#This Row],[Proposta de Referência]],SIMP_CF!A:K,8,FALSE)</f>
        <v>#N/A</v>
      </c>
      <c r="P1552" s="112" t="e">
        <f t="shared" si="242"/>
        <v>#N/A</v>
      </c>
      <c r="Q1552" s="112" t="e">
        <f t="shared" si="243"/>
        <v>#N/A</v>
      </c>
      <c r="R1552" t="e">
        <f t="shared" si="249"/>
        <v>#N/A</v>
      </c>
      <c r="S1552" s="108" t="e">
        <f t="shared" si="244"/>
        <v>#N/A</v>
      </c>
      <c r="T1552" s="108" t="e">
        <f t="shared" si="245"/>
        <v>#N/A</v>
      </c>
      <c r="U1552" s="110" t="e">
        <f t="shared" si="246"/>
        <v>#N/A</v>
      </c>
      <c r="V1552" t="e">
        <f t="shared" si="247"/>
        <v>#N/A</v>
      </c>
      <c r="W1552" t="str">
        <f t="shared" si="248"/>
        <v/>
      </c>
      <c r="X1552" s="24" t="str">
        <f>IFERROR(VLOOKUP(W1552,HOSPITAIS_COM_DIVIDAS!A:E,5,FALSE),"")</f>
        <v/>
      </c>
    </row>
    <row r="1553" spans="1:24" x14ac:dyDescent="0.25">
      <c r="A1553" s="52" t="str">
        <f>IFERROR((Tabela4[[#This Row],[Status da Proposta]]),"")</f>
        <v/>
      </c>
      <c r="B1553" s="121">
        <f>IFERROR((CREDITO_FINANCEIRO!A1553),"")</f>
        <v>0</v>
      </c>
      <c r="C1553" s="120" t="str">
        <f>IFERROR((VLOOKUP(B1553,CREDITO_FINANCEIRO!A:B,2,FALSE)),"")</f>
        <v/>
      </c>
      <c r="D1553" s="94" t="str">
        <f>IFERROR((VLOOKUP(B1553,CREDITO_FINANCEIRO!A:E,5,FALSE)),"")</f>
        <v/>
      </c>
      <c r="E1553" s="95" t="str">
        <f>IFERROR((VLOOKUP(B1553,CREDITO_FINANCEIRO!A:C,3,FALSE)),"")</f>
        <v/>
      </c>
      <c r="F1553" s="120" t="str">
        <f>IFERROR((VLOOKUP(B1553,CREDITO_FINANCEIRO!A:G,4,FALSE)),"")</f>
        <v/>
      </c>
      <c r="G1553" s="120" t="e">
        <f>VLOOKUP(B1553,CREDITO_FINANCEIRO!A:G,6,FALSE)</f>
        <v>#N/A</v>
      </c>
      <c r="H1553" s="120" t="e">
        <f>VLOOKUP(B1553,CREDITO_FINANCEIRO!A:G,7,FALSE)</f>
        <v>#N/A</v>
      </c>
      <c r="I1553" s="91" t="e">
        <f>VLOOKUP(B1553,CREDITO_FINANCEIRO!A:K,10,FALSE)</f>
        <v>#N/A</v>
      </c>
      <c r="J1553" s="91" t="e">
        <f>VLOOKUP(B1553,CREDITO_FINANCEIRO!A:K,11,FALSE)</f>
        <v>#N/A</v>
      </c>
      <c r="K1553" s="91" t="e">
        <f>VLOOKUP(B1553,CREDITO_FINANCEIRO!A:L,12,FALSE)</f>
        <v>#N/A</v>
      </c>
      <c r="L1553" s="110" t="e">
        <f t="shared" si="240"/>
        <v>#N/A</v>
      </c>
      <c r="M1553" s="2" t="e">
        <f t="shared" si="241"/>
        <v>#N/A</v>
      </c>
      <c r="N1553" s="111" t="e">
        <f>VLOOKUP(Tabela4[[#This Row],[Proposta de Referência]],SIMP_CF!A:K,9,FALSE)</f>
        <v>#N/A</v>
      </c>
      <c r="O1553" s="111" t="e">
        <f>VLOOKUP(Tabela4[[#This Row],[Proposta de Referência]],SIMP_CF!A:K,8,FALSE)</f>
        <v>#N/A</v>
      </c>
      <c r="P1553" s="112" t="e">
        <f t="shared" si="242"/>
        <v>#N/A</v>
      </c>
      <c r="Q1553" s="112" t="e">
        <f t="shared" si="243"/>
        <v>#N/A</v>
      </c>
      <c r="R1553" t="e">
        <f t="shared" si="249"/>
        <v>#N/A</v>
      </c>
      <c r="S1553" s="108" t="e">
        <f t="shared" si="244"/>
        <v>#N/A</v>
      </c>
      <c r="T1553" s="108" t="e">
        <f t="shared" si="245"/>
        <v>#N/A</v>
      </c>
      <c r="U1553" s="110" t="e">
        <f t="shared" si="246"/>
        <v>#N/A</v>
      </c>
      <c r="V1553" t="e">
        <f t="shared" si="247"/>
        <v>#N/A</v>
      </c>
      <c r="W1553" t="str">
        <f t="shared" si="248"/>
        <v/>
      </c>
      <c r="X1553" s="24" t="str">
        <f>IFERROR(VLOOKUP(W1553,HOSPITAIS_COM_DIVIDAS!A:E,5,FALSE),"")</f>
        <v/>
      </c>
    </row>
    <row r="1554" spans="1:24" x14ac:dyDescent="0.25">
      <c r="A1554" s="52" t="str">
        <f>IFERROR((Tabela4[[#This Row],[Status da Proposta]]),"")</f>
        <v/>
      </c>
      <c r="B1554" s="121">
        <f>IFERROR((CREDITO_FINANCEIRO!A1554),"")</f>
        <v>0</v>
      </c>
      <c r="C1554" s="120" t="str">
        <f>IFERROR((VLOOKUP(B1554,CREDITO_FINANCEIRO!A:B,2,FALSE)),"")</f>
        <v/>
      </c>
      <c r="D1554" s="94" t="str">
        <f>IFERROR((VLOOKUP(B1554,CREDITO_FINANCEIRO!A:E,5,FALSE)),"")</f>
        <v/>
      </c>
      <c r="E1554" s="95" t="str">
        <f>IFERROR((VLOOKUP(B1554,CREDITO_FINANCEIRO!A:C,3,FALSE)),"")</f>
        <v/>
      </c>
      <c r="F1554" s="120" t="str">
        <f>IFERROR((VLOOKUP(B1554,CREDITO_FINANCEIRO!A:G,4,FALSE)),"")</f>
        <v/>
      </c>
      <c r="G1554" s="120" t="e">
        <f>VLOOKUP(B1554,CREDITO_FINANCEIRO!A:G,6,FALSE)</f>
        <v>#N/A</v>
      </c>
      <c r="H1554" s="120" t="e">
        <f>VLOOKUP(B1554,CREDITO_FINANCEIRO!A:G,7,FALSE)</f>
        <v>#N/A</v>
      </c>
      <c r="I1554" s="91" t="e">
        <f>VLOOKUP(B1554,CREDITO_FINANCEIRO!A:K,10,FALSE)</f>
        <v>#N/A</v>
      </c>
      <c r="J1554" s="91" t="e">
        <f>VLOOKUP(B1554,CREDITO_FINANCEIRO!A:K,11,FALSE)</f>
        <v>#N/A</v>
      </c>
      <c r="K1554" s="91" t="e">
        <f>VLOOKUP(B1554,CREDITO_FINANCEIRO!A:L,12,FALSE)</f>
        <v>#N/A</v>
      </c>
      <c r="L1554" s="110" t="e">
        <f t="shared" si="240"/>
        <v>#N/A</v>
      </c>
      <c r="M1554" s="2" t="e">
        <f t="shared" si="241"/>
        <v>#N/A</v>
      </c>
      <c r="N1554" s="111" t="e">
        <f>VLOOKUP(Tabela4[[#This Row],[Proposta de Referência]],SIMP_CF!A:K,9,FALSE)</f>
        <v>#N/A</v>
      </c>
      <c r="O1554" s="111" t="e">
        <f>VLOOKUP(Tabela4[[#This Row],[Proposta de Referência]],SIMP_CF!A:K,8,FALSE)</f>
        <v>#N/A</v>
      </c>
      <c r="P1554" s="112" t="e">
        <f t="shared" si="242"/>
        <v>#N/A</v>
      </c>
      <c r="Q1554" s="112" t="e">
        <f t="shared" si="243"/>
        <v>#N/A</v>
      </c>
      <c r="R1554" t="e">
        <f t="shared" si="249"/>
        <v>#N/A</v>
      </c>
      <c r="S1554" s="108" t="e">
        <f t="shared" si="244"/>
        <v>#N/A</v>
      </c>
      <c r="T1554" s="108" t="e">
        <f t="shared" si="245"/>
        <v>#N/A</v>
      </c>
      <c r="U1554" s="110" t="e">
        <f t="shared" si="246"/>
        <v>#N/A</v>
      </c>
      <c r="V1554" t="e">
        <f t="shared" si="247"/>
        <v>#N/A</v>
      </c>
      <c r="W1554" t="str">
        <f t="shared" si="248"/>
        <v/>
      </c>
      <c r="X1554" s="24" t="str">
        <f>IFERROR(VLOOKUP(W1554,HOSPITAIS_COM_DIVIDAS!A:E,5,FALSE),"")</f>
        <v/>
      </c>
    </row>
    <row r="1555" spans="1:24" x14ac:dyDescent="0.25">
      <c r="A1555" s="52" t="str">
        <f>IFERROR((Tabela4[[#This Row],[Status da Proposta]]),"")</f>
        <v/>
      </c>
      <c r="B1555" s="121">
        <f>IFERROR((CREDITO_FINANCEIRO!A1555),"")</f>
        <v>0</v>
      </c>
      <c r="C1555" s="120" t="str">
        <f>IFERROR((VLOOKUP(B1555,CREDITO_FINANCEIRO!A:B,2,FALSE)),"")</f>
        <v/>
      </c>
      <c r="D1555" s="94" t="str">
        <f>IFERROR((VLOOKUP(B1555,CREDITO_FINANCEIRO!A:E,5,FALSE)),"")</f>
        <v/>
      </c>
      <c r="E1555" s="95" t="str">
        <f>IFERROR((VLOOKUP(B1555,CREDITO_FINANCEIRO!A:C,3,FALSE)),"")</f>
        <v/>
      </c>
      <c r="F1555" s="120" t="str">
        <f>IFERROR((VLOOKUP(B1555,CREDITO_FINANCEIRO!A:G,4,FALSE)),"")</f>
        <v/>
      </c>
      <c r="G1555" s="120" t="e">
        <f>VLOOKUP(B1555,CREDITO_FINANCEIRO!A:G,6,FALSE)</f>
        <v>#N/A</v>
      </c>
      <c r="H1555" s="120" t="e">
        <f>VLOOKUP(B1555,CREDITO_FINANCEIRO!A:G,7,FALSE)</f>
        <v>#N/A</v>
      </c>
      <c r="I1555" s="91" t="e">
        <f>VLOOKUP(B1555,CREDITO_FINANCEIRO!A:K,10,FALSE)</f>
        <v>#N/A</v>
      </c>
      <c r="J1555" s="91" t="e">
        <f>VLOOKUP(B1555,CREDITO_FINANCEIRO!A:K,11,FALSE)</f>
        <v>#N/A</v>
      </c>
      <c r="K1555" s="91" t="e">
        <f>VLOOKUP(B1555,CREDITO_FINANCEIRO!A:L,12,FALSE)</f>
        <v>#N/A</v>
      </c>
      <c r="L1555" s="110" t="e">
        <f t="shared" si="240"/>
        <v>#N/A</v>
      </c>
      <c r="M1555" s="2" t="e">
        <f t="shared" si="241"/>
        <v>#N/A</v>
      </c>
      <c r="N1555" s="111" t="e">
        <f>VLOOKUP(Tabela4[[#This Row],[Proposta de Referência]],SIMP_CF!A:K,9,FALSE)</f>
        <v>#N/A</v>
      </c>
      <c r="O1555" s="111" t="e">
        <f>VLOOKUP(Tabela4[[#This Row],[Proposta de Referência]],SIMP_CF!A:K,8,FALSE)</f>
        <v>#N/A</v>
      </c>
      <c r="P1555" s="112" t="e">
        <f t="shared" si="242"/>
        <v>#N/A</v>
      </c>
      <c r="Q1555" s="112" t="e">
        <f t="shared" si="243"/>
        <v>#N/A</v>
      </c>
      <c r="R1555" t="e">
        <f t="shared" si="249"/>
        <v>#N/A</v>
      </c>
      <c r="S1555" s="108" t="e">
        <f t="shared" si="244"/>
        <v>#N/A</v>
      </c>
      <c r="T1555" s="108" t="e">
        <f t="shared" si="245"/>
        <v>#N/A</v>
      </c>
      <c r="U1555" s="110" t="e">
        <f t="shared" si="246"/>
        <v>#N/A</v>
      </c>
      <c r="V1555" t="e">
        <f t="shared" si="247"/>
        <v>#N/A</v>
      </c>
      <c r="W1555" t="str">
        <f t="shared" si="248"/>
        <v/>
      </c>
      <c r="X1555" s="24" t="str">
        <f>IFERROR(VLOOKUP(W1555,HOSPITAIS_COM_DIVIDAS!A:E,5,FALSE),"")</f>
        <v/>
      </c>
    </row>
    <row r="1556" spans="1:24" x14ac:dyDescent="0.25">
      <c r="A1556" s="52" t="str">
        <f>IFERROR((Tabela4[[#This Row],[Status da Proposta]]),"")</f>
        <v/>
      </c>
      <c r="B1556" s="121">
        <f>IFERROR((CREDITO_FINANCEIRO!A1556),"")</f>
        <v>0</v>
      </c>
      <c r="C1556" s="120" t="str">
        <f>IFERROR((VLOOKUP(B1556,CREDITO_FINANCEIRO!A:B,2,FALSE)),"")</f>
        <v/>
      </c>
      <c r="D1556" s="94" t="str">
        <f>IFERROR((VLOOKUP(B1556,CREDITO_FINANCEIRO!A:E,5,FALSE)),"")</f>
        <v/>
      </c>
      <c r="E1556" s="95" t="str">
        <f>IFERROR((VLOOKUP(B1556,CREDITO_FINANCEIRO!A:C,3,FALSE)),"")</f>
        <v/>
      </c>
      <c r="F1556" s="120" t="str">
        <f>IFERROR((VLOOKUP(B1556,CREDITO_FINANCEIRO!A:G,4,FALSE)),"")</f>
        <v/>
      </c>
      <c r="G1556" s="120" t="e">
        <f>VLOOKUP(B1556,CREDITO_FINANCEIRO!A:G,6,FALSE)</f>
        <v>#N/A</v>
      </c>
      <c r="H1556" s="120" t="e">
        <f>VLOOKUP(B1556,CREDITO_FINANCEIRO!A:G,7,FALSE)</f>
        <v>#N/A</v>
      </c>
      <c r="I1556" s="91" t="e">
        <f>VLOOKUP(B1556,CREDITO_FINANCEIRO!A:K,10,FALSE)</f>
        <v>#N/A</v>
      </c>
      <c r="J1556" s="91" t="e">
        <f>VLOOKUP(B1556,CREDITO_FINANCEIRO!A:K,11,FALSE)</f>
        <v>#N/A</v>
      </c>
      <c r="K1556" s="91" t="e">
        <f>VLOOKUP(B1556,CREDITO_FINANCEIRO!A:L,12,FALSE)</f>
        <v>#N/A</v>
      </c>
      <c r="L1556" s="110" t="e">
        <f t="shared" si="240"/>
        <v>#N/A</v>
      </c>
      <c r="M1556" s="2" t="e">
        <f t="shared" si="241"/>
        <v>#N/A</v>
      </c>
      <c r="N1556" s="111" t="e">
        <f>VLOOKUP(Tabela4[[#This Row],[Proposta de Referência]],SIMP_CF!A:K,9,FALSE)</f>
        <v>#N/A</v>
      </c>
      <c r="O1556" s="111" t="e">
        <f>VLOOKUP(Tabela4[[#This Row],[Proposta de Referência]],SIMP_CF!A:K,8,FALSE)</f>
        <v>#N/A</v>
      </c>
      <c r="P1556" s="112" t="e">
        <f t="shared" si="242"/>
        <v>#N/A</v>
      </c>
      <c r="Q1556" s="112" t="e">
        <f t="shared" si="243"/>
        <v>#N/A</v>
      </c>
      <c r="R1556" t="e">
        <f t="shared" si="249"/>
        <v>#N/A</v>
      </c>
      <c r="S1556" s="108" t="e">
        <f t="shared" si="244"/>
        <v>#N/A</v>
      </c>
      <c r="T1556" s="108" t="e">
        <f t="shared" si="245"/>
        <v>#N/A</v>
      </c>
      <c r="U1556" s="110" t="e">
        <f t="shared" si="246"/>
        <v>#N/A</v>
      </c>
      <c r="V1556" t="e">
        <f t="shared" si="247"/>
        <v>#N/A</v>
      </c>
      <c r="W1556" t="str">
        <f t="shared" si="248"/>
        <v/>
      </c>
      <c r="X1556" s="24" t="str">
        <f>IFERROR(VLOOKUP(W1556,HOSPITAIS_COM_DIVIDAS!A:E,5,FALSE),"")</f>
        <v/>
      </c>
    </row>
    <row r="1557" spans="1:24" x14ac:dyDescent="0.25">
      <c r="A1557" s="52" t="str">
        <f>IFERROR((Tabela4[[#This Row],[Status da Proposta]]),"")</f>
        <v/>
      </c>
      <c r="B1557" s="121">
        <f>IFERROR((CREDITO_FINANCEIRO!A1557),"")</f>
        <v>0</v>
      </c>
      <c r="C1557" s="120" t="str">
        <f>IFERROR((VLOOKUP(B1557,CREDITO_FINANCEIRO!A:B,2,FALSE)),"")</f>
        <v/>
      </c>
      <c r="D1557" s="94" t="str">
        <f>IFERROR((VLOOKUP(B1557,CREDITO_FINANCEIRO!A:E,5,FALSE)),"")</f>
        <v/>
      </c>
      <c r="E1557" s="95" t="str">
        <f>IFERROR((VLOOKUP(B1557,CREDITO_FINANCEIRO!A:C,3,FALSE)),"")</f>
        <v/>
      </c>
      <c r="F1557" s="120" t="str">
        <f>IFERROR((VLOOKUP(B1557,CREDITO_FINANCEIRO!A:G,4,FALSE)),"")</f>
        <v/>
      </c>
      <c r="G1557" s="120" t="e">
        <f>VLOOKUP(B1557,CREDITO_FINANCEIRO!A:G,6,FALSE)</f>
        <v>#N/A</v>
      </c>
      <c r="H1557" s="120" t="e">
        <f>VLOOKUP(B1557,CREDITO_FINANCEIRO!A:G,7,FALSE)</f>
        <v>#N/A</v>
      </c>
      <c r="I1557" s="91" t="e">
        <f>VLOOKUP(B1557,CREDITO_FINANCEIRO!A:K,10,FALSE)</f>
        <v>#N/A</v>
      </c>
      <c r="J1557" s="91" t="e">
        <f>VLOOKUP(B1557,CREDITO_FINANCEIRO!A:K,11,FALSE)</f>
        <v>#N/A</v>
      </c>
      <c r="K1557" s="91" t="e">
        <f>VLOOKUP(B1557,CREDITO_FINANCEIRO!A:L,12,FALSE)</f>
        <v>#N/A</v>
      </c>
      <c r="L1557" s="110" t="e">
        <f t="shared" si="240"/>
        <v>#N/A</v>
      </c>
      <c r="M1557" s="2" t="e">
        <f t="shared" si="241"/>
        <v>#N/A</v>
      </c>
      <c r="N1557" s="111" t="e">
        <f>VLOOKUP(Tabela4[[#This Row],[Proposta de Referência]],SIMP_CF!A:K,9,FALSE)</f>
        <v>#N/A</v>
      </c>
      <c r="O1557" s="111" t="e">
        <f>VLOOKUP(Tabela4[[#This Row],[Proposta de Referência]],SIMP_CF!A:K,8,FALSE)</f>
        <v>#N/A</v>
      </c>
      <c r="P1557" s="112" t="e">
        <f t="shared" si="242"/>
        <v>#N/A</v>
      </c>
      <c r="Q1557" s="112" t="e">
        <f t="shared" si="243"/>
        <v>#N/A</v>
      </c>
      <c r="R1557" t="e">
        <f t="shared" si="249"/>
        <v>#N/A</v>
      </c>
      <c r="S1557" s="108" t="e">
        <f t="shared" si="244"/>
        <v>#N/A</v>
      </c>
      <c r="T1557" s="108" t="e">
        <f t="shared" si="245"/>
        <v>#N/A</v>
      </c>
      <c r="U1557" s="110" t="e">
        <f t="shared" si="246"/>
        <v>#N/A</v>
      </c>
      <c r="V1557" t="e">
        <f t="shared" si="247"/>
        <v>#N/A</v>
      </c>
      <c r="W1557" t="str">
        <f t="shared" si="248"/>
        <v/>
      </c>
      <c r="X1557" s="24" t="str">
        <f>IFERROR(VLOOKUP(W1557,HOSPITAIS_COM_DIVIDAS!A:E,5,FALSE),"")</f>
        <v/>
      </c>
    </row>
    <row r="1558" spans="1:24" x14ac:dyDescent="0.25">
      <c r="A1558" s="52" t="str">
        <f>IFERROR((Tabela4[[#This Row],[Status da Proposta]]),"")</f>
        <v/>
      </c>
      <c r="B1558" s="121">
        <f>IFERROR((CREDITO_FINANCEIRO!A1558),"")</f>
        <v>0</v>
      </c>
      <c r="C1558" s="120" t="str">
        <f>IFERROR((VLOOKUP(B1558,CREDITO_FINANCEIRO!A:B,2,FALSE)),"")</f>
        <v/>
      </c>
      <c r="D1558" s="94" t="str">
        <f>IFERROR((VLOOKUP(B1558,CREDITO_FINANCEIRO!A:E,5,FALSE)),"")</f>
        <v/>
      </c>
      <c r="E1558" s="95" t="str">
        <f>IFERROR((VLOOKUP(B1558,CREDITO_FINANCEIRO!A:C,3,FALSE)),"")</f>
        <v/>
      </c>
      <c r="F1558" s="120" t="str">
        <f>IFERROR((VLOOKUP(B1558,CREDITO_FINANCEIRO!A:G,4,FALSE)),"")</f>
        <v/>
      </c>
      <c r="G1558" s="120" t="e">
        <f>VLOOKUP(B1558,CREDITO_FINANCEIRO!A:G,6,FALSE)</f>
        <v>#N/A</v>
      </c>
      <c r="H1558" s="120" t="e">
        <f>VLOOKUP(B1558,CREDITO_FINANCEIRO!A:G,7,FALSE)</f>
        <v>#N/A</v>
      </c>
      <c r="I1558" s="91" t="e">
        <f>VLOOKUP(B1558,CREDITO_FINANCEIRO!A:K,10,FALSE)</f>
        <v>#N/A</v>
      </c>
      <c r="J1558" s="91" t="e">
        <f>VLOOKUP(B1558,CREDITO_FINANCEIRO!A:K,11,FALSE)</f>
        <v>#N/A</v>
      </c>
      <c r="K1558" s="91" t="e">
        <f>VLOOKUP(B1558,CREDITO_FINANCEIRO!A:L,12,FALSE)</f>
        <v>#N/A</v>
      </c>
      <c r="L1558" s="110" t="e">
        <f t="shared" si="240"/>
        <v>#N/A</v>
      </c>
      <c r="M1558" s="2" t="e">
        <f t="shared" si="241"/>
        <v>#N/A</v>
      </c>
      <c r="N1558" s="111" t="e">
        <f>VLOOKUP(Tabela4[[#This Row],[Proposta de Referência]],SIMP_CF!A:K,9,FALSE)</f>
        <v>#N/A</v>
      </c>
      <c r="O1558" s="111" t="e">
        <f>VLOOKUP(Tabela4[[#This Row],[Proposta de Referência]],SIMP_CF!A:K,8,FALSE)</f>
        <v>#N/A</v>
      </c>
      <c r="P1558" s="112" t="e">
        <f t="shared" si="242"/>
        <v>#N/A</v>
      </c>
      <c r="Q1558" s="112" t="e">
        <f t="shared" si="243"/>
        <v>#N/A</v>
      </c>
      <c r="R1558" t="e">
        <f t="shared" si="249"/>
        <v>#N/A</v>
      </c>
      <c r="S1558" s="108" t="e">
        <f t="shared" si="244"/>
        <v>#N/A</v>
      </c>
      <c r="T1558" s="108" t="e">
        <f t="shared" si="245"/>
        <v>#N/A</v>
      </c>
      <c r="U1558" s="110" t="e">
        <f t="shared" si="246"/>
        <v>#N/A</v>
      </c>
      <c r="V1558" t="e">
        <f t="shared" si="247"/>
        <v>#N/A</v>
      </c>
      <c r="W1558" t="str">
        <f t="shared" si="248"/>
        <v/>
      </c>
      <c r="X1558" s="24" t="str">
        <f>IFERROR(VLOOKUP(W1558,HOSPITAIS_COM_DIVIDAS!A:E,5,FALSE),"")</f>
        <v/>
      </c>
    </row>
    <row r="1559" spans="1:24" x14ac:dyDescent="0.25">
      <c r="A1559" s="52" t="str">
        <f>IFERROR((Tabela4[[#This Row],[Status da Proposta]]),"")</f>
        <v/>
      </c>
      <c r="B1559" s="121">
        <f>IFERROR((CREDITO_FINANCEIRO!A1559),"")</f>
        <v>0</v>
      </c>
      <c r="C1559" s="120" t="str">
        <f>IFERROR((VLOOKUP(B1559,CREDITO_FINANCEIRO!A:B,2,FALSE)),"")</f>
        <v/>
      </c>
      <c r="D1559" s="94" t="str">
        <f>IFERROR((VLOOKUP(B1559,CREDITO_FINANCEIRO!A:E,5,FALSE)),"")</f>
        <v/>
      </c>
      <c r="E1559" s="95" t="str">
        <f>IFERROR((VLOOKUP(B1559,CREDITO_FINANCEIRO!A:C,3,FALSE)),"")</f>
        <v/>
      </c>
      <c r="F1559" s="120" t="str">
        <f>IFERROR((VLOOKUP(B1559,CREDITO_FINANCEIRO!A:G,4,FALSE)),"")</f>
        <v/>
      </c>
      <c r="G1559" s="120" t="e">
        <f>VLOOKUP(B1559,CREDITO_FINANCEIRO!A:G,6,FALSE)</f>
        <v>#N/A</v>
      </c>
      <c r="H1559" s="120" t="e">
        <f>VLOOKUP(B1559,CREDITO_FINANCEIRO!A:G,7,FALSE)</f>
        <v>#N/A</v>
      </c>
      <c r="I1559" s="91" t="e">
        <f>VLOOKUP(B1559,CREDITO_FINANCEIRO!A:K,10,FALSE)</f>
        <v>#N/A</v>
      </c>
      <c r="J1559" s="91" t="e">
        <f>VLOOKUP(B1559,CREDITO_FINANCEIRO!A:K,11,FALSE)</f>
        <v>#N/A</v>
      </c>
      <c r="K1559" s="91" t="e">
        <f>VLOOKUP(B1559,CREDITO_FINANCEIRO!A:L,12,FALSE)</f>
        <v>#N/A</v>
      </c>
      <c r="L1559" s="110" t="e">
        <f t="shared" si="240"/>
        <v>#N/A</v>
      </c>
      <c r="M1559" s="2" t="e">
        <f t="shared" si="241"/>
        <v>#N/A</v>
      </c>
      <c r="N1559" s="111" t="e">
        <f>VLOOKUP(Tabela4[[#This Row],[Proposta de Referência]],SIMP_CF!A:K,9,FALSE)</f>
        <v>#N/A</v>
      </c>
      <c r="O1559" s="111" t="e">
        <f>VLOOKUP(Tabela4[[#This Row],[Proposta de Referência]],SIMP_CF!A:K,8,FALSE)</f>
        <v>#N/A</v>
      </c>
      <c r="P1559" s="112" t="e">
        <f t="shared" si="242"/>
        <v>#N/A</v>
      </c>
      <c r="Q1559" s="112" t="e">
        <f t="shared" si="243"/>
        <v>#N/A</v>
      </c>
      <c r="R1559" t="e">
        <f t="shared" si="249"/>
        <v>#N/A</v>
      </c>
      <c r="S1559" s="108" t="e">
        <f t="shared" si="244"/>
        <v>#N/A</v>
      </c>
      <c r="T1559" s="108" t="e">
        <f t="shared" si="245"/>
        <v>#N/A</v>
      </c>
      <c r="U1559" s="110" t="e">
        <f t="shared" si="246"/>
        <v>#N/A</v>
      </c>
      <c r="V1559" t="e">
        <f t="shared" si="247"/>
        <v>#N/A</v>
      </c>
      <c r="W1559" t="str">
        <f t="shared" si="248"/>
        <v/>
      </c>
      <c r="X1559" s="24" t="str">
        <f>IFERROR(VLOOKUP(W1559,HOSPITAIS_COM_DIVIDAS!A:E,5,FALSE),"")</f>
        <v/>
      </c>
    </row>
    <row r="1560" spans="1:24" x14ac:dyDescent="0.25">
      <c r="A1560" s="52" t="str">
        <f>IFERROR((Tabela4[[#This Row],[Status da Proposta]]),"")</f>
        <v/>
      </c>
      <c r="B1560" s="121">
        <f>IFERROR((CREDITO_FINANCEIRO!A1560),"")</f>
        <v>0</v>
      </c>
      <c r="C1560" s="120" t="str">
        <f>IFERROR((VLOOKUP(B1560,CREDITO_FINANCEIRO!A:B,2,FALSE)),"")</f>
        <v/>
      </c>
      <c r="D1560" s="94" t="str">
        <f>IFERROR((VLOOKUP(B1560,CREDITO_FINANCEIRO!A:E,5,FALSE)),"")</f>
        <v/>
      </c>
      <c r="E1560" s="95" t="str">
        <f>IFERROR((VLOOKUP(B1560,CREDITO_FINANCEIRO!A:C,3,FALSE)),"")</f>
        <v/>
      </c>
      <c r="F1560" s="120" t="str">
        <f>IFERROR((VLOOKUP(B1560,CREDITO_FINANCEIRO!A:G,4,FALSE)),"")</f>
        <v/>
      </c>
      <c r="G1560" s="120" t="e">
        <f>VLOOKUP(B1560,CREDITO_FINANCEIRO!A:G,6,FALSE)</f>
        <v>#N/A</v>
      </c>
      <c r="H1560" s="120" t="e">
        <f>VLOOKUP(B1560,CREDITO_FINANCEIRO!A:G,7,FALSE)</f>
        <v>#N/A</v>
      </c>
      <c r="I1560" s="91" t="e">
        <f>VLOOKUP(B1560,CREDITO_FINANCEIRO!A:K,10,FALSE)</f>
        <v>#N/A</v>
      </c>
      <c r="J1560" s="91" t="e">
        <f>VLOOKUP(B1560,CREDITO_FINANCEIRO!A:K,11,FALSE)</f>
        <v>#N/A</v>
      </c>
      <c r="K1560" s="91" t="e">
        <f>VLOOKUP(B1560,CREDITO_FINANCEIRO!A:L,12,FALSE)</f>
        <v>#N/A</v>
      </c>
      <c r="L1560" s="110" t="e">
        <f t="shared" si="240"/>
        <v>#N/A</v>
      </c>
      <c r="M1560" s="2" t="e">
        <f t="shared" si="241"/>
        <v>#N/A</v>
      </c>
      <c r="N1560" s="111" t="e">
        <f>VLOOKUP(Tabela4[[#This Row],[Proposta de Referência]],SIMP_CF!A:K,9,FALSE)</f>
        <v>#N/A</v>
      </c>
      <c r="O1560" s="111" t="e">
        <f>VLOOKUP(Tabela4[[#This Row],[Proposta de Referência]],SIMP_CF!A:K,8,FALSE)</f>
        <v>#N/A</v>
      </c>
      <c r="P1560" s="112" t="e">
        <f t="shared" si="242"/>
        <v>#N/A</v>
      </c>
      <c r="Q1560" s="112" t="e">
        <f t="shared" si="243"/>
        <v>#N/A</v>
      </c>
      <c r="R1560" t="e">
        <f t="shared" si="249"/>
        <v>#N/A</v>
      </c>
      <c r="S1560" s="108" t="e">
        <f t="shared" si="244"/>
        <v>#N/A</v>
      </c>
      <c r="T1560" s="108" t="e">
        <f t="shared" si="245"/>
        <v>#N/A</v>
      </c>
      <c r="U1560" s="110" t="e">
        <f t="shared" si="246"/>
        <v>#N/A</v>
      </c>
      <c r="V1560" t="e">
        <f t="shared" si="247"/>
        <v>#N/A</v>
      </c>
      <c r="W1560" t="str">
        <f t="shared" si="248"/>
        <v/>
      </c>
      <c r="X1560" s="24" t="str">
        <f>IFERROR(VLOOKUP(W1560,HOSPITAIS_COM_DIVIDAS!A:E,5,FALSE),"")</f>
        <v/>
      </c>
    </row>
    <row r="1561" spans="1:24" x14ac:dyDescent="0.25">
      <c r="A1561" s="52" t="str">
        <f>IFERROR((Tabela4[[#This Row],[Status da Proposta]]),"")</f>
        <v/>
      </c>
      <c r="B1561" s="121">
        <f>IFERROR((CREDITO_FINANCEIRO!A1561),"")</f>
        <v>0</v>
      </c>
      <c r="C1561" s="120" t="str">
        <f>IFERROR((VLOOKUP(B1561,CREDITO_FINANCEIRO!A:B,2,FALSE)),"")</f>
        <v/>
      </c>
      <c r="D1561" s="94" t="str">
        <f>IFERROR((VLOOKUP(B1561,CREDITO_FINANCEIRO!A:E,5,FALSE)),"")</f>
        <v/>
      </c>
      <c r="E1561" s="95" t="str">
        <f>IFERROR((VLOOKUP(B1561,CREDITO_FINANCEIRO!A:C,3,FALSE)),"")</f>
        <v/>
      </c>
      <c r="F1561" s="120" t="str">
        <f>IFERROR((VLOOKUP(B1561,CREDITO_FINANCEIRO!A:G,4,FALSE)),"")</f>
        <v/>
      </c>
      <c r="G1561" s="120" t="e">
        <f>VLOOKUP(B1561,CREDITO_FINANCEIRO!A:G,6,FALSE)</f>
        <v>#N/A</v>
      </c>
      <c r="H1561" s="120" t="e">
        <f>VLOOKUP(B1561,CREDITO_FINANCEIRO!A:G,7,FALSE)</f>
        <v>#N/A</v>
      </c>
      <c r="I1561" s="91" t="e">
        <f>VLOOKUP(B1561,CREDITO_FINANCEIRO!A:K,10,FALSE)</f>
        <v>#N/A</v>
      </c>
      <c r="J1561" s="91" t="e">
        <f>VLOOKUP(B1561,CREDITO_FINANCEIRO!A:K,11,FALSE)</f>
        <v>#N/A</v>
      </c>
      <c r="K1561" s="91" t="e">
        <f>VLOOKUP(B1561,CREDITO_FINANCEIRO!A:L,12,FALSE)</f>
        <v>#N/A</v>
      </c>
      <c r="L1561" s="110" t="e">
        <f t="shared" si="240"/>
        <v>#N/A</v>
      </c>
      <c r="M1561" s="2" t="e">
        <f t="shared" si="241"/>
        <v>#N/A</v>
      </c>
      <c r="N1561" s="111" t="e">
        <f>VLOOKUP(Tabela4[[#This Row],[Proposta de Referência]],SIMP_CF!A:K,9,FALSE)</f>
        <v>#N/A</v>
      </c>
      <c r="O1561" s="111" t="e">
        <f>VLOOKUP(Tabela4[[#This Row],[Proposta de Referência]],SIMP_CF!A:K,8,FALSE)</f>
        <v>#N/A</v>
      </c>
      <c r="P1561" s="112" t="e">
        <f t="shared" si="242"/>
        <v>#N/A</v>
      </c>
      <c r="Q1561" s="112" t="e">
        <f t="shared" si="243"/>
        <v>#N/A</v>
      </c>
      <c r="R1561" t="e">
        <f t="shared" si="249"/>
        <v>#N/A</v>
      </c>
      <c r="S1561" s="108" t="e">
        <f t="shared" si="244"/>
        <v>#N/A</v>
      </c>
      <c r="T1561" s="108" t="e">
        <f t="shared" si="245"/>
        <v>#N/A</v>
      </c>
      <c r="U1561" s="110" t="e">
        <f t="shared" si="246"/>
        <v>#N/A</v>
      </c>
      <c r="V1561" t="e">
        <f t="shared" si="247"/>
        <v>#N/A</v>
      </c>
      <c r="W1561" t="str">
        <f t="shared" si="248"/>
        <v/>
      </c>
      <c r="X1561" s="24" t="str">
        <f>IFERROR(VLOOKUP(W1561,HOSPITAIS_COM_DIVIDAS!A:E,5,FALSE),"")</f>
        <v/>
      </c>
    </row>
    <row r="1562" spans="1:24" x14ac:dyDescent="0.25">
      <c r="A1562" s="52" t="str">
        <f>IFERROR((Tabela4[[#This Row],[Status da Proposta]]),"")</f>
        <v/>
      </c>
      <c r="B1562" s="121">
        <f>IFERROR((CREDITO_FINANCEIRO!A1562),"")</f>
        <v>0</v>
      </c>
      <c r="C1562" s="120" t="str">
        <f>IFERROR((VLOOKUP(B1562,CREDITO_FINANCEIRO!A:B,2,FALSE)),"")</f>
        <v/>
      </c>
      <c r="D1562" s="94" t="str">
        <f>IFERROR((VLOOKUP(B1562,CREDITO_FINANCEIRO!A:E,5,FALSE)),"")</f>
        <v/>
      </c>
      <c r="E1562" s="95" t="str">
        <f>IFERROR((VLOOKUP(B1562,CREDITO_FINANCEIRO!A:C,3,FALSE)),"")</f>
        <v/>
      </c>
      <c r="F1562" s="120" t="str">
        <f>IFERROR((VLOOKUP(B1562,CREDITO_FINANCEIRO!A:G,4,FALSE)),"")</f>
        <v/>
      </c>
      <c r="G1562" s="120" t="e">
        <f>VLOOKUP(B1562,CREDITO_FINANCEIRO!A:G,6,FALSE)</f>
        <v>#N/A</v>
      </c>
      <c r="H1562" s="120" t="e">
        <f>VLOOKUP(B1562,CREDITO_FINANCEIRO!A:G,7,FALSE)</f>
        <v>#N/A</v>
      </c>
      <c r="I1562" s="91" t="e">
        <f>VLOOKUP(B1562,CREDITO_FINANCEIRO!A:K,10,FALSE)</f>
        <v>#N/A</v>
      </c>
      <c r="J1562" s="91" t="e">
        <f>VLOOKUP(B1562,CREDITO_FINANCEIRO!A:K,11,FALSE)</f>
        <v>#N/A</v>
      </c>
      <c r="K1562" s="91" t="e">
        <f>VLOOKUP(B1562,CREDITO_FINANCEIRO!A:L,12,FALSE)</f>
        <v>#N/A</v>
      </c>
      <c r="L1562" s="110" t="e">
        <f t="shared" si="240"/>
        <v>#N/A</v>
      </c>
      <c r="M1562" s="2" t="e">
        <f t="shared" si="241"/>
        <v>#N/A</v>
      </c>
      <c r="N1562" s="111" t="e">
        <f>VLOOKUP(Tabela4[[#This Row],[Proposta de Referência]],SIMP_CF!A:K,9,FALSE)</f>
        <v>#N/A</v>
      </c>
      <c r="O1562" s="111" t="e">
        <f>VLOOKUP(Tabela4[[#This Row],[Proposta de Referência]],SIMP_CF!A:K,8,FALSE)</f>
        <v>#N/A</v>
      </c>
      <c r="P1562" s="112" t="e">
        <f t="shared" si="242"/>
        <v>#N/A</v>
      </c>
      <c r="Q1562" s="112" t="e">
        <f t="shared" si="243"/>
        <v>#N/A</v>
      </c>
      <c r="R1562" t="e">
        <f t="shared" si="249"/>
        <v>#N/A</v>
      </c>
      <c r="S1562" s="108" t="e">
        <f t="shared" si="244"/>
        <v>#N/A</v>
      </c>
      <c r="T1562" s="108" t="e">
        <f t="shared" si="245"/>
        <v>#N/A</v>
      </c>
      <c r="U1562" s="110" t="e">
        <f t="shared" si="246"/>
        <v>#N/A</v>
      </c>
      <c r="V1562" t="e">
        <f t="shared" si="247"/>
        <v>#N/A</v>
      </c>
      <c r="W1562" t="str">
        <f t="shared" si="248"/>
        <v/>
      </c>
      <c r="X1562" s="24" t="str">
        <f>IFERROR(VLOOKUP(W1562,HOSPITAIS_COM_DIVIDAS!A:E,5,FALSE),"")</f>
        <v/>
      </c>
    </row>
    <row r="1563" spans="1:24" x14ac:dyDescent="0.25">
      <c r="A1563" s="52" t="str">
        <f>IFERROR((Tabela4[[#This Row],[Status da Proposta]]),"")</f>
        <v/>
      </c>
      <c r="B1563" s="121">
        <f>IFERROR((CREDITO_FINANCEIRO!A1563),"")</f>
        <v>0</v>
      </c>
      <c r="C1563" s="120" t="str">
        <f>IFERROR((VLOOKUP(B1563,CREDITO_FINANCEIRO!A:B,2,FALSE)),"")</f>
        <v/>
      </c>
      <c r="D1563" s="94" t="str">
        <f>IFERROR((VLOOKUP(B1563,CREDITO_FINANCEIRO!A:E,5,FALSE)),"")</f>
        <v/>
      </c>
      <c r="E1563" s="95" t="str">
        <f>IFERROR((VLOOKUP(B1563,CREDITO_FINANCEIRO!A:C,3,FALSE)),"")</f>
        <v/>
      </c>
      <c r="F1563" s="120" t="str">
        <f>IFERROR((VLOOKUP(B1563,CREDITO_FINANCEIRO!A:G,4,FALSE)),"")</f>
        <v/>
      </c>
      <c r="G1563" s="120" t="e">
        <f>VLOOKUP(B1563,CREDITO_FINANCEIRO!A:G,6,FALSE)</f>
        <v>#N/A</v>
      </c>
      <c r="H1563" s="120" t="e">
        <f>VLOOKUP(B1563,CREDITO_FINANCEIRO!A:G,7,FALSE)</f>
        <v>#N/A</v>
      </c>
      <c r="I1563" s="91" t="e">
        <f>VLOOKUP(B1563,CREDITO_FINANCEIRO!A:K,10,FALSE)</f>
        <v>#N/A</v>
      </c>
      <c r="J1563" s="91" t="e">
        <f>VLOOKUP(B1563,CREDITO_FINANCEIRO!A:K,11,FALSE)</f>
        <v>#N/A</v>
      </c>
      <c r="K1563" s="91" t="e">
        <f>VLOOKUP(B1563,CREDITO_FINANCEIRO!A:L,12,FALSE)</f>
        <v>#N/A</v>
      </c>
      <c r="L1563" s="110" t="e">
        <f t="shared" si="240"/>
        <v>#N/A</v>
      </c>
      <c r="M1563" s="2" t="e">
        <f t="shared" si="241"/>
        <v>#N/A</v>
      </c>
      <c r="N1563" s="111" t="e">
        <f>VLOOKUP(Tabela4[[#This Row],[Proposta de Referência]],SIMP_CF!A:K,9,FALSE)</f>
        <v>#N/A</v>
      </c>
      <c r="O1563" s="111" t="e">
        <f>VLOOKUP(Tabela4[[#This Row],[Proposta de Referência]],SIMP_CF!A:K,8,FALSE)</f>
        <v>#N/A</v>
      </c>
      <c r="P1563" s="112" t="e">
        <f t="shared" si="242"/>
        <v>#N/A</v>
      </c>
      <c r="Q1563" s="112" t="e">
        <f t="shared" si="243"/>
        <v>#N/A</v>
      </c>
      <c r="R1563" t="e">
        <f t="shared" si="249"/>
        <v>#N/A</v>
      </c>
      <c r="S1563" s="108" t="e">
        <f t="shared" si="244"/>
        <v>#N/A</v>
      </c>
      <c r="T1563" s="108" t="e">
        <f t="shared" si="245"/>
        <v>#N/A</v>
      </c>
      <c r="U1563" s="110" t="e">
        <f t="shared" si="246"/>
        <v>#N/A</v>
      </c>
      <c r="V1563" t="e">
        <f t="shared" si="247"/>
        <v>#N/A</v>
      </c>
      <c r="W1563" t="str">
        <f t="shared" si="248"/>
        <v/>
      </c>
      <c r="X1563" s="24" t="str">
        <f>IFERROR(VLOOKUP(W1563,HOSPITAIS_COM_DIVIDAS!A:E,5,FALSE),"")</f>
        <v/>
      </c>
    </row>
    <row r="1564" spans="1:24" x14ac:dyDescent="0.25">
      <c r="A1564" s="52" t="str">
        <f>IFERROR((Tabela4[[#This Row],[Status da Proposta]]),"")</f>
        <v/>
      </c>
      <c r="B1564" s="121">
        <f>IFERROR((CREDITO_FINANCEIRO!A1564),"")</f>
        <v>0</v>
      </c>
      <c r="C1564" s="120" t="str">
        <f>IFERROR((VLOOKUP(B1564,CREDITO_FINANCEIRO!A:B,2,FALSE)),"")</f>
        <v/>
      </c>
      <c r="D1564" s="94" t="str">
        <f>IFERROR((VLOOKUP(B1564,CREDITO_FINANCEIRO!A:E,5,FALSE)),"")</f>
        <v/>
      </c>
      <c r="E1564" s="95" t="str">
        <f>IFERROR((VLOOKUP(B1564,CREDITO_FINANCEIRO!A:C,3,FALSE)),"")</f>
        <v/>
      </c>
      <c r="F1564" s="120" t="str">
        <f>IFERROR((VLOOKUP(B1564,CREDITO_FINANCEIRO!A:G,4,FALSE)),"")</f>
        <v/>
      </c>
      <c r="G1564" s="120" t="e">
        <f>VLOOKUP(B1564,CREDITO_FINANCEIRO!A:G,6,FALSE)</f>
        <v>#N/A</v>
      </c>
      <c r="H1564" s="120" t="e">
        <f>VLOOKUP(B1564,CREDITO_FINANCEIRO!A:G,7,FALSE)</f>
        <v>#N/A</v>
      </c>
      <c r="I1564" s="91" t="e">
        <f>VLOOKUP(B1564,CREDITO_FINANCEIRO!A:K,10,FALSE)</f>
        <v>#N/A</v>
      </c>
      <c r="J1564" s="91" t="e">
        <f>VLOOKUP(B1564,CREDITO_FINANCEIRO!A:K,11,FALSE)</f>
        <v>#N/A</v>
      </c>
      <c r="K1564" s="91" t="e">
        <f>VLOOKUP(B1564,CREDITO_FINANCEIRO!A:L,12,FALSE)</f>
        <v>#N/A</v>
      </c>
      <c r="L1564" s="110" t="e">
        <f t="shared" si="240"/>
        <v>#N/A</v>
      </c>
      <c r="M1564" s="2" t="e">
        <f t="shared" si="241"/>
        <v>#N/A</v>
      </c>
      <c r="N1564" s="111" t="e">
        <f>VLOOKUP(Tabela4[[#This Row],[Proposta de Referência]],SIMP_CF!A:K,9,FALSE)</f>
        <v>#N/A</v>
      </c>
      <c r="O1564" s="111" t="e">
        <f>VLOOKUP(Tabela4[[#This Row],[Proposta de Referência]],SIMP_CF!A:K,8,FALSE)</f>
        <v>#N/A</v>
      </c>
      <c r="P1564" s="112" t="e">
        <f t="shared" si="242"/>
        <v>#N/A</v>
      </c>
      <c r="Q1564" s="112" t="e">
        <f t="shared" si="243"/>
        <v>#N/A</v>
      </c>
      <c r="R1564" t="e">
        <f t="shared" si="249"/>
        <v>#N/A</v>
      </c>
      <c r="S1564" s="108" t="e">
        <f t="shared" si="244"/>
        <v>#N/A</v>
      </c>
      <c r="T1564" s="108" t="e">
        <f t="shared" si="245"/>
        <v>#N/A</v>
      </c>
      <c r="U1564" s="110" t="e">
        <f t="shared" si="246"/>
        <v>#N/A</v>
      </c>
      <c r="V1564" t="e">
        <f t="shared" si="247"/>
        <v>#N/A</v>
      </c>
      <c r="W1564" t="str">
        <f t="shared" si="248"/>
        <v/>
      </c>
      <c r="X1564" s="24" t="str">
        <f>IFERROR(VLOOKUP(W1564,HOSPITAIS_COM_DIVIDAS!A:E,5,FALSE),"")</f>
        <v/>
      </c>
    </row>
    <row r="1565" spans="1:24" x14ac:dyDescent="0.25">
      <c r="A1565" s="52" t="str">
        <f>IFERROR((Tabela4[[#This Row],[Status da Proposta]]),"")</f>
        <v/>
      </c>
      <c r="B1565" s="121">
        <f>IFERROR((CREDITO_FINANCEIRO!A1565),"")</f>
        <v>0</v>
      </c>
      <c r="C1565" s="120" t="str">
        <f>IFERROR((VLOOKUP(B1565,CREDITO_FINANCEIRO!A:B,2,FALSE)),"")</f>
        <v/>
      </c>
      <c r="D1565" s="94" t="str">
        <f>IFERROR((VLOOKUP(B1565,CREDITO_FINANCEIRO!A:E,5,FALSE)),"")</f>
        <v/>
      </c>
      <c r="E1565" s="95" t="str">
        <f>IFERROR((VLOOKUP(B1565,CREDITO_FINANCEIRO!A:C,3,FALSE)),"")</f>
        <v/>
      </c>
      <c r="F1565" s="120" t="str">
        <f>IFERROR((VLOOKUP(B1565,CREDITO_FINANCEIRO!A:G,4,FALSE)),"")</f>
        <v/>
      </c>
      <c r="G1565" s="120" t="e">
        <f>VLOOKUP(B1565,CREDITO_FINANCEIRO!A:G,6,FALSE)</f>
        <v>#N/A</v>
      </c>
      <c r="H1565" s="120" t="e">
        <f>VLOOKUP(B1565,CREDITO_FINANCEIRO!A:G,7,FALSE)</f>
        <v>#N/A</v>
      </c>
      <c r="I1565" s="91" t="e">
        <f>VLOOKUP(B1565,CREDITO_FINANCEIRO!A:K,10,FALSE)</f>
        <v>#N/A</v>
      </c>
      <c r="J1565" s="91" t="e">
        <f>VLOOKUP(B1565,CREDITO_FINANCEIRO!A:K,11,FALSE)</f>
        <v>#N/A</v>
      </c>
      <c r="K1565" s="91" t="e">
        <f>VLOOKUP(B1565,CREDITO_FINANCEIRO!A:L,12,FALSE)</f>
        <v>#N/A</v>
      </c>
      <c r="L1565" s="110" t="e">
        <f t="shared" si="240"/>
        <v>#N/A</v>
      </c>
      <c r="M1565" s="2" t="e">
        <f t="shared" si="241"/>
        <v>#N/A</v>
      </c>
      <c r="N1565" s="111" t="e">
        <f>VLOOKUP(Tabela4[[#This Row],[Proposta de Referência]],SIMP_CF!A:K,9,FALSE)</f>
        <v>#N/A</v>
      </c>
      <c r="O1565" s="111" t="e">
        <f>VLOOKUP(Tabela4[[#This Row],[Proposta de Referência]],SIMP_CF!A:K,8,FALSE)</f>
        <v>#N/A</v>
      </c>
      <c r="P1565" s="112" t="e">
        <f t="shared" si="242"/>
        <v>#N/A</v>
      </c>
      <c r="Q1565" s="112" t="e">
        <f t="shared" si="243"/>
        <v>#N/A</v>
      </c>
      <c r="R1565" t="e">
        <f t="shared" si="249"/>
        <v>#N/A</v>
      </c>
      <c r="S1565" s="108" t="e">
        <f t="shared" si="244"/>
        <v>#N/A</v>
      </c>
      <c r="T1565" s="108" t="e">
        <f t="shared" si="245"/>
        <v>#N/A</v>
      </c>
      <c r="U1565" s="110" t="e">
        <f t="shared" si="246"/>
        <v>#N/A</v>
      </c>
      <c r="V1565" t="e">
        <f t="shared" si="247"/>
        <v>#N/A</v>
      </c>
      <c r="W1565" t="str">
        <f t="shared" si="248"/>
        <v/>
      </c>
      <c r="X1565" s="24" t="str">
        <f>IFERROR(VLOOKUP(W1565,HOSPITAIS_COM_DIVIDAS!A:E,5,FALSE),"")</f>
        <v/>
      </c>
    </row>
    <row r="1566" spans="1:24" x14ac:dyDescent="0.25">
      <c r="A1566" s="52" t="str">
        <f>IFERROR((Tabela4[[#This Row],[Status da Proposta]]),"")</f>
        <v/>
      </c>
      <c r="B1566" s="121">
        <f>IFERROR((CREDITO_FINANCEIRO!A1566),"")</f>
        <v>0</v>
      </c>
      <c r="C1566" s="120" t="str">
        <f>IFERROR((VLOOKUP(B1566,CREDITO_FINANCEIRO!A:B,2,FALSE)),"")</f>
        <v/>
      </c>
      <c r="D1566" s="94" t="str">
        <f>IFERROR((VLOOKUP(B1566,CREDITO_FINANCEIRO!A:E,5,FALSE)),"")</f>
        <v/>
      </c>
      <c r="E1566" s="95" t="str">
        <f>IFERROR((VLOOKUP(B1566,CREDITO_FINANCEIRO!A:C,3,FALSE)),"")</f>
        <v/>
      </c>
      <c r="F1566" s="120" t="str">
        <f>IFERROR((VLOOKUP(B1566,CREDITO_FINANCEIRO!A:G,4,FALSE)),"")</f>
        <v/>
      </c>
      <c r="G1566" s="120" t="e">
        <f>VLOOKUP(B1566,CREDITO_FINANCEIRO!A:G,6,FALSE)</f>
        <v>#N/A</v>
      </c>
      <c r="H1566" s="120" t="e">
        <f>VLOOKUP(B1566,CREDITO_FINANCEIRO!A:G,7,FALSE)</f>
        <v>#N/A</v>
      </c>
      <c r="I1566" s="91" t="e">
        <f>VLOOKUP(B1566,CREDITO_FINANCEIRO!A:K,10,FALSE)</f>
        <v>#N/A</v>
      </c>
      <c r="J1566" s="91" t="e">
        <f>VLOOKUP(B1566,CREDITO_FINANCEIRO!A:K,11,FALSE)</f>
        <v>#N/A</v>
      </c>
      <c r="K1566" s="91" t="e">
        <f>VLOOKUP(B1566,CREDITO_FINANCEIRO!A:L,12,FALSE)</f>
        <v>#N/A</v>
      </c>
      <c r="L1566" s="110" t="e">
        <f t="shared" si="240"/>
        <v>#N/A</v>
      </c>
      <c r="M1566" s="2" t="e">
        <f t="shared" si="241"/>
        <v>#N/A</v>
      </c>
      <c r="N1566" s="111" t="e">
        <f>VLOOKUP(Tabela4[[#This Row],[Proposta de Referência]],SIMP_CF!A:K,9,FALSE)</f>
        <v>#N/A</v>
      </c>
      <c r="O1566" s="111" t="e">
        <f>VLOOKUP(Tabela4[[#This Row],[Proposta de Referência]],SIMP_CF!A:K,8,FALSE)</f>
        <v>#N/A</v>
      </c>
      <c r="P1566" s="112" t="e">
        <f t="shared" si="242"/>
        <v>#N/A</v>
      </c>
      <c r="Q1566" s="112" t="e">
        <f t="shared" si="243"/>
        <v>#N/A</v>
      </c>
      <c r="R1566" t="e">
        <f t="shared" si="249"/>
        <v>#N/A</v>
      </c>
      <c r="S1566" s="108" t="e">
        <f t="shared" si="244"/>
        <v>#N/A</v>
      </c>
      <c r="T1566" s="108" t="e">
        <f t="shared" si="245"/>
        <v>#N/A</v>
      </c>
      <c r="U1566" s="110" t="e">
        <f t="shared" si="246"/>
        <v>#N/A</v>
      </c>
      <c r="V1566" t="e">
        <f t="shared" si="247"/>
        <v>#N/A</v>
      </c>
      <c r="W1566" t="str">
        <f t="shared" si="248"/>
        <v/>
      </c>
      <c r="X1566" s="24" t="str">
        <f>IFERROR(VLOOKUP(W1566,HOSPITAIS_COM_DIVIDAS!A:E,5,FALSE),"")</f>
        <v/>
      </c>
    </row>
    <row r="1567" spans="1:24" x14ac:dyDescent="0.25">
      <c r="A1567" s="52" t="str">
        <f>IFERROR((Tabela4[[#This Row],[Status da Proposta]]),"")</f>
        <v/>
      </c>
      <c r="B1567" s="121">
        <f>IFERROR((CREDITO_FINANCEIRO!A1567),"")</f>
        <v>0</v>
      </c>
      <c r="C1567" s="120" t="str">
        <f>IFERROR((VLOOKUP(B1567,CREDITO_FINANCEIRO!A:B,2,FALSE)),"")</f>
        <v/>
      </c>
      <c r="D1567" s="94" t="str">
        <f>IFERROR((VLOOKUP(B1567,CREDITO_FINANCEIRO!A:E,5,FALSE)),"")</f>
        <v/>
      </c>
      <c r="E1567" s="95" t="str">
        <f>IFERROR((VLOOKUP(B1567,CREDITO_FINANCEIRO!A:C,3,FALSE)),"")</f>
        <v/>
      </c>
      <c r="F1567" s="120" t="str">
        <f>IFERROR((VLOOKUP(B1567,CREDITO_FINANCEIRO!A:G,4,FALSE)),"")</f>
        <v/>
      </c>
      <c r="G1567" s="120" t="e">
        <f>VLOOKUP(B1567,CREDITO_FINANCEIRO!A:G,6,FALSE)</f>
        <v>#N/A</v>
      </c>
      <c r="H1567" s="120" t="e">
        <f>VLOOKUP(B1567,CREDITO_FINANCEIRO!A:G,7,FALSE)</f>
        <v>#N/A</v>
      </c>
      <c r="I1567" s="91" t="e">
        <f>VLOOKUP(B1567,CREDITO_FINANCEIRO!A:K,10,FALSE)</f>
        <v>#N/A</v>
      </c>
      <c r="J1567" s="91" t="e">
        <f>VLOOKUP(B1567,CREDITO_FINANCEIRO!A:K,11,FALSE)</f>
        <v>#N/A</v>
      </c>
      <c r="K1567" s="91" t="e">
        <f>VLOOKUP(B1567,CREDITO_FINANCEIRO!A:L,12,FALSE)</f>
        <v>#N/A</v>
      </c>
      <c r="L1567" s="110" t="e">
        <f t="shared" si="240"/>
        <v>#N/A</v>
      </c>
      <c r="M1567" s="2" t="e">
        <f t="shared" si="241"/>
        <v>#N/A</v>
      </c>
      <c r="N1567" s="111" t="e">
        <f>VLOOKUP(Tabela4[[#This Row],[Proposta de Referência]],SIMP_CF!A:K,9,FALSE)</f>
        <v>#N/A</v>
      </c>
      <c r="O1567" s="111" t="e">
        <f>VLOOKUP(Tabela4[[#This Row],[Proposta de Referência]],SIMP_CF!A:K,8,FALSE)</f>
        <v>#N/A</v>
      </c>
      <c r="P1567" s="112" t="e">
        <f t="shared" si="242"/>
        <v>#N/A</v>
      </c>
      <c r="Q1567" s="112" t="e">
        <f t="shared" si="243"/>
        <v>#N/A</v>
      </c>
      <c r="R1567" t="e">
        <f t="shared" si="249"/>
        <v>#N/A</v>
      </c>
      <c r="S1567" s="108" t="e">
        <f t="shared" si="244"/>
        <v>#N/A</v>
      </c>
      <c r="T1567" s="108" t="e">
        <f t="shared" si="245"/>
        <v>#N/A</v>
      </c>
      <c r="U1567" s="110" t="e">
        <f t="shared" si="246"/>
        <v>#N/A</v>
      </c>
      <c r="V1567" t="e">
        <f t="shared" si="247"/>
        <v>#N/A</v>
      </c>
      <c r="W1567" t="str">
        <f t="shared" si="248"/>
        <v/>
      </c>
      <c r="X1567" s="24" t="str">
        <f>IFERROR(VLOOKUP(W1567,HOSPITAIS_COM_DIVIDAS!A:E,5,FALSE),"")</f>
        <v/>
      </c>
    </row>
    <row r="1568" spans="1:24" x14ac:dyDescent="0.25">
      <c r="A1568" s="52" t="str">
        <f>IFERROR((Tabela4[[#This Row],[Status da Proposta]]),"")</f>
        <v/>
      </c>
      <c r="B1568" s="121">
        <f>IFERROR((CREDITO_FINANCEIRO!A1568),"")</f>
        <v>0</v>
      </c>
      <c r="C1568" s="120" t="str">
        <f>IFERROR((VLOOKUP(B1568,CREDITO_FINANCEIRO!A:B,2,FALSE)),"")</f>
        <v/>
      </c>
      <c r="D1568" s="94" t="str">
        <f>IFERROR((VLOOKUP(B1568,CREDITO_FINANCEIRO!A:E,5,FALSE)),"")</f>
        <v/>
      </c>
      <c r="E1568" s="95" t="str">
        <f>IFERROR((VLOOKUP(B1568,CREDITO_FINANCEIRO!A:C,3,FALSE)),"")</f>
        <v/>
      </c>
      <c r="F1568" s="120" t="str">
        <f>IFERROR((VLOOKUP(B1568,CREDITO_FINANCEIRO!A:G,4,FALSE)),"")</f>
        <v/>
      </c>
      <c r="G1568" s="120" t="e">
        <f>VLOOKUP(B1568,CREDITO_FINANCEIRO!A:G,6,FALSE)</f>
        <v>#N/A</v>
      </c>
      <c r="H1568" s="120" t="e">
        <f>VLOOKUP(B1568,CREDITO_FINANCEIRO!A:G,7,FALSE)</f>
        <v>#N/A</v>
      </c>
      <c r="I1568" s="91" t="e">
        <f>VLOOKUP(B1568,CREDITO_FINANCEIRO!A:K,10,FALSE)</f>
        <v>#N/A</v>
      </c>
      <c r="J1568" s="91" t="e">
        <f>VLOOKUP(B1568,CREDITO_FINANCEIRO!A:K,11,FALSE)</f>
        <v>#N/A</v>
      </c>
      <c r="K1568" s="91" t="e">
        <f>VLOOKUP(B1568,CREDITO_FINANCEIRO!A:L,12,FALSE)</f>
        <v>#N/A</v>
      </c>
      <c r="L1568" s="110" t="e">
        <f t="shared" si="240"/>
        <v>#N/A</v>
      </c>
      <c r="M1568" s="2" t="e">
        <f t="shared" si="241"/>
        <v>#N/A</v>
      </c>
      <c r="N1568" s="111" t="e">
        <f>VLOOKUP(Tabela4[[#This Row],[Proposta de Referência]],SIMP_CF!A:K,9,FALSE)</f>
        <v>#N/A</v>
      </c>
      <c r="O1568" s="111" t="e">
        <f>VLOOKUP(Tabela4[[#This Row],[Proposta de Referência]],SIMP_CF!A:K,8,FALSE)</f>
        <v>#N/A</v>
      </c>
      <c r="P1568" s="112" t="e">
        <f t="shared" si="242"/>
        <v>#N/A</v>
      </c>
      <c r="Q1568" s="112" t="e">
        <f t="shared" si="243"/>
        <v>#N/A</v>
      </c>
      <c r="R1568" t="e">
        <f t="shared" si="249"/>
        <v>#N/A</v>
      </c>
      <c r="S1568" s="108" t="e">
        <f t="shared" si="244"/>
        <v>#N/A</v>
      </c>
      <c r="T1568" s="108" t="e">
        <f t="shared" si="245"/>
        <v>#N/A</v>
      </c>
      <c r="U1568" s="110" t="e">
        <f t="shared" si="246"/>
        <v>#N/A</v>
      </c>
      <c r="V1568" t="e">
        <f t="shared" si="247"/>
        <v>#N/A</v>
      </c>
      <c r="W1568" t="str">
        <f t="shared" si="248"/>
        <v/>
      </c>
      <c r="X1568" s="24" t="str">
        <f>IFERROR(VLOOKUP(W1568,HOSPITAIS_COM_DIVIDAS!A:E,5,FALSE),"")</f>
        <v/>
      </c>
    </row>
    <row r="1569" spans="1:24" x14ac:dyDescent="0.25">
      <c r="A1569" s="52" t="str">
        <f>IFERROR((Tabela4[[#This Row],[Status da Proposta]]),"")</f>
        <v/>
      </c>
      <c r="B1569" s="121">
        <f>IFERROR((CREDITO_FINANCEIRO!A1569),"")</f>
        <v>0</v>
      </c>
      <c r="C1569" s="120" t="str">
        <f>IFERROR((VLOOKUP(B1569,CREDITO_FINANCEIRO!A:B,2,FALSE)),"")</f>
        <v/>
      </c>
      <c r="D1569" s="94" t="str">
        <f>IFERROR((VLOOKUP(B1569,CREDITO_FINANCEIRO!A:E,5,FALSE)),"")</f>
        <v/>
      </c>
      <c r="E1569" s="95" t="str">
        <f>IFERROR((VLOOKUP(B1569,CREDITO_FINANCEIRO!A:C,3,FALSE)),"")</f>
        <v/>
      </c>
      <c r="F1569" s="120" t="str">
        <f>IFERROR((VLOOKUP(B1569,CREDITO_FINANCEIRO!A:G,4,FALSE)),"")</f>
        <v/>
      </c>
      <c r="G1569" s="120" t="e">
        <f>VLOOKUP(B1569,CREDITO_FINANCEIRO!A:G,6,FALSE)</f>
        <v>#N/A</v>
      </c>
      <c r="H1569" s="120" t="e">
        <f>VLOOKUP(B1569,CREDITO_FINANCEIRO!A:G,7,FALSE)</f>
        <v>#N/A</v>
      </c>
      <c r="I1569" s="91" t="e">
        <f>VLOOKUP(B1569,CREDITO_FINANCEIRO!A:K,10,FALSE)</f>
        <v>#N/A</v>
      </c>
      <c r="J1569" s="91" t="e">
        <f>VLOOKUP(B1569,CREDITO_FINANCEIRO!A:K,11,FALSE)</f>
        <v>#N/A</v>
      </c>
      <c r="K1569" s="91" t="e">
        <f>VLOOKUP(B1569,CREDITO_FINANCEIRO!A:L,12,FALSE)</f>
        <v>#N/A</v>
      </c>
      <c r="L1569" s="110" t="e">
        <f t="shared" si="240"/>
        <v>#N/A</v>
      </c>
      <c r="M1569" s="2" t="e">
        <f t="shared" si="241"/>
        <v>#N/A</v>
      </c>
      <c r="N1569" s="111" t="e">
        <f>VLOOKUP(Tabela4[[#This Row],[Proposta de Referência]],SIMP_CF!A:K,9,FALSE)</f>
        <v>#N/A</v>
      </c>
      <c r="O1569" s="111" t="e">
        <f>VLOOKUP(Tabela4[[#This Row],[Proposta de Referência]],SIMP_CF!A:K,8,FALSE)</f>
        <v>#N/A</v>
      </c>
      <c r="P1569" s="112" t="e">
        <f t="shared" si="242"/>
        <v>#N/A</v>
      </c>
      <c r="Q1569" s="112" t="e">
        <f t="shared" si="243"/>
        <v>#N/A</v>
      </c>
      <c r="R1569" t="e">
        <f t="shared" si="249"/>
        <v>#N/A</v>
      </c>
      <c r="S1569" s="108" t="e">
        <f t="shared" si="244"/>
        <v>#N/A</v>
      </c>
      <c r="T1569" s="108" t="e">
        <f t="shared" si="245"/>
        <v>#N/A</v>
      </c>
      <c r="U1569" s="110" t="e">
        <f t="shared" si="246"/>
        <v>#N/A</v>
      </c>
      <c r="V1569" t="e">
        <f t="shared" si="247"/>
        <v>#N/A</v>
      </c>
      <c r="W1569" t="str">
        <f t="shared" si="248"/>
        <v/>
      </c>
      <c r="X1569" s="24" t="str">
        <f>IFERROR(VLOOKUP(W1569,HOSPITAIS_COM_DIVIDAS!A:E,5,FALSE),"")</f>
        <v/>
      </c>
    </row>
    <row r="1570" spans="1:24" x14ac:dyDescent="0.25">
      <c r="A1570" s="52" t="str">
        <f>IFERROR((Tabela4[[#This Row],[Status da Proposta]]),"")</f>
        <v/>
      </c>
      <c r="B1570" s="121">
        <f>IFERROR((CREDITO_FINANCEIRO!A1570),"")</f>
        <v>0</v>
      </c>
      <c r="C1570" s="120" t="str">
        <f>IFERROR((VLOOKUP(B1570,CREDITO_FINANCEIRO!A:B,2,FALSE)),"")</f>
        <v/>
      </c>
      <c r="D1570" s="94" t="str">
        <f>IFERROR((VLOOKUP(B1570,CREDITO_FINANCEIRO!A:E,5,FALSE)),"")</f>
        <v/>
      </c>
      <c r="E1570" s="95" t="str">
        <f>IFERROR((VLOOKUP(B1570,CREDITO_FINANCEIRO!A:C,3,FALSE)),"")</f>
        <v/>
      </c>
      <c r="F1570" s="120" t="str">
        <f>IFERROR((VLOOKUP(B1570,CREDITO_FINANCEIRO!A:G,4,FALSE)),"")</f>
        <v/>
      </c>
      <c r="G1570" s="120" t="e">
        <f>VLOOKUP(B1570,CREDITO_FINANCEIRO!A:G,6,FALSE)</f>
        <v>#N/A</v>
      </c>
      <c r="H1570" s="120" t="e">
        <f>VLOOKUP(B1570,CREDITO_FINANCEIRO!A:G,7,FALSE)</f>
        <v>#N/A</v>
      </c>
      <c r="I1570" s="91" t="e">
        <f>VLOOKUP(B1570,CREDITO_FINANCEIRO!A:K,10,FALSE)</f>
        <v>#N/A</v>
      </c>
      <c r="J1570" s="91" t="e">
        <f>VLOOKUP(B1570,CREDITO_FINANCEIRO!A:K,11,FALSE)</f>
        <v>#N/A</v>
      </c>
      <c r="K1570" s="91" t="e">
        <f>VLOOKUP(B1570,CREDITO_FINANCEIRO!A:L,12,FALSE)</f>
        <v>#N/A</v>
      </c>
      <c r="L1570" s="110" t="e">
        <f t="shared" si="240"/>
        <v>#N/A</v>
      </c>
      <c r="M1570" s="2" t="e">
        <f t="shared" si="241"/>
        <v>#N/A</v>
      </c>
      <c r="N1570" s="111" t="e">
        <f>VLOOKUP(Tabela4[[#This Row],[Proposta de Referência]],SIMP_CF!A:K,9,FALSE)</f>
        <v>#N/A</v>
      </c>
      <c r="O1570" s="111" t="e">
        <f>VLOOKUP(Tabela4[[#This Row],[Proposta de Referência]],SIMP_CF!A:K,8,FALSE)</f>
        <v>#N/A</v>
      </c>
      <c r="P1570" s="112" t="e">
        <f t="shared" si="242"/>
        <v>#N/A</v>
      </c>
      <c r="Q1570" s="112" t="e">
        <f t="shared" si="243"/>
        <v>#N/A</v>
      </c>
      <c r="R1570" t="e">
        <f t="shared" si="249"/>
        <v>#N/A</v>
      </c>
      <c r="S1570" s="108" t="e">
        <f t="shared" si="244"/>
        <v>#N/A</v>
      </c>
      <c r="T1570" s="108" t="e">
        <f t="shared" si="245"/>
        <v>#N/A</v>
      </c>
      <c r="U1570" s="110" t="e">
        <f t="shared" si="246"/>
        <v>#N/A</v>
      </c>
      <c r="V1570" t="e">
        <f t="shared" si="247"/>
        <v>#N/A</v>
      </c>
      <c r="W1570" t="str">
        <f t="shared" si="248"/>
        <v/>
      </c>
      <c r="X1570" s="24" t="str">
        <f>IFERROR(VLOOKUP(W1570,HOSPITAIS_COM_DIVIDAS!A:E,5,FALSE),"")</f>
        <v/>
      </c>
    </row>
    <row r="1571" spans="1:24" x14ac:dyDescent="0.25">
      <c r="A1571" s="52" t="str">
        <f>IFERROR((Tabela4[[#This Row],[Status da Proposta]]),"")</f>
        <v/>
      </c>
      <c r="B1571" s="121">
        <f>IFERROR((CREDITO_FINANCEIRO!A1571),"")</f>
        <v>0</v>
      </c>
      <c r="C1571" s="120" t="str">
        <f>IFERROR((VLOOKUP(B1571,CREDITO_FINANCEIRO!A:B,2,FALSE)),"")</f>
        <v/>
      </c>
      <c r="D1571" s="94" t="str">
        <f>IFERROR((VLOOKUP(B1571,CREDITO_FINANCEIRO!A:E,5,FALSE)),"")</f>
        <v/>
      </c>
      <c r="E1571" s="95" t="str">
        <f>IFERROR((VLOOKUP(B1571,CREDITO_FINANCEIRO!A:C,3,FALSE)),"")</f>
        <v/>
      </c>
      <c r="F1571" s="120" t="str">
        <f>IFERROR((VLOOKUP(B1571,CREDITO_FINANCEIRO!A:G,4,FALSE)),"")</f>
        <v/>
      </c>
      <c r="G1571" s="120" t="e">
        <f>VLOOKUP(B1571,CREDITO_FINANCEIRO!A:G,6,FALSE)</f>
        <v>#N/A</v>
      </c>
      <c r="H1571" s="120" t="e">
        <f>VLOOKUP(B1571,CREDITO_FINANCEIRO!A:G,7,FALSE)</f>
        <v>#N/A</v>
      </c>
      <c r="I1571" s="91" t="e">
        <f>VLOOKUP(B1571,CREDITO_FINANCEIRO!A:K,10,FALSE)</f>
        <v>#N/A</v>
      </c>
      <c r="J1571" s="91" t="e">
        <f>VLOOKUP(B1571,CREDITO_FINANCEIRO!A:K,11,FALSE)</f>
        <v>#N/A</v>
      </c>
      <c r="K1571" s="91" t="e">
        <f>VLOOKUP(B1571,CREDITO_FINANCEIRO!A:L,12,FALSE)</f>
        <v>#N/A</v>
      </c>
      <c r="L1571" s="110" t="e">
        <f t="shared" si="240"/>
        <v>#N/A</v>
      </c>
      <c r="M1571" s="2" t="e">
        <f t="shared" si="241"/>
        <v>#N/A</v>
      </c>
      <c r="N1571" s="111" t="e">
        <f>VLOOKUP(Tabela4[[#This Row],[Proposta de Referência]],SIMP_CF!A:K,9,FALSE)</f>
        <v>#N/A</v>
      </c>
      <c r="O1571" s="111" t="e">
        <f>VLOOKUP(Tabela4[[#This Row],[Proposta de Referência]],SIMP_CF!A:K,8,FALSE)</f>
        <v>#N/A</v>
      </c>
      <c r="P1571" s="112" t="e">
        <f t="shared" si="242"/>
        <v>#N/A</v>
      </c>
      <c r="Q1571" s="112" t="e">
        <f t="shared" si="243"/>
        <v>#N/A</v>
      </c>
      <c r="R1571" t="e">
        <f t="shared" si="249"/>
        <v>#N/A</v>
      </c>
      <c r="S1571" s="108" t="e">
        <f t="shared" si="244"/>
        <v>#N/A</v>
      </c>
      <c r="T1571" s="108" t="e">
        <f t="shared" si="245"/>
        <v>#N/A</v>
      </c>
      <c r="U1571" s="110" t="e">
        <f t="shared" si="246"/>
        <v>#N/A</v>
      </c>
      <c r="V1571" t="e">
        <f t="shared" si="247"/>
        <v>#N/A</v>
      </c>
      <c r="W1571" t="str">
        <f t="shared" si="248"/>
        <v/>
      </c>
      <c r="X1571" s="24" t="str">
        <f>IFERROR(VLOOKUP(W1571,HOSPITAIS_COM_DIVIDAS!A:E,5,FALSE),"")</f>
        <v/>
      </c>
    </row>
    <row r="1572" spans="1:24" x14ac:dyDescent="0.25">
      <c r="A1572" s="52" t="str">
        <f>IFERROR((Tabela4[[#This Row],[Status da Proposta]]),"")</f>
        <v/>
      </c>
      <c r="B1572" s="121">
        <f>IFERROR((CREDITO_FINANCEIRO!A1572),"")</f>
        <v>0</v>
      </c>
      <c r="C1572" s="120" t="str">
        <f>IFERROR((VLOOKUP(B1572,CREDITO_FINANCEIRO!A:B,2,FALSE)),"")</f>
        <v/>
      </c>
      <c r="D1572" s="94" t="str">
        <f>IFERROR((VLOOKUP(B1572,CREDITO_FINANCEIRO!A:E,5,FALSE)),"")</f>
        <v/>
      </c>
      <c r="E1572" s="95" t="str">
        <f>IFERROR((VLOOKUP(B1572,CREDITO_FINANCEIRO!A:C,3,FALSE)),"")</f>
        <v/>
      </c>
      <c r="F1572" s="120" t="str">
        <f>IFERROR((VLOOKUP(B1572,CREDITO_FINANCEIRO!A:G,4,FALSE)),"")</f>
        <v/>
      </c>
      <c r="G1572" s="120" t="e">
        <f>VLOOKUP(B1572,CREDITO_FINANCEIRO!A:G,6,FALSE)</f>
        <v>#N/A</v>
      </c>
      <c r="H1572" s="120" t="e">
        <f>VLOOKUP(B1572,CREDITO_FINANCEIRO!A:G,7,FALSE)</f>
        <v>#N/A</v>
      </c>
      <c r="I1572" s="91" t="e">
        <f>VLOOKUP(B1572,CREDITO_FINANCEIRO!A:K,10,FALSE)</f>
        <v>#N/A</v>
      </c>
      <c r="J1572" s="91" t="e">
        <f>VLOOKUP(B1572,CREDITO_FINANCEIRO!A:K,11,FALSE)</f>
        <v>#N/A</v>
      </c>
      <c r="K1572" s="91" t="e">
        <f>VLOOKUP(B1572,CREDITO_FINANCEIRO!A:L,12,FALSE)</f>
        <v>#N/A</v>
      </c>
      <c r="L1572" s="110" t="e">
        <f t="shared" si="240"/>
        <v>#N/A</v>
      </c>
      <c r="M1572" s="2" t="e">
        <f t="shared" si="241"/>
        <v>#N/A</v>
      </c>
      <c r="N1572" s="111" t="e">
        <f>VLOOKUP(Tabela4[[#This Row],[Proposta de Referência]],SIMP_CF!A:K,9,FALSE)</f>
        <v>#N/A</v>
      </c>
      <c r="O1572" s="111" t="e">
        <f>VLOOKUP(Tabela4[[#This Row],[Proposta de Referência]],SIMP_CF!A:K,8,FALSE)</f>
        <v>#N/A</v>
      </c>
      <c r="P1572" s="112" t="e">
        <f t="shared" si="242"/>
        <v>#N/A</v>
      </c>
      <c r="Q1572" s="112" t="e">
        <f t="shared" si="243"/>
        <v>#N/A</v>
      </c>
      <c r="R1572" t="e">
        <f t="shared" si="249"/>
        <v>#N/A</v>
      </c>
      <c r="S1572" s="108" t="e">
        <f t="shared" si="244"/>
        <v>#N/A</v>
      </c>
      <c r="T1572" s="108" t="e">
        <f t="shared" si="245"/>
        <v>#N/A</v>
      </c>
      <c r="U1572" s="110" t="e">
        <f t="shared" si="246"/>
        <v>#N/A</v>
      </c>
      <c r="V1572" t="e">
        <f t="shared" si="247"/>
        <v>#N/A</v>
      </c>
      <c r="W1572" t="str">
        <f t="shared" si="248"/>
        <v/>
      </c>
      <c r="X1572" s="24" t="str">
        <f>IFERROR(VLOOKUP(W1572,HOSPITAIS_COM_DIVIDAS!A:E,5,FALSE),"")</f>
        <v/>
      </c>
    </row>
    <row r="1573" spans="1:24" x14ac:dyDescent="0.25">
      <c r="A1573" s="52" t="str">
        <f>IFERROR((Tabela4[[#This Row],[Status da Proposta]]),"")</f>
        <v/>
      </c>
      <c r="B1573" s="121">
        <f>IFERROR((CREDITO_FINANCEIRO!A1573),"")</f>
        <v>0</v>
      </c>
      <c r="C1573" s="120" t="str">
        <f>IFERROR((VLOOKUP(B1573,CREDITO_FINANCEIRO!A:B,2,FALSE)),"")</f>
        <v/>
      </c>
      <c r="D1573" s="94" t="str">
        <f>IFERROR((VLOOKUP(B1573,CREDITO_FINANCEIRO!A:E,5,FALSE)),"")</f>
        <v/>
      </c>
      <c r="E1573" s="95" t="str">
        <f>IFERROR((VLOOKUP(B1573,CREDITO_FINANCEIRO!A:C,3,FALSE)),"")</f>
        <v/>
      </c>
      <c r="F1573" s="120" t="str">
        <f>IFERROR((VLOOKUP(B1573,CREDITO_FINANCEIRO!A:G,4,FALSE)),"")</f>
        <v/>
      </c>
      <c r="G1573" s="120" t="e">
        <f>VLOOKUP(B1573,CREDITO_FINANCEIRO!A:G,6,FALSE)</f>
        <v>#N/A</v>
      </c>
      <c r="H1573" s="120" t="e">
        <f>VLOOKUP(B1573,CREDITO_FINANCEIRO!A:G,7,FALSE)</f>
        <v>#N/A</v>
      </c>
      <c r="I1573" s="91" t="e">
        <f>VLOOKUP(B1573,CREDITO_FINANCEIRO!A:K,10,FALSE)</f>
        <v>#N/A</v>
      </c>
      <c r="J1573" s="91" t="e">
        <f>VLOOKUP(B1573,CREDITO_FINANCEIRO!A:K,11,FALSE)</f>
        <v>#N/A</v>
      </c>
      <c r="K1573" s="91" t="e">
        <f>VLOOKUP(B1573,CREDITO_FINANCEIRO!A:L,12,FALSE)</f>
        <v>#N/A</v>
      </c>
      <c r="L1573" s="110" t="e">
        <f t="shared" si="240"/>
        <v>#N/A</v>
      </c>
      <c r="M1573" s="2" t="e">
        <f t="shared" si="241"/>
        <v>#N/A</v>
      </c>
      <c r="N1573" s="111" t="e">
        <f>VLOOKUP(Tabela4[[#This Row],[Proposta de Referência]],SIMP_CF!A:K,9,FALSE)</f>
        <v>#N/A</v>
      </c>
      <c r="O1573" s="111" t="e">
        <f>VLOOKUP(Tabela4[[#This Row],[Proposta de Referência]],SIMP_CF!A:K,8,FALSE)</f>
        <v>#N/A</v>
      </c>
      <c r="P1573" s="112" t="e">
        <f t="shared" si="242"/>
        <v>#N/A</v>
      </c>
      <c r="Q1573" s="112" t="e">
        <f t="shared" si="243"/>
        <v>#N/A</v>
      </c>
      <c r="R1573" t="e">
        <f t="shared" si="249"/>
        <v>#N/A</v>
      </c>
      <c r="S1573" s="108" t="e">
        <f t="shared" si="244"/>
        <v>#N/A</v>
      </c>
      <c r="T1573" s="108" t="e">
        <f t="shared" si="245"/>
        <v>#N/A</v>
      </c>
      <c r="U1573" s="110" t="e">
        <f t="shared" si="246"/>
        <v>#N/A</v>
      </c>
      <c r="V1573" t="e">
        <f t="shared" si="247"/>
        <v>#N/A</v>
      </c>
      <c r="W1573" t="str">
        <f t="shared" si="248"/>
        <v/>
      </c>
      <c r="X1573" s="24" t="str">
        <f>IFERROR(VLOOKUP(W1573,HOSPITAIS_COM_DIVIDAS!A:E,5,FALSE),"")</f>
        <v/>
      </c>
    </row>
    <row r="1574" spans="1:24" x14ac:dyDescent="0.25">
      <c r="A1574" s="52" t="str">
        <f>IFERROR((Tabela4[[#This Row],[Status da Proposta]]),"")</f>
        <v/>
      </c>
      <c r="B1574" s="121">
        <f>IFERROR((CREDITO_FINANCEIRO!A1574),"")</f>
        <v>0</v>
      </c>
      <c r="C1574" s="120" t="str">
        <f>IFERROR((VLOOKUP(B1574,CREDITO_FINANCEIRO!A:B,2,FALSE)),"")</f>
        <v/>
      </c>
      <c r="D1574" s="94" t="str">
        <f>IFERROR((VLOOKUP(B1574,CREDITO_FINANCEIRO!A:E,5,FALSE)),"")</f>
        <v/>
      </c>
      <c r="E1574" s="95" t="str">
        <f>IFERROR((VLOOKUP(B1574,CREDITO_FINANCEIRO!A:C,3,FALSE)),"")</f>
        <v/>
      </c>
      <c r="F1574" s="120" t="str">
        <f>IFERROR((VLOOKUP(B1574,CREDITO_FINANCEIRO!A:G,4,FALSE)),"")</f>
        <v/>
      </c>
      <c r="G1574" s="120" t="e">
        <f>VLOOKUP(B1574,CREDITO_FINANCEIRO!A:G,6,FALSE)</f>
        <v>#N/A</v>
      </c>
      <c r="H1574" s="120" t="e">
        <f>VLOOKUP(B1574,CREDITO_FINANCEIRO!A:G,7,FALSE)</f>
        <v>#N/A</v>
      </c>
      <c r="I1574" s="91" t="e">
        <f>VLOOKUP(B1574,CREDITO_FINANCEIRO!A:K,10,FALSE)</f>
        <v>#N/A</v>
      </c>
      <c r="J1574" s="91" t="e">
        <f>VLOOKUP(B1574,CREDITO_FINANCEIRO!A:K,11,FALSE)</f>
        <v>#N/A</v>
      </c>
      <c r="K1574" s="91" t="e">
        <f>VLOOKUP(B1574,CREDITO_FINANCEIRO!A:L,12,FALSE)</f>
        <v>#N/A</v>
      </c>
      <c r="L1574" s="110" t="e">
        <f t="shared" si="240"/>
        <v>#N/A</v>
      </c>
      <c r="M1574" s="2" t="e">
        <f t="shared" si="241"/>
        <v>#N/A</v>
      </c>
      <c r="N1574" s="111" t="e">
        <f>VLOOKUP(Tabela4[[#This Row],[Proposta de Referência]],SIMP_CF!A:K,9,FALSE)</f>
        <v>#N/A</v>
      </c>
      <c r="O1574" s="111" t="e">
        <f>VLOOKUP(Tabela4[[#This Row],[Proposta de Referência]],SIMP_CF!A:K,8,FALSE)</f>
        <v>#N/A</v>
      </c>
      <c r="P1574" s="112" t="e">
        <f t="shared" si="242"/>
        <v>#N/A</v>
      </c>
      <c r="Q1574" s="112" t="e">
        <f t="shared" si="243"/>
        <v>#N/A</v>
      </c>
      <c r="R1574" t="e">
        <f t="shared" si="249"/>
        <v>#N/A</v>
      </c>
      <c r="S1574" s="108" t="e">
        <f t="shared" si="244"/>
        <v>#N/A</v>
      </c>
      <c r="T1574" s="108" t="e">
        <f t="shared" si="245"/>
        <v>#N/A</v>
      </c>
      <c r="U1574" s="110" t="e">
        <f t="shared" si="246"/>
        <v>#N/A</v>
      </c>
      <c r="V1574" t="e">
        <f t="shared" si="247"/>
        <v>#N/A</v>
      </c>
      <c r="W1574" t="str">
        <f t="shared" si="248"/>
        <v/>
      </c>
      <c r="X1574" s="24" t="str">
        <f>IFERROR(VLOOKUP(W1574,HOSPITAIS_COM_DIVIDAS!A:E,5,FALSE),"")</f>
        <v/>
      </c>
    </row>
    <row r="1575" spans="1:24" x14ac:dyDescent="0.25">
      <c r="A1575" s="52" t="str">
        <f>IFERROR((Tabela4[[#This Row],[Status da Proposta]]),"")</f>
        <v/>
      </c>
      <c r="B1575" s="121">
        <f>IFERROR((CREDITO_FINANCEIRO!A1575),"")</f>
        <v>0</v>
      </c>
      <c r="C1575" s="120" t="str">
        <f>IFERROR((VLOOKUP(B1575,CREDITO_FINANCEIRO!A:B,2,FALSE)),"")</f>
        <v/>
      </c>
      <c r="D1575" s="94" t="str">
        <f>IFERROR((VLOOKUP(B1575,CREDITO_FINANCEIRO!A:E,5,FALSE)),"")</f>
        <v/>
      </c>
      <c r="E1575" s="95" t="str">
        <f>IFERROR((VLOOKUP(B1575,CREDITO_FINANCEIRO!A:C,3,FALSE)),"")</f>
        <v/>
      </c>
      <c r="F1575" s="120" t="str">
        <f>IFERROR((VLOOKUP(B1575,CREDITO_FINANCEIRO!A:G,4,FALSE)),"")</f>
        <v/>
      </c>
      <c r="G1575" s="120" t="e">
        <f>VLOOKUP(B1575,CREDITO_FINANCEIRO!A:G,6,FALSE)</f>
        <v>#N/A</v>
      </c>
      <c r="H1575" s="120" t="e">
        <f>VLOOKUP(B1575,CREDITO_FINANCEIRO!A:G,7,FALSE)</f>
        <v>#N/A</v>
      </c>
      <c r="I1575" s="91" t="e">
        <f>VLOOKUP(B1575,CREDITO_FINANCEIRO!A:K,10,FALSE)</f>
        <v>#N/A</v>
      </c>
      <c r="J1575" s="91" t="e">
        <f>VLOOKUP(B1575,CREDITO_FINANCEIRO!A:K,11,FALSE)</f>
        <v>#N/A</v>
      </c>
      <c r="K1575" s="91" t="e">
        <f>VLOOKUP(B1575,CREDITO_FINANCEIRO!A:L,12,FALSE)</f>
        <v>#N/A</v>
      </c>
      <c r="L1575" s="110" t="e">
        <f t="shared" si="240"/>
        <v>#N/A</v>
      </c>
      <c r="M1575" s="2" t="e">
        <f t="shared" si="241"/>
        <v>#N/A</v>
      </c>
      <c r="N1575" s="111" t="e">
        <f>VLOOKUP(Tabela4[[#This Row],[Proposta de Referência]],SIMP_CF!A:K,9,FALSE)</f>
        <v>#N/A</v>
      </c>
      <c r="O1575" s="111" t="e">
        <f>VLOOKUP(Tabela4[[#This Row],[Proposta de Referência]],SIMP_CF!A:K,8,FALSE)</f>
        <v>#N/A</v>
      </c>
      <c r="P1575" s="112" t="e">
        <f t="shared" si="242"/>
        <v>#N/A</v>
      </c>
      <c r="Q1575" s="112" t="e">
        <f t="shared" si="243"/>
        <v>#N/A</v>
      </c>
      <c r="R1575" t="e">
        <f t="shared" si="249"/>
        <v>#N/A</v>
      </c>
      <c r="S1575" s="108" t="e">
        <f t="shared" si="244"/>
        <v>#N/A</v>
      </c>
      <c r="T1575" s="108" t="e">
        <f t="shared" si="245"/>
        <v>#N/A</v>
      </c>
      <c r="U1575" s="110" t="e">
        <f t="shared" si="246"/>
        <v>#N/A</v>
      </c>
      <c r="V1575" t="e">
        <f t="shared" si="247"/>
        <v>#N/A</v>
      </c>
      <c r="W1575" t="str">
        <f t="shared" si="248"/>
        <v/>
      </c>
      <c r="X1575" s="24" t="str">
        <f>IFERROR(VLOOKUP(W1575,HOSPITAIS_COM_DIVIDAS!A:E,5,FALSE),"")</f>
        <v/>
      </c>
    </row>
    <row r="1576" spans="1:24" x14ac:dyDescent="0.25">
      <c r="A1576" s="52" t="str">
        <f>IFERROR((Tabela4[[#This Row],[Status da Proposta]]),"")</f>
        <v/>
      </c>
      <c r="B1576" s="121">
        <f>IFERROR((CREDITO_FINANCEIRO!A1576),"")</f>
        <v>0</v>
      </c>
      <c r="C1576" s="120" t="str">
        <f>IFERROR((VLOOKUP(B1576,CREDITO_FINANCEIRO!A:B,2,FALSE)),"")</f>
        <v/>
      </c>
      <c r="D1576" s="94" t="str">
        <f>IFERROR((VLOOKUP(B1576,CREDITO_FINANCEIRO!A:E,5,FALSE)),"")</f>
        <v/>
      </c>
      <c r="E1576" s="95" t="str">
        <f>IFERROR((VLOOKUP(B1576,CREDITO_FINANCEIRO!A:C,3,FALSE)),"")</f>
        <v/>
      </c>
      <c r="F1576" s="120" t="str">
        <f>IFERROR((VLOOKUP(B1576,CREDITO_FINANCEIRO!A:G,4,FALSE)),"")</f>
        <v/>
      </c>
      <c r="G1576" s="120" t="e">
        <f>VLOOKUP(B1576,CREDITO_FINANCEIRO!A:G,6,FALSE)</f>
        <v>#N/A</v>
      </c>
      <c r="H1576" s="120" t="e">
        <f>VLOOKUP(B1576,CREDITO_FINANCEIRO!A:G,7,FALSE)</f>
        <v>#N/A</v>
      </c>
      <c r="I1576" s="91" t="e">
        <f>VLOOKUP(B1576,CREDITO_FINANCEIRO!A:K,10,FALSE)</f>
        <v>#N/A</v>
      </c>
      <c r="J1576" s="91" t="e">
        <f>VLOOKUP(B1576,CREDITO_FINANCEIRO!A:K,11,FALSE)</f>
        <v>#N/A</v>
      </c>
      <c r="K1576" s="91" t="e">
        <f>VLOOKUP(B1576,CREDITO_FINANCEIRO!A:L,12,FALSE)</f>
        <v>#N/A</v>
      </c>
      <c r="L1576" s="110" t="e">
        <f t="shared" si="240"/>
        <v>#N/A</v>
      </c>
      <c r="M1576" s="2" t="e">
        <f t="shared" si="241"/>
        <v>#N/A</v>
      </c>
      <c r="N1576" s="111" t="e">
        <f>VLOOKUP(Tabela4[[#This Row],[Proposta de Referência]],SIMP_CF!A:K,9,FALSE)</f>
        <v>#N/A</v>
      </c>
      <c r="O1576" s="111" t="e">
        <f>VLOOKUP(Tabela4[[#This Row],[Proposta de Referência]],SIMP_CF!A:K,8,FALSE)</f>
        <v>#N/A</v>
      </c>
      <c r="P1576" s="112" t="e">
        <f t="shared" si="242"/>
        <v>#N/A</v>
      </c>
      <c r="Q1576" s="112" t="e">
        <f t="shared" si="243"/>
        <v>#N/A</v>
      </c>
      <c r="R1576" t="e">
        <f t="shared" si="249"/>
        <v>#N/A</v>
      </c>
      <c r="S1576" s="108" t="e">
        <f t="shared" si="244"/>
        <v>#N/A</v>
      </c>
      <c r="T1576" s="108" t="e">
        <f t="shared" si="245"/>
        <v>#N/A</v>
      </c>
      <c r="U1576" s="110" t="e">
        <f t="shared" si="246"/>
        <v>#N/A</v>
      </c>
      <c r="V1576" t="e">
        <f t="shared" si="247"/>
        <v>#N/A</v>
      </c>
      <c r="W1576" t="str">
        <f t="shared" si="248"/>
        <v/>
      </c>
      <c r="X1576" s="24" t="str">
        <f>IFERROR(VLOOKUP(W1576,HOSPITAIS_COM_DIVIDAS!A:E,5,FALSE),"")</f>
        <v/>
      </c>
    </row>
    <row r="1577" spans="1:24" x14ac:dyDescent="0.25">
      <c r="A1577" s="52" t="str">
        <f>IFERROR((Tabela4[[#This Row],[Status da Proposta]]),"")</f>
        <v/>
      </c>
      <c r="B1577" s="121">
        <f>IFERROR((CREDITO_FINANCEIRO!A1577),"")</f>
        <v>0</v>
      </c>
      <c r="C1577" s="120" t="str">
        <f>IFERROR((VLOOKUP(B1577,CREDITO_FINANCEIRO!A:B,2,FALSE)),"")</f>
        <v/>
      </c>
      <c r="D1577" s="94" t="str">
        <f>IFERROR((VLOOKUP(B1577,CREDITO_FINANCEIRO!A:E,5,FALSE)),"")</f>
        <v/>
      </c>
      <c r="E1577" s="95" t="str">
        <f>IFERROR((VLOOKUP(B1577,CREDITO_FINANCEIRO!A:C,3,FALSE)),"")</f>
        <v/>
      </c>
      <c r="F1577" s="120" t="str">
        <f>IFERROR((VLOOKUP(B1577,CREDITO_FINANCEIRO!A:G,4,FALSE)),"")</f>
        <v/>
      </c>
      <c r="G1577" s="120" t="e">
        <f>VLOOKUP(B1577,CREDITO_FINANCEIRO!A:G,6,FALSE)</f>
        <v>#N/A</v>
      </c>
      <c r="H1577" s="120" t="e">
        <f>VLOOKUP(B1577,CREDITO_FINANCEIRO!A:G,7,FALSE)</f>
        <v>#N/A</v>
      </c>
      <c r="I1577" s="91" t="e">
        <f>VLOOKUP(B1577,CREDITO_FINANCEIRO!A:K,10,FALSE)</f>
        <v>#N/A</v>
      </c>
      <c r="J1577" s="91" t="e">
        <f>VLOOKUP(B1577,CREDITO_FINANCEIRO!A:K,11,FALSE)</f>
        <v>#N/A</v>
      </c>
      <c r="K1577" s="91" t="e">
        <f>VLOOKUP(B1577,CREDITO_FINANCEIRO!A:L,12,FALSE)</f>
        <v>#N/A</v>
      </c>
      <c r="L1577" s="110" t="e">
        <f t="shared" si="240"/>
        <v>#N/A</v>
      </c>
      <c r="M1577" s="2" t="e">
        <f t="shared" si="241"/>
        <v>#N/A</v>
      </c>
      <c r="N1577" s="111" t="e">
        <f>VLOOKUP(Tabela4[[#This Row],[Proposta de Referência]],SIMP_CF!A:K,9,FALSE)</f>
        <v>#N/A</v>
      </c>
      <c r="O1577" s="111" t="e">
        <f>VLOOKUP(Tabela4[[#This Row],[Proposta de Referência]],SIMP_CF!A:K,8,FALSE)</f>
        <v>#N/A</v>
      </c>
      <c r="P1577" s="112" t="e">
        <f t="shared" si="242"/>
        <v>#N/A</v>
      </c>
      <c r="Q1577" s="112" t="e">
        <f t="shared" si="243"/>
        <v>#N/A</v>
      </c>
      <c r="R1577" t="e">
        <f t="shared" si="249"/>
        <v>#N/A</v>
      </c>
      <c r="S1577" s="108" t="e">
        <f t="shared" si="244"/>
        <v>#N/A</v>
      </c>
      <c r="T1577" s="108" t="e">
        <f t="shared" si="245"/>
        <v>#N/A</v>
      </c>
      <c r="U1577" s="110" t="e">
        <f t="shared" si="246"/>
        <v>#N/A</v>
      </c>
      <c r="V1577" t="e">
        <f t="shared" si="247"/>
        <v>#N/A</v>
      </c>
      <c r="W1577" t="str">
        <f t="shared" si="248"/>
        <v/>
      </c>
      <c r="X1577" s="24" t="str">
        <f>IFERROR(VLOOKUP(W1577,HOSPITAIS_COM_DIVIDAS!A:E,5,FALSE),"")</f>
        <v/>
      </c>
    </row>
    <row r="1578" spans="1:24" x14ac:dyDescent="0.25">
      <c r="A1578" s="52" t="str">
        <f>IFERROR((Tabela4[[#This Row],[Status da Proposta]]),"")</f>
        <v/>
      </c>
      <c r="B1578" s="121">
        <f>IFERROR((CREDITO_FINANCEIRO!A1578),"")</f>
        <v>0</v>
      </c>
      <c r="C1578" s="120" t="str">
        <f>IFERROR((VLOOKUP(B1578,CREDITO_FINANCEIRO!A:B,2,FALSE)),"")</f>
        <v/>
      </c>
      <c r="D1578" s="94" t="str">
        <f>IFERROR((VLOOKUP(B1578,CREDITO_FINANCEIRO!A:E,5,FALSE)),"")</f>
        <v/>
      </c>
      <c r="E1578" s="95" t="str">
        <f>IFERROR((VLOOKUP(B1578,CREDITO_FINANCEIRO!A:C,3,FALSE)),"")</f>
        <v/>
      </c>
      <c r="F1578" s="120" t="str">
        <f>IFERROR((VLOOKUP(B1578,CREDITO_FINANCEIRO!A:G,4,FALSE)),"")</f>
        <v/>
      </c>
      <c r="G1578" s="120" t="e">
        <f>VLOOKUP(B1578,CREDITO_FINANCEIRO!A:G,6,FALSE)</f>
        <v>#N/A</v>
      </c>
      <c r="H1578" s="120" t="e">
        <f>VLOOKUP(B1578,CREDITO_FINANCEIRO!A:G,7,FALSE)</f>
        <v>#N/A</v>
      </c>
      <c r="I1578" s="91" t="e">
        <f>VLOOKUP(B1578,CREDITO_FINANCEIRO!A:K,10,FALSE)</f>
        <v>#N/A</v>
      </c>
      <c r="J1578" s="91" t="e">
        <f>VLOOKUP(B1578,CREDITO_FINANCEIRO!A:K,11,FALSE)</f>
        <v>#N/A</v>
      </c>
      <c r="K1578" s="91" t="e">
        <f>VLOOKUP(B1578,CREDITO_FINANCEIRO!A:L,12,FALSE)</f>
        <v>#N/A</v>
      </c>
      <c r="L1578" s="110" t="e">
        <f t="shared" si="240"/>
        <v>#N/A</v>
      </c>
      <c r="M1578" s="2" t="e">
        <f t="shared" si="241"/>
        <v>#N/A</v>
      </c>
      <c r="N1578" s="111" t="e">
        <f>VLOOKUP(Tabela4[[#This Row],[Proposta de Referência]],SIMP_CF!A:K,9,FALSE)</f>
        <v>#N/A</v>
      </c>
      <c r="O1578" s="111" t="e">
        <f>VLOOKUP(Tabela4[[#This Row],[Proposta de Referência]],SIMP_CF!A:K,8,FALSE)</f>
        <v>#N/A</v>
      </c>
      <c r="P1578" s="112" t="e">
        <f t="shared" si="242"/>
        <v>#N/A</v>
      </c>
      <c r="Q1578" s="112" t="e">
        <f t="shared" si="243"/>
        <v>#N/A</v>
      </c>
      <c r="R1578" t="e">
        <f t="shared" si="249"/>
        <v>#N/A</v>
      </c>
      <c r="S1578" s="108" t="e">
        <f t="shared" si="244"/>
        <v>#N/A</v>
      </c>
      <c r="T1578" s="108" t="e">
        <f t="shared" si="245"/>
        <v>#N/A</v>
      </c>
      <c r="U1578" s="110" t="e">
        <f t="shared" si="246"/>
        <v>#N/A</v>
      </c>
      <c r="V1578" t="e">
        <f t="shared" si="247"/>
        <v>#N/A</v>
      </c>
      <c r="W1578" t="str">
        <f t="shared" si="248"/>
        <v/>
      </c>
      <c r="X1578" s="24" t="str">
        <f>IFERROR(VLOOKUP(W1578,HOSPITAIS_COM_DIVIDAS!A:E,5,FALSE),"")</f>
        <v/>
      </c>
    </row>
    <row r="1579" spans="1:24" x14ac:dyDescent="0.25">
      <c r="A1579" s="52" t="str">
        <f>IFERROR((Tabela4[[#This Row],[Status da Proposta]]),"")</f>
        <v/>
      </c>
      <c r="B1579" s="121">
        <f>IFERROR((CREDITO_FINANCEIRO!A1579),"")</f>
        <v>0</v>
      </c>
      <c r="C1579" s="120" t="str">
        <f>IFERROR((VLOOKUP(B1579,CREDITO_FINANCEIRO!A:B,2,FALSE)),"")</f>
        <v/>
      </c>
      <c r="D1579" s="94" t="str">
        <f>IFERROR((VLOOKUP(B1579,CREDITO_FINANCEIRO!A:E,5,FALSE)),"")</f>
        <v/>
      </c>
      <c r="E1579" s="95" t="str">
        <f>IFERROR((VLOOKUP(B1579,CREDITO_FINANCEIRO!A:C,3,FALSE)),"")</f>
        <v/>
      </c>
      <c r="F1579" s="120" t="str">
        <f>IFERROR((VLOOKUP(B1579,CREDITO_FINANCEIRO!A:G,4,FALSE)),"")</f>
        <v/>
      </c>
      <c r="G1579" s="120" t="e">
        <f>VLOOKUP(B1579,CREDITO_FINANCEIRO!A:G,6,FALSE)</f>
        <v>#N/A</v>
      </c>
      <c r="H1579" s="120" t="e">
        <f>VLOOKUP(B1579,CREDITO_FINANCEIRO!A:G,7,FALSE)</f>
        <v>#N/A</v>
      </c>
      <c r="I1579" s="91" t="e">
        <f>VLOOKUP(B1579,CREDITO_FINANCEIRO!A:K,10,FALSE)</f>
        <v>#N/A</v>
      </c>
      <c r="J1579" s="91" t="e">
        <f>VLOOKUP(B1579,CREDITO_FINANCEIRO!A:K,11,FALSE)</f>
        <v>#N/A</v>
      </c>
      <c r="K1579" s="91" t="e">
        <f>VLOOKUP(B1579,CREDITO_FINANCEIRO!A:L,12,FALSE)</f>
        <v>#N/A</v>
      </c>
      <c r="L1579" s="110" t="e">
        <f t="shared" si="240"/>
        <v>#N/A</v>
      </c>
      <c r="M1579" s="2" t="e">
        <f t="shared" si="241"/>
        <v>#N/A</v>
      </c>
      <c r="N1579" s="111" t="e">
        <f>VLOOKUP(Tabela4[[#This Row],[Proposta de Referência]],SIMP_CF!A:K,9,FALSE)</f>
        <v>#N/A</v>
      </c>
      <c r="O1579" s="111" t="e">
        <f>VLOOKUP(Tabela4[[#This Row],[Proposta de Referência]],SIMP_CF!A:K,8,FALSE)</f>
        <v>#N/A</v>
      </c>
      <c r="P1579" s="112" t="e">
        <f t="shared" si="242"/>
        <v>#N/A</v>
      </c>
      <c r="Q1579" s="112" t="e">
        <f t="shared" si="243"/>
        <v>#N/A</v>
      </c>
      <c r="R1579" t="e">
        <f t="shared" si="249"/>
        <v>#N/A</v>
      </c>
      <c r="S1579" s="108" t="e">
        <f t="shared" si="244"/>
        <v>#N/A</v>
      </c>
      <c r="T1579" s="108" t="e">
        <f t="shared" si="245"/>
        <v>#N/A</v>
      </c>
      <c r="U1579" s="110" t="e">
        <f t="shared" si="246"/>
        <v>#N/A</v>
      </c>
      <c r="V1579" t="e">
        <f t="shared" si="247"/>
        <v>#N/A</v>
      </c>
      <c r="W1579" t="str">
        <f t="shared" si="248"/>
        <v/>
      </c>
      <c r="X1579" s="24" t="str">
        <f>IFERROR(VLOOKUP(W1579,HOSPITAIS_COM_DIVIDAS!A:E,5,FALSE),"")</f>
        <v/>
      </c>
    </row>
    <row r="1580" spans="1:24" x14ac:dyDescent="0.25">
      <c r="A1580" s="52" t="str">
        <f>IFERROR((Tabela4[[#This Row],[Status da Proposta]]),"")</f>
        <v/>
      </c>
      <c r="B1580" s="121">
        <f>IFERROR((CREDITO_FINANCEIRO!A1580),"")</f>
        <v>0</v>
      </c>
      <c r="C1580" s="120" t="str">
        <f>IFERROR((VLOOKUP(B1580,CREDITO_FINANCEIRO!A:B,2,FALSE)),"")</f>
        <v/>
      </c>
      <c r="D1580" s="94" t="str">
        <f>IFERROR((VLOOKUP(B1580,CREDITO_FINANCEIRO!A:E,5,FALSE)),"")</f>
        <v/>
      </c>
      <c r="E1580" s="95" t="str">
        <f>IFERROR((VLOOKUP(B1580,CREDITO_FINANCEIRO!A:C,3,FALSE)),"")</f>
        <v/>
      </c>
      <c r="F1580" s="120" t="str">
        <f>IFERROR((VLOOKUP(B1580,CREDITO_FINANCEIRO!A:G,4,FALSE)),"")</f>
        <v/>
      </c>
      <c r="G1580" s="120" t="e">
        <f>VLOOKUP(B1580,CREDITO_FINANCEIRO!A:G,6,FALSE)</f>
        <v>#N/A</v>
      </c>
      <c r="H1580" s="120" t="e">
        <f>VLOOKUP(B1580,CREDITO_FINANCEIRO!A:G,7,FALSE)</f>
        <v>#N/A</v>
      </c>
      <c r="I1580" s="91" t="e">
        <f>VLOOKUP(B1580,CREDITO_FINANCEIRO!A:K,10,FALSE)</f>
        <v>#N/A</v>
      </c>
      <c r="J1580" s="91" t="e">
        <f>VLOOKUP(B1580,CREDITO_FINANCEIRO!A:K,11,FALSE)</f>
        <v>#N/A</v>
      </c>
      <c r="K1580" s="91" t="e">
        <f>VLOOKUP(B1580,CREDITO_FINANCEIRO!A:L,12,FALSE)</f>
        <v>#N/A</v>
      </c>
      <c r="L1580" s="110" t="e">
        <f t="shared" si="240"/>
        <v>#N/A</v>
      </c>
      <c r="M1580" s="2" t="e">
        <f t="shared" si="241"/>
        <v>#N/A</v>
      </c>
      <c r="N1580" s="111" t="e">
        <f>VLOOKUP(Tabela4[[#This Row],[Proposta de Referência]],SIMP_CF!A:K,9,FALSE)</f>
        <v>#N/A</v>
      </c>
      <c r="O1580" s="111" t="e">
        <f>VLOOKUP(Tabela4[[#This Row],[Proposta de Referência]],SIMP_CF!A:K,8,FALSE)</f>
        <v>#N/A</v>
      </c>
      <c r="P1580" s="112" t="e">
        <f t="shared" si="242"/>
        <v>#N/A</v>
      </c>
      <c r="Q1580" s="112" t="e">
        <f t="shared" si="243"/>
        <v>#N/A</v>
      </c>
      <c r="R1580" t="e">
        <f t="shared" si="249"/>
        <v>#N/A</v>
      </c>
      <c r="S1580" s="108" t="e">
        <f t="shared" si="244"/>
        <v>#N/A</v>
      </c>
      <c r="T1580" s="108" t="e">
        <f t="shared" si="245"/>
        <v>#N/A</v>
      </c>
      <c r="U1580" s="110" t="e">
        <f t="shared" si="246"/>
        <v>#N/A</v>
      </c>
      <c r="V1580" t="e">
        <f t="shared" si="247"/>
        <v>#N/A</v>
      </c>
      <c r="W1580" t="str">
        <f t="shared" si="248"/>
        <v/>
      </c>
      <c r="X1580" s="24" t="str">
        <f>IFERROR(VLOOKUP(W1580,HOSPITAIS_COM_DIVIDAS!A:E,5,FALSE),"")</f>
        <v/>
      </c>
    </row>
    <row r="1581" spans="1:24" x14ac:dyDescent="0.25">
      <c r="A1581" s="52" t="str">
        <f>IFERROR((Tabela4[[#This Row],[Status da Proposta]]),"")</f>
        <v/>
      </c>
      <c r="B1581" s="121">
        <f>IFERROR((CREDITO_FINANCEIRO!A1581),"")</f>
        <v>0</v>
      </c>
      <c r="C1581" s="120" t="str">
        <f>IFERROR((VLOOKUP(B1581,CREDITO_FINANCEIRO!A:B,2,FALSE)),"")</f>
        <v/>
      </c>
      <c r="D1581" s="94" t="str">
        <f>IFERROR((VLOOKUP(B1581,CREDITO_FINANCEIRO!A:E,5,FALSE)),"")</f>
        <v/>
      </c>
      <c r="E1581" s="95" t="str">
        <f>IFERROR((VLOOKUP(B1581,CREDITO_FINANCEIRO!A:C,3,FALSE)),"")</f>
        <v/>
      </c>
      <c r="F1581" s="120" t="str">
        <f>IFERROR((VLOOKUP(B1581,CREDITO_FINANCEIRO!A:G,4,FALSE)),"")</f>
        <v/>
      </c>
      <c r="G1581" s="120" t="e">
        <f>VLOOKUP(B1581,CREDITO_FINANCEIRO!A:G,6,FALSE)</f>
        <v>#N/A</v>
      </c>
      <c r="H1581" s="120" t="e">
        <f>VLOOKUP(B1581,CREDITO_FINANCEIRO!A:G,7,FALSE)</f>
        <v>#N/A</v>
      </c>
      <c r="I1581" s="91" t="e">
        <f>VLOOKUP(B1581,CREDITO_FINANCEIRO!A:K,10,FALSE)</f>
        <v>#N/A</v>
      </c>
      <c r="J1581" s="91" t="e">
        <f>VLOOKUP(B1581,CREDITO_FINANCEIRO!A:K,11,FALSE)</f>
        <v>#N/A</v>
      </c>
      <c r="K1581" s="91" t="e">
        <f>VLOOKUP(B1581,CREDITO_FINANCEIRO!A:L,12,FALSE)</f>
        <v>#N/A</v>
      </c>
      <c r="L1581" s="110" t="e">
        <f t="shared" si="240"/>
        <v>#N/A</v>
      </c>
      <c r="M1581" s="2" t="e">
        <f t="shared" si="241"/>
        <v>#N/A</v>
      </c>
      <c r="N1581" s="111" t="e">
        <f>VLOOKUP(Tabela4[[#This Row],[Proposta de Referência]],SIMP_CF!A:K,9,FALSE)</f>
        <v>#N/A</v>
      </c>
      <c r="O1581" s="111" t="e">
        <f>VLOOKUP(Tabela4[[#This Row],[Proposta de Referência]],SIMP_CF!A:K,8,FALSE)</f>
        <v>#N/A</v>
      </c>
      <c r="P1581" s="112" t="e">
        <f t="shared" si="242"/>
        <v>#N/A</v>
      </c>
      <c r="Q1581" s="112" t="e">
        <f t="shared" si="243"/>
        <v>#N/A</v>
      </c>
      <c r="R1581" t="e">
        <f t="shared" si="249"/>
        <v>#N/A</v>
      </c>
      <c r="S1581" s="108" t="e">
        <f t="shared" si="244"/>
        <v>#N/A</v>
      </c>
      <c r="T1581" s="108" t="e">
        <f t="shared" si="245"/>
        <v>#N/A</v>
      </c>
      <c r="U1581" s="110" t="e">
        <f t="shared" si="246"/>
        <v>#N/A</v>
      </c>
      <c r="V1581" t="e">
        <f t="shared" si="247"/>
        <v>#N/A</v>
      </c>
      <c r="W1581" t="str">
        <f t="shared" si="248"/>
        <v/>
      </c>
      <c r="X1581" s="24" t="str">
        <f>IFERROR(VLOOKUP(W1581,HOSPITAIS_COM_DIVIDAS!A:E,5,FALSE),"")</f>
        <v/>
      </c>
    </row>
    <row r="1582" spans="1:24" x14ac:dyDescent="0.25">
      <c r="A1582" s="52" t="str">
        <f>IFERROR((Tabela4[[#This Row],[Status da Proposta]]),"")</f>
        <v/>
      </c>
      <c r="B1582" s="121">
        <f>IFERROR((CREDITO_FINANCEIRO!A1582),"")</f>
        <v>0</v>
      </c>
      <c r="C1582" s="120" t="str">
        <f>IFERROR((VLOOKUP(B1582,CREDITO_FINANCEIRO!A:B,2,FALSE)),"")</f>
        <v/>
      </c>
      <c r="D1582" s="94" t="str">
        <f>IFERROR((VLOOKUP(B1582,CREDITO_FINANCEIRO!A:E,5,FALSE)),"")</f>
        <v/>
      </c>
      <c r="E1582" s="95" t="str">
        <f>IFERROR((VLOOKUP(B1582,CREDITO_FINANCEIRO!A:C,3,FALSE)),"")</f>
        <v/>
      </c>
      <c r="F1582" s="120" t="str">
        <f>IFERROR((VLOOKUP(B1582,CREDITO_FINANCEIRO!A:G,4,FALSE)),"")</f>
        <v/>
      </c>
      <c r="G1582" s="120" t="e">
        <f>VLOOKUP(B1582,CREDITO_FINANCEIRO!A:G,6,FALSE)</f>
        <v>#N/A</v>
      </c>
      <c r="H1582" s="120" t="e">
        <f>VLOOKUP(B1582,CREDITO_FINANCEIRO!A:G,7,FALSE)</f>
        <v>#N/A</v>
      </c>
      <c r="I1582" s="91" t="e">
        <f>VLOOKUP(B1582,CREDITO_FINANCEIRO!A:K,10,FALSE)</f>
        <v>#N/A</v>
      </c>
      <c r="J1582" s="91" t="e">
        <f>VLOOKUP(B1582,CREDITO_FINANCEIRO!A:K,11,FALSE)</f>
        <v>#N/A</v>
      </c>
      <c r="K1582" s="91" t="e">
        <f>VLOOKUP(B1582,CREDITO_FINANCEIRO!A:L,12,FALSE)</f>
        <v>#N/A</v>
      </c>
      <c r="L1582" s="110" t="e">
        <f t="shared" si="240"/>
        <v>#N/A</v>
      </c>
      <c r="M1582" s="2" t="e">
        <f t="shared" si="241"/>
        <v>#N/A</v>
      </c>
      <c r="N1582" s="111" t="e">
        <f>VLOOKUP(Tabela4[[#This Row],[Proposta de Referência]],SIMP_CF!A:K,9,FALSE)</f>
        <v>#N/A</v>
      </c>
      <c r="O1582" s="111" t="e">
        <f>VLOOKUP(Tabela4[[#This Row],[Proposta de Referência]],SIMP_CF!A:K,8,FALSE)</f>
        <v>#N/A</v>
      </c>
      <c r="P1582" s="112" t="e">
        <f t="shared" si="242"/>
        <v>#N/A</v>
      </c>
      <c r="Q1582" s="112" t="e">
        <f t="shared" si="243"/>
        <v>#N/A</v>
      </c>
      <c r="R1582" t="e">
        <f t="shared" si="249"/>
        <v>#N/A</v>
      </c>
      <c r="S1582" s="108" t="e">
        <f t="shared" si="244"/>
        <v>#N/A</v>
      </c>
      <c r="T1582" s="108" t="e">
        <f t="shared" si="245"/>
        <v>#N/A</v>
      </c>
      <c r="U1582" s="110" t="e">
        <f t="shared" si="246"/>
        <v>#N/A</v>
      </c>
      <c r="V1582" t="e">
        <f t="shared" si="247"/>
        <v>#N/A</v>
      </c>
      <c r="W1582" t="str">
        <f t="shared" si="248"/>
        <v/>
      </c>
      <c r="X1582" s="24" t="str">
        <f>IFERROR(VLOOKUP(W1582,HOSPITAIS_COM_DIVIDAS!A:E,5,FALSE),"")</f>
        <v/>
      </c>
    </row>
    <row r="1583" spans="1:24" x14ac:dyDescent="0.25">
      <c r="A1583" s="52" t="str">
        <f>IFERROR((Tabela4[[#This Row],[Status da Proposta]]),"")</f>
        <v/>
      </c>
      <c r="B1583" s="121">
        <f>IFERROR((CREDITO_FINANCEIRO!A1583),"")</f>
        <v>0</v>
      </c>
      <c r="C1583" s="120" t="str">
        <f>IFERROR((VLOOKUP(B1583,CREDITO_FINANCEIRO!A:B,2,FALSE)),"")</f>
        <v/>
      </c>
      <c r="D1583" s="94" t="str">
        <f>IFERROR((VLOOKUP(B1583,CREDITO_FINANCEIRO!A:E,5,FALSE)),"")</f>
        <v/>
      </c>
      <c r="E1583" s="95" t="str">
        <f>IFERROR((VLOOKUP(B1583,CREDITO_FINANCEIRO!A:C,3,FALSE)),"")</f>
        <v/>
      </c>
      <c r="F1583" s="120" t="str">
        <f>IFERROR((VLOOKUP(B1583,CREDITO_FINANCEIRO!A:G,4,FALSE)),"")</f>
        <v/>
      </c>
      <c r="G1583" s="120" t="e">
        <f>VLOOKUP(B1583,CREDITO_FINANCEIRO!A:G,6,FALSE)</f>
        <v>#N/A</v>
      </c>
      <c r="H1583" s="120" t="e">
        <f>VLOOKUP(B1583,CREDITO_FINANCEIRO!A:G,7,FALSE)</f>
        <v>#N/A</v>
      </c>
      <c r="I1583" s="91" t="e">
        <f>VLOOKUP(B1583,CREDITO_FINANCEIRO!A:K,10,FALSE)</f>
        <v>#N/A</v>
      </c>
      <c r="J1583" s="91" t="e">
        <f>VLOOKUP(B1583,CREDITO_FINANCEIRO!A:K,11,FALSE)</f>
        <v>#N/A</v>
      </c>
      <c r="K1583" s="91" t="e">
        <f>VLOOKUP(B1583,CREDITO_FINANCEIRO!A:L,12,FALSE)</f>
        <v>#N/A</v>
      </c>
      <c r="L1583" s="110" t="e">
        <f t="shared" si="240"/>
        <v>#N/A</v>
      </c>
      <c r="M1583" s="2" t="e">
        <f t="shared" si="241"/>
        <v>#N/A</v>
      </c>
      <c r="N1583" s="111" t="e">
        <f>VLOOKUP(Tabela4[[#This Row],[Proposta de Referência]],SIMP_CF!A:K,9,FALSE)</f>
        <v>#N/A</v>
      </c>
      <c r="O1583" s="111" t="e">
        <f>VLOOKUP(Tabela4[[#This Row],[Proposta de Referência]],SIMP_CF!A:K,8,FALSE)</f>
        <v>#N/A</v>
      </c>
      <c r="P1583" s="112" t="e">
        <f t="shared" si="242"/>
        <v>#N/A</v>
      </c>
      <c r="Q1583" s="112" t="e">
        <f t="shared" si="243"/>
        <v>#N/A</v>
      </c>
      <c r="R1583" t="e">
        <f t="shared" si="249"/>
        <v>#N/A</v>
      </c>
      <c r="S1583" s="108" t="e">
        <f t="shared" si="244"/>
        <v>#N/A</v>
      </c>
      <c r="T1583" s="108" t="e">
        <f t="shared" si="245"/>
        <v>#N/A</v>
      </c>
      <c r="U1583" s="110" t="e">
        <f t="shared" si="246"/>
        <v>#N/A</v>
      </c>
      <c r="V1583" t="e">
        <f t="shared" si="247"/>
        <v>#N/A</v>
      </c>
      <c r="W1583" t="str">
        <f t="shared" si="248"/>
        <v/>
      </c>
      <c r="X1583" s="24" t="str">
        <f>IFERROR(VLOOKUP(W1583,HOSPITAIS_COM_DIVIDAS!A:E,5,FALSE),"")</f>
        <v/>
      </c>
    </row>
    <row r="1584" spans="1:24" x14ac:dyDescent="0.25">
      <c r="A1584" s="52" t="str">
        <f>IFERROR((Tabela4[[#This Row],[Status da Proposta]]),"")</f>
        <v/>
      </c>
      <c r="B1584" s="121">
        <f>IFERROR((CREDITO_FINANCEIRO!A1584),"")</f>
        <v>0</v>
      </c>
      <c r="C1584" s="120" t="str">
        <f>IFERROR((VLOOKUP(B1584,CREDITO_FINANCEIRO!A:B,2,FALSE)),"")</f>
        <v/>
      </c>
      <c r="D1584" s="94" t="str">
        <f>IFERROR((VLOOKUP(B1584,CREDITO_FINANCEIRO!A:E,5,FALSE)),"")</f>
        <v/>
      </c>
      <c r="E1584" s="95" t="str">
        <f>IFERROR((VLOOKUP(B1584,CREDITO_FINANCEIRO!A:C,3,FALSE)),"")</f>
        <v/>
      </c>
      <c r="F1584" s="120" t="str">
        <f>IFERROR((VLOOKUP(B1584,CREDITO_FINANCEIRO!A:G,4,FALSE)),"")</f>
        <v/>
      </c>
      <c r="G1584" s="120" t="e">
        <f>VLOOKUP(B1584,CREDITO_FINANCEIRO!A:G,6,FALSE)</f>
        <v>#N/A</v>
      </c>
      <c r="H1584" s="120" t="e">
        <f>VLOOKUP(B1584,CREDITO_FINANCEIRO!A:G,7,FALSE)</f>
        <v>#N/A</v>
      </c>
      <c r="I1584" s="91" t="e">
        <f>VLOOKUP(B1584,CREDITO_FINANCEIRO!A:K,10,FALSE)</f>
        <v>#N/A</v>
      </c>
      <c r="J1584" s="91" t="e">
        <f>VLOOKUP(B1584,CREDITO_FINANCEIRO!A:K,11,FALSE)</f>
        <v>#N/A</v>
      </c>
      <c r="K1584" s="91" t="e">
        <f>VLOOKUP(B1584,CREDITO_FINANCEIRO!A:L,12,FALSE)</f>
        <v>#N/A</v>
      </c>
      <c r="L1584" s="110" t="e">
        <f t="shared" si="240"/>
        <v>#N/A</v>
      </c>
      <c r="M1584" s="2" t="e">
        <f t="shared" si="241"/>
        <v>#N/A</v>
      </c>
      <c r="N1584" s="111" t="e">
        <f>VLOOKUP(Tabela4[[#This Row],[Proposta de Referência]],SIMP_CF!A:K,9,FALSE)</f>
        <v>#N/A</v>
      </c>
      <c r="O1584" s="111" t="e">
        <f>VLOOKUP(Tabela4[[#This Row],[Proposta de Referência]],SIMP_CF!A:K,8,FALSE)</f>
        <v>#N/A</v>
      </c>
      <c r="P1584" s="112" t="e">
        <f t="shared" si="242"/>
        <v>#N/A</v>
      </c>
      <c r="Q1584" s="112" t="e">
        <f t="shared" si="243"/>
        <v>#N/A</v>
      </c>
      <c r="R1584" t="e">
        <f t="shared" si="249"/>
        <v>#N/A</v>
      </c>
      <c r="S1584" s="108" t="e">
        <f t="shared" si="244"/>
        <v>#N/A</v>
      </c>
      <c r="T1584" s="108" t="e">
        <f t="shared" si="245"/>
        <v>#N/A</v>
      </c>
      <c r="U1584" s="110" t="e">
        <f t="shared" si="246"/>
        <v>#N/A</v>
      </c>
      <c r="V1584" t="e">
        <f t="shared" si="247"/>
        <v>#N/A</v>
      </c>
      <c r="W1584" t="str">
        <f t="shared" si="248"/>
        <v/>
      </c>
      <c r="X1584" s="24" t="str">
        <f>IFERROR(VLOOKUP(W1584,HOSPITAIS_COM_DIVIDAS!A:E,5,FALSE),"")</f>
        <v/>
      </c>
    </row>
    <row r="1585" spans="1:24" x14ac:dyDescent="0.25">
      <c r="A1585" s="52" t="str">
        <f>IFERROR((Tabela4[[#This Row],[Status da Proposta]]),"")</f>
        <v/>
      </c>
      <c r="B1585" s="121">
        <f>IFERROR((CREDITO_FINANCEIRO!A1585),"")</f>
        <v>0</v>
      </c>
      <c r="C1585" s="120" t="str">
        <f>IFERROR((VLOOKUP(B1585,CREDITO_FINANCEIRO!A:B,2,FALSE)),"")</f>
        <v/>
      </c>
      <c r="D1585" s="94" t="str">
        <f>IFERROR((VLOOKUP(B1585,CREDITO_FINANCEIRO!A:E,5,FALSE)),"")</f>
        <v/>
      </c>
      <c r="E1585" s="95" t="str">
        <f>IFERROR((VLOOKUP(B1585,CREDITO_FINANCEIRO!A:C,3,FALSE)),"")</f>
        <v/>
      </c>
      <c r="F1585" s="120" t="str">
        <f>IFERROR((VLOOKUP(B1585,CREDITO_FINANCEIRO!A:G,4,FALSE)),"")</f>
        <v/>
      </c>
      <c r="G1585" s="120" t="e">
        <f>VLOOKUP(B1585,CREDITO_FINANCEIRO!A:G,6,FALSE)</f>
        <v>#N/A</v>
      </c>
      <c r="H1585" s="120" t="e">
        <f>VLOOKUP(B1585,CREDITO_FINANCEIRO!A:G,7,FALSE)</f>
        <v>#N/A</v>
      </c>
      <c r="I1585" s="91" t="e">
        <f>VLOOKUP(B1585,CREDITO_FINANCEIRO!A:K,10,FALSE)</f>
        <v>#N/A</v>
      </c>
      <c r="J1585" s="91" t="e">
        <f>VLOOKUP(B1585,CREDITO_FINANCEIRO!A:K,11,FALSE)</f>
        <v>#N/A</v>
      </c>
      <c r="K1585" s="91" t="e">
        <f>VLOOKUP(B1585,CREDITO_FINANCEIRO!A:L,12,FALSE)</f>
        <v>#N/A</v>
      </c>
      <c r="L1585" s="110" t="e">
        <f t="shared" si="240"/>
        <v>#N/A</v>
      </c>
      <c r="M1585" s="2" t="e">
        <f t="shared" si="241"/>
        <v>#N/A</v>
      </c>
      <c r="N1585" s="111" t="e">
        <f>VLOOKUP(Tabela4[[#This Row],[Proposta de Referência]],SIMP_CF!A:K,9,FALSE)</f>
        <v>#N/A</v>
      </c>
      <c r="O1585" s="111" t="e">
        <f>VLOOKUP(Tabela4[[#This Row],[Proposta de Referência]],SIMP_CF!A:K,8,FALSE)</f>
        <v>#N/A</v>
      </c>
      <c r="P1585" s="112" t="e">
        <f t="shared" si="242"/>
        <v>#N/A</v>
      </c>
      <c r="Q1585" s="112" t="e">
        <f t="shared" si="243"/>
        <v>#N/A</v>
      </c>
      <c r="R1585" t="e">
        <f t="shared" si="249"/>
        <v>#N/A</v>
      </c>
      <c r="S1585" s="108" t="e">
        <f t="shared" si="244"/>
        <v>#N/A</v>
      </c>
      <c r="T1585" s="108" t="e">
        <f t="shared" si="245"/>
        <v>#N/A</v>
      </c>
      <c r="U1585" s="110" t="e">
        <f t="shared" si="246"/>
        <v>#N/A</v>
      </c>
      <c r="V1585" t="e">
        <f t="shared" si="247"/>
        <v>#N/A</v>
      </c>
      <c r="W1585" t="str">
        <f t="shared" si="248"/>
        <v/>
      </c>
      <c r="X1585" s="24" t="str">
        <f>IFERROR(VLOOKUP(W1585,HOSPITAIS_COM_DIVIDAS!A:E,5,FALSE),"")</f>
        <v/>
      </c>
    </row>
    <row r="1586" spans="1:24" x14ac:dyDescent="0.25">
      <c r="A1586" s="52" t="str">
        <f>IFERROR((Tabela4[[#This Row],[Status da Proposta]]),"")</f>
        <v/>
      </c>
      <c r="B1586" s="121">
        <f>IFERROR((CREDITO_FINANCEIRO!A1586),"")</f>
        <v>0</v>
      </c>
      <c r="C1586" s="120" t="str">
        <f>IFERROR((VLOOKUP(B1586,CREDITO_FINANCEIRO!A:B,2,FALSE)),"")</f>
        <v/>
      </c>
      <c r="D1586" s="94" t="str">
        <f>IFERROR((VLOOKUP(B1586,CREDITO_FINANCEIRO!A:E,5,FALSE)),"")</f>
        <v/>
      </c>
      <c r="E1586" s="95" t="str">
        <f>IFERROR((VLOOKUP(B1586,CREDITO_FINANCEIRO!A:C,3,FALSE)),"")</f>
        <v/>
      </c>
      <c r="F1586" s="120" t="str">
        <f>IFERROR((VLOOKUP(B1586,CREDITO_FINANCEIRO!A:G,4,FALSE)),"")</f>
        <v/>
      </c>
      <c r="G1586" s="120" t="e">
        <f>VLOOKUP(B1586,CREDITO_FINANCEIRO!A:G,6,FALSE)</f>
        <v>#N/A</v>
      </c>
      <c r="H1586" s="120" t="e">
        <f>VLOOKUP(B1586,CREDITO_FINANCEIRO!A:G,7,FALSE)</f>
        <v>#N/A</v>
      </c>
      <c r="I1586" s="91" t="e">
        <f>VLOOKUP(B1586,CREDITO_FINANCEIRO!A:K,10,FALSE)</f>
        <v>#N/A</v>
      </c>
      <c r="J1586" s="91" t="e">
        <f>VLOOKUP(B1586,CREDITO_FINANCEIRO!A:K,11,FALSE)</f>
        <v>#N/A</v>
      </c>
      <c r="K1586" s="91" t="e">
        <f>VLOOKUP(B1586,CREDITO_FINANCEIRO!A:L,12,FALSE)</f>
        <v>#N/A</v>
      </c>
      <c r="L1586" s="110" t="e">
        <f t="shared" si="240"/>
        <v>#N/A</v>
      </c>
      <c r="M1586" s="2" t="e">
        <f t="shared" si="241"/>
        <v>#N/A</v>
      </c>
      <c r="N1586" s="111" t="e">
        <f>VLOOKUP(Tabela4[[#This Row],[Proposta de Referência]],SIMP_CF!A:K,9,FALSE)</f>
        <v>#N/A</v>
      </c>
      <c r="O1586" s="111" t="e">
        <f>VLOOKUP(Tabela4[[#This Row],[Proposta de Referência]],SIMP_CF!A:K,8,FALSE)</f>
        <v>#N/A</v>
      </c>
      <c r="P1586" s="112" t="e">
        <f t="shared" si="242"/>
        <v>#N/A</v>
      </c>
      <c r="Q1586" s="112" t="e">
        <f t="shared" si="243"/>
        <v>#N/A</v>
      </c>
      <c r="R1586" t="e">
        <f t="shared" si="249"/>
        <v>#N/A</v>
      </c>
      <c r="S1586" s="108" t="e">
        <f t="shared" si="244"/>
        <v>#N/A</v>
      </c>
      <c r="T1586" s="108" t="e">
        <f t="shared" si="245"/>
        <v>#N/A</v>
      </c>
      <c r="U1586" s="110" t="e">
        <f t="shared" si="246"/>
        <v>#N/A</v>
      </c>
      <c r="V1586" t="e">
        <f t="shared" si="247"/>
        <v>#N/A</v>
      </c>
      <c r="W1586" t="str">
        <f t="shared" si="248"/>
        <v/>
      </c>
      <c r="X1586" s="24" t="str">
        <f>IFERROR(VLOOKUP(W1586,HOSPITAIS_COM_DIVIDAS!A:E,5,FALSE),"")</f>
        <v/>
      </c>
    </row>
    <row r="1587" spans="1:24" x14ac:dyDescent="0.25">
      <c r="A1587" s="52" t="str">
        <f>IFERROR((Tabela4[[#This Row],[Status da Proposta]]),"")</f>
        <v/>
      </c>
      <c r="B1587" s="121">
        <f>IFERROR((CREDITO_FINANCEIRO!A1587),"")</f>
        <v>0</v>
      </c>
      <c r="C1587" s="120" t="str">
        <f>IFERROR((VLOOKUP(B1587,CREDITO_FINANCEIRO!A:B,2,FALSE)),"")</f>
        <v/>
      </c>
      <c r="D1587" s="94" t="str">
        <f>IFERROR((VLOOKUP(B1587,CREDITO_FINANCEIRO!A:E,5,FALSE)),"")</f>
        <v/>
      </c>
      <c r="E1587" s="95" t="str">
        <f>IFERROR((VLOOKUP(B1587,CREDITO_FINANCEIRO!A:C,3,FALSE)),"")</f>
        <v/>
      </c>
      <c r="F1587" s="120" t="str">
        <f>IFERROR((VLOOKUP(B1587,CREDITO_FINANCEIRO!A:G,4,FALSE)),"")</f>
        <v/>
      </c>
      <c r="G1587" s="120" t="e">
        <f>VLOOKUP(B1587,CREDITO_FINANCEIRO!A:G,6,FALSE)</f>
        <v>#N/A</v>
      </c>
      <c r="H1587" s="120" t="e">
        <f>VLOOKUP(B1587,CREDITO_FINANCEIRO!A:G,7,FALSE)</f>
        <v>#N/A</v>
      </c>
      <c r="I1587" s="91" t="e">
        <f>VLOOKUP(B1587,CREDITO_FINANCEIRO!A:K,10,FALSE)</f>
        <v>#N/A</v>
      </c>
      <c r="J1587" s="91" t="e">
        <f>VLOOKUP(B1587,CREDITO_FINANCEIRO!A:K,11,FALSE)</f>
        <v>#N/A</v>
      </c>
      <c r="K1587" s="91" t="e">
        <f>VLOOKUP(B1587,CREDITO_FINANCEIRO!A:L,12,FALSE)</f>
        <v>#N/A</v>
      </c>
      <c r="L1587" s="110" t="e">
        <f t="shared" si="240"/>
        <v>#N/A</v>
      </c>
      <c r="M1587" s="2" t="e">
        <f t="shared" si="241"/>
        <v>#N/A</v>
      </c>
      <c r="N1587" s="111" t="e">
        <f>VLOOKUP(Tabela4[[#This Row],[Proposta de Referência]],SIMP_CF!A:K,9,FALSE)</f>
        <v>#N/A</v>
      </c>
      <c r="O1587" s="111" t="e">
        <f>VLOOKUP(Tabela4[[#This Row],[Proposta de Referência]],SIMP_CF!A:K,8,FALSE)</f>
        <v>#N/A</v>
      </c>
      <c r="P1587" s="112" t="e">
        <f t="shared" si="242"/>
        <v>#N/A</v>
      </c>
      <c r="Q1587" s="112" t="e">
        <f t="shared" si="243"/>
        <v>#N/A</v>
      </c>
      <c r="R1587" t="e">
        <f t="shared" si="249"/>
        <v>#N/A</v>
      </c>
      <c r="S1587" s="108" t="e">
        <f t="shared" si="244"/>
        <v>#N/A</v>
      </c>
      <c r="T1587" s="108" t="e">
        <f t="shared" si="245"/>
        <v>#N/A</v>
      </c>
      <c r="U1587" s="110" t="e">
        <f t="shared" si="246"/>
        <v>#N/A</v>
      </c>
      <c r="V1587" t="e">
        <f t="shared" si="247"/>
        <v>#N/A</v>
      </c>
      <c r="W1587" t="str">
        <f t="shared" si="248"/>
        <v/>
      </c>
      <c r="X1587" s="24" t="str">
        <f>IFERROR(VLOOKUP(W1587,HOSPITAIS_COM_DIVIDAS!A:E,5,FALSE),"")</f>
        <v/>
      </c>
    </row>
    <row r="1588" spans="1:24" x14ac:dyDescent="0.25">
      <c r="A1588" s="52" t="str">
        <f>IFERROR((Tabela4[[#This Row],[Status da Proposta]]),"")</f>
        <v/>
      </c>
      <c r="B1588" s="121">
        <f>IFERROR((CREDITO_FINANCEIRO!A1588),"")</f>
        <v>0</v>
      </c>
      <c r="C1588" s="120" t="str">
        <f>IFERROR((VLOOKUP(B1588,CREDITO_FINANCEIRO!A:B,2,FALSE)),"")</f>
        <v/>
      </c>
      <c r="D1588" s="94" t="str">
        <f>IFERROR((VLOOKUP(B1588,CREDITO_FINANCEIRO!A:E,5,FALSE)),"")</f>
        <v/>
      </c>
      <c r="E1588" s="95" t="str">
        <f>IFERROR((VLOOKUP(B1588,CREDITO_FINANCEIRO!A:C,3,FALSE)),"")</f>
        <v/>
      </c>
      <c r="F1588" s="120" t="str">
        <f>IFERROR((VLOOKUP(B1588,CREDITO_FINANCEIRO!A:G,4,FALSE)),"")</f>
        <v/>
      </c>
      <c r="G1588" s="120" t="e">
        <f>VLOOKUP(B1588,CREDITO_FINANCEIRO!A:G,6,FALSE)</f>
        <v>#N/A</v>
      </c>
      <c r="H1588" s="120" t="e">
        <f>VLOOKUP(B1588,CREDITO_FINANCEIRO!A:G,7,FALSE)</f>
        <v>#N/A</v>
      </c>
      <c r="I1588" s="91" t="e">
        <f>VLOOKUP(B1588,CREDITO_FINANCEIRO!A:K,10,FALSE)</f>
        <v>#N/A</v>
      </c>
      <c r="J1588" s="91" t="e">
        <f>VLOOKUP(B1588,CREDITO_FINANCEIRO!A:K,11,FALSE)</f>
        <v>#N/A</v>
      </c>
      <c r="K1588" s="91" t="e">
        <f>VLOOKUP(B1588,CREDITO_FINANCEIRO!A:L,12,FALSE)</f>
        <v>#N/A</v>
      </c>
      <c r="L1588" s="110" t="e">
        <f t="shared" si="240"/>
        <v>#N/A</v>
      </c>
      <c r="M1588" s="2" t="e">
        <f t="shared" si="241"/>
        <v>#N/A</v>
      </c>
      <c r="N1588" s="111" t="e">
        <f>VLOOKUP(Tabela4[[#This Row],[Proposta de Referência]],SIMP_CF!A:K,9,FALSE)</f>
        <v>#N/A</v>
      </c>
      <c r="O1588" s="111" t="e">
        <f>VLOOKUP(Tabela4[[#This Row],[Proposta de Referência]],SIMP_CF!A:K,8,FALSE)</f>
        <v>#N/A</v>
      </c>
      <c r="P1588" s="112" t="e">
        <f t="shared" si="242"/>
        <v>#N/A</v>
      </c>
      <c r="Q1588" s="112" t="e">
        <f t="shared" si="243"/>
        <v>#N/A</v>
      </c>
      <c r="R1588" t="e">
        <f t="shared" si="249"/>
        <v>#N/A</v>
      </c>
      <c r="S1588" s="108" t="e">
        <f t="shared" si="244"/>
        <v>#N/A</v>
      </c>
      <c r="T1588" s="108" t="e">
        <f t="shared" si="245"/>
        <v>#N/A</v>
      </c>
      <c r="U1588" s="110" t="e">
        <f t="shared" si="246"/>
        <v>#N/A</v>
      </c>
      <c r="V1588" t="e">
        <f t="shared" si="247"/>
        <v>#N/A</v>
      </c>
      <c r="W1588" t="str">
        <f t="shared" si="248"/>
        <v/>
      </c>
      <c r="X1588" s="24" t="str">
        <f>IFERROR(VLOOKUP(W1588,HOSPITAIS_COM_DIVIDAS!A:E,5,FALSE),"")</f>
        <v/>
      </c>
    </row>
    <row r="1589" spans="1:24" x14ac:dyDescent="0.25">
      <c r="A1589" s="52" t="str">
        <f>IFERROR((Tabela4[[#This Row],[Status da Proposta]]),"")</f>
        <v/>
      </c>
      <c r="B1589" s="121">
        <f>IFERROR((CREDITO_FINANCEIRO!A1589),"")</f>
        <v>0</v>
      </c>
      <c r="C1589" s="120" t="str">
        <f>IFERROR((VLOOKUP(B1589,CREDITO_FINANCEIRO!A:B,2,FALSE)),"")</f>
        <v/>
      </c>
      <c r="D1589" s="94" t="str">
        <f>IFERROR((VLOOKUP(B1589,CREDITO_FINANCEIRO!A:E,5,FALSE)),"")</f>
        <v/>
      </c>
      <c r="E1589" s="95" t="str">
        <f>IFERROR((VLOOKUP(B1589,CREDITO_FINANCEIRO!A:C,3,FALSE)),"")</f>
        <v/>
      </c>
      <c r="F1589" s="120" t="str">
        <f>IFERROR((VLOOKUP(B1589,CREDITO_FINANCEIRO!A:G,4,FALSE)),"")</f>
        <v/>
      </c>
      <c r="G1589" s="120" t="e">
        <f>VLOOKUP(B1589,CREDITO_FINANCEIRO!A:G,6,FALSE)</f>
        <v>#N/A</v>
      </c>
      <c r="H1589" s="120" t="e">
        <f>VLOOKUP(B1589,CREDITO_FINANCEIRO!A:G,7,FALSE)</f>
        <v>#N/A</v>
      </c>
      <c r="I1589" s="91" t="e">
        <f>VLOOKUP(B1589,CREDITO_FINANCEIRO!A:K,10,FALSE)</f>
        <v>#N/A</v>
      </c>
      <c r="J1589" s="91" t="e">
        <f>VLOOKUP(B1589,CREDITO_FINANCEIRO!A:K,11,FALSE)</f>
        <v>#N/A</v>
      </c>
      <c r="K1589" s="91" t="e">
        <f>VLOOKUP(B1589,CREDITO_FINANCEIRO!A:L,12,FALSE)</f>
        <v>#N/A</v>
      </c>
      <c r="L1589" s="110" t="e">
        <f t="shared" si="240"/>
        <v>#N/A</v>
      </c>
      <c r="M1589" s="2" t="e">
        <f t="shared" si="241"/>
        <v>#N/A</v>
      </c>
      <c r="N1589" s="111" t="e">
        <f>VLOOKUP(Tabela4[[#This Row],[Proposta de Referência]],SIMP_CF!A:K,9,FALSE)</f>
        <v>#N/A</v>
      </c>
      <c r="O1589" s="111" t="e">
        <f>VLOOKUP(Tabela4[[#This Row],[Proposta de Referência]],SIMP_CF!A:K,8,FALSE)</f>
        <v>#N/A</v>
      </c>
      <c r="P1589" s="112" t="e">
        <f t="shared" si="242"/>
        <v>#N/A</v>
      </c>
      <c r="Q1589" s="112" t="e">
        <f t="shared" si="243"/>
        <v>#N/A</v>
      </c>
      <c r="R1589" t="e">
        <f t="shared" si="249"/>
        <v>#N/A</v>
      </c>
      <c r="S1589" s="108" t="e">
        <f t="shared" si="244"/>
        <v>#N/A</v>
      </c>
      <c r="T1589" s="108" t="e">
        <f t="shared" si="245"/>
        <v>#N/A</v>
      </c>
      <c r="U1589" s="110" t="e">
        <f t="shared" si="246"/>
        <v>#N/A</v>
      </c>
      <c r="V1589" t="e">
        <f t="shared" si="247"/>
        <v>#N/A</v>
      </c>
      <c r="W1589" t="str">
        <f t="shared" si="248"/>
        <v/>
      </c>
      <c r="X1589" s="24" t="str">
        <f>IFERROR(VLOOKUP(W1589,HOSPITAIS_COM_DIVIDAS!A:E,5,FALSE),"")</f>
        <v/>
      </c>
    </row>
    <row r="1590" spans="1:24" x14ac:dyDescent="0.25">
      <c r="A1590" s="52" t="str">
        <f>IFERROR((Tabela4[[#This Row],[Status da Proposta]]),"")</f>
        <v/>
      </c>
      <c r="B1590" s="121">
        <f>IFERROR((CREDITO_FINANCEIRO!A1590),"")</f>
        <v>0</v>
      </c>
      <c r="C1590" s="120" t="str">
        <f>IFERROR((VLOOKUP(B1590,CREDITO_FINANCEIRO!A:B,2,FALSE)),"")</f>
        <v/>
      </c>
      <c r="D1590" s="94" t="str">
        <f>IFERROR((VLOOKUP(B1590,CREDITO_FINANCEIRO!A:E,5,FALSE)),"")</f>
        <v/>
      </c>
      <c r="E1590" s="95" t="str">
        <f>IFERROR((VLOOKUP(B1590,CREDITO_FINANCEIRO!A:C,3,FALSE)),"")</f>
        <v/>
      </c>
      <c r="F1590" s="120" t="str">
        <f>IFERROR((VLOOKUP(B1590,CREDITO_FINANCEIRO!A:G,4,FALSE)),"")</f>
        <v/>
      </c>
      <c r="G1590" s="120" t="e">
        <f>VLOOKUP(B1590,CREDITO_FINANCEIRO!A:G,6,FALSE)</f>
        <v>#N/A</v>
      </c>
      <c r="H1590" s="120" t="e">
        <f>VLOOKUP(B1590,CREDITO_FINANCEIRO!A:G,7,FALSE)</f>
        <v>#N/A</v>
      </c>
      <c r="I1590" s="91" t="e">
        <f>VLOOKUP(B1590,CREDITO_FINANCEIRO!A:K,10,FALSE)</f>
        <v>#N/A</v>
      </c>
      <c r="J1590" s="91" t="e">
        <f>VLOOKUP(B1590,CREDITO_FINANCEIRO!A:K,11,FALSE)</f>
        <v>#N/A</v>
      </c>
      <c r="K1590" s="91" t="e">
        <f>VLOOKUP(B1590,CREDITO_FINANCEIRO!A:L,12,FALSE)</f>
        <v>#N/A</v>
      </c>
      <c r="L1590" s="110" t="e">
        <f t="shared" si="240"/>
        <v>#N/A</v>
      </c>
      <c r="M1590" s="2" t="e">
        <f t="shared" si="241"/>
        <v>#N/A</v>
      </c>
      <c r="N1590" s="111" t="e">
        <f>VLOOKUP(Tabela4[[#This Row],[Proposta de Referência]],SIMP_CF!A:K,9,FALSE)</f>
        <v>#N/A</v>
      </c>
      <c r="O1590" s="111" t="e">
        <f>VLOOKUP(Tabela4[[#This Row],[Proposta de Referência]],SIMP_CF!A:K,8,FALSE)</f>
        <v>#N/A</v>
      </c>
      <c r="P1590" s="112" t="e">
        <f t="shared" si="242"/>
        <v>#N/A</v>
      </c>
      <c r="Q1590" s="112" t="e">
        <f t="shared" si="243"/>
        <v>#N/A</v>
      </c>
      <c r="R1590" t="e">
        <f t="shared" si="249"/>
        <v>#N/A</v>
      </c>
      <c r="S1590" s="108" t="e">
        <f t="shared" si="244"/>
        <v>#N/A</v>
      </c>
      <c r="T1590" s="108" t="e">
        <f t="shared" si="245"/>
        <v>#N/A</v>
      </c>
      <c r="U1590" s="110" t="e">
        <f t="shared" si="246"/>
        <v>#N/A</v>
      </c>
      <c r="V1590" t="e">
        <f t="shared" si="247"/>
        <v>#N/A</v>
      </c>
      <c r="W1590" t="str">
        <f t="shared" si="248"/>
        <v/>
      </c>
      <c r="X1590" s="24" t="str">
        <f>IFERROR(VLOOKUP(W1590,HOSPITAIS_COM_DIVIDAS!A:E,5,FALSE),"")</f>
        <v/>
      </c>
    </row>
    <row r="1591" spans="1:24" x14ac:dyDescent="0.25">
      <c r="A1591" s="52" t="str">
        <f>IFERROR((Tabela4[[#This Row],[Status da Proposta]]),"")</f>
        <v/>
      </c>
      <c r="B1591" s="121">
        <f>IFERROR((CREDITO_FINANCEIRO!A1591),"")</f>
        <v>0</v>
      </c>
      <c r="C1591" s="120" t="str">
        <f>IFERROR((VLOOKUP(B1591,CREDITO_FINANCEIRO!A:B,2,FALSE)),"")</f>
        <v/>
      </c>
      <c r="D1591" s="94" t="str">
        <f>IFERROR((VLOOKUP(B1591,CREDITO_FINANCEIRO!A:E,5,FALSE)),"")</f>
        <v/>
      </c>
      <c r="E1591" s="95" t="str">
        <f>IFERROR((VLOOKUP(B1591,CREDITO_FINANCEIRO!A:C,3,FALSE)),"")</f>
        <v/>
      </c>
      <c r="F1591" s="120" t="str">
        <f>IFERROR((VLOOKUP(B1591,CREDITO_FINANCEIRO!A:G,4,FALSE)),"")</f>
        <v/>
      </c>
      <c r="G1591" s="120" t="e">
        <f>VLOOKUP(B1591,CREDITO_FINANCEIRO!A:G,6,FALSE)</f>
        <v>#N/A</v>
      </c>
      <c r="H1591" s="120" t="e">
        <f>VLOOKUP(B1591,CREDITO_FINANCEIRO!A:G,7,FALSE)</f>
        <v>#N/A</v>
      </c>
      <c r="I1591" s="91" t="e">
        <f>VLOOKUP(B1591,CREDITO_FINANCEIRO!A:K,10,FALSE)</f>
        <v>#N/A</v>
      </c>
      <c r="J1591" s="91" t="e">
        <f>VLOOKUP(B1591,CREDITO_FINANCEIRO!A:K,11,FALSE)</f>
        <v>#N/A</v>
      </c>
      <c r="K1591" s="91" t="e">
        <f>VLOOKUP(B1591,CREDITO_FINANCEIRO!A:L,12,FALSE)</f>
        <v>#N/A</v>
      </c>
      <c r="L1591" s="110" t="e">
        <f t="shared" si="240"/>
        <v>#N/A</v>
      </c>
      <c r="M1591" s="2" t="e">
        <f t="shared" si="241"/>
        <v>#N/A</v>
      </c>
      <c r="N1591" s="111" t="e">
        <f>VLOOKUP(Tabela4[[#This Row],[Proposta de Referência]],SIMP_CF!A:K,9,FALSE)</f>
        <v>#N/A</v>
      </c>
      <c r="O1591" s="111" t="e">
        <f>VLOOKUP(Tabela4[[#This Row],[Proposta de Referência]],SIMP_CF!A:K,8,FALSE)</f>
        <v>#N/A</v>
      </c>
      <c r="P1591" s="112" t="e">
        <f t="shared" si="242"/>
        <v>#N/A</v>
      </c>
      <c r="Q1591" s="112" t="e">
        <f t="shared" si="243"/>
        <v>#N/A</v>
      </c>
      <c r="R1591" t="e">
        <f t="shared" si="249"/>
        <v>#N/A</v>
      </c>
      <c r="S1591" s="108" t="e">
        <f t="shared" si="244"/>
        <v>#N/A</v>
      </c>
      <c r="T1591" s="108" t="e">
        <f t="shared" si="245"/>
        <v>#N/A</v>
      </c>
      <c r="U1591" s="110" t="e">
        <f t="shared" si="246"/>
        <v>#N/A</v>
      </c>
      <c r="V1591" t="e">
        <f t="shared" si="247"/>
        <v>#N/A</v>
      </c>
      <c r="W1591" t="str">
        <f t="shared" si="248"/>
        <v/>
      </c>
      <c r="X1591" s="24" t="str">
        <f>IFERROR(VLOOKUP(W1591,HOSPITAIS_COM_DIVIDAS!A:E,5,FALSE),"")</f>
        <v/>
      </c>
    </row>
    <row r="1592" spans="1:24" x14ac:dyDescent="0.25">
      <c r="A1592" s="52" t="str">
        <f>IFERROR((Tabela4[[#This Row],[Status da Proposta]]),"")</f>
        <v/>
      </c>
      <c r="B1592" s="121">
        <f>IFERROR((CREDITO_FINANCEIRO!A1592),"")</f>
        <v>0</v>
      </c>
      <c r="C1592" s="120" t="str">
        <f>IFERROR((VLOOKUP(B1592,CREDITO_FINANCEIRO!A:B,2,FALSE)),"")</f>
        <v/>
      </c>
      <c r="D1592" s="94" t="str">
        <f>IFERROR((VLOOKUP(B1592,CREDITO_FINANCEIRO!A:E,5,FALSE)),"")</f>
        <v/>
      </c>
      <c r="E1592" s="95" t="str">
        <f>IFERROR((VLOOKUP(B1592,CREDITO_FINANCEIRO!A:C,3,FALSE)),"")</f>
        <v/>
      </c>
      <c r="F1592" s="120" t="str">
        <f>IFERROR((VLOOKUP(B1592,CREDITO_FINANCEIRO!A:G,4,FALSE)),"")</f>
        <v/>
      </c>
      <c r="G1592" s="120" t="e">
        <f>VLOOKUP(B1592,CREDITO_FINANCEIRO!A:G,6,FALSE)</f>
        <v>#N/A</v>
      </c>
      <c r="H1592" s="120" t="e">
        <f>VLOOKUP(B1592,CREDITO_FINANCEIRO!A:G,7,FALSE)</f>
        <v>#N/A</v>
      </c>
      <c r="I1592" s="91" t="e">
        <f>VLOOKUP(B1592,CREDITO_FINANCEIRO!A:K,10,FALSE)</f>
        <v>#N/A</v>
      </c>
      <c r="J1592" s="91" t="e">
        <f>VLOOKUP(B1592,CREDITO_FINANCEIRO!A:K,11,FALSE)</f>
        <v>#N/A</v>
      </c>
      <c r="K1592" s="91" t="e">
        <f>VLOOKUP(B1592,CREDITO_FINANCEIRO!A:L,12,FALSE)</f>
        <v>#N/A</v>
      </c>
      <c r="L1592" s="110" t="e">
        <f t="shared" si="240"/>
        <v>#N/A</v>
      </c>
      <c r="M1592" s="2" t="e">
        <f t="shared" si="241"/>
        <v>#N/A</v>
      </c>
      <c r="N1592" s="111" t="e">
        <f>VLOOKUP(Tabela4[[#This Row],[Proposta de Referência]],SIMP_CF!A:K,9,FALSE)</f>
        <v>#N/A</v>
      </c>
      <c r="O1592" s="111" t="e">
        <f>VLOOKUP(Tabela4[[#This Row],[Proposta de Referência]],SIMP_CF!A:K,8,FALSE)</f>
        <v>#N/A</v>
      </c>
      <c r="P1592" s="112" t="e">
        <f t="shared" si="242"/>
        <v>#N/A</v>
      </c>
      <c r="Q1592" s="112" t="e">
        <f t="shared" si="243"/>
        <v>#N/A</v>
      </c>
      <c r="R1592" t="e">
        <f t="shared" si="249"/>
        <v>#N/A</v>
      </c>
      <c r="S1592" s="108" t="e">
        <f t="shared" si="244"/>
        <v>#N/A</v>
      </c>
      <c r="T1592" s="108" t="e">
        <f t="shared" si="245"/>
        <v>#N/A</v>
      </c>
      <c r="U1592" s="110" t="e">
        <f t="shared" si="246"/>
        <v>#N/A</v>
      </c>
      <c r="V1592" t="e">
        <f t="shared" si="247"/>
        <v>#N/A</v>
      </c>
      <c r="W1592" t="str">
        <f t="shared" si="248"/>
        <v/>
      </c>
      <c r="X1592" s="24" t="str">
        <f>IFERROR(VLOOKUP(W1592,HOSPITAIS_COM_DIVIDAS!A:E,5,FALSE),"")</f>
        <v/>
      </c>
    </row>
    <row r="1593" spans="1:24" x14ac:dyDescent="0.25">
      <c r="A1593" s="52" t="str">
        <f>IFERROR((Tabela4[[#This Row],[Status da Proposta]]),"")</f>
        <v/>
      </c>
      <c r="B1593" s="121">
        <f>IFERROR((CREDITO_FINANCEIRO!A1593),"")</f>
        <v>0</v>
      </c>
      <c r="C1593" s="120" t="str">
        <f>IFERROR((VLOOKUP(B1593,CREDITO_FINANCEIRO!A:B,2,FALSE)),"")</f>
        <v/>
      </c>
      <c r="D1593" s="94" t="str">
        <f>IFERROR((VLOOKUP(B1593,CREDITO_FINANCEIRO!A:E,5,FALSE)),"")</f>
        <v/>
      </c>
      <c r="E1593" s="95" t="str">
        <f>IFERROR((VLOOKUP(B1593,CREDITO_FINANCEIRO!A:C,3,FALSE)),"")</f>
        <v/>
      </c>
      <c r="F1593" s="120" t="str">
        <f>IFERROR((VLOOKUP(B1593,CREDITO_FINANCEIRO!A:G,4,FALSE)),"")</f>
        <v/>
      </c>
      <c r="G1593" s="120" t="e">
        <f>VLOOKUP(B1593,CREDITO_FINANCEIRO!A:G,6,FALSE)</f>
        <v>#N/A</v>
      </c>
      <c r="H1593" s="120" t="e">
        <f>VLOOKUP(B1593,CREDITO_FINANCEIRO!A:G,7,FALSE)</f>
        <v>#N/A</v>
      </c>
      <c r="I1593" s="91" t="e">
        <f>VLOOKUP(B1593,CREDITO_FINANCEIRO!A:K,10,FALSE)</f>
        <v>#N/A</v>
      </c>
      <c r="J1593" s="91" t="e">
        <f>VLOOKUP(B1593,CREDITO_FINANCEIRO!A:K,11,FALSE)</f>
        <v>#N/A</v>
      </c>
      <c r="K1593" s="91" t="e">
        <f>VLOOKUP(B1593,CREDITO_FINANCEIRO!A:L,12,FALSE)</f>
        <v>#N/A</v>
      </c>
      <c r="L1593" s="110" t="e">
        <f t="shared" si="240"/>
        <v>#N/A</v>
      </c>
      <c r="M1593" s="2" t="e">
        <f t="shared" si="241"/>
        <v>#N/A</v>
      </c>
      <c r="N1593" s="111" t="e">
        <f>VLOOKUP(Tabela4[[#This Row],[Proposta de Referência]],SIMP_CF!A:K,9,FALSE)</f>
        <v>#N/A</v>
      </c>
      <c r="O1593" s="111" t="e">
        <f>VLOOKUP(Tabela4[[#This Row],[Proposta de Referência]],SIMP_CF!A:K,8,FALSE)</f>
        <v>#N/A</v>
      </c>
      <c r="P1593" s="112" t="e">
        <f t="shared" si="242"/>
        <v>#N/A</v>
      </c>
      <c r="Q1593" s="112" t="e">
        <f t="shared" si="243"/>
        <v>#N/A</v>
      </c>
      <c r="R1593" t="e">
        <f t="shared" si="249"/>
        <v>#N/A</v>
      </c>
      <c r="S1593" s="108" t="e">
        <f t="shared" si="244"/>
        <v>#N/A</v>
      </c>
      <c r="T1593" s="108" t="e">
        <f t="shared" si="245"/>
        <v>#N/A</v>
      </c>
      <c r="U1593" s="110" t="e">
        <f t="shared" si="246"/>
        <v>#N/A</v>
      </c>
      <c r="V1593" t="e">
        <f t="shared" si="247"/>
        <v>#N/A</v>
      </c>
      <c r="W1593" t="str">
        <f t="shared" si="248"/>
        <v/>
      </c>
      <c r="X1593" s="24" t="str">
        <f>IFERROR(VLOOKUP(W1593,HOSPITAIS_COM_DIVIDAS!A:E,5,FALSE),"")</f>
        <v/>
      </c>
    </row>
    <row r="1594" spans="1:24" x14ac:dyDescent="0.25">
      <c r="A1594" s="52" t="str">
        <f>IFERROR((Tabela4[[#This Row],[Status da Proposta]]),"")</f>
        <v/>
      </c>
      <c r="B1594" s="121">
        <f>IFERROR((CREDITO_FINANCEIRO!A1594),"")</f>
        <v>0</v>
      </c>
      <c r="C1594" s="120" t="str">
        <f>IFERROR((VLOOKUP(B1594,CREDITO_FINANCEIRO!A:B,2,FALSE)),"")</f>
        <v/>
      </c>
      <c r="D1594" s="94" t="str">
        <f>IFERROR((VLOOKUP(B1594,CREDITO_FINANCEIRO!A:E,5,FALSE)),"")</f>
        <v/>
      </c>
      <c r="E1594" s="95" t="str">
        <f>IFERROR((VLOOKUP(B1594,CREDITO_FINANCEIRO!A:C,3,FALSE)),"")</f>
        <v/>
      </c>
      <c r="F1594" s="120" t="str">
        <f>IFERROR((VLOOKUP(B1594,CREDITO_FINANCEIRO!A:G,4,FALSE)),"")</f>
        <v/>
      </c>
      <c r="G1594" s="120" t="e">
        <f>VLOOKUP(B1594,CREDITO_FINANCEIRO!A:G,6,FALSE)</f>
        <v>#N/A</v>
      </c>
      <c r="H1594" s="120" t="e">
        <f>VLOOKUP(B1594,CREDITO_FINANCEIRO!A:G,7,FALSE)</f>
        <v>#N/A</v>
      </c>
      <c r="I1594" s="91" t="e">
        <f>VLOOKUP(B1594,CREDITO_FINANCEIRO!A:K,10,FALSE)</f>
        <v>#N/A</v>
      </c>
      <c r="J1594" s="91" t="e">
        <f>VLOOKUP(B1594,CREDITO_FINANCEIRO!A:K,11,FALSE)</f>
        <v>#N/A</v>
      </c>
      <c r="K1594" s="91" t="e">
        <f>VLOOKUP(B1594,CREDITO_FINANCEIRO!A:L,12,FALSE)</f>
        <v>#N/A</v>
      </c>
      <c r="L1594" s="110" t="e">
        <f t="shared" si="240"/>
        <v>#N/A</v>
      </c>
      <c r="M1594" s="2" t="e">
        <f t="shared" si="241"/>
        <v>#N/A</v>
      </c>
      <c r="N1594" s="111" t="e">
        <f>VLOOKUP(Tabela4[[#This Row],[Proposta de Referência]],SIMP_CF!A:K,9,FALSE)</f>
        <v>#N/A</v>
      </c>
      <c r="O1594" s="111" t="e">
        <f>VLOOKUP(Tabela4[[#This Row],[Proposta de Referência]],SIMP_CF!A:K,8,FALSE)</f>
        <v>#N/A</v>
      </c>
      <c r="P1594" s="112" t="e">
        <f t="shared" si="242"/>
        <v>#N/A</v>
      </c>
      <c r="Q1594" s="112" t="e">
        <f t="shared" si="243"/>
        <v>#N/A</v>
      </c>
      <c r="R1594" t="e">
        <f t="shared" si="249"/>
        <v>#N/A</v>
      </c>
      <c r="S1594" s="108" t="e">
        <f t="shared" si="244"/>
        <v>#N/A</v>
      </c>
      <c r="T1594" s="108" t="e">
        <f t="shared" si="245"/>
        <v>#N/A</v>
      </c>
      <c r="U1594" s="110" t="e">
        <f t="shared" si="246"/>
        <v>#N/A</v>
      </c>
      <c r="V1594" t="e">
        <f t="shared" si="247"/>
        <v>#N/A</v>
      </c>
      <c r="W1594" t="str">
        <f t="shared" si="248"/>
        <v/>
      </c>
      <c r="X1594" s="24" t="str">
        <f>IFERROR(VLOOKUP(W1594,HOSPITAIS_COM_DIVIDAS!A:E,5,FALSE),"")</f>
        <v/>
      </c>
    </row>
    <row r="1595" spans="1:24" x14ac:dyDescent="0.25">
      <c r="A1595" s="52" t="str">
        <f>IFERROR((Tabela4[[#This Row],[Status da Proposta]]),"")</f>
        <v/>
      </c>
      <c r="B1595" s="121">
        <f>IFERROR((CREDITO_FINANCEIRO!A1595),"")</f>
        <v>0</v>
      </c>
      <c r="C1595" s="120" t="str">
        <f>IFERROR((VLOOKUP(B1595,CREDITO_FINANCEIRO!A:B,2,FALSE)),"")</f>
        <v/>
      </c>
      <c r="D1595" s="94" t="str">
        <f>IFERROR((VLOOKUP(B1595,CREDITO_FINANCEIRO!A:E,5,FALSE)),"")</f>
        <v/>
      </c>
      <c r="E1595" s="95" t="str">
        <f>IFERROR((VLOOKUP(B1595,CREDITO_FINANCEIRO!A:C,3,FALSE)),"")</f>
        <v/>
      </c>
      <c r="F1595" s="120" t="str">
        <f>IFERROR((VLOOKUP(B1595,CREDITO_FINANCEIRO!A:G,4,FALSE)),"")</f>
        <v/>
      </c>
      <c r="G1595" s="120" t="e">
        <f>VLOOKUP(B1595,CREDITO_FINANCEIRO!A:G,6,FALSE)</f>
        <v>#N/A</v>
      </c>
      <c r="H1595" s="120" t="e">
        <f>VLOOKUP(B1595,CREDITO_FINANCEIRO!A:G,7,FALSE)</f>
        <v>#N/A</v>
      </c>
      <c r="I1595" s="91" t="e">
        <f>VLOOKUP(B1595,CREDITO_FINANCEIRO!A:K,10,FALSE)</f>
        <v>#N/A</v>
      </c>
      <c r="J1595" s="91" t="e">
        <f>VLOOKUP(B1595,CREDITO_FINANCEIRO!A:K,11,FALSE)</f>
        <v>#N/A</v>
      </c>
      <c r="K1595" s="91" t="e">
        <f>VLOOKUP(B1595,CREDITO_FINANCEIRO!A:L,12,FALSE)</f>
        <v>#N/A</v>
      </c>
      <c r="L1595" s="110" t="e">
        <f t="shared" si="240"/>
        <v>#N/A</v>
      </c>
      <c r="M1595" s="2" t="e">
        <f t="shared" si="241"/>
        <v>#N/A</v>
      </c>
      <c r="N1595" s="111" t="e">
        <f>VLOOKUP(Tabela4[[#This Row],[Proposta de Referência]],SIMP_CF!A:K,9,FALSE)</f>
        <v>#N/A</v>
      </c>
      <c r="O1595" s="111" t="e">
        <f>VLOOKUP(Tabela4[[#This Row],[Proposta de Referência]],SIMP_CF!A:K,8,FALSE)</f>
        <v>#N/A</v>
      </c>
      <c r="P1595" s="112" t="e">
        <f t="shared" si="242"/>
        <v>#N/A</v>
      </c>
      <c r="Q1595" s="112" t="e">
        <f t="shared" si="243"/>
        <v>#N/A</v>
      </c>
      <c r="R1595" t="e">
        <f t="shared" si="249"/>
        <v>#N/A</v>
      </c>
      <c r="S1595" s="108" t="e">
        <f t="shared" si="244"/>
        <v>#N/A</v>
      </c>
      <c r="T1595" s="108" t="e">
        <f t="shared" si="245"/>
        <v>#N/A</v>
      </c>
      <c r="U1595" s="110" t="e">
        <f t="shared" si="246"/>
        <v>#N/A</v>
      </c>
      <c r="V1595" t="e">
        <f t="shared" si="247"/>
        <v>#N/A</v>
      </c>
      <c r="W1595" t="str">
        <f t="shared" si="248"/>
        <v/>
      </c>
      <c r="X1595" s="24" t="str">
        <f>IFERROR(VLOOKUP(W1595,HOSPITAIS_COM_DIVIDAS!A:E,5,FALSE),"")</f>
        <v/>
      </c>
    </row>
    <row r="1596" spans="1:24" x14ac:dyDescent="0.25">
      <c r="A1596" s="52" t="str">
        <f>IFERROR((Tabela4[[#This Row],[Status da Proposta]]),"")</f>
        <v/>
      </c>
      <c r="B1596" s="121">
        <f>IFERROR((CREDITO_FINANCEIRO!A1596),"")</f>
        <v>0</v>
      </c>
      <c r="C1596" s="120" t="str">
        <f>IFERROR((VLOOKUP(B1596,CREDITO_FINANCEIRO!A:B,2,FALSE)),"")</f>
        <v/>
      </c>
      <c r="D1596" s="94" t="str">
        <f>IFERROR((VLOOKUP(B1596,CREDITO_FINANCEIRO!A:E,5,FALSE)),"")</f>
        <v/>
      </c>
      <c r="E1596" s="95" t="str">
        <f>IFERROR((VLOOKUP(B1596,CREDITO_FINANCEIRO!A:C,3,FALSE)),"")</f>
        <v/>
      </c>
      <c r="F1596" s="120" t="str">
        <f>IFERROR((VLOOKUP(B1596,CREDITO_FINANCEIRO!A:G,4,FALSE)),"")</f>
        <v/>
      </c>
      <c r="G1596" s="120" t="e">
        <f>VLOOKUP(B1596,CREDITO_FINANCEIRO!A:G,6,FALSE)</f>
        <v>#N/A</v>
      </c>
      <c r="H1596" s="120" t="e">
        <f>VLOOKUP(B1596,CREDITO_FINANCEIRO!A:G,7,FALSE)</f>
        <v>#N/A</v>
      </c>
      <c r="I1596" s="91" t="e">
        <f>VLOOKUP(B1596,CREDITO_FINANCEIRO!A:K,10,FALSE)</f>
        <v>#N/A</v>
      </c>
      <c r="J1596" s="91" t="e">
        <f>VLOOKUP(B1596,CREDITO_FINANCEIRO!A:K,11,FALSE)</f>
        <v>#N/A</v>
      </c>
      <c r="K1596" s="91" t="e">
        <f>VLOOKUP(B1596,CREDITO_FINANCEIRO!A:L,12,FALSE)</f>
        <v>#N/A</v>
      </c>
      <c r="L1596" s="110" t="e">
        <f t="shared" si="240"/>
        <v>#N/A</v>
      </c>
      <c r="M1596" s="2" t="e">
        <f t="shared" si="241"/>
        <v>#N/A</v>
      </c>
      <c r="N1596" s="111" t="e">
        <f>VLOOKUP(Tabela4[[#This Row],[Proposta de Referência]],SIMP_CF!A:K,9,FALSE)</f>
        <v>#N/A</v>
      </c>
      <c r="O1596" s="111" t="e">
        <f>VLOOKUP(Tabela4[[#This Row],[Proposta de Referência]],SIMP_CF!A:K,8,FALSE)</f>
        <v>#N/A</v>
      </c>
      <c r="P1596" s="112" t="e">
        <f t="shared" si="242"/>
        <v>#N/A</v>
      </c>
      <c r="Q1596" s="112" t="e">
        <f t="shared" si="243"/>
        <v>#N/A</v>
      </c>
      <c r="R1596" t="e">
        <f t="shared" si="249"/>
        <v>#N/A</v>
      </c>
      <c r="S1596" s="108" t="e">
        <f t="shared" si="244"/>
        <v>#N/A</v>
      </c>
      <c r="T1596" s="108" t="e">
        <f t="shared" si="245"/>
        <v>#N/A</v>
      </c>
      <c r="U1596" s="110" t="e">
        <f t="shared" si="246"/>
        <v>#N/A</v>
      </c>
      <c r="V1596" t="e">
        <f t="shared" si="247"/>
        <v>#N/A</v>
      </c>
      <c r="W1596" t="str">
        <f t="shared" si="248"/>
        <v/>
      </c>
      <c r="X1596" s="24" t="str">
        <f>IFERROR(VLOOKUP(W1596,HOSPITAIS_COM_DIVIDAS!A:E,5,FALSE),"")</f>
        <v/>
      </c>
    </row>
    <row r="1597" spans="1:24" x14ac:dyDescent="0.25">
      <c r="A1597" s="52" t="str">
        <f>IFERROR((Tabela4[[#This Row],[Status da Proposta]]),"")</f>
        <v/>
      </c>
      <c r="B1597" s="121">
        <f>IFERROR((CREDITO_FINANCEIRO!A1597),"")</f>
        <v>0</v>
      </c>
      <c r="C1597" s="120" t="str">
        <f>IFERROR((VLOOKUP(B1597,CREDITO_FINANCEIRO!A:B,2,FALSE)),"")</f>
        <v/>
      </c>
      <c r="D1597" s="94" t="str">
        <f>IFERROR((VLOOKUP(B1597,CREDITO_FINANCEIRO!A:E,5,FALSE)),"")</f>
        <v/>
      </c>
      <c r="E1597" s="95" t="str">
        <f>IFERROR((VLOOKUP(B1597,CREDITO_FINANCEIRO!A:C,3,FALSE)),"")</f>
        <v/>
      </c>
      <c r="F1597" s="120" t="str">
        <f>IFERROR((VLOOKUP(B1597,CREDITO_FINANCEIRO!A:G,4,FALSE)),"")</f>
        <v/>
      </c>
      <c r="G1597" s="120" t="e">
        <f>VLOOKUP(B1597,CREDITO_FINANCEIRO!A:G,6,FALSE)</f>
        <v>#N/A</v>
      </c>
      <c r="H1597" s="120" t="e">
        <f>VLOOKUP(B1597,CREDITO_FINANCEIRO!A:G,7,FALSE)</f>
        <v>#N/A</v>
      </c>
      <c r="I1597" s="91" t="e">
        <f>VLOOKUP(B1597,CREDITO_FINANCEIRO!A:K,10,FALSE)</f>
        <v>#N/A</v>
      </c>
      <c r="J1597" s="91" t="e">
        <f>VLOOKUP(B1597,CREDITO_FINANCEIRO!A:K,11,FALSE)</f>
        <v>#N/A</v>
      </c>
      <c r="K1597" s="91" t="e">
        <f>VLOOKUP(B1597,CREDITO_FINANCEIRO!A:L,12,FALSE)</f>
        <v>#N/A</v>
      </c>
      <c r="L1597" s="110" t="e">
        <f t="shared" si="240"/>
        <v>#N/A</v>
      </c>
      <c r="M1597" s="2" t="e">
        <f t="shared" si="241"/>
        <v>#N/A</v>
      </c>
      <c r="N1597" s="111" t="e">
        <f>VLOOKUP(Tabela4[[#This Row],[Proposta de Referência]],SIMP_CF!A:K,9,FALSE)</f>
        <v>#N/A</v>
      </c>
      <c r="O1597" s="111" t="e">
        <f>VLOOKUP(Tabela4[[#This Row],[Proposta de Referência]],SIMP_CF!A:K,8,FALSE)</f>
        <v>#N/A</v>
      </c>
      <c r="P1597" s="112" t="e">
        <f t="shared" si="242"/>
        <v>#N/A</v>
      </c>
      <c r="Q1597" s="112" t="e">
        <f t="shared" si="243"/>
        <v>#N/A</v>
      </c>
      <c r="R1597" t="e">
        <f t="shared" si="249"/>
        <v>#N/A</v>
      </c>
      <c r="S1597" s="108" t="e">
        <f t="shared" si="244"/>
        <v>#N/A</v>
      </c>
      <c r="T1597" s="108" t="e">
        <f t="shared" si="245"/>
        <v>#N/A</v>
      </c>
      <c r="U1597" s="110" t="e">
        <f t="shared" si="246"/>
        <v>#N/A</v>
      </c>
      <c r="V1597" t="e">
        <f t="shared" si="247"/>
        <v>#N/A</v>
      </c>
      <c r="W1597" t="str">
        <f t="shared" si="248"/>
        <v/>
      </c>
      <c r="X1597" s="24" t="str">
        <f>IFERROR(VLOOKUP(W1597,HOSPITAIS_COM_DIVIDAS!A:E,5,FALSE),"")</f>
        <v/>
      </c>
    </row>
    <row r="1598" spans="1:24" x14ac:dyDescent="0.25">
      <c r="A1598" s="52" t="str">
        <f>IFERROR((Tabela4[[#This Row],[Status da Proposta]]),"")</f>
        <v/>
      </c>
      <c r="B1598" s="121">
        <f>IFERROR((CREDITO_FINANCEIRO!A1598),"")</f>
        <v>0</v>
      </c>
      <c r="C1598" s="120" t="str">
        <f>IFERROR((VLOOKUP(B1598,CREDITO_FINANCEIRO!A:B,2,FALSE)),"")</f>
        <v/>
      </c>
      <c r="D1598" s="94" t="str">
        <f>IFERROR((VLOOKUP(B1598,CREDITO_FINANCEIRO!A:E,5,FALSE)),"")</f>
        <v/>
      </c>
      <c r="E1598" s="95" t="str">
        <f>IFERROR((VLOOKUP(B1598,CREDITO_FINANCEIRO!A:C,3,FALSE)),"")</f>
        <v/>
      </c>
      <c r="F1598" s="120" t="str">
        <f>IFERROR((VLOOKUP(B1598,CREDITO_FINANCEIRO!A:G,4,FALSE)),"")</f>
        <v/>
      </c>
      <c r="G1598" s="120" t="e">
        <f>VLOOKUP(B1598,CREDITO_FINANCEIRO!A:G,6,FALSE)</f>
        <v>#N/A</v>
      </c>
      <c r="H1598" s="120" t="e">
        <f>VLOOKUP(B1598,CREDITO_FINANCEIRO!A:G,7,FALSE)</f>
        <v>#N/A</v>
      </c>
      <c r="I1598" s="91" t="e">
        <f>VLOOKUP(B1598,CREDITO_FINANCEIRO!A:K,10,FALSE)</f>
        <v>#N/A</v>
      </c>
      <c r="J1598" s="91" t="e">
        <f>VLOOKUP(B1598,CREDITO_FINANCEIRO!A:K,11,FALSE)</f>
        <v>#N/A</v>
      </c>
      <c r="K1598" s="91" t="e">
        <f>VLOOKUP(B1598,CREDITO_FINANCEIRO!A:L,12,FALSE)</f>
        <v>#N/A</v>
      </c>
      <c r="L1598" s="110" t="e">
        <f t="shared" si="240"/>
        <v>#N/A</v>
      </c>
      <c r="M1598" s="2" t="e">
        <f t="shared" si="241"/>
        <v>#N/A</v>
      </c>
      <c r="N1598" s="111" t="e">
        <f>VLOOKUP(Tabela4[[#This Row],[Proposta de Referência]],SIMP_CF!A:K,9,FALSE)</f>
        <v>#N/A</v>
      </c>
      <c r="O1598" s="111" t="e">
        <f>VLOOKUP(Tabela4[[#This Row],[Proposta de Referência]],SIMP_CF!A:K,8,FALSE)</f>
        <v>#N/A</v>
      </c>
      <c r="P1598" s="112" t="e">
        <f t="shared" si="242"/>
        <v>#N/A</v>
      </c>
      <c r="Q1598" s="112" t="e">
        <f t="shared" si="243"/>
        <v>#N/A</v>
      </c>
      <c r="R1598" t="e">
        <f t="shared" si="249"/>
        <v>#N/A</v>
      </c>
      <c r="S1598" s="108" t="e">
        <f t="shared" si="244"/>
        <v>#N/A</v>
      </c>
      <c r="T1598" s="108" t="e">
        <f t="shared" si="245"/>
        <v>#N/A</v>
      </c>
      <c r="U1598" s="110" t="e">
        <f t="shared" si="246"/>
        <v>#N/A</v>
      </c>
      <c r="V1598" t="e">
        <f t="shared" si="247"/>
        <v>#N/A</v>
      </c>
      <c r="W1598" t="str">
        <f t="shared" si="248"/>
        <v/>
      </c>
      <c r="X1598" s="24" t="str">
        <f>IFERROR(VLOOKUP(W1598,HOSPITAIS_COM_DIVIDAS!A:E,5,FALSE),"")</f>
        <v/>
      </c>
    </row>
    <row r="1599" spans="1:24" x14ac:dyDescent="0.25">
      <c r="A1599" s="52" t="str">
        <f>IFERROR((Tabela4[[#This Row],[Status da Proposta]]),"")</f>
        <v/>
      </c>
      <c r="B1599" s="121">
        <f>IFERROR((CREDITO_FINANCEIRO!A1599),"")</f>
        <v>0</v>
      </c>
      <c r="C1599" s="120" t="str">
        <f>IFERROR((VLOOKUP(B1599,CREDITO_FINANCEIRO!A:B,2,FALSE)),"")</f>
        <v/>
      </c>
      <c r="D1599" s="94" t="str">
        <f>IFERROR((VLOOKUP(B1599,CREDITO_FINANCEIRO!A:E,5,FALSE)),"")</f>
        <v/>
      </c>
      <c r="E1599" s="95" t="str">
        <f>IFERROR((VLOOKUP(B1599,CREDITO_FINANCEIRO!A:C,3,FALSE)),"")</f>
        <v/>
      </c>
      <c r="F1599" s="120" t="str">
        <f>IFERROR((VLOOKUP(B1599,CREDITO_FINANCEIRO!A:G,4,FALSE)),"")</f>
        <v/>
      </c>
      <c r="G1599" s="120" t="e">
        <f>VLOOKUP(B1599,CREDITO_FINANCEIRO!A:G,6,FALSE)</f>
        <v>#N/A</v>
      </c>
      <c r="H1599" s="120" t="e">
        <f>VLOOKUP(B1599,CREDITO_FINANCEIRO!A:G,7,FALSE)</f>
        <v>#N/A</v>
      </c>
      <c r="I1599" s="91" t="e">
        <f>VLOOKUP(B1599,CREDITO_FINANCEIRO!A:K,10,FALSE)</f>
        <v>#N/A</v>
      </c>
      <c r="J1599" s="91" t="e">
        <f>VLOOKUP(B1599,CREDITO_FINANCEIRO!A:K,11,FALSE)</f>
        <v>#N/A</v>
      </c>
      <c r="K1599" s="91" t="e">
        <f>VLOOKUP(B1599,CREDITO_FINANCEIRO!A:L,12,FALSE)</f>
        <v>#N/A</v>
      </c>
      <c r="L1599" s="110" t="e">
        <f t="shared" si="240"/>
        <v>#N/A</v>
      </c>
      <c r="M1599" s="2" t="e">
        <f t="shared" si="241"/>
        <v>#N/A</v>
      </c>
      <c r="N1599" s="111" t="e">
        <f>VLOOKUP(Tabela4[[#This Row],[Proposta de Referência]],SIMP_CF!A:K,9,FALSE)</f>
        <v>#N/A</v>
      </c>
      <c r="O1599" s="111" t="e">
        <f>VLOOKUP(Tabela4[[#This Row],[Proposta de Referência]],SIMP_CF!A:K,8,FALSE)</f>
        <v>#N/A</v>
      </c>
      <c r="P1599" s="112" t="e">
        <f t="shared" si="242"/>
        <v>#N/A</v>
      </c>
      <c r="Q1599" s="112" t="e">
        <f t="shared" si="243"/>
        <v>#N/A</v>
      </c>
      <c r="R1599" t="e">
        <f t="shared" si="249"/>
        <v>#N/A</v>
      </c>
      <c r="S1599" s="108" t="e">
        <f t="shared" si="244"/>
        <v>#N/A</v>
      </c>
      <c r="T1599" s="108" t="e">
        <f t="shared" si="245"/>
        <v>#N/A</v>
      </c>
      <c r="U1599" s="110" t="e">
        <f t="shared" si="246"/>
        <v>#N/A</v>
      </c>
      <c r="V1599" t="e">
        <f t="shared" si="247"/>
        <v>#N/A</v>
      </c>
      <c r="W1599" t="str">
        <f t="shared" si="248"/>
        <v/>
      </c>
      <c r="X1599" s="24" t="str">
        <f>IFERROR(VLOOKUP(W1599,HOSPITAIS_COM_DIVIDAS!A:E,5,FALSE),"")</f>
        <v/>
      </c>
    </row>
    <row r="1600" spans="1:24" x14ac:dyDescent="0.25">
      <c r="A1600" s="52" t="str">
        <f>IFERROR((Tabela4[[#This Row],[Status da Proposta]]),"")</f>
        <v/>
      </c>
      <c r="B1600" s="121">
        <f>IFERROR((CREDITO_FINANCEIRO!A1600),"")</f>
        <v>0</v>
      </c>
      <c r="C1600" s="120" t="str">
        <f>IFERROR((VLOOKUP(B1600,CREDITO_FINANCEIRO!A:B,2,FALSE)),"")</f>
        <v/>
      </c>
      <c r="D1600" s="94" t="str">
        <f>IFERROR((VLOOKUP(B1600,CREDITO_FINANCEIRO!A:E,5,FALSE)),"")</f>
        <v/>
      </c>
      <c r="E1600" s="95" t="str">
        <f>IFERROR((VLOOKUP(B1600,CREDITO_FINANCEIRO!A:C,3,FALSE)),"")</f>
        <v/>
      </c>
      <c r="F1600" s="120" t="str">
        <f>IFERROR((VLOOKUP(B1600,CREDITO_FINANCEIRO!A:G,4,FALSE)),"")</f>
        <v/>
      </c>
      <c r="G1600" s="120" t="e">
        <f>VLOOKUP(B1600,CREDITO_FINANCEIRO!A:G,6,FALSE)</f>
        <v>#N/A</v>
      </c>
      <c r="H1600" s="120" t="e">
        <f>VLOOKUP(B1600,CREDITO_FINANCEIRO!A:G,7,FALSE)</f>
        <v>#N/A</v>
      </c>
      <c r="I1600" s="91" t="e">
        <f>VLOOKUP(B1600,CREDITO_FINANCEIRO!A:K,10,FALSE)</f>
        <v>#N/A</v>
      </c>
      <c r="J1600" s="91" t="e">
        <f>VLOOKUP(B1600,CREDITO_FINANCEIRO!A:K,11,FALSE)</f>
        <v>#N/A</v>
      </c>
      <c r="K1600" s="91" t="e">
        <f>VLOOKUP(B1600,CREDITO_FINANCEIRO!A:L,12,FALSE)</f>
        <v>#N/A</v>
      </c>
      <c r="L1600" s="110" t="e">
        <f t="shared" si="240"/>
        <v>#N/A</v>
      </c>
      <c r="M1600" s="2" t="e">
        <f t="shared" si="241"/>
        <v>#N/A</v>
      </c>
      <c r="N1600" s="111" t="e">
        <f>VLOOKUP(Tabela4[[#This Row],[Proposta de Referência]],SIMP_CF!A:K,9,FALSE)</f>
        <v>#N/A</v>
      </c>
      <c r="O1600" s="111" t="e">
        <f>VLOOKUP(Tabela4[[#This Row],[Proposta de Referência]],SIMP_CF!A:K,8,FALSE)</f>
        <v>#N/A</v>
      </c>
      <c r="P1600" s="112" t="e">
        <f t="shared" si="242"/>
        <v>#N/A</v>
      </c>
      <c r="Q1600" s="112" t="e">
        <f t="shared" si="243"/>
        <v>#N/A</v>
      </c>
      <c r="R1600" t="e">
        <f t="shared" si="249"/>
        <v>#N/A</v>
      </c>
      <c r="S1600" s="108" t="e">
        <f t="shared" si="244"/>
        <v>#N/A</v>
      </c>
      <c r="T1600" s="108" t="e">
        <f t="shared" si="245"/>
        <v>#N/A</v>
      </c>
      <c r="U1600" s="110" t="e">
        <f t="shared" si="246"/>
        <v>#N/A</v>
      </c>
      <c r="V1600" t="e">
        <f t="shared" si="247"/>
        <v>#N/A</v>
      </c>
      <c r="W1600" t="str">
        <f t="shared" si="248"/>
        <v/>
      </c>
      <c r="X1600" s="24" t="str">
        <f>IFERROR(VLOOKUP(W1600,HOSPITAIS_COM_DIVIDAS!A:E,5,FALSE),"")</f>
        <v/>
      </c>
    </row>
    <row r="1601" spans="1:24" x14ac:dyDescent="0.25">
      <c r="A1601" s="52" t="str">
        <f>IFERROR((Tabela4[[#This Row],[Status da Proposta]]),"")</f>
        <v/>
      </c>
      <c r="B1601" s="121">
        <f>IFERROR((CREDITO_FINANCEIRO!A1601),"")</f>
        <v>0</v>
      </c>
      <c r="C1601" s="120" t="str">
        <f>IFERROR((VLOOKUP(B1601,CREDITO_FINANCEIRO!A:B,2,FALSE)),"")</f>
        <v/>
      </c>
      <c r="D1601" s="94" t="str">
        <f>IFERROR((VLOOKUP(B1601,CREDITO_FINANCEIRO!A:E,5,FALSE)),"")</f>
        <v/>
      </c>
      <c r="E1601" s="95" t="str">
        <f>IFERROR((VLOOKUP(B1601,CREDITO_FINANCEIRO!A:C,3,FALSE)),"")</f>
        <v/>
      </c>
      <c r="F1601" s="120" t="str">
        <f>IFERROR((VLOOKUP(B1601,CREDITO_FINANCEIRO!A:G,4,FALSE)),"")</f>
        <v/>
      </c>
      <c r="G1601" s="120" t="e">
        <f>VLOOKUP(B1601,CREDITO_FINANCEIRO!A:G,6,FALSE)</f>
        <v>#N/A</v>
      </c>
      <c r="H1601" s="120" t="e">
        <f>VLOOKUP(B1601,CREDITO_FINANCEIRO!A:G,7,FALSE)</f>
        <v>#N/A</v>
      </c>
      <c r="I1601" s="91" t="e">
        <f>VLOOKUP(B1601,CREDITO_FINANCEIRO!A:K,10,FALSE)</f>
        <v>#N/A</v>
      </c>
      <c r="J1601" s="91" t="e">
        <f>VLOOKUP(B1601,CREDITO_FINANCEIRO!A:K,11,FALSE)</f>
        <v>#N/A</v>
      </c>
      <c r="K1601" s="91" t="e">
        <f>VLOOKUP(B1601,CREDITO_FINANCEIRO!A:L,12,FALSE)</f>
        <v>#N/A</v>
      </c>
      <c r="L1601" s="110" t="e">
        <f t="shared" si="240"/>
        <v>#N/A</v>
      </c>
      <c r="M1601" s="2" t="e">
        <f t="shared" si="241"/>
        <v>#N/A</v>
      </c>
      <c r="N1601" s="111" t="e">
        <f>VLOOKUP(Tabela4[[#This Row],[Proposta de Referência]],SIMP_CF!A:K,9,FALSE)</f>
        <v>#N/A</v>
      </c>
      <c r="O1601" s="111" t="e">
        <f>VLOOKUP(Tabela4[[#This Row],[Proposta de Referência]],SIMP_CF!A:K,8,FALSE)</f>
        <v>#N/A</v>
      </c>
      <c r="P1601" s="112" t="e">
        <f t="shared" si="242"/>
        <v>#N/A</v>
      </c>
      <c r="Q1601" s="112" t="e">
        <f t="shared" si="243"/>
        <v>#N/A</v>
      </c>
      <c r="R1601" t="e">
        <f t="shared" si="249"/>
        <v>#N/A</v>
      </c>
      <c r="S1601" s="108" t="e">
        <f t="shared" si="244"/>
        <v>#N/A</v>
      </c>
      <c r="T1601" s="108" t="e">
        <f t="shared" si="245"/>
        <v>#N/A</v>
      </c>
      <c r="U1601" s="110" t="e">
        <f t="shared" si="246"/>
        <v>#N/A</v>
      </c>
      <c r="V1601" t="e">
        <f t="shared" si="247"/>
        <v>#N/A</v>
      </c>
      <c r="W1601" t="str">
        <f t="shared" si="248"/>
        <v/>
      </c>
      <c r="X1601" s="24" t="str">
        <f>IFERROR(VLOOKUP(W1601,HOSPITAIS_COM_DIVIDAS!A:E,5,FALSE),"")</f>
        <v/>
      </c>
    </row>
    <row r="1602" spans="1:24" x14ac:dyDescent="0.25">
      <c r="A1602" s="52" t="str">
        <f>IFERROR((Tabela4[[#This Row],[Status da Proposta]]),"")</f>
        <v/>
      </c>
      <c r="B1602" s="121">
        <f>IFERROR((CREDITO_FINANCEIRO!A1602),"")</f>
        <v>0</v>
      </c>
      <c r="C1602" s="120" t="str">
        <f>IFERROR((VLOOKUP(B1602,CREDITO_FINANCEIRO!A:B,2,FALSE)),"")</f>
        <v/>
      </c>
      <c r="D1602" s="94" t="str">
        <f>IFERROR((VLOOKUP(B1602,CREDITO_FINANCEIRO!A:E,5,FALSE)),"")</f>
        <v/>
      </c>
      <c r="E1602" s="95" t="str">
        <f>IFERROR((VLOOKUP(B1602,CREDITO_FINANCEIRO!A:C,3,FALSE)),"")</f>
        <v/>
      </c>
      <c r="F1602" s="120" t="str">
        <f>IFERROR((VLOOKUP(B1602,CREDITO_FINANCEIRO!A:G,4,FALSE)),"")</f>
        <v/>
      </c>
      <c r="G1602" s="120" t="e">
        <f>VLOOKUP(B1602,CREDITO_FINANCEIRO!A:G,6,FALSE)</f>
        <v>#N/A</v>
      </c>
      <c r="H1602" s="120" t="e">
        <f>VLOOKUP(B1602,CREDITO_FINANCEIRO!A:G,7,FALSE)</f>
        <v>#N/A</v>
      </c>
      <c r="I1602" s="91" t="e">
        <f>VLOOKUP(B1602,CREDITO_FINANCEIRO!A:K,10,FALSE)</f>
        <v>#N/A</v>
      </c>
      <c r="J1602" s="91" t="e">
        <f>VLOOKUP(B1602,CREDITO_FINANCEIRO!A:K,11,FALSE)</f>
        <v>#N/A</v>
      </c>
      <c r="K1602" s="91" t="e">
        <f>VLOOKUP(B1602,CREDITO_FINANCEIRO!A:L,12,FALSE)</f>
        <v>#N/A</v>
      </c>
      <c r="L1602" s="110" t="e">
        <f t="shared" ref="L1602:L1665" si="250">MAX(I1602:K1602)</f>
        <v>#N/A</v>
      </c>
      <c r="M1602" s="2" t="e">
        <f t="shared" ref="M1602:M1665" si="251">IF(((L1602)=0),"NÃO, POSSUI VALOR","SIM, POSSUI VALOR")</f>
        <v>#N/A</v>
      </c>
      <c r="N1602" s="111" t="e">
        <f>VLOOKUP(Tabela4[[#This Row],[Proposta de Referência]],SIMP_CF!A:K,9,FALSE)</f>
        <v>#N/A</v>
      </c>
      <c r="O1602" s="111" t="e">
        <f>VLOOKUP(Tabela4[[#This Row],[Proposta de Referência]],SIMP_CF!A:K,8,FALSE)</f>
        <v>#N/A</v>
      </c>
      <c r="P1602" s="112" t="e">
        <f t="shared" ref="P1602:P1665" si="252">O1602+N1602</f>
        <v>#N/A</v>
      </c>
      <c r="Q1602" s="112" t="e">
        <f t="shared" ref="Q1602:Q1665" si="253">P1602*12</f>
        <v>#N/A</v>
      </c>
      <c r="R1602" t="e">
        <f t="shared" si="249"/>
        <v>#N/A</v>
      </c>
      <c r="S1602" s="108" t="e">
        <f t="shared" ref="S1602:S1665" si="254">IF(L1602&gt;10000000,"Faixa I - 30%",IF(L1602&gt;=5000000,"Faixa II - 40%","Faixa III - 50%"))</f>
        <v>#N/A</v>
      </c>
      <c r="T1602" s="108" t="e">
        <f t="shared" ref="T1602:T1665" si="255">IF(L1602&gt;10000000,L1602*0.3,IF(L1602&gt;=5000000,L1602*0.4,L1602*0.5))</f>
        <v>#N/A</v>
      </c>
      <c r="U1602" s="110" t="e">
        <f t="shared" ref="U1602:U1665" si="256">T1602-P1602</f>
        <v>#N/A</v>
      </c>
      <c r="V1602" t="e">
        <f t="shared" ref="V1602:V1665" si="257">IF(OR(U1602&gt;=T1602,U1602&lt;0,T1602=0),"NÃO, ATENDEU O CRITÉRIO","SIM, ATENDEU O CRITÉRIO")</f>
        <v>#N/A</v>
      </c>
      <c r="W1602" t="str">
        <f t="shared" ref="W1602:W1665" si="258">LEFT(D1602,8)</f>
        <v/>
      </c>
      <c r="X1602" s="24" t="str">
        <f>IFERROR(VLOOKUP(W1602,HOSPITAIS_COM_DIVIDAS!A:E,5,FALSE),"")</f>
        <v/>
      </c>
    </row>
    <row r="1603" spans="1:24" x14ac:dyDescent="0.25">
      <c r="A1603" s="52" t="str">
        <f>IFERROR((Tabela4[[#This Row],[Status da Proposta]]),"")</f>
        <v/>
      </c>
      <c r="B1603" s="121">
        <f>IFERROR((CREDITO_FINANCEIRO!A1603),"")</f>
        <v>0</v>
      </c>
      <c r="C1603" s="120" t="str">
        <f>IFERROR((VLOOKUP(B1603,CREDITO_FINANCEIRO!A:B,2,FALSE)),"")</f>
        <v/>
      </c>
      <c r="D1603" s="94" t="str">
        <f>IFERROR((VLOOKUP(B1603,CREDITO_FINANCEIRO!A:E,5,FALSE)),"")</f>
        <v/>
      </c>
      <c r="E1603" s="95" t="str">
        <f>IFERROR((VLOOKUP(B1603,CREDITO_FINANCEIRO!A:C,3,FALSE)),"")</f>
        <v/>
      </c>
      <c r="F1603" s="120" t="str">
        <f>IFERROR((VLOOKUP(B1603,CREDITO_FINANCEIRO!A:G,4,FALSE)),"")</f>
        <v/>
      </c>
      <c r="G1603" s="120" t="e">
        <f>VLOOKUP(B1603,CREDITO_FINANCEIRO!A:G,6,FALSE)</f>
        <v>#N/A</v>
      </c>
      <c r="H1603" s="120" t="e">
        <f>VLOOKUP(B1603,CREDITO_FINANCEIRO!A:G,7,FALSE)</f>
        <v>#N/A</v>
      </c>
      <c r="I1603" s="91" t="e">
        <f>VLOOKUP(B1603,CREDITO_FINANCEIRO!A:K,10,FALSE)</f>
        <v>#N/A</v>
      </c>
      <c r="J1603" s="91" t="e">
        <f>VLOOKUP(B1603,CREDITO_FINANCEIRO!A:K,11,FALSE)</f>
        <v>#N/A</v>
      </c>
      <c r="K1603" s="91" t="e">
        <f>VLOOKUP(B1603,CREDITO_FINANCEIRO!A:L,12,FALSE)</f>
        <v>#N/A</v>
      </c>
      <c r="L1603" s="110" t="e">
        <f t="shared" si="250"/>
        <v>#N/A</v>
      </c>
      <c r="M1603" s="2" t="e">
        <f t="shared" si="251"/>
        <v>#N/A</v>
      </c>
      <c r="N1603" s="111" t="e">
        <f>VLOOKUP(Tabela4[[#This Row],[Proposta de Referência]],SIMP_CF!A:K,9,FALSE)</f>
        <v>#N/A</v>
      </c>
      <c r="O1603" s="111" t="e">
        <f>VLOOKUP(Tabela4[[#This Row],[Proposta de Referência]],SIMP_CF!A:K,8,FALSE)</f>
        <v>#N/A</v>
      </c>
      <c r="P1603" s="112" t="e">
        <f t="shared" si="252"/>
        <v>#N/A</v>
      </c>
      <c r="Q1603" s="112" t="e">
        <f t="shared" si="253"/>
        <v>#N/A</v>
      </c>
      <c r="R1603" t="e">
        <f t="shared" ref="R1603:R1666" si="259">IF(P1603&gt;=100000,"SIM, POSSUI VALOR ACIMA DE R$100.000,00","NÃO, POSSUI VALOR NECESSÁRIO")</f>
        <v>#N/A</v>
      </c>
      <c r="S1603" s="108" t="e">
        <f t="shared" si="254"/>
        <v>#N/A</v>
      </c>
      <c r="T1603" s="108" t="e">
        <f t="shared" si="255"/>
        <v>#N/A</v>
      </c>
      <c r="U1603" s="110" t="e">
        <f t="shared" si="256"/>
        <v>#N/A</v>
      </c>
      <c r="V1603" t="e">
        <f t="shared" si="257"/>
        <v>#N/A</v>
      </c>
      <c r="W1603" t="str">
        <f t="shared" si="258"/>
        <v/>
      </c>
      <c r="X1603" s="24" t="str">
        <f>IFERROR(VLOOKUP(W1603,HOSPITAIS_COM_DIVIDAS!A:E,5,FALSE),"")</f>
        <v/>
      </c>
    </row>
    <row r="1604" spans="1:24" x14ac:dyDescent="0.25">
      <c r="A1604" s="52" t="str">
        <f>IFERROR((Tabela4[[#This Row],[Status da Proposta]]),"")</f>
        <v/>
      </c>
      <c r="B1604" s="121">
        <f>IFERROR((CREDITO_FINANCEIRO!A1604),"")</f>
        <v>0</v>
      </c>
      <c r="C1604" s="120" t="str">
        <f>IFERROR((VLOOKUP(B1604,CREDITO_FINANCEIRO!A:B,2,FALSE)),"")</f>
        <v/>
      </c>
      <c r="D1604" s="94" t="str">
        <f>IFERROR((VLOOKUP(B1604,CREDITO_FINANCEIRO!A:E,5,FALSE)),"")</f>
        <v/>
      </c>
      <c r="E1604" s="95" t="str">
        <f>IFERROR((VLOOKUP(B1604,CREDITO_FINANCEIRO!A:C,3,FALSE)),"")</f>
        <v/>
      </c>
      <c r="F1604" s="120" t="str">
        <f>IFERROR((VLOOKUP(B1604,CREDITO_FINANCEIRO!A:G,4,FALSE)),"")</f>
        <v/>
      </c>
      <c r="G1604" s="120" t="e">
        <f>VLOOKUP(B1604,CREDITO_FINANCEIRO!A:G,6,FALSE)</f>
        <v>#N/A</v>
      </c>
      <c r="H1604" s="120" t="e">
        <f>VLOOKUP(B1604,CREDITO_FINANCEIRO!A:G,7,FALSE)</f>
        <v>#N/A</v>
      </c>
      <c r="I1604" s="91" t="e">
        <f>VLOOKUP(B1604,CREDITO_FINANCEIRO!A:K,10,FALSE)</f>
        <v>#N/A</v>
      </c>
      <c r="J1604" s="91" t="e">
        <f>VLOOKUP(B1604,CREDITO_FINANCEIRO!A:K,11,FALSE)</f>
        <v>#N/A</v>
      </c>
      <c r="K1604" s="91" t="e">
        <f>VLOOKUP(B1604,CREDITO_FINANCEIRO!A:L,12,FALSE)</f>
        <v>#N/A</v>
      </c>
      <c r="L1604" s="110" t="e">
        <f t="shared" si="250"/>
        <v>#N/A</v>
      </c>
      <c r="M1604" s="2" t="e">
        <f t="shared" si="251"/>
        <v>#N/A</v>
      </c>
      <c r="N1604" s="111" t="e">
        <f>VLOOKUP(Tabela4[[#This Row],[Proposta de Referência]],SIMP_CF!A:K,9,FALSE)</f>
        <v>#N/A</v>
      </c>
      <c r="O1604" s="111" t="e">
        <f>VLOOKUP(Tabela4[[#This Row],[Proposta de Referência]],SIMP_CF!A:K,8,FALSE)</f>
        <v>#N/A</v>
      </c>
      <c r="P1604" s="112" t="e">
        <f t="shared" si="252"/>
        <v>#N/A</v>
      </c>
      <c r="Q1604" s="112" t="e">
        <f t="shared" si="253"/>
        <v>#N/A</v>
      </c>
      <c r="R1604" t="e">
        <f t="shared" si="259"/>
        <v>#N/A</v>
      </c>
      <c r="S1604" s="108" t="e">
        <f t="shared" si="254"/>
        <v>#N/A</v>
      </c>
      <c r="T1604" s="108" t="e">
        <f t="shared" si="255"/>
        <v>#N/A</v>
      </c>
      <c r="U1604" s="110" t="e">
        <f t="shared" si="256"/>
        <v>#N/A</v>
      </c>
      <c r="V1604" t="e">
        <f t="shared" si="257"/>
        <v>#N/A</v>
      </c>
      <c r="W1604" t="str">
        <f t="shared" si="258"/>
        <v/>
      </c>
      <c r="X1604" s="24" t="str">
        <f>IFERROR(VLOOKUP(W1604,HOSPITAIS_COM_DIVIDAS!A:E,5,FALSE),"")</f>
        <v/>
      </c>
    </row>
    <row r="1605" spans="1:24" x14ac:dyDescent="0.25">
      <c r="A1605" s="52" t="str">
        <f>IFERROR((Tabela4[[#This Row],[Status da Proposta]]),"")</f>
        <v/>
      </c>
      <c r="B1605" s="121">
        <f>IFERROR((CREDITO_FINANCEIRO!A1605),"")</f>
        <v>0</v>
      </c>
      <c r="C1605" s="120" t="str">
        <f>IFERROR((VLOOKUP(B1605,CREDITO_FINANCEIRO!A:B,2,FALSE)),"")</f>
        <v/>
      </c>
      <c r="D1605" s="94" t="str">
        <f>IFERROR((VLOOKUP(B1605,CREDITO_FINANCEIRO!A:E,5,FALSE)),"")</f>
        <v/>
      </c>
      <c r="E1605" s="95" t="str">
        <f>IFERROR((VLOOKUP(B1605,CREDITO_FINANCEIRO!A:C,3,FALSE)),"")</f>
        <v/>
      </c>
      <c r="F1605" s="120" t="str">
        <f>IFERROR((VLOOKUP(B1605,CREDITO_FINANCEIRO!A:G,4,FALSE)),"")</f>
        <v/>
      </c>
      <c r="G1605" s="120" t="e">
        <f>VLOOKUP(B1605,CREDITO_FINANCEIRO!A:G,6,FALSE)</f>
        <v>#N/A</v>
      </c>
      <c r="H1605" s="120" t="e">
        <f>VLOOKUP(B1605,CREDITO_FINANCEIRO!A:G,7,FALSE)</f>
        <v>#N/A</v>
      </c>
      <c r="I1605" s="91" t="e">
        <f>VLOOKUP(B1605,CREDITO_FINANCEIRO!A:K,10,FALSE)</f>
        <v>#N/A</v>
      </c>
      <c r="J1605" s="91" t="e">
        <f>VLOOKUP(B1605,CREDITO_FINANCEIRO!A:K,11,FALSE)</f>
        <v>#N/A</v>
      </c>
      <c r="K1605" s="91" t="e">
        <f>VLOOKUP(B1605,CREDITO_FINANCEIRO!A:L,12,FALSE)</f>
        <v>#N/A</v>
      </c>
      <c r="L1605" s="110" t="e">
        <f t="shared" si="250"/>
        <v>#N/A</v>
      </c>
      <c r="M1605" s="2" t="e">
        <f t="shared" si="251"/>
        <v>#N/A</v>
      </c>
      <c r="N1605" s="111" t="e">
        <f>VLOOKUP(Tabela4[[#This Row],[Proposta de Referência]],SIMP_CF!A:K,9,FALSE)</f>
        <v>#N/A</v>
      </c>
      <c r="O1605" s="111" t="e">
        <f>VLOOKUP(Tabela4[[#This Row],[Proposta de Referência]],SIMP_CF!A:K,8,FALSE)</f>
        <v>#N/A</v>
      </c>
      <c r="P1605" s="112" t="e">
        <f t="shared" si="252"/>
        <v>#N/A</v>
      </c>
      <c r="Q1605" s="112" t="e">
        <f t="shared" si="253"/>
        <v>#N/A</v>
      </c>
      <c r="R1605" t="e">
        <f t="shared" si="259"/>
        <v>#N/A</v>
      </c>
      <c r="S1605" s="108" t="e">
        <f t="shared" si="254"/>
        <v>#N/A</v>
      </c>
      <c r="T1605" s="108" t="e">
        <f t="shared" si="255"/>
        <v>#N/A</v>
      </c>
      <c r="U1605" s="110" t="e">
        <f t="shared" si="256"/>
        <v>#N/A</v>
      </c>
      <c r="V1605" t="e">
        <f t="shared" si="257"/>
        <v>#N/A</v>
      </c>
      <c r="W1605" t="str">
        <f t="shared" si="258"/>
        <v/>
      </c>
      <c r="X1605" s="24" t="str">
        <f>IFERROR(VLOOKUP(W1605,HOSPITAIS_COM_DIVIDAS!A:E,5,FALSE),"")</f>
        <v/>
      </c>
    </row>
    <row r="1606" spans="1:24" x14ac:dyDescent="0.25">
      <c r="A1606" s="52" t="str">
        <f>IFERROR((Tabela4[[#This Row],[Status da Proposta]]),"")</f>
        <v/>
      </c>
      <c r="B1606" s="121">
        <f>IFERROR((CREDITO_FINANCEIRO!A1606),"")</f>
        <v>0</v>
      </c>
      <c r="C1606" s="120" t="str">
        <f>IFERROR((VLOOKUP(B1606,CREDITO_FINANCEIRO!A:B,2,FALSE)),"")</f>
        <v/>
      </c>
      <c r="D1606" s="94" t="str">
        <f>IFERROR((VLOOKUP(B1606,CREDITO_FINANCEIRO!A:E,5,FALSE)),"")</f>
        <v/>
      </c>
      <c r="E1606" s="95" t="str">
        <f>IFERROR((VLOOKUP(B1606,CREDITO_FINANCEIRO!A:C,3,FALSE)),"")</f>
        <v/>
      </c>
      <c r="F1606" s="120" t="str">
        <f>IFERROR((VLOOKUP(B1606,CREDITO_FINANCEIRO!A:G,4,FALSE)),"")</f>
        <v/>
      </c>
      <c r="G1606" s="120" t="e">
        <f>VLOOKUP(B1606,CREDITO_FINANCEIRO!A:G,6,FALSE)</f>
        <v>#N/A</v>
      </c>
      <c r="H1606" s="120" t="e">
        <f>VLOOKUP(B1606,CREDITO_FINANCEIRO!A:G,7,FALSE)</f>
        <v>#N/A</v>
      </c>
      <c r="I1606" s="91" t="e">
        <f>VLOOKUP(B1606,CREDITO_FINANCEIRO!A:K,10,FALSE)</f>
        <v>#N/A</v>
      </c>
      <c r="J1606" s="91" t="e">
        <f>VLOOKUP(B1606,CREDITO_FINANCEIRO!A:K,11,FALSE)</f>
        <v>#N/A</v>
      </c>
      <c r="K1606" s="91" t="e">
        <f>VLOOKUP(B1606,CREDITO_FINANCEIRO!A:L,12,FALSE)</f>
        <v>#N/A</v>
      </c>
      <c r="L1606" s="110" t="e">
        <f t="shared" si="250"/>
        <v>#N/A</v>
      </c>
      <c r="M1606" s="2" t="e">
        <f t="shared" si="251"/>
        <v>#N/A</v>
      </c>
      <c r="N1606" s="111" t="e">
        <f>VLOOKUP(Tabela4[[#This Row],[Proposta de Referência]],SIMP_CF!A:K,9,FALSE)</f>
        <v>#N/A</v>
      </c>
      <c r="O1606" s="111" t="e">
        <f>VLOOKUP(Tabela4[[#This Row],[Proposta de Referência]],SIMP_CF!A:K,8,FALSE)</f>
        <v>#N/A</v>
      </c>
      <c r="P1606" s="112" t="e">
        <f t="shared" si="252"/>
        <v>#N/A</v>
      </c>
      <c r="Q1606" s="112" t="e">
        <f t="shared" si="253"/>
        <v>#N/A</v>
      </c>
      <c r="R1606" t="e">
        <f t="shared" si="259"/>
        <v>#N/A</v>
      </c>
      <c r="S1606" s="108" t="e">
        <f t="shared" si="254"/>
        <v>#N/A</v>
      </c>
      <c r="T1606" s="108" t="e">
        <f t="shared" si="255"/>
        <v>#N/A</v>
      </c>
      <c r="U1606" s="110" t="e">
        <f t="shared" si="256"/>
        <v>#N/A</v>
      </c>
      <c r="V1606" t="e">
        <f t="shared" si="257"/>
        <v>#N/A</v>
      </c>
      <c r="W1606" t="str">
        <f t="shared" si="258"/>
        <v/>
      </c>
      <c r="X1606" s="24" t="str">
        <f>IFERROR(VLOOKUP(W1606,HOSPITAIS_COM_DIVIDAS!A:E,5,FALSE),"")</f>
        <v/>
      </c>
    </row>
    <row r="1607" spans="1:24" x14ac:dyDescent="0.25">
      <c r="A1607" s="52" t="str">
        <f>IFERROR((Tabela4[[#This Row],[Status da Proposta]]),"")</f>
        <v/>
      </c>
      <c r="B1607" s="121">
        <f>IFERROR((CREDITO_FINANCEIRO!A1607),"")</f>
        <v>0</v>
      </c>
      <c r="C1607" s="120" t="str">
        <f>IFERROR((VLOOKUP(B1607,CREDITO_FINANCEIRO!A:B,2,FALSE)),"")</f>
        <v/>
      </c>
      <c r="D1607" s="94" t="str">
        <f>IFERROR((VLOOKUP(B1607,CREDITO_FINANCEIRO!A:E,5,FALSE)),"")</f>
        <v/>
      </c>
      <c r="E1607" s="95" t="str">
        <f>IFERROR((VLOOKUP(B1607,CREDITO_FINANCEIRO!A:C,3,FALSE)),"")</f>
        <v/>
      </c>
      <c r="F1607" s="120" t="str">
        <f>IFERROR((VLOOKUP(B1607,CREDITO_FINANCEIRO!A:G,4,FALSE)),"")</f>
        <v/>
      </c>
      <c r="G1607" s="120" t="e">
        <f>VLOOKUP(B1607,CREDITO_FINANCEIRO!A:G,6,FALSE)</f>
        <v>#N/A</v>
      </c>
      <c r="H1607" s="120" t="e">
        <f>VLOOKUP(B1607,CREDITO_FINANCEIRO!A:G,7,FALSE)</f>
        <v>#N/A</v>
      </c>
      <c r="I1607" s="91" t="e">
        <f>VLOOKUP(B1607,CREDITO_FINANCEIRO!A:K,10,FALSE)</f>
        <v>#N/A</v>
      </c>
      <c r="J1607" s="91" t="e">
        <f>VLOOKUP(B1607,CREDITO_FINANCEIRO!A:K,11,FALSE)</f>
        <v>#N/A</v>
      </c>
      <c r="K1607" s="91" t="e">
        <f>VLOOKUP(B1607,CREDITO_FINANCEIRO!A:L,12,FALSE)</f>
        <v>#N/A</v>
      </c>
      <c r="L1607" s="110" t="e">
        <f t="shared" si="250"/>
        <v>#N/A</v>
      </c>
      <c r="M1607" s="2" t="e">
        <f t="shared" si="251"/>
        <v>#N/A</v>
      </c>
      <c r="N1607" s="111" t="e">
        <f>VLOOKUP(Tabela4[[#This Row],[Proposta de Referência]],SIMP_CF!A:K,9,FALSE)</f>
        <v>#N/A</v>
      </c>
      <c r="O1607" s="111" t="e">
        <f>VLOOKUP(Tabela4[[#This Row],[Proposta de Referência]],SIMP_CF!A:K,8,FALSE)</f>
        <v>#N/A</v>
      </c>
      <c r="P1607" s="112" t="e">
        <f t="shared" si="252"/>
        <v>#N/A</v>
      </c>
      <c r="Q1607" s="112" t="e">
        <f t="shared" si="253"/>
        <v>#N/A</v>
      </c>
      <c r="R1607" t="e">
        <f t="shared" si="259"/>
        <v>#N/A</v>
      </c>
      <c r="S1607" s="108" t="e">
        <f t="shared" si="254"/>
        <v>#N/A</v>
      </c>
      <c r="T1607" s="108" t="e">
        <f t="shared" si="255"/>
        <v>#N/A</v>
      </c>
      <c r="U1607" s="110" t="e">
        <f t="shared" si="256"/>
        <v>#N/A</v>
      </c>
      <c r="V1607" t="e">
        <f t="shared" si="257"/>
        <v>#N/A</v>
      </c>
      <c r="W1607" t="str">
        <f t="shared" si="258"/>
        <v/>
      </c>
      <c r="X1607" s="24" t="str">
        <f>IFERROR(VLOOKUP(W1607,HOSPITAIS_COM_DIVIDAS!A:E,5,FALSE),"")</f>
        <v/>
      </c>
    </row>
    <row r="1608" spans="1:24" x14ac:dyDescent="0.25">
      <c r="A1608" s="52" t="str">
        <f>IFERROR((Tabela4[[#This Row],[Status da Proposta]]),"")</f>
        <v/>
      </c>
      <c r="B1608" s="121">
        <f>IFERROR((CREDITO_FINANCEIRO!A1608),"")</f>
        <v>0</v>
      </c>
      <c r="C1608" s="120" t="str">
        <f>IFERROR((VLOOKUP(B1608,CREDITO_FINANCEIRO!A:B,2,FALSE)),"")</f>
        <v/>
      </c>
      <c r="D1608" s="94" t="str">
        <f>IFERROR((VLOOKUP(B1608,CREDITO_FINANCEIRO!A:E,5,FALSE)),"")</f>
        <v/>
      </c>
      <c r="E1608" s="95" t="str">
        <f>IFERROR((VLOOKUP(B1608,CREDITO_FINANCEIRO!A:C,3,FALSE)),"")</f>
        <v/>
      </c>
      <c r="F1608" s="120" t="str">
        <f>IFERROR((VLOOKUP(B1608,CREDITO_FINANCEIRO!A:G,4,FALSE)),"")</f>
        <v/>
      </c>
      <c r="G1608" s="120" t="e">
        <f>VLOOKUP(B1608,CREDITO_FINANCEIRO!A:G,6,FALSE)</f>
        <v>#N/A</v>
      </c>
      <c r="H1608" s="120" t="e">
        <f>VLOOKUP(B1608,CREDITO_FINANCEIRO!A:G,7,FALSE)</f>
        <v>#N/A</v>
      </c>
      <c r="I1608" s="91" t="e">
        <f>VLOOKUP(B1608,CREDITO_FINANCEIRO!A:K,10,FALSE)</f>
        <v>#N/A</v>
      </c>
      <c r="J1608" s="91" t="e">
        <f>VLOOKUP(B1608,CREDITO_FINANCEIRO!A:K,11,FALSE)</f>
        <v>#N/A</v>
      </c>
      <c r="K1608" s="91" t="e">
        <f>VLOOKUP(B1608,CREDITO_FINANCEIRO!A:L,12,FALSE)</f>
        <v>#N/A</v>
      </c>
      <c r="L1608" s="110" t="e">
        <f t="shared" si="250"/>
        <v>#N/A</v>
      </c>
      <c r="M1608" s="2" t="e">
        <f t="shared" si="251"/>
        <v>#N/A</v>
      </c>
      <c r="N1608" s="111" t="e">
        <f>VLOOKUP(Tabela4[[#This Row],[Proposta de Referência]],SIMP_CF!A:K,9,FALSE)</f>
        <v>#N/A</v>
      </c>
      <c r="O1608" s="111" t="e">
        <f>VLOOKUP(Tabela4[[#This Row],[Proposta de Referência]],SIMP_CF!A:K,8,FALSE)</f>
        <v>#N/A</v>
      </c>
      <c r="P1608" s="112" t="e">
        <f t="shared" si="252"/>
        <v>#N/A</v>
      </c>
      <c r="Q1608" s="112" t="e">
        <f t="shared" si="253"/>
        <v>#N/A</v>
      </c>
      <c r="R1608" t="e">
        <f t="shared" si="259"/>
        <v>#N/A</v>
      </c>
      <c r="S1608" s="108" t="e">
        <f t="shared" si="254"/>
        <v>#N/A</v>
      </c>
      <c r="T1608" s="108" t="e">
        <f t="shared" si="255"/>
        <v>#N/A</v>
      </c>
      <c r="U1608" s="110" t="e">
        <f t="shared" si="256"/>
        <v>#N/A</v>
      </c>
      <c r="V1608" t="e">
        <f t="shared" si="257"/>
        <v>#N/A</v>
      </c>
      <c r="W1608" t="str">
        <f t="shared" si="258"/>
        <v/>
      </c>
      <c r="X1608" s="24" t="str">
        <f>IFERROR(VLOOKUP(W1608,HOSPITAIS_COM_DIVIDAS!A:E,5,FALSE),"")</f>
        <v/>
      </c>
    </row>
    <row r="1609" spans="1:24" x14ac:dyDescent="0.25">
      <c r="A1609" s="52" t="str">
        <f>IFERROR((Tabela4[[#This Row],[Status da Proposta]]),"")</f>
        <v/>
      </c>
      <c r="B1609" s="121">
        <f>IFERROR((CREDITO_FINANCEIRO!A1609),"")</f>
        <v>0</v>
      </c>
      <c r="C1609" s="120" t="str">
        <f>IFERROR((VLOOKUP(B1609,CREDITO_FINANCEIRO!A:B,2,FALSE)),"")</f>
        <v/>
      </c>
      <c r="D1609" s="94" t="str">
        <f>IFERROR((VLOOKUP(B1609,CREDITO_FINANCEIRO!A:E,5,FALSE)),"")</f>
        <v/>
      </c>
      <c r="E1609" s="95" t="str">
        <f>IFERROR((VLOOKUP(B1609,CREDITO_FINANCEIRO!A:C,3,FALSE)),"")</f>
        <v/>
      </c>
      <c r="F1609" s="120" t="str">
        <f>IFERROR((VLOOKUP(B1609,CREDITO_FINANCEIRO!A:G,4,FALSE)),"")</f>
        <v/>
      </c>
      <c r="G1609" s="120" t="e">
        <f>VLOOKUP(B1609,CREDITO_FINANCEIRO!A:G,6,FALSE)</f>
        <v>#N/A</v>
      </c>
      <c r="H1609" s="120" t="e">
        <f>VLOOKUP(B1609,CREDITO_FINANCEIRO!A:G,7,FALSE)</f>
        <v>#N/A</v>
      </c>
      <c r="I1609" s="91" t="e">
        <f>VLOOKUP(B1609,CREDITO_FINANCEIRO!A:K,10,FALSE)</f>
        <v>#N/A</v>
      </c>
      <c r="J1609" s="91" t="e">
        <f>VLOOKUP(B1609,CREDITO_FINANCEIRO!A:K,11,FALSE)</f>
        <v>#N/A</v>
      </c>
      <c r="K1609" s="91" t="e">
        <f>VLOOKUP(B1609,CREDITO_FINANCEIRO!A:L,12,FALSE)</f>
        <v>#N/A</v>
      </c>
      <c r="L1609" s="110" t="e">
        <f t="shared" si="250"/>
        <v>#N/A</v>
      </c>
      <c r="M1609" s="2" t="e">
        <f t="shared" si="251"/>
        <v>#N/A</v>
      </c>
      <c r="N1609" s="111" t="e">
        <f>VLOOKUP(Tabela4[[#This Row],[Proposta de Referência]],SIMP_CF!A:K,9,FALSE)</f>
        <v>#N/A</v>
      </c>
      <c r="O1609" s="111" t="e">
        <f>VLOOKUP(Tabela4[[#This Row],[Proposta de Referência]],SIMP_CF!A:K,8,FALSE)</f>
        <v>#N/A</v>
      </c>
      <c r="P1609" s="112" t="e">
        <f t="shared" si="252"/>
        <v>#N/A</v>
      </c>
      <c r="Q1609" s="112" t="e">
        <f t="shared" si="253"/>
        <v>#N/A</v>
      </c>
      <c r="R1609" t="e">
        <f t="shared" si="259"/>
        <v>#N/A</v>
      </c>
      <c r="S1609" s="108" t="e">
        <f t="shared" si="254"/>
        <v>#N/A</v>
      </c>
      <c r="T1609" s="108" t="e">
        <f t="shared" si="255"/>
        <v>#N/A</v>
      </c>
      <c r="U1609" s="110" t="e">
        <f t="shared" si="256"/>
        <v>#N/A</v>
      </c>
      <c r="V1609" t="e">
        <f t="shared" si="257"/>
        <v>#N/A</v>
      </c>
      <c r="W1609" t="str">
        <f t="shared" si="258"/>
        <v/>
      </c>
      <c r="X1609" s="24" t="str">
        <f>IFERROR(VLOOKUP(W1609,HOSPITAIS_COM_DIVIDAS!A:E,5,FALSE),"")</f>
        <v/>
      </c>
    </row>
    <row r="1610" spans="1:24" x14ac:dyDescent="0.25">
      <c r="A1610" s="52" t="str">
        <f>IFERROR((Tabela4[[#This Row],[Status da Proposta]]),"")</f>
        <v/>
      </c>
      <c r="B1610" s="121">
        <f>IFERROR((CREDITO_FINANCEIRO!A1610),"")</f>
        <v>0</v>
      </c>
      <c r="C1610" s="120" t="str">
        <f>IFERROR((VLOOKUP(B1610,CREDITO_FINANCEIRO!A:B,2,FALSE)),"")</f>
        <v/>
      </c>
      <c r="D1610" s="94" t="str">
        <f>IFERROR((VLOOKUP(B1610,CREDITO_FINANCEIRO!A:E,5,FALSE)),"")</f>
        <v/>
      </c>
      <c r="E1610" s="95" t="str">
        <f>IFERROR((VLOOKUP(B1610,CREDITO_FINANCEIRO!A:C,3,FALSE)),"")</f>
        <v/>
      </c>
      <c r="F1610" s="120" t="str">
        <f>IFERROR((VLOOKUP(B1610,CREDITO_FINANCEIRO!A:G,4,FALSE)),"")</f>
        <v/>
      </c>
      <c r="G1610" s="120" t="e">
        <f>VLOOKUP(B1610,CREDITO_FINANCEIRO!A:G,6,FALSE)</f>
        <v>#N/A</v>
      </c>
      <c r="H1610" s="120" t="e">
        <f>VLOOKUP(B1610,CREDITO_FINANCEIRO!A:G,7,FALSE)</f>
        <v>#N/A</v>
      </c>
      <c r="I1610" s="91" t="e">
        <f>VLOOKUP(B1610,CREDITO_FINANCEIRO!A:K,10,FALSE)</f>
        <v>#N/A</v>
      </c>
      <c r="J1610" s="91" t="e">
        <f>VLOOKUP(B1610,CREDITO_FINANCEIRO!A:K,11,FALSE)</f>
        <v>#N/A</v>
      </c>
      <c r="K1610" s="91" t="e">
        <f>VLOOKUP(B1610,CREDITO_FINANCEIRO!A:L,12,FALSE)</f>
        <v>#N/A</v>
      </c>
      <c r="L1610" s="110" t="e">
        <f t="shared" si="250"/>
        <v>#N/A</v>
      </c>
      <c r="M1610" s="2" t="e">
        <f t="shared" si="251"/>
        <v>#N/A</v>
      </c>
      <c r="N1610" s="111" t="e">
        <f>VLOOKUP(Tabela4[[#This Row],[Proposta de Referência]],SIMP_CF!A:K,9,FALSE)</f>
        <v>#N/A</v>
      </c>
      <c r="O1610" s="111" t="e">
        <f>VLOOKUP(Tabela4[[#This Row],[Proposta de Referência]],SIMP_CF!A:K,8,FALSE)</f>
        <v>#N/A</v>
      </c>
      <c r="P1610" s="112" t="e">
        <f t="shared" si="252"/>
        <v>#N/A</v>
      </c>
      <c r="Q1610" s="112" t="e">
        <f t="shared" si="253"/>
        <v>#N/A</v>
      </c>
      <c r="R1610" t="e">
        <f t="shared" si="259"/>
        <v>#N/A</v>
      </c>
      <c r="S1610" s="108" t="e">
        <f t="shared" si="254"/>
        <v>#N/A</v>
      </c>
      <c r="T1610" s="108" t="e">
        <f t="shared" si="255"/>
        <v>#N/A</v>
      </c>
      <c r="U1610" s="110" t="e">
        <f t="shared" si="256"/>
        <v>#N/A</v>
      </c>
      <c r="V1610" t="e">
        <f t="shared" si="257"/>
        <v>#N/A</v>
      </c>
      <c r="W1610" t="str">
        <f t="shared" si="258"/>
        <v/>
      </c>
      <c r="X1610" s="24" t="str">
        <f>IFERROR(VLOOKUP(W1610,HOSPITAIS_COM_DIVIDAS!A:E,5,FALSE),"")</f>
        <v/>
      </c>
    </row>
    <row r="1611" spans="1:24" x14ac:dyDescent="0.25">
      <c r="A1611" s="52" t="str">
        <f>IFERROR((Tabela4[[#This Row],[Status da Proposta]]),"")</f>
        <v/>
      </c>
      <c r="B1611" s="121">
        <f>IFERROR((CREDITO_FINANCEIRO!A1611),"")</f>
        <v>0</v>
      </c>
      <c r="C1611" s="120" t="str">
        <f>IFERROR((VLOOKUP(B1611,CREDITO_FINANCEIRO!A:B,2,FALSE)),"")</f>
        <v/>
      </c>
      <c r="D1611" s="94" t="str">
        <f>IFERROR((VLOOKUP(B1611,CREDITO_FINANCEIRO!A:E,5,FALSE)),"")</f>
        <v/>
      </c>
      <c r="E1611" s="95" t="str">
        <f>IFERROR((VLOOKUP(B1611,CREDITO_FINANCEIRO!A:C,3,FALSE)),"")</f>
        <v/>
      </c>
      <c r="F1611" s="120" t="str">
        <f>IFERROR((VLOOKUP(B1611,CREDITO_FINANCEIRO!A:G,4,FALSE)),"")</f>
        <v/>
      </c>
      <c r="G1611" s="120" t="e">
        <f>VLOOKUP(B1611,CREDITO_FINANCEIRO!A:G,6,FALSE)</f>
        <v>#N/A</v>
      </c>
      <c r="H1611" s="120" t="e">
        <f>VLOOKUP(B1611,CREDITO_FINANCEIRO!A:G,7,FALSE)</f>
        <v>#N/A</v>
      </c>
      <c r="I1611" s="91" t="e">
        <f>VLOOKUP(B1611,CREDITO_FINANCEIRO!A:K,10,FALSE)</f>
        <v>#N/A</v>
      </c>
      <c r="J1611" s="91" t="e">
        <f>VLOOKUP(B1611,CREDITO_FINANCEIRO!A:K,11,FALSE)</f>
        <v>#N/A</v>
      </c>
      <c r="K1611" s="91" t="e">
        <f>VLOOKUP(B1611,CREDITO_FINANCEIRO!A:L,12,FALSE)</f>
        <v>#N/A</v>
      </c>
      <c r="L1611" s="110" t="e">
        <f t="shared" si="250"/>
        <v>#N/A</v>
      </c>
      <c r="M1611" s="2" t="e">
        <f t="shared" si="251"/>
        <v>#N/A</v>
      </c>
      <c r="N1611" s="111" t="e">
        <f>VLOOKUP(Tabela4[[#This Row],[Proposta de Referência]],SIMP_CF!A:K,9,FALSE)</f>
        <v>#N/A</v>
      </c>
      <c r="O1611" s="111" t="e">
        <f>VLOOKUP(Tabela4[[#This Row],[Proposta de Referência]],SIMP_CF!A:K,8,FALSE)</f>
        <v>#N/A</v>
      </c>
      <c r="P1611" s="112" t="e">
        <f t="shared" si="252"/>
        <v>#N/A</v>
      </c>
      <c r="Q1611" s="112" t="e">
        <f t="shared" si="253"/>
        <v>#N/A</v>
      </c>
      <c r="R1611" t="e">
        <f t="shared" si="259"/>
        <v>#N/A</v>
      </c>
      <c r="S1611" s="108" t="e">
        <f t="shared" si="254"/>
        <v>#N/A</v>
      </c>
      <c r="T1611" s="108" t="e">
        <f t="shared" si="255"/>
        <v>#N/A</v>
      </c>
      <c r="U1611" s="110" t="e">
        <f t="shared" si="256"/>
        <v>#N/A</v>
      </c>
      <c r="V1611" t="e">
        <f t="shared" si="257"/>
        <v>#N/A</v>
      </c>
      <c r="W1611" t="str">
        <f t="shared" si="258"/>
        <v/>
      </c>
      <c r="X1611" s="24" t="str">
        <f>IFERROR(VLOOKUP(W1611,HOSPITAIS_COM_DIVIDAS!A:E,5,FALSE),"")</f>
        <v/>
      </c>
    </row>
    <row r="1612" spans="1:24" x14ac:dyDescent="0.25">
      <c r="A1612" s="52" t="str">
        <f>IFERROR((Tabela4[[#This Row],[Status da Proposta]]),"")</f>
        <v/>
      </c>
      <c r="B1612" s="121">
        <f>IFERROR((CREDITO_FINANCEIRO!A1612),"")</f>
        <v>0</v>
      </c>
      <c r="C1612" s="120" t="str">
        <f>IFERROR((VLOOKUP(B1612,CREDITO_FINANCEIRO!A:B,2,FALSE)),"")</f>
        <v/>
      </c>
      <c r="D1612" s="94" t="str">
        <f>IFERROR((VLOOKUP(B1612,CREDITO_FINANCEIRO!A:E,5,FALSE)),"")</f>
        <v/>
      </c>
      <c r="E1612" s="95" t="str">
        <f>IFERROR((VLOOKUP(B1612,CREDITO_FINANCEIRO!A:C,3,FALSE)),"")</f>
        <v/>
      </c>
      <c r="F1612" s="120" t="str">
        <f>IFERROR((VLOOKUP(B1612,CREDITO_FINANCEIRO!A:G,4,FALSE)),"")</f>
        <v/>
      </c>
      <c r="G1612" s="120" t="e">
        <f>VLOOKUP(B1612,CREDITO_FINANCEIRO!A:G,6,FALSE)</f>
        <v>#N/A</v>
      </c>
      <c r="H1612" s="120" t="e">
        <f>VLOOKUP(B1612,CREDITO_FINANCEIRO!A:G,7,FALSE)</f>
        <v>#N/A</v>
      </c>
      <c r="I1612" s="91" t="e">
        <f>VLOOKUP(B1612,CREDITO_FINANCEIRO!A:K,10,FALSE)</f>
        <v>#N/A</v>
      </c>
      <c r="J1612" s="91" t="e">
        <f>VLOOKUP(B1612,CREDITO_FINANCEIRO!A:K,11,FALSE)</f>
        <v>#N/A</v>
      </c>
      <c r="K1612" s="91" t="e">
        <f>VLOOKUP(B1612,CREDITO_FINANCEIRO!A:L,12,FALSE)</f>
        <v>#N/A</v>
      </c>
      <c r="L1612" s="110" t="e">
        <f t="shared" si="250"/>
        <v>#N/A</v>
      </c>
      <c r="M1612" s="2" t="e">
        <f t="shared" si="251"/>
        <v>#N/A</v>
      </c>
      <c r="N1612" s="111" t="e">
        <f>VLOOKUP(Tabela4[[#This Row],[Proposta de Referência]],SIMP_CF!A:K,9,FALSE)</f>
        <v>#N/A</v>
      </c>
      <c r="O1612" s="111" t="e">
        <f>VLOOKUP(Tabela4[[#This Row],[Proposta de Referência]],SIMP_CF!A:K,8,FALSE)</f>
        <v>#N/A</v>
      </c>
      <c r="P1612" s="112" t="e">
        <f t="shared" si="252"/>
        <v>#N/A</v>
      </c>
      <c r="Q1612" s="112" t="e">
        <f t="shared" si="253"/>
        <v>#N/A</v>
      </c>
      <c r="R1612" t="e">
        <f t="shared" si="259"/>
        <v>#N/A</v>
      </c>
      <c r="S1612" s="108" t="e">
        <f t="shared" si="254"/>
        <v>#N/A</v>
      </c>
      <c r="T1612" s="108" t="e">
        <f t="shared" si="255"/>
        <v>#N/A</v>
      </c>
      <c r="U1612" s="110" t="e">
        <f t="shared" si="256"/>
        <v>#N/A</v>
      </c>
      <c r="V1612" t="e">
        <f t="shared" si="257"/>
        <v>#N/A</v>
      </c>
      <c r="W1612" t="str">
        <f t="shared" si="258"/>
        <v/>
      </c>
      <c r="X1612" s="24" t="str">
        <f>IFERROR(VLOOKUP(W1612,HOSPITAIS_COM_DIVIDAS!A:E,5,FALSE),"")</f>
        <v/>
      </c>
    </row>
    <row r="1613" spans="1:24" x14ac:dyDescent="0.25">
      <c r="A1613" s="52" t="str">
        <f>IFERROR((Tabela4[[#This Row],[Status da Proposta]]),"")</f>
        <v/>
      </c>
      <c r="B1613" s="121">
        <f>IFERROR((CREDITO_FINANCEIRO!A1613),"")</f>
        <v>0</v>
      </c>
      <c r="C1613" s="120" t="str">
        <f>IFERROR((VLOOKUP(B1613,CREDITO_FINANCEIRO!A:B,2,FALSE)),"")</f>
        <v/>
      </c>
      <c r="D1613" s="94" t="str">
        <f>IFERROR((VLOOKUP(B1613,CREDITO_FINANCEIRO!A:E,5,FALSE)),"")</f>
        <v/>
      </c>
      <c r="E1613" s="95" t="str">
        <f>IFERROR((VLOOKUP(B1613,CREDITO_FINANCEIRO!A:C,3,FALSE)),"")</f>
        <v/>
      </c>
      <c r="F1613" s="120" t="str">
        <f>IFERROR((VLOOKUP(B1613,CREDITO_FINANCEIRO!A:G,4,FALSE)),"")</f>
        <v/>
      </c>
      <c r="G1613" s="120" t="e">
        <f>VLOOKUP(B1613,CREDITO_FINANCEIRO!A:G,6,FALSE)</f>
        <v>#N/A</v>
      </c>
      <c r="H1613" s="120" t="e">
        <f>VLOOKUP(B1613,CREDITO_FINANCEIRO!A:G,7,FALSE)</f>
        <v>#N/A</v>
      </c>
      <c r="I1613" s="91" t="e">
        <f>VLOOKUP(B1613,CREDITO_FINANCEIRO!A:K,10,FALSE)</f>
        <v>#N/A</v>
      </c>
      <c r="J1613" s="91" t="e">
        <f>VLOOKUP(B1613,CREDITO_FINANCEIRO!A:K,11,FALSE)</f>
        <v>#N/A</v>
      </c>
      <c r="K1613" s="91" t="e">
        <f>VLOOKUP(B1613,CREDITO_FINANCEIRO!A:L,12,FALSE)</f>
        <v>#N/A</v>
      </c>
      <c r="L1613" s="110" t="e">
        <f t="shared" si="250"/>
        <v>#N/A</v>
      </c>
      <c r="M1613" s="2" t="e">
        <f t="shared" si="251"/>
        <v>#N/A</v>
      </c>
      <c r="N1613" s="111" t="e">
        <f>VLOOKUP(Tabela4[[#This Row],[Proposta de Referência]],SIMP_CF!A:K,9,FALSE)</f>
        <v>#N/A</v>
      </c>
      <c r="O1613" s="111" t="e">
        <f>VLOOKUP(Tabela4[[#This Row],[Proposta de Referência]],SIMP_CF!A:K,8,FALSE)</f>
        <v>#N/A</v>
      </c>
      <c r="P1613" s="112" t="e">
        <f t="shared" si="252"/>
        <v>#N/A</v>
      </c>
      <c r="Q1613" s="112" t="e">
        <f t="shared" si="253"/>
        <v>#N/A</v>
      </c>
      <c r="R1613" t="e">
        <f t="shared" si="259"/>
        <v>#N/A</v>
      </c>
      <c r="S1613" s="108" t="e">
        <f t="shared" si="254"/>
        <v>#N/A</v>
      </c>
      <c r="T1613" s="108" t="e">
        <f t="shared" si="255"/>
        <v>#N/A</v>
      </c>
      <c r="U1613" s="110" t="e">
        <f t="shared" si="256"/>
        <v>#N/A</v>
      </c>
      <c r="V1613" t="e">
        <f t="shared" si="257"/>
        <v>#N/A</v>
      </c>
      <c r="W1613" t="str">
        <f t="shared" si="258"/>
        <v/>
      </c>
      <c r="X1613" s="24" t="str">
        <f>IFERROR(VLOOKUP(W1613,HOSPITAIS_COM_DIVIDAS!A:E,5,FALSE),"")</f>
        <v/>
      </c>
    </row>
    <row r="1614" spans="1:24" x14ac:dyDescent="0.25">
      <c r="A1614" s="52" t="str">
        <f>IFERROR((Tabela4[[#This Row],[Status da Proposta]]),"")</f>
        <v/>
      </c>
      <c r="B1614" s="121">
        <f>IFERROR((CREDITO_FINANCEIRO!A1614),"")</f>
        <v>0</v>
      </c>
      <c r="C1614" s="120" t="str">
        <f>IFERROR((VLOOKUP(B1614,CREDITO_FINANCEIRO!A:B,2,FALSE)),"")</f>
        <v/>
      </c>
      <c r="D1614" s="94" t="str">
        <f>IFERROR((VLOOKUP(B1614,CREDITO_FINANCEIRO!A:E,5,FALSE)),"")</f>
        <v/>
      </c>
      <c r="E1614" s="95" t="str">
        <f>IFERROR((VLOOKUP(B1614,CREDITO_FINANCEIRO!A:C,3,FALSE)),"")</f>
        <v/>
      </c>
      <c r="F1614" s="120" t="str">
        <f>IFERROR((VLOOKUP(B1614,CREDITO_FINANCEIRO!A:G,4,FALSE)),"")</f>
        <v/>
      </c>
      <c r="G1614" s="120" t="e">
        <f>VLOOKUP(B1614,CREDITO_FINANCEIRO!A:G,6,FALSE)</f>
        <v>#N/A</v>
      </c>
      <c r="H1614" s="120" t="e">
        <f>VLOOKUP(B1614,CREDITO_FINANCEIRO!A:G,7,FALSE)</f>
        <v>#N/A</v>
      </c>
      <c r="I1614" s="91" t="e">
        <f>VLOOKUP(B1614,CREDITO_FINANCEIRO!A:K,10,FALSE)</f>
        <v>#N/A</v>
      </c>
      <c r="J1614" s="91" t="e">
        <f>VLOOKUP(B1614,CREDITO_FINANCEIRO!A:K,11,FALSE)</f>
        <v>#N/A</v>
      </c>
      <c r="K1614" s="91" t="e">
        <f>VLOOKUP(B1614,CREDITO_FINANCEIRO!A:L,12,FALSE)</f>
        <v>#N/A</v>
      </c>
      <c r="L1614" s="110" t="e">
        <f t="shared" si="250"/>
        <v>#N/A</v>
      </c>
      <c r="M1614" s="2" t="e">
        <f t="shared" si="251"/>
        <v>#N/A</v>
      </c>
      <c r="N1614" s="111" t="e">
        <f>VLOOKUP(Tabela4[[#This Row],[Proposta de Referência]],SIMP_CF!A:K,9,FALSE)</f>
        <v>#N/A</v>
      </c>
      <c r="O1614" s="111" t="e">
        <f>VLOOKUP(Tabela4[[#This Row],[Proposta de Referência]],SIMP_CF!A:K,8,FALSE)</f>
        <v>#N/A</v>
      </c>
      <c r="P1614" s="112" t="e">
        <f t="shared" si="252"/>
        <v>#N/A</v>
      </c>
      <c r="Q1614" s="112" t="e">
        <f t="shared" si="253"/>
        <v>#N/A</v>
      </c>
      <c r="R1614" t="e">
        <f t="shared" si="259"/>
        <v>#N/A</v>
      </c>
      <c r="S1614" s="108" t="e">
        <f t="shared" si="254"/>
        <v>#N/A</v>
      </c>
      <c r="T1614" s="108" t="e">
        <f t="shared" si="255"/>
        <v>#N/A</v>
      </c>
      <c r="U1614" s="110" t="e">
        <f t="shared" si="256"/>
        <v>#N/A</v>
      </c>
      <c r="V1614" t="e">
        <f t="shared" si="257"/>
        <v>#N/A</v>
      </c>
      <c r="W1614" t="str">
        <f t="shared" si="258"/>
        <v/>
      </c>
      <c r="X1614" s="24" t="str">
        <f>IFERROR(VLOOKUP(W1614,HOSPITAIS_COM_DIVIDAS!A:E,5,FALSE),"")</f>
        <v/>
      </c>
    </row>
    <row r="1615" spans="1:24" x14ac:dyDescent="0.25">
      <c r="A1615" s="52" t="str">
        <f>IFERROR((Tabela4[[#This Row],[Status da Proposta]]),"")</f>
        <v/>
      </c>
      <c r="B1615" s="121">
        <f>IFERROR((CREDITO_FINANCEIRO!A1615),"")</f>
        <v>0</v>
      </c>
      <c r="C1615" s="120" t="str">
        <f>IFERROR((VLOOKUP(B1615,CREDITO_FINANCEIRO!A:B,2,FALSE)),"")</f>
        <v/>
      </c>
      <c r="D1615" s="94" t="str">
        <f>IFERROR((VLOOKUP(B1615,CREDITO_FINANCEIRO!A:E,5,FALSE)),"")</f>
        <v/>
      </c>
      <c r="E1615" s="95" t="str">
        <f>IFERROR((VLOOKUP(B1615,CREDITO_FINANCEIRO!A:C,3,FALSE)),"")</f>
        <v/>
      </c>
      <c r="F1615" s="120" t="str">
        <f>IFERROR((VLOOKUP(B1615,CREDITO_FINANCEIRO!A:G,4,FALSE)),"")</f>
        <v/>
      </c>
      <c r="G1615" s="120" t="e">
        <f>VLOOKUP(B1615,CREDITO_FINANCEIRO!A:G,6,FALSE)</f>
        <v>#N/A</v>
      </c>
      <c r="H1615" s="120" t="e">
        <f>VLOOKUP(B1615,CREDITO_FINANCEIRO!A:G,7,FALSE)</f>
        <v>#N/A</v>
      </c>
      <c r="I1615" s="91" t="e">
        <f>VLOOKUP(B1615,CREDITO_FINANCEIRO!A:K,10,FALSE)</f>
        <v>#N/A</v>
      </c>
      <c r="J1615" s="91" t="e">
        <f>VLOOKUP(B1615,CREDITO_FINANCEIRO!A:K,11,FALSE)</f>
        <v>#N/A</v>
      </c>
      <c r="K1615" s="91" t="e">
        <f>VLOOKUP(B1615,CREDITO_FINANCEIRO!A:L,12,FALSE)</f>
        <v>#N/A</v>
      </c>
      <c r="L1615" s="110" t="e">
        <f t="shared" si="250"/>
        <v>#N/A</v>
      </c>
      <c r="M1615" s="2" t="e">
        <f t="shared" si="251"/>
        <v>#N/A</v>
      </c>
      <c r="N1615" s="111" t="e">
        <f>VLOOKUP(Tabela4[[#This Row],[Proposta de Referência]],SIMP_CF!A:K,9,FALSE)</f>
        <v>#N/A</v>
      </c>
      <c r="O1615" s="111" t="e">
        <f>VLOOKUP(Tabela4[[#This Row],[Proposta de Referência]],SIMP_CF!A:K,8,FALSE)</f>
        <v>#N/A</v>
      </c>
      <c r="P1615" s="112" t="e">
        <f t="shared" si="252"/>
        <v>#N/A</v>
      </c>
      <c r="Q1615" s="112" t="e">
        <f t="shared" si="253"/>
        <v>#N/A</v>
      </c>
      <c r="R1615" t="e">
        <f t="shared" si="259"/>
        <v>#N/A</v>
      </c>
      <c r="S1615" s="108" t="e">
        <f t="shared" si="254"/>
        <v>#N/A</v>
      </c>
      <c r="T1615" s="108" t="e">
        <f t="shared" si="255"/>
        <v>#N/A</v>
      </c>
      <c r="U1615" s="110" t="e">
        <f t="shared" si="256"/>
        <v>#N/A</v>
      </c>
      <c r="V1615" t="e">
        <f t="shared" si="257"/>
        <v>#N/A</v>
      </c>
      <c r="W1615" t="str">
        <f t="shared" si="258"/>
        <v/>
      </c>
      <c r="X1615" s="24" t="str">
        <f>IFERROR(VLOOKUP(W1615,HOSPITAIS_COM_DIVIDAS!A:E,5,FALSE),"")</f>
        <v/>
      </c>
    </row>
    <row r="1616" spans="1:24" x14ac:dyDescent="0.25">
      <c r="A1616" s="52" t="str">
        <f>IFERROR((Tabela4[[#This Row],[Status da Proposta]]),"")</f>
        <v/>
      </c>
      <c r="B1616" s="121">
        <f>IFERROR((CREDITO_FINANCEIRO!A1616),"")</f>
        <v>0</v>
      </c>
      <c r="C1616" s="120" t="str">
        <f>IFERROR((VLOOKUP(B1616,CREDITO_FINANCEIRO!A:B,2,FALSE)),"")</f>
        <v/>
      </c>
      <c r="D1616" s="94" t="str">
        <f>IFERROR((VLOOKUP(B1616,CREDITO_FINANCEIRO!A:E,5,FALSE)),"")</f>
        <v/>
      </c>
      <c r="E1616" s="95" t="str">
        <f>IFERROR((VLOOKUP(B1616,CREDITO_FINANCEIRO!A:C,3,FALSE)),"")</f>
        <v/>
      </c>
      <c r="F1616" s="120" t="str">
        <f>IFERROR((VLOOKUP(B1616,CREDITO_FINANCEIRO!A:G,4,FALSE)),"")</f>
        <v/>
      </c>
      <c r="G1616" s="120" t="e">
        <f>VLOOKUP(B1616,CREDITO_FINANCEIRO!A:G,6,FALSE)</f>
        <v>#N/A</v>
      </c>
      <c r="H1616" s="120" t="e">
        <f>VLOOKUP(B1616,CREDITO_FINANCEIRO!A:G,7,FALSE)</f>
        <v>#N/A</v>
      </c>
      <c r="I1616" s="91" t="e">
        <f>VLOOKUP(B1616,CREDITO_FINANCEIRO!A:K,10,FALSE)</f>
        <v>#N/A</v>
      </c>
      <c r="J1616" s="91" t="e">
        <f>VLOOKUP(B1616,CREDITO_FINANCEIRO!A:K,11,FALSE)</f>
        <v>#N/A</v>
      </c>
      <c r="K1616" s="91" t="e">
        <f>VLOOKUP(B1616,CREDITO_FINANCEIRO!A:L,12,FALSE)</f>
        <v>#N/A</v>
      </c>
      <c r="L1616" s="110" t="e">
        <f t="shared" si="250"/>
        <v>#N/A</v>
      </c>
      <c r="M1616" s="2" t="e">
        <f t="shared" si="251"/>
        <v>#N/A</v>
      </c>
      <c r="N1616" s="111" t="e">
        <f>VLOOKUP(Tabela4[[#This Row],[Proposta de Referência]],SIMP_CF!A:K,9,FALSE)</f>
        <v>#N/A</v>
      </c>
      <c r="O1616" s="111" t="e">
        <f>VLOOKUP(Tabela4[[#This Row],[Proposta de Referência]],SIMP_CF!A:K,8,FALSE)</f>
        <v>#N/A</v>
      </c>
      <c r="P1616" s="112" t="e">
        <f t="shared" si="252"/>
        <v>#N/A</v>
      </c>
      <c r="Q1616" s="112" t="e">
        <f t="shared" si="253"/>
        <v>#N/A</v>
      </c>
      <c r="R1616" t="e">
        <f t="shared" si="259"/>
        <v>#N/A</v>
      </c>
      <c r="S1616" s="108" t="e">
        <f t="shared" si="254"/>
        <v>#N/A</v>
      </c>
      <c r="T1616" s="108" t="e">
        <f t="shared" si="255"/>
        <v>#N/A</v>
      </c>
      <c r="U1616" s="110" t="e">
        <f t="shared" si="256"/>
        <v>#N/A</v>
      </c>
      <c r="V1616" t="e">
        <f t="shared" si="257"/>
        <v>#N/A</v>
      </c>
      <c r="W1616" t="str">
        <f t="shared" si="258"/>
        <v/>
      </c>
      <c r="X1616" s="24" t="str">
        <f>IFERROR(VLOOKUP(W1616,HOSPITAIS_COM_DIVIDAS!A:E,5,FALSE),"")</f>
        <v/>
      </c>
    </row>
    <row r="1617" spans="1:24" x14ac:dyDescent="0.25">
      <c r="A1617" s="52" t="str">
        <f>IFERROR((Tabela4[[#This Row],[Status da Proposta]]),"")</f>
        <v/>
      </c>
      <c r="B1617" s="121">
        <f>IFERROR((CREDITO_FINANCEIRO!A1617),"")</f>
        <v>0</v>
      </c>
      <c r="C1617" s="120" t="str">
        <f>IFERROR((VLOOKUP(B1617,CREDITO_FINANCEIRO!A:B,2,FALSE)),"")</f>
        <v/>
      </c>
      <c r="D1617" s="94" t="str">
        <f>IFERROR((VLOOKUP(B1617,CREDITO_FINANCEIRO!A:E,5,FALSE)),"")</f>
        <v/>
      </c>
      <c r="E1617" s="95" t="str">
        <f>IFERROR((VLOOKUP(B1617,CREDITO_FINANCEIRO!A:C,3,FALSE)),"")</f>
        <v/>
      </c>
      <c r="F1617" s="120" t="str">
        <f>IFERROR((VLOOKUP(B1617,CREDITO_FINANCEIRO!A:G,4,FALSE)),"")</f>
        <v/>
      </c>
      <c r="G1617" s="120" t="e">
        <f>VLOOKUP(B1617,CREDITO_FINANCEIRO!A:G,6,FALSE)</f>
        <v>#N/A</v>
      </c>
      <c r="H1617" s="120" t="e">
        <f>VLOOKUP(B1617,CREDITO_FINANCEIRO!A:G,7,FALSE)</f>
        <v>#N/A</v>
      </c>
      <c r="I1617" s="91" t="e">
        <f>VLOOKUP(B1617,CREDITO_FINANCEIRO!A:K,10,FALSE)</f>
        <v>#N/A</v>
      </c>
      <c r="J1617" s="91" t="e">
        <f>VLOOKUP(B1617,CREDITO_FINANCEIRO!A:K,11,FALSE)</f>
        <v>#N/A</v>
      </c>
      <c r="K1617" s="91" t="e">
        <f>VLOOKUP(B1617,CREDITO_FINANCEIRO!A:L,12,FALSE)</f>
        <v>#N/A</v>
      </c>
      <c r="L1617" s="110" t="e">
        <f t="shared" si="250"/>
        <v>#N/A</v>
      </c>
      <c r="M1617" s="2" t="e">
        <f t="shared" si="251"/>
        <v>#N/A</v>
      </c>
      <c r="N1617" s="111" t="e">
        <f>VLOOKUP(Tabela4[[#This Row],[Proposta de Referência]],SIMP_CF!A:K,9,FALSE)</f>
        <v>#N/A</v>
      </c>
      <c r="O1617" s="111" t="e">
        <f>VLOOKUP(Tabela4[[#This Row],[Proposta de Referência]],SIMP_CF!A:K,8,FALSE)</f>
        <v>#N/A</v>
      </c>
      <c r="P1617" s="112" t="e">
        <f t="shared" si="252"/>
        <v>#N/A</v>
      </c>
      <c r="Q1617" s="112" t="e">
        <f t="shared" si="253"/>
        <v>#N/A</v>
      </c>
      <c r="R1617" t="e">
        <f t="shared" si="259"/>
        <v>#N/A</v>
      </c>
      <c r="S1617" s="108" t="e">
        <f t="shared" si="254"/>
        <v>#N/A</v>
      </c>
      <c r="T1617" s="108" t="e">
        <f t="shared" si="255"/>
        <v>#N/A</v>
      </c>
      <c r="U1617" s="110" t="e">
        <f t="shared" si="256"/>
        <v>#N/A</v>
      </c>
      <c r="V1617" t="e">
        <f t="shared" si="257"/>
        <v>#N/A</v>
      </c>
      <c r="W1617" t="str">
        <f t="shared" si="258"/>
        <v/>
      </c>
      <c r="X1617" s="24" t="str">
        <f>IFERROR(VLOOKUP(W1617,HOSPITAIS_COM_DIVIDAS!A:E,5,FALSE),"")</f>
        <v/>
      </c>
    </row>
    <row r="1618" spans="1:24" x14ac:dyDescent="0.25">
      <c r="A1618" s="52" t="str">
        <f>IFERROR((Tabela4[[#This Row],[Status da Proposta]]),"")</f>
        <v/>
      </c>
      <c r="B1618" s="121">
        <f>IFERROR((CREDITO_FINANCEIRO!A1618),"")</f>
        <v>0</v>
      </c>
      <c r="C1618" s="120" t="str">
        <f>IFERROR((VLOOKUP(B1618,CREDITO_FINANCEIRO!A:B,2,FALSE)),"")</f>
        <v/>
      </c>
      <c r="D1618" s="94" t="str">
        <f>IFERROR((VLOOKUP(B1618,CREDITO_FINANCEIRO!A:E,5,FALSE)),"")</f>
        <v/>
      </c>
      <c r="E1618" s="95" t="str">
        <f>IFERROR((VLOOKUP(B1618,CREDITO_FINANCEIRO!A:C,3,FALSE)),"")</f>
        <v/>
      </c>
      <c r="F1618" s="120" t="str">
        <f>IFERROR((VLOOKUP(B1618,CREDITO_FINANCEIRO!A:G,4,FALSE)),"")</f>
        <v/>
      </c>
      <c r="G1618" s="120" t="e">
        <f>VLOOKUP(B1618,CREDITO_FINANCEIRO!A:G,6,FALSE)</f>
        <v>#N/A</v>
      </c>
      <c r="H1618" s="120" t="e">
        <f>VLOOKUP(B1618,CREDITO_FINANCEIRO!A:G,7,FALSE)</f>
        <v>#N/A</v>
      </c>
      <c r="I1618" s="91" t="e">
        <f>VLOOKUP(B1618,CREDITO_FINANCEIRO!A:K,10,FALSE)</f>
        <v>#N/A</v>
      </c>
      <c r="J1618" s="91" t="e">
        <f>VLOOKUP(B1618,CREDITO_FINANCEIRO!A:K,11,FALSE)</f>
        <v>#N/A</v>
      </c>
      <c r="K1618" s="91" t="e">
        <f>VLOOKUP(B1618,CREDITO_FINANCEIRO!A:L,12,FALSE)</f>
        <v>#N/A</v>
      </c>
      <c r="L1618" s="110" t="e">
        <f t="shared" si="250"/>
        <v>#N/A</v>
      </c>
      <c r="M1618" s="2" t="e">
        <f t="shared" si="251"/>
        <v>#N/A</v>
      </c>
      <c r="N1618" s="111" t="e">
        <f>VLOOKUP(Tabela4[[#This Row],[Proposta de Referência]],SIMP_CF!A:K,9,FALSE)</f>
        <v>#N/A</v>
      </c>
      <c r="O1618" s="111" t="e">
        <f>VLOOKUP(Tabela4[[#This Row],[Proposta de Referência]],SIMP_CF!A:K,8,FALSE)</f>
        <v>#N/A</v>
      </c>
      <c r="P1618" s="112" t="e">
        <f t="shared" si="252"/>
        <v>#N/A</v>
      </c>
      <c r="Q1618" s="112" t="e">
        <f t="shared" si="253"/>
        <v>#N/A</v>
      </c>
      <c r="R1618" t="e">
        <f t="shared" si="259"/>
        <v>#N/A</v>
      </c>
      <c r="S1618" s="108" t="e">
        <f t="shared" si="254"/>
        <v>#N/A</v>
      </c>
      <c r="T1618" s="108" t="e">
        <f t="shared" si="255"/>
        <v>#N/A</v>
      </c>
      <c r="U1618" s="110" t="e">
        <f t="shared" si="256"/>
        <v>#N/A</v>
      </c>
      <c r="V1618" t="e">
        <f t="shared" si="257"/>
        <v>#N/A</v>
      </c>
      <c r="W1618" t="str">
        <f t="shared" si="258"/>
        <v/>
      </c>
      <c r="X1618" s="24" t="str">
        <f>IFERROR(VLOOKUP(W1618,HOSPITAIS_COM_DIVIDAS!A:E,5,FALSE),"")</f>
        <v/>
      </c>
    </row>
    <row r="1619" spans="1:24" x14ac:dyDescent="0.25">
      <c r="A1619" s="52" t="str">
        <f>IFERROR((Tabela4[[#This Row],[Status da Proposta]]),"")</f>
        <v/>
      </c>
      <c r="B1619" s="121">
        <f>IFERROR((CREDITO_FINANCEIRO!A1619),"")</f>
        <v>0</v>
      </c>
      <c r="C1619" s="120" t="str">
        <f>IFERROR((VLOOKUP(B1619,CREDITO_FINANCEIRO!A:B,2,FALSE)),"")</f>
        <v/>
      </c>
      <c r="D1619" s="94" t="str">
        <f>IFERROR((VLOOKUP(B1619,CREDITO_FINANCEIRO!A:E,5,FALSE)),"")</f>
        <v/>
      </c>
      <c r="E1619" s="95" t="str">
        <f>IFERROR((VLOOKUP(B1619,CREDITO_FINANCEIRO!A:C,3,FALSE)),"")</f>
        <v/>
      </c>
      <c r="F1619" s="120" t="str">
        <f>IFERROR((VLOOKUP(B1619,CREDITO_FINANCEIRO!A:G,4,FALSE)),"")</f>
        <v/>
      </c>
      <c r="G1619" s="120" t="e">
        <f>VLOOKUP(B1619,CREDITO_FINANCEIRO!A:G,6,FALSE)</f>
        <v>#N/A</v>
      </c>
      <c r="H1619" s="120" t="e">
        <f>VLOOKUP(B1619,CREDITO_FINANCEIRO!A:G,7,FALSE)</f>
        <v>#N/A</v>
      </c>
      <c r="I1619" s="91" t="e">
        <f>VLOOKUP(B1619,CREDITO_FINANCEIRO!A:K,10,FALSE)</f>
        <v>#N/A</v>
      </c>
      <c r="J1619" s="91" t="e">
        <f>VLOOKUP(B1619,CREDITO_FINANCEIRO!A:K,11,FALSE)</f>
        <v>#N/A</v>
      </c>
      <c r="K1619" s="91" t="e">
        <f>VLOOKUP(B1619,CREDITO_FINANCEIRO!A:L,12,FALSE)</f>
        <v>#N/A</v>
      </c>
      <c r="L1619" s="110" t="e">
        <f t="shared" si="250"/>
        <v>#N/A</v>
      </c>
      <c r="M1619" s="2" t="e">
        <f t="shared" si="251"/>
        <v>#N/A</v>
      </c>
      <c r="N1619" s="111" t="e">
        <f>VLOOKUP(Tabela4[[#This Row],[Proposta de Referência]],SIMP_CF!A:K,9,FALSE)</f>
        <v>#N/A</v>
      </c>
      <c r="O1619" s="111" t="e">
        <f>VLOOKUP(Tabela4[[#This Row],[Proposta de Referência]],SIMP_CF!A:K,8,FALSE)</f>
        <v>#N/A</v>
      </c>
      <c r="P1619" s="112" t="e">
        <f t="shared" si="252"/>
        <v>#N/A</v>
      </c>
      <c r="Q1619" s="112" t="e">
        <f t="shared" si="253"/>
        <v>#N/A</v>
      </c>
      <c r="R1619" t="e">
        <f t="shared" si="259"/>
        <v>#N/A</v>
      </c>
      <c r="S1619" s="108" t="e">
        <f t="shared" si="254"/>
        <v>#N/A</v>
      </c>
      <c r="T1619" s="108" t="e">
        <f t="shared" si="255"/>
        <v>#N/A</v>
      </c>
      <c r="U1619" s="110" t="e">
        <f t="shared" si="256"/>
        <v>#N/A</v>
      </c>
      <c r="V1619" t="e">
        <f t="shared" si="257"/>
        <v>#N/A</v>
      </c>
      <c r="W1619" t="str">
        <f t="shared" si="258"/>
        <v/>
      </c>
      <c r="X1619" s="24" t="str">
        <f>IFERROR(VLOOKUP(W1619,HOSPITAIS_COM_DIVIDAS!A:E,5,FALSE),"")</f>
        <v/>
      </c>
    </row>
    <row r="1620" spans="1:24" x14ac:dyDescent="0.25">
      <c r="A1620" s="52" t="str">
        <f>IFERROR((Tabela4[[#This Row],[Status da Proposta]]),"")</f>
        <v/>
      </c>
      <c r="B1620" s="121">
        <f>IFERROR((CREDITO_FINANCEIRO!A1620),"")</f>
        <v>0</v>
      </c>
      <c r="C1620" s="120" t="str">
        <f>IFERROR((VLOOKUP(B1620,CREDITO_FINANCEIRO!A:B,2,FALSE)),"")</f>
        <v/>
      </c>
      <c r="D1620" s="94" t="str">
        <f>IFERROR((VLOOKUP(B1620,CREDITO_FINANCEIRO!A:E,5,FALSE)),"")</f>
        <v/>
      </c>
      <c r="E1620" s="95" t="str">
        <f>IFERROR((VLOOKUP(B1620,CREDITO_FINANCEIRO!A:C,3,FALSE)),"")</f>
        <v/>
      </c>
      <c r="F1620" s="120" t="str">
        <f>IFERROR((VLOOKUP(B1620,CREDITO_FINANCEIRO!A:G,4,FALSE)),"")</f>
        <v/>
      </c>
      <c r="G1620" s="120" t="e">
        <f>VLOOKUP(B1620,CREDITO_FINANCEIRO!A:G,6,FALSE)</f>
        <v>#N/A</v>
      </c>
      <c r="H1620" s="120" t="e">
        <f>VLOOKUP(B1620,CREDITO_FINANCEIRO!A:G,7,FALSE)</f>
        <v>#N/A</v>
      </c>
      <c r="I1620" s="91" t="e">
        <f>VLOOKUP(B1620,CREDITO_FINANCEIRO!A:K,10,FALSE)</f>
        <v>#N/A</v>
      </c>
      <c r="J1620" s="91" t="e">
        <f>VLOOKUP(B1620,CREDITO_FINANCEIRO!A:K,11,FALSE)</f>
        <v>#N/A</v>
      </c>
      <c r="K1620" s="91" t="e">
        <f>VLOOKUP(B1620,CREDITO_FINANCEIRO!A:L,12,FALSE)</f>
        <v>#N/A</v>
      </c>
      <c r="L1620" s="110" t="e">
        <f t="shared" si="250"/>
        <v>#N/A</v>
      </c>
      <c r="M1620" s="2" t="e">
        <f t="shared" si="251"/>
        <v>#N/A</v>
      </c>
      <c r="N1620" s="111" t="e">
        <f>VLOOKUP(Tabela4[[#This Row],[Proposta de Referência]],SIMP_CF!A:K,9,FALSE)</f>
        <v>#N/A</v>
      </c>
      <c r="O1620" s="111" t="e">
        <f>VLOOKUP(Tabela4[[#This Row],[Proposta de Referência]],SIMP_CF!A:K,8,FALSE)</f>
        <v>#N/A</v>
      </c>
      <c r="P1620" s="112" t="e">
        <f t="shared" si="252"/>
        <v>#N/A</v>
      </c>
      <c r="Q1620" s="112" t="e">
        <f t="shared" si="253"/>
        <v>#N/A</v>
      </c>
      <c r="R1620" t="e">
        <f t="shared" si="259"/>
        <v>#N/A</v>
      </c>
      <c r="S1620" s="108" t="e">
        <f t="shared" si="254"/>
        <v>#N/A</v>
      </c>
      <c r="T1620" s="108" t="e">
        <f t="shared" si="255"/>
        <v>#N/A</v>
      </c>
      <c r="U1620" s="110" t="e">
        <f t="shared" si="256"/>
        <v>#N/A</v>
      </c>
      <c r="V1620" t="e">
        <f t="shared" si="257"/>
        <v>#N/A</v>
      </c>
      <c r="W1620" t="str">
        <f t="shared" si="258"/>
        <v/>
      </c>
      <c r="X1620" s="24" t="str">
        <f>IFERROR(VLOOKUP(W1620,HOSPITAIS_COM_DIVIDAS!A:E,5,FALSE),"")</f>
        <v/>
      </c>
    </row>
    <row r="1621" spans="1:24" x14ac:dyDescent="0.25">
      <c r="A1621" s="52" t="str">
        <f>IFERROR((Tabela4[[#This Row],[Status da Proposta]]),"")</f>
        <v/>
      </c>
      <c r="B1621" s="121">
        <f>IFERROR((CREDITO_FINANCEIRO!A1621),"")</f>
        <v>0</v>
      </c>
      <c r="C1621" s="120" t="str">
        <f>IFERROR((VLOOKUP(B1621,CREDITO_FINANCEIRO!A:B,2,FALSE)),"")</f>
        <v/>
      </c>
      <c r="D1621" s="94" t="str">
        <f>IFERROR((VLOOKUP(B1621,CREDITO_FINANCEIRO!A:E,5,FALSE)),"")</f>
        <v/>
      </c>
      <c r="E1621" s="95" t="str">
        <f>IFERROR((VLOOKUP(B1621,CREDITO_FINANCEIRO!A:C,3,FALSE)),"")</f>
        <v/>
      </c>
      <c r="F1621" s="120" t="str">
        <f>IFERROR((VLOOKUP(B1621,CREDITO_FINANCEIRO!A:G,4,FALSE)),"")</f>
        <v/>
      </c>
      <c r="G1621" s="120" t="e">
        <f>VLOOKUP(B1621,CREDITO_FINANCEIRO!A:G,6,FALSE)</f>
        <v>#N/A</v>
      </c>
      <c r="H1621" s="120" t="e">
        <f>VLOOKUP(B1621,CREDITO_FINANCEIRO!A:G,7,FALSE)</f>
        <v>#N/A</v>
      </c>
      <c r="I1621" s="91" t="e">
        <f>VLOOKUP(B1621,CREDITO_FINANCEIRO!A:K,10,FALSE)</f>
        <v>#N/A</v>
      </c>
      <c r="J1621" s="91" t="e">
        <f>VLOOKUP(B1621,CREDITO_FINANCEIRO!A:K,11,FALSE)</f>
        <v>#N/A</v>
      </c>
      <c r="K1621" s="91" t="e">
        <f>VLOOKUP(B1621,CREDITO_FINANCEIRO!A:L,12,FALSE)</f>
        <v>#N/A</v>
      </c>
      <c r="L1621" s="110" t="e">
        <f t="shared" si="250"/>
        <v>#N/A</v>
      </c>
      <c r="M1621" s="2" t="e">
        <f t="shared" si="251"/>
        <v>#N/A</v>
      </c>
      <c r="N1621" s="111" t="e">
        <f>VLOOKUP(Tabela4[[#This Row],[Proposta de Referência]],SIMP_CF!A:K,9,FALSE)</f>
        <v>#N/A</v>
      </c>
      <c r="O1621" s="111" t="e">
        <f>VLOOKUP(Tabela4[[#This Row],[Proposta de Referência]],SIMP_CF!A:K,8,FALSE)</f>
        <v>#N/A</v>
      </c>
      <c r="P1621" s="112" t="e">
        <f t="shared" si="252"/>
        <v>#N/A</v>
      </c>
      <c r="Q1621" s="112" t="e">
        <f t="shared" si="253"/>
        <v>#N/A</v>
      </c>
      <c r="R1621" t="e">
        <f t="shared" si="259"/>
        <v>#N/A</v>
      </c>
      <c r="S1621" s="108" t="e">
        <f t="shared" si="254"/>
        <v>#N/A</v>
      </c>
      <c r="T1621" s="108" t="e">
        <f t="shared" si="255"/>
        <v>#N/A</v>
      </c>
      <c r="U1621" s="110" t="e">
        <f t="shared" si="256"/>
        <v>#N/A</v>
      </c>
      <c r="V1621" t="e">
        <f t="shared" si="257"/>
        <v>#N/A</v>
      </c>
      <c r="W1621" t="str">
        <f t="shared" si="258"/>
        <v/>
      </c>
      <c r="X1621" s="24" t="str">
        <f>IFERROR(VLOOKUP(W1621,HOSPITAIS_COM_DIVIDAS!A:E,5,FALSE),"")</f>
        <v/>
      </c>
    </row>
    <row r="1622" spans="1:24" x14ac:dyDescent="0.25">
      <c r="A1622" s="52" t="str">
        <f>IFERROR((Tabela4[[#This Row],[Status da Proposta]]),"")</f>
        <v/>
      </c>
      <c r="B1622" s="121">
        <f>IFERROR((CREDITO_FINANCEIRO!A1622),"")</f>
        <v>0</v>
      </c>
      <c r="C1622" s="120" t="str">
        <f>IFERROR((VLOOKUP(B1622,CREDITO_FINANCEIRO!A:B,2,FALSE)),"")</f>
        <v/>
      </c>
      <c r="D1622" s="94" t="str">
        <f>IFERROR((VLOOKUP(B1622,CREDITO_FINANCEIRO!A:E,5,FALSE)),"")</f>
        <v/>
      </c>
      <c r="E1622" s="95" t="str">
        <f>IFERROR((VLOOKUP(B1622,CREDITO_FINANCEIRO!A:C,3,FALSE)),"")</f>
        <v/>
      </c>
      <c r="F1622" s="120" t="str">
        <f>IFERROR((VLOOKUP(B1622,CREDITO_FINANCEIRO!A:G,4,FALSE)),"")</f>
        <v/>
      </c>
      <c r="G1622" s="120" t="e">
        <f>VLOOKUP(B1622,CREDITO_FINANCEIRO!A:G,6,FALSE)</f>
        <v>#N/A</v>
      </c>
      <c r="H1622" s="120" t="e">
        <f>VLOOKUP(B1622,CREDITO_FINANCEIRO!A:G,7,FALSE)</f>
        <v>#N/A</v>
      </c>
      <c r="I1622" s="91" t="e">
        <f>VLOOKUP(B1622,CREDITO_FINANCEIRO!A:K,10,FALSE)</f>
        <v>#N/A</v>
      </c>
      <c r="J1622" s="91" t="e">
        <f>VLOOKUP(B1622,CREDITO_FINANCEIRO!A:K,11,FALSE)</f>
        <v>#N/A</v>
      </c>
      <c r="K1622" s="91" t="e">
        <f>VLOOKUP(B1622,CREDITO_FINANCEIRO!A:L,12,FALSE)</f>
        <v>#N/A</v>
      </c>
      <c r="L1622" s="110" t="e">
        <f t="shared" si="250"/>
        <v>#N/A</v>
      </c>
      <c r="M1622" s="2" t="e">
        <f t="shared" si="251"/>
        <v>#N/A</v>
      </c>
      <c r="N1622" s="111" t="e">
        <f>VLOOKUP(Tabela4[[#This Row],[Proposta de Referência]],SIMP_CF!A:K,9,FALSE)</f>
        <v>#N/A</v>
      </c>
      <c r="O1622" s="111" t="e">
        <f>VLOOKUP(Tabela4[[#This Row],[Proposta de Referência]],SIMP_CF!A:K,8,FALSE)</f>
        <v>#N/A</v>
      </c>
      <c r="P1622" s="112" t="e">
        <f t="shared" si="252"/>
        <v>#N/A</v>
      </c>
      <c r="Q1622" s="112" t="e">
        <f t="shared" si="253"/>
        <v>#N/A</v>
      </c>
      <c r="R1622" t="e">
        <f t="shared" si="259"/>
        <v>#N/A</v>
      </c>
      <c r="S1622" s="108" t="e">
        <f t="shared" si="254"/>
        <v>#N/A</v>
      </c>
      <c r="T1622" s="108" t="e">
        <f t="shared" si="255"/>
        <v>#N/A</v>
      </c>
      <c r="U1622" s="110" t="e">
        <f t="shared" si="256"/>
        <v>#N/A</v>
      </c>
      <c r="V1622" t="e">
        <f t="shared" si="257"/>
        <v>#N/A</v>
      </c>
      <c r="W1622" t="str">
        <f t="shared" si="258"/>
        <v/>
      </c>
      <c r="X1622" s="24" t="str">
        <f>IFERROR(VLOOKUP(W1622,HOSPITAIS_COM_DIVIDAS!A:E,5,FALSE),"")</f>
        <v/>
      </c>
    </row>
    <row r="1623" spans="1:24" x14ac:dyDescent="0.25">
      <c r="A1623" s="52" t="str">
        <f>IFERROR((Tabela4[[#This Row],[Status da Proposta]]),"")</f>
        <v/>
      </c>
      <c r="B1623" s="121">
        <f>IFERROR((CREDITO_FINANCEIRO!A1623),"")</f>
        <v>0</v>
      </c>
      <c r="C1623" s="120" t="str">
        <f>IFERROR((VLOOKUP(B1623,CREDITO_FINANCEIRO!A:B,2,FALSE)),"")</f>
        <v/>
      </c>
      <c r="D1623" s="94" t="str">
        <f>IFERROR((VLOOKUP(B1623,CREDITO_FINANCEIRO!A:E,5,FALSE)),"")</f>
        <v/>
      </c>
      <c r="E1623" s="95" t="str">
        <f>IFERROR((VLOOKUP(B1623,CREDITO_FINANCEIRO!A:C,3,FALSE)),"")</f>
        <v/>
      </c>
      <c r="F1623" s="120" t="str">
        <f>IFERROR((VLOOKUP(B1623,CREDITO_FINANCEIRO!A:G,4,FALSE)),"")</f>
        <v/>
      </c>
      <c r="G1623" s="120" t="e">
        <f>VLOOKUP(B1623,CREDITO_FINANCEIRO!A:G,6,FALSE)</f>
        <v>#N/A</v>
      </c>
      <c r="H1623" s="120" t="e">
        <f>VLOOKUP(B1623,CREDITO_FINANCEIRO!A:G,7,FALSE)</f>
        <v>#N/A</v>
      </c>
      <c r="I1623" s="91" t="e">
        <f>VLOOKUP(B1623,CREDITO_FINANCEIRO!A:K,10,FALSE)</f>
        <v>#N/A</v>
      </c>
      <c r="J1623" s="91" t="e">
        <f>VLOOKUP(B1623,CREDITO_FINANCEIRO!A:K,11,FALSE)</f>
        <v>#N/A</v>
      </c>
      <c r="K1623" s="91" t="e">
        <f>VLOOKUP(B1623,CREDITO_FINANCEIRO!A:L,12,FALSE)</f>
        <v>#N/A</v>
      </c>
      <c r="L1623" s="110" t="e">
        <f t="shared" si="250"/>
        <v>#N/A</v>
      </c>
      <c r="M1623" s="2" t="e">
        <f t="shared" si="251"/>
        <v>#N/A</v>
      </c>
      <c r="N1623" s="111" t="e">
        <f>VLOOKUP(Tabela4[[#This Row],[Proposta de Referência]],SIMP_CF!A:K,9,FALSE)</f>
        <v>#N/A</v>
      </c>
      <c r="O1623" s="111" t="e">
        <f>VLOOKUP(Tabela4[[#This Row],[Proposta de Referência]],SIMP_CF!A:K,8,FALSE)</f>
        <v>#N/A</v>
      </c>
      <c r="P1623" s="112" t="e">
        <f t="shared" si="252"/>
        <v>#N/A</v>
      </c>
      <c r="Q1623" s="112" t="e">
        <f t="shared" si="253"/>
        <v>#N/A</v>
      </c>
      <c r="R1623" t="e">
        <f t="shared" si="259"/>
        <v>#N/A</v>
      </c>
      <c r="S1623" s="108" t="e">
        <f t="shared" si="254"/>
        <v>#N/A</v>
      </c>
      <c r="T1623" s="108" t="e">
        <f t="shared" si="255"/>
        <v>#N/A</v>
      </c>
      <c r="U1623" s="110" t="e">
        <f t="shared" si="256"/>
        <v>#N/A</v>
      </c>
      <c r="V1623" t="e">
        <f t="shared" si="257"/>
        <v>#N/A</v>
      </c>
      <c r="W1623" t="str">
        <f t="shared" si="258"/>
        <v/>
      </c>
      <c r="X1623" s="24" t="str">
        <f>IFERROR(VLOOKUP(W1623,HOSPITAIS_COM_DIVIDAS!A:E,5,FALSE),"")</f>
        <v/>
      </c>
    </row>
    <row r="1624" spans="1:24" x14ac:dyDescent="0.25">
      <c r="A1624" s="52" t="str">
        <f>IFERROR((Tabela4[[#This Row],[Status da Proposta]]),"")</f>
        <v/>
      </c>
      <c r="B1624" s="121">
        <f>IFERROR((CREDITO_FINANCEIRO!A1624),"")</f>
        <v>0</v>
      </c>
      <c r="C1624" s="120" t="str">
        <f>IFERROR((VLOOKUP(B1624,CREDITO_FINANCEIRO!A:B,2,FALSE)),"")</f>
        <v/>
      </c>
      <c r="D1624" s="94" t="str">
        <f>IFERROR((VLOOKUP(B1624,CREDITO_FINANCEIRO!A:E,5,FALSE)),"")</f>
        <v/>
      </c>
      <c r="E1624" s="95" t="str">
        <f>IFERROR((VLOOKUP(B1624,CREDITO_FINANCEIRO!A:C,3,FALSE)),"")</f>
        <v/>
      </c>
      <c r="F1624" s="120" t="str">
        <f>IFERROR((VLOOKUP(B1624,CREDITO_FINANCEIRO!A:G,4,FALSE)),"")</f>
        <v/>
      </c>
      <c r="G1624" s="120" t="e">
        <f>VLOOKUP(B1624,CREDITO_FINANCEIRO!A:G,6,FALSE)</f>
        <v>#N/A</v>
      </c>
      <c r="H1624" s="120" t="e">
        <f>VLOOKUP(B1624,CREDITO_FINANCEIRO!A:G,7,FALSE)</f>
        <v>#N/A</v>
      </c>
      <c r="I1624" s="91" t="e">
        <f>VLOOKUP(B1624,CREDITO_FINANCEIRO!A:K,10,FALSE)</f>
        <v>#N/A</v>
      </c>
      <c r="J1624" s="91" t="e">
        <f>VLOOKUP(B1624,CREDITO_FINANCEIRO!A:K,11,FALSE)</f>
        <v>#N/A</v>
      </c>
      <c r="K1624" s="91" t="e">
        <f>VLOOKUP(B1624,CREDITO_FINANCEIRO!A:L,12,FALSE)</f>
        <v>#N/A</v>
      </c>
      <c r="L1624" s="110" t="e">
        <f t="shared" si="250"/>
        <v>#N/A</v>
      </c>
      <c r="M1624" s="2" t="e">
        <f t="shared" si="251"/>
        <v>#N/A</v>
      </c>
      <c r="N1624" s="111" t="e">
        <f>VLOOKUP(Tabela4[[#This Row],[Proposta de Referência]],SIMP_CF!A:K,9,FALSE)</f>
        <v>#N/A</v>
      </c>
      <c r="O1624" s="111" t="e">
        <f>VLOOKUP(Tabela4[[#This Row],[Proposta de Referência]],SIMP_CF!A:K,8,FALSE)</f>
        <v>#N/A</v>
      </c>
      <c r="P1624" s="112" t="e">
        <f t="shared" si="252"/>
        <v>#N/A</v>
      </c>
      <c r="Q1624" s="112" t="e">
        <f t="shared" si="253"/>
        <v>#N/A</v>
      </c>
      <c r="R1624" t="e">
        <f t="shared" si="259"/>
        <v>#N/A</v>
      </c>
      <c r="S1624" s="108" t="e">
        <f t="shared" si="254"/>
        <v>#N/A</v>
      </c>
      <c r="T1624" s="108" t="e">
        <f t="shared" si="255"/>
        <v>#N/A</v>
      </c>
      <c r="U1624" s="110" t="e">
        <f t="shared" si="256"/>
        <v>#N/A</v>
      </c>
      <c r="V1624" t="e">
        <f t="shared" si="257"/>
        <v>#N/A</v>
      </c>
      <c r="W1624" t="str">
        <f t="shared" si="258"/>
        <v/>
      </c>
      <c r="X1624" s="24" t="str">
        <f>IFERROR(VLOOKUP(W1624,HOSPITAIS_COM_DIVIDAS!A:E,5,FALSE),"")</f>
        <v/>
      </c>
    </row>
    <row r="1625" spans="1:24" x14ac:dyDescent="0.25">
      <c r="A1625" s="52" t="str">
        <f>IFERROR((Tabela4[[#This Row],[Status da Proposta]]),"")</f>
        <v/>
      </c>
      <c r="B1625" s="121">
        <f>IFERROR((CREDITO_FINANCEIRO!A1625),"")</f>
        <v>0</v>
      </c>
      <c r="C1625" s="120" t="str">
        <f>IFERROR((VLOOKUP(B1625,CREDITO_FINANCEIRO!A:B,2,FALSE)),"")</f>
        <v/>
      </c>
      <c r="D1625" s="94" t="str">
        <f>IFERROR((VLOOKUP(B1625,CREDITO_FINANCEIRO!A:E,5,FALSE)),"")</f>
        <v/>
      </c>
      <c r="E1625" s="95" t="str">
        <f>IFERROR((VLOOKUP(B1625,CREDITO_FINANCEIRO!A:C,3,FALSE)),"")</f>
        <v/>
      </c>
      <c r="F1625" s="120" t="str">
        <f>IFERROR((VLOOKUP(B1625,CREDITO_FINANCEIRO!A:G,4,FALSE)),"")</f>
        <v/>
      </c>
      <c r="G1625" s="120" t="e">
        <f>VLOOKUP(B1625,CREDITO_FINANCEIRO!A:G,6,FALSE)</f>
        <v>#N/A</v>
      </c>
      <c r="H1625" s="120" t="e">
        <f>VLOOKUP(B1625,CREDITO_FINANCEIRO!A:G,7,FALSE)</f>
        <v>#N/A</v>
      </c>
      <c r="I1625" s="91" t="e">
        <f>VLOOKUP(B1625,CREDITO_FINANCEIRO!A:K,10,FALSE)</f>
        <v>#N/A</v>
      </c>
      <c r="J1625" s="91" t="e">
        <f>VLOOKUP(B1625,CREDITO_FINANCEIRO!A:K,11,FALSE)</f>
        <v>#N/A</v>
      </c>
      <c r="K1625" s="91" t="e">
        <f>VLOOKUP(B1625,CREDITO_FINANCEIRO!A:L,12,FALSE)</f>
        <v>#N/A</v>
      </c>
      <c r="L1625" s="110" t="e">
        <f t="shared" si="250"/>
        <v>#N/A</v>
      </c>
      <c r="M1625" s="2" t="e">
        <f t="shared" si="251"/>
        <v>#N/A</v>
      </c>
      <c r="N1625" s="111" t="e">
        <f>VLOOKUP(Tabela4[[#This Row],[Proposta de Referência]],SIMP_CF!A:K,9,FALSE)</f>
        <v>#N/A</v>
      </c>
      <c r="O1625" s="111" t="e">
        <f>VLOOKUP(Tabela4[[#This Row],[Proposta de Referência]],SIMP_CF!A:K,8,FALSE)</f>
        <v>#N/A</v>
      </c>
      <c r="P1625" s="112" t="e">
        <f t="shared" si="252"/>
        <v>#N/A</v>
      </c>
      <c r="Q1625" s="112" t="e">
        <f t="shared" si="253"/>
        <v>#N/A</v>
      </c>
      <c r="R1625" t="e">
        <f t="shared" si="259"/>
        <v>#N/A</v>
      </c>
      <c r="S1625" s="108" t="e">
        <f t="shared" si="254"/>
        <v>#N/A</v>
      </c>
      <c r="T1625" s="108" t="e">
        <f t="shared" si="255"/>
        <v>#N/A</v>
      </c>
      <c r="U1625" s="110" t="e">
        <f t="shared" si="256"/>
        <v>#N/A</v>
      </c>
      <c r="V1625" t="e">
        <f t="shared" si="257"/>
        <v>#N/A</v>
      </c>
      <c r="W1625" t="str">
        <f t="shared" si="258"/>
        <v/>
      </c>
      <c r="X1625" s="24" t="str">
        <f>IFERROR(VLOOKUP(W1625,HOSPITAIS_COM_DIVIDAS!A:E,5,FALSE),"")</f>
        <v/>
      </c>
    </row>
    <row r="1626" spans="1:24" x14ac:dyDescent="0.25">
      <c r="A1626" s="52" t="str">
        <f>IFERROR((Tabela4[[#This Row],[Status da Proposta]]),"")</f>
        <v/>
      </c>
      <c r="B1626" s="121">
        <f>IFERROR((CREDITO_FINANCEIRO!A1626),"")</f>
        <v>0</v>
      </c>
      <c r="C1626" s="120" t="str">
        <f>IFERROR((VLOOKUP(B1626,CREDITO_FINANCEIRO!A:B,2,FALSE)),"")</f>
        <v/>
      </c>
      <c r="D1626" s="94" t="str">
        <f>IFERROR((VLOOKUP(B1626,CREDITO_FINANCEIRO!A:E,5,FALSE)),"")</f>
        <v/>
      </c>
      <c r="E1626" s="95" t="str">
        <f>IFERROR((VLOOKUP(B1626,CREDITO_FINANCEIRO!A:C,3,FALSE)),"")</f>
        <v/>
      </c>
      <c r="F1626" s="120" t="str">
        <f>IFERROR((VLOOKUP(B1626,CREDITO_FINANCEIRO!A:G,4,FALSE)),"")</f>
        <v/>
      </c>
      <c r="G1626" s="120" t="e">
        <f>VLOOKUP(B1626,CREDITO_FINANCEIRO!A:G,6,FALSE)</f>
        <v>#N/A</v>
      </c>
      <c r="H1626" s="120" t="e">
        <f>VLOOKUP(B1626,CREDITO_FINANCEIRO!A:G,7,FALSE)</f>
        <v>#N/A</v>
      </c>
      <c r="I1626" s="91" t="e">
        <f>VLOOKUP(B1626,CREDITO_FINANCEIRO!A:K,10,FALSE)</f>
        <v>#N/A</v>
      </c>
      <c r="J1626" s="91" t="e">
        <f>VLOOKUP(B1626,CREDITO_FINANCEIRO!A:K,11,FALSE)</f>
        <v>#N/A</v>
      </c>
      <c r="K1626" s="91" t="e">
        <f>VLOOKUP(B1626,CREDITO_FINANCEIRO!A:L,12,FALSE)</f>
        <v>#N/A</v>
      </c>
      <c r="L1626" s="110" t="e">
        <f t="shared" si="250"/>
        <v>#N/A</v>
      </c>
      <c r="M1626" s="2" t="e">
        <f t="shared" si="251"/>
        <v>#N/A</v>
      </c>
      <c r="N1626" s="111" t="e">
        <f>VLOOKUP(Tabela4[[#This Row],[Proposta de Referência]],SIMP_CF!A:K,9,FALSE)</f>
        <v>#N/A</v>
      </c>
      <c r="O1626" s="111" t="e">
        <f>VLOOKUP(Tabela4[[#This Row],[Proposta de Referência]],SIMP_CF!A:K,8,FALSE)</f>
        <v>#N/A</v>
      </c>
      <c r="P1626" s="112" t="e">
        <f t="shared" si="252"/>
        <v>#N/A</v>
      </c>
      <c r="Q1626" s="112" t="e">
        <f t="shared" si="253"/>
        <v>#N/A</v>
      </c>
      <c r="R1626" t="e">
        <f t="shared" si="259"/>
        <v>#N/A</v>
      </c>
      <c r="S1626" s="108" t="e">
        <f t="shared" si="254"/>
        <v>#N/A</v>
      </c>
      <c r="T1626" s="108" t="e">
        <f t="shared" si="255"/>
        <v>#N/A</v>
      </c>
      <c r="U1626" s="110" t="e">
        <f t="shared" si="256"/>
        <v>#N/A</v>
      </c>
      <c r="V1626" t="e">
        <f t="shared" si="257"/>
        <v>#N/A</v>
      </c>
      <c r="W1626" t="str">
        <f t="shared" si="258"/>
        <v/>
      </c>
      <c r="X1626" s="24" t="str">
        <f>IFERROR(VLOOKUP(W1626,HOSPITAIS_COM_DIVIDAS!A:E,5,FALSE),"")</f>
        <v/>
      </c>
    </row>
    <row r="1627" spans="1:24" x14ac:dyDescent="0.25">
      <c r="A1627" s="52" t="str">
        <f>IFERROR((Tabela4[[#This Row],[Status da Proposta]]),"")</f>
        <v/>
      </c>
      <c r="B1627" s="121">
        <f>IFERROR((CREDITO_FINANCEIRO!A1627),"")</f>
        <v>0</v>
      </c>
      <c r="C1627" s="120" t="str">
        <f>IFERROR((VLOOKUP(B1627,CREDITO_FINANCEIRO!A:B,2,FALSE)),"")</f>
        <v/>
      </c>
      <c r="D1627" s="94" t="str">
        <f>IFERROR((VLOOKUP(B1627,CREDITO_FINANCEIRO!A:E,5,FALSE)),"")</f>
        <v/>
      </c>
      <c r="E1627" s="95" t="str">
        <f>IFERROR((VLOOKUP(B1627,CREDITO_FINANCEIRO!A:C,3,FALSE)),"")</f>
        <v/>
      </c>
      <c r="F1627" s="120" t="str">
        <f>IFERROR((VLOOKUP(B1627,CREDITO_FINANCEIRO!A:G,4,FALSE)),"")</f>
        <v/>
      </c>
      <c r="G1627" s="120" t="e">
        <f>VLOOKUP(B1627,CREDITO_FINANCEIRO!A:G,6,FALSE)</f>
        <v>#N/A</v>
      </c>
      <c r="H1627" s="120" t="e">
        <f>VLOOKUP(B1627,CREDITO_FINANCEIRO!A:G,7,FALSE)</f>
        <v>#N/A</v>
      </c>
      <c r="I1627" s="91" t="e">
        <f>VLOOKUP(B1627,CREDITO_FINANCEIRO!A:K,10,FALSE)</f>
        <v>#N/A</v>
      </c>
      <c r="J1627" s="91" t="e">
        <f>VLOOKUP(B1627,CREDITO_FINANCEIRO!A:K,11,FALSE)</f>
        <v>#N/A</v>
      </c>
      <c r="K1627" s="91" t="e">
        <f>VLOOKUP(B1627,CREDITO_FINANCEIRO!A:L,12,FALSE)</f>
        <v>#N/A</v>
      </c>
      <c r="L1627" s="110" t="e">
        <f t="shared" si="250"/>
        <v>#N/A</v>
      </c>
      <c r="M1627" s="2" t="e">
        <f t="shared" si="251"/>
        <v>#N/A</v>
      </c>
      <c r="N1627" s="111" t="e">
        <f>VLOOKUP(Tabela4[[#This Row],[Proposta de Referência]],SIMP_CF!A:K,9,FALSE)</f>
        <v>#N/A</v>
      </c>
      <c r="O1627" s="111" t="e">
        <f>VLOOKUP(Tabela4[[#This Row],[Proposta de Referência]],SIMP_CF!A:K,8,FALSE)</f>
        <v>#N/A</v>
      </c>
      <c r="P1627" s="112" t="e">
        <f t="shared" si="252"/>
        <v>#N/A</v>
      </c>
      <c r="Q1627" s="112" t="e">
        <f t="shared" si="253"/>
        <v>#N/A</v>
      </c>
      <c r="R1627" t="e">
        <f t="shared" si="259"/>
        <v>#N/A</v>
      </c>
      <c r="S1627" s="108" t="e">
        <f t="shared" si="254"/>
        <v>#N/A</v>
      </c>
      <c r="T1627" s="108" t="e">
        <f t="shared" si="255"/>
        <v>#N/A</v>
      </c>
      <c r="U1627" s="110" t="e">
        <f t="shared" si="256"/>
        <v>#N/A</v>
      </c>
      <c r="V1627" t="e">
        <f t="shared" si="257"/>
        <v>#N/A</v>
      </c>
      <c r="W1627" t="str">
        <f t="shared" si="258"/>
        <v/>
      </c>
      <c r="X1627" s="24" t="str">
        <f>IFERROR(VLOOKUP(W1627,HOSPITAIS_COM_DIVIDAS!A:E,5,FALSE),"")</f>
        <v/>
      </c>
    </row>
    <row r="1628" spans="1:24" x14ac:dyDescent="0.25">
      <c r="A1628" s="52" t="str">
        <f>IFERROR((Tabela4[[#This Row],[Status da Proposta]]),"")</f>
        <v/>
      </c>
      <c r="B1628" s="121">
        <f>IFERROR((CREDITO_FINANCEIRO!A1628),"")</f>
        <v>0</v>
      </c>
      <c r="C1628" s="120" t="str">
        <f>IFERROR((VLOOKUP(B1628,CREDITO_FINANCEIRO!A:B,2,FALSE)),"")</f>
        <v/>
      </c>
      <c r="D1628" s="94" t="str">
        <f>IFERROR((VLOOKUP(B1628,CREDITO_FINANCEIRO!A:E,5,FALSE)),"")</f>
        <v/>
      </c>
      <c r="E1628" s="95" t="str">
        <f>IFERROR((VLOOKUP(B1628,CREDITO_FINANCEIRO!A:C,3,FALSE)),"")</f>
        <v/>
      </c>
      <c r="F1628" s="120" t="str">
        <f>IFERROR((VLOOKUP(B1628,CREDITO_FINANCEIRO!A:G,4,FALSE)),"")</f>
        <v/>
      </c>
      <c r="G1628" s="120" t="e">
        <f>VLOOKUP(B1628,CREDITO_FINANCEIRO!A:G,6,FALSE)</f>
        <v>#N/A</v>
      </c>
      <c r="H1628" s="120" t="e">
        <f>VLOOKUP(B1628,CREDITO_FINANCEIRO!A:G,7,FALSE)</f>
        <v>#N/A</v>
      </c>
      <c r="I1628" s="91" t="e">
        <f>VLOOKUP(B1628,CREDITO_FINANCEIRO!A:K,10,FALSE)</f>
        <v>#N/A</v>
      </c>
      <c r="J1628" s="91" t="e">
        <f>VLOOKUP(B1628,CREDITO_FINANCEIRO!A:K,11,FALSE)</f>
        <v>#N/A</v>
      </c>
      <c r="K1628" s="91" t="e">
        <f>VLOOKUP(B1628,CREDITO_FINANCEIRO!A:L,12,FALSE)</f>
        <v>#N/A</v>
      </c>
      <c r="L1628" s="110" t="e">
        <f t="shared" si="250"/>
        <v>#N/A</v>
      </c>
      <c r="M1628" s="2" t="e">
        <f t="shared" si="251"/>
        <v>#N/A</v>
      </c>
      <c r="N1628" s="111" t="e">
        <f>VLOOKUP(Tabela4[[#This Row],[Proposta de Referência]],SIMP_CF!A:K,9,FALSE)</f>
        <v>#N/A</v>
      </c>
      <c r="O1628" s="111" t="e">
        <f>VLOOKUP(Tabela4[[#This Row],[Proposta de Referência]],SIMP_CF!A:K,8,FALSE)</f>
        <v>#N/A</v>
      </c>
      <c r="P1628" s="112" t="e">
        <f t="shared" si="252"/>
        <v>#N/A</v>
      </c>
      <c r="Q1628" s="112" t="e">
        <f t="shared" si="253"/>
        <v>#N/A</v>
      </c>
      <c r="R1628" t="e">
        <f t="shared" si="259"/>
        <v>#N/A</v>
      </c>
      <c r="S1628" s="108" t="e">
        <f t="shared" si="254"/>
        <v>#N/A</v>
      </c>
      <c r="T1628" s="108" t="e">
        <f t="shared" si="255"/>
        <v>#N/A</v>
      </c>
      <c r="U1628" s="110" t="e">
        <f t="shared" si="256"/>
        <v>#N/A</v>
      </c>
      <c r="V1628" t="e">
        <f t="shared" si="257"/>
        <v>#N/A</v>
      </c>
      <c r="W1628" t="str">
        <f t="shared" si="258"/>
        <v/>
      </c>
      <c r="X1628" s="24" t="str">
        <f>IFERROR(VLOOKUP(W1628,HOSPITAIS_COM_DIVIDAS!A:E,5,FALSE),"")</f>
        <v/>
      </c>
    </row>
    <row r="1629" spans="1:24" x14ac:dyDescent="0.25">
      <c r="A1629" s="52" t="str">
        <f>IFERROR((Tabela4[[#This Row],[Status da Proposta]]),"")</f>
        <v/>
      </c>
      <c r="B1629" s="121">
        <f>IFERROR((CREDITO_FINANCEIRO!A1629),"")</f>
        <v>0</v>
      </c>
      <c r="C1629" s="120" t="str">
        <f>IFERROR((VLOOKUP(B1629,CREDITO_FINANCEIRO!A:B,2,FALSE)),"")</f>
        <v/>
      </c>
      <c r="D1629" s="94" t="str">
        <f>IFERROR((VLOOKUP(B1629,CREDITO_FINANCEIRO!A:E,5,FALSE)),"")</f>
        <v/>
      </c>
      <c r="E1629" s="95" t="str">
        <f>IFERROR((VLOOKUP(B1629,CREDITO_FINANCEIRO!A:C,3,FALSE)),"")</f>
        <v/>
      </c>
      <c r="F1629" s="120" t="str">
        <f>IFERROR((VLOOKUP(B1629,CREDITO_FINANCEIRO!A:G,4,FALSE)),"")</f>
        <v/>
      </c>
      <c r="G1629" s="120" t="e">
        <f>VLOOKUP(B1629,CREDITO_FINANCEIRO!A:G,6,FALSE)</f>
        <v>#N/A</v>
      </c>
      <c r="H1629" s="120" t="e">
        <f>VLOOKUP(B1629,CREDITO_FINANCEIRO!A:G,7,FALSE)</f>
        <v>#N/A</v>
      </c>
      <c r="I1629" s="91" t="e">
        <f>VLOOKUP(B1629,CREDITO_FINANCEIRO!A:K,10,FALSE)</f>
        <v>#N/A</v>
      </c>
      <c r="J1629" s="91" t="e">
        <f>VLOOKUP(B1629,CREDITO_FINANCEIRO!A:K,11,FALSE)</f>
        <v>#N/A</v>
      </c>
      <c r="K1629" s="91" t="e">
        <f>VLOOKUP(B1629,CREDITO_FINANCEIRO!A:L,12,FALSE)</f>
        <v>#N/A</v>
      </c>
      <c r="L1629" s="110" t="e">
        <f t="shared" si="250"/>
        <v>#N/A</v>
      </c>
      <c r="M1629" s="2" t="e">
        <f t="shared" si="251"/>
        <v>#N/A</v>
      </c>
      <c r="N1629" s="111" t="e">
        <f>VLOOKUP(Tabela4[[#This Row],[Proposta de Referência]],SIMP_CF!A:K,9,FALSE)</f>
        <v>#N/A</v>
      </c>
      <c r="O1629" s="111" t="e">
        <f>VLOOKUP(Tabela4[[#This Row],[Proposta de Referência]],SIMP_CF!A:K,8,FALSE)</f>
        <v>#N/A</v>
      </c>
      <c r="P1629" s="112" t="e">
        <f t="shared" si="252"/>
        <v>#N/A</v>
      </c>
      <c r="Q1629" s="112" t="e">
        <f t="shared" si="253"/>
        <v>#N/A</v>
      </c>
      <c r="R1629" t="e">
        <f t="shared" si="259"/>
        <v>#N/A</v>
      </c>
      <c r="S1629" s="108" t="e">
        <f t="shared" si="254"/>
        <v>#N/A</v>
      </c>
      <c r="T1629" s="108" t="e">
        <f t="shared" si="255"/>
        <v>#N/A</v>
      </c>
      <c r="U1629" s="110" t="e">
        <f t="shared" si="256"/>
        <v>#N/A</v>
      </c>
      <c r="V1629" t="e">
        <f t="shared" si="257"/>
        <v>#N/A</v>
      </c>
      <c r="W1629" t="str">
        <f t="shared" si="258"/>
        <v/>
      </c>
      <c r="X1629" s="24" t="str">
        <f>IFERROR(VLOOKUP(W1629,HOSPITAIS_COM_DIVIDAS!A:E,5,FALSE),"")</f>
        <v/>
      </c>
    </row>
    <row r="1630" spans="1:24" x14ac:dyDescent="0.25">
      <c r="A1630" s="52" t="str">
        <f>IFERROR((Tabela4[[#This Row],[Status da Proposta]]),"")</f>
        <v/>
      </c>
      <c r="B1630" s="121">
        <f>IFERROR((CREDITO_FINANCEIRO!A1630),"")</f>
        <v>0</v>
      </c>
      <c r="C1630" s="120" t="str">
        <f>IFERROR((VLOOKUP(B1630,CREDITO_FINANCEIRO!A:B,2,FALSE)),"")</f>
        <v/>
      </c>
      <c r="D1630" s="94" t="str">
        <f>IFERROR((VLOOKUP(B1630,CREDITO_FINANCEIRO!A:E,5,FALSE)),"")</f>
        <v/>
      </c>
      <c r="E1630" s="95" t="str">
        <f>IFERROR((VLOOKUP(B1630,CREDITO_FINANCEIRO!A:C,3,FALSE)),"")</f>
        <v/>
      </c>
      <c r="F1630" s="120" t="str">
        <f>IFERROR((VLOOKUP(B1630,CREDITO_FINANCEIRO!A:G,4,FALSE)),"")</f>
        <v/>
      </c>
      <c r="G1630" s="120" t="e">
        <f>VLOOKUP(B1630,CREDITO_FINANCEIRO!A:G,6,FALSE)</f>
        <v>#N/A</v>
      </c>
      <c r="H1630" s="120" t="e">
        <f>VLOOKUP(B1630,CREDITO_FINANCEIRO!A:G,7,FALSE)</f>
        <v>#N/A</v>
      </c>
      <c r="I1630" s="91" t="e">
        <f>VLOOKUP(B1630,CREDITO_FINANCEIRO!A:K,10,FALSE)</f>
        <v>#N/A</v>
      </c>
      <c r="J1630" s="91" t="e">
        <f>VLOOKUP(B1630,CREDITO_FINANCEIRO!A:K,11,FALSE)</f>
        <v>#N/A</v>
      </c>
      <c r="K1630" s="91" t="e">
        <f>VLOOKUP(B1630,CREDITO_FINANCEIRO!A:L,12,FALSE)</f>
        <v>#N/A</v>
      </c>
      <c r="L1630" s="110" t="e">
        <f t="shared" si="250"/>
        <v>#N/A</v>
      </c>
      <c r="M1630" s="2" t="e">
        <f t="shared" si="251"/>
        <v>#N/A</v>
      </c>
      <c r="N1630" s="111" t="e">
        <f>VLOOKUP(Tabela4[[#This Row],[Proposta de Referência]],SIMP_CF!A:K,9,FALSE)</f>
        <v>#N/A</v>
      </c>
      <c r="O1630" s="111" t="e">
        <f>VLOOKUP(Tabela4[[#This Row],[Proposta de Referência]],SIMP_CF!A:K,8,FALSE)</f>
        <v>#N/A</v>
      </c>
      <c r="P1630" s="112" t="e">
        <f t="shared" si="252"/>
        <v>#N/A</v>
      </c>
      <c r="Q1630" s="112" t="e">
        <f t="shared" si="253"/>
        <v>#N/A</v>
      </c>
      <c r="R1630" t="e">
        <f t="shared" si="259"/>
        <v>#N/A</v>
      </c>
      <c r="S1630" s="108" t="e">
        <f t="shared" si="254"/>
        <v>#N/A</v>
      </c>
      <c r="T1630" s="108" t="e">
        <f t="shared" si="255"/>
        <v>#N/A</v>
      </c>
      <c r="U1630" s="110" t="e">
        <f t="shared" si="256"/>
        <v>#N/A</v>
      </c>
      <c r="V1630" t="e">
        <f t="shared" si="257"/>
        <v>#N/A</v>
      </c>
      <c r="W1630" t="str">
        <f t="shared" si="258"/>
        <v/>
      </c>
      <c r="X1630" s="24" t="str">
        <f>IFERROR(VLOOKUP(W1630,HOSPITAIS_COM_DIVIDAS!A:E,5,FALSE),"")</f>
        <v/>
      </c>
    </row>
    <row r="1631" spans="1:24" x14ac:dyDescent="0.25">
      <c r="A1631" s="52" t="str">
        <f>IFERROR((Tabela4[[#This Row],[Status da Proposta]]),"")</f>
        <v/>
      </c>
      <c r="B1631" s="121">
        <f>IFERROR((CREDITO_FINANCEIRO!A1631),"")</f>
        <v>0</v>
      </c>
      <c r="C1631" s="120" t="str">
        <f>IFERROR((VLOOKUP(B1631,CREDITO_FINANCEIRO!A:B,2,FALSE)),"")</f>
        <v/>
      </c>
      <c r="D1631" s="94" t="str">
        <f>IFERROR((VLOOKUP(B1631,CREDITO_FINANCEIRO!A:E,5,FALSE)),"")</f>
        <v/>
      </c>
      <c r="E1631" s="95" t="str">
        <f>IFERROR((VLOOKUP(B1631,CREDITO_FINANCEIRO!A:C,3,FALSE)),"")</f>
        <v/>
      </c>
      <c r="F1631" s="120" t="str">
        <f>IFERROR((VLOOKUP(B1631,CREDITO_FINANCEIRO!A:G,4,FALSE)),"")</f>
        <v/>
      </c>
      <c r="G1631" s="120" t="e">
        <f>VLOOKUP(B1631,CREDITO_FINANCEIRO!A:G,6,FALSE)</f>
        <v>#N/A</v>
      </c>
      <c r="H1631" s="120" t="e">
        <f>VLOOKUP(B1631,CREDITO_FINANCEIRO!A:G,7,FALSE)</f>
        <v>#N/A</v>
      </c>
      <c r="I1631" s="91" t="e">
        <f>VLOOKUP(B1631,CREDITO_FINANCEIRO!A:K,10,FALSE)</f>
        <v>#N/A</v>
      </c>
      <c r="J1631" s="91" t="e">
        <f>VLOOKUP(B1631,CREDITO_FINANCEIRO!A:K,11,FALSE)</f>
        <v>#N/A</v>
      </c>
      <c r="K1631" s="91" t="e">
        <f>VLOOKUP(B1631,CREDITO_FINANCEIRO!A:L,12,FALSE)</f>
        <v>#N/A</v>
      </c>
      <c r="L1631" s="110" t="e">
        <f t="shared" si="250"/>
        <v>#N/A</v>
      </c>
      <c r="M1631" s="2" t="e">
        <f t="shared" si="251"/>
        <v>#N/A</v>
      </c>
      <c r="N1631" s="111" t="e">
        <f>VLOOKUP(Tabela4[[#This Row],[Proposta de Referência]],SIMP_CF!A:K,9,FALSE)</f>
        <v>#N/A</v>
      </c>
      <c r="O1631" s="111" t="e">
        <f>VLOOKUP(Tabela4[[#This Row],[Proposta de Referência]],SIMP_CF!A:K,8,FALSE)</f>
        <v>#N/A</v>
      </c>
      <c r="P1631" s="112" t="e">
        <f t="shared" si="252"/>
        <v>#N/A</v>
      </c>
      <c r="Q1631" s="112" t="e">
        <f t="shared" si="253"/>
        <v>#N/A</v>
      </c>
      <c r="R1631" t="e">
        <f t="shared" si="259"/>
        <v>#N/A</v>
      </c>
      <c r="S1631" s="108" t="e">
        <f t="shared" si="254"/>
        <v>#N/A</v>
      </c>
      <c r="T1631" s="108" t="e">
        <f t="shared" si="255"/>
        <v>#N/A</v>
      </c>
      <c r="U1631" s="110" t="e">
        <f t="shared" si="256"/>
        <v>#N/A</v>
      </c>
      <c r="V1631" t="e">
        <f t="shared" si="257"/>
        <v>#N/A</v>
      </c>
      <c r="W1631" t="str">
        <f t="shared" si="258"/>
        <v/>
      </c>
      <c r="X1631" s="24" t="str">
        <f>IFERROR(VLOOKUP(W1631,HOSPITAIS_COM_DIVIDAS!A:E,5,FALSE),"")</f>
        <v/>
      </c>
    </row>
    <row r="1632" spans="1:24" x14ac:dyDescent="0.25">
      <c r="A1632" s="52" t="str">
        <f>IFERROR((Tabela4[[#This Row],[Status da Proposta]]),"")</f>
        <v/>
      </c>
      <c r="B1632" s="121">
        <f>IFERROR((CREDITO_FINANCEIRO!A1632),"")</f>
        <v>0</v>
      </c>
      <c r="C1632" s="120" t="str">
        <f>IFERROR((VLOOKUP(B1632,CREDITO_FINANCEIRO!A:B,2,FALSE)),"")</f>
        <v/>
      </c>
      <c r="D1632" s="94" t="str">
        <f>IFERROR((VLOOKUP(B1632,CREDITO_FINANCEIRO!A:E,5,FALSE)),"")</f>
        <v/>
      </c>
      <c r="E1632" s="95" t="str">
        <f>IFERROR((VLOOKUP(B1632,CREDITO_FINANCEIRO!A:C,3,FALSE)),"")</f>
        <v/>
      </c>
      <c r="F1632" s="120" t="str">
        <f>IFERROR((VLOOKUP(B1632,CREDITO_FINANCEIRO!A:G,4,FALSE)),"")</f>
        <v/>
      </c>
      <c r="G1632" s="120" t="e">
        <f>VLOOKUP(B1632,CREDITO_FINANCEIRO!A:G,6,FALSE)</f>
        <v>#N/A</v>
      </c>
      <c r="H1632" s="120" t="e">
        <f>VLOOKUP(B1632,CREDITO_FINANCEIRO!A:G,7,FALSE)</f>
        <v>#N/A</v>
      </c>
      <c r="I1632" s="91" t="e">
        <f>VLOOKUP(B1632,CREDITO_FINANCEIRO!A:K,10,FALSE)</f>
        <v>#N/A</v>
      </c>
      <c r="J1632" s="91" t="e">
        <f>VLOOKUP(B1632,CREDITO_FINANCEIRO!A:K,11,FALSE)</f>
        <v>#N/A</v>
      </c>
      <c r="K1632" s="91" t="e">
        <f>VLOOKUP(B1632,CREDITO_FINANCEIRO!A:L,12,FALSE)</f>
        <v>#N/A</v>
      </c>
      <c r="L1632" s="110" t="e">
        <f t="shared" si="250"/>
        <v>#N/A</v>
      </c>
      <c r="M1632" s="2" t="e">
        <f t="shared" si="251"/>
        <v>#N/A</v>
      </c>
      <c r="N1632" s="111" t="e">
        <f>VLOOKUP(Tabela4[[#This Row],[Proposta de Referência]],SIMP_CF!A:K,9,FALSE)</f>
        <v>#N/A</v>
      </c>
      <c r="O1632" s="111" t="e">
        <f>VLOOKUP(Tabela4[[#This Row],[Proposta de Referência]],SIMP_CF!A:K,8,FALSE)</f>
        <v>#N/A</v>
      </c>
      <c r="P1632" s="112" t="e">
        <f t="shared" si="252"/>
        <v>#N/A</v>
      </c>
      <c r="Q1632" s="112" t="e">
        <f t="shared" si="253"/>
        <v>#N/A</v>
      </c>
      <c r="R1632" t="e">
        <f t="shared" si="259"/>
        <v>#N/A</v>
      </c>
      <c r="S1632" s="108" t="e">
        <f t="shared" si="254"/>
        <v>#N/A</v>
      </c>
      <c r="T1632" s="108" t="e">
        <f t="shared" si="255"/>
        <v>#N/A</v>
      </c>
      <c r="U1632" s="110" t="e">
        <f t="shared" si="256"/>
        <v>#N/A</v>
      </c>
      <c r="V1632" t="e">
        <f t="shared" si="257"/>
        <v>#N/A</v>
      </c>
      <c r="W1632" t="str">
        <f t="shared" si="258"/>
        <v/>
      </c>
      <c r="X1632" s="24" t="str">
        <f>IFERROR(VLOOKUP(W1632,HOSPITAIS_COM_DIVIDAS!A:E,5,FALSE),"")</f>
        <v/>
      </c>
    </row>
    <row r="1633" spans="1:24" x14ac:dyDescent="0.25">
      <c r="A1633" s="52" t="str">
        <f>IFERROR((Tabela4[[#This Row],[Status da Proposta]]),"")</f>
        <v/>
      </c>
      <c r="B1633" s="121">
        <f>IFERROR((CREDITO_FINANCEIRO!A1633),"")</f>
        <v>0</v>
      </c>
      <c r="C1633" s="120" t="str">
        <f>IFERROR((VLOOKUP(B1633,CREDITO_FINANCEIRO!A:B,2,FALSE)),"")</f>
        <v/>
      </c>
      <c r="D1633" s="94" t="str">
        <f>IFERROR((VLOOKUP(B1633,CREDITO_FINANCEIRO!A:E,5,FALSE)),"")</f>
        <v/>
      </c>
      <c r="E1633" s="95" t="str">
        <f>IFERROR((VLOOKUP(B1633,CREDITO_FINANCEIRO!A:C,3,FALSE)),"")</f>
        <v/>
      </c>
      <c r="F1633" s="120" t="str">
        <f>IFERROR((VLOOKUP(B1633,CREDITO_FINANCEIRO!A:G,4,FALSE)),"")</f>
        <v/>
      </c>
      <c r="G1633" s="120" t="e">
        <f>VLOOKUP(B1633,CREDITO_FINANCEIRO!A:G,6,FALSE)</f>
        <v>#N/A</v>
      </c>
      <c r="H1633" s="120" t="e">
        <f>VLOOKUP(B1633,CREDITO_FINANCEIRO!A:G,7,FALSE)</f>
        <v>#N/A</v>
      </c>
      <c r="I1633" s="91" t="e">
        <f>VLOOKUP(B1633,CREDITO_FINANCEIRO!A:K,10,FALSE)</f>
        <v>#N/A</v>
      </c>
      <c r="J1633" s="91" t="e">
        <f>VLOOKUP(B1633,CREDITO_FINANCEIRO!A:K,11,FALSE)</f>
        <v>#N/A</v>
      </c>
      <c r="K1633" s="91" t="e">
        <f>VLOOKUP(B1633,CREDITO_FINANCEIRO!A:L,12,FALSE)</f>
        <v>#N/A</v>
      </c>
      <c r="L1633" s="110" t="e">
        <f t="shared" si="250"/>
        <v>#N/A</v>
      </c>
      <c r="M1633" s="2" t="e">
        <f t="shared" si="251"/>
        <v>#N/A</v>
      </c>
      <c r="N1633" s="111" t="e">
        <f>VLOOKUP(Tabela4[[#This Row],[Proposta de Referência]],SIMP_CF!A:K,9,FALSE)</f>
        <v>#N/A</v>
      </c>
      <c r="O1633" s="111" t="e">
        <f>VLOOKUP(Tabela4[[#This Row],[Proposta de Referência]],SIMP_CF!A:K,8,FALSE)</f>
        <v>#N/A</v>
      </c>
      <c r="P1633" s="112" t="e">
        <f t="shared" si="252"/>
        <v>#N/A</v>
      </c>
      <c r="Q1633" s="112" t="e">
        <f t="shared" si="253"/>
        <v>#N/A</v>
      </c>
      <c r="R1633" t="e">
        <f t="shared" si="259"/>
        <v>#N/A</v>
      </c>
      <c r="S1633" s="108" t="e">
        <f t="shared" si="254"/>
        <v>#N/A</v>
      </c>
      <c r="T1633" s="108" t="e">
        <f t="shared" si="255"/>
        <v>#N/A</v>
      </c>
      <c r="U1633" s="110" t="e">
        <f t="shared" si="256"/>
        <v>#N/A</v>
      </c>
      <c r="V1633" t="e">
        <f t="shared" si="257"/>
        <v>#N/A</v>
      </c>
      <c r="W1633" t="str">
        <f t="shared" si="258"/>
        <v/>
      </c>
      <c r="X1633" s="24" t="str">
        <f>IFERROR(VLOOKUP(W1633,HOSPITAIS_COM_DIVIDAS!A:E,5,FALSE),"")</f>
        <v/>
      </c>
    </row>
    <row r="1634" spans="1:24" x14ac:dyDescent="0.25">
      <c r="A1634" s="52" t="str">
        <f>IFERROR((Tabela4[[#This Row],[Status da Proposta]]),"")</f>
        <v/>
      </c>
      <c r="B1634" s="121">
        <f>IFERROR((CREDITO_FINANCEIRO!A1634),"")</f>
        <v>0</v>
      </c>
      <c r="C1634" s="120" t="str">
        <f>IFERROR((VLOOKUP(B1634,CREDITO_FINANCEIRO!A:B,2,FALSE)),"")</f>
        <v/>
      </c>
      <c r="D1634" s="94" t="str">
        <f>IFERROR((VLOOKUP(B1634,CREDITO_FINANCEIRO!A:E,5,FALSE)),"")</f>
        <v/>
      </c>
      <c r="E1634" s="95" t="str">
        <f>IFERROR((VLOOKUP(B1634,CREDITO_FINANCEIRO!A:C,3,FALSE)),"")</f>
        <v/>
      </c>
      <c r="F1634" s="120" t="str">
        <f>IFERROR((VLOOKUP(B1634,CREDITO_FINANCEIRO!A:G,4,FALSE)),"")</f>
        <v/>
      </c>
      <c r="G1634" s="120" t="e">
        <f>VLOOKUP(B1634,CREDITO_FINANCEIRO!A:G,6,FALSE)</f>
        <v>#N/A</v>
      </c>
      <c r="H1634" s="120" t="e">
        <f>VLOOKUP(B1634,CREDITO_FINANCEIRO!A:G,7,FALSE)</f>
        <v>#N/A</v>
      </c>
      <c r="I1634" s="91" t="e">
        <f>VLOOKUP(B1634,CREDITO_FINANCEIRO!A:K,10,FALSE)</f>
        <v>#N/A</v>
      </c>
      <c r="J1634" s="91" t="e">
        <f>VLOOKUP(B1634,CREDITO_FINANCEIRO!A:K,11,FALSE)</f>
        <v>#N/A</v>
      </c>
      <c r="K1634" s="91" t="e">
        <f>VLOOKUP(B1634,CREDITO_FINANCEIRO!A:L,12,FALSE)</f>
        <v>#N/A</v>
      </c>
      <c r="L1634" s="110" t="e">
        <f t="shared" si="250"/>
        <v>#N/A</v>
      </c>
      <c r="M1634" s="2" t="e">
        <f t="shared" si="251"/>
        <v>#N/A</v>
      </c>
      <c r="N1634" s="111" t="e">
        <f>VLOOKUP(Tabela4[[#This Row],[Proposta de Referência]],SIMP_CF!A:K,9,FALSE)</f>
        <v>#N/A</v>
      </c>
      <c r="O1634" s="111" t="e">
        <f>VLOOKUP(Tabela4[[#This Row],[Proposta de Referência]],SIMP_CF!A:K,8,FALSE)</f>
        <v>#N/A</v>
      </c>
      <c r="P1634" s="112" t="e">
        <f t="shared" si="252"/>
        <v>#N/A</v>
      </c>
      <c r="Q1634" s="112" t="e">
        <f t="shared" si="253"/>
        <v>#N/A</v>
      </c>
      <c r="R1634" t="e">
        <f t="shared" si="259"/>
        <v>#N/A</v>
      </c>
      <c r="S1634" s="108" t="e">
        <f t="shared" si="254"/>
        <v>#N/A</v>
      </c>
      <c r="T1634" s="108" t="e">
        <f t="shared" si="255"/>
        <v>#N/A</v>
      </c>
      <c r="U1634" s="110" t="e">
        <f t="shared" si="256"/>
        <v>#N/A</v>
      </c>
      <c r="V1634" t="e">
        <f t="shared" si="257"/>
        <v>#N/A</v>
      </c>
      <c r="W1634" t="str">
        <f t="shared" si="258"/>
        <v/>
      </c>
      <c r="X1634" s="24" t="str">
        <f>IFERROR(VLOOKUP(W1634,HOSPITAIS_COM_DIVIDAS!A:E,5,FALSE),"")</f>
        <v/>
      </c>
    </row>
    <row r="1635" spans="1:24" x14ac:dyDescent="0.25">
      <c r="A1635" s="52" t="str">
        <f>IFERROR((Tabela4[[#This Row],[Status da Proposta]]),"")</f>
        <v/>
      </c>
      <c r="B1635" s="121">
        <f>IFERROR((CREDITO_FINANCEIRO!A1635),"")</f>
        <v>0</v>
      </c>
      <c r="C1635" s="120" t="str">
        <f>IFERROR((VLOOKUP(B1635,CREDITO_FINANCEIRO!A:B,2,FALSE)),"")</f>
        <v/>
      </c>
      <c r="D1635" s="94" t="str">
        <f>IFERROR((VLOOKUP(B1635,CREDITO_FINANCEIRO!A:E,5,FALSE)),"")</f>
        <v/>
      </c>
      <c r="E1635" s="95" t="str">
        <f>IFERROR((VLOOKUP(B1635,CREDITO_FINANCEIRO!A:C,3,FALSE)),"")</f>
        <v/>
      </c>
      <c r="F1635" s="120" t="str">
        <f>IFERROR((VLOOKUP(B1635,CREDITO_FINANCEIRO!A:G,4,FALSE)),"")</f>
        <v/>
      </c>
      <c r="G1635" s="120" t="e">
        <f>VLOOKUP(B1635,CREDITO_FINANCEIRO!A:G,6,FALSE)</f>
        <v>#N/A</v>
      </c>
      <c r="H1635" s="120" t="e">
        <f>VLOOKUP(B1635,CREDITO_FINANCEIRO!A:G,7,FALSE)</f>
        <v>#N/A</v>
      </c>
      <c r="I1635" s="91" t="e">
        <f>VLOOKUP(B1635,CREDITO_FINANCEIRO!A:K,10,FALSE)</f>
        <v>#N/A</v>
      </c>
      <c r="J1635" s="91" t="e">
        <f>VLOOKUP(B1635,CREDITO_FINANCEIRO!A:K,11,FALSE)</f>
        <v>#N/A</v>
      </c>
      <c r="K1635" s="91" t="e">
        <f>VLOOKUP(B1635,CREDITO_FINANCEIRO!A:L,12,FALSE)</f>
        <v>#N/A</v>
      </c>
      <c r="L1635" s="110" t="e">
        <f t="shared" si="250"/>
        <v>#N/A</v>
      </c>
      <c r="M1635" s="2" t="e">
        <f t="shared" si="251"/>
        <v>#N/A</v>
      </c>
      <c r="N1635" s="111" t="e">
        <f>VLOOKUP(Tabela4[[#This Row],[Proposta de Referência]],SIMP_CF!A:K,9,FALSE)</f>
        <v>#N/A</v>
      </c>
      <c r="O1635" s="111" t="e">
        <f>VLOOKUP(Tabela4[[#This Row],[Proposta de Referência]],SIMP_CF!A:K,8,FALSE)</f>
        <v>#N/A</v>
      </c>
      <c r="P1635" s="112" t="e">
        <f t="shared" si="252"/>
        <v>#N/A</v>
      </c>
      <c r="Q1635" s="112" t="e">
        <f t="shared" si="253"/>
        <v>#N/A</v>
      </c>
      <c r="R1635" t="e">
        <f t="shared" si="259"/>
        <v>#N/A</v>
      </c>
      <c r="S1635" s="108" t="e">
        <f t="shared" si="254"/>
        <v>#N/A</v>
      </c>
      <c r="T1635" s="108" t="e">
        <f t="shared" si="255"/>
        <v>#N/A</v>
      </c>
      <c r="U1635" s="110" t="e">
        <f t="shared" si="256"/>
        <v>#N/A</v>
      </c>
      <c r="V1635" t="e">
        <f t="shared" si="257"/>
        <v>#N/A</v>
      </c>
      <c r="W1635" t="str">
        <f t="shared" si="258"/>
        <v/>
      </c>
      <c r="X1635" s="24" t="str">
        <f>IFERROR(VLOOKUP(W1635,HOSPITAIS_COM_DIVIDAS!A:E,5,FALSE),"")</f>
        <v/>
      </c>
    </row>
    <row r="1636" spans="1:24" x14ac:dyDescent="0.25">
      <c r="A1636" s="52" t="str">
        <f>IFERROR((Tabela4[[#This Row],[Status da Proposta]]),"")</f>
        <v/>
      </c>
      <c r="B1636" s="121">
        <f>IFERROR((CREDITO_FINANCEIRO!A1636),"")</f>
        <v>0</v>
      </c>
      <c r="C1636" s="120" t="str">
        <f>IFERROR((VLOOKUP(B1636,CREDITO_FINANCEIRO!A:B,2,FALSE)),"")</f>
        <v/>
      </c>
      <c r="D1636" s="94" t="str">
        <f>IFERROR((VLOOKUP(B1636,CREDITO_FINANCEIRO!A:E,5,FALSE)),"")</f>
        <v/>
      </c>
      <c r="E1636" s="95" t="str">
        <f>IFERROR((VLOOKUP(B1636,CREDITO_FINANCEIRO!A:C,3,FALSE)),"")</f>
        <v/>
      </c>
      <c r="F1636" s="120" t="str">
        <f>IFERROR((VLOOKUP(B1636,CREDITO_FINANCEIRO!A:G,4,FALSE)),"")</f>
        <v/>
      </c>
      <c r="G1636" s="120" t="e">
        <f>VLOOKUP(B1636,CREDITO_FINANCEIRO!A:G,6,FALSE)</f>
        <v>#N/A</v>
      </c>
      <c r="H1636" s="120" t="e">
        <f>VLOOKUP(B1636,CREDITO_FINANCEIRO!A:G,7,FALSE)</f>
        <v>#N/A</v>
      </c>
      <c r="I1636" s="91" t="e">
        <f>VLOOKUP(B1636,CREDITO_FINANCEIRO!A:K,10,FALSE)</f>
        <v>#N/A</v>
      </c>
      <c r="J1636" s="91" t="e">
        <f>VLOOKUP(B1636,CREDITO_FINANCEIRO!A:K,11,FALSE)</f>
        <v>#N/A</v>
      </c>
      <c r="K1636" s="91" t="e">
        <f>VLOOKUP(B1636,CREDITO_FINANCEIRO!A:L,12,FALSE)</f>
        <v>#N/A</v>
      </c>
      <c r="L1636" s="110" t="e">
        <f t="shared" si="250"/>
        <v>#N/A</v>
      </c>
      <c r="M1636" s="2" t="e">
        <f t="shared" si="251"/>
        <v>#N/A</v>
      </c>
      <c r="N1636" s="111" t="e">
        <f>VLOOKUP(Tabela4[[#This Row],[Proposta de Referência]],SIMP_CF!A:K,9,FALSE)</f>
        <v>#N/A</v>
      </c>
      <c r="O1636" s="111" t="e">
        <f>VLOOKUP(Tabela4[[#This Row],[Proposta de Referência]],SIMP_CF!A:K,8,FALSE)</f>
        <v>#N/A</v>
      </c>
      <c r="P1636" s="112" t="e">
        <f t="shared" si="252"/>
        <v>#N/A</v>
      </c>
      <c r="Q1636" s="112" t="e">
        <f t="shared" si="253"/>
        <v>#N/A</v>
      </c>
      <c r="R1636" t="e">
        <f t="shared" si="259"/>
        <v>#N/A</v>
      </c>
      <c r="S1636" s="108" t="e">
        <f t="shared" si="254"/>
        <v>#N/A</v>
      </c>
      <c r="T1636" s="108" t="e">
        <f t="shared" si="255"/>
        <v>#N/A</v>
      </c>
      <c r="U1636" s="110" t="e">
        <f t="shared" si="256"/>
        <v>#N/A</v>
      </c>
      <c r="V1636" t="e">
        <f t="shared" si="257"/>
        <v>#N/A</v>
      </c>
      <c r="W1636" t="str">
        <f t="shared" si="258"/>
        <v/>
      </c>
      <c r="X1636" s="24" t="str">
        <f>IFERROR(VLOOKUP(W1636,HOSPITAIS_COM_DIVIDAS!A:E,5,FALSE),"")</f>
        <v/>
      </c>
    </row>
    <row r="1637" spans="1:24" x14ac:dyDescent="0.25">
      <c r="A1637" s="52" t="str">
        <f>IFERROR((Tabela4[[#This Row],[Status da Proposta]]),"")</f>
        <v/>
      </c>
      <c r="B1637" s="121">
        <f>IFERROR((CREDITO_FINANCEIRO!A1637),"")</f>
        <v>0</v>
      </c>
      <c r="C1637" s="120" t="str">
        <f>IFERROR((VLOOKUP(B1637,CREDITO_FINANCEIRO!A:B,2,FALSE)),"")</f>
        <v/>
      </c>
      <c r="D1637" s="94" t="str">
        <f>IFERROR((VLOOKUP(B1637,CREDITO_FINANCEIRO!A:E,5,FALSE)),"")</f>
        <v/>
      </c>
      <c r="E1637" s="95" t="str">
        <f>IFERROR((VLOOKUP(B1637,CREDITO_FINANCEIRO!A:C,3,FALSE)),"")</f>
        <v/>
      </c>
      <c r="F1637" s="120" t="str">
        <f>IFERROR((VLOOKUP(B1637,CREDITO_FINANCEIRO!A:G,4,FALSE)),"")</f>
        <v/>
      </c>
      <c r="G1637" s="120" t="e">
        <f>VLOOKUP(B1637,CREDITO_FINANCEIRO!A:G,6,FALSE)</f>
        <v>#N/A</v>
      </c>
      <c r="H1637" s="120" t="e">
        <f>VLOOKUP(B1637,CREDITO_FINANCEIRO!A:G,7,FALSE)</f>
        <v>#N/A</v>
      </c>
      <c r="I1637" s="91" t="e">
        <f>VLOOKUP(B1637,CREDITO_FINANCEIRO!A:K,10,FALSE)</f>
        <v>#N/A</v>
      </c>
      <c r="J1637" s="91" t="e">
        <f>VLOOKUP(B1637,CREDITO_FINANCEIRO!A:K,11,FALSE)</f>
        <v>#N/A</v>
      </c>
      <c r="K1637" s="91" t="e">
        <f>VLOOKUP(B1637,CREDITO_FINANCEIRO!A:L,12,FALSE)</f>
        <v>#N/A</v>
      </c>
      <c r="L1637" s="110" t="e">
        <f t="shared" si="250"/>
        <v>#N/A</v>
      </c>
      <c r="M1637" s="2" t="e">
        <f t="shared" si="251"/>
        <v>#N/A</v>
      </c>
      <c r="N1637" s="111" t="e">
        <f>VLOOKUP(Tabela4[[#This Row],[Proposta de Referência]],SIMP_CF!A:K,9,FALSE)</f>
        <v>#N/A</v>
      </c>
      <c r="O1637" s="111" t="e">
        <f>VLOOKUP(Tabela4[[#This Row],[Proposta de Referência]],SIMP_CF!A:K,8,FALSE)</f>
        <v>#N/A</v>
      </c>
      <c r="P1637" s="112" t="e">
        <f t="shared" si="252"/>
        <v>#N/A</v>
      </c>
      <c r="Q1637" s="112" t="e">
        <f t="shared" si="253"/>
        <v>#N/A</v>
      </c>
      <c r="R1637" t="e">
        <f t="shared" si="259"/>
        <v>#N/A</v>
      </c>
      <c r="S1637" s="108" t="e">
        <f t="shared" si="254"/>
        <v>#N/A</v>
      </c>
      <c r="T1637" s="108" t="e">
        <f t="shared" si="255"/>
        <v>#N/A</v>
      </c>
      <c r="U1637" s="110" t="e">
        <f t="shared" si="256"/>
        <v>#N/A</v>
      </c>
      <c r="V1637" t="e">
        <f t="shared" si="257"/>
        <v>#N/A</v>
      </c>
      <c r="W1637" t="str">
        <f t="shared" si="258"/>
        <v/>
      </c>
      <c r="X1637" s="24" t="str">
        <f>IFERROR(VLOOKUP(W1637,HOSPITAIS_COM_DIVIDAS!A:E,5,FALSE),"")</f>
        <v/>
      </c>
    </row>
    <row r="1638" spans="1:24" x14ac:dyDescent="0.25">
      <c r="A1638" s="52" t="str">
        <f>IFERROR((Tabela4[[#This Row],[Status da Proposta]]),"")</f>
        <v/>
      </c>
      <c r="B1638" s="121">
        <f>IFERROR((CREDITO_FINANCEIRO!A1638),"")</f>
        <v>0</v>
      </c>
      <c r="C1638" s="120" t="str">
        <f>IFERROR((VLOOKUP(B1638,CREDITO_FINANCEIRO!A:B,2,FALSE)),"")</f>
        <v/>
      </c>
      <c r="D1638" s="94" t="str">
        <f>IFERROR((VLOOKUP(B1638,CREDITO_FINANCEIRO!A:E,5,FALSE)),"")</f>
        <v/>
      </c>
      <c r="E1638" s="95" t="str">
        <f>IFERROR((VLOOKUP(B1638,CREDITO_FINANCEIRO!A:C,3,FALSE)),"")</f>
        <v/>
      </c>
      <c r="F1638" s="120" t="str">
        <f>IFERROR((VLOOKUP(B1638,CREDITO_FINANCEIRO!A:G,4,FALSE)),"")</f>
        <v/>
      </c>
      <c r="G1638" s="120" t="e">
        <f>VLOOKUP(B1638,CREDITO_FINANCEIRO!A:G,6,FALSE)</f>
        <v>#N/A</v>
      </c>
      <c r="H1638" s="120" t="e">
        <f>VLOOKUP(B1638,CREDITO_FINANCEIRO!A:G,7,FALSE)</f>
        <v>#N/A</v>
      </c>
      <c r="I1638" s="91" t="e">
        <f>VLOOKUP(B1638,CREDITO_FINANCEIRO!A:K,10,FALSE)</f>
        <v>#N/A</v>
      </c>
      <c r="J1638" s="91" t="e">
        <f>VLOOKUP(B1638,CREDITO_FINANCEIRO!A:K,11,FALSE)</f>
        <v>#N/A</v>
      </c>
      <c r="K1638" s="91" t="e">
        <f>VLOOKUP(B1638,CREDITO_FINANCEIRO!A:L,12,FALSE)</f>
        <v>#N/A</v>
      </c>
      <c r="L1638" s="110" t="e">
        <f t="shared" si="250"/>
        <v>#N/A</v>
      </c>
      <c r="M1638" s="2" t="e">
        <f t="shared" si="251"/>
        <v>#N/A</v>
      </c>
      <c r="N1638" s="111" t="e">
        <f>VLOOKUP(Tabela4[[#This Row],[Proposta de Referência]],SIMP_CF!A:K,9,FALSE)</f>
        <v>#N/A</v>
      </c>
      <c r="O1638" s="111" t="e">
        <f>VLOOKUP(Tabela4[[#This Row],[Proposta de Referência]],SIMP_CF!A:K,8,FALSE)</f>
        <v>#N/A</v>
      </c>
      <c r="P1638" s="112" t="e">
        <f t="shared" si="252"/>
        <v>#N/A</v>
      </c>
      <c r="Q1638" s="112" t="e">
        <f t="shared" si="253"/>
        <v>#N/A</v>
      </c>
      <c r="R1638" t="e">
        <f t="shared" si="259"/>
        <v>#N/A</v>
      </c>
      <c r="S1638" s="108" t="e">
        <f t="shared" si="254"/>
        <v>#N/A</v>
      </c>
      <c r="T1638" s="108" t="e">
        <f t="shared" si="255"/>
        <v>#N/A</v>
      </c>
      <c r="U1638" s="110" t="e">
        <f t="shared" si="256"/>
        <v>#N/A</v>
      </c>
      <c r="V1638" t="e">
        <f t="shared" si="257"/>
        <v>#N/A</v>
      </c>
      <c r="W1638" t="str">
        <f t="shared" si="258"/>
        <v/>
      </c>
      <c r="X1638" s="24" t="str">
        <f>IFERROR(VLOOKUP(W1638,HOSPITAIS_COM_DIVIDAS!A:E,5,FALSE),"")</f>
        <v/>
      </c>
    </row>
    <row r="1639" spans="1:24" x14ac:dyDescent="0.25">
      <c r="A1639" s="52" t="str">
        <f>IFERROR((Tabela4[[#This Row],[Status da Proposta]]),"")</f>
        <v/>
      </c>
      <c r="B1639" s="121">
        <f>IFERROR((CREDITO_FINANCEIRO!A1639),"")</f>
        <v>0</v>
      </c>
      <c r="C1639" s="120" t="str">
        <f>IFERROR((VLOOKUP(B1639,CREDITO_FINANCEIRO!A:B,2,FALSE)),"")</f>
        <v/>
      </c>
      <c r="D1639" s="94" t="str">
        <f>IFERROR((VLOOKUP(B1639,CREDITO_FINANCEIRO!A:E,5,FALSE)),"")</f>
        <v/>
      </c>
      <c r="E1639" s="95" t="str">
        <f>IFERROR((VLOOKUP(B1639,CREDITO_FINANCEIRO!A:C,3,FALSE)),"")</f>
        <v/>
      </c>
      <c r="F1639" s="120" t="str">
        <f>IFERROR((VLOOKUP(B1639,CREDITO_FINANCEIRO!A:G,4,FALSE)),"")</f>
        <v/>
      </c>
      <c r="G1639" s="120" t="e">
        <f>VLOOKUP(B1639,CREDITO_FINANCEIRO!A:G,6,FALSE)</f>
        <v>#N/A</v>
      </c>
      <c r="H1639" s="120" t="e">
        <f>VLOOKUP(B1639,CREDITO_FINANCEIRO!A:G,7,FALSE)</f>
        <v>#N/A</v>
      </c>
      <c r="I1639" s="91" t="e">
        <f>VLOOKUP(B1639,CREDITO_FINANCEIRO!A:K,10,FALSE)</f>
        <v>#N/A</v>
      </c>
      <c r="J1639" s="91" t="e">
        <f>VLOOKUP(B1639,CREDITO_FINANCEIRO!A:K,11,FALSE)</f>
        <v>#N/A</v>
      </c>
      <c r="K1639" s="91" t="e">
        <f>VLOOKUP(B1639,CREDITO_FINANCEIRO!A:L,12,FALSE)</f>
        <v>#N/A</v>
      </c>
      <c r="L1639" s="110" t="e">
        <f t="shared" si="250"/>
        <v>#N/A</v>
      </c>
      <c r="M1639" s="2" t="e">
        <f t="shared" si="251"/>
        <v>#N/A</v>
      </c>
      <c r="N1639" s="111" t="e">
        <f>VLOOKUP(Tabela4[[#This Row],[Proposta de Referência]],SIMP_CF!A:K,9,FALSE)</f>
        <v>#N/A</v>
      </c>
      <c r="O1639" s="111" t="e">
        <f>VLOOKUP(Tabela4[[#This Row],[Proposta de Referência]],SIMP_CF!A:K,8,FALSE)</f>
        <v>#N/A</v>
      </c>
      <c r="P1639" s="112" t="e">
        <f t="shared" si="252"/>
        <v>#N/A</v>
      </c>
      <c r="Q1639" s="112" t="e">
        <f t="shared" si="253"/>
        <v>#N/A</v>
      </c>
      <c r="R1639" t="e">
        <f t="shared" si="259"/>
        <v>#N/A</v>
      </c>
      <c r="S1639" s="108" t="e">
        <f t="shared" si="254"/>
        <v>#N/A</v>
      </c>
      <c r="T1639" s="108" t="e">
        <f t="shared" si="255"/>
        <v>#N/A</v>
      </c>
      <c r="U1639" s="110" t="e">
        <f t="shared" si="256"/>
        <v>#N/A</v>
      </c>
      <c r="V1639" t="e">
        <f t="shared" si="257"/>
        <v>#N/A</v>
      </c>
      <c r="W1639" t="str">
        <f t="shared" si="258"/>
        <v/>
      </c>
      <c r="X1639" s="24" t="str">
        <f>IFERROR(VLOOKUP(W1639,HOSPITAIS_COM_DIVIDAS!A:E,5,FALSE),"")</f>
        <v/>
      </c>
    </row>
    <row r="1640" spans="1:24" x14ac:dyDescent="0.25">
      <c r="A1640" s="52" t="str">
        <f>IFERROR((Tabela4[[#This Row],[Status da Proposta]]),"")</f>
        <v/>
      </c>
      <c r="B1640" s="121">
        <f>IFERROR((CREDITO_FINANCEIRO!A1640),"")</f>
        <v>0</v>
      </c>
      <c r="C1640" s="120" t="str">
        <f>IFERROR((VLOOKUP(B1640,CREDITO_FINANCEIRO!A:B,2,FALSE)),"")</f>
        <v/>
      </c>
      <c r="D1640" s="94" t="str">
        <f>IFERROR((VLOOKUP(B1640,CREDITO_FINANCEIRO!A:E,5,FALSE)),"")</f>
        <v/>
      </c>
      <c r="E1640" s="95" t="str">
        <f>IFERROR((VLOOKUP(B1640,CREDITO_FINANCEIRO!A:C,3,FALSE)),"")</f>
        <v/>
      </c>
      <c r="F1640" s="120" t="str">
        <f>IFERROR((VLOOKUP(B1640,CREDITO_FINANCEIRO!A:G,4,FALSE)),"")</f>
        <v/>
      </c>
      <c r="G1640" s="120" t="e">
        <f>VLOOKUP(B1640,CREDITO_FINANCEIRO!A:G,6,FALSE)</f>
        <v>#N/A</v>
      </c>
      <c r="H1640" s="120" t="e">
        <f>VLOOKUP(B1640,CREDITO_FINANCEIRO!A:G,7,FALSE)</f>
        <v>#N/A</v>
      </c>
      <c r="I1640" s="91" t="e">
        <f>VLOOKUP(B1640,CREDITO_FINANCEIRO!A:K,10,FALSE)</f>
        <v>#N/A</v>
      </c>
      <c r="J1640" s="91" t="e">
        <f>VLOOKUP(B1640,CREDITO_FINANCEIRO!A:K,11,FALSE)</f>
        <v>#N/A</v>
      </c>
      <c r="K1640" s="91" t="e">
        <f>VLOOKUP(B1640,CREDITO_FINANCEIRO!A:L,12,FALSE)</f>
        <v>#N/A</v>
      </c>
      <c r="L1640" s="110" t="e">
        <f t="shared" si="250"/>
        <v>#N/A</v>
      </c>
      <c r="M1640" s="2" t="e">
        <f t="shared" si="251"/>
        <v>#N/A</v>
      </c>
      <c r="N1640" s="111" t="e">
        <f>VLOOKUP(Tabela4[[#This Row],[Proposta de Referência]],SIMP_CF!A:K,9,FALSE)</f>
        <v>#N/A</v>
      </c>
      <c r="O1640" s="111" t="e">
        <f>VLOOKUP(Tabela4[[#This Row],[Proposta de Referência]],SIMP_CF!A:K,8,FALSE)</f>
        <v>#N/A</v>
      </c>
      <c r="P1640" s="112" t="e">
        <f t="shared" si="252"/>
        <v>#N/A</v>
      </c>
      <c r="Q1640" s="112" t="e">
        <f t="shared" si="253"/>
        <v>#N/A</v>
      </c>
      <c r="R1640" t="e">
        <f t="shared" si="259"/>
        <v>#N/A</v>
      </c>
      <c r="S1640" s="108" t="e">
        <f t="shared" si="254"/>
        <v>#N/A</v>
      </c>
      <c r="T1640" s="108" t="e">
        <f t="shared" si="255"/>
        <v>#N/A</v>
      </c>
      <c r="U1640" s="110" t="e">
        <f t="shared" si="256"/>
        <v>#N/A</v>
      </c>
      <c r="V1640" t="e">
        <f t="shared" si="257"/>
        <v>#N/A</v>
      </c>
      <c r="W1640" t="str">
        <f t="shared" si="258"/>
        <v/>
      </c>
      <c r="X1640" s="24" t="str">
        <f>IFERROR(VLOOKUP(W1640,HOSPITAIS_COM_DIVIDAS!A:E,5,FALSE),"")</f>
        <v/>
      </c>
    </row>
    <row r="1641" spans="1:24" x14ac:dyDescent="0.25">
      <c r="A1641" s="52" t="str">
        <f>IFERROR((Tabela4[[#This Row],[Status da Proposta]]),"")</f>
        <v/>
      </c>
      <c r="B1641" s="121">
        <f>IFERROR((CREDITO_FINANCEIRO!A1641),"")</f>
        <v>0</v>
      </c>
      <c r="C1641" s="120" t="str">
        <f>IFERROR((VLOOKUP(B1641,CREDITO_FINANCEIRO!A:B,2,FALSE)),"")</f>
        <v/>
      </c>
      <c r="D1641" s="94" t="str">
        <f>IFERROR((VLOOKUP(B1641,CREDITO_FINANCEIRO!A:E,5,FALSE)),"")</f>
        <v/>
      </c>
      <c r="E1641" s="95" t="str">
        <f>IFERROR((VLOOKUP(B1641,CREDITO_FINANCEIRO!A:C,3,FALSE)),"")</f>
        <v/>
      </c>
      <c r="F1641" s="120" t="str">
        <f>IFERROR((VLOOKUP(B1641,CREDITO_FINANCEIRO!A:G,4,FALSE)),"")</f>
        <v/>
      </c>
      <c r="G1641" s="120" t="e">
        <f>VLOOKUP(B1641,CREDITO_FINANCEIRO!A:G,6,FALSE)</f>
        <v>#N/A</v>
      </c>
      <c r="H1641" s="120" t="e">
        <f>VLOOKUP(B1641,CREDITO_FINANCEIRO!A:G,7,FALSE)</f>
        <v>#N/A</v>
      </c>
      <c r="I1641" s="91" t="e">
        <f>VLOOKUP(B1641,CREDITO_FINANCEIRO!A:K,10,FALSE)</f>
        <v>#N/A</v>
      </c>
      <c r="J1641" s="91" t="e">
        <f>VLOOKUP(B1641,CREDITO_FINANCEIRO!A:K,11,FALSE)</f>
        <v>#N/A</v>
      </c>
      <c r="K1641" s="91" t="e">
        <f>VLOOKUP(B1641,CREDITO_FINANCEIRO!A:L,12,FALSE)</f>
        <v>#N/A</v>
      </c>
      <c r="L1641" s="110" t="e">
        <f t="shared" si="250"/>
        <v>#N/A</v>
      </c>
      <c r="M1641" s="2" t="e">
        <f t="shared" si="251"/>
        <v>#N/A</v>
      </c>
      <c r="N1641" s="111" t="e">
        <f>VLOOKUP(Tabela4[[#This Row],[Proposta de Referência]],SIMP_CF!A:K,9,FALSE)</f>
        <v>#N/A</v>
      </c>
      <c r="O1641" s="111" t="e">
        <f>VLOOKUP(Tabela4[[#This Row],[Proposta de Referência]],SIMP_CF!A:K,8,FALSE)</f>
        <v>#N/A</v>
      </c>
      <c r="P1641" s="112" t="e">
        <f t="shared" si="252"/>
        <v>#N/A</v>
      </c>
      <c r="Q1641" s="112" t="e">
        <f t="shared" si="253"/>
        <v>#N/A</v>
      </c>
      <c r="R1641" t="e">
        <f t="shared" si="259"/>
        <v>#N/A</v>
      </c>
      <c r="S1641" s="108" t="e">
        <f t="shared" si="254"/>
        <v>#N/A</v>
      </c>
      <c r="T1641" s="108" t="e">
        <f t="shared" si="255"/>
        <v>#N/A</v>
      </c>
      <c r="U1641" s="110" t="e">
        <f t="shared" si="256"/>
        <v>#N/A</v>
      </c>
      <c r="V1641" t="e">
        <f t="shared" si="257"/>
        <v>#N/A</v>
      </c>
      <c r="W1641" t="str">
        <f t="shared" si="258"/>
        <v/>
      </c>
      <c r="X1641" s="24" t="str">
        <f>IFERROR(VLOOKUP(W1641,HOSPITAIS_COM_DIVIDAS!A:E,5,FALSE),"")</f>
        <v/>
      </c>
    </row>
    <row r="1642" spans="1:24" x14ac:dyDescent="0.25">
      <c r="A1642" s="52" t="str">
        <f>IFERROR((Tabela4[[#This Row],[Status da Proposta]]),"")</f>
        <v/>
      </c>
      <c r="B1642" s="121">
        <f>IFERROR((CREDITO_FINANCEIRO!A1642),"")</f>
        <v>0</v>
      </c>
      <c r="C1642" s="120" t="str">
        <f>IFERROR((VLOOKUP(B1642,CREDITO_FINANCEIRO!A:B,2,FALSE)),"")</f>
        <v/>
      </c>
      <c r="D1642" s="94" t="str">
        <f>IFERROR((VLOOKUP(B1642,CREDITO_FINANCEIRO!A:E,5,FALSE)),"")</f>
        <v/>
      </c>
      <c r="E1642" s="95" t="str">
        <f>IFERROR((VLOOKUP(B1642,CREDITO_FINANCEIRO!A:C,3,FALSE)),"")</f>
        <v/>
      </c>
      <c r="F1642" s="120" t="str">
        <f>IFERROR((VLOOKUP(B1642,CREDITO_FINANCEIRO!A:G,4,FALSE)),"")</f>
        <v/>
      </c>
      <c r="G1642" s="120" t="e">
        <f>VLOOKUP(B1642,CREDITO_FINANCEIRO!A:G,6,FALSE)</f>
        <v>#N/A</v>
      </c>
      <c r="H1642" s="120" t="e">
        <f>VLOOKUP(B1642,CREDITO_FINANCEIRO!A:G,7,FALSE)</f>
        <v>#N/A</v>
      </c>
      <c r="I1642" s="91" t="e">
        <f>VLOOKUP(B1642,CREDITO_FINANCEIRO!A:K,10,FALSE)</f>
        <v>#N/A</v>
      </c>
      <c r="J1642" s="91" t="e">
        <f>VLOOKUP(B1642,CREDITO_FINANCEIRO!A:K,11,FALSE)</f>
        <v>#N/A</v>
      </c>
      <c r="K1642" s="91" t="e">
        <f>VLOOKUP(B1642,CREDITO_FINANCEIRO!A:L,12,FALSE)</f>
        <v>#N/A</v>
      </c>
      <c r="L1642" s="110" t="e">
        <f t="shared" si="250"/>
        <v>#N/A</v>
      </c>
      <c r="M1642" s="2" t="e">
        <f t="shared" si="251"/>
        <v>#N/A</v>
      </c>
      <c r="N1642" s="111" t="e">
        <f>VLOOKUP(Tabela4[[#This Row],[Proposta de Referência]],SIMP_CF!A:K,9,FALSE)</f>
        <v>#N/A</v>
      </c>
      <c r="O1642" s="111" t="e">
        <f>VLOOKUP(Tabela4[[#This Row],[Proposta de Referência]],SIMP_CF!A:K,8,FALSE)</f>
        <v>#N/A</v>
      </c>
      <c r="P1642" s="112" t="e">
        <f t="shared" si="252"/>
        <v>#N/A</v>
      </c>
      <c r="Q1642" s="112" t="e">
        <f t="shared" si="253"/>
        <v>#N/A</v>
      </c>
      <c r="R1642" t="e">
        <f t="shared" si="259"/>
        <v>#N/A</v>
      </c>
      <c r="S1642" s="108" t="e">
        <f t="shared" si="254"/>
        <v>#N/A</v>
      </c>
      <c r="T1642" s="108" t="e">
        <f t="shared" si="255"/>
        <v>#N/A</v>
      </c>
      <c r="U1642" s="110" t="e">
        <f t="shared" si="256"/>
        <v>#N/A</v>
      </c>
      <c r="V1642" t="e">
        <f t="shared" si="257"/>
        <v>#N/A</v>
      </c>
      <c r="W1642" t="str">
        <f t="shared" si="258"/>
        <v/>
      </c>
      <c r="X1642" s="24" t="str">
        <f>IFERROR(VLOOKUP(W1642,HOSPITAIS_COM_DIVIDAS!A:E,5,FALSE),"")</f>
        <v/>
      </c>
    </row>
    <row r="1643" spans="1:24" x14ac:dyDescent="0.25">
      <c r="A1643" s="52" t="str">
        <f>IFERROR((Tabela4[[#This Row],[Status da Proposta]]),"")</f>
        <v/>
      </c>
      <c r="B1643" s="121">
        <f>IFERROR((CREDITO_FINANCEIRO!A1643),"")</f>
        <v>0</v>
      </c>
      <c r="C1643" s="120" t="str">
        <f>IFERROR((VLOOKUP(B1643,CREDITO_FINANCEIRO!A:B,2,FALSE)),"")</f>
        <v/>
      </c>
      <c r="D1643" s="94" t="str">
        <f>IFERROR((VLOOKUP(B1643,CREDITO_FINANCEIRO!A:E,5,FALSE)),"")</f>
        <v/>
      </c>
      <c r="E1643" s="95" t="str">
        <f>IFERROR((VLOOKUP(B1643,CREDITO_FINANCEIRO!A:C,3,FALSE)),"")</f>
        <v/>
      </c>
      <c r="F1643" s="120" t="str">
        <f>IFERROR((VLOOKUP(B1643,CREDITO_FINANCEIRO!A:G,4,FALSE)),"")</f>
        <v/>
      </c>
      <c r="G1643" s="120" t="e">
        <f>VLOOKUP(B1643,CREDITO_FINANCEIRO!A:G,6,FALSE)</f>
        <v>#N/A</v>
      </c>
      <c r="H1643" s="120" t="e">
        <f>VLOOKUP(B1643,CREDITO_FINANCEIRO!A:G,7,FALSE)</f>
        <v>#N/A</v>
      </c>
      <c r="I1643" s="91" t="e">
        <f>VLOOKUP(B1643,CREDITO_FINANCEIRO!A:K,10,FALSE)</f>
        <v>#N/A</v>
      </c>
      <c r="J1643" s="91" t="e">
        <f>VLOOKUP(B1643,CREDITO_FINANCEIRO!A:K,11,FALSE)</f>
        <v>#N/A</v>
      </c>
      <c r="K1643" s="91" t="e">
        <f>VLOOKUP(B1643,CREDITO_FINANCEIRO!A:L,12,FALSE)</f>
        <v>#N/A</v>
      </c>
      <c r="L1643" s="110" t="e">
        <f t="shared" si="250"/>
        <v>#N/A</v>
      </c>
      <c r="M1643" s="2" t="e">
        <f t="shared" si="251"/>
        <v>#N/A</v>
      </c>
      <c r="N1643" s="111" t="e">
        <f>VLOOKUP(Tabela4[[#This Row],[Proposta de Referência]],SIMP_CF!A:K,9,FALSE)</f>
        <v>#N/A</v>
      </c>
      <c r="O1643" s="111" t="e">
        <f>VLOOKUP(Tabela4[[#This Row],[Proposta de Referência]],SIMP_CF!A:K,8,FALSE)</f>
        <v>#N/A</v>
      </c>
      <c r="P1643" s="112" t="e">
        <f t="shared" si="252"/>
        <v>#N/A</v>
      </c>
      <c r="Q1643" s="112" t="e">
        <f t="shared" si="253"/>
        <v>#N/A</v>
      </c>
      <c r="R1643" t="e">
        <f t="shared" si="259"/>
        <v>#N/A</v>
      </c>
      <c r="S1643" s="108" t="e">
        <f t="shared" si="254"/>
        <v>#N/A</v>
      </c>
      <c r="T1643" s="108" t="e">
        <f t="shared" si="255"/>
        <v>#N/A</v>
      </c>
      <c r="U1643" s="110" t="e">
        <f t="shared" si="256"/>
        <v>#N/A</v>
      </c>
      <c r="V1643" t="e">
        <f t="shared" si="257"/>
        <v>#N/A</v>
      </c>
      <c r="W1643" t="str">
        <f t="shared" si="258"/>
        <v/>
      </c>
      <c r="X1643" s="24" t="str">
        <f>IFERROR(VLOOKUP(W1643,HOSPITAIS_COM_DIVIDAS!A:E,5,FALSE),"")</f>
        <v/>
      </c>
    </row>
    <row r="1644" spans="1:24" x14ac:dyDescent="0.25">
      <c r="A1644" s="52" t="str">
        <f>IFERROR((Tabela4[[#This Row],[Status da Proposta]]),"")</f>
        <v/>
      </c>
      <c r="B1644" s="121">
        <f>IFERROR((CREDITO_FINANCEIRO!A1644),"")</f>
        <v>0</v>
      </c>
      <c r="C1644" s="120" t="str">
        <f>IFERROR((VLOOKUP(B1644,CREDITO_FINANCEIRO!A:B,2,FALSE)),"")</f>
        <v/>
      </c>
      <c r="D1644" s="94" t="str">
        <f>IFERROR((VLOOKUP(B1644,CREDITO_FINANCEIRO!A:E,5,FALSE)),"")</f>
        <v/>
      </c>
      <c r="E1644" s="95" t="str">
        <f>IFERROR((VLOOKUP(B1644,CREDITO_FINANCEIRO!A:C,3,FALSE)),"")</f>
        <v/>
      </c>
      <c r="F1644" s="120" t="str">
        <f>IFERROR((VLOOKUP(B1644,CREDITO_FINANCEIRO!A:G,4,FALSE)),"")</f>
        <v/>
      </c>
      <c r="G1644" s="120" t="e">
        <f>VLOOKUP(B1644,CREDITO_FINANCEIRO!A:G,6,FALSE)</f>
        <v>#N/A</v>
      </c>
      <c r="H1644" s="120" t="e">
        <f>VLOOKUP(B1644,CREDITO_FINANCEIRO!A:G,7,FALSE)</f>
        <v>#N/A</v>
      </c>
      <c r="I1644" s="91" t="e">
        <f>VLOOKUP(B1644,CREDITO_FINANCEIRO!A:K,10,FALSE)</f>
        <v>#N/A</v>
      </c>
      <c r="J1644" s="91" t="e">
        <f>VLOOKUP(B1644,CREDITO_FINANCEIRO!A:K,11,FALSE)</f>
        <v>#N/A</v>
      </c>
      <c r="K1644" s="91" t="e">
        <f>VLOOKUP(B1644,CREDITO_FINANCEIRO!A:L,12,FALSE)</f>
        <v>#N/A</v>
      </c>
      <c r="L1644" s="110" t="e">
        <f t="shared" si="250"/>
        <v>#N/A</v>
      </c>
      <c r="M1644" s="2" t="e">
        <f t="shared" si="251"/>
        <v>#N/A</v>
      </c>
      <c r="N1644" s="111" t="e">
        <f>VLOOKUP(Tabela4[[#This Row],[Proposta de Referência]],SIMP_CF!A:K,9,FALSE)</f>
        <v>#N/A</v>
      </c>
      <c r="O1644" s="111" t="e">
        <f>VLOOKUP(Tabela4[[#This Row],[Proposta de Referência]],SIMP_CF!A:K,8,FALSE)</f>
        <v>#N/A</v>
      </c>
      <c r="P1644" s="112" t="e">
        <f t="shared" si="252"/>
        <v>#N/A</v>
      </c>
      <c r="Q1644" s="112" t="e">
        <f t="shared" si="253"/>
        <v>#N/A</v>
      </c>
      <c r="R1644" t="e">
        <f t="shared" si="259"/>
        <v>#N/A</v>
      </c>
      <c r="S1644" s="108" t="e">
        <f t="shared" si="254"/>
        <v>#N/A</v>
      </c>
      <c r="T1644" s="108" t="e">
        <f t="shared" si="255"/>
        <v>#N/A</v>
      </c>
      <c r="U1644" s="110" t="e">
        <f t="shared" si="256"/>
        <v>#N/A</v>
      </c>
      <c r="V1644" t="e">
        <f t="shared" si="257"/>
        <v>#N/A</v>
      </c>
      <c r="W1644" t="str">
        <f t="shared" si="258"/>
        <v/>
      </c>
      <c r="X1644" s="24" t="str">
        <f>IFERROR(VLOOKUP(W1644,HOSPITAIS_COM_DIVIDAS!A:E,5,FALSE),"")</f>
        <v/>
      </c>
    </row>
    <row r="1645" spans="1:24" x14ac:dyDescent="0.25">
      <c r="A1645" s="52" t="str">
        <f>IFERROR((Tabela4[[#This Row],[Status da Proposta]]),"")</f>
        <v/>
      </c>
      <c r="B1645" s="121">
        <f>IFERROR((CREDITO_FINANCEIRO!A1645),"")</f>
        <v>0</v>
      </c>
      <c r="C1645" s="120" t="str">
        <f>IFERROR((VLOOKUP(B1645,CREDITO_FINANCEIRO!A:B,2,FALSE)),"")</f>
        <v/>
      </c>
      <c r="D1645" s="94" t="str">
        <f>IFERROR((VLOOKUP(B1645,CREDITO_FINANCEIRO!A:E,5,FALSE)),"")</f>
        <v/>
      </c>
      <c r="E1645" s="95" t="str">
        <f>IFERROR((VLOOKUP(B1645,CREDITO_FINANCEIRO!A:C,3,FALSE)),"")</f>
        <v/>
      </c>
      <c r="F1645" s="120" t="str">
        <f>IFERROR((VLOOKUP(B1645,CREDITO_FINANCEIRO!A:G,4,FALSE)),"")</f>
        <v/>
      </c>
      <c r="G1645" s="120" t="e">
        <f>VLOOKUP(B1645,CREDITO_FINANCEIRO!A:G,6,FALSE)</f>
        <v>#N/A</v>
      </c>
      <c r="H1645" s="120" t="e">
        <f>VLOOKUP(B1645,CREDITO_FINANCEIRO!A:G,7,FALSE)</f>
        <v>#N/A</v>
      </c>
      <c r="I1645" s="91" t="e">
        <f>VLOOKUP(B1645,CREDITO_FINANCEIRO!A:K,10,FALSE)</f>
        <v>#N/A</v>
      </c>
      <c r="J1645" s="91" t="e">
        <f>VLOOKUP(B1645,CREDITO_FINANCEIRO!A:K,11,FALSE)</f>
        <v>#N/A</v>
      </c>
      <c r="K1645" s="91" t="e">
        <f>VLOOKUP(B1645,CREDITO_FINANCEIRO!A:L,12,FALSE)</f>
        <v>#N/A</v>
      </c>
      <c r="L1645" s="110" t="e">
        <f t="shared" si="250"/>
        <v>#N/A</v>
      </c>
      <c r="M1645" s="2" t="e">
        <f t="shared" si="251"/>
        <v>#N/A</v>
      </c>
      <c r="N1645" s="111" t="e">
        <f>VLOOKUP(Tabela4[[#This Row],[Proposta de Referência]],SIMP_CF!A:K,9,FALSE)</f>
        <v>#N/A</v>
      </c>
      <c r="O1645" s="111" t="e">
        <f>VLOOKUP(Tabela4[[#This Row],[Proposta de Referência]],SIMP_CF!A:K,8,FALSE)</f>
        <v>#N/A</v>
      </c>
      <c r="P1645" s="112" t="e">
        <f t="shared" si="252"/>
        <v>#N/A</v>
      </c>
      <c r="Q1645" s="112" t="e">
        <f t="shared" si="253"/>
        <v>#N/A</v>
      </c>
      <c r="R1645" t="e">
        <f t="shared" si="259"/>
        <v>#N/A</v>
      </c>
      <c r="S1645" s="108" t="e">
        <f t="shared" si="254"/>
        <v>#N/A</v>
      </c>
      <c r="T1645" s="108" t="e">
        <f t="shared" si="255"/>
        <v>#N/A</v>
      </c>
      <c r="U1645" s="110" t="e">
        <f t="shared" si="256"/>
        <v>#N/A</v>
      </c>
      <c r="V1645" t="e">
        <f t="shared" si="257"/>
        <v>#N/A</v>
      </c>
      <c r="W1645" t="str">
        <f t="shared" si="258"/>
        <v/>
      </c>
      <c r="X1645" s="24" t="str">
        <f>IFERROR(VLOOKUP(W1645,HOSPITAIS_COM_DIVIDAS!A:E,5,FALSE),"")</f>
        <v/>
      </c>
    </row>
    <row r="1646" spans="1:24" x14ac:dyDescent="0.25">
      <c r="A1646" s="52" t="str">
        <f>IFERROR((Tabela4[[#This Row],[Status da Proposta]]),"")</f>
        <v/>
      </c>
      <c r="B1646" s="121">
        <f>IFERROR((CREDITO_FINANCEIRO!A1646),"")</f>
        <v>0</v>
      </c>
      <c r="C1646" s="120" t="str">
        <f>IFERROR((VLOOKUP(B1646,CREDITO_FINANCEIRO!A:B,2,FALSE)),"")</f>
        <v/>
      </c>
      <c r="D1646" s="94" t="str">
        <f>IFERROR((VLOOKUP(B1646,CREDITO_FINANCEIRO!A:E,5,FALSE)),"")</f>
        <v/>
      </c>
      <c r="E1646" s="95" t="str">
        <f>IFERROR((VLOOKUP(B1646,CREDITO_FINANCEIRO!A:C,3,FALSE)),"")</f>
        <v/>
      </c>
      <c r="F1646" s="120" t="str">
        <f>IFERROR((VLOOKUP(B1646,CREDITO_FINANCEIRO!A:G,4,FALSE)),"")</f>
        <v/>
      </c>
      <c r="G1646" s="120" t="e">
        <f>VLOOKUP(B1646,CREDITO_FINANCEIRO!A:G,6,FALSE)</f>
        <v>#N/A</v>
      </c>
      <c r="H1646" s="120" t="e">
        <f>VLOOKUP(B1646,CREDITO_FINANCEIRO!A:G,7,FALSE)</f>
        <v>#N/A</v>
      </c>
      <c r="I1646" s="91" t="e">
        <f>VLOOKUP(B1646,CREDITO_FINANCEIRO!A:K,10,FALSE)</f>
        <v>#N/A</v>
      </c>
      <c r="J1646" s="91" t="e">
        <f>VLOOKUP(B1646,CREDITO_FINANCEIRO!A:K,11,FALSE)</f>
        <v>#N/A</v>
      </c>
      <c r="K1646" s="91" t="e">
        <f>VLOOKUP(B1646,CREDITO_FINANCEIRO!A:L,12,FALSE)</f>
        <v>#N/A</v>
      </c>
      <c r="L1646" s="110" t="e">
        <f t="shared" si="250"/>
        <v>#N/A</v>
      </c>
      <c r="M1646" s="2" t="e">
        <f t="shared" si="251"/>
        <v>#N/A</v>
      </c>
      <c r="N1646" s="111" t="e">
        <f>VLOOKUP(Tabela4[[#This Row],[Proposta de Referência]],SIMP_CF!A:K,9,FALSE)</f>
        <v>#N/A</v>
      </c>
      <c r="O1646" s="111" t="e">
        <f>VLOOKUP(Tabela4[[#This Row],[Proposta de Referência]],SIMP_CF!A:K,8,FALSE)</f>
        <v>#N/A</v>
      </c>
      <c r="P1646" s="112" t="e">
        <f t="shared" si="252"/>
        <v>#N/A</v>
      </c>
      <c r="Q1646" s="112" t="e">
        <f t="shared" si="253"/>
        <v>#N/A</v>
      </c>
      <c r="R1646" t="e">
        <f t="shared" si="259"/>
        <v>#N/A</v>
      </c>
      <c r="S1646" s="108" t="e">
        <f t="shared" si="254"/>
        <v>#N/A</v>
      </c>
      <c r="T1646" s="108" t="e">
        <f t="shared" si="255"/>
        <v>#N/A</v>
      </c>
      <c r="U1646" s="110" t="e">
        <f t="shared" si="256"/>
        <v>#N/A</v>
      </c>
      <c r="V1646" t="e">
        <f t="shared" si="257"/>
        <v>#N/A</v>
      </c>
      <c r="W1646" t="str">
        <f t="shared" si="258"/>
        <v/>
      </c>
      <c r="X1646" s="24" t="str">
        <f>IFERROR(VLOOKUP(W1646,HOSPITAIS_COM_DIVIDAS!A:E,5,FALSE),"")</f>
        <v/>
      </c>
    </row>
    <row r="1647" spans="1:24" x14ac:dyDescent="0.25">
      <c r="A1647" s="52" t="str">
        <f>IFERROR((Tabela4[[#This Row],[Status da Proposta]]),"")</f>
        <v/>
      </c>
      <c r="B1647" s="121">
        <f>IFERROR((CREDITO_FINANCEIRO!A1647),"")</f>
        <v>0</v>
      </c>
      <c r="C1647" s="120" t="str">
        <f>IFERROR((VLOOKUP(B1647,CREDITO_FINANCEIRO!A:B,2,FALSE)),"")</f>
        <v/>
      </c>
      <c r="D1647" s="94" t="str">
        <f>IFERROR((VLOOKUP(B1647,CREDITO_FINANCEIRO!A:E,5,FALSE)),"")</f>
        <v/>
      </c>
      <c r="E1647" s="95" t="str">
        <f>IFERROR((VLOOKUP(B1647,CREDITO_FINANCEIRO!A:C,3,FALSE)),"")</f>
        <v/>
      </c>
      <c r="F1647" s="120" t="str">
        <f>IFERROR((VLOOKUP(B1647,CREDITO_FINANCEIRO!A:G,4,FALSE)),"")</f>
        <v/>
      </c>
      <c r="G1647" s="120" t="e">
        <f>VLOOKUP(B1647,CREDITO_FINANCEIRO!A:G,6,FALSE)</f>
        <v>#N/A</v>
      </c>
      <c r="H1647" s="120" t="e">
        <f>VLOOKUP(B1647,CREDITO_FINANCEIRO!A:G,7,FALSE)</f>
        <v>#N/A</v>
      </c>
      <c r="I1647" s="91" t="e">
        <f>VLOOKUP(B1647,CREDITO_FINANCEIRO!A:K,10,FALSE)</f>
        <v>#N/A</v>
      </c>
      <c r="J1647" s="91" t="e">
        <f>VLOOKUP(B1647,CREDITO_FINANCEIRO!A:K,11,FALSE)</f>
        <v>#N/A</v>
      </c>
      <c r="K1647" s="91" t="e">
        <f>VLOOKUP(B1647,CREDITO_FINANCEIRO!A:L,12,FALSE)</f>
        <v>#N/A</v>
      </c>
      <c r="L1647" s="110" t="e">
        <f t="shared" si="250"/>
        <v>#N/A</v>
      </c>
      <c r="M1647" s="2" t="e">
        <f t="shared" si="251"/>
        <v>#N/A</v>
      </c>
      <c r="N1647" s="111" t="e">
        <f>VLOOKUP(Tabela4[[#This Row],[Proposta de Referência]],SIMP_CF!A:K,9,FALSE)</f>
        <v>#N/A</v>
      </c>
      <c r="O1647" s="111" t="e">
        <f>VLOOKUP(Tabela4[[#This Row],[Proposta de Referência]],SIMP_CF!A:K,8,FALSE)</f>
        <v>#N/A</v>
      </c>
      <c r="P1647" s="112" t="e">
        <f t="shared" si="252"/>
        <v>#N/A</v>
      </c>
      <c r="Q1647" s="112" t="e">
        <f t="shared" si="253"/>
        <v>#N/A</v>
      </c>
      <c r="R1647" t="e">
        <f t="shared" si="259"/>
        <v>#N/A</v>
      </c>
      <c r="S1647" s="108" t="e">
        <f t="shared" si="254"/>
        <v>#N/A</v>
      </c>
      <c r="T1647" s="108" t="e">
        <f t="shared" si="255"/>
        <v>#N/A</v>
      </c>
      <c r="U1647" s="110" t="e">
        <f t="shared" si="256"/>
        <v>#N/A</v>
      </c>
      <c r="V1647" t="e">
        <f t="shared" si="257"/>
        <v>#N/A</v>
      </c>
      <c r="W1647" t="str">
        <f t="shared" si="258"/>
        <v/>
      </c>
      <c r="X1647" s="24" t="str">
        <f>IFERROR(VLOOKUP(W1647,HOSPITAIS_COM_DIVIDAS!A:E,5,FALSE),"")</f>
        <v/>
      </c>
    </row>
    <row r="1648" spans="1:24" x14ac:dyDescent="0.25">
      <c r="A1648" s="52" t="str">
        <f>IFERROR((Tabela4[[#This Row],[Status da Proposta]]),"")</f>
        <v/>
      </c>
      <c r="B1648" s="121">
        <f>IFERROR((CREDITO_FINANCEIRO!A1648),"")</f>
        <v>0</v>
      </c>
      <c r="C1648" s="120" t="str">
        <f>IFERROR((VLOOKUP(B1648,CREDITO_FINANCEIRO!A:B,2,FALSE)),"")</f>
        <v/>
      </c>
      <c r="D1648" s="94" t="str">
        <f>IFERROR((VLOOKUP(B1648,CREDITO_FINANCEIRO!A:E,5,FALSE)),"")</f>
        <v/>
      </c>
      <c r="E1648" s="95" t="str">
        <f>IFERROR((VLOOKUP(B1648,CREDITO_FINANCEIRO!A:C,3,FALSE)),"")</f>
        <v/>
      </c>
      <c r="F1648" s="120" t="str">
        <f>IFERROR((VLOOKUP(B1648,CREDITO_FINANCEIRO!A:G,4,FALSE)),"")</f>
        <v/>
      </c>
      <c r="G1648" s="120" t="e">
        <f>VLOOKUP(B1648,CREDITO_FINANCEIRO!A:G,6,FALSE)</f>
        <v>#N/A</v>
      </c>
      <c r="H1648" s="120" t="e">
        <f>VLOOKUP(B1648,CREDITO_FINANCEIRO!A:G,7,FALSE)</f>
        <v>#N/A</v>
      </c>
      <c r="I1648" s="91" t="e">
        <f>VLOOKUP(B1648,CREDITO_FINANCEIRO!A:K,10,FALSE)</f>
        <v>#N/A</v>
      </c>
      <c r="J1648" s="91" t="e">
        <f>VLOOKUP(B1648,CREDITO_FINANCEIRO!A:K,11,FALSE)</f>
        <v>#N/A</v>
      </c>
      <c r="K1648" s="91" t="e">
        <f>VLOOKUP(B1648,CREDITO_FINANCEIRO!A:L,12,FALSE)</f>
        <v>#N/A</v>
      </c>
      <c r="L1648" s="110" t="e">
        <f t="shared" si="250"/>
        <v>#N/A</v>
      </c>
      <c r="M1648" s="2" t="e">
        <f t="shared" si="251"/>
        <v>#N/A</v>
      </c>
      <c r="N1648" s="111" t="e">
        <f>VLOOKUP(Tabela4[[#This Row],[Proposta de Referência]],SIMP_CF!A:K,9,FALSE)</f>
        <v>#N/A</v>
      </c>
      <c r="O1648" s="111" t="e">
        <f>VLOOKUP(Tabela4[[#This Row],[Proposta de Referência]],SIMP_CF!A:K,8,FALSE)</f>
        <v>#N/A</v>
      </c>
      <c r="P1648" s="112" t="e">
        <f t="shared" si="252"/>
        <v>#N/A</v>
      </c>
      <c r="Q1648" s="112" t="e">
        <f t="shared" si="253"/>
        <v>#N/A</v>
      </c>
      <c r="R1648" t="e">
        <f t="shared" si="259"/>
        <v>#N/A</v>
      </c>
      <c r="S1648" s="108" t="e">
        <f t="shared" si="254"/>
        <v>#N/A</v>
      </c>
      <c r="T1648" s="108" t="e">
        <f t="shared" si="255"/>
        <v>#N/A</v>
      </c>
      <c r="U1648" s="110" t="e">
        <f t="shared" si="256"/>
        <v>#N/A</v>
      </c>
      <c r="V1648" t="e">
        <f t="shared" si="257"/>
        <v>#N/A</v>
      </c>
      <c r="W1648" t="str">
        <f t="shared" si="258"/>
        <v/>
      </c>
      <c r="X1648" s="24" t="str">
        <f>IFERROR(VLOOKUP(W1648,HOSPITAIS_COM_DIVIDAS!A:E,5,FALSE),"")</f>
        <v/>
      </c>
    </row>
    <row r="1649" spans="1:24" x14ac:dyDescent="0.25">
      <c r="A1649" s="52" t="str">
        <f>IFERROR((Tabela4[[#This Row],[Status da Proposta]]),"")</f>
        <v/>
      </c>
      <c r="B1649" s="121">
        <f>IFERROR((CREDITO_FINANCEIRO!A1649),"")</f>
        <v>0</v>
      </c>
      <c r="C1649" s="120" t="str">
        <f>IFERROR((VLOOKUP(B1649,CREDITO_FINANCEIRO!A:B,2,FALSE)),"")</f>
        <v/>
      </c>
      <c r="D1649" s="94" t="str">
        <f>IFERROR((VLOOKUP(B1649,CREDITO_FINANCEIRO!A:E,5,FALSE)),"")</f>
        <v/>
      </c>
      <c r="E1649" s="95" t="str">
        <f>IFERROR((VLOOKUP(B1649,CREDITO_FINANCEIRO!A:C,3,FALSE)),"")</f>
        <v/>
      </c>
      <c r="F1649" s="120" t="str">
        <f>IFERROR((VLOOKUP(B1649,CREDITO_FINANCEIRO!A:G,4,FALSE)),"")</f>
        <v/>
      </c>
      <c r="G1649" s="120" t="e">
        <f>VLOOKUP(B1649,CREDITO_FINANCEIRO!A:G,6,FALSE)</f>
        <v>#N/A</v>
      </c>
      <c r="H1649" s="120" t="e">
        <f>VLOOKUP(B1649,CREDITO_FINANCEIRO!A:G,7,FALSE)</f>
        <v>#N/A</v>
      </c>
      <c r="I1649" s="91" t="e">
        <f>VLOOKUP(B1649,CREDITO_FINANCEIRO!A:K,10,FALSE)</f>
        <v>#N/A</v>
      </c>
      <c r="J1649" s="91" t="e">
        <f>VLOOKUP(B1649,CREDITO_FINANCEIRO!A:K,11,FALSE)</f>
        <v>#N/A</v>
      </c>
      <c r="K1649" s="91" t="e">
        <f>VLOOKUP(B1649,CREDITO_FINANCEIRO!A:L,12,FALSE)</f>
        <v>#N/A</v>
      </c>
      <c r="L1649" s="110" t="e">
        <f t="shared" si="250"/>
        <v>#N/A</v>
      </c>
      <c r="M1649" s="2" t="e">
        <f t="shared" si="251"/>
        <v>#N/A</v>
      </c>
      <c r="N1649" s="111" t="e">
        <f>VLOOKUP(Tabela4[[#This Row],[Proposta de Referência]],SIMP_CF!A:K,9,FALSE)</f>
        <v>#N/A</v>
      </c>
      <c r="O1649" s="111" t="e">
        <f>VLOOKUP(Tabela4[[#This Row],[Proposta de Referência]],SIMP_CF!A:K,8,FALSE)</f>
        <v>#N/A</v>
      </c>
      <c r="P1649" s="112" t="e">
        <f t="shared" si="252"/>
        <v>#N/A</v>
      </c>
      <c r="Q1649" s="112" t="e">
        <f t="shared" si="253"/>
        <v>#N/A</v>
      </c>
      <c r="R1649" t="e">
        <f t="shared" si="259"/>
        <v>#N/A</v>
      </c>
      <c r="S1649" s="108" t="e">
        <f t="shared" si="254"/>
        <v>#N/A</v>
      </c>
      <c r="T1649" s="108" t="e">
        <f t="shared" si="255"/>
        <v>#N/A</v>
      </c>
      <c r="U1649" s="110" t="e">
        <f t="shared" si="256"/>
        <v>#N/A</v>
      </c>
      <c r="V1649" t="e">
        <f t="shared" si="257"/>
        <v>#N/A</v>
      </c>
      <c r="W1649" t="str">
        <f t="shared" si="258"/>
        <v/>
      </c>
      <c r="X1649" s="24" t="str">
        <f>IFERROR(VLOOKUP(W1649,HOSPITAIS_COM_DIVIDAS!A:E,5,FALSE),"")</f>
        <v/>
      </c>
    </row>
    <row r="1650" spans="1:24" x14ac:dyDescent="0.25">
      <c r="A1650" s="52" t="str">
        <f>IFERROR((Tabela4[[#This Row],[Status da Proposta]]),"")</f>
        <v/>
      </c>
      <c r="B1650" s="121">
        <f>IFERROR((CREDITO_FINANCEIRO!A1650),"")</f>
        <v>0</v>
      </c>
      <c r="C1650" s="120" t="str">
        <f>IFERROR((VLOOKUP(B1650,CREDITO_FINANCEIRO!A:B,2,FALSE)),"")</f>
        <v/>
      </c>
      <c r="D1650" s="94" t="str">
        <f>IFERROR((VLOOKUP(B1650,CREDITO_FINANCEIRO!A:E,5,FALSE)),"")</f>
        <v/>
      </c>
      <c r="E1650" s="95" t="str">
        <f>IFERROR((VLOOKUP(B1650,CREDITO_FINANCEIRO!A:C,3,FALSE)),"")</f>
        <v/>
      </c>
      <c r="F1650" s="120" t="str">
        <f>IFERROR((VLOOKUP(B1650,CREDITO_FINANCEIRO!A:G,4,FALSE)),"")</f>
        <v/>
      </c>
      <c r="G1650" s="120" t="e">
        <f>VLOOKUP(B1650,CREDITO_FINANCEIRO!A:G,6,FALSE)</f>
        <v>#N/A</v>
      </c>
      <c r="H1650" s="120" t="e">
        <f>VLOOKUP(B1650,CREDITO_FINANCEIRO!A:G,7,FALSE)</f>
        <v>#N/A</v>
      </c>
      <c r="I1650" s="91" t="e">
        <f>VLOOKUP(B1650,CREDITO_FINANCEIRO!A:K,10,FALSE)</f>
        <v>#N/A</v>
      </c>
      <c r="J1650" s="91" t="e">
        <f>VLOOKUP(B1650,CREDITO_FINANCEIRO!A:K,11,FALSE)</f>
        <v>#N/A</v>
      </c>
      <c r="K1650" s="91" t="e">
        <f>VLOOKUP(B1650,CREDITO_FINANCEIRO!A:L,12,FALSE)</f>
        <v>#N/A</v>
      </c>
      <c r="L1650" s="110" t="e">
        <f t="shared" si="250"/>
        <v>#N/A</v>
      </c>
      <c r="M1650" s="2" t="e">
        <f t="shared" si="251"/>
        <v>#N/A</v>
      </c>
      <c r="N1650" s="111" t="e">
        <f>VLOOKUP(Tabela4[[#This Row],[Proposta de Referência]],SIMP_CF!A:K,9,FALSE)</f>
        <v>#N/A</v>
      </c>
      <c r="O1650" s="111" t="e">
        <f>VLOOKUP(Tabela4[[#This Row],[Proposta de Referência]],SIMP_CF!A:K,8,FALSE)</f>
        <v>#N/A</v>
      </c>
      <c r="P1650" s="112" t="e">
        <f t="shared" si="252"/>
        <v>#N/A</v>
      </c>
      <c r="Q1650" s="112" t="e">
        <f t="shared" si="253"/>
        <v>#N/A</v>
      </c>
      <c r="R1650" t="e">
        <f t="shared" si="259"/>
        <v>#N/A</v>
      </c>
      <c r="S1650" s="108" t="e">
        <f t="shared" si="254"/>
        <v>#N/A</v>
      </c>
      <c r="T1650" s="108" t="e">
        <f t="shared" si="255"/>
        <v>#N/A</v>
      </c>
      <c r="U1650" s="110" t="e">
        <f t="shared" si="256"/>
        <v>#N/A</v>
      </c>
      <c r="V1650" t="e">
        <f t="shared" si="257"/>
        <v>#N/A</v>
      </c>
      <c r="W1650" t="str">
        <f t="shared" si="258"/>
        <v/>
      </c>
      <c r="X1650" s="24" t="str">
        <f>IFERROR(VLOOKUP(W1650,HOSPITAIS_COM_DIVIDAS!A:E,5,FALSE),"")</f>
        <v/>
      </c>
    </row>
    <row r="1651" spans="1:24" x14ac:dyDescent="0.25">
      <c r="A1651" s="52" t="str">
        <f>IFERROR((Tabela4[[#This Row],[Status da Proposta]]),"")</f>
        <v/>
      </c>
      <c r="B1651" s="121">
        <f>IFERROR((CREDITO_FINANCEIRO!A1651),"")</f>
        <v>0</v>
      </c>
      <c r="C1651" s="120" t="str">
        <f>IFERROR((VLOOKUP(B1651,CREDITO_FINANCEIRO!A:B,2,FALSE)),"")</f>
        <v/>
      </c>
      <c r="D1651" s="94" t="str">
        <f>IFERROR((VLOOKUP(B1651,CREDITO_FINANCEIRO!A:E,5,FALSE)),"")</f>
        <v/>
      </c>
      <c r="E1651" s="95" t="str">
        <f>IFERROR((VLOOKUP(B1651,CREDITO_FINANCEIRO!A:C,3,FALSE)),"")</f>
        <v/>
      </c>
      <c r="F1651" s="120" t="str">
        <f>IFERROR((VLOOKUP(B1651,CREDITO_FINANCEIRO!A:G,4,FALSE)),"")</f>
        <v/>
      </c>
      <c r="G1651" s="120" t="e">
        <f>VLOOKUP(B1651,CREDITO_FINANCEIRO!A:G,6,FALSE)</f>
        <v>#N/A</v>
      </c>
      <c r="H1651" s="120" t="e">
        <f>VLOOKUP(B1651,CREDITO_FINANCEIRO!A:G,7,FALSE)</f>
        <v>#N/A</v>
      </c>
      <c r="I1651" s="91" t="e">
        <f>VLOOKUP(B1651,CREDITO_FINANCEIRO!A:K,10,FALSE)</f>
        <v>#N/A</v>
      </c>
      <c r="J1651" s="91" t="e">
        <f>VLOOKUP(B1651,CREDITO_FINANCEIRO!A:K,11,FALSE)</f>
        <v>#N/A</v>
      </c>
      <c r="K1651" s="91" t="e">
        <f>VLOOKUP(B1651,CREDITO_FINANCEIRO!A:L,12,FALSE)</f>
        <v>#N/A</v>
      </c>
      <c r="L1651" s="110" t="e">
        <f t="shared" si="250"/>
        <v>#N/A</v>
      </c>
      <c r="M1651" s="2" t="e">
        <f t="shared" si="251"/>
        <v>#N/A</v>
      </c>
      <c r="N1651" s="111" t="e">
        <f>VLOOKUP(Tabela4[[#This Row],[Proposta de Referência]],SIMP_CF!A:K,9,FALSE)</f>
        <v>#N/A</v>
      </c>
      <c r="O1651" s="111" t="e">
        <f>VLOOKUP(Tabela4[[#This Row],[Proposta de Referência]],SIMP_CF!A:K,8,FALSE)</f>
        <v>#N/A</v>
      </c>
      <c r="P1651" s="112" t="e">
        <f t="shared" si="252"/>
        <v>#N/A</v>
      </c>
      <c r="Q1651" s="112" t="e">
        <f t="shared" si="253"/>
        <v>#N/A</v>
      </c>
      <c r="R1651" t="e">
        <f t="shared" si="259"/>
        <v>#N/A</v>
      </c>
      <c r="S1651" s="108" t="e">
        <f t="shared" si="254"/>
        <v>#N/A</v>
      </c>
      <c r="T1651" s="108" t="e">
        <f t="shared" si="255"/>
        <v>#N/A</v>
      </c>
      <c r="U1651" s="110" t="e">
        <f t="shared" si="256"/>
        <v>#N/A</v>
      </c>
      <c r="V1651" t="e">
        <f t="shared" si="257"/>
        <v>#N/A</v>
      </c>
      <c r="W1651" t="str">
        <f t="shared" si="258"/>
        <v/>
      </c>
      <c r="X1651" s="24" t="str">
        <f>IFERROR(VLOOKUP(W1651,HOSPITAIS_COM_DIVIDAS!A:E,5,FALSE),"")</f>
        <v/>
      </c>
    </row>
    <row r="1652" spans="1:24" x14ac:dyDescent="0.25">
      <c r="A1652" s="52" t="str">
        <f>IFERROR((Tabela4[[#This Row],[Status da Proposta]]),"")</f>
        <v/>
      </c>
      <c r="B1652" s="121">
        <f>IFERROR((CREDITO_FINANCEIRO!A1652),"")</f>
        <v>0</v>
      </c>
      <c r="C1652" s="120" t="str">
        <f>IFERROR((VLOOKUP(B1652,CREDITO_FINANCEIRO!A:B,2,FALSE)),"")</f>
        <v/>
      </c>
      <c r="D1652" s="94" t="str">
        <f>IFERROR((VLOOKUP(B1652,CREDITO_FINANCEIRO!A:E,5,FALSE)),"")</f>
        <v/>
      </c>
      <c r="E1652" s="95" t="str">
        <f>IFERROR((VLOOKUP(B1652,CREDITO_FINANCEIRO!A:C,3,FALSE)),"")</f>
        <v/>
      </c>
      <c r="F1652" s="120" t="str">
        <f>IFERROR((VLOOKUP(B1652,CREDITO_FINANCEIRO!A:G,4,FALSE)),"")</f>
        <v/>
      </c>
      <c r="G1652" s="120" t="e">
        <f>VLOOKUP(B1652,CREDITO_FINANCEIRO!A:G,6,FALSE)</f>
        <v>#N/A</v>
      </c>
      <c r="H1652" s="120" t="e">
        <f>VLOOKUP(B1652,CREDITO_FINANCEIRO!A:G,7,FALSE)</f>
        <v>#N/A</v>
      </c>
      <c r="I1652" s="91" t="e">
        <f>VLOOKUP(B1652,CREDITO_FINANCEIRO!A:K,10,FALSE)</f>
        <v>#N/A</v>
      </c>
      <c r="J1652" s="91" t="e">
        <f>VLOOKUP(B1652,CREDITO_FINANCEIRO!A:K,11,FALSE)</f>
        <v>#N/A</v>
      </c>
      <c r="K1652" s="91" t="e">
        <f>VLOOKUP(B1652,CREDITO_FINANCEIRO!A:L,12,FALSE)</f>
        <v>#N/A</v>
      </c>
      <c r="L1652" s="110" t="e">
        <f t="shared" si="250"/>
        <v>#N/A</v>
      </c>
      <c r="M1652" s="2" t="e">
        <f t="shared" si="251"/>
        <v>#N/A</v>
      </c>
      <c r="N1652" s="111" t="e">
        <f>VLOOKUP(Tabela4[[#This Row],[Proposta de Referência]],SIMP_CF!A:K,9,FALSE)</f>
        <v>#N/A</v>
      </c>
      <c r="O1652" s="111" t="e">
        <f>VLOOKUP(Tabela4[[#This Row],[Proposta de Referência]],SIMP_CF!A:K,8,FALSE)</f>
        <v>#N/A</v>
      </c>
      <c r="P1652" s="112" t="e">
        <f t="shared" si="252"/>
        <v>#N/A</v>
      </c>
      <c r="Q1652" s="112" t="e">
        <f t="shared" si="253"/>
        <v>#N/A</v>
      </c>
      <c r="R1652" t="e">
        <f t="shared" si="259"/>
        <v>#N/A</v>
      </c>
      <c r="S1652" s="108" t="e">
        <f t="shared" si="254"/>
        <v>#N/A</v>
      </c>
      <c r="T1652" s="108" t="e">
        <f t="shared" si="255"/>
        <v>#N/A</v>
      </c>
      <c r="U1652" s="110" t="e">
        <f t="shared" si="256"/>
        <v>#N/A</v>
      </c>
      <c r="V1652" t="e">
        <f t="shared" si="257"/>
        <v>#N/A</v>
      </c>
      <c r="W1652" t="str">
        <f t="shared" si="258"/>
        <v/>
      </c>
      <c r="X1652" s="24" t="str">
        <f>IFERROR(VLOOKUP(W1652,HOSPITAIS_COM_DIVIDAS!A:E,5,FALSE),"")</f>
        <v/>
      </c>
    </row>
    <row r="1653" spans="1:24" x14ac:dyDescent="0.25">
      <c r="A1653" s="52" t="str">
        <f>IFERROR((Tabela4[[#This Row],[Status da Proposta]]),"")</f>
        <v/>
      </c>
      <c r="B1653" s="121">
        <f>IFERROR((CREDITO_FINANCEIRO!A1653),"")</f>
        <v>0</v>
      </c>
      <c r="C1653" s="120" t="str">
        <f>IFERROR((VLOOKUP(B1653,CREDITO_FINANCEIRO!A:B,2,FALSE)),"")</f>
        <v/>
      </c>
      <c r="D1653" s="94" t="str">
        <f>IFERROR((VLOOKUP(B1653,CREDITO_FINANCEIRO!A:E,5,FALSE)),"")</f>
        <v/>
      </c>
      <c r="E1653" s="95" t="str">
        <f>IFERROR((VLOOKUP(B1653,CREDITO_FINANCEIRO!A:C,3,FALSE)),"")</f>
        <v/>
      </c>
      <c r="F1653" s="120" t="str">
        <f>IFERROR((VLOOKUP(B1653,CREDITO_FINANCEIRO!A:G,4,FALSE)),"")</f>
        <v/>
      </c>
      <c r="G1653" s="120" t="e">
        <f>VLOOKUP(B1653,CREDITO_FINANCEIRO!A:G,6,FALSE)</f>
        <v>#N/A</v>
      </c>
      <c r="H1653" s="120" t="e">
        <f>VLOOKUP(B1653,CREDITO_FINANCEIRO!A:G,7,FALSE)</f>
        <v>#N/A</v>
      </c>
      <c r="I1653" s="91" t="e">
        <f>VLOOKUP(B1653,CREDITO_FINANCEIRO!A:K,10,FALSE)</f>
        <v>#N/A</v>
      </c>
      <c r="J1653" s="91" t="e">
        <f>VLOOKUP(B1653,CREDITO_FINANCEIRO!A:K,11,FALSE)</f>
        <v>#N/A</v>
      </c>
      <c r="K1653" s="91" t="e">
        <f>VLOOKUP(B1653,CREDITO_FINANCEIRO!A:L,12,FALSE)</f>
        <v>#N/A</v>
      </c>
      <c r="L1653" s="110" t="e">
        <f t="shared" si="250"/>
        <v>#N/A</v>
      </c>
      <c r="M1653" s="2" t="e">
        <f t="shared" si="251"/>
        <v>#N/A</v>
      </c>
      <c r="N1653" s="111" t="e">
        <f>VLOOKUP(Tabela4[[#This Row],[Proposta de Referência]],SIMP_CF!A:K,9,FALSE)</f>
        <v>#N/A</v>
      </c>
      <c r="O1653" s="111" t="e">
        <f>VLOOKUP(Tabela4[[#This Row],[Proposta de Referência]],SIMP_CF!A:K,8,FALSE)</f>
        <v>#N/A</v>
      </c>
      <c r="P1653" s="112" t="e">
        <f t="shared" si="252"/>
        <v>#N/A</v>
      </c>
      <c r="Q1653" s="112" t="e">
        <f t="shared" si="253"/>
        <v>#N/A</v>
      </c>
      <c r="R1653" t="e">
        <f t="shared" si="259"/>
        <v>#N/A</v>
      </c>
      <c r="S1653" s="108" t="e">
        <f t="shared" si="254"/>
        <v>#N/A</v>
      </c>
      <c r="T1653" s="108" t="e">
        <f t="shared" si="255"/>
        <v>#N/A</v>
      </c>
      <c r="U1653" s="110" t="e">
        <f t="shared" si="256"/>
        <v>#N/A</v>
      </c>
      <c r="V1653" t="e">
        <f t="shared" si="257"/>
        <v>#N/A</v>
      </c>
      <c r="W1653" t="str">
        <f t="shared" si="258"/>
        <v/>
      </c>
      <c r="X1653" s="24" t="str">
        <f>IFERROR(VLOOKUP(W1653,HOSPITAIS_COM_DIVIDAS!A:E,5,FALSE),"")</f>
        <v/>
      </c>
    </row>
    <row r="1654" spans="1:24" x14ac:dyDescent="0.25">
      <c r="A1654" s="52" t="str">
        <f>IFERROR((Tabela4[[#This Row],[Status da Proposta]]),"")</f>
        <v/>
      </c>
      <c r="B1654" s="121">
        <f>IFERROR((CREDITO_FINANCEIRO!A1654),"")</f>
        <v>0</v>
      </c>
      <c r="C1654" s="120" t="str">
        <f>IFERROR((VLOOKUP(B1654,CREDITO_FINANCEIRO!A:B,2,FALSE)),"")</f>
        <v/>
      </c>
      <c r="D1654" s="94" t="str">
        <f>IFERROR((VLOOKUP(B1654,CREDITO_FINANCEIRO!A:E,5,FALSE)),"")</f>
        <v/>
      </c>
      <c r="E1654" s="95" t="str">
        <f>IFERROR((VLOOKUP(B1654,CREDITO_FINANCEIRO!A:C,3,FALSE)),"")</f>
        <v/>
      </c>
      <c r="F1654" s="120" t="str">
        <f>IFERROR((VLOOKUP(B1654,CREDITO_FINANCEIRO!A:G,4,FALSE)),"")</f>
        <v/>
      </c>
      <c r="G1654" s="120" t="e">
        <f>VLOOKUP(B1654,CREDITO_FINANCEIRO!A:G,6,FALSE)</f>
        <v>#N/A</v>
      </c>
      <c r="H1654" s="120" t="e">
        <f>VLOOKUP(B1654,CREDITO_FINANCEIRO!A:G,7,FALSE)</f>
        <v>#N/A</v>
      </c>
      <c r="I1654" s="91" t="e">
        <f>VLOOKUP(B1654,CREDITO_FINANCEIRO!A:K,10,FALSE)</f>
        <v>#N/A</v>
      </c>
      <c r="J1654" s="91" t="e">
        <f>VLOOKUP(B1654,CREDITO_FINANCEIRO!A:K,11,FALSE)</f>
        <v>#N/A</v>
      </c>
      <c r="K1654" s="91" t="e">
        <f>VLOOKUP(B1654,CREDITO_FINANCEIRO!A:L,12,FALSE)</f>
        <v>#N/A</v>
      </c>
      <c r="L1654" s="110" t="e">
        <f t="shared" si="250"/>
        <v>#N/A</v>
      </c>
      <c r="M1654" s="2" t="e">
        <f t="shared" si="251"/>
        <v>#N/A</v>
      </c>
      <c r="N1654" s="111" t="e">
        <f>VLOOKUP(Tabela4[[#This Row],[Proposta de Referência]],SIMP_CF!A:K,9,FALSE)</f>
        <v>#N/A</v>
      </c>
      <c r="O1654" s="111" t="e">
        <f>VLOOKUP(Tabela4[[#This Row],[Proposta de Referência]],SIMP_CF!A:K,8,FALSE)</f>
        <v>#N/A</v>
      </c>
      <c r="P1654" s="112" t="e">
        <f t="shared" si="252"/>
        <v>#N/A</v>
      </c>
      <c r="Q1654" s="112" t="e">
        <f t="shared" si="253"/>
        <v>#N/A</v>
      </c>
      <c r="R1654" t="e">
        <f t="shared" si="259"/>
        <v>#N/A</v>
      </c>
      <c r="S1654" s="108" t="e">
        <f t="shared" si="254"/>
        <v>#N/A</v>
      </c>
      <c r="T1654" s="108" t="e">
        <f t="shared" si="255"/>
        <v>#N/A</v>
      </c>
      <c r="U1654" s="110" t="e">
        <f t="shared" si="256"/>
        <v>#N/A</v>
      </c>
      <c r="V1654" t="e">
        <f t="shared" si="257"/>
        <v>#N/A</v>
      </c>
      <c r="W1654" t="str">
        <f t="shared" si="258"/>
        <v/>
      </c>
      <c r="X1654" s="24" t="str">
        <f>IFERROR(VLOOKUP(W1654,HOSPITAIS_COM_DIVIDAS!A:E,5,FALSE),"")</f>
        <v/>
      </c>
    </row>
    <row r="1655" spans="1:24" x14ac:dyDescent="0.25">
      <c r="A1655" s="52" t="str">
        <f>IFERROR((Tabela4[[#This Row],[Status da Proposta]]),"")</f>
        <v/>
      </c>
      <c r="B1655" s="121">
        <f>IFERROR((CREDITO_FINANCEIRO!A1655),"")</f>
        <v>0</v>
      </c>
      <c r="C1655" s="120" t="str">
        <f>IFERROR((VLOOKUP(B1655,CREDITO_FINANCEIRO!A:B,2,FALSE)),"")</f>
        <v/>
      </c>
      <c r="D1655" s="94" t="str">
        <f>IFERROR((VLOOKUP(B1655,CREDITO_FINANCEIRO!A:E,5,FALSE)),"")</f>
        <v/>
      </c>
      <c r="E1655" s="95" t="str">
        <f>IFERROR((VLOOKUP(B1655,CREDITO_FINANCEIRO!A:C,3,FALSE)),"")</f>
        <v/>
      </c>
      <c r="F1655" s="120" t="str">
        <f>IFERROR((VLOOKUP(B1655,CREDITO_FINANCEIRO!A:G,4,FALSE)),"")</f>
        <v/>
      </c>
      <c r="G1655" s="120" t="e">
        <f>VLOOKUP(B1655,CREDITO_FINANCEIRO!A:G,6,FALSE)</f>
        <v>#N/A</v>
      </c>
      <c r="H1655" s="120" t="e">
        <f>VLOOKUP(B1655,CREDITO_FINANCEIRO!A:G,7,FALSE)</f>
        <v>#N/A</v>
      </c>
      <c r="I1655" s="91" t="e">
        <f>VLOOKUP(B1655,CREDITO_FINANCEIRO!A:K,10,FALSE)</f>
        <v>#N/A</v>
      </c>
      <c r="J1655" s="91" t="e">
        <f>VLOOKUP(B1655,CREDITO_FINANCEIRO!A:K,11,FALSE)</f>
        <v>#N/A</v>
      </c>
      <c r="K1655" s="91" t="e">
        <f>VLOOKUP(B1655,CREDITO_FINANCEIRO!A:L,12,FALSE)</f>
        <v>#N/A</v>
      </c>
      <c r="L1655" s="110" t="e">
        <f t="shared" si="250"/>
        <v>#N/A</v>
      </c>
      <c r="M1655" s="2" t="e">
        <f t="shared" si="251"/>
        <v>#N/A</v>
      </c>
      <c r="N1655" s="111" t="e">
        <f>VLOOKUP(Tabela4[[#This Row],[Proposta de Referência]],SIMP_CF!A:K,9,FALSE)</f>
        <v>#N/A</v>
      </c>
      <c r="O1655" s="111" t="e">
        <f>VLOOKUP(Tabela4[[#This Row],[Proposta de Referência]],SIMP_CF!A:K,8,FALSE)</f>
        <v>#N/A</v>
      </c>
      <c r="P1655" s="112" t="e">
        <f t="shared" si="252"/>
        <v>#N/A</v>
      </c>
      <c r="Q1655" s="112" t="e">
        <f t="shared" si="253"/>
        <v>#N/A</v>
      </c>
      <c r="R1655" t="e">
        <f t="shared" si="259"/>
        <v>#N/A</v>
      </c>
      <c r="S1655" s="108" t="e">
        <f t="shared" si="254"/>
        <v>#N/A</v>
      </c>
      <c r="T1655" s="108" t="e">
        <f t="shared" si="255"/>
        <v>#N/A</v>
      </c>
      <c r="U1655" s="110" t="e">
        <f t="shared" si="256"/>
        <v>#N/A</v>
      </c>
      <c r="V1655" t="e">
        <f t="shared" si="257"/>
        <v>#N/A</v>
      </c>
      <c r="W1655" t="str">
        <f t="shared" si="258"/>
        <v/>
      </c>
      <c r="X1655" s="24" t="str">
        <f>IFERROR(VLOOKUP(W1655,HOSPITAIS_COM_DIVIDAS!A:E,5,FALSE),"")</f>
        <v/>
      </c>
    </row>
    <row r="1656" spans="1:24" x14ac:dyDescent="0.25">
      <c r="A1656" s="52" t="str">
        <f>IFERROR((Tabela4[[#This Row],[Status da Proposta]]),"")</f>
        <v/>
      </c>
      <c r="B1656" s="121">
        <f>IFERROR((CREDITO_FINANCEIRO!A1656),"")</f>
        <v>0</v>
      </c>
      <c r="C1656" s="120" t="str">
        <f>IFERROR((VLOOKUP(B1656,CREDITO_FINANCEIRO!A:B,2,FALSE)),"")</f>
        <v/>
      </c>
      <c r="D1656" s="94" t="str">
        <f>IFERROR((VLOOKUP(B1656,CREDITO_FINANCEIRO!A:E,5,FALSE)),"")</f>
        <v/>
      </c>
      <c r="E1656" s="95" t="str">
        <f>IFERROR((VLOOKUP(B1656,CREDITO_FINANCEIRO!A:C,3,FALSE)),"")</f>
        <v/>
      </c>
      <c r="F1656" s="120" t="str">
        <f>IFERROR((VLOOKUP(B1656,CREDITO_FINANCEIRO!A:G,4,FALSE)),"")</f>
        <v/>
      </c>
      <c r="G1656" s="120" t="e">
        <f>VLOOKUP(B1656,CREDITO_FINANCEIRO!A:G,6,FALSE)</f>
        <v>#N/A</v>
      </c>
      <c r="H1656" s="120" t="e">
        <f>VLOOKUP(B1656,CREDITO_FINANCEIRO!A:G,7,FALSE)</f>
        <v>#N/A</v>
      </c>
      <c r="I1656" s="91" t="e">
        <f>VLOOKUP(B1656,CREDITO_FINANCEIRO!A:K,10,FALSE)</f>
        <v>#N/A</v>
      </c>
      <c r="J1656" s="91" t="e">
        <f>VLOOKUP(B1656,CREDITO_FINANCEIRO!A:K,11,FALSE)</f>
        <v>#N/A</v>
      </c>
      <c r="K1656" s="91" t="e">
        <f>VLOOKUP(B1656,CREDITO_FINANCEIRO!A:L,12,FALSE)</f>
        <v>#N/A</v>
      </c>
      <c r="L1656" s="110" t="e">
        <f t="shared" si="250"/>
        <v>#N/A</v>
      </c>
      <c r="M1656" s="2" t="e">
        <f t="shared" si="251"/>
        <v>#N/A</v>
      </c>
      <c r="N1656" s="111" t="e">
        <f>VLOOKUP(Tabela4[[#This Row],[Proposta de Referência]],SIMP_CF!A:K,9,FALSE)</f>
        <v>#N/A</v>
      </c>
      <c r="O1656" s="111" t="e">
        <f>VLOOKUP(Tabela4[[#This Row],[Proposta de Referência]],SIMP_CF!A:K,8,FALSE)</f>
        <v>#N/A</v>
      </c>
      <c r="P1656" s="112" t="e">
        <f t="shared" si="252"/>
        <v>#N/A</v>
      </c>
      <c r="Q1656" s="112" t="e">
        <f t="shared" si="253"/>
        <v>#N/A</v>
      </c>
      <c r="R1656" t="e">
        <f t="shared" si="259"/>
        <v>#N/A</v>
      </c>
      <c r="S1656" s="108" t="e">
        <f t="shared" si="254"/>
        <v>#N/A</v>
      </c>
      <c r="T1656" s="108" t="e">
        <f t="shared" si="255"/>
        <v>#N/A</v>
      </c>
      <c r="U1656" s="110" t="e">
        <f t="shared" si="256"/>
        <v>#N/A</v>
      </c>
      <c r="V1656" t="e">
        <f t="shared" si="257"/>
        <v>#N/A</v>
      </c>
      <c r="W1656" t="str">
        <f t="shared" si="258"/>
        <v/>
      </c>
      <c r="X1656" s="24" t="str">
        <f>IFERROR(VLOOKUP(W1656,HOSPITAIS_COM_DIVIDAS!A:E,5,FALSE),"")</f>
        <v/>
      </c>
    </row>
    <row r="1657" spans="1:24" x14ac:dyDescent="0.25">
      <c r="A1657" s="52" t="str">
        <f>IFERROR((Tabela4[[#This Row],[Status da Proposta]]),"")</f>
        <v/>
      </c>
      <c r="B1657" s="121">
        <f>IFERROR((CREDITO_FINANCEIRO!A1657),"")</f>
        <v>0</v>
      </c>
      <c r="C1657" s="120" t="str">
        <f>IFERROR((VLOOKUP(B1657,CREDITO_FINANCEIRO!A:B,2,FALSE)),"")</f>
        <v/>
      </c>
      <c r="D1657" s="94" t="str">
        <f>IFERROR((VLOOKUP(B1657,CREDITO_FINANCEIRO!A:E,5,FALSE)),"")</f>
        <v/>
      </c>
      <c r="E1657" s="95" t="str">
        <f>IFERROR((VLOOKUP(B1657,CREDITO_FINANCEIRO!A:C,3,FALSE)),"")</f>
        <v/>
      </c>
      <c r="F1657" s="120" t="str">
        <f>IFERROR((VLOOKUP(B1657,CREDITO_FINANCEIRO!A:G,4,FALSE)),"")</f>
        <v/>
      </c>
      <c r="G1657" s="120" t="e">
        <f>VLOOKUP(B1657,CREDITO_FINANCEIRO!A:G,6,FALSE)</f>
        <v>#N/A</v>
      </c>
      <c r="H1657" s="120" t="e">
        <f>VLOOKUP(B1657,CREDITO_FINANCEIRO!A:G,7,FALSE)</f>
        <v>#N/A</v>
      </c>
      <c r="I1657" s="91" t="e">
        <f>VLOOKUP(B1657,CREDITO_FINANCEIRO!A:K,10,FALSE)</f>
        <v>#N/A</v>
      </c>
      <c r="J1657" s="91" t="e">
        <f>VLOOKUP(B1657,CREDITO_FINANCEIRO!A:K,11,FALSE)</f>
        <v>#N/A</v>
      </c>
      <c r="K1657" s="91" t="e">
        <f>VLOOKUP(B1657,CREDITO_FINANCEIRO!A:L,12,FALSE)</f>
        <v>#N/A</v>
      </c>
      <c r="L1657" s="110" t="e">
        <f t="shared" si="250"/>
        <v>#N/A</v>
      </c>
      <c r="M1657" s="2" t="e">
        <f t="shared" si="251"/>
        <v>#N/A</v>
      </c>
      <c r="N1657" s="111" t="e">
        <f>VLOOKUP(Tabela4[[#This Row],[Proposta de Referência]],SIMP_CF!A:K,9,FALSE)</f>
        <v>#N/A</v>
      </c>
      <c r="O1657" s="111" t="e">
        <f>VLOOKUP(Tabela4[[#This Row],[Proposta de Referência]],SIMP_CF!A:K,8,FALSE)</f>
        <v>#N/A</v>
      </c>
      <c r="P1657" s="112" t="e">
        <f t="shared" si="252"/>
        <v>#N/A</v>
      </c>
      <c r="Q1657" s="112" t="e">
        <f t="shared" si="253"/>
        <v>#N/A</v>
      </c>
      <c r="R1657" t="e">
        <f t="shared" si="259"/>
        <v>#N/A</v>
      </c>
      <c r="S1657" s="108" t="e">
        <f t="shared" si="254"/>
        <v>#N/A</v>
      </c>
      <c r="T1657" s="108" t="e">
        <f t="shared" si="255"/>
        <v>#N/A</v>
      </c>
      <c r="U1657" s="110" t="e">
        <f t="shared" si="256"/>
        <v>#N/A</v>
      </c>
      <c r="V1657" t="e">
        <f t="shared" si="257"/>
        <v>#N/A</v>
      </c>
      <c r="W1657" t="str">
        <f t="shared" si="258"/>
        <v/>
      </c>
      <c r="X1657" s="24" t="str">
        <f>IFERROR(VLOOKUP(W1657,HOSPITAIS_COM_DIVIDAS!A:E,5,FALSE),"")</f>
        <v/>
      </c>
    </row>
    <row r="1658" spans="1:24" x14ac:dyDescent="0.25">
      <c r="A1658" s="52" t="str">
        <f>IFERROR((Tabela4[[#This Row],[Status da Proposta]]),"")</f>
        <v/>
      </c>
      <c r="B1658" s="121">
        <f>IFERROR((CREDITO_FINANCEIRO!A1658),"")</f>
        <v>0</v>
      </c>
      <c r="C1658" s="120" t="str">
        <f>IFERROR((VLOOKUP(B1658,CREDITO_FINANCEIRO!A:B,2,FALSE)),"")</f>
        <v/>
      </c>
      <c r="D1658" s="94" t="str">
        <f>IFERROR((VLOOKUP(B1658,CREDITO_FINANCEIRO!A:E,5,FALSE)),"")</f>
        <v/>
      </c>
      <c r="E1658" s="95" t="str">
        <f>IFERROR((VLOOKUP(B1658,CREDITO_FINANCEIRO!A:C,3,FALSE)),"")</f>
        <v/>
      </c>
      <c r="F1658" s="120" t="str">
        <f>IFERROR((VLOOKUP(B1658,CREDITO_FINANCEIRO!A:G,4,FALSE)),"")</f>
        <v/>
      </c>
      <c r="G1658" s="120" t="e">
        <f>VLOOKUP(B1658,CREDITO_FINANCEIRO!A:G,6,FALSE)</f>
        <v>#N/A</v>
      </c>
      <c r="H1658" s="120" t="e">
        <f>VLOOKUP(B1658,CREDITO_FINANCEIRO!A:G,7,FALSE)</f>
        <v>#N/A</v>
      </c>
      <c r="I1658" s="91" t="e">
        <f>VLOOKUP(B1658,CREDITO_FINANCEIRO!A:K,10,FALSE)</f>
        <v>#N/A</v>
      </c>
      <c r="J1658" s="91" t="e">
        <f>VLOOKUP(B1658,CREDITO_FINANCEIRO!A:K,11,FALSE)</f>
        <v>#N/A</v>
      </c>
      <c r="K1658" s="91" t="e">
        <f>VLOOKUP(B1658,CREDITO_FINANCEIRO!A:L,12,FALSE)</f>
        <v>#N/A</v>
      </c>
      <c r="L1658" s="110" t="e">
        <f t="shared" si="250"/>
        <v>#N/A</v>
      </c>
      <c r="M1658" s="2" t="e">
        <f t="shared" si="251"/>
        <v>#N/A</v>
      </c>
      <c r="N1658" s="111" t="e">
        <f>VLOOKUP(Tabela4[[#This Row],[Proposta de Referência]],SIMP_CF!A:K,9,FALSE)</f>
        <v>#N/A</v>
      </c>
      <c r="O1658" s="111" t="e">
        <f>VLOOKUP(Tabela4[[#This Row],[Proposta de Referência]],SIMP_CF!A:K,8,FALSE)</f>
        <v>#N/A</v>
      </c>
      <c r="P1658" s="112" t="e">
        <f t="shared" si="252"/>
        <v>#N/A</v>
      </c>
      <c r="Q1658" s="112" t="e">
        <f t="shared" si="253"/>
        <v>#N/A</v>
      </c>
      <c r="R1658" t="e">
        <f t="shared" si="259"/>
        <v>#N/A</v>
      </c>
      <c r="S1658" s="108" t="e">
        <f t="shared" si="254"/>
        <v>#N/A</v>
      </c>
      <c r="T1658" s="108" t="e">
        <f t="shared" si="255"/>
        <v>#N/A</v>
      </c>
      <c r="U1658" s="110" t="e">
        <f t="shared" si="256"/>
        <v>#N/A</v>
      </c>
      <c r="V1658" t="e">
        <f t="shared" si="257"/>
        <v>#N/A</v>
      </c>
      <c r="W1658" t="str">
        <f t="shared" si="258"/>
        <v/>
      </c>
      <c r="X1658" s="24" t="str">
        <f>IFERROR(VLOOKUP(W1658,HOSPITAIS_COM_DIVIDAS!A:E,5,FALSE),"")</f>
        <v/>
      </c>
    </row>
    <row r="1659" spans="1:24" x14ac:dyDescent="0.25">
      <c r="A1659" s="52" t="str">
        <f>IFERROR((Tabela4[[#This Row],[Status da Proposta]]),"")</f>
        <v/>
      </c>
      <c r="B1659" s="121">
        <f>IFERROR((CREDITO_FINANCEIRO!A1659),"")</f>
        <v>0</v>
      </c>
      <c r="C1659" s="120" t="str">
        <f>IFERROR((VLOOKUP(B1659,CREDITO_FINANCEIRO!A:B,2,FALSE)),"")</f>
        <v/>
      </c>
      <c r="D1659" s="94" t="str">
        <f>IFERROR((VLOOKUP(B1659,CREDITO_FINANCEIRO!A:E,5,FALSE)),"")</f>
        <v/>
      </c>
      <c r="E1659" s="95" t="str">
        <f>IFERROR((VLOOKUP(B1659,CREDITO_FINANCEIRO!A:C,3,FALSE)),"")</f>
        <v/>
      </c>
      <c r="F1659" s="120" t="str">
        <f>IFERROR((VLOOKUP(B1659,CREDITO_FINANCEIRO!A:G,4,FALSE)),"")</f>
        <v/>
      </c>
      <c r="G1659" s="120" t="e">
        <f>VLOOKUP(B1659,CREDITO_FINANCEIRO!A:G,6,FALSE)</f>
        <v>#N/A</v>
      </c>
      <c r="H1659" s="120" t="e">
        <f>VLOOKUP(B1659,CREDITO_FINANCEIRO!A:G,7,FALSE)</f>
        <v>#N/A</v>
      </c>
      <c r="I1659" s="91" t="e">
        <f>VLOOKUP(B1659,CREDITO_FINANCEIRO!A:K,10,FALSE)</f>
        <v>#N/A</v>
      </c>
      <c r="J1659" s="91" t="e">
        <f>VLOOKUP(B1659,CREDITO_FINANCEIRO!A:K,11,FALSE)</f>
        <v>#N/A</v>
      </c>
      <c r="K1659" s="91" t="e">
        <f>VLOOKUP(B1659,CREDITO_FINANCEIRO!A:L,12,FALSE)</f>
        <v>#N/A</v>
      </c>
      <c r="L1659" s="110" t="e">
        <f t="shared" si="250"/>
        <v>#N/A</v>
      </c>
      <c r="M1659" s="2" t="e">
        <f t="shared" si="251"/>
        <v>#N/A</v>
      </c>
      <c r="N1659" s="111" t="e">
        <f>VLOOKUP(Tabela4[[#This Row],[Proposta de Referência]],SIMP_CF!A:K,9,FALSE)</f>
        <v>#N/A</v>
      </c>
      <c r="O1659" s="111" t="e">
        <f>VLOOKUP(Tabela4[[#This Row],[Proposta de Referência]],SIMP_CF!A:K,8,FALSE)</f>
        <v>#N/A</v>
      </c>
      <c r="P1659" s="112" t="e">
        <f t="shared" si="252"/>
        <v>#N/A</v>
      </c>
      <c r="Q1659" s="112" t="e">
        <f t="shared" si="253"/>
        <v>#N/A</v>
      </c>
      <c r="R1659" t="e">
        <f t="shared" si="259"/>
        <v>#N/A</v>
      </c>
      <c r="S1659" s="108" t="e">
        <f t="shared" si="254"/>
        <v>#N/A</v>
      </c>
      <c r="T1659" s="108" t="e">
        <f t="shared" si="255"/>
        <v>#N/A</v>
      </c>
      <c r="U1659" s="110" t="e">
        <f t="shared" si="256"/>
        <v>#N/A</v>
      </c>
      <c r="V1659" t="e">
        <f t="shared" si="257"/>
        <v>#N/A</v>
      </c>
      <c r="W1659" t="str">
        <f t="shared" si="258"/>
        <v/>
      </c>
      <c r="X1659" s="24" t="str">
        <f>IFERROR(VLOOKUP(W1659,HOSPITAIS_COM_DIVIDAS!A:E,5,FALSE),"")</f>
        <v/>
      </c>
    </row>
    <row r="1660" spans="1:24" x14ac:dyDescent="0.25">
      <c r="A1660" s="52" t="str">
        <f>IFERROR((Tabela4[[#This Row],[Status da Proposta]]),"")</f>
        <v/>
      </c>
      <c r="B1660" s="121">
        <f>IFERROR((CREDITO_FINANCEIRO!A1660),"")</f>
        <v>0</v>
      </c>
      <c r="C1660" s="120" t="str">
        <f>IFERROR((VLOOKUP(B1660,CREDITO_FINANCEIRO!A:B,2,FALSE)),"")</f>
        <v/>
      </c>
      <c r="D1660" s="94" t="str">
        <f>IFERROR((VLOOKUP(B1660,CREDITO_FINANCEIRO!A:E,5,FALSE)),"")</f>
        <v/>
      </c>
      <c r="E1660" s="95" t="str">
        <f>IFERROR((VLOOKUP(B1660,CREDITO_FINANCEIRO!A:C,3,FALSE)),"")</f>
        <v/>
      </c>
      <c r="F1660" s="120" t="str">
        <f>IFERROR((VLOOKUP(B1660,CREDITO_FINANCEIRO!A:G,4,FALSE)),"")</f>
        <v/>
      </c>
      <c r="G1660" s="120" t="e">
        <f>VLOOKUP(B1660,CREDITO_FINANCEIRO!A:G,6,FALSE)</f>
        <v>#N/A</v>
      </c>
      <c r="H1660" s="120" t="e">
        <f>VLOOKUP(B1660,CREDITO_FINANCEIRO!A:G,7,FALSE)</f>
        <v>#N/A</v>
      </c>
      <c r="I1660" s="91" t="e">
        <f>VLOOKUP(B1660,CREDITO_FINANCEIRO!A:K,10,FALSE)</f>
        <v>#N/A</v>
      </c>
      <c r="J1660" s="91" t="e">
        <f>VLOOKUP(B1660,CREDITO_FINANCEIRO!A:K,11,FALSE)</f>
        <v>#N/A</v>
      </c>
      <c r="K1660" s="91" t="e">
        <f>VLOOKUP(B1660,CREDITO_FINANCEIRO!A:L,12,FALSE)</f>
        <v>#N/A</v>
      </c>
      <c r="L1660" s="110" t="e">
        <f t="shared" si="250"/>
        <v>#N/A</v>
      </c>
      <c r="M1660" s="2" t="e">
        <f t="shared" si="251"/>
        <v>#N/A</v>
      </c>
      <c r="N1660" s="111" t="e">
        <f>VLOOKUP(Tabela4[[#This Row],[Proposta de Referência]],SIMP_CF!A:K,9,FALSE)</f>
        <v>#N/A</v>
      </c>
      <c r="O1660" s="111" t="e">
        <f>VLOOKUP(Tabela4[[#This Row],[Proposta de Referência]],SIMP_CF!A:K,8,FALSE)</f>
        <v>#N/A</v>
      </c>
      <c r="P1660" s="112" t="e">
        <f t="shared" si="252"/>
        <v>#N/A</v>
      </c>
      <c r="Q1660" s="112" t="e">
        <f t="shared" si="253"/>
        <v>#N/A</v>
      </c>
      <c r="R1660" t="e">
        <f t="shared" si="259"/>
        <v>#N/A</v>
      </c>
      <c r="S1660" s="108" t="e">
        <f t="shared" si="254"/>
        <v>#N/A</v>
      </c>
      <c r="T1660" s="108" t="e">
        <f t="shared" si="255"/>
        <v>#N/A</v>
      </c>
      <c r="U1660" s="110" t="e">
        <f t="shared" si="256"/>
        <v>#N/A</v>
      </c>
      <c r="V1660" t="e">
        <f t="shared" si="257"/>
        <v>#N/A</v>
      </c>
      <c r="W1660" t="str">
        <f t="shared" si="258"/>
        <v/>
      </c>
      <c r="X1660" s="24" t="str">
        <f>IFERROR(VLOOKUP(W1660,HOSPITAIS_COM_DIVIDAS!A:E,5,FALSE),"")</f>
        <v/>
      </c>
    </row>
    <row r="1661" spans="1:24" x14ac:dyDescent="0.25">
      <c r="A1661" s="52" t="str">
        <f>IFERROR((Tabela4[[#This Row],[Status da Proposta]]),"")</f>
        <v/>
      </c>
      <c r="B1661" s="121">
        <f>IFERROR((CREDITO_FINANCEIRO!A1661),"")</f>
        <v>0</v>
      </c>
      <c r="C1661" s="120" t="str">
        <f>IFERROR((VLOOKUP(B1661,CREDITO_FINANCEIRO!A:B,2,FALSE)),"")</f>
        <v/>
      </c>
      <c r="D1661" s="94" t="str">
        <f>IFERROR((VLOOKUP(B1661,CREDITO_FINANCEIRO!A:E,5,FALSE)),"")</f>
        <v/>
      </c>
      <c r="E1661" s="95" t="str">
        <f>IFERROR((VLOOKUP(B1661,CREDITO_FINANCEIRO!A:C,3,FALSE)),"")</f>
        <v/>
      </c>
      <c r="F1661" s="120" t="str">
        <f>IFERROR((VLOOKUP(B1661,CREDITO_FINANCEIRO!A:G,4,FALSE)),"")</f>
        <v/>
      </c>
      <c r="G1661" s="120" t="e">
        <f>VLOOKUP(B1661,CREDITO_FINANCEIRO!A:G,6,FALSE)</f>
        <v>#N/A</v>
      </c>
      <c r="H1661" s="120" t="e">
        <f>VLOOKUP(B1661,CREDITO_FINANCEIRO!A:G,7,FALSE)</f>
        <v>#N/A</v>
      </c>
      <c r="I1661" s="91" t="e">
        <f>VLOOKUP(B1661,CREDITO_FINANCEIRO!A:K,10,FALSE)</f>
        <v>#N/A</v>
      </c>
      <c r="J1661" s="91" t="e">
        <f>VLOOKUP(B1661,CREDITO_FINANCEIRO!A:K,11,FALSE)</f>
        <v>#N/A</v>
      </c>
      <c r="K1661" s="91" t="e">
        <f>VLOOKUP(B1661,CREDITO_FINANCEIRO!A:L,12,FALSE)</f>
        <v>#N/A</v>
      </c>
      <c r="L1661" s="110" t="e">
        <f t="shared" si="250"/>
        <v>#N/A</v>
      </c>
      <c r="M1661" s="2" t="e">
        <f t="shared" si="251"/>
        <v>#N/A</v>
      </c>
      <c r="N1661" s="111" t="e">
        <f>VLOOKUP(Tabela4[[#This Row],[Proposta de Referência]],SIMP_CF!A:K,9,FALSE)</f>
        <v>#N/A</v>
      </c>
      <c r="O1661" s="111" t="e">
        <f>VLOOKUP(Tabela4[[#This Row],[Proposta de Referência]],SIMP_CF!A:K,8,FALSE)</f>
        <v>#N/A</v>
      </c>
      <c r="P1661" s="112" t="e">
        <f t="shared" si="252"/>
        <v>#N/A</v>
      </c>
      <c r="Q1661" s="112" t="e">
        <f t="shared" si="253"/>
        <v>#N/A</v>
      </c>
      <c r="R1661" t="e">
        <f t="shared" si="259"/>
        <v>#N/A</v>
      </c>
      <c r="S1661" s="108" t="e">
        <f t="shared" si="254"/>
        <v>#N/A</v>
      </c>
      <c r="T1661" s="108" t="e">
        <f t="shared" si="255"/>
        <v>#N/A</v>
      </c>
      <c r="U1661" s="110" t="e">
        <f t="shared" si="256"/>
        <v>#N/A</v>
      </c>
      <c r="V1661" t="e">
        <f t="shared" si="257"/>
        <v>#N/A</v>
      </c>
      <c r="W1661" t="str">
        <f t="shared" si="258"/>
        <v/>
      </c>
      <c r="X1661" s="24" t="str">
        <f>IFERROR(VLOOKUP(W1661,HOSPITAIS_COM_DIVIDAS!A:E,5,FALSE),"")</f>
        <v/>
      </c>
    </row>
    <row r="1662" spans="1:24" x14ac:dyDescent="0.25">
      <c r="A1662" s="52" t="str">
        <f>IFERROR((Tabela4[[#This Row],[Status da Proposta]]),"")</f>
        <v/>
      </c>
      <c r="B1662" s="121">
        <f>IFERROR((CREDITO_FINANCEIRO!A1662),"")</f>
        <v>0</v>
      </c>
      <c r="C1662" s="120" t="str">
        <f>IFERROR((VLOOKUP(B1662,CREDITO_FINANCEIRO!A:B,2,FALSE)),"")</f>
        <v/>
      </c>
      <c r="D1662" s="94" t="str">
        <f>IFERROR((VLOOKUP(B1662,CREDITO_FINANCEIRO!A:E,5,FALSE)),"")</f>
        <v/>
      </c>
      <c r="E1662" s="95" t="str">
        <f>IFERROR((VLOOKUP(B1662,CREDITO_FINANCEIRO!A:C,3,FALSE)),"")</f>
        <v/>
      </c>
      <c r="F1662" s="120" t="str">
        <f>IFERROR((VLOOKUP(B1662,CREDITO_FINANCEIRO!A:G,4,FALSE)),"")</f>
        <v/>
      </c>
      <c r="G1662" s="120" t="e">
        <f>VLOOKUP(B1662,CREDITO_FINANCEIRO!A:G,6,FALSE)</f>
        <v>#N/A</v>
      </c>
      <c r="H1662" s="120" t="e">
        <f>VLOOKUP(B1662,CREDITO_FINANCEIRO!A:G,7,FALSE)</f>
        <v>#N/A</v>
      </c>
      <c r="I1662" s="91" t="e">
        <f>VLOOKUP(B1662,CREDITO_FINANCEIRO!A:K,10,FALSE)</f>
        <v>#N/A</v>
      </c>
      <c r="J1662" s="91" t="e">
        <f>VLOOKUP(B1662,CREDITO_FINANCEIRO!A:K,11,FALSE)</f>
        <v>#N/A</v>
      </c>
      <c r="K1662" s="91" t="e">
        <f>VLOOKUP(B1662,CREDITO_FINANCEIRO!A:L,12,FALSE)</f>
        <v>#N/A</v>
      </c>
      <c r="L1662" s="110" t="e">
        <f t="shared" si="250"/>
        <v>#N/A</v>
      </c>
      <c r="M1662" s="2" t="e">
        <f t="shared" si="251"/>
        <v>#N/A</v>
      </c>
      <c r="N1662" s="111" t="e">
        <f>VLOOKUP(Tabela4[[#This Row],[Proposta de Referência]],SIMP_CF!A:K,9,FALSE)</f>
        <v>#N/A</v>
      </c>
      <c r="O1662" s="111" t="e">
        <f>VLOOKUP(Tabela4[[#This Row],[Proposta de Referência]],SIMP_CF!A:K,8,FALSE)</f>
        <v>#N/A</v>
      </c>
      <c r="P1662" s="112" t="e">
        <f t="shared" si="252"/>
        <v>#N/A</v>
      </c>
      <c r="Q1662" s="112" t="e">
        <f t="shared" si="253"/>
        <v>#N/A</v>
      </c>
      <c r="R1662" t="e">
        <f t="shared" si="259"/>
        <v>#N/A</v>
      </c>
      <c r="S1662" s="108" t="e">
        <f t="shared" si="254"/>
        <v>#N/A</v>
      </c>
      <c r="T1662" s="108" t="e">
        <f t="shared" si="255"/>
        <v>#N/A</v>
      </c>
      <c r="U1662" s="110" t="e">
        <f t="shared" si="256"/>
        <v>#N/A</v>
      </c>
      <c r="V1662" t="e">
        <f t="shared" si="257"/>
        <v>#N/A</v>
      </c>
      <c r="W1662" t="str">
        <f t="shared" si="258"/>
        <v/>
      </c>
      <c r="X1662" s="24" t="str">
        <f>IFERROR(VLOOKUP(W1662,HOSPITAIS_COM_DIVIDAS!A:E,5,FALSE),"")</f>
        <v/>
      </c>
    </row>
    <row r="1663" spans="1:24" x14ac:dyDescent="0.25">
      <c r="A1663" s="52" t="str">
        <f>IFERROR((Tabela4[[#This Row],[Status da Proposta]]),"")</f>
        <v/>
      </c>
      <c r="B1663" s="121">
        <f>IFERROR((CREDITO_FINANCEIRO!A1663),"")</f>
        <v>0</v>
      </c>
      <c r="C1663" s="120" t="str">
        <f>IFERROR((VLOOKUP(B1663,CREDITO_FINANCEIRO!A:B,2,FALSE)),"")</f>
        <v/>
      </c>
      <c r="D1663" s="94" t="str">
        <f>IFERROR((VLOOKUP(B1663,CREDITO_FINANCEIRO!A:E,5,FALSE)),"")</f>
        <v/>
      </c>
      <c r="E1663" s="95" t="str">
        <f>IFERROR((VLOOKUP(B1663,CREDITO_FINANCEIRO!A:C,3,FALSE)),"")</f>
        <v/>
      </c>
      <c r="F1663" s="120" t="str">
        <f>IFERROR((VLOOKUP(B1663,CREDITO_FINANCEIRO!A:G,4,FALSE)),"")</f>
        <v/>
      </c>
      <c r="G1663" s="120" t="e">
        <f>VLOOKUP(B1663,CREDITO_FINANCEIRO!A:G,6,FALSE)</f>
        <v>#N/A</v>
      </c>
      <c r="H1663" s="120" t="e">
        <f>VLOOKUP(B1663,CREDITO_FINANCEIRO!A:G,7,FALSE)</f>
        <v>#N/A</v>
      </c>
      <c r="I1663" s="91" t="e">
        <f>VLOOKUP(B1663,CREDITO_FINANCEIRO!A:K,10,FALSE)</f>
        <v>#N/A</v>
      </c>
      <c r="J1663" s="91" t="e">
        <f>VLOOKUP(B1663,CREDITO_FINANCEIRO!A:K,11,FALSE)</f>
        <v>#N/A</v>
      </c>
      <c r="K1663" s="91" t="e">
        <f>VLOOKUP(B1663,CREDITO_FINANCEIRO!A:L,12,FALSE)</f>
        <v>#N/A</v>
      </c>
      <c r="L1663" s="110" t="e">
        <f t="shared" si="250"/>
        <v>#N/A</v>
      </c>
      <c r="M1663" s="2" t="e">
        <f t="shared" si="251"/>
        <v>#N/A</v>
      </c>
      <c r="N1663" s="111" t="e">
        <f>VLOOKUP(Tabela4[[#This Row],[Proposta de Referência]],SIMP_CF!A:K,9,FALSE)</f>
        <v>#N/A</v>
      </c>
      <c r="O1663" s="111" t="e">
        <f>VLOOKUP(Tabela4[[#This Row],[Proposta de Referência]],SIMP_CF!A:K,8,FALSE)</f>
        <v>#N/A</v>
      </c>
      <c r="P1663" s="112" t="e">
        <f t="shared" si="252"/>
        <v>#N/A</v>
      </c>
      <c r="Q1663" s="112" t="e">
        <f t="shared" si="253"/>
        <v>#N/A</v>
      </c>
      <c r="R1663" t="e">
        <f t="shared" si="259"/>
        <v>#N/A</v>
      </c>
      <c r="S1663" s="108" t="e">
        <f t="shared" si="254"/>
        <v>#N/A</v>
      </c>
      <c r="T1663" s="108" t="e">
        <f t="shared" si="255"/>
        <v>#N/A</v>
      </c>
      <c r="U1663" s="110" t="e">
        <f t="shared" si="256"/>
        <v>#N/A</v>
      </c>
      <c r="V1663" t="e">
        <f t="shared" si="257"/>
        <v>#N/A</v>
      </c>
      <c r="W1663" t="str">
        <f t="shared" si="258"/>
        <v/>
      </c>
      <c r="X1663" s="24" t="str">
        <f>IFERROR(VLOOKUP(W1663,HOSPITAIS_COM_DIVIDAS!A:E,5,FALSE),"")</f>
        <v/>
      </c>
    </row>
    <row r="1664" spans="1:24" x14ac:dyDescent="0.25">
      <c r="A1664" s="52" t="str">
        <f>IFERROR((Tabela4[[#This Row],[Status da Proposta]]),"")</f>
        <v/>
      </c>
      <c r="B1664" s="121">
        <f>IFERROR((CREDITO_FINANCEIRO!A1664),"")</f>
        <v>0</v>
      </c>
      <c r="C1664" s="120" t="str">
        <f>IFERROR((VLOOKUP(B1664,CREDITO_FINANCEIRO!A:B,2,FALSE)),"")</f>
        <v/>
      </c>
      <c r="D1664" s="94" t="str">
        <f>IFERROR((VLOOKUP(B1664,CREDITO_FINANCEIRO!A:E,5,FALSE)),"")</f>
        <v/>
      </c>
      <c r="E1664" s="95" t="str">
        <f>IFERROR((VLOOKUP(B1664,CREDITO_FINANCEIRO!A:C,3,FALSE)),"")</f>
        <v/>
      </c>
      <c r="F1664" s="120" t="str">
        <f>IFERROR((VLOOKUP(B1664,CREDITO_FINANCEIRO!A:G,4,FALSE)),"")</f>
        <v/>
      </c>
      <c r="G1664" s="120" t="e">
        <f>VLOOKUP(B1664,CREDITO_FINANCEIRO!A:G,6,FALSE)</f>
        <v>#N/A</v>
      </c>
      <c r="H1664" s="120" t="e">
        <f>VLOOKUP(B1664,CREDITO_FINANCEIRO!A:G,7,FALSE)</f>
        <v>#N/A</v>
      </c>
      <c r="I1664" s="91" t="e">
        <f>VLOOKUP(B1664,CREDITO_FINANCEIRO!A:K,10,FALSE)</f>
        <v>#N/A</v>
      </c>
      <c r="J1664" s="91" t="e">
        <f>VLOOKUP(B1664,CREDITO_FINANCEIRO!A:K,11,FALSE)</f>
        <v>#N/A</v>
      </c>
      <c r="K1664" s="91" t="e">
        <f>VLOOKUP(B1664,CREDITO_FINANCEIRO!A:L,12,FALSE)</f>
        <v>#N/A</v>
      </c>
      <c r="L1664" s="110" t="e">
        <f t="shared" si="250"/>
        <v>#N/A</v>
      </c>
      <c r="M1664" s="2" t="e">
        <f t="shared" si="251"/>
        <v>#N/A</v>
      </c>
      <c r="N1664" s="111" t="e">
        <f>VLOOKUP(Tabela4[[#This Row],[Proposta de Referência]],SIMP_CF!A:K,9,FALSE)</f>
        <v>#N/A</v>
      </c>
      <c r="O1664" s="111" t="e">
        <f>VLOOKUP(Tabela4[[#This Row],[Proposta de Referência]],SIMP_CF!A:K,8,FALSE)</f>
        <v>#N/A</v>
      </c>
      <c r="P1664" s="112" t="e">
        <f t="shared" si="252"/>
        <v>#N/A</v>
      </c>
      <c r="Q1664" s="112" t="e">
        <f t="shared" si="253"/>
        <v>#N/A</v>
      </c>
      <c r="R1664" t="e">
        <f t="shared" si="259"/>
        <v>#N/A</v>
      </c>
      <c r="S1664" s="108" t="e">
        <f t="shared" si="254"/>
        <v>#N/A</v>
      </c>
      <c r="T1664" s="108" t="e">
        <f t="shared" si="255"/>
        <v>#N/A</v>
      </c>
      <c r="U1664" s="110" t="e">
        <f t="shared" si="256"/>
        <v>#N/A</v>
      </c>
      <c r="V1664" t="e">
        <f t="shared" si="257"/>
        <v>#N/A</v>
      </c>
      <c r="W1664" t="str">
        <f t="shared" si="258"/>
        <v/>
      </c>
      <c r="X1664" s="24" t="str">
        <f>IFERROR(VLOOKUP(W1664,HOSPITAIS_COM_DIVIDAS!A:E,5,FALSE),"")</f>
        <v/>
      </c>
    </row>
    <row r="1665" spans="1:24" x14ac:dyDescent="0.25">
      <c r="A1665" s="52" t="str">
        <f>IFERROR((Tabela4[[#This Row],[Status da Proposta]]),"")</f>
        <v/>
      </c>
      <c r="B1665" s="121">
        <f>IFERROR((CREDITO_FINANCEIRO!A1665),"")</f>
        <v>0</v>
      </c>
      <c r="C1665" s="120" t="str">
        <f>IFERROR((VLOOKUP(B1665,CREDITO_FINANCEIRO!A:B,2,FALSE)),"")</f>
        <v/>
      </c>
      <c r="D1665" s="94" t="str">
        <f>IFERROR((VLOOKUP(B1665,CREDITO_FINANCEIRO!A:E,5,FALSE)),"")</f>
        <v/>
      </c>
      <c r="E1665" s="95" t="str">
        <f>IFERROR((VLOOKUP(B1665,CREDITO_FINANCEIRO!A:C,3,FALSE)),"")</f>
        <v/>
      </c>
      <c r="F1665" s="120" t="str">
        <f>IFERROR((VLOOKUP(B1665,CREDITO_FINANCEIRO!A:G,4,FALSE)),"")</f>
        <v/>
      </c>
      <c r="G1665" s="120" t="e">
        <f>VLOOKUP(B1665,CREDITO_FINANCEIRO!A:G,6,FALSE)</f>
        <v>#N/A</v>
      </c>
      <c r="H1665" s="120" t="e">
        <f>VLOOKUP(B1665,CREDITO_FINANCEIRO!A:G,7,FALSE)</f>
        <v>#N/A</v>
      </c>
      <c r="I1665" s="91" t="e">
        <f>VLOOKUP(B1665,CREDITO_FINANCEIRO!A:K,10,FALSE)</f>
        <v>#N/A</v>
      </c>
      <c r="J1665" s="91" t="e">
        <f>VLOOKUP(B1665,CREDITO_FINANCEIRO!A:K,11,FALSE)</f>
        <v>#N/A</v>
      </c>
      <c r="K1665" s="91" t="e">
        <f>VLOOKUP(B1665,CREDITO_FINANCEIRO!A:L,12,FALSE)</f>
        <v>#N/A</v>
      </c>
      <c r="L1665" s="110" t="e">
        <f t="shared" si="250"/>
        <v>#N/A</v>
      </c>
      <c r="M1665" s="2" t="e">
        <f t="shared" si="251"/>
        <v>#N/A</v>
      </c>
      <c r="N1665" s="111" t="e">
        <f>VLOOKUP(Tabela4[[#This Row],[Proposta de Referência]],SIMP_CF!A:K,9,FALSE)</f>
        <v>#N/A</v>
      </c>
      <c r="O1665" s="111" t="e">
        <f>VLOOKUP(Tabela4[[#This Row],[Proposta de Referência]],SIMP_CF!A:K,8,FALSE)</f>
        <v>#N/A</v>
      </c>
      <c r="P1665" s="112" t="e">
        <f t="shared" si="252"/>
        <v>#N/A</v>
      </c>
      <c r="Q1665" s="112" t="e">
        <f t="shared" si="253"/>
        <v>#N/A</v>
      </c>
      <c r="R1665" t="e">
        <f t="shared" si="259"/>
        <v>#N/A</v>
      </c>
      <c r="S1665" s="108" t="e">
        <f t="shared" si="254"/>
        <v>#N/A</v>
      </c>
      <c r="T1665" s="108" t="e">
        <f t="shared" si="255"/>
        <v>#N/A</v>
      </c>
      <c r="U1665" s="110" t="e">
        <f t="shared" si="256"/>
        <v>#N/A</v>
      </c>
      <c r="V1665" t="e">
        <f t="shared" si="257"/>
        <v>#N/A</v>
      </c>
      <c r="W1665" t="str">
        <f t="shared" si="258"/>
        <v/>
      </c>
      <c r="X1665" s="24" t="str">
        <f>IFERROR(VLOOKUP(W1665,HOSPITAIS_COM_DIVIDAS!A:E,5,FALSE),"")</f>
        <v/>
      </c>
    </row>
    <row r="1666" spans="1:24" x14ac:dyDescent="0.25">
      <c r="A1666" s="52" t="str">
        <f>IFERROR((Tabela4[[#This Row],[Status da Proposta]]),"")</f>
        <v/>
      </c>
      <c r="B1666" s="121">
        <f>IFERROR((CREDITO_FINANCEIRO!A1666),"")</f>
        <v>0</v>
      </c>
      <c r="C1666" s="120" t="str">
        <f>IFERROR((VLOOKUP(B1666,CREDITO_FINANCEIRO!A:B,2,FALSE)),"")</f>
        <v/>
      </c>
      <c r="D1666" s="94" t="str">
        <f>IFERROR((VLOOKUP(B1666,CREDITO_FINANCEIRO!A:E,5,FALSE)),"")</f>
        <v/>
      </c>
      <c r="E1666" s="95" t="str">
        <f>IFERROR((VLOOKUP(B1666,CREDITO_FINANCEIRO!A:C,3,FALSE)),"")</f>
        <v/>
      </c>
      <c r="F1666" s="120" t="str">
        <f>IFERROR((VLOOKUP(B1666,CREDITO_FINANCEIRO!A:G,4,FALSE)),"")</f>
        <v/>
      </c>
      <c r="G1666" s="120" t="e">
        <f>VLOOKUP(B1666,CREDITO_FINANCEIRO!A:G,6,FALSE)</f>
        <v>#N/A</v>
      </c>
      <c r="H1666" s="120" t="e">
        <f>VLOOKUP(B1666,CREDITO_FINANCEIRO!A:G,7,FALSE)</f>
        <v>#N/A</v>
      </c>
      <c r="I1666" s="91" t="e">
        <f>VLOOKUP(B1666,CREDITO_FINANCEIRO!A:K,10,FALSE)</f>
        <v>#N/A</v>
      </c>
      <c r="J1666" s="91" t="e">
        <f>VLOOKUP(B1666,CREDITO_FINANCEIRO!A:K,11,FALSE)</f>
        <v>#N/A</v>
      </c>
      <c r="K1666" s="91" t="e">
        <f>VLOOKUP(B1666,CREDITO_FINANCEIRO!A:L,12,FALSE)</f>
        <v>#N/A</v>
      </c>
      <c r="L1666" s="110" t="e">
        <f t="shared" ref="L1666:L1729" si="260">MAX(I1666:K1666)</f>
        <v>#N/A</v>
      </c>
      <c r="M1666" s="2" t="e">
        <f t="shared" ref="M1666:M1729" si="261">IF(((L1666)=0),"NÃO, POSSUI VALOR","SIM, POSSUI VALOR")</f>
        <v>#N/A</v>
      </c>
      <c r="N1666" s="111" t="e">
        <f>VLOOKUP(Tabela4[[#This Row],[Proposta de Referência]],SIMP_CF!A:K,9,FALSE)</f>
        <v>#N/A</v>
      </c>
      <c r="O1666" s="111" t="e">
        <f>VLOOKUP(Tabela4[[#This Row],[Proposta de Referência]],SIMP_CF!A:K,8,FALSE)</f>
        <v>#N/A</v>
      </c>
      <c r="P1666" s="112" t="e">
        <f t="shared" ref="P1666:P1729" si="262">O1666+N1666</f>
        <v>#N/A</v>
      </c>
      <c r="Q1666" s="112" t="e">
        <f t="shared" ref="Q1666:Q1729" si="263">P1666*12</f>
        <v>#N/A</v>
      </c>
      <c r="R1666" t="e">
        <f t="shared" si="259"/>
        <v>#N/A</v>
      </c>
      <c r="S1666" s="108" t="e">
        <f t="shared" ref="S1666:S1729" si="264">IF(L1666&gt;10000000,"Faixa I - 30%",IF(L1666&gt;=5000000,"Faixa II - 40%","Faixa III - 50%"))</f>
        <v>#N/A</v>
      </c>
      <c r="T1666" s="108" t="e">
        <f t="shared" ref="T1666:T1729" si="265">IF(L1666&gt;10000000,L1666*0.3,IF(L1666&gt;=5000000,L1666*0.4,L1666*0.5))</f>
        <v>#N/A</v>
      </c>
      <c r="U1666" s="110" t="e">
        <f t="shared" ref="U1666:U1729" si="266">T1666-P1666</f>
        <v>#N/A</v>
      </c>
      <c r="V1666" t="e">
        <f t="shared" ref="V1666:V1729" si="267">IF(OR(U1666&gt;=T1666,U1666&lt;0,T1666=0),"NÃO, ATENDEU O CRITÉRIO","SIM, ATENDEU O CRITÉRIO")</f>
        <v>#N/A</v>
      </c>
      <c r="W1666" t="str">
        <f t="shared" ref="W1666:W1729" si="268">LEFT(D1666,8)</f>
        <v/>
      </c>
      <c r="X1666" s="24" t="str">
        <f>IFERROR(VLOOKUP(W1666,HOSPITAIS_COM_DIVIDAS!A:E,5,FALSE),"")</f>
        <v/>
      </c>
    </row>
    <row r="1667" spans="1:24" x14ac:dyDescent="0.25">
      <c r="A1667" s="52" t="str">
        <f>IFERROR((Tabela4[[#This Row],[Status da Proposta]]),"")</f>
        <v/>
      </c>
      <c r="B1667" s="121">
        <f>IFERROR((CREDITO_FINANCEIRO!A1667),"")</f>
        <v>0</v>
      </c>
      <c r="C1667" s="120" t="str">
        <f>IFERROR((VLOOKUP(B1667,CREDITO_FINANCEIRO!A:B,2,FALSE)),"")</f>
        <v/>
      </c>
      <c r="D1667" s="94" t="str">
        <f>IFERROR((VLOOKUP(B1667,CREDITO_FINANCEIRO!A:E,5,FALSE)),"")</f>
        <v/>
      </c>
      <c r="E1667" s="95" t="str">
        <f>IFERROR((VLOOKUP(B1667,CREDITO_FINANCEIRO!A:C,3,FALSE)),"")</f>
        <v/>
      </c>
      <c r="F1667" s="120" t="str">
        <f>IFERROR((VLOOKUP(B1667,CREDITO_FINANCEIRO!A:G,4,FALSE)),"")</f>
        <v/>
      </c>
      <c r="G1667" s="120" t="e">
        <f>VLOOKUP(B1667,CREDITO_FINANCEIRO!A:G,6,FALSE)</f>
        <v>#N/A</v>
      </c>
      <c r="H1667" s="120" t="e">
        <f>VLOOKUP(B1667,CREDITO_FINANCEIRO!A:G,7,FALSE)</f>
        <v>#N/A</v>
      </c>
      <c r="I1667" s="91" t="e">
        <f>VLOOKUP(B1667,CREDITO_FINANCEIRO!A:K,10,FALSE)</f>
        <v>#N/A</v>
      </c>
      <c r="J1667" s="91" t="e">
        <f>VLOOKUP(B1667,CREDITO_FINANCEIRO!A:K,11,FALSE)</f>
        <v>#N/A</v>
      </c>
      <c r="K1667" s="91" t="e">
        <f>VLOOKUP(B1667,CREDITO_FINANCEIRO!A:L,12,FALSE)</f>
        <v>#N/A</v>
      </c>
      <c r="L1667" s="110" t="e">
        <f t="shared" si="260"/>
        <v>#N/A</v>
      </c>
      <c r="M1667" s="2" t="e">
        <f t="shared" si="261"/>
        <v>#N/A</v>
      </c>
      <c r="N1667" s="111" t="e">
        <f>VLOOKUP(Tabela4[[#This Row],[Proposta de Referência]],SIMP_CF!A:K,9,FALSE)</f>
        <v>#N/A</v>
      </c>
      <c r="O1667" s="111" t="e">
        <f>VLOOKUP(Tabela4[[#This Row],[Proposta de Referência]],SIMP_CF!A:K,8,FALSE)</f>
        <v>#N/A</v>
      </c>
      <c r="P1667" s="112" t="e">
        <f t="shared" si="262"/>
        <v>#N/A</v>
      </c>
      <c r="Q1667" s="112" t="e">
        <f t="shared" si="263"/>
        <v>#N/A</v>
      </c>
      <c r="R1667" t="e">
        <f t="shared" ref="R1667:R1730" si="269">IF(P1667&gt;=100000,"SIM, POSSUI VALOR ACIMA DE R$100.000,00","NÃO, POSSUI VALOR NECESSÁRIO")</f>
        <v>#N/A</v>
      </c>
      <c r="S1667" s="108" t="e">
        <f t="shared" si="264"/>
        <v>#N/A</v>
      </c>
      <c r="T1667" s="108" t="e">
        <f t="shared" si="265"/>
        <v>#N/A</v>
      </c>
      <c r="U1667" s="110" t="e">
        <f t="shared" si="266"/>
        <v>#N/A</v>
      </c>
      <c r="V1667" t="e">
        <f t="shared" si="267"/>
        <v>#N/A</v>
      </c>
      <c r="W1667" t="str">
        <f t="shared" si="268"/>
        <v/>
      </c>
      <c r="X1667" s="24" t="str">
        <f>IFERROR(VLOOKUP(W1667,HOSPITAIS_COM_DIVIDAS!A:E,5,FALSE),"")</f>
        <v/>
      </c>
    </row>
    <row r="1668" spans="1:24" x14ac:dyDescent="0.25">
      <c r="A1668" s="52" t="str">
        <f>IFERROR((Tabela4[[#This Row],[Status da Proposta]]),"")</f>
        <v/>
      </c>
      <c r="B1668" s="121">
        <f>IFERROR((CREDITO_FINANCEIRO!A1668),"")</f>
        <v>0</v>
      </c>
      <c r="C1668" s="120" t="str">
        <f>IFERROR((VLOOKUP(B1668,CREDITO_FINANCEIRO!A:B,2,FALSE)),"")</f>
        <v/>
      </c>
      <c r="D1668" s="94" t="str">
        <f>IFERROR((VLOOKUP(B1668,CREDITO_FINANCEIRO!A:E,5,FALSE)),"")</f>
        <v/>
      </c>
      <c r="E1668" s="95" t="str">
        <f>IFERROR((VLOOKUP(B1668,CREDITO_FINANCEIRO!A:C,3,FALSE)),"")</f>
        <v/>
      </c>
      <c r="F1668" s="120" t="str">
        <f>IFERROR((VLOOKUP(B1668,CREDITO_FINANCEIRO!A:G,4,FALSE)),"")</f>
        <v/>
      </c>
      <c r="G1668" s="120" t="e">
        <f>VLOOKUP(B1668,CREDITO_FINANCEIRO!A:G,6,FALSE)</f>
        <v>#N/A</v>
      </c>
      <c r="H1668" s="120" t="e">
        <f>VLOOKUP(B1668,CREDITO_FINANCEIRO!A:G,7,FALSE)</f>
        <v>#N/A</v>
      </c>
      <c r="I1668" s="91" t="e">
        <f>VLOOKUP(B1668,CREDITO_FINANCEIRO!A:K,10,FALSE)</f>
        <v>#N/A</v>
      </c>
      <c r="J1668" s="91" t="e">
        <f>VLOOKUP(B1668,CREDITO_FINANCEIRO!A:K,11,FALSE)</f>
        <v>#N/A</v>
      </c>
      <c r="K1668" s="91" t="e">
        <f>VLOOKUP(B1668,CREDITO_FINANCEIRO!A:L,12,FALSE)</f>
        <v>#N/A</v>
      </c>
      <c r="L1668" s="110" t="e">
        <f t="shared" si="260"/>
        <v>#N/A</v>
      </c>
      <c r="M1668" s="2" t="e">
        <f t="shared" si="261"/>
        <v>#N/A</v>
      </c>
      <c r="N1668" s="111" t="e">
        <f>VLOOKUP(Tabela4[[#This Row],[Proposta de Referência]],SIMP_CF!A:K,9,FALSE)</f>
        <v>#N/A</v>
      </c>
      <c r="O1668" s="111" t="e">
        <f>VLOOKUP(Tabela4[[#This Row],[Proposta de Referência]],SIMP_CF!A:K,8,FALSE)</f>
        <v>#N/A</v>
      </c>
      <c r="P1668" s="112" t="e">
        <f t="shared" si="262"/>
        <v>#N/A</v>
      </c>
      <c r="Q1668" s="112" t="e">
        <f t="shared" si="263"/>
        <v>#N/A</v>
      </c>
      <c r="R1668" t="e">
        <f t="shared" si="269"/>
        <v>#N/A</v>
      </c>
      <c r="S1668" s="108" t="e">
        <f t="shared" si="264"/>
        <v>#N/A</v>
      </c>
      <c r="T1668" s="108" t="e">
        <f t="shared" si="265"/>
        <v>#N/A</v>
      </c>
      <c r="U1668" s="110" t="e">
        <f t="shared" si="266"/>
        <v>#N/A</v>
      </c>
      <c r="V1668" t="e">
        <f t="shared" si="267"/>
        <v>#N/A</v>
      </c>
      <c r="W1668" t="str">
        <f t="shared" si="268"/>
        <v/>
      </c>
      <c r="X1668" s="24" t="str">
        <f>IFERROR(VLOOKUP(W1668,HOSPITAIS_COM_DIVIDAS!A:E,5,FALSE),"")</f>
        <v/>
      </c>
    </row>
    <row r="1669" spans="1:24" x14ac:dyDescent="0.25">
      <c r="A1669" s="52" t="str">
        <f>IFERROR((Tabela4[[#This Row],[Status da Proposta]]),"")</f>
        <v/>
      </c>
      <c r="B1669" s="121">
        <f>IFERROR((CREDITO_FINANCEIRO!A1669),"")</f>
        <v>0</v>
      </c>
      <c r="C1669" s="120" t="str">
        <f>IFERROR((VLOOKUP(B1669,CREDITO_FINANCEIRO!A:B,2,FALSE)),"")</f>
        <v/>
      </c>
      <c r="D1669" s="94" t="str">
        <f>IFERROR((VLOOKUP(B1669,CREDITO_FINANCEIRO!A:E,5,FALSE)),"")</f>
        <v/>
      </c>
      <c r="E1669" s="95" t="str">
        <f>IFERROR((VLOOKUP(B1669,CREDITO_FINANCEIRO!A:C,3,FALSE)),"")</f>
        <v/>
      </c>
      <c r="F1669" s="120" t="str">
        <f>IFERROR((VLOOKUP(B1669,CREDITO_FINANCEIRO!A:G,4,FALSE)),"")</f>
        <v/>
      </c>
      <c r="G1669" s="120" t="e">
        <f>VLOOKUP(B1669,CREDITO_FINANCEIRO!A:G,6,FALSE)</f>
        <v>#N/A</v>
      </c>
      <c r="H1669" s="120" t="e">
        <f>VLOOKUP(B1669,CREDITO_FINANCEIRO!A:G,7,FALSE)</f>
        <v>#N/A</v>
      </c>
      <c r="I1669" s="91" t="e">
        <f>VLOOKUP(B1669,CREDITO_FINANCEIRO!A:K,10,FALSE)</f>
        <v>#N/A</v>
      </c>
      <c r="J1669" s="91" t="e">
        <f>VLOOKUP(B1669,CREDITO_FINANCEIRO!A:K,11,FALSE)</f>
        <v>#N/A</v>
      </c>
      <c r="K1669" s="91" t="e">
        <f>VLOOKUP(B1669,CREDITO_FINANCEIRO!A:L,12,FALSE)</f>
        <v>#N/A</v>
      </c>
      <c r="L1669" s="110" t="e">
        <f t="shared" si="260"/>
        <v>#N/A</v>
      </c>
      <c r="M1669" s="2" t="e">
        <f t="shared" si="261"/>
        <v>#N/A</v>
      </c>
      <c r="N1669" s="111" t="e">
        <f>VLOOKUP(Tabela4[[#This Row],[Proposta de Referência]],SIMP_CF!A:K,9,FALSE)</f>
        <v>#N/A</v>
      </c>
      <c r="O1669" s="111" t="e">
        <f>VLOOKUP(Tabela4[[#This Row],[Proposta de Referência]],SIMP_CF!A:K,8,FALSE)</f>
        <v>#N/A</v>
      </c>
      <c r="P1669" s="112" t="e">
        <f t="shared" si="262"/>
        <v>#N/A</v>
      </c>
      <c r="Q1669" s="112" t="e">
        <f t="shared" si="263"/>
        <v>#N/A</v>
      </c>
      <c r="R1669" t="e">
        <f t="shared" si="269"/>
        <v>#N/A</v>
      </c>
      <c r="S1669" s="108" t="e">
        <f t="shared" si="264"/>
        <v>#N/A</v>
      </c>
      <c r="T1669" s="108" t="e">
        <f t="shared" si="265"/>
        <v>#N/A</v>
      </c>
      <c r="U1669" s="110" t="e">
        <f t="shared" si="266"/>
        <v>#N/A</v>
      </c>
      <c r="V1669" t="e">
        <f t="shared" si="267"/>
        <v>#N/A</v>
      </c>
      <c r="W1669" t="str">
        <f t="shared" si="268"/>
        <v/>
      </c>
      <c r="X1669" s="24" t="str">
        <f>IFERROR(VLOOKUP(W1669,HOSPITAIS_COM_DIVIDAS!A:E,5,FALSE),"")</f>
        <v/>
      </c>
    </row>
    <row r="1670" spans="1:24" x14ac:dyDescent="0.25">
      <c r="A1670" s="52" t="str">
        <f>IFERROR((Tabela4[[#This Row],[Status da Proposta]]),"")</f>
        <v/>
      </c>
      <c r="B1670" s="121">
        <f>IFERROR((CREDITO_FINANCEIRO!A1670),"")</f>
        <v>0</v>
      </c>
      <c r="C1670" s="120" t="str">
        <f>IFERROR((VLOOKUP(B1670,CREDITO_FINANCEIRO!A:B,2,FALSE)),"")</f>
        <v/>
      </c>
      <c r="D1670" s="94" t="str">
        <f>IFERROR((VLOOKUP(B1670,CREDITO_FINANCEIRO!A:E,5,FALSE)),"")</f>
        <v/>
      </c>
      <c r="E1670" s="95" t="str">
        <f>IFERROR((VLOOKUP(B1670,CREDITO_FINANCEIRO!A:C,3,FALSE)),"")</f>
        <v/>
      </c>
      <c r="F1670" s="120" t="str">
        <f>IFERROR((VLOOKUP(B1670,CREDITO_FINANCEIRO!A:G,4,FALSE)),"")</f>
        <v/>
      </c>
      <c r="G1670" s="120" t="e">
        <f>VLOOKUP(B1670,CREDITO_FINANCEIRO!A:G,6,FALSE)</f>
        <v>#N/A</v>
      </c>
      <c r="H1670" s="120" t="e">
        <f>VLOOKUP(B1670,CREDITO_FINANCEIRO!A:G,7,FALSE)</f>
        <v>#N/A</v>
      </c>
      <c r="I1670" s="91" t="e">
        <f>VLOOKUP(B1670,CREDITO_FINANCEIRO!A:K,10,FALSE)</f>
        <v>#N/A</v>
      </c>
      <c r="J1670" s="91" t="e">
        <f>VLOOKUP(B1670,CREDITO_FINANCEIRO!A:K,11,FALSE)</f>
        <v>#N/A</v>
      </c>
      <c r="K1670" s="91" t="e">
        <f>VLOOKUP(B1670,CREDITO_FINANCEIRO!A:L,12,FALSE)</f>
        <v>#N/A</v>
      </c>
      <c r="L1670" s="110" t="e">
        <f t="shared" si="260"/>
        <v>#N/A</v>
      </c>
      <c r="M1670" s="2" t="e">
        <f t="shared" si="261"/>
        <v>#N/A</v>
      </c>
      <c r="N1670" s="111" t="e">
        <f>VLOOKUP(Tabela4[[#This Row],[Proposta de Referência]],SIMP_CF!A:K,9,FALSE)</f>
        <v>#N/A</v>
      </c>
      <c r="O1670" s="111" t="e">
        <f>VLOOKUP(Tabela4[[#This Row],[Proposta de Referência]],SIMP_CF!A:K,8,FALSE)</f>
        <v>#N/A</v>
      </c>
      <c r="P1670" s="112" t="e">
        <f t="shared" si="262"/>
        <v>#N/A</v>
      </c>
      <c r="Q1670" s="112" t="e">
        <f t="shared" si="263"/>
        <v>#N/A</v>
      </c>
      <c r="R1670" t="e">
        <f t="shared" si="269"/>
        <v>#N/A</v>
      </c>
      <c r="S1670" s="108" t="e">
        <f t="shared" si="264"/>
        <v>#N/A</v>
      </c>
      <c r="T1670" s="108" t="e">
        <f t="shared" si="265"/>
        <v>#N/A</v>
      </c>
      <c r="U1670" s="110" t="e">
        <f t="shared" si="266"/>
        <v>#N/A</v>
      </c>
      <c r="V1670" t="e">
        <f t="shared" si="267"/>
        <v>#N/A</v>
      </c>
      <c r="W1670" t="str">
        <f t="shared" si="268"/>
        <v/>
      </c>
      <c r="X1670" s="24" t="str">
        <f>IFERROR(VLOOKUP(W1670,HOSPITAIS_COM_DIVIDAS!A:E,5,FALSE),"")</f>
        <v/>
      </c>
    </row>
    <row r="1671" spans="1:24" x14ac:dyDescent="0.25">
      <c r="A1671" s="52" t="str">
        <f>IFERROR((Tabela4[[#This Row],[Status da Proposta]]),"")</f>
        <v/>
      </c>
      <c r="B1671" s="121">
        <f>IFERROR((CREDITO_FINANCEIRO!A1671),"")</f>
        <v>0</v>
      </c>
      <c r="C1671" s="120" t="str">
        <f>IFERROR((VLOOKUP(B1671,CREDITO_FINANCEIRO!A:B,2,FALSE)),"")</f>
        <v/>
      </c>
      <c r="D1671" s="94" t="str">
        <f>IFERROR((VLOOKUP(B1671,CREDITO_FINANCEIRO!A:E,5,FALSE)),"")</f>
        <v/>
      </c>
      <c r="E1671" s="95" t="str">
        <f>IFERROR((VLOOKUP(B1671,CREDITO_FINANCEIRO!A:C,3,FALSE)),"")</f>
        <v/>
      </c>
      <c r="F1671" s="120" t="str">
        <f>IFERROR((VLOOKUP(B1671,CREDITO_FINANCEIRO!A:G,4,FALSE)),"")</f>
        <v/>
      </c>
      <c r="G1671" s="120" t="e">
        <f>VLOOKUP(B1671,CREDITO_FINANCEIRO!A:G,6,FALSE)</f>
        <v>#N/A</v>
      </c>
      <c r="H1671" s="120" t="e">
        <f>VLOOKUP(B1671,CREDITO_FINANCEIRO!A:G,7,FALSE)</f>
        <v>#N/A</v>
      </c>
      <c r="I1671" s="91" t="e">
        <f>VLOOKUP(B1671,CREDITO_FINANCEIRO!A:K,10,FALSE)</f>
        <v>#N/A</v>
      </c>
      <c r="J1671" s="91" t="e">
        <f>VLOOKUP(B1671,CREDITO_FINANCEIRO!A:K,11,FALSE)</f>
        <v>#N/A</v>
      </c>
      <c r="K1671" s="91" t="e">
        <f>VLOOKUP(B1671,CREDITO_FINANCEIRO!A:L,12,FALSE)</f>
        <v>#N/A</v>
      </c>
      <c r="L1671" s="110" t="e">
        <f t="shared" si="260"/>
        <v>#N/A</v>
      </c>
      <c r="M1671" s="2" t="e">
        <f t="shared" si="261"/>
        <v>#N/A</v>
      </c>
      <c r="N1671" s="111" t="e">
        <f>VLOOKUP(Tabela4[[#This Row],[Proposta de Referência]],SIMP_CF!A:K,9,FALSE)</f>
        <v>#N/A</v>
      </c>
      <c r="O1671" s="111" t="e">
        <f>VLOOKUP(Tabela4[[#This Row],[Proposta de Referência]],SIMP_CF!A:K,8,FALSE)</f>
        <v>#N/A</v>
      </c>
      <c r="P1671" s="112" t="e">
        <f t="shared" si="262"/>
        <v>#N/A</v>
      </c>
      <c r="Q1671" s="112" t="e">
        <f t="shared" si="263"/>
        <v>#N/A</v>
      </c>
      <c r="R1671" t="e">
        <f t="shared" si="269"/>
        <v>#N/A</v>
      </c>
      <c r="S1671" s="108" t="e">
        <f t="shared" si="264"/>
        <v>#N/A</v>
      </c>
      <c r="T1671" s="108" t="e">
        <f t="shared" si="265"/>
        <v>#N/A</v>
      </c>
      <c r="U1671" s="110" t="e">
        <f t="shared" si="266"/>
        <v>#N/A</v>
      </c>
      <c r="V1671" t="e">
        <f t="shared" si="267"/>
        <v>#N/A</v>
      </c>
      <c r="W1671" t="str">
        <f t="shared" si="268"/>
        <v/>
      </c>
      <c r="X1671" s="24" t="str">
        <f>IFERROR(VLOOKUP(W1671,HOSPITAIS_COM_DIVIDAS!A:E,5,FALSE),"")</f>
        <v/>
      </c>
    </row>
    <row r="1672" spans="1:24" x14ac:dyDescent="0.25">
      <c r="A1672" s="52" t="str">
        <f>IFERROR((Tabela4[[#This Row],[Status da Proposta]]),"")</f>
        <v/>
      </c>
      <c r="B1672" s="121">
        <f>IFERROR((CREDITO_FINANCEIRO!A1672),"")</f>
        <v>0</v>
      </c>
      <c r="C1672" s="120" t="str">
        <f>IFERROR((VLOOKUP(B1672,CREDITO_FINANCEIRO!A:B,2,FALSE)),"")</f>
        <v/>
      </c>
      <c r="D1672" s="94" t="str">
        <f>IFERROR((VLOOKUP(B1672,CREDITO_FINANCEIRO!A:E,5,FALSE)),"")</f>
        <v/>
      </c>
      <c r="E1672" s="95" t="str">
        <f>IFERROR((VLOOKUP(B1672,CREDITO_FINANCEIRO!A:C,3,FALSE)),"")</f>
        <v/>
      </c>
      <c r="F1672" s="120" t="str">
        <f>IFERROR((VLOOKUP(B1672,CREDITO_FINANCEIRO!A:G,4,FALSE)),"")</f>
        <v/>
      </c>
      <c r="G1672" s="120" t="e">
        <f>VLOOKUP(B1672,CREDITO_FINANCEIRO!A:G,6,FALSE)</f>
        <v>#N/A</v>
      </c>
      <c r="H1672" s="120" t="e">
        <f>VLOOKUP(B1672,CREDITO_FINANCEIRO!A:G,7,FALSE)</f>
        <v>#N/A</v>
      </c>
      <c r="I1672" s="91" t="e">
        <f>VLOOKUP(B1672,CREDITO_FINANCEIRO!A:K,10,FALSE)</f>
        <v>#N/A</v>
      </c>
      <c r="J1672" s="91" t="e">
        <f>VLOOKUP(B1672,CREDITO_FINANCEIRO!A:K,11,FALSE)</f>
        <v>#N/A</v>
      </c>
      <c r="K1672" s="91" t="e">
        <f>VLOOKUP(B1672,CREDITO_FINANCEIRO!A:L,12,FALSE)</f>
        <v>#N/A</v>
      </c>
      <c r="L1672" s="110" t="e">
        <f t="shared" si="260"/>
        <v>#N/A</v>
      </c>
      <c r="M1672" s="2" t="e">
        <f t="shared" si="261"/>
        <v>#N/A</v>
      </c>
      <c r="N1672" s="111" t="e">
        <f>VLOOKUP(Tabela4[[#This Row],[Proposta de Referência]],SIMP_CF!A:K,9,FALSE)</f>
        <v>#N/A</v>
      </c>
      <c r="O1672" s="111" t="e">
        <f>VLOOKUP(Tabela4[[#This Row],[Proposta de Referência]],SIMP_CF!A:K,8,FALSE)</f>
        <v>#N/A</v>
      </c>
      <c r="P1672" s="112" t="e">
        <f t="shared" si="262"/>
        <v>#N/A</v>
      </c>
      <c r="Q1672" s="112" t="e">
        <f t="shared" si="263"/>
        <v>#N/A</v>
      </c>
      <c r="R1672" t="e">
        <f t="shared" si="269"/>
        <v>#N/A</v>
      </c>
      <c r="S1672" s="108" t="e">
        <f t="shared" si="264"/>
        <v>#N/A</v>
      </c>
      <c r="T1672" s="108" t="e">
        <f t="shared" si="265"/>
        <v>#N/A</v>
      </c>
      <c r="U1672" s="110" t="e">
        <f t="shared" si="266"/>
        <v>#N/A</v>
      </c>
      <c r="V1672" t="e">
        <f t="shared" si="267"/>
        <v>#N/A</v>
      </c>
      <c r="W1672" t="str">
        <f t="shared" si="268"/>
        <v/>
      </c>
      <c r="X1672" s="24" t="str">
        <f>IFERROR(VLOOKUP(W1672,HOSPITAIS_COM_DIVIDAS!A:E,5,FALSE),"")</f>
        <v/>
      </c>
    </row>
    <row r="1673" spans="1:24" x14ac:dyDescent="0.25">
      <c r="A1673" s="52" t="str">
        <f>IFERROR((Tabela4[[#This Row],[Status da Proposta]]),"")</f>
        <v/>
      </c>
      <c r="B1673" s="121">
        <f>IFERROR((CREDITO_FINANCEIRO!A1673),"")</f>
        <v>0</v>
      </c>
      <c r="C1673" s="120" t="str">
        <f>IFERROR((VLOOKUP(B1673,CREDITO_FINANCEIRO!A:B,2,FALSE)),"")</f>
        <v/>
      </c>
      <c r="D1673" s="94" t="str">
        <f>IFERROR((VLOOKUP(B1673,CREDITO_FINANCEIRO!A:E,5,FALSE)),"")</f>
        <v/>
      </c>
      <c r="E1673" s="95" t="str">
        <f>IFERROR((VLOOKUP(B1673,CREDITO_FINANCEIRO!A:C,3,FALSE)),"")</f>
        <v/>
      </c>
      <c r="F1673" s="120" t="str">
        <f>IFERROR((VLOOKUP(B1673,CREDITO_FINANCEIRO!A:G,4,FALSE)),"")</f>
        <v/>
      </c>
      <c r="G1673" s="120" t="e">
        <f>VLOOKUP(B1673,CREDITO_FINANCEIRO!A:G,6,FALSE)</f>
        <v>#N/A</v>
      </c>
      <c r="H1673" s="120" t="e">
        <f>VLOOKUP(B1673,CREDITO_FINANCEIRO!A:G,7,FALSE)</f>
        <v>#N/A</v>
      </c>
      <c r="I1673" s="91" t="e">
        <f>VLOOKUP(B1673,CREDITO_FINANCEIRO!A:K,10,FALSE)</f>
        <v>#N/A</v>
      </c>
      <c r="J1673" s="91" t="e">
        <f>VLOOKUP(B1673,CREDITO_FINANCEIRO!A:K,11,FALSE)</f>
        <v>#N/A</v>
      </c>
      <c r="K1673" s="91" t="e">
        <f>VLOOKUP(B1673,CREDITO_FINANCEIRO!A:L,12,FALSE)</f>
        <v>#N/A</v>
      </c>
      <c r="L1673" s="110" t="e">
        <f t="shared" si="260"/>
        <v>#N/A</v>
      </c>
      <c r="M1673" s="2" t="e">
        <f t="shared" si="261"/>
        <v>#N/A</v>
      </c>
      <c r="N1673" s="111" t="e">
        <f>VLOOKUP(Tabela4[[#This Row],[Proposta de Referência]],SIMP_CF!A:K,9,FALSE)</f>
        <v>#N/A</v>
      </c>
      <c r="O1673" s="111" t="e">
        <f>VLOOKUP(Tabela4[[#This Row],[Proposta de Referência]],SIMP_CF!A:K,8,FALSE)</f>
        <v>#N/A</v>
      </c>
      <c r="P1673" s="112" t="e">
        <f t="shared" si="262"/>
        <v>#N/A</v>
      </c>
      <c r="Q1673" s="112" t="e">
        <f t="shared" si="263"/>
        <v>#N/A</v>
      </c>
      <c r="R1673" t="e">
        <f t="shared" si="269"/>
        <v>#N/A</v>
      </c>
      <c r="S1673" s="108" t="e">
        <f t="shared" si="264"/>
        <v>#N/A</v>
      </c>
      <c r="T1673" s="108" t="e">
        <f t="shared" si="265"/>
        <v>#N/A</v>
      </c>
      <c r="U1673" s="110" t="e">
        <f t="shared" si="266"/>
        <v>#N/A</v>
      </c>
      <c r="V1673" t="e">
        <f t="shared" si="267"/>
        <v>#N/A</v>
      </c>
      <c r="W1673" t="str">
        <f t="shared" si="268"/>
        <v/>
      </c>
      <c r="X1673" s="24" t="str">
        <f>IFERROR(VLOOKUP(W1673,HOSPITAIS_COM_DIVIDAS!A:E,5,FALSE),"")</f>
        <v/>
      </c>
    </row>
    <row r="1674" spans="1:24" x14ac:dyDescent="0.25">
      <c r="A1674" s="52" t="str">
        <f>IFERROR((Tabela4[[#This Row],[Status da Proposta]]),"")</f>
        <v/>
      </c>
      <c r="B1674" s="121">
        <f>IFERROR((CREDITO_FINANCEIRO!A1674),"")</f>
        <v>0</v>
      </c>
      <c r="C1674" s="120" t="str">
        <f>IFERROR((VLOOKUP(B1674,CREDITO_FINANCEIRO!A:B,2,FALSE)),"")</f>
        <v/>
      </c>
      <c r="D1674" s="94" t="str">
        <f>IFERROR((VLOOKUP(B1674,CREDITO_FINANCEIRO!A:E,5,FALSE)),"")</f>
        <v/>
      </c>
      <c r="E1674" s="95" t="str">
        <f>IFERROR((VLOOKUP(B1674,CREDITO_FINANCEIRO!A:C,3,FALSE)),"")</f>
        <v/>
      </c>
      <c r="F1674" s="120" t="str">
        <f>IFERROR((VLOOKUP(B1674,CREDITO_FINANCEIRO!A:G,4,FALSE)),"")</f>
        <v/>
      </c>
      <c r="G1674" s="120" t="e">
        <f>VLOOKUP(B1674,CREDITO_FINANCEIRO!A:G,6,FALSE)</f>
        <v>#N/A</v>
      </c>
      <c r="H1674" s="120" t="e">
        <f>VLOOKUP(B1674,CREDITO_FINANCEIRO!A:G,7,FALSE)</f>
        <v>#N/A</v>
      </c>
      <c r="I1674" s="91" t="e">
        <f>VLOOKUP(B1674,CREDITO_FINANCEIRO!A:K,10,FALSE)</f>
        <v>#N/A</v>
      </c>
      <c r="J1674" s="91" t="e">
        <f>VLOOKUP(B1674,CREDITO_FINANCEIRO!A:K,11,FALSE)</f>
        <v>#N/A</v>
      </c>
      <c r="K1674" s="91" t="e">
        <f>VLOOKUP(B1674,CREDITO_FINANCEIRO!A:L,12,FALSE)</f>
        <v>#N/A</v>
      </c>
      <c r="L1674" s="110" t="e">
        <f t="shared" si="260"/>
        <v>#N/A</v>
      </c>
      <c r="M1674" s="2" t="e">
        <f t="shared" si="261"/>
        <v>#N/A</v>
      </c>
      <c r="N1674" s="111" t="e">
        <f>VLOOKUP(Tabela4[[#This Row],[Proposta de Referência]],SIMP_CF!A:K,9,FALSE)</f>
        <v>#N/A</v>
      </c>
      <c r="O1674" s="111" t="e">
        <f>VLOOKUP(Tabela4[[#This Row],[Proposta de Referência]],SIMP_CF!A:K,8,FALSE)</f>
        <v>#N/A</v>
      </c>
      <c r="P1674" s="112" t="e">
        <f t="shared" si="262"/>
        <v>#N/A</v>
      </c>
      <c r="Q1674" s="112" t="e">
        <f t="shared" si="263"/>
        <v>#N/A</v>
      </c>
      <c r="R1674" t="e">
        <f t="shared" si="269"/>
        <v>#N/A</v>
      </c>
      <c r="S1674" s="108" t="e">
        <f t="shared" si="264"/>
        <v>#N/A</v>
      </c>
      <c r="T1674" s="108" t="e">
        <f t="shared" si="265"/>
        <v>#N/A</v>
      </c>
      <c r="U1674" s="110" t="e">
        <f t="shared" si="266"/>
        <v>#N/A</v>
      </c>
      <c r="V1674" t="e">
        <f t="shared" si="267"/>
        <v>#N/A</v>
      </c>
      <c r="W1674" t="str">
        <f t="shared" si="268"/>
        <v/>
      </c>
      <c r="X1674" s="24" t="str">
        <f>IFERROR(VLOOKUP(W1674,HOSPITAIS_COM_DIVIDAS!A:E,5,FALSE),"")</f>
        <v/>
      </c>
    </row>
    <row r="1675" spans="1:24" x14ac:dyDescent="0.25">
      <c r="A1675" s="52" t="str">
        <f>IFERROR((Tabela4[[#This Row],[Status da Proposta]]),"")</f>
        <v/>
      </c>
      <c r="B1675" s="121">
        <f>IFERROR((CREDITO_FINANCEIRO!A1675),"")</f>
        <v>0</v>
      </c>
      <c r="C1675" s="120" t="str">
        <f>IFERROR((VLOOKUP(B1675,CREDITO_FINANCEIRO!A:B,2,FALSE)),"")</f>
        <v/>
      </c>
      <c r="D1675" s="94" t="str">
        <f>IFERROR((VLOOKUP(B1675,CREDITO_FINANCEIRO!A:E,5,FALSE)),"")</f>
        <v/>
      </c>
      <c r="E1675" s="95" t="str">
        <f>IFERROR((VLOOKUP(B1675,CREDITO_FINANCEIRO!A:C,3,FALSE)),"")</f>
        <v/>
      </c>
      <c r="F1675" s="120" t="str">
        <f>IFERROR((VLOOKUP(B1675,CREDITO_FINANCEIRO!A:G,4,FALSE)),"")</f>
        <v/>
      </c>
      <c r="G1675" s="120" t="e">
        <f>VLOOKUP(B1675,CREDITO_FINANCEIRO!A:G,6,FALSE)</f>
        <v>#N/A</v>
      </c>
      <c r="H1675" s="120" t="e">
        <f>VLOOKUP(B1675,CREDITO_FINANCEIRO!A:G,7,FALSE)</f>
        <v>#N/A</v>
      </c>
      <c r="I1675" s="91" t="e">
        <f>VLOOKUP(B1675,CREDITO_FINANCEIRO!A:K,10,FALSE)</f>
        <v>#N/A</v>
      </c>
      <c r="J1675" s="91" t="e">
        <f>VLOOKUP(B1675,CREDITO_FINANCEIRO!A:K,11,FALSE)</f>
        <v>#N/A</v>
      </c>
      <c r="K1675" s="91" t="e">
        <f>VLOOKUP(B1675,CREDITO_FINANCEIRO!A:L,12,FALSE)</f>
        <v>#N/A</v>
      </c>
      <c r="L1675" s="110" t="e">
        <f t="shared" si="260"/>
        <v>#N/A</v>
      </c>
      <c r="M1675" s="2" t="e">
        <f t="shared" si="261"/>
        <v>#N/A</v>
      </c>
      <c r="N1675" s="111" t="e">
        <f>VLOOKUP(Tabela4[[#This Row],[Proposta de Referência]],SIMP_CF!A:K,9,FALSE)</f>
        <v>#N/A</v>
      </c>
      <c r="O1675" s="111" t="e">
        <f>VLOOKUP(Tabela4[[#This Row],[Proposta de Referência]],SIMP_CF!A:K,8,FALSE)</f>
        <v>#N/A</v>
      </c>
      <c r="P1675" s="112" t="e">
        <f t="shared" si="262"/>
        <v>#N/A</v>
      </c>
      <c r="Q1675" s="112" t="e">
        <f t="shared" si="263"/>
        <v>#N/A</v>
      </c>
      <c r="R1675" t="e">
        <f t="shared" si="269"/>
        <v>#N/A</v>
      </c>
      <c r="S1675" s="108" t="e">
        <f t="shared" si="264"/>
        <v>#N/A</v>
      </c>
      <c r="T1675" s="108" t="e">
        <f t="shared" si="265"/>
        <v>#N/A</v>
      </c>
      <c r="U1675" s="110" t="e">
        <f t="shared" si="266"/>
        <v>#N/A</v>
      </c>
      <c r="V1675" t="e">
        <f t="shared" si="267"/>
        <v>#N/A</v>
      </c>
      <c r="W1675" t="str">
        <f t="shared" si="268"/>
        <v/>
      </c>
      <c r="X1675" s="24" t="str">
        <f>IFERROR(VLOOKUP(W1675,HOSPITAIS_COM_DIVIDAS!A:E,5,FALSE),"")</f>
        <v/>
      </c>
    </row>
    <row r="1676" spans="1:24" x14ac:dyDescent="0.25">
      <c r="A1676" s="52" t="str">
        <f>IFERROR((Tabela4[[#This Row],[Status da Proposta]]),"")</f>
        <v/>
      </c>
      <c r="B1676" s="121">
        <f>IFERROR((CREDITO_FINANCEIRO!A1676),"")</f>
        <v>0</v>
      </c>
      <c r="C1676" s="120" t="str">
        <f>IFERROR((VLOOKUP(B1676,CREDITO_FINANCEIRO!A:B,2,FALSE)),"")</f>
        <v/>
      </c>
      <c r="D1676" s="94" t="str">
        <f>IFERROR((VLOOKUP(B1676,CREDITO_FINANCEIRO!A:E,5,FALSE)),"")</f>
        <v/>
      </c>
      <c r="E1676" s="95" t="str">
        <f>IFERROR((VLOOKUP(B1676,CREDITO_FINANCEIRO!A:C,3,FALSE)),"")</f>
        <v/>
      </c>
      <c r="F1676" s="120" t="str">
        <f>IFERROR((VLOOKUP(B1676,CREDITO_FINANCEIRO!A:G,4,FALSE)),"")</f>
        <v/>
      </c>
      <c r="G1676" s="120" t="e">
        <f>VLOOKUP(B1676,CREDITO_FINANCEIRO!A:G,6,FALSE)</f>
        <v>#N/A</v>
      </c>
      <c r="H1676" s="120" t="e">
        <f>VLOOKUP(B1676,CREDITO_FINANCEIRO!A:G,7,FALSE)</f>
        <v>#N/A</v>
      </c>
      <c r="I1676" s="91" t="e">
        <f>VLOOKUP(B1676,CREDITO_FINANCEIRO!A:K,10,FALSE)</f>
        <v>#N/A</v>
      </c>
      <c r="J1676" s="91" t="e">
        <f>VLOOKUP(B1676,CREDITO_FINANCEIRO!A:K,11,FALSE)</f>
        <v>#N/A</v>
      </c>
      <c r="K1676" s="91" t="e">
        <f>VLOOKUP(B1676,CREDITO_FINANCEIRO!A:L,12,FALSE)</f>
        <v>#N/A</v>
      </c>
      <c r="L1676" s="110" t="e">
        <f t="shared" si="260"/>
        <v>#N/A</v>
      </c>
      <c r="M1676" s="2" t="e">
        <f t="shared" si="261"/>
        <v>#N/A</v>
      </c>
      <c r="N1676" s="111" t="e">
        <f>VLOOKUP(Tabela4[[#This Row],[Proposta de Referência]],SIMP_CF!A:K,9,FALSE)</f>
        <v>#N/A</v>
      </c>
      <c r="O1676" s="111" t="e">
        <f>VLOOKUP(Tabela4[[#This Row],[Proposta de Referência]],SIMP_CF!A:K,8,FALSE)</f>
        <v>#N/A</v>
      </c>
      <c r="P1676" s="112" t="e">
        <f t="shared" si="262"/>
        <v>#N/A</v>
      </c>
      <c r="Q1676" s="112" t="e">
        <f t="shared" si="263"/>
        <v>#N/A</v>
      </c>
      <c r="R1676" t="e">
        <f t="shared" si="269"/>
        <v>#N/A</v>
      </c>
      <c r="S1676" s="108" t="e">
        <f t="shared" si="264"/>
        <v>#N/A</v>
      </c>
      <c r="T1676" s="108" t="e">
        <f t="shared" si="265"/>
        <v>#N/A</v>
      </c>
      <c r="U1676" s="110" t="e">
        <f t="shared" si="266"/>
        <v>#N/A</v>
      </c>
      <c r="V1676" t="e">
        <f t="shared" si="267"/>
        <v>#N/A</v>
      </c>
      <c r="W1676" t="str">
        <f t="shared" si="268"/>
        <v/>
      </c>
      <c r="X1676" s="24" t="str">
        <f>IFERROR(VLOOKUP(W1676,HOSPITAIS_COM_DIVIDAS!A:E,5,FALSE),"")</f>
        <v/>
      </c>
    </row>
    <row r="1677" spans="1:24" x14ac:dyDescent="0.25">
      <c r="A1677" s="52" t="str">
        <f>IFERROR((Tabela4[[#This Row],[Status da Proposta]]),"")</f>
        <v/>
      </c>
      <c r="B1677" s="121">
        <f>IFERROR((CREDITO_FINANCEIRO!A1677),"")</f>
        <v>0</v>
      </c>
      <c r="C1677" s="120" t="str">
        <f>IFERROR((VLOOKUP(B1677,CREDITO_FINANCEIRO!A:B,2,FALSE)),"")</f>
        <v/>
      </c>
      <c r="D1677" s="94" t="str">
        <f>IFERROR((VLOOKUP(B1677,CREDITO_FINANCEIRO!A:E,5,FALSE)),"")</f>
        <v/>
      </c>
      <c r="E1677" s="95" t="str">
        <f>IFERROR((VLOOKUP(B1677,CREDITO_FINANCEIRO!A:C,3,FALSE)),"")</f>
        <v/>
      </c>
      <c r="F1677" s="120" t="str">
        <f>IFERROR((VLOOKUP(B1677,CREDITO_FINANCEIRO!A:G,4,FALSE)),"")</f>
        <v/>
      </c>
      <c r="G1677" s="120" t="e">
        <f>VLOOKUP(B1677,CREDITO_FINANCEIRO!A:G,6,FALSE)</f>
        <v>#N/A</v>
      </c>
      <c r="H1677" s="120" t="e">
        <f>VLOOKUP(B1677,CREDITO_FINANCEIRO!A:G,7,FALSE)</f>
        <v>#N/A</v>
      </c>
      <c r="I1677" s="91" t="e">
        <f>VLOOKUP(B1677,CREDITO_FINANCEIRO!A:K,10,FALSE)</f>
        <v>#N/A</v>
      </c>
      <c r="J1677" s="91" t="e">
        <f>VLOOKUP(B1677,CREDITO_FINANCEIRO!A:K,11,FALSE)</f>
        <v>#N/A</v>
      </c>
      <c r="K1677" s="91" t="e">
        <f>VLOOKUP(B1677,CREDITO_FINANCEIRO!A:L,12,FALSE)</f>
        <v>#N/A</v>
      </c>
      <c r="L1677" s="110" t="e">
        <f t="shared" si="260"/>
        <v>#N/A</v>
      </c>
      <c r="M1677" s="2" t="e">
        <f t="shared" si="261"/>
        <v>#N/A</v>
      </c>
      <c r="N1677" s="111" t="e">
        <f>VLOOKUP(Tabela4[[#This Row],[Proposta de Referência]],SIMP_CF!A:K,9,FALSE)</f>
        <v>#N/A</v>
      </c>
      <c r="O1677" s="111" t="e">
        <f>VLOOKUP(Tabela4[[#This Row],[Proposta de Referência]],SIMP_CF!A:K,8,FALSE)</f>
        <v>#N/A</v>
      </c>
      <c r="P1677" s="112" t="e">
        <f t="shared" si="262"/>
        <v>#N/A</v>
      </c>
      <c r="Q1677" s="112" t="e">
        <f t="shared" si="263"/>
        <v>#N/A</v>
      </c>
      <c r="R1677" t="e">
        <f t="shared" si="269"/>
        <v>#N/A</v>
      </c>
      <c r="S1677" s="108" t="e">
        <f t="shared" si="264"/>
        <v>#N/A</v>
      </c>
      <c r="T1677" s="108" t="e">
        <f t="shared" si="265"/>
        <v>#N/A</v>
      </c>
      <c r="U1677" s="110" t="e">
        <f t="shared" si="266"/>
        <v>#N/A</v>
      </c>
      <c r="V1677" t="e">
        <f t="shared" si="267"/>
        <v>#N/A</v>
      </c>
      <c r="W1677" t="str">
        <f t="shared" si="268"/>
        <v/>
      </c>
      <c r="X1677" s="24" t="str">
        <f>IFERROR(VLOOKUP(W1677,HOSPITAIS_COM_DIVIDAS!A:E,5,FALSE),"")</f>
        <v/>
      </c>
    </row>
    <row r="1678" spans="1:24" x14ac:dyDescent="0.25">
      <c r="A1678" s="52" t="str">
        <f>IFERROR((Tabela4[[#This Row],[Status da Proposta]]),"")</f>
        <v/>
      </c>
      <c r="B1678" s="121">
        <f>IFERROR((CREDITO_FINANCEIRO!A1678),"")</f>
        <v>0</v>
      </c>
      <c r="C1678" s="120" t="str">
        <f>IFERROR((VLOOKUP(B1678,CREDITO_FINANCEIRO!A:B,2,FALSE)),"")</f>
        <v/>
      </c>
      <c r="D1678" s="94" t="str">
        <f>IFERROR((VLOOKUP(B1678,CREDITO_FINANCEIRO!A:E,5,FALSE)),"")</f>
        <v/>
      </c>
      <c r="E1678" s="95" t="str">
        <f>IFERROR((VLOOKUP(B1678,CREDITO_FINANCEIRO!A:C,3,FALSE)),"")</f>
        <v/>
      </c>
      <c r="F1678" s="120" t="str">
        <f>IFERROR((VLOOKUP(B1678,CREDITO_FINANCEIRO!A:G,4,FALSE)),"")</f>
        <v/>
      </c>
      <c r="G1678" s="120" t="e">
        <f>VLOOKUP(B1678,CREDITO_FINANCEIRO!A:G,6,FALSE)</f>
        <v>#N/A</v>
      </c>
      <c r="H1678" s="120" t="e">
        <f>VLOOKUP(B1678,CREDITO_FINANCEIRO!A:G,7,FALSE)</f>
        <v>#N/A</v>
      </c>
      <c r="I1678" s="91" t="e">
        <f>VLOOKUP(B1678,CREDITO_FINANCEIRO!A:K,10,FALSE)</f>
        <v>#N/A</v>
      </c>
      <c r="J1678" s="91" t="e">
        <f>VLOOKUP(B1678,CREDITO_FINANCEIRO!A:K,11,FALSE)</f>
        <v>#N/A</v>
      </c>
      <c r="K1678" s="91" t="e">
        <f>VLOOKUP(B1678,CREDITO_FINANCEIRO!A:L,12,FALSE)</f>
        <v>#N/A</v>
      </c>
      <c r="L1678" s="110" t="e">
        <f t="shared" si="260"/>
        <v>#N/A</v>
      </c>
      <c r="M1678" s="2" t="e">
        <f t="shared" si="261"/>
        <v>#N/A</v>
      </c>
      <c r="N1678" s="111" t="e">
        <f>VLOOKUP(Tabela4[[#This Row],[Proposta de Referência]],SIMP_CF!A:K,9,FALSE)</f>
        <v>#N/A</v>
      </c>
      <c r="O1678" s="111" t="e">
        <f>VLOOKUP(Tabela4[[#This Row],[Proposta de Referência]],SIMP_CF!A:K,8,FALSE)</f>
        <v>#N/A</v>
      </c>
      <c r="P1678" s="112" t="e">
        <f t="shared" si="262"/>
        <v>#N/A</v>
      </c>
      <c r="Q1678" s="112" t="e">
        <f t="shared" si="263"/>
        <v>#N/A</v>
      </c>
      <c r="R1678" t="e">
        <f t="shared" si="269"/>
        <v>#N/A</v>
      </c>
      <c r="S1678" s="108" t="e">
        <f t="shared" si="264"/>
        <v>#N/A</v>
      </c>
      <c r="T1678" s="108" t="e">
        <f t="shared" si="265"/>
        <v>#N/A</v>
      </c>
      <c r="U1678" s="110" t="e">
        <f t="shared" si="266"/>
        <v>#N/A</v>
      </c>
      <c r="V1678" t="e">
        <f t="shared" si="267"/>
        <v>#N/A</v>
      </c>
      <c r="W1678" t="str">
        <f t="shared" si="268"/>
        <v/>
      </c>
      <c r="X1678" s="24" t="str">
        <f>IFERROR(VLOOKUP(W1678,HOSPITAIS_COM_DIVIDAS!A:E,5,FALSE),"")</f>
        <v/>
      </c>
    </row>
    <row r="1679" spans="1:24" x14ac:dyDescent="0.25">
      <c r="A1679" s="52" t="str">
        <f>IFERROR((Tabela4[[#This Row],[Status da Proposta]]),"")</f>
        <v/>
      </c>
      <c r="B1679" s="121">
        <f>IFERROR((CREDITO_FINANCEIRO!A1679),"")</f>
        <v>0</v>
      </c>
      <c r="C1679" s="120" t="str">
        <f>IFERROR((VLOOKUP(B1679,CREDITO_FINANCEIRO!A:B,2,FALSE)),"")</f>
        <v/>
      </c>
      <c r="D1679" s="94" t="str">
        <f>IFERROR((VLOOKUP(B1679,CREDITO_FINANCEIRO!A:E,5,FALSE)),"")</f>
        <v/>
      </c>
      <c r="E1679" s="95" t="str">
        <f>IFERROR((VLOOKUP(B1679,CREDITO_FINANCEIRO!A:C,3,FALSE)),"")</f>
        <v/>
      </c>
      <c r="F1679" s="120" t="str">
        <f>IFERROR((VLOOKUP(B1679,CREDITO_FINANCEIRO!A:G,4,FALSE)),"")</f>
        <v/>
      </c>
      <c r="G1679" s="120" t="e">
        <f>VLOOKUP(B1679,CREDITO_FINANCEIRO!A:G,6,FALSE)</f>
        <v>#N/A</v>
      </c>
      <c r="H1679" s="120" t="e">
        <f>VLOOKUP(B1679,CREDITO_FINANCEIRO!A:G,7,FALSE)</f>
        <v>#N/A</v>
      </c>
      <c r="I1679" s="91" t="e">
        <f>VLOOKUP(B1679,CREDITO_FINANCEIRO!A:K,10,FALSE)</f>
        <v>#N/A</v>
      </c>
      <c r="J1679" s="91" t="e">
        <f>VLOOKUP(B1679,CREDITO_FINANCEIRO!A:K,11,FALSE)</f>
        <v>#N/A</v>
      </c>
      <c r="K1679" s="91" t="e">
        <f>VLOOKUP(B1679,CREDITO_FINANCEIRO!A:L,12,FALSE)</f>
        <v>#N/A</v>
      </c>
      <c r="L1679" s="110" t="e">
        <f t="shared" si="260"/>
        <v>#N/A</v>
      </c>
      <c r="M1679" s="2" t="e">
        <f t="shared" si="261"/>
        <v>#N/A</v>
      </c>
      <c r="N1679" s="111" t="e">
        <f>VLOOKUP(Tabela4[[#This Row],[Proposta de Referência]],SIMP_CF!A:K,9,FALSE)</f>
        <v>#N/A</v>
      </c>
      <c r="O1679" s="111" t="e">
        <f>VLOOKUP(Tabela4[[#This Row],[Proposta de Referência]],SIMP_CF!A:K,8,FALSE)</f>
        <v>#N/A</v>
      </c>
      <c r="P1679" s="112" t="e">
        <f t="shared" si="262"/>
        <v>#N/A</v>
      </c>
      <c r="Q1679" s="112" t="e">
        <f t="shared" si="263"/>
        <v>#N/A</v>
      </c>
      <c r="R1679" t="e">
        <f t="shared" si="269"/>
        <v>#N/A</v>
      </c>
      <c r="S1679" s="108" t="e">
        <f t="shared" si="264"/>
        <v>#N/A</v>
      </c>
      <c r="T1679" s="108" t="e">
        <f t="shared" si="265"/>
        <v>#N/A</v>
      </c>
      <c r="U1679" s="110" t="e">
        <f t="shared" si="266"/>
        <v>#N/A</v>
      </c>
      <c r="V1679" t="e">
        <f t="shared" si="267"/>
        <v>#N/A</v>
      </c>
      <c r="W1679" t="str">
        <f t="shared" si="268"/>
        <v/>
      </c>
      <c r="X1679" s="24" t="str">
        <f>IFERROR(VLOOKUP(W1679,HOSPITAIS_COM_DIVIDAS!A:E,5,FALSE),"")</f>
        <v/>
      </c>
    </row>
    <row r="1680" spans="1:24" x14ac:dyDescent="0.25">
      <c r="A1680" s="52" t="str">
        <f>IFERROR((Tabela4[[#This Row],[Status da Proposta]]),"")</f>
        <v/>
      </c>
      <c r="B1680" s="121">
        <f>IFERROR((CREDITO_FINANCEIRO!A1680),"")</f>
        <v>0</v>
      </c>
      <c r="C1680" s="120" t="str">
        <f>IFERROR((VLOOKUP(B1680,CREDITO_FINANCEIRO!A:B,2,FALSE)),"")</f>
        <v/>
      </c>
      <c r="D1680" s="94" t="str">
        <f>IFERROR((VLOOKUP(B1680,CREDITO_FINANCEIRO!A:E,5,FALSE)),"")</f>
        <v/>
      </c>
      <c r="E1680" s="95" t="str">
        <f>IFERROR((VLOOKUP(B1680,CREDITO_FINANCEIRO!A:C,3,FALSE)),"")</f>
        <v/>
      </c>
      <c r="F1680" s="120" t="str">
        <f>IFERROR((VLOOKUP(B1680,CREDITO_FINANCEIRO!A:G,4,FALSE)),"")</f>
        <v/>
      </c>
      <c r="G1680" s="120" t="e">
        <f>VLOOKUP(B1680,CREDITO_FINANCEIRO!A:G,6,FALSE)</f>
        <v>#N/A</v>
      </c>
      <c r="H1680" s="120" t="e">
        <f>VLOOKUP(B1680,CREDITO_FINANCEIRO!A:G,7,FALSE)</f>
        <v>#N/A</v>
      </c>
      <c r="I1680" s="91" t="e">
        <f>VLOOKUP(B1680,CREDITO_FINANCEIRO!A:K,10,FALSE)</f>
        <v>#N/A</v>
      </c>
      <c r="J1680" s="91" t="e">
        <f>VLOOKUP(B1680,CREDITO_FINANCEIRO!A:K,11,FALSE)</f>
        <v>#N/A</v>
      </c>
      <c r="K1680" s="91" t="e">
        <f>VLOOKUP(B1680,CREDITO_FINANCEIRO!A:L,12,FALSE)</f>
        <v>#N/A</v>
      </c>
      <c r="L1680" s="110" t="e">
        <f t="shared" si="260"/>
        <v>#N/A</v>
      </c>
      <c r="M1680" s="2" t="e">
        <f t="shared" si="261"/>
        <v>#N/A</v>
      </c>
      <c r="N1680" s="111" t="e">
        <f>VLOOKUP(Tabela4[[#This Row],[Proposta de Referência]],SIMP_CF!A:K,9,FALSE)</f>
        <v>#N/A</v>
      </c>
      <c r="O1680" s="111" t="e">
        <f>VLOOKUP(Tabela4[[#This Row],[Proposta de Referência]],SIMP_CF!A:K,8,FALSE)</f>
        <v>#N/A</v>
      </c>
      <c r="P1680" s="112" t="e">
        <f t="shared" si="262"/>
        <v>#N/A</v>
      </c>
      <c r="Q1680" s="112" t="e">
        <f t="shared" si="263"/>
        <v>#N/A</v>
      </c>
      <c r="R1680" t="e">
        <f t="shared" si="269"/>
        <v>#N/A</v>
      </c>
      <c r="S1680" s="108" t="e">
        <f t="shared" si="264"/>
        <v>#N/A</v>
      </c>
      <c r="T1680" s="108" t="e">
        <f t="shared" si="265"/>
        <v>#N/A</v>
      </c>
      <c r="U1680" s="110" t="e">
        <f t="shared" si="266"/>
        <v>#N/A</v>
      </c>
      <c r="V1680" t="e">
        <f t="shared" si="267"/>
        <v>#N/A</v>
      </c>
      <c r="W1680" t="str">
        <f t="shared" si="268"/>
        <v/>
      </c>
      <c r="X1680" s="24" t="str">
        <f>IFERROR(VLOOKUP(W1680,HOSPITAIS_COM_DIVIDAS!A:E,5,FALSE),"")</f>
        <v/>
      </c>
    </row>
    <row r="1681" spans="1:24" x14ac:dyDescent="0.25">
      <c r="A1681" s="52" t="str">
        <f>IFERROR((Tabela4[[#This Row],[Status da Proposta]]),"")</f>
        <v/>
      </c>
      <c r="B1681" s="121">
        <f>IFERROR((CREDITO_FINANCEIRO!A1681),"")</f>
        <v>0</v>
      </c>
      <c r="C1681" s="120" t="str">
        <f>IFERROR((VLOOKUP(B1681,CREDITO_FINANCEIRO!A:B,2,FALSE)),"")</f>
        <v/>
      </c>
      <c r="D1681" s="94" t="str">
        <f>IFERROR((VLOOKUP(B1681,CREDITO_FINANCEIRO!A:E,5,FALSE)),"")</f>
        <v/>
      </c>
      <c r="E1681" s="95" t="str">
        <f>IFERROR((VLOOKUP(B1681,CREDITO_FINANCEIRO!A:C,3,FALSE)),"")</f>
        <v/>
      </c>
      <c r="F1681" s="120" t="str">
        <f>IFERROR((VLOOKUP(B1681,CREDITO_FINANCEIRO!A:G,4,FALSE)),"")</f>
        <v/>
      </c>
      <c r="G1681" s="120" t="e">
        <f>VLOOKUP(B1681,CREDITO_FINANCEIRO!A:G,6,FALSE)</f>
        <v>#N/A</v>
      </c>
      <c r="H1681" s="120" t="e">
        <f>VLOOKUP(B1681,CREDITO_FINANCEIRO!A:G,7,FALSE)</f>
        <v>#N/A</v>
      </c>
      <c r="I1681" s="91" t="e">
        <f>VLOOKUP(B1681,CREDITO_FINANCEIRO!A:K,10,FALSE)</f>
        <v>#N/A</v>
      </c>
      <c r="J1681" s="91" t="e">
        <f>VLOOKUP(B1681,CREDITO_FINANCEIRO!A:K,11,FALSE)</f>
        <v>#N/A</v>
      </c>
      <c r="K1681" s="91" t="e">
        <f>VLOOKUP(B1681,CREDITO_FINANCEIRO!A:L,12,FALSE)</f>
        <v>#N/A</v>
      </c>
      <c r="L1681" s="110" t="e">
        <f t="shared" si="260"/>
        <v>#N/A</v>
      </c>
      <c r="M1681" s="2" t="e">
        <f t="shared" si="261"/>
        <v>#N/A</v>
      </c>
      <c r="N1681" s="111" t="e">
        <f>VLOOKUP(Tabela4[[#This Row],[Proposta de Referência]],SIMP_CF!A:K,9,FALSE)</f>
        <v>#N/A</v>
      </c>
      <c r="O1681" s="111" t="e">
        <f>VLOOKUP(Tabela4[[#This Row],[Proposta de Referência]],SIMP_CF!A:K,8,FALSE)</f>
        <v>#N/A</v>
      </c>
      <c r="P1681" s="112" t="e">
        <f t="shared" si="262"/>
        <v>#N/A</v>
      </c>
      <c r="Q1681" s="112" t="e">
        <f t="shared" si="263"/>
        <v>#N/A</v>
      </c>
      <c r="R1681" t="e">
        <f t="shared" si="269"/>
        <v>#N/A</v>
      </c>
      <c r="S1681" s="108" t="e">
        <f t="shared" si="264"/>
        <v>#N/A</v>
      </c>
      <c r="T1681" s="108" t="e">
        <f t="shared" si="265"/>
        <v>#N/A</v>
      </c>
      <c r="U1681" s="110" t="e">
        <f t="shared" si="266"/>
        <v>#N/A</v>
      </c>
      <c r="V1681" t="e">
        <f t="shared" si="267"/>
        <v>#N/A</v>
      </c>
      <c r="W1681" t="str">
        <f t="shared" si="268"/>
        <v/>
      </c>
      <c r="X1681" s="24" t="str">
        <f>IFERROR(VLOOKUP(W1681,HOSPITAIS_COM_DIVIDAS!A:E,5,FALSE),"")</f>
        <v/>
      </c>
    </row>
    <row r="1682" spans="1:24" x14ac:dyDescent="0.25">
      <c r="A1682" s="52" t="str">
        <f>IFERROR((Tabela4[[#This Row],[Status da Proposta]]),"")</f>
        <v/>
      </c>
      <c r="B1682" s="121">
        <f>IFERROR((CREDITO_FINANCEIRO!A1682),"")</f>
        <v>0</v>
      </c>
      <c r="C1682" s="120" t="str">
        <f>IFERROR((VLOOKUP(B1682,CREDITO_FINANCEIRO!A:B,2,FALSE)),"")</f>
        <v/>
      </c>
      <c r="D1682" s="94" t="str">
        <f>IFERROR((VLOOKUP(B1682,CREDITO_FINANCEIRO!A:E,5,FALSE)),"")</f>
        <v/>
      </c>
      <c r="E1682" s="95" t="str">
        <f>IFERROR((VLOOKUP(B1682,CREDITO_FINANCEIRO!A:C,3,FALSE)),"")</f>
        <v/>
      </c>
      <c r="F1682" s="120" t="str">
        <f>IFERROR((VLOOKUP(B1682,CREDITO_FINANCEIRO!A:G,4,FALSE)),"")</f>
        <v/>
      </c>
      <c r="G1682" s="120" t="e">
        <f>VLOOKUP(B1682,CREDITO_FINANCEIRO!A:G,6,FALSE)</f>
        <v>#N/A</v>
      </c>
      <c r="H1682" s="120" t="e">
        <f>VLOOKUP(B1682,CREDITO_FINANCEIRO!A:G,7,FALSE)</f>
        <v>#N/A</v>
      </c>
      <c r="I1682" s="91" t="e">
        <f>VLOOKUP(B1682,CREDITO_FINANCEIRO!A:K,10,FALSE)</f>
        <v>#N/A</v>
      </c>
      <c r="J1682" s="91" t="e">
        <f>VLOOKUP(B1682,CREDITO_FINANCEIRO!A:K,11,FALSE)</f>
        <v>#N/A</v>
      </c>
      <c r="K1682" s="91" t="e">
        <f>VLOOKUP(B1682,CREDITO_FINANCEIRO!A:L,12,FALSE)</f>
        <v>#N/A</v>
      </c>
      <c r="L1682" s="110" t="e">
        <f t="shared" si="260"/>
        <v>#N/A</v>
      </c>
      <c r="M1682" s="2" t="e">
        <f t="shared" si="261"/>
        <v>#N/A</v>
      </c>
      <c r="N1682" s="111" t="e">
        <f>VLOOKUP(Tabela4[[#This Row],[Proposta de Referência]],SIMP_CF!A:K,9,FALSE)</f>
        <v>#N/A</v>
      </c>
      <c r="O1682" s="111" t="e">
        <f>VLOOKUP(Tabela4[[#This Row],[Proposta de Referência]],SIMP_CF!A:K,8,FALSE)</f>
        <v>#N/A</v>
      </c>
      <c r="P1682" s="112" t="e">
        <f t="shared" si="262"/>
        <v>#N/A</v>
      </c>
      <c r="Q1682" s="112" t="e">
        <f t="shared" si="263"/>
        <v>#N/A</v>
      </c>
      <c r="R1682" t="e">
        <f t="shared" si="269"/>
        <v>#N/A</v>
      </c>
      <c r="S1682" s="108" t="e">
        <f t="shared" si="264"/>
        <v>#N/A</v>
      </c>
      <c r="T1682" s="108" t="e">
        <f t="shared" si="265"/>
        <v>#N/A</v>
      </c>
      <c r="U1682" s="110" t="e">
        <f t="shared" si="266"/>
        <v>#N/A</v>
      </c>
      <c r="V1682" t="e">
        <f t="shared" si="267"/>
        <v>#N/A</v>
      </c>
      <c r="W1682" t="str">
        <f t="shared" si="268"/>
        <v/>
      </c>
      <c r="X1682" s="24" t="str">
        <f>IFERROR(VLOOKUP(W1682,HOSPITAIS_COM_DIVIDAS!A:E,5,FALSE),"")</f>
        <v/>
      </c>
    </row>
    <row r="1683" spans="1:24" x14ac:dyDescent="0.25">
      <c r="A1683" s="52" t="str">
        <f>IFERROR((Tabela4[[#This Row],[Status da Proposta]]),"")</f>
        <v/>
      </c>
      <c r="B1683" s="121">
        <f>IFERROR((CREDITO_FINANCEIRO!A1683),"")</f>
        <v>0</v>
      </c>
      <c r="C1683" s="120" t="str">
        <f>IFERROR((VLOOKUP(B1683,CREDITO_FINANCEIRO!A:B,2,FALSE)),"")</f>
        <v/>
      </c>
      <c r="D1683" s="94" t="str">
        <f>IFERROR((VLOOKUP(B1683,CREDITO_FINANCEIRO!A:E,5,FALSE)),"")</f>
        <v/>
      </c>
      <c r="E1683" s="95" t="str">
        <f>IFERROR((VLOOKUP(B1683,CREDITO_FINANCEIRO!A:C,3,FALSE)),"")</f>
        <v/>
      </c>
      <c r="F1683" s="120" t="str">
        <f>IFERROR((VLOOKUP(B1683,CREDITO_FINANCEIRO!A:G,4,FALSE)),"")</f>
        <v/>
      </c>
      <c r="G1683" s="120" t="e">
        <f>VLOOKUP(B1683,CREDITO_FINANCEIRO!A:G,6,FALSE)</f>
        <v>#N/A</v>
      </c>
      <c r="H1683" s="120" t="e">
        <f>VLOOKUP(B1683,CREDITO_FINANCEIRO!A:G,7,FALSE)</f>
        <v>#N/A</v>
      </c>
      <c r="I1683" s="91" t="e">
        <f>VLOOKUP(B1683,CREDITO_FINANCEIRO!A:K,10,FALSE)</f>
        <v>#N/A</v>
      </c>
      <c r="J1683" s="91" t="e">
        <f>VLOOKUP(B1683,CREDITO_FINANCEIRO!A:K,11,FALSE)</f>
        <v>#N/A</v>
      </c>
      <c r="K1683" s="91" t="e">
        <f>VLOOKUP(B1683,CREDITO_FINANCEIRO!A:L,12,FALSE)</f>
        <v>#N/A</v>
      </c>
      <c r="L1683" s="110" t="e">
        <f t="shared" si="260"/>
        <v>#N/A</v>
      </c>
      <c r="M1683" s="2" t="e">
        <f t="shared" si="261"/>
        <v>#N/A</v>
      </c>
      <c r="N1683" s="111" t="e">
        <f>VLOOKUP(Tabela4[[#This Row],[Proposta de Referência]],SIMP_CF!A:K,9,FALSE)</f>
        <v>#N/A</v>
      </c>
      <c r="O1683" s="111" t="e">
        <f>VLOOKUP(Tabela4[[#This Row],[Proposta de Referência]],SIMP_CF!A:K,8,FALSE)</f>
        <v>#N/A</v>
      </c>
      <c r="P1683" s="112" t="e">
        <f t="shared" si="262"/>
        <v>#N/A</v>
      </c>
      <c r="Q1683" s="112" t="e">
        <f t="shared" si="263"/>
        <v>#N/A</v>
      </c>
      <c r="R1683" t="e">
        <f t="shared" si="269"/>
        <v>#N/A</v>
      </c>
      <c r="S1683" s="108" t="e">
        <f t="shared" si="264"/>
        <v>#N/A</v>
      </c>
      <c r="T1683" s="108" t="e">
        <f t="shared" si="265"/>
        <v>#N/A</v>
      </c>
      <c r="U1683" s="110" t="e">
        <f t="shared" si="266"/>
        <v>#N/A</v>
      </c>
      <c r="V1683" t="e">
        <f t="shared" si="267"/>
        <v>#N/A</v>
      </c>
      <c r="W1683" t="str">
        <f t="shared" si="268"/>
        <v/>
      </c>
      <c r="X1683" s="24" t="str">
        <f>IFERROR(VLOOKUP(W1683,HOSPITAIS_COM_DIVIDAS!A:E,5,FALSE),"")</f>
        <v/>
      </c>
    </row>
    <row r="1684" spans="1:24" x14ac:dyDescent="0.25">
      <c r="A1684" s="52" t="str">
        <f>IFERROR((Tabela4[[#This Row],[Status da Proposta]]),"")</f>
        <v/>
      </c>
      <c r="B1684" s="121">
        <f>IFERROR((CREDITO_FINANCEIRO!A1684),"")</f>
        <v>0</v>
      </c>
      <c r="C1684" s="120" t="str">
        <f>IFERROR((VLOOKUP(B1684,CREDITO_FINANCEIRO!A:B,2,FALSE)),"")</f>
        <v/>
      </c>
      <c r="D1684" s="94" t="str">
        <f>IFERROR((VLOOKUP(B1684,CREDITO_FINANCEIRO!A:E,5,FALSE)),"")</f>
        <v/>
      </c>
      <c r="E1684" s="95" t="str">
        <f>IFERROR((VLOOKUP(B1684,CREDITO_FINANCEIRO!A:C,3,FALSE)),"")</f>
        <v/>
      </c>
      <c r="F1684" s="120" t="str">
        <f>IFERROR((VLOOKUP(B1684,CREDITO_FINANCEIRO!A:G,4,FALSE)),"")</f>
        <v/>
      </c>
      <c r="G1684" s="120" t="e">
        <f>VLOOKUP(B1684,CREDITO_FINANCEIRO!A:G,6,FALSE)</f>
        <v>#N/A</v>
      </c>
      <c r="H1684" s="120" t="e">
        <f>VLOOKUP(B1684,CREDITO_FINANCEIRO!A:G,7,FALSE)</f>
        <v>#N/A</v>
      </c>
      <c r="I1684" s="91" t="e">
        <f>VLOOKUP(B1684,CREDITO_FINANCEIRO!A:K,10,FALSE)</f>
        <v>#N/A</v>
      </c>
      <c r="J1684" s="91" t="e">
        <f>VLOOKUP(B1684,CREDITO_FINANCEIRO!A:K,11,FALSE)</f>
        <v>#N/A</v>
      </c>
      <c r="K1684" s="91" t="e">
        <f>VLOOKUP(B1684,CREDITO_FINANCEIRO!A:L,12,FALSE)</f>
        <v>#N/A</v>
      </c>
      <c r="L1684" s="110" t="e">
        <f t="shared" si="260"/>
        <v>#N/A</v>
      </c>
      <c r="M1684" s="2" t="e">
        <f t="shared" si="261"/>
        <v>#N/A</v>
      </c>
      <c r="N1684" s="111" t="e">
        <f>VLOOKUP(Tabela4[[#This Row],[Proposta de Referência]],SIMP_CF!A:K,9,FALSE)</f>
        <v>#N/A</v>
      </c>
      <c r="O1684" s="111" t="e">
        <f>VLOOKUP(Tabela4[[#This Row],[Proposta de Referência]],SIMP_CF!A:K,8,FALSE)</f>
        <v>#N/A</v>
      </c>
      <c r="P1684" s="112" t="e">
        <f t="shared" si="262"/>
        <v>#N/A</v>
      </c>
      <c r="Q1684" s="112" t="e">
        <f t="shared" si="263"/>
        <v>#N/A</v>
      </c>
      <c r="R1684" t="e">
        <f t="shared" si="269"/>
        <v>#N/A</v>
      </c>
      <c r="S1684" s="108" t="e">
        <f t="shared" si="264"/>
        <v>#N/A</v>
      </c>
      <c r="T1684" s="108" t="e">
        <f t="shared" si="265"/>
        <v>#N/A</v>
      </c>
      <c r="U1684" s="110" t="e">
        <f t="shared" si="266"/>
        <v>#N/A</v>
      </c>
      <c r="V1684" t="e">
        <f t="shared" si="267"/>
        <v>#N/A</v>
      </c>
      <c r="W1684" t="str">
        <f t="shared" si="268"/>
        <v/>
      </c>
      <c r="X1684" s="24" t="str">
        <f>IFERROR(VLOOKUP(W1684,HOSPITAIS_COM_DIVIDAS!A:E,5,FALSE),"")</f>
        <v/>
      </c>
    </row>
    <row r="1685" spans="1:24" x14ac:dyDescent="0.25">
      <c r="A1685" s="52" t="str">
        <f>IFERROR((Tabela4[[#This Row],[Status da Proposta]]),"")</f>
        <v/>
      </c>
      <c r="B1685" s="121">
        <f>IFERROR((CREDITO_FINANCEIRO!A1685),"")</f>
        <v>0</v>
      </c>
      <c r="C1685" s="120" t="str">
        <f>IFERROR((VLOOKUP(B1685,CREDITO_FINANCEIRO!A:B,2,FALSE)),"")</f>
        <v/>
      </c>
      <c r="D1685" s="94" t="str">
        <f>IFERROR((VLOOKUP(B1685,CREDITO_FINANCEIRO!A:E,5,FALSE)),"")</f>
        <v/>
      </c>
      <c r="E1685" s="95" t="str">
        <f>IFERROR((VLOOKUP(B1685,CREDITO_FINANCEIRO!A:C,3,FALSE)),"")</f>
        <v/>
      </c>
      <c r="F1685" s="120" t="str">
        <f>IFERROR((VLOOKUP(B1685,CREDITO_FINANCEIRO!A:G,4,FALSE)),"")</f>
        <v/>
      </c>
      <c r="G1685" s="120" t="e">
        <f>VLOOKUP(B1685,CREDITO_FINANCEIRO!A:G,6,FALSE)</f>
        <v>#N/A</v>
      </c>
      <c r="H1685" s="120" t="e">
        <f>VLOOKUP(B1685,CREDITO_FINANCEIRO!A:G,7,FALSE)</f>
        <v>#N/A</v>
      </c>
      <c r="I1685" s="91" t="e">
        <f>VLOOKUP(B1685,CREDITO_FINANCEIRO!A:K,10,FALSE)</f>
        <v>#N/A</v>
      </c>
      <c r="J1685" s="91" t="e">
        <f>VLOOKUP(B1685,CREDITO_FINANCEIRO!A:K,11,FALSE)</f>
        <v>#N/A</v>
      </c>
      <c r="K1685" s="91" t="e">
        <f>VLOOKUP(B1685,CREDITO_FINANCEIRO!A:L,12,FALSE)</f>
        <v>#N/A</v>
      </c>
      <c r="L1685" s="110" t="e">
        <f t="shared" si="260"/>
        <v>#N/A</v>
      </c>
      <c r="M1685" s="2" t="e">
        <f t="shared" si="261"/>
        <v>#N/A</v>
      </c>
      <c r="N1685" s="111" t="e">
        <f>VLOOKUP(Tabela4[[#This Row],[Proposta de Referência]],SIMP_CF!A:K,9,FALSE)</f>
        <v>#N/A</v>
      </c>
      <c r="O1685" s="111" t="e">
        <f>VLOOKUP(Tabela4[[#This Row],[Proposta de Referência]],SIMP_CF!A:K,8,FALSE)</f>
        <v>#N/A</v>
      </c>
      <c r="P1685" s="112" t="e">
        <f t="shared" si="262"/>
        <v>#N/A</v>
      </c>
      <c r="Q1685" s="112" t="e">
        <f t="shared" si="263"/>
        <v>#N/A</v>
      </c>
      <c r="R1685" t="e">
        <f t="shared" si="269"/>
        <v>#N/A</v>
      </c>
      <c r="S1685" s="108" t="e">
        <f t="shared" si="264"/>
        <v>#N/A</v>
      </c>
      <c r="T1685" s="108" t="e">
        <f t="shared" si="265"/>
        <v>#N/A</v>
      </c>
      <c r="U1685" s="110" t="e">
        <f t="shared" si="266"/>
        <v>#N/A</v>
      </c>
      <c r="V1685" t="e">
        <f t="shared" si="267"/>
        <v>#N/A</v>
      </c>
      <c r="W1685" t="str">
        <f t="shared" si="268"/>
        <v/>
      </c>
      <c r="X1685" s="24" t="str">
        <f>IFERROR(VLOOKUP(W1685,HOSPITAIS_COM_DIVIDAS!A:E,5,FALSE),"")</f>
        <v/>
      </c>
    </row>
    <row r="1686" spans="1:24" x14ac:dyDescent="0.25">
      <c r="A1686" s="52" t="str">
        <f>IFERROR((Tabela4[[#This Row],[Status da Proposta]]),"")</f>
        <v/>
      </c>
      <c r="B1686" s="121">
        <f>IFERROR((CREDITO_FINANCEIRO!A1686),"")</f>
        <v>0</v>
      </c>
      <c r="C1686" s="120" t="str">
        <f>IFERROR((VLOOKUP(B1686,CREDITO_FINANCEIRO!A:B,2,FALSE)),"")</f>
        <v/>
      </c>
      <c r="D1686" s="94" t="str">
        <f>IFERROR((VLOOKUP(B1686,CREDITO_FINANCEIRO!A:E,5,FALSE)),"")</f>
        <v/>
      </c>
      <c r="E1686" s="95" t="str">
        <f>IFERROR((VLOOKUP(B1686,CREDITO_FINANCEIRO!A:C,3,FALSE)),"")</f>
        <v/>
      </c>
      <c r="F1686" s="120" t="str">
        <f>IFERROR((VLOOKUP(B1686,CREDITO_FINANCEIRO!A:G,4,FALSE)),"")</f>
        <v/>
      </c>
      <c r="G1686" s="120" t="e">
        <f>VLOOKUP(B1686,CREDITO_FINANCEIRO!A:G,6,FALSE)</f>
        <v>#N/A</v>
      </c>
      <c r="H1686" s="120" t="e">
        <f>VLOOKUP(B1686,CREDITO_FINANCEIRO!A:G,7,FALSE)</f>
        <v>#N/A</v>
      </c>
      <c r="I1686" s="91" t="e">
        <f>VLOOKUP(B1686,CREDITO_FINANCEIRO!A:K,10,FALSE)</f>
        <v>#N/A</v>
      </c>
      <c r="J1686" s="91" t="e">
        <f>VLOOKUP(B1686,CREDITO_FINANCEIRO!A:K,11,FALSE)</f>
        <v>#N/A</v>
      </c>
      <c r="K1686" s="91" t="e">
        <f>VLOOKUP(B1686,CREDITO_FINANCEIRO!A:L,12,FALSE)</f>
        <v>#N/A</v>
      </c>
      <c r="L1686" s="110" t="e">
        <f t="shared" si="260"/>
        <v>#N/A</v>
      </c>
      <c r="M1686" s="2" t="e">
        <f t="shared" si="261"/>
        <v>#N/A</v>
      </c>
      <c r="N1686" s="111" t="e">
        <f>VLOOKUP(Tabela4[[#This Row],[Proposta de Referência]],SIMP_CF!A:K,9,FALSE)</f>
        <v>#N/A</v>
      </c>
      <c r="O1686" s="111" t="e">
        <f>VLOOKUP(Tabela4[[#This Row],[Proposta de Referência]],SIMP_CF!A:K,8,FALSE)</f>
        <v>#N/A</v>
      </c>
      <c r="P1686" s="112" t="e">
        <f t="shared" si="262"/>
        <v>#N/A</v>
      </c>
      <c r="Q1686" s="112" t="e">
        <f t="shared" si="263"/>
        <v>#N/A</v>
      </c>
      <c r="R1686" t="e">
        <f t="shared" si="269"/>
        <v>#N/A</v>
      </c>
      <c r="S1686" s="108" t="e">
        <f t="shared" si="264"/>
        <v>#N/A</v>
      </c>
      <c r="T1686" s="108" t="e">
        <f t="shared" si="265"/>
        <v>#N/A</v>
      </c>
      <c r="U1686" s="110" t="e">
        <f t="shared" si="266"/>
        <v>#N/A</v>
      </c>
      <c r="V1686" t="e">
        <f t="shared" si="267"/>
        <v>#N/A</v>
      </c>
      <c r="W1686" t="str">
        <f t="shared" si="268"/>
        <v/>
      </c>
      <c r="X1686" s="24" t="str">
        <f>IFERROR(VLOOKUP(W1686,HOSPITAIS_COM_DIVIDAS!A:E,5,FALSE),"")</f>
        <v/>
      </c>
    </row>
    <row r="1687" spans="1:24" x14ac:dyDescent="0.25">
      <c r="A1687" s="52" t="str">
        <f>IFERROR((Tabela4[[#This Row],[Status da Proposta]]),"")</f>
        <v/>
      </c>
      <c r="B1687" s="121">
        <f>IFERROR((CREDITO_FINANCEIRO!A1687),"")</f>
        <v>0</v>
      </c>
      <c r="C1687" s="120" t="str">
        <f>IFERROR((VLOOKUP(B1687,CREDITO_FINANCEIRO!A:B,2,FALSE)),"")</f>
        <v/>
      </c>
      <c r="D1687" s="94" t="str">
        <f>IFERROR((VLOOKUP(B1687,CREDITO_FINANCEIRO!A:E,5,FALSE)),"")</f>
        <v/>
      </c>
      <c r="E1687" s="95" t="str">
        <f>IFERROR((VLOOKUP(B1687,CREDITO_FINANCEIRO!A:C,3,FALSE)),"")</f>
        <v/>
      </c>
      <c r="F1687" s="120" t="str">
        <f>IFERROR((VLOOKUP(B1687,CREDITO_FINANCEIRO!A:G,4,FALSE)),"")</f>
        <v/>
      </c>
      <c r="G1687" s="120" t="e">
        <f>VLOOKUP(B1687,CREDITO_FINANCEIRO!A:G,6,FALSE)</f>
        <v>#N/A</v>
      </c>
      <c r="H1687" s="120" t="e">
        <f>VLOOKUP(B1687,CREDITO_FINANCEIRO!A:G,7,FALSE)</f>
        <v>#N/A</v>
      </c>
      <c r="I1687" s="91" t="e">
        <f>VLOOKUP(B1687,CREDITO_FINANCEIRO!A:K,10,FALSE)</f>
        <v>#N/A</v>
      </c>
      <c r="J1687" s="91" t="e">
        <f>VLOOKUP(B1687,CREDITO_FINANCEIRO!A:K,11,FALSE)</f>
        <v>#N/A</v>
      </c>
      <c r="K1687" s="91" t="e">
        <f>VLOOKUP(B1687,CREDITO_FINANCEIRO!A:L,12,FALSE)</f>
        <v>#N/A</v>
      </c>
      <c r="L1687" s="110" t="e">
        <f t="shared" si="260"/>
        <v>#N/A</v>
      </c>
      <c r="M1687" s="2" t="e">
        <f t="shared" si="261"/>
        <v>#N/A</v>
      </c>
      <c r="N1687" s="111" t="e">
        <f>VLOOKUP(Tabela4[[#This Row],[Proposta de Referência]],SIMP_CF!A:K,9,FALSE)</f>
        <v>#N/A</v>
      </c>
      <c r="O1687" s="111" t="e">
        <f>VLOOKUP(Tabela4[[#This Row],[Proposta de Referência]],SIMP_CF!A:K,8,FALSE)</f>
        <v>#N/A</v>
      </c>
      <c r="P1687" s="112" t="e">
        <f t="shared" si="262"/>
        <v>#N/A</v>
      </c>
      <c r="Q1687" s="112" t="e">
        <f t="shared" si="263"/>
        <v>#N/A</v>
      </c>
      <c r="R1687" t="e">
        <f t="shared" si="269"/>
        <v>#N/A</v>
      </c>
      <c r="S1687" s="108" t="e">
        <f t="shared" si="264"/>
        <v>#N/A</v>
      </c>
      <c r="T1687" s="108" t="e">
        <f t="shared" si="265"/>
        <v>#N/A</v>
      </c>
      <c r="U1687" s="110" t="e">
        <f t="shared" si="266"/>
        <v>#N/A</v>
      </c>
      <c r="V1687" t="e">
        <f t="shared" si="267"/>
        <v>#N/A</v>
      </c>
      <c r="W1687" t="str">
        <f t="shared" si="268"/>
        <v/>
      </c>
      <c r="X1687" s="24" t="str">
        <f>IFERROR(VLOOKUP(W1687,HOSPITAIS_COM_DIVIDAS!A:E,5,FALSE),"")</f>
        <v/>
      </c>
    </row>
    <row r="1688" spans="1:24" x14ac:dyDescent="0.25">
      <c r="A1688" s="52" t="str">
        <f>IFERROR((Tabela4[[#This Row],[Status da Proposta]]),"")</f>
        <v/>
      </c>
      <c r="B1688" s="121">
        <f>IFERROR((CREDITO_FINANCEIRO!A1688),"")</f>
        <v>0</v>
      </c>
      <c r="C1688" s="120" t="str">
        <f>IFERROR((VLOOKUP(B1688,CREDITO_FINANCEIRO!A:B,2,FALSE)),"")</f>
        <v/>
      </c>
      <c r="D1688" s="94" t="str">
        <f>IFERROR((VLOOKUP(B1688,CREDITO_FINANCEIRO!A:E,5,FALSE)),"")</f>
        <v/>
      </c>
      <c r="E1688" s="95" t="str">
        <f>IFERROR((VLOOKUP(B1688,CREDITO_FINANCEIRO!A:C,3,FALSE)),"")</f>
        <v/>
      </c>
      <c r="F1688" s="120" t="str">
        <f>IFERROR((VLOOKUP(B1688,CREDITO_FINANCEIRO!A:G,4,FALSE)),"")</f>
        <v/>
      </c>
      <c r="G1688" s="120" t="e">
        <f>VLOOKUP(B1688,CREDITO_FINANCEIRO!A:G,6,FALSE)</f>
        <v>#N/A</v>
      </c>
      <c r="H1688" s="120" t="e">
        <f>VLOOKUP(B1688,CREDITO_FINANCEIRO!A:G,7,FALSE)</f>
        <v>#N/A</v>
      </c>
      <c r="I1688" s="91" t="e">
        <f>VLOOKUP(B1688,CREDITO_FINANCEIRO!A:K,10,FALSE)</f>
        <v>#N/A</v>
      </c>
      <c r="J1688" s="91" t="e">
        <f>VLOOKUP(B1688,CREDITO_FINANCEIRO!A:K,11,FALSE)</f>
        <v>#N/A</v>
      </c>
      <c r="K1688" s="91" t="e">
        <f>VLOOKUP(B1688,CREDITO_FINANCEIRO!A:L,12,FALSE)</f>
        <v>#N/A</v>
      </c>
      <c r="L1688" s="110" t="e">
        <f t="shared" si="260"/>
        <v>#N/A</v>
      </c>
      <c r="M1688" s="2" t="e">
        <f t="shared" si="261"/>
        <v>#N/A</v>
      </c>
      <c r="N1688" s="111" t="e">
        <f>VLOOKUP(Tabela4[[#This Row],[Proposta de Referência]],SIMP_CF!A:K,9,FALSE)</f>
        <v>#N/A</v>
      </c>
      <c r="O1688" s="111" t="e">
        <f>VLOOKUP(Tabela4[[#This Row],[Proposta de Referência]],SIMP_CF!A:K,8,FALSE)</f>
        <v>#N/A</v>
      </c>
      <c r="P1688" s="112" t="e">
        <f t="shared" si="262"/>
        <v>#N/A</v>
      </c>
      <c r="Q1688" s="112" t="e">
        <f t="shared" si="263"/>
        <v>#N/A</v>
      </c>
      <c r="R1688" t="e">
        <f t="shared" si="269"/>
        <v>#N/A</v>
      </c>
      <c r="S1688" s="108" t="e">
        <f t="shared" si="264"/>
        <v>#N/A</v>
      </c>
      <c r="T1688" s="108" t="e">
        <f t="shared" si="265"/>
        <v>#N/A</v>
      </c>
      <c r="U1688" s="110" t="e">
        <f t="shared" si="266"/>
        <v>#N/A</v>
      </c>
      <c r="V1688" t="e">
        <f t="shared" si="267"/>
        <v>#N/A</v>
      </c>
      <c r="W1688" t="str">
        <f t="shared" si="268"/>
        <v/>
      </c>
      <c r="X1688" s="24" t="str">
        <f>IFERROR(VLOOKUP(W1688,HOSPITAIS_COM_DIVIDAS!A:E,5,FALSE),"")</f>
        <v/>
      </c>
    </row>
    <row r="1689" spans="1:24" x14ac:dyDescent="0.25">
      <c r="A1689" s="52" t="str">
        <f>IFERROR((Tabela4[[#This Row],[Status da Proposta]]),"")</f>
        <v/>
      </c>
      <c r="B1689" s="121">
        <f>IFERROR((CREDITO_FINANCEIRO!A1689),"")</f>
        <v>0</v>
      </c>
      <c r="C1689" s="120" t="str">
        <f>IFERROR((VLOOKUP(B1689,CREDITO_FINANCEIRO!A:B,2,FALSE)),"")</f>
        <v/>
      </c>
      <c r="D1689" s="94" t="str">
        <f>IFERROR((VLOOKUP(B1689,CREDITO_FINANCEIRO!A:E,5,FALSE)),"")</f>
        <v/>
      </c>
      <c r="E1689" s="95" t="str">
        <f>IFERROR((VLOOKUP(B1689,CREDITO_FINANCEIRO!A:C,3,FALSE)),"")</f>
        <v/>
      </c>
      <c r="F1689" s="120" t="str">
        <f>IFERROR((VLOOKUP(B1689,CREDITO_FINANCEIRO!A:G,4,FALSE)),"")</f>
        <v/>
      </c>
      <c r="G1689" s="120" t="e">
        <f>VLOOKUP(B1689,CREDITO_FINANCEIRO!A:G,6,FALSE)</f>
        <v>#N/A</v>
      </c>
      <c r="H1689" s="120" t="e">
        <f>VLOOKUP(B1689,CREDITO_FINANCEIRO!A:G,7,FALSE)</f>
        <v>#N/A</v>
      </c>
      <c r="I1689" s="91" t="e">
        <f>VLOOKUP(B1689,CREDITO_FINANCEIRO!A:K,10,FALSE)</f>
        <v>#N/A</v>
      </c>
      <c r="J1689" s="91" t="e">
        <f>VLOOKUP(B1689,CREDITO_FINANCEIRO!A:K,11,FALSE)</f>
        <v>#N/A</v>
      </c>
      <c r="K1689" s="91" t="e">
        <f>VLOOKUP(B1689,CREDITO_FINANCEIRO!A:L,12,FALSE)</f>
        <v>#N/A</v>
      </c>
      <c r="L1689" s="110" t="e">
        <f t="shared" si="260"/>
        <v>#N/A</v>
      </c>
      <c r="M1689" s="2" t="e">
        <f t="shared" si="261"/>
        <v>#N/A</v>
      </c>
      <c r="N1689" s="111" t="e">
        <f>VLOOKUP(Tabela4[[#This Row],[Proposta de Referência]],SIMP_CF!A:K,9,FALSE)</f>
        <v>#N/A</v>
      </c>
      <c r="O1689" s="111" t="e">
        <f>VLOOKUP(Tabela4[[#This Row],[Proposta de Referência]],SIMP_CF!A:K,8,FALSE)</f>
        <v>#N/A</v>
      </c>
      <c r="P1689" s="112" t="e">
        <f t="shared" si="262"/>
        <v>#N/A</v>
      </c>
      <c r="Q1689" s="112" t="e">
        <f t="shared" si="263"/>
        <v>#N/A</v>
      </c>
      <c r="R1689" t="e">
        <f t="shared" si="269"/>
        <v>#N/A</v>
      </c>
      <c r="S1689" s="108" t="e">
        <f t="shared" si="264"/>
        <v>#N/A</v>
      </c>
      <c r="T1689" s="108" t="e">
        <f t="shared" si="265"/>
        <v>#N/A</v>
      </c>
      <c r="U1689" s="110" t="e">
        <f t="shared" si="266"/>
        <v>#N/A</v>
      </c>
      <c r="V1689" t="e">
        <f t="shared" si="267"/>
        <v>#N/A</v>
      </c>
      <c r="W1689" t="str">
        <f t="shared" si="268"/>
        <v/>
      </c>
      <c r="X1689" s="24" t="str">
        <f>IFERROR(VLOOKUP(W1689,HOSPITAIS_COM_DIVIDAS!A:E,5,FALSE),"")</f>
        <v/>
      </c>
    </row>
    <row r="1690" spans="1:24" x14ac:dyDescent="0.25">
      <c r="A1690" s="52" t="str">
        <f>IFERROR((Tabela4[[#This Row],[Status da Proposta]]),"")</f>
        <v/>
      </c>
      <c r="B1690" s="121">
        <f>IFERROR((CREDITO_FINANCEIRO!A1690),"")</f>
        <v>0</v>
      </c>
      <c r="C1690" s="120" t="str">
        <f>IFERROR((VLOOKUP(B1690,CREDITO_FINANCEIRO!A:B,2,FALSE)),"")</f>
        <v/>
      </c>
      <c r="D1690" s="94" t="str">
        <f>IFERROR((VLOOKUP(B1690,CREDITO_FINANCEIRO!A:E,5,FALSE)),"")</f>
        <v/>
      </c>
      <c r="E1690" s="95" t="str">
        <f>IFERROR((VLOOKUP(B1690,CREDITO_FINANCEIRO!A:C,3,FALSE)),"")</f>
        <v/>
      </c>
      <c r="F1690" s="120" t="str">
        <f>IFERROR((VLOOKUP(B1690,CREDITO_FINANCEIRO!A:G,4,FALSE)),"")</f>
        <v/>
      </c>
      <c r="G1690" s="120" t="e">
        <f>VLOOKUP(B1690,CREDITO_FINANCEIRO!A:G,6,FALSE)</f>
        <v>#N/A</v>
      </c>
      <c r="H1690" s="120" t="e">
        <f>VLOOKUP(B1690,CREDITO_FINANCEIRO!A:G,7,FALSE)</f>
        <v>#N/A</v>
      </c>
      <c r="I1690" s="91" t="e">
        <f>VLOOKUP(B1690,CREDITO_FINANCEIRO!A:K,10,FALSE)</f>
        <v>#N/A</v>
      </c>
      <c r="J1690" s="91" t="e">
        <f>VLOOKUP(B1690,CREDITO_FINANCEIRO!A:K,11,FALSE)</f>
        <v>#N/A</v>
      </c>
      <c r="K1690" s="91" t="e">
        <f>VLOOKUP(B1690,CREDITO_FINANCEIRO!A:L,12,FALSE)</f>
        <v>#N/A</v>
      </c>
      <c r="L1690" s="110" t="e">
        <f t="shared" si="260"/>
        <v>#N/A</v>
      </c>
      <c r="M1690" s="2" t="e">
        <f t="shared" si="261"/>
        <v>#N/A</v>
      </c>
      <c r="N1690" s="111" t="e">
        <f>VLOOKUP(Tabela4[[#This Row],[Proposta de Referência]],SIMP_CF!A:K,9,FALSE)</f>
        <v>#N/A</v>
      </c>
      <c r="O1690" s="111" t="e">
        <f>VLOOKUP(Tabela4[[#This Row],[Proposta de Referência]],SIMP_CF!A:K,8,FALSE)</f>
        <v>#N/A</v>
      </c>
      <c r="P1690" s="112" t="e">
        <f t="shared" si="262"/>
        <v>#N/A</v>
      </c>
      <c r="Q1690" s="112" t="e">
        <f t="shared" si="263"/>
        <v>#N/A</v>
      </c>
      <c r="R1690" t="e">
        <f t="shared" si="269"/>
        <v>#N/A</v>
      </c>
      <c r="S1690" s="108" t="e">
        <f t="shared" si="264"/>
        <v>#N/A</v>
      </c>
      <c r="T1690" s="108" t="e">
        <f t="shared" si="265"/>
        <v>#N/A</v>
      </c>
      <c r="U1690" s="110" t="e">
        <f t="shared" si="266"/>
        <v>#N/A</v>
      </c>
      <c r="V1690" t="e">
        <f t="shared" si="267"/>
        <v>#N/A</v>
      </c>
      <c r="W1690" t="str">
        <f t="shared" si="268"/>
        <v/>
      </c>
      <c r="X1690" s="24" t="str">
        <f>IFERROR(VLOOKUP(W1690,HOSPITAIS_COM_DIVIDAS!A:E,5,FALSE),"")</f>
        <v/>
      </c>
    </row>
    <row r="1691" spans="1:24" x14ac:dyDescent="0.25">
      <c r="A1691" s="52" t="str">
        <f>IFERROR((Tabela4[[#This Row],[Status da Proposta]]),"")</f>
        <v/>
      </c>
      <c r="B1691" s="121">
        <f>IFERROR((CREDITO_FINANCEIRO!A1691),"")</f>
        <v>0</v>
      </c>
      <c r="C1691" s="120" t="str">
        <f>IFERROR((VLOOKUP(B1691,CREDITO_FINANCEIRO!A:B,2,FALSE)),"")</f>
        <v/>
      </c>
      <c r="D1691" s="94" t="str">
        <f>IFERROR((VLOOKUP(B1691,CREDITO_FINANCEIRO!A:E,5,FALSE)),"")</f>
        <v/>
      </c>
      <c r="E1691" s="95" t="str">
        <f>IFERROR((VLOOKUP(B1691,CREDITO_FINANCEIRO!A:C,3,FALSE)),"")</f>
        <v/>
      </c>
      <c r="F1691" s="120" t="str">
        <f>IFERROR((VLOOKUP(B1691,CREDITO_FINANCEIRO!A:G,4,FALSE)),"")</f>
        <v/>
      </c>
      <c r="G1691" s="120" t="e">
        <f>VLOOKUP(B1691,CREDITO_FINANCEIRO!A:G,6,FALSE)</f>
        <v>#N/A</v>
      </c>
      <c r="H1691" s="120" t="e">
        <f>VLOOKUP(B1691,CREDITO_FINANCEIRO!A:G,7,FALSE)</f>
        <v>#N/A</v>
      </c>
      <c r="I1691" s="91" t="e">
        <f>VLOOKUP(B1691,CREDITO_FINANCEIRO!A:K,10,FALSE)</f>
        <v>#N/A</v>
      </c>
      <c r="J1691" s="91" t="e">
        <f>VLOOKUP(B1691,CREDITO_FINANCEIRO!A:K,11,FALSE)</f>
        <v>#N/A</v>
      </c>
      <c r="K1691" s="91" t="e">
        <f>VLOOKUP(B1691,CREDITO_FINANCEIRO!A:L,12,FALSE)</f>
        <v>#N/A</v>
      </c>
      <c r="L1691" s="110" t="e">
        <f t="shared" si="260"/>
        <v>#N/A</v>
      </c>
      <c r="M1691" s="2" t="e">
        <f t="shared" si="261"/>
        <v>#N/A</v>
      </c>
      <c r="N1691" s="111" t="e">
        <f>VLOOKUP(Tabela4[[#This Row],[Proposta de Referência]],SIMP_CF!A:K,9,FALSE)</f>
        <v>#N/A</v>
      </c>
      <c r="O1691" s="111" t="e">
        <f>VLOOKUP(Tabela4[[#This Row],[Proposta de Referência]],SIMP_CF!A:K,8,FALSE)</f>
        <v>#N/A</v>
      </c>
      <c r="P1691" s="112" t="e">
        <f t="shared" si="262"/>
        <v>#N/A</v>
      </c>
      <c r="Q1691" s="112" t="e">
        <f t="shared" si="263"/>
        <v>#N/A</v>
      </c>
      <c r="R1691" t="e">
        <f t="shared" si="269"/>
        <v>#N/A</v>
      </c>
      <c r="S1691" s="108" t="e">
        <f t="shared" si="264"/>
        <v>#N/A</v>
      </c>
      <c r="T1691" s="108" t="e">
        <f t="shared" si="265"/>
        <v>#N/A</v>
      </c>
      <c r="U1691" s="110" t="e">
        <f t="shared" si="266"/>
        <v>#N/A</v>
      </c>
      <c r="V1691" t="e">
        <f t="shared" si="267"/>
        <v>#N/A</v>
      </c>
      <c r="W1691" t="str">
        <f t="shared" si="268"/>
        <v/>
      </c>
      <c r="X1691" s="24" t="str">
        <f>IFERROR(VLOOKUP(W1691,HOSPITAIS_COM_DIVIDAS!A:E,5,FALSE),"")</f>
        <v/>
      </c>
    </row>
    <row r="1692" spans="1:24" x14ac:dyDescent="0.25">
      <c r="A1692" s="52" t="str">
        <f>IFERROR((Tabela4[[#This Row],[Status da Proposta]]),"")</f>
        <v/>
      </c>
      <c r="B1692" s="121">
        <f>IFERROR((CREDITO_FINANCEIRO!A1692),"")</f>
        <v>0</v>
      </c>
      <c r="C1692" s="120" t="str">
        <f>IFERROR((VLOOKUP(B1692,CREDITO_FINANCEIRO!A:B,2,FALSE)),"")</f>
        <v/>
      </c>
      <c r="D1692" s="94" t="str">
        <f>IFERROR((VLOOKUP(B1692,CREDITO_FINANCEIRO!A:E,5,FALSE)),"")</f>
        <v/>
      </c>
      <c r="E1692" s="95" t="str">
        <f>IFERROR((VLOOKUP(B1692,CREDITO_FINANCEIRO!A:C,3,FALSE)),"")</f>
        <v/>
      </c>
      <c r="F1692" s="120" t="str">
        <f>IFERROR((VLOOKUP(B1692,CREDITO_FINANCEIRO!A:G,4,FALSE)),"")</f>
        <v/>
      </c>
      <c r="G1692" s="120" t="e">
        <f>VLOOKUP(B1692,CREDITO_FINANCEIRO!A:G,6,FALSE)</f>
        <v>#N/A</v>
      </c>
      <c r="H1692" s="120" t="e">
        <f>VLOOKUP(B1692,CREDITO_FINANCEIRO!A:G,7,FALSE)</f>
        <v>#N/A</v>
      </c>
      <c r="I1692" s="91" t="e">
        <f>VLOOKUP(B1692,CREDITO_FINANCEIRO!A:K,10,FALSE)</f>
        <v>#N/A</v>
      </c>
      <c r="J1692" s="91" t="e">
        <f>VLOOKUP(B1692,CREDITO_FINANCEIRO!A:K,11,FALSE)</f>
        <v>#N/A</v>
      </c>
      <c r="K1692" s="91" t="e">
        <f>VLOOKUP(B1692,CREDITO_FINANCEIRO!A:L,12,FALSE)</f>
        <v>#N/A</v>
      </c>
      <c r="L1692" s="110" t="e">
        <f t="shared" si="260"/>
        <v>#N/A</v>
      </c>
      <c r="M1692" s="2" t="e">
        <f t="shared" si="261"/>
        <v>#N/A</v>
      </c>
      <c r="N1692" s="111" t="e">
        <f>VLOOKUP(Tabela4[[#This Row],[Proposta de Referência]],SIMP_CF!A:K,9,FALSE)</f>
        <v>#N/A</v>
      </c>
      <c r="O1692" s="111" t="e">
        <f>VLOOKUP(Tabela4[[#This Row],[Proposta de Referência]],SIMP_CF!A:K,8,FALSE)</f>
        <v>#N/A</v>
      </c>
      <c r="P1692" s="112" t="e">
        <f t="shared" si="262"/>
        <v>#N/A</v>
      </c>
      <c r="Q1692" s="112" t="e">
        <f t="shared" si="263"/>
        <v>#N/A</v>
      </c>
      <c r="R1692" t="e">
        <f t="shared" si="269"/>
        <v>#N/A</v>
      </c>
      <c r="S1692" s="108" t="e">
        <f t="shared" si="264"/>
        <v>#N/A</v>
      </c>
      <c r="T1692" s="108" t="e">
        <f t="shared" si="265"/>
        <v>#N/A</v>
      </c>
      <c r="U1692" s="110" t="e">
        <f t="shared" si="266"/>
        <v>#N/A</v>
      </c>
      <c r="V1692" t="e">
        <f t="shared" si="267"/>
        <v>#N/A</v>
      </c>
      <c r="W1692" t="str">
        <f t="shared" si="268"/>
        <v/>
      </c>
      <c r="X1692" s="24" t="str">
        <f>IFERROR(VLOOKUP(W1692,HOSPITAIS_COM_DIVIDAS!A:E,5,FALSE),"")</f>
        <v/>
      </c>
    </row>
    <row r="1693" spans="1:24" x14ac:dyDescent="0.25">
      <c r="A1693" s="52" t="str">
        <f>IFERROR((Tabela4[[#This Row],[Status da Proposta]]),"")</f>
        <v/>
      </c>
      <c r="B1693" s="121">
        <f>IFERROR((CREDITO_FINANCEIRO!A1693),"")</f>
        <v>0</v>
      </c>
      <c r="C1693" s="120" t="str">
        <f>IFERROR((VLOOKUP(B1693,CREDITO_FINANCEIRO!A:B,2,FALSE)),"")</f>
        <v/>
      </c>
      <c r="D1693" s="94" t="str">
        <f>IFERROR((VLOOKUP(B1693,CREDITO_FINANCEIRO!A:E,5,FALSE)),"")</f>
        <v/>
      </c>
      <c r="E1693" s="95" t="str">
        <f>IFERROR((VLOOKUP(B1693,CREDITO_FINANCEIRO!A:C,3,FALSE)),"")</f>
        <v/>
      </c>
      <c r="F1693" s="120" t="str">
        <f>IFERROR((VLOOKUP(B1693,CREDITO_FINANCEIRO!A:G,4,FALSE)),"")</f>
        <v/>
      </c>
      <c r="G1693" s="120" t="e">
        <f>VLOOKUP(B1693,CREDITO_FINANCEIRO!A:G,6,FALSE)</f>
        <v>#N/A</v>
      </c>
      <c r="H1693" s="120" t="e">
        <f>VLOOKUP(B1693,CREDITO_FINANCEIRO!A:G,7,FALSE)</f>
        <v>#N/A</v>
      </c>
      <c r="I1693" s="91" t="e">
        <f>VLOOKUP(B1693,CREDITO_FINANCEIRO!A:K,10,FALSE)</f>
        <v>#N/A</v>
      </c>
      <c r="J1693" s="91" t="e">
        <f>VLOOKUP(B1693,CREDITO_FINANCEIRO!A:K,11,FALSE)</f>
        <v>#N/A</v>
      </c>
      <c r="K1693" s="91" t="e">
        <f>VLOOKUP(B1693,CREDITO_FINANCEIRO!A:L,12,FALSE)</f>
        <v>#N/A</v>
      </c>
      <c r="L1693" s="110" t="e">
        <f t="shared" si="260"/>
        <v>#N/A</v>
      </c>
      <c r="M1693" s="2" t="e">
        <f t="shared" si="261"/>
        <v>#N/A</v>
      </c>
      <c r="N1693" s="111" t="e">
        <f>VLOOKUP(Tabela4[[#This Row],[Proposta de Referência]],SIMP_CF!A:K,9,FALSE)</f>
        <v>#N/A</v>
      </c>
      <c r="O1693" s="111" t="e">
        <f>VLOOKUP(Tabela4[[#This Row],[Proposta de Referência]],SIMP_CF!A:K,8,FALSE)</f>
        <v>#N/A</v>
      </c>
      <c r="P1693" s="112" t="e">
        <f t="shared" si="262"/>
        <v>#N/A</v>
      </c>
      <c r="Q1693" s="112" t="e">
        <f t="shared" si="263"/>
        <v>#N/A</v>
      </c>
      <c r="R1693" t="e">
        <f t="shared" si="269"/>
        <v>#N/A</v>
      </c>
      <c r="S1693" s="108" t="e">
        <f t="shared" si="264"/>
        <v>#N/A</v>
      </c>
      <c r="T1693" s="108" t="e">
        <f t="shared" si="265"/>
        <v>#N/A</v>
      </c>
      <c r="U1693" s="110" t="e">
        <f t="shared" si="266"/>
        <v>#N/A</v>
      </c>
      <c r="V1693" t="e">
        <f t="shared" si="267"/>
        <v>#N/A</v>
      </c>
      <c r="W1693" t="str">
        <f t="shared" si="268"/>
        <v/>
      </c>
      <c r="X1693" s="24" t="str">
        <f>IFERROR(VLOOKUP(W1693,HOSPITAIS_COM_DIVIDAS!A:E,5,FALSE),"")</f>
        <v/>
      </c>
    </row>
    <row r="1694" spans="1:24" x14ac:dyDescent="0.25">
      <c r="A1694" s="52" t="str">
        <f>IFERROR((Tabela4[[#This Row],[Status da Proposta]]),"")</f>
        <v/>
      </c>
      <c r="B1694" s="121">
        <f>IFERROR((CREDITO_FINANCEIRO!A1694),"")</f>
        <v>0</v>
      </c>
      <c r="C1694" s="120" t="str">
        <f>IFERROR((VLOOKUP(B1694,CREDITO_FINANCEIRO!A:B,2,FALSE)),"")</f>
        <v/>
      </c>
      <c r="D1694" s="94" t="str">
        <f>IFERROR((VLOOKUP(B1694,CREDITO_FINANCEIRO!A:E,5,FALSE)),"")</f>
        <v/>
      </c>
      <c r="E1694" s="95" t="str">
        <f>IFERROR((VLOOKUP(B1694,CREDITO_FINANCEIRO!A:C,3,FALSE)),"")</f>
        <v/>
      </c>
      <c r="F1694" s="120" t="str">
        <f>IFERROR((VLOOKUP(B1694,CREDITO_FINANCEIRO!A:G,4,FALSE)),"")</f>
        <v/>
      </c>
      <c r="G1694" s="120" t="e">
        <f>VLOOKUP(B1694,CREDITO_FINANCEIRO!A:G,6,FALSE)</f>
        <v>#N/A</v>
      </c>
      <c r="H1694" s="120" t="e">
        <f>VLOOKUP(B1694,CREDITO_FINANCEIRO!A:G,7,FALSE)</f>
        <v>#N/A</v>
      </c>
      <c r="I1694" s="91" t="e">
        <f>VLOOKUP(B1694,CREDITO_FINANCEIRO!A:K,10,FALSE)</f>
        <v>#N/A</v>
      </c>
      <c r="J1694" s="91" t="e">
        <f>VLOOKUP(B1694,CREDITO_FINANCEIRO!A:K,11,FALSE)</f>
        <v>#N/A</v>
      </c>
      <c r="K1694" s="91" t="e">
        <f>VLOOKUP(B1694,CREDITO_FINANCEIRO!A:L,12,FALSE)</f>
        <v>#N/A</v>
      </c>
      <c r="L1694" s="110" t="e">
        <f t="shared" si="260"/>
        <v>#N/A</v>
      </c>
      <c r="M1694" s="2" t="e">
        <f t="shared" si="261"/>
        <v>#N/A</v>
      </c>
      <c r="N1694" s="111" t="e">
        <f>VLOOKUP(Tabela4[[#This Row],[Proposta de Referência]],SIMP_CF!A:K,9,FALSE)</f>
        <v>#N/A</v>
      </c>
      <c r="O1694" s="111" t="e">
        <f>VLOOKUP(Tabela4[[#This Row],[Proposta de Referência]],SIMP_CF!A:K,8,FALSE)</f>
        <v>#N/A</v>
      </c>
      <c r="P1694" s="112" t="e">
        <f t="shared" si="262"/>
        <v>#N/A</v>
      </c>
      <c r="Q1694" s="112" t="e">
        <f t="shared" si="263"/>
        <v>#N/A</v>
      </c>
      <c r="R1694" t="e">
        <f t="shared" si="269"/>
        <v>#N/A</v>
      </c>
      <c r="S1694" s="108" t="e">
        <f t="shared" si="264"/>
        <v>#N/A</v>
      </c>
      <c r="T1694" s="108" t="e">
        <f t="shared" si="265"/>
        <v>#N/A</v>
      </c>
      <c r="U1694" s="110" t="e">
        <f t="shared" si="266"/>
        <v>#N/A</v>
      </c>
      <c r="V1694" t="e">
        <f t="shared" si="267"/>
        <v>#N/A</v>
      </c>
      <c r="W1694" t="str">
        <f t="shared" si="268"/>
        <v/>
      </c>
      <c r="X1694" s="24" t="str">
        <f>IFERROR(VLOOKUP(W1694,HOSPITAIS_COM_DIVIDAS!A:E,5,FALSE),"")</f>
        <v/>
      </c>
    </row>
    <row r="1695" spans="1:24" x14ac:dyDescent="0.25">
      <c r="A1695" s="52" t="str">
        <f>IFERROR((Tabela4[[#This Row],[Status da Proposta]]),"")</f>
        <v/>
      </c>
      <c r="B1695" s="121">
        <f>IFERROR((CREDITO_FINANCEIRO!A1695),"")</f>
        <v>0</v>
      </c>
      <c r="C1695" s="120" t="str">
        <f>IFERROR((VLOOKUP(B1695,CREDITO_FINANCEIRO!A:B,2,FALSE)),"")</f>
        <v/>
      </c>
      <c r="D1695" s="94" t="str">
        <f>IFERROR((VLOOKUP(B1695,CREDITO_FINANCEIRO!A:E,5,FALSE)),"")</f>
        <v/>
      </c>
      <c r="E1695" s="95" t="str">
        <f>IFERROR((VLOOKUP(B1695,CREDITO_FINANCEIRO!A:C,3,FALSE)),"")</f>
        <v/>
      </c>
      <c r="F1695" s="120" t="str">
        <f>IFERROR((VLOOKUP(B1695,CREDITO_FINANCEIRO!A:G,4,FALSE)),"")</f>
        <v/>
      </c>
      <c r="G1695" s="120" t="e">
        <f>VLOOKUP(B1695,CREDITO_FINANCEIRO!A:G,6,FALSE)</f>
        <v>#N/A</v>
      </c>
      <c r="H1695" s="120" t="e">
        <f>VLOOKUP(B1695,CREDITO_FINANCEIRO!A:G,7,FALSE)</f>
        <v>#N/A</v>
      </c>
      <c r="I1695" s="91" t="e">
        <f>VLOOKUP(B1695,CREDITO_FINANCEIRO!A:K,10,FALSE)</f>
        <v>#N/A</v>
      </c>
      <c r="J1695" s="91" t="e">
        <f>VLOOKUP(B1695,CREDITO_FINANCEIRO!A:K,11,FALSE)</f>
        <v>#N/A</v>
      </c>
      <c r="K1695" s="91" t="e">
        <f>VLOOKUP(B1695,CREDITO_FINANCEIRO!A:L,12,FALSE)</f>
        <v>#N/A</v>
      </c>
      <c r="L1695" s="110" t="e">
        <f t="shared" si="260"/>
        <v>#N/A</v>
      </c>
      <c r="M1695" s="2" t="e">
        <f t="shared" si="261"/>
        <v>#N/A</v>
      </c>
      <c r="N1695" s="111" t="e">
        <f>VLOOKUP(Tabela4[[#This Row],[Proposta de Referência]],SIMP_CF!A:K,9,FALSE)</f>
        <v>#N/A</v>
      </c>
      <c r="O1695" s="111" t="e">
        <f>VLOOKUP(Tabela4[[#This Row],[Proposta de Referência]],SIMP_CF!A:K,8,FALSE)</f>
        <v>#N/A</v>
      </c>
      <c r="P1695" s="112" t="e">
        <f t="shared" si="262"/>
        <v>#N/A</v>
      </c>
      <c r="Q1695" s="112" t="e">
        <f t="shared" si="263"/>
        <v>#N/A</v>
      </c>
      <c r="R1695" t="e">
        <f t="shared" si="269"/>
        <v>#N/A</v>
      </c>
      <c r="S1695" s="108" t="e">
        <f t="shared" si="264"/>
        <v>#N/A</v>
      </c>
      <c r="T1695" s="108" t="e">
        <f t="shared" si="265"/>
        <v>#N/A</v>
      </c>
      <c r="U1695" s="110" t="e">
        <f t="shared" si="266"/>
        <v>#N/A</v>
      </c>
      <c r="V1695" t="e">
        <f t="shared" si="267"/>
        <v>#N/A</v>
      </c>
      <c r="W1695" t="str">
        <f t="shared" si="268"/>
        <v/>
      </c>
      <c r="X1695" s="24" t="str">
        <f>IFERROR(VLOOKUP(W1695,HOSPITAIS_COM_DIVIDAS!A:E,5,FALSE),"")</f>
        <v/>
      </c>
    </row>
    <row r="1696" spans="1:24" x14ac:dyDescent="0.25">
      <c r="A1696" s="52" t="str">
        <f>IFERROR((Tabela4[[#This Row],[Status da Proposta]]),"")</f>
        <v/>
      </c>
      <c r="B1696" s="121">
        <f>IFERROR((CREDITO_FINANCEIRO!A1696),"")</f>
        <v>0</v>
      </c>
      <c r="C1696" s="120" t="str">
        <f>IFERROR((VLOOKUP(B1696,CREDITO_FINANCEIRO!A:B,2,FALSE)),"")</f>
        <v/>
      </c>
      <c r="D1696" s="94" t="str">
        <f>IFERROR((VLOOKUP(B1696,CREDITO_FINANCEIRO!A:E,5,FALSE)),"")</f>
        <v/>
      </c>
      <c r="E1696" s="95" t="str">
        <f>IFERROR((VLOOKUP(B1696,CREDITO_FINANCEIRO!A:C,3,FALSE)),"")</f>
        <v/>
      </c>
      <c r="F1696" s="120" t="str">
        <f>IFERROR((VLOOKUP(B1696,CREDITO_FINANCEIRO!A:G,4,FALSE)),"")</f>
        <v/>
      </c>
      <c r="G1696" s="120" t="e">
        <f>VLOOKUP(B1696,CREDITO_FINANCEIRO!A:G,6,FALSE)</f>
        <v>#N/A</v>
      </c>
      <c r="H1696" s="120" t="e">
        <f>VLOOKUP(B1696,CREDITO_FINANCEIRO!A:G,7,FALSE)</f>
        <v>#N/A</v>
      </c>
      <c r="I1696" s="91" t="e">
        <f>VLOOKUP(B1696,CREDITO_FINANCEIRO!A:K,10,FALSE)</f>
        <v>#N/A</v>
      </c>
      <c r="J1696" s="91" t="e">
        <f>VLOOKUP(B1696,CREDITO_FINANCEIRO!A:K,11,FALSE)</f>
        <v>#N/A</v>
      </c>
      <c r="K1696" s="91" t="e">
        <f>VLOOKUP(B1696,CREDITO_FINANCEIRO!A:L,12,FALSE)</f>
        <v>#N/A</v>
      </c>
      <c r="L1696" s="110" t="e">
        <f t="shared" si="260"/>
        <v>#N/A</v>
      </c>
      <c r="M1696" s="2" t="e">
        <f t="shared" si="261"/>
        <v>#N/A</v>
      </c>
      <c r="N1696" s="111" t="e">
        <f>VLOOKUP(Tabela4[[#This Row],[Proposta de Referência]],SIMP_CF!A:K,9,FALSE)</f>
        <v>#N/A</v>
      </c>
      <c r="O1696" s="111" t="e">
        <f>VLOOKUP(Tabela4[[#This Row],[Proposta de Referência]],SIMP_CF!A:K,8,FALSE)</f>
        <v>#N/A</v>
      </c>
      <c r="P1696" s="112" t="e">
        <f t="shared" si="262"/>
        <v>#N/A</v>
      </c>
      <c r="Q1696" s="112" t="e">
        <f t="shared" si="263"/>
        <v>#N/A</v>
      </c>
      <c r="R1696" t="e">
        <f t="shared" si="269"/>
        <v>#N/A</v>
      </c>
      <c r="S1696" s="108" t="e">
        <f t="shared" si="264"/>
        <v>#N/A</v>
      </c>
      <c r="T1696" s="108" t="e">
        <f t="shared" si="265"/>
        <v>#N/A</v>
      </c>
      <c r="U1696" s="110" t="e">
        <f t="shared" si="266"/>
        <v>#N/A</v>
      </c>
      <c r="V1696" t="e">
        <f t="shared" si="267"/>
        <v>#N/A</v>
      </c>
      <c r="W1696" t="str">
        <f t="shared" si="268"/>
        <v/>
      </c>
      <c r="X1696" s="24" t="str">
        <f>IFERROR(VLOOKUP(W1696,HOSPITAIS_COM_DIVIDAS!A:E,5,FALSE),"")</f>
        <v/>
      </c>
    </row>
    <row r="1697" spans="1:24" x14ac:dyDescent="0.25">
      <c r="A1697" s="52" t="str">
        <f>IFERROR((Tabela4[[#This Row],[Status da Proposta]]),"")</f>
        <v/>
      </c>
      <c r="B1697" s="121">
        <f>IFERROR((CREDITO_FINANCEIRO!A1697),"")</f>
        <v>0</v>
      </c>
      <c r="C1697" s="120" t="str">
        <f>IFERROR((VLOOKUP(B1697,CREDITO_FINANCEIRO!A:B,2,FALSE)),"")</f>
        <v/>
      </c>
      <c r="D1697" s="94" t="str">
        <f>IFERROR((VLOOKUP(B1697,CREDITO_FINANCEIRO!A:E,5,FALSE)),"")</f>
        <v/>
      </c>
      <c r="E1697" s="95" t="str">
        <f>IFERROR((VLOOKUP(B1697,CREDITO_FINANCEIRO!A:C,3,FALSE)),"")</f>
        <v/>
      </c>
      <c r="F1697" s="120" t="str">
        <f>IFERROR((VLOOKUP(B1697,CREDITO_FINANCEIRO!A:G,4,FALSE)),"")</f>
        <v/>
      </c>
      <c r="G1697" s="120" t="e">
        <f>VLOOKUP(B1697,CREDITO_FINANCEIRO!A:G,6,FALSE)</f>
        <v>#N/A</v>
      </c>
      <c r="H1697" s="120" t="e">
        <f>VLOOKUP(B1697,CREDITO_FINANCEIRO!A:G,7,FALSE)</f>
        <v>#N/A</v>
      </c>
      <c r="I1697" s="91" t="e">
        <f>VLOOKUP(B1697,CREDITO_FINANCEIRO!A:K,10,FALSE)</f>
        <v>#N/A</v>
      </c>
      <c r="J1697" s="91" t="e">
        <f>VLOOKUP(B1697,CREDITO_FINANCEIRO!A:K,11,FALSE)</f>
        <v>#N/A</v>
      </c>
      <c r="K1697" s="91" t="e">
        <f>VLOOKUP(B1697,CREDITO_FINANCEIRO!A:L,12,FALSE)</f>
        <v>#N/A</v>
      </c>
      <c r="L1697" s="110" t="e">
        <f t="shared" si="260"/>
        <v>#N/A</v>
      </c>
      <c r="M1697" s="2" t="e">
        <f t="shared" si="261"/>
        <v>#N/A</v>
      </c>
      <c r="N1697" s="111" t="e">
        <f>VLOOKUP(Tabela4[[#This Row],[Proposta de Referência]],SIMP_CF!A:K,9,FALSE)</f>
        <v>#N/A</v>
      </c>
      <c r="O1697" s="111" t="e">
        <f>VLOOKUP(Tabela4[[#This Row],[Proposta de Referência]],SIMP_CF!A:K,8,FALSE)</f>
        <v>#N/A</v>
      </c>
      <c r="P1697" s="112" t="e">
        <f t="shared" si="262"/>
        <v>#N/A</v>
      </c>
      <c r="Q1697" s="112" t="e">
        <f t="shared" si="263"/>
        <v>#N/A</v>
      </c>
      <c r="R1697" t="e">
        <f t="shared" si="269"/>
        <v>#N/A</v>
      </c>
      <c r="S1697" s="108" t="e">
        <f t="shared" si="264"/>
        <v>#N/A</v>
      </c>
      <c r="T1697" s="108" t="e">
        <f t="shared" si="265"/>
        <v>#N/A</v>
      </c>
      <c r="U1697" s="110" t="e">
        <f t="shared" si="266"/>
        <v>#N/A</v>
      </c>
      <c r="V1697" t="e">
        <f t="shared" si="267"/>
        <v>#N/A</v>
      </c>
      <c r="W1697" t="str">
        <f t="shared" si="268"/>
        <v/>
      </c>
      <c r="X1697" s="24" t="str">
        <f>IFERROR(VLOOKUP(W1697,HOSPITAIS_COM_DIVIDAS!A:E,5,FALSE),"")</f>
        <v/>
      </c>
    </row>
    <row r="1698" spans="1:24" x14ac:dyDescent="0.25">
      <c r="A1698" s="52" t="str">
        <f>IFERROR((Tabela4[[#This Row],[Status da Proposta]]),"")</f>
        <v/>
      </c>
      <c r="B1698" s="121">
        <f>IFERROR((CREDITO_FINANCEIRO!A1698),"")</f>
        <v>0</v>
      </c>
      <c r="C1698" s="120" t="str">
        <f>IFERROR((VLOOKUP(B1698,CREDITO_FINANCEIRO!A:B,2,FALSE)),"")</f>
        <v/>
      </c>
      <c r="D1698" s="94" t="str">
        <f>IFERROR((VLOOKUP(B1698,CREDITO_FINANCEIRO!A:E,5,FALSE)),"")</f>
        <v/>
      </c>
      <c r="E1698" s="95" t="str">
        <f>IFERROR((VLOOKUP(B1698,CREDITO_FINANCEIRO!A:C,3,FALSE)),"")</f>
        <v/>
      </c>
      <c r="F1698" s="120" t="str">
        <f>IFERROR((VLOOKUP(B1698,CREDITO_FINANCEIRO!A:G,4,FALSE)),"")</f>
        <v/>
      </c>
      <c r="G1698" s="120" t="e">
        <f>VLOOKUP(B1698,CREDITO_FINANCEIRO!A:G,6,FALSE)</f>
        <v>#N/A</v>
      </c>
      <c r="H1698" s="120" t="e">
        <f>VLOOKUP(B1698,CREDITO_FINANCEIRO!A:G,7,FALSE)</f>
        <v>#N/A</v>
      </c>
      <c r="I1698" s="91" t="e">
        <f>VLOOKUP(B1698,CREDITO_FINANCEIRO!A:K,10,FALSE)</f>
        <v>#N/A</v>
      </c>
      <c r="J1698" s="91" t="e">
        <f>VLOOKUP(B1698,CREDITO_FINANCEIRO!A:K,11,FALSE)</f>
        <v>#N/A</v>
      </c>
      <c r="K1698" s="91" t="e">
        <f>VLOOKUP(B1698,CREDITO_FINANCEIRO!A:L,12,FALSE)</f>
        <v>#N/A</v>
      </c>
      <c r="L1698" s="110" t="e">
        <f t="shared" si="260"/>
        <v>#N/A</v>
      </c>
      <c r="M1698" s="2" t="e">
        <f t="shared" si="261"/>
        <v>#N/A</v>
      </c>
      <c r="N1698" s="111" t="e">
        <f>VLOOKUP(Tabela4[[#This Row],[Proposta de Referência]],SIMP_CF!A:K,9,FALSE)</f>
        <v>#N/A</v>
      </c>
      <c r="O1698" s="111" t="e">
        <f>VLOOKUP(Tabela4[[#This Row],[Proposta de Referência]],SIMP_CF!A:K,8,FALSE)</f>
        <v>#N/A</v>
      </c>
      <c r="P1698" s="112" t="e">
        <f t="shared" si="262"/>
        <v>#N/A</v>
      </c>
      <c r="Q1698" s="112" t="e">
        <f t="shared" si="263"/>
        <v>#N/A</v>
      </c>
      <c r="R1698" t="e">
        <f t="shared" si="269"/>
        <v>#N/A</v>
      </c>
      <c r="S1698" s="108" t="e">
        <f t="shared" si="264"/>
        <v>#N/A</v>
      </c>
      <c r="T1698" s="108" t="e">
        <f t="shared" si="265"/>
        <v>#N/A</v>
      </c>
      <c r="U1698" s="110" t="e">
        <f t="shared" si="266"/>
        <v>#N/A</v>
      </c>
      <c r="V1698" t="e">
        <f t="shared" si="267"/>
        <v>#N/A</v>
      </c>
      <c r="W1698" t="str">
        <f t="shared" si="268"/>
        <v/>
      </c>
      <c r="X1698" s="24" t="str">
        <f>IFERROR(VLOOKUP(W1698,HOSPITAIS_COM_DIVIDAS!A:E,5,FALSE),"")</f>
        <v/>
      </c>
    </row>
    <row r="1699" spans="1:24" x14ac:dyDescent="0.25">
      <c r="A1699" s="52" t="str">
        <f>IFERROR((Tabela4[[#This Row],[Status da Proposta]]),"")</f>
        <v/>
      </c>
      <c r="B1699" s="121">
        <f>IFERROR((CREDITO_FINANCEIRO!A1699),"")</f>
        <v>0</v>
      </c>
      <c r="C1699" s="120" t="str">
        <f>IFERROR((VLOOKUP(B1699,CREDITO_FINANCEIRO!A:B,2,FALSE)),"")</f>
        <v/>
      </c>
      <c r="D1699" s="94" t="str">
        <f>IFERROR((VLOOKUP(B1699,CREDITO_FINANCEIRO!A:E,5,FALSE)),"")</f>
        <v/>
      </c>
      <c r="E1699" s="95" t="str">
        <f>IFERROR((VLOOKUP(B1699,CREDITO_FINANCEIRO!A:C,3,FALSE)),"")</f>
        <v/>
      </c>
      <c r="F1699" s="120" t="str">
        <f>IFERROR((VLOOKUP(B1699,CREDITO_FINANCEIRO!A:G,4,FALSE)),"")</f>
        <v/>
      </c>
      <c r="G1699" s="120" t="e">
        <f>VLOOKUP(B1699,CREDITO_FINANCEIRO!A:G,6,FALSE)</f>
        <v>#N/A</v>
      </c>
      <c r="H1699" s="120" t="e">
        <f>VLOOKUP(B1699,CREDITO_FINANCEIRO!A:G,7,FALSE)</f>
        <v>#N/A</v>
      </c>
      <c r="I1699" s="91" t="e">
        <f>VLOOKUP(B1699,CREDITO_FINANCEIRO!A:K,10,FALSE)</f>
        <v>#N/A</v>
      </c>
      <c r="J1699" s="91" t="e">
        <f>VLOOKUP(B1699,CREDITO_FINANCEIRO!A:K,11,FALSE)</f>
        <v>#N/A</v>
      </c>
      <c r="K1699" s="91" t="e">
        <f>VLOOKUP(B1699,CREDITO_FINANCEIRO!A:L,12,FALSE)</f>
        <v>#N/A</v>
      </c>
      <c r="L1699" s="110" t="e">
        <f t="shared" si="260"/>
        <v>#N/A</v>
      </c>
      <c r="M1699" s="2" t="e">
        <f t="shared" si="261"/>
        <v>#N/A</v>
      </c>
      <c r="N1699" s="111" t="e">
        <f>VLOOKUP(Tabela4[[#This Row],[Proposta de Referência]],SIMP_CF!A:K,9,FALSE)</f>
        <v>#N/A</v>
      </c>
      <c r="O1699" s="111" t="e">
        <f>VLOOKUP(Tabela4[[#This Row],[Proposta de Referência]],SIMP_CF!A:K,8,FALSE)</f>
        <v>#N/A</v>
      </c>
      <c r="P1699" s="112" t="e">
        <f t="shared" si="262"/>
        <v>#N/A</v>
      </c>
      <c r="Q1699" s="112" t="e">
        <f t="shared" si="263"/>
        <v>#N/A</v>
      </c>
      <c r="R1699" t="e">
        <f t="shared" si="269"/>
        <v>#N/A</v>
      </c>
      <c r="S1699" s="108" t="e">
        <f t="shared" si="264"/>
        <v>#N/A</v>
      </c>
      <c r="T1699" s="108" t="e">
        <f t="shared" si="265"/>
        <v>#N/A</v>
      </c>
      <c r="U1699" s="110" t="e">
        <f t="shared" si="266"/>
        <v>#N/A</v>
      </c>
      <c r="V1699" t="e">
        <f t="shared" si="267"/>
        <v>#N/A</v>
      </c>
      <c r="W1699" t="str">
        <f t="shared" si="268"/>
        <v/>
      </c>
      <c r="X1699" s="24" t="str">
        <f>IFERROR(VLOOKUP(W1699,HOSPITAIS_COM_DIVIDAS!A:E,5,FALSE),"")</f>
        <v/>
      </c>
    </row>
    <row r="1700" spans="1:24" x14ac:dyDescent="0.25">
      <c r="A1700" s="52" t="str">
        <f>IFERROR((Tabela4[[#This Row],[Status da Proposta]]),"")</f>
        <v/>
      </c>
      <c r="B1700" s="121">
        <f>IFERROR((CREDITO_FINANCEIRO!A1700),"")</f>
        <v>0</v>
      </c>
      <c r="C1700" s="120" t="str">
        <f>IFERROR((VLOOKUP(B1700,CREDITO_FINANCEIRO!A:B,2,FALSE)),"")</f>
        <v/>
      </c>
      <c r="D1700" s="94" t="str">
        <f>IFERROR((VLOOKUP(B1700,CREDITO_FINANCEIRO!A:E,5,FALSE)),"")</f>
        <v/>
      </c>
      <c r="E1700" s="95" t="str">
        <f>IFERROR((VLOOKUP(B1700,CREDITO_FINANCEIRO!A:C,3,FALSE)),"")</f>
        <v/>
      </c>
      <c r="F1700" s="120" t="str">
        <f>IFERROR((VLOOKUP(B1700,CREDITO_FINANCEIRO!A:G,4,FALSE)),"")</f>
        <v/>
      </c>
      <c r="G1700" s="120" t="e">
        <f>VLOOKUP(B1700,CREDITO_FINANCEIRO!A:G,6,FALSE)</f>
        <v>#N/A</v>
      </c>
      <c r="H1700" s="120" t="e">
        <f>VLOOKUP(B1700,CREDITO_FINANCEIRO!A:G,7,FALSE)</f>
        <v>#N/A</v>
      </c>
      <c r="I1700" s="91" t="e">
        <f>VLOOKUP(B1700,CREDITO_FINANCEIRO!A:K,10,FALSE)</f>
        <v>#N/A</v>
      </c>
      <c r="J1700" s="91" t="e">
        <f>VLOOKUP(B1700,CREDITO_FINANCEIRO!A:K,11,FALSE)</f>
        <v>#N/A</v>
      </c>
      <c r="K1700" s="91" t="e">
        <f>VLOOKUP(B1700,CREDITO_FINANCEIRO!A:L,12,FALSE)</f>
        <v>#N/A</v>
      </c>
      <c r="L1700" s="110" t="e">
        <f t="shared" si="260"/>
        <v>#N/A</v>
      </c>
      <c r="M1700" s="2" t="e">
        <f t="shared" si="261"/>
        <v>#N/A</v>
      </c>
      <c r="N1700" s="111" t="e">
        <f>VLOOKUP(Tabela4[[#This Row],[Proposta de Referência]],SIMP_CF!A:K,9,FALSE)</f>
        <v>#N/A</v>
      </c>
      <c r="O1700" s="111" t="e">
        <f>VLOOKUP(Tabela4[[#This Row],[Proposta de Referência]],SIMP_CF!A:K,8,FALSE)</f>
        <v>#N/A</v>
      </c>
      <c r="P1700" s="112" t="e">
        <f t="shared" si="262"/>
        <v>#N/A</v>
      </c>
      <c r="Q1700" s="112" t="e">
        <f t="shared" si="263"/>
        <v>#N/A</v>
      </c>
      <c r="R1700" t="e">
        <f t="shared" si="269"/>
        <v>#N/A</v>
      </c>
      <c r="S1700" s="108" t="e">
        <f t="shared" si="264"/>
        <v>#N/A</v>
      </c>
      <c r="T1700" s="108" t="e">
        <f t="shared" si="265"/>
        <v>#N/A</v>
      </c>
      <c r="U1700" s="110" t="e">
        <f t="shared" si="266"/>
        <v>#N/A</v>
      </c>
      <c r="V1700" t="e">
        <f t="shared" si="267"/>
        <v>#N/A</v>
      </c>
      <c r="W1700" t="str">
        <f t="shared" si="268"/>
        <v/>
      </c>
      <c r="X1700" s="24" t="str">
        <f>IFERROR(VLOOKUP(W1700,HOSPITAIS_COM_DIVIDAS!A:E,5,FALSE),"")</f>
        <v/>
      </c>
    </row>
    <row r="1701" spans="1:24" x14ac:dyDescent="0.25">
      <c r="A1701" s="52" t="str">
        <f>IFERROR((Tabela4[[#This Row],[Status da Proposta]]),"")</f>
        <v/>
      </c>
      <c r="B1701" s="121">
        <f>IFERROR((CREDITO_FINANCEIRO!A1701),"")</f>
        <v>0</v>
      </c>
      <c r="C1701" s="120" t="str">
        <f>IFERROR((VLOOKUP(B1701,CREDITO_FINANCEIRO!A:B,2,FALSE)),"")</f>
        <v/>
      </c>
      <c r="D1701" s="94" t="str">
        <f>IFERROR((VLOOKUP(B1701,CREDITO_FINANCEIRO!A:E,5,FALSE)),"")</f>
        <v/>
      </c>
      <c r="E1701" s="95" t="str">
        <f>IFERROR((VLOOKUP(B1701,CREDITO_FINANCEIRO!A:C,3,FALSE)),"")</f>
        <v/>
      </c>
      <c r="F1701" s="120" t="str">
        <f>IFERROR((VLOOKUP(B1701,CREDITO_FINANCEIRO!A:G,4,FALSE)),"")</f>
        <v/>
      </c>
      <c r="G1701" s="120" t="e">
        <f>VLOOKUP(B1701,CREDITO_FINANCEIRO!A:G,6,FALSE)</f>
        <v>#N/A</v>
      </c>
      <c r="H1701" s="120" t="e">
        <f>VLOOKUP(B1701,CREDITO_FINANCEIRO!A:G,7,FALSE)</f>
        <v>#N/A</v>
      </c>
      <c r="I1701" s="91" t="e">
        <f>VLOOKUP(B1701,CREDITO_FINANCEIRO!A:K,10,FALSE)</f>
        <v>#N/A</v>
      </c>
      <c r="J1701" s="91" t="e">
        <f>VLOOKUP(B1701,CREDITO_FINANCEIRO!A:K,11,FALSE)</f>
        <v>#N/A</v>
      </c>
      <c r="K1701" s="91" t="e">
        <f>VLOOKUP(B1701,CREDITO_FINANCEIRO!A:L,12,FALSE)</f>
        <v>#N/A</v>
      </c>
      <c r="L1701" s="110" t="e">
        <f t="shared" si="260"/>
        <v>#N/A</v>
      </c>
      <c r="M1701" s="2" t="e">
        <f t="shared" si="261"/>
        <v>#N/A</v>
      </c>
      <c r="N1701" s="111" t="e">
        <f>VLOOKUP(Tabela4[[#This Row],[Proposta de Referência]],SIMP_CF!A:K,9,FALSE)</f>
        <v>#N/A</v>
      </c>
      <c r="O1701" s="111" t="e">
        <f>VLOOKUP(Tabela4[[#This Row],[Proposta de Referência]],SIMP_CF!A:K,8,FALSE)</f>
        <v>#N/A</v>
      </c>
      <c r="P1701" s="112" t="e">
        <f t="shared" si="262"/>
        <v>#N/A</v>
      </c>
      <c r="Q1701" s="112" t="e">
        <f t="shared" si="263"/>
        <v>#N/A</v>
      </c>
      <c r="R1701" t="e">
        <f t="shared" si="269"/>
        <v>#N/A</v>
      </c>
      <c r="S1701" s="108" t="e">
        <f t="shared" si="264"/>
        <v>#N/A</v>
      </c>
      <c r="T1701" s="108" t="e">
        <f t="shared" si="265"/>
        <v>#N/A</v>
      </c>
      <c r="U1701" s="110" t="e">
        <f t="shared" si="266"/>
        <v>#N/A</v>
      </c>
      <c r="V1701" t="e">
        <f t="shared" si="267"/>
        <v>#N/A</v>
      </c>
      <c r="W1701" t="str">
        <f t="shared" si="268"/>
        <v/>
      </c>
      <c r="X1701" s="24" t="str">
        <f>IFERROR(VLOOKUP(W1701,HOSPITAIS_COM_DIVIDAS!A:E,5,FALSE),"")</f>
        <v/>
      </c>
    </row>
    <row r="1702" spans="1:24" x14ac:dyDescent="0.25">
      <c r="A1702" s="52" t="str">
        <f>IFERROR((Tabela4[[#This Row],[Status da Proposta]]),"")</f>
        <v/>
      </c>
      <c r="B1702" s="121">
        <f>IFERROR((CREDITO_FINANCEIRO!A1702),"")</f>
        <v>0</v>
      </c>
      <c r="C1702" s="120" t="str">
        <f>IFERROR((VLOOKUP(B1702,CREDITO_FINANCEIRO!A:B,2,FALSE)),"")</f>
        <v/>
      </c>
      <c r="D1702" s="94" t="str">
        <f>IFERROR((VLOOKUP(B1702,CREDITO_FINANCEIRO!A:E,5,FALSE)),"")</f>
        <v/>
      </c>
      <c r="E1702" s="95" t="str">
        <f>IFERROR((VLOOKUP(B1702,CREDITO_FINANCEIRO!A:C,3,FALSE)),"")</f>
        <v/>
      </c>
      <c r="F1702" s="120" t="str">
        <f>IFERROR((VLOOKUP(B1702,CREDITO_FINANCEIRO!A:G,4,FALSE)),"")</f>
        <v/>
      </c>
      <c r="G1702" s="120" t="e">
        <f>VLOOKUP(B1702,CREDITO_FINANCEIRO!A:G,6,FALSE)</f>
        <v>#N/A</v>
      </c>
      <c r="H1702" s="120" t="e">
        <f>VLOOKUP(B1702,CREDITO_FINANCEIRO!A:G,7,FALSE)</f>
        <v>#N/A</v>
      </c>
      <c r="I1702" s="91" t="e">
        <f>VLOOKUP(B1702,CREDITO_FINANCEIRO!A:K,10,FALSE)</f>
        <v>#N/A</v>
      </c>
      <c r="J1702" s="91" t="e">
        <f>VLOOKUP(B1702,CREDITO_FINANCEIRO!A:K,11,FALSE)</f>
        <v>#N/A</v>
      </c>
      <c r="K1702" s="91" t="e">
        <f>VLOOKUP(B1702,CREDITO_FINANCEIRO!A:L,12,FALSE)</f>
        <v>#N/A</v>
      </c>
      <c r="L1702" s="110" t="e">
        <f t="shared" si="260"/>
        <v>#N/A</v>
      </c>
      <c r="M1702" s="2" t="e">
        <f t="shared" si="261"/>
        <v>#N/A</v>
      </c>
      <c r="N1702" s="111" t="e">
        <f>VLOOKUP(Tabela4[[#This Row],[Proposta de Referência]],SIMP_CF!A:K,9,FALSE)</f>
        <v>#N/A</v>
      </c>
      <c r="O1702" s="111" t="e">
        <f>VLOOKUP(Tabela4[[#This Row],[Proposta de Referência]],SIMP_CF!A:K,8,FALSE)</f>
        <v>#N/A</v>
      </c>
      <c r="P1702" s="112" t="e">
        <f t="shared" si="262"/>
        <v>#N/A</v>
      </c>
      <c r="Q1702" s="112" t="e">
        <f t="shared" si="263"/>
        <v>#N/A</v>
      </c>
      <c r="R1702" t="e">
        <f t="shared" si="269"/>
        <v>#N/A</v>
      </c>
      <c r="S1702" s="108" t="e">
        <f t="shared" si="264"/>
        <v>#N/A</v>
      </c>
      <c r="T1702" s="108" t="e">
        <f t="shared" si="265"/>
        <v>#N/A</v>
      </c>
      <c r="U1702" s="110" t="e">
        <f t="shared" si="266"/>
        <v>#N/A</v>
      </c>
      <c r="V1702" t="e">
        <f t="shared" si="267"/>
        <v>#N/A</v>
      </c>
      <c r="W1702" t="str">
        <f t="shared" si="268"/>
        <v/>
      </c>
      <c r="X1702" s="24" t="str">
        <f>IFERROR(VLOOKUP(W1702,HOSPITAIS_COM_DIVIDAS!A:E,5,FALSE),"")</f>
        <v/>
      </c>
    </row>
    <row r="1703" spans="1:24" x14ac:dyDescent="0.25">
      <c r="A1703" s="52" t="str">
        <f>IFERROR((Tabela4[[#This Row],[Status da Proposta]]),"")</f>
        <v/>
      </c>
      <c r="B1703" s="121">
        <f>IFERROR((CREDITO_FINANCEIRO!A1703),"")</f>
        <v>0</v>
      </c>
      <c r="C1703" s="120" t="str">
        <f>IFERROR((VLOOKUP(B1703,CREDITO_FINANCEIRO!A:B,2,FALSE)),"")</f>
        <v/>
      </c>
      <c r="D1703" s="94" t="str">
        <f>IFERROR((VLOOKUP(B1703,CREDITO_FINANCEIRO!A:E,5,FALSE)),"")</f>
        <v/>
      </c>
      <c r="E1703" s="95" t="str">
        <f>IFERROR((VLOOKUP(B1703,CREDITO_FINANCEIRO!A:C,3,FALSE)),"")</f>
        <v/>
      </c>
      <c r="F1703" s="120" t="str">
        <f>IFERROR((VLOOKUP(B1703,CREDITO_FINANCEIRO!A:G,4,FALSE)),"")</f>
        <v/>
      </c>
      <c r="G1703" s="120" t="e">
        <f>VLOOKUP(B1703,CREDITO_FINANCEIRO!A:G,6,FALSE)</f>
        <v>#N/A</v>
      </c>
      <c r="H1703" s="120" t="e">
        <f>VLOOKUP(B1703,CREDITO_FINANCEIRO!A:G,7,FALSE)</f>
        <v>#N/A</v>
      </c>
      <c r="I1703" s="91" t="e">
        <f>VLOOKUP(B1703,CREDITO_FINANCEIRO!A:K,10,FALSE)</f>
        <v>#N/A</v>
      </c>
      <c r="J1703" s="91" t="e">
        <f>VLOOKUP(B1703,CREDITO_FINANCEIRO!A:K,11,FALSE)</f>
        <v>#N/A</v>
      </c>
      <c r="K1703" s="91" t="e">
        <f>VLOOKUP(B1703,CREDITO_FINANCEIRO!A:L,12,FALSE)</f>
        <v>#N/A</v>
      </c>
      <c r="L1703" s="110" t="e">
        <f t="shared" si="260"/>
        <v>#N/A</v>
      </c>
      <c r="M1703" s="2" t="e">
        <f t="shared" si="261"/>
        <v>#N/A</v>
      </c>
      <c r="N1703" s="111" t="e">
        <f>VLOOKUP(Tabela4[[#This Row],[Proposta de Referência]],SIMP_CF!A:K,9,FALSE)</f>
        <v>#N/A</v>
      </c>
      <c r="O1703" s="111" t="e">
        <f>VLOOKUP(Tabela4[[#This Row],[Proposta de Referência]],SIMP_CF!A:K,8,FALSE)</f>
        <v>#N/A</v>
      </c>
      <c r="P1703" s="112" t="e">
        <f t="shared" si="262"/>
        <v>#N/A</v>
      </c>
      <c r="Q1703" s="112" t="e">
        <f t="shared" si="263"/>
        <v>#N/A</v>
      </c>
      <c r="R1703" t="e">
        <f t="shared" si="269"/>
        <v>#N/A</v>
      </c>
      <c r="S1703" s="108" t="e">
        <f t="shared" si="264"/>
        <v>#N/A</v>
      </c>
      <c r="T1703" s="108" t="e">
        <f t="shared" si="265"/>
        <v>#N/A</v>
      </c>
      <c r="U1703" s="110" t="e">
        <f t="shared" si="266"/>
        <v>#N/A</v>
      </c>
      <c r="V1703" t="e">
        <f t="shared" si="267"/>
        <v>#N/A</v>
      </c>
      <c r="W1703" t="str">
        <f t="shared" si="268"/>
        <v/>
      </c>
      <c r="X1703" s="24" t="str">
        <f>IFERROR(VLOOKUP(W1703,HOSPITAIS_COM_DIVIDAS!A:E,5,FALSE),"")</f>
        <v/>
      </c>
    </row>
    <row r="1704" spans="1:24" x14ac:dyDescent="0.25">
      <c r="A1704" s="52" t="str">
        <f>IFERROR((Tabela4[[#This Row],[Status da Proposta]]),"")</f>
        <v/>
      </c>
      <c r="B1704" s="121">
        <f>IFERROR((CREDITO_FINANCEIRO!A1704),"")</f>
        <v>0</v>
      </c>
      <c r="C1704" s="120" t="str">
        <f>IFERROR((VLOOKUP(B1704,CREDITO_FINANCEIRO!A:B,2,FALSE)),"")</f>
        <v/>
      </c>
      <c r="D1704" s="94" t="str">
        <f>IFERROR((VLOOKUP(B1704,CREDITO_FINANCEIRO!A:E,5,FALSE)),"")</f>
        <v/>
      </c>
      <c r="E1704" s="95" t="str">
        <f>IFERROR((VLOOKUP(B1704,CREDITO_FINANCEIRO!A:C,3,FALSE)),"")</f>
        <v/>
      </c>
      <c r="F1704" s="120" t="str">
        <f>IFERROR((VLOOKUP(B1704,CREDITO_FINANCEIRO!A:G,4,FALSE)),"")</f>
        <v/>
      </c>
      <c r="G1704" s="120" t="e">
        <f>VLOOKUP(B1704,CREDITO_FINANCEIRO!A:G,6,FALSE)</f>
        <v>#N/A</v>
      </c>
      <c r="H1704" s="120" t="e">
        <f>VLOOKUP(B1704,CREDITO_FINANCEIRO!A:G,7,FALSE)</f>
        <v>#N/A</v>
      </c>
      <c r="I1704" s="91" t="e">
        <f>VLOOKUP(B1704,CREDITO_FINANCEIRO!A:K,10,FALSE)</f>
        <v>#N/A</v>
      </c>
      <c r="J1704" s="91" t="e">
        <f>VLOOKUP(B1704,CREDITO_FINANCEIRO!A:K,11,FALSE)</f>
        <v>#N/A</v>
      </c>
      <c r="K1704" s="91" t="e">
        <f>VLOOKUP(B1704,CREDITO_FINANCEIRO!A:L,12,FALSE)</f>
        <v>#N/A</v>
      </c>
      <c r="L1704" s="110" t="e">
        <f t="shared" si="260"/>
        <v>#N/A</v>
      </c>
      <c r="M1704" s="2" t="e">
        <f t="shared" si="261"/>
        <v>#N/A</v>
      </c>
      <c r="N1704" s="111" t="e">
        <f>VLOOKUP(Tabela4[[#This Row],[Proposta de Referência]],SIMP_CF!A:K,9,FALSE)</f>
        <v>#N/A</v>
      </c>
      <c r="O1704" s="111" t="e">
        <f>VLOOKUP(Tabela4[[#This Row],[Proposta de Referência]],SIMP_CF!A:K,8,FALSE)</f>
        <v>#N/A</v>
      </c>
      <c r="P1704" s="112" t="e">
        <f t="shared" si="262"/>
        <v>#N/A</v>
      </c>
      <c r="Q1704" s="112" t="e">
        <f t="shared" si="263"/>
        <v>#N/A</v>
      </c>
      <c r="R1704" t="e">
        <f t="shared" si="269"/>
        <v>#N/A</v>
      </c>
      <c r="S1704" s="108" t="e">
        <f t="shared" si="264"/>
        <v>#N/A</v>
      </c>
      <c r="T1704" s="108" t="e">
        <f t="shared" si="265"/>
        <v>#N/A</v>
      </c>
      <c r="U1704" s="110" t="e">
        <f t="shared" si="266"/>
        <v>#N/A</v>
      </c>
      <c r="V1704" t="e">
        <f t="shared" si="267"/>
        <v>#N/A</v>
      </c>
      <c r="W1704" t="str">
        <f t="shared" si="268"/>
        <v/>
      </c>
      <c r="X1704" s="24" t="str">
        <f>IFERROR(VLOOKUP(W1704,HOSPITAIS_COM_DIVIDAS!A:E,5,FALSE),"")</f>
        <v/>
      </c>
    </row>
    <row r="1705" spans="1:24" x14ac:dyDescent="0.25">
      <c r="A1705" s="52" t="str">
        <f>IFERROR((Tabela4[[#This Row],[Status da Proposta]]),"")</f>
        <v/>
      </c>
      <c r="B1705" s="121">
        <f>IFERROR((CREDITO_FINANCEIRO!A1705),"")</f>
        <v>0</v>
      </c>
      <c r="C1705" s="120" t="str">
        <f>IFERROR((VLOOKUP(B1705,CREDITO_FINANCEIRO!A:B,2,FALSE)),"")</f>
        <v/>
      </c>
      <c r="D1705" s="94" t="str">
        <f>IFERROR((VLOOKUP(B1705,CREDITO_FINANCEIRO!A:E,5,FALSE)),"")</f>
        <v/>
      </c>
      <c r="E1705" s="95" t="str">
        <f>IFERROR((VLOOKUP(B1705,CREDITO_FINANCEIRO!A:C,3,FALSE)),"")</f>
        <v/>
      </c>
      <c r="F1705" s="120" t="str">
        <f>IFERROR((VLOOKUP(B1705,CREDITO_FINANCEIRO!A:G,4,FALSE)),"")</f>
        <v/>
      </c>
      <c r="G1705" s="120" t="e">
        <f>VLOOKUP(B1705,CREDITO_FINANCEIRO!A:G,6,FALSE)</f>
        <v>#N/A</v>
      </c>
      <c r="H1705" s="120" t="e">
        <f>VLOOKUP(B1705,CREDITO_FINANCEIRO!A:G,7,FALSE)</f>
        <v>#N/A</v>
      </c>
      <c r="I1705" s="91" t="e">
        <f>VLOOKUP(B1705,CREDITO_FINANCEIRO!A:K,10,FALSE)</f>
        <v>#N/A</v>
      </c>
      <c r="J1705" s="91" t="e">
        <f>VLOOKUP(B1705,CREDITO_FINANCEIRO!A:K,11,FALSE)</f>
        <v>#N/A</v>
      </c>
      <c r="K1705" s="91" t="e">
        <f>VLOOKUP(B1705,CREDITO_FINANCEIRO!A:L,12,FALSE)</f>
        <v>#N/A</v>
      </c>
      <c r="L1705" s="110" t="e">
        <f t="shared" si="260"/>
        <v>#N/A</v>
      </c>
      <c r="M1705" s="2" t="e">
        <f t="shared" si="261"/>
        <v>#N/A</v>
      </c>
      <c r="N1705" s="111" t="e">
        <f>VLOOKUP(Tabela4[[#This Row],[Proposta de Referência]],SIMP_CF!A:K,9,FALSE)</f>
        <v>#N/A</v>
      </c>
      <c r="O1705" s="111" t="e">
        <f>VLOOKUP(Tabela4[[#This Row],[Proposta de Referência]],SIMP_CF!A:K,8,FALSE)</f>
        <v>#N/A</v>
      </c>
      <c r="P1705" s="112" t="e">
        <f t="shared" si="262"/>
        <v>#N/A</v>
      </c>
      <c r="Q1705" s="112" t="e">
        <f t="shared" si="263"/>
        <v>#N/A</v>
      </c>
      <c r="R1705" t="e">
        <f t="shared" si="269"/>
        <v>#N/A</v>
      </c>
      <c r="S1705" s="108" t="e">
        <f t="shared" si="264"/>
        <v>#N/A</v>
      </c>
      <c r="T1705" s="108" t="e">
        <f t="shared" si="265"/>
        <v>#N/A</v>
      </c>
      <c r="U1705" s="110" t="e">
        <f t="shared" si="266"/>
        <v>#N/A</v>
      </c>
      <c r="V1705" t="e">
        <f t="shared" si="267"/>
        <v>#N/A</v>
      </c>
      <c r="W1705" t="str">
        <f t="shared" si="268"/>
        <v/>
      </c>
      <c r="X1705" s="24" t="str">
        <f>IFERROR(VLOOKUP(W1705,HOSPITAIS_COM_DIVIDAS!A:E,5,FALSE),"")</f>
        <v/>
      </c>
    </row>
    <row r="1706" spans="1:24" x14ac:dyDescent="0.25">
      <c r="A1706" s="52" t="str">
        <f>IFERROR((Tabela4[[#This Row],[Status da Proposta]]),"")</f>
        <v/>
      </c>
      <c r="B1706" s="121">
        <f>IFERROR((CREDITO_FINANCEIRO!A1706),"")</f>
        <v>0</v>
      </c>
      <c r="C1706" s="120" t="str">
        <f>IFERROR((VLOOKUP(B1706,CREDITO_FINANCEIRO!A:B,2,FALSE)),"")</f>
        <v/>
      </c>
      <c r="D1706" s="94" t="str">
        <f>IFERROR((VLOOKUP(B1706,CREDITO_FINANCEIRO!A:E,5,FALSE)),"")</f>
        <v/>
      </c>
      <c r="E1706" s="95" t="str">
        <f>IFERROR((VLOOKUP(B1706,CREDITO_FINANCEIRO!A:C,3,FALSE)),"")</f>
        <v/>
      </c>
      <c r="F1706" s="120" t="str">
        <f>IFERROR((VLOOKUP(B1706,CREDITO_FINANCEIRO!A:G,4,FALSE)),"")</f>
        <v/>
      </c>
      <c r="G1706" s="120" t="e">
        <f>VLOOKUP(B1706,CREDITO_FINANCEIRO!A:G,6,FALSE)</f>
        <v>#N/A</v>
      </c>
      <c r="H1706" s="120" t="e">
        <f>VLOOKUP(B1706,CREDITO_FINANCEIRO!A:G,7,FALSE)</f>
        <v>#N/A</v>
      </c>
      <c r="I1706" s="91" t="e">
        <f>VLOOKUP(B1706,CREDITO_FINANCEIRO!A:K,10,FALSE)</f>
        <v>#N/A</v>
      </c>
      <c r="J1706" s="91" t="e">
        <f>VLOOKUP(B1706,CREDITO_FINANCEIRO!A:K,11,FALSE)</f>
        <v>#N/A</v>
      </c>
      <c r="K1706" s="91" t="e">
        <f>VLOOKUP(B1706,CREDITO_FINANCEIRO!A:L,12,FALSE)</f>
        <v>#N/A</v>
      </c>
      <c r="L1706" s="110" t="e">
        <f t="shared" si="260"/>
        <v>#N/A</v>
      </c>
      <c r="M1706" s="2" t="e">
        <f t="shared" si="261"/>
        <v>#N/A</v>
      </c>
      <c r="N1706" s="111" t="e">
        <f>VLOOKUP(Tabela4[[#This Row],[Proposta de Referência]],SIMP_CF!A:K,9,FALSE)</f>
        <v>#N/A</v>
      </c>
      <c r="O1706" s="111" t="e">
        <f>VLOOKUP(Tabela4[[#This Row],[Proposta de Referência]],SIMP_CF!A:K,8,FALSE)</f>
        <v>#N/A</v>
      </c>
      <c r="P1706" s="112" t="e">
        <f t="shared" si="262"/>
        <v>#N/A</v>
      </c>
      <c r="Q1706" s="112" t="e">
        <f t="shared" si="263"/>
        <v>#N/A</v>
      </c>
      <c r="R1706" t="e">
        <f t="shared" si="269"/>
        <v>#N/A</v>
      </c>
      <c r="S1706" s="108" t="e">
        <f t="shared" si="264"/>
        <v>#N/A</v>
      </c>
      <c r="T1706" s="108" t="e">
        <f t="shared" si="265"/>
        <v>#N/A</v>
      </c>
      <c r="U1706" s="110" t="e">
        <f t="shared" si="266"/>
        <v>#N/A</v>
      </c>
      <c r="V1706" t="e">
        <f t="shared" si="267"/>
        <v>#N/A</v>
      </c>
      <c r="W1706" t="str">
        <f t="shared" si="268"/>
        <v/>
      </c>
      <c r="X1706" s="24" t="str">
        <f>IFERROR(VLOOKUP(W1706,HOSPITAIS_COM_DIVIDAS!A:E,5,FALSE),"")</f>
        <v/>
      </c>
    </row>
    <row r="1707" spans="1:24" x14ac:dyDescent="0.25">
      <c r="A1707" s="52" t="str">
        <f>IFERROR((Tabela4[[#This Row],[Status da Proposta]]),"")</f>
        <v/>
      </c>
      <c r="B1707" s="121">
        <f>IFERROR((CREDITO_FINANCEIRO!A1707),"")</f>
        <v>0</v>
      </c>
      <c r="C1707" s="120" t="str">
        <f>IFERROR((VLOOKUP(B1707,CREDITO_FINANCEIRO!A:B,2,FALSE)),"")</f>
        <v/>
      </c>
      <c r="D1707" s="94" t="str">
        <f>IFERROR((VLOOKUP(B1707,CREDITO_FINANCEIRO!A:E,5,FALSE)),"")</f>
        <v/>
      </c>
      <c r="E1707" s="95" t="str">
        <f>IFERROR((VLOOKUP(B1707,CREDITO_FINANCEIRO!A:C,3,FALSE)),"")</f>
        <v/>
      </c>
      <c r="F1707" s="120" t="str">
        <f>IFERROR((VLOOKUP(B1707,CREDITO_FINANCEIRO!A:G,4,FALSE)),"")</f>
        <v/>
      </c>
      <c r="G1707" s="120" t="e">
        <f>VLOOKUP(B1707,CREDITO_FINANCEIRO!A:G,6,FALSE)</f>
        <v>#N/A</v>
      </c>
      <c r="H1707" s="120" t="e">
        <f>VLOOKUP(B1707,CREDITO_FINANCEIRO!A:G,7,FALSE)</f>
        <v>#N/A</v>
      </c>
      <c r="I1707" s="91" t="e">
        <f>VLOOKUP(B1707,CREDITO_FINANCEIRO!A:K,10,FALSE)</f>
        <v>#N/A</v>
      </c>
      <c r="J1707" s="91" t="e">
        <f>VLOOKUP(B1707,CREDITO_FINANCEIRO!A:K,11,FALSE)</f>
        <v>#N/A</v>
      </c>
      <c r="K1707" s="91" t="e">
        <f>VLOOKUP(B1707,CREDITO_FINANCEIRO!A:L,12,FALSE)</f>
        <v>#N/A</v>
      </c>
      <c r="L1707" s="110" t="e">
        <f t="shared" si="260"/>
        <v>#N/A</v>
      </c>
      <c r="M1707" s="2" t="e">
        <f t="shared" si="261"/>
        <v>#N/A</v>
      </c>
      <c r="N1707" s="111" t="e">
        <f>VLOOKUP(Tabela4[[#This Row],[Proposta de Referência]],SIMP_CF!A:K,9,FALSE)</f>
        <v>#N/A</v>
      </c>
      <c r="O1707" s="111" t="e">
        <f>VLOOKUP(Tabela4[[#This Row],[Proposta de Referência]],SIMP_CF!A:K,8,FALSE)</f>
        <v>#N/A</v>
      </c>
      <c r="P1707" s="112" t="e">
        <f t="shared" si="262"/>
        <v>#N/A</v>
      </c>
      <c r="Q1707" s="112" t="e">
        <f t="shared" si="263"/>
        <v>#N/A</v>
      </c>
      <c r="R1707" t="e">
        <f t="shared" si="269"/>
        <v>#N/A</v>
      </c>
      <c r="S1707" s="108" t="e">
        <f t="shared" si="264"/>
        <v>#N/A</v>
      </c>
      <c r="T1707" s="108" t="e">
        <f t="shared" si="265"/>
        <v>#N/A</v>
      </c>
      <c r="U1707" s="110" t="e">
        <f t="shared" si="266"/>
        <v>#N/A</v>
      </c>
      <c r="V1707" t="e">
        <f t="shared" si="267"/>
        <v>#N/A</v>
      </c>
      <c r="W1707" t="str">
        <f t="shared" si="268"/>
        <v/>
      </c>
      <c r="X1707" s="24" t="str">
        <f>IFERROR(VLOOKUP(W1707,HOSPITAIS_COM_DIVIDAS!A:E,5,FALSE),"")</f>
        <v/>
      </c>
    </row>
    <row r="1708" spans="1:24" x14ac:dyDescent="0.25">
      <c r="A1708" s="52" t="str">
        <f>IFERROR((Tabela4[[#This Row],[Status da Proposta]]),"")</f>
        <v/>
      </c>
      <c r="B1708" s="121">
        <f>IFERROR((CREDITO_FINANCEIRO!A1708),"")</f>
        <v>0</v>
      </c>
      <c r="C1708" s="120" t="str">
        <f>IFERROR((VLOOKUP(B1708,CREDITO_FINANCEIRO!A:B,2,FALSE)),"")</f>
        <v/>
      </c>
      <c r="D1708" s="94" t="str">
        <f>IFERROR((VLOOKUP(B1708,CREDITO_FINANCEIRO!A:E,5,FALSE)),"")</f>
        <v/>
      </c>
      <c r="E1708" s="95" t="str">
        <f>IFERROR((VLOOKUP(B1708,CREDITO_FINANCEIRO!A:C,3,FALSE)),"")</f>
        <v/>
      </c>
      <c r="F1708" s="120" t="str">
        <f>IFERROR((VLOOKUP(B1708,CREDITO_FINANCEIRO!A:G,4,FALSE)),"")</f>
        <v/>
      </c>
      <c r="G1708" s="120" t="e">
        <f>VLOOKUP(B1708,CREDITO_FINANCEIRO!A:G,6,FALSE)</f>
        <v>#N/A</v>
      </c>
      <c r="H1708" s="120" t="e">
        <f>VLOOKUP(B1708,CREDITO_FINANCEIRO!A:G,7,FALSE)</f>
        <v>#N/A</v>
      </c>
      <c r="I1708" s="91" t="e">
        <f>VLOOKUP(B1708,CREDITO_FINANCEIRO!A:K,10,FALSE)</f>
        <v>#N/A</v>
      </c>
      <c r="J1708" s="91" t="e">
        <f>VLOOKUP(B1708,CREDITO_FINANCEIRO!A:K,11,FALSE)</f>
        <v>#N/A</v>
      </c>
      <c r="K1708" s="91" t="e">
        <f>VLOOKUP(B1708,CREDITO_FINANCEIRO!A:L,12,FALSE)</f>
        <v>#N/A</v>
      </c>
      <c r="L1708" s="110" t="e">
        <f t="shared" si="260"/>
        <v>#N/A</v>
      </c>
      <c r="M1708" s="2" t="e">
        <f t="shared" si="261"/>
        <v>#N/A</v>
      </c>
      <c r="N1708" s="111" t="e">
        <f>VLOOKUP(Tabela4[[#This Row],[Proposta de Referência]],SIMP_CF!A:K,9,FALSE)</f>
        <v>#N/A</v>
      </c>
      <c r="O1708" s="111" t="e">
        <f>VLOOKUP(Tabela4[[#This Row],[Proposta de Referência]],SIMP_CF!A:K,8,FALSE)</f>
        <v>#N/A</v>
      </c>
      <c r="P1708" s="112" t="e">
        <f t="shared" si="262"/>
        <v>#N/A</v>
      </c>
      <c r="Q1708" s="112" t="e">
        <f t="shared" si="263"/>
        <v>#N/A</v>
      </c>
      <c r="R1708" t="e">
        <f t="shared" si="269"/>
        <v>#N/A</v>
      </c>
      <c r="S1708" s="108" t="e">
        <f t="shared" si="264"/>
        <v>#N/A</v>
      </c>
      <c r="T1708" s="108" t="e">
        <f t="shared" si="265"/>
        <v>#N/A</v>
      </c>
      <c r="U1708" s="110" t="e">
        <f t="shared" si="266"/>
        <v>#N/A</v>
      </c>
      <c r="V1708" t="e">
        <f t="shared" si="267"/>
        <v>#N/A</v>
      </c>
      <c r="W1708" t="str">
        <f t="shared" si="268"/>
        <v/>
      </c>
      <c r="X1708" s="24" t="str">
        <f>IFERROR(VLOOKUP(W1708,HOSPITAIS_COM_DIVIDAS!A:E,5,FALSE),"")</f>
        <v/>
      </c>
    </row>
    <row r="1709" spans="1:24" x14ac:dyDescent="0.25">
      <c r="A1709" s="52" t="str">
        <f>IFERROR((Tabela4[[#This Row],[Status da Proposta]]),"")</f>
        <v/>
      </c>
      <c r="B1709" s="121">
        <f>IFERROR((CREDITO_FINANCEIRO!A1709),"")</f>
        <v>0</v>
      </c>
      <c r="C1709" s="120" t="str">
        <f>IFERROR((VLOOKUP(B1709,CREDITO_FINANCEIRO!A:B,2,FALSE)),"")</f>
        <v/>
      </c>
      <c r="D1709" s="94" t="str">
        <f>IFERROR((VLOOKUP(B1709,CREDITO_FINANCEIRO!A:E,5,FALSE)),"")</f>
        <v/>
      </c>
      <c r="E1709" s="95" t="str">
        <f>IFERROR((VLOOKUP(B1709,CREDITO_FINANCEIRO!A:C,3,FALSE)),"")</f>
        <v/>
      </c>
      <c r="F1709" s="120" t="str">
        <f>IFERROR((VLOOKUP(B1709,CREDITO_FINANCEIRO!A:G,4,FALSE)),"")</f>
        <v/>
      </c>
      <c r="G1709" s="120" t="e">
        <f>VLOOKUP(B1709,CREDITO_FINANCEIRO!A:G,6,FALSE)</f>
        <v>#N/A</v>
      </c>
      <c r="H1709" s="120" t="e">
        <f>VLOOKUP(B1709,CREDITO_FINANCEIRO!A:G,7,FALSE)</f>
        <v>#N/A</v>
      </c>
      <c r="I1709" s="91" t="e">
        <f>VLOOKUP(B1709,CREDITO_FINANCEIRO!A:K,10,FALSE)</f>
        <v>#N/A</v>
      </c>
      <c r="J1709" s="91" t="e">
        <f>VLOOKUP(B1709,CREDITO_FINANCEIRO!A:K,11,FALSE)</f>
        <v>#N/A</v>
      </c>
      <c r="K1709" s="91" t="e">
        <f>VLOOKUP(B1709,CREDITO_FINANCEIRO!A:L,12,FALSE)</f>
        <v>#N/A</v>
      </c>
      <c r="L1709" s="110" t="e">
        <f t="shared" si="260"/>
        <v>#N/A</v>
      </c>
      <c r="M1709" s="2" t="e">
        <f t="shared" si="261"/>
        <v>#N/A</v>
      </c>
      <c r="N1709" s="111" t="e">
        <f>VLOOKUP(Tabela4[[#This Row],[Proposta de Referência]],SIMP_CF!A:K,9,FALSE)</f>
        <v>#N/A</v>
      </c>
      <c r="O1709" s="111" t="e">
        <f>VLOOKUP(Tabela4[[#This Row],[Proposta de Referência]],SIMP_CF!A:K,8,FALSE)</f>
        <v>#N/A</v>
      </c>
      <c r="P1709" s="112" t="e">
        <f t="shared" si="262"/>
        <v>#N/A</v>
      </c>
      <c r="Q1709" s="112" t="e">
        <f t="shared" si="263"/>
        <v>#N/A</v>
      </c>
      <c r="R1709" t="e">
        <f t="shared" si="269"/>
        <v>#N/A</v>
      </c>
      <c r="S1709" s="108" t="e">
        <f t="shared" si="264"/>
        <v>#N/A</v>
      </c>
      <c r="T1709" s="108" t="e">
        <f t="shared" si="265"/>
        <v>#N/A</v>
      </c>
      <c r="U1709" s="110" t="e">
        <f t="shared" si="266"/>
        <v>#N/A</v>
      </c>
      <c r="V1709" t="e">
        <f t="shared" si="267"/>
        <v>#N/A</v>
      </c>
      <c r="W1709" t="str">
        <f t="shared" si="268"/>
        <v/>
      </c>
      <c r="X1709" s="24" t="str">
        <f>IFERROR(VLOOKUP(W1709,HOSPITAIS_COM_DIVIDAS!A:E,5,FALSE),"")</f>
        <v/>
      </c>
    </row>
    <row r="1710" spans="1:24" x14ac:dyDescent="0.25">
      <c r="A1710" s="52" t="str">
        <f>IFERROR((Tabela4[[#This Row],[Status da Proposta]]),"")</f>
        <v/>
      </c>
      <c r="B1710" s="121">
        <f>IFERROR((CREDITO_FINANCEIRO!A1710),"")</f>
        <v>0</v>
      </c>
      <c r="C1710" s="120" t="str">
        <f>IFERROR((VLOOKUP(B1710,CREDITO_FINANCEIRO!A:B,2,FALSE)),"")</f>
        <v/>
      </c>
      <c r="D1710" s="94" t="str">
        <f>IFERROR((VLOOKUP(B1710,CREDITO_FINANCEIRO!A:E,5,FALSE)),"")</f>
        <v/>
      </c>
      <c r="E1710" s="95" t="str">
        <f>IFERROR((VLOOKUP(B1710,CREDITO_FINANCEIRO!A:C,3,FALSE)),"")</f>
        <v/>
      </c>
      <c r="F1710" s="120" t="str">
        <f>IFERROR((VLOOKUP(B1710,CREDITO_FINANCEIRO!A:G,4,FALSE)),"")</f>
        <v/>
      </c>
      <c r="G1710" s="120" t="e">
        <f>VLOOKUP(B1710,CREDITO_FINANCEIRO!A:G,6,FALSE)</f>
        <v>#N/A</v>
      </c>
      <c r="H1710" s="120" t="e">
        <f>VLOOKUP(B1710,CREDITO_FINANCEIRO!A:G,7,FALSE)</f>
        <v>#N/A</v>
      </c>
      <c r="I1710" s="91" t="e">
        <f>VLOOKUP(B1710,CREDITO_FINANCEIRO!A:K,10,FALSE)</f>
        <v>#N/A</v>
      </c>
      <c r="J1710" s="91" t="e">
        <f>VLOOKUP(B1710,CREDITO_FINANCEIRO!A:K,11,FALSE)</f>
        <v>#N/A</v>
      </c>
      <c r="K1710" s="91" t="e">
        <f>VLOOKUP(B1710,CREDITO_FINANCEIRO!A:L,12,FALSE)</f>
        <v>#N/A</v>
      </c>
      <c r="L1710" s="110" t="e">
        <f t="shared" si="260"/>
        <v>#N/A</v>
      </c>
      <c r="M1710" s="2" t="e">
        <f t="shared" si="261"/>
        <v>#N/A</v>
      </c>
      <c r="N1710" s="111" t="e">
        <f>VLOOKUP(Tabela4[[#This Row],[Proposta de Referência]],SIMP_CF!A:K,9,FALSE)</f>
        <v>#N/A</v>
      </c>
      <c r="O1710" s="111" t="e">
        <f>VLOOKUP(Tabela4[[#This Row],[Proposta de Referência]],SIMP_CF!A:K,8,FALSE)</f>
        <v>#N/A</v>
      </c>
      <c r="P1710" s="112" t="e">
        <f t="shared" si="262"/>
        <v>#N/A</v>
      </c>
      <c r="Q1710" s="112" t="e">
        <f t="shared" si="263"/>
        <v>#N/A</v>
      </c>
      <c r="R1710" t="e">
        <f t="shared" si="269"/>
        <v>#N/A</v>
      </c>
      <c r="S1710" s="108" t="e">
        <f t="shared" si="264"/>
        <v>#N/A</v>
      </c>
      <c r="T1710" s="108" t="e">
        <f t="shared" si="265"/>
        <v>#N/A</v>
      </c>
      <c r="U1710" s="110" t="e">
        <f t="shared" si="266"/>
        <v>#N/A</v>
      </c>
      <c r="V1710" t="e">
        <f t="shared" si="267"/>
        <v>#N/A</v>
      </c>
      <c r="W1710" t="str">
        <f t="shared" si="268"/>
        <v/>
      </c>
      <c r="X1710" s="24" t="str">
        <f>IFERROR(VLOOKUP(W1710,HOSPITAIS_COM_DIVIDAS!A:E,5,FALSE),"")</f>
        <v/>
      </c>
    </row>
    <row r="1711" spans="1:24" x14ac:dyDescent="0.25">
      <c r="A1711" s="52" t="str">
        <f>IFERROR((Tabela4[[#This Row],[Status da Proposta]]),"")</f>
        <v/>
      </c>
      <c r="B1711" s="121">
        <f>IFERROR((CREDITO_FINANCEIRO!A1711),"")</f>
        <v>0</v>
      </c>
      <c r="C1711" s="120" t="str">
        <f>IFERROR((VLOOKUP(B1711,CREDITO_FINANCEIRO!A:B,2,FALSE)),"")</f>
        <v/>
      </c>
      <c r="D1711" s="94" t="str">
        <f>IFERROR((VLOOKUP(B1711,CREDITO_FINANCEIRO!A:E,5,FALSE)),"")</f>
        <v/>
      </c>
      <c r="E1711" s="95" t="str">
        <f>IFERROR((VLOOKUP(B1711,CREDITO_FINANCEIRO!A:C,3,FALSE)),"")</f>
        <v/>
      </c>
      <c r="F1711" s="120" t="str">
        <f>IFERROR((VLOOKUP(B1711,CREDITO_FINANCEIRO!A:G,4,FALSE)),"")</f>
        <v/>
      </c>
      <c r="G1711" s="120" t="e">
        <f>VLOOKUP(B1711,CREDITO_FINANCEIRO!A:G,6,FALSE)</f>
        <v>#N/A</v>
      </c>
      <c r="H1711" s="120" t="e">
        <f>VLOOKUP(B1711,CREDITO_FINANCEIRO!A:G,7,FALSE)</f>
        <v>#N/A</v>
      </c>
      <c r="I1711" s="91" t="e">
        <f>VLOOKUP(B1711,CREDITO_FINANCEIRO!A:K,10,FALSE)</f>
        <v>#N/A</v>
      </c>
      <c r="J1711" s="91" t="e">
        <f>VLOOKUP(B1711,CREDITO_FINANCEIRO!A:K,11,FALSE)</f>
        <v>#N/A</v>
      </c>
      <c r="K1711" s="91" t="e">
        <f>VLOOKUP(B1711,CREDITO_FINANCEIRO!A:L,12,FALSE)</f>
        <v>#N/A</v>
      </c>
      <c r="L1711" s="110" t="e">
        <f t="shared" si="260"/>
        <v>#N/A</v>
      </c>
      <c r="M1711" s="2" t="e">
        <f t="shared" si="261"/>
        <v>#N/A</v>
      </c>
      <c r="N1711" s="111" t="e">
        <f>VLOOKUP(Tabela4[[#This Row],[Proposta de Referência]],SIMP_CF!A:K,9,FALSE)</f>
        <v>#N/A</v>
      </c>
      <c r="O1711" s="111" t="e">
        <f>VLOOKUP(Tabela4[[#This Row],[Proposta de Referência]],SIMP_CF!A:K,8,FALSE)</f>
        <v>#N/A</v>
      </c>
      <c r="P1711" s="112" t="e">
        <f t="shared" si="262"/>
        <v>#N/A</v>
      </c>
      <c r="Q1711" s="112" t="e">
        <f t="shared" si="263"/>
        <v>#N/A</v>
      </c>
      <c r="R1711" t="e">
        <f t="shared" si="269"/>
        <v>#N/A</v>
      </c>
      <c r="S1711" s="108" t="e">
        <f t="shared" si="264"/>
        <v>#N/A</v>
      </c>
      <c r="T1711" s="108" t="e">
        <f t="shared" si="265"/>
        <v>#N/A</v>
      </c>
      <c r="U1711" s="110" t="e">
        <f t="shared" si="266"/>
        <v>#N/A</v>
      </c>
      <c r="V1711" t="e">
        <f t="shared" si="267"/>
        <v>#N/A</v>
      </c>
      <c r="W1711" t="str">
        <f t="shared" si="268"/>
        <v/>
      </c>
      <c r="X1711" s="24" t="str">
        <f>IFERROR(VLOOKUP(W1711,HOSPITAIS_COM_DIVIDAS!A:E,5,FALSE),"")</f>
        <v/>
      </c>
    </row>
    <row r="1712" spans="1:24" x14ac:dyDescent="0.25">
      <c r="A1712" s="52" t="str">
        <f>IFERROR((Tabela4[[#This Row],[Status da Proposta]]),"")</f>
        <v/>
      </c>
      <c r="B1712" s="121">
        <f>IFERROR((CREDITO_FINANCEIRO!A1712),"")</f>
        <v>0</v>
      </c>
      <c r="C1712" s="120" t="str">
        <f>IFERROR((VLOOKUP(B1712,CREDITO_FINANCEIRO!A:B,2,FALSE)),"")</f>
        <v/>
      </c>
      <c r="D1712" s="94" t="str">
        <f>IFERROR((VLOOKUP(B1712,CREDITO_FINANCEIRO!A:E,5,FALSE)),"")</f>
        <v/>
      </c>
      <c r="E1712" s="95" t="str">
        <f>IFERROR((VLOOKUP(B1712,CREDITO_FINANCEIRO!A:C,3,FALSE)),"")</f>
        <v/>
      </c>
      <c r="F1712" s="120" t="str">
        <f>IFERROR((VLOOKUP(B1712,CREDITO_FINANCEIRO!A:G,4,FALSE)),"")</f>
        <v/>
      </c>
      <c r="G1712" s="120" t="e">
        <f>VLOOKUP(B1712,CREDITO_FINANCEIRO!A:G,6,FALSE)</f>
        <v>#N/A</v>
      </c>
      <c r="H1712" s="120" t="e">
        <f>VLOOKUP(B1712,CREDITO_FINANCEIRO!A:G,7,FALSE)</f>
        <v>#N/A</v>
      </c>
      <c r="I1712" s="91" t="e">
        <f>VLOOKUP(B1712,CREDITO_FINANCEIRO!A:K,10,FALSE)</f>
        <v>#N/A</v>
      </c>
      <c r="J1712" s="91" t="e">
        <f>VLOOKUP(B1712,CREDITO_FINANCEIRO!A:K,11,FALSE)</f>
        <v>#N/A</v>
      </c>
      <c r="K1712" s="91" t="e">
        <f>VLOOKUP(B1712,CREDITO_FINANCEIRO!A:L,12,FALSE)</f>
        <v>#N/A</v>
      </c>
      <c r="L1712" s="110" t="e">
        <f t="shared" si="260"/>
        <v>#N/A</v>
      </c>
      <c r="M1712" s="2" t="e">
        <f t="shared" si="261"/>
        <v>#N/A</v>
      </c>
      <c r="N1712" s="111" t="e">
        <f>VLOOKUP(Tabela4[[#This Row],[Proposta de Referência]],SIMP_CF!A:K,9,FALSE)</f>
        <v>#N/A</v>
      </c>
      <c r="O1712" s="111" t="e">
        <f>VLOOKUP(Tabela4[[#This Row],[Proposta de Referência]],SIMP_CF!A:K,8,FALSE)</f>
        <v>#N/A</v>
      </c>
      <c r="P1712" s="112" t="e">
        <f t="shared" si="262"/>
        <v>#N/A</v>
      </c>
      <c r="Q1712" s="112" t="e">
        <f t="shared" si="263"/>
        <v>#N/A</v>
      </c>
      <c r="R1712" t="e">
        <f t="shared" si="269"/>
        <v>#N/A</v>
      </c>
      <c r="S1712" s="108" t="e">
        <f t="shared" si="264"/>
        <v>#N/A</v>
      </c>
      <c r="T1712" s="108" t="e">
        <f t="shared" si="265"/>
        <v>#N/A</v>
      </c>
      <c r="U1712" s="110" t="e">
        <f t="shared" si="266"/>
        <v>#N/A</v>
      </c>
      <c r="V1712" t="e">
        <f t="shared" si="267"/>
        <v>#N/A</v>
      </c>
      <c r="W1712" t="str">
        <f t="shared" si="268"/>
        <v/>
      </c>
      <c r="X1712" s="24" t="str">
        <f>IFERROR(VLOOKUP(W1712,HOSPITAIS_COM_DIVIDAS!A:E,5,FALSE),"")</f>
        <v/>
      </c>
    </row>
    <row r="1713" spans="1:24" x14ac:dyDescent="0.25">
      <c r="A1713" s="52" t="str">
        <f>IFERROR((Tabela4[[#This Row],[Status da Proposta]]),"")</f>
        <v/>
      </c>
      <c r="B1713" s="121">
        <f>IFERROR((CREDITO_FINANCEIRO!A1713),"")</f>
        <v>0</v>
      </c>
      <c r="C1713" s="120" t="str">
        <f>IFERROR((VLOOKUP(B1713,CREDITO_FINANCEIRO!A:B,2,FALSE)),"")</f>
        <v/>
      </c>
      <c r="D1713" s="94" t="str">
        <f>IFERROR((VLOOKUP(B1713,CREDITO_FINANCEIRO!A:E,5,FALSE)),"")</f>
        <v/>
      </c>
      <c r="E1713" s="95" t="str">
        <f>IFERROR((VLOOKUP(B1713,CREDITO_FINANCEIRO!A:C,3,FALSE)),"")</f>
        <v/>
      </c>
      <c r="F1713" s="120" t="str">
        <f>IFERROR((VLOOKUP(B1713,CREDITO_FINANCEIRO!A:G,4,FALSE)),"")</f>
        <v/>
      </c>
      <c r="G1713" s="120" t="e">
        <f>VLOOKUP(B1713,CREDITO_FINANCEIRO!A:G,6,FALSE)</f>
        <v>#N/A</v>
      </c>
      <c r="H1713" s="120" t="e">
        <f>VLOOKUP(B1713,CREDITO_FINANCEIRO!A:G,7,FALSE)</f>
        <v>#N/A</v>
      </c>
      <c r="I1713" s="91" t="e">
        <f>VLOOKUP(B1713,CREDITO_FINANCEIRO!A:K,10,FALSE)</f>
        <v>#N/A</v>
      </c>
      <c r="J1713" s="91" t="e">
        <f>VLOOKUP(B1713,CREDITO_FINANCEIRO!A:K,11,FALSE)</f>
        <v>#N/A</v>
      </c>
      <c r="K1713" s="91" t="e">
        <f>VLOOKUP(B1713,CREDITO_FINANCEIRO!A:L,12,FALSE)</f>
        <v>#N/A</v>
      </c>
      <c r="L1713" s="110" t="e">
        <f t="shared" si="260"/>
        <v>#N/A</v>
      </c>
      <c r="M1713" s="2" t="e">
        <f t="shared" si="261"/>
        <v>#N/A</v>
      </c>
      <c r="N1713" s="111" t="e">
        <f>VLOOKUP(Tabela4[[#This Row],[Proposta de Referência]],SIMP_CF!A:K,9,FALSE)</f>
        <v>#N/A</v>
      </c>
      <c r="O1713" s="111" t="e">
        <f>VLOOKUP(Tabela4[[#This Row],[Proposta de Referência]],SIMP_CF!A:K,8,FALSE)</f>
        <v>#N/A</v>
      </c>
      <c r="P1713" s="112" t="e">
        <f t="shared" si="262"/>
        <v>#N/A</v>
      </c>
      <c r="Q1713" s="112" t="e">
        <f t="shared" si="263"/>
        <v>#N/A</v>
      </c>
      <c r="R1713" t="e">
        <f t="shared" si="269"/>
        <v>#N/A</v>
      </c>
      <c r="S1713" s="108" t="e">
        <f t="shared" si="264"/>
        <v>#N/A</v>
      </c>
      <c r="T1713" s="108" t="e">
        <f t="shared" si="265"/>
        <v>#N/A</v>
      </c>
      <c r="U1713" s="110" t="e">
        <f t="shared" si="266"/>
        <v>#N/A</v>
      </c>
      <c r="V1713" t="e">
        <f t="shared" si="267"/>
        <v>#N/A</v>
      </c>
      <c r="W1713" t="str">
        <f t="shared" si="268"/>
        <v/>
      </c>
      <c r="X1713" s="24" t="str">
        <f>IFERROR(VLOOKUP(W1713,HOSPITAIS_COM_DIVIDAS!A:E,5,FALSE),"")</f>
        <v/>
      </c>
    </row>
    <row r="1714" spans="1:24" x14ac:dyDescent="0.25">
      <c r="A1714" s="52" t="str">
        <f>IFERROR((Tabela4[[#This Row],[Status da Proposta]]),"")</f>
        <v/>
      </c>
      <c r="B1714" s="121">
        <f>IFERROR((CREDITO_FINANCEIRO!A1714),"")</f>
        <v>0</v>
      </c>
      <c r="C1714" s="120" t="str">
        <f>IFERROR((VLOOKUP(B1714,CREDITO_FINANCEIRO!A:B,2,FALSE)),"")</f>
        <v/>
      </c>
      <c r="D1714" s="94" t="str">
        <f>IFERROR((VLOOKUP(B1714,CREDITO_FINANCEIRO!A:E,5,FALSE)),"")</f>
        <v/>
      </c>
      <c r="E1714" s="95" t="str">
        <f>IFERROR((VLOOKUP(B1714,CREDITO_FINANCEIRO!A:C,3,FALSE)),"")</f>
        <v/>
      </c>
      <c r="F1714" s="120" t="str">
        <f>IFERROR((VLOOKUP(B1714,CREDITO_FINANCEIRO!A:G,4,FALSE)),"")</f>
        <v/>
      </c>
      <c r="G1714" s="120" t="e">
        <f>VLOOKUP(B1714,CREDITO_FINANCEIRO!A:G,6,FALSE)</f>
        <v>#N/A</v>
      </c>
      <c r="H1714" s="120" t="e">
        <f>VLOOKUP(B1714,CREDITO_FINANCEIRO!A:G,7,FALSE)</f>
        <v>#N/A</v>
      </c>
      <c r="I1714" s="91" t="e">
        <f>VLOOKUP(B1714,CREDITO_FINANCEIRO!A:K,10,FALSE)</f>
        <v>#N/A</v>
      </c>
      <c r="J1714" s="91" t="e">
        <f>VLOOKUP(B1714,CREDITO_FINANCEIRO!A:K,11,FALSE)</f>
        <v>#N/A</v>
      </c>
      <c r="K1714" s="91" t="e">
        <f>VLOOKUP(B1714,CREDITO_FINANCEIRO!A:L,12,FALSE)</f>
        <v>#N/A</v>
      </c>
      <c r="L1714" s="110" t="e">
        <f t="shared" si="260"/>
        <v>#N/A</v>
      </c>
      <c r="M1714" s="2" t="e">
        <f t="shared" si="261"/>
        <v>#N/A</v>
      </c>
      <c r="N1714" s="111" t="e">
        <f>VLOOKUP(Tabela4[[#This Row],[Proposta de Referência]],SIMP_CF!A:K,9,FALSE)</f>
        <v>#N/A</v>
      </c>
      <c r="O1714" s="111" t="e">
        <f>VLOOKUP(Tabela4[[#This Row],[Proposta de Referência]],SIMP_CF!A:K,8,FALSE)</f>
        <v>#N/A</v>
      </c>
      <c r="P1714" s="112" t="e">
        <f t="shared" si="262"/>
        <v>#N/A</v>
      </c>
      <c r="Q1714" s="112" t="e">
        <f t="shared" si="263"/>
        <v>#N/A</v>
      </c>
      <c r="R1714" t="e">
        <f t="shared" si="269"/>
        <v>#N/A</v>
      </c>
      <c r="S1714" s="108" t="e">
        <f t="shared" si="264"/>
        <v>#N/A</v>
      </c>
      <c r="T1714" s="108" t="e">
        <f t="shared" si="265"/>
        <v>#N/A</v>
      </c>
      <c r="U1714" s="110" t="e">
        <f t="shared" si="266"/>
        <v>#N/A</v>
      </c>
      <c r="V1714" t="e">
        <f t="shared" si="267"/>
        <v>#N/A</v>
      </c>
      <c r="W1714" t="str">
        <f t="shared" si="268"/>
        <v/>
      </c>
      <c r="X1714" s="24" t="str">
        <f>IFERROR(VLOOKUP(W1714,HOSPITAIS_COM_DIVIDAS!A:E,5,FALSE),"")</f>
        <v/>
      </c>
    </row>
    <row r="1715" spans="1:24" x14ac:dyDescent="0.25">
      <c r="A1715" s="52" t="str">
        <f>IFERROR((Tabela4[[#This Row],[Status da Proposta]]),"")</f>
        <v/>
      </c>
      <c r="B1715" s="121">
        <f>IFERROR((CREDITO_FINANCEIRO!A1715),"")</f>
        <v>0</v>
      </c>
      <c r="C1715" s="120" t="str">
        <f>IFERROR((VLOOKUP(B1715,CREDITO_FINANCEIRO!A:B,2,FALSE)),"")</f>
        <v/>
      </c>
      <c r="D1715" s="94" t="str">
        <f>IFERROR((VLOOKUP(B1715,CREDITO_FINANCEIRO!A:E,5,FALSE)),"")</f>
        <v/>
      </c>
      <c r="E1715" s="95" t="str">
        <f>IFERROR((VLOOKUP(B1715,CREDITO_FINANCEIRO!A:C,3,FALSE)),"")</f>
        <v/>
      </c>
      <c r="F1715" s="120" t="str">
        <f>IFERROR((VLOOKUP(B1715,CREDITO_FINANCEIRO!A:G,4,FALSE)),"")</f>
        <v/>
      </c>
      <c r="G1715" s="120" t="e">
        <f>VLOOKUP(B1715,CREDITO_FINANCEIRO!A:G,6,FALSE)</f>
        <v>#N/A</v>
      </c>
      <c r="H1715" s="120" t="e">
        <f>VLOOKUP(B1715,CREDITO_FINANCEIRO!A:G,7,FALSE)</f>
        <v>#N/A</v>
      </c>
      <c r="I1715" s="91" t="e">
        <f>VLOOKUP(B1715,CREDITO_FINANCEIRO!A:K,10,FALSE)</f>
        <v>#N/A</v>
      </c>
      <c r="J1715" s="91" t="e">
        <f>VLOOKUP(B1715,CREDITO_FINANCEIRO!A:K,11,FALSE)</f>
        <v>#N/A</v>
      </c>
      <c r="K1715" s="91" t="e">
        <f>VLOOKUP(B1715,CREDITO_FINANCEIRO!A:L,12,FALSE)</f>
        <v>#N/A</v>
      </c>
      <c r="L1715" s="110" t="e">
        <f t="shared" si="260"/>
        <v>#N/A</v>
      </c>
      <c r="M1715" s="2" t="e">
        <f t="shared" si="261"/>
        <v>#N/A</v>
      </c>
      <c r="N1715" s="111" t="e">
        <f>VLOOKUP(Tabela4[[#This Row],[Proposta de Referência]],SIMP_CF!A:K,9,FALSE)</f>
        <v>#N/A</v>
      </c>
      <c r="O1715" s="111" t="e">
        <f>VLOOKUP(Tabela4[[#This Row],[Proposta de Referência]],SIMP_CF!A:K,8,FALSE)</f>
        <v>#N/A</v>
      </c>
      <c r="P1715" s="112" t="e">
        <f t="shared" si="262"/>
        <v>#N/A</v>
      </c>
      <c r="Q1715" s="112" t="e">
        <f t="shared" si="263"/>
        <v>#N/A</v>
      </c>
      <c r="R1715" t="e">
        <f t="shared" si="269"/>
        <v>#N/A</v>
      </c>
      <c r="S1715" s="108" t="e">
        <f t="shared" si="264"/>
        <v>#N/A</v>
      </c>
      <c r="T1715" s="108" t="e">
        <f t="shared" si="265"/>
        <v>#N/A</v>
      </c>
      <c r="U1715" s="110" t="e">
        <f t="shared" si="266"/>
        <v>#N/A</v>
      </c>
      <c r="V1715" t="e">
        <f t="shared" si="267"/>
        <v>#N/A</v>
      </c>
      <c r="W1715" t="str">
        <f t="shared" si="268"/>
        <v/>
      </c>
      <c r="X1715" s="24" t="str">
        <f>IFERROR(VLOOKUP(W1715,HOSPITAIS_COM_DIVIDAS!A:E,5,FALSE),"")</f>
        <v/>
      </c>
    </row>
    <row r="1716" spans="1:24" x14ac:dyDescent="0.25">
      <c r="A1716" s="52" t="str">
        <f>IFERROR((Tabela4[[#This Row],[Status da Proposta]]),"")</f>
        <v/>
      </c>
      <c r="B1716" s="121">
        <f>IFERROR((CREDITO_FINANCEIRO!A1716),"")</f>
        <v>0</v>
      </c>
      <c r="C1716" s="120" t="str">
        <f>IFERROR((VLOOKUP(B1716,CREDITO_FINANCEIRO!A:B,2,FALSE)),"")</f>
        <v/>
      </c>
      <c r="D1716" s="94" t="str">
        <f>IFERROR((VLOOKUP(B1716,CREDITO_FINANCEIRO!A:E,5,FALSE)),"")</f>
        <v/>
      </c>
      <c r="E1716" s="95" t="str">
        <f>IFERROR((VLOOKUP(B1716,CREDITO_FINANCEIRO!A:C,3,FALSE)),"")</f>
        <v/>
      </c>
      <c r="F1716" s="120" t="str">
        <f>IFERROR((VLOOKUP(B1716,CREDITO_FINANCEIRO!A:G,4,FALSE)),"")</f>
        <v/>
      </c>
      <c r="G1716" s="120" t="e">
        <f>VLOOKUP(B1716,CREDITO_FINANCEIRO!A:G,6,FALSE)</f>
        <v>#N/A</v>
      </c>
      <c r="H1716" s="120" t="e">
        <f>VLOOKUP(B1716,CREDITO_FINANCEIRO!A:G,7,FALSE)</f>
        <v>#N/A</v>
      </c>
      <c r="I1716" s="91" t="e">
        <f>VLOOKUP(B1716,CREDITO_FINANCEIRO!A:K,10,FALSE)</f>
        <v>#N/A</v>
      </c>
      <c r="J1716" s="91" t="e">
        <f>VLOOKUP(B1716,CREDITO_FINANCEIRO!A:K,11,FALSE)</f>
        <v>#N/A</v>
      </c>
      <c r="K1716" s="91" t="e">
        <f>VLOOKUP(B1716,CREDITO_FINANCEIRO!A:L,12,FALSE)</f>
        <v>#N/A</v>
      </c>
      <c r="L1716" s="110" t="e">
        <f t="shared" si="260"/>
        <v>#N/A</v>
      </c>
      <c r="M1716" s="2" t="e">
        <f t="shared" si="261"/>
        <v>#N/A</v>
      </c>
      <c r="N1716" s="111" t="e">
        <f>VLOOKUP(Tabela4[[#This Row],[Proposta de Referência]],SIMP_CF!A:K,9,FALSE)</f>
        <v>#N/A</v>
      </c>
      <c r="O1716" s="111" t="e">
        <f>VLOOKUP(Tabela4[[#This Row],[Proposta de Referência]],SIMP_CF!A:K,8,FALSE)</f>
        <v>#N/A</v>
      </c>
      <c r="P1716" s="112" t="e">
        <f t="shared" si="262"/>
        <v>#N/A</v>
      </c>
      <c r="Q1716" s="112" t="e">
        <f t="shared" si="263"/>
        <v>#N/A</v>
      </c>
      <c r="R1716" t="e">
        <f t="shared" si="269"/>
        <v>#N/A</v>
      </c>
      <c r="S1716" s="108" t="e">
        <f t="shared" si="264"/>
        <v>#N/A</v>
      </c>
      <c r="T1716" s="108" t="e">
        <f t="shared" si="265"/>
        <v>#N/A</v>
      </c>
      <c r="U1716" s="110" t="e">
        <f t="shared" si="266"/>
        <v>#N/A</v>
      </c>
      <c r="V1716" t="e">
        <f t="shared" si="267"/>
        <v>#N/A</v>
      </c>
      <c r="W1716" t="str">
        <f t="shared" si="268"/>
        <v/>
      </c>
      <c r="X1716" s="24" t="str">
        <f>IFERROR(VLOOKUP(W1716,HOSPITAIS_COM_DIVIDAS!A:E,5,FALSE),"")</f>
        <v/>
      </c>
    </row>
    <row r="1717" spans="1:24" x14ac:dyDescent="0.25">
      <c r="A1717" s="52" t="str">
        <f>IFERROR((Tabela4[[#This Row],[Status da Proposta]]),"")</f>
        <v/>
      </c>
      <c r="B1717" s="121">
        <f>IFERROR((CREDITO_FINANCEIRO!A1717),"")</f>
        <v>0</v>
      </c>
      <c r="C1717" s="120" t="str">
        <f>IFERROR((VLOOKUP(B1717,CREDITO_FINANCEIRO!A:B,2,FALSE)),"")</f>
        <v/>
      </c>
      <c r="D1717" s="94" t="str">
        <f>IFERROR((VLOOKUP(B1717,CREDITO_FINANCEIRO!A:E,5,FALSE)),"")</f>
        <v/>
      </c>
      <c r="E1717" s="95" t="str">
        <f>IFERROR((VLOOKUP(B1717,CREDITO_FINANCEIRO!A:C,3,FALSE)),"")</f>
        <v/>
      </c>
      <c r="F1717" s="120" t="str">
        <f>IFERROR((VLOOKUP(B1717,CREDITO_FINANCEIRO!A:G,4,FALSE)),"")</f>
        <v/>
      </c>
      <c r="G1717" s="120" t="e">
        <f>VLOOKUP(B1717,CREDITO_FINANCEIRO!A:G,6,FALSE)</f>
        <v>#N/A</v>
      </c>
      <c r="H1717" s="120" t="e">
        <f>VLOOKUP(B1717,CREDITO_FINANCEIRO!A:G,7,FALSE)</f>
        <v>#N/A</v>
      </c>
      <c r="I1717" s="91" t="e">
        <f>VLOOKUP(B1717,CREDITO_FINANCEIRO!A:K,10,FALSE)</f>
        <v>#N/A</v>
      </c>
      <c r="J1717" s="91" t="e">
        <f>VLOOKUP(B1717,CREDITO_FINANCEIRO!A:K,11,FALSE)</f>
        <v>#N/A</v>
      </c>
      <c r="K1717" s="91" t="e">
        <f>VLOOKUP(B1717,CREDITO_FINANCEIRO!A:L,12,FALSE)</f>
        <v>#N/A</v>
      </c>
      <c r="L1717" s="110" t="e">
        <f t="shared" si="260"/>
        <v>#N/A</v>
      </c>
      <c r="M1717" s="2" t="e">
        <f t="shared" si="261"/>
        <v>#N/A</v>
      </c>
      <c r="N1717" s="111" t="e">
        <f>VLOOKUP(Tabela4[[#This Row],[Proposta de Referência]],SIMP_CF!A:K,9,FALSE)</f>
        <v>#N/A</v>
      </c>
      <c r="O1717" s="111" t="e">
        <f>VLOOKUP(Tabela4[[#This Row],[Proposta de Referência]],SIMP_CF!A:K,8,FALSE)</f>
        <v>#N/A</v>
      </c>
      <c r="P1717" s="112" t="e">
        <f t="shared" si="262"/>
        <v>#N/A</v>
      </c>
      <c r="Q1717" s="112" t="e">
        <f t="shared" si="263"/>
        <v>#N/A</v>
      </c>
      <c r="R1717" t="e">
        <f t="shared" si="269"/>
        <v>#N/A</v>
      </c>
      <c r="S1717" s="108" t="e">
        <f t="shared" si="264"/>
        <v>#N/A</v>
      </c>
      <c r="T1717" s="108" t="e">
        <f t="shared" si="265"/>
        <v>#N/A</v>
      </c>
      <c r="U1717" s="110" t="e">
        <f t="shared" si="266"/>
        <v>#N/A</v>
      </c>
      <c r="V1717" t="e">
        <f t="shared" si="267"/>
        <v>#N/A</v>
      </c>
      <c r="W1717" t="str">
        <f t="shared" si="268"/>
        <v/>
      </c>
      <c r="X1717" s="24" t="str">
        <f>IFERROR(VLOOKUP(W1717,HOSPITAIS_COM_DIVIDAS!A:E,5,FALSE),"")</f>
        <v/>
      </c>
    </row>
    <row r="1718" spans="1:24" x14ac:dyDescent="0.25">
      <c r="A1718" s="52" t="str">
        <f>IFERROR((Tabela4[[#This Row],[Status da Proposta]]),"")</f>
        <v/>
      </c>
      <c r="B1718" s="121">
        <f>IFERROR((CREDITO_FINANCEIRO!A1718),"")</f>
        <v>0</v>
      </c>
      <c r="C1718" s="120" t="str">
        <f>IFERROR((VLOOKUP(B1718,CREDITO_FINANCEIRO!A:B,2,FALSE)),"")</f>
        <v/>
      </c>
      <c r="D1718" s="94" t="str">
        <f>IFERROR((VLOOKUP(B1718,CREDITO_FINANCEIRO!A:E,5,FALSE)),"")</f>
        <v/>
      </c>
      <c r="E1718" s="95" t="str">
        <f>IFERROR((VLOOKUP(B1718,CREDITO_FINANCEIRO!A:C,3,FALSE)),"")</f>
        <v/>
      </c>
      <c r="F1718" s="120" t="str">
        <f>IFERROR((VLOOKUP(B1718,CREDITO_FINANCEIRO!A:G,4,FALSE)),"")</f>
        <v/>
      </c>
      <c r="G1718" s="120" t="e">
        <f>VLOOKUP(B1718,CREDITO_FINANCEIRO!A:G,6,FALSE)</f>
        <v>#N/A</v>
      </c>
      <c r="H1718" s="120" t="e">
        <f>VLOOKUP(B1718,CREDITO_FINANCEIRO!A:G,7,FALSE)</f>
        <v>#N/A</v>
      </c>
      <c r="I1718" s="91" t="e">
        <f>VLOOKUP(B1718,CREDITO_FINANCEIRO!A:K,10,FALSE)</f>
        <v>#N/A</v>
      </c>
      <c r="J1718" s="91" t="e">
        <f>VLOOKUP(B1718,CREDITO_FINANCEIRO!A:K,11,FALSE)</f>
        <v>#N/A</v>
      </c>
      <c r="K1718" s="91" t="e">
        <f>VLOOKUP(B1718,CREDITO_FINANCEIRO!A:L,12,FALSE)</f>
        <v>#N/A</v>
      </c>
      <c r="L1718" s="110" t="e">
        <f t="shared" si="260"/>
        <v>#N/A</v>
      </c>
      <c r="M1718" s="2" t="e">
        <f t="shared" si="261"/>
        <v>#N/A</v>
      </c>
      <c r="N1718" s="111" t="e">
        <f>VLOOKUP(Tabela4[[#This Row],[Proposta de Referência]],SIMP_CF!A:K,9,FALSE)</f>
        <v>#N/A</v>
      </c>
      <c r="O1718" s="111" t="e">
        <f>VLOOKUP(Tabela4[[#This Row],[Proposta de Referência]],SIMP_CF!A:K,8,FALSE)</f>
        <v>#N/A</v>
      </c>
      <c r="P1718" s="112" t="e">
        <f t="shared" si="262"/>
        <v>#N/A</v>
      </c>
      <c r="Q1718" s="112" t="e">
        <f t="shared" si="263"/>
        <v>#N/A</v>
      </c>
      <c r="R1718" t="e">
        <f t="shared" si="269"/>
        <v>#N/A</v>
      </c>
      <c r="S1718" s="108" t="e">
        <f t="shared" si="264"/>
        <v>#N/A</v>
      </c>
      <c r="T1718" s="108" t="e">
        <f t="shared" si="265"/>
        <v>#N/A</v>
      </c>
      <c r="U1718" s="110" t="e">
        <f t="shared" si="266"/>
        <v>#N/A</v>
      </c>
      <c r="V1718" t="e">
        <f t="shared" si="267"/>
        <v>#N/A</v>
      </c>
      <c r="W1718" t="str">
        <f t="shared" si="268"/>
        <v/>
      </c>
      <c r="X1718" s="24" t="str">
        <f>IFERROR(VLOOKUP(W1718,HOSPITAIS_COM_DIVIDAS!A:E,5,FALSE),"")</f>
        <v/>
      </c>
    </row>
    <row r="1719" spans="1:24" x14ac:dyDescent="0.25">
      <c r="A1719" s="52" t="str">
        <f>IFERROR((Tabela4[[#This Row],[Status da Proposta]]),"")</f>
        <v/>
      </c>
      <c r="B1719" s="121">
        <f>IFERROR((CREDITO_FINANCEIRO!A1719),"")</f>
        <v>0</v>
      </c>
      <c r="C1719" s="120" t="str">
        <f>IFERROR((VLOOKUP(B1719,CREDITO_FINANCEIRO!A:B,2,FALSE)),"")</f>
        <v/>
      </c>
      <c r="D1719" s="94" t="str">
        <f>IFERROR((VLOOKUP(B1719,CREDITO_FINANCEIRO!A:E,5,FALSE)),"")</f>
        <v/>
      </c>
      <c r="E1719" s="95" t="str">
        <f>IFERROR((VLOOKUP(B1719,CREDITO_FINANCEIRO!A:C,3,FALSE)),"")</f>
        <v/>
      </c>
      <c r="F1719" s="120" t="str">
        <f>IFERROR((VLOOKUP(B1719,CREDITO_FINANCEIRO!A:G,4,FALSE)),"")</f>
        <v/>
      </c>
      <c r="G1719" s="120" t="e">
        <f>VLOOKUP(B1719,CREDITO_FINANCEIRO!A:G,6,FALSE)</f>
        <v>#N/A</v>
      </c>
      <c r="H1719" s="120" t="e">
        <f>VLOOKUP(B1719,CREDITO_FINANCEIRO!A:G,7,FALSE)</f>
        <v>#N/A</v>
      </c>
      <c r="I1719" s="91" t="e">
        <f>VLOOKUP(B1719,CREDITO_FINANCEIRO!A:K,10,FALSE)</f>
        <v>#N/A</v>
      </c>
      <c r="J1719" s="91" t="e">
        <f>VLOOKUP(B1719,CREDITO_FINANCEIRO!A:K,11,FALSE)</f>
        <v>#N/A</v>
      </c>
      <c r="K1719" s="91" t="e">
        <f>VLOOKUP(B1719,CREDITO_FINANCEIRO!A:L,12,FALSE)</f>
        <v>#N/A</v>
      </c>
      <c r="L1719" s="110" t="e">
        <f t="shared" si="260"/>
        <v>#N/A</v>
      </c>
      <c r="M1719" s="2" t="e">
        <f t="shared" si="261"/>
        <v>#N/A</v>
      </c>
      <c r="N1719" s="111" t="e">
        <f>VLOOKUP(Tabela4[[#This Row],[Proposta de Referência]],SIMP_CF!A:K,9,FALSE)</f>
        <v>#N/A</v>
      </c>
      <c r="O1719" s="111" t="e">
        <f>VLOOKUP(Tabela4[[#This Row],[Proposta de Referência]],SIMP_CF!A:K,8,FALSE)</f>
        <v>#N/A</v>
      </c>
      <c r="P1719" s="112" t="e">
        <f t="shared" si="262"/>
        <v>#N/A</v>
      </c>
      <c r="Q1719" s="112" t="e">
        <f t="shared" si="263"/>
        <v>#N/A</v>
      </c>
      <c r="R1719" t="e">
        <f t="shared" si="269"/>
        <v>#N/A</v>
      </c>
      <c r="S1719" s="108" t="e">
        <f t="shared" si="264"/>
        <v>#N/A</v>
      </c>
      <c r="T1719" s="108" t="e">
        <f t="shared" si="265"/>
        <v>#N/A</v>
      </c>
      <c r="U1719" s="110" t="e">
        <f t="shared" si="266"/>
        <v>#N/A</v>
      </c>
      <c r="V1719" t="e">
        <f t="shared" si="267"/>
        <v>#N/A</v>
      </c>
      <c r="W1719" t="str">
        <f t="shared" si="268"/>
        <v/>
      </c>
      <c r="X1719" s="24" t="str">
        <f>IFERROR(VLOOKUP(W1719,HOSPITAIS_COM_DIVIDAS!A:E,5,FALSE),"")</f>
        <v/>
      </c>
    </row>
    <row r="1720" spans="1:24" x14ac:dyDescent="0.25">
      <c r="A1720" s="52" t="str">
        <f>IFERROR((Tabela4[[#This Row],[Status da Proposta]]),"")</f>
        <v/>
      </c>
      <c r="B1720" s="121">
        <f>IFERROR((CREDITO_FINANCEIRO!A1720),"")</f>
        <v>0</v>
      </c>
      <c r="C1720" s="120" t="str">
        <f>IFERROR((VLOOKUP(B1720,CREDITO_FINANCEIRO!A:B,2,FALSE)),"")</f>
        <v/>
      </c>
      <c r="D1720" s="94" t="str">
        <f>IFERROR((VLOOKUP(B1720,CREDITO_FINANCEIRO!A:E,5,FALSE)),"")</f>
        <v/>
      </c>
      <c r="E1720" s="95" t="str">
        <f>IFERROR((VLOOKUP(B1720,CREDITO_FINANCEIRO!A:C,3,FALSE)),"")</f>
        <v/>
      </c>
      <c r="F1720" s="120" t="str">
        <f>IFERROR((VLOOKUP(B1720,CREDITO_FINANCEIRO!A:G,4,FALSE)),"")</f>
        <v/>
      </c>
      <c r="G1720" s="120" t="e">
        <f>VLOOKUP(B1720,CREDITO_FINANCEIRO!A:G,6,FALSE)</f>
        <v>#N/A</v>
      </c>
      <c r="H1720" s="120" t="e">
        <f>VLOOKUP(B1720,CREDITO_FINANCEIRO!A:G,7,FALSE)</f>
        <v>#N/A</v>
      </c>
      <c r="I1720" s="91" t="e">
        <f>VLOOKUP(B1720,CREDITO_FINANCEIRO!A:K,10,FALSE)</f>
        <v>#N/A</v>
      </c>
      <c r="J1720" s="91" t="e">
        <f>VLOOKUP(B1720,CREDITO_FINANCEIRO!A:K,11,FALSE)</f>
        <v>#N/A</v>
      </c>
      <c r="K1720" s="91" t="e">
        <f>VLOOKUP(B1720,CREDITO_FINANCEIRO!A:L,12,FALSE)</f>
        <v>#N/A</v>
      </c>
      <c r="L1720" s="110" t="e">
        <f t="shared" si="260"/>
        <v>#N/A</v>
      </c>
      <c r="M1720" s="2" t="e">
        <f t="shared" si="261"/>
        <v>#N/A</v>
      </c>
      <c r="N1720" s="111" t="e">
        <f>VLOOKUP(Tabela4[[#This Row],[Proposta de Referência]],SIMP_CF!A:K,9,FALSE)</f>
        <v>#N/A</v>
      </c>
      <c r="O1720" s="111" t="e">
        <f>VLOOKUP(Tabela4[[#This Row],[Proposta de Referência]],SIMP_CF!A:K,8,FALSE)</f>
        <v>#N/A</v>
      </c>
      <c r="P1720" s="112" t="e">
        <f t="shared" si="262"/>
        <v>#N/A</v>
      </c>
      <c r="Q1720" s="112" t="e">
        <f t="shared" si="263"/>
        <v>#N/A</v>
      </c>
      <c r="R1720" t="e">
        <f t="shared" si="269"/>
        <v>#N/A</v>
      </c>
      <c r="S1720" s="108" t="e">
        <f t="shared" si="264"/>
        <v>#N/A</v>
      </c>
      <c r="T1720" s="108" t="e">
        <f t="shared" si="265"/>
        <v>#N/A</v>
      </c>
      <c r="U1720" s="110" t="e">
        <f t="shared" si="266"/>
        <v>#N/A</v>
      </c>
      <c r="V1720" t="e">
        <f t="shared" si="267"/>
        <v>#N/A</v>
      </c>
      <c r="W1720" t="str">
        <f t="shared" si="268"/>
        <v/>
      </c>
      <c r="X1720" s="24" t="str">
        <f>IFERROR(VLOOKUP(W1720,HOSPITAIS_COM_DIVIDAS!A:E,5,FALSE),"")</f>
        <v/>
      </c>
    </row>
    <row r="1721" spans="1:24" x14ac:dyDescent="0.25">
      <c r="A1721" s="52" t="str">
        <f>IFERROR((Tabela4[[#This Row],[Status da Proposta]]),"")</f>
        <v/>
      </c>
      <c r="B1721" s="121">
        <f>IFERROR((CREDITO_FINANCEIRO!A1721),"")</f>
        <v>0</v>
      </c>
      <c r="C1721" s="120" t="str">
        <f>IFERROR((VLOOKUP(B1721,CREDITO_FINANCEIRO!A:B,2,FALSE)),"")</f>
        <v/>
      </c>
      <c r="D1721" s="94" t="str">
        <f>IFERROR((VLOOKUP(B1721,CREDITO_FINANCEIRO!A:E,5,FALSE)),"")</f>
        <v/>
      </c>
      <c r="E1721" s="95" t="str">
        <f>IFERROR((VLOOKUP(B1721,CREDITO_FINANCEIRO!A:C,3,FALSE)),"")</f>
        <v/>
      </c>
      <c r="F1721" s="120" t="str">
        <f>IFERROR((VLOOKUP(B1721,CREDITO_FINANCEIRO!A:G,4,FALSE)),"")</f>
        <v/>
      </c>
      <c r="G1721" s="120" t="e">
        <f>VLOOKUP(B1721,CREDITO_FINANCEIRO!A:G,6,FALSE)</f>
        <v>#N/A</v>
      </c>
      <c r="H1721" s="120" t="e">
        <f>VLOOKUP(B1721,CREDITO_FINANCEIRO!A:G,7,FALSE)</f>
        <v>#N/A</v>
      </c>
      <c r="I1721" s="91" t="e">
        <f>VLOOKUP(B1721,CREDITO_FINANCEIRO!A:K,10,FALSE)</f>
        <v>#N/A</v>
      </c>
      <c r="J1721" s="91" t="e">
        <f>VLOOKUP(B1721,CREDITO_FINANCEIRO!A:K,11,FALSE)</f>
        <v>#N/A</v>
      </c>
      <c r="K1721" s="91" t="e">
        <f>VLOOKUP(B1721,CREDITO_FINANCEIRO!A:L,12,FALSE)</f>
        <v>#N/A</v>
      </c>
      <c r="L1721" s="110" t="e">
        <f t="shared" si="260"/>
        <v>#N/A</v>
      </c>
      <c r="M1721" s="2" t="e">
        <f t="shared" si="261"/>
        <v>#N/A</v>
      </c>
      <c r="N1721" s="111" t="e">
        <f>VLOOKUP(Tabela4[[#This Row],[Proposta de Referência]],SIMP_CF!A:K,9,FALSE)</f>
        <v>#N/A</v>
      </c>
      <c r="O1721" s="111" t="e">
        <f>VLOOKUP(Tabela4[[#This Row],[Proposta de Referência]],SIMP_CF!A:K,8,FALSE)</f>
        <v>#N/A</v>
      </c>
      <c r="P1721" s="112" t="e">
        <f t="shared" si="262"/>
        <v>#N/A</v>
      </c>
      <c r="Q1721" s="112" t="e">
        <f t="shared" si="263"/>
        <v>#N/A</v>
      </c>
      <c r="R1721" t="e">
        <f t="shared" si="269"/>
        <v>#N/A</v>
      </c>
      <c r="S1721" s="108" t="e">
        <f t="shared" si="264"/>
        <v>#N/A</v>
      </c>
      <c r="T1721" s="108" t="e">
        <f t="shared" si="265"/>
        <v>#N/A</v>
      </c>
      <c r="U1721" s="110" t="e">
        <f t="shared" si="266"/>
        <v>#N/A</v>
      </c>
      <c r="V1721" t="e">
        <f t="shared" si="267"/>
        <v>#N/A</v>
      </c>
      <c r="W1721" t="str">
        <f t="shared" si="268"/>
        <v/>
      </c>
      <c r="X1721" s="24" t="str">
        <f>IFERROR(VLOOKUP(W1721,HOSPITAIS_COM_DIVIDAS!A:E,5,FALSE),"")</f>
        <v/>
      </c>
    </row>
    <row r="1722" spans="1:24" x14ac:dyDescent="0.25">
      <c r="A1722" s="52" t="str">
        <f>IFERROR((Tabela4[[#This Row],[Status da Proposta]]),"")</f>
        <v/>
      </c>
      <c r="B1722" s="121">
        <f>IFERROR((CREDITO_FINANCEIRO!A1722),"")</f>
        <v>0</v>
      </c>
      <c r="C1722" s="120" t="str">
        <f>IFERROR((VLOOKUP(B1722,CREDITO_FINANCEIRO!A:B,2,FALSE)),"")</f>
        <v/>
      </c>
      <c r="D1722" s="94" t="str">
        <f>IFERROR((VLOOKUP(B1722,CREDITO_FINANCEIRO!A:E,5,FALSE)),"")</f>
        <v/>
      </c>
      <c r="E1722" s="95" t="str">
        <f>IFERROR((VLOOKUP(B1722,CREDITO_FINANCEIRO!A:C,3,FALSE)),"")</f>
        <v/>
      </c>
      <c r="F1722" s="120" t="str">
        <f>IFERROR((VLOOKUP(B1722,CREDITO_FINANCEIRO!A:G,4,FALSE)),"")</f>
        <v/>
      </c>
      <c r="G1722" s="120" t="e">
        <f>VLOOKUP(B1722,CREDITO_FINANCEIRO!A:G,6,FALSE)</f>
        <v>#N/A</v>
      </c>
      <c r="H1722" s="120" t="e">
        <f>VLOOKUP(B1722,CREDITO_FINANCEIRO!A:G,7,FALSE)</f>
        <v>#N/A</v>
      </c>
      <c r="I1722" s="91" t="e">
        <f>VLOOKUP(B1722,CREDITO_FINANCEIRO!A:K,10,FALSE)</f>
        <v>#N/A</v>
      </c>
      <c r="J1722" s="91" t="e">
        <f>VLOOKUP(B1722,CREDITO_FINANCEIRO!A:K,11,FALSE)</f>
        <v>#N/A</v>
      </c>
      <c r="K1722" s="91" t="e">
        <f>VLOOKUP(B1722,CREDITO_FINANCEIRO!A:L,12,FALSE)</f>
        <v>#N/A</v>
      </c>
      <c r="L1722" s="110" t="e">
        <f t="shared" si="260"/>
        <v>#N/A</v>
      </c>
      <c r="M1722" s="2" t="e">
        <f t="shared" si="261"/>
        <v>#N/A</v>
      </c>
      <c r="N1722" s="111" t="e">
        <f>VLOOKUP(Tabela4[[#This Row],[Proposta de Referência]],SIMP_CF!A:K,9,FALSE)</f>
        <v>#N/A</v>
      </c>
      <c r="O1722" s="111" t="e">
        <f>VLOOKUP(Tabela4[[#This Row],[Proposta de Referência]],SIMP_CF!A:K,8,FALSE)</f>
        <v>#N/A</v>
      </c>
      <c r="P1722" s="112" t="e">
        <f t="shared" si="262"/>
        <v>#N/A</v>
      </c>
      <c r="Q1722" s="112" t="e">
        <f t="shared" si="263"/>
        <v>#N/A</v>
      </c>
      <c r="R1722" t="e">
        <f t="shared" si="269"/>
        <v>#N/A</v>
      </c>
      <c r="S1722" s="108" t="e">
        <f t="shared" si="264"/>
        <v>#N/A</v>
      </c>
      <c r="T1722" s="108" t="e">
        <f t="shared" si="265"/>
        <v>#N/A</v>
      </c>
      <c r="U1722" s="110" t="e">
        <f t="shared" si="266"/>
        <v>#N/A</v>
      </c>
      <c r="V1722" t="e">
        <f t="shared" si="267"/>
        <v>#N/A</v>
      </c>
      <c r="W1722" t="str">
        <f t="shared" si="268"/>
        <v/>
      </c>
      <c r="X1722" s="24" t="str">
        <f>IFERROR(VLOOKUP(W1722,HOSPITAIS_COM_DIVIDAS!A:E,5,FALSE),"")</f>
        <v/>
      </c>
    </row>
    <row r="1723" spans="1:24" x14ac:dyDescent="0.25">
      <c r="A1723" s="52" t="str">
        <f>IFERROR((Tabela4[[#This Row],[Status da Proposta]]),"")</f>
        <v/>
      </c>
      <c r="B1723" s="121">
        <f>IFERROR((CREDITO_FINANCEIRO!A1723),"")</f>
        <v>0</v>
      </c>
      <c r="C1723" s="120" t="str">
        <f>IFERROR((VLOOKUP(B1723,CREDITO_FINANCEIRO!A:B,2,FALSE)),"")</f>
        <v/>
      </c>
      <c r="D1723" s="94" t="str">
        <f>IFERROR((VLOOKUP(B1723,CREDITO_FINANCEIRO!A:E,5,FALSE)),"")</f>
        <v/>
      </c>
      <c r="E1723" s="95" t="str">
        <f>IFERROR((VLOOKUP(B1723,CREDITO_FINANCEIRO!A:C,3,FALSE)),"")</f>
        <v/>
      </c>
      <c r="F1723" s="120" t="str">
        <f>IFERROR((VLOOKUP(B1723,CREDITO_FINANCEIRO!A:G,4,FALSE)),"")</f>
        <v/>
      </c>
      <c r="G1723" s="120" t="e">
        <f>VLOOKUP(B1723,CREDITO_FINANCEIRO!A:G,6,FALSE)</f>
        <v>#N/A</v>
      </c>
      <c r="H1723" s="120" t="e">
        <f>VLOOKUP(B1723,CREDITO_FINANCEIRO!A:G,7,FALSE)</f>
        <v>#N/A</v>
      </c>
      <c r="I1723" s="91" t="e">
        <f>VLOOKUP(B1723,CREDITO_FINANCEIRO!A:K,10,FALSE)</f>
        <v>#N/A</v>
      </c>
      <c r="J1723" s="91" t="e">
        <f>VLOOKUP(B1723,CREDITO_FINANCEIRO!A:K,11,FALSE)</f>
        <v>#N/A</v>
      </c>
      <c r="K1723" s="91" t="e">
        <f>VLOOKUP(B1723,CREDITO_FINANCEIRO!A:L,12,FALSE)</f>
        <v>#N/A</v>
      </c>
      <c r="L1723" s="110" t="e">
        <f t="shared" si="260"/>
        <v>#N/A</v>
      </c>
      <c r="M1723" s="2" t="e">
        <f t="shared" si="261"/>
        <v>#N/A</v>
      </c>
      <c r="N1723" s="111" t="e">
        <f>VLOOKUP(Tabela4[[#This Row],[Proposta de Referência]],SIMP_CF!A:K,9,FALSE)</f>
        <v>#N/A</v>
      </c>
      <c r="O1723" s="111" t="e">
        <f>VLOOKUP(Tabela4[[#This Row],[Proposta de Referência]],SIMP_CF!A:K,8,FALSE)</f>
        <v>#N/A</v>
      </c>
      <c r="P1723" s="112" t="e">
        <f t="shared" si="262"/>
        <v>#N/A</v>
      </c>
      <c r="Q1723" s="112" t="e">
        <f t="shared" si="263"/>
        <v>#N/A</v>
      </c>
      <c r="R1723" t="e">
        <f t="shared" si="269"/>
        <v>#N/A</v>
      </c>
      <c r="S1723" s="108" t="e">
        <f t="shared" si="264"/>
        <v>#N/A</v>
      </c>
      <c r="T1723" s="108" t="e">
        <f t="shared" si="265"/>
        <v>#N/A</v>
      </c>
      <c r="U1723" s="110" t="e">
        <f t="shared" si="266"/>
        <v>#N/A</v>
      </c>
      <c r="V1723" t="e">
        <f t="shared" si="267"/>
        <v>#N/A</v>
      </c>
      <c r="W1723" t="str">
        <f t="shared" si="268"/>
        <v/>
      </c>
      <c r="X1723" s="24" t="str">
        <f>IFERROR(VLOOKUP(W1723,HOSPITAIS_COM_DIVIDAS!A:E,5,FALSE),"")</f>
        <v/>
      </c>
    </row>
    <row r="1724" spans="1:24" x14ac:dyDescent="0.25">
      <c r="A1724" s="52" t="str">
        <f>IFERROR((Tabela4[[#This Row],[Status da Proposta]]),"")</f>
        <v/>
      </c>
      <c r="B1724" s="121">
        <f>IFERROR((CREDITO_FINANCEIRO!A1724),"")</f>
        <v>0</v>
      </c>
      <c r="C1724" s="120" t="str">
        <f>IFERROR((VLOOKUP(B1724,CREDITO_FINANCEIRO!A:B,2,FALSE)),"")</f>
        <v/>
      </c>
      <c r="D1724" s="94" t="str">
        <f>IFERROR((VLOOKUP(B1724,CREDITO_FINANCEIRO!A:E,5,FALSE)),"")</f>
        <v/>
      </c>
      <c r="E1724" s="95" t="str">
        <f>IFERROR((VLOOKUP(B1724,CREDITO_FINANCEIRO!A:C,3,FALSE)),"")</f>
        <v/>
      </c>
      <c r="F1724" s="120" t="str">
        <f>IFERROR((VLOOKUP(B1724,CREDITO_FINANCEIRO!A:G,4,FALSE)),"")</f>
        <v/>
      </c>
      <c r="G1724" s="120" t="e">
        <f>VLOOKUP(B1724,CREDITO_FINANCEIRO!A:G,6,FALSE)</f>
        <v>#N/A</v>
      </c>
      <c r="H1724" s="120" t="e">
        <f>VLOOKUP(B1724,CREDITO_FINANCEIRO!A:G,7,FALSE)</f>
        <v>#N/A</v>
      </c>
      <c r="I1724" s="91" t="e">
        <f>VLOOKUP(B1724,CREDITO_FINANCEIRO!A:K,10,FALSE)</f>
        <v>#N/A</v>
      </c>
      <c r="J1724" s="91" t="e">
        <f>VLOOKUP(B1724,CREDITO_FINANCEIRO!A:K,11,FALSE)</f>
        <v>#N/A</v>
      </c>
      <c r="K1724" s="91" t="e">
        <f>VLOOKUP(B1724,CREDITO_FINANCEIRO!A:L,12,FALSE)</f>
        <v>#N/A</v>
      </c>
      <c r="L1724" s="110" t="e">
        <f t="shared" si="260"/>
        <v>#N/A</v>
      </c>
      <c r="M1724" s="2" t="e">
        <f t="shared" si="261"/>
        <v>#N/A</v>
      </c>
      <c r="N1724" s="111" t="e">
        <f>VLOOKUP(Tabela4[[#This Row],[Proposta de Referência]],SIMP_CF!A:K,9,FALSE)</f>
        <v>#N/A</v>
      </c>
      <c r="O1724" s="111" t="e">
        <f>VLOOKUP(Tabela4[[#This Row],[Proposta de Referência]],SIMP_CF!A:K,8,FALSE)</f>
        <v>#N/A</v>
      </c>
      <c r="P1724" s="112" t="e">
        <f t="shared" si="262"/>
        <v>#N/A</v>
      </c>
      <c r="Q1724" s="112" t="e">
        <f t="shared" si="263"/>
        <v>#N/A</v>
      </c>
      <c r="R1724" t="e">
        <f t="shared" si="269"/>
        <v>#N/A</v>
      </c>
      <c r="S1724" s="108" t="e">
        <f t="shared" si="264"/>
        <v>#N/A</v>
      </c>
      <c r="T1724" s="108" t="e">
        <f t="shared" si="265"/>
        <v>#N/A</v>
      </c>
      <c r="U1724" s="110" t="e">
        <f t="shared" si="266"/>
        <v>#N/A</v>
      </c>
      <c r="V1724" t="e">
        <f t="shared" si="267"/>
        <v>#N/A</v>
      </c>
      <c r="W1724" t="str">
        <f t="shared" si="268"/>
        <v/>
      </c>
      <c r="X1724" s="24" t="str">
        <f>IFERROR(VLOOKUP(W1724,HOSPITAIS_COM_DIVIDAS!A:E,5,FALSE),"")</f>
        <v/>
      </c>
    </row>
    <row r="1725" spans="1:24" x14ac:dyDescent="0.25">
      <c r="A1725" s="52" t="str">
        <f>IFERROR((Tabela4[[#This Row],[Status da Proposta]]),"")</f>
        <v/>
      </c>
      <c r="B1725" s="121">
        <f>IFERROR((CREDITO_FINANCEIRO!A1725),"")</f>
        <v>0</v>
      </c>
      <c r="C1725" s="120" t="str">
        <f>IFERROR((VLOOKUP(B1725,CREDITO_FINANCEIRO!A:B,2,FALSE)),"")</f>
        <v/>
      </c>
      <c r="D1725" s="94" t="str">
        <f>IFERROR((VLOOKUP(B1725,CREDITO_FINANCEIRO!A:E,5,FALSE)),"")</f>
        <v/>
      </c>
      <c r="E1725" s="95" t="str">
        <f>IFERROR((VLOOKUP(B1725,CREDITO_FINANCEIRO!A:C,3,FALSE)),"")</f>
        <v/>
      </c>
      <c r="F1725" s="120" t="str">
        <f>IFERROR((VLOOKUP(B1725,CREDITO_FINANCEIRO!A:G,4,FALSE)),"")</f>
        <v/>
      </c>
      <c r="G1725" s="120" t="e">
        <f>VLOOKUP(B1725,CREDITO_FINANCEIRO!A:G,6,FALSE)</f>
        <v>#N/A</v>
      </c>
      <c r="H1725" s="120" t="e">
        <f>VLOOKUP(B1725,CREDITO_FINANCEIRO!A:G,7,FALSE)</f>
        <v>#N/A</v>
      </c>
      <c r="I1725" s="91" t="e">
        <f>VLOOKUP(B1725,CREDITO_FINANCEIRO!A:K,10,FALSE)</f>
        <v>#N/A</v>
      </c>
      <c r="J1725" s="91" t="e">
        <f>VLOOKUP(B1725,CREDITO_FINANCEIRO!A:K,11,FALSE)</f>
        <v>#N/A</v>
      </c>
      <c r="K1725" s="91" t="e">
        <f>VLOOKUP(B1725,CREDITO_FINANCEIRO!A:L,12,FALSE)</f>
        <v>#N/A</v>
      </c>
      <c r="L1725" s="110" t="e">
        <f t="shared" si="260"/>
        <v>#N/A</v>
      </c>
      <c r="M1725" s="2" t="e">
        <f t="shared" si="261"/>
        <v>#N/A</v>
      </c>
      <c r="N1725" s="111" t="e">
        <f>VLOOKUP(Tabela4[[#This Row],[Proposta de Referência]],SIMP_CF!A:K,9,FALSE)</f>
        <v>#N/A</v>
      </c>
      <c r="O1725" s="111" t="e">
        <f>VLOOKUP(Tabela4[[#This Row],[Proposta de Referência]],SIMP_CF!A:K,8,FALSE)</f>
        <v>#N/A</v>
      </c>
      <c r="P1725" s="112" t="e">
        <f t="shared" si="262"/>
        <v>#N/A</v>
      </c>
      <c r="Q1725" s="112" t="e">
        <f t="shared" si="263"/>
        <v>#N/A</v>
      </c>
      <c r="R1725" t="e">
        <f t="shared" si="269"/>
        <v>#N/A</v>
      </c>
      <c r="S1725" s="108" t="e">
        <f t="shared" si="264"/>
        <v>#N/A</v>
      </c>
      <c r="T1725" s="108" t="e">
        <f t="shared" si="265"/>
        <v>#N/A</v>
      </c>
      <c r="U1725" s="110" t="e">
        <f t="shared" si="266"/>
        <v>#N/A</v>
      </c>
      <c r="V1725" t="e">
        <f t="shared" si="267"/>
        <v>#N/A</v>
      </c>
      <c r="W1725" t="str">
        <f t="shared" si="268"/>
        <v/>
      </c>
      <c r="X1725" s="24" t="str">
        <f>IFERROR(VLOOKUP(W1725,HOSPITAIS_COM_DIVIDAS!A:E,5,FALSE),"")</f>
        <v/>
      </c>
    </row>
    <row r="1726" spans="1:24" x14ac:dyDescent="0.25">
      <c r="A1726" s="52" t="str">
        <f>IFERROR((Tabela4[[#This Row],[Status da Proposta]]),"")</f>
        <v/>
      </c>
      <c r="B1726" s="121">
        <f>IFERROR((CREDITO_FINANCEIRO!A1726),"")</f>
        <v>0</v>
      </c>
      <c r="C1726" s="120" t="str">
        <f>IFERROR((VLOOKUP(B1726,CREDITO_FINANCEIRO!A:B,2,FALSE)),"")</f>
        <v/>
      </c>
      <c r="D1726" s="94" t="str">
        <f>IFERROR((VLOOKUP(B1726,CREDITO_FINANCEIRO!A:E,5,FALSE)),"")</f>
        <v/>
      </c>
      <c r="E1726" s="95" t="str">
        <f>IFERROR((VLOOKUP(B1726,CREDITO_FINANCEIRO!A:C,3,FALSE)),"")</f>
        <v/>
      </c>
      <c r="F1726" s="120" t="str">
        <f>IFERROR((VLOOKUP(B1726,CREDITO_FINANCEIRO!A:G,4,FALSE)),"")</f>
        <v/>
      </c>
      <c r="G1726" s="120" t="e">
        <f>VLOOKUP(B1726,CREDITO_FINANCEIRO!A:G,6,FALSE)</f>
        <v>#N/A</v>
      </c>
      <c r="H1726" s="120" t="e">
        <f>VLOOKUP(B1726,CREDITO_FINANCEIRO!A:G,7,FALSE)</f>
        <v>#N/A</v>
      </c>
      <c r="I1726" s="91" t="e">
        <f>VLOOKUP(B1726,CREDITO_FINANCEIRO!A:K,10,FALSE)</f>
        <v>#N/A</v>
      </c>
      <c r="J1726" s="91" t="e">
        <f>VLOOKUP(B1726,CREDITO_FINANCEIRO!A:K,11,FALSE)</f>
        <v>#N/A</v>
      </c>
      <c r="K1726" s="91" t="e">
        <f>VLOOKUP(B1726,CREDITO_FINANCEIRO!A:L,12,FALSE)</f>
        <v>#N/A</v>
      </c>
      <c r="L1726" s="110" t="e">
        <f t="shared" si="260"/>
        <v>#N/A</v>
      </c>
      <c r="M1726" s="2" t="e">
        <f t="shared" si="261"/>
        <v>#N/A</v>
      </c>
      <c r="N1726" s="111" t="e">
        <f>VLOOKUP(Tabela4[[#This Row],[Proposta de Referência]],SIMP_CF!A:K,9,FALSE)</f>
        <v>#N/A</v>
      </c>
      <c r="O1726" s="111" t="e">
        <f>VLOOKUP(Tabela4[[#This Row],[Proposta de Referência]],SIMP_CF!A:K,8,FALSE)</f>
        <v>#N/A</v>
      </c>
      <c r="P1726" s="112" t="e">
        <f t="shared" si="262"/>
        <v>#N/A</v>
      </c>
      <c r="Q1726" s="112" t="e">
        <f t="shared" si="263"/>
        <v>#N/A</v>
      </c>
      <c r="R1726" t="e">
        <f t="shared" si="269"/>
        <v>#N/A</v>
      </c>
      <c r="S1726" s="108" t="e">
        <f t="shared" si="264"/>
        <v>#N/A</v>
      </c>
      <c r="T1726" s="108" t="e">
        <f t="shared" si="265"/>
        <v>#N/A</v>
      </c>
      <c r="U1726" s="110" t="e">
        <f t="shared" si="266"/>
        <v>#N/A</v>
      </c>
      <c r="V1726" t="e">
        <f t="shared" si="267"/>
        <v>#N/A</v>
      </c>
      <c r="W1726" t="str">
        <f t="shared" si="268"/>
        <v/>
      </c>
      <c r="X1726" s="24" t="str">
        <f>IFERROR(VLOOKUP(W1726,HOSPITAIS_COM_DIVIDAS!A:E,5,FALSE),"")</f>
        <v/>
      </c>
    </row>
    <row r="1727" spans="1:24" x14ac:dyDescent="0.25">
      <c r="A1727" s="52" t="str">
        <f>IFERROR((Tabela4[[#This Row],[Status da Proposta]]),"")</f>
        <v/>
      </c>
      <c r="B1727" s="121">
        <f>IFERROR((CREDITO_FINANCEIRO!A1727),"")</f>
        <v>0</v>
      </c>
      <c r="C1727" s="120" t="str">
        <f>IFERROR((VLOOKUP(B1727,CREDITO_FINANCEIRO!A:B,2,FALSE)),"")</f>
        <v/>
      </c>
      <c r="D1727" s="94" t="str">
        <f>IFERROR((VLOOKUP(B1727,CREDITO_FINANCEIRO!A:E,5,FALSE)),"")</f>
        <v/>
      </c>
      <c r="E1727" s="95" t="str">
        <f>IFERROR((VLOOKUP(B1727,CREDITO_FINANCEIRO!A:C,3,FALSE)),"")</f>
        <v/>
      </c>
      <c r="F1727" s="120" t="str">
        <f>IFERROR((VLOOKUP(B1727,CREDITO_FINANCEIRO!A:G,4,FALSE)),"")</f>
        <v/>
      </c>
      <c r="G1727" s="120" t="e">
        <f>VLOOKUP(B1727,CREDITO_FINANCEIRO!A:G,6,FALSE)</f>
        <v>#N/A</v>
      </c>
      <c r="H1727" s="120" t="e">
        <f>VLOOKUP(B1727,CREDITO_FINANCEIRO!A:G,7,FALSE)</f>
        <v>#N/A</v>
      </c>
      <c r="I1727" s="91" t="e">
        <f>VLOOKUP(B1727,CREDITO_FINANCEIRO!A:K,10,FALSE)</f>
        <v>#N/A</v>
      </c>
      <c r="J1727" s="91" t="e">
        <f>VLOOKUP(B1727,CREDITO_FINANCEIRO!A:K,11,FALSE)</f>
        <v>#N/A</v>
      </c>
      <c r="K1727" s="91" t="e">
        <f>VLOOKUP(B1727,CREDITO_FINANCEIRO!A:L,12,FALSE)</f>
        <v>#N/A</v>
      </c>
      <c r="L1727" s="110" t="e">
        <f t="shared" si="260"/>
        <v>#N/A</v>
      </c>
      <c r="M1727" s="2" t="e">
        <f t="shared" si="261"/>
        <v>#N/A</v>
      </c>
      <c r="N1727" s="111" t="e">
        <f>VLOOKUP(Tabela4[[#This Row],[Proposta de Referência]],SIMP_CF!A:K,9,FALSE)</f>
        <v>#N/A</v>
      </c>
      <c r="O1727" s="111" t="e">
        <f>VLOOKUP(Tabela4[[#This Row],[Proposta de Referência]],SIMP_CF!A:K,8,FALSE)</f>
        <v>#N/A</v>
      </c>
      <c r="P1727" s="112" t="e">
        <f t="shared" si="262"/>
        <v>#N/A</v>
      </c>
      <c r="Q1727" s="112" t="e">
        <f t="shared" si="263"/>
        <v>#N/A</v>
      </c>
      <c r="R1727" t="e">
        <f t="shared" si="269"/>
        <v>#N/A</v>
      </c>
      <c r="S1727" s="108" t="e">
        <f t="shared" si="264"/>
        <v>#N/A</v>
      </c>
      <c r="T1727" s="108" t="e">
        <f t="shared" si="265"/>
        <v>#N/A</v>
      </c>
      <c r="U1727" s="110" t="e">
        <f t="shared" si="266"/>
        <v>#N/A</v>
      </c>
      <c r="V1727" t="e">
        <f t="shared" si="267"/>
        <v>#N/A</v>
      </c>
      <c r="W1727" t="str">
        <f t="shared" si="268"/>
        <v/>
      </c>
      <c r="X1727" s="24" t="str">
        <f>IFERROR(VLOOKUP(W1727,HOSPITAIS_COM_DIVIDAS!A:E,5,FALSE),"")</f>
        <v/>
      </c>
    </row>
    <row r="1728" spans="1:24" x14ac:dyDescent="0.25">
      <c r="A1728" s="52" t="str">
        <f>IFERROR((Tabela4[[#This Row],[Status da Proposta]]),"")</f>
        <v/>
      </c>
      <c r="B1728" s="121">
        <f>IFERROR((CREDITO_FINANCEIRO!A1728),"")</f>
        <v>0</v>
      </c>
      <c r="C1728" s="120" t="str">
        <f>IFERROR((VLOOKUP(B1728,CREDITO_FINANCEIRO!A:B,2,FALSE)),"")</f>
        <v/>
      </c>
      <c r="D1728" s="94" t="str">
        <f>IFERROR((VLOOKUP(B1728,CREDITO_FINANCEIRO!A:E,5,FALSE)),"")</f>
        <v/>
      </c>
      <c r="E1728" s="95" t="str">
        <f>IFERROR((VLOOKUP(B1728,CREDITO_FINANCEIRO!A:C,3,FALSE)),"")</f>
        <v/>
      </c>
      <c r="F1728" s="120" t="str">
        <f>IFERROR((VLOOKUP(B1728,CREDITO_FINANCEIRO!A:G,4,FALSE)),"")</f>
        <v/>
      </c>
      <c r="G1728" s="120" t="e">
        <f>VLOOKUP(B1728,CREDITO_FINANCEIRO!A:G,6,FALSE)</f>
        <v>#N/A</v>
      </c>
      <c r="H1728" s="120" t="e">
        <f>VLOOKUP(B1728,CREDITO_FINANCEIRO!A:G,7,FALSE)</f>
        <v>#N/A</v>
      </c>
      <c r="I1728" s="91" t="e">
        <f>VLOOKUP(B1728,CREDITO_FINANCEIRO!A:K,10,FALSE)</f>
        <v>#N/A</v>
      </c>
      <c r="J1728" s="91" t="e">
        <f>VLOOKUP(B1728,CREDITO_FINANCEIRO!A:K,11,FALSE)</f>
        <v>#N/A</v>
      </c>
      <c r="K1728" s="91" t="e">
        <f>VLOOKUP(B1728,CREDITO_FINANCEIRO!A:L,12,FALSE)</f>
        <v>#N/A</v>
      </c>
      <c r="L1728" s="110" t="e">
        <f t="shared" si="260"/>
        <v>#N/A</v>
      </c>
      <c r="M1728" s="2" t="e">
        <f t="shared" si="261"/>
        <v>#N/A</v>
      </c>
      <c r="N1728" s="111" t="e">
        <f>VLOOKUP(Tabela4[[#This Row],[Proposta de Referência]],SIMP_CF!A:K,9,FALSE)</f>
        <v>#N/A</v>
      </c>
      <c r="O1728" s="111" t="e">
        <f>VLOOKUP(Tabela4[[#This Row],[Proposta de Referência]],SIMP_CF!A:K,8,FALSE)</f>
        <v>#N/A</v>
      </c>
      <c r="P1728" s="112" t="e">
        <f t="shared" si="262"/>
        <v>#N/A</v>
      </c>
      <c r="Q1728" s="112" t="e">
        <f t="shared" si="263"/>
        <v>#N/A</v>
      </c>
      <c r="R1728" t="e">
        <f t="shared" si="269"/>
        <v>#N/A</v>
      </c>
      <c r="S1728" s="108" t="e">
        <f t="shared" si="264"/>
        <v>#N/A</v>
      </c>
      <c r="T1728" s="108" t="e">
        <f t="shared" si="265"/>
        <v>#N/A</v>
      </c>
      <c r="U1728" s="110" t="e">
        <f t="shared" si="266"/>
        <v>#N/A</v>
      </c>
      <c r="V1728" t="e">
        <f t="shared" si="267"/>
        <v>#N/A</v>
      </c>
      <c r="W1728" t="str">
        <f t="shared" si="268"/>
        <v/>
      </c>
      <c r="X1728" s="24" t="str">
        <f>IFERROR(VLOOKUP(W1728,HOSPITAIS_COM_DIVIDAS!A:E,5,FALSE),"")</f>
        <v/>
      </c>
    </row>
    <row r="1729" spans="1:24" x14ac:dyDescent="0.25">
      <c r="A1729" s="52" t="str">
        <f>IFERROR((Tabela4[[#This Row],[Status da Proposta]]),"")</f>
        <v/>
      </c>
      <c r="B1729" s="121">
        <f>IFERROR((CREDITO_FINANCEIRO!A1729),"")</f>
        <v>0</v>
      </c>
      <c r="C1729" s="120" t="str">
        <f>IFERROR((VLOOKUP(B1729,CREDITO_FINANCEIRO!A:B,2,FALSE)),"")</f>
        <v/>
      </c>
      <c r="D1729" s="94" t="str">
        <f>IFERROR((VLOOKUP(B1729,CREDITO_FINANCEIRO!A:E,5,FALSE)),"")</f>
        <v/>
      </c>
      <c r="E1729" s="95" t="str">
        <f>IFERROR((VLOOKUP(B1729,CREDITO_FINANCEIRO!A:C,3,FALSE)),"")</f>
        <v/>
      </c>
      <c r="F1729" s="120" t="str">
        <f>IFERROR((VLOOKUP(B1729,CREDITO_FINANCEIRO!A:G,4,FALSE)),"")</f>
        <v/>
      </c>
      <c r="G1729" s="120" t="e">
        <f>VLOOKUP(B1729,CREDITO_FINANCEIRO!A:G,6,FALSE)</f>
        <v>#N/A</v>
      </c>
      <c r="H1729" s="120" t="e">
        <f>VLOOKUP(B1729,CREDITO_FINANCEIRO!A:G,7,FALSE)</f>
        <v>#N/A</v>
      </c>
      <c r="I1729" s="91" t="e">
        <f>VLOOKUP(B1729,CREDITO_FINANCEIRO!A:K,10,FALSE)</f>
        <v>#N/A</v>
      </c>
      <c r="J1729" s="91" t="e">
        <f>VLOOKUP(B1729,CREDITO_FINANCEIRO!A:K,11,FALSE)</f>
        <v>#N/A</v>
      </c>
      <c r="K1729" s="91" t="e">
        <f>VLOOKUP(B1729,CREDITO_FINANCEIRO!A:L,12,FALSE)</f>
        <v>#N/A</v>
      </c>
      <c r="L1729" s="110" t="e">
        <f t="shared" si="260"/>
        <v>#N/A</v>
      </c>
      <c r="M1729" s="2" t="e">
        <f t="shared" si="261"/>
        <v>#N/A</v>
      </c>
      <c r="N1729" s="111" t="e">
        <f>VLOOKUP(Tabela4[[#This Row],[Proposta de Referência]],SIMP_CF!A:K,9,FALSE)</f>
        <v>#N/A</v>
      </c>
      <c r="O1729" s="111" t="e">
        <f>VLOOKUP(Tabela4[[#This Row],[Proposta de Referência]],SIMP_CF!A:K,8,FALSE)</f>
        <v>#N/A</v>
      </c>
      <c r="P1729" s="112" t="e">
        <f t="shared" si="262"/>
        <v>#N/A</v>
      </c>
      <c r="Q1729" s="112" t="e">
        <f t="shared" si="263"/>
        <v>#N/A</v>
      </c>
      <c r="R1729" t="e">
        <f t="shared" si="269"/>
        <v>#N/A</v>
      </c>
      <c r="S1729" s="108" t="e">
        <f t="shared" si="264"/>
        <v>#N/A</v>
      </c>
      <c r="T1729" s="108" t="e">
        <f t="shared" si="265"/>
        <v>#N/A</v>
      </c>
      <c r="U1729" s="110" t="e">
        <f t="shared" si="266"/>
        <v>#N/A</v>
      </c>
      <c r="V1729" t="e">
        <f t="shared" si="267"/>
        <v>#N/A</v>
      </c>
      <c r="W1729" t="str">
        <f t="shared" si="268"/>
        <v/>
      </c>
      <c r="X1729" s="24" t="str">
        <f>IFERROR(VLOOKUP(W1729,HOSPITAIS_COM_DIVIDAS!A:E,5,FALSE),"")</f>
        <v/>
      </c>
    </row>
    <row r="1730" spans="1:24" x14ac:dyDescent="0.25">
      <c r="A1730" s="52" t="str">
        <f>IFERROR((Tabela4[[#This Row],[Status da Proposta]]),"")</f>
        <v/>
      </c>
      <c r="B1730" s="121">
        <f>IFERROR((CREDITO_FINANCEIRO!A1730),"")</f>
        <v>0</v>
      </c>
      <c r="C1730" s="120" t="str">
        <f>IFERROR((VLOOKUP(B1730,CREDITO_FINANCEIRO!A:B,2,FALSE)),"")</f>
        <v/>
      </c>
      <c r="D1730" s="94" t="str">
        <f>IFERROR((VLOOKUP(B1730,CREDITO_FINANCEIRO!A:E,5,FALSE)),"")</f>
        <v/>
      </c>
      <c r="E1730" s="95" t="str">
        <f>IFERROR((VLOOKUP(B1730,CREDITO_FINANCEIRO!A:C,3,FALSE)),"")</f>
        <v/>
      </c>
      <c r="F1730" s="120" t="str">
        <f>IFERROR((VLOOKUP(B1730,CREDITO_FINANCEIRO!A:G,4,FALSE)),"")</f>
        <v/>
      </c>
      <c r="G1730" s="120" t="e">
        <f>VLOOKUP(B1730,CREDITO_FINANCEIRO!A:G,6,FALSE)</f>
        <v>#N/A</v>
      </c>
      <c r="H1730" s="120" t="e">
        <f>VLOOKUP(B1730,CREDITO_FINANCEIRO!A:G,7,FALSE)</f>
        <v>#N/A</v>
      </c>
      <c r="I1730" s="91" t="e">
        <f>VLOOKUP(B1730,CREDITO_FINANCEIRO!A:K,10,FALSE)</f>
        <v>#N/A</v>
      </c>
      <c r="J1730" s="91" t="e">
        <f>VLOOKUP(B1730,CREDITO_FINANCEIRO!A:K,11,FALSE)</f>
        <v>#N/A</v>
      </c>
      <c r="K1730" s="91" t="e">
        <f>VLOOKUP(B1730,CREDITO_FINANCEIRO!A:L,12,FALSE)</f>
        <v>#N/A</v>
      </c>
      <c r="L1730" s="110" t="e">
        <f t="shared" ref="L1730:L1748" si="270">MAX(I1730:K1730)</f>
        <v>#N/A</v>
      </c>
      <c r="M1730" s="2" t="e">
        <f t="shared" ref="M1730:M1748" si="271">IF(((L1730)=0),"NÃO, POSSUI VALOR","SIM, POSSUI VALOR")</f>
        <v>#N/A</v>
      </c>
      <c r="N1730" s="111" t="e">
        <f>VLOOKUP(Tabela4[[#This Row],[Proposta de Referência]],SIMP_CF!A:K,9,FALSE)</f>
        <v>#N/A</v>
      </c>
      <c r="O1730" s="111" t="e">
        <f>VLOOKUP(Tabela4[[#This Row],[Proposta de Referência]],SIMP_CF!A:K,8,FALSE)</f>
        <v>#N/A</v>
      </c>
      <c r="P1730" s="112" t="e">
        <f t="shared" ref="P1730:P1748" si="272">O1730+N1730</f>
        <v>#N/A</v>
      </c>
      <c r="Q1730" s="112" t="e">
        <f t="shared" ref="Q1730:Q1748" si="273">P1730*12</f>
        <v>#N/A</v>
      </c>
      <c r="R1730" t="e">
        <f t="shared" si="269"/>
        <v>#N/A</v>
      </c>
      <c r="S1730" s="108" t="e">
        <f t="shared" ref="S1730:S1748" si="274">IF(L1730&gt;10000000,"Faixa I - 30%",IF(L1730&gt;=5000000,"Faixa II - 40%","Faixa III - 50%"))</f>
        <v>#N/A</v>
      </c>
      <c r="T1730" s="108" t="e">
        <f t="shared" ref="T1730:T1748" si="275">IF(L1730&gt;10000000,L1730*0.3,IF(L1730&gt;=5000000,L1730*0.4,L1730*0.5))</f>
        <v>#N/A</v>
      </c>
      <c r="U1730" s="110" t="e">
        <f t="shared" ref="U1730:U1748" si="276">T1730-P1730</f>
        <v>#N/A</v>
      </c>
      <c r="V1730" t="e">
        <f t="shared" ref="V1730:V1748" si="277">IF(OR(U1730&gt;=T1730,U1730&lt;0,T1730=0),"NÃO, ATENDEU O CRITÉRIO","SIM, ATENDEU O CRITÉRIO")</f>
        <v>#N/A</v>
      </c>
      <c r="W1730" t="str">
        <f t="shared" ref="W1730:W1748" si="278">LEFT(D1730,8)</f>
        <v/>
      </c>
      <c r="X1730" s="24" t="str">
        <f>IFERROR(VLOOKUP(W1730,HOSPITAIS_COM_DIVIDAS!A:E,5,FALSE),"")</f>
        <v/>
      </c>
    </row>
    <row r="1731" spans="1:24" x14ac:dyDescent="0.25">
      <c r="A1731" s="52" t="str">
        <f>IFERROR((Tabela4[[#This Row],[Status da Proposta]]),"")</f>
        <v/>
      </c>
      <c r="B1731" s="121">
        <f>IFERROR((CREDITO_FINANCEIRO!A1731),"")</f>
        <v>0</v>
      </c>
      <c r="C1731" s="120" t="str">
        <f>IFERROR((VLOOKUP(B1731,CREDITO_FINANCEIRO!A:B,2,FALSE)),"")</f>
        <v/>
      </c>
      <c r="D1731" s="94" t="str">
        <f>IFERROR((VLOOKUP(B1731,CREDITO_FINANCEIRO!A:E,5,FALSE)),"")</f>
        <v/>
      </c>
      <c r="E1731" s="95" t="str">
        <f>IFERROR((VLOOKUP(B1731,CREDITO_FINANCEIRO!A:C,3,FALSE)),"")</f>
        <v/>
      </c>
      <c r="F1731" s="120" t="str">
        <f>IFERROR((VLOOKUP(B1731,CREDITO_FINANCEIRO!A:G,4,FALSE)),"")</f>
        <v/>
      </c>
      <c r="G1731" s="120" t="e">
        <f>VLOOKUP(B1731,CREDITO_FINANCEIRO!A:G,6,FALSE)</f>
        <v>#N/A</v>
      </c>
      <c r="H1731" s="120" t="e">
        <f>VLOOKUP(B1731,CREDITO_FINANCEIRO!A:G,7,FALSE)</f>
        <v>#N/A</v>
      </c>
      <c r="I1731" s="91" t="e">
        <f>VLOOKUP(B1731,CREDITO_FINANCEIRO!A:K,10,FALSE)</f>
        <v>#N/A</v>
      </c>
      <c r="J1731" s="91" t="e">
        <f>VLOOKUP(B1731,CREDITO_FINANCEIRO!A:K,11,FALSE)</f>
        <v>#N/A</v>
      </c>
      <c r="K1731" s="91" t="e">
        <f>VLOOKUP(B1731,CREDITO_FINANCEIRO!A:L,12,FALSE)</f>
        <v>#N/A</v>
      </c>
      <c r="L1731" s="110" t="e">
        <f t="shared" si="270"/>
        <v>#N/A</v>
      </c>
      <c r="M1731" s="2" t="e">
        <f t="shared" si="271"/>
        <v>#N/A</v>
      </c>
      <c r="N1731" s="111" t="e">
        <f>VLOOKUP(Tabela4[[#This Row],[Proposta de Referência]],SIMP_CF!A:K,9,FALSE)</f>
        <v>#N/A</v>
      </c>
      <c r="O1731" s="111" t="e">
        <f>VLOOKUP(Tabela4[[#This Row],[Proposta de Referência]],SIMP_CF!A:K,8,FALSE)</f>
        <v>#N/A</v>
      </c>
      <c r="P1731" s="112" t="e">
        <f t="shared" si="272"/>
        <v>#N/A</v>
      </c>
      <c r="Q1731" s="112" t="e">
        <f t="shared" si="273"/>
        <v>#N/A</v>
      </c>
      <c r="R1731" t="e">
        <f t="shared" ref="R1731:R1748" si="279">IF(P1731&gt;=100000,"SIM, POSSUI VALOR ACIMA DE R$100.000,00","NÃO, POSSUI VALOR NECESSÁRIO")</f>
        <v>#N/A</v>
      </c>
      <c r="S1731" s="108" t="e">
        <f t="shared" si="274"/>
        <v>#N/A</v>
      </c>
      <c r="T1731" s="108" t="e">
        <f t="shared" si="275"/>
        <v>#N/A</v>
      </c>
      <c r="U1731" s="110" t="e">
        <f t="shared" si="276"/>
        <v>#N/A</v>
      </c>
      <c r="V1731" t="e">
        <f t="shared" si="277"/>
        <v>#N/A</v>
      </c>
      <c r="W1731" t="str">
        <f t="shared" si="278"/>
        <v/>
      </c>
      <c r="X1731" s="24" t="str">
        <f>IFERROR(VLOOKUP(W1731,HOSPITAIS_COM_DIVIDAS!A:E,5,FALSE),"")</f>
        <v/>
      </c>
    </row>
    <row r="1732" spans="1:24" x14ac:dyDescent="0.25">
      <c r="A1732" s="52" t="str">
        <f>IFERROR((Tabela4[[#This Row],[Status da Proposta]]),"")</f>
        <v/>
      </c>
      <c r="B1732" s="121">
        <f>IFERROR((CREDITO_FINANCEIRO!A1732),"")</f>
        <v>0</v>
      </c>
      <c r="C1732" s="120" t="str">
        <f>IFERROR((VLOOKUP(B1732,CREDITO_FINANCEIRO!A:B,2,FALSE)),"")</f>
        <v/>
      </c>
      <c r="D1732" s="94" t="str">
        <f>IFERROR((VLOOKUP(B1732,CREDITO_FINANCEIRO!A:E,5,FALSE)),"")</f>
        <v/>
      </c>
      <c r="E1732" s="95" t="str">
        <f>IFERROR((VLOOKUP(B1732,CREDITO_FINANCEIRO!A:C,3,FALSE)),"")</f>
        <v/>
      </c>
      <c r="F1732" s="120" t="str">
        <f>IFERROR((VLOOKUP(B1732,CREDITO_FINANCEIRO!A:G,4,FALSE)),"")</f>
        <v/>
      </c>
      <c r="G1732" s="120" t="e">
        <f>VLOOKUP(B1732,CREDITO_FINANCEIRO!A:G,6,FALSE)</f>
        <v>#N/A</v>
      </c>
      <c r="H1732" s="120" t="e">
        <f>VLOOKUP(B1732,CREDITO_FINANCEIRO!A:G,7,FALSE)</f>
        <v>#N/A</v>
      </c>
      <c r="I1732" s="91" t="e">
        <f>VLOOKUP(B1732,CREDITO_FINANCEIRO!A:K,10,FALSE)</f>
        <v>#N/A</v>
      </c>
      <c r="J1732" s="91" t="e">
        <f>VLOOKUP(B1732,CREDITO_FINANCEIRO!A:K,11,FALSE)</f>
        <v>#N/A</v>
      </c>
      <c r="K1732" s="91" t="e">
        <f>VLOOKUP(B1732,CREDITO_FINANCEIRO!A:L,12,FALSE)</f>
        <v>#N/A</v>
      </c>
      <c r="L1732" s="110" t="e">
        <f t="shared" si="270"/>
        <v>#N/A</v>
      </c>
      <c r="M1732" s="2" t="e">
        <f t="shared" si="271"/>
        <v>#N/A</v>
      </c>
      <c r="N1732" s="111" t="e">
        <f>VLOOKUP(Tabela4[[#This Row],[Proposta de Referência]],SIMP_CF!A:K,9,FALSE)</f>
        <v>#N/A</v>
      </c>
      <c r="O1732" s="111" t="e">
        <f>VLOOKUP(Tabela4[[#This Row],[Proposta de Referência]],SIMP_CF!A:K,8,FALSE)</f>
        <v>#N/A</v>
      </c>
      <c r="P1732" s="112" t="e">
        <f t="shared" si="272"/>
        <v>#N/A</v>
      </c>
      <c r="Q1732" s="112" t="e">
        <f t="shared" si="273"/>
        <v>#N/A</v>
      </c>
      <c r="R1732" t="e">
        <f t="shared" si="279"/>
        <v>#N/A</v>
      </c>
      <c r="S1732" s="108" t="e">
        <f t="shared" si="274"/>
        <v>#N/A</v>
      </c>
      <c r="T1732" s="108" t="e">
        <f t="shared" si="275"/>
        <v>#N/A</v>
      </c>
      <c r="U1732" s="110" t="e">
        <f t="shared" si="276"/>
        <v>#N/A</v>
      </c>
      <c r="V1732" t="e">
        <f t="shared" si="277"/>
        <v>#N/A</v>
      </c>
      <c r="W1732" t="str">
        <f t="shared" si="278"/>
        <v/>
      </c>
      <c r="X1732" s="24" t="str">
        <f>IFERROR(VLOOKUP(W1732,HOSPITAIS_COM_DIVIDAS!A:E,5,FALSE),"")</f>
        <v/>
      </c>
    </row>
    <row r="1733" spans="1:24" x14ac:dyDescent="0.25">
      <c r="A1733" s="52" t="str">
        <f>IFERROR((Tabela4[[#This Row],[Status da Proposta]]),"")</f>
        <v/>
      </c>
      <c r="B1733" s="121">
        <f>IFERROR((CREDITO_FINANCEIRO!A1733),"")</f>
        <v>0</v>
      </c>
      <c r="C1733" s="120" t="str">
        <f>IFERROR((VLOOKUP(B1733,CREDITO_FINANCEIRO!A:B,2,FALSE)),"")</f>
        <v/>
      </c>
      <c r="D1733" s="94" t="str">
        <f>IFERROR((VLOOKUP(B1733,CREDITO_FINANCEIRO!A:E,5,FALSE)),"")</f>
        <v/>
      </c>
      <c r="E1733" s="95" t="str">
        <f>IFERROR((VLOOKUP(B1733,CREDITO_FINANCEIRO!A:C,3,FALSE)),"")</f>
        <v/>
      </c>
      <c r="F1733" s="120" t="str">
        <f>IFERROR((VLOOKUP(B1733,CREDITO_FINANCEIRO!A:G,4,FALSE)),"")</f>
        <v/>
      </c>
      <c r="G1733" s="120" t="e">
        <f>VLOOKUP(B1733,CREDITO_FINANCEIRO!A:G,6,FALSE)</f>
        <v>#N/A</v>
      </c>
      <c r="H1733" s="120" t="e">
        <f>VLOOKUP(B1733,CREDITO_FINANCEIRO!A:G,7,FALSE)</f>
        <v>#N/A</v>
      </c>
      <c r="I1733" s="91" t="e">
        <f>VLOOKUP(B1733,CREDITO_FINANCEIRO!A:K,10,FALSE)</f>
        <v>#N/A</v>
      </c>
      <c r="J1733" s="91" t="e">
        <f>VLOOKUP(B1733,CREDITO_FINANCEIRO!A:K,11,FALSE)</f>
        <v>#N/A</v>
      </c>
      <c r="K1733" s="91" t="e">
        <f>VLOOKUP(B1733,CREDITO_FINANCEIRO!A:L,12,FALSE)</f>
        <v>#N/A</v>
      </c>
      <c r="L1733" s="110" t="e">
        <f t="shared" si="270"/>
        <v>#N/A</v>
      </c>
      <c r="M1733" s="2" t="e">
        <f t="shared" si="271"/>
        <v>#N/A</v>
      </c>
      <c r="N1733" s="111" t="e">
        <f>VLOOKUP(Tabela4[[#This Row],[Proposta de Referência]],SIMP_CF!A:K,9,FALSE)</f>
        <v>#N/A</v>
      </c>
      <c r="O1733" s="111" t="e">
        <f>VLOOKUP(Tabela4[[#This Row],[Proposta de Referência]],SIMP_CF!A:K,8,FALSE)</f>
        <v>#N/A</v>
      </c>
      <c r="P1733" s="112" t="e">
        <f t="shared" si="272"/>
        <v>#N/A</v>
      </c>
      <c r="Q1733" s="112" t="e">
        <f t="shared" si="273"/>
        <v>#N/A</v>
      </c>
      <c r="R1733" t="e">
        <f t="shared" si="279"/>
        <v>#N/A</v>
      </c>
      <c r="S1733" s="108" t="e">
        <f t="shared" si="274"/>
        <v>#N/A</v>
      </c>
      <c r="T1733" s="108" t="e">
        <f t="shared" si="275"/>
        <v>#N/A</v>
      </c>
      <c r="U1733" s="110" t="e">
        <f t="shared" si="276"/>
        <v>#N/A</v>
      </c>
      <c r="V1733" t="e">
        <f t="shared" si="277"/>
        <v>#N/A</v>
      </c>
      <c r="W1733" t="str">
        <f t="shared" si="278"/>
        <v/>
      </c>
      <c r="X1733" s="24" t="str">
        <f>IFERROR(VLOOKUP(W1733,HOSPITAIS_COM_DIVIDAS!A:E,5,FALSE),"")</f>
        <v/>
      </c>
    </row>
    <row r="1734" spans="1:24" x14ac:dyDescent="0.25">
      <c r="A1734" s="52" t="str">
        <f>IFERROR((Tabela4[[#This Row],[Status da Proposta]]),"")</f>
        <v/>
      </c>
      <c r="B1734" s="121">
        <f>IFERROR((CREDITO_FINANCEIRO!A1734),"")</f>
        <v>0</v>
      </c>
      <c r="C1734" s="120" t="str">
        <f>IFERROR((VLOOKUP(B1734,CREDITO_FINANCEIRO!A:B,2,FALSE)),"")</f>
        <v/>
      </c>
      <c r="D1734" s="94" t="str">
        <f>IFERROR((VLOOKUP(B1734,CREDITO_FINANCEIRO!A:E,5,FALSE)),"")</f>
        <v/>
      </c>
      <c r="E1734" s="95" t="str">
        <f>IFERROR((VLOOKUP(B1734,CREDITO_FINANCEIRO!A:C,3,FALSE)),"")</f>
        <v/>
      </c>
      <c r="F1734" s="120" t="str">
        <f>IFERROR((VLOOKUP(B1734,CREDITO_FINANCEIRO!A:G,4,FALSE)),"")</f>
        <v/>
      </c>
      <c r="G1734" s="120" t="e">
        <f>VLOOKUP(B1734,CREDITO_FINANCEIRO!A:G,6,FALSE)</f>
        <v>#N/A</v>
      </c>
      <c r="H1734" s="120" t="e">
        <f>VLOOKUP(B1734,CREDITO_FINANCEIRO!A:G,7,FALSE)</f>
        <v>#N/A</v>
      </c>
      <c r="I1734" s="91" t="e">
        <f>VLOOKUP(B1734,CREDITO_FINANCEIRO!A:K,10,FALSE)</f>
        <v>#N/A</v>
      </c>
      <c r="J1734" s="91" t="e">
        <f>VLOOKUP(B1734,CREDITO_FINANCEIRO!A:K,11,FALSE)</f>
        <v>#N/A</v>
      </c>
      <c r="K1734" s="91" t="e">
        <f>VLOOKUP(B1734,CREDITO_FINANCEIRO!A:L,12,FALSE)</f>
        <v>#N/A</v>
      </c>
      <c r="L1734" s="110" t="e">
        <f t="shared" si="270"/>
        <v>#N/A</v>
      </c>
      <c r="M1734" s="2" t="e">
        <f t="shared" si="271"/>
        <v>#N/A</v>
      </c>
      <c r="N1734" s="111" t="e">
        <f>VLOOKUP(Tabela4[[#This Row],[Proposta de Referência]],SIMP_CF!A:K,9,FALSE)</f>
        <v>#N/A</v>
      </c>
      <c r="O1734" s="111" t="e">
        <f>VLOOKUP(Tabela4[[#This Row],[Proposta de Referência]],SIMP_CF!A:K,8,FALSE)</f>
        <v>#N/A</v>
      </c>
      <c r="P1734" s="112" t="e">
        <f t="shared" si="272"/>
        <v>#N/A</v>
      </c>
      <c r="Q1734" s="112" t="e">
        <f t="shared" si="273"/>
        <v>#N/A</v>
      </c>
      <c r="R1734" t="e">
        <f t="shared" si="279"/>
        <v>#N/A</v>
      </c>
      <c r="S1734" s="108" t="e">
        <f t="shared" si="274"/>
        <v>#N/A</v>
      </c>
      <c r="T1734" s="108" t="e">
        <f t="shared" si="275"/>
        <v>#N/A</v>
      </c>
      <c r="U1734" s="110" t="e">
        <f t="shared" si="276"/>
        <v>#N/A</v>
      </c>
      <c r="V1734" t="e">
        <f t="shared" si="277"/>
        <v>#N/A</v>
      </c>
      <c r="W1734" t="str">
        <f t="shared" si="278"/>
        <v/>
      </c>
      <c r="X1734" s="24" t="str">
        <f>IFERROR(VLOOKUP(W1734,HOSPITAIS_COM_DIVIDAS!A:E,5,FALSE),"")</f>
        <v/>
      </c>
    </row>
    <row r="1735" spans="1:24" x14ac:dyDescent="0.25">
      <c r="A1735" s="52" t="str">
        <f>IFERROR((Tabela4[[#This Row],[Status da Proposta]]),"")</f>
        <v/>
      </c>
      <c r="B1735" s="121">
        <f>IFERROR((CREDITO_FINANCEIRO!A1735),"")</f>
        <v>0</v>
      </c>
      <c r="C1735" s="120" t="str">
        <f>IFERROR((VLOOKUP(B1735,CREDITO_FINANCEIRO!A:B,2,FALSE)),"")</f>
        <v/>
      </c>
      <c r="D1735" s="94" t="str">
        <f>IFERROR((VLOOKUP(B1735,CREDITO_FINANCEIRO!A:E,5,FALSE)),"")</f>
        <v/>
      </c>
      <c r="E1735" s="95" t="str">
        <f>IFERROR((VLOOKUP(B1735,CREDITO_FINANCEIRO!A:C,3,FALSE)),"")</f>
        <v/>
      </c>
      <c r="F1735" s="120" t="str">
        <f>IFERROR((VLOOKUP(B1735,CREDITO_FINANCEIRO!A:G,4,FALSE)),"")</f>
        <v/>
      </c>
      <c r="G1735" s="120" t="e">
        <f>VLOOKUP(B1735,CREDITO_FINANCEIRO!A:G,6,FALSE)</f>
        <v>#N/A</v>
      </c>
      <c r="H1735" s="120" t="e">
        <f>VLOOKUP(B1735,CREDITO_FINANCEIRO!A:G,7,FALSE)</f>
        <v>#N/A</v>
      </c>
      <c r="I1735" s="91" t="e">
        <f>VLOOKUP(B1735,CREDITO_FINANCEIRO!A:K,10,FALSE)</f>
        <v>#N/A</v>
      </c>
      <c r="J1735" s="91" t="e">
        <f>VLOOKUP(B1735,CREDITO_FINANCEIRO!A:K,11,FALSE)</f>
        <v>#N/A</v>
      </c>
      <c r="K1735" s="91" t="e">
        <f>VLOOKUP(B1735,CREDITO_FINANCEIRO!A:L,12,FALSE)</f>
        <v>#N/A</v>
      </c>
      <c r="L1735" s="110" t="e">
        <f t="shared" si="270"/>
        <v>#N/A</v>
      </c>
      <c r="M1735" s="2" t="e">
        <f t="shared" si="271"/>
        <v>#N/A</v>
      </c>
      <c r="N1735" s="111" t="e">
        <f>VLOOKUP(Tabela4[[#This Row],[Proposta de Referência]],SIMP_CF!A:K,9,FALSE)</f>
        <v>#N/A</v>
      </c>
      <c r="O1735" s="111" t="e">
        <f>VLOOKUP(Tabela4[[#This Row],[Proposta de Referência]],SIMP_CF!A:K,8,FALSE)</f>
        <v>#N/A</v>
      </c>
      <c r="P1735" s="112" t="e">
        <f t="shared" si="272"/>
        <v>#N/A</v>
      </c>
      <c r="Q1735" s="112" t="e">
        <f t="shared" si="273"/>
        <v>#N/A</v>
      </c>
      <c r="R1735" t="e">
        <f t="shared" si="279"/>
        <v>#N/A</v>
      </c>
      <c r="S1735" s="108" t="e">
        <f t="shared" si="274"/>
        <v>#N/A</v>
      </c>
      <c r="T1735" s="108" t="e">
        <f t="shared" si="275"/>
        <v>#N/A</v>
      </c>
      <c r="U1735" s="110" t="e">
        <f t="shared" si="276"/>
        <v>#N/A</v>
      </c>
      <c r="V1735" t="e">
        <f t="shared" si="277"/>
        <v>#N/A</v>
      </c>
      <c r="W1735" t="str">
        <f t="shared" si="278"/>
        <v/>
      </c>
      <c r="X1735" s="24" t="str">
        <f>IFERROR(VLOOKUP(W1735,HOSPITAIS_COM_DIVIDAS!A:E,5,FALSE),"")</f>
        <v/>
      </c>
    </row>
    <row r="1736" spans="1:24" x14ac:dyDescent="0.25">
      <c r="A1736" s="52" t="str">
        <f>IFERROR((Tabela4[[#This Row],[Status da Proposta]]),"")</f>
        <v/>
      </c>
      <c r="B1736" s="121">
        <f>IFERROR((CREDITO_FINANCEIRO!A1736),"")</f>
        <v>0</v>
      </c>
      <c r="C1736" s="120" t="str">
        <f>IFERROR((VLOOKUP(B1736,CREDITO_FINANCEIRO!A:B,2,FALSE)),"")</f>
        <v/>
      </c>
      <c r="D1736" s="94" t="str">
        <f>IFERROR((VLOOKUP(B1736,CREDITO_FINANCEIRO!A:E,5,FALSE)),"")</f>
        <v/>
      </c>
      <c r="E1736" s="95" t="str">
        <f>IFERROR((VLOOKUP(B1736,CREDITO_FINANCEIRO!A:C,3,FALSE)),"")</f>
        <v/>
      </c>
      <c r="F1736" s="120" t="str">
        <f>IFERROR((VLOOKUP(B1736,CREDITO_FINANCEIRO!A:G,4,FALSE)),"")</f>
        <v/>
      </c>
      <c r="G1736" s="120" t="e">
        <f>VLOOKUP(B1736,CREDITO_FINANCEIRO!A:G,6,FALSE)</f>
        <v>#N/A</v>
      </c>
      <c r="H1736" s="120" t="e">
        <f>VLOOKUP(B1736,CREDITO_FINANCEIRO!A:G,7,FALSE)</f>
        <v>#N/A</v>
      </c>
      <c r="I1736" s="91" t="e">
        <f>VLOOKUP(B1736,CREDITO_FINANCEIRO!A:K,10,FALSE)</f>
        <v>#N/A</v>
      </c>
      <c r="J1736" s="91" t="e">
        <f>VLOOKUP(B1736,CREDITO_FINANCEIRO!A:K,11,FALSE)</f>
        <v>#N/A</v>
      </c>
      <c r="K1736" s="91" t="e">
        <f>VLOOKUP(B1736,CREDITO_FINANCEIRO!A:L,12,FALSE)</f>
        <v>#N/A</v>
      </c>
      <c r="L1736" s="110" t="e">
        <f t="shared" si="270"/>
        <v>#N/A</v>
      </c>
      <c r="M1736" s="2" t="e">
        <f t="shared" si="271"/>
        <v>#N/A</v>
      </c>
      <c r="N1736" s="111" t="e">
        <f>VLOOKUP(Tabela4[[#This Row],[Proposta de Referência]],SIMP_CF!A:K,9,FALSE)</f>
        <v>#N/A</v>
      </c>
      <c r="O1736" s="111" t="e">
        <f>VLOOKUP(Tabela4[[#This Row],[Proposta de Referência]],SIMP_CF!A:K,8,FALSE)</f>
        <v>#N/A</v>
      </c>
      <c r="P1736" s="112" t="e">
        <f t="shared" si="272"/>
        <v>#N/A</v>
      </c>
      <c r="Q1736" s="112" t="e">
        <f t="shared" si="273"/>
        <v>#N/A</v>
      </c>
      <c r="R1736" t="e">
        <f t="shared" si="279"/>
        <v>#N/A</v>
      </c>
      <c r="S1736" s="108" t="e">
        <f t="shared" si="274"/>
        <v>#N/A</v>
      </c>
      <c r="T1736" s="108" t="e">
        <f t="shared" si="275"/>
        <v>#N/A</v>
      </c>
      <c r="U1736" s="110" t="e">
        <f t="shared" si="276"/>
        <v>#N/A</v>
      </c>
      <c r="V1736" t="e">
        <f t="shared" si="277"/>
        <v>#N/A</v>
      </c>
      <c r="W1736" t="str">
        <f t="shared" si="278"/>
        <v/>
      </c>
      <c r="X1736" s="24" t="str">
        <f>IFERROR(VLOOKUP(W1736,HOSPITAIS_COM_DIVIDAS!A:E,5,FALSE),"")</f>
        <v/>
      </c>
    </row>
    <row r="1737" spans="1:24" x14ac:dyDescent="0.25">
      <c r="A1737" s="52" t="str">
        <f>IFERROR((Tabela4[[#This Row],[Status da Proposta]]),"")</f>
        <v/>
      </c>
      <c r="B1737" s="121">
        <f>IFERROR((CREDITO_FINANCEIRO!A1737),"")</f>
        <v>0</v>
      </c>
      <c r="C1737" s="120" t="str">
        <f>IFERROR((VLOOKUP(B1737,CREDITO_FINANCEIRO!A:B,2,FALSE)),"")</f>
        <v/>
      </c>
      <c r="D1737" s="94" t="str">
        <f>IFERROR((VLOOKUP(B1737,CREDITO_FINANCEIRO!A:E,5,FALSE)),"")</f>
        <v/>
      </c>
      <c r="E1737" s="95" t="str">
        <f>IFERROR((VLOOKUP(B1737,CREDITO_FINANCEIRO!A:C,3,FALSE)),"")</f>
        <v/>
      </c>
      <c r="F1737" s="120" t="str">
        <f>IFERROR((VLOOKUP(B1737,CREDITO_FINANCEIRO!A:G,4,FALSE)),"")</f>
        <v/>
      </c>
      <c r="G1737" s="120" t="e">
        <f>VLOOKUP(B1737,CREDITO_FINANCEIRO!A:G,6,FALSE)</f>
        <v>#N/A</v>
      </c>
      <c r="H1737" s="120" t="e">
        <f>VLOOKUP(B1737,CREDITO_FINANCEIRO!A:G,7,FALSE)</f>
        <v>#N/A</v>
      </c>
      <c r="I1737" s="91" t="e">
        <f>VLOOKUP(B1737,CREDITO_FINANCEIRO!A:K,10,FALSE)</f>
        <v>#N/A</v>
      </c>
      <c r="J1737" s="91" t="e">
        <f>VLOOKUP(B1737,CREDITO_FINANCEIRO!A:K,11,FALSE)</f>
        <v>#N/A</v>
      </c>
      <c r="K1737" s="91" t="e">
        <f>VLOOKUP(B1737,CREDITO_FINANCEIRO!A:L,12,FALSE)</f>
        <v>#N/A</v>
      </c>
      <c r="L1737" s="110" t="e">
        <f t="shared" si="270"/>
        <v>#N/A</v>
      </c>
      <c r="M1737" s="2" t="e">
        <f t="shared" si="271"/>
        <v>#N/A</v>
      </c>
      <c r="N1737" s="111" t="e">
        <f>VLOOKUP(Tabela4[[#This Row],[Proposta de Referência]],SIMP_CF!A:K,9,FALSE)</f>
        <v>#N/A</v>
      </c>
      <c r="O1737" s="111" t="e">
        <f>VLOOKUP(Tabela4[[#This Row],[Proposta de Referência]],SIMP_CF!A:K,8,FALSE)</f>
        <v>#N/A</v>
      </c>
      <c r="P1737" s="112" t="e">
        <f t="shared" si="272"/>
        <v>#N/A</v>
      </c>
      <c r="Q1737" s="112" t="e">
        <f t="shared" si="273"/>
        <v>#N/A</v>
      </c>
      <c r="R1737" t="e">
        <f t="shared" si="279"/>
        <v>#N/A</v>
      </c>
      <c r="S1737" s="108" t="e">
        <f t="shared" si="274"/>
        <v>#N/A</v>
      </c>
      <c r="T1737" s="108" t="e">
        <f t="shared" si="275"/>
        <v>#N/A</v>
      </c>
      <c r="U1737" s="110" t="e">
        <f t="shared" si="276"/>
        <v>#N/A</v>
      </c>
      <c r="V1737" t="e">
        <f t="shared" si="277"/>
        <v>#N/A</v>
      </c>
      <c r="W1737" t="str">
        <f t="shared" si="278"/>
        <v/>
      </c>
      <c r="X1737" s="24" t="str">
        <f>IFERROR(VLOOKUP(W1737,HOSPITAIS_COM_DIVIDAS!A:E,5,FALSE),"")</f>
        <v/>
      </c>
    </row>
    <row r="1738" spans="1:24" x14ac:dyDescent="0.25">
      <c r="A1738" s="52" t="str">
        <f>IFERROR((Tabela4[[#This Row],[Status da Proposta]]),"")</f>
        <v/>
      </c>
      <c r="B1738" s="121">
        <f>IFERROR((CREDITO_FINANCEIRO!A1738),"")</f>
        <v>0</v>
      </c>
      <c r="C1738" s="120" t="str">
        <f>IFERROR((VLOOKUP(B1738,CREDITO_FINANCEIRO!A:B,2,FALSE)),"")</f>
        <v/>
      </c>
      <c r="D1738" s="94" t="str">
        <f>IFERROR((VLOOKUP(B1738,CREDITO_FINANCEIRO!A:E,5,FALSE)),"")</f>
        <v/>
      </c>
      <c r="E1738" s="95" t="str">
        <f>IFERROR((VLOOKUP(B1738,CREDITO_FINANCEIRO!A:C,3,FALSE)),"")</f>
        <v/>
      </c>
      <c r="F1738" s="120" t="str">
        <f>IFERROR((VLOOKUP(B1738,CREDITO_FINANCEIRO!A:G,4,FALSE)),"")</f>
        <v/>
      </c>
      <c r="G1738" s="120" t="e">
        <f>VLOOKUP(B1738,CREDITO_FINANCEIRO!A:G,6,FALSE)</f>
        <v>#N/A</v>
      </c>
      <c r="H1738" s="120" t="e">
        <f>VLOOKUP(B1738,CREDITO_FINANCEIRO!A:G,7,FALSE)</f>
        <v>#N/A</v>
      </c>
      <c r="I1738" s="91" t="e">
        <f>VLOOKUP(B1738,CREDITO_FINANCEIRO!A:K,10,FALSE)</f>
        <v>#N/A</v>
      </c>
      <c r="J1738" s="91" t="e">
        <f>VLOOKUP(B1738,CREDITO_FINANCEIRO!A:K,11,FALSE)</f>
        <v>#N/A</v>
      </c>
      <c r="K1738" s="91" t="e">
        <f>VLOOKUP(B1738,CREDITO_FINANCEIRO!A:L,12,FALSE)</f>
        <v>#N/A</v>
      </c>
      <c r="L1738" s="110" t="e">
        <f t="shared" si="270"/>
        <v>#N/A</v>
      </c>
      <c r="M1738" s="2" t="e">
        <f t="shared" si="271"/>
        <v>#N/A</v>
      </c>
      <c r="N1738" s="111" t="e">
        <f>VLOOKUP(Tabela4[[#This Row],[Proposta de Referência]],SIMP_CF!A:K,9,FALSE)</f>
        <v>#N/A</v>
      </c>
      <c r="O1738" s="111" t="e">
        <f>VLOOKUP(Tabela4[[#This Row],[Proposta de Referência]],SIMP_CF!A:K,8,FALSE)</f>
        <v>#N/A</v>
      </c>
      <c r="P1738" s="112" t="e">
        <f t="shared" si="272"/>
        <v>#N/A</v>
      </c>
      <c r="Q1738" s="112" t="e">
        <f t="shared" si="273"/>
        <v>#N/A</v>
      </c>
      <c r="R1738" t="e">
        <f t="shared" si="279"/>
        <v>#N/A</v>
      </c>
      <c r="S1738" s="108" t="e">
        <f t="shared" si="274"/>
        <v>#N/A</v>
      </c>
      <c r="T1738" s="108" t="e">
        <f t="shared" si="275"/>
        <v>#N/A</v>
      </c>
      <c r="U1738" s="110" t="e">
        <f t="shared" si="276"/>
        <v>#N/A</v>
      </c>
      <c r="V1738" t="e">
        <f t="shared" si="277"/>
        <v>#N/A</v>
      </c>
      <c r="W1738" t="str">
        <f t="shared" si="278"/>
        <v/>
      </c>
      <c r="X1738" s="24" t="str">
        <f>IFERROR(VLOOKUP(W1738,HOSPITAIS_COM_DIVIDAS!A:E,5,FALSE),"")</f>
        <v/>
      </c>
    </row>
    <row r="1739" spans="1:24" x14ac:dyDescent="0.25">
      <c r="A1739" s="52" t="str">
        <f>IFERROR((Tabela4[[#This Row],[Status da Proposta]]),"")</f>
        <v/>
      </c>
      <c r="B1739" s="121">
        <f>IFERROR((CREDITO_FINANCEIRO!A1739),"")</f>
        <v>0</v>
      </c>
      <c r="C1739" s="120" t="str">
        <f>IFERROR((VLOOKUP(B1739,CREDITO_FINANCEIRO!A:B,2,FALSE)),"")</f>
        <v/>
      </c>
      <c r="D1739" s="94" t="str">
        <f>IFERROR((VLOOKUP(B1739,CREDITO_FINANCEIRO!A:E,5,FALSE)),"")</f>
        <v/>
      </c>
      <c r="E1739" s="95" t="str">
        <f>IFERROR((VLOOKUP(B1739,CREDITO_FINANCEIRO!A:C,3,FALSE)),"")</f>
        <v/>
      </c>
      <c r="F1739" s="120" t="str">
        <f>IFERROR((VLOOKUP(B1739,CREDITO_FINANCEIRO!A:G,4,FALSE)),"")</f>
        <v/>
      </c>
      <c r="G1739" s="120" t="e">
        <f>VLOOKUP(B1739,CREDITO_FINANCEIRO!A:G,6,FALSE)</f>
        <v>#N/A</v>
      </c>
      <c r="H1739" s="120" t="e">
        <f>VLOOKUP(B1739,CREDITO_FINANCEIRO!A:G,7,FALSE)</f>
        <v>#N/A</v>
      </c>
      <c r="I1739" s="91" t="e">
        <f>VLOOKUP(B1739,CREDITO_FINANCEIRO!A:K,10,FALSE)</f>
        <v>#N/A</v>
      </c>
      <c r="J1739" s="91" t="e">
        <f>VLOOKUP(B1739,CREDITO_FINANCEIRO!A:K,11,FALSE)</f>
        <v>#N/A</v>
      </c>
      <c r="K1739" s="91" t="e">
        <f>VLOOKUP(B1739,CREDITO_FINANCEIRO!A:L,12,FALSE)</f>
        <v>#N/A</v>
      </c>
      <c r="L1739" s="110" t="e">
        <f t="shared" si="270"/>
        <v>#N/A</v>
      </c>
      <c r="M1739" s="2" t="e">
        <f t="shared" si="271"/>
        <v>#N/A</v>
      </c>
      <c r="N1739" s="111" t="e">
        <f>VLOOKUP(Tabela4[[#This Row],[Proposta de Referência]],SIMP_CF!A:K,9,FALSE)</f>
        <v>#N/A</v>
      </c>
      <c r="O1739" s="111" t="e">
        <f>VLOOKUP(Tabela4[[#This Row],[Proposta de Referência]],SIMP_CF!A:K,8,FALSE)</f>
        <v>#N/A</v>
      </c>
      <c r="P1739" s="112" t="e">
        <f t="shared" si="272"/>
        <v>#N/A</v>
      </c>
      <c r="Q1739" s="112" t="e">
        <f t="shared" si="273"/>
        <v>#N/A</v>
      </c>
      <c r="R1739" t="e">
        <f t="shared" si="279"/>
        <v>#N/A</v>
      </c>
      <c r="S1739" s="108" t="e">
        <f t="shared" si="274"/>
        <v>#N/A</v>
      </c>
      <c r="T1739" s="108" t="e">
        <f t="shared" si="275"/>
        <v>#N/A</v>
      </c>
      <c r="U1739" s="110" t="e">
        <f t="shared" si="276"/>
        <v>#N/A</v>
      </c>
      <c r="V1739" t="e">
        <f t="shared" si="277"/>
        <v>#N/A</v>
      </c>
      <c r="W1739" t="str">
        <f t="shared" si="278"/>
        <v/>
      </c>
      <c r="X1739" s="24" t="str">
        <f>IFERROR(VLOOKUP(W1739,HOSPITAIS_COM_DIVIDAS!A:E,5,FALSE),"")</f>
        <v/>
      </c>
    </row>
    <row r="1740" spans="1:24" x14ac:dyDescent="0.25">
      <c r="A1740" s="52" t="str">
        <f>IFERROR((Tabela4[[#This Row],[Status da Proposta]]),"")</f>
        <v/>
      </c>
      <c r="B1740" s="121">
        <f>IFERROR((CREDITO_FINANCEIRO!A1740),"")</f>
        <v>0</v>
      </c>
      <c r="C1740" s="120" t="str">
        <f>IFERROR((VLOOKUP(B1740,CREDITO_FINANCEIRO!A:B,2,FALSE)),"")</f>
        <v/>
      </c>
      <c r="D1740" s="94" t="str">
        <f>IFERROR((VLOOKUP(B1740,CREDITO_FINANCEIRO!A:E,5,FALSE)),"")</f>
        <v/>
      </c>
      <c r="E1740" s="95" t="str">
        <f>IFERROR((VLOOKUP(B1740,CREDITO_FINANCEIRO!A:C,3,FALSE)),"")</f>
        <v/>
      </c>
      <c r="F1740" s="120" t="str">
        <f>IFERROR((VLOOKUP(B1740,CREDITO_FINANCEIRO!A:G,4,FALSE)),"")</f>
        <v/>
      </c>
      <c r="G1740" s="120" t="e">
        <f>VLOOKUP(B1740,CREDITO_FINANCEIRO!A:G,6,FALSE)</f>
        <v>#N/A</v>
      </c>
      <c r="H1740" s="120" t="e">
        <f>VLOOKUP(B1740,CREDITO_FINANCEIRO!A:G,7,FALSE)</f>
        <v>#N/A</v>
      </c>
      <c r="I1740" s="91" t="e">
        <f>VLOOKUP(B1740,CREDITO_FINANCEIRO!A:K,10,FALSE)</f>
        <v>#N/A</v>
      </c>
      <c r="J1740" s="91" t="e">
        <f>VLOOKUP(B1740,CREDITO_FINANCEIRO!A:K,11,FALSE)</f>
        <v>#N/A</v>
      </c>
      <c r="K1740" s="91" t="e">
        <f>VLOOKUP(B1740,CREDITO_FINANCEIRO!A:L,12,FALSE)</f>
        <v>#N/A</v>
      </c>
      <c r="L1740" s="110" t="e">
        <f t="shared" si="270"/>
        <v>#N/A</v>
      </c>
      <c r="M1740" s="2" t="e">
        <f t="shared" si="271"/>
        <v>#N/A</v>
      </c>
      <c r="N1740" s="111" t="e">
        <f>VLOOKUP(Tabela4[[#This Row],[Proposta de Referência]],SIMP_CF!A:K,9,FALSE)</f>
        <v>#N/A</v>
      </c>
      <c r="O1740" s="111" t="e">
        <f>VLOOKUP(Tabela4[[#This Row],[Proposta de Referência]],SIMP_CF!A:K,8,FALSE)</f>
        <v>#N/A</v>
      </c>
      <c r="P1740" s="112" t="e">
        <f t="shared" si="272"/>
        <v>#N/A</v>
      </c>
      <c r="Q1740" s="112" t="e">
        <f t="shared" si="273"/>
        <v>#N/A</v>
      </c>
      <c r="R1740" t="e">
        <f t="shared" si="279"/>
        <v>#N/A</v>
      </c>
      <c r="S1740" s="108" t="e">
        <f t="shared" si="274"/>
        <v>#N/A</v>
      </c>
      <c r="T1740" s="108" t="e">
        <f t="shared" si="275"/>
        <v>#N/A</v>
      </c>
      <c r="U1740" s="110" t="e">
        <f t="shared" si="276"/>
        <v>#N/A</v>
      </c>
      <c r="V1740" t="e">
        <f t="shared" si="277"/>
        <v>#N/A</v>
      </c>
      <c r="W1740" t="str">
        <f t="shared" si="278"/>
        <v/>
      </c>
      <c r="X1740" s="24" t="str">
        <f>IFERROR(VLOOKUP(W1740,HOSPITAIS_COM_DIVIDAS!A:E,5,FALSE),"")</f>
        <v/>
      </c>
    </row>
    <row r="1741" spans="1:24" x14ac:dyDescent="0.25">
      <c r="A1741" s="52" t="str">
        <f>IFERROR((Tabela4[[#This Row],[Status da Proposta]]),"")</f>
        <v/>
      </c>
      <c r="B1741" s="121">
        <f>IFERROR((CREDITO_FINANCEIRO!A1741),"")</f>
        <v>0</v>
      </c>
      <c r="C1741" s="120" t="str">
        <f>IFERROR((VLOOKUP(B1741,CREDITO_FINANCEIRO!A:B,2,FALSE)),"")</f>
        <v/>
      </c>
      <c r="D1741" s="94" t="str">
        <f>IFERROR((VLOOKUP(B1741,CREDITO_FINANCEIRO!A:E,5,FALSE)),"")</f>
        <v/>
      </c>
      <c r="E1741" s="95" t="str">
        <f>IFERROR((VLOOKUP(B1741,CREDITO_FINANCEIRO!A:C,3,FALSE)),"")</f>
        <v/>
      </c>
      <c r="F1741" s="120" t="str">
        <f>IFERROR((VLOOKUP(B1741,CREDITO_FINANCEIRO!A:G,4,FALSE)),"")</f>
        <v/>
      </c>
      <c r="G1741" s="120" t="e">
        <f>VLOOKUP(B1741,CREDITO_FINANCEIRO!A:G,6,FALSE)</f>
        <v>#N/A</v>
      </c>
      <c r="H1741" s="120" t="e">
        <f>VLOOKUP(B1741,CREDITO_FINANCEIRO!A:G,7,FALSE)</f>
        <v>#N/A</v>
      </c>
      <c r="I1741" s="91" t="e">
        <f>VLOOKUP(B1741,CREDITO_FINANCEIRO!A:K,10,FALSE)</f>
        <v>#N/A</v>
      </c>
      <c r="J1741" s="91" t="e">
        <f>VLOOKUP(B1741,CREDITO_FINANCEIRO!A:K,11,FALSE)</f>
        <v>#N/A</v>
      </c>
      <c r="K1741" s="91" t="e">
        <f>VLOOKUP(B1741,CREDITO_FINANCEIRO!A:L,12,FALSE)</f>
        <v>#N/A</v>
      </c>
      <c r="L1741" s="110" t="e">
        <f t="shared" si="270"/>
        <v>#N/A</v>
      </c>
      <c r="M1741" s="2" t="e">
        <f t="shared" si="271"/>
        <v>#N/A</v>
      </c>
      <c r="N1741" s="111" t="e">
        <f>VLOOKUP(Tabela4[[#This Row],[Proposta de Referência]],SIMP_CF!A:K,9,FALSE)</f>
        <v>#N/A</v>
      </c>
      <c r="O1741" s="111" t="e">
        <f>VLOOKUP(Tabela4[[#This Row],[Proposta de Referência]],SIMP_CF!A:K,8,FALSE)</f>
        <v>#N/A</v>
      </c>
      <c r="P1741" s="112" t="e">
        <f t="shared" si="272"/>
        <v>#N/A</v>
      </c>
      <c r="Q1741" s="112" t="e">
        <f t="shared" si="273"/>
        <v>#N/A</v>
      </c>
      <c r="R1741" t="e">
        <f t="shared" si="279"/>
        <v>#N/A</v>
      </c>
      <c r="S1741" s="108" t="e">
        <f t="shared" si="274"/>
        <v>#N/A</v>
      </c>
      <c r="T1741" s="108" t="e">
        <f t="shared" si="275"/>
        <v>#N/A</v>
      </c>
      <c r="U1741" s="110" t="e">
        <f t="shared" si="276"/>
        <v>#N/A</v>
      </c>
      <c r="V1741" t="e">
        <f t="shared" si="277"/>
        <v>#N/A</v>
      </c>
      <c r="W1741" t="str">
        <f t="shared" si="278"/>
        <v/>
      </c>
      <c r="X1741" s="24" t="str">
        <f>IFERROR(VLOOKUP(W1741,HOSPITAIS_COM_DIVIDAS!A:E,5,FALSE),"")</f>
        <v/>
      </c>
    </row>
    <row r="1742" spans="1:24" x14ac:dyDescent="0.25">
      <c r="A1742" s="52" t="str">
        <f>IFERROR((Tabela4[[#This Row],[Status da Proposta]]),"")</f>
        <v/>
      </c>
      <c r="B1742" s="121">
        <f>IFERROR((CREDITO_FINANCEIRO!A1742),"")</f>
        <v>0</v>
      </c>
      <c r="C1742" s="120" t="str">
        <f>IFERROR((VLOOKUP(B1742,CREDITO_FINANCEIRO!A:B,2,FALSE)),"")</f>
        <v/>
      </c>
      <c r="D1742" s="94" t="str">
        <f>IFERROR((VLOOKUP(B1742,CREDITO_FINANCEIRO!A:E,5,FALSE)),"")</f>
        <v/>
      </c>
      <c r="E1742" s="95" t="str">
        <f>IFERROR((VLOOKUP(B1742,CREDITO_FINANCEIRO!A:C,3,FALSE)),"")</f>
        <v/>
      </c>
      <c r="F1742" s="120" t="str">
        <f>IFERROR((VLOOKUP(B1742,CREDITO_FINANCEIRO!A:G,4,FALSE)),"")</f>
        <v/>
      </c>
      <c r="G1742" s="120" t="e">
        <f>VLOOKUP(B1742,CREDITO_FINANCEIRO!A:G,6,FALSE)</f>
        <v>#N/A</v>
      </c>
      <c r="H1742" s="120" t="e">
        <f>VLOOKUP(B1742,CREDITO_FINANCEIRO!A:G,7,FALSE)</f>
        <v>#N/A</v>
      </c>
      <c r="I1742" s="91" t="e">
        <f>VLOOKUP(B1742,CREDITO_FINANCEIRO!A:K,10,FALSE)</f>
        <v>#N/A</v>
      </c>
      <c r="J1742" s="91" t="e">
        <f>VLOOKUP(B1742,CREDITO_FINANCEIRO!A:K,11,FALSE)</f>
        <v>#N/A</v>
      </c>
      <c r="K1742" s="91" t="e">
        <f>VLOOKUP(B1742,CREDITO_FINANCEIRO!A:L,12,FALSE)</f>
        <v>#N/A</v>
      </c>
      <c r="L1742" s="110" t="e">
        <f t="shared" si="270"/>
        <v>#N/A</v>
      </c>
      <c r="M1742" s="2" t="e">
        <f t="shared" si="271"/>
        <v>#N/A</v>
      </c>
      <c r="N1742" s="111" t="e">
        <f>VLOOKUP(Tabela4[[#This Row],[Proposta de Referência]],SIMP_CF!A:K,9,FALSE)</f>
        <v>#N/A</v>
      </c>
      <c r="O1742" s="111" t="e">
        <f>VLOOKUP(Tabela4[[#This Row],[Proposta de Referência]],SIMP_CF!A:K,8,FALSE)</f>
        <v>#N/A</v>
      </c>
      <c r="P1742" s="112" t="e">
        <f t="shared" si="272"/>
        <v>#N/A</v>
      </c>
      <c r="Q1742" s="112" t="e">
        <f t="shared" si="273"/>
        <v>#N/A</v>
      </c>
      <c r="R1742" t="e">
        <f t="shared" si="279"/>
        <v>#N/A</v>
      </c>
      <c r="S1742" s="108" t="e">
        <f t="shared" si="274"/>
        <v>#N/A</v>
      </c>
      <c r="T1742" s="108" t="e">
        <f t="shared" si="275"/>
        <v>#N/A</v>
      </c>
      <c r="U1742" s="110" t="e">
        <f t="shared" si="276"/>
        <v>#N/A</v>
      </c>
      <c r="V1742" t="e">
        <f t="shared" si="277"/>
        <v>#N/A</v>
      </c>
      <c r="W1742" t="str">
        <f t="shared" si="278"/>
        <v/>
      </c>
      <c r="X1742" s="24" t="str">
        <f>IFERROR(VLOOKUP(W1742,HOSPITAIS_COM_DIVIDAS!A:E,5,FALSE),"")</f>
        <v/>
      </c>
    </row>
    <row r="1743" spans="1:24" x14ac:dyDescent="0.25">
      <c r="A1743" s="52" t="str">
        <f>IFERROR((Tabela4[[#This Row],[Status da Proposta]]),"")</f>
        <v/>
      </c>
      <c r="B1743" s="121">
        <f>IFERROR((CREDITO_FINANCEIRO!A1743),"")</f>
        <v>0</v>
      </c>
      <c r="C1743" s="120" t="str">
        <f>IFERROR((VLOOKUP(B1743,CREDITO_FINANCEIRO!A:B,2,FALSE)),"")</f>
        <v/>
      </c>
      <c r="D1743" s="94" t="str">
        <f>IFERROR((VLOOKUP(B1743,CREDITO_FINANCEIRO!A:E,5,FALSE)),"")</f>
        <v/>
      </c>
      <c r="E1743" s="95" t="str">
        <f>IFERROR((VLOOKUP(B1743,CREDITO_FINANCEIRO!A:C,3,FALSE)),"")</f>
        <v/>
      </c>
      <c r="F1743" s="120" t="str">
        <f>IFERROR((VLOOKUP(B1743,CREDITO_FINANCEIRO!A:G,4,FALSE)),"")</f>
        <v/>
      </c>
      <c r="G1743" s="120" t="e">
        <f>VLOOKUP(B1743,CREDITO_FINANCEIRO!A:G,6,FALSE)</f>
        <v>#N/A</v>
      </c>
      <c r="H1743" s="120" t="e">
        <f>VLOOKUP(B1743,CREDITO_FINANCEIRO!A:G,7,FALSE)</f>
        <v>#N/A</v>
      </c>
      <c r="I1743" s="91" t="e">
        <f>VLOOKUP(B1743,CREDITO_FINANCEIRO!A:K,10,FALSE)</f>
        <v>#N/A</v>
      </c>
      <c r="J1743" s="91" t="e">
        <f>VLOOKUP(B1743,CREDITO_FINANCEIRO!A:K,11,FALSE)</f>
        <v>#N/A</v>
      </c>
      <c r="K1743" s="91" t="e">
        <f>VLOOKUP(B1743,CREDITO_FINANCEIRO!A:L,12,FALSE)</f>
        <v>#N/A</v>
      </c>
      <c r="L1743" s="110" t="e">
        <f t="shared" si="270"/>
        <v>#N/A</v>
      </c>
      <c r="M1743" s="2" t="e">
        <f t="shared" si="271"/>
        <v>#N/A</v>
      </c>
      <c r="N1743" s="111" t="e">
        <f>VLOOKUP(Tabela4[[#This Row],[Proposta de Referência]],SIMP_CF!A:K,9,FALSE)</f>
        <v>#N/A</v>
      </c>
      <c r="O1743" s="111" t="e">
        <f>VLOOKUP(Tabela4[[#This Row],[Proposta de Referência]],SIMP_CF!A:K,8,FALSE)</f>
        <v>#N/A</v>
      </c>
      <c r="P1743" s="112" t="e">
        <f t="shared" si="272"/>
        <v>#N/A</v>
      </c>
      <c r="Q1743" s="112" t="e">
        <f t="shared" si="273"/>
        <v>#N/A</v>
      </c>
      <c r="R1743" t="e">
        <f t="shared" si="279"/>
        <v>#N/A</v>
      </c>
      <c r="S1743" s="108" t="e">
        <f t="shared" si="274"/>
        <v>#N/A</v>
      </c>
      <c r="T1743" s="108" t="e">
        <f t="shared" si="275"/>
        <v>#N/A</v>
      </c>
      <c r="U1743" s="110" t="e">
        <f t="shared" si="276"/>
        <v>#N/A</v>
      </c>
      <c r="V1743" t="e">
        <f t="shared" si="277"/>
        <v>#N/A</v>
      </c>
      <c r="W1743" t="str">
        <f t="shared" si="278"/>
        <v/>
      </c>
      <c r="X1743" s="24" t="str">
        <f>IFERROR(VLOOKUP(W1743,HOSPITAIS_COM_DIVIDAS!A:E,5,FALSE),"")</f>
        <v/>
      </c>
    </row>
    <row r="1744" spans="1:24" x14ac:dyDescent="0.25">
      <c r="A1744" s="52" t="str">
        <f>IFERROR((Tabela4[[#This Row],[Status da Proposta]]),"")</f>
        <v/>
      </c>
      <c r="B1744" s="121">
        <f>IFERROR((CREDITO_FINANCEIRO!A1744),"")</f>
        <v>0</v>
      </c>
      <c r="C1744" s="120" t="str">
        <f>IFERROR((VLOOKUP(B1744,CREDITO_FINANCEIRO!A:B,2,FALSE)),"")</f>
        <v/>
      </c>
      <c r="D1744" s="94" t="str">
        <f>IFERROR((VLOOKUP(B1744,CREDITO_FINANCEIRO!A:E,5,FALSE)),"")</f>
        <v/>
      </c>
      <c r="E1744" s="95" t="str">
        <f>IFERROR((VLOOKUP(B1744,CREDITO_FINANCEIRO!A:C,3,FALSE)),"")</f>
        <v/>
      </c>
      <c r="F1744" s="120" t="str">
        <f>IFERROR((VLOOKUP(B1744,CREDITO_FINANCEIRO!A:G,4,FALSE)),"")</f>
        <v/>
      </c>
      <c r="G1744" s="120" t="e">
        <f>VLOOKUP(B1744,CREDITO_FINANCEIRO!A:G,6,FALSE)</f>
        <v>#N/A</v>
      </c>
      <c r="H1744" s="120" t="e">
        <f>VLOOKUP(B1744,CREDITO_FINANCEIRO!A:G,7,FALSE)</f>
        <v>#N/A</v>
      </c>
      <c r="I1744" s="91" t="e">
        <f>VLOOKUP(B1744,CREDITO_FINANCEIRO!A:K,10,FALSE)</f>
        <v>#N/A</v>
      </c>
      <c r="J1744" s="91" t="e">
        <f>VLOOKUP(B1744,CREDITO_FINANCEIRO!A:K,11,FALSE)</f>
        <v>#N/A</v>
      </c>
      <c r="K1744" s="91" t="e">
        <f>VLOOKUP(B1744,CREDITO_FINANCEIRO!A:L,12,FALSE)</f>
        <v>#N/A</v>
      </c>
      <c r="L1744" s="110" t="e">
        <f t="shared" si="270"/>
        <v>#N/A</v>
      </c>
      <c r="M1744" s="2" t="e">
        <f t="shared" si="271"/>
        <v>#N/A</v>
      </c>
      <c r="N1744" s="111" t="e">
        <f>VLOOKUP(Tabela4[[#This Row],[Proposta de Referência]],SIMP_CF!A:K,9,FALSE)</f>
        <v>#N/A</v>
      </c>
      <c r="O1744" s="111" t="e">
        <f>VLOOKUP(Tabela4[[#This Row],[Proposta de Referência]],SIMP_CF!A:K,8,FALSE)</f>
        <v>#N/A</v>
      </c>
      <c r="P1744" s="112" t="e">
        <f t="shared" si="272"/>
        <v>#N/A</v>
      </c>
      <c r="Q1744" s="112" t="e">
        <f t="shared" si="273"/>
        <v>#N/A</v>
      </c>
      <c r="R1744" t="e">
        <f t="shared" si="279"/>
        <v>#N/A</v>
      </c>
      <c r="S1744" s="108" t="e">
        <f t="shared" si="274"/>
        <v>#N/A</v>
      </c>
      <c r="T1744" s="108" t="e">
        <f t="shared" si="275"/>
        <v>#N/A</v>
      </c>
      <c r="U1744" s="110" t="e">
        <f t="shared" si="276"/>
        <v>#N/A</v>
      </c>
      <c r="V1744" t="e">
        <f t="shared" si="277"/>
        <v>#N/A</v>
      </c>
      <c r="W1744" t="str">
        <f t="shared" si="278"/>
        <v/>
      </c>
      <c r="X1744" s="24" t="str">
        <f>IFERROR(VLOOKUP(W1744,HOSPITAIS_COM_DIVIDAS!A:E,5,FALSE),"")</f>
        <v/>
      </c>
    </row>
    <row r="1745" spans="1:24" x14ac:dyDescent="0.25">
      <c r="A1745" s="52" t="str">
        <f>IFERROR((Tabela4[[#This Row],[Status da Proposta]]),"")</f>
        <v/>
      </c>
      <c r="B1745" s="121">
        <f>IFERROR((CREDITO_FINANCEIRO!A1745),"")</f>
        <v>0</v>
      </c>
      <c r="C1745" s="120" t="str">
        <f>IFERROR((VLOOKUP(B1745,CREDITO_FINANCEIRO!A:B,2,FALSE)),"")</f>
        <v/>
      </c>
      <c r="D1745" s="94" t="str">
        <f>IFERROR((VLOOKUP(B1745,CREDITO_FINANCEIRO!A:E,5,FALSE)),"")</f>
        <v/>
      </c>
      <c r="E1745" s="95" t="str">
        <f>IFERROR((VLOOKUP(B1745,CREDITO_FINANCEIRO!A:C,3,FALSE)),"")</f>
        <v/>
      </c>
      <c r="F1745" s="120" t="str">
        <f>IFERROR((VLOOKUP(B1745,CREDITO_FINANCEIRO!A:G,4,FALSE)),"")</f>
        <v/>
      </c>
      <c r="G1745" s="120" t="e">
        <f>VLOOKUP(B1745,CREDITO_FINANCEIRO!A:G,6,FALSE)</f>
        <v>#N/A</v>
      </c>
      <c r="H1745" s="120" t="e">
        <f>VLOOKUP(B1745,CREDITO_FINANCEIRO!A:G,7,FALSE)</f>
        <v>#N/A</v>
      </c>
      <c r="I1745" s="91" t="e">
        <f>VLOOKUP(B1745,CREDITO_FINANCEIRO!A:K,10,FALSE)</f>
        <v>#N/A</v>
      </c>
      <c r="J1745" s="91" t="e">
        <f>VLOOKUP(B1745,CREDITO_FINANCEIRO!A:K,11,FALSE)</f>
        <v>#N/A</v>
      </c>
      <c r="K1745" s="91" t="e">
        <f>VLOOKUP(B1745,CREDITO_FINANCEIRO!A:L,12,FALSE)</f>
        <v>#N/A</v>
      </c>
      <c r="L1745" s="110" t="e">
        <f t="shared" si="270"/>
        <v>#N/A</v>
      </c>
      <c r="M1745" s="2" t="e">
        <f t="shared" si="271"/>
        <v>#N/A</v>
      </c>
      <c r="N1745" s="111" t="e">
        <f>VLOOKUP(Tabela4[[#This Row],[Proposta de Referência]],SIMP_CF!A:K,9,FALSE)</f>
        <v>#N/A</v>
      </c>
      <c r="O1745" s="111" t="e">
        <f>VLOOKUP(Tabela4[[#This Row],[Proposta de Referência]],SIMP_CF!A:K,8,FALSE)</f>
        <v>#N/A</v>
      </c>
      <c r="P1745" s="112" t="e">
        <f t="shared" si="272"/>
        <v>#N/A</v>
      </c>
      <c r="Q1745" s="112" t="e">
        <f t="shared" si="273"/>
        <v>#N/A</v>
      </c>
      <c r="R1745" t="e">
        <f t="shared" si="279"/>
        <v>#N/A</v>
      </c>
      <c r="S1745" s="108" t="e">
        <f t="shared" si="274"/>
        <v>#N/A</v>
      </c>
      <c r="T1745" s="108" t="e">
        <f t="shared" si="275"/>
        <v>#N/A</v>
      </c>
      <c r="U1745" s="110" t="e">
        <f t="shared" si="276"/>
        <v>#N/A</v>
      </c>
      <c r="V1745" t="e">
        <f t="shared" si="277"/>
        <v>#N/A</v>
      </c>
      <c r="W1745" t="str">
        <f t="shared" si="278"/>
        <v/>
      </c>
      <c r="X1745" s="24" t="str">
        <f>IFERROR(VLOOKUP(W1745,HOSPITAIS_COM_DIVIDAS!A:E,5,FALSE),"")</f>
        <v/>
      </c>
    </row>
    <row r="1746" spans="1:24" x14ac:dyDescent="0.25">
      <c r="A1746" s="52" t="str">
        <f>IFERROR((Tabela4[[#This Row],[Status da Proposta]]),"")</f>
        <v/>
      </c>
      <c r="B1746" s="121">
        <f>IFERROR((CREDITO_FINANCEIRO!A1746),"")</f>
        <v>0</v>
      </c>
      <c r="C1746" s="120" t="str">
        <f>IFERROR((VLOOKUP(B1746,CREDITO_FINANCEIRO!A:B,2,FALSE)),"")</f>
        <v/>
      </c>
      <c r="D1746" s="94" t="str">
        <f>IFERROR((VLOOKUP(B1746,CREDITO_FINANCEIRO!A:E,5,FALSE)),"")</f>
        <v/>
      </c>
      <c r="E1746" s="95" t="str">
        <f>IFERROR((VLOOKUP(B1746,CREDITO_FINANCEIRO!A:C,3,FALSE)),"")</f>
        <v/>
      </c>
      <c r="F1746" s="120" t="str">
        <f>IFERROR((VLOOKUP(B1746,CREDITO_FINANCEIRO!A:G,4,FALSE)),"")</f>
        <v/>
      </c>
      <c r="G1746" s="120" t="e">
        <f>VLOOKUP(B1746,CREDITO_FINANCEIRO!A:G,6,FALSE)</f>
        <v>#N/A</v>
      </c>
      <c r="H1746" s="120" t="e">
        <f>VLOOKUP(B1746,CREDITO_FINANCEIRO!A:G,7,FALSE)</f>
        <v>#N/A</v>
      </c>
      <c r="I1746" s="91" t="e">
        <f>VLOOKUP(B1746,CREDITO_FINANCEIRO!A:K,10,FALSE)</f>
        <v>#N/A</v>
      </c>
      <c r="J1746" s="91" t="e">
        <f>VLOOKUP(B1746,CREDITO_FINANCEIRO!A:K,11,FALSE)</f>
        <v>#N/A</v>
      </c>
      <c r="K1746" s="91" t="e">
        <f>VLOOKUP(B1746,CREDITO_FINANCEIRO!A:L,12,FALSE)</f>
        <v>#N/A</v>
      </c>
      <c r="L1746" s="110" t="e">
        <f t="shared" si="270"/>
        <v>#N/A</v>
      </c>
      <c r="M1746" s="2" t="e">
        <f t="shared" si="271"/>
        <v>#N/A</v>
      </c>
      <c r="N1746" s="111" t="e">
        <f>VLOOKUP(Tabela4[[#This Row],[Proposta de Referência]],SIMP_CF!A:K,9,FALSE)</f>
        <v>#N/A</v>
      </c>
      <c r="O1746" s="111" t="e">
        <f>VLOOKUP(Tabela4[[#This Row],[Proposta de Referência]],SIMP_CF!A:K,8,FALSE)</f>
        <v>#N/A</v>
      </c>
      <c r="P1746" s="112" t="e">
        <f t="shared" si="272"/>
        <v>#N/A</v>
      </c>
      <c r="Q1746" s="112" t="e">
        <f t="shared" si="273"/>
        <v>#N/A</v>
      </c>
      <c r="R1746" t="e">
        <f t="shared" si="279"/>
        <v>#N/A</v>
      </c>
      <c r="S1746" s="108" t="e">
        <f t="shared" si="274"/>
        <v>#N/A</v>
      </c>
      <c r="T1746" s="108" t="e">
        <f t="shared" si="275"/>
        <v>#N/A</v>
      </c>
      <c r="U1746" s="110" t="e">
        <f t="shared" si="276"/>
        <v>#N/A</v>
      </c>
      <c r="V1746" t="e">
        <f t="shared" si="277"/>
        <v>#N/A</v>
      </c>
      <c r="W1746" t="str">
        <f t="shared" si="278"/>
        <v/>
      </c>
      <c r="X1746" s="24" t="str">
        <f>IFERROR(VLOOKUP(W1746,HOSPITAIS_COM_DIVIDAS!A:E,5,FALSE),"")</f>
        <v/>
      </c>
    </row>
    <row r="1747" spans="1:24" x14ac:dyDescent="0.25">
      <c r="A1747" s="52" t="str">
        <f>IFERROR((Tabela4[[#This Row],[Status da Proposta]]),"")</f>
        <v/>
      </c>
      <c r="B1747" s="121">
        <f>IFERROR((CREDITO_FINANCEIRO!A1747),"")</f>
        <v>0</v>
      </c>
      <c r="C1747" s="120" t="str">
        <f>IFERROR((VLOOKUP(B1747,CREDITO_FINANCEIRO!A:B,2,FALSE)),"")</f>
        <v/>
      </c>
      <c r="D1747" s="94" t="str">
        <f>IFERROR((VLOOKUP(B1747,CREDITO_FINANCEIRO!A:E,5,FALSE)),"")</f>
        <v/>
      </c>
      <c r="E1747" s="95" t="str">
        <f>IFERROR((VLOOKUP(B1747,CREDITO_FINANCEIRO!A:C,3,FALSE)),"")</f>
        <v/>
      </c>
      <c r="F1747" s="120" t="str">
        <f>IFERROR((VLOOKUP(B1747,CREDITO_FINANCEIRO!A:G,4,FALSE)),"")</f>
        <v/>
      </c>
      <c r="G1747" s="120" t="e">
        <f>VLOOKUP(B1747,CREDITO_FINANCEIRO!A:G,6,FALSE)</f>
        <v>#N/A</v>
      </c>
      <c r="H1747" s="120" t="e">
        <f>VLOOKUP(B1747,CREDITO_FINANCEIRO!A:G,7,FALSE)</f>
        <v>#N/A</v>
      </c>
      <c r="I1747" s="91" t="e">
        <f>VLOOKUP(B1747,CREDITO_FINANCEIRO!A:K,10,FALSE)</f>
        <v>#N/A</v>
      </c>
      <c r="J1747" s="91" t="e">
        <f>VLOOKUP(B1747,CREDITO_FINANCEIRO!A:K,11,FALSE)</f>
        <v>#N/A</v>
      </c>
      <c r="K1747" s="91" t="e">
        <f>VLOOKUP(B1747,CREDITO_FINANCEIRO!A:L,12,FALSE)</f>
        <v>#N/A</v>
      </c>
      <c r="L1747" s="110" t="e">
        <f t="shared" si="270"/>
        <v>#N/A</v>
      </c>
      <c r="M1747" s="2" t="e">
        <f t="shared" si="271"/>
        <v>#N/A</v>
      </c>
      <c r="N1747" s="111" t="e">
        <f>VLOOKUP(Tabela4[[#This Row],[Proposta de Referência]],SIMP_CF!A:K,9,FALSE)</f>
        <v>#N/A</v>
      </c>
      <c r="O1747" s="111" t="e">
        <f>VLOOKUP(Tabela4[[#This Row],[Proposta de Referência]],SIMP_CF!A:K,8,FALSE)</f>
        <v>#N/A</v>
      </c>
      <c r="P1747" s="112" t="e">
        <f t="shared" si="272"/>
        <v>#N/A</v>
      </c>
      <c r="Q1747" s="112" t="e">
        <f t="shared" si="273"/>
        <v>#N/A</v>
      </c>
      <c r="R1747" t="e">
        <f t="shared" si="279"/>
        <v>#N/A</v>
      </c>
      <c r="S1747" s="108" t="e">
        <f t="shared" si="274"/>
        <v>#N/A</v>
      </c>
      <c r="T1747" s="108" t="e">
        <f t="shared" si="275"/>
        <v>#N/A</v>
      </c>
      <c r="U1747" s="110" t="e">
        <f t="shared" si="276"/>
        <v>#N/A</v>
      </c>
      <c r="V1747" t="e">
        <f t="shared" si="277"/>
        <v>#N/A</v>
      </c>
      <c r="W1747" t="str">
        <f t="shared" si="278"/>
        <v/>
      </c>
      <c r="X1747" s="24" t="str">
        <f>IFERROR(VLOOKUP(W1747,HOSPITAIS_COM_DIVIDAS!A:E,5,FALSE),"")</f>
        <v/>
      </c>
    </row>
    <row r="1748" spans="1:24" x14ac:dyDescent="0.25">
      <c r="A1748" s="52" t="str">
        <f>IFERROR((Tabela4[[#This Row],[Status da Proposta]]),"")</f>
        <v/>
      </c>
      <c r="B1748" s="121">
        <f>IFERROR((CREDITO_FINANCEIRO!A1748),"")</f>
        <v>0</v>
      </c>
      <c r="C1748" s="120" t="str">
        <f>IFERROR((VLOOKUP(B1748,CREDITO_FINANCEIRO!A:B,2,FALSE)),"")</f>
        <v/>
      </c>
      <c r="D1748" s="94" t="str">
        <f>IFERROR((VLOOKUP(B1748,CREDITO_FINANCEIRO!A:E,5,FALSE)),"")</f>
        <v/>
      </c>
      <c r="E1748" s="95" t="str">
        <f>IFERROR((VLOOKUP(B1748,CREDITO_FINANCEIRO!A:C,3,FALSE)),"")</f>
        <v/>
      </c>
      <c r="F1748" s="120" t="str">
        <f>IFERROR((VLOOKUP(B1748,CREDITO_FINANCEIRO!A:G,4,FALSE)),"")</f>
        <v/>
      </c>
      <c r="G1748" s="120" t="e">
        <f>VLOOKUP(B1748,CREDITO_FINANCEIRO!A:G,6,FALSE)</f>
        <v>#N/A</v>
      </c>
      <c r="H1748" s="120" t="e">
        <f>VLOOKUP(B1748,CREDITO_FINANCEIRO!A:G,7,FALSE)</f>
        <v>#N/A</v>
      </c>
      <c r="I1748" s="91" t="e">
        <f>VLOOKUP(B1748,CREDITO_FINANCEIRO!A:K,10,FALSE)</f>
        <v>#N/A</v>
      </c>
      <c r="J1748" s="91" t="e">
        <f>VLOOKUP(B1748,CREDITO_FINANCEIRO!A:K,11,FALSE)</f>
        <v>#N/A</v>
      </c>
      <c r="K1748" s="91" t="e">
        <f>VLOOKUP(B1748,CREDITO_FINANCEIRO!A:L,12,FALSE)</f>
        <v>#N/A</v>
      </c>
      <c r="L1748" s="110" t="e">
        <f t="shared" si="270"/>
        <v>#N/A</v>
      </c>
      <c r="M1748" s="2" t="e">
        <f t="shared" si="271"/>
        <v>#N/A</v>
      </c>
      <c r="N1748" s="111" t="e">
        <f>VLOOKUP(Tabela4[[#This Row],[Proposta de Referência]],SIMP_CF!A:K,9,FALSE)</f>
        <v>#N/A</v>
      </c>
      <c r="O1748" s="111" t="e">
        <f>VLOOKUP(Tabela4[[#This Row],[Proposta de Referência]],SIMP_CF!A:K,8,FALSE)</f>
        <v>#N/A</v>
      </c>
      <c r="P1748" s="112" t="e">
        <f t="shared" si="272"/>
        <v>#N/A</v>
      </c>
      <c r="Q1748" s="112" t="e">
        <f t="shared" si="273"/>
        <v>#N/A</v>
      </c>
      <c r="R1748" t="e">
        <f t="shared" si="279"/>
        <v>#N/A</v>
      </c>
      <c r="S1748" s="108" t="e">
        <f t="shared" si="274"/>
        <v>#N/A</v>
      </c>
      <c r="T1748" s="108" t="e">
        <f t="shared" si="275"/>
        <v>#N/A</v>
      </c>
      <c r="U1748" s="110" t="e">
        <f t="shared" si="276"/>
        <v>#N/A</v>
      </c>
      <c r="V1748" t="e">
        <f t="shared" si="277"/>
        <v>#N/A</v>
      </c>
      <c r="W1748" t="str">
        <f t="shared" si="278"/>
        <v/>
      </c>
      <c r="X1748" s="24" t="str">
        <f>IFERROR(VLOOKUP(W1748,HOSPITAIS_COM_DIVIDAS!A:E,5,FALSE),"")</f>
        <v/>
      </c>
    </row>
    <row r="1749" spans="1:24" x14ac:dyDescent="0.25">
      <c r="B1749" s="105"/>
    </row>
    <row r="1750" spans="1:24" x14ac:dyDescent="0.25">
      <c r="B1750" s="105"/>
    </row>
    <row r="1751" spans="1:24" x14ac:dyDescent="0.25">
      <c r="B1751" s="105"/>
    </row>
    <row r="1752" spans="1:24" x14ac:dyDescent="0.25">
      <c r="B1752" s="105"/>
    </row>
    <row r="1753" spans="1:24" x14ac:dyDescent="0.25">
      <c r="B1753" s="105"/>
    </row>
    <row r="1754" spans="1:24" x14ac:dyDescent="0.25">
      <c r="B1754" s="105"/>
    </row>
    <row r="1755" spans="1:24" x14ac:dyDescent="0.25">
      <c r="B1755" s="105"/>
    </row>
    <row r="1756" spans="1:24" x14ac:dyDescent="0.25">
      <c r="B1756" s="105"/>
    </row>
    <row r="1757" spans="1:24" x14ac:dyDescent="0.25">
      <c r="B1757" s="105"/>
    </row>
    <row r="1758" spans="1:24" x14ac:dyDescent="0.25">
      <c r="B1758" s="105"/>
    </row>
    <row r="1759" spans="1:24" x14ac:dyDescent="0.25">
      <c r="B1759" s="105"/>
    </row>
    <row r="1760" spans="1:24" x14ac:dyDescent="0.25">
      <c r="B1760" s="105"/>
    </row>
    <row r="1761" spans="2:2" x14ac:dyDescent="0.25">
      <c r="B1761" s="105"/>
    </row>
    <row r="1762" spans="2:2" x14ac:dyDescent="0.25">
      <c r="B1762" s="105"/>
    </row>
    <row r="1763" spans="2:2" x14ac:dyDescent="0.25">
      <c r="B1763" s="105"/>
    </row>
    <row r="1764" spans="2:2" x14ac:dyDescent="0.25">
      <c r="B1764" s="105"/>
    </row>
    <row r="1765" spans="2:2" x14ac:dyDescent="0.25">
      <c r="B1765" s="105"/>
    </row>
    <row r="1766" spans="2:2" x14ac:dyDescent="0.25">
      <c r="B1766" s="105"/>
    </row>
    <row r="1767" spans="2:2" x14ac:dyDescent="0.25">
      <c r="B1767" s="105"/>
    </row>
    <row r="1768" spans="2:2" x14ac:dyDescent="0.25">
      <c r="B1768" s="105"/>
    </row>
    <row r="1769" spans="2:2" x14ac:dyDescent="0.25">
      <c r="B1769" s="105"/>
    </row>
    <row r="1770" spans="2:2" x14ac:dyDescent="0.25">
      <c r="B1770" s="105"/>
    </row>
    <row r="1771" spans="2:2" x14ac:dyDescent="0.25">
      <c r="B1771" s="105"/>
    </row>
    <row r="1772" spans="2:2" x14ac:dyDescent="0.25">
      <c r="B1772" s="105"/>
    </row>
    <row r="1773" spans="2:2" x14ac:dyDescent="0.25">
      <c r="B1773" s="105"/>
    </row>
    <row r="1774" spans="2:2" x14ac:dyDescent="0.25">
      <c r="B1774" s="105"/>
    </row>
    <row r="1775" spans="2:2" x14ac:dyDescent="0.25">
      <c r="B1775" s="105"/>
    </row>
    <row r="1776" spans="2:2" x14ac:dyDescent="0.25">
      <c r="B1776" s="105"/>
    </row>
    <row r="1777" spans="2:2" x14ac:dyDescent="0.25">
      <c r="B1777" s="105"/>
    </row>
    <row r="1778" spans="2:2" x14ac:dyDescent="0.25">
      <c r="B1778" s="105"/>
    </row>
    <row r="1779" spans="2:2" x14ac:dyDescent="0.25">
      <c r="B1779" s="105"/>
    </row>
    <row r="1780" spans="2:2" x14ac:dyDescent="0.25">
      <c r="B1780" s="105"/>
    </row>
    <row r="1781" spans="2:2" x14ac:dyDescent="0.25">
      <c r="B1781" s="105"/>
    </row>
    <row r="1782" spans="2:2" x14ac:dyDescent="0.25">
      <c r="B1782" s="105"/>
    </row>
    <row r="1783" spans="2:2" x14ac:dyDescent="0.25">
      <c r="B1783" s="105"/>
    </row>
    <row r="1784" spans="2:2" x14ac:dyDescent="0.25">
      <c r="B1784" s="105"/>
    </row>
    <row r="1785" spans="2:2" x14ac:dyDescent="0.25">
      <c r="B1785" s="105"/>
    </row>
    <row r="1786" spans="2:2" x14ac:dyDescent="0.25">
      <c r="B1786" s="105"/>
    </row>
    <row r="1787" spans="2:2" x14ac:dyDescent="0.25">
      <c r="B1787" s="105"/>
    </row>
    <row r="1788" spans="2:2" x14ac:dyDescent="0.25">
      <c r="B1788" s="105"/>
    </row>
    <row r="1789" spans="2:2" x14ac:dyDescent="0.25">
      <c r="B1789" s="105"/>
    </row>
    <row r="1790" spans="2:2" x14ac:dyDescent="0.25">
      <c r="B1790" s="105"/>
    </row>
    <row r="1791" spans="2:2" x14ac:dyDescent="0.25">
      <c r="B1791" s="105"/>
    </row>
    <row r="1792" spans="2:2" x14ac:dyDescent="0.25">
      <c r="B1792" s="105"/>
    </row>
    <row r="1793" spans="2:2" x14ac:dyDescent="0.25">
      <c r="B1793" s="105"/>
    </row>
    <row r="1794" spans="2:2" x14ac:dyDescent="0.25">
      <c r="B1794" s="105"/>
    </row>
    <row r="1795" spans="2:2" x14ac:dyDescent="0.25">
      <c r="B1795" s="105"/>
    </row>
    <row r="1796" spans="2:2" x14ac:dyDescent="0.25">
      <c r="B1796" s="105"/>
    </row>
    <row r="1797" spans="2:2" x14ac:dyDescent="0.25">
      <c r="B1797" s="105"/>
    </row>
    <row r="1798" spans="2:2" x14ac:dyDescent="0.25">
      <c r="B1798" s="105"/>
    </row>
    <row r="1799" spans="2:2" x14ac:dyDescent="0.25">
      <c r="B1799" s="105"/>
    </row>
    <row r="1800" spans="2:2" x14ac:dyDescent="0.25">
      <c r="B1800" s="105"/>
    </row>
    <row r="1801" spans="2:2" x14ac:dyDescent="0.25">
      <c r="B1801" s="105"/>
    </row>
    <row r="1802" spans="2:2" x14ac:dyDescent="0.25">
      <c r="B1802" s="105"/>
    </row>
    <row r="1803" spans="2:2" x14ac:dyDescent="0.25">
      <c r="B1803" s="105"/>
    </row>
    <row r="1804" spans="2:2" x14ac:dyDescent="0.25">
      <c r="B1804" s="105"/>
    </row>
    <row r="1805" spans="2:2" x14ac:dyDescent="0.25">
      <c r="B1805" s="105"/>
    </row>
    <row r="1806" spans="2:2" x14ac:dyDescent="0.25">
      <c r="B1806" s="105"/>
    </row>
    <row r="1807" spans="2:2" x14ac:dyDescent="0.25">
      <c r="B1807" s="105"/>
    </row>
    <row r="1808" spans="2:2" x14ac:dyDescent="0.25">
      <c r="B1808" s="105"/>
    </row>
    <row r="1809" spans="2:2" x14ac:dyDescent="0.25">
      <c r="B1809" s="105"/>
    </row>
    <row r="1810" spans="2:2" x14ac:dyDescent="0.25">
      <c r="B1810" s="105"/>
    </row>
    <row r="1811" spans="2:2" x14ac:dyDescent="0.25">
      <c r="B1811" s="105"/>
    </row>
    <row r="1812" spans="2:2" x14ac:dyDescent="0.25">
      <c r="B1812" s="105"/>
    </row>
    <row r="1813" spans="2:2" x14ac:dyDescent="0.25">
      <c r="B1813" s="105"/>
    </row>
    <row r="1814" spans="2:2" x14ac:dyDescent="0.25">
      <c r="B1814" s="105"/>
    </row>
    <row r="1815" spans="2:2" x14ac:dyDescent="0.25">
      <c r="B1815" s="105"/>
    </row>
    <row r="1816" spans="2:2" x14ac:dyDescent="0.25">
      <c r="B1816" s="105"/>
    </row>
    <row r="1817" spans="2:2" x14ac:dyDescent="0.25">
      <c r="B1817" s="105"/>
    </row>
    <row r="1818" spans="2:2" x14ac:dyDescent="0.25">
      <c r="B1818" s="105"/>
    </row>
    <row r="1819" spans="2:2" x14ac:dyDescent="0.25">
      <c r="B1819" s="105"/>
    </row>
    <row r="1820" spans="2:2" x14ac:dyDescent="0.25">
      <c r="B1820" s="105"/>
    </row>
    <row r="1821" spans="2:2" x14ac:dyDescent="0.25">
      <c r="B1821" s="105"/>
    </row>
    <row r="1822" spans="2:2" x14ac:dyDescent="0.25">
      <c r="B1822" s="105"/>
    </row>
    <row r="1823" spans="2:2" x14ac:dyDescent="0.25">
      <c r="B1823" s="105"/>
    </row>
    <row r="1824" spans="2:2" x14ac:dyDescent="0.25">
      <c r="B1824" s="105"/>
    </row>
    <row r="1825" spans="2:2" x14ac:dyDescent="0.25">
      <c r="B1825" s="105"/>
    </row>
    <row r="1826" spans="2:2" x14ac:dyDescent="0.25">
      <c r="B1826" s="105"/>
    </row>
    <row r="1827" spans="2:2" x14ac:dyDescent="0.25">
      <c r="B1827" s="105"/>
    </row>
    <row r="1828" spans="2:2" x14ac:dyDescent="0.25">
      <c r="B1828" s="105"/>
    </row>
    <row r="1829" spans="2:2" x14ac:dyDescent="0.25">
      <c r="B1829" s="105"/>
    </row>
    <row r="1830" spans="2:2" x14ac:dyDescent="0.25">
      <c r="B1830" s="105"/>
    </row>
    <row r="1831" spans="2:2" x14ac:dyDescent="0.25">
      <c r="B1831" s="105"/>
    </row>
    <row r="1832" spans="2:2" x14ac:dyDescent="0.25">
      <c r="B1832" s="105"/>
    </row>
    <row r="1833" spans="2:2" x14ac:dyDescent="0.25">
      <c r="B1833" s="105"/>
    </row>
    <row r="1834" spans="2:2" x14ac:dyDescent="0.25">
      <c r="B1834" s="105"/>
    </row>
    <row r="1835" spans="2:2" x14ac:dyDescent="0.25">
      <c r="B1835" s="105"/>
    </row>
    <row r="1836" spans="2:2" x14ac:dyDescent="0.25">
      <c r="B1836" s="105"/>
    </row>
    <row r="1837" spans="2:2" x14ac:dyDescent="0.25">
      <c r="B1837" s="105"/>
    </row>
    <row r="1838" spans="2:2" x14ac:dyDescent="0.25">
      <c r="B1838" s="105"/>
    </row>
    <row r="1839" spans="2:2" x14ac:dyDescent="0.25">
      <c r="B1839" s="105"/>
    </row>
    <row r="1840" spans="2:2" x14ac:dyDescent="0.25">
      <c r="B1840" s="105"/>
    </row>
    <row r="1841" spans="2:2" x14ac:dyDescent="0.25">
      <c r="B1841" s="105"/>
    </row>
    <row r="1842" spans="2:2" x14ac:dyDescent="0.25">
      <c r="B1842" s="105"/>
    </row>
    <row r="1843" spans="2:2" x14ac:dyDescent="0.25">
      <c r="B1843" s="105"/>
    </row>
    <row r="1844" spans="2:2" x14ac:dyDescent="0.25">
      <c r="B1844" s="105"/>
    </row>
    <row r="1845" spans="2:2" x14ac:dyDescent="0.25">
      <c r="B1845" s="105"/>
    </row>
    <row r="1846" spans="2:2" x14ac:dyDescent="0.25">
      <c r="B1846" s="105"/>
    </row>
    <row r="1847" spans="2:2" x14ac:dyDescent="0.25">
      <c r="B1847" s="105"/>
    </row>
    <row r="1848" spans="2:2" x14ac:dyDescent="0.25">
      <c r="B1848" s="105"/>
    </row>
    <row r="1849" spans="2:2" x14ac:dyDescent="0.25">
      <c r="B1849" s="105"/>
    </row>
    <row r="1850" spans="2:2" x14ac:dyDescent="0.25">
      <c r="B1850" s="105"/>
    </row>
    <row r="1851" spans="2:2" x14ac:dyDescent="0.25">
      <c r="B1851" s="105"/>
    </row>
    <row r="1852" spans="2:2" x14ac:dyDescent="0.25">
      <c r="B1852" s="105"/>
    </row>
    <row r="1853" spans="2:2" x14ac:dyDescent="0.25">
      <c r="B1853" s="105"/>
    </row>
    <row r="1854" spans="2:2" x14ac:dyDescent="0.25">
      <c r="B1854" s="105"/>
    </row>
    <row r="1855" spans="2:2" x14ac:dyDescent="0.25">
      <c r="B1855" s="105"/>
    </row>
    <row r="1856" spans="2:2" x14ac:dyDescent="0.25">
      <c r="B1856" s="105"/>
    </row>
    <row r="1857" spans="2:2" x14ac:dyDescent="0.25">
      <c r="B1857" s="105"/>
    </row>
    <row r="1858" spans="2:2" x14ac:dyDescent="0.25">
      <c r="B1858" s="105"/>
    </row>
    <row r="1859" spans="2:2" x14ac:dyDescent="0.25">
      <c r="B1859" s="105"/>
    </row>
    <row r="1860" spans="2:2" x14ac:dyDescent="0.25">
      <c r="B1860" s="105"/>
    </row>
    <row r="1861" spans="2:2" x14ac:dyDescent="0.25">
      <c r="B1861" s="105"/>
    </row>
    <row r="1862" spans="2:2" x14ac:dyDescent="0.25">
      <c r="B1862" s="105"/>
    </row>
    <row r="1863" spans="2:2" x14ac:dyDescent="0.25">
      <c r="B1863" s="105"/>
    </row>
    <row r="1864" spans="2:2" x14ac:dyDescent="0.25">
      <c r="B1864" s="105"/>
    </row>
    <row r="1865" spans="2:2" x14ac:dyDescent="0.25">
      <c r="B1865" s="105"/>
    </row>
    <row r="1866" spans="2:2" x14ac:dyDescent="0.25">
      <c r="B1866" s="105"/>
    </row>
    <row r="1867" spans="2:2" x14ac:dyDescent="0.25">
      <c r="B1867" s="105"/>
    </row>
    <row r="1868" spans="2:2" x14ac:dyDescent="0.25">
      <c r="B1868" s="105"/>
    </row>
    <row r="1869" spans="2:2" x14ac:dyDescent="0.25">
      <c r="B1869" s="105"/>
    </row>
    <row r="1870" spans="2:2" x14ac:dyDescent="0.25">
      <c r="B1870" s="105"/>
    </row>
    <row r="1871" spans="2:2" x14ac:dyDescent="0.25">
      <c r="B1871" s="105"/>
    </row>
    <row r="1872" spans="2:2" x14ac:dyDescent="0.25">
      <c r="B1872" s="105"/>
    </row>
    <row r="1873" spans="2:2" x14ac:dyDescent="0.25">
      <c r="B1873" s="105"/>
    </row>
    <row r="1874" spans="2:2" x14ac:dyDescent="0.25">
      <c r="B1874" s="105"/>
    </row>
    <row r="1875" spans="2:2" x14ac:dyDescent="0.25">
      <c r="B1875" s="105"/>
    </row>
    <row r="1876" spans="2:2" x14ac:dyDescent="0.25">
      <c r="B1876" s="105"/>
    </row>
    <row r="1877" spans="2:2" x14ac:dyDescent="0.25">
      <c r="B1877" s="105"/>
    </row>
    <row r="1878" spans="2:2" x14ac:dyDescent="0.25">
      <c r="B1878" s="105"/>
    </row>
    <row r="1879" spans="2:2" x14ac:dyDescent="0.25">
      <c r="B1879" s="105"/>
    </row>
    <row r="1880" spans="2:2" x14ac:dyDescent="0.25">
      <c r="B1880" s="105"/>
    </row>
    <row r="1881" spans="2:2" x14ac:dyDescent="0.25">
      <c r="B1881" s="105"/>
    </row>
    <row r="1882" spans="2:2" x14ac:dyDescent="0.25">
      <c r="B1882" s="105"/>
    </row>
    <row r="1883" spans="2:2" x14ac:dyDescent="0.25">
      <c r="B1883" s="105"/>
    </row>
    <row r="1884" spans="2:2" x14ac:dyDescent="0.25">
      <c r="B1884" s="105"/>
    </row>
    <row r="1885" spans="2:2" x14ac:dyDescent="0.25">
      <c r="B1885" s="105"/>
    </row>
    <row r="1886" spans="2:2" x14ac:dyDescent="0.25">
      <c r="B1886" s="105"/>
    </row>
    <row r="1887" spans="2:2" x14ac:dyDescent="0.25">
      <c r="B1887" s="105"/>
    </row>
    <row r="1888" spans="2:2" x14ac:dyDescent="0.25">
      <c r="B1888" s="105"/>
    </row>
    <row r="1889" spans="2:2" x14ac:dyDescent="0.25">
      <c r="B1889" s="105"/>
    </row>
    <row r="1890" spans="2:2" x14ac:dyDescent="0.25">
      <c r="B1890" s="105"/>
    </row>
    <row r="1891" spans="2:2" x14ac:dyDescent="0.25">
      <c r="B1891" s="105"/>
    </row>
    <row r="1892" spans="2:2" x14ac:dyDescent="0.25">
      <c r="B1892" s="105"/>
    </row>
    <row r="1893" spans="2:2" x14ac:dyDescent="0.25">
      <c r="B1893" s="105"/>
    </row>
    <row r="1894" spans="2:2" x14ac:dyDescent="0.25">
      <c r="B1894" s="105"/>
    </row>
    <row r="1895" spans="2:2" x14ac:dyDescent="0.25">
      <c r="B1895" s="105"/>
    </row>
    <row r="1896" spans="2:2" x14ac:dyDescent="0.25">
      <c r="B1896" s="105"/>
    </row>
    <row r="1897" spans="2:2" x14ac:dyDescent="0.25">
      <c r="B1897" s="105"/>
    </row>
    <row r="1898" spans="2:2" x14ac:dyDescent="0.25">
      <c r="B1898" s="105"/>
    </row>
  </sheetData>
  <conditionalFormatting sqref="M2:M1048576">
    <cfRule type="containsText" dxfId="7" priority="4" operator="containsText" text="NÃO">
      <formula>NOT(ISERROR(SEARCH("NÃO",M2)))</formula>
    </cfRule>
  </conditionalFormatting>
  <conditionalFormatting sqref="R2:R1048576">
    <cfRule type="containsText" dxfId="6" priority="5" operator="containsText" text="NÃO">
      <formula>NOT(ISERROR(SEARCH("NÃO",R2)))</formula>
    </cfRule>
  </conditionalFormatting>
  <conditionalFormatting sqref="U2:U1048576">
    <cfRule type="cellIs" dxfId="5" priority="6" operator="lessThan">
      <formula>0</formula>
    </cfRule>
  </conditionalFormatting>
  <conditionalFormatting sqref="V3:W1748">
    <cfRule type="containsText" dxfId="4" priority="3" operator="containsText" text="NÃO">
      <formula>NOT(ISERROR(SEARCH("NÃO",V3)))</formula>
    </cfRule>
  </conditionalFormatting>
  <conditionalFormatting sqref="F3:F1748">
    <cfRule type="duplicateValues" dxfId="3" priority="68"/>
  </conditionalFormatting>
  <pageMargins left="0.511811024" right="0.511811024" top="0.78740157499999996" bottom="0.78740157499999996" header="0.31496062000000002" footer="0.31496062000000002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K2198"/>
  <sheetViews>
    <sheetView zoomScale="85" zoomScaleNormal="85" workbookViewId="0">
      <selection activeCell="I11" sqref="I11"/>
    </sheetView>
  </sheetViews>
  <sheetFormatPr defaultColWidth="81.28515625" defaultRowHeight="15" x14ac:dyDescent="0.25"/>
  <cols>
    <col min="1" max="1" width="25.140625" style="132" customWidth="1"/>
    <col min="2" max="2" width="24.140625" style="122" customWidth="1"/>
    <col min="3" max="3" width="13.7109375" style="122" customWidth="1"/>
    <col min="4" max="4" width="56.85546875" style="122" customWidth="1"/>
    <col min="5" max="5" width="24.85546875" style="94" customWidth="1"/>
    <col min="6" max="6" width="6.85546875" style="94" customWidth="1"/>
    <col min="7" max="7" width="35.28515625" style="122" customWidth="1"/>
    <col min="8" max="11" width="24.28515625" style="116" customWidth="1"/>
    <col min="12" max="16384" width="81.28515625" style="122"/>
  </cols>
  <sheetData>
    <row r="1" spans="1:11" ht="72.75" customHeight="1" x14ac:dyDescent="0.25">
      <c r="A1" s="154" t="s">
        <v>7246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</row>
    <row r="2" spans="1:11" x14ac:dyDescent="0.25">
      <c r="A2" s="132" t="s">
        <v>0</v>
      </c>
      <c r="B2" s="122" t="s">
        <v>1</v>
      </c>
      <c r="C2" s="122" t="s">
        <v>2</v>
      </c>
      <c r="D2" s="122" t="s">
        <v>66</v>
      </c>
      <c r="E2" s="94" t="s">
        <v>4</v>
      </c>
      <c r="F2" s="94" t="s">
        <v>5</v>
      </c>
      <c r="G2" s="122" t="s">
        <v>7252</v>
      </c>
      <c r="H2" s="110" t="s">
        <v>7248</v>
      </c>
      <c r="I2" s="110" t="s">
        <v>7249</v>
      </c>
      <c r="J2" s="110" t="s">
        <v>7250</v>
      </c>
      <c r="K2" s="91" t="s">
        <v>7256</v>
      </c>
    </row>
    <row r="3" spans="1:11" x14ac:dyDescent="0.25">
      <c r="H3" s="110">
        <v>1</v>
      </c>
      <c r="I3" s="110">
        <v>1</v>
      </c>
      <c r="J3" s="110">
        <v>1</v>
      </c>
      <c r="K3" s="110">
        <v>1</v>
      </c>
    </row>
    <row r="4" spans="1:11" x14ac:dyDescent="0.25">
      <c r="H4" s="110"/>
      <c r="I4" s="110"/>
      <c r="J4" s="110"/>
      <c r="K4" s="110"/>
    </row>
    <row r="5" spans="1:11" x14ac:dyDescent="0.25">
      <c r="H5" s="110"/>
      <c r="I5" s="110"/>
      <c r="J5" s="110"/>
      <c r="K5" s="110"/>
    </row>
    <row r="6" spans="1:11" x14ac:dyDescent="0.25">
      <c r="H6" s="110"/>
      <c r="I6" s="110"/>
      <c r="J6" s="110"/>
      <c r="K6" s="110"/>
    </row>
    <row r="7" spans="1:11" x14ac:dyDescent="0.25">
      <c r="H7" s="110"/>
      <c r="I7" s="110"/>
      <c r="J7" s="110"/>
      <c r="K7" s="110"/>
    </row>
    <row r="8" spans="1:11" x14ac:dyDescent="0.25">
      <c r="H8" s="110"/>
      <c r="I8" s="110"/>
      <c r="J8" s="110"/>
      <c r="K8" s="110"/>
    </row>
    <row r="9" spans="1:11" x14ac:dyDescent="0.25">
      <c r="H9" s="110"/>
      <c r="I9" s="110"/>
      <c r="J9" s="110"/>
      <c r="K9" s="110"/>
    </row>
    <row r="10" spans="1:11" x14ac:dyDescent="0.25">
      <c r="H10" s="110"/>
      <c r="I10" s="110"/>
      <c r="J10" s="110"/>
      <c r="K10" s="110"/>
    </row>
    <row r="11" spans="1:11" x14ac:dyDescent="0.25">
      <c r="H11" s="110"/>
      <c r="I11" s="110"/>
      <c r="J11" s="110"/>
      <c r="K11" s="110"/>
    </row>
    <row r="12" spans="1:11" x14ac:dyDescent="0.25">
      <c r="H12" s="110"/>
      <c r="I12" s="110"/>
      <c r="J12" s="110"/>
      <c r="K12" s="110"/>
    </row>
    <row r="13" spans="1:11" x14ac:dyDescent="0.25">
      <c r="H13" s="110"/>
      <c r="I13" s="110"/>
      <c r="J13" s="110"/>
      <c r="K13" s="110"/>
    </row>
    <row r="14" spans="1:11" x14ac:dyDescent="0.25">
      <c r="H14" s="110"/>
      <c r="I14" s="110"/>
      <c r="J14" s="110"/>
      <c r="K14" s="110"/>
    </row>
    <row r="15" spans="1:11" x14ac:dyDescent="0.25">
      <c r="H15" s="110"/>
      <c r="I15" s="110"/>
      <c r="J15" s="110"/>
      <c r="K15" s="110"/>
    </row>
    <row r="16" spans="1:11" x14ac:dyDescent="0.25">
      <c r="H16" s="110"/>
      <c r="I16" s="110"/>
      <c r="J16" s="110"/>
      <c r="K16" s="110"/>
    </row>
    <row r="17" spans="3:11" x14ac:dyDescent="0.25">
      <c r="H17" s="110"/>
      <c r="I17" s="110"/>
      <c r="J17" s="110"/>
      <c r="K17" s="110"/>
    </row>
    <row r="18" spans="3:11" x14ac:dyDescent="0.25">
      <c r="H18" s="110"/>
      <c r="I18" s="110"/>
      <c r="J18" s="110"/>
      <c r="K18" s="110"/>
    </row>
    <row r="19" spans="3:11" x14ac:dyDescent="0.25">
      <c r="H19" s="110"/>
      <c r="I19" s="110"/>
      <c r="J19" s="110"/>
      <c r="K19" s="110"/>
    </row>
    <row r="20" spans="3:11" x14ac:dyDescent="0.25">
      <c r="H20" s="110"/>
      <c r="I20" s="110"/>
      <c r="J20" s="110"/>
      <c r="K20" s="110"/>
    </row>
    <row r="21" spans="3:11" x14ac:dyDescent="0.25">
      <c r="H21" s="110"/>
      <c r="I21" s="110"/>
      <c r="J21" s="110"/>
      <c r="K21" s="110"/>
    </row>
    <row r="22" spans="3:11" x14ac:dyDescent="0.25">
      <c r="H22" s="110"/>
      <c r="I22" s="110"/>
      <c r="J22" s="110"/>
      <c r="K22" s="110"/>
    </row>
    <row r="23" spans="3:11" x14ac:dyDescent="0.25">
      <c r="H23" s="110"/>
      <c r="I23" s="110"/>
      <c r="J23" s="110"/>
      <c r="K23" s="110"/>
    </row>
    <row r="24" spans="3:11" x14ac:dyDescent="0.25">
      <c r="H24" s="110"/>
      <c r="I24" s="110"/>
      <c r="J24" s="110"/>
      <c r="K24" s="110"/>
    </row>
    <row r="25" spans="3:11" x14ac:dyDescent="0.25">
      <c r="H25" s="110"/>
      <c r="I25" s="110"/>
      <c r="J25" s="110"/>
      <c r="K25" s="110"/>
    </row>
    <row r="26" spans="3:11" x14ac:dyDescent="0.25">
      <c r="H26" s="110"/>
      <c r="I26" s="110"/>
      <c r="J26" s="110"/>
      <c r="K26" s="110"/>
    </row>
    <row r="27" spans="3:11" x14ac:dyDescent="0.25">
      <c r="C27" s="1"/>
      <c r="H27" s="110"/>
      <c r="I27" s="110"/>
      <c r="J27" s="110"/>
      <c r="K27" s="110"/>
    </row>
    <row r="28" spans="3:11" x14ac:dyDescent="0.25">
      <c r="H28" s="110"/>
      <c r="I28" s="110"/>
      <c r="J28" s="110"/>
      <c r="K28" s="110"/>
    </row>
    <row r="29" spans="3:11" x14ac:dyDescent="0.25">
      <c r="H29" s="110"/>
      <c r="I29" s="110"/>
      <c r="J29" s="110"/>
      <c r="K29" s="110"/>
    </row>
    <row r="30" spans="3:11" x14ac:dyDescent="0.25">
      <c r="H30" s="110"/>
      <c r="I30" s="110"/>
      <c r="J30" s="110"/>
      <c r="K30" s="110"/>
    </row>
    <row r="31" spans="3:11" x14ac:dyDescent="0.25">
      <c r="H31" s="110"/>
      <c r="I31" s="110"/>
      <c r="J31" s="110"/>
      <c r="K31" s="110"/>
    </row>
    <row r="32" spans="3:11" x14ac:dyDescent="0.25">
      <c r="H32" s="110"/>
      <c r="I32" s="110"/>
      <c r="J32" s="110"/>
      <c r="K32" s="110"/>
    </row>
    <row r="33" spans="8:11" x14ac:dyDescent="0.25">
      <c r="H33" s="110"/>
      <c r="I33" s="110"/>
      <c r="J33" s="110"/>
      <c r="K33" s="110"/>
    </row>
    <row r="34" spans="8:11" x14ac:dyDescent="0.25">
      <c r="H34" s="110"/>
      <c r="I34" s="110"/>
      <c r="J34" s="110"/>
      <c r="K34" s="110"/>
    </row>
    <row r="35" spans="8:11" x14ac:dyDescent="0.25">
      <c r="H35" s="110"/>
      <c r="I35" s="110"/>
      <c r="J35" s="110"/>
      <c r="K35" s="110"/>
    </row>
    <row r="36" spans="8:11" x14ac:dyDescent="0.25">
      <c r="H36" s="110"/>
      <c r="I36" s="110"/>
      <c r="J36" s="110"/>
      <c r="K36" s="110"/>
    </row>
    <row r="37" spans="8:11" x14ac:dyDescent="0.25">
      <c r="H37" s="110"/>
      <c r="I37" s="110"/>
      <c r="J37" s="110"/>
      <c r="K37" s="110"/>
    </row>
    <row r="38" spans="8:11" x14ac:dyDescent="0.25">
      <c r="H38" s="110"/>
      <c r="I38" s="110"/>
      <c r="J38" s="110"/>
      <c r="K38" s="110"/>
    </row>
    <row r="39" spans="8:11" x14ac:dyDescent="0.25">
      <c r="H39" s="110"/>
      <c r="I39" s="110"/>
      <c r="J39" s="110"/>
      <c r="K39" s="110"/>
    </row>
    <row r="40" spans="8:11" x14ac:dyDescent="0.25">
      <c r="H40" s="110"/>
      <c r="I40" s="110"/>
      <c r="J40" s="110"/>
      <c r="K40" s="110"/>
    </row>
    <row r="41" spans="8:11" x14ac:dyDescent="0.25">
      <c r="H41" s="110"/>
      <c r="I41" s="110"/>
      <c r="J41" s="110"/>
      <c r="K41" s="110"/>
    </row>
    <row r="42" spans="8:11" x14ac:dyDescent="0.25">
      <c r="H42" s="110"/>
      <c r="I42" s="110"/>
      <c r="J42" s="110"/>
      <c r="K42" s="110"/>
    </row>
    <row r="43" spans="8:11" x14ac:dyDescent="0.25">
      <c r="H43" s="110"/>
      <c r="I43" s="110"/>
      <c r="J43" s="110"/>
      <c r="K43" s="110"/>
    </row>
    <row r="44" spans="8:11" x14ac:dyDescent="0.25">
      <c r="H44" s="110"/>
      <c r="I44" s="110"/>
      <c r="J44" s="110"/>
      <c r="K44" s="110"/>
    </row>
    <row r="45" spans="8:11" x14ac:dyDescent="0.25">
      <c r="H45" s="110"/>
      <c r="I45" s="110"/>
      <c r="J45" s="110"/>
      <c r="K45" s="110"/>
    </row>
    <row r="46" spans="8:11" x14ac:dyDescent="0.25">
      <c r="H46" s="110"/>
      <c r="I46" s="110"/>
      <c r="J46" s="110"/>
      <c r="K46" s="110"/>
    </row>
    <row r="47" spans="8:11" x14ac:dyDescent="0.25">
      <c r="H47" s="110"/>
      <c r="I47" s="110"/>
      <c r="J47" s="110"/>
      <c r="K47" s="110"/>
    </row>
    <row r="48" spans="8:11" x14ac:dyDescent="0.25">
      <c r="H48" s="110"/>
      <c r="I48" s="110"/>
      <c r="J48" s="110"/>
      <c r="K48" s="110"/>
    </row>
    <row r="49" spans="8:11" x14ac:dyDescent="0.25">
      <c r="H49" s="110"/>
      <c r="I49" s="110"/>
      <c r="J49" s="110"/>
      <c r="K49" s="110"/>
    </row>
    <row r="50" spans="8:11" x14ac:dyDescent="0.25">
      <c r="H50" s="110"/>
      <c r="I50" s="110"/>
      <c r="J50" s="110"/>
      <c r="K50" s="110"/>
    </row>
    <row r="51" spans="8:11" x14ac:dyDescent="0.25">
      <c r="H51" s="110"/>
      <c r="I51" s="110"/>
      <c r="J51" s="110"/>
      <c r="K51" s="110"/>
    </row>
    <row r="52" spans="8:11" x14ac:dyDescent="0.25">
      <c r="H52" s="110"/>
      <c r="I52" s="110"/>
      <c r="J52" s="110"/>
      <c r="K52" s="110"/>
    </row>
    <row r="53" spans="8:11" x14ac:dyDescent="0.25">
      <c r="H53" s="110"/>
      <c r="I53" s="110"/>
      <c r="J53" s="110"/>
      <c r="K53" s="110"/>
    </row>
    <row r="54" spans="8:11" x14ac:dyDescent="0.25">
      <c r="H54" s="110"/>
      <c r="I54" s="110"/>
      <c r="J54" s="110"/>
      <c r="K54" s="110"/>
    </row>
    <row r="55" spans="8:11" x14ac:dyDescent="0.25">
      <c r="H55" s="110"/>
      <c r="I55" s="110"/>
      <c r="J55" s="110"/>
      <c r="K55" s="110"/>
    </row>
    <row r="56" spans="8:11" x14ac:dyDescent="0.25">
      <c r="H56" s="110"/>
      <c r="I56" s="110"/>
      <c r="J56" s="110"/>
      <c r="K56" s="110"/>
    </row>
    <row r="57" spans="8:11" x14ac:dyDescent="0.25">
      <c r="H57" s="110"/>
      <c r="I57" s="110"/>
      <c r="J57" s="110"/>
      <c r="K57" s="110"/>
    </row>
    <row r="58" spans="8:11" x14ac:dyDescent="0.25">
      <c r="H58" s="110"/>
      <c r="I58" s="110"/>
      <c r="J58" s="110"/>
      <c r="K58" s="110"/>
    </row>
    <row r="59" spans="8:11" x14ac:dyDescent="0.25">
      <c r="H59" s="110"/>
      <c r="I59" s="110"/>
      <c r="J59" s="110"/>
      <c r="K59" s="110"/>
    </row>
    <row r="60" spans="8:11" x14ac:dyDescent="0.25">
      <c r="H60" s="110"/>
      <c r="I60" s="110"/>
      <c r="J60" s="110"/>
      <c r="K60" s="110"/>
    </row>
    <row r="61" spans="8:11" x14ac:dyDescent="0.25">
      <c r="H61" s="110"/>
      <c r="I61" s="110"/>
      <c r="J61" s="110"/>
      <c r="K61" s="110"/>
    </row>
    <row r="62" spans="8:11" x14ac:dyDescent="0.25">
      <c r="H62" s="110"/>
      <c r="I62" s="110"/>
      <c r="J62" s="110"/>
      <c r="K62" s="110"/>
    </row>
    <row r="63" spans="8:11" x14ac:dyDescent="0.25">
      <c r="H63" s="110"/>
      <c r="I63" s="110"/>
      <c r="J63" s="110"/>
      <c r="K63" s="110"/>
    </row>
    <row r="64" spans="8:11" x14ac:dyDescent="0.25">
      <c r="H64" s="110"/>
      <c r="I64" s="110"/>
      <c r="J64" s="110"/>
      <c r="K64" s="110"/>
    </row>
    <row r="65" spans="8:11" x14ac:dyDescent="0.25">
      <c r="H65" s="110"/>
      <c r="I65" s="110"/>
      <c r="J65" s="110"/>
      <c r="K65" s="110"/>
    </row>
    <row r="66" spans="8:11" x14ac:dyDescent="0.25">
      <c r="H66" s="110"/>
      <c r="I66" s="110"/>
      <c r="J66" s="110"/>
      <c r="K66" s="110"/>
    </row>
    <row r="67" spans="8:11" x14ac:dyDescent="0.25">
      <c r="H67" s="110"/>
      <c r="I67" s="110"/>
      <c r="J67" s="110"/>
      <c r="K67" s="110"/>
    </row>
    <row r="68" spans="8:11" x14ac:dyDescent="0.25">
      <c r="H68" s="110"/>
      <c r="I68" s="110"/>
      <c r="J68" s="110"/>
      <c r="K68" s="110"/>
    </row>
    <row r="69" spans="8:11" x14ac:dyDescent="0.25">
      <c r="H69" s="110"/>
      <c r="I69" s="110"/>
      <c r="J69" s="110"/>
      <c r="K69" s="110"/>
    </row>
    <row r="70" spans="8:11" x14ac:dyDescent="0.25">
      <c r="H70" s="110"/>
      <c r="I70" s="110"/>
      <c r="J70" s="110"/>
      <c r="K70" s="110"/>
    </row>
    <row r="71" spans="8:11" x14ac:dyDescent="0.25">
      <c r="H71" s="110"/>
      <c r="I71" s="110"/>
      <c r="J71" s="110"/>
      <c r="K71" s="110"/>
    </row>
    <row r="72" spans="8:11" x14ac:dyDescent="0.25">
      <c r="H72" s="110"/>
      <c r="I72" s="110"/>
      <c r="J72" s="110"/>
      <c r="K72" s="110"/>
    </row>
    <row r="73" spans="8:11" x14ac:dyDescent="0.25">
      <c r="H73" s="110"/>
      <c r="I73" s="110"/>
      <c r="J73" s="110"/>
      <c r="K73" s="110"/>
    </row>
    <row r="74" spans="8:11" x14ac:dyDescent="0.25">
      <c r="H74" s="110"/>
      <c r="I74" s="110"/>
      <c r="J74" s="110"/>
      <c r="K74" s="110"/>
    </row>
    <row r="75" spans="8:11" x14ac:dyDescent="0.25">
      <c r="H75" s="110"/>
      <c r="I75" s="110"/>
      <c r="J75" s="110"/>
      <c r="K75" s="110"/>
    </row>
    <row r="76" spans="8:11" x14ac:dyDescent="0.25">
      <c r="H76" s="110"/>
      <c r="I76" s="110"/>
      <c r="J76" s="110"/>
      <c r="K76" s="110"/>
    </row>
    <row r="77" spans="8:11" x14ac:dyDescent="0.25">
      <c r="H77" s="110"/>
      <c r="I77" s="110"/>
      <c r="J77" s="110"/>
      <c r="K77" s="110"/>
    </row>
    <row r="78" spans="8:11" x14ac:dyDescent="0.25">
      <c r="H78" s="110"/>
      <c r="I78" s="110"/>
      <c r="J78" s="110"/>
      <c r="K78" s="110"/>
    </row>
    <row r="79" spans="8:11" x14ac:dyDescent="0.25">
      <c r="H79" s="110"/>
      <c r="I79" s="110"/>
      <c r="J79" s="110"/>
      <c r="K79" s="110"/>
    </row>
    <row r="80" spans="8:11" x14ac:dyDescent="0.25">
      <c r="H80" s="110"/>
      <c r="I80" s="110"/>
      <c r="J80" s="110"/>
      <c r="K80" s="110"/>
    </row>
    <row r="81" spans="8:11" x14ac:dyDescent="0.25">
      <c r="H81" s="110"/>
      <c r="I81" s="110"/>
      <c r="J81" s="110"/>
      <c r="K81" s="110"/>
    </row>
    <row r="82" spans="8:11" x14ac:dyDescent="0.25">
      <c r="H82" s="110"/>
      <c r="I82" s="110"/>
      <c r="J82" s="110"/>
      <c r="K82" s="110"/>
    </row>
    <row r="83" spans="8:11" x14ac:dyDescent="0.25">
      <c r="H83" s="110"/>
      <c r="I83" s="110"/>
      <c r="J83" s="110"/>
      <c r="K83" s="110"/>
    </row>
    <row r="84" spans="8:11" x14ac:dyDescent="0.25">
      <c r="H84" s="110"/>
      <c r="I84" s="110"/>
      <c r="J84" s="110"/>
      <c r="K84" s="110"/>
    </row>
    <row r="85" spans="8:11" x14ac:dyDescent="0.25">
      <c r="H85" s="110"/>
      <c r="I85" s="110"/>
      <c r="J85" s="110"/>
      <c r="K85" s="110"/>
    </row>
    <row r="86" spans="8:11" x14ac:dyDescent="0.25">
      <c r="H86" s="110"/>
      <c r="I86" s="110"/>
      <c r="J86" s="110"/>
      <c r="K86" s="110"/>
    </row>
    <row r="87" spans="8:11" x14ac:dyDescent="0.25">
      <c r="H87" s="110"/>
      <c r="I87" s="110"/>
      <c r="J87" s="110"/>
      <c r="K87" s="110"/>
    </row>
    <row r="88" spans="8:11" x14ac:dyDescent="0.25">
      <c r="H88" s="110"/>
      <c r="I88" s="110"/>
      <c r="J88" s="110"/>
      <c r="K88" s="110"/>
    </row>
    <row r="89" spans="8:11" x14ac:dyDescent="0.25">
      <c r="H89" s="110"/>
      <c r="I89" s="110"/>
      <c r="J89" s="110"/>
      <c r="K89" s="110"/>
    </row>
    <row r="90" spans="8:11" x14ac:dyDescent="0.25">
      <c r="H90" s="110"/>
      <c r="I90" s="110"/>
      <c r="J90" s="110"/>
      <c r="K90" s="110"/>
    </row>
    <row r="91" spans="8:11" x14ac:dyDescent="0.25">
      <c r="H91" s="110"/>
      <c r="I91" s="110"/>
      <c r="J91" s="110"/>
      <c r="K91" s="110"/>
    </row>
    <row r="92" spans="8:11" x14ac:dyDescent="0.25">
      <c r="H92" s="110"/>
      <c r="I92" s="110"/>
      <c r="J92" s="110"/>
      <c r="K92" s="110"/>
    </row>
    <row r="93" spans="8:11" x14ac:dyDescent="0.25">
      <c r="H93" s="110"/>
      <c r="I93" s="110"/>
      <c r="J93" s="110"/>
      <c r="K93" s="110"/>
    </row>
    <row r="94" spans="8:11" x14ac:dyDescent="0.25">
      <c r="H94" s="110"/>
      <c r="I94" s="110"/>
      <c r="J94" s="110"/>
      <c r="K94" s="110"/>
    </row>
    <row r="95" spans="8:11" x14ac:dyDescent="0.25">
      <c r="H95" s="110"/>
      <c r="I95" s="110"/>
      <c r="J95" s="110"/>
      <c r="K95" s="110"/>
    </row>
    <row r="96" spans="8:11" x14ac:dyDescent="0.25">
      <c r="H96" s="110"/>
      <c r="I96" s="110"/>
      <c r="J96" s="110"/>
      <c r="K96" s="110"/>
    </row>
    <row r="97" spans="8:11" x14ac:dyDescent="0.25">
      <c r="H97" s="110"/>
      <c r="I97" s="110"/>
      <c r="J97" s="110"/>
      <c r="K97" s="110"/>
    </row>
    <row r="98" spans="8:11" x14ac:dyDescent="0.25">
      <c r="H98" s="110"/>
      <c r="I98" s="110"/>
      <c r="J98" s="110"/>
      <c r="K98" s="110"/>
    </row>
    <row r="99" spans="8:11" x14ac:dyDescent="0.25">
      <c r="H99" s="110"/>
      <c r="I99" s="110"/>
      <c r="J99" s="110"/>
      <c r="K99" s="110"/>
    </row>
    <row r="100" spans="8:11" x14ac:dyDescent="0.25">
      <c r="H100" s="110"/>
      <c r="I100" s="110"/>
      <c r="J100" s="110"/>
      <c r="K100" s="110"/>
    </row>
    <row r="101" spans="8:11" x14ac:dyDescent="0.25">
      <c r="H101" s="110"/>
      <c r="I101" s="110"/>
      <c r="J101" s="110"/>
      <c r="K101" s="110"/>
    </row>
    <row r="102" spans="8:11" x14ac:dyDescent="0.25">
      <c r="H102" s="110"/>
      <c r="I102" s="110"/>
      <c r="J102" s="110"/>
      <c r="K102" s="110"/>
    </row>
    <row r="103" spans="8:11" x14ac:dyDescent="0.25">
      <c r="H103" s="110"/>
      <c r="I103" s="110"/>
      <c r="J103" s="110"/>
      <c r="K103" s="110"/>
    </row>
    <row r="104" spans="8:11" x14ac:dyDescent="0.25">
      <c r="H104" s="110"/>
      <c r="I104" s="110"/>
      <c r="J104" s="110"/>
      <c r="K104" s="110"/>
    </row>
    <row r="105" spans="8:11" x14ac:dyDescent="0.25">
      <c r="H105" s="110"/>
      <c r="I105" s="110"/>
      <c r="J105" s="110"/>
      <c r="K105" s="110"/>
    </row>
    <row r="106" spans="8:11" x14ac:dyDescent="0.25">
      <c r="H106" s="110"/>
      <c r="I106" s="110"/>
      <c r="J106" s="110"/>
      <c r="K106" s="110"/>
    </row>
    <row r="107" spans="8:11" x14ac:dyDescent="0.25">
      <c r="H107" s="110"/>
      <c r="I107" s="110"/>
      <c r="J107" s="110"/>
      <c r="K107" s="110"/>
    </row>
    <row r="108" spans="8:11" x14ac:dyDescent="0.25">
      <c r="H108" s="110"/>
      <c r="I108" s="110"/>
      <c r="J108" s="110"/>
      <c r="K108" s="110"/>
    </row>
    <row r="109" spans="8:11" x14ac:dyDescent="0.25">
      <c r="H109" s="110"/>
      <c r="I109" s="110"/>
      <c r="J109" s="110"/>
      <c r="K109" s="110"/>
    </row>
    <row r="110" spans="8:11" x14ac:dyDescent="0.25">
      <c r="H110" s="110"/>
      <c r="I110" s="110"/>
      <c r="J110" s="110"/>
      <c r="K110" s="110"/>
    </row>
    <row r="111" spans="8:11" x14ac:dyDescent="0.25">
      <c r="H111" s="110"/>
      <c r="I111" s="110"/>
      <c r="J111" s="110"/>
      <c r="K111" s="110"/>
    </row>
    <row r="112" spans="8:11" x14ac:dyDescent="0.25">
      <c r="H112" s="110"/>
      <c r="I112" s="110"/>
      <c r="J112" s="110"/>
      <c r="K112" s="110"/>
    </row>
    <row r="113" spans="8:11" x14ac:dyDescent="0.25">
      <c r="H113" s="110"/>
      <c r="I113" s="110"/>
      <c r="J113" s="110"/>
      <c r="K113" s="110"/>
    </row>
    <row r="114" spans="8:11" x14ac:dyDescent="0.25">
      <c r="H114" s="110"/>
      <c r="I114" s="110"/>
      <c r="J114" s="110"/>
      <c r="K114" s="110"/>
    </row>
    <row r="115" spans="8:11" x14ac:dyDescent="0.25">
      <c r="H115" s="110"/>
      <c r="I115" s="110"/>
      <c r="J115" s="110"/>
      <c r="K115" s="110"/>
    </row>
    <row r="116" spans="8:11" x14ac:dyDescent="0.25">
      <c r="H116" s="110"/>
      <c r="I116" s="110"/>
      <c r="J116" s="110"/>
      <c r="K116" s="110"/>
    </row>
    <row r="117" spans="8:11" x14ac:dyDescent="0.25">
      <c r="H117" s="110"/>
      <c r="I117" s="110"/>
      <c r="J117" s="110"/>
      <c r="K117" s="110"/>
    </row>
    <row r="118" spans="8:11" x14ac:dyDescent="0.25">
      <c r="H118" s="110"/>
      <c r="I118" s="110"/>
      <c r="J118" s="110"/>
      <c r="K118" s="110"/>
    </row>
    <row r="119" spans="8:11" x14ac:dyDescent="0.25">
      <c r="H119" s="110"/>
      <c r="I119" s="110"/>
      <c r="J119" s="110"/>
      <c r="K119" s="110"/>
    </row>
    <row r="120" spans="8:11" x14ac:dyDescent="0.25">
      <c r="H120" s="110"/>
      <c r="I120" s="110"/>
      <c r="J120" s="110"/>
      <c r="K120" s="110"/>
    </row>
    <row r="121" spans="8:11" x14ac:dyDescent="0.25">
      <c r="H121" s="110"/>
      <c r="I121" s="110"/>
      <c r="J121" s="110"/>
      <c r="K121" s="110"/>
    </row>
    <row r="122" spans="8:11" x14ac:dyDescent="0.25">
      <c r="H122" s="110"/>
      <c r="I122" s="110"/>
      <c r="J122" s="110"/>
      <c r="K122" s="110"/>
    </row>
    <row r="123" spans="8:11" x14ac:dyDescent="0.25">
      <c r="H123" s="110"/>
      <c r="I123" s="110"/>
      <c r="J123" s="110"/>
      <c r="K123" s="110"/>
    </row>
    <row r="124" spans="8:11" x14ac:dyDescent="0.25">
      <c r="H124" s="110"/>
      <c r="I124" s="110"/>
      <c r="J124" s="110"/>
      <c r="K124" s="110"/>
    </row>
    <row r="125" spans="8:11" x14ac:dyDescent="0.25">
      <c r="H125" s="110"/>
      <c r="I125" s="110"/>
      <c r="J125" s="110"/>
      <c r="K125" s="110"/>
    </row>
    <row r="126" spans="8:11" x14ac:dyDescent="0.25">
      <c r="H126" s="110"/>
      <c r="I126" s="110"/>
      <c r="J126" s="110"/>
      <c r="K126" s="110"/>
    </row>
    <row r="127" spans="8:11" x14ac:dyDescent="0.25">
      <c r="H127" s="110"/>
      <c r="I127" s="110"/>
      <c r="J127" s="110"/>
      <c r="K127" s="110"/>
    </row>
    <row r="128" spans="8:11" x14ac:dyDescent="0.25">
      <c r="H128" s="110"/>
      <c r="I128" s="110"/>
      <c r="J128" s="110"/>
      <c r="K128" s="110"/>
    </row>
    <row r="129" spans="8:11" x14ac:dyDescent="0.25">
      <c r="H129" s="110"/>
      <c r="I129" s="110"/>
      <c r="J129" s="110"/>
      <c r="K129" s="110"/>
    </row>
    <row r="130" spans="8:11" x14ac:dyDescent="0.25">
      <c r="H130" s="110"/>
      <c r="I130" s="110"/>
      <c r="J130" s="110"/>
      <c r="K130" s="110"/>
    </row>
    <row r="131" spans="8:11" x14ac:dyDescent="0.25">
      <c r="H131" s="110"/>
      <c r="I131" s="110"/>
      <c r="J131" s="110"/>
      <c r="K131" s="110"/>
    </row>
    <row r="132" spans="8:11" x14ac:dyDescent="0.25">
      <c r="H132" s="110"/>
      <c r="I132" s="110"/>
      <c r="J132" s="110"/>
      <c r="K132" s="110"/>
    </row>
    <row r="133" spans="8:11" x14ac:dyDescent="0.25">
      <c r="H133" s="110"/>
      <c r="I133" s="110"/>
      <c r="J133" s="110"/>
      <c r="K133" s="110"/>
    </row>
    <row r="134" spans="8:11" x14ac:dyDescent="0.25">
      <c r="H134" s="110"/>
      <c r="I134" s="110"/>
      <c r="J134" s="110"/>
      <c r="K134" s="110"/>
    </row>
    <row r="135" spans="8:11" x14ac:dyDescent="0.25">
      <c r="H135" s="110"/>
      <c r="I135" s="110"/>
      <c r="J135" s="110"/>
      <c r="K135" s="110"/>
    </row>
    <row r="136" spans="8:11" x14ac:dyDescent="0.25">
      <c r="H136" s="110"/>
      <c r="I136" s="110"/>
      <c r="J136" s="110"/>
      <c r="K136" s="110"/>
    </row>
    <row r="137" spans="8:11" x14ac:dyDescent="0.25">
      <c r="H137" s="110"/>
      <c r="I137" s="110"/>
      <c r="J137" s="110"/>
      <c r="K137" s="110"/>
    </row>
    <row r="138" spans="8:11" x14ac:dyDescent="0.25">
      <c r="H138" s="110"/>
      <c r="I138" s="110"/>
      <c r="J138" s="110"/>
      <c r="K138" s="110"/>
    </row>
    <row r="139" spans="8:11" x14ac:dyDescent="0.25">
      <c r="H139" s="110"/>
      <c r="I139" s="110"/>
      <c r="J139" s="110"/>
      <c r="K139" s="110"/>
    </row>
    <row r="140" spans="8:11" x14ac:dyDescent="0.25">
      <c r="H140" s="110"/>
      <c r="I140" s="110"/>
      <c r="J140" s="110"/>
      <c r="K140" s="110"/>
    </row>
    <row r="141" spans="8:11" x14ac:dyDescent="0.25">
      <c r="H141" s="110"/>
      <c r="I141" s="110"/>
      <c r="J141" s="110"/>
      <c r="K141" s="110"/>
    </row>
    <row r="142" spans="8:11" x14ac:dyDescent="0.25">
      <c r="H142" s="110"/>
      <c r="I142" s="110"/>
      <c r="J142" s="110"/>
      <c r="K142" s="110"/>
    </row>
    <row r="143" spans="8:11" x14ac:dyDescent="0.25">
      <c r="H143" s="110"/>
      <c r="I143" s="110"/>
      <c r="J143" s="110"/>
      <c r="K143" s="110"/>
    </row>
    <row r="144" spans="8:11" x14ac:dyDescent="0.25">
      <c r="H144" s="110"/>
      <c r="I144" s="110"/>
      <c r="J144" s="110"/>
      <c r="K144" s="110"/>
    </row>
    <row r="145" spans="8:11" x14ac:dyDescent="0.25">
      <c r="H145" s="110"/>
      <c r="I145" s="110"/>
      <c r="J145" s="110"/>
      <c r="K145" s="110"/>
    </row>
    <row r="146" spans="8:11" x14ac:dyDescent="0.25">
      <c r="H146" s="110"/>
      <c r="I146" s="110"/>
      <c r="J146" s="110"/>
      <c r="K146" s="110"/>
    </row>
    <row r="147" spans="8:11" x14ac:dyDescent="0.25">
      <c r="H147" s="110"/>
      <c r="I147" s="110"/>
      <c r="J147" s="110"/>
      <c r="K147" s="110"/>
    </row>
    <row r="148" spans="8:11" x14ac:dyDescent="0.25">
      <c r="H148" s="110"/>
      <c r="I148" s="110"/>
      <c r="J148" s="110"/>
      <c r="K148" s="110"/>
    </row>
    <row r="149" spans="8:11" x14ac:dyDescent="0.25">
      <c r="H149" s="110"/>
      <c r="I149" s="110"/>
      <c r="J149" s="110"/>
      <c r="K149" s="110"/>
    </row>
    <row r="150" spans="8:11" x14ac:dyDescent="0.25">
      <c r="H150" s="110"/>
      <c r="I150" s="110"/>
      <c r="J150" s="110"/>
      <c r="K150" s="110"/>
    </row>
    <row r="151" spans="8:11" x14ac:dyDescent="0.25">
      <c r="H151" s="110"/>
      <c r="I151" s="110"/>
      <c r="J151" s="110"/>
      <c r="K151" s="110"/>
    </row>
    <row r="152" spans="8:11" x14ac:dyDescent="0.25">
      <c r="H152" s="110"/>
      <c r="I152" s="110"/>
      <c r="J152" s="110"/>
      <c r="K152" s="110"/>
    </row>
    <row r="153" spans="8:11" x14ac:dyDescent="0.25">
      <c r="H153" s="110"/>
      <c r="I153" s="110"/>
      <c r="J153" s="110"/>
      <c r="K153" s="110"/>
    </row>
    <row r="154" spans="8:11" x14ac:dyDescent="0.25">
      <c r="H154" s="110"/>
      <c r="I154" s="110"/>
      <c r="J154" s="110"/>
      <c r="K154" s="110"/>
    </row>
    <row r="155" spans="8:11" x14ac:dyDescent="0.25">
      <c r="H155" s="110"/>
      <c r="I155" s="110"/>
      <c r="J155" s="110"/>
      <c r="K155" s="110"/>
    </row>
    <row r="156" spans="8:11" x14ac:dyDescent="0.25">
      <c r="H156" s="110"/>
      <c r="I156" s="110"/>
      <c r="J156" s="110"/>
      <c r="K156" s="110"/>
    </row>
    <row r="157" spans="8:11" x14ac:dyDescent="0.25">
      <c r="H157" s="110"/>
      <c r="I157" s="110"/>
      <c r="J157" s="110"/>
      <c r="K157" s="110"/>
    </row>
    <row r="158" spans="8:11" x14ac:dyDescent="0.25">
      <c r="H158" s="110"/>
      <c r="I158" s="110"/>
      <c r="J158" s="110"/>
      <c r="K158" s="110"/>
    </row>
    <row r="159" spans="8:11" x14ac:dyDescent="0.25">
      <c r="H159" s="110"/>
      <c r="I159" s="110"/>
      <c r="J159" s="110"/>
      <c r="K159" s="110"/>
    </row>
    <row r="160" spans="8:11" x14ac:dyDescent="0.25">
      <c r="H160" s="110"/>
      <c r="I160" s="110"/>
      <c r="J160" s="110"/>
      <c r="K160" s="110"/>
    </row>
    <row r="161" spans="8:11" x14ac:dyDescent="0.25">
      <c r="H161" s="110"/>
      <c r="I161" s="110"/>
      <c r="J161" s="110"/>
      <c r="K161" s="110"/>
    </row>
    <row r="162" spans="8:11" x14ac:dyDescent="0.25">
      <c r="H162" s="110"/>
      <c r="I162" s="110"/>
      <c r="J162" s="110"/>
      <c r="K162" s="110"/>
    </row>
    <row r="163" spans="8:11" x14ac:dyDescent="0.25">
      <c r="H163" s="110"/>
      <c r="I163" s="110"/>
      <c r="J163" s="110"/>
      <c r="K163" s="110"/>
    </row>
    <row r="164" spans="8:11" x14ac:dyDescent="0.25">
      <c r="H164" s="110"/>
      <c r="I164" s="110"/>
      <c r="J164" s="110"/>
      <c r="K164" s="110"/>
    </row>
    <row r="165" spans="8:11" x14ac:dyDescent="0.25">
      <c r="H165" s="110"/>
      <c r="I165" s="110"/>
      <c r="J165" s="110"/>
      <c r="K165" s="110"/>
    </row>
    <row r="166" spans="8:11" x14ac:dyDescent="0.25">
      <c r="H166" s="110"/>
      <c r="I166" s="110"/>
      <c r="J166" s="110"/>
      <c r="K166" s="110"/>
    </row>
    <row r="167" spans="8:11" x14ac:dyDescent="0.25">
      <c r="H167" s="110"/>
      <c r="I167" s="110"/>
      <c r="J167" s="110"/>
      <c r="K167" s="110"/>
    </row>
    <row r="168" spans="8:11" x14ac:dyDescent="0.25">
      <c r="H168" s="110"/>
      <c r="I168" s="110"/>
      <c r="J168" s="110"/>
      <c r="K168" s="110"/>
    </row>
    <row r="169" spans="8:11" x14ac:dyDescent="0.25">
      <c r="H169" s="110"/>
      <c r="I169" s="110"/>
      <c r="J169" s="110"/>
      <c r="K169" s="110"/>
    </row>
    <row r="170" spans="8:11" x14ac:dyDescent="0.25">
      <c r="H170" s="110"/>
      <c r="I170" s="110"/>
      <c r="J170" s="110"/>
      <c r="K170" s="110"/>
    </row>
    <row r="171" spans="8:11" x14ac:dyDescent="0.25">
      <c r="H171" s="110"/>
      <c r="I171" s="110"/>
      <c r="J171" s="110"/>
      <c r="K171" s="110"/>
    </row>
    <row r="172" spans="8:11" x14ac:dyDescent="0.25">
      <c r="H172" s="110"/>
      <c r="I172" s="110"/>
      <c r="J172" s="110"/>
      <c r="K172" s="110"/>
    </row>
    <row r="173" spans="8:11" x14ac:dyDescent="0.25">
      <c r="H173" s="110"/>
      <c r="I173" s="110"/>
      <c r="J173" s="110"/>
      <c r="K173" s="110"/>
    </row>
    <row r="174" spans="8:11" x14ac:dyDescent="0.25">
      <c r="H174" s="110"/>
      <c r="I174" s="110"/>
      <c r="J174" s="110"/>
      <c r="K174" s="110"/>
    </row>
    <row r="175" spans="8:11" x14ac:dyDescent="0.25">
      <c r="H175" s="110"/>
      <c r="I175" s="110"/>
      <c r="J175" s="110"/>
      <c r="K175" s="110"/>
    </row>
    <row r="176" spans="8:11" x14ac:dyDescent="0.25">
      <c r="H176" s="110"/>
      <c r="I176" s="110"/>
      <c r="J176" s="110"/>
      <c r="K176" s="110"/>
    </row>
    <row r="177" spans="8:11" x14ac:dyDescent="0.25">
      <c r="H177" s="110"/>
      <c r="I177" s="110"/>
      <c r="J177" s="110"/>
      <c r="K177" s="110"/>
    </row>
    <row r="178" spans="8:11" x14ac:dyDescent="0.25">
      <c r="H178" s="110"/>
      <c r="I178" s="110"/>
      <c r="J178" s="110"/>
      <c r="K178" s="110"/>
    </row>
    <row r="179" spans="8:11" x14ac:dyDescent="0.25">
      <c r="H179" s="110"/>
      <c r="I179" s="110"/>
      <c r="J179" s="110"/>
      <c r="K179" s="110"/>
    </row>
    <row r="180" spans="8:11" x14ac:dyDescent="0.25">
      <c r="H180" s="110"/>
      <c r="I180" s="110"/>
      <c r="J180" s="110"/>
      <c r="K180" s="110"/>
    </row>
    <row r="181" spans="8:11" x14ac:dyDescent="0.25">
      <c r="H181" s="110"/>
      <c r="I181" s="110"/>
      <c r="J181" s="110"/>
      <c r="K181" s="110"/>
    </row>
    <row r="182" spans="8:11" x14ac:dyDescent="0.25">
      <c r="H182" s="110"/>
      <c r="I182" s="110"/>
      <c r="J182" s="110"/>
      <c r="K182" s="110"/>
    </row>
    <row r="183" spans="8:11" x14ac:dyDescent="0.25">
      <c r="H183" s="110"/>
      <c r="I183" s="110"/>
      <c r="J183" s="110"/>
      <c r="K183" s="110"/>
    </row>
    <row r="184" spans="8:11" x14ac:dyDescent="0.25">
      <c r="H184" s="110"/>
      <c r="I184" s="110"/>
      <c r="J184" s="110"/>
      <c r="K184" s="110"/>
    </row>
    <row r="185" spans="8:11" x14ac:dyDescent="0.25">
      <c r="H185" s="110"/>
      <c r="I185" s="110"/>
      <c r="J185" s="110"/>
      <c r="K185" s="110"/>
    </row>
    <row r="186" spans="8:11" x14ac:dyDescent="0.25">
      <c r="H186" s="110"/>
      <c r="I186" s="110"/>
      <c r="J186" s="110"/>
      <c r="K186" s="110"/>
    </row>
    <row r="187" spans="8:11" x14ac:dyDescent="0.25">
      <c r="H187" s="110"/>
      <c r="I187" s="110"/>
      <c r="J187" s="110"/>
      <c r="K187" s="110"/>
    </row>
    <row r="188" spans="8:11" x14ac:dyDescent="0.25">
      <c r="H188" s="110"/>
      <c r="I188" s="110"/>
      <c r="J188" s="110"/>
      <c r="K188" s="110"/>
    </row>
    <row r="189" spans="8:11" x14ac:dyDescent="0.25">
      <c r="H189" s="110"/>
      <c r="I189" s="110"/>
      <c r="J189" s="110"/>
      <c r="K189" s="110"/>
    </row>
    <row r="190" spans="8:11" x14ac:dyDescent="0.25">
      <c r="H190" s="110"/>
      <c r="I190" s="110"/>
      <c r="J190" s="110"/>
      <c r="K190" s="110"/>
    </row>
    <row r="191" spans="8:11" x14ac:dyDescent="0.25">
      <c r="H191" s="110"/>
      <c r="I191" s="110"/>
      <c r="J191" s="110"/>
      <c r="K191" s="110"/>
    </row>
    <row r="192" spans="8:11" x14ac:dyDescent="0.25">
      <c r="H192" s="110"/>
      <c r="I192" s="110"/>
      <c r="J192" s="110"/>
      <c r="K192" s="110"/>
    </row>
    <row r="193" spans="8:11" x14ac:dyDescent="0.25">
      <c r="H193" s="110"/>
      <c r="I193" s="110"/>
      <c r="J193" s="110"/>
      <c r="K193" s="110"/>
    </row>
    <row r="194" spans="8:11" x14ac:dyDescent="0.25">
      <c r="H194" s="110"/>
      <c r="I194" s="110"/>
      <c r="J194" s="110"/>
      <c r="K194" s="110"/>
    </row>
    <row r="195" spans="8:11" x14ac:dyDescent="0.25">
      <c r="H195" s="110"/>
      <c r="I195" s="110"/>
      <c r="J195" s="110"/>
      <c r="K195" s="110"/>
    </row>
    <row r="196" spans="8:11" x14ac:dyDescent="0.25">
      <c r="H196" s="110"/>
      <c r="I196" s="110"/>
      <c r="J196" s="110"/>
      <c r="K196" s="110"/>
    </row>
    <row r="197" spans="8:11" x14ac:dyDescent="0.25">
      <c r="H197" s="110"/>
      <c r="I197" s="110"/>
      <c r="J197" s="110"/>
      <c r="K197" s="110"/>
    </row>
    <row r="198" spans="8:11" x14ac:dyDescent="0.25">
      <c r="H198" s="110"/>
      <c r="I198" s="110"/>
      <c r="J198" s="110"/>
      <c r="K198" s="110"/>
    </row>
    <row r="199" spans="8:11" x14ac:dyDescent="0.25">
      <c r="H199" s="110"/>
      <c r="I199" s="110"/>
      <c r="J199" s="110"/>
      <c r="K199" s="110"/>
    </row>
    <row r="200" spans="8:11" x14ac:dyDescent="0.25">
      <c r="H200" s="110"/>
      <c r="I200" s="110"/>
      <c r="J200" s="110"/>
      <c r="K200" s="110"/>
    </row>
    <row r="201" spans="8:11" x14ac:dyDescent="0.25">
      <c r="H201" s="110"/>
      <c r="I201" s="110"/>
      <c r="J201" s="110"/>
      <c r="K201" s="110"/>
    </row>
    <row r="202" spans="8:11" x14ac:dyDescent="0.25">
      <c r="H202" s="110"/>
      <c r="I202" s="110"/>
      <c r="J202" s="110"/>
      <c r="K202" s="110"/>
    </row>
    <row r="203" spans="8:11" x14ac:dyDescent="0.25">
      <c r="H203" s="110"/>
      <c r="I203" s="110"/>
      <c r="J203" s="110"/>
      <c r="K203" s="110"/>
    </row>
    <row r="204" spans="8:11" x14ac:dyDescent="0.25">
      <c r="H204" s="110"/>
      <c r="I204" s="110"/>
      <c r="J204" s="110"/>
      <c r="K204" s="110"/>
    </row>
    <row r="205" spans="8:11" x14ac:dyDescent="0.25">
      <c r="H205" s="110"/>
      <c r="I205" s="110"/>
      <c r="J205" s="110"/>
      <c r="K205" s="110"/>
    </row>
    <row r="206" spans="8:11" x14ac:dyDescent="0.25">
      <c r="H206" s="110"/>
      <c r="I206" s="110"/>
      <c r="J206" s="110"/>
      <c r="K206" s="110"/>
    </row>
    <row r="207" spans="8:11" x14ac:dyDescent="0.25">
      <c r="H207" s="110"/>
      <c r="I207" s="110"/>
      <c r="J207" s="110"/>
      <c r="K207" s="110"/>
    </row>
    <row r="208" spans="8:11" x14ac:dyDescent="0.25">
      <c r="H208" s="110"/>
      <c r="I208" s="110"/>
      <c r="J208" s="110"/>
      <c r="K208" s="110"/>
    </row>
    <row r="209" spans="8:11" x14ac:dyDescent="0.25">
      <c r="H209" s="110"/>
      <c r="I209" s="110"/>
      <c r="J209" s="110"/>
      <c r="K209" s="110"/>
    </row>
    <row r="210" spans="8:11" x14ac:dyDescent="0.25">
      <c r="H210" s="110"/>
      <c r="I210" s="110"/>
      <c r="J210" s="110"/>
      <c r="K210" s="110"/>
    </row>
    <row r="211" spans="8:11" x14ac:dyDescent="0.25">
      <c r="H211" s="110"/>
      <c r="I211" s="110"/>
      <c r="J211" s="110"/>
      <c r="K211" s="110"/>
    </row>
    <row r="212" spans="8:11" x14ac:dyDescent="0.25">
      <c r="H212" s="110"/>
      <c r="I212" s="110"/>
      <c r="J212" s="110"/>
      <c r="K212" s="110"/>
    </row>
    <row r="213" spans="8:11" x14ac:dyDescent="0.25">
      <c r="H213" s="110"/>
      <c r="I213" s="110"/>
      <c r="J213" s="110"/>
      <c r="K213" s="110"/>
    </row>
    <row r="214" spans="8:11" x14ac:dyDescent="0.25">
      <c r="H214" s="110"/>
      <c r="I214" s="110"/>
      <c r="J214" s="110"/>
      <c r="K214" s="110"/>
    </row>
    <row r="215" spans="8:11" x14ac:dyDescent="0.25">
      <c r="H215" s="110"/>
      <c r="I215" s="110"/>
      <c r="J215" s="110"/>
      <c r="K215" s="110"/>
    </row>
    <row r="216" spans="8:11" x14ac:dyDescent="0.25">
      <c r="H216" s="110"/>
      <c r="I216" s="110"/>
      <c r="J216" s="110"/>
      <c r="K216" s="110"/>
    </row>
    <row r="217" spans="8:11" x14ac:dyDescent="0.25">
      <c r="H217" s="110"/>
      <c r="I217" s="110"/>
      <c r="J217" s="110"/>
      <c r="K217" s="110"/>
    </row>
    <row r="218" spans="8:11" x14ac:dyDescent="0.25">
      <c r="H218" s="110"/>
      <c r="I218" s="110"/>
      <c r="J218" s="110"/>
      <c r="K218" s="110"/>
    </row>
    <row r="219" spans="8:11" x14ac:dyDescent="0.25">
      <c r="H219" s="110"/>
      <c r="I219" s="110"/>
      <c r="J219" s="110"/>
      <c r="K219" s="110"/>
    </row>
    <row r="220" spans="8:11" x14ac:dyDescent="0.25">
      <c r="H220" s="110"/>
      <c r="I220" s="110"/>
      <c r="J220" s="110"/>
      <c r="K220" s="110"/>
    </row>
    <row r="221" spans="8:11" x14ac:dyDescent="0.25">
      <c r="H221" s="110"/>
      <c r="I221" s="110"/>
      <c r="J221" s="110"/>
      <c r="K221" s="110"/>
    </row>
    <row r="222" spans="8:11" x14ac:dyDescent="0.25">
      <c r="H222" s="110"/>
      <c r="I222" s="110"/>
      <c r="J222" s="110"/>
      <c r="K222" s="110"/>
    </row>
    <row r="223" spans="8:11" x14ac:dyDescent="0.25">
      <c r="H223" s="110"/>
      <c r="I223" s="110"/>
      <c r="J223" s="110"/>
      <c r="K223" s="110"/>
    </row>
    <row r="224" spans="8:11" x14ac:dyDescent="0.25">
      <c r="H224" s="110"/>
      <c r="I224" s="110"/>
      <c r="J224" s="110"/>
      <c r="K224" s="110"/>
    </row>
    <row r="225" spans="8:11" x14ac:dyDescent="0.25">
      <c r="H225" s="110"/>
      <c r="I225" s="110"/>
      <c r="J225" s="110"/>
      <c r="K225" s="110"/>
    </row>
    <row r="226" spans="8:11" x14ac:dyDescent="0.25">
      <c r="H226" s="110"/>
      <c r="I226" s="110"/>
      <c r="J226" s="110"/>
      <c r="K226" s="110"/>
    </row>
    <row r="227" spans="8:11" x14ac:dyDescent="0.25">
      <c r="H227" s="110"/>
      <c r="I227" s="110"/>
      <c r="J227" s="110"/>
      <c r="K227" s="110"/>
    </row>
    <row r="228" spans="8:11" x14ac:dyDescent="0.25">
      <c r="H228" s="110"/>
      <c r="I228" s="110"/>
      <c r="J228" s="110"/>
      <c r="K228" s="110"/>
    </row>
    <row r="229" spans="8:11" x14ac:dyDescent="0.25">
      <c r="H229" s="110"/>
      <c r="I229" s="110"/>
      <c r="J229" s="110"/>
      <c r="K229" s="110"/>
    </row>
    <row r="230" spans="8:11" x14ac:dyDescent="0.25">
      <c r="H230" s="110"/>
      <c r="I230" s="110"/>
      <c r="J230" s="110"/>
      <c r="K230" s="110"/>
    </row>
    <row r="231" spans="8:11" x14ac:dyDescent="0.25">
      <c r="H231" s="110"/>
      <c r="I231" s="110"/>
      <c r="J231" s="110"/>
      <c r="K231" s="110"/>
    </row>
    <row r="232" spans="8:11" x14ac:dyDescent="0.25">
      <c r="H232" s="110"/>
      <c r="I232" s="110"/>
      <c r="J232" s="110"/>
      <c r="K232" s="110"/>
    </row>
    <row r="233" spans="8:11" x14ac:dyDescent="0.25">
      <c r="H233" s="110"/>
      <c r="I233" s="110"/>
      <c r="J233" s="110"/>
      <c r="K233" s="110"/>
    </row>
    <row r="234" spans="8:11" x14ac:dyDescent="0.25">
      <c r="H234" s="110"/>
      <c r="I234" s="110"/>
      <c r="J234" s="110"/>
      <c r="K234" s="110"/>
    </row>
    <row r="235" spans="8:11" x14ac:dyDescent="0.25">
      <c r="H235" s="110"/>
      <c r="I235" s="110"/>
      <c r="J235" s="110"/>
      <c r="K235" s="110"/>
    </row>
    <row r="236" spans="8:11" x14ac:dyDescent="0.25">
      <c r="H236" s="110"/>
      <c r="I236" s="110"/>
      <c r="J236" s="110"/>
      <c r="K236" s="110"/>
    </row>
    <row r="237" spans="8:11" x14ac:dyDescent="0.25">
      <c r="H237" s="110"/>
      <c r="I237" s="110"/>
      <c r="J237" s="110"/>
      <c r="K237" s="110"/>
    </row>
    <row r="238" spans="8:11" x14ac:dyDescent="0.25">
      <c r="H238" s="110"/>
      <c r="I238" s="110"/>
      <c r="J238" s="110"/>
      <c r="K238" s="110"/>
    </row>
    <row r="239" spans="8:11" x14ac:dyDescent="0.25">
      <c r="H239" s="110"/>
      <c r="I239" s="110"/>
      <c r="J239" s="110"/>
      <c r="K239" s="110"/>
    </row>
    <row r="240" spans="8:11" x14ac:dyDescent="0.25">
      <c r="H240" s="110"/>
      <c r="I240" s="110"/>
      <c r="J240" s="110"/>
      <c r="K240" s="110"/>
    </row>
    <row r="241" spans="8:11" x14ac:dyDescent="0.25">
      <c r="H241" s="110"/>
      <c r="I241" s="110"/>
      <c r="J241" s="110"/>
      <c r="K241" s="110"/>
    </row>
    <row r="242" spans="8:11" x14ac:dyDescent="0.25">
      <c r="H242" s="110"/>
      <c r="I242" s="110"/>
      <c r="J242" s="110"/>
      <c r="K242" s="110"/>
    </row>
    <row r="243" spans="8:11" x14ac:dyDescent="0.25">
      <c r="H243" s="110"/>
      <c r="I243" s="110"/>
      <c r="J243" s="110"/>
      <c r="K243" s="110"/>
    </row>
    <row r="244" spans="8:11" x14ac:dyDescent="0.25">
      <c r="H244" s="110"/>
      <c r="I244" s="110"/>
      <c r="J244" s="110"/>
      <c r="K244" s="110"/>
    </row>
    <row r="245" spans="8:11" x14ac:dyDescent="0.25">
      <c r="H245" s="110"/>
      <c r="I245" s="110"/>
      <c r="J245" s="110"/>
      <c r="K245" s="110"/>
    </row>
    <row r="246" spans="8:11" x14ac:dyDescent="0.25">
      <c r="H246" s="110"/>
      <c r="I246" s="110"/>
      <c r="J246" s="110"/>
      <c r="K246" s="110"/>
    </row>
    <row r="247" spans="8:11" x14ac:dyDescent="0.25">
      <c r="H247" s="110"/>
      <c r="I247" s="110"/>
      <c r="J247" s="110"/>
      <c r="K247" s="110"/>
    </row>
    <row r="248" spans="8:11" x14ac:dyDescent="0.25">
      <c r="H248" s="110"/>
      <c r="I248" s="110"/>
      <c r="J248" s="110"/>
      <c r="K248" s="110"/>
    </row>
    <row r="249" spans="8:11" x14ac:dyDescent="0.25">
      <c r="H249" s="110"/>
      <c r="I249" s="110"/>
      <c r="J249" s="110"/>
      <c r="K249" s="110"/>
    </row>
    <row r="250" spans="8:11" x14ac:dyDescent="0.25">
      <c r="H250" s="110"/>
      <c r="I250" s="110"/>
      <c r="J250" s="110"/>
      <c r="K250" s="110"/>
    </row>
    <row r="251" spans="8:11" x14ac:dyDescent="0.25">
      <c r="H251" s="110"/>
      <c r="I251" s="110"/>
      <c r="J251" s="110"/>
      <c r="K251" s="110"/>
    </row>
    <row r="252" spans="8:11" x14ac:dyDescent="0.25">
      <c r="H252" s="110"/>
      <c r="I252" s="110"/>
      <c r="J252" s="110"/>
      <c r="K252" s="110"/>
    </row>
    <row r="253" spans="8:11" x14ac:dyDescent="0.25">
      <c r="H253" s="110"/>
      <c r="I253" s="110"/>
      <c r="J253" s="110"/>
      <c r="K253" s="110"/>
    </row>
    <row r="254" spans="8:11" x14ac:dyDescent="0.25">
      <c r="H254" s="110"/>
      <c r="I254" s="110"/>
      <c r="J254" s="110"/>
      <c r="K254" s="110"/>
    </row>
    <row r="255" spans="8:11" x14ac:dyDescent="0.25">
      <c r="H255" s="110"/>
      <c r="I255" s="110"/>
      <c r="J255" s="110"/>
      <c r="K255" s="110"/>
    </row>
    <row r="256" spans="8:11" x14ac:dyDescent="0.25">
      <c r="H256" s="110"/>
      <c r="I256" s="110"/>
      <c r="J256" s="110"/>
      <c r="K256" s="110"/>
    </row>
    <row r="257" spans="8:11" x14ac:dyDescent="0.25">
      <c r="H257" s="110"/>
      <c r="I257" s="110"/>
      <c r="J257" s="110"/>
      <c r="K257" s="110"/>
    </row>
    <row r="258" spans="8:11" x14ac:dyDescent="0.25">
      <c r="H258" s="110"/>
      <c r="I258" s="110"/>
      <c r="J258" s="110"/>
      <c r="K258" s="110"/>
    </row>
    <row r="259" spans="8:11" x14ac:dyDescent="0.25">
      <c r="H259" s="110"/>
      <c r="I259" s="110"/>
      <c r="J259" s="110"/>
      <c r="K259" s="110"/>
    </row>
    <row r="260" spans="8:11" x14ac:dyDescent="0.25">
      <c r="H260" s="110"/>
      <c r="I260" s="110"/>
      <c r="J260" s="110"/>
      <c r="K260" s="110"/>
    </row>
    <row r="261" spans="8:11" x14ac:dyDescent="0.25">
      <c r="H261" s="110"/>
      <c r="I261" s="110"/>
      <c r="J261" s="110"/>
      <c r="K261" s="110"/>
    </row>
    <row r="262" spans="8:11" x14ac:dyDescent="0.25">
      <c r="H262" s="110"/>
      <c r="I262" s="110"/>
      <c r="J262" s="110"/>
      <c r="K262" s="110"/>
    </row>
    <row r="263" spans="8:11" x14ac:dyDescent="0.25">
      <c r="H263" s="110"/>
      <c r="I263" s="110"/>
      <c r="J263" s="110"/>
      <c r="K263" s="110"/>
    </row>
    <row r="264" spans="8:11" x14ac:dyDescent="0.25">
      <c r="H264" s="110"/>
      <c r="I264" s="110"/>
      <c r="J264" s="110"/>
      <c r="K264" s="110"/>
    </row>
    <row r="265" spans="8:11" x14ac:dyDescent="0.25">
      <c r="H265" s="110"/>
      <c r="I265" s="110"/>
      <c r="J265" s="110"/>
      <c r="K265" s="110"/>
    </row>
    <row r="266" spans="8:11" x14ac:dyDescent="0.25">
      <c r="H266" s="110"/>
      <c r="I266" s="110"/>
      <c r="J266" s="110"/>
      <c r="K266" s="110"/>
    </row>
    <row r="267" spans="8:11" x14ac:dyDescent="0.25">
      <c r="H267" s="110"/>
      <c r="I267" s="110"/>
      <c r="J267" s="110"/>
      <c r="K267" s="110"/>
    </row>
    <row r="268" spans="8:11" x14ac:dyDescent="0.25">
      <c r="H268" s="110"/>
      <c r="I268" s="110"/>
      <c r="J268" s="110"/>
      <c r="K268" s="110"/>
    </row>
    <row r="269" spans="8:11" x14ac:dyDescent="0.25">
      <c r="H269" s="110"/>
      <c r="I269" s="110"/>
      <c r="J269" s="110"/>
      <c r="K269" s="110"/>
    </row>
    <row r="270" spans="8:11" x14ac:dyDescent="0.25">
      <c r="H270" s="110"/>
      <c r="I270" s="110"/>
      <c r="J270" s="110"/>
      <c r="K270" s="110"/>
    </row>
    <row r="271" spans="8:11" x14ac:dyDescent="0.25">
      <c r="H271" s="110"/>
      <c r="I271" s="110"/>
      <c r="J271" s="110"/>
      <c r="K271" s="110"/>
    </row>
    <row r="272" spans="8:11" x14ac:dyDescent="0.25">
      <c r="H272" s="110"/>
      <c r="I272" s="110"/>
      <c r="J272" s="110"/>
      <c r="K272" s="110"/>
    </row>
    <row r="273" spans="8:11" x14ac:dyDescent="0.25">
      <c r="H273" s="110"/>
      <c r="I273" s="110"/>
      <c r="J273" s="110"/>
      <c r="K273" s="110"/>
    </row>
    <row r="274" spans="8:11" x14ac:dyDescent="0.25">
      <c r="H274" s="110"/>
      <c r="I274" s="110"/>
      <c r="J274" s="110"/>
      <c r="K274" s="110"/>
    </row>
    <row r="275" spans="8:11" x14ac:dyDescent="0.25">
      <c r="H275" s="110"/>
      <c r="I275" s="110"/>
      <c r="J275" s="110"/>
      <c r="K275" s="110"/>
    </row>
    <row r="276" spans="8:11" x14ac:dyDescent="0.25">
      <c r="H276" s="110"/>
      <c r="I276" s="110"/>
      <c r="J276" s="110"/>
      <c r="K276" s="110"/>
    </row>
    <row r="277" spans="8:11" x14ac:dyDescent="0.25">
      <c r="H277" s="110"/>
      <c r="I277" s="110"/>
      <c r="J277" s="110"/>
      <c r="K277" s="110"/>
    </row>
    <row r="278" spans="8:11" x14ac:dyDescent="0.25">
      <c r="H278" s="110"/>
      <c r="I278" s="110"/>
      <c r="J278" s="110"/>
      <c r="K278" s="110"/>
    </row>
    <row r="279" spans="8:11" x14ac:dyDescent="0.25">
      <c r="H279" s="110"/>
      <c r="I279" s="110"/>
      <c r="J279" s="110"/>
      <c r="K279" s="110"/>
    </row>
    <row r="280" spans="8:11" x14ac:dyDescent="0.25">
      <c r="H280" s="110"/>
      <c r="I280" s="110"/>
      <c r="J280" s="110"/>
      <c r="K280" s="110"/>
    </row>
    <row r="281" spans="8:11" x14ac:dyDescent="0.25">
      <c r="H281" s="110"/>
      <c r="I281" s="110"/>
      <c r="J281" s="110"/>
      <c r="K281" s="110"/>
    </row>
    <row r="282" spans="8:11" x14ac:dyDescent="0.25">
      <c r="H282" s="110"/>
      <c r="I282" s="110"/>
      <c r="J282" s="110"/>
      <c r="K282" s="110"/>
    </row>
    <row r="283" spans="8:11" x14ac:dyDescent="0.25">
      <c r="H283" s="110"/>
      <c r="I283" s="110"/>
      <c r="J283" s="110"/>
      <c r="K283" s="110"/>
    </row>
    <row r="284" spans="8:11" x14ac:dyDescent="0.25">
      <c r="H284" s="110"/>
      <c r="I284" s="110"/>
      <c r="J284" s="110"/>
      <c r="K284" s="110"/>
    </row>
    <row r="285" spans="8:11" x14ac:dyDescent="0.25">
      <c r="H285" s="110"/>
      <c r="I285" s="110"/>
      <c r="J285" s="110"/>
      <c r="K285" s="110"/>
    </row>
    <row r="286" spans="8:11" x14ac:dyDescent="0.25">
      <c r="H286" s="110"/>
      <c r="I286" s="110"/>
      <c r="J286" s="110"/>
      <c r="K286" s="110"/>
    </row>
    <row r="287" spans="8:11" x14ac:dyDescent="0.25">
      <c r="H287" s="110"/>
      <c r="I287" s="110"/>
      <c r="J287" s="110"/>
      <c r="K287" s="110"/>
    </row>
    <row r="288" spans="8:11" x14ac:dyDescent="0.25">
      <c r="H288" s="110"/>
      <c r="I288" s="110"/>
      <c r="J288" s="110"/>
      <c r="K288" s="110"/>
    </row>
    <row r="289" spans="8:11" x14ac:dyDescent="0.25">
      <c r="H289" s="110"/>
      <c r="I289" s="110"/>
      <c r="J289" s="110"/>
      <c r="K289" s="110"/>
    </row>
    <row r="290" spans="8:11" x14ac:dyDescent="0.25">
      <c r="H290" s="110"/>
      <c r="I290" s="110"/>
      <c r="J290" s="110"/>
      <c r="K290" s="110"/>
    </row>
    <row r="291" spans="8:11" x14ac:dyDescent="0.25">
      <c r="H291" s="110"/>
      <c r="I291" s="110"/>
      <c r="J291" s="110"/>
      <c r="K291" s="110"/>
    </row>
    <row r="292" spans="8:11" x14ac:dyDescent="0.25">
      <c r="H292" s="110"/>
      <c r="I292" s="110"/>
      <c r="J292" s="110"/>
      <c r="K292" s="110"/>
    </row>
    <row r="293" spans="8:11" x14ac:dyDescent="0.25">
      <c r="H293" s="110"/>
      <c r="I293" s="110"/>
      <c r="J293" s="110"/>
      <c r="K293" s="110"/>
    </row>
    <row r="294" spans="8:11" x14ac:dyDescent="0.25">
      <c r="H294" s="110"/>
      <c r="I294" s="110"/>
      <c r="J294" s="110"/>
      <c r="K294" s="110"/>
    </row>
    <row r="295" spans="8:11" x14ac:dyDescent="0.25">
      <c r="H295" s="110"/>
      <c r="I295" s="110"/>
      <c r="J295" s="110"/>
      <c r="K295" s="110"/>
    </row>
    <row r="296" spans="8:11" x14ac:dyDescent="0.25">
      <c r="H296" s="110"/>
      <c r="I296" s="110"/>
      <c r="J296" s="110"/>
      <c r="K296" s="110"/>
    </row>
    <row r="297" spans="8:11" x14ac:dyDescent="0.25">
      <c r="H297" s="110"/>
      <c r="I297" s="110"/>
      <c r="J297" s="110"/>
      <c r="K297" s="110"/>
    </row>
    <row r="298" spans="8:11" x14ac:dyDescent="0.25">
      <c r="H298" s="110"/>
      <c r="I298" s="110"/>
      <c r="J298" s="110"/>
      <c r="K298" s="110"/>
    </row>
    <row r="299" spans="8:11" x14ac:dyDescent="0.25">
      <c r="H299" s="110"/>
      <c r="I299" s="110"/>
      <c r="J299" s="110"/>
      <c r="K299" s="110"/>
    </row>
    <row r="300" spans="8:11" x14ac:dyDescent="0.25">
      <c r="H300" s="110"/>
      <c r="I300" s="110"/>
      <c r="J300" s="110"/>
      <c r="K300" s="110"/>
    </row>
    <row r="301" spans="8:11" x14ac:dyDescent="0.25">
      <c r="H301" s="110"/>
      <c r="I301" s="110"/>
      <c r="J301" s="110"/>
      <c r="K301" s="110"/>
    </row>
    <row r="302" spans="8:11" x14ac:dyDescent="0.25">
      <c r="H302" s="110"/>
      <c r="I302" s="110"/>
      <c r="J302" s="110"/>
      <c r="K302" s="110"/>
    </row>
    <row r="303" spans="8:11" x14ac:dyDescent="0.25">
      <c r="H303" s="110"/>
      <c r="I303" s="110"/>
      <c r="J303" s="110"/>
      <c r="K303" s="110"/>
    </row>
    <row r="304" spans="8:11" x14ac:dyDescent="0.25">
      <c r="H304" s="110"/>
      <c r="I304" s="110"/>
      <c r="J304" s="110"/>
      <c r="K304" s="110"/>
    </row>
    <row r="305" spans="8:11" x14ac:dyDescent="0.25">
      <c r="H305" s="110"/>
      <c r="I305" s="110"/>
      <c r="J305" s="110"/>
      <c r="K305" s="110"/>
    </row>
    <row r="306" spans="8:11" x14ac:dyDescent="0.25">
      <c r="H306" s="110"/>
      <c r="I306" s="110"/>
      <c r="J306" s="110"/>
      <c r="K306" s="110"/>
    </row>
    <row r="307" spans="8:11" x14ac:dyDescent="0.25">
      <c r="H307" s="110"/>
      <c r="I307" s="110"/>
      <c r="J307" s="110"/>
      <c r="K307" s="110"/>
    </row>
    <row r="308" spans="8:11" x14ac:dyDescent="0.25">
      <c r="H308" s="110"/>
      <c r="I308" s="110"/>
      <c r="J308" s="110"/>
      <c r="K308" s="110"/>
    </row>
    <row r="309" spans="8:11" x14ac:dyDescent="0.25">
      <c r="H309" s="110"/>
      <c r="I309" s="110"/>
      <c r="J309" s="110"/>
      <c r="K309" s="110"/>
    </row>
    <row r="310" spans="8:11" x14ac:dyDescent="0.25">
      <c r="H310" s="110"/>
      <c r="I310" s="110"/>
      <c r="J310" s="110"/>
      <c r="K310" s="110"/>
    </row>
    <row r="311" spans="8:11" x14ac:dyDescent="0.25">
      <c r="H311" s="110"/>
      <c r="I311" s="110"/>
      <c r="J311" s="110"/>
      <c r="K311" s="110"/>
    </row>
    <row r="312" spans="8:11" x14ac:dyDescent="0.25">
      <c r="H312" s="110"/>
      <c r="I312" s="110"/>
      <c r="J312" s="110"/>
      <c r="K312" s="110"/>
    </row>
    <row r="313" spans="8:11" x14ac:dyDescent="0.25">
      <c r="H313" s="110"/>
      <c r="I313" s="110"/>
      <c r="J313" s="110"/>
      <c r="K313" s="110"/>
    </row>
    <row r="314" spans="8:11" x14ac:dyDescent="0.25">
      <c r="H314" s="110"/>
      <c r="I314" s="110"/>
      <c r="J314" s="110"/>
      <c r="K314" s="110"/>
    </row>
    <row r="315" spans="8:11" x14ac:dyDescent="0.25">
      <c r="H315" s="110"/>
      <c r="I315" s="110"/>
      <c r="J315" s="110"/>
      <c r="K315" s="110"/>
    </row>
    <row r="316" spans="8:11" x14ac:dyDescent="0.25">
      <c r="H316" s="110"/>
      <c r="I316" s="110"/>
      <c r="J316" s="110"/>
      <c r="K316" s="110"/>
    </row>
    <row r="317" spans="8:11" x14ac:dyDescent="0.25">
      <c r="H317" s="110"/>
      <c r="I317" s="110"/>
      <c r="J317" s="110"/>
      <c r="K317" s="110"/>
    </row>
    <row r="318" spans="8:11" x14ac:dyDescent="0.25">
      <c r="H318" s="110"/>
      <c r="I318" s="110"/>
      <c r="J318" s="110"/>
      <c r="K318" s="110"/>
    </row>
    <row r="319" spans="8:11" x14ac:dyDescent="0.25">
      <c r="H319" s="110"/>
      <c r="I319" s="110"/>
      <c r="J319" s="110"/>
      <c r="K319" s="110"/>
    </row>
    <row r="320" spans="8:11" x14ac:dyDescent="0.25">
      <c r="H320" s="110"/>
      <c r="I320" s="110"/>
      <c r="J320" s="110"/>
      <c r="K320" s="110"/>
    </row>
    <row r="321" spans="8:11" x14ac:dyDescent="0.25">
      <c r="H321" s="110"/>
      <c r="I321" s="110"/>
      <c r="J321" s="110"/>
      <c r="K321" s="110"/>
    </row>
    <row r="322" spans="8:11" x14ac:dyDescent="0.25">
      <c r="H322" s="110"/>
      <c r="I322" s="110"/>
      <c r="J322" s="110"/>
      <c r="K322" s="110"/>
    </row>
    <row r="323" spans="8:11" x14ac:dyDescent="0.25">
      <c r="H323" s="110"/>
      <c r="I323" s="110"/>
      <c r="J323" s="110"/>
      <c r="K323" s="110"/>
    </row>
    <row r="324" spans="8:11" x14ac:dyDescent="0.25">
      <c r="H324" s="110"/>
      <c r="I324" s="110"/>
      <c r="J324" s="110"/>
      <c r="K324" s="110"/>
    </row>
    <row r="325" spans="8:11" x14ac:dyDescent="0.25">
      <c r="H325" s="110"/>
      <c r="I325" s="110"/>
      <c r="J325" s="110"/>
      <c r="K325" s="110"/>
    </row>
    <row r="326" spans="8:11" x14ac:dyDescent="0.25">
      <c r="H326" s="110"/>
      <c r="I326" s="110"/>
      <c r="J326" s="110"/>
      <c r="K326" s="110"/>
    </row>
    <row r="327" spans="8:11" x14ac:dyDescent="0.25">
      <c r="H327" s="110"/>
      <c r="I327" s="110"/>
      <c r="J327" s="110"/>
      <c r="K327" s="110"/>
    </row>
    <row r="328" spans="8:11" x14ac:dyDescent="0.25">
      <c r="H328" s="110"/>
      <c r="I328" s="110"/>
      <c r="J328" s="110"/>
      <c r="K328" s="110"/>
    </row>
    <row r="329" spans="8:11" x14ac:dyDescent="0.25">
      <c r="H329" s="110"/>
      <c r="I329" s="110"/>
      <c r="J329" s="110"/>
      <c r="K329" s="110"/>
    </row>
    <row r="330" spans="8:11" x14ac:dyDescent="0.25">
      <c r="H330" s="110"/>
      <c r="I330" s="110"/>
      <c r="J330" s="110"/>
      <c r="K330" s="110"/>
    </row>
    <row r="331" spans="8:11" x14ac:dyDescent="0.25">
      <c r="H331" s="110"/>
      <c r="I331" s="110"/>
      <c r="J331" s="110"/>
      <c r="K331" s="110"/>
    </row>
    <row r="332" spans="8:11" x14ac:dyDescent="0.25">
      <c r="H332" s="110"/>
      <c r="I332" s="110"/>
      <c r="J332" s="110"/>
      <c r="K332" s="110"/>
    </row>
    <row r="333" spans="8:11" x14ac:dyDescent="0.25">
      <c r="H333" s="110"/>
      <c r="I333" s="110"/>
      <c r="J333" s="110"/>
      <c r="K333" s="110"/>
    </row>
    <row r="334" spans="8:11" x14ac:dyDescent="0.25">
      <c r="H334" s="110"/>
      <c r="I334" s="110"/>
      <c r="J334" s="110"/>
      <c r="K334" s="110"/>
    </row>
    <row r="335" spans="8:11" x14ac:dyDescent="0.25">
      <c r="H335" s="110"/>
      <c r="I335" s="110"/>
      <c r="J335" s="110"/>
      <c r="K335" s="110"/>
    </row>
    <row r="336" spans="8:11" x14ac:dyDescent="0.25">
      <c r="H336" s="110"/>
      <c r="I336" s="110"/>
      <c r="J336" s="110"/>
      <c r="K336" s="110"/>
    </row>
    <row r="337" spans="8:11" x14ac:dyDescent="0.25">
      <c r="H337" s="110"/>
      <c r="I337" s="110"/>
      <c r="J337" s="110"/>
      <c r="K337" s="110"/>
    </row>
    <row r="338" spans="8:11" x14ac:dyDescent="0.25">
      <c r="H338" s="110"/>
      <c r="I338" s="110"/>
      <c r="J338" s="110"/>
      <c r="K338" s="110"/>
    </row>
    <row r="339" spans="8:11" x14ac:dyDescent="0.25">
      <c r="H339" s="110"/>
      <c r="I339" s="110"/>
      <c r="J339" s="110"/>
      <c r="K339" s="110"/>
    </row>
    <row r="340" spans="8:11" x14ac:dyDescent="0.25">
      <c r="H340" s="110"/>
      <c r="I340" s="110"/>
      <c r="J340" s="110"/>
      <c r="K340" s="110"/>
    </row>
    <row r="341" spans="8:11" x14ac:dyDescent="0.25">
      <c r="H341" s="110"/>
      <c r="I341" s="110"/>
      <c r="J341" s="110"/>
      <c r="K341" s="110"/>
    </row>
    <row r="342" spans="8:11" x14ac:dyDescent="0.25">
      <c r="H342" s="110"/>
      <c r="I342" s="110"/>
      <c r="J342" s="110"/>
      <c r="K342" s="110"/>
    </row>
    <row r="343" spans="8:11" x14ac:dyDescent="0.25">
      <c r="H343" s="110"/>
      <c r="I343" s="110"/>
      <c r="J343" s="110"/>
      <c r="K343" s="110"/>
    </row>
    <row r="344" spans="8:11" x14ac:dyDescent="0.25">
      <c r="H344" s="110"/>
      <c r="I344" s="110"/>
      <c r="J344" s="110"/>
      <c r="K344" s="110"/>
    </row>
    <row r="345" spans="8:11" x14ac:dyDescent="0.25">
      <c r="H345" s="110"/>
      <c r="I345" s="110"/>
      <c r="J345" s="110"/>
      <c r="K345" s="110"/>
    </row>
    <row r="346" spans="8:11" x14ac:dyDescent="0.25">
      <c r="H346" s="110"/>
      <c r="I346" s="110"/>
      <c r="J346" s="110"/>
      <c r="K346" s="110"/>
    </row>
    <row r="347" spans="8:11" x14ac:dyDescent="0.25">
      <c r="H347" s="110"/>
      <c r="I347" s="110"/>
      <c r="J347" s="110"/>
      <c r="K347" s="110"/>
    </row>
    <row r="348" spans="8:11" x14ac:dyDescent="0.25">
      <c r="H348" s="110"/>
      <c r="I348" s="110"/>
      <c r="J348" s="110"/>
      <c r="K348" s="110"/>
    </row>
    <row r="349" spans="8:11" x14ac:dyDescent="0.25">
      <c r="H349" s="110"/>
      <c r="I349" s="110"/>
      <c r="J349" s="110"/>
      <c r="K349" s="110"/>
    </row>
    <row r="350" spans="8:11" x14ac:dyDescent="0.25">
      <c r="H350" s="110"/>
      <c r="I350" s="110"/>
      <c r="J350" s="110"/>
      <c r="K350" s="110"/>
    </row>
    <row r="351" spans="8:11" x14ac:dyDescent="0.25">
      <c r="H351" s="110"/>
      <c r="I351" s="110"/>
      <c r="J351" s="110"/>
      <c r="K351" s="110"/>
    </row>
    <row r="352" spans="8:11" x14ac:dyDescent="0.25">
      <c r="H352" s="110"/>
      <c r="I352" s="110"/>
      <c r="J352" s="110"/>
      <c r="K352" s="110"/>
    </row>
    <row r="353" spans="8:11" x14ac:dyDescent="0.25">
      <c r="H353" s="110"/>
      <c r="I353" s="110"/>
      <c r="J353" s="110"/>
      <c r="K353" s="110"/>
    </row>
    <row r="354" spans="8:11" x14ac:dyDescent="0.25">
      <c r="H354" s="110"/>
      <c r="I354" s="110"/>
      <c r="J354" s="110"/>
      <c r="K354" s="110"/>
    </row>
    <row r="355" spans="8:11" x14ac:dyDescent="0.25">
      <c r="H355" s="110"/>
      <c r="I355" s="110"/>
      <c r="J355" s="110"/>
      <c r="K355" s="110"/>
    </row>
    <row r="356" spans="8:11" x14ac:dyDescent="0.25">
      <c r="H356" s="110"/>
      <c r="I356" s="110"/>
      <c r="J356" s="110"/>
      <c r="K356" s="110"/>
    </row>
    <row r="357" spans="8:11" x14ac:dyDescent="0.25">
      <c r="H357" s="110"/>
      <c r="I357" s="110"/>
      <c r="J357" s="110"/>
      <c r="K357" s="110"/>
    </row>
    <row r="358" spans="8:11" x14ac:dyDescent="0.25">
      <c r="H358" s="110"/>
      <c r="I358" s="110"/>
      <c r="J358" s="110"/>
      <c r="K358" s="110"/>
    </row>
    <row r="359" spans="8:11" x14ac:dyDescent="0.25">
      <c r="H359" s="110"/>
      <c r="I359" s="110"/>
      <c r="J359" s="110"/>
      <c r="K359" s="110"/>
    </row>
    <row r="360" spans="8:11" x14ac:dyDescent="0.25">
      <c r="H360" s="110"/>
      <c r="I360" s="110"/>
      <c r="J360" s="110"/>
      <c r="K360" s="110"/>
    </row>
    <row r="361" spans="8:11" x14ac:dyDescent="0.25">
      <c r="H361" s="110"/>
      <c r="I361" s="110"/>
      <c r="J361" s="110"/>
      <c r="K361" s="110"/>
    </row>
    <row r="362" spans="8:11" x14ac:dyDescent="0.25">
      <c r="H362" s="110"/>
      <c r="I362" s="110"/>
      <c r="J362" s="110"/>
      <c r="K362" s="110"/>
    </row>
    <row r="363" spans="8:11" x14ac:dyDescent="0.25">
      <c r="H363" s="110"/>
      <c r="I363" s="110"/>
      <c r="J363" s="110"/>
      <c r="K363" s="110"/>
    </row>
    <row r="364" spans="8:11" x14ac:dyDescent="0.25">
      <c r="H364" s="110"/>
      <c r="I364" s="110"/>
      <c r="J364" s="110"/>
      <c r="K364" s="110"/>
    </row>
    <row r="365" spans="8:11" x14ac:dyDescent="0.25">
      <c r="H365" s="110"/>
      <c r="I365" s="110"/>
      <c r="J365" s="110"/>
      <c r="K365" s="110"/>
    </row>
    <row r="366" spans="8:11" x14ac:dyDescent="0.25">
      <c r="H366" s="110"/>
      <c r="I366" s="110"/>
      <c r="J366" s="110"/>
      <c r="K366" s="110"/>
    </row>
    <row r="367" spans="8:11" x14ac:dyDescent="0.25">
      <c r="H367" s="110"/>
      <c r="I367" s="110"/>
      <c r="J367" s="110"/>
      <c r="K367" s="110"/>
    </row>
    <row r="368" spans="8:11" x14ac:dyDescent="0.25">
      <c r="H368" s="110"/>
      <c r="I368" s="110"/>
      <c r="J368" s="110"/>
      <c r="K368" s="110"/>
    </row>
    <row r="369" spans="8:11" x14ac:dyDescent="0.25">
      <c r="H369" s="110"/>
      <c r="I369" s="110"/>
      <c r="J369" s="110"/>
      <c r="K369" s="110"/>
    </row>
    <row r="370" spans="8:11" x14ac:dyDescent="0.25">
      <c r="H370" s="110"/>
      <c r="I370" s="110"/>
      <c r="J370" s="110"/>
      <c r="K370" s="110"/>
    </row>
    <row r="371" spans="8:11" x14ac:dyDescent="0.25">
      <c r="H371" s="110"/>
      <c r="I371" s="110"/>
      <c r="J371" s="110"/>
      <c r="K371" s="110"/>
    </row>
    <row r="372" spans="8:11" x14ac:dyDescent="0.25">
      <c r="H372" s="110"/>
      <c r="I372" s="110"/>
      <c r="J372" s="110"/>
      <c r="K372" s="110"/>
    </row>
    <row r="373" spans="8:11" x14ac:dyDescent="0.25">
      <c r="H373" s="110"/>
      <c r="I373" s="110"/>
      <c r="J373" s="110"/>
      <c r="K373" s="110"/>
    </row>
    <row r="374" spans="8:11" x14ac:dyDescent="0.25">
      <c r="H374" s="110"/>
      <c r="I374" s="110"/>
      <c r="J374" s="110"/>
      <c r="K374" s="110"/>
    </row>
    <row r="375" spans="8:11" x14ac:dyDescent="0.25">
      <c r="H375" s="110"/>
      <c r="I375" s="110"/>
      <c r="J375" s="110"/>
      <c r="K375" s="110"/>
    </row>
    <row r="376" spans="8:11" x14ac:dyDescent="0.25">
      <c r="H376" s="110"/>
      <c r="I376" s="110"/>
      <c r="J376" s="110"/>
      <c r="K376" s="110"/>
    </row>
    <row r="377" spans="8:11" x14ac:dyDescent="0.25">
      <c r="H377" s="110"/>
      <c r="I377" s="110"/>
      <c r="J377" s="110"/>
      <c r="K377" s="110"/>
    </row>
    <row r="378" spans="8:11" x14ac:dyDescent="0.25">
      <c r="H378" s="110"/>
      <c r="I378" s="110"/>
      <c r="J378" s="110"/>
      <c r="K378" s="110"/>
    </row>
    <row r="379" spans="8:11" x14ac:dyDescent="0.25">
      <c r="H379" s="110"/>
      <c r="I379" s="110"/>
      <c r="J379" s="110"/>
      <c r="K379" s="110"/>
    </row>
    <row r="380" spans="8:11" x14ac:dyDescent="0.25">
      <c r="H380" s="110"/>
      <c r="I380" s="110"/>
      <c r="J380" s="110"/>
      <c r="K380" s="110"/>
    </row>
    <row r="381" spans="8:11" x14ac:dyDescent="0.25">
      <c r="H381" s="110"/>
      <c r="I381" s="110"/>
      <c r="J381" s="110"/>
      <c r="K381" s="110"/>
    </row>
    <row r="382" spans="8:11" x14ac:dyDescent="0.25">
      <c r="H382" s="110"/>
      <c r="I382" s="110"/>
      <c r="J382" s="110"/>
      <c r="K382" s="110"/>
    </row>
    <row r="383" spans="8:11" x14ac:dyDescent="0.25">
      <c r="H383" s="110"/>
      <c r="I383" s="110"/>
      <c r="J383" s="110"/>
      <c r="K383" s="110"/>
    </row>
    <row r="384" spans="8:11" x14ac:dyDescent="0.25">
      <c r="H384" s="110"/>
      <c r="I384" s="110"/>
      <c r="J384" s="110"/>
      <c r="K384" s="110"/>
    </row>
    <row r="385" spans="8:11" x14ac:dyDescent="0.25">
      <c r="H385" s="110"/>
      <c r="I385" s="110"/>
      <c r="J385" s="110"/>
      <c r="K385" s="110"/>
    </row>
    <row r="386" spans="8:11" x14ac:dyDescent="0.25">
      <c r="H386" s="110"/>
      <c r="I386" s="110"/>
      <c r="J386" s="110"/>
      <c r="K386" s="110"/>
    </row>
    <row r="387" spans="8:11" x14ac:dyDescent="0.25">
      <c r="H387" s="110"/>
      <c r="I387" s="110"/>
      <c r="J387" s="110"/>
      <c r="K387" s="110"/>
    </row>
    <row r="388" spans="8:11" x14ac:dyDescent="0.25">
      <c r="H388" s="110"/>
      <c r="I388" s="110"/>
      <c r="J388" s="110"/>
      <c r="K388" s="110"/>
    </row>
    <row r="389" spans="8:11" x14ac:dyDescent="0.25">
      <c r="H389" s="110"/>
      <c r="I389" s="110"/>
      <c r="J389" s="110"/>
      <c r="K389" s="110"/>
    </row>
    <row r="390" spans="8:11" x14ac:dyDescent="0.25">
      <c r="H390" s="110"/>
      <c r="I390" s="110"/>
      <c r="J390" s="110"/>
      <c r="K390" s="110"/>
    </row>
    <row r="391" spans="8:11" x14ac:dyDescent="0.25">
      <c r="H391" s="110"/>
      <c r="I391" s="110"/>
      <c r="J391" s="110"/>
      <c r="K391" s="110"/>
    </row>
    <row r="392" spans="8:11" x14ac:dyDescent="0.25">
      <c r="H392" s="110"/>
      <c r="I392" s="110"/>
      <c r="J392" s="110"/>
      <c r="K392" s="110"/>
    </row>
    <row r="393" spans="8:11" x14ac:dyDescent="0.25">
      <c r="H393" s="110"/>
      <c r="I393" s="110"/>
      <c r="J393" s="110"/>
      <c r="K393" s="110"/>
    </row>
    <row r="394" spans="8:11" x14ac:dyDescent="0.25">
      <c r="H394" s="110"/>
      <c r="I394" s="110"/>
      <c r="J394" s="110"/>
      <c r="K394" s="110"/>
    </row>
    <row r="395" spans="8:11" x14ac:dyDescent="0.25">
      <c r="H395" s="110"/>
      <c r="I395" s="110"/>
      <c r="J395" s="110"/>
      <c r="K395" s="110"/>
    </row>
    <row r="396" spans="8:11" x14ac:dyDescent="0.25">
      <c r="H396" s="110"/>
      <c r="I396" s="110"/>
      <c r="J396" s="110"/>
      <c r="K396" s="110"/>
    </row>
    <row r="397" spans="8:11" x14ac:dyDescent="0.25">
      <c r="H397" s="110"/>
      <c r="I397" s="110"/>
      <c r="J397" s="110"/>
      <c r="K397" s="110"/>
    </row>
    <row r="398" spans="8:11" x14ac:dyDescent="0.25">
      <c r="H398" s="110"/>
      <c r="I398" s="110"/>
      <c r="J398" s="110"/>
      <c r="K398" s="110"/>
    </row>
    <row r="399" spans="8:11" x14ac:dyDescent="0.25">
      <c r="H399" s="110"/>
      <c r="I399" s="110"/>
      <c r="J399" s="110"/>
      <c r="K399" s="110"/>
    </row>
    <row r="400" spans="8:11" x14ac:dyDescent="0.25">
      <c r="H400" s="110"/>
      <c r="I400" s="110"/>
      <c r="J400" s="110"/>
      <c r="K400" s="110"/>
    </row>
    <row r="401" spans="8:11" x14ac:dyDescent="0.25">
      <c r="H401" s="110"/>
      <c r="I401" s="110"/>
      <c r="J401" s="110"/>
      <c r="K401" s="110"/>
    </row>
    <row r="402" spans="8:11" x14ac:dyDescent="0.25">
      <c r="H402" s="110"/>
      <c r="I402" s="110"/>
      <c r="J402" s="110"/>
      <c r="K402" s="110"/>
    </row>
    <row r="403" spans="8:11" x14ac:dyDescent="0.25">
      <c r="H403" s="110"/>
      <c r="I403" s="110"/>
      <c r="J403" s="110"/>
      <c r="K403" s="110"/>
    </row>
    <row r="404" spans="8:11" x14ac:dyDescent="0.25">
      <c r="H404" s="110"/>
      <c r="I404" s="110"/>
      <c r="J404" s="110"/>
      <c r="K404" s="110"/>
    </row>
    <row r="405" spans="8:11" x14ac:dyDescent="0.25">
      <c r="H405" s="110"/>
      <c r="I405" s="110"/>
      <c r="J405" s="110"/>
      <c r="K405" s="110"/>
    </row>
    <row r="406" spans="8:11" x14ac:dyDescent="0.25">
      <c r="H406" s="110"/>
      <c r="I406" s="110"/>
      <c r="J406" s="110"/>
      <c r="K406" s="110"/>
    </row>
    <row r="407" spans="8:11" x14ac:dyDescent="0.25">
      <c r="H407" s="110"/>
      <c r="I407" s="110"/>
      <c r="J407" s="110"/>
      <c r="K407" s="110"/>
    </row>
    <row r="408" spans="8:11" x14ac:dyDescent="0.25">
      <c r="H408" s="110"/>
      <c r="I408" s="110"/>
      <c r="J408" s="110"/>
      <c r="K408" s="110"/>
    </row>
    <row r="409" spans="8:11" x14ac:dyDescent="0.25">
      <c r="H409" s="110"/>
      <c r="I409" s="110"/>
      <c r="J409" s="110"/>
      <c r="K409" s="110"/>
    </row>
    <row r="410" spans="8:11" x14ac:dyDescent="0.25">
      <c r="H410" s="110"/>
      <c r="I410" s="110"/>
      <c r="J410" s="110"/>
      <c r="K410" s="110"/>
    </row>
    <row r="411" spans="8:11" x14ac:dyDescent="0.25">
      <c r="H411" s="110"/>
      <c r="I411" s="110"/>
      <c r="J411" s="110"/>
      <c r="K411" s="110"/>
    </row>
    <row r="412" spans="8:11" x14ac:dyDescent="0.25">
      <c r="H412" s="110"/>
      <c r="I412" s="110"/>
      <c r="J412" s="110"/>
      <c r="K412" s="110"/>
    </row>
    <row r="413" spans="8:11" x14ac:dyDescent="0.25">
      <c r="H413" s="110"/>
      <c r="I413" s="110"/>
      <c r="J413" s="110"/>
      <c r="K413" s="110"/>
    </row>
    <row r="414" spans="8:11" x14ac:dyDescent="0.25">
      <c r="H414" s="110"/>
      <c r="I414" s="110"/>
      <c r="J414" s="110"/>
      <c r="K414" s="110"/>
    </row>
    <row r="415" spans="8:11" x14ac:dyDescent="0.25">
      <c r="H415" s="110"/>
      <c r="I415" s="110"/>
      <c r="J415" s="110"/>
      <c r="K415" s="110"/>
    </row>
    <row r="416" spans="8:11" x14ac:dyDescent="0.25">
      <c r="H416" s="110"/>
      <c r="I416" s="110"/>
      <c r="J416" s="110"/>
      <c r="K416" s="110"/>
    </row>
    <row r="417" spans="8:11" x14ac:dyDescent="0.25">
      <c r="H417" s="110"/>
      <c r="I417" s="110"/>
      <c r="J417" s="110"/>
      <c r="K417" s="110"/>
    </row>
    <row r="418" spans="8:11" x14ac:dyDescent="0.25">
      <c r="H418" s="110"/>
      <c r="I418" s="110"/>
      <c r="J418" s="110"/>
      <c r="K418" s="110"/>
    </row>
    <row r="419" spans="8:11" x14ac:dyDescent="0.25">
      <c r="H419" s="110"/>
      <c r="I419" s="110"/>
      <c r="J419" s="110"/>
      <c r="K419" s="110"/>
    </row>
    <row r="420" spans="8:11" x14ac:dyDescent="0.25">
      <c r="H420" s="110"/>
      <c r="I420" s="110"/>
      <c r="J420" s="110"/>
      <c r="K420" s="110"/>
    </row>
    <row r="421" spans="8:11" x14ac:dyDescent="0.25">
      <c r="H421" s="110"/>
      <c r="I421" s="110"/>
      <c r="J421" s="110"/>
      <c r="K421" s="110"/>
    </row>
    <row r="422" spans="8:11" x14ac:dyDescent="0.25">
      <c r="H422" s="110"/>
      <c r="I422" s="110"/>
      <c r="J422" s="110"/>
      <c r="K422" s="110"/>
    </row>
    <row r="423" spans="8:11" x14ac:dyDescent="0.25">
      <c r="H423" s="110"/>
      <c r="I423" s="110"/>
      <c r="J423" s="110"/>
      <c r="K423" s="110"/>
    </row>
    <row r="424" spans="8:11" x14ac:dyDescent="0.25">
      <c r="H424" s="110"/>
      <c r="I424" s="110"/>
      <c r="J424" s="110"/>
      <c r="K424" s="110"/>
    </row>
    <row r="425" spans="8:11" x14ac:dyDescent="0.25">
      <c r="H425" s="110"/>
      <c r="I425" s="110"/>
      <c r="J425" s="110"/>
      <c r="K425" s="110"/>
    </row>
    <row r="426" spans="8:11" x14ac:dyDescent="0.25">
      <c r="H426" s="110"/>
      <c r="I426" s="110"/>
      <c r="J426" s="110"/>
      <c r="K426" s="110"/>
    </row>
    <row r="427" spans="8:11" x14ac:dyDescent="0.25">
      <c r="H427" s="110"/>
      <c r="I427" s="110"/>
      <c r="J427" s="110"/>
      <c r="K427" s="110"/>
    </row>
    <row r="428" spans="8:11" x14ac:dyDescent="0.25">
      <c r="H428" s="110"/>
      <c r="I428" s="110"/>
      <c r="J428" s="110"/>
      <c r="K428" s="110"/>
    </row>
    <row r="429" spans="8:11" x14ac:dyDescent="0.25">
      <c r="H429" s="110"/>
      <c r="I429" s="110"/>
      <c r="J429" s="110"/>
      <c r="K429" s="110"/>
    </row>
    <row r="430" spans="8:11" x14ac:dyDescent="0.25">
      <c r="H430" s="110"/>
      <c r="I430" s="110"/>
      <c r="J430" s="110"/>
      <c r="K430" s="110"/>
    </row>
    <row r="431" spans="8:11" x14ac:dyDescent="0.25">
      <c r="H431" s="110"/>
      <c r="I431" s="110"/>
      <c r="J431" s="110"/>
      <c r="K431" s="110"/>
    </row>
    <row r="432" spans="8:11" x14ac:dyDescent="0.25">
      <c r="H432" s="110"/>
      <c r="I432" s="110"/>
      <c r="J432" s="110"/>
      <c r="K432" s="110"/>
    </row>
    <row r="433" spans="8:11" x14ac:dyDescent="0.25">
      <c r="H433" s="110"/>
      <c r="I433" s="110"/>
      <c r="J433" s="110"/>
      <c r="K433" s="110"/>
    </row>
    <row r="434" spans="8:11" x14ac:dyDescent="0.25">
      <c r="H434" s="110"/>
      <c r="I434" s="110"/>
      <c r="J434" s="110"/>
      <c r="K434" s="110"/>
    </row>
    <row r="435" spans="8:11" x14ac:dyDescent="0.25">
      <c r="H435" s="110"/>
      <c r="I435" s="110"/>
      <c r="J435" s="110"/>
      <c r="K435" s="110"/>
    </row>
    <row r="436" spans="8:11" x14ac:dyDescent="0.25">
      <c r="H436" s="110"/>
      <c r="I436" s="110"/>
      <c r="J436" s="110"/>
      <c r="K436" s="110"/>
    </row>
    <row r="437" spans="8:11" x14ac:dyDescent="0.25">
      <c r="H437" s="110"/>
      <c r="I437" s="110"/>
      <c r="J437" s="110"/>
      <c r="K437" s="110"/>
    </row>
    <row r="438" spans="8:11" x14ac:dyDescent="0.25">
      <c r="H438" s="110"/>
      <c r="I438" s="110"/>
      <c r="J438" s="110"/>
      <c r="K438" s="110"/>
    </row>
    <row r="439" spans="8:11" x14ac:dyDescent="0.25">
      <c r="H439" s="110"/>
      <c r="I439" s="110"/>
      <c r="J439" s="110"/>
      <c r="K439" s="110"/>
    </row>
    <row r="440" spans="8:11" x14ac:dyDescent="0.25">
      <c r="H440" s="110"/>
      <c r="I440" s="110"/>
      <c r="J440" s="110"/>
      <c r="K440" s="110"/>
    </row>
    <row r="441" spans="8:11" x14ac:dyDescent="0.25">
      <c r="H441" s="110"/>
      <c r="I441" s="110"/>
      <c r="J441" s="110"/>
      <c r="K441" s="110"/>
    </row>
    <row r="442" spans="8:11" x14ac:dyDescent="0.25">
      <c r="H442" s="110"/>
      <c r="I442" s="110"/>
      <c r="J442" s="110"/>
      <c r="K442" s="110"/>
    </row>
    <row r="443" spans="8:11" x14ac:dyDescent="0.25">
      <c r="H443" s="110"/>
      <c r="I443" s="110"/>
      <c r="J443" s="110"/>
      <c r="K443" s="110"/>
    </row>
    <row r="444" spans="8:11" x14ac:dyDescent="0.25">
      <c r="H444" s="110"/>
      <c r="I444" s="110"/>
      <c r="J444" s="110"/>
      <c r="K444" s="110"/>
    </row>
    <row r="445" spans="8:11" x14ac:dyDescent="0.25">
      <c r="H445" s="110"/>
      <c r="I445" s="110"/>
      <c r="J445" s="110"/>
      <c r="K445" s="110"/>
    </row>
    <row r="446" spans="8:11" x14ac:dyDescent="0.25">
      <c r="H446" s="110"/>
      <c r="I446" s="110"/>
      <c r="J446" s="110"/>
      <c r="K446" s="110"/>
    </row>
    <row r="447" spans="8:11" x14ac:dyDescent="0.25">
      <c r="H447" s="110"/>
      <c r="I447" s="110"/>
      <c r="J447" s="110"/>
      <c r="K447" s="110"/>
    </row>
    <row r="448" spans="8:11" x14ac:dyDescent="0.25">
      <c r="H448" s="110"/>
      <c r="I448" s="110"/>
      <c r="J448" s="110"/>
      <c r="K448" s="110"/>
    </row>
    <row r="449" spans="8:11" x14ac:dyDescent="0.25">
      <c r="H449" s="110"/>
      <c r="I449" s="110"/>
      <c r="J449" s="110"/>
      <c r="K449" s="110"/>
    </row>
    <row r="450" spans="8:11" x14ac:dyDescent="0.25">
      <c r="H450" s="110"/>
      <c r="I450" s="110"/>
      <c r="J450" s="110"/>
      <c r="K450" s="110"/>
    </row>
    <row r="451" spans="8:11" x14ac:dyDescent="0.25">
      <c r="H451" s="110"/>
      <c r="I451" s="110"/>
      <c r="J451" s="110"/>
      <c r="K451" s="110"/>
    </row>
    <row r="452" spans="8:11" x14ac:dyDescent="0.25">
      <c r="H452" s="110"/>
      <c r="I452" s="110"/>
      <c r="J452" s="110"/>
      <c r="K452" s="110"/>
    </row>
    <row r="453" spans="8:11" x14ac:dyDescent="0.25">
      <c r="H453" s="110"/>
      <c r="I453" s="110"/>
      <c r="J453" s="110"/>
      <c r="K453" s="110"/>
    </row>
    <row r="454" spans="8:11" x14ac:dyDescent="0.25">
      <c r="H454" s="110"/>
      <c r="I454" s="110"/>
      <c r="J454" s="110"/>
      <c r="K454" s="110"/>
    </row>
    <row r="455" spans="8:11" x14ac:dyDescent="0.25">
      <c r="H455" s="110"/>
      <c r="I455" s="110"/>
      <c r="J455" s="110"/>
      <c r="K455" s="110"/>
    </row>
    <row r="456" spans="8:11" x14ac:dyDescent="0.25">
      <c r="H456" s="110"/>
      <c r="I456" s="110"/>
      <c r="J456" s="110"/>
      <c r="K456" s="110"/>
    </row>
    <row r="457" spans="8:11" x14ac:dyDescent="0.25">
      <c r="H457" s="110"/>
      <c r="I457" s="110"/>
      <c r="J457" s="110"/>
      <c r="K457" s="110"/>
    </row>
    <row r="458" spans="8:11" x14ac:dyDescent="0.25">
      <c r="H458" s="110"/>
      <c r="I458" s="110"/>
      <c r="J458" s="110"/>
      <c r="K458" s="110"/>
    </row>
    <row r="459" spans="8:11" x14ac:dyDescent="0.25">
      <c r="H459" s="110"/>
      <c r="I459" s="110"/>
      <c r="J459" s="110"/>
      <c r="K459" s="110"/>
    </row>
    <row r="460" spans="8:11" x14ac:dyDescent="0.25">
      <c r="H460" s="110"/>
      <c r="I460" s="110"/>
      <c r="J460" s="110"/>
      <c r="K460" s="110"/>
    </row>
    <row r="461" spans="8:11" x14ac:dyDescent="0.25">
      <c r="H461" s="110"/>
      <c r="I461" s="110"/>
      <c r="J461" s="110"/>
      <c r="K461" s="110"/>
    </row>
    <row r="462" spans="8:11" x14ac:dyDescent="0.25">
      <c r="H462" s="110"/>
      <c r="I462" s="110"/>
      <c r="J462" s="110"/>
      <c r="K462" s="110"/>
    </row>
    <row r="463" spans="8:11" x14ac:dyDescent="0.25">
      <c r="H463" s="110"/>
      <c r="I463" s="110"/>
      <c r="J463" s="110"/>
      <c r="K463" s="110"/>
    </row>
    <row r="464" spans="8:11" x14ac:dyDescent="0.25">
      <c r="H464" s="110"/>
      <c r="I464" s="110"/>
      <c r="J464" s="110"/>
      <c r="K464" s="110"/>
    </row>
    <row r="465" spans="8:11" x14ac:dyDescent="0.25">
      <c r="H465" s="110"/>
      <c r="I465" s="110"/>
      <c r="J465" s="110"/>
      <c r="K465" s="110"/>
    </row>
    <row r="466" spans="8:11" x14ac:dyDescent="0.25">
      <c r="H466" s="110"/>
      <c r="I466" s="110"/>
      <c r="J466" s="110"/>
      <c r="K466" s="110"/>
    </row>
    <row r="467" spans="8:11" x14ac:dyDescent="0.25">
      <c r="H467" s="110"/>
      <c r="I467" s="110"/>
      <c r="J467" s="110"/>
      <c r="K467" s="110"/>
    </row>
    <row r="468" spans="8:11" x14ac:dyDescent="0.25">
      <c r="H468" s="110"/>
      <c r="I468" s="110"/>
      <c r="J468" s="110"/>
      <c r="K468" s="110"/>
    </row>
    <row r="469" spans="8:11" x14ac:dyDescent="0.25">
      <c r="H469" s="110"/>
      <c r="I469" s="110"/>
      <c r="J469" s="110"/>
      <c r="K469" s="110"/>
    </row>
    <row r="470" spans="8:11" x14ac:dyDescent="0.25">
      <c r="H470" s="110"/>
      <c r="I470" s="110"/>
      <c r="J470" s="110"/>
      <c r="K470" s="110"/>
    </row>
    <row r="471" spans="8:11" x14ac:dyDescent="0.25">
      <c r="H471" s="110"/>
      <c r="I471" s="110"/>
      <c r="J471" s="110"/>
      <c r="K471" s="110"/>
    </row>
    <row r="472" spans="8:11" x14ac:dyDescent="0.25">
      <c r="H472" s="110"/>
      <c r="I472" s="110"/>
      <c r="J472" s="110"/>
      <c r="K472" s="110"/>
    </row>
    <row r="473" spans="8:11" x14ac:dyDescent="0.25">
      <c r="H473" s="110"/>
      <c r="I473" s="110"/>
      <c r="J473" s="110"/>
      <c r="K473" s="110"/>
    </row>
    <row r="474" spans="8:11" x14ac:dyDescent="0.25">
      <c r="H474" s="110"/>
      <c r="I474" s="110"/>
      <c r="J474" s="110"/>
      <c r="K474" s="110"/>
    </row>
    <row r="475" spans="8:11" x14ac:dyDescent="0.25">
      <c r="H475" s="110"/>
      <c r="I475" s="110"/>
      <c r="J475" s="110"/>
      <c r="K475" s="110"/>
    </row>
    <row r="476" spans="8:11" x14ac:dyDescent="0.25">
      <c r="H476" s="110"/>
      <c r="I476" s="110"/>
      <c r="J476" s="110"/>
      <c r="K476" s="110"/>
    </row>
    <row r="477" spans="8:11" x14ac:dyDescent="0.25">
      <c r="H477" s="110"/>
      <c r="I477" s="110"/>
      <c r="J477" s="110"/>
      <c r="K477" s="110"/>
    </row>
    <row r="478" spans="8:11" x14ac:dyDescent="0.25">
      <c r="H478" s="110"/>
      <c r="I478" s="110"/>
      <c r="J478" s="110"/>
      <c r="K478" s="110"/>
    </row>
    <row r="479" spans="8:11" x14ac:dyDescent="0.25">
      <c r="H479" s="110"/>
      <c r="I479" s="110"/>
      <c r="J479" s="110"/>
      <c r="K479" s="110"/>
    </row>
    <row r="480" spans="8:11" x14ac:dyDescent="0.25">
      <c r="H480" s="110"/>
      <c r="I480" s="110"/>
      <c r="J480" s="110"/>
      <c r="K480" s="110"/>
    </row>
    <row r="481" spans="8:11" x14ac:dyDescent="0.25">
      <c r="H481" s="110"/>
      <c r="I481" s="110"/>
      <c r="J481" s="110"/>
      <c r="K481" s="110"/>
    </row>
    <row r="482" spans="8:11" x14ac:dyDescent="0.25">
      <c r="H482" s="110"/>
      <c r="I482" s="110"/>
      <c r="J482" s="110"/>
      <c r="K482" s="110"/>
    </row>
    <row r="483" spans="8:11" x14ac:dyDescent="0.25">
      <c r="H483" s="110"/>
      <c r="I483" s="110"/>
      <c r="J483" s="110"/>
      <c r="K483" s="110"/>
    </row>
    <row r="484" spans="8:11" x14ac:dyDescent="0.25">
      <c r="H484" s="110"/>
      <c r="I484" s="110"/>
      <c r="J484" s="110"/>
      <c r="K484" s="110"/>
    </row>
    <row r="485" spans="8:11" x14ac:dyDescent="0.25">
      <c r="H485" s="110"/>
      <c r="I485" s="110"/>
      <c r="J485" s="110"/>
      <c r="K485" s="110"/>
    </row>
    <row r="486" spans="8:11" x14ac:dyDescent="0.25">
      <c r="H486" s="110"/>
      <c r="I486" s="110"/>
      <c r="J486" s="110"/>
      <c r="K486" s="110"/>
    </row>
    <row r="487" spans="8:11" x14ac:dyDescent="0.25">
      <c r="H487" s="110"/>
      <c r="I487" s="110"/>
      <c r="J487" s="110"/>
      <c r="K487" s="110"/>
    </row>
    <row r="488" spans="8:11" x14ac:dyDescent="0.25">
      <c r="H488" s="110"/>
      <c r="I488" s="110"/>
      <c r="J488" s="110"/>
      <c r="K488" s="110"/>
    </row>
    <row r="489" spans="8:11" x14ac:dyDescent="0.25">
      <c r="H489" s="110"/>
      <c r="I489" s="110"/>
      <c r="J489" s="110"/>
      <c r="K489" s="110"/>
    </row>
    <row r="490" spans="8:11" x14ac:dyDescent="0.25">
      <c r="H490" s="110"/>
      <c r="I490" s="110"/>
      <c r="J490" s="110"/>
      <c r="K490" s="110"/>
    </row>
    <row r="491" spans="8:11" x14ac:dyDescent="0.25">
      <c r="H491" s="110"/>
      <c r="I491" s="110"/>
      <c r="J491" s="110"/>
      <c r="K491" s="110"/>
    </row>
    <row r="492" spans="8:11" x14ac:dyDescent="0.25">
      <c r="H492" s="110"/>
      <c r="I492" s="110"/>
      <c r="J492" s="110"/>
      <c r="K492" s="110"/>
    </row>
    <row r="493" spans="8:11" x14ac:dyDescent="0.25">
      <c r="H493" s="110"/>
      <c r="I493" s="110"/>
      <c r="J493" s="110"/>
      <c r="K493" s="110"/>
    </row>
    <row r="494" spans="8:11" x14ac:dyDescent="0.25">
      <c r="H494" s="110"/>
      <c r="I494" s="110"/>
      <c r="J494" s="110"/>
      <c r="K494" s="110"/>
    </row>
    <row r="495" spans="8:11" x14ac:dyDescent="0.25">
      <c r="H495" s="110"/>
      <c r="I495" s="110"/>
      <c r="J495" s="110"/>
      <c r="K495" s="110"/>
    </row>
    <row r="496" spans="8:11" x14ac:dyDescent="0.25">
      <c r="H496" s="110"/>
      <c r="I496" s="110"/>
      <c r="J496" s="110"/>
      <c r="K496" s="110"/>
    </row>
    <row r="497" spans="8:11" x14ac:dyDescent="0.25">
      <c r="H497" s="110"/>
      <c r="I497" s="110"/>
      <c r="J497" s="110"/>
      <c r="K497" s="110"/>
    </row>
    <row r="498" spans="8:11" x14ac:dyDescent="0.25">
      <c r="H498" s="110"/>
      <c r="I498" s="110"/>
      <c r="J498" s="110"/>
      <c r="K498" s="110"/>
    </row>
    <row r="499" spans="8:11" x14ac:dyDescent="0.25">
      <c r="H499" s="110"/>
      <c r="I499" s="110"/>
      <c r="J499" s="110"/>
      <c r="K499" s="110"/>
    </row>
    <row r="500" spans="8:11" x14ac:dyDescent="0.25">
      <c r="H500" s="110"/>
      <c r="I500" s="110"/>
      <c r="J500" s="110"/>
      <c r="K500" s="110"/>
    </row>
    <row r="501" spans="8:11" x14ac:dyDescent="0.25">
      <c r="H501" s="110"/>
      <c r="I501" s="110"/>
      <c r="J501" s="110"/>
      <c r="K501" s="110"/>
    </row>
    <row r="502" spans="8:11" x14ac:dyDescent="0.25">
      <c r="H502" s="110"/>
      <c r="I502" s="110"/>
      <c r="J502" s="110"/>
      <c r="K502" s="110"/>
    </row>
    <row r="503" spans="8:11" x14ac:dyDescent="0.25">
      <c r="H503" s="110"/>
      <c r="I503" s="110"/>
      <c r="J503" s="110"/>
      <c r="K503" s="110"/>
    </row>
    <row r="504" spans="8:11" x14ac:dyDescent="0.25">
      <c r="H504" s="110"/>
      <c r="I504" s="110"/>
      <c r="J504" s="110"/>
      <c r="K504" s="110"/>
    </row>
    <row r="505" spans="8:11" x14ac:dyDescent="0.25">
      <c r="H505" s="110"/>
      <c r="I505" s="110"/>
      <c r="J505" s="110"/>
      <c r="K505" s="110"/>
    </row>
    <row r="506" spans="8:11" x14ac:dyDescent="0.25">
      <c r="H506" s="110"/>
      <c r="I506" s="110"/>
      <c r="J506" s="110"/>
      <c r="K506" s="110"/>
    </row>
    <row r="507" spans="8:11" x14ac:dyDescent="0.25">
      <c r="H507" s="110"/>
      <c r="I507" s="110"/>
      <c r="J507" s="110"/>
      <c r="K507" s="110"/>
    </row>
    <row r="508" spans="8:11" x14ac:dyDescent="0.25">
      <c r="H508" s="110"/>
      <c r="I508" s="110"/>
      <c r="J508" s="110"/>
      <c r="K508" s="110"/>
    </row>
    <row r="509" spans="8:11" x14ac:dyDescent="0.25">
      <c r="H509" s="110"/>
      <c r="I509" s="110"/>
      <c r="J509" s="110"/>
      <c r="K509" s="110"/>
    </row>
    <row r="510" spans="8:11" x14ac:dyDescent="0.25">
      <c r="H510" s="110"/>
      <c r="I510" s="110"/>
      <c r="J510" s="110"/>
      <c r="K510" s="110"/>
    </row>
    <row r="511" spans="8:11" x14ac:dyDescent="0.25">
      <c r="H511" s="110"/>
      <c r="I511" s="110"/>
      <c r="J511" s="110"/>
      <c r="K511" s="110"/>
    </row>
    <row r="512" spans="8:11" x14ac:dyDescent="0.25">
      <c r="H512" s="110"/>
      <c r="I512" s="110"/>
      <c r="J512" s="110"/>
      <c r="K512" s="110"/>
    </row>
    <row r="513" spans="8:11" x14ac:dyDescent="0.25">
      <c r="H513" s="110"/>
      <c r="I513" s="110"/>
      <c r="J513" s="110"/>
      <c r="K513" s="110"/>
    </row>
    <row r="514" spans="8:11" x14ac:dyDescent="0.25">
      <c r="H514" s="110"/>
      <c r="I514" s="110"/>
      <c r="J514" s="110"/>
      <c r="K514" s="110"/>
    </row>
    <row r="515" spans="8:11" x14ac:dyDescent="0.25">
      <c r="H515" s="110"/>
      <c r="I515" s="110"/>
      <c r="J515" s="110"/>
      <c r="K515" s="110"/>
    </row>
    <row r="516" spans="8:11" x14ac:dyDescent="0.25">
      <c r="H516" s="110"/>
      <c r="I516" s="110"/>
      <c r="J516" s="110"/>
      <c r="K516" s="110"/>
    </row>
    <row r="517" spans="8:11" x14ac:dyDescent="0.25">
      <c r="H517" s="110"/>
      <c r="I517" s="110"/>
      <c r="J517" s="110"/>
      <c r="K517" s="110"/>
    </row>
    <row r="518" spans="8:11" x14ac:dyDescent="0.25">
      <c r="H518" s="110"/>
      <c r="I518" s="110"/>
      <c r="J518" s="110"/>
      <c r="K518" s="110"/>
    </row>
    <row r="519" spans="8:11" x14ac:dyDescent="0.25">
      <c r="H519" s="110"/>
      <c r="I519" s="110"/>
      <c r="J519" s="110"/>
      <c r="K519" s="110"/>
    </row>
    <row r="520" spans="8:11" x14ac:dyDescent="0.25">
      <c r="H520" s="110"/>
      <c r="I520" s="110"/>
      <c r="J520" s="110"/>
      <c r="K520" s="110"/>
    </row>
    <row r="521" spans="8:11" x14ac:dyDescent="0.25">
      <c r="H521" s="110"/>
      <c r="I521" s="110"/>
      <c r="J521" s="110"/>
      <c r="K521" s="110"/>
    </row>
    <row r="522" spans="8:11" x14ac:dyDescent="0.25">
      <c r="H522" s="110"/>
      <c r="I522" s="110"/>
      <c r="J522" s="110"/>
      <c r="K522" s="110"/>
    </row>
    <row r="523" spans="8:11" x14ac:dyDescent="0.25">
      <c r="H523" s="110"/>
      <c r="I523" s="110"/>
      <c r="J523" s="110"/>
      <c r="K523" s="110"/>
    </row>
    <row r="524" spans="8:11" x14ac:dyDescent="0.25">
      <c r="H524" s="110"/>
      <c r="I524" s="110"/>
      <c r="J524" s="110"/>
      <c r="K524" s="110"/>
    </row>
    <row r="525" spans="8:11" x14ac:dyDescent="0.25">
      <c r="H525" s="110"/>
      <c r="I525" s="110"/>
      <c r="J525" s="110"/>
      <c r="K525" s="110"/>
    </row>
    <row r="526" spans="8:11" x14ac:dyDescent="0.25">
      <c r="H526" s="110"/>
      <c r="I526" s="110"/>
      <c r="J526" s="110"/>
      <c r="K526" s="110"/>
    </row>
    <row r="527" spans="8:11" x14ac:dyDescent="0.25">
      <c r="H527" s="110"/>
      <c r="I527" s="110"/>
      <c r="J527" s="110"/>
      <c r="K527" s="110"/>
    </row>
    <row r="528" spans="8:11" x14ac:dyDescent="0.25">
      <c r="H528" s="110"/>
      <c r="I528" s="110"/>
      <c r="J528" s="110"/>
      <c r="K528" s="110"/>
    </row>
    <row r="529" spans="8:11" x14ac:dyDescent="0.25">
      <c r="H529" s="110"/>
      <c r="I529" s="110"/>
      <c r="J529" s="110"/>
      <c r="K529" s="110"/>
    </row>
    <row r="530" spans="8:11" x14ac:dyDescent="0.25">
      <c r="H530" s="110"/>
      <c r="I530" s="110"/>
      <c r="J530" s="110"/>
      <c r="K530" s="110"/>
    </row>
    <row r="531" spans="8:11" x14ac:dyDescent="0.25">
      <c r="H531" s="110"/>
      <c r="I531" s="110"/>
      <c r="J531" s="110"/>
      <c r="K531" s="110"/>
    </row>
    <row r="532" spans="8:11" x14ac:dyDescent="0.25">
      <c r="H532" s="110"/>
      <c r="I532" s="110"/>
      <c r="J532" s="110"/>
      <c r="K532" s="110"/>
    </row>
    <row r="533" spans="8:11" x14ac:dyDescent="0.25">
      <c r="H533" s="110"/>
      <c r="I533" s="110"/>
      <c r="J533" s="110"/>
      <c r="K533" s="110"/>
    </row>
    <row r="534" spans="8:11" x14ac:dyDescent="0.25">
      <c r="H534" s="110"/>
      <c r="I534" s="110"/>
      <c r="J534" s="110"/>
      <c r="K534" s="110"/>
    </row>
    <row r="535" spans="8:11" x14ac:dyDescent="0.25">
      <c r="H535" s="110"/>
      <c r="I535" s="110"/>
      <c r="J535" s="110"/>
      <c r="K535" s="110"/>
    </row>
    <row r="536" spans="8:11" x14ac:dyDescent="0.25">
      <c r="H536" s="110"/>
      <c r="I536" s="110"/>
      <c r="J536" s="110"/>
      <c r="K536" s="110"/>
    </row>
    <row r="537" spans="8:11" x14ac:dyDescent="0.25">
      <c r="H537" s="110"/>
      <c r="I537" s="110"/>
      <c r="J537" s="110"/>
      <c r="K537" s="110"/>
    </row>
    <row r="538" spans="8:11" x14ac:dyDescent="0.25">
      <c r="H538" s="110"/>
      <c r="I538" s="110"/>
      <c r="J538" s="110"/>
      <c r="K538" s="110"/>
    </row>
    <row r="539" spans="8:11" x14ac:dyDescent="0.25">
      <c r="H539" s="110"/>
      <c r="I539" s="110"/>
      <c r="J539" s="110"/>
      <c r="K539" s="110"/>
    </row>
    <row r="540" spans="8:11" x14ac:dyDescent="0.25">
      <c r="H540" s="110"/>
      <c r="I540" s="110"/>
      <c r="J540" s="110"/>
      <c r="K540" s="110"/>
    </row>
    <row r="541" spans="8:11" x14ac:dyDescent="0.25">
      <c r="H541" s="110"/>
      <c r="I541" s="110"/>
      <c r="J541" s="110"/>
      <c r="K541" s="110"/>
    </row>
    <row r="542" spans="8:11" x14ac:dyDescent="0.25">
      <c r="H542" s="110"/>
      <c r="I542" s="110"/>
      <c r="J542" s="110"/>
      <c r="K542" s="110"/>
    </row>
    <row r="543" spans="8:11" x14ac:dyDescent="0.25">
      <c r="H543" s="110"/>
      <c r="I543" s="110"/>
      <c r="J543" s="110"/>
      <c r="K543" s="110"/>
    </row>
    <row r="544" spans="8:11" x14ac:dyDescent="0.25">
      <c r="H544" s="110"/>
      <c r="I544" s="110"/>
      <c r="J544" s="110"/>
      <c r="K544" s="110"/>
    </row>
    <row r="545" spans="8:11" x14ac:dyDescent="0.25">
      <c r="H545" s="110"/>
      <c r="I545" s="110"/>
      <c r="J545" s="110"/>
      <c r="K545" s="110"/>
    </row>
    <row r="546" spans="8:11" x14ac:dyDescent="0.25">
      <c r="H546" s="110"/>
      <c r="I546" s="110"/>
      <c r="J546" s="110"/>
      <c r="K546" s="110"/>
    </row>
    <row r="547" spans="8:11" x14ac:dyDescent="0.25">
      <c r="H547" s="110"/>
      <c r="I547" s="110"/>
      <c r="J547" s="110"/>
      <c r="K547" s="110"/>
    </row>
    <row r="548" spans="8:11" x14ac:dyDescent="0.25">
      <c r="H548" s="110"/>
      <c r="I548" s="110"/>
      <c r="J548" s="110"/>
      <c r="K548" s="110"/>
    </row>
    <row r="549" spans="8:11" x14ac:dyDescent="0.25">
      <c r="H549" s="110"/>
      <c r="I549" s="110"/>
      <c r="J549" s="110"/>
      <c r="K549" s="110"/>
    </row>
    <row r="550" spans="8:11" x14ac:dyDescent="0.25">
      <c r="H550" s="110"/>
      <c r="I550" s="110"/>
      <c r="J550" s="110"/>
      <c r="K550" s="110"/>
    </row>
    <row r="551" spans="8:11" x14ac:dyDescent="0.25">
      <c r="H551" s="110"/>
      <c r="I551" s="110"/>
      <c r="J551" s="110"/>
      <c r="K551" s="110"/>
    </row>
    <row r="552" spans="8:11" x14ac:dyDescent="0.25">
      <c r="H552" s="110"/>
      <c r="I552" s="110"/>
      <c r="J552" s="110"/>
      <c r="K552" s="110"/>
    </row>
    <row r="553" spans="8:11" x14ac:dyDescent="0.25">
      <c r="H553" s="110"/>
      <c r="I553" s="110"/>
      <c r="J553" s="110"/>
      <c r="K553" s="110"/>
    </row>
    <row r="554" spans="8:11" x14ac:dyDescent="0.25">
      <c r="H554" s="110"/>
      <c r="I554" s="110"/>
      <c r="J554" s="110"/>
      <c r="K554" s="110"/>
    </row>
    <row r="555" spans="8:11" x14ac:dyDescent="0.25">
      <c r="H555" s="110"/>
      <c r="I555" s="110"/>
      <c r="J555" s="110"/>
      <c r="K555" s="110"/>
    </row>
    <row r="556" spans="8:11" x14ac:dyDescent="0.25">
      <c r="H556" s="110"/>
      <c r="I556" s="110"/>
      <c r="J556" s="110"/>
      <c r="K556" s="110"/>
    </row>
    <row r="557" spans="8:11" x14ac:dyDescent="0.25">
      <c r="H557" s="110"/>
      <c r="I557" s="110"/>
      <c r="J557" s="110"/>
      <c r="K557" s="110"/>
    </row>
    <row r="558" spans="8:11" x14ac:dyDescent="0.25">
      <c r="H558" s="110"/>
      <c r="I558" s="110"/>
      <c r="J558" s="110"/>
      <c r="K558" s="110"/>
    </row>
    <row r="559" spans="8:11" x14ac:dyDescent="0.25">
      <c r="H559" s="110"/>
      <c r="I559" s="110"/>
      <c r="J559" s="110"/>
      <c r="K559" s="110"/>
    </row>
    <row r="560" spans="8:11" x14ac:dyDescent="0.25">
      <c r="H560" s="110"/>
      <c r="I560" s="110"/>
      <c r="J560" s="110"/>
      <c r="K560" s="110"/>
    </row>
    <row r="561" spans="8:11" x14ac:dyDescent="0.25">
      <c r="H561" s="110"/>
      <c r="I561" s="110"/>
      <c r="J561" s="110"/>
      <c r="K561" s="110"/>
    </row>
    <row r="562" spans="8:11" x14ac:dyDescent="0.25">
      <c r="H562" s="110"/>
      <c r="I562" s="110"/>
      <c r="J562" s="110"/>
      <c r="K562" s="110"/>
    </row>
    <row r="563" spans="8:11" x14ac:dyDescent="0.25">
      <c r="H563" s="110"/>
      <c r="I563" s="110"/>
      <c r="J563" s="110"/>
      <c r="K563" s="110"/>
    </row>
    <row r="564" spans="8:11" x14ac:dyDescent="0.25">
      <c r="H564" s="110"/>
      <c r="I564" s="110"/>
      <c r="J564" s="110"/>
      <c r="K564" s="110"/>
    </row>
    <row r="565" spans="8:11" x14ac:dyDescent="0.25">
      <c r="H565" s="110"/>
      <c r="I565" s="110"/>
      <c r="J565" s="110"/>
      <c r="K565" s="110"/>
    </row>
    <row r="566" spans="8:11" x14ac:dyDescent="0.25">
      <c r="H566" s="110"/>
      <c r="I566" s="110"/>
      <c r="J566" s="110"/>
      <c r="K566" s="110"/>
    </row>
    <row r="567" spans="8:11" x14ac:dyDescent="0.25">
      <c r="H567" s="110"/>
      <c r="I567" s="110"/>
      <c r="J567" s="110"/>
      <c r="K567" s="110"/>
    </row>
    <row r="568" spans="8:11" x14ac:dyDescent="0.25">
      <c r="H568" s="110"/>
      <c r="I568" s="110"/>
      <c r="J568" s="110"/>
      <c r="K568" s="110"/>
    </row>
    <row r="569" spans="8:11" x14ac:dyDescent="0.25">
      <c r="H569" s="110"/>
      <c r="I569" s="110"/>
      <c r="J569" s="110"/>
      <c r="K569" s="110"/>
    </row>
    <row r="570" spans="8:11" x14ac:dyDescent="0.25">
      <c r="H570" s="110"/>
      <c r="I570" s="110"/>
      <c r="J570" s="110"/>
      <c r="K570" s="110"/>
    </row>
    <row r="571" spans="8:11" x14ac:dyDescent="0.25">
      <c r="H571" s="110"/>
      <c r="I571" s="110"/>
      <c r="J571" s="110"/>
      <c r="K571" s="110"/>
    </row>
    <row r="572" spans="8:11" x14ac:dyDescent="0.25">
      <c r="H572" s="110"/>
      <c r="I572" s="110"/>
      <c r="J572" s="110"/>
      <c r="K572" s="110"/>
    </row>
    <row r="573" spans="8:11" x14ac:dyDescent="0.25">
      <c r="H573" s="110"/>
      <c r="I573" s="110"/>
      <c r="J573" s="110"/>
      <c r="K573" s="110"/>
    </row>
    <row r="574" spans="8:11" x14ac:dyDescent="0.25">
      <c r="H574" s="110"/>
      <c r="I574" s="110"/>
      <c r="J574" s="110"/>
      <c r="K574" s="110"/>
    </row>
    <row r="575" spans="8:11" x14ac:dyDescent="0.25">
      <c r="H575" s="110"/>
      <c r="I575" s="110"/>
      <c r="J575" s="110"/>
      <c r="K575" s="110"/>
    </row>
    <row r="576" spans="8:11" x14ac:dyDescent="0.25">
      <c r="H576" s="110"/>
      <c r="I576" s="110"/>
      <c r="J576" s="110"/>
      <c r="K576" s="110"/>
    </row>
    <row r="577" spans="8:11" x14ac:dyDescent="0.25">
      <c r="H577" s="110"/>
      <c r="I577" s="110"/>
      <c r="J577" s="110"/>
      <c r="K577" s="110"/>
    </row>
    <row r="578" spans="8:11" x14ac:dyDescent="0.25">
      <c r="H578" s="110"/>
      <c r="I578" s="110"/>
      <c r="J578" s="110"/>
      <c r="K578" s="110"/>
    </row>
    <row r="579" spans="8:11" x14ac:dyDescent="0.25">
      <c r="H579" s="110"/>
      <c r="I579" s="110"/>
      <c r="J579" s="110"/>
      <c r="K579" s="110"/>
    </row>
    <row r="580" spans="8:11" x14ac:dyDescent="0.25">
      <c r="H580" s="110"/>
      <c r="I580" s="110"/>
      <c r="J580" s="110"/>
      <c r="K580" s="110"/>
    </row>
    <row r="581" spans="8:11" x14ac:dyDescent="0.25">
      <c r="H581" s="110"/>
      <c r="I581" s="110"/>
      <c r="J581" s="110"/>
      <c r="K581" s="110"/>
    </row>
    <row r="582" spans="8:11" x14ac:dyDescent="0.25">
      <c r="H582" s="110"/>
      <c r="I582" s="110"/>
      <c r="J582" s="110"/>
      <c r="K582" s="110"/>
    </row>
    <row r="583" spans="8:11" x14ac:dyDescent="0.25">
      <c r="H583" s="110"/>
      <c r="I583" s="110"/>
      <c r="J583" s="110"/>
      <c r="K583" s="110"/>
    </row>
    <row r="584" spans="8:11" x14ac:dyDescent="0.25">
      <c r="H584" s="110"/>
      <c r="I584" s="110"/>
      <c r="J584" s="110"/>
      <c r="K584" s="110"/>
    </row>
    <row r="585" spans="8:11" x14ac:dyDescent="0.25">
      <c r="H585" s="110"/>
      <c r="I585" s="110"/>
      <c r="J585" s="110"/>
      <c r="K585" s="110"/>
    </row>
    <row r="586" spans="8:11" x14ac:dyDescent="0.25">
      <c r="H586" s="110"/>
      <c r="I586" s="110"/>
      <c r="J586" s="110"/>
      <c r="K586" s="110"/>
    </row>
    <row r="587" spans="8:11" x14ac:dyDescent="0.25">
      <c r="H587" s="110"/>
      <c r="I587" s="110"/>
      <c r="J587" s="110"/>
      <c r="K587" s="110"/>
    </row>
    <row r="588" spans="8:11" x14ac:dyDescent="0.25">
      <c r="H588" s="110"/>
      <c r="I588" s="110"/>
      <c r="J588" s="110"/>
      <c r="K588" s="110"/>
    </row>
    <row r="589" spans="8:11" x14ac:dyDescent="0.25">
      <c r="H589" s="110"/>
      <c r="I589" s="110"/>
      <c r="J589" s="110"/>
      <c r="K589" s="110"/>
    </row>
    <row r="590" spans="8:11" x14ac:dyDescent="0.25">
      <c r="H590" s="110"/>
      <c r="I590" s="110"/>
      <c r="J590" s="110"/>
      <c r="K590" s="110"/>
    </row>
    <row r="591" spans="8:11" x14ac:dyDescent="0.25">
      <c r="H591" s="110"/>
      <c r="I591" s="110"/>
      <c r="J591" s="110"/>
      <c r="K591" s="110"/>
    </row>
    <row r="592" spans="8:11" x14ac:dyDescent="0.25">
      <c r="H592" s="110"/>
      <c r="I592" s="110"/>
      <c r="J592" s="110"/>
      <c r="K592" s="110"/>
    </row>
    <row r="593" spans="8:11" x14ac:dyDescent="0.25">
      <c r="H593" s="110"/>
      <c r="I593" s="110"/>
      <c r="J593" s="110"/>
      <c r="K593" s="110"/>
    </row>
    <row r="594" spans="8:11" x14ac:dyDescent="0.25">
      <c r="H594" s="110"/>
      <c r="I594" s="110"/>
      <c r="J594" s="110"/>
      <c r="K594" s="110"/>
    </row>
    <row r="595" spans="8:11" x14ac:dyDescent="0.25">
      <c r="H595" s="110"/>
      <c r="I595" s="110"/>
      <c r="J595" s="110"/>
      <c r="K595" s="110"/>
    </row>
    <row r="596" spans="8:11" x14ac:dyDescent="0.25">
      <c r="H596" s="110"/>
      <c r="I596" s="110"/>
      <c r="J596" s="110"/>
      <c r="K596" s="110"/>
    </row>
    <row r="597" spans="8:11" x14ac:dyDescent="0.25">
      <c r="H597" s="110"/>
      <c r="I597" s="110"/>
      <c r="J597" s="110"/>
      <c r="K597" s="110"/>
    </row>
    <row r="598" spans="8:11" x14ac:dyDescent="0.25">
      <c r="H598" s="110"/>
      <c r="I598" s="110"/>
      <c r="J598" s="110"/>
      <c r="K598" s="110"/>
    </row>
    <row r="599" spans="8:11" x14ac:dyDescent="0.25">
      <c r="H599" s="110"/>
      <c r="I599" s="110"/>
      <c r="J599" s="110"/>
      <c r="K599" s="110"/>
    </row>
    <row r="600" spans="8:11" x14ac:dyDescent="0.25">
      <c r="H600" s="110"/>
      <c r="I600" s="110"/>
      <c r="J600" s="110"/>
      <c r="K600" s="110"/>
    </row>
    <row r="601" spans="8:11" x14ac:dyDescent="0.25">
      <c r="H601" s="110"/>
      <c r="I601" s="110"/>
      <c r="J601" s="110"/>
      <c r="K601" s="110"/>
    </row>
    <row r="602" spans="8:11" x14ac:dyDescent="0.25">
      <c r="H602" s="110"/>
      <c r="I602" s="110"/>
      <c r="J602" s="110"/>
      <c r="K602" s="110"/>
    </row>
    <row r="603" spans="8:11" x14ac:dyDescent="0.25">
      <c r="H603" s="110"/>
      <c r="I603" s="110"/>
      <c r="J603" s="110"/>
      <c r="K603" s="110"/>
    </row>
    <row r="604" spans="8:11" x14ac:dyDescent="0.25">
      <c r="H604" s="110"/>
      <c r="I604" s="110"/>
      <c r="J604" s="110"/>
      <c r="K604" s="110"/>
    </row>
    <row r="605" spans="8:11" x14ac:dyDescent="0.25">
      <c r="H605" s="110"/>
      <c r="I605" s="110"/>
      <c r="J605" s="110"/>
      <c r="K605" s="110"/>
    </row>
    <row r="606" spans="8:11" x14ac:dyDescent="0.25">
      <c r="H606" s="110"/>
      <c r="I606" s="110"/>
      <c r="J606" s="110"/>
      <c r="K606" s="110"/>
    </row>
    <row r="607" spans="8:11" x14ac:dyDescent="0.25">
      <c r="H607" s="110"/>
      <c r="I607" s="110"/>
      <c r="J607" s="110"/>
      <c r="K607" s="110"/>
    </row>
    <row r="608" spans="8:11" x14ac:dyDescent="0.25">
      <c r="H608" s="110"/>
      <c r="I608" s="110"/>
      <c r="J608" s="110"/>
      <c r="K608" s="110"/>
    </row>
    <row r="609" spans="8:11" x14ac:dyDescent="0.25">
      <c r="H609" s="110"/>
      <c r="I609" s="110"/>
      <c r="J609" s="110"/>
      <c r="K609" s="110"/>
    </row>
    <row r="610" spans="8:11" x14ac:dyDescent="0.25">
      <c r="H610" s="110"/>
      <c r="I610" s="110"/>
      <c r="J610" s="110"/>
      <c r="K610" s="110"/>
    </row>
    <row r="611" spans="8:11" x14ac:dyDescent="0.25">
      <c r="H611" s="110"/>
      <c r="I611" s="110"/>
      <c r="J611" s="110"/>
      <c r="K611" s="110"/>
    </row>
    <row r="612" spans="8:11" x14ac:dyDescent="0.25">
      <c r="H612" s="110"/>
      <c r="I612" s="110"/>
      <c r="J612" s="110"/>
      <c r="K612" s="110"/>
    </row>
    <row r="613" spans="8:11" x14ac:dyDescent="0.25">
      <c r="H613" s="110"/>
      <c r="I613" s="110"/>
      <c r="J613" s="110"/>
      <c r="K613" s="110"/>
    </row>
    <row r="614" spans="8:11" x14ac:dyDescent="0.25">
      <c r="H614" s="110"/>
      <c r="I614" s="110"/>
      <c r="J614" s="110"/>
      <c r="K614" s="110"/>
    </row>
    <row r="615" spans="8:11" x14ac:dyDescent="0.25">
      <c r="H615" s="110"/>
      <c r="I615" s="110"/>
      <c r="J615" s="110"/>
      <c r="K615" s="110"/>
    </row>
    <row r="616" spans="8:11" x14ac:dyDescent="0.25">
      <c r="H616" s="110"/>
      <c r="I616" s="110"/>
      <c r="J616" s="110"/>
      <c r="K616" s="110"/>
    </row>
    <row r="617" spans="8:11" x14ac:dyDescent="0.25">
      <c r="H617" s="110"/>
      <c r="I617" s="110"/>
      <c r="J617" s="110"/>
      <c r="K617" s="110"/>
    </row>
    <row r="618" spans="8:11" x14ac:dyDescent="0.25">
      <c r="H618" s="110"/>
      <c r="I618" s="110"/>
      <c r="J618" s="110"/>
      <c r="K618" s="110"/>
    </row>
    <row r="619" spans="8:11" x14ac:dyDescent="0.25">
      <c r="H619" s="110"/>
      <c r="I619" s="110"/>
      <c r="J619" s="110"/>
      <c r="K619" s="110"/>
    </row>
    <row r="620" spans="8:11" x14ac:dyDescent="0.25">
      <c r="H620" s="110"/>
      <c r="I620" s="110"/>
      <c r="J620" s="110"/>
      <c r="K620" s="110"/>
    </row>
    <row r="621" spans="8:11" x14ac:dyDescent="0.25">
      <c r="H621" s="110"/>
      <c r="I621" s="110"/>
      <c r="J621" s="110"/>
      <c r="K621" s="110"/>
    </row>
    <row r="622" spans="8:11" x14ac:dyDescent="0.25">
      <c r="H622" s="110"/>
      <c r="I622" s="110"/>
      <c r="J622" s="110"/>
      <c r="K622" s="110"/>
    </row>
    <row r="623" spans="8:11" x14ac:dyDescent="0.25">
      <c r="H623" s="110"/>
      <c r="I623" s="110"/>
      <c r="J623" s="110"/>
      <c r="K623" s="110"/>
    </row>
    <row r="624" spans="8:11" x14ac:dyDescent="0.25">
      <c r="H624" s="110"/>
      <c r="I624" s="110"/>
      <c r="J624" s="110"/>
      <c r="K624" s="110"/>
    </row>
    <row r="625" spans="8:11" x14ac:dyDescent="0.25">
      <c r="H625" s="110"/>
      <c r="I625" s="110"/>
      <c r="J625" s="110"/>
      <c r="K625" s="110"/>
    </row>
    <row r="626" spans="8:11" x14ac:dyDescent="0.25">
      <c r="H626" s="110"/>
      <c r="I626" s="110"/>
      <c r="J626" s="110"/>
      <c r="K626" s="110"/>
    </row>
    <row r="627" spans="8:11" x14ac:dyDescent="0.25">
      <c r="H627" s="110"/>
      <c r="I627" s="110"/>
      <c r="J627" s="110"/>
      <c r="K627" s="110"/>
    </row>
    <row r="628" spans="8:11" x14ac:dyDescent="0.25">
      <c r="H628" s="110"/>
      <c r="I628" s="110"/>
      <c r="J628" s="110"/>
      <c r="K628" s="110"/>
    </row>
    <row r="629" spans="8:11" x14ac:dyDescent="0.25">
      <c r="H629" s="110"/>
      <c r="I629" s="110"/>
      <c r="J629" s="110"/>
      <c r="K629" s="110"/>
    </row>
    <row r="630" spans="8:11" x14ac:dyDescent="0.25">
      <c r="H630" s="110"/>
      <c r="I630" s="110"/>
      <c r="J630" s="110"/>
      <c r="K630" s="110"/>
    </row>
    <row r="631" spans="8:11" x14ac:dyDescent="0.25">
      <c r="H631" s="110"/>
      <c r="I631" s="110"/>
      <c r="J631" s="110"/>
      <c r="K631" s="110"/>
    </row>
    <row r="632" spans="8:11" x14ac:dyDescent="0.25">
      <c r="H632" s="110"/>
      <c r="I632" s="110"/>
      <c r="J632" s="110"/>
      <c r="K632" s="110"/>
    </row>
    <row r="633" spans="8:11" x14ac:dyDescent="0.25">
      <c r="H633" s="110"/>
      <c r="I633" s="110"/>
      <c r="J633" s="110"/>
      <c r="K633" s="110"/>
    </row>
    <row r="634" spans="8:11" x14ac:dyDescent="0.25">
      <c r="H634" s="110"/>
      <c r="I634" s="110"/>
      <c r="J634" s="110"/>
      <c r="K634" s="110"/>
    </row>
    <row r="635" spans="8:11" x14ac:dyDescent="0.25">
      <c r="H635" s="110"/>
      <c r="I635" s="110"/>
      <c r="J635" s="110"/>
      <c r="K635" s="110"/>
    </row>
    <row r="636" spans="8:11" x14ac:dyDescent="0.25">
      <c r="H636" s="110"/>
      <c r="I636" s="110"/>
      <c r="J636" s="110"/>
      <c r="K636" s="110"/>
    </row>
    <row r="637" spans="8:11" x14ac:dyDescent="0.25">
      <c r="H637" s="110"/>
      <c r="I637" s="110"/>
      <c r="J637" s="110"/>
      <c r="K637" s="110"/>
    </row>
    <row r="638" spans="8:11" x14ac:dyDescent="0.25">
      <c r="H638" s="110"/>
      <c r="I638" s="110"/>
      <c r="J638" s="110"/>
      <c r="K638" s="110"/>
    </row>
    <row r="639" spans="8:11" x14ac:dyDescent="0.25">
      <c r="H639" s="110"/>
      <c r="I639" s="110"/>
      <c r="J639" s="110"/>
      <c r="K639" s="110"/>
    </row>
    <row r="640" spans="8:11" x14ac:dyDescent="0.25">
      <c r="H640" s="110"/>
      <c r="I640" s="110"/>
      <c r="J640" s="110"/>
      <c r="K640" s="110"/>
    </row>
    <row r="641" spans="8:11" x14ac:dyDescent="0.25">
      <c r="H641" s="110"/>
      <c r="I641" s="110"/>
      <c r="J641" s="110"/>
      <c r="K641" s="110"/>
    </row>
    <row r="642" spans="8:11" x14ac:dyDescent="0.25">
      <c r="H642" s="110"/>
      <c r="I642" s="110"/>
      <c r="J642" s="110"/>
      <c r="K642" s="110"/>
    </row>
    <row r="643" spans="8:11" x14ac:dyDescent="0.25">
      <c r="H643" s="110"/>
      <c r="I643" s="110"/>
      <c r="J643" s="110"/>
      <c r="K643" s="110"/>
    </row>
    <row r="644" spans="8:11" x14ac:dyDescent="0.25">
      <c r="H644" s="110"/>
      <c r="I644" s="110"/>
      <c r="J644" s="110"/>
      <c r="K644" s="110"/>
    </row>
    <row r="645" spans="8:11" x14ac:dyDescent="0.25">
      <c r="H645" s="110"/>
      <c r="I645" s="110"/>
      <c r="J645" s="110"/>
      <c r="K645" s="110"/>
    </row>
    <row r="646" spans="8:11" x14ac:dyDescent="0.25">
      <c r="H646" s="110"/>
      <c r="I646" s="110"/>
      <c r="J646" s="110"/>
      <c r="K646" s="110"/>
    </row>
    <row r="647" spans="8:11" x14ac:dyDescent="0.25">
      <c r="H647" s="110"/>
      <c r="I647" s="110"/>
      <c r="J647" s="110"/>
      <c r="K647" s="110"/>
    </row>
    <row r="648" spans="8:11" x14ac:dyDescent="0.25">
      <c r="H648" s="110"/>
      <c r="I648" s="110"/>
      <c r="J648" s="110"/>
      <c r="K648" s="110"/>
    </row>
    <row r="649" spans="8:11" x14ac:dyDescent="0.25">
      <c r="H649" s="110"/>
      <c r="I649" s="110"/>
      <c r="J649" s="110"/>
      <c r="K649" s="110"/>
    </row>
    <row r="650" spans="8:11" x14ac:dyDescent="0.25">
      <c r="H650" s="110"/>
      <c r="I650" s="110"/>
      <c r="J650" s="110"/>
      <c r="K650" s="110"/>
    </row>
    <row r="651" spans="8:11" x14ac:dyDescent="0.25">
      <c r="H651" s="110"/>
      <c r="I651" s="110"/>
      <c r="J651" s="110"/>
      <c r="K651" s="110"/>
    </row>
    <row r="652" spans="8:11" x14ac:dyDescent="0.25">
      <c r="H652" s="110"/>
      <c r="I652" s="110"/>
      <c r="J652" s="110"/>
      <c r="K652" s="110"/>
    </row>
    <row r="653" spans="8:11" x14ac:dyDescent="0.25">
      <c r="H653" s="110"/>
      <c r="I653" s="110"/>
      <c r="J653" s="110"/>
      <c r="K653" s="110"/>
    </row>
    <row r="654" spans="8:11" x14ac:dyDescent="0.25">
      <c r="H654" s="110"/>
      <c r="I654" s="110"/>
      <c r="J654" s="110"/>
      <c r="K654" s="110"/>
    </row>
    <row r="655" spans="8:11" x14ac:dyDescent="0.25">
      <c r="H655" s="110"/>
      <c r="I655" s="110"/>
      <c r="J655" s="110"/>
      <c r="K655" s="110"/>
    </row>
    <row r="656" spans="8:11" x14ac:dyDescent="0.25">
      <c r="H656" s="110"/>
      <c r="I656" s="110"/>
      <c r="J656" s="110"/>
      <c r="K656" s="110"/>
    </row>
    <row r="657" spans="8:11" x14ac:dyDescent="0.25">
      <c r="H657" s="110"/>
      <c r="I657" s="110"/>
      <c r="J657" s="110"/>
      <c r="K657" s="110"/>
    </row>
    <row r="658" spans="8:11" x14ac:dyDescent="0.25">
      <c r="H658" s="110"/>
      <c r="I658" s="110"/>
      <c r="J658" s="110"/>
      <c r="K658" s="110"/>
    </row>
    <row r="659" spans="8:11" x14ac:dyDescent="0.25">
      <c r="H659" s="110"/>
      <c r="I659" s="110"/>
      <c r="J659" s="110"/>
      <c r="K659" s="110"/>
    </row>
    <row r="660" spans="8:11" x14ac:dyDescent="0.25">
      <c r="H660" s="110"/>
      <c r="I660" s="110"/>
      <c r="J660" s="110"/>
      <c r="K660" s="110"/>
    </row>
    <row r="661" spans="8:11" x14ac:dyDescent="0.25">
      <c r="H661" s="110"/>
      <c r="I661" s="110"/>
      <c r="J661" s="110"/>
      <c r="K661" s="110"/>
    </row>
    <row r="662" spans="8:11" x14ac:dyDescent="0.25">
      <c r="H662" s="110"/>
      <c r="I662" s="110"/>
      <c r="J662" s="110"/>
      <c r="K662" s="110"/>
    </row>
    <row r="663" spans="8:11" x14ac:dyDescent="0.25">
      <c r="H663" s="110"/>
      <c r="I663" s="110"/>
      <c r="J663" s="110"/>
      <c r="K663" s="110"/>
    </row>
    <row r="664" spans="8:11" x14ac:dyDescent="0.25">
      <c r="H664" s="110"/>
      <c r="I664" s="110"/>
      <c r="J664" s="110"/>
      <c r="K664" s="110"/>
    </row>
    <row r="665" spans="8:11" x14ac:dyDescent="0.25">
      <c r="H665" s="110"/>
      <c r="I665" s="110"/>
      <c r="J665" s="110"/>
      <c r="K665" s="110"/>
    </row>
    <row r="666" spans="8:11" x14ac:dyDescent="0.25">
      <c r="H666" s="110"/>
      <c r="I666" s="110"/>
      <c r="J666" s="110"/>
      <c r="K666" s="110"/>
    </row>
    <row r="667" spans="8:11" x14ac:dyDescent="0.25">
      <c r="H667" s="110"/>
      <c r="I667" s="110"/>
      <c r="J667" s="110"/>
      <c r="K667" s="110"/>
    </row>
    <row r="668" spans="8:11" x14ac:dyDescent="0.25">
      <c r="H668" s="110"/>
      <c r="I668" s="110"/>
      <c r="J668" s="110"/>
      <c r="K668" s="110"/>
    </row>
    <row r="669" spans="8:11" x14ac:dyDescent="0.25">
      <c r="H669" s="110"/>
      <c r="I669" s="110"/>
      <c r="J669" s="110"/>
      <c r="K669" s="110"/>
    </row>
    <row r="670" spans="8:11" x14ac:dyDescent="0.25">
      <c r="H670" s="110"/>
      <c r="I670" s="110"/>
      <c r="J670" s="110"/>
      <c r="K670" s="110"/>
    </row>
    <row r="671" spans="8:11" x14ac:dyDescent="0.25">
      <c r="H671" s="110"/>
      <c r="I671" s="110"/>
      <c r="J671" s="110"/>
      <c r="K671" s="110"/>
    </row>
    <row r="672" spans="8:11" x14ac:dyDescent="0.25">
      <c r="H672" s="110"/>
      <c r="I672" s="110"/>
      <c r="J672" s="110"/>
      <c r="K672" s="110"/>
    </row>
    <row r="673" spans="8:11" x14ac:dyDescent="0.25">
      <c r="H673" s="110"/>
      <c r="I673" s="110"/>
      <c r="J673" s="110"/>
      <c r="K673" s="110"/>
    </row>
    <row r="674" spans="8:11" x14ac:dyDescent="0.25">
      <c r="H674" s="110"/>
      <c r="I674" s="110"/>
      <c r="J674" s="110"/>
      <c r="K674" s="110"/>
    </row>
    <row r="675" spans="8:11" x14ac:dyDescent="0.25">
      <c r="H675" s="110"/>
      <c r="I675" s="110"/>
      <c r="J675" s="110"/>
      <c r="K675" s="110"/>
    </row>
    <row r="676" spans="8:11" x14ac:dyDescent="0.25">
      <c r="H676" s="110"/>
      <c r="I676" s="110"/>
      <c r="J676" s="110"/>
      <c r="K676" s="110"/>
    </row>
    <row r="677" spans="8:11" x14ac:dyDescent="0.25">
      <c r="H677" s="110"/>
      <c r="I677" s="110"/>
      <c r="J677" s="110"/>
      <c r="K677" s="110"/>
    </row>
    <row r="678" spans="8:11" x14ac:dyDescent="0.25">
      <c r="H678" s="110"/>
      <c r="I678" s="110"/>
      <c r="J678" s="110"/>
      <c r="K678" s="110"/>
    </row>
    <row r="679" spans="8:11" x14ac:dyDescent="0.25">
      <c r="H679" s="110"/>
      <c r="I679" s="110"/>
      <c r="J679" s="110"/>
      <c r="K679" s="110"/>
    </row>
    <row r="680" spans="8:11" x14ac:dyDescent="0.25">
      <c r="H680" s="110"/>
      <c r="I680" s="110"/>
      <c r="J680" s="110"/>
      <c r="K680" s="110"/>
    </row>
    <row r="681" spans="8:11" x14ac:dyDescent="0.25">
      <c r="H681" s="110"/>
      <c r="I681" s="110"/>
      <c r="J681" s="110"/>
      <c r="K681" s="110"/>
    </row>
    <row r="682" spans="8:11" x14ac:dyDescent="0.25">
      <c r="H682" s="110"/>
      <c r="I682" s="110"/>
      <c r="J682" s="110"/>
      <c r="K682" s="110"/>
    </row>
    <row r="683" spans="8:11" x14ac:dyDescent="0.25">
      <c r="H683" s="110"/>
      <c r="I683" s="110"/>
      <c r="J683" s="110"/>
      <c r="K683" s="110"/>
    </row>
    <row r="684" spans="8:11" x14ac:dyDescent="0.25">
      <c r="H684" s="110"/>
      <c r="I684" s="110"/>
      <c r="J684" s="110"/>
      <c r="K684" s="110"/>
    </row>
    <row r="685" spans="8:11" x14ac:dyDescent="0.25">
      <c r="H685" s="110"/>
      <c r="I685" s="110"/>
      <c r="J685" s="110"/>
      <c r="K685" s="110"/>
    </row>
    <row r="686" spans="8:11" x14ac:dyDescent="0.25">
      <c r="H686" s="110"/>
      <c r="I686" s="110"/>
      <c r="J686" s="110"/>
      <c r="K686" s="110"/>
    </row>
    <row r="687" spans="8:11" x14ac:dyDescent="0.25">
      <c r="H687" s="110"/>
      <c r="I687" s="110"/>
      <c r="J687" s="110"/>
      <c r="K687" s="110"/>
    </row>
    <row r="688" spans="8:11" x14ac:dyDescent="0.25">
      <c r="H688" s="110"/>
      <c r="I688" s="110"/>
      <c r="J688" s="110"/>
      <c r="K688" s="110"/>
    </row>
    <row r="689" spans="8:11" x14ac:dyDescent="0.25">
      <c r="H689" s="110"/>
      <c r="I689" s="110"/>
      <c r="J689" s="110"/>
      <c r="K689" s="110"/>
    </row>
    <row r="690" spans="8:11" x14ac:dyDescent="0.25">
      <c r="H690" s="110"/>
      <c r="I690" s="110"/>
      <c r="J690" s="110"/>
      <c r="K690" s="110"/>
    </row>
    <row r="691" spans="8:11" x14ac:dyDescent="0.25">
      <c r="H691" s="110"/>
      <c r="I691" s="110"/>
      <c r="J691" s="110"/>
      <c r="K691" s="110"/>
    </row>
    <row r="692" spans="8:11" x14ac:dyDescent="0.25">
      <c r="H692" s="110"/>
      <c r="I692" s="110"/>
      <c r="J692" s="110"/>
      <c r="K692" s="110"/>
    </row>
    <row r="693" spans="8:11" x14ac:dyDescent="0.25">
      <c r="H693" s="110"/>
      <c r="I693" s="110"/>
      <c r="J693" s="110"/>
      <c r="K693" s="110"/>
    </row>
    <row r="694" spans="8:11" x14ac:dyDescent="0.25">
      <c r="H694" s="110"/>
      <c r="I694" s="110"/>
      <c r="J694" s="110"/>
      <c r="K694" s="110"/>
    </row>
    <row r="695" spans="8:11" x14ac:dyDescent="0.25">
      <c r="H695" s="110"/>
      <c r="I695" s="110"/>
      <c r="J695" s="110"/>
      <c r="K695" s="110"/>
    </row>
    <row r="696" spans="8:11" x14ac:dyDescent="0.25">
      <c r="H696" s="110"/>
      <c r="I696" s="110"/>
      <c r="J696" s="110"/>
      <c r="K696" s="110"/>
    </row>
    <row r="697" spans="8:11" x14ac:dyDescent="0.25">
      <c r="H697" s="110"/>
      <c r="I697" s="110"/>
      <c r="J697" s="110"/>
      <c r="K697" s="110"/>
    </row>
    <row r="698" spans="8:11" x14ac:dyDescent="0.25">
      <c r="H698" s="110"/>
      <c r="I698" s="110"/>
      <c r="J698" s="110"/>
      <c r="K698" s="110"/>
    </row>
    <row r="699" spans="8:11" x14ac:dyDescent="0.25">
      <c r="H699" s="110"/>
      <c r="I699" s="110"/>
      <c r="J699" s="110"/>
      <c r="K699" s="110"/>
    </row>
    <row r="700" spans="8:11" x14ac:dyDescent="0.25">
      <c r="H700" s="110"/>
      <c r="I700" s="110"/>
      <c r="J700" s="110"/>
      <c r="K700" s="110"/>
    </row>
    <row r="701" spans="8:11" x14ac:dyDescent="0.25">
      <c r="H701" s="110"/>
      <c r="I701" s="110"/>
      <c r="J701" s="110"/>
      <c r="K701" s="110"/>
    </row>
    <row r="702" spans="8:11" x14ac:dyDescent="0.25">
      <c r="H702" s="110"/>
      <c r="I702" s="110"/>
      <c r="J702" s="110"/>
      <c r="K702" s="110"/>
    </row>
    <row r="703" spans="8:11" x14ac:dyDescent="0.25">
      <c r="H703" s="110"/>
      <c r="I703" s="110"/>
      <c r="J703" s="110"/>
      <c r="K703" s="110"/>
    </row>
    <row r="704" spans="8:11" x14ac:dyDescent="0.25">
      <c r="H704" s="110"/>
      <c r="I704" s="110"/>
      <c r="J704" s="110"/>
      <c r="K704" s="110"/>
    </row>
    <row r="705" spans="8:11" x14ac:dyDescent="0.25">
      <c r="H705" s="110"/>
      <c r="I705" s="110"/>
      <c r="J705" s="110"/>
      <c r="K705" s="110"/>
    </row>
    <row r="706" spans="8:11" x14ac:dyDescent="0.25">
      <c r="H706" s="110"/>
      <c r="I706" s="110"/>
      <c r="J706" s="110"/>
      <c r="K706" s="110"/>
    </row>
    <row r="707" spans="8:11" x14ac:dyDescent="0.25">
      <c r="H707" s="110"/>
      <c r="I707" s="110"/>
      <c r="J707" s="110"/>
      <c r="K707" s="110"/>
    </row>
    <row r="708" spans="8:11" x14ac:dyDescent="0.25">
      <c r="H708" s="110"/>
      <c r="I708" s="110"/>
      <c r="J708" s="110"/>
      <c r="K708" s="110"/>
    </row>
    <row r="709" spans="8:11" x14ac:dyDescent="0.25">
      <c r="H709" s="110"/>
      <c r="I709" s="110"/>
      <c r="J709" s="110"/>
      <c r="K709" s="110"/>
    </row>
    <row r="710" spans="8:11" x14ac:dyDescent="0.25">
      <c r="H710" s="110"/>
      <c r="I710" s="110"/>
      <c r="J710" s="110"/>
      <c r="K710" s="110"/>
    </row>
    <row r="711" spans="8:11" x14ac:dyDescent="0.25">
      <c r="H711" s="110"/>
      <c r="I711" s="110"/>
      <c r="J711" s="110"/>
      <c r="K711" s="110"/>
    </row>
    <row r="712" spans="8:11" x14ac:dyDescent="0.25">
      <c r="H712" s="110"/>
      <c r="I712" s="110"/>
      <c r="J712" s="110"/>
      <c r="K712" s="110"/>
    </row>
    <row r="713" spans="8:11" x14ac:dyDescent="0.25">
      <c r="H713" s="110"/>
      <c r="I713" s="110"/>
      <c r="J713" s="110"/>
      <c r="K713" s="110"/>
    </row>
    <row r="714" spans="8:11" x14ac:dyDescent="0.25">
      <c r="H714" s="110"/>
      <c r="I714" s="110"/>
      <c r="J714" s="110"/>
      <c r="K714" s="110"/>
    </row>
    <row r="715" spans="8:11" x14ac:dyDescent="0.25">
      <c r="H715" s="110"/>
      <c r="I715" s="110"/>
      <c r="J715" s="110"/>
      <c r="K715" s="110"/>
    </row>
    <row r="716" spans="8:11" x14ac:dyDescent="0.25">
      <c r="H716" s="110"/>
      <c r="I716" s="110"/>
      <c r="J716" s="110"/>
      <c r="K716" s="110"/>
    </row>
    <row r="717" spans="8:11" x14ac:dyDescent="0.25">
      <c r="H717" s="110"/>
      <c r="I717" s="110"/>
      <c r="J717" s="110"/>
      <c r="K717" s="110"/>
    </row>
    <row r="718" spans="8:11" x14ac:dyDescent="0.25">
      <c r="H718" s="110"/>
      <c r="I718" s="110"/>
      <c r="J718" s="110"/>
      <c r="K718" s="110"/>
    </row>
    <row r="719" spans="8:11" x14ac:dyDescent="0.25">
      <c r="H719" s="110"/>
      <c r="I719" s="110"/>
      <c r="J719" s="110"/>
      <c r="K719" s="110"/>
    </row>
    <row r="720" spans="8:11" x14ac:dyDescent="0.25">
      <c r="H720" s="110"/>
      <c r="I720" s="110"/>
      <c r="J720" s="110"/>
      <c r="K720" s="110"/>
    </row>
    <row r="721" spans="8:11" x14ac:dyDescent="0.25">
      <c r="H721" s="110"/>
      <c r="I721" s="110"/>
      <c r="J721" s="110"/>
      <c r="K721" s="110"/>
    </row>
    <row r="722" spans="8:11" x14ac:dyDescent="0.25">
      <c r="H722" s="110"/>
      <c r="I722" s="110"/>
      <c r="J722" s="110"/>
      <c r="K722" s="110"/>
    </row>
    <row r="723" spans="8:11" x14ac:dyDescent="0.25">
      <c r="H723" s="110"/>
      <c r="I723" s="110"/>
      <c r="J723" s="110"/>
      <c r="K723" s="110"/>
    </row>
    <row r="724" spans="8:11" x14ac:dyDescent="0.25">
      <c r="H724" s="110"/>
      <c r="I724" s="110"/>
      <c r="J724" s="110"/>
      <c r="K724" s="110"/>
    </row>
    <row r="725" spans="8:11" x14ac:dyDescent="0.25">
      <c r="H725" s="110"/>
      <c r="I725" s="110"/>
      <c r="J725" s="110"/>
      <c r="K725" s="110"/>
    </row>
    <row r="726" spans="8:11" x14ac:dyDescent="0.25">
      <c r="H726" s="110"/>
      <c r="I726" s="110"/>
      <c r="J726" s="110"/>
      <c r="K726" s="110"/>
    </row>
    <row r="727" spans="8:11" x14ac:dyDescent="0.25">
      <c r="H727" s="110"/>
      <c r="I727" s="110"/>
      <c r="J727" s="110"/>
      <c r="K727" s="110"/>
    </row>
    <row r="728" spans="8:11" x14ac:dyDescent="0.25">
      <c r="H728" s="110"/>
      <c r="I728" s="110"/>
      <c r="J728" s="110"/>
      <c r="K728" s="110"/>
    </row>
    <row r="729" spans="8:11" x14ac:dyDescent="0.25">
      <c r="H729" s="110"/>
      <c r="I729" s="110"/>
      <c r="J729" s="110"/>
      <c r="K729" s="110"/>
    </row>
    <row r="730" spans="8:11" x14ac:dyDescent="0.25">
      <c r="H730" s="110"/>
      <c r="I730" s="110"/>
      <c r="J730" s="110"/>
      <c r="K730" s="110"/>
    </row>
    <row r="731" spans="8:11" x14ac:dyDescent="0.25">
      <c r="H731" s="110"/>
      <c r="I731" s="110"/>
      <c r="J731" s="110"/>
      <c r="K731" s="110"/>
    </row>
    <row r="732" spans="8:11" x14ac:dyDescent="0.25">
      <c r="H732" s="110"/>
      <c r="I732" s="110"/>
      <c r="J732" s="110"/>
      <c r="K732" s="110"/>
    </row>
    <row r="733" spans="8:11" x14ac:dyDescent="0.25">
      <c r="H733" s="110"/>
      <c r="I733" s="110"/>
      <c r="J733" s="110"/>
      <c r="K733" s="110"/>
    </row>
    <row r="734" spans="8:11" x14ac:dyDescent="0.25">
      <c r="H734" s="110"/>
      <c r="I734" s="110"/>
      <c r="J734" s="110"/>
      <c r="K734" s="110"/>
    </row>
    <row r="735" spans="8:11" x14ac:dyDescent="0.25">
      <c r="H735" s="110"/>
      <c r="I735" s="110"/>
      <c r="J735" s="110"/>
      <c r="K735" s="110"/>
    </row>
    <row r="736" spans="8:11" x14ac:dyDescent="0.25">
      <c r="H736" s="110"/>
      <c r="I736" s="110"/>
      <c r="J736" s="110"/>
      <c r="K736" s="110"/>
    </row>
    <row r="737" spans="8:11" x14ac:dyDescent="0.25">
      <c r="H737" s="110"/>
      <c r="I737" s="110"/>
      <c r="J737" s="110"/>
      <c r="K737" s="110"/>
    </row>
    <row r="738" spans="8:11" x14ac:dyDescent="0.25">
      <c r="H738" s="110"/>
      <c r="I738" s="110"/>
      <c r="J738" s="110"/>
      <c r="K738" s="110"/>
    </row>
    <row r="739" spans="8:11" x14ac:dyDescent="0.25">
      <c r="H739" s="110"/>
      <c r="I739" s="110"/>
      <c r="J739" s="110"/>
      <c r="K739" s="110"/>
    </row>
    <row r="740" spans="8:11" x14ac:dyDescent="0.25">
      <c r="H740" s="110"/>
      <c r="I740" s="110"/>
      <c r="J740" s="110"/>
      <c r="K740" s="110"/>
    </row>
    <row r="741" spans="8:11" x14ac:dyDescent="0.25">
      <c r="H741" s="110"/>
      <c r="I741" s="110"/>
      <c r="J741" s="110"/>
      <c r="K741" s="110"/>
    </row>
    <row r="742" spans="8:11" x14ac:dyDescent="0.25">
      <c r="H742" s="110"/>
      <c r="I742" s="110"/>
      <c r="J742" s="110"/>
      <c r="K742" s="110"/>
    </row>
    <row r="743" spans="8:11" x14ac:dyDescent="0.25">
      <c r="H743" s="110"/>
      <c r="I743" s="110"/>
      <c r="J743" s="110"/>
      <c r="K743" s="110"/>
    </row>
    <row r="744" spans="8:11" x14ac:dyDescent="0.25">
      <c r="H744" s="110"/>
      <c r="I744" s="110"/>
      <c r="J744" s="110"/>
      <c r="K744" s="110"/>
    </row>
    <row r="745" spans="8:11" x14ac:dyDescent="0.25">
      <c r="H745" s="110"/>
      <c r="I745" s="110"/>
      <c r="J745" s="110"/>
      <c r="K745" s="110"/>
    </row>
    <row r="746" spans="8:11" x14ac:dyDescent="0.25">
      <c r="H746" s="110"/>
      <c r="I746" s="110"/>
      <c r="J746" s="110"/>
      <c r="K746" s="110"/>
    </row>
    <row r="747" spans="8:11" x14ac:dyDescent="0.25">
      <c r="H747" s="110"/>
      <c r="I747" s="110"/>
      <c r="J747" s="110"/>
      <c r="K747" s="110"/>
    </row>
    <row r="748" spans="8:11" x14ac:dyDescent="0.25">
      <c r="H748" s="110"/>
      <c r="I748" s="110"/>
      <c r="J748" s="110"/>
      <c r="K748" s="110"/>
    </row>
    <row r="749" spans="8:11" x14ac:dyDescent="0.25">
      <c r="H749" s="110"/>
      <c r="I749" s="110"/>
      <c r="J749" s="110"/>
      <c r="K749" s="110"/>
    </row>
    <row r="750" spans="8:11" x14ac:dyDescent="0.25">
      <c r="H750" s="110"/>
      <c r="I750" s="110"/>
      <c r="J750" s="110"/>
      <c r="K750" s="110"/>
    </row>
    <row r="751" spans="8:11" x14ac:dyDescent="0.25">
      <c r="H751" s="110"/>
      <c r="I751" s="110"/>
      <c r="J751" s="110"/>
      <c r="K751" s="110"/>
    </row>
    <row r="752" spans="8:11" x14ac:dyDescent="0.25">
      <c r="H752" s="110"/>
      <c r="I752" s="110"/>
      <c r="J752" s="110"/>
      <c r="K752" s="110"/>
    </row>
    <row r="753" spans="8:11" x14ac:dyDescent="0.25">
      <c r="H753" s="110"/>
      <c r="I753" s="110"/>
      <c r="J753" s="110"/>
      <c r="K753" s="110"/>
    </row>
    <row r="754" spans="8:11" x14ac:dyDescent="0.25">
      <c r="H754" s="110"/>
      <c r="I754" s="110"/>
      <c r="J754" s="110"/>
      <c r="K754" s="110"/>
    </row>
    <row r="755" spans="8:11" x14ac:dyDescent="0.25">
      <c r="H755" s="110"/>
      <c r="I755" s="110"/>
      <c r="J755" s="110"/>
      <c r="K755" s="110"/>
    </row>
    <row r="756" spans="8:11" x14ac:dyDescent="0.25">
      <c r="H756" s="110"/>
      <c r="I756" s="110"/>
      <c r="J756" s="110"/>
      <c r="K756" s="110"/>
    </row>
    <row r="757" spans="8:11" x14ac:dyDescent="0.25">
      <c r="H757" s="110"/>
      <c r="I757" s="110"/>
      <c r="J757" s="110"/>
      <c r="K757" s="110"/>
    </row>
    <row r="758" spans="8:11" x14ac:dyDescent="0.25">
      <c r="H758" s="110"/>
      <c r="I758" s="110"/>
      <c r="J758" s="110"/>
      <c r="K758" s="110"/>
    </row>
    <row r="759" spans="8:11" x14ac:dyDescent="0.25">
      <c r="H759" s="110"/>
      <c r="I759" s="110"/>
      <c r="J759" s="110"/>
      <c r="K759" s="110"/>
    </row>
    <row r="760" spans="8:11" x14ac:dyDescent="0.25">
      <c r="H760" s="110"/>
      <c r="I760" s="110"/>
      <c r="J760" s="110"/>
      <c r="K760" s="110"/>
    </row>
    <row r="761" spans="8:11" x14ac:dyDescent="0.25">
      <c r="H761" s="110"/>
      <c r="I761" s="110"/>
      <c r="J761" s="110"/>
      <c r="K761" s="110"/>
    </row>
    <row r="762" spans="8:11" x14ac:dyDescent="0.25">
      <c r="H762" s="110"/>
      <c r="I762" s="110"/>
      <c r="J762" s="110"/>
      <c r="K762" s="110"/>
    </row>
    <row r="763" spans="8:11" x14ac:dyDescent="0.25">
      <c r="H763" s="110"/>
      <c r="I763" s="110"/>
      <c r="J763" s="110"/>
      <c r="K763" s="110"/>
    </row>
    <row r="764" spans="8:11" x14ac:dyDescent="0.25">
      <c r="H764" s="110"/>
      <c r="I764" s="110"/>
      <c r="J764" s="110"/>
      <c r="K764" s="110"/>
    </row>
    <row r="765" spans="8:11" x14ac:dyDescent="0.25">
      <c r="H765" s="110"/>
      <c r="I765" s="110"/>
      <c r="J765" s="110"/>
      <c r="K765" s="110"/>
    </row>
    <row r="766" spans="8:11" x14ac:dyDescent="0.25">
      <c r="H766" s="110"/>
      <c r="I766" s="110"/>
      <c r="J766" s="110"/>
      <c r="K766" s="110"/>
    </row>
    <row r="767" spans="8:11" x14ac:dyDescent="0.25">
      <c r="H767" s="110"/>
      <c r="I767" s="110"/>
      <c r="J767" s="110"/>
      <c r="K767" s="110"/>
    </row>
    <row r="768" spans="8:11" x14ac:dyDescent="0.25">
      <c r="H768" s="110"/>
      <c r="I768" s="110"/>
      <c r="J768" s="110"/>
      <c r="K768" s="110"/>
    </row>
    <row r="769" spans="8:11" x14ac:dyDescent="0.25">
      <c r="H769" s="110"/>
      <c r="I769" s="110"/>
      <c r="J769" s="110"/>
      <c r="K769" s="110"/>
    </row>
    <row r="770" spans="8:11" x14ac:dyDescent="0.25">
      <c r="H770" s="110"/>
      <c r="I770" s="110"/>
      <c r="J770" s="110"/>
      <c r="K770" s="110"/>
    </row>
    <row r="771" spans="8:11" x14ac:dyDescent="0.25">
      <c r="H771" s="110"/>
      <c r="I771" s="110"/>
      <c r="J771" s="110"/>
      <c r="K771" s="110"/>
    </row>
    <row r="772" spans="8:11" x14ac:dyDescent="0.25">
      <c r="H772" s="110"/>
      <c r="I772" s="110"/>
      <c r="J772" s="110"/>
      <c r="K772" s="110"/>
    </row>
    <row r="773" spans="8:11" x14ac:dyDescent="0.25">
      <c r="H773" s="110"/>
      <c r="I773" s="110"/>
      <c r="J773" s="110"/>
      <c r="K773" s="110"/>
    </row>
    <row r="774" spans="8:11" x14ac:dyDescent="0.25">
      <c r="H774" s="110"/>
      <c r="I774" s="110"/>
      <c r="J774" s="110"/>
      <c r="K774" s="110"/>
    </row>
    <row r="775" spans="8:11" x14ac:dyDescent="0.25">
      <c r="H775" s="110"/>
      <c r="I775" s="110"/>
      <c r="J775" s="110"/>
      <c r="K775" s="110"/>
    </row>
    <row r="776" spans="8:11" x14ac:dyDescent="0.25">
      <c r="H776" s="110"/>
      <c r="I776" s="110"/>
      <c r="J776" s="110"/>
      <c r="K776" s="110"/>
    </row>
    <row r="777" spans="8:11" x14ac:dyDescent="0.25">
      <c r="H777" s="110"/>
      <c r="I777" s="110"/>
      <c r="J777" s="110"/>
      <c r="K777" s="110"/>
    </row>
    <row r="778" spans="8:11" x14ac:dyDescent="0.25">
      <c r="H778" s="110"/>
      <c r="I778" s="110"/>
      <c r="J778" s="110"/>
      <c r="K778" s="110"/>
    </row>
    <row r="779" spans="8:11" x14ac:dyDescent="0.25">
      <c r="H779" s="110"/>
      <c r="I779" s="110"/>
      <c r="J779" s="110"/>
      <c r="K779" s="110"/>
    </row>
    <row r="780" spans="8:11" x14ac:dyDescent="0.25">
      <c r="H780" s="110"/>
      <c r="I780" s="110"/>
      <c r="J780" s="110"/>
      <c r="K780" s="110"/>
    </row>
    <row r="781" spans="8:11" x14ac:dyDescent="0.25">
      <c r="H781" s="110"/>
      <c r="I781" s="110"/>
      <c r="J781" s="110"/>
      <c r="K781" s="110"/>
    </row>
    <row r="782" spans="8:11" x14ac:dyDescent="0.25">
      <c r="H782" s="110"/>
      <c r="I782" s="110"/>
      <c r="J782" s="110"/>
      <c r="K782" s="110"/>
    </row>
    <row r="783" spans="8:11" x14ac:dyDescent="0.25">
      <c r="H783" s="110"/>
      <c r="I783" s="110"/>
      <c r="J783" s="110"/>
      <c r="K783" s="110"/>
    </row>
    <row r="784" spans="8:11" x14ac:dyDescent="0.25">
      <c r="H784" s="110"/>
      <c r="I784" s="110"/>
      <c r="J784" s="110"/>
      <c r="K784" s="110"/>
    </row>
    <row r="785" spans="8:11" x14ac:dyDescent="0.25">
      <c r="H785" s="110"/>
      <c r="I785" s="110"/>
      <c r="J785" s="110"/>
      <c r="K785" s="110"/>
    </row>
    <row r="786" spans="8:11" x14ac:dyDescent="0.25">
      <c r="H786" s="110"/>
      <c r="I786" s="110"/>
      <c r="J786" s="110"/>
      <c r="K786" s="110"/>
    </row>
    <row r="787" spans="8:11" x14ac:dyDescent="0.25">
      <c r="H787" s="110"/>
      <c r="I787" s="110"/>
      <c r="J787" s="110"/>
      <c r="K787" s="110"/>
    </row>
    <row r="788" spans="8:11" x14ac:dyDescent="0.25">
      <c r="H788" s="110"/>
      <c r="I788" s="110"/>
      <c r="J788" s="110"/>
      <c r="K788" s="110"/>
    </row>
    <row r="789" spans="8:11" x14ac:dyDescent="0.25">
      <c r="H789" s="110"/>
      <c r="I789" s="110"/>
      <c r="J789" s="110"/>
      <c r="K789" s="110"/>
    </row>
    <row r="790" spans="8:11" x14ac:dyDescent="0.25">
      <c r="H790" s="110"/>
      <c r="I790" s="110"/>
      <c r="J790" s="110"/>
      <c r="K790" s="110"/>
    </row>
    <row r="791" spans="8:11" x14ac:dyDescent="0.25">
      <c r="H791" s="110"/>
      <c r="I791" s="110"/>
      <c r="J791" s="110"/>
      <c r="K791" s="110"/>
    </row>
    <row r="792" spans="8:11" x14ac:dyDescent="0.25">
      <c r="H792" s="110"/>
      <c r="I792" s="110"/>
      <c r="J792" s="110"/>
      <c r="K792" s="110"/>
    </row>
    <row r="793" spans="8:11" x14ac:dyDescent="0.25">
      <c r="H793" s="110"/>
      <c r="I793" s="110"/>
      <c r="J793" s="110"/>
      <c r="K793" s="110"/>
    </row>
    <row r="794" spans="8:11" x14ac:dyDescent="0.25">
      <c r="H794" s="110"/>
      <c r="I794" s="110"/>
      <c r="J794" s="110"/>
      <c r="K794" s="110"/>
    </row>
    <row r="795" spans="8:11" x14ac:dyDescent="0.25">
      <c r="H795" s="110"/>
      <c r="I795" s="110"/>
      <c r="J795" s="110"/>
      <c r="K795" s="110"/>
    </row>
    <row r="796" spans="8:11" x14ac:dyDescent="0.25">
      <c r="H796" s="110"/>
      <c r="I796" s="110"/>
      <c r="J796" s="110"/>
      <c r="K796" s="110"/>
    </row>
    <row r="797" spans="8:11" x14ac:dyDescent="0.25">
      <c r="H797" s="110"/>
      <c r="I797" s="110"/>
      <c r="J797" s="110"/>
      <c r="K797" s="110"/>
    </row>
    <row r="798" spans="8:11" x14ac:dyDescent="0.25">
      <c r="H798" s="110"/>
      <c r="I798" s="110"/>
      <c r="J798" s="110"/>
      <c r="K798" s="110"/>
    </row>
    <row r="799" spans="8:11" x14ac:dyDescent="0.25">
      <c r="H799" s="110"/>
      <c r="I799" s="110"/>
      <c r="J799" s="110"/>
      <c r="K799" s="110"/>
    </row>
    <row r="800" spans="8:11" x14ac:dyDescent="0.25">
      <c r="H800" s="110"/>
      <c r="I800" s="110"/>
      <c r="J800" s="110"/>
      <c r="K800" s="110"/>
    </row>
    <row r="801" spans="8:11" x14ac:dyDescent="0.25">
      <c r="H801" s="110"/>
      <c r="I801" s="110"/>
      <c r="J801" s="110"/>
      <c r="K801" s="110"/>
    </row>
    <row r="802" spans="8:11" x14ac:dyDescent="0.25">
      <c r="H802" s="110"/>
      <c r="I802" s="110"/>
      <c r="J802" s="110"/>
      <c r="K802" s="110"/>
    </row>
    <row r="803" spans="8:11" x14ac:dyDescent="0.25">
      <c r="H803" s="110"/>
      <c r="I803" s="110"/>
      <c r="J803" s="110"/>
      <c r="K803" s="110"/>
    </row>
    <row r="804" spans="8:11" x14ac:dyDescent="0.25">
      <c r="H804" s="110"/>
      <c r="I804" s="110"/>
      <c r="J804" s="110"/>
      <c r="K804" s="110"/>
    </row>
    <row r="805" spans="8:11" x14ac:dyDescent="0.25">
      <c r="H805" s="110"/>
      <c r="I805" s="110"/>
      <c r="J805" s="110"/>
      <c r="K805" s="110"/>
    </row>
    <row r="806" spans="8:11" x14ac:dyDescent="0.25">
      <c r="H806" s="110"/>
      <c r="I806" s="110"/>
      <c r="J806" s="110"/>
      <c r="K806" s="110"/>
    </row>
    <row r="807" spans="8:11" x14ac:dyDescent="0.25">
      <c r="H807" s="110"/>
      <c r="I807" s="110"/>
      <c r="J807" s="110"/>
      <c r="K807" s="110"/>
    </row>
    <row r="808" spans="8:11" x14ac:dyDescent="0.25">
      <c r="H808" s="110"/>
      <c r="I808" s="110"/>
      <c r="J808" s="110"/>
      <c r="K808" s="110"/>
    </row>
    <row r="809" spans="8:11" x14ac:dyDescent="0.25">
      <c r="H809" s="110"/>
      <c r="I809" s="110"/>
      <c r="J809" s="110"/>
      <c r="K809" s="110"/>
    </row>
    <row r="810" spans="8:11" x14ac:dyDescent="0.25">
      <c r="H810" s="110"/>
      <c r="I810" s="110"/>
      <c r="J810" s="110"/>
      <c r="K810" s="110"/>
    </row>
    <row r="811" spans="8:11" x14ac:dyDescent="0.25">
      <c r="H811" s="110"/>
      <c r="I811" s="110"/>
      <c r="J811" s="110"/>
      <c r="K811" s="110"/>
    </row>
    <row r="812" spans="8:11" x14ac:dyDescent="0.25">
      <c r="H812" s="110"/>
      <c r="I812" s="110"/>
      <c r="J812" s="110"/>
      <c r="K812" s="110"/>
    </row>
    <row r="813" spans="8:11" x14ac:dyDescent="0.25">
      <c r="H813" s="110"/>
      <c r="I813" s="110"/>
      <c r="J813" s="110"/>
      <c r="K813" s="110"/>
    </row>
    <row r="814" spans="8:11" x14ac:dyDescent="0.25">
      <c r="H814" s="110"/>
      <c r="I814" s="110"/>
      <c r="J814" s="110"/>
      <c r="K814" s="110"/>
    </row>
    <row r="815" spans="8:11" x14ac:dyDescent="0.25">
      <c r="H815" s="110"/>
      <c r="I815" s="110"/>
      <c r="J815" s="110"/>
      <c r="K815" s="110"/>
    </row>
    <row r="816" spans="8:11" x14ac:dyDescent="0.25">
      <c r="H816" s="110"/>
      <c r="I816" s="110"/>
      <c r="J816" s="110"/>
      <c r="K816" s="110"/>
    </row>
    <row r="817" spans="8:11" x14ac:dyDescent="0.25">
      <c r="H817" s="110"/>
      <c r="I817" s="110"/>
      <c r="J817" s="110"/>
      <c r="K817" s="110"/>
    </row>
    <row r="818" spans="8:11" x14ac:dyDescent="0.25">
      <c r="H818" s="110"/>
      <c r="I818" s="110"/>
      <c r="J818" s="110"/>
      <c r="K818" s="110"/>
    </row>
    <row r="819" spans="8:11" x14ac:dyDescent="0.25">
      <c r="H819" s="110"/>
      <c r="I819" s="110"/>
      <c r="J819" s="110"/>
      <c r="K819" s="110"/>
    </row>
    <row r="820" spans="8:11" x14ac:dyDescent="0.25">
      <c r="H820" s="110"/>
      <c r="I820" s="110"/>
      <c r="J820" s="110"/>
      <c r="K820" s="110"/>
    </row>
    <row r="821" spans="8:11" x14ac:dyDescent="0.25">
      <c r="H821" s="110"/>
      <c r="I821" s="110"/>
      <c r="J821" s="110"/>
      <c r="K821" s="110"/>
    </row>
    <row r="822" spans="8:11" x14ac:dyDescent="0.25">
      <c r="H822" s="110"/>
      <c r="I822" s="110"/>
      <c r="J822" s="110"/>
      <c r="K822" s="110"/>
    </row>
    <row r="823" spans="8:11" x14ac:dyDescent="0.25">
      <c r="H823" s="110"/>
      <c r="I823" s="110"/>
      <c r="J823" s="110"/>
      <c r="K823" s="110"/>
    </row>
    <row r="824" spans="8:11" x14ac:dyDescent="0.25">
      <c r="H824" s="110"/>
      <c r="I824" s="110"/>
      <c r="J824" s="110"/>
      <c r="K824" s="110"/>
    </row>
    <row r="825" spans="8:11" x14ac:dyDescent="0.25">
      <c r="H825" s="110"/>
      <c r="I825" s="110"/>
      <c r="J825" s="110"/>
      <c r="K825" s="110"/>
    </row>
    <row r="826" spans="8:11" x14ac:dyDescent="0.25">
      <c r="H826" s="110"/>
      <c r="I826" s="110"/>
      <c r="J826" s="110"/>
      <c r="K826" s="110"/>
    </row>
    <row r="827" spans="8:11" x14ac:dyDescent="0.25">
      <c r="H827" s="110"/>
      <c r="I827" s="110"/>
      <c r="J827" s="110"/>
      <c r="K827" s="110"/>
    </row>
    <row r="828" spans="8:11" x14ac:dyDescent="0.25">
      <c r="H828" s="110"/>
      <c r="I828" s="110"/>
      <c r="J828" s="110"/>
      <c r="K828" s="110"/>
    </row>
    <row r="829" spans="8:11" x14ac:dyDescent="0.25">
      <c r="H829" s="110"/>
      <c r="I829" s="110"/>
      <c r="J829" s="110"/>
      <c r="K829" s="110"/>
    </row>
    <row r="830" spans="8:11" x14ac:dyDescent="0.25">
      <c r="H830" s="110"/>
      <c r="I830" s="110"/>
      <c r="J830" s="110"/>
      <c r="K830" s="110"/>
    </row>
    <row r="831" spans="8:11" x14ac:dyDescent="0.25">
      <c r="H831" s="110"/>
      <c r="I831" s="110"/>
      <c r="J831" s="110"/>
      <c r="K831" s="110"/>
    </row>
    <row r="832" spans="8:11" x14ac:dyDescent="0.25">
      <c r="H832" s="110"/>
      <c r="I832" s="110"/>
      <c r="J832" s="110"/>
      <c r="K832" s="110"/>
    </row>
    <row r="833" spans="8:11" x14ac:dyDescent="0.25">
      <c r="H833" s="110"/>
      <c r="I833" s="110"/>
      <c r="J833" s="110"/>
      <c r="K833" s="110"/>
    </row>
    <row r="834" spans="8:11" x14ac:dyDescent="0.25">
      <c r="H834" s="110"/>
      <c r="I834" s="110"/>
      <c r="J834" s="110"/>
      <c r="K834" s="110"/>
    </row>
    <row r="835" spans="8:11" x14ac:dyDescent="0.25">
      <c r="H835" s="110"/>
      <c r="I835" s="110"/>
      <c r="J835" s="110"/>
      <c r="K835" s="110"/>
    </row>
    <row r="836" spans="8:11" x14ac:dyDescent="0.25">
      <c r="H836" s="110"/>
      <c r="I836" s="110"/>
      <c r="J836" s="110"/>
      <c r="K836" s="110"/>
    </row>
    <row r="837" spans="8:11" x14ac:dyDescent="0.25">
      <c r="H837" s="110"/>
      <c r="I837" s="110"/>
      <c r="J837" s="110"/>
      <c r="K837" s="110"/>
    </row>
    <row r="838" spans="8:11" x14ac:dyDescent="0.25">
      <c r="H838" s="110"/>
      <c r="I838" s="110"/>
      <c r="J838" s="110"/>
      <c r="K838" s="110"/>
    </row>
    <row r="839" spans="8:11" x14ac:dyDescent="0.25">
      <c r="H839" s="110"/>
      <c r="I839" s="110"/>
      <c r="J839" s="110"/>
      <c r="K839" s="110"/>
    </row>
    <row r="840" spans="8:11" x14ac:dyDescent="0.25">
      <c r="H840" s="110"/>
      <c r="I840" s="110"/>
      <c r="J840" s="110"/>
      <c r="K840" s="110"/>
    </row>
    <row r="841" spans="8:11" x14ac:dyDescent="0.25">
      <c r="H841" s="110"/>
      <c r="I841" s="110"/>
      <c r="J841" s="110"/>
      <c r="K841" s="110"/>
    </row>
    <row r="842" spans="8:11" x14ac:dyDescent="0.25">
      <c r="H842" s="110"/>
      <c r="I842" s="110"/>
      <c r="J842" s="110"/>
      <c r="K842" s="110"/>
    </row>
    <row r="843" spans="8:11" x14ac:dyDescent="0.25">
      <c r="H843" s="110"/>
      <c r="I843" s="110"/>
      <c r="J843" s="110"/>
      <c r="K843" s="110"/>
    </row>
    <row r="844" spans="8:11" x14ac:dyDescent="0.25">
      <c r="H844" s="110"/>
      <c r="I844" s="110"/>
      <c r="J844" s="110"/>
      <c r="K844" s="110"/>
    </row>
    <row r="845" spans="8:11" x14ac:dyDescent="0.25">
      <c r="H845" s="110"/>
      <c r="I845" s="110"/>
      <c r="J845" s="110"/>
      <c r="K845" s="110"/>
    </row>
    <row r="846" spans="8:11" x14ac:dyDescent="0.25">
      <c r="H846" s="110"/>
      <c r="I846" s="110"/>
      <c r="J846" s="110"/>
      <c r="K846" s="110"/>
    </row>
    <row r="847" spans="8:11" x14ac:dyDescent="0.25">
      <c r="H847" s="110"/>
      <c r="I847" s="110"/>
      <c r="J847" s="110"/>
      <c r="K847" s="110"/>
    </row>
    <row r="848" spans="8:11" x14ac:dyDescent="0.25">
      <c r="H848" s="110"/>
      <c r="I848" s="110"/>
      <c r="J848" s="110"/>
      <c r="K848" s="110"/>
    </row>
    <row r="849" spans="8:11" x14ac:dyDescent="0.25">
      <c r="H849" s="110"/>
      <c r="I849" s="110"/>
      <c r="J849" s="110"/>
      <c r="K849" s="110"/>
    </row>
    <row r="850" spans="8:11" x14ac:dyDescent="0.25">
      <c r="H850" s="110"/>
      <c r="I850" s="110"/>
      <c r="J850" s="110"/>
      <c r="K850" s="110"/>
    </row>
    <row r="851" spans="8:11" x14ac:dyDescent="0.25">
      <c r="H851" s="110"/>
      <c r="I851" s="110"/>
      <c r="J851" s="110"/>
      <c r="K851" s="110"/>
    </row>
    <row r="852" spans="8:11" x14ac:dyDescent="0.25">
      <c r="H852" s="110"/>
      <c r="I852" s="110"/>
      <c r="J852" s="110"/>
      <c r="K852" s="110"/>
    </row>
    <row r="853" spans="8:11" x14ac:dyDescent="0.25">
      <c r="H853" s="110"/>
      <c r="I853" s="110"/>
      <c r="J853" s="110"/>
      <c r="K853" s="110"/>
    </row>
    <row r="854" spans="8:11" x14ac:dyDescent="0.25">
      <c r="H854" s="110"/>
      <c r="I854" s="110"/>
      <c r="J854" s="110"/>
      <c r="K854" s="110"/>
    </row>
    <row r="855" spans="8:11" x14ac:dyDescent="0.25">
      <c r="H855" s="110"/>
      <c r="I855" s="110"/>
      <c r="J855" s="110"/>
      <c r="K855" s="110"/>
    </row>
    <row r="856" spans="8:11" x14ac:dyDescent="0.25">
      <c r="H856" s="110"/>
      <c r="I856" s="110"/>
      <c r="J856" s="110"/>
      <c r="K856" s="110"/>
    </row>
    <row r="857" spans="8:11" x14ac:dyDescent="0.25">
      <c r="H857" s="110"/>
      <c r="I857" s="110"/>
      <c r="J857" s="110"/>
      <c r="K857" s="110"/>
    </row>
    <row r="858" spans="8:11" x14ac:dyDescent="0.25">
      <c r="H858" s="110"/>
      <c r="I858" s="110"/>
      <c r="J858" s="110"/>
      <c r="K858" s="110"/>
    </row>
    <row r="859" spans="8:11" x14ac:dyDescent="0.25">
      <c r="H859" s="110"/>
      <c r="I859" s="110"/>
      <c r="J859" s="110"/>
      <c r="K859" s="110"/>
    </row>
    <row r="860" spans="8:11" x14ac:dyDescent="0.25">
      <c r="H860" s="110"/>
      <c r="I860" s="110"/>
      <c r="J860" s="110"/>
      <c r="K860" s="110"/>
    </row>
    <row r="861" spans="8:11" x14ac:dyDescent="0.25">
      <c r="H861" s="110"/>
      <c r="I861" s="110"/>
      <c r="J861" s="110"/>
      <c r="K861" s="110"/>
    </row>
    <row r="862" spans="8:11" x14ac:dyDescent="0.25">
      <c r="H862" s="110"/>
      <c r="I862" s="110"/>
      <c r="J862" s="110"/>
      <c r="K862" s="110"/>
    </row>
    <row r="863" spans="8:11" x14ac:dyDescent="0.25">
      <c r="H863" s="110"/>
      <c r="I863" s="110"/>
      <c r="J863" s="110"/>
      <c r="K863" s="110"/>
    </row>
    <row r="864" spans="8:11" x14ac:dyDescent="0.25">
      <c r="H864" s="110"/>
      <c r="I864" s="110"/>
      <c r="J864" s="110"/>
      <c r="K864" s="110"/>
    </row>
    <row r="865" spans="8:11" x14ac:dyDescent="0.25">
      <c r="H865" s="110"/>
      <c r="I865" s="110"/>
      <c r="J865" s="110"/>
      <c r="K865" s="110"/>
    </row>
    <row r="866" spans="8:11" x14ac:dyDescent="0.25">
      <c r="H866" s="110"/>
      <c r="I866" s="110"/>
      <c r="J866" s="110"/>
      <c r="K866" s="110"/>
    </row>
    <row r="867" spans="8:11" x14ac:dyDescent="0.25">
      <c r="H867" s="110"/>
      <c r="I867" s="110"/>
      <c r="J867" s="110"/>
      <c r="K867" s="110"/>
    </row>
    <row r="868" spans="8:11" x14ac:dyDescent="0.25">
      <c r="H868" s="110"/>
      <c r="I868" s="110"/>
      <c r="J868" s="110"/>
      <c r="K868" s="110"/>
    </row>
    <row r="869" spans="8:11" x14ac:dyDescent="0.25">
      <c r="H869" s="110"/>
      <c r="I869" s="110"/>
      <c r="J869" s="110"/>
      <c r="K869" s="110"/>
    </row>
    <row r="870" spans="8:11" x14ac:dyDescent="0.25">
      <c r="H870" s="110"/>
      <c r="I870" s="110"/>
      <c r="J870" s="110"/>
      <c r="K870" s="110"/>
    </row>
    <row r="871" spans="8:11" x14ac:dyDescent="0.25">
      <c r="H871" s="110"/>
      <c r="I871" s="110"/>
      <c r="J871" s="110"/>
      <c r="K871" s="110"/>
    </row>
    <row r="872" spans="8:11" x14ac:dyDescent="0.25">
      <c r="H872" s="110"/>
      <c r="I872" s="110"/>
      <c r="J872" s="110"/>
      <c r="K872" s="110"/>
    </row>
    <row r="873" spans="8:11" x14ac:dyDescent="0.25">
      <c r="H873" s="110"/>
      <c r="I873" s="110"/>
      <c r="J873" s="110"/>
      <c r="K873" s="110"/>
    </row>
    <row r="874" spans="8:11" x14ac:dyDescent="0.25">
      <c r="H874" s="110"/>
      <c r="I874" s="110"/>
      <c r="J874" s="110"/>
      <c r="K874" s="110"/>
    </row>
    <row r="875" spans="8:11" x14ac:dyDescent="0.25">
      <c r="H875" s="110"/>
      <c r="I875" s="110"/>
      <c r="J875" s="110"/>
      <c r="K875" s="110"/>
    </row>
    <row r="876" spans="8:11" x14ac:dyDescent="0.25">
      <c r="H876" s="110"/>
      <c r="I876" s="110"/>
      <c r="J876" s="110"/>
      <c r="K876" s="110"/>
    </row>
    <row r="877" spans="8:11" x14ac:dyDescent="0.25">
      <c r="H877" s="110"/>
      <c r="I877" s="110"/>
      <c r="J877" s="110"/>
      <c r="K877" s="110"/>
    </row>
    <row r="878" spans="8:11" x14ac:dyDescent="0.25">
      <c r="H878" s="110"/>
      <c r="I878" s="110"/>
      <c r="J878" s="110"/>
      <c r="K878" s="110"/>
    </row>
    <row r="879" spans="8:11" x14ac:dyDescent="0.25">
      <c r="H879" s="110"/>
      <c r="I879" s="110"/>
      <c r="J879" s="110"/>
      <c r="K879" s="110"/>
    </row>
    <row r="880" spans="8:11" x14ac:dyDescent="0.25">
      <c r="H880" s="110"/>
      <c r="I880" s="110"/>
      <c r="J880" s="110"/>
      <c r="K880" s="110"/>
    </row>
    <row r="881" spans="8:11" x14ac:dyDescent="0.25">
      <c r="H881" s="110"/>
      <c r="I881" s="110"/>
      <c r="J881" s="110"/>
      <c r="K881" s="110"/>
    </row>
    <row r="882" spans="8:11" x14ac:dyDescent="0.25">
      <c r="H882" s="110"/>
      <c r="I882" s="110"/>
      <c r="J882" s="110"/>
      <c r="K882" s="110"/>
    </row>
    <row r="883" spans="8:11" x14ac:dyDescent="0.25">
      <c r="H883" s="110"/>
      <c r="I883" s="110"/>
      <c r="J883" s="110"/>
      <c r="K883" s="110"/>
    </row>
    <row r="884" spans="8:11" x14ac:dyDescent="0.25">
      <c r="H884" s="110"/>
      <c r="I884" s="110"/>
      <c r="J884" s="110"/>
      <c r="K884" s="110"/>
    </row>
    <row r="885" spans="8:11" x14ac:dyDescent="0.25">
      <c r="H885" s="110"/>
      <c r="I885" s="110"/>
      <c r="J885" s="110"/>
      <c r="K885" s="110"/>
    </row>
    <row r="886" spans="8:11" x14ac:dyDescent="0.25">
      <c r="H886" s="110"/>
      <c r="I886" s="110"/>
      <c r="J886" s="110"/>
      <c r="K886" s="110"/>
    </row>
    <row r="887" spans="8:11" x14ac:dyDescent="0.25">
      <c r="H887" s="110"/>
      <c r="I887" s="110"/>
      <c r="J887" s="110"/>
      <c r="K887" s="110"/>
    </row>
    <row r="888" spans="8:11" x14ac:dyDescent="0.25">
      <c r="H888" s="110"/>
      <c r="I888" s="110"/>
      <c r="J888" s="110"/>
      <c r="K888" s="110"/>
    </row>
    <row r="889" spans="8:11" x14ac:dyDescent="0.25">
      <c r="H889" s="110"/>
      <c r="I889" s="110"/>
      <c r="J889" s="110"/>
      <c r="K889" s="110"/>
    </row>
    <row r="890" spans="8:11" x14ac:dyDescent="0.25">
      <c r="H890" s="110"/>
      <c r="I890" s="110"/>
      <c r="J890" s="110"/>
      <c r="K890" s="110"/>
    </row>
    <row r="891" spans="8:11" x14ac:dyDescent="0.25">
      <c r="H891" s="110"/>
      <c r="I891" s="110"/>
      <c r="J891" s="110"/>
      <c r="K891" s="110"/>
    </row>
    <row r="892" spans="8:11" x14ac:dyDescent="0.25">
      <c r="H892" s="110"/>
      <c r="I892" s="110"/>
      <c r="J892" s="110"/>
      <c r="K892" s="110"/>
    </row>
    <row r="893" spans="8:11" x14ac:dyDescent="0.25">
      <c r="H893" s="110"/>
      <c r="I893" s="110"/>
      <c r="J893" s="110"/>
      <c r="K893" s="110"/>
    </row>
    <row r="894" spans="8:11" x14ac:dyDescent="0.25">
      <c r="H894" s="110"/>
      <c r="I894" s="110"/>
      <c r="J894" s="110"/>
      <c r="K894" s="110"/>
    </row>
    <row r="895" spans="8:11" x14ac:dyDescent="0.25">
      <c r="H895" s="110"/>
      <c r="I895" s="110"/>
      <c r="J895" s="110"/>
      <c r="K895" s="110"/>
    </row>
    <row r="896" spans="8:11" x14ac:dyDescent="0.25">
      <c r="H896" s="110"/>
      <c r="I896" s="110"/>
      <c r="J896" s="110"/>
      <c r="K896" s="110"/>
    </row>
    <row r="897" spans="8:11" x14ac:dyDescent="0.25">
      <c r="H897" s="110"/>
      <c r="I897" s="110"/>
      <c r="J897" s="110"/>
      <c r="K897" s="110"/>
    </row>
    <row r="898" spans="8:11" x14ac:dyDescent="0.25">
      <c r="H898" s="110"/>
      <c r="I898" s="110"/>
      <c r="J898" s="110"/>
      <c r="K898" s="110"/>
    </row>
    <row r="899" spans="8:11" x14ac:dyDescent="0.25">
      <c r="H899" s="110"/>
      <c r="I899" s="110"/>
      <c r="J899" s="110"/>
      <c r="K899" s="110"/>
    </row>
    <row r="900" spans="8:11" x14ac:dyDescent="0.25">
      <c r="H900" s="110"/>
      <c r="I900" s="110"/>
      <c r="J900" s="110"/>
      <c r="K900" s="110"/>
    </row>
    <row r="901" spans="8:11" x14ac:dyDescent="0.25">
      <c r="H901" s="110"/>
      <c r="I901" s="110"/>
      <c r="J901" s="110"/>
      <c r="K901" s="110"/>
    </row>
    <row r="902" spans="8:11" x14ac:dyDescent="0.25">
      <c r="H902" s="110"/>
      <c r="I902" s="110"/>
      <c r="J902" s="110"/>
      <c r="K902" s="110"/>
    </row>
    <row r="903" spans="8:11" x14ac:dyDescent="0.25">
      <c r="H903" s="110"/>
      <c r="I903" s="110"/>
      <c r="J903" s="110"/>
      <c r="K903" s="110"/>
    </row>
    <row r="904" spans="8:11" x14ac:dyDescent="0.25">
      <c r="H904" s="110"/>
      <c r="I904" s="110"/>
      <c r="J904" s="110"/>
      <c r="K904" s="110"/>
    </row>
    <row r="905" spans="8:11" x14ac:dyDescent="0.25">
      <c r="H905" s="110"/>
      <c r="I905" s="110"/>
      <c r="J905" s="110"/>
      <c r="K905" s="110"/>
    </row>
    <row r="906" spans="8:11" x14ac:dyDescent="0.25">
      <c r="H906" s="110"/>
      <c r="I906" s="110"/>
      <c r="J906" s="110"/>
      <c r="K906" s="110"/>
    </row>
    <row r="907" spans="8:11" x14ac:dyDescent="0.25">
      <c r="H907" s="110"/>
      <c r="I907" s="110"/>
      <c r="J907" s="110"/>
      <c r="K907" s="110"/>
    </row>
    <row r="908" spans="8:11" x14ac:dyDescent="0.25">
      <c r="H908" s="110"/>
      <c r="I908" s="110"/>
      <c r="J908" s="110"/>
      <c r="K908" s="110"/>
    </row>
    <row r="909" spans="8:11" x14ac:dyDescent="0.25">
      <c r="H909" s="110"/>
      <c r="I909" s="110"/>
      <c r="J909" s="110"/>
      <c r="K909" s="110"/>
    </row>
    <row r="910" spans="8:11" x14ac:dyDescent="0.25">
      <c r="H910" s="110"/>
      <c r="I910" s="110"/>
      <c r="J910" s="110"/>
      <c r="K910" s="110"/>
    </row>
    <row r="911" spans="8:11" x14ac:dyDescent="0.25">
      <c r="H911" s="110"/>
      <c r="I911" s="110"/>
      <c r="J911" s="110"/>
      <c r="K911" s="110"/>
    </row>
    <row r="912" spans="8:11" x14ac:dyDescent="0.25">
      <c r="H912" s="110"/>
      <c r="I912" s="110"/>
      <c r="J912" s="110"/>
      <c r="K912" s="110"/>
    </row>
    <row r="913" spans="8:11" x14ac:dyDescent="0.25">
      <c r="H913" s="110"/>
      <c r="I913" s="110"/>
      <c r="J913" s="110"/>
      <c r="K913" s="110"/>
    </row>
    <row r="914" spans="8:11" x14ac:dyDescent="0.25">
      <c r="H914" s="110"/>
      <c r="I914" s="110"/>
      <c r="J914" s="110"/>
      <c r="K914" s="110"/>
    </row>
    <row r="915" spans="8:11" x14ac:dyDescent="0.25">
      <c r="H915" s="110"/>
      <c r="I915" s="110"/>
      <c r="J915" s="110"/>
      <c r="K915" s="110"/>
    </row>
    <row r="916" spans="8:11" x14ac:dyDescent="0.25">
      <c r="H916" s="110"/>
      <c r="I916" s="110"/>
      <c r="J916" s="110"/>
      <c r="K916" s="110"/>
    </row>
    <row r="917" spans="8:11" x14ac:dyDescent="0.25">
      <c r="H917" s="110"/>
      <c r="I917" s="110"/>
      <c r="J917" s="110"/>
      <c r="K917" s="110"/>
    </row>
    <row r="918" spans="8:11" x14ac:dyDescent="0.25">
      <c r="H918" s="110"/>
      <c r="I918" s="110"/>
      <c r="J918" s="110"/>
      <c r="K918" s="110"/>
    </row>
    <row r="919" spans="8:11" x14ac:dyDescent="0.25">
      <c r="H919" s="110"/>
      <c r="I919" s="110"/>
      <c r="J919" s="110"/>
      <c r="K919" s="110"/>
    </row>
    <row r="920" spans="8:11" x14ac:dyDescent="0.25">
      <c r="H920" s="110"/>
      <c r="I920" s="110"/>
      <c r="J920" s="110"/>
      <c r="K920" s="110"/>
    </row>
    <row r="921" spans="8:11" x14ac:dyDescent="0.25">
      <c r="H921" s="110"/>
      <c r="I921" s="110"/>
      <c r="J921" s="110"/>
      <c r="K921" s="110"/>
    </row>
    <row r="922" spans="8:11" x14ac:dyDescent="0.25">
      <c r="H922" s="110"/>
      <c r="I922" s="110"/>
      <c r="J922" s="110"/>
      <c r="K922" s="110"/>
    </row>
    <row r="923" spans="8:11" x14ac:dyDescent="0.25">
      <c r="H923" s="110"/>
      <c r="I923" s="110"/>
      <c r="J923" s="110"/>
      <c r="K923" s="110"/>
    </row>
    <row r="924" spans="8:11" x14ac:dyDescent="0.25">
      <c r="H924" s="110"/>
      <c r="I924" s="110"/>
      <c r="J924" s="110"/>
      <c r="K924" s="110"/>
    </row>
    <row r="925" spans="8:11" x14ac:dyDescent="0.25">
      <c r="H925" s="110"/>
      <c r="I925" s="110"/>
      <c r="J925" s="110"/>
      <c r="K925" s="110"/>
    </row>
    <row r="926" spans="8:11" x14ac:dyDescent="0.25">
      <c r="H926" s="110"/>
      <c r="I926" s="110"/>
      <c r="J926" s="110"/>
      <c r="K926" s="110"/>
    </row>
    <row r="927" spans="8:11" x14ac:dyDescent="0.25">
      <c r="H927" s="110"/>
      <c r="I927" s="110"/>
      <c r="J927" s="110"/>
      <c r="K927" s="110"/>
    </row>
    <row r="928" spans="8:11" x14ac:dyDescent="0.25">
      <c r="H928" s="110"/>
      <c r="I928" s="110"/>
      <c r="J928" s="110"/>
      <c r="K928" s="110"/>
    </row>
    <row r="929" spans="8:11" x14ac:dyDescent="0.25">
      <c r="H929" s="110"/>
      <c r="I929" s="110"/>
      <c r="J929" s="110"/>
      <c r="K929" s="110"/>
    </row>
    <row r="930" spans="8:11" x14ac:dyDescent="0.25">
      <c r="H930" s="110"/>
      <c r="I930" s="110"/>
      <c r="J930" s="110"/>
      <c r="K930" s="110"/>
    </row>
    <row r="931" spans="8:11" x14ac:dyDescent="0.25">
      <c r="H931" s="110"/>
      <c r="I931" s="110"/>
      <c r="J931" s="110"/>
      <c r="K931" s="110"/>
    </row>
    <row r="932" spans="8:11" x14ac:dyDescent="0.25">
      <c r="H932" s="110"/>
      <c r="I932" s="110"/>
      <c r="J932" s="110"/>
      <c r="K932" s="110"/>
    </row>
    <row r="933" spans="8:11" x14ac:dyDescent="0.25">
      <c r="H933" s="110"/>
      <c r="I933" s="110"/>
      <c r="J933" s="110"/>
      <c r="K933" s="110"/>
    </row>
    <row r="934" spans="8:11" x14ac:dyDescent="0.25">
      <c r="H934" s="110"/>
      <c r="I934" s="110"/>
      <c r="J934" s="110"/>
      <c r="K934" s="110"/>
    </row>
    <row r="935" spans="8:11" x14ac:dyDescent="0.25">
      <c r="H935" s="110"/>
      <c r="I935" s="110"/>
      <c r="J935" s="110"/>
      <c r="K935" s="110"/>
    </row>
    <row r="936" spans="8:11" x14ac:dyDescent="0.25">
      <c r="H936" s="110"/>
      <c r="I936" s="110"/>
      <c r="J936" s="110"/>
      <c r="K936" s="110"/>
    </row>
    <row r="937" spans="8:11" x14ac:dyDescent="0.25">
      <c r="H937" s="110"/>
      <c r="I937" s="110"/>
      <c r="J937" s="110"/>
      <c r="K937" s="110"/>
    </row>
    <row r="938" spans="8:11" x14ac:dyDescent="0.25">
      <c r="H938" s="110"/>
      <c r="I938" s="110"/>
      <c r="J938" s="110"/>
      <c r="K938" s="110"/>
    </row>
    <row r="939" spans="8:11" x14ac:dyDescent="0.25">
      <c r="H939" s="110"/>
      <c r="I939" s="110"/>
      <c r="J939" s="110"/>
      <c r="K939" s="110"/>
    </row>
    <row r="940" spans="8:11" x14ac:dyDescent="0.25">
      <c r="H940" s="110"/>
      <c r="I940" s="110"/>
      <c r="J940" s="110"/>
      <c r="K940" s="110"/>
    </row>
    <row r="941" spans="8:11" x14ac:dyDescent="0.25">
      <c r="H941" s="110"/>
      <c r="I941" s="110"/>
      <c r="J941" s="110"/>
      <c r="K941" s="110"/>
    </row>
    <row r="942" spans="8:11" x14ac:dyDescent="0.25">
      <c r="H942" s="110"/>
      <c r="I942" s="110"/>
      <c r="J942" s="110"/>
      <c r="K942" s="110"/>
    </row>
    <row r="943" spans="8:11" x14ac:dyDescent="0.25">
      <c r="H943" s="110"/>
      <c r="I943" s="110"/>
      <c r="J943" s="110"/>
      <c r="K943" s="110"/>
    </row>
    <row r="944" spans="8:11" x14ac:dyDescent="0.25">
      <c r="H944" s="110"/>
      <c r="I944" s="110"/>
      <c r="J944" s="110"/>
      <c r="K944" s="110"/>
    </row>
    <row r="945" spans="8:11" x14ac:dyDescent="0.25">
      <c r="H945" s="110"/>
      <c r="I945" s="110"/>
      <c r="J945" s="110"/>
      <c r="K945" s="110"/>
    </row>
    <row r="946" spans="8:11" x14ac:dyDescent="0.25">
      <c r="H946" s="110"/>
      <c r="I946" s="110"/>
      <c r="J946" s="110"/>
      <c r="K946" s="110"/>
    </row>
    <row r="947" spans="8:11" x14ac:dyDescent="0.25">
      <c r="H947" s="110"/>
      <c r="I947" s="110"/>
      <c r="J947" s="110"/>
      <c r="K947" s="110"/>
    </row>
    <row r="948" spans="8:11" x14ac:dyDescent="0.25">
      <c r="H948" s="110"/>
      <c r="I948" s="110"/>
      <c r="J948" s="110"/>
      <c r="K948" s="110"/>
    </row>
    <row r="949" spans="8:11" x14ac:dyDescent="0.25">
      <c r="H949" s="110"/>
      <c r="I949" s="110"/>
      <c r="J949" s="110"/>
      <c r="K949" s="110"/>
    </row>
    <row r="950" spans="8:11" x14ac:dyDescent="0.25">
      <c r="H950" s="110"/>
      <c r="I950" s="110"/>
      <c r="J950" s="110"/>
      <c r="K950" s="110"/>
    </row>
    <row r="951" spans="8:11" x14ac:dyDescent="0.25">
      <c r="H951" s="110"/>
      <c r="I951" s="110"/>
      <c r="J951" s="110"/>
      <c r="K951" s="110"/>
    </row>
    <row r="952" spans="8:11" x14ac:dyDescent="0.25">
      <c r="H952" s="110"/>
      <c r="I952" s="110"/>
      <c r="J952" s="110"/>
      <c r="K952" s="110"/>
    </row>
    <row r="953" spans="8:11" x14ac:dyDescent="0.25">
      <c r="H953" s="110"/>
      <c r="I953" s="110"/>
      <c r="J953" s="110"/>
      <c r="K953" s="110"/>
    </row>
    <row r="954" spans="8:11" x14ac:dyDescent="0.25">
      <c r="H954" s="110"/>
      <c r="I954" s="110"/>
      <c r="J954" s="110"/>
      <c r="K954" s="110"/>
    </row>
    <row r="955" spans="8:11" x14ac:dyDescent="0.25">
      <c r="H955" s="110"/>
      <c r="I955" s="110"/>
      <c r="J955" s="110"/>
      <c r="K955" s="110"/>
    </row>
    <row r="956" spans="8:11" x14ac:dyDescent="0.25">
      <c r="H956" s="110"/>
      <c r="I956" s="110"/>
      <c r="J956" s="110"/>
      <c r="K956" s="110"/>
    </row>
    <row r="957" spans="8:11" x14ac:dyDescent="0.25">
      <c r="H957" s="110"/>
      <c r="I957" s="110"/>
      <c r="J957" s="110"/>
      <c r="K957" s="110"/>
    </row>
    <row r="958" spans="8:11" x14ac:dyDescent="0.25">
      <c r="H958" s="110"/>
      <c r="I958" s="110"/>
      <c r="J958" s="110"/>
      <c r="K958" s="110"/>
    </row>
    <row r="959" spans="8:11" x14ac:dyDescent="0.25">
      <c r="H959" s="110"/>
      <c r="I959" s="110"/>
      <c r="J959" s="110"/>
      <c r="K959" s="110"/>
    </row>
    <row r="960" spans="8:11" x14ac:dyDescent="0.25">
      <c r="H960" s="110"/>
      <c r="I960" s="110"/>
      <c r="J960" s="110"/>
      <c r="K960" s="110"/>
    </row>
    <row r="961" spans="8:11" x14ac:dyDescent="0.25">
      <c r="H961" s="110"/>
      <c r="I961" s="110"/>
      <c r="J961" s="110"/>
      <c r="K961" s="110"/>
    </row>
    <row r="962" spans="8:11" x14ac:dyDescent="0.25">
      <c r="H962" s="110"/>
      <c r="I962" s="110"/>
      <c r="J962" s="110"/>
      <c r="K962" s="110"/>
    </row>
    <row r="963" spans="8:11" x14ac:dyDescent="0.25">
      <c r="H963" s="110"/>
      <c r="I963" s="110"/>
      <c r="J963" s="110"/>
      <c r="K963" s="110"/>
    </row>
    <row r="964" spans="8:11" x14ac:dyDescent="0.25">
      <c r="H964" s="110"/>
      <c r="I964" s="110"/>
      <c r="J964" s="110"/>
      <c r="K964" s="110"/>
    </row>
    <row r="965" spans="8:11" x14ac:dyDescent="0.25">
      <c r="H965" s="110"/>
      <c r="I965" s="110"/>
      <c r="J965" s="110"/>
      <c r="K965" s="110"/>
    </row>
    <row r="966" spans="8:11" x14ac:dyDescent="0.25">
      <c r="H966" s="110"/>
      <c r="I966" s="110"/>
      <c r="J966" s="110"/>
      <c r="K966" s="110"/>
    </row>
    <row r="967" spans="8:11" x14ac:dyDescent="0.25">
      <c r="H967" s="110"/>
      <c r="I967" s="110"/>
      <c r="J967" s="110"/>
      <c r="K967" s="110"/>
    </row>
    <row r="968" spans="8:11" x14ac:dyDescent="0.25">
      <c r="H968" s="110"/>
      <c r="I968" s="110"/>
      <c r="J968" s="110"/>
      <c r="K968" s="110"/>
    </row>
    <row r="969" spans="8:11" x14ac:dyDescent="0.25">
      <c r="H969" s="110"/>
      <c r="I969" s="110"/>
      <c r="J969" s="110"/>
      <c r="K969" s="110"/>
    </row>
    <row r="970" spans="8:11" x14ac:dyDescent="0.25">
      <c r="H970" s="110"/>
      <c r="I970" s="110"/>
      <c r="J970" s="110"/>
      <c r="K970" s="110"/>
    </row>
    <row r="971" spans="8:11" x14ac:dyDescent="0.25">
      <c r="H971" s="110"/>
      <c r="I971" s="110"/>
      <c r="J971" s="110"/>
      <c r="K971" s="110"/>
    </row>
    <row r="972" spans="8:11" x14ac:dyDescent="0.25">
      <c r="H972" s="110"/>
      <c r="I972" s="110"/>
      <c r="J972" s="110"/>
      <c r="K972" s="110"/>
    </row>
    <row r="973" spans="8:11" x14ac:dyDescent="0.25">
      <c r="H973" s="110"/>
      <c r="I973" s="110"/>
      <c r="J973" s="110"/>
      <c r="K973" s="110"/>
    </row>
    <row r="974" spans="8:11" x14ac:dyDescent="0.25">
      <c r="H974" s="110"/>
      <c r="I974" s="110"/>
      <c r="J974" s="110"/>
      <c r="K974" s="110"/>
    </row>
    <row r="975" spans="8:11" x14ac:dyDescent="0.25">
      <c r="H975" s="110"/>
      <c r="I975" s="110"/>
      <c r="J975" s="110"/>
      <c r="K975" s="110"/>
    </row>
    <row r="976" spans="8:11" x14ac:dyDescent="0.25">
      <c r="H976" s="110"/>
      <c r="I976" s="110"/>
      <c r="J976" s="110"/>
      <c r="K976" s="110"/>
    </row>
    <row r="977" spans="8:11" x14ac:dyDescent="0.25">
      <c r="H977" s="110"/>
      <c r="I977" s="110"/>
      <c r="J977" s="110"/>
      <c r="K977" s="110"/>
    </row>
    <row r="978" spans="8:11" x14ac:dyDescent="0.25">
      <c r="H978" s="110"/>
      <c r="I978" s="110"/>
      <c r="J978" s="110"/>
      <c r="K978" s="110"/>
    </row>
    <row r="979" spans="8:11" x14ac:dyDescent="0.25">
      <c r="H979" s="110"/>
      <c r="I979" s="110"/>
      <c r="J979" s="110"/>
      <c r="K979" s="110"/>
    </row>
    <row r="980" spans="8:11" x14ac:dyDescent="0.25">
      <c r="H980" s="110"/>
      <c r="I980" s="110"/>
      <c r="J980" s="110"/>
      <c r="K980" s="110"/>
    </row>
    <row r="981" spans="8:11" x14ac:dyDescent="0.25">
      <c r="H981" s="110"/>
      <c r="I981" s="110"/>
      <c r="J981" s="110"/>
      <c r="K981" s="110"/>
    </row>
    <row r="982" spans="8:11" x14ac:dyDescent="0.25">
      <c r="H982" s="110"/>
      <c r="I982" s="110"/>
      <c r="J982" s="110"/>
      <c r="K982" s="110"/>
    </row>
    <row r="983" spans="8:11" x14ac:dyDescent="0.25">
      <c r="H983" s="110"/>
      <c r="I983" s="110"/>
      <c r="J983" s="110"/>
      <c r="K983" s="110"/>
    </row>
    <row r="984" spans="8:11" x14ac:dyDescent="0.25">
      <c r="H984" s="110"/>
      <c r="I984" s="110"/>
      <c r="J984" s="110"/>
      <c r="K984" s="110"/>
    </row>
    <row r="985" spans="8:11" x14ac:dyDescent="0.25">
      <c r="H985" s="110"/>
      <c r="I985" s="110"/>
      <c r="J985" s="110"/>
      <c r="K985" s="110"/>
    </row>
    <row r="986" spans="8:11" x14ac:dyDescent="0.25">
      <c r="H986" s="110"/>
      <c r="I986" s="110"/>
      <c r="J986" s="110"/>
      <c r="K986" s="110"/>
    </row>
    <row r="987" spans="8:11" x14ac:dyDescent="0.25">
      <c r="H987" s="110"/>
      <c r="I987" s="110"/>
      <c r="J987" s="110"/>
      <c r="K987" s="110"/>
    </row>
    <row r="988" spans="8:11" x14ac:dyDescent="0.25">
      <c r="H988" s="110"/>
      <c r="I988" s="110"/>
      <c r="J988" s="110"/>
      <c r="K988" s="110"/>
    </row>
    <row r="989" spans="8:11" x14ac:dyDescent="0.25">
      <c r="H989" s="110"/>
      <c r="I989" s="110"/>
      <c r="J989" s="110"/>
      <c r="K989" s="110"/>
    </row>
    <row r="990" spans="8:11" x14ac:dyDescent="0.25">
      <c r="H990" s="110"/>
      <c r="I990" s="110"/>
      <c r="J990" s="110"/>
      <c r="K990" s="110"/>
    </row>
    <row r="991" spans="8:11" x14ac:dyDescent="0.25">
      <c r="H991" s="110"/>
      <c r="I991" s="110"/>
      <c r="J991" s="110"/>
      <c r="K991" s="110"/>
    </row>
    <row r="992" spans="8:11" x14ac:dyDescent="0.25">
      <c r="H992" s="110"/>
      <c r="I992" s="110"/>
      <c r="J992" s="110"/>
      <c r="K992" s="110"/>
    </row>
    <row r="993" spans="8:11" x14ac:dyDescent="0.25">
      <c r="H993" s="110"/>
      <c r="I993" s="110"/>
      <c r="J993" s="110"/>
      <c r="K993" s="110"/>
    </row>
    <row r="994" spans="8:11" x14ac:dyDescent="0.25">
      <c r="H994" s="110"/>
      <c r="I994" s="110"/>
      <c r="J994" s="110"/>
      <c r="K994" s="110"/>
    </row>
    <row r="995" spans="8:11" x14ac:dyDescent="0.25">
      <c r="H995" s="110"/>
      <c r="I995" s="110"/>
      <c r="J995" s="110"/>
      <c r="K995" s="110"/>
    </row>
    <row r="996" spans="8:11" x14ac:dyDescent="0.25">
      <c r="H996" s="110"/>
      <c r="I996" s="110"/>
      <c r="J996" s="110"/>
      <c r="K996" s="110"/>
    </row>
    <row r="997" spans="8:11" x14ac:dyDescent="0.25">
      <c r="H997" s="110"/>
      <c r="I997" s="110"/>
      <c r="J997" s="110"/>
      <c r="K997" s="110"/>
    </row>
    <row r="998" spans="8:11" x14ac:dyDescent="0.25">
      <c r="H998" s="110"/>
      <c r="I998" s="110"/>
      <c r="J998" s="110"/>
      <c r="K998" s="110"/>
    </row>
    <row r="999" spans="8:11" x14ac:dyDescent="0.25">
      <c r="H999" s="110"/>
      <c r="I999" s="110"/>
      <c r="J999" s="110"/>
      <c r="K999" s="110"/>
    </row>
    <row r="1000" spans="8:11" x14ac:dyDescent="0.25">
      <c r="H1000" s="110"/>
      <c r="I1000" s="110"/>
      <c r="J1000" s="110"/>
      <c r="K1000" s="110"/>
    </row>
    <row r="1001" spans="8:11" x14ac:dyDescent="0.25">
      <c r="H1001" s="110"/>
      <c r="I1001" s="110"/>
      <c r="J1001" s="110"/>
      <c r="K1001" s="110"/>
    </row>
    <row r="1002" spans="8:11" x14ac:dyDescent="0.25">
      <c r="H1002" s="110"/>
      <c r="I1002" s="110"/>
      <c r="J1002" s="110"/>
      <c r="K1002" s="110"/>
    </row>
    <row r="1003" spans="8:11" x14ac:dyDescent="0.25">
      <c r="H1003" s="110"/>
      <c r="I1003" s="110"/>
      <c r="J1003" s="110"/>
      <c r="K1003" s="110"/>
    </row>
    <row r="1004" spans="8:11" x14ac:dyDescent="0.25">
      <c r="H1004" s="110"/>
      <c r="I1004" s="110"/>
      <c r="J1004" s="110"/>
      <c r="K1004" s="110"/>
    </row>
    <row r="1005" spans="8:11" x14ac:dyDescent="0.25">
      <c r="H1005" s="110"/>
      <c r="I1005" s="110"/>
      <c r="J1005" s="110"/>
      <c r="K1005" s="110"/>
    </row>
    <row r="1006" spans="8:11" x14ac:dyDescent="0.25">
      <c r="H1006" s="110"/>
      <c r="I1006" s="110"/>
      <c r="J1006" s="110"/>
      <c r="K1006" s="110"/>
    </row>
    <row r="1007" spans="8:11" x14ac:dyDescent="0.25">
      <c r="H1007" s="110"/>
      <c r="I1007" s="110"/>
      <c r="J1007" s="110"/>
      <c r="K1007" s="110"/>
    </row>
    <row r="1008" spans="8:11" x14ac:dyDescent="0.25">
      <c r="H1008" s="110"/>
      <c r="I1008" s="110"/>
      <c r="J1008" s="110"/>
      <c r="K1008" s="110"/>
    </row>
    <row r="1009" spans="8:11" x14ac:dyDescent="0.25">
      <c r="H1009" s="110"/>
      <c r="I1009" s="110"/>
      <c r="J1009" s="110"/>
      <c r="K1009" s="110"/>
    </row>
    <row r="1010" spans="8:11" x14ac:dyDescent="0.25">
      <c r="H1010" s="110"/>
      <c r="I1010" s="110"/>
      <c r="J1010" s="110"/>
      <c r="K1010" s="110"/>
    </row>
    <row r="1011" spans="8:11" x14ac:dyDescent="0.25">
      <c r="H1011" s="110"/>
      <c r="I1011" s="110"/>
      <c r="J1011" s="110"/>
      <c r="K1011" s="110"/>
    </row>
    <row r="1012" spans="8:11" x14ac:dyDescent="0.25">
      <c r="H1012" s="110"/>
      <c r="I1012" s="110"/>
      <c r="J1012" s="110"/>
      <c r="K1012" s="110"/>
    </row>
    <row r="1013" spans="8:11" x14ac:dyDescent="0.25">
      <c r="H1013" s="110"/>
      <c r="I1013" s="110"/>
      <c r="J1013" s="110"/>
      <c r="K1013" s="110"/>
    </row>
    <row r="1014" spans="8:11" x14ac:dyDescent="0.25">
      <c r="H1014" s="110"/>
      <c r="I1014" s="110"/>
      <c r="J1014" s="110"/>
      <c r="K1014" s="110"/>
    </row>
    <row r="1015" spans="8:11" x14ac:dyDescent="0.25">
      <c r="H1015" s="110"/>
      <c r="I1015" s="110"/>
      <c r="J1015" s="110"/>
      <c r="K1015" s="110"/>
    </row>
    <row r="1016" spans="8:11" x14ac:dyDescent="0.25">
      <c r="H1016" s="110"/>
      <c r="I1016" s="110"/>
      <c r="J1016" s="110"/>
      <c r="K1016" s="110"/>
    </row>
    <row r="1017" spans="8:11" x14ac:dyDescent="0.25">
      <c r="H1017" s="110"/>
      <c r="I1017" s="110"/>
      <c r="J1017" s="110"/>
      <c r="K1017" s="110"/>
    </row>
    <row r="1018" spans="8:11" x14ac:dyDescent="0.25">
      <c r="H1018" s="110"/>
      <c r="I1018" s="110"/>
      <c r="J1018" s="110"/>
      <c r="K1018" s="110"/>
    </row>
    <row r="1019" spans="8:11" x14ac:dyDescent="0.25">
      <c r="H1019" s="110"/>
      <c r="I1019" s="110"/>
      <c r="J1019" s="110"/>
      <c r="K1019" s="110"/>
    </row>
    <row r="1020" spans="8:11" x14ac:dyDescent="0.25">
      <c r="H1020" s="110"/>
      <c r="I1020" s="110"/>
      <c r="J1020" s="110"/>
      <c r="K1020" s="110"/>
    </row>
    <row r="1021" spans="8:11" x14ac:dyDescent="0.25">
      <c r="H1021" s="110"/>
      <c r="I1021" s="110"/>
      <c r="J1021" s="110"/>
      <c r="K1021" s="110"/>
    </row>
    <row r="1022" spans="8:11" x14ac:dyDescent="0.25">
      <c r="H1022" s="110"/>
      <c r="I1022" s="110"/>
      <c r="J1022" s="110"/>
      <c r="K1022" s="110"/>
    </row>
    <row r="1023" spans="8:11" x14ac:dyDescent="0.25">
      <c r="H1023" s="110"/>
      <c r="I1023" s="110"/>
      <c r="J1023" s="110"/>
      <c r="K1023" s="110"/>
    </row>
    <row r="1024" spans="8:11" x14ac:dyDescent="0.25">
      <c r="H1024" s="110"/>
      <c r="I1024" s="110"/>
      <c r="J1024" s="110"/>
      <c r="K1024" s="110"/>
    </row>
    <row r="1025" spans="8:11" x14ac:dyDescent="0.25">
      <c r="H1025" s="110"/>
      <c r="I1025" s="110"/>
      <c r="J1025" s="110"/>
      <c r="K1025" s="110"/>
    </row>
    <row r="1026" spans="8:11" x14ac:dyDescent="0.25">
      <c r="H1026" s="110"/>
      <c r="I1026" s="110"/>
      <c r="J1026" s="110"/>
      <c r="K1026" s="110"/>
    </row>
    <row r="1027" spans="8:11" x14ac:dyDescent="0.25">
      <c r="H1027" s="110"/>
      <c r="I1027" s="110"/>
      <c r="J1027" s="110"/>
      <c r="K1027" s="110"/>
    </row>
    <row r="1028" spans="8:11" x14ac:dyDescent="0.25">
      <c r="H1028" s="110"/>
      <c r="I1028" s="110"/>
      <c r="J1028" s="110"/>
      <c r="K1028" s="110"/>
    </row>
    <row r="1029" spans="8:11" x14ac:dyDescent="0.25">
      <c r="H1029" s="110"/>
      <c r="I1029" s="110"/>
      <c r="J1029" s="110"/>
      <c r="K1029" s="110"/>
    </row>
    <row r="1030" spans="8:11" x14ac:dyDescent="0.25">
      <c r="H1030" s="110"/>
      <c r="I1030" s="110"/>
      <c r="J1030" s="110"/>
      <c r="K1030" s="110"/>
    </row>
    <row r="1031" spans="8:11" x14ac:dyDescent="0.25">
      <c r="H1031" s="110"/>
      <c r="I1031" s="110"/>
      <c r="J1031" s="110"/>
      <c r="K1031" s="110"/>
    </row>
    <row r="1032" spans="8:11" x14ac:dyDescent="0.25">
      <c r="H1032" s="110"/>
      <c r="I1032" s="110"/>
      <c r="J1032" s="110"/>
      <c r="K1032" s="110"/>
    </row>
    <row r="1033" spans="8:11" x14ac:dyDescent="0.25">
      <c r="H1033" s="110"/>
      <c r="I1033" s="110"/>
      <c r="J1033" s="110"/>
      <c r="K1033" s="110"/>
    </row>
    <row r="1034" spans="8:11" x14ac:dyDescent="0.25">
      <c r="H1034" s="110"/>
      <c r="I1034" s="110"/>
      <c r="J1034" s="110"/>
      <c r="K1034" s="110"/>
    </row>
    <row r="1035" spans="8:11" x14ac:dyDescent="0.25">
      <c r="H1035" s="110"/>
      <c r="I1035" s="110"/>
      <c r="J1035" s="110"/>
      <c r="K1035" s="110"/>
    </row>
    <row r="1036" spans="8:11" x14ac:dyDescent="0.25">
      <c r="H1036" s="110"/>
      <c r="I1036" s="110"/>
      <c r="J1036" s="110"/>
      <c r="K1036" s="110"/>
    </row>
    <row r="1037" spans="8:11" x14ac:dyDescent="0.25">
      <c r="H1037" s="110"/>
      <c r="I1037" s="110"/>
      <c r="J1037" s="110"/>
      <c r="K1037" s="110"/>
    </row>
    <row r="1038" spans="8:11" x14ac:dyDescent="0.25">
      <c r="H1038" s="110"/>
      <c r="I1038" s="110"/>
      <c r="J1038" s="110"/>
      <c r="K1038" s="110"/>
    </row>
    <row r="1039" spans="8:11" x14ac:dyDescent="0.25">
      <c r="H1039" s="110"/>
      <c r="I1039" s="110"/>
      <c r="J1039" s="110"/>
      <c r="K1039" s="110"/>
    </row>
    <row r="1040" spans="8:11" x14ac:dyDescent="0.25">
      <c r="H1040" s="110"/>
      <c r="I1040" s="110"/>
      <c r="J1040" s="110"/>
      <c r="K1040" s="110"/>
    </row>
    <row r="1041" spans="8:11" x14ac:dyDescent="0.25">
      <c r="H1041" s="110"/>
      <c r="I1041" s="110"/>
      <c r="J1041" s="110"/>
      <c r="K1041" s="110"/>
    </row>
    <row r="1042" spans="8:11" x14ac:dyDescent="0.25">
      <c r="H1042" s="110"/>
      <c r="I1042" s="110"/>
      <c r="J1042" s="110"/>
      <c r="K1042" s="110"/>
    </row>
    <row r="1043" spans="8:11" x14ac:dyDescent="0.25">
      <c r="H1043" s="110"/>
      <c r="I1043" s="110"/>
      <c r="J1043" s="110"/>
      <c r="K1043" s="110"/>
    </row>
    <row r="1044" spans="8:11" x14ac:dyDescent="0.25">
      <c r="H1044" s="110"/>
      <c r="I1044" s="110"/>
      <c r="J1044" s="110"/>
      <c r="K1044" s="110"/>
    </row>
    <row r="1045" spans="8:11" x14ac:dyDescent="0.25">
      <c r="H1045" s="110"/>
      <c r="I1045" s="110"/>
      <c r="J1045" s="110"/>
      <c r="K1045" s="110"/>
    </row>
    <row r="1046" spans="8:11" x14ac:dyDescent="0.25">
      <c r="H1046" s="110"/>
      <c r="I1046" s="110"/>
      <c r="J1046" s="110"/>
      <c r="K1046" s="110"/>
    </row>
    <row r="1047" spans="8:11" x14ac:dyDescent="0.25">
      <c r="H1047" s="110"/>
      <c r="I1047" s="110"/>
      <c r="J1047" s="110"/>
      <c r="K1047" s="110"/>
    </row>
    <row r="1048" spans="8:11" x14ac:dyDescent="0.25">
      <c r="H1048" s="110"/>
      <c r="I1048" s="110"/>
      <c r="J1048" s="110"/>
      <c r="K1048" s="110"/>
    </row>
    <row r="1049" spans="8:11" x14ac:dyDescent="0.25">
      <c r="H1049" s="110"/>
      <c r="I1049" s="110"/>
      <c r="J1049" s="110"/>
      <c r="K1049" s="110"/>
    </row>
    <row r="1050" spans="8:11" x14ac:dyDescent="0.25">
      <c r="H1050" s="110"/>
      <c r="I1050" s="110"/>
      <c r="J1050" s="110"/>
      <c r="K1050" s="110"/>
    </row>
    <row r="1051" spans="8:11" x14ac:dyDescent="0.25">
      <c r="H1051" s="110"/>
      <c r="I1051" s="110"/>
      <c r="J1051" s="110"/>
      <c r="K1051" s="110"/>
    </row>
    <row r="1052" spans="8:11" x14ac:dyDescent="0.25">
      <c r="H1052" s="110"/>
      <c r="I1052" s="110"/>
      <c r="J1052" s="110"/>
      <c r="K1052" s="110"/>
    </row>
    <row r="1053" spans="8:11" x14ac:dyDescent="0.25">
      <c r="H1053" s="110"/>
      <c r="I1053" s="110"/>
      <c r="J1053" s="110"/>
      <c r="K1053" s="110"/>
    </row>
    <row r="1054" spans="8:11" x14ac:dyDescent="0.25">
      <c r="H1054" s="110"/>
      <c r="I1054" s="110"/>
      <c r="J1054" s="110"/>
      <c r="K1054" s="110"/>
    </row>
    <row r="1055" spans="8:11" x14ac:dyDescent="0.25">
      <c r="H1055" s="110"/>
      <c r="I1055" s="110"/>
      <c r="J1055" s="110"/>
      <c r="K1055" s="110"/>
    </row>
    <row r="1056" spans="8:11" x14ac:dyDescent="0.25">
      <c r="H1056" s="110"/>
      <c r="I1056" s="110"/>
      <c r="J1056" s="110"/>
      <c r="K1056" s="110"/>
    </row>
    <row r="1057" spans="8:11" x14ac:dyDescent="0.25">
      <c r="H1057" s="110"/>
      <c r="I1057" s="110"/>
      <c r="J1057" s="110"/>
      <c r="K1057" s="110"/>
    </row>
    <row r="1058" spans="8:11" x14ac:dyDescent="0.25">
      <c r="H1058" s="110"/>
      <c r="I1058" s="110"/>
      <c r="J1058" s="110"/>
      <c r="K1058" s="110"/>
    </row>
    <row r="1059" spans="8:11" x14ac:dyDescent="0.25">
      <c r="H1059" s="110"/>
      <c r="I1059" s="110"/>
      <c r="J1059" s="110"/>
      <c r="K1059" s="110"/>
    </row>
    <row r="1060" spans="8:11" x14ac:dyDescent="0.25">
      <c r="H1060" s="110"/>
      <c r="I1060" s="110"/>
      <c r="J1060" s="110"/>
      <c r="K1060" s="110"/>
    </row>
    <row r="1061" spans="8:11" x14ac:dyDescent="0.25">
      <c r="H1061" s="110"/>
      <c r="I1061" s="110"/>
      <c r="J1061" s="110"/>
      <c r="K1061" s="110"/>
    </row>
    <row r="1062" spans="8:11" x14ac:dyDescent="0.25">
      <c r="H1062" s="110"/>
      <c r="I1062" s="110"/>
      <c r="J1062" s="110"/>
      <c r="K1062" s="110"/>
    </row>
    <row r="1063" spans="8:11" x14ac:dyDescent="0.25">
      <c r="H1063" s="110"/>
      <c r="I1063" s="110"/>
      <c r="J1063" s="110"/>
      <c r="K1063" s="110"/>
    </row>
    <row r="1064" spans="8:11" x14ac:dyDescent="0.25">
      <c r="H1064" s="110"/>
      <c r="I1064" s="110"/>
      <c r="J1064" s="110"/>
      <c r="K1064" s="110"/>
    </row>
    <row r="1065" spans="8:11" x14ac:dyDescent="0.25">
      <c r="H1065" s="110"/>
      <c r="I1065" s="110"/>
      <c r="J1065" s="110"/>
      <c r="K1065" s="110"/>
    </row>
    <row r="1066" spans="8:11" x14ac:dyDescent="0.25">
      <c r="H1066" s="110"/>
      <c r="I1066" s="110"/>
      <c r="J1066" s="110"/>
      <c r="K1066" s="110"/>
    </row>
    <row r="1067" spans="8:11" x14ac:dyDescent="0.25">
      <c r="H1067" s="110"/>
      <c r="I1067" s="110"/>
      <c r="J1067" s="110"/>
      <c r="K1067" s="110"/>
    </row>
    <row r="1068" spans="8:11" x14ac:dyDescent="0.25">
      <c r="H1068" s="110"/>
      <c r="I1068" s="110"/>
      <c r="J1068" s="110"/>
      <c r="K1068" s="110"/>
    </row>
    <row r="1069" spans="8:11" x14ac:dyDescent="0.25">
      <c r="H1069" s="110"/>
      <c r="I1069" s="110"/>
      <c r="J1069" s="110"/>
      <c r="K1069" s="110"/>
    </row>
    <row r="1070" spans="8:11" x14ac:dyDescent="0.25">
      <c r="H1070" s="110"/>
      <c r="I1070" s="110"/>
      <c r="J1070" s="110"/>
      <c r="K1070" s="110"/>
    </row>
    <row r="1071" spans="8:11" x14ac:dyDescent="0.25">
      <c r="H1071" s="110"/>
      <c r="I1071" s="110"/>
      <c r="J1071" s="110"/>
      <c r="K1071" s="110"/>
    </row>
    <row r="1072" spans="8:11" x14ac:dyDescent="0.25">
      <c r="H1072" s="110"/>
      <c r="I1072" s="110"/>
      <c r="J1072" s="110"/>
      <c r="K1072" s="110"/>
    </row>
    <row r="1073" spans="8:11" x14ac:dyDescent="0.25">
      <c r="H1073" s="110"/>
      <c r="I1073" s="110"/>
      <c r="J1073" s="110"/>
      <c r="K1073" s="110"/>
    </row>
    <row r="1074" spans="8:11" x14ac:dyDescent="0.25">
      <c r="H1074" s="110"/>
      <c r="I1074" s="110"/>
      <c r="J1074" s="110"/>
      <c r="K1074" s="110"/>
    </row>
    <row r="1075" spans="8:11" x14ac:dyDescent="0.25">
      <c r="H1075" s="110"/>
      <c r="I1075" s="110"/>
      <c r="J1075" s="110"/>
      <c r="K1075" s="110"/>
    </row>
    <row r="1076" spans="8:11" x14ac:dyDescent="0.25">
      <c r="H1076" s="110"/>
      <c r="I1076" s="110"/>
      <c r="J1076" s="110"/>
      <c r="K1076" s="110"/>
    </row>
    <row r="1077" spans="8:11" x14ac:dyDescent="0.25">
      <c r="H1077" s="110"/>
      <c r="I1077" s="110"/>
      <c r="J1077" s="110"/>
      <c r="K1077" s="110"/>
    </row>
    <row r="1078" spans="8:11" x14ac:dyDescent="0.25">
      <c r="H1078" s="110"/>
      <c r="I1078" s="110"/>
      <c r="J1078" s="110"/>
      <c r="K1078" s="110"/>
    </row>
    <row r="1079" spans="8:11" x14ac:dyDescent="0.25">
      <c r="H1079" s="110"/>
      <c r="I1079" s="110"/>
      <c r="J1079" s="110"/>
      <c r="K1079" s="110"/>
    </row>
    <row r="1080" spans="8:11" x14ac:dyDescent="0.25">
      <c r="H1080" s="110"/>
      <c r="I1080" s="110"/>
      <c r="J1080" s="110"/>
      <c r="K1080" s="110"/>
    </row>
    <row r="1081" spans="8:11" x14ac:dyDescent="0.25">
      <c r="H1081" s="110"/>
      <c r="I1081" s="110"/>
      <c r="J1081" s="110"/>
      <c r="K1081" s="110"/>
    </row>
    <row r="1082" spans="8:11" x14ac:dyDescent="0.25">
      <c r="H1082" s="110"/>
      <c r="I1082" s="110"/>
      <c r="J1082" s="110"/>
      <c r="K1082" s="110"/>
    </row>
    <row r="1083" spans="8:11" x14ac:dyDescent="0.25">
      <c r="H1083" s="110"/>
      <c r="I1083" s="110"/>
      <c r="J1083" s="110"/>
      <c r="K1083" s="110"/>
    </row>
    <row r="1084" spans="8:11" x14ac:dyDescent="0.25">
      <c r="H1084" s="110"/>
      <c r="I1084" s="110"/>
      <c r="J1084" s="110"/>
      <c r="K1084" s="110"/>
    </row>
    <row r="1085" spans="8:11" x14ac:dyDescent="0.25">
      <c r="H1085" s="110"/>
      <c r="I1085" s="110"/>
      <c r="J1085" s="110"/>
      <c r="K1085" s="110"/>
    </row>
    <row r="1086" spans="8:11" x14ac:dyDescent="0.25">
      <c r="H1086" s="110"/>
      <c r="I1086" s="110"/>
      <c r="J1086" s="110"/>
      <c r="K1086" s="110"/>
    </row>
    <row r="1087" spans="8:11" x14ac:dyDescent="0.25">
      <c r="H1087" s="110"/>
      <c r="I1087" s="110"/>
      <c r="J1087" s="110"/>
      <c r="K1087" s="110"/>
    </row>
    <row r="1088" spans="8:11" x14ac:dyDescent="0.25">
      <c r="H1088" s="110"/>
      <c r="I1088" s="110"/>
      <c r="J1088" s="110"/>
      <c r="K1088" s="110"/>
    </row>
    <row r="1089" spans="8:11" x14ac:dyDescent="0.25">
      <c r="H1089" s="110"/>
      <c r="I1089" s="110"/>
      <c r="J1089" s="110"/>
      <c r="K1089" s="110"/>
    </row>
    <row r="1090" spans="8:11" x14ac:dyDescent="0.25">
      <c r="H1090" s="110"/>
      <c r="I1090" s="110"/>
      <c r="J1090" s="110"/>
      <c r="K1090" s="110"/>
    </row>
    <row r="1091" spans="8:11" x14ac:dyDescent="0.25">
      <c r="H1091" s="110"/>
      <c r="I1091" s="110"/>
      <c r="J1091" s="110"/>
      <c r="K1091" s="110"/>
    </row>
    <row r="1092" spans="8:11" x14ac:dyDescent="0.25">
      <c r="H1092" s="110"/>
      <c r="I1092" s="110"/>
      <c r="J1092" s="110"/>
      <c r="K1092" s="110"/>
    </row>
    <row r="1093" spans="8:11" x14ac:dyDescent="0.25">
      <c r="H1093" s="110"/>
      <c r="I1093" s="110"/>
      <c r="J1093" s="110"/>
      <c r="K1093" s="110"/>
    </row>
    <row r="1094" spans="8:11" x14ac:dyDescent="0.25">
      <c r="H1094" s="110"/>
      <c r="I1094" s="110"/>
      <c r="J1094" s="110"/>
      <c r="K1094" s="110"/>
    </row>
    <row r="1095" spans="8:11" x14ac:dyDescent="0.25">
      <c r="H1095" s="110"/>
      <c r="I1095" s="110"/>
      <c r="J1095" s="110"/>
      <c r="K1095" s="110"/>
    </row>
    <row r="1096" spans="8:11" x14ac:dyDescent="0.25">
      <c r="H1096" s="110"/>
      <c r="I1096" s="110"/>
      <c r="J1096" s="110"/>
      <c r="K1096" s="110"/>
    </row>
    <row r="1097" spans="8:11" x14ac:dyDescent="0.25">
      <c r="H1097" s="110"/>
      <c r="I1097" s="110"/>
      <c r="J1097" s="110"/>
      <c r="K1097" s="110"/>
    </row>
    <row r="1098" spans="8:11" x14ac:dyDescent="0.25">
      <c r="H1098" s="110"/>
      <c r="I1098" s="110"/>
      <c r="J1098" s="110"/>
      <c r="K1098" s="110"/>
    </row>
    <row r="1099" spans="8:11" x14ac:dyDescent="0.25">
      <c r="H1099" s="110"/>
      <c r="I1099" s="110"/>
      <c r="J1099" s="110"/>
      <c r="K1099" s="110"/>
    </row>
    <row r="1100" spans="8:11" x14ac:dyDescent="0.25">
      <c r="H1100" s="110"/>
      <c r="I1100" s="110"/>
      <c r="J1100" s="110"/>
      <c r="K1100" s="110"/>
    </row>
    <row r="1101" spans="8:11" x14ac:dyDescent="0.25">
      <c r="H1101" s="110"/>
      <c r="I1101" s="110"/>
      <c r="J1101" s="110"/>
      <c r="K1101" s="110"/>
    </row>
    <row r="1102" spans="8:11" x14ac:dyDescent="0.25">
      <c r="H1102" s="110"/>
      <c r="I1102" s="110"/>
      <c r="J1102" s="110"/>
      <c r="K1102" s="110"/>
    </row>
    <row r="1103" spans="8:11" x14ac:dyDescent="0.25">
      <c r="H1103" s="110"/>
      <c r="I1103" s="110"/>
      <c r="J1103" s="110"/>
      <c r="K1103" s="110"/>
    </row>
    <row r="1104" spans="8:11" x14ac:dyDescent="0.25">
      <c r="H1104" s="110"/>
      <c r="I1104" s="110"/>
      <c r="J1104" s="110"/>
      <c r="K1104" s="110"/>
    </row>
    <row r="1105" spans="8:11" x14ac:dyDescent="0.25">
      <c r="H1105" s="110"/>
      <c r="I1105" s="110"/>
      <c r="J1105" s="110"/>
      <c r="K1105" s="110"/>
    </row>
    <row r="1106" spans="8:11" x14ac:dyDescent="0.25">
      <c r="H1106" s="110"/>
      <c r="I1106" s="110"/>
      <c r="J1106" s="110"/>
      <c r="K1106" s="110"/>
    </row>
    <row r="1107" spans="8:11" x14ac:dyDescent="0.25">
      <c r="H1107" s="110"/>
      <c r="I1107" s="110"/>
      <c r="J1107" s="110"/>
      <c r="K1107" s="110"/>
    </row>
    <row r="1108" spans="8:11" x14ac:dyDescent="0.25">
      <c r="H1108" s="110"/>
      <c r="I1108" s="110"/>
      <c r="J1108" s="110"/>
      <c r="K1108" s="110"/>
    </row>
    <row r="1109" spans="8:11" x14ac:dyDescent="0.25">
      <c r="H1109" s="110"/>
      <c r="I1109" s="110"/>
      <c r="J1109" s="110"/>
      <c r="K1109" s="110"/>
    </row>
    <row r="1110" spans="8:11" x14ac:dyDescent="0.25">
      <c r="H1110" s="110"/>
      <c r="I1110" s="110"/>
      <c r="J1110" s="110"/>
      <c r="K1110" s="110"/>
    </row>
    <row r="1111" spans="8:11" x14ac:dyDescent="0.25">
      <c r="H1111" s="110"/>
      <c r="I1111" s="110"/>
      <c r="J1111" s="110"/>
      <c r="K1111" s="110"/>
    </row>
    <row r="1112" spans="8:11" x14ac:dyDescent="0.25">
      <c r="H1112" s="110"/>
      <c r="I1112" s="110"/>
      <c r="J1112" s="110"/>
      <c r="K1112" s="110"/>
    </row>
    <row r="1113" spans="8:11" x14ac:dyDescent="0.25">
      <c r="H1113" s="110"/>
      <c r="I1113" s="110"/>
      <c r="J1113" s="110"/>
      <c r="K1113" s="110"/>
    </row>
    <row r="1114" spans="8:11" x14ac:dyDescent="0.25">
      <c r="H1114" s="110"/>
      <c r="I1114" s="110"/>
      <c r="J1114" s="110"/>
      <c r="K1114" s="110"/>
    </row>
    <row r="1115" spans="8:11" x14ac:dyDescent="0.25">
      <c r="H1115" s="110"/>
      <c r="I1115" s="110"/>
      <c r="J1115" s="110"/>
      <c r="K1115" s="110"/>
    </row>
    <row r="1116" spans="8:11" x14ac:dyDescent="0.25">
      <c r="H1116" s="110"/>
      <c r="I1116" s="110"/>
      <c r="J1116" s="110"/>
      <c r="K1116" s="110"/>
    </row>
    <row r="1117" spans="8:11" x14ac:dyDescent="0.25">
      <c r="H1117" s="110"/>
      <c r="I1117" s="110"/>
      <c r="J1117" s="110"/>
      <c r="K1117" s="110"/>
    </row>
    <row r="1118" spans="8:11" x14ac:dyDescent="0.25">
      <c r="H1118" s="110"/>
      <c r="I1118" s="110"/>
      <c r="J1118" s="110"/>
      <c r="K1118" s="110"/>
    </row>
    <row r="1119" spans="8:11" x14ac:dyDescent="0.25">
      <c r="H1119" s="110"/>
      <c r="I1119" s="110"/>
      <c r="J1119" s="110"/>
      <c r="K1119" s="110"/>
    </row>
    <row r="1120" spans="8:11" x14ac:dyDescent="0.25">
      <c r="H1120" s="110"/>
      <c r="I1120" s="110"/>
      <c r="J1120" s="110"/>
      <c r="K1120" s="110"/>
    </row>
    <row r="1121" spans="8:11" x14ac:dyDescent="0.25">
      <c r="H1121" s="110"/>
      <c r="I1121" s="110"/>
      <c r="J1121" s="110"/>
      <c r="K1121" s="110"/>
    </row>
    <row r="1122" spans="8:11" x14ac:dyDescent="0.25">
      <c r="H1122" s="110"/>
      <c r="I1122" s="110"/>
      <c r="J1122" s="110"/>
      <c r="K1122" s="110"/>
    </row>
    <row r="1123" spans="8:11" x14ac:dyDescent="0.25">
      <c r="H1123" s="110"/>
      <c r="I1123" s="110"/>
      <c r="J1123" s="110"/>
      <c r="K1123" s="110"/>
    </row>
    <row r="1124" spans="8:11" x14ac:dyDescent="0.25">
      <c r="H1124" s="110"/>
      <c r="I1124" s="110"/>
      <c r="J1124" s="110"/>
      <c r="K1124" s="110"/>
    </row>
    <row r="1125" spans="8:11" x14ac:dyDescent="0.25">
      <c r="H1125" s="110"/>
      <c r="I1125" s="110"/>
      <c r="J1125" s="110"/>
      <c r="K1125" s="110"/>
    </row>
    <row r="1126" spans="8:11" x14ac:dyDescent="0.25">
      <c r="H1126" s="110"/>
      <c r="I1126" s="110"/>
      <c r="J1126" s="110"/>
      <c r="K1126" s="110"/>
    </row>
    <row r="1127" spans="8:11" x14ac:dyDescent="0.25">
      <c r="H1127" s="110"/>
      <c r="I1127" s="110"/>
      <c r="J1127" s="110"/>
      <c r="K1127" s="110"/>
    </row>
    <row r="1128" spans="8:11" x14ac:dyDescent="0.25">
      <c r="H1128" s="110"/>
      <c r="I1128" s="110"/>
      <c r="J1128" s="110"/>
      <c r="K1128" s="110"/>
    </row>
    <row r="1129" spans="8:11" x14ac:dyDescent="0.25">
      <c r="H1129" s="110"/>
      <c r="I1129" s="110"/>
      <c r="J1129" s="110"/>
      <c r="K1129" s="110"/>
    </row>
    <row r="1130" spans="8:11" x14ac:dyDescent="0.25">
      <c r="H1130" s="110"/>
      <c r="I1130" s="110"/>
      <c r="J1130" s="110"/>
      <c r="K1130" s="110"/>
    </row>
    <row r="1131" spans="8:11" x14ac:dyDescent="0.25">
      <c r="H1131" s="110"/>
      <c r="I1131" s="110"/>
      <c r="J1131" s="110"/>
      <c r="K1131" s="110"/>
    </row>
    <row r="1132" spans="8:11" x14ac:dyDescent="0.25">
      <c r="H1132" s="110"/>
      <c r="I1132" s="110"/>
      <c r="J1132" s="110"/>
      <c r="K1132" s="110"/>
    </row>
    <row r="1133" spans="8:11" x14ac:dyDescent="0.25">
      <c r="H1133" s="110"/>
      <c r="I1133" s="110"/>
      <c r="J1133" s="110"/>
      <c r="K1133" s="110"/>
    </row>
    <row r="1134" spans="8:11" x14ac:dyDescent="0.25">
      <c r="H1134" s="110"/>
      <c r="I1134" s="110"/>
      <c r="J1134" s="110"/>
      <c r="K1134" s="110"/>
    </row>
    <row r="1135" spans="8:11" x14ac:dyDescent="0.25">
      <c r="H1135" s="110"/>
      <c r="I1135" s="110"/>
      <c r="J1135" s="110"/>
      <c r="K1135" s="110"/>
    </row>
    <row r="1136" spans="8:11" x14ac:dyDescent="0.25">
      <c r="H1136" s="110"/>
      <c r="I1136" s="110"/>
      <c r="J1136" s="110"/>
      <c r="K1136" s="110"/>
    </row>
    <row r="1137" spans="8:11" x14ac:dyDescent="0.25">
      <c r="H1137" s="110"/>
      <c r="I1137" s="110"/>
      <c r="J1137" s="110"/>
      <c r="K1137" s="110"/>
    </row>
    <row r="1138" spans="8:11" x14ac:dyDescent="0.25">
      <c r="H1138" s="110"/>
      <c r="I1138" s="110"/>
      <c r="J1138" s="110"/>
      <c r="K1138" s="110"/>
    </row>
    <row r="1139" spans="8:11" x14ac:dyDescent="0.25">
      <c r="H1139" s="110"/>
      <c r="I1139" s="110"/>
      <c r="J1139" s="110"/>
      <c r="K1139" s="110"/>
    </row>
    <row r="1140" spans="8:11" x14ac:dyDescent="0.25">
      <c r="H1140" s="110"/>
      <c r="I1140" s="110"/>
      <c r="J1140" s="110"/>
      <c r="K1140" s="110"/>
    </row>
    <row r="1141" spans="8:11" x14ac:dyDescent="0.25">
      <c r="H1141" s="110"/>
      <c r="I1141" s="110"/>
      <c r="J1141" s="110"/>
      <c r="K1141" s="110"/>
    </row>
    <row r="1142" spans="8:11" x14ac:dyDescent="0.25">
      <c r="H1142" s="110"/>
      <c r="I1142" s="110"/>
      <c r="J1142" s="110"/>
      <c r="K1142" s="110"/>
    </row>
    <row r="1143" spans="8:11" x14ac:dyDescent="0.25">
      <c r="H1143" s="110"/>
      <c r="I1143" s="110"/>
      <c r="J1143" s="110"/>
      <c r="K1143" s="110"/>
    </row>
    <row r="1144" spans="8:11" x14ac:dyDescent="0.25">
      <c r="H1144" s="110"/>
      <c r="I1144" s="110"/>
      <c r="J1144" s="110"/>
      <c r="K1144" s="110"/>
    </row>
    <row r="1145" spans="8:11" x14ac:dyDescent="0.25">
      <c r="H1145" s="110"/>
      <c r="I1145" s="110"/>
      <c r="J1145" s="110"/>
      <c r="K1145" s="110"/>
    </row>
    <row r="1146" spans="8:11" x14ac:dyDescent="0.25">
      <c r="H1146" s="110"/>
      <c r="I1146" s="110"/>
      <c r="J1146" s="110"/>
      <c r="K1146" s="110"/>
    </row>
    <row r="1147" spans="8:11" x14ac:dyDescent="0.25">
      <c r="H1147" s="110"/>
      <c r="I1147" s="110"/>
      <c r="J1147" s="110"/>
      <c r="K1147" s="110"/>
    </row>
    <row r="1148" spans="8:11" x14ac:dyDescent="0.25">
      <c r="H1148" s="110"/>
      <c r="I1148" s="110"/>
      <c r="J1148" s="110"/>
      <c r="K1148" s="110"/>
    </row>
    <row r="1149" spans="8:11" x14ac:dyDescent="0.25">
      <c r="H1149" s="110"/>
      <c r="I1149" s="110"/>
      <c r="J1149" s="110"/>
      <c r="K1149" s="110"/>
    </row>
    <row r="1150" spans="8:11" x14ac:dyDescent="0.25">
      <c r="H1150" s="110"/>
      <c r="I1150" s="110"/>
      <c r="J1150" s="110"/>
      <c r="K1150" s="110"/>
    </row>
    <row r="1151" spans="8:11" x14ac:dyDescent="0.25">
      <c r="H1151" s="110"/>
      <c r="I1151" s="110"/>
      <c r="J1151" s="110"/>
      <c r="K1151" s="110"/>
    </row>
    <row r="1152" spans="8:11" x14ac:dyDescent="0.25">
      <c r="H1152" s="110"/>
      <c r="I1152" s="110"/>
      <c r="J1152" s="110"/>
      <c r="K1152" s="110"/>
    </row>
    <row r="1153" spans="8:11" x14ac:dyDescent="0.25">
      <c r="H1153" s="110"/>
      <c r="I1153" s="110"/>
      <c r="J1153" s="110"/>
      <c r="K1153" s="110"/>
    </row>
    <row r="1154" spans="8:11" x14ac:dyDescent="0.25">
      <c r="H1154" s="110"/>
      <c r="I1154" s="110"/>
      <c r="J1154" s="110"/>
      <c r="K1154" s="110"/>
    </row>
    <row r="1155" spans="8:11" x14ac:dyDescent="0.25">
      <c r="H1155" s="110"/>
      <c r="I1155" s="110"/>
      <c r="J1155" s="110"/>
      <c r="K1155" s="110"/>
    </row>
    <row r="1156" spans="8:11" x14ac:dyDescent="0.25">
      <c r="H1156" s="110"/>
      <c r="I1156" s="110"/>
      <c r="J1156" s="110"/>
      <c r="K1156" s="110"/>
    </row>
    <row r="1157" spans="8:11" x14ac:dyDescent="0.25">
      <c r="H1157" s="110"/>
      <c r="I1157" s="110"/>
      <c r="J1157" s="110"/>
      <c r="K1157" s="110"/>
    </row>
    <row r="1158" spans="8:11" x14ac:dyDescent="0.25">
      <c r="H1158" s="110"/>
      <c r="I1158" s="110"/>
      <c r="J1158" s="110"/>
      <c r="K1158" s="110"/>
    </row>
    <row r="1159" spans="8:11" x14ac:dyDescent="0.25">
      <c r="H1159" s="110"/>
      <c r="I1159" s="110"/>
      <c r="J1159" s="110"/>
      <c r="K1159" s="110"/>
    </row>
    <row r="1160" spans="8:11" x14ac:dyDescent="0.25">
      <c r="H1160" s="110"/>
      <c r="I1160" s="110"/>
      <c r="J1160" s="110"/>
      <c r="K1160" s="110"/>
    </row>
    <row r="1161" spans="8:11" x14ac:dyDescent="0.25">
      <c r="H1161" s="110"/>
      <c r="I1161" s="110"/>
      <c r="J1161" s="110"/>
      <c r="K1161" s="110"/>
    </row>
    <row r="1162" spans="8:11" x14ac:dyDescent="0.25">
      <c r="H1162" s="110"/>
      <c r="I1162" s="110"/>
      <c r="J1162" s="110"/>
      <c r="K1162" s="110"/>
    </row>
    <row r="1163" spans="8:11" x14ac:dyDescent="0.25">
      <c r="H1163" s="110"/>
      <c r="I1163" s="110"/>
      <c r="J1163" s="110"/>
      <c r="K1163" s="110"/>
    </row>
    <row r="1164" spans="8:11" x14ac:dyDescent="0.25">
      <c r="H1164" s="110"/>
      <c r="I1164" s="110"/>
      <c r="J1164" s="110"/>
      <c r="K1164" s="110"/>
    </row>
    <row r="1165" spans="8:11" x14ac:dyDescent="0.25">
      <c r="H1165" s="110"/>
      <c r="I1165" s="110"/>
      <c r="J1165" s="110"/>
      <c r="K1165" s="110"/>
    </row>
    <row r="1166" spans="8:11" x14ac:dyDescent="0.25">
      <c r="H1166" s="110"/>
      <c r="I1166" s="110"/>
      <c r="J1166" s="110"/>
      <c r="K1166" s="110"/>
    </row>
    <row r="1167" spans="8:11" x14ac:dyDescent="0.25">
      <c r="H1167" s="110"/>
      <c r="I1167" s="110"/>
      <c r="J1167" s="110"/>
      <c r="K1167" s="110"/>
    </row>
    <row r="1168" spans="8:11" x14ac:dyDescent="0.25">
      <c r="H1168" s="110"/>
      <c r="I1168" s="110"/>
      <c r="J1168" s="110"/>
      <c r="K1168" s="110"/>
    </row>
    <row r="1169" spans="8:11" x14ac:dyDescent="0.25">
      <c r="H1169" s="110"/>
      <c r="I1169" s="110"/>
      <c r="J1169" s="110"/>
      <c r="K1169" s="110"/>
    </row>
    <row r="1170" spans="8:11" x14ac:dyDescent="0.25">
      <c r="H1170" s="110"/>
      <c r="I1170" s="110"/>
      <c r="J1170" s="110"/>
      <c r="K1170" s="110"/>
    </row>
    <row r="1171" spans="8:11" x14ac:dyDescent="0.25">
      <c r="H1171" s="110"/>
      <c r="I1171" s="110"/>
      <c r="J1171" s="110"/>
      <c r="K1171" s="110"/>
    </row>
    <row r="1172" spans="8:11" x14ac:dyDescent="0.25">
      <c r="H1172" s="110"/>
      <c r="I1172" s="110"/>
      <c r="J1172" s="110"/>
      <c r="K1172" s="110"/>
    </row>
    <row r="1173" spans="8:11" x14ac:dyDescent="0.25">
      <c r="H1173" s="110"/>
      <c r="I1173" s="110"/>
      <c r="J1173" s="110"/>
      <c r="K1173" s="110"/>
    </row>
    <row r="1174" spans="8:11" x14ac:dyDescent="0.25">
      <c r="H1174" s="110"/>
      <c r="I1174" s="110"/>
      <c r="J1174" s="110"/>
      <c r="K1174" s="110"/>
    </row>
    <row r="1175" spans="8:11" x14ac:dyDescent="0.25">
      <c r="H1175" s="110"/>
      <c r="I1175" s="110"/>
      <c r="J1175" s="110"/>
      <c r="K1175" s="110"/>
    </row>
    <row r="1176" spans="8:11" x14ac:dyDescent="0.25">
      <c r="H1176" s="110"/>
      <c r="I1176" s="110"/>
      <c r="J1176" s="110"/>
      <c r="K1176" s="110"/>
    </row>
    <row r="1177" spans="8:11" x14ac:dyDescent="0.25">
      <c r="H1177" s="110"/>
      <c r="I1177" s="110"/>
      <c r="J1177" s="110"/>
      <c r="K1177" s="110"/>
    </row>
    <row r="1178" spans="8:11" x14ac:dyDescent="0.25">
      <c r="H1178" s="110"/>
      <c r="I1178" s="110"/>
      <c r="J1178" s="110"/>
      <c r="K1178" s="110"/>
    </row>
    <row r="1179" spans="8:11" x14ac:dyDescent="0.25">
      <c r="H1179" s="110"/>
      <c r="I1179" s="110"/>
      <c r="J1179" s="110"/>
      <c r="K1179" s="110"/>
    </row>
    <row r="1180" spans="8:11" x14ac:dyDescent="0.25">
      <c r="H1180" s="110"/>
      <c r="I1180" s="110"/>
      <c r="J1180" s="110"/>
      <c r="K1180" s="110"/>
    </row>
    <row r="1181" spans="8:11" x14ac:dyDescent="0.25">
      <c r="H1181" s="110"/>
      <c r="I1181" s="110"/>
      <c r="J1181" s="110"/>
      <c r="K1181" s="110"/>
    </row>
    <row r="1182" spans="8:11" x14ac:dyDescent="0.25">
      <c r="H1182" s="110"/>
      <c r="I1182" s="110"/>
      <c r="J1182" s="110"/>
      <c r="K1182" s="110"/>
    </row>
    <row r="1183" spans="8:11" x14ac:dyDescent="0.25">
      <c r="H1183" s="110"/>
      <c r="I1183" s="110"/>
      <c r="J1183" s="110"/>
      <c r="K1183" s="110"/>
    </row>
    <row r="1184" spans="8:11" x14ac:dyDescent="0.25">
      <c r="H1184" s="110"/>
      <c r="I1184" s="110"/>
      <c r="J1184" s="110"/>
      <c r="K1184" s="110"/>
    </row>
    <row r="1185" spans="8:11" x14ac:dyDescent="0.25">
      <c r="H1185" s="110"/>
      <c r="I1185" s="110"/>
      <c r="J1185" s="110"/>
      <c r="K1185" s="110"/>
    </row>
    <row r="1186" spans="8:11" x14ac:dyDescent="0.25">
      <c r="H1186" s="110"/>
      <c r="I1186" s="110"/>
      <c r="J1186" s="110"/>
      <c r="K1186" s="110"/>
    </row>
    <row r="1187" spans="8:11" x14ac:dyDescent="0.25">
      <c r="H1187" s="110"/>
      <c r="I1187" s="110"/>
      <c r="J1187" s="110"/>
      <c r="K1187" s="110"/>
    </row>
    <row r="1188" spans="8:11" x14ac:dyDescent="0.25">
      <c r="H1188" s="110"/>
      <c r="I1188" s="110"/>
      <c r="J1188" s="110"/>
      <c r="K1188" s="110"/>
    </row>
    <row r="1189" spans="8:11" x14ac:dyDescent="0.25">
      <c r="H1189" s="110"/>
      <c r="I1189" s="110"/>
      <c r="J1189" s="110"/>
      <c r="K1189" s="110"/>
    </row>
    <row r="1190" spans="8:11" x14ac:dyDescent="0.25">
      <c r="H1190" s="110"/>
      <c r="I1190" s="110"/>
      <c r="J1190" s="110"/>
      <c r="K1190" s="110"/>
    </row>
    <row r="1191" spans="8:11" x14ac:dyDescent="0.25">
      <c r="H1191" s="110"/>
      <c r="I1191" s="110"/>
      <c r="J1191" s="110"/>
      <c r="K1191" s="110"/>
    </row>
    <row r="1192" spans="8:11" x14ac:dyDescent="0.25">
      <c r="H1192" s="110"/>
      <c r="I1192" s="110"/>
      <c r="J1192" s="110"/>
      <c r="K1192" s="110"/>
    </row>
    <row r="1193" spans="8:11" x14ac:dyDescent="0.25">
      <c r="H1193" s="110"/>
      <c r="I1193" s="110"/>
      <c r="J1193" s="110"/>
      <c r="K1193" s="110"/>
    </row>
    <row r="1194" spans="8:11" x14ac:dyDescent="0.25">
      <c r="H1194" s="110"/>
      <c r="I1194" s="110"/>
      <c r="J1194" s="110"/>
      <c r="K1194" s="110"/>
    </row>
    <row r="1195" spans="8:11" x14ac:dyDescent="0.25">
      <c r="H1195" s="110"/>
      <c r="I1195" s="110"/>
      <c r="J1195" s="110"/>
      <c r="K1195" s="110"/>
    </row>
    <row r="1196" spans="8:11" x14ac:dyDescent="0.25">
      <c r="H1196" s="110"/>
      <c r="I1196" s="110"/>
      <c r="J1196" s="110"/>
      <c r="K1196" s="110"/>
    </row>
    <row r="1197" spans="8:11" x14ac:dyDescent="0.25">
      <c r="H1197" s="110"/>
      <c r="I1197" s="110"/>
      <c r="J1197" s="110"/>
      <c r="K1197" s="110"/>
    </row>
    <row r="1198" spans="8:11" x14ac:dyDescent="0.25">
      <c r="H1198" s="110"/>
      <c r="I1198" s="110"/>
      <c r="J1198" s="110"/>
      <c r="K1198" s="110"/>
    </row>
    <row r="1199" spans="8:11" x14ac:dyDescent="0.25">
      <c r="H1199" s="110"/>
      <c r="I1199" s="110"/>
      <c r="J1199" s="110"/>
      <c r="K1199" s="110"/>
    </row>
    <row r="1200" spans="8:11" x14ac:dyDescent="0.25">
      <c r="H1200" s="110"/>
      <c r="I1200" s="110"/>
      <c r="J1200" s="110"/>
      <c r="K1200" s="110"/>
    </row>
    <row r="1201" spans="8:11" x14ac:dyDescent="0.25">
      <c r="H1201" s="110"/>
      <c r="I1201" s="110"/>
      <c r="J1201" s="110"/>
      <c r="K1201" s="110"/>
    </row>
    <row r="1202" spans="8:11" x14ac:dyDescent="0.25">
      <c r="H1202" s="110"/>
      <c r="I1202" s="110"/>
      <c r="J1202" s="110"/>
      <c r="K1202" s="110"/>
    </row>
    <row r="1203" spans="8:11" x14ac:dyDescent="0.25">
      <c r="H1203" s="110"/>
      <c r="I1203" s="110"/>
      <c r="J1203" s="110"/>
      <c r="K1203" s="110"/>
    </row>
    <row r="1204" spans="8:11" x14ac:dyDescent="0.25">
      <c r="H1204" s="110"/>
      <c r="I1204" s="110"/>
      <c r="J1204" s="110"/>
      <c r="K1204" s="110"/>
    </row>
    <row r="1205" spans="8:11" x14ac:dyDescent="0.25">
      <c r="H1205" s="110"/>
      <c r="I1205" s="110"/>
      <c r="J1205" s="110"/>
      <c r="K1205" s="110"/>
    </row>
    <row r="1206" spans="8:11" x14ac:dyDescent="0.25">
      <c r="H1206" s="110"/>
      <c r="I1206" s="110"/>
      <c r="J1206" s="110"/>
      <c r="K1206" s="110"/>
    </row>
    <row r="1207" spans="8:11" x14ac:dyDescent="0.25">
      <c r="H1207" s="110"/>
      <c r="I1207" s="110"/>
      <c r="J1207" s="110"/>
      <c r="K1207" s="110"/>
    </row>
    <row r="1208" spans="8:11" x14ac:dyDescent="0.25">
      <c r="H1208" s="110"/>
      <c r="I1208" s="110"/>
      <c r="J1208" s="110"/>
      <c r="K1208" s="110"/>
    </row>
    <row r="1209" spans="8:11" x14ac:dyDescent="0.25">
      <c r="H1209" s="110"/>
      <c r="I1209" s="110"/>
      <c r="J1209" s="110"/>
      <c r="K1209" s="110"/>
    </row>
    <row r="1210" spans="8:11" x14ac:dyDescent="0.25">
      <c r="H1210" s="110"/>
      <c r="I1210" s="110"/>
      <c r="J1210" s="110"/>
      <c r="K1210" s="110"/>
    </row>
    <row r="1211" spans="8:11" x14ac:dyDescent="0.25">
      <c r="H1211" s="110"/>
      <c r="I1211" s="110"/>
      <c r="J1211" s="110"/>
      <c r="K1211" s="110"/>
    </row>
    <row r="1212" spans="8:11" x14ac:dyDescent="0.25">
      <c r="H1212" s="110"/>
      <c r="I1212" s="110"/>
      <c r="J1212" s="110"/>
      <c r="K1212" s="110"/>
    </row>
    <row r="1213" spans="8:11" x14ac:dyDescent="0.25">
      <c r="H1213" s="110"/>
      <c r="I1213" s="110"/>
      <c r="J1213" s="110"/>
      <c r="K1213" s="110"/>
    </row>
    <row r="1214" spans="8:11" x14ac:dyDescent="0.25">
      <c r="H1214" s="110"/>
      <c r="I1214" s="110"/>
      <c r="J1214" s="110"/>
      <c r="K1214" s="110"/>
    </row>
    <row r="1215" spans="8:11" x14ac:dyDescent="0.25">
      <c r="H1215" s="110"/>
      <c r="I1215" s="110"/>
      <c r="J1215" s="110"/>
      <c r="K1215" s="110"/>
    </row>
    <row r="1216" spans="8:11" x14ac:dyDescent="0.25">
      <c r="H1216" s="110"/>
      <c r="I1216" s="110"/>
      <c r="J1216" s="110"/>
      <c r="K1216" s="110"/>
    </row>
    <row r="1217" spans="8:11" x14ac:dyDescent="0.25">
      <c r="H1217" s="110"/>
      <c r="I1217" s="110"/>
      <c r="J1217" s="110"/>
      <c r="K1217" s="110"/>
    </row>
    <row r="1218" spans="8:11" x14ac:dyDescent="0.25">
      <c r="H1218" s="110"/>
      <c r="I1218" s="110"/>
      <c r="J1218" s="110"/>
      <c r="K1218" s="110"/>
    </row>
    <row r="1219" spans="8:11" x14ac:dyDescent="0.25">
      <c r="H1219" s="110"/>
      <c r="I1219" s="110"/>
      <c r="J1219" s="110"/>
      <c r="K1219" s="110"/>
    </row>
    <row r="1220" spans="8:11" x14ac:dyDescent="0.25">
      <c r="H1220" s="110"/>
      <c r="I1220" s="110"/>
      <c r="J1220" s="110"/>
      <c r="K1220" s="110"/>
    </row>
    <row r="1221" spans="8:11" x14ac:dyDescent="0.25">
      <c r="H1221" s="110"/>
      <c r="I1221" s="110"/>
      <c r="J1221" s="110"/>
      <c r="K1221" s="110"/>
    </row>
    <row r="1222" spans="8:11" x14ac:dyDescent="0.25">
      <c r="H1222" s="110"/>
      <c r="I1222" s="110"/>
      <c r="J1222" s="110"/>
      <c r="K1222" s="110"/>
    </row>
    <row r="1223" spans="8:11" x14ac:dyDescent="0.25">
      <c r="H1223" s="110"/>
      <c r="I1223" s="110"/>
      <c r="J1223" s="110"/>
      <c r="K1223" s="110"/>
    </row>
    <row r="1224" spans="8:11" x14ac:dyDescent="0.25">
      <c r="H1224" s="110"/>
      <c r="I1224" s="110"/>
      <c r="J1224" s="110"/>
      <c r="K1224" s="110"/>
    </row>
    <row r="1225" spans="8:11" x14ac:dyDescent="0.25">
      <c r="H1225" s="110"/>
      <c r="I1225" s="110"/>
      <c r="J1225" s="110"/>
      <c r="K1225" s="110"/>
    </row>
    <row r="1226" spans="8:11" x14ac:dyDescent="0.25">
      <c r="H1226" s="110"/>
      <c r="I1226" s="110"/>
      <c r="J1226" s="110"/>
      <c r="K1226" s="110"/>
    </row>
    <row r="1227" spans="8:11" x14ac:dyDescent="0.25">
      <c r="H1227" s="110"/>
      <c r="I1227" s="110"/>
      <c r="J1227" s="110"/>
      <c r="K1227" s="110"/>
    </row>
    <row r="1228" spans="8:11" x14ac:dyDescent="0.25">
      <c r="H1228" s="110"/>
      <c r="I1228" s="110"/>
      <c r="J1228" s="110"/>
      <c r="K1228" s="110"/>
    </row>
    <row r="1229" spans="8:11" x14ac:dyDescent="0.25">
      <c r="H1229" s="110"/>
      <c r="I1229" s="110"/>
      <c r="J1229" s="110"/>
      <c r="K1229" s="110"/>
    </row>
    <row r="1230" spans="8:11" x14ac:dyDescent="0.25">
      <c r="H1230" s="110"/>
      <c r="I1230" s="110"/>
      <c r="J1230" s="110"/>
      <c r="K1230" s="110"/>
    </row>
    <row r="1231" spans="8:11" x14ac:dyDescent="0.25">
      <c r="H1231" s="110"/>
      <c r="I1231" s="110"/>
      <c r="J1231" s="110"/>
      <c r="K1231" s="110"/>
    </row>
    <row r="1232" spans="8:11" x14ac:dyDescent="0.25">
      <c r="H1232" s="110"/>
      <c r="I1232" s="110"/>
      <c r="J1232" s="110"/>
      <c r="K1232" s="110"/>
    </row>
    <row r="1233" spans="8:11" x14ac:dyDescent="0.25">
      <c r="H1233" s="110"/>
      <c r="I1233" s="110"/>
      <c r="J1233" s="110"/>
      <c r="K1233" s="110"/>
    </row>
    <row r="1234" spans="8:11" x14ac:dyDescent="0.25">
      <c r="H1234" s="110"/>
      <c r="I1234" s="110"/>
      <c r="J1234" s="110"/>
      <c r="K1234" s="110"/>
    </row>
    <row r="1235" spans="8:11" x14ac:dyDescent="0.25">
      <c r="H1235" s="110"/>
      <c r="I1235" s="110"/>
      <c r="J1235" s="110"/>
      <c r="K1235" s="110"/>
    </row>
    <row r="1236" spans="8:11" x14ac:dyDescent="0.25">
      <c r="H1236" s="110"/>
      <c r="I1236" s="110"/>
      <c r="J1236" s="110"/>
      <c r="K1236" s="110"/>
    </row>
    <row r="1237" spans="8:11" x14ac:dyDescent="0.25">
      <c r="H1237" s="110"/>
      <c r="I1237" s="110"/>
      <c r="J1237" s="110"/>
      <c r="K1237" s="110"/>
    </row>
    <row r="1238" spans="8:11" x14ac:dyDescent="0.25">
      <c r="H1238" s="110"/>
      <c r="I1238" s="110"/>
      <c r="J1238" s="110"/>
      <c r="K1238" s="110"/>
    </row>
    <row r="1239" spans="8:11" x14ac:dyDescent="0.25">
      <c r="H1239" s="110"/>
      <c r="I1239" s="110"/>
      <c r="J1239" s="110"/>
      <c r="K1239" s="110"/>
    </row>
    <row r="1240" spans="8:11" x14ac:dyDescent="0.25">
      <c r="H1240" s="110"/>
      <c r="I1240" s="110"/>
      <c r="J1240" s="110"/>
      <c r="K1240" s="110"/>
    </row>
    <row r="1241" spans="8:11" x14ac:dyDescent="0.25">
      <c r="H1241" s="110"/>
      <c r="I1241" s="110"/>
      <c r="J1241" s="110"/>
      <c r="K1241" s="110"/>
    </row>
    <row r="1242" spans="8:11" x14ac:dyDescent="0.25">
      <c r="H1242" s="110"/>
      <c r="I1242" s="110"/>
      <c r="J1242" s="110"/>
      <c r="K1242" s="110"/>
    </row>
    <row r="1243" spans="8:11" x14ac:dyDescent="0.25">
      <c r="H1243" s="110"/>
      <c r="I1243" s="110"/>
      <c r="J1243" s="110"/>
      <c r="K1243" s="110"/>
    </row>
    <row r="1244" spans="8:11" x14ac:dyDescent="0.25">
      <c r="H1244" s="110"/>
      <c r="I1244" s="110"/>
      <c r="J1244" s="110"/>
      <c r="K1244" s="110"/>
    </row>
    <row r="1245" spans="8:11" x14ac:dyDescent="0.25">
      <c r="H1245" s="110"/>
      <c r="I1245" s="110"/>
      <c r="J1245" s="110"/>
      <c r="K1245" s="110"/>
    </row>
    <row r="1246" spans="8:11" x14ac:dyDescent="0.25">
      <c r="H1246" s="110"/>
      <c r="I1246" s="110"/>
      <c r="J1246" s="110"/>
      <c r="K1246" s="110"/>
    </row>
    <row r="1247" spans="8:11" x14ac:dyDescent="0.25">
      <c r="H1247" s="110"/>
      <c r="I1247" s="110"/>
      <c r="J1247" s="110"/>
      <c r="K1247" s="110"/>
    </row>
    <row r="1248" spans="8:11" x14ac:dyDescent="0.25">
      <c r="H1248" s="110"/>
      <c r="I1248" s="110"/>
      <c r="J1248" s="110"/>
      <c r="K1248" s="110"/>
    </row>
    <row r="1249" spans="8:11" x14ac:dyDescent="0.25">
      <c r="H1249" s="110"/>
      <c r="I1249" s="110"/>
      <c r="J1249" s="110"/>
      <c r="K1249" s="110"/>
    </row>
    <row r="1250" spans="8:11" x14ac:dyDescent="0.25">
      <c r="H1250" s="110"/>
      <c r="I1250" s="110"/>
      <c r="J1250" s="110"/>
      <c r="K1250" s="110"/>
    </row>
    <row r="1251" spans="8:11" x14ac:dyDescent="0.25">
      <c r="H1251" s="110"/>
      <c r="I1251" s="110"/>
      <c r="J1251" s="110"/>
      <c r="K1251" s="110"/>
    </row>
    <row r="1252" spans="8:11" x14ac:dyDescent="0.25">
      <c r="H1252" s="110"/>
      <c r="I1252" s="110"/>
      <c r="J1252" s="110"/>
      <c r="K1252" s="110"/>
    </row>
    <row r="1253" spans="8:11" x14ac:dyDescent="0.25">
      <c r="H1253" s="110"/>
      <c r="I1253" s="110"/>
      <c r="J1253" s="110"/>
      <c r="K1253" s="110"/>
    </row>
    <row r="1254" spans="8:11" x14ac:dyDescent="0.25">
      <c r="H1254" s="110"/>
      <c r="I1254" s="110"/>
      <c r="J1254" s="110"/>
      <c r="K1254" s="110"/>
    </row>
    <row r="1255" spans="8:11" x14ac:dyDescent="0.25">
      <c r="H1255" s="110"/>
      <c r="I1255" s="110"/>
      <c r="J1255" s="110"/>
      <c r="K1255" s="110"/>
    </row>
    <row r="1256" spans="8:11" x14ac:dyDescent="0.25">
      <c r="H1256" s="110"/>
      <c r="I1256" s="110"/>
      <c r="J1256" s="110"/>
      <c r="K1256" s="110"/>
    </row>
    <row r="1257" spans="8:11" x14ac:dyDescent="0.25">
      <c r="H1257" s="110"/>
      <c r="I1257" s="110"/>
      <c r="J1257" s="110"/>
      <c r="K1257" s="110"/>
    </row>
    <row r="1258" spans="8:11" x14ac:dyDescent="0.25">
      <c r="H1258" s="110"/>
      <c r="I1258" s="110"/>
      <c r="J1258" s="110"/>
      <c r="K1258" s="110"/>
    </row>
    <row r="1259" spans="8:11" x14ac:dyDescent="0.25">
      <c r="H1259" s="110"/>
      <c r="I1259" s="110"/>
      <c r="J1259" s="110"/>
      <c r="K1259" s="110"/>
    </row>
    <row r="1260" spans="8:11" x14ac:dyDescent="0.25">
      <c r="H1260" s="110"/>
      <c r="I1260" s="110"/>
      <c r="J1260" s="110"/>
      <c r="K1260" s="110"/>
    </row>
    <row r="1261" spans="8:11" x14ac:dyDescent="0.25">
      <c r="H1261" s="110"/>
      <c r="I1261" s="110"/>
      <c r="J1261" s="110"/>
      <c r="K1261" s="110"/>
    </row>
    <row r="1262" spans="8:11" x14ac:dyDescent="0.25">
      <c r="H1262" s="110"/>
      <c r="I1262" s="110"/>
      <c r="J1262" s="110"/>
      <c r="K1262" s="110"/>
    </row>
    <row r="1263" spans="8:11" x14ac:dyDescent="0.25">
      <c r="H1263" s="110"/>
      <c r="I1263" s="110"/>
      <c r="J1263" s="110"/>
      <c r="K1263" s="110"/>
    </row>
    <row r="1264" spans="8:11" x14ac:dyDescent="0.25">
      <c r="H1264" s="110"/>
      <c r="I1264" s="110"/>
      <c r="J1264" s="110"/>
      <c r="K1264" s="110"/>
    </row>
    <row r="1265" spans="8:11" x14ac:dyDescent="0.25">
      <c r="H1265" s="110"/>
      <c r="I1265" s="110"/>
      <c r="J1265" s="110"/>
      <c r="K1265" s="110"/>
    </row>
    <row r="1266" spans="8:11" x14ac:dyDescent="0.25">
      <c r="H1266" s="110"/>
      <c r="I1266" s="110"/>
      <c r="J1266" s="110"/>
      <c r="K1266" s="110"/>
    </row>
    <row r="1267" spans="8:11" x14ac:dyDescent="0.25">
      <c r="H1267" s="110"/>
      <c r="I1267" s="110"/>
      <c r="J1267" s="110"/>
      <c r="K1267" s="110"/>
    </row>
    <row r="1268" spans="8:11" x14ac:dyDescent="0.25">
      <c r="H1268" s="110"/>
      <c r="I1268" s="110"/>
      <c r="J1268" s="110"/>
      <c r="K1268" s="110"/>
    </row>
    <row r="1269" spans="8:11" x14ac:dyDescent="0.25">
      <c r="H1269" s="110"/>
      <c r="I1269" s="110"/>
      <c r="J1269" s="110"/>
      <c r="K1269" s="110"/>
    </row>
    <row r="1270" spans="8:11" x14ac:dyDescent="0.25">
      <c r="H1270" s="110"/>
      <c r="I1270" s="110"/>
      <c r="J1270" s="110"/>
      <c r="K1270" s="110"/>
    </row>
    <row r="1271" spans="8:11" x14ac:dyDescent="0.25">
      <c r="H1271" s="110"/>
      <c r="I1271" s="110"/>
      <c r="J1271" s="110"/>
      <c r="K1271" s="110"/>
    </row>
    <row r="1272" spans="8:11" x14ac:dyDescent="0.25">
      <c r="H1272" s="110"/>
      <c r="I1272" s="110"/>
      <c r="J1272" s="110"/>
      <c r="K1272" s="110"/>
    </row>
    <row r="1273" spans="8:11" x14ac:dyDescent="0.25">
      <c r="H1273" s="110"/>
      <c r="I1273" s="110"/>
      <c r="J1273" s="110"/>
      <c r="K1273" s="110"/>
    </row>
    <row r="1274" spans="8:11" x14ac:dyDescent="0.25">
      <c r="H1274" s="110"/>
      <c r="I1274" s="110"/>
      <c r="J1274" s="110"/>
      <c r="K1274" s="110"/>
    </row>
    <row r="1275" spans="8:11" x14ac:dyDescent="0.25">
      <c r="H1275" s="110"/>
      <c r="I1275" s="110"/>
      <c r="J1275" s="110"/>
      <c r="K1275" s="110"/>
    </row>
    <row r="1276" spans="8:11" x14ac:dyDescent="0.25">
      <c r="H1276" s="110"/>
      <c r="I1276" s="110"/>
      <c r="J1276" s="110"/>
      <c r="K1276" s="110"/>
    </row>
    <row r="1277" spans="8:11" x14ac:dyDescent="0.25">
      <c r="H1277" s="110"/>
      <c r="I1277" s="110"/>
      <c r="J1277" s="110"/>
      <c r="K1277" s="110"/>
    </row>
    <row r="1278" spans="8:11" x14ac:dyDescent="0.25">
      <c r="H1278" s="110"/>
      <c r="I1278" s="110"/>
      <c r="J1278" s="110"/>
      <c r="K1278" s="110"/>
    </row>
    <row r="1279" spans="8:11" x14ac:dyDescent="0.25">
      <c r="H1279" s="110"/>
      <c r="I1279" s="110"/>
      <c r="J1279" s="110"/>
      <c r="K1279" s="110"/>
    </row>
    <row r="1280" spans="8:11" x14ac:dyDescent="0.25">
      <c r="H1280" s="110"/>
      <c r="I1280" s="110"/>
      <c r="J1280" s="110"/>
      <c r="K1280" s="110"/>
    </row>
    <row r="1281" spans="8:11" x14ac:dyDescent="0.25">
      <c r="H1281" s="110"/>
      <c r="I1281" s="110"/>
      <c r="J1281" s="110"/>
      <c r="K1281" s="110"/>
    </row>
    <row r="1282" spans="8:11" x14ac:dyDescent="0.25">
      <c r="H1282" s="110"/>
      <c r="I1282" s="110"/>
      <c r="J1282" s="110"/>
      <c r="K1282" s="110"/>
    </row>
    <row r="1283" spans="8:11" x14ac:dyDescent="0.25">
      <c r="H1283" s="110"/>
      <c r="I1283" s="110"/>
      <c r="J1283" s="110"/>
      <c r="K1283" s="110"/>
    </row>
    <row r="1284" spans="8:11" x14ac:dyDescent="0.25">
      <c r="H1284" s="110"/>
      <c r="I1284" s="110"/>
      <c r="J1284" s="110"/>
      <c r="K1284" s="110"/>
    </row>
    <row r="1285" spans="8:11" x14ac:dyDescent="0.25">
      <c r="H1285" s="110"/>
      <c r="I1285" s="110"/>
      <c r="J1285" s="110"/>
      <c r="K1285" s="110"/>
    </row>
    <row r="1286" spans="8:11" x14ac:dyDescent="0.25">
      <c r="H1286" s="110"/>
      <c r="I1286" s="110"/>
      <c r="J1286" s="110"/>
      <c r="K1286" s="110"/>
    </row>
    <row r="1287" spans="8:11" x14ac:dyDescent="0.25">
      <c r="H1287" s="110"/>
      <c r="I1287" s="110"/>
      <c r="J1287" s="110"/>
      <c r="K1287" s="110"/>
    </row>
    <row r="1288" spans="8:11" x14ac:dyDescent="0.25">
      <c r="H1288" s="110"/>
      <c r="I1288" s="110"/>
      <c r="J1288" s="110"/>
      <c r="K1288" s="110"/>
    </row>
    <row r="1289" spans="8:11" x14ac:dyDescent="0.25">
      <c r="H1289" s="110"/>
      <c r="I1289" s="110"/>
      <c r="J1289" s="110"/>
      <c r="K1289" s="110"/>
    </row>
    <row r="1290" spans="8:11" x14ac:dyDescent="0.25">
      <c r="H1290" s="110"/>
      <c r="I1290" s="110"/>
      <c r="J1290" s="110"/>
      <c r="K1290" s="110"/>
    </row>
    <row r="1291" spans="8:11" x14ac:dyDescent="0.25">
      <c r="H1291" s="110"/>
      <c r="I1291" s="110"/>
      <c r="J1291" s="110"/>
      <c r="K1291" s="110"/>
    </row>
    <row r="1292" spans="8:11" x14ac:dyDescent="0.25">
      <c r="H1292" s="110"/>
      <c r="I1292" s="110"/>
      <c r="J1292" s="110"/>
      <c r="K1292" s="110"/>
    </row>
    <row r="1293" spans="8:11" x14ac:dyDescent="0.25">
      <c r="H1293" s="110"/>
      <c r="I1293" s="110"/>
      <c r="J1293" s="110"/>
      <c r="K1293" s="110"/>
    </row>
    <row r="1294" spans="8:11" x14ac:dyDescent="0.25">
      <c r="H1294" s="110"/>
      <c r="I1294" s="110"/>
      <c r="J1294" s="110"/>
      <c r="K1294" s="110"/>
    </row>
    <row r="1295" spans="8:11" x14ac:dyDescent="0.25">
      <c r="H1295" s="110"/>
      <c r="I1295" s="110"/>
      <c r="J1295" s="110"/>
      <c r="K1295" s="110"/>
    </row>
    <row r="1296" spans="8:11" x14ac:dyDescent="0.25">
      <c r="H1296" s="110"/>
      <c r="I1296" s="110"/>
      <c r="J1296" s="110"/>
      <c r="K1296" s="110"/>
    </row>
    <row r="1297" spans="8:11" x14ac:dyDescent="0.25">
      <c r="H1297" s="110"/>
      <c r="I1297" s="110"/>
      <c r="J1297" s="110"/>
      <c r="K1297" s="110"/>
    </row>
    <row r="1298" spans="8:11" x14ac:dyDescent="0.25">
      <c r="H1298" s="110"/>
      <c r="I1298" s="110"/>
      <c r="J1298" s="110"/>
      <c r="K1298" s="110"/>
    </row>
    <row r="1299" spans="8:11" x14ac:dyDescent="0.25">
      <c r="H1299" s="110"/>
      <c r="I1299" s="110"/>
      <c r="J1299" s="110"/>
      <c r="K1299" s="110"/>
    </row>
    <row r="1300" spans="8:11" x14ac:dyDescent="0.25">
      <c r="H1300" s="110"/>
      <c r="I1300" s="110"/>
      <c r="J1300" s="110"/>
      <c r="K1300" s="110"/>
    </row>
    <row r="1301" spans="8:11" x14ac:dyDescent="0.25">
      <c r="H1301" s="110"/>
      <c r="I1301" s="110"/>
      <c r="J1301" s="110"/>
      <c r="K1301" s="110"/>
    </row>
    <row r="1302" spans="8:11" x14ac:dyDescent="0.25">
      <c r="H1302" s="110"/>
      <c r="I1302" s="110"/>
      <c r="J1302" s="110"/>
      <c r="K1302" s="110"/>
    </row>
    <row r="1303" spans="8:11" x14ac:dyDescent="0.25">
      <c r="H1303" s="110"/>
      <c r="I1303" s="110"/>
      <c r="J1303" s="110"/>
      <c r="K1303" s="110"/>
    </row>
    <row r="1304" spans="8:11" x14ac:dyDescent="0.25">
      <c r="H1304" s="110"/>
      <c r="I1304" s="110"/>
      <c r="J1304" s="110"/>
      <c r="K1304" s="110"/>
    </row>
    <row r="1305" spans="8:11" x14ac:dyDescent="0.25">
      <c r="H1305" s="110"/>
      <c r="I1305" s="110"/>
      <c r="J1305" s="110"/>
      <c r="K1305" s="110"/>
    </row>
    <row r="1306" spans="8:11" x14ac:dyDescent="0.25">
      <c r="H1306" s="110"/>
      <c r="I1306" s="110"/>
      <c r="J1306" s="110"/>
      <c r="K1306" s="110"/>
    </row>
    <row r="1307" spans="8:11" x14ac:dyDescent="0.25">
      <c r="H1307" s="110"/>
      <c r="I1307" s="110"/>
      <c r="J1307" s="110"/>
      <c r="K1307" s="110"/>
    </row>
    <row r="1308" spans="8:11" x14ac:dyDescent="0.25">
      <c r="H1308" s="110"/>
      <c r="I1308" s="110"/>
      <c r="J1308" s="110"/>
      <c r="K1308" s="110"/>
    </row>
    <row r="1309" spans="8:11" x14ac:dyDescent="0.25">
      <c r="H1309" s="110"/>
      <c r="I1309" s="110"/>
      <c r="J1309" s="110"/>
      <c r="K1309" s="110"/>
    </row>
    <row r="1310" spans="8:11" x14ac:dyDescent="0.25">
      <c r="H1310" s="110"/>
      <c r="I1310" s="110"/>
      <c r="J1310" s="110"/>
      <c r="K1310" s="110"/>
    </row>
    <row r="1311" spans="8:11" x14ac:dyDescent="0.25">
      <c r="H1311" s="110"/>
      <c r="I1311" s="110"/>
      <c r="J1311" s="110"/>
      <c r="K1311" s="110"/>
    </row>
    <row r="1312" spans="8:11" x14ac:dyDescent="0.25">
      <c r="H1312" s="110"/>
      <c r="I1312" s="110"/>
      <c r="J1312" s="110"/>
      <c r="K1312" s="110"/>
    </row>
    <row r="1313" spans="8:11" x14ac:dyDescent="0.25">
      <c r="H1313" s="110"/>
      <c r="I1313" s="110"/>
      <c r="J1313" s="110"/>
      <c r="K1313" s="110"/>
    </row>
    <row r="1314" spans="8:11" x14ac:dyDescent="0.25">
      <c r="H1314" s="110"/>
      <c r="I1314" s="110"/>
      <c r="J1314" s="110"/>
      <c r="K1314" s="110"/>
    </row>
    <row r="1315" spans="8:11" x14ac:dyDescent="0.25">
      <c r="H1315" s="110"/>
      <c r="I1315" s="110"/>
      <c r="J1315" s="110"/>
      <c r="K1315" s="110"/>
    </row>
    <row r="1316" spans="8:11" x14ac:dyDescent="0.25">
      <c r="H1316" s="110"/>
      <c r="I1316" s="110"/>
      <c r="J1316" s="110"/>
      <c r="K1316" s="110"/>
    </row>
    <row r="1317" spans="8:11" x14ac:dyDescent="0.25">
      <c r="H1317" s="110"/>
      <c r="I1317" s="110"/>
      <c r="J1317" s="110"/>
      <c r="K1317" s="110"/>
    </row>
    <row r="1318" spans="8:11" x14ac:dyDescent="0.25">
      <c r="H1318" s="110"/>
      <c r="I1318" s="110"/>
      <c r="J1318" s="110"/>
      <c r="K1318" s="110"/>
    </row>
    <row r="1319" spans="8:11" x14ac:dyDescent="0.25">
      <c r="H1319" s="110"/>
      <c r="I1319" s="110"/>
      <c r="J1319" s="110"/>
      <c r="K1319" s="110"/>
    </row>
    <row r="1320" spans="8:11" x14ac:dyDescent="0.25">
      <c r="H1320" s="110"/>
      <c r="I1320" s="110"/>
      <c r="J1320" s="110"/>
      <c r="K1320" s="110"/>
    </row>
    <row r="1321" spans="8:11" x14ac:dyDescent="0.25">
      <c r="H1321" s="110"/>
      <c r="I1321" s="110"/>
      <c r="J1321" s="110"/>
      <c r="K1321" s="110"/>
    </row>
    <row r="1322" spans="8:11" x14ac:dyDescent="0.25">
      <c r="H1322" s="110"/>
      <c r="I1322" s="110"/>
      <c r="J1322" s="110"/>
      <c r="K1322" s="110"/>
    </row>
    <row r="1323" spans="8:11" x14ac:dyDescent="0.25">
      <c r="H1323" s="110"/>
      <c r="I1323" s="110"/>
      <c r="J1323" s="110"/>
      <c r="K1323" s="110"/>
    </row>
    <row r="1324" spans="8:11" x14ac:dyDescent="0.25">
      <c r="H1324" s="110"/>
      <c r="I1324" s="110"/>
      <c r="J1324" s="110"/>
      <c r="K1324" s="110"/>
    </row>
    <row r="1325" spans="8:11" x14ac:dyDescent="0.25">
      <c r="H1325" s="110"/>
      <c r="I1325" s="110"/>
      <c r="J1325" s="110"/>
      <c r="K1325" s="110"/>
    </row>
    <row r="1326" spans="8:11" x14ac:dyDescent="0.25">
      <c r="H1326" s="110"/>
      <c r="I1326" s="110"/>
      <c r="J1326" s="110"/>
      <c r="K1326" s="110"/>
    </row>
    <row r="1327" spans="8:11" x14ac:dyDescent="0.25">
      <c r="H1327" s="110"/>
      <c r="I1327" s="110"/>
      <c r="J1327" s="110"/>
      <c r="K1327" s="110"/>
    </row>
    <row r="1328" spans="8:11" x14ac:dyDescent="0.25">
      <c r="H1328" s="110"/>
      <c r="I1328" s="110"/>
      <c r="J1328" s="110"/>
      <c r="K1328" s="110"/>
    </row>
    <row r="1329" spans="8:11" x14ac:dyDescent="0.25">
      <c r="H1329" s="110"/>
      <c r="I1329" s="110"/>
      <c r="J1329" s="110"/>
      <c r="K1329" s="110"/>
    </row>
    <row r="1330" spans="8:11" x14ac:dyDescent="0.25">
      <c r="H1330" s="110"/>
      <c r="I1330" s="110"/>
      <c r="J1330" s="110"/>
      <c r="K1330" s="110"/>
    </row>
    <row r="1331" spans="8:11" x14ac:dyDescent="0.25">
      <c r="H1331" s="110"/>
      <c r="I1331" s="110"/>
      <c r="J1331" s="110"/>
      <c r="K1331" s="110"/>
    </row>
    <row r="1332" spans="8:11" x14ac:dyDescent="0.25">
      <c r="H1332" s="110"/>
      <c r="I1332" s="110"/>
      <c r="J1332" s="110"/>
      <c r="K1332" s="110"/>
    </row>
    <row r="1333" spans="8:11" x14ac:dyDescent="0.25">
      <c r="H1333" s="110"/>
      <c r="I1333" s="110"/>
      <c r="J1333" s="110"/>
      <c r="K1333" s="110"/>
    </row>
    <row r="1334" spans="8:11" x14ac:dyDescent="0.25">
      <c r="H1334" s="110"/>
      <c r="I1334" s="110"/>
      <c r="J1334" s="110"/>
      <c r="K1334" s="110"/>
    </row>
    <row r="1335" spans="8:11" x14ac:dyDescent="0.25">
      <c r="H1335" s="110"/>
      <c r="I1335" s="110"/>
      <c r="J1335" s="110"/>
      <c r="K1335" s="110"/>
    </row>
    <row r="1336" spans="8:11" x14ac:dyDescent="0.25">
      <c r="H1336" s="110"/>
      <c r="I1336" s="110"/>
      <c r="J1336" s="110"/>
      <c r="K1336" s="110"/>
    </row>
    <row r="1337" spans="8:11" x14ac:dyDescent="0.25">
      <c r="H1337" s="110"/>
      <c r="I1337" s="110"/>
      <c r="J1337" s="110"/>
      <c r="K1337" s="110"/>
    </row>
    <row r="1338" spans="8:11" x14ac:dyDescent="0.25">
      <c r="H1338" s="110"/>
      <c r="I1338" s="110"/>
      <c r="J1338" s="110"/>
      <c r="K1338" s="110"/>
    </row>
    <row r="1339" spans="8:11" x14ac:dyDescent="0.25">
      <c r="H1339" s="110"/>
      <c r="I1339" s="110"/>
      <c r="J1339" s="110"/>
      <c r="K1339" s="110"/>
    </row>
    <row r="1340" spans="8:11" x14ac:dyDescent="0.25">
      <c r="H1340" s="110"/>
      <c r="I1340" s="110"/>
      <c r="J1340" s="110"/>
      <c r="K1340" s="110"/>
    </row>
    <row r="1341" spans="8:11" x14ac:dyDescent="0.25">
      <c r="H1341" s="110"/>
      <c r="I1341" s="110"/>
      <c r="J1341" s="110"/>
      <c r="K1341" s="110"/>
    </row>
    <row r="1342" spans="8:11" x14ac:dyDescent="0.25">
      <c r="H1342" s="110"/>
      <c r="I1342" s="110"/>
      <c r="J1342" s="110"/>
      <c r="K1342" s="110"/>
    </row>
    <row r="1343" spans="8:11" x14ac:dyDescent="0.25">
      <c r="H1343" s="110"/>
      <c r="I1343" s="110"/>
      <c r="J1343" s="110"/>
      <c r="K1343" s="110"/>
    </row>
    <row r="1344" spans="8:11" x14ac:dyDescent="0.25">
      <c r="H1344" s="110"/>
      <c r="I1344" s="110"/>
      <c r="J1344" s="110"/>
      <c r="K1344" s="110"/>
    </row>
    <row r="1345" spans="8:11" x14ac:dyDescent="0.25">
      <c r="H1345" s="110"/>
      <c r="I1345" s="110"/>
      <c r="J1345" s="110"/>
      <c r="K1345" s="110"/>
    </row>
    <row r="1346" spans="8:11" x14ac:dyDescent="0.25">
      <c r="H1346" s="110"/>
      <c r="I1346" s="110"/>
      <c r="J1346" s="110"/>
      <c r="K1346" s="110"/>
    </row>
    <row r="1347" spans="8:11" x14ac:dyDescent="0.25">
      <c r="H1347" s="110"/>
      <c r="I1347" s="110"/>
      <c r="J1347" s="110"/>
      <c r="K1347" s="110"/>
    </row>
    <row r="1348" spans="8:11" x14ac:dyDescent="0.25">
      <c r="H1348" s="110"/>
      <c r="I1348" s="110"/>
      <c r="J1348" s="110"/>
      <c r="K1348" s="110"/>
    </row>
    <row r="1349" spans="8:11" x14ac:dyDescent="0.25">
      <c r="H1349" s="110"/>
      <c r="I1349" s="110"/>
      <c r="J1349" s="110"/>
      <c r="K1349" s="110"/>
    </row>
    <row r="1350" spans="8:11" x14ac:dyDescent="0.25">
      <c r="H1350" s="110"/>
      <c r="I1350" s="110"/>
      <c r="J1350" s="110"/>
      <c r="K1350" s="110"/>
    </row>
    <row r="1351" spans="8:11" x14ac:dyDescent="0.25">
      <c r="H1351" s="110"/>
      <c r="I1351" s="110"/>
      <c r="J1351" s="110"/>
      <c r="K1351" s="110"/>
    </row>
    <row r="1352" spans="8:11" x14ac:dyDescent="0.25">
      <c r="H1352" s="110"/>
      <c r="I1352" s="110"/>
      <c r="J1352" s="110"/>
      <c r="K1352" s="110"/>
    </row>
    <row r="1353" spans="8:11" x14ac:dyDescent="0.25">
      <c r="H1353" s="110"/>
      <c r="I1353" s="110"/>
      <c r="J1353" s="110"/>
      <c r="K1353" s="110"/>
    </row>
    <row r="1354" spans="8:11" x14ac:dyDescent="0.25">
      <c r="H1354" s="110"/>
      <c r="I1354" s="110"/>
      <c r="J1354" s="110"/>
      <c r="K1354" s="110"/>
    </row>
    <row r="1355" spans="8:11" x14ac:dyDescent="0.25">
      <c r="H1355" s="110"/>
      <c r="I1355" s="110"/>
      <c r="J1355" s="110"/>
      <c r="K1355" s="110"/>
    </row>
    <row r="1356" spans="8:11" x14ac:dyDescent="0.25">
      <c r="H1356" s="110"/>
      <c r="I1356" s="110"/>
      <c r="J1356" s="110"/>
      <c r="K1356" s="110"/>
    </row>
    <row r="1357" spans="8:11" x14ac:dyDescent="0.25">
      <c r="H1357" s="110"/>
      <c r="I1357" s="110"/>
      <c r="J1357" s="110"/>
      <c r="K1357" s="110"/>
    </row>
    <row r="1358" spans="8:11" x14ac:dyDescent="0.25">
      <c r="H1358" s="110"/>
      <c r="I1358" s="110"/>
      <c r="J1358" s="110"/>
      <c r="K1358" s="110"/>
    </row>
    <row r="1359" spans="8:11" x14ac:dyDescent="0.25">
      <c r="H1359" s="110"/>
      <c r="I1359" s="110"/>
      <c r="J1359" s="110"/>
      <c r="K1359" s="110"/>
    </row>
    <row r="1360" spans="8:11" x14ac:dyDescent="0.25">
      <c r="H1360" s="110"/>
      <c r="I1360" s="110"/>
      <c r="J1360" s="110"/>
      <c r="K1360" s="110"/>
    </row>
    <row r="1361" spans="8:11" x14ac:dyDescent="0.25">
      <c r="H1361" s="110"/>
      <c r="I1361" s="110"/>
      <c r="J1361" s="110"/>
      <c r="K1361" s="110"/>
    </row>
    <row r="1362" spans="8:11" x14ac:dyDescent="0.25">
      <c r="H1362" s="110"/>
      <c r="I1362" s="110"/>
      <c r="J1362" s="110"/>
      <c r="K1362" s="110"/>
    </row>
    <row r="1363" spans="8:11" x14ac:dyDescent="0.25">
      <c r="H1363" s="110"/>
      <c r="I1363" s="110"/>
      <c r="J1363" s="110"/>
      <c r="K1363" s="110"/>
    </row>
    <row r="1364" spans="8:11" x14ac:dyDescent="0.25">
      <c r="H1364" s="110"/>
      <c r="I1364" s="110"/>
      <c r="J1364" s="110"/>
      <c r="K1364" s="110"/>
    </row>
    <row r="1365" spans="8:11" x14ac:dyDescent="0.25">
      <c r="H1365" s="110"/>
      <c r="I1365" s="110"/>
      <c r="J1365" s="110"/>
      <c r="K1365" s="110"/>
    </row>
    <row r="1366" spans="8:11" x14ac:dyDescent="0.25">
      <c r="H1366" s="110"/>
      <c r="I1366" s="110"/>
      <c r="J1366" s="110"/>
      <c r="K1366" s="110"/>
    </row>
    <row r="1367" spans="8:11" x14ac:dyDescent="0.25">
      <c r="H1367" s="110"/>
      <c r="I1367" s="110"/>
      <c r="J1367" s="110"/>
      <c r="K1367" s="110"/>
    </row>
    <row r="1368" spans="8:11" x14ac:dyDescent="0.25">
      <c r="H1368" s="110"/>
      <c r="I1368" s="110"/>
      <c r="J1368" s="110"/>
      <c r="K1368" s="110"/>
    </row>
    <row r="1369" spans="8:11" x14ac:dyDescent="0.25">
      <c r="H1369" s="110"/>
      <c r="I1369" s="110"/>
      <c r="J1369" s="110"/>
      <c r="K1369" s="110"/>
    </row>
    <row r="1370" spans="8:11" x14ac:dyDescent="0.25">
      <c r="H1370" s="110"/>
      <c r="I1370" s="110"/>
      <c r="J1370" s="110"/>
      <c r="K1370" s="110"/>
    </row>
    <row r="1371" spans="8:11" x14ac:dyDescent="0.25">
      <c r="H1371" s="110"/>
      <c r="I1371" s="110"/>
      <c r="J1371" s="110"/>
      <c r="K1371" s="110"/>
    </row>
    <row r="1372" spans="8:11" x14ac:dyDescent="0.25">
      <c r="H1372" s="110"/>
      <c r="I1372" s="110"/>
      <c r="J1372" s="110"/>
      <c r="K1372" s="110"/>
    </row>
    <row r="1373" spans="8:11" x14ac:dyDescent="0.25">
      <c r="H1373" s="110"/>
      <c r="I1373" s="110"/>
      <c r="J1373" s="110"/>
      <c r="K1373" s="110"/>
    </row>
    <row r="1374" spans="8:11" x14ac:dyDescent="0.25">
      <c r="H1374" s="110"/>
      <c r="I1374" s="110"/>
      <c r="J1374" s="110"/>
      <c r="K1374" s="110"/>
    </row>
    <row r="1375" spans="8:11" x14ac:dyDescent="0.25">
      <c r="H1375" s="110"/>
      <c r="I1375" s="110"/>
      <c r="J1375" s="110"/>
      <c r="K1375" s="110"/>
    </row>
    <row r="1376" spans="8:11" x14ac:dyDescent="0.25">
      <c r="H1376" s="110"/>
      <c r="I1376" s="110"/>
      <c r="J1376" s="110"/>
      <c r="K1376" s="110"/>
    </row>
    <row r="1377" spans="8:11" x14ac:dyDescent="0.25">
      <c r="H1377" s="110"/>
      <c r="I1377" s="110"/>
      <c r="J1377" s="110"/>
      <c r="K1377" s="110"/>
    </row>
    <row r="1378" spans="8:11" x14ac:dyDescent="0.25">
      <c r="H1378" s="110"/>
      <c r="I1378" s="110"/>
      <c r="J1378" s="110"/>
      <c r="K1378" s="110"/>
    </row>
    <row r="1379" spans="8:11" x14ac:dyDescent="0.25">
      <c r="H1379" s="110"/>
      <c r="I1379" s="110"/>
      <c r="J1379" s="110"/>
      <c r="K1379" s="110"/>
    </row>
    <row r="1380" spans="8:11" x14ac:dyDescent="0.25">
      <c r="H1380" s="110"/>
      <c r="I1380" s="110"/>
      <c r="J1380" s="110"/>
      <c r="K1380" s="110"/>
    </row>
    <row r="1381" spans="8:11" x14ac:dyDescent="0.25">
      <c r="H1381" s="110"/>
      <c r="I1381" s="110"/>
      <c r="J1381" s="110"/>
      <c r="K1381" s="110"/>
    </row>
    <row r="1382" spans="8:11" x14ac:dyDescent="0.25">
      <c r="H1382" s="110"/>
      <c r="I1382" s="110"/>
      <c r="J1382" s="110"/>
      <c r="K1382" s="110"/>
    </row>
    <row r="1383" spans="8:11" x14ac:dyDescent="0.25">
      <c r="H1383" s="110"/>
      <c r="I1383" s="110"/>
      <c r="J1383" s="110"/>
      <c r="K1383" s="110"/>
    </row>
    <row r="1384" spans="8:11" x14ac:dyDescent="0.25">
      <c r="H1384" s="110"/>
      <c r="I1384" s="110"/>
      <c r="J1384" s="110"/>
      <c r="K1384" s="110"/>
    </row>
    <row r="1385" spans="8:11" x14ac:dyDescent="0.25">
      <c r="H1385" s="110"/>
      <c r="I1385" s="110"/>
      <c r="J1385" s="110"/>
      <c r="K1385" s="110"/>
    </row>
    <row r="1386" spans="8:11" x14ac:dyDescent="0.25">
      <c r="H1386" s="110"/>
      <c r="I1386" s="110"/>
      <c r="J1386" s="110"/>
      <c r="K1386" s="110"/>
    </row>
    <row r="1387" spans="8:11" x14ac:dyDescent="0.25">
      <c r="H1387" s="110"/>
      <c r="I1387" s="110"/>
      <c r="J1387" s="110"/>
      <c r="K1387" s="110"/>
    </row>
    <row r="1388" spans="8:11" x14ac:dyDescent="0.25">
      <c r="H1388" s="110"/>
      <c r="I1388" s="110"/>
      <c r="J1388" s="110"/>
      <c r="K1388" s="110"/>
    </row>
    <row r="1389" spans="8:11" x14ac:dyDescent="0.25">
      <c r="H1389" s="110"/>
      <c r="I1389" s="110"/>
      <c r="J1389" s="110"/>
      <c r="K1389" s="110"/>
    </row>
    <row r="1390" spans="8:11" x14ac:dyDescent="0.25">
      <c r="H1390" s="110"/>
      <c r="I1390" s="110"/>
      <c r="J1390" s="110"/>
      <c r="K1390" s="110"/>
    </row>
    <row r="1391" spans="8:11" x14ac:dyDescent="0.25">
      <c r="H1391" s="110"/>
      <c r="I1391" s="110"/>
      <c r="J1391" s="110"/>
      <c r="K1391" s="110"/>
    </row>
    <row r="1392" spans="8:11" x14ac:dyDescent="0.25">
      <c r="H1392" s="110"/>
      <c r="I1392" s="110"/>
      <c r="J1392" s="110"/>
      <c r="K1392" s="110"/>
    </row>
    <row r="1393" spans="8:11" x14ac:dyDescent="0.25">
      <c r="H1393" s="110"/>
      <c r="I1393" s="110"/>
      <c r="J1393" s="110"/>
      <c r="K1393" s="110"/>
    </row>
    <row r="1394" spans="8:11" x14ac:dyDescent="0.25">
      <c r="H1394" s="110"/>
      <c r="I1394" s="110"/>
      <c r="J1394" s="110"/>
      <c r="K1394" s="110"/>
    </row>
    <row r="1395" spans="8:11" x14ac:dyDescent="0.25">
      <c r="H1395" s="110"/>
      <c r="I1395" s="110"/>
      <c r="J1395" s="110"/>
      <c r="K1395" s="110"/>
    </row>
    <row r="1396" spans="8:11" x14ac:dyDescent="0.25">
      <c r="H1396" s="110"/>
      <c r="I1396" s="110"/>
      <c r="J1396" s="110"/>
      <c r="K1396" s="110"/>
    </row>
    <row r="1397" spans="8:11" x14ac:dyDescent="0.25">
      <c r="H1397" s="110"/>
      <c r="I1397" s="110"/>
      <c r="J1397" s="110"/>
      <c r="K1397" s="110"/>
    </row>
    <row r="1398" spans="8:11" x14ac:dyDescent="0.25">
      <c r="H1398" s="110"/>
      <c r="I1398" s="110"/>
      <c r="J1398" s="110"/>
      <c r="K1398" s="110"/>
    </row>
    <row r="1399" spans="8:11" x14ac:dyDescent="0.25">
      <c r="H1399" s="110"/>
      <c r="I1399" s="110"/>
      <c r="J1399" s="110"/>
      <c r="K1399" s="110"/>
    </row>
    <row r="1400" spans="8:11" x14ac:dyDescent="0.25">
      <c r="H1400" s="110"/>
      <c r="I1400" s="110"/>
      <c r="J1400" s="110"/>
      <c r="K1400" s="110"/>
    </row>
    <row r="1401" spans="8:11" x14ac:dyDescent="0.25">
      <c r="H1401" s="110"/>
      <c r="I1401" s="110"/>
      <c r="J1401" s="110"/>
      <c r="K1401" s="110"/>
    </row>
    <row r="1402" spans="8:11" x14ac:dyDescent="0.25">
      <c r="H1402" s="110"/>
      <c r="I1402" s="110"/>
      <c r="J1402" s="110"/>
      <c r="K1402" s="110"/>
    </row>
    <row r="1403" spans="8:11" x14ac:dyDescent="0.25">
      <c r="H1403" s="110"/>
      <c r="I1403" s="110"/>
      <c r="J1403" s="110"/>
      <c r="K1403" s="110"/>
    </row>
    <row r="1404" spans="8:11" x14ac:dyDescent="0.25">
      <c r="H1404" s="110"/>
      <c r="I1404" s="110"/>
      <c r="J1404" s="110"/>
      <c r="K1404" s="110"/>
    </row>
    <row r="1405" spans="8:11" x14ac:dyDescent="0.25">
      <c r="H1405" s="110"/>
      <c r="I1405" s="110"/>
      <c r="J1405" s="110"/>
      <c r="K1405" s="110"/>
    </row>
    <row r="1406" spans="8:11" x14ac:dyDescent="0.25">
      <c r="H1406" s="110"/>
      <c r="I1406" s="110"/>
      <c r="J1406" s="110"/>
      <c r="K1406" s="110"/>
    </row>
    <row r="1407" spans="8:11" x14ac:dyDescent="0.25">
      <c r="H1407" s="110"/>
      <c r="I1407" s="110"/>
      <c r="J1407" s="110"/>
      <c r="K1407" s="110"/>
    </row>
    <row r="1408" spans="8:11" x14ac:dyDescent="0.25">
      <c r="H1408" s="110"/>
      <c r="I1408" s="110"/>
      <c r="J1408" s="110"/>
      <c r="K1408" s="110"/>
    </row>
    <row r="1409" spans="8:11" x14ac:dyDescent="0.25">
      <c r="H1409" s="110"/>
      <c r="I1409" s="110"/>
      <c r="J1409" s="110"/>
      <c r="K1409" s="110"/>
    </row>
    <row r="1410" spans="8:11" x14ac:dyDescent="0.25">
      <c r="H1410" s="110"/>
      <c r="I1410" s="110"/>
      <c r="J1410" s="110"/>
      <c r="K1410" s="110"/>
    </row>
    <row r="1411" spans="8:11" x14ac:dyDescent="0.25">
      <c r="H1411" s="110"/>
      <c r="I1411" s="110"/>
      <c r="J1411" s="110"/>
      <c r="K1411" s="110"/>
    </row>
    <row r="1412" spans="8:11" x14ac:dyDescent="0.25">
      <c r="H1412" s="110"/>
      <c r="I1412" s="110"/>
      <c r="J1412" s="110"/>
      <c r="K1412" s="110"/>
    </row>
    <row r="1413" spans="8:11" x14ac:dyDescent="0.25">
      <c r="H1413" s="110"/>
      <c r="I1413" s="110"/>
      <c r="J1413" s="110"/>
      <c r="K1413" s="110"/>
    </row>
    <row r="1414" spans="8:11" x14ac:dyDescent="0.25">
      <c r="H1414" s="110"/>
      <c r="I1414" s="110"/>
      <c r="J1414" s="110"/>
      <c r="K1414" s="110"/>
    </row>
    <row r="1415" spans="8:11" x14ac:dyDescent="0.25">
      <c r="H1415" s="110"/>
      <c r="I1415" s="110"/>
      <c r="J1415" s="110"/>
      <c r="K1415" s="110"/>
    </row>
    <row r="1416" spans="8:11" x14ac:dyDescent="0.25">
      <c r="H1416" s="110"/>
      <c r="I1416" s="110"/>
      <c r="J1416" s="110"/>
      <c r="K1416" s="110"/>
    </row>
    <row r="1417" spans="8:11" x14ac:dyDescent="0.25">
      <c r="H1417" s="110"/>
      <c r="I1417" s="110"/>
      <c r="J1417" s="110"/>
      <c r="K1417" s="110"/>
    </row>
    <row r="1418" spans="8:11" x14ac:dyDescent="0.25">
      <c r="H1418" s="110"/>
      <c r="I1418" s="110"/>
      <c r="J1418" s="110"/>
      <c r="K1418" s="110"/>
    </row>
    <row r="1419" spans="8:11" x14ac:dyDescent="0.25">
      <c r="H1419" s="110"/>
      <c r="I1419" s="110"/>
      <c r="J1419" s="110"/>
      <c r="K1419" s="110"/>
    </row>
    <row r="1420" spans="8:11" x14ac:dyDescent="0.25">
      <c r="H1420" s="110"/>
      <c r="I1420" s="110"/>
      <c r="J1420" s="110"/>
      <c r="K1420" s="110"/>
    </row>
    <row r="1421" spans="8:11" x14ac:dyDescent="0.25">
      <c r="H1421" s="110"/>
      <c r="I1421" s="110"/>
      <c r="J1421" s="110"/>
      <c r="K1421" s="110"/>
    </row>
    <row r="1422" spans="8:11" x14ac:dyDescent="0.25">
      <c r="H1422" s="110"/>
      <c r="I1422" s="110"/>
      <c r="J1422" s="110"/>
      <c r="K1422" s="110"/>
    </row>
    <row r="1423" spans="8:11" x14ac:dyDescent="0.25">
      <c r="H1423" s="110"/>
      <c r="I1423" s="110"/>
      <c r="J1423" s="110"/>
      <c r="K1423" s="110"/>
    </row>
    <row r="1424" spans="8:11" x14ac:dyDescent="0.25">
      <c r="H1424" s="110"/>
      <c r="I1424" s="110"/>
      <c r="J1424" s="110"/>
      <c r="K1424" s="110"/>
    </row>
    <row r="1425" spans="8:11" x14ac:dyDescent="0.25">
      <c r="H1425" s="110"/>
      <c r="I1425" s="110"/>
      <c r="J1425" s="110"/>
      <c r="K1425" s="110"/>
    </row>
    <row r="1426" spans="8:11" x14ac:dyDescent="0.25">
      <c r="H1426" s="110"/>
      <c r="I1426" s="110"/>
      <c r="J1426" s="110"/>
      <c r="K1426" s="110"/>
    </row>
    <row r="1427" spans="8:11" x14ac:dyDescent="0.25">
      <c r="H1427" s="110"/>
      <c r="I1427" s="110"/>
      <c r="J1427" s="110"/>
      <c r="K1427" s="110"/>
    </row>
    <row r="1428" spans="8:11" x14ac:dyDescent="0.25">
      <c r="H1428" s="110"/>
      <c r="I1428" s="110"/>
      <c r="J1428" s="110"/>
      <c r="K1428" s="110"/>
    </row>
    <row r="1429" spans="8:11" x14ac:dyDescent="0.25">
      <c r="H1429" s="110"/>
      <c r="I1429" s="110"/>
      <c r="J1429" s="110"/>
      <c r="K1429" s="110"/>
    </row>
    <row r="1430" spans="8:11" x14ac:dyDescent="0.25">
      <c r="H1430" s="110"/>
      <c r="I1430" s="110"/>
      <c r="J1430" s="110"/>
      <c r="K1430" s="110"/>
    </row>
    <row r="1431" spans="8:11" x14ac:dyDescent="0.25">
      <c r="H1431" s="110"/>
      <c r="I1431" s="110"/>
      <c r="J1431" s="110"/>
      <c r="K1431" s="110"/>
    </row>
    <row r="1432" spans="8:11" x14ac:dyDescent="0.25">
      <c r="H1432" s="110"/>
      <c r="I1432" s="110"/>
      <c r="J1432" s="110"/>
      <c r="K1432" s="110"/>
    </row>
    <row r="1433" spans="8:11" x14ac:dyDescent="0.25">
      <c r="H1433" s="110"/>
      <c r="I1433" s="110"/>
      <c r="J1433" s="110"/>
      <c r="K1433" s="110"/>
    </row>
    <row r="1434" spans="8:11" x14ac:dyDescent="0.25">
      <c r="H1434" s="110"/>
      <c r="I1434" s="110"/>
      <c r="J1434" s="110"/>
      <c r="K1434" s="110"/>
    </row>
    <row r="1435" spans="8:11" x14ac:dyDescent="0.25">
      <c r="H1435" s="110"/>
      <c r="I1435" s="110"/>
      <c r="J1435" s="110"/>
      <c r="K1435" s="110"/>
    </row>
    <row r="1436" spans="8:11" x14ac:dyDescent="0.25">
      <c r="H1436" s="110"/>
      <c r="I1436" s="110"/>
      <c r="J1436" s="110"/>
      <c r="K1436" s="110"/>
    </row>
    <row r="1437" spans="8:11" x14ac:dyDescent="0.25">
      <c r="H1437" s="110"/>
      <c r="I1437" s="110"/>
      <c r="J1437" s="110"/>
      <c r="K1437" s="110"/>
    </row>
    <row r="1438" spans="8:11" x14ac:dyDescent="0.25">
      <c r="H1438" s="110"/>
      <c r="I1438" s="110"/>
      <c r="J1438" s="110"/>
      <c r="K1438" s="110"/>
    </row>
    <row r="1439" spans="8:11" x14ac:dyDescent="0.25">
      <c r="H1439" s="110"/>
      <c r="I1439" s="110"/>
      <c r="J1439" s="110"/>
      <c r="K1439" s="110"/>
    </row>
    <row r="1440" spans="8:11" x14ac:dyDescent="0.25">
      <c r="H1440" s="110"/>
      <c r="I1440" s="110"/>
      <c r="J1440" s="110"/>
      <c r="K1440" s="110"/>
    </row>
    <row r="1441" spans="8:11" x14ac:dyDescent="0.25">
      <c r="H1441" s="110"/>
      <c r="I1441" s="110"/>
      <c r="J1441" s="110"/>
      <c r="K1441" s="110"/>
    </row>
    <row r="1442" spans="8:11" x14ac:dyDescent="0.25">
      <c r="H1442" s="110"/>
      <c r="I1442" s="110"/>
      <c r="J1442" s="110"/>
      <c r="K1442" s="110"/>
    </row>
    <row r="1443" spans="8:11" x14ac:dyDescent="0.25">
      <c r="H1443" s="110"/>
      <c r="I1443" s="110"/>
      <c r="J1443" s="110"/>
      <c r="K1443" s="110"/>
    </row>
    <row r="1444" spans="8:11" x14ac:dyDescent="0.25">
      <c r="H1444" s="110"/>
      <c r="I1444" s="110"/>
      <c r="J1444" s="110"/>
      <c r="K1444" s="110"/>
    </row>
    <row r="1445" spans="8:11" x14ac:dyDescent="0.25">
      <c r="H1445" s="110"/>
      <c r="I1445" s="110"/>
      <c r="J1445" s="110"/>
      <c r="K1445" s="110"/>
    </row>
    <row r="1446" spans="8:11" x14ac:dyDescent="0.25">
      <c r="H1446" s="110"/>
      <c r="I1446" s="110"/>
      <c r="J1446" s="110"/>
      <c r="K1446" s="110"/>
    </row>
    <row r="1447" spans="8:11" x14ac:dyDescent="0.25">
      <c r="H1447" s="110"/>
      <c r="I1447" s="110"/>
      <c r="J1447" s="110"/>
      <c r="K1447" s="110"/>
    </row>
    <row r="1448" spans="8:11" x14ac:dyDescent="0.25">
      <c r="H1448" s="110"/>
      <c r="I1448" s="110"/>
      <c r="J1448" s="110"/>
      <c r="K1448" s="110"/>
    </row>
    <row r="1449" spans="8:11" x14ac:dyDescent="0.25">
      <c r="H1449" s="110"/>
      <c r="I1449" s="110"/>
      <c r="J1449" s="110"/>
      <c r="K1449" s="110"/>
    </row>
    <row r="1450" spans="8:11" x14ac:dyDescent="0.25">
      <c r="H1450" s="110"/>
      <c r="I1450" s="110"/>
      <c r="J1450" s="110"/>
      <c r="K1450" s="110"/>
    </row>
    <row r="1451" spans="8:11" x14ac:dyDescent="0.25">
      <c r="H1451" s="110"/>
      <c r="I1451" s="110"/>
      <c r="J1451" s="110"/>
      <c r="K1451" s="110"/>
    </row>
    <row r="1452" spans="8:11" x14ac:dyDescent="0.25">
      <c r="H1452" s="110"/>
      <c r="I1452" s="110"/>
      <c r="J1452" s="110"/>
      <c r="K1452" s="110"/>
    </row>
    <row r="1453" spans="8:11" x14ac:dyDescent="0.25">
      <c r="H1453" s="110"/>
      <c r="I1453" s="110"/>
      <c r="J1453" s="110"/>
      <c r="K1453" s="110"/>
    </row>
    <row r="1454" spans="8:11" x14ac:dyDescent="0.25">
      <c r="H1454" s="110"/>
      <c r="I1454" s="110"/>
      <c r="J1454" s="110"/>
      <c r="K1454" s="110"/>
    </row>
    <row r="1455" spans="8:11" x14ac:dyDescent="0.25">
      <c r="H1455" s="110"/>
      <c r="I1455" s="110"/>
      <c r="J1455" s="110"/>
      <c r="K1455" s="110"/>
    </row>
    <row r="1456" spans="8:11" x14ac:dyDescent="0.25">
      <c r="H1456" s="110"/>
      <c r="I1456" s="110"/>
      <c r="J1456" s="110"/>
      <c r="K1456" s="110"/>
    </row>
    <row r="1457" spans="8:11" x14ac:dyDescent="0.25">
      <c r="H1457" s="110"/>
      <c r="I1457" s="110"/>
      <c r="J1457" s="110"/>
      <c r="K1457" s="110"/>
    </row>
    <row r="1458" spans="8:11" x14ac:dyDescent="0.25">
      <c r="H1458" s="110"/>
      <c r="I1458" s="110"/>
      <c r="J1458" s="110"/>
      <c r="K1458" s="110"/>
    </row>
    <row r="1459" spans="8:11" x14ac:dyDescent="0.25">
      <c r="H1459" s="110"/>
      <c r="I1459" s="110"/>
      <c r="J1459" s="110"/>
      <c r="K1459" s="110"/>
    </row>
    <row r="1460" spans="8:11" x14ac:dyDescent="0.25">
      <c r="H1460" s="110"/>
      <c r="I1460" s="110"/>
      <c r="J1460" s="110"/>
      <c r="K1460" s="110"/>
    </row>
    <row r="1461" spans="8:11" x14ac:dyDescent="0.25">
      <c r="H1461" s="110"/>
      <c r="I1461" s="110"/>
      <c r="J1461" s="110"/>
      <c r="K1461" s="110"/>
    </row>
    <row r="1462" spans="8:11" x14ac:dyDescent="0.25">
      <c r="H1462" s="110"/>
      <c r="I1462" s="110"/>
      <c r="J1462" s="110"/>
      <c r="K1462" s="110"/>
    </row>
    <row r="1463" spans="8:11" x14ac:dyDescent="0.25">
      <c r="H1463" s="110"/>
      <c r="I1463" s="110"/>
      <c r="J1463" s="110"/>
      <c r="K1463" s="110"/>
    </row>
    <row r="1464" spans="8:11" x14ac:dyDescent="0.25">
      <c r="H1464" s="110"/>
      <c r="I1464" s="110"/>
      <c r="J1464" s="110"/>
      <c r="K1464" s="110"/>
    </row>
    <row r="1465" spans="8:11" x14ac:dyDescent="0.25">
      <c r="H1465" s="110"/>
      <c r="I1465" s="110"/>
      <c r="J1465" s="110"/>
      <c r="K1465" s="110"/>
    </row>
    <row r="1466" spans="8:11" x14ac:dyDescent="0.25">
      <c r="H1466" s="110"/>
      <c r="I1466" s="110"/>
      <c r="J1466" s="110"/>
      <c r="K1466" s="110"/>
    </row>
    <row r="1467" spans="8:11" x14ac:dyDescent="0.25">
      <c r="H1467" s="110"/>
      <c r="I1467" s="110"/>
      <c r="J1467" s="110"/>
      <c r="K1467" s="110"/>
    </row>
    <row r="1468" spans="8:11" x14ac:dyDescent="0.25">
      <c r="H1468" s="110"/>
      <c r="I1468" s="110"/>
      <c r="J1468" s="110"/>
      <c r="K1468" s="110"/>
    </row>
    <row r="1469" spans="8:11" x14ac:dyDescent="0.25">
      <c r="H1469" s="110"/>
      <c r="I1469" s="110"/>
      <c r="J1469" s="110"/>
      <c r="K1469" s="110"/>
    </row>
    <row r="1470" spans="8:11" x14ac:dyDescent="0.25">
      <c r="H1470" s="110"/>
      <c r="I1470" s="110"/>
      <c r="J1470" s="110"/>
      <c r="K1470" s="110"/>
    </row>
    <row r="1471" spans="8:11" x14ac:dyDescent="0.25">
      <c r="H1471" s="110"/>
      <c r="I1471" s="110"/>
      <c r="J1471" s="110"/>
      <c r="K1471" s="110"/>
    </row>
    <row r="1472" spans="8:11" x14ac:dyDescent="0.25">
      <c r="H1472" s="110"/>
      <c r="I1472" s="110"/>
      <c r="J1472" s="110"/>
      <c r="K1472" s="110"/>
    </row>
    <row r="1473" spans="8:11" x14ac:dyDescent="0.25">
      <c r="H1473" s="110"/>
      <c r="I1473" s="110"/>
      <c r="J1473" s="110"/>
      <c r="K1473" s="110"/>
    </row>
    <row r="1474" spans="8:11" x14ac:dyDescent="0.25">
      <c r="H1474" s="110"/>
      <c r="I1474" s="110"/>
      <c r="J1474" s="110"/>
      <c r="K1474" s="110"/>
    </row>
    <row r="1475" spans="8:11" x14ac:dyDescent="0.25">
      <c r="H1475" s="110"/>
      <c r="I1475" s="110"/>
      <c r="J1475" s="110"/>
      <c r="K1475" s="110"/>
    </row>
    <row r="1476" spans="8:11" x14ac:dyDescent="0.25">
      <c r="H1476" s="110"/>
      <c r="I1476" s="110"/>
      <c r="J1476" s="110"/>
      <c r="K1476" s="110"/>
    </row>
    <row r="1477" spans="8:11" x14ac:dyDescent="0.25">
      <c r="H1477" s="110"/>
      <c r="I1477" s="110"/>
      <c r="J1477" s="110"/>
      <c r="K1477" s="110"/>
    </row>
    <row r="1478" spans="8:11" x14ac:dyDescent="0.25">
      <c r="H1478" s="110"/>
      <c r="I1478" s="110"/>
      <c r="J1478" s="110"/>
      <c r="K1478" s="110"/>
    </row>
    <row r="1479" spans="8:11" x14ac:dyDescent="0.25">
      <c r="H1479" s="110"/>
      <c r="I1479" s="110"/>
      <c r="J1479" s="110"/>
      <c r="K1479" s="110"/>
    </row>
    <row r="1480" spans="8:11" x14ac:dyDescent="0.25">
      <c r="H1480" s="110"/>
      <c r="I1480" s="110"/>
      <c r="J1480" s="110"/>
      <c r="K1480" s="110"/>
    </row>
    <row r="1481" spans="8:11" x14ac:dyDescent="0.25">
      <c r="H1481" s="110"/>
      <c r="I1481" s="110"/>
      <c r="J1481" s="110"/>
      <c r="K1481" s="110"/>
    </row>
    <row r="1482" spans="8:11" x14ac:dyDescent="0.25">
      <c r="H1482" s="110"/>
      <c r="I1482" s="110"/>
      <c r="J1482" s="110"/>
      <c r="K1482" s="110"/>
    </row>
    <row r="1483" spans="8:11" x14ac:dyDescent="0.25">
      <c r="H1483" s="110"/>
      <c r="I1483" s="110"/>
      <c r="J1483" s="110"/>
      <c r="K1483" s="110"/>
    </row>
    <row r="1484" spans="8:11" x14ac:dyDescent="0.25">
      <c r="H1484" s="110"/>
      <c r="I1484" s="110"/>
      <c r="J1484" s="110"/>
      <c r="K1484" s="110"/>
    </row>
    <row r="1485" spans="8:11" x14ac:dyDescent="0.25">
      <c r="H1485" s="110"/>
      <c r="I1485" s="110"/>
      <c r="J1485" s="110"/>
      <c r="K1485" s="110"/>
    </row>
    <row r="1486" spans="8:11" x14ac:dyDescent="0.25">
      <c r="H1486" s="110"/>
      <c r="I1486" s="110"/>
      <c r="J1486" s="110"/>
      <c r="K1486" s="110"/>
    </row>
    <row r="1487" spans="8:11" x14ac:dyDescent="0.25">
      <c r="H1487" s="110"/>
      <c r="I1487" s="110"/>
      <c r="J1487" s="110"/>
      <c r="K1487" s="110"/>
    </row>
    <row r="1488" spans="8:11" x14ac:dyDescent="0.25">
      <c r="H1488" s="110"/>
      <c r="I1488" s="110"/>
      <c r="J1488" s="110"/>
      <c r="K1488" s="110"/>
    </row>
    <row r="1489" spans="8:11" x14ac:dyDescent="0.25">
      <c r="H1489" s="110"/>
      <c r="I1489" s="110"/>
      <c r="J1489" s="110"/>
      <c r="K1489" s="110"/>
    </row>
    <row r="1490" spans="8:11" x14ac:dyDescent="0.25">
      <c r="H1490" s="110"/>
      <c r="I1490" s="110"/>
      <c r="J1490" s="110"/>
      <c r="K1490" s="110"/>
    </row>
    <row r="1491" spans="8:11" x14ac:dyDescent="0.25">
      <c r="H1491" s="110"/>
      <c r="I1491" s="110"/>
      <c r="J1491" s="110"/>
      <c r="K1491" s="110"/>
    </row>
    <row r="1492" spans="8:11" x14ac:dyDescent="0.25">
      <c r="H1492" s="110"/>
      <c r="I1492" s="110"/>
      <c r="J1492" s="110"/>
      <c r="K1492" s="110"/>
    </row>
    <row r="1493" spans="8:11" x14ac:dyDescent="0.25">
      <c r="H1493" s="110"/>
      <c r="I1493" s="110"/>
      <c r="J1493" s="110"/>
      <c r="K1493" s="110"/>
    </row>
    <row r="1494" spans="8:11" x14ac:dyDescent="0.25">
      <c r="H1494" s="110"/>
      <c r="I1494" s="110"/>
      <c r="J1494" s="110"/>
      <c r="K1494" s="110"/>
    </row>
    <row r="1495" spans="8:11" x14ac:dyDescent="0.25">
      <c r="H1495" s="110"/>
      <c r="I1495" s="110"/>
      <c r="J1495" s="110"/>
      <c r="K1495" s="110"/>
    </row>
    <row r="1496" spans="8:11" x14ac:dyDescent="0.25">
      <c r="H1496" s="110"/>
      <c r="I1496" s="110"/>
      <c r="J1496" s="110"/>
      <c r="K1496" s="110"/>
    </row>
    <row r="1497" spans="8:11" x14ac:dyDescent="0.25">
      <c r="H1497" s="110"/>
      <c r="I1497" s="110"/>
      <c r="J1497" s="110"/>
      <c r="K1497" s="110"/>
    </row>
    <row r="1498" spans="8:11" x14ac:dyDescent="0.25">
      <c r="H1498" s="110"/>
      <c r="I1498" s="110"/>
      <c r="J1498" s="110"/>
      <c r="K1498" s="110"/>
    </row>
    <row r="1499" spans="8:11" x14ac:dyDescent="0.25">
      <c r="H1499" s="110"/>
      <c r="I1499" s="110"/>
      <c r="J1499" s="110"/>
      <c r="K1499" s="110"/>
    </row>
    <row r="1500" spans="8:11" x14ac:dyDescent="0.25">
      <c r="H1500" s="110"/>
      <c r="I1500" s="110"/>
      <c r="J1500" s="110"/>
      <c r="K1500" s="110"/>
    </row>
    <row r="1501" spans="8:11" x14ac:dyDescent="0.25">
      <c r="H1501" s="110"/>
      <c r="I1501" s="110"/>
      <c r="J1501" s="110"/>
      <c r="K1501" s="110"/>
    </row>
    <row r="1502" spans="8:11" x14ac:dyDescent="0.25">
      <c r="H1502" s="110"/>
      <c r="I1502" s="110"/>
      <c r="J1502" s="110"/>
      <c r="K1502" s="110"/>
    </row>
    <row r="1503" spans="8:11" x14ac:dyDescent="0.25">
      <c r="H1503" s="110"/>
      <c r="I1503" s="110"/>
      <c r="J1503" s="110"/>
      <c r="K1503" s="110"/>
    </row>
    <row r="1504" spans="8:11" x14ac:dyDescent="0.25">
      <c r="H1504" s="110"/>
      <c r="I1504" s="110"/>
      <c r="J1504" s="110"/>
      <c r="K1504" s="110"/>
    </row>
    <row r="1505" spans="8:11" x14ac:dyDescent="0.25">
      <c r="H1505" s="110"/>
      <c r="I1505" s="110"/>
      <c r="J1505" s="110"/>
      <c r="K1505" s="110"/>
    </row>
    <row r="1506" spans="8:11" x14ac:dyDescent="0.25">
      <c r="H1506" s="110"/>
      <c r="I1506" s="110"/>
      <c r="J1506" s="110"/>
      <c r="K1506" s="110"/>
    </row>
    <row r="1507" spans="8:11" x14ac:dyDescent="0.25">
      <c r="H1507" s="110"/>
      <c r="I1507" s="110"/>
      <c r="J1507" s="110"/>
      <c r="K1507" s="110"/>
    </row>
    <row r="1508" spans="8:11" x14ac:dyDescent="0.25">
      <c r="H1508" s="110"/>
      <c r="I1508" s="110"/>
      <c r="J1508" s="110"/>
      <c r="K1508" s="110"/>
    </row>
    <row r="1509" spans="8:11" x14ac:dyDescent="0.25">
      <c r="H1509" s="110"/>
      <c r="I1509" s="110"/>
      <c r="J1509" s="110"/>
      <c r="K1509" s="110"/>
    </row>
    <row r="1510" spans="8:11" x14ac:dyDescent="0.25">
      <c r="H1510" s="110"/>
      <c r="I1510" s="110"/>
      <c r="J1510" s="110"/>
      <c r="K1510" s="110"/>
    </row>
    <row r="1511" spans="8:11" x14ac:dyDescent="0.25">
      <c r="H1511" s="110"/>
      <c r="I1511" s="110"/>
      <c r="J1511" s="110"/>
      <c r="K1511" s="110"/>
    </row>
    <row r="1512" spans="8:11" x14ac:dyDescent="0.25">
      <c r="H1512" s="110"/>
      <c r="I1512" s="110"/>
      <c r="J1512" s="110"/>
      <c r="K1512" s="110"/>
    </row>
    <row r="1513" spans="8:11" x14ac:dyDescent="0.25">
      <c r="H1513" s="110"/>
      <c r="I1513" s="110"/>
      <c r="J1513" s="110"/>
      <c r="K1513" s="110"/>
    </row>
    <row r="1514" spans="8:11" x14ac:dyDescent="0.25">
      <c r="H1514" s="110"/>
      <c r="I1514" s="110"/>
      <c r="J1514" s="110"/>
      <c r="K1514" s="110"/>
    </row>
    <row r="1515" spans="8:11" x14ac:dyDescent="0.25">
      <c r="H1515" s="110"/>
      <c r="I1515" s="110"/>
      <c r="J1515" s="110"/>
      <c r="K1515" s="110"/>
    </row>
    <row r="1516" spans="8:11" x14ac:dyDescent="0.25">
      <c r="H1516" s="110"/>
      <c r="I1516" s="110"/>
      <c r="J1516" s="110"/>
      <c r="K1516" s="110"/>
    </row>
    <row r="1517" spans="8:11" x14ac:dyDescent="0.25">
      <c r="H1517" s="110"/>
      <c r="I1517" s="110"/>
      <c r="J1517" s="110"/>
      <c r="K1517" s="110"/>
    </row>
    <row r="1518" spans="8:11" x14ac:dyDescent="0.25">
      <c r="H1518" s="110"/>
      <c r="I1518" s="110"/>
      <c r="J1518" s="110"/>
      <c r="K1518" s="110"/>
    </row>
    <row r="1519" spans="8:11" x14ac:dyDescent="0.25">
      <c r="H1519" s="110"/>
      <c r="I1519" s="110"/>
      <c r="J1519" s="110"/>
      <c r="K1519" s="110"/>
    </row>
    <row r="1520" spans="8:11" x14ac:dyDescent="0.25">
      <c r="H1520" s="110"/>
      <c r="I1520" s="110"/>
      <c r="J1520" s="110"/>
      <c r="K1520" s="110"/>
    </row>
    <row r="1521" spans="8:11" x14ac:dyDescent="0.25">
      <c r="H1521" s="110"/>
      <c r="I1521" s="110"/>
      <c r="J1521" s="110"/>
      <c r="K1521" s="110"/>
    </row>
    <row r="1522" spans="8:11" x14ac:dyDescent="0.25">
      <c r="H1522" s="110"/>
      <c r="I1522" s="110"/>
      <c r="J1522" s="110"/>
      <c r="K1522" s="110"/>
    </row>
    <row r="1523" spans="8:11" x14ac:dyDescent="0.25">
      <c r="H1523" s="110"/>
      <c r="I1523" s="110"/>
      <c r="J1523" s="110"/>
      <c r="K1523" s="110"/>
    </row>
    <row r="1524" spans="8:11" x14ac:dyDescent="0.25">
      <c r="H1524" s="110"/>
      <c r="I1524" s="110"/>
      <c r="J1524" s="110"/>
      <c r="K1524" s="110"/>
    </row>
    <row r="1525" spans="8:11" x14ac:dyDescent="0.25">
      <c r="H1525" s="110"/>
      <c r="I1525" s="110"/>
      <c r="J1525" s="110"/>
      <c r="K1525" s="110"/>
    </row>
    <row r="1526" spans="8:11" x14ac:dyDescent="0.25">
      <c r="H1526" s="110"/>
      <c r="I1526" s="110"/>
      <c r="J1526" s="110"/>
      <c r="K1526" s="110"/>
    </row>
    <row r="1527" spans="8:11" x14ac:dyDescent="0.25">
      <c r="H1527" s="110"/>
      <c r="I1527" s="110"/>
      <c r="J1527" s="110"/>
      <c r="K1527" s="110"/>
    </row>
    <row r="1528" spans="8:11" x14ac:dyDescent="0.25">
      <c r="H1528" s="110"/>
      <c r="I1528" s="110"/>
      <c r="J1528" s="110"/>
      <c r="K1528" s="110"/>
    </row>
    <row r="1529" spans="8:11" x14ac:dyDescent="0.25">
      <c r="H1529" s="110"/>
      <c r="I1529" s="110"/>
      <c r="J1529" s="110"/>
      <c r="K1529" s="110"/>
    </row>
    <row r="1530" spans="8:11" x14ac:dyDescent="0.25">
      <c r="H1530" s="110"/>
      <c r="I1530" s="110"/>
      <c r="J1530" s="110"/>
      <c r="K1530" s="110"/>
    </row>
    <row r="1531" spans="8:11" x14ac:dyDescent="0.25">
      <c r="H1531" s="110"/>
      <c r="I1531" s="110"/>
      <c r="J1531" s="110"/>
      <c r="K1531" s="110"/>
    </row>
    <row r="1532" spans="8:11" x14ac:dyDescent="0.25">
      <c r="H1532" s="110"/>
      <c r="I1532" s="110"/>
      <c r="J1532" s="110"/>
      <c r="K1532" s="110"/>
    </row>
    <row r="1533" spans="8:11" x14ac:dyDescent="0.25">
      <c r="H1533" s="110"/>
      <c r="I1533" s="110"/>
      <c r="J1533" s="110"/>
      <c r="K1533" s="110"/>
    </row>
    <row r="1534" spans="8:11" x14ac:dyDescent="0.25">
      <c r="H1534" s="110"/>
      <c r="I1534" s="110"/>
      <c r="J1534" s="110"/>
      <c r="K1534" s="110"/>
    </row>
    <row r="1535" spans="8:11" x14ac:dyDescent="0.25">
      <c r="H1535" s="110"/>
      <c r="I1535" s="110"/>
      <c r="J1535" s="110"/>
      <c r="K1535" s="110"/>
    </row>
    <row r="1536" spans="8:11" x14ac:dyDescent="0.25">
      <c r="H1536" s="110"/>
      <c r="I1536" s="110"/>
      <c r="J1536" s="110"/>
      <c r="K1536" s="110"/>
    </row>
    <row r="1537" spans="8:11" x14ac:dyDescent="0.25">
      <c r="H1537" s="110"/>
      <c r="I1537" s="110"/>
      <c r="J1537" s="110"/>
      <c r="K1537" s="110"/>
    </row>
    <row r="1538" spans="8:11" x14ac:dyDescent="0.25">
      <c r="H1538" s="110"/>
      <c r="I1538" s="110"/>
      <c r="J1538" s="110"/>
      <c r="K1538" s="110"/>
    </row>
    <row r="1539" spans="8:11" x14ac:dyDescent="0.25">
      <c r="H1539" s="110"/>
      <c r="I1539" s="110"/>
      <c r="J1539" s="110"/>
      <c r="K1539" s="110"/>
    </row>
    <row r="1540" spans="8:11" x14ac:dyDescent="0.25">
      <c r="H1540" s="110"/>
      <c r="I1540" s="110"/>
      <c r="J1540" s="110"/>
      <c r="K1540" s="110"/>
    </row>
    <row r="1541" spans="8:11" x14ac:dyDescent="0.25">
      <c r="H1541" s="110"/>
      <c r="I1541" s="110"/>
      <c r="J1541" s="110"/>
      <c r="K1541" s="110"/>
    </row>
    <row r="1542" spans="8:11" x14ac:dyDescent="0.25">
      <c r="H1542" s="110"/>
      <c r="I1542" s="110"/>
      <c r="J1542" s="110"/>
      <c r="K1542" s="110"/>
    </row>
    <row r="1543" spans="8:11" x14ac:dyDescent="0.25">
      <c r="H1543" s="110"/>
      <c r="I1543" s="110"/>
      <c r="J1543" s="110"/>
      <c r="K1543" s="110"/>
    </row>
    <row r="1544" spans="8:11" x14ac:dyDescent="0.25">
      <c r="H1544" s="110"/>
      <c r="I1544" s="110"/>
      <c r="J1544" s="110"/>
      <c r="K1544" s="110"/>
    </row>
    <row r="1545" spans="8:11" x14ac:dyDescent="0.25">
      <c r="H1545" s="110"/>
      <c r="I1545" s="110"/>
      <c r="J1545" s="110"/>
      <c r="K1545" s="110"/>
    </row>
    <row r="1546" spans="8:11" x14ac:dyDescent="0.25">
      <c r="H1546" s="110"/>
      <c r="I1546" s="110"/>
      <c r="J1546" s="110"/>
      <c r="K1546" s="110"/>
    </row>
    <row r="1547" spans="8:11" x14ac:dyDescent="0.25">
      <c r="H1547" s="110"/>
      <c r="I1547" s="110"/>
      <c r="J1547" s="110"/>
      <c r="K1547" s="110"/>
    </row>
    <row r="1548" spans="8:11" x14ac:dyDescent="0.25">
      <c r="H1548" s="110"/>
      <c r="I1548" s="110"/>
      <c r="J1548" s="110"/>
      <c r="K1548" s="110"/>
    </row>
    <row r="1549" spans="8:11" x14ac:dyDescent="0.25">
      <c r="H1549" s="110"/>
      <c r="I1549" s="110"/>
      <c r="J1549" s="110"/>
      <c r="K1549" s="110"/>
    </row>
    <row r="1550" spans="8:11" x14ac:dyDescent="0.25">
      <c r="H1550" s="110"/>
      <c r="I1550" s="110"/>
      <c r="J1550" s="110"/>
      <c r="K1550" s="110"/>
    </row>
    <row r="1551" spans="8:11" x14ac:dyDescent="0.25">
      <c r="H1551" s="110"/>
      <c r="I1551" s="110"/>
      <c r="J1551" s="110"/>
      <c r="K1551" s="110"/>
    </row>
    <row r="1552" spans="8:11" x14ac:dyDescent="0.25">
      <c r="H1552" s="110"/>
      <c r="I1552" s="110"/>
      <c r="J1552" s="110"/>
      <c r="K1552" s="110"/>
    </row>
    <row r="1553" spans="8:11" x14ac:dyDescent="0.25">
      <c r="H1553" s="110"/>
      <c r="I1553" s="110"/>
      <c r="J1553" s="110"/>
      <c r="K1553" s="110"/>
    </row>
    <row r="1554" spans="8:11" x14ac:dyDescent="0.25">
      <c r="H1554" s="110"/>
      <c r="I1554" s="110"/>
      <c r="J1554" s="110"/>
      <c r="K1554" s="110"/>
    </row>
    <row r="1555" spans="8:11" x14ac:dyDescent="0.25">
      <c r="H1555" s="110"/>
      <c r="I1555" s="110"/>
      <c r="J1555" s="110"/>
      <c r="K1555" s="110"/>
    </row>
    <row r="1556" spans="8:11" x14ac:dyDescent="0.25">
      <c r="H1556" s="110"/>
      <c r="I1556" s="110"/>
      <c r="J1556" s="110"/>
      <c r="K1556" s="110"/>
    </row>
    <row r="1557" spans="8:11" x14ac:dyDescent="0.25">
      <c r="H1557" s="110"/>
      <c r="I1557" s="110"/>
      <c r="J1557" s="110"/>
      <c r="K1557" s="110"/>
    </row>
    <row r="1558" spans="8:11" x14ac:dyDescent="0.25">
      <c r="H1558" s="110"/>
      <c r="I1558" s="110"/>
      <c r="J1558" s="110"/>
      <c r="K1558" s="110"/>
    </row>
    <row r="1559" spans="8:11" x14ac:dyDescent="0.25">
      <c r="H1559" s="110"/>
      <c r="I1559" s="110"/>
      <c r="J1559" s="110"/>
      <c r="K1559" s="110"/>
    </row>
    <row r="1560" spans="8:11" x14ac:dyDescent="0.25">
      <c r="H1560" s="110"/>
      <c r="I1560" s="110"/>
      <c r="J1560" s="110"/>
      <c r="K1560" s="110"/>
    </row>
    <row r="1561" spans="8:11" x14ac:dyDescent="0.25">
      <c r="H1561" s="110"/>
      <c r="I1561" s="110"/>
      <c r="J1561" s="110"/>
      <c r="K1561" s="110"/>
    </row>
    <row r="1562" spans="8:11" x14ac:dyDescent="0.25">
      <c r="H1562" s="110"/>
      <c r="I1562" s="110"/>
      <c r="J1562" s="110"/>
      <c r="K1562" s="110"/>
    </row>
    <row r="1563" spans="8:11" x14ac:dyDescent="0.25">
      <c r="H1563" s="110"/>
      <c r="I1563" s="110"/>
      <c r="J1563" s="110"/>
      <c r="K1563" s="110"/>
    </row>
    <row r="1564" spans="8:11" x14ac:dyDescent="0.25">
      <c r="H1564" s="110"/>
      <c r="I1564" s="110"/>
      <c r="J1564" s="110"/>
      <c r="K1564" s="110"/>
    </row>
    <row r="1565" spans="8:11" x14ac:dyDescent="0.25">
      <c r="H1565" s="110"/>
      <c r="I1565" s="110"/>
      <c r="J1565" s="110"/>
      <c r="K1565" s="110"/>
    </row>
    <row r="1566" spans="8:11" x14ac:dyDescent="0.25">
      <c r="H1566" s="110"/>
      <c r="I1566" s="110"/>
      <c r="J1566" s="110"/>
      <c r="K1566" s="110"/>
    </row>
    <row r="1567" spans="8:11" x14ac:dyDescent="0.25">
      <c r="H1567" s="110"/>
      <c r="I1567" s="110"/>
      <c r="J1567" s="110"/>
      <c r="K1567" s="110"/>
    </row>
    <row r="1568" spans="8:11" x14ac:dyDescent="0.25">
      <c r="H1568" s="110"/>
      <c r="I1568" s="110"/>
      <c r="J1568" s="110"/>
      <c r="K1568" s="110"/>
    </row>
    <row r="1569" spans="8:11" x14ac:dyDescent="0.25">
      <c r="H1569" s="110"/>
      <c r="I1569" s="110"/>
      <c r="J1569" s="110"/>
      <c r="K1569" s="110"/>
    </row>
    <row r="1570" spans="8:11" x14ac:dyDescent="0.25">
      <c r="H1570" s="110"/>
      <c r="I1570" s="110"/>
      <c r="J1570" s="110"/>
      <c r="K1570" s="110"/>
    </row>
    <row r="1571" spans="8:11" x14ac:dyDescent="0.25">
      <c r="H1571" s="110"/>
      <c r="I1571" s="110"/>
      <c r="J1571" s="110"/>
      <c r="K1571" s="110"/>
    </row>
    <row r="1572" spans="8:11" x14ac:dyDescent="0.25">
      <c r="H1572" s="110"/>
      <c r="I1572" s="110"/>
      <c r="J1572" s="110"/>
      <c r="K1572" s="110"/>
    </row>
    <row r="1573" spans="8:11" x14ac:dyDescent="0.25">
      <c r="H1573" s="110"/>
      <c r="I1573" s="110"/>
      <c r="J1573" s="110"/>
      <c r="K1573" s="110"/>
    </row>
    <row r="1574" spans="8:11" x14ac:dyDescent="0.25">
      <c r="H1574" s="110"/>
      <c r="I1574" s="110"/>
      <c r="J1574" s="110"/>
      <c r="K1574" s="110"/>
    </row>
    <row r="1575" spans="8:11" x14ac:dyDescent="0.25">
      <c r="H1575" s="110"/>
      <c r="I1575" s="110"/>
      <c r="J1575" s="110"/>
      <c r="K1575" s="110"/>
    </row>
    <row r="1576" spans="8:11" x14ac:dyDescent="0.25">
      <c r="H1576" s="110"/>
      <c r="I1576" s="110"/>
      <c r="J1576" s="110"/>
      <c r="K1576" s="110"/>
    </row>
    <row r="1577" spans="8:11" x14ac:dyDescent="0.25">
      <c r="H1577" s="110"/>
      <c r="I1577" s="110"/>
      <c r="J1577" s="110"/>
      <c r="K1577" s="110"/>
    </row>
    <row r="1578" spans="8:11" x14ac:dyDescent="0.25">
      <c r="H1578" s="110"/>
      <c r="I1578" s="110"/>
      <c r="J1578" s="110"/>
      <c r="K1578" s="110"/>
    </row>
    <row r="1579" spans="8:11" x14ac:dyDescent="0.25">
      <c r="H1579" s="110"/>
      <c r="I1579" s="110"/>
      <c r="J1579" s="110"/>
      <c r="K1579" s="110"/>
    </row>
    <row r="1580" spans="8:11" x14ac:dyDescent="0.25">
      <c r="H1580" s="110"/>
      <c r="I1580" s="110"/>
      <c r="J1580" s="110"/>
      <c r="K1580" s="110"/>
    </row>
    <row r="1581" spans="8:11" x14ac:dyDescent="0.25">
      <c r="H1581" s="110"/>
      <c r="I1581" s="110"/>
      <c r="J1581" s="110"/>
      <c r="K1581" s="110"/>
    </row>
    <row r="1582" spans="8:11" x14ac:dyDescent="0.25">
      <c r="H1582" s="110"/>
      <c r="I1582" s="110"/>
      <c r="J1582" s="110"/>
      <c r="K1582" s="110"/>
    </row>
    <row r="1583" spans="8:11" x14ac:dyDescent="0.25">
      <c r="H1583" s="110"/>
      <c r="I1583" s="110"/>
      <c r="J1583" s="110"/>
      <c r="K1583" s="110"/>
    </row>
    <row r="1584" spans="8:11" x14ac:dyDescent="0.25">
      <c r="H1584" s="110"/>
      <c r="I1584" s="110"/>
      <c r="J1584" s="110"/>
      <c r="K1584" s="110"/>
    </row>
    <row r="1585" spans="8:11" x14ac:dyDescent="0.25">
      <c r="H1585" s="110"/>
      <c r="I1585" s="110"/>
      <c r="J1585" s="110"/>
      <c r="K1585" s="110"/>
    </row>
    <row r="1586" spans="8:11" x14ac:dyDescent="0.25">
      <c r="H1586" s="110"/>
      <c r="I1586" s="110"/>
      <c r="J1586" s="110"/>
      <c r="K1586" s="110"/>
    </row>
    <row r="1587" spans="8:11" x14ac:dyDescent="0.25">
      <c r="H1587" s="110"/>
      <c r="I1587" s="110"/>
      <c r="J1587" s="110"/>
      <c r="K1587" s="110"/>
    </row>
    <row r="1588" spans="8:11" x14ac:dyDescent="0.25">
      <c r="H1588" s="110"/>
      <c r="I1588" s="110"/>
      <c r="J1588" s="110"/>
      <c r="K1588" s="110"/>
    </row>
    <row r="1589" spans="8:11" x14ac:dyDescent="0.25">
      <c r="H1589" s="110"/>
      <c r="I1589" s="110"/>
      <c r="J1589" s="110"/>
      <c r="K1589" s="110"/>
    </row>
    <row r="1590" spans="8:11" x14ac:dyDescent="0.25">
      <c r="H1590" s="110"/>
      <c r="I1590" s="110"/>
      <c r="J1590" s="110"/>
      <c r="K1590" s="110"/>
    </row>
    <row r="1591" spans="8:11" x14ac:dyDescent="0.25">
      <c r="H1591" s="110"/>
      <c r="I1591" s="110"/>
      <c r="J1591" s="110"/>
      <c r="K1591" s="110"/>
    </row>
    <row r="1592" spans="8:11" x14ac:dyDescent="0.25">
      <c r="H1592" s="110"/>
      <c r="I1592" s="110"/>
      <c r="J1592" s="110"/>
      <c r="K1592" s="110"/>
    </row>
    <row r="1593" spans="8:11" x14ac:dyDescent="0.25">
      <c r="H1593" s="110"/>
      <c r="I1593" s="110"/>
      <c r="J1593" s="110"/>
      <c r="K1593" s="110"/>
    </row>
    <row r="1594" spans="8:11" x14ac:dyDescent="0.25">
      <c r="H1594" s="110"/>
      <c r="I1594" s="110"/>
      <c r="J1594" s="110"/>
      <c r="K1594" s="110"/>
    </row>
    <row r="1595" spans="8:11" x14ac:dyDescent="0.25">
      <c r="H1595" s="110"/>
      <c r="I1595" s="110"/>
      <c r="J1595" s="110"/>
      <c r="K1595" s="110"/>
    </row>
    <row r="1596" spans="8:11" x14ac:dyDescent="0.25">
      <c r="H1596" s="110"/>
      <c r="I1596" s="110"/>
      <c r="J1596" s="110"/>
      <c r="K1596" s="110"/>
    </row>
    <row r="1597" spans="8:11" x14ac:dyDescent="0.25">
      <c r="H1597" s="110"/>
      <c r="I1597" s="110"/>
      <c r="J1597" s="110"/>
      <c r="K1597" s="110"/>
    </row>
    <row r="1598" spans="8:11" x14ac:dyDescent="0.25">
      <c r="H1598" s="110"/>
      <c r="I1598" s="110"/>
      <c r="J1598" s="110"/>
      <c r="K1598" s="110"/>
    </row>
    <row r="1599" spans="8:11" x14ac:dyDescent="0.25">
      <c r="H1599" s="110"/>
      <c r="I1599" s="110"/>
      <c r="J1599" s="110"/>
      <c r="K1599" s="110"/>
    </row>
    <row r="1600" spans="8:11" x14ac:dyDescent="0.25">
      <c r="H1600" s="110"/>
      <c r="I1600" s="110"/>
      <c r="J1600" s="110"/>
      <c r="K1600" s="110"/>
    </row>
    <row r="1601" spans="8:11" x14ac:dyDescent="0.25">
      <c r="H1601" s="110"/>
      <c r="I1601" s="110"/>
      <c r="J1601" s="110"/>
      <c r="K1601" s="110"/>
    </row>
    <row r="1602" spans="8:11" x14ac:dyDescent="0.25">
      <c r="H1602" s="110"/>
      <c r="I1602" s="110"/>
      <c r="J1602" s="110"/>
      <c r="K1602" s="110"/>
    </row>
    <row r="1603" spans="8:11" x14ac:dyDescent="0.25">
      <c r="H1603" s="110"/>
      <c r="I1603" s="110"/>
      <c r="J1603" s="110"/>
      <c r="K1603" s="110"/>
    </row>
    <row r="1604" spans="8:11" x14ac:dyDescent="0.25">
      <c r="H1604" s="110"/>
      <c r="I1604" s="110"/>
      <c r="J1604" s="110"/>
      <c r="K1604" s="110"/>
    </row>
    <row r="1605" spans="8:11" x14ac:dyDescent="0.25">
      <c r="H1605" s="110"/>
      <c r="I1605" s="110"/>
      <c r="J1605" s="110"/>
      <c r="K1605" s="110"/>
    </row>
    <row r="1606" spans="8:11" x14ac:dyDescent="0.25">
      <c r="H1606" s="110"/>
      <c r="I1606" s="110"/>
      <c r="J1606" s="110"/>
      <c r="K1606" s="110"/>
    </row>
    <row r="1607" spans="8:11" x14ac:dyDescent="0.25">
      <c r="H1607" s="110"/>
      <c r="I1607" s="110"/>
      <c r="J1607" s="110"/>
      <c r="K1607" s="110"/>
    </row>
    <row r="1608" spans="8:11" x14ac:dyDescent="0.25">
      <c r="H1608" s="110"/>
      <c r="I1608" s="110"/>
      <c r="J1608" s="110"/>
      <c r="K1608" s="110"/>
    </row>
    <row r="1609" spans="8:11" x14ac:dyDescent="0.25">
      <c r="H1609" s="110"/>
      <c r="I1609" s="110"/>
      <c r="J1609" s="110"/>
      <c r="K1609" s="110"/>
    </row>
    <row r="1610" spans="8:11" x14ac:dyDescent="0.25">
      <c r="H1610" s="110"/>
      <c r="I1610" s="110"/>
      <c r="J1610" s="110"/>
      <c r="K1610" s="110"/>
    </row>
    <row r="1611" spans="8:11" x14ac:dyDescent="0.25">
      <c r="H1611" s="110"/>
      <c r="I1611" s="110"/>
      <c r="J1611" s="110"/>
      <c r="K1611" s="110"/>
    </row>
    <row r="1612" spans="8:11" x14ac:dyDescent="0.25">
      <c r="H1612" s="110"/>
      <c r="I1612" s="110"/>
      <c r="J1612" s="110"/>
      <c r="K1612" s="110"/>
    </row>
    <row r="1613" spans="8:11" x14ac:dyDescent="0.25">
      <c r="H1613" s="110"/>
      <c r="I1613" s="110"/>
      <c r="J1613" s="110"/>
      <c r="K1613" s="110"/>
    </row>
    <row r="1614" spans="8:11" x14ac:dyDescent="0.25">
      <c r="H1614" s="110"/>
      <c r="I1614" s="110"/>
      <c r="J1614" s="110"/>
      <c r="K1614" s="110"/>
    </row>
    <row r="1615" spans="8:11" x14ac:dyDescent="0.25">
      <c r="H1615" s="110"/>
      <c r="I1615" s="110"/>
      <c r="J1615" s="110"/>
      <c r="K1615" s="110"/>
    </row>
    <row r="1616" spans="8:11" x14ac:dyDescent="0.25">
      <c r="H1616" s="110"/>
      <c r="I1616" s="110"/>
      <c r="J1616" s="110"/>
      <c r="K1616" s="110"/>
    </row>
    <row r="1617" spans="8:11" x14ac:dyDescent="0.25">
      <c r="H1617" s="110"/>
      <c r="I1617" s="110"/>
      <c r="J1617" s="110"/>
      <c r="K1617" s="110"/>
    </row>
    <row r="1618" spans="8:11" x14ac:dyDescent="0.25">
      <c r="H1618" s="110"/>
      <c r="I1618" s="110"/>
      <c r="J1618" s="110"/>
      <c r="K1618" s="110"/>
    </row>
    <row r="1619" spans="8:11" x14ac:dyDescent="0.25">
      <c r="H1619" s="110"/>
      <c r="I1619" s="110"/>
      <c r="J1619" s="110"/>
      <c r="K1619" s="110"/>
    </row>
    <row r="1620" spans="8:11" x14ac:dyDescent="0.25">
      <c r="H1620" s="110"/>
      <c r="I1620" s="110"/>
      <c r="J1620" s="110"/>
      <c r="K1620" s="110"/>
    </row>
    <row r="1621" spans="8:11" x14ac:dyDescent="0.25">
      <c r="H1621" s="110"/>
      <c r="I1621" s="110"/>
      <c r="J1621" s="110"/>
      <c r="K1621" s="110"/>
    </row>
    <row r="1622" spans="8:11" x14ac:dyDescent="0.25">
      <c r="H1622" s="110"/>
      <c r="I1622" s="110"/>
      <c r="J1622" s="110"/>
      <c r="K1622" s="110"/>
    </row>
    <row r="1623" spans="8:11" x14ac:dyDescent="0.25">
      <c r="H1623" s="110"/>
      <c r="I1623" s="110"/>
      <c r="J1623" s="110"/>
      <c r="K1623" s="110"/>
    </row>
    <row r="1624" spans="8:11" x14ac:dyDescent="0.25">
      <c r="H1624" s="110"/>
      <c r="I1624" s="110"/>
      <c r="J1624" s="110"/>
      <c r="K1624" s="110"/>
    </row>
    <row r="1625" spans="8:11" x14ac:dyDescent="0.25">
      <c r="H1625" s="110"/>
      <c r="I1625" s="110"/>
      <c r="J1625" s="110"/>
      <c r="K1625" s="110"/>
    </row>
    <row r="1626" spans="8:11" x14ac:dyDescent="0.25">
      <c r="H1626" s="110"/>
      <c r="I1626" s="110"/>
      <c r="J1626" s="110"/>
      <c r="K1626" s="110"/>
    </row>
    <row r="1627" spans="8:11" x14ac:dyDescent="0.25">
      <c r="H1627" s="110"/>
      <c r="I1627" s="110"/>
      <c r="J1627" s="110"/>
      <c r="K1627" s="110"/>
    </row>
    <row r="1628" spans="8:11" x14ac:dyDescent="0.25">
      <c r="H1628" s="110"/>
      <c r="I1628" s="110"/>
      <c r="J1628" s="110"/>
      <c r="K1628" s="110"/>
    </row>
    <row r="1629" spans="8:11" x14ac:dyDescent="0.25">
      <c r="H1629" s="110"/>
      <c r="I1629" s="110"/>
      <c r="J1629" s="110"/>
      <c r="K1629" s="110"/>
    </row>
    <row r="1630" spans="8:11" x14ac:dyDescent="0.25">
      <c r="H1630" s="110"/>
      <c r="I1630" s="110"/>
      <c r="J1630" s="110"/>
      <c r="K1630" s="110"/>
    </row>
    <row r="1631" spans="8:11" x14ac:dyDescent="0.25">
      <c r="H1631" s="110"/>
      <c r="I1631" s="110"/>
      <c r="J1631" s="110"/>
      <c r="K1631" s="110"/>
    </row>
    <row r="1632" spans="8:11" x14ac:dyDescent="0.25">
      <c r="H1632" s="110"/>
      <c r="I1632" s="110"/>
      <c r="J1632" s="110"/>
      <c r="K1632" s="110"/>
    </row>
    <row r="1633" spans="8:11" x14ac:dyDescent="0.25">
      <c r="H1633" s="110"/>
      <c r="I1633" s="110"/>
      <c r="J1633" s="110"/>
      <c r="K1633" s="110"/>
    </row>
    <row r="1634" spans="8:11" x14ac:dyDescent="0.25">
      <c r="H1634" s="110"/>
      <c r="I1634" s="110"/>
      <c r="J1634" s="110"/>
      <c r="K1634" s="110"/>
    </row>
    <row r="1635" spans="8:11" x14ac:dyDescent="0.25">
      <c r="H1635" s="110"/>
      <c r="I1635" s="110"/>
      <c r="J1635" s="110"/>
      <c r="K1635" s="110"/>
    </row>
    <row r="1636" spans="8:11" x14ac:dyDescent="0.25">
      <c r="H1636" s="110"/>
      <c r="I1636" s="110"/>
      <c r="J1636" s="110"/>
      <c r="K1636" s="110"/>
    </row>
    <row r="1637" spans="8:11" x14ac:dyDescent="0.25">
      <c r="H1637" s="110"/>
      <c r="I1637" s="110"/>
      <c r="J1637" s="110"/>
      <c r="K1637" s="110"/>
    </row>
    <row r="1638" spans="8:11" x14ac:dyDescent="0.25">
      <c r="H1638" s="110"/>
      <c r="I1638" s="110"/>
      <c r="J1638" s="110"/>
      <c r="K1638" s="110"/>
    </row>
    <row r="1639" spans="8:11" x14ac:dyDescent="0.25">
      <c r="H1639" s="110"/>
      <c r="I1639" s="110"/>
      <c r="J1639" s="110"/>
      <c r="K1639" s="110"/>
    </row>
    <row r="1640" spans="8:11" x14ac:dyDescent="0.25">
      <c r="H1640" s="110"/>
      <c r="I1640" s="110"/>
      <c r="J1640" s="110"/>
      <c r="K1640" s="110"/>
    </row>
    <row r="1641" spans="8:11" x14ac:dyDescent="0.25">
      <c r="H1641" s="110"/>
      <c r="I1641" s="110"/>
      <c r="J1641" s="110"/>
      <c r="K1641" s="110"/>
    </row>
    <row r="1642" spans="8:11" x14ac:dyDescent="0.25">
      <c r="H1642" s="110"/>
      <c r="I1642" s="110"/>
      <c r="J1642" s="110"/>
      <c r="K1642" s="110"/>
    </row>
    <row r="1643" spans="8:11" x14ac:dyDescent="0.25">
      <c r="H1643" s="110"/>
      <c r="I1643" s="110"/>
      <c r="J1643" s="110"/>
      <c r="K1643" s="110"/>
    </row>
    <row r="1644" spans="8:11" x14ac:dyDescent="0.25">
      <c r="H1644" s="110"/>
      <c r="I1644" s="110"/>
      <c r="J1644" s="110"/>
      <c r="K1644" s="110"/>
    </row>
    <row r="1645" spans="8:11" x14ac:dyDescent="0.25">
      <c r="H1645" s="110"/>
      <c r="I1645" s="110"/>
      <c r="J1645" s="110"/>
      <c r="K1645" s="110"/>
    </row>
    <row r="1646" spans="8:11" x14ac:dyDescent="0.25">
      <c r="H1646" s="110"/>
      <c r="I1646" s="110"/>
      <c r="J1646" s="110"/>
      <c r="K1646" s="110"/>
    </row>
    <row r="1647" spans="8:11" x14ac:dyDescent="0.25">
      <c r="H1647" s="110"/>
      <c r="I1647" s="110"/>
      <c r="J1647" s="110"/>
      <c r="K1647" s="110"/>
    </row>
    <row r="1648" spans="8:11" x14ac:dyDescent="0.25">
      <c r="H1648" s="110"/>
      <c r="I1648" s="110"/>
      <c r="J1648" s="110"/>
      <c r="K1648" s="110"/>
    </row>
    <row r="1649" spans="8:11" x14ac:dyDescent="0.25">
      <c r="H1649" s="110"/>
      <c r="I1649" s="110"/>
      <c r="J1649" s="110"/>
      <c r="K1649" s="110"/>
    </row>
    <row r="1650" spans="8:11" x14ac:dyDescent="0.25">
      <c r="H1650" s="110"/>
      <c r="I1650" s="110"/>
      <c r="J1650" s="110"/>
      <c r="K1650" s="110"/>
    </row>
    <row r="1651" spans="8:11" x14ac:dyDescent="0.25">
      <c r="H1651" s="110"/>
      <c r="I1651" s="110"/>
      <c r="J1651" s="110"/>
      <c r="K1651" s="110"/>
    </row>
    <row r="1652" spans="8:11" x14ac:dyDescent="0.25">
      <c r="H1652" s="110"/>
      <c r="I1652" s="110"/>
      <c r="J1652" s="110"/>
      <c r="K1652" s="110"/>
    </row>
    <row r="1653" spans="8:11" x14ac:dyDescent="0.25">
      <c r="H1653" s="110"/>
      <c r="I1653" s="110"/>
      <c r="J1653" s="110"/>
      <c r="K1653" s="110"/>
    </row>
    <row r="1654" spans="8:11" x14ac:dyDescent="0.25">
      <c r="H1654" s="110"/>
      <c r="I1654" s="110"/>
      <c r="J1654" s="110"/>
      <c r="K1654" s="110"/>
    </row>
    <row r="1655" spans="8:11" x14ac:dyDescent="0.25">
      <c r="H1655" s="110"/>
      <c r="I1655" s="110"/>
      <c r="J1655" s="110"/>
      <c r="K1655" s="110"/>
    </row>
    <row r="1656" spans="8:11" x14ac:dyDescent="0.25">
      <c r="H1656" s="110"/>
      <c r="I1656" s="110"/>
      <c r="J1656" s="110"/>
      <c r="K1656" s="110"/>
    </row>
    <row r="1657" spans="8:11" x14ac:dyDescent="0.25">
      <c r="H1657" s="110"/>
      <c r="I1657" s="110"/>
      <c r="J1657" s="110"/>
      <c r="K1657" s="110"/>
    </row>
    <row r="1658" spans="8:11" x14ac:dyDescent="0.25">
      <c r="H1658" s="110"/>
      <c r="I1658" s="110"/>
      <c r="J1658" s="110"/>
      <c r="K1658" s="110"/>
    </row>
    <row r="1659" spans="8:11" x14ac:dyDescent="0.25">
      <c r="H1659" s="110"/>
      <c r="I1659" s="110"/>
      <c r="J1659" s="110"/>
      <c r="K1659" s="110"/>
    </row>
    <row r="1660" spans="8:11" x14ac:dyDescent="0.25">
      <c r="H1660" s="110"/>
      <c r="I1660" s="110"/>
      <c r="J1660" s="110"/>
      <c r="K1660" s="110"/>
    </row>
    <row r="1661" spans="8:11" x14ac:dyDescent="0.25">
      <c r="H1661" s="110"/>
      <c r="I1661" s="110"/>
      <c r="J1661" s="110"/>
      <c r="K1661" s="110"/>
    </row>
    <row r="1662" spans="8:11" x14ac:dyDescent="0.25">
      <c r="H1662" s="110"/>
      <c r="I1662" s="110"/>
      <c r="J1662" s="110"/>
      <c r="K1662" s="110"/>
    </row>
    <row r="1663" spans="8:11" x14ac:dyDescent="0.25">
      <c r="H1663" s="110"/>
      <c r="I1663" s="110"/>
      <c r="J1663" s="110"/>
      <c r="K1663" s="110"/>
    </row>
    <row r="1664" spans="8:11" x14ac:dyDescent="0.25">
      <c r="H1664" s="110"/>
      <c r="I1664" s="110"/>
      <c r="J1664" s="110"/>
      <c r="K1664" s="110"/>
    </row>
    <row r="1665" spans="8:11" x14ac:dyDescent="0.25">
      <c r="H1665" s="110"/>
      <c r="I1665" s="110"/>
      <c r="J1665" s="110"/>
      <c r="K1665" s="110"/>
    </row>
    <row r="1666" spans="8:11" x14ac:dyDescent="0.25">
      <c r="H1666" s="110"/>
      <c r="I1666" s="110"/>
      <c r="J1666" s="110"/>
      <c r="K1666" s="110"/>
    </row>
    <row r="1667" spans="8:11" x14ac:dyDescent="0.25">
      <c r="H1667" s="110"/>
      <c r="I1667" s="110"/>
      <c r="J1667" s="110"/>
      <c r="K1667" s="110"/>
    </row>
    <row r="1668" spans="8:11" x14ac:dyDescent="0.25">
      <c r="H1668" s="110"/>
      <c r="I1668" s="110"/>
      <c r="J1668" s="110"/>
      <c r="K1668" s="110"/>
    </row>
    <row r="1669" spans="8:11" x14ac:dyDescent="0.25">
      <c r="H1669" s="110"/>
      <c r="I1669" s="110"/>
      <c r="J1669" s="110"/>
      <c r="K1669" s="110"/>
    </row>
    <row r="1670" spans="8:11" x14ac:dyDescent="0.25">
      <c r="H1670" s="110"/>
      <c r="I1670" s="110"/>
      <c r="J1670" s="110"/>
      <c r="K1670" s="110"/>
    </row>
    <row r="1671" spans="8:11" x14ac:dyDescent="0.25">
      <c r="H1671" s="110"/>
      <c r="I1671" s="110"/>
      <c r="J1671" s="110"/>
      <c r="K1671" s="110"/>
    </row>
    <row r="1672" spans="8:11" x14ac:dyDescent="0.25">
      <c r="H1672" s="110"/>
      <c r="I1672" s="110"/>
      <c r="J1672" s="110"/>
      <c r="K1672" s="110"/>
    </row>
    <row r="1673" spans="8:11" x14ac:dyDescent="0.25">
      <c r="H1673" s="110"/>
      <c r="I1673" s="110"/>
      <c r="J1673" s="110"/>
      <c r="K1673" s="110"/>
    </row>
    <row r="1674" spans="8:11" x14ac:dyDescent="0.25">
      <c r="H1674" s="110"/>
      <c r="I1674" s="110"/>
      <c r="J1674" s="110"/>
      <c r="K1674" s="110"/>
    </row>
    <row r="1675" spans="8:11" x14ac:dyDescent="0.25">
      <c r="H1675" s="110"/>
      <c r="I1675" s="110"/>
      <c r="J1675" s="110"/>
      <c r="K1675" s="110"/>
    </row>
    <row r="1676" spans="8:11" x14ac:dyDescent="0.25">
      <c r="H1676" s="110"/>
      <c r="I1676" s="110"/>
      <c r="J1676" s="110"/>
      <c r="K1676" s="110"/>
    </row>
    <row r="1677" spans="8:11" x14ac:dyDescent="0.25">
      <c r="H1677" s="110"/>
      <c r="I1677" s="110"/>
      <c r="J1677" s="110"/>
      <c r="K1677" s="110"/>
    </row>
    <row r="1678" spans="8:11" x14ac:dyDescent="0.25">
      <c r="H1678" s="110"/>
      <c r="I1678" s="110"/>
      <c r="J1678" s="110"/>
      <c r="K1678" s="110"/>
    </row>
    <row r="1679" spans="8:11" x14ac:dyDescent="0.25">
      <c r="H1679" s="110"/>
      <c r="I1679" s="110"/>
      <c r="J1679" s="110"/>
      <c r="K1679" s="110"/>
    </row>
    <row r="1680" spans="8:11" x14ac:dyDescent="0.25">
      <c r="H1680" s="110"/>
      <c r="I1680" s="110"/>
      <c r="J1680" s="110"/>
      <c r="K1680" s="110"/>
    </row>
    <row r="1681" spans="8:11" x14ac:dyDescent="0.25">
      <c r="H1681" s="110"/>
      <c r="I1681" s="110"/>
      <c r="J1681" s="110"/>
      <c r="K1681" s="110"/>
    </row>
    <row r="1682" spans="8:11" x14ac:dyDescent="0.25">
      <c r="H1682" s="110"/>
      <c r="I1682" s="110"/>
      <c r="J1682" s="110"/>
      <c r="K1682" s="110"/>
    </row>
    <row r="1683" spans="8:11" x14ac:dyDescent="0.25">
      <c r="H1683" s="110"/>
      <c r="I1683" s="110"/>
      <c r="J1683" s="110"/>
      <c r="K1683" s="110"/>
    </row>
    <row r="1684" spans="8:11" x14ac:dyDescent="0.25">
      <c r="H1684" s="110"/>
      <c r="I1684" s="110"/>
      <c r="J1684" s="110"/>
      <c r="K1684" s="110"/>
    </row>
    <row r="1685" spans="8:11" x14ac:dyDescent="0.25">
      <c r="H1685" s="110"/>
      <c r="I1685" s="110"/>
      <c r="J1685" s="110"/>
      <c r="K1685" s="110"/>
    </row>
    <row r="1686" spans="8:11" x14ac:dyDescent="0.25">
      <c r="H1686" s="110"/>
      <c r="I1686" s="110"/>
      <c r="J1686" s="110"/>
      <c r="K1686" s="110"/>
    </row>
    <row r="1687" spans="8:11" x14ac:dyDescent="0.25">
      <c r="H1687" s="110"/>
      <c r="I1687" s="110"/>
      <c r="J1687" s="110"/>
      <c r="K1687" s="110"/>
    </row>
    <row r="1688" spans="8:11" x14ac:dyDescent="0.25">
      <c r="H1688" s="110"/>
      <c r="I1688" s="110"/>
      <c r="J1688" s="110"/>
      <c r="K1688" s="110"/>
    </row>
    <row r="1689" spans="8:11" x14ac:dyDescent="0.25">
      <c r="H1689" s="110"/>
      <c r="I1689" s="110"/>
      <c r="J1689" s="110"/>
      <c r="K1689" s="110"/>
    </row>
    <row r="1690" spans="8:11" x14ac:dyDescent="0.25">
      <c r="H1690" s="110"/>
      <c r="I1690" s="110"/>
      <c r="J1690" s="110"/>
      <c r="K1690" s="110"/>
    </row>
    <row r="1691" spans="8:11" x14ac:dyDescent="0.25">
      <c r="H1691" s="110"/>
      <c r="I1691" s="110"/>
      <c r="J1691" s="110"/>
      <c r="K1691" s="110"/>
    </row>
    <row r="1692" spans="8:11" x14ac:dyDescent="0.25">
      <c r="H1692" s="110"/>
      <c r="I1692" s="110"/>
      <c r="J1692" s="110"/>
      <c r="K1692" s="110"/>
    </row>
    <row r="1693" spans="8:11" x14ac:dyDescent="0.25">
      <c r="H1693" s="110"/>
      <c r="I1693" s="110"/>
      <c r="J1693" s="110"/>
      <c r="K1693" s="110"/>
    </row>
    <row r="1694" spans="8:11" x14ac:dyDescent="0.25">
      <c r="H1694" s="110"/>
      <c r="I1694" s="110"/>
      <c r="J1694" s="110"/>
      <c r="K1694" s="110"/>
    </row>
    <row r="1695" spans="8:11" x14ac:dyDescent="0.25">
      <c r="H1695" s="110"/>
      <c r="I1695" s="110"/>
      <c r="J1695" s="110"/>
      <c r="K1695" s="110"/>
    </row>
    <row r="1696" spans="8:11" x14ac:dyDescent="0.25">
      <c r="H1696" s="110"/>
      <c r="I1696" s="110"/>
      <c r="J1696" s="110"/>
      <c r="K1696" s="110"/>
    </row>
    <row r="1697" spans="8:11" x14ac:dyDescent="0.25">
      <c r="H1697" s="110"/>
      <c r="I1697" s="110"/>
      <c r="J1697" s="110"/>
      <c r="K1697" s="110"/>
    </row>
    <row r="1698" spans="8:11" x14ac:dyDescent="0.25">
      <c r="H1698" s="110"/>
      <c r="I1698" s="110"/>
      <c r="J1698" s="110"/>
      <c r="K1698" s="110"/>
    </row>
    <row r="1699" spans="8:11" x14ac:dyDescent="0.25">
      <c r="H1699" s="110"/>
      <c r="I1699" s="110"/>
      <c r="J1699" s="110"/>
      <c r="K1699" s="110"/>
    </row>
    <row r="1700" spans="8:11" x14ac:dyDescent="0.25">
      <c r="H1700" s="110"/>
      <c r="I1700" s="110"/>
      <c r="J1700" s="110"/>
      <c r="K1700" s="110"/>
    </row>
    <row r="1701" spans="8:11" x14ac:dyDescent="0.25">
      <c r="H1701" s="110"/>
      <c r="I1701" s="110"/>
      <c r="J1701" s="110"/>
      <c r="K1701" s="110"/>
    </row>
    <row r="1702" spans="8:11" x14ac:dyDescent="0.25">
      <c r="H1702" s="110"/>
      <c r="I1702" s="110"/>
      <c r="J1702" s="110"/>
      <c r="K1702" s="110"/>
    </row>
    <row r="1703" spans="8:11" x14ac:dyDescent="0.25">
      <c r="H1703" s="110"/>
      <c r="I1703" s="110"/>
      <c r="J1703" s="110"/>
      <c r="K1703" s="110"/>
    </row>
    <row r="1704" spans="8:11" x14ac:dyDescent="0.25">
      <c r="H1704" s="110"/>
      <c r="I1704" s="110"/>
      <c r="J1704" s="110"/>
      <c r="K1704" s="110"/>
    </row>
    <row r="1705" spans="8:11" x14ac:dyDescent="0.25">
      <c r="H1705" s="110"/>
      <c r="I1705" s="110"/>
      <c r="J1705" s="110"/>
      <c r="K1705" s="110"/>
    </row>
    <row r="1706" spans="8:11" x14ac:dyDescent="0.25">
      <c r="H1706" s="110"/>
      <c r="I1706" s="110"/>
      <c r="J1706" s="110"/>
      <c r="K1706" s="110"/>
    </row>
    <row r="1707" spans="8:11" x14ac:dyDescent="0.25">
      <c r="H1707" s="110"/>
      <c r="I1707" s="110"/>
      <c r="J1707" s="110"/>
      <c r="K1707" s="110"/>
    </row>
    <row r="1708" spans="8:11" x14ac:dyDescent="0.25">
      <c r="H1708" s="110"/>
      <c r="I1708" s="110"/>
      <c r="J1708" s="110"/>
      <c r="K1708" s="110"/>
    </row>
    <row r="1709" spans="8:11" x14ac:dyDescent="0.25">
      <c r="H1709" s="110"/>
      <c r="I1709" s="110"/>
      <c r="J1709" s="110"/>
      <c r="K1709" s="110"/>
    </row>
    <row r="1710" spans="8:11" x14ac:dyDescent="0.25">
      <c r="H1710" s="110"/>
      <c r="I1710" s="110"/>
      <c r="J1710" s="110"/>
      <c r="K1710" s="110"/>
    </row>
    <row r="1711" spans="8:11" x14ac:dyDescent="0.25">
      <c r="H1711" s="110"/>
      <c r="I1711" s="110"/>
      <c r="J1711" s="110"/>
      <c r="K1711" s="110"/>
    </row>
    <row r="1712" spans="8:11" x14ac:dyDescent="0.25">
      <c r="H1712" s="110"/>
      <c r="I1712" s="110"/>
      <c r="J1712" s="110"/>
      <c r="K1712" s="110"/>
    </row>
    <row r="1713" spans="8:11" x14ac:dyDescent="0.25">
      <c r="H1713" s="110"/>
      <c r="I1713" s="110"/>
      <c r="J1713" s="110"/>
      <c r="K1713" s="110"/>
    </row>
    <row r="1714" spans="8:11" x14ac:dyDescent="0.25">
      <c r="H1714" s="110"/>
      <c r="I1714" s="110"/>
      <c r="J1714" s="110"/>
      <c r="K1714" s="110"/>
    </row>
    <row r="1715" spans="8:11" x14ac:dyDescent="0.25">
      <c r="H1715" s="110"/>
      <c r="I1715" s="110"/>
      <c r="J1715" s="110"/>
      <c r="K1715" s="110"/>
    </row>
    <row r="1716" spans="8:11" x14ac:dyDescent="0.25">
      <c r="H1716" s="110"/>
      <c r="I1716" s="110"/>
      <c r="J1716" s="110"/>
      <c r="K1716" s="110"/>
    </row>
    <row r="1717" spans="8:11" x14ac:dyDescent="0.25">
      <c r="H1717" s="110"/>
      <c r="I1717" s="110"/>
      <c r="J1717" s="110"/>
      <c r="K1717" s="110"/>
    </row>
    <row r="1718" spans="8:11" x14ac:dyDescent="0.25">
      <c r="H1718" s="110"/>
      <c r="I1718" s="110"/>
      <c r="J1718" s="110"/>
      <c r="K1718" s="110"/>
    </row>
    <row r="1719" spans="8:11" x14ac:dyDescent="0.25">
      <c r="H1719" s="110"/>
      <c r="I1719" s="110"/>
      <c r="J1719" s="110"/>
      <c r="K1719" s="110"/>
    </row>
    <row r="1720" spans="8:11" x14ac:dyDescent="0.25">
      <c r="H1720" s="110"/>
      <c r="I1720" s="110"/>
      <c r="J1720" s="110"/>
      <c r="K1720" s="110"/>
    </row>
    <row r="1721" spans="8:11" x14ac:dyDescent="0.25">
      <c r="H1721" s="110"/>
      <c r="I1721" s="110"/>
      <c r="J1721" s="110"/>
      <c r="K1721" s="110"/>
    </row>
    <row r="1722" spans="8:11" x14ac:dyDescent="0.25">
      <c r="H1722" s="110"/>
      <c r="I1722" s="110"/>
      <c r="J1722" s="110"/>
      <c r="K1722" s="110"/>
    </row>
    <row r="1723" spans="8:11" x14ac:dyDescent="0.25">
      <c r="H1723" s="110"/>
      <c r="I1723" s="110"/>
      <c r="J1723" s="110"/>
      <c r="K1723" s="110"/>
    </row>
    <row r="1724" spans="8:11" x14ac:dyDescent="0.25">
      <c r="H1724" s="110"/>
      <c r="I1724" s="110"/>
      <c r="J1724" s="110"/>
      <c r="K1724" s="110"/>
    </row>
    <row r="1725" spans="8:11" x14ac:dyDescent="0.25">
      <c r="H1725" s="110"/>
      <c r="I1725" s="110"/>
      <c r="J1725" s="110"/>
      <c r="K1725" s="110"/>
    </row>
    <row r="1726" spans="8:11" x14ac:dyDescent="0.25">
      <c r="H1726" s="110"/>
      <c r="I1726" s="110"/>
      <c r="J1726" s="110"/>
      <c r="K1726" s="110"/>
    </row>
    <row r="1727" spans="8:11" x14ac:dyDescent="0.25">
      <c r="H1727" s="110"/>
      <c r="I1727" s="110"/>
      <c r="J1727" s="110"/>
      <c r="K1727" s="110"/>
    </row>
    <row r="1728" spans="8:11" x14ac:dyDescent="0.25">
      <c r="H1728" s="110"/>
      <c r="I1728" s="110"/>
      <c r="J1728" s="110"/>
      <c r="K1728" s="110"/>
    </row>
    <row r="1729" spans="8:11" x14ac:dyDescent="0.25">
      <c r="H1729" s="110"/>
      <c r="I1729" s="110"/>
      <c r="J1729" s="110"/>
      <c r="K1729" s="110"/>
    </row>
    <row r="1730" spans="8:11" x14ac:dyDescent="0.25">
      <c r="H1730" s="110"/>
      <c r="I1730" s="110"/>
      <c r="J1730" s="110"/>
      <c r="K1730" s="110"/>
    </row>
    <row r="1731" spans="8:11" x14ac:dyDescent="0.25">
      <c r="H1731" s="110"/>
      <c r="I1731" s="110"/>
      <c r="J1731" s="110"/>
      <c r="K1731" s="110"/>
    </row>
    <row r="1732" spans="8:11" x14ac:dyDescent="0.25">
      <c r="H1732" s="110"/>
      <c r="I1732" s="110"/>
      <c r="J1732" s="110"/>
      <c r="K1732" s="110"/>
    </row>
    <row r="1733" spans="8:11" x14ac:dyDescent="0.25">
      <c r="H1733" s="110"/>
      <c r="I1733" s="110"/>
      <c r="J1733" s="110"/>
      <c r="K1733" s="110"/>
    </row>
    <row r="1734" spans="8:11" x14ac:dyDescent="0.25">
      <c r="H1734" s="110"/>
      <c r="I1734" s="110"/>
      <c r="J1734" s="110"/>
      <c r="K1734" s="110"/>
    </row>
    <row r="1735" spans="8:11" x14ac:dyDescent="0.25">
      <c r="H1735" s="110"/>
      <c r="I1735" s="110"/>
      <c r="J1735" s="110"/>
      <c r="K1735" s="110"/>
    </row>
    <row r="1736" spans="8:11" x14ac:dyDescent="0.25">
      <c r="H1736" s="110"/>
      <c r="I1736" s="110"/>
      <c r="J1736" s="110"/>
      <c r="K1736" s="110"/>
    </row>
    <row r="1737" spans="8:11" x14ac:dyDescent="0.25">
      <c r="H1737" s="110"/>
      <c r="I1737" s="110"/>
      <c r="J1737" s="110"/>
      <c r="K1737" s="110"/>
    </row>
    <row r="1738" spans="8:11" x14ac:dyDescent="0.25">
      <c r="H1738" s="110"/>
      <c r="I1738" s="110"/>
      <c r="J1738" s="110"/>
      <c r="K1738" s="110"/>
    </row>
    <row r="1739" spans="8:11" x14ac:dyDescent="0.25">
      <c r="H1739" s="110"/>
      <c r="I1739" s="110"/>
      <c r="J1739" s="110"/>
      <c r="K1739" s="110"/>
    </row>
    <row r="1740" spans="8:11" x14ac:dyDescent="0.25">
      <c r="H1740" s="110"/>
      <c r="I1740" s="110"/>
      <c r="J1740" s="110"/>
      <c r="K1740" s="110"/>
    </row>
    <row r="1741" spans="8:11" x14ac:dyDescent="0.25">
      <c r="H1741" s="110"/>
      <c r="I1741" s="110"/>
      <c r="J1741" s="110"/>
      <c r="K1741" s="110"/>
    </row>
    <row r="1742" spans="8:11" x14ac:dyDescent="0.25">
      <c r="H1742" s="110"/>
      <c r="I1742" s="110"/>
      <c r="J1742" s="110"/>
      <c r="K1742" s="110"/>
    </row>
    <row r="1743" spans="8:11" x14ac:dyDescent="0.25">
      <c r="H1743" s="110"/>
      <c r="I1743" s="110"/>
      <c r="J1743" s="110"/>
      <c r="K1743" s="110"/>
    </row>
    <row r="1744" spans="8:11" x14ac:dyDescent="0.25">
      <c r="H1744" s="110"/>
      <c r="I1744" s="110"/>
      <c r="J1744" s="110"/>
      <c r="K1744" s="110"/>
    </row>
    <row r="1745" spans="8:11" x14ac:dyDescent="0.25">
      <c r="H1745" s="110"/>
      <c r="I1745" s="110"/>
      <c r="J1745" s="110"/>
      <c r="K1745" s="110"/>
    </row>
    <row r="1746" spans="8:11" x14ac:dyDescent="0.25">
      <c r="H1746" s="110"/>
      <c r="I1746" s="110"/>
      <c r="J1746" s="110"/>
      <c r="K1746" s="110"/>
    </row>
    <row r="1747" spans="8:11" x14ac:dyDescent="0.25">
      <c r="H1747" s="110"/>
      <c r="I1747" s="110"/>
      <c r="J1747" s="110"/>
      <c r="K1747" s="110"/>
    </row>
    <row r="1748" spans="8:11" x14ac:dyDescent="0.25">
      <c r="H1748" s="110"/>
      <c r="I1748" s="110"/>
      <c r="J1748" s="110"/>
      <c r="K1748" s="110"/>
    </row>
    <row r="1749" spans="8:11" x14ac:dyDescent="0.25">
      <c r="H1749" s="110"/>
      <c r="I1749" s="110"/>
      <c r="J1749" s="110"/>
      <c r="K1749" s="110"/>
    </row>
    <row r="1750" spans="8:11" x14ac:dyDescent="0.25">
      <c r="H1750" s="110"/>
      <c r="I1750" s="110"/>
      <c r="J1750" s="110"/>
      <c r="K1750" s="110"/>
    </row>
    <row r="1751" spans="8:11" x14ac:dyDescent="0.25">
      <c r="H1751" s="110"/>
      <c r="I1751" s="110"/>
      <c r="J1751" s="110"/>
      <c r="K1751" s="110"/>
    </row>
    <row r="1752" spans="8:11" x14ac:dyDescent="0.25">
      <c r="H1752" s="110"/>
      <c r="I1752" s="110"/>
      <c r="J1752" s="110"/>
      <c r="K1752" s="110"/>
    </row>
    <row r="1753" spans="8:11" x14ac:dyDescent="0.25">
      <c r="H1753" s="110"/>
      <c r="I1753" s="110"/>
      <c r="J1753" s="110"/>
      <c r="K1753" s="110"/>
    </row>
    <row r="1754" spans="8:11" x14ac:dyDescent="0.25">
      <c r="H1754" s="110"/>
      <c r="I1754" s="110"/>
      <c r="J1754" s="110"/>
      <c r="K1754" s="110"/>
    </row>
    <row r="1755" spans="8:11" x14ac:dyDescent="0.25">
      <c r="H1755" s="110"/>
      <c r="I1755" s="110"/>
      <c r="J1755" s="110"/>
      <c r="K1755" s="110"/>
    </row>
    <row r="1756" spans="8:11" x14ac:dyDescent="0.25">
      <c r="H1756" s="110"/>
      <c r="I1756" s="110"/>
      <c r="J1756" s="110"/>
      <c r="K1756" s="110"/>
    </row>
    <row r="1757" spans="8:11" x14ac:dyDescent="0.25">
      <c r="H1757" s="110"/>
      <c r="I1757" s="110"/>
      <c r="J1757" s="110"/>
      <c r="K1757" s="110"/>
    </row>
    <row r="1758" spans="8:11" x14ac:dyDescent="0.25">
      <c r="H1758" s="110"/>
      <c r="I1758" s="110"/>
      <c r="J1758" s="110"/>
      <c r="K1758" s="110"/>
    </row>
    <row r="1759" spans="8:11" x14ac:dyDescent="0.25">
      <c r="H1759" s="110"/>
      <c r="I1759" s="110"/>
      <c r="J1759" s="110"/>
      <c r="K1759" s="110"/>
    </row>
    <row r="1760" spans="8:11" x14ac:dyDescent="0.25">
      <c r="H1760" s="110"/>
      <c r="I1760" s="110"/>
      <c r="J1760" s="110"/>
      <c r="K1760" s="110"/>
    </row>
    <row r="1761" spans="8:11" x14ac:dyDescent="0.25">
      <c r="H1761" s="110"/>
      <c r="I1761" s="110"/>
      <c r="J1761" s="110"/>
      <c r="K1761" s="110"/>
    </row>
    <row r="1762" spans="8:11" x14ac:dyDescent="0.25">
      <c r="H1762" s="110"/>
      <c r="I1762" s="110"/>
      <c r="J1762" s="110"/>
      <c r="K1762" s="110"/>
    </row>
    <row r="1763" spans="8:11" x14ac:dyDescent="0.25">
      <c r="H1763" s="110"/>
      <c r="I1763" s="110"/>
      <c r="J1763" s="110"/>
      <c r="K1763" s="110"/>
    </row>
    <row r="1764" spans="8:11" x14ac:dyDescent="0.25">
      <c r="H1764" s="110"/>
      <c r="I1764" s="110"/>
      <c r="J1764" s="110"/>
      <c r="K1764" s="110"/>
    </row>
    <row r="1765" spans="8:11" x14ac:dyDescent="0.25">
      <c r="H1765" s="110"/>
      <c r="I1765" s="110"/>
      <c r="J1765" s="110"/>
      <c r="K1765" s="110"/>
    </row>
    <row r="1766" spans="8:11" x14ac:dyDescent="0.25">
      <c r="H1766" s="110"/>
      <c r="I1766" s="110"/>
      <c r="J1766" s="110"/>
      <c r="K1766" s="110"/>
    </row>
    <row r="1767" spans="8:11" x14ac:dyDescent="0.25">
      <c r="H1767" s="110"/>
      <c r="I1767" s="110"/>
      <c r="J1767" s="110"/>
      <c r="K1767" s="110"/>
    </row>
    <row r="1768" spans="8:11" x14ac:dyDescent="0.25">
      <c r="H1768" s="110"/>
      <c r="I1768" s="110"/>
      <c r="J1768" s="110"/>
      <c r="K1768" s="110"/>
    </row>
    <row r="1769" spans="8:11" x14ac:dyDescent="0.25">
      <c r="H1769" s="110"/>
      <c r="I1769" s="110"/>
      <c r="J1769" s="110"/>
      <c r="K1769" s="110"/>
    </row>
    <row r="1770" spans="8:11" x14ac:dyDescent="0.25">
      <c r="H1770" s="110"/>
      <c r="I1770" s="110"/>
      <c r="J1770" s="110"/>
      <c r="K1770" s="110"/>
    </row>
    <row r="1771" spans="8:11" x14ac:dyDescent="0.25">
      <c r="H1771" s="110"/>
      <c r="I1771" s="110"/>
      <c r="J1771" s="110"/>
      <c r="K1771" s="110"/>
    </row>
    <row r="1772" spans="8:11" x14ac:dyDescent="0.25">
      <c r="H1772" s="110"/>
      <c r="I1772" s="110"/>
      <c r="J1772" s="110"/>
      <c r="K1772" s="110"/>
    </row>
    <row r="1773" spans="8:11" x14ac:dyDescent="0.25">
      <c r="H1773" s="110"/>
      <c r="I1773" s="110"/>
      <c r="J1773" s="110"/>
      <c r="K1773" s="110"/>
    </row>
    <row r="1774" spans="8:11" x14ac:dyDescent="0.25">
      <c r="H1774" s="110"/>
      <c r="I1774" s="110"/>
      <c r="J1774" s="110"/>
      <c r="K1774" s="110"/>
    </row>
    <row r="1775" spans="8:11" x14ac:dyDescent="0.25">
      <c r="H1775" s="110"/>
      <c r="I1775" s="110"/>
      <c r="J1775" s="110"/>
      <c r="K1775" s="110"/>
    </row>
    <row r="1776" spans="8:11" x14ac:dyDescent="0.25">
      <c r="H1776" s="110"/>
      <c r="I1776" s="110"/>
      <c r="J1776" s="110"/>
      <c r="K1776" s="110"/>
    </row>
    <row r="1777" spans="8:11" x14ac:dyDescent="0.25">
      <c r="H1777" s="110"/>
      <c r="I1777" s="110"/>
      <c r="J1777" s="110"/>
      <c r="K1777" s="110"/>
    </row>
    <row r="1778" spans="8:11" x14ac:dyDescent="0.25">
      <c r="H1778" s="110"/>
      <c r="I1778" s="110"/>
      <c r="J1778" s="110"/>
      <c r="K1778" s="110"/>
    </row>
    <row r="1779" spans="8:11" x14ac:dyDescent="0.25">
      <c r="H1779" s="110"/>
      <c r="I1779" s="110"/>
      <c r="J1779" s="110"/>
      <c r="K1779" s="110"/>
    </row>
    <row r="1780" spans="8:11" x14ac:dyDescent="0.25">
      <c r="H1780" s="110"/>
      <c r="I1780" s="110"/>
      <c r="J1780" s="110"/>
      <c r="K1780" s="110"/>
    </row>
    <row r="1781" spans="8:11" x14ac:dyDescent="0.25">
      <c r="H1781" s="110"/>
      <c r="I1781" s="110"/>
      <c r="J1781" s="110"/>
      <c r="K1781" s="110"/>
    </row>
    <row r="1782" spans="8:11" x14ac:dyDescent="0.25">
      <c r="H1782" s="110"/>
      <c r="I1782" s="110"/>
      <c r="J1782" s="110"/>
      <c r="K1782" s="110"/>
    </row>
    <row r="1783" spans="8:11" x14ac:dyDescent="0.25">
      <c r="H1783" s="110"/>
      <c r="I1783" s="110"/>
      <c r="J1783" s="110"/>
      <c r="K1783" s="110"/>
    </row>
    <row r="1784" spans="8:11" x14ac:dyDescent="0.25">
      <c r="H1784" s="110"/>
      <c r="I1784" s="110"/>
      <c r="J1784" s="110"/>
      <c r="K1784" s="110"/>
    </row>
    <row r="1785" spans="8:11" x14ac:dyDescent="0.25">
      <c r="H1785" s="110"/>
      <c r="I1785" s="110"/>
      <c r="J1785" s="110"/>
      <c r="K1785" s="110"/>
    </row>
    <row r="1786" spans="8:11" x14ac:dyDescent="0.25">
      <c r="H1786" s="110"/>
      <c r="I1786" s="110"/>
      <c r="J1786" s="110"/>
      <c r="K1786" s="110"/>
    </row>
    <row r="1787" spans="8:11" x14ac:dyDescent="0.25">
      <c r="H1787" s="110"/>
      <c r="I1787" s="110"/>
      <c r="J1787" s="110"/>
      <c r="K1787" s="110"/>
    </row>
    <row r="1788" spans="8:11" x14ac:dyDescent="0.25">
      <c r="H1788" s="110"/>
      <c r="I1788" s="110"/>
      <c r="J1788" s="110"/>
      <c r="K1788" s="110"/>
    </row>
    <row r="1789" spans="8:11" x14ac:dyDescent="0.25">
      <c r="H1789" s="110"/>
      <c r="I1789" s="110"/>
      <c r="J1789" s="110"/>
      <c r="K1789" s="110"/>
    </row>
    <row r="1790" spans="8:11" x14ac:dyDescent="0.25">
      <c r="H1790" s="110"/>
      <c r="I1790" s="110"/>
      <c r="J1790" s="110"/>
      <c r="K1790" s="110"/>
    </row>
    <row r="1791" spans="8:11" x14ac:dyDescent="0.25">
      <c r="H1791" s="110"/>
      <c r="I1791" s="110"/>
      <c r="J1791" s="110"/>
      <c r="K1791" s="110"/>
    </row>
    <row r="1792" spans="8:11" x14ac:dyDescent="0.25">
      <c r="H1792" s="110"/>
      <c r="I1792" s="110"/>
      <c r="J1792" s="110"/>
      <c r="K1792" s="110"/>
    </row>
    <row r="1793" spans="8:11" x14ac:dyDescent="0.25">
      <c r="H1793" s="110"/>
      <c r="I1793" s="110"/>
      <c r="J1793" s="110"/>
      <c r="K1793" s="110"/>
    </row>
    <row r="1794" spans="8:11" x14ac:dyDescent="0.25">
      <c r="H1794" s="110"/>
      <c r="I1794" s="110"/>
      <c r="J1794" s="110"/>
      <c r="K1794" s="110"/>
    </row>
    <row r="1795" spans="8:11" x14ac:dyDescent="0.25">
      <c r="H1795" s="110"/>
      <c r="I1795" s="110"/>
      <c r="J1795" s="110"/>
      <c r="K1795" s="110"/>
    </row>
    <row r="1796" spans="8:11" x14ac:dyDescent="0.25">
      <c r="H1796" s="110"/>
      <c r="I1796" s="110"/>
      <c r="J1796" s="110"/>
      <c r="K1796" s="110"/>
    </row>
    <row r="1797" spans="8:11" x14ac:dyDescent="0.25">
      <c r="H1797" s="110"/>
      <c r="I1797" s="110"/>
      <c r="J1797" s="110"/>
      <c r="K1797" s="110"/>
    </row>
    <row r="1798" spans="8:11" x14ac:dyDescent="0.25">
      <c r="H1798" s="110"/>
      <c r="I1798" s="110"/>
      <c r="J1798" s="110"/>
      <c r="K1798" s="110"/>
    </row>
    <row r="1799" spans="8:11" x14ac:dyDescent="0.25">
      <c r="H1799" s="110"/>
      <c r="I1799" s="110"/>
      <c r="J1799" s="110"/>
      <c r="K1799" s="110"/>
    </row>
    <row r="1800" spans="8:11" x14ac:dyDescent="0.25">
      <c r="H1800" s="110"/>
      <c r="I1800" s="110"/>
      <c r="J1800" s="110"/>
      <c r="K1800" s="110"/>
    </row>
    <row r="1801" spans="8:11" x14ac:dyDescent="0.25">
      <c r="H1801" s="110"/>
      <c r="I1801" s="110"/>
      <c r="J1801" s="110"/>
      <c r="K1801" s="110"/>
    </row>
    <row r="1802" spans="8:11" x14ac:dyDescent="0.25">
      <c r="H1802" s="110"/>
      <c r="I1802" s="110"/>
      <c r="J1802" s="110"/>
      <c r="K1802" s="110"/>
    </row>
    <row r="1803" spans="8:11" x14ac:dyDescent="0.25">
      <c r="H1803" s="110"/>
      <c r="I1803" s="110"/>
      <c r="J1803" s="110"/>
      <c r="K1803" s="110"/>
    </row>
    <row r="1804" spans="8:11" x14ac:dyDescent="0.25">
      <c r="H1804" s="110"/>
      <c r="I1804" s="110"/>
      <c r="J1804" s="110"/>
      <c r="K1804" s="110"/>
    </row>
    <row r="1805" spans="8:11" x14ac:dyDescent="0.25">
      <c r="H1805" s="110"/>
      <c r="I1805" s="110"/>
      <c r="J1805" s="110"/>
      <c r="K1805" s="110"/>
    </row>
    <row r="1806" spans="8:11" x14ac:dyDescent="0.25">
      <c r="H1806" s="110"/>
      <c r="I1806" s="110"/>
      <c r="J1806" s="110"/>
      <c r="K1806" s="110"/>
    </row>
    <row r="1807" spans="8:11" x14ac:dyDescent="0.25">
      <c r="H1807" s="110"/>
      <c r="I1807" s="110"/>
      <c r="J1807" s="110"/>
      <c r="K1807" s="110"/>
    </row>
    <row r="1808" spans="8:11" x14ac:dyDescent="0.25">
      <c r="H1808" s="110"/>
      <c r="I1808" s="110"/>
      <c r="J1808" s="110"/>
      <c r="K1808" s="110"/>
    </row>
    <row r="1809" spans="8:11" x14ac:dyDescent="0.25">
      <c r="H1809" s="110"/>
      <c r="I1809" s="110"/>
      <c r="J1809" s="110"/>
      <c r="K1809" s="110"/>
    </row>
    <row r="1810" spans="8:11" x14ac:dyDescent="0.25">
      <c r="H1810" s="110"/>
      <c r="I1810" s="110"/>
      <c r="J1810" s="110"/>
      <c r="K1810" s="110"/>
    </row>
    <row r="1811" spans="8:11" x14ac:dyDescent="0.25">
      <c r="H1811" s="110"/>
      <c r="I1811" s="110"/>
      <c r="J1811" s="110"/>
      <c r="K1811" s="110"/>
    </row>
    <row r="1812" spans="8:11" x14ac:dyDescent="0.25">
      <c r="H1812" s="110"/>
      <c r="I1812" s="110"/>
      <c r="J1812" s="110"/>
      <c r="K1812" s="110"/>
    </row>
    <row r="1813" spans="8:11" x14ac:dyDescent="0.25">
      <c r="H1813" s="110"/>
      <c r="I1813" s="110"/>
      <c r="J1813" s="110"/>
      <c r="K1813" s="110"/>
    </row>
    <row r="1814" spans="8:11" x14ac:dyDescent="0.25">
      <c r="H1814" s="110"/>
      <c r="I1814" s="110"/>
      <c r="J1814" s="110"/>
      <c r="K1814" s="110"/>
    </row>
    <row r="1815" spans="8:11" x14ac:dyDescent="0.25">
      <c r="H1815" s="110"/>
      <c r="I1815" s="110"/>
      <c r="J1815" s="110"/>
      <c r="K1815" s="110"/>
    </row>
    <row r="1816" spans="8:11" x14ac:dyDescent="0.25">
      <c r="H1816" s="110"/>
      <c r="I1816" s="110"/>
      <c r="J1816" s="110"/>
      <c r="K1816" s="110"/>
    </row>
    <row r="1817" spans="8:11" x14ac:dyDescent="0.25">
      <c r="H1817" s="110"/>
      <c r="I1817" s="110"/>
      <c r="J1817" s="110"/>
      <c r="K1817" s="110"/>
    </row>
    <row r="1818" spans="8:11" x14ac:dyDescent="0.25">
      <c r="H1818" s="110"/>
      <c r="I1818" s="110"/>
      <c r="J1818" s="110"/>
      <c r="K1818" s="110"/>
    </row>
    <row r="1819" spans="8:11" x14ac:dyDescent="0.25">
      <c r="H1819" s="110"/>
      <c r="I1819" s="110"/>
      <c r="J1819" s="110"/>
      <c r="K1819" s="110"/>
    </row>
    <row r="1820" spans="8:11" x14ac:dyDescent="0.25">
      <c r="H1820" s="110"/>
      <c r="I1820" s="110"/>
      <c r="J1820" s="110"/>
      <c r="K1820" s="110"/>
    </row>
    <row r="1821" spans="8:11" x14ac:dyDescent="0.25">
      <c r="H1821" s="110"/>
      <c r="I1821" s="110"/>
      <c r="J1821" s="110"/>
      <c r="K1821" s="110"/>
    </row>
    <row r="1822" spans="8:11" x14ac:dyDescent="0.25">
      <c r="H1822" s="110"/>
      <c r="I1822" s="110"/>
      <c r="J1822" s="110"/>
      <c r="K1822" s="110"/>
    </row>
    <row r="1823" spans="8:11" x14ac:dyDescent="0.25">
      <c r="H1823" s="110"/>
      <c r="I1823" s="110"/>
      <c r="J1823" s="110"/>
      <c r="K1823" s="110"/>
    </row>
    <row r="1824" spans="8:11" x14ac:dyDescent="0.25">
      <c r="H1824" s="110"/>
      <c r="I1824" s="110"/>
      <c r="J1824" s="110"/>
      <c r="K1824" s="110"/>
    </row>
    <row r="1825" spans="8:11" x14ac:dyDescent="0.25">
      <c r="H1825" s="110"/>
      <c r="I1825" s="110"/>
      <c r="J1825" s="110"/>
      <c r="K1825" s="110"/>
    </row>
    <row r="1826" spans="8:11" x14ac:dyDescent="0.25">
      <c r="H1826" s="110"/>
      <c r="I1826" s="110"/>
      <c r="J1826" s="110"/>
      <c r="K1826" s="110"/>
    </row>
    <row r="1827" spans="8:11" x14ac:dyDescent="0.25">
      <c r="H1827" s="110"/>
      <c r="I1827" s="110"/>
      <c r="J1827" s="110"/>
      <c r="K1827" s="110"/>
    </row>
    <row r="1828" spans="8:11" x14ac:dyDescent="0.25">
      <c r="H1828" s="110"/>
      <c r="I1828" s="110"/>
      <c r="J1828" s="110"/>
      <c r="K1828" s="110"/>
    </row>
    <row r="1829" spans="8:11" x14ac:dyDescent="0.25">
      <c r="H1829" s="110"/>
      <c r="I1829" s="110"/>
      <c r="J1829" s="110"/>
      <c r="K1829" s="110"/>
    </row>
    <row r="1830" spans="8:11" x14ac:dyDescent="0.25">
      <c r="H1830" s="110"/>
      <c r="I1830" s="110"/>
      <c r="J1830" s="110"/>
      <c r="K1830" s="110"/>
    </row>
    <row r="1831" spans="8:11" x14ac:dyDescent="0.25">
      <c r="H1831" s="110"/>
      <c r="I1831" s="110"/>
      <c r="J1831" s="110"/>
      <c r="K1831" s="110"/>
    </row>
    <row r="1832" spans="8:11" x14ac:dyDescent="0.25">
      <c r="H1832" s="110"/>
      <c r="I1832" s="110"/>
      <c r="J1832" s="110"/>
      <c r="K1832" s="110"/>
    </row>
    <row r="1833" spans="8:11" x14ac:dyDescent="0.25">
      <c r="H1833" s="110"/>
      <c r="I1833" s="110"/>
      <c r="J1833" s="110"/>
      <c r="K1833" s="110"/>
    </row>
    <row r="1834" spans="8:11" x14ac:dyDescent="0.25">
      <c r="H1834" s="110"/>
      <c r="I1834" s="110"/>
      <c r="J1834" s="110"/>
      <c r="K1834" s="110"/>
    </row>
    <row r="1835" spans="8:11" x14ac:dyDescent="0.25">
      <c r="H1835" s="110"/>
      <c r="I1835" s="110"/>
      <c r="J1835" s="110"/>
      <c r="K1835" s="110"/>
    </row>
    <row r="1836" spans="8:11" x14ac:dyDescent="0.25">
      <c r="H1836" s="110"/>
      <c r="I1836" s="110"/>
      <c r="J1836" s="110"/>
      <c r="K1836" s="110"/>
    </row>
    <row r="1837" spans="8:11" x14ac:dyDescent="0.25">
      <c r="H1837" s="110"/>
      <c r="I1837" s="110"/>
      <c r="J1837" s="110"/>
      <c r="K1837" s="110"/>
    </row>
    <row r="1838" spans="8:11" x14ac:dyDescent="0.25">
      <c r="H1838" s="110"/>
      <c r="I1838" s="110"/>
      <c r="J1838" s="110"/>
      <c r="K1838" s="110"/>
    </row>
    <row r="1839" spans="8:11" x14ac:dyDescent="0.25">
      <c r="H1839" s="110"/>
      <c r="I1839" s="110"/>
      <c r="J1839" s="110"/>
      <c r="K1839" s="110"/>
    </row>
    <row r="1840" spans="8:11" x14ac:dyDescent="0.25">
      <c r="H1840" s="110"/>
      <c r="I1840" s="110"/>
      <c r="J1840" s="110"/>
      <c r="K1840" s="110"/>
    </row>
    <row r="1841" spans="8:11" x14ac:dyDescent="0.25">
      <c r="H1841" s="110"/>
      <c r="I1841" s="110"/>
      <c r="J1841" s="110"/>
      <c r="K1841" s="110"/>
    </row>
    <row r="1842" spans="8:11" x14ac:dyDescent="0.25">
      <c r="H1842" s="110"/>
      <c r="I1842" s="110"/>
      <c r="J1842" s="110"/>
      <c r="K1842" s="110"/>
    </row>
    <row r="1843" spans="8:11" x14ac:dyDescent="0.25">
      <c r="H1843" s="110"/>
      <c r="I1843" s="110"/>
      <c r="J1843" s="110"/>
      <c r="K1843" s="110"/>
    </row>
    <row r="1844" spans="8:11" x14ac:dyDescent="0.25">
      <c r="H1844" s="110"/>
      <c r="I1844" s="110"/>
      <c r="J1844" s="110"/>
      <c r="K1844" s="110"/>
    </row>
    <row r="1845" spans="8:11" x14ac:dyDescent="0.25">
      <c r="H1845" s="110"/>
      <c r="I1845" s="110"/>
      <c r="J1845" s="110"/>
      <c r="K1845" s="110"/>
    </row>
    <row r="1846" spans="8:11" x14ac:dyDescent="0.25">
      <c r="H1846" s="110"/>
      <c r="I1846" s="110"/>
      <c r="J1846" s="110"/>
      <c r="K1846" s="110"/>
    </row>
    <row r="1847" spans="8:11" x14ac:dyDescent="0.25">
      <c r="H1847" s="110"/>
      <c r="I1847" s="110"/>
      <c r="J1847" s="110"/>
      <c r="K1847" s="110"/>
    </row>
    <row r="1848" spans="8:11" x14ac:dyDescent="0.25">
      <c r="H1848" s="110"/>
      <c r="I1848" s="110"/>
      <c r="J1848" s="110"/>
      <c r="K1848" s="110"/>
    </row>
    <row r="1849" spans="8:11" x14ac:dyDescent="0.25">
      <c r="H1849" s="110"/>
      <c r="I1849" s="110"/>
      <c r="J1849" s="110"/>
      <c r="K1849" s="110"/>
    </row>
    <row r="1850" spans="8:11" x14ac:dyDescent="0.25">
      <c r="H1850" s="110"/>
      <c r="I1850" s="110"/>
      <c r="J1850" s="110"/>
      <c r="K1850" s="110"/>
    </row>
    <row r="1851" spans="8:11" x14ac:dyDescent="0.25">
      <c r="H1851" s="110"/>
      <c r="I1851" s="110"/>
      <c r="J1851" s="110"/>
      <c r="K1851" s="110"/>
    </row>
    <row r="1852" spans="8:11" x14ac:dyDescent="0.25">
      <c r="H1852" s="110"/>
      <c r="I1852" s="110"/>
      <c r="J1852" s="110"/>
      <c r="K1852" s="110"/>
    </row>
    <row r="1853" spans="8:11" x14ac:dyDescent="0.25">
      <c r="H1853" s="110"/>
      <c r="I1853" s="110"/>
      <c r="J1853" s="110"/>
      <c r="K1853" s="110"/>
    </row>
    <row r="1854" spans="8:11" x14ac:dyDescent="0.25">
      <c r="H1854" s="110"/>
      <c r="I1854" s="110"/>
      <c r="J1854" s="110"/>
      <c r="K1854" s="110"/>
    </row>
    <row r="1855" spans="8:11" x14ac:dyDescent="0.25">
      <c r="H1855" s="110"/>
      <c r="I1855" s="110"/>
      <c r="J1855" s="110"/>
      <c r="K1855" s="110"/>
    </row>
    <row r="1856" spans="8:11" x14ac:dyDescent="0.25">
      <c r="H1856" s="110"/>
      <c r="I1856" s="110"/>
      <c r="J1856" s="110"/>
      <c r="K1856" s="110"/>
    </row>
    <row r="1857" spans="8:11" x14ac:dyDescent="0.25">
      <c r="H1857" s="110"/>
      <c r="I1857" s="110"/>
      <c r="J1857" s="110"/>
      <c r="K1857" s="110"/>
    </row>
    <row r="1858" spans="8:11" x14ac:dyDescent="0.25">
      <c r="H1858" s="110"/>
      <c r="I1858" s="110"/>
      <c r="J1858" s="110"/>
      <c r="K1858" s="110"/>
    </row>
    <row r="1859" spans="8:11" x14ac:dyDescent="0.25">
      <c r="H1859" s="110"/>
      <c r="I1859" s="110"/>
      <c r="J1859" s="110"/>
      <c r="K1859" s="110"/>
    </row>
    <row r="1860" spans="8:11" x14ac:dyDescent="0.25">
      <c r="H1860" s="110"/>
      <c r="I1860" s="110"/>
      <c r="J1860" s="110"/>
      <c r="K1860" s="110"/>
    </row>
    <row r="1861" spans="8:11" x14ac:dyDescent="0.25">
      <c r="H1861" s="110"/>
      <c r="I1861" s="110"/>
      <c r="J1861" s="110"/>
      <c r="K1861" s="110"/>
    </row>
    <row r="1862" spans="8:11" x14ac:dyDescent="0.25">
      <c r="H1862" s="110"/>
      <c r="I1862" s="110"/>
      <c r="J1862" s="110"/>
      <c r="K1862" s="110"/>
    </row>
    <row r="1863" spans="8:11" x14ac:dyDescent="0.25">
      <c r="H1863" s="110"/>
      <c r="I1863" s="110"/>
      <c r="J1863" s="110"/>
      <c r="K1863" s="110"/>
    </row>
    <row r="1864" spans="8:11" x14ac:dyDescent="0.25">
      <c r="H1864" s="110"/>
      <c r="I1864" s="110"/>
      <c r="J1864" s="110"/>
      <c r="K1864" s="110"/>
    </row>
    <row r="1865" spans="8:11" x14ac:dyDescent="0.25">
      <c r="H1865" s="110"/>
      <c r="I1865" s="110"/>
      <c r="J1865" s="110"/>
      <c r="K1865" s="110"/>
    </row>
    <row r="1866" spans="8:11" x14ac:dyDescent="0.25">
      <c r="H1866" s="110"/>
      <c r="I1866" s="110"/>
      <c r="J1866" s="110"/>
      <c r="K1866" s="110"/>
    </row>
    <row r="1867" spans="8:11" x14ac:dyDescent="0.25">
      <c r="H1867" s="110"/>
      <c r="I1867" s="110"/>
      <c r="J1867" s="110"/>
      <c r="K1867" s="110"/>
    </row>
    <row r="1868" spans="8:11" x14ac:dyDescent="0.25">
      <c r="H1868" s="110"/>
      <c r="I1868" s="110"/>
      <c r="J1868" s="110"/>
      <c r="K1868" s="110"/>
    </row>
    <row r="1869" spans="8:11" x14ac:dyDescent="0.25">
      <c r="H1869" s="110"/>
      <c r="I1869" s="110"/>
      <c r="J1869" s="110"/>
      <c r="K1869" s="110"/>
    </row>
    <row r="1870" spans="8:11" x14ac:dyDescent="0.25">
      <c r="H1870" s="110"/>
      <c r="I1870" s="110"/>
      <c r="J1870" s="110"/>
      <c r="K1870" s="110"/>
    </row>
    <row r="1871" spans="8:11" x14ac:dyDescent="0.25">
      <c r="H1871" s="110"/>
      <c r="I1871" s="110"/>
      <c r="J1871" s="110"/>
      <c r="K1871" s="110"/>
    </row>
    <row r="1872" spans="8:11" x14ac:dyDescent="0.25">
      <c r="H1872" s="110"/>
      <c r="I1872" s="110"/>
      <c r="J1872" s="110"/>
      <c r="K1872" s="110"/>
    </row>
    <row r="1873" spans="8:11" x14ac:dyDescent="0.25">
      <c r="H1873" s="110"/>
      <c r="I1873" s="110"/>
      <c r="J1873" s="110"/>
      <c r="K1873" s="110"/>
    </row>
    <row r="1874" spans="8:11" x14ac:dyDescent="0.25">
      <c r="H1874" s="110"/>
      <c r="I1874" s="110"/>
      <c r="J1874" s="110"/>
      <c r="K1874" s="110"/>
    </row>
    <row r="1875" spans="8:11" x14ac:dyDescent="0.25">
      <c r="H1875" s="110"/>
      <c r="I1875" s="110"/>
      <c r="J1875" s="110"/>
      <c r="K1875" s="110"/>
    </row>
    <row r="1876" spans="8:11" x14ac:dyDescent="0.25">
      <c r="H1876" s="110"/>
      <c r="I1876" s="110"/>
      <c r="J1876" s="110"/>
      <c r="K1876" s="110"/>
    </row>
    <row r="1877" spans="8:11" x14ac:dyDescent="0.25">
      <c r="H1877" s="110"/>
      <c r="I1877" s="110"/>
      <c r="J1877" s="110"/>
      <c r="K1877" s="110"/>
    </row>
    <row r="1878" spans="8:11" x14ac:dyDescent="0.25">
      <c r="H1878" s="110"/>
      <c r="I1878" s="110"/>
      <c r="J1878" s="110"/>
      <c r="K1878" s="110"/>
    </row>
    <row r="1879" spans="8:11" x14ac:dyDescent="0.25">
      <c r="H1879" s="110"/>
      <c r="I1879" s="110"/>
      <c r="J1879" s="110"/>
      <c r="K1879" s="110"/>
    </row>
    <row r="1880" spans="8:11" x14ac:dyDescent="0.25">
      <c r="H1880" s="110"/>
      <c r="I1880" s="110"/>
      <c r="J1880" s="110"/>
      <c r="K1880" s="110"/>
    </row>
    <row r="1881" spans="8:11" x14ac:dyDescent="0.25">
      <c r="H1881" s="110"/>
      <c r="I1881" s="110"/>
      <c r="J1881" s="110"/>
      <c r="K1881" s="110"/>
    </row>
    <row r="1882" spans="8:11" x14ac:dyDescent="0.25">
      <c r="H1882" s="110"/>
      <c r="I1882" s="110"/>
      <c r="J1882" s="110"/>
      <c r="K1882" s="110"/>
    </row>
    <row r="1883" spans="8:11" x14ac:dyDescent="0.25">
      <c r="H1883" s="110"/>
      <c r="I1883" s="110"/>
      <c r="J1883" s="110"/>
      <c r="K1883" s="110"/>
    </row>
    <row r="1884" spans="8:11" x14ac:dyDescent="0.25">
      <c r="H1884" s="110"/>
      <c r="I1884" s="110"/>
      <c r="J1884" s="110"/>
      <c r="K1884" s="110"/>
    </row>
    <row r="1885" spans="8:11" x14ac:dyDescent="0.25">
      <c r="H1885" s="110"/>
      <c r="I1885" s="110"/>
      <c r="J1885" s="110"/>
      <c r="K1885" s="110"/>
    </row>
    <row r="1886" spans="8:11" x14ac:dyDescent="0.25">
      <c r="H1886" s="110"/>
      <c r="I1886" s="110"/>
      <c r="J1886" s="110"/>
      <c r="K1886" s="110"/>
    </row>
    <row r="1887" spans="8:11" x14ac:dyDescent="0.25">
      <c r="H1887" s="110"/>
      <c r="I1887" s="110"/>
      <c r="J1887" s="110"/>
      <c r="K1887" s="110"/>
    </row>
    <row r="1888" spans="8:11" x14ac:dyDescent="0.25">
      <c r="H1888" s="110"/>
      <c r="I1888" s="110"/>
      <c r="J1888" s="110"/>
      <c r="K1888" s="110"/>
    </row>
    <row r="1889" spans="8:11" x14ac:dyDescent="0.25">
      <c r="H1889" s="110"/>
      <c r="I1889" s="110"/>
      <c r="J1889" s="110"/>
      <c r="K1889" s="110"/>
    </row>
    <row r="1890" spans="8:11" x14ac:dyDescent="0.25">
      <c r="H1890" s="110"/>
      <c r="I1890" s="110"/>
      <c r="J1890" s="110"/>
      <c r="K1890" s="110"/>
    </row>
    <row r="1891" spans="8:11" x14ac:dyDescent="0.25">
      <c r="H1891" s="110"/>
      <c r="I1891" s="110"/>
      <c r="J1891" s="110"/>
      <c r="K1891" s="110"/>
    </row>
    <row r="1892" spans="8:11" x14ac:dyDescent="0.25">
      <c r="H1892" s="110"/>
      <c r="I1892" s="110"/>
      <c r="J1892" s="110"/>
      <c r="K1892" s="110"/>
    </row>
    <row r="1893" spans="8:11" x14ac:dyDescent="0.25">
      <c r="H1893" s="110"/>
      <c r="I1893" s="110"/>
      <c r="J1893" s="110"/>
      <c r="K1893" s="110"/>
    </row>
    <row r="1894" spans="8:11" x14ac:dyDescent="0.25">
      <c r="H1894" s="110"/>
      <c r="I1894" s="110"/>
      <c r="J1894" s="110"/>
      <c r="K1894" s="110"/>
    </row>
    <row r="1895" spans="8:11" x14ac:dyDescent="0.25">
      <c r="H1895" s="110"/>
      <c r="I1895" s="110"/>
      <c r="J1895" s="110"/>
      <c r="K1895" s="110"/>
    </row>
    <row r="1896" spans="8:11" x14ac:dyDescent="0.25">
      <c r="H1896" s="110"/>
      <c r="I1896" s="110"/>
      <c r="J1896" s="110"/>
      <c r="K1896" s="110"/>
    </row>
    <row r="1897" spans="8:11" x14ac:dyDescent="0.25">
      <c r="H1897" s="110"/>
      <c r="I1897" s="110"/>
      <c r="J1897" s="110"/>
      <c r="K1897" s="110"/>
    </row>
    <row r="1898" spans="8:11" x14ac:dyDescent="0.25">
      <c r="H1898" s="110"/>
      <c r="I1898" s="110"/>
      <c r="J1898" s="110"/>
      <c r="K1898" s="110"/>
    </row>
    <row r="1899" spans="8:11" x14ac:dyDescent="0.25">
      <c r="H1899" s="110"/>
      <c r="I1899" s="110"/>
      <c r="J1899" s="110"/>
      <c r="K1899" s="110"/>
    </row>
    <row r="1900" spans="8:11" x14ac:dyDescent="0.25">
      <c r="H1900" s="110"/>
      <c r="I1900" s="110"/>
      <c r="J1900" s="110"/>
      <c r="K1900" s="110"/>
    </row>
    <row r="1901" spans="8:11" x14ac:dyDescent="0.25">
      <c r="H1901" s="110"/>
      <c r="I1901" s="110"/>
      <c r="J1901" s="110"/>
      <c r="K1901" s="110"/>
    </row>
    <row r="1902" spans="8:11" x14ac:dyDescent="0.25">
      <c r="H1902" s="110"/>
      <c r="I1902" s="110"/>
      <c r="J1902" s="110"/>
      <c r="K1902" s="110"/>
    </row>
    <row r="1903" spans="8:11" x14ac:dyDescent="0.25">
      <c r="H1903" s="110"/>
      <c r="I1903" s="110"/>
      <c r="J1903" s="110"/>
      <c r="K1903" s="110"/>
    </row>
    <row r="1904" spans="8:11" x14ac:dyDescent="0.25">
      <c r="H1904" s="110"/>
      <c r="I1904" s="110"/>
      <c r="J1904" s="110"/>
      <c r="K1904" s="110"/>
    </row>
    <row r="1905" spans="8:11" x14ac:dyDescent="0.25">
      <c r="H1905" s="110"/>
      <c r="I1905" s="110"/>
      <c r="J1905" s="110"/>
      <c r="K1905" s="110"/>
    </row>
    <row r="1906" spans="8:11" x14ac:dyDescent="0.25">
      <c r="H1906" s="110"/>
      <c r="I1906" s="110"/>
      <c r="J1906" s="110"/>
      <c r="K1906" s="110"/>
    </row>
    <row r="1907" spans="8:11" x14ac:dyDescent="0.25">
      <c r="H1907" s="110"/>
      <c r="I1907" s="110"/>
      <c r="J1907" s="110"/>
      <c r="K1907" s="110"/>
    </row>
    <row r="1908" spans="8:11" x14ac:dyDescent="0.25">
      <c r="H1908" s="110"/>
      <c r="I1908" s="110"/>
      <c r="J1908" s="110"/>
      <c r="K1908" s="110"/>
    </row>
    <row r="1909" spans="8:11" x14ac:dyDescent="0.25">
      <c r="H1909" s="110"/>
      <c r="I1909" s="110"/>
      <c r="J1909" s="110"/>
      <c r="K1909" s="110"/>
    </row>
    <row r="1910" spans="8:11" x14ac:dyDescent="0.25">
      <c r="H1910" s="110"/>
      <c r="I1910" s="110"/>
      <c r="J1910" s="110"/>
      <c r="K1910" s="110"/>
    </row>
    <row r="1911" spans="8:11" x14ac:dyDescent="0.25">
      <c r="H1911" s="110"/>
      <c r="I1911" s="110"/>
      <c r="J1911" s="110"/>
      <c r="K1911" s="110"/>
    </row>
    <row r="1912" spans="8:11" x14ac:dyDescent="0.25">
      <c r="H1912" s="110"/>
      <c r="I1912" s="110"/>
      <c r="J1912" s="110"/>
      <c r="K1912" s="110"/>
    </row>
    <row r="1913" spans="8:11" x14ac:dyDescent="0.25">
      <c r="H1913" s="110"/>
      <c r="I1913" s="110"/>
      <c r="J1913" s="110"/>
      <c r="K1913" s="110"/>
    </row>
    <row r="1914" spans="8:11" x14ac:dyDescent="0.25">
      <c r="H1914" s="110"/>
      <c r="I1914" s="110"/>
      <c r="J1914" s="110"/>
      <c r="K1914" s="110"/>
    </row>
    <row r="1915" spans="8:11" x14ac:dyDescent="0.25">
      <c r="H1915" s="110"/>
      <c r="I1915" s="110"/>
      <c r="J1915" s="110"/>
      <c r="K1915" s="110"/>
    </row>
    <row r="1916" spans="8:11" x14ac:dyDescent="0.25">
      <c r="H1916" s="110"/>
      <c r="I1916" s="110"/>
      <c r="J1916" s="110"/>
      <c r="K1916" s="110"/>
    </row>
    <row r="1917" spans="8:11" x14ac:dyDescent="0.25">
      <c r="H1917" s="110"/>
      <c r="I1917" s="110"/>
      <c r="J1917" s="110"/>
      <c r="K1917" s="110"/>
    </row>
    <row r="1918" spans="8:11" x14ac:dyDescent="0.25">
      <c r="H1918" s="110"/>
      <c r="I1918" s="110"/>
      <c r="J1918" s="110"/>
      <c r="K1918" s="110"/>
    </row>
    <row r="1919" spans="8:11" x14ac:dyDescent="0.25">
      <c r="H1919" s="110"/>
      <c r="I1919" s="110"/>
      <c r="J1919" s="110"/>
      <c r="K1919" s="110"/>
    </row>
    <row r="1920" spans="8:11" x14ac:dyDescent="0.25">
      <c r="H1920" s="110"/>
      <c r="I1920" s="110"/>
      <c r="J1920" s="110"/>
      <c r="K1920" s="110"/>
    </row>
    <row r="1921" spans="8:11" x14ac:dyDescent="0.25">
      <c r="H1921" s="110"/>
      <c r="I1921" s="110"/>
      <c r="J1921" s="110"/>
      <c r="K1921" s="110"/>
    </row>
    <row r="1922" spans="8:11" x14ac:dyDescent="0.25">
      <c r="H1922" s="110"/>
      <c r="I1922" s="110"/>
      <c r="J1922" s="110"/>
      <c r="K1922" s="110"/>
    </row>
    <row r="1923" spans="8:11" x14ac:dyDescent="0.25">
      <c r="H1923" s="110"/>
      <c r="I1923" s="110"/>
      <c r="J1923" s="110"/>
      <c r="K1923" s="110"/>
    </row>
    <row r="1924" spans="8:11" x14ac:dyDescent="0.25">
      <c r="H1924" s="110"/>
      <c r="I1924" s="110"/>
      <c r="J1924" s="110"/>
      <c r="K1924" s="110"/>
    </row>
    <row r="1925" spans="8:11" x14ac:dyDescent="0.25">
      <c r="H1925" s="110"/>
      <c r="I1925" s="110"/>
      <c r="J1925" s="110"/>
      <c r="K1925" s="110"/>
    </row>
    <row r="1926" spans="8:11" x14ac:dyDescent="0.25">
      <c r="H1926" s="110"/>
      <c r="I1926" s="110"/>
      <c r="J1926" s="110"/>
      <c r="K1926" s="110"/>
    </row>
    <row r="1927" spans="8:11" x14ac:dyDescent="0.25">
      <c r="H1927" s="110"/>
      <c r="I1927" s="110"/>
      <c r="J1927" s="110"/>
      <c r="K1927" s="110"/>
    </row>
    <row r="1928" spans="8:11" x14ac:dyDescent="0.25">
      <c r="H1928" s="110"/>
      <c r="I1928" s="110"/>
      <c r="J1928" s="110"/>
      <c r="K1928" s="110"/>
    </row>
    <row r="1929" spans="8:11" x14ac:dyDescent="0.25">
      <c r="H1929" s="110"/>
      <c r="I1929" s="110"/>
      <c r="J1929" s="110"/>
      <c r="K1929" s="110"/>
    </row>
    <row r="1930" spans="8:11" x14ac:dyDescent="0.25">
      <c r="H1930" s="110"/>
      <c r="I1930" s="110"/>
      <c r="J1930" s="110"/>
      <c r="K1930" s="110"/>
    </row>
    <row r="1931" spans="8:11" x14ac:dyDescent="0.25">
      <c r="H1931" s="110"/>
      <c r="I1931" s="110"/>
      <c r="J1931" s="110"/>
      <c r="K1931" s="110"/>
    </row>
    <row r="1932" spans="8:11" x14ac:dyDescent="0.25">
      <c r="H1932" s="110"/>
      <c r="I1932" s="110"/>
      <c r="J1932" s="110"/>
      <c r="K1932" s="110"/>
    </row>
    <row r="1933" spans="8:11" x14ac:dyDescent="0.25">
      <c r="H1933" s="110"/>
      <c r="I1933" s="110"/>
      <c r="J1933" s="110"/>
      <c r="K1933" s="110"/>
    </row>
    <row r="1934" spans="8:11" x14ac:dyDescent="0.25">
      <c r="H1934" s="110"/>
      <c r="I1934" s="110"/>
      <c r="J1934" s="110"/>
      <c r="K1934" s="110"/>
    </row>
    <row r="1935" spans="8:11" x14ac:dyDescent="0.25">
      <c r="H1935" s="110"/>
      <c r="I1935" s="110"/>
      <c r="J1935" s="110"/>
      <c r="K1935" s="110"/>
    </row>
    <row r="1936" spans="8:11" x14ac:dyDescent="0.25">
      <c r="H1936" s="110"/>
      <c r="I1936" s="110"/>
      <c r="J1936" s="110"/>
      <c r="K1936" s="110"/>
    </row>
    <row r="1937" spans="8:11" x14ac:dyDescent="0.25">
      <c r="H1937" s="110"/>
      <c r="I1937" s="110"/>
      <c r="J1937" s="110"/>
      <c r="K1937" s="110"/>
    </row>
    <row r="1938" spans="8:11" x14ac:dyDescent="0.25">
      <c r="H1938" s="110"/>
      <c r="I1938" s="110"/>
      <c r="J1938" s="110"/>
      <c r="K1938" s="110"/>
    </row>
    <row r="1939" spans="8:11" x14ac:dyDescent="0.25">
      <c r="H1939" s="110"/>
      <c r="I1939" s="110"/>
      <c r="J1939" s="110"/>
      <c r="K1939" s="110"/>
    </row>
    <row r="1940" spans="8:11" x14ac:dyDescent="0.25">
      <c r="H1940" s="110"/>
      <c r="I1940" s="110"/>
      <c r="J1940" s="110"/>
      <c r="K1940" s="110"/>
    </row>
    <row r="1941" spans="8:11" x14ac:dyDescent="0.25">
      <c r="H1941" s="110"/>
      <c r="I1941" s="110"/>
      <c r="J1941" s="110"/>
      <c r="K1941" s="110"/>
    </row>
    <row r="1942" spans="8:11" x14ac:dyDescent="0.25">
      <c r="H1942" s="110"/>
      <c r="I1942" s="110"/>
      <c r="J1942" s="110"/>
      <c r="K1942" s="110"/>
    </row>
    <row r="1943" spans="8:11" x14ac:dyDescent="0.25">
      <c r="H1943" s="110"/>
      <c r="I1943" s="110"/>
      <c r="J1943" s="110"/>
      <c r="K1943" s="110"/>
    </row>
    <row r="1944" spans="8:11" x14ac:dyDescent="0.25">
      <c r="H1944" s="110"/>
      <c r="I1944" s="110"/>
      <c r="J1944" s="110"/>
      <c r="K1944" s="110"/>
    </row>
    <row r="1945" spans="8:11" x14ac:dyDescent="0.25">
      <c r="H1945" s="110"/>
      <c r="I1945" s="110"/>
      <c r="J1945" s="110"/>
      <c r="K1945" s="110"/>
    </row>
    <row r="1946" spans="8:11" x14ac:dyDescent="0.25">
      <c r="H1946" s="110"/>
      <c r="I1946" s="110"/>
      <c r="J1946" s="110"/>
      <c r="K1946" s="110"/>
    </row>
    <row r="1947" spans="8:11" x14ac:dyDescent="0.25">
      <c r="H1947" s="110"/>
      <c r="I1947" s="110"/>
      <c r="J1947" s="110"/>
      <c r="K1947" s="110"/>
    </row>
    <row r="1948" spans="8:11" x14ac:dyDescent="0.25">
      <c r="H1948" s="110"/>
      <c r="I1948" s="110"/>
      <c r="J1948" s="110"/>
      <c r="K1948" s="110"/>
    </row>
    <row r="1949" spans="8:11" x14ac:dyDescent="0.25">
      <c r="H1949" s="110"/>
      <c r="I1949" s="110"/>
      <c r="J1949" s="110"/>
      <c r="K1949" s="110"/>
    </row>
    <row r="1950" spans="8:11" x14ac:dyDescent="0.25">
      <c r="H1950" s="110"/>
      <c r="I1950" s="110"/>
      <c r="J1950" s="110"/>
      <c r="K1950" s="110"/>
    </row>
    <row r="1951" spans="8:11" x14ac:dyDescent="0.25">
      <c r="H1951" s="110"/>
      <c r="I1951" s="110"/>
      <c r="J1951" s="110"/>
      <c r="K1951" s="110"/>
    </row>
    <row r="1952" spans="8:11" x14ac:dyDescent="0.25">
      <c r="H1952" s="110"/>
      <c r="I1952" s="110"/>
      <c r="J1952" s="110"/>
      <c r="K1952" s="110"/>
    </row>
    <row r="1953" spans="8:11" x14ac:dyDescent="0.25">
      <c r="H1953" s="110"/>
      <c r="I1953" s="110"/>
      <c r="J1953" s="110"/>
      <c r="K1953" s="110"/>
    </row>
    <row r="1954" spans="8:11" x14ac:dyDescent="0.25">
      <c r="H1954" s="110"/>
      <c r="I1954" s="110"/>
      <c r="J1954" s="110"/>
      <c r="K1954" s="110"/>
    </row>
    <row r="1955" spans="8:11" x14ac:dyDescent="0.25">
      <c r="H1955" s="110"/>
      <c r="I1955" s="110"/>
      <c r="J1955" s="110"/>
      <c r="K1955" s="110"/>
    </row>
    <row r="1956" spans="8:11" x14ac:dyDescent="0.25">
      <c r="H1956" s="110"/>
      <c r="I1956" s="110"/>
      <c r="J1956" s="110"/>
      <c r="K1956" s="110"/>
    </row>
    <row r="1957" spans="8:11" x14ac:dyDescent="0.25">
      <c r="H1957" s="110"/>
      <c r="I1957" s="110"/>
      <c r="J1957" s="110"/>
      <c r="K1957" s="110"/>
    </row>
    <row r="1958" spans="8:11" x14ac:dyDescent="0.25">
      <c r="H1958" s="110"/>
      <c r="I1958" s="110"/>
      <c r="J1958" s="110"/>
      <c r="K1958" s="110"/>
    </row>
    <row r="1959" spans="8:11" x14ac:dyDescent="0.25">
      <c r="H1959" s="110"/>
      <c r="I1959" s="110"/>
      <c r="J1959" s="110"/>
      <c r="K1959" s="110"/>
    </row>
    <row r="1960" spans="8:11" x14ac:dyDescent="0.25">
      <c r="H1960" s="110"/>
      <c r="I1960" s="110"/>
      <c r="J1960" s="110"/>
      <c r="K1960" s="110"/>
    </row>
    <row r="1961" spans="8:11" x14ac:dyDescent="0.25">
      <c r="H1961" s="110"/>
      <c r="I1961" s="110"/>
      <c r="J1961" s="110"/>
      <c r="K1961" s="110"/>
    </row>
    <row r="1962" spans="8:11" x14ac:dyDescent="0.25">
      <c r="H1962" s="110"/>
      <c r="I1962" s="110"/>
      <c r="J1962" s="110"/>
      <c r="K1962" s="110"/>
    </row>
    <row r="1963" spans="8:11" x14ac:dyDescent="0.25">
      <c r="H1963" s="110"/>
      <c r="I1963" s="110"/>
      <c r="J1963" s="110"/>
      <c r="K1963" s="110"/>
    </row>
    <row r="1964" spans="8:11" x14ac:dyDescent="0.25">
      <c r="H1964" s="110"/>
      <c r="I1964" s="110"/>
      <c r="J1964" s="110"/>
      <c r="K1964" s="110"/>
    </row>
    <row r="1965" spans="8:11" x14ac:dyDescent="0.25">
      <c r="H1965" s="110"/>
      <c r="I1965" s="110"/>
      <c r="J1965" s="110"/>
      <c r="K1965" s="110"/>
    </row>
    <row r="1966" spans="8:11" x14ac:dyDescent="0.25">
      <c r="H1966" s="110"/>
      <c r="I1966" s="110"/>
      <c r="J1966" s="110"/>
      <c r="K1966" s="110"/>
    </row>
    <row r="1967" spans="8:11" x14ac:dyDescent="0.25">
      <c r="H1967" s="110"/>
      <c r="I1967" s="110"/>
      <c r="J1967" s="110"/>
      <c r="K1967" s="110"/>
    </row>
    <row r="1968" spans="8:11" x14ac:dyDescent="0.25">
      <c r="H1968" s="110"/>
      <c r="I1968" s="110"/>
      <c r="J1968" s="110"/>
      <c r="K1968" s="110"/>
    </row>
    <row r="1969" spans="8:11" x14ac:dyDescent="0.25">
      <c r="H1969" s="110"/>
      <c r="I1969" s="110"/>
      <c r="J1969" s="110"/>
      <c r="K1969" s="110"/>
    </row>
    <row r="1970" spans="8:11" x14ac:dyDescent="0.25">
      <c r="H1970" s="110"/>
      <c r="I1970" s="110"/>
      <c r="J1970" s="110"/>
      <c r="K1970" s="110"/>
    </row>
    <row r="1971" spans="8:11" x14ac:dyDescent="0.25">
      <c r="H1971" s="110"/>
      <c r="I1971" s="110"/>
      <c r="J1971" s="110"/>
      <c r="K1971" s="110"/>
    </row>
    <row r="1972" spans="8:11" x14ac:dyDescent="0.25">
      <c r="H1972" s="110"/>
      <c r="I1972" s="110"/>
      <c r="J1972" s="110"/>
      <c r="K1972" s="110"/>
    </row>
    <row r="1973" spans="8:11" x14ac:dyDescent="0.25">
      <c r="H1973" s="110"/>
      <c r="I1973" s="110"/>
      <c r="J1973" s="110"/>
      <c r="K1973" s="110"/>
    </row>
    <row r="1974" spans="8:11" x14ac:dyDescent="0.25">
      <c r="H1974" s="110"/>
      <c r="I1974" s="110"/>
      <c r="J1974" s="110"/>
      <c r="K1974" s="110"/>
    </row>
    <row r="1975" spans="8:11" x14ac:dyDescent="0.25">
      <c r="H1975" s="110"/>
      <c r="I1975" s="110"/>
      <c r="J1975" s="110"/>
      <c r="K1975" s="110"/>
    </row>
    <row r="1976" spans="8:11" x14ac:dyDescent="0.25">
      <c r="H1976" s="110"/>
      <c r="I1976" s="110"/>
      <c r="J1976" s="110"/>
      <c r="K1976" s="110"/>
    </row>
    <row r="1977" spans="8:11" x14ac:dyDescent="0.25">
      <c r="H1977" s="110"/>
      <c r="I1977" s="110"/>
      <c r="J1977" s="110"/>
      <c r="K1977" s="110"/>
    </row>
    <row r="1978" spans="8:11" x14ac:dyDescent="0.25">
      <c r="H1978" s="110"/>
      <c r="I1978" s="110"/>
      <c r="J1978" s="110"/>
      <c r="K1978" s="110"/>
    </row>
    <row r="1979" spans="8:11" x14ac:dyDescent="0.25">
      <c r="H1979" s="110"/>
      <c r="I1979" s="110"/>
      <c r="J1979" s="110"/>
      <c r="K1979" s="110"/>
    </row>
    <row r="1980" spans="8:11" x14ac:dyDescent="0.25">
      <c r="H1980" s="110"/>
      <c r="I1980" s="110"/>
      <c r="J1980" s="110"/>
      <c r="K1980" s="110"/>
    </row>
    <row r="1981" spans="8:11" x14ac:dyDescent="0.25">
      <c r="H1981" s="110"/>
      <c r="I1981" s="110"/>
      <c r="J1981" s="110"/>
      <c r="K1981" s="110"/>
    </row>
    <row r="1982" spans="8:11" x14ac:dyDescent="0.25">
      <c r="H1982" s="110"/>
      <c r="I1982" s="110"/>
      <c r="J1982" s="110"/>
      <c r="K1982" s="110"/>
    </row>
    <row r="1983" spans="8:11" x14ac:dyDescent="0.25">
      <c r="H1983" s="110"/>
      <c r="I1983" s="110"/>
      <c r="J1983" s="110"/>
      <c r="K1983" s="110"/>
    </row>
    <row r="1984" spans="8:11" x14ac:dyDescent="0.25">
      <c r="H1984" s="110"/>
      <c r="I1984" s="110"/>
      <c r="J1984" s="110"/>
      <c r="K1984" s="110"/>
    </row>
    <row r="1985" spans="8:11" x14ac:dyDescent="0.25">
      <c r="H1985" s="110"/>
      <c r="I1985" s="110"/>
      <c r="J1985" s="110"/>
      <c r="K1985" s="110"/>
    </row>
    <row r="1986" spans="8:11" x14ac:dyDescent="0.25">
      <c r="H1986" s="110"/>
      <c r="I1986" s="110"/>
      <c r="J1986" s="110"/>
      <c r="K1986" s="110"/>
    </row>
    <row r="1987" spans="8:11" x14ac:dyDescent="0.25">
      <c r="H1987" s="110"/>
      <c r="I1987" s="110"/>
      <c r="J1987" s="110"/>
      <c r="K1987" s="110"/>
    </row>
    <row r="1988" spans="8:11" x14ac:dyDescent="0.25">
      <c r="H1988" s="110"/>
      <c r="I1988" s="110"/>
      <c r="J1988" s="110"/>
      <c r="K1988" s="110"/>
    </row>
    <row r="1989" spans="8:11" x14ac:dyDescent="0.25">
      <c r="H1989" s="110"/>
      <c r="I1989" s="110"/>
      <c r="J1989" s="110"/>
      <c r="K1989" s="110"/>
    </row>
    <row r="1990" spans="8:11" x14ac:dyDescent="0.25">
      <c r="H1990" s="110"/>
      <c r="I1990" s="110"/>
      <c r="J1990" s="110"/>
      <c r="K1990" s="110"/>
    </row>
    <row r="1991" spans="8:11" x14ac:dyDescent="0.25">
      <c r="H1991" s="110"/>
      <c r="I1991" s="110"/>
      <c r="J1991" s="110"/>
      <c r="K1991" s="110"/>
    </row>
    <row r="1992" spans="8:11" x14ac:dyDescent="0.25">
      <c r="H1992" s="110"/>
      <c r="I1992" s="110"/>
      <c r="J1992" s="110"/>
      <c r="K1992" s="110"/>
    </row>
    <row r="1993" spans="8:11" x14ac:dyDescent="0.25">
      <c r="H1993" s="110"/>
      <c r="I1993" s="110"/>
      <c r="J1993" s="110"/>
      <c r="K1993" s="110"/>
    </row>
    <row r="1994" spans="8:11" x14ac:dyDescent="0.25">
      <c r="H1994" s="110"/>
      <c r="I1994" s="110"/>
      <c r="J1994" s="110"/>
      <c r="K1994" s="110"/>
    </row>
    <row r="1995" spans="8:11" x14ac:dyDescent="0.25">
      <c r="H1995" s="110"/>
      <c r="I1995" s="110"/>
      <c r="J1995" s="110"/>
      <c r="K1995" s="110"/>
    </row>
    <row r="1996" spans="8:11" x14ac:dyDescent="0.25">
      <c r="H1996" s="110"/>
      <c r="I1996" s="110"/>
      <c r="J1996" s="110"/>
      <c r="K1996" s="110"/>
    </row>
    <row r="1997" spans="8:11" x14ac:dyDescent="0.25">
      <c r="H1997" s="110"/>
      <c r="I1997" s="110"/>
      <c r="J1997" s="110"/>
      <c r="K1997" s="110"/>
    </row>
    <row r="1998" spans="8:11" x14ac:dyDescent="0.25">
      <c r="H1998" s="110"/>
      <c r="I1998" s="110"/>
      <c r="J1998" s="110"/>
      <c r="K1998" s="110"/>
    </row>
    <row r="1999" spans="8:11" x14ac:dyDescent="0.25">
      <c r="H1999" s="110"/>
      <c r="I1999" s="110"/>
      <c r="J1999" s="110"/>
      <c r="K1999" s="110"/>
    </row>
    <row r="2000" spans="8:11" x14ac:dyDescent="0.25">
      <c r="H2000" s="110"/>
      <c r="I2000" s="110"/>
      <c r="J2000" s="110"/>
      <c r="K2000" s="110"/>
    </row>
    <row r="2001" spans="8:11" x14ac:dyDescent="0.25">
      <c r="H2001" s="110"/>
      <c r="I2001" s="110"/>
      <c r="J2001" s="110"/>
      <c r="K2001" s="110"/>
    </row>
    <row r="2002" spans="8:11" x14ac:dyDescent="0.25">
      <c r="H2002" s="110"/>
      <c r="I2002" s="110"/>
      <c r="J2002" s="110"/>
      <c r="K2002" s="110"/>
    </row>
    <row r="2003" spans="8:11" x14ac:dyDescent="0.25">
      <c r="H2003" s="110"/>
      <c r="I2003" s="110"/>
      <c r="J2003" s="110"/>
      <c r="K2003" s="110"/>
    </row>
    <row r="2004" spans="8:11" x14ac:dyDescent="0.25">
      <c r="H2004" s="110"/>
      <c r="I2004" s="110"/>
      <c r="J2004" s="110"/>
      <c r="K2004" s="110"/>
    </row>
    <row r="2005" spans="8:11" x14ac:dyDescent="0.25">
      <c r="H2005" s="110"/>
      <c r="I2005" s="110"/>
      <c r="J2005" s="110"/>
      <c r="K2005" s="110"/>
    </row>
    <row r="2006" spans="8:11" x14ac:dyDescent="0.25">
      <c r="H2006" s="110"/>
      <c r="I2006" s="110"/>
      <c r="J2006" s="110"/>
      <c r="K2006" s="110"/>
    </row>
    <row r="2007" spans="8:11" x14ac:dyDescent="0.25">
      <c r="H2007" s="110"/>
      <c r="I2007" s="110"/>
      <c r="J2007" s="110"/>
      <c r="K2007" s="110"/>
    </row>
    <row r="2008" spans="8:11" x14ac:dyDescent="0.25">
      <c r="H2008" s="110"/>
      <c r="I2008" s="110"/>
      <c r="J2008" s="110"/>
      <c r="K2008" s="110"/>
    </row>
    <row r="2009" spans="8:11" x14ac:dyDescent="0.25">
      <c r="H2009" s="110"/>
      <c r="I2009" s="110"/>
      <c r="J2009" s="110"/>
      <c r="K2009" s="110"/>
    </row>
    <row r="2010" spans="8:11" x14ac:dyDescent="0.25">
      <c r="H2010" s="110"/>
      <c r="I2010" s="110"/>
      <c r="J2010" s="110"/>
      <c r="K2010" s="110"/>
    </row>
    <row r="2011" spans="8:11" x14ac:dyDescent="0.25">
      <c r="H2011" s="110"/>
      <c r="I2011" s="110"/>
      <c r="J2011" s="110"/>
      <c r="K2011" s="110"/>
    </row>
    <row r="2012" spans="8:11" x14ac:dyDescent="0.25">
      <c r="H2012" s="110"/>
      <c r="I2012" s="110"/>
      <c r="J2012" s="110"/>
      <c r="K2012" s="110"/>
    </row>
    <row r="2013" spans="8:11" x14ac:dyDescent="0.25">
      <c r="H2013" s="110"/>
      <c r="I2013" s="110"/>
      <c r="J2013" s="110"/>
      <c r="K2013" s="110"/>
    </row>
    <row r="2014" spans="8:11" x14ac:dyDescent="0.25">
      <c r="H2014" s="110"/>
      <c r="I2014" s="110"/>
      <c r="J2014" s="110"/>
      <c r="K2014" s="110"/>
    </row>
    <row r="2015" spans="8:11" x14ac:dyDescent="0.25">
      <c r="H2015" s="110"/>
      <c r="I2015" s="110"/>
      <c r="J2015" s="110"/>
      <c r="K2015" s="110"/>
    </row>
    <row r="2016" spans="8:11" x14ac:dyDescent="0.25">
      <c r="H2016" s="110"/>
      <c r="I2016" s="110"/>
      <c r="J2016" s="110"/>
      <c r="K2016" s="110"/>
    </row>
    <row r="2017" spans="8:11" x14ac:dyDescent="0.25">
      <c r="H2017" s="110"/>
      <c r="I2017" s="110"/>
      <c r="J2017" s="110"/>
      <c r="K2017" s="110"/>
    </row>
    <row r="2018" spans="8:11" x14ac:dyDescent="0.25">
      <c r="H2018" s="110"/>
      <c r="I2018" s="110"/>
      <c r="J2018" s="110"/>
      <c r="K2018" s="110"/>
    </row>
    <row r="2019" spans="8:11" x14ac:dyDescent="0.25">
      <c r="H2019" s="110"/>
      <c r="I2019" s="110"/>
      <c r="J2019" s="110"/>
      <c r="K2019" s="110"/>
    </row>
    <row r="2020" spans="8:11" x14ac:dyDescent="0.25">
      <c r="H2020" s="110"/>
      <c r="I2020" s="110"/>
      <c r="J2020" s="110"/>
      <c r="K2020" s="110"/>
    </row>
    <row r="2021" spans="8:11" x14ac:dyDescent="0.25">
      <c r="H2021" s="110"/>
      <c r="I2021" s="110"/>
      <c r="J2021" s="110"/>
      <c r="K2021" s="110"/>
    </row>
    <row r="2022" spans="8:11" x14ac:dyDescent="0.25">
      <c r="H2022" s="110"/>
      <c r="I2022" s="110"/>
      <c r="J2022" s="110"/>
      <c r="K2022" s="110"/>
    </row>
    <row r="2023" spans="8:11" x14ac:dyDescent="0.25">
      <c r="H2023" s="110"/>
      <c r="I2023" s="110"/>
      <c r="J2023" s="110"/>
      <c r="K2023" s="110"/>
    </row>
    <row r="2024" spans="8:11" x14ac:dyDescent="0.25">
      <c r="H2024" s="110"/>
      <c r="I2024" s="110"/>
      <c r="J2024" s="110"/>
      <c r="K2024" s="110"/>
    </row>
    <row r="2025" spans="8:11" x14ac:dyDescent="0.25">
      <c r="H2025" s="110"/>
      <c r="I2025" s="110"/>
      <c r="J2025" s="110"/>
      <c r="K2025" s="110"/>
    </row>
    <row r="2026" spans="8:11" x14ac:dyDescent="0.25">
      <c r="H2026" s="110"/>
      <c r="I2026" s="110"/>
      <c r="J2026" s="110"/>
      <c r="K2026" s="110"/>
    </row>
    <row r="2027" spans="8:11" x14ac:dyDescent="0.25">
      <c r="H2027" s="110"/>
      <c r="I2027" s="110"/>
      <c r="J2027" s="110"/>
      <c r="K2027" s="110"/>
    </row>
    <row r="2028" spans="8:11" x14ac:dyDescent="0.25">
      <c r="H2028" s="110"/>
      <c r="I2028" s="110"/>
      <c r="J2028" s="110"/>
      <c r="K2028" s="110"/>
    </row>
    <row r="2029" spans="8:11" x14ac:dyDescent="0.25">
      <c r="H2029" s="110"/>
      <c r="I2029" s="110"/>
      <c r="J2029" s="110"/>
      <c r="K2029" s="110"/>
    </row>
    <row r="2030" spans="8:11" x14ac:dyDescent="0.25">
      <c r="H2030" s="110"/>
      <c r="I2030" s="110"/>
      <c r="J2030" s="110"/>
      <c r="K2030" s="110"/>
    </row>
    <row r="2031" spans="8:11" x14ac:dyDescent="0.25">
      <c r="H2031" s="110"/>
      <c r="I2031" s="110"/>
      <c r="J2031" s="110"/>
      <c r="K2031" s="110"/>
    </row>
    <row r="2032" spans="8:11" x14ac:dyDescent="0.25">
      <c r="H2032" s="110"/>
      <c r="I2032" s="110"/>
      <c r="J2032" s="110"/>
      <c r="K2032" s="110"/>
    </row>
    <row r="2033" spans="8:11" x14ac:dyDescent="0.25">
      <c r="H2033" s="110"/>
      <c r="I2033" s="110"/>
      <c r="J2033" s="110"/>
      <c r="K2033" s="110"/>
    </row>
    <row r="2034" spans="8:11" x14ac:dyDescent="0.25">
      <c r="H2034" s="110"/>
      <c r="I2034" s="110"/>
      <c r="J2034" s="110"/>
      <c r="K2034" s="110"/>
    </row>
    <row r="2035" spans="8:11" x14ac:dyDescent="0.25">
      <c r="H2035" s="110"/>
      <c r="I2035" s="110"/>
      <c r="J2035" s="110"/>
      <c r="K2035" s="110"/>
    </row>
    <row r="2036" spans="8:11" x14ac:dyDescent="0.25">
      <c r="H2036" s="110"/>
      <c r="I2036" s="110"/>
      <c r="J2036" s="110"/>
      <c r="K2036" s="110"/>
    </row>
    <row r="2037" spans="8:11" x14ac:dyDescent="0.25">
      <c r="H2037" s="110"/>
      <c r="I2037" s="110"/>
      <c r="J2037" s="110"/>
      <c r="K2037" s="110"/>
    </row>
    <row r="2038" spans="8:11" x14ac:dyDescent="0.25">
      <c r="H2038" s="110"/>
      <c r="I2038" s="110"/>
      <c r="J2038" s="110"/>
      <c r="K2038" s="110"/>
    </row>
    <row r="2039" spans="8:11" x14ac:dyDescent="0.25">
      <c r="H2039" s="110"/>
      <c r="I2039" s="110"/>
      <c r="J2039" s="110"/>
      <c r="K2039" s="110"/>
    </row>
    <row r="2040" spans="8:11" x14ac:dyDescent="0.25">
      <c r="H2040" s="110"/>
      <c r="I2040" s="110"/>
      <c r="J2040" s="110"/>
      <c r="K2040" s="110"/>
    </row>
    <row r="2041" spans="8:11" x14ac:dyDescent="0.25">
      <c r="H2041" s="110"/>
      <c r="I2041" s="110"/>
      <c r="J2041" s="110"/>
      <c r="K2041" s="110"/>
    </row>
    <row r="2042" spans="8:11" x14ac:dyDescent="0.25">
      <c r="H2042" s="110"/>
      <c r="I2042" s="110"/>
      <c r="J2042" s="110"/>
      <c r="K2042" s="110"/>
    </row>
    <row r="2043" spans="8:11" x14ac:dyDescent="0.25">
      <c r="H2043" s="110"/>
      <c r="I2043" s="110"/>
      <c r="J2043" s="110"/>
      <c r="K2043" s="110"/>
    </row>
    <row r="2044" spans="8:11" x14ac:dyDescent="0.25">
      <c r="H2044" s="110"/>
      <c r="I2044" s="110"/>
      <c r="J2044" s="110"/>
      <c r="K2044" s="110"/>
    </row>
    <row r="2045" spans="8:11" x14ac:dyDescent="0.25">
      <c r="H2045" s="110"/>
      <c r="I2045" s="110"/>
      <c r="J2045" s="110"/>
      <c r="K2045" s="110"/>
    </row>
    <row r="2046" spans="8:11" x14ac:dyDescent="0.25">
      <c r="H2046" s="110"/>
      <c r="I2046" s="110"/>
      <c r="J2046" s="110"/>
      <c r="K2046" s="110"/>
    </row>
    <row r="2047" spans="8:11" x14ac:dyDescent="0.25">
      <c r="H2047" s="110"/>
      <c r="I2047" s="110"/>
      <c r="J2047" s="110"/>
      <c r="K2047" s="110"/>
    </row>
    <row r="2048" spans="8:11" x14ac:dyDescent="0.25">
      <c r="H2048" s="110"/>
      <c r="I2048" s="110"/>
      <c r="J2048" s="110"/>
      <c r="K2048" s="110"/>
    </row>
    <row r="2049" spans="8:11" x14ac:dyDescent="0.25">
      <c r="H2049" s="110"/>
      <c r="I2049" s="110"/>
      <c r="J2049" s="110"/>
      <c r="K2049" s="110"/>
    </row>
    <row r="2050" spans="8:11" x14ac:dyDescent="0.25">
      <c r="H2050" s="110"/>
      <c r="I2050" s="110"/>
      <c r="J2050" s="110"/>
      <c r="K2050" s="110"/>
    </row>
    <row r="2051" spans="8:11" x14ac:dyDescent="0.25">
      <c r="H2051" s="110"/>
      <c r="I2051" s="110"/>
      <c r="J2051" s="110"/>
      <c r="K2051" s="110"/>
    </row>
    <row r="2052" spans="8:11" x14ac:dyDescent="0.25">
      <c r="H2052" s="110"/>
      <c r="I2052" s="110"/>
      <c r="J2052" s="110"/>
      <c r="K2052" s="110"/>
    </row>
    <row r="2053" spans="8:11" x14ac:dyDescent="0.25">
      <c r="H2053" s="110"/>
      <c r="I2053" s="110"/>
      <c r="J2053" s="110"/>
      <c r="K2053" s="110"/>
    </row>
    <row r="2054" spans="8:11" x14ac:dyDescent="0.25">
      <c r="H2054" s="110"/>
      <c r="I2054" s="110"/>
      <c r="J2054" s="110"/>
      <c r="K2054" s="110"/>
    </row>
    <row r="2055" spans="8:11" x14ac:dyDescent="0.25">
      <c r="H2055" s="110"/>
      <c r="I2055" s="110"/>
      <c r="J2055" s="110"/>
      <c r="K2055" s="110"/>
    </row>
    <row r="2056" spans="8:11" x14ac:dyDescent="0.25">
      <c r="H2056" s="110"/>
      <c r="I2056" s="110"/>
      <c r="J2056" s="110"/>
      <c r="K2056" s="110"/>
    </row>
    <row r="2057" spans="8:11" x14ac:dyDescent="0.25">
      <c r="H2057" s="110"/>
      <c r="I2057" s="110"/>
      <c r="J2057" s="110"/>
      <c r="K2057" s="110"/>
    </row>
    <row r="2058" spans="8:11" x14ac:dyDescent="0.25">
      <c r="H2058" s="110"/>
      <c r="I2058" s="110"/>
      <c r="J2058" s="110"/>
      <c r="K2058" s="110"/>
    </row>
    <row r="2059" spans="8:11" x14ac:dyDescent="0.25">
      <c r="H2059" s="110"/>
      <c r="I2059" s="110"/>
      <c r="J2059" s="110"/>
      <c r="K2059" s="110"/>
    </row>
    <row r="2060" spans="8:11" x14ac:dyDescent="0.25">
      <c r="H2060" s="110"/>
      <c r="I2060" s="110"/>
      <c r="J2060" s="110"/>
      <c r="K2060" s="110"/>
    </row>
    <row r="2061" spans="8:11" x14ac:dyDescent="0.25">
      <c r="H2061" s="110"/>
      <c r="I2061" s="110"/>
      <c r="J2061" s="110"/>
      <c r="K2061" s="110"/>
    </row>
    <row r="2062" spans="8:11" x14ac:dyDescent="0.25">
      <c r="H2062" s="110"/>
      <c r="I2062" s="110"/>
      <c r="J2062" s="110"/>
      <c r="K2062" s="110"/>
    </row>
    <row r="2063" spans="8:11" x14ac:dyDescent="0.25">
      <c r="H2063" s="110"/>
      <c r="I2063" s="110"/>
      <c r="J2063" s="110"/>
      <c r="K2063" s="110"/>
    </row>
    <row r="2064" spans="8:11" x14ac:dyDescent="0.25">
      <c r="H2064" s="110"/>
      <c r="I2064" s="110"/>
      <c r="J2064" s="110"/>
      <c r="K2064" s="110"/>
    </row>
    <row r="2065" spans="8:11" x14ac:dyDescent="0.25">
      <c r="H2065" s="110"/>
      <c r="I2065" s="110"/>
      <c r="J2065" s="110"/>
      <c r="K2065" s="110"/>
    </row>
    <row r="2066" spans="8:11" x14ac:dyDescent="0.25">
      <c r="H2066" s="110"/>
      <c r="I2066" s="110"/>
      <c r="J2066" s="110"/>
      <c r="K2066" s="110"/>
    </row>
    <row r="2067" spans="8:11" x14ac:dyDescent="0.25">
      <c r="H2067" s="110"/>
      <c r="I2067" s="110"/>
      <c r="J2067" s="110"/>
      <c r="K2067" s="110"/>
    </row>
    <row r="2068" spans="8:11" x14ac:dyDescent="0.25">
      <c r="H2068" s="110"/>
      <c r="I2068" s="110"/>
      <c r="J2068" s="110"/>
      <c r="K2068" s="110"/>
    </row>
    <row r="2069" spans="8:11" x14ac:dyDescent="0.25">
      <c r="H2069" s="110"/>
      <c r="I2069" s="110"/>
      <c r="J2069" s="110"/>
      <c r="K2069" s="110"/>
    </row>
    <row r="2070" spans="8:11" x14ac:dyDescent="0.25">
      <c r="H2070" s="110"/>
      <c r="I2070" s="110"/>
      <c r="J2070" s="110"/>
      <c r="K2070" s="110"/>
    </row>
    <row r="2071" spans="8:11" x14ac:dyDescent="0.25">
      <c r="H2071" s="110"/>
      <c r="I2071" s="110"/>
      <c r="J2071" s="110"/>
      <c r="K2071" s="110"/>
    </row>
    <row r="2072" spans="8:11" x14ac:dyDescent="0.25">
      <c r="H2072" s="110"/>
      <c r="I2072" s="110"/>
      <c r="J2072" s="110"/>
      <c r="K2072" s="110"/>
    </row>
    <row r="2073" spans="8:11" x14ac:dyDescent="0.25">
      <c r="H2073" s="110"/>
      <c r="I2073" s="110"/>
      <c r="J2073" s="110"/>
      <c r="K2073" s="110"/>
    </row>
    <row r="2074" spans="8:11" x14ac:dyDescent="0.25">
      <c r="H2074" s="110"/>
      <c r="I2074" s="110"/>
      <c r="J2074" s="110"/>
      <c r="K2074" s="110"/>
    </row>
    <row r="2075" spans="8:11" x14ac:dyDescent="0.25">
      <c r="H2075" s="110"/>
      <c r="I2075" s="110"/>
      <c r="J2075" s="110"/>
      <c r="K2075" s="110"/>
    </row>
    <row r="2076" spans="8:11" x14ac:dyDescent="0.25">
      <c r="H2076" s="110"/>
      <c r="I2076" s="110"/>
      <c r="J2076" s="110"/>
      <c r="K2076" s="110"/>
    </row>
    <row r="2077" spans="8:11" x14ac:dyDescent="0.25">
      <c r="H2077" s="110"/>
      <c r="I2077" s="110"/>
      <c r="J2077" s="110"/>
      <c r="K2077" s="110"/>
    </row>
    <row r="2078" spans="8:11" x14ac:dyDescent="0.25">
      <c r="H2078" s="110"/>
      <c r="I2078" s="110"/>
      <c r="J2078" s="110"/>
      <c r="K2078" s="110"/>
    </row>
    <row r="2079" spans="8:11" x14ac:dyDescent="0.25">
      <c r="H2079" s="110"/>
      <c r="I2079" s="110"/>
      <c r="J2079" s="110"/>
      <c r="K2079" s="110"/>
    </row>
    <row r="2080" spans="8:11" x14ac:dyDescent="0.25">
      <c r="H2080" s="110"/>
      <c r="I2080" s="110"/>
      <c r="J2080" s="110"/>
      <c r="K2080" s="110"/>
    </row>
    <row r="2081" spans="8:11" x14ac:dyDescent="0.25">
      <c r="H2081" s="110"/>
      <c r="I2081" s="110"/>
      <c r="J2081" s="110"/>
      <c r="K2081" s="110"/>
    </row>
    <row r="2082" spans="8:11" x14ac:dyDescent="0.25">
      <c r="H2082" s="110"/>
      <c r="I2082" s="110"/>
      <c r="J2082" s="110"/>
      <c r="K2082" s="110"/>
    </row>
    <row r="2083" spans="8:11" x14ac:dyDescent="0.25">
      <c r="H2083" s="110"/>
      <c r="I2083" s="110"/>
      <c r="J2083" s="110"/>
      <c r="K2083" s="110"/>
    </row>
    <row r="2084" spans="8:11" x14ac:dyDescent="0.25">
      <c r="H2084" s="110"/>
      <c r="I2084" s="110"/>
      <c r="J2084" s="110"/>
      <c r="K2084" s="110"/>
    </row>
    <row r="2085" spans="8:11" x14ac:dyDescent="0.25">
      <c r="H2085" s="110"/>
      <c r="I2085" s="110"/>
      <c r="J2085" s="110"/>
      <c r="K2085" s="110"/>
    </row>
    <row r="2086" spans="8:11" x14ac:dyDescent="0.25">
      <c r="H2086" s="110"/>
      <c r="I2086" s="110"/>
      <c r="J2086" s="110"/>
      <c r="K2086" s="110"/>
    </row>
    <row r="2087" spans="8:11" x14ac:dyDescent="0.25">
      <c r="H2087" s="110"/>
      <c r="I2087" s="110"/>
      <c r="J2087" s="110"/>
      <c r="K2087" s="110"/>
    </row>
    <row r="2088" spans="8:11" x14ac:dyDescent="0.25">
      <c r="H2088" s="110"/>
      <c r="I2088" s="110"/>
      <c r="J2088" s="110"/>
      <c r="K2088" s="110"/>
    </row>
    <row r="2089" spans="8:11" x14ac:dyDescent="0.25">
      <c r="H2089" s="110"/>
      <c r="I2089" s="110"/>
      <c r="J2089" s="110"/>
      <c r="K2089" s="110"/>
    </row>
    <row r="2090" spans="8:11" x14ac:dyDescent="0.25">
      <c r="H2090" s="110"/>
      <c r="I2090" s="110"/>
      <c r="J2090" s="110"/>
      <c r="K2090" s="110"/>
    </row>
    <row r="2091" spans="8:11" x14ac:dyDescent="0.25">
      <c r="H2091" s="110"/>
      <c r="I2091" s="110"/>
      <c r="J2091" s="110"/>
      <c r="K2091" s="110"/>
    </row>
    <row r="2092" spans="8:11" x14ac:dyDescent="0.25">
      <c r="H2092" s="110"/>
      <c r="I2092" s="110"/>
      <c r="J2092" s="110"/>
      <c r="K2092" s="110"/>
    </row>
    <row r="2093" spans="8:11" x14ac:dyDescent="0.25">
      <c r="H2093" s="110"/>
      <c r="I2093" s="110"/>
      <c r="J2093" s="110"/>
      <c r="K2093" s="110"/>
    </row>
    <row r="2094" spans="8:11" x14ac:dyDescent="0.25">
      <c r="H2094" s="110"/>
      <c r="I2094" s="110"/>
      <c r="J2094" s="110"/>
      <c r="K2094" s="110"/>
    </row>
    <row r="2095" spans="8:11" x14ac:dyDescent="0.25">
      <c r="H2095" s="110"/>
      <c r="I2095" s="110"/>
      <c r="J2095" s="110"/>
      <c r="K2095" s="110"/>
    </row>
    <row r="2096" spans="8:11" x14ac:dyDescent="0.25">
      <c r="H2096" s="110"/>
      <c r="I2096" s="110"/>
      <c r="J2096" s="110"/>
      <c r="K2096" s="110"/>
    </row>
    <row r="2097" spans="8:11" x14ac:dyDescent="0.25">
      <c r="H2097" s="110"/>
      <c r="I2097" s="110"/>
      <c r="J2097" s="110"/>
      <c r="K2097" s="110"/>
    </row>
    <row r="2098" spans="8:11" x14ac:dyDescent="0.25">
      <c r="H2098" s="110"/>
      <c r="I2098" s="110"/>
      <c r="J2098" s="110"/>
      <c r="K2098" s="110"/>
    </row>
    <row r="2099" spans="8:11" x14ac:dyDescent="0.25">
      <c r="H2099" s="110"/>
      <c r="I2099" s="110"/>
      <c r="J2099" s="110"/>
      <c r="K2099" s="110"/>
    </row>
    <row r="2100" spans="8:11" x14ac:dyDescent="0.25">
      <c r="H2100" s="110"/>
      <c r="I2100" s="110"/>
      <c r="J2100" s="110"/>
      <c r="K2100" s="110"/>
    </row>
    <row r="2101" spans="8:11" x14ac:dyDescent="0.25">
      <c r="H2101" s="110"/>
      <c r="I2101" s="110"/>
      <c r="J2101" s="110"/>
      <c r="K2101" s="110"/>
    </row>
    <row r="2102" spans="8:11" x14ac:dyDescent="0.25">
      <c r="H2102" s="110"/>
      <c r="I2102" s="110"/>
      <c r="J2102" s="110"/>
      <c r="K2102" s="110"/>
    </row>
    <row r="2103" spans="8:11" x14ac:dyDescent="0.25">
      <c r="H2103" s="110"/>
      <c r="I2103" s="110"/>
      <c r="J2103" s="110"/>
      <c r="K2103" s="110"/>
    </row>
    <row r="2104" spans="8:11" x14ac:dyDescent="0.25">
      <c r="H2104" s="110"/>
      <c r="I2104" s="110"/>
      <c r="J2104" s="110"/>
      <c r="K2104" s="110"/>
    </row>
    <row r="2105" spans="8:11" x14ac:dyDescent="0.25">
      <c r="H2105" s="110"/>
      <c r="I2105" s="110"/>
      <c r="J2105" s="110"/>
      <c r="K2105" s="110"/>
    </row>
    <row r="2106" spans="8:11" x14ac:dyDescent="0.25">
      <c r="H2106" s="110"/>
      <c r="I2106" s="110"/>
      <c r="J2106" s="110"/>
      <c r="K2106" s="110"/>
    </row>
    <row r="2107" spans="8:11" x14ac:dyDescent="0.25">
      <c r="H2107" s="110"/>
      <c r="I2107" s="110"/>
      <c r="J2107" s="110"/>
      <c r="K2107" s="110"/>
    </row>
    <row r="2108" spans="8:11" x14ac:dyDescent="0.25">
      <c r="H2108" s="110"/>
      <c r="I2108" s="110"/>
      <c r="J2108" s="110"/>
      <c r="K2108" s="110"/>
    </row>
    <row r="2109" spans="8:11" x14ac:dyDescent="0.25">
      <c r="H2109" s="110"/>
      <c r="I2109" s="110"/>
      <c r="J2109" s="110"/>
      <c r="K2109" s="110"/>
    </row>
    <row r="2110" spans="8:11" x14ac:dyDescent="0.25">
      <c r="H2110" s="110"/>
      <c r="I2110" s="110"/>
      <c r="J2110" s="110"/>
      <c r="K2110" s="110"/>
    </row>
    <row r="2111" spans="8:11" x14ac:dyDescent="0.25">
      <c r="H2111" s="110"/>
      <c r="I2111" s="110"/>
      <c r="J2111" s="110"/>
      <c r="K2111" s="110"/>
    </row>
    <row r="2112" spans="8:11" x14ac:dyDescent="0.25">
      <c r="H2112" s="110"/>
      <c r="I2112" s="110"/>
      <c r="J2112" s="110"/>
      <c r="K2112" s="110"/>
    </row>
    <row r="2113" spans="8:11" x14ac:dyDescent="0.25">
      <c r="H2113" s="110"/>
      <c r="I2113" s="110"/>
      <c r="J2113" s="110"/>
      <c r="K2113" s="110"/>
    </row>
    <row r="2114" spans="8:11" x14ac:dyDescent="0.25">
      <c r="H2114" s="110"/>
      <c r="I2114" s="110"/>
      <c r="J2114" s="110"/>
      <c r="K2114" s="110"/>
    </row>
    <row r="2115" spans="8:11" x14ac:dyDescent="0.25">
      <c r="H2115" s="110"/>
      <c r="I2115" s="110"/>
      <c r="J2115" s="110"/>
      <c r="K2115" s="110"/>
    </row>
    <row r="2116" spans="8:11" x14ac:dyDescent="0.25">
      <c r="H2116" s="110"/>
      <c r="I2116" s="110"/>
      <c r="J2116" s="110"/>
      <c r="K2116" s="110"/>
    </row>
    <row r="2117" spans="8:11" x14ac:dyDescent="0.25">
      <c r="H2117" s="110"/>
      <c r="I2117" s="110"/>
      <c r="J2117" s="110"/>
      <c r="K2117" s="110"/>
    </row>
    <row r="2118" spans="8:11" x14ac:dyDescent="0.25">
      <c r="H2118" s="110"/>
      <c r="I2118" s="110"/>
      <c r="J2118" s="110"/>
      <c r="K2118" s="110"/>
    </row>
    <row r="2119" spans="8:11" x14ac:dyDescent="0.25">
      <c r="H2119" s="110"/>
      <c r="I2119" s="110"/>
      <c r="J2119" s="110"/>
      <c r="K2119" s="110"/>
    </row>
    <row r="2120" spans="8:11" x14ac:dyDescent="0.25">
      <c r="H2120" s="110"/>
      <c r="I2120" s="110"/>
      <c r="J2120" s="110"/>
      <c r="K2120" s="110"/>
    </row>
    <row r="2121" spans="8:11" x14ac:dyDescent="0.25">
      <c r="H2121" s="110"/>
      <c r="I2121" s="110"/>
      <c r="J2121" s="110"/>
      <c r="K2121" s="110"/>
    </row>
    <row r="2122" spans="8:11" x14ac:dyDescent="0.25">
      <c r="H2122" s="110"/>
      <c r="I2122" s="110"/>
      <c r="J2122" s="110"/>
      <c r="K2122" s="110"/>
    </row>
    <row r="2123" spans="8:11" x14ac:dyDescent="0.25">
      <c r="H2123" s="110"/>
      <c r="I2123" s="110"/>
      <c r="J2123" s="110"/>
      <c r="K2123" s="110"/>
    </row>
    <row r="2124" spans="8:11" x14ac:dyDescent="0.25">
      <c r="H2124" s="110"/>
      <c r="I2124" s="110"/>
      <c r="J2124" s="110"/>
      <c r="K2124" s="110"/>
    </row>
    <row r="2125" spans="8:11" x14ac:dyDescent="0.25">
      <c r="H2125" s="110"/>
      <c r="I2125" s="110"/>
      <c r="J2125" s="110"/>
      <c r="K2125" s="110"/>
    </row>
    <row r="2126" spans="8:11" x14ac:dyDescent="0.25">
      <c r="H2126" s="110"/>
      <c r="I2126" s="110"/>
      <c r="J2126" s="110"/>
      <c r="K2126" s="110"/>
    </row>
    <row r="2127" spans="8:11" x14ac:dyDescent="0.25">
      <c r="H2127" s="110"/>
      <c r="I2127" s="110"/>
      <c r="J2127" s="110"/>
      <c r="K2127" s="110"/>
    </row>
    <row r="2128" spans="8:11" x14ac:dyDescent="0.25">
      <c r="H2128" s="110"/>
      <c r="I2128" s="110"/>
      <c r="J2128" s="110"/>
      <c r="K2128" s="110"/>
    </row>
    <row r="2129" spans="8:11" x14ac:dyDescent="0.25">
      <c r="H2129" s="110"/>
      <c r="I2129" s="110"/>
      <c r="J2129" s="110"/>
      <c r="K2129" s="110"/>
    </row>
    <row r="2130" spans="8:11" x14ac:dyDescent="0.25">
      <c r="H2130" s="110"/>
      <c r="I2130" s="110"/>
      <c r="J2130" s="110"/>
      <c r="K2130" s="110"/>
    </row>
    <row r="2131" spans="8:11" x14ac:dyDescent="0.25">
      <c r="H2131" s="110"/>
      <c r="I2131" s="110"/>
      <c r="J2131" s="110"/>
      <c r="K2131" s="110"/>
    </row>
    <row r="2132" spans="8:11" x14ac:dyDescent="0.25">
      <c r="H2132" s="110"/>
      <c r="I2132" s="110"/>
      <c r="J2132" s="110"/>
      <c r="K2132" s="110"/>
    </row>
    <row r="2133" spans="8:11" x14ac:dyDescent="0.25">
      <c r="H2133" s="110"/>
      <c r="I2133" s="110"/>
      <c r="J2133" s="110"/>
      <c r="K2133" s="110"/>
    </row>
    <row r="2134" spans="8:11" x14ac:dyDescent="0.25">
      <c r="H2134" s="110"/>
      <c r="I2134" s="110"/>
      <c r="J2134" s="110"/>
      <c r="K2134" s="110"/>
    </row>
    <row r="2135" spans="8:11" x14ac:dyDescent="0.25">
      <c r="H2135" s="110"/>
      <c r="I2135" s="110"/>
      <c r="J2135" s="110"/>
      <c r="K2135" s="110"/>
    </row>
    <row r="2136" spans="8:11" x14ac:dyDescent="0.25">
      <c r="H2136" s="110"/>
      <c r="I2136" s="110"/>
      <c r="J2136" s="110"/>
      <c r="K2136" s="110"/>
    </row>
    <row r="2137" spans="8:11" x14ac:dyDescent="0.25">
      <c r="H2137" s="110"/>
      <c r="I2137" s="110"/>
      <c r="J2137" s="110"/>
      <c r="K2137" s="110"/>
    </row>
    <row r="2138" spans="8:11" x14ac:dyDescent="0.25">
      <c r="H2138" s="110"/>
      <c r="I2138" s="110"/>
      <c r="J2138" s="110"/>
      <c r="K2138" s="110"/>
    </row>
    <row r="2139" spans="8:11" x14ac:dyDescent="0.25">
      <c r="H2139" s="110"/>
      <c r="I2139" s="110"/>
      <c r="J2139" s="110"/>
      <c r="K2139" s="110"/>
    </row>
    <row r="2140" spans="8:11" x14ac:dyDescent="0.25">
      <c r="H2140" s="110"/>
      <c r="I2140" s="110"/>
      <c r="J2140" s="110"/>
      <c r="K2140" s="110"/>
    </row>
    <row r="2141" spans="8:11" x14ac:dyDescent="0.25">
      <c r="H2141" s="110"/>
      <c r="I2141" s="110"/>
      <c r="J2141" s="110"/>
      <c r="K2141" s="110"/>
    </row>
    <row r="2142" spans="8:11" x14ac:dyDescent="0.25">
      <c r="H2142" s="110"/>
      <c r="I2142" s="110"/>
      <c r="J2142" s="110"/>
      <c r="K2142" s="110"/>
    </row>
    <row r="2143" spans="8:11" x14ac:dyDescent="0.25">
      <c r="H2143" s="110"/>
      <c r="I2143" s="110"/>
      <c r="J2143" s="110"/>
      <c r="K2143" s="110"/>
    </row>
    <row r="2144" spans="8:11" x14ac:dyDescent="0.25">
      <c r="H2144" s="110"/>
      <c r="I2144" s="110"/>
      <c r="J2144" s="110"/>
      <c r="K2144" s="110"/>
    </row>
    <row r="2145" spans="8:11" x14ac:dyDescent="0.25">
      <c r="H2145" s="110"/>
      <c r="I2145" s="110"/>
      <c r="J2145" s="110"/>
      <c r="K2145" s="110"/>
    </row>
    <row r="2146" spans="8:11" x14ac:dyDescent="0.25">
      <c r="H2146" s="110"/>
      <c r="I2146" s="110"/>
      <c r="J2146" s="110"/>
      <c r="K2146" s="110"/>
    </row>
    <row r="2147" spans="8:11" x14ac:dyDescent="0.25">
      <c r="H2147" s="110"/>
      <c r="I2147" s="110"/>
      <c r="J2147" s="110"/>
      <c r="K2147" s="110"/>
    </row>
    <row r="2148" spans="8:11" x14ac:dyDescent="0.25">
      <c r="H2148" s="110"/>
      <c r="I2148" s="110"/>
      <c r="J2148" s="110"/>
      <c r="K2148" s="110"/>
    </row>
    <row r="2149" spans="8:11" x14ac:dyDescent="0.25">
      <c r="H2149" s="110"/>
      <c r="I2149" s="110"/>
      <c r="J2149" s="110"/>
      <c r="K2149" s="110"/>
    </row>
    <row r="2150" spans="8:11" x14ac:dyDescent="0.25">
      <c r="H2150" s="110"/>
      <c r="I2150" s="110"/>
      <c r="J2150" s="110"/>
      <c r="K2150" s="110"/>
    </row>
    <row r="2151" spans="8:11" x14ac:dyDescent="0.25">
      <c r="H2151" s="110"/>
      <c r="I2151" s="110"/>
      <c r="J2151" s="110"/>
      <c r="K2151" s="110"/>
    </row>
    <row r="2152" spans="8:11" x14ac:dyDescent="0.25">
      <c r="H2152" s="110"/>
      <c r="I2152" s="110"/>
      <c r="J2152" s="110"/>
      <c r="K2152" s="110"/>
    </row>
    <row r="2153" spans="8:11" x14ac:dyDescent="0.25">
      <c r="H2153" s="110"/>
      <c r="I2153" s="110"/>
      <c r="J2153" s="110"/>
      <c r="K2153" s="110"/>
    </row>
    <row r="2154" spans="8:11" x14ac:dyDescent="0.25">
      <c r="H2154" s="110"/>
      <c r="I2154" s="110"/>
      <c r="J2154" s="110"/>
      <c r="K2154" s="110"/>
    </row>
    <row r="2155" spans="8:11" x14ac:dyDescent="0.25">
      <c r="H2155" s="110"/>
      <c r="I2155" s="110"/>
      <c r="J2155" s="110"/>
      <c r="K2155" s="110"/>
    </row>
    <row r="2156" spans="8:11" x14ac:dyDescent="0.25">
      <c r="H2156" s="110"/>
      <c r="I2156" s="110"/>
      <c r="J2156" s="110"/>
      <c r="K2156" s="110"/>
    </row>
    <row r="2157" spans="8:11" x14ac:dyDescent="0.25">
      <c r="H2157" s="110"/>
      <c r="I2157" s="110"/>
      <c r="J2157" s="110"/>
      <c r="K2157" s="110"/>
    </row>
    <row r="2158" spans="8:11" x14ac:dyDescent="0.25">
      <c r="H2158" s="110"/>
      <c r="I2158" s="110"/>
      <c r="J2158" s="110"/>
      <c r="K2158" s="110"/>
    </row>
    <row r="2159" spans="8:11" x14ac:dyDescent="0.25">
      <c r="H2159" s="110"/>
      <c r="I2159" s="110"/>
      <c r="J2159" s="110"/>
      <c r="K2159" s="110"/>
    </row>
    <row r="2160" spans="8:11" x14ac:dyDescent="0.25">
      <c r="H2160" s="110"/>
      <c r="I2160" s="110"/>
      <c r="J2160" s="110"/>
      <c r="K2160" s="110"/>
    </row>
    <row r="2161" spans="8:11" x14ac:dyDescent="0.25">
      <c r="H2161" s="110"/>
      <c r="I2161" s="110"/>
      <c r="J2161" s="110"/>
      <c r="K2161" s="110"/>
    </row>
    <row r="2162" spans="8:11" x14ac:dyDescent="0.25">
      <c r="H2162" s="110"/>
      <c r="I2162" s="110"/>
      <c r="J2162" s="110"/>
      <c r="K2162" s="110"/>
    </row>
    <row r="2163" spans="8:11" x14ac:dyDescent="0.25">
      <c r="H2163" s="110"/>
      <c r="I2163" s="110"/>
      <c r="J2163" s="110"/>
      <c r="K2163" s="110"/>
    </row>
    <row r="2164" spans="8:11" x14ac:dyDescent="0.25">
      <c r="H2164" s="110"/>
      <c r="I2164" s="110"/>
      <c r="J2164" s="110"/>
      <c r="K2164" s="110"/>
    </row>
    <row r="2165" spans="8:11" x14ac:dyDescent="0.25">
      <c r="H2165" s="110"/>
      <c r="I2165" s="110"/>
      <c r="J2165" s="110"/>
      <c r="K2165" s="110"/>
    </row>
    <row r="2166" spans="8:11" x14ac:dyDescent="0.25">
      <c r="H2166" s="110"/>
      <c r="I2166" s="110"/>
      <c r="J2166" s="110"/>
      <c r="K2166" s="110"/>
    </row>
    <row r="2167" spans="8:11" x14ac:dyDescent="0.25">
      <c r="H2167" s="110"/>
      <c r="I2167" s="110"/>
      <c r="J2167" s="110"/>
      <c r="K2167" s="110"/>
    </row>
    <row r="2168" spans="8:11" x14ac:dyDescent="0.25">
      <c r="H2168" s="110"/>
      <c r="I2168" s="110"/>
      <c r="J2168" s="110"/>
      <c r="K2168" s="110"/>
    </row>
    <row r="2169" spans="8:11" x14ac:dyDescent="0.25">
      <c r="H2169" s="110"/>
      <c r="I2169" s="110"/>
      <c r="J2169" s="110"/>
      <c r="K2169" s="110"/>
    </row>
    <row r="2170" spans="8:11" x14ac:dyDescent="0.25">
      <c r="H2170" s="110"/>
      <c r="I2170" s="110"/>
      <c r="J2170" s="110"/>
      <c r="K2170" s="110"/>
    </row>
    <row r="2171" spans="8:11" x14ac:dyDescent="0.25">
      <c r="H2171" s="110"/>
      <c r="I2171" s="110"/>
      <c r="J2171" s="110"/>
      <c r="K2171" s="110"/>
    </row>
    <row r="2172" spans="8:11" x14ac:dyDescent="0.25">
      <c r="H2172" s="110"/>
      <c r="I2172" s="110"/>
      <c r="J2172" s="110"/>
      <c r="K2172" s="110"/>
    </row>
    <row r="2173" spans="8:11" x14ac:dyDescent="0.25">
      <c r="H2173" s="110"/>
      <c r="I2173" s="110"/>
      <c r="J2173" s="110"/>
      <c r="K2173" s="110"/>
    </row>
    <row r="2174" spans="8:11" x14ac:dyDescent="0.25">
      <c r="H2174" s="110"/>
      <c r="I2174" s="110"/>
      <c r="J2174" s="110"/>
      <c r="K2174" s="110"/>
    </row>
    <row r="2175" spans="8:11" x14ac:dyDescent="0.25">
      <c r="H2175" s="110"/>
      <c r="I2175" s="110"/>
      <c r="J2175" s="110"/>
      <c r="K2175" s="110"/>
    </row>
    <row r="2176" spans="8:11" x14ac:dyDescent="0.25">
      <c r="H2176" s="110"/>
      <c r="I2176" s="110"/>
      <c r="J2176" s="110"/>
      <c r="K2176" s="110"/>
    </row>
    <row r="2177" spans="8:11" x14ac:dyDescent="0.25">
      <c r="H2177" s="110"/>
      <c r="I2177" s="110"/>
      <c r="J2177" s="110"/>
      <c r="K2177" s="110"/>
    </row>
    <row r="2178" spans="8:11" x14ac:dyDescent="0.25">
      <c r="H2178" s="110"/>
      <c r="I2178" s="110"/>
      <c r="J2178" s="110"/>
      <c r="K2178" s="110"/>
    </row>
    <row r="2179" spans="8:11" x14ac:dyDescent="0.25">
      <c r="H2179" s="110"/>
      <c r="I2179" s="110"/>
      <c r="J2179" s="110"/>
      <c r="K2179" s="110"/>
    </row>
    <row r="2180" spans="8:11" x14ac:dyDescent="0.25">
      <c r="H2180" s="110"/>
      <c r="I2180" s="110"/>
      <c r="J2180" s="110"/>
      <c r="K2180" s="110"/>
    </row>
    <row r="2181" spans="8:11" x14ac:dyDescent="0.25">
      <c r="H2181" s="110"/>
      <c r="I2181" s="110"/>
      <c r="J2181" s="110"/>
      <c r="K2181" s="110"/>
    </row>
    <row r="2182" spans="8:11" x14ac:dyDescent="0.25">
      <c r="H2182" s="110"/>
      <c r="I2182" s="110"/>
      <c r="J2182" s="110"/>
      <c r="K2182" s="110"/>
    </row>
    <row r="2183" spans="8:11" x14ac:dyDescent="0.25">
      <c r="H2183" s="110"/>
      <c r="I2183" s="110"/>
      <c r="J2183" s="110"/>
      <c r="K2183" s="110"/>
    </row>
    <row r="2184" spans="8:11" x14ac:dyDescent="0.25">
      <c r="H2184" s="110"/>
      <c r="I2184" s="110"/>
      <c r="J2184" s="110"/>
      <c r="K2184" s="110"/>
    </row>
    <row r="2185" spans="8:11" x14ac:dyDescent="0.25">
      <c r="H2185" s="110"/>
      <c r="I2185" s="110"/>
      <c r="J2185" s="110"/>
      <c r="K2185" s="110"/>
    </row>
    <row r="2186" spans="8:11" x14ac:dyDescent="0.25">
      <c r="H2186" s="110"/>
      <c r="I2186" s="110"/>
      <c r="J2186" s="110"/>
      <c r="K2186" s="110"/>
    </row>
    <row r="2187" spans="8:11" x14ac:dyDescent="0.25">
      <c r="H2187" s="110"/>
      <c r="I2187" s="110"/>
      <c r="J2187" s="110"/>
      <c r="K2187" s="110"/>
    </row>
    <row r="2188" spans="8:11" x14ac:dyDescent="0.25">
      <c r="H2188" s="110"/>
      <c r="I2188" s="110"/>
      <c r="J2188" s="110"/>
      <c r="K2188" s="110"/>
    </row>
    <row r="2189" spans="8:11" x14ac:dyDescent="0.25">
      <c r="H2189" s="110"/>
      <c r="I2189" s="110"/>
      <c r="J2189" s="110"/>
      <c r="K2189" s="110"/>
    </row>
    <row r="2190" spans="8:11" x14ac:dyDescent="0.25">
      <c r="H2190" s="110"/>
      <c r="I2190" s="110"/>
      <c r="J2190" s="110"/>
      <c r="K2190" s="110"/>
    </row>
    <row r="2191" spans="8:11" x14ac:dyDescent="0.25">
      <c r="H2191" s="110"/>
      <c r="I2191" s="110"/>
      <c r="J2191" s="110"/>
      <c r="K2191" s="110"/>
    </row>
    <row r="2192" spans="8:11" x14ac:dyDescent="0.25">
      <c r="H2192" s="110"/>
      <c r="I2192" s="110"/>
      <c r="J2192" s="110"/>
      <c r="K2192" s="110"/>
    </row>
    <row r="2193" spans="8:11" x14ac:dyDescent="0.25">
      <c r="H2193" s="110"/>
      <c r="I2193" s="110"/>
      <c r="J2193" s="110"/>
      <c r="K2193" s="110"/>
    </row>
    <row r="2194" spans="8:11" x14ac:dyDescent="0.25">
      <c r="H2194" s="110"/>
      <c r="I2194" s="110"/>
      <c r="J2194" s="110"/>
      <c r="K2194" s="110"/>
    </row>
    <row r="2195" spans="8:11" x14ac:dyDescent="0.25">
      <c r="H2195" s="110"/>
      <c r="I2195" s="110"/>
      <c r="J2195" s="110"/>
      <c r="K2195" s="110"/>
    </row>
    <row r="2196" spans="8:11" x14ac:dyDescent="0.25">
      <c r="H2196" s="110"/>
      <c r="I2196" s="110"/>
      <c r="J2196" s="110"/>
      <c r="K2196" s="110"/>
    </row>
    <row r="2197" spans="8:11" x14ac:dyDescent="0.25">
      <c r="H2197" s="110"/>
      <c r="I2197" s="110"/>
      <c r="J2197" s="110"/>
      <c r="K2197" s="110"/>
    </row>
    <row r="2198" spans="8:11" x14ac:dyDescent="0.25">
      <c r="H2198" s="110"/>
      <c r="I2198" s="110"/>
      <c r="J2198" s="110"/>
      <c r="K2198" s="110"/>
    </row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P6651"/>
  <sheetViews>
    <sheetView zoomScale="85" zoomScaleNormal="85" workbookViewId="0">
      <selection activeCell="O9" sqref="O9"/>
    </sheetView>
  </sheetViews>
  <sheetFormatPr defaultColWidth="81.28515625" defaultRowHeight="15" x14ac:dyDescent="0.25"/>
  <cols>
    <col min="1" max="1" width="30.140625" style="132" customWidth="1"/>
    <col min="2" max="2" width="27.140625" style="126" bestFit="1" customWidth="1"/>
    <col min="3" max="3" width="8.140625" style="86" customWidth="1"/>
    <col min="4" max="4" width="24.7109375" style="86" bestFit="1" customWidth="1"/>
    <col min="5" max="5" width="12.85546875" style="95" customWidth="1"/>
    <col min="6" max="6" width="81.7109375" style="86" bestFit="1" customWidth="1"/>
    <col min="7" max="7" width="25.7109375" style="133" bestFit="1" customWidth="1"/>
    <col min="8" max="8" width="25.7109375" style="133" customWidth="1"/>
    <col min="11" max="11" width="30.28515625" style="86" bestFit="1" customWidth="1"/>
    <col min="12" max="12" width="16" style="116" bestFit="1" customWidth="1"/>
    <col min="13" max="13" width="36.28515625" style="116" bestFit="1" customWidth="1"/>
    <col min="14" max="14" width="36.28515625" style="116" customWidth="1"/>
    <col min="15" max="15" width="22.28515625" style="113" bestFit="1" customWidth="1"/>
    <col min="16" max="16" width="17.7109375" style="134" customWidth="1"/>
  </cols>
  <sheetData>
    <row r="1" spans="1:16" ht="72.75" customHeight="1" x14ac:dyDescent="0.25">
      <c r="A1" s="154" t="s">
        <v>151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6"/>
      <c r="M1" s="155"/>
      <c r="N1" s="155"/>
      <c r="O1" s="157"/>
    </row>
    <row r="2" spans="1:16" x14ac:dyDescent="0.25">
      <c r="A2" s="132" t="s">
        <v>0</v>
      </c>
      <c r="B2" s="126" t="s">
        <v>1</v>
      </c>
      <c r="C2" t="s">
        <v>5</v>
      </c>
      <c r="D2" t="s">
        <v>6</v>
      </c>
      <c r="E2" s="95" t="s">
        <v>2</v>
      </c>
      <c r="F2" t="s">
        <v>66</v>
      </c>
      <c r="G2" s="133" t="s">
        <v>70</v>
      </c>
      <c r="H2" s="133" t="s">
        <v>155</v>
      </c>
      <c r="I2" t="s">
        <v>68</v>
      </c>
      <c r="J2" t="s">
        <v>71</v>
      </c>
      <c r="K2" s="87" t="s">
        <v>152</v>
      </c>
      <c r="L2" s="110" t="s">
        <v>72</v>
      </c>
      <c r="M2" s="110" t="s">
        <v>73</v>
      </c>
      <c r="N2" s="110" t="s">
        <v>7253</v>
      </c>
      <c r="O2" s="144" t="s">
        <v>69</v>
      </c>
      <c r="P2" s="110" t="s">
        <v>153</v>
      </c>
    </row>
    <row r="3" spans="1:16" x14ac:dyDescent="0.25">
      <c r="C3"/>
      <c r="D3"/>
      <c r="F3"/>
      <c r="K3" s="87"/>
      <c r="L3" s="110"/>
      <c r="M3" s="110">
        <v>1</v>
      </c>
      <c r="N3" s="110">
        <v>1</v>
      </c>
      <c r="O3" s="144">
        <v>1</v>
      </c>
      <c r="P3" s="110">
        <v>1</v>
      </c>
    </row>
    <row r="4" spans="1:16" x14ac:dyDescent="0.25">
      <c r="C4"/>
      <c r="D4"/>
      <c r="F4"/>
      <c r="K4" s="87"/>
      <c r="L4" s="110"/>
      <c r="M4" s="110"/>
      <c r="N4" s="110"/>
      <c r="O4" s="144"/>
      <c r="P4" s="110"/>
    </row>
    <row r="5" spans="1:16" x14ac:dyDescent="0.25">
      <c r="C5"/>
      <c r="D5"/>
      <c r="F5"/>
      <c r="K5" s="87"/>
      <c r="L5" s="110"/>
      <c r="M5" s="110"/>
      <c r="N5" s="110"/>
      <c r="O5" s="144"/>
      <c r="P5" s="110"/>
    </row>
    <row r="6" spans="1:16" x14ac:dyDescent="0.25">
      <c r="C6"/>
      <c r="D6"/>
      <c r="F6"/>
      <c r="K6" s="87"/>
      <c r="L6" s="110"/>
      <c r="M6" s="110"/>
      <c r="N6" s="110"/>
      <c r="O6" s="144"/>
      <c r="P6" s="110"/>
    </row>
    <row r="7" spans="1:16" x14ac:dyDescent="0.25">
      <c r="C7"/>
      <c r="D7"/>
      <c r="F7"/>
      <c r="K7" s="87"/>
      <c r="L7" s="110"/>
      <c r="M7" s="110"/>
      <c r="N7" s="110"/>
      <c r="O7" s="144"/>
      <c r="P7" s="110"/>
    </row>
    <row r="8" spans="1:16" x14ac:dyDescent="0.25">
      <c r="C8"/>
      <c r="D8"/>
      <c r="F8"/>
      <c r="K8" s="87"/>
      <c r="L8" s="110"/>
      <c r="M8" s="110"/>
      <c r="N8" s="110"/>
      <c r="O8" s="144"/>
      <c r="P8" s="110"/>
    </row>
    <row r="9" spans="1:16" x14ac:dyDescent="0.25">
      <c r="C9"/>
      <c r="D9"/>
      <c r="F9"/>
      <c r="K9" s="87"/>
      <c r="L9" s="110"/>
      <c r="M9" s="110"/>
      <c r="N9" s="110"/>
      <c r="O9" s="144"/>
      <c r="P9" s="110"/>
    </row>
    <row r="10" spans="1:16" x14ac:dyDescent="0.25">
      <c r="C10"/>
      <c r="D10"/>
      <c r="F10"/>
      <c r="K10" s="87"/>
      <c r="L10" s="110"/>
      <c r="M10" s="110"/>
      <c r="N10" s="110"/>
      <c r="O10" s="144"/>
      <c r="P10" s="110"/>
    </row>
    <row r="11" spans="1:16" x14ac:dyDescent="0.25">
      <c r="C11"/>
      <c r="D11"/>
      <c r="F11"/>
      <c r="K11" s="87"/>
      <c r="L11" s="110"/>
      <c r="M11" s="110"/>
      <c r="N11" s="110"/>
      <c r="O11" s="144"/>
      <c r="P11" s="110"/>
    </row>
    <row r="12" spans="1:16" x14ac:dyDescent="0.25">
      <c r="C12"/>
      <c r="D12"/>
      <c r="F12"/>
      <c r="K12" s="87"/>
      <c r="L12" s="110"/>
      <c r="M12" s="110"/>
      <c r="N12" s="110"/>
      <c r="O12" s="144"/>
      <c r="P12" s="110"/>
    </row>
    <row r="13" spans="1:16" x14ac:dyDescent="0.25">
      <c r="C13"/>
      <c r="D13"/>
      <c r="F13"/>
      <c r="K13" s="87"/>
      <c r="L13" s="110"/>
      <c r="M13" s="110"/>
      <c r="N13" s="110"/>
      <c r="O13" s="144"/>
      <c r="P13" s="110"/>
    </row>
    <row r="14" spans="1:16" x14ac:dyDescent="0.25">
      <c r="C14"/>
      <c r="D14"/>
      <c r="F14"/>
      <c r="K14" s="87"/>
      <c r="L14" s="110"/>
      <c r="M14" s="110"/>
      <c r="N14" s="110"/>
      <c r="O14" s="144"/>
      <c r="P14" s="110"/>
    </row>
    <row r="15" spans="1:16" x14ac:dyDescent="0.25">
      <c r="C15"/>
      <c r="D15"/>
      <c r="F15"/>
      <c r="K15" s="87"/>
      <c r="L15" s="110"/>
      <c r="M15" s="110"/>
      <c r="N15" s="110"/>
      <c r="O15" s="144"/>
      <c r="P15" s="110"/>
    </row>
    <row r="16" spans="1:16" x14ac:dyDescent="0.25">
      <c r="C16"/>
      <c r="D16"/>
      <c r="F16"/>
      <c r="K16" s="87"/>
      <c r="L16" s="110"/>
      <c r="M16" s="110"/>
      <c r="N16" s="110"/>
      <c r="O16" s="144"/>
      <c r="P16" s="110"/>
    </row>
    <row r="17" spans="3:16" x14ac:dyDescent="0.25">
      <c r="C17"/>
      <c r="D17"/>
      <c r="F17"/>
      <c r="K17" s="87"/>
      <c r="L17" s="110"/>
      <c r="M17" s="110"/>
      <c r="N17" s="110"/>
      <c r="O17" s="144"/>
      <c r="P17" s="110"/>
    </row>
    <row r="18" spans="3:16" x14ac:dyDescent="0.25">
      <c r="C18"/>
      <c r="D18"/>
      <c r="F18"/>
      <c r="K18" s="87"/>
      <c r="L18" s="110"/>
      <c r="M18" s="110"/>
      <c r="N18" s="110"/>
      <c r="O18" s="144"/>
      <c r="P18" s="110"/>
    </row>
    <row r="19" spans="3:16" x14ac:dyDescent="0.25">
      <c r="C19"/>
      <c r="D19"/>
      <c r="F19"/>
      <c r="K19" s="87"/>
      <c r="L19" s="110"/>
      <c r="M19" s="110"/>
      <c r="N19" s="110"/>
      <c r="O19" s="144"/>
      <c r="P19" s="110"/>
    </row>
    <row r="20" spans="3:16" x14ac:dyDescent="0.25">
      <c r="C20"/>
      <c r="D20"/>
      <c r="F20"/>
      <c r="K20" s="87"/>
      <c r="L20" s="110"/>
      <c r="M20" s="110"/>
      <c r="N20" s="110"/>
      <c r="O20" s="144"/>
      <c r="P20" s="110"/>
    </row>
    <row r="21" spans="3:16" x14ac:dyDescent="0.25">
      <c r="C21"/>
      <c r="D21"/>
      <c r="F21"/>
      <c r="K21" s="87"/>
      <c r="L21" s="110"/>
      <c r="M21" s="110"/>
      <c r="N21" s="110"/>
      <c r="O21" s="144"/>
      <c r="P21" s="110"/>
    </row>
    <row r="22" spans="3:16" x14ac:dyDescent="0.25">
      <c r="C22"/>
      <c r="D22"/>
      <c r="F22"/>
      <c r="K22" s="87"/>
      <c r="L22" s="110"/>
      <c r="M22" s="110"/>
      <c r="N22" s="110"/>
      <c r="O22" s="144"/>
      <c r="P22" s="110"/>
    </row>
    <row r="23" spans="3:16" x14ac:dyDescent="0.25">
      <c r="C23"/>
      <c r="D23"/>
      <c r="F23"/>
      <c r="K23" s="87"/>
      <c r="L23" s="110"/>
      <c r="M23" s="110"/>
      <c r="N23" s="110"/>
      <c r="O23" s="144"/>
      <c r="P23" s="110"/>
    </row>
    <row r="24" spans="3:16" x14ac:dyDescent="0.25">
      <c r="C24"/>
      <c r="D24"/>
      <c r="F24"/>
      <c r="K24" s="87"/>
      <c r="L24" s="110"/>
      <c r="M24" s="110"/>
      <c r="N24" s="110"/>
      <c r="O24" s="144"/>
      <c r="P24" s="110"/>
    </row>
    <row r="25" spans="3:16" x14ac:dyDescent="0.25">
      <c r="C25"/>
      <c r="D25"/>
      <c r="F25"/>
      <c r="K25" s="87"/>
      <c r="L25" s="110"/>
      <c r="M25" s="110"/>
      <c r="N25" s="110"/>
      <c r="O25" s="144"/>
      <c r="P25" s="110"/>
    </row>
    <row r="26" spans="3:16" x14ac:dyDescent="0.25">
      <c r="C26"/>
      <c r="D26"/>
      <c r="F26"/>
      <c r="K26" s="87"/>
      <c r="L26" s="110"/>
      <c r="M26" s="110"/>
      <c r="N26" s="110"/>
      <c r="O26" s="144"/>
      <c r="P26" s="110"/>
    </row>
    <row r="27" spans="3:16" x14ac:dyDescent="0.25">
      <c r="C27"/>
      <c r="D27"/>
      <c r="F27"/>
      <c r="K27" s="87"/>
      <c r="L27" s="110"/>
      <c r="M27" s="110"/>
      <c r="N27" s="110"/>
      <c r="O27" s="144"/>
      <c r="P27" s="110"/>
    </row>
    <row r="28" spans="3:16" x14ac:dyDescent="0.25">
      <c r="C28"/>
      <c r="D28"/>
      <c r="F28"/>
      <c r="K28" s="87"/>
      <c r="L28" s="110"/>
      <c r="M28" s="110"/>
      <c r="N28" s="110"/>
      <c r="O28" s="144"/>
      <c r="P28" s="110"/>
    </row>
    <row r="29" spans="3:16" x14ac:dyDescent="0.25">
      <c r="C29"/>
      <c r="D29"/>
      <c r="F29"/>
      <c r="K29" s="87"/>
      <c r="L29" s="110"/>
      <c r="M29" s="110"/>
      <c r="N29" s="110"/>
      <c r="O29" s="144"/>
      <c r="P29" s="110"/>
    </row>
    <row r="30" spans="3:16" x14ac:dyDescent="0.25">
      <c r="C30"/>
      <c r="D30"/>
      <c r="F30"/>
      <c r="K30" s="87"/>
      <c r="L30" s="110"/>
      <c r="M30" s="110"/>
      <c r="N30" s="110"/>
      <c r="O30" s="144"/>
      <c r="P30" s="110"/>
    </row>
    <row r="31" spans="3:16" x14ac:dyDescent="0.25">
      <c r="C31"/>
      <c r="D31"/>
      <c r="F31"/>
      <c r="K31" s="87"/>
      <c r="L31" s="110"/>
      <c r="M31" s="110"/>
      <c r="N31" s="110"/>
      <c r="O31" s="144"/>
      <c r="P31" s="110"/>
    </row>
    <row r="32" spans="3:16" x14ac:dyDescent="0.25">
      <c r="C32"/>
      <c r="D32"/>
      <c r="F32"/>
      <c r="K32" s="87"/>
      <c r="L32" s="110"/>
      <c r="M32" s="110"/>
      <c r="N32" s="110"/>
      <c r="O32" s="144"/>
      <c r="P32" s="110"/>
    </row>
    <row r="33" spans="3:16" x14ac:dyDescent="0.25">
      <c r="C33"/>
      <c r="D33"/>
      <c r="F33"/>
      <c r="K33" s="87"/>
      <c r="L33" s="110"/>
      <c r="M33" s="110"/>
      <c r="N33" s="110"/>
      <c r="O33" s="144"/>
      <c r="P33" s="110"/>
    </row>
    <row r="34" spans="3:16" x14ac:dyDescent="0.25">
      <c r="C34"/>
      <c r="D34"/>
      <c r="F34"/>
      <c r="K34" s="87"/>
      <c r="L34" s="110"/>
      <c r="M34" s="110"/>
      <c r="N34" s="110"/>
      <c r="O34" s="144"/>
      <c r="P34" s="110"/>
    </row>
    <row r="35" spans="3:16" x14ac:dyDescent="0.25">
      <c r="C35"/>
      <c r="D35"/>
      <c r="F35"/>
      <c r="K35" s="87"/>
      <c r="L35" s="110"/>
      <c r="M35" s="110"/>
      <c r="N35" s="110"/>
      <c r="O35" s="144"/>
      <c r="P35" s="110"/>
    </row>
    <row r="36" spans="3:16" x14ac:dyDescent="0.25">
      <c r="C36"/>
      <c r="D36"/>
      <c r="F36"/>
      <c r="K36" s="87"/>
      <c r="L36" s="110"/>
      <c r="M36" s="110"/>
      <c r="N36" s="110"/>
      <c r="O36" s="144"/>
      <c r="P36" s="110"/>
    </row>
    <row r="37" spans="3:16" x14ac:dyDescent="0.25">
      <c r="C37"/>
      <c r="D37"/>
      <c r="F37"/>
      <c r="K37" s="87"/>
      <c r="L37" s="110"/>
      <c r="M37" s="110"/>
      <c r="N37" s="110"/>
      <c r="O37" s="144"/>
      <c r="P37" s="110"/>
    </row>
    <row r="38" spans="3:16" x14ac:dyDescent="0.25">
      <c r="C38"/>
      <c r="D38"/>
      <c r="F38"/>
      <c r="K38" s="87"/>
      <c r="L38" s="110"/>
      <c r="M38" s="110"/>
      <c r="N38" s="110"/>
      <c r="O38" s="144"/>
      <c r="P38" s="110"/>
    </row>
    <row r="39" spans="3:16" x14ac:dyDescent="0.25">
      <c r="C39"/>
      <c r="D39"/>
      <c r="F39"/>
      <c r="K39" s="87"/>
      <c r="L39" s="110"/>
      <c r="M39" s="110"/>
      <c r="N39" s="110"/>
      <c r="O39" s="144"/>
      <c r="P39" s="110"/>
    </row>
    <row r="40" spans="3:16" x14ac:dyDescent="0.25">
      <c r="C40"/>
      <c r="D40"/>
      <c r="F40"/>
      <c r="K40" s="87"/>
      <c r="L40" s="110"/>
      <c r="M40" s="110"/>
      <c r="N40" s="110"/>
      <c r="O40" s="144"/>
      <c r="P40" s="110"/>
    </row>
    <row r="41" spans="3:16" x14ac:dyDescent="0.25">
      <c r="C41"/>
      <c r="D41"/>
      <c r="F41"/>
      <c r="K41" s="87"/>
      <c r="L41" s="110"/>
      <c r="M41" s="110"/>
      <c r="N41" s="110"/>
      <c r="O41" s="144"/>
      <c r="P41" s="110"/>
    </row>
    <row r="42" spans="3:16" x14ac:dyDescent="0.25">
      <c r="C42"/>
      <c r="D42"/>
      <c r="F42"/>
      <c r="K42" s="87"/>
      <c r="L42" s="110"/>
      <c r="M42" s="110"/>
      <c r="N42" s="110"/>
      <c r="O42" s="144"/>
      <c r="P42" s="110"/>
    </row>
    <row r="43" spans="3:16" x14ac:dyDescent="0.25">
      <c r="C43"/>
      <c r="D43"/>
      <c r="F43"/>
      <c r="K43" s="87"/>
      <c r="L43" s="110"/>
      <c r="M43" s="110"/>
      <c r="N43" s="110"/>
      <c r="O43" s="144"/>
      <c r="P43" s="110"/>
    </row>
    <row r="44" spans="3:16" x14ac:dyDescent="0.25">
      <c r="C44"/>
      <c r="D44"/>
      <c r="F44"/>
      <c r="K44" s="87"/>
      <c r="L44" s="110"/>
      <c r="M44" s="110"/>
      <c r="N44" s="110"/>
      <c r="O44" s="144"/>
      <c r="P44" s="110"/>
    </row>
    <row r="45" spans="3:16" x14ac:dyDescent="0.25">
      <c r="C45"/>
      <c r="D45"/>
      <c r="F45"/>
      <c r="K45" s="87"/>
      <c r="L45" s="110"/>
      <c r="M45" s="110"/>
      <c r="N45" s="110"/>
      <c r="O45" s="144"/>
      <c r="P45" s="110"/>
    </row>
    <row r="46" spans="3:16" x14ac:dyDescent="0.25">
      <c r="C46"/>
      <c r="D46"/>
      <c r="F46"/>
      <c r="K46" s="87"/>
      <c r="L46" s="110"/>
      <c r="M46" s="110"/>
      <c r="N46" s="110"/>
      <c r="O46" s="144"/>
      <c r="P46" s="110"/>
    </row>
    <row r="47" spans="3:16" x14ac:dyDescent="0.25">
      <c r="C47"/>
      <c r="D47"/>
      <c r="F47"/>
      <c r="K47" s="87"/>
      <c r="L47" s="110"/>
      <c r="M47" s="110"/>
      <c r="N47" s="110"/>
      <c r="O47" s="144"/>
      <c r="P47" s="110"/>
    </row>
    <row r="48" spans="3:16" x14ac:dyDescent="0.25">
      <c r="C48"/>
      <c r="D48"/>
      <c r="F48"/>
      <c r="K48" s="87"/>
      <c r="L48" s="110"/>
      <c r="M48" s="110"/>
      <c r="N48" s="110"/>
      <c r="O48" s="144"/>
      <c r="P48" s="110"/>
    </row>
    <row r="49" spans="3:16" x14ac:dyDescent="0.25">
      <c r="C49"/>
      <c r="D49"/>
      <c r="F49"/>
      <c r="K49" s="87"/>
      <c r="L49" s="110"/>
      <c r="M49" s="110"/>
      <c r="N49" s="110"/>
      <c r="O49" s="144"/>
      <c r="P49" s="110"/>
    </row>
    <row r="50" spans="3:16" x14ac:dyDescent="0.25">
      <c r="C50"/>
      <c r="D50"/>
      <c r="F50"/>
      <c r="K50" s="87"/>
      <c r="L50" s="110"/>
      <c r="M50" s="110"/>
      <c r="N50" s="110"/>
      <c r="O50" s="144"/>
      <c r="P50" s="110"/>
    </row>
    <row r="51" spans="3:16" x14ac:dyDescent="0.25">
      <c r="C51"/>
      <c r="D51"/>
      <c r="F51"/>
      <c r="K51" s="87"/>
      <c r="L51" s="110"/>
      <c r="M51" s="110"/>
      <c r="N51" s="110"/>
      <c r="O51" s="144"/>
      <c r="P51" s="110"/>
    </row>
    <row r="52" spans="3:16" x14ac:dyDescent="0.25">
      <c r="C52"/>
      <c r="D52"/>
      <c r="F52"/>
      <c r="K52" s="87"/>
      <c r="L52" s="110"/>
      <c r="M52" s="110"/>
      <c r="N52" s="110"/>
      <c r="O52" s="144"/>
      <c r="P52" s="110"/>
    </row>
    <row r="53" spans="3:16" x14ac:dyDescent="0.25">
      <c r="C53"/>
      <c r="D53"/>
      <c r="F53"/>
      <c r="K53" s="87"/>
      <c r="L53" s="110"/>
      <c r="M53" s="110"/>
      <c r="N53" s="110"/>
      <c r="O53" s="144"/>
      <c r="P53" s="110"/>
    </row>
    <row r="54" spans="3:16" x14ac:dyDescent="0.25">
      <c r="C54"/>
      <c r="D54"/>
      <c r="F54"/>
      <c r="K54" s="87"/>
      <c r="L54" s="110"/>
      <c r="M54" s="110"/>
      <c r="N54" s="110"/>
      <c r="O54" s="144"/>
      <c r="P54" s="110"/>
    </row>
    <row r="55" spans="3:16" x14ac:dyDescent="0.25">
      <c r="C55"/>
      <c r="D55"/>
      <c r="F55"/>
      <c r="K55" s="87"/>
      <c r="L55" s="110"/>
      <c r="M55" s="110"/>
      <c r="N55" s="110"/>
      <c r="O55" s="144"/>
      <c r="P55" s="110"/>
    </row>
    <row r="56" spans="3:16" x14ac:dyDescent="0.25">
      <c r="C56"/>
      <c r="D56"/>
      <c r="F56"/>
      <c r="K56" s="87"/>
      <c r="L56" s="110"/>
      <c r="M56" s="110"/>
      <c r="N56" s="110"/>
      <c r="O56" s="144"/>
      <c r="P56" s="110"/>
    </row>
    <row r="57" spans="3:16" x14ac:dyDescent="0.25">
      <c r="C57"/>
      <c r="D57"/>
      <c r="F57"/>
      <c r="K57" s="87"/>
      <c r="L57" s="110"/>
      <c r="M57" s="110"/>
      <c r="N57" s="110"/>
      <c r="O57" s="144"/>
      <c r="P57" s="110"/>
    </row>
    <row r="58" spans="3:16" x14ac:dyDescent="0.25">
      <c r="C58"/>
      <c r="D58"/>
      <c r="F58"/>
      <c r="K58" s="87"/>
      <c r="L58" s="110"/>
      <c r="M58" s="110"/>
      <c r="N58" s="110"/>
      <c r="O58" s="144"/>
      <c r="P58" s="110"/>
    </row>
    <row r="59" spans="3:16" x14ac:dyDescent="0.25">
      <c r="C59"/>
      <c r="D59"/>
      <c r="F59"/>
      <c r="K59" s="87"/>
      <c r="L59" s="110"/>
      <c r="M59" s="110"/>
      <c r="N59" s="110"/>
      <c r="O59" s="144"/>
      <c r="P59" s="110"/>
    </row>
    <row r="60" spans="3:16" x14ac:dyDescent="0.25">
      <c r="C60"/>
      <c r="D60"/>
      <c r="F60"/>
      <c r="K60" s="87"/>
      <c r="L60" s="110"/>
      <c r="M60" s="110"/>
      <c r="N60" s="110"/>
      <c r="O60" s="144"/>
      <c r="P60" s="110"/>
    </row>
    <row r="61" spans="3:16" x14ac:dyDescent="0.25">
      <c r="C61"/>
      <c r="D61"/>
      <c r="F61"/>
      <c r="K61" s="87"/>
      <c r="L61" s="110"/>
      <c r="M61" s="110"/>
      <c r="N61" s="110"/>
      <c r="O61" s="144"/>
      <c r="P61" s="110"/>
    </row>
    <row r="62" spans="3:16" x14ac:dyDescent="0.25">
      <c r="C62"/>
      <c r="D62"/>
      <c r="F62"/>
      <c r="K62" s="87"/>
      <c r="L62" s="110"/>
      <c r="M62" s="110"/>
      <c r="N62" s="110"/>
      <c r="O62" s="144"/>
      <c r="P62" s="110"/>
    </row>
    <row r="63" spans="3:16" x14ac:dyDescent="0.25">
      <c r="C63"/>
      <c r="D63"/>
      <c r="F63"/>
      <c r="K63" s="87"/>
      <c r="L63" s="110"/>
      <c r="M63" s="110"/>
      <c r="N63" s="110"/>
      <c r="O63" s="144"/>
      <c r="P63" s="110"/>
    </row>
    <row r="64" spans="3:16" x14ac:dyDescent="0.25">
      <c r="C64"/>
      <c r="D64"/>
      <c r="F64"/>
      <c r="K64" s="87"/>
      <c r="L64" s="110"/>
      <c r="M64" s="110"/>
      <c r="N64" s="110"/>
      <c r="O64" s="144"/>
      <c r="P64" s="110"/>
    </row>
    <row r="65" spans="3:16" x14ac:dyDescent="0.25">
      <c r="C65"/>
      <c r="D65"/>
      <c r="F65"/>
      <c r="K65" s="87"/>
      <c r="L65" s="110"/>
      <c r="M65" s="110"/>
      <c r="N65" s="110"/>
      <c r="O65" s="144"/>
      <c r="P65" s="110"/>
    </row>
    <row r="66" spans="3:16" x14ac:dyDescent="0.25">
      <c r="C66"/>
      <c r="D66"/>
      <c r="F66"/>
      <c r="K66" s="87"/>
      <c r="L66" s="110"/>
      <c r="M66" s="110"/>
      <c r="N66" s="110"/>
      <c r="O66" s="144"/>
      <c r="P66" s="110"/>
    </row>
    <row r="67" spans="3:16" x14ac:dyDescent="0.25">
      <c r="C67"/>
      <c r="D67"/>
      <c r="F67"/>
      <c r="K67" s="87"/>
      <c r="L67" s="110"/>
      <c r="M67" s="110"/>
      <c r="N67" s="110"/>
      <c r="O67" s="144"/>
      <c r="P67" s="110"/>
    </row>
    <row r="68" spans="3:16" x14ac:dyDescent="0.25">
      <c r="C68"/>
      <c r="D68"/>
      <c r="F68"/>
      <c r="K68" s="87"/>
      <c r="L68" s="110"/>
      <c r="M68" s="110"/>
      <c r="N68" s="110"/>
      <c r="O68" s="144"/>
      <c r="P68" s="110"/>
    </row>
    <row r="69" spans="3:16" x14ac:dyDescent="0.25">
      <c r="C69"/>
      <c r="D69"/>
      <c r="F69"/>
      <c r="K69" s="87"/>
      <c r="L69" s="110"/>
      <c r="M69" s="110"/>
      <c r="N69" s="110"/>
      <c r="O69" s="144"/>
      <c r="P69" s="110"/>
    </row>
    <row r="70" spans="3:16" x14ac:dyDescent="0.25">
      <c r="C70"/>
      <c r="D70"/>
      <c r="F70"/>
      <c r="K70" s="87"/>
      <c r="L70" s="110"/>
      <c r="M70" s="110"/>
      <c r="N70" s="110"/>
      <c r="O70" s="144"/>
      <c r="P70" s="110"/>
    </row>
    <row r="71" spans="3:16" x14ac:dyDescent="0.25">
      <c r="C71"/>
      <c r="D71"/>
      <c r="F71"/>
      <c r="K71" s="87"/>
      <c r="L71" s="110"/>
      <c r="M71" s="110"/>
      <c r="N71" s="110"/>
      <c r="O71" s="144"/>
      <c r="P71" s="110"/>
    </row>
    <row r="72" spans="3:16" x14ac:dyDescent="0.25">
      <c r="C72"/>
      <c r="D72"/>
      <c r="F72"/>
      <c r="K72" s="87"/>
      <c r="L72" s="110"/>
      <c r="M72" s="110"/>
      <c r="N72" s="110"/>
      <c r="O72" s="144"/>
      <c r="P72" s="110"/>
    </row>
    <row r="73" spans="3:16" x14ac:dyDescent="0.25">
      <c r="C73"/>
      <c r="D73"/>
      <c r="F73"/>
      <c r="K73" s="87"/>
      <c r="L73" s="110"/>
      <c r="M73" s="110"/>
      <c r="N73" s="110"/>
      <c r="O73" s="144"/>
      <c r="P73" s="110"/>
    </row>
    <row r="74" spans="3:16" x14ac:dyDescent="0.25">
      <c r="C74"/>
      <c r="D74"/>
      <c r="F74"/>
      <c r="K74" s="87"/>
      <c r="L74" s="110"/>
      <c r="M74" s="110"/>
      <c r="N74" s="110"/>
      <c r="O74" s="144"/>
      <c r="P74" s="110"/>
    </row>
    <row r="75" spans="3:16" x14ac:dyDescent="0.25">
      <c r="C75"/>
      <c r="D75"/>
      <c r="F75"/>
      <c r="K75" s="87"/>
      <c r="L75" s="110"/>
      <c r="M75" s="110"/>
      <c r="N75" s="110"/>
      <c r="O75" s="144"/>
      <c r="P75" s="110"/>
    </row>
    <row r="76" spans="3:16" x14ac:dyDescent="0.25">
      <c r="C76"/>
      <c r="D76"/>
      <c r="F76"/>
      <c r="K76" s="87"/>
      <c r="L76" s="110"/>
      <c r="M76" s="110"/>
      <c r="N76" s="110"/>
      <c r="O76" s="144"/>
      <c r="P76" s="110"/>
    </row>
    <row r="77" spans="3:16" x14ac:dyDescent="0.25">
      <c r="C77"/>
      <c r="D77"/>
      <c r="F77"/>
      <c r="K77" s="87"/>
      <c r="L77" s="110"/>
      <c r="M77" s="110"/>
      <c r="N77" s="110"/>
      <c r="O77" s="144"/>
      <c r="P77" s="110"/>
    </row>
    <row r="78" spans="3:16" x14ac:dyDescent="0.25">
      <c r="C78"/>
      <c r="D78"/>
      <c r="F78"/>
      <c r="K78" s="87"/>
      <c r="L78" s="110"/>
      <c r="M78" s="110"/>
      <c r="N78" s="110"/>
      <c r="O78" s="144"/>
      <c r="P78" s="110"/>
    </row>
    <row r="79" spans="3:16" x14ac:dyDescent="0.25">
      <c r="C79"/>
      <c r="D79"/>
      <c r="F79"/>
      <c r="K79" s="87"/>
      <c r="L79" s="110"/>
      <c r="M79" s="110"/>
      <c r="N79" s="110"/>
      <c r="O79" s="144"/>
      <c r="P79" s="110"/>
    </row>
    <row r="80" spans="3:16" x14ac:dyDescent="0.25">
      <c r="C80"/>
      <c r="D80"/>
      <c r="F80"/>
      <c r="K80" s="87"/>
      <c r="L80" s="110"/>
      <c r="M80" s="110"/>
      <c r="N80" s="110"/>
      <c r="O80" s="144"/>
      <c r="P80" s="110"/>
    </row>
    <row r="81" spans="3:16" x14ac:dyDescent="0.25">
      <c r="C81"/>
      <c r="D81"/>
      <c r="F81"/>
      <c r="K81" s="87"/>
      <c r="L81" s="110"/>
      <c r="M81" s="110"/>
      <c r="N81" s="110"/>
      <c r="O81" s="144"/>
      <c r="P81" s="110"/>
    </row>
    <row r="82" spans="3:16" x14ac:dyDescent="0.25">
      <c r="C82"/>
      <c r="D82"/>
      <c r="F82"/>
      <c r="K82" s="87"/>
      <c r="L82" s="110"/>
      <c r="M82" s="110"/>
      <c r="N82" s="110"/>
      <c r="O82" s="144"/>
      <c r="P82" s="110"/>
    </row>
    <row r="83" spans="3:16" x14ac:dyDescent="0.25">
      <c r="C83"/>
      <c r="D83"/>
      <c r="F83"/>
      <c r="K83" s="87"/>
      <c r="L83" s="110"/>
      <c r="M83" s="110"/>
      <c r="N83" s="110"/>
      <c r="O83" s="144"/>
      <c r="P83" s="110"/>
    </row>
    <row r="84" spans="3:16" x14ac:dyDescent="0.25">
      <c r="C84"/>
      <c r="D84"/>
      <c r="F84"/>
      <c r="K84" s="87"/>
      <c r="L84" s="110"/>
      <c r="M84" s="110"/>
      <c r="N84" s="110"/>
      <c r="O84" s="144"/>
      <c r="P84" s="110"/>
    </row>
    <row r="85" spans="3:16" x14ac:dyDescent="0.25">
      <c r="C85"/>
      <c r="D85"/>
      <c r="F85"/>
      <c r="K85" s="87"/>
      <c r="L85" s="110"/>
      <c r="M85" s="110"/>
      <c r="N85" s="110"/>
      <c r="O85" s="144"/>
      <c r="P85" s="110"/>
    </row>
    <row r="86" spans="3:16" x14ac:dyDescent="0.25">
      <c r="C86"/>
      <c r="D86"/>
      <c r="F86"/>
      <c r="K86" s="87"/>
      <c r="L86" s="110"/>
      <c r="M86" s="110"/>
      <c r="N86" s="110"/>
      <c r="O86" s="144"/>
      <c r="P86" s="110"/>
    </row>
    <row r="87" spans="3:16" x14ac:dyDescent="0.25">
      <c r="C87"/>
      <c r="D87"/>
      <c r="F87"/>
      <c r="K87" s="87"/>
      <c r="L87" s="110"/>
      <c r="M87" s="110"/>
      <c r="N87" s="110"/>
      <c r="O87" s="144"/>
      <c r="P87" s="110"/>
    </row>
    <row r="88" spans="3:16" x14ac:dyDescent="0.25">
      <c r="C88"/>
      <c r="D88"/>
      <c r="F88"/>
      <c r="K88" s="87"/>
      <c r="L88" s="110"/>
      <c r="M88" s="110"/>
      <c r="N88" s="110"/>
      <c r="O88" s="144"/>
      <c r="P88" s="110"/>
    </row>
    <row r="89" spans="3:16" x14ac:dyDescent="0.25">
      <c r="C89"/>
      <c r="D89"/>
      <c r="F89"/>
      <c r="K89" s="87"/>
      <c r="L89" s="110"/>
      <c r="M89" s="110"/>
      <c r="N89" s="110"/>
      <c r="O89" s="144"/>
      <c r="P89" s="110"/>
    </row>
    <row r="90" spans="3:16" x14ac:dyDescent="0.25">
      <c r="C90"/>
      <c r="D90"/>
      <c r="F90"/>
      <c r="K90" s="87"/>
      <c r="L90" s="110"/>
      <c r="M90" s="110"/>
      <c r="N90" s="110"/>
      <c r="O90" s="144"/>
      <c r="P90" s="110"/>
    </row>
    <row r="91" spans="3:16" x14ac:dyDescent="0.25">
      <c r="C91"/>
      <c r="D91"/>
      <c r="F91"/>
      <c r="K91" s="87"/>
      <c r="L91" s="110"/>
      <c r="M91" s="110"/>
      <c r="N91" s="110"/>
      <c r="O91" s="144"/>
      <c r="P91" s="110"/>
    </row>
    <row r="92" spans="3:16" x14ac:dyDescent="0.25">
      <c r="C92"/>
      <c r="D92"/>
      <c r="F92"/>
      <c r="K92" s="87"/>
      <c r="L92" s="110"/>
      <c r="M92" s="110"/>
      <c r="N92" s="110"/>
      <c r="O92" s="144"/>
      <c r="P92" s="110"/>
    </row>
    <row r="93" spans="3:16" x14ac:dyDescent="0.25">
      <c r="C93"/>
      <c r="D93"/>
      <c r="F93"/>
      <c r="K93" s="87"/>
      <c r="L93" s="110"/>
      <c r="M93" s="110"/>
      <c r="N93" s="110"/>
      <c r="O93" s="144"/>
      <c r="P93" s="110"/>
    </row>
    <row r="94" spans="3:16" x14ac:dyDescent="0.25">
      <c r="C94"/>
      <c r="D94"/>
      <c r="F94"/>
      <c r="K94" s="87"/>
      <c r="L94" s="110"/>
      <c r="M94" s="110"/>
      <c r="N94" s="110"/>
      <c r="O94" s="144"/>
      <c r="P94" s="110"/>
    </row>
    <row r="95" spans="3:16" x14ac:dyDescent="0.25">
      <c r="C95"/>
      <c r="D95"/>
      <c r="F95"/>
      <c r="K95" s="87"/>
      <c r="L95" s="110"/>
      <c r="M95" s="110"/>
      <c r="N95" s="110"/>
      <c r="O95" s="144"/>
      <c r="P95" s="110"/>
    </row>
    <row r="96" spans="3:16" x14ac:dyDescent="0.25">
      <c r="C96"/>
      <c r="D96"/>
      <c r="F96"/>
      <c r="K96" s="87"/>
      <c r="L96" s="110"/>
      <c r="M96" s="110"/>
      <c r="N96" s="110"/>
      <c r="O96" s="144"/>
      <c r="P96" s="110"/>
    </row>
    <row r="97" spans="3:16" x14ac:dyDescent="0.25">
      <c r="C97"/>
      <c r="D97"/>
      <c r="F97"/>
      <c r="K97" s="87"/>
      <c r="L97" s="110"/>
      <c r="M97" s="110"/>
      <c r="N97" s="110"/>
      <c r="O97" s="144"/>
      <c r="P97" s="110"/>
    </row>
    <row r="98" spans="3:16" x14ac:dyDescent="0.25">
      <c r="C98"/>
      <c r="D98"/>
      <c r="F98"/>
      <c r="K98" s="87"/>
      <c r="L98" s="110"/>
      <c r="M98" s="110"/>
      <c r="N98" s="110"/>
      <c r="O98" s="144"/>
      <c r="P98" s="110"/>
    </row>
    <row r="99" spans="3:16" x14ac:dyDescent="0.25">
      <c r="C99"/>
      <c r="D99"/>
      <c r="F99"/>
      <c r="K99" s="87"/>
      <c r="L99" s="110"/>
      <c r="M99" s="110"/>
      <c r="N99" s="110"/>
      <c r="O99" s="144"/>
      <c r="P99" s="110"/>
    </row>
    <row r="100" spans="3:16" x14ac:dyDescent="0.25">
      <c r="C100"/>
      <c r="D100"/>
      <c r="F100"/>
      <c r="K100" s="87"/>
      <c r="L100" s="110"/>
      <c r="M100" s="110"/>
      <c r="N100" s="110"/>
      <c r="O100" s="144"/>
      <c r="P100" s="110"/>
    </row>
    <row r="101" spans="3:16" x14ac:dyDescent="0.25">
      <c r="C101"/>
      <c r="D101"/>
      <c r="F101"/>
      <c r="K101" s="87"/>
      <c r="L101" s="110"/>
      <c r="M101" s="110"/>
      <c r="N101" s="110"/>
      <c r="O101" s="144"/>
      <c r="P101" s="110"/>
    </row>
    <row r="102" spans="3:16" x14ac:dyDescent="0.25">
      <c r="C102"/>
      <c r="D102"/>
      <c r="F102"/>
      <c r="K102" s="87"/>
      <c r="L102" s="110"/>
      <c r="M102" s="110"/>
      <c r="N102" s="110"/>
      <c r="O102" s="144"/>
      <c r="P102" s="110"/>
    </row>
    <row r="103" spans="3:16" x14ac:dyDescent="0.25">
      <c r="C103"/>
      <c r="D103"/>
      <c r="F103"/>
      <c r="K103" s="87"/>
      <c r="L103" s="110"/>
      <c r="M103" s="110"/>
      <c r="N103" s="110"/>
      <c r="O103" s="144"/>
      <c r="P103" s="110"/>
    </row>
    <row r="104" spans="3:16" x14ac:dyDescent="0.25">
      <c r="C104"/>
      <c r="D104"/>
      <c r="F104"/>
      <c r="K104" s="87"/>
      <c r="L104" s="110"/>
      <c r="M104" s="110"/>
      <c r="N104" s="110"/>
      <c r="O104" s="144"/>
      <c r="P104" s="110"/>
    </row>
    <row r="105" spans="3:16" x14ac:dyDescent="0.25">
      <c r="C105"/>
      <c r="D105"/>
      <c r="F105"/>
      <c r="K105" s="87"/>
      <c r="L105" s="110"/>
      <c r="M105" s="110"/>
      <c r="N105" s="110"/>
      <c r="O105" s="144"/>
      <c r="P105" s="110"/>
    </row>
    <row r="106" spans="3:16" x14ac:dyDescent="0.25">
      <c r="C106"/>
      <c r="D106"/>
      <c r="F106"/>
      <c r="K106" s="87"/>
      <c r="L106" s="110"/>
      <c r="M106" s="110"/>
      <c r="N106" s="110"/>
      <c r="O106" s="144"/>
      <c r="P106" s="110"/>
    </row>
    <row r="107" spans="3:16" x14ac:dyDescent="0.25">
      <c r="C107"/>
      <c r="D107"/>
      <c r="F107"/>
      <c r="K107" s="87"/>
      <c r="L107" s="110"/>
      <c r="M107" s="110"/>
      <c r="N107" s="110"/>
      <c r="O107" s="144"/>
      <c r="P107" s="110"/>
    </row>
    <row r="108" spans="3:16" x14ac:dyDescent="0.25">
      <c r="C108"/>
      <c r="D108"/>
      <c r="F108"/>
      <c r="K108" s="87"/>
      <c r="L108" s="110"/>
      <c r="M108" s="110"/>
      <c r="N108" s="110"/>
      <c r="O108" s="144"/>
      <c r="P108" s="110"/>
    </row>
    <row r="109" spans="3:16" x14ac:dyDescent="0.25">
      <c r="C109"/>
      <c r="D109"/>
      <c r="F109"/>
      <c r="K109" s="87"/>
      <c r="L109" s="110"/>
      <c r="M109" s="110"/>
      <c r="N109" s="110"/>
      <c r="O109" s="144"/>
      <c r="P109" s="110"/>
    </row>
    <row r="110" spans="3:16" x14ac:dyDescent="0.25">
      <c r="C110"/>
      <c r="D110"/>
      <c r="F110"/>
      <c r="K110" s="87"/>
      <c r="L110" s="110"/>
      <c r="M110" s="110"/>
      <c r="N110" s="110"/>
      <c r="O110" s="144"/>
      <c r="P110" s="110"/>
    </row>
    <row r="111" spans="3:16" x14ac:dyDescent="0.25">
      <c r="C111"/>
      <c r="D111"/>
      <c r="F111"/>
      <c r="K111" s="87"/>
      <c r="L111" s="110"/>
      <c r="M111" s="110"/>
      <c r="N111" s="110"/>
      <c r="O111" s="144"/>
      <c r="P111" s="110"/>
    </row>
    <row r="112" spans="3:16" x14ac:dyDescent="0.25">
      <c r="C112"/>
      <c r="D112"/>
      <c r="F112"/>
      <c r="K112" s="87"/>
      <c r="L112" s="110"/>
      <c r="M112" s="110"/>
      <c r="N112" s="110"/>
      <c r="O112" s="144"/>
      <c r="P112" s="110"/>
    </row>
    <row r="113" spans="3:16" x14ac:dyDescent="0.25">
      <c r="C113"/>
      <c r="D113"/>
      <c r="F113"/>
      <c r="K113" s="87"/>
      <c r="L113" s="110"/>
      <c r="M113" s="110"/>
      <c r="N113" s="110"/>
      <c r="O113" s="144"/>
      <c r="P113" s="110"/>
    </row>
    <row r="114" spans="3:16" x14ac:dyDescent="0.25">
      <c r="C114"/>
      <c r="D114"/>
      <c r="F114"/>
      <c r="K114" s="87"/>
      <c r="L114" s="110"/>
      <c r="M114" s="110"/>
      <c r="N114" s="110"/>
      <c r="O114" s="144"/>
      <c r="P114" s="110"/>
    </row>
    <row r="115" spans="3:16" x14ac:dyDescent="0.25">
      <c r="C115"/>
      <c r="D115"/>
      <c r="F115"/>
      <c r="K115" s="87"/>
      <c r="L115" s="110"/>
      <c r="M115" s="110"/>
      <c r="N115" s="110"/>
      <c r="O115" s="144"/>
      <c r="P115" s="110"/>
    </row>
    <row r="116" spans="3:16" x14ac:dyDescent="0.25">
      <c r="C116"/>
      <c r="D116"/>
      <c r="F116"/>
      <c r="K116" s="87"/>
      <c r="L116" s="110"/>
      <c r="M116" s="110"/>
      <c r="N116" s="110"/>
      <c r="O116" s="144"/>
      <c r="P116" s="110"/>
    </row>
    <row r="117" spans="3:16" x14ac:dyDescent="0.25">
      <c r="C117"/>
      <c r="D117"/>
      <c r="F117"/>
      <c r="K117" s="87"/>
      <c r="L117" s="110"/>
      <c r="M117" s="110"/>
      <c r="N117" s="110"/>
      <c r="O117" s="144"/>
      <c r="P117" s="110"/>
    </row>
    <row r="118" spans="3:16" x14ac:dyDescent="0.25">
      <c r="C118"/>
      <c r="D118"/>
      <c r="F118"/>
      <c r="K118" s="87"/>
      <c r="L118" s="110"/>
      <c r="M118" s="110"/>
      <c r="N118" s="110"/>
      <c r="O118" s="144"/>
      <c r="P118" s="110"/>
    </row>
    <row r="119" spans="3:16" x14ac:dyDescent="0.25">
      <c r="C119"/>
      <c r="D119"/>
      <c r="F119"/>
      <c r="K119" s="87"/>
      <c r="L119" s="110"/>
      <c r="M119" s="110"/>
      <c r="N119" s="110"/>
      <c r="O119" s="144"/>
      <c r="P119" s="110"/>
    </row>
    <row r="120" spans="3:16" x14ac:dyDescent="0.25">
      <c r="C120"/>
      <c r="D120"/>
      <c r="F120"/>
      <c r="K120" s="87"/>
      <c r="L120" s="110"/>
      <c r="M120" s="110"/>
      <c r="N120" s="110"/>
      <c r="O120" s="144"/>
      <c r="P120" s="110"/>
    </row>
    <row r="121" spans="3:16" x14ac:dyDescent="0.25">
      <c r="C121"/>
      <c r="D121"/>
      <c r="F121"/>
      <c r="K121" s="87"/>
      <c r="L121" s="110"/>
      <c r="M121" s="110"/>
      <c r="N121" s="110"/>
      <c r="O121" s="144"/>
      <c r="P121" s="110"/>
    </row>
    <row r="122" spans="3:16" x14ac:dyDescent="0.25">
      <c r="C122"/>
      <c r="D122"/>
      <c r="F122"/>
      <c r="K122" s="87"/>
      <c r="L122" s="110"/>
      <c r="M122" s="110"/>
      <c r="N122" s="110"/>
      <c r="O122" s="144"/>
      <c r="P122" s="110"/>
    </row>
    <row r="123" spans="3:16" x14ac:dyDescent="0.25">
      <c r="C123"/>
      <c r="D123"/>
      <c r="F123"/>
      <c r="K123" s="87"/>
      <c r="L123" s="110"/>
      <c r="M123" s="110"/>
      <c r="N123" s="110"/>
      <c r="O123" s="144"/>
      <c r="P123" s="110"/>
    </row>
    <row r="124" spans="3:16" x14ac:dyDescent="0.25">
      <c r="C124"/>
      <c r="D124"/>
      <c r="F124"/>
      <c r="K124" s="87"/>
      <c r="L124" s="110"/>
      <c r="M124" s="110"/>
      <c r="N124" s="110"/>
      <c r="O124" s="144"/>
      <c r="P124" s="110"/>
    </row>
    <row r="125" spans="3:16" x14ac:dyDescent="0.25">
      <c r="C125"/>
      <c r="D125"/>
      <c r="F125"/>
      <c r="K125" s="87"/>
      <c r="L125" s="110"/>
      <c r="M125" s="110"/>
      <c r="N125" s="110"/>
      <c r="O125" s="144"/>
      <c r="P125" s="110"/>
    </row>
    <row r="126" spans="3:16" x14ac:dyDescent="0.25">
      <c r="C126"/>
      <c r="D126"/>
      <c r="F126"/>
      <c r="K126" s="87"/>
      <c r="L126" s="110"/>
      <c r="M126" s="110"/>
      <c r="N126" s="110"/>
      <c r="O126" s="144"/>
      <c r="P126" s="110"/>
    </row>
    <row r="127" spans="3:16" x14ac:dyDescent="0.25">
      <c r="C127"/>
      <c r="D127"/>
      <c r="F127"/>
      <c r="K127" s="87"/>
      <c r="L127" s="110"/>
      <c r="M127" s="110"/>
      <c r="N127" s="110"/>
      <c r="O127" s="144"/>
      <c r="P127" s="110"/>
    </row>
    <row r="128" spans="3:16" x14ac:dyDescent="0.25">
      <c r="C128"/>
      <c r="D128"/>
      <c r="F128"/>
      <c r="K128" s="87"/>
      <c r="L128" s="110"/>
      <c r="M128" s="110"/>
      <c r="N128" s="110"/>
      <c r="O128" s="144"/>
      <c r="P128" s="110"/>
    </row>
    <row r="129" spans="3:16" x14ac:dyDescent="0.25">
      <c r="C129"/>
      <c r="D129"/>
      <c r="F129"/>
      <c r="K129" s="87"/>
      <c r="L129" s="110"/>
      <c r="M129" s="110"/>
      <c r="N129" s="110"/>
      <c r="O129" s="144"/>
      <c r="P129" s="110"/>
    </row>
    <row r="130" spans="3:16" x14ac:dyDescent="0.25">
      <c r="C130"/>
      <c r="D130"/>
      <c r="F130"/>
      <c r="K130" s="87"/>
      <c r="L130" s="110"/>
      <c r="M130" s="110"/>
      <c r="N130" s="110"/>
      <c r="O130" s="144"/>
      <c r="P130" s="110"/>
    </row>
    <row r="131" spans="3:16" x14ac:dyDescent="0.25">
      <c r="C131"/>
      <c r="D131"/>
      <c r="F131"/>
      <c r="K131" s="87"/>
      <c r="L131" s="110"/>
      <c r="M131" s="110"/>
      <c r="N131" s="110"/>
      <c r="O131" s="144"/>
      <c r="P131" s="110"/>
    </row>
    <row r="132" spans="3:16" x14ac:dyDescent="0.25">
      <c r="C132"/>
      <c r="D132"/>
      <c r="F132"/>
      <c r="K132" s="87"/>
      <c r="L132" s="110"/>
      <c r="M132" s="110"/>
      <c r="N132" s="110"/>
      <c r="O132" s="144"/>
      <c r="P132" s="110"/>
    </row>
    <row r="133" spans="3:16" x14ac:dyDescent="0.25">
      <c r="C133"/>
      <c r="D133"/>
      <c r="F133"/>
      <c r="K133" s="87"/>
      <c r="L133" s="110"/>
      <c r="M133" s="110"/>
      <c r="N133" s="110"/>
      <c r="O133" s="144"/>
      <c r="P133" s="110"/>
    </row>
    <row r="134" spans="3:16" x14ac:dyDescent="0.25">
      <c r="C134"/>
      <c r="D134"/>
      <c r="F134"/>
      <c r="K134" s="87"/>
      <c r="L134" s="110"/>
      <c r="M134" s="110"/>
      <c r="N134" s="110"/>
      <c r="O134" s="144"/>
      <c r="P134" s="110"/>
    </row>
    <row r="135" spans="3:16" x14ac:dyDescent="0.25">
      <c r="C135"/>
      <c r="D135"/>
      <c r="F135"/>
      <c r="K135" s="87"/>
      <c r="L135" s="110"/>
      <c r="M135" s="110"/>
      <c r="N135" s="110"/>
      <c r="O135" s="144"/>
      <c r="P135" s="110"/>
    </row>
    <row r="136" spans="3:16" x14ac:dyDescent="0.25">
      <c r="C136"/>
      <c r="D136"/>
      <c r="F136"/>
      <c r="K136" s="87"/>
      <c r="L136" s="110"/>
      <c r="M136" s="110"/>
      <c r="N136" s="110"/>
      <c r="O136" s="144"/>
      <c r="P136" s="110"/>
    </row>
    <row r="137" spans="3:16" x14ac:dyDescent="0.25">
      <c r="C137"/>
      <c r="D137"/>
      <c r="F137"/>
      <c r="K137" s="87"/>
      <c r="L137" s="110"/>
      <c r="M137" s="110"/>
      <c r="N137" s="110"/>
      <c r="O137" s="144"/>
      <c r="P137" s="110"/>
    </row>
    <row r="138" spans="3:16" x14ac:dyDescent="0.25">
      <c r="C138"/>
      <c r="D138"/>
      <c r="F138"/>
      <c r="K138" s="87"/>
      <c r="L138" s="110"/>
      <c r="M138" s="110"/>
      <c r="N138" s="110"/>
      <c r="O138" s="144"/>
      <c r="P138" s="110"/>
    </row>
    <row r="139" spans="3:16" x14ac:dyDescent="0.25">
      <c r="C139"/>
      <c r="D139"/>
      <c r="F139"/>
      <c r="K139" s="87"/>
      <c r="L139" s="110"/>
      <c r="M139" s="110"/>
      <c r="N139" s="110"/>
      <c r="O139" s="144"/>
      <c r="P139" s="110"/>
    </row>
    <row r="140" spans="3:16" x14ac:dyDescent="0.25">
      <c r="C140"/>
      <c r="D140"/>
      <c r="F140"/>
      <c r="K140" s="87"/>
      <c r="L140" s="110"/>
      <c r="M140" s="110"/>
      <c r="N140" s="110"/>
      <c r="O140" s="144"/>
      <c r="P140" s="110"/>
    </row>
    <row r="141" spans="3:16" x14ac:dyDescent="0.25">
      <c r="C141"/>
      <c r="D141"/>
      <c r="F141"/>
      <c r="K141" s="87"/>
      <c r="L141" s="110"/>
      <c r="M141" s="110"/>
      <c r="N141" s="110"/>
      <c r="O141" s="144"/>
      <c r="P141" s="110"/>
    </row>
    <row r="142" spans="3:16" x14ac:dyDescent="0.25">
      <c r="C142"/>
      <c r="D142"/>
      <c r="F142"/>
      <c r="K142" s="87"/>
      <c r="L142" s="110"/>
      <c r="M142" s="110"/>
      <c r="N142" s="110"/>
      <c r="O142" s="144"/>
      <c r="P142" s="110"/>
    </row>
    <row r="143" spans="3:16" x14ac:dyDescent="0.25">
      <c r="C143"/>
      <c r="D143"/>
      <c r="F143"/>
      <c r="K143" s="87"/>
      <c r="L143" s="110"/>
      <c r="M143" s="110"/>
      <c r="N143" s="110"/>
      <c r="O143" s="144"/>
      <c r="P143" s="110"/>
    </row>
    <row r="144" spans="3:16" x14ac:dyDescent="0.25">
      <c r="C144"/>
      <c r="D144"/>
      <c r="F144"/>
      <c r="K144" s="87"/>
      <c r="L144" s="110"/>
      <c r="M144" s="110"/>
      <c r="N144" s="110"/>
      <c r="O144" s="144"/>
      <c r="P144" s="110"/>
    </row>
    <row r="145" spans="3:16" x14ac:dyDescent="0.25">
      <c r="C145"/>
      <c r="D145"/>
      <c r="F145"/>
      <c r="K145" s="87"/>
      <c r="L145" s="110"/>
      <c r="M145" s="110"/>
      <c r="N145" s="110"/>
      <c r="O145" s="144"/>
      <c r="P145" s="110"/>
    </row>
    <row r="146" spans="3:16" x14ac:dyDescent="0.25">
      <c r="C146"/>
      <c r="D146"/>
      <c r="F146"/>
      <c r="K146" s="87"/>
      <c r="L146" s="110"/>
      <c r="M146" s="110"/>
      <c r="N146" s="110"/>
      <c r="O146" s="144"/>
      <c r="P146" s="110"/>
    </row>
    <row r="147" spans="3:16" x14ac:dyDescent="0.25">
      <c r="C147"/>
      <c r="D147"/>
      <c r="F147"/>
      <c r="K147" s="87"/>
      <c r="L147" s="110"/>
      <c r="M147" s="110"/>
      <c r="N147" s="110"/>
      <c r="O147" s="144"/>
      <c r="P147" s="110"/>
    </row>
    <row r="148" spans="3:16" x14ac:dyDescent="0.25">
      <c r="C148"/>
      <c r="D148"/>
      <c r="F148"/>
      <c r="K148" s="87"/>
      <c r="L148" s="110"/>
      <c r="M148" s="110"/>
      <c r="N148" s="110"/>
      <c r="O148" s="144"/>
      <c r="P148" s="110"/>
    </row>
    <row r="149" spans="3:16" x14ac:dyDescent="0.25">
      <c r="C149"/>
      <c r="D149"/>
      <c r="F149"/>
      <c r="K149" s="87"/>
      <c r="L149" s="110"/>
      <c r="M149" s="110"/>
      <c r="N149" s="110"/>
      <c r="O149" s="144"/>
      <c r="P149" s="110"/>
    </row>
    <row r="150" spans="3:16" x14ac:dyDescent="0.25">
      <c r="C150"/>
      <c r="D150"/>
      <c r="F150"/>
      <c r="K150" s="87"/>
      <c r="L150" s="110"/>
      <c r="M150" s="110"/>
      <c r="N150" s="110"/>
      <c r="O150" s="144"/>
      <c r="P150" s="110"/>
    </row>
    <row r="151" spans="3:16" x14ac:dyDescent="0.25">
      <c r="C151"/>
      <c r="D151"/>
      <c r="F151"/>
      <c r="K151" s="87"/>
      <c r="L151" s="110"/>
      <c r="M151" s="110"/>
      <c r="N151" s="110"/>
      <c r="O151" s="144"/>
      <c r="P151" s="110"/>
    </row>
    <row r="152" spans="3:16" x14ac:dyDescent="0.25">
      <c r="C152"/>
      <c r="D152"/>
      <c r="F152"/>
      <c r="K152" s="87"/>
      <c r="L152" s="110"/>
      <c r="M152" s="110"/>
      <c r="N152" s="110"/>
      <c r="O152" s="144"/>
      <c r="P152" s="110"/>
    </row>
    <row r="153" spans="3:16" x14ac:dyDescent="0.25">
      <c r="C153"/>
      <c r="D153"/>
      <c r="F153"/>
      <c r="K153" s="87"/>
      <c r="L153" s="110"/>
      <c r="M153" s="110"/>
      <c r="N153" s="110"/>
      <c r="O153" s="144"/>
      <c r="P153" s="110"/>
    </row>
    <row r="154" spans="3:16" x14ac:dyDescent="0.25">
      <c r="C154"/>
      <c r="D154"/>
      <c r="F154"/>
      <c r="K154" s="87"/>
      <c r="L154" s="110"/>
      <c r="M154" s="110"/>
      <c r="N154" s="110"/>
      <c r="O154" s="144"/>
      <c r="P154" s="110"/>
    </row>
    <row r="155" spans="3:16" x14ac:dyDescent="0.25">
      <c r="C155"/>
      <c r="D155"/>
      <c r="F155"/>
      <c r="K155" s="87"/>
      <c r="L155" s="110"/>
      <c r="M155" s="110"/>
      <c r="N155" s="110"/>
      <c r="O155" s="144"/>
      <c r="P155" s="110"/>
    </row>
    <row r="156" spans="3:16" x14ac:dyDescent="0.25">
      <c r="C156"/>
      <c r="D156"/>
      <c r="F156"/>
      <c r="K156" s="87"/>
      <c r="L156" s="110"/>
      <c r="M156" s="110"/>
      <c r="N156" s="110"/>
      <c r="O156" s="144"/>
      <c r="P156" s="110"/>
    </row>
    <row r="157" spans="3:16" x14ac:dyDescent="0.25">
      <c r="C157"/>
      <c r="D157"/>
      <c r="F157"/>
      <c r="K157" s="87"/>
      <c r="L157" s="110"/>
      <c r="M157" s="110"/>
      <c r="N157" s="110"/>
      <c r="O157" s="144"/>
      <c r="P157" s="110"/>
    </row>
    <row r="158" spans="3:16" x14ac:dyDescent="0.25">
      <c r="C158"/>
      <c r="D158"/>
      <c r="F158"/>
      <c r="K158" s="87"/>
      <c r="L158" s="110"/>
      <c r="M158" s="110"/>
      <c r="N158" s="110"/>
      <c r="O158" s="144"/>
      <c r="P158" s="110"/>
    </row>
    <row r="159" spans="3:16" x14ac:dyDescent="0.25">
      <c r="C159"/>
      <c r="D159"/>
      <c r="F159"/>
      <c r="K159" s="87"/>
      <c r="L159" s="110"/>
      <c r="M159" s="110"/>
      <c r="N159" s="110"/>
      <c r="O159" s="144"/>
      <c r="P159" s="110"/>
    </row>
    <row r="160" spans="3:16" x14ac:dyDescent="0.25">
      <c r="C160"/>
      <c r="D160"/>
      <c r="F160"/>
      <c r="K160" s="87"/>
      <c r="L160" s="110"/>
      <c r="M160" s="110"/>
      <c r="N160" s="110"/>
      <c r="O160" s="144"/>
      <c r="P160" s="110"/>
    </row>
    <row r="161" spans="3:16" x14ac:dyDescent="0.25">
      <c r="C161"/>
      <c r="D161"/>
      <c r="F161"/>
      <c r="K161" s="87"/>
      <c r="L161" s="110"/>
      <c r="M161" s="110"/>
      <c r="N161" s="110"/>
      <c r="O161" s="144"/>
      <c r="P161" s="110"/>
    </row>
    <row r="162" spans="3:16" x14ac:dyDescent="0.25">
      <c r="C162"/>
      <c r="D162"/>
      <c r="F162"/>
      <c r="K162" s="87"/>
      <c r="L162" s="110"/>
      <c r="M162" s="110"/>
      <c r="N162" s="110"/>
      <c r="O162" s="144"/>
      <c r="P162" s="110"/>
    </row>
    <row r="163" spans="3:16" x14ac:dyDescent="0.25">
      <c r="C163"/>
      <c r="D163"/>
      <c r="F163"/>
      <c r="K163" s="87"/>
      <c r="L163" s="110"/>
      <c r="M163" s="110"/>
      <c r="N163" s="110"/>
      <c r="O163" s="144"/>
      <c r="P163" s="110"/>
    </row>
    <row r="164" spans="3:16" x14ac:dyDescent="0.25">
      <c r="C164"/>
      <c r="D164"/>
      <c r="F164"/>
      <c r="K164" s="87"/>
      <c r="L164" s="110"/>
      <c r="M164" s="110"/>
      <c r="N164" s="110"/>
      <c r="O164" s="144"/>
      <c r="P164" s="110"/>
    </row>
    <row r="165" spans="3:16" x14ac:dyDescent="0.25">
      <c r="C165"/>
      <c r="D165"/>
      <c r="F165"/>
      <c r="K165" s="87"/>
      <c r="L165" s="110"/>
      <c r="M165" s="110"/>
      <c r="N165" s="110"/>
      <c r="O165" s="144"/>
      <c r="P165" s="110"/>
    </row>
    <row r="166" spans="3:16" x14ac:dyDescent="0.25">
      <c r="C166"/>
      <c r="D166"/>
      <c r="F166"/>
      <c r="K166" s="87"/>
      <c r="L166" s="110"/>
      <c r="M166" s="110"/>
      <c r="N166" s="110"/>
      <c r="O166" s="144"/>
      <c r="P166" s="110"/>
    </row>
    <row r="167" spans="3:16" x14ac:dyDescent="0.25">
      <c r="C167"/>
      <c r="D167"/>
      <c r="F167"/>
      <c r="K167" s="87"/>
      <c r="L167" s="110"/>
      <c r="M167" s="110"/>
      <c r="N167" s="110"/>
      <c r="O167" s="144"/>
      <c r="P167" s="110"/>
    </row>
    <row r="168" spans="3:16" x14ac:dyDescent="0.25">
      <c r="C168"/>
      <c r="D168"/>
      <c r="F168"/>
      <c r="K168" s="87"/>
      <c r="L168" s="110"/>
      <c r="M168" s="110"/>
      <c r="N168" s="110"/>
      <c r="O168" s="144"/>
      <c r="P168" s="110"/>
    </row>
    <row r="169" spans="3:16" x14ac:dyDescent="0.25">
      <c r="C169"/>
      <c r="D169"/>
      <c r="F169"/>
      <c r="K169" s="87"/>
      <c r="L169" s="110"/>
      <c r="M169" s="110"/>
      <c r="N169" s="110"/>
      <c r="O169" s="144"/>
      <c r="P169" s="110"/>
    </row>
    <row r="170" spans="3:16" x14ac:dyDescent="0.25">
      <c r="C170"/>
      <c r="D170"/>
      <c r="F170"/>
      <c r="K170" s="87"/>
      <c r="L170" s="110"/>
      <c r="M170" s="110"/>
      <c r="N170" s="110"/>
      <c r="O170" s="144"/>
      <c r="P170" s="110"/>
    </row>
    <row r="171" spans="3:16" x14ac:dyDescent="0.25">
      <c r="C171"/>
      <c r="D171"/>
      <c r="F171"/>
      <c r="K171" s="87"/>
      <c r="L171" s="110"/>
      <c r="M171" s="110"/>
      <c r="N171" s="110"/>
      <c r="O171" s="144"/>
      <c r="P171" s="110"/>
    </row>
    <row r="172" spans="3:16" x14ac:dyDescent="0.25">
      <c r="C172"/>
      <c r="D172"/>
      <c r="F172"/>
      <c r="K172" s="87"/>
      <c r="L172" s="110"/>
      <c r="M172" s="110"/>
      <c r="N172" s="110"/>
      <c r="O172" s="144"/>
      <c r="P172" s="110"/>
    </row>
    <row r="173" spans="3:16" x14ac:dyDescent="0.25">
      <c r="C173"/>
      <c r="D173"/>
      <c r="F173"/>
      <c r="K173" s="87"/>
      <c r="L173" s="110"/>
      <c r="M173" s="110"/>
      <c r="N173" s="110"/>
      <c r="O173" s="144"/>
      <c r="P173" s="110"/>
    </row>
    <row r="174" spans="3:16" x14ac:dyDescent="0.25">
      <c r="C174"/>
      <c r="D174"/>
      <c r="F174"/>
      <c r="K174" s="87"/>
      <c r="L174" s="110"/>
      <c r="M174" s="110"/>
      <c r="N174" s="110"/>
      <c r="O174" s="144"/>
      <c r="P174" s="110"/>
    </row>
    <row r="175" spans="3:16" x14ac:dyDescent="0.25">
      <c r="C175"/>
      <c r="D175"/>
      <c r="F175"/>
      <c r="K175" s="87"/>
      <c r="L175" s="110"/>
      <c r="M175" s="110"/>
      <c r="N175" s="110"/>
      <c r="O175" s="144"/>
      <c r="P175" s="110"/>
    </row>
    <row r="176" spans="3:16" x14ac:dyDescent="0.25">
      <c r="C176"/>
      <c r="D176"/>
      <c r="F176"/>
      <c r="K176" s="87"/>
      <c r="L176" s="110"/>
      <c r="M176" s="110"/>
      <c r="N176" s="110"/>
      <c r="O176" s="144"/>
      <c r="P176" s="110"/>
    </row>
    <row r="177" spans="3:16" x14ac:dyDescent="0.25">
      <c r="C177"/>
      <c r="D177"/>
      <c r="F177"/>
      <c r="K177" s="87"/>
      <c r="L177" s="110"/>
      <c r="M177" s="110"/>
      <c r="N177" s="110"/>
      <c r="O177" s="144"/>
      <c r="P177" s="110"/>
    </row>
    <row r="178" spans="3:16" x14ac:dyDescent="0.25">
      <c r="C178"/>
      <c r="D178"/>
      <c r="F178"/>
      <c r="K178" s="87"/>
      <c r="L178" s="110"/>
      <c r="M178" s="110"/>
      <c r="N178" s="110"/>
      <c r="O178" s="144"/>
      <c r="P178" s="110"/>
    </row>
    <row r="179" spans="3:16" x14ac:dyDescent="0.25">
      <c r="C179"/>
      <c r="D179"/>
      <c r="F179"/>
      <c r="K179" s="87"/>
      <c r="L179" s="110"/>
      <c r="M179" s="110"/>
      <c r="N179" s="110"/>
      <c r="O179" s="144"/>
      <c r="P179" s="110"/>
    </row>
    <row r="180" spans="3:16" x14ac:dyDescent="0.25">
      <c r="C180"/>
      <c r="D180"/>
      <c r="F180"/>
      <c r="K180" s="87"/>
      <c r="L180" s="110"/>
      <c r="M180" s="110"/>
      <c r="N180" s="110"/>
      <c r="O180" s="144"/>
      <c r="P180" s="110"/>
    </row>
    <row r="181" spans="3:16" x14ac:dyDescent="0.25">
      <c r="C181"/>
      <c r="D181"/>
      <c r="F181"/>
      <c r="K181" s="87"/>
      <c r="L181" s="110"/>
      <c r="M181" s="110"/>
      <c r="N181" s="110"/>
      <c r="O181" s="144"/>
      <c r="P181" s="110"/>
    </row>
    <row r="182" spans="3:16" x14ac:dyDescent="0.25">
      <c r="C182"/>
      <c r="D182"/>
      <c r="F182"/>
      <c r="K182" s="87"/>
      <c r="L182" s="110"/>
      <c r="M182" s="110"/>
      <c r="N182" s="110"/>
      <c r="O182" s="144"/>
      <c r="P182" s="110"/>
    </row>
    <row r="183" spans="3:16" x14ac:dyDescent="0.25">
      <c r="C183"/>
      <c r="D183"/>
      <c r="F183"/>
      <c r="K183" s="87"/>
      <c r="L183" s="110"/>
      <c r="M183" s="110"/>
      <c r="N183" s="110"/>
      <c r="O183" s="144"/>
      <c r="P183" s="110"/>
    </row>
    <row r="184" spans="3:16" x14ac:dyDescent="0.25">
      <c r="C184"/>
      <c r="D184"/>
      <c r="F184"/>
      <c r="K184" s="87"/>
      <c r="L184" s="110"/>
      <c r="M184" s="110"/>
      <c r="N184" s="110"/>
      <c r="O184" s="144"/>
      <c r="P184" s="110"/>
    </row>
    <row r="185" spans="3:16" x14ac:dyDescent="0.25">
      <c r="C185"/>
      <c r="D185"/>
      <c r="F185"/>
      <c r="K185" s="87"/>
      <c r="L185" s="110"/>
      <c r="M185" s="110"/>
      <c r="N185" s="110"/>
      <c r="O185" s="144"/>
      <c r="P185" s="110"/>
    </row>
    <row r="186" spans="3:16" x14ac:dyDescent="0.25">
      <c r="C186"/>
      <c r="D186"/>
      <c r="F186"/>
      <c r="K186" s="87"/>
      <c r="L186" s="110"/>
      <c r="M186" s="110"/>
      <c r="N186" s="110"/>
      <c r="O186" s="144"/>
      <c r="P186" s="110"/>
    </row>
    <row r="187" spans="3:16" x14ac:dyDescent="0.25">
      <c r="C187"/>
      <c r="D187"/>
      <c r="F187"/>
      <c r="K187" s="87"/>
      <c r="L187" s="110"/>
      <c r="M187" s="110"/>
      <c r="N187" s="110"/>
      <c r="O187" s="144"/>
      <c r="P187" s="110"/>
    </row>
    <row r="188" spans="3:16" x14ac:dyDescent="0.25">
      <c r="C188"/>
      <c r="D188"/>
      <c r="F188"/>
      <c r="K188" s="87"/>
      <c r="L188" s="110"/>
      <c r="M188" s="110"/>
      <c r="N188" s="110"/>
      <c r="O188" s="144"/>
      <c r="P188" s="110"/>
    </row>
    <row r="189" spans="3:16" x14ac:dyDescent="0.25">
      <c r="C189"/>
      <c r="D189"/>
      <c r="F189"/>
      <c r="K189" s="87"/>
      <c r="L189" s="110"/>
      <c r="M189" s="110"/>
      <c r="N189" s="110"/>
      <c r="O189" s="144"/>
      <c r="P189" s="110"/>
    </row>
    <row r="190" spans="3:16" x14ac:dyDescent="0.25">
      <c r="C190"/>
      <c r="D190"/>
      <c r="F190"/>
      <c r="K190" s="87"/>
      <c r="L190" s="110"/>
      <c r="M190" s="110"/>
      <c r="N190" s="110"/>
      <c r="O190" s="144"/>
      <c r="P190" s="110"/>
    </row>
    <row r="191" spans="3:16" x14ac:dyDescent="0.25">
      <c r="C191"/>
      <c r="D191"/>
      <c r="F191"/>
      <c r="K191" s="87"/>
      <c r="L191" s="110"/>
      <c r="M191" s="110"/>
      <c r="N191" s="110"/>
      <c r="O191" s="144"/>
      <c r="P191" s="110"/>
    </row>
    <row r="192" spans="3:16" x14ac:dyDescent="0.25">
      <c r="C192"/>
      <c r="D192"/>
      <c r="F192"/>
      <c r="K192" s="87"/>
      <c r="L192" s="110"/>
      <c r="M192" s="110"/>
      <c r="N192" s="110"/>
      <c r="O192" s="144"/>
      <c r="P192" s="110"/>
    </row>
    <row r="193" spans="3:16" x14ac:dyDescent="0.25">
      <c r="C193"/>
      <c r="D193"/>
      <c r="F193"/>
      <c r="K193" s="87"/>
      <c r="L193" s="110"/>
      <c r="M193" s="110"/>
      <c r="N193" s="110"/>
      <c r="O193" s="144"/>
      <c r="P193" s="110"/>
    </row>
    <row r="194" spans="3:16" x14ac:dyDescent="0.25">
      <c r="C194"/>
      <c r="D194"/>
      <c r="F194"/>
      <c r="K194" s="87"/>
      <c r="L194" s="110"/>
      <c r="M194" s="110"/>
      <c r="N194" s="110"/>
      <c r="O194" s="144"/>
      <c r="P194" s="110"/>
    </row>
    <row r="195" spans="3:16" x14ac:dyDescent="0.25">
      <c r="C195"/>
      <c r="D195"/>
      <c r="F195"/>
      <c r="K195" s="87"/>
      <c r="L195" s="110"/>
      <c r="M195" s="110"/>
      <c r="N195" s="110"/>
      <c r="O195" s="144"/>
      <c r="P195" s="110"/>
    </row>
    <row r="196" spans="3:16" x14ac:dyDescent="0.25">
      <c r="C196"/>
      <c r="D196"/>
      <c r="F196"/>
      <c r="K196" s="87"/>
      <c r="L196" s="110"/>
      <c r="M196" s="110"/>
      <c r="N196" s="110"/>
      <c r="O196" s="144"/>
      <c r="P196" s="110"/>
    </row>
    <row r="197" spans="3:16" x14ac:dyDescent="0.25">
      <c r="C197"/>
      <c r="D197"/>
      <c r="F197"/>
      <c r="K197" s="87"/>
      <c r="L197" s="110"/>
      <c r="M197" s="110"/>
      <c r="N197" s="110"/>
      <c r="O197" s="144"/>
      <c r="P197" s="110"/>
    </row>
    <row r="198" spans="3:16" x14ac:dyDescent="0.25">
      <c r="C198"/>
      <c r="D198"/>
      <c r="F198"/>
      <c r="K198" s="87"/>
      <c r="L198" s="110"/>
      <c r="M198" s="110"/>
      <c r="N198" s="110"/>
      <c r="O198" s="144"/>
      <c r="P198" s="110"/>
    </row>
    <row r="199" spans="3:16" x14ac:dyDescent="0.25">
      <c r="C199"/>
      <c r="D199"/>
      <c r="F199"/>
      <c r="K199" s="87"/>
      <c r="L199" s="110"/>
      <c r="M199" s="110"/>
      <c r="N199" s="110"/>
      <c r="O199" s="144"/>
      <c r="P199" s="110"/>
    </row>
    <row r="200" spans="3:16" x14ac:dyDescent="0.25">
      <c r="C200"/>
      <c r="D200"/>
      <c r="F200"/>
      <c r="K200" s="87"/>
      <c r="L200" s="110"/>
      <c r="M200" s="110"/>
      <c r="N200" s="110"/>
      <c r="O200" s="144"/>
      <c r="P200" s="110"/>
    </row>
    <row r="201" spans="3:16" x14ac:dyDescent="0.25">
      <c r="C201"/>
      <c r="D201"/>
      <c r="F201"/>
      <c r="K201" s="87"/>
      <c r="L201" s="110"/>
      <c r="M201" s="110"/>
      <c r="N201" s="110"/>
      <c r="O201" s="144"/>
      <c r="P201" s="110"/>
    </row>
    <row r="202" spans="3:16" x14ac:dyDescent="0.25">
      <c r="C202"/>
      <c r="D202"/>
      <c r="F202"/>
      <c r="K202" s="87"/>
      <c r="L202" s="110"/>
      <c r="M202" s="110"/>
      <c r="N202" s="110"/>
      <c r="O202" s="144"/>
      <c r="P202" s="110"/>
    </row>
    <row r="203" spans="3:16" x14ac:dyDescent="0.25">
      <c r="C203"/>
      <c r="D203"/>
      <c r="F203"/>
      <c r="K203" s="87"/>
      <c r="L203" s="110"/>
      <c r="M203" s="110"/>
      <c r="N203" s="110"/>
      <c r="O203" s="144"/>
      <c r="P203" s="110"/>
    </row>
    <row r="204" spans="3:16" x14ac:dyDescent="0.25">
      <c r="C204"/>
      <c r="D204"/>
      <c r="F204"/>
      <c r="K204" s="87"/>
      <c r="L204" s="110"/>
      <c r="M204" s="110"/>
      <c r="N204" s="110"/>
      <c r="O204" s="144"/>
      <c r="P204" s="110"/>
    </row>
    <row r="205" spans="3:16" x14ac:dyDescent="0.25">
      <c r="C205"/>
      <c r="D205"/>
      <c r="F205"/>
      <c r="K205" s="87"/>
      <c r="L205" s="110"/>
      <c r="M205" s="110"/>
      <c r="N205" s="110"/>
      <c r="O205" s="144"/>
      <c r="P205" s="110"/>
    </row>
    <row r="206" spans="3:16" x14ac:dyDescent="0.25">
      <c r="C206"/>
      <c r="D206"/>
      <c r="F206"/>
      <c r="K206" s="87"/>
      <c r="L206" s="110"/>
      <c r="M206" s="110"/>
      <c r="N206" s="110"/>
      <c r="O206" s="144"/>
      <c r="P206" s="110"/>
    </row>
    <row r="207" spans="3:16" x14ac:dyDescent="0.25">
      <c r="C207"/>
      <c r="D207"/>
      <c r="F207"/>
      <c r="K207" s="87"/>
      <c r="L207" s="110"/>
      <c r="M207" s="110"/>
      <c r="N207" s="110"/>
      <c r="O207" s="144"/>
      <c r="P207" s="110"/>
    </row>
    <row r="208" spans="3:16" x14ac:dyDescent="0.25">
      <c r="C208"/>
      <c r="D208"/>
      <c r="F208"/>
      <c r="K208" s="87"/>
      <c r="L208" s="110"/>
      <c r="M208" s="110"/>
      <c r="N208" s="110"/>
      <c r="O208" s="144"/>
      <c r="P208" s="110"/>
    </row>
    <row r="209" spans="3:16" x14ac:dyDescent="0.25">
      <c r="C209"/>
      <c r="D209"/>
      <c r="F209"/>
      <c r="K209" s="87"/>
      <c r="L209" s="110"/>
      <c r="M209" s="110"/>
      <c r="N209" s="110"/>
      <c r="O209" s="144"/>
      <c r="P209" s="110"/>
    </row>
    <row r="210" spans="3:16" x14ac:dyDescent="0.25">
      <c r="C210"/>
      <c r="D210"/>
      <c r="F210"/>
      <c r="K210" s="87"/>
      <c r="L210" s="110"/>
      <c r="M210" s="110"/>
      <c r="N210" s="110"/>
      <c r="O210" s="144"/>
      <c r="P210" s="110"/>
    </row>
    <row r="211" spans="3:16" x14ac:dyDescent="0.25">
      <c r="C211"/>
      <c r="D211"/>
      <c r="F211"/>
      <c r="K211" s="87"/>
      <c r="L211" s="110"/>
      <c r="M211" s="110"/>
      <c r="N211" s="110"/>
      <c r="O211" s="144"/>
      <c r="P211" s="110"/>
    </row>
    <row r="212" spans="3:16" x14ac:dyDescent="0.25">
      <c r="C212"/>
      <c r="D212"/>
      <c r="F212"/>
      <c r="K212" s="87"/>
      <c r="L212" s="110"/>
      <c r="M212" s="110"/>
      <c r="N212" s="110"/>
      <c r="O212" s="144"/>
      <c r="P212" s="110"/>
    </row>
    <row r="213" spans="3:16" x14ac:dyDescent="0.25">
      <c r="C213"/>
      <c r="D213"/>
      <c r="F213"/>
      <c r="K213" s="87"/>
      <c r="L213" s="110"/>
      <c r="M213" s="110"/>
      <c r="N213" s="110"/>
      <c r="O213" s="144"/>
      <c r="P213" s="110"/>
    </row>
    <row r="214" spans="3:16" x14ac:dyDescent="0.25">
      <c r="C214"/>
      <c r="D214"/>
      <c r="F214"/>
      <c r="K214" s="87"/>
      <c r="L214" s="110"/>
      <c r="M214" s="110"/>
      <c r="N214" s="110"/>
      <c r="O214" s="144"/>
      <c r="P214" s="110"/>
    </row>
    <row r="215" spans="3:16" x14ac:dyDescent="0.25">
      <c r="C215"/>
      <c r="D215"/>
      <c r="F215"/>
      <c r="K215" s="87"/>
      <c r="L215" s="110"/>
      <c r="M215" s="110"/>
      <c r="N215" s="110"/>
      <c r="O215" s="144"/>
      <c r="P215" s="110"/>
    </row>
    <row r="216" spans="3:16" x14ac:dyDescent="0.25">
      <c r="C216"/>
      <c r="D216"/>
      <c r="F216"/>
      <c r="K216" s="87"/>
      <c r="L216" s="110"/>
      <c r="M216" s="110"/>
      <c r="N216" s="110"/>
      <c r="O216" s="144"/>
      <c r="P216" s="110"/>
    </row>
    <row r="217" spans="3:16" x14ac:dyDescent="0.25">
      <c r="C217"/>
      <c r="D217"/>
      <c r="F217"/>
      <c r="K217" s="87"/>
      <c r="L217" s="110"/>
      <c r="M217" s="110"/>
      <c r="N217" s="110"/>
      <c r="O217" s="144"/>
      <c r="P217" s="110"/>
    </row>
    <row r="218" spans="3:16" x14ac:dyDescent="0.25">
      <c r="C218"/>
      <c r="D218"/>
      <c r="F218"/>
      <c r="K218" s="87"/>
      <c r="L218" s="110"/>
      <c r="M218" s="110"/>
      <c r="N218" s="110"/>
      <c r="O218" s="144"/>
      <c r="P218" s="110"/>
    </row>
    <row r="219" spans="3:16" x14ac:dyDescent="0.25">
      <c r="C219"/>
      <c r="D219"/>
      <c r="F219"/>
      <c r="K219" s="87"/>
      <c r="L219" s="110"/>
      <c r="M219" s="110"/>
      <c r="N219" s="110"/>
      <c r="O219" s="144"/>
      <c r="P219" s="110"/>
    </row>
    <row r="220" spans="3:16" x14ac:dyDescent="0.25">
      <c r="C220"/>
      <c r="D220"/>
      <c r="F220"/>
      <c r="K220" s="87"/>
      <c r="L220" s="110"/>
      <c r="M220" s="110"/>
      <c r="N220" s="110"/>
      <c r="O220" s="144"/>
      <c r="P220" s="110"/>
    </row>
    <row r="221" spans="3:16" x14ac:dyDescent="0.25">
      <c r="C221"/>
      <c r="D221"/>
      <c r="F221"/>
      <c r="K221" s="87"/>
      <c r="L221" s="110"/>
      <c r="M221" s="110"/>
      <c r="N221" s="110"/>
      <c r="O221" s="144"/>
      <c r="P221" s="110"/>
    </row>
    <row r="222" spans="3:16" x14ac:dyDescent="0.25">
      <c r="C222"/>
      <c r="D222"/>
      <c r="F222"/>
      <c r="K222" s="87"/>
      <c r="L222" s="110"/>
      <c r="M222" s="110"/>
      <c r="N222" s="110"/>
      <c r="O222" s="144"/>
      <c r="P222" s="110"/>
    </row>
    <row r="223" spans="3:16" x14ac:dyDescent="0.25">
      <c r="C223"/>
      <c r="D223"/>
      <c r="F223"/>
      <c r="K223" s="87"/>
      <c r="L223" s="110"/>
      <c r="M223" s="110"/>
      <c r="N223" s="110"/>
      <c r="O223" s="144"/>
      <c r="P223" s="110"/>
    </row>
    <row r="224" spans="3:16" x14ac:dyDescent="0.25">
      <c r="C224"/>
      <c r="D224"/>
      <c r="F224"/>
      <c r="K224" s="87"/>
      <c r="L224" s="110"/>
      <c r="M224" s="110"/>
      <c r="N224" s="110"/>
      <c r="O224" s="144"/>
      <c r="P224" s="110"/>
    </row>
    <row r="225" spans="3:16" x14ac:dyDescent="0.25">
      <c r="C225"/>
      <c r="D225"/>
      <c r="F225"/>
      <c r="K225" s="87"/>
      <c r="L225" s="110"/>
      <c r="M225" s="110"/>
      <c r="N225" s="110"/>
      <c r="O225" s="144"/>
      <c r="P225" s="110"/>
    </row>
    <row r="226" spans="3:16" x14ac:dyDescent="0.25">
      <c r="C226"/>
      <c r="D226"/>
      <c r="F226"/>
      <c r="K226" s="87"/>
      <c r="L226" s="110"/>
      <c r="M226" s="110"/>
      <c r="N226" s="110"/>
      <c r="O226" s="144"/>
      <c r="P226" s="110"/>
    </row>
    <row r="227" spans="3:16" x14ac:dyDescent="0.25">
      <c r="C227"/>
      <c r="D227"/>
      <c r="F227"/>
      <c r="K227" s="87"/>
      <c r="L227" s="110"/>
      <c r="M227" s="110"/>
      <c r="N227" s="110"/>
      <c r="O227" s="144"/>
      <c r="P227" s="110"/>
    </row>
    <row r="228" spans="3:16" x14ac:dyDescent="0.25">
      <c r="C228"/>
      <c r="D228"/>
      <c r="F228"/>
      <c r="K228" s="87"/>
      <c r="L228" s="110"/>
      <c r="M228" s="110"/>
      <c r="N228" s="110"/>
      <c r="O228" s="144"/>
      <c r="P228" s="110"/>
    </row>
    <row r="229" spans="3:16" x14ac:dyDescent="0.25">
      <c r="C229"/>
      <c r="D229"/>
      <c r="F229"/>
      <c r="K229" s="87"/>
      <c r="L229" s="110"/>
      <c r="M229" s="110"/>
      <c r="N229" s="110"/>
      <c r="O229" s="144"/>
      <c r="P229" s="110"/>
    </row>
    <row r="230" spans="3:16" x14ac:dyDescent="0.25">
      <c r="C230"/>
      <c r="D230"/>
      <c r="F230"/>
      <c r="K230" s="87"/>
      <c r="L230" s="110"/>
      <c r="M230" s="110"/>
      <c r="N230" s="110"/>
      <c r="O230" s="144"/>
      <c r="P230" s="110"/>
    </row>
    <row r="231" spans="3:16" x14ac:dyDescent="0.25">
      <c r="C231"/>
      <c r="D231"/>
      <c r="F231"/>
      <c r="K231" s="87"/>
      <c r="L231" s="110"/>
      <c r="M231" s="110"/>
      <c r="N231" s="110"/>
      <c r="O231" s="144"/>
      <c r="P231" s="110"/>
    </row>
    <row r="232" spans="3:16" x14ac:dyDescent="0.25">
      <c r="C232"/>
      <c r="D232"/>
      <c r="F232"/>
      <c r="K232" s="87"/>
      <c r="L232" s="110"/>
      <c r="M232" s="110"/>
      <c r="N232" s="110"/>
      <c r="O232" s="144"/>
      <c r="P232" s="110"/>
    </row>
    <row r="233" spans="3:16" x14ac:dyDescent="0.25">
      <c r="C233"/>
      <c r="D233"/>
      <c r="F233"/>
      <c r="K233" s="87"/>
      <c r="L233" s="110"/>
      <c r="M233" s="110"/>
      <c r="N233" s="110"/>
      <c r="O233" s="144"/>
      <c r="P233" s="110"/>
    </row>
    <row r="234" spans="3:16" x14ac:dyDescent="0.25">
      <c r="C234"/>
      <c r="D234"/>
      <c r="F234"/>
      <c r="K234" s="87"/>
      <c r="L234" s="110"/>
      <c r="M234" s="110"/>
      <c r="N234" s="110"/>
      <c r="O234" s="144"/>
      <c r="P234" s="110"/>
    </row>
    <row r="235" spans="3:16" x14ac:dyDescent="0.25">
      <c r="C235"/>
      <c r="D235"/>
      <c r="F235"/>
      <c r="K235" s="87"/>
      <c r="L235" s="110"/>
      <c r="M235" s="110"/>
      <c r="N235" s="110"/>
      <c r="O235" s="144"/>
      <c r="P235" s="110"/>
    </row>
    <row r="236" spans="3:16" x14ac:dyDescent="0.25">
      <c r="C236"/>
      <c r="D236"/>
      <c r="F236"/>
      <c r="K236" s="87"/>
      <c r="L236" s="110"/>
      <c r="M236" s="110"/>
      <c r="N236" s="110"/>
      <c r="O236" s="144"/>
      <c r="P236" s="110"/>
    </row>
    <row r="237" spans="3:16" x14ac:dyDescent="0.25">
      <c r="C237"/>
      <c r="D237"/>
      <c r="F237"/>
      <c r="K237" s="87"/>
      <c r="L237" s="110"/>
      <c r="M237" s="110"/>
      <c r="N237" s="110"/>
      <c r="O237" s="144"/>
      <c r="P237" s="110"/>
    </row>
    <row r="238" spans="3:16" x14ac:dyDescent="0.25">
      <c r="C238"/>
      <c r="D238"/>
      <c r="F238"/>
      <c r="K238" s="87"/>
      <c r="L238" s="110"/>
      <c r="M238" s="110"/>
      <c r="N238" s="110"/>
      <c r="O238" s="144"/>
      <c r="P238" s="110"/>
    </row>
    <row r="239" spans="3:16" x14ac:dyDescent="0.25">
      <c r="C239"/>
      <c r="D239"/>
      <c r="F239"/>
      <c r="K239" s="87"/>
      <c r="L239" s="110"/>
      <c r="M239" s="110"/>
      <c r="N239" s="110"/>
      <c r="O239" s="144"/>
      <c r="P239" s="110"/>
    </row>
    <row r="240" spans="3:16" x14ac:dyDescent="0.25">
      <c r="C240"/>
      <c r="D240"/>
      <c r="F240"/>
      <c r="K240" s="87"/>
      <c r="L240" s="110"/>
      <c r="M240" s="110"/>
      <c r="N240" s="110"/>
      <c r="O240" s="144"/>
      <c r="P240" s="110"/>
    </row>
    <row r="241" spans="3:16" x14ac:dyDescent="0.25">
      <c r="C241"/>
      <c r="D241"/>
      <c r="F241"/>
      <c r="K241" s="87"/>
      <c r="L241" s="110"/>
      <c r="M241" s="110"/>
      <c r="N241" s="110"/>
      <c r="O241" s="144"/>
      <c r="P241" s="110"/>
    </row>
    <row r="242" spans="3:16" x14ac:dyDescent="0.25">
      <c r="C242"/>
      <c r="D242"/>
      <c r="F242"/>
      <c r="K242" s="87"/>
      <c r="L242" s="110"/>
      <c r="M242" s="110"/>
      <c r="N242" s="110"/>
      <c r="O242" s="144"/>
      <c r="P242" s="110"/>
    </row>
    <row r="243" spans="3:16" x14ac:dyDescent="0.25">
      <c r="C243"/>
      <c r="D243"/>
      <c r="F243"/>
      <c r="K243" s="87"/>
      <c r="L243" s="110"/>
      <c r="M243" s="110"/>
      <c r="N243" s="110"/>
      <c r="O243" s="144"/>
      <c r="P243" s="110"/>
    </row>
    <row r="244" spans="3:16" x14ac:dyDescent="0.25">
      <c r="C244"/>
      <c r="D244"/>
      <c r="F244"/>
      <c r="K244" s="87"/>
      <c r="L244" s="110"/>
      <c r="M244" s="110"/>
      <c r="N244" s="110"/>
      <c r="O244" s="144"/>
      <c r="P244" s="110"/>
    </row>
    <row r="245" spans="3:16" x14ac:dyDescent="0.25">
      <c r="C245"/>
      <c r="D245"/>
      <c r="F245"/>
      <c r="K245" s="87"/>
      <c r="L245" s="110"/>
      <c r="M245" s="110"/>
      <c r="N245" s="110"/>
      <c r="O245" s="144"/>
      <c r="P245" s="110"/>
    </row>
    <row r="246" spans="3:16" x14ac:dyDescent="0.25">
      <c r="C246"/>
      <c r="D246"/>
      <c r="F246"/>
      <c r="K246" s="87"/>
      <c r="L246" s="110"/>
      <c r="M246" s="110"/>
      <c r="N246" s="110"/>
      <c r="O246" s="144"/>
      <c r="P246" s="110"/>
    </row>
    <row r="247" spans="3:16" x14ac:dyDescent="0.25">
      <c r="C247"/>
      <c r="D247"/>
      <c r="F247"/>
      <c r="K247" s="87"/>
      <c r="L247" s="110"/>
      <c r="M247" s="110"/>
      <c r="N247" s="110"/>
      <c r="O247" s="144"/>
      <c r="P247" s="110"/>
    </row>
    <row r="248" spans="3:16" x14ac:dyDescent="0.25">
      <c r="C248"/>
      <c r="D248"/>
      <c r="F248"/>
      <c r="K248" s="87"/>
      <c r="L248" s="110"/>
      <c r="M248" s="110"/>
      <c r="N248" s="110"/>
      <c r="O248" s="144"/>
      <c r="P248" s="110"/>
    </row>
    <row r="249" spans="3:16" x14ac:dyDescent="0.25">
      <c r="C249"/>
      <c r="D249"/>
      <c r="F249"/>
      <c r="K249" s="87"/>
      <c r="L249" s="110"/>
      <c r="M249" s="110"/>
      <c r="N249" s="110"/>
      <c r="O249" s="144"/>
      <c r="P249" s="110"/>
    </row>
    <row r="250" spans="3:16" x14ac:dyDescent="0.25">
      <c r="C250"/>
      <c r="D250"/>
      <c r="F250"/>
      <c r="K250" s="87"/>
      <c r="L250" s="110"/>
      <c r="M250" s="110"/>
      <c r="N250" s="110"/>
      <c r="O250" s="144"/>
      <c r="P250" s="110"/>
    </row>
    <row r="251" spans="3:16" x14ac:dyDescent="0.25">
      <c r="C251"/>
      <c r="D251"/>
      <c r="F251"/>
      <c r="K251" s="87"/>
      <c r="L251" s="110"/>
      <c r="M251" s="110"/>
      <c r="N251" s="110"/>
      <c r="O251" s="144"/>
      <c r="P251" s="110"/>
    </row>
    <row r="252" spans="3:16" x14ac:dyDescent="0.25">
      <c r="C252"/>
      <c r="D252"/>
      <c r="F252"/>
      <c r="K252" s="87"/>
      <c r="L252" s="110"/>
      <c r="M252" s="110"/>
      <c r="N252" s="110"/>
      <c r="O252" s="144"/>
      <c r="P252" s="110"/>
    </row>
    <row r="253" spans="3:16" x14ac:dyDescent="0.25">
      <c r="C253"/>
      <c r="D253"/>
      <c r="F253"/>
      <c r="K253" s="87"/>
      <c r="L253" s="110"/>
      <c r="M253" s="110"/>
      <c r="N253" s="110"/>
      <c r="O253" s="144"/>
      <c r="P253" s="110"/>
    </row>
    <row r="254" spans="3:16" x14ac:dyDescent="0.25">
      <c r="C254"/>
      <c r="D254"/>
      <c r="F254"/>
      <c r="K254" s="87"/>
      <c r="L254" s="110"/>
      <c r="M254" s="110"/>
      <c r="N254" s="110"/>
      <c r="O254" s="144"/>
      <c r="P254" s="110"/>
    </row>
    <row r="255" spans="3:16" x14ac:dyDescent="0.25">
      <c r="C255"/>
      <c r="D255"/>
      <c r="F255"/>
      <c r="K255" s="87"/>
      <c r="L255" s="110"/>
      <c r="M255" s="110"/>
      <c r="N255" s="110"/>
      <c r="O255" s="144"/>
      <c r="P255" s="110"/>
    </row>
    <row r="256" spans="3:16" x14ac:dyDescent="0.25">
      <c r="C256"/>
      <c r="D256"/>
      <c r="F256"/>
      <c r="K256" s="87"/>
      <c r="L256" s="110"/>
      <c r="M256" s="110"/>
      <c r="N256" s="110"/>
      <c r="O256" s="144"/>
      <c r="P256" s="110"/>
    </row>
    <row r="257" spans="3:16" x14ac:dyDescent="0.25">
      <c r="C257"/>
      <c r="D257"/>
      <c r="F257"/>
      <c r="K257" s="87"/>
      <c r="L257" s="110"/>
      <c r="M257" s="110"/>
      <c r="N257" s="110"/>
      <c r="O257" s="144"/>
      <c r="P257" s="110"/>
    </row>
    <row r="258" spans="3:16" x14ac:dyDescent="0.25">
      <c r="C258"/>
      <c r="D258"/>
      <c r="F258"/>
      <c r="K258" s="87"/>
      <c r="L258" s="110"/>
      <c r="M258" s="110"/>
      <c r="N258" s="110"/>
      <c r="O258" s="144"/>
      <c r="P258" s="110"/>
    </row>
    <row r="259" spans="3:16" x14ac:dyDescent="0.25">
      <c r="C259"/>
      <c r="D259"/>
      <c r="F259"/>
      <c r="K259" s="87"/>
      <c r="L259" s="110"/>
      <c r="M259" s="110"/>
      <c r="N259" s="110"/>
      <c r="O259" s="144"/>
      <c r="P259" s="110"/>
    </row>
    <row r="260" spans="3:16" x14ac:dyDescent="0.25">
      <c r="C260"/>
      <c r="D260"/>
      <c r="F260"/>
      <c r="K260" s="87"/>
      <c r="L260" s="110"/>
      <c r="M260" s="110"/>
      <c r="N260" s="110"/>
      <c r="O260" s="144"/>
      <c r="P260" s="110"/>
    </row>
    <row r="261" spans="3:16" x14ac:dyDescent="0.25">
      <c r="C261"/>
      <c r="D261"/>
      <c r="F261"/>
      <c r="K261" s="87"/>
      <c r="L261" s="110"/>
      <c r="M261" s="110"/>
      <c r="N261" s="110"/>
      <c r="O261" s="144"/>
      <c r="P261" s="110"/>
    </row>
    <row r="262" spans="3:16" x14ac:dyDescent="0.25">
      <c r="C262"/>
      <c r="D262"/>
      <c r="F262"/>
      <c r="K262" s="87"/>
      <c r="L262" s="110"/>
      <c r="M262" s="110"/>
      <c r="N262" s="110"/>
      <c r="O262" s="144"/>
      <c r="P262" s="110"/>
    </row>
    <row r="263" spans="3:16" x14ac:dyDescent="0.25">
      <c r="C263"/>
      <c r="D263"/>
      <c r="F263"/>
      <c r="K263" s="87"/>
      <c r="L263" s="110"/>
      <c r="M263" s="110"/>
      <c r="N263" s="110"/>
      <c r="O263" s="144"/>
      <c r="P263" s="110"/>
    </row>
    <row r="264" spans="3:16" x14ac:dyDescent="0.25">
      <c r="C264"/>
      <c r="D264"/>
      <c r="F264"/>
      <c r="K264" s="87"/>
      <c r="L264" s="110"/>
      <c r="M264" s="110"/>
      <c r="N264" s="110"/>
      <c r="O264" s="144"/>
      <c r="P264" s="110"/>
    </row>
    <row r="265" spans="3:16" x14ac:dyDescent="0.25">
      <c r="C265"/>
      <c r="D265"/>
      <c r="F265"/>
      <c r="K265" s="87"/>
      <c r="L265" s="110"/>
      <c r="M265" s="110"/>
      <c r="N265" s="110"/>
      <c r="O265" s="144"/>
      <c r="P265" s="110"/>
    </row>
    <row r="266" spans="3:16" x14ac:dyDescent="0.25">
      <c r="C266"/>
      <c r="D266"/>
      <c r="F266"/>
      <c r="K266" s="87"/>
      <c r="L266" s="110"/>
      <c r="M266" s="110"/>
      <c r="N266" s="110"/>
      <c r="O266" s="144"/>
      <c r="P266" s="110"/>
    </row>
    <row r="267" spans="3:16" x14ac:dyDescent="0.25">
      <c r="C267"/>
      <c r="D267"/>
      <c r="F267"/>
      <c r="K267" s="87"/>
      <c r="L267" s="110"/>
      <c r="M267" s="110"/>
      <c r="N267" s="110"/>
      <c r="O267" s="144"/>
      <c r="P267" s="110"/>
    </row>
    <row r="268" spans="3:16" x14ac:dyDescent="0.25">
      <c r="C268"/>
      <c r="D268"/>
      <c r="F268"/>
      <c r="K268" s="87"/>
      <c r="L268" s="110"/>
      <c r="M268" s="110"/>
      <c r="N268" s="110"/>
      <c r="O268" s="144"/>
      <c r="P268" s="110"/>
    </row>
    <row r="269" spans="3:16" x14ac:dyDescent="0.25">
      <c r="C269"/>
      <c r="D269"/>
      <c r="F269"/>
      <c r="K269" s="87"/>
      <c r="L269" s="110"/>
      <c r="M269" s="110"/>
      <c r="N269" s="110"/>
      <c r="O269" s="144"/>
      <c r="P269" s="110"/>
    </row>
    <row r="270" spans="3:16" x14ac:dyDescent="0.25">
      <c r="C270"/>
      <c r="D270"/>
      <c r="F270"/>
      <c r="K270" s="87"/>
      <c r="L270" s="110"/>
      <c r="M270" s="110"/>
      <c r="N270" s="110"/>
      <c r="O270" s="144"/>
      <c r="P270" s="110"/>
    </row>
    <row r="271" spans="3:16" x14ac:dyDescent="0.25">
      <c r="C271"/>
      <c r="D271"/>
      <c r="F271"/>
      <c r="K271" s="87"/>
      <c r="L271" s="110"/>
      <c r="M271" s="110"/>
      <c r="N271" s="110"/>
      <c r="O271" s="144"/>
      <c r="P271" s="110"/>
    </row>
    <row r="272" spans="3:16" x14ac:dyDescent="0.25">
      <c r="C272"/>
      <c r="D272"/>
      <c r="F272"/>
      <c r="K272" s="87"/>
      <c r="L272" s="110"/>
      <c r="M272" s="110"/>
      <c r="N272" s="110"/>
      <c r="O272" s="144"/>
      <c r="P272" s="110"/>
    </row>
    <row r="273" spans="3:16" x14ac:dyDescent="0.25">
      <c r="C273"/>
      <c r="D273"/>
      <c r="F273"/>
      <c r="K273" s="87"/>
      <c r="L273" s="110"/>
      <c r="M273" s="110"/>
      <c r="N273" s="110"/>
      <c r="O273" s="144"/>
      <c r="P273" s="110"/>
    </row>
    <row r="274" spans="3:16" x14ac:dyDescent="0.25">
      <c r="C274"/>
      <c r="D274"/>
      <c r="F274"/>
      <c r="K274" s="87"/>
      <c r="L274" s="110"/>
      <c r="M274" s="110"/>
      <c r="N274" s="110"/>
      <c r="O274" s="144"/>
      <c r="P274" s="110"/>
    </row>
    <row r="275" spans="3:16" x14ac:dyDescent="0.25">
      <c r="C275"/>
      <c r="D275"/>
      <c r="F275"/>
      <c r="K275" s="87"/>
      <c r="L275" s="110"/>
      <c r="M275" s="110"/>
      <c r="N275" s="110"/>
      <c r="O275" s="144"/>
      <c r="P275" s="110"/>
    </row>
    <row r="276" spans="3:16" x14ac:dyDescent="0.25">
      <c r="C276"/>
      <c r="D276"/>
      <c r="F276"/>
      <c r="K276" s="87"/>
      <c r="L276" s="110"/>
      <c r="M276" s="110"/>
      <c r="N276" s="110"/>
      <c r="O276" s="144"/>
      <c r="P276" s="110"/>
    </row>
    <row r="277" spans="3:16" x14ac:dyDescent="0.25">
      <c r="C277"/>
      <c r="D277"/>
      <c r="F277"/>
      <c r="K277" s="87"/>
      <c r="L277" s="110"/>
      <c r="M277" s="110"/>
      <c r="N277" s="110"/>
      <c r="O277" s="144"/>
      <c r="P277" s="110"/>
    </row>
    <row r="278" spans="3:16" x14ac:dyDescent="0.25">
      <c r="C278"/>
      <c r="D278"/>
      <c r="F278"/>
      <c r="K278" s="87"/>
      <c r="L278" s="110"/>
      <c r="M278" s="110"/>
      <c r="N278" s="110"/>
      <c r="O278" s="144"/>
      <c r="P278" s="110"/>
    </row>
    <row r="279" spans="3:16" x14ac:dyDescent="0.25">
      <c r="C279"/>
      <c r="D279"/>
      <c r="F279"/>
      <c r="K279" s="87"/>
      <c r="L279" s="110"/>
      <c r="M279" s="110"/>
      <c r="N279" s="110"/>
      <c r="O279" s="144"/>
      <c r="P279" s="110"/>
    </row>
    <row r="280" spans="3:16" x14ac:dyDescent="0.25">
      <c r="C280"/>
      <c r="D280"/>
      <c r="F280"/>
      <c r="K280" s="87"/>
      <c r="L280" s="110"/>
      <c r="M280" s="110"/>
      <c r="N280" s="110"/>
      <c r="O280" s="144"/>
      <c r="P280" s="110"/>
    </row>
    <row r="281" spans="3:16" x14ac:dyDescent="0.25">
      <c r="C281"/>
      <c r="D281"/>
      <c r="F281"/>
      <c r="K281" s="87"/>
      <c r="L281" s="110"/>
      <c r="M281" s="110"/>
      <c r="N281" s="110"/>
      <c r="O281" s="144"/>
      <c r="P281" s="110"/>
    </row>
    <row r="282" spans="3:16" x14ac:dyDescent="0.25">
      <c r="C282"/>
      <c r="D282"/>
      <c r="F282"/>
      <c r="K282" s="87"/>
      <c r="L282" s="110"/>
      <c r="M282" s="110"/>
      <c r="N282" s="110"/>
      <c r="O282" s="144"/>
      <c r="P282" s="110"/>
    </row>
    <row r="283" spans="3:16" x14ac:dyDescent="0.25">
      <c r="C283"/>
      <c r="D283"/>
      <c r="F283"/>
      <c r="K283" s="87"/>
      <c r="L283" s="110"/>
      <c r="M283" s="110"/>
      <c r="N283" s="110"/>
      <c r="O283" s="144"/>
      <c r="P283" s="110"/>
    </row>
    <row r="284" spans="3:16" x14ac:dyDescent="0.25">
      <c r="C284"/>
      <c r="D284"/>
      <c r="F284"/>
      <c r="K284" s="87"/>
      <c r="L284" s="110"/>
      <c r="M284" s="110"/>
      <c r="N284" s="110"/>
      <c r="O284" s="144"/>
      <c r="P284" s="110"/>
    </row>
    <row r="285" spans="3:16" x14ac:dyDescent="0.25">
      <c r="C285"/>
      <c r="D285"/>
      <c r="F285"/>
      <c r="K285" s="87"/>
      <c r="L285" s="110"/>
      <c r="M285" s="110"/>
      <c r="N285" s="110"/>
      <c r="O285" s="144"/>
      <c r="P285" s="110"/>
    </row>
    <row r="286" spans="3:16" x14ac:dyDescent="0.25">
      <c r="C286"/>
      <c r="D286"/>
      <c r="F286"/>
      <c r="K286" s="87"/>
      <c r="L286" s="110"/>
      <c r="M286" s="110"/>
      <c r="N286" s="110"/>
      <c r="O286" s="144"/>
      <c r="P286" s="110"/>
    </row>
    <row r="287" spans="3:16" x14ac:dyDescent="0.25">
      <c r="C287"/>
      <c r="D287"/>
      <c r="F287"/>
      <c r="K287" s="87"/>
      <c r="L287" s="110"/>
      <c r="M287" s="110"/>
      <c r="N287" s="110"/>
      <c r="O287" s="144"/>
      <c r="P287" s="110"/>
    </row>
    <row r="288" spans="3:16" x14ac:dyDescent="0.25">
      <c r="C288"/>
      <c r="D288"/>
      <c r="F288"/>
      <c r="K288" s="87"/>
      <c r="L288" s="110"/>
      <c r="M288" s="110"/>
      <c r="N288" s="110"/>
      <c r="O288" s="144"/>
      <c r="P288" s="110"/>
    </row>
    <row r="289" spans="3:16" x14ac:dyDescent="0.25">
      <c r="C289"/>
      <c r="D289"/>
      <c r="F289"/>
      <c r="K289" s="87"/>
      <c r="L289" s="110"/>
      <c r="M289" s="110"/>
      <c r="N289" s="110"/>
      <c r="O289" s="144"/>
      <c r="P289" s="110"/>
    </row>
    <row r="290" spans="3:16" x14ac:dyDescent="0.25">
      <c r="C290"/>
      <c r="D290"/>
      <c r="F290"/>
      <c r="K290" s="87"/>
      <c r="L290" s="110"/>
      <c r="M290" s="110"/>
      <c r="N290" s="110"/>
      <c r="O290" s="144"/>
      <c r="P290" s="110"/>
    </row>
    <row r="291" spans="3:16" x14ac:dyDescent="0.25">
      <c r="C291"/>
      <c r="D291"/>
      <c r="F291"/>
      <c r="K291" s="87"/>
      <c r="L291" s="110"/>
      <c r="M291" s="110"/>
      <c r="N291" s="110"/>
      <c r="O291" s="144"/>
      <c r="P291" s="110"/>
    </row>
    <row r="292" spans="3:16" x14ac:dyDescent="0.25">
      <c r="C292"/>
      <c r="D292"/>
      <c r="F292"/>
      <c r="K292" s="87"/>
      <c r="L292" s="110"/>
      <c r="M292" s="110"/>
      <c r="N292" s="110"/>
      <c r="O292" s="144"/>
      <c r="P292" s="110"/>
    </row>
    <row r="293" spans="3:16" x14ac:dyDescent="0.25">
      <c r="C293"/>
      <c r="D293"/>
      <c r="F293"/>
      <c r="K293" s="87"/>
      <c r="L293" s="110"/>
      <c r="M293" s="110"/>
      <c r="N293" s="110"/>
      <c r="O293" s="144"/>
      <c r="P293" s="110"/>
    </row>
    <row r="294" spans="3:16" x14ac:dyDescent="0.25">
      <c r="C294"/>
      <c r="D294"/>
      <c r="F294"/>
      <c r="K294" s="87"/>
      <c r="L294" s="110"/>
      <c r="M294" s="110"/>
      <c r="N294" s="110"/>
      <c r="O294" s="144"/>
      <c r="P294" s="110"/>
    </row>
    <row r="295" spans="3:16" x14ac:dyDescent="0.25">
      <c r="C295"/>
      <c r="D295"/>
      <c r="F295"/>
      <c r="K295" s="87"/>
      <c r="L295" s="110"/>
      <c r="M295" s="110"/>
      <c r="N295" s="110"/>
      <c r="O295" s="144"/>
      <c r="P295" s="110"/>
    </row>
    <row r="296" spans="3:16" x14ac:dyDescent="0.25">
      <c r="C296"/>
      <c r="D296"/>
      <c r="F296"/>
      <c r="K296" s="87"/>
      <c r="L296" s="110"/>
      <c r="M296" s="110"/>
      <c r="N296" s="110"/>
      <c r="O296" s="144"/>
      <c r="P296" s="110"/>
    </row>
    <row r="297" spans="3:16" x14ac:dyDescent="0.25">
      <c r="C297"/>
      <c r="D297"/>
      <c r="F297"/>
      <c r="K297" s="87"/>
      <c r="L297" s="110"/>
      <c r="M297" s="110"/>
      <c r="N297" s="110"/>
      <c r="O297" s="144"/>
      <c r="P297" s="110"/>
    </row>
    <row r="298" spans="3:16" x14ac:dyDescent="0.25">
      <c r="C298"/>
      <c r="D298"/>
      <c r="F298"/>
      <c r="K298" s="87"/>
      <c r="L298" s="110"/>
      <c r="M298" s="110"/>
      <c r="N298" s="110"/>
      <c r="O298" s="144"/>
      <c r="P298" s="110"/>
    </row>
    <row r="299" spans="3:16" x14ac:dyDescent="0.25">
      <c r="C299"/>
      <c r="D299"/>
      <c r="F299"/>
      <c r="K299" s="87"/>
      <c r="L299" s="110"/>
      <c r="M299" s="110"/>
      <c r="N299" s="110"/>
      <c r="O299" s="144"/>
      <c r="P299" s="110"/>
    </row>
    <row r="300" spans="3:16" x14ac:dyDescent="0.25">
      <c r="C300"/>
      <c r="D300"/>
      <c r="F300"/>
      <c r="K300" s="87"/>
      <c r="L300" s="110"/>
      <c r="M300" s="110"/>
      <c r="N300" s="110"/>
      <c r="O300" s="144"/>
      <c r="P300" s="110"/>
    </row>
    <row r="301" spans="3:16" x14ac:dyDescent="0.25">
      <c r="C301"/>
      <c r="D301"/>
      <c r="F301"/>
      <c r="K301" s="87"/>
      <c r="L301" s="110"/>
      <c r="M301" s="110"/>
      <c r="N301" s="110"/>
      <c r="O301" s="144"/>
      <c r="P301" s="110"/>
    </row>
    <row r="302" spans="3:16" x14ac:dyDescent="0.25">
      <c r="C302"/>
      <c r="D302"/>
      <c r="F302"/>
      <c r="K302" s="87"/>
      <c r="L302" s="110"/>
      <c r="M302" s="110"/>
      <c r="N302" s="110"/>
      <c r="O302" s="144"/>
      <c r="P302" s="110"/>
    </row>
    <row r="303" spans="3:16" x14ac:dyDescent="0.25">
      <c r="C303"/>
      <c r="D303"/>
      <c r="F303"/>
      <c r="K303" s="87"/>
      <c r="L303" s="110"/>
      <c r="M303" s="110"/>
      <c r="N303" s="110"/>
      <c r="O303" s="144"/>
      <c r="P303" s="110"/>
    </row>
    <row r="304" spans="3:16" x14ac:dyDescent="0.25">
      <c r="C304"/>
      <c r="D304"/>
      <c r="F304"/>
      <c r="K304" s="87"/>
      <c r="L304" s="110"/>
      <c r="M304" s="110"/>
      <c r="N304" s="110"/>
      <c r="O304" s="144"/>
      <c r="P304" s="110"/>
    </row>
    <row r="305" spans="3:16" x14ac:dyDescent="0.25">
      <c r="C305"/>
      <c r="D305"/>
      <c r="F305"/>
      <c r="K305" s="87"/>
      <c r="L305" s="110"/>
      <c r="M305" s="110"/>
      <c r="N305" s="110"/>
      <c r="O305" s="144"/>
      <c r="P305" s="110"/>
    </row>
    <row r="306" spans="3:16" x14ac:dyDescent="0.25">
      <c r="C306"/>
      <c r="D306"/>
      <c r="F306"/>
      <c r="K306" s="87"/>
      <c r="L306" s="110"/>
      <c r="M306" s="110"/>
      <c r="N306" s="110"/>
      <c r="O306" s="144"/>
      <c r="P306" s="110"/>
    </row>
    <row r="307" spans="3:16" x14ac:dyDescent="0.25">
      <c r="C307"/>
      <c r="D307"/>
      <c r="F307"/>
      <c r="K307" s="87"/>
      <c r="L307" s="110"/>
      <c r="M307" s="110"/>
      <c r="N307" s="110"/>
      <c r="O307" s="144"/>
      <c r="P307" s="110"/>
    </row>
    <row r="308" spans="3:16" x14ac:dyDescent="0.25">
      <c r="C308"/>
      <c r="D308"/>
      <c r="F308"/>
      <c r="K308" s="87"/>
      <c r="L308" s="110"/>
      <c r="M308" s="110"/>
      <c r="N308" s="110"/>
      <c r="O308" s="144"/>
      <c r="P308" s="110"/>
    </row>
    <row r="309" spans="3:16" x14ac:dyDescent="0.25">
      <c r="C309"/>
      <c r="D309"/>
      <c r="F309"/>
      <c r="K309" s="87"/>
      <c r="L309" s="110"/>
      <c r="M309" s="110"/>
      <c r="N309" s="110"/>
      <c r="O309" s="144"/>
      <c r="P309" s="110"/>
    </row>
    <row r="310" spans="3:16" x14ac:dyDescent="0.25">
      <c r="C310"/>
      <c r="D310"/>
      <c r="F310"/>
      <c r="K310" s="87"/>
      <c r="L310" s="110"/>
      <c r="M310" s="110"/>
      <c r="N310" s="110"/>
      <c r="O310" s="144"/>
      <c r="P310" s="110"/>
    </row>
    <row r="311" spans="3:16" x14ac:dyDescent="0.25">
      <c r="C311"/>
      <c r="D311"/>
      <c r="F311"/>
      <c r="K311" s="87"/>
      <c r="L311" s="110"/>
      <c r="M311" s="110"/>
      <c r="N311" s="110"/>
      <c r="O311" s="144"/>
      <c r="P311" s="110"/>
    </row>
    <row r="312" spans="3:16" x14ac:dyDescent="0.25">
      <c r="C312"/>
      <c r="D312"/>
      <c r="F312"/>
      <c r="K312" s="87"/>
      <c r="L312" s="110"/>
      <c r="M312" s="110"/>
      <c r="N312" s="110"/>
      <c r="O312" s="144"/>
      <c r="P312" s="110"/>
    </row>
    <row r="313" spans="3:16" x14ac:dyDescent="0.25">
      <c r="C313"/>
      <c r="D313"/>
      <c r="F313"/>
      <c r="K313" s="87"/>
      <c r="L313" s="110"/>
      <c r="M313" s="110"/>
      <c r="N313" s="110"/>
      <c r="O313" s="144"/>
      <c r="P313" s="110"/>
    </row>
    <row r="314" spans="3:16" x14ac:dyDescent="0.25">
      <c r="C314"/>
      <c r="D314"/>
      <c r="F314"/>
      <c r="K314" s="87"/>
      <c r="L314" s="110"/>
      <c r="M314" s="110"/>
      <c r="N314" s="110"/>
      <c r="O314" s="144"/>
      <c r="P314" s="110"/>
    </row>
    <row r="315" spans="3:16" x14ac:dyDescent="0.25">
      <c r="C315"/>
      <c r="D315"/>
      <c r="F315"/>
      <c r="K315" s="87"/>
      <c r="L315" s="110"/>
      <c r="M315" s="110"/>
      <c r="N315" s="110"/>
      <c r="O315" s="144"/>
      <c r="P315" s="110"/>
    </row>
    <row r="316" spans="3:16" x14ac:dyDescent="0.25">
      <c r="C316"/>
      <c r="D316"/>
      <c r="F316"/>
      <c r="K316" s="87"/>
      <c r="L316" s="110"/>
      <c r="M316" s="110"/>
      <c r="N316" s="110"/>
      <c r="O316" s="144"/>
      <c r="P316" s="110"/>
    </row>
    <row r="317" spans="3:16" x14ac:dyDescent="0.25">
      <c r="C317"/>
      <c r="D317"/>
      <c r="F317"/>
      <c r="K317" s="87"/>
      <c r="L317" s="110"/>
      <c r="M317" s="110"/>
      <c r="N317" s="110"/>
      <c r="O317" s="144"/>
      <c r="P317" s="110"/>
    </row>
    <row r="318" spans="3:16" x14ac:dyDescent="0.25">
      <c r="C318"/>
      <c r="D318"/>
      <c r="F318"/>
      <c r="K318" s="87"/>
      <c r="L318" s="110"/>
      <c r="M318" s="110"/>
      <c r="N318" s="110"/>
      <c r="O318" s="144"/>
      <c r="P318" s="110"/>
    </row>
    <row r="319" spans="3:16" x14ac:dyDescent="0.25">
      <c r="C319"/>
      <c r="D319"/>
      <c r="F319"/>
      <c r="K319" s="87"/>
      <c r="L319" s="110"/>
      <c r="M319" s="110"/>
      <c r="N319" s="110"/>
      <c r="O319" s="144"/>
      <c r="P319" s="110"/>
    </row>
    <row r="320" spans="3:16" x14ac:dyDescent="0.25">
      <c r="C320"/>
      <c r="D320"/>
      <c r="F320"/>
      <c r="K320" s="87"/>
      <c r="L320" s="110"/>
      <c r="M320" s="110"/>
      <c r="N320" s="110"/>
      <c r="O320" s="144"/>
      <c r="P320" s="110"/>
    </row>
    <row r="321" spans="3:16" x14ac:dyDescent="0.25">
      <c r="C321"/>
      <c r="D321"/>
      <c r="F321"/>
      <c r="K321" s="87"/>
      <c r="L321" s="110"/>
      <c r="M321" s="110"/>
      <c r="N321" s="110"/>
      <c r="O321" s="144"/>
      <c r="P321" s="110"/>
    </row>
    <row r="322" spans="3:16" x14ac:dyDescent="0.25">
      <c r="C322"/>
      <c r="D322"/>
      <c r="F322"/>
      <c r="K322" s="87"/>
      <c r="L322" s="110"/>
      <c r="M322" s="110"/>
      <c r="N322" s="110"/>
      <c r="O322" s="144"/>
      <c r="P322" s="110"/>
    </row>
    <row r="323" spans="3:16" x14ac:dyDescent="0.25">
      <c r="C323"/>
      <c r="D323"/>
      <c r="F323"/>
      <c r="K323" s="87"/>
      <c r="L323" s="110"/>
      <c r="M323" s="110"/>
      <c r="N323" s="110"/>
      <c r="O323" s="144"/>
      <c r="P323" s="110"/>
    </row>
    <row r="324" spans="3:16" x14ac:dyDescent="0.25">
      <c r="C324"/>
      <c r="D324"/>
      <c r="F324"/>
      <c r="K324" s="87"/>
      <c r="L324" s="110"/>
      <c r="M324" s="110"/>
      <c r="N324" s="110"/>
      <c r="O324" s="144"/>
      <c r="P324" s="110"/>
    </row>
    <row r="325" spans="3:16" x14ac:dyDescent="0.25">
      <c r="C325"/>
      <c r="D325"/>
      <c r="F325"/>
      <c r="K325" s="87"/>
      <c r="L325" s="110"/>
      <c r="M325" s="110"/>
      <c r="N325" s="110"/>
      <c r="O325" s="144"/>
      <c r="P325" s="110"/>
    </row>
    <row r="326" spans="3:16" x14ac:dyDescent="0.25">
      <c r="C326"/>
      <c r="D326"/>
      <c r="F326"/>
      <c r="K326" s="87"/>
      <c r="L326" s="110"/>
      <c r="M326" s="110"/>
      <c r="N326" s="110"/>
      <c r="O326" s="144"/>
      <c r="P326" s="110"/>
    </row>
    <row r="327" spans="3:16" x14ac:dyDescent="0.25">
      <c r="C327"/>
      <c r="D327"/>
      <c r="F327"/>
      <c r="K327" s="87"/>
      <c r="L327" s="110"/>
      <c r="M327" s="110"/>
      <c r="N327" s="110"/>
      <c r="O327" s="144"/>
      <c r="P327" s="110"/>
    </row>
    <row r="328" spans="3:16" x14ac:dyDescent="0.25">
      <c r="C328"/>
      <c r="D328"/>
      <c r="F328"/>
      <c r="K328" s="87"/>
      <c r="L328" s="110"/>
      <c r="M328" s="110"/>
      <c r="N328" s="110"/>
      <c r="O328" s="144"/>
      <c r="P328" s="110"/>
    </row>
    <row r="329" spans="3:16" x14ac:dyDescent="0.25">
      <c r="C329"/>
      <c r="D329"/>
      <c r="F329"/>
      <c r="K329" s="87"/>
      <c r="L329" s="110"/>
      <c r="M329" s="110"/>
      <c r="N329" s="110"/>
      <c r="O329" s="144"/>
      <c r="P329" s="110"/>
    </row>
    <row r="330" spans="3:16" x14ac:dyDescent="0.25">
      <c r="C330"/>
      <c r="D330"/>
      <c r="F330"/>
      <c r="K330" s="87"/>
      <c r="L330" s="110"/>
      <c r="M330" s="110"/>
      <c r="N330" s="110"/>
      <c r="O330" s="144"/>
      <c r="P330" s="110"/>
    </row>
    <row r="331" spans="3:16" x14ac:dyDescent="0.25">
      <c r="C331"/>
      <c r="D331"/>
      <c r="F331"/>
      <c r="K331" s="87"/>
      <c r="L331" s="110"/>
      <c r="M331" s="110"/>
      <c r="N331" s="110"/>
      <c r="O331" s="144"/>
      <c r="P331" s="110"/>
    </row>
    <row r="332" spans="3:16" x14ac:dyDescent="0.25">
      <c r="C332"/>
      <c r="D332"/>
      <c r="F332"/>
      <c r="K332" s="87"/>
      <c r="L332" s="110"/>
      <c r="M332" s="110"/>
      <c r="N332" s="110"/>
      <c r="O332" s="144"/>
      <c r="P332" s="110"/>
    </row>
    <row r="333" spans="3:16" x14ac:dyDescent="0.25">
      <c r="C333"/>
      <c r="D333"/>
      <c r="F333"/>
      <c r="K333" s="87"/>
      <c r="L333" s="110"/>
      <c r="M333" s="110"/>
      <c r="N333" s="110"/>
      <c r="O333" s="144"/>
      <c r="P333" s="110"/>
    </row>
    <row r="334" spans="3:16" x14ac:dyDescent="0.25">
      <c r="C334"/>
      <c r="D334"/>
      <c r="F334"/>
      <c r="K334" s="87"/>
      <c r="L334" s="110"/>
      <c r="M334" s="110"/>
      <c r="N334" s="110"/>
      <c r="O334" s="144"/>
      <c r="P334" s="110"/>
    </row>
    <row r="335" spans="3:16" x14ac:dyDescent="0.25">
      <c r="C335"/>
      <c r="D335"/>
      <c r="F335"/>
      <c r="K335" s="87"/>
      <c r="L335" s="110"/>
      <c r="M335" s="110"/>
      <c r="N335" s="110"/>
      <c r="O335" s="144"/>
      <c r="P335" s="110"/>
    </row>
    <row r="336" spans="3:16" x14ac:dyDescent="0.25">
      <c r="C336"/>
      <c r="D336"/>
      <c r="F336"/>
      <c r="K336" s="87"/>
      <c r="L336" s="110"/>
      <c r="M336" s="110"/>
      <c r="N336" s="110"/>
      <c r="O336" s="144"/>
      <c r="P336" s="110"/>
    </row>
    <row r="337" spans="3:16" x14ac:dyDescent="0.25">
      <c r="C337"/>
      <c r="D337"/>
      <c r="F337"/>
      <c r="K337" s="87"/>
      <c r="L337" s="110"/>
      <c r="M337" s="110"/>
      <c r="N337" s="110"/>
      <c r="O337" s="144"/>
      <c r="P337" s="110"/>
    </row>
    <row r="338" spans="3:16" x14ac:dyDescent="0.25">
      <c r="C338"/>
      <c r="D338"/>
      <c r="F338"/>
      <c r="K338" s="87"/>
      <c r="L338" s="110"/>
      <c r="M338" s="110"/>
      <c r="N338" s="110"/>
      <c r="O338" s="144"/>
      <c r="P338" s="110"/>
    </row>
    <row r="339" spans="3:16" x14ac:dyDescent="0.25">
      <c r="C339"/>
      <c r="D339"/>
      <c r="F339"/>
      <c r="K339" s="87"/>
      <c r="L339" s="110"/>
      <c r="M339" s="110"/>
      <c r="N339" s="110"/>
      <c r="O339" s="144"/>
      <c r="P339" s="110"/>
    </row>
    <row r="340" spans="3:16" x14ac:dyDescent="0.25">
      <c r="C340"/>
      <c r="D340"/>
      <c r="F340"/>
      <c r="K340" s="87"/>
      <c r="L340" s="110"/>
      <c r="M340" s="110"/>
      <c r="N340" s="110"/>
      <c r="O340" s="144"/>
      <c r="P340" s="110"/>
    </row>
    <row r="341" spans="3:16" x14ac:dyDescent="0.25">
      <c r="C341"/>
      <c r="D341"/>
      <c r="F341"/>
      <c r="K341" s="87"/>
      <c r="L341" s="110"/>
      <c r="M341" s="110"/>
      <c r="N341" s="110"/>
      <c r="O341" s="144"/>
      <c r="P341" s="110"/>
    </row>
    <row r="342" spans="3:16" x14ac:dyDescent="0.25">
      <c r="C342"/>
      <c r="D342"/>
      <c r="F342"/>
      <c r="K342" s="87"/>
      <c r="L342" s="110"/>
      <c r="M342" s="110"/>
      <c r="N342" s="110"/>
      <c r="O342" s="144"/>
      <c r="P342" s="110"/>
    </row>
    <row r="343" spans="3:16" x14ac:dyDescent="0.25">
      <c r="C343"/>
      <c r="D343"/>
      <c r="F343"/>
      <c r="K343" s="87"/>
      <c r="L343" s="110"/>
      <c r="M343" s="110"/>
      <c r="N343" s="110"/>
      <c r="O343" s="144"/>
      <c r="P343" s="110"/>
    </row>
    <row r="344" spans="3:16" x14ac:dyDescent="0.25">
      <c r="C344"/>
      <c r="D344"/>
      <c r="F344"/>
      <c r="K344" s="87"/>
      <c r="L344" s="110"/>
      <c r="M344" s="110"/>
      <c r="N344" s="110"/>
      <c r="O344" s="144"/>
      <c r="P344" s="110"/>
    </row>
    <row r="345" spans="3:16" x14ac:dyDescent="0.25">
      <c r="C345"/>
      <c r="D345"/>
      <c r="F345"/>
      <c r="K345" s="87"/>
      <c r="L345" s="110"/>
      <c r="M345" s="110"/>
      <c r="N345" s="110"/>
      <c r="O345" s="144"/>
      <c r="P345" s="110"/>
    </row>
    <row r="346" spans="3:16" x14ac:dyDescent="0.25">
      <c r="C346"/>
      <c r="D346"/>
      <c r="F346"/>
      <c r="K346" s="87"/>
      <c r="L346" s="110"/>
      <c r="M346" s="110"/>
      <c r="N346" s="110"/>
      <c r="O346" s="144"/>
      <c r="P346" s="110"/>
    </row>
    <row r="347" spans="3:16" x14ac:dyDescent="0.25">
      <c r="C347"/>
      <c r="D347"/>
      <c r="F347"/>
      <c r="K347" s="87"/>
      <c r="L347" s="110"/>
      <c r="M347" s="110"/>
      <c r="N347" s="110"/>
      <c r="O347" s="144"/>
      <c r="P347" s="110"/>
    </row>
    <row r="348" spans="3:16" x14ac:dyDescent="0.25">
      <c r="C348"/>
      <c r="D348"/>
      <c r="F348"/>
      <c r="K348" s="87"/>
      <c r="L348" s="110"/>
      <c r="M348" s="110"/>
      <c r="N348" s="110"/>
      <c r="O348" s="144"/>
      <c r="P348" s="110"/>
    </row>
    <row r="349" spans="3:16" x14ac:dyDescent="0.25">
      <c r="C349"/>
      <c r="D349"/>
      <c r="F349"/>
      <c r="K349" s="87"/>
      <c r="L349" s="110"/>
      <c r="M349" s="110"/>
      <c r="N349" s="110"/>
      <c r="O349" s="144"/>
      <c r="P349" s="110"/>
    </row>
    <row r="350" spans="3:16" x14ac:dyDescent="0.25">
      <c r="C350"/>
      <c r="D350"/>
      <c r="F350"/>
      <c r="K350" s="87"/>
      <c r="L350" s="110"/>
      <c r="M350" s="110"/>
      <c r="N350" s="110"/>
      <c r="O350" s="144"/>
      <c r="P350" s="110"/>
    </row>
    <row r="351" spans="3:16" x14ac:dyDescent="0.25">
      <c r="C351"/>
      <c r="D351"/>
      <c r="F351"/>
      <c r="K351" s="87"/>
      <c r="L351" s="110"/>
      <c r="M351" s="110"/>
      <c r="N351" s="110"/>
      <c r="O351" s="144"/>
      <c r="P351" s="110"/>
    </row>
    <row r="352" spans="3:16" x14ac:dyDescent="0.25">
      <c r="C352"/>
      <c r="D352"/>
      <c r="F352"/>
      <c r="K352" s="87"/>
      <c r="L352" s="110"/>
      <c r="M352" s="110"/>
      <c r="N352" s="110"/>
      <c r="O352" s="144"/>
      <c r="P352" s="110"/>
    </row>
    <row r="353" spans="3:16" x14ac:dyDescent="0.25">
      <c r="C353"/>
      <c r="D353"/>
      <c r="F353"/>
      <c r="K353" s="87"/>
      <c r="L353" s="110"/>
      <c r="M353" s="110"/>
      <c r="N353" s="110"/>
      <c r="O353" s="144"/>
      <c r="P353" s="110"/>
    </row>
    <row r="354" spans="3:16" x14ac:dyDescent="0.25">
      <c r="C354"/>
      <c r="D354"/>
      <c r="F354"/>
      <c r="K354" s="87"/>
      <c r="L354" s="110"/>
      <c r="M354" s="110"/>
      <c r="N354" s="110"/>
      <c r="O354" s="144"/>
      <c r="P354" s="110"/>
    </row>
    <row r="355" spans="3:16" x14ac:dyDescent="0.25">
      <c r="C355"/>
      <c r="D355"/>
      <c r="F355"/>
      <c r="K355" s="87"/>
      <c r="L355" s="110"/>
      <c r="M355" s="110"/>
      <c r="N355" s="110"/>
      <c r="O355" s="144"/>
      <c r="P355" s="110"/>
    </row>
    <row r="356" spans="3:16" x14ac:dyDescent="0.25">
      <c r="C356"/>
      <c r="D356"/>
      <c r="F356"/>
      <c r="K356" s="87"/>
      <c r="L356" s="110"/>
      <c r="M356" s="110"/>
      <c r="N356" s="110"/>
      <c r="O356" s="144"/>
      <c r="P356" s="110"/>
    </row>
    <row r="357" spans="3:16" x14ac:dyDescent="0.25">
      <c r="C357"/>
      <c r="D357"/>
      <c r="F357"/>
      <c r="K357" s="87"/>
      <c r="L357" s="110"/>
      <c r="M357" s="110"/>
      <c r="N357" s="110"/>
      <c r="O357" s="144"/>
      <c r="P357" s="110"/>
    </row>
    <row r="358" spans="3:16" x14ac:dyDescent="0.25">
      <c r="C358"/>
      <c r="D358"/>
      <c r="F358"/>
      <c r="K358" s="87"/>
      <c r="L358" s="110"/>
      <c r="M358" s="110"/>
      <c r="N358" s="110"/>
      <c r="O358" s="144"/>
      <c r="P358" s="110"/>
    </row>
    <row r="359" spans="3:16" x14ac:dyDescent="0.25">
      <c r="C359"/>
      <c r="D359"/>
      <c r="F359"/>
      <c r="K359" s="87"/>
      <c r="L359" s="110"/>
      <c r="M359" s="110"/>
      <c r="N359" s="110"/>
      <c r="O359" s="144"/>
      <c r="P359" s="110"/>
    </row>
    <row r="360" spans="3:16" x14ac:dyDescent="0.25">
      <c r="C360"/>
      <c r="D360"/>
      <c r="F360"/>
      <c r="K360" s="87"/>
      <c r="L360" s="110"/>
      <c r="M360" s="110"/>
      <c r="N360" s="110"/>
      <c r="O360" s="144"/>
      <c r="P360" s="110"/>
    </row>
    <row r="361" spans="3:16" x14ac:dyDescent="0.25">
      <c r="C361"/>
      <c r="D361"/>
      <c r="F361"/>
      <c r="K361" s="87"/>
      <c r="L361" s="110"/>
      <c r="M361" s="110"/>
      <c r="N361" s="110"/>
      <c r="O361" s="144"/>
      <c r="P361" s="110"/>
    </row>
    <row r="362" spans="3:16" x14ac:dyDescent="0.25">
      <c r="C362"/>
      <c r="D362"/>
      <c r="F362"/>
      <c r="K362" s="87"/>
      <c r="L362" s="110"/>
      <c r="M362" s="110"/>
      <c r="N362" s="110"/>
      <c r="O362" s="144"/>
      <c r="P362" s="110"/>
    </row>
    <row r="363" spans="3:16" x14ac:dyDescent="0.25">
      <c r="C363"/>
      <c r="D363"/>
      <c r="F363"/>
      <c r="K363" s="87"/>
      <c r="L363" s="110"/>
      <c r="M363" s="110"/>
      <c r="N363" s="110"/>
      <c r="O363" s="144"/>
      <c r="P363" s="110"/>
    </row>
    <row r="364" spans="3:16" x14ac:dyDescent="0.25">
      <c r="C364"/>
      <c r="D364"/>
      <c r="F364"/>
      <c r="K364" s="87"/>
      <c r="L364" s="110"/>
      <c r="M364" s="110"/>
      <c r="N364" s="110"/>
      <c r="O364" s="144"/>
      <c r="P364" s="110"/>
    </row>
    <row r="365" spans="3:16" x14ac:dyDescent="0.25">
      <c r="C365"/>
      <c r="D365"/>
      <c r="F365"/>
      <c r="K365" s="87"/>
      <c r="L365" s="110"/>
      <c r="M365" s="110"/>
      <c r="N365" s="110"/>
      <c r="O365" s="144"/>
      <c r="P365" s="110"/>
    </row>
    <row r="366" spans="3:16" x14ac:dyDescent="0.25">
      <c r="C366"/>
      <c r="D366"/>
      <c r="F366"/>
      <c r="K366" s="87"/>
      <c r="L366" s="110"/>
      <c r="M366" s="110"/>
      <c r="N366" s="110"/>
      <c r="O366" s="144"/>
      <c r="P366" s="110"/>
    </row>
    <row r="367" spans="3:16" x14ac:dyDescent="0.25">
      <c r="C367"/>
      <c r="D367"/>
      <c r="F367"/>
      <c r="K367" s="87"/>
      <c r="L367" s="110"/>
      <c r="M367" s="110"/>
      <c r="N367" s="110"/>
      <c r="O367" s="144"/>
      <c r="P367" s="110"/>
    </row>
    <row r="368" spans="3:16" x14ac:dyDescent="0.25">
      <c r="C368"/>
      <c r="D368"/>
      <c r="F368"/>
      <c r="K368" s="87"/>
      <c r="L368" s="110"/>
      <c r="M368" s="110"/>
      <c r="N368" s="110"/>
      <c r="O368" s="144"/>
      <c r="P368" s="110"/>
    </row>
    <row r="369" spans="3:16" x14ac:dyDescent="0.25">
      <c r="C369"/>
      <c r="D369"/>
      <c r="F369"/>
      <c r="K369" s="87"/>
      <c r="L369" s="110"/>
      <c r="M369" s="110"/>
      <c r="N369" s="110"/>
      <c r="O369" s="144"/>
      <c r="P369" s="110"/>
    </row>
    <row r="370" spans="3:16" x14ac:dyDescent="0.25">
      <c r="C370"/>
      <c r="D370"/>
      <c r="F370"/>
      <c r="K370" s="87"/>
      <c r="L370" s="110"/>
      <c r="M370" s="110"/>
      <c r="N370" s="110"/>
      <c r="O370" s="144"/>
      <c r="P370" s="110"/>
    </row>
    <row r="371" spans="3:16" x14ac:dyDescent="0.25">
      <c r="C371"/>
      <c r="D371"/>
      <c r="F371"/>
      <c r="K371" s="87"/>
      <c r="L371" s="110"/>
      <c r="M371" s="110"/>
      <c r="N371" s="110"/>
      <c r="O371" s="144"/>
      <c r="P371" s="110"/>
    </row>
    <row r="372" spans="3:16" x14ac:dyDescent="0.25">
      <c r="C372"/>
      <c r="D372"/>
      <c r="F372"/>
      <c r="K372" s="87"/>
      <c r="L372" s="110"/>
      <c r="M372" s="110"/>
      <c r="N372" s="110"/>
      <c r="O372" s="144"/>
      <c r="P372" s="110"/>
    </row>
    <row r="373" spans="3:16" x14ac:dyDescent="0.25">
      <c r="C373"/>
      <c r="D373"/>
      <c r="F373"/>
      <c r="K373" s="87"/>
      <c r="L373" s="110"/>
      <c r="M373" s="110"/>
      <c r="N373" s="110"/>
      <c r="O373" s="144"/>
      <c r="P373" s="110"/>
    </row>
    <row r="374" spans="3:16" x14ac:dyDescent="0.25">
      <c r="C374"/>
      <c r="D374"/>
      <c r="F374"/>
      <c r="K374" s="87"/>
      <c r="L374" s="110"/>
      <c r="M374" s="110"/>
      <c r="N374" s="110"/>
      <c r="O374" s="144"/>
      <c r="P374" s="110"/>
    </row>
    <row r="375" spans="3:16" x14ac:dyDescent="0.25">
      <c r="C375"/>
      <c r="D375"/>
      <c r="F375"/>
      <c r="K375" s="87"/>
      <c r="L375" s="110"/>
      <c r="M375" s="110"/>
      <c r="N375" s="110"/>
      <c r="O375" s="144"/>
      <c r="P375" s="110"/>
    </row>
    <row r="376" spans="3:16" x14ac:dyDescent="0.25">
      <c r="C376"/>
      <c r="D376"/>
      <c r="F376"/>
      <c r="K376" s="87"/>
      <c r="L376" s="110"/>
      <c r="M376" s="110"/>
      <c r="N376" s="110"/>
      <c r="O376" s="144"/>
      <c r="P376" s="110"/>
    </row>
    <row r="377" spans="3:16" x14ac:dyDescent="0.25">
      <c r="C377"/>
      <c r="D377"/>
      <c r="F377"/>
      <c r="K377" s="87"/>
      <c r="L377" s="110"/>
      <c r="M377" s="110"/>
      <c r="N377" s="110"/>
      <c r="O377" s="144"/>
      <c r="P377" s="110"/>
    </row>
    <row r="378" spans="3:16" x14ac:dyDescent="0.25">
      <c r="C378"/>
      <c r="D378"/>
      <c r="F378"/>
      <c r="K378" s="87"/>
      <c r="L378" s="110"/>
      <c r="M378" s="110"/>
      <c r="N378" s="110"/>
      <c r="O378" s="144"/>
      <c r="P378" s="110"/>
    </row>
    <row r="379" spans="3:16" x14ac:dyDescent="0.25">
      <c r="C379"/>
      <c r="D379"/>
      <c r="F379"/>
      <c r="K379" s="87"/>
      <c r="L379" s="110"/>
      <c r="M379" s="110"/>
      <c r="N379" s="110"/>
      <c r="O379" s="144"/>
      <c r="P379" s="110"/>
    </row>
    <row r="380" spans="3:16" x14ac:dyDescent="0.25">
      <c r="C380"/>
      <c r="D380"/>
      <c r="F380"/>
      <c r="K380" s="87"/>
      <c r="L380" s="110"/>
      <c r="M380" s="110"/>
      <c r="N380" s="110"/>
      <c r="O380" s="144"/>
      <c r="P380" s="110"/>
    </row>
    <row r="381" spans="3:16" x14ac:dyDescent="0.25">
      <c r="C381"/>
      <c r="D381"/>
      <c r="F381"/>
      <c r="K381" s="87"/>
      <c r="L381" s="110"/>
      <c r="M381" s="110"/>
      <c r="N381" s="110"/>
      <c r="O381" s="144"/>
      <c r="P381" s="110"/>
    </row>
    <row r="382" spans="3:16" x14ac:dyDescent="0.25">
      <c r="C382"/>
      <c r="D382"/>
      <c r="F382"/>
      <c r="K382" s="87"/>
      <c r="L382" s="110"/>
      <c r="M382" s="110"/>
      <c r="N382" s="110"/>
      <c r="O382" s="144"/>
      <c r="P382" s="110"/>
    </row>
    <row r="383" spans="3:16" x14ac:dyDescent="0.25">
      <c r="C383"/>
      <c r="D383"/>
      <c r="F383"/>
      <c r="K383" s="87"/>
      <c r="L383" s="110"/>
      <c r="M383" s="110"/>
      <c r="N383" s="110"/>
      <c r="O383" s="144"/>
      <c r="P383" s="110"/>
    </row>
    <row r="384" spans="3:16" x14ac:dyDescent="0.25">
      <c r="C384"/>
      <c r="D384"/>
      <c r="F384"/>
      <c r="K384" s="87"/>
      <c r="L384" s="110"/>
      <c r="M384" s="110"/>
      <c r="N384" s="110"/>
      <c r="O384" s="144"/>
      <c r="P384" s="110"/>
    </row>
    <row r="385" spans="3:16" x14ac:dyDescent="0.25">
      <c r="C385"/>
      <c r="D385"/>
      <c r="F385"/>
      <c r="K385" s="87"/>
      <c r="L385" s="110"/>
      <c r="M385" s="110"/>
      <c r="N385" s="110"/>
      <c r="O385" s="144"/>
      <c r="P385" s="110"/>
    </row>
    <row r="386" spans="3:16" x14ac:dyDescent="0.25">
      <c r="C386"/>
      <c r="D386"/>
      <c r="F386"/>
      <c r="K386" s="87"/>
      <c r="L386" s="110"/>
      <c r="M386" s="110"/>
      <c r="N386" s="110"/>
      <c r="O386" s="144"/>
      <c r="P386" s="110"/>
    </row>
    <row r="387" spans="3:16" x14ac:dyDescent="0.25">
      <c r="C387"/>
      <c r="D387"/>
      <c r="F387"/>
      <c r="K387" s="87"/>
      <c r="L387" s="110"/>
      <c r="M387" s="110"/>
      <c r="N387" s="110"/>
      <c r="O387" s="144"/>
      <c r="P387" s="110"/>
    </row>
    <row r="388" spans="3:16" x14ac:dyDescent="0.25">
      <c r="C388"/>
      <c r="D388"/>
      <c r="F388"/>
      <c r="K388" s="87"/>
      <c r="L388" s="110"/>
      <c r="M388" s="110"/>
      <c r="N388" s="110"/>
      <c r="O388" s="144"/>
      <c r="P388" s="110"/>
    </row>
    <row r="389" spans="3:16" x14ac:dyDescent="0.25">
      <c r="C389"/>
      <c r="D389"/>
      <c r="F389"/>
      <c r="K389" s="87"/>
      <c r="L389" s="110"/>
      <c r="M389" s="110"/>
      <c r="N389" s="110"/>
      <c r="O389" s="144"/>
      <c r="P389" s="110"/>
    </row>
    <row r="390" spans="3:16" x14ac:dyDescent="0.25">
      <c r="C390"/>
      <c r="D390"/>
      <c r="F390"/>
      <c r="K390" s="87"/>
      <c r="L390" s="110"/>
      <c r="M390" s="110"/>
      <c r="N390" s="110"/>
      <c r="O390" s="144"/>
      <c r="P390" s="110"/>
    </row>
    <row r="391" spans="3:16" x14ac:dyDescent="0.25">
      <c r="C391"/>
      <c r="D391"/>
      <c r="F391"/>
      <c r="K391" s="87"/>
      <c r="L391" s="110"/>
      <c r="M391" s="110"/>
      <c r="N391" s="110"/>
      <c r="O391" s="144"/>
      <c r="P391" s="110"/>
    </row>
    <row r="392" spans="3:16" x14ac:dyDescent="0.25">
      <c r="C392"/>
      <c r="D392"/>
      <c r="F392"/>
      <c r="K392" s="87"/>
      <c r="L392" s="110"/>
      <c r="M392" s="110"/>
      <c r="N392" s="110"/>
      <c r="O392" s="144"/>
      <c r="P392" s="110"/>
    </row>
    <row r="393" spans="3:16" x14ac:dyDescent="0.25">
      <c r="C393"/>
      <c r="D393"/>
      <c r="F393"/>
      <c r="K393" s="87"/>
      <c r="L393" s="110"/>
      <c r="M393" s="110"/>
      <c r="N393" s="110"/>
      <c r="O393" s="144"/>
      <c r="P393" s="110"/>
    </row>
    <row r="394" spans="3:16" x14ac:dyDescent="0.25">
      <c r="C394"/>
      <c r="D394"/>
      <c r="F394"/>
      <c r="K394" s="87"/>
      <c r="L394" s="110"/>
      <c r="M394" s="110"/>
      <c r="N394" s="110"/>
      <c r="O394" s="144"/>
      <c r="P394" s="110"/>
    </row>
    <row r="395" spans="3:16" x14ac:dyDescent="0.25">
      <c r="C395"/>
      <c r="D395"/>
      <c r="F395"/>
      <c r="K395" s="87"/>
      <c r="L395" s="110"/>
      <c r="M395" s="110"/>
      <c r="N395" s="110"/>
      <c r="O395" s="144"/>
      <c r="P395" s="110"/>
    </row>
    <row r="396" spans="3:16" x14ac:dyDescent="0.25">
      <c r="C396"/>
      <c r="D396"/>
      <c r="F396"/>
      <c r="K396" s="87"/>
      <c r="L396" s="110"/>
      <c r="M396" s="110"/>
      <c r="N396" s="110"/>
      <c r="O396" s="144"/>
      <c r="P396" s="110"/>
    </row>
    <row r="397" spans="3:16" x14ac:dyDescent="0.25">
      <c r="C397"/>
      <c r="D397"/>
      <c r="F397"/>
      <c r="K397" s="87"/>
      <c r="L397" s="110"/>
      <c r="M397" s="110"/>
      <c r="N397" s="110"/>
      <c r="O397" s="144"/>
      <c r="P397" s="110"/>
    </row>
    <row r="398" spans="3:16" x14ac:dyDescent="0.25">
      <c r="C398"/>
      <c r="D398"/>
      <c r="F398"/>
      <c r="K398" s="87"/>
      <c r="L398" s="110"/>
      <c r="M398" s="110"/>
      <c r="N398" s="110"/>
      <c r="O398" s="144"/>
      <c r="P398" s="110"/>
    </row>
    <row r="399" spans="3:16" x14ac:dyDescent="0.25">
      <c r="C399"/>
      <c r="D399"/>
      <c r="F399"/>
      <c r="K399" s="87"/>
      <c r="L399" s="110"/>
      <c r="M399" s="110"/>
      <c r="N399" s="110"/>
      <c r="O399" s="144"/>
      <c r="P399" s="110"/>
    </row>
    <row r="400" spans="3:16" x14ac:dyDescent="0.25">
      <c r="C400"/>
      <c r="D400"/>
      <c r="F400"/>
      <c r="K400" s="87"/>
      <c r="L400" s="110"/>
      <c r="M400" s="110"/>
      <c r="N400" s="110"/>
      <c r="O400" s="144"/>
      <c r="P400" s="110"/>
    </row>
    <row r="401" spans="3:16" x14ac:dyDescent="0.25">
      <c r="C401"/>
      <c r="D401"/>
      <c r="F401"/>
      <c r="K401" s="87"/>
      <c r="L401" s="110"/>
      <c r="M401" s="110"/>
      <c r="N401" s="110"/>
      <c r="O401" s="144"/>
      <c r="P401" s="110"/>
    </row>
    <row r="402" spans="3:16" x14ac:dyDescent="0.25">
      <c r="C402"/>
      <c r="D402"/>
      <c r="F402"/>
      <c r="K402" s="87"/>
      <c r="L402" s="110"/>
      <c r="M402" s="110"/>
      <c r="N402" s="110"/>
      <c r="O402" s="144"/>
      <c r="P402" s="110"/>
    </row>
    <row r="403" spans="3:16" x14ac:dyDescent="0.25">
      <c r="C403"/>
      <c r="D403"/>
      <c r="F403"/>
      <c r="K403" s="87"/>
      <c r="L403" s="110"/>
      <c r="M403" s="110"/>
      <c r="N403" s="110"/>
      <c r="O403" s="144"/>
      <c r="P403" s="110"/>
    </row>
    <row r="404" spans="3:16" x14ac:dyDescent="0.25">
      <c r="C404"/>
      <c r="D404"/>
      <c r="F404"/>
      <c r="K404" s="87"/>
      <c r="L404" s="110"/>
      <c r="M404" s="110"/>
      <c r="N404" s="110"/>
      <c r="O404" s="144"/>
      <c r="P404" s="110"/>
    </row>
    <row r="405" spans="3:16" x14ac:dyDescent="0.25">
      <c r="C405"/>
      <c r="D405"/>
      <c r="F405"/>
      <c r="K405" s="87"/>
      <c r="L405" s="110"/>
      <c r="M405" s="110"/>
      <c r="N405" s="110"/>
      <c r="O405" s="144"/>
      <c r="P405" s="110"/>
    </row>
    <row r="406" spans="3:16" x14ac:dyDescent="0.25">
      <c r="C406"/>
      <c r="D406"/>
      <c r="F406"/>
      <c r="K406" s="87"/>
      <c r="L406" s="110"/>
      <c r="M406" s="110"/>
      <c r="N406" s="110"/>
      <c r="O406" s="144"/>
      <c r="P406" s="110"/>
    </row>
    <row r="407" spans="3:16" x14ac:dyDescent="0.25">
      <c r="C407"/>
      <c r="D407"/>
      <c r="F407"/>
      <c r="K407" s="87"/>
      <c r="L407" s="110"/>
      <c r="M407" s="110"/>
      <c r="N407" s="110"/>
      <c r="O407" s="144"/>
      <c r="P407" s="110"/>
    </row>
    <row r="408" spans="3:16" x14ac:dyDescent="0.25">
      <c r="C408"/>
      <c r="D408"/>
      <c r="F408"/>
      <c r="K408" s="87"/>
      <c r="L408" s="110"/>
      <c r="M408" s="110"/>
      <c r="N408" s="110"/>
      <c r="O408" s="144"/>
      <c r="P408" s="110"/>
    </row>
    <row r="409" spans="3:16" x14ac:dyDescent="0.25">
      <c r="C409"/>
      <c r="D409"/>
      <c r="F409"/>
      <c r="K409" s="87"/>
      <c r="L409" s="110"/>
      <c r="M409" s="110"/>
      <c r="N409" s="110"/>
      <c r="O409" s="144"/>
      <c r="P409" s="110"/>
    </row>
    <row r="410" spans="3:16" x14ac:dyDescent="0.25">
      <c r="C410"/>
      <c r="D410"/>
      <c r="F410"/>
      <c r="K410" s="87"/>
      <c r="L410" s="110"/>
      <c r="M410" s="110"/>
      <c r="N410" s="110"/>
      <c r="O410" s="144"/>
      <c r="P410" s="110"/>
    </row>
    <row r="411" spans="3:16" x14ac:dyDescent="0.25">
      <c r="C411"/>
      <c r="D411"/>
      <c r="F411"/>
      <c r="K411" s="87"/>
      <c r="L411" s="110"/>
      <c r="M411" s="110"/>
      <c r="N411" s="110"/>
      <c r="O411" s="144"/>
      <c r="P411" s="110"/>
    </row>
    <row r="412" spans="3:16" x14ac:dyDescent="0.25">
      <c r="C412"/>
      <c r="D412"/>
      <c r="F412"/>
      <c r="K412" s="87"/>
      <c r="L412" s="110"/>
      <c r="M412" s="110"/>
      <c r="N412" s="110"/>
      <c r="O412" s="144"/>
      <c r="P412" s="110"/>
    </row>
    <row r="413" spans="3:16" x14ac:dyDescent="0.25">
      <c r="C413"/>
      <c r="D413"/>
      <c r="F413"/>
      <c r="K413" s="87"/>
      <c r="L413" s="110"/>
      <c r="M413" s="110"/>
      <c r="N413" s="110"/>
      <c r="O413" s="144"/>
      <c r="P413" s="110"/>
    </row>
    <row r="414" spans="3:16" x14ac:dyDescent="0.25">
      <c r="C414"/>
      <c r="D414"/>
      <c r="F414"/>
      <c r="K414" s="87"/>
      <c r="L414" s="110"/>
      <c r="M414" s="110"/>
      <c r="N414" s="110"/>
      <c r="O414" s="144"/>
      <c r="P414" s="110"/>
    </row>
    <row r="415" spans="3:16" x14ac:dyDescent="0.25">
      <c r="C415"/>
      <c r="D415"/>
      <c r="F415"/>
      <c r="K415" s="87"/>
      <c r="L415" s="110"/>
      <c r="M415" s="110"/>
      <c r="N415" s="110"/>
      <c r="O415" s="144"/>
      <c r="P415" s="110"/>
    </row>
    <row r="416" spans="3:16" x14ac:dyDescent="0.25">
      <c r="C416"/>
      <c r="D416"/>
      <c r="F416"/>
      <c r="K416" s="87"/>
      <c r="L416" s="110"/>
      <c r="M416" s="110"/>
      <c r="N416" s="110"/>
      <c r="O416" s="144"/>
      <c r="P416" s="110"/>
    </row>
    <row r="417" spans="3:16" x14ac:dyDescent="0.25">
      <c r="C417"/>
      <c r="D417"/>
      <c r="F417"/>
      <c r="K417" s="87"/>
      <c r="L417" s="110"/>
      <c r="M417" s="110"/>
      <c r="N417" s="110"/>
      <c r="O417" s="144"/>
      <c r="P417" s="110"/>
    </row>
    <row r="418" spans="3:16" x14ac:dyDescent="0.25">
      <c r="C418"/>
      <c r="D418"/>
      <c r="F418"/>
      <c r="K418" s="87"/>
      <c r="L418" s="110"/>
      <c r="M418" s="110"/>
      <c r="N418" s="110"/>
      <c r="O418" s="144"/>
      <c r="P418" s="110"/>
    </row>
    <row r="419" spans="3:16" x14ac:dyDescent="0.25">
      <c r="C419"/>
      <c r="D419"/>
      <c r="F419"/>
      <c r="K419" s="87"/>
      <c r="L419" s="110"/>
      <c r="M419" s="110"/>
      <c r="N419" s="110"/>
      <c r="O419" s="144"/>
      <c r="P419" s="110"/>
    </row>
    <row r="420" spans="3:16" x14ac:dyDescent="0.25">
      <c r="C420"/>
      <c r="D420"/>
      <c r="F420"/>
      <c r="K420" s="87"/>
      <c r="L420" s="110"/>
      <c r="M420" s="110"/>
      <c r="N420" s="110"/>
      <c r="O420" s="144"/>
      <c r="P420" s="110"/>
    </row>
    <row r="421" spans="3:16" x14ac:dyDescent="0.25">
      <c r="C421"/>
      <c r="D421"/>
      <c r="F421"/>
      <c r="K421" s="87"/>
      <c r="L421" s="110"/>
      <c r="M421" s="110"/>
      <c r="N421" s="110"/>
      <c r="O421" s="144"/>
      <c r="P421" s="110"/>
    </row>
    <row r="422" spans="3:16" x14ac:dyDescent="0.25">
      <c r="C422"/>
      <c r="D422"/>
      <c r="F422"/>
      <c r="K422" s="87"/>
      <c r="L422" s="110"/>
      <c r="M422" s="110"/>
      <c r="N422" s="110"/>
      <c r="O422" s="144"/>
      <c r="P422" s="110"/>
    </row>
    <row r="423" spans="3:16" x14ac:dyDescent="0.25">
      <c r="C423"/>
      <c r="D423"/>
      <c r="F423"/>
      <c r="K423" s="87"/>
      <c r="L423" s="110"/>
      <c r="M423" s="110"/>
      <c r="N423" s="110"/>
      <c r="O423" s="144"/>
      <c r="P423" s="110"/>
    </row>
    <row r="424" spans="3:16" x14ac:dyDescent="0.25">
      <c r="C424"/>
      <c r="D424"/>
      <c r="F424"/>
      <c r="K424" s="87"/>
      <c r="L424" s="110"/>
      <c r="M424" s="110"/>
      <c r="N424" s="110"/>
      <c r="O424" s="144"/>
      <c r="P424" s="110"/>
    </row>
    <row r="425" spans="3:16" x14ac:dyDescent="0.25">
      <c r="C425"/>
      <c r="D425"/>
      <c r="F425"/>
      <c r="K425" s="87"/>
      <c r="L425" s="110"/>
      <c r="M425" s="110"/>
      <c r="N425" s="110"/>
      <c r="O425" s="144"/>
      <c r="P425" s="110"/>
    </row>
    <row r="426" spans="3:16" x14ac:dyDescent="0.25">
      <c r="C426"/>
      <c r="D426"/>
      <c r="F426"/>
      <c r="K426" s="87"/>
      <c r="L426" s="110"/>
      <c r="M426" s="110"/>
      <c r="N426" s="110"/>
      <c r="O426" s="144"/>
      <c r="P426" s="110"/>
    </row>
    <row r="427" spans="3:16" x14ac:dyDescent="0.25">
      <c r="C427"/>
      <c r="D427"/>
      <c r="F427"/>
      <c r="K427" s="87"/>
      <c r="L427" s="110"/>
      <c r="M427" s="110"/>
      <c r="N427" s="110"/>
      <c r="O427" s="144"/>
      <c r="P427" s="110"/>
    </row>
    <row r="428" spans="3:16" x14ac:dyDescent="0.25">
      <c r="C428"/>
      <c r="D428"/>
      <c r="F428"/>
      <c r="K428" s="87"/>
      <c r="L428" s="110"/>
      <c r="M428" s="110"/>
      <c r="N428" s="110"/>
      <c r="O428" s="144"/>
      <c r="P428" s="110"/>
    </row>
    <row r="429" spans="3:16" x14ac:dyDescent="0.25">
      <c r="C429"/>
      <c r="D429"/>
      <c r="F429"/>
      <c r="K429" s="87"/>
      <c r="L429" s="110"/>
      <c r="M429" s="110"/>
      <c r="N429" s="110"/>
      <c r="O429" s="144"/>
      <c r="P429" s="110"/>
    </row>
    <row r="430" spans="3:16" x14ac:dyDescent="0.25">
      <c r="C430"/>
      <c r="D430"/>
      <c r="F430"/>
      <c r="K430" s="87"/>
      <c r="L430" s="110"/>
      <c r="M430" s="110"/>
      <c r="N430" s="110"/>
      <c r="O430" s="144"/>
      <c r="P430" s="110"/>
    </row>
    <row r="431" spans="3:16" x14ac:dyDescent="0.25">
      <c r="C431"/>
      <c r="D431"/>
      <c r="F431"/>
      <c r="K431" s="87"/>
      <c r="L431" s="110"/>
      <c r="M431" s="110"/>
      <c r="N431" s="110"/>
      <c r="O431" s="144"/>
      <c r="P431" s="110"/>
    </row>
    <row r="432" spans="3:16" x14ac:dyDescent="0.25">
      <c r="C432"/>
      <c r="D432"/>
      <c r="F432"/>
      <c r="K432" s="87"/>
      <c r="L432" s="110"/>
      <c r="M432" s="110"/>
      <c r="N432" s="110"/>
      <c r="O432" s="144"/>
      <c r="P432" s="110"/>
    </row>
    <row r="433" spans="3:16" x14ac:dyDescent="0.25">
      <c r="C433"/>
      <c r="D433"/>
      <c r="F433"/>
      <c r="K433" s="87"/>
      <c r="L433" s="110"/>
      <c r="M433" s="110"/>
      <c r="N433" s="110"/>
      <c r="O433" s="144"/>
      <c r="P433" s="110"/>
    </row>
    <row r="434" spans="3:16" x14ac:dyDescent="0.25">
      <c r="C434"/>
      <c r="D434"/>
      <c r="F434"/>
      <c r="K434" s="87"/>
      <c r="L434" s="110"/>
      <c r="M434" s="110"/>
      <c r="N434" s="110"/>
      <c r="O434" s="144"/>
      <c r="P434" s="110"/>
    </row>
    <row r="435" spans="3:16" x14ac:dyDescent="0.25">
      <c r="C435"/>
      <c r="D435"/>
      <c r="F435"/>
      <c r="K435" s="87"/>
      <c r="L435" s="110"/>
      <c r="M435" s="110"/>
      <c r="N435" s="110"/>
      <c r="O435" s="144"/>
      <c r="P435" s="110"/>
    </row>
    <row r="436" spans="3:16" x14ac:dyDescent="0.25">
      <c r="C436"/>
      <c r="D436"/>
      <c r="F436"/>
      <c r="K436" s="87"/>
      <c r="L436" s="110"/>
      <c r="M436" s="110"/>
      <c r="N436" s="110"/>
      <c r="O436" s="144"/>
      <c r="P436" s="110"/>
    </row>
    <row r="437" spans="3:16" x14ac:dyDescent="0.25">
      <c r="C437"/>
      <c r="D437"/>
      <c r="F437"/>
      <c r="K437" s="87"/>
      <c r="L437" s="110"/>
      <c r="M437" s="110"/>
      <c r="N437" s="110"/>
      <c r="O437" s="144"/>
      <c r="P437" s="110"/>
    </row>
    <row r="438" spans="3:16" x14ac:dyDescent="0.25">
      <c r="C438"/>
      <c r="D438"/>
      <c r="F438"/>
      <c r="K438" s="87"/>
      <c r="L438" s="110"/>
      <c r="M438" s="110"/>
      <c r="N438" s="110"/>
      <c r="O438" s="144"/>
      <c r="P438" s="110"/>
    </row>
    <row r="439" spans="3:16" x14ac:dyDescent="0.25">
      <c r="C439"/>
      <c r="D439"/>
      <c r="F439"/>
      <c r="K439" s="87"/>
      <c r="L439" s="110"/>
      <c r="M439" s="110"/>
      <c r="N439" s="110"/>
      <c r="O439" s="144"/>
      <c r="P439" s="110"/>
    </row>
    <row r="440" spans="3:16" x14ac:dyDescent="0.25">
      <c r="C440"/>
      <c r="D440"/>
      <c r="F440"/>
      <c r="K440" s="87"/>
      <c r="L440" s="110"/>
      <c r="M440" s="110"/>
      <c r="N440" s="110"/>
      <c r="O440" s="144"/>
      <c r="P440" s="110"/>
    </row>
    <row r="441" spans="3:16" x14ac:dyDescent="0.25">
      <c r="C441"/>
      <c r="D441"/>
      <c r="F441"/>
      <c r="K441" s="87"/>
      <c r="L441" s="110"/>
      <c r="M441" s="110"/>
      <c r="N441" s="110"/>
      <c r="O441" s="144"/>
      <c r="P441" s="110"/>
    </row>
    <row r="442" spans="3:16" x14ac:dyDescent="0.25">
      <c r="C442"/>
      <c r="D442"/>
      <c r="F442"/>
      <c r="K442" s="87"/>
      <c r="L442" s="110"/>
      <c r="M442" s="110"/>
      <c r="N442" s="110"/>
      <c r="O442" s="144"/>
      <c r="P442" s="110"/>
    </row>
    <row r="443" spans="3:16" x14ac:dyDescent="0.25">
      <c r="C443"/>
      <c r="D443"/>
      <c r="F443"/>
      <c r="K443" s="87"/>
      <c r="L443" s="110"/>
      <c r="M443" s="110"/>
      <c r="N443" s="110"/>
      <c r="O443" s="144"/>
      <c r="P443" s="110"/>
    </row>
    <row r="444" spans="3:16" x14ac:dyDescent="0.25">
      <c r="C444"/>
      <c r="D444"/>
      <c r="F444"/>
      <c r="K444" s="87"/>
      <c r="L444" s="110"/>
      <c r="M444" s="110"/>
      <c r="N444" s="110"/>
      <c r="O444" s="144"/>
      <c r="P444" s="110"/>
    </row>
    <row r="445" spans="3:16" x14ac:dyDescent="0.25">
      <c r="C445"/>
      <c r="D445"/>
      <c r="F445"/>
      <c r="K445" s="87"/>
      <c r="L445" s="110"/>
      <c r="M445" s="110"/>
      <c r="N445" s="110"/>
      <c r="O445" s="144"/>
      <c r="P445" s="110"/>
    </row>
    <row r="446" spans="3:16" x14ac:dyDescent="0.25">
      <c r="C446"/>
      <c r="D446"/>
      <c r="F446"/>
      <c r="K446" s="87"/>
      <c r="L446" s="110"/>
      <c r="M446" s="110"/>
      <c r="N446" s="110"/>
      <c r="O446" s="144"/>
      <c r="P446" s="110"/>
    </row>
    <row r="447" spans="3:16" x14ac:dyDescent="0.25">
      <c r="C447"/>
      <c r="D447"/>
      <c r="F447"/>
      <c r="K447" s="87"/>
      <c r="L447" s="110"/>
      <c r="M447" s="110"/>
      <c r="N447" s="110"/>
      <c r="O447" s="144"/>
      <c r="P447" s="110"/>
    </row>
    <row r="448" spans="3:16" x14ac:dyDescent="0.25">
      <c r="C448"/>
      <c r="D448"/>
      <c r="F448"/>
      <c r="K448" s="87"/>
      <c r="L448" s="110"/>
      <c r="M448" s="110"/>
      <c r="N448" s="110"/>
      <c r="O448" s="144"/>
      <c r="P448" s="110"/>
    </row>
    <row r="449" spans="3:16" x14ac:dyDescent="0.25">
      <c r="C449"/>
      <c r="D449"/>
      <c r="F449"/>
      <c r="K449" s="87"/>
      <c r="L449" s="110"/>
      <c r="M449" s="110"/>
      <c r="N449" s="110"/>
      <c r="O449" s="144"/>
      <c r="P449" s="110"/>
    </row>
    <row r="450" spans="3:16" x14ac:dyDescent="0.25">
      <c r="C450"/>
      <c r="D450"/>
      <c r="F450"/>
      <c r="K450" s="87"/>
      <c r="L450" s="110"/>
      <c r="M450" s="110"/>
      <c r="N450" s="110"/>
      <c r="O450" s="144"/>
      <c r="P450" s="110"/>
    </row>
    <row r="451" spans="3:16" x14ac:dyDescent="0.25">
      <c r="C451"/>
      <c r="D451"/>
      <c r="F451"/>
      <c r="K451" s="87"/>
      <c r="L451" s="110"/>
      <c r="M451" s="110"/>
      <c r="N451" s="110"/>
      <c r="O451" s="144"/>
      <c r="P451" s="110"/>
    </row>
    <row r="452" spans="3:16" x14ac:dyDescent="0.25">
      <c r="C452"/>
      <c r="D452"/>
      <c r="F452"/>
      <c r="K452" s="87"/>
      <c r="L452" s="110"/>
      <c r="M452" s="110"/>
      <c r="N452" s="110"/>
      <c r="O452" s="144"/>
      <c r="P452" s="110"/>
    </row>
    <row r="453" spans="3:16" x14ac:dyDescent="0.25">
      <c r="C453"/>
      <c r="D453"/>
      <c r="F453"/>
      <c r="K453" s="87"/>
      <c r="L453" s="110"/>
      <c r="M453" s="110"/>
      <c r="N453" s="110"/>
      <c r="O453" s="144"/>
      <c r="P453" s="110"/>
    </row>
    <row r="454" spans="3:16" x14ac:dyDescent="0.25">
      <c r="C454"/>
      <c r="D454"/>
      <c r="F454"/>
      <c r="K454" s="87"/>
      <c r="L454" s="110"/>
      <c r="M454" s="110"/>
      <c r="N454" s="110"/>
      <c r="O454" s="144"/>
      <c r="P454" s="110"/>
    </row>
    <row r="455" spans="3:16" x14ac:dyDescent="0.25">
      <c r="C455"/>
      <c r="D455"/>
      <c r="F455"/>
      <c r="K455" s="87"/>
      <c r="L455" s="110"/>
      <c r="M455" s="110"/>
      <c r="N455" s="110"/>
      <c r="O455" s="144"/>
      <c r="P455" s="110"/>
    </row>
    <row r="456" spans="3:16" x14ac:dyDescent="0.25">
      <c r="C456"/>
      <c r="D456"/>
      <c r="F456"/>
      <c r="K456" s="87"/>
      <c r="L456" s="110"/>
      <c r="M456" s="110"/>
      <c r="N456" s="110"/>
      <c r="O456" s="144"/>
      <c r="P456" s="110"/>
    </row>
    <row r="457" spans="3:16" x14ac:dyDescent="0.25">
      <c r="C457"/>
      <c r="D457"/>
      <c r="F457"/>
      <c r="K457" s="87"/>
      <c r="L457" s="110"/>
      <c r="M457" s="110"/>
      <c r="N457" s="110"/>
      <c r="O457" s="144"/>
      <c r="P457" s="110"/>
    </row>
    <row r="458" spans="3:16" x14ac:dyDescent="0.25">
      <c r="C458"/>
      <c r="D458"/>
      <c r="F458"/>
      <c r="K458" s="87"/>
      <c r="L458" s="110"/>
      <c r="M458" s="110"/>
      <c r="N458" s="110"/>
      <c r="O458" s="144"/>
      <c r="P458" s="110"/>
    </row>
    <row r="459" spans="3:16" x14ac:dyDescent="0.25">
      <c r="C459"/>
      <c r="D459"/>
      <c r="F459"/>
      <c r="K459" s="87"/>
      <c r="L459" s="110"/>
      <c r="M459" s="110"/>
      <c r="N459" s="110"/>
      <c r="O459" s="144"/>
      <c r="P459" s="110"/>
    </row>
    <row r="460" spans="3:16" x14ac:dyDescent="0.25">
      <c r="C460"/>
      <c r="D460"/>
      <c r="F460"/>
      <c r="K460" s="87"/>
      <c r="L460" s="110"/>
      <c r="M460" s="110"/>
      <c r="N460" s="110"/>
      <c r="O460" s="144"/>
      <c r="P460" s="110"/>
    </row>
    <row r="461" spans="3:16" x14ac:dyDescent="0.25">
      <c r="C461"/>
      <c r="D461"/>
      <c r="F461"/>
      <c r="K461" s="87"/>
      <c r="L461" s="110"/>
      <c r="M461" s="110"/>
      <c r="N461" s="110"/>
      <c r="O461" s="144"/>
      <c r="P461" s="110"/>
    </row>
    <row r="462" spans="3:16" x14ac:dyDescent="0.25">
      <c r="C462"/>
      <c r="D462"/>
      <c r="F462"/>
      <c r="K462" s="87"/>
      <c r="L462" s="110"/>
      <c r="M462" s="110"/>
      <c r="N462" s="110"/>
      <c r="O462" s="144"/>
      <c r="P462" s="110"/>
    </row>
    <row r="463" spans="3:16" x14ac:dyDescent="0.25">
      <c r="C463"/>
      <c r="D463"/>
      <c r="F463"/>
      <c r="K463" s="87"/>
      <c r="L463" s="110"/>
      <c r="M463" s="110"/>
      <c r="N463" s="110"/>
      <c r="O463" s="144"/>
      <c r="P463" s="110"/>
    </row>
    <row r="464" spans="3:16" x14ac:dyDescent="0.25">
      <c r="C464"/>
      <c r="D464"/>
      <c r="F464"/>
      <c r="K464" s="87"/>
      <c r="L464" s="110"/>
      <c r="M464" s="110"/>
      <c r="N464" s="110"/>
      <c r="O464" s="144"/>
      <c r="P464" s="110"/>
    </row>
    <row r="465" spans="3:16" x14ac:dyDescent="0.25">
      <c r="C465"/>
      <c r="D465"/>
      <c r="F465"/>
      <c r="K465" s="87"/>
      <c r="L465" s="110"/>
      <c r="M465" s="110"/>
      <c r="N465" s="110"/>
      <c r="O465" s="144"/>
      <c r="P465" s="110"/>
    </row>
    <row r="466" spans="3:16" x14ac:dyDescent="0.25">
      <c r="C466"/>
      <c r="D466"/>
      <c r="F466"/>
      <c r="K466" s="87"/>
      <c r="L466" s="110"/>
      <c r="M466" s="110"/>
      <c r="N466" s="110"/>
      <c r="O466" s="144"/>
      <c r="P466" s="110"/>
    </row>
    <row r="467" spans="3:16" x14ac:dyDescent="0.25">
      <c r="C467"/>
      <c r="D467"/>
      <c r="F467"/>
      <c r="K467" s="87"/>
      <c r="L467" s="110"/>
      <c r="M467" s="110"/>
      <c r="N467" s="110"/>
      <c r="O467" s="144"/>
      <c r="P467" s="110"/>
    </row>
    <row r="468" spans="3:16" x14ac:dyDescent="0.25">
      <c r="C468"/>
      <c r="D468"/>
      <c r="F468"/>
      <c r="K468" s="87"/>
      <c r="L468" s="110"/>
      <c r="M468" s="110"/>
      <c r="N468" s="110"/>
      <c r="O468" s="144"/>
      <c r="P468" s="110"/>
    </row>
    <row r="469" spans="3:16" x14ac:dyDescent="0.25">
      <c r="C469"/>
      <c r="D469"/>
      <c r="F469"/>
      <c r="K469" s="87"/>
      <c r="L469" s="110"/>
      <c r="M469" s="110"/>
      <c r="N469" s="110"/>
      <c r="O469" s="144"/>
      <c r="P469" s="110"/>
    </row>
    <row r="470" spans="3:16" x14ac:dyDescent="0.25">
      <c r="C470"/>
      <c r="D470"/>
      <c r="F470"/>
      <c r="K470" s="87"/>
      <c r="L470" s="110"/>
      <c r="M470" s="110"/>
      <c r="N470" s="110"/>
      <c r="O470" s="144"/>
      <c r="P470" s="110"/>
    </row>
    <row r="471" spans="3:16" x14ac:dyDescent="0.25">
      <c r="C471"/>
      <c r="D471"/>
      <c r="F471"/>
      <c r="K471" s="87"/>
      <c r="L471" s="110"/>
      <c r="M471" s="110"/>
      <c r="N471" s="110"/>
      <c r="O471" s="144"/>
      <c r="P471" s="110"/>
    </row>
    <row r="472" spans="3:16" x14ac:dyDescent="0.25">
      <c r="C472"/>
      <c r="D472"/>
      <c r="F472"/>
      <c r="K472" s="87"/>
      <c r="L472" s="110"/>
      <c r="M472" s="110"/>
      <c r="N472" s="110"/>
      <c r="O472" s="144"/>
      <c r="P472" s="110"/>
    </row>
    <row r="473" spans="3:16" x14ac:dyDescent="0.25">
      <c r="C473"/>
      <c r="D473"/>
      <c r="F473"/>
      <c r="K473" s="87"/>
      <c r="L473" s="110"/>
      <c r="M473" s="110"/>
      <c r="N473" s="110"/>
      <c r="O473" s="144"/>
      <c r="P473" s="110"/>
    </row>
    <row r="474" spans="3:16" x14ac:dyDescent="0.25">
      <c r="C474"/>
      <c r="D474"/>
      <c r="F474"/>
      <c r="K474" s="87"/>
      <c r="L474" s="110"/>
      <c r="M474" s="110"/>
      <c r="N474" s="110"/>
      <c r="O474" s="144"/>
      <c r="P474" s="110"/>
    </row>
    <row r="475" spans="3:16" x14ac:dyDescent="0.25">
      <c r="C475"/>
      <c r="D475"/>
      <c r="F475"/>
      <c r="K475" s="87"/>
      <c r="L475" s="110"/>
      <c r="M475" s="110"/>
      <c r="N475" s="110"/>
      <c r="O475" s="144"/>
      <c r="P475" s="110"/>
    </row>
    <row r="476" spans="3:16" x14ac:dyDescent="0.25">
      <c r="C476"/>
      <c r="D476"/>
      <c r="F476"/>
      <c r="K476" s="87"/>
      <c r="L476" s="110"/>
      <c r="M476" s="110"/>
      <c r="N476" s="110"/>
      <c r="O476" s="144"/>
      <c r="P476" s="110"/>
    </row>
    <row r="477" spans="3:16" x14ac:dyDescent="0.25">
      <c r="C477"/>
      <c r="D477"/>
      <c r="F477"/>
      <c r="K477" s="87"/>
      <c r="L477" s="110"/>
      <c r="M477" s="110"/>
      <c r="N477" s="110"/>
      <c r="O477" s="144"/>
      <c r="P477" s="110"/>
    </row>
    <row r="478" spans="3:16" x14ac:dyDescent="0.25">
      <c r="C478"/>
      <c r="D478"/>
      <c r="F478"/>
      <c r="K478" s="87"/>
      <c r="L478" s="110"/>
      <c r="M478" s="110"/>
      <c r="N478" s="110"/>
      <c r="O478" s="144"/>
      <c r="P478" s="110"/>
    </row>
    <row r="479" spans="3:16" x14ac:dyDescent="0.25">
      <c r="C479"/>
      <c r="D479"/>
      <c r="F479"/>
      <c r="K479" s="87"/>
      <c r="L479" s="110"/>
      <c r="M479" s="110"/>
      <c r="N479" s="110"/>
      <c r="O479" s="144"/>
      <c r="P479" s="110"/>
    </row>
    <row r="480" spans="3:16" x14ac:dyDescent="0.25">
      <c r="C480"/>
      <c r="D480"/>
      <c r="F480"/>
      <c r="K480" s="87"/>
      <c r="L480" s="110"/>
      <c r="M480" s="110"/>
      <c r="N480" s="110"/>
      <c r="O480" s="144"/>
      <c r="P480" s="110"/>
    </row>
    <row r="481" spans="3:16" x14ac:dyDescent="0.25">
      <c r="C481"/>
      <c r="D481"/>
      <c r="F481"/>
      <c r="K481" s="87"/>
      <c r="L481" s="110"/>
      <c r="M481" s="110"/>
      <c r="N481" s="110"/>
      <c r="O481" s="144"/>
      <c r="P481" s="110"/>
    </row>
    <row r="482" spans="3:16" x14ac:dyDescent="0.25">
      <c r="C482"/>
      <c r="D482"/>
      <c r="F482"/>
      <c r="K482" s="87"/>
      <c r="L482" s="110"/>
      <c r="M482" s="110"/>
      <c r="N482" s="110"/>
      <c r="O482" s="144"/>
      <c r="P482" s="110"/>
    </row>
    <row r="483" spans="3:16" x14ac:dyDescent="0.25">
      <c r="C483"/>
      <c r="D483"/>
      <c r="F483"/>
      <c r="K483" s="87"/>
      <c r="L483" s="110"/>
      <c r="M483" s="110"/>
      <c r="N483" s="110"/>
      <c r="O483" s="144"/>
      <c r="P483" s="110"/>
    </row>
    <row r="484" spans="3:16" x14ac:dyDescent="0.25">
      <c r="C484"/>
      <c r="D484"/>
      <c r="F484"/>
      <c r="K484" s="87"/>
      <c r="L484" s="110"/>
      <c r="M484" s="110"/>
      <c r="N484" s="110"/>
      <c r="O484" s="144"/>
      <c r="P484" s="110"/>
    </row>
    <row r="485" spans="3:16" x14ac:dyDescent="0.25">
      <c r="C485"/>
      <c r="D485"/>
      <c r="F485"/>
      <c r="K485" s="87"/>
      <c r="L485" s="110"/>
      <c r="M485" s="110"/>
      <c r="N485" s="110"/>
      <c r="O485" s="144"/>
      <c r="P485" s="110"/>
    </row>
    <row r="486" spans="3:16" x14ac:dyDescent="0.25">
      <c r="C486"/>
      <c r="D486"/>
      <c r="F486"/>
      <c r="K486" s="87"/>
      <c r="L486" s="110"/>
      <c r="M486" s="110"/>
      <c r="N486" s="110"/>
      <c r="O486" s="144"/>
      <c r="P486" s="110"/>
    </row>
    <row r="487" spans="3:16" x14ac:dyDescent="0.25">
      <c r="C487"/>
      <c r="D487"/>
      <c r="F487"/>
      <c r="K487" s="87"/>
      <c r="L487" s="110"/>
      <c r="M487" s="110"/>
      <c r="N487" s="110"/>
      <c r="O487" s="144"/>
      <c r="P487" s="110"/>
    </row>
    <row r="488" spans="3:16" x14ac:dyDescent="0.25">
      <c r="C488"/>
      <c r="D488"/>
      <c r="F488"/>
      <c r="K488" s="87"/>
      <c r="L488" s="110"/>
      <c r="M488" s="110"/>
      <c r="N488" s="110"/>
      <c r="O488" s="144"/>
      <c r="P488" s="110"/>
    </row>
    <row r="489" spans="3:16" x14ac:dyDescent="0.25">
      <c r="C489"/>
      <c r="D489"/>
      <c r="F489"/>
      <c r="K489" s="87"/>
      <c r="L489" s="110"/>
      <c r="M489" s="110"/>
      <c r="N489" s="110"/>
      <c r="O489" s="144"/>
      <c r="P489" s="110"/>
    </row>
    <row r="490" spans="3:16" x14ac:dyDescent="0.25">
      <c r="C490"/>
      <c r="D490"/>
      <c r="F490"/>
      <c r="K490" s="87"/>
      <c r="L490" s="110"/>
      <c r="M490" s="110"/>
      <c r="N490" s="110"/>
      <c r="O490" s="144"/>
      <c r="P490" s="110"/>
    </row>
    <row r="491" spans="3:16" x14ac:dyDescent="0.25">
      <c r="C491"/>
      <c r="D491"/>
      <c r="F491"/>
      <c r="K491" s="87"/>
      <c r="L491" s="110"/>
      <c r="M491" s="110"/>
      <c r="N491" s="110"/>
      <c r="O491" s="144"/>
      <c r="P491" s="110"/>
    </row>
    <row r="492" spans="3:16" x14ac:dyDescent="0.25">
      <c r="C492"/>
      <c r="D492"/>
      <c r="F492"/>
      <c r="K492" s="87"/>
      <c r="L492" s="110"/>
      <c r="M492" s="110"/>
      <c r="N492" s="110"/>
      <c r="O492" s="144"/>
      <c r="P492" s="110"/>
    </row>
    <row r="493" spans="3:16" x14ac:dyDescent="0.25">
      <c r="C493"/>
      <c r="D493"/>
      <c r="F493"/>
      <c r="K493" s="87"/>
      <c r="L493" s="110"/>
      <c r="M493" s="110"/>
      <c r="N493" s="110"/>
      <c r="O493" s="144"/>
      <c r="P493" s="110"/>
    </row>
    <row r="494" spans="3:16" x14ac:dyDescent="0.25">
      <c r="C494"/>
      <c r="D494"/>
      <c r="F494"/>
      <c r="K494" s="87"/>
      <c r="L494" s="110"/>
      <c r="M494" s="110"/>
      <c r="N494" s="110"/>
      <c r="O494" s="144"/>
      <c r="P494" s="110"/>
    </row>
    <row r="495" spans="3:16" x14ac:dyDescent="0.25">
      <c r="C495"/>
      <c r="D495"/>
      <c r="F495"/>
      <c r="K495" s="87"/>
      <c r="L495" s="110"/>
      <c r="M495" s="110"/>
      <c r="N495" s="110"/>
      <c r="O495" s="144"/>
      <c r="P495" s="110"/>
    </row>
    <row r="496" spans="3:16" x14ac:dyDescent="0.25">
      <c r="C496"/>
      <c r="D496"/>
      <c r="F496"/>
      <c r="K496" s="87"/>
      <c r="L496" s="110"/>
      <c r="M496" s="110"/>
      <c r="N496" s="110"/>
      <c r="O496" s="144"/>
      <c r="P496" s="110"/>
    </row>
    <row r="497" spans="3:16" x14ac:dyDescent="0.25">
      <c r="C497"/>
      <c r="D497"/>
      <c r="F497"/>
      <c r="K497" s="87"/>
      <c r="L497" s="110"/>
      <c r="M497" s="110"/>
      <c r="N497" s="110"/>
      <c r="O497" s="144"/>
      <c r="P497" s="110"/>
    </row>
    <row r="498" spans="3:16" x14ac:dyDescent="0.25">
      <c r="C498"/>
      <c r="D498"/>
      <c r="F498"/>
      <c r="K498" s="87"/>
      <c r="L498" s="110"/>
      <c r="M498" s="110"/>
      <c r="N498" s="110"/>
      <c r="O498" s="144"/>
      <c r="P498" s="110"/>
    </row>
    <row r="499" spans="3:16" x14ac:dyDescent="0.25">
      <c r="C499"/>
      <c r="D499"/>
      <c r="F499"/>
      <c r="K499" s="87"/>
      <c r="L499" s="110"/>
      <c r="M499" s="110"/>
      <c r="N499" s="110"/>
      <c r="O499" s="144"/>
      <c r="P499" s="110"/>
    </row>
    <row r="500" spans="3:16" x14ac:dyDescent="0.25">
      <c r="C500"/>
      <c r="D500"/>
      <c r="F500"/>
      <c r="K500" s="87"/>
      <c r="L500" s="110"/>
      <c r="M500" s="110"/>
      <c r="N500" s="110"/>
      <c r="O500" s="144"/>
      <c r="P500" s="110"/>
    </row>
    <row r="501" spans="3:16" x14ac:dyDescent="0.25">
      <c r="C501"/>
      <c r="D501"/>
      <c r="F501"/>
      <c r="K501" s="87"/>
      <c r="L501" s="110"/>
      <c r="M501" s="110"/>
      <c r="N501" s="110"/>
      <c r="O501" s="144"/>
      <c r="P501" s="110"/>
    </row>
    <row r="502" spans="3:16" x14ac:dyDescent="0.25">
      <c r="C502"/>
      <c r="D502"/>
      <c r="F502"/>
      <c r="K502" s="87"/>
      <c r="L502" s="110"/>
      <c r="M502" s="110"/>
      <c r="N502" s="110"/>
      <c r="O502" s="144"/>
      <c r="P502" s="110"/>
    </row>
    <row r="503" spans="3:16" x14ac:dyDescent="0.25">
      <c r="C503"/>
      <c r="D503"/>
      <c r="F503"/>
      <c r="K503" s="87"/>
      <c r="L503" s="110"/>
      <c r="M503" s="110"/>
      <c r="N503" s="110"/>
      <c r="O503" s="144"/>
      <c r="P503" s="110"/>
    </row>
    <row r="504" spans="3:16" x14ac:dyDescent="0.25">
      <c r="C504"/>
      <c r="D504"/>
      <c r="F504"/>
      <c r="K504" s="87"/>
      <c r="L504" s="110"/>
      <c r="M504" s="110"/>
      <c r="N504" s="110"/>
      <c r="O504" s="144"/>
      <c r="P504" s="110"/>
    </row>
    <row r="505" spans="3:16" x14ac:dyDescent="0.25">
      <c r="C505"/>
      <c r="D505"/>
      <c r="F505"/>
      <c r="K505" s="87"/>
      <c r="L505" s="110"/>
      <c r="M505" s="110"/>
      <c r="N505" s="110"/>
      <c r="O505" s="144"/>
      <c r="P505" s="110"/>
    </row>
    <row r="506" spans="3:16" x14ac:dyDescent="0.25">
      <c r="C506"/>
      <c r="D506"/>
      <c r="F506"/>
      <c r="K506" s="87"/>
      <c r="L506" s="110"/>
      <c r="M506" s="110"/>
      <c r="N506" s="110"/>
      <c r="O506" s="144"/>
      <c r="P506" s="110"/>
    </row>
    <row r="507" spans="3:16" x14ac:dyDescent="0.25">
      <c r="C507"/>
      <c r="D507"/>
      <c r="F507"/>
      <c r="K507" s="87"/>
      <c r="L507" s="110"/>
      <c r="M507" s="110"/>
      <c r="N507" s="110"/>
      <c r="O507" s="144"/>
      <c r="P507" s="110"/>
    </row>
    <row r="508" spans="3:16" x14ac:dyDescent="0.25">
      <c r="C508"/>
      <c r="D508"/>
      <c r="F508"/>
      <c r="K508" s="87"/>
      <c r="L508" s="110"/>
      <c r="M508" s="110"/>
      <c r="N508" s="110"/>
      <c r="O508" s="144"/>
      <c r="P508" s="110"/>
    </row>
    <row r="509" spans="3:16" x14ac:dyDescent="0.25">
      <c r="C509"/>
      <c r="D509"/>
      <c r="F509"/>
      <c r="K509" s="87"/>
      <c r="L509" s="110"/>
      <c r="M509" s="110"/>
      <c r="N509" s="110"/>
      <c r="O509" s="144"/>
      <c r="P509" s="110"/>
    </row>
    <row r="510" spans="3:16" x14ac:dyDescent="0.25">
      <c r="C510"/>
      <c r="D510"/>
      <c r="F510"/>
      <c r="K510" s="87"/>
      <c r="L510" s="110"/>
      <c r="M510" s="110"/>
      <c r="N510" s="110"/>
      <c r="O510" s="144"/>
      <c r="P510" s="110"/>
    </row>
    <row r="511" spans="3:16" x14ac:dyDescent="0.25">
      <c r="C511"/>
      <c r="D511"/>
      <c r="F511"/>
      <c r="K511" s="87"/>
      <c r="L511" s="110"/>
      <c r="M511" s="110"/>
      <c r="N511" s="110"/>
      <c r="O511" s="144"/>
      <c r="P511" s="110"/>
    </row>
    <row r="512" spans="3:16" x14ac:dyDescent="0.25">
      <c r="C512"/>
      <c r="D512"/>
      <c r="F512"/>
      <c r="K512" s="87"/>
      <c r="L512" s="110"/>
      <c r="M512" s="110"/>
      <c r="N512" s="110"/>
      <c r="O512" s="144"/>
      <c r="P512" s="110"/>
    </row>
    <row r="513" spans="3:16" x14ac:dyDescent="0.25">
      <c r="C513"/>
      <c r="D513"/>
      <c r="F513"/>
      <c r="K513" s="87"/>
      <c r="L513" s="110"/>
      <c r="M513" s="110"/>
      <c r="N513" s="110"/>
      <c r="O513" s="144"/>
      <c r="P513" s="110"/>
    </row>
    <row r="514" spans="3:16" x14ac:dyDescent="0.25">
      <c r="C514"/>
      <c r="D514"/>
      <c r="F514"/>
      <c r="K514" s="87"/>
      <c r="L514" s="110"/>
      <c r="M514" s="110"/>
      <c r="N514" s="110"/>
      <c r="O514" s="144"/>
      <c r="P514" s="110"/>
    </row>
    <row r="515" spans="3:16" x14ac:dyDescent="0.25">
      <c r="C515"/>
      <c r="D515"/>
      <c r="F515"/>
      <c r="K515" s="87"/>
      <c r="L515" s="110"/>
      <c r="M515" s="110"/>
      <c r="N515" s="110"/>
      <c r="O515" s="144"/>
      <c r="P515" s="110"/>
    </row>
    <row r="516" spans="3:16" x14ac:dyDescent="0.25">
      <c r="C516"/>
      <c r="D516"/>
      <c r="F516"/>
      <c r="K516" s="87"/>
      <c r="L516" s="110"/>
      <c r="M516" s="110"/>
      <c r="N516" s="110"/>
      <c r="O516" s="144"/>
      <c r="P516" s="110"/>
    </row>
    <row r="517" spans="3:16" x14ac:dyDescent="0.25">
      <c r="C517"/>
      <c r="D517"/>
      <c r="F517"/>
      <c r="K517" s="87"/>
      <c r="L517" s="110"/>
      <c r="M517" s="110"/>
      <c r="N517" s="110"/>
      <c r="O517" s="144"/>
      <c r="P517" s="110"/>
    </row>
    <row r="518" spans="3:16" x14ac:dyDescent="0.25">
      <c r="C518"/>
      <c r="D518"/>
      <c r="F518"/>
      <c r="K518" s="87"/>
      <c r="L518" s="110"/>
      <c r="M518" s="110"/>
      <c r="N518" s="110"/>
      <c r="O518" s="144"/>
      <c r="P518" s="110"/>
    </row>
    <row r="519" spans="3:16" x14ac:dyDescent="0.25">
      <c r="C519"/>
      <c r="D519"/>
      <c r="F519"/>
      <c r="K519" s="87"/>
      <c r="L519" s="110"/>
      <c r="M519" s="110"/>
      <c r="N519" s="110"/>
      <c r="O519" s="144"/>
      <c r="P519" s="110"/>
    </row>
    <row r="520" spans="3:16" x14ac:dyDescent="0.25">
      <c r="C520"/>
      <c r="D520"/>
      <c r="F520"/>
      <c r="K520" s="87"/>
      <c r="L520" s="110"/>
      <c r="M520" s="110"/>
      <c r="N520" s="110"/>
      <c r="O520" s="144"/>
      <c r="P520" s="110"/>
    </row>
    <row r="521" spans="3:16" x14ac:dyDescent="0.25">
      <c r="C521"/>
      <c r="D521"/>
      <c r="F521"/>
      <c r="K521" s="87"/>
      <c r="L521" s="110"/>
      <c r="M521" s="110"/>
      <c r="N521" s="110"/>
      <c r="O521" s="144"/>
      <c r="P521" s="110"/>
    </row>
    <row r="522" spans="3:16" x14ac:dyDescent="0.25">
      <c r="C522"/>
      <c r="D522"/>
      <c r="F522"/>
      <c r="K522" s="87"/>
      <c r="L522" s="110"/>
      <c r="M522" s="110"/>
      <c r="N522" s="110"/>
      <c r="O522" s="144"/>
      <c r="P522" s="110"/>
    </row>
    <row r="523" spans="3:16" x14ac:dyDescent="0.25">
      <c r="C523"/>
      <c r="D523"/>
      <c r="F523"/>
      <c r="K523" s="87"/>
      <c r="L523" s="110"/>
      <c r="M523" s="110"/>
      <c r="N523" s="110"/>
      <c r="O523" s="144"/>
      <c r="P523" s="110"/>
    </row>
    <row r="524" spans="3:16" x14ac:dyDescent="0.25">
      <c r="C524"/>
      <c r="D524"/>
      <c r="F524"/>
      <c r="K524" s="87"/>
      <c r="L524" s="110"/>
      <c r="M524" s="110"/>
      <c r="N524" s="110"/>
      <c r="O524" s="144"/>
      <c r="P524" s="110"/>
    </row>
    <row r="525" spans="3:16" x14ac:dyDescent="0.25">
      <c r="C525"/>
      <c r="D525"/>
      <c r="F525"/>
      <c r="K525" s="87"/>
      <c r="L525" s="110"/>
      <c r="M525" s="110"/>
      <c r="N525" s="110"/>
      <c r="O525" s="144"/>
      <c r="P525" s="110"/>
    </row>
    <row r="526" spans="3:16" x14ac:dyDescent="0.25">
      <c r="C526"/>
      <c r="D526"/>
      <c r="F526"/>
      <c r="K526" s="87"/>
      <c r="L526" s="110"/>
      <c r="M526" s="110"/>
      <c r="N526" s="110"/>
      <c r="O526" s="144"/>
      <c r="P526" s="110"/>
    </row>
    <row r="527" spans="3:16" x14ac:dyDescent="0.25">
      <c r="C527"/>
      <c r="D527"/>
      <c r="F527"/>
      <c r="K527" s="87"/>
      <c r="L527" s="110"/>
      <c r="M527" s="110"/>
      <c r="N527" s="110"/>
      <c r="O527" s="144"/>
      <c r="P527" s="110"/>
    </row>
    <row r="528" spans="3:16" x14ac:dyDescent="0.25">
      <c r="C528"/>
      <c r="D528"/>
      <c r="F528"/>
      <c r="K528" s="87"/>
      <c r="L528" s="110"/>
      <c r="M528" s="110"/>
      <c r="N528" s="110"/>
      <c r="O528" s="144"/>
      <c r="P528" s="110"/>
    </row>
    <row r="529" spans="3:16" x14ac:dyDescent="0.25">
      <c r="C529"/>
      <c r="D529"/>
      <c r="F529"/>
      <c r="K529" s="87"/>
      <c r="L529" s="110"/>
      <c r="M529" s="110"/>
      <c r="N529" s="110"/>
      <c r="O529" s="144"/>
      <c r="P529" s="110"/>
    </row>
    <row r="530" spans="3:16" x14ac:dyDescent="0.25">
      <c r="C530"/>
      <c r="D530"/>
      <c r="F530"/>
      <c r="K530" s="87"/>
      <c r="L530" s="110"/>
      <c r="M530" s="110"/>
      <c r="N530" s="110"/>
      <c r="O530" s="144"/>
      <c r="P530" s="110"/>
    </row>
    <row r="531" spans="3:16" x14ac:dyDescent="0.25">
      <c r="C531"/>
      <c r="D531"/>
      <c r="F531"/>
      <c r="K531" s="87"/>
      <c r="L531" s="110"/>
      <c r="M531" s="110"/>
      <c r="N531" s="110"/>
      <c r="O531" s="144"/>
      <c r="P531" s="110"/>
    </row>
    <row r="532" spans="3:16" x14ac:dyDescent="0.25">
      <c r="C532"/>
      <c r="D532"/>
      <c r="F532"/>
      <c r="K532" s="87"/>
      <c r="L532" s="110"/>
      <c r="M532" s="110"/>
      <c r="N532" s="110"/>
      <c r="O532" s="144"/>
      <c r="P532" s="110"/>
    </row>
    <row r="533" spans="3:16" x14ac:dyDescent="0.25">
      <c r="C533"/>
      <c r="D533"/>
      <c r="F533"/>
      <c r="K533" s="87"/>
      <c r="L533" s="110"/>
      <c r="M533" s="110"/>
      <c r="N533" s="110"/>
      <c r="O533" s="144"/>
      <c r="P533" s="110"/>
    </row>
    <row r="534" spans="3:16" x14ac:dyDescent="0.25">
      <c r="C534"/>
      <c r="D534"/>
      <c r="F534"/>
      <c r="K534" s="87"/>
      <c r="L534" s="110"/>
      <c r="M534" s="110"/>
      <c r="N534" s="110"/>
      <c r="O534" s="144"/>
      <c r="P534" s="110"/>
    </row>
    <row r="535" spans="3:16" x14ac:dyDescent="0.25">
      <c r="C535"/>
      <c r="D535"/>
      <c r="F535"/>
      <c r="K535" s="87"/>
      <c r="L535" s="110"/>
      <c r="M535" s="110"/>
      <c r="N535" s="110"/>
      <c r="O535" s="144"/>
      <c r="P535" s="110"/>
    </row>
    <row r="536" spans="3:16" x14ac:dyDescent="0.25">
      <c r="C536"/>
      <c r="D536"/>
      <c r="F536"/>
      <c r="K536" s="87"/>
      <c r="L536" s="110"/>
      <c r="M536" s="110"/>
      <c r="N536" s="110"/>
      <c r="O536" s="144"/>
      <c r="P536" s="110"/>
    </row>
    <row r="537" spans="3:16" x14ac:dyDescent="0.25">
      <c r="C537"/>
      <c r="D537"/>
      <c r="F537"/>
      <c r="K537" s="87"/>
      <c r="L537" s="110"/>
      <c r="M537" s="110"/>
      <c r="N537" s="110"/>
      <c r="O537" s="144"/>
      <c r="P537" s="110"/>
    </row>
    <row r="538" spans="3:16" x14ac:dyDescent="0.25">
      <c r="C538"/>
      <c r="D538"/>
      <c r="F538"/>
      <c r="K538" s="87"/>
      <c r="L538" s="110"/>
      <c r="M538" s="110"/>
      <c r="N538" s="110"/>
      <c r="O538" s="144"/>
      <c r="P538" s="110"/>
    </row>
    <row r="539" spans="3:16" x14ac:dyDescent="0.25">
      <c r="C539"/>
      <c r="D539"/>
      <c r="F539"/>
      <c r="K539" s="87"/>
      <c r="L539" s="110"/>
      <c r="M539" s="110"/>
      <c r="N539" s="110"/>
      <c r="O539" s="144"/>
      <c r="P539" s="110"/>
    </row>
    <row r="540" spans="3:16" x14ac:dyDescent="0.25">
      <c r="C540"/>
      <c r="D540"/>
      <c r="F540"/>
      <c r="K540" s="87"/>
      <c r="L540" s="110"/>
      <c r="M540" s="110"/>
      <c r="N540" s="110"/>
      <c r="O540" s="144"/>
      <c r="P540" s="110"/>
    </row>
    <row r="541" spans="3:16" x14ac:dyDescent="0.25">
      <c r="C541"/>
      <c r="D541"/>
      <c r="F541"/>
      <c r="K541" s="87"/>
      <c r="L541" s="110"/>
      <c r="M541" s="110"/>
      <c r="N541" s="110"/>
      <c r="O541" s="144"/>
      <c r="P541" s="110"/>
    </row>
    <row r="542" spans="3:16" x14ac:dyDescent="0.25">
      <c r="C542"/>
      <c r="D542"/>
      <c r="F542"/>
      <c r="K542" s="87"/>
      <c r="L542" s="110"/>
      <c r="M542" s="110"/>
      <c r="N542" s="110"/>
      <c r="O542" s="144"/>
      <c r="P542" s="110"/>
    </row>
    <row r="543" spans="3:16" x14ac:dyDescent="0.25">
      <c r="C543"/>
      <c r="D543"/>
      <c r="F543"/>
      <c r="K543" s="87"/>
      <c r="L543" s="110"/>
      <c r="M543" s="110"/>
      <c r="N543" s="110"/>
      <c r="O543" s="144"/>
      <c r="P543" s="110"/>
    </row>
    <row r="544" spans="3:16" x14ac:dyDescent="0.25">
      <c r="C544"/>
      <c r="D544"/>
      <c r="F544"/>
      <c r="K544" s="87"/>
      <c r="L544" s="110"/>
      <c r="M544" s="110"/>
      <c r="N544" s="110"/>
      <c r="O544" s="144"/>
      <c r="P544" s="110"/>
    </row>
    <row r="545" spans="3:16" x14ac:dyDescent="0.25">
      <c r="C545"/>
      <c r="D545"/>
      <c r="F545"/>
      <c r="K545" s="87"/>
      <c r="L545" s="110"/>
      <c r="M545" s="110"/>
      <c r="N545" s="110"/>
      <c r="O545" s="144"/>
      <c r="P545" s="110"/>
    </row>
    <row r="546" spans="3:16" x14ac:dyDescent="0.25">
      <c r="C546"/>
      <c r="D546"/>
      <c r="F546"/>
      <c r="K546" s="87"/>
      <c r="L546" s="110"/>
      <c r="M546" s="110"/>
      <c r="N546" s="110"/>
      <c r="O546" s="144"/>
      <c r="P546" s="110"/>
    </row>
    <row r="547" spans="3:16" x14ac:dyDescent="0.25">
      <c r="C547"/>
      <c r="D547"/>
      <c r="F547"/>
      <c r="K547" s="87"/>
      <c r="L547" s="110"/>
      <c r="M547" s="110"/>
      <c r="N547" s="110"/>
      <c r="O547" s="144"/>
      <c r="P547" s="110"/>
    </row>
    <row r="548" spans="3:16" x14ac:dyDescent="0.25">
      <c r="C548"/>
      <c r="D548"/>
      <c r="F548"/>
      <c r="K548" s="87"/>
      <c r="L548" s="110"/>
      <c r="M548" s="110"/>
      <c r="N548" s="110"/>
      <c r="O548" s="144"/>
      <c r="P548" s="110"/>
    </row>
    <row r="549" spans="3:16" x14ac:dyDescent="0.25">
      <c r="C549"/>
      <c r="D549"/>
      <c r="F549"/>
      <c r="K549" s="87"/>
      <c r="L549" s="110"/>
      <c r="M549" s="110"/>
      <c r="N549" s="110"/>
      <c r="O549" s="144"/>
      <c r="P549" s="110"/>
    </row>
    <row r="550" spans="3:16" x14ac:dyDescent="0.25">
      <c r="C550"/>
      <c r="D550"/>
      <c r="F550"/>
      <c r="K550" s="87"/>
      <c r="L550" s="110"/>
      <c r="M550" s="110"/>
      <c r="N550" s="110"/>
      <c r="O550" s="144"/>
      <c r="P550" s="110"/>
    </row>
    <row r="551" spans="3:16" x14ac:dyDescent="0.25">
      <c r="C551"/>
      <c r="D551"/>
      <c r="F551"/>
      <c r="K551" s="87"/>
      <c r="L551" s="110"/>
      <c r="M551" s="110"/>
      <c r="N551" s="110"/>
      <c r="O551" s="144"/>
      <c r="P551" s="110"/>
    </row>
    <row r="552" spans="3:16" x14ac:dyDescent="0.25">
      <c r="C552"/>
      <c r="D552"/>
      <c r="F552"/>
      <c r="K552" s="87"/>
      <c r="L552" s="110"/>
      <c r="M552" s="110"/>
      <c r="N552" s="110"/>
      <c r="O552" s="144"/>
      <c r="P552" s="110"/>
    </row>
    <row r="553" spans="3:16" x14ac:dyDescent="0.25">
      <c r="C553"/>
      <c r="D553"/>
      <c r="F553"/>
      <c r="K553" s="87"/>
      <c r="L553" s="110"/>
      <c r="M553" s="110"/>
      <c r="N553" s="110"/>
      <c r="O553" s="144"/>
      <c r="P553" s="110"/>
    </row>
    <row r="554" spans="3:16" x14ac:dyDescent="0.25">
      <c r="C554"/>
      <c r="D554"/>
      <c r="F554"/>
      <c r="K554" s="87"/>
      <c r="L554" s="110"/>
      <c r="M554" s="110"/>
      <c r="N554" s="110"/>
      <c r="O554" s="144"/>
      <c r="P554" s="110"/>
    </row>
    <row r="555" spans="3:16" x14ac:dyDescent="0.25">
      <c r="C555"/>
      <c r="D555"/>
      <c r="F555"/>
      <c r="K555" s="87"/>
      <c r="L555" s="110"/>
      <c r="M555" s="110"/>
      <c r="N555" s="110"/>
      <c r="O555" s="144"/>
      <c r="P555" s="110"/>
    </row>
    <row r="556" spans="3:16" x14ac:dyDescent="0.25">
      <c r="C556"/>
      <c r="D556"/>
      <c r="F556"/>
      <c r="K556" s="87"/>
      <c r="L556" s="110"/>
      <c r="M556" s="110"/>
      <c r="N556" s="110"/>
      <c r="O556" s="144"/>
      <c r="P556" s="110"/>
    </row>
    <row r="557" spans="3:16" x14ac:dyDescent="0.25">
      <c r="C557"/>
      <c r="D557"/>
      <c r="F557"/>
      <c r="K557" s="87"/>
      <c r="L557" s="110"/>
      <c r="M557" s="110"/>
      <c r="N557" s="110"/>
      <c r="O557" s="144"/>
      <c r="P557" s="110"/>
    </row>
    <row r="558" spans="3:16" x14ac:dyDescent="0.25">
      <c r="C558"/>
      <c r="D558"/>
      <c r="F558"/>
      <c r="K558" s="87"/>
      <c r="L558" s="110"/>
      <c r="M558" s="110"/>
      <c r="N558" s="110"/>
      <c r="O558" s="144"/>
      <c r="P558" s="110"/>
    </row>
    <row r="559" spans="3:16" x14ac:dyDescent="0.25">
      <c r="C559"/>
      <c r="D559"/>
      <c r="F559"/>
      <c r="K559" s="87"/>
      <c r="L559" s="110"/>
      <c r="M559" s="110"/>
      <c r="N559" s="110"/>
      <c r="O559" s="144"/>
      <c r="P559" s="110"/>
    </row>
    <row r="560" spans="3:16" x14ac:dyDescent="0.25">
      <c r="C560"/>
      <c r="D560"/>
      <c r="F560"/>
      <c r="K560" s="87"/>
      <c r="L560" s="110"/>
      <c r="M560" s="110"/>
      <c r="N560" s="110"/>
      <c r="O560" s="144"/>
      <c r="P560" s="110"/>
    </row>
    <row r="561" spans="3:16" x14ac:dyDescent="0.25">
      <c r="C561"/>
      <c r="D561"/>
      <c r="F561"/>
      <c r="K561" s="87"/>
      <c r="L561" s="110"/>
      <c r="M561" s="110"/>
      <c r="N561" s="110"/>
      <c r="O561" s="144"/>
      <c r="P561" s="110"/>
    </row>
    <row r="562" spans="3:16" x14ac:dyDescent="0.25">
      <c r="C562"/>
      <c r="D562"/>
      <c r="F562"/>
      <c r="K562" s="87"/>
      <c r="L562" s="110"/>
      <c r="M562" s="110"/>
      <c r="N562" s="110"/>
      <c r="O562" s="144"/>
      <c r="P562" s="110"/>
    </row>
    <row r="563" spans="3:16" x14ac:dyDescent="0.25">
      <c r="C563"/>
      <c r="D563"/>
      <c r="F563"/>
      <c r="K563" s="87"/>
      <c r="L563" s="110"/>
      <c r="M563" s="110"/>
      <c r="N563" s="110"/>
      <c r="O563" s="144"/>
      <c r="P563" s="110"/>
    </row>
    <row r="564" spans="3:16" x14ac:dyDescent="0.25">
      <c r="C564"/>
      <c r="D564"/>
      <c r="F564"/>
      <c r="K564" s="87"/>
      <c r="L564" s="110"/>
      <c r="M564" s="110"/>
      <c r="N564" s="110"/>
      <c r="O564" s="144"/>
      <c r="P564" s="110"/>
    </row>
    <row r="565" spans="3:16" x14ac:dyDescent="0.25">
      <c r="C565"/>
      <c r="D565"/>
      <c r="F565"/>
      <c r="K565" s="87"/>
      <c r="L565" s="110"/>
      <c r="M565" s="110"/>
      <c r="N565" s="110"/>
      <c r="O565" s="144"/>
      <c r="P565" s="110"/>
    </row>
    <row r="566" spans="3:16" x14ac:dyDescent="0.25">
      <c r="C566"/>
      <c r="D566"/>
      <c r="F566"/>
      <c r="K566" s="87"/>
      <c r="L566" s="110"/>
      <c r="M566" s="110"/>
      <c r="N566" s="110"/>
      <c r="O566" s="144"/>
      <c r="P566" s="110"/>
    </row>
    <row r="567" spans="3:16" x14ac:dyDescent="0.25">
      <c r="C567"/>
      <c r="D567"/>
      <c r="F567"/>
      <c r="K567" s="87"/>
      <c r="L567" s="110"/>
      <c r="M567" s="110"/>
      <c r="N567" s="110"/>
      <c r="O567" s="144"/>
      <c r="P567" s="110"/>
    </row>
    <row r="568" spans="3:16" x14ac:dyDescent="0.25">
      <c r="C568"/>
      <c r="D568"/>
      <c r="F568"/>
      <c r="K568" s="87"/>
      <c r="L568" s="110"/>
      <c r="M568" s="110"/>
      <c r="N568" s="110"/>
      <c r="O568" s="144"/>
      <c r="P568" s="110"/>
    </row>
    <row r="569" spans="3:16" x14ac:dyDescent="0.25">
      <c r="C569"/>
      <c r="D569"/>
      <c r="F569"/>
      <c r="K569" s="87"/>
      <c r="L569" s="110"/>
      <c r="M569" s="110"/>
      <c r="N569" s="110"/>
      <c r="O569" s="144"/>
      <c r="P569" s="110"/>
    </row>
    <row r="570" spans="3:16" x14ac:dyDescent="0.25">
      <c r="C570"/>
      <c r="D570"/>
      <c r="F570"/>
      <c r="K570" s="87"/>
      <c r="L570" s="110"/>
      <c r="M570" s="110"/>
      <c r="N570" s="110"/>
      <c r="O570" s="144"/>
      <c r="P570" s="110"/>
    </row>
    <row r="571" spans="3:16" x14ac:dyDescent="0.25">
      <c r="C571"/>
      <c r="D571"/>
      <c r="F571"/>
      <c r="K571" s="87"/>
      <c r="L571" s="110"/>
      <c r="M571" s="110"/>
      <c r="N571" s="110"/>
      <c r="O571" s="144"/>
      <c r="P571" s="110"/>
    </row>
    <row r="572" spans="3:16" x14ac:dyDescent="0.25">
      <c r="C572"/>
      <c r="D572"/>
      <c r="F572"/>
      <c r="K572" s="87"/>
      <c r="L572" s="110"/>
      <c r="M572" s="110"/>
      <c r="N572" s="110"/>
      <c r="O572" s="144"/>
      <c r="P572" s="110"/>
    </row>
    <row r="573" spans="3:16" x14ac:dyDescent="0.25">
      <c r="C573"/>
      <c r="D573"/>
      <c r="F573"/>
      <c r="K573" s="87"/>
      <c r="L573" s="110"/>
      <c r="M573" s="110"/>
      <c r="N573" s="110"/>
      <c r="O573" s="144"/>
      <c r="P573" s="110"/>
    </row>
    <row r="574" spans="3:16" x14ac:dyDescent="0.25">
      <c r="C574"/>
      <c r="D574"/>
      <c r="F574"/>
      <c r="K574" s="87"/>
      <c r="L574" s="110"/>
      <c r="M574" s="110"/>
      <c r="N574" s="110"/>
      <c r="O574" s="144"/>
      <c r="P574" s="110"/>
    </row>
    <row r="575" spans="3:16" x14ac:dyDescent="0.25">
      <c r="C575"/>
      <c r="D575"/>
      <c r="F575"/>
      <c r="K575" s="87"/>
      <c r="L575" s="110"/>
      <c r="M575" s="110"/>
      <c r="N575" s="110"/>
      <c r="O575" s="144"/>
      <c r="P575" s="110"/>
    </row>
    <row r="576" spans="3:16" x14ac:dyDescent="0.25">
      <c r="C576"/>
      <c r="D576"/>
      <c r="F576"/>
      <c r="K576" s="87"/>
      <c r="L576" s="110"/>
      <c r="M576" s="110"/>
      <c r="N576" s="110"/>
      <c r="O576" s="144"/>
      <c r="P576" s="110"/>
    </row>
    <row r="577" spans="3:16" x14ac:dyDescent="0.25">
      <c r="C577"/>
      <c r="D577"/>
      <c r="F577"/>
      <c r="K577" s="87"/>
      <c r="L577" s="110"/>
      <c r="M577" s="110"/>
      <c r="N577" s="110"/>
      <c r="O577" s="144"/>
      <c r="P577" s="110"/>
    </row>
    <row r="578" spans="3:16" x14ac:dyDescent="0.25">
      <c r="C578"/>
      <c r="D578"/>
      <c r="F578"/>
      <c r="K578" s="87"/>
      <c r="L578" s="110"/>
      <c r="M578" s="110"/>
      <c r="N578" s="110"/>
      <c r="O578" s="144"/>
      <c r="P578" s="110"/>
    </row>
    <row r="579" spans="3:16" x14ac:dyDescent="0.25">
      <c r="C579"/>
      <c r="D579"/>
      <c r="F579"/>
      <c r="K579" s="87"/>
      <c r="L579" s="110"/>
      <c r="M579" s="110"/>
      <c r="N579" s="110"/>
      <c r="O579" s="144"/>
      <c r="P579" s="110"/>
    </row>
    <row r="580" spans="3:16" x14ac:dyDescent="0.25">
      <c r="C580"/>
      <c r="D580"/>
      <c r="F580"/>
      <c r="K580" s="87"/>
      <c r="L580" s="110"/>
      <c r="M580" s="110"/>
      <c r="N580" s="110"/>
      <c r="O580" s="144"/>
      <c r="P580" s="110"/>
    </row>
    <row r="581" spans="3:16" x14ac:dyDescent="0.25">
      <c r="C581"/>
      <c r="D581"/>
      <c r="F581"/>
      <c r="K581" s="87"/>
      <c r="L581" s="110"/>
      <c r="M581" s="110"/>
      <c r="N581" s="110"/>
      <c r="O581" s="144"/>
      <c r="P581" s="110"/>
    </row>
    <row r="582" spans="3:16" x14ac:dyDescent="0.25">
      <c r="C582"/>
      <c r="D582"/>
      <c r="F582"/>
      <c r="K582" s="87"/>
      <c r="L582" s="110"/>
      <c r="M582" s="110"/>
      <c r="N582" s="110"/>
      <c r="O582" s="144"/>
      <c r="P582" s="110"/>
    </row>
    <row r="583" spans="3:16" x14ac:dyDescent="0.25">
      <c r="C583"/>
      <c r="D583"/>
      <c r="F583"/>
      <c r="K583" s="87"/>
      <c r="L583" s="110"/>
      <c r="M583" s="110"/>
      <c r="N583" s="110"/>
      <c r="O583" s="144"/>
      <c r="P583" s="110"/>
    </row>
    <row r="584" spans="3:16" x14ac:dyDescent="0.25">
      <c r="C584"/>
      <c r="D584"/>
      <c r="F584"/>
      <c r="K584" s="87"/>
      <c r="L584" s="110"/>
      <c r="M584" s="110"/>
      <c r="N584" s="110"/>
      <c r="O584" s="144"/>
      <c r="P584" s="110"/>
    </row>
    <row r="585" spans="3:16" x14ac:dyDescent="0.25">
      <c r="C585"/>
      <c r="D585"/>
      <c r="F585"/>
      <c r="K585" s="87"/>
      <c r="L585" s="110"/>
      <c r="M585" s="110"/>
      <c r="N585" s="110"/>
      <c r="O585" s="144"/>
      <c r="P585" s="110"/>
    </row>
    <row r="586" spans="3:16" x14ac:dyDescent="0.25">
      <c r="C586"/>
      <c r="D586"/>
      <c r="F586"/>
      <c r="K586" s="87"/>
      <c r="L586" s="110"/>
      <c r="M586" s="110"/>
      <c r="N586" s="110"/>
      <c r="O586" s="144"/>
      <c r="P586" s="110"/>
    </row>
    <row r="587" spans="3:16" x14ac:dyDescent="0.25">
      <c r="C587"/>
      <c r="D587"/>
      <c r="F587"/>
      <c r="K587" s="87"/>
      <c r="L587" s="110"/>
      <c r="M587" s="110"/>
      <c r="N587" s="110"/>
      <c r="O587" s="144"/>
      <c r="P587" s="110"/>
    </row>
    <row r="588" spans="3:16" x14ac:dyDescent="0.25">
      <c r="C588"/>
      <c r="D588"/>
      <c r="F588"/>
      <c r="K588" s="87"/>
      <c r="L588" s="110"/>
      <c r="M588" s="110"/>
      <c r="N588" s="110"/>
      <c r="O588" s="144"/>
      <c r="P588" s="110"/>
    </row>
    <row r="589" spans="3:16" x14ac:dyDescent="0.25">
      <c r="C589"/>
      <c r="D589"/>
      <c r="F589"/>
      <c r="K589" s="87"/>
      <c r="L589" s="110"/>
      <c r="M589" s="110"/>
      <c r="N589" s="110"/>
      <c r="O589" s="144"/>
      <c r="P589" s="110"/>
    </row>
    <row r="590" spans="3:16" x14ac:dyDescent="0.25">
      <c r="C590"/>
      <c r="D590"/>
      <c r="F590"/>
      <c r="K590" s="87"/>
      <c r="L590" s="110"/>
      <c r="M590" s="110"/>
      <c r="N590" s="110"/>
      <c r="O590" s="144"/>
      <c r="P590" s="110"/>
    </row>
    <row r="591" spans="3:16" x14ac:dyDescent="0.25">
      <c r="C591"/>
      <c r="D591"/>
      <c r="F591"/>
      <c r="K591" s="87"/>
      <c r="L591" s="110"/>
      <c r="M591" s="110"/>
      <c r="N591" s="110"/>
      <c r="O591" s="144"/>
      <c r="P591" s="110"/>
    </row>
    <row r="592" spans="3:16" x14ac:dyDescent="0.25">
      <c r="C592"/>
      <c r="D592"/>
      <c r="F592"/>
      <c r="K592" s="87"/>
      <c r="L592" s="110"/>
      <c r="M592" s="110"/>
      <c r="N592" s="110"/>
      <c r="O592" s="144"/>
      <c r="P592" s="110"/>
    </row>
    <row r="593" spans="3:16" x14ac:dyDescent="0.25">
      <c r="C593"/>
      <c r="D593"/>
      <c r="F593"/>
      <c r="K593" s="87"/>
      <c r="L593" s="110"/>
      <c r="M593" s="110"/>
      <c r="N593" s="110"/>
      <c r="O593" s="144"/>
      <c r="P593" s="110"/>
    </row>
    <row r="594" spans="3:16" x14ac:dyDescent="0.25">
      <c r="C594"/>
      <c r="D594"/>
      <c r="F594"/>
      <c r="K594" s="87"/>
      <c r="L594" s="110"/>
      <c r="M594" s="110"/>
      <c r="N594" s="110"/>
      <c r="O594" s="144"/>
      <c r="P594" s="110"/>
    </row>
    <row r="595" spans="3:16" x14ac:dyDescent="0.25">
      <c r="C595"/>
      <c r="D595"/>
      <c r="F595"/>
      <c r="K595" s="87"/>
      <c r="L595" s="110"/>
      <c r="M595" s="110"/>
      <c r="N595" s="110"/>
      <c r="O595" s="144"/>
      <c r="P595" s="110"/>
    </row>
    <row r="596" spans="3:16" x14ac:dyDescent="0.25">
      <c r="C596"/>
      <c r="D596"/>
      <c r="F596"/>
      <c r="K596" s="87"/>
      <c r="L596" s="110"/>
      <c r="M596" s="110"/>
      <c r="N596" s="110"/>
      <c r="O596" s="144"/>
      <c r="P596" s="110"/>
    </row>
    <row r="597" spans="3:16" x14ac:dyDescent="0.25">
      <c r="C597"/>
      <c r="D597"/>
      <c r="F597"/>
      <c r="K597" s="87"/>
      <c r="L597" s="110"/>
      <c r="M597" s="110"/>
      <c r="N597" s="110"/>
      <c r="O597" s="144"/>
      <c r="P597" s="110"/>
    </row>
    <row r="598" spans="3:16" x14ac:dyDescent="0.25">
      <c r="C598"/>
      <c r="D598"/>
      <c r="F598"/>
      <c r="K598" s="87"/>
      <c r="L598" s="110"/>
      <c r="M598" s="110"/>
      <c r="N598" s="110"/>
      <c r="O598" s="144"/>
      <c r="P598" s="110"/>
    </row>
    <row r="599" spans="3:16" x14ac:dyDescent="0.25">
      <c r="C599"/>
      <c r="D599"/>
      <c r="F599"/>
      <c r="K599" s="87"/>
      <c r="L599" s="110"/>
      <c r="M599" s="110"/>
      <c r="N599" s="110"/>
      <c r="O599" s="144"/>
      <c r="P599" s="110"/>
    </row>
    <row r="600" spans="3:16" x14ac:dyDescent="0.25">
      <c r="C600"/>
      <c r="D600"/>
      <c r="F600"/>
      <c r="K600" s="87"/>
      <c r="L600" s="110"/>
      <c r="M600" s="110"/>
      <c r="N600" s="110"/>
      <c r="O600" s="144"/>
      <c r="P600" s="110"/>
    </row>
    <row r="601" spans="3:16" x14ac:dyDescent="0.25">
      <c r="C601"/>
      <c r="D601"/>
      <c r="F601"/>
      <c r="K601" s="87"/>
      <c r="L601" s="110"/>
      <c r="M601" s="110"/>
      <c r="N601" s="110"/>
      <c r="O601" s="144"/>
      <c r="P601" s="110"/>
    </row>
    <row r="602" spans="3:16" x14ac:dyDescent="0.25">
      <c r="C602"/>
      <c r="D602"/>
      <c r="F602"/>
      <c r="K602" s="87"/>
      <c r="L602" s="110"/>
      <c r="M602" s="110"/>
      <c r="N602" s="110"/>
      <c r="O602" s="144"/>
      <c r="P602" s="110"/>
    </row>
    <row r="603" spans="3:16" x14ac:dyDescent="0.25">
      <c r="C603"/>
      <c r="D603"/>
      <c r="F603"/>
      <c r="K603" s="87"/>
      <c r="L603" s="110"/>
      <c r="M603" s="110"/>
      <c r="N603" s="110"/>
      <c r="O603" s="144"/>
      <c r="P603" s="110"/>
    </row>
    <row r="604" spans="3:16" x14ac:dyDescent="0.25">
      <c r="C604"/>
      <c r="D604"/>
      <c r="F604"/>
      <c r="K604" s="87"/>
      <c r="L604" s="110"/>
      <c r="M604" s="110"/>
      <c r="N604" s="110"/>
      <c r="O604" s="144"/>
      <c r="P604" s="110"/>
    </row>
    <row r="605" spans="3:16" x14ac:dyDescent="0.25">
      <c r="C605"/>
      <c r="D605"/>
      <c r="F605"/>
      <c r="K605" s="87"/>
      <c r="L605" s="110"/>
      <c r="M605" s="110"/>
      <c r="N605" s="110"/>
      <c r="O605" s="144"/>
      <c r="P605" s="110"/>
    </row>
    <row r="606" spans="3:16" x14ac:dyDescent="0.25">
      <c r="C606"/>
      <c r="D606"/>
      <c r="F606"/>
      <c r="K606" s="87"/>
      <c r="L606" s="110"/>
      <c r="M606" s="110"/>
      <c r="N606" s="110"/>
      <c r="O606" s="144"/>
      <c r="P606" s="110"/>
    </row>
    <row r="607" spans="3:16" x14ac:dyDescent="0.25">
      <c r="C607"/>
      <c r="D607"/>
      <c r="F607"/>
      <c r="K607" s="87"/>
      <c r="L607" s="110"/>
      <c r="M607" s="110"/>
      <c r="N607" s="110"/>
      <c r="O607" s="144"/>
      <c r="P607" s="110"/>
    </row>
    <row r="608" spans="3:16" x14ac:dyDescent="0.25">
      <c r="C608"/>
      <c r="D608"/>
      <c r="F608"/>
      <c r="K608" s="87"/>
      <c r="L608" s="110"/>
      <c r="M608" s="110"/>
      <c r="N608" s="110"/>
      <c r="O608" s="144"/>
      <c r="P608" s="110"/>
    </row>
    <row r="609" spans="3:16" x14ac:dyDescent="0.25">
      <c r="C609"/>
      <c r="D609"/>
      <c r="F609"/>
      <c r="K609" s="87"/>
      <c r="L609" s="110"/>
      <c r="M609" s="110"/>
      <c r="N609" s="110"/>
      <c r="O609" s="144"/>
      <c r="P609" s="110"/>
    </row>
    <row r="610" spans="3:16" x14ac:dyDescent="0.25">
      <c r="C610"/>
      <c r="D610"/>
      <c r="F610"/>
      <c r="K610" s="87"/>
      <c r="L610" s="110"/>
      <c r="M610" s="110"/>
      <c r="N610" s="110"/>
      <c r="O610" s="144"/>
      <c r="P610" s="110"/>
    </row>
    <row r="611" spans="3:16" x14ac:dyDescent="0.25">
      <c r="C611"/>
      <c r="D611"/>
      <c r="F611"/>
      <c r="K611" s="87"/>
      <c r="L611" s="110"/>
      <c r="M611" s="110"/>
      <c r="N611" s="110"/>
      <c r="O611" s="144"/>
      <c r="P611" s="110"/>
    </row>
    <row r="612" spans="3:16" x14ac:dyDescent="0.25">
      <c r="C612"/>
      <c r="D612"/>
      <c r="F612"/>
      <c r="K612" s="87"/>
      <c r="L612" s="110"/>
      <c r="M612" s="110"/>
      <c r="N612" s="110"/>
      <c r="O612" s="144"/>
      <c r="P612" s="110"/>
    </row>
    <row r="613" spans="3:16" x14ac:dyDescent="0.25">
      <c r="C613"/>
      <c r="D613"/>
      <c r="F613"/>
      <c r="K613" s="87"/>
      <c r="L613" s="110"/>
      <c r="M613" s="110"/>
      <c r="N613" s="110"/>
      <c r="O613" s="144"/>
      <c r="P613" s="110"/>
    </row>
    <row r="614" spans="3:16" x14ac:dyDescent="0.25">
      <c r="C614"/>
      <c r="D614"/>
      <c r="F614"/>
      <c r="K614" s="87"/>
      <c r="L614" s="110"/>
      <c r="M614" s="110"/>
      <c r="N614" s="110"/>
      <c r="O614" s="144"/>
      <c r="P614" s="110"/>
    </row>
    <row r="615" spans="3:16" x14ac:dyDescent="0.25">
      <c r="C615"/>
      <c r="D615"/>
      <c r="F615"/>
      <c r="K615" s="87"/>
      <c r="L615" s="110"/>
      <c r="M615" s="110"/>
      <c r="N615" s="110"/>
      <c r="O615" s="144"/>
      <c r="P615" s="110"/>
    </row>
    <row r="616" spans="3:16" x14ac:dyDescent="0.25">
      <c r="C616"/>
      <c r="D616"/>
      <c r="F616"/>
      <c r="K616" s="87"/>
      <c r="L616" s="110"/>
      <c r="M616" s="110"/>
      <c r="N616" s="110"/>
      <c r="O616" s="144"/>
      <c r="P616" s="110"/>
    </row>
    <row r="617" spans="3:16" x14ac:dyDescent="0.25">
      <c r="C617"/>
      <c r="D617"/>
      <c r="F617"/>
      <c r="K617" s="87"/>
      <c r="L617" s="110"/>
      <c r="M617" s="110"/>
      <c r="N617" s="110"/>
      <c r="O617" s="144"/>
      <c r="P617" s="110"/>
    </row>
    <row r="618" spans="3:16" x14ac:dyDescent="0.25">
      <c r="C618"/>
      <c r="D618"/>
      <c r="F618"/>
      <c r="K618" s="87"/>
      <c r="L618" s="110"/>
      <c r="M618" s="110"/>
      <c r="N618" s="110"/>
      <c r="O618" s="144"/>
      <c r="P618" s="110"/>
    </row>
    <row r="619" spans="3:16" x14ac:dyDescent="0.25">
      <c r="C619"/>
      <c r="D619"/>
      <c r="F619"/>
      <c r="K619" s="87"/>
      <c r="L619" s="110"/>
      <c r="M619" s="110"/>
      <c r="N619" s="110"/>
      <c r="O619" s="144"/>
      <c r="P619" s="110"/>
    </row>
    <row r="620" spans="3:16" x14ac:dyDescent="0.25">
      <c r="C620"/>
      <c r="D620"/>
      <c r="F620"/>
      <c r="K620" s="87"/>
      <c r="L620" s="110"/>
      <c r="M620" s="110"/>
      <c r="N620" s="110"/>
      <c r="O620" s="144"/>
      <c r="P620" s="110"/>
    </row>
    <row r="621" spans="3:16" x14ac:dyDescent="0.25">
      <c r="C621"/>
      <c r="D621"/>
      <c r="F621"/>
      <c r="K621" s="87"/>
      <c r="L621" s="110"/>
      <c r="M621" s="110"/>
      <c r="N621" s="110"/>
      <c r="O621" s="144"/>
      <c r="P621" s="110"/>
    </row>
    <row r="622" spans="3:16" x14ac:dyDescent="0.25">
      <c r="C622"/>
      <c r="D622"/>
      <c r="F622"/>
      <c r="K622" s="87"/>
      <c r="L622" s="110"/>
      <c r="M622" s="110"/>
      <c r="N622" s="110"/>
      <c r="O622" s="144"/>
      <c r="P622" s="110"/>
    </row>
    <row r="623" spans="3:16" x14ac:dyDescent="0.25">
      <c r="C623"/>
      <c r="D623"/>
      <c r="F623"/>
      <c r="K623" s="87"/>
      <c r="L623" s="110"/>
      <c r="M623" s="110"/>
      <c r="N623" s="110"/>
      <c r="O623" s="144"/>
      <c r="P623" s="110"/>
    </row>
    <row r="624" spans="3:16" x14ac:dyDescent="0.25">
      <c r="C624"/>
      <c r="D624"/>
      <c r="F624"/>
      <c r="K624" s="87"/>
      <c r="L624" s="110"/>
      <c r="M624" s="110"/>
      <c r="N624" s="110"/>
      <c r="O624" s="144"/>
      <c r="P624" s="110"/>
    </row>
    <row r="625" spans="3:16" x14ac:dyDescent="0.25">
      <c r="C625"/>
      <c r="D625"/>
      <c r="F625"/>
      <c r="K625" s="87"/>
      <c r="L625" s="110"/>
      <c r="M625" s="110"/>
      <c r="N625" s="110"/>
      <c r="O625" s="144"/>
      <c r="P625" s="110"/>
    </row>
    <row r="626" spans="3:16" x14ac:dyDescent="0.25">
      <c r="C626"/>
      <c r="D626"/>
      <c r="F626"/>
      <c r="K626" s="87"/>
      <c r="L626" s="110"/>
      <c r="M626" s="110"/>
      <c r="N626" s="110"/>
      <c r="O626" s="144"/>
      <c r="P626" s="110"/>
    </row>
    <row r="627" spans="3:16" x14ac:dyDescent="0.25">
      <c r="C627"/>
      <c r="D627"/>
      <c r="F627"/>
      <c r="K627" s="87"/>
      <c r="L627" s="110"/>
      <c r="M627" s="110"/>
      <c r="N627" s="110"/>
      <c r="O627" s="144"/>
      <c r="P627" s="110"/>
    </row>
    <row r="628" spans="3:16" x14ac:dyDescent="0.25">
      <c r="C628"/>
      <c r="D628"/>
      <c r="F628"/>
      <c r="K628" s="87"/>
      <c r="L628" s="110"/>
      <c r="M628" s="110"/>
      <c r="N628" s="110"/>
      <c r="O628" s="144"/>
      <c r="P628" s="110"/>
    </row>
    <row r="629" spans="3:16" x14ac:dyDescent="0.25">
      <c r="C629"/>
      <c r="D629"/>
      <c r="F629"/>
      <c r="K629" s="87"/>
      <c r="L629" s="110"/>
      <c r="M629" s="110"/>
      <c r="N629" s="110"/>
      <c r="O629" s="144"/>
      <c r="P629" s="110"/>
    </row>
    <row r="630" spans="3:16" x14ac:dyDescent="0.25">
      <c r="C630"/>
      <c r="D630"/>
      <c r="F630"/>
      <c r="K630" s="87"/>
      <c r="L630" s="110"/>
      <c r="M630" s="110"/>
      <c r="N630" s="110"/>
      <c r="O630" s="144"/>
      <c r="P630" s="110"/>
    </row>
    <row r="631" spans="3:16" x14ac:dyDescent="0.25">
      <c r="C631"/>
      <c r="D631"/>
      <c r="F631"/>
      <c r="K631" s="87"/>
      <c r="L631" s="110"/>
      <c r="M631" s="110"/>
      <c r="N631" s="110"/>
      <c r="O631" s="144"/>
      <c r="P631" s="110"/>
    </row>
    <row r="632" spans="3:16" x14ac:dyDescent="0.25">
      <c r="C632"/>
      <c r="D632"/>
      <c r="F632"/>
      <c r="K632" s="87"/>
      <c r="L632" s="110"/>
      <c r="M632" s="110"/>
      <c r="N632" s="110"/>
      <c r="O632" s="144"/>
      <c r="P632" s="110"/>
    </row>
    <row r="633" spans="3:16" x14ac:dyDescent="0.25">
      <c r="C633"/>
      <c r="D633"/>
      <c r="F633"/>
      <c r="K633" s="87"/>
      <c r="L633" s="110"/>
      <c r="M633" s="110"/>
      <c r="N633" s="110"/>
      <c r="O633" s="144"/>
      <c r="P633" s="110"/>
    </row>
    <row r="634" spans="3:16" x14ac:dyDescent="0.25">
      <c r="C634"/>
      <c r="D634"/>
      <c r="F634"/>
      <c r="K634" s="87"/>
      <c r="L634" s="110"/>
      <c r="M634" s="110"/>
      <c r="N634" s="110"/>
      <c r="O634" s="144"/>
      <c r="P634" s="110"/>
    </row>
    <row r="635" spans="3:16" x14ac:dyDescent="0.25">
      <c r="C635"/>
      <c r="D635"/>
      <c r="F635"/>
      <c r="K635" s="87"/>
      <c r="L635" s="110"/>
      <c r="M635" s="110"/>
      <c r="N635" s="110"/>
      <c r="O635" s="144"/>
      <c r="P635" s="110"/>
    </row>
    <row r="636" spans="3:16" x14ac:dyDescent="0.25">
      <c r="C636"/>
      <c r="D636"/>
      <c r="F636"/>
      <c r="K636" s="87"/>
      <c r="L636" s="110"/>
      <c r="M636" s="110"/>
      <c r="N636" s="110"/>
      <c r="O636" s="144"/>
      <c r="P636" s="110"/>
    </row>
    <row r="637" spans="3:16" x14ac:dyDescent="0.25">
      <c r="C637"/>
      <c r="D637"/>
      <c r="F637"/>
      <c r="K637" s="87"/>
      <c r="L637" s="110"/>
      <c r="M637" s="110"/>
      <c r="N637" s="110"/>
      <c r="O637" s="144"/>
      <c r="P637" s="110"/>
    </row>
    <row r="638" spans="3:16" x14ac:dyDescent="0.25">
      <c r="C638"/>
      <c r="D638"/>
      <c r="F638"/>
      <c r="K638" s="87"/>
      <c r="L638" s="110"/>
      <c r="M638" s="110"/>
      <c r="N638" s="110"/>
      <c r="O638" s="144"/>
      <c r="P638" s="110"/>
    </row>
    <row r="639" spans="3:16" x14ac:dyDescent="0.25">
      <c r="C639"/>
      <c r="D639"/>
      <c r="F639"/>
      <c r="K639" s="87"/>
      <c r="L639" s="110"/>
      <c r="M639" s="110"/>
      <c r="N639" s="110"/>
      <c r="O639" s="144"/>
      <c r="P639" s="110"/>
    </row>
    <row r="640" spans="3:16" x14ac:dyDescent="0.25">
      <c r="C640"/>
      <c r="D640"/>
      <c r="F640"/>
      <c r="K640" s="87"/>
      <c r="L640" s="110"/>
      <c r="M640" s="110"/>
      <c r="N640" s="110"/>
      <c r="O640" s="144"/>
      <c r="P640" s="110"/>
    </row>
    <row r="641" spans="3:16" x14ac:dyDescent="0.25">
      <c r="C641"/>
      <c r="D641"/>
      <c r="F641"/>
      <c r="K641" s="87"/>
      <c r="L641" s="110"/>
      <c r="M641" s="110"/>
      <c r="N641" s="110"/>
      <c r="O641" s="144"/>
      <c r="P641" s="110"/>
    </row>
    <row r="642" spans="3:16" x14ac:dyDescent="0.25">
      <c r="C642"/>
      <c r="D642"/>
      <c r="F642"/>
      <c r="K642" s="87"/>
      <c r="L642" s="110"/>
      <c r="M642" s="110"/>
      <c r="N642" s="110"/>
      <c r="O642" s="144"/>
      <c r="P642" s="110"/>
    </row>
    <row r="643" spans="3:16" x14ac:dyDescent="0.25">
      <c r="C643"/>
      <c r="D643"/>
      <c r="F643"/>
      <c r="K643" s="87"/>
      <c r="L643" s="110"/>
      <c r="M643" s="110"/>
      <c r="N643" s="110"/>
      <c r="O643" s="144"/>
      <c r="P643" s="110"/>
    </row>
    <row r="644" spans="3:16" x14ac:dyDescent="0.25">
      <c r="C644"/>
      <c r="D644"/>
      <c r="F644"/>
      <c r="K644" s="87"/>
      <c r="L644" s="110"/>
      <c r="M644" s="110"/>
      <c r="N644" s="110"/>
      <c r="O644" s="144"/>
      <c r="P644" s="110"/>
    </row>
    <row r="645" spans="3:16" x14ac:dyDescent="0.25">
      <c r="C645"/>
      <c r="D645"/>
      <c r="F645"/>
      <c r="K645" s="87"/>
      <c r="L645" s="110"/>
      <c r="M645" s="110"/>
      <c r="N645" s="110"/>
      <c r="O645" s="144"/>
      <c r="P645" s="110"/>
    </row>
    <row r="646" spans="3:16" x14ac:dyDescent="0.25">
      <c r="C646"/>
      <c r="D646"/>
      <c r="F646"/>
      <c r="K646" s="87"/>
      <c r="L646" s="110"/>
      <c r="M646" s="110"/>
      <c r="N646" s="110"/>
      <c r="O646" s="144"/>
      <c r="P646" s="110"/>
    </row>
    <row r="647" spans="3:16" x14ac:dyDescent="0.25">
      <c r="C647"/>
      <c r="D647"/>
      <c r="F647"/>
      <c r="K647" s="87"/>
      <c r="L647" s="110"/>
      <c r="M647" s="110"/>
      <c r="N647" s="110"/>
      <c r="O647" s="144"/>
      <c r="P647" s="110"/>
    </row>
    <row r="648" spans="3:16" x14ac:dyDescent="0.25">
      <c r="C648"/>
      <c r="D648"/>
      <c r="F648"/>
      <c r="K648" s="87"/>
      <c r="L648" s="110"/>
      <c r="M648" s="110"/>
      <c r="N648" s="110"/>
      <c r="O648" s="144"/>
      <c r="P648" s="110"/>
    </row>
    <row r="649" spans="3:16" x14ac:dyDescent="0.25">
      <c r="C649"/>
      <c r="D649"/>
      <c r="F649"/>
      <c r="K649" s="87"/>
      <c r="L649" s="110"/>
      <c r="M649" s="110"/>
      <c r="N649" s="110"/>
      <c r="O649" s="144"/>
      <c r="P649" s="110"/>
    </row>
    <row r="650" spans="3:16" x14ac:dyDescent="0.25">
      <c r="C650"/>
      <c r="D650"/>
      <c r="F650"/>
      <c r="K650" s="87"/>
      <c r="L650" s="110"/>
      <c r="M650" s="110"/>
      <c r="N650" s="110"/>
      <c r="O650" s="144"/>
      <c r="P650" s="110"/>
    </row>
    <row r="651" spans="3:16" x14ac:dyDescent="0.25">
      <c r="C651"/>
      <c r="D651"/>
      <c r="F651"/>
      <c r="K651" s="87"/>
      <c r="L651" s="110"/>
      <c r="M651" s="110"/>
      <c r="N651" s="110"/>
      <c r="O651" s="144"/>
      <c r="P651" s="110"/>
    </row>
    <row r="652" spans="3:16" x14ac:dyDescent="0.25">
      <c r="C652"/>
      <c r="D652"/>
      <c r="F652"/>
      <c r="K652" s="87"/>
      <c r="L652" s="110"/>
      <c r="M652" s="110"/>
      <c r="N652" s="110"/>
      <c r="O652" s="144"/>
      <c r="P652" s="110"/>
    </row>
    <row r="653" spans="3:16" x14ac:dyDescent="0.25">
      <c r="C653"/>
      <c r="D653"/>
      <c r="F653"/>
      <c r="K653" s="87"/>
      <c r="L653" s="110"/>
      <c r="M653" s="110"/>
      <c r="N653" s="110"/>
      <c r="O653" s="144"/>
      <c r="P653" s="110"/>
    </row>
    <row r="654" spans="3:16" x14ac:dyDescent="0.25">
      <c r="C654"/>
      <c r="D654"/>
      <c r="F654"/>
      <c r="K654" s="87"/>
      <c r="L654" s="110"/>
      <c r="M654" s="110"/>
      <c r="N654" s="110"/>
      <c r="O654" s="144"/>
      <c r="P654" s="110"/>
    </row>
    <row r="655" spans="3:16" x14ac:dyDescent="0.25">
      <c r="C655"/>
      <c r="D655"/>
      <c r="F655"/>
      <c r="K655" s="87"/>
      <c r="L655" s="110"/>
      <c r="M655" s="110"/>
      <c r="N655" s="110"/>
      <c r="O655" s="144"/>
      <c r="P655" s="110"/>
    </row>
    <row r="656" spans="3:16" x14ac:dyDescent="0.25">
      <c r="C656"/>
      <c r="D656"/>
      <c r="F656"/>
      <c r="K656" s="87"/>
      <c r="L656" s="110"/>
      <c r="M656" s="110"/>
      <c r="N656" s="110"/>
      <c r="O656" s="144"/>
      <c r="P656" s="110"/>
    </row>
    <row r="657" spans="3:16" x14ac:dyDescent="0.25">
      <c r="C657"/>
      <c r="D657"/>
      <c r="F657"/>
      <c r="K657" s="87"/>
      <c r="L657" s="110"/>
      <c r="M657" s="110"/>
      <c r="N657" s="110"/>
      <c r="O657" s="144"/>
      <c r="P657" s="110"/>
    </row>
    <row r="658" spans="3:16" x14ac:dyDescent="0.25">
      <c r="C658"/>
      <c r="D658"/>
      <c r="F658"/>
      <c r="K658" s="87"/>
      <c r="L658" s="110"/>
      <c r="M658" s="110"/>
      <c r="N658" s="110"/>
      <c r="O658" s="144"/>
      <c r="P658" s="110"/>
    </row>
    <row r="659" spans="3:16" x14ac:dyDescent="0.25">
      <c r="C659"/>
      <c r="D659"/>
      <c r="F659"/>
      <c r="K659" s="87"/>
      <c r="L659" s="110"/>
      <c r="M659" s="110"/>
      <c r="N659" s="110"/>
      <c r="O659" s="144"/>
      <c r="P659" s="110"/>
    </row>
    <row r="660" spans="3:16" x14ac:dyDescent="0.25">
      <c r="C660"/>
      <c r="D660"/>
      <c r="F660"/>
      <c r="K660" s="87"/>
      <c r="L660" s="110"/>
      <c r="M660" s="110"/>
      <c r="N660" s="110"/>
      <c r="O660" s="144"/>
      <c r="P660" s="110"/>
    </row>
    <row r="661" spans="3:16" x14ac:dyDescent="0.25">
      <c r="C661"/>
      <c r="D661"/>
      <c r="F661"/>
      <c r="K661" s="87"/>
      <c r="L661" s="110"/>
      <c r="M661" s="110"/>
      <c r="N661" s="110"/>
      <c r="O661" s="144"/>
      <c r="P661" s="110"/>
    </row>
    <row r="662" spans="3:16" x14ac:dyDescent="0.25">
      <c r="C662"/>
      <c r="D662"/>
      <c r="F662"/>
      <c r="K662" s="87"/>
      <c r="L662" s="110"/>
      <c r="M662" s="110"/>
      <c r="N662" s="110"/>
      <c r="O662" s="144"/>
      <c r="P662" s="110"/>
    </row>
    <row r="663" spans="3:16" x14ac:dyDescent="0.25">
      <c r="C663"/>
      <c r="D663"/>
      <c r="F663"/>
      <c r="K663" s="87"/>
      <c r="L663" s="110"/>
      <c r="M663" s="110"/>
      <c r="N663" s="110"/>
      <c r="O663" s="144"/>
      <c r="P663" s="110"/>
    </row>
    <row r="664" spans="3:16" x14ac:dyDescent="0.25">
      <c r="C664"/>
      <c r="D664"/>
      <c r="F664"/>
      <c r="K664" s="87"/>
      <c r="L664" s="110"/>
      <c r="M664" s="110"/>
      <c r="N664" s="110"/>
      <c r="O664" s="144"/>
      <c r="P664" s="110"/>
    </row>
    <row r="665" spans="3:16" x14ac:dyDescent="0.25">
      <c r="C665"/>
      <c r="D665"/>
      <c r="F665"/>
      <c r="K665" s="87"/>
      <c r="L665" s="110"/>
      <c r="M665" s="110"/>
      <c r="N665" s="110"/>
      <c r="O665" s="144"/>
      <c r="P665" s="110"/>
    </row>
    <row r="666" spans="3:16" x14ac:dyDescent="0.25">
      <c r="C666"/>
      <c r="D666"/>
      <c r="F666"/>
      <c r="K666" s="87"/>
      <c r="L666" s="110"/>
      <c r="M666" s="110"/>
      <c r="N666" s="110"/>
      <c r="O666" s="144"/>
      <c r="P666" s="110"/>
    </row>
    <row r="667" spans="3:16" x14ac:dyDescent="0.25">
      <c r="C667"/>
      <c r="D667"/>
      <c r="F667"/>
      <c r="K667" s="87"/>
      <c r="L667" s="110"/>
      <c r="M667" s="110"/>
      <c r="N667" s="110"/>
      <c r="O667" s="144"/>
      <c r="P667" s="110"/>
    </row>
    <row r="668" spans="3:16" x14ac:dyDescent="0.25">
      <c r="C668"/>
      <c r="D668"/>
      <c r="F668"/>
      <c r="K668" s="87"/>
      <c r="L668" s="110"/>
      <c r="M668" s="110"/>
      <c r="N668" s="110"/>
      <c r="O668" s="144"/>
      <c r="P668" s="110"/>
    </row>
    <row r="669" spans="3:16" x14ac:dyDescent="0.25">
      <c r="C669"/>
      <c r="D669"/>
      <c r="F669"/>
      <c r="K669" s="87"/>
      <c r="L669" s="110"/>
      <c r="M669" s="110"/>
      <c r="N669" s="110"/>
      <c r="O669" s="144"/>
      <c r="P669" s="110"/>
    </row>
    <row r="670" spans="3:16" x14ac:dyDescent="0.25">
      <c r="C670"/>
      <c r="D670"/>
      <c r="F670"/>
      <c r="K670" s="87"/>
      <c r="L670" s="110"/>
      <c r="M670" s="110"/>
      <c r="N670" s="110"/>
      <c r="O670" s="144"/>
      <c r="P670" s="110"/>
    </row>
    <row r="671" spans="3:16" x14ac:dyDescent="0.25">
      <c r="C671"/>
      <c r="D671"/>
      <c r="F671"/>
      <c r="K671" s="87"/>
      <c r="L671" s="110"/>
      <c r="M671" s="110"/>
      <c r="N671" s="110"/>
      <c r="O671" s="144"/>
      <c r="P671" s="110"/>
    </row>
    <row r="672" spans="3:16" x14ac:dyDescent="0.25">
      <c r="C672"/>
      <c r="D672"/>
      <c r="F672"/>
      <c r="K672" s="87"/>
      <c r="L672" s="110"/>
      <c r="M672" s="110"/>
      <c r="N672" s="110"/>
      <c r="O672" s="144"/>
      <c r="P672" s="110"/>
    </row>
    <row r="673" spans="3:16" x14ac:dyDescent="0.25">
      <c r="C673"/>
      <c r="D673"/>
      <c r="F673"/>
      <c r="K673" s="87"/>
      <c r="L673" s="110"/>
      <c r="M673" s="110"/>
      <c r="N673" s="110"/>
      <c r="O673" s="144"/>
      <c r="P673" s="110"/>
    </row>
    <row r="674" spans="3:16" x14ac:dyDescent="0.25">
      <c r="C674"/>
      <c r="D674"/>
      <c r="F674"/>
      <c r="K674" s="87"/>
      <c r="L674" s="110"/>
      <c r="M674" s="110"/>
      <c r="N674" s="110"/>
      <c r="O674" s="144"/>
      <c r="P674" s="110"/>
    </row>
    <row r="675" spans="3:16" x14ac:dyDescent="0.25">
      <c r="C675"/>
      <c r="D675"/>
      <c r="F675"/>
      <c r="K675" s="87"/>
      <c r="L675" s="110"/>
      <c r="M675" s="110"/>
      <c r="N675" s="110"/>
      <c r="O675" s="144"/>
      <c r="P675" s="110"/>
    </row>
    <row r="676" spans="3:16" x14ac:dyDescent="0.25">
      <c r="C676"/>
      <c r="D676"/>
      <c r="F676"/>
      <c r="K676" s="87"/>
      <c r="L676" s="110"/>
      <c r="M676" s="110"/>
      <c r="N676" s="110"/>
      <c r="O676" s="144"/>
      <c r="P676" s="110"/>
    </row>
    <row r="677" spans="3:16" x14ac:dyDescent="0.25">
      <c r="C677"/>
      <c r="D677"/>
      <c r="F677"/>
      <c r="K677" s="87"/>
      <c r="L677" s="110"/>
      <c r="M677" s="110"/>
      <c r="N677" s="110"/>
      <c r="O677" s="144"/>
      <c r="P677" s="110"/>
    </row>
    <row r="678" spans="3:16" x14ac:dyDescent="0.25">
      <c r="C678"/>
      <c r="D678"/>
      <c r="F678"/>
      <c r="K678" s="87"/>
      <c r="L678" s="110"/>
      <c r="M678" s="110"/>
      <c r="N678" s="110"/>
      <c r="O678" s="144"/>
      <c r="P678" s="110"/>
    </row>
    <row r="679" spans="3:16" x14ac:dyDescent="0.25">
      <c r="C679"/>
      <c r="D679"/>
      <c r="F679"/>
      <c r="K679" s="87"/>
      <c r="L679" s="110"/>
      <c r="M679" s="110"/>
      <c r="N679" s="110"/>
      <c r="O679" s="144"/>
      <c r="P679" s="110"/>
    </row>
    <row r="680" spans="3:16" x14ac:dyDescent="0.25">
      <c r="C680"/>
      <c r="D680"/>
      <c r="F680"/>
      <c r="K680" s="87"/>
      <c r="L680" s="110"/>
      <c r="M680" s="110"/>
      <c r="N680" s="110"/>
      <c r="O680" s="144"/>
      <c r="P680" s="110"/>
    </row>
    <row r="681" spans="3:16" x14ac:dyDescent="0.25">
      <c r="C681"/>
      <c r="D681"/>
      <c r="F681"/>
      <c r="K681" s="87"/>
      <c r="L681" s="110"/>
      <c r="M681" s="110"/>
      <c r="N681" s="110"/>
      <c r="O681" s="144"/>
      <c r="P681" s="110"/>
    </row>
    <row r="682" spans="3:16" x14ac:dyDescent="0.25">
      <c r="C682"/>
      <c r="D682"/>
      <c r="F682"/>
      <c r="K682" s="87"/>
      <c r="L682" s="110"/>
      <c r="M682" s="110"/>
      <c r="N682" s="110"/>
      <c r="O682" s="144"/>
      <c r="P682" s="110"/>
    </row>
    <row r="683" spans="3:16" x14ac:dyDescent="0.25">
      <c r="C683"/>
      <c r="D683"/>
      <c r="F683"/>
      <c r="K683" s="87"/>
      <c r="L683" s="110"/>
      <c r="M683" s="110"/>
      <c r="N683" s="110"/>
      <c r="O683" s="144"/>
      <c r="P683" s="110"/>
    </row>
    <row r="684" spans="3:16" x14ac:dyDescent="0.25">
      <c r="C684"/>
      <c r="D684"/>
      <c r="F684"/>
      <c r="K684" s="87"/>
      <c r="L684" s="110"/>
      <c r="M684" s="110"/>
      <c r="N684" s="110"/>
      <c r="O684" s="144"/>
      <c r="P684" s="110"/>
    </row>
    <row r="685" spans="3:16" x14ac:dyDescent="0.25">
      <c r="C685"/>
      <c r="D685"/>
      <c r="F685"/>
      <c r="K685" s="87"/>
      <c r="L685" s="110"/>
      <c r="M685" s="110"/>
      <c r="N685" s="110"/>
      <c r="O685" s="144"/>
      <c r="P685" s="110"/>
    </row>
    <row r="686" spans="3:16" x14ac:dyDescent="0.25">
      <c r="C686"/>
      <c r="D686"/>
      <c r="F686"/>
      <c r="K686" s="87"/>
      <c r="L686" s="110"/>
      <c r="M686" s="110"/>
      <c r="N686" s="110"/>
      <c r="O686" s="144"/>
      <c r="P686" s="110"/>
    </row>
    <row r="687" spans="3:16" x14ac:dyDescent="0.25">
      <c r="C687"/>
      <c r="D687"/>
      <c r="F687"/>
      <c r="K687" s="87"/>
      <c r="L687" s="110"/>
      <c r="M687" s="110"/>
      <c r="N687" s="110"/>
      <c r="O687" s="144"/>
      <c r="P687" s="110"/>
    </row>
    <row r="688" spans="3:16" x14ac:dyDescent="0.25">
      <c r="C688"/>
      <c r="D688"/>
      <c r="F688"/>
      <c r="K688" s="87"/>
      <c r="L688" s="110"/>
      <c r="M688" s="110"/>
      <c r="N688" s="110"/>
      <c r="O688" s="144"/>
      <c r="P688" s="110"/>
    </row>
    <row r="689" spans="3:16" x14ac:dyDescent="0.25">
      <c r="C689"/>
      <c r="D689"/>
      <c r="F689"/>
      <c r="K689" s="87"/>
      <c r="L689" s="110"/>
      <c r="M689" s="110"/>
      <c r="N689" s="110"/>
      <c r="O689" s="144"/>
      <c r="P689" s="110"/>
    </row>
    <row r="690" spans="3:16" x14ac:dyDescent="0.25">
      <c r="C690"/>
      <c r="D690"/>
      <c r="F690"/>
      <c r="K690" s="87"/>
      <c r="L690" s="110"/>
      <c r="M690" s="110"/>
      <c r="N690" s="110"/>
      <c r="O690" s="144"/>
      <c r="P690" s="110"/>
    </row>
    <row r="691" spans="3:16" x14ac:dyDescent="0.25">
      <c r="C691"/>
      <c r="D691"/>
      <c r="F691"/>
      <c r="K691" s="87"/>
      <c r="L691" s="110"/>
      <c r="M691" s="110"/>
      <c r="N691" s="110"/>
      <c r="O691" s="144"/>
      <c r="P691" s="110"/>
    </row>
    <row r="692" spans="3:16" x14ac:dyDescent="0.25">
      <c r="C692"/>
      <c r="D692"/>
      <c r="F692"/>
      <c r="K692" s="87"/>
      <c r="L692" s="110"/>
      <c r="M692" s="110"/>
      <c r="N692" s="110"/>
      <c r="O692" s="144"/>
      <c r="P692" s="110"/>
    </row>
    <row r="693" spans="3:16" x14ac:dyDescent="0.25">
      <c r="C693"/>
      <c r="D693"/>
      <c r="F693"/>
      <c r="K693" s="87"/>
      <c r="L693" s="110"/>
      <c r="M693" s="110"/>
      <c r="N693" s="110"/>
      <c r="O693" s="144"/>
      <c r="P693" s="110"/>
    </row>
    <row r="694" spans="3:16" x14ac:dyDescent="0.25">
      <c r="C694"/>
      <c r="D694"/>
      <c r="F694"/>
      <c r="K694" s="87"/>
      <c r="L694" s="110"/>
      <c r="M694" s="110"/>
      <c r="N694" s="110"/>
      <c r="O694" s="144"/>
      <c r="P694" s="110"/>
    </row>
    <row r="695" spans="3:16" x14ac:dyDescent="0.25">
      <c r="C695"/>
      <c r="D695"/>
      <c r="F695"/>
      <c r="K695" s="87"/>
      <c r="L695" s="110"/>
      <c r="M695" s="110"/>
      <c r="N695" s="110"/>
      <c r="O695" s="144"/>
      <c r="P695" s="110"/>
    </row>
    <row r="696" spans="3:16" x14ac:dyDescent="0.25">
      <c r="C696"/>
      <c r="D696"/>
      <c r="F696"/>
      <c r="K696" s="87"/>
      <c r="L696" s="110"/>
      <c r="M696" s="110"/>
      <c r="N696" s="110"/>
      <c r="O696" s="144"/>
      <c r="P696" s="110"/>
    </row>
    <row r="697" spans="3:16" x14ac:dyDescent="0.25">
      <c r="C697"/>
      <c r="D697"/>
      <c r="F697"/>
      <c r="K697" s="87"/>
      <c r="L697" s="110"/>
      <c r="M697" s="110"/>
      <c r="N697" s="110"/>
      <c r="O697" s="144"/>
      <c r="P697" s="110"/>
    </row>
    <row r="698" spans="3:16" x14ac:dyDescent="0.25">
      <c r="C698"/>
      <c r="D698"/>
      <c r="F698"/>
      <c r="K698" s="87"/>
      <c r="L698" s="110"/>
      <c r="M698" s="110"/>
      <c r="N698" s="110"/>
      <c r="O698" s="144"/>
      <c r="P698" s="110"/>
    </row>
    <row r="699" spans="3:16" x14ac:dyDescent="0.25">
      <c r="C699"/>
      <c r="D699"/>
      <c r="F699"/>
      <c r="K699" s="87"/>
      <c r="L699" s="110"/>
      <c r="M699" s="110"/>
      <c r="N699" s="110"/>
      <c r="O699" s="144"/>
      <c r="P699" s="110"/>
    </row>
    <row r="700" spans="3:16" x14ac:dyDescent="0.25">
      <c r="C700"/>
      <c r="D700"/>
      <c r="F700"/>
      <c r="K700" s="87"/>
      <c r="L700" s="110"/>
      <c r="M700" s="110"/>
      <c r="N700" s="110"/>
      <c r="O700" s="144"/>
      <c r="P700" s="110"/>
    </row>
    <row r="701" spans="3:16" x14ac:dyDescent="0.25">
      <c r="C701"/>
      <c r="D701"/>
      <c r="F701"/>
      <c r="K701" s="87"/>
      <c r="L701" s="110"/>
      <c r="M701" s="110"/>
      <c r="N701" s="110"/>
      <c r="O701" s="144"/>
      <c r="P701" s="110"/>
    </row>
    <row r="702" spans="3:16" x14ac:dyDescent="0.25">
      <c r="C702"/>
      <c r="D702"/>
      <c r="F702"/>
      <c r="K702" s="87"/>
      <c r="L702" s="110"/>
      <c r="M702" s="110"/>
      <c r="N702" s="110"/>
      <c r="O702" s="144"/>
      <c r="P702" s="110"/>
    </row>
    <row r="703" spans="3:16" x14ac:dyDescent="0.25">
      <c r="C703"/>
      <c r="D703"/>
      <c r="F703"/>
      <c r="K703" s="87"/>
      <c r="L703" s="110"/>
      <c r="M703" s="110"/>
      <c r="N703" s="110"/>
      <c r="O703" s="144"/>
      <c r="P703" s="110"/>
    </row>
    <row r="704" spans="3:16" x14ac:dyDescent="0.25">
      <c r="C704"/>
      <c r="D704"/>
      <c r="F704"/>
      <c r="K704" s="87"/>
      <c r="L704" s="110"/>
      <c r="M704" s="110"/>
      <c r="N704" s="110"/>
      <c r="O704" s="144"/>
      <c r="P704" s="110"/>
    </row>
    <row r="705" spans="3:16" x14ac:dyDescent="0.25">
      <c r="C705"/>
      <c r="D705"/>
      <c r="F705"/>
      <c r="K705" s="87"/>
      <c r="L705" s="110"/>
      <c r="M705" s="110"/>
      <c r="N705" s="110"/>
      <c r="O705" s="144"/>
      <c r="P705" s="110"/>
    </row>
    <row r="706" spans="3:16" x14ac:dyDescent="0.25">
      <c r="C706"/>
      <c r="D706"/>
      <c r="F706"/>
      <c r="K706" s="87"/>
      <c r="L706" s="110"/>
      <c r="M706" s="110"/>
      <c r="N706" s="110"/>
      <c r="O706" s="144"/>
      <c r="P706" s="110"/>
    </row>
    <row r="707" spans="3:16" x14ac:dyDescent="0.25">
      <c r="C707"/>
      <c r="D707"/>
      <c r="F707"/>
      <c r="K707" s="87"/>
      <c r="L707" s="110"/>
      <c r="M707" s="110"/>
      <c r="N707" s="110"/>
      <c r="O707" s="144"/>
      <c r="P707" s="110"/>
    </row>
    <row r="708" spans="3:16" x14ac:dyDescent="0.25">
      <c r="C708"/>
      <c r="D708"/>
      <c r="F708"/>
      <c r="K708" s="87"/>
      <c r="L708" s="110"/>
      <c r="M708" s="110"/>
      <c r="N708" s="110"/>
      <c r="O708" s="144"/>
      <c r="P708" s="110"/>
    </row>
    <row r="709" spans="3:16" x14ac:dyDescent="0.25">
      <c r="C709"/>
      <c r="D709"/>
      <c r="F709"/>
      <c r="K709" s="87"/>
      <c r="L709" s="110"/>
      <c r="M709" s="110"/>
      <c r="N709" s="110"/>
      <c r="O709" s="144"/>
      <c r="P709" s="110"/>
    </row>
    <row r="710" spans="3:16" x14ac:dyDescent="0.25">
      <c r="C710"/>
      <c r="D710"/>
      <c r="F710"/>
      <c r="K710" s="87"/>
      <c r="L710" s="110"/>
      <c r="M710" s="110"/>
      <c r="N710" s="110"/>
      <c r="O710" s="144"/>
      <c r="P710" s="110"/>
    </row>
    <row r="711" spans="3:16" x14ac:dyDescent="0.25">
      <c r="C711"/>
      <c r="D711"/>
      <c r="F711"/>
      <c r="K711" s="87"/>
      <c r="L711" s="110"/>
      <c r="M711" s="110"/>
      <c r="N711" s="110"/>
      <c r="O711" s="144"/>
      <c r="P711" s="110"/>
    </row>
    <row r="712" spans="3:16" x14ac:dyDescent="0.25">
      <c r="C712"/>
      <c r="D712"/>
      <c r="F712"/>
      <c r="K712" s="87"/>
      <c r="L712" s="110"/>
      <c r="M712" s="110"/>
      <c r="N712" s="110"/>
      <c r="O712" s="144"/>
      <c r="P712" s="110"/>
    </row>
    <row r="713" spans="3:16" x14ac:dyDescent="0.25">
      <c r="C713"/>
      <c r="D713"/>
      <c r="F713"/>
      <c r="K713" s="87"/>
      <c r="L713" s="110"/>
      <c r="M713" s="110"/>
      <c r="N713" s="110"/>
      <c r="O713" s="144"/>
      <c r="P713" s="110"/>
    </row>
    <row r="714" spans="3:16" x14ac:dyDescent="0.25">
      <c r="C714"/>
      <c r="D714"/>
      <c r="F714"/>
      <c r="K714" s="87"/>
      <c r="L714" s="110"/>
      <c r="M714" s="110"/>
      <c r="N714" s="110"/>
      <c r="O714" s="144"/>
      <c r="P714" s="110"/>
    </row>
    <row r="715" spans="3:16" x14ac:dyDescent="0.25">
      <c r="C715"/>
      <c r="D715"/>
      <c r="F715"/>
      <c r="K715" s="87"/>
      <c r="L715" s="110"/>
      <c r="M715" s="110"/>
      <c r="N715" s="110"/>
      <c r="O715" s="144"/>
      <c r="P715" s="110"/>
    </row>
    <row r="716" spans="3:16" x14ac:dyDescent="0.25">
      <c r="C716"/>
      <c r="D716"/>
      <c r="F716"/>
      <c r="K716" s="87"/>
      <c r="L716" s="110"/>
      <c r="M716" s="110"/>
      <c r="N716" s="110"/>
      <c r="O716" s="144"/>
      <c r="P716" s="110"/>
    </row>
    <row r="717" spans="3:16" x14ac:dyDescent="0.25">
      <c r="C717"/>
      <c r="D717"/>
      <c r="F717"/>
      <c r="K717" s="87"/>
      <c r="L717" s="110"/>
      <c r="M717" s="110"/>
      <c r="N717" s="110"/>
      <c r="O717" s="144"/>
      <c r="P717" s="110"/>
    </row>
    <row r="718" spans="3:16" x14ac:dyDescent="0.25">
      <c r="C718"/>
      <c r="D718"/>
      <c r="F718"/>
      <c r="K718" s="87"/>
      <c r="L718" s="110"/>
      <c r="M718" s="110"/>
      <c r="N718" s="110"/>
      <c r="O718" s="144"/>
      <c r="P718" s="110"/>
    </row>
    <row r="719" spans="3:16" x14ac:dyDescent="0.25">
      <c r="C719"/>
      <c r="D719"/>
      <c r="F719"/>
      <c r="K719" s="87"/>
      <c r="L719" s="110"/>
      <c r="M719" s="110"/>
      <c r="N719" s="110"/>
      <c r="O719" s="144"/>
      <c r="P719" s="110"/>
    </row>
    <row r="720" spans="3:16" x14ac:dyDescent="0.25">
      <c r="C720"/>
      <c r="D720"/>
      <c r="F720"/>
      <c r="K720" s="87"/>
      <c r="L720" s="110"/>
      <c r="M720" s="110"/>
      <c r="N720" s="110"/>
      <c r="O720" s="144"/>
      <c r="P720" s="110"/>
    </row>
    <row r="721" spans="3:16" x14ac:dyDescent="0.25">
      <c r="C721"/>
      <c r="D721"/>
      <c r="F721"/>
      <c r="K721" s="87"/>
      <c r="L721" s="110"/>
      <c r="M721" s="110"/>
      <c r="N721" s="110"/>
      <c r="O721" s="144"/>
      <c r="P721" s="110"/>
    </row>
    <row r="722" spans="3:16" x14ac:dyDescent="0.25">
      <c r="C722"/>
      <c r="D722"/>
      <c r="F722"/>
      <c r="K722" s="87"/>
      <c r="L722" s="110"/>
      <c r="M722" s="110"/>
      <c r="N722" s="110"/>
      <c r="O722" s="144"/>
      <c r="P722" s="110"/>
    </row>
    <row r="723" spans="3:16" x14ac:dyDescent="0.25">
      <c r="C723"/>
      <c r="D723"/>
      <c r="F723"/>
      <c r="K723" s="87"/>
      <c r="L723" s="110"/>
      <c r="M723" s="110"/>
      <c r="N723" s="110"/>
      <c r="O723" s="144"/>
      <c r="P723" s="110"/>
    </row>
    <row r="724" spans="3:16" x14ac:dyDescent="0.25">
      <c r="C724"/>
      <c r="D724"/>
      <c r="F724"/>
      <c r="K724" s="87"/>
      <c r="L724" s="110"/>
      <c r="M724" s="110"/>
      <c r="N724" s="110"/>
      <c r="O724" s="144"/>
      <c r="P724" s="110"/>
    </row>
    <row r="725" spans="3:16" x14ac:dyDescent="0.25">
      <c r="C725"/>
      <c r="D725"/>
      <c r="F725"/>
      <c r="K725" s="87"/>
      <c r="L725" s="110"/>
      <c r="M725" s="110"/>
      <c r="N725" s="110"/>
      <c r="O725" s="144"/>
      <c r="P725" s="110"/>
    </row>
    <row r="726" spans="3:16" x14ac:dyDescent="0.25">
      <c r="C726"/>
      <c r="D726"/>
      <c r="F726"/>
      <c r="K726" s="87"/>
      <c r="L726" s="110"/>
      <c r="M726" s="110"/>
      <c r="N726" s="110"/>
      <c r="O726" s="144"/>
      <c r="P726" s="110"/>
    </row>
    <row r="727" spans="3:16" x14ac:dyDescent="0.25">
      <c r="C727"/>
      <c r="D727"/>
      <c r="F727"/>
      <c r="K727" s="87"/>
      <c r="L727" s="110"/>
      <c r="M727" s="110"/>
      <c r="N727" s="110"/>
      <c r="O727" s="144"/>
      <c r="P727" s="110"/>
    </row>
    <row r="728" spans="3:16" x14ac:dyDescent="0.25">
      <c r="C728"/>
      <c r="D728"/>
      <c r="F728"/>
      <c r="K728" s="87"/>
      <c r="L728" s="110"/>
      <c r="M728" s="110"/>
      <c r="N728" s="110"/>
      <c r="O728" s="144"/>
      <c r="P728" s="110"/>
    </row>
    <row r="729" spans="3:16" x14ac:dyDescent="0.25">
      <c r="C729"/>
      <c r="D729"/>
      <c r="F729"/>
      <c r="K729" s="87"/>
      <c r="L729" s="110"/>
      <c r="M729" s="110"/>
      <c r="N729" s="110"/>
      <c r="O729" s="144"/>
      <c r="P729" s="110"/>
    </row>
    <row r="730" spans="3:16" x14ac:dyDescent="0.25">
      <c r="C730"/>
      <c r="D730"/>
      <c r="F730"/>
      <c r="K730" s="87"/>
      <c r="L730" s="110"/>
      <c r="M730" s="110"/>
      <c r="N730" s="110"/>
      <c r="O730" s="144"/>
      <c r="P730" s="110"/>
    </row>
    <row r="731" spans="3:16" x14ac:dyDescent="0.25">
      <c r="C731"/>
      <c r="D731"/>
      <c r="F731"/>
      <c r="K731" s="87"/>
      <c r="L731" s="110"/>
      <c r="M731" s="110"/>
      <c r="N731" s="110"/>
      <c r="O731" s="144"/>
      <c r="P731" s="110"/>
    </row>
    <row r="732" spans="3:16" x14ac:dyDescent="0.25">
      <c r="C732"/>
      <c r="D732"/>
      <c r="F732"/>
      <c r="K732" s="87"/>
      <c r="L732" s="110"/>
      <c r="M732" s="110"/>
      <c r="N732" s="110"/>
      <c r="O732" s="144"/>
      <c r="P732" s="110"/>
    </row>
    <row r="733" spans="3:16" x14ac:dyDescent="0.25">
      <c r="C733"/>
      <c r="D733"/>
      <c r="F733"/>
      <c r="K733" s="87"/>
      <c r="L733" s="110"/>
      <c r="M733" s="110"/>
      <c r="N733" s="110"/>
      <c r="O733" s="144"/>
      <c r="P733" s="110"/>
    </row>
    <row r="734" spans="3:16" x14ac:dyDescent="0.25">
      <c r="C734"/>
      <c r="D734"/>
      <c r="F734"/>
      <c r="K734" s="87"/>
      <c r="L734" s="110"/>
      <c r="M734" s="110"/>
      <c r="N734" s="110"/>
      <c r="O734" s="144"/>
      <c r="P734" s="110"/>
    </row>
    <row r="735" spans="3:16" x14ac:dyDescent="0.25">
      <c r="C735"/>
      <c r="D735"/>
      <c r="F735"/>
      <c r="K735" s="87"/>
      <c r="L735" s="110"/>
      <c r="M735" s="110"/>
      <c r="N735" s="110"/>
      <c r="O735" s="144"/>
      <c r="P735" s="110"/>
    </row>
    <row r="736" spans="3:16" x14ac:dyDescent="0.25">
      <c r="C736"/>
      <c r="D736"/>
      <c r="F736"/>
      <c r="K736" s="87"/>
      <c r="L736" s="110"/>
      <c r="M736" s="110"/>
      <c r="N736" s="110"/>
      <c r="O736" s="144"/>
      <c r="P736" s="110"/>
    </row>
    <row r="737" spans="3:16" x14ac:dyDescent="0.25">
      <c r="C737"/>
      <c r="D737"/>
      <c r="F737"/>
      <c r="K737" s="87"/>
      <c r="L737" s="110"/>
      <c r="M737" s="110"/>
      <c r="N737" s="110"/>
      <c r="O737" s="144"/>
      <c r="P737" s="110"/>
    </row>
    <row r="738" spans="3:16" x14ac:dyDescent="0.25">
      <c r="C738"/>
      <c r="D738"/>
      <c r="F738"/>
      <c r="K738" s="87"/>
      <c r="L738" s="110"/>
      <c r="M738" s="110"/>
      <c r="N738" s="110"/>
      <c r="O738" s="144"/>
      <c r="P738" s="110"/>
    </row>
    <row r="739" spans="3:16" x14ac:dyDescent="0.25">
      <c r="C739"/>
      <c r="D739"/>
      <c r="F739"/>
      <c r="K739" s="87"/>
      <c r="L739" s="110"/>
      <c r="M739" s="110"/>
      <c r="N739" s="110"/>
      <c r="O739" s="144"/>
      <c r="P739" s="110"/>
    </row>
    <row r="740" spans="3:16" x14ac:dyDescent="0.25">
      <c r="C740"/>
      <c r="D740"/>
      <c r="F740"/>
      <c r="K740" s="87"/>
      <c r="L740" s="110"/>
      <c r="M740" s="110"/>
      <c r="N740" s="110"/>
      <c r="O740" s="144"/>
      <c r="P740" s="110"/>
    </row>
    <row r="741" spans="3:16" x14ac:dyDescent="0.25">
      <c r="C741"/>
      <c r="D741"/>
      <c r="F741"/>
      <c r="K741" s="87"/>
      <c r="L741" s="110"/>
      <c r="M741" s="110"/>
      <c r="N741" s="110"/>
      <c r="O741" s="144"/>
      <c r="P741" s="110"/>
    </row>
    <row r="742" spans="3:16" x14ac:dyDescent="0.25">
      <c r="C742"/>
      <c r="D742"/>
      <c r="F742"/>
      <c r="K742" s="87"/>
      <c r="L742" s="110"/>
      <c r="M742" s="110"/>
      <c r="N742" s="110"/>
      <c r="O742" s="144"/>
      <c r="P742" s="110"/>
    </row>
    <row r="743" spans="3:16" x14ac:dyDescent="0.25">
      <c r="C743"/>
      <c r="D743"/>
      <c r="F743"/>
      <c r="K743" s="87"/>
      <c r="L743" s="110"/>
      <c r="M743" s="110"/>
      <c r="N743" s="110"/>
      <c r="O743" s="144"/>
      <c r="P743" s="110"/>
    </row>
    <row r="744" spans="3:16" x14ac:dyDescent="0.25">
      <c r="C744"/>
      <c r="D744"/>
      <c r="F744"/>
      <c r="K744" s="87"/>
      <c r="L744" s="110"/>
      <c r="M744" s="110"/>
      <c r="N744" s="110"/>
      <c r="O744" s="144"/>
      <c r="P744" s="110"/>
    </row>
    <row r="745" spans="3:16" x14ac:dyDescent="0.25">
      <c r="C745"/>
      <c r="D745"/>
      <c r="F745"/>
      <c r="K745" s="87"/>
      <c r="L745" s="110"/>
      <c r="M745" s="110"/>
      <c r="N745" s="110"/>
      <c r="O745" s="144"/>
      <c r="P745" s="110"/>
    </row>
    <row r="746" spans="3:16" x14ac:dyDescent="0.25">
      <c r="C746"/>
      <c r="D746"/>
      <c r="F746"/>
      <c r="K746" s="87"/>
      <c r="L746" s="110"/>
      <c r="M746" s="110"/>
      <c r="N746" s="110"/>
      <c r="O746" s="144"/>
      <c r="P746" s="110"/>
    </row>
    <row r="747" spans="3:16" x14ac:dyDescent="0.25">
      <c r="C747"/>
      <c r="D747"/>
      <c r="F747"/>
      <c r="K747" s="87"/>
      <c r="L747" s="110"/>
      <c r="M747" s="110"/>
      <c r="N747" s="110"/>
      <c r="O747" s="144"/>
      <c r="P747" s="110"/>
    </row>
    <row r="748" spans="3:16" x14ac:dyDescent="0.25">
      <c r="C748"/>
      <c r="D748"/>
      <c r="F748"/>
      <c r="K748" s="87"/>
      <c r="L748" s="110"/>
      <c r="M748" s="110"/>
      <c r="N748" s="110"/>
      <c r="O748" s="144"/>
      <c r="P748" s="110"/>
    </row>
    <row r="749" spans="3:16" x14ac:dyDescent="0.25">
      <c r="C749"/>
      <c r="D749"/>
      <c r="F749"/>
      <c r="K749" s="87"/>
      <c r="L749" s="110"/>
      <c r="M749" s="110"/>
      <c r="N749" s="110"/>
      <c r="O749" s="144"/>
      <c r="P749" s="110"/>
    </row>
    <row r="750" spans="3:16" x14ac:dyDescent="0.25">
      <c r="C750"/>
      <c r="D750"/>
      <c r="F750"/>
      <c r="K750" s="87"/>
      <c r="L750" s="110"/>
      <c r="M750" s="110"/>
      <c r="N750" s="110"/>
      <c r="O750" s="144"/>
      <c r="P750" s="110"/>
    </row>
    <row r="751" spans="3:16" x14ac:dyDescent="0.25">
      <c r="C751"/>
      <c r="D751"/>
      <c r="F751"/>
      <c r="K751" s="87"/>
      <c r="L751" s="110"/>
      <c r="M751" s="110"/>
      <c r="N751" s="110"/>
      <c r="O751" s="144"/>
      <c r="P751" s="110"/>
    </row>
    <row r="752" spans="3:16" x14ac:dyDescent="0.25">
      <c r="C752"/>
      <c r="D752"/>
      <c r="F752"/>
      <c r="K752" s="87"/>
      <c r="L752" s="110"/>
      <c r="M752" s="110"/>
      <c r="N752" s="110"/>
      <c r="O752" s="144"/>
      <c r="P752" s="110"/>
    </row>
    <row r="753" spans="3:16" x14ac:dyDescent="0.25">
      <c r="C753"/>
      <c r="D753"/>
      <c r="F753"/>
      <c r="K753" s="87"/>
      <c r="L753" s="110"/>
      <c r="M753" s="110"/>
      <c r="N753" s="110"/>
      <c r="O753" s="144"/>
      <c r="P753" s="110"/>
    </row>
    <row r="754" spans="3:16" x14ac:dyDescent="0.25">
      <c r="C754"/>
      <c r="D754"/>
      <c r="F754"/>
      <c r="K754" s="87"/>
      <c r="L754" s="110"/>
      <c r="M754" s="110"/>
      <c r="N754" s="110"/>
      <c r="O754" s="144"/>
      <c r="P754" s="110"/>
    </row>
    <row r="755" spans="3:16" x14ac:dyDescent="0.25">
      <c r="C755"/>
      <c r="D755"/>
      <c r="F755"/>
      <c r="K755" s="87"/>
      <c r="L755" s="110"/>
      <c r="M755" s="110"/>
      <c r="N755" s="110"/>
      <c r="O755" s="144"/>
      <c r="P755" s="110"/>
    </row>
    <row r="756" spans="3:16" x14ac:dyDescent="0.25">
      <c r="C756"/>
      <c r="D756"/>
      <c r="F756"/>
      <c r="K756" s="87"/>
      <c r="L756" s="110"/>
      <c r="M756" s="110"/>
      <c r="N756" s="110"/>
      <c r="O756" s="144"/>
      <c r="P756" s="110"/>
    </row>
    <row r="757" spans="3:16" x14ac:dyDescent="0.25">
      <c r="C757"/>
      <c r="D757"/>
      <c r="F757"/>
      <c r="K757" s="87"/>
      <c r="L757" s="110"/>
      <c r="M757" s="110"/>
      <c r="N757" s="110"/>
      <c r="O757" s="144"/>
      <c r="P757" s="110"/>
    </row>
    <row r="758" spans="3:16" x14ac:dyDescent="0.25">
      <c r="C758"/>
      <c r="D758"/>
      <c r="F758"/>
      <c r="K758" s="87"/>
      <c r="L758" s="110"/>
      <c r="M758" s="110"/>
      <c r="N758" s="110"/>
      <c r="O758" s="144"/>
      <c r="P758" s="110"/>
    </row>
    <row r="759" spans="3:16" x14ac:dyDescent="0.25">
      <c r="C759"/>
      <c r="D759"/>
      <c r="F759"/>
      <c r="K759" s="87"/>
      <c r="L759" s="110"/>
      <c r="M759" s="110"/>
      <c r="N759" s="110"/>
      <c r="O759" s="144"/>
      <c r="P759" s="110"/>
    </row>
    <row r="760" spans="3:16" x14ac:dyDescent="0.25">
      <c r="C760"/>
      <c r="D760"/>
      <c r="F760"/>
      <c r="K760" s="87"/>
      <c r="L760" s="110"/>
      <c r="M760" s="110"/>
      <c r="N760" s="110"/>
      <c r="O760" s="144"/>
      <c r="P760" s="110"/>
    </row>
    <row r="761" spans="3:16" x14ac:dyDescent="0.25">
      <c r="C761"/>
      <c r="D761"/>
      <c r="F761"/>
      <c r="K761" s="87"/>
      <c r="L761" s="110"/>
      <c r="M761" s="110"/>
      <c r="N761" s="110"/>
      <c r="O761" s="144"/>
      <c r="P761" s="110"/>
    </row>
    <row r="762" spans="3:16" x14ac:dyDescent="0.25">
      <c r="C762"/>
      <c r="D762"/>
      <c r="F762"/>
      <c r="K762" s="87"/>
      <c r="L762" s="110"/>
      <c r="M762" s="110"/>
      <c r="N762" s="110"/>
      <c r="O762" s="144"/>
      <c r="P762" s="110"/>
    </row>
    <row r="763" spans="3:16" x14ac:dyDescent="0.25">
      <c r="C763"/>
      <c r="D763"/>
      <c r="F763"/>
      <c r="K763" s="87"/>
      <c r="L763" s="110"/>
      <c r="M763" s="110"/>
      <c r="N763" s="110"/>
      <c r="O763" s="144"/>
      <c r="P763" s="110"/>
    </row>
    <row r="764" spans="3:16" x14ac:dyDescent="0.25">
      <c r="C764"/>
      <c r="D764"/>
      <c r="F764"/>
      <c r="K764" s="87"/>
      <c r="L764" s="110"/>
      <c r="M764" s="110"/>
      <c r="N764" s="110"/>
      <c r="O764" s="144"/>
      <c r="P764" s="110"/>
    </row>
    <row r="765" spans="3:16" x14ac:dyDescent="0.25">
      <c r="C765"/>
      <c r="D765"/>
      <c r="F765"/>
      <c r="K765" s="87"/>
      <c r="L765" s="110"/>
      <c r="M765" s="110"/>
      <c r="N765" s="110"/>
      <c r="O765" s="144"/>
      <c r="P765" s="110"/>
    </row>
    <row r="766" spans="3:16" x14ac:dyDescent="0.25">
      <c r="C766"/>
      <c r="D766"/>
      <c r="F766"/>
      <c r="K766" s="87"/>
      <c r="L766" s="110"/>
      <c r="M766" s="110"/>
      <c r="N766" s="110"/>
      <c r="O766" s="144"/>
      <c r="P766" s="110"/>
    </row>
    <row r="767" spans="3:16" x14ac:dyDescent="0.25">
      <c r="C767"/>
      <c r="D767"/>
      <c r="F767"/>
      <c r="K767" s="87"/>
      <c r="L767" s="110"/>
      <c r="M767" s="110"/>
      <c r="N767" s="110"/>
      <c r="O767" s="144"/>
      <c r="P767" s="110"/>
    </row>
    <row r="768" spans="3:16" x14ac:dyDescent="0.25">
      <c r="C768"/>
      <c r="D768"/>
      <c r="F768"/>
      <c r="K768" s="87"/>
      <c r="L768" s="110"/>
      <c r="M768" s="110"/>
      <c r="N768" s="110"/>
      <c r="O768" s="144"/>
      <c r="P768" s="110"/>
    </row>
    <row r="769" spans="3:16" x14ac:dyDescent="0.25">
      <c r="C769"/>
      <c r="D769"/>
      <c r="F769"/>
      <c r="K769" s="87"/>
      <c r="L769" s="110"/>
      <c r="M769" s="110"/>
      <c r="N769" s="110"/>
      <c r="O769" s="144"/>
      <c r="P769" s="110"/>
    </row>
    <row r="770" spans="3:16" x14ac:dyDescent="0.25">
      <c r="C770"/>
      <c r="D770"/>
      <c r="F770"/>
      <c r="K770" s="87"/>
      <c r="L770" s="110"/>
      <c r="M770" s="110"/>
      <c r="N770" s="110"/>
      <c r="O770" s="144"/>
      <c r="P770" s="110"/>
    </row>
    <row r="771" spans="3:16" x14ac:dyDescent="0.25">
      <c r="C771"/>
      <c r="D771"/>
      <c r="F771"/>
      <c r="K771" s="87"/>
      <c r="L771" s="110"/>
      <c r="M771" s="110"/>
      <c r="N771" s="110"/>
      <c r="O771" s="144"/>
      <c r="P771" s="110"/>
    </row>
    <row r="772" spans="3:16" x14ac:dyDescent="0.25">
      <c r="C772"/>
      <c r="D772"/>
      <c r="F772"/>
      <c r="K772" s="87"/>
      <c r="L772" s="110"/>
      <c r="M772" s="110"/>
      <c r="N772" s="110"/>
      <c r="O772" s="144"/>
      <c r="P772" s="110"/>
    </row>
    <row r="773" spans="3:16" x14ac:dyDescent="0.25">
      <c r="C773"/>
      <c r="D773"/>
      <c r="F773"/>
      <c r="K773" s="87"/>
      <c r="L773" s="110"/>
      <c r="M773" s="110"/>
      <c r="N773" s="110"/>
      <c r="O773" s="144"/>
      <c r="P773" s="110"/>
    </row>
    <row r="774" spans="3:16" x14ac:dyDescent="0.25">
      <c r="C774"/>
      <c r="D774"/>
      <c r="F774"/>
      <c r="K774" s="87"/>
      <c r="L774" s="110"/>
      <c r="M774" s="110"/>
      <c r="N774" s="110"/>
      <c r="O774" s="144"/>
      <c r="P774" s="110"/>
    </row>
    <row r="775" spans="3:16" x14ac:dyDescent="0.25">
      <c r="C775"/>
      <c r="D775"/>
      <c r="F775"/>
      <c r="K775" s="87"/>
      <c r="L775" s="110"/>
      <c r="M775" s="110"/>
      <c r="N775" s="110"/>
      <c r="O775" s="144"/>
      <c r="P775" s="110"/>
    </row>
    <row r="776" spans="3:16" x14ac:dyDescent="0.25">
      <c r="C776"/>
      <c r="D776"/>
      <c r="F776"/>
      <c r="K776" s="87"/>
      <c r="L776" s="110"/>
      <c r="M776" s="110"/>
      <c r="N776" s="110"/>
      <c r="O776" s="144"/>
      <c r="P776" s="110"/>
    </row>
    <row r="777" spans="3:16" x14ac:dyDescent="0.25">
      <c r="C777"/>
      <c r="D777"/>
      <c r="F777"/>
      <c r="K777" s="87"/>
      <c r="L777" s="110"/>
      <c r="M777" s="110"/>
      <c r="N777" s="110"/>
      <c r="O777" s="144"/>
      <c r="P777" s="110"/>
    </row>
    <row r="778" spans="3:16" x14ac:dyDescent="0.25">
      <c r="C778"/>
      <c r="D778"/>
      <c r="F778"/>
      <c r="K778" s="87"/>
      <c r="L778" s="110"/>
      <c r="M778" s="110"/>
      <c r="N778" s="110"/>
      <c r="O778" s="144"/>
      <c r="P778" s="110"/>
    </row>
    <row r="779" spans="3:16" x14ac:dyDescent="0.25">
      <c r="C779"/>
      <c r="D779"/>
      <c r="F779"/>
      <c r="K779" s="87"/>
      <c r="L779" s="110"/>
      <c r="M779" s="110"/>
      <c r="N779" s="110"/>
      <c r="O779" s="144"/>
      <c r="P779" s="110"/>
    </row>
    <row r="780" spans="3:16" x14ac:dyDescent="0.25">
      <c r="C780"/>
      <c r="D780"/>
      <c r="F780"/>
      <c r="K780" s="87"/>
      <c r="L780" s="110"/>
      <c r="M780" s="110"/>
      <c r="N780" s="110"/>
      <c r="O780" s="144"/>
      <c r="P780" s="110"/>
    </row>
    <row r="781" spans="3:16" x14ac:dyDescent="0.25">
      <c r="C781"/>
      <c r="D781"/>
      <c r="F781"/>
      <c r="K781" s="87"/>
      <c r="L781" s="110"/>
      <c r="M781" s="110"/>
      <c r="N781" s="110"/>
      <c r="O781" s="144"/>
      <c r="P781" s="110"/>
    </row>
    <row r="782" spans="3:16" x14ac:dyDescent="0.25">
      <c r="C782"/>
      <c r="D782"/>
      <c r="F782"/>
      <c r="K782" s="87"/>
      <c r="L782" s="110"/>
      <c r="M782" s="110"/>
      <c r="N782" s="110"/>
      <c r="O782" s="144"/>
      <c r="P782" s="110"/>
    </row>
    <row r="783" spans="3:16" x14ac:dyDescent="0.25">
      <c r="C783"/>
      <c r="D783"/>
      <c r="F783"/>
      <c r="K783" s="87"/>
      <c r="L783" s="110"/>
      <c r="M783" s="110"/>
      <c r="N783" s="110"/>
      <c r="O783" s="144"/>
      <c r="P783" s="110"/>
    </row>
    <row r="784" spans="3:16" x14ac:dyDescent="0.25">
      <c r="C784"/>
      <c r="D784"/>
      <c r="F784"/>
      <c r="K784" s="87"/>
      <c r="L784" s="110"/>
      <c r="M784" s="110"/>
      <c r="N784" s="110"/>
      <c r="O784" s="144"/>
      <c r="P784" s="110"/>
    </row>
    <row r="785" spans="3:16" x14ac:dyDescent="0.25">
      <c r="C785"/>
      <c r="D785"/>
      <c r="F785"/>
      <c r="K785" s="87"/>
      <c r="L785" s="110"/>
      <c r="M785" s="110"/>
      <c r="N785" s="110"/>
      <c r="O785" s="144"/>
      <c r="P785" s="110"/>
    </row>
    <row r="786" spans="3:16" x14ac:dyDescent="0.25">
      <c r="C786"/>
      <c r="D786"/>
      <c r="F786"/>
      <c r="K786" s="87"/>
      <c r="L786" s="110"/>
      <c r="M786" s="110"/>
      <c r="N786" s="110"/>
      <c r="O786" s="144"/>
      <c r="P786" s="110"/>
    </row>
    <row r="787" spans="3:16" x14ac:dyDescent="0.25">
      <c r="C787"/>
      <c r="D787"/>
      <c r="F787"/>
      <c r="K787" s="87"/>
      <c r="L787" s="110"/>
      <c r="M787" s="110"/>
      <c r="N787" s="110"/>
      <c r="O787" s="144"/>
      <c r="P787" s="110"/>
    </row>
    <row r="788" spans="3:16" x14ac:dyDescent="0.25">
      <c r="C788"/>
      <c r="D788"/>
      <c r="F788"/>
      <c r="K788" s="87"/>
      <c r="L788" s="110"/>
      <c r="M788" s="110"/>
      <c r="N788" s="110"/>
      <c r="O788" s="144"/>
      <c r="P788" s="110"/>
    </row>
    <row r="789" spans="3:16" x14ac:dyDescent="0.25">
      <c r="C789"/>
      <c r="D789"/>
      <c r="F789"/>
      <c r="K789" s="87"/>
      <c r="L789" s="110"/>
      <c r="M789" s="110"/>
      <c r="N789" s="110"/>
      <c r="O789" s="144"/>
      <c r="P789" s="110"/>
    </row>
    <row r="790" spans="3:16" x14ac:dyDescent="0.25">
      <c r="C790"/>
      <c r="D790"/>
      <c r="F790"/>
      <c r="K790" s="87"/>
      <c r="L790" s="110"/>
      <c r="M790" s="110"/>
      <c r="N790" s="110"/>
      <c r="O790" s="144"/>
      <c r="P790" s="110"/>
    </row>
    <row r="791" spans="3:16" x14ac:dyDescent="0.25">
      <c r="C791"/>
      <c r="D791"/>
      <c r="F791"/>
      <c r="K791" s="87"/>
      <c r="L791" s="110"/>
      <c r="M791" s="110"/>
      <c r="N791" s="110"/>
      <c r="O791" s="144"/>
      <c r="P791" s="110"/>
    </row>
    <row r="792" spans="3:16" x14ac:dyDescent="0.25">
      <c r="C792"/>
      <c r="D792"/>
      <c r="F792"/>
      <c r="K792" s="87"/>
      <c r="L792" s="110"/>
      <c r="M792" s="110"/>
      <c r="N792" s="110"/>
      <c r="O792" s="144"/>
      <c r="P792" s="110"/>
    </row>
    <row r="793" spans="3:16" x14ac:dyDescent="0.25">
      <c r="C793"/>
      <c r="D793"/>
      <c r="F793"/>
      <c r="K793" s="87"/>
      <c r="L793" s="110"/>
      <c r="M793" s="110"/>
      <c r="N793" s="110"/>
      <c r="O793" s="144"/>
      <c r="P793" s="110"/>
    </row>
    <row r="794" spans="3:16" x14ac:dyDescent="0.25">
      <c r="C794"/>
      <c r="D794"/>
      <c r="F794"/>
      <c r="K794" s="87"/>
      <c r="L794" s="110"/>
      <c r="M794" s="110"/>
      <c r="N794" s="110"/>
      <c r="O794" s="144"/>
      <c r="P794" s="110"/>
    </row>
    <row r="795" spans="3:16" x14ac:dyDescent="0.25">
      <c r="C795"/>
      <c r="D795"/>
      <c r="F795"/>
      <c r="K795" s="87"/>
      <c r="L795" s="110"/>
      <c r="M795" s="110"/>
      <c r="N795" s="110"/>
      <c r="O795" s="144"/>
      <c r="P795" s="110"/>
    </row>
    <row r="796" spans="3:16" x14ac:dyDescent="0.25">
      <c r="C796"/>
      <c r="D796"/>
      <c r="F796"/>
      <c r="K796" s="87"/>
      <c r="L796" s="110"/>
      <c r="M796" s="110"/>
      <c r="N796" s="110"/>
      <c r="O796" s="144"/>
      <c r="P796" s="110"/>
    </row>
    <row r="797" spans="3:16" x14ac:dyDescent="0.25">
      <c r="C797"/>
      <c r="D797"/>
      <c r="F797"/>
      <c r="K797" s="87"/>
      <c r="L797" s="110"/>
      <c r="M797" s="110"/>
      <c r="N797" s="110"/>
      <c r="O797" s="144"/>
      <c r="P797" s="110"/>
    </row>
    <row r="798" spans="3:16" x14ac:dyDescent="0.25">
      <c r="C798"/>
      <c r="D798"/>
      <c r="F798"/>
      <c r="K798" s="87"/>
      <c r="L798" s="110"/>
      <c r="M798" s="110"/>
      <c r="N798" s="110"/>
      <c r="O798" s="144"/>
      <c r="P798" s="110"/>
    </row>
    <row r="799" spans="3:16" x14ac:dyDescent="0.25">
      <c r="C799"/>
      <c r="D799"/>
      <c r="F799"/>
      <c r="K799" s="87"/>
      <c r="L799" s="110"/>
      <c r="M799" s="110"/>
      <c r="N799" s="110"/>
      <c r="O799" s="144"/>
      <c r="P799" s="110"/>
    </row>
    <row r="800" spans="3:16" x14ac:dyDescent="0.25">
      <c r="C800"/>
      <c r="D800"/>
      <c r="F800"/>
      <c r="K800" s="87"/>
      <c r="L800" s="110"/>
      <c r="M800" s="110"/>
      <c r="N800" s="110"/>
      <c r="O800" s="144"/>
      <c r="P800" s="110"/>
    </row>
    <row r="801" spans="3:16" x14ac:dyDescent="0.25">
      <c r="C801"/>
      <c r="D801"/>
      <c r="F801"/>
      <c r="K801" s="87"/>
      <c r="L801" s="110"/>
      <c r="M801" s="110"/>
      <c r="N801" s="110"/>
      <c r="O801" s="144"/>
      <c r="P801" s="110"/>
    </row>
    <row r="802" spans="3:16" x14ac:dyDescent="0.25">
      <c r="C802"/>
      <c r="D802"/>
      <c r="F802"/>
      <c r="K802" s="87"/>
      <c r="L802" s="110"/>
      <c r="M802" s="110"/>
      <c r="N802" s="110"/>
      <c r="O802" s="144"/>
      <c r="P802" s="110"/>
    </row>
    <row r="803" spans="3:16" x14ac:dyDescent="0.25">
      <c r="C803"/>
      <c r="D803"/>
      <c r="F803"/>
      <c r="K803" s="87"/>
      <c r="L803" s="110"/>
      <c r="M803" s="110"/>
      <c r="N803" s="110"/>
      <c r="O803" s="144"/>
      <c r="P803" s="110"/>
    </row>
    <row r="804" spans="3:16" x14ac:dyDescent="0.25">
      <c r="C804"/>
      <c r="D804"/>
      <c r="F804"/>
      <c r="K804" s="87"/>
      <c r="L804" s="110"/>
      <c r="M804" s="110"/>
      <c r="N804" s="110"/>
      <c r="O804" s="144"/>
      <c r="P804" s="110"/>
    </row>
    <row r="805" spans="3:16" x14ac:dyDescent="0.25">
      <c r="C805"/>
      <c r="D805"/>
      <c r="F805"/>
      <c r="K805" s="87"/>
      <c r="L805" s="110"/>
      <c r="M805" s="110"/>
      <c r="N805" s="110"/>
      <c r="O805" s="144"/>
      <c r="P805" s="110"/>
    </row>
    <row r="806" spans="3:16" x14ac:dyDescent="0.25">
      <c r="C806"/>
      <c r="D806"/>
      <c r="F806"/>
      <c r="K806" s="87"/>
      <c r="L806" s="110"/>
      <c r="M806" s="110"/>
      <c r="N806" s="110"/>
      <c r="O806" s="144"/>
      <c r="P806" s="110"/>
    </row>
    <row r="807" spans="3:16" x14ac:dyDescent="0.25">
      <c r="C807"/>
      <c r="D807"/>
      <c r="F807"/>
      <c r="K807" s="87"/>
      <c r="L807" s="110"/>
      <c r="M807" s="110"/>
      <c r="N807" s="110"/>
      <c r="O807" s="144"/>
      <c r="P807" s="110"/>
    </row>
    <row r="808" spans="3:16" x14ac:dyDescent="0.25">
      <c r="C808"/>
      <c r="D808"/>
      <c r="F808"/>
      <c r="K808" s="87"/>
      <c r="L808" s="110"/>
      <c r="M808" s="110"/>
      <c r="N808" s="110"/>
      <c r="O808" s="144"/>
      <c r="P808" s="110"/>
    </row>
    <row r="809" spans="3:16" x14ac:dyDescent="0.25">
      <c r="C809"/>
      <c r="D809"/>
      <c r="F809"/>
      <c r="K809" s="87"/>
      <c r="L809" s="110"/>
      <c r="M809" s="110"/>
      <c r="N809" s="110"/>
      <c r="O809" s="144"/>
      <c r="P809" s="110"/>
    </row>
    <row r="810" spans="3:16" x14ac:dyDescent="0.25">
      <c r="C810"/>
      <c r="D810"/>
      <c r="F810"/>
      <c r="K810" s="87"/>
      <c r="L810" s="110"/>
      <c r="M810" s="110"/>
      <c r="N810" s="110"/>
      <c r="O810" s="144"/>
      <c r="P810" s="110"/>
    </row>
    <row r="811" spans="3:16" x14ac:dyDescent="0.25">
      <c r="C811"/>
      <c r="D811"/>
      <c r="F811"/>
      <c r="K811" s="87"/>
      <c r="L811" s="110"/>
      <c r="M811" s="110"/>
      <c r="N811" s="110"/>
      <c r="O811" s="144"/>
      <c r="P811" s="110"/>
    </row>
    <row r="812" spans="3:16" x14ac:dyDescent="0.25">
      <c r="C812"/>
      <c r="D812"/>
      <c r="F812"/>
      <c r="K812" s="87"/>
      <c r="L812" s="110"/>
      <c r="M812" s="110"/>
      <c r="N812" s="110"/>
      <c r="O812" s="144"/>
      <c r="P812" s="110"/>
    </row>
    <row r="813" spans="3:16" x14ac:dyDescent="0.25">
      <c r="C813"/>
      <c r="D813"/>
      <c r="F813"/>
      <c r="K813" s="87"/>
      <c r="L813" s="110"/>
      <c r="M813" s="110"/>
      <c r="N813" s="110"/>
      <c r="O813" s="144"/>
      <c r="P813" s="110"/>
    </row>
    <row r="814" spans="3:16" x14ac:dyDescent="0.25">
      <c r="C814"/>
      <c r="D814"/>
      <c r="F814"/>
      <c r="K814" s="87"/>
      <c r="L814" s="110"/>
      <c r="M814" s="110"/>
      <c r="N814" s="110"/>
      <c r="O814" s="144"/>
      <c r="P814" s="110"/>
    </row>
    <row r="815" spans="3:16" x14ac:dyDescent="0.25">
      <c r="C815"/>
      <c r="D815"/>
      <c r="F815"/>
      <c r="K815" s="87"/>
      <c r="L815" s="110"/>
      <c r="M815" s="110"/>
      <c r="N815" s="110"/>
      <c r="O815" s="144"/>
      <c r="P815" s="110"/>
    </row>
    <row r="816" spans="3:16" x14ac:dyDescent="0.25">
      <c r="C816"/>
      <c r="D816"/>
      <c r="F816"/>
      <c r="K816" s="87"/>
      <c r="L816" s="110"/>
      <c r="M816" s="110"/>
      <c r="N816" s="110"/>
      <c r="O816" s="144"/>
      <c r="P816" s="110"/>
    </row>
    <row r="817" spans="3:16" x14ac:dyDescent="0.25">
      <c r="C817"/>
      <c r="D817"/>
      <c r="F817"/>
      <c r="K817" s="87"/>
      <c r="L817" s="110"/>
      <c r="M817" s="110"/>
      <c r="N817" s="110"/>
      <c r="O817" s="144"/>
      <c r="P817" s="110"/>
    </row>
    <row r="818" spans="3:16" x14ac:dyDescent="0.25">
      <c r="C818"/>
      <c r="D818"/>
      <c r="F818"/>
      <c r="K818" s="87"/>
      <c r="L818" s="110"/>
      <c r="M818" s="110"/>
      <c r="N818" s="110"/>
      <c r="O818" s="144"/>
      <c r="P818" s="110"/>
    </row>
    <row r="819" spans="3:16" x14ac:dyDescent="0.25">
      <c r="C819"/>
      <c r="D819"/>
      <c r="F819"/>
      <c r="K819" s="87"/>
      <c r="L819" s="110"/>
      <c r="M819" s="110"/>
      <c r="N819" s="110"/>
      <c r="O819" s="144"/>
      <c r="P819" s="110"/>
    </row>
    <row r="820" spans="3:16" x14ac:dyDescent="0.25">
      <c r="C820"/>
      <c r="D820"/>
      <c r="F820"/>
      <c r="K820" s="87"/>
      <c r="L820" s="110"/>
      <c r="M820" s="110"/>
      <c r="N820" s="110"/>
      <c r="O820" s="144"/>
      <c r="P820" s="110"/>
    </row>
    <row r="821" spans="3:16" x14ac:dyDescent="0.25">
      <c r="C821"/>
      <c r="D821"/>
      <c r="F821"/>
      <c r="K821" s="87"/>
      <c r="L821" s="110"/>
      <c r="M821" s="110"/>
      <c r="N821" s="110"/>
      <c r="O821" s="144"/>
      <c r="P821" s="110"/>
    </row>
    <row r="822" spans="3:16" x14ac:dyDescent="0.25">
      <c r="C822"/>
      <c r="D822"/>
      <c r="F822"/>
      <c r="K822" s="87"/>
      <c r="L822" s="110"/>
      <c r="M822" s="110"/>
      <c r="N822" s="110"/>
      <c r="O822" s="144"/>
      <c r="P822" s="110"/>
    </row>
    <row r="823" spans="3:16" x14ac:dyDescent="0.25">
      <c r="C823"/>
      <c r="D823"/>
      <c r="F823"/>
      <c r="K823" s="87"/>
      <c r="L823" s="110"/>
      <c r="M823" s="110"/>
      <c r="N823" s="110"/>
      <c r="O823" s="144"/>
      <c r="P823" s="110"/>
    </row>
    <row r="824" spans="3:16" x14ac:dyDescent="0.25">
      <c r="C824"/>
      <c r="D824"/>
      <c r="F824"/>
      <c r="K824" s="87"/>
      <c r="L824" s="110"/>
      <c r="M824" s="110"/>
      <c r="N824" s="110"/>
      <c r="O824" s="144"/>
      <c r="P824" s="110"/>
    </row>
    <row r="825" spans="3:16" x14ac:dyDescent="0.25">
      <c r="C825"/>
      <c r="D825"/>
      <c r="F825"/>
      <c r="K825" s="87"/>
      <c r="L825" s="110"/>
      <c r="M825" s="110"/>
      <c r="N825" s="110"/>
      <c r="O825" s="144"/>
      <c r="P825" s="110"/>
    </row>
    <row r="826" spans="3:16" x14ac:dyDescent="0.25">
      <c r="C826"/>
      <c r="D826"/>
      <c r="F826"/>
      <c r="K826" s="87"/>
      <c r="L826" s="110"/>
      <c r="M826" s="110"/>
      <c r="N826" s="110"/>
      <c r="O826" s="144"/>
      <c r="P826" s="110"/>
    </row>
    <row r="827" spans="3:16" x14ac:dyDescent="0.25">
      <c r="C827"/>
      <c r="D827"/>
      <c r="F827"/>
      <c r="K827" s="87"/>
      <c r="L827" s="110"/>
      <c r="M827" s="110"/>
      <c r="N827" s="110"/>
      <c r="O827" s="144"/>
      <c r="P827" s="110"/>
    </row>
    <row r="828" spans="3:16" x14ac:dyDescent="0.25">
      <c r="C828"/>
      <c r="D828"/>
      <c r="F828"/>
      <c r="K828" s="87"/>
      <c r="L828" s="110"/>
      <c r="M828" s="110"/>
      <c r="N828" s="110"/>
      <c r="O828" s="144"/>
      <c r="P828" s="110"/>
    </row>
    <row r="829" spans="3:16" x14ac:dyDescent="0.25">
      <c r="C829"/>
      <c r="D829"/>
      <c r="F829"/>
      <c r="K829" s="87"/>
      <c r="L829" s="110"/>
      <c r="M829" s="110"/>
      <c r="N829" s="110"/>
      <c r="O829" s="144"/>
      <c r="P829" s="110"/>
    </row>
    <row r="830" spans="3:16" x14ac:dyDescent="0.25">
      <c r="C830"/>
      <c r="D830"/>
      <c r="F830"/>
      <c r="K830" s="87"/>
      <c r="L830" s="110"/>
      <c r="M830" s="110"/>
      <c r="N830" s="110"/>
      <c r="O830" s="144"/>
      <c r="P830" s="110"/>
    </row>
    <row r="831" spans="3:16" x14ac:dyDescent="0.25">
      <c r="C831"/>
      <c r="D831"/>
      <c r="F831"/>
      <c r="K831" s="87"/>
      <c r="L831" s="110"/>
      <c r="M831" s="110"/>
      <c r="N831" s="110"/>
      <c r="O831" s="144"/>
      <c r="P831" s="110"/>
    </row>
    <row r="832" spans="3:16" x14ac:dyDescent="0.25">
      <c r="C832"/>
      <c r="D832"/>
      <c r="F832"/>
      <c r="K832" s="87"/>
      <c r="L832" s="110"/>
      <c r="M832" s="110"/>
      <c r="N832" s="110"/>
      <c r="O832" s="144"/>
      <c r="P832" s="110"/>
    </row>
    <row r="833" spans="3:16" x14ac:dyDescent="0.25">
      <c r="C833"/>
      <c r="D833"/>
      <c r="F833"/>
      <c r="K833" s="87"/>
      <c r="L833" s="110"/>
      <c r="M833" s="110"/>
      <c r="N833" s="110"/>
      <c r="O833" s="144"/>
      <c r="P833" s="110"/>
    </row>
    <row r="834" spans="3:16" x14ac:dyDescent="0.25">
      <c r="C834"/>
      <c r="D834"/>
      <c r="F834"/>
      <c r="K834" s="87"/>
      <c r="L834" s="110"/>
      <c r="M834" s="110"/>
      <c r="N834" s="110"/>
      <c r="O834" s="144"/>
      <c r="P834" s="110"/>
    </row>
    <row r="835" spans="3:16" x14ac:dyDescent="0.25">
      <c r="C835"/>
      <c r="D835"/>
      <c r="F835"/>
      <c r="K835" s="87"/>
      <c r="L835" s="110"/>
      <c r="M835" s="110"/>
      <c r="N835" s="110"/>
      <c r="O835" s="144"/>
      <c r="P835" s="110"/>
    </row>
    <row r="836" spans="3:16" x14ac:dyDescent="0.25">
      <c r="C836"/>
      <c r="D836"/>
      <c r="F836"/>
      <c r="K836" s="87"/>
      <c r="L836" s="110"/>
      <c r="M836" s="110"/>
      <c r="N836" s="110"/>
      <c r="O836" s="144"/>
      <c r="P836" s="110"/>
    </row>
    <row r="837" spans="3:16" x14ac:dyDescent="0.25">
      <c r="C837"/>
      <c r="D837"/>
      <c r="F837"/>
      <c r="K837" s="87"/>
      <c r="L837" s="110"/>
      <c r="M837" s="110"/>
      <c r="N837" s="110"/>
      <c r="O837" s="144"/>
      <c r="P837" s="110"/>
    </row>
    <row r="838" spans="3:16" x14ac:dyDescent="0.25">
      <c r="C838"/>
      <c r="D838"/>
      <c r="F838"/>
      <c r="K838" s="87"/>
      <c r="L838" s="110"/>
      <c r="M838" s="110"/>
      <c r="N838" s="110"/>
      <c r="O838" s="144"/>
      <c r="P838" s="110"/>
    </row>
    <row r="839" spans="3:16" x14ac:dyDescent="0.25">
      <c r="C839"/>
      <c r="D839"/>
      <c r="F839"/>
      <c r="K839" s="87"/>
      <c r="L839" s="110"/>
      <c r="M839" s="110"/>
      <c r="N839" s="110"/>
      <c r="O839" s="144"/>
      <c r="P839" s="110"/>
    </row>
    <row r="840" spans="3:16" x14ac:dyDescent="0.25">
      <c r="C840"/>
      <c r="D840"/>
      <c r="F840"/>
      <c r="K840" s="87"/>
      <c r="L840" s="110"/>
      <c r="M840" s="110"/>
      <c r="N840" s="110"/>
      <c r="O840" s="144"/>
      <c r="P840" s="110"/>
    </row>
    <row r="841" spans="3:16" x14ac:dyDescent="0.25">
      <c r="C841"/>
      <c r="D841"/>
      <c r="F841"/>
      <c r="K841" s="87"/>
      <c r="L841" s="110"/>
      <c r="M841" s="110"/>
      <c r="N841" s="110"/>
      <c r="O841" s="144"/>
      <c r="P841" s="110"/>
    </row>
    <row r="842" spans="3:16" x14ac:dyDescent="0.25">
      <c r="C842"/>
      <c r="D842"/>
      <c r="F842"/>
      <c r="K842" s="87"/>
      <c r="L842" s="110"/>
      <c r="M842" s="110"/>
      <c r="N842" s="110"/>
      <c r="O842" s="144"/>
      <c r="P842" s="110"/>
    </row>
    <row r="843" spans="3:16" x14ac:dyDescent="0.25">
      <c r="C843"/>
      <c r="D843"/>
      <c r="F843"/>
      <c r="K843" s="87"/>
      <c r="L843" s="110"/>
      <c r="M843" s="110"/>
      <c r="N843" s="110"/>
      <c r="O843" s="144"/>
      <c r="P843" s="110"/>
    </row>
    <row r="844" spans="3:16" x14ac:dyDescent="0.25">
      <c r="C844"/>
      <c r="D844"/>
      <c r="F844"/>
      <c r="K844" s="87"/>
      <c r="L844" s="110"/>
      <c r="M844" s="110"/>
      <c r="N844" s="110"/>
      <c r="O844" s="144"/>
      <c r="P844" s="110"/>
    </row>
    <row r="845" spans="3:16" x14ac:dyDescent="0.25">
      <c r="C845"/>
      <c r="D845"/>
      <c r="F845"/>
      <c r="K845" s="87"/>
      <c r="L845" s="110"/>
      <c r="M845" s="110"/>
      <c r="N845" s="110"/>
      <c r="O845" s="144"/>
      <c r="P845" s="110"/>
    </row>
    <row r="846" spans="3:16" x14ac:dyDescent="0.25">
      <c r="C846"/>
      <c r="D846"/>
      <c r="F846"/>
      <c r="K846" s="87"/>
      <c r="L846" s="110"/>
      <c r="M846" s="110"/>
      <c r="N846" s="110"/>
      <c r="O846" s="144"/>
      <c r="P846" s="110"/>
    </row>
    <row r="847" spans="3:16" x14ac:dyDescent="0.25">
      <c r="C847"/>
      <c r="D847"/>
      <c r="F847"/>
      <c r="K847" s="87"/>
      <c r="L847" s="110"/>
      <c r="M847" s="110"/>
      <c r="N847" s="110"/>
      <c r="O847" s="144"/>
      <c r="P847" s="110"/>
    </row>
    <row r="848" spans="3:16" x14ac:dyDescent="0.25">
      <c r="C848"/>
      <c r="D848"/>
      <c r="F848"/>
      <c r="K848" s="87"/>
      <c r="L848" s="110"/>
      <c r="M848" s="110"/>
      <c r="N848" s="110"/>
      <c r="O848" s="144"/>
      <c r="P848" s="110"/>
    </row>
    <row r="849" spans="3:16" x14ac:dyDescent="0.25">
      <c r="C849"/>
      <c r="D849"/>
      <c r="F849"/>
      <c r="K849" s="87"/>
      <c r="L849" s="110"/>
      <c r="M849" s="110"/>
      <c r="N849" s="110"/>
      <c r="O849" s="144"/>
      <c r="P849" s="110"/>
    </row>
    <row r="850" spans="3:16" x14ac:dyDescent="0.25">
      <c r="C850"/>
      <c r="D850"/>
      <c r="F850"/>
      <c r="K850" s="87"/>
      <c r="L850" s="110"/>
      <c r="M850" s="110"/>
      <c r="N850" s="110"/>
      <c r="O850" s="144"/>
      <c r="P850" s="110"/>
    </row>
    <row r="851" spans="3:16" x14ac:dyDescent="0.25">
      <c r="C851"/>
      <c r="D851"/>
      <c r="F851"/>
      <c r="K851" s="87"/>
      <c r="L851" s="110"/>
      <c r="M851" s="110"/>
      <c r="N851" s="110"/>
      <c r="O851" s="144"/>
      <c r="P851" s="110"/>
    </row>
    <row r="852" spans="3:16" x14ac:dyDescent="0.25">
      <c r="C852"/>
      <c r="D852"/>
      <c r="F852"/>
      <c r="K852" s="87"/>
      <c r="L852" s="110"/>
      <c r="M852" s="110"/>
      <c r="N852" s="110"/>
      <c r="O852" s="144"/>
      <c r="P852" s="110"/>
    </row>
    <row r="853" spans="3:16" x14ac:dyDescent="0.25">
      <c r="C853"/>
      <c r="D853"/>
      <c r="F853"/>
      <c r="K853" s="87"/>
      <c r="L853" s="110"/>
      <c r="M853" s="110"/>
      <c r="N853" s="110"/>
      <c r="O853" s="144"/>
      <c r="P853" s="110"/>
    </row>
    <row r="854" spans="3:16" x14ac:dyDescent="0.25">
      <c r="C854"/>
      <c r="D854"/>
      <c r="F854"/>
      <c r="K854" s="87"/>
      <c r="L854" s="110"/>
      <c r="M854" s="110"/>
      <c r="N854" s="110"/>
      <c r="O854" s="144"/>
      <c r="P854" s="110"/>
    </row>
    <row r="855" spans="3:16" x14ac:dyDescent="0.25">
      <c r="C855"/>
      <c r="D855"/>
      <c r="F855"/>
      <c r="K855" s="87"/>
      <c r="L855" s="110"/>
      <c r="M855" s="110"/>
      <c r="N855" s="110"/>
      <c r="O855" s="144"/>
      <c r="P855" s="110"/>
    </row>
    <row r="856" spans="3:16" x14ac:dyDescent="0.25">
      <c r="C856"/>
      <c r="D856"/>
      <c r="F856"/>
      <c r="K856" s="87"/>
      <c r="L856" s="110"/>
      <c r="M856" s="110"/>
      <c r="N856" s="110"/>
      <c r="O856" s="144"/>
      <c r="P856" s="110"/>
    </row>
    <row r="857" spans="3:16" x14ac:dyDescent="0.25">
      <c r="C857"/>
      <c r="D857"/>
      <c r="F857"/>
      <c r="K857" s="87"/>
      <c r="L857" s="110"/>
      <c r="M857" s="110"/>
      <c r="N857" s="110"/>
      <c r="O857" s="144"/>
      <c r="P857" s="110"/>
    </row>
    <row r="858" spans="3:16" x14ac:dyDescent="0.25">
      <c r="C858"/>
      <c r="D858"/>
      <c r="F858"/>
      <c r="K858" s="87"/>
      <c r="L858" s="110"/>
      <c r="M858" s="110"/>
      <c r="N858" s="110"/>
      <c r="O858" s="144"/>
      <c r="P858" s="110"/>
    </row>
    <row r="859" spans="3:16" x14ac:dyDescent="0.25">
      <c r="C859"/>
      <c r="D859"/>
      <c r="F859"/>
      <c r="K859" s="87"/>
      <c r="L859" s="110"/>
      <c r="M859" s="110"/>
      <c r="N859" s="110"/>
      <c r="O859" s="144"/>
      <c r="P859" s="110"/>
    </row>
    <row r="860" spans="3:16" x14ac:dyDescent="0.25">
      <c r="C860"/>
      <c r="D860"/>
      <c r="F860"/>
      <c r="K860" s="87"/>
      <c r="L860" s="110"/>
      <c r="M860" s="110"/>
      <c r="N860" s="110"/>
      <c r="O860" s="144"/>
      <c r="P860" s="110"/>
    </row>
    <row r="861" spans="3:16" x14ac:dyDescent="0.25">
      <c r="C861"/>
      <c r="D861"/>
      <c r="F861"/>
      <c r="K861" s="87"/>
      <c r="L861" s="110"/>
      <c r="M861" s="110"/>
      <c r="N861" s="110"/>
      <c r="O861" s="144"/>
      <c r="P861" s="110"/>
    </row>
    <row r="862" spans="3:16" x14ac:dyDescent="0.25">
      <c r="C862"/>
      <c r="D862"/>
      <c r="F862"/>
      <c r="K862" s="87"/>
      <c r="L862" s="110"/>
      <c r="M862" s="110"/>
      <c r="N862" s="110"/>
      <c r="O862" s="144"/>
      <c r="P862" s="110"/>
    </row>
    <row r="863" spans="3:16" x14ac:dyDescent="0.25">
      <c r="C863"/>
      <c r="D863"/>
      <c r="F863"/>
      <c r="K863" s="87"/>
      <c r="L863" s="110"/>
      <c r="M863" s="110"/>
      <c r="N863" s="110"/>
      <c r="O863" s="144"/>
      <c r="P863" s="110"/>
    </row>
    <row r="864" spans="3:16" x14ac:dyDescent="0.25">
      <c r="C864"/>
      <c r="D864"/>
      <c r="F864"/>
      <c r="K864" s="87"/>
      <c r="L864" s="110"/>
      <c r="M864" s="110"/>
      <c r="N864" s="110"/>
      <c r="O864" s="144"/>
      <c r="P864" s="110"/>
    </row>
    <row r="865" spans="3:16" x14ac:dyDescent="0.25">
      <c r="C865"/>
      <c r="D865"/>
      <c r="F865"/>
      <c r="K865" s="87"/>
      <c r="L865" s="110"/>
      <c r="M865" s="110"/>
      <c r="N865" s="110"/>
      <c r="O865" s="144"/>
      <c r="P865" s="110"/>
    </row>
    <row r="866" spans="3:16" x14ac:dyDescent="0.25">
      <c r="C866"/>
      <c r="D866"/>
      <c r="F866"/>
      <c r="K866" s="87"/>
      <c r="L866" s="110"/>
      <c r="M866" s="110"/>
      <c r="N866" s="110"/>
      <c r="O866" s="144"/>
      <c r="P866" s="110"/>
    </row>
    <row r="867" spans="3:16" x14ac:dyDescent="0.25">
      <c r="C867"/>
      <c r="D867"/>
      <c r="F867"/>
      <c r="K867" s="87"/>
      <c r="L867" s="110"/>
      <c r="M867" s="110"/>
      <c r="N867" s="110"/>
      <c r="O867" s="144"/>
      <c r="P867" s="110"/>
    </row>
    <row r="868" spans="3:16" x14ac:dyDescent="0.25">
      <c r="C868"/>
      <c r="D868"/>
      <c r="F868"/>
      <c r="K868" s="87"/>
      <c r="L868" s="110"/>
      <c r="M868" s="110"/>
      <c r="N868" s="110"/>
      <c r="O868" s="144"/>
      <c r="P868" s="110"/>
    </row>
    <row r="869" spans="3:16" x14ac:dyDescent="0.25">
      <c r="C869"/>
      <c r="D869"/>
      <c r="F869"/>
      <c r="K869" s="87"/>
      <c r="L869" s="110"/>
      <c r="M869" s="110"/>
      <c r="N869" s="110"/>
      <c r="O869" s="144"/>
      <c r="P869" s="110"/>
    </row>
    <row r="870" spans="3:16" x14ac:dyDescent="0.25">
      <c r="C870"/>
      <c r="D870"/>
      <c r="F870"/>
      <c r="K870" s="87"/>
      <c r="L870" s="110"/>
      <c r="M870" s="110"/>
      <c r="N870" s="110"/>
      <c r="O870" s="144"/>
      <c r="P870" s="110"/>
    </row>
    <row r="871" spans="3:16" x14ac:dyDescent="0.25">
      <c r="C871"/>
      <c r="D871"/>
      <c r="F871"/>
      <c r="K871" s="87"/>
      <c r="L871" s="110"/>
      <c r="M871" s="110"/>
      <c r="N871" s="110"/>
      <c r="O871" s="144"/>
      <c r="P871" s="110"/>
    </row>
    <row r="872" spans="3:16" x14ac:dyDescent="0.25">
      <c r="C872"/>
      <c r="D872"/>
      <c r="F872"/>
      <c r="K872" s="87"/>
      <c r="L872" s="110"/>
      <c r="M872" s="110"/>
      <c r="N872" s="110"/>
      <c r="O872" s="144"/>
      <c r="P872" s="110"/>
    </row>
    <row r="873" spans="3:16" x14ac:dyDescent="0.25">
      <c r="C873"/>
      <c r="D873"/>
      <c r="F873"/>
      <c r="K873" s="87"/>
      <c r="L873" s="110"/>
      <c r="M873" s="110"/>
      <c r="N873" s="110"/>
      <c r="O873" s="144"/>
      <c r="P873" s="110"/>
    </row>
    <row r="874" spans="3:16" x14ac:dyDescent="0.25">
      <c r="C874"/>
      <c r="D874"/>
      <c r="F874"/>
      <c r="K874" s="87"/>
      <c r="L874" s="110"/>
      <c r="M874" s="110"/>
      <c r="N874" s="110"/>
      <c r="O874" s="144"/>
      <c r="P874" s="110"/>
    </row>
    <row r="875" spans="3:16" x14ac:dyDescent="0.25">
      <c r="C875"/>
      <c r="D875"/>
      <c r="F875"/>
      <c r="K875" s="87"/>
      <c r="L875" s="110"/>
      <c r="M875" s="110"/>
      <c r="N875" s="110"/>
      <c r="O875" s="144"/>
      <c r="P875" s="110"/>
    </row>
    <row r="876" spans="3:16" x14ac:dyDescent="0.25">
      <c r="C876"/>
      <c r="D876"/>
      <c r="F876"/>
      <c r="K876" s="87"/>
      <c r="L876" s="110"/>
      <c r="M876" s="110"/>
      <c r="N876" s="110"/>
      <c r="O876" s="144"/>
      <c r="P876" s="110"/>
    </row>
    <row r="877" spans="3:16" x14ac:dyDescent="0.25">
      <c r="C877"/>
      <c r="D877"/>
      <c r="F877"/>
      <c r="K877" s="87"/>
      <c r="L877" s="110"/>
      <c r="M877" s="110"/>
      <c r="N877" s="110"/>
      <c r="O877" s="144"/>
      <c r="P877" s="110"/>
    </row>
    <row r="878" spans="3:16" x14ac:dyDescent="0.25">
      <c r="C878"/>
      <c r="D878"/>
      <c r="F878"/>
      <c r="K878" s="87"/>
      <c r="L878" s="110"/>
      <c r="M878" s="110"/>
      <c r="N878" s="110"/>
      <c r="O878" s="144"/>
      <c r="P878" s="110"/>
    </row>
    <row r="879" spans="3:16" x14ac:dyDescent="0.25">
      <c r="C879"/>
      <c r="D879"/>
      <c r="F879"/>
      <c r="K879" s="87"/>
      <c r="L879" s="110"/>
      <c r="M879" s="110"/>
      <c r="N879" s="110"/>
      <c r="O879" s="144"/>
      <c r="P879" s="110"/>
    </row>
    <row r="880" spans="3:16" x14ac:dyDescent="0.25">
      <c r="C880"/>
      <c r="D880"/>
      <c r="F880"/>
      <c r="K880" s="87"/>
      <c r="L880" s="110"/>
      <c r="M880" s="110"/>
      <c r="N880" s="110"/>
      <c r="O880" s="144"/>
      <c r="P880" s="110"/>
    </row>
    <row r="881" spans="3:16" x14ac:dyDescent="0.25">
      <c r="C881"/>
      <c r="D881"/>
      <c r="F881"/>
      <c r="K881" s="87"/>
      <c r="L881" s="110"/>
      <c r="M881" s="110"/>
      <c r="N881" s="110"/>
      <c r="O881" s="144"/>
      <c r="P881" s="110"/>
    </row>
    <row r="882" spans="3:16" x14ac:dyDescent="0.25">
      <c r="C882"/>
      <c r="D882"/>
      <c r="F882"/>
      <c r="K882" s="87"/>
      <c r="L882" s="110"/>
      <c r="M882" s="110"/>
      <c r="N882" s="110"/>
      <c r="O882" s="144"/>
      <c r="P882" s="110"/>
    </row>
    <row r="883" spans="3:16" x14ac:dyDescent="0.25">
      <c r="C883"/>
      <c r="D883"/>
      <c r="F883"/>
      <c r="K883" s="87"/>
      <c r="L883" s="110"/>
      <c r="M883" s="110"/>
      <c r="N883" s="110"/>
      <c r="O883" s="144"/>
      <c r="P883" s="110"/>
    </row>
    <row r="884" spans="3:16" x14ac:dyDescent="0.25">
      <c r="C884"/>
      <c r="D884"/>
      <c r="F884"/>
      <c r="K884" s="87"/>
      <c r="L884" s="110"/>
      <c r="M884" s="110"/>
      <c r="N884" s="110"/>
      <c r="O884" s="144"/>
      <c r="P884" s="110"/>
    </row>
    <row r="885" spans="3:16" x14ac:dyDescent="0.25">
      <c r="C885"/>
      <c r="D885"/>
      <c r="F885"/>
      <c r="K885" s="87"/>
      <c r="L885" s="110"/>
      <c r="M885" s="110"/>
      <c r="N885" s="110"/>
      <c r="O885" s="144"/>
      <c r="P885" s="110"/>
    </row>
    <row r="886" spans="3:16" x14ac:dyDescent="0.25">
      <c r="C886"/>
      <c r="D886"/>
      <c r="F886"/>
      <c r="K886" s="87"/>
      <c r="L886" s="110"/>
      <c r="M886" s="110"/>
      <c r="N886" s="110"/>
      <c r="O886" s="144"/>
      <c r="P886" s="110"/>
    </row>
    <row r="887" spans="3:16" x14ac:dyDescent="0.25">
      <c r="C887"/>
      <c r="D887"/>
      <c r="F887"/>
      <c r="K887" s="87"/>
      <c r="L887" s="110"/>
      <c r="M887" s="110"/>
      <c r="N887" s="110"/>
      <c r="O887" s="144"/>
      <c r="P887" s="110"/>
    </row>
    <row r="888" spans="3:16" x14ac:dyDescent="0.25">
      <c r="C888"/>
      <c r="D888"/>
      <c r="F888"/>
      <c r="K888" s="87"/>
      <c r="L888" s="110"/>
      <c r="M888" s="110"/>
      <c r="N888" s="110"/>
      <c r="O888" s="144"/>
      <c r="P888" s="110"/>
    </row>
    <row r="889" spans="3:16" x14ac:dyDescent="0.25">
      <c r="C889"/>
      <c r="D889"/>
      <c r="F889"/>
      <c r="K889" s="87"/>
      <c r="L889" s="110"/>
      <c r="M889" s="110"/>
      <c r="N889" s="110"/>
      <c r="O889" s="144"/>
      <c r="P889" s="110"/>
    </row>
    <row r="890" spans="3:16" x14ac:dyDescent="0.25">
      <c r="C890"/>
      <c r="D890"/>
      <c r="F890"/>
      <c r="K890" s="87"/>
      <c r="L890" s="110"/>
      <c r="M890" s="110"/>
      <c r="N890" s="110"/>
      <c r="O890" s="144"/>
      <c r="P890" s="110"/>
    </row>
    <row r="891" spans="3:16" x14ac:dyDescent="0.25">
      <c r="C891"/>
      <c r="D891"/>
      <c r="F891"/>
      <c r="K891" s="87"/>
      <c r="L891" s="110"/>
      <c r="M891" s="110"/>
      <c r="N891" s="110"/>
      <c r="O891" s="144"/>
      <c r="P891" s="110"/>
    </row>
    <row r="892" spans="3:16" x14ac:dyDescent="0.25">
      <c r="C892"/>
      <c r="D892"/>
      <c r="F892"/>
      <c r="K892" s="87"/>
      <c r="L892" s="110"/>
      <c r="M892" s="110"/>
      <c r="N892" s="110"/>
      <c r="O892" s="144"/>
      <c r="P892" s="110"/>
    </row>
    <row r="893" spans="3:16" x14ac:dyDescent="0.25">
      <c r="C893"/>
      <c r="D893"/>
      <c r="F893"/>
      <c r="K893" s="87"/>
      <c r="L893" s="110"/>
      <c r="M893" s="110"/>
      <c r="N893" s="110"/>
      <c r="O893" s="144"/>
      <c r="P893" s="110"/>
    </row>
    <row r="894" spans="3:16" x14ac:dyDescent="0.25">
      <c r="C894"/>
      <c r="D894"/>
      <c r="F894"/>
      <c r="K894" s="87"/>
      <c r="L894" s="110"/>
      <c r="M894" s="110"/>
      <c r="N894" s="110"/>
      <c r="O894" s="144"/>
      <c r="P894" s="110"/>
    </row>
    <row r="895" spans="3:16" x14ac:dyDescent="0.25">
      <c r="C895"/>
      <c r="D895"/>
      <c r="F895"/>
      <c r="K895" s="87"/>
      <c r="L895" s="110"/>
      <c r="M895" s="110"/>
      <c r="N895" s="110"/>
      <c r="O895" s="144"/>
      <c r="P895" s="110"/>
    </row>
    <row r="896" spans="3:16" x14ac:dyDescent="0.25">
      <c r="C896"/>
      <c r="D896"/>
      <c r="F896"/>
      <c r="K896" s="87"/>
      <c r="L896" s="110"/>
      <c r="M896" s="110"/>
      <c r="N896" s="110"/>
      <c r="O896" s="144"/>
      <c r="P896" s="110"/>
    </row>
    <row r="897" spans="3:16" x14ac:dyDescent="0.25">
      <c r="C897"/>
      <c r="D897"/>
      <c r="F897"/>
      <c r="K897" s="87"/>
      <c r="L897" s="110"/>
      <c r="M897" s="110"/>
      <c r="N897" s="110"/>
      <c r="O897" s="144"/>
      <c r="P897" s="110"/>
    </row>
    <row r="898" spans="3:16" x14ac:dyDescent="0.25">
      <c r="C898"/>
      <c r="D898"/>
      <c r="F898"/>
      <c r="K898" s="87"/>
      <c r="L898" s="110"/>
      <c r="M898" s="110"/>
      <c r="N898" s="110"/>
      <c r="O898" s="144"/>
      <c r="P898" s="110"/>
    </row>
    <row r="899" spans="3:16" x14ac:dyDescent="0.25">
      <c r="C899"/>
      <c r="D899"/>
      <c r="F899"/>
      <c r="K899" s="87"/>
      <c r="L899" s="110"/>
      <c r="M899" s="110"/>
      <c r="N899" s="110"/>
      <c r="O899" s="144"/>
      <c r="P899" s="110"/>
    </row>
    <row r="900" spans="3:16" x14ac:dyDescent="0.25">
      <c r="C900"/>
      <c r="D900"/>
      <c r="F900"/>
      <c r="K900" s="87"/>
      <c r="L900" s="110"/>
      <c r="M900" s="110"/>
      <c r="N900" s="110"/>
      <c r="O900" s="144"/>
      <c r="P900" s="110"/>
    </row>
    <row r="901" spans="3:16" x14ac:dyDescent="0.25">
      <c r="C901"/>
      <c r="D901"/>
      <c r="F901"/>
      <c r="K901" s="87"/>
      <c r="L901" s="110"/>
      <c r="M901" s="110"/>
      <c r="N901" s="110"/>
      <c r="O901" s="144"/>
      <c r="P901" s="110"/>
    </row>
    <row r="902" spans="3:16" x14ac:dyDescent="0.25">
      <c r="C902"/>
      <c r="D902"/>
      <c r="F902"/>
      <c r="K902" s="87"/>
      <c r="L902" s="110"/>
      <c r="M902" s="110"/>
      <c r="N902" s="110"/>
      <c r="O902" s="144"/>
      <c r="P902" s="110"/>
    </row>
    <row r="903" spans="3:16" x14ac:dyDescent="0.25">
      <c r="C903"/>
      <c r="D903"/>
      <c r="F903"/>
      <c r="K903" s="87"/>
      <c r="L903" s="110"/>
      <c r="M903" s="110"/>
      <c r="N903" s="110"/>
      <c r="O903" s="144"/>
      <c r="P903" s="110"/>
    </row>
    <row r="904" spans="3:16" x14ac:dyDescent="0.25">
      <c r="C904"/>
      <c r="D904"/>
      <c r="F904"/>
      <c r="K904" s="87"/>
      <c r="L904" s="110"/>
      <c r="M904" s="110"/>
      <c r="N904" s="110"/>
      <c r="O904" s="144"/>
      <c r="P904" s="110"/>
    </row>
    <row r="905" spans="3:16" x14ac:dyDescent="0.25">
      <c r="C905"/>
      <c r="D905"/>
      <c r="F905"/>
      <c r="K905" s="87"/>
      <c r="L905" s="110"/>
      <c r="M905" s="110"/>
      <c r="N905" s="110"/>
      <c r="O905" s="144"/>
      <c r="P905" s="110"/>
    </row>
    <row r="906" spans="3:16" x14ac:dyDescent="0.25">
      <c r="C906"/>
      <c r="D906"/>
      <c r="F906"/>
      <c r="K906" s="87"/>
      <c r="L906" s="110"/>
      <c r="M906" s="110"/>
      <c r="N906" s="110"/>
      <c r="O906" s="144"/>
      <c r="P906" s="110"/>
    </row>
    <row r="907" spans="3:16" x14ac:dyDescent="0.25">
      <c r="C907"/>
      <c r="D907"/>
      <c r="F907"/>
      <c r="K907" s="87"/>
      <c r="L907" s="110"/>
      <c r="M907" s="110"/>
      <c r="N907" s="110"/>
      <c r="O907" s="144"/>
      <c r="P907" s="110"/>
    </row>
    <row r="908" spans="3:16" x14ac:dyDescent="0.25">
      <c r="C908"/>
      <c r="D908"/>
      <c r="F908"/>
      <c r="K908" s="87"/>
      <c r="L908" s="110"/>
      <c r="M908" s="110"/>
      <c r="N908" s="110"/>
      <c r="O908" s="144"/>
      <c r="P908" s="110"/>
    </row>
    <row r="909" spans="3:16" x14ac:dyDescent="0.25">
      <c r="C909"/>
      <c r="D909"/>
      <c r="F909"/>
      <c r="K909" s="87"/>
      <c r="L909" s="110"/>
      <c r="M909" s="110"/>
      <c r="N909" s="110"/>
      <c r="O909" s="144"/>
      <c r="P909" s="110"/>
    </row>
    <row r="910" spans="3:16" x14ac:dyDescent="0.25">
      <c r="C910"/>
      <c r="D910"/>
      <c r="F910"/>
      <c r="K910" s="87"/>
      <c r="L910" s="110"/>
      <c r="M910" s="110"/>
      <c r="N910" s="110"/>
      <c r="O910" s="144"/>
      <c r="P910" s="110"/>
    </row>
    <row r="911" spans="3:16" x14ac:dyDescent="0.25">
      <c r="C911"/>
      <c r="D911"/>
      <c r="F911"/>
      <c r="K911" s="87"/>
      <c r="L911" s="110"/>
      <c r="M911" s="110"/>
      <c r="N911" s="110"/>
      <c r="O911" s="144"/>
      <c r="P911" s="110"/>
    </row>
    <row r="912" spans="3:16" x14ac:dyDescent="0.25">
      <c r="C912"/>
      <c r="D912"/>
      <c r="F912"/>
      <c r="K912" s="87"/>
      <c r="L912" s="110"/>
      <c r="M912" s="110"/>
      <c r="N912" s="110"/>
      <c r="O912" s="144"/>
      <c r="P912" s="110"/>
    </row>
    <row r="913" spans="3:16" x14ac:dyDescent="0.25">
      <c r="C913"/>
      <c r="D913"/>
      <c r="F913"/>
      <c r="K913" s="87"/>
      <c r="L913" s="110"/>
      <c r="M913" s="110"/>
      <c r="N913" s="110"/>
      <c r="O913" s="144"/>
      <c r="P913" s="110"/>
    </row>
    <row r="914" spans="3:16" x14ac:dyDescent="0.25">
      <c r="C914"/>
      <c r="D914"/>
      <c r="F914"/>
      <c r="K914" s="87"/>
      <c r="L914" s="110"/>
      <c r="M914" s="110"/>
      <c r="N914" s="110"/>
      <c r="O914" s="144"/>
      <c r="P914" s="110"/>
    </row>
    <row r="915" spans="3:16" x14ac:dyDescent="0.25">
      <c r="C915"/>
      <c r="D915"/>
      <c r="F915"/>
      <c r="K915" s="87"/>
      <c r="L915" s="110"/>
      <c r="M915" s="110"/>
      <c r="N915" s="110"/>
      <c r="O915" s="144"/>
      <c r="P915" s="110"/>
    </row>
    <row r="916" spans="3:16" x14ac:dyDescent="0.25">
      <c r="C916"/>
      <c r="D916"/>
      <c r="F916"/>
      <c r="K916" s="87"/>
      <c r="L916" s="110"/>
      <c r="M916" s="110"/>
      <c r="N916" s="110"/>
      <c r="O916" s="144"/>
      <c r="P916" s="110"/>
    </row>
    <row r="917" spans="3:16" x14ac:dyDescent="0.25">
      <c r="C917"/>
      <c r="D917"/>
      <c r="F917"/>
      <c r="K917" s="87"/>
      <c r="L917" s="110"/>
      <c r="M917" s="110"/>
      <c r="N917" s="110"/>
      <c r="O917" s="144"/>
      <c r="P917" s="110"/>
    </row>
    <row r="918" spans="3:16" x14ac:dyDescent="0.25">
      <c r="C918"/>
      <c r="D918"/>
      <c r="F918"/>
      <c r="K918" s="87"/>
      <c r="L918" s="110"/>
      <c r="M918" s="110"/>
      <c r="N918" s="110"/>
      <c r="O918" s="144"/>
      <c r="P918" s="110"/>
    </row>
    <row r="919" spans="3:16" x14ac:dyDescent="0.25">
      <c r="C919"/>
      <c r="D919"/>
      <c r="F919"/>
      <c r="K919" s="87"/>
      <c r="L919" s="110"/>
      <c r="M919" s="110"/>
      <c r="N919" s="110"/>
      <c r="O919" s="144"/>
      <c r="P919" s="110"/>
    </row>
    <row r="920" spans="3:16" x14ac:dyDescent="0.25">
      <c r="C920"/>
      <c r="D920"/>
      <c r="F920"/>
      <c r="K920" s="87"/>
      <c r="L920" s="110"/>
      <c r="M920" s="110"/>
      <c r="N920" s="110"/>
      <c r="O920" s="144"/>
      <c r="P920" s="110"/>
    </row>
    <row r="921" spans="3:16" x14ac:dyDescent="0.25">
      <c r="C921"/>
      <c r="D921"/>
      <c r="F921"/>
      <c r="K921" s="87"/>
      <c r="L921" s="110"/>
      <c r="M921" s="110"/>
      <c r="N921" s="110"/>
      <c r="O921" s="144"/>
      <c r="P921" s="110"/>
    </row>
    <row r="922" spans="3:16" x14ac:dyDescent="0.25">
      <c r="C922"/>
      <c r="D922"/>
      <c r="F922"/>
      <c r="K922" s="87"/>
      <c r="L922" s="110"/>
      <c r="M922" s="110"/>
      <c r="N922" s="110"/>
      <c r="O922" s="144"/>
      <c r="P922" s="110"/>
    </row>
    <row r="923" spans="3:16" x14ac:dyDescent="0.25">
      <c r="C923"/>
      <c r="D923"/>
      <c r="F923"/>
      <c r="K923" s="87"/>
      <c r="L923" s="110"/>
      <c r="M923" s="110"/>
      <c r="N923" s="110"/>
      <c r="O923" s="144"/>
      <c r="P923" s="110"/>
    </row>
    <row r="924" spans="3:16" x14ac:dyDescent="0.25">
      <c r="C924"/>
      <c r="D924"/>
      <c r="F924"/>
      <c r="K924" s="87"/>
      <c r="L924" s="110"/>
      <c r="M924" s="110"/>
      <c r="N924" s="110"/>
      <c r="O924" s="144"/>
      <c r="P924" s="110"/>
    </row>
    <row r="925" spans="3:16" x14ac:dyDescent="0.25">
      <c r="C925"/>
      <c r="D925"/>
      <c r="F925"/>
      <c r="K925" s="87"/>
      <c r="L925" s="110"/>
      <c r="M925" s="110"/>
      <c r="N925" s="110"/>
      <c r="O925" s="144"/>
      <c r="P925" s="110"/>
    </row>
    <row r="926" spans="3:16" x14ac:dyDescent="0.25">
      <c r="C926"/>
      <c r="D926"/>
      <c r="F926"/>
      <c r="K926" s="87"/>
      <c r="L926" s="110"/>
      <c r="M926" s="110"/>
      <c r="N926" s="110"/>
      <c r="O926" s="144"/>
      <c r="P926" s="110"/>
    </row>
    <row r="927" spans="3:16" x14ac:dyDescent="0.25">
      <c r="C927"/>
      <c r="D927"/>
      <c r="F927"/>
      <c r="K927" s="87"/>
      <c r="L927" s="110"/>
      <c r="M927" s="110"/>
      <c r="N927" s="110"/>
      <c r="O927" s="144"/>
      <c r="P927" s="110"/>
    </row>
    <row r="928" spans="3:16" x14ac:dyDescent="0.25">
      <c r="C928"/>
      <c r="D928"/>
      <c r="F928"/>
      <c r="K928" s="87"/>
      <c r="L928" s="110"/>
      <c r="M928" s="110"/>
      <c r="N928" s="110"/>
      <c r="O928" s="144"/>
      <c r="P928" s="110"/>
    </row>
    <row r="929" spans="3:16" x14ac:dyDescent="0.25">
      <c r="C929"/>
      <c r="D929"/>
      <c r="F929"/>
      <c r="K929" s="87"/>
      <c r="L929" s="110"/>
      <c r="M929" s="110"/>
      <c r="N929" s="110"/>
      <c r="O929" s="144"/>
      <c r="P929" s="110"/>
    </row>
    <row r="930" spans="3:16" x14ac:dyDescent="0.25">
      <c r="C930"/>
      <c r="D930"/>
      <c r="F930"/>
      <c r="K930" s="87"/>
      <c r="L930" s="110"/>
      <c r="M930" s="110"/>
      <c r="N930" s="110"/>
      <c r="O930" s="144"/>
      <c r="P930" s="110"/>
    </row>
    <row r="931" spans="3:16" x14ac:dyDescent="0.25">
      <c r="C931"/>
      <c r="D931"/>
      <c r="F931"/>
      <c r="K931" s="87"/>
      <c r="L931" s="110"/>
      <c r="M931" s="110"/>
      <c r="N931" s="110"/>
      <c r="O931" s="144"/>
      <c r="P931" s="110"/>
    </row>
    <row r="932" spans="3:16" x14ac:dyDescent="0.25">
      <c r="C932"/>
      <c r="D932"/>
      <c r="F932"/>
      <c r="K932" s="87"/>
      <c r="L932" s="110"/>
      <c r="M932" s="110"/>
      <c r="N932" s="110"/>
      <c r="O932" s="144"/>
      <c r="P932" s="110"/>
    </row>
    <row r="933" spans="3:16" x14ac:dyDescent="0.25">
      <c r="C933"/>
      <c r="D933"/>
      <c r="F933"/>
      <c r="K933" s="87"/>
      <c r="L933" s="110"/>
      <c r="M933" s="110"/>
      <c r="N933" s="110"/>
      <c r="O933" s="144"/>
      <c r="P933" s="110"/>
    </row>
    <row r="934" spans="3:16" x14ac:dyDescent="0.25">
      <c r="C934"/>
      <c r="D934"/>
      <c r="F934"/>
      <c r="K934" s="87"/>
      <c r="L934" s="110"/>
      <c r="M934" s="110"/>
      <c r="N934" s="110"/>
      <c r="O934" s="144"/>
      <c r="P934" s="110"/>
    </row>
    <row r="935" spans="3:16" x14ac:dyDescent="0.25">
      <c r="C935"/>
      <c r="D935"/>
      <c r="F935"/>
      <c r="K935" s="87"/>
      <c r="L935" s="110"/>
      <c r="M935" s="110"/>
      <c r="N935" s="110"/>
      <c r="O935" s="144"/>
      <c r="P935" s="110"/>
    </row>
    <row r="936" spans="3:16" x14ac:dyDescent="0.25">
      <c r="C936"/>
      <c r="D936"/>
      <c r="F936"/>
      <c r="K936" s="87"/>
      <c r="L936" s="110"/>
      <c r="M936" s="110"/>
      <c r="N936" s="110"/>
      <c r="O936" s="144"/>
      <c r="P936" s="110"/>
    </row>
    <row r="937" spans="3:16" x14ac:dyDescent="0.25">
      <c r="C937"/>
      <c r="D937"/>
      <c r="F937"/>
      <c r="K937" s="87"/>
      <c r="L937" s="110"/>
      <c r="M937" s="110"/>
      <c r="N937" s="110"/>
      <c r="O937" s="144"/>
      <c r="P937" s="110"/>
    </row>
    <row r="938" spans="3:16" x14ac:dyDescent="0.25">
      <c r="C938"/>
      <c r="D938"/>
      <c r="F938"/>
      <c r="K938" s="87"/>
      <c r="L938" s="110"/>
      <c r="M938" s="110"/>
      <c r="N938" s="110"/>
      <c r="O938" s="144"/>
      <c r="P938" s="110"/>
    </row>
    <row r="939" spans="3:16" x14ac:dyDescent="0.25">
      <c r="C939"/>
      <c r="D939"/>
      <c r="F939"/>
      <c r="K939" s="87"/>
      <c r="L939" s="110"/>
      <c r="M939" s="110"/>
      <c r="N939" s="110"/>
      <c r="O939" s="144"/>
      <c r="P939" s="110"/>
    </row>
    <row r="940" spans="3:16" x14ac:dyDescent="0.25">
      <c r="C940"/>
      <c r="D940"/>
      <c r="F940"/>
      <c r="K940" s="87"/>
      <c r="L940" s="110"/>
      <c r="M940" s="110"/>
      <c r="N940" s="110"/>
      <c r="O940" s="144"/>
      <c r="P940" s="110"/>
    </row>
    <row r="941" spans="3:16" x14ac:dyDescent="0.25">
      <c r="C941"/>
      <c r="D941"/>
      <c r="F941"/>
      <c r="K941" s="87"/>
      <c r="L941" s="110"/>
      <c r="M941" s="110"/>
      <c r="N941" s="110"/>
      <c r="O941" s="144"/>
      <c r="P941" s="110"/>
    </row>
    <row r="942" spans="3:16" x14ac:dyDescent="0.25">
      <c r="C942"/>
      <c r="D942"/>
      <c r="F942"/>
      <c r="K942" s="87"/>
      <c r="L942" s="110"/>
      <c r="M942" s="110"/>
      <c r="N942" s="110"/>
      <c r="O942" s="144"/>
      <c r="P942" s="110"/>
    </row>
    <row r="943" spans="3:16" x14ac:dyDescent="0.25">
      <c r="C943"/>
      <c r="D943"/>
      <c r="F943"/>
      <c r="K943" s="87"/>
      <c r="L943" s="110"/>
      <c r="M943" s="110"/>
      <c r="N943" s="110"/>
      <c r="O943" s="144"/>
      <c r="P943" s="110"/>
    </row>
    <row r="944" spans="3:16" x14ac:dyDescent="0.25">
      <c r="C944"/>
      <c r="D944"/>
      <c r="F944"/>
      <c r="K944" s="87"/>
      <c r="L944" s="110"/>
      <c r="M944" s="110"/>
      <c r="N944" s="110"/>
      <c r="O944" s="144"/>
      <c r="P944" s="110"/>
    </row>
    <row r="945" spans="3:16" x14ac:dyDescent="0.25">
      <c r="C945"/>
      <c r="D945"/>
      <c r="F945"/>
      <c r="K945" s="87"/>
      <c r="L945" s="110"/>
      <c r="M945" s="110"/>
      <c r="N945" s="110"/>
      <c r="O945" s="144"/>
      <c r="P945" s="110"/>
    </row>
    <row r="946" spans="3:16" x14ac:dyDescent="0.25">
      <c r="C946"/>
      <c r="D946"/>
      <c r="F946"/>
      <c r="K946" s="87"/>
      <c r="L946" s="110"/>
      <c r="M946" s="110"/>
      <c r="N946" s="110"/>
      <c r="O946" s="144"/>
      <c r="P946" s="110"/>
    </row>
    <row r="947" spans="3:16" x14ac:dyDescent="0.25">
      <c r="C947"/>
      <c r="D947"/>
      <c r="F947"/>
      <c r="K947" s="87"/>
      <c r="L947" s="110"/>
      <c r="M947" s="110"/>
      <c r="N947" s="110"/>
      <c r="O947" s="144"/>
      <c r="P947" s="110"/>
    </row>
    <row r="948" spans="3:16" x14ac:dyDescent="0.25">
      <c r="C948"/>
      <c r="D948"/>
      <c r="F948"/>
      <c r="K948" s="87"/>
      <c r="L948" s="110"/>
      <c r="M948" s="110"/>
      <c r="N948" s="110"/>
      <c r="O948" s="144"/>
      <c r="P948" s="110"/>
    </row>
    <row r="949" spans="3:16" x14ac:dyDescent="0.25">
      <c r="C949"/>
      <c r="D949"/>
      <c r="F949"/>
      <c r="K949" s="87"/>
      <c r="L949" s="110"/>
      <c r="M949" s="110"/>
      <c r="N949" s="110"/>
      <c r="O949" s="144"/>
      <c r="P949" s="110"/>
    </row>
    <row r="950" spans="3:16" x14ac:dyDescent="0.25">
      <c r="C950"/>
      <c r="D950"/>
      <c r="F950"/>
      <c r="K950" s="87"/>
      <c r="L950" s="110"/>
      <c r="M950" s="110"/>
      <c r="N950" s="110"/>
      <c r="O950" s="144"/>
      <c r="P950" s="110"/>
    </row>
    <row r="951" spans="3:16" x14ac:dyDescent="0.25">
      <c r="C951"/>
      <c r="D951"/>
      <c r="F951"/>
      <c r="K951" s="87"/>
      <c r="L951" s="110"/>
      <c r="M951" s="110"/>
      <c r="N951" s="110"/>
      <c r="O951" s="144"/>
      <c r="P951" s="110"/>
    </row>
    <row r="952" spans="3:16" x14ac:dyDescent="0.25">
      <c r="C952"/>
      <c r="D952"/>
      <c r="F952"/>
      <c r="K952" s="87"/>
      <c r="L952" s="110"/>
      <c r="M952" s="110"/>
      <c r="N952" s="110"/>
      <c r="O952" s="144"/>
      <c r="P952" s="110"/>
    </row>
    <row r="953" spans="3:16" x14ac:dyDescent="0.25">
      <c r="C953"/>
      <c r="D953"/>
      <c r="F953"/>
      <c r="K953" s="87"/>
      <c r="L953" s="110"/>
      <c r="M953" s="110"/>
      <c r="N953" s="110"/>
      <c r="O953" s="144"/>
      <c r="P953" s="110"/>
    </row>
    <row r="954" spans="3:16" x14ac:dyDescent="0.25">
      <c r="C954"/>
      <c r="D954"/>
      <c r="F954"/>
      <c r="K954" s="87"/>
      <c r="L954" s="110"/>
      <c r="M954" s="110"/>
      <c r="N954" s="110"/>
      <c r="O954" s="144"/>
      <c r="P954" s="110"/>
    </row>
    <row r="955" spans="3:16" x14ac:dyDescent="0.25">
      <c r="C955"/>
      <c r="D955"/>
      <c r="F955"/>
      <c r="K955" s="87"/>
      <c r="L955" s="110"/>
      <c r="M955" s="110"/>
      <c r="N955" s="110"/>
      <c r="O955" s="144"/>
      <c r="P955" s="110"/>
    </row>
    <row r="956" spans="3:16" x14ac:dyDescent="0.25">
      <c r="C956"/>
      <c r="D956"/>
      <c r="F956"/>
      <c r="K956" s="87"/>
      <c r="L956" s="110"/>
      <c r="M956" s="110"/>
      <c r="N956" s="110"/>
      <c r="O956" s="144"/>
      <c r="P956" s="110"/>
    </row>
    <row r="957" spans="3:16" x14ac:dyDescent="0.25">
      <c r="C957"/>
      <c r="D957"/>
      <c r="F957"/>
      <c r="K957" s="87"/>
      <c r="L957" s="110"/>
      <c r="M957" s="110"/>
      <c r="N957" s="110"/>
      <c r="O957" s="144"/>
      <c r="P957" s="110"/>
    </row>
    <row r="958" spans="3:16" x14ac:dyDescent="0.25">
      <c r="C958"/>
      <c r="D958"/>
      <c r="F958"/>
      <c r="K958" s="87"/>
      <c r="L958" s="110"/>
      <c r="M958" s="110"/>
      <c r="N958" s="110"/>
      <c r="O958" s="144"/>
      <c r="P958" s="110"/>
    </row>
    <row r="959" spans="3:16" x14ac:dyDescent="0.25">
      <c r="C959"/>
      <c r="D959"/>
      <c r="F959"/>
      <c r="K959" s="87"/>
      <c r="L959" s="110"/>
      <c r="M959" s="110"/>
      <c r="N959" s="110"/>
      <c r="O959" s="144"/>
      <c r="P959" s="110"/>
    </row>
    <row r="960" spans="3:16" x14ac:dyDescent="0.25">
      <c r="C960"/>
      <c r="D960"/>
      <c r="F960"/>
      <c r="K960" s="87"/>
      <c r="L960" s="110"/>
      <c r="M960" s="110"/>
      <c r="N960" s="110"/>
      <c r="O960" s="144"/>
      <c r="P960" s="110"/>
    </row>
    <row r="961" spans="3:16" x14ac:dyDescent="0.25">
      <c r="C961"/>
      <c r="D961"/>
      <c r="F961"/>
      <c r="K961" s="87"/>
      <c r="L961" s="110"/>
      <c r="M961" s="110"/>
      <c r="N961" s="110"/>
      <c r="O961" s="144"/>
      <c r="P961" s="110"/>
    </row>
    <row r="962" spans="3:16" x14ac:dyDescent="0.25">
      <c r="C962"/>
      <c r="D962"/>
      <c r="F962"/>
      <c r="K962" s="87"/>
      <c r="L962" s="110"/>
      <c r="M962" s="110"/>
      <c r="N962" s="110"/>
      <c r="O962" s="144"/>
      <c r="P962" s="110"/>
    </row>
    <row r="963" spans="3:16" x14ac:dyDescent="0.25">
      <c r="C963"/>
      <c r="D963"/>
      <c r="F963"/>
      <c r="K963" s="87"/>
      <c r="L963" s="110"/>
      <c r="M963" s="110"/>
      <c r="N963" s="110"/>
      <c r="O963" s="144"/>
      <c r="P963" s="110"/>
    </row>
    <row r="964" spans="3:16" x14ac:dyDescent="0.25">
      <c r="C964"/>
      <c r="D964"/>
      <c r="F964"/>
      <c r="K964" s="87"/>
      <c r="L964" s="110"/>
      <c r="M964" s="110"/>
      <c r="N964" s="110"/>
      <c r="O964" s="144"/>
      <c r="P964" s="110"/>
    </row>
    <row r="965" spans="3:16" x14ac:dyDescent="0.25">
      <c r="C965"/>
      <c r="D965"/>
      <c r="F965"/>
      <c r="K965" s="87"/>
      <c r="L965" s="110"/>
      <c r="M965" s="110"/>
      <c r="N965" s="110"/>
      <c r="O965" s="144"/>
      <c r="P965" s="110"/>
    </row>
    <row r="966" spans="3:16" x14ac:dyDescent="0.25">
      <c r="C966"/>
      <c r="D966"/>
      <c r="F966"/>
      <c r="K966" s="87"/>
      <c r="L966" s="110"/>
      <c r="M966" s="110"/>
      <c r="N966" s="110"/>
      <c r="O966" s="144"/>
      <c r="P966" s="110"/>
    </row>
    <row r="967" spans="3:16" x14ac:dyDescent="0.25">
      <c r="C967"/>
      <c r="D967"/>
      <c r="F967"/>
      <c r="K967" s="87"/>
      <c r="L967" s="110"/>
      <c r="M967" s="110"/>
      <c r="N967" s="110"/>
      <c r="O967" s="144"/>
      <c r="P967" s="110"/>
    </row>
    <row r="968" spans="3:16" x14ac:dyDescent="0.25">
      <c r="C968"/>
      <c r="D968"/>
      <c r="F968"/>
      <c r="K968" s="87"/>
      <c r="L968" s="110"/>
      <c r="M968" s="110"/>
      <c r="N968" s="110"/>
      <c r="O968" s="144"/>
      <c r="P968" s="110"/>
    </row>
    <row r="969" spans="3:16" x14ac:dyDescent="0.25">
      <c r="C969"/>
      <c r="D969"/>
      <c r="F969"/>
      <c r="K969" s="87"/>
      <c r="L969" s="110"/>
      <c r="M969" s="110"/>
      <c r="N969" s="110"/>
      <c r="O969" s="144"/>
      <c r="P969" s="110"/>
    </row>
    <row r="970" spans="3:16" x14ac:dyDescent="0.25">
      <c r="C970"/>
      <c r="D970"/>
      <c r="F970"/>
      <c r="K970" s="87"/>
      <c r="L970" s="110"/>
      <c r="M970" s="110"/>
      <c r="N970" s="110"/>
      <c r="O970" s="144"/>
      <c r="P970" s="110"/>
    </row>
    <row r="971" spans="3:16" x14ac:dyDescent="0.25">
      <c r="C971"/>
      <c r="D971"/>
      <c r="F971"/>
      <c r="K971" s="87"/>
      <c r="L971" s="110"/>
      <c r="M971" s="110"/>
      <c r="N971" s="110"/>
      <c r="O971" s="144"/>
      <c r="P971" s="110"/>
    </row>
    <row r="972" spans="3:16" x14ac:dyDescent="0.25">
      <c r="C972"/>
      <c r="D972"/>
      <c r="F972"/>
      <c r="K972" s="87"/>
      <c r="L972" s="110"/>
      <c r="M972" s="110"/>
      <c r="N972" s="110"/>
      <c r="O972" s="144"/>
      <c r="P972" s="110"/>
    </row>
    <row r="973" spans="3:16" x14ac:dyDescent="0.25">
      <c r="C973"/>
      <c r="D973"/>
      <c r="F973"/>
      <c r="K973" s="87"/>
      <c r="L973" s="110"/>
      <c r="M973" s="110"/>
      <c r="N973" s="110"/>
      <c r="O973" s="144"/>
      <c r="P973" s="110"/>
    </row>
    <row r="974" spans="3:16" x14ac:dyDescent="0.25">
      <c r="C974"/>
      <c r="D974"/>
      <c r="F974"/>
      <c r="K974" s="87"/>
      <c r="L974" s="110"/>
      <c r="M974" s="110"/>
      <c r="N974" s="110"/>
      <c r="O974" s="144"/>
      <c r="P974" s="110"/>
    </row>
    <row r="975" spans="3:16" x14ac:dyDescent="0.25">
      <c r="C975"/>
      <c r="D975"/>
      <c r="F975"/>
      <c r="K975" s="87"/>
      <c r="L975" s="110"/>
      <c r="M975" s="110"/>
      <c r="N975" s="110"/>
      <c r="O975" s="144"/>
      <c r="P975" s="110"/>
    </row>
    <row r="976" spans="3:16" x14ac:dyDescent="0.25">
      <c r="C976"/>
      <c r="D976"/>
      <c r="F976"/>
      <c r="K976" s="87"/>
      <c r="L976" s="110"/>
      <c r="M976" s="110"/>
      <c r="N976" s="110"/>
      <c r="O976" s="144"/>
      <c r="P976" s="110"/>
    </row>
    <row r="977" spans="3:16" x14ac:dyDescent="0.25">
      <c r="C977"/>
      <c r="D977"/>
      <c r="F977"/>
      <c r="K977" s="87"/>
      <c r="L977" s="110"/>
      <c r="M977" s="110"/>
      <c r="N977" s="110"/>
      <c r="O977" s="144"/>
      <c r="P977" s="110"/>
    </row>
    <row r="978" spans="3:16" x14ac:dyDescent="0.25">
      <c r="C978"/>
      <c r="D978"/>
      <c r="F978"/>
      <c r="K978" s="87"/>
      <c r="L978" s="110"/>
      <c r="M978" s="110"/>
      <c r="N978" s="110"/>
      <c r="O978" s="144"/>
      <c r="P978" s="110"/>
    </row>
    <row r="979" spans="3:16" x14ac:dyDescent="0.25">
      <c r="C979"/>
      <c r="D979"/>
      <c r="F979"/>
      <c r="K979" s="87"/>
      <c r="L979" s="110"/>
      <c r="M979" s="110"/>
      <c r="N979" s="110"/>
      <c r="O979" s="144"/>
      <c r="P979" s="110"/>
    </row>
    <row r="980" spans="3:16" x14ac:dyDescent="0.25">
      <c r="C980"/>
      <c r="D980"/>
      <c r="F980"/>
      <c r="K980" s="87"/>
      <c r="L980" s="110"/>
      <c r="M980" s="110"/>
      <c r="N980" s="110"/>
      <c r="O980" s="144"/>
      <c r="P980" s="110"/>
    </row>
    <row r="981" spans="3:16" x14ac:dyDescent="0.25">
      <c r="C981"/>
      <c r="D981"/>
      <c r="F981"/>
      <c r="K981" s="87"/>
      <c r="L981" s="110"/>
      <c r="M981" s="110"/>
      <c r="N981" s="110"/>
      <c r="O981" s="144"/>
      <c r="P981" s="110"/>
    </row>
    <row r="982" spans="3:16" x14ac:dyDescent="0.25">
      <c r="C982"/>
      <c r="D982"/>
      <c r="F982"/>
      <c r="K982" s="87"/>
      <c r="L982" s="110"/>
      <c r="M982" s="110"/>
      <c r="N982" s="110"/>
      <c r="O982" s="144"/>
      <c r="P982" s="110"/>
    </row>
    <row r="983" spans="3:16" x14ac:dyDescent="0.25">
      <c r="C983"/>
      <c r="D983"/>
      <c r="F983"/>
      <c r="K983" s="87"/>
      <c r="L983" s="110"/>
      <c r="M983" s="110"/>
      <c r="N983" s="110"/>
      <c r="O983" s="144"/>
      <c r="P983" s="110"/>
    </row>
    <row r="984" spans="3:16" x14ac:dyDescent="0.25">
      <c r="C984"/>
      <c r="D984"/>
      <c r="F984"/>
      <c r="K984" s="87"/>
      <c r="L984" s="110"/>
      <c r="M984" s="110"/>
      <c r="N984" s="110"/>
      <c r="O984" s="144"/>
      <c r="P984" s="110"/>
    </row>
    <row r="985" spans="3:16" x14ac:dyDescent="0.25">
      <c r="C985"/>
      <c r="D985"/>
      <c r="F985"/>
      <c r="K985" s="87"/>
      <c r="L985" s="110"/>
      <c r="M985" s="110"/>
      <c r="N985" s="110"/>
      <c r="O985" s="144"/>
      <c r="P985" s="110"/>
    </row>
    <row r="986" spans="3:16" x14ac:dyDescent="0.25">
      <c r="C986"/>
      <c r="D986"/>
      <c r="F986"/>
      <c r="K986" s="87"/>
      <c r="L986" s="110"/>
      <c r="M986" s="110"/>
      <c r="N986" s="110"/>
      <c r="O986" s="144"/>
      <c r="P986" s="110"/>
    </row>
    <row r="987" spans="3:16" x14ac:dyDescent="0.25">
      <c r="C987"/>
      <c r="D987"/>
      <c r="F987"/>
      <c r="K987" s="87"/>
      <c r="L987" s="110"/>
      <c r="M987" s="110"/>
      <c r="N987" s="110"/>
      <c r="O987" s="144"/>
      <c r="P987" s="110"/>
    </row>
    <row r="988" spans="3:16" x14ac:dyDescent="0.25">
      <c r="C988"/>
      <c r="D988"/>
      <c r="F988"/>
      <c r="K988" s="87"/>
      <c r="L988" s="110"/>
      <c r="M988" s="110"/>
      <c r="N988" s="110"/>
      <c r="O988" s="144"/>
      <c r="P988" s="110"/>
    </row>
    <row r="989" spans="3:16" x14ac:dyDescent="0.25">
      <c r="C989"/>
      <c r="D989"/>
      <c r="F989"/>
      <c r="K989" s="87"/>
      <c r="L989" s="110"/>
      <c r="M989" s="110"/>
      <c r="N989" s="110"/>
      <c r="O989" s="144"/>
      <c r="P989" s="110"/>
    </row>
    <row r="990" spans="3:16" x14ac:dyDescent="0.25">
      <c r="C990"/>
      <c r="D990"/>
      <c r="F990"/>
      <c r="K990" s="87"/>
      <c r="L990" s="110"/>
      <c r="M990" s="110"/>
      <c r="N990" s="110"/>
      <c r="O990" s="144"/>
      <c r="P990" s="110"/>
    </row>
    <row r="991" spans="3:16" x14ac:dyDescent="0.25">
      <c r="C991"/>
      <c r="D991"/>
      <c r="F991"/>
      <c r="K991" s="87"/>
      <c r="L991" s="110"/>
      <c r="M991" s="110"/>
      <c r="N991" s="110"/>
      <c r="O991" s="144"/>
      <c r="P991" s="110"/>
    </row>
    <row r="992" spans="3:16" x14ac:dyDescent="0.25">
      <c r="C992"/>
      <c r="D992"/>
      <c r="F992"/>
      <c r="K992" s="87"/>
      <c r="L992" s="110"/>
      <c r="M992" s="110"/>
      <c r="N992" s="110"/>
      <c r="O992" s="144"/>
      <c r="P992" s="110"/>
    </row>
    <row r="993" spans="3:16" x14ac:dyDescent="0.25">
      <c r="C993"/>
      <c r="D993"/>
      <c r="F993"/>
      <c r="K993" s="87"/>
      <c r="L993" s="110"/>
      <c r="M993" s="110"/>
      <c r="N993" s="110"/>
      <c r="O993" s="144"/>
      <c r="P993" s="110"/>
    </row>
    <row r="994" spans="3:16" x14ac:dyDescent="0.25">
      <c r="C994"/>
      <c r="D994"/>
      <c r="F994"/>
      <c r="K994" s="87"/>
      <c r="L994" s="110"/>
      <c r="M994" s="110"/>
      <c r="N994" s="110"/>
      <c r="O994" s="144"/>
      <c r="P994" s="110"/>
    </row>
    <row r="995" spans="3:16" x14ac:dyDescent="0.25">
      <c r="C995"/>
      <c r="D995"/>
      <c r="F995"/>
      <c r="K995" s="87"/>
      <c r="L995" s="110"/>
      <c r="M995" s="110"/>
      <c r="N995" s="110"/>
      <c r="O995" s="144"/>
      <c r="P995" s="110"/>
    </row>
    <row r="996" spans="3:16" x14ac:dyDescent="0.25">
      <c r="C996"/>
      <c r="D996"/>
      <c r="F996"/>
      <c r="K996" s="87"/>
      <c r="L996" s="110"/>
      <c r="M996" s="110"/>
      <c r="N996" s="110"/>
      <c r="O996" s="144"/>
      <c r="P996" s="110"/>
    </row>
    <row r="997" spans="3:16" x14ac:dyDescent="0.25">
      <c r="C997"/>
      <c r="D997"/>
      <c r="F997"/>
      <c r="K997" s="87"/>
      <c r="L997" s="110"/>
      <c r="M997" s="110"/>
      <c r="N997" s="110"/>
      <c r="O997" s="144"/>
      <c r="P997" s="110"/>
    </row>
    <row r="998" spans="3:16" x14ac:dyDescent="0.25">
      <c r="C998"/>
      <c r="D998"/>
      <c r="F998"/>
      <c r="K998" s="87"/>
      <c r="L998" s="110"/>
      <c r="M998" s="110"/>
      <c r="N998" s="110"/>
      <c r="O998" s="144"/>
      <c r="P998" s="110"/>
    </row>
    <row r="999" spans="3:16" x14ac:dyDescent="0.25">
      <c r="C999"/>
      <c r="D999"/>
      <c r="F999"/>
      <c r="K999" s="87"/>
      <c r="L999" s="110"/>
      <c r="M999" s="110"/>
      <c r="N999" s="110"/>
      <c r="O999" s="144"/>
      <c r="P999" s="110"/>
    </row>
    <row r="1000" spans="3:16" x14ac:dyDescent="0.25">
      <c r="C1000"/>
      <c r="D1000"/>
      <c r="F1000"/>
      <c r="K1000" s="87"/>
      <c r="L1000" s="110"/>
      <c r="M1000" s="110"/>
      <c r="N1000" s="110"/>
      <c r="O1000" s="144"/>
      <c r="P1000" s="110"/>
    </row>
    <row r="1001" spans="3:16" x14ac:dyDescent="0.25">
      <c r="C1001"/>
      <c r="D1001"/>
      <c r="F1001"/>
      <c r="K1001" s="87"/>
      <c r="L1001" s="110"/>
      <c r="M1001" s="110"/>
      <c r="N1001" s="110"/>
      <c r="O1001" s="144"/>
      <c r="P1001" s="110"/>
    </row>
    <row r="1002" spans="3:16" x14ac:dyDescent="0.25">
      <c r="C1002"/>
      <c r="D1002"/>
      <c r="F1002"/>
      <c r="K1002" s="87"/>
      <c r="L1002" s="110"/>
      <c r="M1002" s="110"/>
      <c r="N1002" s="110"/>
      <c r="O1002" s="144"/>
      <c r="P1002" s="110"/>
    </row>
    <row r="1003" spans="3:16" x14ac:dyDescent="0.25">
      <c r="C1003"/>
      <c r="D1003"/>
      <c r="F1003"/>
      <c r="K1003" s="87"/>
      <c r="L1003" s="110"/>
      <c r="M1003" s="110"/>
      <c r="N1003" s="110"/>
      <c r="O1003" s="144"/>
      <c r="P1003" s="110"/>
    </row>
    <row r="1004" spans="3:16" x14ac:dyDescent="0.25">
      <c r="C1004"/>
      <c r="D1004"/>
      <c r="F1004"/>
      <c r="K1004" s="87"/>
      <c r="L1004" s="110"/>
      <c r="M1004" s="110"/>
      <c r="N1004" s="110"/>
      <c r="O1004" s="144"/>
      <c r="P1004" s="110"/>
    </row>
    <row r="1005" spans="3:16" x14ac:dyDescent="0.25">
      <c r="C1005"/>
      <c r="D1005"/>
      <c r="F1005"/>
      <c r="K1005" s="87"/>
      <c r="L1005" s="110"/>
      <c r="M1005" s="110"/>
      <c r="N1005" s="110"/>
      <c r="O1005" s="144"/>
      <c r="P1005" s="110"/>
    </row>
    <row r="1006" spans="3:16" x14ac:dyDescent="0.25">
      <c r="C1006"/>
      <c r="D1006"/>
      <c r="F1006"/>
      <c r="K1006" s="87"/>
      <c r="L1006" s="110"/>
      <c r="M1006" s="110"/>
      <c r="N1006" s="110"/>
      <c r="O1006" s="144"/>
      <c r="P1006" s="110"/>
    </row>
    <row r="1007" spans="3:16" x14ac:dyDescent="0.25">
      <c r="C1007"/>
      <c r="D1007"/>
      <c r="F1007"/>
      <c r="K1007" s="87"/>
      <c r="L1007" s="110"/>
      <c r="M1007" s="110"/>
      <c r="N1007" s="110"/>
      <c r="O1007" s="144"/>
      <c r="P1007" s="110"/>
    </row>
    <row r="1008" spans="3:16" x14ac:dyDescent="0.25">
      <c r="C1008"/>
      <c r="D1008"/>
      <c r="F1008"/>
      <c r="K1008" s="87"/>
      <c r="L1008" s="110"/>
      <c r="M1008" s="110"/>
      <c r="N1008" s="110"/>
      <c r="O1008" s="144"/>
      <c r="P1008" s="110"/>
    </row>
    <row r="1009" spans="3:16" x14ac:dyDescent="0.25">
      <c r="C1009"/>
      <c r="D1009"/>
      <c r="F1009"/>
      <c r="K1009" s="87"/>
      <c r="L1009" s="110"/>
      <c r="M1009" s="110"/>
      <c r="N1009" s="110"/>
      <c r="O1009" s="144"/>
      <c r="P1009" s="110"/>
    </row>
    <row r="1010" spans="3:16" x14ac:dyDescent="0.25">
      <c r="C1010"/>
      <c r="D1010"/>
      <c r="F1010"/>
      <c r="K1010" s="87"/>
      <c r="L1010" s="110"/>
      <c r="M1010" s="110"/>
      <c r="N1010" s="110"/>
      <c r="O1010" s="144"/>
      <c r="P1010" s="110"/>
    </row>
    <row r="1011" spans="3:16" x14ac:dyDescent="0.25">
      <c r="C1011"/>
      <c r="D1011"/>
      <c r="F1011"/>
      <c r="K1011" s="87"/>
      <c r="L1011" s="110"/>
      <c r="M1011" s="110"/>
      <c r="N1011" s="110"/>
      <c r="O1011" s="144"/>
      <c r="P1011" s="110"/>
    </row>
    <row r="1012" spans="3:16" x14ac:dyDescent="0.25">
      <c r="C1012"/>
      <c r="D1012"/>
      <c r="F1012"/>
      <c r="K1012" s="87"/>
      <c r="L1012" s="110"/>
      <c r="M1012" s="110"/>
      <c r="N1012" s="110"/>
      <c r="O1012" s="144"/>
      <c r="P1012" s="110"/>
    </row>
    <row r="1013" spans="3:16" x14ac:dyDescent="0.25">
      <c r="C1013"/>
      <c r="D1013"/>
      <c r="F1013"/>
      <c r="K1013" s="87"/>
      <c r="L1013" s="110"/>
      <c r="M1013" s="110"/>
      <c r="N1013" s="110"/>
      <c r="O1013" s="144"/>
      <c r="P1013" s="110"/>
    </row>
    <row r="1014" spans="3:16" x14ac:dyDescent="0.25">
      <c r="C1014"/>
      <c r="D1014"/>
      <c r="F1014"/>
      <c r="K1014" s="87"/>
      <c r="L1014" s="110"/>
      <c r="M1014" s="110"/>
      <c r="N1014" s="110"/>
      <c r="O1014" s="144"/>
      <c r="P1014" s="110"/>
    </row>
    <row r="1015" spans="3:16" x14ac:dyDescent="0.25">
      <c r="C1015"/>
      <c r="D1015"/>
      <c r="F1015"/>
      <c r="K1015" s="87"/>
      <c r="L1015" s="110"/>
      <c r="M1015" s="110"/>
      <c r="N1015" s="110"/>
      <c r="O1015" s="144"/>
      <c r="P1015" s="110"/>
    </row>
    <row r="1016" spans="3:16" x14ac:dyDescent="0.25">
      <c r="C1016"/>
      <c r="D1016"/>
      <c r="F1016"/>
      <c r="K1016" s="87"/>
      <c r="L1016" s="110"/>
      <c r="M1016" s="110"/>
      <c r="N1016" s="110"/>
      <c r="O1016" s="144"/>
      <c r="P1016" s="110"/>
    </row>
    <row r="1017" spans="3:16" x14ac:dyDescent="0.25">
      <c r="C1017"/>
      <c r="D1017"/>
      <c r="F1017"/>
      <c r="K1017" s="87"/>
      <c r="L1017" s="110"/>
      <c r="M1017" s="110"/>
      <c r="N1017" s="110"/>
      <c r="O1017" s="144"/>
      <c r="P1017" s="110"/>
    </row>
    <row r="1018" spans="3:16" x14ac:dyDescent="0.25">
      <c r="C1018"/>
      <c r="D1018"/>
      <c r="F1018"/>
      <c r="K1018" s="87"/>
      <c r="L1018" s="110"/>
      <c r="M1018" s="110"/>
      <c r="N1018" s="110"/>
      <c r="O1018" s="144"/>
      <c r="P1018" s="110"/>
    </row>
    <row r="1019" spans="3:16" x14ac:dyDescent="0.25">
      <c r="C1019"/>
      <c r="D1019"/>
      <c r="F1019"/>
      <c r="K1019" s="87"/>
      <c r="L1019" s="110"/>
      <c r="M1019" s="110"/>
      <c r="N1019" s="110"/>
      <c r="O1019" s="144"/>
      <c r="P1019" s="110"/>
    </row>
    <row r="1020" spans="3:16" x14ac:dyDescent="0.25">
      <c r="C1020"/>
      <c r="D1020"/>
      <c r="F1020"/>
      <c r="K1020" s="87"/>
      <c r="L1020" s="110"/>
      <c r="M1020" s="110"/>
      <c r="N1020" s="110"/>
      <c r="O1020" s="144"/>
      <c r="P1020" s="110"/>
    </row>
    <row r="1021" spans="3:16" x14ac:dyDescent="0.25">
      <c r="C1021"/>
      <c r="D1021"/>
      <c r="F1021"/>
      <c r="K1021" s="87"/>
      <c r="L1021" s="110"/>
      <c r="M1021" s="110"/>
      <c r="N1021" s="110"/>
      <c r="O1021" s="144"/>
      <c r="P1021" s="110"/>
    </row>
    <row r="1022" spans="3:16" x14ac:dyDescent="0.25">
      <c r="C1022"/>
      <c r="D1022"/>
      <c r="F1022"/>
      <c r="K1022" s="87"/>
      <c r="L1022" s="110"/>
      <c r="M1022" s="110"/>
      <c r="N1022" s="110"/>
      <c r="O1022" s="144"/>
      <c r="P1022" s="110"/>
    </row>
    <row r="1023" spans="3:16" x14ac:dyDescent="0.25">
      <c r="C1023"/>
      <c r="D1023"/>
      <c r="F1023"/>
      <c r="K1023" s="87"/>
      <c r="L1023" s="110"/>
      <c r="M1023" s="110"/>
      <c r="N1023" s="110"/>
      <c r="O1023" s="144"/>
      <c r="P1023" s="110"/>
    </row>
    <row r="1024" spans="3:16" x14ac:dyDescent="0.25">
      <c r="C1024"/>
      <c r="D1024"/>
      <c r="F1024"/>
      <c r="K1024" s="87"/>
      <c r="L1024" s="110"/>
      <c r="M1024" s="110"/>
      <c r="N1024" s="110"/>
      <c r="O1024" s="144"/>
      <c r="P1024" s="110"/>
    </row>
    <row r="1025" spans="3:16" x14ac:dyDescent="0.25">
      <c r="C1025"/>
      <c r="D1025"/>
      <c r="F1025"/>
      <c r="K1025" s="87"/>
      <c r="L1025" s="110"/>
      <c r="M1025" s="110"/>
      <c r="N1025" s="110"/>
      <c r="O1025" s="144"/>
      <c r="P1025" s="110"/>
    </row>
    <row r="1026" spans="3:16" x14ac:dyDescent="0.25">
      <c r="C1026"/>
      <c r="D1026"/>
      <c r="F1026"/>
      <c r="K1026" s="87"/>
      <c r="L1026" s="110"/>
      <c r="M1026" s="110"/>
      <c r="N1026" s="110"/>
      <c r="O1026" s="144"/>
      <c r="P1026" s="110"/>
    </row>
    <row r="1027" spans="3:16" x14ac:dyDescent="0.25">
      <c r="C1027"/>
      <c r="D1027"/>
      <c r="F1027"/>
      <c r="K1027" s="87"/>
      <c r="L1027" s="110"/>
      <c r="M1027" s="110"/>
      <c r="N1027" s="110"/>
      <c r="O1027" s="144"/>
      <c r="P1027" s="110"/>
    </row>
    <row r="1028" spans="3:16" x14ac:dyDescent="0.25">
      <c r="C1028"/>
      <c r="D1028"/>
      <c r="F1028"/>
      <c r="K1028" s="87"/>
      <c r="L1028" s="110"/>
      <c r="M1028" s="110"/>
      <c r="N1028" s="110"/>
      <c r="O1028" s="144"/>
      <c r="P1028" s="110"/>
    </row>
    <row r="1029" spans="3:16" x14ac:dyDescent="0.25">
      <c r="C1029"/>
      <c r="D1029"/>
      <c r="F1029"/>
      <c r="K1029" s="87"/>
      <c r="L1029" s="110"/>
      <c r="M1029" s="110"/>
      <c r="N1029" s="110"/>
      <c r="O1029" s="144"/>
      <c r="P1029" s="110"/>
    </row>
    <row r="1030" spans="3:16" x14ac:dyDescent="0.25">
      <c r="C1030"/>
      <c r="D1030"/>
      <c r="F1030"/>
      <c r="K1030" s="87"/>
      <c r="L1030" s="110"/>
      <c r="M1030" s="110"/>
      <c r="N1030" s="110"/>
      <c r="O1030" s="144"/>
      <c r="P1030" s="110"/>
    </row>
    <row r="1031" spans="3:16" x14ac:dyDescent="0.25">
      <c r="C1031"/>
      <c r="D1031"/>
      <c r="F1031"/>
      <c r="K1031" s="87"/>
      <c r="L1031" s="110"/>
      <c r="M1031" s="110"/>
      <c r="N1031" s="110"/>
      <c r="O1031" s="144"/>
      <c r="P1031" s="110"/>
    </row>
    <row r="1032" spans="3:16" x14ac:dyDescent="0.25">
      <c r="C1032"/>
      <c r="D1032"/>
      <c r="F1032"/>
      <c r="K1032" s="87"/>
      <c r="L1032" s="110"/>
      <c r="M1032" s="110"/>
      <c r="N1032" s="110"/>
      <c r="O1032" s="144"/>
      <c r="P1032" s="110"/>
    </row>
    <row r="1033" spans="3:16" x14ac:dyDescent="0.25">
      <c r="C1033"/>
      <c r="D1033"/>
      <c r="F1033"/>
      <c r="K1033" s="87"/>
      <c r="L1033" s="110"/>
      <c r="M1033" s="110"/>
      <c r="N1033" s="110"/>
      <c r="O1033" s="144"/>
      <c r="P1033" s="110"/>
    </row>
    <row r="1034" spans="3:16" x14ac:dyDescent="0.25">
      <c r="C1034"/>
      <c r="D1034"/>
      <c r="F1034"/>
      <c r="K1034" s="87"/>
      <c r="L1034" s="110"/>
      <c r="M1034" s="110"/>
      <c r="N1034" s="110"/>
      <c r="O1034" s="144"/>
      <c r="P1034" s="110"/>
    </row>
    <row r="1035" spans="3:16" x14ac:dyDescent="0.25">
      <c r="C1035"/>
      <c r="D1035"/>
      <c r="F1035"/>
      <c r="K1035" s="87"/>
      <c r="L1035" s="110"/>
      <c r="M1035" s="110"/>
      <c r="N1035" s="110"/>
      <c r="O1035" s="144"/>
      <c r="P1035" s="110"/>
    </row>
    <row r="1036" spans="3:16" x14ac:dyDescent="0.25">
      <c r="C1036"/>
      <c r="D1036"/>
      <c r="F1036"/>
      <c r="K1036" s="87"/>
      <c r="L1036" s="110"/>
      <c r="M1036" s="110"/>
      <c r="N1036" s="110"/>
      <c r="O1036" s="144"/>
      <c r="P1036" s="110"/>
    </row>
    <row r="1037" spans="3:16" x14ac:dyDescent="0.25">
      <c r="C1037"/>
      <c r="D1037"/>
      <c r="F1037"/>
      <c r="K1037" s="87"/>
      <c r="L1037" s="110"/>
      <c r="M1037" s="110"/>
      <c r="N1037" s="110"/>
      <c r="O1037" s="144"/>
      <c r="P1037" s="110"/>
    </row>
    <row r="1038" spans="3:16" x14ac:dyDescent="0.25">
      <c r="C1038"/>
      <c r="D1038"/>
      <c r="F1038"/>
      <c r="K1038" s="87"/>
      <c r="L1038" s="110"/>
      <c r="M1038" s="110"/>
      <c r="N1038" s="110"/>
      <c r="O1038" s="144"/>
      <c r="P1038" s="110"/>
    </row>
    <row r="1039" spans="3:16" x14ac:dyDescent="0.25">
      <c r="C1039"/>
      <c r="D1039"/>
      <c r="F1039"/>
      <c r="K1039" s="87"/>
      <c r="L1039" s="110"/>
      <c r="M1039" s="110"/>
      <c r="N1039" s="110"/>
      <c r="O1039" s="144"/>
      <c r="P1039" s="110"/>
    </row>
    <row r="1040" spans="3:16" x14ac:dyDescent="0.25">
      <c r="C1040"/>
      <c r="D1040"/>
      <c r="F1040"/>
      <c r="K1040" s="87"/>
      <c r="L1040" s="110"/>
      <c r="M1040" s="110"/>
      <c r="N1040" s="110"/>
      <c r="O1040" s="144"/>
      <c r="P1040" s="110"/>
    </row>
    <row r="1041" spans="3:16" x14ac:dyDescent="0.25">
      <c r="C1041"/>
      <c r="D1041"/>
      <c r="F1041"/>
      <c r="K1041" s="87"/>
      <c r="L1041" s="110"/>
      <c r="M1041" s="110"/>
      <c r="N1041" s="110"/>
      <c r="O1041" s="144"/>
      <c r="P1041" s="110"/>
    </row>
    <row r="1042" spans="3:16" x14ac:dyDescent="0.25">
      <c r="C1042"/>
      <c r="D1042"/>
      <c r="F1042"/>
      <c r="K1042" s="87"/>
      <c r="L1042" s="110"/>
      <c r="M1042" s="110"/>
      <c r="N1042" s="110"/>
      <c r="O1042" s="144"/>
      <c r="P1042" s="110"/>
    </row>
    <row r="1043" spans="3:16" x14ac:dyDescent="0.25">
      <c r="C1043"/>
      <c r="D1043"/>
      <c r="F1043"/>
      <c r="K1043" s="87"/>
      <c r="L1043" s="110"/>
      <c r="M1043" s="110"/>
      <c r="N1043" s="110"/>
      <c r="O1043" s="144"/>
      <c r="P1043" s="110"/>
    </row>
    <row r="1044" spans="3:16" x14ac:dyDescent="0.25">
      <c r="C1044"/>
      <c r="D1044"/>
      <c r="F1044"/>
      <c r="K1044" s="87"/>
      <c r="L1044" s="110"/>
      <c r="M1044" s="110"/>
      <c r="N1044" s="110"/>
      <c r="O1044" s="144"/>
      <c r="P1044" s="110"/>
    </row>
    <row r="1045" spans="3:16" x14ac:dyDescent="0.25">
      <c r="C1045"/>
      <c r="D1045"/>
      <c r="F1045"/>
      <c r="K1045" s="87"/>
      <c r="L1045" s="110"/>
      <c r="M1045" s="110"/>
      <c r="N1045" s="110"/>
      <c r="O1045" s="144"/>
      <c r="P1045" s="110"/>
    </row>
    <row r="1046" spans="3:16" x14ac:dyDescent="0.25">
      <c r="C1046"/>
      <c r="D1046"/>
      <c r="F1046"/>
      <c r="K1046" s="87"/>
      <c r="L1046" s="110"/>
      <c r="M1046" s="110"/>
      <c r="N1046" s="110"/>
      <c r="O1046" s="144"/>
      <c r="P1046" s="110"/>
    </row>
    <row r="1047" spans="3:16" x14ac:dyDescent="0.25">
      <c r="C1047"/>
      <c r="D1047"/>
      <c r="F1047"/>
      <c r="K1047" s="87"/>
      <c r="L1047" s="110"/>
      <c r="M1047" s="110"/>
      <c r="N1047" s="110"/>
      <c r="O1047" s="144"/>
      <c r="P1047" s="110"/>
    </row>
    <row r="1048" spans="3:16" x14ac:dyDescent="0.25">
      <c r="C1048"/>
      <c r="D1048"/>
      <c r="F1048"/>
      <c r="K1048" s="87"/>
      <c r="L1048" s="110"/>
      <c r="M1048" s="110"/>
      <c r="N1048" s="110"/>
      <c r="O1048" s="144"/>
      <c r="P1048" s="110"/>
    </row>
    <row r="1049" spans="3:16" x14ac:dyDescent="0.25">
      <c r="C1049"/>
      <c r="D1049"/>
      <c r="F1049"/>
      <c r="K1049" s="87"/>
      <c r="L1049" s="110"/>
      <c r="M1049" s="110"/>
      <c r="N1049" s="110"/>
      <c r="O1049" s="144"/>
      <c r="P1049" s="110"/>
    </row>
    <row r="1050" spans="3:16" x14ac:dyDescent="0.25">
      <c r="C1050"/>
      <c r="D1050"/>
      <c r="F1050"/>
      <c r="K1050" s="87"/>
      <c r="L1050" s="110"/>
      <c r="M1050" s="110"/>
      <c r="N1050" s="110"/>
      <c r="O1050" s="144"/>
      <c r="P1050" s="110"/>
    </row>
    <row r="1051" spans="3:16" x14ac:dyDescent="0.25">
      <c r="C1051"/>
      <c r="D1051"/>
      <c r="F1051"/>
      <c r="K1051" s="87"/>
      <c r="L1051" s="110"/>
      <c r="M1051" s="110"/>
      <c r="N1051" s="110"/>
      <c r="O1051" s="144"/>
      <c r="P1051" s="110"/>
    </row>
    <row r="1052" spans="3:16" x14ac:dyDescent="0.25">
      <c r="C1052"/>
      <c r="D1052"/>
      <c r="F1052"/>
      <c r="K1052" s="87"/>
      <c r="L1052" s="110"/>
      <c r="M1052" s="110"/>
      <c r="N1052" s="110"/>
      <c r="O1052" s="144"/>
      <c r="P1052" s="110"/>
    </row>
    <row r="1053" spans="3:16" x14ac:dyDescent="0.25">
      <c r="C1053"/>
      <c r="D1053"/>
      <c r="F1053"/>
      <c r="K1053" s="87"/>
      <c r="L1053" s="110"/>
      <c r="M1053" s="110"/>
      <c r="N1053" s="110"/>
      <c r="O1053" s="144"/>
      <c r="P1053" s="110"/>
    </row>
    <row r="1054" spans="3:16" x14ac:dyDescent="0.25">
      <c r="C1054"/>
      <c r="D1054"/>
      <c r="F1054"/>
      <c r="K1054" s="87"/>
      <c r="L1054" s="110"/>
      <c r="M1054" s="110"/>
      <c r="N1054" s="110"/>
      <c r="O1054" s="144"/>
      <c r="P1054" s="110"/>
    </row>
    <row r="1055" spans="3:16" x14ac:dyDescent="0.25">
      <c r="C1055"/>
      <c r="D1055"/>
      <c r="F1055"/>
      <c r="K1055" s="87"/>
      <c r="L1055" s="110"/>
      <c r="M1055" s="110"/>
      <c r="N1055" s="110"/>
      <c r="O1055" s="144"/>
      <c r="P1055" s="110"/>
    </row>
    <row r="1056" spans="3:16" x14ac:dyDescent="0.25">
      <c r="C1056"/>
      <c r="D1056"/>
      <c r="F1056"/>
      <c r="K1056" s="87"/>
      <c r="L1056" s="110"/>
      <c r="M1056" s="110"/>
      <c r="N1056" s="110"/>
      <c r="O1056" s="144"/>
      <c r="P1056" s="110"/>
    </row>
    <row r="1057" spans="3:16" x14ac:dyDescent="0.25">
      <c r="C1057"/>
      <c r="D1057"/>
      <c r="F1057"/>
      <c r="K1057" s="87"/>
      <c r="L1057" s="110"/>
      <c r="M1057" s="110"/>
      <c r="N1057" s="110"/>
      <c r="O1057" s="144"/>
      <c r="P1057" s="110"/>
    </row>
    <row r="1058" spans="3:16" x14ac:dyDescent="0.25">
      <c r="C1058"/>
      <c r="D1058"/>
      <c r="F1058"/>
      <c r="K1058" s="87"/>
      <c r="L1058" s="110"/>
      <c r="M1058" s="110"/>
      <c r="N1058" s="110"/>
      <c r="O1058" s="144"/>
      <c r="P1058" s="110"/>
    </row>
    <row r="1059" spans="3:16" x14ac:dyDescent="0.25">
      <c r="C1059"/>
      <c r="D1059"/>
      <c r="F1059"/>
      <c r="K1059" s="87"/>
      <c r="L1059" s="110"/>
      <c r="M1059" s="110"/>
      <c r="N1059" s="110"/>
      <c r="O1059" s="144"/>
      <c r="P1059" s="110"/>
    </row>
    <row r="1060" spans="3:16" x14ac:dyDescent="0.25">
      <c r="C1060"/>
      <c r="D1060"/>
      <c r="F1060"/>
      <c r="K1060" s="87"/>
      <c r="L1060" s="110"/>
      <c r="M1060" s="110"/>
      <c r="N1060" s="110"/>
      <c r="O1060" s="144"/>
      <c r="P1060" s="110"/>
    </row>
    <row r="1061" spans="3:16" x14ac:dyDescent="0.25">
      <c r="C1061"/>
      <c r="D1061"/>
      <c r="F1061"/>
      <c r="K1061" s="87"/>
      <c r="L1061" s="110"/>
      <c r="M1061" s="110"/>
      <c r="N1061" s="110"/>
      <c r="O1061" s="144"/>
      <c r="P1061" s="110"/>
    </row>
    <row r="1062" spans="3:16" x14ac:dyDescent="0.25">
      <c r="C1062"/>
      <c r="D1062"/>
      <c r="F1062"/>
      <c r="K1062" s="87"/>
      <c r="L1062" s="110"/>
      <c r="M1062" s="110"/>
      <c r="N1062" s="110"/>
      <c r="O1062" s="144"/>
      <c r="P1062" s="110"/>
    </row>
    <row r="1063" spans="3:16" x14ac:dyDescent="0.25">
      <c r="C1063"/>
      <c r="D1063"/>
      <c r="F1063"/>
      <c r="K1063" s="87"/>
      <c r="L1063" s="110"/>
      <c r="M1063" s="110"/>
      <c r="N1063" s="110"/>
      <c r="O1063" s="144"/>
      <c r="P1063" s="110"/>
    </row>
    <row r="1064" spans="3:16" x14ac:dyDescent="0.25">
      <c r="C1064"/>
      <c r="D1064"/>
      <c r="F1064"/>
      <c r="K1064" s="87"/>
      <c r="L1064" s="110"/>
      <c r="M1064" s="110"/>
      <c r="N1064" s="110"/>
      <c r="O1064" s="144"/>
      <c r="P1064" s="110"/>
    </row>
    <row r="1065" spans="3:16" x14ac:dyDescent="0.25">
      <c r="C1065"/>
      <c r="D1065"/>
      <c r="F1065"/>
      <c r="K1065" s="87"/>
      <c r="L1065" s="110"/>
      <c r="M1065" s="110"/>
      <c r="N1065" s="110"/>
      <c r="O1065" s="144"/>
      <c r="P1065" s="110"/>
    </row>
    <row r="1066" spans="3:16" x14ac:dyDescent="0.25">
      <c r="C1066"/>
      <c r="D1066"/>
      <c r="F1066"/>
      <c r="K1066" s="87"/>
      <c r="L1066" s="110"/>
      <c r="M1066" s="110"/>
      <c r="N1066" s="110"/>
      <c r="O1066" s="144"/>
      <c r="P1066" s="110"/>
    </row>
    <row r="1067" spans="3:16" x14ac:dyDescent="0.25">
      <c r="C1067"/>
      <c r="D1067"/>
      <c r="F1067"/>
      <c r="K1067" s="87"/>
      <c r="L1067" s="110"/>
      <c r="M1067" s="110"/>
      <c r="N1067" s="110"/>
      <c r="O1067" s="144"/>
      <c r="P1067" s="110"/>
    </row>
    <row r="1068" spans="3:16" x14ac:dyDescent="0.25">
      <c r="C1068"/>
      <c r="D1068"/>
      <c r="F1068"/>
      <c r="K1068" s="87"/>
      <c r="L1068" s="110"/>
      <c r="M1068" s="110"/>
      <c r="N1068" s="110"/>
      <c r="O1068" s="144"/>
      <c r="P1068" s="110"/>
    </row>
    <row r="1069" spans="3:16" x14ac:dyDescent="0.25">
      <c r="C1069"/>
      <c r="D1069"/>
      <c r="F1069"/>
      <c r="K1069" s="87"/>
      <c r="L1069" s="110"/>
      <c r="M1069" s="110"/>
      <c r="N1069" s="110"/>
      <c r="O1069" s="144"/>
      <c r="P1069" s="110"/>
    </row>
    <row r="1070" spans="3:16" x14ac:dyDescent="0.25">
      <c r="C1070"/>
      <c r="D1070"/>
      <c r="F1070"/>
      <c r="K1070" s="87"/>
      <c r="L1070" s="110"/>
      <c r="M1070" s="110"/>
      <c r="N1070" s="110"/>
      <c r="O1070" s="144"/>
      <c r="P1070" s="110"/>
    </row>
    <row r="1071" spans="3:16" x14ac:dyDescent="0.25">
      <c r="C1071"/>
      <c r="D1071"/>
      <c r="F1071"/>
      <c r="K1071" s="87"/>
      <c r="L1071" s="110"/>
      <c r="M1071" s="110"/>
      <c r="N1071" s="110"/>
      <c r="O1071" s="144"/>
      <c r="P1071" s="110"/>
    </row>
    <row r="1072" spans="3:16" x14ac:dyDescent="0.25">
      <c r="C1072"/>
      <c r="D1072"/>
      <c r="F1072"/>
      <c r="K1072" s="87"/>
      <c r="L1072" s="110"/>
      <c r="M1072" s="110"/>
      <c r="N1072" s="110"/>
      <c r="O1072" s="144"/>
      <c r="P1072" s="110"/>
    </row>
    <row r="1073" spans="3:16" x14ac:dyDescent="0.25">
      <c r="C1073"/>
      <c r="D1073"/>
      <c r="F1073"/>
      <c r="K1073" s="87"/>
      <c r="L1073" s="110"/>
      <c r="M1073" s="110"/>
      <c r="N1073" s="110"/>
      <c r="O1073" s="144"/>
      <c r="P1073" s="110"/>
    </row>
    <row r="1074" spans="3:16" x14ac:dyDescent="0.25">
      <c r="C1074"/>
      <c r="D1074"/>
      <c r="F1074"/>
      <c r="K1074" s="87"/>
      <c r="L1074" s="110"/>
      <c r="M1074" s="110"/>
      <c r="N1074" s="110"/>
      <c r="O1074" s="144"/>
      <c r="P1074" s="110"/>
    </row>
    <row r="1075" spans="3:16" x14ac:dyDescent="0.25">
      <c r="C1075"/>
      <c r="D1075"/>
      <c r="F1075"/>
      <c r="K1075" s="87"/>
      <c r="L1075" s="110"/>
      <c r="M1075" s="110"/>
      <c r="N1075" s="110"/>
      <c r="O1075" s="144"/>
      <c r="P1075" s="110"/>
    </row>
    <row r="1076" spans="3:16" x14ac:dyDescent="0.25">
      <c r="C1076"/>
      <c r="D1076"/>
      <c r="F1076"/>
      <c r="K1076" s="87"/>
      <c r="L1076" s="110"/>
      <c r="M1076" s="110"/>
      <c r="N1076" s="110"/>
      <c r="O1076" s="144"/>
      <c r="P1076" s="110"/>
    </row>
    <row r="1077" spans="3:16" x14ac:dyDescent="0.25">
      <c r="C1077"/>
      <c r="D1077"/>
      <c r="F1077"/>
      <c r="K1077" s="87"/>
      <c r="L1077" s="110"/>
      <c r="M1077" s="110"/>
      <c r="N1077" s="110"/>
      <c r="O1077" s="144"/>
      <c r="P1077" s="110"/>
    </row>
    <row r="1078" spans="3:16" x14ac:dyDescent="0.25">
      <c r="C1078"/>
      <c r="D1078"/>
      <c r="F1078"/>
      <c r="K1078" s="87"/>
      <c r="L1078" s="110"/>
      <c r="M1078" s="110"/>
      <c r="N1078" s="110"/>
      <c r="O1078" s="144"/>
      <c r="P1078" s="110"/>
    </row>
    <row r="1079" spans="3:16" x14ac:dyDescent="0.25">
      <c r="C1079"/>
      <c r="D1079"/>
      <c r="F1079"/>
      <c r="K1079" s="87"/>
      <c r="L1079" s="110"/>
      <c r="M1079" s="110"/>
      <c r="N1079" s="110"/>
      <c r="O1079" s="144"/>
      <c r="P1079" s="110"/>
    </row>
    <row r="1080" spans="3:16" x14ac:dyDescent="0.25">
      <c r="C1080"/>
      <c r="D1080"/>
      <c r="F1080"/>
      <c r="K1080" s="87"/>
      <c r="L1080" s="110"/>
      <c r="M1080" s="110"/>
      <c r="N1080" s="110"/>
      <c r="O1080" s="144"/>
      <c r="P1080" s="110"/>
    </row>
    <row r="1081" spans="3:16" x14ac:dyDescent="0.25">
      <c r="C1081"/>
      <c r="D1081"/>
      <c r="F1081"/>
      <c r="K1081" s="87"/>
      <c r="L1081" s="110"/>
      <c r="M1081" s="110"/>
      <c r="N1081" s="110"/>
      <c r="O1081" s="144"/>
      <c r="P1081" s="110"/>
    </row>
    <row r="1082" spans="3:16" x14ac:dyDescent="0.25">
      <c r="C1082"/>
      <c r="D1082"/>
      <c r="F1082"/>
      <c r="K1082" s="87"/>
      <c r="L1082" s="110"/>
      <c r="M1082" s="110"/>
      <c r="N1082" s="110"/>
      <c r="O1082" s="144"/>
      <c r="P1082" s="110"/>
    </row>
    <row r="1083" spans="3:16" x14ac:dyDescent="0.25">
      <c r="C1083"/>
      <c r="D1083"/>
      <c r="F1083"/>
      <c r="K1083" s="87"/>
      <c r="L1083" s="110"/>
      <c r="M1083" s="110"/>
      <c r="N1083" s="110"/>
      <c r="O1083" s="144"/>
      <c r="P1083" s="110"/>
    </row>
    <row r="1084" spans="3:16" x14ac:dyDescent="0.25">
      <c r="C1084"/>
      <c r="D1084"/>
      <c r="F1084"/>
      <c r="K1084" s="87"/>
      <c r="L1084" s="110"/>
      <c r="M1084" s="110"/>
      <c r="N1084" s="110"/>
      <c r="O1084" s="144"/>
      <c r="P1084" s="110"/>
    </row>
    <row r="1085" spans="3:16" x14ac:dyDescent="0.25">
      <c r="C1085"/>
      <c r="D1085"/>
      <c r="F1085"/>
      <c r="K1085" s="87"/>
      <c r="L1085" s="110"/>
      <c r="M1085" s="110"/>
      <c r="N1085" s="110"/>
      <c r="O1085" s="144"/>
      <c r="P1085" s="110"/>
    </row>
    <row r="1086" spans="3:16" x14ac:dyDescent="0.25">
      <c r="C1086"/>
      <c r="D1086"/>
      <c r="F1086"/>
      <c r="K1086" s="87"/>
      <c r="L1086" s="110"/>
      <c r="M1086" s="110"/>
      <c r="N1086" s="110"/>
      <c r="O1086" s="144"/>
      <c r="P1086" s="110"/>
    </row>
    <row r="1087" spans="3:16" x14ac:dyDescent="0.25">
      <c r="C1087"/>
      <c r="D1087"/>
      <c r="F1087"/>
      <c r="K1087" s="87"/>
      <c r="L1087" s="110"/>
      <c r="M1087" s="110"/>
      <c r="N1087" s="110"/>
      <c r="O1087" s="144"/>
      <c r="P1087" s="110"/>
    </row>
    <row r="1088" spans="3:16" x14ac:dyDescent="0.25">
      <c r="C1088"/>
      <c r="D1088"/>
      <c r="F1088"/>
      <c r="K1088" s="87"/>
      <c r="L1088" s="110"/>
      <c r="M1088" s="110"/>
      <c r="N1088" s="110"/>
      <c r="O1088" s="144"/>
      <c r="P1088" s="110"/>
    </row>
    <row r="1089" spans="3:16" x14ac:dyDescent="0.25">
      <c r="C1089"/>
      <c r="D1089"/>
      <c r="F1089"/>
      <c r="K1089" s="87"/>
      <c r="L1089" s="110"/>
      <c r="M1089" s="110"/>
      <c r="N1089" s="110"/>
      <c r="O1089" s="144"/>
      <c r="P1089" s="110"/>
    </row>
    <row r="1090" spans="3:16" x14ac:dyDescent="0.25">
      <c r="C1090"/>
      <c r="D1090"/>
      <c r="F1090"/>
      <c r="K1090" s="87"/>
      <c r="L1090" s="110"/>
      <c r="M1090" s="110"/>
      <c r="N1090" s="110"/>
      <c r="O1090" s="144"/>
      <c r="P1090" s="110"/>
    </row>
    <row r="1091" spans="3:16" x14ac:dyDescent="0.25">
      <c r="C1091"/>
      <c r="D1091"/>
      <c r="F1091"/>
      <c r="K1091" s="87"/>
      <c r="L1091" s="110"/>
      <c r="M1091" s="110"/>
      <c r="N1091" s="110"/>
      <c r="O1091" s="144"/>
      <c r="P1091" s="110"/>
    </row>
    <row r="1092" spans="3:16" x14ac:dyDescent="0.25">
      <c r="C1092"/>
      <c r="D1092"/>
      <c r="F1092"/>
      <c r="K1092" s="87"/>
      <c r="L1092" s="110"/>
      <c r="M1092" s="110"/>
      <c r="N1092" s="110"/>
      <c r="O1092" s="144"/>
      <c r="P1092" s="110"/>
    </row>
    <row r="1093" spans="3:16" x14ac:dyDescent="0.25">
      <c r="C1093"/>
      <c r="D1093"/>
      <c r="F1093"/>
      <c r="K1093" s="87"/>
      <c r="L1093" s="110"/>
      <c r="M1093" s="110"/>
      <c r="N1093" s="110"/>
      <c r="O1093" s="144"/>
      <c r="P1093" s="110"/>
    </row>
    <row r="1094" spans="3:16" x14ac:dyDescent="0.25">
      <c r="C1094"/>
      <c r="D1094"/>
      <c r="F1094"/>
      <c r="K1094" s="87"/>
      <c r="L1094" s="110"/>
      <c r="M1094" s="110"/>
      <c r="N1094" s="110"/>
      <c r="O1094" s="144"/>
      <c r="P1094" s="110"/>
    </row>
    <row r="1095" spans="3:16" x14ac:dyDescent="0.25">
      <c r="C1095"/>
      <c r="D1095"/>
      <c r="F1095"/>
      <c r="K1095" s="87"/>
      <c r="L1095" s="110"/>
      <c r="M1095" s="110"/>
      <c r="N1095" s="110"/>
      <c r="O1095" s="144"/>
      <c r="P1095" s="110"/>
    </row>
    <row r="1096" spans="3:16" x14ac:dyDescent="0.25">
      <c r="C1096"/>
      <c r="D1096"/>
      <c r="F1096"/>
      <c r="K1096" s="87"/>
      <c r="L1096" s="110"/>
      <c r="M1096" s="110"/>
      <c r="N1096" s="110"/>
      <c r="O1096" s="144"/>
      <c r="P1096" s="110"/>
    </row>
    <row r="1097" spans="3:16" x14ac:dyDescent="0.25">
      <c r="C1097"/>
      <c r="D1097"/>
      <c r="F1097"/>
      <c r="K1097" s="87"/>
      <c r="L1097" s="110"/>
      <c r="M1097" s="110"/>
      <c r="N1097" s="110"/>
      <c r="O1097" s="144"/>
      <c r="P1097" s="110"/>
    </row>
    <row r="1098" spans="3:16" x14ac:dyDescent="0.25">
      <c r="C1098"/>
      <c r="D1098"/>
      <c r="F1098"/>
      <c r="K1098" s="87"/>
      <c r="L1098" s="110"/>
      <c r="M1098" s="110"/>
      <c r="N1098" s="110"/>
      <c r="O1098" s="144"/>
      <c r="P1098" s="110"/>
    </row>
    <row r="1099" spans="3:16" x14ac:dyDescent="0.25">
      <c r="C1099"/>
      <c r="D1099"/>
      <c r="F1099"/>
      <c r="K1099" s="87"/>
      <c r="L1099" s="110"/>
      <c r="M1099" s="110"/>
      <c r="N1099" s="110"/>
      <c r="O1099" s="144"/>
      <c r="P1099" s="110"/>
    </row>
    <row r="1100" spans="3:16" x14ac:dyDescent="0.25">
      <c r="C1100"/>
      <c r="D1100"/>
      <c r="F1100"/>
      <c r="K1100" s="87"/>
      <c r="L1100" s="110"/>
      <c r="M1100" s="110"/>
      <c r="N1100" s="110"/>
      <c r="O1100" s="144"/>
      <c r="P1100" s="110"/>
    </row>
    <row r="1101" spans="3:16" x14ac:dyDescent="0.25">
      <c r="C1101"/>
      <c r="D1101"/>
      <c r="F1101"/>
      <c r="K1101" s="87"/>
      <c r="L1101" s="110"/>
      <c r="M1101" s="110"/>
      <c r="N1101" s="110"/>
      <c r="O1101" s="144"/>
      <c r="P1101" s="110"/>
    </row>
    <row r="1102" spans="3:16" x14ac:dyDescent="0.25">
      <c r="C1102"/>
      <c r="D1102"/>
      <c r="F1102"/>
      <c r="K1102" s="87"/>
      <c r="L1102" s="110"/>
      <c r="M1102" s="110"/>
      <c r="N1102" s="110"/>
      <c r="O1102" s="144"/>
      <c r="P1102" s="110"/>
    </row>
    <row r="1103" spans="3:16" x14ac:dyDescent="0.25">
      <c r="C1103"/>
      <c r="D1103"/>
      <c r="F1103"/>
      <c r="K1103" s="87"/>
      <c r="L1103" s="110"/>
      <c r="M1103" s="110"/>
      <c r="N1103" s="110"/>
      <c r="O1103" s="144"/>
      <c r="P1103" s="110"/>
    </row>
    <row r="1104" spans="3:16" x14ac:dyDescent="0.25">
      <c r="C1104"/>
      <c r="D1104"/>
      <c r="F1104"/>
      <c r="K1104" s="87"/>
      <c r="L1104" s="110"/>
      <c r="M1104" s="110"/>
      <c r="N1104" s="110"/>
      <c r="O1104" s="144"/>
      <c r="P1104" s="110"/>
    </row>
    <row r="1105" spans="3:16" x14ac:dyDescent="0.25">
      <c r="C1105"/>
      <c r="D1105"/>
      <c r="F1105"/>
      <c r="K1105" s="87"/>
      <c r="L1105" s="110"/>
      <c r="M1105" s="110"/>
      <c r="N1105" s="110"/>
      <c r="O1105" s="144"/>
      <c r="P1105" s="110"/>
    </row>
    <row r="1106" spans="3:16" x14ac:dyDescent="0.25">
      <c r="C1106"/>
      <c r="D1106"/>
      <c r="F1106"/>
      <c r="K1106" s="87"/>
      <c r="L1106" s="110"/>
      <c r="M1106" s="110"/>
      <c r="N1106" s="110"/>
      <c r="O1106" s="144"/>
      <c r="P1106" s="110"/>
    </row>
    <row r="1107" spans="3:16" x14ac:dyDescent="0.25">
      <c r="C1107"/>
      <c r="D1107"/>
      <c r="F1107"/>
      <c r="K1107" s="87"/>
      <c r="L1107" s="110"/>
      <c r="M1107" s="110"/>
      <c r="N1107" s="110"/>
      <c r="O1107" s="144"/>
      <c r="P1107" s="110"/>
    </row>
    <row r="1108" spans="3:16" x14ac:dyDescent="0.25">
      <c r="C1108"/>
      <c r="D1108"/>
      <c r="F1108"/>
      <c r="K1108" s="87"/>
      <c r="L1108" s="110"/>
      <c r="M1108" s="110"/>
      <c r="N1108" s="110"/>
      <c r="O1108" s="144"/>
      <c r="P1108" s="110"/>
    </row>
    <row r="1109" spans="3:16" x14ac:dyDescent="0.25">
      <c r="C1109"/>
      <c r="D1109"/>
      <c r="F1109"/>
      <c r="K1109" s="87"/>
      <c r="L1109" s="110"/>
      <c r="M1109" s="110"/>
      <c r="N1109" s="110"/>
      <c r="O1109" s="144"/>
      <c r="P1109" s="110"/>
    </row>
    <row r="1110" spans="3:16" x14ac:dyDescent="0.25">
      <c r="C1110"/>
      <c r="D1110"/>
      <c r="F1110"/>
      <c r="K1110" s="87"/>
      <c r="L1110" s="110"/>
      <c r="M1110" s="110"/>
      <c r="N1110" s="110"/>
      <c r="O1110" s="144"/>
      <c r="P1110" s="110"/>
    </row>
    <row r="1111" spans="3:16" x14ac:dyDescent="0.25">
      <c r="C1111"/>
      <c r="D1111"/>
      <c r="F1111"/>
      <c r="K1111" s="87"/>
      <c r="L1111" s="110"/>
      <c r="M1111" s="110"/>
      <c r="N1111" s="110"/>
      <c r="O1111" s="144"/>
      <c r="P1111" s="110"/>
    </row>
    <row r="1112" spans="3:16" x14ac:dyDescent="0.25">
      <c r="C1112"/>
      <c r="D1112"/>
      <c r="F1112"/>
      <c r="K1112" s="87"/>
      <c r="L1112" s="110"/>
      <c r="M1112" s="110"/>
      <c r="N1112" s="110"/>
      <c r="O1112" s="144"/>
      <c r="P1112" s="110"/>
    </row>
    <row r="1113" spans="3:16" x14ac:dyDescent="0.25">
      <c r="C1113"/>
      <c r="D1113"/>
      <c r="F1113"/>
      <c r="K1113" s="87"/>
      <c r="L1113" s="110"/>
      <c r="M1113" s="110"/>
      <c r="N1113" s="110"/>
      <c r="O1113" s="144"/>
      <c r="P1113" s="110"/>
    </row>
    <row r="1114" spans="3:16" x14ac:dyDescent="0.25">
      <c r="C1114"/>
      <c r="D1114"/>
      <c r="F1114"/>
      <c r="K1114" s="87"/>
      <c r="L1114" s="110"/>
      <c r="M1114" s="110"/>
      <c r="N1114" s="110"/>
      <c r="O1114" s="144"/>
      <c r="P1114" s="110"/>
    </row>
    <row r="1115" spans="3:16" x14ac:dyDescent="0.25">
      <c r="C1115"/>
      <c r="D1115"/>
      <c r="F1115"/>
      <c r="K1115" s="87"/>
      <c r="L1115" s="110"/>
      <c r="M1115" s="110"/>
      <c r="N1115" s="110"/>
      <c r="O1115" s="144"/>
      <c r="P1115" s="110"/>
    </row>
    <row r="1116" spans="3:16" x14ac:dyDescent="0.25">
      <c r="C1116"/>
      <c r="D1116"/>
      <c r="F1116"/>
      <c r="K1116" s="87"/>
      <c r="L1116" s="110"/>
      <c r="M1116" s="110"/>
      <c r="N1116" s="110"/>
      <c r="O1116" s="144"/>
      <c r="P1116" s="110"/>
    </row>
    <row r="1117" spans="3:16" x14ac:dyDescent="0.25">
      <c r="C1117"/>
      <c r="D1117"/>
      <c r="F1117"/>
      <c r="K1117" s="87"/>
      <c r="L1117" s="110"/>
      <c r="M1117" s="110"/>
      <c r="N1117" s="110"/>
      <c r="O1117" s="144"/>
      <c r="P1117" s="110"/>
    </row>
    <row r="1118" spans="3:16" x14ac:dyDescent="0.25">
      <c r="C1118"/>
      <c r="D1118"/>
      <c r="F1118"/>
      <c r="K1118" s="87"/>
      <c r="L1118" s="110"/>
      <c r="M1118" s="110"/>
      <c r="N1118" s="110"/>
      <c r="O1118" s="144"/>
      <c r="P1118" s="110"/>
    </row>
    <row r="1119" spans="3:16" x14ac:dyDescent="0.25">
      <c r="C1119"/>
      <c r="D1119"/>
      <c r="F1119"/>
      <c r="K1119" s="87"/>
      <c r="L1119" s="110"/>
      <c r="M1119" s="110"/>
      <c r="N1119" s="110"/>
      <c r="O1119" s="144"/>
      <c r="P1119" s="110"/>
    </row>
    <row r="1120" spans="3:16" x14ac:dyDescent="0.25">
      <c r="C1120"/>
      <c r="D1120"/>
      <c r="F1120"/>
      <c r="K1120" s="87"/>
      <c r="L1120" s="110"/>
      <c r="M1120" s="110"/>
      <c r="N1120" s="110"/>
      <c r="O1120" s="144"/>
      <c r="P1120" s="110"/>
    </row>
    <row r="1121" spans="3:16" x14ac:dyDescent="0.25">
      <c r="C1121"/>
      <c r="D1121"/>
      <c r="F1121"/>
      <c r="K1121" s="87"/>
      <c r="L1121" s="110"/>
      <c r="M1121" s="110"/>
      <c r="N1121" s="110"/>
      <c r="O1121" s="144"/>
      <c r="P1121" s="110"/>
    </row>
    <row r="1122" spans="3:16" x14ac:dyDescent="0.25">
      <c r="C1122"/>
      <c r="D1122"/>
      <c r="F1122"/>
      <c r="K1122" s="87"/>
      <c r="L1122" s="110"/>
      <c r="M1122" s="110"/>
      <c r="N1122" s="110"/>
      <c r="O1122" s="144"/>
      <c r="P1122" s="110"/>
    </row>
    <row r="1123" spans="3:16" x14ac:dyDescent="0.25">
      <c r="C1123"/>
      <c r="D1123"/>
      <c r="F1123"/>
      <c r="K1123" s="87"/>
      <c r="L1123" s="110"/>
      <c r="M1123" s="110"/>
      <c r="N1123" s="110"/>
      <c r="O1123" s="144"/>
      <c r="P1123" s="110"/>
    </row>
    <row r="1124" spans="3:16" x14ac:dyDescent="0.25">
      <c r="C1124"/>
      <c r="D1124"/>
      <c r="F1124"/>
      <c r="K1124" s="87"/>
      <c r="L1124" s="110"/>
      <c r="M1124" s="110"/>
      <c r="N1124" s="110"/>
      <c r="O1124" s="144"/>
      <c r="P1124" s="110"/>
    </row>
    <row r="1125" spans="3:16" x14ac:dyDescent="0.25">
      <c r="C1125"/>
      <c r="D1125"/>
      <c r="F1125"/>
      <c r="K1125" s="87"/>
      <c r="L1125" s="110"/>
      <c r="M1125" s="110"/>
      <c r="N1125" s="110"/>
      <c r="O1125" s="144"/>
      <c r="P1125" s="110"/>
    </row>
    <row r="1126" spans="3:16" x14ac:dyDescent="0.25">
      <c r="C1126"/>
      <c r="D1126"/>
      <c r="F1126"/>
      <c r="K1126" s="87"/>
      <c r="L1126" s="110"/>
      <c r="M1126" s="110"/>
      <c r="N1126" s="110"/>
      <c r="O1126" s="144"/>
      <c r="P1126" s="110"/>
    </row>
    <row r="1127" spans="3:16" x14ac:dyDescent="0.25">
      <c r="C1127"/>
      <c r="D1127"/>
      <c r="F1127"/>
      <c r="K1127" s="87"/>
      <c r="L1127" s="110"/>
      <c r="M1127" s="110"/>
      <c r="N1127" s="110"/>
      <c r="O1127" s="144"/>
      <c r="P1127" s="110"/>
    </row>
    <row r="1128" spans="3:16" x14ac:dyDescent="0.25">
      <c r="C1128"/>
      <c r="D1128"/>
      <c r="F1128"/>
      <c r="K1128" s="87"/>
      <c r="L1128" s="110"/>
      <c r="M1128" s="110"/>
      <c r="N1128" s="110"/>
      <c r="O1128" s="144"/>
      <c r="P1128" s="110"/>
    </row>
    <row r="1129" spans="3:16" x14ac:dyDescent="0.25">
      <c r="C1129"/>
      <c r="D1129"/>
      <c r="F1129"/>
      <c r="K1129" s="87"/>
      <c r="L1129" s="110"/>
      <c r="M1129" s="110"/>
      <c r="N1129" s="110"/>
      <c r="O1129" s="144"/>
      <c r="P1129" s="110"/>
    </row>
    <row r="1130" spans="3:16" x14ac:dyDescent="0.25">
      <c r="C1130"/>
      <c r="D1130"/>
      <c r="F1130"/>
      <c r="K1130" s="87"/>
      <c r="L1130" s="110"/>
      <c r="M1130" s="110"/>
      <c r="N1130" s="110"/>
      <c r="O1130" s="144"/>
      <c r="P1130" s="110"/>
    </row>
    <row r="1131" spans="3:16" x14ac:dyDescent="0.25">
      <c r="C1131"/>
      <c r="D1131"/>
      <c r="F1131"/>
      <c r="K1131" s="87"/>
      <c r="L1131" s="110"/>
      <c r="M1131" s="110"/>
      <c r="N1131" s="110"/>
      <c r="O1131" s="144"/>
      <c r="P1131" s="110"/>
    </row>
    <row r="1132" spans="3:16" x14ac:dyDescent="0.25">
      <c r="C1132"/>
      <c r="D1132"/>
      <c r="F1132"/>
      <c r="K1132" s="87"/>
      <c r="L1132" s="110"/>
      <c r="M1132" s="110"/>
      <c r="N1132" s="110"/>
      <c r="O1132" s="144"/>
      <c r="P1132" s="110"/>
    </row>
    <row r="1133" spans="3:16" x14ac:dyDescent="0.25">
      <c r="C1133"/>
      <c r="D1133"/>
      <c r="F1133"/>
      <c r="K1133" s="87"/>
      <c r="L1133" s="110"/>
      <c r="M1133" s="110"/>
      <c r="N1133" s="110"/>
      <c r="O1133" s="144"/>
      <c r="P1133" s="110"/>
    </row>
    <row r="1134" spans="3:16" x14ac:dyDescent="0.25">
      <c r="C1134"/>
      <c r="D1134"/>
      <c r="F1134"/>
      <c r="K1134" s="87"/>
      <c r="L1134" s="110"/>
      <c r="M1134" s="110"/>
      <c r="N1134" s="110"/>
      <c r="O1134" s="144"/>
      <c r="P1134" s="110"/>
    </row>
    <row r="1135" spans="3:16" x14ac:dyDescent="0.25">
      <c r="C1135"/>
      <c r="D1135"/>
      <c r="F1135"/>
      <c r="K1135" s="87"/>
      <c r="L1135" s="110"/>
      <c r="M1135" s="110"/>
      <c r="N1135" s="110"/>
      <c r="O1135" s="144"/>
      <c r="P1135" s="110"/>
    </row>
    <row r="1136" spans="3:16" x14ac:dyDescent="0.25">
      <c r="C1136"/>
      <c r="D1136"/>
      <c r="F1136"/>
      <c r="K1136" s="87"/>
      <c r="L1136" s="110"/>
      <c r="M1136" s="110"/>
      <c r="N1136" s="110"/>
      <c r="O1136" s="144"/>
      <c r="P1136" s="110"/>
    </row>
    <row r="1137" spans="3:16" x14ac:dyDescent="0.25">
      <c r="C1137"/>
      <c r="D1137"/>
      <c r="F1137"/>
      <c r="K1137" s="87"/>
      <c r="L1137" s="110"/>
      <c r="M1137" s="110"/>
      <c r="N1137" s="110"/>
      <c r="O1137" s="144"/>
      <c r="P1137" s="110"/>
    </row>
    <row r="1138" spans="3:16" x14ac:dyDescent="0.25">
      <c r="C1138"/>
      <c r="D1138"/>
      <c r="F1138"/>
      <c r="K1138" s="87"/>
      <c r="L1138" s="110"/>
      <c r="M1138" s="110"/>
      <c r="N1138" s="110"/>
      <c r="O1138" s="144"/>
      <c r="P1138" s="110"/>
    </row>
    <row r="1139" spans="3:16" x14ac:dyDescent="0.25">
      <c r="C1139"/>
      <c r="D1139"/>
      <c r="F1139"/>
      <c r="K1139" s="87"/>
      <c r="L1139" s="110"/>
      <c r="M1139" s="110"/>
      <c r="N1139" s="110"/>
      <c r="O1139" s="144"/>
      <c r="P1139" s="110"/>
    </row>
    <row r="1140" spans="3:16" x14ac:dyDescent="0.25">
      <c r="C1140"/>
      <c r="D1140"/>
      <c r="F1140"/>
      <c r="K1140" s="87"/>
      <c r="L1140" s="110"/>
      <c r="M1140" s="110"/>
      <c r="N1140" s="110"/>
      <c r="O1140" s="144"/>
      <c r="P1140" s="110"/>
    </row>
    <row r="1141" spans="3:16" x14ac:dyDescent="0.25">
      <c r="C1141"/>
      <c r="D1141"/>
      <c r="F1141"/>
      <c r="K1141" s="87"/>
      <c r="L1141" s="110"/>
      <c r="M1141" s="110"/>
      <c r="N1141" s="110"/>
      <c r="O1141" s="144"/>
      <c r="P1141" s="110"/>
    </row>
    <row r="1142" spans="3:16" x14ac:dyDescent="0.25">
      <c r="C1142"/>
      <c r="D1142"/>
      <c r="F1142"/>
      <c r="K1142" s="87"/>
      <c r="L1142" s="110"/>
      <c r="M1142" s="110"/>
      <c r="N1142" s="110"/>
      <c r="O1142" s="144"/>
      <c r="P1142" s="110"/>
    </row>
    <row r="1143" spans="3:16" x14ac:dyDescent="0.25">
      <c r="C1143"/>
      <c r="D1143"/>
      <c r="F1143"/>
      <c r="K1143" s="87"/>
      <c r="L1143" s="110"/>
      <c r="M1143" s="110"/>
      <c r="N1143" s="110"/>
      <c r="O1143" s="144"/>
      <c r="P1143" s="110"/>
    </row>
    <row r="1144" spans="3:16" x14ac:dyDescent="0.25">
      <c r="C1144"/>
      <c r="D1144"/>
      <c r="F1144"/>
      <c r="K1144" s="87"/>
      <c r="L1144" s="110"/>
      <c r="M1144" s="110"/>
      <c r="N1144" s="110"/>
      <c r="O1144" s="144"/>
      <c r="P1144" s="110"/>
    </row>
    <row r="1145" spans="3:16" x14ac:dyDescent="0.25">
      <c r="C1145"/>
      <c r="D1145"/>
      <c r="F1145"/>
      <c r="K1145" s="87"/>
      <c r="L1145" s="110"/>
      <c r="M1145" s="110"/>
      <c r="N1145" s="110"/>
      <c r="O1145" s="144"/>
      <c r="P1145" s="110"/>
    </row>
    <row r="1146" spans="3:16" x14ac:dyDescent="0.25">
      <c r="C1146"/>
      <c r="D1146"/>
      <c r="F1146"/>
      <c r="K1146" s="87"/>
      <c r="L1146" s="110"/>
      <c r="M1146" s="110"/>
      <c r="N1146" s="110"/>
      <c r="O1146" s="144"/>
      <c r="P1146" s="110"/>
    </row>
    <row r="1147" spans="3:16" x14ac:dyDescent="0.25">
      <c r="C1147"/>
      <c r="D1147"/>
      <c r="F1147"/>
      <c r="K1147" s="87"/>
      <c r="L1147" s="110"/>
      <c r="M1147" s="110"/>
      <c r="N1147" s="110"/>
      <c r="O1147" s="144"/>
      <c r="P1147" s="110"/>
    </row>
    <row r="1148" spans="3:16" x14ac:dyDescent="0.25">
      <c r="C1148"/>
      <c r="D1148"/>
      <c r="F1148"/>
      <c r="K1148" s="87"/>
      <c r="L1148" s="110"/>
      <c r="M1148" s="110"/>
      <c r="N1148" s="110"/>
      <c r="O1148" s="144"/>
      <c r="P1148" s="110"/>
    </row>
    <row r="1149" spans="3:16" x14ac:dyDescent="0.25">
      <c r="C1149"/>
      <c r="D1149"/>
      <c r="F1149"/>
      <c r="K1149" s="87"/>
      <c r="L1149" s="110"/>
      <c r="M1149" s="110"/>
      <c r="N1149" s="110"/>
      <c r="O1149" s="144"/>
      <c r="P1149" s="110"/>
    </row>
    <row r="1150" spans="3:16" x14ac:dyDescent="0.25">
      <c r="C1150"/>
      <c r="D1150"/>
      <c r="F1150"/>
      <c r="K1150" s="87"/>
      <c r="L1150" s="110"/>
      <c r="M1150" s="110"/>
      <c r="N1150" s="110"/>
      <c r="O1150" s="144"/>
      <c r="P1150" s="110"/>
    </row>
    <row r="1151" spans="3:16" x14ac:dyDescent="0.25">
      <c r="C1151"/>
      <c r="D1151"/>
      <c r="F1151"/>
      <c r="K1151" s="87"/>
      <c r="L1151" s="110"/>
      <c r="M1151" s="110"/>
      <c r="N1151" s="110"/>
      <c r="O1151" s="144"/>
      <c r="P1151" s="110"/>
    </row>
    <row r="1152" spans="3:16" x14ac:dyDescent="0.25">
      <c r="C1152"/>
      <c r="D1152"/>
      <c r="F1152"/>
      <c r="K1152" s="87"/>
      <c r="L1152" s="110"/>
      <c r="M1152" s="110"/>
      <c r="N1152" s="110"/>
      <c r="O1152" s="144"/>
      <c r="P1152" s="110"/>
    </row>
    <row r="1153" spans="3:16" x14ac:dyDescent="0.25">
      <c r="C1153"/>
      <c r="D1153"/>
      <c r="F1153"/>
      <c r="K1153" s="87"/>
      <c r="L1153" s="110"/>
      <c r="M1153" s="110"/>
      <c r="N1153" s="110"/>
      <c r="O1153" s="144"/>
      <c r="P1153" s="110"/>
    </row>
    <row r="1154" spans="3:16" x14ac:dyDescent="0.25">
      <c r="C1154"/>
      <c r="D1154"/>
      <c r="F1154"/>
      <c r="K1154" s="87"/>
      <c r="L1154" s="110"/>
      <c r="M1154" s="110"/>
      <c r="N1154" s="110"/>
      <c r="O1154" s="144"/>
      <c r="P1154" s="110"/>
    </row>
    <row r="1155" spans="3:16" x14ac:dyDescent="0.25">
      <c r="C1155"/>
      <c r="D1155"/>
      <c r="F1155"/>
      <c r="K1155" s="87"/>
      <c r="L1155" s="110"/>
      <c r="M1155" s="110"/>
      <c r="N1155" s="110"/>
      <c r="O1155" s="144"/>
      <c r="P1155" s="110"/>
    </row>
    <row r="1156" spans="3:16" x14ac:dyDescent="0.25">
      <c r="C1156"/>
      <c r="D1156"/>
      <c r="F1156"/>
      <c r="K1156" s="87"/>
      <c r="L1156" s="110"/>
      <c r="M1156" s="110"/>
      <c r="N1156" s="110"/>
      <c r="O1156" s="144"/>
      <c r="P1156" s="110"/>
    </row>
    <row r="1157" spans="3:16" x14ac:dyDescent="0.25">
      <c r="C1157"/>
      <c r="D1157"/>
      <c r="F1157"/>
      <c r="K1157" s="87"/>
      <c r="L1157" s="110"/>
      <c r="M1157" s="110"/>
      <c r="N1157" s="110"/>
      <c r="O1157" s="144"/>
      <c r="P1157" s="110"/>
    </row>
    <row r="1158" spans="3:16" x14ac:dyDescent="0.25">
      <c r="C1158"/>
      <c r="D1158"/>
      <c r="F1158"/>
      <c r="K1158" s="87"/>
      <c r="L1158" s="110"/>
      <c r="M1158" s="110"/>
      <c r="N1158" s="110"/>
      <c r="O1158" s="144"/>
      <c r="P1158" s="110"/>
    </row>
    <row r="1159" spans="3:16" x14ac:dyDescent="0.25">
      <c r="C1159"/>
      <c r="D1159"/>
      <c r="F1159"/>
      <c r="K1159" s="87"/>
      <c r="L1159" s="110"/>
      <c r="M1159" s="110"/>
      <c r="N1159" s="110"/>
      <c r="O1159" s="144"/>
      <c r="P1159" s="110"/>
    </row>
    <row r="1160" spans="3:16" x14ac:dyDescent="0.25">
      <c r="C1160"/>
      <c r="D1160"/>
      <c r="F1160"/>
      <c r="K1160" s="87"/>
      <c r="L1160" s="110"/>
      <c r="M1160" s="110"/>
      <c r="N1160" s="110"/>
      <c r="O1160" s="144"/>
      <c r="P1160" s="110"/>
    </row>
    <row r="1161" spans="3:16" x14ac:dyDescent="0.25">
      <c r="C1161"/>
      <c r="D1161"/>
      <c r="F1161"/>
      <c r="K1161" s="87"/>
      <c r="L1161" s="110"/>
      <c r="M1161" s="110"/>
      <c r="N1161" s="110"/>
      <c r="O1161" s="144"/>
      <c r="P1161" s="110"/>
    </row>
    <row r="1162" spans="3:16" x14ac:dyDescent="0.25">
      <c r="C1162"/>
      <c r="D1162"/>
      <c r="F1162"/>
      <c r="K1162" s="87"/>
      <c r="L1162" s="110"/>
      <c r="M1162" s="110"/>
      <c r="N1162" s="110"/>
      <c r="O1162" s="144"/>
      <c r="P1162" s="110"/>
    </row>
    <row r="1163" spans="3:16" x14ac:dyDescent="0.25">
      <c r="C1163"/>
      <c r="D1163"/>
      <c r="F1163"/>
      <c r="K1163" s="87"/>
      <c r="L1163" s="110"/>
      <c r="M1163" s="110"/>
      <c r="N1163" s="110"/>
      <c r="O1163" s="144"/>
      <c r="P1163" s="110"/>
    </row>
    <row r="1164" spans="3:16" x14ac:dyDescent="0.25">
      <c r="C1164"/>
      <c r="D1164"/>
      <c r="F1164"/>
      <c r="K1164" s="87"/>
      <c r="L1164" s="110"/>
      <c r="M1164" s="110"/>
      <c r="N1164" s="110"/>
      <c r="O1164" s="144"/>
      <c r="P1164" s="110"/>
    </row>
    <row r="1165" spans="3:16" x14ac:dyDescent="0.25">
      <c r="C1165"/>
      <c r="D1165"/>
      <c r="F1165"/>
      <c r="K1165" s="87"/>
      <c r="L1165" s="110"/>
      <c r="M1165" s="110"/>
      <c r="N1165" s="110"/>
      <c r="O1165" s="144"/>
      <c r="P1165" s="110"/>
    </row>
    <row r="1166" spans="3:16" x14ac:dyDescent="0.25">
      <c r="C1166"/>
      <c r="D1166"/>
      <c r="F1166"/>
      <c r="K1166" s="87"/>
      <c r="L1166" s="110"/>
      <c r="M1166" s="110"/>
      <c r="N1166" s="110"/>
      <c r="O1166" s="144"/>
      <c r="P1166" s="110"/>
    </row>
    <row r="1167" spans="3:16" x14ac:dyDescent="0.25">
      <c r="C1167"/>
      <c r="D1167"/>
      <c r="F1167"/>
      <c r="K1167" s="87"/>
      <c r="L1167" s="110"/>
      <c r="M1167" s="110"/>
      <c r="N1167" s="110"/>
      <c r="O1167" s="144"/>
      <c r="P1167" s="110"/>
    </row>
    <row r="1168" spans="3:16" x14ac:dyDescent="0.25">
      <c r="C1168"/>
      <c r="D1168"/>
      <c r="F1168"/>
      <c r="K1168" s="87"/>
      <c r="L1168" s="110"/>
      <c r="M1168" s="110"/>
      <c r="N1168" s="110"/>
      <c r="O1168" s="144"/>
      <c r="P1168" s="110"/>
    </row>
    <row r="1169" spans="3:16" x14ac:dyDescent="0.25">
      <c r="C1169"/>
      <c r="D1169"/>
      <c r="F1169"/>
      <c r="K1169" s="87"/>
      <c r="L1169" s="110"/>
      <c r="M1169" s="110"/>
      <c r="N1169" s="110"/>
      <c r="O1169" s="144"/>
      <c r="P1169" s="110"/>
    </row>
    <row r="1170" spans="3:16" x14ac:dyDescent="0.25">
      <c r="C1170"/>
      <c r="D1170"/>
      <c r="F1170"/>
      <c r="K1170" s="87"/>
      <c r="L1170" s="110"/>
      <c r="M1170" s="110"/>
      <c r="N1170" s="110"/>
      <c r="O1170" s="144"/>
      <c r="P1170" s="110"/>
    </row>
    <row r="1171" spans="3:16" x14ac:dyDescent="0.25">
      <c r="C1171"/>
      <c r="D1171"/>
      <c r="F1171"/>
      <c r="K1171" s="87"/>
      <c r="L1171" s="110"/>
      <c r="M1171" s="110"/>
      <c r="N1171" s="110"/>
      <c r="O1171" s="144"/>
      <c r="P1171" s="110"/>
    </row>
    <row r="1172" spans="3:16" x14ac:dyDescent="0.25">
      <c r="C1172"/>
      <c r="D1172"/>
      <c r="F1172"/>
      <c r="K1172" s="87"/>
      <c r="L1172" s="110"/>
      <c r="M1172" s="110"/>
      <c r="N1172" s="110"/>
      <c r="O1172" s="144"/>
      <c r="P1172" s="110"/>
    </row>
    <row r="1173" spans="3:16" x14ac:dyDescent="0.25">
      <c r="C1173"/>
      <c r="D1173"/>
      <c r="F1173"/>
      <c r="K1173" s="87"/>
      <c r="L1173" s="110"/>
      <c r="M1173" s="110"/>
      <c r="N1173" s="110"/>
      <c r="O1173" s="144"/>
      <c r="P1173" s="110"/>
    </row>
    <row r="1174" spans="3:16" x14ac:dyDescent="0.25">
      <c r="C1174"/>
      <c r="D1174"/>
      <c r="F1174"/>
      <c r="K1174" s="87"/>
      <c r="L1174" s="110"/>
      <c r="M1174" s="110"/>
      <c r="N1174" s="110"/>
      <c r="O1174" s="144"/>
      <c r="P1174" s="110"/>
    </row>
    <row r="1175" spans="3:16" x14ac:dyDescent="0.25">
      <c r="C1175"/>
      <c r="D1175"/>
      <c r="F1175"/>
      <c r="K1175" s="87"/>
      <c r="L1175" s="110"/>
      <c r="M1175" s="110"/>
      <c r="N1175" s="110"/>
      <c r="O1175" s="144"/>
      <c r="P1175" s="110"/>
    </row>
    <row r="1176" spans="3:16" x14ac:dyDescent="0.25">
      <c r="C1176"/>
      <c r="D1176"/>
      <c r="F1176"/>
      <c r="K1176" s="87"/>
      <c r="L1176" s="110"/>
      <c r="M1176" s="110"/>
      <c r="N1176" s="110"/>
      <c r="O1176" s="144"/>
      <c r="P1176" s="110"/>
    </row>
    <row r="1177" spans="3:16" x14ac:dyDescent="0.25">
      <c r="C1177"/>
      <c r="D1177"/>
      <c r="F1177"/>
      <c r="K1177" s="87"/>
      <c r="L1177" s="110"/>
      <c r="M1177" s="110"/>
      <c r="N1177" s="110"/>
      <c r="O1177" s="144"/>
      <c r="P1177" s="110"/>
    </row>
    <row r="1178" spans="3:16" x14ac:dyDescent="0.25">
      <c r="C1178"/>
      <c r="D1178"/>
      <c r="F1178"/>
      <c r="K1178" s="87"/>
      <c r="L1178" s="110"/>
      <c r="M1178" s="110"/>
      <c r="N1178" s="110"/>
      <c r="O1178" s="144"/>
      <c r="P1178" s="110"/>
    </row>
    <row r="1179" spans="3:16" x14ac:dyDescent="0.25">
      <c r="C1179"/>
      <c r="D1179"/>
      <c r="F1179"/>
      <c r="K1179" s="87"/>
      <c r="L1179" s="110"/>
      <c r="M1179" s="110"/>
      <c r="N1179" s="110"/>
      <c r="O1179" s="144"/>
      <c r="P1179" s="110"/>
    </row>
    <row r="1180" spans="3:16" x14ac:dyDescent="0.25">
      <c r="C1180"/>
      <c r="D1180"/>
      <c r="F1180"/>
      <c r="K1180" s="87"/>
      <c r="L1180" s="110"/>
      <c r="M1180" s="110"/>
      <c r="N1180" s="110"/>
      <c r="O1180" s="144"/>
      <c r="P1180" s="110"/>
    </row>
    <row r="1181" spans="3:16" x14ac:dyDescent="0.25">
      <c r="C1181"/>
      <c r="D1181"/>
      <c r="F1181"/>
      <c r="K1181" s="87"/>
      <c r="L1181" s="110"/>
      <c r="M1181" s="110"/>
      <c r="N1181" s="110"/>
      <c r="O1181" s="144"/>
      <c r="P1181" s="110"/>
    </row>
    <row r="1182" spans="3:16" x14ac:dyDescent="0.25">
      <c r="C1182"/>
      <c r="D1182"/>
      <c r="F1182"/>
      <c r="K1182" s="87"/>
      <c r="L1182" s="110"/>
      <c r="M1182" s="110"/>
      <c r="N1182" s="110"/>
      <c r="O1182" s="144"/>
      <c r="P1182" s="110"/>
    </row>
    <row r="1183" spans="3:16" x14ac:dyDescent="0.25">
      <c r="C1183"/>
      <c r="D1183"/>
      <c r="F1183"/>
      <c r="K1183" s="87"/>
      <c r="L1183" s="110"/>
      <c r="M1183" s="110"/>
      <c r="N1183" s="110"/>
      <c r="O1183" s="144"/>
      <c r="P1183" s="110"/>
    </row>
    <row r="1184" spans="3:16" x14ac:dyDescent="0.25">
      <c r="C1184"/>
      <c r="D1184"/>
      <c r="F1184"/>
      <c r="K1184" s="87"/>
      <c r="L1184" s="110"/>
      <c r="M1184" s="110"/>
      <c r="N1184" s="110"/>
      <c r="O1184" s="144"/>
      <c r="P1184" s="110"/>
    </row>
    <row r="1185" spans="3:16" x14ac:dyDescent="0.25">
      <c r="C1185"/>
      <c r="D1185"/>
      <c r="F1185"/>
      <c r="K1185" s="87"/>
      <c r="L1185" s="110"/>
      <c r="M1185" s="110"/>
      <c r="N1185" s="110"/>
      <c r="O1185" s="144"/>
      <c r="P1185" s="110"/>
    </row>
    <row r="1186" spans="3:16" x14ac:dyDescent="0.25">
      <c r="C1186"/>
      <c r="D1186"/>
      <c r="F1186"/>
      <c r="K1186" s="87"/>
      <c r="L1186" s="110"/>
      <c r="M1186" s="110"/>
      <c r="N1186" s="110"/>
      <c r="O1186" s="144"/>
      <c r="P1186" s="110"/>
    </row>
    <row r="1187" spans="3:16" x14ac:dyDescent="0.25">
      <c r="C1187"/>
      <c r="D1187"/>
      <c r="F1187"/>
      <c r="K1187" s="87"/>
      <c r="L1187" s="110"/>
      <c r="M1187" s="110"/>
      <c r="N1187" s="110"/>
      <c r="O1187" s="144"/>
      <c r="P1187" s="110"/>
    </row>
    <row r="1188" spans="3:16" x14ac:dyDescent="0.25">
      <c r="C1188"/>
      <c r="D1188"/>
      <c r="F1188"/>
      <c r="K1188" s="87"/>
      <c r="L1188" s="110"/>
      <c r="M1188" s="110"/>
      <c r="N1188" s="110"/>
      <c r="O1188" s="144"/>
      <c r="P1188" s="110"/>
    </row>
    <row r="1189" spans="3:16" x14ac:dyDescent="0.25">
      <c r="C1189"/>
      <c r="D1189"/>
      <c r="F1189"/>
      <c r="K1189" s="87"/>
      <c r="L1189" s="110"/>
      <c r="M1189" s="110"/>
      <c r="N1189" s="110"/>
      <c r="O1189" s="144"/>
      <c r="P1189" s="110"/>
    </row>
    <row r="1190" spans="3:16" x14ac:dyDescent="0.25">
      <c r="C1190"/>
      <c r="D1190"/>
      <c r="F1190"/>
      <c r="K1190" s="87"/>
      <c r="L1190" s="110"/>
      <c r="M1190" s="110"/>
      <c r="N1190" s="110"/>
      <c r="O1190" s="144"/>
      <c r="P1190" s="110"/>
    </row>
    <row r="1191" spans="3:16" x14ac:dyDescent="0.25">
      <c r="C1191"/>
      <c r="D1191"/>
      <c r="F1191"/>
      <c r="K1191" s="87"/>
      <c r="L1191" s="110"/>
      <c r="M1191" s="110"/>
      <c r="N1191" s="110"/>
      <c r="O1191" s="144"/>
      <c r="P1191" s="110"/>
    </row>
    <row r="1192" spans="3:16" x14ac:dyDescent="0.25">
      <c r="C1192"/>
      <c r="D1192"/>
      <c r="F1192"/>
      <c r="K1192" s="87"/>
      <c r="L1192" s="110"/>
      <c r="M1192" s="110"/>
      <c r="N1192" s="110"/>
      <c r="O1192" s="144"/>
      <c r="P1192" s="110"/>
    </row>
    <row r="1193" spans="3:16" x14ac:dyDescent="0.25">
      <c r="C1193"/>
      <c r="D1193"/>
      <c r="F1193"/>
      <c r="K1193" s="87"/>
      <c r="L1193" s="110"/>
      <c r="M1193" s="110"/>
      <c r="N1193" s="110"/>
      <c r="O1193" s="144"/>
      <c r="P1193" s="110"/>
    </row>
    <row r="1194" spans="3:16" x14ac:dyDescent="0.25">
      <c r="C1194"/>
      <c r="D1194"/>
      <c r="F1194"/>
      <c r="K1194" s="87"/>
      <c r="L1194" s="110"/>
      <c r="M1194" s="110"/>
      <c r="N1194" s="110"/>
      <c r="O1194" s="144"/>
      <c r="P1194" s="110"/>
    </row>
    <row r="1195" spans="3:16" x14ac:dyDescent="0.25">
      <c r="C1195"/>
      <c r="D1195"/>
      <c r="F1195"/>
      <c r="K1195" s="87"/>
      <c r="L1195" s="110"/>
      <c r="M1195" s="110"/>
      <c r="N1195" s="110"/>
      <c r="O1195" s="144"/>
      <c r="P1195" s="110"/>
    </row>
    <row r="1196" spans="3:16" x14ac:dyDescent="0.25">
      <c r="C1196"/>
      <c r="D1196"/>
      <c r="F1196"/>
      <c r="K1196" s="87"/>
      <c r="L1196" s="110"/>
      <c r="M1196" s="110"/>
      <c r="N1196" s="110"/>
      <c r="O1196" s="144"/>
      <c r="P1196" s="110"/>
    </row>
    <row r="1197" spans="3:16" x14ac:dyDescent="0.25">
      <c r="C1197"/>
      <c r="D1197"/>
      <c r="F1197"/>
      <c r="K1197" s="87"/>
      <c r="L1197" s="110"/>
      <c r="M1197" s="110"/>
      <c r="N1197" s="110"/>
      <c r="O1197" s="144"/>
      <c r="P1197" s="110"/>
    </row>
    <row r="1198" spans="3:16" x14ac:dyDescent="0.25">
      <c r="C1198"/>
      <c r="D1198"/>
      <c r="F1198"/>
      <c r="K1198" s="87"/>
      <c r="L1198" s="110"/>
      <c r="M1198" s="110"/>
      <c r="N1198" s="110"/>
      <c r="O1198" s="144"/>
      <c r="P1198" s="110"/>
    </row>
    <row r="1199" spans="3:16" x14ac:dyDescent="0.25">
      <c r="C1199"/>
      <c r="D1199"/>
      <c r="F1199"/>
      <c r="K1199" s="87"/>
      <c r="L1199" s="110"/>
      <c r="M1199" s="110"/>
      <c r="N1199" s="110"/>
      <c r="O1199" s="144"/>
      <c r="P1199" s="110"/>
    </row>
    <row r="1200" spans="3:16" x14ac:dyDescent="0.25">
      <c r="C1200"/>
      <c r="D1200"/>
      <c r="F1200"/>
      <c r="K1200" s="87"/>
      <c r="L1200" s="110"/>
      <c r="M1200" s="110"/>
      <c r="N1200" s="110"/>
      <c r="O1200" s="144"/>
      <c r="P1200" s="110"/>
    </row>
    <row r="1201" spans="3:16" x14ac:dyDescent="0.25">
      <c r="C1201"/>
      <c r="D1201"/>
      <c r="F1201"/>
      <c r="K1201" s="87"/>
      <c r="L1201" s="110"/>
      <c r="M1201" s="110"/>
      <c r="N1201" s="110"/>
      <c r="O1201" s="144"/>
      <c r="P1201" s="110"/>
    </row>
    <row r="1202" spans="3:16" x14ac:dyDescent="0.25">
      <c r="C1202"/>
      <c r="D1202"/>
      <c r="F1202"/>
      <c r="K1202" s="87"/>
      <c r="L1202" s="110"/>
      <c r="M1202" s="110"/>
      <c r="N1202" s="110"/>
      <c r="O1202" s="144"/>
      <c r="P1202" s="110"/>
    </row>
    <row r="1203" spans="3:16" x14ac:dyDescent="0.25">
      <c r="C1203"/>
      <c r="D1203"/>
      <c r="F1203"/>
      <c r="K1203" s="87"/>
      <c r="L1203" s="110"/>
      <c r="M1203" s="110"/>
      <c r="N1203" s="110"/>
      <c r="O1203" s="144"/>
      <c r="P1203" s="110"/>
    </row>
    <row r="1204" spans="3:16" x14ac:dyDescent="0.25">
      <c r="C1204"/>
      <c r="D1204"/>
      <c r="F1204"/>
      <c r="K1204" s="87"/>
      <c r="L1204" s="110"/>
      <c r="M1204" s="110"/>
      <c r="N1204" s="110"/>
      <c r="O1204" s="144"/>
      <c r="P1204" s="110"/>
    </row>
    <row r="1205" spans="3:16" x14ac:dyDescent="0.25">
      <c r="C1205"/>
      <c r="D1205"/>
      <c r="F1205"/>
      <c r="K1205" s="87"/>
      <c r="L1205" s="110"/>
      <c r="M1205" s="110"/>
      <c r="N1205" s="110"/>
      <c r="O1205" s="144"/>
      <c r="P1205" s="110"/>
    </row>
    <row r="1206" spans="3:16" x14ac:dyDescent="0.25">
      <c r="C1206"/>
      <c r="D1206"/>
      <c r="F1206"/>
      <c r="K1206" s="87"/>
      <c r="L1206" s="110"/>
      <c r="M1206" s="110"/>
      <c r="N1206" s="110"/>
      <c r="O1206" s="144"/>
      <c r="P1206" s="110"/>
    </row>
    <row r="1207" spans="3:16" x14ac:dyDescent="0.25">
      <c r="C1207"/>
      <c r="D1207"/>
      <c r="F1207"/>
      <c r="K1207" s="87"/>
      <c r="L1207" s="110"/>
      <c r="M1207" s="110"/>
      <c r="N1207" s="110"/>
      <c r="O1207" s="144"/>
      <c r="P1207" s="110"/>
    </row>
    <row r="1208" spans="3:16" x14ac:dyDescent="0.25">
      <c r="C1208"/>
      <c r="D1208"/>
      <c r="F1208"/>
      <c r="K1208" s="87"/>
      <c r="L1208" s="110"/>
      <c r="M1208" s="110"/>
      <c r="N1208" s="110"/>
      <c r="O1208" s="144"/>
      <c r="P1208" s="110"/>
    </row>
    <row r="1209" spans="3:16" x14ac:dyDescent="0.25">
      <c r="C1209"/>
      <c r="D1209"/>
      <c r="F1209"/>
      <c r="K1209" s="87"/>
      <c r="L1209" s="110"/>
      <c r="M1209" s="110"/>
      <c r="N1209" s="110"/>
      <c r="O1209" s="144"/>
      <c r="P1209" s="110"/>
    </row>
    <row r="1210" spans="3:16" x14ac:dyDescent="0.25">
      <c r="C1210"/>
      <c r="D1210"/>
      <c r="F1210"/>
      <c r="K1210" s="87"/>
      <c r="L1210" s="110"/>
      <c r="M1210" s="110"/>
      <c r="N1210" s="110"/>
      <c r="O1210" s="144"/>
      <c r="P1210" s="110"/>
    </row>
    <row r="1211" spans="3:16" x14ac:dyDescent="0.25">
      <c r="C1211"/>
      <c r="D1211"/>
      <c r="F1211"/>
      <c r="K1211" s="87"/>
      <c r="L1211" s="110"/>
      <c r="M1211" s="110"/>
      <c r="N1211" s="110"/>
      <c r="O1211" s="144"/>
      <c r="P1211" s="110"/>
    </row>
    <row r="1212" spans="3:16" x14ac:dyDescent="0.25">
      <c r="C1212"/>
      <c r="D1212"/>
      <c r="F1212"/>
      <c r="K1212" s="87"/>
      <c r="L1212" s="110"/>
      <c r="M1212" s="110"/>
      <c r="N1212" s="110"/>
      <c r="O1212" s="144"/>
      <c r="P1212" s="110"/>
    </row>
    <row r="1213" spans="3:16" x14ac:dyDescent="0.25">
      <c r="C1213"/>
      <c r="D1213"/>
      <c r="F1213"/>
      <c r="K1213" s="87"/>
      <c r="L1213" s="110"/>
      <c r="M1213" s="110"/>
      <c r="N1213" s="110"/>
      <c r="O1213" s="144"/>
      <c r="P1213" s="110"/>
    </row>
    <row r="1214" spans="3:16" x14ac:dyDescent="0.25">
      <c r="C1214"/>
      <c r="D1214"/>
      <c r="F1214"/>
      <c r="K1214" s="87"/>
      <c r="L1214" s="110"/>
      <c r="M1214" s="110"/>
      <c r="N1214" s="110"/>
      <c r="O1214" s="144"/>
      <c r="P1214" s="110"/>
    </row>
    <row r="1215" spans="3:16" x14ac:dyDescent="0.25">
      <c r="C1215"/>
      <c r="D1215"/>
      <c r="F1215"/>
      <c r="K1215" s="87"/>
      <c r="L1215" s="110"/>
      <c r="M1215" s="110"/>
      <c r="N1215" s="110"/>
      <c r="O1215" s="144"/>
      <c r="P1215" s="110"/>
    </row>
    <row r="1216" spans="3:16" x14ac:dyDescent="0.25">
      <c r="C1216"/>
      <c r="D1216"/>
      <c r="F1216"/>
      <c r="K1216" s="87"/>
      <c r="L1216" s="110"/>
      <c r="M1216" s="110"/>
      <c r="N1216" s="110"/>
      <c r="O1216" s="144"/>
      <c r="P1216" s="110"/>
    </row>
    <row r="1217" spans="3:16" x14ac:dyDescent="0.25">
      <c r="C1217"/>
      <c r="D1217"/>
      <c r="F1217"/>
      <c r="K1217" s="87"/>
      <c r="L1217" s="110"/>
      <c r="M1217" s="110"/>
      <c r="N1217" s="110"/>
      <c r="O1217" s="144"/>
      <c r="P1217" s="110"/>
    </row>
    <row r="1218" spans="3:16" x14ac:dyDescent="0.25">
      <c r="C1218"/>
      <c r="D1218"/>
      <c r="F1218"/>
      <c r="K1218" s="87"/>
      <c r="L1218" s="110"/>
      <c r="M1218" s="110"/>
      <c r="N1218" s="110"/>
      <c r="O1218" s="144"/>
      <c r="P1218" s="110"/>
    </row>
    <row r="1219" spans="3:16" x14ac:dyDescent="0.25">
      <c r="C1219"/>
      <c r="D1219"/>
      <c r="F1219"/>
      <c r="K1219" s="87"/>
      <c r="L1219" s="110"/>
      <c r="M1219" s="110"/>
      <c r="N1219" s="110"/>
      <c r="O1219" s="144"/>
      <c r="P1219" s="110"/>
    </row>
    <row r="1220" spans="3:16" x14ac:dyDescent="0.25">
      <c r="C1220"/>
      <c r="D1220"/>
      <c r="F1220"/>
      <c r="K1220" s="87"/>
      <c r="L1220" s="110"/>
      <c r="M1220" s="110"/>
      <c r="N1220" s="110"/>
      <c r="O1220" s="144"/>
      <c r="P1220" s="110"/>
    </row>
    <row r="1221" spans="3:16" x14ac:dyDescent="0.25">
      <c r="C1221"/>
      <c r="D1221"/>
      <c r="F1221"/>
      <c r="K1221" s="87"/>
      <c r="L1221" s="110"/>
      <c r="M1221" s="110"/>
      <c r="N1221" s="110"/>
      <c r="O1221" s="144"/>
      <c r="P1221" s="110"/>
    </row>
    <row r="1222" spans="3:16" x14ac:dyDescent="0.25">
      <c r="C1222"/>
      <c r="D1222"/>
      <c r="F1222"/>
      <c r="K1222" s="87"/>
      <c r="L1222" s="110"/>
      <c r="M1222" s="110"/>
      <c r="N1222" s="110"/>
      <c r="O1222" s="144"/>
      <c r="P1222" s="110"/>
    </row>
    <row r="1223" spans="3:16" x14ac:dyDescent="0.25">
      <c r="C1223"/>
      <c r="D1223"/>
      <c r="F1223"/>
      <c r="K1223" s="87"/>
      <c r="L1223" s="110"/>
      <c r="M1223" s="110"/>
      <c r="N1223" s="110"/>
      <c r="O1223" s="144"/>
      <c r="P1223" s="110"/>
    </row>
    <row r="1224" spans="3:16" x14ac:dyDescent="0.25">
      <c r="C1224"/>
      <c r="D1224"/>
      <c r="F1224"/>
      <c r="K1224" s="87"/>
      <c r="L1224" s="110"/>
      <c r="M1224" s="110"/>
      <c r="N1224" s="110"/>
      <c r="O1224" s="144"/>
      <c r="P1224" s="110"/>
    </row>
    <row r="1225" spans="3:16" x14ac:dyDescent="0.25">
      <c r="C1225"/>
      <c r="D1225"/>
      <c r="F1225"/>
      <c r="K1225" s="87"/>
      <c r="L1225" s="110"/>
      <c r="M1225" s="110"/>
      <c r="N1225" s="110"/>
      <c r="O1225" s="144"/>
      <c r="P1225" s="110"/>
    </row>
    <row r="1226" spans="3:16" x14ac:dyDescent="0.25">
      <c r="C1226"/>
      <c r="D1226"/>
      <c r="F1226"/>
      <c r="K1226" s="87"/>
      <c r="L1226" s="110"/>
      <c r="M1226" s="110"/>
      <c r="N1226" s="110"/>
      <c r="O1226" s="144"/>
      <c r="P1226" s="110"/>
    </row>
    <row r="1227" spans="3:16" x14ac:dyDescent="0.25">
      <c r="C1227"/>
      <c r="D1227"/>
      <c r="F1227"/>
      <c r="K1227" s="87"/>
      <c r="L1227" s="110"/>
      <c r="M1227" s="110"/>
      <c r="N1227" s="110"/>
      <c r="O1227" s="144"/>
      <c r="P1227" s="110"/>
    </row>
    <row r="1228" spans="3:16" x14ac:dyDescent="0.25">
      <c r="C1228"/>
      <c r="D1228"/>
      <c r="F1228"/>
      <c r="K1228" s="87"/>
      <c r="L1228" s="110"/>
      <c r="M1228" s="110"/>
      <c r="N1228" s="110"/>
      <c r="O1228" s="144"/>
      <c r="P1228" s="110"/>
    </row>
    <row r="1229" spans="3:16" x14ac:dyDescent="0.25">
      <c r="C1229"/>
      <c r="D1229"/>
      <c r="F1229"/>
      <c r="K1229" s="87"/>
      <c r="L1229" s="110"/>
      <c r="M1229" s="110"/>
      <c r="N1229" s="110"/>
      <c r="O1229" s="144"/>
      <c r="P1229" s="110"/>
    </row>
    <row r="1230" spans="3:16" x14ac:dyDescent="0.25">
      <c r="C1230"/>
      <c r="D1230"/>
      <c r="F1230"/>
      <c r="K1230" s="87"/>
      <c r="L1230" s="110"/>
      <c r="M1230" s="110"/>
      <c r="N1230" s="110"/>
      <c r="O1230" s="144"/>
      <c r="P1230" s="110"/>
    </row>
    <row r="1231" spans="3:16" x14ac:dyDescent="0.25">
      <c r="C1231"/>
      <c r="D1231"/>
      <c r="F1231"/>
      <c r="K1231" s="87"/>
      <c r="L1231" s="110"/>
      <c r="M1231" s="110"/>
      <c r="N1231" s="110"/>
      <c r="O1231" s="144"/>
      <c r="P1231" s="110"/>
    </row>
    <row r="1232" spans="3:16" x14ac:dyDescent="0.25">
      <c r="C1232"/>
      <c r="D1232"/>
      <c r="F1232"/>
      <c r="K1232" s="87"/>
      <c r="L1232" s="110"/>
      <c r="M1232" s="110"/>
      <c r="N1232" s="110"/>
      <c r="O1232" s="144"/>
      <c r="P1232" s="110"/>
    </row>
    <row r="1233" spans="3:16" x14ac:dyDescent="0.25">
      <c r="C1233"/>
      <c r="D1233"/>
      <c r="F1233"/>
      <c r="K1233" s="87"/>
      <c r="L1233" s="110"/>
      <c r="M1233" s="110"/>
      <c r="N1233" s="110"/>
      <c r="O1233" s="144"/>
      <c r="P1233" s="110"/>
    </row>
    <row r="1234" spans="3:16" x14ac:dyDescent="0.25">
      <c r="C1234"/>
      <c r="D1234"/>
      <c r="F1234"/>
      <c r="K1234" s="87"/>
      <c r="L1234" s="110"/>
      <c r="M1234" s="110"/>
      <c r="N1234" s="110"/>
      <c r="O1234" s="144"/>
      <c r="P1234" s="110"/>
    </row>
    <row r="1235" spans="3:16" x14ac:dyDescent="0.25">
      <c r="C1235"/>
      <c r="D1235"/>
      <c r="F1235"/>
      <c r="K1235" s="87"/>
      <c r="L1235" s="110"/>
      <c r="M1235" s="110"/>
      <c r="N1235" s="110"/>
      <c r="O1235" s="144"/>
      <c r="P1235" s="110"/>
    </row>
    <row r="1236" spans="3:16" x14ac:dyDescent="0.25">
      <c r="C1236"/>
      <c r="D1236"/>
      <c r="F1236"/>
      <c r="K1236" s="87"/>
      <c r="L1236" s="110"/>
      <c r="M1236" s="110"/>
      <c r="N1236" s="110"/>
      <c r="O1236" s="144"/>
      <c r="P1236" s="110"/>
    </row>
    <row r="1237" spans="3:16" x14ac:dyDescent="0.25">
      <c r="C1237"/>
      <c r="D1237"/>
      <c r="F1237"/>
      <c r="K1237" s="87"/>
      <c r="L1237" s="110"/>
      <c r="M1237" s="110"/>
      <c r="N1237" s="110"/>
      <c r="O1237" s="144"/>
      <c r="P1237" s="110"/>
    </row>
    <row r="1238" spans="3:16" x14ac:dyDescent="0.25">
      <c r="C1238"/>
      <c r="D1238"/>
      <c r="F1238"/>
      <c r="K1238" s="87"/>
      <c r="L1238" s="110"/>
      <c r="M1238" s="110"/>
      <c r="N1238" s="110"/>
      <c r="O1238" s="144"/>
      <c r="P1238" s="110"/>
    </row>
    <row r="1239" spans="3:16" x14ac:dyDescent="0.25">
      <c r="C1239"/>
      <c r="D1239"/>
      <c r="F1239"/>
      <c r="K1239" s="87"/>
      <c r="L1239" s="110"/>
      <c r="M1239" s="110"/>
      <c r="N1239" s="110"/>
      <c r="O1239" s="144"/>
      <c r="P1239" s="110"/>
    </row>
    <row r="1240" spans="3:16" x14ac:dyDescent="0.25">
      <c r="C1240"/>
      <c r="D1240"/>
      <c r="F1240"/>
      <c r="K1240" s="87"/>
      <c r="L1240" s="110"/>
      <c r="M1240" s="110"/>
      <c r="N1240" s="110"/>
      <c r="O1240" s="144"/>
      <c r="P1240" s="110"/>
    </row>
    <row r="1241" spans="3:16" x14ac:dyDescent="0.25">
      <c r="C1241"/>
      <c r="D1241"/>
      <c r="F1241"/>
      <c r="K1241" s="87"/>
      <c r="L1241" s="110"/>
      <c r="M1241" s="110"/>
      <c r="N1241" s="110"/>
      <c r="O1241" s="144"/>
      <c r="P1241" s="110"/>
    </row>
    <row r="1242" spans="3:16" x14ac:dyDescent="0.25">
      <c r="C1242"/>
      <c r="D1242"/>
      <c r="F1242"/>
      <c r="K1242" s="87"/>
      <c r="L1242" s="110"/>
      <c r="M1242" s="110"/>
      <c r="N1242" s="110"/>
      <c r="O1242" s="144"/>
      <c r="P1242" s="110"/>
    </row>
    <row r="1243" spans="3:16" x14ac:dyDescent="0.25">
      <c r="C1243"/>
      <c r="D1243"/>
      <c r="F1243"/>
      <c r="K1243" s="87"/>
      <c r="L1243" s="110"/>
      <c r="M1243" s="110"/>
      <c r="N1243" s="110"/>
      <c r="O1243" s="144"/>
      <c r="P1243" s="110"/>
    </row>
    <row r="1244" spans="3:16" x14ac:dyDescent="0.25">
      <c r="C1244"/>
      <c r="D1244"/>
      <c r="F1244"/>
      <c r="K1244" s="87"/>
      <c r="L1244" s="110"/>
      <c r="M1244" s="110"/>
      <c r="N1244" s="110"/>
      <c r="O1244" s="144"/>
      <c r="P1244" s="110"/>
    </row>
    <row r="1245" spans="3:16" x14ac:dyDescent="0.25">
      <c r="C1245"/>
      <c r="D1245"/>
      <c r="F1245"/>
      <c r="K1245" s="87"/>
      <c r="L1245" s="110"/>
      <c r="M1245" s="110"/>
      <c r="N1245" s="110"/>
      <c r="O1245" s="144"/>
      <c r="P1245" s="110"/>
    </row>
    <row r="1246" spans="3:16" x14ac:dyDescent="0.25">
      <c r="C1246"/>
      <c r="D1246"/>
      <c r="F1246"/>
      <c r="K1246" s="87"/>
      <c r="L1246" s="110"/>
      <c r="M1246" s="110"/>
      <c r="N1246" s="110"/>
      <c r="O1246" s="144"/>
      <c r="P1246" s="110"/>
    </row>
    <row r="1247" spans="3:16" x14ac:dyDescent="0.25">
      <c r="C1247"/>
      <c r="D1247"/>
      <c r="F1247"/>
      <c r="K1247" s="87"/>
      <c r="L1247" s="110"/>
      <c r="M1247" s="110"/>
      <c r="N1247" s="110"/>
      <c r="O1247" s="144"/>
      <c r="P1247" s="110"/>
    </row>
    <row r="1248" spans="3:16" x14ac:dyDescent="0.25">
      <c r="C1248"/>
      <c r="D1248"/>
      <c r="F1248"/>
      <c r="K1248" s="87"/>
      <c r="L1248" s="110"/>
      <c r="M1248" s="110"/>
      <c r="N1248" s="110"/>
      <c r="O1248" s="144"/>
      <c r="P1248" s="110"/>
    </row>
    <row r="1249" spans="3:16" x14ac:dyDescent="0.25">
      <c r="C1249"/>
      <c r="D1249"/>
      <c r="F1249"/>
      <c r="K1249" s="87"/>
      <c r="L1249" s="110"/>
      <c r="M1249" s="110"/>
      <c r="N1249" s="110"/>
      <c r="O1249" s="144"/>
      <c r="P1249" s="110"/>
    </row>
    <row r="1250" spans="3:16" x14ac:dyDescent="0.25">
      <c r="C1250"/>
      <c r="D1250"/>
      <c r="F1250"/>
      <c r="K1250" s="87"/>
      <c r="L1250" s="110"/>
      <c r="M1250" s="110"/>
      <c r="N1250" s="110"/>
      <c r="O1250" s="144"/>
      <c r="P1250" s="110"/>
    </row>
    <row r="1251" spans="3:16" x14ac:dyDescent="0.25">
      <c r="C1251"/>
      <c r="D1251"/>
      <c r="F1251"/>
      <c r="K1251" s="87"/>
      <c r="L1251" s="110"/>
      <c r="M1251" s="110"/>
      <c r="N1251" s="110"/>
      <c r="O1251" s="144"/>
      <c r="P1251" s="110"/>
    </row>
    <row r="1252" spans="3:16" x14ac:dyDescent="0.25">
      <c r="C1252"/>
      <c r="D1252"/>
      <c r="F1252"/>
      <c r="K1252" s="87"/>
      <c r="L1252" s="110"/>
      <c r="M1252" s="110"/>
      <c r="N1252" s="110"/>
      <c r="O1252" s="144"/>
      <c r="P1252" s="110"/>
    </row>
    <row r="1253" spans="3:16" x14ac:dyDescent="0.25">
      <c r="C1253"/>
      <c r="D1253"/>
      <c r="F1253"/>
      <c r="K1253" s="87"/>
      <c r="L1253" s="110"/>
      <c r="M1253" s="110"/>
      <c r="N1253" s="110"/>
      <c r="O1253" s="144"/>
      <c r="P1253" s="110"/>
    </row>
    <row r="1254" spans="3:16" x14ac:dyDescent="0.25">
      <c r="C1254"/>
      <c r="D1254"/>
      <c r="F1254"/>
      <c r="K1254" s="87"/>
      <c r="L1254" s="110"/>
      <c r="M1254" s="110"/>
      <c r="N1254" s="110"/>
      <c r="O1254" s="144"/>
      <c r="P1254" s="110"/>
    </row>
    <row r="1255" spans="3:16" x14ac:dyDescent="0.25">
      <c r="C1255"/>
      <c r="D1255"/>
      <c r="F1255"/>
      <c r="K1255" s="87"/>
      <c r="L1255" s="110"/>
      <c r="M1255" s="110"/>
      <c r="N1255" s="110"/>
      <c r="O1255" s="144"/>
      <c r="P1255" s="110"/>
    </row>
    <row r="1256" spans="3:16" x14ac:dyDescent="0.25">
      <c r="C1256"/>
      <c r="D1256"/>
      <c r="F1256"/>
      <c r="K1256" s="87"/>
      <c r="L1256" s="110"/>
      <c r="M1256" s="110"/>
      <c r="N1256" s="110"/>
      <c r="O1256" s="144"/>
      <c r="P1256" s="110"/>
    </row>
    <row r="1257" spans="3:16" x14ac:dyDescent="0.25">
      <c r="C1257"/>
      <c r="D1257"/>
      <c r="F1257"/>
      <c r="K1257" s="87"/>
      <c r="L1257" s="110"/>
      <c r="M1257" s="110"/>
      <c r="N1257" s="110"/>
      <c r="O1257" s="144"/>
      <c r="P1257" s="110"/>
    </row>
    <row r="1258" spans="3:16" x14ac:dyDescent="0.25">
      <c r="C1258"/>
      <c r="D1258"/>
      <c r="F1258"/>
      <c r="K1258" s="87"/>
      <c r="L1258" s="110"/>
      <c r="M1258" s="110"/>
      <c r="N1258" s="110"/>
      <c r="O1258" s="144"/>
      <c r="P1258" s="110"/>
    </row>
    <row r="1259" spans="3:16" x14ac:dyDescent="0.25">
      <c r="C1259"/>
      <c r="D1259"/>
      <c r="F1259"/>
      <c r="K1259" s="87"/>
      <c r="L1259" s="110"/>
      <c r="M1259" s="110"/>
      <c r="N1259" s="110"/>
      <c r="O1259" s="144"/>
      <c r="P1259" s="110"/>
    </row>
    <row r="1260" spans="3:16" x14ac:dyDescent="0.25">
      <c r="C1260"/>
      <c r="D1260"/>
      <c r="F1260"/>
      <c r="K1260" s="87"/>
      <c r="L1260" s="110"/>
      <c r="M1260" s="110"/>
      <c r="N1260" s="110"/>
      <c r="O1260" s="144"/>
      <c r="P1260" s="110"/>
    </row>
    <row r="1261" spans="3:16" x14ac:dyDescent="0.25">
      <c r="C1261"/>
      <c r="D1261"/>
      <c r="F1261"/>
      <c r="K1261" s="87"/>
      <c r="L1261" s="110"/>
      <c r="M1261" s="110"/>
      <c r="N1261" s="110"/>
      <c r="O1261" s="144"/>
      <c r="P1261" s="110"/>
    </row>
    <row r="1262" spans="3:16" x14ac:dyDescent="0.25">
      <c r="C1262"/>
      <c r="D1262"/>
      <c r="F1262"/>
      <c r="K1262" s="87"/>
      <c r="L1262" s="110"/>
      <c r="M1262" s="110"/>
      <c r="N1262" s="110"/>
      <c r="O1262" s="144"/>
      <c r="P1262" s="110"/>
    </row>
    <row r="1263" spans="3:16" x14ac:dyDescent="0.25">
      <c r="C1263"/>
      <c r="D1263"/>
      <c r="F1263"/>
      <c r="K1263" s="87"/>
      <c r="L1263" s="110"/>
      <c r="M1263" s="110"/>
      <c r="N1263" s="110"/>
      <c r="O1263" s="144"/>
      <c r="P1263" s="110"/>
    </row>
    <row r="1264" spans="3:16" x14ac:dyDescent="0.25">
      <c r="C1264"/>
      <c r="D1264"/>
      <c r="F1264"/>
      <c r="K1264" s="87"/>
      <c r="L1264" s="110"/>
      <c r="M1264" s="110"/>
      <c r="N1264" s="110"/>
      <c r="O1264" s="144"/>
      <c r="P1264" s="110"/>
    </row>
    <row r="1265" spans="3:16" x14ac:dyDescent="0.25">
      <c r="C1265"/>
      <c r="D1265"/>
      <c r="F1265"/>
      <c r="K1265" s="87"/>
      <c r="L1265" s="110"/>
      <c r="M1265" s="110"/>
      <c r="N1265" s="110"/>
      <c r="O1265" s="144"/>
      <c r="P1265" s="110"/>
    </row>
    <row r="1266" spans="3:16" x14ac:dyDescent="0.25">
      <c r="C1266"/>
      <c r="D1266"/>
      <c r="F1266"/>
      <c r="K1266" s="87"/>
      <c r="L1266" s="110"/>
      <c r="M1266" s="110"/>
      <c r="N1266" s="110"/>
      <c r="O1266" s="144"/>
      <c r="P1266" s="110"/>
    </row>
    <row r="1267" spans="3:16" x14ac:dyDescent="0.25">
      <c r="C1267"/>
      <c r="D1267"/>
      <c r="F1267"/>
      <c r="K1267" s="87"/>
      <c r="L1267" s="110"/>
      <c r="M1267" s="110"/>
      <c r="N1267" s="110"/>
      <c r="O1267" s="144"/>
      <c r="P1267" s="110"/>
    </row>
    <row r="1268" spans="3:16" x14ac:dyDescent="0.25">
      <c r="C1268"/>
      <c r="D1268"/>
      <c r="F1268"/>
      <c r="K1268" s="87"/>
      <c r="L1268" s="110"/>
      <c r="M1268" s="110"/>
      <c r="N1268" s="110"/>
      <c r="O1268" s="144"/>
      <c r="P1268" s="110"/>
    </row>
    <row r="1269" spans="3:16" x14ac:dyDescent="0.25">
      <c r="C1269"/>
      <c r="D1269"/>
      <c r="F1269"/>
      <c r="K1269" s="87"/>
      <c r="L1269" s="110"/>
      <c r="M1269" s="110"/>
      <c r="N1269" s="110"/>
      <c r="O1269" s="144"/>
      <c r="P1269" s="110"/>
    </row>
    <row r="1270" spans="3:16" x14ac:dyDescent="0.25">
      <c r="C1270"/>
      <c r="D1270"/>
      <c r="F1270"/>
      <c r="K1270" s="87"/>
      <c r="L1270" s="110"/>
      <c r="M1270" s="110"/>
      <c r="N1270" s="110"/>
      <c r="O1270" s="144"/>
      <c r="P1270" s="110"/>
    </row>
    <row r="1271" spans="3:16" x14ac:dyDescent="0.25">
      <c r="C1271"/>
      <c r="D1271"/>
      <c r="F1271"/>
      <c r="K1271" s="87"/>
      <c r="L1271" s="110"/>
      <c r="M1271" s="110"/>
      <c r="N1271" s="110"/>
      <c r="O1271" s="144"/>
      <c r="P1271" s="110"/>
    </row>
    <row r="1272" spans="3:16" x14ac:dyDescent="0.25">
      <c r="C1272"/>
      <c r="D1272"/>
      <c r="F1272"/>
      <c r="K1272" s="87"/>
      <c r="L1272" s="110"/>
      <c r="M1272" s="110"/>
      <c r="N1272" s="110"/>
      <c r="O1272" s="144"/>
      <c r="P1272" s="110"/>
    </row>
    <row r="1273" spans="3:16" x14ac:dyDescent="0.25">
      <c r="C1273"/>
      <c r="D1273"/>
      <c r="F1273"/>
      <c r="K1273" s="87"/>
      <c r="L1273" s="110"/>
      <c r="M1273" s="110"/>
      <c r="N1273" s="110"/>
      <c r="O1273" s="144"/>
      <c r="P1273" s="110"/>
    </row>
    <row r="1274" spans="3:16" x14ac:dyDescent="0.25">
      <c r="C1274"/>
      <c r="D1274"/>
      <c r="F1274"/>
      <c r="K1274" s="87"/>
      <c r="L1274" s="110"/>
      <c r="M1274" s="110"/>
      <c r="N1274" s="110"/>
      <c r="O1274" s="144"/>
      <c r="P1274" s="110"/>
    </row>
    <row r="1275" spans="3:16" x14ac:dyDescent="0.25">
      <c r="C1275"/>
      <c r="D1275"/>
      <c r="F1275"/>
      <c r="K1275" s="87"/>
      <c r="L1275" s="110"/>
      <c r="M1275" s="110"/>
      <c r="N1275" s="110"/>
      <c r="O1275" s="144"/>
      <c r="P1275" s="110"/>
    </row>
    <row r="1276" spans="3:16" x14ac:dyDescent="0.25">
      <c r="C1276"/>
      <c r="D1276"/>
      <c r="F1276"/>
      <c r="K1276" s="87"/>
      <c r="L1276" s="110"/>
      <c r="M1276" s="110"/>
      <c r="N1276" s="110"/>
      <c r="O1276" s="144"/>
      <c r="P1276" s="110"/>
    </row>
    <row r="1277" spans="3:16" x14ac:dyDescent="0.25">
      <c r="C1277"/>
      <c r="D1277"/>
      <c r="F1277"/>
      <c r="K1277" s="87"/>
      <c r="L1277" s="110"/>
      <c r="M1277" s="110"/>
      <c r="N1277" s="110"/>
      <c r="O1277" s="144"/>
      <c r="P1277" s="110"/>
    </row>
    <row r="1278" spans="3:16" x14ac:dyDescent="0.25">
      <c r="C1278"/>
      <c r="D1278"/>
      <c r="F1278"/>
      <c r="K1278" s="87"/>
      <c r="L1278" s="110"/>
      <c r="M1278" s="110"/>
      <c r="N1278" s="110"/>
      <c r="O1278" s="144"/>
      <c r="P1278" s="110"/>
    </row>
    <row r="1279" spans="3:16" x14ac:dyDescent="0.25">
      <c r="C1279"/>
      <c r="D1279"/>
      <c r="F1279"/>
      <c r="K1279" s="87"/>
      <c r="L1279" s="110"/>
      <c r="M1279" s="110"/>
      <c r="N1279" s="110"/>
      <c r="O1279" s="144"/>
      <c r="P1279" s="110"/>
    </row>
    <row r="1280" spans="3:16" x14ac:dyDescent="0.25">
      <c r="C1280"/>
      <c r="D1280"/>
      <c r="F1280"/>
      <c r="K1280" s="87"/>
      <c r="L1280" s="110"/>
      <c r="M1280" s="110"/>
      <c r="N1280" s="110"/>
      <c r="O1280" s="144"/>
      <c r="P1280" s="110"/>
    </row>
    <row r="1281" spans="3:16" x14ac:dyDescent="0.25">
      <c r="C1281"/>
      <c r="D1281"/>
      <c r="F1281"/>
      <c r="K1281" s="87"/>
      <c r="L1281" s="110"/>
      <c r="M1281" s="110"/>
      <c r="N1281" s="110"/>
      <c r="O1281" s="144"/>
      <c r="P1281" s="110"/>
    </row>
    <row r="1282" spans="3:16" x14ac:dyDescent="0.25">
      <c r="C1282"/>
      <c r="D1282"/>
      <c r="F1282"/>
      <c r="K1282" s="87"/>
      <c r="L1282" s="110"/>
      <c r="M1282" s="110"/>
      <c r="N1282" s="110"/>
      <c r="O1282" s="144"/>
      <c r="P1282" s="110"/>
    </row>
    <row r="1283" spans="3:16" x14ac:dyDescent="0.25">
      <c r="C1283"/>
      <c r="D1283"/>
      <c r="F1283"/>
      <c r="K1283" s="87"/>
      <c r="L1283" s="110"/>
      <c r="M1283" s="110"/>
      <c r="N1283" s="110"/>
      <c r="O1283" s="144"/>
      <c r="P1283" s="110"/>
    </row>
    <row r="1284" spans="3:16" x14ac:dyDescent="0.25">
      <c r="C1284"/>
      <c r="D1284"/>
      <c r="F1284"/>
      <c r="K1284" s="87"/>
      <c r="L1284" s="110"/>
      <c r="M1284" s="110"/>
      <c r="N1284" s="110"/>
      <c r="O1284" s="144"/>
      <c r="P1284" s="110"/>
    </row>
    <row r="1285" spans="3:16" x14ac:dyDescent="0.25">
      <c r="C1285"/>
      <c r="D1285"/>
      <c r="F1285"/>
      <c r="K1285" s="87"/>
      <c r="L1285" s="110"/>
      <c r="M1285" s="110"/>
      <c r="N1285" s="110"/>
      <c r="O1285" s="144"/>
      <c r="P1285" s="110"/>
    </row>
    <row r="1286" spans="3:16" x14ac:dyDescent="0.25">
      <c r="C1286"/>
      <c r="D1286"/>
      <c r="F1286"/>
      <c r="K1286" s="87"/>
      <c r="L1286" s="110"/>
      <c r="M1286" s="110"/>
      <c r="N1286" s="110"/>
      <c r="O1286" s="144"/>
      <c r="P1286" s="110"/>
    </row>
    <row r="1287" spans="3:16" x14ac:dyDescent="0.25">
      <c r="C1287"/>
      <c r="D1287"/>
      <c r="F1287"/>
      <c r="K1287" s="87"/>
      <c r="L1287" s="110"/>
      <c r="M1287" s="110"/>
      <c r="N1287" s="110"/>
      <c r="O1287" s="144"/>
      <c r="P1287" s="110"/>
    </row>
    <row r="1288" spans="3:16" x14ac:dyDescent="0.25">
      <c r="C1288"/>
      <c r="D1288"/>
      <c r="F1288"/>
      <c r="K1288" s="87"/>
      <c r="L1288" s="110"/>
      <c r="M1288" s="110"/>
      <c r="N1288" s="110"/>
      <c r="O1288" s="144"/>
      <c r="P1288" s="110"/>
    </row>
    <row r="1289" spans="3:16" x14ac:dyDescent="0.25">
      <c r="C1289"/>
      <c r="D1289"/>
      <c r="F1289"/>
      <c r="K1289" s="87"/>
      <c r="L1289" s="110"/>
      <c r="M1289" s="110"/>
      <c r="N1289" s="110"/>
      <c r="O1289" s="144"/>
      <c r="P1289" s="110"/>
    </row>
    <row r="1290" spans="3:16" x14ac:dyDescent="0.25">
      <c r="C1290"/>
      <c r="D1290"/>
      <c r="F1290"/>
      <c r="K1290" s="87"/>
      <c r="L1290" s="110"/>
      <c r="M1290" s="110"/>
      <c r="N1290" s="110"/>
      <c r="O1290" s="144"/>
      <c r="P1290" s="110"/>
    </row>
    <row r="1291" spans="3:16" x14ac:dyDescent="0.25">
      <c r="C1291"/>
      <c r="D1291"/>
      <c r="F1291"/>
      <c r="K1291" s="87"/>
      <c r="L1291" s="110"/>
      <c r="M1291" s="110"/>
      <c r="N1291" s="110"/>
      <c r="O1291" s="144"/>
      <c r="P1291" s="110"/>
    </row>
    <row r="1292" spans="3:16" x14ac:dyDescent="0.25">
      <c r="C1292"/>
      <c r="D1292"/>
      <c r="F1292"/>
      <c r="K1292" s="87"/>
      <c r="L1292" s="110"/>
      <c r="M1292" s="110"/>
      <c r="N1292" s="110"/>
      <c r="O1292" s="144"/>
      <c r="P1292" s="110"/>
    </row>
    <row r="1293" spans="3:16" x14ac:dyDescent="0.25">
      <c r="C1293"/>
      <c r="D1293"/>
      <c r="F1293"/>
      <c r="K1293" s="87"/>
      <c r="L1293" s="110"/>
      <c r="M1293" s="110"/>
      <c r="N1293" s="110"/>
      <c r="O1293" s="144"/>
      <c r="P1293" s="110"/>
    </row>
    <row r="1294" spans="3:16" x14ac:dyDescent="0.25">
      <c r="C1294"/>
      <c r="D1294"/>
      <c r="F1294"/>
      <c r="K1294" s="87"/>
      <c r="L1294" s="110"/>
      <c r="M1294" s="110"/>
      <c r="N1294" s="110"/>
      <c r="O1294" s="144"/>
      <c r="P1294" s="110"/>
    </row>
    <row r="1295" spans="3:16" x14ac:dyDescent="0.25">
      <c r="C1295"/>
      <c r="D1295"/>
      <c r="F1295"/>
      <c r="K1295" s="87"/>
      <c r="L1295" s="110"/>
      <c r="M1295" s="110"/>
      <c r="N1295" s="110"/>
      <c r="O1295" s="144"/>
      <c r="P1295" s="110"/>
    </row>
    <row r="1296" spans="3:16" x14ac:dyDescent="0.25">
      <c r="C1296"/>
      <c r="D1296"/>
      <c r="F1296"/>
      <c r="K1296" s="87"/>
      <c r="L1296" s="110"/>
      <c r="M1296" s="110"/>
      <c r="N1296" s="110"/>
      <c r="O1296" s="144"/>
      <c r="P1296" s="110"/>
    </row>
    <row r="1297" spans="3:16" x14ac:dyDescent="0.25">
      <c r="C1297"/>
      <c r="D1297"/>
      <c r="F1297"/>
      <c r="K1297" s="87"/>
      <c r="L1297" s="110"/>
      <c r="M1297" s="110"/>
      <c r="N1297" s="110"/>
      <c r="O1297" s="144"/>
      <c r="P1297" s="110"/>
    </row>
    <row r="1298" spans="3:16" x14ac:dyDescent="0.25">
      <c r="C1298"/>
      <c r="D1298"/>
      <c r="F1298"/>
      <c r="K1298" s="87"/>
      <c r="L1298" s="110"/>
      <c r="M1298" s="110"/>
      <c r="N1298" s="110"/>
      <c r="O1298" s="144"/>
      <c r="P1298" s="110"/>
    </row>
    <row r="1299" spans="3:16" x14ac:dyDescent="0.25">
      <c r="C1299"/>
      <c r="D1299"/>
      <c r="F1299"/>
      <c r="K1299" s="87"/>
      <c r="L1299" s="110"/>
      <c r="M1299" s="110"/>
      <c r="N1299" s="110"/>
      <c r="O1299" s="144"/>
      <c r="P1299" s="110"/>
    </row>
    <row r="1300" spans="3:16" x14ac:dyDescent="0.25">
      <c r="C1300"/>
      <c r="D1300"/>
      <c r="F1300"/>
      <c r="K1300" s="87"/>
      <c r="L1300" s="110"/>
      <c r="M1300" s="110"/>
      <c r="N1300" s="110"/>
      <c r="O1300" s="144"/>
      <c r="P1300" s="110"/>
    </row>
    <row r="1301" spans="3:16" x14ac:dyDescent="0.25">
      <c r="C1301"/>
      <c r="D1301"/>
      <c r="F1301"/>
      <c r="K1301" s="87"/>
      <c r="L1301" s="110"/>
      <c r="M1301" s="110"/>
      <c r="N1301" s="110"/>
      <c r="O1301" s="144"/>
      <c r="P1301" s="110"/>
    </row>
    <row r="1302" spans="3:16" x14ac:dyDescent="0.25">
      <c r="C1302"/>
      <c r="D1302"/>
      <c r="F1302"/>
      <c r="K1302" s="87"/>
      <c r="L1302" s="110"/>
      <c r="M1302" s="110"/>
      <c r="N1302" s="110"/>
      <c r="O1302" s="144"/>
      <c r="P1302" s="110"/>
    </row>
    <row r="1303" spans="3:16" x14ac:dyDescent="0.25">
      <c r="C1303"/>
      <c r="D1303"/>
      <c r="F1303"/>
      <c r="K1303" s="87"/>
      <c r="L1303" s="110"/>
      <c r="M1303" s="110"/>
      <c r="N1303" s="110"/>
      <c r="O1303" s="144"/>
      <c r="P1303" s="110"/>
    </row>
    <row r="1304" spans="3:16" x14ac:dyDescent="0.25">
      <c r="C1304"/>
      <c r="D1304"/>
      <c r="F1304"/>
      <c r="K1304" s="87"/>
      <c r="L1304" s="110"/>
      <c r="M1304" s="110"/>
      <c r="N1304" s="110"/>
      <c r="O1304" s="144"/>
      <c r="P1304" s="110"/>
    </row>
    <row r="1305" spans="3:16" x14ac:dyDescent="0.25">
      <c r="C1305"/>
      <c r="D1305"/>
      <c r="F1305"/>
      <c r="K1305" s="87"/>
      <c r="L1305" s="110"/>
      <c r="M1305" s="110"/>
      <c r="N1305" s="110"/>
      <c r="O1305" s="144"/>
      <c r="P1305" s="110"/>
    </row>
    <row r="1306" spans="3:16" x14ac:dyDescent="0.25">
      <c r="C1306"/>
      <c r="D1306"/>
      <c r="F1306"/>
      <c r="K1306" s="87"/>
      <c r="L1306" s="110"/>
      <c r="M1306" s="110"/>
      <c r="N1306" s="110"/>
      <c r="O1306" s="144"/>
      <c r="P1306" s="110"/>
    </row>
    <row r="1307" spans="3:16" x14ac:dyDescent="0.25">
      <c r="C1307"/>
      <c r="D1307"/>
      <c r="F1307"/>
      <c r="K1307" s="87"/>
      <c r="L1307" s="110"/>
      <c r="M1307" s="110"/>
      <c r="N1307" s="110"/>
      <c r="O1307" s="144"/>
      <c r="P1307" s="110"/>
    </row>
    <row r="1308" spans="3:16" x14ac:dyDescent="0.25">
      <c r="C1308"/>
      <c r="D1308"/>
      <c r="F1308"/>
      <c r="K1308" s="87"/>
      <c r="L1308" s="110"/>
      <c r="M1308" s="110"/>
      <c r="N1308" s="110"/>
      <c r="O1308" s="144"/>
      <c r="P1308" s="110"/>
    </row>
    <row r="1309" spans="3:16" x14ac:dyDescent="0.25">
      <c r="C1309"/>
      <c r="D1309"/>
      <c r="F1309"/>
      <c r="K1309" s="87"/>
      <c r="L1309" s="110"/>
      <c r="M1309" s="110"/>
      <c r="N1309" s="110"/>
      <c r="O1309" s="144"/>
      <c r="P1309" s="110"/>
    </row>
    <row r="1310" spans="3:16" x14ac:dyDescent="0.25">
      <c r="C1310"/>
      <c r="D1310"/>
      <c r="F1310"/>
      <c r="K1310" s="87"/>
      <c r="L1310" s="110"/>
      <c r="M1310" s="110"/>
      <c r="N1310" s="110"/>
      <c r="O1310" s="144"/>
      <c r="P1310" s="110"/>
    </row>
    <row r="1311" spans="3:16" x14ac:dyDescent="0.25">
      <c r="C1311"/>
      <c r="D1311"/>
      <c r="F1311"/>
      <c r="K1311" s="87"/>
      <c r="L1311" s="110"/>
      <c r="M1311" s="110"/>
      <c r="N1311" s="110"/>
      <c r="O1311" s="144"/>
      <c r="P1311" s="110"/>
    </row>
    <row r="1312" spans="3:16" x14ac:dyDescent="0.25">
      <c r="C1312"/>
      <c r="D1312"/>
      <c r="F1312"/>
      <c r="K1312" s="87"/>
      <c r="L1312" s="110"/>
      <c r="M1312" s="110"/>
      <c r="N1312" s="110"/>
      <c r="O1312" s="144"/>
      <c r="P1312" s="110"/>
    </row>
    <row r="1313" spans="3:16" x14ac:dyDescent="0.25">
      <c r="C1313"/>
      <c r="D1313"/>
      <c r="F1313"/>
      <c r="K1313" s="87"/>
      <c r="L1313" s="110"/>
      <c r="M1313" s="110"/>
      <c r="N1313" s="110"/>
      <c r="O1313" s="144"/>
      <c r="P1313" s="110"/>
    </row>
    <row r="1314" spans="3:16" x14ac:dyDescent="0.25">
      <c r="C1314"/>
      <c r="D1314"/>
      <c r="F1314"/>
      <c r="K1314" s="87"/>
      <c r="L1314" s="110"/>
      <c r="M1314" s="110"/>
      <c r="N1314" s="110"/>
      <c r="O1314" s="144"/>
      <c r="P1314" s="110"/>
    </row>
    <row r="1315" spans="3:16" x14ac:dyDescent="0.25">
      <c r="C1315"/>
      <c r="D1315"/>
      <c r="F1315"/>
      <c r="K1315" s="87"/>
      <c r="L1315" s="110"/>
      <c r="M1315" s="110"/>
      <c r="N1315" s="110"/>
      <c r="O1315" s="144"/>
      <c r="P1315" s="110"/>
    </row>
    <row r="1316" spans="3:16" x14ac:dyDescent="0.25">
      <c r="C1316"/>
      <c r="D1316"/>
      <c r="F1316"/>
      <c r="K1316" s="87"/>
      <c r="L1316" s="110"/>
      <c r="M1316" s="110"/>
      <c r="N1316" s="110"/>
      <c r="O1316" s="144"/>
      <c r="P1316" s="110"/>
    </row>
    <row r="1317" spans="3:16" x14ac:dyDescent="0.25">
      <c r="C1317"/>
      <c r="D1317"/>
      <c r="F1317"/>
      <c r="K1317" s="87"/>
      <c r="L1317" s="110"/>
      <c r="M1317" s="110"/>
      <c r="N1317" s="110"/>
      <c r="O1317" s="144"/>
      <c r="P1317" s="110"/>
    </row>
    <row r="1318" spans="3:16" x14ac:dyDescent="0.25">
      <c r="C1318"/>
      <c r="D1318"/>
      <c r="F1318"/>
      <c r="K1318" s="87"/>
      <c r="L1318" s="110"/>
      <c r="M1318" s="110"/>
      <c r="N1318" s="110"/>
      <c r="O1318" s="144"/>
      <c r="P1318" s="110"/>
    </row>
    <row r="1319" spans="3:16" x14ac:dyDescent="0.25">
      <c r="C1319"/>
      <c r="D1319"/>
      <c r="F1319"/>
      <c r="K1319" s="87"/>
      <c r="L1319" s="110"/>
      <c r="M1319" s="110"/>
      <c r="N1319" s="110"/>
      <c r="O1319" s="144"/>
      <c r="P1319" s="110"/>
    </row>
    <row r="1320" spans="3:16" x14ac:dyDescent="0.25">
      <c r="C1320"/>
      <c r="D1320"/>
      <c r="F1320"/>
      <c r="K1320" s="87"/>
      <c r="L1320" s="110"/>
      <c r="M1320" s="110"/>
      <c r="N1320" s="110"/>
      <c r="O1320" s="144"/>
      <c r="P1320" s="110"/>
    </row>
    <row r="1321" spans="3:16" x14ac:dyDescent="0.25">
      <c r="C1321"/>
      <c r="D1321"/>
      <c r="F1321"/>
      <c r="K1321" s="87"/>
      <c r="L1321" s="110"/>
      <c r="M1321" s="110"/>
      <c r="N1321" s="110"/>
      <c r="O1321" s="144"/>
      <c r="P1321" s="110"/>
    </row>
    <row r="1322" spans="3:16" x14ac:dyDescent="0.25">
      <c r="C1322"/>
      <c r="D1322"/>
      <c r="F1322"/>
      <c r="K1322" s="87"/>
      <c r="L1322" s="110"/>
      <c r="M1322" s="110"/>
      <c r="N1322" s="110"/>
      <c r="O1322" s="144"/>
      <c r="P1322" s="110"/>
    </row>
    <row r="1323" spans="3:16" x14ac:dyDescent="0.25">
      <c r="C1323"/>
      <c r="D1323"/>
      <c r="F1323"/>
      <c r="K1323" s="87"/>
      <c r="L1323" s="110"/>
      <c r="M1323" s="110"/>
      <c r="N1323" s="110"/>
      <c r="O1323" s="144"/>
      <c r="P1323" s="110"/>
    </row>
    <row r="1324" spans="3:16" x14ac:dyDescent="0.25">
      <c r="C1324"/>
      <c r="D1324"/>
      <c r="F1324"/>
      <c r="K1324" s="87"/>
      <c r="L1324" s="110"/>
      <c r="M1324" s="110"/>
      <c r="N1324" s="110"/>
      <c r="O1324" s="144"/>
      <c r="P1324" s="110"/>
    </row>
    <row r="1325" spans="3:16" x14ac:dyDescent="0.25">
      <c r="C1325"/>
      <c r="D1325"/>
      <c r="F1325"/>
      <c r="K1325" s="87"/>
      <c r="L1325" s="110"/>
      <c r="M1325" s="110"/>
      <c r="N1325" s="110"/>
      <c r="O1325" s="144"/>
      <c r="P1325" s="110"/>
    </row>
    <row r="1326" spans="3:16" x14ac:dyDescent="0.25">
      <c r="C1326"/>
      <c r="D1326"/>
      <c r="F1326"/>
      <c r="K1326" s="87"/>
      <c r="L1326" s="110"/>
      <c r="M1326" s="110"/>
      <c r="N1326" s="110"/>
      <c r="O1326" s="144"/>
      <c r="P1326" s="110"/>
    </row>
    <row r="1327" spans="3:16" x14ac:dyDescent="0.25">
      <c r="C1327"/>
      <c r="D1327"/>
      <c r="F1327"/>
      <c r="K1327" s="87"/>
      <c r="L1327" s="110"/>
      <c r="M1327" s="110"/>
      <c r="N1327" s="110"/>
      <c r="O1327" s="144"/>
      <c r="P1327" s="110"/>
    </row>
    <row r="1328" spans="3:16" x14ac:dyDescent="0.25">
      <c r="C1328"/>
      <c r="D1328"/>
      <c r="F1328"/>
      <c r="K1328" s="87"/>
      <c r="L1328" s="110"/>
      <c r="M1328" s="110"/>
      <c r="N1328" s="110"/>
      <c r="O1328" s="144"/>
      <c r="P1328" s="110"/>
    </row>
    <row r="1329" spans="3:16" x14ac:dyDescent="0.25">
      <c r="C1329"/>
      <c r="D1329"/>
      <c r="F1329"/>
      <c r="K1329" s="87"/>
      <c r="L1329" s="110"/>
      <c r="M1329" s="110"/>
      <c r="N1329" s="110"/>
      <c r="O1329" s="144"/>
      <c r="P1329" s="110"/>
    </row>
    <row r="1330" spans="3:16" x14ac:dyDescent="0.25">
      <c r="C1330"/>
      <c r="D1330"/>
      <c r="F1330"/>
      <c r="K1330" s="87"/>
      <c r="L1330" s="110"/>
      <c r="M1330" s="110"/>
      <c r="N1330" s="110"/>
      <c r="O1330" s="144"/>
      <c r="P1330" s="110"/>
    </row>
    <row r="1331" spans="3:16" x14ac:dyDescent="0.25">
      <c r="C1331"/>
      <c r="D1331"/>
      <c r="F1331"/>
      <c r="K1331" s="87"/>
      <c r="L1331" s="110"/>
      <c r="M1331" s="110"/>
      <c r="N1331" s="110"/>
      <c r="O1331" s="144"/>
      <c r="P1331" s="110"/>
    </row>
    <row r="1332" spans="3:16" x14ac:dyDescent="0.25">
      <c r="C1332"/>
      <c r="D1332"/>
      <c r="F1332"/>
      <c r="K1332" s="87"/>
      <c r="L1332" s="110"/>
      <c r="M1332" s="110"/>
      <c r="N1332" s="110"/>
      <c r="O1332" s="144"/>
      <c r="P1332" s="110"/>
    </row>
    <row r="1333" spans="3:16" x14ac:dyDescent="0.25">
      <c r="C1333"/>
      <c r="D1333"/>
      <c r="F1333"/>
      <c r="K1333" s="87"/>
      <c r="L1333" s="110"/>
      <c r="M1333" s="110"/>
      <c r="N1333" s="110"/>
      <c r="O1333" s="144"/>
      <c r="P1333" s="110"/>
    </row>
    <row r="1334" spans="3:16" x14ac:dyDescent="0.25">
      <c r="C1334"/>
      <c r="D1334"/>
      <c r="F1334"/>
      <c r="K1334" s="87"/>
      <c r="L1334" s="110"/>
      <c r="M1334" s="110"/>
      <c r="N1334" s="110"/>
      <c r="O1334" s="144"/>
      <c r="P1334" s="110"/>
    </row>
    <row r="1335" spans="3:16" x14ac:dyDescent="0.25">
      <c r="C1335"/>
      <c r="D1335"/>
      <c r="F1335"/>
      <c r="K1335" s="87"/>
      <c r="L1335" s="110"/>
      <c r="M1335" s="110"/>
      <c r="N1335" s="110"/>
      <c r="O1335" s="144"/>
      <c r="P1335" s="110"/>
    </row>
    <row r="1336" spans="3:16" x14ac:dyDescent="0.25">
      <c r="C1336"/>
      <c r="D1336"/>
      <c r="F1336"/>
      <c r="K1336" s="87"/>
      <c r="L1336" s="110"/>
      <c r="M1336" s="110"/>
      <c r="N1336" s="110"/>
      <c r="O1336" s="144"/>
      <c r="P1336" s="110"/>
    </row>
    <row r="1337" spans="3:16" x14ac:dyDescent="0.25">
      <c r="C1337"/>
      <c r="D1337"/>
      <c r="F1337"/>
      <c r="K1337" s="87"/>
      <c r="L1337" s="110"/>
      <c r="M1337" s="110"/>
      <c r="N1337" s="110"/>
      <c r="O1337" s="144"/>
      <c r="P1337" s="110"/>
    </row>
    <row r="1338" spans="3:16" x14ac:dyDescent="0.25">
      <c r="C1338"/>
      <c r="D1338"/>
      <c r="F1338"/>
      <c r="K1338" s="87"/>
      <c r="L1338" s="110"/>
      <c r="M1338" s="110"/>
      <c r="N1338" s="110"/>
      <c r="O1338" s="144"/>
      <c r="P1338" s="110"/>
    </row>
    <row r="1339" spans="3:16" x14ac:dyDescent="0.25">
      <c r="C1339"/>
      <c r="D1339"/>
      <c r="F1339"/>
      <c r="K1339" s="87"/>
      <c r="L1339" s="110"/>
      <c r="M1339" s="110"/>
      <c r="N1339" s="110"/>
      <c r="O1339" s="144"/>
      <c r="P1339" s="110"/>
    </row>
    <row r="1340" spans="3:16" x14ac:dyDescent="0.25">
      <c r="C1340"/>
      <c r="D1340"/>
      <c r="F1340"/>
      <c r="K1340" s="87"/>
      <c r="L1340" s="110"/>
      <c r="M1340" s="110"/>
      <c r="N1340" s="110"/>
      <c r="O1340" s="144"/>
      <c r="P1340" s="110"/>
    </row>
    <row r="1341" spans="3:16" x14ac:dyDescent="0.25">
      <c r="C1341"/>
      <c r="D1341"/>
      <c r="F1341"/>
      <c r="K1341" s="87"/>
      <c r="L1341" s="110"/>
      <c r="M1341" s="110"/>
      <c r="N1341" s="110"/>
      <c r="O1341" s="144"/>
      <c r="P1341" s="110"/>
    </row>
    <row r="1342" spans="3:16" x14ac:dyDescent="0.25">
      <c r="C1342"/>
      <c r="D1342"/>
      <c r="F1342"/>
      <c r="K1342" s="87"/>
      <c r="L1342" s="110"/>
      <c r="M1342" s="110"/>
      <c r="N1342" s="110"/>
      <c r="O1342" s="144"/>
      <c r="P1342" s="110"/>
    </row>
    <row r="1343" spans="3:16" x14ac:dyDescent="0.25">
      <c r="C1343"/>
      <c r="D1343"/>
      <c r="F1343"/>
      <c r="K1343" s="87"/>
      <c r="L1343" s="110"/>
      <c r="M1343" s="110"/>
      <c r="N1343" s="110"/>
      <c r="O1343" s="144"/>
      <c r="P1343" s="110"/>
    </row>
    <row r="1344" spans="3:16" x14ac:dyDescent="0.25">
      <c r="C1344"/>
      <c r="D1344"/>
      <c r="F1344"/>
      <c r="K1344" s="87"/>
      <c r="L1344" s="110"/>
      <c r="M1344" s="110"/>
      <c r="N1344" s="110"/>
      <c r="O1344" s="144"/>
      <c r="P1344" s="110"/>
    </row>
    <row r="1345" spans="3:16" x14ac:dyDescent="0.25">
      <c r="C1345"/>
      <c r="D1345"/>
      <c r="F1345"/>
      <c r="K1345" s="87"/>
      <c r="L1345" s="110"/>
      <c r="M1345" s="110"/>
      <c r="N1345" s="110"/>
      <c r="O1345" s="144"/>
      <c r="P1345" s="110"/>
    </row>
    <row r="1346" spans="3:16" x14ac:dyDescent="0.25">
      <c r="C1346"/>
      <c r="D1346"/>
      <c r="F1346"/>
      <c r="K1346" s="87"/>
      <c r="L1346" s="110"/>
      <c r="M1346" s="110"/>
      <c r="N1346" s="110"/>
      <c r="O1346" s="144"/>
      <c r="P1346" s="110"/>
    </row>
    <row r="1347" spans="3:16" x14ac:dyDescent="0.25">
      <c r="C1347"/>
      <c r="D1347"/>
      <c r="F1347"/>
      <c r="K1347" s="87"/>
      <c r="L1347" s="110"/>
      <c r="M1347" s="110"/>
      <c r="N1347" s="110"/>
      <c r="O1347" s="144"/>
      <c r="P1347" s="110"/>
    </row>
    <row r="1348" spans="3:16" x14ac:dyDescent="0.25">
      <c r="C1348"/>
      <c r="D1348"/>
      <c r="F1348"/>
      <c r="K1348" s="87"/>
      <c r="L1348" s="110"/>
      <c r="M1348" s="110"/>
      <c r="N1348" s="110"/>
      <c r="O1348" s="144"/>
      <c r="P1348" s="110"/>
    </row>
    <row r="1349" spans="3:16" x14ac:dyDescent="0.25">
      <c r="C1349"/>
      <c r="D1349"/>
      <c r="F1349"/>
      <c r="K1349" s="87"/>
      <c r="L1349" s="110"/>
      <c r="M1349" s="110"/>
      <c r="N1349" s="110"/>
      <c r="O1349" s="144"/>
      <c r="P1349" s="110"/>
    </row>
    <row r="1350" spans="3:16" x14ac:dyDescent="0.25">
      <c r="C1350"/>
      <c r="D1350"/>
      <c r="F1350"/>
      <c r="K1350" s="87"/>
      <c r="L1350" s="110"/>
      <c r="M1350" s="110"/>
      <c r="N1350" s="110"/>
      <c r="O1350" s="144"/>
      <c r="P1350" s="110"/>
    </row>
    <row r="1351" spans="3:16" x14ac:dyDescent="0.25">
      <c r="C1351"/>
      <c r="D1351"/>
      <c r="F1351"/>
      <c r="K1351" s="87"/>
      <c r="L1351" s="110"/>
      <c r="M1351" s="110"/>
      <c r="N1351" s="110"/>
      <c r="O1351" s="144"/>
      <c r="P1351" s="110"/>
    </row>
    <row r="1352" spans="3:16" x14ac:dyDescent="0.25">
      <c r="C1352"/>
      <c r="D1352"/>
      <c r="F1352"/>
      <c r="K1352" s="87"/>
      <c r="L1352" s="110"/>
      <c r="M1352" s="110"/>
      <c r="N1352" s="110"/>
      <c r="O1352" s="144"/>
      <c r="P1352" s="110"/>
    </row>
    <row r="1353" spans="3:16" x14ac:dyDescent="0.25">
      <c r="C1353"/>
      <c r="D1353"/>
      <c r="F1353"/>
      <c r="K1353" s="87"/>
      <c r="L1353" s="110"/>
      <c r="M1353" s="110"/>
      <c r="N1353" s="110"/>
      <c r="O1353" s="144"/>
      <c r="P1353" s="110"/>
    </row>
    <row r="1354" spans="3:16" x14ac:dyDescent="0.25">
      <c r="C1354"/>
      <c r="D1354"/>
      <c r="F1354"/>
      <c r="K1354" s="87"/>
      <c r="L1354" s="110"/>
      <c r="M1354" s="110"/>
      <c r="N1354" s="110"/>
      <c r="O1354" s="144"/>
      <c r="P1354" s="110"/>
    </row>
    <row r="1355" spans="3:16" x14ac:dyDescent="0.25">
      <c r="C1355"/>
      <c r="D1355"/>
      <c r="F1355"/>
      <c r="K1355" s="87"/>
      <c r="L1355" s="110"/>
      <c r="M1355" s="110"/>
      <c r="N1355" s="110"/>
      <c r="O1355" s="144"/>
      <c r="P1355" s="110"/>
    </row>
    <row r="1356" spans="3:16" x14ac:dyDescent="0.25">
      <c r="C1356"/>
      <c r="D1356"/>
      <c r="F1356"/>
      <c r="K1356" s="87"/>
      <c r="L1356" s="110"/>
      <c r="M1356" s="110"/>
      <c r="N1356" s="110"/>
      <c r="O1356" s="144"/>
      <c r="P1356" s="110"/>
    </row>
    <row r="1357" spans="3:16" x14ac:dyDescent="0.25">
      <c r="C1357"/>
      <c r="D1357"/>
      <c r="F1357"/>
      <c r="K1357" s="87"/>
      <c r="L1357" s="110"/>
      <c r="M1357" s="110"/>
      <c r="N1357" s="110"/>
      <c r="O1357" s="144"/>
      <c r="P1357" s="110"/>
    </row>
    <row r="1358" spans="3:16" x14ac:dyDescent="0.25">
      <c r="C1358"/>
      <c r="D1358"/>
      <c r="F1358"/>
      <c r="K1358" s="87"/>
      <c r="L1358" s="110"/>
      <c r="M1358" s="110"/>
      <c r="N1358" s="110"/>
      <c r="O1358" s="144"/>
      <c r="P1358" s="110"/>
    </row>
    <row r="1359" spans="3:16" x14ac:dyDescent="0.25">
      <c r="C1359"/>
      <c r="D1359"/>
      <c r="F1359"/>
      <c r="K1359" s="87"/>
      <c r="L1359" s="110"/>
      <c r="M1359" s="110"/>
      <c r="N1359" s="110"/>
      <c r="O1359" s="144"/>
      <c r="P1359" s="110"/>
    </row>
    <row r="1360" spans="3:16" x14ac:dyDescent="0.25">
      <c r="C1360"/>
      <c r="D1360"/>
      <c r="F1360"/>
      <c r="K1360" s="87"/>
      <c r="L1360" s="110"/>
      <c r="M1360" s="110"/>
      <c r="N1360" s="110"/>
      <c r="O1360" s="144"/>
      <c r="P1360" s="110"/>
    </row>
    <row r="1361" spans="3:16" x14ac:dyDescent="0.25">
      <c r="C1361"/>
      <c r="D1361"/>
      <c r="F1361"/>
      <c r="K1361" s="87"/>
      <c r="L1361" s="110"/>
      <c r="M1361" s="110"/>
      <c r="N1361" s="110"/>
      <c r="O1361" s="144"/>
      <c r="P1361" s="110"/>
    </row>
    <row r="1362" spans="3:16" x14ac:dyDescent="0.25">
      <c r="C1362"/>
      <c r="D1362"/>
      <c r="F1362"/>
      <c r="K1362" s="87"/>
      <c r="L1362" s="110"/>
      <c r="M1362" s="110"/>
      <c r="N1362" s="110"/>
      <c r="O1362" s="144"/>
      <c r="P1362" s="110"/>
    </row>
    <row r="1363" spans="3:16" x14ac:dyDescent="0.25">
      <c r="C1363"/>
      <c r="D1363"/>
      <c r="F1363"/>
      <c r="K1363" s="87"/>
      <c r="L1363" s="110"/>
      <c r="M1363" s="110"/>
      <c r="N1363" s="110"/>
      <c r="O1363" s="144"/>
      <c r="P1363" s="110"/>
    </row>
    <row r="1364" spans="3:16" x14ac:dyDescent="0.25">
      <c r="C1364"/>
      <c r="D1364"/>
      <c r="F1364"/>
      <c r="K1364" s="87"/>
      <c r="L1364" s="110"/>
      <c r="M1364" s="110"/>
      <c r="N1364" s="110"/>
      <c r="O1364" s="144"/>
      <c r="P1364" s="110"/>
    </row>
    <row r="1365" spans="3:16" x14ac:dyDescent="0.25">
      <c r="C1365"/>
      <c r="D1365"/>
      <c r="F1365"/>
      <c r="K1365" s="87"/>
      <c r="L1365" s="110"/>
      <c r="M1365" s="110"/>
      <c r="N1365" s="110"/>
      <c r="O1365" s="144"/>
      <c r="P1365" s="110"/>
    </row>
    <row r="1366" spans="3:16" x14ac:dyDescent="0.25">
      <c r="C1366"/>
      <c r="D1366"/>
      <c r="F1366"/>
      <c r="K1366" s="87"/>
      <c r="L1366" s="110"/>
      <c r="M1366" s="110"/>
      <c r="N1366" s="110"/>
      <c r="O1366" s="144"/>
      <c r="P1366" s="110"/>
    </row>
    <row r="1367" spans="3:16" x14ac:dyDescent="0.25">
      <c r="C1367"/>
      <c r="D1367"/>
      <c r="F1367"/>
      <c r="K1367" s="87"/>
      <c r="L1367" s="110"/>
      <c r="M1367" s="110"/>
      <c r="N1367" s="110"/>
      <c r="O1367" s="144"/>
      <c r="P1367" s="110"/>
    </row>
    <row r="1368" spans="3:16" x14ac:dyDescent="0.25">
      <c r="C1368"/>
      <c r="D1368"/>
      <c r="F1368"/>
      <c r="K1368" s="87"/>
      <c r="L1368" s="110"/>
      <c r="M1368" s="110"/>
      <c r="N1368" s="110"/>
      <c r="O1368" s="144"/>
      <c r="P1368" s="110"/>
    </row>
    <row r="1369" spans="3:16" x14ac:dyDescent="0.25">
      <c r="C1369"/>
      <c r="D1369"/>
      <c r="F1369"/>
      <c r="K1369" s="87"/>
      <c r="L1369" s="110"/>
      <c r="M1369" s="110"/>
      <c r="N1369" s="110"/>
      <c r="O1369" s="144"/>
      <c r="P1369" s="110"/>
    </row>
    <row r="1370" spans="3:16" x14ac:dyDescent="0.25">
      <c r="C1370"/>
      <c r="D1370"/>
      <c r="F1370"/>
      <c r="K1370" s="87"/>
      <c r="L1370" s="110"/>
      <c r="M1370" s="110"/>
      <c r="N1370" s="110"/>
      <c r="O1370" s="144"/>
      <c r="P1370" s="110"/>
    </row>
    <row r="1371" spans="3:16" x14ac:dyDescent="0.25">
      <c r="C1371"/>
      <c r="D1371"/>
      <c r="F1371"/>
      <c r="K1371" s="87"/>
      <c r="L1371" s="110"/>
      <c r="M1371" s="110"/>
      <c r="N1371" s="110"/>
      <c r="O1371" s="144"/>
      <c r="P1371" s="110"/>
    </row>
    <row r="1372" spans="3:16" x14ac:dyDescent="0.25">
      <c r="C1372"/>
      <c r="D1372"/>
      <c r="F1372"/>
      <c r="K1372" s="87"/>
      <c r="L1372" s="110"/>
      <c r="M1372" s="110"/>
      <c r="N1372" s="110"/>
      <c r="O1372" s="144"/>
      <c r="P1372" s="110"/>
    </row>
    <row r="1373" spans="3:16" x14ac:dyDescent="0.25">
      <c r="C1373"/>
      <c r="D1373"/>
      <c r="F1373"/>
      <c r="K1373" s="87"/>
      <c r="L1373" s="110"/>
      <c r="M1373" s="110"/>
      <c r="N1373" s="110"/>
      <c r="O1373" s="144"/>
      <c r="P1373" s="110"/>
    </row>
    <row r="1374" spans="3:16" x14ac:dyDescent="0.25">
      <c r="C1374"/>
      <c r="D1374"/>
      <c r="F1374"/>
      <c r="K1374" s="87"/>
      <c r="L1374" s="110"/>
      <c r="M1374" s="110"/>
      <c r="N1374" s="110"/>
      <c r="O1374" s="144"/>
      <c r="P1374" s="110"/>
    </row>
    <row r="1375" spans="3:16" x14ac:dyDescent="0.25">
      <c r="C1375"/>
      <c r="D1375"/>
      <c r="F1375"/>
      <c r="K1375" s="87"/>
      <c r="L1375" s="110"/>
      <c r="M1375" s="110"/>
      <c r="N1375" s="110"/>
      <c r="O1375" s="144"/>
      <c r="P1375" s="110"/>
    </row>
    <row r="1376" spans="3:16" x14ac:dyDescent="0.25">
      <c r="C1376"/>
      <c r="D1376"/>
      <c r="F1376"/>
      <c r="K1376" s="87"/>
      <c r="L1376" s="110"/>
      <c r="M1376" s="110"/>
      <c r="N1376" s="110"/>
      <c r="O1376" s="144"/>
      <c r="P1376" s="110"/>
    </row>
    <row r="1377" spans="3:16" x14ac:dyDescent="0.25">
      <c r="C1377"/>
      <c r="D1377"/>
      <c r="F1377"/>
      <c r="K1377" s="87"/>
      <c r="L1377" s="110"/>
      <c r="M1377" s="110"/>
      <c r="N1377" s="110"/>
      <c r="O1377" s="144"/>
      <c r="P1377" s="110"/>
    </row>
    <row r="1378" spans="3:16" x14ac:dyDescent="0.25">
      <c r="C1378"/>
      <c r="D1378"/>
      <c r="F1378"/>
      <c r="K1378" s="87"/>
      <c r="L1378" s="110"/>
      <c r="M1378" s="110"/>
      <c r="N1378" s="110"/>
      <c r="O1378" s="144"/>
      <c r="P1378" s="110"/>
    </row>
    <row r="1379" spans="3:16" x14ac:dyDescent="0.25">
      <c r="C1379"/>
      <c r="D1379"/>
      <c r="F1379"/>
      <c r="K1379" s="87"/>
      <c r="L1379" s="110"/>
      <c r="M1379" s="110"/>
      <c r="N1379" s="110"/>
      <c r="O1379" s="144"/>
      <c r="P1379" s="110"/>
    </row>
    <row r="1380" spans="3:16" x14ac:dyDescent="0.25">
      <c r="C1380"/>
      <c r="D1380"/>
      <c r="F1380"/>
      <c r="K1380" s="87"/>
      <c r="L1380" s="110"/>
      <c r="M1380" s="110"/>
      <c r="N1380" s="110"/>
      <c r="O1380" s="144"/>
      <c r="P1380" s="110"/>
    </row>
    <row r="1381" spans="3:16" x14ac:dyDescent="0.25">
      <c r="C1381"/>
      <c r="D1381"/>
      <c r="F1381"/>
      <c r="K1381" s="87"/>
      <c r="L1381" s="110"/>
      <c r="M1381" s="110"/>
      <c r="N1381" s="110"/>
      <c r="O1381" s="144"/>
      <c r="P1381" s="110"/>
    </row>
    <row r="1382" spans="3:16" x14ac:dyDescent="0.25">
      <c r="C1382"/>
      <c r="D1382"/>
      <c r="F1382"/>
      <c r="K1382" s="87"/>
      <c r="L1382" s="110"/>
      <c r="M1382" s="110"/>
      <c r="N1382" s="110"/>
      <c r="O1382" s="144"/>
      <c r="P1382" s="110"/>
    </row>
    <row r="1383" spans="3:16" x14ac:dyDescent="0.25">
      <c r="C1383"/>
      <c r="D1383"/>
      <c r="F1383"/>
      <c r="K1383" s="87"/>
      <c r="L1383" s="110"/>
      <c r="M1383" s="110"/>
      <c r="N1383" s="110"/>
      <c r="O1383" s="144"/>
      <c r="P1383" s="110"/>
    </row>
    <row r="1384" spans="3:16" x14ac:dyDescent="0.25">
      <c r="C1384"/>
      <c r="D1384"/>
      <c r="F1384"/>
      <c r="K1384" s="87"/>
      <c r="L1384" s="110"/>
      <c r="M1384" s="110"/>
      <c r="N1384" s="110"/>
      <c r="O1384" s="144"/>
      <c r="P1384" s="110"/>
    </row>
    <row r="1385" spans="3:16" x14ac:dyDescent="0.25">
      <c r="C1385"/>
      <c r="D1385"/>
      <c r="F1385"/>
      <c r="K1385" s="87"/>
      <c r="L1385" s="110"/>
      <c r="M1385" s="110"/>
      <c r="N1385" s="110"/>
      <c r="O1385" s="144"/>
      <c r="P1385" s="110"/>
    </row>
    <row r="1386" spans="3:16" x14ac:dyDescent="0.25">
      <c r="C1386"/>
      <c r="D1386"/>
      <c r="F1386"/>
      <c r="K1386" s="87"/>
      <c r="L1386" s="110"/>
      <c r="M1386" s="110"/>
      <c r="N1386" s="110"/>
      <c r="O1386" s="144"/>
      <c r="P1386" s="110"/>
    </row>
    <row r="1387" spans="3:16" x14ac:dyDescent="0.25">
      <c r="C1387"/>
      <c r="D1387"/>
      <c r="F1387"/>
      <c r="K1387" s="87"/>
      <c r="L1387" s="110"/>
      <c r="M1387" s="110"/>
      <c r="N1387" s="110"/>
      <c r="O1387" s="144"/>
      <c r="P1387" s="110"/>
    </row>
    <row r="1388" spans="3:16" x14ac:dyDescent="0.25">
      <c r="C1388"/>
      <c r="D1388"/>
      <c r="F1388"/>
      <c r="K1388" s="87"/>
      <c r="L1388" s="110"/>
      <c r="M1388" s="110"/>
      <c r="N1388" s="110"/>
      <c r="O1388" s="144"/>
      <c r="P1388" s="110"/>
    </row>
    <row r="1389" spans="3:16" x14ac:dyDescent="0.25">
      <c r="C1389"/>
      <c r="D1389"/>
      <c r="F1389"/>
      <c r="K1389" s="87"/>
      <c r="L1389" s="110"/>
      <c r="M1389" s="110"/>
      <c r="N1389" s="110"/>
      <c r="O1389" s="144"/>
      <c r="P1389" s="110"/>
    </row>
    <row r="1390" spans="3:16" x14ac:dyDescent="0.25">
      <c r="C1390"/>
      <c r="D1390"/>
      <c r="F1390"/>
      <c r="K1390" s="87"/>
      <c r="L1390" s="110"/>
      <c r="M1390" s="110"/>
      <c r="N1390" s="110"/>
      <c r="O1390" s="144"/>
      <c r="P1390" s="110"/>
    </row>
    <row r="1391" spans="3:16" x14ac:dyDescent="0.25">
      <c r="C1391"/>
      <c r="D1391"/>
      <c r="F1391"/>
      <c r="K1391" s="87"/>
      <c r="L1391" s="110"/>
      <c r="M1391" s="110"/>
      <c r="N1391" s="110"/>
      <c r="O1391" s="144"/>
      <c r="P1391" s="110"/>
    </row>
    <row r="1392" spans="3:16" x14ac:dyDescent="0.25">
      <c r="C1392"/>
      <c r="D1392"/>
      <c r="F1392"/>
      <c r="K1392" s="87"/>
      <c r="L1392" s="110"/>
      <c r="M1392" s="110"/>
      <c r="N1392" s="110"/>
      <c r="O1392" s="144"/>
      <c r="P1392" s="110"/>
    </row>
    <row r="1393" spans="3:16" x14ac:dyDescent="0.25">
      <c r="C1393"/>
      <c r="D1393"/>
      <c r="F1393"/>
      <c r="K1393" s="87"/>
      <c r="L1393" s="110"/>
      <c r="M1393" s="110"/>
      <c r="N1393" s="110"/>
      <c r="O1393" s="144"/>
      <c r="P1393" s="110"/>
    </row>
    <row r="1394" spans="3:16" x14ac:dyDescent="0.25">
      <c r="C1394"/>
      <c r="D1394"/>
      <c r="F1394"/>
      <c r="K1394" s="87"/>
      <c r="L1394" s="110"/>
      <c r="M1394" s="110"/>
      <c r="N1394" s="110"/>
      <c r="O1394" s="144"/>
      <c r="P1394" s="110"/>
    </row>
    <row r="1395" spans="3:16" x14ac:dyDescent="0.25">
      <c r="C1395"/>
      <c r="D1395"/>
      <c r="F1395"/>
      <c r="K1395" s="87"/>
      <c r="L1395" s="110"/>
      <c r="M1395" s="110"/>
      <c r="N1395" s="110"/>
      <c r="O1395" s="144"/>
      <c r="P1395" s="110"/>
    </row>
    <row r="1396" spans="3:16" x14ac:dyDescent="0.25">
      <c r="C1396"/>
      <c r="D1396"/>
      <c r="F1396"/>
      <c r="K1396" s="87"/>
      <c r="L1396" s="110"/>
      <c r="M1396" s="110"/>
      <c r="N1396" s="110"/>
      <c r="O1396" s="144"/>
      <c r="P1396" s="110"/>
    </row>
    <row r="1397" spans="3:16" x14ac:dyDescent="0.25">
      <c r="C1397"/>
      <c r="D1397"/>
      <c r="F1397"/>
      <c r="K1397" s="87"/>
      <c r="L1397" s="110"/>
      <c r="M1397" s="110"/>
      <c r="N1397" s="110"/>
      <c r="O1397" s="144"/>
      <c r="P1397" s="110"/>
    </row>
    <row r="1398" spans="3:16" x14ac:dyDescent="0.25">
      <c r="C1398"/>
      <c r="D1398"/>
      <c r="F1398"/>
      <c r="K1398" s="87"/>
      <c r="L1398" s="110"/>
      <c r="M1398" s="110"/>
      <c r="N1398" s="110"/>
      <c r="O1398" s="144"/>
      <c r="P1398" s="110"/>
    </row>
    <row r="1399" spans="3:16" x14ac:dyDescent="0.25">
      <c r="C1399"/>
      <c r="D1399"/>
      <c r="F1399"/>
      <c r="K1399" s="87"/>
      <c r="L1399" s="110"/>
      <c r="M1399" s="110"/>
      <c r="N1399" s="110"/>
      <c r="O1399" s="144"/>
      <c r="P1399" s="110"/>
    </row>
    <row r="1400" spans="3:16" x14ac:dyDescent="0.25">
      <c r="C1400"/>
      <c r="D1400"/>
      <c r="F1400"/>
      <c r="K1400" s="87"/>
      <c r="L1400" s="110"/>
      <c r="M1400" s="110"/>
      <c r="N1400" s="110"/>
      <c r="O1400" s="144"/>
      <c r="P1400" s="110"/>
    </row>
    <row r="1401" spans="3:16" x14ac:dyDescent="0.25">
      <c r="C1401"/>
      <c r="D1401"/>
      <c r="F1401"/>
      <c r="K1401" s="87"/>
      <c r="L1401" s="110"/>
      <c r="M1401" s="110"/>
      <c r="N1401" s="110"/>
      <c r="O1401" s="144"/>
      <c r="P1401" s="110"/>
    </row>
    <row r="1402" spans="3:16" x14ac:dyDescent="0.25">
      <c r="C1402"/>
      <c r="D1402"/>
      <c r="F1402"/>
      <c r="K1402" s="87"/>
      <c r="L1402" s="110"/>
      <c r="M1402" s="110"/>
      <c r="N1402" s="110"/>
      <c r="O1402" s="144"/>
      <c r="P1402" s="110"/>
    </row>
    <row r="1403" spans="3:16" x14ac:dyDescent="0.25">
      <c r="C1403"/>
      <c r="D1403"/>
      <c r="F1403"/>
      <c r="K1403" s="87"/>
      <c r="L1403" s="110"/>
      <c r="M1403" s="110"/>
      <c r="N1403" s="110"/>
      <c r="O1403" s="144"/>
      <c r="P1403" s="110"/>
    </row>
    <row r="1404" spans="3:16" x14ac:dyDescent="0.25">
      <c r="C1404"/>
      <c r="D1404"/>
      <c r="F1404"/>
      <c r="K1404" s="87"/>
      <c r="L1404" s="110"/>
      <c r="M1404" s="110"/>
      <c r="N1404" s="110"/>
      <c r="O1404" s="144"/>
      <c r="P1404" s="110"/>
    </row>
    <row r="1405" spans="3:16" x14ac:dyDescent="0.25">
      <c r="C1405"/>
      <c r="D1405"/>
      <c r="F1405"/>
      <c r="K1405" s="87"/>
      <c r="L1405" s="110"/>
      <c r="M1405" s="110"/>
      <c r="N1405" s="110"/>
      <c r="O1405" s="144"/>
      <c r="P1405" s="110"/>
    </row>
    <row r="1406" spans="3:16" x14ac:dyDescent="0.25">
      <c r="C1406"/>
      <c r="D1406"/>
      <c r="F1406"/>
      <c r="K1406" s="87"/>
      <c r="L1406" s="110"/>
      <c r="M1406" s="110"/>
      <c r="N1406" s="110"/>
      <c r="O1406" s="144"/>
      <c r="P1406" s="110"/>
    </row>
    <row r="1407" spans="3:16" x14ac:dyDescent="0.25">
      <c r="C1407"/>
      <c r="D1407"/>
      <c r="F1407"/>
      <c r="K1407" s="87"/>
      <c r="L1407" s="110"/>
      <c r="M1407" s="110"/>
      <c r="N1407" s="110"/>
      <c r="O1407" s="144"/>
      <c r="P1407" s="110"/>
    </row>
    <row r="1408" spans="3:16" x14ac:dyDescent="0.25">
      <c r="C1408"/>
      <c r="D1408"/>
      <c r="F1408"/>
      <c r="K1408" s="87"/>
      <c r="L1408" s="110"/>
      <c r="M1408" s="110"/>
      <c r="N1408" s="110"/>
      <c r="O1408" s="144"/>
      <c r="P1408" s="110"/>
    </row>
    <row r="1409" spans="3:16" x14ac:dyDescent="0.25">
      <c r="C1409"/>
      <c r="D1409"/>
      <c r="F1409"/>
      <c r="K1409" s="87"/>
      <c r="L1409" s="110"/>
      <c r="M1409" s="110"/>
      <c r="N1409" s="110"/>
      <c r="O1409" s="144"/>
      <c r="P1409" s="110"/>
    </row>
    <row r="1410" spans="3:16" x14ac:dyDescent="0.25">
      <c r="C1410"/>
      <c r="D1410"/>
      <c r="F1410"/>
      <c r="K1410" s="87"/>
      <c r="L1410" s="110"/>
      <c r="M1410" s="110"/>
      <c r="N1410" s="110"/>
      <c r="O1410" s="144"/>
      <c r="P1410" s="110"/>
    </row>
    <row r="1411" spans="3:16" x14ac:dyDescent="0.25">
      <c r="C1411"/>
      <c r="D1411"/>
      <c r="F1411"/>
      <c r="K1411" s="87"/>
      <c r="L1411" s="110"/>
      <c r="M1411" s="110"/>
      <c r="N1411" s="110"/>
      <c r="O1411" s="144"/>
      <c r="P1411" s="110"/>
    </row>
    <row r="1412" spans="3:16" x14ac:dyDescent="0.25">
      <c r="C1412"/>
      <c r="D1412"/>
      <c r="F1412"/>
      <c r="K1412" s="87"/>
      <c r="L1412" s="110"/>
      <c r="M1412" s="110"/>
      <c r="N1412" s="110"/>
      <c r="O1412" s="144"/>
      <c r="P1412" s="110"/>
    </row>
    <row r="1413" spans="3:16" x14ac:dyDescent="0.25">
      <c r="C1413"/>
      <c r="D1413"/>
      <c r="F1413"/>
      <c r="K1413" s="87"/>
      <c r="L1413" s="110"/>
      <c r="M1413" s="110"/>
      <c r="N1413" s="110"/>
      <c r="O1413" s="144"/>
      <c r="P1413" s="110"/>
    </row>
    <row r="1414" spans="3:16" x14ac:dyDescent="0.25">
      <c r="C1414"/>
      <c r="D1414"/>
      <c r="F1414"/>
      <c r="K1414" s="87"/>
      <c r="L1414" s="110"/>
      <c r="M1414" s="110"/>
      <c r="N1414" s="110"/>
      <c r="O1414" s="144"/>
      <c r="P1414" s="110"/>
    </row>
    <row r="1415" spans="3:16" x14ac:dyDescent="0.25">
      <c r="C1415"/>
      <c r="D1415"/>
      <c r="F1415"/>
      <c r="K1415" s="87"/>
      <c r="L1415" s="110"/>
      <c r="M1415" s="110"/>
      <c r="N1415" s="110"/>
      <c r="O1415" s="144"/>
      <c r="P1415" s="110"/>
    </row>
    <row r="1416" spans="3:16" x14ac:dyDescent="0.25">
      <c r="C1416"/>
      <c r="D1416"/>
      <c r="F1416"/>
      <c r="K1416" s="87"/>
      <c r="L1416" s="110"/>
      <c r="M1416" s="110"/>
      <c r="N1416" s="110"/>
      <c r="O1416" s="144"/>
      <c r="P1416" s="110"/>
    </row>
    <row r="1417" spans="3:16" x14ac:dyDescent="0.25">
      <c r="C1417"/>
      <c r="D1417"/>
      <c r="F1417"/>
      <c r="K1417" s="87"/>
      <c r="L1417" s="110"/>
      <c r="M1417" s="110"/>
      <c r="N1417" s="110"/>
      <c r="O1417" s="144"/>
      <c r="P1417" s="110"/>
    </row>
    <row r="1418" spans="3:16" x14ac:dyDescent="0.25">
      <c r="C1418"/>
      <c r="D1418"/>
      <c r="F1418"/>
      <c r="K1418" s="87"/>
      <c r="L1418" s="110"/>
      <c r="M1418" s="110"/>
      <c r="N1418" s="110"/>
      <c r="O1418" s="144"/>
      <c r="P1418" s="110"/>
    </row>
    <row r="1419" spans="3:16" x14ac:dyDescent="0.25">
      <c r="C1419"/>
      <c r="D1419"/>
      <c r="F1419"/>
      <c r="K1419" s="87"/>
      <c r="L1419" s="110"/>
      <c r="M1419" s="110"/>
      <c r="N1419" s="110"/>
      <c r="O1419" s="144"/>
      <c r="P1419" s="110"/>
    </row>
    <row r="1420" spans="3:16" x14ac:dyDescent="0.25">
      <c r="C1420"/>
      <c r="D1420"/>
      <c r="F1420"/>
      <c r="K1420" s="87"/>
      <c r="L1420" s="110"/>
      <c r="M1420" s="110"/>
      <c r="N1420" s="110"/>
      <c r="O1420" s="144"/>
      <c r="P1420" s="110"/>
    </row>
    <row r="1421" spans="3:16" x14ac:dyDescent="0.25">
      <c r="C1421"/>
      <c r="D1421"/>
      <c r="F1421"/>
      <c r="K1421" s="87"/>
      <c r="L1421" s="110"/>
      <c r="M1421" s="110"/>
      <c r="N1421" s="110"/>
      <c r="O1421" s="144"/>
      <c r="P1421" s="110"/>
    </row>
    <row r="1422" spans="3:16" x14ac:dyDescent="0.25">
      <c r="C1422"/>
      <c r="D1422"/>
      <c r="F1422"/>
      <c r="K1422" s="87"/>
      <c r="L1422" s="110"/>
      <c r="M1422" s="110"/>
      <c r="N1422" s="110"/>
      <c r="O1422" s="144"/>
      <c r="P1422" s="110"/>
    </row>
    <row r="1423" spans="3:16" x14ac:dyDescent="0.25">
      <c r="C1423"/>
      <c r="D1423"/>
      <c r="F1423"/>
      <c r="K1423" s="87"/>
      <c r="L1423" s="110"/>
      <c r="M1423" s="110"/>
      <c r="N1423" s="110"/>
      <c r="O1423" s="144"/>
      <c r="P1423" s="110"/>
    </row>
    <row r="1424" spans="3:16" x14ac:dyDescent="0.25">
      <c r="C1424"/>
      <c r="D1424"/>
      <c r="F1424"/>
      <c r="K1424" s="87"/>
      <c r="L1424" s="110"/>
      <c r="M1424" s="110"/>
      <c r="N1424" s="110"/>
      <c r="O1424" s="144"/>
      <c r="P1424" s="110"/>
    </row>
    <row r="1425" spans="3:16" x14ac:dyDescent="0.25">
      <c r="C1425"/>
      <c r="D1425"/>
      <c r="F1425"/>
      <c r="K1425" s="87"/>
      <c r="L1425" s="110"/>
      <c r="M1425" s="110"/>
      <c r="N1425" s="110"/>
      <c r="O1425" s="144"/>
      <c r="P1425" s="110"/>
    </row>
    <row r="1426" spans="3:16" x14ac:dyDescent="0.25">
      <c r="C1426"/>
      <c r="D1426"/>
      <c r="F1426"/>
      <c r="K1426" s="87"/>
      <c r="L1426" s="110"/>
      <c r="M1426" s="110"/>
      <c r="N1426" s="110"/>
      <c r="O1426" s="144"/>
      <c r="P1426" s="110"/>
    </row>
    <row r="1427" spans="3:16" x14ac:dyDescent="0.25">
      <c r="C1427"/>
      <c r="D1427"/>
      <c r="F1427"/>
      <c r="K1427" s="87"/>
      <c r="L1427" s="110"/>
      <c r="M1427" s="110"/>
      <c r="N1427" s="110"/>
      <c r="O1427" s="144"/>
      <c r="P1427" s="110"/>
    </row>
    <row r="1428" spans="3:16" x14ac:dyDescent="0.25">
      <c r="C1428"/>
      <c r="D1428"/>
      <c r="F1428"/>
      <c r="K1428" s="87"/>
      <c r="L1428" s="110"/>
      <c r="M1428" s="110"/>
      <c r="N1428" s="110"/>
      <c r="O1428" s="144"/>
      <c r="P1428" s="110"/>
    </row>
    <row r="1429" spans="3:16" x14ac:dyDescent="0.25">
      <c r="C1429"/>
      <c r="D1429"/>
      <c r="F1429"/>
      <c r="K1429" s="87"/>
      <c r="L1429" s="110"/>
      <c r="M1429" s="110"/>
      <c r="N1429" s="110"/>
      <c r="O1429" s="144"/>
      <c r="P1429" s="110"/>
    </row>
    <row r="1430" spans="3:16" x14ac:dyDescent="0.25">
      <c r="C1430"/>
      <c r="D1430"/>
      <c r="F1430"/>
      <c r="K1430" s="87"/>
      <c r="L1430" s="110"/>
      <c r="M1430" s="110"/>
      <c r="N1430" s="110"/>
      <c r="O1430" s="144"/>
      <c r="P1430" s="110"/>
    </row>
    <row r="1431" spans="3:16" x14ac:dyDescent="0.25">
      <c r="C1431"/>
      <c r="D1431"/>
      <c r="F1431"/>
      <c r="K1431" s="87"/>
      <c r="L1431" s="110"/>
      <c r="M1431" s="110"/>
      <c r="N1431" s="110"/>
      <c r="O1431" s="144"/>
      <c r="P1431" s="110"/>
    </row>
    <row r="1432" spans="3:16" x14ac:dyDescent="0.25">
      <c r="C1432"/>
      <c r="D1432"/>
      <c r="F1432"/>
      <c r="K1432" s="87"/>
      <c r="L1432" s="110"/>
      <c r="M1432" s="110"/>
      <c r="N1432" s="110"/>
      <c r="O1432" s="144"/>
      <c r="P1432" s="110"/>
    </row>
    <row r="1433" spans="3:16" x14ac:dyDescent="0.25">
      <c r="C1433"/>
      <c r="D1433"/>
      <c r="F1433"/>
      <c r="K1433" s="87"/>
      <c r="L1433" s="110"/>
      <c r="M1433" s="110"/>
      <c r="N1433" s="110"/>
      <c r="O1433" s="144"/>
      <c r="P1433" s="110"/>
    </row>
    <row r="1434" spans="3:16" x14ac:dyDescent="0.25">
      <c r="C1434"/>
      <c r="D1434"/>
      <c r="F1434"/>
      <c r="K1434" s="87"/>
      <c r="L1434" s="110"/>
      <c r="M1434" s="110"/>
      <c r="N1434" s="110"/>
      <c r="O1434" s="144"/>
      <c r="P1434" s="110"/>
    </row>
    <row r="1435" spans="3:16" x14ac:dyDescent="0.25">
      <c r="C1435"/>
      <c r="D1435"/>
      <c r="F1435"/>
      <c r="K1435" s="87"/>
      <c r="L1435" s="110"/>
      <c r="M1435" s="110"/>
      <c r="N1435" s="110"/>
      <c r="O1435" s="144"/>
      <c r="P1435" s="110"/>
    </row>
    <row r="1436" spans="3:16" x14ac:dyDescent="0.25">
      <c r="C1436"/>
      <c r="D1436"/>
      <c r="F1436"/>
      <c r="K1436" s="87"/>
      <c r="L1436" s="110"/>
      <c r="M1436" s="110"/>
      <c r="N1436" s="110"/>
      <c r="O1436" s="144"/>
      <c r="P1436" s="110"/>
    </row>
    <row r="1437" spans="3:16" x14ac:dyDescent="0.25">
      <c r="C1437"/>
      <c r="D1437"/>
      <c r="F1437"/>
      <c r="K1437" s="87"/>
      <c r="L1437" s="110"/>
      <c r="M1437" s="110"/>
      <c r="N1437" s="110"/>
      <c r="O1437" s="144"/>
      <c r="P1437" s="110"/>
    </row>
    <row r="1438" spans="3:16" x14ac:dyDescent="0.25">
      <c r="C1438"/>
      <c r="D1438"/>
      <c r="F1438"/>
      <c r="K1438" s="87"/>
      <c r="L1438" s="110"/>
      <c r="M1438" s="110"/>
      <c r="N1438" s="110"/>
      <c r="O1438" s="144"/>
      <c r="P1438" s="110"/>
    </row>
    <row r="1439" spans="3:16" x14ac:dyDescent="0.25">
      <c r="C1439"/>
      <c r="D1439"/>
      <c r="F1439"/>
      <c r="K1439" s="87"/>
      <c r="L1439" s="110"/>
      <c r="M1439" s="110"/>
      <c r="N1439" s="110"/>
      <c r="O1439" s="144"/>
      <c r="P1439" s="110"/>
    </row>
    <row r="1440" spans="3:16" x14ac:dyDescent="0.25">
      <c r="C1440"/>
      <c r="D1440"/>
      <c r="F1440"/>
      <c r="K1440" s="87"/>
      <c r="L1440" s="110"/>
      <c r="M1440" s="110"/>
      <c r="N1440" s="110"/>
      <c r="O1440" s="144"/>
      <c r="P1440" s="110"/>
    </row>
    <row r="1441" spans="3:16" x14ac:dyDescent="0.25">
      <c r="C1441"/>
      <c r="D1441"/>
      <c r="F1441"/>
      <c r="K1441" s="87"/>
      <c r="L1441" s="110"/>
      <c r="M1441" s="110"/>
      <c r="N1441" s="110"/>
      <c r="O1441" s="144"/>
      <c r="P1441" s="110"/>
    </row>
    <row r="1442" spans="3:16" x14ac:dyDescent="0.25">
      <c r="C1442"/>
      <c r="D1442"/>
      <c r="F1442"/>
      <c r="K1442" s="87"/>
      <c r="L1442" s="110"/>
      <c r="M1442" s="110"/>
      <c r="N1442" s="110"/>
      <c r="O1442" s="144"/>
      <c r="P1442" s="110"/>
    </row>
    <row r="1443" spans="3:16" x14ac:dyDescent="0.25">
      <c r="C1443"/>
      <c r="D1443"/>
      <c r="F1443"/>
      <c r="K1443" s="87"/>
      <c r="L1443" s="110"/>
      <c r="M1443" s="110"/>
      <c r="N1443" s="110"/>
      <c r="O1443" s="144"/>
      <c r="P1443" s="110"/>
    </row>
    <row r="1444" spans="3:16" x14ac:dyDescent="0.25">
      <c r="C1444"/>
      <c r="D1444"/>
      <c r="F1444"/>
      <c r="K1444" s="87"/>
      <c r="L1444" s="110"/>
      <c r="M1444" s="110"/>
      <c r="N1444" s="110"/>
      <c r="O1444" s="144"/>
      <c r="P1444" s="110"/>
    </row>
    <row r="1445" spans="3:16" x14ac:dyDescent="0.25">
      <c r="C1445"/>
      <c r="D1445"/>
      <c r="F1445"/>
      <c r="K1445" s="87"/>
      <c r="L1445" s="110"/>
      <c r="M1445" s="110"/>
      <c r="N1445" s="110"/>
      <c r="O1445" s="144"/>
      <c r="P1445" s="110"/>
    </row>
    <row r="1446" spans="3:16" x14ac:dyDescent="0.25">
      <c r="C1446"/>
      <c r="D1446"/>
      <c r="F1446"/>
      <c r="K1446" s="87"/>
      <c r="L1446" s="110"/>
      <c r="M1446" s="110"/>
      <c r="N1446" s="110"/>
      <c r="O1446" s="144"/>
      <c r="P1446" s="110"/>
    </row>
    <row r="1447" spans="3:16" x14ac:dyDescent="0.25">
      <c r="C1447"/>
      <c r="D1447"/>
      <c r="F1447"/>
      <c r="K1447" s="87"/>
      <c r="L1447" s="110"/>
      <c r="M1447" s="110"/>
      <c r="N1447" s="110"/>
      <c r="O1447" s="144"/>
      <c r="P1447" s="110"/>
    </row>
    <row r="1448" spans="3:16" x14ac:dyDescent="0.25">
      <c r="C1448"/>
      <c r="D1448"/>
      <c r="F1448"/>
      <c r="K1448" s="87"/>
      <c r="L1448" s="110"/>
      <c r="M1448" s="110"/>
      <c r="N1448" s="110"/>
      <c r="O1448" s="144"/>
      <c r="P1448" s="110"/>
    </row>
    <row r="1449" spans="3:16" x14ac:dyDescent="0.25">
      <c r="C1449"/>
      <c r="D1449"/>
      <c r="F1449"/>
      <c r="K1449" s="87"/>
      <c r="L1449" s="110"/>
      <c r="M1449" s="110"/>
      <c r="N1449" s="110"/>
      <c r="O1449" s="144"/>
      <c r="P1449" s="110"/>
    </row>
    <row r="1450" spans="3:16" x14ac:dyDescent="0.25">
      <c r="C1450"/>
      <c r="D1450"/>
      <c r="F1450"/>
      <c r="K1450" s="87"/>
      <c r="L1450" s="110"/>
      <c r="M1450" s="110"/>
      <c r="N1450" s="110"/>
      <c r="O1450" s="144"/>
      <c r="P1450" s="110"/>
    </row>
    <row r="1451" spans="3:16" x14ac:dyDescent="0.25">
      <c r="C1451"/>
      <c r="D1451"/>
      <c r="F1451"/>
      <c r="K1451" s="87"/>
      <c r="L1451" s="110"/>
      <c r="M1451" s="110"/>
      <c r="N1451" s="110"/>
      <c r="O1451" s="144"/>
      <c r="P1451" s="110"/>
    </row>
    <row r="1452" spans="3:16" x14ac:dyDescent="0.25">
      <c r="C1452"/>
      <c r="D1452"/>
      <c r="F1452"/>
      <c r="K1452" s="87"/>
      <c r="L1452" s="110"/>
      <c r="M1452" s="110"/>
      <c r="N1452" s="110"/>
      <c r="O1452" s="144"/>
      <c r="P1452" s="110"/>
    </row>
    <row r="1453" spans="3:16" x14ac:dyDescent="0.25">
      <c r="C1453"/>
      <c r="D1453"/>
      <c r="F1453"/>
      <c r="K1453" s="87"/>
      <c r="L1453" s="110"/>
      <c r="M1453" s="110"/>
      <c r="N1453" s="110"/>
      <c r="O1453" s="144"/>
      <c r="P1453" s="110"/>
    </row>
    <row r="1454" spans="3:16" x14ac:dyDescent="0.25">
      <c r="C1454"/>
      <c r="D1454"/>
      <c r="F1454"/>
      <c r="K1454" s="87"/>
      <c r="L1454" s="110"/>
      <c r="M1454" s="110"/>
      <c r="N1454" s="110"/>
      <c r="O1454" s="144"/>
      <c r="P1454" s="110"/>
    </row>
    <row r="1455" spans="3:16" x14ac:dyDescent="0.25">
      <c r="C1455"/>
      <c r="D1455"/>
      <c r="F1455"/>
      <c r="K1455" s="87"/>
      <c r="L1455" s="110"/>
      <c r="M1455" s="110"/>
      <c r="N1455" s="110"/>
      <c r="O1455" s="144"/>
      <c r="P1455" s="110"/>
    </row>
    <row r="1456" spans="3:16" x14ac:dyDescent="0.25">
      <c r="C1456"/>
      <c r="D1456"/>
      <c r="F1456"/>
      <c r="K1456" s="87"/>
      <c r="L1456" s="110"/>
      <c r="M1456" s="110"/>
      <c r="N1456" s="110"/>
      <c r="O1456" s="144"/>
      <c r="P1456" s="110"/>
    </row>
    <row r="1457" spans="3:16" x14ac:dyDescent="0.25">
      <c r="C1457"/>
      <c r="D1457"/>
      <c r="F1457"/>
      <c r="K1457" s="87"/>
      <c r="L1457" s="110"/>
      <c r="M1457" s="110"/>
      <c r="N1457" s="110"/>
      <c r="O1457" s="144"/>
      <c r="P1457" s="110"/>
    </row>
    <row r="1458" spans="3:16" x14ac:dyDescent="0.25">
      <c r="C1458"/>
      <c r="D1458"/>
      <c r="F1458"/>
      <c r="K1458" s="87"/>
      <c r="L1458" s="110"/>
      <c r="M1458" s="110"/>
      <c r="N1458" s="110"/>
      <c r="O1458" s="144"/>
      <c r="P1458" s="110"/>
    </row>
    <row r="1459" spans="3:16" x14ac:dyDescent="0.25">
      <c r="C1459"/>
      <c r="D1459"/>
      <c r="F1459"/>
      <c r="K1459" s="87"/>
      <c r="L1459" s="110"/>
      <c r="M1459" s="110"/>
      <c r="N1459" s="110"/>
      <c r="O1459" s="144"/>
      <c r="P1459" s="110"/>
    </row>
    <row r="1460" spans="3:16" x14ac:dyDescent="0.25">
      <c r="C1460"/>
      <c r="D1460"/>
      <c r="F1460"/>
      <c r="K1460" s="87"/>
      <c r="L1460" s="110"/>
      <c r="M1460" s="110"/>
      <c r="N1460" s="110"/>
      <c r="O1460" s="144"/>
      <c r="P1460" s="110"/>
    </row>
    <row r="1461" spans="3:16" x14ac:dyDescent="0.25">
      <c r="C1461"/>
      <c r="D1461"/>
      <c r="F1461"/>
      <c r="K1461" s="87"/>
      <c r="L1461" s="110"/>
      <c r="M1461" s="110"/>
      <c r="N1461" s="110"/>
      <c r="O1461" s="144"/>
      <c r="P1461" s="110"/>
    </row>
    <row r="1462" spans="3:16" x14ac:dyDescent="0.25">
      <c r="C1462"/>
      <c r="D1462"/>
      <c r="F1462"/>
      <c r="K1462" s="87"/>
      <c r="L1462" s="110"/>
      <c r="M1462" s="110"/>
      <c r="N1462" s="110"/>
      <c r="O1462" s="144"/>
      <c r="P1462" s="110"/>
    </row>
    <row r="1463" spans="3:16" x14ac:dyDescent="0.25">
      <c r="C1463"/>
      <c r="D1463"/>
      <c r="F1463"/>
      <c r="K1463" s="87"/>
      <c r="L1463" s="110"/>
      <c r="M1463" s="110"/>
      <c r="N1463" s="110"/>
      <c r="O1463" s="144"/>
      <c r="P1463" s="110"/>
    </row>
    <row r="1464" spans="3:16" x14ac:dyDescent="0.25">
      <c r="C1464"/>
      <c r="D1464"/>
      <c r="F1464"/>
      <c r="K1464" s="87"/>
      <c r="L1464" s="110"/>
      <c r="M1464" s="110"/>
      <c r="N1464" s="110"/>
      <c r="O1464" s="144"/>
      <c r="P1464" s="110"/>
    </row>
    <row r="1465" spans="3:16" x14ac:dyDescent="0.25">
      <c r="C1465"/>
      <c r="D1465"/>
      <c r="F1465"/>
      <c r="K1465" s="87"/>
      <c r="L1465" s="110"/>
      <c r="M1465" s="110"/>
      <c r="N1465" s="110"/>
      <c r="O1465" s="144"/>
      <c r="P1465" s="110"/>
    </row>
    <row r="1466" spans="3:16" x14ac:dyDescent="0.25">
      <c r="C1466"/>
      <c r="D1466"/>
      <c r="F1466"/>
      <c r="K1466" s="87"/>
      <c r="L1466" s="110"/>
      <c r="M1466" s="110"/>
      <c r="N1466" s="110"/>
      <c r="O1466" s="144"/>
      <c r="P1466" s="110"/>
    </row>
    <row r="1467" spans="3:16" x14ac:dyDescent="0.25">
      <c r="C1467"/>
      <c r="D1467"/>
      <c r="F1467"/>
      <c r="K1467" s="87"/>
      <c r="L1467" s="110"/>
      <c r="M1467" s="110"/>
      <c r="N1467" s="110"/>
      <c r="O1467" s="144"/>
      <c r="P1467" s="110"/>
    </row>
    <row r="1468" spans="3:16" x14ac:dyDescent="0.25">
      <c r="C1468"/>
      <c r="D1468"/>
      <c r="F1468"/>
      <c r="K1468" s="87"/>
      <c r="L1468" s="110"/>
      <c r="M1468" s="110"/>
      <c r="N1468" s="110"/>
      <c r="O1468" s="144"/>
      <c r="P1468" s="110"/>
    </row>
    <row r="1469" spans="3:16" x14ac:dyDescent="0.25">
      <c r="C1469"/>
      <c r="D1469"/>
      <c r="F1469"/>
      <c r="K1469" s="87"/>
      <c r="L1469" s="110"/>
      <c r="M1469" s="110"/>
      <c r="N1469" s="110"/>
      <c r="O1469" s="144"/>
      <c r="P1469" s="110"/>
    </row>
    <row r="1470" spans="3:16" x14ac:dyDescent="0.25">
      <c r="C1470"/>
      <c r="D1470"/>
      <c r="F1470"/>
      <c r="K1470" s="87"/>
      <c r="L1470" s="110"/>
      <c r="M1470" s="110"/>
      <c r="N1470" s="110"/>
      <c r="O1470" s="144"/>
      <c r="P1470" s="110"/>
    </row>
    <row r="1471" spans="3:16" x14ac:dyDescent="0.25">
      <c r="C1471"/>
      <c r="D1471"/>
      <c r="F1471"/>
      <c r="K1471" s="87"/>
      <c r="L1471" s="110"/>
      <c r="M1471" s="110"/>
      <c r="N1471" s="110"/>
      <c r="O1471" s="144"/>
      <c r="P1471" s="110"/>
    </row>
    <row r="1472" spans="3:16" x14ac:dyDescent="0.25">
      <c r="C1472"/>
      <c r="D1472"/>
      <c r="F1472"/>
      <c r="K1472" s="87"/>
      <c r="L1472" s="110"/>
      <c r="M1472" s="110"/>
      <c r="N1472" s="110"/>
      <c r="O1472" s="144"/>
      <c r="P1472" s="110"/>
    </row>
    <row r="1473" spans="3:16" x14ac:dyDescent="0.25">
      <c r="C1473"/>
      <c r="D1473"/>
      <c r="F1473"/>
      <c r="K1473" s="87"/>
      <c r="L1473" s="110"/>
      <c r="M1473" s="110"/>
      <c r="N1473" s="110"/>
      <c r="O1473" s="144"/>
      <c r="P1473" s="110"/>
    </row>
    <row r="1474" spans="3:16" x14ac:dyDescent="0.25">
      <c r="C1474"/>
      <c r="D1474"/>
      <c r="F1474"/>
      <c r="K1474" s="87"/>
      <c r="L1474" s="110"/>
      <c r="M1474" s="110"/>
      <c r="N1474" s="110"/>
      <c r="O1474" s="144"/>
      <c r="P1474" s="110"/>
    </row>
    <row r="1475" spans="3:16" x14ac:dyDescent="0.25">
      <c r="C1475"/>
      <c r="D1475"/>
      <c r="F1475"/>
      <c r="K1475" s="87"/>
      <c r="L1475" s="110"/>
      <c r="M1475" s="110"/>
      <c r="N1475" s="110"/>
      <c r="O1475" s="144"/>
      <c r="P1475" s="110"/>
    </row>
    <row r="1476" spans="3:16" x14ac:dyDescent="0.25">
      <c r="C1476"/>
      <c r="D1476"/>
      <c r="F1476"/>
      <c r="K1476" s="87"/>
      <c r="L1476" s="110"/>
      <c r="M1476" s="110"/>
      <c r="N1476" s="110"/>
      <c r="O1476" s="144"/>
      <c r="P1476" s="110"/>
    </row>
    <row r="1477" spans="3:16" x14ac:dyDescent="0.25">
      <c r="C1477"/>
      <c r="D1477"/>
      <c r="F1477"/>
      <c r="K1477" s="87"/>
      <c r="L1477" s="110"/>
      <c r="M1477" s="110"/>
      <c r="N1477" s="110"/>
      <c r="O1477" s="144"/>
      <c r="P1477" s="110"/>
    </row>
    <row r="1478" spans="3:16" x14ac:dyDescent="0.25">
      <c r="C1478"/>
      <c r="D1478"/>
      <c r="F1478"/>
      <c r="K1478" s="87"/>
      <c r="L1478" s="110"/>
      <c r="M1478" s="110"/>
      <c r="N1478" s="110"/>
      <c r="O1478" s="144"/>
      <c r="P1478" s="110"/>
    </row>
    <row r="1479" spans="3:16" x14ac:dyDescent="0.25">
      <c r="C1479"/>
      <c r="D1479"/>
      <c r="F1479"/>
      <c r="K1479" s="87"/>
      <c r="L1479" s="110"/>
      <c r="M1479" s="110"/>
      <c r="N1479" s="110"/>
      <c r="O1479" s="144"/>
      <c r="P1479" s="110"/>
    </row>
    <row r="1480" spans="3:16" x14ac:dyDescent="0.25">
      <c r="C1480"/>
      <c r="D1480"/>
      <c r="F1480"/>
      <c r="K1480" s="87"/>
      <c r="L1480" s="110"/>
      <c r="M1480" s="110"/>
      <c r="N1480" s="110"/>
      <c r="O1480" s="144"/>
      <c r="P1480" s="110"/>
    </row>
    <row r="1481" spans="3:16" x14ac:dyDescent="0.25">
      <c r="C1481"/>
      <c r="D1481"/>
      <c r="F1481"/>
      <c r="K1481" s="87"/>
      <c r="L1481" s="110"/>
      <c r="M1481" s="110"/>
      <c r="N1481" s="110"/>
      <c r="O1481" s="144"/>
      <c r="P1481" s="110"/>
    </row>
    <row r="1482" spans="3:16" x14ac:dyDescent="0.25">
      <c r="C1482"/>
      <c r="D1482"/>
      <c r="F1482"/>
      <c r="K1482" s="87"/>
      <c r="L1482" s="110"/>
      <c r="M1482" s="110"/>
      <c r="N1482" s="110"/>
      <c r="O1482" s="144"/>
      <c r="P1482" s="110"/>
    </row>
    <row r="1483" spans="3:16" x14ac:dyDescent="0.25">
      <c r="C1483"/>
      <c r="D1483"/>
      <c r="F1483"/>
      <c r="K1483" s="87"/>
      <c r="L1483" s="110"/>
      <c r="M1483" s="110"/>
      <c r="N1483" s="110"/>
      <c r="O1483" s="144"/>
      <c r="P1483" s="110"/>
    </row>
    <row r="1484" spans="3:16" x14ac:dyDescent="0.25">
      <c r="C1484"/>
      <c r="D1484"/>
      <c r="F1484"/>
      <c r="K1484" s="87"/>
      <c r="L1484" s="110"/>
      <c r="M1484" s="110"/>
      <c r="N1484" s="110"/>
      <c r="O1484" s="144"/>
      <c r="P1484" s="110"/>
    </row>
    <row r="1485" spans="3:16" x14ac:dyDescent="0.25">
      <c r="C1485"/>
      <c r="D1485"/>
      <c r="F1485"/>
      <c r="K1485" s="87"/>
      <c r="L1485" s="110"/>
      <c r="M1485" s="110"/>
      <c r="N1485" s="110"/>
      <c r="O1485" s="144"/>
      <c r="P1485" s="110"/>
    </row>
    <row r="1486" spans="3:16" x14ac:dyDescent="0.25">
      <c r="C1486"/>
      <c r="D1486"/>
      <c r="F1486"/>
      <c r="K1486" s="87"/>
      <c r="L1486" s="110"/>
      <c r="M1486" s="110"/>
      <c r="N1486" s="110"/>
      <c r="O1486" s="144"/>
      <c r="P1486" s="110"/>
    </row>
    <row r="1487" spans="3:16" x14ac:dyDescent="0.25">
      <c r="C1487"/>
      <c r="D1487"/>
      <c r="F1487"/>
      <c r="K1487" s="87"/>
      <c r="L1487" s="110"/>
      <c r="M1487" s="110"/>
      <c r="N1487" s="110"/>
      <c r="O1487" s="144"/>
      <c r="P1487" s="110"/>
    </row>
    <row r="1488" spans="3:16" x14ac:dyDescent="0.25">
      <c r="C1488"/>
      <c r="D1488"/>
      <c r="F1488"/>
      <c r="K1488" s="87"/>
      <c r="L1488" s="110"/>
      <c r="M1488" s="110"/>
      <c r="N1488" s="110"/>
      <c r="O1488" s="144"/>
      <c r="P1488" s="110"/>
    </row>
    <row r="1489" spans="3:16" x14ac:dyDescent="0.25">
      <c r="C1489"/>
      <c r="D1489"/>
      <c r="F1489"/>
      <c r="K1489" s="87"/>
      <c r="L1489" s="110"/>
      <c r="M1489" s="110"/>
      <c r="N1489" s="110"/>
      <c r="O1489" s="144"/>
      <c r="P1489" s="110"/>
    </row>
    <row r="1490" spans="3:16" x14ac:dyDescent="0.25">
      <c r="C1490"/>
      <c r="D1490"/>
      <c r="F1490"/>
      <c r="K1490" s="87"/>
      <c r="L1490" s="110"/>
      <c r="M1490" s="110"/>
      <c r="N1490" s="110"/>
      <c r="O1490" s="144"/>
      <c r="P1490" s="110"/>
    </row>
    <row r="1491" spans="3:16" x14ac:dyDescent="0.25">
      <c r="C1491"/>
      <c r="D1491"/>
      <c r="F1491"/>
      <c r="K1491" s="87"/>
      <c r="L1491" s="110"/>
      <c r="M1491" s="110"/>
      <c r="N1491" s="110"/>
      <c r="O1491" s="144"/>
      <c r="P1491" s="110"/>
    </row>
    <row r="1492" spans="3:16" x14ac:dyDescent="0.25">
      <c r="C1492"/>
      <c r="D1492"/>
      <c r="F1492"/>
      <c r="K1492" s="87"/>
      <c r="L1492" s="110"/>
      <c r="M1492" s="110"/>
      <c r="N1492" s="110"/>
      <c r="O1492" s="144"/>
      <c r="P1492" s="110"/>
    </row>
    <row r="1493" spans="3:16" x14ac:dyDescent="0.25">
      <c r="C1493"/>
      <c r="D1493"/>
      <c r="F1493"/>
      <c r="K1493" s="87"/>
      <c r="L1493" s="110"/>
      <c r="M1493" s="110"/>
      <c r="N1493" s="110"/>
      <c r="O1493" s="144"/>
      <c r="P1493" s="110"/>
    </row>
    <row r="1494" spans="3:16" x14ac:dyDescent="0.25">
      <c r="C1494"/>
      <c r="D1494"/>
      <c r="F1494"/>
      <c r="K1494" s="87"/>
      <c r="L1494" s="110"/>
      <c r="M1494" s="110"/>
      <c r="N1494" s="110"/>
      <c r="O1494" s="144"/>
      <c r="P1494" s="110"/>
    </row>
    <row r="1495" spans="3:16" x14ac:dyDescent="0.25">
      <c r="C1495"/>
      <c r="D1495"/>
      <c r="F1495"/>
      <c r="K1495" s="87"/>
      <c r="L1495" s="110"/>
      <c r="M1495" s="110"/>
      <c r="N1495" s="110"/>
      <c r="O1495" s="144"/>
      <c r="P1495" s="110"/>
    </row>
    <row r="1496" spans="3:16" x14ac:dyDescent="0.25">
      <c r="C1496"/>
      <c r="D1496"/>
      <c r="F1496"/>
      <c r="K1496" s="87"/>
      <c r="L1496" s="110"/>
      <c r="M1496" s="110"/>
      <c r="N1496" s="110"/>
      <c r="O1496" s="144"/>
      <c r="P1496" s="110"/>
    </row>
    <row r="1497" spans="3:16" x14ac:dyDescent="0.25">
      <c r="C1497"/>
      <c r="D1497"/>
      <c r="F1497"/>
      <c r="K1497" s="87"/>
      <c r="L1497" s="110"/>
      <c r="M1497" s="110"/>
      <c r="N1497" s="110"/>
      <c r="O1497" s="144"/>
      <c r="P1497" s="110"/>
    </row>
    <row r="1498" spans="3:16" x14ac:dyDescent="0.25">
      <c r="C1498"/>
      <c r="D1498"/>
      <c r="F1498"/>
      <c r="K1498" s="87"/>
      <c r="L1498" s="110"/>
      <c r="M1498" s="110"/>
      <c r="N1498" s="110"/>
      <c r="O1498" s="144"/>
      <c r="P1498" s="110"/>
    </row>
    <row r="1499" spans="3:16" x14ac:dyDescent="0.25">
      <c r="C1499"/>
      <c r="D1499"/>
      <c r="F1499"/>
      <c r="K1499" s="87"/>
      <c r="L1499" s="110"/>
      <c r="M1499" s="110"/>
      <c r="N1499" s="110"/>
      <c r="O1499" s="144"/>
      <c r="P1499" s="110"/>
    </row>
    <row r="1500" spans="3:16" x14ac:dyDescent="0.25">
      <c r="C1500"/>
      <c r="D1500"/>
      <c r="F1500"/>
      <c r="K1500" s="87"/>
      <c r="L1500" s="110"/>
      <c r="M1500" s="110"/>
      <c r="N1500" s="110"/>
      <c r="O1500" s="144"/>
      <c r="P1500" s="110"/>
    </row>
    <row r="1501" spans="3:16" x14ac:dyDescent="0.25">
      <c r="C1501"/>
      <c r="D1501"/>
      <c r="F1501"/>
      <c r="K1501" s="87"/>
      <c r="L1501" s="110"/>
      <c r="M1501" s="110"/>
      <c r="N1501" s="110"/>
      <c r="O1501" s="144"/>
      <c r="P1501" s="110"/>
    </row>
    <row r="1502" spans="3:16" x14ac:dyDescent="0.25">
      <c r="C1502"/>
      <c r="D1502"/>
      <c r="F1502"/>
      <c r="K1502" s="87"/>
      <c r="L1502" s="110"/>
      <c r="M1502" s="110"/>
      <c r="N1502" s="110"/>
      <c r="O1502" s="144"/>
      <c r="P1502" s="110"/>
    </row>
    <row r="1503" spans="3:16" x14ac:dyDescent="0.25">
      <c r="C1503"/>
      <c r="D1503"/>
      <c r="F1503"/>
      <c r="K1503" s="87"/>
      <c r="L1503" s="110"/>
      <c r="M1503" s="110"/>
      <c r="N1503" s="110"/>
      <c r="O1503" s="144"/>
      <c r="P1503" s="110"/>
    </row>
    <row r="1504" spans="3:16" x14ac:dyDescent="0.25">
      <c r="C1504"/>
      <c r="D1504"/>
      <c r="F1504"/>
      <c r="K1504" s="87"/>
      <c r="L1504" s="110"/>
      <c r="M1504" s="110"/>
      <c r="N1504" s="110"/>
      <c r="O1504" s="144"/>
      <c r="P1504" s="110"/>
    </row>
    <row r="1505" spans="3:16" x14ac:dyDescent="0.25">
      <c r="C1505"/>
      <c r="D1505"/>
      <c r="F1505"/>
      <c r="K1505" s="87"/>
      <c r="L1505" s="110"/>
      <c r="M1505" s="110"/>
      <c r="N1505" s="110"/>
      <c r="O1505" s="144"/>
      <c r="P1505" s="110"/>
    </row>
    <row r="1506" spans="3:16" x14ac:dyDescent="0.25">
      <c r="C1506"/>
      <c r="D1506"/>
      <c r="F1506"/>
      <c r="K1506" s="87"/>
      <c r="L1506" s="110"/>
      <c r="M1506" s="110"/>
      <c r="N1506" s="110"/>
      <c r="O1506" s="144"/>
      <c r="P1506" s="110"/>
    </row>
    <row r="1507" spans="3:16" x14ac:dyDescent="0.25">
      <c r="C1507"/>
      <c r="D1507"/>
      <c r="F1507"/>
      <c r="K1507" s="87"/>
      <c r="L1507" s="110"/>
      <c r="M1507" s="110"/>
      <c r="N1507" s="110"/>
      <c r="O1507" s="144"/>
      <c r="P1507" s="110"/>
    </row>
    <row r="1508" spans="3:16" x14ac:dyDescent="0.25">
      <c r="C1508"/>
      <c r="D1508"/>
      <c r="F1508"/>
      <c r="K1508" s="87"/>
      <c r="L1508" s="110"/>
      <c r="M1508" s="110"/>
      <c r="N1508" s="110"/>
      <c r="O1508" s="144"/>
      <c r="P1508" s="110"/>
    </row>
    <row r="1509" spans="3:16" x14ac:dyDescent="0.25">
      <c r="C1509"/>
      <c r="D1509"/>
      <c r="F1509"/>
      <c r="K1509" s="87"/>
      <c r="L1509" s="110"/>
      <c r="M1509" s="110"/>
      <c r="N1509" s="110"/>
      <c r="O1509" s="144"/>
      <c r="P1509" s="110"/>
    </row>
    <row r="1510" spans="3:16" x14ac:dyDescent="0.25">
      <c r="C1510"/>
      <c r="D1510"/>
      <c r="F1510"/>
      <c r="K1510" s="87"/>
      <c r="L1510" s="110"/>
      <c r="M1510" s="110"/>
      <c r="N1510" s="110"/>
      <c r="O1510" s="144"/>
      <c r="P1510" s="110"/>
    </row>
    <row r="1511" spans="3:16" x14ac:dyDescent="0.25">
      <c r="C1511"/>
      <c r="D1511"/>
      <c r="F1511"/>
      <c r="K1511" s="87"/>
      <c r="L1511" s="110"/>
      <c r="M1511" s="110"/>
      <c r="N1511" s="110"/>
      <c r="O1511" s="144"/>
      <c r="P1511" s="110"/>
    </row>
    <row r="1512" spans="3:16" x14ac:dyDescent="0.25">
      <c r="C1512"/>
      <c r="D1512"/>
      <c r="F1512"/>
      <c r="K1512" s="87"/>
      <c r="L1512" s="110"/>
      <c r="M1512" s="110"/>
      <c r="N1512" s="110"/>
      <c r="O1512" s="144"/>
      <c r="P1512" s="110"/>
    </row>
    <row r="1513" spans="3:16" x14ac:dyDescent="0.25">
      <c r="C1513"/>
      <c r="D1513"/>
      <c r="F1513"/>
      <c r="K1513" s="87"/>
      <c r="L1513" s="110"/>
      <c r="M1513" s="110"/>
      <c r="N1513" s="110"/>
      <c r="O1513" s="144"/>
      <c r="P1513" s="110"/>
    </row>
    <row r="1514" spans="3:16" x14ac:dyDescent="0.25">
      <c r="C1514"/>
      <c r="D1514"/>
      <c r="F1514"/>
      <c r="K1514" s="87"/>
      <c r="L1514" s="110"/>
      <c r="M1514" s="110"/>
      <c r="N1514" s="110"/>
      <c r="O1514" s="144"/>
      <c r="P1514" s="110"/>
    </row>
    <row r="1515" spans="3:16" x14ac:dyDescent="0.25">
      <c r="C1515"/>
      <c r="D1515"/>
      <c r="F1515"/>
      <c r="K1515" s="87"/>
      <c r="L1515" s="110"/>
      <c r="M1515" s="110"/>
      <c r="N1515" s="110"/>
      <c r="O1515" s="144"/>
      <c r="P1515" s="110"/>
    </row>
    <row r="1516" spans="3:16" x14ac:dyDescent="0.25">
      <c r="C1516"/>
      <c r="D1516"/>
      <c r="F1516"/>
      <c r="K1516" s="87"/>
      <c r="L1516" s="110"/>
      <c r="M1516" s="110"/>
      <c r="N1516" s="110"/>
      <c r="O1516" s="144"/>
      <c r="P1516" s="110"/>
    </row>
    <row r="1517" spans="3:16" x14ac:dyDescent="0.25">
      <c r="C1517"/>
      <c r="D1517"/>
      <c r="F1517"/>
      <c r="K1517" s="87"/>
      <c r="L1517" s="110"/>
      <c r="M1517" s="110"/>
      <c r="N1517" s="110"/>
      <c r="O1517" s="144"/>
      <c r="P1517" s="110"/>
    </row>
    <row r="1518" spans="3:16" x14ac:dyDescent="0.25">
      <c r="C1518"/>
      <c r="D1518"/>
      <c r="F1518"/>
      <c r="K1518" s="87"/>
      <c r="L1518" s="110"/>
      <c r="M1518" s="110"/>
      <c r="N1518" s="110"/>
      <c r="O1518" s="144"/>
      <c r="P1518" s="110"/>
    </row>
    <row r="1519" spans="3:16" x14ac:dyDescent="0.25">
      <c r="C1519"/>
      <c r="D1519"/>
      <c r="F1519"/>
      <c r="K1519" s="87"/>
      <c r="L1519" s="110"/>
      <c r="M1519" s="110"/>
      <c r="N1519" s="110"/>
      <c r="O1519" s="144"/>
      <c r="P1519" s="110"/>
    </row>
    <row r="1520" spans="3:16" x14ac:dyDescent="0.25">
      <c r="C1520"/>
      <c r="D1520"/>
      <c r="F1520"/>
      <c r="K1520" s="87"/>
      <c r="L1520" s="110"/>
      <c r="M1520" s="110"/>
      <c r="N1520" s="110"/>
      <c r="O1520" s="144"/>
      <c r="P1520" s="110"/>
    </row>
    <row r="1521" spans="3:16" x14ac:dyDescent="0.25">
      <c r="C1521"/>
      <c r="D1521"/>
      <c r="F1521"/>
      <c r="K1521" s="87"/>
      <c r="L1521" s="110"/>
      <c r="M1521" s="110"/>
      <c r="N1521" s="110"/>
      <c r="O1521" s="144"/>
      <c r="P1521" s="110"/>
    </row>
    <row r="1522" spans="3:16" x14ac:dyDescent="0.25">
      <c r="C1522"/>
      <c r="D1522"/>
      <c r="F1522"/>
      <c r="K1522" s="87"/>
      <c r="L1522" s="110"/>
      <c r="M1522" s="110"/>
      <c r="N1522" s="110"/>
      <c r="O1522" s="144"/>
      <c r="P1522" s="110"/>
    </row>
    <row r="1523" spans="3:16" x14ac:dyDescent="0.25">
      <c r="C1523"/>
      <c r="D1523"/>
      <c r="F1523"/>
      <c r="K1523" s="87"/>
      <c r="L1523" s="110"/>
      <c r="M1523" s="110"/>
      <c r="N1523" s="110"/>
      <c r="O1523" s="144"/>
      <c r="P1523" s="110"/>
    </row>
    <row r="1524" spans="3:16" x14ac:dyDescent="0.25">
      <c r="C1524"/>
      <c r="D1524"/>
      <c r="F1524"/>
      <c r="K1524" s="87"/>
      <c r="L1524" s="110"/>
      <c r="M1524" s="110"/>
      <c r="N1524" s="110"/>
      <c r="O1524" s="144"/>
      <c r="P1524" s="110"/>
    </row>
    <row r="1525" spans="3:16" x14ac:dyDescent="0.25">
      <c r="C1525"/>
      <c r="D1525"/>
      <c r="F1525"/>
      <c r="K1525" s="87"/>
      <c r="L1525" s="110"/>
      <c r="M1525" s="110"/>
      <c r="N1525" s="110"/>
      <c r="O1525" s="144"/>
      <c r="P1525" s="110"/>
    </row>
    <row r="1526" spans="3:16" x14ac:dyDescent="0.25">
      <c r="C1526"/>
      <c r="D1526"/>
      <c r="F1526"/>
      <c r="K1526" s="87"/>
      <c r="L1526" s="110"/>
      <c r="M1526" s="110"/>
      <c r="N1526" s="110"/>
      <c r="O1526" s="144"/>
      <c r="P1526" s="110"/>
    </row>
    <row r="1527" spans="3:16" x14ac:dyDescent="0.25">
      <c r="C1527"/>
      <c r="D1527"/>
      <c r="F1527"/>
      <c r="K1527" s="87"/>
      <c r="L1527" s="110"/>
      <c r="M1527" s="110"/>
      <c r="N1527" s="110"/>
      <c r="O1527" s="144"/>
      <c r="P1527" s="110"/>
    </row>
    <row r="1528" spans="3:16" x14ac:dyDescent="0.25">
      <c r="C1528"/>
      <c r="D1528"/>
      <c r="F1528"/>
      <c r="K1528" s="87"/>
      <c r="L1528" s="110"/>
      <c r="M1528" s="110"/>
      <c r="N1528" s="110"/>
      <c r="O1528" s="144"/>
      <c r="P1528" s="110"/>
    </row>
    <row r="1529" spans="3:16" x14ac:dyDescent="0.25">
      <c r="C1529"/>
      <c r="D1529"/>
      <c r="F1529"/>
      <c r="K1529" s="87"/>
      <c r="L1529" s="110"/>
      <c r="M1529" s="110"/>
      <c r="N1529" s="110"/>
      <c r="O1529" s="144"/>
      <c r="P1529" s="110"/>
    </row>
    <row r="1530" spans="3:16" x14ac:dyDescent="0.25">
      <c r="C1530"/>
      <c r="D1530"/>
      <c r="F1530"/>
      <c r="K1530" s="87"/>
      <c r="L1530" s="110"/>
      <c r="M1530" s="110"/>
      <c r="N1530" s="110"/>
      <c r="O1530" s="144"/>
      <c r="P1530" s="110"/>
    </row>
    <row r="1531" spans="3:16" x14ac:dyDescent="0.25">
      <c r="C1531"/>
      <c r="D1531"/>
      <c r="F1531"/>
      <c r="K1531" s="87"/>
      <c r="L1531" s="110"/>
      <c r="M1531" s="110"/>
      <c r="N1531" s="110"/>
      <c r="O1531" s="144"/>
      <c r="P1531" s="110"/>
    </row>
    <row r="1532" spans="3:16" x14ac:dyDescent="0.25">
      <c r="C1532"/>
      <c r="D1532"/>
      <c r="F1532"/>
      <c r="K1532" s="87"/>
      <c r="L1532" s="110"/>
      <c r="M1532" s="110"/>
      <c r="N1532" s="110"/>
      <c r="O1532" s="144"/>
      <c r="P1532" s="110"/>
    </row>
    <row r="1533" spans="3:16" x14ac:dyDescent="0.25">
      <c r="C1533"/>
      <c r="D1533"/>
      <c r="F1533"/>
      <c r="K1533" s="87"/>
      <c r="L1533" s="110"/>
      <c r="M1533" s="110"/>
      <c r="N1533" s="110"/>
      <c r="O1533" s="144"/>
      <c r="P1533" s="110"/>
    </row>
    <row r="1534" spans="3:16" x14ac:dyDescent="0.25">
      <c r="C1534"/>
      <c r="D1534"/>
      <c r="F1534"/>
      <c r="K1534" s="87"/>
      <c r="L1534" s="110"/>
      <c r="M1534" s="110"/>
      <c r="N1534" s="110"/>
      <c r="O1534" s="144"/>
      <c r="P1534" s="110"/>
    </row>
    <row r="1535" spans="3:16" x14ac:dyDescent="0.25">
      <c r="C1535"/>
      <c r="D1535"/>
      <c r="F1535"/>
      <c r="K1535" s="87"/>
      <c r="L1535" s="110"/>
      <c r="M1535" s="110"/>
      <c r="N1535" s="110"/>
      <c r="O1535" s="144"/>
      <c r="P1535" s="110"/>
    </row>
    <row r="1536" spans="3:16" x14ac:dyDescent="0.25">
      <c r="C1536"/>
      <c r="D1536"/>
      <c r="F1536"/>
      <c r="K1536" s="87"/>
      <c r="L1536" s="110"/>
      <c r="M1536" s="110"/>
      <c r="N1536" s="110"/>
      <c r="O1536" s="144"/>
      <c r="P1536" s="110"/>
    </row>
    <row r="1537" spans="3:16" x14ac:dyDescent="0.25">
      <c r="C1537"/>
      <c r="D1537"/>
      <c r="F1537"/>
      <c r="K1537" s="87"/>
      <c r="L1537" s="110"/>
      <c r="M1537" s="110"/>
      <c r="N1537" s="110"/>
      <c r="O1537" s="144"/>
      <c r="P1537" s="110"/>
    </row>
    <row r="1538" spans="3:16" x14ac:dyDescent="0.25">
      <c r="C1538"/>
      <c r="D1538"/>
      <c r="F1538"/>
      <c r="K1538" s="87"/>
      <c r="L1538" s="110"/>
      <c r="M1538" s="110"/>
      <c r="N1538" s="110"/>
      <c r="O1538" s="144"/>
      <c r="P1538" s="110"/>
    </row>
    <row r="1539" spans="3:16" x14ac:dyDescent="0.25">
      <c r="C1539"/>
      <c r="D1539"/>
      <c r="F1539"/>
      <c r="K1539" s="87"/>
      <c r="L1539" s="110"/>
      <c r="M1539" s="110"/>
      <c r="N1539" s="110"/>
      <c r="O1539" s="144"/>
      <c r="P1539" s="110"/>
    </row>
    <row r="1540" spans="3:16" x14ac:dyDescent="0.25">
      <c r="C1540"/>
      <c r="D1540"/>
      <c r="F1540"/>
      <c r="K1540" s="87"/>
      <c r="L1540" s="110"/>
      <c r="M1540" s="110"/>
      <c r="N1540" s="110"/>
      <c r="O1540" s="144"/>
      <c r="P1540" s="110"/>
    </row>
    <row r="1541" spans="3:16" x14ac:dyDescent="0.25">
      <c r="C1541"/>
      <c r="D1541"/>
      <c r="F1541"/>
      <c r="K1541" s="87"/>
      <c r="L1541" s="110"/>
      <c r="M1541" s="110"/>
      <c r="N1541" s="110"/>
      <c r="O1541" s="144"/>
      <c r="P1541" s="110"/>
    </row>
    <row r="1542" spans="3:16" x14ac:dyDescent="0.25">
      <c r="C1542"/>
      <c r="D1542"/>
      <c r="F1542"/>
      <c r="K1542" s="87"/>
      <c r="L1542" s="110"/>
      <c r="M1542" s="110"/>
      <c r="N1542" s="110"/>
      <c r="O1542" s="144"/>
      <c r="P1542" s="110"/>
    </row>
    <row r="1543" spans="3:16" x14ac:dyDescent="0.25">
      <c r="C1543"/>
      <c r="D1543"/>
      <c r="F1543"/>
      <c r="K1543" s="87"/>
      <c r="L1543" s="110"/>
      <c r="M1543" s="110"/>
      <c r="N1543" s="110"/>
      <c r="O1543" s="144"/>
      <c r="P1543" s="110"/>
    </row>
    <row r="1544" spans="3:16" x14ac:dyDescent="0.25">
      <c r="C1544"/>
      <c r="D1544"/>
      <c r="F1544"/>
      <c r="K1544" s="87"/>
      <c r="L1544" s="110"/>
      <c r="M1544" s="110"/>
      <c r="N1544" s="110"/>
      <c r="O1544" s="144"/>
      <c r="P1544" s="110"/>
    </row>
    <row r="1545" spans="3:16" x14ac:dyDescent="0.25">
      <c r="C1545"/>
      <c r="D1545"/>
      <c r="F1545"/>
      <c r="K1545" s="87"/>
      <c r="L1545" s="110"/>
      <c r="M1545" s="110"/>
      <c r="N1545" s="110"/>
      <c r="O1545" s="144"/>
      <c r="P1545" s="110"/>
    </row>
    <row r="1546" spans="3:16" x14ac:dyDescent="0.25">
      <c r="C1546"/>
      <c r="D1546"/>
      <c r="F1546"/>
      <c r="K1546" s="87"/>
      <c r="L1546" s="110"/>
      <c r="M1546" s="110"/>
      <c r="N1546" s="110"/>
      <c r="O1546" s="144"/>
      <c r="P1546" s="110"/>
    </row>
    <row r="1547" spans="3:16" x14ac:dyDescent="0.25">
      <c r="C1547"/>
      <c r="D1547"/>
      <c r="F1547"/>
      <c r="K1547" s="87"/>
      <c r="L1547" s="110"/>
      <c r="M1547" s="110"/>
      <c r="N1547" s="110"/>
      <c r="O1547" s="144"/>
      <c r="P1547" s="110"/>
    </row>
    <row r="1548" spans="3:16" x14ac:dyDescent="0.25">
      <c r="C1548"/>
      <c r="D1548"/>
      <c r="F1548"/>
      <c r="K1548" s="87"/>
      <c r="L1548" s="110"/>
      <c r="M1548" s="110"/>
      <c r="N1548" s="110"/>
      <c r="O1548" s="144"/>
      <c r="P1548" s="110"/>
    </row>
    <row r="1549" spans="3:16" x14ac:dyDescent="0.25">
      <c r="C1549"/>
      <c r="D1549"/>
      <c r="F1549"/>
      <c r="K1549" s="87"/>
      <c r="L1549" s="110"/>
      <c r="M1549" s="110"/>
      <c r="N1549" s="110"/>
      <c r="O1549" s="144"/>
      <c r="P1549" s="110"/>
    </row>
    <row r="1550" spans="3:16" x14ac:dyDescent="0.25">
      <c r="C1550"/>
      <c r="D1550"/>
      <c r="F1550"/>
      <c r="K1550" s="87"/>
      <c r="L1550" s="110"/>
      <c r="M1550" s="110"/>
      <c r="N1550" s="110"/>
      <c r="O1550" s="144"/>
      <c r="P1550" s="110"/>
    </row>
    <row r="1551" spans="3:16" x14ac:dyDescent="0.25">
      <c r="C1551"/>
      <c r="D1551"/>
      <c r="F1551"/>
      <c r="K1551" s="87"/>
      <c r="L1551" s="110"/>
      <c r="M1551" s="110"/>
      <c r="N1551" s="110"/>
      <c r="O1551" s="144"/>
      <c r="P1551" s="110"/>
    </row>
    <row r="1552" spans="3:16" x14ac:dyDescent="0.25">
      <c r="C1552"/>
      <c r="D1552"/>
      <c r="F1552"/>
      <c r="K1552" s="87"/>
      <c r="L1552" s="110"/>
      <c r="M1552" s="110"/>
      <c r="N1552" s="110"/>
      <c r="O1552" s="144"/>
      <c r="P1552" s="110"/>
    </row>
    <row r="1553" spans="3:16" x14ac:dyDescent="0.25">
      <c r="C1553"/>
      <c r="D1553"/>
      <c r="F1553"/>
      <c r="K1553" s="87"/>
      <c r="L1553" s="110"/>
      <c r="M1553" s="110"/>
      <c r="N1553" s="110"/>
      <c r="O1553" s="144"/>
      <c r="P1553" s="110"/>
    </row>
    <row r="1554" spans="3:16" x14ac:dyDescent="0.25">
      <c r="C1554"/>
      <c r="D1554"/>
      <c r="F1554"/>
      <c r="K1554" s="87"/>
      <c r="L1554" s="110"/>
      <c r="M1554" s="110"/>
      <c r="N1554" s="110"/>
      <c r="O1554" s="144"/>
      <c r="P1554" s="110"/>
    </row>
    <row r="1555" spans="3:16" x14ac:dyDescent="0.25">
      <c r="C1555"/>
      <c r="D1555"/>
      <c r="F1555"/>
      <c r="K1555" s="87"/>
      <c r="L1555" s="110"/>
      <c r="M1555" s="110"/>
      <c r="N1555" s="110"/>
      <c r="O1555" s="144"/>
      <c r="P1555" s="110"/>
    </row>
    <row r="1556" spans="3:16" x14ac:dyDescent="0.25">
      <c r="C1556"/>
      <c r="D1556"/>
      <c r="F1556"/>
      <c r="K1556" s="87"/>
      <c r="L1556" s="110"/>
      <c r="M1556" s="110"/>
      <c r="N1556" s="110"/>
      <c r="O1556" s="144"/>
      <c r="P1556" s="110"/>
    </row>
    <row r="1557" spans="3:16" x14ac:dyDescent="0.25">
      <c r="C1557"/>
      <c r="D1557"/>
      <c r="F1557"/>
      <c r="K1557" s="87"/>
      <c r="L1557" s="110"/>
      <c r="M1557" s="110"/>
      <c r="N1557" s="110"/>
      <c r="O1557" s="144"/>
      <c r="P1557" s="110"/>
    </row>
    <row r="1558" spans="3:16" x14ac:dyDescent="0.25">
      <c r="C1558"/>
      <c r="D1558"/>
      <c r="F1558"/>
      <c r="K1558" s="87"/>
      <c r="L1558" s="110"/>
      <c r="M1558" s="110"/>
      <c r="N1558" s="110"/>
      <c r="O1558" s="144"/>
      <c r="P1558" s="110"/>
    </row>
    <row r="1559" spans="3:16" x14ac:dyDescent="0.25">
      <c r="C1559"/>
      <c r="D1559"/>
      <c r="F1559"/>
      <c r="K1559" s="87"/>
      <c r="L1559" s="110"/>
      <c r="M1559" s="110"/>
      <c r="N1559" s="110"/>
      <c r="O1559" s="144"/>
      <c r="P1559" s="110"/>
    </row>
    <row r="1560" spans="3:16" x14ac:dyDescent="0.25">
      <c r="C1560"/>
      <c r="D1560"/>
      <c r="F1560"/>
      <c r="K1560" s="87"/>
      <c r="L1560" s="110"/>
      <c r="M1560" s="110"/>
      <c r="N1560" s="110"/>
      <c r="O1560" s="144"/>
      <c r="P1560" s="110"/>
    </row>
    <row r="1561" spans="3:16" x14ac:dyDescent="0.25">
      <c r="C1561"/>
      <c r="D1561"/>
      <c r="F1561"/>
      <c r="K1561" s="87"/>
      <c r="L1561" s="110"/>
      <c r="M1561" s="110"/>
      <c r="N1561" s="110"/>
      <c r="O1561" s="144"/>
      <c r="P1561" s="110"/>
    </row>
    <row r="1562" spans="3:16" x14ac:dyDescent="0.25">
      <c r="C1562"/>
      <c r="D1562"/>
      <c r="F1562"/>
      <c r="K1562" s="87"/>
      <c r="L1562" s="110"/>
      <c r="M1562" s="110"/>
      <c r="N1562" s="110"/>
      <c r="O1562" s="144"/>
      <c r="P1562" s="110"/>
    </row>
    <row r="1563" spans="3:16" x14ac:dyDescent="0.25">
      <c r="C1563"/>
      <c r="D1563"/>
      <c r="F1563"/>
      <c r="K1563" s="87"/>
      <c r="L1563" s="110"/>
      <c r="M1563" s="110"/>
      <c r="N1563" s="110"/>
      <c r="O1563" s="144"/>
      <c r="P1563" s="110"/>
    </row>
    <row r="1564" spans="3:16" x14ac:dyDescent="0.25">
      <c r="C1564"/>
      <c r="D1564"/>
      <c r="F1564"/>
      <c r="K1564" s="87"/>
      <c r="L1564" s="110"/>
      <c r="M1564" s="110"/>
      <c r="N1564" s="110"/>
      <c r="O1564" s="144"/>
      <c r="P1564" s="110"/>
    </row>
    <row r="1565" spans="3:16" x14ac:dyDescent="0.25">
      <c r="C1565"/>
      <c r="D1565"/>
      <c r="F1565"/>
      <c r="K1565" s="87"/>
      <c r="L1565" s="110"/>
      <c r="M1565" s="110"/>
      <c r="N1565" s="110"/>
      <c r="O1565" s="144"/>
      <c r="P1565" s="110"/>
    </row>
    <row r="1566" spans="3:16" x14ac:dyDescent="0.25">
      <c r="C1566"/>
      <c r="D1566"/>
      <c r="F1566"/>
      <c r="K1566" s="87"/>
      <c r="L1566" s="110"/>
      <c r="M1566" s="110"/>
      <c r="N1566" s="110"/>
      <c r="O1566" s="144"/>
      <c r="P1566" s="110"/>
    </row>
    <row r="1567" spans="3:16" x14ac:dyDescent="0.25">
      <c r="C1567"/>
      <c r="D1567"/>
      <c r="F1567"/>
      <c r="K1567" s="87"/>
      <c r="L1567" s="110"/>
      <c r="M1567" s="110"/>
      <c r="N1567" s="110"/>
      <c r="O1567" s="144"/>
      <c r="P1567" s="110"/>
    </row>
    <row r="1568" spans="3:16" x14ac:dyDescent="0.25">
      <c r="C1568"/>
      <c r="D1568"/>
      <c r="F1568"/>
      <c r="K1568" s="87"/>
      <c r="L1568" s="110"/>
      <c r="M1568" s="110"/>
      <c r="N1568" s="110"/>
      <c r="O1568" s="144"/>
      <c r="P1568" s="110"/>
    </row>
    <row r="1569" spans="3:16" x14ac:dyDescent="0.25">
      <c r="C1569"/>
      <c r="D1569"/>
      <c r="F1569"/>
      <c r="K1569" s="87"/>
      <c r="L1569" s="110"/>
      <c r="M1569" s="110"/>
      <c r="N1569" s="110"/>
      <c r="O1569" s="144"/>
      <c r="P1569" s="110"/>
    </row>
    <row r="1570" spans="3:16" x14ac:dyDescent="0.25">
      <c r="C1570"/>
      <c r="D1570"/>
      <c r="F1570"/>
      <c r="K1570" s="87"/>
      <c r="L1570" s="110"/>
      <c r="M1570" s="110"/>
      <c r="N1570" s="110"/>
      <c r="O1570" s="144"/>
      <c r="P1570" s="110"/>
    </row>
    <row r="1571" spans="3:16" x14ac:dyDescent="0.25">
      <c r="C1571"/>
      <c r="D1571"/>
      <c r="F1571"/>
      <c r="K1571" s="87"/>
      <c r="L1571" s="110"/>
      <c r="M1571" s="110"/>
      <c r="N1571" s="110"/>
      <c r="O1571" s="144"/>
      <c r="P1571" s="110"/>
    </row>
    <row r="1572" spans="3:16" x14ac:dyDescent="0.25">
      <c r="C1572"/>
      <c r="D1572"/>
      <c r="F1572"/>
      <c r="K1572" s="87"/>
      <c r="L1572" s="110"/>
      <c r="M1572" s="110"/>
      <c r="N1572" s="110"/>
      <c r="O1572" s="144"/>
      <c r="P1572" s="110"/>
    </row>
    <row r="1573" spans="3:16" x14ac:dyDescent="0.25">
      <c r="C1573"/>
      <c r="D1573"/>
      <c r="F1573"/>
      <c r="K1573" s="87"/>
      <c r="L1573" s="110"/>
      <c r="M1573" s="110"/>
      <c r="N1573" s="110"/>
      <c r="O1573" s="144"/>
      <c r="P1573" s="110"/>
    </row>
    <row r="1574" spans="3:16" x14ac:dyDescent="0.25">
      <c r="C1574"/>
      <c r="D1574"/>
      <c r="F1574"/>
      <c r="K1574" s="87"/>
      <c r="L1574" s="110"/>
      <c r="M1574" s="110"/>
      <c r="N1574" s="110"/>
      <c r="O1574" s="144"/>
      <c r="P1574" s="110"/>
    </row>
    <row r="1575" spans="3:16" x14ac:dyDescent="0.25">
      <c r="C1575"/>
      <c r="D1575"/>
      <c r="F1575"/>
      <c r="K1575" s="87"/>
      <c r="L1575" s="110"/>
      <c r="M1575" s="110"/>
      <c r="N1575" s="110"/>
      <c r="O1575" s="144"/>
      <c r="P1575" s="110"/>
    </row>
    <row r="1576" spans="3:16" x14ac:dyDescent="0.25">
      <c r="C1576"/>
      <c r="D1576"/>
      <c r="F1576"/>
      <c r="K1576" s="87"/>
      <c r="L1576" s="110"/>
      <c r="M1576" s="110"/>
      <c r="N1576" s="110"/>
      <c r="O1576" s="144"/>
      <c r="P1576" s="110"/>
    </row>
    <row r="1577" spans="3:16" x14ac:dyDescent="0.25">
      <c r="C1577"/>
      <c r="D1577"/>
      <c r="F1577"/>
      <c r="K1577" s="87"/>
      <c r="L1577" s="110"/>
      <c r="M1577" s="110"/>
      <c r="N1577" s="110"/>
      <c r="O1577" s="144"/>
      <c r="P1577" s="110"/>
    </row>
    <row r="1578" spans="3:16" x14ac:dyDescent="0.25">
      <c r="C1578"/>
      <c r="D1578"/>
      <c r="F1578"/>
      <c r="K1578" s="87"/>
      <c r="L1578" s="110"/>
      <c r="M1578" s="110"/>
      <c r="N1578" s="110"/>
      <c r="O1578" s="144"/>
      <c r="P1578" s="110"/>
    </row>
    <row r="1579" spans="3:16" x14ac:dyDescent="0.25">
      <c r="C1579"/>
      <c r="D1579"/>
      <c r="F1579"/>
      <c r="K1579" s="87"/>
      <c r="L1579" s="110"/>
      <c r="M1579" s="110"/>
      <c r="N1579" s="110"/>
      <c r="O1579" s="144"/>
      <c r="P1579" s="110"/>
    </row>
    <row r="1580" spans="3:16" x14ac:dyDescent="0.25">
      <c r="C1580"/>
      <c r="D1580"/>
      <c r="F1580"/>
      <c r="K1580" s="87"/>
      <c r="L1580" s="110"/>
      <c r="M1580" s="110"/>
      <c r="N1580" s="110"/>
      <c r="O1580" s="144"/>
      <c r="P1580" s="110"/>
    </row>
    <row r="1581" spans="3:16" x14ac:dyDescent="0.25">
      <c r="C1581"/>
      <c r="D1581"/>
      <c r="F1581"/>
      <c r="K1581" s="87"/>
      <c r="L1581" s="110"/>
      <c r="M1581" s="110"/>
      <c r="N1581" s="110"/>
      <c r="O1581" s="144"/>
      <c r="P1581" s="110"/>
    </row>
    <row r="1582" spans="3:16" x14ac:dyDescent="0.25">
      <c r="C1582"/>
      <c r="D1582"/>
      <c r="F1582"/>
      <c r="K1582" s="87"/>
      <c r="L1582" s="110"/>
      <c r="M1582" s="110"/>
      <c r="N1582" s="110"/>
      <c r="O1582" s="144"/>
      <c r="P1582" s="110"/>
    </row>
    <row r="1583" spans="3:16" x14ac:dyDescent="0.25">
      <c r="C1583"/>
      <c r="D1583"/>
      <c r="F1583"/>
      <c r="K1583" s="87"/>
      <c r="L1583" s="110"/>
      <c r="M1583" s="110"/>
      <c r="N1583" s="110"/>
      <c r="O1583" s="144"/>
      <c r="P1583" s="110"/>
    </row>
    <row r="1584" spans="3:16" x14ac:dyDescent="0.25">
      <c r="C1584"/>
      <c r="D1584"/>
      <c r="F1584"/>
      <c r="K1584" s="87"/>
      <c r="L1584" s="110"/>
      <c r="M1584" s="110"/>
      <c r="N1584" s="110"/>
      <c r="O1584" s="144"/>
      <c r="P1584" s="110"/>
    </row>
    <row r="1585" spans="3:16" x14ac:dyDescent="0.25">
      <c r="C1585"/>
      <c r="D1585"/>
      <c r="F1585"/>
      <c r="K1585" s="87"/>
      <c r="L1585" s="110"/>
      <c r="M1585" s="110"/>
      <c r="N1585" s="110"/>
      <c r="O1585" s="144"/>
      <c r="P1585" s="110"/>
    </row>
    <row r="1586" spans="3:16" x14ac:dyDescent="0.25">
      <c r="C1586"/>
      <c r="D1586"/>
      <c r="F1586"/>
      <c r="K1586" s="87"/>
      <c r="L1586" s="110"/>
      <c r="M1586" s="110"/>
      <c r="N1586" s="110"/>
      <c r="O1586" s="144"/>
      <c r="P1586" s="110"/>
    </row>
    <row r="1587" spans="3:16" x14ac:dyDescent="0.25">
      <c r="C1587"/>
      <c r="D1587"/>
      <c r="F1587"/>
      <c r="K1587" s="87"/>
      <c r="L1587" s="110"/>
      <c r="M1587" s="110"/>
      <c r="N1587" s="110"/>
      <c r="O1587" s="144"/>
      <c r="P1587" s="110"/>
    </row>
    <row r="1588" spans="3:16" x14ac:dyDescent="0.25">
      <c r="C1588"/>
      <c r="D1588"/>
      <c r="F1588"/>
      <c r="K1588" s="87"/>
      <c r="L1588" s="110"/>
      <c r="M1588" s="110"/>
      <c r="N1588" s="110"/>
      <c r="O1588" s="144"/>
      <c r="P1588" s="110"/>
    </row>
    <row r="1589" spans="3:16" x14ac:dyDescent="0.25">
      <c r="C1589"/>
      <c r="D1589"/>
      <c r="F1589"/>
      <c r="K1589" s="87"/>
      <c r="L1589" s="110"/>
      <c r="M1589" s="110"/>
      <c r="N1589" s="110"/>
      <c r="O1589" s="144"/>
      <c r="P1589" s="110"/>
    </row>
    <row r="1590" spans="3:16" x14ac:dyDescent="0.25">
      <c r="C1590"/>
      <c r="D1590"/>
      <c r="F1590"/>
      <c r="K1590" s="87"/>
      <c r="L1590" s="110"/>
      <c r="M1590" s="110"/>
      <c r="N1590" s="110"/>
      <c r="O1590" s="144"/>
      <c r="P1590" s="110"/>
    </row>
    <row r="1591" spans="3:16" x14ac:dyDescent="0.25">
      <c r="C1591"/>
      <c r="D1591"/>
      <c r="F1591"/>
      <c r="K1591" s="87"/>
      <c r="L1591" s="110"/>
      <c r="M1591" s="110"/>
      <c r="N1591" s="110"/>
      <c r="O1591" s="144"/>
      <c r="P1591" s="110"/>
    </row>
    <row r="1592" spans="3:16" x14ac:dyDescent="0.25">
      <c r="C1592"/>
      <c r="D1592"/>
      <c r="F1592"/>
      <c r="K1592" s="87"/>
      <c r="L1592" s="110"/>
      <c r="M1592" s="110"/>
      <c r="N1592" s="110"/>
      <c r="O1592" s="144"/>
      <c r="P1592" s="110"/>
    </row>
    <row r="1593" spans="3:16" x14ac:dyDescent="0.25">
      <c r="C1593"/>
      <c r="D1593"/>
      <c r="F1593"/>
      <c r="K1593" s="87"/>
      <c r="L1593" s="110"/>
      <c r="M1593" s="110"/>
      <c r="N1593" s="110"/>
      <c r="O1593" s="144"/>
      <c r="P1593" s="110"/>
    </row>
    <row r="1594" spans="3:16" x14ac:dyDescent="0.25">
      <c r="C1594"/>
      <c r="D1594"/>
      <c r="F1594"/>
      <c r="K1594" s="87"/>
      <c r="L1594" s="110"/>
      <c r="M1594" s="110"/>
      <c r="N1594" s="110"/>
      <c r="O1594" s="144"/>
      <c r="P1594" s="110"/>
    </row>
    <row r="1595" spans="3:16" x14ac:dyDescent="0.25">
      <c r="C1595"/>
      <c r="D1595"/>
      <c r="F1595"/>
      <c r="K1595" s="87"/>
      <c r="L1595" s="110"/>
      <c r="M1595" s="110"/>
      <c r="N1595" s="110"/>
      <c r="O1595" s="144"/>
      <c r="P1595" s="110"/>
    </row>
    <row r="1596" spans="3:16" x14ac:dyDescent="0.25">
      <c r="C1596"/>
      <c r="D1596"/>
      <c r="F1596"/>
      <c r="K1596" s="87"/>
      <c r="L1596" s="110"/>
      <c r="M1596" s="110"/>
      <c r="N1596" s="110"/>
      <c r="O1596" s="144"/>
      <c r="P1596" s="110"/>
    </row>
    <row r="1597" spans="3:16" x14ac:dyDescent="0.25">
      <c r="C1597"/>
      <c r="D1597"/>
      <c r="F1597"/>
      <c r="K1597" s="87"/>
      <c r="L1597" s="110"/>
      <c r="M1597" s="110"/>
      <c r="N1597" s="110"/>
      <c r="O1597" s="144"/>
      <c r="P1597" s="110"/>
    </row>
    <row r="1598" spans="3:16" x14ac:dyDescent="0.25">
      <c r="C1598"/>
      <c r="D1598"/>
      <c r="F1598"/>
      <c r="K1598" s="87"/>
      <c r="L1598" s="110"/>
      <c r="M1598" s="110"/>
      <c r="N1598" s="110"/>
      <c r="O1598" s="144"/>
      <c r="P1598" s="110"/>
    </row>
    <row r="1599" spans="3:16" x14ac:dyDescent="0.25">
      <c r="C1599"/>
      <c r="D1599"/>
      <c r="F1599"/>
      <c r="K1599" s="87"/>
      <c r="L1599" s="110"/>
      <c r="M1599" s="110"/>
      <c r="N1599" s="110"/>
      <c r="O1599" s="144"/>
      <c r="P1599" s="110"/>
    </row>
    <row r="1600" spans="3:16" x14ac:dyDescent="0.25">
      <c r="C1600"/>
      <c r="D1600"/>
      <c r="F1600"/>
      <c r="K1600" s="87"/>
      <c r="L1600" s="110"/>
      <c r="M1600" s="110"/>
      <c r="N1600" s="110"/>
      <c r="O1600" s="144"/>
      <c r="P1600" s="110"/>
    </row>
    <row r="1601" spans="3:16" x14ac:dyDescent="0.25">
      <c r="C1601"/>
      <c r="D1601"/>
      <c r="F1601"/>
      <c r="K1601" s="87"/>
      <c r="L1601" s="110"/>
      <c r="M1601" s="110"/>
      <c r="N1601" s="110"/>
      <c r="O1601" s="144"/>
      <c r="P1601" s="110"/>
    </row>
    <row r="1602" spans="3:16" x14ac:dyDescent="0.25">
      <c r="C1602"/>
      <c r="D1602"/>
      <c r="F1602"/>
      <c r="K1602" s="87"/>
      <c r="L1602" s="110"/>
      <c r="M1602" s="110"/>
      <c r="N1602" s="110"/>
      <c r="O1602" s="144"/>
      <c r="P1602" s="110"/>
    </row>
    <row r="1603" spans="3:16" x14ac:dyDescent="0.25">
      <c r="C1603"/>
      <c r="D1603"/>
      <c r="F1603"/>
      <c r="K1603" s="87"/>
      <c r="L1603" s="110"/>
      <c r="M1603" s="110"/>
      <c r="N1603" s="110"/>
      <c r="O1603" s="144"/>
      <c r="P1603" s="110"/>
    </row>
    <row r="1604" spans="3:16" x14ac:dyDescent="0.25">
      <c r="C1604"/>
      <c r="D1604"/>
      <c r="F1604"/>
      <c r="K1604" s="87"/>
      <c r="L1604" s="110"/>
      <c r="M1604" s="110"/>
      <c r="N1604" s="110"/>
      <c r="O1604" s="144"/>
      <c r="P1604" s="110"/>
    </row>
    <row r="1605" spans="3:16" x14ac:dyDescent="0.25">
      <c r="C1605"/>
      <c r="D1605"/>
      <c r="F1605"/>
      <c r="K1605" s="87"/>
      <c r="L1605" s="110"/>
      <c r="M1605" s="110"/>
      <c r="N1605" s="110"/>
      <c r="O1605" s="144"/>
      <c r="P1605" s="110"/>
    </row>
    <row r="1606" spans="3:16" x14ac:dyDescent="0.25">
      <c r="C1606"/>
      <c r="D1606"/>
      <c r="F1606"/>
      <c r="K1606" s="87"/>
      <c r="L1606" s="110"/>
      <c r="M1606" s="110"/>
      <c r="N1606" s="110"/>
      <c r="O1606" s="144"/>
      <c r="P1606" s="110"/>
    </row>
    <row r="1607" spans="3:16" x14ac:dyDescent="0.25">
      <c r="C1607"/>
      <c r="D1607"/>
      <c r="F1607"/>
      <c r="K1607" s="87"/>
      <c r="L1607" s="110"/>
      <c r="M1607" s="110"/>
      <c r="N1607" s="110"/>
      <c r="O1607" s="144"/>
      <c r="P1607" s="110"/>
    </row>
    <row r="1608" spans="3:16" x14ac:dyDescent="0.25">
      <c r="C1608"/>
      <c r="D1608"/>
      <c r="F1608"/>
      <c r="K1608" s="87"/>
      <c r="L1608" s="110"/>
      <c r="M1608" s="110"/>
      <c r="N1608" s="110"/>
      <c r="O1608" s="144"/>
      <c r="P1608" s="110"/>
    </row>
    <row r="1609" spans="3:16" x14ac:dyDescent="0.25">
      <c r="C1609"/>
      <c r="D1609"/>
      <c r="F1609"/>
      <c r="K1609" s="87"/>
      <c r="L1609" s="110"/>
      <c r="M1609" s="110"/>
      <c r="N1609" s="110"/>
      <c r="O1609" s="144"/>
      <c r="P1609" s="110"/>
    </row>
    <row r="1610" spans="3:16" x14ac:dyDescent="0.25">
      <c r="C1610"/>
      <c r="D1610"/>
      <c r="F1610"/>
      <c r="K1610" s="87"/>
      <c r="L1610" s="110"/>
      <c r="M1610" s="110"/>
      <c r="N1610" s="110"/>
      <c r="O1610" s="144"/>
      <c r="P1610" s="110"/>
    </row>
    <row r="1611" spans="3:16" x14ac:dyDescent="0.25">
      <c r="C1611"/>
      <c r="D1611"/>
      <c r="F1611"/>
      <c r="K1611" s="87"/>
      <c r="L1611" s="110"/>
      <c r="M1611" s="110"/>
      <c r="N1611" s="110"/>
      <c r="O1611" s="144"/>
      <c r="P1611" s="110"/>
    </row>
    <row r="1612" spans="3:16" x14ac:dyDescent="0.25">
      <c r="C1612"/>
      <c r="D1612"/>
      <c r="F1612"/>
      <c r="K1612" s="87"/>
      <c r="L1612" s="110"/>
      <c r="M1612" s="110"/>
      <c r="N1612" s="110"/>
      <c r="O1612" s="144"/>
      <c r="P1612" s="110"/>
    </row>
    <row r="1613" spans="3:16" x14ac:dyDescent="0.25">
      <c r="C1613"/>
      <c r="D1613"/>
      <c r="F1613"/>
      <c r="K1613" s="87"/>
      <c r="L1613" s="110"/>
      <c r="M1613" s="110"/>
      <c r="N1613" s="110"/>
      <c r="O1613" s="144"/>
      <c r="P1613" s="110"/>
    </row>
    <row r="1614" spans="3:16" x14ac:dyDescent="0.25">
      <c r="C1614"/>
      <c r="D1614"/>
      <c r="F1614"/>
      <c r="K1614" s="87"/>
      <c r="L1614" s="110"/>
      <c r="M1614" s="110"/>
      <c r="N1614" s="110"/>
      <c r="O1614" s="144"/>
      <c r="P1614" s="110"/>
    </row>
    <row r="1615" spans="3:16" x14ac:dyDescent="0.25">
      <c r="C1615"/>
      <c r="D1615"/>
      <c r="F1615"/>
      <c r="K1615" s="87"/>
      <c r="L1615" s="110"/>
      <c r="M1615" s="110"/>
      <c r="N1615" s="110"/>
      <c r="O1615" s="144"/>
      <c r="P1615" s="110"/>
    </row>
    <row r="1616" spans="3:16" x14ac:dyDescent="0.25">
      <c r="C1616"/>
      <c r="D1616"/>
      <c r="F1616"/>
      <c r="K1616" s="87"/>
      <c r="L1616" s="110"/>
      <c r="M1616" s="110"/>
      <c r="N1616" s="110"/>
      <c r="O1616" s="144"/>
      <c r="P1616" s="110"/>
    </row>
    <row r="1617" spans="3:16" x14ac:dyDescent="0.25">
      <c r="C1617"/>
      <c r="D1617"/>
      <c r="F1617"/>
      <c r="K1617" s="87"/>
      <c r="L1617" s="110"/>
      <c r="M1617" s="110"/>
      <c r="N1617" s="110"/>
      <c r="O1617" s="144"/>
      <c r="P1617" s="110"/>
    </row>
    <row r="1618" spans="3:16" x14ac:dyDescent="0.25">
      <c r="C1618"/>
      <c r="D1618"/>
      <c r="F1618"/>
      <c r="K1618" s="87"/>
      <c r="L1618" s="110"/>
      <c r="M1618" s="110"/>
      <c r="N1618" s="110"/>
      <c r="O1618" s="144"/>
      <c r="P1618" s="110"/>
    </row>
    <row r="1619" spans="3:16" x14ac:dyDescent="0.25">
      <c r="C1619"/>
      <c r="D1619"/>
      <c r="F1619"/>
      <c r="K1619" s="87"/>
      <c r="L1619" s="110"/>
      <c r="M1619" s="110"/>
      <c r="N1619" s="110"/>
      <c r="O1619" s="144"/>
      <c r="P1619" s="110"/>
    </row>
    <row r="1620" spans="3:16" x14ac:dyDescent="0.25">
      <c r="C1620"/>
      <c r="D1620"/>
      <c r="F1620"/>
      <c r="K1620" s="87"/>
      <c r="L1620" s="110"/>
      <c r="M1620" s="110"/>
      <c r="N1620" s="110"/>
      <c r="O1620" s="144"/>
      <c r="P1620" s="110"/>
    </row>
    <row r="1621" spans="3:16" x14ac:dyDescent="0.25">
      <c r="C1621"/>
      <c r="D1621"/>
      <c r="F1621"/>
      <c r="K1621" s="87"/>
      <c r="L1621" s="110"/>
      <c r="M1621" s="110"/>
      <c r="N1621" s="110"/>
      <c r="O1621" s="144"/>
      <c r="P1621" s="110"/>
    </row>
    <row r="1622" spans="3:16" x14ac:dyDescent="0.25">
      <c r="C1622"/>
      <c r="D1622"/>
      <c r="F1622"/>
      <c r="K1622" s="87"/>
      <c r="L1622" s="110"/>
      <c r="M1622" s="110"/>
      <c r="N1622" s="110"/>
      <c r="O1622" s="144"/>
      <c r="P1622" s="110"/>
    </row>
    <row r="1623" spans="3:16" x14ac:dyDescent="0.25">
      <c r="C1623"/>
      <c r="D1623"/>
      <c r="F1623"/>
      <c r="K1623" s="87"/>
      <c r="L1623" s="110"/>
      <c r="M1623" s="110"/>
      <c r="N1623" s="110"/>
      <c r="O1623" s="144"/>
      <c r="P1623" s="110"/>
    </row>
    <row r="1624" spans="3:16" x14ac:dyDescent="0.25">
      <c r="C1624"/>
      <c r="D1624"/>
      <c r="F1624"/>
      <c r="K1624" s="87"/>
      <c r="L1624" s="110"/>
      <c r="M1624" s="110"/>
      <c r="N1624" s="110"/>
      <c r="O1624" s="144"/>
      <c r="P1624" s="110"/>
    </row>
    <row r="1625" spans="3:16" x14ac:dyDescent="0.25">
      <c r="C1625"/>
      <c r="D1625"/>
      <c r="F1625"/>
      <c r="K1625" s="87"/>
      <c r="L1625" s="110"/>
      <c r="M1625" s="110"/>
      <c r="N1625" s="110"/>
      <c r="O1625" s="144"/>
      <c r="P1625" s="110"/>
    </row>
    <row r="1626" spans="3:16" x14ac:dyDescent="0.25">
      <c r="C1626"/>
      <c r="D1626"/>
      <c r="F1626"/>
      <c r="K1626" s="87"/>
      <c r="L1626" s="110"/>
      <c r="M1626" s="110"/>
      <c r="N1626" s="110"/>
      <c r="O1626" s="144"/>
      <c r="P1626" s="110"/>
    </row>
    <row r="1627" spans="3:16" x14ac:dyDescent="0.25">
      <c r="C1627"/>
      <c r="D1627"/>
      <c r="F1627"/>
      <c r="K1627" s="87"/>
      <c r="L1627" s="110"/>
      <c r="M1627" s="110"/>
      <c r="N1627" s="110"/>
      <c r="O1627" s="144"/>
      <c r="P1627" s="110"/>
    </row>
    <row r="1628" spans="3:16" x14ac:dyDescent="0.25">
      <c r="C1628"/>
      <c r="D1628"/>
      <c r="F1628"/>
      <c r="K1628" s="87"/>
      <c r="L1628" s="110"/>
      <c r="M1628" s="110"/>
      <c r="N1628" s="110"/>
      <c r="O1628" s="144"/>
      <c r="P1628" s="110"/>
    </row>
    <row r="1629" spans="3:16" x14ac:dyDescent="0.25">
      <c r="C1629"/>
      <c r="D1629"/>
      <c r="F1629"/>
      <c r="K1629" s="87"/>
      <c r="L1629" s="110"/>
      <c r="M1629" s="110"/>
      <c r="N1629" s="110"/>
      <c r="O1629" s="144"/>
      <c r="P1629" s="110"/>
    </row>
    <row r="1630" spans="3:16" x14ac:dyDescent="0.25">
      <c r="C1630"/>
      <c r="D1630"/>
      <c r="F1630"/>
      <c r="K1630" s="87"/>
      <c r="L1630" s="110"/>
      <c r="M1630" s="110"/>
      <c r="N1630" s="110"/>
      <c r="O1630" s="144"/>
      <c r="P1630" s="110"/>
    </row>
    <row r="1631" spans="3:16" x14ac:dyDescent="0.25">
      <c r="C1631"/>
      <c r="D1631"/>
      <c r="F1631"/>
      <c r="K1631" s="87"/>
      <c r="L1631" s="110"/>
      <c r="M1631" s="110"/>
      <c r="N1631" s="110"/>
      <c r="O1631" s="144"/>
      <c r="P1631" s="110"/>
    </row>
    <row r="1632" spans="3:16" x14ac:dyDescent="0.25">
      <c r="C1632"/>
      <c r="D1632"/>
      <c r="F1632"/>
      <c r="K1632" s="87"/>
      <c r="L1632" s="110"/>
      <c r="M1632" s="110"/>
      <c r="N1632" s="110"/>
      <c r="O1632" s="144"/>
      <c r="P1632" s="110"/>
    </row>
    <row r="1633" spans="3:16" x14ac:dyDescent="0.25">
      <c r="C1633"/>
      <c r="D1633"/>
      <c r="F1633"/>
      <c r="K1633" s="87"/>
      <c r="L1633" s="110"/>
      <c r="M1633" s="110"/>
      <c r="N1633" s="110"/>
      <c r="O1633" s="144"/>
      <c r="P1633" s="110"/>
    </row>
    <row r="1634" spans="3:16" x14ac:dyDescent="0.25">
      <c r="C1634"/>
      <c r="D1634"/>
      <c r="F1634"/>
      <c r="K1634" s="87"/>
      <c r="L1634" s="110"/>
      <c r="M1634" s="110"/>
      <c r="N1634" s="110"/>
      <c r="O1634" s="144"/>
      <c r="P1634" s="110"/>
    </row>
    <row r="1635" spans="3:16" x14ac:dyDescent="0.25">
      <c r="C1635"/>
      <c r="D1635"/>
      <c r="F1635"/>
      <c r="K1635" s="87"/>
      <c r="L1635" s="110"/>
      <c r="M1635" s="110"/>
      <c r="N1635" s="110"/>
      <c r="O1635" s="144"/>
      <c r="P1635" s="110"/>
    </row>
    <row r="1636" spans="3:16" x14ac:dyDescent="0.25">
      <c r="C1636"/>
      <c r="D1636"/>
      <c r="F1636"/>
      <c r="K1636" s="87"/>
      <c r="L1636" s="110"/>
      <c r="M1636" s="110"/>
      <c r="N1636" s="110"/>
      <c r="O1636" s="144"/>
      <c r="P1636" s="110"/>
    </row>
    <row r="1637" spans="3:16" x14ac:dyDescent="0.25">
      <c r="C1637"/>
      <c r="D1637"/>
      <c r="F1637"/>
      <c r="K1637" s="87"/>
      <c r="L1637" s="110"/>
      <c r="M1637" s="110"/>
      <c r="N1637" s="110"/>
      <c r="O1637" s="144"/>
      <c r="P1637" s="110"/>
    </row>
    <row r="1638" spans="3:16" x14ac:dyDescent="0.25">
      <c r="C1638"/>
      <c r="D1638"/>
      <c r="F1638"/>
      <c r="K1638" s="87"/>
      <c r="L1638" s="110"/>
      <c r="M1638" s="110"/>
      <c r="N1638" s="110"/>
      <c r="O1638" s="144"/>
      <c r="P1638" s="110"/>
    </row>
    <row r="1639" spans="3:16" x14ac:dyDescent="0.25">
      <c r="C1639"/>
      <c r="D1639"/>
      <c r="F1639"/>
      <c r="K1639" s="87"/>
      <c r="L1639" s="110"/>
      <c r="M1639" s="110"/>
      <c r="N1639" s="110"/>
      <c r="O1639" s="144"/>
      <c r="P1639" s="110"/>
    </row>
    <row r="1640" spans="3:16" x14ac:dyDescent="0.25">
      <c r="C1640"/>
      <c r="D1640"/>
      <c r="F1640"/>
      <c r="K1640" s="87"/>
      <c r="L1640" s="110"/>
      <c r="M1640" s="110"/>
      <c r="N1640" s="110"/>
      <c r="O1640" s="144"/>
      <c r="P1640" s="110"/>
    </row>
    <row r="1641" spans="3:16" x14ac:dyDescent="0.25">
      <c r="C1641"/>
      <c r="D1641"/>
      <c r="F1641"/>
      <c r="K1641" s="87"/>
      <c r="L1641" s="110"/>
      <c r="M1641" s="110"/>
      <c r="N1641" s="110"/>
      <c r="O1641" s="144"/>
      <c r="P1641" s="110"/>
    </row>
    <row r="1642" spans="3:16" x14ac:dyDescent="0.25">
      <c r="C1642"/>
      <c r="D1642"/>
      <c r="F1642"/>
      <c r="K1642" s="87"/>
      <c r="L1642" s="110"/>
      <c r="M1642" s="110"/>
      <c r="N1642" s="110"/>
      <c r="O1642" s="144"/>
      <c r="P1642" s="110"/>
    </row>
    <row r="1643" spans="3:16" x14ac:dyDescent="0.25">
      <c r="C1643"/>
      <c r="D1643"/>
      <c r="F1643"/>
      <c r="K1643" s="87"/>
      <c r="L1643" s="110"/>
      <c r="M1643" s="110"/>
      <c r="N1643" s="110"/>
      <c r="O1643" s="144"/>
      <c r="P1643" s="110"/>
    </row>
    <row r="1644" spans="3:16" x14ac:dyDescent="0.25">
      <c r="C1644"/>
      <c r="D1644"/>
      <c r="F1644"/>
      <c r="K1644" s="87"/>
      <c r="L1644" s="110"/>
      <c r="M1644" s="110"/>
      <c r="N1644" s="110"/>
      <c r="O1644" s="144"/>
      <c r="P1644" s="110"/>
    </row>
    <row r="1645" spans="3:16" x14ac:dyDescent="0.25">
      <c r="C1645"/>
      <c r="D1645"/>
      <c r="F1645"/>
      <c r="K1645" s="87"/>
      <c r="L1645" s="110"/>
      <c r="M1645" s="110"/>
      <c r="N1645" s="110"/>
      <c r="O1645" s="144"/>
      <c r="P1645" s="110"/>
    </row>
    <row r="1646" spans="3:16" x14ac:dyDescent="0.25">
      <c r="C1646"/>
      <c r="D1646"/>
      <c r="F1646"/>
      <c r="K1646" s="87"/>
      <c r="L1646" s="110"/>
      <c r="M1646" s="110"/>
      <c r="N1646" s="110"/>
      <c r="O1646" s="144"/>
      <c r="P1646" s="110"/>
    </row>
    <row r="1647" spans="3:16" x14ac:dyDescent="0.25">
      <c r="C1647"/>
      <c r="D1647"/>
      <c r="F1647"/>
      <c r="K1647" s="87"/>
      <c r="L1647" s="110"/>
      <c r="M1647" s="110"/>
      <c r="N1647" s="110"/>
      <c r="O1647" s="144"/>
      <c r="P1647" s="110"/>
    </row>
    <row r="1648" spans="3:16" x14ac:dyDescent="0.25">
      <c r="C1648"/>
      <c r="D1648"/>
      <c r="F1648"/>
      <c r="K1648" s="87"/>
      <c r="L1648" s="110"/>
      <c r="M1648" s="110"/>
      <c r="N1648" s="110"/>
      <c r="O1648" s="144"/>
      <c r="P1648" s="110"/>
    </row>
    <row r="1649" spans="3:16" x14ac:dyDescent="0.25">
      <c r="C1649"/>
      <c r="D1649"/>
      <c r="F1649"/>
      <c r="K1649" s="87"/>
      <c r="L1649" s="110"/>
      <c r="M1649" s="110"/>
      <c r="N1649" s="110"/>
      <c r="O1649" s="144"/>
      <c r="P1649" s="110"/>
    </row>
    <row r="1650" spans="3:16" x14ac:dyDescent="0.25">
      <c r="C1650"/>
      <c r="D1650"/>
      <c r="F1650"/>
      <c r="K1650" s="87"/>
      <c r="L1650" s="110"/>
      <c r="M1650" s="110"/>
      <c r="N1650" s="110"/>
      <c r="O1650" s="144"/>
      <c r="P1650" s="110"/>
    </row>
    <row r="1651" spans="3:16" x14ac:dyDescent="0.25">
      <c r="C1651"/>
      <c r="D1651"/>
      <c r="F1651"/>
      <c r="K1651" s="87"/>
      <c r="L1651" s="110"/>
      <c r="M1651" s="110"/>
      <c r="N1651" s="110"/>
      <c r="O1651" s="144"/>
      <c r="P1651" s="110"/>
    </row>
    <row r="1652" spans="3:16" x14ac:dyDescent="0.25">
      <c r="C1652"/>
      <c r="D1652"/>
      <c r="F1652"/>
      <c r="K1652" s="87"/>
      <c r="L1652" s="110"/>
      <c r="M1652" s="110"/>
      <c r="N1652" s="110"/>
      <c r="O1652" s="144"/>
      <c r="P1652" s="110"/>
    </row>
    <row r="1653" spans="3:16" x14ac:dyDescent="0.25">
      <c r="C1653"/>
      <c r="D1653"/>
      <c r="F1653"/>
      <c r="K1653" s="87"/>
      <c r="L1653" s="110"/>
      <c r="M1653" s="110"/>
      <c r="N1653" s="110"/>
      <c r="O1653" s="144"/>
      <c r="P1653" s="110"/>
    </row>
    <row r="1654" spans="3:16" x14ac:dyDescent="0.25">
      <c r="C1654"/>
      <c r="D1654"/>
      <c r="F1654"/>
      <c r="K1654" s="87"/>
      <c r="L1654" s="110"/>
      <c r="M1654" s="110"/>
      <c r="N1654" s="110"/>
      <c r="O1654" s="144"/>
      <c r="P1654" s="110"/>
    </row>
    <row r="1655" spans="3:16" x14ac:dyDescent="0.25">
      <c r="C1655"/>
      <c r="D1655"/>
      <c r="F1655"/>
      <c r="K1655" s="87"/>
      <c r="L1655" s="110"/>
      <c r="M1655" s="110"/>
      <c r="N1655" s="110"/>
      <c r="O1655" s="144"/>
      <c r="P1655" s="110"/>
    </row>
    <row r="1656" spans="3:16" x14ac:dyDescent="0.25">
      <c r="C1656"/>
      <c r="D1656"/>
      <c r="F1656"/>
      <c r="K1656" s="87"/>
      <c r="L1656" s="110"/>
      <c r="M1656" s="110"/>
      <c r="N1656" s="110"/>
      <c r="O1656" s="144"/>
      <c r="P1656" s="110"/>
    </row>
    <row r="1657" spans="3:16" x14ac:dyDescent="0.25">
      <c r="C1657"/>
      <c r="D1657"/>
      <c r="F1657"/>
      <c r="K1657" s="87"/>
      <c r="L1657" s="110"/>
      <c r="M1657" s="110"/>
      <c r="N1657" s="110"/>
      <c r="O1657" s="144"/>
      <c r="P1657" s="110"/>
    </row>
    <row r="1658" spans="3:16" x14ac:dyDescent="0.25">
      <c r="C1658"/>
      <c r="D1658"/>
      <c r="F1658"/>
      <c r="K1658" s="87"/>
      <c r="L1658" s="110"/>
      <c r="M1658" s="110"/>
      <c r="N1658" s="110"/>
      <c r="O1658" s="144"/>
      <c r="P1658" s="110"/>
    </row>
    <row r="1659" spans="3:16" x14ac:dyDescent="0.25">
      <c r="C1659"/>
      <c r="D1659"/>
      <c r="F1659"/>
      <c r="K1659" s="87"/>
      <c r="L1659" s="110"/>
      <c r="M1659" s="110"/>
      <c r="N1659" s="110"/>
      <c r="O1659" s="144"/>
      <c r="P1659" s="110"/>
    </row>
    <row r="1660" spans="3:16" x14ac:dyDescent="0.25">
      <c r="C1660"/>
      <c r="D1660"/>
      <c r="F1660"/>
      <c r="K1660" s="87"/>
      <c r="L1660" s="110"/>
      <c r="M1660" s="110"/>
      <c r="N1660" s="110"/>
      <c r="O1660" s="144"/>
      <c r="P1660" s="110"/>
    </row>
    <row r="1661" spans="3:16" x14ac:dyDescent="0.25">
      <c r="C1661"/>
      <c r="D1661"/>
      <c r="F1661"/>
      <c r="K1661" s="87"/>
      <c r="L1661" s="110"/>
      <c r="M1661" s="110"/>
      <c r="N1661" s="110"/>
      <c r="O1661" s="144"/>
      <c r="P1661" s="110"/>
    </row>
    <row r="1662" spans="3:16" x14ac:dyDescent="0.25">
      <c r="C1662"/>
      <c r="D1662"/>
      <c r="F1662"/>
      <c r="K1662" s="87"/>
      <c r="L1662" s="110"/>
      <c r="M1662" s="110"/>
      <c r="N1662" s="110"/>
      <c r="O1662" s="144"/>
      <c r="P1662" s="110"/>
    </row>
    <row r="1663" spans="3:16" x14ac:dyDescent="0.25">
      <c r="C1663"/>
      <c r="D1663"/>
      <c r="F1663"/>
      <c r="K1663" s="87"/>
      <c r="L1663" s="110"/>
      <c r="M1663" s="110"/>
      <c r="N1663" s="110"/>
      <c r="O1663" s="144"/>
      <c r="P1663" s="110"/>
    </row>
    <row r="1664" spans="3:16" x14ac:dyDescent="0.25">
      <c r="C1664"/>
      <c r="D1664"/>
      <c r="F1664"/>
      <c r="K1664" s="87"/>
      <c r="L1664" s="110"/>
      <c r="M1664" s="110"/>
      <c r="N1664" s="110"/>
      <c r="O1664" s="144"/>
      <c r="P1664" s="110"/>
    </row>
    <row r="1665" spans="3:16" x14ac:dyDescent="0.25">
      <c r="C1665"/>
      <c r="D1665"/>
      <c r="F1665"/>
      <c r="K1665" s="87"/>
      <c r="L1665" s="110"/>
      <c r="M1665" s="110"/>
      <c r="N1665" s="110"/>
      <c r="O1665" s="144"/>
      <c r="P1665" s="110"/>
    </row>
    <row r="1666" spans="3:16" x14ac:dyDescent="0.25">
      <c r="C1666"/>
      <c r="D1666"/>
      <c r="F1666"/>
      <c r="K1666" s="87"/>
      <c r="L1666" s="110"/>
      <c r="M1666" s="110"/>
      <c r="N1666" s="110"/>
      <c r="O1666" s="144"/>
      <c r="P1666" s="110"/>
    </row>
    <row r="1667" spans="3:16" x14ac:dyDescent="0.25">
      <c r="C1667"/>
      <c r="D1667"/>
      <c r="F1667"/>
      <c r="K1667" s="87"/>
      <c r="L1667" s="110"/>
      <c r="M1667" s="110"/>
      <c r="N1667" s="110"/>
      <c r="O1667" s="144"/>
      <c r="P1667" s="110"/>
    </row>
    <row r="1668" spans="3:16" x14ac:dyDescent="0.25">
      <c r="C1668"/>
      <c r="D1668"/>
      <c r="F1668"/>
      <c r="K1668" s="87"/>
      <c r="L1668" s="110"/>
      <c r="M1668" s="110"/>
      <c r="N1668" s="110"/>
      <c r="O1668" s="144"/>
      <c r="P1668" s="110"/>
    </row>
    <row r="1669" spans="3:16" x14ac:dyDescent="0.25">
      <c r="C1669"/>
      <c r="D1669"/>
      <c r="F1669"/>
      <c r="K1669" s="87"/>
      <c r="L1669" s="110"/>
      <c r="M1669" s="110"/>
      <c r="N1669" s="110"/>
      <c r="O1669" s="144"/>
      <c r="P1669" s="110"/>
    </row>
    <row r="1670" spans="3:16" x14ac:dyDescent="0.25">
      <c r="C1670"/>
      <c r="D1670"/>
      <c r="F1670"/>
      <c r="K1670" s="87"/>
      <c r="L1670" s="110"/>
      <c r="M1670" s="110"/>
      <c r="N1670" s="110"/>
      <c r="O1670" s="144"/>
      <c r="P1670" s="110"/>
    </row>
    <row r="1671" spans="3:16" x14ac:dyDescent="0.25">
      <c r="C1671"/>
      <c r="D1671"/>
      <c r="F1671"/>
      <c r="K1671" s="87"/>
      <c r="L1671" s="110"/>
      <c r="M1671" s="110"/>
      <c r="N1671" s="110"/>
      <c r="O1671" s="144"/>
      <c r="P1671" s="110"/>
    </row>
    <row r="1672" spans="3:16" x14ac:dyDescent="0.25">
      <c r="C1672"/>
      <c r="D1672"/>
      <c r="F1672"/>
      <c r="K1672" s="87"/>
      <c r="L1672" s="110"/>
      <c r="M1672" s="110"/>
      <c r="N1672" s="110"/>
      <c r="O1672" s="144"/>
      <c r="P1672" s="110"/>
    </row>
    <row r="1673" spans="3:16" x14ac:dyDescent="0.25">
      <c r="C1673"/>
      <c r="D1673"/>
      <c r="F1673"/>
      <c r="K1673" s="87"/>
      <c r="L1673" s="110"/>
      <c r="M1673" s="110"/>
      <c r="N1673" s="110"/>
      <c r="O1673" s="144"/>
      <c r="P1673" s="110"/>
    </row>
    <row r="1674" spans="3:16" x14ac:dyDescent="0.25">
      <c r="C1674"/>
      <c r="D1674"/>
      <c r="F1674"/>
      <c r="K1674" s="87"/>
      <c r="L1674" s="110"/>
      <c r="M1674" s="110"/>
      <c r="N1674" s="110"/>
      <c r="O1674" s="144"/>
      <c r="P1674" s="110"/>
    </row>
    <row r="1675" spans="3:16" x14ac:dyDescent="0.25">
      <c r="C1675"/>
      <c r="D1675"/>
      <c r="F1675"/>
      <c r="K1675" s="87"/>
      <c r="L1675" s="110"/>
      <c r="M1675" s="110"/>
      <c r="N1675" s="110"/>
      <c r="O1675" s="144"/>
      <c r="P1675" s="110"/>
    </row>
    <row r="1676" spans="3:16" x14ac:dyDescent="0.25">
      <c r="C1676"/>
      <c r="D1676"/>
      <c r="F1676"/>
      <c r="K1676" s="87"/>
      <c r="L1676" s="110"/>
      <c r="M1676" s="110"/>
      <c r="N1676" s="110"/>
      <c r="O1676" s="144"/>
      <c r="P1676" s="110"/>
    </row>
    <row r="1677" spans="3:16" x14ac:dyDescent="0.25">
      <c r="C1677"/>
      <c r="D1677"/>
      <c r="F1677"/>
      <c r="K1677" s="87"/>
      <c r="L1677" s="110"/>
      <c r="M1677" s="110"/>
      <c r="N1677" s="110"/>
      <c r="O1677" s="144"/>
      <c r="P1677" s="110"/>
    </row>
    <row r="1678" spans="3:16" x14ac:dyDescent="0.25">
      <c r="C1678"/>
      <c r="D1678"/>
      <c r="F1678"/>
      <c r="K1678" s="87"/>
      <c r="L1678" s="110"/>
      <c r="M1678" s="110"/>
      <c r="N1678" s="110"/>
      <c r="O1678" s="144"/>
      <c r="P1678" s="110"/>
    </row>
    <row r="1679" spans="3:16" x14ac:dyDescent="0.25">
      <c r="C1679"/>
      <c r="D1679"/>
      <c r="F1679"/>
      <c r="K1679" s="87"/>
      <c r="L1679" s="110"/>
      <c r="M1679" s="110"/>
      <c r="N1679" s="110"/>
      <c r="O1679" s="144"/>
      <c r="P1679" s="110"/>
    </row>
    <row r="1680" spans="3:16" x14ac:dyDescent="0.25">
      <c r="C1680"/>
      <c r="D1680"/>
      <c r="F1680"/>
      <c r="K1680" s="87"/>
      <c r="L1680" s="110"/>
      <c r="M1680" s="110"/>
      <c r="N1680" s="110"/>
      <c r="O1680" s="144"/>
      <c r="P1680" s="110"/>
    </row>
    <row r="1681" spans="3:16" x14ac:dyDescent="0.25">
      <c r="C1681"/>
      <c r="D1681"/>
      <c r="F1681"/>
      <c r="K1681" s="87"/>
      <c r="L1681" s="110"/>
      <c r="M1681" s="110"/>
      <c r="N1681" s="110"/>
      <c r="O1681" s="144"/>
      <c r="P1681" s="110"/>
    </row>
    <row r="1682" spans="3:16" x14ac:dyDescent="0.25">
      <c r="C1682"/>
      <c r="D1682"/>
      <c r="F1682"/>
      <c r="K1682" s="87"/>
      <c r="L1682" s="110"/>
      <c r="M1682" s="110"/>
      <c r="N1682" s="110"/>
      <c r="O1682" s="144"/>
      <c r="P1682" s="110"/>
    </row>
    <row r="1683" spans="3:16" x14ac:dyDescent="0.25">
      <c r="C1683"/>
      <c r="D1683"/>
      <c r="F1683"/>
      <c r="K1683" s="87"/>
      <c r="L1683" s="110"/>
      <c r="M1683" s="110"/>
      <c r="N1683" s="110"/>
      <c r="O1683" s="144"/>
      <c r="P1683" s="110"/>
    </row>
    <row r="1684" spans="3:16" x14ac:dyDescent="0.25">
      <c r="C1684"/>
      <c r="D1684"/>
      <c r="F1684"/>
      <c r="K1684" s="87"/>
      <c r="L1684" s="110"/>
      <c r="M1684" s="110"/>
      <c r="N1684" s="110"/>
      <c r="O1684" s="144"/>
      <c r="P1684" s="110"/>
    </row>
    <row r="1685" spans="3:16" x14ac:dyDescent="0.25">
      <c r="C1685"/>
      <c r="D1685"/>
      <c r="F1685"/>
      <c r="K1685" s="87"/>
      <c r="L1685" s="110"/>
      <c r="M1685" s="110"/>
      <c r="N1685" s="110"/>
      <c r="O1685" s="144"/>
      <c r="P1685" s="110"/>
    </row>
    <row r="1686" spans="3:16" x14ac:dyDescent="0.25">
      <c r="C1686"/>
      <c r="D1686"/>
      <c r="F1686"/>
      <c r="K1686" s="87"/>
      <c r="L1686" s="110"/>
      <c r="M1686" s="110"/>
      <c r="N1686" s="110"/>
      <c r="O1686" s="144"/>
      <c r="P1686" s="110"/>
    </row>
    <row r="1687" spans="3:16" x14ac:dyDescent="0.25">
      <c r="C1687"/>
      <c r="D1687"/>
      <c r="F1687"/>
      <c r="K1687" s="87"/>
      <c r="L1687" s="110"/>
      <c r="M1687" s="110"/>
      <c r="N1687" s="110"/>
      <c r="O1687" s="144"/>
      <c r="P1687" s="110"/>
    </row>
    <row r="1688" spans="3:16" x14ac:dyDescent="0.25">
      <c r="C1688"/>
      <c r="D1688"/>
      <c r="F1688"/>
      <c r="K1688" s="87"/>
      <c r="L1688" s="110"/>
      <c r="M1688" s="110"/>
      <c r="N1688" s="110"/>
      <c r="O1688" s="144"/>
      <c r="P1688" s="110"/>
    </row>
    <row r="1689" spans="3:16" x14ac:dyDescent="0.25">
      <c r="C1689"/>
      <c r="D1689"/>
      <c r="F1689"/>
      <c r="K1689" s="87"/>
      <c r="L1689" s="110"/>
      <c r="M1689" s="110"/>
      <c r="N1689" s="110"/>
      <c r="O1689" s="144"/>
      <c r="P1689" s="110"/>
    </row>
    <row r="1690" spans="3:16" x14ac:dyDescent="0.25">
      <c r="C1690"/>
      <c r="D1690"/>
      <c r="F1690"/>
      <c r="K1690" s="87"/>
      <c r="L1690" s="110"/>
      <c r="M1690" s="110"/>
      <c r="N1690" s="110"/>
      <c r="O1690" s="144"/>
      <c r="P1690" s="110"/>
    </row>
    <row r="1691" spans="3:16" x14ac:dyDescent="0.25">
      <c r="C1691"/>
      <c r="D1691"/>
      <c r="F1691"/>
      <c r="K1691" s="87"/>
      <c r="L1691" s="110"/>
      <c r="M1691" s="110"/>
      <c r="N1691" s="110"/>
      <c r="O1691" s="144"/>
      <c r="P1691" s="110"/>
    </row>
    <row r="1692" spans="3:16" x14ac:dyDescent="0.25">
      <c r="C1692"/>
      <c r="D1692"/>
      <c r="F1692"/>
      <c r="K1692" s="87"/>
      <c r="L1692" s="110"/>
      <c r="M1692" s="110"/>
      <c r="N1692" s="110"/>
      <c r="O1692" s="144"/>
      <c r="P1692" s="110"/>
    </row>
    <row r="1693" spans="3:16" x14ac:dyDescent="0.25">
      <c r="C1693"/>
      <c r="D1693"/>
      <c r="F1693"/>
      <c r="K1693" s="87"/>
      <c r="L1693" s="110"/>
      <c r="M1693" s="110"/>
      <c r="N1693" s="110"/>
      <c r="O1693" s="144"/>
      <c r="P1693" s="110"/>
    </row>
    <row r="1694" spans="3:16" x14ac:dyDescent="0.25">
      <c r="C1694"/>
      <c r="D1694"/>
      <c r="F1694"/>
      <c r="K1694" s="87"/>
      <c r="L1694" s="110"/>
      <c r="M1694" s="110"/>
      <c r="N1694" s="110"/>
      <c r="O1694" s="144"/>
      <c r="P1694" s="110"/>
    </row>
    <row r="1695" spans="3:16" x14ac:dyDescent="0.25">
      <c r="C1695"/>
      <c r="D1695"/>
      <c r="F1695"/>
      <c r="K1695" s="87"/>
      <c r="L1695" s="110"/>
      <c r="M1695" s="110"/>
      <c r="N1695" s="110"/>
      <c r="O1695" s="144"/>
      <c r="P1695" s="110"/>
    </row>
    <row r="1696" spans="3:16" x14ac:dyDescent="0.25">
      <c r="C1696"/>
      <c r="D1696"/>
      <c r="F1696"/>
      <c r="K1696" s="87"/>
      <c r="L1696" s="110"/>
      <c r="M1696" s="110"/>
      <c r="N1696" s="110"/>
      <c r="O1696" s="144"/>
      <c r="P1696" s="110"/>
    </row>
    <row r="1697" spans="3:16" x14ac:dyDescent="0.25">
      <c r="C1697"/>
      <c r="D1697"/>
      <c r="F1697"/>
      <c r="K1697" s="87"/>
      <c r="L1697" s="110"/>
      <c r="M1697" s="110"/>
      <c r="N1697" s="110"/>
      <c r="O1697" s="144"/>
      <c r="P1697" s="110"/>
    </row>
    <row r="1698" spans="3:16" x14ac:dyDescent="0.25">
      <c r="C1698"/>
      <c r="D1698"/>
      <c r="F1698"/>
      <c r="K1698" s="87"/>
      <c r="L1698" s="110"/>
      <c r="M1698" s="110"/>
      <c r="N1698" s="110"/>
      <c r="O1698" s="144"/>
      <c r="P1698" s="110"/>
    </row>
    <row r="1699" spans="3:16" x14ac:dyDescent="0.25">
      <c r="C1699"/>
      <c r="D1699"/>
      <c r="F1699"/>
      <c r="K1699" s="87"/>
      <c r="L1699" s="110"/>
      <c r="M1699" s="110"/>
      <c r="N1699" s="110"/>
      <c r="O1699" s="144"/>
      <c r="P1699" s="110"/>
    </row>
    <row r="1700" spans="3:16" x14ac:dyDescent="0.25">
      <c r="C1700"/>
      <c r="D1700"/>
      <c r="F1700"/>
      <c r="K1700" s="87"/>
      <c r="L1700" s="110"/>
      <c r="M1700" s="110"/>
      <c r="N1700" s="110"/>
      <c r="O1700" s="144"/>
      <c r="P1700" s="110"/>
    </row>
    <row r="1701" spans="3:16" x14ac:dyDescent="0.25">
      <c r="C1701"/>
      <c r="D1701"/>
      <c r="F1701"/>
      <c r="K1701" s="87"/>
      <c r="L1701" s="110"/>
      <c r="M1701" s="110"/>
      <c r="N1701" s="110"/>
      <c r="O1701" s="144"/>
      <c r="P1701" s="110"/>
    </row>
    <row r="1702" spans="3:16" x14ac:dyDescent="0.25">
      <c r="C1702"/>
      <c r="D1702"/>
      <c r="F1702"/>
      <c r="K1702" s="87"/>
      <c r="L1702" s="110"/>
      <c r="M1702" s="110"/>
      <c r="N1702" s="110"/>
      <c r="O1702" s="144"/>
      <c r="P1702" s="110"/>
    </row>
    <row r="1703" spans="3:16" x14ac:dyDescent="0.25">
      <c r="C1703"/>
      <c r="D1703"/>
      <c r="F1703"/>
      <c r="K1703" s="87"/>
      <c r="L1703" s="110"/>
      <c r="M1703" s="110"/>
      <c r="N1703" s="110"/>
      <c r="O1703" s="144"/>
      <c r="P1703" s="110"/>
    </row>
    <row r="1704" spans="3:16" x14ac:dyDescent="0.25">
      <c r="C1704"/>
      <c r="D1704"/>
      <c r="F1704"/>
      <c r="K1704" s="87"/>
      <c r="L1704" s="110"/>
      <c r="M1704" s="110"/>
      <c r="N1704" s="110"/>
      <c r="O1704" s="144"/>
      <c r="P1704" s="110"/>
    </row>
    <row r="1705" spans="3:16" x14ac:dyDescent="0.25">
      <c r="C1705"/>
      <c r="D1705"/>
      <c r="F1705"/>
      <c r="K1705" s="87"/>
      <c r="L1705" s="110"/>
      <c r="M1705" s="110"/>
      <c r="N1705" s="110"/>
      <c r="O1705" s="144"/>
      <c r="P1705" s="110"/>
    </row>
    <row r="1706" spans="3:16" x14ac:dyDescent="0.25">
      <c r="C1706"/>
      <c r="D1706"/>
      <c r="F1706"/>
      <c r="K1706" s="87"/>
      <c r="L1706" s="110"/>
      <c r="M1706" s="110"/>
      <c r="N1706" s="110"/>
      <c r="O1706" s="144"/>
      <c r="P1706" s="110"/>
    </row>
    <row r="1707" spans="3:16" x14ac:dyDescent="0.25">
      <c r="C1707"/>
      <c r="D1707"/>
      <c r="F1707"/>
      <c r="K1707" s="87"/>
      <c r="L1707" s="110"/>
      <c r="M1707" s="110"/>
      <c r="N1707" s="110"/>
      <c r="O1707" s="144"/>
      <c r="P1707" s="110"/>
    </row>
    <row r="1708" spans="3:16" x14ac:dyDescent="0.25">
      <c r="C1708"/>
      <c r="D1708"/>
      <c r="F1708"/>
      <c r="K1708" s="87"/>
      <c r="L1708" s="110"/>
      <c r="M1708" s="110"/>
      <c r="N1708" s="110"/>
      <c r="O1708" s="144"/>
      <c r="P1708" s="110"/>
    </row>
    <row r="1709" spans="3:16" x14ac:dyDescent="0.25">
      <c r="C1709"/>
      <c r="D1709"/>
      <c r="F1709"/>
      <c r="K1709" s="87"/>
      <c r="L1709" s="110"/>
      <c r="M1709" s="110"/>
      <c r="N1709" s="110"/>
      <c r="O1709" s="144"/>
      <c r="P1709" s="110"/>
    </row>
    <row r="1710" spans="3:16" x14ac:dyDescent="0.25">
      <c r="C1710"/>
      <c r="D1710"/>
      <c r="F1710"/>
      <c r="K1710" s="87"/>
      <c r="L1710" s="110"/>
      <c r="M1710" s="110"/>
      <c r="N1710" s="110"/>
      <c r="O1710" s="144"/>
      <c r="P1710" s="110"/>
    </row>
    <row r="1711" spans="3:16" x14ac:dyDescent="0.25">
      <c r="C1711"/>
      <c r="D1711"/>
      <c r="F1711"/>
      <c r="K1711" s="87"/>
      <c r="L1711" s="110"/>
      <c r="M1711" s="110"/>
      <c r="N1711" s="110"/>
      <c r="O1711" s="144"/>
      <c r="P1711" s="110"/>
    </row>
    <row r="1712" spans="3:16" x14ac:dyDescent="0.25">
      <c r="C1712"/>
      <c r="D1712"/>
      <c r="F1712"/>
      <c r="K1712" s="87"/>
      <c r="L1712" s="110"/>
      <c r="M1712" s="110"/>
      <c r="N1712" s="110"/>
      <c r="O1712" s="144"/>
      <c r="P1712" s="110"/>
    </row>
    <row r="1713" spans="3:16" x14ac:dyDescent="0.25">
      <c r="C1713"/>
      <c r="D1713"/>
      <c r="F1713"/>
      <c r="K1713" s="87"/>
      <c r="L1713" s="110"/>
      <c r="M1713" s="110"/>
      <c r="N1713" s="110"/>
      <c r="O1713" s="144"/>
      <c r="P1713" s="110"/>
    </row>
    <row r="1714" spans="3:16" x14ac:dyDescent="0.25">
      <c r="C1714"/>
      <c r="D1714"/>
      <c r="F1714"/>
      <c r="K1714" s="87"/>
      <c r="L1714" s="110"/>
      <c r="M1714" s="110"/>
      <c r="N1714" s="110"/>
      <c r="O1714" s="144"/>
      <c r="P1714" s="110"/>
    </row>
    <row r="1715" spans="3:16" x14ac:dyDescent="0.25">
      <c r="C1715"/>
      <c r="D1715"/>
      <c r="F1715"/>
      <c r="K1715" s="87"/>
      <c r="L1715" s="110"/>
      <c r="M1715" s="110"/>
      <c r="N1715" s="110"/>
      <c r="O1715" s="144"/>
      <c r="P1715" s="110"/>
    </row>
    <row r="1716" spans="3:16" x14ac:dyDescent="0.25">
      <c r="C1716"/>
      <c r="D1716"/>
      <c r="F1716"/>
      <c r="K1716" s="87"/>
      <c r="L1716" s="110"/>
      <c r="M1716" s="110"/>
      <c r="N1716" s="110"/>
      <c r="O1716" s="144"/>
      <c r="P1716" s="110"/>
    </row>
    <row r="1717" spans="3:16" x14ac:dyDescent="0.25">
      <c r="C1717"/>
      <c r="D1717"/>
      <c r="F1717"/>
      <c r="K1717" s="87"/>
      <c r="L1717" s="110"/>
      <c r="M1717" s="110"/>
      <c r="N1717" s="110"/>
      <c r="O1717" s="144"/>
      <c r="P1717" s="110"/>
    </row>
    <row r="1718" spans="3:16" x14ac:dyDescent="0.25">
      <c r="C1718"/>
      <c r="D1718"/>
      <c r="F1718"/>
      <c r="K1718" s="87"/>
      <c r="L1718" s="110"/>
      <c r="M1718" s="110"/>
      <c r="N1718" s="110"/>
      <c r="O1718" s="144"/>
      <c r="P1718" s="110"/>
    </row>
    <row r="1719" spans="3:16" x14ac:dyDescent="0.25">
      <c r="C1719"/>
      <c r="D1719"/>
      <c r="F1719"/>
      <c r="K1719" s="87"/>
      <c r="L1719" s="110"/>
      <c r="M1719" s="110"/>
      <c r="N1719" s="110"/>
      <c r="O1719" s="144"/>
      <c r="P1719" s="110"/>
    </row>
    <row r="1720" spans="3:16" x14ac:dyDescent="0.25">
      <c r="C1720"/>
      <c r="D1720"/>
      <c r="F1720"/>
      <c r="K1720" s="87"/>
      <c r="L1720" s="110"/>
      <c r="M1720" s="110"/>
      <c r="N1720" s="110"/>
      <c r="O1720" s="144"/>
      <c r="P1720" s="110"/>
    </row>
    <row r="1721" spans="3:16" x14ac:dyDescent="0.25">
      <c r="C1721"/>
      <c r="D1721"/>
      <c r="F1721"/>
      <c r="K1721" s="87"/>
      <c r="L1721" s="110"/>
      <c r="M1721" s="110"/>
      <c r="N1721" s="110"/>
      <c r="O1721" s="144"/>
      <c r="P1721" s="110"/>
    </row>
    <row r="1722" spans="3:16" x14ac:dyDescent="0.25">
      <c r="C1722"/>
      <c r="D1722"/>
      <c r="F1722"/>
      <c r="K1722" s="87"/>
      <c r="L1722" s="110"/>
      <c r="M1722" s="110"/>
      <c r="N1722" s="110"/>
      <c r="O1722" s="144"/>
      <c r="P1722" s="110"/>
    </row>
    <row r="1723" spans="3:16" x14ac:dyDescent="0.25">
      <c r="C1723"/>
      <c r="D1723"/>
      <c r="F1723"/>
      <c r="K1723" s="87"/>
      <c r="L1723" s="110"/>
      <c r="M1723" s="110"/>
      <c r="N1723" s="110"/>
      <c r="O1723" s="144"/>
      <c r="P1723" s="110"/>
    </row>
    <row r="1724" spans="3:16" x14ac:dyDescent="0.25">
      <c r="C1724"/>
      <c r="D1724"/>
      <c r="F1724"/>
      <c r="K1724" s="87"/>
      <c r="L1724" s="110"/>
      <c r="M1724" s="110"/>
      <c r="N1724" s="110"/>
      <c r="O1724" s="144"/>
      <c r="P1724" s="110"/>
    </row>
    <row r="1725" spans="3:16" x14ac:dyDescent="0.25">
      <c r="C1725"/>
      <c r="D1725"/>
      <c r="F1725"/>
      <c r="K1725" s="87"/>
      <c r="L1725" s="110"/>
      <c r="M1725" s="110"/>
      <c r="N1725" s="110"/>
      <c r="O1725" s="144"/>
      <c r="P1725" s="110"/>
    </row>
    <row r="1726" spans="3:16" x14ac:dyDescent="0.25">
      <c r="C1726"/>
      <c r="D1726"/>
      <c r="F1726"/>
      <c r="K1726" s="87"/>
      <c r="L1726" s="110"/>
      <c r="M1726" s="110"/>
      <c r="N1726" s="110"/>
      <c r="O1726" s="144"/>
      <c r="P1726" s="110"/>
    </row>
    <row r="1727" spans="3:16" x14ac:dyDescent="0.25">
      <c r="C1727"/>
      <c r="D1727"/>
      <c r="F1727"/>
      <c r="K1727" s="87"/>
      <c r="L1727" s="110"/>
      <c r="M1727" s="110"/>
      <c r="N1727" s="110"/>
      <c r="O1727" s="144"/>
      <c r="P1727" s="110"/>
    </row>
    <row r="1728" spans="3:16" x14ac:dyDescent="0.25">
      <c r="C1728"/>
      <c r="D1728"/>
      <c r="F1728"/>
      <c r="K1728" s="87"/>
      <c r="L1728" s="110"/>
      <c r="M1728" s="110"/>
      <c r="N1728" s="110"/>
      <c r="O1728" s="144"/>
      <c r="P1728" s="110"/>
    </row>
    <row r="1729" spans="3:16" x14ac:dyDescent="0.25">
      <c r="C1729"/>
      <c r="D1729"/>
      <c r="F1729"/>
      <c r="K1729" s="87"/>
      <c r="L1729" s="110"/>
      <c r="M1729" s="110"/>
      <c r="N1729" s="110"/>
      <c r="O1729" s="144"/>
      <c r="P1729" s="110"/>
    </row>
    <row r="1730" spans="3:16" x14ac:dyDescent="0.25">
      <c r="C1730"/>
      <c r="D1730"/>
      <c r="F1730"/>
      <c r="K1730" s="87"/>
      <c r="L1730" s="110"/>
      <c r="M1730" s="110"/>
      <c r="N1730" s="110"/>
      <c r="O1730" s="144"/>
      <c r="P1730" s="110"/>
    </row>
    <row r="1731" spans="3:16" x14ac:dyDescent="0.25">
      <c r="C1731"/>
      <c r="D1731"/>
      <c r="F1731"/>
      <c r="K1731" s="87"/>
      <c r="L1731" s="110"/>
      <c r="M1731" s="110"/>
      <c r="N1731" s="110"/>
      <c r="O1731" s="144"/>
      <c r="P1731" s="110"/>
    </row>
    <row r="1732" spans="3:16" x14ac:dyDescent="0.25">
      <c r="C1732"/>
      <c r="D1732"/>
      <c r="F1732"/>
      <c r="K1732" s="87"/>
      <c r="L1732" s="110"/>
      <c r="M1732" s="110"/>
      <c r="N1732" s="110"/>
      <c r="O1732" s="144"/>
      <c r="P1732" s="110"/>
    </row>
    <row r="1733" spans="3:16" x14ac:dyDescent="0.25">
      <c r="C1733"/>
      <c r="D1733"/>
      <c r="F1733"/>
      <c r="K1733" s="87"/>
      <c r="L1733" s="110"/>
      <c r="M1733" s="110"/>
      <c r="N1733" s="110"/>
      <c r="O1733" s="144"/>
      <c r="P1733" s="110"/>
    </row>
    <row r="1734" spans="3:16" x14ac:dyDescent="0.25">
      <c r="C1734"/>
      <c r="D1734"/>
      <c r="F1734"/>
      <c r="K1734" s="87"/>
      <c r="L1734" s="110"/>
      <c r="M1734" s="110"/>
      <c r="N1734" s="110"/>
      <c r="O1734" s="144"/>
      <c r="P1734" s="110"/>
    </row>
    <row r="1735" spans="3:16" x14ac:dyDescent="0.25">
      <c r="C1735"/>
      <c r="D1735"/>
      <c r="F1735"/>
      <c r="K1735" s="87"/>
      <c r="L1735" s="110"/>
      <c r="M1735" s="110"/>
      <c r="N1735" s="110"/>
      <c r="O1735" s="144"/>
      <c r="P1735" s="110"/>
    </row>
    <row r="1736" spans="3:16" x14ac:dyDescent="0.25">
      <c r="C1736"/>
      <c r="D1736"/>
      <c r="F1736"/>
      <c r="K1736" s="87"/>
      <c r="L1736" s="110"/>
      <c r="M1736" s="110"/>
      <c r="N1736" s="110"/>
      <c r="O1736" s="144"/>
      <c r="P1736" s="110"/>
    </row>
    <row r="1737" spans="3:16" x14ac:dyDescent="0.25">
      <c r="C1737"/>
      <c r="D1737"/>
      <c r="F1737"/>
      <c r="K1737" s="87"/>
      <c r="L1737" s="110"/>
      <c r="M1737" s="110"/>
      <c r="N1737" s="110"/>
      <c r="O1737" s="144"/>
      <c r="P1737" s="110"/>
    </row>
    <row r="1738" spans="3:16" x14ac:dyDescent="0.25">
      <c r="C1738"/>
      <c r="D1738"/>
      <c r="F1738"/>
      <c r="K1738" s="87"/>
      <c r="L1738" s="110"/>
      <c r="M1738" s="110"/>
      <c r="N1738" s="110"/>
      <c r="O1738" s="144"/>
      <c r="P1738" s="110"/>
    </row>
    <row r="1739" spans="3:16" x14ac:dyDescent="0.25">
      <c r="C1739"/>
      <c r="D1739"/>
      <c r="F1739"/>
      <c r="K1739" s="87"/>
      <c r="L1739" s="110"/>
      <c r="M1739" s="110"/>
      <c r="N1739" s="110"/>
      <c r="O1739" s="144"/>
      <c r="P1739" s="110"/>
    </row>
    <row r="1740" spans="3:16" x14ac:dyDescent="0.25">
      <c r="C1740"/>
      <c r="D1740"/>
      <c r="F1740"/>
      <c r="K1740" s="87"/>
      <c r="L1740" s="110"/>
      <c r="M1740" s="110"/>
      <c r="N1740" s="110"/>
      <c r="O1740" s="144"/>
      <c r="P1740" s="110"/>
    </row>
    <row r="1741" spans="3:16" x14ac:dyDescent="0.25">
      <c r="C1741"/>
      <c r="D1741"/>
      <c r="F1741"/>
      <c r="K1741" s="87"/>
      <c r="L1741" s="110"/>
      <c r="M1741" s="110"/>
      <c r="N1741" s="110"/>
      <c r="O1741" s="144"/>
      <c r="P1741" s="110"/>
    </row>
    <row r="1742" spans="3:16" x14ac:dyDescent="0.25">
      <c r="C1742"/>
      <c r="D1742"/>
      <c r="F1742"/>
      <c r="K1742" s="87"/>
      <c r="L1742" s="110"/>
      <c r="M1742" s="110"/>
      <c r="N1742" s="110"/>
      <c r="O1742" s="144"/>
      <c r="P1742" s="110"/>
    </row>
    <row r="1743" spans="3:16" x14ac:dyDescent="0.25">
      <c r="C1743"/>
      <c r="D1743"/>
      <c r="F1743"/>
      <c r="K1743" s="87"/>
      <c r="L1743" s="110"/>
      <c r="M1743" s="110"/>
      <c r="N1743" s="110"/>
      <c r="O1743" s="144"/>
      <c r="P1743" s="110"/>
    </row>
    <row r="1744" spans="3:16" x14ac:dyDescent="0.25">
      <c r="C1744"/>
      <c r="D1744"/>
      <c r="F1744"/>
      <c r="K1744" s="87"/>
      <c r="L1744" s="110"/>
      <c r="M1744" s="110"/>
      <c r="N1744" s="110"/>
      <c r="O1744" s="144"/>
      <c r="P1744" s="110"/>
    </row>
    <row r="1745" spans="3:16" x14ac:dyDescent="0.25">
      <c r="C1745"/>
      <c r="D1745"/>
      <c r="F1745"/>
      <c r="K1745" s="87"/>
      <c r="L1745" s="110"/>
      <c r="M1745" s="110"/>
      <c r="N1745" s="110"/>
      <c r="O1745" s="144"/>
      <c r="P1745" s="110"/>
    </row>
    <row r="1746" spans="3:16" x14ac:dyDescent="0.25">
      <c r="C1746"/>
      <c r="D1746"/>
      <c r="F1746"/>
      <c r="K1746" s="87"/>
      <c r="L1746" s="110"/>
      <c r="M1746" s="110"/>
      <c r="N1746" s="110"/>
      <c r="O1746" s="144"/>
      <c r="P1746" s="110"/>
    </row>
    <row r="1747" spans="3:16" x14ac:dyDescent="0.25">
      <c r="C1747"/>
      <c r="D1747"/>
      <c r="F1747"/>
      <c r="K1747" s="87"/>
      <c r="L1747" s="110"/>
      <c r="M1747" s="110"/>
      <c r="N1747" s="110"/>
      <c r="O1747" s="144"/>
      <c r="P1747" s="110"/>
    </row>
    <row r="1748" spans="3:16" x14ac:dyDescent="0.25">
      <c r="C1748"/>
      <c r="D1748"/>
      <c r="F1748"/>
      <c r="K1748" s="87"/>
      <c r="L1748" s="110"/>
      <c r="M1748" s="110"/>
      <c r="N1748" s="110"/>
      <c r="O1748" s="144"/>
      <c r="P1748" s="110"/>
    </row>
    <row r="1749" spans="3:16" x14ac:dyDescent="0.25">
      <c r="C1749"/>
      <c r="D1749"/>
      <c r="F1749"/>
      <c r="K1749" s="87"/>
      <c r="L1749" s="110"/>
      <c r="M1749" s="110"/>
      <c r="N1749" s="110"/>
      <c r="O1749" s="144"/>
      <c r="P1749" s="110"/>
    </row>
    <row r="1750" spans="3:16" x14ac:dyDescent="0.25">
      <c r="C1750"/>
      <c r="D1750"/>
      <c r="F1750"/>
      <c r="K1750" s="87"/>
      <c r="L1750" s="110"/>
      <c r="M1750" s="110"/>
      <c r="N1750" s="110"/>
      <c r="O1750" s="144"/>
      <c r="P1750" s="110"/>
    </row>
    <row r="1751" spans="3:16" x14ac:dyDescent="0.25">
      <c r="C1751"/>
      <c r="D1751"/>
      <c r="F1751"/>
      <c r="K1751" s="87"/>
      <c r="L1751" s="110"/>
      <c r="M1751" s="110"/>
      <c r="N1751" s="110"/>
      <c r="O1751" s="144"/>
      <c r="P1751" s="110"/>
    </row>
    <row r="1752" spans="3:16" x14ac:dyDescent="0.25">
      <c r="C1752"/>
      <c r="D1752"/>
      <c r="F1752"/>
      <c r="K1752" s="87"/>
      <c r="L1752" s="110"/>
      <c r="M1752" s="110"/>
      <c r="N1752" s="110"/>
      <c r="O1752" s="144"/>
      <c r="P1752" s="110"/>
    </row>
    <row r="1753" spans="3:16" x14ac:dyDescent="0.25">
      <c r="C1753"/>
      <c r="D1753"/>
      <c r="F1753"/>
      <c r="K1753" s="87"/>
      <c r="L1753" s="110"/>
      <c r="M1753" s="110"/>
      <c r="N1753" s="110"/>
      <c r="O1753" s="144"/>
      <c r="P1753" s="110"/>
    </row>
    <row r="1754" spans="3:16" x14ac:dyDescent="0.25">
      <c r="C1754"/>
      <c r="D1754"/>
      <c r="F1754"/>
      <c r="K1754" s="87"/>
      <c r="L1754" s="110"/>
      <c r="M1754" s="110"/>
      <c r="N1754" s="110"/>
      <c r="O1754" s="144"/>
      <c r="P1754" s="110"/>
    </row>
    <row r="1755" spans="3:16" x14ac:dyDescent="0.25">
      <c r="C1755"/>
      <c r="D1755"/>
      <c r="F1755"/>
      <c r="K1755" s="87"/>
      <c r="L1755" s="110"/>
      <c r="M1755" s="110"/>
      <c r="N1755" s="110"/>
      <c r="O1755" s="144"/>
      <c r="P1755" s="110"/>
    </row>
    <row r="1756" spans="3:16" x14ac:dyDescent="0.25">
      <c r="C1756"/>
      <c r="D1756"/>
      <c r="F1756"/>
      <c r="K1756" s="87"/>
      <c r="L1756" s="110"/>
      <c r="M1756" s="110"/>
      <c r="N1756" s="110"/>
      <c r="O1756" s="144"/>
      <c r="P1756" s="110"/>
    </row>
    <row r="1757" spans="3:16" x14ac:dyDescent="0.25">
      <c r="C1757"/>
      <c r="D1757"/>
      <c r="F1757"/>
      <c r="K1757" s="87"/>
      <c r="L1757" s="110"/>
      <c r="M1757" s="110"/>
      <c r="N1757" s="110"/>
      <c r="O1757" s="144"/>
      <c r="P1757" s="110"/>
    </row>
    <row r="1758" spans="3:16" x14ac:dyDescent="0.25">
      <c r="C1758"/>
      <c r="D1758"/>
      <c r="F1758"/>
      <c r="K1758" s="87"/>
      <c r="L1758" s="110"/>
      <c r="M1758" s="110"/>
      <c r="N1758" s="110"/>
      <c r="O1758" s="144"/>
      <c r="P1758" s="110"/>
    </row>
    <row r="1759" spans="3:16" x14ac:dyDescent="0.25">
      <c r="C1759"/>
      <c r="D1759"/>
      <c r="F1759"/>
      <c r="K1759" s="87"/>
      <c r="L1759" s="110"/>
      <c r="M1759" s="110"/>
      <c r="N1759" s="110"/>
      <c r="O1759" s="144"/>
      <c r="P1759" s="110"/>
    </row>
    <row r="1760" spans="3:16" x14ac:dyDescent="0.25">
      <c r="C1760"/>
      <c r="D1760"/>
      <c r="F1760"/>
      <c r="K1760" s="87"/>
      <c r="L1760" s="110"/>
      <c r="M1760" s="110"/>
      <c r="N1760" s="110"/>
      <c r="O1760" s="144"/>
      <c r="P1760" s="110"/>
    </row>
    <row r="1761" spans="3:16" x14ac:dyDescent="0.25">
      <c r="C1761"/>
      <c r="D1761"/>
      <c r="F1761"/>
      <c r="K1761" s="87"/>
      <c r="L1761" s="110"/>
      <c r="M1761" s="110"/>
      <c r="N1761" s="110"/>
      <c r="O1761" s="144"/>
      <c r="P1761" s="110"/>
    </row>
    <row r="1762" spans="3:16" x14ac:dyDescent="0.25">
      <c r="C1762"/>
      <c r="D1762"/>
      <c r="F1762"/>
      <c r="K1762" s="87"/>
      <c r="L1762" s="110"/>
      <c r="M1762" s="110"/>
      <c r="N1762" s="110"/>
      <c r="O1762" s="144"/>
      <c r="P1762" s="110"/>
    </row>
    <row r="1763" spans="3:16" x14ac:dyDescent="0.25">
      <c r="C1763"/>
      <c r="D1763"/>
      <c r="F1763"/>
      <c r="K1763" s="87"/>
      <c r="L1763" s="110"/>
      <c r="M1763" s="110"/>
      <c r="N1763" s="110"/>
      <c r="O1763" s="144"/>
      <c r="P1763" s="110"/>
    </row>
    <row r="1764" spans="3:16" x14ac:dyDescent="0.25">
      <c r="C1764"/>
      <c r="D1764"/>
      <c r="F1764"/>
      <c r="K1764" s="87"/>
      <c r="L1764" s="110"/>
      <c r="M1764" s="110"/>
      <c r="N1764" s="110"/>
      <c r="O1764" s="144"/>
      <c r="P1764" s="110"/>
    </row>
    <row r="1765" spans="3:16" x14ac:dyDescent="0.25">
      <c r="C1765"/>
      <c r="D1765"/>
      <c r="F1765"/>
      <c r="K1765" s="87"/>
      <c r="L1765" s="110"/>
      <c r="M1765" s="110"/>
      <c r="N1765" s="110"/>
      <c r="O1765" s="144"/>
      <c r="P1765" s="110"/>
    </row>
    <row r="1766" spans="3:16" x14ac:dyDescent="0.25">
      <c r="C1766"/>
      <c r="D1766"/>
      <c r="F1766"/>
      <c r="K1766" s="87"/>
      <c r="L1766" s="110"/>
      <c r="M1766" s="110"/>
      <c r="N1766" s="110"/>
      <c r="O1766" s="144"/>
      <c r="P1766" s="110"/>
    </row>
    <row r="1767" spans="3:16" x14ac:dyDescent="0.25">
      <c r="C1767"/>
      <c r="D1767"/>
      <c r="F1767"/>
      <c r="K1767" s="87"/>
      <c r="L1767" s="110"/>
      <c r="M1767" s="110"/>
      <c r="N1767" s="110"/>
      <c r="O1767" s="144"/>
      <c r="P1767" s="110"/>
    </row>
    <row r="1768" spans="3:16" x14ac:dyDescent="0.25">
      <c r="C1768"/>
      <c r="D1768"/>
      <c r="F1768"/>
      <c r="K1768" s="87"/>
      <c r="L1768" s="110"/>
      <c r="M1768" s="110"/>
      <c r="N1768" s="110"/>
      <c r="O1768" s="144"/>
      <c r="P1768" s="110"/>
    </row>
    <row r="1769" spans="3:16" x14ac:dyDescent="0.25">
      <c r="C1769"/>
      <c r="D1769"/>
      <c r="F1769"/>
      <c r="K1769" s="87"/>
      <c r="L1769" s="110"/>
      <c r="M1769" s="110"/>
      <c r="N1769" s="110"/>
      <c r="O1769" s="144"/>
      <c r="P1769" s="110"/>
    </row>
    <row r="1770" spans="3:16" x14ac:dyDescent="0.25">
      <c r="C1770"/>
      <c r="D1770"/>
      <c r="F1770"/>
      <c r="K1770" s="87"/>
      <c r="L1770" s="110"/>
      <c r="M1770" s="110"/>
      <c r="N1770" s="110"/>
      <c r="O1770" s="144"/>
      <c r="P1770" s="110"/>
    </row>
    <row r="1771" spans="3:16" x14ac:dyDescent="0.25">
      <c r="C1771"/>
      <c r="D1771"/>
      <c r="F1771"/>
      <c r="K1771" s="87"/>
      <c r="L1771" s="110"/>
      <c r="M1771" s="110"/>
      <c r="N1771" s="110"/>
      <c r="O1771" s="144"/>
      <c r="P1771" s="110"/>
    </row>
    <row r="1772" spans="3:16" x14ac:dyDescent="0.25">
      <c r="C1772"/>
      <c r="D1772"/>
      <c r="F1772"/>
      <c r="K1772" s="87"/>
      <c r="L1772" s="110"/>
      <c r="M1772" s="110"/>
      <c r="N1772" s="110"/>
      <c r="O1772" s="144"/>
      <c r="P1772" s="110"/>
    </row>
    <row r="1773" spans="3:16" x14ac:dyDescent="0.25">
      <c r="C1773"/>
      <c r="D1773"/>
      <c r="F1773"/>
      <c r="K1773" s="87"/>
      <c r="L1773" s="110"/>
      <c r="M1773" s="110"/>
      <c r="N1773" s="110"/>
      <c r="O1773" s="144"/>
      <c r="P1773" s="110"/>
    </row>
    <row r="1774" spans="3:16" x14ac:dyDescent="0.25">
      <c r="C1774"/>
      <c r="D1774"/>
      <c r="F1774"/>
      <c r="K1774" s="87"/>
      <c r="L1774" s="110"/>
      <c r="M1774" s="110"/>
      <c r="N1774" s="110"/>
      <c r="O1774" s="144"/>
      <c r="P1774" s="110"/>
    </row>
    <row r="1775" spans="3:16" x14ac:dyDescent="0.25">
      <c r="C1775"/>
      <c r="D1775"/>
      <c r="F1775"/>
      <c r="K1775" s="87"/>
      <c r="L1775" s="110"/>
      <c r="M1775" s="110"/>
      <c r="N1775" s="110"/>
      <c r="O1775" s="144"/>
      <c r="P1775" s="110"/>
    </row>
    <row r="1776" spans="3:16" x14ac:dyDescent="0.25">
      <c r="C1776"/>
      <c r="D1776"/>
      <c r="F1776"/>
      <c r="K1776" s="87"/>
      <c r="L1776" s="110"/>
      <c r="M1776" s="110"/>
      <c r="N1776" s="110"/>
      <c r="O1776" s="144"/>
      <c r="P1776" s="110"/>
    </row>
    <row r="1777" spans="3:16" x14ac:dyDescent="0.25">
      <c r="C1777"/>
      <c r="D1777"/>
      <c r="F1777"/>
      <c r="K1777" s="87"/>
      <c r="L1777" s="110"/>
      <c r="M1777" s="110"/>
      <c r="N1777" s="110"/>
      <c r="O1777" s="144"/>
      <c r="P1777" s="110"/>
    </row>
    <row r="1778" spans="3:16" x14ac:dyDescent="0.25">
      <c r="C1778"/>
      <c r="D1778"/>
      <c r="F1778"/>
      <c r="K1778" s="87"/>
      <c r="L1778" s="110"/>
      <c r="M1778" s="110"/>
      <c r="N1778" s="110"/>
      <c r="O1778" s="144"/>
      <c r="P1778" s="110"/>
    </row>
    <row r="1779" spans="3:16" x14ac:dyDescent="0.25">
      <c r="C1779"/>
      <c r="D1779"/>
      <c r="F1779"/>
      <c r="K1779" s="87"/>
      <c r="L1779" s="110"/>
      <c r="M1779" s="110"/>
      <c r="N1779" s="110"/>
      <c r="O1779" s="144"/>
      <c r="P1779" s="110"/>
    </row>
    <row r="1780" spans="3:16" x14ac:dyDescent="0.25">
      <c r="C1780"/>
      <c r="D1780"/>
      <c r="F1780"/>
      <c r="K1780" s="87"/>
      <c r="L1780" s="110"/>
      <c r="M1780" s="110"/>
      <c r="N1780" s="110"/>
      <c r="O1780" s="144"/>
      <c r="P1780" s="110"/>
    </row>
    <row r="1781" spans="3:16" x14ac:dyDescent="0.25">
      <c r="C1781"/>
      <c r="D1781"/>
      <c r="F1781"/>
      <c r="K1781" s="87"/>
      <c r="L1781" s="110"/>
      <c r="M1781" s="110"/>
      <c r="N1781" s="110"/>
      <c r="O1781" s="144"/>
      <c r="P1781" s="110"/>
    </row>
    <row r="1782" spans="3:16" x14ac:dyDescent="0.25">
      <c r="C1782"/>
      <c r="D1782"/>
      <c r="F1782"/>
      <c r="K1782" s="87"/>
      <c r="L1782" s="110"/>
      <c r="M1782" s="110"/>
      <c r="N1782" s="110"/>
      <c r="O1782" s="144"/>
      <c r="P1782" s="110"/>
    </row>
    <row r="1783" spans="3:16" x14ac:dyDescent="0.25">
      <c r="C1783"/>
      <c r="D1783"/>
      <c r="F1783"/>
      <c r="K1783" s="87"/>
      <c r="L1783" s="110"/>
      <c r="M1783" s="110"/>
      <c r="N1783" s="110"/>
      <c r="O1783" s="144"/>
      <c r="P1783" s="110"/>
    </row>
    <row r="1784" spans="3:16" x14ac:dyDescent="0.25">
      <c r="C1784"/>
      <c r="D1784"/>
      <c r="F1784"/>
      <c r="K1784" s="87"/>
      <c r="L1784" s="110"/>
      <c r="M1784" s="110"/>
      <c r="N1784" s="110"/>
      <c r="O1784" s="144"/>
      <c r="P1784" s="110"/>
    </row>
    <row r="1785" spans="3:16" x14ac:dyDescent="0.25">
      <c r="C1785"/>
      <c r="D1785"/>
      <c r="F1785"/>
      <c r="K1785" s="87"/>
      <c r="L1785" s="110"/>
      <c r="M1785" s="110"/>
      <c r="N1785" s="110"/>
      <c r="O1785" s="144"/>
      <c r="P1785" s="110"/>
    </row>
    <row r="1786" spans="3:16" x14ac:dyDescent="0.25">
      <c r="C1786"/>
      <c r="D1786"/>
      <c r="F1786"/>
      <c r="K1786" s="87"/>
      <c r="L1786" s="110"/>
      <c r="M1786" s="110"/>
      <c r="N1786" s="110"/>
      <c r="O1786" s="144"/>
      <c r="P1786" s="110"/>
    </row>
    <row r="1787" spans="3:16" x14ac:dyDescent="0.25">
      <c r="C1787"/>
      <c r="D1787"/>
      <c r="F1787"/>
      <c r="K1787" s="87"/>
      <c r="L1787" s="110"/>
      <c r="M1787" s="110"/>
      <c r="N1787" s="110"/>
      <c r="O1787" s="144"/>
      <c r="P1787" s="110"/>
    </row>
    <row r="1788" spans="3:16" x14ac:dyDescent="0.25">
      <c r="C1788"/>
      <c r="D1788"/>
      <c r="F1788"/>
      <c r="K1788" s="87"/>
      <c r="L1788" s="110"/>
      <c r="M1788" s="110"/>
      <c r="N1788" s="110"/>
      <c r="O1788" s="144"/>
      <c r="P1788" s="110"/>
    </row>
    <row r="1789" spans="3:16" x14ac:dyDescent="0.25">
      <c r="C1789"/>
      <c r="D1789"/>
      <c r="F1789"/>
      <c r="K1789" s="87"/>
      <c r="L1789" s="110"/>
      <c r="M1789" s="110"/>
      <c r="N1789" s="110"/>
      <c r="O1789" s="144"/>
      <c r="P1789" s="110"/>
    </row>
    <row r="1790" spans="3:16" x14ac:dyDescent="0.25">
      <c r="C1790"/>
      <c r="D1790"/>
      <c r="F1790"/>
      <c r="K1790" s="87"/>
      <c r="L1790" s="110"/>
      <c r="M1790" s="110"/>
      <c r="N1790" s="110"/>
      <c r="O1790" s="144"/>
      <c r="P1790" s="110"/>
    </row>
    <row r="1791" spans="3:16" x14ac:dyDescent="0.25">
      <c r="C1791"/>
      <c r="D1791"/>
      <c r="F1791"/>
      <c r="K1791" s="87"/>
      <c r="L1791" s="110"/>
      <c r="M1791" s="110"/>
      <c r="N1791" s="110"/>
      <c r="O1791" s="144"/>
      <c r="P1791" s="110"/>
    </row>
    <row r="1792" spans="3:16" x14ac:dyDescent="0.25">
      <c r="C1792"/>
      <c r="D1792"/>
      <c r="F1792"/>
      <c r="K1792" s="87"/>
      <c r="L1792" s="110"/>
      <c r="M1792" s="110"/>
      <c r="N1792" s="110"/>
      <c r="O1792" s="144"/>
      <c r="P1792" s="110"/>
    </row>
    <row r="1793" spans="3:16" x14ac:dyDescent="0.25">
      <c r="C1793"/>
      <c r="D1793"/>
      <c r="F1793"/>
      <c r="K1793" s="87"/>
      <c r="L1793" s="110"/>
      <c r="M1793" s="110"/>
      <c r="N1793" s="110"/>
      <c r="O1793" s="144"/>
      <c r="P1793" s="110"/>
    </row>
    <row r="1794" spans="3:16" x14ac:dyDescent="0.25">
      <c r="C1794"/>
      <c r="D1794"/>
      <c r="F1794"/>
      <c r="K1794" s="87"/>
      <c r="L1794" s="110"/>
      <c r="M1794" s="110"/>
      <c r="N1794" s="110"/>
      <c r="O1794" s="144"/>
      <c r="P1794" s="110"/>
    </row>
    <row r="1795" spans="3:16" x14ac:dyDescent="0.25">
      <c r="C1795"/>
      <c r="D1795"/>
      <c r="F1795"/>
      <c r="K1795" s="87"/>
      <c r="L1795" s="110"/>
      <c r="M1795" s="110"/>
      <c r="N1795" s="110"/>
      <c r="O1795" s="144"/>
      <c r="P1795" s="110"/>
    </row>
    <row r="1796" spans="3:16" x14ac:dyDescent="0.25">
      <c r="C1796"/>
      <c r="D1796"/>
      <c r="F1796"/>
      <c r="K1796" s="87"/>
      <c r="L1796" s="110"/>
      <c r="M1796" s="110"/>
      <c r="N1796" s="110"/>
      <c r="O1796" s="144"/>
      <c r="P1796" s="110"/>
    </row>
    <row r="1797" spans="3:16" x14ac:dyDescent="0.25">
      <c r="C1797"/>
      <c r="D1797"/>
      <c r="F1797"/>
      <c r="K1797" s="87"/>
      <c r="L1797" s="110"/>
      <c r="M1797" s="110"/>
      <c r="N1797" s="110"/>
      <c r="O1797" s="144"/>
      <c r="P1797" s="110"/>
    </row>
    <row r="1798" spans="3:16" x14ac:dyDescent="0.25">
      <c r="C1798"/>
      <c r="D1798"/>
      <c r="F1798"/>
      <c r="K1798" s="87"/>
      <c r="L1798" s="110"/>
      <c r="M1798" s="110"/>
      <c r="N1798" s="110"/>
      <c r="O1798" s="144"/>
      <c r="P1798" s="110"/>
    </row>
    <row r="1799" spans="3:16" x14ac:dyDescent="0.25">
      <c r="C1799"/>
      <c r="D1799"/>
      <c r="F1799"/>
      <c r="K1799" s="87"/>
      <c r="L1799" s="110"/>
      <c r="M1799" s="110"/>
      <c r="N1799" s="110"/>
      <c r="O1799" s="144"/>
      <c r="P1799" s="110"/>
    </row>
    <row r="1800" spans="3:16" x14ac:dyDescent="0.25">
      <c r="C1800"/>
      <c r="D1800"/>
      <c r="F1800"/>
      <c r="K1800" s="87"/>
      <c r="L1800" s="110"/>
      <c r="M1800" s="110"/>
      <c r="N1800" s="110"/>
      <c r="O1800" s="144"/>
      <c r="P1800" s="110"/>
    </row>
    <row r="1801" spans="3:16" x14ac:dyDescent="0.25">
      <c r="C1801"/>
      <c r="D1801"/>
      <c r="F1801"/>
      <c r="K1801" s="87"/>
      <c r="L1801" s="110"/>
      <c r="M1801" s="110"/>
      <c r="N1801" s="110"/>
      <c r="O1801" s="144"/>
      <c r="P1801" s="110"/>
    </row>
    <row r="1802" spans="3:16" x14ac:dyDescent="0.25">
      <c r="C1802"/>
      <c r="D1802"/>
      <c r="F1802"/>
      <c r="K1802" s="87"/>
      <c r="L1802" s="110"/>
      <c r="M1802" s="110"/>
      <c r="N1802" s="110"/>
      <c r="O1802" s="144"/>
      <c r="P1802" s="110"/>
    </row>
    <row r="1803" spans="3:16" x14ac:dyDescent="0.25">
      <c r="C1803"/>
      <c r="D1803"/>
      <c r="F1803"/>
      <c r="K1803" s="87"/>
      <c r="L1803" s="110"/>
      <c r="M1803" s="110"/>
      <c r="N1803" s="110"/>
      <c r="O1803" s="144"/>
      <c r="P1803" s="110"/>
    </row>
    <row r="1804" spans="3:16" x14ac:dyDescent="0.25">
      <c r="C1804"/>
      <c r="D1804"/>
      <c r="F1804"/>
      <c r="K1804" s="87"/>
      <c r="L1804" s="110"/>
      <c r="M1804" s="110"/>
      <c r="N1804" s="110"/>
      <c r="O1804" s="144"/>
      <c r="P1804" s="110"/>
    </row>
    <row r="1805" spans="3:16" x14ac:dyDescent="0.25">
      <c r="C1805"/>
      <c r="D1805"/>
      <c r="F1805"/>
      <c r="K1805" s="87"/>
      <c r="L1805" s="110"/>
      <c r="M1805" s="110"/>
      <c r="N1805" s="110"/>
      <c r="O1805" s="144"/>
      <c r="P1805" s="110"/>
    </row>
    <row r="1806" spans="3:16" x14ac:dyDescent="0.25">
      <c r="C1806"/>
      <c r="D1806"/>
      <c r="F1806"/>
      <c r="K1806" s="87"/>
      <c r="L1806" s="110"/>
      <c r="M1806" s="110"/>
      <c r="N1806" s="110"/>
      <c r="O1806" s="144"/>
      <c r="P1806" s="110"/>
    </row>
    <row r="1807" spans="3:16" x14ac:dyDescent="0.25">
      <c r="C1807"/>
      <c r="D1807"/>
      <c r="F1807"/>
      <c r="K1807" s="87"/>
      <c r="L1807" s="110"/>
      <c r="M1807" s="110"/>
      <c r="N1807" s="110"/>
      <c r="O1807" s="144"/>
      <c r="P1807" s="110"/>
    </row>
    <row r="1808" spans="3:16" x14ac:dyDescent="0.25">
      <c r="C1808"/>
      <c r="D1808"/>
      <c r="F1808"/>
      <c r="K1808" s="87"/>
      <c r="L1808" s="110"/>
      <c r="M1808" s="110"/>
      <c r="N1808" s="110"/>
      <c r="O1808" s="144"/>
      <c r="P1808" s="110"/>
    </row>
    <row r="1809" spans="3:16" x14ac:dyDescent="0.25">
      <c r="C1809"/>
      <c r="D1809"/>
      <c r="F1809"/>
      <c r="K1809" s="87"/>
      <c r="L1809" s="110"/>
      <c r="M1809" s="110"/>
      <c r="N1809" s="110"/>
      <c r="O1809" s="144"/>
      <c r="P1809" s="110"/>
    </row>
    <row r="1810" spans="3:16" x14ac:dyDescent="0.25">
      <c r="C1810"/>
      <c r="D1810"/>
      <c r="F1810"/>
      <c r="K1810" s="87"/>
      <c r="L1810" s="110"/>
      <c r="M1810" s="110"/>
      <c r="N1810" s="110"/>
      <c r="O1810" s="144"/>
      <c r="P1810" s="110"/>
    </row>
    <row r="1811" spans="3:16" x14ac:dyDescent="0.25">
      <c r="C1811"/>
      <c r="D1811"/>
      <c r="F1811"/>
      <c r="K1811" s="87"/>
      <c r="L1811" s="110"/>
      <c r="M1811" s="110"/>
      <c r="N1811" s="110"/>
      <c r="O1811" s="144"/>
      <c r="P1811" s="110"/>
    </row>
    <row r="1812" spans="3:16" x14ac:dyDescent="0.25">
      <c r="C1812"/>
      <c r="D1812"/>
      <c r="F1812"/>
      <c r="K1812" s="87"/>
      <c r="L1812" s="110"/>
      <c r="M1812" s="110"/>
      <c r="N1812" s="110"/>
      <c r="O1812" s="144"/>
      <c r="P1812" s="110"/>
    </row>
    <row r="1813" spans="3:16" x14ac:dyDescent="0.25">
      <c r="C1813"/>
      <c r="D1813"/>
      <c r="F1813"/>
      <c r="K1813" s="87"/>
      <c r="L1813" s="110"/>
      <c r="M1813" s="110"/>
      <c r="N1813" s="110"/>
      <c r="O1813" s="144"/>
      <c r="P1813" s="110"/>
    </row>
    <row r="1814" spans="3:16" x14ac:dyDescent="0.25">
      <c r="C1814"/>
      <c r="D1814"/>
      <c r="F1814"/>
      <c r="K1814" s="87"/>
      <c r="L1814" s="110"/>
      <c r="M1814" s="110"/>
      <c r="N1814" s="110"/>
      <c r="O1814" s="144"/>
      <c r="P1814" s="110"/>
    </row>
    <row r="1815" spans="3:16" x14ac:dyDescent="0.25">
      <c r="C1815"/>
      <c r="D1815"/>
      <c r="F1815"/>
      <c r="K1815" s="87"/>
      <c r="L1815" s="110"/>
      <c r="M1815" s="110"/>
      <c r="N1815" s="110"/>
      <c r="O1815" s="144"/>
      <c r="P1815" s="110"/>
    </row>
    <row r="1816" spans="3:16" x14ac:dyDescent="0.25">
      <c r="C1816"/>
      <c r="D1816"/>
      <c r="F1816"/>
      <c r="K1816" s="87"/>
      <c r="L1816" s="110"/>
      <c r="M1816" s="110"/>
      <c r="N1816" s="110"/>
      <c r="O1816" s="144"/>
      <c r="P1816" s="110"/>
    </row>
    <row r="1817" spans="3:16" x14ac:dyDescent="0.25">
      <c r="C1817"/>
      <c r="D1817"/>
      <c r="F1817"/>
      <c r="K1817" s="87"/>
      <c r="L1817" s="110"/>
      <c r="M1817" s="110"/>
      <c r="N1817" s="110"/>
      <c r="O1817" s="144"/>
      <c r="P1817" s="110"/>
    </row>
    <row r="1818" spans="3:16" x14ac:dyDescent="0.25">
      <c r="C1818"/>
      <c r="D1818"/>
      <c r="F1818"/>
      <c r="K1818" s="87"/>
      <c r="L1818" s="110"/>
      <c r="M1818" s="110"/>
      <c r="N1818" s="110"/>
      <c r="O1818" s="144"/>
      <c r="P1818" s="110"/>
    </row>
    <row r="1819" spans="3:16" x14ac:dyDescent="0.25">
      <c r="C1819"/>
      <c r="D1819"/>
      <c r="F1819"/>
      <c r="K1819" s="87"/>
      <c r="L1819" s="110"/>
      <c r="M1819" s="110"/>
      <c r="N1819" s="110"/>
      <c r="O1819" s="144"/>
      <c r="P1819" s="110"/>
    </row>
    <row r="1820" spans="3:16" x14ac:dyDescent="0.25">
      <c r="C1820"/>
      <c r="D1820"/>
      <c r="F1820"/>
      <c r="K1820" s="87"/>
      <c r="L1820" s="110"/>
      <c r="M1820" s="110"/>
      <c r="N1820" s="110"/>
      <c r="O1820" s="144"/>
      <c r="P1820" s="110"/>
    </row>
    <row r="1821" spans="3:16" x14ac:dyDescent="0.25">
      <c r="C1821"/>
      <c r="D1821"/>
      <c r="F1821"/>
      <c r="K1821" s="87"/>
      <c r="L1821" s="110"/>
      <c r="M1821" s="110"/>
      <c r="N1821" s="110"/>
      <c r="O1821" s="144"/>
      <c r="P1821" s="110"/>
    </row>
    <row r="1822" spans="3:16" x14ac:dyDescent="0.25">
      <c r="C1822"/>
      <c r="D1822"/>
      <c r="F1822"/>
      <c r="K1822" s="87"/>
      <c r="L1822" s="110"/>
      <c r="M1822" s="110"/>
      <c r="N1822" s="110"/>
      <c r="O1822" s="144"/>
      <c r="P1822" s="110"/>
    </row>
    <row r="1823" spans="3:16" x14ac:dyDescent="0.25">
      <c r="C1823"/>
      <c r="D1823"/>
      <c r="F1823"/>
      <c r="K1823" s="87"/>
      <c r="L1823" s="110"/>
      <c r="M1823" s="110"/>
      <c r="N1823" s="110"/>
      <c r="O1823" s="144"/>
      <c r="P1823" s="110"/>
    </row>
    <row r="1824" spans="3:16" x14ac:dyDescent="0.25">
      <c r="C1824"/>
      <c r="D1824"/>
      <c r="F1824"/>
      <c r="K1824" s="87"/>
      <c r="L1824" s="110"/>
      <c r="M1824" s="110"/>
      <c r="N1824" s="110"/>
      <c r="O1824" s="144"/>
      <c r="P1824" s="110"/>
    </row>
    <row r="1825" spans="3:16" x14ac:dyDescent="0.25">
      <c r="C1825"/>
      <c r="D1825"/>
      <c r="F1825"/>
      <c r="K1825" s="87"/>
      <c r="L1825" s="110"/>
      <c r="M1825" s="110"/>
      <c r="N1825" s="110"/>
      <c r="O1825" s="144"/>
      <c r="P1825" s="110"/>
    </row>
    <row r="1826" spans="3:16" x14ac:dyDescent="0.25">
      <c r="C1826"/>
      <c r="D1826"/>
      <c r="F1826"/>
      <c r="K1826" s="87"/>
      <c r="L1826" s="110"/>
      <c r="M1826" s="110"/>
      <c r="N1826" s="110"/>
      <c r="O1826" s="144"/>
      <c r="P1826" s="110"/>
    </row>
    <row r="1827" spans="3:16" x14ac:dyDescent="0.25">
      <c r="C1827"/>
      <c r="D1827"/>
      <c r="F1827"/>
      <c r="K1827" s="87"/>
      <c r="L1827" s="110"/>
      <c r="M1827" s="110"/>
      <c r="N1827" s="110"/>
      <c r="O1827" s="144"/>
      <c r="P1827" s="110"/>
    </row>
    <row r="1828" spans="3:16" x14ac:dyDescent="0.25">
      <c r="C1828"/>
      <c r="D1828"/>
      <c r="F1828"/>
      <c r="K1828" s="87"/>
      <c r="L1828" s="110"/>
      <c r="M1828" s="110"/>
      <c r="N1828" s="110"/>
      <c r="O1828" s="144"/>
      <c r="P1828" s="110"/>
    </row>
    <row r="1829" spans="3:16" x14ac:dyDescent="0.25">
      <c r="C1829"/>
      <c r="D1829"/>
      <c r="F1829"/>
      <c r="K1829" s="87"/>
      <c r="L1829" s="110"/>
      <c r="M1829" s="110"/>
      <c r="N1829" s="110"/>
      <c r="O1829" s="144"/>
      <c r="P1829" s="110"/>
    </row>
    <row r="1830" spans="3:16" x14ac:dyDescent="0.25">
      <c r="C1830"/>
      <c r="D1830"/>
      <c r="F1830"/>
      <c r="K1830" s="87"/>
      <c r="L1830" s="110"/>
      <c r="M1830" s="110"/>
      <c r="N1830" s="110"/>
      <c r="O1830" s="144"/>
      <c r="P1830" s="110"/>
    </row>
    <row r="1831" spans="3:16" x14ac:dyDescent="0.25">
      <c r="C1831"/>
      <c r="D1831"/>
      <c r="F1831"/>
      <c r="K1831" s="87"/>
      <c r="L1831" s="110"/>
      <c r="M1831" s="110"/>
      <c r="N1831" s="110"/>
      <c r="O1831" s="144"/>
      <c r="P1831" s="110"/>
    </row>
    <row r="1832" spans="3:16" x14ac:dyDescent="0.25">
      <c r="C1832"/>
      <c r="D1832"/>
      <c r="F1832"/>
      <c r="K1832" s="87"/>
      <c r="L1832" s="110"/>
      <c r="M1832" s="110"/>
      <c r="N1832" s="110"/>
      <c r="O1832" s="144"/>
      <c r="P1832" s="110"/>
    </row>
    <row r="1833" spans="3:16" x14ac:dyDescent="0.25">
      <c r="C1833"/>
      <c r="D1833"/>
      <c r="F1833"/>
      <c r="K1833" s="87"/>
      <c r="L1833" s="110"/>
      <c r="M1833" s="110"/>
      <c r="N1833" s="110"/>
      <c r="O1833" s="144"/>
      <c r="P1833" s="110"/>
    </row>
    <row r="1834" spans="3:16" x14ac:dyDescent="0.25">
      <c r="C1834"/>
      <c r="D1834"/>
      <c r="F1834"/>
      <c r="K1834" s="87"/>
      <c r="L1834" s="110"/>
      <c r="M1834" s="110"/>
      <c r="N1834" s="110"/>
      <c r="O1834" s="144"/>
      <c r="P1834" s="110"/>
    </row>
    <row r="1835" spans="3:16" x14ac:dyDescent="0.25">
      <c r="C1835"/>
      <c r="D1835"/>
      <c r="F1835"/>
      <c r="K1835" s="87"/>
      <c r="L1835" s="110"/>
      <c r="M1835" s="110"/>
      <c r="N1835" s="110"/>
      <c r="O1835" s="144"/>
      <c r="P1835" s="110"/>
    </row>
    <row r="1836" spans="3:16" x14ac:dyDescent="0.25">
      <c r="C1836"/>
      <c r="D1836"/>
      <c r="F1836"/>
      <c r="K1836" s="87"/>
      <c r="L1836" s="110"/>
      <c r="M1836" s="110"/>
      <c r="N1836" s="110"/>
      <c r="O1836" s="144"/>
      <c r="P1836" s="110"/>
    </row>
    <row r="1837" spans="3:16" x14ac:dyDescent="0.25">
      <c r="C1837"/>
      <c r="D1837"/>
      <c r="F1837"/>
      <c r="K1837" s="87"/>
      <c r="L1837" s="110"/>
      <c r="M1837" s="110"/>
      <c r="N1837" s="110"/>
      <c r="O1837" s="144"/>
      <c r="P1837" s="110"/>
    </row>
    <row r="1838" spans="3:16" x14ac:dyDescent="0.25">
      <c r="C1838"/>
      <c r="D1838"/>
      <c r="F1838"/>
      <c r="K1838" s="87"/>
      <c r="L1838" s="110"/>
      <c r="M1838" s="110"/>
      <c r="N1838" s="110"/>
      <c r="O1838" s="144"/>
      <c r="P1838" s="110"/>
    </row>
    <row r="1839" spans="3:16" x14ac:dyDescent="0.25">
      <c r="C1839"/>
      <c r="D1839"/>
      <c r="F1839"/>
      <c r="K1839" s="87"/>
      <c r="L1839" s="110"/>
      <c r="M1839" s="110"/>
      <c r="N1839" s="110"/>
      <c r="O1839" s="144"/>
      <c r="P1839" s="110"/>
    </row>
    <row r="1840" spans="3:16" x14ac:dyDescent="0.25">
      <c r="C1840"/>
      <c r="D1840"/>
      <c r="F1840"/>
      <c r="K1840" s="87"/>
      <c r="L1840" s="110"/>
      <c r="M1840" s="110"/>
      <c r="N1840" s="110"/>
      <c r="O1840" s="144"/>
      <c r="P1840" s="110"/>
    </row>
    <row r="1841" spans="3:16" x14ac:dyDescent="0.25">
      <c r="C1841"/>
      <c r="D1841"/>
      <c r="F1841"/>
      <c r="K1841" s="87"/>
      <c r="L1841" s="110"/>
      <c r="M1841" s="110"/>
      <c r="N1841" s="110"/>
      <c r="O1841" s="144"/>
      <c r="P1841" s="110"/>
    </row>
    <row r="1842" spans="3:16" x14ac:dyDescent="0.25">
      <c r="C1842"/>
      <c r="D1842"/>
      <c r="F1842"/>
      <c r="K1842" s="87"/>
      <c r="L1842" s="110"/>
      <c r="M1842" s="110"/>
      <c r="N1842" s="110"/>
      <c r="O1842" s="144"/>
      <c r="P1842" s="110"/>
    </row>
    <row r="1843" spans="3:16" x14ac:dyDescent="0.25">
      <c r="C1843"/>
      <c r="D1843"/>
      <c r="F1843"/>
      <c r="K1843" s="87"/>
      <c r="L1843" s="110"/>
      <c r="M1843" s="110"/>
      <c r="N1843" s="110"/>
      <c r="O1843" s="144"/>
      <c r="P1843" s="110"/>
    </row>
    <row r="1844" spans="3:16" x14ac:dyDescent="0.25">
      <c r="C1844"/>
      <c r="D1844"/>
      <c r="F1844"/>
      <c r="K1844" s="87"/>
      <c r="L1844" s="110"/>
      <c r="M1844" s="110"/>
      <c r="N1844" s="110"/>
      <c r="O1844" s="144"/>
      <c r="P1844" s="110"/>
    </row>
    <row r="1845" spans="3:16" x14ac:dyDescent="0.25">
      <c r="C1845"/>
      <c r="D1845"/>
      <c r="F1845"/>
      <c r="K1845" s="87"/>
      <c r="L1845" s="110"/>
      <c r="M1845" s="110"/>
      <c r="N1845" s="110"/>
      <c r="O1845" s="144"/>
      <c r="P1845" s="110"/>
    </row>
    <row r="1846" spans="3:16" x14ac:dyDescent="0.25">
      <c r="C1846"/>
      <c r="D1846"/>
      <c r="F1846"/>
      <c r="K1846" s="87"/>
      <c r="L1846" s="110"/>
      <c r="M1846" s="110"/>
      <c r="N1846" s="110"/>
      <c r="O1846" s="144"/>
      <c r="P1846" s="110"/>
    </row>
    <row r="1847" spans="3:16" x14ac:dyDescent="0.25">
      <c r="C1847"/>
      <c r="D1847"/>
      <c r="F1847"/>
      <c r="K1847" s="87"/>
      <c r="L1847" s="110"/>
      <c r="M1847" s="110"/>
      <c r="N1847" s="110"/>
      <c r="O1847" s="144"/>
      <c r="P1847" s="110"/>
    </row>
    <row r="1848" spans="3:16" x14ac:dyDescent="0.25">
      <c r="C1848"/>
      <c r="D1848"/>
      <c r="F1848"/>
      <c r="K1848" s="87"/>
      <c r="L1848" s="110"/>
      <c r="M1848" s="110"/>
      <c r="N1848" s="110"/>
      <c r="O1848" s="144"/>
      <c r="P1848" s="110"/>
    </row>
    <row r="1849" spans="3:16" x14ac:dyDescent="0.25">
      <c r="C1849"/>
      <c r="D1849"/>
      <c r="F1849"/>
      <c r="K1849" s="87"/>
      <c r="L1849" s="110"/>
      <c r="M1849" s="110"/>
      <c r="N1849" s="110"/>
      <c r="O1849" s="144"/>
      <c r="P1849" s="110"/>
    </row>
    <row r="1850" spans="3:16" x14ac:dyDescent="0.25">
      <c r="C1850"/>
      <c r="D1850"/>
      <c r="F1850"/>
      <c r="K1850" s="87"/>
      <c r="L1850" s="110"/>
      <c r="M1850" s="110"/>
      <c r="N1850" s="110"/>
      <c r="O1850" s="144"/>
      <c r="P1850" s="110"/>
    </row>
    <row r="1851" spans="3:16" x14ac:dyDescent="0.25">
      <c r="C1851"/>
      <c r="D1851"/>
      <c r="F1851"/>
      <c r="K1851" s="87"/>
      <c r="L1851" s="110"/>
      <c r="M1851" s="110"/>
      <c r="N1851" s="110"/>
      <c r="O1851" s="144"/>
      <c r="P1851" s="110"/>
    </row>
    <row r="1852" spans="3:16" x14ac:dyDescent="0.25">
      <c r="C1852"/>
      <c r="D1852"/>
      <c r="F1852"/>
      <c r="K1852" s="87"/>
      <c r="L1852" s="110"/>
      <c r="M1852" s="110"/>
      <c r="N1852" s="110"/>
      <c r="O1852" s="144"/>
      <c r="P1852" s="110"/>
    </row>
    <row r="1853" spans="3:16" x14ac:dyDescent="0.25">
      <c r="C1853"/>
      <c r="D1853"/>
      <c r="F1853"/>
      <c r="K1853" s="87"/>
      <c r="L1853" s="110"/>
      <c r="M1853" s="110"/>
      <c r="N1853" s="110"/>
      <c r="O1853" s="144"/>
      <c r="P1853" s="110"/>
    </row>
    <row r="1854" spans="3:16" x14ac:dyDescent="0.25">
      <c r="C1854"/>
      <c r="D1854"/>
      <c r="F1854"/>
      <c r="K1854" s="87"/>
      <c r="L1854" s="110"/>
      <c r="M1854" s="110"/>
      <c r="N1854" s="110"/>
      <c r="O1854" s="144"/>
      <c r="P1854" s="110"/>
    </row>
    <row r="1855" spans="3:16" x14ac:dyDescent="0.25">
      <c r="C1855"/>
      <c r="D1855"/>
      <c r="F1855"/>
      <c r="K1855" s="87"/>
      <c r="L1855" s="110"/>
      <c r="M1855" s="110"/>
      <c r="N1855" s="110"/>
      <c r="O1855" s="144"/>
      <c r="P1855" s="110"/>
    </row>
    <row r="1856" spans="3:16" x14ac:dyDescent="0.25">
      <c r="C1856"/>
      <c r="D1856"/>
      <c r="F1856"/>
      <c r="K1856" s="87"/>
      <c r="L1856" s="110"/>
      <c r="M1856" s="110"/>
      <c r="N1856" s="110"/>
      <c r="O1856" s="144"/>
      <c r="P1856" s="110"/>
    </row>
    <row r="1857" spans="3:16" x14ac:dyDescent="0.25">
      <c r="C1857"/>
      <c r="D1857"/>
      <c r="F1857"/>
      <c r="K1857" s="87"/>
      <c r="L1857" s="110"/>
      <c r="M1857" s="110"/>
      <c r="N1857" s="110"/>
      <c r="O1857" s="144"/>
      <c r="P1857" s="110"/>
    </row>
    <row r="1858" spans="3:16" x14ac:dyDescent="0.25">
      <c r="C1858"/>
      <c r="D1858"/>
      <c r="F1858"/>
      <c r="K1858" s="87"/>
      <c r="L1858" s="110"/>
      <c r="M1858" s="110"/>
      <c r="N1858" s="110"/>
      <c r="O1858" s="144"/>
      <c r="P1858" s="110"/>
    </row>
    <row r="1859" spans="3:16" x14ac:dyDescent="0.25">
      <c r="C1859"/>
      <c r="D1859"/>
      <c r="F1859"/>
      <c r="K1859" s="87"/>
      <c r="L1859" s="110"/>
      <c r="M1859" s="110"/>
      <c r="N1859" s="110"/>
      <c r="O1859" s="144"/>
      <c r="P1859" s="110"/>
    </row>
    <row r="1860" spans="3:16" x14ac:dyDescent="0.25">
      <c r="C1860"/>
      <c r="D1860"/>
      <c r="F1860"/>
      <c r="K1860" s="87"/>
      <c r="L1860" s="110"/>
      <c r="M1860" s="110"/>
      <c r="N1860" s="110"/>
      <c r="O1860" s="144"/>
      <c r="P1860" s="110"/>
    </row>
    <row r="1861" spans="3:16" x14ac:dyDescent="0.25">
      <c r="C1861"/>
      <c r="D1861"/>
      <c r="F1861"/>
      <c r="K1861" s="87"/>
      <c r="L1861" s="110"/>
      <c r="M1861" s="110"/>
      <c r="N1861" s="110"/>
      <c r="O1861" s="144"/>
      <c r="P1861" s="110"/>
    </row>
    <row r="1862" spans="3:16" x14ac:dyDescent="0.25">
      <c r="C1862"/>
      <c r="D1862"/>
      <c r="F1862"/>
      <c r="K1862" s="87"/>
      <c r="L1862" s="110"/>
      <c r="M1862" s="110"/>
      <c r="N1862" s="110"/>
      <c r="O1862" s="144"/>
      <c r="P1862" s="110"/>
    </row>
    <row r="1863" spans="3:16" x14ac:dyDescent="0.25">
      <c r="C1863"/>
      <c r="D1863"/>
      <c r="F1863"/>
      <c r="K1863" s="87"/>
      <c r="L1863" s="110"/>
      <c r="M1863" s="110"/>
      <c r="N1863" s="110"/>
      <c r="O1863" s="144"/>
      <c r="P1863" s="110"/>
    </row>
    <row r="1864" spans="3:16" x14ac:dyDescent="0.25">
      <c r="C1864"/>
      <c r="D1864"/>
      <c r="F1864"/>
      <c r="K1864" s="87"/>
      <c r="L1864" s="110"/>
      <c r="M1864" s="110"/>
      <c r="N1864" s="110"/>
      <c r="O1864" s="144"/>
      <c r="P1864" s="110"/>
    </row>
    <row r="1865" spans="3:16" x14ac:dyDescent="0.25">
      <c r="C1865"/>
      <c r="D1865"/>
      <c r="F1865"/>
      <c r="K1865" s="87"/>
      <c r="L1865" s="110"/>
      <c r="M1865" s="110"/>
      <c r="N1865" s="110"/>
      <c r="O1865" s="144"/>
      <c r="P1865" s="110"/>
    </row>
    <row r="1866" spans="3:16" x14ac:dyDescent="0.25">
      <c r="C1866"/>
      <c r="D1866"/>
      <c r="F1866"/>
      <c r="K1866" s="87"/>
      <c r="L1866" s="110"/>
      <c r="M1866" s="110"/>
      <c r="N1866" s="110"/>
      <c r="O1866" s="144"/>
      <c r="P1866" s="110"/>
    </row>
    <row r="1867" spans="3:16" x14ac:dyDescent="0.25">
      <c r="C1867"/>
      <c r="D1867"/>
      <c r="F1867"/>
      <c r="K1867" s="87"/>
      <c r="L1867" s="110"/>
      <c r="M1867" s="110"/>
      <c r="N1867" s="110"/>
      <c r="O1867" s="144"/>
      <c r="P1867" s="110"/>
    </row>
    <row r="1868" spans="3:16" x14ac:dyDescent="0.25">
      <c r="C1868"/>
      <c r="D1868"/>
      <c r="F1868"/>
      <c r="K1868" s="87"/>
      <c r="L1868" s="110"/>
      <c r="M1868" s="110"/>
      <c r="N1868" s="110"/>
      <c r="O1868" s="144"/>
      <c r="P1868" s="110"/>
    </row>
    <row r="1869" spans="3:16" x14ac:dyDescent="0.25">
      <c r="C1869"/>
      <c r="D1869"/>
      <c r="F1869"/>
      <c r="K1869" s="87"/>
      <c r="L1869" s="110"/>
      <c r="M1869" s="110"/>
      <c r="N1869" s="110"/>
      <c r="O1869" s="144"/>
      <c r="P1869" s="110"/>
    </row>
    <row r="1870" spans="3:16" x14ac:dyDescent="0.25">
      <c r="C1870"/>
      <c r="D1870"/>
      <c r="F1870"/>
      <c r="K1870" s="87"/>
      <c r="L1870" s="110"/>
      <c r="M1870" s="110"/>
      <c r="N1870" s="110"/>
      <c r="O1870" s="144"/>
      <c r="P1870" s="110"/>
    </row>
    <row r="1871" spans="3:16" x14ac:dyDescent="0.25">
      <c r="C1871"/>
      <c r="D1871"/>
      <c r="F1871"/>
      <c r="K1871" s="87"/>
      <c r="L1871" s="110"/>
      <c r="M1871" s="110"/>
      <c r="N1871" s="110"/>
      <c r="O1871" s="144"/>
      <c r="P1871" s="110"/>
    </row>
    <row r="1872" spans="3:16" x14ac:dyDescent="0.25">
      <c r="C1872"/>
      <c r="D1872"/>
      <c r="F1872"/>
      <c r="K1872" s="87"/>
      <c r="L1872" s="110"/>
      <c r="M1872" s="110"/>
      <c r="N1872" s="110"/>
      <c r="O1872" s="144"/>
      <c r="P1872" s="110"/>
    </row>
    <row r="1873" spans="3:16" x14ac:dyDescent="0.25">
      <c r="C1873"/>
      <c r="D1873"/>
      <c r="F1873"/>
      <c r="K1873" s="87"/>
      <c r="L1873" s="110"/>
      <c r="M1873" s="110"/>
      <c r="N1873" s="110"/>
      <c r="O1873" s="144"/>
      <c r="P1873" s="110"/>
    </row>
    <row r="1874" spans="3:16" x14ac:dyDescent="0.25">
      <c r="C1874"/>
      <c r="D1874"/>
      <c r="F1874"/>
      <c r="K1874" s="87"/>
      <c r="L1874" s="110"/>
      <c r="M1874" s="110"/>
      <c r="N1874" s="110"/>
      <c r="O1874" s="144"/>
      <c r="P1874" s="110"/>
    </row>
    <row r="1875" spans="3:16" x14ac:dyDescent="0.25">
      <c r="C1875"/>
      <c r="D1875"/>
      <c r="F1875"/>
      <c r="K1875" s="87"/>
      <c r="L1875" s="110"/>
      <c r="M1875" s="110"/>
      <c r="N1875" s="110"/>
      <c r="O1875" s="144"/>
      <c r="P1875" s="110"/>
    </row>
    <row r="1876" spans="3:16" x14ac:dyDescent="0.25">
      <c r="C1876"/>
      <c r="D1876"/>
      <c r="F1876"/>
      <c r="K1876" s="87"/>
      <c r="L1876" s="110"/>
      <c r="M1876" s="110"/>
      <c r="N1876" s="110"/>
      <c r="O1876" s="144"/>
      <c r="P1876" s="110"/>
    </row>
    <row r="1877" spans="3:16" x14ac:dyDescent="0.25">
      <c r="C1877"/>
      <c r="D1877"/>
      <c r="F1877"/>
      <c r="K1877" s="87"/>
      <c r="L1877" s="110"/>
      <c r="M1877" s="110"/>
      <c r="N1877" s="110"/>
      <c r="O1877" s="144"/>
      <c r="P1877" s="110"/>
    </row>
    <row r="1878" spans="3:16" x14ac:dyDescent="0.25">
      <c r="C1878"/>
      <c r="D1878"/>
      <c r="F1878"/>
      <c r="K1878" s="87"/>
      <c r="L1878" s="110"/>
      <c r="M1878" s="110"/>
      <c r="N1878" s="110"/>
      <c r="O1878" s="144"/>
      <c r="P1878" s="110"/>
    </row>
    <row r="1879" spans="3:16" x14ac:dyDescent="0.25">
      <c r="C1879"/>
      <c r="D1879"/>
      <c r="F1879"/>
      <c r="K1879" s="87"/>
      <c r="L1879" s="110"/>
      <c r="M1879" s="110"/>
      <c r="N1879" s="110"/>
      <c r="O1879" s="144"/>
      <c r="P1879" s="110"/>
    </row>
    <row r="1880" spans="3:16" x14ac:dyDescent="0.25">
      <c r="C1880"/>
      <c r="D1880"/>
      <c r="F1880"/>
      <c r="K1880" s="87"/>
      <c r="L1880" s="110"/>
      <c r="M1880" s="110"/>
      <c r="N1880" s="110"/>
      <c r="O1880" s="144"/>
      <c r="P1880" s="110"/>
    </row>
    <row r="1881" spans="3:16" x14ac:dyDescent="0.25">
      <c r="C1881"/>
      <c r="D1881"/>
      <c r="F1881"/>
      <c r="K1881" s="87"/>
      <c r="L1881" s="110"/>
      <c r="M1881" s="110"/>
      <c r="N1881" s="110"/>
      <c r="O1881" s="144"/>
      <c r="P1881" s="110"/>
    </row>
    <row r="1882" spans="3:16" x14ac:dyDescent="0.25">
      <c r="C1882"/>
      <c r="D1882"/>
      <c r="F1882"/>
      <c r="K1882" s="87"/>
      <c r="L1882" s="110"/>
      <c r="M1882" s="110"/>
      <c r="N1882" s="110"/>
      <c r="O1882" s="144"/>
      <c r="P1882" s="110"/>
    </row>
    <row r="1883" spans="3:16" x14ac:dyDescent="0.25">
      <c r="C1883"/>
      <c r="D1883"/>
      <c r="F1883"/>
      <c r="K1883" s="87"/>
      <c r="L1883" s="110"/>
      <c r="M1883" s="110"/>
      <c r="N1883" s="110"/>
      <c r="O1883" s="144"/>
      <c r="P1883" s="110"/>
    </row>
    <row r="1884" spans="3:16" x14ac:dyDescent="0.25">
      <c r="C1884"/>
      <c r="D1884"/>
      <c r="F1884"/>
      <c r="K1884" s="87"/>
      <c r="L1884" s="110"/>
      <c r="M1884" s="110"/>
      <c r="N1884" s="110"/>
      <c r="O1884" s="144"/>
      <c r="P1884" s="110"/>
    </row>
    <row r="1885" spans="3:16" x14ac:dyDescent="0.25">
      <c r="C1885"/>
      <c r="D1885"/>
      <c r="F1885"/>
      <c r="K1885" s="87"/>
      <c r="L1885" s="110"/>
      <c r="M1885" s="110"/>
      <c r="N1885" s="110"/>
      <c r="O1885" s="144"/>
      <c r="P1885" s="110"/>
    </row>
    <row r="1886" spans="3:16" x14ac:dyDescent="0.25">
      <c r="C1886"/>
      <c r="D1886"/>
      <c r="F1886"/>
      <c r="K1886" s="87"/>
      <c r="L1886" s="110"/>
      <c r="M1886" s="110"/>
      <c r="N1886" s="110"/>
      <c r="O1886" s="144"/>
      <c r="P1886" s="110"/>
    </row>
    <row r="1887" spans="3:16" x14ac:dyDescent="0.25">
      <c r="C1887"/>
      <c r="D1887"/>
      <c r="F1887"/>
      <c r="K1887" s="87"/>
      <c r="L1887" s="110"/>
      <c r="M1887" s="110"/>
      <c r="N1887" s="110"/>
      <c r="O1887" s="144"/>
      <c r="P1887" s="110"/>
    </row>
    <row r="1888" spans="3:16" x14ac:dyDescent="0.25">
      <c r="C1888"/>
      <c r="D1888"/>
      <c r="F1888"/>
      <c r="K1888" s="87"/>
      <c r="L1888" s="110"/>
      <c r="M1888" s="110"/>
      <c r="N1888" s="110"/>
      <c r="O1888" s="144"/>
      <c r="P1888" s="110"/>
    </row>
    <row r="1889" spans="3:16" x14ac:dyDescent="0.25">
      <c r="C1889"/>
      <c r="D1889"/>
      <c r="F1889"/>
      <c r="K1889" s="87"/>
      <c r="L1889" s="110"/>
      <c r="M1889" s="110"/>
      <c r="N1889" s="110"/>
      <c r="O1889" s="144"/>
      <c r="P1889" s="110"/>
    </row>
    <row r="1890" spans="3:16" x14ac:dyDescent="0.25">
      <c r="C1890"/>
      <c r="D1890"/>
      <c r="F1890"/>
      <c r="K1890" s="87"/>
      <c r="L1890" s="110"/>
      <c r="M1890" s="110"/>
      <c r="N1890" s="110"/>
      <c r="O1890" s="144"/>
      <c r="P1890" s="110"/>
    </row>
    <row r="1891" spans="3:16" x14ac:dyDescent="0.25">
      <c r="C1891"/>
      <c r="D1891"/>
      <c r="F1891"/>
      <c r="K1891" s="87"/>
      <c r="L1891" s="110"/>
      <c r="M1891" s="110"/>
      <c r="N1891" s="110"/>
      <c r="O1891" s="144"/>
      <c r="P1891" s="110"/>
    </row>
    <row r="1892" spans="3:16" x14ac:dyDescent="0.25">
      <c r="C1892"/>
      <c r="D1892"/>
      <c r="F1892"/>
      <c r="K1892" s="87"/>
      <c r="L1892" s="110"/>
      <c r="M1892" s="110"/>
      <c r="N1892" s="110"/>
      <c r="O1892" s="144"/>
      <c r="P1892" s="110"/>
    </row>
    <row r="1893" spans="3:16" x14ac:dyDescent="0.25">
      <c r="C1893"/>
      <c r="D1893"/>
      <c r="F1893"/>
      <c r="K1893" s="87"/>
      <c r="L1893" s="110"/>
      <c r="M1893" s="110"/>
      <c r="N1893" s="110"/>
      <c r="O1893" s="144"/>
      <c r="P1893" s="110"/>
    </row>
    <row r="1894" spans="3:16" x14ac:dyDescent="0.25">
      <c r="C1894"/>
      <c r="D1894"/>
      <c r="F1894"/>
      <c r="K1894" s="87"/>
      <c r="L1894" s="110"/>
      <c r="M1894" s="110"/>
      <c r="N1894" s="110"/>
      <c r="O1894" s="144"/>
      <c r="P1894" s="110"/>
    </row>
    <row r="1895" spans="3:16" x14ac:dyDescent="0.25">
      <c r="C1895"/>
      <c r="D1895"/>
      <c r="F1895"/>
      <c r="K1895" s="87"/>
      <c r="L1895" s="110"/>
      <c r="M1895" s="110"/>
      <c r="N1895" s="110"/>
      <c r="O1895" s="144"/>
      <c r="P1895" s="110"/>
    </row>
    <row r="1896" spans="3:16" x14ac:dyDescent="0.25">
      <c r="C1896"/>
      <c r="D1896"/>
      <c r="F1896"/>
      <c r="K1896" s="87"/>
      <c r="L1896" s="110"/>
      <c r="M1896" s="110"/>
      <c r="N1896" s="110"/>
      <c r="O1896" s="144"/>
      <c r="P1896" s="110"/>
    </row>
    <row r="1897" spans="3:16" x14ac:dyDescent="0.25">
      <c r="C1897"/>
      <c r="D1897"/>
      <c r="F1897"/>
      <c r="K1897" s="87"/>
      <c r="L1897" s="110"/>
      <c r="M1897" s="110"/>
      <c r="N1897" s="110"/>
      <c r="O1897" s="144"/>
      <c r="P1897" s="110"/>
    </row>
    <row r="1898" spans="3:16" x14ac:dyDescent="0.25">
      <c r="C1898"/>
      <c r="D1898"/>
      <c r="F1898"/>
      <c r="K1898" s="87"/>
      <c r="L1898" s="110"/>
      <c r="M1898" s="110"/>
      <c r="N1898" s="110"/>
      <c r="O1898" s="144"/>
      <c r="P1898" s="110"/>
    </row>
    <row r="1899" spans="3:16" x14ac:dyDescent="0.25">
      <c r="C1899"/>
      <c r="D1899"/>
      <c r="F1899"/>
      <c r="K1899" s="87"/>
      <c r="L1899" s="110"/>
      <c r="M1899" s="110"/>
      <c r="N1899" s="110"/>
      <c r="O1899" s="144"/>
      <c r="P1899" s="110"/>
    </row>
    <row r="1900" spans="3:16" x14ac:dyDescent="0.25">
      <c r="C1900"/>
      <c r="D1900"/>
      <c r="F1900"/>
      <c r="K1900" s="87"/>
      <c r="L1900" s="110"/>
      <c r="M1900" s="110"/>
      <c r="N1900" s="110"/>
      <c r="O1900" s="144"/>
      <c r="P1900" s="110"/>
    </row>
    <row r="1901" spans="3:16" x14ac:dyDescent="0.25">
      <c r="C1901"/>
      <c r="D1901"/>
      <c r="F1901"/>
      <c r="K1901" s="87"/>
      <c r="L1901" s="110"/>
      <c r="M1901" s="110"/>
      <c r="N1901" s="110"/>
      <c r="O1901" s="144"/>
      <c r="P1901" s="110"/>
    </row>
    <row r="1902" spans="3:16" x14ac:dyDescent="0.25">
      <c r="C1902"/>
      <c r="D1902"/>
      <c r="F1902"/>
      <c r="K1902" s="87"/>
      <c r="L1902" s="110"/>
      <c r="M1902" s="110"/>
      <c r="N1902" s="110"/>
      <c r="O1902" s="144"/>
      <c r="P1902" s="110"/>
    </row>
    <row r="1903" spans="3:16" x14ac:dyDescent="0.25">
      <c r="C1903"/>
      <c r="D1903"/>
      <c r="F1903"/>
      <c r="K1903" s="87"/>
      <c r="L1903" s="110"/>
      <c r="M1903" s="110"/>
      <c r="N1903" s="110"/>
      <c r="O1903" s="144"/>
      <c r="P1903" s="110"/>
    </row>
    <row r="1904" spans="3:16" x14ac:dyDescent="0.25">
      <c r="C1904"/>
      <c r="D1904"/>
      <c r="F1904"/>
      <c r="K1904" s="87"/>
      <c r="L1904" s="110"/>
      <c r="M1904" s="110"/>
      <c r="N1904" s="110"/>
      <c r="O1904" s="144"/>
      <c r="P1904" s="110"/>
    </row>
    <row r="1905" spans="3:16" x14ac:dyDescent="0.25">
      <c r="C1905"/>
      <c r="D1905"/>
      <c r="F1905"/>
      <c r="K1905" s="87"/>
      <c r="L1905" s="110"/>
      <c r="M1905" s="110"/>
      <c r="N1905" s="110"/>
      <c r="O1905" s="144"/>
      <c r="P1905" s="110"/>
    </row>
    <row r="1906" spans="3:16" x14ac:dyDescent="0.25">
      <c r="C1906"/>
      <c r="D1906"/>
      <c r="F1906"/>
      <c r="K1906" s="87"/>
      <c r="L1906" s="110"/>
      <c r="M1906" s="110"/>
      <c r="N1906" s="110"/>
      <c r="O1906" s="144"/>
      <c r="P1906" s="110"/>
    </row>
    <row r="1907" spans="3:16" x14ac:dyDescent="0.25">
      <c r="C1907"/>
      <c r="D1907"/>
      <c r="F1907"/>
      <c r="K1907" s="87"/>
      <c r="L1907" s="110"/>
      <c r="M1907" s="110"/>
      <c r="N1907" s="110"/>
      <c r="O1907" s="144"/>
      <c r="P1907" s="110"/>
    </row>
    <row r="1908" spans="3:16" x14ac:dyDescent="0.25">
      <c r="C1908"/>
      <c r="D1908"/>
      <c r="F1908"/>
      <c r="K1908" s="87"/>
      <c r="L1908" s="110"/>
      <c r="M1908" s="110"/>
      <c r="N1908" s="110"/>
      <c r="O1908" s="144"/>
      <c r="P1908" s="110"/>
    </row>
    <row r="1909" spans="3:16" x14ac:dyDescent="0.25">
      <c r="C1909"/>
      <c r="D1909"/>
      <c r="F1909"/>
      <c r="K1909" s="87"/>
      <c r="L1909" s="110"/>
      <c r="M1909" s="110"/>
      <c r="N1909" s="110"/>
      <c r="O1909" s="144"/>
      <c r="P1909" s="110"/>
    </row>
    <row r="1910" spans="3:16" x14ac:dyDescent="0.25">
      <c r="C1910"/>
      <c r="D1910"/>
      <c r="F1910"/>
      <c r="K1910" s="87"/>
      <c r="L1910" s="110"/>
      <c r="M1910" s="110"/>
      <c r="N1910" s="110"/>
      <c r="O1910" s="144"/>
      <c r="P1910" s="110"/>
    </row>
    <row r="1911" spans="3:16" x14ac:dyDescent="0.25">
      <c r="C1911"/>
      <c r="D1911"/>
      <c r="F1911"/>
      <c r="K1911" s="87"/>
      <c r="L1911" s="110"/>
      <c r="M1911" s="110"/>
      <c r="N1911" s="110"/>
      <c r="O1911" s="144"/>
      <c r="P1911" s="110"/>
    </row>
    <row r="1912" spans="3:16" x14ac:dyDescent="0.25">
      <c r="C1912"/>
      <c r="D1912"/>
      <c r="F1912"/>
      <c r="K1912" s="87"/>
      <c r="L1912" s="110"/>
      <c r="M1912" s="110"/>
      <c r="N1912" s="110"/>
      <c r="O1912" s="144"/>
      <c r="P1912" s="110"/>
    </row>
    <row r="1913" spans="3:16" x14ac:dyDescent="0.25">
      <c r="C1913"/>
      <c r="D1913"/>
      <c r="F1913"/>
      <c r="K1913" s="87"/>
      <c r="L1913" s="110"/>
      <c r="M1913" s="110"/>
      <c r="N1913" s="110"/>
      <c r="O1913" s="144"/>
      <c r="P1913" s="110"/>
    </row>
    <row r="1914" spans="3:16" x14ac:dyDescent="0.25">
      <c r="C1914"/>
      <c r="D1914"/>
      <c r="F1914"/>
      <c r="K1914" s="87"/>
      <c r="L1914" s="110"/>
      <c r="M1914" s="110"/>
      <c r="N1914" s="110"/>
      <c r="O1914" s="144"/>
      <c r="P1914" s="110"/>
    </row>
    <row r="1915" spans="3:16" x14ac:dyDescent="0.25">
      <c r="C1915"/>
      <c r="D1915"/>
      <c r="F1915"/>
      <c r="K1915" s="87"/>
      <c r="L1915" s="110"/>
      <c r="M1915" s="110"/>
      <c r="N1915" s="110"/>
      <c r="O1915" s="144"/>
      <c r="P1915" s="110"/>
    </row>
    <row r="1916" spans="3:16" x14ac:dyDescent="0.25">
      <c r="C1916"/>
      <c r="D1916"/>
      <c r="F1916"/>
      <c r="K1916" s="87"/>
      <c r="L1916" s="110"/>
      <c r="M1916" s="110"/>
      <c r="N1916" s="110"/>
      <c r="O1916" s="144"/>
      <c r="P1916" s="110"/>
    </row>
    <row r="1917" spans="3:16" x14ac:dyDescent="0.25">
      <c r="C1917"/>
      <c r="D1917"/>
      <c r="F1917"/>
      <c r="K1917" s="87"/>
      <c r="L1917" s="110"/>
      <c r="M1917" s="110"/>
      <c r="N1917" s="110"/>
      <c r="O1917" s="144"/>
      <c r="P1917" s="110"/>
    </row>
    <row r="1918" spans="3:16" x14ac:dyDescent="0.25">
      <c r="C1918"/>
      <c r="D1918"/>
      <c r="F1918"/>
      <c r="K1918" s="87"/>
      <c r="L1918" s="110"/>
      <c r="M1918" s="110"/>
      <c r="N1918" s="110"/>
      <c r="O1918" s="144"/>
      <c r="P1918" s="110"/>
    </row>
    <row r="1919" spans="3:16" x14ac:dyDescent="0.25">
      <c r="C1919"/>
      <c r="D1919"/>
      <c r="F1919"/>
      <c r="K1919" s="87"/>
      <c r="L1919" s="110"/>
      <c r="M1919" s="110"/>
      <c r="N1919" s="110"/>
      <c r="O1919" s="144"/>
      <c r="P1919" s="110"/>
    </row>
    <row r="1920" spans="3:16" x14ac:dyDescent="0.25">
      <c r="C1920"/>
      <c r="D1920"/>
      <c r="F1920"/>
      <c r="K1920" s="87"/>
      <c r="L1920" s="110"/>
      <c r="M1920" s="110"/>
      <c r="N1920" s="110"/>
      <c r="O1920" s="144"/>
      <c r="P1920" s="110"/>
    </row>
    <row r="1921" spans="3:16" x14ac:dyDescent="0.25">
      <c r="C1921"/>
      <c r="D1921"/>
      <c r="F1921"/>
      <c r="K1921" s="87"/>
      <c r="L1921" s="110"/>
      <c r="M1921" s="110"/>
      <c r="N1921" s="110"/>
      <c r="O1921" s="144"/>
      <c r="P1921" s="110"/>
    </row>
    <row r="1922" spans="3:16" x14ac:dyDescent="0.25">
      <c r="C1922"/>
      <c r="D1922"/>
      <c r="F1922"/>
      <c r="K1922" s="87"/>
      <c r="L1922" s="110"/>
      <c r="M1922" s="110"/>
      <c r="N1922" s="110"/>
      <c r="O1922" s="144"/>
      <c r="P1922" s="110"/>
    </row>
    <row r="1923" spans="3:16" x14ac:dyDescent="0.25">
      <c r="C1923"/>
      <c r="D1923"/>
      <c r="F1923"/>
      <c r="K1923" s="87"/>
      <c r="L1923" s="110"/>
      <c r="M1923" s="110"/>
      <c r="N1923" s="110"/>
      <c r="O1923" s="144"/>
      <c r="P1923" s="110"/>
    </row>
    <row r="1924" spans="3:16" x14ac:dyDescent="0.25">
      <c r="C1924"/>
      <c r="D1924"/>
      <c r="F1924"/>
      <c r="K1924" s="87"/>
      <c r="L1924" s="110"/>
      <c r="M1924" s="110"/>
      <c r="N1924" s="110"/>
      <c r="O1924" s="144"/>
      <c r="P1924" s="110"/>
    </row>
    <row r="1925" spans="3:16" x14ac:dyDescent="0.25">
      <c r="C1925"/>
      <c r="D1925"/>
      <c r="F1925"/>
      <c r="K1925" s="87"/>
      <c r="L1925" s="110"/>
      <c r="M1925" s="110"/>
      <c r="N1925" s="110"/>
      <c r="O1925" s="144"/>
      <c r="P1925" s="110"/>
    </row>
    <row r="1926" spans="3:16" x14ac:dyDescent="0.25">
      <c r="C1926"/>
      <c r="D1926"/>
      <c r="F1926"/>
      <c r="K1926" s="87"/>
      <c r="L1926" s="110"/>
      <c r="M1926" s="110"/>
      <c r="N1926" s="110"/>
      <c r="O1926" s="144"/>
      <c r="P1926" s="110"/>
    </row>
    <row r="1927" spans="3:16" x14ac:dyDescent="0.25">
      <c r="C1927"/>
      <c r="D1927"/>
      <c r="F1927"/>
      <c r="K1927" s="87"/>
      <c r="L1927" s="110"/>
      <c r="M1927" s="110"/>
      <c r="N1927" s="110"/>
      <c r="O1927" s="144"/>
      <c r="P1927" s="110"/>
    </row>
    <row r="1928" spans="3:16" x14ac:dyDescent="0.25">
      <c r="C1928"/>
      <c r="D1928"/>
      <c r="F1928"/>
      <c r="K1928" s="87"/>
      <c r="L1928" s="110"/>
      <c r="M1928" s="110"/>
      <c r="N1928" s="110"/>
      <c r="O1928" s="144"/>
      <c r="P1928" s="110"/>
    </row>
    <row r="1929" spans="3:16" x14ac:dyDescent="0.25">
      <c r="C1929"/>
      <c r="D1929"/>
      <c r="F1929"/>
      <c r="K1929" s="87"/>
      <c r="L1929" s="110"/>
      <c r="M1929" s="110"/>
      <c r="N1929" s="110"/>
      <c r="O1929" s="144"/>
      <c r="P1929" s="110"/>
    </row>
    <row r="1930" spans="3:16" x14ac:dyDescent="0.25">
      <c r="C1930"/>
      <c r="D1930"/>
      <c r="F1930"/>
      <c r="K1930" s="87"/>
      <c r="L1930" s="110"/>
      <c r="M1930" s="110"/>
      <c r="N1930" s="110"/>
      <c r="O1930" s="144"/>
      <c r="P1930" s="110"/>
    </row>
    <row r="1931" spans="3:16" x14ac:dyDescent="0.25">
      <c r="C1931"/>
      <c r="D1931"/>
      <c r="F1931"/>
      <c r="K1931" s="87"/>
      <c r="L1931" s="110"/>
      <c r="M1931" s="110"/>
      <c r="N1931" s="110"/>
      <c r="O1931" s="144"/>
      <c r="P1931" s="110"/>
    </row>
    <row r="1932" spans="3:16" x14ac:dyDescent="0.25">
      <c r="C1932"/>
      <c r="D1932"/>
      <c r="F1932"/>
      <c r="K1932" s="87"/>
      <c r="L1932" s="110"/>
      <c r="M1932" s="110"/>
      <c r="N1932" s="110"/>
      <c r="O1932" s="144"/>
      <c r="P1932" s="110"/>
    </row>
    <row r="1933" spans="3:16" x14ac:dyDescent="0.25">
      <c r="C1933"/>
      <c r="D1933"/>
      <c r="F1933"/>
      <c r="K1933" s="87"/>
      <c r="L1933" s="110"/>
      <c r="M1933" s="110"/>
      <c r="N1933" s="110"/>
      <c r="O1933" s="144"/>
      <c r="P1933" s="110"/>
    </row>
    <row r="1934" spans="3:16" x14ac:dyDescent="0.25">
      <c r="C1934"/>
      <c r="D1934"/>
      <c r="F1934"/>
      <c r="K1934" s="87"/>
      <c r="L1934" s="110"/>
      <c r="M1934" s="110"/>
      <c r="N1934" s="110"/>
      <c r="O1934" s="144"/>
      <c r="P1934" s="110"/>
    </row>
    <row r="1935" spans="3:16" x14ac:dyDescent="0.25">
      <c r="C1935"/>
      <c r="D1935"/>
      <c r="F1935"/>
      <c r="K1935" s="87"/>
      <c r="L1935" s="110"/>
      <c r="M1935" s="110"/>
      <c r="N1935" s="110"/>
      <c r="O1935" s="144"/>
      <c r="P1935" s="110"/>
    </row>
    <row r="1936" spans="3:16" x14ac:dyDescent="0.25">
      <c r="C1936"/>
      <c r="D1936"/>
      <c r="F1936"/>
      <c r="K1936" s="87"/>
      <c r="L1936" s="110"/>
      <c r="M1936" s="110"/>
      <c r="N1936" s="110"/>
      <c r="O1936" s="144"/>
      <c r="P1936" s="110"/>
    </row>
    <row r="1937" spans="3:16" x14ac:dyDescent="0.25">
      <c r="C1937"/>
      <c r="D1937"/>
      <c r="F1937"/>
      <c r="K1937" s="87"/>
      <c r="L1937" s="110"/>
      <c r="M1937" s="110"/>
      <c r="N1937" s="110"/>
      <c r="O1937" s="144"/>
      <c r="P1937" s="110"/>
    </row>
    <row r="1938" spans="3:16" x14ac:dyDescent="0.25">
      <c r="C1938"/>
      <c r="D1938"/>
      <c r="F1938"/>
      <c r="K1938" s="87"/>
      <c r="L1938" s="110"/>
      <c r="M1938" s="110"/>
      <c r="N1938" s="110"/>
      <c r="O1938" s="144"/>
      <c r="P1938" s="110"/>
    </row>
    <row r="1939" spans="3:16" x14ac:dyDescent="0.25">
      <c r="C1939"/>
      <c r="D1939"/>
      <c r="F1939"/>
      <c r="K1939" s="87"/>
      <c r="L1939" s="110"/>
      <c r="M1939" s="110"/>
      <c r="N1939" s="110"/>
      <c r="O1939" s="144"/>
      <c r="P1939" s="110"/>
    </row>
    <row r="1940" spans="3:16" x14ac:dyDescent="0.25">
      <c r="C1940"/>
      <c r="D1940"/>
      <c r="F1940"/>
      <c r="K1940" s="87"/>
      <c r="L1940" s="110"/>
      <c r="M1940" s="110"/>
      <c r="N1940" s="110"/>
      <c r="O1940" s="144"/>
      <c r="P1940" s="110"/>
    </row>
    <row r="1941" spans="3:16" x14ac:dyDescent="0.25">
      <c r="C1941"/>
      <c r="D1941"/>
      <c r="F1941"/>
      <c r="K1941" s="87"/>
      <c r="L1941" s="110"/>
      <c r="M1941" s="110"/>
      <c r="N1941" s="110"/>
      <c r="O1941" s="144"/>
      <c r="P1941" s="110"/>
    </row>
    <row r="1942" spans="3:16" x14ac:dyDescent="0.25">
      <c r="C1942"/>
      <c r="D1942"/>
      <c r="F1942"/>
      <c r="K1942" s="87"/>
      <c r="L1942" s="110"/>
      <c r="M1942" s="110"/>
      <c r="N1942" s="110"/>
      <c r="O1942" s="144"/>
      <c r="P1942" s="110"/>
    </row>
    <row r="1943" spans="3:16" x14ac:dyDescent="0.25">
      <c r="C1943"/>
      <c r="D1943"/>
      <c r="F1943"/>
      <c r="K1943" s="87"/>
      <c r="L1943" s="110"/>
      <c r="M1943" s="110"/>
      <c r="N1943" s="110"/>
      <c r="O1943" s="144"/>
      <c r="P1943" s="110"/>
    </row>
    <row r="1944" spans="3:16" x14ac:dyDescent="0.25">
      <c r="C1944"/>
      <c r="D1944"/>
      <c r="F1944"/>
      <c r="K1944" s="87"/>
      <c r="L1944" s="110"/>
      <c r="M1944" s="110"/>
      <c r="N1944" s="110"/>
      <c r="O1944" s="144"/>
      <c r="P1944" s="110"/>
    </row>
    <row r="1945" spans="3:16" x14ac:dyDescent="0.25">
      <c r="C1945"/>
      <c r="D1945"/>
      <c r="F1945"/>
      <c r="K1945" s="87"/>
      <c r="L1945" s="110"/>
      <c r="M1945" s="110"/>
      <c r="N1945" s="110"/>
      <c r="O1945" s="144"/>
      <c r="P1945" s="110"/>
    </row>
    <row r="1946" spans="3:16" x14ac:dyDescent="0.25">
      <c r="C1946"/>
      <c r="D1946"/>
      <c r="F1946"/>
      <c r="K1946" s="87"/>
      <c r="L1946" s="110"/>
      <c r="M1946" s="110"/>
      <c r="N1946" s="110"/>
      <c r="O1946" s="144"/>
      <c r="P1946" s="110"/>
    </row>
    <row r="1947" spans="3:16" x14ac:dyDescent="0.25">
      <c r="C1947"/>
      <c r="D1947"/>
      <c r="F1947"/>
      <c r="K1947" s="87"/>
      <c r="L1947" s="110"/>
      <c r="M1947" s="110"/>
      <c r="N1947" s="110"/>
      <c r="O1947" s="144"/>
      <c r="P1947" s="110"/>
    </row>
    <row r="1948" spans="3:16" x14ac:dyDescent="0.25">
      <c r="C1948"/>
      <c r="D1948"/>
      <c r="F1948"/>
      <c r="K1948" s="87"/>
      <c r="L1948" s="110"/>
      <c r="M1948" s="110"/>
      <c r="N1948" s="110"/>
      <c r="O1948" s="144"/>
      <c r="P1948" s="110"/>
    </row>
    <row r="1949" spans="3:16" x14ac:dyDescent="0.25">
      <c r="C1949"/>
      <c r="D1949"/>
      <c r="F1949"/>
      <c r="K1949" s="87"/>
      <c r="L1949" s="110"/>
      <c r="M1949" s="110"/>
      <c r="N1949" s="110"/>
      <c r="O1949" s="144"/>
      <c r="P1949" s="110"/>
    </row>
    <row r="1950" spans="3:16" x14ac:dyDescent="0.25">
      <c r="C1950"/>
      <c r="D1950"/>
      <c r="F1950"/>
      <c r="K1950" s="87"/>
      <c r="L1950" s="110"/>
      <c r="M1950" s="110"/>
      <c r="N1950" s="110"/>
      <c r="O1950" s="144"/>
      <c r="P1950" s="110"/>
    </row>
    <row r="1951" spans="3:16" x14ac:dyDescent="0.25">
      <c r="C1951"/>
      <c r="D1951"/>
      <c r="F1951"/>
      <c r="K1951" s="87"/>
      <c r="L1951" s="110"/>
      <c r="M1951" s="110"/>
      <c r="N1951" s="110"/>
      <c r="O1951" s="144"/>
      <c r="P1951" s="110"/>
    </row>
    <row r="1952" spans="3:16" x14ac:dyDescent="0.25">
      <c r="C1952"/>
      <c r="D1952"/>
      <c r="F1952"/>
      <c r="K1952" s="87"/>
      <c r="L1952" s="110"/>
      <c r="M1952" s="110"/>
      <c r="N1952" s="110"/>
      <c r="O1952" s="144"/>
      <c r="P1952" s="110"/>
    </row>
    <row r="1953" spans="3:16" x14ac:dyDescent="0.25">
      <c r="C1953"/>
      <c r="D1953"/>
      <c r="F1953"/>
      <c r="K1953" s="87"/>
      <c r="L1953" s="110"/>
      <c r="M1953" s="110"/>
      <c r="N1953" s="110"/>
      <c r="O1953" s="144"/>
      <c r="P1953" s="110"/>
    </row>
    <row r="1954" spans="3:16" x14ac:dyDescent="0.25">
      <c r="C1954"/>
      <c r="D1954"/>
      <c r="F1954"/>
      <c r="K1954" s="87"/>
      <c r="L1954" s="110"/>
      <c r="M1954" s="110"/>
      <c r="N1954" s="110"/>
      <c r="O1954" s="144"/>
      <c r="P1954" s="110"/>
    </row>
    <row r="1955" spans="3:16" x14ac:dyDescent="0.25">
      <c r="C1955"/>
      <c r="D1955"/>
      <c r="F1955"/>
      <c r="K1955" s="87"/>
      <c r="L1955" s="110"/>
      <c r="M1955" s="110"/>
      <c r="N1955" s="110"/>
      <c r="O1955" s="144"/>
      <c r="P1955" s="110"/>
    </row>
    <row r="1956" spans="3:16" x14ac:dyDescent="0.25">
      <c r="C1956"/>
      <c r="D1956"/>
      <c r="F1956"/>
      <c r="K1956" s="87"/>
      <c r="L1956" s="110"/>
      <c r="M1956" s="110"/>
      <c r="N1956" s="110"/>
      <c r="O1956" s="144"/>
      <c r="P1956" s="110"/>
    </row>
    <row r="1957" spans="3:16" x14ac:dyDescent="0.25">
      <c r="C1957"/>
      <c r="D1957"/>
      <c r="F1957"/>
      <c r="K1957" s="87"/>
      <c r="L1957" s="110"/>
      <c r="M1957" s="110"/>
      <c r="N1957" s="110"/>
      <c r="O1957" s="144"/>
      <c r="P1957" s="110"/>
    </row>
    <row r="1958" spans="3:16" x14ac:dyDescent="0.25">
      <c r="C1958"/>
      <c r="D1958"/>
      <c r="F1958"/>
      <c r="K1958" s="87"/>
      <c r="L1958" s="110"/>
      <c r="M1958" s="110"/>
      <c r="N1958" s="110"/>
      <c r="O1958" s="144"/>
      <c r="P1958" s="110"/>
    </row>
    <row r="1959" spans="3:16" x14ac:dyDescent="0.25">
      <c r="C1959"/>
      <c r="D1959"/>
      <c r="F1959"/>
      <c r="K1959" s="87"/>
      <c r="L1959" s="110"/>
      <c r="M1959" s="110"/>
      <c r="N1959" s="110"/>
      <c r="O1959" s="144"/>
      <c r="P1959" s="110"/>
    </row>
    <row r="1960" spans="3:16" x14ac:dyDescent="0.25">
      <c r="C1960"/>
      <c r="D1960"/>
      <c r="F1960"/>
      <c r="K1960" s="87"/>
      <c r="L1960" s="110"/>
      <c r="M1960" s="110"/>
      <c r="N1960" s="110"/>
      <c r="O1960" s="144"/>
      <c r="P1960" s="110"/>
    </row>
    <row r="1961" spans="3:16" x14ac:dyDescent="0.25">
      <c r="C1961"/>
      <c r="D1961"/>
      <c r="F1961"/>
      <c r="K1961" s="87"/>
      <c r="L1961" s="110"/>
      <c r="M1961" s="110"/>
      <c r="N1961" s="110"/>
      <c r="O1961" s="144"/>
      <c r="P1961" s="110"/>
    </row>
    <row r="1962" spans="3:16" x14ac:dyDescent="0.25">
      <c r="C1962"/>
      <c r="D1962"/>
      <c r="F1962"/>
      <c r="K1962" s="87"/>
      <c r="L1962" s="110"/>
      <c r="M1962" s="110"/>
      <c r="N1962" s="110"/>
      <c r="O1962" s="144"/>
      <c r="P1962" s="110"/>
    </row>
    <row r="1963" spans="3:16" x14ac:dyDescent="0.25">
      <c r="C1963"/>
      <c r="D1963"/>
      <c r="F1963"/>
      <c r="K1963" s="87"/>
      <c r="L1963" s="110"/>
      <c r="M1963" s="110"/>
      <c r="N1963" s="110"/>
      <c r="O1963" s="144"/>
      <c r="P1963" s="110"/>
    </row>
    <row r="1964" spans="3:16" x14ac:dyDescent="0.25">
      <c r="C1964"/>
      <c r="D1964"/>
      <c r="F1964"/>
      <c r="K1964" s="87"/>
      <c r="L1964" s="110"/>
      <c r="M1964" s="110"/>
      <c r="N1964" s="110"/>
      <c r="O1964" s="144"/>
      <c r="P1964" s="110"/>
    </row>
    <row r="1965" spans="3:16" x14ac:dyDescent="0.25">
      <c r="C1965"/>
      <c r="D1965"/>
      <c r="F1965"/>
      <c r="K1965" s="87"/>
      <c r="L1965" s="110"/>
      <c r="M1965" s="110"/>
      <c r="N1965" s="110"/>
      <c r="O1965" s="144"/>
      <c r="P1965" s="110"/>
    </row>
    <row r="1966" spans="3:16" x14ac:dyDescent="0.25">
      <c r="C1966"/>
      <c r="D1966"/>
      <c r="F1966"/>
      <c r="K1966" s="87"/>
      <c r="L1966" s="110"/>
      <c r="M1966" s="110"/>
      <c r="N1966" s="110"/>
      <c r="O1966" s="144"/>
      <c r="P1966" s="110"/>
    </row>
    <row r="1967" spans="3:16" x14ac:dyDescent="0.25">
      <c r="C1967"/>
      <c r="D1967"/>
      <c r="F1967"/>
      <c r="K1967" s="87"/>
      <c r="L1967" s="110"/>
      <c r="M1967" s="110"/>
      <c r="N1967" s="110"/>
      <c r="O1967" s="144"/>
      <c r="P1967" s="110"/>
    </row>
    <row r="1968" spans="3:16" x14ac:dyDescent="0.25">
      <c r="C1968"/>
      <c r="D1968"/>
      <c r="F1968"/>
      <c r="K1968" s="87"/>
      <c r="L1968" s="110"/>
      <c r="M1968" s="110"/>
      <c r="N1968" s="110"/>
      <c r="O1968" s="144"/>
      <c r="P1968" s="110"/>
    </row>
    <row r="1969" spans="3:16" x14ac:dyDescent="0.25">
      <c r="C1969"/>
      <c r="D1969"/>
      <c r="F1969"/>
      <c r="K1969" s="87"/>
      <c r="L1969" s="110"/>
      <c r="M1969" s="110"/>
      <c r="N1969" s="110"/>
      <c r="O1969" s="144"/>
      <c r="P1969" s="110"/>
    </row>
    <row r="1970" spans="3:16" x14ac:dyDescent="0.25">
      <c r="C1970"/>
      <c r="D1970"/>
      <c r="F1970"/>
      <c r="K1970" s="87"/>
      <c r="L1970" s="110"/>
      <c r="M1970" s="110"/>
      <c r="N1970" s="110"/>
      <c r="O1970" s="144"/>
      <c r="P1970" s="110"/>
    </row>
    <row r="1971" spans="3:16" x14ac:dyDescent="0.25">
      <c r="C1971"/>
      <c r="D1971"/>
      <c r="F1971"/>
      <c r="K1971" s="87"/>
      <c r="L1971" s="110"/>
      <c r="M1971" s="110"/>
      <c r="N1971" s="110"/>
      <c r="O1971" s="144"/>
      <c r="P1971" s="110"/>
    </row>
    <row r="1972" spans="3:16" x14ac:dyDescent="0.25">
      <c r="C1972"/>
      <c r="D1972"/>
      <c r="F1972"/>
      <c r="K1972" s="87"/>
      <c r="L1972" s="110"/>
      <c r="M1972" s="110"/>
      <c r="N1972" s="110"/>
      <c r="O1972" s="144"/>
      <c r="P1972" s="110"/>
    </row>
    <row r="1973" spans="3:16" x14ac:dyDescent="0.25">
      <c r="C1973"/>
      <c r="D1973"/>
      <c r="F1973"/>
      <c r="K1973" s="87"/>
      <c r="L1973" s="110"/>
      <c r="M1973" s="110"/>
      <c r="N1973" s="110"/>
      <c r="O1973" s="144"/>
      <c r="P1973" s="110"/>
    </row>
    <row r="1974" spans="3:16" x14ac:dyDescent="0.25">
      <c r="C1974"/>
      <c r="D1974"/>
      <c r="F1974"/>
      <c r="K1974" s="87"/>
      <c r="L1974" s="110"/>
      <c r="M1974" s="110"/>
      <c r="N1974" s="110"/>
      <c r="O1974" s="144"/>
      <c r="P1974" s="110"/>
    </row>
    <row r="1975" spans="3:16" x14ac:dyDescent="0.25">
      <c r="C1975"/>
      <c r="D1975"/>
      <c r="F1975"/>
      <c r="K1975" s="87"/>
      <c r="L1975" s="110"/>
      <c r="M1975" s="110"/>
      <c r="N1975" s="110"/>
      <c r="O1975" s="144"/>
      <c r="P1975" s="110"/>
    </row>
    <row r="1976" spans="3:16" x14ac:dyDescent="0.25">
      <c r="C1976"/>
      <c r="D1976"/>
      <c r="F1976"/>
      <c r="K1976" s="87"/>
      <c r="L1976" s="110"/>
      <c r="M1976" s="110"/>
      <c r="N1976" s="110"/>
      <c r="O1976" s="144"/>
      <c r="P1976" s="110"/>
    </row>
    <row r="1977" spans="3:16" x14ac:dyDescent="0.25">
      <c r="C1977"/>
      <c r="D1977"/>
      <c r="F1977"/>
      <c r="K1977" s="87"/>
      <c r="L1977" s="110"/>
      <c r="M1977" s="110"/>
      <c r="N1977" s="110"/>
      <c r="O1977" s="144"/>
      <c r="P1977" s="110"/>
    </row>
    <row r="1978" spans="3:16" x14ac:dyDescent="0.25">
      <c r="C1978"/>
      <c r="D1978"/>
      <c r="F1978"/>
      <c r="K1978" s="87"/>
      <c r="L1978" s="110"/>
      <c r="M1978" s="110"/>
      <c r="N1978" s="110"/>
      <c r="O1978" s="144"/>
      <c r="P1978" s="110"/>
    </row>
    <row r="1979" spans="3:16" x14ac:dyDescent="0.25">
      <c r="C1979"/>
      <c r="D1979"/>
      <c r="F1979"/>
      <c r="K1979" s="87"/>
      <c r="L1979" s="110"/>
      <c r="M1979" s="110"/>
      <c r="N1979" s="110"/>
      <c r="O1979" s="144"/>
      <c r="P1979" s="110"/>
    </row>
    <row r="1980" spans="3:16" x14ac:dyDescent="0.25">
      <c r="C1980"/>
      <c r="D1980"/>
      <c r="F1980"/>
      <c r="K1980" s="87"/>
      <c r="L1980" s="110"/>
      <c r="M1980" s="110"/>
      <c r="N1980" s="110"/>
      <c r="O1980" s="144"/>
      <c r="P1980" s="110"/>
    </row>
    <row r="1981" spans="3:16" x14ac:dyDescent="0.25">
      <c r="C1981"/>
      <c r="D1981"/>
      <c r="F1981"/>
      <c r="K1981" s="87"/>
      <c r="L1981" s="110"/>
      <c r="M1981" s="110"/>
      <c r="N1981" s="110"/>
      <c r="O1981" s="144"/>
      <c r="P1981" s="110"/>
    </row>
    <row r="1982" spans="3:16" x14ac:dyDescent="0.25">
      <c r="C1982"/>
      <c r="D1982"/>
      <c r="F1982"/>
      <c r="K1982" s="87"/>
      <c r="L1982" s="110"/>
      <c r="M1982" s="110"/>
      <c r="N1982" s="110"/>
      <c r="O1982" s="144"/>
      <c r="P1982" s="110"/>
    </row>
    <row r="1983" spans="3:16" x14ac:dyDescent="0.25">
      <c r="C1983"/>
      <c r="D1983"/>
      <c r="F1983"/>
      <c r="K1983" s="87"/>
      <c r="L1983" s="110"/>
      <c r="M1983" s="110"/>
      <c r="N1983" s="110"/>
      <c r="O1983" s="144"/>
      <c r="P1983" s="110"/>
    </row>
    <row r="1984" spans="3:16" x14ac:dyDescent="0.25">
      <c r="C1984"/>
      <c r="D1984"/>
      <c r="F1984"/>
      <c r="K1984" s="87"/>
      <c r="L1984" s="110"/>
      <c r="M1984" s="110"/>
      <c r="N1984" s="110"/>
      <c r="O1984" s="144"/>
      <c r="P1984" s="110"/>
    </row>
    <row r="1985" spans="3:16" x14ac:dyDescent="0.25">
      <c r="C1985"/>
      <c r="D1985"/>
      <c r="F1985"/>
      <c r="K1985" s="87"/>
      <c r="L1985" s="110"/>
      <c r="M1985" s="110"/>
      <c r="N1985" s="110"/>
      <c r="O1985" s="144"/>
      <c r="P1985" s="110"/>
    </row>
    <row r="1986" spans="3:16" x14ac:dyDescent="0.25">
      <c r="C1986"/>
      <c r="D1986"/>
      <c r="F1986"/>
      <c r="K1986" s="87"/>
      <c r="L1986" s="110"/>
      <c r="M1986" s="110"/>
      <c r="N1986" s="110"/>
      <c r="O1986" s="144"/>
      <c r="P1986" s="110"/>
    </row>
    <row r="1987" spans="3:16" x14ac:dyDescent="0.25">
      <c r="C1987"/>
      <c r="D1987"/>
      <c r="F1987"/>
      <c r="K1987" s="87"/>
      <c r="L1987" s="110"/>
      <c r="M1987" s="110"/>
      <c r="N1987" s="110"/>
      <c r="O1987" s="144"/>
      <c r="P1987" s="110"/>
    </row>
    <row r="1988" spans="3:16" x14ac:dyDescent="0.25">
      <c r="C1988"/>
      <c r="D1988"/>
      <c r="F1988"/>
      <c r="K1988" s="87"/>
      <c r="L1988" s="110"/>
      <c r="M1988" s="110"/>
      <c r="N1988" s="110"/>
      <c r="O1988" s="144"/>
      <c r="P1988" s="110"/>
    </row>
    <row r="1989" spans="3:16" x14ac:dyDescent="0.25">
      <c r="C1989"/>
      <c r="D1989"/>
      <c r="F1989"/>
      <c r="K1989" s="87"/>
      <c r="L1989" s="110"/>
      <c r="M1989" s="110"/>
      <c r="N1989" s="110"/>
      <c r="O1989" s="144"/>
      <c r="P1989" s="110"/>
    </row>
    <row r="1990" spans="3:16" x14ac:dyDescent="0.25">
      <c r="C1990"/>
      <c r="D1990"/>
      <c r="F1990"/>
      <c r="K1990" s="87"/>
      <c r="L1990" s="110"/>
      <c r="M1990" s="110"/>
      <c r="N1990" s="110"/>
      <c r="O1990" s="144"/>
      <c r="P1990" s="110"/>
    </row>
    <row r="1991" spans="3:16" x14ac:dyDescent="0.25">
      <c r="C1991"/>
      <c r="D1991"/>
      <c r="F1991"/>
      <c r="K1991" s="87"/>
      <c r="L1991" s="110"/>
      <c r="M1991" s="110"/>
      <c r="N1991" s="110"/>
      <c r="O1991" s="144"/>
      <c r="P1991" s="110"/>
    </row>
    <row r="1992" spans="3:16" x14ac:dyDescent="0.25">
      <c r="C1992"/>
      <c r="D1992"/>
      <c r="F1992"/>
      <c r="K1992" s="87"/>
      <c r="L1992" s="110"/>
      <c r="M1992" s="110"/>
      <c r="N1992" s="110"/>
      <c r="O1992" s="144"/>
      <c r="P1992" s="110"/>
    </row>
    <row r="1993" spans="3:16" x14ac:dyDescent="0.25">
      <c r="C1993"/>
      <c r="D1993"/>
      <c r="F1993"/>
      <c r="K1993" s="87"/>
      <c r="L1993" s="110"/>
      <c r="M1993" s="110"/>
      <c r="N1993" s="110"/>
      <c r="O1993" s="144"/>
      <c r="P1993" s="110"/>
    </row>
    <row r="1994" spans="3:16" x14ac:dyDescent="0.25">
      <c r="C1994"/>
      <c r="D1994"/>
      <c r="F1994"/>
      <c r="K1994" s="87"/>
      <c r="L1994" s="110"/>
      <c r="M1994" s="110"/>
      <c r="N1994" s="110"/>
      <c r="O1994" s="144"/>
      <c r="P1994" s="110"/>
    </row>
    <row r="1995" spans="3:16" x14ac:dyDescent="0.25">
      <c r="C1995"/>
      <c r="D1995"/>
      <c r="F1995"/>
      <c r="K1995" s="87"/>
      <c r="L1995" s="110"/>
      <c r="M1995" s="110"/>
      <c r="N1995" s="110"/>
      <c r="O1995" s="144"/>
      <c r="P1995" s="110"/>
    </row>
    <row r="1996" spans="3:16" x14ac:dyDescent="0.25">
      <c r="C1996"/>
      <c r="D1996"/>
      <c r="F1996"/>
      <c r="K1996" s="87"/>
      <c r="L1996" s="110"/>
      <c r="M1996" s="110"/>
      <c r="N1996" s="110"/>
      <c r="O1996" s="144"/>
      <c r="P1996" s="110"/>
    </row>
    <row r="1997" spans="3:16" x14ac:dyDescent="0.25">
      <c r="C1997"/>
      <c r="D1997"/>
      <c r="F1997"/>
      <c r="K1997" s="87"/>
      <c r="L1997" s="110"/>
      <c r="M1997" s="110"/>
      <c r="N1997" s="110"/>
      <c r="O1997" s="144"/>
      <c r="P1997" s="110"/>
    </row>
    <row r="1998" spans="3:16" x14ac:dyDescent="0.25">
      <c r="C1998"/>
      <c r="D1998"/>
      <c r="F1998"/>
      <c r="K1998" s="87"/>
      <c r="L1998" s="110"/>
      <c r="M1998" s="110"/>
      <c r="N1998" s="110"/>
      <c r="O1998" s="144"/>
      <c r="P1998" s="110"/>
    </row>
    <row r="1999" spans="3:16" x14ac:dyDescent="0.25">
      <c r="C1999"/>
      <c r="D1999"/>
      <c r="F1999"/>
      <c r="K1999" s="87"/>
      <c r="L1999" s="110"/>
      <c r="M1999" s="110"/>
      <c r="N1999" s="110"/>
      <c r="O1999" s="144"/>
      <c r="P1999" s="110"/>
    </row>
    <row r="2000" spans="3:16" x14ac:dyDescent="0.25">
      <c r="C2000"/>
      <c r="D2000"/>
      <c r="F2000"/>
      <c r="K2000" s="87"/>
      <c r="L2000" s="110"/>
      <c r="M2000" s="110"/>
      <c r="N2000" s="110"/>
      <c r="O2000" s="144"/>
      <c r="P2000" s="110"/>
    </row>
    <row r="2001" spans="3:16" x14ac:dyDescent="0.25">
      <c r="C2001"/>
      <c r="D2001"/>
      <c r="F2001"/>
      <c r="K2001" s="87"/>
      <c r="L2001" s="110"/>
      <c r="M2001" s="110"/>
      <c r="N2001" s="110"/>
      <c r="O2001" s="144"/>
      <c r="P2001" s="110"/>
    </row>
    <row r="2002" spans="3:16" x14ac:dyDescent="0.25">
      <c r="C2002"/>
      <c r="D2002"/>
      <c r="F2002"/>
      <c r="K2002" s="87"/>
      <c r="L2002" s="110"/>
      <c r="M2002" s="110"/>
      <c r="N2002" s="110"/>
      <c r="O2002" s="144"/>
      <c r="P2002" s="110"/>
    </row>
    <row r="2003" spans="3:16" x14ac:dyDescent="0.25">
      <c r="C2003"/>
      <c r="D2003"/>
      <c r="F2003"/>
      <c r="K2003" s="87"/>
      <c r="L2003" s="110"/>
      <c r="M2003" s="110"/>
      <c r="N2003" s="110"/>
      <c r="O2003" s="144"/>
      <c r="P2003" s="110"/>
    </row>
    <row r="2004" spans="3:16" x14ac:dyDescent="0.25">
      <c r="C2004"/>
      <c r="D2004"/>
      <c r="F2004"/>
      <c r="K2004" s="87"/>
      <c r="L2004" s="110"/>
      <c r="M2004" s="110"/>
      <c r="N2004" s="110"/>
      <c r="O2004" s="144"/>
      <c r="P2004" s="110"/>
    </row>
    <row r="2005" spans="3:16" x14ac:dyDescent="0.25">
      <c r="C2005"/>
      <c r="D2005"/>
      <c r="F2005"/>
      <c r="K2005" s="87"/>
      <c r="L2005" s="110"/>
      <c r="M2005" s="110"/>
      <c r="N2005" s="110"/>
      <c r="O2005" s="144"/>
      <c r="P2005" s="110"/>
    </row>
    <row r="2006" spans="3:16" x14ac:dyDescent="0.25">
      <c r="C2006"/>
      <c r="D2006"/>
      <c r="F2006"/>
      <c r="K2006" s="87"/>
      <c r="L2006" s="110"/>
      <c r="M2006" s="110"/>
      <c r="N2006" s="110"/>
      <c r="O2006" s="144"/>
      <c r="P2006" s="110"/>
    </row>
    <row r="2007" spans="3:16" x14ac:dyDescent="0.25">
      <c r="C2007"/>
      <c r="D2007"/>
      <c r="F2007"/>
      <c r="K2007" s="87"/>
      <c r="L2007" s="110"/>
      <c r="M2007" s="110"/>
      <c r="N2007" s="110"/>
      <c r="O2007" s="144"/>
      <c r="P2007" s="110"/>
    </row>
    <row r="2008" spans="3:16" x14ac:dyDescent="0.25">
      <c r="C2008"/>
      <c r="D2008"/>
      <c r="F2008"/>
      <c r="K2008" s="87"/>
      <c r="L2008" s="110"/>
      <c r="M2008" s="110"/>
      <c r="N2008" s="110"/>
      <c r="O2008" s="144"/>
      <c r="P2008" s="110"/>
    </row>
    <row r="2009" spans="3:16" x14ac:dyDescent="0.25">
      <c r="C2009"/>
      <c r="D2009"/>
      <c r="F2009"/>
      <c r="K2009" s="87"/>
      <c r="L2009" s="110"/>
      <c r="M2009" s="110"/>
      <c r="N2009" s="110"/>
      <c r="O2009" s="144"/>
      <c r="P2009" s="110"/>
    </row>
    <row r="2010" spans="3:16" x14ac:dyDescent="0.25">
      <c r="C2010"/>
      <c r="D2010"/>
      <c r="F2010"/>
      <c r="K2010" s="87"/>
      <c r="L2010" s="110"/>
      <c r="M2010" s="110"/>
      <c r="N2010" s="110"/>
      <c r="O2010" s="144"/>
      <c r="P2010" s="110"/>
    </row>
    <row r="2011" spans="3:16" x14ac:dyDescent="0.25">
      <c r="C2011"/>
      <c r="D2011"/>
      <c r="F2011"/>
      <c r="K2011" s="87"/>
      <c r="L2011" s="110"/>
      <c r="M2011" s="110"/>
      <c r="N2011" s="110"/>
      <c r="O2011" s="144"/>
      <c r="P2011" s="110"/>
    </row>
    <row r="2012" spans="3:16" x14ac:dyDescent="0.25">
      <c r="C2012"/>
      <c r="D2012"/>
      <c r="F2012"/>
      <c r="K2012" s="87"/>
      <c r="L2012" s="110"/>
      <c r="M2012" s="110"/>
      <c r="N2012" s="110"/>
      <c r="O2012" s="144"/>
      <c r="P2012" s="110"/>
    </row>
    <row r="2013" spans="3:16" x14ac:dyDescent="0.25">
      <c r="C2013"/>
      <c r="D2013"/>
      <c r="F2013"/>
      <c r="K2013" s="87"/>
      <c r="L2013" s="110"/>
      <c r="M2013" s="110"/>
      <c r="N2013" s="110"/>
      <c r="O2013" s="144"/>
      <c r="P2013" s="110"/>
    </row>
    <row r="2014" spans="3:16" x14ac:dyDescent="0.25">
      <c r="C2014"/>
      <c r="D2014"/>
      <c r="F2014"/>
      <c r="K2014" s="87"/>
      <c r="L2014" s="110"/>
      <c r="M2014" s="110"/>
      <c r="N2014" s="110"/>
      <c r="O2014" s="144"/>
      <c r="P2014" s="110"/>
    </row>
    <row r="2015" spans="3:16" x14ac:dyDescent="0.25">
      <c r="C2015"/>
      <c r="D2015"/>
      <c r="F2015"/>
      <c r="K2015" s="87"/>
      <c r="L2015" s="110"/>
      <c r="M2015" s="110"/>
      <c r="N2015" s="110"/>
      <c r="O2015" s="144"/>
      <c r="P2015" s="110"/>
    </row>
    <row r="2016" spans="3:16" x14ac:dyDescent="0.25">
      <c r="C2016"/>
      <c r="D2016"/>
      <c r="F2016"/>
      <c r="K2016" s="87"/>
      <c r="L2016" s="110"/>
      <c r="M2016" s="110"/>
      <c r="N2016" s="110"/>
      <c r="O2016" s="144"/>
      <c r="P2016" s="110"/>
    </row>
    <row r="2017" spans="3:16" x14ac:dyDescent="0.25">
      <c r="C2017"/>
      <c r="D2017"/>
      <c r="F2017"/>
      <c r="K2017" s="87"/>
      <c r="L2017" s="110"/>
      <c r="M2017" s="110"/>
      <c r="N2017" s="110"/>
      <c r="O2017" s="144"/>
      <c r="P2017" s="110"/>
    </row>
    <row r="2018" spans="3:16" x14ac:dyDescent="0.25">
      <c r="C2018"/>
      <c r="D2018"/>
      <c r="F2018"/>
      <c r="K2018" s="87"/>
      <c r="L2018" s="110"/>
      <c r="M2018" s="110"/>
      <c r="N2018" s="110"/>
      <c r="O2018" s="144"/>
      <c r="P2018" s="110"/>
    </row>
    <row r="2019" spans="3:16" x14ac:dyDescent="0.25">
      <c r="C2019"/>
      <c r="D2019"/>
      <c r="F2019"/>
      <c r="K2019" s="87"/>
      <c r="L2019" s="110"/>
      <c r="M2019" s="110"/>
      <c r="N2019" s="110"/>
      <c r="O2019" s="144"/>
      <c r="P2019" s="110"/>
    </row>
    <row r="2020" spans="3:16" x14ac:dyDescent="0.25">
      <c r="C2020"/>
      <c r="D2020"/>
      <c r="F2020"/>
      <c r="K2020" s="87"/>
      <c r="L2020" s="110"/>
      <c r="M2020" s="110"/>
      <c r="N2020" s="110"/>
      <c r="O2020" s="144"/>
      <c r="P2020" s="110"/>
    </row>
    <row r="2021" spans="3:16" x14ac:dyDescent="0.25">
      <c r="C2021"/>
      <c r="D2021"/>
      <c r="F2021"/>
      <c r="K2021" s="87"/>
      <c r="L2021" s="110"/>
      <c r="M2021" s="110"/>
      <c r="N2021" s="110"/>
      <c r="O2021" s="144"/>
      <c r="P2021" s="110"/>
    </row>
    <row r="2022" spans="3:16" x14ac:dyDescent="0.25">
      <c r="C2022"/>
      <c r="D2022"/>
      <c r="F2022"/>
      <c r="K2022" s="87"/>
      <c r="L2022" s="110"/>
      <c r="M2022" s="110"/>
      <c r="N2022" s="110"/>
      <c r="O2022" s="144"/>
      <c r="P2022" s="110"/>
    </row>
    <row r="2023" spans="3:16" x14ac:dyDescent="0.25">
      <c r="C2023"/>
      <c r="D2023"/>
      <c r="F2023"/>
      <c r="K2023" s="87"/>
      <c r="L2023" s="110"/>
      <c r="M2023" s="110"/>
      <c r="N2023" s="110"/>
      <c r="O2023" s="144"/>
      <c r="P2023" s="110"/>
    </row>
    <row r="2024" spans="3:16" x14ac:dyDescent="0.25">
      <c r="C2024"/>
      <c r="D2024"/>
      <c r="F2024"/>
      <c r="K2024" s="87"/>
      <c r="L2024" s="110"/>
      <c r="M2024" s="110"/>
      <c r="N2024" s="110"/>
      <c r="O2024" s="144"/>
      <c r="P2024" s="110"/>
    </row>
    <row r="2025" spans="3:16" x14ac:dyDescent="0.25">
      <c r="C2025"/>
      <c r="D2025"/>
      <c r="F2025"/>
      <c r="K2025" s="87"/>
      <c r="L2025" s="110"/>
      <c r="M2025" s="110"/>
      <c r="N2025" s="110"/>
      <c r="O2025" s="144"/>
      <c r="P2025" s="110"/>
    </row>
    <row r="2026" spans="3:16" x14ac:dyDescent="0.25">
      <c r="C2026"/>
      <c r="D2026"/>
      <c r="F2026"/>
      <c r="K2026" s="87"/>
      <c r="L2026" s="110"/>
      <c r="M2026" s="110"/>
      <c r="N2026" s="110"/>
      <c r="O2026" s="144"/>
      <c r="P2026" s="110"/>
    </row>
    <row r="2027" spans="3:16" x14ac:dyDescent="0.25">
      <c r="C2027"/>
      <c r="D2027"/>
      <c r="F2027"/>
      <c r="K2027" s="87"/>
      <c r="L2027" s="110"/>
      <c r="M2027" s="110"/>
      <c r="N2027" s="110"/>
      <c r="O2027" s="144"/>
      <c r="P2027" s="110"/>
    </row>
    <row r="2028" spans="3:16" x14ac:dyDescent="0.25">
      <c r="C2028"/>
      <c r="D2028"/>
      <c r="F2028"/>
      <c r="K2028" s="87"/>
      <c r="L2028" s="110"/>
      <c r="M2028" s="110"/>
      <c r="N2028" s="110"/>
      <c r="O2028" s="144"/>
      <c r="P2028" s="110"/>
    </row>
    <row r="2029" spans="3:16" x14ac:dyDescent="0.25">
      <c r="C2029"/>
      <c r="D2029"/>
      <c r="F2029"/>
      <c r="K2029" s="87"/>
      <c r="L2029" s="110"/>
      <c r="M2029" s="110"/>
      <c r="N2029" s="110"/>
      <c r="O2029" s="144"/>
      <c r="P2029" s="110"/>
    </row>
    <row r="2030" spans="3:16" x14ac:dyDescent="0.25">
      <c r="C2030"/>
      <c r="D2030"/>
      <c r="F2030"/>
      <c r="K2030" s="87"/>
      <c r="L2030" s="110"/>
      <c r="M2030" s="110"/>
      <c r="N2030" s="110"/>
      <c r="O2030" s="144"/>
      <c r="P2030" s="110"/>
    </row>
    <row r="2031" spans="3:16" x14ac:dyDescent="0.25">
      <c r="C2031"/>
      <c r="D2031"/>
      <c r="F2031"/>
      <c r="K2031" s="87"/>
      <c r="L2031" s="110"/>
      <c r="M2031" s="110"/>
      <c r="N2031" s="110"/>
      <c r="O2031" s="144"/>
      <c r="P2031" s="110"/>
    </row>
    <row r="2032" spans="3:16" x14ac:dyDescent="0.25">
      <c r="C2032"/>
      <c r="D2032"/>
      <c r="F2032"/>
      <c r="K2032" s="87"/>
      <c r="L2032" s="110"/>
      <c r="M2032" s="110"/>
      <c r="N2032" s="110"/>
      <c r="O2032" s="144"/>
      <c r="P2032" s="110"/>
    </row>
    <row r="2033" spans="3:16" x14ac:dyDescent="0.25">
      <c r="C2033"/>
      <c r="D2033"/>
      <c r="F2033"/>
      <c r="K2033" s="87"/>
      <c r="L2033" s="110"/>
      <c r="M2033" s="110"/>
      <c r="N2033" s="110"/>
      <c r="O2033" s="144"/>
      <c r="P2033" s="110"/>
    </row>
    <row r="2034" spans="3:16" x14ac:dyDescent="0.25">
      <c r="C2034"/>
      <c r="D2034"/>
      <c r="F2034"/>
      <c r="K2034" s="87"/>
      <c r="L2034" s="110"/>
      <c r="M2034" s="110"/>
      <c r="N2034" s="110"/>
      <c r="O2034" s="144"/>
      <c r="P2034" s="110"/>
    </row>
    <row r="2035" spans="3:16" x14ac:dyDescent="0.25">
      <c r="C2035"/>
      <c r="D2035"/>
      <c r="F2035"/>
      <c r="K2035" s="87"/>
      <c r="L2035" s="110"/>
      <c r="M2035" s="110"/>
      <c r="N2035" s="110"/>
      <c r="O2035" s="144"/>
      <c r="P2035" s="110"/>
    </row>
    <row r="2036" spans="3:16" x14ac:dyDescent="0.25">
      <c r="C2036"/>
      <c r="D2036"/>
      <c r="F2036"/>
      <c r="K2036" s="87"/>
      <c r="L2036" s="110"/>
      <c r="M2036" s="110"/>
      <c r="N2036" s="110"/>
      <c r="O2036" s="144"/>
      <c r="P2036" s="110"/>
    </row>
    <row r="2037" spans="3:16" x14ac:dyDescent="0.25">
      <c r="C2037"/>
      <c r="D2037"/>
      <c r="F2037"/>
      <c r="K2037" s="87"/>
      <c r="L2037" s="110"/>
      <c r="M2037" s="110"/>
      <c r="N2037" s="110"/>
      <c r="O2037" s="144"/>
      <c r="P2037" s="110"/>
    </row>
    <row r="2038" spans="3:16" x14ac:dyDescent="0.25">
      <c r="C2038"/>
      <c r="D2038"/>
      <c r="F2038"/>
      <c r="K2038" s="87"/>
      <c r="L2038" s="110"/>
      <c r="M2038" s="110"/>
      <c r="N2038" s="110"/>
      <c r="O2038" s="144"/>
      <c r="P2038" s="110"/>
    </row>
    <row r="2039" spans="3:16" x14ac:dyDescent="0.25">
      <c r="C2039"/>
      <c r="D2039"/>
      <c r="F2039"/>
      <c r="K2039" s="87"/>
      <c r="L2039" s="110"/>
      <c r="M2039" s="110"/>
      <c r="N2039" s="110"/>
      <c r="O2039" s="144"/>
      <c r="P2039" s="110"/>
    </row>
    <row r="2040" spans="3:16" x14ac:dyDescent="0.25">
      <c r="C2040"/>
      <c r="D2040"/>
      <c r="F2040"/>
      <c r="K2040" s="87"/>
      <c r="L2040" s="110"/>
      <c r="M2040" s="110"/>
      <c r="N2040" s="110"/>
      <c r="O2040" s="144"/>
      <c r="P2040" s="110"/>
    </row>
    <row r="2041" spans="3:16" x14ac:dyDescent="0.25">
      <c r="C2041"/>
      <c r="D2041"/>
      <c r="F2041"/>
      <c r="K2041" s="87"/>
      <c r="L2041" s="110"/>
      <c r="M2041" s="110"/>
      <c r="N2041" s="110"/>
      <c r="O2041" s="144"/>
      <c r="P2041" s="110"/>
    </row>
    <row r="2042" spans="3:16" x14ac:dyDescent="0.25">
      <c r="C2042"/>
      <c r="D2042"/>
      <c r="F2042"/>
      <c r="K2042" s="87"/>
      <c r="L2042" s="110"/>
      <c r="M2042" s="110"/>
      <c r="N2042" s="110"/>
      <c r="O2042" s="144"/>
      <c r="P2042" s="110"/>
    </row>
    <row r="2043" spans="3:16" x14ac:dyDescent="0.25">
      <c r="C2043"/>
      <c r="D2043"/>
      <c r="F2043"/>
      <c r="K2043" s="87"/>
      <c r="L2043" s="110"/>
      <c r="M2043" s="110"/>
      <c r="N2043" s="110"/>
      <c r="O2043" s="144"/>
      <c r="P2043" s="110"/>
    </row>
    <row r="2044" spans="3:16" x14ac:dyDescent="0.25">
      <c r="C2044"/>
      <c r="D2044"/>
      <c r="F2044"/>
      <c r="K2044" s="87"/>
      <c r="L2044" s="110"/>
      <c r="M2044" s="110"/>
      <c r="N2044" s="110"/>
      <c r="O2044" s="144"/>
      <c r="P2044" s="110"/>
    </row>
    <row r="2045" spans="3:16" x14ac:dyDescent="0.25">
      <c r="C2045"/>
      <c r="D2045"/>
      <c r="F2045"/>
      <c r="K2045" s="87"/>
      <c r="L2045" s="110"/>
      <c r="M2045" s="110"/>
      <c r="N2045" s="110"/>
      <c r="O2045" s="144"/>
      <c r="P2045" s="110"/>
    </row>
    <row r="2046" spans="3:16" x14ac:dyDescent="0.25">
      <c r="C2046"/>
      <c r="D2046"/>
      <c r="F2046"/>
      <c r="K2046" s="87"/>
      <c r="L2046" s="110"/>
      <c r="M2046" s="110"/>
      <c r="N2046" s="110"/>
      <c r="O2046" s="144"/>
      <c r="P2046" s="110"/>
    </row>
    <row r="2047" spans="3:16" x14ac:dyDescent="0.25">
      <c r="C2047"/>
      <c r="D2047"/>
      <c r="F2047"/>
      <c r="K2047" s="87"/>
      <c r="L2047" s="110"/>
      <c r="M2047" s="110"/>
      <c r="N2047" s="110"/>
      <c r="O2047" s="144"/>
      <c r="P2047" s="110"/>
    </row>
    <row r="2048" spans="3:16" x14ac:dyDescent="0.25">
      <c r="C2048"/>
      <c r="D2048"/>
      <c r="F2048"/>
      <c r="K2048" s="87"/>
      <c r="L2048" s="110"/>
      <c r="M2048" s="110"/>
      <c r="N2048" s="110"/>
      <c r="O2048" s="144"/>
      <c r="P2048" s="110"/>
    </row>
    <row r="2049" spans="3:16" x14ac:dyDescent="0.25">
      <c r="C2049"/>
      <c r="D2049"/>
      <c r="F2049"/>
      <c r="K2049" s="87"/>
      <c r="L2049" s="110"/>
      <c r="M2049" s="110"/>
      <c r="N2049" s="110"/>
      <c r="O2049" s="144"/>
      <c r="P2049" s="110"/>
    </row>
    <row r="2050" spans="3:16" x14ac:dyDescent="0.25">
      <c r="C2050"/>
      <c r="D2050"/>
      <c r="F2050"/>
      <c r="K2050" s="87"/>
      <c r="L2050" s="110"/>
      <c r="M2050" s="110"/>
      <c r="N2050" s="110"/>
      <c r="O2050" s="144"/>
      <c r="P2050" s="110"/>
    </row>
    <row r="2051" spans="3:16" x14ac:dyDescent="0.25">
      <c r="C2051"/>
      <c r="D2051"/>
      <c r="F2051"/>
      <c r="K2051" s="87"/>
      <c r="L2051" s="110"/>
      <c r="M2051" s="110"/>
      <c r="N2051" s="110"/>
      <c r="O2051" s="144"/>
      <c r="P2051" s="110"/>
    </row>
    <row r="2052" spans="3:16" x14ac:dyDescent="0.25">
      <c r="C2052"/>
      <c r="D2052"/>
      <c r="F2052"/>
      <c r="K2052" s="87"/>
      <c r="L2052" s="110"/>
      <c r="M2052" s="110"/>
      <c r="N2052" s="110"/>
      <c r="O2052" s="144"/>
      <c r="P2052" s="110"/>
    </row>
    <row r="2053" spans="3:16" x14ac:dyDescent="0.25">
      <c r="C2053"/>
      <c r="D2053"/>
      <c r="F2053"/>
      <c r="K2053" s="87"/>
      <c r="L2053" s="110"/>
      <c r="M2053" s="110"/>
      <c r="N2053" s="110"/>
      <c r="O2053" s="144"/>
      <c r="P2053" s="110"/>
    </row>
    <row r="2054" spans="3:16" x14ac:dyDescent="0.25">
      <c r="C2054"/>
      <c r="D2054"/>
      <c r="F2054"/>
      <c r="K2054" s="87"/>
      <c r="L2054" s="110"/>
      <c r="M2054" s="110"/>
      <c r="N2054" s="110"/>
      <c r="O2054" s="144"/>
      <c r="P2054" s="110"/>
    </row>
    <row r="2055" spans="3:16" x14ac:dyDescent="0.25">
      <c r="C2055"/>
      <c r="D2055"/>
      <c r="F2055"/>
      <c r="K2055" s="87"/>
      <c r="L2055" s="110"/>
      <c r="M2055" s="110"/>
      <c r="N2055" s="110"/>
      <c r="O2055" s="144"/>
      <c r="P2055" s="110"/>
    </row>
    <row r="2056" spans="3:16" x14ac:dyDescent="0.25">
      <c r="C2056"/>
      <c r="D2056"/>
      <c r="F2056"/>
      <c r="K2056" s="87"/>
      <c r="L2056" s="110"/>
      <c r="M2056" s="110"/>
      <c r="N2056" s="110"/>
      <c r="O2056" s="144"/>
      <c r="P2056" s="110"/>
    </row>
    <row r="2057" spans="3:16" x14ac:dyDescent="0.25">
      <c r="C2057"/>
      <c r="D2057"/>
      <c r="F2057"/>
      <c r="K2057" s="87"/>
      <c r="L2057" s="110"/>
      <c r="M2057" s="110"/>
      <c r="N2057" s="110"/>
      <c r="O2057" s="144"/>
      <c r="P2057" s="110"/>
    </row>
    <row r="2058" spans="3:16" x14ac:dyDescent="0.25">
      <c r="C2058"/>
      <c r="D2058"/>
      <c r="F2058"/>
      <c r="K2058" s="87"/>
      <c r="L2058" s="110"/>
      <c r="M2058" s="110"/>
      <c r="N2058" s="110"/>
      <c r="O2058" s="144"/>
      <c r="P2058" s="110"/>
    </row>
    <row r="2059" spans="3:16" x14ac:dyDescent="0.25">
      <c r="C2059"/>
      <c r="D2059"/>
      <c r="F2059"/>
      <c r="K2059" s="87"/>
      <c r="L2059" s="110"/>
      <c r="M2059" s="110"/>
      <c r="N2059" s="110"/>
      <c r="O2059" s="144"/>
      <c r="P2059" s="110"/>
    </row>
    <row r="2060" spans="3:16" x14ac:dyDescent="0.25">
      <c r="C2060"/>
      <c r="D2060"/>
      <c r="F2060"/>
      <c r="K2060" s="87"/>
      <c r="L2060" s="110"/>
      <c r="M2060" s="110"/>
      <c r="N2060" s="110"/>
      <c r="O2060" s="144"/>
      <c r="P2060" s="110"/>
    </row>
    <row r="2061" spans="3:16" x14ac:dyDescent="0.25">
      <c r="C2061"/>
      <c r="D2061"/>
      <c r="F2061"/>
      <c r="K2061" s="87"/>
      <c r="L2061" s="110"/>
      <c r="M2061" s="110"/>
      <c r="N2061" s="110"/>
      <c r="O2061" s="144"/>
      <c r="P2061" s="110"/>
    </row>
    <row r="2062" spans="3:16" x14ac:dyDescent="0.25">
      <c r="C2062"/>
      <c r="D2062"/>
      <c r="F2062"/>
      <c r="K2062" s="87"/>
      <c r="L2062" s="110"/>
      <c r="M2062" s="110"/>
      <c r="N2062" s="110"/>
      <c r="O2062" s="144"/>
      <c r="P2062" s="110"/>
    </row>
    <row r="2063" spans="3:16" x14ac:dyDescent="0.25">
      <c r="C2063"/>
      <c r="D2063"/>
      <c r="F2063"/>
      <c r="K2063" s="87"/>
      <c r="L2063" s="110"/>
      <c r="M2063" s="110"/>
      <c r="N2063" s="110"/>
      <c r="O2063" s="144"/>
      <c r="P2063" s="110"/>
    </row>
    <row r="2064" spans="3:16" x14ac:dyDescent="0.25">
      <c r="C2064"/>
      <c r="D2064"/>
      <c r="F2064"/>
      <c r="K2064" s="87"/>
      <c r="L2064" s="110"/>
      <c r="M2064" s="110"/>
      <c r="N2064" s="110"/>
      <c r="O2064" s="144"/>
      <c r="P2064" s="110"/>
    </row>
    <row r="2065" spans="3:16" x14ac:dyDescent="0.25">
      <c r="C2065"/>
      <c r="D2065"/>
      <c r="F2065"/>
      <c r="K2065" s="87"/>
      <c r="L2065" s="110"/>
      <c r="M2065" s="110"/>
      <c r="N2065" s="110"/>
      <c r="O2065" s="144"/>
      <c r="P2065" s="110"/>
    </row>
    <row r="2066" spans="3:16" x14ac:dyDescent="0.25">
      <c r="C2066"/>
      <c r="D2066"/>
      <c r="F2066"/>
      <c r="K2066" s="87"/>
      <c r="L2066" s="110"/>
      <c r="M2066" s="110"/>
      <c r="N2066" s="110"/>
      <c r="O2066" s="144"/>
      <c r="P2066" s="110"/>
    </row>
    <row r="2067" spans="3:16" x14ac:dyDescent="0.25">
      <c r="C2067"/>
      <c r="D2067"/>
      <c r="F2067"/>
      <c r="K2067" s="87"/>
      <c r="L2067" s="110"/>
      <c r="M2067" s="110"/>
      <c r="N2067" s="110"/>
      <c r="O2067" s="144"/>
      <c r="P2067" s="110"/>
    </row>
    <row r="2068" spans="3:16" x14ac:dyDescent="0.25">
      <c r="C2068"/>
      <c r="D2068"/>
      <c r="F2068"/>
      <c r="K2068" s="87"/>
      <c r="L2068" s="110"/>
      <c r="M2068" s="110"/>
      <c r="N2068" s="110"/>
      <c r="O2068" s="144"/>
      <c r="P2068" s="110"/>
    </row>
    <row r="2069" spans="3:16" x14ac:dyDescent="0.25">
      <c r="C2069"/>
      <c r="D2069"/>
      <c r="F2069"/>
      <c r="K2069" s="87"/>
      <c r="L2069" s="110"/>
      <c r="M2069" s="110"/>
      <c r="N2069" s="110"/>
      <c r="O2069" s="144"/>
      <c r="P2069" s="110"/>
    </row>
    <row r="2070" spans="3:16" x14ac:dyDescent="0.25">
      <c r="C2070"/>
      <c r="D2070"/>
      <c r="F2070"/>
      <c r="K2070" s="87"/>
      <c r="L2070" s="110"/>
      <c r="M2070" s="110"/>
      <c r="N2070" s="110"/>
      <c r="O2070" s="144"/>
      <c r="P2070" s="110"/>
    </row>
    <row r="2071" spans="3:16" x14ac:dyDescent="0.25">
      <c r="C2071"/>
      <c r="D2071"/>
      <c r="F2071"/>
      <c r="K2071" s="87"/>
      <c r="L2071" s="110"/>
      <c r="M2071" s="110"/>
      <c r="N2071" s="110"/>
      <c r="O2071" s="144"/>
      <c r="P2071" s="110"/>
    </row>
    <row r="2072" spans="3:16" x14ac:dyDescent="0.25">
      <c r="C2072"/>
      <c r="D2072"/>
      <c r="F2072"/>
      <c r="K2072" s="87"/>
      <c r="L2072" s="110"/>
      <c r="M2072" s="110"/>
      <c r="N2072" s="110"/>
      <c r="O2072" s="144"/>
      <c r="P2072" s="110"/>
    </row>
    <row r="2073" spans="3:16" x14ac:dyDescent="0.25">
      <c r="C2073"/>
      <c r="D2073"/>
      <c r="F2073"/>
      <c r="K2073" s="87"/>
      <c r="L2073" s="110"/>
      <c r="M2073" s="110"/>
      <c r="N2073" s="110"/>
      <c r="O2073" s="144"/>
      <c r="P2073" s="110"/>
    </row>
    <row r="2074" spans="3:16" x14ac:dyDescent="0.25">
      <c r="C2074"/>
      <c r="D2074"/>
      <c r="F2074"/>
      <c r="K2074" s="87"/>
      <c r="L2074" s="110"/>
      <c r="M2074" s="110"/>
      <c r="N2074" s="110"/>
      <c r="O2074" s="144"/>
      <c r="P2074" s="110"/>
    </row>
    <row r="2075" spans="3:16" x14ac:dyDescent="0.25">
      <c r="C2075"/>
      <c r="D2075"/>
      <c r="F2075"/>
      <c r="K2075" s="87"/>
      <c r="L2075" s="110"/>
      <c r="M2075" s="110"/>
      <c r="N2075" s="110"/>
      <c r="O2075" s="144"/>
      <c r="P2075" s="110"/>
    </row>
    <row r="2076" spans="3:16" x14ac:dyDescent="0.25">
      <c r="C2076"/>
      <c r="D2076"/>
      <c r="F2076"/>
      <c r="K2076" s="87"/>
      <c r="L2076" s="110"/>
      <c r="M2076" s="110"/>
      <c r="N2076" s="110"/>
      <c r="O2076" s="144"/>
      <c r="P2076" s="110"/>
    </row>
    <row r="2077" spans="3:16" x14ac:dyDescent="0.25">
      <c r="C2077"/>
      <c r="D2077"/>
      <c r="F2077"/>
      <c r="K2077" s="87"/>
      <c r="L2077" s="110"/>
      <c r="M2077" s="110"/>
      <c r="N2077" s="110"/>
      <c r="O2077" s="144"/>
      <c r="P2077" s="110"/>
    </row>
    <row r="2078" spans="3:16" x14ac:dyDescent="0.25">
      <c r="C2078"/>
      <c r="D2078"/>
      <c r="F2078"/>
      <c r="K2078" s="87"/>
      <c r="L2078" s="110"/>
      <c r="M2078" s="110"/>
      <c r="N2078" s="110"/>
      <c r="O2078" s="144"/>
      <c r="P2078" s="110"/>
    </row>
    <row r="2079" spans="3:16" x14ac:dyDescent="0.25">
      <c r="C2079"/>
      <c r="D2079"/>
      <c r="F2079"/>
      <c r="K2079" s="87"/>
      <c r="L2079" s="110"/>
      <c r="M2079" s="110"/>
      <c r="N2079" s="110"/>
      <c r="O2079" s="144"/>
      <c r="P2079" s="110"/>
    </row>
    <row r="2080" spans="3:16" x14ac:dyDescent="0.25">
      <c r="C2080"/>
      <c r="D2080"/>
      <c r="F2080"/>
      <c r="K2080" s="87"/>
      <c r="L2080" s="110"/>
      <c r="M2080" s="110"/>
      <c r="N2080" s="110"/>
      <c r="O2080" s="144"/>
      <c r="P2080" s="110"/>
    </row>
    <row r="2081" spans="3:16" x14ac:dyDescent="0.25">
      <c r="C2081"/>
      <c r="D2081"/>
      <c r="F2081"/>
      <c r="K2081" s="87"/>
      <c r="L2081" s="110"/>
      <c r="M2081" s="110"/>
      <c r="N2081" s="110"/>
      <c r="O2081" s="144"/>
      <c r="P2081" s="110"/>
    </row>
    <row r="2082" spans="3:16" x14ac:dyDescent="0.25">
      <c r="C2082"/>
      <c r="D2082"/>
      <c r="F2082"/>
      <c r="K2082" s="87"/>
      <c r="L2082" s="110"/>
      <c r="M2082" s="110"/>
      <c r="N2082" s="110"/>
      <c r="O2082" s="144"/>
      <c r="P2082" s="110"/>
    </row>
    <row r="2083" spans="3:16" x14ac:dyDescent="0.25">
      <c r="C2083"/>
      <c r="D2083"/>
      <c r="F2083"/>
      <c r="K2083" s="87"/>
      <c r="L2083" s="110"/>
      <c r="M2083" s="110"/>
      <c r="N2083" s="110"/>
      <c r="O2083" s="144"/>
      <c r="P2083" s="110"/>
    </row>
    <row r="2084" spans="3:16" x14ac:dyDescent="0.25">
      <c r="C2084"/>
      <c r="D2084"/>
      <c r="F2084"/>
      <c r="K2084" s="87"/>
      <c r="L2084" s="110"/>
      <c r="M2084" s="110"/>
      <c r="N2084" s="110"/>
      <c r="O2084" s="144"/>
      <c r="P2084" s="110"/>
    </row>
    <row r="2085" spans="3:16" x14ac:dyDescent="0.25">
      <c r="C2085"/>
      <c r="D2085"/>
      <c r="F2085"/>
      <c r="K2085" s="87"/>
      <c r="L2085" s="110"/>
      <c r="M2085" s="110"/>
      <c r="N2085" s="110"/>
      <c r="O2085" s="144"/>
      <c r="P2085" s="110"/>
    </row>
    <row r="2086" spans="3:16" x14ac:dyDescent="0.25">
      <c r="C2086"/>
      <c r="D2086"/>
      <c r="F2086"/>
      <c r="K2086" s="87"/>
      <c r="L2086" s="110"/>
      <c r="M2086" s="110"/>
      <c r="N2086" s="110"/>
      <c r="O2086" s="144"/>
      <c r="P2086" s="110"/>
    </row>
    <row r="2087" spans="3:16" x14ac:dyDescent="0.25">
      <c r="C2087"/>
      <c r="D2087"/>
      <c r="F2087"/>
      <c r="K2087" s="87"/>
      <c r="L2087" s="110"/>
      <c r="M2087" s="110"/>
      <c r="N2087" s="110"/>
      <c r="O2087" s="144"/>
      <c r="P2087" s="110"/>
    </row>
    <row r="2088" spans="3:16" x14ac:dyDescent="0.25">
      <c r="C2088"/>
      <c r="D2088"/>
      <c r="F2088"/>
      <c r="K2088" s="87"/>
      <c r="L2088" s="110"/>
      <c r="M2088" s="110"/>
      <c r="N2088" s="110"/>
      <c r="O2088" s="144"/>
      <c r="P2088" s="110"/>
    </row>
    <row r="2089" spans="3:16" x14ac:dyDescent="0.25">
      <c r="C2089"/>
      <c r="D2089"/>
      <c r="F2089"/>
      <c r="K2089" s="87"/>
      <c r="L2089" s="110"/>
      <c r="M2089" s="110"/>
      <c r="N2089" s="110"/>
      <c r="O2089" s="144"/>
      <c r="P2089" s="110"/>
    </row>
    <row r="2090" spans="3:16" x14ac:dyDescent="0.25">
      <c r="C2090"/>
      <c r="D2090"/>
      <c r="F2090"/>
      <c r="K2090" s="87"/>
      <c r="L2090" s="110"/>
      <c r="M2090" s="110"/>
      <c r="N2090" s="110"/>
      <c r="O2090" s="144"/>
      <c r="P2090" s="110"/>
    </row>
    <row r="2091" spans="3:16" x14ac:dyDescent="0.25">
      <c r="C2091"/>
      <c r="D2091"/>
      <c r="F2091"/>
      <c r="K2091" s="87"/>
      <c r="L2091" s="110"/>
      <c r="M2091" s="110"/>
      <c r="N2091" s="110"/>
      <c r="O2091" s="144"/>
      <c r="P2091" s="110"/>
    </row>
    <row r="2092" spans="3:16" x14ac:dyDescent="0.25">
      <c r="C2092"/>
      <c r="D2092"/>
      <c r="F2092"/>
      <c r="K2092" s="87"/>
      <c r="L2092" s="110"/>
      <c r="M2092" s="110"/>
      <c r="N2092" s="110"/>
      <c r="O2092" s="144"/>
      <c r="P2092" s="110"/>
    </row>
    <row r="2093" spans="3:16" x14ac:dyDescent="0.25">
      <c r="C2093"/>
      <c r="D2093"/>
      <c r="F2093"/>
      <c r="K2093" s="87"/>
      <c r="L2093" s="110"/>
      <c r="M2093" s="110"/>
      <c r="N2093" s="110"/>
      <c r="O2093" s="144"/>
      <c r="P2093" s="110"/>
    </row>
    <row r="2094" spans="3:16" x14ac:dyDescent="0.25">
      <c r="C2094"/>
      <c r="D2094"/>
      <c r="F2094"/>
      <c r="K2094" s="87"/>
      <c r="L2094" s="110"/>
      <c r="M2094" s="110"/>
      <c r="N2094" s="110"/>
      <c r="O2094" s="144"/>
      <c r="P2094" s="110"/>
    </row>
    <row r="2095" spans="3:16" x14ac:dyDescent="0.25">
      <c r="C2095"/>
      <c r="D2095"/>
      <c r="F2095"/>
      <c r="K2095" s="87"/>
      <c r="L2095" s="110"/>
      <c r="M2095" s="110"/>
      <c r="N2095" s="110"/>
      <c r="O2095" s="144"/>
      <c r="P2095" s="110"/>
    </row>
    <row r="2096" spans="3:16" x14ac:dyDescent="0.25">
      <c r="C2096"/>
      <c r="D2096"/>
      <c r="F2096"/>
      <c r="K2096" s="87"/>
      <c r="L2096" s="110"/>
      <c r="M2096" s="110"/>
      <c r="N2096" s="110"/>
      <c r="O2096" s="144"/>
      <c r="P2096" s="110"/>
    </row>
    <row r="2097" spans="3:16" x14ac:dyDescent="0.25">
      <c r="C2097"/>
      <c r="D2097"/>
      <c r="F2097"/>
      <c r="K2097" s="87"/>
      <c r="L2097" s="110"/>
      <c r="M2097" s="110"/>
      <c r="N2097" s="110"/>
      <c r="O2097" s="144"/>
      <c r="P2097" s="110"/>
    </row>
    <row r="2098" spans="3:16" x14ac:dyDescent="0.25">
      <c r="C2098"/>
      <c r="D2098"/>
      <c r="F2098"/>
      <c r="K2098" s="87"/>
      <c r="L2098" s="110"/>
      <c r="M2098" s="110"/>
      <c r="N2098" s="110"/>
      <c r="O2098" s="144"/>
      <c r="P2098" s="110"/>
    </row>
    <row r="2099" spans="3:16" x14ac:dyDescent="0.25">
      <c r="C2099"/>
      <c r="D2099"/>
      <c r="F2099"/>
      <c r="K2099" s="87"/>
      <c r="L2099" s="110"/>
      <c r="M2099" s="110"/>
      <c r="N2099" s="110"/>
      <c r="O2099" s="144"/>
      <c r="P2099" s="110"/>
    </row>
    <row r="2100" spans="3:16" x14ac:dyDescent="0.25">
      <c r="C2100"/>
      <c r="D2100"/>
      <c r="F2100"/>
      <c r="K2100" s="87"/>
      <c r="L2100" s="110"/>
      <c r="M2100" s="110"/>
      <c r="N2100" s="110"/>
      <c r="O2100" s="144"/>
      <c r="P2100" s="110"/>
    </row>
    <row r="2101" spans="3:16" x14ac:dyDescent="0.25">
      <c r="C2101"/>
      <c r="D2101"/>
      <c r="F2101"/>
      <c r="K2101" s="87"/>
      <c r="L2101" s="110"/>
      <c r="M2101" s="110"/>
      <c r="N2101" s="110"/>
      <c r="O2101" s="144"/>
      <c r="P2101" s="110"/>
    </row>
    <row r="2102" spans="3:16" x14ac:dyDescent="0.25">
      <c r="C2102"/>
      <c r="D2102"/>
      <c r="F2102"/>
      <c r="K2102" s="87"/>
      <c r="L2102" s="110"/>
      <c r="M2102" s="110"/>
      <c r="N2102" s="110"/>
      <c r="O2102" s="144"/>
      <c r="P2102" s="110"/>
    </row>
    <row r="2103" spans="3:16" x14ac:dyDescent="0.25">
      <c r="C2103"/>
      <c r="D2103"/>
      <c r="F2103"/>
      <c r="K2103" s="87"/>
      <c r="L2103" s="110"/>
      <c r="M2103" s="110"/>
      <c r="N2103" s="110"/>
      <c r="O2103" s="144"/>
      <c r="P2103" s="110"/>
    </row>
    <row r="2104" spans="3:16" x14ac:dyDescent="0.25">
      <c r="C2104"/>
      <c r="D2104"/>
      <c r="F2104"/>
      <c r="K2104" s="87"/>
      <c r="L2104" s="110"/>
      <c r="M2104" s="110"/>
      <c r="N2104" s="110"/>
      <c r="O2104" s="144"/>
      <c r="P2104" s="110"/>
    </row>
    <row r="2105" spans="3:16" x14ac:dyDescent="0.25">
      <c r="C2105"/>
      <c r="D2105"/>
      <c r="F2105"/>
      <c r="K2105" s="87"/>
      <c r="L2105" s="110"/>
      <c r="M2105" s="110"/>
      <c r="N2105" s="110"/>
      <c r="O2105" s="144"/>
      <c r="P2105" s="110"/>
    </row>
    <row r="2106" spans="3:16" x14ac:dyDescent="0.25">
      <c r="C2106"/>
      <c r="D2106"/>
      <c r="F2106"/>
      <c r="K2106" s="87"/>
      <c r="L2106" s="110"/>
      <c r="M2106" s="110"/>
      <c r="N2106" s="110"/>
      <c r="O2106" s="144"/>
      <c r="P2106" s="110"/>
    </row>
    <row r="2107" spans="3:16" x14ac:dyDescent="0.25">
      <c r="C2107"/>
      <c r="D2107"/>
      <c r="F2107"/>
      <c r="K2107" s="87"/>
      <c r="L2107" s="110"/>
      <c r="M2107" s="110"/>
      <c r="N2107" s="110"/>
      <c r="O2107" s="144"/>
      <c r="P2107" s="110"/>
    </row>
    <row r="2108" spans="3:16" x14ac:dyDescent="0.25">
      <c r="C2108"/>
      <c r="D2108"/>
      <c r="F2108"/>
      <c r="K2108" s="87"/>
      <c r="L2108" s="110"/>
      <c r="M2108" s="110"/>
      <c r="N2108" s="110"/>
      <c r="O2108" s="144"/>
      <c r="P2108" s="110"/>
    </row>
    <row r="2109" spans="3:16" x14ac:dyDescent="0.25">
      <c r="C2109"/>
      <c r="D2109"/>
      <c r="F2109"/>
      <c r="K2109" s="87"/>
      <c r="L2109" s="110"/>
      <c r="M2109" s="110"/>
      <c r="N2109" s="110"/>
      <c r="O2109" s="144"/>
      <c r="P2109" s="110"/>
    </row>
    <row r="2110" spans="3:16" x14ac:dyDescent="0.25">
      <c r="C2110"/>
      <c r="D2110"/>
      <c r="F2110"/>
      <c r="K2110" s="87"/>
      <c r="L2110" s="110"/>
      <c r="M2110" s="110"/>
      <c r="N2110" s="110"/>
      <c r="O2110" s="144"/>
      <c r="P2110" s="110"/>
    </row>
    <row r="2111" spans="3:16" x14ac:dyDescent="0.25">
      <c r="C2111"/>
      <c r="D2111"/>
      <c r="F2111"/>
      <c r="K2111" s="87"/>
      <c r="L2111" s="110"/>
      <c r="M2111" s="110"/>
      <c r="N2111" s="110"/>
      <c r="O2111" s="144"/>
      <c r="P2111" s="110"/>
    </row>
    <row r="2112" spans="3:16" x14ac:dyDescent="0.25">
      <c r="C2112"/>
      <c r="D2112"/>
      <c r="F2112"/>
      <c r="K2112" s="87"/>
      <c r="L2112" s="110"/>
      <c r="M2112" s="110"/>
      <c r="N2112" s="110"/>
      <c r="O2112" s="144"/>
      <c r="P2112" s="110"/>
    </row>
    <row r="2113" spans="3:16" x14ac:dyDescent="0.25">
      <c r="C2113"/>
      <c r="D2113"/>
      <c r="F2113"/>
      <c r="K2113" s="87"/>
      <c r="L2113" s="110"/>
      <c r="M2113" s="110"/>
      <c r="N2113" s="110"/>
      <c r="O2113" s="144"/>
      <c r="P2113" s="110"/>
    </row>
    <row r="2114" spans="3:16" x14ac:dyDescent="0.25">
      <c r="C2114"/>
      <c r="D2114"/>
      <c r="F2114"/>
      <c r="K2114" s="87"/>
      <c r="L2114" s="110"/>
      <c r="M2114" s="110"/>
      <c r="N2114" s="110"/>
      <c r="O2114" s="144"/>
      <c r="P2114" s="110"/>
    </row>
    <row r="2115" spans="3:16" x14ac:dyDescent="0.25">
      <c r="C2115"/>
      <c r="D2115"/>
      <c r="F2115"/>
      <c r="K2115" s="87"/>
      <c r="L2115" s="110"/>
      <c r="M2115" s="110"/>
      <c r="N2115" s="110"/>
      <c r="O2115" s="144"/>
      <c r="P2115" s="110"/>
    </row>
    <row r="2116" spans="3:16" x14ac:dyDescent="0.25">
      <c r="C2116"/>
      <c r="D2116"/>
      <c r="F2116"/>
      <c r="K2116" s="87"/>
      <c r="L2116" s="110"/>
      <c r="M2116" s="110"/>
      <c r="N2116" s="110"/>
      <c r="O2116" s="144"/>
      <c r="P2116" s="110"/>
    </row>
    <row r="2117" spans="3:16" x14ac:dyDescent="0.25">
      <c r="C2117"/>
      <c r="D2117"/>
      <c r="F2117"/>
      <c r="K2117" s="87"/>
      <c r="L2117" s="110"/>
      <c r="M2117" s="110"/>
      <c r="N2117" s="110"/>
      <c r="O2117" s="144"/>
      <c r="P2117" s="110"/>
    </row>
    <row r="2118" spans="3:16" x14ac:dyDescent="0.25">
      <c r="C2118"/>
      <c r="D2118"/>
      <c r="F2118"/>
      <c r="K2118" s="87"/>
      <c r="L2118" s="110"/>
      <c r="M2118" s="110"/>
      <c r="N2118" s="110"/>
      <c r="O2118" s="144"/>
      <c r="P2118" s="110"/>
    </row>
    <row r="2119" spans="3:16" x14ac:dyDescent="0.25">
      <c r="C2119"/>
      <c r="D2119"/>
      <c r="F2119"/>
      <c r="K2119" s="87"/>
      <c r="L2119" s="110"/>
      <c r="M2119" s="110"/>
      <c r="N2119" s="110"/>
      <c r="O2119" s="144"/>
      <c r="P2119" s="110"/>
    </row>
    <row r="2120" spans="3:16" x14ac:dyDescent="0.25">
      <c r="C2120"/>
      <c r="D2120"/>
      <c r="F2120"/>
      <c r="K2120" s="87"/>
      <c r="L2120" s="110"/>
      <c r="M2120" s="110"/>
      <c r="N2120" s="110"/>
      <c r="O2120" s="144"/>
      <c r="P2120" s="110"/>
    </row>
    <row r="2121" spans="3:16" x14ac:dyDescent="0.25">
      <c r="C2121"/>
      <c r="D2121"/>
      <c r="F2121"/>
      <c r="K2121" s="87"/>
      <c r="L2121" s="110"/>
      <c r="M2121" s="110"/>
      <c r="N2121" s="110"/>
      <c r="O2121" s="144"/>
      <c r="P2121" s="110"/>
    </row>
    <row r="2122" spans="3:16" x14ac:dyDescent="0.25">
      <c r="C2122"/>
      <c r="D2122"/>
      <c r="F2122"/>
      <c r="K2122" s="87"/>
      <c r="L2122" s="110"/>
      <c r="M2122" s="110"/>
      <c r="N2122" s="110"/>
      <c r="O2122" s="144"/>
      <c r="P2122" s="110"/>
    </row>
    <row r="2123" spans="3:16" x14ac:dyDescent="0.25">
      <c r="C2123"/>
      <c r="D2123"/>
      <c r="F2123"/>
      <c r="K2123" s="87"/>
      <c r="L2123" s="110"/>
      <c r="M2123" s="110"/>
      <c r="N2123" s="110"/>
      <c r="O2123" s="144"/>
      <c r="P2123" s="110"/>
    </row>
    <row r="2124" spans="3:16" x14ac:dyDescent="0.25">
      <c r="C2124"/>
      <c r="D2124"/>
      <c r="F2124"/>
      <c r="K2124" s="87"/>
      <c r="L2124" s="110"/>
      <c r="M2124" s="110"/>
      <c r="N2124" s="110"/>
      <c r="O2124" s="144"/>
      <c r="P2124" s="110"/>
    </row>
    <row r="2125" spans="3:16" x14ac:dyDescent="0.25">
      <c r="C2125"/>
      <c r="D2125"/>
      <c r="F2125"/>
      <c r="K2125" s="87"/>
      <c r="L2125" s="110"/>
      <c r="M2125" s="110"/>
      <c r="N2125" s="110"/>
      <c r="O2125" s="144"/>
      <c r="P2125" s="110"/>
    </row>
    <row r="2126" spans="3:16" x14ac:dyDescent="0.25">
      <c r="C2126"/>
      <c r="D2126"/>
      <c r="F2126"/>
      <c r="K2126" s="87"/>
      <c r="L2126" s="110"/>
      <c r="M2126" s="110"/>
      <c r="N2126" s="110"/>
      <c r="O2126" s="144"/>
      <c r="P2126" s="110"/>
    </row>
    <row r="2127" spans="3:16" x14ac:dyDescent="0.25">
      <c r="C2127"/>
      <c r="D2127"/>
      <c r="F2127"/>
      <c r="K2127" s="87"/>
      <c r="L2127" s="110"/>
      <c r="M2127" s="110"/>
      <c r="N2127" s="110"/>
      <c r="O2127" s="144"/>
      <c r="P2127" s="110"/>
    </row>
    <row r="2128" spans="3:16" x14ac:dyDescent="0.25">
      <c r="C2128"/>
      <c r="D2128"/>
      <c r="F2128"/>
      <c r="K2128" s="87"/>
      <c r="L2128" s="110"/>
      <c r="M2128" s="110"/>
      <c r="N2128" s="110"/>
      <c r="O2128" s="144"/>
      <c r="P2128" s="110"/>
    </row>
    <row r="2129" spans="3:16" x14ac:dyDescent="0.25">
      <c r="C2129"/>
      <c r="D2129"/>
      <c r="F2129"/>
      <c r="K2129" s="87"/>
      <c r="L2129" s="110"/>
      <c r="M2129" s="110"/>
      <c r="N2129" s="110"/>
      <c r="O2129" s="144"/>
      <c r="P2129" s="110"/>
    </row>
    <row r="2130" spans="3:16" x14ac:dyDescent="0.25">
      <c r="C2130"/>
      <c r="D2130"/>
      <c r="F2130"/>
      <c r="K2130" s="87"/>
      <c r="L2130" s="110"/>
      <c r="M2130" s="110"/>
      <c r="N2130" s="110"/>
      <c r="O2130" s="144"/>
      <c r="P2130" s="110"/>
    </row>
    <row r="2131" spans="3:16" x14ac:dyDescent="0.25">
      <c r="C2131"/>
      <c r="D2131"/>
      <c r="F2131"/>
      <c r="K2131" s="87"/>
      <c r="L2131" s="110"/>
      <c r="M2131" s="110"/>
      <c r="N2131" s="110"/>
      <c r="O2131" s="144"/>
      <c r="P2131" s="110"/>
    </row>
    <row r="2132" spans="3:16" x14ac:dyDescent="0.25">
      <c r="C2132"/>
      <c r="D2132"/>
      <c r="F2132"/>
      <c r="K2132" s="87"/>
      <c r="L2132" s="110"/>
      <c r="M2132" s="110"/>
      <c r="N2132" s="110"/>
      <c r="O2132" s="144"/>
      <c r="P2132" s="110"/>
    </row>
    <row r="2133" spans="3:16" x14ac:dyDescent="0.25">
      <c r="C2133"/>
      <c r="D2133"/>
      <c r="F2133"/>
      <c r="K2133" s="87"/>
      <c r="L2133" s="110"/>
      <c r="M2133" s="110"/>
      <c r="N2133" s="110"/>
      <c r="O2133" s="144"/>
      <c r="P2133" s="110"/>
    </row>
    <row r="2134" spans="3:16" x14ac:dyDescent="0.25">
      <c r="C2134"/>
      <c r="D2134"/>
      <c r="F2134"/>
      <c r="K2134" s="87"/>
      <c r="L2134" s="110"/>
      <c r="M2134" s="110"/>
      <c r="N2134" s="110"/>
      <c r="O2134" s="144"/>
      <c r="P2134" s="110"/>
    </row>
    <row r="2135" spans="3:16" x14ac:dyDescent="0.25">
      <c r="C2135"/>
      <c r="D2135"/>
      <c r="F2135"/>
      <c r="K2135" s="87"/>
      <c r="L2135" s="110"/>
      <c r="M2135" s="110"/>
      <c r="N2135" s="110"/>
      <c r="O2135" s="144"/>
      <c r="P2135" s="110"/>
    </row>
    <row r="2136" spans="3:16" x14ac:dyDescent="0.25">
      <c r="C2136"/>
      <c r="D2136"/>
      <c r="F2136"/>
      <c r="K2136" s="87"/>
      <c r="L2136" s="110"/>
      <c r="M2136" s="110"/>
      <c r="N2136" s="110"/>
      <c r="O2136" s="144"/>
      <c r="P2136" s="110"/>
    </row>
    <row r="2137" spans="3:16" x14ac:dyDescent="0.25">
      <c r="C2137"/>
      <c r="D2137"/>
      <c r="F2137"/>
      <c r="K2137" s="87"/>
      <c r="L2137" s="110"/>
      <c r="M2137" s="110"/>
      <c r="N2137" s="110"/>
      <c r="O2137" s="144"/>
      <c r="P2137" s="110"/>
    </row>
    <row r="2138" spans="3:16" x14ac:dyDescent="0.25">
      <c r="C2138"/>
      <c r="D2138"/>
      <c r="F2138"/>
      <c r="K2138" s="87"/>
      <c r="L2138" s="110"/>
      <c r="M2138" s="110"/>
      <c r="N2138" s="110"/>
      <c r="O2138" s="144"/>
      <c r="P2138" s="110"/>
    </row>
    <row r="2139" spans="3:16" x14ac:dyDescent="0.25">
      <c r="C2139"/>
      <c r="D2139"/>
      <c r="F2139"/>
      <c r="K2139" s="87"/>
      <c r="L2139" s="110"/>
      <c r="M2139" s="110"/>
      <c r="N2139" s="110"/>
      <c r="O2139" s="144"/>
      <c r="P2139" s="110"/>
    </row>
    <row r="2140" spans="3:16" x14ac:dyDescent="0.25">
      <c r="C2140"/>
      <c r="D2140"/>
      <c r="F2140"/>
      <c r="K2140" s="87"/>
      <c r="L2140" s="110"/>
      <c r="M2140" s="110"/>
      <c r="N2140" s="110"/>
      <c r="O2140" s="144"/>
      <c r="P2140" s="110"/>
    </row>
    <row r="2141" spans="3:16" x14ac:dyDescent="0.25">
      <c r="C2141"/>
      <c r="D2141"/>
      <c r="F2141"/>
      <c r="K2141" s="87"/>
      <c r="L2141" s="110"/>
      <c r="M2141" s="110"/>
      <c r="N2141" s="110"/>
      <c r="O2141" s="144"/>
      <c r="P2141" s="110"/>
    </row>
    <row r="2142" spans="3:16" x14ac:dyDescent="0.25">
      <c r="C2142"/>
      <c r="D2142"/>
      <c r="F2142"/>
      <c r="K2142" s="87"/>
      <c r="L2142" s="110"/>
      <c r="M2142" s="110"/>
      <c r="N2142" s="110"/>
      <c r="O2142" s="144"/>
      <c r="P2142" s="110"/>
    </row>
    <row r="2143" spans="3:16" x14ac:dyDescent="0.25">
      <c r="C2143"/>
      <c r="D2143"/>
      <c r="F2143"/>
      <c r="K2143" s="87"/>
      <c r="L2143" s="110"/>
      <c r="M2143" s="110"/>
      <c r="N2143" s="110"/>
      <c r="O2143" s="144"/>
      <c r="P2143" s="110"/>
    </row>
    <row r="2144" spans="3:16" x14ac:dyDescent="0.25">
      <c r="C2144"/>
      <c r="D2144"/>
      <c r="F2144"/>
      <c r="K2144" s="87"/>
      <c r="L2144" s="110"/>
      <c r="M2144" s="110"/>
      <c r="N2144" s="110"/>
      <c r="O2144" s="144"/>
      <c r="P2144" s="110"/>
    </row>
    <row r="2145" spans="3:16" x14ac:dyDescent="0.25">
      <c r="C2145"/>
      <c r="D2145"/>
      <c r="F2145"/>
      <c r="K2145" s="87"/>
      <c r="L2145" s="110"/>
      <c r="M2145" s="110"/>
      <c r="N2145" s="110"/>
      <c r="O2145" s="144"/>
      <c r="P2145" s="110"/>
    </row>
    <row r="2146" spans="3:16" x14ac:dyDescent="0.25">
      <c r="C2146"/>
      <c r="D2146"/>
      <c r="F2146"/>
      <c r="K2146" s="87"/>
      <c r="L2146" s="110"/>
      <c r="M2146" s="110"/>
      <c r="N2146" s="110"/>
      <c r="O2146" s="144"/>
      <c r="P2146" s="110"/>
    </row>
    <row r="2147" spans="3:16" x14ac:dyDescent="0.25">
      <c r="C2147"/>
      <c r="D2147"/>
      <c r="F2147"/>
      <c r="K2147" s="87"/>
      <c r="L2147" s="110"/>
      <c r="M2147" s="110"/>
      <c r="N2147" s="110"/>
      <c r="O2147" s="144"/>
      <c r="P2147" s="110"/>
    </row>
    <row r="2148" spans="3:16" x14ac:dyDescent="0.25">
      <c r="C2148"/>
      <c r="D2148"/>
      <c r="F2148"/>
      <c r="K2148" s="87"/>
      <c r="L2148" s="110"/>
      <c r="M2148" s="110"/>
      <c r="N2148" s="110"/>
      <c r="O2148" s="144"/>
      <c r="P2148" s="110"/>
    </row>
    <row r="2149" spans="3:16" x14ac:dyDescent="0.25">
      <c r="C2149"/>
      <c r="D2149"/>
      <c r="F2149"/>
      <c r="K2149" s="87"/>
      <c r="L2149" s="110"/>
      <c r="M2149" s="110"/>
      <c r="N2149" s="110"/>
      <c r="O2149" s="144"/>
      <c r="P2149" s="110"/>
    </row>
    <row r="2150" spans="3:16" x14ac:dyDescent="0.25">
      <c r="C2150"/>
      <c r="D2150"/>
      <c r="F2150"/>
      <c r="K2150" s="87"/>
      <c r="L2150" s="110"/>
      <c r="M2150" s="110"/>
      <c r="N2150" s="110"/>
      <c r="O2150" s="144"/>
      <c r="P2150" s="110"/>
    </row>
    <row r="2151" spans="3:16" x14ac:dyDescent="0.25">
      <c r="C2151"/>
      <c r="D2151"/>
      <c r="F2151"/>
      <c r="K2151" s="87"/>
      <c r="L2151" s="110"/>
      <c r="M2151" s="110"/>
      <c r="N2151" s="110"/>
      <c r="O2151" s="144"/>
      <c r="P2151" s="110"/>
    </row>
    <row r="2152" spans="3:16" x14ac:dyDescent="0.25">
      <c r="C2152"/>
      <c r="D2152"/>
      <c r="F2152"/>
      <c r="K2152" s="87"/>
      <c r="L2152" s="110"/>
      <c r="M2152" s="110"/>
      <c r="N2152" s="110"/>
      <c r="O2152" s="144"/>
      <c r="P2152" s="110"/>
    </row>
    <row r="2153" spans="3:16" x14ac:dyDescent="0.25">
      <c r="C2153"/>
      <c r="D2153"/>
      <c r="F2153"/>
      <c r="K2153" s="87"/>
      <c r="L2153" s="110"/>
      <c r="M2153" s="110"/>
      <c r="N2153" s="110"/>
      <c r="O2153" s="144"/>
      <c r="P2153" s="110"/>
    </row>
    <row r="2154" spans="3:16" x14ac:dyDescent="0.25">
      <c r="C2154"/>
      <c r="D2154"/>
      <c r="F2154"/>
      <c r="K2154" s="87"/>
      <c r="L2154" s="110"/>
      <c r="M2154" s="110"/>
      <c r="N2154" s="110"/>
      <c r="O2154" s="144"/>
      <c r="P2154" s="110"/>
    </row>
    <row r="2155" spans="3:16" x14ac:dyDescent="0.25">
      <c r="C2155"/>
      <c r="D2155"/>
      <c r="F2155"/>
      <c r="K2155" s="87"/>
      <c r="L2155" s="110"/>
      <c r="M2155" s="110"/>
      <c r="N2155" s="110"/>
      <c r="O2155" s="144"/>
      <c r="P2155" s="110"/>
    </row>
    <row r="2156" spans="3:16" x14ac:dyDescent="0.25">
      <c r="C2156"/>
      <c r="D2156"/>
      <c r="F2156"/>
      <c r="K2156" s="87"/>
      <c r="L2156" s="110"/>
      <c r="M2156" s="110"/>
      <c r="N2156" s="110"/>
      <c r="O2156" s="144"/>
      <c r="P2156" s="110"/>
    </row>
    <row r="2157" spans="3:16" x14ac:dyDescent="0.25">
      <c r="C2157"/>
      <c r="D2157"/>
      <c r="F2157"/>
      <c r="K2157" s="87"/>
      <c r="L2157" s="110"/>
      <c r="M2157" s="110"/>
      <c r="N2157" s="110"/>
      <c r="O2157" s="144"/>
      <c r="P2157" s="110"/>
    </row>
    <row r="2158" spans="3:16" x14ac:dyDescent="0.25">
      <c r="C2158"/>
      <c r="D2158"/>
      <c r="F2158"/>
      <c r="K2158" s="87"/>
      <c r="L2158" s="110"/>
      <c r="M2158" s="110"/>
      <c r="N2158" s="110"/>
      <c r="O2158" s="144"/>
      <c r="P2158" s="110"/>
    </row>
    <row r="2159" spans="3:16" x14ac:dyDescent="0.25">
      <c r="C2159"/>
      <c r="D2159"/>
      <c r="F2159"/>
      <c r="K2159" s="87"/>
      <c r="L2159" s="110"/>
      <c r="M2159" s="110"/>
      <c r="N2159" s="110"/>
      <c r="O2159" s="144"/>
      <c r="P2159" s="110"/>
    </row>
    <row r="2160" spans="3:16" x14ac:dyDescent="0.25">
      <c r="C2160"/>
      <c r="D2160"/>
      <c r="F2160"/>
      <c r="K2160" s="87"/>
      <c r="L2160" s="110"/>
      <c r="M2160" s="110"/>
      <c r="N2160" s="110"/>
      <c r="O2160" s="144"/>
      <c r="P2160" s="110"/>
    </row>
    <row r="2161" spans="3:16" x14ac:dyDescent="0.25">
      <c r="C2161"/>
      <c r="D2161"/>
      <c r="F2161"/>
      <c r="K2161" s="87"/>
      <c r="L2161" s="110"/>
      <c r="M2161" s="110"/>
      <c r="N2161" s="110"/>
      <c r="O2161" s="144"/>
      <c r="P2161" s="110"/>
    </row>
    <row r="2162" spans="3:16" x14ac:dyDescent="0.25">
      <c r="C2162"/>
      <c r="D2162"/>
      <c r="F2162"/>
      <c r="K2162" s="87"/>
      <c r="L2162" s="110"/>
      <c r="M2162" s="110"/>
      <c r="N2162" s="110"/>
      <c r="O2162" s="144"/>
      <c r="P2162" s="110"/>
    </row>
    <row r="2163" spans="3:16" x14ac:dyDescent="0.25">
      <c r="C2163"/>
      <c r="D2163"/>
      <c r="F2163"/>
      <c r="K2163" s="87"/>
      <c r="L2163" s="110"/>
      <c r="M2163" s="110"/>
      <c r="N2163" s="110"/>
      <c r="O2163" s="144"/>
      <c r="P2163" s="110"/>
    </row>
    <row r="2164" spans="3:16" x14ac:dyDescent="0.25">
      <c r="C2164"/>
      <c r="D2164"/>
      <c r="F2164"/>
      <c r="K2164" s="87"/>
      <c r="L2164" s="110"/>
      <c r="M2164" s="110"/>
      <c r="N2164" s="110"/>
      <c r="O2164" s="144"/>
      <c r="P2164" s="110"/>
    </row>
    <row r="2165" spans="3:16" x14ac:dyDescent="0.25">
      <c r="C2165"/>
      <c r="D2165"/>
      <c r="F2165"/>
      <c r="K2165" s="87"/>
      <c r="L2165" s="110"/>
      <c r="M2165" s="110"/>
      <c r="N2165" s="110"/>
      <c r="O2165" s="144"/>
      <c r="P2165" s="110"/>
    </row>
    <row r="2166" spans="3:16" x14ac:dyDescent="0.25">
      <c r="C2166"/>
      <c r="D2166"/>
      <c r="F2166"/>
      <c r="K2166" s="87"/>
      <c r="L2166" s="110"/>
      <c r="M2166" s="110"/>
      <c r="N2166" s="110"/>
      <c r="O2166" s="144"/>
      <c r="P2166" s="110"/>
    </row>
    <row r="2167" spans="3:16" x14ac:dyDescent="0.25">
      <c r="C2167"/>
      <c r="D2167"/>
      <c r="F2167"/>
      <c r="K2167" s="87"/>
      <c r="L2167" s="110"/>
      <c r="M2167" s="110"/>
      <c r="N2167" s="110"/>
      <c r="O2167" s="144"/>
      <c r="P2167" s="110"/>
    </row>
    <row r="2168" spans="3:16" x14ac:dyDescent="0.25">
      <c r="C2168"/>
      <c r="D2168"/>
      <c r="F2168"/>
      <c r="K2168" s="87"/>
      <c r="L2168" s="110"/>
      <c r="M2168" s="110"/>
      <c r="N2168" s="110"/>
      <c r="O2168" s="144"/>
      <c r="P2168" s="110"/>
    </row>
    <row r="2169" spans="3:16" x14ac:dyDescent="0.25">
      <c r="C2169"/>
      <c r="D2169"/>
      <c r="F2169"/>
      <c r="K2169" s="87"/>
      <c r="L2169" s="110"/>
      <c r="M2169" s="110"/>
      <c r="N2169" s="110"/>
      <c r="O2169" s="144"/>
      <c r="P2169" s="110"/>
    </row>
    <row r="2170" spans="3:16" x14ac:dyDescent="0.25">
      <c r="C2170"/>
      <c r="D2170"/>
      <c r="F2170"/>
      <c r="K2170" s="87"/>
      <c r="L2170" s="110"/>
      <c r="M2170" s="110"/>
      <c r="N2170" s="110"/>
      <c r="O2170" s="144"/>
      <c r="P2170" s="110"/>
    </row>
    <row r="2171" spans="3:16" x14ac:dyDescent="0.25">
      <c r="C2171"/>
      <c r="D2171"/>
      <c r="F2171"/>
      <c r="K2171" s="87"/>
      <c r="L2171" s="110"/>
      <c r="M2171" s="110"/>
      <c r="N2171" s="110"/>
      <c r="O2171" s="144"/>
      <c r="P2171" s="110"/>
    </row>
    <row r="2172" spans="3:16" x14ac:dyDescent="0.25">
      <c r="C2172"/>
      <c r="D2172"/>
      <c r="F2172"/>
      <c r="K2172" s="87"/>
      <c r="L2172" s="110"/>
      <c r="M2172" s="110"/>
      <c r="N2172" s="110"/>
      <c r="O2172" s="144"/>
      <c r="P2172" s="110"/>
    </row>
    <row r="2173" spans="3:16" x14ac:dyDescent="0.25">
      <c r="C2173"/>
      <c r="D2173"/>
      <c r="F2173"/>
      <c r="K2173" s="87"/>
      <c r="L2173" s="110"/>
      <c r="M2173" s="110"/>
      <c r="N2173" s="110"/>
      <c r="O2173" s="144"/>
      <c r="P2173" s="110"/>
    </row>
    <row r="2174" spans="3:16" x14ac:dyDescent="0.25">
      <c r="C2174"/>
      <c r="D2174"/>
      <c r="F2174"/>
      <c r="K2174" s="87"/>
      <c r="L2174" s="110"/>
      <c r="M2174" s="110"/>
      <c r="N2174" s="110"/>
      <c r="O2174" s="144"/>
      <c r="P2174" s="110"/>
    </row>
    <row r="2175" spans="3:16" x14ac:dyDescent="0.25">
      <c r="C2175"/>
      <c r="D2175"/>
      <c r="F2175"/>
      <c r="K2175" s="87"/>
      <c r="L2175" s="110"/>
      <c r="M2175" s="110"/>
      <c r="N2175" s="110"/>
      <c r="O2175" s="144"/>
      <c r="P2175" s="110"/>
    </row>
    <row r="2176" spans="3:16" x14ac:dyDescent="0.25">
      <c r="C2176"/>
      <c r="D2176"/>
      <c r="F2176"/>
      <c r="K2176" s="87"/>
      <c r="L2176" s="110"/>
      <c r="M2176" s="110"/>
      <c r="N2176" s="110"/>
      <c r="O2176" s="144"/>
      <c r="P2176" s="110"/>
    </row>
    <row r="2177" spans="3:16" x14ac:dyDescent="0.25">
      <c r="C2177"/>
      <c r="D2177"/>
      <c r="F2177"/>
      <c r="K2177" s="87"/>
      <c r="L2177" s="110"/>
      <c r="M2177" s="110"/>
      <c r="N2177" s="110"/>
      <c r="O2177" s="144"/>
      <c r="P2177" s="110"/>
    </row>
    <row r="2178" spans="3:16" x14ac:dyDescent="0.25">
      <c r="C2178"/>
      <c r="D2178"/>
      <c r="F2178"/>
      <c r="K2178" s="87"/>
      <c r="L2178" s="110"/>
      <c r="M2178" s="110"/>
      <c r="N2178" s="110"/>
      <c r="O2178" s="144"/>
      <c r="P2178" s="110"/>
    </row>
    <row r="2179" spans="3:16" x14ac:dyDescent="0.25">
      <c r="C2179"/>
      <c r="D2179"/>
      <c r="F2179"/>
      <c r="K2179" s="87"/>
      <c r="L2179" s="110"/>
      <c r="M2179" s="110"/>
      <c r="N2179" s="110"/>
      <c r="O2179" s="144"/>
      <c r="P2179" s="110"/>
    </row>
    <row r="2180" spans="3:16" x14ac:dyDescent="0.25">
      <c r="C2180"/>
      <c r="D2180"/>
      <c r="F2180"/>
      <c r="K2180" s="87"/>
      <c r="L2180" s="110"/>
      <c r="M2180" s="110"/>
      <c r="N2180" s="110"/>
      <c r="O2180" s="144"/>
      <c r="P2180" s="110"/>
    </row>
    <row r="2181" spans="3:16" x14ac:dyDescent="0.25">
      <c r="C2181"/>
      <c r="D2181"/>
      <c r="F2181"/>
      <c r="K2181" s="87"/>
      <c r="L2181" s="110"/>
      <c r="M2181" s="110"/>
      <c r="N2181" s="110"/>
      <c r="O2181" s="144"/>
      <c r="P2181" s="110"/>
    </row>
    <row r="2182" spans="3:16" x14ac:dyDescent="0.25">
      <c r="C2182"/>
      <c r="D2182"/>
      <c r="F2182"/>
      <c r="K2182" s="87"/>
      <c r="L2182" s="110"/>
      <c r="M2182" s="110"/>
      <c r="N2182" s="110"/>
      <c r="O2182" s="144"/>
      <c r="P2182" s="110"/>
    </row>
    <row r="2183" spans="3:16" x14ac:dyDescent="0.25">
      <c r="C2183"/>
      <c r="D2183"/>
      <c r="F2183"/>
      <c r="K2183" s="87"/>
      <c r="L2183" s="110"/>
      <c r="M2183" s="110"/>
      <c r="N2183" s="110"/>
      <c r="O2183" s="144"/>
      <c r="P2183" s="110"/>
    </row>
    <row r="2184" spans="3:16" x14ac:dyDescent="0.25">
      <c r="C2184"/>
      <c r="D2184"/>
      <c r="F2184"/>
      <c r="K2184" s="87"/>
      <c r="L2184" s="110"/>
      <c r="M2184" s="110"/>
      <c r="N2184" s="110"/>
      <c r="O2184" s="144"/>
      <c r="P2184" s="110"/>
    </row>
    <row r="2185" spans="3:16" x14ac:dyDescent="0.25">
      <c r="C2185"/>
      <c r="D2185"/>
      <c r="F2185"/>
      <c r="K2185" s="87"/>
      <c r="L2185" s="110"/>
      <c r="M2185" s="110"/>
      <c r="N2185" s="110"/>
      <c r="O2185" s="144"/>
      <c r="P2185" s="110"/>
    </row>
    <row r="2186" spans="3:16" x14ac:dyDescent="0.25">
      <c r="C2186"/>
      <c r="D2186"/>
      <c r="F2186"/>
      <c r="K2186" s="87"/>
      <c r="L2186" s="110"/>
      <c r="M2186" s="110"/>
      <c r="N2186" s="110"/>
      <c r="O2186" s="144"/>
      <c r="P2186" s="110"/>
    </row>
    <row r="2187" spans="3:16" x14ac:dyDescent="0.25">
      <c r="C2187"/>
      <c r="D2187"/>
      <c r="F2187"/>
      <c r="K2187" s="87"/>
      <c r="L2187" s="110"/>
      <c r="M2187" s="110"/>
      <c r="N2187" s="110"/>
      <c r="O2187" s="144"/>
      <c r="P2187" s="110"/>
    </row>
    <row r="2188" spans="3:16" x14ac:dyDescent="0.25">
      <c r="C2188"/>
      <c r="D2188"/>
      <c r="F2188"/>
      <c r="K2188" s="87"/>
      <c r="L2188" s="110"/>
      <c r="M2188" s="110"/>
      <c r="N2188" s="110"/>
      <c r="O2188" s="144"/>
      <c r="P2188" s="110"/>
    </row>
    <row r="2189" spans="3:16" x14ac:dyDescent="0.25">
      <c r="C2189"/>
      <c r="D2189"/>
      <c r="F2189"/>
      <c r="K2189" s="87"/>
      <c r="L2189" s="110"/>
      <c r="M2189" s="110"/>
      <c r="N2189" s="110"/>
      <c r="O2189" s="144"/>
      <c r="P2189" s="110"/>
    </row>
    <row r="2190" spans="3:16" x14ac:dyDescent="0.25">
      <c r="C2190"/>
      <c r="D2190"/>
      <c r="F2190"/>
      <c r="K2190" s="87"/>
      <c r="L2190" s="110"/>
      <c r="M2190" s="110"/>
      <c r="N2190" s="110"/>
      <c r="O2190" s="144"/>
      <c r="P2190" s="110"/>
    </row>
    <row r="2191" spans="3:16" x14ac:dyDescent="0.25">
      <c r="C2191"/>
      <c r="D2191"/>
      <c r="F2191"/>
      <c r="K2191" s="87"/>
      <c r="L2191" s="110"/>
      <c r="M2191" s="110"/>
      <c r="N2191" s="110"/>
      <c r="O2191" s="144"/>
      <c r="P2191" s="110"/>
    </row>
    <row r="2192" spans="3:16" x14ac:dyDescent="0.25">
      <c r="C2192"/>
      <c r="D2192"/>
      <c r="F2192"/>
      <c r="K2192" s="87"/>
      <c r="L2192" s="110"/>
      <c r="M2192" s="110"/>
      <c r="N2192" s="110"/>
      <c r="O2192" s="144"/>
      <c r="P2192" s="110"/>
    </row>
    <row r="2193" spans="3:16" x14ac:dyDescent="0.25">
      <c r="C2193"/>
      <c r="D2193"/>
      <c r="F2193"/>
      <c r="K2193" s="87"/>
      <c r="L2193" s="110"/>
      <c r="M2193" s="110"/>
      <c r="N2193" s="110"/>
      <c r="O2193" s="144"/>
      <c r="P2193" s="110"/>
    </row>
    <row r="2194" spans="3:16" x14ac:dyDescent="0.25">
      <c r="C2194"/>
      <c r="D2194"/>
      <c r="F2194"/>
      <c r="K2194" s="87"/>
      <c r="L2194" s="110"/>
      <c r="M2194" s="110"/>
      <c r="N2194" s="110"/>
      <c r="O2194" s="144"/>
      <c r="P2194" s="110"/>
    </row>
    <row r="2195" spans="3:16" x14ac:dyDescent="0.25">
      <c r="C2195"/>
      <c r="D2195"/>
      <c r="F2195"/>
      <c r="K2195" s="87"/>
      <c r="L2195" s="110"/>
      <c r="M2195" s="110"/>
      <c r="N2195" s="110"/>
      <c r="O2195" s="144"/>
      <c r="P2195" s="110"/>
    </row>
    <row r="2196" spans="3:16" x14ac:dyDescent="0.25">
      <c r="C2196"/>
      <c r="D2196"/>
      <c r="F2196"/>
      <c r="K2196" s="87"/>
      <c r="L2196" s="110"/>
      <c r="M2196" s="110"/>
      <c r="N2196" s="110"/>
      <c r="O2196" s="144"/>
      <c r="P2196" s="110"/>
    </row>
    <row r="2197" spans="3:16" x14ac:dyDescent="0.25">
      <c r="C2197"/>
      <c r="D2197"/>
      <c r="F2197"/>
      <c r="K2197" s="87"/>
      <c r="L2197" s="110"/>
      <c r="M2197" s="110"/>
      <c r="N2197" s="110"/>
      <c r="O2197" s="144"/>
      <c r="P2197" s="110"/>
    </row>
    <row r="2198" spans="3:16" x14ac:dyDescent="0.25">
      <c r="C2198"/>
      <c r="D2198"/>
      <c r="F2198"/>
      <c r="K2198" s="87"/>
      <c r="L2198" s="110"/>
      <c r="M2198" s="110"/>
      <c r="N2198" s="110"/>
      <c r="O2198" s="144"/>
      <c r="P2198" s="110"/>
    </row>
    <row r="2199" spans="3:16" x14ac:dyDescent="0.25">
      <c r="C2199"/>
      <c r="D2199"/>
      <c r="F2199"/>
      <c r="K2199" s="87"/>
      <c r="L2199" s="110"/>
      <c r="M2199" s="110"/>
      <c r="N2199" s="110"/>
      <c r="O2199" s="144"/>
      <c r="P2199" s="110"/>
    </row>
    <row r="2200" spans="3:16" x14ac:dyDescent="0.25">
      <c r="C2200"/>
      <c r="D2200"/>
      <c r="F2200"/>
      <c r="K2200" s="124"/>
      <c r="L2200" s="110"/>
      <c r="M2200" s="110"/>
      <c r="N2200" s="110"/>
      <c r="O2200" s="144"/>
      <c r="P2200" s="110"/>
    </row>
    <row r="2201" spans="3:16" x14ac:dyDescent="0.25">
      <c r="C2201"/>
      <c r="D2201"/>
      <c r="F2201"/>
      <c r="K2201" s="124"/>
      <c r="L2201" s="110"/>
      <c r="M2201" s="110"/>
      <c r="N2201" s="110"/>
      <c r="O2201" s="144"/>
      <c r="P2201" s="110"/>
    </row>
    <row r="2202" spans="3:16" x14ac:dyDescent="0.25">
      <c r="C2202"/>
      <c r="D2202"/>
      <c r="F2202"/>
      <c r="K2202" s="124"/>
      <c r="L2202" s="110"/>
      <c r="M2202" s="110"/>
      <c r="N2202" s="110"/>
      <c r="O2202" s="144"/>
      <c r="P2202" s="110"/>
    </row>
    <row r="2203" spans="3:16" x14ac:dyDescent="0.25">
      <c r="C2203"/>
      <c r="D2203"/>
      <c r="F2203"/>
      <c r="K2203" s="124"/>
      <c r="L2203" s="110"/>
      <c r="M2203" s="110"/>
      <c r="N2203" s="110"/>
      <c r="O2203" s="144"/>
      <c r="P2203" s="110"/>
    </row>
    <row r="2204" spans="3:16" x14ac:dyDescent="0.25">
      <c r="C2204"/>
      <c r="D2204"/>
      <c r="F2204"/>
      <c r="K2204" s="124"/>
      <c r="L2204" s="110"/>
      <c r="M2204" s="110"/>
      <c r="N2204" s="110"/>
      <c r="O2204" s="144"/>
      <c r="P2204" s="110"/>
    </row>
    <row r="2205" spans="3:16" x14ac:dyDescent="0.25">
      <c r="C2205"/>
      <c r="D2205"/>
      <c r="F2205"/>
      <c r="K2205" s="124"/>
      <c r="L2205" s="110"/>
      <c r="M2205" s="110"/>
      <c r="N2205" s="110"/>
      <c r="O2205" s="144"/>
      <c r="P2205" s="110"/>
    </row>
    <row r="2206" spans="3:16" x14ac:dyDescent="0.25">
      <c r="C2206"/>
      <c r="D2206"/>
      <c r="F2206"/>
      <c r="K2206" s="124"/>
      <c r="L2206" s="110"/>
      <c r="M2206" s="110"/>
      <c r="N2206" s="110"/>
      <c r="O2206" s="144"/>
      <c r="P2206" s="110"/>
    </row>
    <row r="2207" spans="3:16" x14ac:dyDescent="0.25">
      <c r="C2207"/>
      <c r="D2207"/>
      <c r="F2207"/>
      <c r="K2207" s="124"/>
      <c r="L2207" s="110"/>
      <c r="M2207" s="110"/>
      <c r="N2207" s="110"/>
      <c r="O2207" s="144"/>
      <c r="P2207" s="110"/>
    </row>
    <row r="2208" spans="3:16" x14ac:dyDescent="0.25">
      <c r="C2208"/>
      <c r="D2208"/>
      <c r="F2208"/>
      <c r="K2208" s="124"/>
      <c r="L2208" s="110"/>
      <c r="M2208" s="110"/>
      <c r="N2208" s="110"/>
      <c r="O2208" s="144"/>
      <c r="P2208" s="110"/>
    </row>
    <row r="2209" spans="3:16" x14ac:dyDescent="0.25">
      <c r="C2209"/>
      <c r="D2209"/>
      <c r="F2209"/>
      <c r="K2209" s="124"/>
      <c r="L2209" s="110"/>
      <c r="M2209" s="110"/>
      <c r="N2209" s="110"/>
      <c r="O2209" s="144"/>
      <c r="P2209" s="110"/>
    </row>
    <row r="2210" spans="3:16" x14ac:dyDescent="0.25">
      <c r="K2210" s="124"/>
      <c r="L2210" s="110"/>
      <c r="M2210" s="110"/>
      <c r="N2210" s="110"/>
      <c r="O2210" s="144"/>
      <c r="P2210" s="110"/>
    </row>
    <row r="2211" spans="3:16" x14ac:dyDescent="0.25">
      <c r="K2211" s="124"/>
      <c r="L2211" s="110"/>
      <c r="M2211" s="110"/>
      <c r="N2211" s="110"/>
      <c r="O2211" s="144"/>
      <c r="P2211" s="110"/>
    </row>
    <row r="2212" spans="3:16" x14ac:dyDescent="0.25">
      <c r="K2212" s="124"/>
      <c r="L2212" s="110"/>
      <c r="M2212" s="110"/>
      <c r="N2212" s="110"/>
      <c r="O2212" s="144"/>
      <c r="P2212" s="110"/>
    </row>
    <row r="2213" spans="3:16" x14ac:dyDescent="0.25">
      <c r="K2213" s="124"/>
      <c r="L2213" s="110"/>
      <c r="M2213" s="110"/>
      <c r="N2213" s="110"/>
      <c r="O2213" s="144"/>
      <c r="P2213" s="110"/>
    </row>
    <row r="2214" spans="3:16" x14ac:dyDescent="0.25">
      <c r="K2214" s="124"/>
      <c r="L2214" s="110"/>
      <c r="M2214" s="110"/>
      <c r="N2214" s="110"/>
      <c r="O2214" s="144"/>
      <c r="P2214" s="110"/>
    </row>
    <row r="2215" spans="3:16" x14ac:dyDescent="0.25">
      <c r="K2215" s="124"/>
      <c r="L2215" s="110"/>
      <c r="M2215" s="110"/>
      <c r="N2215" s="110"/>
      <c r="O2215" s="144"/>
      <c r="P2215" s="110"/>
    </row>
    <row r="2216" spans="3:16" x14ac:dyDescent="0.25">
      <c r="K2216" s="124"/>
      <c r="L2216" s="110"/>
      <c r="M2216" s="110"/>
      <c r="N2216" s="110"/>
      <c r="O2216" s="144"/>
      <c r="P2216" s="110"/>
    </row>
    <row r="2217" spans="3:16" x14ac:dyDescent="0.25">
      <c r="K2217" s="124"/>
      <c r="L2217" s="110"/>
      <c r="M2217" s="110"/>
      <c r="N2217" s="110"/>
      <c r="O2217" s="144"/>
      <c r="P2217" s="110"/>
    </row>
    <row r="2218" spans="3:16" x14ac:dyDescent="0.25">
      <c r="K2218" s="124"/>
      <c r="L2218" s="110"/>
      <c r="M2218" s="110"/>
      <c r="N2218" s="110"/>
      <c r="O2218" s="144"/>
      <c r="P2218" s="110"/>
    </row>
    <row r="2219" spans="3:16" x14ac:dyDescent="0.25">
      <c r="K2219" s="124"/>
      <c r="L2219" s="110"/>
      <c r="M2219" s="110"/>
      <c r="N2219" s="110"/>
      <c r="O2219" s="144"/>
      <c r="P2219" s="110"/>
    </row>
    <row r="2220" spans="3:16" x14ac:dyDescent="0.25">
      <c r="K2220" s="124"/>
      <c r="L2220" s="110"/>
      <c r="M2220" s="110"/>
      <c r="N2220" s="110"/>
      <c r="O2220" s="144"/>
      <c r="P2220" s="110"/>
    </row>
    <row r="2221" spans="3:16" x14ac:dyDescent="0.25">
      <c r="K2221" s="124"/>
      <c r="L2221" s="110"/>
      <c r="M2221" s="110"/>
      <c r="N2221" s="110"/>
      <c r="O2221" s="144"/>
      <c r="P2221" s="110"/>
    </row>
    <row r="2222" spans="3:16" x14ac:dyDescent="0.25">
      <c r="K2222" s="124"/>
      <c r="L2222" s="110"/>
      <c r="M2222" s="110"/>
      <c r="N2222" s="110"/>
      <c r="O2222" s="144"/>
      <c r="P2222" s="110"/>
    </row>
    <row r="2223" spans="3:16" x14ac:dyDescent="0.25">
      <c r="K2223" s="124"/>
      <c r="L2223" s="110"/>
      <c r="M2223" s="110"/>
      <c r="N2223" s="110"/>
      <c r="O2223" s="144"/>
      <c r="P2223" s="110"/>
    </row>
    <row r="2224" spans="3:16" x14ac:dyDescent="0.25">
      <c r="K2224" s="124"/>
      <c r="L2224" s="110"/>
      <c r="M2224" s="110"/>
      <c r="N2224" s="110"/>
      <c r="O2224" s="144"/>
      <c r="P2224" s="110"/>
    </row>
    <row r="2225" spans="11:16" x14ac:dyDescent="0.25">
      <c r="K2225" s="124"/>
      <c r="L2225" s="110"/>
      <c r="M2225" s="110"/>
      <c r="N2225" s="110"/>
      <c r="O2225" s="144"/>
      <c r="P2225" s="110"/>
    </row>
    <row r="2226" spans="11:16" x14ac:dyDescent="0.25">
      <c r="K2226" s="124"/>
      <c r="L2226" s="110"/>
      <c r="M2226" s="110"/>
      <c r="N2226" s="110"/>
      <c r="O2226" s="144"/>
      <c r="P2226" s="110"/>
    </row>
    <row r="2227" spans="11:16" x14ac:dyDescent="0.25">
      <c r="K2227" s="124"/>
      <c r="L2227" s="110"/>
      <c r="M2227" s="110"/>
      <c r="N2227" s="110"/>
      <c r="O2227" s="144"/>
      <c r="P2227" s="110"/>
    </row>
    <row r="2228" spans="11:16" x14ac:dyDescent="0.25">
      <c r="K2228" s="124"/>
      <c r="L2228" s="110"/>
      <c r="M2228" s="110"/>
      <c r="N2228" s="110"/>
      <c r="O2228" s="144"/>
      <c r="P2228" s="110"/>
    </row>
    <row r="2229" spans="11:16" x14ac:dyDescent="0.25">
      <c r="K2229" s="124"/>
      <c r="L2229" s="110"/>
      <c r="M2229" s="110"/>
      <c r="N2229" s="110"/>
      <c r="O2229" s="144"/>
      <c r="P2229" s="110"/>
    </row>
    <row r="2230" spans="11:16" x14ac:dyDescent="0.25">
      <c r="K2230" s="124"/>
      <c r="L2230" s="110"/>
      <c r="M2230" s="110"/>
      <c r="N2230" s="110"/>
      <c r="O2230" s="144"/>
      <c r="P2230" s="110"/>
    </row>
    <row r="2231" spans="11:16" x14ac:dyDescent="0.25">
      <c r="K2231" s="124"/>
      <c r="L2231" s="110"/>
      <c r="M2231" s="110"/>
      <c r="N2231" s="110"/>
      <c r="O2231" s="144"/>
      <c r="P2231" s="110"/>
    </row>
    <row r="2232" spans="11:16" x14ac:dyDescent="0.25">
      <c r="K2232" s="124"/>
      <c r="L2232" s="110"/>
      <c r="M2232" s="110"/>
      <c r="N2232" s="110"/>
      <c r="O2232" s="144"/>
      <c r="P2232" s="110"/>
    </row>
    <row r="2233" spans="11:16" x14ac:dyDescent="0.25">
      <c r="K2233" s="124"/>
      <c r="L2233" s="110"/>
      <c r="M2233" s="110"/>
      <c r="N2233" s="110"/>
      <c r="O2233" s="144"/>
      <c r="P2233" s="110"/>
    </row>
    <row r="2234" spans="11:16" x14ac:dyDescent="0.25">
      <c r="K2234" s="124"/>
      <c r="L2234" s="110"/>
      <c r="M2234" s="110"/>
      <c r="N2234" s="110"/>
      <c r="O2234" s="144"/>
      <c r="P2234" s="110"/>
    </row>
    <row r="2235" spans="11:16" x14ac:dyDescent="0.25">
      <c r="K2235" s="124"/>
      <c r="L2235" s="110"/>
      <c r="M2235" s="110"/>
      <c r="N2235" s="110"/>
      <c r="O2235" s="144"/>
      <c r="P2235" s="110"/>
    </row>
    <row r="2236" spans="11:16" x14ac:dyDescent="0.25">
      <c r="K2236" s="124"/>
      <c r="L2236" s="110"/>
      <c r="M2236" s="110"/>
      <c r="N2236" s="110"/>
      <c r="O2236" s="144"/>
      <c r="P2236" s="110"/>
    </row>
    <row r="2237" spans="11:16" x14ac:dyDescent="0.25">
      <c r="K2237" s="124"/>
      <c r="L2237" s="110"/>
      <c r="M2237" s="110"/>
      <c r="N2237" s="110"/>
      <c r="O2237" s="144"/>
      <c r="P2237" s="110"/>
    </row>
    <row r="2238" spans="11:16" x14ac:dyDescent="0.25">
      <c r="K2238" s="124"/>
      <c r="L2238" s="110"/>
      <c r="M2238" s="110"/>
      <c r="N2238" s="110"/>
      <c r="O2238" s="144"/>
      <c r="P2238" s="110"/>
    </row>
    <row r="2239" spans="11:16" x14ac:dyDescent="0.25">
      <c r="K2239" s="124"/>
      <c r="L2239" s="110"/>
      <c r="M2239" s="110"/>
      <c r="N2239" s="110"/>
      <c r="O2239" s="144"/>
      <c r="P2239" s="110"/>
    </row>
    <row r="2240" spans="11:16" x14ac:dyDescent="0.25">
      <c r="K2240" s="124"/>
      <c r="L2240" s="110"/>
      <c r="M2240" s="110"/>
      <c r="N2240" s="110"/>
      <c r="O2240" s="144"/>
      <c r="P2240" s="110"/>
    </row>
    <row r="2241" spans="11:16" x14ac:dyDescent="0.25">
      <c r="K2241" s="124"/>
      <c r="L2241" s="110"/>
      <c r="M2241" s="110"/>
      <c r="N2241" s="110"/>
      <c r="O2241" s="144"/>
      <c r="P2241" s="110"/>
    </row>
    <row r="2242" spans="11:16" x14ac:dyDescent="0.25">
      <c r="K2242" s="124"/>
      <c r="L2242" s="110"/>
      <c r="M2242" s="110"/>
      <c r="N2242" s="110"/>
      <c r="O2242" s="144"/>
      <c r="P2242" s="110"/>
    </row>
    <row r="2243" spans="11:16" x14ac:dyDescent="0.25">
      <c r="K2243" s="124"/>
      <c r="L2243" s="110"/>
      <c r="M2243" s="110"/>
      <c r="N2243" s="110"/>
      <c r="O2243" s="144"/>
      <c r="P2243" s="110"/>
    </row>
    <row r="2244" spans="11:16" x14ac:dyDescent="0.25">
      <c r="K2244" s="124"/>
      <c r="L2244" s="110"/>
      <c r="M2244" s="110"/>
      <c r="N2244" s="110"/>
      <c r="O2244" s="144"/>
      <c r="P2244" s="110"/>
    </row>
    <row r="2245" spans="11:16" x14ac:dyDescent="0.25">
      <c r="K2245" s="124"/>
      <c r="L2245" s="110"/>
      <c r="M2245" s="110"/>
      <c r="N2245" s="110"/>
      <c r="O2245" s="144"/>
      <c r="P2245" s="110"/>
    </row>
    <row r="2246" spans="11:16" x14ac:dyDescent="0.25">
      <c r="K2246" s="124"/>
      <c r="L2246" s="110"/>
      <c r="M2246" s="110"/>
      <c r="N2246" s="110"/>
      <c r="O2246" s="144"/>
      <c r="P2246" s="110"/>
    </row>
    <row r="2247" spans="11:16" x14ac:dyDescent="0.25">
      <c r="K2247" s="124"/>
      <c r="L2247" s="110"/>
      <c r="M2247" s="110"/>
      <c r="N2247" s="110"/>
      <c r="O2247" s="144"/>
      <c r="P2247" s="110"/>
    </row>
    <row r="2248" spans="11:16" x14ac:dyDescent="0.25">
      <c r="K2248" s="124"/>
      <c r="L2248" s="110"/>
      <c r="M2248" s="110"/>
      <c r="N2248" s="110"/>
      <c r="O2248" s="144"/>
      <c r="P2248" s="110"/>
    </row>
    <row r="2249" spans="11:16" x14ac:dyDescent="0.25">
      <c r="K2249" s="124"/>
      <c r="L2249" s="110"/>
      <c r="M2249" s="110"/>
      <c r="N2249" s="110"/>
      <c r="O2249" s="144"/>
      <c r="P2249" s="110"/>
    </row>
    <row r="2250" spans="11:16" x14ac:dyDescent="0.25">
      <c r="K2250" s="124"/>
      <c r="L2250" s="110"/>
      <c r="M2250" s="110"/>
      <c r="N2250" s="110"/>
      <c r="O2250" s="144"/>
      <c r="P2250" s="110"/>
    </row>
    <row r="2251" spans="11:16" x14ac:dyDescent="0.25">
      <c r="K2251" s="124"/>
      <c r="L2251" s="110"/>
      <c r="M2251" s="110"/>
      <c r="N2251" s="110"/>
      <c r="O2251" s="144"/>
      <c r="P2251" s="110"/>
    </row>
    <row r="2252" spans="11:16" x14ac:dyDescent="0.25">
      <c r="K2252" s="124"/>
      <c r="L2252" s="110"/>
      <c r="M2252" s="110"/>
      <c r="N2252" s="110"/>
      <c r="O2252" s="144"/>
      <c r="P2252" s="110"/>
    </row>
    <row r="2253" spans="11:16" x14ac:dyDescent="0.25">
      <c r="K2253" s="124"/>
      <c r="L2253" s="110"/>
      <c r="M2253" s="110"/>
      <c r="N2253" s="110"/>
      <c r="O2253" s="144"/>
      <c r="P2253" s="110"/>
    </row>
    <row r="2254" spans="11:16" x14ac:dyDescent="0.25">
      <c r="K2254" s="124"/>
      <c r="L2254" s="110"/>
      <c r="M2254" s="110"/>
      <c r="N2254" s="110"/>
      <c r="O2254" s="144"/>
      <c r="P2254" s="110"/>
    </row>
    <row r="2255" spans="11:16" x14ac:dyDescent="0.25">
      <c r="K2255" s="124"/>
      <c r="L2255" s="110"/>
      <c r="M2255" s="110"/>
      <c r="N2255" s="110"/>
      <c r="O2255" s="144"/>
      <c r="P2255" s="110"/>
    </row>
    <row r="2256" spans="11:16" x14ac:dyDescent="0.25">
      <c r="K2256" s="124"/>
      <c r="L2256" s="110"/>
      <c r="M2256" s="110"/>
      <c r="N2256" s="110"/>
      <c r="O2256" s="144"/>
      <c r="P2256" s="110"/>
    </row>
    <row r="2257" spans="11:16" x14ac:dyDescent="0.25">
      <c r="K2257" s="124"/>
      <c r="L2257" s="110"/>
      <c r="M2257" s="110"/>
      <c r="N2257" s="110"/>
      <c r="O2257" s="144"/>
      <c r="P2257" s="110"/>
    </row>
    <row r="2258" spans="11:16" x14ac:dyDescent="0.25">
      <c r="K2258" s="124"/>
      <c r="L2258" s="110"/>
      <c r="M2258" s="110"/>
      <c r="N2258" s="110"/>
      <c r="O2258" s="144"/>
      <c r="P2258" s="110"/>
    </row>
    <row r="2259" spans="11:16" x14ac:dyDescent="0.25">
      <c r="K2259" s="124"/>
      <c r="L2259" s="110"/>
      <c r="M2259" s="110"/>
      <c r="N2259" s="110"/>
      <c r="O2259" s="144"/>
      <c r="P2259" s="110"/>
    </row>
    <row r="2260" spans="11:16" x14ac:dyDescent="0.25">
      <c r="K2260" s="124"/>
      <c r="L2260" s="110"/>
      <c r="M2260" s="110"/>
      <c r="N2260" s="110"/>
      <c r="O2260" s="144"/>
      <c r="P2260" s="110"/>
    </row>
    <row r="2261" spans="11:16" x14ac:dyDescent="0.25">
      <c r="K2261" s="124"/>
      <c r="L2261" s="110"/>
      <c r="M2261" s="110"/>
      <c r="N2261" s="110"/>
      <c r="O2261" s="144"/>
      <c r="P2261" s="110"/>
    </row>
    <row r="2262" spans="11:16" x14ac:dyDescent="0.25">
      <c r="K2262" s="124"/>
      <c r="L2262" s="110"/>
      <c r="M2262" s="110"/>
      <c r="N2262" s="110"/>
      <c r="O2262" s="144"/>
      <c r="P2262" s="110"/>
    </row>
    <row r="2263" spans="11:16" x14ac:dyDescent="0.25">
      <c r="K2263" s="124"/>
      <c r="L2263" s="110"/>
      <c r="M2263" s="110"/>
      <c r="N2263" s="110"/>
      <c r="O2263" s="144"/>
      <c r="P2263" s="110"/>
    </row>
    <row r="2264" spans="11:16" x14ac:dyDescent="0.25">
      <c r="K2264" s="124"/>
      <c r="L2264" s="110"/>
      <c r="M2264" s="110"/>
      <c r="N2264" s="110"/>
      <c r="O2264" s="144"/>
      <c r="P2264" s="110"/>
    </row>
    <row r="2265" spans="11:16" x14ac:dyDescent="0.25">
      <c r="K2265" s="124"/>
      <c r="L2265" s="110"/>
      <c r="M2265" s="110"/>
      <c r="N2265" s="110"/>
      <c r="O2265" s="144"/>
      <c r="P2265" s="110"/>
    </row>
    <row r="2266" spans="11:16" x14ac:dyDescent="0.25">
      <c r="K2266" s="124"/>
      <c r="L2266" s="110"/>
      <c r="M2266" s="110"/>
      <c r="N2266" s="110"/>
      <c r="O2266" s="144"/>
      <c r="P2266" s="110"/>
    </row>
    <row r="2267" spans="11:16" x14ac:dyDescent="0.25">
      <c r="K2267" s="124"/>
      <c r="L2267" s="110"/>
      <c r="M2267" s="110"/>
      <c r="N2267" s="110"/>
      <c r="O2267" s="144"/>
      <c r="P2267" s="110"/>
    </row>
    <row r="2268" spans="11:16" x14ac:dyDescent="0.25">
      <c r="K2268" s="124"/>
      <c r="L2268" s="110"/>
      <c r="M2268" s="110"/>
      <c r="N2268" s="110"/>
      <c r="O2268" s="144"/>
      <c r="P2268" s="110"/>
    </row>
    <row r="2269" spans="11:16" x14ac:dyDescent="0.25">
      <c r="K2269" s="124"/>
      <c r="L2269" s="110"/>
      <c r="M2269" s="110"/>
      <c r="N2269" s="110"/>
      <c r="O2269" s="144"/>
      <c r="P2269" s="110"/>
    </row>
    <row r="2270" spans="11:16" x14ac:dyDescent="0.25">
      <c r="K2270" s="124"/>
      <c r="L2270" s="110"/>
      <c r="M2270" s="110"/>
      <c r="N2270" s="110"/>
      <c r="O2270" s="144"/>
      <c r="P2270" s="110"/>
    </row>
    <row r="2271" spans="11:16" x14ac:dyDescent="0.25">
      <c r="K2271" s="124"/>
      <c r="L2271" s="110"/>
      <c r="M2271" s="110"/>
      <c r="N2271" s="110"/>
      <c r="O2271" s="144"/>
      <c r="P2271" s="110"/>
    </row>
    <row r="2272" spans="11:16" x14ac:dyDescent="0.25">
      <c r="K2272" s="124"/>
      <c r="L2272" s="110"/>
      <c r="M2272" s="110"/>
      <c r="N2272" s="110"/>
      <c r="O2272" s="144"/>
      <c r="P2272" s="110"/>
    </row>
    <row r="2273" spans="11:16" x14ac:dyDescent="0.25">
      <c r="K2273" s="124"/>
      <c r="L2273" s="110"/>
      <c r="M2273" s="110"/>
      <c r="N2273" s="110"/>
      <c r="O2273" s="144"/>
      <c r="P2273" s="110"/>
    </row>
    <row r="2274" spans="11:16" x14ac:dyDescent="0.25">
      <c r="K2274" s="124"/>
      <c r="L2274" s="110"/>
      <c r="M2274" s="110"/>
      <c r="N2274" s="110"/>
      <c r="O2274" s="144"/>
      <c r="P2274" s="110"/>
    </row>
    <row r="2275" spans="11:16" x14ac:dyDescent="0.25">
      <c r="K2275" s="124"/>
      <c r="L2275" s="110"/>
      <c r="M2275" s="110"/>
      <c r="N2275" s="110"/>
      <c r="O2275" s="144"/>
      <c r="P2275" s="110"/>
    </row>
    <row r="2276" spans="11:16" x14ac:dyDescent="0.25">
      <c r="K2276" s="124"/>
      <c r="L2276" s="110"/>
      <c r="M2276" s="110"/>
      <c r="N2276" s="110"/>
      <c r="O2276" s="144"/>
      <c r="P2276" s="110"/>
    </row>
    <row r="2277" spans="11:16" x14ac:dyDescent="0.25">
      <c r="K2277" s="124"/>
      <c r="L2277" s="110"/>
      <c r="M2277" s="110"/>
      <c r="N2277" s="110"/>
      <c r="O2277" s="144"/>
      <c r="P2277" s="110"/>
    </row>
    <row r="2278" spans="11:16" x14ac:dyDescent="0.25">
      <c r="K2278" s="124"/>
      <c r="L2278" s="110"/>
      <c r="M2278" s="110"/>
      <c r="N2278" s="110"/>
      <c r="O2278" s="144"/>
      <c r="P2278" s="110"/>
    </row>
    <row r="2279" spans="11:16" x14ac:dyDescent="0.25">
      <c r="K2279" s="124"/>
      <c r="L2279" s="110"/>
      <c r="M2279" s="110"/>
      <c r="N2279" s="110"/>
      <c r="O2279" s="144"/>
      <c r="P2279" s="110"/>
    </row>
    <row r="2280" spans="11:16" x14ac:dyDescent="0.25">
      <c r="K2280" s="124"/>
      <c r="L2280" s="110"/>
      <c r="M2280" s="110"/>
      <c r="N2280" s="110"/>
      <c r="O2280" s="144"/>
      <c r="P2280" s="110"/>
    </row>
    <row r="2281" spans="11:16" x14ac:dyDescent="0.25">
      <c r="K2281" s="124"/>
      <c r="L2281" s="110"/>
      <c r="M2281" s="110"/>
      <c r="N2281" s="110"/>
      <c r="O2281" s="144"/>
      <c r="P2281" s="110"/>
    </row>
    <row r="2282" spans="11:16" x14ac:dyDescent="0.25">
      <c r="K2282" s="124"/>
      <c r="L2282" s="110"/>
      <c r="M2282" s="110"/>
      <c r="N2282" s="110"/>
      <c r="O2282" s="144"/>
      <c r="P2282" s="110"/>
    </row>
    <row r="2283" spans="11:16" x14ac:dyDescent="0.25">
      <c r="K2283" s="124"/>
      <c r="L2283" s="110"/>
      <c r="M2283" s="110"/>
      <c r="N2283" s="110"/>
      <c r="O2283" s="144"/>
      <c r="P2283" s="110"/>
    </row>
    <row r="2284" spans="11:16" x14ac:dyDescent="0.25">
      <c r="K2284" s="124"/>
      <c r="L2284" s="110"/>
      <c r="M2284" s="110"/>
      <c r="N2284" s="110"/>
      <c r="O2284" s="144"/>
      <c r="P2284" s="110"/>
    </row>
    <row r="2285" spans="11:16" x14ac:dyDescent="0.25">
      <c r="K2285" s="124"/>
      <c r="L2285" s="110"/>
      <c r="M2285" s="110"/>
      <c r="N2285" s="110"/>
      <c r="O2285" s="144"/>
      <c r="P2285" s="110"/>
    </row>
    <row r="2286" spans="11:16" x14ac:dyDescent="0.25">
      <c r="K2286" s="124"/>
      <c r="L2286" s="110"/>
      <c r="M2286" s="110"/>
      <c r="N2286" s="110"/>
      <c r="O2286" s="144"/>
      <c r="P2286" s="110"/>
    </row>
    <row r="2287" spans="11:16" x14ac:dyDescent="0.25">
      <c r="K2287" s="124"/>
      <c r="L2287" s="110"/>
      <c r="M2287" s="110"/>
      <c r="N2287" s="110"/>
      <c r="O2287" s="144"/>
      <c r="P2287" s="110"/>
    </row>
    <row r="2288" spans="11:16" x14ac:dyDescent="0.25">
      <c r="K2288" s="124"/>
      <c r="L2288" s="110"/>
      <c r="M2288" s="110"/>
      <c r="N2288" s="110"/>
      <c r="O2288" s="144"/>
      <c r="P2288" s="110"/>
    </row>
    <row r="2289" spans="11:16" x14ac:dyDescent="0.25">
      <c r="K2289" s="124"/>
      <c r="L2289" s="110"/>
      <c r="M2289" s="110"/>
      <c r="N2289" s="110"/>
      <c r="O2289" s="144"/>
      <c r="P2289" s="110"/>
    </row>
    <row r="2290" spans="11:16" x14ac:dyDescent="0.25">
      <c r="K2290" s="124"/>
      <c r="L2290" s="110"/>
      <c r="M2290" s="110"/>
      <c r="N2290" s="110"/>
      <c r="O2290" s="144"/>
      <c r="P2290" s="110"/>
    </row>
    <row r="2291" spans="11:16" x14ac:dyDescent="0.25">
      <c r="K2291" s="124"/>
      <c r="L2291" s="110"/>
      <c r="M2291" s="110"/>
      <c r="N2291" s="110"/>
      <c r="O2291" s="144"/>
      <c r="P2291" s="110"/>
    </row>
    <row r="2292" spans="11:16" x14ac:dyDescent="0.25">
      <c r="K2292" s="124"/>
      <c r="L2292" s="110"/>
      <c r="M2292" s="110"/>
      <c r="N2292" s="110"/>
      <c r="O2292" s="144"/>
      <c r="P2292" s="110"/>
    </row>
    <row r="2293" spans="11:16" x14ac:dyDescent="0.25">
      <c r="K2293" s="124"/>
      <c r="L2293" s="110"/>
      <c r="M2293" s="110"/>
      <c r="N2293" s="110"/>
      <c r="O2293" s="144"/>
      <c r="P2293" s="110"/>
    </row>
    <row r="2294" spans="11:16" x14ac:dyDescent="0.25">
      <c r="K2294" s="124"/>
      <c r="L2294" s="110"/>
      <c r="M2294" s="110"/>
      <c r="N2294" s="110"/>
      <c r="O2294" s="144"/>
      <c r="P2294" s="110"/>
    </row>
    <row r="2295" spans="11:16" x14ac:dyDescent="0.25">
      <c r="K2295" s="124"/>
      <c r="L2295" s="110"/>
      <c r="M2295" s="110"/>
      <c r="N2295" s="110"/>
      <c r="O2295" s="144"/>
      <c r="P2295" s="110"/>
    </row>
    <row r="2296" spans="11:16" x14ac:dyDescent="0.25">
      <c r="K2296" s="124"/>
      <c r="L2296" s="110"/>
      <c r="M2296" s="110"/>
      <c r="N2296" s="110"/>
      <c r="O2296" s="144"/>
      <c r="P2296" s="110"/>
    </row>
    <row r="2297" spans="11:16" x14ac:dyDescent="0.25">
      <c r="K2297" s="124"/>
      <c r="L2297" s="110"/>
      <c r="M2297" s="110"/>
      <c r="N2297" s="110"/>
      <c r="O2297" s="144"/>
      <c r="P2297" s="110"/>
    </row>
    <row r="2298" spans="11:16" x14ac:dyDescent="0.25">
      <c r="K2298" s="124"/>
      <c r="L2298" s="110"/>
      <c r="M2298" s="110"/>
      <c r="N2298" s="110"/>
      <c r="O2298" s="144"/>
      <c r="P2298" s="110"/>
    </row>
    <row r="2299" spans="11:16" x14ac:dyDescent="0.25">
      <c r="K2299" s="124"/>
      <c r="L2299" s="110"/>
      <c r="M2299" s="110"/>
      <c r="N2299" s="110"/>
      <c r="O2299" s="144"/>
      <c r="P2299" s="110"/>
    </row>
    <row r="2300" spans="11:16" x14ac:dyDescent="0.25">
      <c r="K2300" s="124"/>
      <c r="L2300" s="110"/>
      <c r="M2300" s="110"/>
      <c r="N2300" s="110"/>
      <c r="O2300" s="144"/>
      <c r="P2300" s="110"/>
    </row>
    <row r="2301" spans="11:16" x14ac:dyDescent="0.25">
      <c r="K2301" s="124"/>
      <c r="L2301" s="110"/>
      <c r="M2301" s="110"/>
      <c r="N2301" s="110"/>
      <c r="O2301" s="144"/>
      <c r="P2301" s="110"/>
    </row>
    <row r="2302" spans="11:16" x14ac:dyDescent="0.25">
      <c r="K2302" s="124"/>
      <c r="L2302" s="110"/>
      <c r="M2302" s="110"/>
      <c r="N2302" s="110"/>
      <c r="O2302" s="144"/>
      <c r="P2302" s="110"/>
    </row>
    <row r="2303" spans="11:16" x14ac:dyDescent="0.25">
      <c r="K2303" s="124"/>
      <c r="L2303" s="110"/>
      <c r="M2303" s="110"/>
      <c r="N2303" s="110"/>
      <c r="O2303" s="144"/>
      <c r="P2303" s="110"/>
    </row>
    <row r="2304" spans="11:16" x14ac:dyDescent="0.25">
      <c r="K2304" s="124"/>
      <c r="L2304" s="110"/>
      <c r="M2304" s="110"/>
      <c r="N2304" s="110"/>
      <c r="O2304" s="144"/>
      <c r="P2304" s="110"/>
    </row>
    <row r="2305" spans="11:16" x14ac:dyDescent="0.25">
      <c r="K2305" s="124"/>
      <c r="L2305" s="110"/>
      <c r="M2305" s="110"/>
      <c r="N2305" s="110"/>
      <c r="O2305" s="144"/>
      <c r="P2305" s="110"/>
    </row>
    <row r="2306" spans="11:16" x14ac:dyDescent="0.25">
      <c r="K2306" s="124"/>
      <c r="L2306" s="110"/>
      <c r="M2306" s="110"/>
      <c r="N2306" s="110"/>
      <c r="O2306" s="144"/>
      <c r="P2306" s="110"/>
    </row>
    <row r="2307" spans="11:16" x14ac:dyDescent="0.25">
      <c r="K2307" s="124"/>
      <c r="L2307" s="110"/>
      <c r="M2307" s="110"/>
      <c r="N2307" s="110"/>
      <c r="O2307" s="144"/>
      <c r="P2307" s="110"/>
    </row>
    <row r="2308" spans="11:16" x14ac:dyDescent="0.25">
      <c r="K2308" s="124"/>
      <c r="L2308" s="110"/>
      <c r="M2308" s="110"/>
      <c r="N2308" s="110"/>
      <c r="O2308" s="144"/>
      <c r="P2308" s="110"/>
    </row>
    <row r="2309" spans="11:16" x14ac:dyDescent="0.25">
      <c r="K2309" s="124"/>
      <c r="L2309" s="110"/>
      <c r="M2309" s="110"/>
      <c r="N2309" s="110"/>
      <c r="O2309" s="144"/>
      <c r="P2309" s="110"/>
    </row>
    <row r="2310" spans="11:16" x14ac:dyDescent="0.25">
      <c r="K2310" s="124"/>
      <c r="L2310" s="110"/>
      <c r="M2310" s="110"/>
      <c r="N2310" s="110"/>
      <c r="O2310" s="144"/>
      <c r="P2310" s="110"/>
    </row>
    <row r="2311" spans="11:16" x14ac:dyDescent="0.25">
      <c r="K2311" s="124"/>
      <c r="L2311" s="110"/>
      <c r="M2311" s="110"/>
      <c r="N2311" s="110"/>
      <c r="O2311" s="144"/>
      <c r="P2311" s="110"/>
    </row>
    <row r="2312" spans="11:16" x14ac:dyDescent="0.25">
      <c r="K2312" s="124"/>
      <c r="L2312" s="110"/>
      <c r="M2312" s="110"/>
      <c r="N2312" s="110"/>
      <c r="O2312" s="144"/>
      <c r="P2312" s="110"/>
    </row>
    <row r="2313" spans="11:16" x14ac:dyDescent="0.25">
      <c r="K2313" s="124"/>
      <c r="L2313" s="110"/>
      <c r="M2313" s="110"/>
      <c r="N2313" s="110"/>
      <c r="O2313" s="144"/>
      <c r="P2313" s="110"/>
    </row>
    <row r="2314" spans="11:16" x14ac:dyDescent="0.25">
      <c r="K2314" s="124"/>
      <c r="L2314" s="110"/>
      <c r="M2314" s="110"/>
      <c r="N2314" s="110"/>
      <c r="O2314" s="144"/>
      <c r="P2314" s="110"/>
    </row>
    <row r="2315" spans="11:16" x14ac:dyDescent="0.25">
      <c r="K2315" s="124"/>
      <c r="L2315" s="110"/>
      <c r="M2315" s="110"/>
      <c r="N2315" s="110"/>
      <c r="O2315" s="144"/>
      <c r="P2315" s="110"/>
    </row>
    <row r="2316" spans="11:16" x14ac:dyDescent="0.25">
      <c r="K2316" s="124"/>
      <c r="L2316" s="110"/>
      <c r="M2316" s="110"/>
      <c r="N2316" s="110"/>
      <c r="O2316" s="144"/>
      <c r="P2316" s="110"/>
    </row>
    <row r="2317" spans="11:16" x14ac:dyDescent="0.25">
      <c r="K2317" s="124"/>
      <c r="L2317" s="110"/>
      <c r="M2317" s="110"/>
      <c r="N2317" s="110"/>
      <c r="O2317" s="144"/>
      <c r="P2317" s="110"/>
    </row>
    <row r="2318" spans="11:16" x14ac:dyDescent="0.25">
      <c r="K2318" s="124"/>
      <c r="L2318" s="110"/>
      <c r="M2318" s="110"/>
      <c r="N2318" s="110"/>
      <c r="O2318" s="144"/>
      <c r="P2318" s="110"/>
    </row>
    <row r="2319" spans="11:16" x14ac:dyDescent="0.25">
      <c r="K2319" s="124"/>
      <c r="L2319" s="110"/>
      <c r="M2319" s="110"/>
      <c r="N2319" s="110"/>
      <c r="O2319" s="144"/>
      <c r="P2319" s="110"/>
    </row>
    <row r="2320" spans="11:16" x14ac:dyDescent="0.25">
      <c r="K2320" s="124"/>
      <c r="L2320" s="110"/>
      <c r="M2320" s="110"/>
      <c r="N2320" s="110"/>
      <c r="O2320" s="144"/>
      <c r="P2320" s="110"/>
    </row>
    <row r="2321" spans="11:16" x14ac:dyDescent="0.25">
      <c r="K2321" s="124"/>
      <c r="L2321" s="110"/>
      <c r="M2321" s="110"/>
      <c r="N2321" s="110"/>
      <c r="O2321" s="144"/>
      <c r="P2321" s="110"/>
    </row>
    <row r="2322" spans="11:16" x14ac:dyDescent="0.25">
      <c r="K2322" s="124"/>
      <c r="L2322" s="110"/>
      <c r="M2322" s="110"/>
      <c r="N2322" s="110"/>
      <c r="O2322" s="144"/>
      <c r="P2322" s="110"/>
    </row>
    <row r="2323" spans="11:16" x14ac:dyDescent="0.25">
      <c r="K2323" s="124"/>
      <c r="L2323" s="110"/>
      <c r="M2323" s="110"/>
      <c r="N2323" s="110"/>
      <c r="O2323" s="144"/>
      <c r="P2323" s="110"/>
    </row>
    <row r="2324" spans="11:16" x14ac:dyDescent="0.25">
      <c r="K2324" s="124"/>
      <c r="L2324" s="110"/>
      <c r="M2324" s="110"/>
      <c r="N2324" s="110"/>
      <c r="O2324" s="144"/>
      <c r="P2324" s="110"/>
    </row>
    <row r="2325" spans="11:16" x14ac:dyDescent="0.25">
      <c r="K2325" s="124"/>
      <c r="L2325" s="110"/>
      <c r="M2325" s="110"/>
      <c r="N2325" s="110"/>
      <c r="O2325" s="144"/>
      <c r="P2325" s="110"/>
    </row>
    <row r="2326" spans="11:16" x14ac:dyDescent="0.25">
      <c r="K2326" s="124"/>
      <c r="L2326" s="110"/>
      <c r="M2326" s="110"/>
      <c r="N2326" s="110"/>
      <c r="O2326" s="144"/>
      <c r="P2326" s="110"/>
    </row>
    <row r="2327" spans="11:16" x14ac:dyDescent="0.25">
      <c r="K2327" s="124"/>
      <c r="L2327" s="110"/>
      <c r="M2327" s="110"/>
      <c r="N2327" s="110"/>
      <c r="O2327" s="144"/>
      <c r="P2327" s="110"/>
    </row>
    <row r="2328" spans="11:16" x14ac:dyDescent="0.25">
      <c r="K2328" s="124"/>
      <c r="L2328" s="110"/>
      <c r="M2328" s="110"/>
      <c r="N2328" s="110"/>
      <c r="O2328" s="144"/>
      <c r="P2328" s="110"/>
    </row>
    <row r="2329" spans="11:16" x14ac:dyDescent="0.25">
      <c r="K2329" s="124"/>
      <c r="L2329" s="110"/>
      <c r="M2329" s="110"/>
      <c r="N2329" s="110"/>
      <c r="O2329" s="144"/>
      <c r="P2329" s="110"/>
    </row>
    <row r="2330" spans="11:16" x14ac:dyDescent="0.25">
      <c r="K2330" s="124"/>
      <c r="L2330" s="110"/>
      <c r="M2330" s="110"/>
      <c r="N2330" s="110"/>
      <c r="O2330" s="144"/>
      <c r="P2330" s="110"/>
    </row>
    <row r="2331" spans="11:16" x14ac:dyDescent="0.25">
      <c r="K2331" s="124"/>
      <c r="L2331" s="110"/>
      <c r="M2331" s="110"/>
      <c r="N2331" s="110"/>
      <c r="O2331" s="144"/>
      <c r="P2331" s="110"/>
    </row>
    <row r="2332" spans="11:16" x14ac:dyDescent="0.25">
      <c r="K2332" s="124"/>
      <c r="L2332" s="110"/>
      <c r="M2332" s="110"/>
      <c r="N2332" s="110"/>
      <c r="O2332" s="144"/>
      <c r="P2332" s="110"/>
    </row>
    <row r="2333" spans="11:16" x14ac:dyDescent="0.25">
      <c r="K2333" s="124"/>
      <c r="L2333" s="110"/>
      <c r="M2333" s="110"/>
      <c r="N2333" s="110"/>
      <c r="O2333" s="144"/>
      <c r="P2333" s="110"/>
    </row>
    <row r="2334" spans="11:16" x14ac:dyDescent="0.25">
      <c r="K2334" s="124"/>
      <c r="L2334" s="110"/>
      <c r="M2334" s="110"/>
      <c r="N2334" s="110"/>
      <c r="O2334" s="144"/>
      <c r="P2334" s="110"/>
    </row>
    <row r="2335" spans="11:16" x14ac:dyDescent="0.25">
      <c r="K2335" s="124"/>
      <c r="L2335" s="110"/>
      <c r="M2335" s="110"/>
      <c r="N2335" s="110"/>
      <c r="O2335" s="144"/>
      <c r="P2335" s="110"/>
    </row>
    <row r="2336" spans="11:16" x14ac:dyDescent="0.25">
      <c r="K2336" s="124"/>
      <c r="L2336" s="110"/>
      <c r="M2336" s="110"/>
      <c r="N2336" s="110"/>
      <c r="O2336" s="144"/>
      <c r="P2336" s="110"/>
    </row>
    <row r="2337" spans="11:16" x14ac:dyDescent="0.25">
      <c r="K2337" s="124"/>
      <c r="L2337" s="110"/>
      <c r="M2337" s="110"/>
      <c r="N2337" s="110"/>
      <c r="O2337" s="144"/>
      <c r="P2337" s="110"/>
    </row>
    <row r="2338" spans="11:16" x14ac:dyDescent="0.25">
      <c r="K2338" s="124"/>
      <c r="L2338" s="110"/>
      <c r="M2338" s="110"/>
      <c r="N2338" s="110"/>
      <c r="O2338" s="144"/>
      <c r="P2338" s="110"/>
    </row>
    <row r="2339" spans="11:16" x14ac:dyDescent="0.25">
      <c r="K2339" s="124"/>
      <c r="L2339" s="110"/>
      <c r="M2339" s="110"/>
      <c r="N2339" s="110"/>
      <c r="O2339" s="144"/>
      <c r="P2339" s="110"/>
    </row>
    <row r="2340" spans="11:16" x14ac:dyDescent="0.25">
      <c r="K2340" s="124"/>
      <c r="L2340" s="110"/>
      <c r="M2340" s="110"/>
      <c r="N2340" s="110"/>
      <c r="O2340" s="144"/>
      <c r="P2340" s="110"/>
    </row>
    <row r="2341" spans="11:16" x14ac:dyDescent="0.25">
      <c r="K2341" s="124"/>
      <c r="L2341" s="110"/>
      <c r="M2341" s="110"/>
      <c r="N2341" s="110"/>
      <c r="O2341" s="144"/>
      <c r="P2341" s="110"/>
    </row>
    <row r="2342" spans="11:16" x14ac:dyDescent="0.25">
      <c r="K2342" s="124"/>
      <c r="L2342" s="110"/>
      <c r="M2342" s="110"/>
      <c r="N2342" s="110"/>
      <c r="O2342" s="144"/>
      <c r="P2342" s="110"/>
    </row>
    <row r="2343" spans="11:16" x14ac:dyDescent="0.25">
      <c r="K2343" s="124"/>
      <c r="L2343" s="110"/>
      <c r="M2343" s="110"/>
      <c r="N2343" s="110"/>
      <c r="O2343" s="144"/>
      <c r="P2343" s="110"/>
    </row>
    <row r="2344" spans="11:16" x14ac:dyDescent="0.25">
      <c r="K2344" s="124"/>
      <c r="L2344" s="110"/>
      <c r="M2344" s="110"/>
      <c r="N2344" s="110"/>
      <c r="O2344" s="144"/>
      <c r="P2344" s="110"/>
    </row>
    <row r="2345" spans="11:16" x14ac:dyDescent="0.25">
      <c r="K2345" s="124"/>
      <c r="L2345" s="110"/>
      <c r="M2345" s="110"/>
      <c r="N2345" s="110"/>
      <c r="O2345" s="144"/>
      <c r="P2345" s="110"/>
    </row>
    <row r="2346" spans="11:16" x14ac:dyDescent="0.25">
      <c r="K2346" s="124"/>
      <c r="L2346" s="110"/>
      <c r="M2346" s="110"/>
      <c r="N2346" s="110"/>
      <c r="O2346" s="144"/>
      <c r="P2346" s="110"/>
    </row>
    <row r="2347" spans="11:16" x14ac:dyDescent="0.25">
      <c r="K2347" s="124"/>
      <c r="L2347" s="110"/>
      <c r="M2347" s="110"/>
      <c r="N2347" s="110"/>
      <c r="O2347" s="144"/>
      <c r="P2347" s="110"/>
    </row>
    <row r="2348" spans="11:16" x14ac:dyDescent="0.25">
      <c r="K2348" s="124"/>
      <c r="L2348" s="110"/>
      <c r="M2348" s="110"/>
      <c r="N2348" s="110"/>
      <c r="O2348" s="144"/>
      <c r="P2348" s="110"/>
    </row>
    <row r="2349" spans="11:16" x14ac:dyDescent="0.25">
      <c r="K2349" s="124"/>
      <c r="L2349" s="110"/>
      <c r="M2349" s="110"/>
      <c r="N2349" s="110"/>
      <c r="O2349" s="144"/>
      <c r="P2349" s="110"/>
    </row>
    <row r="2350" spans="11:16" x14ac:dyDescent="0.25">
      <c r="K2350" s="124"/>
      <c r="L2350" s="110"/>
      <c r="M2350" s="110"/>
      <c r="N2350" s="110"/>
      <c r="O2350" s="144"/>
      <c r="P2350" s="110"/>
    </row>
    <row r="2351" spans="11:16" x14ac:dyDescent="0.25">
      <c r="K2351" s="124"/>
      <c r="L2351" s="110"/>
      <c r="M2351" s="110"/>
      <c r="N2351" s="110"/>
      <c r="O2351" s="144"/>
      <c r="P2351" s="110"/>
    </row>
    <row r="2352" spans="11:16" x14ac:dyDescent="0.25">
      <c r="K2352" s="124"/>
      <c r="L2352" s="110"/>
      <c r="M2352" s="110"/>
      <c r="N2352" s="110"/>
      <c r="O2352" s="144"/>
      <c r="P2352" s="110"/>
    </row>
    <row r="2353" spans="11:16" x14ac:dyDescent="0.25">
      <c r="K2353" s="124"/>
      <c r="L2353" s="110"/>
      <c r="M2353" s="110"/>
      <c r="N2353" s="110"/>
      <c r="O2353" s="144"/>
      <c r="P2353" s="110"/>
    </row>
    <row r="2354" spans="11:16" x14ac:dyDescent="0.25">
      <c r="K2354" s="124"/>
      <c r="L2354" s="110"/>
      <c r="M2354" s="110"/>
      <c r="N2354" s="110"/>
      <c r="O2354" s="144"/>
      <c r="P2354" s="110"/>
    </row>
    <row r="2355" spans="11:16" x14ac:dyDescent="0.25">
      <c r="K2355" s="124"/>
      <c r="L2355" s="110"/>
      <c r="M2355" s="110"/>
      <c r="N2355" s="110"/>
      <c r="O2355" s="144"/>
      <c r="P2355" s="110"/>
    </row>
    <row r="2356" spans="11:16" x14ac:dyDescent="0.25">
      <c r="K2356" s="124"/>
      <c r="L2356" s="110"/>
      <c r="M2356" s="110"/>
      <c r="N2356" s="110"/>
      <c r="O2356" s="144"/>
      <c r="P2356" s="110"/>
    </row>
    <row r="2357" spans="11:16" x14ac:dyDescent="0.25">
      <c r="K2357" s="124"/>
      <c r="L2357" s="110"/>
      <c r="M2357" s="110"/>
      <c r="N2357" s="110"/>
      <c r="O2357" s="144"/>
      <c r="P2357" s="110"/>
    </row>
    <row r="2358" spans="11:16" x14ac:dyDescent="0.25">
      <c r="K2358" s="124"/>
      <c r="L2358" s="110"/>
      <c r="M2358" s="110"/>
      <c r="N2358" s="110"/>
      <c r="O2358" s="144"/>
      <c r="P2358" s="110"/>
    </row>
    <row r="2359" spans="11:16" x14ac:dyDescent="0.25">
      <c r="K2359" s="124"/>
      <c r="L2359" s="110"/>
      <c r="M2359" s="110"/>
      <c r="N2359" s="110"/>
      <c r="O2359" s="144"/>
      <c r="P2359" s="110"/>
    </row>
    <row r="2360" spans="11:16" x14ac:dyDescent="0.25">
      <c r="K2360" s="124"/>
      <c r="L2360" s="110"/>
      <c r="M2360" s="110"/>
      <c r="N2360" s="110"/>
      <c r="O2360" s="144"/>
      <c r="P2360" s="110"/>
    </row>
    <row r="2361" spans="11:16" x14ac:dyDescent="0.25">
      <c r="K2361" s="124"/>
      <c r="L2361" s="110"/>
      <c r="M2361" s="110"/>
      <c r="N2361" s="110"/>
      <c r="O2361" s="144"/>
      <c r="P2361" s="110"/>
    </row>
    <row r="2362" spans="11:16" x14ac:dyDescent="0.25">
      <c r="K2362" s="124"/>
      <c r="L2362" s="110"/>
      <c r="M2362" s="110"/>
      <c r="N2362" s="110"/>
      <c r="O2362" s="144"/>
      <c r="P2362" s="110"/>
    </row>
    <row r="2363" spans="11:16" x14ac:dyDescent="0.25">
      <c r="K2363" s="124"/>
      <c r="L2363" s="110"/>
      <c r="M2363" s="110"/>
      <c r="N2363" s="110"/>
      <c r="O2363" s="144"/>
      <c r="P2363" s="110"/>
    </row>
    <row r="2364" spans="11:16" x14ac:dyDescent="0.25">
      <c r="K2364" s="124"/>
      <c r="L2364" s="110"/>
      <c r="M2364" s="110"/>
      <c r="N2364" s="110"/>
      <c r="O2364" s="144"/>
      <c r="P2364" s="110"/>
    </row>
    <row r="2365" spans="11:16" x14ac:dyDescent="0.25">
      <c r="K2365" s="124"/>
      <c r="L2365" s="110"/>
      <c r="M2365" s="110"/>
      <c r="N2365" s="110"/>
      <c r="O2365" s="144"/>
      <c r="P2365" s="110"/>
    </row>
    <row r="2366" spans="11:16" x14ac:dyDescent="0.25">
      <c r="K2366" s="124"/>
      <c r="L2366" s="110"/>
      <c r="M2366" s="110"/>
      <c r="N2366" s="110"/>
      <c r="O2366" s="144"/>
      <c r="P2366" s="110"/>
    </row>
    <row r="2367" spans="11:16" x14ac:dyDescent="0.25">
      <c r="K2367" s="124"/>
      <c r="L2367" s="110"/>
      <c r="M2367" s="110"/>
      <c r="N2367" s="110"/>
      <c r="O2367" s="144"/>
      <c r="P2367" s="110"/>
    </row>
    <row r="2368" spans="11:16" x14ac:dyDescent="0.25">
      <c r="K2368" s="124"/>
      <c r="L2368" s="110"/>
      <c r="M2368" s="110"/>
      <c r="N2368" s="110"/>
      <c r="O2368" s="144"/>
      <c r="P2368" s="110"/>
    </row>
    <row r="2369" spans="11:16" x14ac:dyDescent="0.25">
      <c r="K2369" s="124"/>
      <c r="L2369" s="110"/>
      <c r="M2369" s="110"/>
      <c r="N2369" s="110"/>
      <c r="O2369" s="144"/>
      <c r="P2369" s="110"/>
    </row>
    <row r="2370" spans="11:16" x14ac:dyDescent="0.25">
      <c r="K2370" s="124"/>
      <c r="L2370" s="110"/>
      <c r="M2370" s="110"/>
      <c r="N2370" s="110"/>
      <c r="O2370" s="144"/>
      <c r="P2370" s="110"/>
    </row>
    <row r="2371" spans="11:16" x14ac:dyDescent="0.25">
      <c r="K2371" s="124"/>
      <c r="L2371" s="110"/>
      <c r="M2371" s="110"/>
      <c r="N2371" s="110"/>
      <c r="O2371" s="144"/>
      <c r="P2371" s="110"/>
    </row>
    <row r="2372" spans="11:16" x14ac:dyDescent="0.25">
      <c r="K2372" s="124"/>
      <c r="L2372" s="110"/>
      <c r="M2372" s="110"/>
      <c r="N2372" s="110"/>
      <c r="O2372" s="144"/>
      <c r="P2372" s="110"/>
    </row>
    <row r="2373" spans="11:16" x14ac:dyDescent="0.25">
      <c r="K2373" s="124"/>
      <c r="L2373" s="110"/>
      <c r="M2373" s="110"/>
      <c r="N2373" s="110"/>
      <c r="O2373" s="144"/>
      <c r="P2373" s="110"/>
    </row>
    <row r="2374" spans="11:16" x14ac:dyDescent="0.25">
      <c r="K2374" s="124"/>
      <c r="L2374" s="110"/>
      <c r="M2374" s="110"/>
      <c r="N2374" s="110"/>
      <c r="O2374" s="144"/>
      <c r="P2374" s="110"/>
    </row>
    <row r="2375" spans="11:16" x14ac:dyDescent="0.25">
      <c r="K2375" s="124"/>
      <c r="L2375" s="110"/>
      <c r="M2375" s="110"/>
      <c r="N2375" s="110"/>
      <c r="O2375" s="144"/>
      <c r="P2375" s="110"/>
    </row>
    <row r="2376" spans="11:16" x14ac:dyDescent="0.25">
      <c r="K2376" s="124"/>
      <c r="L2376" s="110"/>
      <c r="M2376" s="110"/>
      <c r="N2376" s="110"/>
      <c r="O2376" s="144"/>
      <c r="P2376" s="110"/>
    </row>
    <row r="2377" spans="11:16" x14ac:dyDescent="0.25">
      <c r="K2377" s="124"/>
      <c r="L2377" s="110"/>
      <c r="M2377" s="110"/>
      <c r="N2377" s="110"/>
      <c r="O2377" s="144"/>
      <c r="P2377" s="110"/>
    </row>
    <row r="2378" spans="11:16" x14ac:dyDescent="0.25">
      <c r="K2378" s="124"/>
      <c r="L2378" s="110"/>
      <c r="M2378" s="110"/>
      <c r="N2378" s="110"/>
      <c r="O2378" s="144"/>
      <c r="P2378" s="110"/>
    </row>
    <row r="2379" spans="11:16" x14ac:dyDescent="0.25">
      <c r="K2379" s="124"/>
      <c r="L2379" s="110"/>
      <c r="M2379" s="110"/>
      <c r="N2379" s="110"/>
      <c r="O2379" s="144"/>
      <c r="P2379" s="110"/>
    </row>
    <row r="2380" spans="11:16" x14ac:dyDescent="0.25">
      <c r="K2380" s="124"/>
      <c r="L2380" s="110"/>
      <c r="M2380" s="110"/>
      <c r="N2380" s="110"/>
      <c r="O2380" s="144"/>
      <c r="P2380" s="110"/>
    </row>
    <row r="2381" spans="11:16" x14ac:dyDescent="0.25">
      <c r="K2381" s="124"/>
      <c r="L2381" s="110"/>
      <c r="M2381" s="110"/>
      <c r="N2381" s="110"/>
      <c r="O2381" s="144"/>
      <c r="P2381" s="110"/>
    </row>
    <row r="2382" spans="11:16" x14ac:dyDescent="0.25">
      <c r="K2382" s="124"/>
      <c r="L2382" s="110"/>
      <c r="M2382" s="110"/>
      <c r="N2382" s="110"/>
      <c r="O2382" s="144"/>
      <c r="P2382" s="110"/>
    </row>
    <row r="2383" spans="11:16" x14ac:dyDescent="0.25">
      <c r="K2383" s="124"/>
      <c r="L2383" s="110"/>
      <c r="M2383" s="110"/>
      <c r="N2383" s="110"/>
      <c r="O2383" s="144"/>
      <c r="P2383" s="110"/>
    </row>
    <row r="2384" spans="11:16" x14ac:dyDescent="0.25">
      <c r="K2384" s="124"/>
      <c r="L2384" s="110"/>
      <c r="M2384" s="110"/>
      <c r="N2384" s="110"/>
      <c r="O2384" s="144"/>
      <c r="P2384" s="110"/>
    </row>
    <row r="2385" spans="11:16" x14ac:dyDescent="0.25">
      <c r="K2385" s="124"/>
      <c r="L2385" s="110"/>
      <c r="M2385" s="110"/>
      <c r="N2385" s="110"/>
      <c r="O2385" s="144"/>
      <c r="P2385" s="110"/>
    </row>
    <row r="2386" spans="11:16" x14ac:dyDescent="0.25">
      <c r="K2386" s="124"/>
      <c r="L2386" s="110"/>
      <c r="M2386" s="110"/>
      <c r="N2386" s="110"/>
      <c r="O2386" s="144"/>
      <c r="P2386" s="110"/>
    </row>
    <row r="2387" spans="11:16" x14ac:dyDescent="0.25">
      <c r="K2387" s="124"/>
      <c r="L2387" s="110"/>
      <c r="M2387" s="110"/>
      <c r="N2387" s="110"/>
      <c r="O2387" s="144"/>
      <c r="P2387" s="110"/>
    </row>
    <row r="2388" spans="11:16" x14ac:dyDescent="0.25">
      <c r="K2388" s="124"/>
      <c r="L2388" s="110"/>
      <c r="M2388" s="110"/>
      <c r="N2388" s="110"/>
      <c r="O2388" s="144"/>
      <c r="P2388" s="110"/>
    </row>
    <row r="2389" spans="11:16" x14ac:dyDescent="0.25">
      <c r="K2389" s="124"/>
      <c r="L2389" s="110"/>
      <c r="M2389" s="110"/>
      <c r="N2389" s="110"/>
      <c r="O2389" s="144"/>
      <c r="P2389" s="110"/>
    </row>
    <row r="2390" spans="11:16" x14ac:dyDescent="0.25">
      <c r="K2390" s="124"/>
      <c r="L2390" s="110"/>
      <c r="M2390" s="110"/>
      <c r="N2390" s="110"/>
      <c r="O2390" s="144"/>
      <c r="P2390" s="110"/>
    </row>
    <row r="2391" spans="11:16" x14ac:dyDescent="0.25">
      <c r="K2391" s="124"/>
      <c r="L2391" s="110"/>
      <c r="M2391" s="110"/>
      <c r="N2391" s="110"/>
      <c r="O2391" s="144"/>
      <c r="P2391" s="110"/>
    </row>
    <row r="2392" spans="11:16" x14ac:dyDescent="0.25">
      <c r="K2392" s="124"/>
      <c r="L2392" s="110"/>
      <c r="M2392" s="110"/>
      <c r="N2392" s="110"/>
      <c r="O2392" s="144"/>
      <c r="P2392" s="110"/>
    </row>
    <row r="2393" spans="11:16" x14ac:dyDescent="0.25">
      <c r="K2393" s="124"/>
      <c r="L2393" s="110"/>
      <c r="M2393" s="110"/>
      <c r="N2393" s="110"/>
      <c r="O2393" s="144"/>
      <c r="P2393" s="110"/>
    </row>
    <row r="2394" spans="11:16" x14ac:dyDescent="0.25">
      <c r="K2394" s="124"/>
      <c r="L2394" s="110"/>
      <c r="M2394" s="110"/>
      <c r="N2394" s="110"/>
      <c r="O2394" s="144"/>
      <c r="P2394" s="110"/>
    </row>
    <row r="2395" spans="11:16" x14ac:dyDescent="0.25">
      <c r="K2395" s="124"/>
      <c r="L2395" s="110"/>
      <c r="M2395" s="110"/>
      <c r="N2395" s="110"/>
      <c r="O2395" s="144"/>
      <c r="P2395" s="110"/>
    </row>
    <row r="2396" spans="11:16" x14ac:dyDescent="0.25">
      <c r="K2396" s="124"/>
      <c r="L2396" s="110"/>
      <c r="M2396" s="110"/>
      <c r="N2396" s="110"/>
      <c r="O2396" s="144"/>
      <c r="P2396" s="110"/>
    </row>
    <row r="2397" spans="11:16" x14ac:dyDescent="0.25">
      <c r="K2397" s="124"/>
      <c r="L2397" s="110"/>
      <c r="M2397" s="110"/>
      <c r="N2397" s="110"/>
      <c r="O2397" s="144"/>
      <c r="P2397" s="110"/>
    </row>
    <row r="2398" spans="11:16" x14ac:dyDescent="0.25">
      <c r="K2398" s="124"/>
      <c r="L2398" s="110"/>
      <c r="M2398" s="110"/>
      <c r="N2398" s="110"/>
      <c r="O2398" s="144"/>
      <c r="P2398" s="110"/>
    </row>
    <row r="2399" spans="11:16" x14ac:dyDescent="0.25">
      <c r="K2399" s="124"/>
      <c r="L2399" s="110"/>
      <c r="M2399" s="110"/>
      <c r="N2399" s="110"/>
      <c r="O2399" s="144"/>
      <c r="P2399" s="110"/>
    </row>
    <row r="2400" spans="11:16" x14ac:dyDescent="0.25">
      <c r="K2400" s="124"/>
      <c r="L2400" s="110"/>
      <c r="M2400" s="110"/>
      <c r="N2400" s="110"/>
      <c r="O2400" s="144"/>
      <c r="P2400" s="110"/>
    </row>
    <row r="2401" spans="11:16" x14ac:dyDescent="0.25">
      <c r="K2401" s="124"/>
      <c r="L2401" s="110"/>
      <c r="M2401" s="110"/>
      <c r="N2401" s="110"/>
      <c r="O2401" s="144"/>
      <c r="P2401" s="110"/>
    </row>
    <row r="2402" spans="11:16" x14ac:dyDescent="0.25">
      <c r="K2402" s="124"/>
      <c r="L2402" s="110"/>
      <c r="M2402" s="110"/>
      <c r="N2402" s="110"/>
      <c r="O2402" s="144"/>
      <c r="P2402" s="110"/>
    </row>
    <row r="2403" spans="11:16" x14ac:dyDescent="0.25">
      <c r="K2403" s="124"/>
      <c r="L2403" s="110"/>
      <c r="M2403" s="110"/>
      <c r="N2403" s="110"/>
      <c r="O2403" s="144"/>
      <c r="P2403" s="110"/>
    </row>
    <row r="2404" spans="11:16" x14ac:dyDescent="0.25">
      <c r="K2404" s="124"/>
      <c r="L2404" s="110"/>
      <c r="M2404" s="110"/>
      <c r="N2404" s="110"/>
      <c r="O2404" s="144"/>
      <c r="P2404" s="110"/>
    </row>
    <row r="2405" spans="11:16" x14ac:dyDescent="0.25">
      <c r="K2405" s="124"/>
      <c r="L2405" s="110"/>
      <c r="M2405" s="110"/>
      <c r="N2405" s="110"/>
      <c r="O2405" s="144"/>
      <c r="P2405" s="110"/>
    </row>
    <row r="2406" spans="11:16" x14ac:dyDescent="0.25">
      <c r="K2406" s="124"/>
      <c r="L2406" s="110"/>
      <c r="M2406" s="110"/>
      <c r="N2406" s="110"/>
      <c r="O2406" s="144"/>
      <c r="P2406" s="110"/>
    </row>
    <row r="2407" spans="11:16" x14ac:dyDescent="0.25">
      <c r="K2407" s="124"/>
      <c r="L2407" s="110"/>
      <c r="M2407" s="110"/>
      <c r="N2407" s="110"/>
      <c r="O2407" s="144"/>
      <c r="P2407" s="110"/>
    </row>
    <row r="2408" spans="11:16" x14ac:dyDescent="0.25">
      <c r="K2408" s="124"/>
      <c r="L2408" s="110"/>
      <c r="M2408" s="110"/>
      <c r="N2408" s="110"/>
      <c r="O2408" s="144"/>
      <c r="P2408" s="110"/>
    </row>
    <row r="2409" spans="11:16" x14ac:dyDescent="0.25">
      <c r="K2409" s="124"/>
      <c r="L2409" s="110"/>
      <c r="M2409" s="110"/>
      <c r="N2409" s="110"/>
      <c r="O2409" s="144"/>
      <c r="P2409" s="110"/>
    </row>
    <row r="2410" spans="11:16" x14ac:dyDescent="0.25">
      <c r="K2410" s="124"/>
      <c r="L2410" s="110"/>
      <c r="M2410" s="110"/>
      <c r="N2410" s="110"/>
      <c r="O2410" s="144"/>
      <c r="P2410" s="110"/>
    </row>
    <row r="2411" spans="11:16" x14ac:dyDescent="0.25">
      <c r="K2411" s="124"/>
      <c r="L2411" s="110"/>
      <c r="M2411" s="110"/>
      <c r="N2411" s="110"/>
      <c r="O2411" s="144"/>
      <c r="P2411" s="110"/>
    </row>
    <row r="2412" spans="11:16" x14ac:dyDescent="0.25">
      <c r="K2412" s="124"/>
      <c r="L2412" s="110"/>
      <c r="M2412" s="110"/>
      <c r="N2412" s="110"/>
      <c r="O2412" s="144"/>
      <c r="P2412" s="110"/>
    </row>
    <row r="2413" spans="11:16" x14ac:dyDescent="0.25">
      <c r="K2413" s="124"/>
      <c r="L2413" s="110"/>
      <c r="M2413" s="110"/>
      <c r="N2413" s="110"/>
      <c r="O2413" s="144"/>
      <c r="P2413" s="110"/>
    </row>
    <row r="2414" spans="11:16" x14ac:dyDescent="0.25">
      <c r="K2414" s="124"/>
      <c r="L2414" s="110"/>
      <c r="M2414" s="110"/>
      <c r="N2414" s="110"/>
      <c r="O2414" s="144"/>
      <c r="P2414" s="110"/>
    </row>
    <row r="2415" spans="11:16" x14ac:dyDescent="0.25">
      <c r="K2415" s="124"/>
      <c r="L2415" s="110"/>
      <c r="M2415" s="110"/>
      <c r="N2415" s="110"/>
      <c r="O2415" s="144"/>
      <c r="P2415" s="110"/>
    </row>
    <row r="2416" spans="11:16" x14ac:dyDescent="0.25">
      <c r="K2416" s="124"/>
      <c r="L2416" s="110"/>
      <c r="M2416" s="110"/>
      <c r="N2416" s="110"/>
      <c r="O2416" s="144"/>
      <c r="P2416" s="110"/>
    </row>
    <row r="2417" spans="11:16" x14ac:dyDescent="0.25">
      <c r="K2417" s="124"/>
      <c r="L2417" s="110"/>
      <c r="M2417" s="110"/>
      <c r="N2417" s="110"/>
      <c r="O2417" s="144"/>
      <c r="P2417" s="110"/>
    </row>
    <row r="2418" spans="11:16" x14ac:dyDescent="0.25">
      <c r="K2418" s="124"/>
      <c r="L2418" s="110"/>
      <c r="M2418" s="110"/>
      <c r="N2418" s="110"/>
      <c r="O2418" s="144"/>
      <c r="P2418" s="110"/>
    </row>
    <row r="2419" spans="11:16" x14ac:dyDescent="0.25">
      <c r="K2419" s="124"/>
      <c r="L2419" s="110"/>
      <c r="M2419" s="110"/>
      <c r="N2419" s="110"/>
      <c r="O2419" s="144"/>
      <c r="P2419" s="110"/>
    </row>
    <row r="2420" spans="11:16" x14ac:dyDescent="0.25">
      <c r="K2420" s="124"/>
      <c r="L2420" s="110"/>
      <c r="M2420" s="110"/>
      <c r="N2420" s="110"/>
      <c r="O2420" s="144"/>
      <c r="P2420" s="110"/>
    </row>
    <row r="2421" spans="11:16" x14ac:dyDescent="0.25">
      <c r="K2421" s="124"/>
      <c r="L2421" s="110"/>
      <c r="M2421" s="110"/>
      <c r="N2421" s="110"/>
      <c r="O2421" s="144"/>
      <c r="P2421" s="110"/>
    </row>
    <row r="2422" spans="11:16" x14ac:dyDescent="0.25">
      <c r="K2422" s="124"/>
      <c r="L2422" s="110"/>
      <c r="M2422" s="110"/>
      <c r="N2422" s="110"/>
      <c r="O2422" s="144"/>
      <c r="P2422" s="110"/>
    </row>
    <row r="2423" spans="11:16" x14ac:dyDescent="0.25">
      <c r="K2423" s="124"/>
      <c r="L2423" s="110"/>
      <c r="M2423" s="110"/>
      <c r="N2423" s="110"/>
      <c r="O2423" s="144"/>
      <c r="P2423" s="110"/>
    </row>
    <row r="2424" spans="11:16" x14ac:dyDescent="0.25">
      <c r="K2424" s="124"/>
      <c r="L2424" s="110"/>
      <c r="M2424" s="110"/>
      <c r="N2424" s="110"/>
      <c r="O2424" s="144"/>
      <c r="P2424" s="110"/>
    </row>
    <row r="2425" spans="11:16" x14ac:dyDescent="0.25">
      <c r="K2425" s="124"/>
      <c r="L2425" s="110"/>
      <c r="M2425" s="110"/>
      <c r="N2425" s="110"/>
      <c r="O2425" s="144"/>
      <c r="P2425" s="110"/>
    </row>
    <row r="2426" spans="11:16" x14ac:dyDescent="0.25">
      <c r="K2426" s="124"/>
      <c r="L2426" s="110"/>
      <c r="M2426" s="110"/>
      <c r="N2426" s="110"/>
      <c r="O2426" s="144"/>
      <c r="P2426" s="110"/>
    </row>
    <row r="2427" spans="11:16" x14ac:dyDescent="0.25">
      <c r="K2427" s="124"/>
      <c r="L2427" s="110"/>
      <c r="M2427" s="110"/>
      <c r="N2427" s="110"/>
      <c r="O2427" s="144"/>
      <c r="P2427" s="110"/>
    </row>
    <row r="2428" spans="11:16" x14ac:dyDescent="0.25">
      <c r="K2428" s="124"/>
      <c r="L2428" s="110"/>
      <c r="M2428" s="110"/>
      <c r="N2428" s="110"/>
      <c r="O2428" s="144"/>
      <c r="P2428" s="110"/>
    </row>
    <row r="2429" spans="11:16" x14ac:dyDescent="0.25">
      <c r="K2429" s="124"/>
      <c r="L2429" s="110"/>
      <c r="M2429" s="110"/>
      <c r="N2429" s="110"/>
      <c r="O2429" s="144"/>
      <c r="P2429" s="110"/>
    </row>
    <row r="2430" spans="11:16" x14ac:dyDescent="0.25">
      <c r="K2430" s="124"/>
      <c r="L2430" s="110"/>
      <c r="M2430" s="110"/>
      <c r="N2430" s="110"/>
      <c r="O2430" s="144"/>
      <c r="P2430" s="110"/>
    </row>
    <row r="2431" spans="11:16" x14ac:dyDescent="0.25">
      <c r="K2431" s="124"/>
      <c r="L2431" s="110"/>
      <c r="M2431" s="110"/>
      <c r="N2431" s="110"/>
      <c r="O2431" s="144"/>
      <c r="P2431" s="110"/>
    </row>
    <row r="2432" spans="11:16" x14ac:dyDescent="0.25">
      <c r="K2432" s="124"/>
      <c r="L2432" s="110"/>
      <c r="M2432" s="110"/>
      <c r="N2432" s="110"/>
      <c r="O2432" s="144"/>
      <c r="P2432" s="110"/>
    </row>
    <row r="2433" spans="11:16" x14ac:dyDescent="0.25">
      <c r="K2433" s="124"/>
      <c r="L2433" s="110"/>
      <c r="M2433" s="110"/>
      <c r="N2433" s="110"/>
      <c r="O2433" s="144"/>
      <c r="P2433" s="110"/>
    </row>
    <row r="2434" spans="11:16" x14ac:dyDescent="0.25">
      <c r="K2434" s="124"/>
      <c r="L2434" s="110"/>
      <c r="M2434" s="110"/>
      <c r="N2434" s="110"/>
      <c r="O2434" s="144"/>
      <c r="P2434" s="110"/>
    </row>
    <row r="2435" spans="11:16" x14ac:dyDescent="0.25">
      <c r="K2435" s="124"/>
      <c r="L2435" s="110"/>
      <c r="M2435" s="110"/>
      <c r="N2435" s="110"/>
      <c r="O2435" s="144"/>
      <c r="P2435" s="110"/>
    </row>
    <row r="2436" spans="11:16" x14ac:dyDescent="0.25">
      <c r="K2436" s="124"/>
      <c r="L2436" s="110"/>
      <c r="M2436" s="110"/>
      <c r="N2436" s="110"/>
      <c r="O2436" s="144"/>
      <c r="P2436" s="110"/>
    </row>
    <row r="2437" spans="11:16" x14ac:dyDescent="0.25">
      <c r="K2437" s="124"/>
      <c r="L2437" s="110"/>
      <c r="M2437" s="110"/>
      <c r="N2437" s="110"/>
      <c r="O2437" s="144"/>
      <c r="P2437" s="110"/>
    </row>
    <row r="2438" spans="11:16" x14ac:dyDescent="0.25">
      <c r="K2438" s="124"/>
      <c r="L2438" s="110"/>
      <c r="M2438" s="110"/>
      <c r="N2438" s="110"/>
      <c r="O2438" s="144"/>
      <c r="P2438" s="110"/>
    </row>
    <row r="2439" spans="11:16" x14ac:dyDescent="0.25">
      <c r="K2439" s="124"/>
      <c r="L2439" s="110"/>
      <c r="M2439" s="110"/>
      <c r="N2439" s="110"/>
      <c r="O2439" s="144"/>
      <c r="P2439" s="110"/>
    </row>
    <row r="2440" spans="11:16" x14ac:dyDescent="0.25">
      <c r="K2440" s="124"/>
      <c r="L2440" s="110"/>
      <c r="M2440" s="110"/>
      <c r="N2440" s="110"/>
      <c r="O2440" s="144"/>
      <c r="P2440" s="110"/>
    </row>
    <row r="2441" spans="11:16" x14ac:dyDescent="0.25">
      <c r="K2441" s="124"/>
      <c r="L2441" s="110"/>
      <c r="M2441" s="110"/>
      <c r="N2441" s="110"/>
      <c r="O2441" s="144"/>
      <c r="P2441" s="110"/>
    </row>
    <row r="2442" spans="11:16" x14ac:dyDescent="0.25">
      <c r="K2442" s="124"/>
      <c r="L2442" s="110"/>
      <c r="M2442" s="110"/>
      <c r="N2442" s="110"/>
      <c r="O2442" s="144"/>
      <c r="P2442" s="110"/>
    </row>
    <row r="2443" spans="11:16" x14ac:dyDescent="0.25">
      <c r="K2443" s="124"/>
      <c r="L2443" s="110"/>
      <c r="M2443" s="110"/>
      <c r="N2443" s="110"/>
      <c r="O2443" s="144"/>
      <c r="P2443" s="110"/>
    </row>
    <row r="2444" spans="11:16" x14ac:dyDescent="0.25">
      <c r="K2444" s="124"/>
      <c r="L2444" s="110"/>
      <c r="M2444" s="110"/>
      <c r="N2444" s="110"/>
      <c r="O2444" s="144"/>
      <c r="P2444" s="110"/>
    </row>
    <row r="2445" spans="11:16" x14ac:dyDescent="0.25">
      <c r="K2445" s="124"/>
      <c r="L2445" s="110"/>
      <c r="M2445" s="110"/>
      <c r="N2445" s="110"/>
      <c r="O2445" s="144"/>
      <c r="P2445" s="110"/>
    </row>
    <row r="2446" spans="11:16" x14ac:dyDescent="0.25">
      <c r="K2446" s="124"/>
      <c r="L2446" s="110"/>
      <c r="M2446" s="110"/>
      <c r="N2446" s="110"/>
      <c r="O2446" s="144"/>
      <c r="P2446" s="110"/>
    </row>
    <row r="2447" spans="11:16" x14ac:dyDescent="0.25">
      <c r="K2447" s="124"/>
      <c r="L2447" s="110"/>
      <c r="M2447" s="110"/>
      <c r="N2447" s="110"/>
      <c r="O2447" s="144"/>
      <c r="P2447" s="110"/>
    </row>
    <row r="2448" spans="11:16" x14ac:dyDescent="0.25">
      <c r="K2448" s="124"/>
      <c r="L2448" s="110"/>
      <c r="M2448" s="110"/>
      <c r="N2448" s="110"/>
      <c r="O2448" s="144"/>
      <c r="P2448" s="110"/>
    </row>
    <row r="2449" spans="11:16" x14ac:dyDescent="0.25">
      <c r="K2449" s="124"/>
      <c r="L2449" s="110"/>
      <c r="M2449" s="110"/>
      <c r="N2449" s="110"/>
      <c r="O2449" s="144"/>
      <c r="P2449" s="110"/>
    </row>
    <row r="2450" spans="11:16" x14ac:dyDescent="0.25">
      <c r="K2450" s="124"/>
      <c r="L2450" s="110"/>
      <c r="M2450" s="110"/>
      <c r="N2450" s="110"/>
      <c r="O2450" s="144"/>
      <c r="P2450" s="110"/>
    </row>
    <row r="2451" spans="11:16" x14ac:dyDescent="0.25">
      <c r="K2451" s="124"/>
      <c r="L2451" s="110"/>
      <c r="M2451" s="110"/>
      <c r="N2451" s="110"/>
      <c r="O2451" s="144"/>
      <c r="P2451" s="110"/>
    </row>
    <row r="2452" spans="11:16" x14ac:dyDescent="0.25">
      <c r="K2452" s="124"/>
      <c r="L2452" s="110"/>
      <c r="M2452" s="110"/>
      <c r="N2452" s="110"/>
      <c r="O2452" s="144"/>
      <c r="P2452" s="110"/>
    </row>
    <row r="2453" spans="11:16" x14ac:dyDescent="0.25">
      <c r="K2453" s="124"/>
      <c r="L2453" s="110"/>
      <c r="M2453" s="110"/>
      <c r="N2453" s="110"/>
      <c r="O2453" s="144"/>
      <c r="P2453" s="110"/>
    </row>
    <row r="2454" spans="11:16" x14ac:dyDescent="0.25">
      <c r="K2454" s="124"/>
      <c r="L2454" s="110"/>
      <c r="M2454" s="110"/>
      <c r="N2454" s="110"/>
      <c r="O2454" s="144"/>
      <c r="P2454" s="110"/>
    </row>
    <row r="2455" spans="11:16" x14ac:dyDescent="0.25">
      <c r="K2455" s="124"/>
      <c r="L2455" s="110"/>
      <c r="M2455" s="110"/>
      <c r="N2455" s="110"/>
      <c r="O2455" s="144"/>
      <c r="P2455" s="110"/>
    </row>
    <row r="2456" spans="11:16" x14ac:dyDescent="0.25">
      <c r="K2456" s="124"/>
      <c r="L2456" s="110"/>
      <c r="M2456" s="110"/>
      <c r="N2456" s="110"/>
      <c r="O2456" s="144"/>
      <c r="P2456" s="110"/>
    </row>
    <row r="2457" spans="11:16" x14ac:dyDescent="0.25">
      <c r="K2457" s="124"/>
      <c r="L2457" s="110"/>
      <c r="M2457" s="110"/>
      <c r="N2457" s="110"/>
      <c r="O2457" s="144"/>
      <c r="P2457" s="110"/>
    </row>
    <row r="2458" spans="11:16" x14ac:dyDescent="0.25">
      <c r="K2458" s="124"/>
      <c r="L2458" s="110"/>
      <c r="M2458" s="110"/>
      <c r="N2458" s="110"/>
      <c r="O2458" s="144"/>
      <c r="P2458" s="110"/>
    </row>
    <row r="2459" spans="11:16" x14ac:dyDescent="0.25">
      <c r="K2459" s="124"/>
      <c r="L2459" s="110"/>
      <c r="M2459" s="110"/>
      <c r="N2459" s="110"/>
      <c r="O2459" s="144"/>
      <c r="P2459" s="110"/>
    </row>
    <row r="2460" spans="11:16" x14ac:dyDescent="0.25">
      <c r="K2460" s="124"/>
      <c r="L2460" s="110"/>
      <c r="M2460" s="110"/>
      <c r="N2460" s="110"/>
      <c r="O2460" s="144"/>
      <c r="P2460" s="110"/>
    </row>
    <row r="2461" spans="11:16" x14ac:dyDescent="0.25">
      <c r="K2461" s="124"/>
      <c r="L2461" s="110"/>
      <c r="M2461" s="110"/>
      <c r="N2461" s="110"/>
      <c r="O2461" s="144"/>
      <c r="P2461" s="110"/>
    </row>
    <row r="2462" spans="11:16" x14ac:dyDescent="0.25">
      <c r="K2462" s="124"/>
      <c r="L2462" s="110"/>
      <c r="M2462" s="110"/>
      <c r="N2462" s="110"/>
      <c r="O2462" s="144"/>
      <c r="P2462" s="110"/>
    </row>
    <row r="2463" spans="11:16" x14ac:dyDescent="0.25">
      <c r="K2463" s="124"/>
      <c r="L2463" s="110"/>
      <c r="M2463" s="110"/>
      <c r="N2463" s="110"/>
      <c r="O2463" s="144"/>
      <c r="P2463" s="110"/>
    </row>
    <row r="2464" spans="11:16" x14ac:dyDescent="0.25">
      <c r="K2464" s="124"/>
      <c r="L2464" s="110"/>
      <c r="M2464" s="110"/>
      <c r="N2464" s="110"/>
      <c r="O2464" s="144"/>
      <c r="P2464" s="110"/>
    </row>
    <row r="2465" spans="11:16" x14ac:dyDescent="0.25">
      <c r="K2465" s="124"/>
      <c r="L2465" s="110"/>
      <c r="M2465" s="110"/>
      <c r="N2465" s="110"/>
      <c r="O2465" s="144"/>
      <c r="P2465" s="110"/>
    </row>
    <row r="2466" spans="11:16" x14ac:dyDescent="0.25">
      <c r="K2466" s="124"/>
      <c r="L2466" s="110"/>
      <c r="M2466" s="110"/>
      <c r="N2466" s="110"/>
      <c r="O2466" s="144"/>
      <c r="P2466" s="110"/>
    </row>
    <row r="2467" spans="11:16" x14ac:dyDescent="0.25">
      <c r="K2467" s="124"/>
      <c r="L2467" s="110"/>
      <c r="M2467" s="110"/>
      <c r="N2467" s="110"/>
      <c r="O2467" s="144"/>
      <c r="P2467" s="110"/>
    </row>
    <row r="2468" spans="11:16" x14ac:dyDescent="0.25">
      <c r="K2468" s="124"/>
      <c r="L2468" s="110"/>
      <c r="M2468" s="110"/>
      <c r="N2468" s="110"/>
      <c r="O2468" s="144"/>
      <c r="P2468" s="110"/>
    </row>
    <row r="2469" spans="11:16" x14ac:dyDescent="0.25">
      <c r="K2469" s="124"/>
      <c r="L2469" s="110"/>
      <c r="M2469" s="110"/>
      <c r="N2469" s="110"/>
      <c r="O2469" s="144"/>
      <c r="P2469" s="110"/>
    </row>
    <row r="2470" spans="11:16" x14ac:dyDescent="0.25">
      <c r="K2470" s="124"/>
      <c r="L2470" s="110"/>
      <c r="M2470" s="110"/>
      <c r="N2470" s="110"/>
      <c r="O2470" s="144"/>
      <c r="P2470" s="110"/>
    </row>
    <row r="2471" spans="11:16" x14ac:dyDescent="0.25">
      <c r="K2471" s="124"/>
      <c r="L2471" s="110"/>
      <c r="M2471" s="110"/>
      <c r="N2471" s="110"/>
      <c r="O2471" s="144"/>
      <c r="P2471" s="110"/>
    </row>
    <row r="2472" spans="11:16" x14ac:dyDescent="0.25">
      <c r="K2472" s="124"/>
      <c r="L2472" s="110"/>
      <c r="M2472" s="110"/>
      <c r="N2472" s="110"/>
      <c r="O2472" s="144"/>
      <c r="P2472" s="110"/>
    </row>
    <row r="2473" spans="11:16" x14ac:dyDescent="0.25">
      <c r="K2473" s="124"/>
      <c r="L2473" s="110"/>
      <c r="M2473" s="110"/>
      <c r="N2473" s="110"/>
      <c r="O2473" s="144"/>
      <c r="P2473" s="110"/>
    </row>
    <row r="2474" spans="11:16" x14ac:dyDescent="0.25">
      <c r="K2474" s="124"/>
      <c r="L2474" s="110"/>
      <c r="M2474" s="110"/>
      <c r="N2474" s="110"/>
      <c r="O2474" s="144"/>
      <c r="P2474" s="110"/>
    </row>
    <row r="2475" spans="11:16" x14ac:dyDescent="0.25">
      <c r="K2475" s="124"/>
      <c r="L2475" s="110"/>
      <c r="M2475" s="110"/>
      <c r="N2475" s="110"/>
      <c r="O2475" s="144"/>
      <c r="P2475" s="110"/>
    </row>
    <row r="2476" spans="11:16" x14ac:dyDescent="0.25">
      <c r="K2476" s="124"/>
      <c r="L2476" s="110"/>
      <c r="M2476" s="110"/>
      <c r="N2476" s="110"/>
      <c r="O2476" s="144"/>
      <c r="P2476" s="110"/>
    </row>
    <row r="2477" spans="11:16" x14ac:dyDescent="0.25">
      <c r="K2477" s="124"/>
      <c r="L2477" s="110"/>
      <c r="M2477" s="110"/>
      <c r="N2477" s="110"/>
      <c r="O2477" s="144"/>
      <c r="P2477" s="110"/>
    </row>
    <row r="2478" spans="11:16" x14ac:dyDescent="0.25">
      <c r="K2478" s="124"/>
      <c r="L2478" s="110"/>
      <c r="M2478" s="110"/>
      <c r="N2478" s="110"/>
      <c r="O2478" s="144"/>
      <c r="P2478" s="110"/>
    </row>
    <row r="2479" spans="11:16" x14ac:dyDescent="0.25">
      <c r="K2479" s="124"/>
      <c r="L2479" s="110"/>
      <c r="M2479" s="110"/>
      <c r="N2479" s="110"/>
      <c r="O2479" s="144"/>
      <c r="P2479" s="110"/>
    </row>
    <row r="2480" spans="11:16" x14ac:dyDescent="0.25">
      <c r="K2480" s="124"/>
      <c r="L2480" s="110"/>
      <c r="M2480" s="110"/>
      <c r="N2480" s="110"/>
      <c r="O2480" s="144"/>
      <c r="P2480" s="110"/>
    </row>
    <row r="2481" spans="11:16" x14ac:dyDescent="0.25">
      <c r="K2481" s="124"/>
      <c r="L2481" s="110"/>
      <c r="M2481" s="110"/>
      <c r="N2481" s="110"/>
      <c r="O2481" s="144"/>
      <c r="P2481" s="110"/>
    </row>
    <row r="2482" spans="11:16" x14ac:dyDescent="0.25">
      <c r="K2482" s="124"/>
      <c r="L2482" s="110"/>
      <c r="M2482" s="110"/>
      <c r="N2482" s="110"/>
      <c r="O2482" s="144"/>
      <c r="P2482" s="110"/>
    </row>
    <row r="2483" spans="11:16" x14ac:dyDescent="0.25">
      <c r="K2483" s="124"/>
      <c r="L2483" s="110"/>
      <c r="M2483" s="110"/>
      <c r="N2483" s="110"/>
      <c r="O2483" s="144"/>
      <c r="P2483" s="110"/>
    </row>
    <row r="2484" spans="11:16" x14ac:dyDescent="0.25">
      <c r="K2484" s="124"/>
      <c r="L2484" s="110"/>
      <c r="M2484" s="110"/>
      <c r="N2484" s="110"/>
      <c r="O2484" s="144"/>
      <c r="P2484" s="110"/>
    </row>
    <row r="2485" spans="11:16" x14ac:dyDescent="0.25">
      <c r="K2485" s="124"/>
      <c r="L2485" s="110"/>
      <c r="M2485" s="110"/>
      <c r="N2485" s="110"/>
      <c r="O2485" s="144"/>
      <c r="P2485" s="110"/>
    </row>
    <row r="2486" spans="11:16" x14ac:dyDescent="0.25">
      <c r="K2486" s="124"/>
      <c r="L2486" s="110"/>
      <c r="M2486" s="110"/>
      <c r="N2486" s="110"/>
      <c r="O2486" s="144"/>
      <c r="P2486" s="110"/>
    </row>
    <row r="2487" spans="11:16" x14ac:dyDescent="0.25">
      <c r="K2487" s="124"/>
      <c r="L2487" s="110"/>
      <c r="M2487" s="110"/>
      <c r="N2487" s="110"/>
      <c r="O2487" s="144"/>
      <c r="P2487" s="110"/>
    </row>
    <row r="2488" spans="11:16" x14ac:dyDescent="0.25">
      <c r="K2488" s="124"/>
      <c r="L2488" s="110"/>
      <c r="M2488" s="110"/>
      <c r="N2488" s="110"/>
      <c r="O2488" s="144"/>
      <c r="P2488" s="110"/>
    </row>
    <row r="2489" spans="11:16" x14ac:dyDescent="0.25">
      <c r="K2489" s="124"/>
      <c r="L2489" s="110"/>
      <c r="M2489" s="110"/>
      <c r="N2489" s="110"/>
      <c r="O2489" s="144"/>
      <c r="P2489" s="110"/>
    </row>
    <row r="2490" spans="11:16" x14ac:dyDescent="0.25">
      <c r="K2490" s="124"/>
      <c r="L2490" s="110"/>
      <c r="M2490" s="110"/>
      <c r="N2490" s="110"/>
      <c r="O2490" s="144"/>
      <c r="P2490" s="110"/>
    </row>
    <row r="2491" spans="11:16" x14ac:dyDescent="0.25">
      <c r="K2491" s="124"/>
      <c r="L2491" s="110"/>
      <c r="M2491" s="110"/>
      <c r="N2491" s="110"/>
      <c r="O2491" s="144"/>
      <c r="P2491" s="110"/>
    </row>
    <row r="2492" spans="11:16" x14ac:dyDescent="0.25">
      <c r="K2492" s="124"/>
      <c r="L2492" s="110"/>
      <c r="M2492" s="110"/>
      <c r="N2492" s="110"/>
      <c r="O2492" s="144"/>
      <c r="P2492" s="110"/>
    </row>
    <row r="2493" spans="11:16" x14ac:dyDescent="0.25">
      <c r="K2493" s="124"/>
      <c r="L2493" s="110"/>
      <c r="M2493" s="110"/>
      <c r="N2493" s="110"/>
      <c r="O2493" s="144"/>
      <c r="P2493" s="110"/>
    </row>
    <row r="2494" spans="11:16" x14ac:dyDescent="0.25">
      <c r="K2494" s="124"/>
      <c r="L2494" s="110"/>
      <c r="M2494" s="110"/>
      <c r="N2494" s="110"/>
      <c r="O2494" s="144"/>
      <c r="P2494" s="110"/>
    </row>
    <row r="2495" spans="11:16" x14ac:dyDescent="0.25">
      <c r="K2495" s="124"/>
      <c r="L2495" s="110"/>
      <c r="M2495" s="110"/>
      <c r="N2495" s="110"/>
      <c r="O2495" s="144"/>
      <c r="P2495" s="110"/>
    </row>
    <row r="2496" spans="11:16" x14ac:dyDescent="0.25">
      <c r="K2496" s="124"/>
      <c r="L2496" s="110"/>
      <c r="M2496" s="110"/>
      <c r="N2496" s="110"/>
      <c r="O2496" s="144"/>
      <c r="P2496" s="110"/>
    </row>
    <row r="2497" spans="11:16" x14ac:dyDescent="0.25">
      <c r="K2497" s="124"/>
      <c r="L2497" s="110"/>
      <c r="M2497" s="110"/>
      <c r="N2497" s="110"/>
      <c r="O2497" s="144"/>
      <c r="P2497" s="110"/>
    </row>
    <row r="2498" spans="11:16" x14ac:dyDescent="0.25">
      <c r="K2498" s="124"/>
      <c r="L2498" s="110"/>
      <c r="M2498" s="110"/>
      <c r="N2498" s="110"/>
      <c r="O2498" s="144"/>
      <c r="P2498" s="110"/>
    </row>
    <row r="2499" spans="11:16" x14ac:dyDescent="0.25">
      <c r="K2499" s="124"/>
      <c r="L2499" s="110"/>
      <c r="M2499" s="110"/>
      <c r="N2499" s="110"/>
      <c r="O2499" s="144"/>
      <c r="P2499" s="110"/>
    </row>
    <row r="2500" spans="11:16" x14ac:dyDescent="0.25">
      <c r="K2500" s="124"/>
      <c r="L2500" s="110"/>
      <c r="M2500" s="110"/>
      <c r="N2500" s="110"/>
      <c r="O2500" s="144"/>
      <c r="P2500" s="110"/>
    </row>
    <row r="2501" spans="11:16" x14ac:dyDescent="0.25">
      <c r="K2501" s="124"/>
      <c r="L2501" s="110"/>
      <c r="M2501" s="110"/>
      <c r="N2501" s="110"/>
      <c r="O2501" s="144"/>
      <c r="P2501" s="110"/>
    </row>
    <row r="2502" spans="11:16" x14ac:dyDescent="0.25">
      <c r="K2502" s="124"/>
      <c r="L2502" s="110"/>
      <c r="M2502" s="110"/>
      <c r="N2502" s="110"/>
      <c r="O2502" s="144"/>
      <c r="P2502" s="110"/>
    </row>
    <row r="2503" spans="11:16" x14ac:dyDescent="0.25">
      <c r="K2503" s="124"/>
      <c r="L2503" s="110"/>
      <c r="M2503" s="110"/>
      <c r="N2503" s="110"/>
      <c r="O2503" s="144"/>
      <c r="P2503" s="110"/>
    </row>
    <row r="2504" spans="11:16" x14ac:dyDescent="0.25">
      <c r="K2504" s="124"/>
      <c r="L2504" s="110"/>
      <c r="M2504" s="110"/>
      <c r="N2504" s="110"/>
      <c r="O2504" s="144"/>
      <c r="P2504" s="110"/>
    </row>
    <row r="2505" spans="11:16" x14ac:dyDescent="0.25">
      <c r="K2505" s="124"/>
      <c r="L2505" s="110"/>
      <c r="M2505" s="110"/>
      <c r="N2505" s="110"/>
      <c r="O2505" s="144"/>
      <c r="P2505" s="110"/>
    </row>
    <row r="2506" spans="11:16" x14ac:dyDescent="0.25">
      <c r="K2506" s="124"/>
      <c r="L2506" s="110"/>
      <c r="M2506" s="110"/>
      <c r="N2506" s="110"/>
      <c r="O2506" s="144"/>
      <c r="P2506" s="110"/>
    </row>
    <row r="2507" spans="11:16" x14ac:dyDescent="0.25">
      <c r="K2507" s="124"/>
      <c r="L2507" s="110"/>
      <c r="M2507" s="110"/>
      <c r="N2507" s="110"/>
      <c r="O2507" s="144"/>
      <c r="P2507" s="110"/>
    </row>
    <row r="2508" spans="11:16" x14ac:dyDescent="0.25">
      <c r="K2508" s="124"/>
      <c r="L2508" s="110"/>
      <c r="M2508" s="110"/>
      <c r="N2508" s="110"/>
      <c r="O2508" s="144"/>
      <c r="P2508" s="110"/>
    </row>
    <row r="2509" spans="11:16" x14ac:dyDescent="0.25">
      <c r="K2509" s="124"/>
      <c r="L2509" s="110"/>
      <c r="M2509" s="110"/>
      <c r="N2509" s="110"/>
      <c r="O2509" s="144"/>
      <c r="P2509" s="110"/>
    </row>
    <row r="2510" spans="11:16" x14ac:dyDescent="0.25">
      <c r="K2510" s="124"/>
      <c r="L2510" s="110"/>
      <c r="M2510" s="110"/>
      <c r="N2510" s="110"/>
      <c r="O2510" s="144"/>
      <c r="P2510" s="110"/>
    </row>
    <row r="2511" spans="11:16" x14ac:dyDescent="0.25">
      <c r="K2511" s="124"/>
      <c r="L2511" s="110"/>
      <c r="M2511" s="110"/>
      <c r="N2511" s="110"/>
      <c r="O2511" s="144"/>
      <c r="P2511" s="110"/>
    </row>
    <row r="2512" spans="11:16" x14ac:dyDescent="0.25">
      <c r="K2512" s="124"/>
      <c r="L2512" s="110"/>
      <c r="M2512" s="110"/>
      <c r="N2512" s="110"/>
      <c r="O2512" s="144"/>
      <c r="P2512" s="110"/>
    </row>
    <row r="2513" spans="11:16" x14ac:dyDescent="0.25">
      <c r="K2513" s="124"/>
      <c r="L2513" s="110"/>
      <c r="M2513" s="110"/>
      <c r="N2513" s="110"/>
      <c r="O2513" s="144"/>
      <c r="P2513" s="110"/>
    </row>
    <row r="2514" spans="11:16" x14ac:dyDescent="0.25">
      <c r="K2514" s="124"/>
      <c r="L2514" s="110"/>
      <c r="M2514" s="110"/>
      <c r="N2514" s="110"/>
      <c r="O2514" s="144"/>
      <c r="P2514" s="110"/>
    </row>
    <row r="2515" spans="11:16" x14ac:dyDescent="0.25">
      <c r="K2515" s="124"/>
      <c r="L2515" s="110"/>
      <c r="M2515" s="110"/>
      <c r="N2515" s="110"/>
      <c r="O2515" s="144"/>
      <c r="P2515" s="110"/>
    </row>
    <row r="2516" spans="11:16" x14ac:dyDescent="0.25">
      <c r="K2516" s="124"/>
      <c r="L2516" s="110"/>
      <c r="M2516" s="110"/>
      <c r="N2516" s="110"/>
      <c r="O2516" s="144"/>
      <c r="P2516" s="110"/>
    </row>
    <row r="2517" spans="11:16" x14ac:dyDescent="0.25">
      <c r="K2517" s="124"/>
      <c r="L2517" s="110"/>
      <c r="M2517" s="110"/>
      <c r="N2517" s="110"/>
      <c r="O2517" s="144"/>
      <c r="P2517" s="110"/>
    </row>
    <row r="2518" spans="11:16" x14ac:dyDescent="0.25">
      <c r="K2518" s="124"/>
      <c r="L2518" s="110"/>
      <c r="M2518" s="110"/>
      <c r="N2518" s="110"/>
      <c r="O2518" s="144"/>
      <c r="P2518" s="110"/>
    </row>
    <row r="2519" spans="11:16" x14ac:dyDescent="0.25">
      <c r="K2519" s="124"/>
      <c r="L2519" s="110"/>
      <c r="M2519" s="110"/>
      <c r="N2519" s="110"/>
      <c r="O2519" s="144"/>
      <c r="P2519" s="110"/>
    </row>
    <row r="2520" spans="11:16" x14ac:dyDescent="0.25">
      <c r="K2520" s="124"/>
      <c r="L2520" s="110"/>
      <c r="M2520" s="110"/>
      <c r="N2520" s="110"/>
      <c r="O2520" s="144"/>
      <c r="P2520" s="110"/>
    </row>
    <row r="2521" spans="11:16" x14ac:dyDescent="0.25">
      <c r="K2521" s="124"/>
      <c r="L2521" s="110"/>
      <c r="M2521" s="110"/>
      <c r="N2521" s="110"/>
      <c r="O2521" s="144"/>
      <c r="P2521" s="110"/>
    </row>
    <row r="2522" spans="11:16" x14ac:dyDescent="0.25">
      <c r="K2522" s="124"/>
      <c r="L2522" s="110"/>
      <c r="M2522" s="110"/>
      <c r="N2522" s="110"/>
      <c r="O2522" s="144"/>
      <c r="P2522" s="110"/>
    </row>
    <row r="2523" spans="11:16" x14ac:dyDescent="0.25">
      <c r="K2523" s="124"/>
      <c r="L2523" s="110"/>
      <c r="M2523" s="110"/>
      <c r="N2523" s="110"/>
      <c r="O2523" s="144"/>
      <c r="P2523" s="110"/>
    </row>
    <row r="2524" spans="11:16" x14ac:dyDescent="0.25">
      <c r="K2524" s="124"/>
      <c r="L2524" s="110"/>
      <c r="M2524" s="110"/>
      <c r="N2524" s="110"/>
      <c r="O2524" s="144"/>
      <c r="P2524" s="110"/>
    </row>
    <row r="2525" spans="11:16" x14ac:dyDescent="0.25">
      <c r="K2525" s="124"/>
      <c r="L2525" s="110"/>
      <c r="M2525" s="110"/>
      <c r="N2525" s="110"/>
      <c r="O2525" s="144"/>
      <c r="P2525" s="110"/>
    </row>
    <row r="2526" spans="11:16" x14ac:dyDescent="0.25">
      <c r="K2526" s="124"/>
      <c r="L2526" s="110"/>
      <c r="M2526" s="110"/>
      <c r="N2526" s="110"/>
      <c r="O2526" s="144"/>
      <c r="P2526" s="110"/>
    </row>
    <row r="2527" spans="11:16" x14ac:dyDescent="0.25">
      <c r="K2527" s="124"/>
      <c r="L2527" s="110"/>
      <c r="M2527" s="110"/>
      <c r="N2527" s="110"/>
      <c r="O2527" s="144"/>
      <c r="P2527" s="110"/>
    </row>
    <row r="2528" spans="11:16" x14ac:dyDescent="0.25">
      <c r="K2528" s="124"/>
      <c r="L2528" s="110"/>
      <c r="M2528" s="110"/>
      <c r="N2528" s="110"/>
      <c r="O2528" s="144"/>
      <c r="P2528" s="110"/>
    </row>
    <row r="2529" spans="11:16" x14ac:dyDescent="0.25">
      <c r="K2529" s="124"/>
      <c r="L2529" s="110"/>
      <c r="M2529" s="110"/>
      <c r="N2529" s="110"/>
      <c r="O2529" s="144"/>
      <c r="P2529" s="110"/>
    </row>
    <row r="2530" spans="11:16" x14ac:dyDescent="0.25">
      <c r="K2530" s="124"/>
      <c r="L2530" s="110"/>
      <c r="M2530" s="110"/>
      <c r="N2530" s="110"/>
      <c r="O2530" s="144"/>
      <c r="P2530" s="110"/>
    </row>
    <row r="2531" spans="11:16" x14ac:dyDescent="0.25">
      <c r="K2531" s="124"/>
      <c r="L2531" s="110"/>
      <c r="M2531" s="110"/>
      <c r="N2531" s="110"/>
      <c r="O2531" s="144"/>
      <c r="P2531" s="110"/>
    </row>
    <row r="2532" spans="11:16" x14ac:dyDescent="0.25">
      <c r="K2532" s="124"/>
      <c r="L2532" s="110"/>
      <c r="M2532" s="110"/>
      <c r="N2532" s="110"/>
      <c r="O2532" s="144"/>
      <c r="P2532" s="110"/>
    </row>
    <row r="2533" spans="11:16" x14ac:dyDescent="0.25">
      <c r="K2533" s="124"/>
      <c r="L2533" s="110"/>
      <c r="M2533" s="110"/>
      <c r="N2533" s="110"/>
      <c r="O2533" s="144"/>
      <c r="P2533" s="110"/>
    </row>
    <row r="2534" spans="11:16" x14ac:dyDescent="0.25">
      <c r="K2534" s="124"/>
      <c r="L2534" s="110"/>
      <c r="M2534" s="110"/>
      <c r="N2534" s="110"/>
      <c r="O2534" s="144"/>
      <c r="P2534" s="110"/>
    </row>
    <row r="2535" spans="11:16" x14ac:dyDescent="0.25">
      <c r="K2535" s="124"/>
      <c r="L2535" s="110"/>
      <c r="M2535" s="110"/>
      <c r="N2535" s="110"/>
      <c r="O2535" s="144"/>
      <c r="P2535" s="110"/>
    </row>
    <row r="2536" spans="11:16" x14ac:dyDescent="0.25">
      <c r="K2536" s="124"/>
      <c r="L2536" s="110"/>
      <c r="M2536" s="110"/>
      <c r="N2536" s="110"/>
      <c r="O2536" s="144"/>
      <c r="P2536" s="110"/>
    </row>
    <row r="2537" spans="11:16" x14ac:dyDescent="0.25">
      <c r="K2537" s="124"/>
      <c r="L2537" s="110"/>
      <c r="M2537" s="110"/>
      <c r="N2537" s="110"/>
      <c r="O2537" s="144"/>
      <c r="P2537" s="110"/>
    </row>
    <row r="2538" spans="11:16" x14ac:dyDescent="0.25">
      <c r="K2538" s="124"/>
      <c r="L2538" s="110"/>
      <c r="M2538" s="110"/>
      <c r="N2538" s="110"/>
      <c r="O2538" s="144"/>
      <c r="P2538" s="110"/>
    </row>
    <row r="2539" spans="11:16" x14ac:dyDescent="0.25">
      <c r="K2539" s="124"/>
      <c r="L2539" s="110"/>
      <c r="M2539" s="110"/>
      <c r="N2539" s="110"/>
      <c r="O2539" s="144"/>
      <c r="P2539" s="110"/>
    </row>
    <row r="2540" spans="11:16" x14ac:dyDescent="0.25">
      <c r="K2540" s="124"/>
      <c r="L2540" s="110"/>
      <c r="M2540" s="110"/>
      <c r="N2540" s="110"/>
      <c r="O2540" s="144"/>
      <c r="P2540" s="110"/>
    </row>
    <row r="2541" spans="11:16" x14ac:dyDescent="0.25">
      <c r="K2541" s="124"/>
      <c r="L2541" s="110"/>
      <c r="M2541" s="110"/>
      <c r="N2541" s="110"/>
      <c r="O2541" s="144"/>
      <c r="P2541" s="110"/>
    </row>
    <row r="2542" spans="11:16" x14ac:dyDescent="0.25">
      <c r="K2542" s="124"/>
      <c r="L2542" s="110"/>
      <c r="M2542" s="110"/>
      <c r="N2542" s="110"/>
      <c r="O2542" s="144"/>
      <c r="P2542" s="110"/>
    </row>
    <row r="2543" spans="11:16" x14ac:dyDescent="0.25">
      <c r="K2543" s="124"/>
      <c r="L2543" s="110"/>
      <c r="M2543" s="110"/>
      <c r="N2543" s="110"/>
      <c r="O2543" s="144"/>
      <c r="P2543" s="110"/>
    </row>
    <row r="2544" spans="11:16" x14ac:dyDescent="0.25">
      <c r="K2544" s="124"/>
      <c r="L2544" s="110"/>
      <c r="M2544" s="110"/>
      <c r="N2544" s="110"/>
      <c r="O2544" s="144"/>
      <c r="P2544" s="110"/>
    </row>
    <row r="2545" spans="11:16" x14ac:dyDescent="0.25">
      <c r="K2545" s="124"/>
      <c r="L2545" s="110"/>
      <c r="M2545" s="110"/>
      <c r="N2545" s="110"/>
      <c r="O2545" s="144"/>
      <c r="P2545" s="110"/>
    </row>
    <row r="2546" spans="11:16" x14ac:dyDescent="0.25">
      <c r="K2546" s="124"/>
      <c r="L2546" s="110"/>
      <c r="M2546" s="110"/>
      <c r="N2546" s="110"/>
      <c r="O2546" s="144"/>
      <c r="P2546" s="110"/>
    </row>
    <row r="2547" spans="11:16" x14ac:dyDescent="0.25">
      <c r="K2547" s="124"/>
      <c r="L2547" s="110"/>
      <c r="M2547" s="110"/>
      <c r="N2547" s="110"/>
      <c r="O2547" s="144"/>
      <c r="P2547" s="110"/>
    </row>
    <row r="2548" spans="11:16" x14ac:dyDescent="0.25">
      <c r="K2548" s="124"/>
      <c r="L2548" s="110"/>
      <c r="M2548" s="110"/>
      <c r="N2548" s="110"/>
      <c r="O2548" s="144"/>
      <c r="P2548" s="110"/>
    </row>
    <row r="2549" spans="11:16" x14ac:dyDescent="0.25">
      <c r="K2549" s="124"/>
      <c r="L2549" s="110"/>
      <c r="M2549" s="110"/>
      <c r="N2549" s="110"/>
      <c r="O2549" s="144"/>
      <c r="P2549" s="110"/>
    </row>
    <row r="2550" spans="11:16" x14ac:dyDescent="0.25">
      <c r="K2550" s="124"/>
      <c r="L2550" s="110"/>
      <c r="M2550" s="110"/>
      <c r="N2550" s="110"/>
      <c r="O2550" s="144"/>
      <c r="P2550" s="110"/>
    </row>
    <row r="2551" spans="11:16" x14ac:dyDescent="0.25">
      <c r="K2551" s="124"/>
      <c r="L2551" s="110"/>
      <c r="M2551" s="110"/>
      <c r="N2551" s="110"/>
      <c r="O2551" s="144"/>
      <c r="P2551" s="110"/>
    </row>
    <row r="2552" spans="11:16" x14ac:dyDescent="0.25">
      <c r="K2552" s="124"/>
      <c r="L2552" s="110"/>
      <c r="M2552" s="110"/>
      <c r="N2552" s="110"/>
      <c r="O2552" s="144"/>
      <c r="P2552" s="110"/>
    </row>
    <row r="2553" spans="11:16" x14ac:dyDescent="0.25">
      <c r="K2553" s="124"/>
      <c r="L2553" s="110"/>
      <c r="M2553" s="110"/>
      <c r="N2553" s="110"/>
      <c r="O2553" s="144"/>
      <c r="P2553" s="110"/>
    </row>
    <row r="2554" spans="11:16" x14ac:dyDescent="0.25">
      <c r="K2554" s="124"/>
      <c r="L2554" s="110"/>
      <c r="M2554" s="110"/>
      <c r="N2554" s="110"/>
      <c r="O2554" s="144"/>
      <c r="P2554" s="110"/>
    </row>
    <row r="2555" spans="11:16" x14ac:dyDescent="0.25">
      <c r="K2555" s="124"/>
      <c r="L2555" s="110"/>
      <c r="M2555" s="110"/>
      <c r="N2555" s="110"/>
      <c r="O2555" s="144"/>
      <c r="P2555" s="110"/>
    </row>
    <row r="2556" spans="11:16" x14ac:dyDescent="0.25">
      <c r="K2556" s="124"/>
      <c r="L2556" s="110"/>
      <c r="M2556" s="110"/>
      <c r="N2556" s="110"/>
      <c r="O2556" s="144"/>
      <c r="P2556" s="110"/>
    </row>
    <row r="2557" spans="11:16" x14ac:dyDescent="0.25">
      <c r="K2557" s="124"/>
      <c r="L2557" s="110"/>
      <c r="M2557" s="110"/>
      <c r="N2557" s="110"/>
      <c r="O2557" s="144"/>
      <c r="P2557" s="110"/>
    </row>
    <row r="2558" spans="11:16" x14ac:dyDescent="0.25">
      <c r="K2558" s="124"/>
      <c r="L2558" s="110"/>
      <c r="M2558" s="110"/>
      <c r="N2558" s="110"/>
      <c r="O2558" s="144"/>
      <c r="P2558" s="110"/>
    </row>
    <row r="2559" spans="11:16" x14ac:dyDescent="0.25">
      <c r="K2559" s="124"/>
      <c r="L2559" s="110"/>
      <c r="M2559" s="110"/>
      <c r="N2559" s="110"/>
      <c r="O2559" s="144"/>
      <c r="P2559" s="110"/>
    </row>
    <row r="2560" spans="11:16" x14ac:dyDescent="0.25">
      <c r="K2560" s="124"/>
      <c r="L2560" s="110"/>
      <c r="M2560" s="110"/>
      <c r="N2560" s="110"/>
      <c r="O2560" s="144"/>
      <c r="P2560" s="110"/>
    </row>
    <row r="2561" spans="11:16" x14ac:dyDescent="0.25">
      <c r="K2561" s="124"/>
      <c r="L2561" s="110"/>
      <c r="M2561" s="110"/>
      <c r="N2561" s="110"/>
      <c r="O2561" s="144"/>
      <c r="P2561" s="110"/>
    </row>
    <row r="2562" spans="11:16" x14ac:dyDescent="0.25">
      <c r="K2562" s="124"/>
      <c r="L2562" s="110"/>
      <c r="M2562" s="110"/>
      <c r="N2562" s="110"/>
      <c r="O2562" s="144"/>
      <c r="P2562" s="110"/>
    </row>
    <row r="2563" spans="11:16" x14ac:dyDescent="0.25">
      <c r="K2563" s="124"/>
      <c r="L2563" s="110"/>
      <c r="M2563" s="110"/>
      <c r="N2563" s="110"/>
      <c r="O2563" s="144"/>
      <c r="P2563" s="110"/>
    </row>
    <row r="2564" spans="11:16" x14ac:dyDescent="0.25">
      <c r="K2564" s="124"/>
      <c r="L2564" s="110"/>
      <c r="M2564" s="110"/>
      <c r="N2564" s="110"/>
      <c r="O2564" s="144"/>
      <c r="P2564" s="110"/>
    </row>
    <row r="2565" spans="11:16" x14ac:dyDescent="0.25">
      <c r="K2565" s="124"/>
      <c r="L2565" s="110"/>
      <c r="M2565" s="110"/>
      <c r="N2565" s="110"/>
      <c r="O2565" s="144"/>
      <c r="P2565" s="110"/>
    </row>
    <row r="2566" spans="11:16" x14ac:dyDescent="0.25">
      <c r="K2566" s="124"/>
      <c r="L2566" s="110"/>
      <c r="M2566" s="110"/>
      <c r="N2566" s="110"/>
      <c r="O2566" s="144"/>
      <c r="P2566" s="110"/>
    </row>
    <row r="2567" spans="11:16" x14ac:dyDescent="0.25">
      <c r="K2567" s="124"/>
      <c r="L2567" s="110"/>
      <c r="M2567" s="110"/>
      <c r="N2567" s="110"/>
      <c r="O2567" s="144"/>
      <c r="P2567" s="110"/>
    </row>
    <row r="2568" spans="11:16" x14ac:dyDescent="0.25">
      <c r="K2568" s="124"/>
      <c r="L2568" s="110"/>
      <c r="M2568" s="110"/>
      <c r="N2568" s="110"/>
      <c r="O2568" s="144"/>
      <c r="P2568" s="110"/>
    </row>
    <row r="2569" spans="11:16" x14ac:dyDescent="0.25">
      <c r="K2569" s="124"/>
      <c r="L2569" s="110"/>
      <c r="M2569" s="110"/>
      <c r="N2569" s="110"/>
      <c r="O2569" s="144"/>
      <c r="P2569" s="110"/>
    </row>
    <row r="2570" spans="11:16" x14ac:dyDescent="0.25">
      <c r="K2570" s="124"/>
      <c r="L2570" s="110"/>
      <c r="M2570" s="110"/>
      <c r="N2570" s="110"/>
      <c r="O2570" s="144"/>
      <c r="P2570" s="110"/>
    </row>
    <row r="2571" spans="11:16" x14ac:dyDescent="0.25">
      <c r="K2571" s="124"/>
      <c r="L2571" s="110"/>
      <c r="M2571" s="110"/>
      <c r="N2571" s="110"/>
      <c r="O2571" s="144"/>
      <c r="P2571" s="110"/>
    </row>
    <row r="2572" spans="11:16" x14ac:dyDescent="0.25">
      <c r="K2572" s="124"/>
      <c r="L2572" s="110"/>
      <c r="M2572" s="110"/>
      <c r="N2572" s="110"/>
      <c r="O2572" s="144"/>
      <c r="P2572" s="110"/>
    </row>
    <row r="2573" spans="11:16" x14ac:dyDescent="0.25">
      <c r="K2573" s="124"/>
      <c r="L2573" s="110"/>
      <c r="M2573" s="110"/>
      <c r="N2573" s="110"/>
      <c r="O2573" s="144"/>
      <c r="P2573" s="110"/>
    </row>
    <row r="2574" spans="11:16" x14ac:dyDescent="0.25">
      <c r="K2574" s="124"/>
      <c r="L2574" s="110"/>
      <c r="M2574" s="110"/>
      <c r="N2574" s="110"/>
      <c r="O2574" s="144"/>
      <c r="P2574" s="110"/>
    </row>
    <row r="2575" spans="11:16" x14ac:dyDescent="0.25">
      <c r="K2575" s="124"/>
      <c r="L2575" s="110"/>
      <c r="M2575" s="110"/>
      <c r="N2575" s="110"/>
      <c r="O2575" s="144"/>
      <c r="P2575" s="110"/>
    </row>
    <row r="2576" spans="11:16" x14ac:dyDescent="0.25">
      <c r="K2576" s="124"/>
      <c r="L2576" s="110"/>
      <c r="M2576" s="110"/>
      <c r="N2576" s="110"/>
      <c r="O2576" s="144"/>
      <c r="P2576" s="110"/>
    </row>
    <row r="2577" spans="11:16" x14ac:dyDescent="0.25">
      <c r="K2577" s="124"/>
      <c r="L2577" s="110"/>
      <c r="M2577" s="110"/>
      <c r="N2577" s="110"/>
      <c r="O2577" s="144"/>
      <c r="P2577" s="110"/>
    </row>
    <row r="2578" spans="11:16" x14ac:dyDescent="0.25">
      <c r="K2578" s="124"/>
      <c r="L2578" s="110"/>
      <c r="M2578" s="110"/>
      <c r="N2578" s="110"/>
      <c r="O2578" s="144"/>
      <c r="P2578" s="110"/>
    </row>
    <row r="2579" spans="11:16" x14ac:dyDescent="0.25">
      <c r="K2579" s="124"/>
      <c r="L2579" s="110"/>
      <c r="M2579" s="110"/>
      <c r="N2579" s="110"/>
      <c r="O2579" s="144"/>
      <c r="P2579" s="110"/>
    </row>
    <row r="2580" spans="11:16" x14ac:dyDescent="0.25">
      <c r="K2580" s="124"/>
      <c r="L2580" s="110"/>
      <c r="M2580" s="110"/>
      <c r="N2580" s="110"/>
      <c r="O2580" s="144"/>
      <c r="P2580" s="110"/>
    </row>
    <row r="2581" spans="11:16" x14ac:dyDescent="0.25">
      <c r="K2581" s="124"/>
      <c r="L2581" s="110"/>
      <c r="M2581" s="110"/>
      <c r="N2581" s="110"/>
      <c r="O2581" s="144"/>
      <c r="P2581" s="110"/>
    </row>
    <row r="2582" spans="11:16" x14ac:dyDescent="0.25">
      <c r="K2582" s="124"/>
      <c r="L2582" s="110"/>
      <c r="M2582" s="110"/>
      <c r="N2582" s="110"/>
      <c r="O2582" s="144"/>
      <c r="P2582" s="110"/>
    </row>
    <row r="2583" spans="11:16" x14ac:dyDescent="0.25">
      <c r="K2583" s="124"/>
      <c r="L2583" s="110"/>
      <c r="M2583" s="110"/>
      <c r="N2583" s="110"/>
      <c r="O2583" s="144"/>
      <c r="P2583" s="110"/>
    </row>
    <row r="2584" spans="11:16" x14ac:dyDescent="0.25">
      <c r="K2584" s="124"/>
      <c r="L2584" s="110"/>
      <c r="M2584" s="110"/>
      <c r="N2584" s="110"/>
      <c r="O2584" s="144"/>
      <c r="P2584" s="110"/>
    </row>
    <row r="2585" spans="11:16" x14ac:dyDescent="0.25">
      <c r="K2585" s="124"/>
      <c r="L2585" s="110"/>
      <c r="M2585" s="110"/>
      <c r="N2585" s="110"/>
      <c r="O2585" s="144"/>
      <c r="P2585" s="110"/>
    </row>
    <row r="2586" spans="11:16" x14ac:dyDescent="0.25">
      <c r="K2586" s="124"/>
      <c r="L2586" s="110"/>
      <c r="M2586" s="110"/>
      <c r="N2586" s="110"/>
      <c r="O2586" s="144"/>
      <c r="P2586" s="110"/>
    </row>
    <row r="2587" spans="11:16" x14ac:dyDescent="0.25">
      <c r="K2587" s="124"/>
      <c r="L2587" s="110"/>
      <c r="M2587" s="110"/>
      <c r="N2587" s="110"/>
      <c r="O2587" s="144"/>
      <c r="P2587" s="110"/>
    </row>
    <row r="2588" spans="11:16" x14ac:dyDescent="0.25">
      <c r="K2588" s="124"/>
      <c r="L2588" s="110"/>
      <c r="M2588" s="110"/>
      <c r="N2588" s="110"/>
      <c r="O2588" s="144"/>
      <c r="P2588" s="110"/>
    </row>
    <row r="2589" spans="11:16" x14ac:dyDescent="0.25">
      <c r="K2589" s="124"/>
      <c r="L2589" s="110"/>
      <c r="M2589" s="110"/>
      <c r="N2589" s="110"/>
      <c r="O2589" s="144"/>
      <c r="P2589" s="110"/>
    </row>
    <row r="2590" spans="11:16" x14ac:dyDescent="0.25">
      <c r="K2590" s="124"/>
      <c r="L2590" s="110"/>
      <c r="M2590" s="110"/>
      <c r="N2590" s="110"/>
      <c r="O2590" s="144"/>
      <c r="P2590" s="110"/>
    </row>
    <row r="2591" spans="11:16" x14ac:dyDescent="0.25">
      <c r="K2591" s="124"/>
      <c r="L2591" s="110"/>
      <c r="M2591" s="110"/>
      <c r="N2591" s="110"/>
      <c r="O2591" s="144"/>
      <c r="P2591" s="110"/>
    </row>
    <row r="2592" spans="11:16" x14ac:dyDescent="0.25">
      <c r="K2592" s="124"/>
      <c r="L2592" s="110"/>
      <c r="M2592" s="110"/>
      <c r="N2592" s="110"/>
      <c r="O2592" s="144"/>
      <c r="P2592" s="110"/>
    </row>
    <row r="2593" spans="11:16" x14ac:dyDescent="0.25">
      <c r="K2593" s="124"/>
      <c r="L2593" s="110"/>
      <c r="M2593" s="110"/>
      <c r="N2593" s="110"/>
      <c r="O2593" s="144"/>
      <c r="P2593" s="110"/>
    </row>
    <row r="2594" spans="11:16" x14ac:dyDescent="0.25">
      <c r="K2594" s="124"/>
      <c r="L2594" s="110"/>
      <c r="M2594" s="110"/>
      <c r="N2594" s="110"/>
      <c r="O2594" s="144"/>
      <c r="P2594" s="110"/>
    </row>
    <row r="2595" spans="11:16" x14ac:dyDescent="0.25">
      <c r="K2595" s="124"/>
      <c r="L2595" s="110"/>
      <c r="M2595" s="110"/>
      <c r="N2595" s="110"/>
      <c r="O2595" s="144"/>
      <c r="P2595" s="110"/>
    </row>
    <row r="2596" spans="11:16" x14ac:dyDescent="0.25">
      <c r="K2596" s="124"/>
      <c r="L2596" s="110"/>
      <c r="M2596" s="110"/>
      <c r="N2596" s="110"/>
      <c r="O2596" s="144"/>
      <c r="P2596" s="110"/>
    </row>
    <row r="2597" spans="11:16" x14ac:dyDescent="0.25">
      <c r="K2597" s="124"/>
      <c r="L2597" s="110"/>
      <c r="M2597" s="110"/>
      <c r="N2597" s="110"/>
      <c r="O2597" s="144"/>
      <c r="P2597" s="110"/>
    </row>
    <row r="2598" spans="11:16" x14ac:dyDescent="0.25">
      <c r="K2598" s="124"/>
      <c r="L2598" s="110"/>
      <c r="M2598" s="110"/>
      <c r="N2598" s="110"/>
      <c r="O2598" s="144"/>
      <c r="P2598" s="110"/>
    </row>
    <row r="2599" spans="11:16" x14ac:dyDescent="0.25">
      <c r="K2599" s="124"/>
      <c r="L2599" s="110"/>
      <c r="M2599" s="110"/>
      <c r="N2599" s="110"/>
      <c r="O2599" s="144"/>
      <c r="P2599" s="110"/>
    </row>
    <row r="2600" spans="11:16" x14ac:dyDescent="0.25">
      <c r="K2600" s="124"/>
      <c r="L2600" s="110"/>
      <c r="M2600" s="110"/>
      <c r="N2600" s="110"/>
      <c r="O2600" s="144"/>
      <c r="P2600" s="110"/>
    </row>
    <row r="2601" spans="11:16" x14ac:dyDescent="0.25">
      <c r="K2601" s="124"/>
      <c r="L2601" s="110"/>
      <c r="M2601" s="110"/>
      <c r="N2601" s="110"/>
      <c r="O2601" s="144"/>
      <c r="P2601" s="110"/>
    </row>
    <row r="2602" spans="11:16" x14ac:dyDescent="0.25">
      <c r="K2602" s="124"/>
      <c r="L2602" s="110"/>
      <c r="M2602" s="110"/>
      <c r="N2602" s="110"/>
      <c r="O2602" s="144"/>
      <c r="P2602" s="110"/>
    </row>
    <row r="2603" spans="11:16" x14ac:dyDescent="0.25">
      <c r="K2603" s="124"/>
      <c r="L2603" s="110"/>
      <c r="M2603" s="110"/>
      <c r="N2603" s="110"/>
      <c r="O2603" s="144"/>
      <c r="P2603" s="110"/>
    </row>
    <row r="2604" spans="11:16" x14ac:dyDescent="0.25">
      <c r="K2604" s="124"/>
      <c r="L2604" s="110"/>
      <c r="M2604" s="110"/>
      <c r="N2604" s="110"/>
      <c r="O2604" s="144"/>
      <c r="P2604" s="110"/>
    </row>
    <row r="2605" spans="11:16" x14ac:dyDescent="0.25">
      <c r="K2605" s="124"/>
      <c r="L2605" s="110"/>
      <c r="M2605" s="110"/>
      <c r="N2605" s="110"/>
      <c r="O2605" s="144"/>
      <c r="P2605" s="110"/>
    </row>
    <row r="2606" spans="11:16" x14ac:dyDescent="0.25">
      <c r="K2606" s="124"/>
      <c r="L2606" s="110"/>
      <c r="M2606" s="110"/>
      <c r="N2606" s="110"/>
      <c r="O2606" s="144"/>
      <c r="P2606" s="110"/>
    </row>
    <row r="2607" spans="11:16" x14ac:dyDescent="0.25">
      <c r="K2607" s="124"/>
      <c r="L2607" s="110"/>
      <c r="M2607" s="110"/>
      <c r="N2607" s="110"/>
      <c r="O2607" s="144"/>
      <c r="P2607" s="110"/>
    </row>
    <row r="2608" spans="11:16" x14ac:dyDescent="0.25">
      <c r="K2608" s="124"/>
      <c r="L2608" s="110"/>
      <c r="M2608" s="110"/>
      <c r="N2608" s="110"/>
      <c r="O2608" s="144"/>
      <c r="P2608" s="110"/>
    </row>
    <row r="2609" spans="11:16" x14ac:dyDescent="0.25">
      <c r="K2609" s="124"/>
      <c r="L2609" s="110"/>
      <c r="M2609" s="110"/>
      <c r="N2609" s="110"/>
      <c r="O2609" s="144"/>
      <c r="P2609" s="110"/>
    </row>
    <row r="2610" spans="11:16" x14ac:dyDescent="0.25">
      <c r="K2610" s="124"/>
      <c r="L2610" s="110"/>
      <c r="M2610" s="110"/>
      <c r="N2610" s="110"/>
      <c r="O2610" s="144"/>
      <c r="P2610" s="110"/>
    </row>
    <row r="2611" spans="11:16" x14ac:dyDescent="0.25">
      <c r="K2611" s="124"/>
      <c r="L2611" s="110"/>
      <c r="M2611" s="110"/>
      <c r="N2611" s="110"/>
      <c r="O2611" s="144"/>
      <c r="P2611" s="110"/>
    </row>
    <row r="2612" spans="11:16" x14ac:dyDescent="0.25">
      <c r="K2612" s="124"/>
      <c r="L2612" s="110"/>
      <c r="M2612" s="110"/>
      <c r="N2612" s="110"/>
      <c r="O2612" s="144"/>
      <c r="P2612" s="110"/>
    </row>
    <row r="2613" spans="11:16" x14ac:dyDescent="0.25">
      <c r="K2613" s="124"/>
      <c r="L2613" s="110"/>
      <c r="M2613" s="110"/>
      <c r="N2613" s="110"/>
      <c r="O2613" s="144"/>
      <c r="P2613" s="110"/>
    </row>
    <row r="2614" spans="11:16" x14ac:dyDescent="0.25">
      <c r="K2614" s="124"/>
      <c r="L2614" s="110"/>
      <c r="M2614" s="110"/>
      <c r="N2614" s="110"/>
      <c r="O2614" s="144"/>
      <c r="P2614" s="110"/>
    </row>
    <row r="2615" spans="11:16" x14ac:dyDescent="0.25">
      <c r="K2615" s="124"/>
      <c r="L2615" s="110"/>
      <c r="M2615" s="110"/>
      <c r="N2615" s="110"/>
      <c r="O2615" s="144"/>
      <c r="P2615" s="110"/>
    </row>
    <row r="2616" spans="11:16" x14ac:dyDescent="0.25">
      <c r="K2616" s="124"/>
      <c r="L2616" s="110"/>
      <c r="M2616" s="110"/>
      <c r="N2616" s="110"/>
      <c r="O2616" s="144"/>
      <c r="P2616" s="110"/>
    </row>
    <row r="2617" spans="11:16" x14ac:dyDescent="0.25">
      <c r="K2617" s="124"/>
      <c r="L2617" s="110"/>
      <c r="M2617" s="110"/>
      <c r="N2617" s="110"/>
      <c r="O2617" s="144"/>
      <c r="P2617" s="110"/>
    </row>
    <row r="2618" spans="11:16" x14ac:dyDescent="0.25">
      <c r="K2618" s="124"/>
      <c r="L2618" s="110"/>
      <c r="M2618" s="110"/>
      <c r="N2618" s="110"/>
      <c r="O2618" s="144"/>
      <c r="P2618" s="110"/>
    </row>
    <row r="2619" spans="11:16" x14ac:dyDescent="0.25">
      <c r="K2619" s="124"/>
      <c r="L2619" s="110"/>
      <c r="M2619" s="110"/>
      <c r="N2619" s="110"/>
      <c r="O2619" s="144"/>
      <c r="P2619" s="110"/>
    </row>
    <row r="2620" spans="11:16" x14ac:dyDescent="0.25">
      <c r="K2620" s="124"/>
      <c r="L2620" s="110"/>
      <c r="M2620" s="110"/>
      <c r="N2620" s="110"/>
      <c r="O2620" s="144"/>
      <c r="P2620" s="110"/>
    </row>
    <row r="2621" spans="11:16" x14ac:dyDescent="0.25">
      <c r="K2621" s="124"/>
      <c r="L2621" s="110"/>
      <c r="M2621" s="110"/>
      <c r="N2621" s="110"/>
      <c r="O2621" s="144"/>
      <c r="P2621" s="110"/>
    </row>
    <row r="2622" spans="11:16" x14ac:dyDescent="0.25">
      <c r="K2622" s="124"/>
      <c r="L2622" s="110"/>
      <c r="M2622" s="110"/>
      <c r="N2622" s="110"/>
      <c r="O2622" s="144"/>
      <c r="P2622" s="110"/>
    </row>
    <row r="2623" spans="11:16" x14ac:dyDescent="0.25">
      <c r="K2623" s="124"/>
      <c r="L2623" s="110"/>
      <c r="M2623" s="110"/>
      <c r="N2623" s="110"/>
      <c r="O2623" s="144"/>
      <c r="P2623" s="110"/>
    </row>
    <row r="2624" spans="11:16" x14ac:dyDescent="0.25">
      <c r="K2624" s="124"/>
      <c r="L2624" s="110"/>
      <c r="M2624" s="110"/>
      <c r="N2624" s="110"/>
      <c r="O2624" s="144"/>
      <c r="P2624" s="110"/>
    </row>
    <row r="2625" spans="11:16" x14ac:dyDescent="0.25">
      <c r="K2625" s="124"/>
      <c r="L2625" s="110"/>
      <c r="M2625" s="110"/>
      <c r="N2625" s="110"/>
      <c r="O2625" s="144"/>
      <c r="P2625" s="110"/>
    </row>
    <row r="2626" spans="11:16" x14ac:dyDescent="0.25">
      <c r="K2626" s="124"/>
      <c r="L2626" s="110"/>
      <c r="M2626" s="110"/>
      <c r="N2626" s="110"/>
      <c r="O2626" s="144"/>
      <c r="P2626" s="110"/>
    </row>
    <row r="2627" spans="11:16" x14ac:dyDescent="0.25">
      <c r="K2627" s="124"/>
      <c r="L2627" s="110"/>
      <c r="M2627" s="110"/>
      <c r="N2627" s="110"/>
      <c r="O2627" s="144"/>
      <c r="P2627" s="110"/>
    </row>
    <row r="2628" spans="11:16" x14ac:dyDescent="0.25">
      <c r="K2628" s="124"/>
      <c r="L2628" s="110"/>
      <c r="M2628" s="110"/>
      <c r="N2628" s="110"/>
      <c r="O2628" s="144"/>
      <c r="P2628" s="110"/>
    </row>
    <row r="2629" spans="11:16" x14ac:dyDescent="0.25">
      <c r="K2629" s="124"/>
      <c r="L2629" s="110"/>
      <c r="M2629" s="110"/>
      <c r="N2629" s="110"/>
      <c r="O2629" s="144"/>
      <c r="P2629" s="110"/>
    </row>
    <row r="2630" spans="11:16" x14ac:dyDescent="0.25">
      <c r="K2630" s="124"/>
      <c r="L2630" s="110"/>
      <c r="M2630" s="110"/>
      <c r="N2630" s="110"/>
      <c r="O2630" s="144"/>
      <c r="P2630" s="110"/>
    </row>
    <row r="2631" spans="11:16" x14ac:dyDescent="0.25">
      <c r="K2631" s="124"/>
      <c r="L2631" s="110"/>
      <c r="M2631" s="110"/>
      <c r="N2631" s="110"/>
      <c r="O2631" s="144"/>
      <c r="P2631" s="110"/>
    </row>
    <row r="2632" spans="11:16" x14ac:dyDescent="0.25">
      <c r="K2632" s="124"/>
      <c r="L2632" s="110"/>
      <c r="M2632" s="110"/>
      <c r="N2632" s="110"/>
      <c r="O2632" s="144"/>
      <c r="P2632" s="110"/>
    </row>
    <row r="2633" spans="11:16" x14ac:dyDescent="0.25">
      <c r="K2633" s="124"/>
      <c r="L2633" s="110"/>
      <c r="M2633" s="110"/>
      <c r="N2633" s="110"/>
      <c r="O2633" s="144"/>
      <c r="P2633" s="110"/>
    </row>
    <row r="2634" spans="11:16" x14ac:dyDescent="0.25">
      <c r="K2634" s="124"/>
      <c r="L2634" s="110"/>
      <c r="M2634" s="110"/>
      <c r="N2634" s="110"/>
      <c r="O2634" s="144"/>
      <c r="P2634" s="110"/>
    </row>
    <row r="2635" spans="11:16" x14ac:dyDescent="0.25">
      <c r="K2635" s="124"/>
      <c r="L2635" s="110"/>
      <c r="M2635" s="110"/>
      <c r="N2635" s="110"/>
      <c r="O2635" s="144"/>
      <c r="P2635" s="110"/>
    </row>
    <row r="2636" spans="11:16" x14ac:dyDescent="0.25">
      <c r="K2636" s="124"/>
      <c r="L2636" s="110"/>
      <c r="M2636" s="110"/>
      <c r="N2636" s="110"/>
      <c r="O2636" s="144"/>
      <c r="P2636" s="110"/>
    </row>
    <row r="2637" spans="11:16" x14ac:dyDescent="0.25">
      <c r="K2637" s="124"/>
      <c r="L2637" s="110"/>
      <c r="M2637" s="110"/>
      <c r="N2637" s="110"/>
      <c r="O2637" s="144"/>
      <c r="P2637" s="110"/>
    </row>
    <row r="2638" spans="11:16" x14ac:dyDescent="0.25">
      <c r="K2638" s="124"/>
      <c r="L2638" s="110"/>
      <c r="M2638" s="110"/>
      <c r="N2638" s="110"/>
      <c r="O2638" s="144"/>
      <c r="P2638" s="110"/>
    </row>
    <row r="2639" spans="11:16" x14ac:dyDescent="0.25">
      <c r="K2639" s="124"/>
      <c r="L2639" s="110"/>
      <c r="M2639" s="110"/>
      <c r="N2639" s="110"/>
      <c r="O2639" s="144"/>
      <c r="P2639" s="110"/>
    </row>
    <row r="2640" spans="11:16" x14ac:dyDescent="0.25">
      <c r="K2640" s="124"/>
      <c r="L2640" s="110"/>
      <c r="M2640" s="110"/>
      <c r="N2640" s="110"/>
      <c r="O2640" s="144"/>
      <c r="P2640" s="110"/>
    </row>
    <row r="2641" spans="11:16" x14ac:dyDescent="0.25">
      <c r="K2641" s="124"/>
      <c r="L2641" s="110"/>
      <c r="M2641" s="110"/>
      <c r="N2641" s="110"/>
      <c r="O2641" s="144"/>
      <c r="P2641" s="110"/>
    </row>
    <row r="2642" spans="11:16" x14ac:dyDescent="0.25">
      <c r="K2642" s="124"/>
      <c r="L2642" s="110"/>
      <c r="M2642" s="110"/>
      <c r="N2642" s="110"/>
      <c r="O2642" s="144"/>
      <c r="P2642" s="110"/>
    </row>
    <row r="2643" spans="11:16" x14ac:dyDescent="0.25">
      <c r="K2643" s="124"/>
      <c r="L2643" s="110"/>
      <c r="M2643" s="110"/>
      <c r="N2643" s="110"/>
      <c r="O2643" s="144"/>
      <c r="P2643" s="110"/>
    </row>
    <row r="2644" spans="11:16" x14ac:dyDescent="0.25">
      <c r="K2644" s="124"/>
      <c r="L2644" s="110"/>
      <c r="M2644" s="110"/>
      <c r="N2644" s="110"/>
      <c r="O2644" s="144"/>
      <c r="P2644" s="110"/>
    </row>
    <row r="2645" spans="11:16" x14ac:dyDescent="0.25">
      <c r="K2645" s="124"/>
      <c r="L2645" s="110"/>
      <c r="M2645" s="110"/>
      <c r="N2645" s="110"/>
      <c r="O2645" s="144"/>
      <c r="P2645" s="110"/>
    </row>
    <row r="2646" spans="11:16" x14ac:dyDescent="0.25">
      <c r="K2646" s="124"/>
      <c r="L2646" s="110"/>
      <c r="M2646" s="110"/>
      <c r="N2646" s="110"/>
      <c r="O2646" s="144"/>
      <c r="P2646" s="110"/>
    </row>
    <row r="2647" spans="11:16" x14ac:dyDescent="0.25">
      <c r="K2647" s="124"/>
      <c r="L2647" s="110"/>
      <c r="M2647" s="110"/>
      <c r="N2647" s="110"/>
      <c r="O2647" s="144"/>
      <c r="P2647" s="110"/>
    </row>
    <row r="2648" spans="11:16" x14ac:dyDescent="0.25">
      <c r="K2648" s="124"/>
      <c r="L2648" s="110"/>
      <c r="M2648" s="110"/>
      <c r="N2648" s="110"/>
      <c r="O2648" s="144"/>
      <c r="P2648" s="110"/>
    </row>
    <row r="2649" spans="11:16" x14ac:dyDescent="0.25">
      <c r="K2649" s="124"/>
      <c r="L2649" s="110"/>
      <c r="M2649" s="110"/>
      <c r="N2649" s="110"/>
      <c r="O2649" s="144"/>
      <c r="P2649" s="110"/>
    </row>
    <row r="2650" spans="11:16" x14ac:dyDescent="0.25">
      <c r="K2650" s="124"/>
      <c r="L2650" s="110"/>
      <c r="M2650" s="110"/>
      <c r="N2650" s="110"/>
      <c r="O2650" s="144"/>
      <c r="P2650" s="110"/>
    </row>
    <row r="2651" spans="11:16" x14ac:dyDescent="0.25">
      <c r="K2651" s="124"/>
      <c r="L2651" s="110"/>
      <c r="M2651" s="110"/>
      <c r="N2651" s="110"/>
      <c r="O2651" s="144"/>
      <c r="P2651" s="110"/>
    </row>
    <row r="2652" spans="11:16" x14ac:dyDescent="0.25">
      <c r="K2652" s="124"/>
      <c r="L2652" s="110"/>
      <c r="M2652" s="110"/>
      <c r="N2652" s="110"/>
      <c r="O2652" s="144"/>
      <c r="P2652" s="110"/>
    </row>
    <row r="2653" spans="11:16" x14ac:dyDescent="0.25">
      <c r="K2653" s="124"/>
      <c r="L2653" s="110"/>
      <c r="M2653" s="110"/>
      <c r="N2653" s="110"/>
      <c r="O2653" s="144"/>
      <c r="P2653" s="110"/>
    </row>
    <row r="2654" spans="11:16" x14ac:dyDescent="0.25">
      <c r="K2654" s="124"/>
      <c r="L2654" s="110"/>
      <c r="M2654" s="110"/>
      <c r="N2654" s="110"/>
      <c r="O2654" s="144"/>
      <c r="P2654" s="110"/>
    </row>
    <row r="2655" spans="11:16" x14ac:dyDescent="0.25">
      <c r="K2655" s="124"/>
      <c r="L2655" s="110"/>
      <c r="M2655" s="110"/>
      <c r="N2655" s="110"/>
      <c r="O2655" s="144"/>
      <c r="P2655" s="110"/>
    </row>
    <row r="2656" spans="11:16" x14ac:dyDescent="0.25">
      <c r="K2656" s="124"/>
      <c r="L2656" s="110"/>
      <c r="M2656" s="110"/>
      <c r="N2656" s="110"/>
      <c r="O2656" s="144"/>
      <c r="P2656" s="110"/>
    </row>
    <row r="2657" spans="11:16" x14ac:dyDescent="0.25">
      <c r="K2657" s="124"/>
      <c r="L2657" s="110"/>
      <c r="M2657" s="110"/>
      <c r="N2657" s="110"/>
      <c r="O2657" s="144"/>
      <c r="P2657" s="110"/>
    </row>
    <row r="2658" spans="11:16" x14ac:dyDescent="0.25">
      <c r="K2658" s="124"/>
      <c r="L2658" s="110"/>
      <c r="M2658" s="110"/>
      <c r="N2658" s="110"/>
      <c r="O2658" s="144"/>
      <c r="P2658" s="110"/>
    </row>
    <row r="2659" spans="11:16" x14ac:dyDescent="0.25">
      <c r="K2659" s="124"/>
      <c r="L2659" s="110"/>
      <c r="M2659" s="110"/>
      <c r="N2659" s="110"/>
      <c r="O2659" s="144"/>
      <c r="P2659" s="110"/>
    </row>
    <row r="2660" spans="11:16" x14ac:dyDescent="0.25">
      <c r="K2660" s="124"/>
      <c r="L2660" s="110"/>
      <c r="M2660" s="110"/>
      <c r="N2660" s="110"/>
      <c r="O2660" s="144"/>
      <c r="P2660" s="110"/>
    </row>
    <row r="2661" spans="11:16" x14ac:dyDescent="0.25">
      <c r="K2661" s="124"/>
      <c r="L2661" s="110"/>
      <c r="M2661" s="110"/>
      <c r="N2661" s="110"/>
      <c r="O2661" s="144"/>
      <c r="P2661" s="110"/>
    </row>
    <row r="2662" spans="11:16" x14ac:dyDescent="0.25">
      <c r="K2662" s="124"/>
      <c r="L2662" s="110"/>
      <c r="M2662" s="110"/>
      <c r="N2662" s="110"/>
      <c r="O2662" s="144"/>
      <c r="P2662" s="110"/>
    </row>
    <row r="2663" spans="11:16" x14ac:dyDescent="0.25">
      <c r="K2663" s="124"/>
      <c r="L2663" s="110"/>
      <c r="M2663" s="110"/>
      <c r="N2663" s="110"/>
      <c r="O2663" s="144"/>
      <c r="P2663" s="110"/>
    </row>
    <row r="2664" spans="11:16" x14ac:dyDescent="0.25">
      <c r="K2664" s="124"/>
      <c r="L2664" s="110"/>
      <c r="M2664" s="110"/>
      <c r="N2664" s="110"/>
      <c r="O2664" s="144"/>
      <c r="P2664" s="110"/>
    </row>
    <row r="2665" spans="11:16" x14ac:dyDescent="0.25">
      <c r="K2665" s="124"/>
      <c r="L2665" s="110"/>
      <c r="M2665" s="110"/>
      <c r="N2665" s="110"/>
      <c r="O2665" s="144"/>
      <c r="P2665" s="110"/>
    </row>
    <row r="2666" spans="11:16" x14ac:dyDescent="0.25">
      <c r="K2666" s="124"/>
      <c r="L2666" s="110"/>
      <c r="M2666" s="110"/>
      <c r="N2666" s="110"/>
      <c r="O2666" s="144"/>
      <c r="P2666" s="110"/>
    </row>
    <row r="2667" spans="11:16" x14ac:dyDescent="0.25">
      <c r="K2667" s="124"/>
      <c r="L2667" s="110"/>
      <c r="M2667" s="110"/>
      <c r="N2667" s="110"/>
      <c r="O2667" s="144"/>
      <c r="P2667" s="110"/>
    </row>
    <row r="2668" spans="11:16" x14ac:dyDescent="0.25">
      <c r="K2668" s="124"/>
      <c r="L2668" s="110"/>
      <c r="M2668" s="110"/>
      <c r="N2668" s="110"/>
      <c r="O2668" s="144"/>
      <c r="P2668" s="110"/>
    </row>
    <row r="2669" spans="11:16" x14ac:dyDescent="0.25">
      <c r="K2669" s="124"/>
      <c r="L2669" s="110"/>
      <c r="M2669" s="110"/>
      <c r="N2669" s="110"/>
      <c r="O2669" s="144"/>
      <c r="P2669" s="110"/>
    </row>
    <row r="2670" spans="11:16" x14ac:dyDescent="0.25">
      <c r="K2670" s="124"/>
      <c r="L2670" s="110"/>
      <c r="M2670" s="110"/>
      <c r="N2670" s="110"/>
      <c r="O2670" s="144"/>
      <c r="P2670" s="110"/>
    </row>
    <row r="2671" spans="11:16" x14ac:dyDescent="0.25">
      <c r="K2671" s="124"/>
      <c r="L2671" s="110"/>
      <c r="M2671" s="110"/>
      <c r="N2671" s="110"/>
      <c r="O2671" s="144"/>
      <c r="P2671" s="110"/>
    </row>
    <row r="2672" spans="11:16" x14ac:dyDescent="0.25">
      <c r="K2672" s="124"/>
      <c r="L2672" s="110"/>
      <c r="M2672" s="110"/>
      <c r="N2672" s="110"/>
      <c r="O2672" s="144"/>
      <c r="P2672" s="110"/>
    </row>
    <row r="2673" spans="11:16" x14ac:dyDescent="0.25">
      <c r="K2673" s="124"/>
      <c r="L2673" s="110"/>
      <c r="M2673" s="110"/>
      <c r="N2673" s="110"/>
      <c r="O2673" s="144"/>
      <c r="P2673" s="110"/>
    </row>
    <row r="2674" spans="11:16" x14ac:dyDescent="0.25">
      <c r="K2674" s="124"/>
      <c r="L2674" s="110"/>
      <c r="M2674" s="110"/>
      <c r="N2674" s="110"/>
      <c r="O2674" s="144"/>
      <c r="P2674" s="110"/>
    </row>
    <row r="2675" spans="11:16" x14ac:dyDescent="0.25">
      <c r="K2675" s="124"/>
      <c r="L2675" s="110"/>
      <c r="M2675" s="110"/>
      <c r="N2675" s="110"/>
      <c r="O2675" s="144"/>
      <c r="P2675" s="110"/>
    </row>
    <row r="2676" spans="11:16" x14ac:dyDescent="0.25">
      <c r="K2676" s="124"/>
      <c r="L2676" s="110"/>
      <c r="M2676" s="110"/>
      <c r="N2676" s="110"/>
      <c r="O2676" s="144"/>
      <c r="P2676" s="110"/>
    </row>
    <row r="2677" spans="11:16" x14ac:dyDescent="0.25">
      <c r="K2677" s="124"/>
      <c r="L2677" s="110"/>
      <c r="M2677" s="110"/>
      <c r="N2677" s="110"/>
      <c r="O2677" s="144"/>
      <c r="P2677" s="110"/>
    </row>
    <row r="2678" spans="11:16" x14ac:dyDescent="0.25">
      <c r="K2678" s="124"/>
      <c r="L2678" s="110"/>
      <c r="M2678" s="110"/>
      <c r="N2678" s="110"/>
      <c r="O2678" s="144"/>
      <c r="P2678" s="110"/>
    </row>
    <row r="2679" spans="11:16" x14ac:dyDescent="0.25">
      <c r="K2679" s="124"/>
      <c r="L2679" s="110"/>
      <c r="M2679" s="110"/>
      <c r="N2679" s="110"/>
      <c r="O2679" s="144"/>
      <c r="P2679" s="110"/>
    </row>
    <row r="2680" spans="11:16" x14ac:dyDescent="0.25">
      <c r="K2680" s="124"/>
      <c r="L2680" s="110"/>
      <c r="M2680" s="110"/>
      <c r="N2680" s="110"/>
      <c r="O2680" s="144"/>
      <c r="P2680" s="110"/>
    </row>
    <row r="2681" spans="11:16" x14ac:dyDescent="0.25">
      <c r="K2681" s="124"/>
      <c r="L2681" s="110"/>
      <c r="M2681" s="110"/>
      <c r="N2681" s="110"/>
      <c r="O2681" s="144"/>
      <c r="P2681" s="110"/>
    </row>
    <row r="2682" spans="11:16" x14ac:dyDescent="0.25">
      <c r="K2682" s="124"/>
      <c r="L2682" s="110"/>
      <c r="M2682" s="110"/>
      <c r="N2682" s="110"/>
      <c r="O2682" s="144"/>
      <c r="P2682" s="110"/>
    </row>
    <row r="2683" spans="11:16" x14ac:dyDescent="0.25">
      <c r="K2683" s="124"/>
      <c r="L2683" s="110"/>
      <c r="M2683" s="110"/>
      <c r="N2683" s="110"/>
      <c r="O2683" s="144"/>
      <c r="P2683" s="110"/>
    </row>
    <row r="2684" spans="11:16" x14ac:dyDescent="0.25">
      <c r="K2684" s="124"/>
      <c r="L2684" s="110"/>
      <c r="M2684" s="110"/>
      <c r="N2684" s="110"/>
      <c r="O2684" s="144"/>
      <c r="P2684" s="110"/>
    </row>
    <row r="2685" spans="11:16" x14ac:dyDescent="0.25">
      <c r="K2685" s="124"/>
      <c r="L2685" s="110"/>
      <c r="M2685" s="110"/>
      <c r="N2685" s="110"/>
      <c r="O2685" s="144"/>
      <c r="P2685" s="110"/>
    </row>
    <row r="2686" spans="11:16" x14ac:dyDescent="0.25">
      <c r="K2686" s="124"/>
      <c r="L2686" s="110"/>
      <c r="M2686" s="110"/>
      <c r="N2686" s="110"/>
      <c r="O2686" s="144"/>
      <c r="P2686" s="110"/>
    </row>
    <row r="2687" spans="11:16" x14ac:dyDescent="0.25">
      <c r="K2687" s="124"/>
      <c r="L2687" s="110"/>
      <c r="M2687" s="110"/>
      <c r="N2687" s="110"/>
      <c r="O2687" s="144"/>
      <c r="P2687" s="110"/>
    </row>
    <row r="2688" spans="11:16" x14ac:dyDescent="0.25">
      <c r="K2688" s="124"/>
      <c r="L2688" s="110"/>
      <c r="M2688" s="110"/>
      <c r="N2688" s="110"/>
      <c r="O2688" s="144"/>
      <c r="P2688" s="110"/>
    </row>
    <row r="2689" spans="11:16" x14ac:dyDescent="0.25">
      <c r="K2689" s="124"/>
      <c r="L2689" s="110"/>
      <c r="M2689" s="110"/>
      <c r="N2689" s="110"/>
      <c r="O2689" s="144"/>
      <c r="P2689" s="110"/>
    </row>
    <row r="2690" spans="11:16" x14ac:dyDescent="0.25">
      <c r="K2690" s="124"/>
      <c r="L2690" s="110"/>
      <c r="M2690" s="110"/>
      <c r="N2690" s="110"/>
      <c r="O2690" s="144"/>
      <c r="P2690" s="110"/>
    </row>
    <row r="2691" spans="11:16" x14ac:dyDescent="0.25">
      <c r="K2691" s="124"/>
      <c r="L2691" s="110"/>
      <c r="M2691" s="110"/>
      <c r="N2691" s="110"/>
      <c r="O2691" s="144"/>
      <c r="P2691" s="110"/>
    </row>
    <row r="2692" spans="11:16" x14ac:dyDescent="0.25">
      <c r="K2692" s="124"/>
      <c r="L2692" s="110"/>
      <c r="M2692" s="110"/>
      <c r="N2692" s="110"/>
      <c r="O2692" s="144"/>
      <c r="P2692" s="110"/>
    </row>
    <row r="2693" spans="11:16" x14ac:dyDescent="0.25">
      <c r="K2693" s="124"/>
      <c r="L2693" s="110"/>
      <c r="M2693" s="110"/>
      <c r="N2693" s="110"/>
      <c r="O2693" s="144"/>
      <c r="P2693" s="110"/>
    </row>
    <row r="2694" spans="11:16" x14ac:dyDescent="0.25">
      <c r="K2694" s="124"/>
      <c r="L2694" s="110"/>
      <c r="M2694" s="110"/>
      <c r="N2694" s="110"/>
      <c r="O2694" s="144"/>
      <c r="P2694" s="110"/>
    </row>
    <row r="2695" spans="11:16" x14ac:dyDescent="0.25">
      <c r="K2695" s="124"/>
      <c r="L2695" s="110"/>
      <c r="M2695" s="110"/>
      <c r="N2695" s="110"/>
      <c r="O2695" s="144"/>
      <c r="P2695" s="110"/>
    </row>
    <row r="2696" spans="11:16" x14ac:dyDescent="0.25">
      <c r="K2696" s="124"/>
      <c r="L2696" s="110"/>
      <c r="M2696" s="110"/>
      <c r="N2696" s="110"/>
      <c r="O2696" s="144"/>
      <c r="P2696" s="110"/>
    </row>
    <row r="2697" spans="11:16" x14ac:dyDescent="0.25">
      <c r="K2697" s="124"/>
      <c r="L2697" s="110"/>
      <c r="M2697" s="110"/>
      <c r="N2697" s="110"/>
      <c r="O2697" s="144"/>
      <c r="P2697" s="110"/>
    </row>
    <row r="2698" spans="11:16" x14ac:dyDescent="0.25">
      <c r="K2698" s="124"/>
      <c r="L2698" s="110"/>
      <c r="M2698" s="110"/>
      <c r="N2698" s="110"/>
      <c r="O2698" s="144"/>
      <c r="P2698" s="110"/>
    </row>
    <row r="2699" spans="11:16" x14ac:dyDescent="0.25">
      <c r="K2699" s="124"/>
      <c r="L2699" s="110"/>
      <c r="M2699" s="110"/>
      <c r="N2699" s="110"/>
      <c r="O2699" s="144"/>
      <c r="P2699" s="110"/>
    </row>
    <row r="2700" spans="11:16" x14ac:dyDescent="0.25">
      <c r="K2700" s="124"/>
      <c r="L2700" s="110"/>
      <c r="M2700" s="110"/>
      <c r="N2700" s="110"/>
      <c r="O2700" s="144"/>
      <c r="P2700" s="110"/>
    </row>
    <row r="2701" spans="11:16" x14ac:dyDescent="0.25">
      <c r="K2701" s="124"/>
      <c r="L2701" s="110"/>
      <c r="M2701" s="110"/>
      <c r="N2701" s="110"/>
      <c r="O2701" s="144"/>
      <c r="P2701" s="110"/>
    </row>
    <row r="2702" spans="11:16" x14ac:dyDescent="0.25">
      <c r="K2702" s="124"/>
      <c r="L2702" s="110"/>
      <c r="M2702" s="110"/>
      <c r="N2702" s="110"/>
      <c r="O2702" s="144"/>
      <c r="P2702" s="110"/>
    </row>
    <row r="2703" spans="11:16" x14ac:dyDescent="0.25">
      <c r="K2703" s="124"/>
      <c r="L2703" s="110"/>
      <c r="M2703" s="110"/>
      <c r="N2703" s="110"/>
      <c r="O2703" s="144"/>
      <c r="P2703" s="110"/>
    </row>
    <row r="2704" spans="11:16" x14ac:dyDescent="0.25">
      <c r="K2704" s="124"/>
      <c r="L2704" s="110"/>
      <c r="M2704" s="110"/>
      <c r="N2704" s="110"/>
      <c r="O2704" s="144"/>
      <c r="P2704" s="110"/>
    </row>
    <row r="2705" spans="11:16" x14ac:dyDescent="0.25">
      <c r="K2705" s="124"/>
      <c r="L2705" s="110"/>
      <c r="M2705" s="110"/>
      <c r="N2705" s="110"/>
      <c r="O2705" s="144"/>
      <c r="P2705" s="110"/>
    </row>
    <row r="2706" spans="11:16" x14ac:dyDescent="0.25">
      <c r="K2706" s="124"/>
      <c r="L2706" s="110"/>
      <c r="M2706" s="110"/>
      <c r="N2706" s="110"/>
      <c r="O2706" s="144"/>
      <c r="P2706" s="110"/>
    </row>
    <row r="2707" spans="11:16" x14ac:dyDescent="0.25">
      <c r="K2707" s="124"/>
      <c r="L2707" s="110"/>
      <c r="M2707" s="110"/>
      <c r="N2707" s="110"/>
      <c r="O2707" s="144"/>
      <c r="P2707" s="110"/>
    </row>
    <row r="2708" spans="11:16" x14ac:dyDescent="0.25">
      <c r="K2708" s="124"/>
      <c r="L2708" s="110"/>
      <c r="M2708" s="110"/>
      <c r="N2708" s="110"/>
      <c r="O2708" s="144"/>
      <c r="P2708" s="110"/>
    </row>
    <row r="2709" spans="11:16" x14ac:dyDescent="0.25">
      <c r="K2709" s="124"/>
      <c r="L2709" s="110"/>
      <c r="M2709" s="110"/>
      <c r="N2709" s="110"/>
      <c r="O2709" s="144"/>
      <c r="P2709" s="110"/>
    </row>
    <row r="2710" spans="11:16" x14ac:dyDescent="0.25">
      <c r="K2710" s="124"/>
      <c r="L2710" s="110"/>
      <c r="M2710" s="110"/>
      <c r="N2710" s="110"/>
      <c r="O2710" s="144"/>
      <c r="P2710" s="110"/>
    </row>
    <row r="2711" spans="11:16" x14ac:dyDescent="0.25">
      <c r="K2711" s="124"/>
      <c r="L2711" s="110"/>
      <c r="M2711" s="110"/>
      <c r="N2711" s="110"/>
      <c r="O2711" s="144"/>
      <c r="P2711" s="110"/>
    </row>
    <row r="2712" spans="11:16" x14ac:dyDescent="0.25">
      <c r="K2712" s="124"/>
      <c r="L2712" s="110"/>
      <c r="M2712" s="110"/>
      <c r="N2712" s="110"/>
      <c r="O2712" s="144"/>
      <c r="P2712" s="110"/>
    </row>
    <row r="2713" spans="11:16" x14ac:dyDescent="0.25">
      <c r="K2713" s="124"/>
      <c r="L2713" s="110"/>
      <c r="M2713" s="110"/>
      <c r="N2713" s="110"/>
      <c r="O2713" s="144"/>
      <c r="P2713" s="110"/>
    </row>
    <row r="2714" spans="11:16" x14ac:dyDescent="0.25">
      <c r="K2714" s="124"/>
      <c r="L2714" s="110"/>
      <c r="M2714" s="110"/>
      <c r="N2714" s="110"/>
      <c r="O2714" s="144"/>
      <c r="P2714" s="110"/>
    </row>
    <row r="2715" spans="11:16" x14ac:dyDescent="0.25">
      <c r="K2715" s="124"/>
      <c r="L2715" s="110"/>
      <c r="M2715" s="110"/>
      <c r="N2715" s="110"/>
      <c r="O2715" s="144"/>
      <c r="P2715" s="110"/>
    </row>
    <row r="2716" spans="11:16" x14ac:dyDescent="0.25">
      <c r="K2716" s="124"/>
      <c r="L2716" s="110"/>
      <c r="M2716" s="110"/>
      <c r="N2716" s="110"/>
      <c r="O2716" s="144"/>
      <c r="P2716" s="110"/>
    </row>
    <row r="2717" spans="11:16" x14ac:dyDescent="0.25">
      <c r="K2717" s="124"/>
      <c r="L2717" s="110"/>
      <c r="M2717" s="110"/>
      <c r="N2717" s="110"/>
      <c r="O2717" s="144"/>
      <c r="P2717" s="110"/>
    </row>
    <row r="2718" spans="11:16" x14ac:dyDescent="0.25">
      <c r="K2718" s="124"/>
      <c r="L2718" s="110"/>
      <c r="M2718" s="110"/>
      <c r="N2718" s="110"/>
      <c r="O2718" s="144"/>
      <c r="P2718" s="110"/>
    </row>
    <row r="2719" spans="11:16" x14ac:dyDescent="0.25">
      <c r="K2719" s="124"/>
      <c r="L2719" s="110"/>
      <c r="M2719" s="110"/>
      <c r="N2719" s="110"/>
      <c r="O2719" s="144"/>
      <c r="P2719" s="110"/>
    </row>
    <row r="2720" spans="11:16" x14ac:dyDescent="0.25">
      <c r="K2720" s="124"/>
      <c r="L2720" s="110"/>
      <c r="M2720" s="110"/>
      <c r="N2720" s="110"/>
      <c r="O2720" s="144"/>
      <c r="P2720" s="110"/>
    </row>
    <row r="2721" spans="11:16" x14ac:dyDescent="0.25">
      <c r="K2721" s="124"/>
      <c r="L2721" s="110"/>
      <c r="M2721" s="110"/>
      <c r="N2721" s="110"/>
      <c r="O2721" s="144"/>
      <c r="P2721" s="110"/>
    </row>
    <row r="2722" spans="11:16" x14ac:dyDescent="0.25">
      <c r="K2722" s="124"/>
      <c r="L2722" s="110"/>
      <c r="M2722" s="110"/>
      <c r="N2722" s="110"/>
      <c r="O2722" s="144"/>
      <c r="P2722" s="110"/>
    </row>
    <row r="2723" spans="11:16" x14ac:dyDescent="0.25">
      <c r="K2723" s="124"/>
      <c r="L2723" s="110"/>
      <c r="M2723" s="110"/>
      <c r="N2723" s="110"/>
      <c r="O2723" s="144"/>
      <c r="P2723" s="110"/>
    </row>
    <row r="2724" spans="11:16" x14ac:dyDescent="0.25">
      <c r="K2724" s="124"/>
      <c r="L2724" s="110"/>
      <c r="M2724" s="110"/>
      <c r="N2724" s="110"/>
      <c r="O2724" s="144"/>
      <c r="P2724" s="110"/>
    </row>
    <row r="2725" spans="11:16" x14ac:dyDescent="0.25">
      <c r="K2725" s="124"/>
      <c r="L2725" s="110"/>
      <c r="M2725" s="110"/>
      <c r="N2725" s="110"/>
      <c r="O2725" s="144"/>
      <c r="P2725" s="110"/>
    </row>
    <row r="2726" spans="11:16" x14ac:dyDescent="0.25">
      <c r="K2726" s="124"/>
      <c r="L2726" s="110"/>
      <c r="M2726" s="110"/>
      <c r="N2726" s="110"/>
      <c r="O2726" s="144"/>
      <c r="P2726" s="110"/>
    </row>
    <row r="2727" spans="11:16" x14ac:dyDescent="0.25">
      <c r="K2727" s="124"/>
      <c r="L2727" s="110"/>
      <c r="M2727" s="110"/>
      <c r="N2727" s="110"/>
      <c r="O2727" s="144"/>
      <c r="P2727" s="110"/>
    </row>
    <row r="2728" spans="11:16" x14ac:dyDescent="0.25">
      <c r="K2728" s="124"/>
      <c r="L2728" s="110"/>
      <c r="M2728" s="110"/>
      <c r="N2728" s="110"/>
      <c r="O2728" s="144"/>
      <c r="P2728" s="110"/>
    </row>
    <row r="2729" spans="11:16" x14ac:dyDescent="0.25">
      <c r="K2729" s="124"/>
      <c r="L2729" s="110"/>
      <c r="M2729" s="110"/>
      <c r="N2729" s="110"/>
      <c r="O2729" s="144"/>
      <c r="P2729" s="110"/>
    </row>
    <row r="2730" spans="11:16" x14ac:dyDescent="0.25">
      <c r="K2730" s="124"/>
      <c r="L2730" s="110"/>
      <c r="M2730" s="110"/>
      <c r="N2730" s="110"/>
      <c r="O2730" s="144"/>
      <c r="P2730" s="110"/>
    </row>
    <row r="2731" spans="11:16" x14ac:dyDescent="0.25">
      <c r="K2731" s="124"/>
      <c r="L2731" s="110"/>
      <c r="M2731" s="110"/>
      <c r="N2731" s="110"/>
      <c r="O2731" s="144"/>
      <c r="P2731" s="110"/>
    </row>
    <row r="2732" spans="11:16" x14ac:dyDescent="0.25">
      <c r="K2732" s="124"/>
      <c r="L2732" s="110"/>
      <c r="M2732" s="110"/>
      <c r="N2732" s="110"/>
      <c r="O2732" s="144"/>
      <c r="P2732" s="110"/>
    </row>
    <row r="2733" spans="11:16" x14ac:dyDescent="0.25">
      <c r="K2733" s="124"/>
      <c r="L2733" s="110"/>
      <c r="M2733" s="110"/>
      <c r="N2733" s="110"/>
      <c r="O2733" s="144"/>
      <c r="P2733" s="110"/>
    </row>
    <row r="2734" spans="11:16" x14ac:dyDescent="0.25">
      <c r="K2734" s="124"/>
      <c r="L2734" s="110"/>
      <c r="M2734" s="110"/>
      <c r="N2734" s="110"/>
      <c r="O2734" s="144"/>
      <c r="P2734" s="110"/>
    </row>
    <row r="2735" spans="11:16" x14ac:dyDescent="0.25">
      <c r="K2735" s="124"/>
      <c r="L2735" s="110"/>
      <c r="M2735" s="110"/>
      <c r="N2735" s="110"/>
      <c r="O2735" s="144"/>
      <c r="P2735" s="110"/>
    </row>
    <row r="2736" spans="11:16" x14ac:dyDescent="0.25">
      <c r="K2736" s="124"/>
      <c r="L2736" s="110"/>
      <c r="M2736" s="110"/>
      <c r="N2736" s="110"/>
      <c r="O2736" s="144"/>
      <c r="P2736" s="110"/>
    </row>
    <row r="2737" spans="11:16" x14ac:dyDescent="0.25">
      <c r="K2737" s="124"/>
      <c r="L2737" s="110"/>
      <c r="M2737" s="110"/>
      <c r="N2737" s="110"/>
      <c r="O2737" s="144"/>
      <c r="P2737" s="110"/>
    </row>
    <row r="2738" spans="11:16" x14ac:dyDescent="0.25">
      <c r="K2738" s="124"/>
      <c r="L2738" s="110"/>
      <c r="M2738" s="110"/>
      <c r="N2738" s="110"/>
      <c r="O2738" s="144"/>
      <c r="P2738" s="110"/>
    </row>
    <row r="2739" spans="11:16" x14ac:dyDescent="0.25">
      <c r="K2739" s="124"/>
      <c r="L2739" s="110"/>
      <c r="M2739" s="110"/>
      <c r="N2739" s="110"/>
      <c r="O2739" s="144"/>
      <c r="P2739" s="110"/>
    </row>
    <row r="2740" spans="11:16" x14ac:dyDescent="0.25">
      <c r="K2740" s="124"/>
      <c r="L2740" s="110"/>
      <c r="M2740" s="110"/>
      <c r="N2740" s="110"/>
      <c r="O2740" s="144"/>
      <c r="P2740" s="110"/>
    </row>
    <row r="2741" spans="11:16" x14ac:dyDescent="0.25">
      <c r="K2741" s="124"/>
      <c r="L2741" s="110"/>
      <c r="M2741" s="110"/>
      <c r="N2741" s="110"/>
      <c r="O2741" s="144"/>
      <c r="P2741" s="110"/>
    </row>
    <row r="2742" spans="11:16" x14ac:dyDescent="0.25">
      <c r="K2742" s="124"/>
      <c r="L2742" s="110"/>
      <c r="M2742" s="110"/>
      <c r="N2742" s="110"/>
      <c r="O2742" s="144"/>
      <c r="P2742" s="110"/>
    </row>
    <row r="2743" spans="11:16" x14ac:dyDescent="0.25">
      <c r="K2743" s="124"/>
      <c r="L2743" s="110"/>
      <c r="M2743" s="110"/>
      <c r="N2743" s="110"/>
      <c r="O2743" s="144"/>
      <c r="P2743" s="110"/>
    </row>
    <row r="2744" spans="11:16" x14ac:dyDescent="0.25">
      <c r="K2744" s="124"/>
      <c r="L2744" s="110"/>
      <c r="M2744" s="110"/>
      <c r="N2744" s="110"/>
      <c r="O2744" s="144"/>
      <c r="P2744" s="110"/>
    </row>
    <row r="2745" spans="11:16" x14ac:dyDescent="0.25">
      <c r="K2745" s="124"/>
      <c r="L2745" s="110"/>
      <c r="M2745" s="110"/>
      <c r="N2745" s="110"/>
      <c r="O2745" s="144"/>
      <c r="P2745" s="110"/>
    </row>
    <row r="2746" spans="11:16" x14ac:dyDescent="0.25">
      <c r="K2746" s="124"/>
      <c r="L2746" s="110"/>
      <c r="M2746" s="110"/>
      <c r="N2746" s="110"/>
      <c r="O2746" s="144"/>
      <c r="P2746" s="110"/>
    </row>
    <row r="2747" spans="11:16" x14ac:dyDescent="0.25">
      <c r="K2747" s="124"/>
      <c r="L2747" s="110"/>
      <c r="M2747" s="110"/>
      <c r="N2747" s="110"/>
      <c r="O2747" s="144"/>
      <c r="P2747" s="110"/>
    </row>
    <row r="2748" spans="11:16" x14ac:dyDescent="0.25">
      <c r="K2748" s="124"/>
      <c r="L2748" s="110"/>
      <c r="M2748" s="110"/>
      <c r="N2748" s="110"/>
      <c r="O2748" s="144"/>
      <c r="P2748" s="110"/>
    </row>
    <row r="2749" spans="11:16" x14ac:dyDescent="0.25">
      <c r="K2749" s="124"/>
      <c r="L2749" s="110"/>
      <c r="M2749" s="110"/>
      <c r="N2749" s="110"/>
      <c r="O2749" s="144"/>
      <c r="P2749" s="110"/>
    </row>
    <row r="2750" spans="11:16" x14ac:dyDescent="0.25">
      <c r="K2750" s="124"/>
      <c r="L2750" s="110"/>
      <c r="M2750" s="110"/>
      <c r="N2750" s="110"/>
      <c r="O2750" s="144"/>
      <c r="P2750" s="110"/>
    </row>
    <row r="2751" spans="11:16" x14ac:dyDescent="0.25">
      <c r="K2751" s="124"/>
      <c r="L2751" s="110"/>
      <c r="M2751" s="110"/>
      <c r="N2751" s="110"/>
      <c r="O2751" s="144"/>
      <c r="P2751" s="110"/>
    </row>
    <row r="2752" spans="11:16" x14ac:dyDescent="0.25">
      <c r="K2752" s="124"/>
      <c r="L2752" s="110"/>
      <c r="M2752" s="110"/>
      <c r="N2752" s="110"/>
      <c r="O2752" s="144"/>
      <c r="P2752" s="110"/>
    </row>
    <row r="2753" spans="11:16" x14ac:dyDescent="0.25">
      <c r="K2753" s="124"/>
      <c r="L2753" s="110"/>
      <c r="M2753" s="110"/>
      <c r="N2753" s="110"/>
      <c r="O2753" s="144"/>
      <c r="P2753" s="110"/>
    </row>
    <row r="2754" spans="11:16" x14ac:dyDescent="0.25">
      <c r="K2754" s="124"/>
      <c r="L2754" s="110"/>
      <c r="M2754" s="110"/>
      <c r="N2754" s="110"/>
      <c r="O2754" s="144"/>
      <c r="P2754" s="110"/>
    </row>
    <row r="2755" spans="11:16" x14ac:dyDescent="0.25">
      <c r="K2755" s="124"/>
      <c r="L2755" s="110"/>
      <c r="M2755" s="110"/>
      <c r="N2755" s="110"/>
      <c r="O2755" s="144"/>
      <c r="P2755" s="110"/>
    </row>
    <row r="2756" spans="11:16" x14ac:dyDescent="0.25">
      <c r="K2756" s="124"/>
      <c r="L2756" s="110"/>
      <c r="M2756" s="110"/>
      <c r="N2756" s="110"/>
      <c r="O2756" s="144"/>
      <c r="P2756" s="110"/>
    </row>
    <row r="2757" spans="11:16" x14ac:dyDescent="0.25">
      <c r="K2757" s="124"/>
      <c r="L2757" s="110"/>
      <c r="M2757" s="110"/>
      <c r="N2757" s="110"/>
      <c r="O2757" s="144"/>
      <c r="P2757" s="110"/>
    </row>
    <row r="2758" spans="11:16" x14ac:dyDescent="0.25">
      <c r="K2758" s="124"/>
      <c r="L2758" s="110"/>
      <c r="M2758" s="110"/>
      <c r="N2758" s="110"/>
      <c r="O2758" s="144"/>
      <c r="P2758" s="110"/>
    </row>
    <row r="2759" spans="11:16" x14ac:dyDescent="0.25">
      <c r="K2759" s="124"/>
      <c r="L2759" s="110"/>
      <c r="M2759" s="110"/>
      <c r="N2759" s="110"/>
      <c r="O2759" s="144"/>
      <c r="P2759" s="110"/>
    </row>
    <row r="2760" spans="11:16" x14ac:dyDescent="0.25">
      <c r="K2760" s="124"/>
      <c r="L2760" s="110"/>
      <c r="M2760" s="110"/>
      <c r="N2760" s="110"/>
      <c r="O2760" s="144"/>
      <c r="P2760" s="110"/>
    </row>
    <row r="2761" spans="11:16" x14ac:dyDescent="0.25">
      <c r="K2761" s="124"/>
      <c r="L2761" s="110"/>
      <c r="M2761" s="110"/>
      <c r="N2761" s="110"/>
      <c r="O2761" s="144"/>
      <c r="P2761" s="110"/>
    </row>
    <row r="2762" spans="11:16" x14ac:dyDescent="0.25">
      <c r="K2762" s="124"/>
      <c r="L2762" s="110"/>
      <c r="M2762" s="110"/>
      <c r="N2762" s="110"/>
      <c r="O2762" s="144"/>
      <c r="P2762" s="110"/>
    </row>
    <row r="2763" spans="11:16" x14ac:dyDescent="0.25">
      <c r="K2763" s="124"/>
      <c r="L2763" s="110"/>
      <c r="M2763" s="110"/>
      <c r="N2763" s="110"/>
      <c r="O2763" s="144"/>
      <c r="P2763" s="110"/>
    </row>
    <row r="2764" spans="11:16" x14ac:dyDescent="0.25">
      <c r="K2764" s="124"/>
      <c r="L2764" s="110"/>
      <c r="M2764" s="110"/>
      <c r="N2764" s="110"/>
      <c r="O2764" s="144"/>
      <c r="P2764" s="110"/>
    </row>
    <row r="2765" spans="11:16" x14ac:dyDescent="0.25">
      <c r="K2765" s="124"/>
      <c r="L2765" s="110"/>
      <c r="M2765" s="110"/>
      <c r="N2765" s="110"/>
      <c r="O2765" s="144"/>
      <c r="P2765" s="110"/>
    </row>
    <row r="2766" spans="11:16" x14ac:dyDescent="0.25">
      <c r="K2766" s="124"/>
      <c r="L2766" s="110"/>
      <c r="M2766" s="110"/>
      <c r="N2766" s="110"/>
      <c r="O2766" s="144"/>
      <c r="P2766" s="110"/>
    </row>
    <row r="2767" spans="11:16" x14ac:dyDescent="0.25">
      <c r="K2767" s="124"/>
      <c r="L2767" s="110"/>
      <c r="M2767" s="110"/>
      <c r="N2767" s="110"/>
      <c r="O2767" s="144"/>
      <c r="P2767" s="110"/>
    </row>
    <row r="2768" spans="11:16" x14ac:dyDescent="0.25">
      <c r="K2768" s="124"/>
      <c r="L2768" s="110"/>
      <c r="M2768" s="110"/>
      <c r="N2768" s="110"/>
      <c r="O2768" s="144"/>
      <c r="P2768" s="110"/>
    </row>
    <row r="2769" spans="11:16" x14ac:dyDescent="0.25">
      <c r="K2769" s="124"/>
      <c r="L2769" s="110"/>
      <c r="M2769" s="110"/>
      <c r="N2769" s="110"/>
      <c r="O2769" s="144"/>
      <c r="P2769" s="110"/>
    </row>
    <row r="2770" spans="11:16" x14ac:dyDescent="0.25">
      <c r="K2770" s="124"/>
      <c r="L2770" s="110"/>
      <c r="M2770" s="110"/>
      <c r="N2770" s="110"/>
      <c r="O2770" s="144"/>
      <c r="P2770" s="110"/>
    </row>
    <row r="2771" spans="11:16" x14ac:dyDescent="0.25">
      <c r="K2771" s="124"/>
      <c r="L2771" s="110"/>
      <c r="M2771" s="110"/>
      <c r="N2771" s="110"/>
      <c r="O2771" s="144"/>
      <c r="P2771" s="110"/>
    </row>
    <row r="2772" spans="11:16" x14ac:dyDescent="0.25">
      <c r="K2772" s="124"/>
      <c r="L2772" s="110"/>
      <c r="M2772" s="110"/>
      <c r="N2772" s="110"/>
      <c r="O2772" s="144"/>
      <c r="P2772" s="110"/>
    </row>
    <row r="2773" spans="11:16" x14ac:dyDescent="0.25">
      <c r="K2773" s="124"/>
      <c r="L2773" s="110"/>
      <c r="M2773" s="110"/>
      <c r="N2773" s="110"/>
      <c r="O2773" s="144"/>
      <c r="P2773" s="110"/>
    </row>
    <row r="2774" spans="11:16" x14ac:dyDescent="0.25">
      <c r="K2774" s="124"/>
      <c r="L2774" s="110"/>
      <c r="M2774" s="110"/>
      <c r="N2774" s="110"/>
      <c r="O2774" s="144"/>
      <c r="P2774" s="110"/>
    </row>
    <row r="2775" spans="11:16" x14ac:dyDescent="0.25">
      <c r="K2775" s="124"/>
      <c r="L2775" s="110"/>
      <c r="M2775" s="110"/>
      <c r="N2775" s="110"/>
      <c r="O2775" s="144"/>
      <c r="P2775" s="110"/>
    </row>
    <row r="2776" spans="11:16" x14ac:dyDescent="0.25">
      <c r="K2776" s="124"/>
      <c r="L2776" s="110"/>
      <c r="M2776" s="110"/>
      <c r="N2776" s="110"/>
      <c r="O2776" s="144"/>
      <c r="P2776" s="110"/>
    </row>
    <row r="2777" spans="11:16" x14ac:dyDescent="0.25">
      <c r="K2777" s="124"/>
      <c r="L2777" s="110"/>
      <c r="M2777" s="110"/>
      <c r="N2777" s="110"/>
      <c r="O2777" s="144"/>
      <c r="P2777" s="110"/>
    </row>
    <row r="2778" spans="11:16" x14ac:dyDescent="0.25">
      <c r="K2778" s="124"/>
      <c r="L2778" s="110"/>
      <c r="M2778" s="110"/>
      <c r="N2778" s="110"/>
      <c r="O2778" s="144"/>
      <c r="P2778" s="110"/>
    </row>
    <row r="2779" spans="11:16" x14ac:dyDescent="0.25">
      <c r="K2779" s="124"/>
      <c r="L2779" s="110"/>
      <c r="M2779" s="110"/>
      <c r="N2779" s="110"/>
      <c r="O2779" s="144"/>
      <c r="P2779" s="110"/>
    </row>
    <row r="2780" spans="11:16" x14ac:dyDescent="0.25">
      <c r="K2780" s="124"/>
      <c r="L2780" s="110"/>
      <c r="M2780" s="110"/>
      <c r="N2780" s="110"/>
      <c r="O2780" s="144"/>
      <c r="P2780" s="110"/>
    </row>
    <row r="2781" spans="11:16" x14ac:dyDescent="0.25">
      <c r="K2781" s="124"/>
      <c r="L2781" s="110"/>
      <c r="M2781" s="110"/>
      <c r="N2781" s="110"/>
      <c r="O2781" s="144"/>
      <c r="P2781" s="110"/>
    </row>
    <row r="2782" spans="11:16" x14ac:dyDescent="0.25">
      <c r="K2782" s="124"/>
      <c r="L2782" s="110"/>
      <c r="M2782" s="110"/>
      <c r="N2782" s="110"/>
      <c r="O2782" s="144"/>
      <c r="P2782" s="110"/>
    </row>
    <row r="2783" spans="11:16" x14ac:dyDescent="0.25">
      <c r="K2783" s="124"/>
      <c r="L2783" s="110"/>
      <c r="M2783" s="110"/>
      <c r="N2783" s="110"/>
      <c r="O2783" s="144"/>
      <c r="P2783" s="110"/>
    </row>
    <row r="2784" spans="11:16" x14ac:dyDescent="0.25">
      <c r="K2784" s="124"/>
      <c r="L2784" s="110"/>
      <c r="M2784" s="110"/>
      <c r="N2784" s="110"/>
      <c r="O2784" s="144"/>
      <c r="P2784" s="110"/>
    </row>
    <row r="2785" spans="11:16" x14ac:dyDescent="0.25">
      <c r="K2785" s="124"/>
      <c r="L2785" s="110"/>
      <c r="M2785" s="110"/>
      <c r="N2785" s="110"/>
      <c r="O2785" s="144"/>
      <c r="P2785" s="110"/>
    </row>
    <row r="2786" spans="11:16" x14ac:dyDescent="0.25">
      <c r="K2786" s="124"/>
      <c r="L2786" s="110"/>
      <c r="M2786" s="110"/>
      <c r="N2786" s="110"/>
      <c r="O2786" s="144"/>
      <c r="P2786" s="110"/>
    </row>
    <row r="2787" spans="11:16" x14ac:dyDescent="0.25">
      <c r="K2787" s="124"/>
      <c r="L2787" s="110"/>
      <c r="M2787" s="110"/>
      <c r="N2787" s="110"/>
      <c r="O2787" s="144"/>
      <c r="P2787" s="110"/>
    </row>
    <row r="2788" spans="11:16" x14ac:dyDescent="0.25">
      <c r="K2788" s="124"/>
      <c r="L2788" s="110"/>
      <c r="M2788" s="110"/>
      <c r="N2788" s="110"/>
      <c r="O2788" s="144"/>
      <c r="P2788" s="110"/>
    </row>
    <row r="2789" spans="11:16" x14ac:dyDescent="0.25">
      <c r="K2789" s="124"/>
      <c r="L2789" s="110"/>
      <c r="M2789" s="110"/>
      <c r="N2789" s="110"/>
      <c r="O2789" s="144"/>
      <c r="P2789" s="110"/>
    </row>
    <row r="2790" spans="11:16" x14ac:dyDescent="0.25">
      <c r="K2790" s="124"/>
      <c r="L2790" s="110"/>
      <c r="M2790" s="110"/>
      <c r="N2790" s="110"/>
      <c r="O2790" s="144"/>
      <c r="P2790" s="110"/>
    </row>
    <row r="2791" spans="11:16" x14ac:dyDescent="0.25">
      <c r="K2791" s="124"/>
      <c r="L2791" s="110"/>
      <c r="M2791" s="110"/>
      <c r="N2791" s="110"/>
      <c r="O2791" s="144"/>
      <c r="P2791" s="110"/>
    </row>
    <row r="2792" spans="11:16" x14ac:dyDescent="0.25">
      <c r="K2792" s="124"/>
      <c r="L2792" s="110"/>
      <c r="M2792" s="110"/>
      <c r="N2792" s="110"/>
      <c r="O2792" s="144"/>
      <c r="P2792" s="110"/>
    </row>
    <row r="2793" spans="11:16" x14ac:dyDescent="0.25">
      <c r="K2793" s="124"/>
      <c r="L2793" s="110"/>
      <c r="M2793" s="110"/>
      <c r="N2793" s="110"/>
      <c r="O2793" s="144"/>
      <c r="P2793" s="110"/>
    </row>
    <row r="2794" spans="11:16" x14ac:dyDescent="0.25">
      <c r="K2794" s="124"/>
      <c r="L2794" s="110"/>
      <c r="M2794" s="110"/>
      <c r="N2794" s="110"/>
      <c r="O2794" s="144"/>
      <c r="P2794" s="110"/>
    </row>
    <row r="2795" spans="11:16" x14ac:dyDescent="0.25">
      <c r="K2795" s="124"/>
      <c r="L2795" s="110"/>
      <c r="M2795" s="110"/>
      <c r="N2795" s="110"/>
      <c r="O2795" s="144"/>
      <c r="P2795" s="110"/>
    </row>
    <row r="2796" spans="11:16" x14ac:dyDescent="0.25">
      <c r="K2796" s="124"/>
      <c r="L2796" s="110"/>
      <c r="M2796" s="110"/>
      <c r="N2796" s="110"/>
      <c r="O2796" s="144"/>
      <c r="P2796" s="110"/>
    </row>
    <row r="2797" spans="11:16" x14ac:dyDescent="0.25">
      <c r="K2797" s="124"/>
      <c r="L2797" s="110"/>
      <c r="M2797" s="110"/>
      <c r="N2797" s="110"/>
      <c r="O2797" s="144"/>
      <c r="P2797" s="110"/>
    </row>
    <row r="2798" spans="11:16" x14ac:dyDescent="0.25">
      <c r="K2798" s="124"/>
      <c r="L2798" s="110"/>
      <c r="M2798" s="110"/>
      <c r="N2798" s="110"/>
      <c r="O2798" s="144"/>
      <c r="P2798" s="110"/>
    </row>
    <row r="2799" spans="11:16" x14ac:dyDescent="0.25">
      <c r="K2799" s="124"/>
      <c r="L2799" s="110"/>
      <c r="M2799" s="110"/>
      <c r="N2799" s="110"/>
      <c r="O2799" s="144"/>
      <c r="P2799" s="110"/>
    </row>
    <row r="2800" spans="11:16" x14ac:dyDescent="0.25">
      <c r="K2800" s="124"/>
      <c r="L2800" s="110"/>
      <c r="M2800" s="110"/>
      <c r="N2800" s="110"/>
      <c r="O2800" s="144"/>
      <c r="P2800" s="110"/>
    </row>
    <row r="2801" spans="11:16" x14ac:dyDescent="0.25">
      <c r="K2801" s="124"/>
      <c r="L2801" s="110"/>
      <c r="M2801" s="110"/>
      <c r="N2801" s="110"/>
      <c r="O2801" s="144"/>
      <c r="P2801" s="110"/>
    </row>
    <row r="2802" spans="11:16" x14ac:dyDescent="0.25">
      <c r="K2802" s="124"/>
      <c r="L2802" s="110"/>
      <c r="M2802" s="110"/>
      <c r="N2802" s="110"/>
      <c r="O2802" s="144"/>
      <c r="P2802" s="110"/>
    </row>
    <row r="2803" spans="11:16" x14ac:dyDescent="0.25">
      <c r="K2803" s="124"/>
      <c r="L2803" s="110"/>
      <c r="M2803" s="110"/>
      <c r="N2803" s="110"/>
      <c r="O2803" s="144"/>
      <c r="P2803" s="110"/>
    </row>
    <row r="2804" spans="11:16" x14ac:dyDescent="0.25">
      <c r="K2804" s="124"/>
      <c r="L2804" s="110"/>
      <c r="M2804" s="110"/>
      <c r="N2804" s="110"/>
      <c r="O2804" s="144"/>
      <c r="P2804" s="110"/>
    </row>
    <row r="2805" spans="11:16" x14ac:dyDescent="0.25">
      <c r="K2805" s="124"/>
      <c r="L2805" s="110"/>
      <c r="M2805" s="110"/>
      <c r="N2805" s="110"/>
      <c r="O2805" s="144"/>
      <c r="P2805" s="110"/>
    </row>
    <row r="2806" spans="11:16" x14ac:dyDescent="0.25">
      <c r="K2806" s="124"/>
      <c r="L2806" s="110"/>
      <c r="M2806" s="110"/>
      <c r="N2806" s="110"/>
      <c r="O2806" s="144"/>
      <c r="P2806" s="110"/>
    </row>
    <row r="2807" spans="11:16" x14ac:dyDescent="0.25">
      <c r="K2807" s="124"/>
      <c r="L2807" s="110"/>
      <c r="M2807" s="110"/>
      <c r="N2807" s="110"/>
      <c r="O2807" s="144"/>
      <c r="P2807" s="110"/>
    </row>
    <row r="2808" spans="11:16" x14ac:dyDescent="0.25">
      <c r="K2808" s="124"/>
      <c r="L2808" s="110"/>
      <c r="M2808" s="110"/>
      <c r="N2808" s="110"/>
      <c r="O2808" s="144"/>
      <c r="P2808" s="110"/>
    </row>
    <row r="2809" spans="11:16" x14ac:dyDescent="0.25">
      <c r="K2809" s="124"/>
      <c r="L2809" s="110"/>
      <c r="M2809" s="110"/>
      <c r="N2809" s="110"/>
      <c r="O2809" s="144"/>
      <c r="P2809" s="110"/>
    </row>
    <row r="2810" spans="11:16" x14ac:dyDescent="0.25">
      <c r="K2810" s="124"/>
      <c r="L2810" s="110"/>
      <c r="M2810" s="110"/>
      <c r="N2810" s="110"/>
      <c r="O2810" s="144"/>
      <c r="P2810" s="110"/>
    </row>
    <row r="2811" spans="11:16" x14ac:dyDescent="0.25">
      <c r="K2811" s="124"/>
      <c r="L2811" s="110"/>
      <c r="M2811" s="110"/>
      <c r="N2811" s="110"/>
      <c r="O2811" s="144"/>
      <c r="P2811" s="110"/>
    </row>
    <row r="2812" spans="11:16" x14ac:dyDescent="0.25">
      <c r="K2812" s="124"/>
      <c r="L2812" s="110"/>
      <c r="M2812" s="110"/>
      <c r="N2812" s="110"/>
      <c r="O2812" s="144"/>
      <c r="P2812" s="110"/>
    </row>
    <row r="2813" spans="11:16" x14ac:dyDescent="0.25">
      <c r="K2813" s="124"/>
      <c r="L2813" s="110"/>
      <c r="M2813" s="110"/>
      <c r="N2813" s="110"/>
      <c r="O2813" s="144"/>
      <c r="P2813" s="110"/>
    </row>
    <row r="2814" spans="11:16" x14ac:dyDescent="0.25">
      <c r="K2814" s="124"/>
      <c r="L2814" s="110"/>
      <c r="M2814" s="110"/>
      <c r="N2814" s="110"/>
      <c r="O2814" s="144"/>
      <c r="P2814" s="110"/>
    </row>
    <row r="2815" spans="11:16" x14ac:dyDescent="0.25">
      <c r="K2815" s="124"/>
      <c r="L2815" s="110"/>
      <c r="M2815" s="110"/>
      <c r="N2815" s="110"/>
      <c r="O2815" s="144"/>
      <c r="P2815" s="110"/>
    </row>
    <row r="2816" spans="11:16" x14ac:dyDescent="0.25">
      <c r="K2816" s="124"/>
      <c r="L2816" s="110"/>
      <c r="M2816" s="110"/>
      <c r="N2816" s="110"/>
      <c r="O2816" s="144"/>
      <c r="P2816" s="110"/>
    </row>
    <row r="2817" spans="11:16" x14ac:dyDescent="0.25">
      <c r="K2817" s="124"/>
      <c r="L2817" s="110"/>
      <c r="M2817" s="110"/>
      <c r="N2817" s="110"/>
      <c r="O2817" s="144"/>
      <c r="P2817" s="110"/>
    </row>
    <row r="2818" spans="11:16" x14ac:dyDescent="0.25">
      <c r="K2818" s="124"/>
      <c r="L2818" s="110"/>
      <c r="M2818" s="110"/>
      <c r="N2818" s="110"/>
      <c r="O2818" s="144"/>
      <c r="P2818" s="110"/>
    </row>
    <row r="2819" spans="11:16" x14ac:dyDescent="0.25">
      <c r="K2819" s="124"/>
      <c r="L2819" s="110"/>
      <c r="M2819" s="110"/>
      <c r="N2819" s="110"/>
      <c r="O2819" s="144"/>
      <c r="P2819" s="110"/>
    </row>
    <row r="2820" spans="11:16" x14ac:dyDescent="0.25">
      <c r="K2820" s="124"/>
      <c r="L2820" s="110"/>
      <c r="M2820" s="110"/>
      <c r="N2820" s="110"/>
      <c r="O2820" s="144"/>
      <c r="P2820" s="110"/>
    </row>
    <row r="2821" spans="11:16" x14ac:dyDescent="0.25">
      <c r="K2821" s="124"/>
      <c r="L2821" s="110"/>
      <c r="M2821" s="110"/>
      <c r="N2821" s="110"/>
      <c r="O2821" s="144"/>
      <c r="P2821" s="110"/>
    </row>
    <row r="2822" spans="11:16" x14ac:dyDescent="0.25">
      <c r="K2822" s="124"/>
      <c r="L2822" s="110"/>
      <c r="M2822" s="110"/>
      <c r="N2822" s="110"/>
      <c r="O2822" s="144"/>
      <c r="P2822" s="110"/>
    </row>
    <row r="2823" spans="11:16" x14ac:dyDescent="0.25">
      <c r="K2823" s="124"/>
      <c r="L2823" s="110"/>
      <c r="M2823" s="110"/>
      <c r="N2823" s="110"/>
      <c r="O2823" s="144"/>
      <c r="P2823" s="110"/>
    </row>
    <row r="2824" spans="11:16" x14ac:dyDescent="0.25">
      <c r="K2824" s="124"/>
      <c r="L2824" s="110"/>
      <c r="M2824" s="110"/>
      <c r="N2824" s="110"/>
      <c r="O2824" s="144"/>
      <c r="P2824" s="110"/>
    </row>
    <row r="2825" spans="11:16" x14ac:dyDescent="0.25">
      <c r="K2825" s="124"/>
      <c r="L2825" s="110"/>
      <c r="M2825" s="110"/>
      <c r="N2825" s="110"/>
      <c r="O2825" s="144"/>
      <c r="P2825" s="110"/>
    </row>
    <row r="2826" spans="11:16" x14ac:dyDescent="0.25">
      <c r="K2826" s="124"/>
      <c r="L2826" s="110"/>
      <c r="M2826" s="110"/>
      <c r="N2826" s="110"/>
      <c r="O2826" s="144"/>
      <c r="P2826" s="110"/>
    </row>
    <row r="2827" spans="11:16" x14ac:dyDescent="0.25">
      <c r="K2827" s="124"/>
      <c r="L2827" s="110"/>
      <c r="M2827" s="110"/>
      <c r="N2827" s="110"/>
      <c r="O2827" s="144"/>
      <c r="P2827" s="110"/>
    </row>
    <row r="2828" spans="11:16" x14ac:dyDescent="0.25">
      <c r="K2828" s="124"/>
      <c r="L2828" s="110"/>
      <c r="M2828" s="110"/>
      <c r="N2828" s="110"/>
      <c r="O2828" s="144"/>
      <c r="P2828" s="110"/>
    </row>
    <row r="2829" spans="11:16" x14ac:dyDescent="0.25">
      <c r="K2829" s="124"/>
      <c r="L2829" s="110"/>
      <c r="M2829" s="110"/>
      <c r="N2829" s="110"/>
      <c r="O2829" s="144"/>
      <c r="P2829" s="110"/>
    </row>
    <row r="2830" spans="11:16" x14ac:dyDescent="0.25">
      <c r="K2830" s="124"/>
      <c r="L2830" s="110"/>
      <c r="M2830" s="110"/>
      <c r="N2830" s="110"/>
      <c r="O2830" s="144"/>
      <c r="P2830" s="110"/>
    </row>
    <row r="2831" spans="11:16" x14ac:dyDescent="0.25">
      <c r="K2831" s="124"/>
      <c r="L2831" s="110"/>
      <c r="M2831" s="110"/>
      <c r="N2831" s="110"/>
      <c r="O2831" s="144"/>
      <c r="P2831" s="110"/>
    </row>
    <row r="2832" spans="11:16" x14ac:dyDescent="0.25">
      <c r="K2832" s="124"/>
      <c r="L2832" s="110"/>
      <c r="M2832" s="110"/>
      <c r="N2832" s="110"/>
      <c r="O2832" s="144"/>
      <c r="P2832" s="110"/>
    </row>
    <row r="2833" spans="11:16" x14ac:dyDescent="0.25">
      <c r="K2833" s="124"/>
      <c r="L2833" s="110"/>
      <c r="M2833" s="110"/>
      <c r="N2833" s="110"/>
      <c r="O2833" s="144"/>
      <c r="P2833" s="110"/>
    </row>
    <row r="2834" spans="11:16" x14ac:dyDescent="0.25">
      <c r="K2834" s="124"/>
      <c r="L2834" s="110"/>
      <c r="M2834" s="110"/>
      <c r="N2834" s="110"/>
      <c r="O2834" s="144"/>
      <c r="P2834" s="110"/>
    </row>
    <row r="2835" spans="11:16" x14ac:dyDescent="0.25">
      <c r="K2835" s="124"/>
      <c r="L2835" s="110"/>
      <c r="M2835" s="110"/>
      <c r="N2835" s="110"/>
      <c r="O2835" s="144"/>
      <c r="P2835" s="110"/>
    </row>
    <row r="2836" spans="11:16" x14ac:dyDescent="0.25">
      <c r="K2836" s="124"/>
      <c r="L2836" s="110"/>
      <c r="M2836" s="110"/>
      <c r="N2836" s="110"/>
      <c r="O2836" s="144"/>
      <c r="P2836" s="110"/>
    </row>
    <row r="2837" spans="11:16" x14ac:dyDescent="0.25">
      <c r="K2837" s="124"/>
      <c r="L2837" s="110"/>
      <c r="M2837" s="110"/>
      <c r="N2837" s="110"/>
      <c r="O2837" s="144"/>
      <c r="P2837" s="110"/>
    </row>
    <row r="2838" spans="11:16" x14ac:dyDescent="0.25">
      <c r="K2838" s="124"/>
      <c r="L2838" s="110"/>
      <c r="M2838" s="110"/>
      <c r="N2838" s="110"/>
      <c r="O2838" s="144"/>
      <c r="P2838" s="110"/>
    </row>
    <row r="2839" spans="11:16" x14ac:dyDescent="0.25">
      <c r="K2839" s="124"/>
      <c r="L2839" s="110"/>
      <c r="M2839" s="110"/>
      <c r="N2839" s="110"/>
      <c r="O2839" s="144"/>
      <c r="P2839" s="110"/>
    </row>
    <row r="2840" spans="11:16" x14ac:dyDescent="0.25">
      <c r="K2840" s="124"/>
      <c r="L2840" s="110"/>
      <c r="M2840" s="110"/>
      <c r="N2840" s="110"/>
      <c r="O2840" s="144"/>
      <c r="P2840" s="110"/>
    </row>
    <row r="2841" spans="11:16" x14ac:dyDescent="0.25">
      <c r="K2841" s="124"/>
      <c r="L2841" s="110"/>
      <c r="M2841" s="110"/>
      <c r="N2841" s="110"/>
      <c r="O2841" s="144"/>
      <c r="P2841" s="110"/>
    </row>
    <row r="2842" spans="11:16" x14ac:dyDescent="0.25">
      <c r="K2842" s="124"/>
      <c r="L2842" s="110"/>
      <c r="M2842" s="110"/>
      <c r="N2842" s="110"/>
      <c r="O2842" s="144"/>
      <c r="P2842" s="110"/>
    </row>
    <row r="2843" spans="11:16" x14ac:dyDescent="0.25">
      <c r="K2843" s="124"/>
      <c r="L2843" s="110"/>
      <c r="M2843" s="110"/>
      <c r="N2843" s="110"/>
      <c r="O2843" s="144"/>
      <c r="P2843" s="110"/>
    </row>
    <row r="2844" spans="11:16" x14ac:dyDescent="0.25">
      <c r="K2844" s="124"/>
      <c r="L2844" s="110"/>
      <c r="M2844" s="110"/>
      <c r="N2844" s="110"/>
      <c r="O2844" s="144"/>
      <c r="P2844" s="110"/>
    </row>
    <row r="2845" spans="11:16" x14ac:dyDescent="0.25">
      <c r="K2845" s="124"/>
      <c r="L2845" s="110"/>
      <c r="M2845" s="110"/>
      <c r="N2845" s="110"/>
      <c r="O2845" s="144"/>
      <c r="P2845" s="110"/>
    </row>
    <row r="2846" spans="11:16" x14ac:dyDescent="0.25">
      <c r="K2846" s="124"/>
      <c r="L2846" s="110"/>
      <c r="M2846" s="110"/>
      <c r="N2846" s="110"/>
      <c r="O2846" s="144"/>
      <c r="P2846" s="110"/>
    </row>
    <row r="2847" spans="11:16" x14ac:dyDescent="0.25">
      <c r="K2847" s="124"/>
      <c r="L2847" s="110"/>
      <c r="M2847" s="110"/>
      <c r="N2847" s="110"/>
      <c r="O2847" s="144"/>
      <c r="P2847" s="110"/>
    </row>
    <row r="2848" spans="11:16" x14ac:dyDescent="0.25">
      <c r="K2848" s="124"/>
      <c r="L2848" s="110"/>
      <c r="M2848" s="110"/>
      <c r="N2848" s="110"/>
      <c r="O2848" s="144"/>
      <c r="P2848" s="110"/>
    </row>
    <row r="2849" spans="11:16" x14ac:dyDescent="0.25">
      <c r="K2849" s="124"/>
      <c r="L2849" s="110"/>
      <c r="M2849" s="110"/>
      <c r="N2849" s="110"/>
      <c r="O2849" s="144"/>
      <c r="P2849" s="110"/>
    </row>
    <row r="2850" spans="11:16" x14ac:dyDescent="0.25">
      <c r="K2850" s="124"/>
      <c r="L2850" s="110"/>
      <c r="M2850" s="110"/>
      <c r="N2850" s="110"/>
      <c r="O2850" s="144"/>
      <c r="P2850" s="110"/>
    </row>
    <row r="2851" spans="11:16" x14ac:dyDescent="0.25">
      <c r="K2851" s="124"/>
      <c r="L2851" s="110"/>
      <c r="M2851" s="110"/>
      <c r="N2851" s="110"/>
      <c r="O2851" s="144"/>
      <c r="P2851" s="110"/>
    </row>
    <row r="2852" spans="11:16" x14ac:dyDescent="0.25">
      <c r="K2852" s="124"/>
      <c r="L2852" s="110"/>
      <c r="M2852" s="110"/>
      <c r="N2852" s="110"/>
      <c r="O2852" s="144"/>
      <c r="P2852" s="110"/>
    </row>
    <row r="2853" spans="11:16" x14ac:dyDescent="0.25">
      <c r="K2853" s="124"/>
      <c r="L2853" s="110"/>
      <c r="M2853" s="110"/>
      <c r="N2853" s="110"/>
      <c r="O2853" s="144"/>
      <c r="P2853" s="110"/>
    </row>
    <row r="2854" spans="11:16" x14ac:dyDescent="0.25">
      <c r="K2854" s="124"/>
      <c r="L2854" s="110"/>
      <c r="M2854" s="110"/>
      <c r="N2854" s="110"/>
      <c r="O2854" s="144"/>
      <c r="P2854" s="110"/>
    </row>
    <row r="2855" spans="11:16" x14ac:dyDescent="0.25">
      <c r="K2855" s="124"/>
      <c r="L2855" s="110"/>
      <c r="M2855" s="110"/>
      <c r="N2855" s="110"/>
      <c r="O2855" s="144"/>
      <c r="P2855" s="110"/>
    </row>
    <row r="2856" spans="11:16" x14ac:dyDescent="0.25">
      <c r="K2856" s="124"/>
      <c r="L2856" s="110"/>
      <c r="M2856" s="110"/>
      <c r="N2856" s="110"/>
      <c r="O2856" s="144"/>
      <c r="P2856" s="110"/>
    </row>
    <row r="2857" spans="11:16" x14ac:dyDescent="0.25">
      <c r="K2857" s="124"/>
      <c r="L2857" s="110"/>
      <c r="M2857" s="110"/>
      <c r="N2857" s="110"/>
      <c r="O2857" s="144"/>
      <c r="P2857" s="110"/>
    </row>
    <row r="2858" spans="11:16" x14ac:dyDescent="0.25">
      <c r="K2858" s="124"/>
      <c r="L2858" s="110"/>
      <c r="M2858" s="110"/>
      <c r="N2858" s="110"/>
      <c r="O2858" s="144"/>
      <c r="P2858" s="110"/>
    </row>
    <row r="2859" spans="11:16" x14ac:dyDescent="0.25">
      <c r="K2859" s="124"/>
      <c r="L2859" s="110"/>
      <c r="M2859" s="110"/>
      <c r="N2859" s="110"/>
      <c r="O2859" s="144"/>
      <c r="P2859" s="110"/>
    </row>
    <row r="2860" spans="11:16" x14ac:dyDescent="0.25">
      <c r="K2860" s="124"/>
      <c r="L2860" s="110"/>
      <c r="M2860" s="110"/>
      <c r="N2860" s="110"/>
      <c r="O2860" s="144"/>
      <c r="P2860" s="110"/>
    </row>
    <row r="2861" spans="11:16" x14ac:dyDescent="0.25">
      <c r="K2861" s="124"/>
      <c r="L2861" s="110"/>
      <c r="M2861" s="110"/>
      <c r="N2861" s="110"/>
      <c r="O2861" s="144"/>
      <c r="P2861" s="110"/>
    </row>
    <row r="2862" spans="11:16" x14ac:dyDescent="0.25">
      <c r="K2862" s="124"/>
      <c r="L2862" s="110"/>
      <c r="M2862" s="110"/>
      <c r="N2862" s="110"/>
      <c r="O2862" s="144"/>
      <c r="P2862" s="110"/>
    </row>
    <row r="2863" spans="11:16" x14ac:dyDescent="0.25">
      <c r="K2863" s="124"/>
      <c r="L2863" s="110"/>
      <c r="M2863" s="110"/>
      <c r="N2863" s="110"/>
      <c r="O2863" s="144"/>
      <c r="P2863" s="110"/>
    </row>
    <row r="2864" spans="11:16" x14ac:dyDescent="0.25">
      <c r="K2864" s="124"/>
      <c r="L2864" s="110"/>
      <c r="M2864" s="110"/>
      <c r="N2864" s="110"/>
      <c r="O2864" s="144"/>
      <c r="P2864" s="110"/>
    </row>
    <row r="2865" spans="11:16" x14ac:dyDescent="0.25">
      <c r="K2865" s="124"/>
      <c r="L2865" s="110"/>
      <c r="M2865" s="110"/>
      <c r="N2865" s="110"/>
      <c r="O2865" s="144"/>
      <c r="P2865" s="110"/>
    </row>
    <row r="2866" spans="11:16" x14ac:dyDescent="0.25">
      <c r="K2866" s="124"/>
      <c r="L2866" s="110"/>
      <c r="M2866" s="110"/>
      <c r="N2866" s="110"/>
      <c r="O2866" s="144"/>
      <c r="P2866" s="110"/>
    </row>
    <row r="2867" spans="11:16" x14ac:dyDescent="0.25">
      <c r="K2867" s="124"/>
      <c r="L2867" s="110"/>
      <c r="M2867" s="110"/>
      <c r="N2867" s="110"/>
      <c r="O2867" s="144"/>
      <c r="P2867" s="110"/>
    </row>
    <row r="2868" spans="11:16" x14ac:dyDescent="0.25">
      <c r="K2868" s="124"/>
      <c r="L2868" s="110"/>
      <c r="M2868" s="110"/>
      <c r="N2868" s="110"/>
      <c r="O2868" s="144"/>
      <c r="P2868" s="110"/>
    </row>
    <row r="2869" spans="11:16" x14ac:dyDescent="0.25">
      <c r="K2869" s="124"/>
      <c r="L2869" s="110"/>
      <c r="M2869" s="110"/>
      <c r="N2869" s="110"/>
      <c r="O2869" s="144"/>
      <c r="P2869" s="110"/>
    </row>
    <row r="2870" spans="11:16" x14ac:dyDescent="0.25">
      <c r="K2870" s="124"/>
      <c r="L2870" s="110"/>
      <c r="M2870" s="110"/>
      <c r="N2870" s="110"/>
      <c r="O2870" s="144"/>
      <c r="P2870" s="110"/>
    </row>
    <row r="2871" spans="11:16" x14ac:dyDescent="0.25">
      <c r="K2871" s="124"/>
      <c r="L2871" s="110"/>
      <c r="M2871" s="110"/>
      <c r="N2871" s="110"/>
      <c r="O2871" s="144"/>
      <c r="P2871" s="110"/>
    </row>
    <row r="2872" spans="11:16" x14ac:dyDescent="0.25">
      <c r="K2872" s="124"/>
      <c r="L2872" s="110"/>
      <c r="M2872" s="110"/>
      <c r="N2872" s="110"/>
      <c r="O2872" s="144"/>
      <c r="P2872" s="110"/>
    </row>
    <row r="2873" spans="11:16" x14ac:dyDescent="0.25">
      <c r="K2873" s="124"/>
      <c r="L2873" s="110"/>
      <c r="M2873" s="110"/>
      <c r="N2873" s="110"/>
      <c r="O2873" s="144"/>
      <c r="P2873" s="110"/>
    </row>
    <row r="2874" spans="11:16" x14ac:dyDescent="0.25">
      <c r="K2874" s="124"/>
      <c r="L2874" s="110"/>
      <c r="M2874" s="110"/>
      <c r="N2874" s="110"/>
      <c r="O2874" s="144"/>
      <c r="P2874" s="110"/>
    </row>
    <row r="2875" spans="11:16" x14ac:dyDescent="0.25">
      <c r="K2875" s="124"/>
      <c r="L2875" s="110"/>
      <c r="M2875" s="110"/>
      <c r="N2875" s="110"/>
      <c r="O2875" s="144"/>
      <c r="P2875" s="110"/>
    </row>
    <row r="2876" spans="11:16" x14ac:dyDescent="0.25">
      <c r="K2876" s="124"/>
      <c r="L2876" s="110"/>
      <c r="M2876" s="110"/>
      <c r="N2876" s="110"/>
      <c r="O2876" s="144"/>
      <c r="P2876" s="110"/>
    </row>
    <row r="2877" spans="11:16" x14ac:dyDescent="0.25">
      <c r="K2877" s="124"/>
      <c r="L2877" s="110"/>
      <c r="M2877" s="110"/>
      <c r="N2877" s="110"/>
      <c r="O2877" s="144"/>
      <c r="P2877" s="110"/>
    </row>
    <row r="2878" spans="11:16" x14ac:dyDescent="0.25">
      <c r="K2878" s="124"/>
      <c r="L2878" s="110"/>
      <c r="M2878" s="110"/>
      <c r="N2878" s="110"/>
      <c r="O2878" s="144"/>
      <c r="P2878" s="110"/>
    </row>
    <row r="2879" spans="11:16" x14ac:dyDescent="0.25">
      <c r="K2879" s="124"/>
      <c r="L2879" s="110"/>
      <c r="M2879" s="110"/>
      <c r="N2879" s="110"/>
      <c r="O2879" s="144"/>
      <c r="P2879" s="110"/>
    </row>
    <row r="2880" spans="11:16" x14ac:dyDescent="0.25">
      <c r="K2880" s="124"/>
      <c r="L2880" s="110"/>
      <c r="M2880" s="110"/>
      <c r="N2880" s="110"/>
      <c r="O2880" s="144"/>
      <c r="P2880" s="110"/>
    </row>
    <row r="2881" spans="11:16" x14ac:dyDescent="0.25">
      <c r="K2881" s="124"/>
      <c r="L2881" s="110"/>
      <c r="M2881" s="110"/>
      <c r="N2881" s="110"/>
      <c r="O2881" s="144"/>
      <c r="P2881" s="110"/>
    </row>
    <row r="2882" spans="11:16" x14ac:dyDescent="0.25">
      <c r="K2882" s="124"/>
      <c r="L2882" s="110"/>
      <c r="M2882" s="110"/>
      <c r="N2882" s="110"/>
      <c r="O2882" s="144"/>
      <c r="P2882" s="110"/>
    </row>
    <row r="2883" spans="11:16" x14ac:dyDescent="0.25">
      <c r="K2883" s="124"/>
      <c r="L2883" s="110"/>
      <c r="M2883" s="110"/>
      <c r="N2883" s="110"/>
      <c r="O2883" s="144"/>
      <c r="P2883" s="110"/>
    </row>
    <row r="2884" spans="11:16" x14ac:dyDescent="0.25">
      <c r="K2884" s="124"/>
      <c r="L2884" s="110"/>
      <c r="M2884" s="110"/>
      <c r="N2884" s="110"/>
      <c r="O2884" s="144"/>
      <c r="P2884" s="110"/>
    </row>
    <row r="2885" spans="11:16" x14ac:dyDescent="0.25">
      <c r="K2885" s="124"/>
      <c r="L2885" s="110"/>
      <c r="M2885" s="110"/>
      <c r="N2885" s="110"/>
      <c r="O2885" s="144"/>
      <c r="P2885" s="110"/>
    </row>
    <row r="2886" spans="11:16" x14ac:dyDescent="0.25">
      <c r="K2886" s="124"/>
      <c r="L2886" s="110"/>
      <c r="M2886" s="110"/>
      <c r="N2886" s="110"/>
      <c r="O2886" s="144"/>
      <c r="P2886" s="110"/>
    </row>
    <row r="2887" spans="11:16" x14ac:dyDescent="0.25">
      <c r="K2887" s="124"/>
      <c r="L2887" s="110"/>
      <c r="M2887" s="110"/>
      <c r="N2887" s="110"/>
      <c r="O2887" s="144"/>
      <c r="P2887" s="110"/>
    </row>
    <row r="2888" spans="11:16" x14ac:dyDescent="0.25">
      <c r="K2888" s="124"/>
      <c r="L2888" s="110"/>
      <c r="M2888" s="110"/>
      <c r="N2888" s="110"/>
      <c r="O2888" s="144"/>
      <c r="P2888" s="110"/>
    </row>
    <row r="2889" spans="11:16" x14ac:dyDescent="0.25">
      <c r="K2889" s="124"/>
      <c r="L2889" s="110"/>
      <c r="M2889" s="110"/>
      <c r="N2889" s="110"/>
      <c r="O2889" s="144"/>
      <c r="P2889" s="110"/>
    </row>
    <row r="2890" spans="11:16" x14ac:dyDescent="0.25">
      <c r="K2890" s="124"/>
      <c r="L2890" s="110"/>
      <c r="M2890" s="110"/>
      <c r="N2890" s="110"/>
      <c r="O2890" s="144"/>
      <c r="P2890" s="110"/>
    </row>
    <row r="2891" spans="11:16" x14ac:dyDescent="0.25">
      <c r="K2891" s="124"/>
      <c r="L2891" s="110"/>
      <c r="M2891" s="110"/>
      <c r="N2891" s="110"/>
      <c r="O2891" s="144"/>
      <c r="P2891" s="110"/>
    </row>
    <row r="2892" spans="11:16" x14ac:dyDescent="0.25">
      <c r="K2892" s="124"/>
      <c r="L2892" s="110"/>
      <c r="M2892" s="110"/>
      <c r="N2892" s="110"/>
      <c r="O2892" s="144"/>
      <c r="P2892" s="110"/>
    </row>
    <row r="2893" spans="11:16" x14ac:dyDescent="0.25">
      <c r="K2893" s="124"/>
      <c r="L2893" s="110"/>
      <c r="M2893" s="110"/>
      <c r="N2893" s="110"/>
      <c r="O2893" s="144"/>
      <c r="P2893" s="110"/>
    </row>
    <row r="2894" spans="11:16" x14ac:dyDescent="0.25">
      <c r="K2894" s="124"/>
      <c r="L2894" s="110"/>
      <c r="M2894" s="110"/>
      <c r="N2894" s="110"/>
      <c r="O2894" s="144"/>
      <c r="P2894" s="110"/>
    </row>
    <row r="2895" spans="11:16" x14ac:dyDescent="0.25">
      <c r="K2895" s="124"/>
      <c r="L2895" s="110"/>
      <c r="M2895" s="110"/>
      <c r="N2895" s="110"/>
      <c r="O2895" s="144"/>
      <c r="P2895" s="110"/>
    </row>
    <row r="2896" spans="11:16" x14ac:dyDescent="0.25">
      <c r="K2896" s="124"/>
      <c r="L2896" s="110"/>
      <c r="M2896" s="110"/>
      <c r="N2896" s="110"/>
      <c r="O2896" s="144"/>
      <c r="P2896" s="110"/>
    </row>
    <row r="2897" spans="11:16" x14ac:dyDescent="0.25">
      <c r="K2897" s="124"/>
      <c r="L2897" s="110"/>
      <c r="M2897" s="110"/>
      <c r="N2897" s="110"/>
      <c r="O2897" s="144"/>
      <c r="P2897" s="110"/>
    </row>
    <row r="2898" spans="11:16" x14ac:dyDescent="0.25">
      <c r="K2898" s="124"/>
      <c r="L2898" s="110"/>
      <c r="M2898" s="110"/>
      <c r="N2898" s="110"/>
      <c r="O2898" s="144"/>
      <c r="P2898" s="110"/>
    </row>
    <row r="2899" spans="11:16" x14ac:dyDescent="0.25">
      <c r="K2899" s="124"/>
      <c r="L2899" s="110"/>
      <c r="M2899" s="110"/>
      <c r="N2899" s="110"/>
      <c r="O2899" s="144"/>
      <c r="P2899" s="110"/>
    </row>
    <row r="2900" spans="11:16" x14ac:dyDescent="0.25">
      <c r="K2900" s="124"/>
      <c r="L2900" s="110"/>
      <c r="M2900" s="110"/>
      <c r="N2900" s="110"/>
      <c r="O2900" s="144"/>
      <c r="P2900" s="110"/>
    </row>
    <row r="2901" spans="11:16" x14ac:dyDescent="0.25">
      <c r="K2901" s="124"/>
      <c r="L2901" s="110"/>
      <c r="M2901" s="110"/>
      <c r="N2901" s="110"/>
      <c r="O2901" s="144"/>
      <c r="P2901" s="110"/>
    </row>
    <row r="2902" spans="11:16" x14ac:dyDescent="0.25">
      <c r="K2902" s="124"/>
      <c r="L2902" s="110"/>
      <c r="M2902" s="110"/>
      <c r="N2902" s="110"/>
      <c r="O2902" s="144"/>
      <c r="P2902" s="110"/>
    </row>
    <row r="2903" spans="11:16" x14ac:dyDescent="0.25">
      <c r="K2903" s="124"/>
      <c r="L2903" s="110"/>
      <c r="M2903" s="110"/>
      <c r="N2903" s="110"/>
      <c r="O2903" s="144"/>
      <c r="P2903" s="110"/>
    </row>
    <row r="2904" spans="11:16" x14ac:dyDescent="0.25">
      <c r="K2904" s="124"/>
      <c r="L2904" s="110"/>
      <c r="M2904" s="110"/>
      <c r="N2904" s="110"/>
      <c r="O2904" s="144"/>
      <c r="P2904" s="110"/>
    </row>
    <row r="2905" spans="11:16" x14ac:dyDescent="0.25">
      <c r="K2905" s="124"/>
      <c r="L2905" s="110"/>
      <c r="M2905" s="110"/>
      <c r="N2905" s="110"/>
      <c r="O2905" s="144"/>
      <c r="P2905" s="110"/>
    </row>
    <row r="2906" spans="11:16" x14ac:dyDescent="0.25">
      <c r="K2906" s="124"/>
      <c r="L2906" s="110"/>
      <c r="M2906" s="110"/>
      <c r="N2906" s="110"/>
      <c r="O2906" s="144"/>
      <c r="P2906" s="110"/>
    </row>
    <row r="2907" spans="11:16" x14ac:dyDescent="0.25">
      <c r="K2907" s="124"/>
      <c r="L2907" s="110"/>
      <c r="M2907" s="110"/>
      <c r="N2907" s="110"/>
      <c r="O2907" s="144"/>
      <c r="P2907" s="110"/>
    </row>
    <row r="2908" spans="11:16" x14ac:dyDescent="0.25">
      <c r="K2908" s="124"/>
      <c r="L2908" s="110"/>
      <c r="M2908" s="110"/>
      <c r="N2908" s="110"/>
      <c r="O2908" s="144"/>
      <c r="P2908" s="110"/>
    </row>
    <row r="2909" spans="11:16" x14ac:dyDescent="0.25">
      <c r="K2909" s="124"/>
      <c r="L2909" s="110"/>
      <c r="M2909" s="110"/>
      <c r="N2909" s="110"/>
      <c r="O2909" s="144"/>
      <c r="P2909" s="110"/>
    </row>
    <row r="2910" spans="11:16" x14ac:dyDescent="0.25">
      <c r="K2910" s="124"/>
      <c r="L2910" s="110"/>
      <c r="M2910" s="110"/>
      <c r="N2910" s="110"/>
      <c r="O2910" s="144"/>
      <c r="P2910" s="110"/>
    </row>
    <row r="2911" spans="11:16" x14ac:dyDescent="0.25">
      <c r="K2911" s="124"/>
      <c r="L2911" s="110"/>
      <c r="M2911" s="110"/>
      <c r="N2911" s="110"/>
      <c r="O2911" s="144"/>
      <c r="P2911" s="110"/>
    </row>
    <row r="2912" spans="11:16" x14ac:dyDescent="0.25">
      <c r="K2912" s="124"/>
      <c r="L2912" s="110"/>
      <c r="M2912" s="110"/>
      <c r="N2912" s="110"/>
      <c r="O2912" s="144"/>
      <c r="P2912" s="110"/>
    </row>
    <row r="2913" spans="11:16" x14ac:dyDescent="0.25">
      <c r="K2913" s="124"/>
      <c r="L2913" s="110"/>
      <c r="M2913" s="110"/>
      <c r="N2913" s="110"/>
      <c r="O2913" s="144"/>
      <c r="P2913" s="110"/>
    </row>
    <row r="2914" spans="11:16" x14ac:dyDescent="0.25">
      <c r="K2914" s="124"/>
      <c r="L2914" s="110"/>
      <c r="M2914" s="110"/>
      <c r="N2914" s="110"/>
      <c r="O2914" s="144"/>
      <c r="P2914" s="110"/>
    </row>
    <row r="2915" spans="11:16" x14ac:dyDescent="0.25">
      <c r="K2915" s="124"/>
      <c r="L2915" s="110"/>
      <c r="M2915" s="110"/>
      <c r="N2915" s="110"/>
      <c r="O2915" s="144"/>
      <c r="P2915" s="110"/>
    </row>
    <row r="2916" spans="11:16" x14ac:dyDescent="0.25">
      <c r="K2916" s="124"/>
      <c r="L2916" s="110"/>
      <c r="M2916" s="110"/>
      <c r="N2916" s="110"/>
      <c r="O2916" s="144"/>
      <c r="P2916" s="110"/>
    </row>
    <row r="2917" spans="11:16" x14ac:dyDescent="0.25">
      <c r="K2917" s="124"/>
      <c r="L2917" s="110"/>
      <c r="M2917" s="110"/>
      <c r="N2917" s="110"/>
      <c r="O2917" s="144"/>
      <c r="P2917" s="110"/>
    </row>
    <row r="2918" spans="11:16" x14ac:dyDescent="0.25">
      <c r="K2918" s="124"/>
      <c r="L2918" s="110"/>
      <c r="M2918" s="110"/>
      <c r="N2918" s="110"/>
      <c r="O2918" s="144"/>
      <c r="P2918" s="110"/>
    </row>
    <row r="2919" spans="11:16" x14ac:dyDescent="0.25">
      <c r="K2919" s="124"/>
      <c r="L2919" s="110"/>
      <c r="M2919" s="110"/>
      <c r="N2919" s="110"/>
      <c r="O2919" s="144"/>
      <c r="P2919" s="110"/>
    </row>
    <row r="2920" spans="11:16" x14ac:dyDescent="0.25">
      <c r="K2920" s="124"/>
      <c r="L2920" s="110"/>
      <c r="M2920" s="110"/>
      <c r="N2920" s="110"/>
      <c r="O2920" s="144"/>
      <c r="P2920" s="110"/>
    </row>
    <row r="2921" spans="11:16" x14ac:dyDescent="0.25">
      <c r="K2921" s="124"/>
      <c r="L2921" s="110"/>
      <c r="M2921" s="110"/>
      <c r="N2921" s="110"/>
      <c r="O2921" s="144"/>
      <c r="P2921" s="110"/>
    </row>
    <row r="2922" spans="11:16" x14ac:dyDescent="0.25">
      <c r="K2922" s="124"/>
      <c r="L2922" s="110"/>
      <c r="M2922" s="110"/>
      <c r="N2922" s="110"/>
      <c r="O2922" s="144"/>
      <c r="P2922" s="110"/>
    </row>
    <row r="2923" spans="11:16" x14ac:dyDescent="0.25">
      <c r="K2923" s="124"/>
      <c r="L2923" s="110"/>
      <c r="M2923" s="110"/>
      <c r="N2923" s="110"/>
      <c r="O2923" s="144"/>
      <c r="P2923" s="110"/>
    </row>
    <row r="2924" spans="11:16" x14ac:dyDescent="0.25">
      <c r="K2924" s="124"/>
      <c r="L2924" s="110"/>
      <c r="M2924" s="110"/>
      <c r="N2924" s="110"/>
      <c r="O2924" s="144"/>
      <c r="P2924" s="110"/>
    </row>
    <row r="2925" spans="11:16" x14ac:dyDescent="0.25">
      <c r="K2925" s="124"/>
      <c r="L2925" s="110"/>
      <c r="M2925" s="110"/>
      <c r="N2925" s="110"/>
      <c r="O2925" s="144"/>
      <c r="P2925" s="110"/>
    </row>
    <row r="2926" spans="11:16" x14ac:dyDescent="0.25">
      <c r="K2926" s="124"/>
      <c r="L2926" s="110"/>
      <c r="M2926" s="110"/>
      <c r="N2926" s="110"/>
      <c r="O2926" s="144"/>
      <c r="P2926" s="110"/>
    </row>
    <row r="2927" spans="11:16" x14ac:dyDescent="0.25">
      <c r="K2927" s="124"/>
      <c r="L2927" s="110"/>
      <c r="M2927" s="110"/>
      <c r="N2927" s="110"/>
      <c r="O2927" s="144"/>
      <c r="P2927" s="110"/>
    </row>
    <row r="2928" spans="11:16" x14ac:dyDescent="0.25">
      <c r="K2928" s="124"/>
      <c r="L2928" s="110"/>
      <c r="M2928" s="110"/>
      <c r="N2928" s="110"/>
      <c r="O2928" s="144"/>
      <c r="P2928" s="110"/>
    </row>
    <row r="2929" spans="11:16" x14ac:dyDescent="0.25">
      <c r="K2929" s="124"/>
      <c r="L2929" s="110"/>
      <c r="M2929" s="110"/>
      <c r="N2929" s="110"/>
      <c r="O2929" s="144"/>
      <c r="P2929" s="110"/>
    </row>
    <row r="2930" spans="11:16" x14ac:dyDescent="0.25">
      <c r="K2930" s="124"/>
      <c r="L2930" s="110"/>
      <c r="M2930" s="110"/>
      <c r="N2930" s="110"/>
      <c r="O2930" s="144"/>
      <c r="P2930" s="110"/>
    </row>
    <row r="2931" spans="11:16" x14ac:dyDescent="0.25">
      <c r="K2931" s="124"/>
      <c r="L2931" s="110"/>
      <c r="M2931" s="110"/>
      <c r="N2931" s="110"/>
      <c r="O2931" s="144"/>
      <c r="P2931" s="110"/>
    </row>
    <row r="2932" spans="11:16" x14ac:dyDescent="0.25">
      <c r="K2932" s="124"/>
      <c r="L2932" s="110"/>
      <c r="M2932" s="110"/>
      <c r="N2932" s="110"/>
      <c r="O2932" s="144"/>
      <c r="P2932" s="110"/>
    </row>
    <row r="2933" spans="11:16" x14ac:dyDescent="0.25">
      <c r="K2933" s="124"/>
      <c r="L2933" s="110"/>
      <c r="M2933" s="110"/>
      <c r="N2933" s="110"/>
      <c r="O2933" s="144"/>
      <c r="P2933" s="110"/>
    </row>
    <row r="2934" spans="11:16" x14ac:dyDescent="0.25">
      <c r="K2934" s="124"/>
      <c r="L2934" s="110"/>
      <c r="M2934" s="110"/>
      <c r="N2934" s="110"/>
      <c r="O2934" s="144"/>
      <c r="P2934" s="110"/>
    </row>
    <row r="2935" spans="11:16" x14ac:dyDescent="0.25">
      <c r="K2935" s="124"/>
      <c r="L2935" s="110"/>
      <c r="M2935" s="110"/>
      <c r="N2935" s="110"/>
      <c r="O2935" s="144"/>
      <c r="P2935" s="110"/>
    </row>
    <row r="2936" spans="11:16" x14ac:dyDescent="0.25">
      <c r="K2936" s="124"/>
      <c r="L2936" s="110"/>
      <c r="M2936" s="110"/>
      <c r="N2936" s="110"/>
      <c r="O2936" s="144"/>
      <c r="P2936" s="110"/>
    </row>
    <row r="2937" spans="11:16" x14ac:dyDescent="0.25">
      <c r="K2937" s="124"/>
      <c r="L2937" s="110"/>
      <c r="M2937" s="110"/>
      <c r="N2937" s="110"/>
      <c r="O2937" s="144"/>
      <c r="P2937" s="110"/>
    </row>
    <row r="2938" spans="11:16" x14ac:dyDescent="0.25">
      <c r="K2938" s="124"/>
      <c r="L2938" s="110"/>
      <c r="M2938" s="110"/>
      <c r="N2938" s="110"/>
      <c r="O2938" s="144"/>
      <c r="P2938" s="110"/>
    </row>
    <row r="2939" spans="11:16" x14ac:dyDescent="0.25">
      <c r="K2939" s="124"/>
      <c r="L2939" s="110"/>
      <c r="M2939" s="110"/>
      <c r="N2939" s="110"/>
      <c r="O2939" s="144"/>
      <c r="P2939" s="110"/>
    </row>
    <row r="2940" spans="11:16" x14ac:dyDescent="0.25">
      <c r="K2940" s="124"/>
      <c r="L2940" s="110"/>
      <c r="M2940" s="110"/>
      <c r="N2940" s="110"/>
      <c r="O2940" s="144"/>
      <c r="P2940" s="110"/>
    </row>
    <row r="2941" spans="11:16" x14ac:dyDescent="0.25">
      <c r="K2941" s="124"/>
      <c r="L2941" s="110"/>
      <c r="M2941" s="110"/>
      <c r="N2941" s="110"/>
      <c r="O2941" s="144"/>
      <c r="P2941" s="110"/>
    </row>
    <row r="2942" spans="11:16" x14ac:dyDescent="0.25">
      <c r="K2942" s="124"/>
      <c r="L2942" s="110"/>
      <c r="M2942" s="110"/>
      <c r="N2942" s="110"/>
      <c r="O2942" s="144"/>
      <c r="P2942" s="110"/>
    </row>
    <row r="2943" spans="11:16" x14ac:dyDescent="0.25">
      <c r="K2943" s="124"/>
      <c r="L2943" s="110"/>
      <c r="M2943" s="110"/>
      <c r="N2943" s="110"/>
      <c r="O2943" s="144"/>
      <c r="P2943" s="110"/>
    </row>
    <row r="2944" spans="11:16" x14ac:dyDescent="0.25">
      <c r="K2944" s="124"/>
      <c r="L2944" s="110"/>
      <c r="M2944" s="110"/>
      <c r="N2944" s="110"/>
      <c r="O2944" s="144"/>
      <c r="P2944" s="110"/>
    </row>
    <row r="2945" spans="11:16" x14ac:dyDescent="0.25">
      <c r="K2945" s="124"/>
      <c r="L2945" s="110"/>
      <c r="M2945" s="110"/>
      <c r="N2945" s="110"/>
      <c r="O2945" s="144"/>
      <c r="P2945" s="110"/>
    </row>
    <row r="2946" spans="11:16" x14ac:dyDescent="0.25">
      <c r="K2946" s="124"/>
      <c r="L2946" s="110"/>
      <c r="M2946" s="110"/>
      <c r="N2946" s="110"/>
      <c r="O2946" s="144"/>
      <c r="P2946" s="110"/>
    </row>
    <row r="2947" spans="11:16" x14ac:dyDescent="0.25">
      <c r="K2947" s="124"/>
      <c r="L2947" s="110"/>
      <c r="M2947" s="110"/>
      <c r="N2947" s="110"/>
      <c r="O2947" s="144"/>
      <c r="P2947" s="110"/>
    </row>
    <row r="2948" spans="11:16" x14ac:dyDescent="0.25">
      <c r="K2948" s="124"/>
      <c r="L2948" s="110"/>
      <c r="M2948" s="110"/>
      <c r="N2948" s="110"/>
      <c r="O2948" s="144"/>
      <c r="P2948" s="110"/>
    </row>
    <row r="2949" spans="11:16" x14ac:dyDescent="0.25">
      <c r="K2949" s="124"/>
      <c r="L2949" s="110"/>
      <c r="M2949" s="110"/>
      <c r="N2949" s="110"/>
      <c r="O2949" s="144"/>
      <c r="P2949" s="110"/>
    </row>
    <row r="2950" spans="11:16" x14ac:dyDescent="0.25">
      <c r="K2950" s="124"/>
      <c r="L2950" s="110"/>
      <c r="M2950" s="110"/>
      <c r="N2950" s="110"/>
      <c r="O2950" s="144"/>
      <c r="P2950" s="110"/>
    </row>
    <row r="2951" spans="11:16" x14ac:dyDescent="0.25">
      <c r="K2951" s="124"/>
      <c r="L2951" s="110"/>
      <c r="M2951" s="110"/>
      <c r="N2951" s="110"/>
      <c r="O2951" s="144"/>
      <c r="P2951" s="110"/>
    </row>
    <row r="2952" spans="11:16" x14ac:dyDescent="0.25">
      <c r="K2952" s="124"/>
      <c r="L2952" s="110"/>
      <c r="M2952" s="110"/>
      <c r="N2952" s="110"/>
      <c r="O2952" s="144"/>
      <c r="P2952" s="110"/>
    </row>
    <row r="2953" spans="11:16" x14ac:dyDescent="0.25">
      <c r="K2953" s="124"/>
      <c r="L2953" s="110"/>
      <c r="M2953" s="110"/>
      <c r="N2953" s="110"/>
      <c r="O2953" s="144"/>
      <c r="P2953" s="110"/>
    </row>
    <row r="2954" spans="11:16" x14ac:dyDescent="0.25">
      <c r="K2954" s="124"/>
      <c r="L2954" s="110"/>
      <c r="M2954" s="110"/>
      <c r="N2954" s="110"/>
      <c r="O2954" s="144"/>
      <c r="P2954" s="110"/>
    </row>
    <row r="2955" spans="11:16" x14ac:dyDescent="0.25">
      <c r="K2955" s="124"/>
      <c r="L2955" s="110"/>
      <c r="M2955" s="110"/>
      <c r="N2955" s="110"/>
      <c r="O2955" s="144"/>
      <c r="P2955" s="110"/>
    </row>
    <row r="2956" spans="11:16" x14ac:dyDescent="0.25">
      <c r="K2956" s="124"/>
      <c r="L2956" s="110"/>
      <c r="M2956" s="110"/>
      <c r="N2956" s="110"/>
      <c r="O2956" s="144"/>
      <c r="P2956" s="110"/>
    </row>
    <row r="2957" spans="11:16" x14ac:dyDescent="0.25">
      <c r="K2957" s="124"/>
      <c r="L2957" s="110"/>
      <c r="M2957" s="110"/>
      <c r="N2957" s="110"/>
      <c r="O2957" s="144"/>
      <c r="P2957" s="110"/>
    </row>
    <row r="2958" spans="11:16" x14ac:dyDescent="0.25">
      <c r="K2958" s="124"/>
      <c r="L2958" s="110"/>
      <c r="M2958" s="110"/>
      <c r="N2958" s="110"/>
      <c r="O2958" s="144"/>
      <c r="P2958" s="110"/>
    </row>
    <row r="2959" spans="11:16" x14ac:dyDescent="0.25">
      <c r="K2959" s="124"/>
      <c r="L2959" s="110"/>
      <c r="M2959" s="110"/>
      <c r="N2959" s="110"/>
      <c r="O2959" s="144"/>
      <c r="P2959" s="110"/>
    </row>
    <row r="2960" spans="11:16" x14ac:dyDescent="0.25">
      <c r="K2960" s="124"/>
      <c r="L2960" s="110"/>
      <c r="M2960" s="110"/>
      <c r="N2960" s="110"/>
      <c r="O2960" s="144"/>
      <c r="P2960" s="110"/>
    </row>
    <row r="2961" spans="11:16" x14ac:dyDescent="0.25">
      <c r="K2961" s="124"/>
      <c r="L2961" s="110"/>
      <c r="M2961" s="110"/>
      <c r="N2961" s="110"/>
      <c r="O2961" s="144"/>
      <c r="P2961" s="110"/>
    </row>
    <row r="2962" spans="11:16" x14ac:dyDescent="0.25">
      <c r="K2962" s="124"/>
      <c r="L2962" s="110"/>
      <c r="M2962" s="110"/>
      <c r="N2962" s="110"/>
      <c r="O2962" s="144"/>
      <c r="P2962" s="110"/>
    </row>
    <row r="2963" spans="11:16" x14ac:dyDescent="0.25">
      <c r="K2963" s="124"/>
      <c r="L2963" s="110"/>
      <c r="M2963" s="110"/>
      <c r="N2963" s="110"/>
      <c r="O2963" s="144"/>
      <c r="P2963" s="110"/>
    </row>
    <row r="2964" spans="11:16" x14ac:dyDescent="0.25">
      <c r="K2964" s="124"/>
      <c r="L2964" s="110"/>
      <c r="M2964" s="110"/>
      <c r="N2964" s="110"/>
      <c r="O2964" s="144"/>
      <c r="P2964" s="110"/>
    </row>
    <row r="2965" spans="11:16" x14ac:dyDescent="0.25">
      <c r="K2965" s="124"/>
      <c r="L2965" s="110"/>
      <c r="M2965" s="110"/>
      <c r="N2965" s="110"/>
      <c r="O2965" s="144"/>
      <c r="P2965" s="110"/>
    </row>
    <row r="2966" spans="11:16" x14ac:dyDescent="0.25">
      <c r="K2966" s="124"/>
      <c r="L2966" s="110"/>
      <c r="M2966" s="110"/>
      <c r="N2966" s="110"/>
      <c r="O2966" s="144"/>
      <c r="P2966" s="110"/>
    </row>
    <row r="2967" spans="11:16" x14ac:dyDescent="0.25">
      <c r="K2967" s="124"/>
      <c r="L2967" s="110"/>
      <c r="M2967" s="110"/>
      <c r="N2967" s="110"/>
      <c r="O2967" s="144"/>
      <c r="P2967" s="110"/>
    </row>
    <row r="2968" spans="11:16" x14ac:dyDescent="0.25">
      <c r="K2968" s="124"/>
      <c r="L2968" s="110"/>
      <c r="M2968" s="110"/>
      <c r="N2968" s="110"/>
      <c r="O2968" s="144"/>
      <c r="P2968" s="110"/>
    </row>
    <row r="2969" spans="11:16" x14ac:dyDescent="0.25">
      <c r="K2969" s="124"/>
      <c r="L2969" s="110"/>
      <c r="M2969" s="110"/>
      <c r="N2969" s="110"/>
      <c r="O2969" s="144"/>
      <c r="P2969" s="110"/>
    </row>
    <row r="2970" spans="11:16" x14ac:dyDescent="0.25">
      <c r="K2970" s="124"/>
      <c r="L2970" s="110"/>
      <c r="M2970" s="110"/>
      <c r="N2970" s="110"/>
      <c r="O2970" s="144"/>
      <c r="P2970" s="110"/>
    </row>
    <row r="2971" spans="11:16" x14ac:dyDescent="0.25">
      <c r="K2971" s="124"/>
      <c r="L2971" s="110"/>
      <c r="M2971" s="110"/>
      <c r="N2971" s="110"/>
      <c r="O2971" s="144"/>
      <c r="P2971" s="110"/>
    </row>
    <row r="2972" spans="11:16" x14ac:dyDescent="0.25">
      <c r="K2972" s="124"/>
      <c r="L2972" s="110"/>
      <c r="M2972" s="110"/>
      <c r="N2972" s="110"/>
      <c r="O2972" s="144"/>
      <c r="P2972" s="110"/>
    </row>
    <row r="2973" spans="11:16" x14ac:dyDescent="0.25">
      <c r="K2973" s="124"/>
      <c r="L2973" s="110"/>
      <c r="M2973" s="110"/>
      <c r="N2973" s="110"/>
      <c r="O2973" s="144"/>
      <c r="P2973" s="110"/>
    </row>
    <row r="2974" spans="11:16" x14ac:dyDescent="0.25">
      <c r="K2974" s="124"/>
      <c r="L2974" s="110"/>
      <c r="M2974" s="110"/>
      <c r="N2974" s="110"/>
      <c r="O2974" s="144"/>
      <c r="P2974" s="110"/>
    </row>
    <row r="2975" spans="11:16" x14ac:dyDescent="0.25">
      <c r="K2975" s="124"/>
      <c r="L2975" s="110"/>
      <c r="M2975" s="110"/>
      <c r="N2975" s="110"/>
      <c r="O2975" s="144"/>
      <c r="P2975" s="110"/>
    </row>
    <row r="2976" spans="11:16" x14ac:dyDescent="0.25">
      <c r="K2976" s="124"/>
      <c r="L2976" s="110"/>
      <c r="M2976" s="110"/>
      <c r="N2976" s="110"/>
      <c r="O2976" s="144"/>
      <c r="P2976" s="110"/>
    </row>
    <row r="2977" spans="11:16" x14ac:dyDescent="0.25">
      <c r="K2977" s="124"/>
      <c r="L2977" s="110"/>
      <c r="M2977" s="110"/>
      <c r="N2977" s="110"/>
      <c r="O2977" s="144"/>
      <c r="P2977" s="110"/>
    </row>
    <row r="2978" spans="11:16" x14ac:dyDescent="0.25">
      <c r="K2978" s="124"/>
      <c r="L2978" s="110"/>
      <c r="M2978" s="110"/>
      <c r="N2978" s="110"/>
      <c r="O2978" s="144"/>
      <c r="P2978" s="110"/>
    </row>
    <row r="2979" spans="11:16" x14ac:dyDescent="0.25">
      <c r="K2979" s="124"/>
      <c r="L2979" s="110"/>
      <c r="M2979" s="110"/>
      <c r="N2979" s="110"/>
      <c r="O2979" s="144"/>
      <c r="P2979" s="110"/>
    </row>
    <row r="2980" spans="11:16" x14ac:dyDescent="0.25">
      <c r="K2980" s="124"/>
      <c r="L2980" s="110"/>
      <c r="M2980" s="110"/>
      <c r="N2980" s="110"/>
      <c r="O2980" s="144"/>
      <c r="P2980" s="110"/>
    </row>
    <row r="2981" spans="11:16" x14ac:dyDescent="0.25">
      <c r="K2981" s="124"/>
      <c r="L2981" s="110"/>
      <c r="M2981" s="110"/>
      <c r="N2981" s="110"/>
      <c r="O2981" s="144"/>
      <c r="P2981" s="110"/>
    </row>
    <row r="2982" spans="11:16" x14ac:dyDescent="0.25">
      <c r="K2982" s="124"/>
      <c r="L2982" s="110"/>
      <c r="M2982" s="110"/>
      <c r="N2982" s="110"/>
      <c r="O2982" s="144"/>
      <c r="P2982" s="110"/>
    </row>
    <row r="2983" spans="11:16" x14ac:dyDescent="0.25">
      <c r="K2983" s="124"/>
      <c r="L2983" s="110"/>
      <c r="M2983" s="110"/>
      <c r="N2983" s="110"/>
      <c r="O2983" s="144"/>
      <c r="P2983" s="110"/>
    </row>
    <row r="2984" spans="11:16" x14ac:dyDescent="0.25">
      <c r="K2984" s="124"/>
      <c r="L2984" s="110"/>
      <c r="M2984" s="110"/>
      <c r="N2984" s="110"/>
      <c r="O2984" s="144"/>
      <c r="P2984" s="110"/>
    </row>
    <row r="2985" spans="11:16" x14ac:dyDescent="0.25">
      <c r="K2985" s="124"/>
      <c r="L2985" s="110"/>
      <c r="M2985" s="110"/>
      <c r="N2985" s="110"/>
      <c r="O2985" s="144"/>
      <c r="P2985" s="110"/>
    </row>
    <row r="2986" spans="11:16" x14ac:dyDescent="0.25">
      <c r="K2986" s="124"/>
      <c r="L2986" s="110"/>
      <c r="M2986" s="110"/>
      <c r="N2986" s="110"/>
      <c r="O2986" s="144"/>
      <c r="P2986" s="110"/>
    </row>
    <row r="2987" spans="11:16" x14ac:dyDescent="0.25">
      <c r="K2987" s="124"/>
      <c r="L2987" s="110"/>
      <c r="M2987" s="110"/>
      <c r="N2987" s="110"/>
      <c r="O2987" s="144"/>
      <c r="P2987" s="110"/>
    </row>
    <row r="2988" spans="11:16" x14ac:dyDescent="0.25">
      <c r="K2988" s="124"/>
      <c r="L2988" s="110"/>
      <c r="M2988" s="110"/>
      <c r="N2988" s="110"/>
      <c r="O2988" s="144"/>
      <c r="P2988" s="110"/>
    </row>
    <row r="2989" spans="11:16" x14ac:dyDescent="0.25">
      <c r="K2989" s="124"/>
      <c r="L2989" s="110"/>
      <c r="M2989" s="110"/>
      <c r="N2989" s="110"/>
      <c r="O2989" s="144"/>
      <c r="P2989" s="110"/>
    </row>
    <row r="2990" spans="11:16" x14ac:dyDescent="0.25">
      <c r="K2990" s="124"/>
      <c r="L2990" s="110"/>
      <c r="M2990" s="110"/>
      <c r="N2990" s="110"/>
      <c r="O2990" s="144"/>
      <c r="P2990" s="110"/>
    </row>
    <row r="2991" spans="11:16" x14ac:dyDescent="0.25">
      <c r="K2991" s="124"/>
      <c r="L2991" s="110"/>
      <c r="M2991" s="110"/>
      <c r="N2991" s="110"/>
      <c r="O2991" s="144"/>
      <c r="P2991" s="110"/>
    </row>
    <row r="2992" spans="11:16" x14ac:dyDescent="0.25">
      <c r="K2992" s="124"/>
      <c r="L2992" s="110"/>
      <c r="M2992" s="110"/>
      <c r="N2992" s="110"/>
      <c r="O2992" s="144"/>
      <c r="P2992" s="110"/>
    </row>
    <row r="2993" spans="11:16" x14ac:dyDescent="0.25">
      <c r="K2993" s="124"/>
      <c r="L2993" s="110"/>
      <c r="M2993" s="110"/>
      <c r="N2993" s="110"/>
      <c r="O2993" s="144"/>
      <c r="P2993" s="110"/>
    </row>
    <row r="2994" spans="11:16" x14ac:dyDescent="0.25">
      <c r="K2994" s="124"/>
      <c r="L2994" s="110"/>
      <c r="M2994" s="110"/>
      <c r="N2994" s="110"/>
      <c r="O2994" s="144"/>
      <c r="P2994" s="110"/>
    </row>
    <row r="2995" spans="11:16" x14ac:dyDescent="0.25">
      <c r="K2995" s="124"/>
      <c r="L2995" s="110"/>
      <c r="M2995" s="110"/>
      <c r="N2995" s="110"/>
      <c r="O2995" s="144"/>
      <c r="P2995" s="110"/>
    </row>
    <row r="2996" spans="11:16" x14ac:dyDescent="0.25">
      <c r="K2996" s="124"/>
      <c r="L2996" s="110"/>
      <c r="M2996" s="110"/>
      <c r="N2996" s="110"/>
      <c r="O2996" s="144"/>
      <c r="P2996" s="110"/>
    </row>
    <row r="2997" spans="11:16" x14ac:dyDescent="0.25">
      <c r="K2997" s="124"/>
      <c r="L2997" s="110"/>
      <c r="M2997" s="110"/>
      <c r="N2997" s="110"/>
      <c r="O2997" s="144"/>
      <c r="P2997" s="110"/>
    </row>
    <row r="2998" spans="11:16" x14ac:dyDescent="0.25">
      <c r="K2998" s="124"/>
      <c r="L2998" s="110"/>
      <c r="M2998" s="110"/>
      <c r="N2998" s="110"/>
      <c r="O2998" s="144"/>
      <c r="P2998" s="110"/>
    </row>
    <row r="2999" spans="11:16" x14ac:dyDescent="0.25">
      <c r="K2999" s="124"/>
      <c r="L2999" s="110"/>
      <c r="M2999" s="110"/>
      <c r="N2999" s="110"/>
      <c r="O2999" s="144"/>
      <c r="P2999" s="110"/>
    </row>
    <row r="3000" spans="11:16" x14ac:dyDescent="0.25">
      <c r="K3000" s="124"/>
      <c r="L3000" s="110"/>
      <c r="M3000" s="110"/>
      <c r="N3000" s="110"/>
      <c r="O3000" s="144"/>
      <c r="P3000" s="110"/>
    </row>
    <row r="3001" spans="11:16" x14ac:dyDescent="0.25">
      <c r="K3001" s="124"/>
      <c r="L3001" s="110"/>
      <c r="M3001" s="110"/>
      <c r="N3001" s="110"/>
      <c r="O3001" s="144"/>
      <c r="P3001" s="110"/>
    </row>
    <row r="3002" spans="11:16" x14ac:dyDescent="0.25">
      <c r="K3002" s="124"/>
      <c r="L3002" s="110"/>
      <c r="M3002" s="110"/>
      <c r="N3002" s="110"/>
      <c r="O3002" s="144"/>
      <c r="P3002" s="110"/>
    </row>
    <row r="3003" spans="11:16" x14ac:dyDescent="0.25">
      <c r="K3003" s="124"/>
      <c r="L3003" s="110"/>
      <c r="M3003" s="110"/>
      <c r="N3003" s="110"/>
      <c r="O3003" s="144"/>
      <c r="P3003" s="110"/>
    </row>
    <row r="3004" spans="11:16" x14ac:dyDescent="0.25">
      <c r="K3004" s="124"/>
      <c r="L3004" s="110"/>
      <c r="M3004" s="110"/>
      <c r="N3004" s="110"/>
      <c r="O3004" s="144"/>
      <c r="P3004" s="110"/>
    </row>
    <row r="3005" spans="11:16" x14ac:dyDescent="0.25">
      <c r="K3005" s="124"/>
      <c r="L3005" s="110"/>
      <c r="M3005" s="110"/>
      <c r="N3005" s="110"/>
      <c r="O3005" s="144"/>
      <c r="P3005" s="110"/>
    </row>
    <row r="3006" spans="11:16" x14ac:dyDescent="0.25">
      <c r="K3006" s="124"/>
      <c r="L3006" s="110"/>
      <c r="M3006" s="110"/>
      <c r="N3006" s="110"/>
      <c r="O3006" s="144"/>
      <c r="P3006" s="110"/>
    </row>
    <row r="3007" spans="11:16" x14ac:dyDescent="0.25">
      <c r="K3007" s="124"/>
      <c r="L3007" s="110"/>
      <c r="M3007" s="110"/>
      <c r="N3007" s="110"/>
      <c r="O3007" s="144"/>
      <c r="P3007" s="110"/>
    </row>
    <row r="3008" spans="11:16" x14ac:dyDescent="0.25">
      <c r="K3008" s="124"/>
      <c r="L3008" s="110"/>
      <c r="M3008" s="110"/>
      <c r="N3008" s="110"/>
      <c r="O3008" s="144"/>
      <c r="P3008" s="110"/>
    </row>
    <row r="3009" spans="11:16" x14ac:dyDescent="0.25">
      <c r="K3009" s="124"/>
      <c r="L3009" s="110"/>
      <c r="M3009" s="110"/>
      <c r="N3009" s="110"/>
      <c r="O3009" s="144"/>
      <c r="P3009" s="110"/>
    </row>
    <row r="3010" spans="11:16" x14ac:dyDescent="0.25">
      <c r="K3010" s="124"/>
      <c r="L3010" s="110"/>
      <c r="M3010" s="110"/>
      <c r="N3010" s="110"/>
      <c r="O3010" s="144"/>
      <c r="P3010" s="110"/>
    </row>
    <row r="3011" spans="11:16" x14ac:dyDescent="0.25">
      <c r="K3011" s="124"/>
      <c r="L3011" s="110"/>
      <c r="M3011" s="110"/>
      <c r="N3011" s="110"/>
      <c r="O3011" s="144"/>
      <c r="P3011" s="110"/>
    </row>
    <row r="3012" spans="11:16" x14ac:dyDescent="0.25">
      <c r="K3012" s="124"/>
      <c r="L3012" s="110"/>
      <c r="M3012" s="110"/>
      <c r="N3012" s="110"/>
      <c r="O3012" s="144"/>
      <c r="P3012" s="110"/>
    </row>
    <row r="3013" spans="11:16" x14ac:dyDescent="0.25">
      <c r="K3013" s="124"/>
      <c r="L3013" s="110"/>
      <c r="M3013" s="110"/>
      <c r="N3013" s="110"/>
      <c r="O3013" s="144"/>
      <c r="P3013" s="110"/>
    </row>
    <row r="3014" spans="11:16" x14ac:dyDescent="0.25">
      <c r="K3014" s="124"/>
      <c r="L3014" s="110"/>
      <c r="M3014" s="110"/>
      <c r="N3014" s="110"/>
      <c r="O3014" s="144"/>
      <c r="P3014" s="110"/>
    </row>
    <row r="3015" spans="11:16" x14ac:dyDescent="0.25">
      <c r="K3015" s="124"/>
      <c r="L3015" s="110"/>
      <c r="M3015" s="110"/>
      <c r="N3015" s="110"/>
      <c r="O3015" s="144"/>
      <c r="P3015" s="110"/>
    </row>
    <row r="3016" spans="11:16" x14ac:dyDescent="0.25">
      <c r="K3016" s="124"/>
      <c r="L3016" s="110"/>
      <c r="M3016" s="110"/>
      <c r="N3016" s="110"/>
      <c r="O3016" s="144"/>
      <c r="P3016" s="110"/>
    </row>
    <row r="3017" spans="11:16" x14ac:dyDescent="0.25">
      <c r="K3017" s="124"/>
      <c r="L3017" s="110"/>
      <c r="M3017" s="110"/>
      <c r="N3017" s="110"/>
      <c r="O3017" s="144"/>
      <c r="P3017" s="110"/>
    </row>
    <row r="3018" spans="11:16" x14ac:dyDescent="0.25">
      <c r="K3018" s="124"/>
      <c r="L3018" s="110"/>
      <c r="M3018" s="110"/>
      <c r="N3018" s="110"/>
      <c r="O3018" s="144"/>
      <c r="P3018" s="110"/>
    </row>
    <row r="3019" spans="11:16" x14ac:dyDescent="0.25">
      <c r="K3019" s="124"/>
      <c r="L3019" s="110"/>
      <c r="M3019" s="110"/>
      <c r="N3019" s="110"/>
      <c r="O3019" s="144"/>
      <c r="P3019" s="110"/>
    </row>
    <row r="3020" spans="11:16" x14ac:dyDescent="0.25">
      <c r="K3020" s="124"/>
      <c r="L3020" s="110"/>
      <c r="M3020" s="110"/>
      <c r="N3020" s="110"/>
      <c r="O3020" s="144"/>
      <c r="P3020" s="110"/>
    </row>
    <row r="3021" spans="11:16" x14ac:dyDescent="0.25">
      <c r="K3021" s="124"/>
      <c r="L3021" s="110"/>
      <c r="M3021" s="110"/>
      <c r="N3021" s="110"/>
      <c r="O3021" s="144"/>
      <c r="P3021" s="110"/>
    </row>
    <row r="3022" spans="11:16" x14ac:dyDescent="0.25">
      <c r="K3022" s="124"/>
      <c r="L3022" s="110"/>
      <c r="M3022" s="110"/>
      <c r="N3022" s="110"/>
      <c r="O3022" s="144"/>
      <c r="P3022" s="110"/>
    </row>
    <row r="3023" spans="11:16" x14ac:dyDescent="0.25">
      <c r="K3023" s="124"/>
      <c r="L3023" s="110"/>
      <c r="M3023" s="110"/>
      <c r="N3023" s="110"/>
      <c r="O3023" s="144"/>
      <c r="P3023" s="110"/>
    </row>
    <row r="3024" spans="11:16" x14ac:dyDescent="0.25">
      <c r="K3024" s="124"/>
      <c r="L3024" s="110"/>
      <c r="M3024" s="110"/>
      <c r="N3024" s="110"/>
      <c r="O3024" s="144"/>
      <c r="P3024" s="110"/>
    </row>
    <row r="3025" spans="11:16" x14ac:dyDescent="0.25">
      <c r="K3025" s="124"/>
      <c r="L3025" s="110"/>
      <c r="M3025" s="110"/>
      <c r="N3025" s="110"/>
      <c r="O3025" s="144"/>
      <c r="P3025" s="110"/>
    </row>
    <row r="3026" spans="11:16" x14ac:dyDescent="0.25">
      <c r="K3026" s="124"/>
      <c r="L3026" s="110"/>
      <c r="M3026" s="110"/>
      <c r="N3026" s="110"/>
      <c r="O3026" s="144"/>
      <c r="P3026" s="110"/>
    </row>
    <row r="3027" spans="11:16" x14ac:dyDescent="0.25">
      <c r="K3027" s="124"/>
      <c r="L3027" s="110"/>
      <c r="M3027" s="110"/>
      <c r="N3027" s="110"/>
      <c r="O3027" s="144"/>
      <c r="P3027" s="110"/>
    </row>
    <row r="3028" spans="11:16" x14ac:dyDescent="0.25">
      <c r="K3028" s="124"/>
      <c r="L3028" s="110"/>
      <c r="M3028" s="110"/>
      <c r="N3028" s="110"/>
      <c r="O3028" s="144"/>
      <c r="P3028" s="110"/>
    </row>
    <row r="3029" spans="11:16" x14ac:dyDescent="0.25">
      <c r="K3029" s="124"/>
      <c r="L3029" s="110"/>
      <c r="M3029" s="110"/>
      <c r="N3029" s="110"/>
      <c r="O3029" s="144"/>
      <c r="P3029" s="110"/>
    </row>
    <row r="3030" spans="11:16" x14ac:dyDescent="0.25">
      <c r="K3030" s="124"/>
      <c r="L3030" s="110"/>
      <c r="M3030" s="110"/>
      <c r="N3030" s="110"/>
      <c r="O3030" s="144"/>
      <c r="P3030" s="110"/>
    </row>
    <row r="3031" spans="11:16" x14ac:dyDescent="0.25">
      <c r="K3031" s="124"/>
      <c r="L3031" s="110"/>
      <c r="M3031" s="110"/>
      <c r="N3031" s="110"/>
      <c r="O3031" s="144"/>
      <c r="P3031" s="110"/>
    </row>
    <row r="3032" spans="11:16" x14ac:dyDescent="0.25">
      <c r="K3032" s="124"/>
      <c r="L3032" s="110"/>
      <c r="M3032" s="110"/>
      <c r="N3032" s="110"/>
      <c r="O3032" s="144"/>
      <c r="P3032" s="110"/>
    </row>
    <row r="3033" spans="11:16" x14ac:dyDescent="0.25">
      <c r="K3033" s="124"/>
      <c r="L3033" s="110"/>
      <c r="M3033" s="110"/>
      <c r="N3033" s="110"/>
      <c r="O3033" s="144"/>
      <c r="P3033" s="110"/>
    </row>
    <row r="3034" spans="11:16" x14ac:dyDescent="0.25">
      <c r="K3034" s="124"/>
      <c r="L3034" s="110"/>
      <c r="M3034" s="110"/>
      <c r="N3034" s="110"/>
      <c r="O3034" s="144"/>
      <c r="P3034" s="110"/>
    </row>
    <row r="3035" spans="11:16" x14ac:dyDescent="0.25">
      <c r="K3035" s="124"/>
      <c r="L3035" s="110"/>
      <c r="M3035" s="110"/>
      <c r="N3035" s="110"/>
      <c r="O3035" s="144"/>
      <c r="P3035" s="110"/>
    </row>
    <row r="3036" spans="11:16" x14ac:dyDescent="0.25">
      <c r="K3036" s="124"/>
      <c r="L3036" s="110"/>
      <c r="M3036" s="110"/>
      <c r="N3036" s="110"/>
      <c r="O3036" s="144"/>
      <c r="P3036" s="110"/>
    </row>
    <row r="3037" spans="11:16" x14ac:dyDescent="0.25">
      <c r="K3037" s="124"/>
      <c r="L3037" s="110"/>
      <c r="M3037" s="110"/>
      <c r="N3037" s="110"/>
      <c r="O3037" s="144"/>
      <c r="P3037" s="110"/>
    </row>
    <row r="3038" spans="11:16" x14ac:dyDescent="0.25">
      <c r="K3038" s="124"/>
      <c r="L3038" s="110"/>
      <c r="M3038" s="110"/>
      <c r="N3038" s="110"/>
      <c r="O3038" s="144"/>
      <c r="P3038" s="110"/>
    </row>
    <row r="3039" spans="11:16" x14ac:dyDescent="0.25">
      <c r="K3039" s="124"/>
      <c r="L3039" s="110"/>
      <c r="M3039" s="110"/>
      <c r="N3039" s="110"/>
      <c r="O3039" s="144"/>
      <c r="P3039" s="110"/>
    </row>
    <row r="3040" spans="11:16" x14ac:dyDescent="0.25">
      <c r="K3040" s="124"/>
      <c r="L3040" s="110"/>
      <c r="M3040" s="110"/>
      <c r="N3040" s="110"/>
      <c r="O3040" s="144"/>
      <c r="P3040" s="110"/>
    </row>
    <row r="3041" spans="11:16" x14ac:dyDescent="0.25">
      <c r="K3041" s="124"/>
      <c r="L3041" s="110"/>
      <c r="M3041" s="110"/>
      <c r="N3041" s="110"/>
      <c r="O3041" s="144"/>
      <c r="P3041" s="110"/>
    </row>
    <row r="3042" spans="11:16" x14ac:dyDescent="0.25">
      <c r="K3042" s="124"/>
      <c r="L3042" s="110"/>
      <c r="M3042" s="110"/>
      <c r="N3042" s="110"/>
      <c r="O3042" s="144"/>
      <c r="P3042" s="110"/>
    </row>
    <row r="3043" spans="11:16" x14ac:dyDescent="0.25">
      <c r="K3043" s="124"/>
      <c r="L3043" s="110"/>
      <c r="M3043" s="110"/>
      <c r="N3043" s="110"/>
      <c r="O3043" s="144"/>
      <c r="P3043" s="110"/>
    </row>
    <row r="3044" spans="11:16" x14ac:dyDescent="0.25">
      <c r="K3044" s="124"/>
      <c r="L3044" s="110"/>
      <c r="M3044" s="110"/>
      <c r="N3044" s="110"/>
      <c r="O3044" s="144"/>
      <c r="P3044" s="110"/>
    </row>
    <row r="3045" spans="11:16" x14ac:dyDescent="0.25">
      <c r="K3045" s="124"/>
      <c r="L3045" s="110"/>
      <c r="M3045" s="110"/>
      <c r="N3045" s="110"/>
      <c r="O3045" s="144"/>
      <c r="P3045" s="110"/>
    </row>
    <row r="3046" spans="11:16" x14ac:dyDescent="0.25">
      <c r="K3046" s="124"/>
      <c r="L3046" s="110"/>
      <c r="M3046" s="110"/>
      <c r="N3046" s="110"/>
      <c r="O3046" s="144"/>
      <c r="P3046" s="110"/>
    </row>
    <row r="3047" spans="11:16" x14ac:dyDescent="0.25">
      <c r="K3047" s="124"/>
      <c r="L3047" s="110"/>
      <c r="M3047" s="110"/>
      <c r="N3047" s="110"/>
      <c r="O3047" s="144"/>
      <c r="P3047" s="110"/>
    </row>
    <row r="3048" spans="11:16" x14ac:dyDescent="0.25">
      <c r="K3048" s="124"/>
      <c r="L3048" s="110"/>
      <c r="M3048" s="110"/>
      <c r="N3048" s="110"/>
      <c r="O3048" s="144"/>
      <c r="P3048" s="110"/>
    </row>
    <row r="3049" spans="11:16" x14ac:dyDescent="0.25">
      <c r="K3049" s="124"/>
      <c r="L3049" s="110"/>
      <c r="M3049" s="110"/>
      <c r="N3049" s="110"/>
      <c r="O3049" s="144"/>
      <c r="P3049" s="110"/>
    </row>
    <row r="3050" spans="11:16" x14ac:dyDescent="0.25">
      <c r="K3050" s="124"/>
      <c r="L3050" s="110"/>
      <c r="M3050" s="110"/>
      <c r="N3050" s="110"/>
      <c r="O3050" s="144"/>
      <c r="P3050" s="110"/>
    </row>
    <row r="3051" spans="11:16" x14ac:dyDescent="0.25">
      <c r="K3051" s="124"/>
      <c r="L3051" s="110"/>
      <c r="M3051" s="110"/>
      <c r="N3051" s="110"/>
      <c r="O3051" s="144"/>
      <c r="P3051" s="110"/>
    </row>
    <row r="3052" spans="11:16" x14ac:dyDescent="0.25">
      <c r="K3052" s="124"/>
      <c r="L3052" s="110"/>
      <c r="M3052" s="110"/>
      <c r="N3052" s="110"/>
      <c r="O3052" s="144"/>
      <c r="P3052" s="110"/>
    </row>
    <row r="3053" spans="11:16" x14ac:dyDescent="0.25">
      <c r="K3053" s="124"/>
      <c r="L3053" s="110"/>
      <c r="M3053" s="110"/>
      <c r="N3053" s="110"/>
      <c r="O3053" s="144"/>
      <c r="P3053" s="110"/>
    </row>
    <row r="3054" spans="11:16" x14ac:dyDescent="0.25">
      <c r="K3054" s="124"/>
      <c r="L3054" s="110"/>
      <c r="M3054" s="110"/>
      <c r="N3054" s="110"/>
      <c r="O3054" s="144"/>
      <c r="P3054" s="110"/>
    </row>
    <row r="3055" spans="11:16" x14ac:dyDescent="0.25">
      <c r="K3055" s="124"/>
      <c r="L3055" s="110"/>
      <c r="M3055" s="110"/>
      <c r="N3055" s="110"/>
      <c r="O3055" s="144"/>
      <c r="P3055" s="110"/>
    </row>
    <row r="3056" spans="11:16" x14ac:dyDescent="0.25">
      <c r="K3056" s="124"/>
      <c r="L3056" s="110"/>
      <c r="M3056" s="110"/>
      <c r="N3056" s="110"/>
      <c r="O3056" s="144"/>
      <c r="P3056" s="110"/>
    </row>
    <row r="3057" spans="11:16" x14ac:dyDescent="0.25">
      <c r="K3057" s="124"/>
      <c r="L3057" s="110"/>
      <c r="M3057" s="110"/>
      <c r="N3057" s="110"/>
      <c r="O3057" s="144"/>
      <c r="P3057" s="110"/>
    </row>
    <row r="3058" spans="11:16" x14ac:dyDescent="0.25">
      <c r="K3058" s="124"/>
      <c r="L3058" s="110"/>
      <c r="M3058" s="110"/>
      <c r="N3058" s="110"/>
      <c r="O3058" s="144"/>
      <c r="P3058" s="110"/>
    </row>
    <row r="3059" spans="11:16" x14ac:dyDescent="0.25">
      <c r="K3059" s="124"/>
      <c r="L3059" s="110"/>
      <c r="M3059" s="110"/>
      <c r="N3059" s="110"/>
      <c r="O3059" s="144"/>
      <c r="P3059" s="110"/>
    </row>
    <row r="3060" spans="11:16" x14ac:dyDescent="0.25">
      <c r="K3060" s="124"/>
      <c r="L3060" s="110"/>
      <c r="M3060" s="110"/>
      <c r="N3060" s="110"/>
      <c r="O3060" s="144"/>
      <c r="P3060" s="110"/>
    </row>
    <row r="3061" spans="11:16" x14ac:dyDescent="0.25">
      <c r="K3061" s="124"/>
      <c r="L3061" s="110"/>
      <c r="M3061" s="110"/>
      <c r="N3061" s="110"/>
      <c r="O3061" s="144"/>
      <c r="P3061" s="110"/>
    </row>
    <row r="3062" spans="11:16" x14ac:dyDescent="0.25">
      <c r="K3062" s="124"/>
      <c r="L3062" s="110"/>
      <c r="M3062" s="110"/>
      <c r="N3062" s="110"/>
      <c r="O3062" s="144"/>
      <c r="P3062" s="110"/>
    </row>
    <row r="3063" spans="11:16" x14ac:dyDescent="0.25">
      <c r="K3063" s="124"/>
      <c r="L3063" s="110"/>
      <c r="M3063" s="110"/>
      <c r="N3063" s="110"/>
      <c r="O3063" s="144"/>
      <c r="P3063" s="110"/>
    </row>
    <row r="3064" spans="11:16" x14ac:dyDescent="0.25">
      <c r="K3064" s="124"/>
      <c r="L3064" s="110"/>
      <c r="M3064" s="110"/>
      <c r="N3064" s="110"/>
      <c r="O3064" s="144"/>
      <c r="P3064" s="110"/>
    </row>
    <row r="3065" spans="11:16" x14ac:dyDescent="0.25">
      <c r="K3065" s="124"/>
      <c r="L3065" s="110"/>
      <c r="M3065" s="110"/>
      <c r="N3065" s="110"/>
      <c r="O3065" s="144"/>
      <c r="P3065" s="110"/>
    </row>
    <row r="3066" spans="11:16" x14ac:dyDescent="0.25">
      <c r="K3066" s="124"/>
      <c r="L3066" s="110"/>
      <c r="M3066" s="110"/>
      <c r="N3066" s="110"/>
      <c r="O3066" s="144"/>
      <c r="P3066" s="110"/>
    </row>
    <row r="3067" spans="11:16" x14ac:dyDescent="0.25">
      <c r="K3067" s="124"/>
      <c r="L3067" s="110"/>
      <c r="M3067" s="110"/>
      <c r="N3067" s="110"/>
      <c r="O3067" s="144"/>
      <c r="P3067" s="110"/>
    </row>
    <row r="3068" spans="11:16" x14ac:dyDescent="0.25">
      <c r="K3068" s="124"/>
      <c r="L3068" s="110"/>
      <c r="M3068" s="110"/>
      <c r="N3068" s="110"/>
      <c r="O3068" s="144"/>
      <c r="P3068" s="110"/>
    </row>
    <row r="3069" spans="11:16" x14ac:dyDescent="0.25">
      <c r="K3069" s="124"/>
      <c r="L3069" s="110"/>
      <c r="M3069" s="110"/>
      <c r="N3069" s="110"/>
      <c r="O3069" s="144"/>
      <c r="P3069" s="110"/>
    </row>
    <row r="3070" spans="11:16" x14ac:dyDescent="0.25">
      <c r="K3070" s="124"/>
      <c r="L3070" s="110"/>
      <c r="M3070" s="110"/>
      <c r="N3070" s="110"/>
      <c r="O3070" s="144"/>
      <c r="P3070" s="110"/>
    </row>
    <row r="3071" spans="11:16" x14ac:dyDescent="0.25">
      <c r="K3071" s="124"/>
      <c r="L3071" s="110"/>
      <c r="M3071" s="110"/>
      <c r="N3071" s="110"/>
      <c r="O3071" s="144"/>
      <c r="P3071" s="110"/>
    </row>
    <row r="3072" spans="11:16" x14ac:dyDescent="0.25">
      <c r="K3072" s="124"/>
      <c r="L3072" s="110"/>
      <c r="M3072" s="110"/>
      <c r="N3072" s="110"/>
      <c r="O3072" s="144"/>
      <c r="P3072" s="110"/>
    </row>
    <row r="3073" spans="11:16" x14ac:dyDescent="0.25">
      <c r="K3073" s="124"/>
      <c r="L3073" s="110"/>
      <c r="M3073" s="110"/>
      <c r="N3073" s="110"/>
      <c r="O3073" s="144"/>
      <c r="P3073" s="110"/>
    </row>
    <row r="3074" spans="11:16" x14ac:dyDescent="0.25">
      <c r="K3074" s="124"/>
      <c r="L3074" s="110"/>
      <c r="M3074" s="110"/>
      <c r="N3074" s="110"/>
      <c r="O3074" s="144"/>
      <c r="P3074" s="110"/>
    </row>
    <row r="3075" spans="11:16" x14ac:dyDescent="0.25">
      <c r="K3075" s="124"/>
      <c r="L3075" s="110"/>
      <c r="M3075" s="110"/>
      <c r="N3075" s="110"/>
      <c r="O3075" s="144"/>
      <c r="P3075" s="110"/>
    </row>
    <row r="3076" spans="11:16" x14ac:dyDescent="0.25">
      <c r="K3076" s="124"/>
      <c r="L3076" s="110"/>
      <c r="M3076" s="110"/>
      <c r="N3076" s="110"/>
      <c r="O3076" s="144"/>
      <c r="P3076" s="110"/>
    </row>
    <row r="3077" spans="11:16" x14ac:dyDescent="0.25">
      <c r="K3077" s="124"/>
      <c r="L3077" s="110"/>
      <c r="M3077" s="110"/>
      <c r="N3077" s="110"/>
      <c r="O3077" s="144"/>
      <c r="P3077" s="110"/>
    </row>
    <row r="3078" spans="11:16" x14ac:dyDescent="0.25">
      <c r="K3078" s="124"/>
      <c r="L3078" s="110"/>
      <c r="M3078" s="110"/>
      <c r="N3078" s="110"/>
      <c r="O3078" s="144"/>
      <c r="P3078" s="110"/>
    </row>
    <row r="3079" spans="11:16" x14ac:dyDescent="0.25">
      <c r="K3079" s="124"/>
      <c r="L3079" s="110"/>
      <c r="M3079" s="110"/>
      <c r="N3079" s="110"/>
      <c r="O3079" s="144"/>
      <c r="P3079" s="110"/>
    </row>
    <row r="3080" spans="11:16" x14ac:dyDescent="0.25">
      <c r="K3080" s="124"/>
      <c r="L3080" s="110"/>
      <c r="M3080" s="110"/>
      <c r="N3080" s="110"/>
      <c r="O3080" s="144"/>
      <c r="P3080" s="110"/>
    </row>
    <row r="3081" spans="11:16" x14ac:dyDescent="0.25">
      <c r="K3081" s="124"/>
      <c r="L3081" s="110"/>
      <c r="M3081" s="110"/>
      <c r="N3081" s="110"/>
      <c r="O3081" s="144"/>
      <c r="P3081" s="110"/>
    </row>
    <row r="3082" spans="11:16" x14ac:dyDescent="0.25">
      <c r="K3082" s="124"/>
      <c r="L3082" s="110"/>
      <c r="M3082" s="110"/>
      <c r="N3082" s="110"/>
      <c r="O3082" s="144"/>
      <c r="P3082" s="110"/>
    </row>
    <row r="3083" spans="11:16" x14ac:dyDescent="0.25">
      <c r="K3083" s="124"/>
      <c r="L3083" s="110"/>
      <c r="M3083" s="110"/>
      <c r="N3083" s="110"/>
      <c r="O3083" s="144"/>
      <c r="P3083" s="110"/>
    </row>
    <row r="3084" spans="11:16" x14ac:dyDescent="0.25">
      <c r="K3084" s="124"/>
      <c r="L3084" s="110"/>
      <c r="M3084" s="110"/>
      <c r="N3084" s="110"/>
      <c r="O3084" s="144"/>
      <c r="P3084" s="110"/>
    </row>
    <row r="3085" spans="11:16" x14ac:dyDescent="0.25">
      <c r="K3085" s="124"/>
      <c r="L3085" s="110"/>
      <c r="M3085" s="110"/>
      <c r="N3085" s="110"/>
      <c r="O3085" s="144"/>
      <c r="P3085" s="110"/>
    </row>
    <row r="3086" spans="11:16" x14ac:dyDescent="0.25">
      <c r="K3086" s="124"/>
      <c r="L3086" s="110"/>
      <c r="M3086" s="110"/>
      <c r="N3086" s="110"/>
      <c r="O3086" s="144"/>
      <c r="P3086" s="110"/>
    </row>
    <row r="3087" spans="11:16" x14ac:dyDescent="0.25">
      <c r="K3087" s="124"/>
      <c r="L3087" s="110"/>
      <c r="M3087" s="110"/>
      <c r="N3087" s="110"/>
      <c r="O3087" s="144"/>
      <c r="P3087" s="110"/>
    </row>
    <row r="3088" spans="11:16" x14ac:dyDescent="0.25">
      <c r="K3088" s="124"/>
      <c r="L3088" s="110"/>
      <c r="M3088" s="110"/>
      <c r="N3088" s="110"/>
      <c r="O3088" s="144"/>
      <c r="P3088" s="110"/>
    </row>
    <row r="3089" spans="11:16" x14ac:dyDescent="0.25">
      <c r="K3089" s="124"/>
      <c r="L3089" s="110"/>
      <c r="M3089" s="110"/>
      <c r="N3089" s="110"/>
      <c r="O3089" s="144"/>
      <c r="P3089" s="110"/>
    </row>
    <row r="3090" spans="11:16" x14ac:dyDescent="0.25">
      <c r="K3090" s="124"/>
      <c r="L3090" s="110"/>
      <c r="M3090" s="110"/>
      <c r="N3090" s="110"/>
      <c r="O3090" s="144"/>
      <c r="P3090" s="110"/>
    </row>
    <row r="3091" spans="11:16" x14ac:dyDescent="0.25">
      <c r="K3091" s="124"/>
      <c r="L3091" s="110"/>
      <c r="M3091" s="110"/>
      <c r="N3091" s="110"/>
      <c r="O3091" s="144"/>
      <c r="P3091" s="110"/>
    </row>
    <row r="3092" spans="11:16" x14ac:dyDescent="0.25">
      <c r="K3092" s="124"/>
      <c r="L3092" s="110"/>
      <c r="M3092" s="110"/>
      <c r="N3092" s="110"/>
      <c r="O3092" s="144"/>
      <c r="P3092" s="110"/>
    </row>
    <row r="3093" spans="11:16" x14ac:dyDescent="0.25">
      <c r="K3093" s="124"/>
      <c r="L3093" s="110"/>
      <c r="M3093" s="110"/>
      <c r="N3093" s="110"/>
      <c r="O3093" s="144"/>
      <c r="P3093" s="110"/>
    </row>
    <row r="3094" spans="11:16" x14ac:dyDescent="0.25">
      <c r="K3094" s="124"/>
      <c r="L3094" s="110"/>
      <c r="M3094" s="110"/>
      <c r="N3094" s="110"/>
      <c r="O3094" s="144"/>
      <c r="P3094" s="110"/>
    </row>
    <row r="3095" spans="11:16" x14ac:dyDescent="0.25">
      <c r="K3095" s="124"/>
      <c r="L3095" s="110"/>
      <c r="M3095" s="110"/>
      <c r="N3095" s="110"/>
      <c r="O3095" s="144"/>
      <c r="P3095" s="110"/>
    </row>
    <row r="3096" spans="11:16" x14ac:dyDescent="0.25">
      <c r="K3096" s="124"/>
      <c r="L3096" s="110"/>
      <c r="M3096" s="110"/>
      <c r="N3096" s="110"/>
      <c r="O3096" s="144"/>
      <c r="P3096" s="110"/>
    </row>
    <row r="3097" spans="11:16" x14ac:dyDescent="0.25">
      <c r="K3097" s="124"/>
      <c r="L3097" s="110"/>
      <c r="M3097" s="110"/>
      <c r="N3097" s="110"/>
      <c r="O3097" s="144"/>
      <c r="P3097" s="110"/>
    </row>
    <row r="3098" spans="11:16" x14ac:dyDescent="0.25">
      <c r="K3098" s="124"/>
      <c r="L3098" s="110"/>
      <c r="M3098" s="110"/>
      <c r="N3098" s="110"/>
      <c r="O3098" s="144"/>
      <c r="P3098" s="110"/>
    </row>
    <row r="3099" spans="11:16" x14ac:dyDescent="0.25">
      <c r="K3099" s="124"/>
      <c r="L3099" s="110"/>
      <c r="M3099" s="110"/>
      <c r="N3099" s="110"/>
      <c r="O3099" s="144"/>
      <c r="P3099" s="110"/>
    </row>
    <row r="3100" spans="11:16" x14ac:dyDescent="0.25">
      <c r="K3100" s="124"/>
      <c r="L3100" s="110"/>
      <c r="M3100" s="110"/>
      <c r="N3100" s="110"/>
      <c r="O3100" s="144"/>
      <c r="P3100" s="110"/>
    </row>
    <row r="3101" spans="11:16" x14ac:dyDescent="0.25">
      <c r="K3101" s="124"/>
      <c r="L3101" s="110"/>
      <c r="M3101" s="110"/>
      <c r="N3101" s="110"/>
      <c r="O3101" s="144"/>
      <c r="P3101" s="110"/>
    </row>
    <row r="3102" spans="11:16" x14ac:dyDescent="0.25">
      <c r="K3102" s="124"/>
      <c r="L3102" s="110"/>
      <c r="M3102" s="110"/>
      <c r="N3102" s="110"/>
      <c r="O3102" s="144"/>
      <c r="P3102" s="110"/>
    </row>
    <row r="3103" spans="11:16" x14ac:dyDescent="0.25">
      <c r="K3103" s="124"/>
      <c r="L3103" s="110"/>
      <c r="M3103" s="110"/>
      <c r="N3103" s="110"/>
      <c r="O3103" s="144"/>
      <c r="P3103" s="110"/>
    </row>
    <row r="3104" spans="11:16" x14ac:dyDescent="0.25">
      <c r="K3104" s="124"/>
      <c r="L3104" s="110"/>
      <c r="M3104" s="110"/>
      <c r="N3104" s="110"/>
      <c r="O3104" s="144"/>
      <c r="P3104" s="110"/>
    </row>
    <row r="3105" spans="11:16" x14ac:dyDescent="0.25">
      <c r="K3105" s="124"/>
      <c r="L3105" s="110"/>
      <c r="M3105" s="110"/>
      <c r="N3105" s="110"/>
      <c r="O3105" s="144"/>
      <c r="P3105" s="110"/>
    </row>
    <row r="3106" spans="11:16" x14ac:dyDescent="0.25">
      <c r="K3106" s="124"/>
      <c r="L3106" s="110"/>
      <c r="M3106" s="110"/>
      <c r="N3106" s="110"/>
      <c r="O3106" s="144"/>
      <c r="P3106" s="110"/>
    </row>
    <row r="3107" spans="11:16" x14ac:dyDescent="0.25">
      <c r="K3107" s="124"/>
      <c r="L3107" s="110"/>
      <c r="M3107" s="110"/>
      <c r="N3107" s="110"/>
      <c r="O3107" s="144"/>
      <c r="P3107" s="110"/>
    </row>
    <row r="3108" spans="11:16" x14ac:dyDescent="0.25">
      <c r="K3108" s="124"/>
      <c r="L3108" s="110"/>
      <c r="M3108" s="110"/>
      <c r="N3108" s="110"/>
      <c r="O3108" s="144"/>
      <c r="P3108" s="110"/>
    </row>
    <row r="3109" spans="11:16" x14ac:dyDescent="0.25">
      <c r="K3109" s="124"/>
      <c r="L3109" s="110"/>
      <c r="M3109" s="110"/>
      <c r="N3109" s="110"/>
      <c r="O3109" s="144"/>
      <c r="P3109" s="110"/>
    </row>
    <row r="3110" spans="11:16" x14ac:dyDescent="0.25">
      <c r="K3110" s="124"/>
      <c r="L3110" s="110"/>
      <c r="M3110" s="110"/>
      <c r="N3110" s="110"/>
      <c r="O3110" s="144"/>
      <c r="P3110" s="110"/>
    </row>
    <row r="3111" spans="11:16" x14ac:dyDescent="0.25">
      <c r="K3111" s="124"/>
      <c r="L3111" s="110"/>
      <c r="M3111" s="110"/>
      <c r="N3111" s="110"/>
      <c r="O3111" s="144"/>
      <c r="P3111" s="110"/>
    </row>
    <row r="3112" spans="11:16" x14ac:dyDescent="0.25">
      <c r="K3112" s="124"/>
      <c r="L3112" s="110"/>
      <c r="M3112" s="110"/>
      <c r="N3112" s="110"/>
      <c r="O3112" s="144"/>
      <c r="P3112" s="110"/>
    </row>
    <row r="3113" spans="11:16" x14ac:dyDescent="0.25">
      <c r="K3113" s="124"/>
      <c r="L3113" s="110"/>
      <c r="M3113" s="110"/>
      <c r="N3113" s="110"/>
      <c r="O3113" s="144"/>
      <c r="P3113" s="110"/>
    </row>
    <row r="3114" spans="11:16" x14ac:dyDescent="0.25">
      <c r="K3114" s="124"/>
      <c r="L3114" s="110"/>
      <c r="M3114" s="110"/>
      <c r="N3114" s="110"/>
      <c r="O3114" s="144"/>
      <c r="P3114" s="110"/>
    </row>
    <row r="3115" spans="11:16" x14ac:dyDescent="0.25">
      <c r="K3115" s="124"/>
      <c r="L3115" s="110"/>
      <c r="M3115" s="110"/>
      <c r="N3115" s="110"/>
      <c r="O3115" s="144"/>
      <c r="P3115" s="110"/>
    </row>
    <row r="3116" spans="11:16" x14ac:dyDescent="0.25">
      <c r="K3116" s="124"/>
      <c r="L3116" s="110"/>
      <c r="M3116" s="110"/>
      <c r="N3116" s="110"/>
      <c r="O3116" s="144"/>
      <c r="P3116" s="110"/>
    </row>
    <row r="3117" spans="11:16" x14ac:dyDescent="0.25">
      <c r="K3117" s="124"/>
      <c r="L3117" s="110"/>
      <c r="M3117" s="110"/>
      <c r="N3117" s="110"/>
      <c r="O3117" s="144"/>
      <c r="P3117" s="110"/>
    </row>
    <row r="3118" spans="11:16" x14ac:dyDescent="0.25">
      <c r="K3118" s="124"/>
      <c r="L3118" s="110"/>
      <c r="M3118" s="110"/>
      <c r="N3118" s="110"/>
      <c r="O3118" s="144"/>
      <c r="P3118" s="110"/>
    </row>
    <row r="3119" spans="11:16" x14ac:dyDescent="0.25">
      <c r="K3119" s="124"/>
      <c r="L3119" s="110"/>
      <c r="M3119" s="110"/>
      <c r="N3119" s="110"/>
      <c r="O3119" s="144"/>
      <c r="P3119" s="110"/>
    </row>
    <row r="3120" spans="11:16" x14ac:dyDescent="0.25">
      <c r="K3120" s="124"/>
      <c r="L3120" s="110"/>
      <c r="M3120" s="110"/>
      <c r="N3120" s="110"/>
      <c r="O3120" s="144"/>
      <c r="P3120" s="110"/>
    </row>
    <row r="3121" spans="11:16" x14ac:dyDescent="0.25">
      <c r="K3121" s="124"/>
      <c r="L3121" s="110"/>
      <c r="M3121" s="110"/>
      <c r="N3121" s="110"/>
      <c r="O3121" s="144"/>
      <c r="P3121" s="110"/>
    </row>
    <row r="3122" spans="11:16" x14ac:dyDescent="0.25">
      <c r="K3122" s="124"/>
      <c r="L3122" s="110"/>
      <c r="M3122" s="110"/>
      <c r="N3122" s="110"/>
      <c r="O3122" s="144"/>
      <c r="P3122" s="110"/>
    </row>
    <row r="3123" spans="11:16" x14ac:dyDescent="0.25">
      <c r="K3123" s="124"/>
      <c r="L3123" s="110"/>
      <c r="M3123" s="110"/>
      <c r="N3123" s="110"/>
      <c r="O3123" s="144"/>
      <c r="P3123" s="110"/>
    </row>
    <row r="3124" spans="11:16" x14ac:dyDescent="0.25">
      <c r="K3124" s="124"/>
      <c r="L3124" s="110"/>
      <c r="M3124" s="110"/>
      <c r="N3124" s="110"/>
      <c r="O3124" s="144"/>
      <c r="P3124" s="110"/>
    </row>
    <row r="3125" spans="11:16" x14ac:dyDescent="0.25">
      <c r="K3125" s="124"/>
      <c r="L3125" s="110"/>
      <c r="M3125" s="110"/>
      <c r="N3125" s="110"/>
      <c r="O3125" s="144"/>
      <c r="P3125" s="110"/>
    </row>
    <row r="3126" spans="11:16" x14ac:dyDescent="0.25">
      <c r="K3126" s="124"/>
      <c r="L3126" s="110"/>
      <c r="M3126" s="110"/>
      <c r="N3126" s="110"/>
      <c r="O3126" s="144"/>
      <c r="P3126" s="110"/>
    </row>
    <row r="3127" spans="11:16" x14ac:dyDescent="0.25">
      <c r="K3127" s="124"/>
      <c r="L3127" s="110"/>
      <c r="M3127" s="110"/>
      <c r="N3127" s="110"/>
      <c r="O3127" s="144"/>
      <c r="P3127" s="110"/>
    </row>
    <row r="3128" spans="11:16" x14ac:dyDescent="0.25">
      <c r="K3128" s="124"/>
      <c r="L3128" s="110"/>
      <c r="M3128" s="110"/>
      <c r="N3128" s="110"/>
      <c r="O3128" s="144"/>
      <c r="P3128" s="110"/>
    </row>
    <row r="3129" spans="11:16" x14ac:dyDescent="0.25">
      <c r="K3129" s="124"/>
      <c r="L3129" s="110"/>
      <c r="M3129" s="110"/>
      <c r="N3129" s="110"/>
      <c r="O3129" s="144"/>
      <c r="P3129" s="110"/>
    </row>
    <row r="3130" spans="11:16" x14ac:dyDescent="0.25">
      <c r="K3130" s="124"/>
      <c r="L3130" s="110"/>
      <c r="M3130" s="110"/>
      <c r="N3130" s="110"/>
      <c r="O3130" s="144"/>
      <c r="P3130" s="110"/>
    </row>
    <row r="3131" spans="11:16" x14ac:dyDescent="0.25">
      <c r="K3131" s="124"/>
      <c r="L3131" s="110"/>
      <c r="M3131" s="110"/>
      <c r="N3131" s="110"/>
      <c r="O3131" s="144"/>
      <c r="P3131" s="110"/>
    </row>
    <row r="3132" spans="11:16" x14ac:dyDescent="0.25">
      <c r="K3132" s="124"/>
      <c r="L3132" s="110"/>
      <c r="M3132" s="110"/>
      <c r="N3132" s="110"/>
      <c r="O3132" s="144"/>
      <c r="P3132" s="110"/>
    </row>
    <row r="3133" spans="11:16" x14ac:dyDescent="0.25">
      <c r="K3133" s="124"/>
      <c r="L3133" s="110"/>
      <c r="M3133" s="110"/>
      <c r="N3133" s="110"/>
      <c r="O3133" s="144"/>
      <c r="P3133" s="110"/>
    </row>
    <row r="3134" spans="11:16" x14ac:dyDescent="0.25">
      <c r="K3134" s="124"/>
      <c r="L3134" s="110"/>
      <c r="M3134" s="110"/>
      <c r="N3134" s="110"/>
      <c r="O3134" s="144"/>
      <c r="P3134" s="110"/>
    </row>
    <row r="3135" spans="11:16" x14ac:dyDescent="0.25">
      <c r="K3135" s="124"/>
      <c r="L3135" s="110"/>
      <c r="M3135" s="110"/>
      <c r="N3135" s="110"/>
      <c r="O3135" s="144"/>
      <c r="P3135" s="110"/>
    </row>
    <row r="3136" spans="11:16" x14ac:dyDescent="0.25">
      <c r="K3136" s="124"/>
      <c r="L3136" s="110"/>
      <c r="M3136" s="110"/>
      <c r="N3136" s="110"/>
      <c r="O3136" s="144"/>
      <c r="P3136" s="110"/>
    </row>
    <row r="3137" spans="11:16" x14ac:dyDescent="0.25">
      <c r="K3137" s="124"/>
      <c r="L3137" s="110"/>
      <c r="M3137" s="110"/>
      <c r="N3137" s="110"/>
      <c r="O3137" s="144"/>
      <c r="P3137" s="110"/>
    </row>
    <row r="3138" spans="11:16" x14ac:dyDescent="0.25">
      <c r="K3138" s="124"/>
      <c r="L3138" s="110"/>
      <c r="M3138" s="110"/>
      <c r="N3138" s="110"/>
      <c r="O3138" s="144"/>
      <c r="P3138" s="110"/>
    </row>
    <row r="3139" spans="11:16" x14ac:dyDescent="0.25">
      <c r="K3139" s="124"/>
      <c r="L3139" s="110"/>
      <c r="M3139" s="110"/>
      <c r="N3139" s="110"/>
      <c r="O3139" s="144"/>
      <c r="P3139" s="110"/>
    </row>
    <row r="3140" spans="11:16" x14ac:dyDescent="0.25">
      <c r="K3140" s="124"/>
      <c r="L3140" s="110"/>
      <c r="M3140" s="110"/>
      <c r="N3140" s="110"/>
      <c r="O3140" s="144"/>
      <c r="P3140" s="110"/>
    </row>
    <row r="3141" spans="11:16" x14ac:dyDescent="0.25">
      <c r="K3141" s="124"/>
      <c r="L3141" s="110"/>
      <c r="M3141" s="110"/>
      <c r="N3141" s="110"/>
      <c r="O3141" s="144"/>
      <c r="P3141" s="110"/>
    </row>
    <row r="3142" spans="11:16" x14ac:dyDescent="0.25">
      <c r="K3142" s="124"/>
      <c r="L3142" s="110"/>
      <c r="M3142" s="110"/>
      <c r="N3142" s="110"/>
      <c r="O3142" s="144"/>
      <c r="P3142" s="110"/>
    </row>
    <row r="3143" spans="11:16" x14ac:dyDescent="0.25">
      <c r="K3143" s="124"/>
      <c r="L3143" s="110"/>
      <c r="M3143" s="110"/>
      <c r="N3143" s="110"/>
      <c r="O3143" s="144"/>
      <c r="P3143" s="110"/>
    </row>
    <row r="3144" spans="11:16" x14ac:dyDescent="0.25">
      <c r="K3144" s="124"/>
      <c r="L3144" s="110"/>
      <c r="M3144" s="110"/>
      <c r="N3144" s="110"/>
      <c r="O3144" s="144"/>
      <c r="P3144" s="110"/>
    </row>
    <row r="3145" spans="11:16" x14ac:dyDescent="0.25">
      <c r="K3145" s="124"/>
      <c r="L3145" s="110"/>
      <c r="M3145" s="110"/>
      <c r="N3145" s="110"/>
      <c r="O3145" s="144"/>
      <c r="P3145" s="110"/>
    </row>
    <row r="3146" spans="11:16" x14ac:dyDescent="0.25">
      <c r="K3146" s="124"/>
      <c r="L3146" s="110"/>
      <c r="M3146" s="110"/>
      <c r="N3146" s="110"/>
      <c r="O3146" s="144"/>
      <c r="P3146" s="110"/>
    </row>
    <row r="3147" spans="11:16" x14ac:dyDescent="0.25">
      <c r="K3147" s="124"/>
      <c r="L3147" s="110"/>
      <c r="M3147" s="110"/>
      <c r="N3147" s="110"/>
      <c r="O3147" s="144"/>
      <c r="P3147" s="110"/>
    </row>
    <row r="3148" spans="11:16" x14ac:dyDescent="0.25">
      <c r="K3148" s="124"/>
      <c r="L3148" s="110"/>
      <c r="M3148" s="110"/>
      <c r="N3148" s="110"/>
      <c r="O3148" s="144"/>
      <c r="P3148" s="110"/>
    </row>
    <row r="3149" spans="11:16" x14ac:dyDescent="0.25">
      <c r="K3149" s="124"/>
      <c r="L3149" s="110"/>
      <c r="M3149" s="110"/>
      <c r="N3149" s="110"/>
      <c r="O3149" s="144"/>
      <c r="P3149" s="110"/>
    </row>
    <row r="3150" spans="11:16" x14ac:dyDescent="0.25">
      <c r="K3150" s="124"/>
      <c r="L3150" s="110"/>
      <c r="M3150" s="110"/>
      <c r="N3150" s="110"/>
      <c r="O3150" s="144"/>
      <c r="P3150" s="110"/>
    </row>
    <row r="3151" spans="11:16" x14ac:dyDescent="0.25">
      <c r="K3151" s="124"/>
      <c r="L3151" s="110"/>
      <c r="M3151" s="110"/>
      <c r="N3151" s="110"/>
      <c r="O3151" s="144"/>
      <c r="P3151" s="110"/>
    </row>
    <row r="3152" spans="11:16" x14ac:dyDescent="0.25">
      <c r="K3152" s="124"/>
      <c r="L3152" s="110"/>
      <c r="M3152" s="110"/>
      <c r="N3152" s="110"/>
      <c r="O3152" s="144"/>
      <c r="P3152" s="110"/>
    </row>
    <row r="3153" spans="11:16" x14ac:dyDescent="0.25">
      <c r="K3153" s="124"/>
      <c r="L3153" s="110"/>
      <c r="M3153" s="110"/>
      <c r="N3153" s="110"/>
      <c r="O3153" s="144"/>
      <c r="P3153" s="110"/>
    </row>
    <row r="3154" spans="11:16" x14ac:dyDescent="0.25">
      <c r="K3154" s="124"/>
      <c r="L3154" s="110"/>
      <c r="M3154" s="110"/>
      <c r="N3154" s="110"/>
      <c r="O3154" s="144"/>
      <c r="P3154" s="110"/>
    </row>
    <row r="3155" spans="11:16" x14ac:dyDescent="0.25">
      <c r="K3155" s="124"/>
      <c r="L3155" s="110"/>
      <c r="M3155" s="110"/>
      <c r="N3155" s="110"/>
      <c r="O3155" s="144"/>
      <c r="P3155" s="110"/>
    </row>
    <row r="3156" spans="11:16" x14ac:dyDescent="0.25">
      <c r="K3156" s="124"/>
      <c r="L3156" s="110"/>
      <c r="M3156" s="110"/>
      <c r="N3156" s="110"/>
      <c r="O3156" s="144"/>
      <c r="P3156" s="110"/>
    </row>
    <row r="3157" spans="11:16" x14ac:dyDescent="0.25">
      <c r="K3157" s="124"/>
      <c r="L3157" s="110"/>
      <c r="M3157" s="110"/>
      <c r="N3157" s="110"/>
      <c r="O3157" s="144"/>
      <c r="P3157" s="110"/>
    </row>
    <row r="3158" spans="11:16" x14ac:dyDescent="0.25">
      <c r="K3158" s="124"/>
      <c r="L3158" s="110"/>
      <c r="M3158" s="110"/>
      <c r="N3158" s="110"/>
      <c r="O3158" s="144"/>
      <c r="P3158" s="110"/>
    </row>
    <row r="3159" spans="11:16" x14ac:dyDescent="0.25">
      <c r="K3159" s="124"/>
      <c r="L3159" s="110"/>
      <c r="M3159" s="110"/>
      <c r="N3159" s="110"/>
      <c r="O3159" s="144"/>
      <c r="P3159" s="110"/>
    </row>
    <row r="3160" spans="11:16" x14ac:dyDescent="0.25">
      <c r="K3160" s="124"/>
      <c r="L3160" s="110"/>
      <c r="M3160" s="110"/>
      <c r="N3160" s="110"/>
      <c r="O3160" s="144"/>
      <c r="P3160" s="110"/>
    </row>
    <row r="3161" spans="11:16" x14ac:dyDescent="0.25">
      <c r="K3161" s="124"/>
      <c r="L3161" s="110"/>
      <c r="M3161" s="110"/>
      <c r="N3161" s="110"/>
      <c r="O3161" s="144"/>
      <c r="P3161" s="110"/>
    </row>
    <row r="3162" spans="11:16" x14ac:dyDescent="0.25">
      <c r="K3162" s="124"/>
      <c r="L3162" s="110"/>
      <c r="M3162" s="110"/>
      <c r="N3162" s="110"/>
      <c r="O3162" s="144"/>
      <c r="P3162" s="110"/>
    </row>
    <row r="3163" spans="11:16" x14ac:dyDescent="0.25">
      <c r="K3163" s="124"/>
      <c r="L3163" s="110"/>
      <c r="M3163" s="110"/>
      <c r="N3163" s="110"/>
      <c r="O3163" s="144"/>
      <c r="P3163" s="110"/>
    </row>
    <row r="3164" spans="11:16" x14ac:dyDescent="0.25">
      <c r="K3164" s="124"/>
      <c r="L3164" s="110"/>
      <c r="M3164" s="110"/>
      <c r="N3164" s="110"/>
      <c r="O3164" s="144"/>
      <c r="P3164" s="110"/>
    </row>
    <row r="3165" spans="11:16" x14ac:dyDescent="0.25">
      <c r="K3165" s="124"/>
      <c r="L3165" s="110"/>
      <c r="M3165" s="110"/>
      <c r="N3165" s="110"/>
      <c r="O3165" s="144"/>
      <c r="P3165" s="110"/>
    </row>
    <row r="3166" spans="11:16" x14ac:dyDescent="0.25">
      <c r="K3166" s="124"/>
      <c r="L3166" s="110"/>
      <c r="M3166" s="110"/>
      <c r="N3166" s="110"/>
      <c r="O3166" s="144"/>
      <c r="P3166" s="110"/>
    </row>
    <row r="3167" spans="11:16" x14ac:dyDescent="0.25">
      <c r="K3167" s="124"/>
      <c r="L3167" s="110"/>
      <c r="M3167" s="110"/>
      <c r="N3167" s="110"/>
      <c r="O3167" s="144"/>
      <c r="P3167" s="110"/>
    </row>
    <row r="3168" spans="11:16" x14ac:dyDescent="0.25">
      <c r="K3168" s="124"/>
      <c r="L3168" s="110"/>
      <c r="M3168" s="110"/>
      <c r="N3168" s="110"/>
      <c r="O3168" s="144"/>
      <c r="P3168" s="110"/>
    </row>
    <row r="3169" spans="11:16" x14ac:dyDescent="0.25">
      <c r="K3169" s="124"/>
      <c r="L3169" s="110"/>
      <c r="M3169" s="110"/>
      <c r="N3169" s="110"/>
      <c r="O3169" s="144"/>
      <c r="P3169" s="110"/>
    </row>
    <row r="3170" spans="11:16" x14ac:dyDescent="0.25">
      <c r="K3170" s="124"/>
      <c r="L3170" s="110"/>
      <c r="M3170" s="110"/>
      <c r="N3170" s="110"/>
      <c r="O3170" s="144"/>
      <c r="P3170" s="110"/>
    </row>
    <row r="3171" spans="11:16" x14ac:dyDescent="0.25">
      <c r="K3171" s="124"/>
      <c r="L3171" s="110"/>
      <c r="M3171" s="110"/>
      <c r="N3171" s="110"/>
      <c r="O3171" s="144"/>
      <c r="P3171" s="110"/>
    </row>
    <row r="3172" spans="11:16" x14ac:dyDescent="0.25">
      <c r="K3172" s="124"/>
      <c r="L3172" s="110"/>
      <c r="M3172" s="110"/>
      <c r="N3172" s="110"/>
      <c r="O3172" s="144"/>
      <c r="P3172" s="110"/>
    </row>
    <row r="3173" spans="11:16" x14ac:dyDescent="0.25">
      <c r="K3173" s="124"/>
      <c r="L3173" s="110"/>
      <c r="M3173" s="110"/>
      <c r="N3173" s="110"/>
      <c r="O3173" s="144"/>
      <c r="P3173" s="110"/>
    </row>
    <row r="3174" spans="11:16" x14ac:dyDescent="0.25">
      <c r="K3174" s="124"/>
      <c r="L3174" s="110"/>
      <c r="M3174" s="110"/>
      <c r="N3174" s="110"/>
      <c r="O3174" s="144"/>
      <c r="P3174" s="110"/>
    </row>
    <row r="3175" spans="11:16" x14ac:dyDescent="0.25">
      <c r="K3175" s="124"/>
      <c r="L3175" s="110"/>
      <c r="M3175" s="110"/>
      <c r="N3175" s="110"/>
      <c r="O3175" s="144"/>
      <c r="P3175" s="110"/>
    </row>
    <row r="3176" spans="11:16" x14ac:dyDescent="0.25">
      <c r="K3176" s="124"/>
      <c r="L3176" s="110"/>
      <c r="M3176" s="110"/>
      <c r="N3176" s="110"/>
      <c r="O3176" s="144"/>
      <c r="P3176" s="110"/>
    </row>
    <row r="3177" spans="11:16" x14ac:dyDescent="0.25">
      <c r="K3177" s="124"/>
      <c r="L3177" s="110"/>
      <c r="M3177" s="110"/>
      <c r="N3177" s="110"/>
      <c r="O3177" s="144"/>
      <c r="P3177" s="110"/>
    </row>
    <row r="3178" spans="11:16" x14ac:dyDescent="0.25">
      <c r="K3178" s="124"/>
      <c r="L3178" s="110"/>
      <c r="M3178" s="110"/>
      <c r="N3178" s="110"/>
      <c r="O3178" s="144"/>
      <c r="P3178" s="110"/>
    </row>
    <row r="3179" spans="11:16" x14ac:dyDescent="0.25">
      <c r="K3179" s="124"/>
      <c r="L3179" s="110"/>
      <c r="M3179" s="110"/>
      <c r="N3179" s="110"/>
      <c r="O3179" s="144"/>
      <c r="P3179" s="110"/>
    </row>
    <row r="3180" spans="11:16" x14ac:dyDescent="0.25">
      <c r="K3180" s="124"/>
      <c r="L3180" s="110"/>
      <c r="M3180" s="110"/>
      <c r="N3180" s="110"/>
      <c r="O3180" s="144"/>
      <c r="P3180" s="110"/>
    </row>
    <row r="3181" spans="11:16" x14ac:dyDescent="0.25">
      <c r="K3181" s="124"/>
      <c r="L3181" s="110"/>
      <c r="M3181" s="110"/>
      <c r="N3181" s="110"/>
      <c r="O3181" s="144"/>
      <c r="P3181" s="110"/>
    </row>
    <row r="3182" spans="11:16" x14ac:dyDescent="0.25">
      <c r="K3182" s="124"/>
      <c r="L3182" s="110"/>
      <c r="M3182" s="110"/>
      <c r="N3182" s="110"/>
      <c r="O3182" s="144"/>
      <c r="P3182" s="110"/>
    </row>
    <row r="3183" spans="11:16" x14ac:dyDescent="0.25">
      <c r="K3183" s="124"/>
      <c r="L3183" s="110"/>
      <c r="M3183" s="110"/>
      <c r="N3183" s="110"/>
      <c r="O3183" s="144"/>
      <c r="P3183" s="110"/>
    </row>
    <row r="3184" spans="11:16" x14ac:dyDescent="0.25">
      <c r="K3184" s="124"/>
      <c r="L3184" s="110"/>
      <c r="M3184" s="110"/>
      <c r="N3184" s="110"/>
      <c r="O3184" s="144"/>
      <c r="P3184" s="110"/>
    </row>
    <row r="3185" spans="11:16" x14ac:dyDescent="0.25">
      <c r="K3185" s="124"/>
      <c r="L3185" s="110"/>
      <c r="M3185" s="110"/>
      <c r="N3185" s="110"/>
      <c r="O3185" s="144"/>
      <c r="P3185" s="110"/>
    </row>
    <row r="3186" spans="11:16" x14ac:dyDescent="0.25">
      <c r="K3186" s="124"/>
      <c r="L3186" s="110"/>
      <c r="M3186" s="110"/>
      <c r="N3186" s="110"/>
      <c r="O3186" s="144"/>
      <c r="P3186" s="110"/>
    </row>
    <row r="3187" spans="11:16" x14ac:dyDescent="0.25">
      <c r="K3187" s="124"/>
      <c r="L3187" s="110"/>
      <c r="M3187" s="110"/>
      <c r="N3187" s="110"/>
      <c r="O3187" s="144"/>
      <c r="P3187" s="110"/>
    </row>
    <row r="3188" spans="11:16" x14ac:dyDescent="0.25">
      <c r="K3188" s="124"/>
      <c r="L3188" s="110"/>
      <c r="M3188" s="110"/>
      <c r="N3188" s="110"/>
      <c r="O3188" s="144"/>
      <c r="P3188" s="110"/>
    </row>
    <row r="3189" spans="11:16" x14ac:dyDescent="0.25">
      <c r="K3189" s="124"/>
      <c r="L3189" s="110"/>
      <c r="M3189" s="110"/>
      <c r="N3189" s="110"/>
      <c r="O3189" s="144"/>
      <c r="P3189" s="110"/>
    </row>
    <row r="3190" spans="11:16" x14ac:dyDescent="0.25">
      <c r="K3190" s="124"/>
      <c r="L3190" s="110"/>
      <c r="M3190" s="110"/>
      <c r="N3190" s="110"/>
      <c r="O3190" s="144"/>
      <c r="P3190" s="110"/>
    </row>
    <row r="3191" spans="11:16" x14ac:dyDescent="0.25">
      <c r="K3191" s="124"/>
      <c r="L3191" s="110"/>
      <c r="M3191" s="110"/>
      <c r="N3191" s="110"/>
      <c r="O3191" s="144"/>
      <c r="P3191" s="110"/>
    </row>
    <row r="3192" spans="11:16" x14ac:dyDescent="0.25">
      <c r="K3192" s="124"/>
      <c r="L3192" s="110"/>
      <c r="M3192" s="110"/>
      <c r="N3192" s="110"/>
      <c r="O3192" s="144"/>
      <c r="P3192" s="110"/>
    </row>
    <row r="3193" spans="11:16" x14ac:dyDescent="0.25">
      <c r="K3193" s="124"/>
      <c r="L3193" s="110"/>
      <c r="M3193" s="110"/>
      <c r="N3193" s="110"/>
      <c r="O3193" s="144"/>
      <c r="P3193" s="110"/>
    </row>
    <row r="3194" spans="11:16" x14ac:dyDescent="0.25">
      <c r="K3194" s="124"/>
      <c r="L3194" s="110"/>
      <c r="M3194" s="110"/>
      <c r="N3194" s="110"/>
      <c r="O3194" s="144"/>
      <c r="P3194" s="110"/>
    </row>
    <row r="3195" spans="11:16" x14ac:dyDescent="0.25">
      <c r="K3195" s="124"/>
      <c r="L3195" s="110"/>
      <c r="M3195" s="110"/>
      <c r="N3195" s="110"/>
      <c r="O3195" s="144"/>
      <c r="P3195" s="110"/>
    </row>
    <row r="3196" spans="11:16" x14ac:dyDescent="0.25">
      <c r="K3196" s="124"/>
      <c r="L3196" s="110"/>
      <c r="M3196" s="110"/>
      <c r="N3196" s="110"/>
      <c r="O3196" s="144"/>
      <c r="P3196" s="110"/>
    </row>
    <row r="3197" spans="11:16" x14ac:dyDescent="0.25">
      <c r="K3197" s="124"/>
      <c r="L3197" s="110"/>
      <c r="M3197" s="110"/>
      <c r="N3197" s="110"/>
      <c r="O3197" s="144"/>
      <c r="P3197" s="110"/>
    </row>
    <row r="3198" spans="11:16" x14ac:dyDescent="0.25">
      <c r="K3198" s="124"/>
      <c r="L3198" s="110"/>
      <c r="M3198" s="110"/>
      <c r="N3198" s="110"/>
      <c r="O3198" s="144"/>
      <c r="P3198" s="110"/>
    </row>
    <row r="3199" spans="11:16" x14ac:dyDescent="0.25">
      <c r="K3199" s="124"/>
      <c r="L3199" s="110"/>
      <c r="M3199" s="110"/>
      <c r="N3199" s="110"/>
      <c r="O3199" s="144"/>
      <c r="P3199" s="110"/>
    </row>
    <row r="3200" spans="11:16" x14ac:dyDescent="0.25">
      <c r="K3200" s="124"/>
      <c r="L3200" s="110"/>
      <c r="M3200" s="110"/>
      <c r="N3200" s="110"/>
      <c r="O3200" s="144"/>
      <c r="P3200" s="110"/>
    </row>
    <row r="3201" spans="11:16" x14ac:dyDescent="0.25">
      <c r="K3201" s="124"/>
      <c r="L3201" s="110"/>
      <c r="M3201" s="110"/>
      <c r="N3201" s="110"/>
      <c r="O3201" s="144"/>
      <c r="P3201" s="110"/>
    </row>
    <row r="3202" spans="11:16" x14ac:dyDescent="0.25">
      <c r="K3202" s="124"/>
      <c r="L3202" s="110"/>
      <c r="M3202" s="110"/>
      <c r="N3202" s="110"/>
      <c r="O3202" s="144"/>
      <c r="P3202" s="110"/>
    </row>
    <row r="3203" spans="11:16" x14ac:dyDescent="0.25">
      <c r="K3203" s="124"/>
      <c r="L3203" s="110"/>
      <c r="M3203" s="110"/>
      <c r="N3203" s="110"/>
      <c r="O3203" s="144"/>
      <c r="P3203" s="110"/>
    </row>
    <row r="3204" spans="11:16" x14ac:dyDescent="0.25">
      <c r="K3204" s="124"/>
      <c r="L3204" s="110"/>
      <c r="M3204" s="110"/>
      <c r="N3204" s="110"/>
      <c r="O3204" s="144"/>
      <c r="P3204" s="110"/>
    </row>
    <row r="3205" spans="11:16" x14ac:dyDescent="0.25">
      <c r="K3205" s="124"/>
      <c r="L3205" s="110"/>
      <c r="M3205" s="110"/>
      <c r="N3205" s="110"/>
      <c r="O3205" s="144"/>
      <c r="P3205" s="110"/>
    </row>
    <row r="3206" spans="11:16" x14ac:dyDescent="0.25">
      <c r="K3206" s="124"/>
      <c r="L3206" s="110"/>
      <c r="M3206" s="110"/>
      <c r="N3206" s="110"/>
      <c r="O3206" s="144"/>
      <c r="P3206" s="110"/>
    </row>
    <row r="3207" spans="11:16" x14ac:dyDescent="0.25">
      <c r="K3207" s="124"/>
      <c r="L3207" s="110"/>
      <c r="M3207" s="110"/>
      <c r="N3207" s="110"/>
      <c r="O3207" s="144"/>
      <c r="P3207" s="110"/>
    </row>
    <row r="3208" spans="11:16" x14ac:dyDescent="0.25">
      <c r="K3208" s="124"/>
      <c r="L3208" s="110"/>
      <c r="M3208" s="110"/>
      <c r="N3208" s="110"/>
      <c r="O3208" s="144"/>
      <c r="P3208" s="110"/>
    </row>
    <row r="3209" spans="11:16" x14ac:dyDescent="0.25">
      <c r="K3209" s="124"/>
      <c r="L3209" s="110"/>
      <c r="M3209" s="110"/>
      <c r="N3209" s="110"/>
      <c r="O3209" s="144"/>
      <c r="P3209" s="110"/>
    </row>
    <row r="3210" spans="11:16" x14ac:dyDescent="0.25">
      <c r="K3210" s="124"/>
      <c r="L3210" s="110"/>
      <c r="M3210" s="110"/>
      <c r="N3210" s="110"/>
      <c r="O3210" s="144"/>
      <c r="P3210" s="110"/>
    </row>
    <row r="3211" spans="11:16" x14ac:dyDescent="0.25">
      <c r="K3211" s="124"/>
      <c r="L3211" s="110"/>
      <c r="M3211" s="110"/>
      <c r="N3211" s="110"/>
      <c r="O3211" s="144"/>
      <c r="P3211" s="110"/>
    </row>
    <row r="3212" spans="11:16" x14ac:dyDescent="0.25">
      <c r="K3212" s="124"/>
      <c r="L3212" s="110"/>
      <c r="M3212" s="110"/>
      <c r="N3212" s="110"/>
      <c r="O3212" s="144"/>
      <c r="P3212" s="110"/>
    </row>
    <row r="3213" spans="11:16" x14ac:dyDescent="0.25">
      <c r="K3213" s="124"/>
      <c r="L3213" s="110"/>
      <c r="M3213" s="110"/>
      <c r="N3213" s="110"/>
      <c r="O3213" s="144"/>
      <c r="P3213" s="110"/>
    </row>
    <row r="3214" spans="11:16" x14ac:dyDescent="0.25">
      <c r="K3214" s="124"/>
      <c r="L3214" s="110"/>
      <c r="M3214" s="110"/>
      <c r="N3214" s="110"/>
      <c r="O3214" s="144"/>
      <c r="P3214" s="110"/>
    </row>
    <row r="3215" spans="11:16" x14ac:dyDescent="0.25">
      <c r="K3215" s="124"/>
      <c r="L3215" s="110"/>
      <c r="M3215" s="110"/>
      <c r="N3215" s="110"/>
      <c r="O3215" s="144"/>
      <c r="P3215" s="110"/>
    </row>
    <row r="3216" spans="11:16" x14ac:dyDescent="0.25">
      <c r="K3216" s="124"/>
      <c r="L3216" s="110"/>
      <c r="M3216" s="110"/>
      <c r="N3216" s="110"/>
      <c r="O3216" s="144"/>
      <c r="P3216" s="110"/>
    </row>
    <row r="3217" spans="11:16" x14ac:dyDescent="0.25">
      <c r="K3217" s="124"/>
      <c r="L3217" s="110"/>
      <c r="M3217" s="110"/>
      <c r="N3217" s="110"/>
      <c r="O3217" s="144"/>
      <c r="P3217" s="110"/>
    </row>
    <row r="3218" spans="11:16" x14ac:dyDescent="0.25">
      <c r="K3218" s="124"/>
      <c r="L3218" s="110"/>
      <c r="M3218" s="110"/>
      <c r="N3218" s="110"/>
      <c r="O3218" s="144"/>
      <c r="P3218" s="110"/>
    </row>
    <row r="3219" spans="11:16" x14ac:dyDescent="0.25">
      <c r="K3219" s="124"/>
      <c r="L3219" s="110"/>
      <c r="M3219" s="110"/>
      <c r="N3219" s="110"/>
      <c r="O3219" s="144"/>
      <c r="P3219" s="110"/>
    </row>
    <row r="3220" spans="11:16" x14ac:dyDescent="0.25">
      <c r="K3220" s="124"/>
      <c r="L3220" s="110"/>
      <c r="M3220" s="110"/>
      <c r="N3220" s="110"/>
      <c r="O3220" s="144"/>
      <c r="P3220" s="110"/>
    </row>
    <row r="3221" spans="11:16" x14ac:dyDescent="0.25">
      <c r="K3221" s="124"/>
      <c r="L3221" s="110"/>
      <c r="M3221" s="110"/>
      <c r="N3221" s="110"/>
      <c r="O3221" s="144"/>
      <c r="P3221" s="110"/>
    </row>
    <row r="3222" spans="11:16" x14ac:dyDescent="0.25">
      <c r="K3222" s="124"/>
      <c r="L3222" s="110"/>
      <c r="M3222" s="110"/>
      <c r="N3222" s="110"/>
      <c r="O3222" s="144"/>
      <c r="P3222" s="110"/>
    </row>
    <row r="3223" spans="11:16" x14ac:dyDescent="0.25">
      <c r="K3223" s="124"/>
      <c r="L3223" s="110"/>
      <c r="M3223" s="110"/>
      <c r="N3223" s="110"/>
      <c r="O3223" s="144"/>
      <c r="P3223" s="110"/>
    </row>
    <row r="3224" spans="11:16" x14ac:dyDescent="0.25">
      <c r="K3224" s="124"/>
      <c r="L3224" s="110"/>
      <c r="M3224" s="110"/>
      <c r="N3224" s="110"/>
      <c r="O3224" s="144"/>
      <c r="P3224" s="110"/>
    </row>
    <row r="3225" spans="11:16" x14ac:dyDescent="0.25">
      <c r="K3225" s="124"/>
      <c r="L3225" s="110"/>
      <c r="M3225" s="110"/>
      <c r="N3225" s="110"/>
      <c r="O3225" s="144"/>
      <c r="P3225" s="110"/>
    </row>
    <row r="3226" spans="11:16" x14ac:dyDescent="0.25">
      <c r="K3226" s="124"/>
      <c r="L3226" s="110"/>
      <c r="M3226" s="110"/>
      <c r="N3226" s="110"/>
      <c r="O3226" s="144"/>
      <c r="P3226" s="110"/>
    </row>
    <row r="3227" spans="11:16" x14ac:dyDescent="0.25">
      <c r="K3227" s="124"/>
      <c r="L3227" s="110"/>
      <c r="M3227" s="110"/>
      <c r="N3227" s="110"/>
      <c r="O3227" s="144"/>
      <c r="P3227" s="110"/>
    </row>
    <row r="3228" spans="11:16" x14ac:dyDescent="0.25">
      <c r="K3228" s="124"/>
      <c r="L3228" s="110"/>
      <c r="M3228" s="110"/>
      <c r="N3228" s="110"/>
      <c r="O3228" s="144"/>
      <c r="P3228" s="110"/>
    </row>
    <row r="3229" spans="11:16" x14ac:dyDescent="0.25">
      <c r="K3229" s="124"/>
      <c r="L3229" s="110"/>
      <c r="M3229" s="110"/>
      <c r="N3229" s="110"/>
      <c r="O3229" s="144"/>
      <c r="P3229" s="110"/>
    </row>
    <row r="3230" spans="11:16" x14ac:dyDescent="0.25">
      <c r="K3230" s="124"/>
      <c r="L3230" s="110"/>
      <c r="M3230" s="110"/>
      <c r="N3230" s="110"/>
      <c r="O3230" s="144"/>
      <c r="P3230" s="110"/>
    </row>
    <row r="3231" spans="11:16" x14ac:dyDescent="0.25">
      <c r="K3231" s="124"/>
      <c r="L3231" s="110"/>
      <c r="M3231" s="110"/>
      <c r="N3231" s="110"/>
      <c r="O3231" s="144"/>
      <c r="P3231" s="110"/>
    </row>
    <row r="3232" spans="11:16" x14ac:dyDescent="0.25">
      <c r="K3232" s="124"/>
      <c r="L3232" s="110"/>
      <c r="M3232" s="110"/>
      <c r="N3232" s="110"/>
      <c r="O3232" s="144"/>
      <c r="P3232" s="110"/>
    </row>
    <row r="3233" spans="11:16" x14ac:dyDescent="0.25">
      <c r="K3233" s="124"/>
      <c r="L3233" s="110"/>
      <c r="M3233" s="110"/>
      <c r="N3233" s="110"/>
      <c r="O3233" s="144"/>
      <c r="P3233" s="110"/>
    </row>
    <row r="3234" spans="11:16" x14ac:dyDescent="0.25">
      <c r="K3234" s="124"/>
      <c r="L3234" s="110"/>
      <c r="M3234" s="110"/>
      <c r="N3234" s="110"/>
      <c r="O3234" s="144"/>
      <c r="P3234" s="110"/>
    </row>
    <row r="3235" spans="11:16" x14ac:dyDescent="0.25">
      <c r="K3235" s="124"/>
      <c r="L3235" s="110"/>
      <c r="M3235" s="110"/>
      <c r="N3235" s="110"/>
      <c r="O3235" s="144"/>
      <c r="P3235" s="110"/>
    </row>
    <row r="3236" spans="11:16" x14ac:dyDescent="0.25">
      <c r="K3236" s="124"/>
      <c r="L3236" s="110"/>
      <c r="M3236" s="110"/>
      <c r="N3236" s="110"/>
      <c r="O3236" s="144"/>
      <c r="P3236" s="110"/>
    </row>
    <row r="3237" spans="11:16" x14ac:dyDescent="0.25">
      <c r="K3237" s="124"/>
      <c r="L3237" s="110"/>
      <c r="M3237" s="110"/>
      <c r="N3237" s="110"/>
      <c r="O3237" s="144"/>
      <c r="P3237" s="110"/>
    </row>
    <row r="3238" spans="11:16" x14ac:dyDescent="0.25">
      <c r="K3238" s="124"/>
      <c r="L3238" s="110"/>
      <c r="M3238" s="110"/>
      <c r="N3238" s="110"/>
      <c r="O3238" s="144"/>
      <c r="P3238" s="110"/>
    </row>
    <row r="3239" spans="11:16" x14ac:dyDescent="0.25">
      <c r="K3239" s="124"/>
      <c r="L3239" s="110"/>
      <c r="M3239" s="110"/>
      <c r="N3239" s="110"/>
      <c r="O3239" s="144"/>
      <c r="P3239" s="110"/>
    </row>
    <row r="3240" spans="11:16" x14ac:dyDescent="0.25">
      <c r="K3240" s="124"/>
      <c r="L3240" s="110"/>
      <c r="M3240" s="110"/>
      <c r="N3240" s="110"/>
      <c r="O3240" s="144"/>
      <c r="P3240" s="110"/>
    </row>
    <row r="3241" spans="11:16" x14ac:dyDescent="0.25">
      <c r="K3241" s="124"/>
      <c r="L3241" s="110"/>
      <c r="M3241" s="110"/>
      <c r="N3241" s="110"/>
      <c r="O3241" s="144"/>
      <c r="P3241" s="110"/>
    </row>
    <row r="3242" spans="11:16" x14ac:dyDescent="0.25">
      <c r="K3242" s="124"/>
      <c r="L3242" s="110"/>
      <c r="M3242" s="110"/>
      <c r="N3242" s="110"/>
      <c r="O3242" s="144"/>
      <c r="P3242" s="110"/>
    </row>
    <row r="3243" spans="11:16" x14ac:dyDescent="0.25">
      <c r="K3243" s="124"/>
      <c r="L3243" s="110"/>
      <c r="M3243" s="110"/>
      <c r="N3243" s="110"/>
      <c r="O3243" s="144"/>
      <c r="P3243" s="110"/>
    </row>
    <row r="3244" spans="11:16" x14ac:dyDescent="0.25">
      <c r="K3244" s="124"/>
      <c r="L3244" s="110"/>
      <c r="M3244" s="110"/>
      <c r="N3244" s="110"/>
      <c r="O3244" s="144"/>
      <c r="P3244" s="110"/>
    </row>
    <row r="3245" spans="11:16" x14ac:dyDescent="0.25">
      <c r="K3245" s="124"/>
      <c r="L3245" s="110"/>
      <c r="M3245" s="110"/>
      <c r="N3245" s="110"/>
      <c r="O3245" s="144"/>
      <c r="P3245" s="110"/>
    </row>
    <row r="3246" spans="11:16" x14ac:dyDescent="0.25">
      <c r="K3246" s="124"/>
      <c r="L3246" s="110"/>
      <c r="M3246" s="110"/>
      <c r="N3246" s="110"/>
      <c r="O3246" s="144"/>
      <c r="P3246" s="110"/>
    </row>
    <row r="3247" spans="11:16" x14ac:dyDescent="0.25">
      <c r="K3247" s="124"/>
      <c r="L3247" s="110"/>
      <c r="M3247" s="110"/>
      <c r="N3247" s="110"/>
      <c r="O3247" s="144"/>
      <c r="P3247" s="110"/>
    </row>
    <row r="3248" spans="11:16" x14ac:dyDescent="0.25">
      <c r="K3248" s="124"/>
      <c r="L3248" s="110"/>
      <c r="M3248" s="110"/>
      <c r="N3248" s="110"/>
      <c r="O3248" s="144"/>
      <c r="P3248" s="110"/>
    </row>
    <row r="3249" spans="11:16" x14ac:dyDescent="0.25">
      <c r="K3249" s="124"/>
      <c r="L3249" s="110"/>
      <c r="M3249" s="110"/>
      <c r="N3249" s="110"/>
      <c r="O3249" s="144"/>
      <c r="P3249" s="110"/>
    </row>
    <row r="3250" spans="11:16" x14ac:dyDescent="0.25">
      <c r="K3250" s="124"/>
      <c r="L3250" s="110"/>
      <c r="M3250" s="110"/>
      <c r="N3250" s="110"/>
      <c r="O3250" s="144"/>
      <c r="P3250" s="110"/>
    </row>
    <row r="3251" spans="11:16" x14ac:dyDescent="0.25">
      <c r="K3251" s="124"/>
      <c r="L3251" s="110"/>
      <c r="M3251" s="110"/>
      <c r="N3251" s="110"/>
      <c r="O3251" s="144"/>
      <c r="P3251" s="110"/>
    </row>
    <row r="3252" spans="11:16" x14ac:dyDescent="0.25">
      <c r="K3252" s="124"/>
      <c r="L3252" s="110"/>
      <c r="M3252" s="110"/>
      <c r="N3252" s="110"/>
      <c r="O3252" s="144"/>
      <c r="P3252" s="110"/>
    </row>
    <row r="3253" spans="11:16" x14ac:dyDescent="0.25">
      <c r="K3253" s="124"/>
      <c r="L3253" s="110"/>
      <c r="M3253" s="110"/>
      <c r="N3253" s="110"/>
      <c r="O3253" s="144"/>
      <c r="P3253" s="110"/>
    </row>
    <row r="3254" spans="11:16" x14ac:dyDescent="0.25">
      <c r="K3254" s="124"/>
      <c r="L3254" s="110"/>
      <c r="M3254" s="110"/>
      <c r="N3254" s="110"/>
      <c r="O3254" s="144"/>
      <c r="P3254" s="110"/>
    </row>
    <row r="3255" spans="11:16" x14ac:dyDescent="0.25">
      <c r="K3255" s="124"/>
      <c r="L3255" s="110"/>
      <c r="M3255" s="110"/>
      <c r="N3255" s="110"/>
      <c r="O3255" s="144"/>
      <c r="P3255" s="110"/>
    </row>
    <row r="3256" spans="11:16" x14ac:dyDescent="0.25">
      <c r="K3256" s="124"/>
      <c r="L3256" s="110"/>
      <c r="M3256" s="110"/>
      <c r="N3256" s="110"/>
      <c r="O3256" s="144"/>
      <c r="P3256" s="110"/>
    </row>
    <row r="3257" spans="11:16" x14ac:dyDescent="0.25">
      <c r="K3257" s="124"/>
      <c r="L3257" s="110"/>
      <c r="M3257" s="110"/>
      <c r="N3257" s="110"/>
      <c r="O3257" s="144"/>
      <c r="P3257" s="110"/>
    </row>
    <row r="3258" spans="11:16" x14ac:dyDescent="0.25">
      <c r="K3258" s="124"/>
      <c r="L3258" s="110"/>
      <c r="M3258" s="110"/>
      <c r="N3258" s="110"/>
      <c r="O3258" s="144"/>
      <c r="P3258" s="110"/>
    </row>
    <row r="3259" spans="11:16" x14ac:dyDescent="0.25">
      <c r="K3259" s="124"/>
      <c r="L3259" s="110"/>
      <c r="M3259" s="110"/>
      <c r="N3259" s="110"/>
      <c r="O3259" s="144"/>
      <c r="P3259" s="110"/>
    </row>
    <row r="3260" spans="11:16" x14ac:dyDescent="0.25">
      <c r="K3260" s="124"/>
      <c r="L3260" s="110"/>
      <c r="M3260" s="110"/>
      <c r="N3260" s="110"/>
      <c r="O3260" s="144"/>
      <c r="P3260" s="110"/>
    </row>
    <row r="3261" spans="11:16" x14ac:dyDescent="0.25">
      <c r="K3261" s="124"/>
      <c r="L3261" s="110"/>
      <c r="M3261" s="110"/>
      <c r="N3261" s="110"/>
      <c r="O3261" s="144"/>
      <c r="P3261" s="110"/>
    </row>
    <row r="3262" spans="11:16" x14ac:dyDescent="0.25">
      <c r="K3262" s="124"/>
      <c r="L3262" s="110"/>
      <c r="M3262" s="110"/>
      <c r="N3262" s="110"/>
      <c r="O3262" s="144"/>
      <c r="P3262" s="110"/>
    </row>
    <row r="3263" spans="11:16" x14ac:dyDescent="0.25">
      <c r="K3263" s="124"/>
      <c r="L3263" s="110"/>
      <c r="M3263" s="110"/>
      <c r="N3263" s="110"/>
      <c r="O3263" s="144"/>
      <c r="P3263" s="110"/>
    </row>
    <row r="3264" spans="11:16" x14ac:dyDescent="0.25">
      <c r="K3264" s="124"/>
      <c r="L3264" s="110"/>
      <c r="M3264" s="110"/>
      <c r="N3264" s="110"/>
      <c r="O3264" s="144"/>
      <c r="P3264" s="110"/>
    </row>
    <row r="3265" spans="11:16" x14ac:dyDescent="0.25">
      <c r="K3265" s="124"/>
      <c r="L3265" s="110"/>
      <c r="M3265" s="110"/>
      <c r="N3265" s="110"/>
      <c r="O3265" s="144"/>
      <c r="P3265" s="110"/>
    </row>
    <row r="3266" spans="11:16" x14ac:dyDescent="0.25">
      <c r="K3266" s="124"/>
      <c r="L3266" s="110"/>
      <c r="M3266" s="110"/>
      <c r="N3266" s="110"/>
      <c r="O3266" s="144"/>
      <c r="P3266" s="110"/>
    </row>
    <row r="3267" spans="11:16" x14ac:dyDescent="0.25">
      <c r="K3267" s="124"/>
      <c r="L3267" s="110"/>
      <c r="M3267" s="110"/>
      <c r="N3267" s="110"/>
      <c r="O3267" s="144"/>
      <c r="P3267" s="110"/>
    </row>
    <row r="3268" spans="11:16" x14ac:dyDescent="0.25">
      <c r="K3268" s="124"/>
      <c r="L3268" s="110"/>
      <c r="M3268" s="110"/>
      <c r="N3268" s="110"/>
      <c r="O3268" s="144"/>
      <c r="P3268" s="110"/>
    </row>
    <row r="3269" spans="11:16" x14ac:dyDescent="0.25">
      <c r="K3269" s="124"/>
      <c r="L3269" s="110"/>
      <c r="M3269" s="110"/>
      <c r="N3269" s="110"/>
      <c r="O3269" s="144"/>
      <c r="P3269" s="110"/>
    </row>
    <row r="3270" spans="11:16" x14ac:dyDescent="0.25">
      <c r="K3270" s="124"/>
      <c r="L3270" s="110"/>
      <c r="M3270" s="110"/>
      <c r="N3270" s="110"/>
      <c r="O3270" s="144"/>
      <c r="P3270" s="110"/>
    </row>
    <row r="3271" spans="11:16" x14ac:dyDescent="0.25">
      <c r="K3271" s="124"/>
      <c r="L3271" s="110"/>
      <c r="M3271" s="110"/>
      <c r="N3271" s="110"/>
      <c r="O3271" s="144"/>
      <c r="P3271" s="110"/>
    </row>
    <row r="3272" spans="11:16" x14ac:dyDescent="0.25">
      <c r="K3272" s="124"/>
      <c r="L3272" s="110"/>
      <c r="M3272" s="110"/>
      <c r="N3272" s="110"/>
      <c r="O3272" s="144"/>
      <c r="P3272" s="110"/>
    </row>
    <row r="3273" spans="11:16" x14ac:dyDescent="0.25">
      <c r="K3273" s="124"/>
      <c r="L3273" s="110"/>
      <c r="M3273" s="110"/>
      <c r="N3273" s="110"/>
      <c r="O3273" s="144"/>
      <c r="P3273" s="110"/>
    </row>
    <row r="3274" spans="11:16" x14ac:dyDescent="0.25">
      <c r="K3274" s="124"/>
      <c r="L3274" s="110"/>
      <c r="M3274" s="110"/>
      <c r="N3274" s="110"/>
      <c r="O3274" s="144"/>
      <c r="P3274" s="110"/>
    </row>
    <row r="3275" spans="11:16" x14ac:dyDescent="0.25">
      <c r="K3275" s="124"/>
      <c r="L3275" s="110"/>
      <c r="M3275" s="110"/>
      <c r="N3275" s="110"/>
      <c r="O3275" s="144"/>
      <c r="P3275" s="110"/>
    </row>
    <row r="3276" spans="11:16" x14ac:dyDescent="0.25">
      <c r="K3276" s="124"/>
      <c r="L3276" s="110"/>
      <c r="M3276" s="110"/>
      <c r="N3276" s="110"/>
      <c r="O3276" s="144"/>
      <c r="P3276" s="110"/>
    </row>
    <row r="3277" spans="11:16" x14ac:dyDescent="0.25">
      <c r="K3277" s="124"/>
      <c r="L3277" s="110"/>
      <c r="M3277" s="110"/>
      <c r="N3277" s="110"/>
      <c r="O3277" s="144"/>
      <c r="P3277" s="110"/>
    </row>
    <row r="3278" spans="11:16" x14ac:dyDescent="0.25">
      <c r="K3278" s="124"/>
      <c r="L3278" s="110"/>
      <c r="M3278" s="110"/>
      <c r="N3278" s="110"/>
      <c r="O3278" s="144"/>
      <c r="P3278" s="110"/>
    </row>
    <row r="3279" spans="11:16" x14ac:dyDescent="0.25">
      <c r="K3279" s="124"/>
      <c r="L3279" s="110"/>
      <c r="M3279" s="110"/>
      <c r="N3279" s="110"/>
      <c r="O3279" s="144"/>
      <c r="P3279" s="110"/>
    </row>
    <row r="3280" spans="11:16" x14ac:dyDescent="0.25">
      <c r="K3280" s="124"/>
      <c r="L3280" s="110"/>
      <c r="M3280" s="110"/>
      <c r="N3280" s="110"/>
      <c r="O3280" s="144"/>
      <c r="P3280" s="110"/>
    </row>
    <row r="3281" spans="11:16" x14ac:dyDescent="0.25">
      <c r="K3281" s="124"/>
      <c r="L3281" s="110"/>
      <c r="M3281" s="110"/>
      <c r="N3281" s="110"/>
      <c r="O3281" s="144"/>
      <c r="P3281" s="110"/>
    </row>
    <row r="3282" spans="11:16" x14ac:dyDescent="0.25">
      <c r="K3282" s="124"/>
      <c r="L3282" s="110"/>
      <c r="M3282" s="110"/>
      <c r="N3282" s="110"/>
      <c r="O3282" s="144"/>
      <c r="P3282" s="110"/>
    </row>
    <row r="3283" spans="11:16" x14ac:dyDescent="0.25">
      <c r="K3283" s="124"/>
      <c r="L3283" s="110"/>
      <c r="M3283" s="110"/>
      <c r="N3283" s="110"/>
      <c r="O3283" s="144"/>
      <c r="P3283" s="110"/>
    </row>
    <row r="3284" spans="11:16" x14ac:dyDescent="0.25">
      <c r="K3284" s="124"/>
      <c r="L3284" s="110"/>
      <c r="M3284" s="110"/>
      <c r="N3284" s="110"/>
      <c r="O3284" s="144"/>
      <c r="P3284" s="110"/>
    </row>
    <row r="3285" spans="11:16" x14ac:dyDescent="0.25">
      <c r="K3285" s="124"/>
      <c r="L3285" s="110"/>
      <c r="M3285" s="110"/>
      <c r="N3285" s="110"/>
      <c r="O3285" s="144"/>
      <c r="P3285" s="110"/>
    </row>
    <row r="3286" spans="11:16" x14ac:dyDescent="0.25">
      <c r="K3286" s="124"/>
      <c r="L3286" s="110"/>
      <c r="M3286" s="110"/>
      <c r="N3286" s="110"/>
      <c r="O3286" s="144"/>
      <c r="P3286" s="110"/>
    </row>
    <row r="3287" spans="11:16" x14ac:dyDescent="0.25">
      <c r="K3287" s="124"/>
      <c r="L3287" s="110"/>
      <c r="M3287" s="110"/>
      <c r="N3287" s="110"/>
      <c r="O3287" s="144"/>
      <c r="P3287" s="110"/>
    </row>
    <row r="3288" spans="11:16" x14ac:dyDescent="0.25">
      <c r="K3288" s="124"/>
      <c r="L3288" s="110"/>
      <c r="M3288" s="110"/>
      <c r="N3288" s="110"/>
      <c r="O3288" s="144"/>
      <c r="P3288" s="110"/>
    </row>
    <row r="3289" spans="11:16" x14ac:dyDescent="0.25">
      <c r="K3289" s="124"/>
      <c r="L3289" s="110"/>
      <c r="M3289" s="110"/>
      <c r="N3289" s="110"/>
      <c r="O3289" s="144"/>
      <c r="P3289" s="110"/>
    </row>
    <row r="3290" spans="11:16" x14ac:dyDescent="0.25">
      <c r="K3290" s="124"/>
      <c r="L3290" s="110"/>
      <c r="M3290" s="110"/>
      <c r="N3290" s="110"/>
      <c r="O3290" s="144"/>
      <c r="P3290" s="110"/>
    </row>
    <row r="3291" spans="11:16" x14ac:dyDescent="0.25">
      <c r="K3291" s="124"/>
      <c r="L3291" s="110"/>
      <c r="M3291" s="110"/>
      <c r="N3291" s="110"/>
      <c r="O3291" s="144"/>
      <c r="P3291" s="110"/>
    </row>
    <row r="3292" spans="11:16" x14ac:dyDescent="0.25">
      <c r="K3292" s="124"/>
      <c r="L3292" s="110"/>
      <c r="M3292" s="110"/>
      <c r="N3292" s="110"/>
      <c r="O3292" s="144"/>
      <c r="P3292" s="110"/>
    </row>
    <row r="3293" spans="11:16" x14ac:dyDescent="0.25">
      <c r="K3293" s="124"/>
      <c r="L3293" s="110"/>
      <c r="M3293" s="110"/>
      <c r="N3293" s="110"/>
      <c r="O3293" s="144"/>
      <c r="P3293" s="110"/>
    </row>
    <row r="3294" spans="11:16" x14ac:dyDescent="0.25">
      <c r="K3294" s="124"/>
      <c r="L3294" s="110"/>
      <c r="M3294" s="110"/>
      <c r="N3294" s="110"/>
      <c r="O3294" s="144"/>
      <c r="P3294" s="110"/>
    </row>
    <row r="3295" spans="11:16" x14ac:dyDescent="0.25">
      <c r="K3295" s="124"/>
      <c r="L3295" s="110"/>
      <c r="M3295" s="110"/>
      <c r="N3295" s="110"/>
      <c r="O3295" s="144"/>
      <c r="P3295" s="110"/>
    </row>
    <row r="3296" spans="11:16" x14ac:dyDescent="0.25">
      <c r="K3296" s="124"/>
      <c r="L3296" s="110"/>
      <c r="M3296" s="110"/>
      <c r="N3296" s="110"/>
      <c r="O3296" s="144"/>
      <c r="P3296" s="110"/>
    </row>
    <row r="3297" spans="11:16" x14ac:dyDescent="0.25">
      <c r="K3297" s="124"/>
      <c r="L3297" s="110"/>
      <c r="M3297" s="110"/>
      <c r="N3297" s="110"/>
      <c r="O3297" s="144"/>
      <c r="P3297" s="110"/>
    </row>
    <row r="3298" spans="11:16" x14ac:dyDescent="0.25">
      <c r="K3298" s="124"/>
      <c r="L3298" s="110"/>
      <c r="M3298" s="110"/>
      <c r="N3298" s="110"/>
      <c r="O3298" s="144"/>
      <c r="P3298" s="110"/>
    </row>
    <row r="3299" spans="11:16" x14ac:dyDescent="0.25">
      <c r="K3299" s="124"/>
      <c r="L3299" s="110"/>
      <c r="M3299" s="110"/>
      <c r="N3299" s="110"/>
      <c r="O3299" s="144"/>
      <c r="P3299" s="110"/>
    </row>
    <row r="3300" spans="11:16" x14ac:dyDescent="0.25">
      <c r="K3300" s="124"/>
      <c r="L3300" s="110"/>
      <c r="M3300" s="110"/>
      <c r="N3300" s="110"/>
      <c r="O3300" s="144"/>
      <c r="P3300" s="110"/>
    </row>
    <row r="3301" spans="11:16" x14ac:dyDescent="0.25">
      <c r="K3301" s="124"/>
      <c r="L3301" s="110"/>
      <c r="M3301" s="110"/>
      <c r="N3301" s="110"/>
      <c r="O3301" s="144"/>
      <c r="P3301" s="110"/>
    </row>
    <row r="3302" spans="11:16" x14ac:dyDescent="0.25">
      <c r="K3302" s="124"/>
      <c r="L3302" s="110"/>
      <c r="M3302" s="110"/>
      <c r="N3302" s="110"/>
      <c r="O3302" s="144"/>
      <c r="P3302" s="110"/>
    </row>
    <row r="3303" spans="11:16" x14ac:dyDescent="0.25">
      <c r="K3303" s="124"/>
      <c r="L3303" s="110"/>
      <c r="M3303" s="110"/>
      <c r="N3303" s="110"/>
      <c r="O3303" s="144"/>
      <c r="P3303" s="110"/>
    </row>
    <row r="3304" spans="11:16" x14ac:dyDescent="0.25">
      <c r="K3304" s="124"/>
      <c r="L3304" s="110"/>
      <c r="M3304" s="110"/>
      <c r="N3304" s="110"/>
      <c r="O3304" s="144"/>
      <c r="P3304" s="110"/>
    </row>
    <row r="3305" spans="11:16" x14ac:dyDescent="0.25">
      <c r="K3305" s="124"/>
      <c r="L3305" s="110"/>
      <c r="M3305" s="110"/>
      <c r="N3305" s="110"/>
      <c r="O3305" s="144"/>
      <c r="P3305" s="110"/>
    </row>
    <row r="3306" spans="11:16" x14ac:dyDescent="0.25">
      <c r="K3306" s="124"/>
      <c r="L3306" s="110"/>
      <c r="M3306" s="110"/>
      <c r="N3306" s="110"/>
      <c r="O3306" s="144"/>
      <c r="P3306" s="110"/>
    </row>
    <row r="3307" spans="11:16" x14ac:dyDescent="0.25">
      <c r="K3307" s="124"/>
      <c r="L3307" s="110"/>
      <c r="M3307" s="110"/>
      <c r="N3307" s="110"/>
      <c r="O3307" s="144"/>
      <c r="P3307" s="110"/>
    </row>
    <row r="3308" spans="11:16" x14ac:dyDescent="0.25">
      <c r="K3308" s="124"/>
      <c r="L3308" s="110"/>
      <c r="M3308" s="110"/>
      <c r="N3308" s="110"/>
      <c r="O3308" s="144"/>
      <c r="P3308" s="110"/>
    </row>
    <row r="3309" spans="11:16" x14ac:dyDescent="0.25">
      <c r="K3309" s="124"/>
      <c r="L3309" s="110"/>
      <c r="M3309" s="110"/>
      <c r="N3309" s="110"/>
      <c r="O3309" s="144"/>
      <c r="P3309" s="110"/>
    </row>
    <row r="3310" spans="11:16" x14ac:dyDescent="0.25">
      <c r="K3310" s="124"/>
      <c r="L3310" s="110"/>
      <c r="M3310" s="110"/>
      <c r="N3310" s="110"/>
      <c r="O3310" s="144"/>
      <c r="P3310" s="110"/>
    </row>
    <row r="3311" spans="11:16" x14ac:dyDescent="0.25">
      <c r="K3311" s="124"/>
      <c r="L3311" s="110"/>
      <c r="M3311" s="110"/>
      <c r="N3311" s="110"/>
      <c r="O3311" s="144"/>
      <c r="P3311" s="110"/>
    </row>
    <row r="3312" spans="11:16" x14ac:dyDescent="0.25">
      <c r="K3312" s="124"/>
      <c r="L3312" s="110"/>
      <c r="M3312" s="110"/>
      <c r="N3312" s="110"/>
      <c r="O3312" s="144"/>
      <c r="P3312" s="110"/>
    </row>
    <row r="3313" spans="11:16" x14ac:dyDescent="0.25">
      <c r="K3313" s="124"/>
      <c r="L3313" s="110"/>
      <c r="M3313" s="110"/>
      <c r="N3313" s="110"/>
      <c r="O3313" s="144"/>
      <c r="P3313" s="110"/>
    </row>
    <row r="3314" spans="11:16" x14ac:dyDescent="0.25">
      <c r="K3314" s="124"/>
      <c r="L3314" s="110"/>
      <c r="M3314" s="110"/>
      <c r="N3314" s="110"/>
      <c r="O3314" s="144"/>
      <c r="P3314" s="110"/>
    </row>
    <row r="3315" spans="11:16" x14ac:dyDescent="0.25">
      <c r="K3315" s="124"/>
      <c r="L3315" s="110"/>
      <c r="M3315" s="110"/>
      <c r="N3315" s="110"/>
      <c r="O3315" s="144"/>
      <c r="P3315" s="110"/>
    </row>
    <row r="3316" spans="11:16" x14ac:dyDescent="0.25">
      <c r="K3316" s="124"/>
      <c r="L3316" s="110"/>
      <c r="M3316" s="110"/>
      <c r="N3316" s="110"/>
      <c r="O3316" s="144"/>
      <c r="P3316" s="110"/>
    </row>
    <row r="3317" spans="11:16" x14ac:dyDescent="0.25">
      <c r="K3317" s="124"/>
      <c r="L3317" s="110"/>
      <c r="M3317" s="110"/>
      <c r="N3317" s="110"/>
      <c r="O3317" s="144"/>
      <c r="P3317" s="110"/>
    </row>
    <row r="3318" spans="11:16" x14ac:dyDescent="0.25">
      <c r="K3318" s="124"/>
      <c r="L3318" s="110"/>
      <c r="M3318" s="110"/>
      <c r="N3318" s="110"/>
      <c r="O3318" s="144"/>
      <c r="P3318" s="110"/>
    </row>
    <row r="3319" spans="11:16" x14ac:dyDescent="0.25">
      <c r="K3319" s="124"/>
      <c r="L3319" s="110"/>
      <c r="M3319" s="110"/>
      <c r="N3319" s="110"/>
      <c r="O3319" s="144"/>
      <c r="P3319" s="110"/>
    </row>
    <row r="3320" spans="11:16" x14ac:dyDescent="0.25">
      <c r="K3320" s="124"/>
      <c r="L3320" s="110"/>
      <c r="M3320" s="110"/>
      <c r="N3320" s="110"/>
      <c r="O3320" s="144"/>
      <c r="P3320" s="110"/>
    </row>
    <row r="3321" spans="11:16" x14ac:dyDescent="0.25">
      <c r="K3321" s="124"/>
      <c r="L3321" s="110"/>
      <c r="M3321" s="110"/>
      <c r="N3321" s="110"/>
      <c r="O3321" s="144"/>
      <c r="P3321" s="110"/>
    </row>
    <row r="3322" spans="11:16" x14ac:dyDescent="0.25">
      <c r="K3322" s="124"/>
      <c r="L3322" s="110"/>
      <c r="M3322" s="110"/>
      <c r="N3322" s="110"/>
      <c r="O3322" s="144"/>
      <c r="P3322" s="110"/>
    </row>
    <row r="3323" spans="11:16" x14ac:dyDescent="0.25">
      <c r="K3323" s="124"/>
      <c r="L3323" s="110"/>
      <c r="M3323" s="110"/>
      <c r="N3323" s="110"/>
      <c r="O3323" s="144"/>
      <c r="P3323" s="110"/>
    </row>
    <row r="3324" spans="11:16" x14ac:dyDescent="0.25">
      <c r="K3324" s="124"/>
      <c r="L3324" s="110"/>
      <c r="M3324" s="110"/>
      <c r="N3324" s="110"/>
      <c r="O3324" s="144"/>
      <c r="P3324" s="110"/>
    </row>
    <row r="3325" spans="11:16" x14ac:dyDescent="0.25">
      <c r="K3325" s="124"/>
      <c r="L3325" s="110"/>
      <c r="M3325" s="110"/>
      <c r="N3325" s="110"/>
      <c r="O3325" s="144"/>
      <c r="P3325" s="110"/>
    </row>
    <row r="3326" spans="11:16" x14ac:dyDescent="0.25">
      <c r="K3326" s="124"/>
      <c r="L3326" s="110"/>
      <c r="M3326" s="110"/>
      <c r="N3326" s="110"/>
      <c r="O3326" s="144"/>
      <c r="P3326" s="110"/>
    </row>
    <row r="3327" spans="11:16" x14ac:dyDescent="0.25">
      <c r="K3327" s="124"/>
      <c r="L3327" s="110"/>
      <c r="M3327" s="110"/>
      <c r="N3327" s="110"/>
      <c r="O3327" s="144"/>
      <c r="P3327" s="110"/>
    </row>
    <row r="3328" spans="11:16" x14ac:dyDescent="0.25">
      <c r="K3328" s="124"/>
      <c r="L3328" s="110"/>
      <c r="M3328" s="110"/>
      <c r="N3328" s="110"/>
      <c r="O3328" s="144"/>
      <c r="P3328" s="110"/>
    </row>
    <row r="3329" spans="11:16" x14ac:dyDescent="0.25">
      <c r="K3329" s="124"/>
      <c r="L3329" s="110"/>
      <c r="M3329" s="110"/>
      <c r="N3329" s="110"/>
      <c r="O3329" s="144"/>
      <c r="P3329" s="110"/>
    </row>
    <row r="3330" spans="11:16" x14ac:dyDescent="0.25">
      <c r="K3330" s="124"/>
      <c r="L3330" s="110"/>
      <c r="M3330" s="110"/>
      <c r="N3330" s="110"/>
      <c r="O3330" s="144"/>
      <c r="P3330" s="110"/>
    </row>
    <row r="3331" spans="11:16" x14ac:dyDescent="0.25">
      <c r="K3331" s="124"/>
      <c r="L3331" s="110"/>
      <c r="M3331" s="110"/>
      <c r="N3331" s="110"/>
      <c r="O3331" s="144"/>
      <c r="P3331" s="110"/>
    </row>
    <row r="3332" spans="11:16" x14ac:dyDescent="0.25">
      <c r="K3332" s="124"/>
      <c r="L3332" s="110"/>
      <c r="M3332" s="110"/>
      <c r="N3332" s="110"/>
      <c r="O3332" s="144"/>
      <c r="P3332" s="110"/>
    </row>
    <row r="3333" spans="11:16" x14ac:dyDescent="0.25">
      <c r="K3333" s="124"/>
      <c r="L3333" s="110"/>
      <c r="M3333" s="110"/>
      <c r="N3333" s="110"/>
      <c r="O3333" s="144"/>
      <c r="P3333" s="110"/>
    </row>
    <row r="3334" spans="11:16" x14ac:dyDescent="0.25">
      <c r="K3334" s="124"/>
      <c r="L3334" s="110"/>
      <c r="M3334" s="110"/>
      <c r="N3334" s="110"/>
      <c r="O3334" s="144"/>
      <c r="P3334" s="110"/>
    </row>
    <row r="3335" spans="11:16" x14ac:dyDescent="0.25">
      <c r="K3335" s="124"/>
      <c r="L3335" s="110"/>
      <c r="M3335" s="110"/>
      <c r="N3335" s="110"/>
      <c r="O3335" s="144"/>
      <c r="P3335" s="110"/>
    </row>
    <row r="3336" spans="11:16" x14ac:dyDescent="0.25">
      <c r="K3336" s="124"/>
      <c r="L3336" s="110"/>
      <c r="M3336" s="110"/>
      <c r="N3336" s="110"/>
      <c r="O3336" s="144"/>
      <c r="P3336" s="110"/>
    </row>
    <row r="3337" spans="11:16" x14ac:dyDescent="0.25">
      <c r="K3337" s="124"/>
      <c r="L3337" s="110"/>
      <c r="M3337" s="110"/>
      <c r="N3337" s="110"/>
      <c r="O3337" s="144"/>
      <c r="P3337" s="110"/>
    </row>
    <row r="3338" spans="11:16" x14ac:dyDescent="0.25">
      <c r="K3338" s="124"/>
      <c r="L3338" s="110"/>
      <c r="M3338" s="110"/>
      <c r="N3338" s="110"/>
      <c r="O3338" s="144"/>
      <c r="P3338" s="110"/>
    </row>
    <row r="3339" spans="11:16" x14ac:dyDescent="0.25">
      <c r="K3339" s="124"/>
      <c r="L3339" s="110"/>
      <c r="M3339" s="110"/>
      <c r="N3339" s="110"/>
      <c r="O3339" s="144"/>
      <c r="P3339" s="110"/>
    </row>
    <row r="3340" spans="11:16" x14ac:dyDescent="0.25">
      <c r="K3340" s="124"/>
      <c r="L3340" s="110"/>
      <c r="M3340" s="110"/>
      <c r="N3340" s="110"/>
      <c r="O3340" s="144"/>
      <c r="P3340" s="110"/>
    </row>
    <row r="3341" spans="11:16" x14ac:dyDescent="0.25">
      <c r="K3341" s="124"/>
      <c r="L3341" s="110"/>
      <c r="M3341" s="110"/>
      <c r="N3341" s="110"/>
      <c r="O3341" s="144"/>
      <c r="P3341" s="110"/>
    </row>
    <row r="3342" spans="11:16" x14ac:dyDescent="0.25">
      <c r="K3342" s="124"/>
      <c r="L3342" s="110"/>
      <c r="M3342" s="110"/>
      <c r="N3342" s="110"/>
      <c r="O3342" s="144"/>
      <c r="P3342" s="110"/>
    </row>
    <row r="3343" spans="11:16" x14ac:dyDescent="0.25">
      <c r="K3343" s="124"/>
      <c r="L3343" s="110"/>
      <c r="M3343" s="110"/>
      <c r="N3343" s="110"/>
      <c r="O3343" s="144"/>
      <c r="P3343" s="110"/>
    </row>
    <row r="3344" spans="11:16" x14ac:dyDescent="0.25">
      <c r="K3344" s="124"/>
      <c r="L3344" s="110"/>
      <c r="M3344" s="110"/>
      <c r="N3344" s="110"/>
      <c r="O3344" s="144"/>
      <c r="P3344" s="110"/>
    </row>
    <row r="3345" spans="11:16" x14ac:dyDescent="0.25">
      <c r="K3345" s="124"/>
      <c r="L3345" s="110"/>
      <c r="M3345" s="110"/>
      <c r="N3345" s="110"/>
      <c r="O3345" s="144"/>
      <c r="P3345" s="110"/>
    </row>
    <row r="3346" spans="11:16" x14ac:dyDescent="0.25">
      <c r="K3346" s="124"/>
      <c r="L3346" s="110"/>
      <c r="M3346" s="110"/>
      <c r="N3346" s="110"/>
      <c r="O3346" s="144"/>
      <c r="P3346" s="110"/>
    </row>
    <row r="3347" spans="11:16" x14ac:dyDescent="0.25">
      <c r="K3347" s="124"/>
      <c r="L3347" s="110"/>
      <c r="M3347" s="110"/>
      <c r="N3347" s="110"/>
      <c r="O3347" s="144"/>
      <c r="P3347" s="110"/>
    </row>
    <row r="3348" spans="11:16" x14ac:dyDescent="0.25">
      <c r="K3348" s="124"/>
      <c r="L3348" s="110"/>
      <c r="M3348" s="110"/>
      <c r="N3348" s="110"/>
      <c r="O3348" s="144"/>
      <c r="P3348" s="110"/>
    </row>
    <row r="3349" spans="11:16" x14ac:dyDescent="0.25">
      <c r="K3349" s="124"/>
      <c r="L3349" s="110"/>
      <c r="M3349" s="110"/>
      <c r="N3349" s="110"/>
      <c r="O3349" s="144"/>
      <c r="P3349" s="110"/>
    </row>
    <row r="3350" spans="11:16" x14ac:dyDescent="0.25">
      <c r="K3350" s="124"/>
      <c r="L3350" s="110"/>
      <c r="M3350" s="110"/>
      <c r="N3350" s="110"/>
      <c r="O3350" s="144"/>
      <c r="P3350" s="110"/>
    </row>
    <row r="3351" spans="11:16" x14ac:dyDescent="0.25">
      <c r="K3351" s="124"/>
      <c r="L3351" s="110"/>
      <c r="M3351" s="110"/>
      <c r="N3351" s="110"/>
      <c r="O3351" s="144"/>
      <c r="P3351" s="110"/>
    </row>
    <row r="3352" spans="11:16" x14ac:dyDescent="0.25">
      <c r="K3352" s="124"/>
      <c r="L3352" s="110"/>
      <c r="M3352" s="110"/>
      <c r="N3352" s="110"/>
      <c r="O3352" s="144"/>
      <c r="P3352" s="110"/>
    </row>
    <row r="3353" spans="11:16" x14ac:dyDescent="0.25">
      <c r="K3353" s="124"/>
      <c r="L3353" s="110"/>
      <c r="M3353" s="110"/>
      <c r="N3353" s="110"/>
      <c r="O3353" s="144"/>
      <c r="P3353" s="110"/>
    </row>
    <row r="3354" spans="11:16" x14ac:dyDescent="0.25">
      <c r="K3354" s="124"/>
      <c r="L3354" s="110"/>
      <c r="M3354" s="110"/>
      <c r="N3354" s="110"/>
      <c r="O3354" s="144"/>
      <c r="P3354" s="110"/>
    </row>
    <row r="3355" spans="11:16" x14ac:dyDescent="0.25">
      <c r="K3355" s="124"/>
      <c r="L3355" s="110"/>
      <c r="M3355" s="110"/>
      <c r="N3355" s="110"/>
      <c r="O3355" s="144"/>
      <c r="P3355" s="110"/>
    </row>
    <row r="3356" spans="11:16" x14ac:dyDescent="0.25">
      <c r="K3356" s="124"/>
      <c r="L3356" s="110"/>
      <c r="M3356" s="110"/>
      <c r="N3356" s="110"/>
      <c r="O3356" s="144"/>
      <c r="P3356" s="110"/>
    </row>
    <row r="3357" spans="11:16" x14ac:dyDescent="0.25">
      <c r="K3357" s="124"/>
      <c r="L3357" s="110"/>
      <c r="M3357" s="110"/>
      <c r="N3357" s="110"/>
      <c r="O3357" s="144"/>
      <c r="P3357" s="110"/>
    </row>
    <row r="3358" spans="11:16" x14ac:dyDescent="0.25">
      <c r="K3358" s="124"/>
      <c r="L3358" s="110"/>
      <c r="M3358" s="110"/>
      <c r="N3358" s="110"/>
      <c r="O3358" s="144"/>
      <c r="P3358" s="110"/>
    </row>
    <row r="3359" spans="11:16" x14ac:dyDescent="0.25">
      <c r="K3359" s="124"/>
      <c r="L3359" s="110"/>
      <c r="M3359" s="110"/>
      <c r="N3359" s="110"/>
      <c r="O3359" s="144"/>
      <c r="P3359" s="110"/>
    </row>
    <row r="3360" spans="11:16" x14ac:dyDescent="0.25">
      <c r="K3360" s="124"/>
      <c r="L3360" s="110"/>
      <c r="M3360" s="110"/>
      <c r="N3360" s="110"/>
      <c r="O3360" s="144"/>
      <c r="P3360" s="110"/>
    </row>
    <row r="3361" spans="11:16" x14ac:dyDescent="0.25">
      <c r="K3361" s="124"/>
      <c r="L3361" s="110"/>
      <c r="M3361" s="110"/>
      <c r="N3361" s="110"/>
      <c r="O3361" s="144"/>
      <c r="P3361" s="110"/>
    </row>
    <row r="3362" spans="11:16" x14ac:dyDescent="0.25">
      <c r="K3362" s="124"/>
      <c r="L3362" s="110"/>
      <c r="M3362" s="110"/>
      <c r="N3362" s="110"/>
      <c r="O3362" s="144"/>
      <c r="P3362" s="110"/>
    </row>
    <row r="3363" spans="11:16" x14ac:dyDescent="0.25">
      <c r="K3363" s="124"/>
      <c r="L3363" s="110"/>
      <c r="M3363" s="110"/>
      <c r="N3363" s="110"/>
      <c r="O3363" s="144"/>
      <c r="P3363" s="110"/>
    </row>
    <row r="3364" spans="11:16" x14ac:dyDescent="0.25">
      <c r="K3364" s="124"/>
      <c r="L3364" s="110"/>
      <c r="M3364" s="110"/>
      <c r="N3364" s="110"/>
      <c r="O3364" s="144"/>
      <c r="P3364" s="110"/>
    </row>
    <row r="3365" spans="11:16" x14ac:dyDescent="0.25">
      <c r="K3365" s="124"/>
      <c r="L3365" s="110"/>
      <c r="M3365" s="110"/>
      <c r="N3365" s="110"/>
      <c r="O3365" s="144"/>
      <c r="P3365" s="110"/>
    </row>
    <row r="3366" spans="11:16" x14ac:dyDescent="0.25">
      <c r="K3366" s="124"/>
      <c r="L3366" s="110"/>
      <c r="M3366" s="110"/>
      <c r="N3366" s="110"/>
      <c r="O3366" s="144"/>
      <c r="P3366" s="110"/>
    </row>
    <row r="3367" spans="11:16" x14ac:dyDescent="0.25">
      <c r="K3367" s="124"/>
      <c r="L3367" s="110"/>
      <c r="M3367" s="110"/>
      <c r="N3367" s="110"/>
      <c r="O3367" s="144"/>
      <c r="P3367" s="110"/>
    </row>
    <row r="3368" spans="11:16" x14ac:dyDescent="0.25">
      <c r="K3368" s="124"/>
      <c r="L3368" s="110"/>
      <c r="M3368" s="110"/>
      <c r="N3368" s="110"/>
      <c r="O3368" s="144"/>
      <c r="P3368" s="110"/>
    </row>
    <row r="3369" spans="11:16" x14ac:dyDescent="0.25">
      <c r="K3369" s="124"/>
      <c r="L3369" s="110"/>
      <c r="M3369" s="110"/>
      <c r="N3369" s="110"/>
      <c r="O3369" s="144"/>
      <c r="P3369" s="110"/>
    </row>
    <row r="3370" spans="11:16" x14ac:dyDescent="0.25">
      <c r="K3370" s="124"/>
      <c r="L3370" s="110"/>
      <c r="M3370" s="110"/>
      <c r="N3370" s="110"/>
      <c r="O3370" s="144"/>
      <c r="P3370" s="110"/>
    </row>
    <row r="3371" spans="11:16" x14ac:dyDescent="0.25">
      <c r="K3371" s="124"/>
      <c r="L3371" s="110"/>
      <c r="M3371" s="110"/>
      <c r="N3371" s="110"/>
      <c r="O3371" s="144"/>
      <c r="P3371" s="110"/>
    </row>
    <row r="3372" spans="11:16" x14ac:dyDescent="0.25">
      <c r="K3372" s="124"/>
      <c r="L3372" s="110"/>
      <c r="M3372" s="110"/>
      <c r="N3372" s="110"/>
      <c r="O3372" s="144"/>
      <c r="P3372" s="110"/>
    </row>
    <row r="3373" spans="11:16" x14ac:dyDescent="0.25">
      <c r="K3373" s="124"/>
      <c r="L3373" s="110"/>
      <c r="M3373" s="110"/>
      <c r="N3373" s="110"/>
      <c r="O3373" s="144"/>
      <c r="P3373" s="110"/>
    </row>
    <row r="3374" spans="11:16" x14ac:dyDescent="0.25">
      <c r="K3374" s="124"/>
      <c r="L3374" s="110"/>
      <c r="M3374" s="110"/>
      <c r="N3374" s="110"/>
      <c r="O3374" s="144"/>
      <c r="P3374" s="110"/>
    </row>
    <row r="3375" spans="11:16" x14ac:dyDescent="0.25">
      <c r="K3375" s="124"/>
      <c r="L3375" s="110"/>
      <c r="M3375" s="110"/>
      <c r="N3375" s="110"/>
      <c r="O3375" s="144"/>
      <c r="P3375" s="110"/>
    </row>
    <row r="3376" spans="11:16" x14ac:dyDescent="0.25">
      <c r="K3376" s="124"/>
      <c r="L3376" s="110"/>
      <c r="M3376" s="110"/>
      <c r="N3376" s="110"/>
      <c r="O3376" s="144"/>
      <c r="P3376" s="110"/>
    </row>
    <row r="3377" spans="11:16" x14ac:dyDescent="0.25">
      <c r="K3377" s="124"/>
      <c r="L3377" s="110"/>
      <c r="M3377" s="110"/>
      <c r="N3377" s="110"/>
      <c r="O3377" s="144"/>
      <c r="P3377" s="110"/>
    </row>
    <row r="3378" spans="11:16" x14ac:dyDescent="0.25">
      <c r="K3378" s="124"/>
      <c r="L3378" s="110"/>
      <c r="M3378" s="110"/>
      <c r="N3378" s="110"/>
      <c r="O3378" s="144"/>
      <c r="P3378" s="110"/>
    </row>
    <row r="3379" spans="11:16" x14ac:dyDescent="0.25">
      <c r="K3379" s="124"/>
      <c r="L3379" s="110"/>
      <c r="M3379" s="110"/>
      <c r="N3379" s="110"/>
      <c r="O3379" s="144"/>
      <c r="P3379" s="110"/>
    </row>
    <row r="3380" spans="11:16" x14ac:dyDescent="0.25">
      <c r="K3380" s="124"/>
      <c r="L3380" s="110"/>
      <c r="M3380" s="110"/>
      <c r="N3380" s="110"/>
      <c r="O3380" s="144"/>
      <c r="P3380" s="110"/>
    </row>
    <row r="3381" spans="11:16" x14ac:dyDescent="0.25">
      <c r="K3381" s="124"/>
      <c r="L3381" s="110"/>
      <c r="M3381" s="110"/>
      <c r="N3381" s="110"/>
      <c r="O3381" s="144"/>
      <c r="P3381" s="110"/>
    </row>
    <row r="3382" spans="11:16" x14ac:dyDescent="0.25">
      <c r="K3382" s="124"/>
      <c r="L3382" s="110"/>
      <c r="M3382" s="110"/>
      <c r="N3382" s="110"/>
      <c r="O3382" s="144"/>
      <c r="P3382" s="110"/>
    </row>
    <row r="3383" spans="11:16" x14ac:dyDescent="0.25">
      <c r="K3383" s="124"/>
      <c r="L3383" s="110"/>
      <c r="M3383" s="110"/>
      <c r="N3383" s="110"/>
      <c r="O3383" s="144"/>
      <c r="P3383" s="110"/>
    </row>
    <row r="3384" spans="11:16" x14ac:dyDescent="0.25">
      <c r="K3384" s="124"/>
      <c r="L3384" s="110"/>
      <c r="M3384" s="110"/>
      <c r="N3384" s="110"/>
      <c r="O3384" s="144"/>
      <c r="P3384" s="110"/>
    </row>
    <row r="3385" spans="11:16" x14ac:dyDescent="0.25">
      <c r="K3385" s="124"/>
      <c r="L3385" s="110"/>
      <c r="M3385" s="110"/>
      <c r="N3385" s="110"/>
      <c r="O3385" s="144"/>
      <c r="P3385" s="110"/>
    </row>
    <row r="3386" spans="11:16" x14ac:dyDescent="0.25">
      <c r="K3386" s="124"/>
      <c r="L3386" s="110"/>
      <c r="M3386" s="110"/>
      <c r="N3386" s="110"/>
      <c r="O3386" s="144"/>
      <c r="P3386" s="110"/>
    </row>
    <row r="3387" spans="11:16" x14ac:dyDescent="0.25">
      <c r="K3387" s="124"/>
      <c r="L3387" s="110"/>
      <c r="M3387" s="110"/>
      <c r="N3387" s="110"/>
      <c r="O3387" s="144"/>
      <c r="P3387" s="110"/>
    </row>
    <row r="3388" spans="11:16" x14ac:dyDescent="0.25">
      <c r="K3388" s="124"/>
      <c r="L3388" s="110"/>
      <c r="M3388" s="110"/>
      <c r="N3388" s="110"/>
      <c r="O3388" s="144"/>
      <c r="P3388" s="110"/>
    </row>
    <row r="3389" spans="11:16" x14ac:dyDescent="0.25">
      <c r="K3389" s="124"/>
      <c r="L3389" s="110"/>
      <c r="M3389" s="110"/>
      <c r="N3389" s="110"/>
      <c r="O3389" s="144"/>
      <c r="P3389" s="110"/>
    </row>
    <row r="3390" spans="11:16" x14ac:dyDescent="0.25">
      <c r="K3390" s="124"/>
      <c r="L3390" s="110"/>
      <c r="M3390" s="110"/>
      <c r="N3390" s="110"/>
      <c r="O3390" s="144"/>
      <c r="P3390" s="110"/>
    </row>
    <row r="3391" spans="11:16" x14ac:dyDescent="0.25">
      <c r="K3391" s="124"/>
      <c r="L3391" s="110"/>
      <c r="M3391" s="110"/>
      <c r="N3391" s="110"/>
      <c r="O3391" s="144"/>
      <c r="P3391" s="110"/>
    </row>
    <row r="3392" spans="11:16" x14ac:dyDescent="0.25">
      <c r="K3392" s="124"/>
      <c r="L3392" s="110"/>
      <c r="M3392" s="110"/>
      <c r="N3392" s="110"/>
      <c r="O3392" s="144"/>
      <c r="P3392" s="110"/>
    </row>
    <row r="3393" spans="11:16" x14ac:dyDescent="0.25">
      <c r="K3393" s="124"/>
      <c r="L3393" s="110"/>
      <c r="M3393" s="110"/>
      <c r="N3393" s="110"/>
      <c r="O3393" s="144"/>
      <c r="P3393" s="110"/>
    </row>
    <row r="3394" spans="11:16" x14ac:dyDescent="0.25">
      <c r="K3394" s="124"/>
      <c r="L3394" s="110"/>
      <c r="M3394" s="110"/>
      <c r="N3394" s="110"/>
      <c r="O3394" s="144"/>
      <c r="P3394" s="110"/>
    </row>
    <row r="3395" spans="11:16" x14ac:dyDescent="0.25">
      <c r="K3395" s="124"/>
      <c r="L3395" s="110"/>
      <c r="M3395" s="110"/>
      <c r="N3395" s="110"/>
      <c r="O3395" s="144"/>
      <c r="P3395" s="110"/>
    </row>
    <row r="3396" spans="11:16" x14ac:dyDescent="0.25">
      <c r="K3396" s="124"/>
      <c r="L3396" s="110"/>
      <c r="M3396" s="110"/>
      <c r="N3396" s="110"/>
      <c r="O3396" s="144"/>
      <c r="P3396" s="110"/>
    </row>
    <row r="3397" spans="11:16" x14ac:dyDescent="0.25">
      <c r="K3397" s="124"/>
      <c r="L3397" s="110"/>
      <c r="M3397" s="110"/>
      <c r="N3397" s="110"/>
      <c r="O3397" s="144"/>
      <c r="P3397" s="110"/>
    </row>
    <row r="3398" spans="11:16" x14ac:dyDescent="0.25">
      <c r="K3398" s="124"/>
      <c r="L3398" s="110"/>
      <c r="M3398" s="110"/>
      <c r="N3398" s="110"/>
      <c r="O3398" s="144"/>
      <c r="P3398" s="110"/>
    </row>
    <row r="3399" spans="11:16" x14ac:dyDescent="0.25">
      <c r="K3399" s="124"/>
      <c r="L3399" s="110"/>
      <c r="M3399" s="110"/>
      <c r="N3399" s="110"/>
      <c r="O3399" s="144"/>
      <c r="P3399" s="110"/>
    </row>
    <row r="3400" spans="11:16" x14ac:dyDescent="0.25">
      <c r="K3400" s="124"/>
      <c r="L3400" s="110"/>
      <c r="M3400" s="110"/>
      <c r="N3400" s="110"/>
      <c r="O3400" s="144"/>
      <c r="P3400" s="110"/>
    </row>
    <row r="3401" spans="11:16" x14ac:dyDescent="0.25">
      <c r="K3401" s="124"/>
      <c r="L3401" s="110"/>
      <c r="M3401" s="110"/>
      <c r="N3401" s="110"/>
      <c r="O3401" s="144"/>
      <c r="P3401" s="110"/>
    </row>
    <row r="3402" spans="11:16" x14ac:dyDescent="0.25">
      <c r="K3402" s="124"/>
      <c r="L3402" s="110"/>
      <c r="M3402" s="110"/>
      <c r="N3402" s="110"/>
      <c r="O3402" s="144"/>
      <c r="P3402" s="110"/>
    </row>
    <row r="3403" spans="11:16" x14ac:dyDescent="0.25">
      <c r="K3403" s="124"/>
      <c r="L3403" s="110"/>
      <c r="M3403" s="110"/>
      <c r="N3403" s="110"/>
      <c r="O3403" s="144"/>
      <c r="P3403" s="110"/>
    </row>
    <row r="3404" spans="11:16" x14ac:dyDescent="0.25">
      <c r="K3404" s="124"/>
      <c r="L3404" s="110"/>
      <c r="M3404" s="110"/>
      <c r="N3404" s="110"/>
      <c r="O3404" s="144"/>
      <c r="P3404" s="110"/>
    </row>
    <row r="3405" spans="11:16" x14ac:dyDescent="0.25">
      <c r="K3405" s="124"/>
      <c r="L3405" s="110"/>
      <c r="M3405" s="110"/>
      <c r="N3405" s="110"/>
      <c r="O3405" s="144"/>
      <c r="P3405" s="110"/>
    </row>
    <row r="3406" spans="11:16" x14ac:dyDescent="0.25">
      <c r="K3406" s="124"/>
      <c r="L3406" s="110"/>
      <c r="M3406" s="110"/>
      <c r="N3406" s="110"/>
      <c r="O3406" s="144"/>
      <c r="P3406" s="110"/>
    </row>
    <row r="3407" spans="11:16" x14ac:dyDescent="0.25">
      <c r="K3407" s="124"/>
      <c r="L3407" s="110"/>
      <c r="M3407" s="110"/>
      <c r="N3407" s="110"/>
      <c r="O3407" s="144"/>
      <c r="P3407" s="110"/>
    </row>
    <row r="3408" spans="11:16" x14ac:dyDescent="0.25">
      <c r="K3408" s="124"/>
      <c r="L3408" s="110"/>
      <c r="M3408" s="110"/>
      <c r="N3408" s="110"/>
      <c r="O3408" s="144"/>
      <c r="P3408" s="110"/>
    </row>
    <row r="3409" spans="11:16" x14ac:dyDescent="0.25">
      <c r="K3409" s="124"/>
      <c r="L3409" s="110"/>
      <c r="M3409" s="110"/>
      <c r="N3409" s="110"/>
      <c r="O3409" s="144"/>
      <c r="P3409" s="110"/>
    </row>
    <row r="3410" spans="11:16" x14ac:dyDescent="0.25">
      <c r="K3410" s="124"/>
      <c r="L3410" s="110"/>
      <c r="M3410" s="110"/>
      <c r="N3410" s="110"/>
      <c r="O3410" s="144"/>
      <c r="P3410" s="110"/>
    </row>
    <row r="3411" spans="11:16" x14ac:dyDescent="0.25">
      <c r="K3411" s="124"/>
      <c r="L3411" s="110"/>
      <c r="M3411" s="110"/>
      <c r="N3411" s="110"/>
      <c r="O3411" s="144"/>
      <c r="P3411" s="110"/>
    </row>
    <row r="3412" spans="11:16" x14ac:dyDescent="0.25">
      <c r="K3412" s="124"/>
      <c r="L3412" s="110"/>
      <c r="M3412" s="110"/>
      <c r="N3412" s="110"/>
      <c r="O3412" s="144"/>
      <c r="P3412" s="110"/>
    </row>
    <row r="3413" spans="11:16" x14ac:dyDescent="0.25">
      <c r="K3413" s="124"/>
      <c r="L3413" s="110"/>
      <c r="M3413" s="110"/>
      <c r="N3413" s="110"/>
      <c r="O3413" s="144"/>
      <c r="P3413" s="110"/>
    </row>
    <row r="3414" spans="11:16" x14ac:dyDescent="0.25">
      <c r="K3414" s="124"/>
      <c r="L3414" s="110"/>
      <c r="M3414" s="110"/>
      <c r="N3414" s="110"/>
      <c r="O3414" s="144"/>
      <c r="P3414" s="110"/>
    </row>
    <row r="3415" spans="11:16" x14ac:dyDescent="0.25">
      <c r="K3415" s="124"/>
      <c r="L3415" s="110"/>
      <c r="M3415" s="110"/>
      <c r="N3415" s="110"/>
      <c r="O3415" s="144"/>
      <c r="P3415" s="110"/>
    </row>
    <row r="3416" spans="11:16" x14ac:dyDescent="0.25">
      <c r="K3416" s="124"/>
      <c r="L3416" s="110"/>
      <c r="M3416" s="110"/>
      <c r="N3416" s="110"/>
      <c r="O3416" s="144"/>
      <c r="P3416" s="110"/>
    </row>
    <row r="3417" spans="11:16" x14ac:dyDescent="0.25">
      <c r="K3417" s="124"/>
      <c r="L3417" s="110"/>
      <c r="M3417" s="110"/>
      <c r="N3417" s="110"/>
      <c r="O3417" s="144"/>
      <c r="P3417" s="110"/>
    </row>
    <row r="3418" spans="11:16" x14ac:dyDescent="0.25">
      <c r="K3418" s="124"/>
      <c r="L3418" s="110"/>
      <c r="M3418" s="110"/>
      <c r="N3418" s="110"/>
      <c r="O3418" s="144"/>
      <c r="P3418" s="110"/>
    </row>
    <row r="3419" spans="11:16" x14ac:dyDescent="0.25">
      <c r="K3419" s="124"/>
      <c r="L3419" s="110"/>
      <c r="M3419" s="110"/>
      <c r="N3419" s="110"/>
      <c r="O3419" s="144"/>
      <c r="P3419" s="110"/>
    </row>
    <row r="3420" spans="11:16" x14ac:dyDescent="0.25">
      <c r="K3420" s="124"/>
      <c r="L3420" s="110"/>
      <c r="M3420" s="110"/>
      <c r="N3420" s="110"/>
      <c r="O3420" s="144"/>
      <c r="P3420" s="110"/>
    </row>
    <row r="3421" spans="11:16" x14ac:dyDescent="0.25">
      <c r="K3421" s="124"/>
      <c r="L3421" s="110"/>
      <c r="M3421" s="110"/>
      <c r="N3421" s="110"/>
      <c r="O3421" s="144"/>
      <c r="P3421" s="110"/>
    </row>
    <row r="3422" spans="11:16" x14ac:dyDescent="0.25">
      <c r="K3422" s="124"/>
      <c r="L3422" s="110"/>
      <c r="M3422" s="110"/>
      <c r="N3422" s="110"/>
      <c r="O3422" s="144"/>
      <c r="P3422" s="110"/>
    </row>
    <row r="3423" spans="11:16" x14ac:dyDescent="0.25">
      <c r="K3423" s="124"/>
      <c r="L3423" s="110"/>
      <c r="M3423" s="110"/>
      <c r="N3423" s="110"/>
      <c r="O3423" s="144"/>
      <c r="P3423" s="110"/>
    </row>
    <row r="3424" spans="11:16" x14ac:dyDescent="0.25">
      <c r="K3424" s="124"/>
      <c r="L3424" s="110"/>
      <c r="M3424" s="110"/>
      <c r="N3424" s="110"/>
      <c r="O3424" s="144"/>
      <c r="P3424" s="110"/>
    </row>
    <row r="3425" spans="11:16" x14ac:dyDescent="0.25">
      <c r="K3425" s="124"/>
      <c r="L3425" s="110"/>
      <c r="M3425" s="110"/>
      <c r="N3425" s="110"/>
      <c r="O3425" s="144"/>
      <c r="P3425" s="110"/>
    </row>
    <row r="3426" spans="11:16" x14ac:dyDescent="0.25">
      <c r="K3426" s="124"/>
      <c r="L3426" s="110"/>
      <c r="M3426" s="110"/>
      <c r="N3426" s="110"/>
      <c r="O3426" s="144"/>
      <c r="P3426" s="110"/>
    </row>
    <row r="3427" spans="11:16" x14ac:dyDescent="0.25">
      <c r="K3427" s="124"/>
      <c r="L3427" s="110"/>
      <c r="M3427" s="110"/>
      <c r="N3427" s="110"/>
      <c r="O3427" s="144"/>
      <c r="P3427" s="110"/>
    </row>
    <row r="3428" spans="11:16" x14ac:dyDescent="0.25">
      <c r="K3428" s="124"/>
      <c r="L3428" s="110"/>
      <c r="M3428" s="110"/>
      <c r="N3428" s="110"/>
      <c r="O3428" s="144"/>
      <c r="P3428" s="110"/>
    </row>
    <row r="3429" spans="11:16" x14ac:dyDescent="0.25">
      <c r="K3429" s="124"/>
      <c r="L3429" s="110"/>
      <c r="M3429" s="110"/>
      <c r="N3429" s="110"/>
      <c r="O3429" s="144"/>
      <c r="P3429" s="110"/>
    </row>
    <row r="3430" spans="11:16" x14ac:dyDescent="0.25">
      <c r="K3430" s="124"/>
      <c r="L3430" s="110"/>
      <c r="M3430" s="110"/>
      <c r="N3430" s="110"/>
      <c r="O3430" s="144"/>
      <c r="P3430" s="110"/>
    </row>
    <row r="3431" spans="11:16" x14ac:dyDescent="0.25">
      <c r="K3431" s="124"/>
      <c r="L3431" s="110"/>
      <c r="M3431" s="110"/>
      <c r="N3431" s="110"/>
      <c r="O3431" s="144"/>
      <c r="P3431" s="110"/>
    </row>
    <row r="3432" spans="11:16" x14ac:dyDescent="0.25">
      <c r="K3432" s="124"/>
      <c r="L3432" s="110"/>
      <c r="M3432" s="110"/>
      <c r="N3432" s="110"/>
      <c r="O3432" s="144"/>
      <c r="P3432" s="110"/>
    </row>
    <row r="3433" spans="11:16" x14ac:dyDescent="0.25">
      <c r="K3433" s="124"/>
      <c r="L3433" s="110"/>
      <c r="M3433" s="110"/>
      <c r="N3433" s="110"/>
      <c r="O3433" s="144"/>
      <c r="P3433" s="110"/>
    </row>
    <row r="3434" spans="11:16" x14ac:dyDescent="0.25">
      <c r="K3434" s="124"/>
      <c r="L3434" s="110"/>
      <c r="M3434" s="110"/>
      <c r="N3434" s="110"/>
      <c r="O3434" s="144"/>
      <c r="P3434" s="110"/>
    </row>
    <row r="3435" spans="11:16" x14ac:dyDescent="0.25">
      <c r="K3435" s="124"/>
      <c r="L3435" s="110"/>
      <c r="M3435" s="110"/>
      <c r="N3435" s="110"/>
      <c r="O3435" s="144"/>
      <c r="P3435" s="110"/>
    </row>
    <row r="3436" spans="11:16" x14ac:dyDescent="0.25">
      <c r="K3436" s="124"/>
      <c r="L3436" s="110"/>
      <c r="M3436" s="110"/>
      <c r="N3436" s="110"/>
      <c r="O3436" s="144"/>
      <c r="P3436" s="110"/>
    </row>
    <row r="3437" spans="11:16" x14ac:dyDescent="0.25">
      <c r="K3437" s="124"/>
      <c r="L3437" s="110"/>
      <c r="M3437" s="110"/>
      <c r="N3437" s="110"/>
      <c r="O3437" s="144"/>
      <c r="P3437" s="110"/>
    </row>
    <row r="3438" spans="11:16" x14ac:dyDescent="0.25">
      <c r="K3438" s="124"/>
      <c r="L3438" s="110"/>
      <c r="M3438" s="110"/>
      <c r="N3438" s="110"/>
      <c r="O3438" s="144"/>
      <c r="P3438" s="110"/>
    </row>
    <row r="3439" spans="11:16" x14ac:dyDescent="0.25">
      <c r="K3439" s="124"/>
      <c r="L3439" s="110"/>
      <c r="M3439" s="110"/>
      <c r="N3439" s="110"/>
      <c r="O3439" s="144"/>
      <c r="P3439" s="110"/>
    </row>
    <row r="3440" spans="11:16" x14ac:dyDescent="0.25">
      <c r="K3440" s="124"/>
      <c r="L3440" s="110"/>
      <c r="M3440" s="110"/>
      <c r="N3440" s="110"/>
      <c r="O3440" s="144"/>
      <c r="P3440" s="110"/>
    </row>
    <row r="3441" spans="11:16" x14ac:dyDescent="0.25">
      <c r="K3441" s="124"/>
      <c r="L3441" s="110"/>
      <c r="M3441" s="110"/>
      <c r="N3441" s="110"/>
      <c r="O3441" s="144"/>
      <c r="P3441" s="110"/>
    </row>
    <row r="3442" spans="11:16" x14ac:dyDescent="0.25">
      <c r="K3442" s="124"/>
      <c r="L3442" s="110"/>
      <c r="M3442" s="110"/>
      <c r="N3442" s="110"/>
      <c r="O3442" s="144"/>
      <c r="P3442" s="110"/>
    </row>
    <row r="3443" spans="11:16" x14ac:dyDescent="0.25">
      <c r="K3443" s="124"/>
      <c r="L3443" s="110"/>
      <c r="M3443" s="110"/>
      <c r="N3443" s="110"/>
      <c r="O3443" s="144"/>
      <c r="P3443" s="110"/>
    </row>
    <row r="3444" spans="11:16" x14ac:dyDescent="0.25">
      <c r="K3444" s="124"/>
      <c r="L3444" s="110"/>
      <c r="M3444" s="110"/>
      <c r="N3444" s="110"/>
      <c r="O3444" s="144"/>
      <c r="P3444" s="110"/>
    </row>
    <row r="3445" spans="11:16" x14ac:dyDescent="0.25">
      <c r="K3445" s="124"/>
      <c r="L3445" s="110"/>
      <c r="M3445" s="110"/>
      <c r="N3445" s="110"/>
      <c r="O3445" s="144"/>
      <c r="P3445" s="110"/>
    </row>
    <row r="3446" spans="11:16" x14ac:dyDescent="0.25">
      <c r="K3446" s="124"/>
      <c r="L3446" s="110"/>
      <c r="M3446" s="110"/>
      <c r="N3446" s="110"/>
      <c r="O3446" s="144"/>
      <c r="P3446" s="110"/>
    </row>
    <row r="3447" spans="11:16" x14ac:dyDescent="0.25">
      <c r="K3447" s="124"/>
      <c r="L3447" s="110"/>
      <c r="M3447" s="110"/>
      <c r="N3447" s="110"/>
      <c r="O3447" s="144"/>
      <c r="P3447" s="110"/>
    </row>
    <row r="3448" spans="11:16" x14ac:dyDescent="0.25">
      <c r="K3448" s="124"/>
      <c r="L3448" s="110"/>
      <c r="M3448" s="110"/>
      <c r="N3448" s="110"/>
      <c r="O3448" s="144"/>
      <c r="P3448" s="110"/>
    </row>
    <row r="3449" spans="11:16" x14ac:dyDescent="0.25">
      <c r="K3449" s="124"/>
      <c r="L3449" s="110"/>
      <c r="M3449" s="110"/>
      <c r="N3449" s="110"/>
      <c r="O3449" s="144"/>
      <c r="P3449" s="110"/>
    </row>
    <row r="3450" spans="11:16" x14ac:dyDescent="0.25">
      <c r="K3450" s="124"/>
      <c r="L3450" s="110"/>
      <c r="M3450" s="110"/>
      <c r="N3450" s="110"/>
      <c r="O3450" s="144"/>
      <c r="P3450" s="110"/>
    </row>
    <row r="3451" spans="11:16" x14ac:dyDescent="0.25">
      <c r="K3451" s="124"/>
      <c r="L3451" s="110"/>
      <c r="M3451" s="110"/>
      <c r="N3451" s="110"/>
      <c r="O3451" s="144"/>
      <c r="P3451" s="110"/>
    </row>
    <row r="3452" spans="11:16" x14ac:dyDescent="0.25">
      <c r="K3452" s="124"/>
      <c r="L3452" s="110"/>
      <c r="M3452" s="110"/>
      <c r="N3452" s="110"/>
      <c r="O3452" s="144"/>
      <c r="P3452" s="110"/>
    </row>
    <row r="3453" spans="11:16" x14ac:dyDescent="0.25">
      <c r="K3453" s="124"/>
      <c r="L3453" s="110"/>
      <c r="M3453" s="110"/>
      <c r="N3453" s="110"/>
      <c r="O3453" s="144"/>
      <c r="P3453" s="110"/>
    </row>
    <row r="3454" spans="11:16" x14ac:dyDescent="0.25">
      <c r="K3454" s="124"/>
      <c r="L3454" s="110"/>
      <c r="M3454" s="110"/>
      <c r="N3454" s="110"/>
      <c r="O3454" s="144"/>
      <c r="P3454" s="110"/>
    </row>
    <row r="3455" spans="11:16" x14ac:dyDescent="0.25">
      <c r="K3455" s="124"/>
      <c r="L3455" s="110"/>
      <c r="M3455" s="110"/>
      <c r="N3455" s="110"/>
      <c r="O3455" s="144"/>
      <c r="P3455" s="110"/>
    </row>
    <row r="3456" spans="11:16" x14ac:dyDescent="0.25">
      <c r="K3456" s="124"/>
      <c r="L3456" s="110"/>
      <c r="M3456" s="110"/>
      <c r="N3456" s="110"/>
      <c r="O3456" s="144"/>
      <c r="P3456" s="110"/>
    </row>
    <row r="3457" spans="11:16" x14ac:dyDescent="0.25">
      <c r="K3457" s="124"/>
      <c r="L3457" s="110"/>
      <c r="M3457" s="110"/>
      <c r="N3457" s="110"/>
      <c r="O3457" s="144"/>
      <c r="P3457" s="110"/>
    </row>
    <row r="3458" spans="11:16" x14ac:dyDescent="0.25">
      <c r="K3458" s="124"/>
      <c r="L3458" s="110"/>
      <c r="M3458" s="110"/>
      <c r="N3458" s="110"/>
      <c r="O3458" s="144"/>
      <c r="P3458" s="110"/>
    </row>
    <row r="3459" spans="11:16" x14ac:dyDescent="0.25">
      <c r="K3459" s="124"/>
      <c r="L3459" s="110"/>
      <c r="M3459" s="110"/>
      <c r="N3459" s="110"/>
      <c r="O3459" s="144"/>
      <c r="P3459" s="110"/>
    </row>
    <row r="3460" spans="11:16" x14ac:dyDescent="0.25">
      <c r="K3460" s="124"/>
      <c r="L3460" s="110"/>
      <c r="M3460" s="110"/>
      <c r="N3460" s="110"/>
      <c r="O3460" s="144"/>
      <c r="P3460" s="110"/>
    </row>
    <row r="3461" spans="11:16" x14ac:dyDescent="0.25">
      <c r="K3461" s="124"/>
      <c r="L3461" s="110"/>
      <c r="M3461" s="110"/>
      <c r="N3461" s="110"/>
      <c r="O3461" s="144"/>
      <c r="P3461" s="110"/>
    </row>
    <row r="3462" spans="11:16" x14ac:dyDescent="0.25">
      <c r="K3462" s="124"/>
      <c r="L3462" s="110"/>
      <c r="M3462" s="110"/>
      <c r="N3462" s="110"/>
      <c r="O3462" s="144"/>
      <c r="P3462" s="110"/>
    </row>
    <row r="3463" spans="11:16" x14ac:dyDescent="0.25">
      <c r="K3463" s="124"/>
      <c r="L3463" s="110"/>
      <c r="M3463" s="110"/>
      <c r="N3463" s="110"/>
      <c r="O3463" s="144"/>
      <c r="P3463" s="110"/>
    </row>
    <row r="3464" spans="11:16" x14ac:dyDescent="0.25">
      <c r="K3464" s="124"/>
      <c r="L3464" s="110"/>
      <c r="M3464" s="110"/>
      <c r="N3464" s="110"/>
      <c r="O3464" s="144"/>
      <c r="P3464" s="110"/>
    </row>
    <row r="3465" spans="11:16" x14ac:dyDescent="0.25">
      <c r="K3465" s="124"/>
      <c r="L3465" s="110"/>
      <c r="M3465" s="110"/>
      <c r="N3465" s="110"/>
      <c r="O3465" s="144"/>
      <c r="P3465" s="110"/>
    </row>
    <row r="3466" spans="11:16" x14ac:dyDescent="0.25">
      <c r="K3466" s="124"/>
      <c r="L3466" s="110"/>
      <c r="M3466" s="110"/>
      <c r="N3466" s="110"/>
      <c r="O3466" s="144"/>
      <c r="P3466" s="110"/>
    </row>
    <row r="3467" spans="11:16" x14ac:dyDescent="0.25">
      <c r="K3467" s="124"/>
      <c r="L3467" s="110"/>
      <c r="M3467" s="110"/>
      <c r="N3467" s="110"/>
      <c r="O3467" s="144"/>
      <c r="P3467" s="110"/>
    </row>
    <row r="3468" spans="11:16" x14ac:dyDescent="0.25">
      <c r="K3468" s="124"/>
      <c r="L3468" s="110"/>
      <c r="M3468" s="110"/>
      <c r="N3468" s="110"/>
      <c r="O3468" s="144"/>
      <c r="P3468" s="110"/>
    </row>
    <row r="3469" spans="11:16" x14ac:dyDescent="0.25">
      <c r="K3469" s="124"/>
      <c r="L3469" s="110"/>
      <c r="M3469" s="110"/>
      <c r="N3469" s="110"/>
      <c r="O3469" s="144"/>
      <c r="P3469" s="110"/>
    </row>
    <row r="3470" spans="11:16" x14ac:dyDescent="0.25">
      <c r="K3470" s="124"/>
      <c r="L3470" s="110"/>
      <c r="M3470" s="110"/>
      <c r="N3470" s="110"/>
      <c r="O3470" s="144"/>
      <c r="P3470" s="110"/>
    </row>
    <row r="3471" spans="11:16" x14ac:dyDescent="0.25">
      <c r="K3471" s="124"/>
      <c r="L3471" s="110"/>
      <c r="M3471" s="110"/>
      <c r="N3471" s="110"/>
      <c r="O3471" s="144"/>
      <c r="P3471" s="110"/>
    </row>
    <row r="3472" spans="11:16" x14ac:dyDescent="0.25">
      <c r="K3472" s="124"/>
      <c r="L3472" s="110"/>
      <c r="M3472" s="110"/>
      <c r="N3472" s="110"/>
      <c r="O3472" s="144"/>
      <c r="P3472" s="110"/>
    </row>
    <row r="3473" spans="11:16" x14ac:dyDescent="0.25">
      <c r="K3473" s="124"/>
      <c r="L3473" s="110"/>
      <c r="M3473" s="110"/>
      <c r="N3473" s="110"/>
      <c r="O3473" s="144"/>
      <c r="P3473" s="110"/>
    </row>
    <row r="3474" spans="11:16" x14ac:dyDescent="0.25">
      <c r="K3474" s="124"/>
      <c r="L3474" s="110"/>
      <c r="M3474" s="110"/>
      <c r="N3474" s="110"/>
      <c r="O3474" s="144"/>
      <c r="P3474" s="110"/>
    </row>
    <row r="3475" spans="11:16" x14ac:dyDescent="0.25">
      <c r="K3475" s="124"/>
      <c r="L3475" s="110"/>
      <c r="M3475" s="110"/>
      <c r="N3475" s="110"/>
      <c r="O3475" s="144"/>
      <c r="P3475" s="110"/>
    </row>
    <row r="3476" spans="11:16" x14ac:dyDescent="0.25">
      <c r="K3476" s="124"/>
      <c r="L3476" s="110"/>
      <c r="M3476" s="110"/>
      <c r="N3476" s="110"/>
      <c r="O3476" s="144"/>
      <c r="P3476" s="110"/>
    </row>
    <row r="3477" spans="11:16" x14ac:dyDescent="0.25">
      <c r="K3477" s="124"/>
      <c r="L3477" s="110"/>
      <c r="M3477" s="110"/>
      <c r="N3477" s="110"/>
      <c r="O3477" s="144"/>
      <c r="P3477" s="110"/>
    </row>
    <row r="3478" spans="11:16" x14ac:dyDescent="0.25">
      <c r="K3478" s="124"/>
      <c r="L3478" s="110"/>
      <c r="M3478" s="110"/>
      <c r="N3478" s="110"/>
      <c r="O3478" s="144"/>
      <c r="P3478" s="110"/>
    </row>
    <row r="3479" spans="11:16" x14ac:dyDescent="0.25">
      <c r="K3479" s="124"/>
      <c r="L3479" s="110"/>
      <c r="M3479" s="110"/>
      <c r="N3479" s="110"/>
      <c r="O3479" s="144"/>
      <c r="P3479" s="110"/>
    </row>
    <row r="3480" spans="11:16" x14ac:dyDescent="0.25">
      <c r="K3480" s="124"/>
      <c r="L3480" s="110"/>
      <c r="M3480" s="110"/>
      <c r="N3480" s="110"/>
      <c r="O3480" s="144"/>
      <c r="P3480" s="110"/>
    </row>
    <row r="3481" spans="11:16" x14ac:dyDescent="0.25">
      <c r="K3481" s="124"/>
      <c r="L3481" s="110"/>
      <c r="M3481" s="110"/>
      <c r="N3481" s="110"/>
      <c r="O3481" s="144"/>
      <c r="P3481" s="110"/>
    </row>
    <row r="3482" spans="11:16" x14ac:dyDescent="0.25">
      <c r="K3482" s="124"/>
      <c r="L3482" s="110"/>
      <c r="M3482" s="110"/>
      <c r="N3482" s="110"/>
      <c r="O3482" s="144"/>
      <c r="P3482" s="110"/>
    </row>
    <row r="3483" spans="11:16" x14ac:dyDescent="0.25">
      <c r="K3483" s="124"/>
      <c r="L3483" s="110"/>
      <c r="M3483" s="110"/>
      <c r="N3483" s="110"/>
      <c r="O3483" s="144"/>
      <c r="P3483" s="110"/>
    </row>
    <row r="3484" spans="11:16" x14ac:dyDescent="0.25">
      <c r="K3484" s="124"/>
      <c r="L3484" s="110"/>
      <c r="M3484" s="110"/>
      <c r="N3484" s="110"/>
      <c r="O3484" s="144"/>
      <c r="P3484" s="110"/>
    </row>
    <row r="3485" spans="11:16" x14ac:dyDescent="0.25">
      <c r="K3485" s="124"/>
      <c r="L3485" s="110"/>
      <c r="M3485" s="110"/>
      <c r="N3485" s="110"/>
      <c r="O3485" s="144"/>
      <c r="P3485" s="110"/>
    </row>
    <row r="3486" spans="11:16" x14ac:dyDescent="0.25">
      <c r="K3486" s="124"/>
      <c r="L3486" s="110"/>
      <c r="M3486" s="110"/>
      <c r="N3486" s="110"/>
      <c r="O3486" s="144"/>
      <c r="P3486" s="110"/>
    </row>
    <row r="3487" spans="11:16" x14ac:dyDescent="0.25">
      <c r="K3487" s="124"/>
      <c r="L3487" s="110"/>
      <c r="M3487" s="110"/>
      <c r="N3487" s="110"/>
      <c r="O3487" s="144"/>
      <c r="P3487" s="110"/>
    </row>
    <row r="3488" spans="11:16" x14ac:dyDescent="0.25">
      <c r="K3488" s="124"/>
      <c r="L3488" s="110"/>
      <c r="M3488" s="110"/>
      <c r="N3488" s="110"/>
      <c r="O3488" s="144"/>
      <c r="P3488" s="110"/>
    </row>
    <row r="3489" spans="11:16" x14ac:dyDescent="0.25">
      <c r="K3489" s="124"/>
      <c r="L3489" s="110"/>
      <c r="M3489" s="110"/>
      <c r="N3489" s="110"/>
      <c r="O3489" s="144"/>
      <c r="P3489" s="110"/>
    </row>
    <row r="3490" spans="11:16" x14ac:dyDescent="0.25">
      <c r="K3490" s="124"/>
      <c r="L3490" s="110"/>
      <c r="M3490" s="110"/>
      <c r="N3490" s="110"/>
      <c r="O3490" s="144"/>
      <c r="P3490" s="110"/>
    </row>
    <row r="3491" spans="11:16" x14ac:dyDescent="0.25">
      <c r="K3491" s="124"/>
      <c r="L3491" s="110"/>
      <c r="M3491" s="110"/>
      <c r="N3491" s="110"/>
      <c r="O3491" s="144"/>
      <c r="P3491" s="110"/>
    </row>
    <row r="3492" spans="11:16" x14ac:dyDescent="0.25">
      <c r="K3492" s="124"/>
      <c r="L3492" s="110"/>
      <c r="M3492" s="110"/>
      <c r="N3492" s="110"/>
      <c r="O3492" s="144"/>
      <c r="P3492" s="110"/>
    </row>
    <row r="3493" spans="11:16" x14ac:dyDescent="0.25">
      <c r="K3493" s="124"/>
      <c r="L3493" s="110"/>
      <c r="M3493" s="110"/>
      <c r="N3493" s="110"/>
      <c r="O3493" s="144"/>
      <c r="P3493" s="110"/>
    </row>
    <row r="3494" spans="11:16" x14ac:dyDescent="0.25">
      <c r="K3494" s="124"/>
      <c r="L3494" s="110"/>
      <c r="M3494" s="110"/>
      <c r="N3494" s="110"/>
      <c r="O3494" s="144"/>
      <c r="P3494" s="110"/>
    </row>
    <row r="3495" spans="11:16" x14ac:dyDescent="0.25">
      <c r="K3495" s="124"/>
      <c r="L3495" s="110"/>
      <c r="M3495" s="110"/>
      <c r="N3495" s="110"/>
      <c r="O3495" s="144"/>
      <c r="P3495" s="110"/>
    </row>
    <row r="3496" spans="11:16" x14ac:dyDescent="0.25">
      <c r="K3496" s="124"/>
      <c r="L3496" s="110"/>
      <c r="M3496" s="110"/>
      <c r="N3496" s="110"/>
      <c r="O3496" s="144"/>
      <c r="P3496" s="110"/>
    </row>
    <row r="3497" spans="11:16" x14ac:dyDescent="0.25">
      <c r="K3497" s="124"/>
      <c r="L3497" s="110"/>
      <c r="M3497" s="110"/>
      <c r="N3497" s="110"/>
      <c r="O3497" s="144"/>
      <c r="P3497" s="110"/>
    </row>
    <row r="3498" spans="11:16" x14ac:dyDescent="0.25">
      <c r="K3498" s="124"/>
      <c r="L3498" s="110"/>
      <c r="M3498" s="110"/>
      <c r="N3498" s="110"/>
      <c r="O3498" s="144"/>
      <c r="P3498" s="110"/>
    </row>
    <row r="3499" spans="11:16" x14ac:dyDescent="0.25">
      <c r="K3499" s="124"/>
      <c r="L3499" s="110"/>
      <c r="M3499" s="110"/>
      <c r="N3499" s="110"/>
      <c r="O3499" s="144"/>
      <c r="P3499" s="110"/>
    </row>
    <row r="3500" spans="11:16" x14ac:dyDescent="0.25">
      <c r="K3500" s="124"/>
      <c r="L3500" s="110"/>
      <c r="M3500" s="110"/>
      <c r="N3500" s="110"/>
      <c r="O3500" s="144"/>
      <c r="P3500" s="110"/>
    </row>
    <row r="3501" spans="11:16" x14ac:dyDescent="0.25">
      <c r="K3501" s="124"/>
      <c r="L3501" s="110"/>
      <c r="M3501" s="110"/>
      <c r="N3501" s="110"/>
      <c r="O3501" s="144"/>
      <c r="P3501" s="110"/>
    </row>
    <row r="3502" spans="11:16" x14ac:dyDescent="0.25">
      <c r="K3502" s="124"/>
      <c r="L3502" s="110"/>
      <c r="M3502" s="110"/>
      <c r="N3502" s="110"/>
      <c r="O3502" s="144"/>
      <c r="P3502" s="110"/>
    </row>
    <row r="3503" spans="11:16" x14ac:dyDescent="0.25">
      <c r="K3503" s="124"/>
      <c r="L3503" s="110"/>
      <c r="M3503" s="110"/>
      <c r="N3503" s="110"/>
      <c r="O3503" s="144"/>
      <c r="P3503" s="110"/>
    </row>
    <row r="3504" spans="11:16" x14ac:dyDescent="0.25">
      <c r="K3504" s="124"/>
      <c r="L3504" s="110"/>
      <c r="M3504" s="110"/>
      <c r="N3504" s="110"/>
      <c r="O3504" s="144"/>
      <c r="P3504" s="110"/>
    </row>
    <row r="3505" spans="11:16" x14ac:dyDescent="0.25">
      <c r="K3505" s="124"/>
      <c r="L3505" s="110"/>
      <c r="M3505" s="110"/>
      <c r="N3505" s="110"/>
      <c r="O3505" s="144"/>
      <c r="P3505" s="110"/>
    </row>
    <row r="3506" spans="11:16" x14ac:dyDescent="0.25">
      <c r="K3506" s="124"/>
      <c r="L3506" s="110"/>
      <c r="M3506" s="110"/>
      <c r="N3506" s="110"/>
      <c r="O3506" s="144"/>
      <c r="P3506" s="110"/>
    </row>
    <row r="3507" spans="11:16" x14ac:dyDescent="0.25">
      <c r="K3507" s="124"/>
      <c r="L3507" s="110"/>
      <c r="M3507" s="110"/>
      <c r="N3507" s="110"/>
      <c r="O3507" s="144"/>
      <c r="P3507" s="110"/>
    </row>
    <row r="3508" spans="11:16" x14ac:dyDescent="0.25">
      <c r="K3508" s="124"/>
      <c r="L3508" s="110"/>
      <c r="M3508" s="110"/>
      <c r="N3508" s="110"/>
      <c r="O3508" s="144"/>
      <c r="P3508" s="110"/>
    </row>
    <row r="3509" spans="11:16" x14ac:dyDescent="0.25">
      <c r="K3509" s="124"/>
      <c r="L3509" s="110"/>
      <c r="M3509" s="110"/>
      <c r="N3509" s="110"/>
      <c r="O3509" s="144"/>
      <c r="P3509" s="110"/>
    </row>
    <row r="3510" spans="11:16" x14ac:dyDescent="0.25">
      <c r="K3510" s="124"/>
      <c r="L3510" s="110"/>
      <c r="M3510" s="110"/>
      <c r="N3510" s="110"/>
      <c r="O3510" s="144"/>
      <c r="P3510" s="110"/>
    </row>
    <row r="3511" spans="11:16" x14ac:dyDescent="0.25">
      <c r="K3511" s="124"/>
      <c r="L3511" s="110"/>
      <c r="M3511" s="110"/>
      <c r="N3511" s="110"/>
      <c r="O3511" s="144"/>
      <c r="P3511" s="110"/>
    </row>
    <row r="3512" spans="11:16" x14ac:dyDescent="0.25">
      <c r="K3512" s="124"/>
      <c r="L3512" s="110"/>
      <c r="M3512" s="110"/>
      <c r="N3512" s="110"/>
      <c r="O3512" s="144"/>
      <c r="P3512" s="110"/>
    </row>
    <row r="3513" spans="11:16" x14ac:dyDescent="0.25">
      <c r="K3513" s="124"/>
      <c r="L3513" s="110"/>
      <c r="M3513" s="110"/>
      <c r="N3513" s="110"/>
      <c r="O3513" s="144"/>
      <c r="P3513" s="110"/>
    </row>
    <row r="3514" spans="11:16" x14ac:dyDescent="0.25">
      <c r="K3514" s="124"/>
      <c r="L3514" s="110"/>
      <c r="M3514" s="110"/>
      <c r="N3514" s="110"/>
      <c r="O3514" s="144"/>
      <c r="P3514" s="110"/>
    </row>
    <row r="3515" spans="11:16" x14ac:dyDescent="0.25">
      <c r="K3515" s="124"/>
      <c r="L3515" s="110"/>
      <c r="M3515" s="110"/>
      <c r="N3515" s="110"/>
      <c r="O3515" s="144"/>
      <c r="P3515" s="110"/>
    </row>
    <row r="3516" spans="11:16" x14ac:dyDescent="0.25">
      <c r="K3516" s="124"/>
      <c r="L3516" s="110"/>
      <c r="M3516" s="110"/>
      <c r="N3516" s="110"/>
      <c r="O3516" s="144"/>
      <c r="P3516" s="110"/>
    </row>
    <row r="3517" spans="11:16" x14ac:dyDescent="0.25">
      <c r="K3517" s="124"/>
      <c r="L3517" s="110"/>
      <c r="M3517" s="110"/>
      <c r="N3517" s="110"/>
      <c r="O3517" s="144"/>
      <c r="P3517" s="110"/>
    </row>
    <row r="3518" spans="11:16" x14ac:dyDescent="0.25">
      <c r="K3518" s="124"/>
      <c r="L3518" s="110"/>
      <c r="M3518" s="110"/>
      <c r="N3518" s="110"/>
      <c r="O3518" s="144"/>
      <c r="P3518" s="110"/>
    </row>
    <row r="3519" spans="11:16" x14ac:dyDescent="0.25">
      <c r="K3519" s="124"/>
      <c r="L3519" s="110"/>
      <c r="M3519" s="110"/>
      <c r="N3519" s="110"/>
      <c r="O3519" s="144"/>
      <c r="P3519" s="110"/>
    </row>
    <row r="3520" spans="11:16" x14ac:dyDescent="0.25">
      <c r="K3520" s="124"/>
      <c r="L3520" s="110"/>
      <c r="M3520" s="110"/>
      <c r="N3520" s="110"/>
      <c r="O3520" s="144"/>
      <c r="P3520" s="110"/>
    </row>
    <row r="3521" spans="11:16" x14ac:dyDescent="0.25">
      <c r="K3521" s="124"/>
      <c r="L3521" s="110"/>
      <c r="M3521" s="110"/>
      <c r="N3521" s="110"/>
      <c r="O3521" s="144"/>
      <c r="P3521" s="110"/>
    </row>
    <row r="3522" spans="11:16" x14ac:dyDescent="0.25">
      <c r="K3522" s="124"/>
      <c r="L3522" s="110"/>
      <c r="M3522" s="110"/>
      <c r="N3522" s="110"/>
      <c r="O3522" s="144"/>
      <c r="P3522" s="110"/>
    </row>
    <row r="3523" spans="11:16" x14ac:dyDescent="0.25">
      <c r="K3523" s="124"/>
      <c r="L3523" s="110"/>
      <c r="M3523" s="110"/>
      <c r="N3523" s="110"/>
      <c r="O3523" s="144"/>
      <c r="P3523" s="110"/>
    </row>
    <row r="3524" spans="11:16" x14ac:dyDescent="0.25">
      <c r="K3524" s="124"/>
      <c r="L3524" s="110"/>
      <c r="M3524" s="110"/>
      <c r="N3524" s="110"/>
      <c r="O3524" s="144"/>
      <c r="P3524" s="110"/>
    </row>
    <row r="3525" spans="11:16" x14ac:dyDescent="0.25">
      <c r="K3525" s="124"/>
      <c r="L3525" s="110"/>
      <c r="M3525" s="110"/>
      <c r="N3525" s="110"/>
      <c r="O3525" s="144"/>
      <c r="P3525" s="110"/>
    </row>
    <row r="3526" spans="11:16" x14ac:dyDescent="0.25">
      <c r="K3526" s="124"/>
      <c r="L3526" s="110"/>
      <c r="M3526" s="110"/>
      <c r="N3526" s="110"/>
      <c r="O3526" s="144"/>
      <c r="P3526" s="110"/>
    </row>
    <row r="3527" spans="11:16" x14ac:dyDescent="0.25">
      <c r="K3527" s="124"/>
      <c r="L3527" s="110"/>
      <c r="M3527" s="110"/>
      <c r="N3527" s="110"/>
      <c r="O3527" s="144"/>
      <c r="P3527" s="110"/>
    </row>
    <row r="3528" spans="11:16" x14ac:dyDescent="0.25">
      <c r="K3528" s="124"/>
      <c r="L3528" s="110"/>
      <c r="M3528" s="110"/>
      <c r="N3528" s="110"/>
      <c r="O3528" s="144"/>
      <c r="P3528" s="110"/>
    </row>
    <row r="3529" spans="11:16" x14ac:dyDescent="0.25">
      <c r="K3529" s="124"/>
      <c r="L3529" s="110"/>
      <c r="M3529" s="110"/>
      <c r="N3529" s="110"/>
      <c r="O3529" s="144"/>
      <c r="P3529" s="110"/>
    </row>
    <row r="3530" spans="11:16" x14ac:dyDescent="0.25">
      <c r="K3530" s="124"/>
      <c r="L3530" s="110"/>
      <c r="M3530" s="110"/>
      <c r="N3530" s="110"/>
      <c r="O3530" s="144"/>
      <c r="P3530" s="110"/>
    </row>
    <row r="3531" spans="11:16" x14ac:dyDescent="0.25">
      <c r="K3531" s="124"/>
      <c r="L3531" s="110"/>
      <c r="M3531" s="110"/>
      <c r="N3531" s="110"/>
      <c r="O3531" s="144"/>
      <c r="P3531" s="110"/>
    </row>
    <row r="3532" spans="11:16" x14ac:dyDescent="0.25">
      <c r="K3532" s="124"/>
      <c r="L3532" s="110"/>
      <c r="M3532" s="110"/>
      <c r="N3532" s="110"/>
      <c r="O3532" s="144"/>
      <c r="P3532" s="110"/>
    </row>
    <row r="3533" spans="11:16" x14ac:dyDescent="0.25">
      <c r="K3533" s="124"/>
      <c r="L3533" s="110"/>
      <c r="M3533" s="110"/>
      <c r="N3533" s="110"/>
      <c r="O3533" s="144"/>
      <c r="P3533" s="110"/>
    </row>
    <row r="3534" spans="11:16" x14ac:dyDescent="0.25">
      <c r="K3534" s="124"/>
      <c r="L3534" s="110"/>
      <c r="M3534" s="110"/>
      <c r="N3534" s="110"/>
      <c r="O3534" s="144"/>
      <c r="P3534" s="110"/>
    </row>
    <row r="3535" spans="11:16" x14ac:dyDescent="0.25">
      <c r="K3535" s="124"/>
      <c r="L3535" s="110"/>
      <c r="M3535" s="110"/>
      <c r="N3535" s="110"/>
      <c r="O3535" s="144"/>
      <c r="P3535" s="110"/>
    </row>
    <row r="3536" spans="11:16" x14ac:dyDescent="0.25">
      <c r="K3536" s="124"/>
      <c r="L3536" s="110"/>
      <c r="M3536" s="110"/>
      <c r="N3536" s="110"/>
      <c r="O3536" s="144"/>
      <c r="P3536" s="110"/>
    </row>
    <row r="3537" spans="11:16" x14ac:dyDescent="0.25">
      <c r="K3537" s="124"/>
      <c r="L3537" s="110"/>
      <c r="M3537" s="110"/>
      <c r="N3537" s="110"/>
      <c r="O3537" s="144"/>
      <c r="P3537" s="110"/>
    </row>
    <row r="3538" spans="11:16" x14ac:dyDescent="0.25">
      <c r="K3538" s="124"/>
      <c r="L3538" s="110"/>
      <c r="M3538" s="110"/>
      <c r="N3538" s="110"/>
      <c r="O3538" s="144"/>
      <c r="P3538" s="110"/>
    </row>
    <row r="3539" spans="11:16" x14ac:dyDescent="0.25">
      <c r="K3539" s="124"/>
      <c r="L3539" s="110"/>
      <c r="M3539" s="110"/>
      <c r="N3539" s="110"/>
      <c r="O3539" s="144"/>
      <c r="P3539" s="110"/>
    </row>
    <row r="3540" spans="11:16" x14ac:dyDescent="0.25">
      <c r="K3540" s="124"/>
      <c r="L3540" s="110"/>
      <c r="M3540" s="110"/>
      <c r="N3540" s="110"/>
      <c r="O3540" s="144"/>
      <c r="P3540" s="110"/>
    </row>
    <row r="3541" spans="11:16" x14ac:dyDescent="0.25">
      <c r="K3541" s="124"/>
      <c r="L3541" s="110"/>
      <c r="M3541" s="110"/>
      <c r="N3541" s="110"/>
      <c r="O3541" s="144"/>
      <c r="P3541" s="110"/>
    </row>
    <row r="3542" spans="11:16" x14ac:dyDescent="0.25">
      <c r="K3542" s="124"/>
      <c r="L3542" s="110"/>
      <c r="M3542" s="110"/>
      <c r="N3542" s="110"/>
      <c r="O3542" s="144"/>
      <c r="P3542" s="110"/>
    </row>
    <row r="3543" spans="11:16" x14ac:dyDescent="0.25">
      <c r="K3543" s="124"/>
      <c r="L3543" s="110"/>
      <c r="M3543" s="110"/>
      <c r="N3543" s="110"/>
      <c r="O3543" s="144"/>
      <c r="P3543" s="110"/>
    </row>
    <row r="3544" spans="11:16" x14ac:dyDescent="0.25">
      <c r="K3544" s="124"/>
      <c r="L3544" s="110"/>
      <c r="M3544" s="110"/>
      <c r="N3544" s="110"/>
      <c r="O3544" s="144"/>
      <c r="P3544" s="110"/>
    </row>
    <row r="3545" spans="11:16" x14ac:dyDescent="0.25">
      <c r="K3545" s="124"/>
      <c r="L3545" s="110"/>
      <c r="M3545" s="110"/>
      <c r="N3545" s="110"/>
      <c r="O3545" s="144"/>
      <c r="P3545" s="110"/>
    </row>
    <row r="3546" spans="11:16" x14ac:dyDescent="0.25">
      <c r="K3546" s="124"/>
      <c r="L3546" s="110"/>
      <c r="M3546" s="110"/>
      <c r="N3546" s="110"/>
      <c r="O3546" s="144"/>
      <c r="P3546" s="110"/>
    </row>
    <row r="3547" spans="11:16" x14ac:dyDescent="0.25">
      <c r="K3547" s="124"/>
      <c r="L3547" s="110"/>
      <c r="M3547" s="110"/>
      <c r="N3547" s="110"/>
      <c r="O3547" s="144"/>
      <c r="P3547" s="110"/>
    </row>
    <row r="3548" spans="11:16" x14ac:dyDescent="0.25">
      <c r="K3548" s="124"/>
      <c r="L3548" s="110"/>
      <c r="M3548" s="110"/>
      <c r="N3548" s="110"/>
      <c r="O3548" s="144"/>
      <c r="P3548" s="110"/>
    </row>
    <row r="3549" spans="11:16" x14ac:dyDescent="0.25">
      <c r="K3549" s="124"/>
      <c r="L3549" s="110"/>
      <c r="M3549" s="110"/>
      <c r="N3549" s="110"/>
      <c r="O3549" s="144"/>
      <c r="P3549" s="110"/>
    </row>
    <row r="3550" spans="11:16" x14ac:dyDescent="0.25">
      <c r="K3550" s="124"/>
      <c r="L3550" s="110"/>
      <c r="M3550" s="110"/>
      <c r="N3550" s="110"/>
      <c r="O3550" s="144"/>
      <c r="P3550" s="110"/>
    </row>
    <row r="3551" spans="11:16" x14ac:dyDescent="0.25">
      <c r="K3551" s="124"/>
      <c r="L3551" s="110"/>
      <c r="M3551" s="110"/>
      <c r="N3551" s="110"/>
      <c r="O3551" s="144"/>
      <c r="P3551" s="110"/>
    </row>
    <row r="3552" spans="11:16" x14ac:dyDescent="0.25">
      <c r="K3552" s="124"/>
      <c r="L3552" s="110"/>
      <c r="M3552" s="110"/>
      <c r="N3552" s="110"/>
      <c r="O3552" s="144"/>
      <c r="P3552" s="110"/>
    </row>
    <row r="3553" spans="11:16" x14ac:dyDescent="0.25">
      <c r="K3553" s="124"/>
      <c r="L3553" s="110"/>
      <c r="M3553" s="110"/>
      <c r="N3553" s="110"/>
      <c r="O3553" s="144"/>
      <c r="P3553" s="110"/>
    </row>
    <row r="3554" spans="11:16" x14ac:dyDescent="0.25">
      <c r="K3554" s="124"/>
      <c r="L3554" s="110"/>
      <c r="M3554" s="110"/>
      <c r="N3554" s="110"/>
      <c r="O3554" s="144"/>
      <c r="P3554" s="110"/>
    </row>
    <row r="3555" spans="11:16" x14ac:dyDescent="0.25">
      <c r="K3555" s="124"/>
      <c r="L3555" s="110"/>
      <c r="M3555" s="110"/>
      <c r="N3555" s="110"/>
      <c r="O3555" s="144"/>
      <c r="P3555" s="110"/>
    </row>
    <row r="3556" spans="11:16" x14ac:dyDescent="0.25">
      <c r="K3556" s="124"/>
      <c r="L3556" s="110"/>
      <c r="M3556" s="110"/>
      <c r="N3556" s="110"/>
      <c r="O3556" s="144"/>
      <c r="P3556" s="110"/>
    </row>
    <row r="3557" spans="11:16" x14ac:dyDescent="0.25">
      <c r="K3557" s="124"/>
      <c r="L3557" s="110"/>
      <c r="M3557" s="110"/>
      <c r="N3557" s="110"/>
      <c r="O3557" s="144"/>
      <c r="P3557" s="110"/>
    </row>
    <row r="3558" spans="11:16" x14ac:dyDescent="0.25">
      <c r="K3558" s="124"/>
      <c r="L3558" s="110"/>
      <c r="M3558" s="110"/>
      <c r="N3558" s="110"/>
      <c r="O3558" s="144"/>
      <c r="P3558" s="110"/>
    </row>
    <row r="3559" spans="11:16" x14ac:dyDescent="0.25">
      <c r="K3559" s="124"/>
      <c r="L3559" s="110"/>
      <c r="M3559" s="110"/>
      <c r="N3559" s="110"/>
      <c r="O3559" s="144"/>
      <c r="P3559" s="110"/>
    </row>
    <row r="3560" spans="11:16" x14ac:dyDescent="0.25">
      <c r="K3560" s="124"/>
      <c r="L3560" s="110"/>
      <c r="M3560" s="110"/>
      <c r="N3560" s="110"/>
      <c r="O3560" s="144"/>
      <c r="P3560" s="110"/>
    </row>
    <row r="3561" spans="11:16" x14ac:dyDescent="0.25">
      <c r="K3561" s="124"/>
      <c r="L3561" s="110"/>
      <c r="M3561" s="110"/>
      <c r="N3561" s="110"/>
      <c r="O3561" s="144"/>
      <c r="P3561" s="110"/>
    </row>
    <row r="3562" spans="11:16" x14ac:dyDescent="0.25">
      <c r="K3562" s="124"/>
      <c r="L3562" s="110"/>
      <c r="M3562" s="110"/>
      <c r="N3562" s="110"/>
      <c r="O3562" s="144"/>
      <c r="P3562" s="110"/>
    </row>
    <row r="3563" spans="11:16" x14ac:dyDescent="0.25">
      <c r="K3563" s="124"/>
      <c r="L3563" s="110"/>
      <c r="M3563" s="110"/>
      <c r="N3563" s="110"/>
      <c r="O3563" s="144"/>
      <c r="P3563" s="110"/>
    </row>
    <row r="3564" spans="11:16" x14ac:dyDescent="0.25">
      <c r="K3564" s="124"/>
      <c r="L3564" s="110"/>
      <c r="M3564" s="110"/>
      <c r="N3564" s="110"/>
      <c r="O3564" s="144"/>
      <c r="P3564" s="110"/>
    </row>
    <row r="3565" spans="11:16" x14ac:dyDescent="0.25">
      <c r="K3565" s="124"/>
      <c r="L3565" s="110"/>
      <c r="M3565" s="110"/>
      <c r="N3565" s="110"/>
      <c r="O3565" s="144"/>
      <c r="P3565" s="110"/>
    </row>
    <row r="3566" spans="11:16" x14ac:dyDescent="0.25">
      <c r="K3566" s="124"/>
      <c r="L3566" s="110"/>
      <c r="M3566" s="110"/>
      <c r="N3566" s="110"/>
      <c r="O3566" s="144"/>
      <c r="P3566" s="110"/>
    </row>
    <row r="3567" spans="11:16" x14ac:dyDescent="0.25">
      <c r="K3567" s="124"/>
      <c r="L3567" s="110"/>
      <c r="M3567" s="110"/>
      <c r="N3567" s="110"/>
      <c r="O3567" s="144"/>
      <c r="P3567" s="110"/>
    </row>
    <row r="3568" spans="11:16" x14ac:dyDescent="0.25">
      <c r="K3568" s="124"/>
      <c r="L3568" s="110"/>
      <c r="M3568" s="110"/>
      <c r="N3568" s="110"/>
      <c r="O3568" s="144"/>
      <c r="P3568" s="110"/>
    </row>
    <row r="3569" spans="11:16" x14ac:dyDescent="0.25">
      <c r="K3569" s="124"/>
      <c r="L3569" s="110"/>
      <c r="M3569" s="110"/>
      <c r="N3569" s="110"/>
      <c r="O3569" s="144"/>
      <c r="P3569" s="110"/>
    </row>
    <row r="3570" spans="11:16" x14ac:dyDescent="0.25">
      <c r="K3570" s="124"/>
      <c r="L3570" s="110"/>
      <c r="M3570" s="110"/>
      <c r="N3570" s="110"/>
      <c r="O3570" s="144"/>
      <c r="P3570" s="110"/>
    </row>
    <row r="3571" spans="11:16" x14ac:dyDescent="0.25">
      <c r="K3571" s="124"/>
      <c r="L3571" s="110"/>
      <c r="M3571" s="110"/>
      <c r="N3571" s="110"/>
      <c r="O3571" s="144"/>
      <c r="P3571" s="110"/>
    </row>
    <row r="3572" spans="11:16" x14ac:dyDescent="0.25">
      <c r="K3572" s="124"/>
      <c r="L3572" s="110"/>
      <c r="M3572" s="110"/>
      <c r="N3572" s="110"/>
      <c r="O3572" s="144"/>
      <c r="P3572" s="110"/>
    </row>
    <row r="3573" spans="11:16" x14ac:dyDescent="0.25">
      <c r="K3573" s="124"/>
      <c r="L3573" s="110"/>
      <c r="M3573" s="110"/>
      <c r="N3573" s="110"/>
      <c r="O3573" s="144"/>
      <c r="P3573" s="110"/>
    </row>
    <row r="3574" spans="11:16" x14ac:dyDescent="0.25">
      <c r="K3574" s="124"/>
      <c r="L3574" s="110"/>
      <c r="M3574" s="110"/>
      <c r="N3574" s="110"/>
      <c r="O3574" s="144"/>
      <c r="P3574" s="110"/>
    </row>
    <row r="3575" spans="11:16" x14ac:dyDescent="0.25">
      <c r="K3575" s="124"/>
      <c r="L3575" s="110"/>
      <c r="M3575" s="110"/>
      <c r="N3575" s="110"/>
      <c r="O3575" s="144"/>
      <c r="P3575" s="110"/>
    </row>
    <row r="3576" spans="11:16" x14ac:dyDescent="0.25">
      <c r="K3576" s="124"/>
      <c r="L3576" s="110"/>
      <c r="M3576" s="110"/>
      <c r="N3576" s="110"/>
      <c r="O3576" s="144"/>
      <c r="P3576" s="110"/>
    </row>
    <row r="3577" spans="11:16" x14ac:dyDescent="0.25">
      <c r="K3577" s="124"/>
      <c r="L3577" s="110"/>
      <c r="M3577" s="110"/>
      <c r="N3577" s="110"/>
      <c r="O3577" s="144"/>
      <c r="P3577" s="110"/>
    </row>
    <row r="3578" spans="11:16" x14ac:dyDescent="0.25">
      <c r="K3578" s="124"/>
      <c r="L3578" s="110"/>
      <c r="M3578" s="110"/>
      <c r="N3578" s="110"/>
      <c r="O3578" s="144"/>
      <c r="P3578" s="110"/>
    </row>
    <row r="3579" spans="11:16" x14ac:dyDescent="0.25">
      <c r="K3579" s="124"/>
      <c r="L3579" s="110"/>
      <c r="M3579" s="110"/>
      <c r="N3579" s="110"/>
      <c r="O3579" s="144"/>
      <c r="P3579" s="110"/>
    </row>
    <row r="3580" spans="11:16" x14ac:dyDescent="0.25">
      <c r="K3580" s="124"/>
      <c r="L3580" s="110"/>
      <c r="M3580" s="110"/>
      <c r="N3580" s="110"/>
      <c r="O3580" s="144"/>
      <c r="P3580" s="110"/>
    </row>
    <row r="3581" spans="11:16" x14ac:dyDescent="0.25">
      <c r="K3581" s="124"/>
      <c r="L3581" s="110"/>
      <c r="M3581" s="110"/>
      <c r="N3581" s="110"/>
      <c r="O3581" s="144"/>
      <c r="P3581" s="110"/>
    </row>
    <row r="3582" spans="11:16" x14ac:dyDescent="0.25">
      <c r="K3582" s="124"/>
      <c r="L3582" s="110"/>
      <c r="M3582" s="110"/>
      <c r="N3582" s="110"/>
      <c r="O3582" s="144"/>
      <c r="P3582" s="110"/>
    </row>
    <row r="3583" spans="11:16" x14ac:dyDescent="0.25">
      <c r="K3583" s="124"/>
      <c r="L3583" s="110"/>
      <c r="M3583" s="110"/>
      <c r="N3583" s="110"/>
      <c r="O3583" s="144"/>
      <c r="P3583" s="110"/>
    </row>
    <row r="3584" spans="11:16" x14ac:dyDescent="0.25">
      <c r="K3584" s="124"/>
      <c r="L3584" s="110"/>
      <c r="M3584" s="110"/>
      <c r="N3584" s="110"/>
      <c r="O3584" s="144"/>
      <c r="P3584" s="110"/>
    </row>
    <row r="3585" spans="11:16" x14ac:dyDescent="0.25">
      <c r="K3585" s="124"/>
      <c r="L3585" s="110"/>
      <c r="M3585" s="110"/>
      <c r="N3585" s="110"/>
      <c r="O3585" s="144"/>
      <c r="P3585" s="110"/>
    </row>
    <row r="3586" spans="11:16" x14ac:dyDescent="0.25">
      <c r="K3586" s="124"/>
      <c r="L3586" s="110"/>
      <c r="M3586" s="110"/>
      <c r="N3586" s="110"/>
      <c r="O3586" s="144"/>
      <c r="P3586" s="110"/>
    </row>
    <row r="3587" spans="11:16" x14ac:dyDescent="0.25">
      <c r="K3587" s="124"/>
      <c r="L3587" s="110"/>
      <c r="M3587" s="110"/>
      <c r="N3587" s="110"/>
      <c r="O3587" s="144"/>
      <c r="P3587" s="110"/>
    </row>
    <row r="3588" spans="11:16" x14ac:dyDescent="0.25">
      <c r="K3588" s="124"/>
      <c r="L3588" s="110"/>
      <c r="M3588" s="110"/>
      <c r="N3588" s="110"/>
      <c r="O3588" s="144"/>
      <c r="P3588" s="110"/>
    </row>
    <row r="3589" spans="11:16" x14ac:dyDescent="0.25">
      <c r="K3589" s="124"/>
      <c r="L3589" s="110"/>
      <c r="M3589" s="110"/>
      <c r="N3589" s="110"/>
      <c r="O3589" s="144"/>
      <c r="P3589" s="110"/>
    </row>
    <row r="3590" spans="11:16" x14ac:dyDescent="0.25">
      <c r="K3590" s="124"/>
      <c r="L3590" s="110"/>
      <c r="M3590" s="110"/>
      <c r="N3590" s="110"/>
      <c r="O3590" s="144"/>
      <c r="P3590" s="110"/>
    </row>
    <row r="3591" spans="11:16" x14ac:dyDescent="0.25">
      <c r="K3591" s="124"/>
      <c r="L3591" s="110"/>
      <c r="M3591" s="110"/>
      <c r="N3591" s="110"/>
      <c r="O3591" s="144"/>
      <c r="P3591" s="110"/>
    </row>
    <row r="3592" spans="11:16" x14ac:dyDescent="0.25">
      <c r="K3592" s="124"/>
      <c r="L3592" s="110"/>
      <c r="M3592" s="110"/>
      <c r="N3592" s="110"/>
      <c r="O3592" s="144"/>
      <c r="P3592" s="110"/>
    </row>
    <row r="3593" spans="11:16" x14ac:dyDescent="0.25">
      <c r="K3593" s="124"/>
      <c r="L3593" s="110"/>
      <c r="M3593" s="110"/>
      <c r="N3593" s="110"/>
      <c r="O3593" s="144"/>
      <c r="P3593" s="110"/>
    </row>
    <row r="3594" spans="11:16" x14ac:dyDescent="0.25">
      <c r="K3594" s="124"/>
      <c r="L3594" s="110"/>
      <c r="M3594" s="110"/>
      <c r="N3594" s="110"/>
      <c r="O3594" s="144"/>
      <c r="P3594" s="110"/>
    </row>
    <row r="3595" spans="11:16" x14ac:dyDescent="0.25">
      <c r="K3595" s="124"/>
      <c r="L3595" s="110"/>
      <c r="M3595" s="110"/>
      <c r="N3595" s="110"/>
      <c r="O3595" s="144"/>
      <c r="P3595" s="110"/>
    </row>
    <row r="3596" spans="11:16" x14ac:dyDescent="0.25">
      <c r="K3596" s="124"/>
      <c r="L3596" s="110"/>
      <c r="M3596" s="110"/>
      <c r="N3596" s="110"/>
      <c r="O3596" s="144"/>
      <c r="P3596" s="110"/>
    </row>
    <row r="3597" spans="11:16" x14ac:dyDescent="0.25">
      <c r="K3597" s="124"/>
      <c r="L3597" s="110"/>
      <c r="M3597" s="110"/>
      <c r="N3597" s="110"/>
      <c r="O3597" s="144"/>
      <c r="P3597" s="110"/>
    </row>
    <row r="3598" spans="11:16" x14ac:dyDescent="0.25">
      <c r="K3598" s="124"/>
      <c r="L3598" s="110"/>
      <c r="M3598" s="110"/>
      <c r="N3598" s="110"/>
      <c r="O3598" s="144"/>
      <c r="P3598" s="110"/>
    </row>
    <row r="3599" spans="11:16" x14ac:dyDescent="0.25">
      <c r="K3599" s="124"/>
      <c r="L3599" s="110"/>
      <c r="M3599" s="110"/>
      <c r="N3599" s="110"/>
      <c r="O3599" s="144"/>
      <c r="P3599" s="110"/>
    </row>
    <row r="3600" spans="11:16" x14ac:dyDescent="0.25">
      <c r="K3600" s="124"/>
      <c r="L3600" s="110"/>
      <c r="M3600" s="110"/>
      <c r="N3600" s="110"/>
      <c r="O3600" s="144"/>
      <c r="P3600" s="110"/>
    </row>
    <row r="3601" spans="11:16" x14ac:dyDescent="0.25">
      <c r="K3601" s="124"/>
      <c r="L3601" s="110"/>
      <c r="M3601" s="110"/>
      <c r="N3601" s="110"/>
      <c r="O3601" s="144"/>
      <c r="P3601" s="110"/>
    </row>
    <row r="3602" spans="11:16" x14ac:dyDescent="0.25">
      <c r="K3602" s="124"/>
      <c r="L3602" s="110"/>
      <c r="M3602" s="110"/>
      <c r="N3602" s="110"/>
      <c r="O3602" s="144"/>
      <c r="P3602" s="110"/>
    </row>
    <row r="3603" spans="11:16" x14ac:dyDescent="0.25">
      <c r="K3603" s="124"/>
      <c r="L3603" s="110"/>
      <c r="M3603" s="110"/>
      <c r="N3603" s="110"/>
      <c r="O3603" s="144"/>
      <c r="P3603" s="110"/>
    </row>
    <row r="3604" spans="11:16" x14ac:dyDescent="0.25">
      <c r="K3604" s="124"/>
      <c r="L3604" s="110"/>
      <c r="M3604" s="110"/>
      <c r="N3604" s="110"/>
      <c r="O3604" s="144"/>
      <c r="P3604" s="110"/>
    </row>
    <row r="3605" spans="11:16" x14ac:dyDescent="0.25">
      <c r="K3605" s="124"/>
      <c r="L3605" s="110"/>
      <c r="M3605" s="110"/>
      <c r="N3605" s="110"/>
      <c r="O3605" s="144"/>
      <c r="P3605" s="110"/>
    </row>
    <row r="3606" spans="11:16" x14ac:dyDescent="0.25">
      <c r="K3606" s="124"/>
      <c r="L3606" s="110"/>
      <c r="M3606" s="110"/>
      <c r="N3606" s="110"/>
      <c r="O3606" s="144"/>
      <c r="P3606" s="110"/>
    </row>
    <row r="3607" spans="11:16" x14ac:dyDescent="0.25">
      <c r="K3607" s="124"/>
      <c r="L3607" s="110"/>
      <c r="M3607" s="110"/>
      <c r="N3607" s="110"/>
      <c r="O3607" s="144"/>
      <c r="P3607" s="110"/>
    </row>
    <row r="3608" spans="11:16" x14ac:dyDescent="0.25">
      <c r="K3608" s="124"/>
      <c r="L3608" s="110"/>
      <c r="M3608" s="110"/>
      <c r="N3608" s="110"/>
      <c r="O3608" s="144"/>
      <c r="P3608" s="110"/>
    </row>
    <row r="3609" spans="11:16" x14ac:dyDescent="0.25">
      <c r="K3609" s="124"/>
      <c r="L3609" s="110"/>
      <c r="M3609" s="110"/>
      <c r="N3609" s="110"/>
      <c r="O3609" s="144"/>
      <c r="P3609" s="110"/>
    </row>
    <row r="3610" spans="11:16" x14ac:dyDescent="0.25">
      <c r="K3610" s="124"/>
      <c r="L3610" s="110"/>
      <c r="M3610" s="110"/>
      <c r="N3610" s="110"/>
      <c r="O3610" s="144"/>
      <c r="P3610" s="110"/>
    </row>
    <row r="3611" spans="11:16" x14ac:dyDescent="0.25">
      <c r="K3611" s="124"/>
      <c r="L3611" s="110"/>
      <c r="M3611" s="110"/>
      <c r="N3611" s="110"/>
      <c r="O3611" s="144"/>
      <c r="P3611" s="110"/>
    </row>
    <row r="3612" spans="11:16" x14ac:dyDescent="0.25">
      <c r="K3612" s="124"/>
      <c r="L3612" s="110"/>
      <c r="M3612" s="110"/>
      <c r="N3612" s="110"/>
      <c r="O3612" s="144"/>
      <c r="P3612" s="110"/>
    </row>
    <row r="3613" spans="11:16" x14ac:dyDescent="0.25">
      <c r="K3613" s="124"/>
      <c r="L3613" s="110"/>
      <c r="M3613" s="110"/>
      <c r="N3613" s="110"/>
      <c r="O3613" s="144"/>
      <c r="P3613" s="110"/>
    </row>
    <row r="3614" spans="11:16" x14ac:dyDescent="0.25">
      <c r="K3614" s="124"/>
      <c r="L3614" s="110"/>
      <c r="M3614" s="110"/>
      <c r="N3614" s="110"/>
      <c r="O3614" s="144"/>
      <c r="P3614" s="110"/>
    </row>
    <row r="3615" spans="11:16" x14ac:dyDescent="0.25">
      <c r="K3615" s="124"/>
      <c r="L3615" s="110"/>
      <c r="M3615" s="110"/>
      <c r="N3615" s="110"/>
      <c r="O3615" s="144"/>
      <c r="P3615" s="110"/>
    </row>
    <row r="3616" spans="11:16" x14ac:dyDescent="0.25">
      <c r="K3616" s="124"/>
      <c r="L3616" s="110"/>
      <c r="M3616" s="110"/>
      <c r="N3616" s="110"/>
      <c r="O3616" s="144"/>
      <c r="P3616" s="110"/>
    </row>
    <row r="3617" spans="11:16" x14ac:dyDescent="0.25">
      <c r="K3617" s="124"/>
      <c r="L3617" s="110"/>
      <c r="M3617" s="110"/>
      <c r="N3617" s="110"/>
      <c r="O3617" s="144"/>
      <c r="P3617" s="110"/>
    </row>
    <row r="3618" spans="11:16" x14ac:dyDescent="0.25">
      <c r="K3618" s="124"/>
      <c r="L3618" s="110"/>
      <c r="M3618" s="110"/>
      <c r="N3618" s="110"/>
      <c r="O3618" s="144"/>
      <c r="P3618" s="110"/>
    </row>
    <row r="3619" spans="11:16" x14ac:dyDescent="0.25">
      <c r="K3619" s="124"/>
      <c r="L3619" s="110"/>
      <c r="M3619" s="110"/>
      <c r="N3619" s="110"/>
      <c r="O3619" s="144"/>
      <c r="P3619" s="110"/>
    </row>
    <row r="3620" spans="11:16" x14ac:dyDescent="0.25">
      <c r="K3620" s="124"/>
      <c r="L3620" s="110"/>
      <c r="M3620" s="110"/>
      <c r="N3620" s="110"/>
      <c r="O3620" s="144"/>
      <c r="P3620" s="110"/>
    </row>
    <row r="3621" spans="11:16" x14ac:dyDescent="0.25">
      <c r="K3621" s="124"/>
      <c r="L3621" s="110"/>
      <c r="M3621" s="110"/>
      <c r="N3621" s="110"/>
      <c r="O3621" s="144"/>
      <c r="P3621" s="110"/>
    </row>
    <row r="3622" spans="11:16" x14ac:dyDescent="0.25">
      <c r="K3622" s="124"/>
      <c r="L3622" s="110"/>
      <c r="M3622" s="110"/>
      <c r="N3622" s="110"/>
      <c r="O3622" s="144"/>
      <c r="P3622" s="110"/>
    </row>
    <row r="3623" spans="11:16" x14ac:dyDescent="0.25">
      <c r="K3623" s="124"/>
      <c r="L3623" s="110"/>
      <c r="M3623" s="110"/>
      <c r="N3623" s="110"/>
      <c r="O3623" s="144"/>
      <c r="P3623" s="110"/>
    </row>
    <row r="3624" spans="11:16" x14ac:dyDescent="0.25">
      <c r="K3624" s="124"/>
      <c r="L3624" s="110"/>
      <c r="M3624" s="110"/>
      <c r="N3624" s="110"/>
      <c r="O3624" s="144"/>
      <c r="P3624" s="110"/>
    </row>
    <row r="3625" spans="11:16" x14ac:dyDescent="0.25">
      <c r="K3625" s="124"/>
      <c r="L3625" s="110"/>
      <c r="M3625" s="110"/>
      <c r="N3625" s="110"/>
      <c r="O3625" s="144"/>
      <c r="P3625" s="110"/>
    </row>
    <row r="3626" spans="11:16" x14ac:dyDescent="0.25">
      <c r="K3626" s="124"/>
      <c r="L3626" s="110"/>
      <c r="M3626" s="110"/>
      <c r="N3626" s="110"/>
      <c r="O3626" s="144"/>
      <c r="P3626" s="110"/>
    </row>
    <row r="3627" spans="11:16" x14ac:dyDescent="0.25">
      <c r="K3627" s="124"/>
      <c r="L3627" s="110"/>
      <c r="M3627" s="110"/>
      <c r="N3627" s="110"/>
      <c r="O3627" s="144"/>
      <c r="P3627" s="110"/>
    </row>
    <row r="3628" spans="11:16" x14ac:dyDescent="0.25">
      <c r="K3628" s="124"/>
      <c r="L3628" s="110"/>
      <c r="M3628" s="110"/>
      <c r="N3628" s="110"/>
      <c r="O3628" s="144"/>
      <c r="P3628" s="110"/>
    </row>
    <row r="3629" spans="11:16" x14ac:dyDescent="0.25">
      <c r="K3629" s="124"/>
      <c r="L3629" s="110"/>
      <c r="M3629" s="110"/>
      <c r="N3629" s="110"/>
      <c r="O3629" s="144"/>
      <c r="P3629" s="110"/>
    </row>
    <row r="3630" spans="11:16" x14ac:dyDescent="0.25">
      <c r="K3630" s="124"/>
      <c r="L3630" s="110"/>
      <c r="M3630" s="110"/>
      <c r="N3630" s="110"/>
      <c r="O3630" s="144"/>
      <c r="P3630" s="110"/>
    </row>
    <row r="3631" spans="11:16" x14ac:dyDescent="0.25">
      <c r="K3631" s="124"/>
      <c r="L3631" s="110"/>
      <c r="M3631" s="110"/>
      <c r="N3631" s="110"/>
      <c r="O3631" s="144"/>
      <c r="P3631" s="110"/>
    </row>
    <row r="3632" spans="11:16" x14ac:dyDescent="0.25">
      <c r="K3632" s="124"/>
      <c r="L3632" s="110"/>
      <c r="M3632" s="110"/>
      <c r="N3632" s="110"/>
      <c r="O3632" s="144"/>
      <c r="P3632" s="110"/>
    </row>
    <row r="3633" spans="11:16" x14ac:dyDescent="0.25">
      <c r="K3633" s="124"/>
      <c r="L3633" s="110"/>
      <c r="M3633" s="110"/>
      <c r="N3633" s="110"/>
      <c r="O3633" s="144"/>
      <c r="P3633" s="110"/>
    </row>
    <row r="3634" spans="11:16" x14ac:dyDescent="0.25">
      <c r="K3634" s="124"/>
      <c r="L3634" s="110"/>
      <c r="M3634" s="110"/>
      <c r="N3634" s="110"/>
      <c r="O3634" s="144"/>
      <c r="P3634" s="110"/>
    </row>
    <row r="3635" spans="11:16" x14ac:dyDescent="0.25">
      <c r="K3635" s="124"/>
      <c r="L3635" s="110"/>
      <c r="M3635" s="110"/>
      <c r="N3635" s="110"/>
      <c r="O3635" s="144"/>
      <c r="P3635" s="110"/>
    </row>
    <row r="3636" spans="11:16" x14ac:dyDescent="0.25">
      <c r="K3636" s="124"/>
      <c r="L3636" s="110"/>
      <c r="M3636" s="110"/>
      <c r="N3636" s="110"/>
      <c r="O3636" s="144"/>
      <c r="P3636" s="110"/>
    </row>
    <row r="3637" spans="11:16" x14ac:dyDescent="0.25">
      <c r="K3637" s="124"/>
      <c r="L3637" s="110"/>
      <c r="M3637" s="110"/>
      <c r="N3637" s="110"/>
      <c r="O3637" s="144"/>
      <c r="P3637" s="110"/>
    </row>
    <row r="3638" spans="11:16" x14ac:dyDescent="0.25">
      <c r="K3638" s="124"/>
      <c r="L3638" s="110"/>
      <c r="M3638" s="110"/>
      <c r="N3638" s="110"/>
      <c r="O3638" s="144"/>
      <c r="P3638" s="110"/>
    </row>
    <row r="3639" spans="11:16" x14ac:dyDescent="0.25">
      <c r="K3639" s="124"/>
      <c r="L3639" s="110"/>
      <c r="M3639" s="110"/>
      <c r="N3639" s="110"/>
      <c r="O3639" s="144"/>
      <c r="P3639" s="110"/>
    </row>
    <row r="3640" spans="11:16" x14ac:dyDescent="0.25">
      <c r="K3640" s="124"/>
      <c r="L3640" s="110"/>
      <c r="M3640" s="110"/>
      <c r="N3640" s="110"/>
      <c r="O3640" s="144"/>
      <c r="P3640" s="110"/>
    </row>
    <row r="3641" spans="11:16" x14ac:dyDescent="0.25">
      <c r="K3641" s="124"/>
      <c r="L3641" s="110"/>
      <c r="M3641" s="110"/>
      <c r="N3641" s="110"/>
      <c r="O3641" s="144"/>
      <c r="P3641" s="110"/>
    </row>
    <row r="3642" spans="11:16" x14ac:dyDescent="0.25">
      <c r="K3642" s="124"/>
      <c r="L3642" s="110"/>
      <c r="M3642" s="110"/>
      <c r="N3642" s="110"/>
      <c r="O3642" s="144"/>
      <c r="P3642" s="110"/>
    </row>
    <row r="3643" spans="11:16" x14ac:dyDescent="0.25">
      <c r="K3643" s="124"/>
      <c r="L3643" s="110"/>
      <c r="M3643" s="110"/>
      <c r="N3643" s="110"/>
      <c r="O3643" s="144"/>
      <c r="P3643" s="110"/>
    </row>
    <row r="3644" spans="11:16" x14ac:dyDescent="0.25">
      <c r="K3644" s="124"/>
      <c r="L3644" s="110"/>
      <c r="M3644" s="110"/>
      <c r="N3644" s="110"/>
      <c r="O3644" s="144"/>
      <c r="P3644" s="110"/>
    </row>
    <row r="3645" spans="11:16" x14ac:dyDescent="0.25">
      <c r="K3645" s="124"/>
      <c r="L3645" s="110"/>
      <c r="M3645" s="110"/>
      <c r="N3645" s="110"/>
      <c r="O3645" s="144"/>
      <c r="P3645" s="110"/>
    </row>
    <row r="3646" spans="11:16" x14ac:dyDescent="0.25">
      <c r="K3646" s="124"/>
      <c r="L3646" s="110"/>
      <c r="M3646" s="110"/>
      <c r="N3646" s="110"/>
      <c r="O3646" s="144"/>
      <c r="P3646" s="110"/>
    </row>
    <row r="3647" spans="11:16" x14ac:dyDescent="0.25">
      <c r="K3647" s="124"/>
      <c r="L3647" s="110"/>
      <c r="M3647" s="110"/>
      <c r="N3647" s="110"/>
      <c r="O3647" s="144"/>
      <c r="P3647" s="110"/>
    </row>
    <row r="3648" spans="11:16" x14ac:dyDescent="0.25">
      <c r="K3648" s="124"/>
      <c r="L3648" s="110"/>
      <c r="M3648" s="110"/>
      <c r="N3648" s="110"/>
      <c r="O3648" s="144"/>
      <c r="P3648" s="110"/>
    </row>
    <row r="3649" spans="11:16" x14ac:dyDescent="0.25">
      <c r="K3649" s="124"/>
      <c r="L3649" s="110"/>
      <c r="M3649" s="110"/>
      <c r="N3649" s="110"/>
      <c r="O3649" s="144"/>
      <c r="P3649" s="110"/>
    </row>
    <row r="3650" spans="11:16" x14ac:dyDescent="0.25">
      <c r="K3650" s="124"/>
      <c r="L3650" s="110"/>
      <c r="M3650" s="110"/>
      <c r="N3650" s="110"/>
      <c r="O3650" s="144"/>
      <c r="P3650" s="110"/>
    </row>
    <row r="3651" spans="11:16" x14ac:dyDescent="0.25">
      <c r="K3651" s="124"/>
      <c r="L3651" s="110"/>
      <c r="M3651" s="110"/>
      <c r="N3651" s="110"/>
      <c r="O3651" s="144"/>
      <c r="P3651" s="110"/>
    </row>
    <row r="3652" spans="11:16" x14ac:dyDescent="0.25">
      <c r="K3652" s="124"/>
      <c r="L3652" s="110"/>
      <c r="M3652" s="110"/>
      <c r="N3652" s="110"/>
      <c r="O3652" s="144"/>
      <c r="P3652" s="110"/>
    </row>
    <row r="3653" spans="11:16" x14ac:dyDescent="0.25">
      <c r="K3653" s="124"/>
      <c r="L3653" s="110"/>
      <c r="M3653" s="110"/>
      <c r="N3653" s="110"/>
      <c r="O3653" s="144"/>
      <c r="P3653" s="110"/>
    </row>
    <row r="3654" spans="11:16" x14ac:dyDescent="0.25">
      <c r="K3654" s="124"/>
      <c r="L3654" s="110"/>
      <c r="M3654" s="110"/>
      <c r="N3654" s="110"/>
      <c r="O3654" s="144"/>
      <c r="P3654" s="110"/>
    </row>
    <row r="3655" spans="11:16" x14ac:dyDescent="0.25">
      <c r="K3655" s="124"/>
      <c r="L3655" s="110"/>
      <c r="M3655" s="110"/>
      <c r="N3655" s="110"/>
      <c r="O3655" s="144"/>
      <c r="P3655" s="110"/>
    </row>
    <row r="3656" spans="11:16" x14ac:dyDescent="0.25">
      <c r="K3656" s="124"/>
      <c r="L3656" s="110"/>
      <c r="M3656" s="110"/>
      <c r="N3656" s="110"/>
      <c r="O3656" s="144"/>
      <c r="P3656" s="110"/>
    </row>
    <row r="3657" spans="11:16" x14ac:dyDescent="0.25">
      <c r="K3657" s="124"/>
      <c r="L3657" s="110"/>
      <c r="M3657" s="110"/>
      <c r="N3657" s="110"/>
      <c r="O3657" s="144"/>
      <c r="P3657" s="110"/>
    </row>
    <row r="3658" spans="11:16" x14ac:dyDescent="0.25">
      <c r="K3658" s="124"/>
      <c r="L3658" s="110"/>
      <c r="M3658" s="110"/>
      <c r="N3658" s="110"/>
      <c r="O3658" s="144"/>
      <c r="P3658" s="110"/>
    </row>
    <row r="3659" spans="11:16" x14ac:dyDescent="0.25">
      <c r="K3659" s="124"/>
      <c r="L3659" s="110"/>
      <c r="M3659" s="110"/>
      <c r="N3659" s="110"/>
      <c r="O3659" s="144"/>
      <c r="P3659" s="110"/>
    </row>
    <row r="3660" spans="11:16" x14ac:dyDescent="0.25">
      <c r="K3660" s="124"/>
      <c r="L3660" s="110"/>
      <c r="M3660" s="110"/>
      <c r="N3660" s="110"/>
      <c r="O3660" s="144"/>
      <c r="P3660" s="110"/>
    </row>
    <row r="3661" spans="11:16" x14ac:dyDescent="0.25">
      <c r="K3661" s="124"/>
      <c r="L3661" s="110"/>
      <c r="M3661" s="110"/>
      <c r="N3661" s="110"/>
      <c r="O3661" s="144"/>
      <c r="P3661" s="110"/>
    </row>
    <row r="3662" spans="11:16" x14ac:dyDescent="0.25">
      <c r="K3662" s="124"/>
      <c r="L3662" s="110"/>
      <c r="M3662" s="110"/>
      <c r="N3662" s="110"/>
      <c r="O3662" s="144"/>
      <c r="P3662" s="110"/>
    </row>
    <row r="3663" spans="11:16" x14ac:dyDescent="0.25">
      <c r="K3663" s="124"/>
      <c r="L3663" s="110"/>
      <c r="M3663" s="110"/>
      <c r="N3663" s="110"/>
      <c r="O3663" s="144"/>
      <c r="P3663" s="110"/>
    </row>
    <row r="3664" spans="11:16" x14ac:dyDescent="0.25">
      <c r="K3664" s="124"/>
      <c r="L3664" s="110"/>
      <c r="M3664" s="110"/>
      <c r="N3664" s="110"/>
      <c r="O3664" s="144"/>
      <c r="P3664" s="110"/>
    </row>
    <row r="3665" spans="11:16" x14ac:dyDescent="0.25">
      <c r="K3665" s="124"/>
      <c r="L3665" s="110"/>
      <c r="M3665" s="110"/>
      <c r="N3665" s="110"/>
      <c r="O3665" s="144"/>
      <c r="P3665" s="110"/>
    </row>
    <row r="3666" spans="11:16" x14ac:dyDescent="0.25">
      <c r="K3666" s="124"/>
      <c r="L3666" s="110"/>
      <c r="M3666" s="110"/>
      <c r="N3666" s="110"/>
      <c r="O3666" s="144"/>
      <c r="P3666" s="110"/>
    </row>
    <row r="3667" spans="11:16" x14ac:dyDescent="0.25">
      <c r="K3667" s="124"/>
      <c r="L3667" s="110"/>
      <c r="M3667" s="110"/>
      <c r="N3667" s="110"/>
      <c r="O3667" s="144"/>
      <c r="P3667" s="110"/>
    </row>
    <row r="3668" spans="11:16" x14ac:dyDescent="0.25">
      <c r="K3668" s="124"/>
      <c r="L3668" s="110"/>
      <c r="M3668" s="110"/>
      <c r="N3668" s="110"/>
      <c r="O3668" s="144"/>
      <c r="P3668" s="110"/>
    </row>
    <row r="3669" spans="11:16" x14ac:dyDescent="0.25">
      <c r="K3669" s="124"/>
      <c r="L3669" s="110"/>
      <c r="M3669" s="110"/>
      <c r="N3669" s="110"/>
      <c r="O3669" s="144"/>
      <c r="P3669" s="110"/>
    </row>
    <row r="3670" spans="11:16" x14ac:dyDescent="0.25">
      <c r="K3670" s="124"/>
      <c r="L3670" s="110"/>
      <c r="M3670" s="110"/>
      <c r="N3670" s="110"/>
      <c r="O3670" s="144"/>
      <c r="P3670" s="110"/>
    </row>
    <row r="3671" spans="11:16" x14ac:dyDescent="0.25">
      <c r="K3671" s="124"/>
      <c r="L3671" s="110"/>
      <c r="M3671" s="110"/>
      <c r="N3671" s="110"/>
      <c r="O3671" s="144"/>
      <c r="P3671" s="110"/>
    </row>
    <row r="3672" spans="11:16" x14ac:dyDescent="0.25">
      <c r="K3672" s="124"/>
      <c r="L3672" s="110"/>
      <c r="M3672" s="110"/>
      <c r="N3672" s="110"/>
      <c r="O3672" s="144"/>
      <c r="P3672" s="110"/>
    </row>
    <row r="3673" spans="11:16" x14ac:dyDescent="0.25">
      <c r="K3673" s="124"/>
      <c r="L3673" s="110"/>
      <c r="M3673" s="110"/>
      <c r="N3673" s="110"/>
      <c r="O3673" s="144"/>
      <c r="P3673" s="110"/>
    </row>
    <row r="3674" spans="11:16" x14ac:dyDescent="0.25">
      <c r="K3674" s="124"/>
      <c r="L3674" s="110"/>
      <c r="M3674" s="110"/>
      <c r="N3674" s="110"/>
      <c r="O3674" s="144"/>
      <c r="P3674" s="110"/>
    </row>
    <row r="3675" spans="11:16" x14ac:dyDescent="0.25">
      <c r="K3675" s="124"/>
      <c r="L3675" s="110"/>
      <c r="M3675" s="110"/>
      <c r="N3675" s="110"/>
      <c r="O3675" s="144"/>
      <c r="P3675" s="110"/>
    </row>
    <row r="3676" spans="11:16" x14ac:dyDescent="0.25">
      <c r="K3676" s="124"/>
      <c r="L3676" s="110"/>
      <c r="M3676" s="110"/>
      <c r="N3676" s="110"/>
      <c r="O3676" s="144"/>
      <c r="P3676" s="110"/>
    </row>
    <row r="3677" spans="11:16" x14ac:dyDescent="0.25">
      <c r="K3677" s="124"/>
      <c r="L3677" s="110"/>
      <c r="M3677" s="110"/>
      <c r="N3677" s="110"/>
      <c r="O3677" s="144"/>
      <c r="P3677" s="110"/>
    </row>
    <row r="3678" spans="11:16" x14ac:dyDescent="0.25">
      <c r="K3678" s="124"/>
      <c r="L3678" s="110"/>
      <c r="M3678" s="110"/>
      <c r="N3678" s="110"/>
      <c r="O3678" s="144"/>
      <c r="P3678" s="110"/>
    </row>
    <row r="3679" spans="11:16" x14ac:dyDescent="0.25">
      <c r="K3679" s="124"/>
      <c r="L3679" s="110"/>
      <c r="M3679" s="110"/>
      <c r="N3679" s="110"/>
      <c r="O3679" s="144"/>
      <c r="P3679" s="110"/>
    </row>
    <row r="3680" spans="11:16" x14ac:dyDescent="0.25">
      <c r="K3680" s="124"/>
      <c r="L3680" s="110"/>
      <c r="M3680" s="110"/>
      <c r="N3680" s="110"/>
      <c r="O3680" s="144"/>
      <c r="P3680" s="110"/>
    </row>
    <row r="3681" spans="11:16" x14ac:dyDescent="0.25">
      <c r="K3681" s="124"/>
      <c r="L3681" s="110"/>
      <c r="M3681" s="110"/>
      <c r="N3681" s="110"/>
      <c r="O3681" s="144"/>
      <c r="P3681" s="110"/>
    </row>
    <row r="3682" spans="11:16" x14ac:dyDescent="0.25">
      <c r="K3682" s="124"/>
      <c r="L3682" s="110"/>
      <c r="M3682" s="110"/>
      <c r="N3682" s="110"/>
      <c r="O3682" s="144"/>
      <c r="P3682" s="110"/>
    </row>
    <row r="3683" spans="11:16" x14ac:dyDescent="0.25">
      <c r="K3683" s="124"/>
      <c r="L3683" s="110"/>
      <c r="M3683" s="110"/>
      <c r="N3683" s="110"/>
      <c r="O3683" s="144"/>
      <c r="P3683" s="110"/>
    </row>
    <row r="3684" spans="11:16" x14ac:dyDescent="0.25">
      <c r="K3684" s="124"/>
      <c r="L3684" s="110"/>
      <c r="M3684" s="110"/>
      <c r="N3684" s="110"/>
      <c r="O3684" s="144"/>
      <c r="P3684" s="110"/>
    </row>
    <row r="3685" spans="11:16" x14ac:dyDescent="0.25">
      <c r="K3685" s="124"/>
      <c r="L3685" s="110"/>
      <c r="M3685" s="110"/>
      <c r="N3685" s="110"/>
      <c r="O3685" s="144"/>
      <c r="P3685" s="110"/>
    </row>
    <row r="3686" spans="11:16" x14ac:dyDescent="0.25">
      <c r="K3686" s="124"/>
      <c r="L3686" s="110"/>
      <c r="M3686" s="110"/>
      <c r="N3686" s="110"/>
      <c r="O3686" s="144"/>
      <c r="P3686" s="110"/>
    </row>
    <row r="3687" spans="11:16" x14ac:dyDescent="0.25">
      <c r="K3687" s="124"/>
      <c r="L3687" s="110"/>
      <c r="M3687" s="110"/>
      <c r="N3687" s="110"/>
      <c r="O3687" s="144"/>
      <c r="P3687" s="110"/>
    </row>
    <row r="3688" spans="11:16" x14ac:dyDescent="0.25">
      <c r="K3688" s="124"/>
      <c r="L3688" s="110"/>
      <c r="M3688" s="110"/>
      <c r="N3688" s="110"/>
      <c r="O3688" s="144"/>
      <c r="P3688" s="110"/>
    </row>
    <row r="3689" spans="11:16" x14ac:dyDescent="0.25">
      <c r="K3689" s="124"/>
      <c r="L3689" s="110"/>
      <c r="M3689" s="110"/>
      <c r="N3689" s="110"/>
      <c r="O3689" s="144"/>
      <c r="P3689" s="110"/>
    </row>
    <row r="3690" spans="11:16" x14ac:dyDescent="0.25">
      <c r="K3690" s="124"/>
      <c r="L3690" s="110"/>
      <c r="M3690" s="110"/>
      <c r="N3690" s="110"/>
      <c r="O3690" s="144"/>
      <c r="P3690" s="110"/>
    </row>
    <row r="3691" spans="11:16" x14ac:dyDescent="0.25">
      <c r="K3691" s="124"/>
      <c r="L3691" s="110"/>
      <c r="M3691" s="110"/>
      <c r="N3691" s="110"/>
      <c r="O3691" s="144"/>
      <c r="P3691" s="110"/>
    </row>
    <row r="3692" spans="11:16" x14ac:dyDescent="0.25">
      <c r="K3692" s="124"/>
      <c r="L3692" s="110"/>
      <c r="M3692" s="110"/>
      <c r="N3692" s="110"/>
      <c r="O3692" s="144"/>
      <c r="P3692" s="110"/>
    </row>
    <row r="3693" spans="11:16" x14ac:dyDescent="0.25">
      <c r="K3693" s="124"/>
      <c r="L3693" s="110"/>
      <c r="M3693" s="110"/>
      <c r="N3693" s="110"/>
      <c r="O3693" s="144"/>
      <c r="P3693" s="110"/>
    </row>
    <row r="3694" spans="11:16" x14ac:dyDescent="0.25">
      <c r="K3694" s="124"/>
      <c r="L3694" s="110"/>
      <c r="M3694" s="110"/>
      <c r="N3694" s="110"/>
      <c r="O3694" s="144"/>
      <c r="P3694" s="110"/>
    </row>
    <row r="3695" spans="11:16" x14ac:dyDescent="0.25">
      <c r="K3695" s="124"/>
      <c r="L3695" s="110"/>
      <c r="M3695" s="110"/>
      <c r="N3695" s="110"/>
      <c r="O3695" s="144"/>
      <c r="P3695" s="110"/>
    </row>
    <row r="3696" spans="11:16" x14ac:dyDescent="0.25">
      <c r="K3696" s="124"/>
      <c r="L3696" s="110"/>
      <c r="M3696" s="110"/>
      <c r="N3696" s="110"/>
      <c r="O3696" s="144"/>
      <c r="P3696" s="110"/>
    </row>
    <row r="3697" spans="11:16" x14ac:dyDescent="0.25">
      <c r="K3697" s="124"/>
      <c r="L3697" s="110"/>
      <c r="M3697" s="110"/>
      <c r="N3697" s="110"/>
      <c r="O3697" s="144"/>
      <c r="P3697" s="110"/>
    </row>
    <row r="3698" spans="11:16" x14ac:dyDescent="0.25">
      <c r="K3698" s="124"/>
      <c r="L3698" s="110"/>
      <c r="M3698" s="110"/>
      <c r="N3698" s="110"/>
      <c r="O3698" s="144"/>
      <c r="P3698" s="110"/>
    </row>
    <row r="3699" spans="11:16" x14ac:dyDescent="0.25">
      <c r="K3699" s="124"/>
      <c r="L3699" s="110"/>
      <c r="M3699" s="110"/>
      <c r="N3699" s="110"/>
      <c r="O3699" s="144"/>
      <c r="P3699" s="110"/>
    </row>
    <row r="3700" spans="11:16" x14ac:dyDescent="0.25">
      <c r="K3700" s="124"/>
      <c r="L3700" s="110"/>
      <c r="M3700" s="110"/>
      <c r="N3700" s="110"/>
      <c r="O3700" s="144"/>
      <c r="P3700" s="110"/>
    </row>
    <row r="3701" spans="11:16" x14ac:dyDescent="0.25">
      <c r="K3701" s="124"/>
      <c r="L3701" s="110"/>
      <c r="M3701" s="110"/>
      <c r="N3701" s="110"/>
      <c r="O3701" s="144"/>
      <c r="P3701" s="110"/>
    </row>
    <row r="3702" spans="11:16" x14ac:dyDescent="0.25">
      <c r="K3702" s="124"/>
      <c r="L3702" s="110"/>
      <c r="M3702" s="110"/>
      <c r="N3702" s="110"/>
      <c r="O3702" s="144"/>
      <c r="P3702" s="110"/>
    </row>
    <row r="3703" spans="11:16" x14ac:dyDescent="0.25">
      <c r="K3703" s="124"/>
      <c r="L3703" s="110"/>
      <c r="M3703" s="110"/>
      <c r="N3703" s="110"/>
      <c r="O3703" s="144"/>
      <c r="P3703" s="110"/>
    </row>
    <row r="3704" spans="11:16" x14ac:dyDescent="0.25">
      <c r="K3704" s="124"/>
      <c r="L3704" s="110"/>
      <c r="M3704" s="110"/>
      <c r="N3704" s="110"/>
      <c r="O3704" s="144"/>
      <c r="P3704" s="110"/>
    </row>
    <row r="3705" spans="11:16" x14ac:dyDescent="0.25">
      <c r="K3705" s="124"/>
      <c r="L3705" s="110"/>
      <c r="M3705" s="110"/>
      <c r="N3705" s="110"/>
      <c r="O3705" s="144"/>
      <c r="P3705" s="110"/>
    </row>
    <row r="3706" spans="11:16" x14ac:dyDescent="0.25">
      <c r="K3706" s="124"/>
      <c r="L3706" s="110"/>
      <c r="M3706" s="110"/>
      <c r="N3706" s="110"/>
      <c r="O3706" s="144"/>
      <c r="P3706" s="110"/>
    </row>
    <row r="3707" spans="11:16" x14ac:dyDescent="0.25">
      <c r="K3707" s="124"/>
      <c r="L3707" s="110"/>
      <c r="M3707" s="110"/>
      <c r="N3707" s="110"/>
      <c r="O3707" s="144"/>
      <c r="P3707" s="110"/>
    </row>
    <row r="3708" spans="11:16" x14ac:dyDescent="0.25">
      <c r="K3708" s="124"/>
      <c r="L3708" s="110"/>
      <c r="M3708" s="110"/>
      <c r="N3708" s="110"/>
      <c r="O3708" s="144"/>
      <c r="P3708" s="110"/>
    </row>
    <row r="3709" spans="11:16" x14ac:dyDescent="0.25">
      <c r="K3709" s="124"/>
      <c r="L3709" s="110"/>
      <c r="M3709" s="110"/>
      <c r="N3709" s="110"/>
      <c r="O3709" s="144"/>
      <c r="P3709" s="110"/>
    </row>
    <row r="3710" spans="11:16" x14ac:dyDescent="0.25">
      <c r="K3710" s="124"/>
      <c r="L3710" s="110"/>
      <c r="M3710" s="110"/>
      <c r="N3710" s="110"/>
      <c r="O3710" s="144"/>
      <c r="P3710" s="110"/>
    </row>
    <row r="3711" spans="11:16" x14ac:dyDescent="0.25">
      <c r="K3711" s="124"/>
      <c r="L3711" s="110"/>
      <c r="M3711" s="110"/>
      <c r="N3711" s="110"/>
      <c r="O3711" s="144"/>
      <c r="P3711" s="110"/>
    </row>
    <row r="3712" spans="11:16" x14ac:dyDescent="0.25">
      <c r="K3712" s="124"/>
      <c r="L3712" s="110"/>
      <c r="M3712" s="110"/>
      <c r="N3712" s="110"/>
      <c r="O3712" s="144"/>
      <c r="P3712" s="110"/>
    </row>
    <row r="3713" spans="11:16" x14ac:dyDescent="0.25">
      <c r="K3713" s="124"/>
      <c r="L3713" s="110"/>
      <c r="M3713" s="110"/>
      <c r="N3713" s="110"/>
      <c r="O3713" s="144"/>
      <c r="P3713" s="110"/>
    </row>
    <row r="3714" spans="11:16" x14ac:dyDescent="0.25">
      <c r="K3714" s="124"/>
      <c r="L3714" s="110"/>
      <c r="M3714" s="110"/>
      <c r="N3714" s="110"/>
      <c r="O3714" s="144"/>
      <c r="P3714" s="110"/>
    </row>
    <row r="3715" spans="11:16" x14ac:dyDescent="0.25">
      <c r="K3715" s="124"/>
      <c r="L3715" s="110"/>
      <c r="M3715" s="110"/>
      <c r="N3715" s="110"/>
      <c r="O3715" s="144"/>
      <c r="P3715" s="110"/>
    </row>
    <row r="3716" spans="11:16" x14ac:dyDescent="0.25">
      <c r="K3716" s="124"/>
      <c r="L3716" s="110"/>
      <c r="M3716" s="110"/>
      <c r="N3716" s="110"/>
      <c r="O3716" s="144"/>
      <c r="P3716" s="110"/>
    </row>
    <row r="3717" spans="11:16" x14ac:dyDescent="0.25">
      <c r="K3717" s="124"/>
      <c r="L3717" s="110"/>
      <c r="M3717" s="110"/>
      <c r="N3717" s="110"/>
      <c r="O3717" s="144"/>
      <c r="P3717" s="110"/>
    </row>
    <row r="3718" spans="11:16" x14ac:dyDescent="0.25">
      <c r="K3718" s="124"/>
      <c r="L3718" s="110"/>
      <c r="M3718" s="110"/>
      <c r="N3718" s="110"/>
      <c r="O3718" s="144"/>
      <c r="P3718" s="110"/>
    </row>
    <row r="3719" spans="11:16" x14ac:dyDescent="0.25">
      <c r="K3719" s="124"/>
      <c r="L3719" s="110"/>
      <c r="M3719" s="110"/>
      <c r="N3719" s="110"/>
      <c r="O3719" s="144"/>
      <c r="P3719" s="110"/>
    </row>
    <row r="3720" spans="11:16" x14ac:dyDescent="0.25">
      <c r="K3720" s="124"/>
      <c r="L3720" s="110"/>
      <c r="M3720" s="110"/>
      <c r="N3720" s="110"/>
      <c r="O3720" s="144"/>
      <c r="P3720" s="110"/>
    </row>
    <row r="3721" spans="11:16" x14ac:dyDescent="0.25">
      <c r="K3721" s="124"/>
      <c r="L3721" s="110"/>
      <c r="M3721" s="110"/>
      <c r="N3721" s="110"/>
      <c r="O3721" s="144"/>
      <c r="P3721" s="110"/>
    </row>
    <row r="3722" spans="11:16" x14ac:dyDescent="0.25">
      <c r="K3722" s="124"/>
      <c r="L3722" s="110"/>
      <c r="M3722" s="110"/>
      <c r="N3722" s="110"/>
      <c r="O3722" s="144"/>
      <c r="P3722" s="110"/>
    </row>
    <row r="3723" spans="11:16" x14ac:dyDescent="0.25">
      <c r="K3723" s="124"/>
      <c r="L3723" s="110"/>
      <c r="M3723" s="110"/>
      <c r="N3723" s="110"/>
      <c r="O3723" s="144"/>
      <c r="P3723" s="110"/>
    </row>
    <row r="3724" spans="11:16" x14ac:dyDescent="0.25">
      <c r="K3724" s="124"/>
      <c r="L3724" s="110"/>
      <c r="M3724" s="110"/>
      <c r="N3724" s="110"/>
      <c r="O3724" s="144"/>
      <c r="P3724" s="110"/>
    </row>
    <row r="3725" spans="11:16" x14ac:dyDescent="0.25">
      <c r="K3725" s="124"/>
      <c r="L3725" s="110"/>
      <c r="M3725" s="110"/>
      <c r="N3725" s="110"/>
      <c r="O3725" s="144"/>
      <c r="P3725" s="110"/>
    </row>
    <row r="3726" spans="11:16" x14ac:dyDescent="0.25">
      <c r="K3726" s="124"/>
      <c r="L3726" s="110"/>
      <c r="M3726" s="110"/>
      <c r="N3726" s="110"/>
      <c r="O3726" s="144"/>
      <c r="P3726" s="110"/>
    </row>
    <row r="3727" spans="11:16" x14ac:dyDescent="0.25">
      <c r="K3727" s="124"/>
      <c r="L3727" s="110"/>
      <c r="M3727" s="110"/>
      <c r="N3727" s="110"/>
      <c r="O3727" s="144"/>
      <c r="P3727" s="110"/>
    </row>
    <row r="3728" spans="11:16" x14ac:dyDescent="0.25">
      <c r="K3728" s="124"/>
      <c r="L3728" s="110"/>
      <c r="M3728" s="110"/>
      <c r="N3728" s="110"/>
      <c r="O3728" s="144"/>
      <c r="P3728" s="110"/>
    </row>
    <row r="3729" spans="11:16" x14ac:dyDescent="0.25">
      <c r="K3729" s="124"/>
      <c r="L3729" s="110"/>
      <c r="M3729" s="110"/>
      <c r="N3729" s="110"/>
      <c r="O3729" s="144"/>
      <c r="P3729" s="110"/>
    </row>
    <row r="3730" spans="11:16" x14ac:dyDescent="0.25">
      <c r="K3730" s="124"/>
      <c r="L3730" s="110"/>
      <c r="M3730" s="110"/>
      <c r="N3730" s="110"/>
      <c r="O3730" s="144"/>
      <c r="P3730" s="110"/>
    </row>
    <row r="3731" spans="11:16" x14ac:dyDescent="0.25">
      <c r="K3731" s="124"/>
      <c r="L3731" s="110"/>
      <c r="M3731" s="110"/>
      <c r="N3731" s="110"/>
      <c r="O3731" s="144"/>
      <c r="P3731" s="110"/>
    </row>
    <row r="3732" spans="11:16" x14ac:dyDescent="0.25">
      <c r="K3732" s="124"/>
      <c r="L3732" s="110"/>
      <c r="M3732" s="110"/>
      <c r="N3732" s="110"/>
      <c r="O3732" s="144"/>
      <c r="P3732" s="110"/>
    </row>
    <row r="3733" spans="11:16" x14ac:dyDescent="0.25">
      <c r="K3733" s="124"/>
      <c r="L3733" s="110"/>
      <c r="M3733" s="110"/>
      <c r="N3733" s="110"/>
      <c r="O3733" s="144"/>
      <c r="P3733" s="110"/>
    </row>
    <row r="3734" spans="11:16" x14ac:dyDescent="0.25">
      <c r="K3734" s="124"/>
      <c r="L3734" s="110"/>
      <c r="M3734" s="110"/>
      <c r="N3734" s="110"/>
      <c r="O3734" s="144"/>
      <c r="P3734" s="110"/>
    </row>
    <row r="3735" spans="11:16" x14ac:dyDescent="0.25">
      <c r="K3735" s="124"/>
      <c r="L3735" s="110"/>
      <c r="M3735" s="110"/>
      <c r="N3735" s="110"/>
      <c r="O3735" s="144"/>
      <c r="P3735" s="110"/>
    </row>
    <row r="3736" spans="11:16" x14ac:dyDescent="0.25">
      <c r="K3736" s="124"/>
      <c r="L3736" s="110"/>
      <c r="M3736" s="110"/>
      <c r="N3736" s="110"/>
      <c r="O3736" s="144"/>
      <c r="P3736" s="110"/>
    </row>
    <row r="3737" spans="11:16" x14ac:dyDescent="0.25">
      <c r="K3737" s="124"/>
      <c r="L3737" s="110"/>
      <c r="M3737" s="110"/>
      <c r="N3737" s="110"/>
      <c r="O3737" s="144"/>
      <c r="P3737" s="110"/>
    </row>
    <row r="3738" spans="11:16" x14ac:dyDescent="0.25">
      <c r="K3738" s="124"/>
      <c r="L3738" s="110"/>
      <c r="M3738" s="110"/>
      <c r="N3738" s="110"/>
      <c r="O3738" s="144"/>
      <c r="P3738" s="110"/>
    </row>
    <row r="3739" spans="11:16" x14ac:dyDescent="0.25">
      <c r="K3739" s="124"/>
      <c r="L3739" s="110"/>
      <c r="M3739" s="110"/>
      <c r="N3739" s="110"/>
      <c r="O3739" s="144"/>
      <c r="P3739" s="110"/>
    </row>
    <row r="3740" spans="11:16" x14ac:dyDescent="0.25">
      <c r="K3740" s="124"/>
      <c r="L3740" s="110"/>
      <c r="M3740" s="110"/>
      <c r="N3740" s="110"/>
      <c r="O3740" s="144"/>
      <c r="P3740" s="110"/>
    </row>
    <row r="3741" spans="11:16" x14ac:dyDescent="0.25">
      <c r="K3741" s="124"/>
      <c r="L3741" s="110"/>
      <c r="M3741" s="110"/>
      <c r="N3741" s="110"/>
      <c r="O3741" s="144"/>
      <c r="P3741" s="110"/>
    </row>
    <row r="3742" spans="11:16" x14ac:dyDescent="0.25">
      <c r="K3742" s="124"/>
      <c r="L3742" s="110"/>
      <c r="M3742" s="110"/>
      <c r="N3742" s="110"/>
      <c r="O3742" s="144"/>
      <c r="P3742" s="110"/>
    </row>
    <row r="3743" spans="11:16" x14ac:dyDescent="0.25">
      <c r="K3743" s="124"/>
      <c r="L3743" s="110"/>
      <c r="M3743" s="110"/>
      <c r="N3743" s="110"/>
      <c r="O3743" s="144"/>
      <c r="P3743" s="110"/>
    </row>
    <row r="3744" spans="11:16" x14ac:dyDescent="0.25">
      <c r="K3744" s="124"/>
      <c r="L3744" s="110"/>
      <c r="M3744" s="110"/>
      <c r="N3744" s="110"/>
      <c r="O3744" s="144"/>
      <c r="P3744" s="110"/>
    </row>
    <row r="3745" spans="11:16" x14ac:dyDescent="0.25">
      <c r="K3745" s="124"/>
      <c r="L3745" s="110"/>
      <c r="M3745" s="110"/>
      <c r="N3745" s="110"/>
      <c r="O3745" s="144"/>
      <c r="P3745" s="110"/>
    </row>
    <row r="3746" spans="11:16" x14ac:dyDescent="0.25">
      <c r="K3746" s="124"/>
      <c r="L3746" s="110"/>
      <c r="M3746" s="110"/>
      <c r="N3746" s="110"/>
      <c r="O3746" s="144"/>
      <c r="P3746" s="110"/>
    </row>
    <row r="3747" spans="11:16" x14ac:dyDescent="0.25">
      <c r="K3747" s="124"/>
      <c r="L3747" s="110"/>
      <c r="M3747" s="110"/>
      <c r="N3747" s="110"/>
      <c r="O3747" s="144"/>
      <c r="P3747" s="110"/>
    </row>
    <row r="3748" spans="11:16" x14ac:dyDescent="0.25">
      <c r="K3748" s="124"/>
      <c r="L3748" s="110"/>
      <c r="M3748" s="110"/>
      <c r="N3748" s="110"/>
      <c r="O3748" s="144"/>
      <c r="P3748" s="110"/>
    </row>
    <row r="3749" spans="11:16" x14ac:dyDescent="0.25">
      <c r="K3749" s="124"/>
      <c r="L3749" s="110"/>
      <c r="M3749" s="110"/>
      <c r="N3749" s="110"/>
      <c r="O3749" s="144"/>
      <c r="P3749" s="110"/>
    </row>
    <row r="3750" spans="11:16" x14ac:dyDescent="0.25">
      <c r="K3750" s="124"/>
      <c r="L3750" s="110"/>
      <c r="M3750" s="110"/>
      <c r="N3750" s="110"/>
      <c r="O3750" s="144"/>
      <c r="P3750" s="110"/>
    </row>
    <row r="3751" spans="11:16" x14ac:dyDescent="0.25">
      <c r="K3751" s="124"/>
      <c r="L3751" s="110"/>
      <c r="M3751" s="110"/>
      <c r="N3751" s="110"/>
      <c r="O3751" s="144"/>
      <c r="P3751" s="110"/>
    </row>
    <row r="3752" spans="11:16" x14ac:dyDescent="0.25">
      <c r="K3752" s="124"/>
      <c r="L3752" s="110"/>
      <c r="M3752" s="110"/>
      <c r="N3752" s="110"/>
      <c r="O3752" s="144"/>
      <c r="P3752" s="110"/>
    </row>
    <row r="3753" spans="11:16" x14ac:dyDescent="0.25">
      <c r="K3753" s="124"/>
      <c r="L3753" s="110"/>
      <c r="M3753" s="110"/>
      <c r="N3753" s="110"/>
      <c r="O3753" s="144"/>
      <c r="P3753" s="110"/>
    </row>
    <row r="3754" spans="11:16" x14ac:dyDescent="0.25">
      <c r="K3754" s="124"/>
      <c r="L3754" s="110"/>
      <c r="M3754" s="110"/>
      <c r="N3754" s="110"/>
      <c r="O3754" s="144"/>
      <c r="P3754" s="110"/>
    </row>
    <row r="3755" spans="11:16" x14ac:dyDescent="0.25">
      <c r="K3755" s="124"/>
      <c r="L3755" s="110"/>
      <c r="M3755" s="110"/>
      <c r="N3755" s="110"/>
      <c r="O3755" s="144"/>
      <c r="P3755" s="110"/>
    </row>
    <row r="3756" spans="11:16" x14ac:dyDescent="0.25">
      <c r="K3756" s="124"/>
      <c r="L3756" s="110"/>
      <c r="M3756" s="110"/>
      <c r="N3756" s="110"/>
      <c r="O3756" s="144"/>
      <c r="P3756" s="110"/>
    </row>
    <row r="3757" spans="11:16" x14ac:dyDescent="0.25">
      <c r="K3757" s="124"/>
      <c r="L3757" s="110"/>
      <c r="M3757" s="110"/>
      <c r="N3757" s="110"/>
      <c r="O3757" s="144"/>
      <c r="P3757" s="110"/>
    </row>
    <row r="3758" spans="11:16" x14ac:dyDescent="0.25">
      <c r="K3758" s="124"/>
      <c r="L3758" s="110"/>
      <c r="M3758" s="110"/>
      <c r="N3758" s="110"/>
      <c r="O3758" s="144"/>
      <c r="P3758" s="110"/>
    </row>
    <row r="3759" spans="11:16" x14ac:dyDescent="0.25">
      <c r="K3759" s="124"/>
      <c r="L3759" s="110"/>
      <c r="M3759" s="110"/>
      <c r="N3759" s="110"/>
      <c r="O3759" s="144"/>
      <c r="P3759" s="110"/>
    </row>
    <row r="3760" spans="11:16" x14ac:dyDescent="0.25">
      <c r="K3760" s="124"/>
      <c r="L3760" s="110"/>
      <c r="M3760" s="110"/>
      <c r="N3760" s="110"/>
      <c r="O3760" s="144"/>
      <c r="P3760" s="110"/>
    </row>
    <row r="3761" spans="11:16" x14ac:dyDescent="0.25">
      <c r="K3761" s="124"/>
      <c r="L3761" s="110"/>
      <c r="M3761" s="110"/>
      <c r="N3761" s="110"/>
      <c r="O3761" s="144"/>
      <c r="P3761" s="110"/>
    </row>
    <row r="3762" spans="11:16" x14ac:dyDescent="0.25">
      <c r="K3762" s="124"/>
      <c r="L3762" s="110"/>
      <c r="M3762" s="110"/>
      <c r="N3762" s="110"/>
      <c r="O3762" s="144"/>
      <c r="P3762" s="110"/>
    </row>
    <row r="3763" spans="11:16" x14ac:dyDescent="0.25">
      <c r="K3763" s="124"/>
      <c r="L3763" s="110"/>
      <c r="M3763" s="110"/>
      <c r="N3763" s="110"/>
      <c r="O3763" s="144"/>
      <c r="P3763" s="110"/>
    </row>
    <row r="3764" spans="11:16" x14ac:dyDescent="0.25">
      <c r="K3764" s="124"/>
      <c r="L3764" s="110"/>
      <c r="M3764" s="110"/>
      <c r="N3764" s="110"/>
      <c r="O3764" s="144"/>
      <c r="P3764" s="110"/>
    </row>
    <row r="3765" spans="11:16" x14ac:dyDescent="0.25">
      <c r="K3765" s="124"/>
      <c r="L3765" s="110"/>
      <c r="M3765" s="110"/>
      <c r="N3765" s="110"/>
      <c r="O3765" s="144"/>
      <c r="P3765" s="110"/>
    </row>
    <row r="3766" spans="11:16" x14ac:dyDescent="0.25">
      <c r="K3766" s="124"/>
      <c r="L3766" s="110"/>
      <c r="M3766" s="110"/>
      <c r="N3766" s="110"/>
      <c r="O3766" s="144"/>
      <c r="P3766" s="110"/>
    </row>
    <row r="3767" spans="11:16" x14ac:dyDescent="0.25">
      <c r="K3767" s="124"/>
      <c r="L3767" s="110"/>
      <c r="M3767" s="110"/>
      <c r="N3767" s="110"/>
      <c r="O3767" s="144"/>
      <c r="P3767" s="110"/>
    </row>
    <row r="3768" spans="11:16" x14ac:dyDescent="0.25">
      <c r="K3768" s="124"/>
      <c r="L3768" s="110"/>
      <c r="M3768" s="110"/>
      <c r="N3768" s="110"/>
      <c r="O3768" s="144"/>
      <c r="P3768" s="110"/>
    </row>
    <row r="3769" spans="11:16" x14ac:dyDescent="0.25">
      <c r="K3769" s="124"/>
      <c r="L3769" s="110"/>
      <c r="M3769" s="110"/>
      <c r="N3769" s="110"/>
      <c r="O3769" s="144"/>
      <c r="P3769" s="110"/>
    </row>
    <row r="3770" spans="11:16" x14ac:dyDescent="0.25">
      <c r="K3770" s="124"/>
      <c r="L3770" s="110"/>
      <c r="M3770" s="110"/>
      <c r="N3770" s="110"/>
      <c r="O3770" s="144"/>
      <c r="P3770" s="110"/>
    </row>
    <row r="3771" spans="11:16" x14ac:dyDescent="0.25">
      <c r="K3771" s="124"/>
      <c r="L3771" s="110"/>
      <c r="M3771" s="110"/>
      <c r="N3771" s="110"/>
      <c r="O3771" s="144"/>
      <c r="P3771" s="110"/>
    </row>
    <row r="3772" spans="11:16" x14ac:dyDescent="0.25">
      <c r="K3772" s="124"/>
      <c r="L3772" s="110"/>
      <c r="M3772" s="110"/>
      <c r="N3772" s="110"/>
      <c r="O3772" s="144"/>
      <c r="P3772" s="110"/>
    </row>
    <row r="3773" spans="11:16" x14ac:dyDescent="0.25">
      <c r="K3773" s="124"/>
      <c r="L3773" s="110"/>
      <c r="M3773" s="110"/>
      <c r="N3773" s="110"/>
      <c r="O3773" s="144"/>
      <c r="P3773" s="110"/>
    </row>
    <row r="3774" spans="11:16" x14ac:dyDescent="0.25">
      <c r="K3774" s="124"/>
      <c r="L3774" s="110"/>
      <c r="M3774" s="110"/>
      <c r="N3774" s="110"/>
      <c r="O3774" s="144"/>
      <c r="P3774" s="110"/>
    </row>
    <row r="3775" spans="11:16" x14ac:dyDescent="0.25">
      <c r="K3775" s="124"/>
      <c r="L3775" s="110"/>
      <c r="M3775" s="110"/>
      <c r="N3775" s="110"/>
      <c r="O3775" s="144"/>
      <c r="P3775" s="110"/>
    </row>
    <row r="3776" spans="11:16" x14ac:dyDescent="0.25">
      <c r="K3776" s="124"/>
      <c r="L3776" s="110"/>
      <c r="M3776" s="110"/>
      <c r="N3776" s="110"/>
      <c r="O3776" s="144"/>
      <c r="P3776" s="110"/>
    </row>
    <row r="3777" spans="11:16" x14ac:dyDescent="0.25">
      <c r="K3777" s="124"/>
      <c r="L3777" s="110"/>
      <c r="M3777" s="110"/>
      <c r="N3777" s="110"/>
      <c r="O3777" s="144"/>
      <c r="P3777" s="110"/>
    </row>
    <row r="3778" spans="11:16" x14ac:dyDescent="0.25">
      <c r="K3778" s="124"/>
      <c r="L3778" s="110"/>
      <c r="M3778" s="110"/>
      <c r="N3778" s="110"/>
      <c r="O3778" s="144"/>
      <c r="P3778" s="110"/>
    </row>
    <row r="3779" spans="11:16" x14ac:dyDescent="0.25">
      <c r="K3779" s="124"/>
      <c r="L3779" s="110"/>
      <c r="M3779" s="110"/>
      <c r="N3779" s="110"/>
      <c r="O3779" s="144"/>
      <c r="P3779" s="110"/>
    </row>
    <row r="3780" spans="11:16" x14ac:dyDescent="0.25">
      <c r="K3780" s="124"/>
      <c r="L3780" s="110"/>
      <c r="M3780" s="110"/>
      <c r="N3780" s="110"/>
      <c r="O3780" s="144"/>
      <c r="P3780" s="110"/>
    </row>
    <row r="3781" spans="11:16" x14ac:dyDescent="0.25">
      <c r="K3781" s="124"/>
      <c r="L3781" s="110"/>
      <c r="M3781" s="110"/>
      <c r="N3781" s="110"/>
      <c r="O3781" s="144"/>
      <c r="P3781" s="110"/>
    </row>
    <row r="3782" spans="11:16" x14ac:dyDescent="0.25">
      <c r="K3782" s="124"/>
      <c r="L3782" s="110"/>
      <c r="M3782" s="110"/>
      <c r="N3782" s="110"/>
      <c r="O3782" s="144"/>
      <c r="P3782" s="110"/>
    </row>
    <row r="3783" spans="11:16" x14ac:dyDescent="0.25">
      <c r="K3783" s="124"/>
      <c r="L3783" s="110"/>
      <c r="M3783" s="110"/>
      <c r="N3783" s="110"/>
      <c r="O3783" s="144"/>
      <c r="P3783" s="110"/>
    </row>
    <row r="3784" spans="11:16" x14ac:dyDescent="0.25">
      <c r="K3784" s="124"/>
      <c r="L3784" s="110"/>
      <c r="M3784" s="110"/>
      <c r="N3784" s="110"/>
      <c r="O3784" s="144"/>
      <c r="P3784" s="110"/>
    </row>
    <row r="3785" spans="11:16" x14ac:dyDescent="0.25">
      <c r="K3785" s="124"/>
      <c r="L3785" s="110"/>
      <c r="M3785" s="110"/>
      <c r="N3785" s="110"/>
      <c r="O3785" s="144"/>
      <c r="P3785" s="110"/>
    </row>
    <row r="3786" spans="11:16" x14ac:dyDescent="0.25">
      <c r="K3786" s="124"/>
      <c r="L3786" s="110"/>
      <c r="M3786" s="110"/>
      <c r="N3786" s="110"/>
      <c r="O3786" s="144"/>
      <c r="P3786" s="110"/>
    </row>
    <row r="3787" spans="11:16" x14ac:dyDescent="0.25">
      <c r="K3787" s="124"/>
      <c r="L3787" s="110"/>
      <c r="M3787" s="110"/>
      <c r="N3787" s="110"/>
      <c r="O3787" s="144"/>
      <c r="P3787" s="110"/>
    </row>
    <row r="3788" spans="11:16" x14ac:dyDescent="0.25">
      <c r="K3788" s="124"/>
      <c r="L3788" s="110"/>
      <c r="M3788" s="110"/>
      <c r="N3788" s="110"/>
      <c r="O3788" s="144"/>
      <c r="P3788" s="110"/>
    </row>
    <row r="3789" spans="11:16" x14ac:dyDescent="0.25">
      <c r="K3789" s="124"/>
      <c r="L3789" s="110"/>
      <c r="M3789" s="110"/>
      <c r="N3789" s="110"/>
      <c r="O3789" s="144"/>
      <c r="P3789" s="110"/>
    </row>
    <row r="3790" spans="11:16" x14ac:dyDescent="0.25">
      <c r="K3790" s="124"/>
      <c r="L3790" s="110"/>
      <c r="M3790" s="110"/>
      <c r="N3790" s="110"/>
      <c r="O3790" s="144"/>
      <c r="P3790" s="110"/>
    </row>
    <row r="3791" spans="11:16" x14ac:dyDescent="0.25">
      <c r="K3791" s="124"/>
      <c r="L3791" s="110"/>
      <c r="M3791" s="110"/>
      <c r="N3791" s="110"/>
      <c r="O3791" s="144"/>
      <c r="P3791" s="110"/>
    </row>
    <row r="3792" spans="11:16" x14ac:dyDescent="0.25">
      <c r="K3792" s="124"/>
      <c r="L3792" s="110"/>
      <c r="M3792" s="110"/>
      <c r="N3792" s="110"/>
      <c r="O3792" s="144"/>
      <c r="P3792" s="110"/>
    </row>
    <row r="3793" spans="11:16" x14ac:dyDescent="0.25">
      <c r="K3793" s="124"/>
      <c r="L3793" s="110"/>
      <c r="M3793" s="110"/>
      <c r="N3793" s="110"/>
      <c r="O3793" s="144"/>
      <c r="P3793" s="110"/>
    </row>
    <row r="3794" spans="11:16" x14ac:dyDescent="0.25">
      <c r="K3794" s="124"/>
      <c r="L3794" s="110"/>
      <c r="M3794" s="110"/>
      <c r="N3794" s="110"/>
      <c r="O3794" s="144"/>
      <c r="P3794" s="110"/>
    </row>
    <row r="3795" spans="11:16" x14ac:dyDescent="0.25">
      <c r="K3795" s="124"/>
      <c r="L3795" s="110"/>
      <c r="M3795" s="110"/>
      <c r="N3795" s="110"/>
      <c r="O3795" s="144"/>
      <c r="P3795" s="110"/>
    </row>
    <row r="3796" spans="11:16" x14ac:dyDescent="0.25">
      <c r="K3796" s="124"/>
      <c r="L3796" s="110"/>
      <c r="M3796" s="110"/>
      <c r="N3796" s="110"/>
      <c r="O3796" s="144"/>
      <c r="P3796" s="110"/>
    </row>
    <row r="3797" spans="11:16" x14ac:dyDescent="0.25">
      <c r="K3797" s="124"/>
      <c r="L3797" s="110"/>
      <c r="M3797" s="110"/>
      <c r="N3797" s="110"/>
      <c r="O3797" s="144"/>
      <c r="P3797" s="110"/>
    </row>
    <row r="3798" spans="11:16" x14ac:dyDescent="0.25">
      <c r="K3798" s="124"/>
      <c r="L3798" s="110"/>
      <c r="M3798" s="110"/>
      <c r="N3798" s="110"/>
      <c r="O3798" s="144"/>
      <c r="P3798" s="110"/>
    </row>
    <row r="3799" spans="11:16" x14ac:dyDescent="0.25">
      <c r="K3799" s="124"/>
      <c r="L3799" s="110"/>
      <c r="M3799" s="110"/>
      <c r="N3799" s="110"/>
      <c r="O3799" s="144"/>
      <c r="P3799" s="110"/>
    </row>
    <row r="3800" spans="11:16" x14ac:dyDescent="0.25">
      <c r="K3800" s="124"/>
      <c r="L3800" s="110"/>
      <c r="M3800" s="110"/>
      <c r="N3800" s="110"/>
      <c r="O3800" s="144"/>
      <c r="P3800" s="110"/>
    </row>
    <row r="3801" spans="11:16" x14ac:dyDescent="0.25">
      <c r="K3801" s="124"/>
      <c r="L3801" s="110"/>
      <c r="M3801" s="110"/>
      <c r="N3801" s="110"/>
      <c r="O3801" s="144"/>
      <c r="P3801" s="110"/>
    </row>
    <row r="3802" spans="11:16" x14ac:dyDescent="0.25">
      <c r="K3802" s="124"/>
      <c r="L3802" s="110"/>
      <c r="M3802" s="110"/>
      <c r="N3802" s="110"/>
      <c r="O3802" s="144"/>
      <c r="P3802" s="110"/>
    </row>
    <row r="3803" spans="11:16" x14ac:dyDescent="0.25">
      <c r="K3803" s="124"/>
      <c r="L3803" s="110"/>
      <c r="M3803" s="110"/>
      <c r="N3803" s="110"/>
      <c r="O3803" s="144"/>
      <c r="P3803" s="110"/>
    </row>
    <row r="3804" spans="11:16" x14ac:dyDescent="0.25">
      <c r="K3804" s="124"/>
      <c r="L3804" s="110"/>
      <c r="M3804" s="110"/>
      <c r="N3804" s="110"/>
      <c r="O3804" s="144"/>
      <c r="P3804" s="110"/>
    </row>
    <row r="3805" spans="11:16" x14ac:dyDescent="0.25">
      <c r="K3805" s="124"/>
      <c r="L3805" s="110"/>
      <c r="M3805" s="110"/>
      <c r="N3805" s="110"/>
      <c r="O3805" s="144"/>
      <c r="P3805" s="110"/>
    </row>
    <row r="3806" spans="11:16" x14ac:dyDescent="0.25">
      <c r="K3806" s="124"/>
      <c r="L3806" s="110"/>
      <c r="M3806" s="110"/>
      <c r="N3806" s="110"/>
      <c r="O3806" s="144"/>
      <c r="P3806" s="110"/>
    </row>
    <row r="3807" spans="11:16" x14ac:dyDescent="0.25">
      <c r="K3807" s="124"/>
      <c r="L3807" s="110"/>
      <c r="M3807" s="110"/>
      <c r="N3807" s="110"/>
      <c r="O3807" s="144"/>
      <c r="P3807" s="110"/>
    </row>
    <row r="3808" spans="11:16" x14ac:dyDescent="0.25">
      <c r="K3808" s="124"/>
      <c r="L3808" s="110"/>
      <c r="M3808" s="110"/>
      <c r="N3808" s="110"/>
      <c r="O3808" s="144"/>
      <c r="P3808" s="110"/>
    </row>
    <row r="3809" spans="11:16" x14ac:dyDescent="0.25">
      <c r="K3809" s="124"/>
      <c r="L3809" s="110"/>
      <c r="M3809" s="110"/>
      <c r="N3809" s="110"/>
      <c r="O3809" s="144"/>
      <c r="P3809" s="110"/>
    </row>
    <row r="3810" spans="11:16" x14ac:dyDescent="0.25">
      <c r="K3810" s="124"/>
      <c r="L3810" s="110"/>
      <c r="M3810" s="110"/>
      <c r="N3810" s="110"/>
      <c r="O3810" s="144"/>
      <c r="P3810" s="110"/>
    </row>
    <row r="3811" spans="11:16" x14ac:dyDescent="0.25">
      <c r="K3811" s="124"/>
      <c r="L3811" s="110"/>
      <c r="M3811" s="110"/>
      <c r="N3811" s="110"/>
      <c r="O3811" s="144"/>
      <c r="P3811" s="110"/>
    </row>
    <row r="3812" spans="11:16" x14ac:dyDescent="0.25">
      <c r="K3812" s="124"/>
      <c r="L3812" s="110"/>
      <c r="M3812" s="110"/>
      <c r="N3812" s="110"/>
      <c r="O3812" s="144"/>
      <c r="P3812" s="110"/>
    </row>
    <row r="3813" spans="11:16" x14ac:dyDescent="0.25">
      <c r="K3813" s="124"/>
      <c r="L3813" s="110"/>
      <c r="M3813" s="110"/>
      <c r="N3813" s="110"/>
      <c r="O3813" s="144"/>
      <c r="P3813" s="110"/>
    </row>
    <row r="3814" spans="11:16" x14ac:dyDescent="0.25">
      <c r="K3814" s="124"/>
      <c r="L3814" s="110"/>
      <c r="M3814" s="110"/>
      <c r="N3814" s="110"/>
      <c r="O3814" s="144"/>
      <c r="P3814" s="110"/>
    </row>
    <row r="3815" spans="11:16" x14ac:dyDescent="0.25">
      <c r="K3815" s="124"/>
      <c r="L3815" s="110"/>
      <c r="M3815" s="110"/>
      <c r="N3815" s="110"/>
      <c r="O3815" s="144"/>
      <c r="P3815" s="110"/>
    </row>
    <row r="3816" spans="11:16" x14ac:dyDescent="0.25">
      <c r="K3816" s="124"/>
      <c r="L3816" s="110"/>
      <c r="M3816" s="110"/>
      <c r="N3816" s="110"/>
      <c r="O3816" s="144"/>
      <c r="P3816" s="110"/>
    </row>
    <row r="3817" spans="11:16" x14ac:dyDescent="0.25">
      <c r="K3817" s="124"/>
      <c r="L3817" s="110"/>
      <c r="M3817" s="110"/>
      <c r="N3817" s="110"/>
      <c r="O3817" s="144"/>
      <c r="P3817" s="110"/>
    </row>
    <row r="3818" spans="11:16" x14ac:dyDescent="0.25">
      <c r="K3818" s="124"/>
      <c r="L3818" s="110"/>
      <c r="M3818" s="110"/>
      <c r="N3818" s="110"/>
      <c r="O3818" s="144"/>
      <c r="P3818" s="110"/>
    </row>
    <row r="3819" spans="11:16" x14ac:dyDescent="0.25">
      <c r="K3819" s="124"/>
      <c r="L3819" s="110"/>
      <c r="M3819" s="110"/>
      <c r="N3819" s="110"/>
      <c r="O3819" s="144"/>
      <c r="P3819" s="110"/>
    </row>
    <row r="3820" spans="11:16" x14ac:dyDescent="0.25">
      <c r="K3820" s="124"/>
      <c r="L3820" s="110"/>
      <c r="M3820" s="110"/>
      <c r="N3820" s="110"/>
      <c r="O3820" s="144"/>
      <c r="P3820" s="110"/>
    </row>
    <row r="3821" spans="11:16" x14ac:dyDescent="0.25">
      <c r="K3821" s="124"/>
      <c r="L3821" s="110"/>
      <c r="M3821" s="110"/>
      <c r="N3821" s="110"/>
      <c r="O3821" s="144"/>
      <c r="P3821" s="110"/>
    </row>
    <row r="3822" spans="11:16" x14ac:dyDescent="0.25">
      <c r="K3822" s="124"/>
      <c r="L3822" s="110"/>
      <c r="M3822" s="110"/>
      <c r="N3822" s="110"/>
      <c r="O3822" s="144"/>
      <c r="P3822" s="110"/>
    </row>
    <row r="3823" spans="11:16" x14ac:dyDescent="0.25">
      <c r="K3823" s="124"/>
      <c r="L3823" s="110"/>
      <c r="M3823" s="110"/>
      <c r="N3823" s="110"/>
      <c r="O3823" s="144"/>
      <c r="P3823" s="110"/>
    </row>
    <row r="3824" spans="11:16" x14ac:dyDescent="0.25">
      <c r="K3824" s="124"/>
      <c r="L3824" s="110"/>
      <c r="M3824" s="110"/>
      <c r="N3824" s="110"/>
      <c r="O3824" s="144"/>
      <c r="P3824" s="110"/>
    </row>
    <row r="3825" spans="11:16" x14ac:dyDescent="0.25">
      <c r="K3825" s="124"/>
      <c r="L3825" s="110"/>
      <c r="M3825" s="110"/>
      <c r="N3825" s="110"/>
      <c r="O3825" s="144"/>
      <c r="P3825" s="110"/>
    </row>
    <row r="3826" spans="11:16" x14ac:dyDescent="0.25">
      <c r="K3826" s="124"/>
      <c r="L3826" s="110"/>
      <c r="M3826" s="110"/>
      <c r="N3826" s="110"/>
      <c r="O3826" s="144"/>
      <c r="P3826" s="110"/>
    </row>
    <row r="3827" spans="11:16" x14ac:dyDescent="0.25">
      <c r="K3827" s="124"/>
      <c r="L3827" s="110"/>
      <c r="M3827" s="110"/>
      <c r="N3827" s="110"/>
      <c r="O3827" s="144"/>
      <c r="P3827" s="110"/>
    </row>
    <row r="3828" spans="11:16" x14ac:dyDescent="0.25">
      <c r="K3828" s="124"/>
      <c r="L3828" s="110"/>
      <c r="M3828" s="110"/>
      <c r="N3828" s="110"/>
      <c r="O3828" s="144"/>
      <c r="P3828" s="110"/>
    </row>
    <row r="3829" spans="11:16" x14ac:dyDescent="0.25">
      <c r="K3829" s="124"/>
      <c r="L3829" s="110"/>
      <c r="M3829" s="110"/>
      <c r="N3829" s="110"/>
      <c r="O3829" s="144"/>
      <c r="P3829" s="110"/>
    </row>
    <row r="3830" spans="11:16" x14ac:dyDescent="0.25">
      <c r="K3830" s="124"/>
      <c r="L3830" s="110"/>
      <c r="M3830" s="110"/>
      <c r="N3830" s="110"/>
      <c r="O3830" s="144"/>
      <c r="P3830" s="110"/>
    </row>
    <row r="3831" spans="11:16" x14ac:dyDescent="0.25">
      <c r="K3831" s="124"/>
      <c r="L3831" s="110"/>
      <c r="M3831" s="110"/>
      <c r="N3831" s="110"/>
      <c r="O3831" s="144"/>
      <c r="P3831" s="110"/>
    </row>
    <row r="3832" spans="11:16" x14ac:dyDescent="0.25">
      <c r="K3832" s="124"/>
      <c r="L3832" s="110"/>
      <c r="M3832" s="110"/>
      <c r="N3832" s="110"/>
      <c r="O3832" s="144"/>
      <c r="P3832" s="110"/>
    </row>
    <row r="3833" spans="11:16" x14ac:dyDescent="0.25">
      <c r="K3833" s="124"/>
      <c r="L3833" s="110"/>
      <c r="M3833" s="110"/>
      <c r="N3833" s="110"/>
      <c r="O3833" s="144"/>
      <c r="P3833" s="110"/>
    </row>
    <row r="3834" spans="11:16" x14ac:dyDescent="0.25">
      <c r="K3834" s="124"/>
      <c r="L3834" s="110"/>
      <c r="M3834" s="110"/>
      <c r="N3834" s="110"/>
      <c r="O3834" s="144"/>
      <c r="P3834" s="110"/>
    </row>
    <row r="3835" spans="11:16" x14ac:dyDescent="0.25">
      <c r="K3835" s="124"/>
      <c r="L3835" s="110"/>
      <c r="M3835" s="110"/>
      <c r="N3835" s="110"/>
      <c r="O3835" s="144"/>
      <c r="P3835" s="110"/>
    </row>
    <row r="3836" spans="11:16" x14ac:dyDescent="0.25">
      <c r="K3836" s="124"/>
      <c r="L3836" s="110"/>
      <c r="M3836" s="110"/>
      <c r="N3836" s="110"/>
      <c r="O3836" s="144"/>
      <c r="P3836" s="110"/>
    </row>
    <row r="3837" spans="11:16" x14ac:dyDescent="0.25">
      <c r="K3837" s="124"/>
      <c r="L3837" s="110"/>
      <c r="M3837" s="110"/>
      <c r="N3837" s="110"/>
      <c r="O3837" s="144"/>
      <c r="P3837" s="110"/>
    </row>
    <row r="3838" spans="11:16" x14ac:dyDescent="0.25">
      <c r="K3838" s="124"/>
      <c r="L3838" s="110"/>
      <c r="M3838" s="110"/>
      <c r="N3838" s="110"/>
      <c r="O3838" s="144"/>
      <c r="P3838" s="110"/>
    </row>
    <row r="3839" spans="11:16" x14ac:dyDescent="0.25">
      <c r="K3839" s="124"/>
      <c r="L3839" s="110"/>
      <c r="M3839" s="110"/>
      <c r="N3839" s="110"/>
      <c r="O3839" s="144"/>
      <c r="P3839" s="110"/>
    </row>
    <row r="3840" spans="11:16" x14ac:dyDescent="0.25">
      <c r="K3840" s="124"/>
      <c r="L3840" s="110"/>
      <c r="M3840" s="110"/>
      <c r="N3840" s="110"/>
      <c r="O3840" s="144"/>
      <c r="P3840" s="110"/>
    </row>
    <row r="3841" spans="11:16" x14ac:dyDescent="0.25">
      <c r="K3841" s="124"/>
      <c r="L3841" s="110"/>
      <c r="M3841" s="110"/>
      <c r="N3841" s="110"/>
      <c r="O3841" s="144"/>
      <c r="P3841" s="110"/>
    </row>
    <row r="3842" spans="11:16" x14ac:dyDescent="0.25">
      <c r="K3842" s="124"/>
      <c r="L3842" s="110"/>
      <c r="M3842" s="110"/>
      <c r="N3842" s="110"/>
      <c r="O3842" s="144"/>
      <c r="P3842" s="110"/>
    </row>
    <row r="3843" spans="11:16" x14ac:dyDescent="0.25">
      <c r="K3843" s="124"/>
      <c r="L3843" s="110"/>
      <c r="M3843" s="110"/>
      <c r="N3843" s="110"/>
      <c r="O3843" s="144"/>
      <c r="P3843" s="110"/>
    </row>
    <row r="3844" spans="11:16" x14ac:dyDescent="0.25">
      <c r="K3844" s="124"/>
      <c r="L3844" s="110"/>
      <c r="M3844" s="110"/>
      <c r="N3844" s="110"/>
      <c r="O3844" s="144"/>
      <c r="P3844" s="110"/>
    </row>
    <row r="3845" spans="11:16" x14ac:dyDescent="0.25">
      <c r="K3845" s="124"/>
      <c r="L3845" s="110"/>
      <c r="M3845" s="110"/>
      <c r="N3845" s="110"/>
      <c r="O3845" s="144"/>
      <c r="P3845" s="110"/>
    </row>
    <row r="3846" spans="11:16" x14ac:dyDescent="0.25">
      <c r="K3846" s="124"/>
      <c r="L3846" s="110"/>
      <c r="M3846" s="110"/>
      <c r="N3846" s="110"/>
      <c r="O3846" s="144"/>
      <c r="P3846" s="110"/>
    </row>
    <row r="3847" spans="11:16" x14ac:dyDescent="0.25">
      <c r="K3847" s="124"/>
      <c r="L3847" s="110"/>
      <c r="M3847" s="110"/>
      <c r="N3847" s="110"/>
      <c r="O3847" s="144"/>
      <c r="P3847" s="110"/>
    </row>
    <row r="3848" spans="11:16" x14ac:dyDescent="0.25">
      <c r="K3848" s="124"/>
      <c r="L3848" s="110"/>
      <c r="M3848" s="110"/>
      <c r="N3848" s="110"/>
      <c r="O3848" s="144"/>
      <c r="P3848" s="110"/>
    </row>
    <row r="3849" spans="11:16" x14ac:dyDescent="0.25">
      <c r="K3849" s="124"/>
      <c r="L3849" s="110"/>
      <c r="M3849" s="110"/>
      <c r="N3849" s="110"/>
      <c r="O3849" s="144"/>
      <c r="P3849" s="110"/>
    </row>
    <row r="3850" spans="11:16" x14ac:dyDescent="0.25">
      <c r="K3850" s="124"/>
      <c r="L3850" s="110"/>
      <c r="M3850" s="110"/>
      <c r="N3850" s="110"/>
      <c r="O3850" s="144"/>
      <c r="P3850" s="110"/>
    </row>
    <row r="3851" spans="11:16" x14ac:dyDescent="0.25">
      <c r="K3851" s="124"/>
      <c r="L3851" s="110"/>
      <c r="M3851" s="110"/>
      <c r="N3851" s="110"/>
      <c r="O3851" s="144"/>
      <c r="P3851" s="110"/>
    </row>
    <row r="3852" spans="11:16" x14ac:dyDescent="0.25">
      <c r="K3852" s="124"/>
      <c r="L3852" s="110"/>
      <c r="M3852" s="110"/>
      <c r="N3852" s="110"/>
      <c r="O3852" s="144"/>
      <c r="P3852" s="110"/>
    </row>
    <row r="3853" spans="11:16" x14ac:dyDescent="0.25">
      <c r="K3853" s="124"/>
      <c r="L3853" s="110"/>
      <c r="M3853" s="110"/>
      <c r="N3853" s="110"/>
      <c r="O3853" s="144"/>
      <c r="P3853" s="110"/>
    </row>
    <row r="3854" spans="11:16" x14ac:dyDescent="0.25">
      <c r="K3854" s="124"/>
      <c r="L3854" s="110"/>
      <c r="M3854" s="110"/>
      <c r="N3854" s="110"/>
      <c r="O3854" s="144"/>
      <c r="P3854" s="110"/>
    </row>
    <row r="3855" spans="11:16" x14ac:dyDescent="0.25">
      <c r="K3855" s="124"/>
      <c r="L3855" s="110"/>
      <c r="M3855" s="110"/>
      <c r="N3855" s="110"/>
      <c r="O3855" s="144"/>
      <c r="P3855" s="110"/>
    </row>
    <row r="3856" spans="11:16" x14ac:dyDescent="0.25">
      <c r="K3856" s="124"/>
      <c r="L3856" s="110"/>
      <c r="M3856" s="110"/>
      <c r="N3856" s="110"/>
      <c r="O3856" s="144"/>
      <c r="P3856" s="110"/>
    </row>
    <row r="3857" spans="11:16" x14ac:dyDescent="0.25">
      <c r="K3857" s="124"/>
      <c r="L3857" s="110"/>
      <c r="M3857" s="110"/>
      <c r="N3857" s="110"/>
      <c r="O3857" s="144"/>
      <c r="P3857" s="110"/>
    </row>
    <row r="3858" spans="11:16" x14ac:dyDescent="0.25">
      <c r="K3858" s="124"/>
      <c r="L3858" s="110"/>
      <c r="M3858" s="110"/>
      <c r="N3858" s="110"/>
      <c r="O3858" s="144"/>
      <c r="P3858" s="110"/>
    </row>
    <row r="3859" spans="11:16" x14ac:dyDescent="0.25">
      <c r="K3859" s="124"/>
      <c r="L3859" s="110"/>
      <c r="M3859" s="110"/>
      <c r="N3859" s="110"/>
      <c r="O3859" s="144"/>
      <c r="P3859" s="110"/>
    </row>
    <row r="3860" spans="11:16" x14ac:dyDescent="0.25">
      <c r="K3860" s="124"/>
      <c r="L3860" s="110"/>
      <c r="M3860" s="110"/>
      <c r="N3860" s="110"/>
      <c r="O3860" s="144"/>
      <c r="P3860" s="110"/>
    </row>
    <row r="3861" spans="11:16" x14ac:dyDescent="0.25">
      <c r="K3861" s="124"/>
      <c r="L3861" s="110"/>
      <c r="M3861" s="110"/>
      <c r="N3861" s="110"/>
      <c r="O3861" s="144"/>
      <c r="P3861" s="110"/>
    </row>
    <row r="3862" spans="11:16" x14ac:dyDescent="0.25">
      <c r="K3862" s="124"/>
      <c r="L3862" s="110"/>
      <c r="M3862" s="110"/>
      <c r="N3862" s="110"/>
      <c r="O3862" s="144"/>
      <c r="P3862" s="110"/>
    </row>
    <row r="3863" spans="11:16" x14ac:dyDescent="0.25">
      <c r="K3863" s="124"/>
      <c r="L3863" s="110"/>
      <c r="M3863" s="110"/>
      <c r="N3863" s="110"/>
      <c r="O3863" s="144"/>
      <c r="P3863" s="110"/>
    </row>
    <row r="3864" spans="11:16" x14ac:dyDescent="0.25">
      <c r="K3864" s="124"/>
      <c r="L3864" s="110"/>
      <c r="M3864" s="110"/>
      <c r="N3864" s="110"/>
      <c r="O3864" s="144"/>
      <c r="P3864" s="110"/>
    </row>
    <row r="3865" spans="11:16" x14ac:dyDescent="0.25">
      <c r="K3865" s="124"/>
      <c r="L3865" s="110"/>
      <c r="M3865" s="110"/>
      <c r="N3865" s="110"/>
      <c r="O3865" s="144"/>
      <c r="P3865" s="110"/>
    </row>
    <row r="3866" spans="11:16" x14ac:dyDescent="0.25">
      <c r="K3866" s="124"/>
      <c r="L3866" s="110"/>
      <c r="M3866" s="110"/>
      <c r="N3866" s="110"/>
      <c r="O3866" s="144"/>
      <c r="P3866" s="110"/>
    </row>
    <row r="3867" spans="11:16" x14ac:dyDescent="0.25">
      <c r="K3867" s="124"/>
      <c r="L3867" s="110"/>
      <c r="M3867" s="110"/>
      <c r="N3867" s="110"/>
      <c r="O3867" s="144"/>
      <c r="P3867" s="110"/>
    </row>
    <row r="3868" spans="11:16" x14ac:dyDescent="0.25">
      <c r="K3868" s="124"/>
      <c r="L3868" s="110"/>
      <c r="M3868" s="110"/>
      <c r="N3868" s="110"/>
      <c r="O3868" s="144"/>
      <c r="P3868" s="110"/>
    </row>
    <row r="3869" spans="11:16" x14ac:dyDescent="0.25">
      <c r="K3869" s="124"/>
      <c r="L3869" s="110"/>
      <c r="M3869" s="110"/>
      <c r="N3869" s="110"/>
      <c r="O3869" s="144"/>
      <c r="P3869" s="110"/>
    </row>
    <row r="3870" spans="11:16" x14ac:dyDescent="0.25">
      <c r="K3870" s="124"/>
      <c r="L3870" s="110"/>
      <c r="M3870" s="110"/>
      <c r="N3870" s="110"/>
      <c r="O3870" s="144"/>
      <c r="P3870" s="110"/>
    </row>
    <row r="3871" spans="11:16" x14ac:dyDescent="0.25">
      <c r="K3871" s="124"/>
      <c r="L3871" s="110"/>
      <c r="M3871" s="110"/>
      <c r="N3871" s="110"/>
      <c r="O3871" s="144"/>
      <c r="P3871" s="110"/>
    </row>
    <row r="3872" spans="11:16" x14ac:dyDescent="0.25">
      <c r="K3872" s="124"/>
      <c r="L3872" s="110"/>
      <c r="M3872" s="110"/>
      <c r="N3872" s="110"/>
      <c r="O3872" s="144"/>
      <c r="P3872" s="110"/>
    </row>
    <row r="3873" spans="11:16" x14ac:dyDescent="0.25">
      <c r="K3873" s="124"/>
      <c r="L3873" s="110"/>
      <c r="M3873" s="110"/>
      <c r="N3873" s="110"/>
      <c r="O3873" s="144"/>
      <c r="P3873" s="110"/>
    </row>
    <row r="3874" spans="11:16" x14ac:dyDescent="0.25">
      <c r="K3874" s="124"/>
      <c r="L3874" s="110"/>
      <c r="M3874" s="110"/>
      <c r="N3874" s="110"/>
      <c r="O3874" s="144"/>
      <c r="P3874" s="110"/>
    </row>
    <row r="3875" spans="11:16" x14ac:dyDescent="0.25">
      <c r="K3875" s="124"/>
      <c r="L3875" s="110"/>
      <c r="M3875" s="110"/>
      <c r="N3875" s="110"/>
      <c r="O3875" s="144"/>
      <c r="P3875" s="110"/>
    </row>
    <row r="3876" spans="11:16" x14ac:dyDescent="0.25">
      <c r="K3876" s="124"/>
      <c r="L3876" s="110"/>
      <c r="M3876" s="110"/>
      <c r="N3876" s="110"/>
      <c r="O3876" s="144"/>
      <c r="P3876" s="110"/>
    </row>
    <row r="3877" spans="11:16" x14ac:dyDescent="0.25">
      <c r="K3877" s="124"/>
      <c r="L3877" s="110"/>
      <c r="M3877" s="110"/>
      <c r="N3877" s="110"/>
      <c r="O3877" s="144"/>
      <c r="P3877" s="110"/>
    </row>
    <row r="3878" spans="11:16" x14ac:dyDescent="0.25">
      <c r="K3878" s="124"/>
      <c r="L3878" s="110"/>
      <c r="M3878" s="110"/>
      <c r="N3878" s="110"/>
      <c r="O3878" s="144"/>
      <c r="P3878" s="110"/>
    </row>
    <row r="3879" spans="11:16" x14ac:dyDescent="0.25">
      <c r="K3879" s="124"/>
      <c r="L3879" s="110"/>
      <c r="M3879" s="110"/>
      <c r="N3879" s="110"/>
      <c r="O3879" s="144"/>
      <c r="P3879" s="110"/>
    </row>
    <row r="3880" spans="11:16" x14ac:dyDescent="0.25">
      <c r="K3880" s="124"/>
      <c r="L3880" s="110"/>
      <c r="M3880" s="110"/>
      <c r="N3880" s="110"/>
      <c r="O3880" s="144"/>
      <c r="P3880" s="110"/>
    </row>
    <row r="3881" spans="11:16" x14ac:dyDescent="0.25">
      <c r="K3881" s="124"/>
      <c r="L3881" s="110"/>
      <c r="M3881" s="110"/>
      <c r="N3881" s="110"/>
      <c r="O3881" s="144"/>
      <c r="P3881" s="110"/>
    </row>
    <row r="3882" spans="11:16" x14ac:dyDescent="0.25">
      <c r="K3882" s="124"/>
      <c r="L3882" s="110"/>
      <c r="M3882" s="110"/>
      <c r="N3882" s="110"/>
      <c r="O3882" s="144"/>
      <c r="P3882" s="110"/>
    </row>
    <row r="3883" spans="11:16" x14ac:dyDescent="0.25">
      <c r="K3883" s="124"/>
      <c r="L3883" s="110"/>
      <c r="M3883" s="110"/>
      <c r="N3883" s="110"/>
      <c r="O3883" s="144"/>
      <c r="P3883" s="110"/>
    </row>
    <row r="3884" spans="11:16" x14ac:dyDescent="0.25">
      <c r="K3884" s="124"/>
      <c r="L3884" s="110"/>
      <c r="M3884" s="110"/>
      <c r="N3884" s="110"/>
      <c r="O3884" s="144"/>
      <c r="P3884" s="110"/>
    </row>
    <row r="3885" spans="11:16" x14ac:dyDescent="0.25">
      <c r="K3885" s="124"/>
      <c r="L3885" s="110"/>
      <c r="M3885" s="110"/>
      <c r="N3885" s="110"/>
      <c r="O3885" s="144"/>
      <c r="P3885" s="110"/>
    </row>
    <row r="3886" spans="11:16" x14ac:dyDescent="0.25">
      <c r="K3886" s="124"/>
      <c r="L3886" s="110"/>
      <c r="M3886" s="110"/>
      <c r="N3886" s="110"/>
      <c r="O3886" s="144"/>
      <c r="P3886" s="110"/>
    </row>
    <row r="3887" spans="11:16" x14ac:dyDescent="0.25">
      <c r="K3887" s="124"/>
      <c r="L3887" s="110"/>
      <c r="M3887" s="110"/>
      <c r="N3887" s="110"/>
      <c r="O3887" s="144"/>
      <c r="P3887" s="110"/>
    </row>
    <row r="3888" spans="11:16" x14ac:dyDescent="0.25">
      <c r="K3888" s="124"/>
      <c r="L3888" s="110"/>
      <c r="M3888" s="110"/>
      <c r="N3888" s="110"/>
      <c r="O3888" s="144"/>
      <c r="P3888" s="110"/>
    </row>
    <row r="3889" spans="11:16" x14ac:dyDescent="0.25">
      <c r="K3889" s="124"/>
      <c r="L3889" s="110"/>
      <c r="M3889" s="110"/>
      <c r="N3889" s="110"/>
      <c r="O3889" s="144"/>
      <c r="P3889" s="110"/>
    </row>
    <row r="3890" spans="11:16" x14ac:dyDescent="0.25">
      <c r="K3890" s="124"/>
      <c r="L3890" s="110"/>
      <c r="M3890" s="110"/>
      <c r="N3890" s="110"/>
      <c r="O3890" s="144"/>
      <c r="P3890" s="110"/>
    </row>
    <row r="3891" spans="11:16" x14ac:dyDescent="0.25">
      <c r="K3891" s="124"/>
      <c r="L3891" s="110"/>
      <c r="M3891" s="110"/>
      <c r="N3891" s="110"/>
      <c r="O3891" s="144"/>
      <c r="P3891" s="110"/>
    </row>
    <row r="3892" spans="11:16" x14ac:dyDescent="0.25">
      <c r="K3892" s="124"/>
      <c r="L3892" s="110"/>
      <c r="M3892" s="110"/>
      <c r="N3892" s="110"/>
      <c r="O3892" s="144"/>
      <c r="P3892" s="110"/>
    </row>
    <row r="3893" spans="11:16" x14ac:dyDescent="0.25">
      <c r="K3893" s="124"/>
      <c r="L3893" s="110"/>
      <c r="M3893" s="110"/>
      <c r="N3893" s="110"/>
      <c r="O3893" s="144"/>
      <c r="P3893" s="110"/>
    </row>
    <row r="3894" spans="11:16" x14ac:dyDescent="0.25">
      <c r="K3894" s="124"/>
      <c r="L3894" s="110"/>
      <c r="M3894" s="110"/>
      <c r="N3894" s="110"/>
      <c r="O3894" s="144"/>
      <c r="P3894" s="110"/>
    </row>
    <row r="3895" spans="11:16" x14ac:dyDescent="0.25">
      <c r="K3895" s="124"/>
      <c r="L3895" s="110"/>
      <c r="M3895" s="110"/>
      <c r="N3895" s="110"/>
      <c r="O3895" s="144"/>
      <c r="P3895" s="110"/>
    </row>
    <row r="3896" spans="11:16" x14ac:dyDescent="0.25">
      <c r="K3896" s="124"/>
      <c r="L3896" s="110"/>
      <c r="M3896" s="110"/>
      <c r="N3896" s="110"/>
      <c r="O3896" s="144"/>
      <c r="P3896" s="110"/>
    </row>
    <row r="3897" spans="11:16" x14ac:dyDescent="0.25">
      <c r="K3897" s="124"/>
      <c r="L3897" s="110"/>
      <c r="M3897" s="110"/>
      <c r="N3897" s="110"/>
      <c r="O3897" s="144"/>
      <c r="P3897" s="110"/>
    </row>
    <row r="3898" spans="11:16" x14ac:dyDescent="0.25">
      <c r="K3898" s="124"/>
      <c r="L3898" s="110"/>
      <c r="M3898" s="110"/>
      <c r="N3898" s="110"/>
      <c r="O3898" s="144"/>
      <c r="P3898" s="110"/>
    </row>
    <row r="3899" spans="11:16" x14ac:dyDescent="0.25">
      <c r="K3899" s="124"/>
      <c r="L3899" s="110"/>
      <c r="M3899" s="110"/>
      <c r="N3899" s="110"/>
      <c r="O3899" s="144"/>
      <c r="P3899" s="110"/>
    </row>
    <row r="3900" spans="11:16" x14ac:dyDescent="0.25">
      <c r="K3900" s="124"/>
      <c r="L3900" s="110"/>
      <c r="M3900" s="110"/>
      <c r="N3900" s="110"/>
      <c r="O3900" s="144"/>
      <c r="P3900" s="110"/>
    </row>
    <row r="3901" spans="11:16" x14ac:dyDescent="0.25">
      <c r="K3901" s="124"/>
      <c r="L3901" s="110"/>
      <c r="M3901" s="110"/>
      <c r="N3901" s="110"/>
      <c r="O3901" s="144"/>
      <c r="P3901" s="110"/>
    </row>
    <row r="3902" spans="11:16" x14ac:dyDescent="0.25">
      <c r="K3902" s="124"/>
      <c r="L3902" s="110"/>
      <c r="M3902" s="110"/>
      <c r="N3902" s="110"/>
      <c r="O3902" s="144"/>
      <c r="P3902" s="110"/>
    </row>
    <row r="3903" spans="11:16" x14ac:dyDescent="0.25">
      <c r="K3903" s="124"/>
      <c r="L3903" s="110"/>
      <c r="M3903" s="110"/>
      <c r="N3903" s="110"/>
      <c r="O3903" s="144"/>
      <c r="P3903" s="110"/>
    </row>
    <row r="3904" spans="11:16" x14ac:dyDescent="0.25">
      <c r="K3904" s="124"/>
      <c r="L3904" s="110"/>
      <c r="M3904" s="110"/>
      <c r="N3904" s="110"/>
      <c r="O3904" s="144"/>
      <c r="P3904" s="110"/>
    </row>
    <row r="3905" spans="11:16" x14ac:dyDescent="0.25">
      <c r="K3905" s="124"/>
      <c r="L3905" s="110"/>
      <c r="M3905" s="110"/>
      <c r="N3905" s="110"/>
      <c r="O3905" s="144"/>
      <c r="P3905" s="110"/>
    </row>
    <row r="3906" spans="11:16" x14ac:dyDescent="0.25">
      <c r="K3906" s="124"/>
      <c r="L3906" s="110"/>
      <c r="M3906" s="110"/>
      <c r="N3906" s="110"/>
      <c r="O3906" s="144"/>
      <c r="P3906" s="110"/>
    </row>
    <row r="3907" spans="11:16" x14ac:dyDescent="0.25">
      <c r="K3907" s="124"/>
      <c r="L3907" s="110"/>
      <c r="M3907" s="110"/>
      <c r="N3907" s="110"/>
      <c r="O3907" s="144"/>
      <c r="P3907" s="110"/>
    </row>
    <row r="3908" spans="11:16" x14ac:dyDescent="0.25">
      <c r="K3908" s="124"/>
      <c r="L3908" s="110"/>
      <c r="M3908" s="110"/>
      <c r="N3908" s="110"/>
      <c r="O3908" s="144"/>
      <c r="P3908" s="110"/>
    </row>
    <row r="3909" spans="11:16" x14ac:dyDescent="0.25">
      <c r="K3909" s="124"/>
      <c r="L3909" s="110"/>
      <c r="M3909" s="110"/>
      <c r="N3909" s="110"/>
      <c r="O3909" s="144"/>
      <c r="P3909" s="110"/>
    </row>
    <row r="3910" spans="11:16" x14ac:dyDescent="0.25">
      <c r="K3910" s="124"/>
      <c r="L3910" s="110"/>
      <c r="M3910" s="110"/>
      <c r="N3910" s="110"/>
      <c r="O3910" s="144"/>
      <c r="P3910" s="110"/>
    </row>
    <row r="3911" spans="11:16" x14ac:dyDescent="0.25">
      <c r="K3911" s="124"/>
      <c r="L3911" s="110"/>
      <c r="M3911" s="110"/>
      <c r="N3911" s="110"/>
      <c r="O3911" s="144"/>
      <c r="P3911" s="110"/>
    </row>
    <row r="3912" spans="11:16" x14ac:dyDescent="0.25">
      <c r="K3912" s="124"/>
      <c r="L3912" s="110"/>
      <c r="M3912" s="110"/>
      <c r="N3912" s="110"/>
      <c r="O3912" s="144"/>
      <c r="P3912" s="110"/>
    </row>
    <row r="3913" spans="11:16" x14ac:dyDescent="0.25">
      <c r="K3913" s="124"/>
      <c r="L3913" s="110"/>
      <c r="M3913" s="110"/>
      <c r="N3913" s="110"/>
      <c r="O3913" s="144"/>
      <c r="P3913" s="110"/>
    </row>
    <row r="3914" spans="11:16" x14ac:dyDescent="0.25">
      <c r="K3914" s="124"/>
      <c r="L3914" s="110"/>
      <c r="M3914" s="110"/>
      <c r="N3914" s="110"/>
      <c r="O3914" s="144"/>
      <c r="P3914" s="110"/>
    </row>
    <row r="3915" spans="11:16" x14ac:dyDescent="0.25">
      <c r="K3915" s="124"/>
      <c r="L3915" s="110"/>
      <c r="M3915" s="110"/>
      <c r="N3915" s="110"/>
      <c r="O3915" s="144"/>
      <c r="P3915" s="110"/>
    </row>
    <row r="3916" spans="11:16" x14ac:dyDescent="0.25">
      <c r="K3916" s="124"/>
      <c r="L3916" s="110"/>
      <c r="M3916" s="110"/>
      <c r="N3916" s="110"/>
      <c r="O3916" s="144"/>
      <c r="P3916" s="110"/>
    </row>
    <row r="3917" spans="11:16" x14ac:dyDescent="0.25">
      <c r="K3917" s="124"/>
      <c r="L3917" s="110"/>
      <c r="M3917" s="110"/>
      <c r="N3917" s="110"/>
      <c r="O3917" s="144"/>
      <c r="P3917" s="110"/>
    </row>
    <row r="3918" spans="11:16" x14ac:dyDescent="0.25">
      <c r="K3918" s="124"/>
      <c r="L3918" s="110"/>
      <c r="M3918" s="110"/>
      <c r="N3918" s="110"/>
      <c r="O3918" s="144"/>
      <c r="P3918" s="110"/>
    </row>
    <row r="3919" spans="11:16" x14ac:dyDescent="0.25">
      <c r="K3919" s="124"/>
      <c r="L3919" s="110"/>
      <c r="M3919" s="110"/>
      <c r="N3919" s="110"/>
      <c r="O3919" s="144"/>
      <c r="P3919" s="110"/>
    </row>
    <row r="3920" spans="11:16" x14ac:dyDescent="0.25">
      <c r="K3920" s="124"/>
      <c r="L3920" s="110"/>
      <c r="M3920" s="110"/>
      <c r="N3920" s="110"/>
      <c r="O3920" s="144"/>
      <c r="P3920" s="110"/>
    </row>
    <row r="3921" spans="11:16" x14ac:dyDescent="0.25">
      <c r="K3921" s="124"/>
      <c r="L3921" s="110"/>
      <c r="M3921" s="110"/>
      <c r="N3921" s="110"/>
      <c r="O3921" s="144"/>
      <c r="P3921" s="110"/>
    </row>
    <row r="3922" spans="11:16" x14ac:dyDescent="0.25">
      <c r="K3922" s="124"/>
      <c r="L3922" s="110"/>
      <c r="M3922" s="110"/>
      <c r="N3922" s="110"/>
      <c r="O3922" s="144"/>
      <c r="P3922" s="110"/>
    </row>
    <row r="3923" spans="11:16" x14ac:dyDescent="0.25">
      <c r="K3923" s="124"/>
      <c r="L3923" s="110"/>
      <c r="M3923" s="110"/>
      <c r="N3923" s="110"/>
      <c r="O3923" s="144"/>
      <c r="P3923" s="110"/>
    </row>
    <row r="3924" spans="11:16" x14ac:dyDescent="0.25">
      <c r="K3924" s="124"/>
      <c r="L3924" s="110"/>
      <c r="M3924" s="110"/>
      <c r="N3924" s="110"/>
      <c r="O3924" s="144"/>
      <c r="P3924" s="110"/>
    </row>
    <row r="3925" spans="11:16" x14ac:dyDescent="0.25">
      <c r="K3925" s="124"/>
      <c r="L3925" s="110"/>
      <c r="M3925" s="110"/>
      <c r="N3925" s="110"/>
      <c r="O3925" s="144"/>
      <c r="P3925" s="110"/>
    </row>
    <row r="3926" spans="11:16" x14ac:dyDescent="0.25">
      <c r="K3926" s="124"/>
      <c r="L3926" s="110"/>
      <c r="M3926" s="110"/>
      <c r="N3926" s="110"/>
      <c r="O3926" s="144"/>
      <c r="P3926" s="110"/>
    </row>
    <row r="3927" spans="11:16" x14ac:dyDescent="0.25">
      <c r="K3927" s="124"/>
      <c r="L3927" s="110"/>
      <c r="M3927" s="110"/>
      <c r="N3927" s="110"/>
      <c r="O3927" s="144"/>
      <c r="P3927" s="110"/>
    </row>
    <row r="3928" spans="11:16" x14ac:dyDescent="0.25">
      <c r="K3928" s="124"/>
      <c r="L3928" s="110"/>
      <c r="M3928" s="110"/>
      <c r="N3928" s="110"/>
      <c r="O3928" s="144"/>
      <c r="P3928" s="110"/>
    </row>
    <row r="3929" spans="11:16" x14ac:dyDescent="0.25">
      <c r="K3929" s="124"/>
      <c r="L3929" s="110"/>
      <c r="M3929" s="110"/>
      <c r="N3929" s="110"/>
      <c r="O3929" s="144"/>
      <c r="P3929" s="110"/>
    </row>
    <row r="3930" spans="11:16" x14ac:dyDescent="0.25">
      <c r="K3930" s="124"/>
      <c r="L3930" s="110"/>
      <c r="M3930" s="110"/>
      <c r="N3930" s="110"/>
      <c r="O3930" s="144"/>
      <c r="P3930" s="110"/>
    </row>
    <row r="3931" spans="11:16" x14ac:dyDescent="0.25">
      <c r="K3931" s="124"/>
      <c r="L3931" s="110"/>
      <c r="M3931" s="110"/>
      <c r="N3931" s="110"/>
      <c r="O3931" s="144"/>
      <c r="P3931" s="110"/>
    </row>
    <row r="3932" spans="11:16" x14ac:dyDescent="0.25">
      <c r="K3932" s="124"/>
      <c r="L3932" s="110"/>
      <c r="M3932" s="110"/>
      <c r="N3932" s="110"/>
      <c r="O3932" s="144"/>
      <c r="P3932" s="110"/>
    </row>
    <row r="3933" spans="11:16" x14ac:dyDescent="0.25">
      <c r="K3933" s="124"/>
      <c r="L3933" s="110"/>
      <c r="M3933" s="110"/>
      <c r="N3933" s="110"/>
      <c r="O3933" s="144"/>
      <c r="P3933" s="110"/>
    </row>
    <row r="3934" spans="11:16" x14ac:dyDescent="0.25">
      <c r="K3934" s="124"/>
      <c r="L3934" s="110"/>
      <c r="M3934" s="110"/>
      <c r="N3934" s="110"/>
      <c r="O3934" s="144"/>
      <c r="P3934" s="110"/>
    </row>
    <row r="3935" spans="11:16" x14ac:dyDescent="0.25">
      <c r="K3935" s="124"/>
      <c r="L3935" s="110"/>
      <c r="M3935" s="110"/>
      <c r="N3935" s="110"/>
      <c r="O3935" s="144"/>
      <c r="P3935" s="110"/>
    </row>
    <row r="3936" spans="11:16" x14ac:dyDescent="0.25">
      <c r="K3936" s="124"/>
      <c r="L3936" s="110"/>
      <c r="M3936" s="110"/>
      <c r="N3936" s="110"/>
      <c r="O3936" s="144"/>
      <c r="P3936" s="110"/>
    </row>
    <row r="3937" spans="11:16" x14ac:dyDescent="0.25">
      <c r="K3937" s="124"/>
      <c r="L3937" s="110"/>
      <c r="M3937" s="110"/>
      <c r="N3937" s="110"/>
      <c r="O3937" s="144"/>
      <c r="P3937" s="110"/>
    </row>
    <row r="3938" spans="11:16" x14ac:dyDescent="0.25">
      <c r="K3938" s="124"/>
      <c r="L3938" s="110"/>
      <c r="M3938" s="110"/>
      <c r="N3938" s="110"/>
      <c r="O3938" s="144"/>
      <c r="P3938" s="110"/>
    </row>
    <row r="3939" spans="11:16" x14ac:dyDescent="0.25">
      <c r="K3939" s="124"/>
      <c r="L3939" s="110"/>
      <c r="M3939" s="110"/>
      <c r="N3939" s="110"/>
      <c r="O3939" s="144"/>
      <c r="P3939" s="110"/>
    </row>
    <row r="3940" spans="11:16" x14ac:dyDescent="0.25">
      <c r="K3940" s="124"/>
      <c r="L3940" s="110"/>
      <c r="M3940" s="110"/>
      <c r="N3940" s="110"/>
      <c r="O3940" s="144"/>
      <c r="P3940" s="110"/>
    </row>
    <row r="3941" spans="11:16" x14ac:dyDescent="0.25">
      <c r="K3941" s="124"/>
      <c r="L3941" s="110"/>
      <c r="M3941" s="110"/>
      <c r="N3941" s="110"/>
      <c r="O3941" s="144"/>
      <c r="P3941" s="110"/>
    </row>
    <row r="3942" spans="11:16" x14ac:dyDescent="0.25">
      <c r="K3942" s="124"/>
      <c r="L3942" s="110"/>
      <c r="M3942" s="110"/>
      <c r="N3942" s="110"/>
      <c r="O3942" s="144"/>
      <c r="P3942" s="110"/>
    </row>
    <row r="3943" spans="11:16" x14ac:dyDescent="0.25">
      <c r="K3943" s="124"/>
      <c r="L3943" s="110"/>
      <c r="M3943" s="110"/>
      <c r="N3943" s="110"/>
      <c r="O3943" s="144"/>
      <c r="P3943" s="110"/>
    </row>
    <row r="3944" spans="11:16" x14ac:dyDescent="0.25">
      <c r="K3944" s="124"/>
      <c r="L3944" s="110"/>
      <c r="M3944" s="110"/>
      <c r="N3944" s="110"/>
      <c r="O3944" s="144"/>
      <c r="P3944" s="110"/>
    </row>
    <row r="3945" spans="11:16" x14ac:dyDescent="0.25">
      <c r="K3945" s="124"/>
      <c r="L3945" s="110"/>
      <c r="M3945" s="110"/>
      <c r="N3945" s="110"/>
      <c r="O3945" s="144"/>
      <c r="P3945" s="110"/>
    </row>
    <row r="3946" spans="11:16" x14ac:dyDescent="0.25">
      <c r="K3946" s="124"/>
      <c r="L3946" s="110"/>
      <c r="M3946" s="110"/>
      <c r="N3946" s="110"/>
      <c r="O3946" s="144"/>
      <c r="P3946" s="110"/>
    </row>
    <row r="3947" spans="11:16" x14ac:dyDescent="0.25">
      <c r="K3947" s="124"/>
      <c r="L3947" s="110"/>
      <c r="M3947" s="110"/>
      <c r="N3947" s="110"/>
      <c r="O3947" s="144"/>
      <c r="P3947" s="110"/>
    </row>
    <row r="3948" spans="11:16" x14ac:dyDescent="0.25">
      <c r="K3948" s="124"/>
      <c r="L3948" s="110"/>
      <c r="M3948" s="110"/>
      <c r="N3948" s="110"/>
      <c r="O3948" s="144"/>
      <c r="P3948" s="110"/>
    </row>
    <row r="3949" spans="11:16" x14ac:dyDescent="0.25">
      <c r="K3949" s="124"/>
      <c r="L3949" s="110"/>
      <c r="M3949" s="110"/>
      <c r="N3949" s="110"/>
      <c r="O3949" s="144"/>
      <c r="P3949" s="110"/>
    </row>
    <row r="3950" spans="11:16" x14ac:dyDescent="0.25">
      <c r="K3950" s="124"/>
      <c r="L3950" s="110"/>
      <c r="M3950" s="110"/>
      <c r="N3950" s="110"/>
      <c r="O3950" s="144"/>
      <c r="P3950" s="110"/>
    </row>
    <row r="3951" spans="11:16" x14ac:dyDescent="0.25">
      <c r="K3951" s="124"/>
      <c r="L3951" s="110"/>
      <c r="M3951" s="110"/>
      <c r="N3951" s="110"/>
      <c r="O3951" s="144"/>
      <c r="P3951" s="110"/>
    </row>
    <row r="3952" spans="11:16" x14ac:dyDescent="0.25">
      <c r="K3952" s="124"/>
      <c r="L3952" s="110"/>
      <c r="M3952" s="110"/>
      <c r="N3952" s="110"/>
      <c r="O3952" s="144"/>
      <c r="P3952" s="110"/>
    </row>
    <row r="3953" spans="11:16" x14ac:dyDescent="0.25">
      <c r="K3953" s="124"/>
      <c r="L3953" s="110"/>
      <c r="M3953" s="110"/>
      <c r="N3953" s="110"/>
      <c r="O3953" s="144"/>
      <c r="P3953" s="110"/>
    </row>
    <row r="3954" spans="11:16" x14ac:dyDescent="0.25">
      <c r="K3954" s="124"/>
      <c r="L3954" s="110"/>
      <c r="M3954" s="110"/>
      <c r="N3954" s="110"/>
      <c r="O3954" s="144"/>
      <c r="P3954" s="110"/>
    </row>
    <row r="3955" spans="11:16" x14ac:dyDescent="0.25">
      <c r="K3955" s="124"/>
      <c r="L3955" s="110"/>
      <c r="M3955" s="110"/>
      <c r="N3955" s="110"/>
      <c r="O3955" s="144"/>
      <c r="P3955" s="110"/>
    </row>
    <row r="3956" spans="11:16" x14ac:dyDescent="0.25">
      <c r="K3956" s="124"/>
      <c r="L3956" s="110"/>
      <c r="M3956" s="110"/>
      <c r="N3956" s="110"/>
      <c r="O3956" s="144"/>
      <c r="P3956" s="110"/>
    </row>
    <row r="3957" spans="11:16" x14ac:dyDescent="0.25">
      <c r="K3957" s="124"/>
      <c r="L3957" s="110"/>
      <c r="M3957" s="110"/>
      <c r="N3957" s="110"/>
      <c r="O3957" s="144"/>
      <c r="P3957" s="110"/>
    </row>
    <row r="3958" spans="11:16" x14ac:dyDescent="0.25">
      <c r="K3958" s="124"/>
      <c r="L3958" s="110"/>
      <c r="M3958" s="110"/>
      <c r="N3958" s="110"/>
      <c r="O3958" s="144"/>
      <c r="P3958" s="110"/>
    </row>
    <row r="3959" spans="11:16" x14ac:dyDescent="0.25">
      <c r="K3959" s="124"/>
      <c r="L3959" s="110"/>
      <c r="M3959" s="110"/>
      <c r="N3959" s="110"/>
      <c r="O3959" s="144"/>
      <c r="P3959" s="110"/>
    </row>
    <row r="3960" spans="11:16" x14ac:dyDescent="0.25">
      <c r="K3960" s="124"/>
      <c r="L3960" s="110"/>
      <c r="M3960" s="110"/>
      <c r="N3960" s="110"/>
      <c r="O3960" s="144"/>
      <c r="P3960" s="110"/>
    </row>
    <row r="3961" spans="11:16" x14ac:dyDescent="0.25">
      <c r="K3961" s="124"/>
      <c r="L3961" s="110"/>
      <c r="M3961" s="110"/>
      <c r="N3961" s="110"/>
      <c r="O3961" s="144"/>
      <c r="P3961" s="110"/>
    </row>
    <row r="3962" spans="11:16" x14ac:dyDescent="0.25">
      <c r="K3962" s="124"/>
      <c r="L3962" s="110"/>
      <c r="M3962" s="110"/>
      <c r="N3962" s="110"/>
      <c r="O3962" s="144"/>
      <c r="P3962" s="110"/>
    </row>
    <row r="3963" spans="11:16" x14ac:dyDescent="0.25">
      <c r="K3963" s="124"/>
      <c r="L3963" s="110"/>
      <c r="M3963" s="110"/>
      <c r="N3963" s="110"/>
      <c r="O3963" s="144"/>
      <c r="P3963" s="110"/>
    </row>
    <row r="3964" spans="11:16" x14ac:dyDescent="0.25">
      <c r="K3964" s="124"/>
      <c r="L3964" s="110"/>
      <c r="M3964" s="110"/>
      <c r="N3964" s="110"/>
      <c r="O3964" s="144"/>
      <c r="P3964" s="110"/>
    </row>
    <row r="3965" spans="11:16" x14ac:dyDescent="0.25">
      <c r="K3965" s="124"/>
      <c r="L3965" s="110"/>
      <c r="M3965" s="110"/>
      <c r="N3965" s="110"/>
      <c r="O3965" s="144"/>
      <c r="P3965" s="110"/>
    </row>
    <row r="3966" spans="11:16" x14ac:dyDescent="0.25">
      <c r="K3966" s="124"/>
      <c r="L3966" s="110"/>
      <c r="M3966" s="110"/>
      <c r="N3966" s="110"/>
      <c r="O3966" s="144"/>
      <c r="P3966" s="110"/>
    </row>
    <row r="3967" spans="11:16" x14ac:dyDescent="0.25">
      <c r="K3967" s="124"/>
      <c r="L3967" s="110"/>
      <c r="M3967" s="110"/>
      <c r="N3967" s="110"/>
      <c r="O3967" s="144"/>
      <c r="P3967" s="110"/>
    </row>
    <row r="3968" spans="11:16" x14ac:dyDescent="0.25">
      <c r="K3968" s="124"/>
      <c r="L3968" s="110"/>
      <c r="M3968" s="110"/>
      <c r="N3968" s="110"/>
      <c r="O3968" s="144"/>
      <c r="P3968" s="110"/>
    </row>
    <row r="3969" spans="11:16" x14ac:dyDescent="0.25">
      <c r="K3969" s="124"/>
      <c r="L3969" s="110"/>
      <c r="M3969" s="110"/>
      <c r="N3969" s="110"/>
      <c r="O3969" s="144"/>
      <c r="P3969" s="110"/>
    </row>
    <row r="3970" spans="11:16" x14ac:dyDescent="0.25">
      <c r="K3970" s="124"/>
      <c r="L3970" s="110"/>
      <c r="M3970" s="110"/>
      <c r="N3970" s="110"/>
      <c r="O3970" s="144"/>
      <c r="P3970" s="110"/>
    </row>
    <row r="3971" spans="11:16" x14ac:dyDescent="0.25">
      <c r="K3971" s="124"/>
      <c r="L3971" s="110"/>
      <c r="M3971" s="110"/>
      <c r="N3971" s="110"/>
      <c r="O3971" s="144"/>
      <c r="P3971" s="110"/>
    </row>
    <row r="3972" spans="11:16" x14ac:dyDescent="0.25">
      <c r="K3972" s="124"/>
      <c r="L3972" s="110"/>
      <c r="M3972" s="110"/>
      <c r="N3972" s="110"/>
      <c r="O3972" s="144"/>
      <c r="P3972" s="110"/>
    </row>
    <row r="3973" spans="11:16" x14ac:dyDescent="0.25">
      <c r="K3973" s="124"/>
      <c r="L3973" s="110"/>
      <c r="M3973" s="110"/>
      <c r="N3973" s="110"/>
      <c r="O3973" s="144"/>
      <c r="P3973" s="110"/>
    </row>
    <row r="3974" spans="11:16" x14ac:dyDescent="0.25">
      <c r="K3974" s="124"/>
      <c r="L3974" s="110"/>
      <c r="M3974" s="110"/>
      <c r="N3974" s="110"/>
      <c r="O3974" s="144"/>
      <c r="P3974" s="110"/>
    </row>
    <row r="3975" spans="11:16" x14ac:dyDescent="0.25">
      <c r="K3975" s="124"/>
      <c r="L3975" s="110"/>
      <c r="M3975" s="110"/>
      <c r="N3975" s="110"/>
      <c r="O3975" s="144"/>
      <c r="P3975" s="110"/>
    </row>
    <row r="3976" spans="11:16" x14ac:dyDescent="0.25">
      <c r="K3976" s="124"/>
      <c r="L3976" s="110"/>
      <c r="M3976" s="110"/>
      <c r="N3976" s="110"/>
      <c r="O3976" s="144"/>
      <c r="P3976" s="110"/>
    </row>
    <row r="3977" spans="11:16" x14ac:dyDescent="0.25">
      <c r="K3977" s="124"/>
      <c r="L3977" s="110"/>
      <c r="M3977" s="110"/>
      <c r="N3977" s="110"/>
      <c r="O3977" s="144"/>
      <c r="P3977" s="110"/>
    </row>
    <row r="3978" spans="11:16" x14ac:dyDescent="0.25">
      <c r="K3978" s="124"/>
      <c r="L3978" s="110"/>
      <c r="M3978" s="110"/>
      <c r="N3978" s="110"/>
      <c r="O3978" s="144"/>
      <c r="P3978" s="110"/>
    </row>
    <row r="3979" spans="11:16" x14ac:dyDescent="0.25">
      <c r="K3979" s="124"/>
      <c r="L3979" s="110"/>
      <c r="M3979" s="110"/>
      <c r="N3979" s="110"/>
      <c r="O3979" s="144"/>
      <c r="P3979" s="110"/>
    </row>
    <row r="3980" spans="11:16" x14ac:dyDescent="0.25">
      <c r="K3980" s="124"/>
      <c r="L3980" s="110"/>
      <c r="M3980" s="110"/>
      <c r="N3980" s="110"/>
      <c r="O3980" s="144"/>
      <c r="P3980" s="110"/>
    </row>
    <row r="3981" spans="11:16" x14ac:dyDescent="0.25">
      <c r="K3981" s="124"/>
      <c r="L3981" s="110"/>
      <c r="M3981" s="110"/>
      <c r="N3981" s="110"/>
      <c r="O3981" s="144"/>
      <c r="P3981" s="110"/>
    </row>
    <row r="3982" spans="11:16" x14ac:dyDescent="0.25">
      <c r="K3982" s="124"/>
      <c r="L3982" s="110"/>
      <c r="M3982" s="110"/>
      <c r="N3982" s="110"/>
      <c r="O3982" s="144"/>
      <c r="P3982" s="110"/>
    </row>
    <row r="3983" spans="11:16" x14ac:dyDescent="0.25">
      <c r="K3983" s="124"/>
      <c r="L3983" s="110"/>
      <c r="M3983" s="110"/>
      <c r="N3983" s="110"/>
      <c r="O3983" s="144"/>
      <c r="P3983" s="110"/>
    </row>
    <row r="3984" spans="11:16" x14ac:dyDescent="0.25">
      <c r="K3984" s="124"/>
      <c r="L3984" s="110"/>
      <c r="M3984" s="110"/>
      <c r="N3984" s="110"/>
      <c r="O3984" s="144"/>
      <c r="P3984" s="110"/>
    </row>
    <row r="3985" spans="11:16" x14ac:dyDescent="0.25">
      <c r="K3985" s="124"/>
      <c r="L3985" s="110"/>
      <c r="M3985" s="110"/>
      <c r="N3985" s="110"/>
      <c r="O3985" s="144"/>
      <c r="P3985" s="110"/>
    </row>
    <row r="3986" spans="11:16" x14ac:dyDescent="0.25">
      <c r="K3986" s="124"/>
      <c r="L3986" s="110"/>
      <c r="M3986" s="110"/>
      <c r="N3986" s="110"/>
      <c r="O3986" s="144"/>
      <c r="P3986" s="110"/>
    </row>
    <row r="3987" spans="11:16" x14ac:dyDescent="0.25">
      <c r="K3987" s="124"/>
      <c r="L3987" s="110"/>
      <c r="M3987" s="110"/>
      <c r="N3987" s="110"/>
      <c r="O3987" s="144"/>
      <c r="P3987" s="110"/>
    </row>
    <row r="3988" spans="11:16" x14ac:dyDescent="0.25">
      <c r="K3988" s="124"/>
      <c r="L3988" s="110"/>
      <c r="M3988" s="110"/>
      <c r="N3988" s="110"/>
      <c r="O3988" s="144"/>
      <c r="P3988" s="110"/>
    </row>
    <row r="3989" spans="11:16" x14ac:dyDescent="0.25">
      <c r="K3989" s="124"/>
      <c r="L3989" s="110"/>
      <c r="M3989" s="110"/>
      <c r="N3989" s="110"/>
      <c r="O3989" s="144"/>
      <c r="P3989" s="110"/>
    </row>
    <row r="3990" spans="11:16" x14ac:dyDescent="0.25">
      <c r="K3990" s="124"/>
      <c r="L3990" s="110"/>
      <c r="M3990" s="110"/>
      <c r="N3990" s="110"/>
      <c r="O3990" s="144"/>
      <c r="P3990" s="110"/>
    </row>
    <row r="3991" spans="11:16" x14ac:dyDescent="0.25">
      <c r="K3991" s="124"/>
      <c r="L3991" s="110"/>
      <c r="M3991" s="110"/>
      <c r="N3991" s="110"/>
      <c r="O3991" s="144"/>
      <c r="P3991" s="110"/>
    </row>
    <row r="3992" spans="11:16" x14ac:dyDescent="0.25">
      <c r="K3992" s="124"/>
      <c r="L3992" s="110"/>
      <c r="M3992" s="110"/>
      <c r="N3992" s="110"/>
      <c r="O3992" s="144"/>
      <c r="P3992" s="110"/>
    </row>
    <row r="3993" spans="11:16" x14ac:dyDescent="0.25">
      <c r="K3993" s="124"/>
      <c r="L3993" s="110"/>
      <c r="M3993" s="110"/>
      <c r="N3993" s="110"/>
      <c r="O3993" s="144"/>
      <c r="P3993" s="110"/>
    </row>
    <row r="3994" spans="11:16" x14ac:dyDescent="0.25">
      <c r="K3994" s="124"/>
      <c r="L3994" s="110"/>
      <c r="M3994" s="110"/>
      <c r="N3994" s="110"/>
      <c r="O3994" s="144"/>
      <c r="P3994" s="110"/>
    </row>
    <row r="3995" spans="11:16" x14ac:dyDescent="0.25">
      <c r="K3995" s="124"/>
      <c r="L3995" s="110"/>
      <c r="M3995" s="110"/>
      <c r="N3995" s="110"/>
      <c r="O3995" s="144"/>
      <c r="P3995" s="110"/>
    </row>
    <row r="3996" spans="11:16" x14ac:dyDescent="0.25">
      <c r="K3996" s="124"/>
      <c r="L3996" s="110"/>
      <c r="M3996" s="110"/>
      <c r="N3996" s="110"/>
      <c r="O3996" s="144"/>
      <c r="P3996" s="110"/>
    </row>
    <row r="3997" spans="11:16" x14ac:dyDescent="0.25">
      <c r="K3997" s="124"/>
      <c r="L3997" s="110"/>
      <c r="M3997" s="110"/>
      <c r="N3997" s="110"/>
      <c r="O3997" s="144"/>
      <c r="P3997" s="110"/>
    </row>
    <row r="3998" spans="11:16" x14ac:dyDescent="0.25">
      <c r="K3998" s="124"/>
      <c r="L3998" s="110"/>
      <c r="M3998" s="110"/>
      <c r="N3998" s="110"/>
      <c r="O3998" s="144"/>
      <c r="P3998" s="110"/>
    </row>
    <row r="3999" spans="11:16" x14ac:dyDescent="0.25">
      <c r="K3999" s="124"/>
      <c r="L3999" s="110"/>
      <c r="M3999" s="110"/>
      <c r="N3999" s="110"/>
      <c r="O3999" s="144"/>
      <c r="P3999" s="110"/>
    </row>
    <row r="4000" spans="11:16" x14ac:dyDescent="0.25">
      <c r="K4000" s="124"/>
      <c r="L4000" s="110"/>
      <c r="M4000" s="110"/>
      <c r="N4000" s="110"/>
      <c r="O4000" s="144"/>
      <c r="P4000" s="110"/>
    </row>
    <row r="4001" spans="11:16" x14ac:dyDescent="0.25">
      <c r="K4001" s="124"/>
      <c r="L4001" s="110"/>
      <c r="M4001" s="110"/>
      <c r="N4001" s="110"/>
      <c r="O4001" s="144"/>
      <c r="P4001" s="110"/>
    </row>
    <row r="4002" spans="11:16" x14ac:dyDescent="0.25">
      <c r="K4002" s="124"/>
      <c r="L4002" s="110"/>
      <c r="M4002" s="110"/>
      <c r="N4002" s="110"/>
      <c r="O4002" s="144"/>
      <c r="P4002" s="110"/>
    </row>
    <row r="4003" spans="11:16" x14ac:dyDescent="0.25">
      <c r="K4003" s="124"/>
      <c r="L4003" s="110"/>
      <c r="M4003" s="110"/>
      <c r="N4003" s="110"/>
      <c r="O4003" s="144"/>
      <c r="P4003" s="110"/>
    </row>
    <row r="4004" spans="11:16" x14ac:dyDescent="0.25">
      <c r="K4004" s="124"/>
      <c r="L4004" s="110"/>
      <c r="M4004" s="110"/>
      <c r="N4004" s="110"/>
      <c r="O4004" s="144"/>
      <c r="P4004" s="110"/>
    </row>
    <row r="4005" spans="11:16" x14ac:dyDescent="0.25">
      <c r="K4005" s="124"/>
      <c r="L4005" s="110"/>
      <c r="M4005" s="110"/>
      <c r="N4005" s="110"/>
      <c r="O4005" s="144"/>
      <c r="P4005" s="110"/>
    </row>
    <row r="4006" spans="11:16" x14ac:dyDescent="0.25">
      <c r="K4006" s="124"/>
      <c r="L4006" s="110"/>
      <c r="M4006" s="110"/>
      <c r="N4006" s="110"/>
      <c r="O4006" s="144"/>
      <c r="P4006" s="110"/>
    </row>
    <row r="4007" spans="11:16" x14ac:dyDescent="0.25">
      <c r="K4007" s="124"/>
      <c r="L4007" s="110"/>
      <c r="M4007" s="110"/>
      <c r="N4007" s="110"/>
      <c r="O4007" s="144"/>
      <c r="P4007" s="110"/>
    </row>
    <row r="4008" spans="11:16" x14ac:dyDescent="0.25">
      <c r="K4008" s="124"/>
      <c r="L4008" s="110"/>
      <c r="M4008" s="110"/>
      <c r="N4008" s="110"/>
      <c r="O4008" s="144"/>
      <c r="P4008" s="110"/>
    </row>
    <row r="4009" spans="11:16" x14ac:dyDescent="0.25">
      <c r="K4009" s="124"/>
      <c r="L4009" s="110"/>
      <c r="M4009" s="110"/>
      <c r="N4009" s="110"/>
      <c r="O4009" s="144"/>
      <c r="P4009" s="110"/>
    </row>
    <row r="4010" spans="11:16" x14ac:dyDescent="0.25">
      <c r="K4010" s="124"/>
      <c r="L4010" s="110"/>
      <c r="M4010" s="110"/>
      <c r="N4010" s="110"/>
      <c r="O4010" s="144"/>
      <c r="P4010" s="110"/>
    </row>
    <row r="4011" spans="11:16" x14ac:dyDescent="0.25">
      <c r="K4011" s="124"/>
      <c r="L4011" s="110"/>
      <c r="M4011" s="110"/>
      <c r="N4011" s="110"/>
      <c r="O4011" s="144"/>
      <c r="P4011" s="110"/>
    </row>
    <row r="4012" spans="11:16" x14ac:dyDescent="0.25">
      <c r="K4012" s="124"/>
      <c r="L4012" s="110"/>
      <c r="M4012" s="110"/>
      <c r="N4012" s="110"/>
      <c r="O4012" s="144"/>
      <c r="P4012" s="110"/>
    </row>
    <row r="4013" spans="11:16" x14ac:dyDescent="0.25">
      <c r="K4013" s="124"/>
      <c r="L4013" s="110"/>
      <c r="M4013" s="110"/>
      <c r="N4013" s="110"/>
      <c r="O4013" s="144"/>
      <c r="P4013" s="110"/>
    </row>
    <row r="4014" spans="11:16" x14ac:dyDescent="0.25">
      <c r="K4014" s="124"/>
      <c r="L4014" s="110"/>
      <c r="M4014" s="110"/>
      <c r="N4014" s="110"/>
      <c r="O4014" s="144"/>
      <c r="P4014" s="110"/>
    </row>
    <row r="4015" spans="11:16" x14ac:dyDescent="0.25">
      <c r="K4015" s="124"/>
      <c r="L4015" s="110"/>
      <c r="M4015" s="110"/>
      <c r="N4015" s="110"/>
      <c r="O4015" s="144"/>
      <c r="P4015" s="110"/>
    </row>
    <row r="4016" spans="11:16" x14ac:dyDescent="0.25">
      <c r="K4016" s="124"/>
      <c r="L4016" s="110"/>
      <c r="M4016" s="110"/>
      <c r="N4016" s="110"/>
      <c r="O4016" s="144"/>
      <c r="P4016" s="110"/>
    </row>
    <row r="4017" spans="11:16" x14ac:dyDescent="0.25">
      <c r="K4017" s="124"/>
      <c r="L4017" s="110"/>
      <c r="M4017" s="110"/>
      <c r="N4017" s="110"/>
      <c r="O4017" s="144"/>
      <c r="P4017" s="110"/>
    </row>
    <row r="4018" spans="11:16" x14ac:dyDescent="0.25">
      <c r="K4018" s="124"/>
      <c r="L4018" s="110"/>
      <c r="M4018" s="110"/>
      <c r="N4018" s="110"/>
      <c r="O4018" s="144"/>
      <c r="P4018" s="110"/>
    </row>
    <row r="4019" spans="11:16" x14ac:dyDescent="0.25">
      <c r="K4019" s="124"/>
      <c r="L4019" s="110"/>
      <c r="M4019" s="110"/>
      <c r="N4019" s="110"/>
      <c r="O4019" s="144"/>
      <c r="P4019" s="110"/>
    </row>
    <row r="4020" spans="11:16" x14ac:dyDescent="0.25">
      <c r="K4020" s="124"/>
      <c r="L4020" s="110"/>
      <c r="M4020" s="110"/>
      <c r="N4020" s="110"/>
      <c r="O4020" s="144"/>
      <c r="P4020" s="110"/>
    </row>
    <row r="4021" spans="11:16" x14ac:dyDescent="0.25">
      <c r="K4021" s="124"/>
      <c r="L4021" s="110"/>
      <c r="M4021" s="110"/>
      <c r="N4021" s="110"/>
      <c r="O4021" s="144"/>
      <c r="P4021" s="110"/>
    </row>
    <row r="4022" spans="11:16" x14ac:dyDescent="0.25">
      <c r="K4022" s="124"/>
      <c r="L4022" s="110"/>
      <c r="M4022" s="110"/>
      <c r="N4022" s="110"/>
      <c r="O4022" s="144"/>
      <c r="P4022" s="110"/>
    </row>
    <row r="4023" spans="11:16" x14ac:dyDescent="0.25">
      <c r="K4023" s="124"/>
      <c r="L4023" s="110"/>
      <c r="M4023" s="110"/>
      <c r="N4023" s="110"/>
      <c r="O4023" s="144"/>
      <c r="P4023" s="110"/>
    </row>
    <row r="4024" spans="11:16" x14ac:dyDescent="0.25">
      <c r="K4024" s="124"/>
      <c r="L4024" s="110"/>
      <c r="M4024" s="110"/>
      <c r="N4024" s="110"/>
      <c r="O4024" s="144"/>
      <c r="P4024" s="110"/>
    </row>
    <row r="4025" spans="11:16" x14ac:dyDescent="0.25">
      <c r="K4025" s="124"/>
      <c r="L4025" s="110"/>
      <c r="M4025" s="110"/>
      <c r="N4025" s="110"/>
      <c r="O4025" s="144"/>
      <c r="P4025" s="110"/>
    </row>
    <row r="4026" spans="11:16" x14ac:dyDescent="0.25">
      <c r="K4026" s="124"/>
      <c r="L4026" s="110"/>
      <c r="M4026" s="110"/>
      <c r="N4026" s="110"/>
      <c r="O4026" s="144"/>
      <c r="P4026" s="110"/>
    </row>
    <row r="4027" spans="11:16" x14ac:dyDescent="0.25">
      <c r="K4027" s="124"/>
      <c r="L4027" s="110"/>
      <c r="M4027" s="110"/>
      <c r="N4027" s="110"/>
      <c r="O4027" s="144"/>
      <c r="P4027" s="110"/>
    </row>
    <row r="4028" spans="11:16" x14ac:dyDescent="0.25">
      <c r="K4028" s="124"/>
      <c r="L4028" s="110"/>
      <c r="M4028" s="110"/>
      <c r="N4028" s="110"/>
      <c r="O4028" s="144"/>
      <c r="P4028" s="110"/>
    </row>
    <row r="4029" spans="11:16" x14ac:dyDescent="0.25">
      <c r="K4029" s="124"/>
      <c r="L4029" s="110"/>
      <c r="M4029" s="110"/>
      <c r="N4029" s="110"/>
      <c r="O4029" s="144"/>
      <c r="P4029" s="110"/>
    </row>
    <row r="4030" spans="11:16" x14ac:dyDescent="0.25">
      <c r="K4030" s="124"/>
      <c r="L4030" s="110"/>
      <c r="M4030" s="110"/>
      <c r="N4030" s="110"/>
      <c r="O4030" s="144"/>
      <c r="P4030" s="110"/>
    </row>
    <row r="4031" spans="11:16" x14ac:dyDescent="0.25">
      <c r="K4031" s="124"/>
      <c r="L4031" s="110"/>
      <c r="M4031" s="110"/>
      <c r="N4031" s="110"/>
      <c r="O4031" s="144"/>
      <c r="P4031" s="110"/>
    </row>
    <row r="4032" spans="11:16" x14ac:dyDescent="0.25">
      <c r="K4032" s="124"/>
      <c r="L4032" s="110"/>
      <c r="M4032" s="110"/>
      <c r="N4032" s="110"/>
      <c r="O4032" s="144"/>
      <c r="P4032" s="110"/>
    </row>
    <row r="4033" spans="11:16" x14ac:dyDescent="0.25">
      <c r="K4033" s="124"/>
      <c r="L4033" s="110"/>
      <c r="M4033" s="110"/>
      <c r="N4033" s="110"/>
      <c r="O4033" s="144"/>
      <c r="P4033" s="110"/>
    </row>
    <row r="4034" spans="11:16" x14ac:dyDescent="0.25">
      <c r="K4034" s="124"/>
      <c r="L4034" s="110"/>
      <c r="M4034" s="110"/>
      <c r="N4034" s="110"/>
      <c r="O4034" s="144"/>
      <c r="P4034" s="110"/>
    </row>
    <row r="4035" spans="11:16" x14ac:dyDescent="0.25">
      <c r="K4035" s="124"/>
      <c r="L4035" s="110"/>
      <c r="M4035" s="110"/>
      <c r="N4035" s="110"/>
      <c r="O4035" s="144"/>
      <c r="P4035" s="110"/>
    </row>
    <row r="4036" spans="11:16" x14ac:dyDescent="0.25">
      <c r="K4036" s="124"/>
      <c r="L4036" s="110"/>
      <c r="M4036" s="110"/>
      <c r="N4036" s="110"/>
      <c r="O4036" s="144"/>
      <c r="P4036" s="110"/>
    </row>
    <row r="4037" spans="11:16" x14ac:dyDescent="0.25">
      <c r="K4037" s="124"/>
      <c r="L4037" s="110"/>
      <c r="M4037" s="110"/>
      <c r="N4037" s="110"/>
      <c r="O4037" s="144"/>
      <c r="P4037" s="110"/>
    </row>
    <row r="4038" spans="11:16" x14ac:dyDescent="0.25">
      <c r="K4038" s="124"/>
      <c r="L4038" s="110"/>
      <c r="M4038" s="110"/>
      <c r="N4038" s="110"/>
      <c r="O4038" s="144"/>
      <c r="P4038" s="110"/>
    </row>
    <row r="4039" spans="11:16" x14ac:dyDescent="0.25">
      <c r="K4039" s="124"/>
      <c r="L4039" s="110"/>
      <c r="M4039" s="110"/>
      <c r="N4039" s="110"/>
      <c r="O4039" s="144"/>
      <c r="P4039" s="110"/>
    </row>
    <row r="4040" spans="11:16" x14ac:dyDescent="0.25">
      <c r="K4040" s="124"/>
      <c r="L4040" s="110"/>
      <c r="M4040" s="110"/>
      <c r="N4040" s="110"/>
      <c r="O4040" s="144"/>
      <c r="P4040" s="110"/>
    </row>
    <row r="4041" spans="11:16" x14ac:dyDescent="0.25">
      <c r="K4041" s="124"/>
      <c r="L4041" s="110"/>
      <c r="M4041" s="110"/>
      <c r="N4041" s="110"/>
      <c r="O4041" s="144"/>
      <c r="P4041" s="110"/>
    </row>
    <row r="4042" spans="11:16" x14ac:dyDescent="0.25">
      <c r="K4042" s="124"/>
      <c r="L4042" s="110"/>
      <c r="M4042" s="110"/>
      <c r="N4042" s="110"/>
      <c r="O4042" s="144"/>
      <c r="P4042" s="110"/>
    </row>
    <row r="4043" spans="11:16" x14ac:dyDescent="0.25">
      <c r="K4043" s="124"/>
      <c r="L4043" s="110"/>
      <c r="M4043" s="110"/>
      <c r="N4043" s="110"/>
      <c r="O4043" s="144"/>
      <c r="P4043" s="110"/>
    </row>
    <row r="4044" spans="11:16" x14ac:dyDescent="0.25">
      <c r="K4044" s="124"/>
      <c r="L4044" s="110"/>
      <c r="M4044" s="110"/>
      <c r="N4044" s="110"/>
      <c r="O4044" s="144"/>
      <c r="P4044" s="110"/>
    </row>
    <row r="4045" spans="11:16" x14ac:dyDescent="0.25">
      <c r="K4045" s="124"/>
      <c r="L4045" s="110"/>
      <c r="M4045" s="110"/>
      <c r="N4045" s="110"/>
      <c r="O4045" s="144"/>
      <c r="P4045" s="110"/>
    </row>
    <row r="4046" spans="11:16" x14ac:dyDescent="0.25">
      <c r="K4046" s="124"/>
      <c r="L4046" s="110"/>
      <c r="M4046" s="110"/>
      <c r="N4046" s="110"/>
      <c r="O4046" s="144"/>
      <c r="P4046" s="110"/>
    </row>
    <row r="4047" spans="11:16" x14ac:dyDescent="0.25">
      <c r="K4047" s="124"/>
      <c r="L4047" s="110"/>
      <c r="M4047" s="110"/>
      <c r="N4047" s="110"/>
      <c r="O4047" s="144"/>
      <c r="P4047" s="110"/>
    </row>
    <row r="4048" spans="11:16" x14ac:dyDescent="0.25">
      <c r="K4048" s="124"/>
      <c r="L4048" s="110"/>
      <c r="M4048" s="110"/>
      <c r="N4048" s="110"/>
      <c r="O4048" s="144"/>
      <c r="P4048" s="110"/>
    </row>
    <row r="4049" spans="11:16" x14ac:dyDescent="0.25">
      <c r="K4049" s="124"/>
      <c r="L4049" s="110"/>
      <c r="M4049" s="110"/>
      <c r="N4049" s="110"/>
      <c r="O4049" s="144"/>
      <c r="P4049" s="110"/>
    </row>
    <row r="4050" spans="11:16" x14ac:dyDescent="0.25">
      <c r="K4050" s="124"/>
      <c r="L4050" s="110"/>
      <c r="M4050" s="110"/>
      <c r="N4050" s="110"/>
      <c r="O4050" s="144"/>
      <c r="P4050" s="110"/>
    </row>
    <row r="4051" spans="11:16" x14ac:dyDescent="0.25">
      <c r="K4051" s="124"/>
      <c r="L4051" s="110"/>
      <c r="M4051" s="110"/>
      <c r="N4051" s="110"/>
      <c r="O4051" s="144"/>
      <c r="P4051" s="110"/>
    </row>
    <row r="4052" spans="11:16" x14ac:dyDescent="0.25">
      <c r="K4052" s="124"/>
      <c r="L4052" s="110"/>
      <c r="M4052" s="110"/>
      <c r="N4052" s="110"/>
      <c r="O4052" s="144"/>
      <c r="P4052" s="110"/>
    </row>
    <row r="4053" spans="11:16" x14ac:dyDescent="0.25">
      <c r="K4053" s="124"/>
      <c r="L4053" s="110"/>
      <c r="M4053" s="110"/>
      <c r="N4053" s="110"/>
      <c r="O4053" s="144"/>
      <c r="P4053" s="110"/>
    </row>
    <row r="4054" spans="11:16" x14ac:dyDescent="0.25">
      <c r="K4054" s="124"/>
      <c r="L4054" s="110"/>
      <c r="M4054" s="110"/>
      <c r="N4054" s="110"/>
      <c r="O4054" s="144"/>
      <c r="P4054" s="110"/>
    </row>
    <row r="4055" spans="11:16" x14ac:dyDescent="0.25">
      <c r="K4055" s="124"/>
      <c r="L4055" s="110"/>
      <c r="M4055" s="110"/>
      <c r="N4055" s="110"/>
      <c r="O4055" s="144"/>
      <c r="P4055" s="110"/>
    </row>
    <row r="4056" spans="11:16" x14ac:dyDescent="0.25">
      <c r="K4056" s="124"/>
      <c r="L4056" s="110"/>
      <c r="M4056" s="110"/>
      <c r="N4056" s="110"/>
      <c r="O4056" s="144"/>
      <c r="P4056" s="110"/>
    </row>
    <row r="4057" spans="11:16" x14ac:dyDescent="0.25">
      <c r="K4057" s="124"/>
      <c r="L4057" s="110"/>
      <c r="M4057" s="110"/>
      <c r="N4057" s="110"/>
      <c r="O4057" s="144"/>
      <c r="P4057" s="110"/>
    </row>
    <row r="4058" spans="11:16" x14ac:dyDescent="0.25">
      <c r="K4058" s="124"/>
      <c r="L4058" s="110"/>
      <c r="M4058" s="110"/>
      <c r="N4058" s="110"/>
      <c r="O4058" s="144"/>
      <c r="P4058" s="110"/>
    </row>
    <row r="4059" spans="11:16" x14ac:dyDescent="0.25">
      <c r="K4059" s="124"/>
      <c r="L4059" s="110"/>
      <c r="M4059" s="110"/>
      <c r="N4059" s="110"/>
      <c r="O4059" s="144"/>
      <c r="P4059" s="110"/>
    </row>
    <row r="4060" spans="11:16" x14ac:dyDescent="0.25">
      <c r="K4060" s="124"/>
      <c r="L4060" s="110"/>
      <c r="M4060" s="110"/>
      <c r="N4060" s="110"/>
      <c r="O4060" s="144"/>
      <c r="P4060" s="110"/>
    </row>
    <row r="4061" spans="11:16" x14ac:dyDescent="0.25">
      <c r="K4061" s="124"/>
      <c r="L4061" s="110"/>
      <c r="M4061" s="110"/>
      <c r="N4061" s="110"/>
      <c r="O4061" s="144"/>
      <c r="P4061" s="110"/>
    </row>
    <row r="4062" spans="11:16" x14ac:dyDescent="0.25">
      <c r="K4062" s="124"/>
      <c r="L4062" s="110"/>
      <c r="M4062" s="110"/>
      <c r="N4062" s="110"/>
      <c r="O4062" s="144"/>
      <c r="P4062" s="110"/>
    </row>
    <row r="4063" spans="11:16" x14ac:dyDescent="0.25">
      <c r="K4063" s="124"/>
      <c r="L4063" s="110"/>
      <c r="M4063" s="110"/>
      <c r="N4063" s="110"/>
      <c r="O4063" s="144"/>
      <c r="P4063" s="110"/>
    </row>
    <row r="4064" spans="11:16" x14ac:dyDescent="0.25">
      <c r="K4064" s="124"/>
      <c r="L4064" s="110"/>
      <c r="M4064" s="110"/>
      <c r="N4064" s="110"/>
      <c r="O4064" s="144"/>
      <c r="P4064" s="110"/>
    </row>
    <row r="4065" spans="11:16" x14ac:dyDescent="0.25">
      <c r="K4065" s="124"/>
      <c r="L4065" s="110"/>
      <c r="M4065" s="110"/>
      <c r="N4065" s="110"/>
      <c r="O4065" s="144"/>
      <c r="P4065" s="110"/>
    </row>
    <row r="4066" spans="11:16" x14ac:dyDescent="0.25">
      <c r="K4066" s="124"/>
      <c r="L4066" s="110"/>
      <c r="M4066" s="110"/>
      <c r="N4066" s="110"/>
      <c r="O4066" s="144"/>
      <c r="P4066" s="110"/>
    </row>
    <row r="4067" spans="11:16" x14ac:dyDescent="0.25">
      <c r="K4067" s="124"/>
      <c r="L4067" s="110"/>
      <c r="M4067" s="110"/>
      <c r="N4067" s="110"/>
      <c r="O4067" s="144"/>
      <c r="P4067" s="110"/>
    </row>
    <row r="4068" spans="11:16" x14ac:dyDescent="0.25">
      <c r="K4068" s="124"/>
      <c r="L4068" s="110"/>
      <c r="M4068" s="110"/>
      <c r="N4068" s="110"/>
      <c r="O4068" s="144"/>
      <c r="P4068" s="110"/>
    </row>
    <row r="4069" spans="11:16" x14ac:dyDescent="0.25">
      <c r="K4069" s="124"/>
      <c r="L4069" s="110"/>
      <c r="M4069" s="110"/>
      <c r="N4069" s="110"/>
      <c r="O4069" s="144"/>
      <c r="P4069" s="110"/>
    </row>
    <row r="4070" spans="11:16" x14ac:dyDescent="0.25">
      <c r="K4070" s="124"/>
      <c r="L4070" s="110"/>
      <c r="M4070" s="110"/>
      <c r="N4070" s="110"/>
      <c r="O4070" s="144"/>
      <c r="P4070" s="110"/>
    </row>
    <row r="4071" spans="11:16" x14ac:dyDescent="0.25">
      <c r="K4071" s="124"/>
      <c r="L4071" s="110"/>
      <c r="M4071" s="110"/>
      <c r="N4071" s="110"/>
      <c r="O4071" s="144"/>
      <c r="P4071" s="110"/>
    </row>
    <row r="4072" spans="11:16" x14ac:dyDescent="0.25">
      <c r="K4072" s="124"/>
      <c r="L4072" s="110"/>
      <c r="M4072" s="110"/>
      <c r="N4072" s="110"/>
      <c r="O4072" s="144"/>
      <c r="P4072" s="110"/>
    </row>
    <row r="4073" spans="11:16" x14ac:dyDescent="0.25">
      <c r="K4073" s="124"/>
      <c r="L4073" s="110"/>
      <c r="M4073" s="110"/>
      <c r="N4073" s="110"/>
      <c r="O4073" s="144"/>
      <c r="P4073" s="110"/>
    </row>
    <row r="4074" spans="11:16" x14ac:dyDescent="0.25">
      <c r="K4074" s="124"/>
      <c r="L4074" s="110"/>
      <c r="M4074" s="110"/>
      <c r="N4074" s="110"/>
      <c r="O4074" s="144"/>
      <c r="P4074" s="110"/>
    </row>
    <row r="4075" spans="11:16" x14ac:dyDescent="0.25">
      <c r="K4075" s="124"/>
      <c r="L4075" s="110"/>
      <c r="M4075" s="110"/>
      <c r="N4075" s="110"/>
      <c r="O4075" s="144"/>
      <c r="P4075" s="110"/>
    </row>
    <row r="4076" spans="11:16" x14ac:dyDescent="0.25">
      <c r="K4076" s="124"/>
      <c r="L4076" s="110"/>
      <c r="M4076" s="110"/>
      <c r="N4076" s="110"/>
      <c r="O4076" s="144"/>
      <c r="P4076" s="110"/>
    </row>
    <row r="4077" spans="11:16" x14ac:dyDescent="0.25">
      <c r="K4077" s="124"/>
      <c r="L4077" s="110"/>
      <c r="M4077" s="110"/>
      <c r="N4077" s="110"/>
      <c r="O4077" s="144"/>
      <c r="P4077" s="110"/>
    </row>
    <row r="4078" spans="11:16" x14ac:dyDescent="0.25">
      <c r="K4078" s="124"/>
      <c r="L4078" s="110"/>
      <c r="M4078" s="110"/>
      <c r="N4078" s="110"/>
      <c r="O4078" s="144"/>
      <c r="P4078" s="110"/>
    </row>
    <row r="4079" spans="11:16" x14ac:dyDescent="0.25">
      <c r="K4079" s="124"/>
      <c r="L4079" s="110"/>
      <c r="M4079" s="110"/>
      <c r="N4079" s="110"/>
      <c r="O4079" s="144"/>
      <c r="P4079" s="110"/>
    </row>
    <row r="4080" spans="11:16" x14ac:dyDescent="0.25">
      <c r="K4080" s="124"/>
      <c r="L4080" s="110"/>
      <c r="M4080" s="110"/>
      <c r="N4080" s="110"/>
      <c r="O4080" s="144"/>
      <c r="P4080" s="110"/>
    </row>
    <row r="4081" spans="11:16" x14ac:dyDescent="0.25">
      <c r="K4081" s="124"/>
      <c r="L4081" s="110"/>
      <c r="M4081" s="110"/>
      <c r="N4081" s="110"/>
      <c r="O4081" s="144"/>
      <c r="P4081" s="110"/>
    </row>
    <row r="4082" spans="11:16" x14ac:dyDescent="0.25">
      <c r="K4082" s="124"/>
      <c r="L4082" s="110"/>
      <c r="M4082" s="110"/>
      <c r="N4082" s="110"/>
      <c r="O4082" s="144"/>
      <c r="P4082" s="110"/>
    </row>
    <row r="4083" spans="11:16" x14ac:dyDescent="0.25">
      <c r="K4083" s="124"/>
      <c r="L4083" s="110"/>
      <c r="M4083" s="110"/>
      <c r="N4083" s="110"/>
      <c r="O4083" s="144"/>
      <c r="P4083" s="110"/>
    </row>
    <row r="4084" spans="11:16" x14ac:dyDescent="0.25">
      <c r="K4084" s="124"/>
      <c r="L4084" s="110"/>
      <c r="M4084" s="110"/>
      <c r="N4084" s="110"/>
      <c r="O4084" s="144"/>
      <c r="P4084" s="110"/>
    </row>
    <row r="4085" spans="11:16" x14ac:dyDescent="0.25">
      <c r="K4085" s="124"/>
      <c r="L4085" s="110"/>
      <c r="M4085" s="110"/>
      <c r="N4085" s="110"/>
      <c r="O4085" s="144"/>
      <c r="P4085" s="110"/>
    </row>
    <row r="4086" spans="11:16" x14ac:dyDescent="0.25">
      <c r="K4086" s="124"/>
      <c r="L4086" s="110"/>
      <c r="M4086" s="110"/>
      <c r="N4086" s="110"/>
      <c r="O4086" s="144"/>
      <c r="P4086" s="110"/>
    </row>
    <row r="4087" spans="11:16" x14ac:dyDescent="0.25">
      <c r="K4087" s="124"/>
      <c r="L4087" s="110"/>
      <c r="M4087" s="110"/>
      <c r="N4087" s="110"/>
      <c r="O4087" s="144"/>
      <c r="P4087" s="110"/>
    </row>
    <row r="4088" spans="11:16" x14ac:dyDescent="0.25">
      <c r="K4088" s="124"/>
      <c r="L4088" s="110"/>
      <c r="M4088" s="110"/>
      <c r="N4088" s="110"/>
      <c r="O4088" s="144"/>
      <c r="P4088" s="110"/>
    </row>
    <row r="4089" spans="11:16" x14ac:dyDescent="0.25">
      <c r="K4089" s="124"/>
      <c r="L4089" s="110"/>
      <c r="M4089" s="110"/>
      <c r="N4089" s="110"/>
      <c r="O4089" s="144"/>
      <c r="P4089" s="110"/>
    </row>
    <row r="4090" spans="11:16" x14ac:dyDescent="0.25">
      <c r="K4090" s="124"/>
      <c r="L4090" s="110"/>
      <c r="M4090" s="110"/>
      <c r="N4090" s="110"/>
      <c r="O4090" s="144"/>
      <c r="P4090" s="110"/>
    </row>
    <row r="4091" spans="11:16" x14ac:dyDescent="0.25">
      <c r="K4091" s="124"/>
      <c r="L4091" s="110"/>
      <c r="M4091" s="110"/>
      <c r="N4091" s="110"/>
      <c r="O4091" s="144"/>
      <c r="P4091" s="110"/>
    </row>
    <row r="4092" spans="11:16" x14ac:dyDescent="0.25">
      <c r="K4092" s="124"/>
      <c r="L4092" s="110"/>
      <c r="M4092" s="110"/>
      <c r="N4092" s="110"/>
      <c r="O4092" s="144"/>
      <c r="P4092" s="110"/>
    </row>
    <row r="4093" spans="11:16" x14ac:dyDescent="0.25">
      <c r="K4093" s="124"/>
      <c r="L4093" s="110"/>
      <c r="M4093" s="110"/>
      <c r="N4093" s="110"/>
      <c r="O4093" s="144"/>
      <c r="P4093" s="110"/>
    </row>
    <row r="4094" spans="11:16" x14ac:dyDescent="0.25">
      <c r="K4094" s="124"/>
      <c r="L4094" s="110"/>
      <c r="M4094" s="110"/>
      <c r="N4094" s="110"/>
      <c r="O4094" s="144"/>
      <c r="P4094" s="110"/>
    </row>
    <row r="4095" spans="11:16" x14ac:dyDescent="0.25">
      <c r="K4095" s="124"/>
      <c r="L4095" s="110"/>
      <c r="M4095" s="110"/>
      <c r="N4095" s="110"/>
      <c r="O4095" s="144"/>
      <c r="P4095" s="110"/>
    </row>
    <row r="4096" spans="11:16" x14ac:dyDescent="0.25">
      <c r="K4096" s="124"/>
      <c r="L4096" s="110"/>
      <c r="M4096" s="110"/>
      <c r="N4096" s="110"/>
      <c r="O4096" s="144"/>
      <c r="P4096" s="110"/>
    </row>
    <row r="4097" spans="11:16" x14ac:dyDescent="0.25">
      <c r="K4097" s="124"/>
      <c r="L4097" s="110"/>
      <c r="M4097" s="110"/>
      <c r="N4097" s="110"/>
      <c r="O4097" s="144"/>
      <c r="P4097" s="110"/>
    </row>
    <row r="4098" spans="11:16" x14ac:dyDescent="0.25">
      <c r="K4098" s="124"/>
      <c r="L4098" s="110"/>
      <c r="M4098" s="110"/>
      <c r="N4098" s="110"/>
      <c r="O4098" s="144"/>
      <c r="P4098" s="110"/>
    </row>
    <row r="4099" spans="11:16" x14ac:dyDescent="0.25">
      <c r="K4099" s="124"/>
      <c r="L4099" s="110"/>
      <c r="M4099" s="110"/>
      <c r="N4099" s="110"/>
      <c r="O4099" s="144"/>
      <c r="P4099" s="110"/>
    </row>
    <row r="4100" spans="11:16" x14ac:dyDescent="0.25">
      <c r="K4100" s="124"/>
      <c r="L4100" s="110"/>
      <c r="M4100" s="110"/>
      <c r="N4100" s="110"/>
      <c r="O4100" s="144"/>
      <c r="P4100" s="110"/>
    </row>
    <row r="4101" spans="11:16" x14ac:dyDescent="0.25">
      <c r="K4101" s="124"/>
      <c r="L4101" s="110"/>
      <c r="M4101" s="110"/>
      <c r="N4101" s="110"/>
      <c r="O4101" s="144"/>
      <c r="P4101" s="110"/>
    </row>
    <row r="4102" spans="11:16" x14ac:dyDescent="0.25">
      <c r="K4102" s="124"/>
      <c r="L4102" s="110"/>
      <c r="M4102" s="110"/>
      <c r="N4102" s="110"/>
      <c r="O4102" s="144"/>
      <c r="P4102" s="110"/>
    </row>
    <row r="4103" spans="11:16" x14ac:dyDescent="0.25">
      <c r="K4103" s="124"/>
      <c r="L4103" s="110"/>
      <c r="M4103" s="110"/>
      <c r="N4103" s="110"/>
      <c r="O4103" s="144"/>
      <c r="P4103" s="110"/>
    </row>
    <row r="4104" spans="11:16" x14ac:dyDescent="0.25">
      <c r="K4104" s="124"/>
      <c r="L4104" s="110"/>
      <c r="M4104" s="110"/>
      <c r="N4104" s="110"/>
      <c r="O4104" s="144"/>
      <c r="P4104" s="110"/>
    </row>
    <row r="4105" spans="11:16" x14ac:dyDescent="0.25">
      <c r="K4105" s="124"/>
      <c r="L4105" s="110"/>
      <c r="M4105" s="110"/>
      <c r="N4105" s="110"/>
      <c r="O4105" s="144"/>
      <c r="P4105" s="110"/>
    </row>
    <row r="4106" spans="11:16" x14ac:dyDescent="0.25">
      <c r="K4106" s="124"/>
      <c r="L4106" s="110"/>
      <c r="M4106" s="110"/>
      <c r="N4106" s="110"/>
      <c r="O4106" s="144"/>
      <c r="P4106" s="110"/>
    </row>
    <row r="4107" spans="11:16" x14ac:dyDescent="0.25">
      <c r="K4107" s="124"/>
      <c r="L4107" s="110"/>
      <c r="M4107" s="110"/>
      <c r="N4107" s="110"/>
      <c r="O4107" s="144"/>
      <c r="P4107" s="110"/>
    </row>
    <row r="4108" spans="11:16" x14ac:dyDescent="0.25">
      <c r="K4108" s="124"/>
      <c r="L4108" s="110"/>
      <c r="M4108" s="110"/>
      <c r="N4108" s="110"/>
      <c r="O4108" s="144"/>
      <c r="P4108" s="110"/>
    </row>
    <row r="4109" spans="11:16" x14ac:dyDescent="0.25">
      <c r="K4109" s="124"/>
      <c r="L4109" s="110"/>
      <c r="M4109" s="110"/>
      <c r="N4109" s="110"/>
      <c r="O4109" s="144"/>
      <c r="P4109" s="110"/>
    </row>
    <row r="4110" spans="11:16" x14ac:dyDescent="0.25">
      <c r="K4110" s="124"/>
      <c r="L4110" s="110"/>
      <c r="M4110" s="110"/>
      <c r="N4110" s="110"/>
      <c r="O4110" s="144"/>
      <c r="P4110" s="110"/>
    </row>
    <row r="4111" spans="11:16" x14ac:dyDescent="0.25">
      <c r="K4111" s="124"/>
      <c r="L4111" s="110"/>
      <c r="M4111" s="110"/>
      <c r="N4111" s="110"/>
      <c r="O4111" s="144"/>
      <c r="P4111" s="110"/>
    </row>
    <row r="4112" spans="11:16" x14ac:dyDescent="0.25">
      <c r="K4112" s="124"/>
      <c r="L4112" s="110"/>
      <c r="M4112" s="110"/>
      <c r="N4112" s="110"/>
      <c r="O4112" s="144"/>
      <c r="P4112" s="110"/>
    </row>
    <row r="4113" spans="11:16" x14ac:dyDescent="0.25">
      <c r="K4113" s="124"/>
      <c r="L4113" s="110"/>
      <c r="M4113" s="110"/>
      <c r="N4113" s="110"/>
      <c r="O4113" s="144"/>
      <c r="P4113" s="110"/>
    </row>
    <row r="4114" spans="11:16" x14ac:dyDescent="0.25">
      <c r="K4114" s="124"/>
      <c r="L4114" s="110"/>
      <c r="M4114" s="110"/>
      <c r="N4114" s="110"/>
      <c r="O4114" s="144"/>
      <c r="P4114" s="110"/>
    </row>
    <row r="4115" spans="11:16" x14ac:dyDescent="0.25">
      <c r="K4115" s="124"/>
      <c r="L4115" s="110"/>
      <c r="M4115" s="110"/>
      <c r="N4115" s="110"/>
      <c r="O4115" s="144"/>
      <c r="P4115" s="110"/>
    </row>
    <row r="4116" spans="11:16" x14ac:dyDescent="0.25">
      <c r="K4116" s="124"/>
      <c r="L4116" s="110"/>
      <c r="M4116" s="110"/>
      <c r="N4116" s="110"/>
      <c r="O4116" s="144"/>
      <c r="P4116" s="110"/>
    </row>
    <row r="4117" spans="11:16" x14ac:dyDescent="0.25">
      <c r="K4117" s="124"/>
      <c r="L4117" s="110"/>
      <c r="M4117" s="110"/>
      <c r="N4117" s="110"/>
      <c r="O4117" s="144"/>
      <c r="P4117" s="110"/>
    </row>
    <row r="4118" spans="11:16" x14ac:dyDescent="0.25">
      <c r="K4118" s="124"/>
      <c r="L4118" s="110"/>
      <c r="M4118" s="110"/>
      <c r="N4118" s="110"/>
      <c r="O4118" s="144"/>
      <c r="P4118" s="110"/>
    </row>
    <row r="4119" spans="11:16" x14ac:dyDescent="0.25">
      <c r="K4119" s="124"/>
      <c r="L4119" s="110"/>
      <c r="M4119" s="110"/>
      <c r="N4119" s="110"/>
      <c r="O4119" s="144"/>
      <c r="P4119" s="110"/>
    </row>
    <row r="4120" spans="11:16" x14ac:dyDescent="0.25">
      <c r="K4120" s="124"/>
      <c r="L4120" s="110"/>
      <c r="M4120" s="110"/>
      <c r="N4120" s="110"/>
      <c r="O4120" s="144"/>
      <c r="P4120" s="110"/>
    </row>
    <row r="4121" spans="11:16" x14ac:dyDescent="0.25">
      <c r="K4121" s="124"/>
      <c r="L4121" s="110"/>
      <c r="M4121" s="110"/>
      <c r="N4121" s="110"/>
      <c r="O4121" s="144"/>
      <c r="P4121" s="110"/>
    </row>
    <row r="4122" spans="11:16" x14ac:dyDescent="0.25">
      <c r="K4122" s="124"/>
      <c r="L4122" s="110"/>
      <c r="M4122" s="110"/>
      <c r="N4122" s="110"/>
      <c r="O4122" s="144"/>
      <c r="P4122" s="110"/>
    </row>
    <row r="4123" spans="11:16" x14ac:dyDescent="0.25">
      <c r="K4123" s="124"/>
      <c r="L4123" s="110"/>
      <c r="M4123" s="110"/>
      <c r="N4123" s="110"/>
      <c r="O4123" s="144"/>
      <c r="P4123" s="110"/>
    </row>
    <row r="4124" spans="11:16" x14ac:dyDescent="0.25">
      <c r="K4124" s="124"/>
      <c r="L4124" s="110"/>
      <c r="M4124" s="110"/>
      <c r="N4124" s="110"/>
      <c r="O4124" s="144"/>
      <c r="P4124" s="110"/>
    </row>
    <row r="4125" spans="11:16" x14ac:dyDescent="0.25">
      <c r="K4125" s="124"/>
      <c r="L4125" s="110"/>
      <c r="M4125" s="110"/>
      <c r="N4125" s="110"/>
      <c r="O4125" s="144"/>
      <c r="P4125" s="110"/>
    </row>
    <row r="4126" spans="11:16" x14ac:dyDescent="0.25">
      <c r="K4126" s="124"/>
      <c r="L4126" s="110"/>
      <c r="M4126" s="110"/>
      <c r="N4126" s="110"/>
      <c r="O4126" s="144"/>
      <c r="P4126" s="110"/>
    </row>
    <row r="4127" spans="11:16" x14ac:dyDescent="0.25">
      <c r="K4127" s="124"/>
      <c r="L4127" s="110"/>
      <c r="M4127" s="110"/>
      <c r="N4127" s="110"/>
      <c r="O4127" s="144"/>
      <c r="P4127" s="110"/>
    </row>
    <row r="4128" spans="11:16" x14ac:dyDescent="0.25">
      <c r="K4128" s="124"/>
      <c r="L4128" s="110"/>
      <c r="M4128" s="110"/>
      <c r="N4128" s="110"/>
      <c r="O4128" s="144"/>
      <c r="P4128" s="110"/>
    </row>
    <row r="4129" spans="11:16" x14ac:dyDescent="0.25">
      <c r="K4129" s="124"/>
      <c r="L4129" s="110"/>
      <c r="M4129" s="110"/>
      <c r="N4129" s="110"/>
      <c r="O4129" s="144"/>
      <c r="P4129" s="110"/>
    </row>
    <row r="4130" spans="11:16" x14ac:dyDescent="0.25">
      <c r="K4130" s="124"/>
      <c r="L4130" s="110"/>
      <c r="M4130" s="110"/>
      <c r="N4130" s="110"/>
      <c r="O4130" s="144"/>
      <c r="P4130" s="110"/>
    </row>
    <row r="4131" spans="11:16" x14ac:dyDescent="0.25">
      <c r="K4131" s="124"/>
      <c r="L4131" s="110"/>
      <c r="M4131" s="110"/>
      <c r="N4131" s="110"/>
      <c r="O4131" s="144"/>
      <c r="P4131" s="110"/>
    </row>
    <row r="4132" spans="11:16" x14ac:dyDescent="0.25">
      <c r="K4132" s="124"/>
      <c r="L4132" s="110"/>
      <c r="M4132" s="110"/>
      <c r="N4132" s="110"/>
      <c r="O4132" s="144"/>
      <c r="P4132" s="110"/>
    </row>
    <row r="4133" spans="11:16" x14ac:dyDescent="0.25">
      <c r="K4133" s="124"/>
      <c r="L4133" s="110"/>
      <c r="M4133" s="110"/>
      <c r="N4133" s="110"/>
      <c r="O4133" s="144"/>
      <c r="P4133" s="110"/>
    </row>
    <row r="4134" spans="11:16" x14ac:dyDescent="0.25">
      <c r="K4134" s="124"/>
      <c r="L4134" s="110"/>
      <c r="M4134" s="110"/>
      <c r="N4134" s="110"/>
      <c r="O4134" s="144"/>
      <c r="P4134" s="110"/>
    </row>
    <row r="4135" spans="11:16" x14ac:dyDescent="0.25">
      <c r="K4135" s="124"/>
      <c r="L4135" s="110"/>
      <c r="M4135" s="110"/>
      <c r="N4135" s="110"/>
      <c r="O4135" s="144"/>
      <c r="P4135" s="110"/>
    </row>
    <row r="4136" spans="11:16" x14ac:dyDescent="0.25">
      <c r="K4136" s="124"/>
      <c r="L4136" s="110"/>
      <c r="M4136" s="110"/>
      <c r="N4136" s="110"/>
      <c r="O4136" s="144"/>
      <c r="P4136" s="110"/>
    </row>
    <row r="4137" spans="11:16" x14ac:dyDescent="0.25">
      <c r="K4137" s="124"/>
      <c r="L4137" s="110"/>
      <c r="M4137" s="110"/>
      <c r="N4137" s="110"/>
      <c r="O4137" s="144"/>
      <c r="P4137" s="110"/>
    </row>
    <row r="4138" spans="11:16" x14ac:dyDescent="0.25">
      <c r="K4138" s="124"/>
      <c r="L4138" s="110"/>
      <c r="M4138" s="110"/>
      <c r="N4138" s="110"/>
      <c r="O4138" s="144"/>
      <c r="P4138" s="110"/>
    </row>
    <row r="4139" spans="11:16" x14ac:dyDescent="0.25">
      <c r="K4139" s="124"/>
      <c r="L4139" s="110"/>
      <c r="M4139" s="110"/>
      <c r="N4139" s="110"/>
      <c r="O4139" s="144"/>
      <c r="P4139" s="110"/>
    </row>
    <row r="4140" spans="11:16" x14ac:dyDescent="0.25">
      <c r="K4140" s="124"/>
      <c r="L4140" s="110"/>
      <c r="M4140" s="110"/>
      <c r="N4140" s="110"/>
      <c r="O4140" s="144"/>
      <c r="P4140" s="110"/>
    </row>
    <row r="4141" spans="11:16" x14ac:dyDescent="0.25">
      <c r="K4141" s="124"/>
      <c r="L4141" s="110"/>
      <c r="M4141" s="110"/>
      <c r="N4141" s="110"/>
      <c r="O4141" s="144"/>
      <c r="P4141" s="110"/>
    </row>
    <row r="4142" spans="11:16" x14ac:dyDescent="0.25">
      <c r="K4142" s="124"/>
      <c r="L4142" s="110"/>
      <c r="M4142" s="110"/>
      <c r="N4142" s="110"/>
      <c r="O4142" s="144"/>
      <c r="P4142" s="110"/>
    </row>
    <row r="4143" spans="11:16" x14ac:dyDescent="0.25">
      <c r="K4143" s="124"/>
      <c r="L4143" s="110"/>
      <c r="M4143" s="110"/>
      <c r="N4143" s="110"/>
      <c r="O4143" s="144"/>
      <c r="P4143" s="110"/>
    </row>
    <row r="4144" spans="11:16" x14ac:dyDescent="0.25">
      <c r="K4144" s="124"/>
      <c r="L4144" s="110"/>
      <c r="M4144" s="110"/>
      <c r="N4144" s="110"/>
      <c r="O4144" s="144"/>
      <c r="P4144" s="110"/>
    </row>
    <row r="4145" spans="11:16" x14ac:dyDescent="0.25">
      <c r="K4145" s="124"/>
      <c r="L4145" s="110"/>
      <c r="M4145" s="110"/>
      <c r="N4145" s="110"/>
      <c r="O4145" s="144"/>
      <c r="P4145" s="110"/>
    </row>
    <row r="4146" spans="11:16" x14ac:dyDescent="0.25">
      <c r="K4146" s="124"/>
      <c r="L4146" s="110"/>
      <c r="M4146" s="110"/>
      <c r="N4146" s="110"/>
      <c r="O4146" s="144"/>
      <c r="P4146" s="110"/>
    </row>
    <row r="4147" spans="11:16" x14ac:dyDescent="0.25">
      <c r="K4147" s="124"/>
      <c r="L4147" s="110"/>
      <c r="M4147" s="110"/>
      <c r="N4147" s="110"/>
      <c r="O4147" s="144"/>
      <c r="P4147" s="110"/>
    </row>
    <row r="4148" spans="11:16" x14ac:dyDescent="0.25">
      <c r="K4148" s="124"/>
      <c r="L4148" s="110"/>
      <c r="M4148" s="110"/>
      <c r="N4148" s="110"/>
      <c r="O4148" s="144"/>
      <c r="P4148" s="110"/>
    </row>
    <row r="4149" spans="11:16" x14ac:dyDescent="0.25">
      <c r="K4149" s="124"/>
      <c r="L4149" s="110"/>
      <c r="M4149" s="110"/>
      <c r="N4149" s="110"/>
      <c r="O4149" s="144"/>
      <c r="P4149" s="110"/>
    </row>
    <row r="4150" spans="11:16" x14ac:dyDescent="0.25">
      <c r="K4150" s="124"/>
      <c r="L4150" s="110"/>
      <c r="M4150" s="110"/>
      <c r="N4150" s="110"/>
      <c r="O4150" s="144"/>
      <c r="P4150" s="110"/>
    </row>
    <row r="4151" spans="11:16" x14ac:dyDescent="0.25">
      <c r="K4151" s="124"/>
      <c r="L4151" s="110"/>
      <c r="M4151" s="110"/>
      <c r="N4151" s="110"/>
      <c r="O4151" s="144"/>
      <c r="P4151" s="110"/>
    </row>
    <row r="4152" spans="11:16" x14ac:dyDescent="0.25">
      <c r="K4152" s="124"/>
      <c r="L4152" s="110"/>
      <c r="M4152" s="110"/>
      <c r="N4152" s="110"/>
      <c r="O4152" s="144"/>
      <c r="P4152" s="110"/>
    </row>
    <row r="4153" spans="11:16" x14ac:dyDescent="0.25">
      <c r="K4153" s="124"/>
      <c r="L4153" s="110"/>
      <c r="M4153" s="110"/>
      <c r="N4153" s="110"/>
      <c r="O4153" s="144"/>
      <c r="P4153" s="110"/>
    </row>
    <row r="4154" spans="11:16" x14ac:dyDescent="0.25">
      <c r="K4154" s="124"/>
      <c r="L4154" s="110"/>
      <c r="M4154" s="110"/>
      <c r="N4154" s="110"/>
      <c r="O4154" s="144"/>
      <c r="P4154" s="110"/>
    </row>
    <row r="4155" spans="11:16" x14ac:dyDescent="0.25">
      <c r="K4155" s="124"/>
      <c r="L4155" s="110"/>
      <c r="M4155" s="110"/>
      <c r="N4155" s="110"/>
      <c r="O4155" s="144"/>
      <c r="P4155" s="110"/>
    </row>
    <row r="4156" spans="11:16" x14ac:dyDescent="0.25">
      <c r="K4156" s="124"/>
      <c r="L4156" s="110"/>
      <c r="M4156" s="110"/>
      <c r="N4156" s="110"/>
      <c r="O4156" s="144"/>
      <c r="P4156" s="110"/>
    </row>
    <row r="4157" spans="11:16" x14ac:dyDescent="0.25">
      <c r="K4157" s="124"/>
      <c r="L4157" s="110"/>
      <c r="M4157" s="110"/>
      <c r="N4157" s="110"/>
      <c r="O4157" s="144"/>
      <c r="P4157" s="110"/>
    </row>
    <row r="4158" spans="11:16" x14ac:dyDescent="0.25">
      <c r="K4158" s="124"/>
      <c r="L4158" s="110"/>
      <c r="M4158" s="110"/>
      <c r="N4158" s="110"/>
      <c r="O4158" s="144"/>
      <c r="P4158" s="110"/>
    </row>
    <row r="4159" spans="11:16" x14ac:dyDescent="0.25">
      <c r="K4159" s="124"/>
      <c r="L4159" s="110"/>
      <c r="M4159" s="110"/>
      <c r="N4159" s="110"/>
      <c r="O4159" s="144"/>
      <c r="P4159" s="110"/>
    </row>
    <row r="4160" spans="11:16" x14ac:dyDescent="0.25">
      <c r="K4160" s="124"/>
      <c r="L4160" s="110"/>
      <c r="M4160" s="110"/>
      <c r="N4160" s="110"/>
      <c r="O4160" s="144"/>
      <c r="P4160" s="110"/>
    </row>
    <row r="4161" spans="11:16" x14ac:dyDescent="0.25">
      <c r="K4161" s="124"/>
      <c r="L4161" s="110"/>
      <c r="M4161" s="110"/>
      <c r="N4161" s="110"/>
      <c r="O4161" s="144"/>
      <c r="P4161" s="110"/>
    </row>
    <row r="4162" spans="11:16" x14ac:dyDescent="0.25">
      <c r="K4162" s="124"/>
      <c r="L4162" s="110"/>
      <c r="M4162" s="110"/>
      <c r="N4162" s="110"/>
      <c r="O4162" s="144"/>
      <c r="P4162" s="110"/>
    </row>
    <row r="4163" spans="11:16" x14ac:dyDescent="0.25">
      <c r="K4163" s="124"/>
      <c r="L4163" s="110"/>
      <c r="M4163" s="110"/>
      <c r="N4163" s="110"/>
      <c r="O4163" s="144"/>
      <c r="P4163" s="110"/>
    </row>
    <row r="4164" spans="11:16" x14ac:dyDescent="0.25">
      <c r="K4164" s="124"/>
      <c r="L4164" s="110"/>
      <c r="M4164" s="110"/>
      <c r="N4164" s="110"/>
      <c r="O4164" s="144"/>
      <c r="P4164" s="110"/>
    </row>
    <row r="4165" spans="11:16" x14ac:dyDescent="0.25">
      <c r="K4165" s="124"/>
      <c r="L4165" s="110"/>
      <c r="M4165" s="110"/>
      <c r="N4165" s="110"/>
      <c r="O4165" s="144"/>
      <c r="P4165" s="110"/>
    </row>
    <row r="4166" spans="11:16" x14ac:dyDescent="0.25">
      <c r="K4166" s="124"/>
      <c r="L4166" s="110"/>
      <c r="M4166" s="110"/>
      <c r="N4166" s="110"/>
      <c r="O4166" s="144"/>
      <c r="P4166" s="110"/>
    </row>
    <row r="4167" spans="11:16" x14ac:dyDescent="0.25">
      <c r="K4167" s="124"/>
      <c r="L4167" s="110"/>
      <c r="M4167" s="110"/>
      <c r="N4167" s="110"/>
      <c r="O4167" s="144"/>
      <c r="P4167" s="110"/>
    </row>
    <row r="4168" spans="11:16" x14ac:dyDescent="0.25">
      <c r="K4168" s="124"/>
      <c r="L4168" s="110"/>
      <c r="M4168" s="110"/>
      <c r="N4168" s="110"/>
      <c r="O4168" s="144"/>
      <c r="P4168" s="110"/>
    </row>
    <row r="4169" spans="11:16" x14ac:dyDescent="0.25">
      <c r="K4169" s="124"/>
      <c r="L4169" s="110"/>
      <c r="M4169" s="110"/>
      <c r="N4169" s="110"/>
      <c r="O4169" s="144"/>
      <c r="P4169" s="110"/>
    </row>
    <row r="4170" spans="11:16" x14ac:dyDescent="0.25">
      <c r="K4170" s="124"/>
      <c r="L4170" s="110"/>
      <c r="M4170" s="110"/>
      <c r="N4170" s="110"/>
      <c r="O4170" s="144"/>
      <c r="P4170" s="110"/>
    </row>
    <row r="4171" spans="11:16" x14ac:dyDescent="0.25">
      <c r="K4171" s="124"/>
      <c r="L4171" s="110"/>
      <c r="M4171" s="110"/>
      <c r="N4171" s="110"/>
      <c r="O4171" s="144"/>
      <c r="P4171" s="110"/>
    </row>
    <row r="4172" spans="11:16" x14ac:dyDescent="0.25">
      <c r="K4172" s="124"/>
      <c r="L4172" s="110"/>
      <c r="M4172" s="110"/>
      <c r="N4172" s="110"/>
      <c r="O4172" s="144"/>
      <c r="P4172" s="110"/>
    </row>
    <row r="4173" spans="11:16" x14ac:dyDescent="0.25">
      <c r="K4173" s="124"/>
      <c r="L4173" s="110"/>
      <c r="M4173" s="110"/>
      <c r="N4173" s="110"/>
      <c r="O4173" s="144"/>
      <c r="P4173" s="110"/>
    </row>
    <row r="4174" spans="11:16" x14ac:dyDescent="0.25">
      <c r="K4174" s="124"/>
      <c r="L4174" s="110"/>
      <c r="M4174" s="110"/>
      <c r="N4174" s="110"/>
      <c r="O4174" s="144"/>
      <c r="P4174" s="110"/>
    </row>
    <row r="4175" spans="11:16" x14ac:dyDescent="0.25">
      <c r="K4175" s="124"/>
      <c r="L4175" s="110"/>
      <c r="M4175" s="110"/>
      <c r="N4175" s="110"/>
      <c r="O4175" s="144"/>
      <c r="P4175" s="110"/>
    </row>
    <row r="4176" spans="11:16" x14ac:dyDescent="0.25">
      <c r="K4176" s="124"/>
      <c r="L4176" s="110"/>
      <c r="M4176" s="110"/>
      <c r="N4176" s="110"/>
      <c r="O4176" s="144"/>
      <c r="P4176" s="110"/>
    </row>
    <row r="4177" spans="11:16" x14ac:dyDescent="0.25">
      <c r="K4177" s="124"/>
      <c r="L4177" s="110"/>
      <c r="M4177" s="110"/>
      <c r="N4177" s="110"/>
      <c r="O4177" s="144"/>
      <c r="P4177" s="110"/>
    </row>
    <row r="4178" spans="11:16" x14ac:dyDescent="0.25">
      <c r="K4178" s="124"/>
      <c r="L4178" s="110"/>
      <c r="M4178" s="110"/>
      <c r="N4178" s="110"/>
      <c r="O4178" s="144"/>
      <c r="P4178" s="110"/>
    </row>
    <row r="4179" spans="11:16" x14ac:dyDescent="0.25">
      <c r="K4179" s="124"/>
      <c r="L4179" s="110"/>
      <c r="M4179" s="110"/>
      <c r="N4179" s="110"/>
      <c r="O4179" s="144"/>
      <c r="P4179" s="110"/>
    </row>
    <row r="4180" spans="11:16" x14ac:dyDescent="0.25">
      <c r="K4180" s="124"/>
      <c r="L4180" s="110"/>
      <c r="M4180" s="110"/>
      <c r="N4180" s="110"/>
      <c r="O4180" s="144"/>
      <c r="P4180" s="110"/>
    </row>
    <row r="4181" spans="11:16" x14ac:dyDescent="0.25">
      <c r="K4181" s="124"/>
      <c r="L4181" s="110"/>
      <c r="M4181" s="110"/>
      <c r="N4181" s="110"/>
      <c r="O4181" s="144"/>
      <c r="P4181" s="110"/>
    </row>
    <row r="4182" spans="11:16" x14ac:dyDescent="0.25">
      <c r="K4182" s="124"/>
      <c r="L4182" s="110"/>
      <c r="M4182" s="110"/>
      <c r="N4182" s="110"/>
      <c r="O4182" s="144"/>
      <c r="P4182" s="110"/>
    </row>
    <row r="4183" spans="11:16" x14ac:dyDescent="0.25">
      <c r="K4183" s="124"/>
      <c r="L4183" s="110"/>
      <c r="M4183" s="110"/>
      <c r="N4183" s="110"/>
      <c r="O4183" s="144"/>
      <c r="P4183" s="110"/>
    </row>
    <row r="4184" spans="11:16" x14ac:dyDescent="0.25">
      <c r="K4184" s="124"/>
      <c r="L4184" s="110"/>
      <c r="M4184" s="110"/>
      <c r="N4184" s="110"/>
      <c r="O4184" s="144"/>
      <c r="P4184" s="110"/>
    </row>
    <row r="4185" spans="11:16" x14ac:dyDescent="0.25">
      <c r="K4185" s="124"/>
      <c r="L4185" s="110"/>
      <c r="M4185" s="110"/>
      <c r="N4185" s="110"/>
      <c r="O4185" s="144"/>
      <c r="P4185" s="110"/>
    </row>
    <row r="4186" spans="11:16" x14ac:dyDescent="0.25">
      <c r="K4186" s="124"/>
      <c r="L4186" s="110"/>
      <c r="M4186" s="110"/>
      <c r="N4186" s="110"/>
      <c r="O4186" s="144"/>
      <c r="P4186" s="110"/>
    </row>
    <row r="4187" spans="11:16" x14ac:dyDescent="0.25">
      <c r="K4187" s="124"/>
      <c r="L4187" s="110"/>
      <c r="M4187" s="110"/>
      <c r="N4187" s="110"/>
      <c r="O4187" s="144"/>
      <c r="P4187" s="110"/>
    </row>
    <row r="4188" spans="11:16" x14ac:dyDescent="0.25">
      <c r="K4188" s="124"/>
      <c r="L4188" s="110"/>
      <c r="M4188" s="110"/>
      <c r="N4188" s="110"/>
      <c r="O4188" s="144"/>
      <c r="P4188" s="110"/>
    </row>
    <row r="4189" spans="11:16" x14ac:dyDescent="0.25">
      <c r="K4189" s="124"/>
      <c r="L4189" s="110"/>
      <c r="M4189" s="110"/>
      <c r="N4189" s="110"/>
      <c r="O4189" s="144"/>
      <c r="P4189" s="110"/>
    </row>
    <row r="4190" spans="11:16" x14ac:dyDescent="0.25">
      <c r="K4190" s="124"/>
      <c r="L4190" s="110"/>
      <c r="M4190" s="110"/>
      <c r="N4190" s="110"/>
      <c r="O4190" s="144"/>
      <c r="P4190" s="110"/>
    </row>
    <row r="4191" spans="11:16" x14ac:dyDescent="0.25">
      <c r="K4191" s="124"/>
      <c r="L4191" s="110"/>
      <c r="M4191" s="110"/>
      <c r="N4191" s="110"/>
      <c r="O4191" s="144"/>
      <c r="P4191" s="110"/>
    </row>
    <row r="4192" spans="11:16" x14ac:dyDescent="0.25">
      <c r="K4192" s="124"/>
      <c r="L4192" s="110"/>
      <c r="M4192" s="110"/>
      <c r="N4192" s="110"/>
      <c r="O4192" s="144"/>
      <c r="P4192" s="110"/>
    </row>
    <row r="4193" spans="11:16" x14ac:dyDescent="0.25">
      <c r="K4193" s="124"/>
      <c r="L4193" s="110"/>
      <c r="M4193" s="110"/>
      <c r="N4193" s="110"/>
      <c r="O4193" s="144"/>
      <c r="P4193" s="110"/>
    </row>
    <row r="4194" spans="11:16" x14ac:dyDescent="0.25">
      <c r="K4194" s="124"/>
      <c r="L4194" s="110"/>
      <c r="M4194" s="110"/>
      <c r="N4194" s="110"/>
      <c r="O4194" s="144"/>
      <c r="P4194" s="110"/>
    </row>
    <row r="4195" spans="11:16" x14ac:dyDescent="0.25">
      <c r="K4195" s="124"/>
      <c r="L4195" s="110"/>
      <c r="M4195" s="110"/>
      <c r="N4195" s="110"/>
      <c r="O4195" s="144"/>
      <c r="P4195" s="110"/>
    </row>
    <row r="4196" spans="11:16" x14ac:dyDescent="0.25">
      <c r="K4196" s="124"/>
      <c r="L4196" s="110"/>
      <c r="M4196" s="110"/>
      <c r="N4196" s="110"/>
      <c r="O4196" s="144"/>
      <c r="P4196" s="110"/>
    </row>
    <row r="4197" spans="11:16" x14ac:dyDescent="0.25">
      <c r="K4197" s="124"/>
      <c r="L4197" s="110"/>
      <c r="M4197" s="110"/>
      <c r="N4197" s="110"/>
      <c r="O4197" s="144"/>
      <c r="P4197" s="110"/>
    </row>
    <row r="4198" spans="11:16" x14ac:dyDescent="0.25">
      <c r="K4198" s="124"/>
      <c r="L4198" s="110"/>
      <c r="M4198" s="110"/>
      <c r="N4198" s="110"/>
      <c r="O4198" s="144"/>
      <c r="P4198" s="110"/>
    </row>
    <row r="4199" spans="11:16" x14ac:dyDescent="0.25">
      <c r="K4199" s="124"/>
      <c r="L4199" s="110"/>
      <c r="M4199" s="110"/>
      <c r="N4199" s="110"/>
      <c r="O4199" s="144"/>
      <c r="P4199" s="110"/>
    </row>
    <row r="4200" spans="11:16" x14ac:dyDescent="0.25">
      <c r="K4200" s="124"/>
      <c r="L4200" s="110"/>
      <c r="M4200" s="110"/>
      <c r="N4200" s="110"/>
      <c r="O4200" s="144"/>
      <c r="P4200" s="110"/>
    </row>
    <row r="4201" spans="11:16" x14ac:dyDescent="0.25">
      <c r="K4201" s="124"/>
      <c r="L4201" s="110"/>
      <c r="M4201" s="110"/>
      <c r="N4201" s="110"/>
      <c r="O4201" s="144"/>
      <c r="P4201" s="110"/>
    </row>
    <row r="4202" spans="11:16" x14ac:dyDescent="0.25">
      <c r="K4202" s="124"/>
      <c r="L4202" s="110"/>
      <c r="M4202" s="110"/>
      <c r="N4202" s="110"/>
      <c r="O4202" s="144"/>
      <c r="P4202" s="110"/>
    </row>
    <row r="4203" spans="11:16" x14ac:dyDescent="0.25">
      <c r="K4203" s="124"/>
      <c r="L4203" s="110"/>
      <c r="M4203" s="110"/>
      <c r="N4203" s="110"/>
      <c r="O4203" s="144"/>
      <c r="P4203" s="110"/>
    </row>
    <row r="4204" spans="11:16" x14ac:dyDescent="0.25">
      <c r="K4204" s="124"/>
      <c r="L4204" s="110"/>
      <c r="M4204" s="110"/>
      <c r="N4204" s="110"/>
      <c r="O4204" s="144"/>
      <c r="P4204" s="110"/>
    </row>
    <row r="4205" spans="11:16" x14ac:dyDescent="0.25">
      <c r="K4205" s="124"/>
      <c r="L4205" s="110"/>
      <c r="M4205" s="110"/>
      <c r="N4205" s="110"/>
      <c r="O4205" s="144"/>
      <c r="P4205" s="110"/>
    </row>
    <row r="4206" spans="11:16" x14ac:dyDescent="0.25">
      <c r="K4206" s="124"/>
      <c r="L4206" s="110"/>
      <c r="M4206" s="110"/>
      <c r="N4206" s="110"/>
      <c r="O4206" s="144"/>
      <c r="P4206" s="110"/>
    </row>
    <row r="4207" spans="11:16" x14ac:dyDescent="0.25">
      <c r="K4207" s="124"/>
      <c r="L4207" s="110"/>
      <c r="M4207" s="110"/>
      <c r="N4207" s="110"/>
      <c r="O4207" s="144"/>
      <c r="P4207" s="110"/>
    </row>
    <row r="4208" spans="11:16" x14ac:dyDescent="0.25">
      <c r="K4208" s="124"/>
      <c r="L4208" s="110"/>
      <c r="M4208" s="110"/>
      <c r="N4208" s="110"/>
      <c r="O4208" s="144"/>
      <c r="P4208" s="110"/>
    </row>
    <row r="4209" spans="11:16" x14ac:dyDescent="0.25">
      <c r="K4209" s="124"/>
      <c r="L4209" s="110"/>
      <c r="M4209" s="110"/>
      <c r="N4209" s="110"/>
      <c r="O4209" s="144"/>
      <c r="P4209" s="110"/>
    </row>
    <row r="4210" spans="11:16" x14ac:dyDescent="0.25">
      <c r="K4210" s="124"/>
      <c r="L4210" s="110"/>
      <c r="M4210" s="110"/>
      <c r="N4210" s="110"/>
      <c r="O4210" s="144"/>
      <c r="P4210" s="110"/>
    </row>
    <row r="4211" spans="11:16" x14ac:dyDescent="0.25">
      <c r="K4211" s="124"/>
      <c r="L4211" s="110"/>
      <c r="M4211" s="110"/>
      <c r="N4211" s="110"/>
      <c r="O4211" s="144"/>
      <c r="P4211" s="110"/>
    </row>
    <row r="4212" spans="11:16" x14ac:dyDescent="0.25">
      <c r="K4212" s="124"/>
      <c r="L4212" s="110"/>
      <c r="M4212" s="110"/>
      <c r="N4212" s="110"/>
      <c r="O4212" s="144"/>
      <c r="P4212" s="110"/>
    </row>
    <row r="4213" spans="11:16" x14ac:dyDescent="0.25">
      <c r="K4213" s="124"/>
      <c r="L4213" s="110"/>
      <c r="M4213" s="110"/>
      <c r="N4213" s="110"/>
      <c r="O4213" s="144"/>
      <c r="P4213" s="110"/>
    </row>
    <row r="4214" spans="11:16" x14ac:dyDescent="0.25">
      <c r="K4214" s="124"/>
      <c r="L4214" s="110"/>
      <c r="M4214" s="110"/>
      <c r="N4214" s="110"/>
      <c r="O4214" s="144"/>
      <c r="P4214" s="110"/>
    </row>
    <row r="4215" spans="11:16" x14ac:dyDescent="0.25">
      <c r="K4215" s="124"/>
      <c r="L4215" s="110"/>
      <c r="M4215" s="110"/>
      <c r="N4215" s="110"/>
      <c r="O4215" s="144"/>
      <c r="P4215" s="110"/>
    </row>
    <row r="4216" spans="11:16" x14ac:dyDescent="0.25">
      <c r="K4216" s="124"/>
      <c r="L4216" s="110"/>
      <c r="M4216" s="110"/>
      <c r="N4216" s="110"/>
      <c r="O4216" s="144"/>
      <c r="P4216" s="110"/>
    </row>
    <row r="4217" spans="11:16" x14ac:dyDescent="0.25">
      <c r="K4217" s="124"/>
      <c r="L4217" s="110"/>
      <c r="M4217" s="110"/>
      <c r="N4217" s="110"/>
      <c r="O4217" s="144"/>
      <c r="P4217" s="110"/>
    </row>
    <row r="4218" spans="11:16" x14ac:dyDescent="0.25">
      <c r="K4218" s="124"/>
      <c r="L4218" s="110"/>
      <c r="M4218" s="110"/>
      <c r="N4218" s="110"/>
      <c r="O4218" s="144"/>
      <c r="P4218" s="110"/>
    </row>
    <row r="4219" spans="11:16" x14ac:dyDescent="0.25">
      <c r="K4219" s="124"/>
      <c r="L4219" s="110"/>
      <c r="M4219" s="110"/>
      <c r="N4219" s="110"/>
      <c r="O4219" s="144"/>
      <c r="P4219" s="110"/>
    </row>
    <row r="4220" spans="11:16" x14ac:dyDescent="0.25">
      <c r="K4220" s="124"/>
      <c r="L4220" s="110"/>
      <c r="M4220" s="110"/>
      <c r="N4220" s="110"/>
      <c r="O4220" s="144"/>
      <c r="P4220" s="110"/>
    </row>
    <row r="4221" spans="11:16" x14ac:dyDescent="0.25">
      <c r="K4221" s="124"/>
      <c r="L4221" s="110"/>
      <c r="M4221" s="110"/>
      <c r="N4221" s="110"/>
      <c r="O4221" s="144"/>
      <c r="P4221" s="110"/>
    </row>
    <row r="4222" spans="11:16" x14ac:dyDescent="0.25">
      <c r="K4222" s="124"/>
      <c r="L4222" s="110"/>
      <c r="M4222" s="110"/>
      <c r="N4222" s="110"/>
      <c r="O4222" s="144"/>
      <c r="P4222" s="110"/>
    </row>
    <row r="4223" spans="11:16" x14ac:dyDescent="0.25">
      <c r="K4223" s="124"/>
      <c r="L4223" s="110"/>
      <c r="M4223" s="110"/>
      <c r="N4223" s="110"/>
      <c r="O4223" s="144"/>
      <c r="P4223" s="110"/>
    </row>
    <row r="4224" spans="11:16" x14ac:dyDescent="0.25">
      <c r="K4224" s="124"/>
      <c r="L4224" s="110"/>
      <c r="M4224" s="110"/>
      <c r="N4224" s="110"/>
      <c r="O4224" s="144"/>
      <c r="P4224" s="110"/>
    </row>
    <row r="4225" spans="11:16" x14ac:dyDescent="0.25">
      <c r="K4225" s="124"/>
      <c r="L4225" s="110"/>
      <c r="M4225" s="110"/>
      <c r="N4225" s="110"/>
      <c r="O4225" s="144"/>
      <c r="P4225" s="110"/>
    </row>
    <row r="4226" spans="11:16" x14ac:dyDescent="0.25">
      <c r="K4226" s="124"/>
      <c r="L4226" s="110"/>
      <c r="M4226" s="110"/>
      <c r="N4226" s="110"/>
      <c r="O4226" s="144"/>
      <c r="P4226" s="110"/>
    </row>
    <row r="4227" spans="11:16" x14ac:dyDescent="0.25">
      <c r="K4227" s="124"/>
      <c r="L4227" s="110"/>
      <c r="M4227" s="110"/>
      <c r="N4227" s="110"/>
      <c r="O4227" s="144"/>
      <c r="P4227" s="110"/>
    </row>
    <row r="4228" spans="11:16" x14ac:dyDescent="0.25">
      <c r="K4228" s="124"/>
      <c r="L4228" s="110"/>
      <c r="M4228" s="110"/>
      <c r="N4228" s="110"/>
      <c r="O4228" s="144"/>
      <c r="P4228" s="110"/>
    </row>
    <row r="4229" spans="11:16" x14ac:dyDescent="0.25">
      <c r="K4229" s="124"/>
      <c r="L4229" s="110"/>
      <c r="M4229" s="110"/>
      <c r="N4229" s="110"/>
      <c r="O4229" s="144"/>
      <c r="P4229" s="110"/>
    </row>
    <row r="4230" spans="11:16" x14ac:dyDescent="0.25">
      <c r="K4230" s="124"/>
      <c r="L4230" s="110"/>
      <c r="M4230" s="110"/>
      <c r="N4230" s="110"/>
      <c r="O4230" s="144"/>
      <c r="P4230" s="110"/>
    </row>
    <row r="4231" spans="11:16" x14ac:dyDescent="0.25">
      <c r="K4231" s="124"/>
      <c r="L4231" s="110"/>
      <c r="M4231" s="110"/>
      <c r="N4231" s="110"/>
      <c r="O4231" s="144"/>
      <c r="P4231" s="110"/>
    </row>
    <row r="4232" spans="11:16" x14ac:dyDescent="0.25">
      <c r="K4232" s="124"/>
      <c r="L4232" s="110"/>
      <c r="M4232" s="110"/>
      <c r="N4232" s="110"/>
      <c r="O4232" s="144"/>
      <c r="P4232" s="110"/>
    </row>
    <row r="4233" spans="11:16" x14ac:dyDescent="0.25">
      <c r="K4233" s="124"/>
      <c r="L4233" s="110"/>
      <c r="M4233" s="110"/>
      <c r="N4233" s="110"/>
      <c r="O4233" s="144"/>
      <c r="P4233" s="110"/>
    </row>
    <row r="4234" spans="11:16" x14ac:dyDescent="0.25">
      <c r="K4234" s="124"/>
      <c r="L4234" s="110"/>
      <c r="M4234" s="110"/>
      <c r="N4234" s="110"/>
      <c r="O4234" s="144"/>
      <c r="P4234" s="110"/>
    </row>
    <row r="4235" spans="11:16" x14ac:dyDescent="0.25">
      <c r="K4235" s="124"/>
      <c r="L4235" s="110"/>
      <c r="M4235" s="110"/>
      <c r="N4235" s="110"/>
      <c r="O4235" s="144"/>
      <c r="P4235" s="110"/>
    </row>
    <row r="4236" spans="11:16" x14ac:dyDescent="0.25">
      <c r="K4236" s="124"/>
      <c r="L4236" s="110"/>
      <c r="M4236" s="110"/>
      <c r="N4236" s="110"/>
      <c r="O4236" s="144"/>
      <c r="P4236" s="110"/>
    </row>
    <row r="4237" spans="11:16" x14ac:dyDescent="0.25">
      <c r="K4237" s="124"/>
      <c r="L4237" s="110"/>
      <c r="M4237" s="110"/>
      <c r="N4237" s="110"/>
      <c r="O4237" s="144"/>
      <c r="P4237" s="110"/>
    </row>
    <row r="4238" spans="11:16" x14ac:dyDescent="0.25">
      <c r="K4238" s="124"/>
      <c r="L4238" s="110"/>
      <c r="M4238" s="110"/>
      <c r="N4238" s="110"/>
      <c r="O4238" s="144"/>
      <c r="P4238" s="110"/>
    </row>
    <row r="4239" spans="11:16" x14ac:dyDescent="0.25">
      <c r="K4239" s="124"/>
      <c r="L4239" s="110"/>
      <c r="M4239" s="110"/>
      <c r="N4239" s="110"/>
      <c r="O4239" s="144"/>
      <c r="P4239" s="110"/>
    </row>
    <row r="4240" spans="11:16" x14ac:dyDescent="0.25">
      <c r="K4240" s="124"/>
      <c r="L4240" s="110"/>
      <c r="M4240" s="110"/>
      <c r="N4240" s="110"/>
      <c r="O4240" s="144"/>
      <c r="P4240" s="110"/>
    </row>
    <row r="4241" spans="11:16" x14ac:dyDescent="0.25">
      <c r="K4241" s="124"/>
      <c r="L4241" s="110"/>
      <c r="M4241" s="110"/>
      <c r="N4241" s="110"/>
      <c r="O4241" s="144"/>
      <c r="P4241" s="110"/>
    </row>
    <row r="4242" spans="11:16" x14ac:dyDescent="0.25">
      <c r="K4242" s="124"/>
      <c r="L4242" s="110"/>
      <c r="M4242" s="110"/>
      <c r="N4242" s="110"/>
      <c r="O4242" s="144"/>
      <c r="P4242" s="110"/>
    </row>
    <row r="4243" spans="11:16" x14ac:dyDescent="0.25">
      <c r="K4243" s="124"/>
      <c r="L4243" s="110"/>
      <c r="M4243" s="110"/>
      <c r="N4243" s="110"/>
      <c r="O4243" s="144"/>
      <c r="P4243" s="110"/>
    </row>
    <row r="4244" spans="11:16" x14ac:dyDescent="0.25">
      <c r="K4244" s="124"/>
      <c r="L4244" s="110"/>
      <c r="M4244" s="110"/>
      <c r="N4244" s="110"/>
      <c r="O4244" s="144"/>
      <c r="P4244" s="110"/>
    </row>
    <row r="4245" spans="11:16" x14ac:dyDescent="0.25">
      <c r="K4245" s="124"/>
      <c r="L4245" s="110"/>
      <c r="M4245" s="110"/>
      <c r="N4245" s="110"/>
      <c r="O4245" s="144"/>
      <c r="P4245" s="110"/>
    </row>
    <row r="4246" spans="11:16" x14ac:dyDescent="0.25">
      <c r="K4246" s="124"/>
      <c r="L4246" s="110"/>
      <c r="M4246" s="110"/>
      <c r="N4246" s="110"/>
      <c r="O4246" s="144"/>
      <c r="P4246" s="110"/>
    </row>
    <row r="4247" spans="11:16" x14ac:dyDescent="0.25">
      <c r="K4247" s="124"/>
      <c r="L4247" s="110"/>
      <c r="M4247" s="110"/>
      <c r="N4247" s="110"/>
      <c r="O4247" s="144"/>
      <c r="P4247" s="110"/>
    </row>
    <row r="4248" spans="11:16" x14ac:dyDescent="0.25">
      <c r="K4248" s="124"/>
      <c r="L4248" s="110"/>
      <c r="M4248" s="110"/>
      <c r="N4248" s="110"/>
      <c r="O4248" s="144"/>
      <c r="P4248" s="110"/>
    </row>
    <row r="4249" spans="11:16" x14ac:dyDescent="0.25">
      <c r="K4249" s="124"/>
      <c r="L4249" s="110"/>
      <c r="M4249" s="110"/>
      <c r="N4249" s="110"/>
      <c r="O4249" s="144"/>
      <c r="P4249" s="110"/>
    </row>
    <row r="4250" spans="11:16" x14ac:dyDescent="0.25">
      <c r="K4250" s="124"/>
      <c r="L4250" s="110"/>
      <c r="M4250" s="110"/>
      <c r="N4250" s="110"/>
      <c r="O4250" s="144"/>
      <c r="P4250" s="110"/>
    </row>
    <row r="4251" spans="11:16" x14ac:dyDescent="0.25">
      <c r="K4251" s="124"/>
      <c r="L4251" s="110"/>
      <c r="M4251" s="110"/>
      <c r="N4251" s="110"/>
      <c r="O4251" s="144"/>
      <c r="P4251" s="110"/>
    </row>
    <row r="4252" spans="11:16" x14ac:dyDescent="0.25">
      <c r="K4252" s="124"/>
      <c r="L4252" s="110"/>
      <c r="M4252" s="110"/>
      <c r="N4252" s="110"/>
      <c r="O4252" s="144"/>
      <c r="P4252" s="110"/>
    </row>
    <row r="4253" spans="11:16" x14ac:dyDescent="0.25">
      <c r="K4253" s="124"/>
      <c r="L4253" s="110"/>
      <c r="M4253" s="110"/>
      <c r="N4253" s="110"/>
      <c r="O4253" s="144"/>
      <c r="P4253" s="110"/>
    </row>
    <row r="4254" spans="11:16" x14ac:dyDescent="0.25">
      <c r="K4254" s="124"/>
      <c r="L4254" s="110"/>
      <c r="M4254" s="110"/>
      <c r="N4254" s="110"/>
      <c r="O4254" s="144"/>
      <c r="P4254" s="110"/>
    </row>
    <row r="4255" spans="11:16" x14ac:dyDescent="0.25">
      <c r="K4255" s="124"/>
      <c r="L4255" s="110"/>
      <c r="M4255" s="110"/>
      <c r="N4255" s="110"/>
      <c r="O4255" s="144"/>
      <c r="P4255" s="110"/>
    </row>
    <row r="4256" spans="11:16" x14ac:dyDescent="0.25">
      <c r="K4256" s="124"/>
      <c r="L4256" s="110"/>
      <c r="M4256" s="110"/>
      <c r="N4256" s="110"/>
      <c r="O4256" s="144"/>
      <c r="P4256" s="110"/>
    </row>
    <row r="4257" spans="11:16" x14ac:dyDescent="0.25">
      <c r="K4257" s="124"/>
      <c r="L4257" s="110"/>
      <c r="M4257" s="110"/>
      <c r="N4257" s="110"/>
      <c r="O4257" s="144"/>
      <c r="P4257" s="110"/>
    </row>
    <row r="4258" spans="11:16" x14ac:dyDescent="0.25">
      <c r="K4258" s="124"/>
      <c r="L4258" s="110"/>
      <c r="M4258" s="110"/>
      <c r="N4258" s="110"/>
      <c r="O4258" s="144"/>
      <c r="P4258" s="110"/>
    </row>
    <row r="4259" spans="11:16" x14ac:dyDescent="0.25">
      <c r="K4259" s="124"/>
      <c r="L4259" s="110"/>
      <c r="M4259" s="110"/>
      <c r="N4259" s="110"/>
      <c r="O4259" s="144"/>
      <c r="P4259" s="110"/>
    </row>
    <row r="4260" spans="11:16" x14ac:dyDescent="0.25">
      <c r="K4260" s="124"/>
      <c r="L4260" s="110"/>
      <c r="M4260" s="110"/>
      <c r="N4260" s="110"/>
      <c r="O4260" s="144"/>
      <c r="P4260" s="110"/>
    </row>
    <row r="4261" spans="11:16" x14ac:dyDescent="0.25">
      <c r="K4261" s="124"/>
      <c r="L4261" s="110"/>
      <c r="M4261" s="110"/>
      <c r="N4261" s="110"/>
      <c r="O4261" s="144"/>
      <c r="P4261" s="110"/>
    </row>
    <row r="4262" spans="11:16" x14ac:dyDescent="0.25">
      <c r="K4262" s="124"/>
      <c r="L4262" s="110"/>
      <c r="M4262" s="110"/>
      <c r="N4262" s="110"/>
      <c r="O4262" s="144"/>
      <c r="P4262" s="110"/>
    </row>
    <row r="4263" spans="11:16" x14ac:dyDescent="0.25">
      <c r="K4263" s="124"/>
      <c r="L4263" s="110"/>
      <c r="M4263" s="110"/>
      <c r="N4263" s="110"/>
      <c r="O4263" s="144"/>
      <c r="P4263" s="110"/>
    </row>
    <row r="4264" spans="11:16" x14ac:dyDescent="0.25">
      <c r="K4264" s="124"/>
      <c r="L4264" s="110"/>
      <c r="M4264" s="110"/>
      <c r="N4264" s="110"/>
      <c r="O4264" s="144"/>
      <c r="P4264" s="110"/>
    </row>
    <row r="4265" spans="11:16" x14ac:dyDescent="0.25">
      <c r="K4265" s="124"/>
      <c r="L4265" s="110"/>
      <c r="M4265" s="110"/>
      <c r="N4265" s="110"/>
      <c r="O4265" s="144"/>
      <c r="P4265" s="110"/>
    </row>
    <row r="4266" spans="11:16" x14ac:dyDescent="0.25">
      <c r="K4266" s="124"/>
      <c r="L4266" s="110"/>
      <c r="M4266" s="110"/>
      <c r="N4266" s="110"/>
      <c r="O4266" s="144"/>
      <c r="P4266" s="110"/>
    </row>
    <row r="4267" spans="11:16" x14ac:dyDescent="0.25">
      <c r="K4267" s="124"/>
      <c r="L4267" s="110"/>
      <c r="M4267" s="110"/>
      <c r="N4267" s="110"/>
      <c r="O4267" s="144"/>
      <c r="P4267" s="110"/>
    </row>
    <row r="4268" spans="11:16" x14ac:dyDescent="0.25">
      <c r="K4268" s="124"/>
      <c r="L4268" s="110"/>
      <c r="M4268" s="110"/>
      <c r="N4268" s="110"/>
      <c r="O4268" s="144"/>
      <c r="P4268" s="110"/>
    </row>
    <row r="4269" spans="11:16" x14ac:dyDescent="0.25">
      <c r="K4269" s="124"/>
      <c r="L4269" s="110"/>
      <c r="M4269" s="110"/>
      <c r="N4269" s="110"/>
      <c r="O4269" s="144"/>
      <c r="P4269" s="110"/>
    </row>
    <row r="4270" spans="11:16" x14ac:dyDescent="0.25">
      <c r="K4270" s="124"/>
      <c r="L4270" s="110"/>
      <c r="M4270" s="110"/>
      <c r="N4270" s="110"/>
      <c r="O4270" s="144"/>
      <c r="P4270" s="110"/>
    </row>
    <row r="4271" spans="11:16" x14ac:dyDescent="0.25">
      <c r="K4271" s="124"/>
      <c r="L4271" s="110"/>
      <c r="M4271" s="110"/>
      <c r="N4271" s="110"/>
      <c r="O4271" s="144"/>
      <c r="P4271" s="110"/>
    </row>
    <row r="4272" spans="11:16" x14ac:dyDescent="0.25">
      <c r="K4272" s="124"/>
      <c r="L4272" s="110"/>
      <c r="M4272" s="110"/>
      <c r="N4272" s="110"/>
      <c r="O4272" s="144"/>
      <c r="P4272" s="110"/>
    </row>
    <row r="4273" spans="11:16" x14ac:dyDescent="0.25">
      <c r="K4273" s="124"/>
      <c r="L4273" s="110"/>
      <c r="M4273" s="110"/>
      <c r="N4273" s="110"/>
      <c r="O4273" s="144"/>
      <c r="P4273" s="110"/>
    </row>
    <row r="4274" spans="11:16" x14ac:dyDescent="0.25">
      <c r="K4274" s="124"/>
      <c r="L4274" s="110"/>
      <c r="M4274" s="110"/>
      <c r="N4274" s="110"/>
      <c r="O4274" s="144"/>
      <c r="P4274" s="110"/>
    </row>
    <row r="4275" spans="11:16" x14ac:dyDescent="0.25">
      <c r="K4275" s="124"/>
      <c r="L4275" s="110"/>
      <c r="M4275" s="110"/>
      <c r="N4275" s="110"/>
      <c r="O4275" s="144"/>
      <c r="P4275" s="110"/>
    </row>
    <row r="4276" spans="11:16" x14ac:dyDescent="0.25">
      <c r="K4276" s="124"/>
      <c r="L4276" s="110"/>
      <c r="M4276" s="110"/>
      <c r="N4276" s="110"/>
      <c r="O4276" s="144"/>
      <c r="P4276" s="110"/>
    </row>
    <row r="4277" spans="11:16" x14ac:dyDescent="0.25">
      <c r="K4277" s="124"/>
      <c r="L4277" s="110"/>
      <c r="M4277" s="110"/>
      <c r="N4277" s="110"/>
      <c r="O4277" s="144"/>
      <c r="P4277" s="110"/>
    </row>
    <row r="4278" spans="11:16" x14ac:dyDescent="0.25">
      <c r="K4278" s="124"/>
      <c r="L4278" s="110"/>
      <c r="M4278" s="110"/>
      <c r="N4278" s="110"/>
      <c r="O4278" s="144"/>
      <c r="P4278" s="110"/>
    </row>
    <row r="4279" spans="11:16" x14ac:dyDescent="0.25">
      <c r="K4279" s="124"/>
      <c r="L4279" s="110"/>
      <c r="M4279" s="110"/>
      <c r="N4279" s="110"/>
      <c r="O4279" s="144"/>
      <c r="P4279" s="110"/>
    </row>
    <row r="4280" spans="11:16" x14ac:dyDescent="0.25">
      <c r="K4280" s="124"/>
      <c r="L4280" s="110"/>
      <c r="M4280" s="110"/>
      <c r="N4280" s="110"/>
      <c r="O4280" s="144"/>
      <c r="P4280" s="110"/>
    </row>
    <row r="4281" spans="11:16" x14ac:dyDescent="0.25">
      <c r="K4281" s="124"/>
      <c r="L4281" s="110"/>
      <c r="M4281" s="110"/>
      <c r="N4281" s="110"/>
      <c r="O4281" s="144"/>
      <c r="P4281" s="110"/>
    </row>
    <row r="4282" spans="11:16" x14ac:dyDescent="0.25">
      <c r="K4282" s="124"/>
      <c r="L4282" s="110"/>
      <c r="M4282" s="110"/>
      <c r="N4282" s="110"/>
      <c r="O4282" s="144"/>
      <c r="P4282" s="110"/>
    </row>
    <row r="4283" spans="11:16" x14ac:dyDescent="0.25">
      <c r="K4283" s="124"/>
      <c r="L4283" s="110"/>
      <c r="M4283" s="110"/>
      <c r="N4283" s="110"/>
      <c r="O4283" s="144"/>
      <c r="P4283" s="110"/>
    </row>
    <row r="4284" spans="11:16" x14ac:dyDescent="0.25">
      <c r="K4284" s="124"/>
      <c r="L4284" s="110"/>
      <c r="M4284" s="110"/>
      <c r="N4284" s="110"/>
      <c r="O4284" s="144"/>
      <c r="P4284" s="110"/>
    </row>
    <row r="4285" spans="11:16" x14ac:dyDescent="0.25">
      <c r="K4285" s="124"/>
      <c r="L4285" s="110"/>
      <c r="M4285" s="110"/>
      <c r="N4285" s="110"/>
      <c r="O4285" s="144"/>
      <c r="P4285" s="110"/>
    </row>
    <row r="4286" spans="11:16" x14ac:dyDescent="0.25">
      <c r="K4286" s="124"/>
      <c r="L4286" s="110"/>
      <c r="M4286" s="110"/>
      <c r="N4286" s="110"/>
      <c r="O4286" s="144"/>
      <c r="P4286" s="110"/>
    </row>
    <row r="4287" spans="11:16" x14ac:dyDescent="0.25">
      <c r="K4287" s="124"/>
      <c r="L4287" s="110"/>
      <c r="M4287" s="110"/>
      <c r="N4287" s="110"/>
      <c r="O4287" s="144"/>
      <c r="P4287" s="110"/>
    </row>
    <row r="4288" spans="11:16" x14ac:dyDescent="0.25">
      <c r="K4288" s="124"/>
      <c r="L4288" s="110"/>
      <c r="M4288" s="110"/>
      <c r="N4288" s="110"/>
      <c r="O4288" s="144"/>
      <c r="P4288" s="110"/>
    </row>
    <row r="4289" spans="11:16" x14ac:dyDescent="0.25">
      <c r="K4289" s="124"/>
      <c r="L4289" s="110"/>
      <c r="M4289" s="110"/>
      <c r="N4289" s="110"/>
      <c r="O4289" s="144"/>
      <c r="P4289" s="110"/>
    </row>
    <row r="4290" spans="11:16" x14ac:dyDescent="0.25">
      <c r="K4290" s="124"/>
      <c r="L4290" s="110"/>
      <c r="M4290" s="110"/>
      <c r="N4290" s="110"/>
      <c r="O4290" s="144"/>
      <c r="P4290" s="110"/>
    </row>
    <row r="4291" spans="11:16" x14ac:dyDescent="0.25">
      <c r="K4291" s="124"/>
      <c r="L4291" s="110"/>
      <c r="M4291" s="110"/>
      <c r="N4291" s="110"/>
      <c r="O4291" s="144"/>
      <c r="P4291" s="110"/>
    </row>
    <row r="4292" spans="11:16" x14ac:dyDescent="0.25">
      <c r="K4292" s="124"/>
      <c r="L4292" s="110"/>
      <c r="M4292" s="110"/>
      <c r="N4292" s="110"/>
      <c r="O4292" s="144"/>
      <c r="P4292" s="110"/>
    </row>
    <row r="4293" spans="11:16" x14ac:dyDescent="0.25">
      <c r="K4293" s="124"/>
      <c r="L4293" s="110"/>
      <c r="M4293" s="110"/>
      <c r="N4293" s="110"/>
      <c r="O4293" s="144"/>
      <c r="P4293" s="110"/>
    </row>
    <row r="4294" spans="11:16" x14ac:dyDescent="0.25">
      <c r="K4294" s="124"/>
      <c r="L4294" s="110"/>
      <c r="M4294" s="110"/>
      <c r="N4294" s="110"/>
      <c r="O4294" s="144"/>
      <c r="P4294" s="110"/>
    </row>
    <row r="4295" spans="11:16" x14ac:dyDescent="0.25">
      <c r="K4295" s="124"/>
      <c r="L4295" s="110"/>
      <c r="M4295" s="110"/>
      <c r="N4295" s="110"/>
      <c r="O4295" s="144"/>
      <c r="P4295" s="110"/>
    </row>
    <row r="4296" spans="11:16" x14ac:dyDescent="0.25">
      <c r="K4296" s="124"/>
      <c r="L4296" s="110"/>
      <c r="M4296" s="110"/>
      <c r="N4296" s="110"/>
      <c r="O4296" s="144"/>
      <c r="P4296" s="110"/>
    </row>
    <row r="4297" spans="11:16" x14ac:dyDescent="0.25">
      <c r="K4297" s="124"/>
      <c r="L4297" s="110"/>
      <c r="M4297" s="110"/>
      <c r="N4297" s="110"/>
      <c r="O4297" s="144"/>
      <c r="P4297" s="110"/>
    </row>
    <row r="4298" spans="11:16" x14ac:dyDescent="0.25">
      <c r="K4298" s="124"/>
      <c r="L4298" s="110"/>
      <c r="M4298" s="110"/>
      <c r="N4298" s="110"/>
      <c r="O4298" s="144"/>
      <c r="P4298" s="110"/>
    </row>
    <row r="4299" spans="11:16" x14ac:dyDescent="0.25">
      <c r="K4299" s="124"/>
      <c r="L4299" s="110"/>
      <c r="M4299" s="110"/>
      <c r="N4299" s="110"/>
      <c r="O4299" s="144"/>
      <c r="P4299" s="110"/>
    </row>
    <row r="4300" spans="11:16" x14ac:dyDescent="0.25">
      <c r="K4300" s="124"/>
      <c r="L4300" s="110"/>
      <c r="M4300" s="110"/>
      <c r="N4300" s="110"/>
      <c r="O4300" s="144"/>
      <c r="P4300" s="110"/>
    </row>
    <row r="4301" spans="11:16" x14ac:dyDescent="0.25">
      <c r="K4301" s="124"/>
      <c r="L4301" s="110"/>
      <c r="M4301" s="110"/>
      <c r="N4301" s="110"/>
      <c r="O4301" s="144"/>
      <c r="P4301" s="110"/>
    </row>
    <row r="4302" spans="11:16" x14ac:dyDescent="0.25">
      <c r="K4302" s="124"/>
      <c r="L4302" s="110"/>
      <c r="M4302" s="110"/>
      <c r="N4302" s="110"/>
      <c r="O4302" s="144"/>
      <c r="P4302" s="110"/>
    </row>
    <row r="4303" spans="11:16" x14ac:dyDescent="0.25">
      <c r="K4303" s="124"/>
      <c r="L4303" s="110"/>
      <c r="M4303" s="110"/>
      <c r="N4303" s="110"/>
      <c r="O4303" s="144"/>
      <c r="P4303" s="110"/>
    </row>
    <row r="4304" spans="11:16" x14ac:dyDescent="0.25">
      <c r="K4304" s="124"/>
      <c r="L4304" s="110"/>
      <c r="M4304" s="110"/>
      <c r="N4304" s="110"/>
      <c r="O4304" s="144"/>
      <c r="P4304" s="110"/>
    </row>
    <row r="4305" spans="11:16" x14ac:dyDescent="0.25">
      <c r="K4305" s="124"/>
      <c r="L4305" s="110"/>
      <c r="M4305" s="110"/>
      <c r="N4305" s="110"/>
      <c r="O4305" s="144"/>
      <c r="P4305" s="110"/>
    </row>
    <row r="4306" spans="11:16" x14ac:dyDescent="0.25">
      <c r="K4306" s="124"/>
      <c r="L4306" s="110"/>
      <c r="M4306" s="110"/>
      <c r="N4306" s="110"/>
      <c r="O4306" s="144"/>
      <c r="P4306" s="110"/>
    </row>
    <row r="4307" spans="11:16" x14ac:dyDescent="0.25">
      <c r="K4307" s="124"/>
      <c r="L4307" s="110"/>
      <c r="M4307" s="110"/>
      <c r="N4307" s="110"/>
      <c r="O4307" s="144"/>
      <c r="P4307" s="110"/>
    </row>
    <row r="4308" spans="11:16" x14ac:dyDescent="0.25">
      <c r="K4308" s="124"/>
      <c r="L4308" s="110"/>
      <c r="M4308" s="110"/>
      <c r="N4308" s="110"/>
      <c r="O4308" s="144"/>
      <c r="P4308" s="110"/>
    </row>
    <row r="4309" spans="11:16" x14ac:dyDescent="0.25">
      <c r="K4309" s="124"/>
      <c r="L4309" s="110"/>
      <c r="M4309" s="110"/>
      <c r="N4309" s="110"/>
      <c r="O4309" s="144"/>
      <c r="P4309" s="110"/>
    </row>
    <row r="4310" spans="11:16" x14ac:dyDescent="0.25">
      <c r="K4310" s="124"/>
      <c r="L4310" s="110"/>
      <c r="M4310" s="110"/>
      <c r="N4310" s="110"/>
      <c r="O4310" s="144"/>
      <c r="P4310" s="110"/>
    </row>
    <row r="4311" spans="11:16" x14ac:dyDescent="0.25">
      <c r="K4311" s="124"/>
      <c r="L4311" s="110"/>
      <c r="M4311" s="110"/>
      <c r="N4311" s="110"/>
      <c r="O4311" s="144"/>
      <c r="P4311" s="110"/>
    </row>
    <row r="4312" spans="11:16" x14ac:dyDescent="0.25">
      <c r="K4312" s="124"/>
      <c r="L4312" s="110"/>
      <c r="M4312" s="110"/>
      <c r="N4312" s="110"/>
      <c r="O4312" s="144"/>
      <c r="P4312" s="110"/>
    </row>
    <row r="4313" spans="11:16" x14ac:dyDescent="0.25">
      <c r="K4313" s="124"/>
      <c r="L4313" s="110"/>
      <c r="M4313" s="110"/>
      <c r="N4313" s="110"/>
      <c r="O4313" s="144"/>
      <c r="P4313" s="110"/>
    </row>
    <row r="4314" spans="11:16" x14ac:dyDescent="0.25">
      <c r="K4314" s="124"/>
      <c r="L4314" s="110"/>
      <c r="M4314" s="110"/>
      <c r="N4314" s="110"/>
      <c r="O4314" s="144"/>
      <c r="P4314" s="110"/>
    </row>
    <row r="4315" spans="11:16" x14ac:dyDescent="0.25">
      <c r="K4315" s="124"/>
      <c r="L4315" s="110"/>
      <c r="M4315" s="110"/>
      <c r="N4315" s="110"/>
      <c r="O4315" s="144"/>
      <c r="P4315" s="110"/>
    </row>
    <row r="4316" spans="11:16" x14ac:dyDescent="0.25">
      <c r="K4316" s="124"/>
      <c r="L4316" s="110"/>
      <c r="M4316" s="110"/>
      <c r="N4316" s="110"/>
      <c r="O4316" s="144"/>
      <c r="P4316" s="110"/>
    </row>
    <row r="4317" spans="11:16" x14ac:dyDescent="0.25">
      <c r="K4317" s="124"/>
      <c r="L4317" s="110"/>
      <c r="M4317" s="110"/>
      <c r="N4317" s="110"/>
      <c r="O4317" s="144"/>
      <c r="P4317" s="110"/>
    </row>
    <row r="4318" spans="11:16" x14ac:dyDescent="0.25">
      <c r="K4318" s="124"/>
      <c r="L4318" s="110"/>
      <c r="M4318" s="110"/>
      <c r="N4318" s="110"/>
      <c r="O4318" s="144"/>
      <c r="P4318" s="110"/>
    </row>
    <row r="4319" spans="11:16" x14ac:dyDescent="0.25">
      <c r="K4319" s="124"/>
      <c r="L4319" s="110"/>
      <c r="M4319" s="110"/>
      <c r="N4319" s="110"/>
      <c r="O4319" s="144"/>
      <c r="P4319" s="110"/>
    </row>
    <row r="4320" spans="11:16" x14ac:dyDescent="0.25">
      <c r="K4320" s="124"/>
      <c r="L4320" s="110"/>
      <c r="M4320" s="110"/>
      <c r="N4320" s="110"/>
      <c r="O4320" s="144"/>
      <c r="P4320" s="110"/>
    </row>
    <row r="4321" spans="11:16" x14ac:dyDescent="0.25">
      <c r="K4321" s="124"/>
      <c r="L4321" s="110"/>
      <c r="M4321" s="110"/>
      <c r="N4321" s="110"/>
      <c r="O4321" s="144"/>
      <c r="P4321" s="110"/>
    </row>
    <row r="4322" spans="11:16" x14ac:dyDescent="0.25">
      <c r="K4322" s="124"/>
      <c r="L4322" s="110"/>
      <c r="M4322" s="110"/>
      <c r="N4322" s="110"/>
      <c r="O4322" s="144"/>
      <c r="P4322" s="110"/>
    </row>
    <row r="4323" spans="11:16" x14ac:dyDescent="0.25">
      <c r="K4323" s="124"/>
      <c r="L4323" s="110"/>
      <c r="M4323" s="110"/>
      <c r="N4323" s="110"/>
      <c r="O4323" s="144"/>
      <c r="P4323" s="110"/>
    </row>
    <row r="4324" spans="11:16" x14ac:dyDescent="0.25">
      <c r="K4324" s="124"/>
      <c r="L4324" s="110"/>
      <c r="M4324" s="110"/>
      <c r="N4324" s="110"/>
      <c r="O4324" s="144"/>
      <c r="P4324" s="110"/>
    </row>
    <row r="4325" spans="11:16" x14ac:dyDescent="0.25">
      <c r="K4325" s="124"/>
      <c r="L4325" s="110"/>
      <c r="M4325" s="110"/>
      <c r="N4325" s="110"/>
      <c r="O4325" s="144"/>
      <c r="P4325" s="110"/>
    </row>
    <row r="4326" spans="11:16" x14ac:dyDescent="0.25">
      <c r="K4326" s="124"/>
      <c r="L4326" s="110"/>
      <c r="M4326" s="110"/>
      <c r="N4326" s="110"/>
      <c r="O4326" s="144"/>
      <c r="P4326" s="110"/>
    </row>
    <row r="4327" spans="11:16" x14ac:dyDescent="0.25">
      <c r="K4327" s="124"/>
      <c r="L4327" s="110"/>
      <c r="M4327" s="110"/>
      <c r="N4327" s="110"/>
      <c r="O4327" s="144"/>
      <c r="P4327" s="110"/>
    </row>
    <row r="4328" spans="11:16" x14ac:dyDescent="0.25">
      <c r="K4328" s="124"/>
      <c r="L4328" s="110"/>
      <c r="M4328" s="110"/>
      <c r="N4328" s="110"/>
      <c r="O4328" s="144"/>
      <c r="P4328" s="110"/>
    </row>
    <row r="4329" spans="11:16" x14ac:dyDescent="0.25">
      <c r="K4329" s="124"/>
      <c r="L4329" s="110"/>
      <c r="M4329" s="110"/>
      <c r="N4329" s="110"/>
      <c r="O4329" s="144"/>
      <c r="P4329" s="110"/>
    </row>
    <row r="4330" spans="11:16" x14ac:dyDescent="0.25">
      <c r="K4330" s="124"/>
      <c r="L4330" s="110"/>
      <c r="M4330" s="110"/>
      <c r="N4330" s="110"/>
      <c r="O4330" s="144"/>
      <c r="P4330" s="110"/>
    </row>
    <row r="4331" spans="11:16" x14ac:dyDescent="0.25">
      <c r="K4331" s="124"/>
      <c r="L4331" s="110"/>
      <c r="M4331" s="110"/>
      <c r="N4331" s="110"/>
      <c r="O4331" s="144"/>
      <c r="P4331" s="110"/>
    </row>
    <row r="4332" spans="11:16" x14ac:dyDescent="0.25">
      <c r="K4332" s="124"/>
      <c r="L4332" s="110"/>
      <c r="M4332" s="110"/>
      <c r="N4332" s="110"/>
      <c r="O4332" s="144"/>
      <c r="P4332" s="110"/>
    </row>
    <row r="4333" spans="11:16" x14ac:dyDescent="0.25">
      <c r="K4333" s="124"/>
      <c r="L4333" s="110"/>
      <c r="M4333" s="110"/>
      <c r="N4333" s="110"/>
      <c r="O4333" s="144"/>
      <c r="P4333" s="110"/>
    </row>
    <row r="4334" spans="11:16" x14ac:dyDescent="0.25">
      <c r="K4334" s="124"/>
      <c r="L4334" s="110"/>
      <c r="M4334" s="110"/>
      <c r="N4334" s="110"/>
      <c r="O4334" s="144"/>
      <c r="P4334" s="110"/>
    </row>
    <row r="4335" spans="11:16" x14ac:dyDescent="0.25">
      <c r="K4335" s="124"/>
      <c r="L4335" s="110"/>
      <c r="M4335" s="110"/>
      <c r="N4335" s="110"/>
      <c r="O4335" s="144"/>
      <c r="P4335" s="110"/>
    </row>
    <row r="4336" spans="11:16" x14ac:dyDescent="0.25">
      <c r="K4336" s="124"/>
      <c r="L4336" s="110"/>
      <c r="M4336" s="110"/>
      <c r="N4336" s="110"/>
      <c r="O4336" s="144"/>
      <c r="P4336" s="110"/>
    </row>
    <row r="4337" spans="11:16" x14ac:dyDescent="0.25">
      <c r="K4337" s="124"/>
      <c r="L4337" s="110"/>
      <c r="M4337" s="110"/>
      <c r="N4337" s="110"/>
      <c r="O4337" s="144"/>
      <c r="P4337" s="110"/>
    </row>
    <row r="4338" spans="11:16" x14ac:dyDescent="0.25">
      <c r="K4338" s="124"/>
      <c r="L4338" s="110"/>
      <c r="M4338" s="110"/>
      <c r="N4338" s="110"/>
      <c r="O4338" s="144"/>
      <c r="P4338" s="110"/>
    </row>
    <row r="4339" spans="11:16" x14ac:dyDescent="0.25">
      <c r="K4339" s="124"/>
      <c r="L4339" s="110"/>
      <c r="M4339" s="110"/>
      <c r="N4339" s="110"/>
      <c r="O4339" s="144"/>
      <c r="P4339" s="110"/>
    </row>
    <row r="4340" spans="11:16" x14ac:dyDescent="0.25">
      <c r="K4340" s="124"/>
      <c r="L4340" s="110"/>
      <c r="M4340" s="110"/>
      <c r="N4340" s="110"/>
      <c r="O4340" s="144"/>
      <c r="P4340" s="110"/>
    </row>
    <row r="4341" spans="11:16" x14ac:dyDescent="0.25">
      <c r="K4341" s="124"/>
      <c r="L4341" s="110"/>
      <c r="M4341" s="110"/>
      <c r="N4341" s="110"/>
      <c r="O4341" s="144"/>
      <c r="P4341" s="110"/>
    </row>
    <row r="4342" spans="11:16" x14ac:dyDescent="0.25">
      <c r="K4342" s="124"/>
      <c r="L4342" s="110"/>
      <c r="M4342" s="110"/>
      <c r="N4342" s="110"/>
      <c r="O4342" s="144"/>
      <c r="P4342" s="110"/>
    </row>
    <row r="4343" spans="11:16" x14ac:dyDescent="0.25">
      <c r="K4343" s="124"/>
      <c r="L4343" s="110"/>
      <c r="M4343" s="110"/>
      <c r="N4343" s="110"/>
      <c r="O4343" s="144"/>
      <c r="P4343" s="110"/>
    </row>
    <row r="4344" spans="11:16" x14ac:dyDescent="0.25">
      <c r="K4344" s="124"/>
      <c r="L4344" s="110"/>
      <c r="M4344" s="110"/>
      <c r="N4344" s="110"/>
      <c r="O4344" s="144"/>
      <c r="P4344" s="110"/>
    </row>
    <row r="4345" spans="11:16" x14ac:dyDescent="0.25">
      <c r="K4345" s="124"/>
      <c r="L4345" s="110"/>
      <c r="M4345" s="110"/>
      <c r="N4345" s="110"/>
      <c r="O4345" s="144"/>
      <c r="P4345" s="110"/>
    </row>
    <row r="4346" spans="11:16" x14ac:dyDescent="0.25">
      <c r="K4346" s="124"/>
      <c r="L4346" s="110"/>
      <c r="M4346" s="110"/>
      <c r="N4346" s="110"/>
      <c r="O4346" s="144"/>
      <c r="P4346" s="110"/>
    </row>
    <row r="4347" spans="11:16" x14ac:dyDescent="0.25">
      <c r="K4347" s="124"/>
      <c r="L4347" s="110"/>
      <c r="M4347" s="110"/>
      <c r="N4347" s="110"/>
      <c r="O4347" s="144"/>
      <c r="P4347" s="110"/>
    </row>
    <row r="4348" spans="11:16" x14ac:dyDescent="0.25">
      <c r="K4348" s="124"/>
      <c r="L4348" s="110"/>
      <c r="M4348" s="110"/>
      <c r="N4348" s="110"/>
      <c r="O4348" s="144"/>
      <c r="P4348" s="110"/>
    </row>
    <row r="4349" spans="11:16" x14ac:dyDescent="0.25">
      <c r="K4349" s="124"/>
      <c r="L4349" s="110"/>
      <c r="M4349" s="110"/>
      <c r="N4349" s="110"/>
      <c r="O4349" s="144"/>
      <c r="P4349" s="110"/>
    </row>
    <row r="4350" spans="11:16" x14ac:dyDescent="0.25">
      <c r="K4350" s="124"/>
      <c r="L4350" s="110"/>
      <c r="M4350" s="110"/>
      <c r="N4350" s="110"/>
      <c r="O4350" s="144"/>
      <c r="P4350" s="110"/>
    </row>
    <row r="4351" spans="11:16" x14ac:dyDescent="0.25">
      <c r="K4351" s="124"/>
      <c r="L4351" s="110"/>
      <c r="M4351" s="110"/>
      <c r="N4351" s="110"/>
      <c r="O4351" s="144"/>
      <c r="P4351" s="110"/>
    </row>
    <row r="4352" spans="11:16" x14ac:dyDescent="0.25">
      <c r="K4352" s="124"/>
      <c r="L4352" s="110"/>
      <c r="M4352" s="110"/>
      <c r="N4352" s="110"/>
      <c r="O4352" s="144"/>
      <c r="P4352" s="110"/>
    </row>
    <row r="4353" spans="11:16" x14ac:dyDescent="0.25">
      <c r="K4353" s="124"/>
      <c r="L4353" s="110"/>
      <c r="M4353" s="110"/>
      <c r="N4353" s="110"/>
      <c r="O4353" s="144"/>
      <c r="P4353" s="110"/>
    </row>
    <row r="4354" spans="11:16" x14ac:dyDescent="0.25">
      <c r="K4354" s="124"/>
      <c r="L4354" s="110"/>
      <c r="M4354" s="110"/>
      <c r="N4354" s="110"/>
      <c r="O4354" s="144"/>
      <c r="P4354" s="110"/>
    </row>
    <row r="4355" spans="11:16" x14ac:dyDescent="0.25">
      <c r="K4355" s="124"/>
      <c r="L4355" s="110"/>
      <c r="M4355" s="110"/>
      <c r="N4355" s="110"/>
      <c r="O4355" s="144"/>
      <c r="P4355" s="110"/>
    </row>
    <row r="4356" spans="11:16" x14ac:dyDescent="0.25">
      <c r="K4356" s="124"/>
      <c r="L4356" s="110"/>
      <c r="M4356" s="110"/>
      <c r="N4356" s="110"/>
      <c r="O4356" s="144"/>
      <c r="P4356" s="110"/>
    </row>
    <row r="4357" spans="11:16" x14ac:dyDescent="0.25">
      <c r="K4357" s="124"/>
      <c r="L4357" s="110"/>
      <c r="M4357" s="110"/>
      <c r="N4357" s="110"/>
      <c r="O4357" s="144"/>
      <c r="P4357" s="110"/>
    </row>
    <row r="4358" spans="11:16" x14ac:dyDescent="0.25">
      <c r="K4358" s="124"/>
      <c r="L4358" s="110"/>
      <c r="M4358" s="110"/>
      <c r="N4358" s="110"/>
      <c r="O4358" s="144"/>
      <c r="P4358" s="110"/>
    </row>
    <row r="4359" spans="11:16" x14ac:dyDescent="0.25">
      <c r="K4359" s="124"/>
      <c r="L4359" s="110"/>
      <c r="M4359" s="110"/>
      <c r="N4359" s="110"/>
      <c r="O4359" s="144"/>
      <c r="P4359" s="110"/>
    </row>
    <row r="4360" spans="11:16" x14ac:dyDescent="0.25">
      <c r="K4360" s="124"/>
      <c r="L4360" s="110"/>
      <c r="M4360" s="110"/>
      <c r="N4360" s="110"/>
      <c r="O4360" s="144"/>
      <c r="P4360" s="110"/>
    </row>
    <row r="4361" spans="11:16" x14ac:dyDescent="0.25">
      <c r="K4361" s="124"/>
      <c r="L4361" s="110"/>
      <c r="M4361" s="110"/>
      <c r="N4361" s="110"/>
      <c r="O4361" s="144"/>
      <c r="P4361" s="110"/>
    </row>
    <row r="4362" spans="11:16" x14ac:dyDescent="0.25">
      <c r="K4362" s="124"/>
      <c r="L4362" s="110"/>
      <c r="M4362" s="110"/>
      <c r="N4362" s="110"/>
      <c r="O4362" s="144"/>
      <c r="P4362" s="110"/>
    </row>
    <row r="4363" spans="11:16" x14ac:dyDescent="0.25">
      <c r="K4363" s="124"/>
      <c r="L4363" s="110"/>
      <c r="M4363" s="110"/>
      <c r="N4363" s="110"/>
      <c r="O4363" s="144"/>
      <c r="P4363" s="110"/>
    </row>
    <row r="4364" spans="11:16" x14ac:dyDescent="0.25">
      <c r="K4364" s="124"/>
      <c r="L4364" s="110"/>
      <c r="M4364" s="110"/>
      <c r="N4364" s="110"/>
      <c r="O4364" s="144"/>
      <c r="P4364" s="110"/>
    </row>
    <row r="4365" spans="11:16" x14ac:dyDescent="0.25">
      <c r="K4365" s="124"/>
      <c r="L4365" s="110"/>
      <c r="M4365" s="110"/>
      <c r="N4365" s="110"/>
      <c r="O4365" s="144"/>
      <c r="P4365" s="110"/>
    </row>
    <row r="4366" spans="11:16" x14ac:dyDescent="0.25">
      <c r="K4366" s="124"/>
      <c r="L4366" s="110"/>
      <c r="M4366" s="110"/>
      <c r="N4366" s="110"/>
      <c r="O4366" s="144"/>
      <c r="P4366" s="110"/>
    </row>
    <row r="4367" spans="11:16" x14ac:dyDescent="0.25">
      <c r="K4367" s="124"/>
      <c r="L4367" s="110"/>
      <c r="M4367" s="110"/>
      <c r="N4367" s="110"/>
      <c r="O4367" s="144"/>
      <c r="P4367" s="110"/>
    </row>
    <row r="4368" spans="11:16" x14ac:dyDescent="0.25">
      <c r="K4368" s="124"/>
      <c r="L4368" s="110"/>
      <c r="M4368" s="110"/>
      <c r="N4368" s="110"/>
      <c r="O4368" s="144"/>
      <c r="P4368" s="110"/>
    </row>
    <row r="4369" spans="11:16" x14ac:dyDescent="0.25">
      <c r="K4369" s="124"/>
      <c r="L4369" s="110"/>
      <c r="M4369" s="110"/>
      <c r="N4369" s="110"/>
      <c r="O4369" s="144"/>
      <c r="P4369" s="110"/>
    </row>
    <row r="4370" spans="11:16" x14ac:dyDescent="0.25">
      <c r="K4370" s="124"/>
      <c r="L4370" s="110"/>
      <c r="M4370" s="110"/>
      <c r="N4370" s="110"/>
      <c r="O4370" s="144"/>
      <c r="P4370" s="110"/>
    </row>
    <row r="4371" spans="11:16" x14ac:dyDescent="0.25">
      <c r="K4371" s="124"/>
      <c r="L4371" s="110"/>
      <c r="M4371" s="110"/>
      <c r="N4371" s="110"/>
      <c r="O4371" s="144"/>
      <c r="P4371" s="110"/>
    </row>
    <row r="4372" spans="11:16" x14ac:dyDescent="0.25">
      <c r="K4372" s="124"/>
      <c r="L4372" s="110"/>
      <c r="M4372" s="110"/>
      <c r="N4372" s="110"/>
      <c r="O4372" s="144"/>
      <c r="P4372" s="110"/>
    </row>
    <row r="4373" spans="11:16" x14ac:dyDescent="0.25">
      <c r="K4373" s="124"/>
      <c r="L4373" s="110"/>
      <c r="M4373" s="110"/>
      <c r="N4373" s="110"/>
      <c r="O4373" s="144"/>
      <c r="P4373" s="110"/>
    </row>
    <row r="4374" spans="11:16" x14ac:dyDescent="0.25">
      <c r="K4374" s="124"/>
      <c r="L4374" s="110"/>
      <c r="M4374" s="110"/>
      <c r="N4374" s="110"/>
      <c r="O4374" s="144"/>
      <c r="P4374" s="110"/>
    </row>
    <row r="4375" spans="11:16" x14ac:dyDescent="0.25">
      <c r="K4375" s="124"/>
      <c r="L4375" s="110"/>
      <c r="M4375" s="110"/>
      <c r="N4375" s="110"/>
      <c r="O4375" s="144"/>
      <c r="P4375" s="110"/>
    </row>
    <row r="4376" spans="11:16" x14ac:dyDescent="0.25">
      <c r="K4376" s="124"/>
      <c r="L4376" s="110"/>
      <c r="M4376" s="110"/>
      <c r="N4376" s="110"/>
      <c r="O4376" s="144"/>
      <c r="P4376" s="110"/>
    </row>
    <row r="4377" spans="11:16" x14ac:dyDescent="0.25">
      <c r="K4377" s="124"/>
      <c r="L4377" s="110"/>
      <c r="M4377" s="110"/>
      <c r="N4377" s="110"/>
      <c r="O4377" s="144"/>
      <c r="P4377" s="110"/>
    </row>
    <row r="4378" spans="11:16" x14ac:dyDescent="0.25">
      <c r="K4378" s="124"/>
      <c r="L4378" s="110"/>
      <c r="M4378" s="110"/>
      <c r="N4378" s="110"/>
      <c r="O4378" s="144"/>
      <c r="P4378" s="110"/>
    </row>
    <row r="4379" spans="11:16" x14ac:dyDescent="0.25">
      <c r="K4379" s="124"/>
      <c r="L4379" s="110"/>
      <c r="M4379" s="110"/>
      <c r="N4379" s="110"/>
      <c r="O4379" s="144"/>
      <c r="P4379" s="110"/>
    </row>
    <row r="4380" spans="11:16" x14ac:dyDescent="0.25">
      <c r="K4380" s="124"/>
      <c r="L4380" s="110"/>
      <c r="M4380" s="110"/>
      <c r="N4380" s="110"/>
      <c r="O4380" s="144"/>
      <c r="P4380" s="110"/>
    </row>
    <row r="4381" spans="11:16" x14ac:dyDescent="0.25">
      <c r="K4381" s="124"/>
      <c r="L4381" s="110"/>
      <c r="M4381" s="110"/>
      <c r="N4381" s="110"/>
      <c r="O4381" s="144"/>
      <c r="P4381" s="110"/>
    </row>
    <row r="4382" spans="11:16" x14ac:dyDescent="0.25">
      <c r="K4382" s="124"/>
      <c r="L4382" s="110"/>
      <c r="M4382" s="110"/>
      <c r="N4382" s="110"/>
      <c r="O4382" s="144"/>
      <c r="P4382" s="110"/>
    </row>
    <row r="4383" spans="11:16" x14ac:dyDescent="0.25">
      <c r="K4383" s="124"/>
      <c r="L4383" s="110"/>
      <c r="M4383" s="110"/>
      <c r="N4383" s="110"/>
      <c r="O4383" s="144"/>
      <c r="P4383" s="110"/>
    </row>
    <row r="4384" spans="11:16" x14ac:dyDescent="0.25">
      <c r="K4384" s="124"/>
      <c r="L4384" s="110"/>
      <c r="M4384" s="110"/>
      <c r="N4384" s="110"/>
      <c r="O4384" s="144"/>
      <c r="P4384" s="110"/>
    </row>
    <row r="4385" spans="11:16" x14ac:dyDescent="0.25">
      <c r="K4385" s="124"/>
      <c r="L4385" s="110"/>
      <c r="M4385" s="110"/>
      <c r="N4385" s="110"/>
      <c r="O4385" s="144"/>
      <c r="P4385" s="110"/>
    </row>
    <row r="4386" spans="11:16" x14ac:dyDescent="0.25">
      <c r="K4386" s="124"/>
      <c r="L4386" s="110"/>
      <c r="M4386" s="110"/>
      <c r="N4386" s="110"/>
      <c r="O4386" s="144"/>
      <c r="P4386" s="110"/>
    </row>
    <row r="4387" spans="11:16" x14ac:dyDescent="0.25">
      <c r="K4387" s="124"/>
      <c r="L4387" s="110"/>
      <c r="M4387" s="110"/>
      <c r="N4387" s="110"/>
      <c r="O4387" s="144"/>
      <c r="P4387" s="110"/>
    </row>
    <row r="4388" spans="11:16" x14ac:dyDescent="0.25">
      <c r="K4388" s="124"/>
      <c r="L4388" s="110"/>
      <c r="M4388" s="110"/>
      <c r="N4388" s="110"/>
      <c r="O4388" s="144"/>
      <c r="P4388" s="110"/>
    </row>
    <row r="4389" spans="11:16" x14ac:dyDescent="0.25">
      <c r="K4389" s="124"/>
      <c r="L4389" s="110"/>
      <c r="M4389" s="110"/>
      <c r="N4389" s="110"/>
      <c r="O4389" s="144"/>
      <c r="P4389" s="110"/>
    </row>
    <row r="4390" spans="11:16" x14ac:dyDescent="0.25">
      <c r="K4390" s="124"/>
      <c r="L4390" s="110"/>
      <c r="M4390" s="110"/>
      <c r="N4390" s="110"/>
      <c r="O4390" s="144"/>
      <c r="P4390" s="110"/>
    </row>
    <row r="4391" spans="11:16" x14ac:dyDescent="0.25">
      <c r="K4391" s="124"/>
      <c r="L4391" s="110"/>
      <c r="M4391" s="110"/>
      <c r="N4391" s="110"/>
      <c r="O4391" s="144"/>
      <c r="P4391" s="110"/>
    </row>
    <row r="4392" spans="11:16" x14ac:dyDescent="0.25">
      <c r="K4392" s="124"/>
      <c r="L4392" s="110"/>
      <c r="M4392" s="110"/>
      <c r="N4392" s="110"/>
      <c r="O4392" s="144"/>
      <c r="P4392" s="110"/>
    </row>
    <row r="4393" spans="11:16" x14ac:dyDescent="0.25">
      <c r="K4393" s="124"/>
      <c r="L4393" s="110"/>
      <c r="M4393" s="110"/>
      <c r="N4393" s="110"/>
      <c r="O4393" s="144"/>
      <c r="P4393" s="110"/>
    </row>
    <row r="4394" spans="11:16" x14ac:dyDescent="0.25">
      <c r="K4394" s="124"/>
      <c r="L4394" s="110"/>
      <c r="M4394" s="110"/>
      <c r="N4394" s="110"/>
      <c r="O4394" s="144"/>
      <c r="P4394" s="110"/>
    </row>
    <row r="4395" spans="11:16" x14ac:dyDescent="0.25">
      <c r="K4395" s="124"/>
      <c r="L4395" s="110"/>
      <c r="M4395" s="110"/>
      <c r="N4395" s="110"/>
      <c r="O4395" s="144"/>
      <c r="P4395" s="110"/>
    </row>
    <row r="4396" spans="11:16" x14ac:dyDescent="0.25">
      <c r="K4396" s="124"/>
      <c r="L4396" s="110"/>
      <c r="M4396" s="110"/>
      <c r="N4396" s="110"/>
      <c r="O4396" s="144"/>
      <c r="P4396" s="110"/>
    </row>
    <row r="4397" spans="11:16" x14ac:dyDescent="0.25">
      <c r="K4397" s="124"/>
      <c r="L4397" s="110"/>
      <c r="M4397" s="110"/>
      <c r="N4397" s="110"/>
      <c r="O4397" s="144"/>
      <c r="P4397" s="110"/>
    </row>
    <row r="4398" spans="11:16" x14ac:dyDescent="0.25">
      <c r="K4398" s="124"/>
      <c r="L4398" s="110"/>
      <c r="M4398" s="110"/>
      <c r="N4398" s="110"/>
      <c r="O4398" s="144"/>
      <c r="P4398" s="110"/>
    </row>
    <row r="4399" spans="11:16" x14ac:dyDescent="0.25">
      <c r="K4399" s="124"/>
      <c r="L4399" s="110"/>
      <c r="M4399" s="110"/>
      <c r="N4399" s="110"/>
      <c r="O4399" s="144"/>
      <c r="P4399" s="110"/>
    </row>
    <row r="4400" spans="11:16" x14ac:dyDescent="0.25">
      <c r="K4400" s="124"/>
      <c r="L4400" s="110"/>
      <c r="M4400" s="110"/>
      <c r="N4400" s="110"/>
      <c r="O4400" s="144"/>
      <c r="P4400" s="110"/>
    </row>
    <row r="4401" spans="11:16" x14ac:dyDescent="0.25">
      <c r="K4401" s="124"/>
      <c r="L4401" s="110"/>
      <c r="M4401" s="110"/>
      <c r="N4401" s="110"/>
      <c r="O4401" s="144"/>
      <c r="P4401" s="110"/>
    </row>
    <row r="4402" spans="11:16" x14ac:dyDescent="0.25">
      <c r="K4402" s="124"/>
      <c r="L4402" s="110"/>
      <c r="M4402" s="110"/>
      <c r="N4402" s="110"/>
      <c r="O4402" s="144"/>
      <c r="P4402" s="110"/>
    </row>
    <row r="4403" spans="11:16" x14ac:dyDescent="0.25">
      <c r="K4403" s="124"/>
      <c r="L4403" s="110"/>
      <c r="M4403" s="110"/>
      <c r="N4403" s="110"/>
      <c r="O4403" s="144"/>
      <c r="P4403" s="110"/>
    </row>
    <row r="4404" spans="11:16" x14ac:dyDescent="0.25">
      <c r="K4404" s="124"/>
      <c r="L4404" s="110"/>
      <c r="M4404" s="110"/>
      <c r="N4404" s="110"/>
      <c r="O4404" s="144"/>
      <c r="P4404" s="110"/>
    </row>
    <row r="4405" spans="11:16" x14ac:dyDescent="0.25">
      <c r="K4405" s="124"/>
      <c r="L4405" s="110"/>
      <c r="M4405" s="110"/>
      <c r="N4405" s="110"/>
      <c r="O4405" s="144"/>
      <c r="P4405" s="110"/>
    </row>
    <row r="4406" spans="11:16" x14ac:dyDescent="0.25">
      <c r="K4406" s="124"/>
      <c r="L4406" s="110"/>
      <c r="M4406" s="110"/>
      <c r="N4406" s="110"/>
      <c r="O4406" s="144"/>
      <c r="P4406" s="110"/>
    </row>
    <row r="4407" spans="11:16" x14ac:dyDescent="0.25">
      <c r="K4407" s="124"/>
      <c r="L4407" s="110"/>
      <c r="M4407" s="110"/>
      <c r="N4407" s="110"/>
      <c r="O4407" s="144"/>
      <c r="P4407" s="110"/>
    </row>
    <row r="4408" spans="11:16" x14ac:dyDescent="0.25">
      <c r="K4408" s="124"/>
      <c r="L4408" s="110"/>
      <c r="M4408" s="110"/>
      <c r="N4408" s="110"/>
      <c r="O4408" s="144"/>
      <c r="P4408" s="110"/>
    </row>
    <row r="4409" spans="11:16" x14ac:dyDescent="0.25">
      <c r="K4409" s="124"/>
      <c r="L4409" s="110"/>
      <c r="M4409" s="110"/>
      <c r="N4409" s="110"/>
      <c r="O4409" s="144"/>
      <c r="P4409" s="110"/>
    </row>
    <row r="4410" spans="11:16" x14ac:dyDescent="0.25">
      <c r="K4410" s="124"/>
      <c r="L4410" s="110"/>
      <c r="M4410" s="110"/>
      <c r="N4410" s="110"/>
      <c r="O4410" s="144"/>
      <c r="P4410" s="110"/>
    </row>
    <row r="4411" spans="11:16" x14ac:dyDescent="0.25">
      <c r="K4411" s="124"/>
      <c r="L4411" s="110"/>
      <c r="M4411" s="110"/>
      <c r="N4411" s="110"/>
      <c r="O4411" s="144"/>
      <c r="P4411" s="110"/>
    </row>
    <row r="4412" spans="11:16" x14ac:dyDescent="0.25">
      <c r="K4412" s="124"/>
      <c r="L4412" s="110"/>
      <c r="M4412" s="110"/>
      <c r="N4412" s="110"/>
      <c r="O4412" s="144"/>
      <c r="P4412" s="110"/>
    </row>
    <row r="4413" spans="11:16" x14ac:dyDescent="0.25">
      <c r="K4413" s="124"/>
      <c r="L4413" s="110"/>
      <c r="M4413" s="110"/>
      <c r="N4413" s="110"/>
      <c r="O4413" s="144"/>
      <c r="P4413" s="110"/>
    </row>
    <row r="4414" spans="11:16" x14ac:dyDescent="0.25">
      <c r="K4414" s="124"/>
      <c r="L4414" s="110"/>
      <c r="M4414" s="110"/>
      <c r="N4414" s="110"/>
      <c r="O4414" s="144"/>
      <c r="P4414" s="110"/>
    </row>
    <row r="4415" spans="11:16" x14ac:dyDescent="0.25">
      <c r="K4415" s="124"/>
      <c r="L4415" s="110"/>
      <c r="M4415" s="110"/>
      <c r="N4415" s="110"/>
      <c r="O4415" s="144"/>
      <c r="P4415" s="110"/>
    </row>
    <row r="4416" spans="11:16" x14ac:dyDescent="0.25">
      <c r="K4416" s="124"/>
      <c r="L4416" s="110"/>
      <c r="M4416" s="110"/>
      <c r="N4416" s="110"/>
      <c r="O4416" s="144"/>
      <c r="P4416" s="110"/>
    </row>
    <row r="4417" spans="11:16" x14ac:dyDescent="0.25">
      <c r="K4417" s="124"/>
      <c r="L4417" s="110"/>
      <c r="M4417" s="110"/>
      <c r="N4417" s="110"/>
      <c r="O4417" s="144"/>
      <c r="P4417" s="110"/>
    </row>
    <row r="4418" spans="11:16" x14ac:dyDescent="0.25">
      <c r="K4418" s="124"/>
      <c r="L4418" s="110"/>
      <c r="M4418" s="110"/>
      <c r="N4418" s="110"/>
      <c r="O4418" s="144"/>
      <c r="P4418" s="110"/>
    </row>
    <row r="4419" spans="11:16" x14ac:dyDescent="0.25">
      <c r="K4419" s="124"/>
      <c r="L4419" s="110"/>
      <c r="M4419" s="110"/>
      <c r="N4419" s="110"/>
      <c r="O4419" s="144"/>
      <c r="P4419" s="110"/>
    </row>
    <row r="4420" spans="11:16" x14ac:dyDescent="0.25">
      <c r="K4420" s="124"/>
      <c r="L4420" s="110"/>
      <c r="M4420" s="110"/>
      <c r="N4420" s="110"/>
      <c r="O4420" s="144"/>
      <c r="P4420" s="110"/>
    </row>
    <row r="4421" spans="11:16" x14ac:dyDescent="0.25">
      <c r="K4421" s="124"/>
      <c r="L4421" s="110"/>
      <c r="M4421" s="110"/>
      <c r="N4421" s="110"/>
      <c r="O4421" s="144"/>
      <c r="P4421" s="110"/>
    </row>
    <row r="4422" spans="11:16" x14ac:dyDescent="0.25">
      <c r="K4422" s="124"/>
      <c r="L4422" s="110"/>
      <c r="M4422" s="110"/>
      <c r="N4422" s="110"/>
      <c r="O4422" s="144"/>
      <c r="P4422" s="110"/>
    </row>
    <row r="4423" spans="11:16" x14ac:dyDescent="0.25">
      <c r="K4423" s="124"/>
      <c r="L4423" s="110"/>
      <c r="M4423" s="110"/>
      <c r="N4423" s="110"/>
      <c r="O4423" s="144"/>
      <c r="P4423" s="110"/>
    </row>
    <row r="4424" spans="11:16" x14ac:dyDescent="0.25">
      <c r="K4424" s="124"/>
      <c r="L4424" s="110"/>
      <c r="M4424" s="110"/>
      <c r="N4424" s="110"/>
      <c r="O4424" s="144"/>
      <c r="P4424" s="110"/>
    </row>
    <row r="4425" spans="11:16" x14ac:dyDescent="0.25">
      <c r="K4425" s="124"/>
      <c r="L4425" s="110"/>
      <c r="M4425" s="110"/>
      <c r="N4425" s="110"/>
      <c r="O4425" s="144"/>
      <c r="P4425" s="110"/>
    </row>
    <row r="4426" spans="11:16" x14ac:dyDescent="0.25">
      <c r="K4426" s="124"/>
      <c r="L4426" s="110"/>
      <c r="M4426" s="110"/>
      <c r="N4426" s="110"/>
      <c r="O4426" s="144"/>
      <c r="P4426" s="110"/>
    </row>
    <row r="4427" spans="11:16" x14ac:dyDescent="0.25">
      <c r="K4427" s="124"/>
      <c r="L4427" s="110"/>
      <c r="M4427" s="110"/>
      <c r="N4427" s="110"/>
      <c r="O4427" s="144"/>
      <c r="P4427" s="110"/>
    </row>
    <row r="4428" spans="11:16" x14ac:dyDescent="0.25">
      <c r="K4428" s="124"/>
      <c r="L4428" s="110"/>
      <c r="M4428" s="110"/>
      <c r="N4428" s="110"/>
      <c r="O4428" s="144"/>
      <c r="P4428" s="110"/>
    </row>
    <row r="4429" spans="11:16" x14ac:dyDescent="0.25">
      <c r="K4429" s="124"/>
      <c r="L4429" s="110"/>
      <c r="M4429" s="110"/>
      <c r="N4429" s="110"/>
      <c r="O4429" s="144"/>
      <c r="P4429" s="110"/>
    </row>
    <row r="4430" spans="11:16" x14ac:dyDescent="0.25">
      <c r="K4430" s="124"/>
      <c r="L4430" s="110"/>
      <c r="M4430" s="110"/>
      <c r="N4430" s="110"/>
      <c r="O4430" s="144"/>
      <c r="P4430" s="110"/>
    </row>
    <row r="4431" spans="11:16" x14ac:dyDescent="0.25">
      <c r="K4431" s="124"/>
      <c r="L4431" s="110"/>
      <c r="M4431" s="110"/>
      <c r="N4431" s="110"/>
      <c r="O4431" s="144"/>
      <c r="P4431" s="110"/>
    </row>
    <row r="4432" spans="11:16" x14ac:dyDescent="0.25">
      <c r="K4432" s="124"/>
      <c r="L4432" s="110"/>
      <c r="M4432" s="110"/>
      <c r="N4432" s="110"/>
      <c r="O4432" s="144"/>
      <c r="P4432" s="110"/>
    </row>
    <row r="4433" spans="11:16" x14ac:dyDescent="0.25">
      <c r="K4433" s="124"/>
      <c r="L4433" s="110"/>
      <c r="M4433" s="110"/>
      <c r="N4433" s="110"/>
      <c r="O4433" s="144"/>
      <c r="P4433" s="110"/>
    </row>
    <row r="4434" spans="11:16" x14ac:dyDescent="0.25">
      <c r="K4434" s="124"/>
      <c r="L4434" s="110"/>
      <c r="M4434" s="110"/>
      <c r="N4434" s="110"/>
      <c r="O4434" s="144"/>
      <c r="P4434" s="110"/>
    </row>
    <row r="4435" spans="11:16" x14ac:dyDescent="0.25">
      <c r="K4435" s="124"/>
      <c r="L4435" s="110"/>
      <c r="M4435" s="110"/>
      <c r="N4435" s="110"/>
      <c r="O4435" s="144"/>
      <c r="P4435" s="110"/>
    </row>
    <row r="4436" spans="11:16" x14ac:dyDescent="0.25">
      <c r="K4436" s="124"/>
      <c r="L4436" s="110"/>
      <c r="M4436" s="110"/>
      <c r="N4436" s="110"/>
      <c r="O4436" s="144"/>
      <c r="P4436" s="110"/>
    </row>
    <row r="4437" spans="11:16" x14ac:dyDescent="0.25">
      <c r="K4437" s="124"/>
      <c r="L4437" s="110"/>
      <c r="M4437" s="110"/>
      <c r="N4437" s="110"/>
      <c r="O4437" s="144"/>
      <c r="P4437" s="110"/>
    </row>
    <row r="4438" spans="11:16" x14ac:dyDescent="0.25">
      <c r="K4438" s="124"/>
      <c r="L4438" s="110"/>
      <c r="M4438" s="110"/>
      <c r="N4438" s="110"/>
      <c r="O4438" s="144"/>
      <c r="P4438" s="110"/>
    </row>
    <row r="4439" spans="11:16" x14ac:dyDescent="0.25">
      <c r="K4439" s="124"/>
      <c r="L4439" s="110"/>
      <c r="M4439" s="110"/>
      <c r="N4439" s="110"/>
      <c r="O4439" s="144"/>
      <c r="P4439" s="110"/>
    </row>
    <row r="4440" spans="11:16" x14ac:dyDescent="0.25">
      <c r="K4440" s="124"/>
      <c r="L4440" s="110"/>
      <c r="M4440" s="110"/>
      <c r="N4440" s="110"/>
      <c r="O4440" s="144"/>
      <c r="P4440" s="110"/>
    </row>
    <row r="4441" spans="11:16" x14ac:dyDescent="0.25">
      <c r="K4441" s="124"/>
      <c r="L4441" s="110"/>
      <c r="M4441" s="110"/>
      <c r="N4441" s="110"/>
      <c r="O4441" s="144"/>
      <c r="P4441" s="110"/>
    </row>
    <row r="4442" spans="11:16" x14ac:dyDescent="0.25">
      <c r="K4442" s="124"/>
      <c r="L4442" s="110"/>
      <c r="M4442" s="110"/>
      <c r="N4442" s="110"/>
      <c r="O4442" s="144"/>
      <c r="P4442" s="110"/>
    </row>
    <row r="4443" spans="11:16" x14ac:dyDescent="0.25">
      <c r="K4443" s="124"/>
      <c r="L4443" s="110"/>
      <c r="M4443" s="110"/>
      <c r="N4443" s="110"/>
      <c r="O4443" s="144"/>
      <c r="P4443" s="110"/>
    </row>
    <row r="4444" spans="11:16" x14ac:dyDescent="0.25">
      <c r="K4444" s="124"/>
      <c r="L4444" s="110"/>
      <c r="M4444" s="110"/>
      <c r="N4444" s="110"/>
      <c r="O4444" s="144"/>
      <c r="P4444" s="110"/>
    </row>
    <row r="4445" spans="11:16" x14ac:dyDescent="0.25">
      <c r="K4445" s="124"/>
      <c r="L4445" s="110"/>
      <c r="M4445" s="110"/>
      <c r="N4445" s="110"/>
      <c r="O4445" s="144"/>
      <c r="P4445" s="110"/>
    </row>
    <row r="4446" spans="11:16" x14ac:dyDescent="0.25">
      <c r="K4446" s="124"/>
      <c r="L4446" s="110"/>
      <c r="M4446" s="110"/>
      <c r="N4446" s="110"/>
      <c r="O4446" s="144"/>
      <c r="P4446" s="110"/>
    </row>
    <row r="4447" spans="11:16" x14ac:dyDescent="0.25">
      <c r="K4447" s="124"/>
      <c r="L4447" s="110"/>
      <c r="M4447" s="110"/>
      <c r="N4447" s="110"/>
      <c r="O4447" s="144"/>
      <c r="P4447" s="110"/>
    </row>
    <row r="4448" spans="11:16" x14ac:dyDescent="0.25">
      <c r="K4448" s="124"/>
      <c r="L4448" s="110"/>
      <c r="M4448" s="110"/>
      <c r="N4448" s="110"/>
      <c r="O4448" s="144"/>
      <c r="P4448" s="110"/>
    </row>
    <row r="4449" spans="11:16" x14ac:dyDescent="0.25">
      <c r="K4449" s="124"/>
      <c r="L4449" s="110"/>
      <c r="M4449" s="110"/>
      <c r="N4449" s="110"/>
      <c r="O4449" s="144"/>
      <c r="P4449" s="110"/>
    </row>
    <row r="4450" spans="11:16" x14ac:dyDescent="0.25">
      <c r="K4450" s="124"/>
      <c r="L4450" s="110"/>
      <c r="M4450" s="110"/>
      <c r="N4450" s="110"/>
      <c r="O4450" s="144"/>
      <c r="P4450" s="110"/>
    </row>
    <row r="4451" spans="11:16" x14ac:dyDescent="0.25">
      <c r="K4451" s="124"/>
      <c r="L4451" s="110"/>
      <c r="M4451" s="110"/>
      <c r="N4451" s="110"/>
      <c r="O4451" s="144"/>
      <c r="P4451" s="110"/>
    </row>
    <row r="4452" spans="11:16" x14ac:dyDescent="0.25">
      <c r="K4452" s="124"/>
      <c r="L4452" s="110"/>
      <c r="M4452" s="110"/>
      <c r="N4452" s="110"/>
      <c r="O4452" s="144"/>
      <c r="P4452" s="110"/>
    </row>
    <row r="4453" spans="11:16" x14ac:dyDescent="0.25">
      <c r="K4453" s="124"/>
      <c r="L4453" s="110"/>
      <c r="M4453" s="110"/>
      <c r="N4453" s="110"/>
      <c r="O4453" s="144"/>
      <c r="P4453" s="110"/>
    </row>
    <row r="4454" spans="11:16" x14ac:dyDescent="0.25">
      <c r="K4454" s="124"/>
      <c r="L4454" s="110"/>
      <c r="M4454" s="110"/>
      <c r="N4454" s="110"/>
      <c r="O4454" s="144"/>
      <c r="P4454" s="110"/>
    </row>
    <row r="4455" spans="11:16" x14ac:dyDescent="0.25">
      <c r="K4455" s="124"/>
      <c r="L4455" s="110"/>
      <c r="M4455" s="110"/>
      <c r="N4455" s="110"/>
      <c r="O4455" s="144"/>
      <c r="P4455" s="110"/>
    </row>
    <row r="4456" spans="11:16" x14ac:dyDescent="0.25">
      <c r="K4456" s="124"/>
      <c r="L4456" s="110"/>
      <c r="M4456" s="110"/>
      <c r="N4456" s="110"/>
      <c r="O4456" s="144"/>
      <c r="P4456" s="110"/>
    </row>
    <row r="4457" spans="11:16" x14ac:dyDescent="0.25">
      <c r="K4457" s="124"/>
      <c r="L4457" s="110"/>
      <c r="M4457" s="110"/>
      <c r="N4457" s="110"/>
      <c r="O4457" s="144"/>
      <c r="P4457" s="110"/>
    </row>
    <row r="4458" spans="11:16" x14ac:dyDescent="0.25">
      <c r="K4458" s="124"/>
      <c r="L4458" s="110"/>
      <c r="M4458" s="110"/>
      <c r="N4458" s="110"/>
      <c r="O4458" s="144"/>
      <c r="P4458" s="110"/>
    </row>
    <row r="4459" spans="11:16" x14ac:dyDescent="0.25">
      <c r="K4459" s="124"/>
      <c r="L4459" s="110"/>
      <c r="M4459" s="110"/>
      <c r="N4459" s="110"/>
      <c r="O4459" s="144"/>
      <c r="P4459" s="110"/>
    </row>
    <row r="4460" spans="11:16" x14ac:dyDescent="0.25">
      <c r="K4460" s="124"/>
      <c r="L4460" s="110"/>
      <c r="M4460" s="110"/>
      <c r="N4460" s="110"/>
      <c r="O4460" s="144"/>
      <c r="P4460" s="110"/>
    </row>
    <row r="4461" spans="11:16" x14ac:dyDescent="0.25">
      <c r="K4461" s="124"/>
      <c r="L4461" s="110"/>
      <c r="M4461" s="110"/>
      <c r="N4461" s="110"/>
      <c r="O4461" s="144"/>
      <c r="P4461" s="110"/>
    </row>
    <row r="4462" spans="11:16" x14ac:dyDescent="0.25">
      <c r="K4462" s="124"/>
      <c r="L4462" s="110"/>
      <c r="M4462" s="110"/>
      <c r="N4462" s="110"/>
      <c r="O4462" s="144"/>
      <c r="P4462" s="110"/>
    </row>
    <row r="4463" spans="11:16" x14ac:dyDescent="0.25">
      <c r="K4463" s="124"/>
      <c r="L4463" s="110"/>
      <c r="M4463" s="110"/>
      <c r="N4463" s="110"/>
      <c r="O4463" s="144"/>
      <c r="P4463" s="110"/>
    </row>
    <row r="4464" spans="11:16" x14ac:dyDescent="0.25">
      <c r="K4464" s="124"/>
      <c r="L4464" s="110"/>
      <c r="M4464" s="110"/>
      <c r="N4464" s="110"/>
      <c r="O4464" s="144"/>
      <c r="P4464" s="110"/>
    </row>
    <row r="4465" spans="11:16" x14ac:dyDescent="0.25">
      <c r="K4465" s="124"/>
      <c r="L4465" s="110"/>
      <c r="M4465" s="110"/>
      <c r="N4465" s="110"/>
      <c r="O4465" s="144"/>
      <c r="P4465" s="110"/>
    </row>
    <row r="4466" spans="11:16" x14ac:dyDescent="0.25">
      <c r="K4466" s="124"/>
      <c r="L4466" s="110"/>
      <c r="M4466" s="110"/>
      <c r="N4466" s="110"/>
      <c r="O4466" s="144"/>
      <c r="P4466" s="110"/>
    </row>
    <row r="4467" spans="11:16" x14ac:dyDescent="0.25">
      <c r="K4467" s="124"/>
      <c r="L4467" s="110"/>
      <c r="M4467" s="110"/>
      <c r="N4467" s="110"/>
      <c r="O4467" s="144"/>
      <c r="P4467" s="110"/>
    </row>
    <row r="4468" spans="11:16" x14ac:dyDescent="0.25">
      <c r="K4468" s="124"/>
      <c r="L4468" s="110"/>
      <c r="M4468" s="110"/>
      <c r="N4468" s="110"/>
      <c r="O4468" s="144"/>
      <c r="P4468" s="110"/>
    </row>
    <row r="4469" spans="11:16" x14ac:dyDescent="0.25">
      <c r="K4469" s="124"/>
      <c r="L4469" s="110"/>
      <c r="M4469" s="110"/>
      <c r="N4469" s="110"/>
      <c r="O4469" s="144"/>
      <c r="P4469" s="110"/>
    </row>
    <row r="4470" spans="11:16" x14ac:dyDescent="0.25">
      <c r="K4470" s="124"/>
      <c r="L4470" s="110"/>
      <c r="M4470" s="110"/>
      <c r="N4470" s="110"/>
      <c r="O4470" s="144"/>
      <c r="P4470" s="110"/>
    </row>
    <row r="4471" spans="11:16" x14ac:dyDescent="0.25">
      <c r="K4471" s="124"/>
      <c r="L4471" s="110"/>
      <c r="M4471" s="110"/>
      <c r="N4471" s="110"/>
      <c r="O4471" s="144"/>
      <c r="P4471" s="110"/>
    </row>
    <row r="4472" spans="11:16" x14ac:dyDescent="0.25">
      <c r="K4472" s="124"/>
      <c r="L4472" s="110"/>
      <c r="M4472" s="110"/>
      <c r="N4472" s="110"/>
      <c r="O4472" s="144"/>
      <c r="P4472" s="110"/>
    </row>
    <row r="4473" spans="11:16" x14ac:dyDescent="0.25">
      <c r="K4473" s="124"/>
      <c r="L4473" s="110"/>
      <c r="M4473" s="110"/>
      <c r="N4473" s="110"/>
      <c r="O4473" s="144"/>
      <c r="P4473" s="110"/>
    </row>
    <row r="4474" spans="11:16" x14ac:dyDescent="0.25">
      <c r="K4474" s="124"/>
      <c r="L4474" s="110"/>
      <c r="M4474" s="110"/>
      <c r="N4474" s="110"/>
      <c r="O4474" s="144"/>
      <c r="P4474" s="110"/>
    </row>
    <row r="4475" spans="11:16" x14ac:dyDescent="0.25">
      <c r="K4475" s="124"/>
      <c r="L4475" s="110"/>
      <c r="M4475" s="110"/>
      <c r="N4475" s="110"/>
      <c r="O4475" s="144"/>
      <c r="P4475" s="110"/>
    </row>
    <row r="4476" spans="11:16" x14ac:dyDescent="0.25">
      <c r="K4476" s="124"/>
      <c r="L4476" s="110"/>
      <c r="M4476" s="110"/>
      <c r="N4476" s="110"/>
      <c r="O4476" s="144"/>
      <c r="P4476" s="110"/>
    </row>
    <row r="4477" spans="11:16" x14ac:dyDescent="0.25">
      <c r="K4477" s="124"/>
      <c r="L4477" s="110"/>
      <c r="M4477" s="110"/>
      <c r="N4477" s="110"/>
      <c r="O4477" s="144"/>
      <c r="P4477" s="110"/>
    </row>
    <row r="4478" spans="11:16" x14ac:dyDescent="0.25">
      <c r="K4478" s="124"/>
      <c r="L4478" s="110"/>
      <c r="M4478" s="110"/>
      <c r="N4478" s="110"/>
      <c r="O4478" s="144"/>
      <c r="P4478" s="110"/>
    </row>
    <row r="4479" spans="11:16" x14ac:dyDescent="0.25">
      <c r="K4479" s="124"/>
      <c r="L4479" s="110"/>
      <c r="M4479" s="110"/>
      <c r="N4479" s="110"/>
      <c r="O4479" s="144"/>
      <c r="P4479" s="110"/>
    </row>
    <row r="4480" spans="11:16" x14ac:dyDescent="0.25">
      <c r="K4480" s="124"/>
      <c r="L4480" s="110"/>
      <c r="M4480" s="110"/>
      <c r="N4480" s="110"/>
      <c r="O4480" s="144"/>
      <c r="P4480" s="110"/>
    </row>
    <row r="4481" spans="11:16" x14ac:dyDescent="0.25">
      <c r="K4481" s="124"/>
      <c r="L4481" s="110"/>
      <c r="M4481" s="110"/>
      <c r="N4481" s="110"/>
      <c r="O4481" s="144"/>
      <c r="P4481" s="110"/>
    </row>
    <row r="4482" spans="11:16" x14ac:dyDescent="0.25">
      <c r="K4482" s="124"/>
      <c r="L4482" s="110"/>
      <c r="M4482" s="110"/>
      <c r="N4482" s="110"/>
      <c r="O4482" s="144"/>
      <c r="P4482" s="110"/>
    </row>
    <row r="4483" spans="11:16" x14ac:dyDescent="0.25">
      <c r="K4483" s="124"/>
      <c r="L4483" s="110"/>
      <c r="M4483" s="110"/>
      <c r="N4483" s="110"/>
      <c r="O4483" s="144"/>
      <c r="P4483" s="110"/>
    </row>
    <row r="4484" spans="11:16" x14ac:dyDescent="0.25">
      <c r="K4484" s="124"/>
      <c r="L4484" s="110"/>
      <c r="M4484" s="110"/>
      <c r="N4484" s="110"/>
      <c r="O4484" s="144"/>
      <c r="P4484" s="110"/>
    </row>
    <row r="4485" spans="11:16" x14ac:dyDescent="0.25">
      <c r="K4485" s="124"/>
      <c r="L4485" s="110"/>
      <c r="M4485" s="110"/>
      <c r="N4485" s="110"/>
      <c r="O4485" s="144"/>
      <c r="P4485" s="110"/>
    </row>
    <row r="4486" spans="11:16" x14ac:dyDescent="0.25">
      <c r="K4486" s="124"/>
      <c r="L4486" s="110"/>
      <c r="M4486" s="110"/>
      <c r="N4486" s="110"/>
      <c r="O4486" s="144"/>
      <c r="P4486" s="110"/>
    </row>
    <row r="4487" spans="11:16" x14ac:dyDescent="0.25">
      <c r="K4487" s="124"/>
      <c r="L4487" s="110"/>
      <c r="M4487" s="110"/>
      <c r="N4487" s="110"/>
      <c r="O4487" s="144"/>
      <c r="P4487" s="110"/>
    </row>
    <row r="4488" spans="11:16" x14ac:dyDescent="0.25">
      <c r="K4488" s="124"/>
      <c r="L4488" s="110"/>
      <c r="M4488" s="110"/>
      <c r="N4488" s="110"/>
      <c r="O4488" s="144"/>
      <c r="P4488" s="110"/>
    </row>
    <row r="4489" spans="11:16" x14ac:dyDescent="0.25">
      <c r="K4489" s="124"/>
      <c r="L4489" s="110"/>
      <c r="M4489" s="110"/>
      <c r="N4489" s="110"/>
      <c r="O4489" s="144"/>
      <c r="P4489" s="110"/>
    </row>
    <row r="4490" spans="11:16" x14ac:dyDescent="0.25">
      <c r="K4490" s="124"/>
      <c r="L4490" s="110"/>
      <c r="M4490" s="110"/>
      <c r="N4490" s="110"/>
      <c r="O4490" s="144"/>
      <c r="P4490" s="110"/>
    </row>
    <row r="4491" spans="11:16" x14ac:dyDescent="0.25">
      <c r="K4491" s="124"/>
      <c r="L4491" s="110"/>
      <c r="M4491" s="110"/>
      <c r="N4491" s="110"/>
      <c r="O4491" s="144"/>
      <c r="P4491" s="110"/>
    </row>
    <row r="4492" spans="11:16" x14ac:dyDescent="0.25">
      <c r="K4492" s="124"/>
      <c r="L4492" s="110"/>
      <c r="M4492" s="110"/>
      <c r="N4492" s="110"/>
      <c r="O4492" s="144"/>
      <c r="P4492" s="110"/>
    </row>
    <row r="4493" spans="11:16" x14ac:dyDescent="0.25">
      <c r="K4493" s="124"/>
      <c r="L4493" s="110"/>
      <c r="M4493" s="110"/>
      <c r="N4493" s="110"/>
      <c r="O4493" s="144"/>
      <c r="P4493" s="110"/>
    </row>
    <row r="4494" spans="11:16" x14ac:dyDescent="0.25">
      <c r="K4494" s="124"/>
      <c r="L4494" s="110"/>
      <c r="M4494" s="110"/>
      <c r="N4494" s="110"/>
      <c r="O4494" s="144"/>
      <c r="P4494" s="110"/>
    </row>
    <row r="4495" spans="11:16" x14ac:dyDescent="0.25">
      <c r="K4495" s="124"/>
      <c r="L4495" s="110"/>
      <c r="M4495" s="110"/>
      <c r="N4495" s="110"/>
      <c r="O4495" s="144"/>
      <c r="P4495" s="110"/>
    </row>
    <row r="4496" spans="11:16" x14ac:dyDescent="0.25">
      <c r="K4496" s="124"/>
      <c r="L4496" s="110"/>
      <c r="M4496" s="110"/>
      <c r="N4496" s="110"/>
      <c r="O4496" s="144"/>
      <c r="P4496" s="110"/>
    </row>
    <row r="4497" spans="11:16" x14ac:dyDescent="0.25">
      <c r="K4497" s="124"/>
      <c r="L4497" s="110"/>
      <c r="M4497" s="110"/>
      <c r="N4497" s="110"/>
      <c r="O4497" s="144"/>
      <c r="P4497" s="110"/>
    </row>
    <row r="4498" spans="11:16" x14ac:dyDescent="0.25">
      <c r="K4498" s="124"/>
      <c r="L4498" s="110"/>
      <c r="M4498" s="110"/>
      <c r="N4498" s="110"/>
      <c r="O4498" s="144"/>
      <c r="P4498" s="110"/>
    </row>
    <row r="4499" spans="11:16" x14ac:dyDescent="0.25">
      <c r="K4499" s="124"/>
      <c r="L4499" s="110"/>
      <c r="M4499" s="110"/>
      <c r="N4499" s="110"/>
      <c r="O4499" s="144"/>
      <c r="P4499" s="110"/>
    </row>
    <row r="4500" spans="11:16" x14ac:dyDescent="0.25">
      <c r="K4500" s="124"/>
      <c r="L4500" s="110"/>
      <c r="M4500" s="110"/>
      <c r="N4500" s="110"/>
      <c r="O4500" s="144"/>
      <c r="P4500" s="110"/>
    </row>
    <row r="4501" spans="11:16" x14ac:dyDescent="0.25">
      <c r="K4501" s="124"/>
      <c r="L4501" s="110"/>
      <c r="M4501" s="110"/>
      <c r="N4501" s="110"/>
      <c r="O4501" s="144"/>
      <c r="P4501" s="110"/>
    </row>
    <row r="4502" spans="11:16" x14ac:dyDescent="0.25">
      <c r="K4502" s="124"/>
      <c r="L4502" s="110"/>
      <c r="M4502" s="110"/>
      <c r="N4502" s="110"/>
      <c r="O4502" s="144"/>
      <c r="P4502" s="110"/>
    </row>
    <row r="4503" spans="11:16" x14ac:dyDescent="0.25">
      <c r="K4503" s="124"/>
      <c r="L4503" s="110"/>
      <c r="M4503" s="110"/>
      <c r="N4503" s="110"/>
      <c r="O4503" s="144"/>
      <c r="P4503" s="110"/>
    </row>
    <row r="4504" spans="11:16" x14ac:dyDescent="0.25">
      <c r="K4504" s="124"/>
      <c r="L4504" s="110"/>
      <c r="M4504" s="110"/>
      <c r="N4504" s="110"/>
      <c r="O4504" s="144"/>
      <c r="P4504" s="110"/>
    </row>
    <row r="4505" spans="11:16" x14ac:dyDescent="0.25">
      <c r="K4505" s="124"/>
      <c r="L4505" s="110"/>
      <c r="M4505" s="110"/>
      <c r="N4505" s="110"/>
      <c r="O4505" s="144"/>
      <c r="P4505" s="110"/>
    </row>
    <row r="4506" spans="11:16" x14ac:dyDescent="0.25">
      <c r="K4506" s="124"/>
      <c r="L4506" s="110"/>
      <c r="M4506" s="110"/>
      <c r="N4506" s="110"/>
      <c r="O4506" s="144"/>
      <c r="P4506" s="110"/>
    </row>
    <row r="4507" spans="11:16" x14ac:dyDescent="0.25">
      <c r="K4507" s="124"/>
      <c r="L4507" s="110"/>
      <c r="M4507" s="110"/>
      <c r="N4507" s="110"/>
      <c r="O4507" s="144"/>
      <c r="P4507" s="110"/>
    </row>
    <row r="4508" spans="11:16" x14ac:dyDescent="0.25">
      <c r="K4508" s="124"/>
      <c r="L4508" s="110"/>
      <c r="M4508" s="110"/>
      <c r="N4508" s="110"/>
      <c r="O4508" s="144"/>
      <c r="P4508" s="110"/>
    </row>
    <row r="4509" spans="11:16" x14ac:dyDescent="0.25">
      <c r="K4509" s="124"/>
      <c r="L4509" s="110"/>
      <c r="M4509" s="110"/>
      <c r="N4509" s="110"/>
      <c r="O4509" s="144"/>
      <c r="P4509" s="110"/>
    </row>
    <row r="4510" spans="11:16" x14ac:dyDescent="0.25">
      <c r="K4510" s="124"/>
      <c r="L4510" s="110"/>
      <c r="M4510" s="110"/>
      <c r="N4510" s="110"/>
      <c r="O4510" s="144"/>
      <c r="P4510" s="110"/>
    </row>
    <row r="4511" spans="11:16" x14ac:dyDescent="0.25">
      <c r="K4511" s="124"/>
      <c r="L4511" s="110"/>
      <c r="M4511" s="110"/>
      <c r="N4511" s="110"/>
      <c r="O4511" s="144"/>
      <c r="P4511" s="110"/>
    </row>
    <row r="4512" spans="11:16" x14ac:dyDescent="0.25">
      <c r="K4512" s="124"/>
      <c r="L4512" s="110"/>
      <c r="M4512" s="110"/>
      <c r="N4512" s="110"/>
      <c r="O4512" s="144"/>
      <c r="P4512" s="110"/>
    </row>
    <row r="4513" spans="11:16" x14ac:dyDescent="0.25">
      <c r="K4513" s="124"/>
      <c r="L4513" s="110"/>
      <c r="M4513" s="110"/>
      <c r="N4513" s="110"/>
      <c r="O4513" s="144"/>
      <c r="P4513" s="110"/>
    </row>
    <row r="4514" spans="11:16" x14ac:dyDescent="0.25">
      <c r="K4514" s="124"/>
      <c r="L4514" s="110"/>
      <c r="M4514" s="110"/>
      <c r="N4514" s="110"/>
      <c r="O4514" s="144"/>
      <c r="P4514" s="110"/>
    </row>
    <row r="4515" spans="11:16" x14ac:dyDescent="0.25">
      <c r="K4515" s="124"/>
      <c r="L4515" s="110"/>
      <c r="M4515" s="110"/>
      <c r="N4515" s="110"/>
      <c r="O4515" s="144"/>
      <c r="P4515" s="110"/>
    </row>
    <row r="4516" spans="11:16" x14ac:dyDescent="0.25">
      <c r="K4516" s="124"/>
      <c r="L4516" s="110"/>
      <c r="M4516" s="110"/>
      <c r="N4516" s="110"/>
      <c r="O4516" s="144"/>
      <c r="P4516" s="110"/>
    </row>
    <row r="4517" spans="11:16" x14ac:dyDescent="0.25">
      <c r="K4517" s="124"/>
      <c r="L4517" s="110"/>
      <c r="M4517" s="110"/>
      <c r="N4517" s="110"/>
      <c r="O4517" s="144"/>
      <c r="P4517" s="110"/>
    </row>
    <row r="4518" spans="11:16" x14ac:dyDescent="0.25">
      <c r="K4518" s="124"/>
      <c r="L4518" s="110"/>
      <c r="M4518" s="110"/>
      <c r="N4518" s="110"/>
      <c r="O4518" s="144"/>
      <c r="P4518" s="110"/>
    </row>
    <row r="4519" spans="11:16" x14ac:dyDescent="0.25">
      <c r="K4519" s="124"/>
      <c r="L4519" s="110"/>
      <c r="M4519" s="110"/>
      <c r="N4519" s="110"/>
      <c r="O4519" s="144"/>
      <c r="P4519" s="110"/>
    </row>
    <row r="4520" spans="11:16" x14ac:dyDescent="0.25">
      <c r="K4520" s="124"/>
      <c r="L4520" s="110"/>
      <c r="M4520" s="110"/>
      <c r="N4520" s="110"/>
      <c r="O4520" s="144"/>
      <c r="P4520" s="110"/>
    </row>
    <row r="4521" spans="11:16" x14ac:dyDescent="0.25">
      <c r="K4521" s="124"/>
      <c r="L4521" s="110"/>
      <c r="M4521" s="110"/>
      <c r="N4521" s="110"/>
      <c r="O4521" s="144"/>
      <c r="P4521" s="110"/>
    </row>
    <row r="4522" spans="11:16" x14ac:dyDescent="0.25">
      <c r="K4522" s="124"/>
      <c r="L4522" s="110"/>
      <c r="M4522" s="110"/>
      <c r="N4522" s="110"/>
      <c r="O4522" s="144"/>
      <c r="P4522" s="110"/>
    </row>
    <row r="4523" spans="11:16" x14ac:dyDescent="0.25">
      <c r="K4523" s="124"/>
      <c r="L4523" s="110"/>
      <c r="M4523" s="110"/>
      <c r="N4523" s="110"/>
      <c r="O4523" s="144"/>
      <c r="P4523" s="110"/>
    </row>
    <row r="4524" spans="11:16" x14ac:dyDescent="0.25">
      <c r="K4524" s="124"/>
      <c r="L4524" s="110"/>
      <c r="M4524" s="110"/>
      <c r="N4524" s="110"/>
      <c r="O4524" s="144"/>
      <c r="P4524" s="110"/>
    </row>
    <row r="4525" spans="11:16" x14ac:dyDescent="0.25">
      <c r="K4525" s="124"/>
      <c r="L4525" s="110"/>
      <c r="M4525" s="110"/>
      <c r="N4525" s="110"/>
      <c r="O4525" s="144"/>
      <c r="P4525" s="110"/>
    </row>
    <row r="4526" spans="11:16" x14ac:dyDescent="0.25">
      <c r="K4526" s="124"/>
      <c r="L4526" s="110"/>
      <c r="M4526" s="110"/>
      <c r="N4526" s="110"/>
      <c r="O4526" s="144"/>
      <c r="P4526" s="110"/>
    </row>
    <row r="4527" spans="11:16" x14ac:dyDescent="0.25">
      <c r="K4527" s="124"/>
      <c r="L4527" s="110"/>
      <c r="M4527" s="110"/>
      <c r="N4527" s="110"/>
      <c r="O4527" s="144"/>
      <c r="P4527" s="110"/>
    </row>
    <row r="4528" spans="11:16" x14ac:dyDescent="0.25">
      <c r="K4528" s="124"/>
      <c r="L4528" s="110"/>
      <c r="M4528" s="110"/>
      <c r="N4528" s="110"/>
      <c r="O4528" s="144"/>
      <c r="P4528" s="110"/>
    </row>
    <row r="4529" spans="11:16" x14ac:dyDescent="0.25">
      <c r="K4529" s="124"/>
      <c r="L4529" s="110"/>
      <c r="M4529" s="110"/>
      <c r="N4529" s="110"/>
      <c r="O4529" s="144"/>
      <c r="P4529" s="110"/>
    </row>
    <row r="4530" spans="11:16" x14ac:dyDescent="0.25">
      <c r="K4530" s="124"/>
      <c r="L4530" s="110"/>
      <c r="M4530" s="110"/>
      <c r="N4530" s="110"/>
      <c r="O4530" s="144"/>
      <c r="P4530" s="110"/>
    </row>
    <row r="4531" spans="11:16" x14ac:dyDescent="0.25">
      <c r="K4531" s="124"/>
      <c r="L4531" s="110"/>
      <c r="M4531" s="110"/>
      <c r="N4531" s="110"/>
      <c r="O4531" s="144"/>
      <c r="P4531" s="110"/>
    </row>
    <row r="4532" spans="11:16" x14ac:dyDescent="0.25">
      <c r="K4532" s="124"/>
      <c r="L4532" s="110"/>
      <c r="M4532" s="110"/>
      <c r="N4532" s="110"/>
      <c r="O4532" s="144"/>
      <c r="P4532" s="110"/>
    </row>
    <row r="4533" spans="11:16" x14ac:dyDescent="0.25">
      <c r="K4533" s="124"/>
      <c r="L4533" s="110"/>
      <c r="M4533" s="110"/>
      <c r="N4533" s="110"/>
      <c r="O4533" s="144"/>
      <c r="P4533" s="110"/>
    </row>
    <row r="4534" spans="11:16" x14ac:dyDescent="0.25">
      <c r="K4534" s="124"/>
      <c r="L4534" s="110"/>
      <c r="M4534" s="110"/>
      <c r="N4534" s="110"/>
      <c r="O4534" s="144"/>
      <c r="P4534" s="110"/>
    </row>
    <row r="4535" spans="11:16" x14ac:dyDescent="0.25">
      <c r="K4535" s="124"/>
      <c r="L4535" s="110"/>
      <c r="M4535" s="110"/>
      <c r="N4535" s="110"/>
      <c r="O4535" s="144"/>
      <c r="P4535" s="110"/>
    </row>
    <row r="4536" spans="11:16" x14ac:dyDescent="0.25">
      <c r="K4536" s="124"/>
      <c r="L4536" s="110"/>
      <c r="M4536" s="110"/>
      <c r="N4536" s="110"/>
      <c r="O4536" s="144"/>
      <c r="P4536" s="110"/>
    </row>
    <row r="4537" spans="11:16" x14ac:dyDescent="0.25">
      <c r="K4537" s="124"/>
      <c r="L4537" s="110"/>
      <c r="M4537" s="110"/>
      <c r="N4537" s="110"/>
      <c r="O4537" s="144"/>
      <c r="P4537" s="110"/>
    </row>
    <row r="4538" spans="11:16" x14ac:dyDescent="0.25">
      <c r="K4538" s="124"/>
      <c r="L4538" s="110"/>
      <c r="M4538" s="110"/>
      <c r="N4538" s="110"/>
      <c r="O4538" s="144"/>
      <c r="P4538" s="110"/>
    </row>
    <row r="4539" spans="11:16" x14ac:dyDescent="0.25">
      <c r="K4539" s="124"/>
      <c r="L4539" s="110"/>
      <c r="M4539" s="110"/>
      <c r="N4539" s="110"/>
      <c r="O4539" s="144"/>
      <c r="P4539" s="110"/>
    </row>
    <row r="4540" spans="11:16" x14ac:dyDescent="0.25">
      <c r="K4540" s="124"/>
      <c r="L4540" s="110"/>
      <c r="M4540" s="110"/>
      <c r="N4540" s="110"/>
      <c r="O4540" s="144"/>
      <c r="P4540" s="110"/>
    </row>
    <row r="4541" spans="11:16" x14ac:dyDescent="0.25">
      <c r="K4541" s="124"/>
      <c r="L4541" s="110"/>
      <c r="M4541" s="110"/>
      <c r="N4541" s="110"/>
      <c r="O4541" s="144"/>
      <c r="P4541" s="110"/>
    </row>
    <row r="4542" spans="11:16" x14ac:dyDescent="0.25">
      <c r="K4542" s="124"/>
      <c r="L4542" s="110"/>
      <c r="M4542" s="110"/>
      <c r="N4542" s="110"/>
      <c r="O4542" s="144"/>
      <c r="P4542" s="110"/>
    </row>
    <row r="4543" spans="11:16" x14ac:dyDescent="0.25">
      <c r="K4543" s="124"/>
      <c r="L4543" s="110"/>
      <c r="M4543" s="110"/>
      <c r="N4543" s="110"/>
      <c r="O4543" s="144"/>
      <c r="P4543" s="110"/>
    </row>
    <row r="4544" spans="11:16" x14ac:dyDescent="0.25">
      <c r="K4544" s="124"/>
      <c r="L4544" s="110"/>
      <c r="M4544" s="110"/>
      <c r="N4544" s="110"/>
      <c r="O4544" s="144"/>
      <c r="P4544" s="110"/>
    </row>
    <row r="4545" spans="11:16" x14ac:dyDescent="0.25">
      <c r="K4545" s="124"/>
      <c r="L4545" s="110"/>
      <c r="M4545" s="110"/>
      <c r="N4545" s="110"/>
      <c r="O4545" s="144"/>
      <c r="P4545" s="110"/>
    </row>
    <row r="4546" spans="11:16" x14ac:dyDescent="0.25">
      <c r="K4546" s="124"/>
      <c r="L4546" s="110"/>
      <c r="M4546" s="110"/>
      <c r="N4546" s="110"/>
      <c r="O4546" s="144"/>
      <c r="P4546" s="110"/>
    </row>
    <row r="4547" spans="11:16" x14ac:dyDescent="0.25">
      <c r="K4547" s="124"/>
      <c r="L4547" s="110"/>
      <c r="M4547" s="110"/>
      <c r="N4547" s="110"/>
      <c r="O4547" s="144"/>
      <c r="P4547" s="110"/>
    </row>
    <row r="4548" spans="11:16" x14ac:dyDescent="0.25">
      <c r="K4548" s="124"/>
      <c r="L4548" s="110"/>
      <c r="M4548" s="110"/>
      <c r="N4548" s="110"/>
      <c r="O4548" s="144"/>
      <c r="P4548" s="110"/>
    </row>
    <row r="4549" spans="11:16" x14ac:dyDescent="0.25">
      <c r="K4549" s="124"/>
      <c r="L4549" s="110"/>
      <c r="M4549" s="110"/>
      <c r="N4549" s="110"/>
      <c r="O4549" s="144"/>
      <c r="P4549" s="110"/>
    </row>
    <row r="4550" spans="11:16" x14ac:dyDescent="0.25">
      <c r="K4550" s="124"/>
      <c r="L4550" s="110"/>
      <c r="M4550" s="110"/>
      <c r="N4550" s="110"/>
      <c r="O4550" s="144"/>
      <c r="P4550" s="110"/>
    </row>
    <row r="4551" spans="11:16" x14ac:dyDescent="0.25">
      <c r="K4551" s="124"/>
      <c r="L4551" s="110"/>
      <c r="M4551" s="110"/>
      <c r="N4551" s="110"/>
      <c r="O4551" s="144"/>
      <c r="P4551" s="110"/>
    </row>
    <row r="4552" spans="11:16" x14ac:dyDescent="0.25">
      <c r="K4552" s="124"/>
      <c r="L4552" s="110"/>
      <c r="M4552" s="110"/>
      <c r="N4552" s="110"/>
      <c r="O4552" s="144"/>
      <c r="P4552" s="110"/>
    </row>
    <row r="4553" spans="11:16" x14ac:dyDescent="0.25">
      <c r="K4553" s="124"/>
      <c r="L4553" s="110"/>
      <c r="M4553" s="110"/>
      <c r="N4553" s="110"/>
      <c r="O4553" s="144"/>
      <c r="P4553" s="110"/>
    </row>
    <row r="4554" spans="11:16" x14ac:dyDescent="0.25">
      <c r="K4554" s="124"/>
      <c r="L4554" s="110"/>
      <c r="M4554" s="110"/>
      <c r="N4554" s="110"/>
      <c r="O4554" s="144"/>
      <c r="P4554" s="110"/>
    </row>
    <row r="4555" spans="11:16" x14ac:dyDescent="0.25">
      <c r="K4555" s="124"/>
      <c r="L4555" s="110"/>
      <c r="M4555" s="110"/>
      <c r="N4555" s="110"/>
      <c r="O4555" s="144"/>
      <c r="P4555" s="110"/>
    </row>
    <row r="4556" spans="11:16" x14ac:dyDescent="0.25">
      <c r="K4556" s="124"/>
      <c r="L4556" s="110"/>
      <c r="M4556" s="110"/>
      <c r="N4556" s="110"/>
      <c r="O4556" s="144"/>
      <c r="P4556" s="110"/>
    </row>
    <row r="4557" spans="11:16" x14ac:dyDescent="0.25">
      <c r="K4557" s="124"/>
      <c r="L4557" s="110"/>
      <c r="M4557" s="110"/>
      <c r="N4557" s="110"/>
      <c r="O4557" s="144"/>
      <c r="P4557" s="110"/>
    </row>
    <row r="4558" spans="11:16" x14ac:dyDescent="0.25">
      <c r="K4558" s="124"/>
      <c r="L4558" s="110"/>
      <c r="M4558" s="110"/>
      <c r="N4558" s="110"/>
      <c r="O4558" s="144"/>
      <c r="P4558" s="110"/>
    </row>
    <row r="4559" spans="11:16" x14ac:dyDescent="0.25">
      <c r="K4559" s="124"/>
      <c r="L4559" s="110"/>
      <c r="M4559" s="110"/>
      <c r="N4559" s="110"/>
      <c r="O4559" s="144"/>
      <c r="P4559" s="110"/>
    </row>
    <row r="4560" spans="11:16" x14ac:dyDescent="0.25">
      <c r="K4560" s="124"/>
      <c r="L4560" s="110"/>
      <c r="M4560" s="110"/>
      <c r="N4560" s="110"/>
      <c r="O4560" s="144"/>
      <c r="P4560" s="110"/>
    </row>
    <row r="4561" spans="11:16" x14ac:dyDescent="0.25">
      <c r="K4561" s="124"/>
      <c r="L4561" s="110"/>
      <c r="M4561" s="110"/>
      <c r="N4561" s="110"/>
      <c r="O4561" s="144"/>
      <c r="P4561" s="110"/>
    </row>
    <row r="4562" spans="11:16" x14ac:dyDescent="0.25">
      <c r="K4562" s="124"/>
      <c r="L4562" s="110"/>
      <c r="M4562" s="110"/>
      <c r="N4562" s="110"/>
      <c r="O4562" s="144"/>
      <c r="P4562" s="110"/>
    </row>
    <row r="4563" spans="11:16" x14ac:dyDescent="0.25">
      <c r="K4563" s="124"/>
      <c r="L4563" s="110"/>
      <c r="M4563" s="110"/>
      <c r="N4563" s="110"/>
      <c r="O4563" s="144"/>
      <c r="P4563" s="110"/>
    </row>
    <row r="4564" spans="11:16" x14ac:dyDescent="0.25">
      <c r="K4564" s="124"/>
      <c r="L4564" s="110"/>
      <c r="M4564" s="110"/>
      <c r="N4564" s="110"/>
      <c r="O4564" s="144"/>
      <c r="P4564" s="110"/>
    </row>
    <row r="4565" spans="11:16" x14ac:dyDescent="0.25">
      <c r="K4565" s="124"/>
      <c r="L4565" s="110"/>
      <c r="M4565" s="110"/>
      <c r="N4565" s="110"/>
      <c r="O4565" s="144"/>
      <c r="P4565" s="110"/>
    </row>
    <row r="4566" spans="11:16" x14ac:dyDescent="0.25">
      <c r="K4566" s="124"/>
      <c r="L4566" s="110"/>
      <c r="M4566" s="110"/>
      <c r="N4566" s="110"/>
      <c r="O4566" s="144"/>
      <c r="P4566" s="110"/>
    </row>
    <row r="4567" spans="11:16" x14ac:dyDescent="0.25">
      <c r="K4567" s="124"/>
      <c r="L4567" s="110"/>
      <c r="M4567" s="110"/>
      <c r="N4567" s="110"/>
      <c r="O4567" s="144"/>
      <c r="P4567" s="110"/>
    </row>
    <row r="4568" spans="11:16" x14ac:dyDescent="0.25">
      <c r="K4568" s="124"/>
      <c r="L4568" s="110"/>
      <c r="M4568" s="110"/>
      <c r="N4568" s="110"/>
      <c r="O4568" s="144"/>
      <c r="P4568" s="110"/>
    </row>
    <row r="4569" spans="11:16" x14ac:dyDescent="0.25">
      <c r="K4569" s="124"/>
      <c r="L4569" s="110"/>
      <c r="M4569" s="110"/>
      <c r="N4569" s="110"/>
      <c r="O4569" s="144"/>
      <c r="P4569" s="110"/>
    </row>
    <row r="4570" spans="11:16" x14ac:dyDescent="0.25">
      <c r="K4570" s="124"/>
      <c r="L4570" s="110"/>
      <c r="M4570" s="110"/>
      <c r="N4570" s="110"/>
      <c r="O4570" s="144"/>
      <c r="P4570" s="110"/>
    </row>
    <row r="4571" spans="11:16" x14ac:dyDescent="0.25">
      <c r="K4571" s="124"/>
      <c r="L4571" s="110"/>
      <c r="M4571" s="110"/>
      <c r="N4571" s="110"/>
      <c r="O4571" s="144"/>
      <c r="P4571" s="110"/>
    </row>
    <row r="4572" spans="11:16" x14ac:dyDescent="0.25">
      <c r="K4572" s="124"/>
      <c r="L4572" s="110"/>
      <c r="M4572" s="110"/>
      <c r="N4572" s="110"/>
      <c r="O4572" s="144"/>
      <c r="P4572" s="110"/>
    </row>
    <row r="4573" spans="11:16" x14ac:dyDescent="0.25">
      <c r="K4573" s="124"/>
      <c r="L4573" s="110"/>
      <c r="M4573" s="110"/>
      <c r="N4573" s="110"/>
      <c r="O4573" s="144"/>
      <c r="P4573" s="110"/>
    </row>
    <row r="4574" spans="11:16" x14ac:dyDescent="0.25">
      <c r="K4574" s="124"/>
      <c r="L4574" s="110"/>
      <c r="M4574" s="110"/>
      <c r="N4574" s="110"/>
      <c r="O4574" s="144"/>
      <c r="P4574" s="110"/>
    </row>
    <row r="4575" spans="11:16" x14ac:dyDescent="0.25">
      <c r="K4575" s="124"/>
      <c r="L4575" s="110"/>
      <c r="M4575" s="110"/>
      <c r="N4575" s="110"/>
      <c r="O4575" s="144"/>
      <c r="P4575" s="110"/>
    </row>
    <row r="4576" spans="11:16" x14ac:dyDescent="0.25">
      <c r="K4576" s="124"/>
      <c r="L4576" s="110"/>
      <c r="M4576" s="110"/>
      <c r="N4576" s="110"/>
      <c r="O4576" s="144"/>
      <c r="P4576" s="110"/>
    </row>
    <row r="4577" spans="11:16" x14ac:dyDescent="0.25">
      <c r="K4577" s="124"/>
      <c r="L4577" s="110"/>
      <c r="M4577" s="110"/>
      <c r="N4577" s="110"/>
      <c r="O4577" s="144"/>
      <c r="P4577" s="110"/>
    </row>
    <row r="4578" spans="11:16" x14ac:dyDescent="0.25">
      <c r="K4578" s="124"/>
      <c r="L4578" s="110"/>
      <c r="M4578" s="110"/>
      <c r="N4578" s="110"/>
      <c r="O4578" s="144"/>
      <c r="P4578" s="110"/>
    </row>
    <row r="4579" spans="11:16" x14ac:dyDescent="0.25">
      <c r="K4579" s="124"/>
      <c r="L4579" s="110"/>
      <c r="M4579" s="110"/>
      <c r="N4579" s="110"/>
      <c r="O4579" s="144"/>
      <c r="P4579" s="110"/>
    </row>
    <row r="4580" spans="11:16" x14ac:dyDescent="0.25">
      <c r="K4580" s="124"/>
      <c r="L4580" s="110"/>
      <c r="M4580" s="110"/>
      <c r="N4580" s="110"/>
      <c r="O4580" s="144"/>
      <c r="P4580" s="110"/>
    </row>
    <row r="4581" spans="11:16" x14ac:dyDescent="0.25">
      <c r="K4581" s="124"/>
      <c r="L4581" s="110"/>
      <c r="M4581" s="110"/>
      <c r="N4581" s="110"/>
      <c r="O4581" s="144"/>
      <c r="P4581" s="110"/>
    </row>
    <row r="4582" spans="11:16" x14ac:dyDescent="0.25">
      <c r="K4582" s="124"/>
      <c r="L4582" s="110"/>
      <c r="M4582" s="110"/>
      <c r="N4582" s="110"/>
      <c r="O4582" s="144"/>
      <c r="P4582" s="110"/>
    </row>
    <row r="4583" spans="11:16" x14ac:dyDescent="0.25">
      <c r="K4583" s="124"/>
      <c r="L4583" s="110"/>
      <c r="M4583" s="110"/>
      <c r="N4583" s="110"/>
      <c r="O4583" s="144"/>
      <c r="P4583" s="110"/>
    </row>
    <row r="4584" spans="11:16" x14ac:dyDescent="0.25">
      <c r="K4584" s="124"/>
      <c r="L4584" s="110"/>
      <c r="M4584" s="110"/>
      <c r="N4584" s="110"/>
      <c r="O4584" s="144"/>
      <c r="P4584" s="110"/>
    </row>
    <row r="4585" spans="11:16" x14ac:dyDescent="0.25">
      <c r="K4585" s="124"/>
      <c r="L4585" s="110"/>
      <c r="M4585" s="110"/>
      <c r="N4585" s="110"/>
      <c r="O4585" s="144"/>
      <c r="P4585" s="110"/>
    </row>
    <row r="4586" spans="11:16" x14ac:dyDescent="0.25">
      <c r="K4586" s="124"/>
      <c r="L4586" s="110"/>
      <c r="M4586" s="110"/>
      <c r="N4586" s="110"/>
      <c r="O4586" s="144"/>
      <c r="P4586" s="110"/>
    </row>
    <row r="4587" spans="11:16" x14ac:dyDescent="0.25">
      <c r="K4587" s="124"/>
      <c r="L4587" s="110"/>
      <c r="M4587" s="110"/>
      <c r="N4587" s="110"/>
      <c r="O4587" s="144"/>
      <c r="P4587" s="110"/>
    </row>
    <row r="4588" spans="11:16" x14ac:dyDescent="0.25">
      <c r="K4588" s="124"/>
      <c r="L4588" s="110"/>
      <c r="M4588" s="110"/>
      <c r="N4588" s="110"/>
      <c r="O4588" s="144"/>
      <c r="P4588" s="110"/>
    </row>
    <row r="4589" spans="11:16" x14ac:dyDescent="0.25">
      <c r="K4589" s="124"/>
      <c r="L4589" s="110"/>
      <c r="M4589" s="110"/>
      <c r="N4589" s="110"/>
      <c r="O4589" s="144"/>
      <c r="P4589" s="110"/>
    </row>
    <row r="4590" spans="11:16" x14ac:dyDescent="0.25">
      <c r="K4590" s="124"/>
      <c r="L4590" s="110"/>
      <c r="M4590" s="110"/>
      <c r="N4590" s="110"/>
      <c r="O4590" s="144"/>
      <c r="P4590" s="110"/>
    </row>
    <row r="4591" spans="11:16" x14ac:dyDescent="0.25">
      <c r="K4591" s="124"/>
      <c r="L4591" s="110"/>
      <c r="M4591" s="110"/>
      <c r="N4591" s="110"/>
      <c r="O4591" s="144"/>
      <c r="P4591" s="110"/>
    </row>
    <row r="4592" spans="11:16" x14ac:dyDescent="0.25">
      <c r="K4592" s="124"/>
      <c r="L4592" s="110"/>
      <c r="M4592" s="110"/>
      <c r="N4592" s="110"/>
      <c r="O4592" s="144"/>
      <c r="P4592" s="110"/>
    </row>
    <row r="4593" spans="11:16" x14ac:dyDescent="0.25">
      <c r="K4593" s="124"/>
      <c r="L4593" s="110"/>
      <c r="M4593" s="110"/>
      <c r="N4593" s="110"/>
      <c r="O4593" s="144"/>
      <c r="P4593" s="110"/>
    </row>
    <row r="4594" spans="11:16" x14ac:dyDescent="0.25">
      <c r="K4594" s="124"/>
      <c r="L4594" s="110"/>
      <c r="M4594" s="110"/>
      <c r="N4594" s="110"/>
      <c r="O4594" s="144"/>
      <c r="P4594" s="110"/>
    </row>
    <row r="4595" spans="11:16" x14ac:dyDescent="0.25">
      <c r="K4595" s="124"/>
      <c r="L4595" s="110"/>
      <c r="M4595" s="110"/>
      <c r="N4595" s="110"/>
      <c r="O4595" s="144"/>
      <c r="P4595" s="110"/>
    </row>
    <row r="4596" spans="11:16" x14ac:dyDescent="0.25">
      <c r="K4596" s="124"/>
      <c r="L4596" s="110"/>
      <c r="M4596" s="110"/>
      <c r="N4596" s="110"/>
      <c r="O4596" s="144"/>
      <c r="P4596" s="110"/>
    </row>
    <row r="4597" spans="11:16" x14ac:dyDescent="0.25">
      <c r="K4597" s="124"/>
      <c r="L4597" s="110"/>
      <c r="M4597" s="110"/>
      <c r="N4597" s="110"/>
      <c r="O4597" s="144"/>
      <c r="P4597" s="110"/>
    </row>
    <row r="4598" spans="11:16" x14ac:dyDescent="0.25">
      <c r="K4598" s="124"/>
      <c r="L4598" s="110"/>
      <c r="M4598" s="110"/>
      <c r="N4598" s="110"/>
      <c r="O4598" s="144"/>
      <c r="P4598" s="110"/>
    </row>
    <row r="4599" spans="11:16" x14ac:dyDescent="0.25">
      <c r="K4599" s="124"/>
      <c r="L4599" s="110"/>
      <c r="M4599" s="110"/>
      <c r="N4599" s="110"/>
      <c r="O4599" s="144"/>
      <c r="P4599" s="110"/>
    </row>
    <row r="4600" spans="11:16" x14ac:dyDescent="0.25">
      <c r="K4600" s="124"/>
      <c r="L4600" s="110"/>
      <c r="M4600" s="110"/>
      <c r="N4600" s="110"/>
      <c r="O4600" s="144"/>
      <c r="P4600" s="110"/>
    </row>
    <row r="4601" spans="11:16" x14ac:dyDescent="0.25">
      <c r="K4601" s="124"/>
      <c r="L4601" s="110"/>
      <c r="M4601" s="110"/>
      <c r="N4601" s="110"/>
      <c r="O4601" s="144"/>
      <c r="P4601" s="110"/>
    </row>
    <row r="4602" spans="11:16" x14ac:dyDescent="0.25">
      <c r="K4602" s="124"/>
      <c r="L4602" s="110"/>
      <c r="M4602" s="110"/>
      <c r="N4602" s="110"/>
      <c r="O4602" s="144"/>
      <c r="P4602" s="110"/>
    </row>
    <row r="4603" spans="11:16" x14ac:dyDescent="0.25">
      <c r="K4603" s="124"/>
      <c r="L4603" s="110"/>
      <c r="M4603" s="110"/>
      <c r="N4603" s="110"/>
      <c r="O4603" s="144"/>
      <c r="P4603" s="110"/>
    </row>
    <row r="4604" spans="11:16" x14ac:dyDescent="0.25">
      <c r="K4604" s="124"/>
      <c r="L4604" s="110"/>
      <c r="M4604" s="110"/>
      <c r="N4604" s="110"/>
      <c r="O4604" s="144"/>
      <c r="P4604" s="110"/>
    </row>
    <row r="4605" spans="11:16" x14ac:dyDescent="0.25">
      <c r="K4605" s="124"/>
      <c r="L4605" s="110"/>
      <c r="M4605" s="110"/>
      <c r="N4605" s="110"/>
      <c r="O4605" s="144"/>
      <c r="P4605" s="110"/>
    </row>
    <row r="4606" spans="11:16" x14ac:dyDescent="0.25">
      <c r="K4606" s="124"/>
      <c r="L4606" s="110"/>
      <c r="M4606" s="110"/>
      <c r="N4606" s="110"/>
      <c r="O4606" s="144"/>
      <c r="P4606" s="110"/>
    </row>
    <row r="4607" spans="11:16" x14ac:dyDescent="0.25">
      <c r="K4607" s="124"/>
      <c r="L4607" s="110"/>
      <c r="M4607" s="110"/>
      <c r="N4607" s="110"/>
      <c r="O4607" s="144"/>
      <c r="P4607" s="110"/>
    </row>
    <row r="4608" spans="11:16" x14ac:dyDescent="0.25">
      <c r="K4608" s="124"/>
      <c r="L4608" s="110"/>
      <c r="M4608" s="110"/>
      <c r="N4608" s="110"/>
      <c r="O4608" s="144"/>
      <c r="P4608" s="110"/>
    </row>
    <row r="4609" spans="11:16" x14ac:dyDescent="0.25">
      <c r="K4609" s="124"/>
      <c r="L4609" s="110"/>
      <c r="M4609" s="110"/>
      <c r="N4609" s="110"/>
      <c r="O4609" s="144"/>
      <c r="P4609" s="110"/>
    </row>
    <row r="4610" spans="11:16" x14ac:dyDescent="0.25">
      <c r="K4610" s="124"/>
      <c r="L4610" s="110"/>
      <c r="M4610" s="110"/>
      <c r="N4610" s="110"/>
      <c r="O4610" s="144"/>
      <c r="P4610" s="110"/>
    </row>
    <row r="4611" spans="11:16" x14ac:dyDescent="0.25">
      <c r="K4611" s="124"/>
      <c r="L4611" s="110"/>
      <c r="M4611" s="110"/>
      <c r="N4611" s="110"/>
      <c r="O4611" s="144"/>
      <c r="P4611" s="110"/>
    </row>
    <row r="4612" spans="11:16" x14ac:dyDescent="0.25">
      <c r="K4612" s="124"/>
      <c r="L4612" s="110"/>
      <c r="M4612" s="110"/>
      <c r="N4612" s="110"/>
      <c r="O4612" s="144"/>
      <c r="P4612" s="110"/>
    </row>
    <row r="4613" spans="11:16" x14ac:dyDescent="0.25">
      <c r="K4613" s="124"/>
      <c r="L4613" s="110"/>
      <c r="M4613" s="110"/>
      <c r="N4613" s="110"/>
      <c r="O4613" s="144"/>
      <c r="P4613" s="110"/>
    </row>
    <row r="4614" spans="11:16" x14ac:dyDescent="0.25">
      <c r="K4614" s="124"/>
      <c r="L4614" s="110"/>
      <c r="M4614" s="110"/>
      <c r="N4614" s="110"/>
      <c r="O4614" s="144"/>
      <c r="P4614" s="110"/>
    </row>
    <row r="4615" spans="11:16" x14ac:dyDescent="0.25">
      <c r="K4615" s="124"/>
      <c r="L4615" s="110"/>
      <c r="M4615" s="110"/>
      <c r="N4615" s="110"/>
      <c r="O4615" s="144"/>
      <c r="P4615" s="110"/>
    </row>
    <row r="4616" spans="11:16" x14ac:dyDescent="0.25">
      <c r="K4616" s="124"/>
      <c r="L4616" s="110"/>
      <c r="M4616" s="110"/>
      <c r="N4616" s="110"/>
      <c r="O4616" s="144"/>
      <c r="P4616" s="110"/>
    </row>
    <row r="4617" spans="11:16" x14ac:dyDescent="0.25">
      <c r="K4617" s="124"/>
      <c r="L4617" s="110"/>
      <c r="M4617" s="110"/>
      <c r="N4617" s="110"/>
      <c r="O4617" s="144"/>
      <c r="P4617" s="110"/>
    </row>
    <row r="4618" spans="11:16" x14ac:dyDescent="0.25">
      <c r="K4618" s="124"/>
      <c r="L4618" s="110"/>
      <c r="M4618" s="110"/>
      <c r="N4618" s="110"/>
      <c r="O4618" s="144"/>
      <c r="P4618" s="110"/>
    </row>
    <row r="4619" spans="11:16" x14ac:dyDescent="0.25">
      <c r="K4619" s="124"/>
      <c r="L4619" s="110"/>
      <c r="M4619" s="110"/>
      <c r="N4619" s="110"/>
      <c r="O4619" s="144"/>
      <c r="P4619" s="110"/>
    </row>
    <row r="4620" spans="11:16" x14ac:dyDescent="0.25">
      <c r="K4620" s="124"/>
      <c r="L4620" s="110"/>
      <c r="M4620" s="110"/>
      <c r="N4620" s="110"/>
      <c r="O4620" s="144"/>
      <c r="P4620" s="110"/>
    </row>
    <row r="4621" spans="11:16" x14ac:dyDescent="0.25">
      <c r="K4621" s="124"/>
      <c r="L4621" s="110"/>
      <c r="M4621" s="110"/>
      <c r="N4621" s="110"/>
      <c r="O4621" s="144"/>
      <c r="P4621" s="110"/>
    </row>
    <row r="4622" spans="11:16" x14ac:dyDescent="0.25">
      <c r="K4622" s="124"/>
      <c r="L4622" s="110"/>
      <c r="M4622" s="110"/>
      <c r="N4622" s="110"/>
      <c r="O4622" s="144"/>
      <c r="P4622" s="110"/>
    </row>
    <row r="4623" spans="11:16" x14ac:dyDescent="0.25">
      <c r="K4623" s="124"/>
      <c r="L4623" s="110"/>
      <c r="M4623" s="110"/>
      <c r="N4623" s="110"/>
      <c r="O4623" s="144"/>
      <c r="P4623" s="110"/>
    </row>
    <row r="4624" spans="11:16" x14ac:dyDescent="0.25">
      <c r="K4624" s="124"/>
      <c r="L4624" s="110"/>
      <c r="M4624" s="110"/>
      <c r="N4624" s="110"/>
      <c r="O4624" s="144"/>
      <c r="P4624" s="110"/>
    </row>
    <row r="4625" spans="11:16" x14ac:dyDescent="0.25">
      <c r="K4625" s="124"/>
      <c r="L4625" s="110"/>
      <c r="M4625" s="110"/>
      <c r="N4625" s="110"/>
      <c r="O4625" s="144"/>
      <c r="P4625" s="110"/>
    </row>
    <row r="4626" spans="11:16" x14ac:dyDescent="0.25">
      <c r="K4626" s="124"/>
      <c r="L4626" s="110"/>
      <c r="M4626" s="110"/>
      <c r="N4626" s="110"/>
      <c r="O4626" s="144"/>
      <c r="P4626" s="110"/>
    </row>
    <row r="4627" spans="11:16" x14ac:dyDescent="0.25">
      <c r="K4627" s="124"/>
      <c r="L4627" s="110"/>
      <c r="M4627" s="110"/>
      <c r="N4627" s="110"/>
      <c r="O4627" s="144"/>
      <c r="P4627" s="110"/>
    </row>
    <row r="4628" spans="11:16" x14ac:dyDescent="0.25">
      <c r="K4628" s="124"/>
      <c r="L4628" s="110"/>
      <c r="M4628" s="110"/>
      <c r="N4628" s="110"/>
      <c r="O4628" s="144"/>
      <c r="P4628" s="110"/>
    </row>
    <row r="4629" spans="11:16" x14ac:dyDescent="0.25">
      <c r="K4629" s="124"/>
      <c r="L4629" s="110"/>
      <c r="M4629" s="110"/>
      <c r="N4629" s="110"/>
      <c r="O4629" s="144"/>
      <c r="P4629" s="110"/>
    </row>
    <row r="4630" spans="11:16" x14ac:dyDescent="0.25">
      <c r="K4630" s="124"/>
      <c r="L4630" s="110"/>
      <c r="M4630" s="110"/>
      <c r="N4630" s="110"/>
      <c r="O4630" s="144"/>
      <c r="P4630" s="110"/>
    </row>
    <row r="4631" spans="11:16" x14ac:dyDescent="0.25">
      <c r="K4631" s="124"/>
      <c r="L4631" s="110"/>
      <c r="M4631" s="110"/>
      <c r="N4631" s="110"/>
      <c r="O4631" s="144"/>
      <c r="P4631" s="110"/>
    </row>
    <row r="4632" spans="11:16" x14ac:dyDescent="0.25">
      <c r="K4632" s="124"/>
      <c r="L4632" s="110"/>
      <c r="M4632" s="110"/>
      <c r="N4632" s="110"/>
      <c r="O4632" s="144"/>
      <c r="P4632" s="110"/>
    </row>
    <row r="4633" spans="11:16" x14ac:dyDescent="0.25">
      <c r="K4633" s="124"/>
      <c r="L4633" s="110"/>
      <c r="M4633" s="110"/>
      <c r="N4633" s="110"/>
      <c r="O4633" s="144"/>
      <c r="P4633" s="110"/>
    </row>
    <row r="4634" spans="11:16" x14ac:dyDescent="0.25">
      <c r="K4634" s="124"/>
      <c r="L4634" s="110"/>
      <c r="M4634" s="110"/>
      <c r="N4634" s="110"/>
      <c r="O4634" s="144"/>
      <c r="P4634" s="110"/>
    </row>
    <row r="4635" spans="11:16" x14ac:dyDescent="0.25">
      <c r="K4635" s="124"/>
      <c r="L4635" s="110"/>
      <c r="M4635" s="110"/>
      <c r="N4635" s="110"/>
      <c r="O4635" s="144"/>
      <c r="P4635" s="110"/>
    </row>
    <row r="4636" spans="11:16" x14ac:dyDescent="0.25">
      <c r="K4636" s="124"/>
      <c r="L4636" s="110"/>
      <c r="M4636" s="110"/>
      <c r="N4636" s="110"/>
      <c r="O4636" s="144"/>
      <c r="P4636" s="110"/>
    </row>
    <row r="4637" spans="11:16" x14ac:dyDescent="0.25">
      <c r="K4637" s="124"/>
      <c r="L4637" s="110"/>
      <c r="M4637" s="110"/>
      <c r="N4637" s="110"/>
      <c r="O4637" s="144"/>
      <c r="P4637" s="110"/>
    </row>
    <row r="4638" spans="11:16" x14ac:dyDescent="0.25">
      <c r="K4638" s="124"/>
      <c r="L4638" s="110"/>
      <c r="M4638" s="110"/>
      <c r="N4638" s="110"/>
      <c r="O4638" s="144"/>
      <c r="P4638" s="110"/>
    </row>
    <row r="4639" spans="11:16" x14ac:dyDescent="0.25">
      <c r="K4639" s="124"/>
      <c r="L4639" s="110"/>
      <c r="M4639" s="110"/>
      <c r="N4639" s="110"/>
      <c r="O4639" s="144"/>
      <c r="P4639" s="110"/>
    </row>
    <row r="4640" spans="11:16" x14ac:dyDescent="0.25">
      <c r="K4640" s="124"/>
      <c r="L4640" s="110"/>
      <c r="M4640" s="110"/>
      <c r="N4640" s="110"/>
      <c r="O4640" s="144"/>
      <c r="P4640" s="110"/>
    </row>
    <row r="4641" spans="11:16" x14ac:dyDescent="0.25">
      <c r="K4641" s="124"/>
      <c r="L4641" s="110"/>
      <c r="M4641" s="110"/>
      <c r="N4641" s="110"/>
      <c r="O4641" s="144"/>
      <c r="P4641" s="110"/>
    </row>
    <row r="4642" spans="11:16" x14ac:dyDescent="0.25">
      <c r="K4642" s="124"/>
      <c r="L4642" s="110"/>
      <c r="M4642" s="110"/>
      <c r="N4642" s="110"/>
      <c r="O4642" s="144"/>
      <c r="P4642" s="110"/>
    </row>
    <row r="4643" spans="11:16" x14ac:dyDescent="0.25">
      <c r="K4643" s="124"/>
      <c r="L4643" s="110"/>
      <c r="M4643" s="110"/>
      <c r="N4643" s="110"/>
      <c r="O4643" s="144"/>
      <c r="P4643" s="110"/>
    </row>
    <row r="4644" spans="11:16" x14ac:dyDescent="0.25">
      <c r="K4644" s="124"/>
      <c r="L4644" s="110"/>
      <c r="M4644" s="110"/>
      <c r="N4644" s="110"/>
      <c r="O4644" s="144"/>
      <c r="P4644" s="110"/>
    </row>
    <row r="4645" spans="11:16" x14ac:dyDescent="0.25">
      <c r="K4645" s="124"/>
      <c r="L4645" s="110"/>
      <c r="M4645" s="110"/>
      <c r="N4645" s="110"/>
      <c r="O4645" s="144"/>
      <c r="P4645" s="110"/>
    </row>
    <row r="4646" spans="11:16" x14ac:dyDescent="0.25">
      <c r="K4646" s="124"/>
      <c r="L4646" s="110"/>
      <c r="M4646" s="110"/>
      <c r="N4646" s="110"/>
      <c r="O4646" s="144"/>
      <c r="P4646" s="110"/>
    </row>
    <row r="4647" spans="11:16" x14ac:dyDescent="0.25">
      <c r="K4647" s="124"/>
      <c r="L4647" s="110"/>
      <c r="M4647" s="110"/>
      <c r="N4647" s="110"/>
      <c r="O4647" s="144"/>
      <c r="P4647" s="110"/>
    </row>
    <row r="4648" spans="11:16" x14ac:dyDescent="0.25">
      <c r="K4648" s="124"/>
      <c r="L4648" s="110"/>
      <c r="M4648" s="110"/>
      <c r="N4648" s="110"/>
      <c r="O4648" s="144"/>
      <c r="P4648" s="110"/>
    </row>
    <row r="4649" spans="11:16" x14ac:dyDescent="0.25">
      <c r="K4649" s="124"/>
      <c r="L4649" s="110"/>
      <c r="M4649" s="110"/>
      <c r="N4649" s="110"/>
      <c r="O4649" s="144"/>
      <c r="P4649" s="110"/>
    </row>
    <row r="4650" spans="11:16" x14ac:dyDescent="0.25">
      <c r="K4650" s="124"/>
      <c r="L4650" s="110"/>
      <c r="M4650" s="110"/>
      <c r="N4650" s="110"/>
      <c r="O4650" s="144"/>
      <c r="P4650" s="110"/>
    </row>
    <row r="4651" spans="11:16" x14ac:dyDescent="0.25">
      <c r="K4651" s="124"/>
      <c r="L4651" s="110"/>
      <c r="M4651" s="110"/>
      <c r="N4651" s="110"/>
      <c r="O4651" s="144"/>
      <c r="P4651" s="110"/>
    </row>
    <row r="4652" spans="11:16" x14ac:dyDescent="0.25">
      <c r="K4652" s="124"/>
      <c r="L4652" s="110"/>
      <c r="M4652" s="110"/>
      <c r="N4652" s="110"/>
      <c r="O4652" s="144"/>
      <c r="P4652" s="110"/>
    </row>
    <row r="4653" spans="11:16" x14ac:dyDescent="0.25">
      <c r="K4653" s="124"/>
      <c r="L4653" s="110"/>
      <c r="M4653" s="110"/>
      <c r="N4653" s="110"/>
      <c r="O4653" s="144"/>
      <c r="P4653" s="110"/>
    </row>
    <row r="4654" spans="11:16" x14ac:dyDescent="0.25">
      <c r="K4654" s="124"/>
      <c r="L4654" s="110"/>
      <c r="M4654" s="110"/>
      <c r="N4654" s="110"/>
      <c r="O4654" s="144"/>
      <c r="P4654" s="110"/>
    </row>
    <row r="4655" spans="11:16" x14ac:dyDescent="0.25">
      <c r="K4655" s="124"/>
      <c r="L4655" s="110"/>
      <c r="M4655" s="110"/>
      <c r="N4655" s="110"/>
      <c r="O4655" s="144"/>
      <c r="P4655" s="110"/>
    </row>
    <row r="4656" spans="11:16" x14ac:dyDescent="0.25">
      <c r="K4656" s="124"/>
      <c r="L4656" s="110"/>
      <c r="M4656" s="110"/>
      <c r="N4656" s="110"/>
      <c r="O4656" s="144"/>
      <c r="P4656" s="110"/>
    </row>
    <row r="4657" spans="11:16" x14ac:dyDescent="0.25">
      <c r="K4657" s="124"/>
      <c r="L4657" s="110"/>
      <c r="M4657" s="110"/>
      <c r="N4657" s="110"/>
      <c r="O4657" s="144"/>
      <c r="P4657" s="110"/>
    </row>
    <row r="4658" spans="11:16" x14ac:dyDescent="0.25">
      <c r="K4658" s="124"/>
      <c r="L4658" s="110"/>
      <c r="M4658" s="110"/>
      <c r="N4658" s="110"/>
      <c r="O4658" s="144"/>
      <c r="P4658" s="110"/>
    </row>
    <row r="4659" spans="11:16" x14ac:dyDescent="0.25">
      <c r="K4659" s="124"/>
      <c r="L4659" s="110"/>
      <c r="M4659" s="110"/>
      <c r="N4659" s="110"/>
      <c r="O4659" s="144"/>
      <c r="P4659" s="110"/>
    </row>
    <row r="4660" spans="11:16" x14ac:dyDescent="0.25">
      <c r="K4660" s="124"/>
      <c r="L4660" s="110"/>
      <c r="M4660" s="110"/>
      <c r="N4660" s="110"/>
      <c r="O4660" s="144"/>
      <c r="P4660" s="110"/>
    </row>
    <row r="4661" spans="11:16" x14ac:dyDescent="0.25">
      <c r="K4661" s="124"/>
      <c r="L4661" s="110"/>
      <c r="M4661" s="110"/>
      <c r="N4661" s="110"/>
      <c r="O4661" s="144"/>
      <c r="P4661" s="110"/>
    </row>
    <row r="4662" spans="11:16" x14ac:dyDescent="0.25">
      <c r="K4662" s="124"/>
      <c r="L4662" s="110"/>
      <c r="M4662" s="110"/>
      <c r="N4662" s="110"/>
      <c r="O4662" s="144"/>
      <c r="P4662" s="110"/>
    </row>
    <row r="4663" spans="11:16" x14ac:dyDescent="0.25">
      <c r="K4663" s="124"/>
      <c r="L4663" s="110"/>
      <c r="M4663" s="110"/>
      <c r="N4663" s="110"/>
      <c r="O4663" s="144"/>
      <c r="P4663" s="110"/>
    </row>
    <row r="4664" spans="11:16" x14ac:dyDescent="0.25">
      <c r="K4664" s="124"/>
      <c r="L4664" s="110"/>
      <c r="M4664" s="110"/>
      <c r="N4664" s="110"/>
      <c r="O4664" s="144"/>
      <c r="P4664" s="110"/>
    </row>
    <row r="4665" spans="11:16" x14ac:dyDescent="0.25">
      <c r="K4665" s="124"/>
      <c r="L4665" s="110"/>
      <c r="M4665" s="110"/>
      <c r="N4665" s="110"/>
      <c r="O4665" s="144"/>
      <c r="P4665" s="110"/>
    </row>
    <row r="4666" spans="11:16" x14ac:dyDescent="0.25">
      <c r="K4666" s="124"/>
      <c r="L4666" s="110"/>
      <c r="M4666" s="110"/>
      <c r="N4666" s="110"/>
      <c r="O4666" s="144"/>
      <c r="P4666" s="110"/>
    </row>
    <row r="4667" spans="11:16" x14ac:dyDescent="0.25">
      <c r="K4667" s="124"/>
      <c r="L4667" s="110"/>
      <c r="M4667" s="110"/>
      <c r="N4667" s="110"/>
      <c r="O4667" s="144"/>
      <c r="P4667" s="110"/>
    </row>
    <row r="4668" spans="11:16" x14ac:dyDescent="0.25">
      <c r="K4668" s="124"/>
      <c r="L4668" s="110"/>
      <c r="M4668" s="110"/>
      <c r="N4668" s="110"/>
      <c r="O4668" s="144"/>
      <c r="P4668" s="110"/>
    </row>
    <row r="4669" spans="11:16" x14ac:dyDescent="0.25">
      <c r="K4669" s="124"/>
      <c r="L4669" s="110"/>
      <c r="M4669" s="110"/>
      <c r="N4669" s="110"/>
      <c r="O4669" s="144"/>
      <c r="P4669" s="110"/>
    </row>
    <row r="4670" spans="11:16" x14ac:dyDescent="0.25">
      <c r="K4670" s="124"/>
      <c r="L4670" s="110"/>
      <c r="M4670" s="110"/>
      <c r="N4670" s="110"/>
      <c r="O4670" s="144"/>
      <c r="P4670" s="110"/>
    </row>
    <row r="4671" spans="11:16" x14ac:dyDescent="0.25">
      <c r="K4671" s="124"/>
      <c r="L4671" s="110"/>
      <c r="M4671" s="110"/>
      <c r="N4671" s="110"/>
      <c r="O4671" s="144"/>
      <c r="P4671" s="110"/>
    </row>
    <row r="4672" spans="11:16" x14ac:dyDescent="0.25">
      <c r="K4672" s="124"/>
      <c r="L4672" s="110"/>
      <c r="M4672" s="110"/>
      <c r="N4672" s="110"/>
      <c r="O4672" s="144"/>
      <c r="P4672" s="110"/>
    </row>
    <row r="4673" spans="11:16" x14ac:dyDescent="0.25">
      <c r="K4673" s="124"/>
      <c r="L4673" s="110"/>
      <c r="M4673" s="110"/>
      <c r="N4673" s="110"/>
      <c r="O4673" s="144"/>
      <c r="P4673" s="110"/>
    </row>
    <row r="4674" spans="11:16" x14ac:dyDescent="0.25">
      <c r="K4674" s="124"/>
      <c r="L4674" s="110"/>
      <c r="M4674" s="110"/>
      <c r="N4674" s="110"/>
      <c r="O4674" s="144"/>
      <c r="P4674" s="110"/>
    </row>
    <row r="4675" spans="11:16" x14ac:dyDescent="0.25">
      <c r="K4675" s="124"/>
      <c r="L4675" s="110"/>
      <c r="M4675" s="110"/>
      <c r="N4675" s="110"/>
      <c r="O4675" s="144"/>
      <c r="P4675" s="110"/>
    </row>
    <row r="4676" spans="11:16" x14ac:dyDescent="0.25">
      <c r="K4676" s="124"/>
      <c r="L4676" s="110"/>
      <c r="M4676" s="110"/>
      <c r="N4676" s="110"/>
      <c r="O4676" s="144"/>
      <c r="P4676" s="110"/>
    </row>
    <row r="4677" spans="11:16" x14ac:dyDescent="0.25">
      <c r="K4677" s="124"/>
      <c r="L4677" s="110"/>
      <c r="M4677" s="110"/>
      <c r="N4677" s="110"/>
      <c r="O4677" s="144"/>
      <c r="P4677" s="110"/>
    </row>
    <row r="4678" spans="11:16" x14ac:dyDescent="0.25">
      <c r="K4678" s="124"/>
      <c r="L4678" s="110"/>
      <c r="M4678" s="110"/>
      <c r="N4678" s="110"/>
      <c r="O4678" s="144"/>
      <c r="P4678" s="110"/>
    </row>
    <row r="4679" spans="11:16" x14ac:dyDescent="0.25">
      <c r="K4679" s="124"/>
      <c r="L4679" s="110"/>
      <c r="M4679" s="110"/>
      <c r="N4679" s="110"/>
      <c r="O4679" s="144"/>
      <c r="P4679" s="110"/>
    </row>
    <row r="4680" spans="11:16" x14ac:dyDescent="0.25">
      <c r="K4680" s="124"/>
      <c r="L4680" s="110"/>
      <c r="M4680" s="110"/>
      <c r="N4680" s="110"/>
      <c r="O4680" s="144"/>
      <c r="P4680" s="110"/>
    </row>
    <row r="4681" spans="11:16" x14ac:dyDescent="0.25">
      <c r="K4681" s="124"/>
      <c r="L4681" s="110"/>
      <c r="M4681" s="110"/>
      <c r="N4681" s="110"/>
      <c r="O4681" s="144"/>
      <c r="P4681" s="110"/>
    </row>
    <row r="4682" spans="11:16" x14ac:dyDescent="0.25">
      <c r="K4682" s="124"/>
      <c r="L4682" s="110"/>
      <c r="M4682" s="110"/>
      <c r="N4682" s="110"/>
      <c r="O4682" s="144"/>
      <c r="P4682" s="110"/>
    </row>
    <row r="4683" spans="11:16" x14ac:dyDescent="0.25">
      <c r="K4683" s="124"/>
      <c r="L4683" s="110"/>
      <c r="M4683" s="110"/>
      <c r="N4683" s="110"/>
      <c r="O4683" s="144"/>
      <c r="P4683" s="110"/>
    </row>
    <row r="4684" spans="11:16" x14ac:dyDescent="0.25">
      <c r="K4684" s="124"/>
      <c r="L4684" s="110"/>
      <c r="M4684" s="110"/>
      <c r="N4684" s="110"/>
      <c r="O4684" s="144"/>
      <c r="P4684" s="110"/>
    </row>
    <row r="4685" spans="11:16" x14ac:dyDescent="0.25">
      <c r="K4685" s="124"/>
      <c r="L4685" s="110"/>
      <c r="M4685" s="110"/>
      <c r="N4685" s="110"/>
      <c r="O4685" s="144"/>
      <c r="P4685" s="110"/>
    </row>
    <row r="4686" spans="11:16" x14ac:dyDescent="0.25">
      <c r="K4686" s="124"/>
      <c r="L4686" s="110"/>
      <c r="M4686" s="110"/>
      <c r="N4686" s="110"/>
      <c r="O4686" s="144"/>
      <c r="P4686" s="110"/>
    </row>
    <row r="4687" spans="11:16" x14ac:dyDescent="0.25">
      <c r="K4687" s="124"/>
      <c r="L4687" s="110"/>
      <c r="M4687" s="110"/>
      <c r="N4687" s="110"/>
      <c r="O4687" s="144"/>
      <c r="P4687" s="110"/>
    </row>
    <row r="4688" spans="11:16" x14ac:dyDescent="0.25">
      <c r="K4688" s="124"/>
      <c r="L4688" s="110"/>
      <c r="M4688" s="110"/>
      <c r="N4688" s="110"/>
      <c r="O4688" s="144"/>
      <c r="P4688" s="110"/>
    </row>
    <row r="4689" spans="11:16" x14ac:dyDescent="0.25">
      <c r="K4689" s="124"/>
      <c r="L4689" s="110"/>
      <c r="M4689" s="110"/>
      <c r="N4689" s="110"/>
      <c r="O4689" s="144"/>
      <c r="P4689" s="110"/>
    </row>
    <row r="4690" spans="11:16" x14ac:dyDescent="0.25">
      <c r="K4690" s="124"/>
      <c r="L4690" s="110"/>
      <c r="M4690" s="110"/>
      <c r="N4690" s="110"/>
      <c r="O4690" s="144"/>
      <c r="P4690" s="110"/>
    </row>
    <row r="4691" spans="11:16" x14ac:dyDescent="0.25">
      <c r="K4691" s="124"/>
      <c r="L4691" s="110"/>
      <c r="M4691" s="110"/>
      <c r="N4691" s="110"/>
      <c r="O4691" s="144"/>
      <c r="P4691" s="110"/>
    </row>
    <row r="4692" spans="11:16" x14ac:dyDescent="0.25">
      <c r="K4692" s="124"/>
      <c r="L4692" s="110"/>
      <c r="M4692" s="110"/>
      <c r="N4692" s="110"/>
      <c r="O4692" s="144"/>
      <c r="P4692" s="110"/>
    </row>
    <row r="4693" spans="11:16" x14ac:dyDescent="0.25">
      <c r="K4693" s="124"/>
      <c r="L4693" s="110"/>
      <c r="M4693" s="110"/>
      <c r="N4693" s="110"/>
      <c r="O4693" s="144"/>
      <c r="P4693" s="110"/>
    </row>
    <row r="4694" spans="11:16" x14ac:dyDescent="0.25">
      <c r="K4694" s="124"/>
      <c r="L4694" s="110"/>
      <c r="M4694" s="110"/>
      <c r="N4694" s="110"/>
      <c r="O4694" s="144"/>
      <c r="P4694" s="110"/>
    </row>
    <row r="4695" spans="11:16" x14ac:dyDescent="0.25">
      <c r="K4695" s="124"/>
      <c r="L4695" s="110"/>
      <c r="M4695" s="110"/>
      <c r="N4695" s="110"/>
      <c r="O4695" s="144"/>
      <c r="P4695" s="110"/>
    </row>
    <row r="4696" spans="11:16" x14ac:dyDescent="0.25">
      <c r="K4696" s="124"/>
      <c r="L4696" s="110"/>
      <c r="M4696" s="110"/>
      <c r="N4696" s="110"/>
      <c r="O4696" s="144"/>
      <c r="P4696" s="110"/>
    </row>
    <row r="4697" spans="11:16" x14ac:dyDescent="0.25">
      <c r="K4697" s="124"/>
      <c r="L4697" s="110"/>
      <c r="M4697" s="110"/>
      <c r="N4697" s="110"/>
      <c r="O4697" s="144"/>
      <c r="P4697" s="110"/>
    </row>
    <row r="4698" spans="11:16" x14ac:dyDescent="0.25">
      <c r="K4698" s="124"/>
      <c r="L4698" s="110"/>
      <c r="M4698" s="110"/>
      <c r="N4698" s="110"/>
      <c r="O4698" s="144"/>
      <c r="P4698" s="110"/>
    </row>
    <row r="4699" spans="11:16" x14ac:dyDescent="0.25">
      <c r="K4699" s="124"/>
      <c r="L4699" s="110"/>
      <c r="M4699" s="110"/>
      <c r="N4699" s="110"/>
      <c r="O4699" s="144"/>
      <c r="P4699" s="110"/>
    </row>
    <row r="4700" spans="11:16" x14ac:dyDescent="0.25">
      <c r="K4700" s="124"/>
      <c r="L4700" s="110"/>
      <c r="M4700" s="110"/>
      <c r="N4700" s="110"/>
      <c r="O4700" s="144"/>
      <c r="P4700" s="110"/>
    </row>
    <row r="4701" spans="11:16" x14ac:dyDescent="0.25">
      <c r="K4701" s="124"/>
      <c r="L4701" s="110"/>
      <c r="M4701" s="110"/>
      <c r="N4701" s="110"/>
      <c r="O4701" s="144"/>
      <c r="P4701" s="110"/>
    </row>
    <row r="4702" spans="11:16" x14ac:dyDescent="0.25">
      <c r="K4702" s="124"/>
      <c r="L4702" s="110"/>
      <c r="M4702" s="110"/>
      <c r="N4702" s="110"/>
      <c r="O4702" s="144"/>
      <c r="P4702" s="110"/>
    </row>
    <row r="4703" spans="11:16" x14ac:dyDescent="0.25">
      <c r="K4703" s="124"/>
      <c r="L4703" s="110"/>
      <c r="M4703" s="110"/>
      <c r="N4703" s="110"/>
      <c r="O4703" s="144"/>
      <c r="P4703" s="110"/>
    </row>
    <row r="4704" spans="11:16" x14ac:dyDescent="0.25">
      <c r="K4704" s="124"/>
      <c r="L4704" s="110"/>
      <c r="M4704" s="110"/>
      <c r="N4704" s="110"/>
      <c r="O4704" s="144"/>
      <c r="P4704" s="110"/>
    </row>
    <row r="4705" spans="11:16" x14ac:dyDescent="0.25">
      <c r="K4705" s="124"/>
      <c r="L4705" s="110"/>
      <c r="M4705" s="110"/>
      <c r="N4705" s="110"/>
      <c r="O4705" s="144"/>
      <c r="P4705" s="110"/>
    </row>
    <row r="4706" spans="11:16" x14ac:dyDescent="0.25">
      <c r="K4706" s="124"/>
      <c r="L4706" s="110"/>
      <c r="M4706" s="110"/>
      <c r="N4706" s="110"/>
      <c r="O4706" s="144"/>
      <c r="P4706" s="110"/>
    </row>
    <row r="4707" spans="11:16" x14ac:dyDescent="0.25">
      <c r="K4707" s="124"/>
      <c r="L4707" s="110"/>
      <c r="M4707" s="110"/>
      <c r="N4707" s="110"/>
      <c r="O4707" s="144"/>
      <c r="P4707" s="110"/>
    </row>
    <row r="4708" spans="11:16" x14ac:dyDescent="0.25">
      <c r="K4708" s="124"/>
      <c r="L4708" s="110"/>
      <c r="M4708" s="110"/>
      <c r="N4708" s="110"/>
      <c r="O4708" s="144"/>
      <c r="P4708" s="110"/>
    </row>
    <row r="4709" spans="11:16" x14ac:dyDescent="0.25">
      <c r="K4709" s="124"/>
      <c r="L4709" s="110"/>
      <c r="M4709" s="110"/>
      <c r="N4709" s="110"/>
      <c r="O4709" s="144"/>
      <c r="P4709" s="110"/>
    </row>
    <row r="4710" spans="11:16" x14ac:dyDescent="0.25">
      <c r="K4710" s="124"/>
      <c r="L4710" s="110"/>
      <c r="M4710" s="110"/>
      <c r="N4710" s="110"/>
      <c r="O4710" s="144"/>
      <c r="P4710" s="110"/>
    </row>
    <row r="4711" spans="11:16" x14ac:dyDescent="0.25">
      <c r="K4711" s="124"/>
      <c r="L4711" s="110"/>
      <c r="M4711" s="110"/>
      <c r="N4711" s="110"/>
      <c r="O4711" s="144"/>
      <c r="P4711" s="110"/>
    </row>
    <row r="4712" spans="11:16" x14ac:dyDescent="0.25">
      <c r="K4712" s="124"/>
      <c r="L4712" s="110"/>
      <c r="M4712" s="110"/>
      <c r="N4712" s="110"/>
      <c r="O4712" s="144"/>
      <c r="P4712" s="110"/>
    </row>
    <row r="4713" spans="11:16" x14ac:dyDescent="0.25">
      <c r="K4713" s="124"/>
      <c r="L4713" s="110"/>
      <c r="M4713" s="110"/>
      <c r="N4713" s="110"/>
      <c r="O4713" s="144"/>
      <c r="P4713" s="110"/>
    </row>
    <row r="4714" spans="11:16" x14ac:dyDescent="0.25">
      <c r="K4714" s="124"/>
      <c r="L4714" s="110"/>
      <c r="M4714" s="110"/>
      <c r="N4714" s="110"/>
      <c r="O4714" s="144"/>
      <c r="P4714" s="110"/>
    </row>
    <row r="4715" spans="11:16" x14ac:dyDescent="0.25">
      <c r="K4715" s="124"/>
      <c r="L4715" s="110"/>
      <c r="M4715" s="110"/>
      <c r="N4715" s="110"/>
      <c r="O4715" s="144"/>
      <c r="P4715" s="110"/>
    </row>
    <row r="4716" spans="11:16" x14ac:dyDescent="0.25">
      <c r="K4716" s="124"/>
      <c r="L4716" s="110"/>
      <c r="M4716" s="110"/>
      <c r="N4716" s="110"/>
      <c r="O4716" s="144"/>
      <c r="P4716" s="110"/>
    </row>
    <row r="4717" spans="11:16" x14ac:dyDescent="0.25">
      <c r="K4717" s="124"/>
      <c r="L4717" s="110"/>
      <c r="M4717" s="110"/>
      <c r="N4717" s="110"/>
      <c r="O4717" s="144"/>
      <c r="P4717" s="110"/>
    </row>
    <row r="4718" spans="11:16" x14ac:dyDescent="0.25">
      <c r="K4718" s="124"/>
      <c r="L4718" s="110"/>
      <c r="M4718" s="110"/>
      <c r="N4718" s="110"/>
      <c r="O4718" s="144"/>
      <c r="P4718" s="110"/>
    </row>
    <row r="4719" spans="11:16" x14ac:dyDescent="0.25">
      <c r="K4719" s="124"/>
      <c r="L4719" s="110"/>
      <c r="M4719" s="110"/>
      <c r="N4719" s="110"/>
      <c r="O4719" s="144"/>
      <c r="P4719" s="110"/>
    </row>
    <row r="4720" spans="11:16" x14ac:dyDescent="0.25">
      <c r="K4720" s="124"/>
      <c r="L4720" s="110"/>
      <c r="M4720" s="110"/>
      <c r="N4720" s="110"/>
      <c r="O4720" s="144"/>
      <c r="P4720" s="110"/>
    </row>
    <row r="4721" spans="11:16" x14ac:dyDescent="0.25">
      <c r="K4721" s="124"/>
      <c r="L4721" s="110"/>
      <c r="M4721" s="110"/>
      <c r="N4721" s="110"/>
      <c r="O4721" s="144"/>
      <c r="P4721" s="110"/>
    </row>
    <row r="4722" spans="11:16" x14ac:dyDescent="0.25">
      <c r="K4722" s="124"/>
      <c r="L4722" s="110"/>
      <c r="M4722" s="110"/>
      <c r="N4722" s="110"/>
      <c r="O4722" s="144"/>
      <c r="P4722" s="110"/>
    </row>
    <row r="4723" spans="11:16" x14ac:dyDescent="0.25">
      <c r="K4723" s="124"/>
      <c r="L4723" s="110"/>
      <c r="M4723" s="110"/>
      <c r="N4723" s="110"/>
      <c r="O4723" s="144"/>
      <c r="P4723" s="110"/>
    </row>
    <row r="4724" spans="11:16" x14ac:dyDescent="0.25">
      <c r="K4724" s="124"/>
      <c r="L4724" s="110"/>
      <c r="M4724" s="110"/>
      <c r="N4724" s="110"/>
      <c r="O4724" s="144"/>
      <c r="P4724" s="110"/>
    </row>
    <row r="4725" spans="11:16" x14ac:dyDescent="0.25">
      <c r="K4725" s="124"/>
      <c r="L4725" s="110"/>
      <c r="M4725" s="110"/>
      <c r="N4725" s="110"/>
      <c r="O4725" s="144"/>
      <c r="P4725" s="110"/>
    </row>
    <row r="4726" spans="11:16" x14ac:dyDescent="0.25">
      <c r="K4726" s="124"/>
      <c r="L4726" s="110"/>
      <c r="M4726" s="110"/>
      <c r="N4726" s="110"/>
      <c r="O4726" s="144"/>
      <c r="P4726" s="110"/>
    </row>
    <row r="4727" spans="11:16" x14ac:dyDescent="0.25">
      <c r="K4727" s="124"/>
      <c r="L4727" s="110"/>
      <c r="M4727" s="110"/>
      <c r="N4727" s="110"/>
      <c r="O4727" s="144"/>
      <c r="P4727" s="110"/>
    </row>
    <row r="4728" spans="11:16" x14ac:dyDescent="0.25">
      <c r="K4728" s="124"/>
      <c r="L4728" s="110"/>
      <c r="M4728" s="110"/>
      <c r="N4728" s="110"/>
      <c r="O4728" s="144"/>
      <c r="P4728" s="110"/>
    </row>
    <row r="4729" spans="11:16" x14ac:dyDescent="0.25">
      <c r="K4729" s="124"/>
      <c r="L4729" s="110"/>
      <c r="M4729" s="110"/>
      <c r="N4729" s="110"/>
      <c r="O4729" s="144"/>
      <c r="P4729" s="110"/>
    </row>
    <row r="4730" spans="11:16" x14ac:dyDescent="0.25">
      <c r="K4730" s="124"/>
      <c r="L4730" s="110"/>
      <c r="M4730" s="110"/>
      <c r="N4730" s="110"/>
      <c r="O4730" s="144"/>
      <c r="P4730" s="110"/>
    </row>
    <row r="4731" spans="11:16" x14ac:dyDescent="0.25">
      <c r="K4731" s="124"/>
      <c r="L4731" s="110"/>
      <c r="M4731" s="110"/>
      <c r="N4731" s="110"/>
      <c r="O4731" s="144"/>
      <c r="P4731" s="110"/>
    </row>
    <row r="4732" spans="11:16" x14ac:dyDescent="0.25">
      <c r="K4732" s="124"/>
      <c r="L4732" s="110"/>
      <c r="M4732" s="110"/>
      <c r="N4732" s="110"/>
      <c r="O4732" s="144"/>
      <c r="P4732" s="110"/>
    </row>
    <row r="4733" spans="11:16" x14ac:dyDescent="0.25">
      <c r="K4733" s="124"/>
      <c r="L4733" s="110"/>
      <c r="M4733" s="110"/>
      <c r="N4733" s="110"/>
      <c r="O4733" s="144"/>
      <c r="P4733" s="110"/>
    </row>
    <row r="4734" spans="11:16" x14ac:dyDescent="0.25">
      <c r="K4734" s="124"/>
      <c r="L4734" s="110"/>
      <c r="M4734" s="110"/>
      <c r="N4734" s="110"/>
      <c r="O4734" s="144"/>
      <c r="P4734" s="110"/>
    </row>
    <row r="4735" spans="11:16" x14ac:dyDescent="0.25">
      <c r="K4735" s="124"/>
      <c r="L4735" s="110"/>
      <c r="M4735" s="110"/>
      <c r="N4735" s="110"/>
      <c r="O4735" s="144"/>
      <c r="P4735" s="110"/>
    </row>
    <row r="4736" spans="11:16" x14ac:dyDescent="0.25">
      <c r="K4736" s="124"/>
      <c r="L4736" s="110"/>
      <c r="M4736" s="110"/>
      <c r="N4736" s="110"/>
      <c r="O4736" s="144"/>
      <c r="P4736" s="110"/>
    </row>
    <row r="4737" spans="11:16" x14ac:dyDescent="0.25">
      <c r="K4737" s="124"/>
      <c r="L4737" s="110"/>
      <c r="M4737" s="110"/>
      <c r="N4737" s="110"/>
      <c r="O4737" s="144"/>
      <c r="P4737" s="110"/>
    </row>
    <row r="4738" spans="11:16" x14ac:dyDescent="0.25">
      <c r="K4738" s="124"/>
      <c r="L4738" s="110"/>
      <c r="M4738" s="110"/>
      <c r="N4738" s="110"/>
      <c r="O4738" s="144"/>
      <c r="P4738" s="110"/>
    </row>
    <row r="4739" spans="11:16" x14ac:dyDescent="0.25">
      <c r="K4739" s="124"/>
      <c r="L4739" s="110"/>
      <c r="M4739" s="110"/>
      <c r="N4739" s="110"/>
      <c r="O4739" s="144"/>
      <c r="P4739" s="110"/>
    </row>
    <row r="4740" spans="11:16" x14ac:dyDescent="0.25">
      <c r="K4740" s="124"/>
      <c r="L4740" s="110"/>
      <c r="M4740" s="110"/>
      <c r="N4740" s="110"/>
      <c r="O4740" s="144"/>
      <c r="P4740" s="110"/>
    </row>
    <row r="4741" spans="11:16" x14ac:dyDescent="0.25">
      <c r="K4741" s="124"/>
      <c r="L4741" s="110"/>
      <c r="M4741" s="110"/>
      <c r="N4741" s="110"/>
      <c r="O4741" s="144"/>
      <c r="P4741" s="110"/>
    </row>
    <row r="4742" spans="11:16" x14ac:dyDescent="0.25">
      <c r="K4742" s="124"/>
      <c r="L4742" s="110"/>
      <c r="M4742" s="110"/>
      <c r="N4742" s="110"/>
      <c r="O4742" s="144"/>
      <c r="P4742" s="110"/>
    </row>
    <row r="4743" spans="11:16" x14ac:dyDescent="0.25">
      <c r="K4743" s="124"/>
      <c r="L4743" s="110"/>
      <c r="M4743" s="110"/>
      <c r="N4743" s="110"/>
      <c r="O4743" s="144"/>
      <c r="P4743" s="110"/>
    </row>
    <row r="4744" spans="11:16" x14ac:dyDescent="0.25">
      <c r="K4744" s="124"/>
      <c r="L4744" s="110"/>
      <c r="M4744" s="110"/>
      <c r="N4744" s="110"/>
      <c r="O4744" s="144"/>
      <c r="P4744" s="110"/>
    </row>
    <row r="4745" spans="11:16" x14ac:dyDescent="0.25">
      <c r="K4745" s="124"/>
      <c r="L4745" s="110"/>
      <c r="M4745" s="110"/>
      <c r="N4745" s="110"/>
      <c r="O4745" s="144"/>
      <c r="P4745" s="110"/>
    </row>
    <row r="4746" spans="11:16" x14ac:dyDescent="0.25">
      <c r="K4746" s="124"/>
      <c r="L4746" s="110"/>
      <c r="M4746" s="110"/>
      <c r="N4746" s="110"/>
      <c r="O4746" s="144"/>
      <c r="P4746" s="110"/>
    </row>
    <row r="4747" spans="11:16" x14ac:dyDescent="0.25">
      <c r="K4747" s="124"/>
      <c r="L4747" s="110"/>
      <c r="M4747" s="110"/>
      <c r="N4747" s="110"/>
      <c r="O4747" s="144"/>
      <c r="P4747" s="110"/>
    </row>
    <row r="4748" spans="11:16" x14ac:dyDescent="0.25">
      <c r="K4748" s="124"/>
      <c r="L4748" s="110"/>
      <c r="M4748" s="110"/>
      <c r="N4748" s="110"/>
      <c r="O4748" s="144"/>
      <c r="P4748" s="110"/>
    </row>
    <row r="4749" spans="11:16" x14ac:dyDescent="0.25">
      <c r="K4749" s="124"/>
      <c r="L4749" s="110"/>
      <c r="M4749" s="110"/>
      <c r="N4749" s="110"/>
      <c r="O4749" s="144"/>
      <c r="P4749" s="110"/>
    </row>
    <row r="4750" spans="11:16" x14ac:dyDescent="0.25">
      <c r="K4750" s="124"/>
      <c r="L4750" s="110"/>
      <c r="M4750" s="110"/>
      <c r="N4750" s="110"/>
      <c r="O4750" s="144"/>
      <c r="P4750" s="110"/>
    </row>
    <row r="4751" spans="11:16" x14ac:dyDescent="0.25">
      <c r="K4751" s="124"/>
      <c r="L4751" s="110"/>
      <c r="M4751" s="110"/>
      <c r="N4751" s="110"/>
      <c r="O4751" s="144"/>
      <c r="P4751" s="110"/>
    </row>
    <row r="4752" spans="11:16" x14ac:dyDescent="0.25">
      <c r="K4752" s="124"/>
      <c r="L4752" s="110"/>
      <c r="M4752" s="110"/>
      <c r="N4752" s="110"/>
      <c r="O4752" s="144"/>
      <c r="P4752" s="110"/>
    </row>
    <row r="4753" spans="11:16" x14ac:dyDescent="0.25">
      <c r="K4753" s="124"/>
      <c r="L4753" s="110"/>
      <c r="M4753" s="110"/>
      <c r="N4753" s="110"/>
      <c r="O4753" s="144"/>
      <c r="P4753" s="110"/>
    </row>
    <row r="4754" spans="11:16" x14ac:dyDescent="0.25">
      <c r="K4754" s="124"/>
      <c r="L4754" s="110"/>
      <c r="M4754" s="110"/>
      <c r="N4754" s="110"/>
      <c r="O4754" s="144"/>
      <c r="P4754" s="110"/>
    </row>
    <row r="4755" spans="11:16" x14ac:dyDescent="0.25">
      <c r="K4755" s="124"/>
      <c r="L4755" s="110"/>
      <c r="M4755" s="110"/>
      <c r="N4755" s="110"/>
      <c r="O4755" s="144"/>
      <c r="P4755" s="110"/>
    </row>
    <row r="4756" spans="11:16" x14ac:dyDescent="0.25">
      <c r="K4756" s="124"/>
      <c r="L4756" s="110"/>
      <c r="M4756" s="110"/>
      <c r="N4756" s="110"/>
      <c r="O4756" s="144"/>
      <c r="P4756" s="110"/>
    </row>
    <row r="4757" spans="11:16" x14ac:dyDescent="0.25">
      <c r="K4757" s="124"/>
      <c r="L4757" s="110"/>
      <c r="M4757" s="110"/>
      <c r="N4757" s="110"/>
      <c r="O4757" s="144"/>
      <c r="P4757" s="110"/>
    </row>
    <row r="4758" spans="11:16" x14ac:dyDescent="0.25">
      <c r="K4758" s="124"/>
      <c r="L4758" s="110"/>
      <c r="M4758" s="110"/>
      <c r="N4758" s="110"/>
      <c r="O4758" s="144"/>
      <c r="P4758" s="110"/>
    </row>
    <row r="4759" spans="11:16" x14ac:dyDescent="0.25">
      <c r="K4759" s="124"/>
      <c r="L4759" s="110"/>
      <c r="M4759" s="110"/>
      <c r="N4759" s="110"/>
      <c r="O4759" s="144"/>
      <c r="P4759" s="110"/>
    </row>
    <row r="4760" spans="11:16" x14ac:dyDescent="0.25">
      <c r="K4760" s="124"/>
      <c r="L4760" s="110"/>
      <c r="M4760" s="110"/>
      <c r="N4760" s="110"/>
      <c r="O4760" s="144"/>
      <c r="P4760" s="110"/>
    </row>
    <row r="4761" spans="11:16" x14ac:dyDescent="0.25">
      <c r="K4761" s="124"/>
      <c r="L4761" s="110"/>
      <c r="M4761" s="110"/>
      <c r="N4761" s="110"/>
      <c r="O4761" s="144"/>
      <c r="P4761" s="110"/>
    </row>
    <row r="4762" spans="11:16" x14ac:dyDescent="0.25">
      <c r="K4762" s="124"/>
      <c r="L4762" s="110"/>
      <c r="M4762" s="110"/>
      <c r="N4762" s="110"/>
      <c r="O4762" s="144"/>
      <c r="P4762" s="110"/>
    </row>
    <row r="4763" spans="11:16" x14ac:dyDescent="0.25">
      <c r="K4763" s="124"/>
      <c r="L4763" s="110"/>
      <c r="M4763" s="110"/>
      <c r="N4763" s="110"/>
      <c r="O4763" s="144"/>
      <c r="P4763" s="110"/>
    </row>
    <row r="4764" spans="11:16" x14ac:dyDescent="0.25">
      <c r="K4764" s="124"/>
      <c r="L4764" s="110"/>
      <c r="M4764" s="110"/>
      <c r="N4764" s="110"/>
      <c r="O4764" s="144"/>
      <c r="P4764" s="110"/>
    </row>
    <row r="4765" spans="11:16" x14ac:dyDescent="0.25">
      <c r="K4765" s="124"/>
      <c r="L4765" s="110"/>
      <c r="M4765" s="110"/>
      <c r="N4765" s="110"/>
      <c r="O4765" s="144"/>
      <c r="P4765" s="110"/>
    </row>
    <row r="4766" spans="11:16" x14ac:dyDescent="0.25">
      <c r="K4766" s="124"/>
      <c r="L4766" s="110"/>
      <c r="M4766" s="110"/>
      <c r="N4766" s="110"/>
      <c r="O4766" s="144"/>
      <c r="P4766" s="110"/>
    </row>
    <row r="4767" spans="11:16" x14ac:dyDescent="0.25">
      <c r="K4767" s="124"/>
      <c r="L4767" s="110"/>
      <c r="M4767" s="110"/>
      <c r="N4767" s="110"/>
      <c r="O4767" s="144"/>
      <c r="P4767" s="110"/>
    </row>
    <row r="4768" spans="11:16" x14ac:dyDescent="0.25">
      <c r="K4768" s="124"/>
      <c r="L4768" s="110"/>
      <c r="M4768" s="110"/>
      <c r="N4768" s="110"/>
      <c r="O4768" s="144"/>
      <c r="P4768" s="110"/>
    </row>
    <row r="4769" spans="11:16" x14ac:dyDescent="0.25">
      <c r="K4769" s="124"/>
      <c r="L4769" s="110"/>
      <c r="M4769" s="110"/>
      <c r="N4769" s="110"/>
      <c r="O4769" s="144"/>
      <c r="P4769" s="110"/>
    </row>
    <row r="4770" spans="11:16" x14ac:dyDescent="0.25">
      <c r="K4770" s="124"/>
      <c r="L4770" s="110"/>
      <c r="M4770" s="110"/>
      <c r="N4770" s="110"/>
      <c r="O4770" s="144"/>
      <c r="P4770" s="110"/>
    </row>
    <row r="4771" spans="11:16" x14ac:dyDescent="0.25">
      <c r="K4771" s="124"/>
      <c r="L4771" s="110"/>
      <c r="M4771" s="110"/>
      <c r="N4771" s="110"/>
      <c r="O4771" s="144"/>
      <c r="P4771" s="110"/>
    </row>
    <row r="4772" spans="11:16" x14ac:dyDescent="0.25">
      <c r="K4772" s="124"/>
      <c r="L4772" s="110"/>
      <c r="M4772" s="110"/>
      <c r="N4772" s="110"/>
      <c r="O4772" s="144"/>
      <c r="P4772" s="110"/>
    </row>
    <row r="4773" spans="11:16" x14ac:dyDescent="0.25">
      <c r="K4773" s="124"/>
      <c r="L4773" s="110"/>
      <c r="M4773" s="110"/>
      <c r="N4773" s="110"/>
      <c r="O4773" s="144"/>
      <c r="P4773" s="110"/>
    </row>
    <row r="4774" spans="11:16" x14ac:dyDescent="0.25">
      <c r="K4774" s="124"/>
      <c r="L4774" s="110"/>
      <c r="M4774" s="110"/>
      <c r="N4774" s="110"/>
      <c r="O4774" s="144"/>
      <c r="P4774" s="110"/>
    </row>
    <row r="4775" spans="11:16" x14ac:dyDescent="0.25">
      <c r="K4775" s="124"/>
      <c r="L4775" s="110"/>
      <c r="M4775" s="110"/>
      <c r="N4775" s="110"/>
      <c r="O4775" s="144"/>
      <c r="P4775" s="110"/>
    </row>
    <row r="4776" spans="11:16" x14ac:dyDescent="0.25">
      <c r="K4776" s="124"/>
      <c r="L4776" s="110"/>
      <c r="M4776" s="110"/>
      <c r="N4776" s="110"/>
      <c r="O4776" s="144"/>
      <c r="P4776" s="110"/>
    </row>
    <row r="4777" spans="11:16" x14ac:dyDescent="0.25">
      <c r="K4777" s="124"/>
      <c r="L4777" s="110"/>
      <c r="M4777" s="110"/>
      <c r="N4777" s="110"/>
      <c r="O4777" s="144"/>
      <c r="P4777" s="110"/>
    </row>
    <row r="4778" spans="11:16" x14ac:dyDescent="0.25">
      <c r="K4778" s="124"/>
      <c r="L4778" s="110"/>
      <c r="M4778" s="110"/>
      <c r="N4778" s="110"/>
      <c r="O4778" s="144"/>
      <c r="P4778" s="110"/>
    </row>
    <row r="4779" spans="11:16" x14ac:dyDescent="0.25">
      <c r="K4779" s="124"/>
      <c r="L4779" s="110"/>
      <c r="M4779" s="110"/>
      <c r="N4779" s="110"/>
      <c r="O4779" s="144"/>
      <c r="P4779" s="110"/>
    </row>
    <row r="4780" spans="11:16" x14ac:dyDescent="0.25">
      <c r="K4780" s="124"/>
      <c r="L4780" s="110"/>
      <c r="M4780" s="110"/>
      <c r="N4780" s="110"/>
      <c r="O4780" s="144"/>
      <c r="P4780" s="110"/>
    </row>
    <row r="4781" spans="11:16" x14ac:dyDescent="0.25">
      <c r="K4781" s="124"/>
      <c r="L4781" s="110"/>
      <c r="M4781" s="110"/>
      <c r="N4781" s="110"/>
      <c r="O4781" s="144"/>
      <c r="P4781" s="110"/>
    </row>
    <row r="4782" spans="11:16" x14ac:dyDescent="0.25">
      <c r="K4782" s="124"/>
      <c r="L4782" s="110"/>
      <c r="M4782" s="110"/>
      <c r="N4782" s="110"/>
      <c r="O4782" s="144"/>
      <c r="P4782" s="110"/>
    </row>
    <row r="4783" spans="11:16" x14ac:dyDescent="0.25">
      <c r="K4783" s="124"/>
      <c r="L4783" s="110"/>
      <c r="M4783" s="110"/>
      <c r="N4783" s="110"/>
      <c r="O4783" s="144"/>
      <c r="P4783" s="110"/>
    </row>
    <row r="4784" spans="11:16" x14ac:dyDescent="0.25">
      <c r="K4784" s="124"/>
      <c r="L4784" s="110"/>
      <c r="M4784" s="110"/>
      <c r="N4784" s="110"/>
      <c r="O4784" s="144"/>
      <c r="P4784" s="110"/>
    </row>
    <row r="4785" spans="11:16" x14ac:dyDescent="0.25">
      <c r="K4785" s="124"/>
      <c r="L4785" s="110"/>
      <c r="M4785" s="110"/>
      <c r="N4785" s="110"/>
      <c r="O4785" s="144"/>
      <c r="P4785" s="110"/>
    </row>
    <row r="4786" spans="11:16" x14ac:dyDescent="0.25">
      <c r="K4786" s="124"/>
      <c r="L4786" s="110"/>
      <c r="M4786" s="110"/>
      <c r="N4786" s="110"/>
      <c r="O4786" s="144"/>
      <c r="P4786" s="110"/>
    </row>
    <row r="4787" spans="11:16" x14ac:dyDescent="0.25">
      <c r="K4787" s="124"/>
      <c r="L4787" s="110"/>
      <c r="M4787" s="110"/>
      <c r="N4787" s="110"/>
      <c r="O4787" s="144"/>
      <c r="P4787" s="110"/>
    </row>
    <row r="4788" spans="11:16" x14ac:dyDescent="0.25">
      <c r="K4788" s="124"/>
      <c r="L4788" s="110"/>
      <c r="M4788" s="110"/>
      <c r="N4788" s="110"/>
      <c r="O4788" s="144"/>
      <c r="P4788" s="110"/>
    </row>
    <row r="4789" spans="11:16" x14ac:dyDescent="0.25">
      <c r="K4789" s="124"/>
      <c r="L4789" s="110"/>
      <c r="M4789" s="110"/>
      <c r="N4789" s="110"/>
      <c r="O4789" s="144"/>
      <c r="P4789" s="110"/>
    </row>
    <row r="4790" spans="11:16" x14ac:dyDescent="0.25">
      <c r="K4790" s="124"/>
      <c r="L4790" s="110"/>
      <c r="M4790" s="110"/>
      <c r="N4790" s="110"/>
      <c r="O4790" s="144"/>
      <c r="P4790" s="110"/>
    </row>
    <row r="4791" spans="11:16" x14ac:dyDescent="0.25">
      <c r="K4791" s="124"/>
      <c r="L4791" s="110"/>
      <c r="M4791" s="110"/>
      <c r="N4791" s="110"/>
      <c r="O4791" s="144"/>
      <c r="P4791" s="110"/>
    </row>
    <row r="4792" spans="11:16" x14ac:dyDescent="0.25">
      <c r="K4792" s="124"/>
      <c r="L4792" s="110"/>
      <c r="M4792" s="110"/>
      <c r="N4792" s="110"/>
      <c r="O4792" s="144"/>
      <c r="P4792" s="110"/>
    </row>
    <row r="4793" spans="11:16" x14ac:dyDescent="0.25">
      <c r="K4793" s="124"/>
      <c r="L4793" s="110"/>
      <c r="M4793" s="110"/>
      <c r="N4793" s="110"/>
      <c r="O4793" s="144"/>
      <c r="P4793" s="110"/>
    </row>
    <row r="4794" spans="11:16" x14ac:dyDescent="0.25">
      <c r="K4794" s="124"/>
      <c r="L4794" s="110"/>
      <c r="M4794" s="110"/>
      <c r="N4794" s="110"/>
      <c r="O4794" s="144"/>
      <c r="P4794" s="110"/>
    </row>
    <row r="4795" spans="11:16" x14ac:dyDescent="0.25">
      <c r="K4795" s="124"/>
      <c r="L4795" s="110"/>
      <c r="M4795" s="110"/>
      <c r="N4795" s="110"/>
      <c r="O4795" s="144"/>
      <c r="P4795" s="110"/>
    </row>
    <row r="4796" spans="11:16" x14ac:dyDescent="0.25">
      <c r="K4796" s="124"/>
      <c r="L4796" s="110"/>
      <c r="M4796" s="110"/>
      <c r="N4796" s="110"/>
      <c r="O4796" s="144"/>
      <c r="P4796" s="110"/>
    </row>
    <row r="4797" spans="11:16" x14ac:dyDescent="0.25">
      <c r="K4797" s="124"/>
      <c r="L4797" s="110"/>
      <c r="M4797" s="110"/>
      <c r="N4797" s="110"/>
      <c r="O4797" s="144"/>
      <c r="P4797" s="110"/>
    </row>
    <row r="4798" spans="11:16" x14ac:dyDescent="0.25">
      <c r="K4798" s="124"/>
      <c r="L4798" s="110"/>
      <c r="M4798" s="110"/>
      <c r="N4798" s="110"/>
      <c r="O4798" s="144"/>
      <c r="P4798" s="110"/>
    </row>
    <row r="4799" spans="11:16" x14ac:dyDescent="0.25">
      <c r="K4799" s="124"/>
      <c r="L4799" s="110"/>
      <c r="M4799" s="110"/>
      <c r="N4799" s="110"/>
      <c r="O4799" s="144"/>
      <c r="P4799" s="110"/>
    </row>
    <row r="4800" spans="11:16" x14ac:dyDescent="0.25">
      <c r="K4800" s="124"/>
      <c r="L4800" s="110"/>
      <c r="M4800" s="110"/>
      <c r="N4800" s="110"/>
      <c r="O4800" s="144"/>
      <c r="P4800" s="110"/>
    </row>
    <row r="4801" spans="11:16" x14ac:dyDescent="0.25">
      <c r="K4801" s="124"/>
      <c r="L4801" s="110"/>
      <c r="M4801" s="110"/>
      <c r="N4801" s="110"/>
      <c r="O4801" s="144"/>
      <c r="P4801" s="110"/>
    </row>
    <row r="4802" spans="11:16" x14ac:dyDescent="0.25">
      <c r="K4802" s="124"/>
      <c r="L4802" s="110"/>
      <c r="M4802" s="110"/>
      <c r="N4802" s="110"/>
      <c r="O4802" s="144"/>
      <c r="P4802" s="110"/>
    </row>
    <row r="4803" spans="11:16" x14ac:dyDescent="0.25">
      <c r="K4803" s="124"/>
      <c r="L4803" s="110"/>
      <c r="M4803" s="110"/>
      <c r="N4803" s="110"/>
      <c r="O4803" s="144"/>
      <c r="P4803" s="110"/>
    </row>
    <row r="4804" spans="11:16" x14ac:dyDescent="0.25">
      <c r="K4804" s="124"/>
      <c r="L4804" s="110"/>
      <c r="M4804" s="110"/>
      <c r="N4804" s="110"/>
      <c r="O4804" s="144"/>
      <c r="P4804" s="110"/>
    </row>
    <row r="4805" spans="11:16" x14ac:dyDescent="0.25">
      <c r="K4805" s="124"/>
      <c r="L4805" s="110"/>
      <c r="M4805" s="110"/>
      <c r="N4805" s="110"/>
      <c r="O4805" s="144"/>
      <c r="P4805" s="110"/>
    </row>
    <row r="4806" spans="11:16" x14ac:dyDescent="0.25">
      <c r="K4806" s="124"/>
      <c r="L4806" s="110"/>
      <c r="M4806" s="110"/>
      <c r="N4806" s="110"/>
      <c r="O4806" s="144"/>
      <c r="P4806" s="110"/>
    </row>
    <row r="4807" spans="11:16" x14ac:dyDescent="0.25">
      <c r="K4807" s="124"/>
      <c r="L4807" s="110"/>
      <c r="M4807" s="110"/>
      <c r="N4807" s="110"/>
      <c r="O4807" s="144"/>
      <c r="P4807" s="110"/>
    </row>
    <row r="4808" spans="11:16" x14ac:dyDescent="0.25">
      <c r="K4808" s="124"/>
      <c r="L4808" s="110"/>
      <c r="M4808" s="110"/>
      <c r="N4808" s="110"/>
      <c r="O4808" s="144"/>
      <c r="P4808" s="110"/>
    </row>
    <row r="4809" spans="11:16" x14ac:dyDescent="0.25">
      <c r="K4809" s="124"/>
      <c r="L4809" s="110"/>
      <c r="M4809" s="110"/>
      <c r="N4809" s="110"/>
      <c r="O4809" s="144"/>
      <c r="P4809" s="110"/>
    </row>
    <row r="4810" spans="11:16" x14ac:dyDescent="0.25">
      <c r="K4810" s="124"/>
      <c r="L4810" s="110"/>
      <c r="M4810" s="110"/>
      <c r="N4810" s="110"/>
      <c r="O4810" s="144"/>
      <c r="P4810" s="110"/>
    </row>
    <row r="4811" spans="11:16" x14ac:dyDescent="0.25">
      <c r="K4811" s="124"/>
      <c r="L4811" s="110"/>
      <c r="M4811" s="110"/>
      <c r="N4811" s="110"/>
      <c r="O4811" s="144"/>
      <c r="P4811" s="110"/>
    </row>
    <row r="4812" spans="11:16" x14ac:dyDescent="0.25">
      <c r="K4812" s="124"/>
      <c r="L4812" s="110"/>
      <c r="M4812" s="110"/>
      <c r="N4812" s="110"/>
      <c r="O4812" s="144"/>
      <c r="P4812" s="110"/>
    </row>
    <row r="4813" spans="11:16" x14ac:dyDescent="0.25">
      <c r="K4813" s="124"/>
      <c r="L4813" s="110"/>
      <c r="M4813" s="110"/>
      <c r="N4813" s="110"/>
      <c r="O4813" s="144"/>
      <c r="P4813" s="110"/>
    </row>
    <row r="4814" spans="11:16" x14ac:dyDescent="0.25">
      <c r="K4814" s="124"/>
      <c r="L4814" s="110"/>
      <c r="M4814" s="110"/>
      <c r="N4814" s="110"/>
      <c r="O4814" s="144"/>
      <c r="P4814" s="110"/>
    </row>
    <row r="4815" spans="11:16" x14ac:dyDescent="0.25">
      <c r="K4815" s="124"/>
      <c r="L4815" s="110"/>
      <c r="M4815" s="110"/>
      <c r="N4815" s="110"/>
      <c r="O4815" s="144"/>
      <c r="P4815" s="110"/>
    </row>
    <row r="4816" spans="11:16" x14ac:dyDescent="0.25">
      <c r="K4816" s="124"/>
      <c r="L4816" s="110"/>
      <c r="M4816" s="110"/>
      <c r="N4816" s="110"/>
      <c r="O4816" s="144"/>
      <c r="P4816" s="110"/>
    </row>
    <row r="4817" spans="11:16" x14ac:dyDescent="0.25">
      <c r="K4817" s="124"/>
      <c r="L4817" s="110"/>
      <c r="M4817" s="110"/>
      <c r="N4817" s="110"/>
      <c r="O4817" s="144"/>
      <c r="P4817" s="110"/>
    </row>
    <row r="4818" spans="11:16" x14ac:dyDescent="0.25">
      <c r="K4818" s="124"/>
      <c r="L4818" s="110"/>
      <c r="M4818" s="110"/>
      <c r="N4818" s="110"/>
      <c r="O4818" s="144"/>
      <c r="P4818" s="110"/>
    </row>
    <row r="4819" spans="11:16" x14ac:dyDescent="0.25">
      <c r="K4819" s="124"/>
      <c r="L4819" s="110"/>
      <c r="M4819" s="110"/>
      <c r="N4819" s="110"/>
      <c r="O4819" s="144"/>
      <c r="P4819" s="110"/>
    </row>
    <row r="4820" spans="11:16" x14ac:dyDescent="0.25">
      <c r="K4820" s="124"/>
      <c r="L4820" s="110"/>
      <c r="M4820" s="110"/>
      <c r="N4820" s="110"/>
      <c r="O4820" s="144"/>
      <c r="P4820" s="110"/>
    </row>
    <row r="4821" spans="11:16" x14ac:dyDescent="0.25">
      <c r="K4821" s="124"/>
      <c r="L4821" s="110"/>
      <c r="M4821" s="110"/>
      <c r="N4821" s="110"/>
      <c r="O4821" s="144"/>
      <c r="P4821" s="110"/>
    </row>
    <row r="4822" spans="11:16" x14ac:dyDescent="0.25">
      <c r="K4822" s="124"/>
      <c r="L4822" s="110"/>
      <c r="M4822" s="110"/>
      <c r="N4822" s="110"/>
      <c r="O4822" s="144"/>
      <c r="P4822" s="110"/>
    </row>
    <row r="4823" spans="11:16" x14ac:dyDescent="0.25">
      <c r="K4823" s="124"/>
      <c r="L4823" s="110"/>
      <c r="M4823" s="110"/>
      <c r="N4823" s="110"/>
      <c r="O4823" s="144"/>
      <c r="P4823" s="110"/>
    </row>
    <row r="4824" spans="11:16" x14ac:dyDescent="0.25">
      <c r="K4824" s="124"/>
      <c r="L4824" s="110"/>
      <c r="M4824" s="110"/>
      <c r="N4824" s="110"/>
      <c r="O4824" s="144"/>
      <c r="P4824" s="110"/>
    </row>
    <row r="4825" spans="11:16" x14ac:dyDescent="0.25">
      <c r="K4825" s="124"/>
      <c r="L4825" s="110"/>
      <c r="M4825" s="110"/>
      <c r="N4825" s="110"/>
      <c r="O4825" s="144"/>
      <c r="P4825" s="110"/>
    </row>
    <row r="4826" spans="11:16" x14ac:dyDescent="0.25">
      <c r="K4826" s="124"/>
      <c r="L4826" s="110"/>
      <c r="M4826" s="110"/>
      <c r="N4826" s="110"/>
      <c r="O4826" s="144"/>
      <c r="P4826" s="110"/>
    </row>
    <row r="4827" spans="11:16" x14ac:dyDescent="0.25">
      <c r="K4827" s="124"/>
      <c r="L4827" s="110"/>
      <c r="M4827" s="110"/>
      <c r="N4827" s="110"/>
      <c r="O4827" s="144"/>
      <c r="P4827" s="110"/>
    </row>
    <row r="4828" spans="11:16" x14ac:dyDescent="0.25">
      <c r="K4828" s="124"/>
      <c r="L4828" s="110"/>
      <c r="M4828" s="110"/>
      <c r="N4828" s="110"/>
      <c r="O4828" s="144"/>
      <c r="P4828" s="110"/>
    </row>
    <row r="4829" spans="11:16" x14ac:dyDescent="0.25">
      <c r="K4829" s="124"/>
      <c r="L4829" s="110"/>
      <c r="M4829" s="110"/>
      <c r="N4829" s="110"/>
      <c r="O4829" s="144"/>
      <c r="P4829" s="110"/>
    </row>
    <row r="4830" spans="11:16" x14ac:dyDescent="0.25">
      <c r="K4830" s="124"/>
      <c r="L4830" s="110"/>
      <c r="M4830" s="110"/>
      <c r="N4830" s="110"/>
      <c r="O4830" s="144"/>
      <c r="P4830" s="110"/>
    </row>
    <row r="4831" spans="11:16" x14ac:dyDescent="0.25">
      <c r="K4831" s="124"/>
      <c r="L4831" s="110"/>
      <c r="M4831" s="110"/>
      <c r="N4831" s="110"/>
      <c r="O4831" s="144"/>
      <c r="P4831" s="110"/>
    </row>
    <row r="4832" spans="11:16" x14ac:dyDescent="0.25">
      <c r="K4832" s="124"/>
      <c r="L4832" s="110"/>
      <c r="M4832" s="110"/>
      <c r="N4832" s="110"/>
      <c r="O4832" s="144"/>
      <c r="P4832" s="110"/>
    </row>
    <row r="4833" spans="11:16" x14ac:dyDescent="0.25">
      <c r="K4833" s="124"/>
      <c r="L4833" s="110"/>
      <c r="M4833" s="110"/>
      <c r="N4833" s="110"/>
      <c r="O4833" s="144"/>
      <c r="P4833" s="110"/>
    </row>
    <row r="4834" spans="11:16" x14ac:dyDescent="0.25">
      <c r="K4834" s="124"/>
      <c r="L4834" s="110"/>
      <c r="M4834" s="110"/>
      <c r="N4834" s="110"/>
      <c r="O4834" s="144"/>
      <c r="P4834" s="110"/>
    </row>
    <row r="4835" spans="11:16" x14ac:dyDescent="0.25">
      <c r="K4835" s="124"/>
      <c r="L4835" s="110"/>
      <c r="M4835" s="110"/>
      <c r="N4835" s="110"/>
      <c r="O4835" s="144"/>
      <c r="P4835" s="110"/>
    </row>
    <row r="4836" spans="11:16" x14ac:dyDescent="0.25">
      <c r="K4836" s="124"/>
      <c r="L4836" s="110"/>
      <c r="M4836" s="110"/>
      <c r="N4836" s="110"/>
      <c r="O4836" s="144"/>
      <c r="P4836" s="110"/>
    </row>
    <row r="4837" spans="11:16" x14ac:dyDescent="0.25">
      <c r="K4837" s="124"/>
      <c r="L4837" s="110"/>
      <c r="M4837" s="110"/>
      <c r="N4837" s="110"/>
      <c r="O4837" s="144"/>
      <c r="P4837" s="110"/>
    </row>
    <row r="4838" spans="11:16" x14ac:dyDescent="0.25">
      <c r="K4838" s="124"/>
      <c r="L4838" s="110"/>
      <c r="M4838" s="110"/>
      <c r="N4838" s="110"/>
      <c r="O4838" s="144"/>
      <c r="P4838" s="110"/>
    </row>
    <row r="4839" spans="11:16" x14ac:dyDescent="0.25">
      <c r="K4839" s="124"/>
      <c r="L4839" s="110"/>
      <c r="M4839" s="110"/>
      <c r="N4839" s="110"/>
      <c r="O4839" s="144"/>
      <c r="P4839" s="110"/>
    </row>
    <row r="4840" spans="11:16" x14ac:dyDescent="0.25">
      <c r="K4840" s="124"/>
      <c r="L4840" s="110"/>
      <c r="M4840" s="110"/>
      <c r="N4840" s="110"/>
      <c r="O4840" s="144"/>
      <c r="P4840" s="110"/>
    </row>
    <row r="4841" spans="11:16" x14ac:dyDescent="0.25">
      <c r="K4841" s="124"/>
      <c r="L4841" s="110"/>
      <c r="M4841" s="110"/>
      <c r="N4841" s="110"/>
      <c r="O4841" s="144"/>
      <c r="P4841" s="110"/>
    </row>
    <row r="4842" spans="11:16" x14ac:dyDescent="0.25">
      <c r="K4842" s="124"/>
      <c r="L4842" s="110"/>
      <c r="M4842" s="110"/>
      <c r="N4842" s="110"/>
      <c r="O4842" s="144"/>
      <c r="P4842" s="110"/>
    </row>
    <row r="4843" spans="11:16" x14ac:dyDescent="0.25">
      <c r="K4843" s="124"/>
      <c r="L4843" s="110"/>
      <c r="M4843" s="110"/>
      <c r="N4843" s="110"/>
      <c r="O4843" s="144"/>
      <c r="P4843" s="110"/>
    </row>
    <row r="4844" spans="11:16" x14ac:dyDescent="0.25">
      <c r="K4844" s="124"/>
      <c r="L4844" s="110"/>
      <c r="M4844" s="110"/>
      <c r="N4844" s="110"/>
      <c r="O4844" s="144"/>
      <c r="P4844" s="110"/>
    </row>
    <row r="4845" spans="11:16" x14ac:dyDescent="0.25">
      <c r="K4845" s="124"/>
      <c r="L4845" s="110"/>
      <c r="M4845" s="110"/>
      <c r="N4845" s="110"/>
      <c r="O4845" s="144"/>
      <c r="P4845" s="110"/>
    </row>
    <row r="4846" spans="11:16" x14ac:dyDescent="0.25">
      <c r="K4846" s="124"/>
      <c r="L4846" s="110"/>
      <c r="M4846" s="110"/>
      <c r="N4846" s="110"/>
      <c r="O4846" s="144"/>
      <c r="P4846" s="110"/>
    </row>
    <row r="4847" spans="11:16" x14ac:dyDescent="0.25">
      <c r="K4847" s="124"/>
      <c r="L4847" s="110"/>
      <c r="M4847" s="110"/>
      <c r="N4847" s="110"/>
      <c r="O4847" s="144"/>
      <c r="P4847" s="110"/>
    </row>
    <row r="4848" spans="11:16" x14ac:dyDescent="0.25">
      <c r="K4848" s="124"/>
      <c r="L4848" s="110"/>
      <c r="M4848" s="110"/>
      <c r="N4848" s="110"/>
      <c r="O4848" s="144"/>
      <c r="P4848" s="110"/>
    </row>
    <row r="4849" spans="11:16" x14ac:dyDescent="0.25">
      <c r="K4849" s="124"/>
      <c r="L4849" s="110"/>
      <c r="M4849" s="110"/>
      <c r="N4849" s="110"/>
      <c r="O4849" s="144"/>
      <c r="P4849" s="110"/>
    </row>
    <row r="4850" spans="11:16" x14ac:dyDescent="0.25">
      <c r="K4850" s="124"/>
      <c r="L4850" s="110"/>
      <c r="M4850" s="110"/>
      <c r="N4850" s="110"/>
      <c r="O4850" s="144"/>
      <c r="P4850" s="110"/>
    </row>
    <row r="4851" spans="11:16" x14ac:dyDescent="0.25">
      <c r="K4851" s="124"/>
      <c r="L4851" s="110"/>
      <c r="M4851" s="110"/>
      <c r="N4851" s="110"/>
      <c r="O4851" s="144"/>
      <c r="P4851" s="110"/>
    </row>
    <row r="4852" spans="11:16" x14ac:dyDescent="0.25">
      <c r="K4852" s="124"/>
      <c r="L4852" s="110"/>
      <c r="M4852" s="110"/>
      <c r="N4852" s="110"/>
      <c r="O4852" s="144"/>
      <c r="P4852" s="110"/>
    </row>
    <row r="4853" spans="11:16" x14ac:dyDescent="0.25">
      <c r="K4853" s="124"/>
      <c r="L4853" s="110"/>
      <c r="M4853" s="110"/>
      <c r="N4853" s="110"/>
      <c r="O4853" s="144"/>
      <c r="P4853" s="110"/>
    </row>
    <row r="4854" spans="11:16" x14ac:dyDescent="0.25">
      <c r="K4854" s="124"/>
      <c r="L4854" s="110"/>
      <c r="M4854" s="110"/>
      <c r="N4854" s="110"/>
      <c r="O4854" s="144"/>
      <c r="P4854" s="110"/>
    </row>
    <row r="4855" spans="11:16" x14ac:dyDescent="0.25">
      <c r="K4855" s="124"/>
      <c r="L4855" s="110"/>
      <c r="M4855" s="110"/>
      <c r="N4855" s="110"/>
      <c r="O4855" s="144"/>
      <c r="P4855" s="110"/>
    </row>
    <row r="4856" spans="11:16" x14ac:dyDescent="0.25">
      <c r="K4856" s="124"/>
      <c r="L4856" s="110"/>
      <c r="M4856" s="110"/>
      <c r="N4856" s="110"/>
      <c r="O4856" s="144"/>
      <c r="P4856" s="110"/>
    </row>
    <row r="4857" spans="11:16" x14ac:dyDescent="0.25">
      <c r="K4857" s="124"/>
      <c r="L4857" s="110"/>
      <c r="M4857" s="110"/>
      <c r="N4857" s="110"/>
      <c r="O4857" s="144"/>
      <c r="P4857" s="110"/>
    </row>
    <row r="4858" spans="11:16" x14ac:dyDescent="0.25">
      <c r="K4858" s="124"/>
      <c r="L4858" s="110"/>
      <c r="M4858" s="110"/>
      <c r="N4858" s="110"/>
      <c r="O4858" s="144"/>
      <c r="P4858" s="110"/>
    </row>
    <row r="4859" spans="11:16" x14ac:dyDescent="0.25">
      <c r="K4859" s="124"/>
      <c r="L4859" s="110"/>
      <c r="M4859" s="110"/>
      <c r="N4859" s="110"/>
      <c r="O4859" s="144"/>
      <c r="P4859" s="110"/>
    </row>
    <row r="4860" spans="11:16" x14ac:dyDescent="0.25">
      <c r="K4860" s="124"/>
      <c r="L4860" s="110"/>
      <c r="M4860" s="110"/>
      <c r="N4860" s="110"/>
      <c r="O4860" s="144"/>
      <c r="P4860" s="110"/>
    </row>
    <row r="4861" spans="11:16" x14ac:dyDescent="0.25">
      <c r="K4861" s="124"/>
      <c r="L4861" s="110"/>
      <c r="M4861" s="110"/>
      <c r="N4861" s="110"/>
      <c r="O4861" s="144"/>
      <c r="P4861" s="110"/>
    </row>
    <row r="4862" spans="11:16" x14ac:dyDescent="0.25">
      <c r="K4862" s="124"/>
      <c r="L4862" s="110"/>
      <c r="M4862" s="110"/>
      <c r="N4862" s="110"/>
      <c r="O4862" s="144"/>
      <c r="P4862" s="110"/>
    </row>
    <row r="4863" spans="11:16" x14ac:dyDescent="0.25">
      <c r="K4863" s="124"/>
      <c r="L4863" s="110"/>
      <c r="M4863" s="110"/>
      <c r="N4863" s="110"/>
      <c r="O4863" s="144"/>
      <c r="P4863" s="110"/>
    </row>
    <row r="4864" spans="11:16" x14ac:dyDescent="0.25">
      <c r="K4864" s="124"/>
      <c r="L4864" s="110"/>
      <c r="M4864" s="110"/>
      <c r="N4864" s="110"/>
      <c r="O4864" s="144"/>
      <c r="P4864" s="110"/>
    </row>
    <row r="4865" spans="11:16" x14ac:dyDescent="0.25">
      <c r="K4865" s="124"/>
      <c r="L4865" s="110"/>
      <c r="M4865" s="110"/>
      <c r="N4865" s="110"/>
      <c r="O4865" s="144"/>
      <c r="P4865" s="110"/>
    </row>
    <row r="4866" spans="11:16" x14ac:dyDescent="0.25">
      <c r="K4866" s="124"/>
      <c r="L4866" s="110"/>
      <c r="M4866" s="110"/>
      <c r="N4866" s="110"/>
      <c r="O4866" s="144"/>
      <c r="P4866" s="110"/>
    </row>
    <row r="4867" spans="11:16" x14ac:dyDescent="0.25">
      <c r="K4867" s="124"/>
      <c r="L4867" s="110"/>
      <c r="M4867" s="110"/>
      <c r="N4867" s="110"/>
      <c r="O4867" s="144"/>
      <c r="P4867" s="110"/>
    </row>
    <row r="4868" spans="11:16" x14ac:dyDescent="0.25">
      <c r="K4868" s="124"/>
      <c r="L4868" s="110"/>
      <c r="M4868" s="110"/>
      <c r="N4868" s="110"/>
      <c r="O4868" s="144"/>
      <c r="P4868" s="110"/>
    </row>
    <row r="4869" spans="11:16" x14ac:dyDescent="0.25">
      <c r="K4869" s="124"/>
      <c r="L4869" s="110"/>
      <c r="M4869" s="110"/>
      <c r="N4869" s="110"/>
      <c r="O4869" s="144"/>
      <c r="P4869" s="110"/>
    </row>
    <row r="4870" spans="11:16" x14ac:dyDescent="0.25">
      <c r="K4870" s="124"/>
      <c r="L4870" s="110"/>
      <c r="M4870" s="110"/>
      <c r="N4870" s="110"/>
      <c r="O4870" s="144"/>
      <c r="P4870" s="110"/>
    </row>
    <row r="4871" spans="11:16" x14ac:dyDescent="0.25">
      <c r="K4871" s="124"/>
      <c r="L4871" s="110"/>
      <c r="M4871" s="110"/>
      <c r="N4871" s="110"/>
      <c r="O4871" s="144"/>
      <c r="P4871" s="110"/>
    </row>
    <row r="4872" spans="11:16" x14ac:dyDescent="0.25">
      <c r="K4872" s="124"/>
      <c r="L4872" s="110"/>
      <c r="M4872" s="110"/>
      <c r="N4872" s="110"/>
      <c r="O4872" s="144"/>
      <c r="P4872" s="110"/>
    </row>
    <row r="4873" spans="11:16" x14ac:dyDescent="0.25">
      <c r="K4873" s="124"/>
      <c r="L4873" s="110"/>
      <c r="M4873" s="110"/>
      <c r="N4873" s="110"/>
      <c r="O4873" s="144"/>
      <c r="P4873" s="110"/>
    </row>
    <row r="4874" spans="11:16" x14ac:dyDescent="0.25">
      <c r="K4874" s="124"/>
      <c r="L4874" s="110"/>
      <c r="M4874" s="110"/>
      <c r="N4874" s="110"/>
      <c r="O4874" s="144"/>
      <c r="P4874" s="110"/>
    </row>
    <row r="4875" spans="11:16" x14ac:dyDescent="0.25">
      <c r="K4875" s="124"/>
      <c r="L4875" s="110"/>
      <c r="M4875" s="110"/>
      <c r="N4875" s="110"/>
      <c r="O4875" s="144"/>
      <c r="P4875" s="110"/>
    </row>
    <row r="4876" spans="11:16" x14ac:dyDescent="0.25">
      <c r="K4876" s="124"/>
      <c r="L4876" s="110"/>
      <c r="M4876" s="110"/>
      <c r="N4876" s="110"/>
      <c r="O4876" s="144"/>
      <c r="P4876" s="110"/>
    </row>
    <row r="4877" spans="11:16" x14ac:dyDescent="0.25">
      <c r="K4877" s="124"/>
      <c r="L4877" s="110"/>
      <c r="M4877" s="110"/>
      <c r="N4877" s="110"/>
      <c r="O4877" s="144"/>
      <c r="P4877" s="110"/>
    </row>
    <row r="4878" spans="11:16" x14ac:dyDescent="0.25">
      <c r="K4878" s="124"/>
      <c r="L4878" s="110"/>
      <c r="M4878" s="110"/>
      <c r="N4878" s="110"/>
      <c r="O4878" s="144"/>
      <c r="P4878" s="110"/>
    </row>
    <row r="4879" spans="11:16" x14ac:dyDescent="0.25">
      <c r="K4879" s="124"/>
      <c r="L4879" s="110"/>
      <c r="M4879" s="110"/>
      <c r="N4879" s="110"/>
      <c r="O4879" s="144"/>
      <c r="P4879" s="110"/>
    </row>
    <row r="4880" spans="11:16" x14ac:dyDescent="0.25">
      <c r="K4880" s="124"/>
      <c r="L4880" s="110"/>
      <c r="M4880" s="110"/>
      <c r="N4880" s="110"/>
      <c r="O4880" s="144"/>
      <c r="P4880" s="110"/>
    </row>
    <row r="4881" spans="11:16" x14ac:dyDescent="0.25">
      <c r="K4881" s="124"/>
      <c r="L4881" s="110"/>
      <c r="M4881" s="110"/>
      <c r="N4881" s="110"/>
      <c r="O4881" s="144"/>
      <c r="P4881" s="110"/>
    </row>
    <row r="4882" spans="11:16" x14ac:dyDescent="0.25">
      <c r="K4882" s="124"/>
      <c r="L4882" s="110"/>
      <c r="M4882" s="110"/>
      <c r="N4882" s="110"/>
      <c r="O4882" s="144"/>
      <c r="P4882" s="110"/>
    </row>
    <row r="4883" spans="11:16" x14ac:dyDescent="0.25">
      <c r="K4883" s="124"/>
      <c r="L4883" s="110"/>
      <c r="M4883" s="110"/>
      <c r="N4883" s="110"/>
      <c r="O4883" s="144"/>
      <c r="P4883" s="110"/>
    </row>
    <row r="4884" spans="11:16" x14ac:dyDescent="0.25">
      <c r="K4884" s="124"/>
      <c r="L4884" s="110"/>
      <c r="M4884" s="110"/>
      <c r="N4884" s="110"/>
      <c r="O4884" s="144"/>
      <c r="P4884" s="110"/>
    </row>
    <row r="4885" spans="11:16" x14ac:dyDescent="0.25">
      <c r="K4885" s="124"/>
      <c r="L4885" s="110"/>
      <c r="M4885" s="110"/>
      <c r="N4885" s="110"/>
      <c r="O4885" s="144"/>
      <c r="P4885" s="110"/>
    </row>
    <row r="4886" spans="11:16" x14ac:dyDescent="0.25">
      <c r="K4886" s="124"/>
      <c r="L4886" s="110"/>
      <c r="M4886" s="110"/>
      <c r="N4886" s="110"/>
      <c r="O4886" s="144"/>
      <c r="P4886" s="110"/>
    </row>
    <row r="4887" spans="11:16" x14ac:dyDescent="0.25">
      <c r="K4887" s="124"/>
      <c r="L4887" s="110"/>
      <c r="M4887" s="110"/>
      <c r="N4887" s="110"/>
      <c r="O4887" s="144"/>
      <c r="P4887" s="110"/>
    </row>
    <row r="4888" spans="11:16" x14ac:dyDescent="0.25">
      <c r="K4888" s="124"/>
      <c r="L4888" s="110"/>
      <c r="M4888" s="110"/>
      <c r="N4888" s="110"/>
      <c r="O4888" s="144"/>
      <c r="P4888" s="110"/>
    </row>
    <row r="4889" spans="11:16" x14ac:dyDescent="0.25">
      <c r="K4889" s="124"/>
      <c r="L4889" s="110"/>
      <c r="M4889" s="110"/>
      <c r="N4889" s="110"/>
      <c r="O4889" s="144"/>
      <c r="P4889" s="110"/>
    </row>
    <row r="4890" spans="11:16" x14ac:dyDescent="0.25">
      <c r="K4890" s="124"/>
      <c r="L4890" s="110"/>
      <c r="M4890" s="110"/>
      <c r="N4890" s="110"/>
      <c r="O4890" s="144"/>
      <c r="P4890" s="110"/>
    </row>
    <row r="4891" spans="11:16" x14ac:dyDescent="0.25">
      <c r="K4891" s="124"/>
      <c r="L4891" s="110"/>
      <c r="M4891" s="110"/>
      <c r="N4891" s="110"/>
      <c r="O4891" s="144"/>
      <c r="P4891" s="110"/>
    </row>
    <row r="4892" spans="11:16" x14ac:dyDescent="0.25">
      <c r="K4892" s="124"/>
      <c r="L4892" s="110"/>
      <c r="M4892" s="110"/>
      <c r="N4892" s="110"/>
      <c r="O4892" s="144"/>
      <c r="P4892" s="110"/>
    </row>
    <row r="4893" spans="11:16" x14ac:dyDescent="0.25">
      <c r="K4893" s="124"/>
      <c r="L4893" s="110"/>
      <c r="M4893" s="110"/>
      <c r="N4893" s="110"/>
      <c r="O4893" s="144"/>
      <c r="P4893" s="110"/>
    </row>
    <row r="4894" spans="11:16" x14ac:dyDescent="0.25">
      <c r="K4894" s="124"/>
      <c r="L4894" s="110"/>
      <c r="M4894" s="110"/>
      <c r="N4894" s="110"/>
      <c r="O4894" s="144"/>
      <c r="P4894" s="110"/>
    </row>
    <row r="4895" spans="11:16" x14ac:dyDescent="0.25">
      <c r="K4895" s="124"/>
      <c r="L4895" s="110"/>
      <c r="M4895" s="110"/>
      <c r="N4895" s="110"/>
      <c r="O4895" s="144"/>
      <c r="P4895" s="110"/>
    </row>
    <row r="4896" spans="11:16" x14ac:dyDescent="0.25">
      <c r="K4896" s="124"/>
      <c r="L4896" s="110"/>
      <c r="M4896" s="110"/>
      <c r="N4896" s="110"/>
      <c r="O4896" s="144"/>
      <c r="P4896" s="110"/>
    </row>
    <row r="4897" spans="11:16" x14ac:dyDescent="0.25">
      <c r="K4897" s="124"/>
      <c r="L4897" s="110"/>
      <c r="M4897" s="110"/>
      <c r="N4897" s="110"/>
      <c r="O4897" s="144"/>
      <c r="P4897" s="110"/>
    </row>
    <row r="4898" spans="11:16" x14ac:dyDescent="0.25">
      <c r="K4898" s="124"/>
      <c r="L4898" s="110"/>
      <c r="M4898" s="110"/>
      <c r="N4898" s="110"/>
      <c r="O4898" s="144"/>
      <c r="P4898" s="110"/>
    </row>
    <row r="4899" spans="11:16" x14ac:dyDescent="0.25">
      <c r="K4899" s="124"/>
      <c r="L4899" s="110"/>
      <c r="M4899" s="110"/>
      <c r="N4899" s="110"/>
      <c r="O4899" s="144"/>
      <c r="P4899" s="110"/>
    </row>
    <row r="4900" spans="11:16" x14ac:dyDescent="0.25">
      <c r="K4900" s="124"/>
      <c r="L4900" s="110"/>
      <c r="M4900" s="110"/>
      <c r="N4900" s="110"/>
      <c r="O4900" s="144"/>
      <c r="P4900" s="110"/>
    </row>
    <row r="4901" spans="11:16" x14ac:dyDescent="0.25">
      <c r="K4901" s="124"/>
      <c r="L4901" s="110"/>
      <c r="M4901" s="110"/>
      <c r="N4901" s="110"/>
      <c r="O4901" s="144"/>
      <c r="P4901" s="110"/>
    </row>
    <row r="4902" spans="11:16" x14ac:dyDescent="0.25">
      <c r="K4902" s="124"/>
      <c r="L4902" s="110"/>
      <c r="M4902" s="110"/>
      <c r="N4902" s="110"/>
      <c r="O4902" s="144"/>
      <c r="P4902" s="110"/>
    </row>
    <row r="4903" spans="11:16" x14ac:dyDescent="0.25">
      <c r="K4903" s="124"/>
      <c r="L4903" s="110"/>
      <c r="M4903" s="110"/>
      <c r="N4903" s="110"/>
      <c r="O4903" s="144"/>
      <c r="P4903" s="110"/>
    </row>
    <row r="4904" spans="11:16" x14ac:dyDescent="0.25">
      <c r="K4904" s="124"/>
      <c r="L4904" s="110"/>
      <c r="M4904" s="110"/>
      <c r="N4904" s="110"/>
      <c r="O4904" s="144"/>
      <c r="P4904" s="110"/>
    </row>
    <row r="4905" spans="11:16" x14ac:dyDescent="0.25">
      <c r="K4905" s="124"/>
      <c r="L4905" s="110"/>
      <c r="M4905" s="110"/>
      <c r="N4905" s="110"/>
      <c r="O4905" s="144"/>
      <c r="P4905" s="110"/>
    </row>
    <row r="4906" spans="11:16" x14ac:dyDescent="0.25">
      <c r="K4906" s="124"/>
      <c r="L4906" s="110"/>
      <c r="M4906" s="110"/>
      <c r="N4906" s="110"/>
      <c r="O4906" s="144"/>
      <c r="P4906" s="110"/>
    </row>
    <row r="4907" spans="11:16" x14ac:dyDescent="0.25">
      <c r="K4907" s="124"/>
      <c r="L4907" s="110"/>
      <c r="M4907" s="110"/>
      <c r="N4907" s="110"/>
      <c r="O4907" s="144"/>
      <c r="P4907" s="110"/>
    </row>
    <row r="4908" spans="11:16" x14ac:dyDescent="0.25">
      <c r="K4908" s="124"/>
      <c r="L4908" s="110"/>
      <c r="M4908" s="110"/>
      <c r="N4908" s="110"/>
      <c r="O4908" s="144"/>
      <c r="P4908" s="110"/>
    </row>
    <row r="4909" spans="11:16" x14ac:dyDescent="0.25">
      <c r="K4909" s="124"/>
      <c r="L4909" s="110"/>
      <c r="M4909" s="110"/>
      <c r="N4909" s="110"/>
      <c r="O4909" s="144"/>
      <c r="P4909" s="110"/>
    </row>
    <row r="4910" spans="11:16" x14ac:dyDescent="0.25">
      <c r="K4910" s="124"/>
      <c r="L4910" s="110"/>
      <c r="M4910" s="110"/>
      <c r="N4910" s="110"/>
      <c r="O4910" s="144"/>
      <c r="P4910" s="110"/>
    </row>
    <row r="4911" spans="11:16" x14ac:dyDescent="0.25">
      <c r="K4911" s="124"/>
      <c r="L4911" s="110"/>
      <c r="M4911" s="110"/>
      <c r="N4911" s="110"/>
      <c r="O4911" s="144"/>
      <c r="P4911" s="110"/>
    </row>
    <row r="4912" spans="11:16" x14ac:dyDescent="0.25">
      <c r="K4912" s="124"/>
      <c r="L4912" s="110"/>
      <c r="M4912" s="110"/>
      <c r="N4912" s="110"/>
      <c r="O4912" s="144"/>
      <c r="P4912" s="110"/>
    </row>
    <row r="4913" spans="11:16" x14ac:dyDescent="0.25">
      <c r="K4913" s="124"/>
      <c r="L4913" s="110"/>
      <c r="M4913" s="110"/>
      <c r="N4913" s="110"/>
      <c r="O4913" s="144"/>
      <c r="P4913" s="110"/>
    </row>
    <row r="4914" spans="11:16" x14ac:dyDescent="0.25">
      <c r="K4914" s="124"/>
      <c r="L4914" s="110"/>
      <c r="M4914" s="110"/>
      <c r="N4914" s="110"/>
      <c r="O4914" s="144"/>
      <c r="P4914" s="110"/>
    </row>
    <row r="4915" spans="11:16" x14ac:dyDescent="0.25">
      <c r="K4915" s="124"/>
      <c r="L4915" s="110"/>
      <c r="M4915" s="110"/>
      <c r="N4915" s="110"/>
      <c r="O4915" s="144"/>
      <c r="P4915" s="110"/>
    </row>
    <row r="4916" spans="11:16" x14ac:dyDescent="0.25">
      <c r="K4916" s="124"/>
      <c r="L4916" s="110"/>
      <c r="M4916" s="110"/>
      <c r="N4916" s="110"/>
      <c r="O4916" s="144"/>
      <c r="P4916" s="110"/>
    </row>
    <row r="4917" spans="11:16" x14ac:dyDescent="0.25">
      <c r="K4917" s="124"/>
      <c r="L4917" s="110"/>
      <c r="M4917" s="110"/>
      <c r="N4917" s="110"/>
      <c r="O4917" s="144"/>
      <c r="P4917" s="110"/>
    </row>
    <row r="4918" spans="11:16" x14ac:dyDescent="0.25">
      <c r="K4918" s="124"/>
      <c r="L4918" s="110"/>
      <c r="M4918" s="110"/>
      <c r="N4918" s="110"/>
      <c r="O4918" s="144"/>
      <c r="P4918" s="110"/>
    </row>
    <row r="4919" spans="11:16" x14ac:dyDescent="0.25">
      <c r="K4919" s="124"/>
      <c r="L4919" s="110"/>
      <c r="M4919" s="110"/>
      <c r="N4919" s="110"/>
      <c r="O4919" s="144"/>
      <c r="P4919" s="110"/>
    </row>
    <row r="4920" spans="11:16" x14ac:dyDescent="0.25">
      <c r="K4920" s="124"/>
      <c r="L4920" s="110"/>
      <c r="M4920" s="110"/>
      <c r="N4920" s="110"/>
      <c r="O4920" s="144"/>
      <c r="P4920" s="110"/>
    </row>
    <row r="4921" spans="11:16" x14ac:dyDescent="0.25">
      <c r="K4921" s="124"/>
      <c r="L4921" s="110"/>
      <c r="M4921" s="110"/>
      <c r="N4921" s="110"/>
      <c r="O4921" s="144"/>
      <c r="P4921" s="110"/>
    </row>
    <row r="4922" spans="11:16" x14ac:dyDescent="0.25">
      <c r="K4922" s="124"/>
      <c r="L4922" s="110"/>
      <c r="M4922" s="110"/>
      <c r="N4922" s="110"/>
      <c r="O4922" s="144"/>
      <c r="P4922" s="110"/>
    </row>
    <row r="4923" spans="11:16" x14ac:dyDescent="0.25">
      <c r="K4923" s="124"/>
      <c r="L4923" s="110"/>
      <c r="M4923" s="110"/>
      <c r="N4923" s="110"/>
      <c r="O4923" s="144"/>
      <c r="P4923" s="110"/>
    </row>
    <row r="4924" spans="11:16" x14ac:dyDescent="0.25">
      <c r="K4924" s="124"/>
      <c r="L4924" s="110"/>
      <c r="M4924" s="110"/>
      <c r="N4924" s="110"/>
      <c r="O4924" s="144"/>
      <c r="P4924" s="110"/>
    </row>
    <row r="4925" spans="11:16" x14ac:dyDescent="0.25">
      <c r="K4925" s="124"/>
      <c r="L4925" s="110"/>
      <c r="M4925" s="110"/>
      <c r="N4925" s="110"/>
      <c r="O4925" s="144"/>
      <c r="P4925" s="110"/>
    </row>
    <row r="4926" spans="11:16" x14ac:dyDescent="0.25">
      <c r="K4926" s="124"/>
      <c r="L4926" s="110"/>
      <c r="M4926" s="110"/>
      <c r="N4926" s="110"/>
      <c r="O4926" s="144"/>
      <c r="P4926" s="110"/>
    </row>
    <row r="4927" spans="11:16" x14ac:dyDescent="0.25">
      <c r="K4927" s="124"/>
      <c r="L4927" s="110"/>
      <c r="M4927" s="110"/>
      <c r="N4927" s="110"/>
      <c r="O4927" s="144"/>
      <c r="P4927" s="110"/>
    </row>
    <row r="4928" spans="11:16" x14ac:dyDescent="0.25">
      <c r="K4928" s="124"/>
      <c r="L4928" s="110"/>
      <c r="M4928" s="110"/>
      <c r="N4928" s="110"/>
      <c r="O4928" s="144"/>
      <c r="P4928" s="110"/>
    </row>
    <row r="4929" spans="11:16" x14ac:dyDescent="0.25">
      <c r="K4929" s="124"/>
      <c r="L4929" s="110"/>
      <c r="M4929" s="110"/>
      <c r="N4929" s="110"/>
      <c r="O4929" s="144"/>
      <c r="P4929" s="110"/>
    </row>
    <row r="4930" spans="11:16" x14ac:dyDescent="0.25">
      <c r="K4930" s="124"/>
      <c r="L4930" s="110"/>
      <c r="M4930" s="110"/>
      <c r="N4930" s="110"/>
      <c r="O4930" s="144"/>
      <c r="P4930" s="110"/>
    </row>
    <row r="4931" spans="11:16" x14ac:dyDescent="0.25">
      <c r="K4931" s="124"/>
      <c r="L4931" s="110"/>
      <c r="M4931" s="110"/>
      <c r="N4931" s="110"/>
      <c r="O4931" s="144"/>
      <c r="P4931" s="110"/>
    </row>
    <row r="4932" spans="11:16" x14ac:dyDescent="0.25">
      <c r="K4932" s="124"/>
      <c r="L4932" s="110"/>
      <c r="M4932" s="110"/>
      <c r="N4932" s="110"/>
      <c r="O4932" s="144"/>
      <c r="P4932" s="110"/>
    </row>
    <row r="4933" spans="11:16" x14ac:dyDescent="0.25">
      <c r="K4933" s="124"/>
      <c r="L4933" s="110"/>
      <c r="M4933" s="110"/>
      <c r="N4933" s="110"/>
      <c r="O4933" s="144"/>
      <c r="P4933" s="110"/>
    </row>
    <row r="4934" spans="11:16" x14ac:dyDescent="0.25">
      <c r="K4934" s="124"/>
      <c r="L4934" s="110"/>
      <c r="M4934" s="110"/>
      <c r="N4934" s="110"/>
      <c r="O4934" s="144"/>
      <c r="P4934" s="110"/>
    </row>
    <row r="4935" spans="11:16" x14ac:dyDescent="0.25">
      <c r="K4935" s="124"/>
      <c r="L4935" s="110"/>
      <c r="M4935" s="110"/>
      <c r="N4935" s="110"/>
      <c r="O4935" s="144"/>
      <c r="P4935" s="110"/>
    </row>
    <row r="4936" spans="11:16" x14ac:dyDescent="0.25">
      <c r="K4936" s="124"/>
      <c r="L4936" s="110"/>
      <c r="M4936" s="110"/>
      <c r="N4936" s="110"/>
      <c r="O4936" s="144"/>
      <c r="P4936" s="110"/>
    </row>
    <row r="4937" spans="11:16" x14ac:dyDescent="0.25">
      <c r="K4937" s="124"/>
      <c r="L4937" s="110"/>
      <c r="M4937" s="110"/>
      <c r="N4937" s="110"/>
      <c r="O4937" s="144"/>
      <c r="P4937" s="110"/>
    </row>
    <row r="4938" spans="11:16" x14ac:dyDescent="0.25">
      <c r="K4938" s="124"/>
      <c r="L4938" s="110"/>
      <c r="M4938" s="110"/>
      <c r="N4938" s="110"/>
      <c r="O4938" s="144"/>
      <c r="P4938" s="110"/>
    </row>
    <row r="4939" spans="11:16" x14ac:dyDescent="0.25">
      <c r="K4939" s="124"/>
      <c r="L4939" s="110"/>
      <c r="M4939" s="110"/>
      <c r="N4939" s="110"/>
      <c r="O4939" s="144"/>
      <c r="P4939" s="110"/>
    </row>
    <row r="4940" spans="11:16" x14ac:dyDescent="0.25">
      <c r="K4940" s="124"/>
      <c r="L4940" s="110"/>
      <c r="M4940" s="110"/>
      <c r="N4940" s="110"/>
      <c r="O4940" s="144"/>
      <c r="P4940" s="110"/>
    </row>
    <row r="4941" spans="11:16" x14ac:dyDescent="0.25">
      <c r="K4941" s="124"/>
      <c r="L4941" s="110"/>
      <c r="M4941" s="110"/>
      <c r="N4941" s="110"/>
      <c r="O4941" s="144"/>
      <c r="P4941" s="110"/>
    </row>
    <row r="4942" spans="11:16" x14ac:dyDescent="0.25">
      <c r="K4942" s="124"/>
      <c r="L4942" s="110"/>
      <c r="M4942" s="110"/>
      <c r="N4942" s="110"/>
      <c r="O4942" s="144"/>
      <c r="P4942" s="110"/>
    </row>
    <row r="4943" spans="11:16" x14ac:dyDescent="0.25">
      <c r="K4943" s="124"/>
      <c r="L4943" s="110"/>
      <c r="M4943" s="110"/>
      <c r="N4943" s="110"/>
      <c r="O4943" s="144"/>
      <c r="P4943" s="110"/>
    </row>
    <row r="4944" spans="11:16" x14ac:dyDescent="0.25">
      <c r="K4944" s="124"/>
      <c r="L4944" s="110"/>
      <c r="M4944" s="110"/>
      <c r="N4944" s="110"/>
      <c r="O4944" s="144"/>
      <c r="P4944" s="110"/>
    </row>
    <row r="4945" spans="11:16" x14ac:dyDescent="0.25">
      <c r="K4945" s="124"/>
      <c r="L4945" s="110"/>
      <c r="M4945" s="110"/>
      <c r="N4945" s="110"/>
      <c r="O4945" s="144"/>
      <c r="P4945" s="110"/>
    </row>
    <row r="4946" spans="11:16" x14ac:dyDescent="0.25">
      <c r="K4946" s="124"/>
      <c r="L4946" s="110"/>
      <c r="M4946" s="110"/>
      <c r="N4946" s="110"/>
      <c r="O4946" s="144"/>
      <c r="P4946" s="110"/>
    </row>
    <row r="4947" spans="11:16" x14ac:dyDescent="0.25">
      <c r="K4947" s="124"/>
      <c r="L4947" s="110"/>
      <c r="M4947" s="110"/>
      <c r="N4947" s="110"/>
      <c r="O4947" s="144"/>
      <c r="P4947" s="110"/>
    </row>
    <row r="4948" spans="11:16" x14ac:dyDescent="0.25">
      <c r="K4948" s="124"/>
      <c r="L4948" s="110"/>
      <c r="M4948" s="110"/>
      <c r="N4948" s="110"/>
      <c r="O4948" s="144"/>
      <c r="P4948" s="110"/>
    </row>
    <row r="4949" spans="11:16" x14ac:dyDescent="0.25">
      <c r="K4949" s="124"/>
      <c r="L4949" s="110"/>
      <c r="M4949" s="110"/>
      <c r="N4949" s="110"/>
      <c r="O4949" s="144"/>
      <c r="P4949" s="110"/>
    </row>
    <row r="4950" spans="11:16" x14ac:dyDescent="0.25">
      <c r="K4950" s="124"/>
      <c r="L4950" s="110"/>
      <c r="M4950" s="110"/>
      <c r="N4950" s="110"/>
      <c r="O4950" s="144"/>
      <c r="P4950" s="110"/>
    </row>
    <row r="4951" spans="11:16" x14ac:dyDescent="0.25">
      <c r="K4951" s="124"/>
      <c r="L4951" s="110"/>
      <c r="M4951" s="110"/>
      <c r="N4951" s="110"/>
      <c r="O4951" s="144"/>
      <c r="P4951" s="110"/>
    </row>
    <row r="4952" spans="11:16" x14ac:dyDescent="0.25">
      <c r="K4952" s="124"/>
      <c r="L4952" s="110"/>
      <c r="M4952" s="110"/>
      <c r="N4952" s="110"/>
      <c r="O4952" s="144"/>
      <c r="P4952" s="110"/>
    </row>
    <row r="4953" spans="11:16" x14ac:dyDescent="0.25">
      <c r="K4953" s="124"/>
      <c r="L4953" s="110"/>
      <c r="M4953" s="110"/>
      <c r="N4953" s="110"/>
      <c r="O4953" s="144"/>
      <c r="P4953" s="110"/>
    </row>
    <row r="4954" spans="11:16" x14ac:dyDescent="0.25">
      <c r="K4954" s="124"/>
      <c r="L4954" s="110"/>
      <c r="M4954" s="110"/>
      <c r="N4954" s="110"/>
      <c r="O4954" s="144"/>
      <c r="P4954" s="110"/>
    </row>
    <row r="4955" spans="11:16" x14ac:dyDescent="0.25">
      <c r="K4955" s="124"/>
      <c r="L4955" s="110"/>
      <c r="M4955" s="110"/>
      <c r="N4955" s="110"/>
      <c r="O4955" s="144"/>
      <c r="P4955" s="110"/>
    </row>
    <row r="4956" spans="11:16" x14ac:dyDescent="0.25">
      <c r="K4956" s="124"/>
      <c r="L4956" s="110"/>
      <c r="M4956" s="110"/>
      <c r="N4956" s="110"/>
      <c r="O4956" s="144"/>
      <c r="P4956" s="110"/>
    </row>
    <row r="4957" spans="11:16" x14ac:dyDescent="0.25">
      <c r="K4957" s="124"/>
      <c r="L4957" s="110"/>
      <c r="M4957" s="110"/>
      <c r="N4957" s="110"/>
      <c r="O4957" s="144"/>
      <c r="P4957" s="110"/>
    </row>
    <row r="4958" spans="11:16" x14ac:dyDescent="0.25">
      <c r="K4958" s="124"/>
      <c r="L4958" s="110"/>
      <c r="M4958" s="110"/>
      <c r="N4958" s="110"/>
      <c r="O4958" s="144"/>
      <c r="P4958" s="110"/>
    </row>
    <row r="4959" spans="11:16" x14ac:dyDescent="0.25">
      <c r="K4959" s="124"/>
      <c r="L4959" s="110"/>
      <c r="M4959" s="110"/>
      <c r="N4959" s="110"/>
      <c r="O4959" s="144"/>
      <c r="P4959" s="110"/>
    </row>
    <row r="4960" spans="11:16" x14ac:dyDescent="0.25">
      <c r="K4960" s="124"/>
      <c r="L4960" s="110"/>
      <c r="M4960" s="110"/>
      <c r="N4960" s="110"/>
      <c r="O4960" s="144"/>
      <c r="P4960" s="110"/>
    </row>
    <row r="4961" spans="11:16" x14ac:dyDescent="0.25">
      <c r="K4961" s="124"/>
      <c r="L4961" s="110"/>
      <c r="M4961" s="110"/>
      <c r="N4961" s="110"/>
      <c r="O4961" s="144"/>
      <c r="P4961" s="110"/>
    </row>
    <row r="4962" spans="11:16" x14ac:dyDescent="0.25">
      <c r="K4962" s="124"/>
      <c r="L4962" s="110"/>
      <c r="M4962" s="110"/>
      <c r="N4962" s="110"/>
      <c r="O4962" s="144"/>
      <c r="P4962" s="110"/>
    </row>
    <row r="4963" spans="11:16" x14ac:dyDescent="0.25">
      <c r="K4963" s="124"/>
      <c r="L4963" s="110"/>
      <c r="M4963" s="110"/>
      <c r="N4963" s="110"/>
      <c r="O4963" s="144"/>
      <c r="P4963" s="110"/>
    </row>
    <row r="4964" spans="11:16" x14ac:dyDescent="0.25">
      <c r="K4964" s="124"/>
      <c r="L4964" s="110"/>
      <c r="M4964" s="110"/>
      <c r="N4964" s="110"/>
      <c r="O4964" s="144"/>
      <c r="P4964" s="110"/>
    </row>
    <row r="4965" spans="11:16" x14ac:dyDescent="0.25">
      <c r="K4965" s="124"/>
      <c r="L4965" s="110"/>
      <c r="M4965" s="110"/>
      <c r="N4965" s="110"/>
      <c r="O4965" s="144"/>
      <c r="P4965" s="110"/>
    </row>
    <row r="4966" spans="11:16" x14ac:dyDescent="0.25">
      <c r="K4966" s="124"/>
      <c r="L4966" s="110"/>
      <c r="M4966" s="110"/>
      <c r="N4966" s="110"/>
      <c r="O4966" s="144"/>
      <c r="P4966" s="110"/>
    </row>
    <row r="4967" spans="11:16" x14ac:dyDescent="0.25">
      <c r="K4967" s="124"/>
      <c r="L4967" s="110"/>
      <c r="M4967" s="110"/>
      <c r="N4967" s="110"/>
      <c r="O4967" s="144"/>
      <c r="P4967" s="110"/>
    </row>
    <row r="4968" spans="11:16" x14ac:dyDescent="0.25">
      <c r="K4968" s="124"/>
      <c r="L4968" s="110"/>
      <c r="M4968" s="110"/>
      <c r="N4968" s="110"/>
      <c r="O4968" s="144"/>
      <c r="P4968" s="110"/>
    </row>
    <row r="4969" spans="11:16" x14ac:dyDescent="0.25">
      <c r="K4969" s="124"/>
      <c r="L4969" s="110"/>
      <c r="M4969" s="110"/>
      <c r="N4969" s="110"/>
      <c r="O4969" s="144"/>
      <c r="P4969" s="110"/>
    </row>
    <row r="4970" spans="11:16" x14ac:dyDescent="0.25">
      <c r="K4970" s="124"/>
      <c r="L4970" s="110"/>
      <c r="M4970" s="110"/>
      <c r="N4970" s="110"/>
      <c r="O4970" s="144"/>
      <c r="P4970" s="110"/>
    </row>
    <row r="4971" spans="11:16" x14ac:dyDescent="0.25">
      <c r="K4971" s="124"/>
      <c r="L4971" s="110"/>
      <c r="M4971" s="110"/>
      <c r="N4971" s="110"/>
      <c r="O4971" s="144"/>
      <c r="P4971" s="110"/>
    </row>
    <row r="4972" spans="11:16" x14ac:dyDescent="0.25">
      <c r="K4972" s="124"/>
      <c r="L4972" s="110"/>
      <c r="M4972" s="110"/>
      <c r="N4972" s="110"/>
      <c r="O4972" s="144"/>
      <c r="P4972" s="110"/>
    </row>
    <row r="4973" spans="11:16" x14ac:dyDescent="0.25">
      <c r="K4973" s="124"/>
      <c r="L4973" s="110"/>
      <c r="M4973" s="110"/>
      <c r="N4973" s="110"/>
      <c r="O4973" s="144"/>
      <c r="P4973" s="110"/>
    </row>
    <row r="4974" spans="11:16" x14ac:dyDescent="0.25">
      <c r="K4974" s="124"/>
      <c r="L4974" s="110"/>
      <c r="M4974" s="110"/>
      <c r="N4974" s="110"/>
      <c r="O4974" s="144"/>
      <c r="P4974" s="110"/>
    </row>
    <row r="4975" spans="11:16" x14ac:dyDescent="0.25">
      <c r="K4975" s="124"/>
      <c r="L4975" s="110"/>
      <c r="M4975" s="110"/>
      <c r="N4975" s="110"/>
      <c r="O4975" s="144"/>
      <c r="P4975" s="110"/>
    </row>
    <row r="4976" spans="11:16" x14ac:dyDescent="0.25">
      <c r="K4976" s="124"/>
      <c r="L4976" s="110"/>
      <c r="M4976" s="110"/>
      <c r="N4976" s="110"/>
      <c r="O4976" s="144"/>
      <c r="P4976" s="110"/>
    </row>
    <row r="4977" spans="11:16" x14ac:dyDescent="0.25">
      <c r="K4977" s="124"/>
      <c r="L4977" s="110"/>
      <c r="M4977" s="110"/>
      <c r="N4977" s="110"/>
      <c r="O4977" s="144"/>
      <c r="P4977" s="110"/>
    </row>
    <row r="4978" spans="11:16" x14ac:dyDescent="0.25">
      <c r="K4978" s="124"/>
      <c r="L4978" s="110"/>
      <c r="M4978" s="110"/>
      <c r="N4978" s="110"/>
      <c r="O4978" s="144"/>
      <c r="P4978" s="110"/>
    </row>
    <row r="4979" spans="11:16" x14ac:dyDescent="0.25">
      <c r="K4979" s="124"/>
      <c r="L4979" s="110"/>
      <c r="M4979" s="110"/>
      <c r="N4979" s="110"/>
      <c r="O4979" s="144"/>
      <c r="P4979" s="110"/>
    </row>
    <row r="4980" spans="11:16" x14ac:dyDescent="0.25">
      <c r="K4980" s="124"/>
      <c r="L4980" s="110"/>
      <c r="M4980" s="110"/>
      <c r="N4980" s="110"/>
      <c r="O4980" s="144"/>
      <c r="P4980" s="110"/>
    </row>
    <row r="4981" spans="11:16" x14ac:dyDescent="0.25">
      <c r="K4981" s="124"/>
      <c r="L4981" s="110"/>
      <c r="M4981" s="110"/>
      <c r="N4981" s="110"/>
      <c r="O4981" s="144"/>
      <c r="P4981" s="110"/>
    </row>
    <row r="4982" spans="11:16" x14ac:dyDescent="0.25">
      <c r="K4982" s="124"/>
      <c r="L4982" s="110"/>
      <c r="M4982" s="110"/>
      <c r="N4982" s="110"/>
      <c r="O4982" s="144"/>
      <c r="P4982" s="110"/>
    </row>
    <row r="4983" spans="11:16" x14ac:dyDescent="0.25">
      <c r="K4983" s="124"/>
      <c r="L4983" s="110"/>
      <c r="M4983" s="110"/>
      <c r="N4983" s="110"/>
      <c r="O4983" s="144"/>
      <c r="P4983" s="110"/>
    </row>
    <row r="4984" spans="11:16" x14ac:dyDescent="0.25">
      <c r="K4984" s="124"/>
      <c r="L4984" s="110"/>
      <c r="M4984" s="110"/>
      <c r="N4984" s="110"/>
      <c r="O4984" s="144"/>
      <c r="P4984" s="110"/>
    </row>
    <row r="4985" spans="11:16" x14ac:dyDescent="0.25">
      <c r="K4985" s="124"/>
      <c r="L4985" s="110"/>
      <c r="M4985" s="110"/>
      <c r="N4985" s="110"/>
      <c r="O4985" s="144"/>
      <c r="P4985" s="110"/>
    </row>
    <row r="4986" spans="11:16" x14ac:dyDescent="0.25">
      <c r="K4986" s="124"/>
      <c r="L4986" s="110"/>
      <c r="M4986" s="110"/>
      <c r="N4986" s="110"/>
      <c r="O4986" s="144"/>
      <c r="P4986" s="110"/>
    </row>
    <row r="4987" spans="11:16" x14ac:dyDescent="0.25">
      <c r="K4987" s="124"/>
      <c r="L4987" s="110"/>
      <c r="M4987" s="110"/>
      <c r="N4987" s="110"/>
      <c r="O4987" s="144"/>
      <c r="P4987" s="110"/>
    </row>
    <row r="4988" spans="11:16" x14ac:dyDescent="0.25">
      <c r="K4988" s="124"/>
      <c r="L4988" s="110"/>
      <c r="M4988" s="110"/>
      <c r="N4988" s="110"/>
      <c r="O4988" s="144"/>
      <c r="P4988" s="110"/>
    </row>
    <row r="4989" spans="11:16" x14ac:dyDescent="0.25">
      <c r="K4989" s="124"/>
      <c r="L4989" s="110"/>
      <c r="M4989" s="110"/>
      <c r="N4989" s="110"/>
      <c r="O4989" s="144"/>
      <c r="P4989" s="110"/>
    </row>
    <row r="4990" spans="11:16" x14ac:dyDescent="0.25">
      <c r="K4990" s="124"/>
      <c r="L4990" s="110"/>
      <c r="M4990" s="110"/>
      <c r="N4990" s="110"/>
      <c r="O4990" s="144"/>
      <c r="P4990" s="110"/>
    </row>
    <row r="4991" spans="11:16" x14ac:dyDescent="0.25">
      <c r="K4991" s="124"/>
      <c r="L4991" s="110"/>
      <c r="M4991" s="110"/>
      <c r="N4991" s="110"/>
      <c r="O4991" s="144"/>
      <c r="P4991" s="110"/>
    </row>
    <row r="4992" spans="11:16" x14ac:dyDescent="0.25">
      <c r="K4992" s="124"/>
      <c r="L4992" s="110"/>
      <c r="M4992" s="110"/>
      <c r="N4992" s="110"/>
      <c r="O4992" s="144"/>
      <c r="P4992" s="110"/>
    </row>
    <row r="4993" spans="11:16" x14ac:dyDescent="0.25">
      <c r="K4993" s="124"/>
      <c r="L4993" s="110"/>
      <c r="M4993" s="110"/>
      <c r="N4993" s="110"/>
      <c r="O4993" s="144"/>
      <c r="P4993" s="110"/>
    </row>
    <row r="4994" spans="11:16" x14ac:dyDescent="0.25">
      <c r="K4994" s="124"/>
      <c r="L4994" s="110"/>
      <c r="M4994" s="110"/>
      <c r="N4994" s="110"/>
      <c r="O4994" s="144"/>
      <c r="P4994" s="110"/>
    </row>
    <row r="4995" spans="11:16" x14ac:dyDescent="0.25">
      <c r="K4995" s="124"/>
      <c r="L4995" s="110"/>
      <c r="M4995" s="110"/>
      <c r="N4995" s="110"/>
      <c r="O4995" s="144"/>
      <c r="P4995" s="110"/>
    </row>
    <row r="4996" spans="11:16" x14ac:dyDescent="0.25">
      <c r="K4996" s="124"/>
      <c r="L4996" s="110"/>
      <c r="M4996" s="110"/>
      <c r="N4996" s="110"/>
      <c r="O4996" s="144"/>
      <c r="P4996" s="110"/>
    </row>
    <row r="4997" spans="11:16" x14ac:dyDescent="0.25">
      <c r="K4997" s="124"/>
      <c r="L4997" s="110"/>
      <c r="M4997" s="110"/>
      <c r="N4997" s="110"/>
      <c r="O4997" s="144"/>
      <c r="P4997" s="110"/>
    </row>
    <row r="4998" spans="11:16" x14ac:dyDescent="0.25">
      <c r="K4998" s="124"/>
      <c r="L4998" s="110"/>
      <c r="M4998" s="110"/>
      <c r="N4998" s="110"/>
      <c r="O4998" s="144"/>
      <c r="P4998" s="110"/>
    </row>
    <row r="4999" spans="11:16" x14ac:dyDescent="0.25">
      <c r="K4999" s="124"/>
      <c r="L4999" s="110"/>
      <c r="M4999" s="110"/>
      <c r="N4999" s="110"/>
      <c r="O4999" s="144"/>
      <c r="P4999" s="110"/>
    </row>
    <row r="5000" spans="11:16" x14ac:dyDescent="0.25">
      <c r="K5000" s="124"/>
      <c r="L5000" s="110"/>
      <c r="M5000" s="110"/>
      <c r="N5000" s="110"/>
      <c r="O5000" s="144"/>
      <c r="P5000" s="110"/>
    </row>
    <row r="5001" spans="11:16" x14ac:dyDescent="0.25">
      <c r="K5001" s="124"/>
      <c r="L5001" s="110"/>
      <c r="M5001" s="110"/>
      <c r="N5001" s="110"/>
      <c r="O5001" s="144"/>
      <c r="P5001" s="110"/>
    </row>
    <row r="5002" spans="11:16" x14ac:dyDescent="0.25">
      <c r="K5002" s="124"/>
      <c r="L5002" s="110"/>
      <c r="M5002" s="110"/>
      <c r="N5002" s="110"/>
      <c r="O5002" s="144"/>
      <c r="P5002" s="110"/>
    </row>
    <row r="5003" spans="11:16" x14ac:dyDescent="0.25">
      <c r="K5003" s="124"/>
      <c r="L5003" s="110"/>
      <c r="M5003" s="110"/>
      <c r="N5003" s="110"/>
      <c r="O5003" s="144"/>
      <c r="P5003" s="110"/>
    </row>
    <row r="5004" spans="11:16" x14ac:dyDescent="0.25">
      <c r="K5004" s="124"/>
      <c r="L5004" s="110"/>
      <c r="M5004" s="110"/>
      <c r="N5004" s="110"/>
      <c r="O5004" s="144"/>
      <c r="P5004" s="110"/>
    </row>
    <row r="5005" spans="11:16" x14ac:dyDescent="0.25">
      <c r="K5005" s="124"/>
      <c r="L5005" s="110"/>
      <c r="M5005" s="110"/>
      <c r="N5005" s="110"/>
      <c r="O5005" s="144"/>
      <c r="P5005" s="110"/>
    </row>
    <row r="5006" spans="11:16" x14ac:dyDescent="0.25">
      <c r="K5006" s="124"/>
      <c r="L5006" s="110"/>
      <c r="M5006" s="110"/>
      <c r="N5006" s="110"/>
      <c r="O5006" s="144"/>
      <c r="P5006" s="110"/>
    </row>
    <row r="5007" spans="11:16" x14ac:dyDescent="0.25">
      <c r="K5007" s="124"/>
      <c r="L5007" s="110"/>
      <c r="M5007" s="110"/>
      <c r="N5007" s="110"/>
      <c r="O5007" s="144"/>
      <c r="P5007" s="110"/>
    </row>
    <row r="5008" spans="11:16" x14ac:dyDescent="0.25">
      <c r="K5008" s="124"/>
      <c r="L5008" s="110"/>
      <c r="M5008" s="110"/>
      <c r="N5008" s="110"/>
      <c r="O5008" s="144"/>
      <c r="P5008" s="110"/>
    </row>
    <row r="5009" spans="11:16" x14ac:dyDescent="0.25">
      <c r="K5009" s="124"/>
      <c r="L5009" s="110"/>
      <c r="M5009" s="110"/>
      <c r="N5009" s="110"/>
      <c r="O5009" s="144"/>
      <c r="P5009" s="110"/>
    </row>
    <row r="5010" spans="11:16" x14ac:dyDescent="0.25">
      <c r="K5010" s="124"/>
      <c r="L5010" s="110"/>
      <c r="M5010" s="110"/>
      <c r="N5010" s="110"/>
      <c r="O5010" s="144"/>
      <c r="P5010" s="110"/>
    </row>
    <row r="5011" spans="11:16" x14ac:dyDescent="0.25">
      <c r="K5011" s="124"/>
      <c r="L5011" s="110"/>
      <c r="M5011" s="110"/>
      <c r="N5011" s="110"/>
      <c r="O5011" s="144"/>
      <c r="P5011" s="110"/>
    </row>
    <row r="5012" spans="11:16" x14ac:dyDescent="0.25">
      <c r="K5012" s="124"/>
      <c r="L5012" s="110"/>
      <c r="M5012" s="110"/>
      <c r="N5012" s="110"/>
      <c r="O5012" s="144"/>
      <c r="P5012" s="110"/>
    </row>
    <row r="5013" spans="11:16" x14ac:dyDescent="0.25">
      <c r="K5013" s="124"/>
      <c r="L5013" s="110"/>
      <c r="M5013" s="110"/>
      <c r="N5013" s="110"/>
      <c r="O5013" s="144"/>
      <c r="P5013" s="110"/>
    </row>
    <row r="5014" spans="11:16" x14ac:dyDescent="0.25">
      <c r="K5014" s="124"/>
      <c r="L5014" s="110"/>
      <c r="M5014" s="110"/>
      <c r="N5014" s="110"/>
      <c r="O5014" s="144"/>
      <c r="P5014" s="110"/>
    </row>
    <row r="5015" spans="11:16" x14ac:dyDescent="0.25">
      <c r="K5015" s="124"/>
      <c r="L5015" s="110"/>
      <c r="M5015" s="110"/>
      <c r="N5015" s="110"/>
      <c r="O5015" s="144"/>
      <c r="P5015" s="110"/>
    </row>
    <row r="5016" spans="11:16" x14ac:dyDescent="0.25">
      <c r="K5016" s="124"/>
      <c r="L5016" s="110"/>
      <c r="M5016" s="110"/>
      <c r="N5016" s="110"/>
      <c r="O5016" s="144"/>
      <c r="P5016" s="110"/>
    </row>
    <row r="5017" spans="11:16" x14ac:dyDescent="0.25">
      <c r="K5017" s="124"/>
      <c r="L5017" s="110"/>
      <c r="M5017" s="110"/>
      <c r="N5017" s="110"/>
      <c r="O5017" s="144"/>
      <c r="P5017" s="110"/>
    </row>
    <row r="5018" spans="11:16" x14ac:dyDescent="0.25">
      <c r="K5018" s="124"/>
      <c r="L5018" s="110"/>
      <c r="M5018" s="110"/>
      <c r="N5018" s="110"/>
      <c r="O5018" s="144"/>
      <c r="P5018" s="110"/>
    </row>
    <row r="5019" spans="11:16" x14ac:dyDescent="0.25">
      <c r="K5019" s="124"/>
      <c r="L5019" s="110"/>
      <c r="M5019" s="110"/>
      <c r="N5019" s="110"/>
      <c r="O5019" s="144"/>
      <c r="P5019" s="110"/>
    </row>
    <row r="5020" spans="11:16" x14ac:dyDescent="0.25">
      <c r="K5020" s="124"/>
      <c r="L5020" s="110"/>
      <c r="M5020" s="110"/>
      <c r="N5020" s="110"/>
      <c r="O5020" s="144"/>
      <c r="P5020" s="110"/>
    </row>
    <row r="5021" spans="11:16" x14ac:dyDescent="0.25">
      <c r="K5021" s="124"/>
      <c r="L5021" s="110"/>
      <c r="M5021" s="110"/>
      <c r="N5021" s="110"/>
      <c r="O5021" s="144"/>
      <c r="P5021" s="110"/>
    </row>
    <row r="5022" spans="11:16" x14ac:dyDescent="0.25">
      <c r="K5022" s="124"/>
      <c r="L5022" s="110"/>
      <c r="M5022" s="110"/>
      <c r="N5022" s="110"/>
      <c r="O5022" s="144"/>
      <c r="P5022" s="110"/>
    </row>
    <row r="5023" spans="11:16" x14ac:dyDescent="0.25">
      <c r="K5023" s="124"/>
      <c r="L5023" s="110"/>
      <c r="M5023" s="110"/>
      <c r="N5023" s="110"/>
      <c r="O5023" s="144"/>
      <c r="P5023" s="110"/>
    </row>
    <row r="5024" spans="11:16" x14ac:dyDescent="0.25">
      <c r="K5024" s="124"/>
      <c r="L5024" s="110"/>
      <c r="M5024" s="110"/>
      <c r="N5024" s="110"/>
      <c r="O5024" s="144"/>
      <c r="P5024" s="110"/>
    </row>
    <row r="5025" spans="11:16" x14ac:dyDescent="0.25">
      <c r="K5025" s="124"/>
      <c r="L5025" s="110"/>
      <c r="M5025" s="110"/>
      <c r="N5025" s="110"/>
      <c r="O5025" s="144"/>
      <c r="P5025" s="110"/>
    </row>
    <row r="5026" spans="11:16" x14ac:dyDescent="0.25">
      <c r="K5026" s="124"/>
      <c r="L5026" s="110"/>
      <c r="M5026" s="110"/>
      <c r="N5026" s="110"/>
      <c r="O5026" s="144"/>
      <c r="P5026" s="110"/>
    </row>
    <row r="5027" spans="11:16" x14ac:dyDescent="0.25">
      <c r="K5027" s="124"/>
      <c r="L5027" s="110"/>
      <c r="M5027" s="110"/>
      <c r="N5027" s="110"/>
      <c r="O5027" s="144"/>
      <c r="P5027" s="110"/>
    </row>
    <row r="5028" spans="11:16" x14ac:dyDescent="0.25">
      <c r="K5028" s="124"/>
      <c r="L5028" s="110"/>
      <c r="M5028" s="110"/>
      <c r="N5028" s="110"/>
      <c r="O5028" s="144"/>
      <c r="P5028" s="110"/>
    </row>
    <row r="5029" spans="11:16" x14ac:dyDescent="0.25">
      <c r="K5029" s="124"/>
      <c r="L5029" s="110"/>
      <c r="M5029" s="110"/>
      <c r="N5029" s="110"/>
      <c r="O5029" s="144"/>
      <c r="P5029" s="110"/>
    </row>
    <row r="5030" spans="11:16" x14ac:dyDescent="0.25">
      <c r="K5030" s="124"/>
      <c r="L5030" s="110"/>
      <c r="M5030" s="110"/>
      <c r="N5030" s="110"/>
      <c r="O5030" s="144"/>
      <c r="P5030" s="110"/>
    </row>
    <row r="5031" spans="11:16" x14ac:dyDescent="0.25">
      <c r="K5031" s="124"/>
      <c r="L5031" s="110"/>
      <c r="M5031" s="110"/>
      <c r="N5031" s="110"/>
      <c r="O5031" s="144"/>
      <c r="P5031" s="110"/>
    </row>
    <row r="5032" spans="11:16" x14ac:dyDescent="0.25">
      <c r="K5032" s="124"/>
      <c r="L5032" s="110"/>
      <c r="M5032" s="110"/>
      <c r="N5032" s="110"/>
      <c r="O5032" s="144"/>
      <c r="P5032" s="110"/>
    </row>
    <row r="5033" spans="11:16" x14ac:dyDescent="0.25">
      <c r="K5033" s="124"/>
      <c r="L5033" s="110"/>
      <c r="M5033" s="110"/>
      <c r="N5033" s="110"/>
      <c r="O5033" s="144"/>
      <c r="P5033" s="110"/>
    </row>
    <row r="5034" spans="11:16" x14ac:dyDescent="0.25">
      <c r="K5034" s="124"/>
      <c r="L5034" s="110"/>
      <c r="M5034" s="110"/>
      <c r="N5034" s="110"/>
      <c r="O5034" s="144"/>
      <c r="P5034" s="110"/>
    </row>
    <row r="5035" spans="11:16" x14ac:dyDescent="0.25">
      <c r="K5035" s="124"/>
      <c r="L5035" s="110"/>
      <c r="M5035" s="110"/>
      <c r="N5035" s="110"/>
      <c r="O5035" s="144"/>
      <c r="P5035" s="110"/>
    </row>
    <row r="5036" spans="11:16" x14ac:dyDescent="0.25">
      <c r="K5036" s="124"/>
      <c r="L5036" s="110"/>
      <c r="M5036" s="110"/>
      <c r="N5036" s="110"/>
      <c r="O5036" s="144"/>
      <c r="P5036" s="110"/>
    </row>
    <row r="5037" spans="11:16" x14ac:dyDescent="0.25">
      <c r="K5037" s="124"/>
      <c r="L5037" s="110"/>
      <c r="M5037" s="110"/>
      <c r="N5037" s="110"/>
      <c r="O5037" s="144"/>
      <c r="P5037" s="110"/>
    </row>
    <row r="5038" spans="11:16" x14ac:dyDescent="0.25">
      <c r="K5038" s="124"/>
      <c r="L5038" s="110"/>
      <c r="M5038" s="110"/>
      <c r="N5038" s="110"/>
      <c r="O5038" s="144"/>
      <c r="P5038" s="110"/>
    </row>
    <row r="5039" spans="11:16" x14ac:dyDescent="0.25">
      <c r="K5039" s="124"/>
      <c r="L5039" s="110"/>
      <c r="M5039" s="110"/>
      <c r="N5039" s="110"/>
      <c r="O5039" s="144"/>
      <c r="P5039" s="110"/>
    </row>
    <row r="5040" spans="11:16" x14ac:dyDescent="0.25">
      <c r="K5040" s="124"/>
      <c r="L5040" s="110"/>
      <c r="M5040" s="110"/>
      <c r="N5040" s="110"/>
      <c r="O5040" s="144"/>
      <c r="P5040" s="110"/>
    </row>
    <row r="5041" spans="11:16" x14ac:dyDescent="0.25">
      <c r="K5041" s="124"/>
      <c r="L5041" s="110"/>
      <c r="M5041" s="110"/>
      <c r="N5041" s="110"/>
      <c r="O5041" s="144"/>
      <c r="P5041" s="110"/>
    </row>
    <row r="5042" spans="11:16" x14ac:dyDescent="0.25">
      <c r="K5042" s="124"/>
      <c r="L5042" s="110"/>
      <c r="M5042" s="110"/>
      <c r="N5042" s="110"/>
      <c r="O5042" s="144"/>
      <c r="P5042" s="110"/>
    </row>
    <row r="5043" spans="11:16" x14ac:dyDescent="0.25">
      <c r="K5043" s="124"/>
      <c r="L5043" s="110"/>
      <c r="M5043" s="110"/>
      <c r="N5043" s="110"/>
      <c r="O5043" s="144"/>
      <c r="P5043" s="110"/>
    </row>
    <row r="5044" spans="11:16" x14ac:dyDescent="0.25">
      <c r="K5044" s="124"/>
      <c r="L5044" s="110"/>
      <c r="M5044" s="110"/>
      <c r="N5044" s="110"/>
      <c r="O5044" s="144"/>
      <c r="P5044" s="110"/>
    </row>
    <row r="5045" spans="11:16" x14ac:dyDescent="0.25">
      <c r="K5045" s="124"/>
      <c r="L5045" s="110"/>
      <c r="M5045" s="110"/>
      <c r="N5045" s="110"/>
      <c r="O5045" s="144"/>
      <c r="P5045" s="110"/>
    </row>
    <row r="5046" spans="11:16" x14ac:dyDescent="0.25">
      <c r="K5046" s="124"/>
      <c r="L5046" s="110"/>
      <c r="M5046" s="110"/>
      <c r="N5046" s="110"/>
      <c r="O5046" s="144"/>
      <c r="P5046" s="110"/>
    </row>
    <row r="5047" spans="11:16" x14ac:dyDescent="0.25">
      <c r="K5047" s="124"/>
      <c r="L5047" s="110"/>
      <c r="M5047" s="110"/>
      <c r="N5047" s="110"/>
      <c r="O5047" s="144"/>
      <c r="P5047" s="110"/>
    </row>
    <row r="5048" spans="11:16" x14ac:dyDescent="0.25">
      <c r="K5048" s="124"/>
      <c r="L5048" s="110"/>
      <c r="M5048" s="110"/>
      <c r="N5048" s="110"/>
      <c r="O5048" s="144"/>
      <c r="P5048" s="110"/>
    </row>
    <row r="5049" spans="11:16" x14ac:dyDescent="0.25">
      <c r="K5049" s="124"/>
      <c r="L5049" s="110"/>
      <c r="M5049" s="110"/>
      <c r="N5049" s="110"/>
      <c r="O5049" s="144"/>
      <c r="P5049" s="110"/>
    </row>
    <row r="5050" spans="11:16" x14ac:dyDescent="0.25">
      <c r="K5050" s="124"/>
      <c r="L5050" s="110"/>
      <c r="M5050" s="110"/>
      <c r="N5050" s="110"/>
      <c r="O5050" s="144"/>
      <c r="P5050" s="110"/>
    </row>
    <row r="5051" spans="11:16" x14ac:dyDescent="0.25">
      <c r="K5051" s="124"/>
      <c r="L5051" s="110"/>
      <c r="M5051" s="110"/>
      <c r="N5051" s="110"/>
      <c r="O5051" s="144"/>
      <c r="P5051" s="110"/>
    </row>
    <row r="5052" spans="11:16" x14ac:dyDescent="0.25">
      <c r="K5052" s="124"/>
      <c r="L5052" s="110"/>
      <c r="M5052" s="110"/>
      <c r="N5052" s="110"/>
      <c r="O5052" s="144"/>
      <c r="P5052" s="110"/>
    </row>
    <row r="5053" spans="11:16" x14ac:dyDescent="0.25">
      <c r="K5053" s="124"/>
      <c r="L5053" s="110"/>
      <c r="M5053" s="110"/>
      <c r="N5053" s="110"/>
      <c r="O5053" s="144"/>
      <c r="P5053" s="110"/>
    </row>
    <row r="5054" spans="11:16" x14ac:dyDescent="0.25">
      <c r="K5054" s="124"/>
      <c r="L5054" s="110"/>
      <c r="M5054" s="110"/>
      <c r="N5054" s="110"/>
      <c r="O5054" s="144"/>
      <c r="P5054" s="110"/>
    </row>
    <row r="5055" spans="11:16" x14ac:dyDescent="0.25">
      <c r="K5055" s="124"/>
      <c r="L5055" s="110"/>
      <c r="M5055" s="110"/>
      <c r="N5055" s="110"/>
      <c r="O5055" s="144"/>
      <c r="P5055" s="110"/>
    </row>
    <row r="5056" spans="11:16" x14ac:dyDescent="0.25">
      <c r="K5056" s="124"/>
      <c r="L5056" s="110"/>
      <c r="M5056" s="110"/>
      <c r="N5056" s="110"/>
      <c r="O5056" s="144"/>
      <c r="P5056" s="110"/>
    </row>
    <row r="5057" spans="11:16" x14ac:dyDescent="0.25">
      <c r="K5057" s="124"/>
      <c r="L5057" s="110"/>
      <c r="M5057" s="110"/>
      <c r="N5057" s="110"/>
      <c r="O5057" s="144"/>
      <c r="P5057" s="110"/>
    </row>
    <row r="5058" spans="11:16" x14ac:dyDescent="0.25">
      <c r="K5058" s="124"/>
      <c r="L5058" s="110"/>
      <c r="M5058" s="110"/>
      <c r="N5058" s="110"/>
      <c r="O5058" s="144"/>
      <c r="P5058" s="110"/>
    </row>
    <row r="5059" spans="11:16" x14ac:dyDescent="0.25">
      <c r="K5059" s="124"/>
      <c r="L5059" s="110"/>
      <c r="M5059" s="110"/>
      <c r="N5059" s="110"/>
      <c r="O5059" s="144"/>
      <c r="P5059" s="110"/>
    </row>
    <row r="5060" spans="11:16" x14ac:dyDescent="0.25">
      <c r="K5060" s="124"/>
      <c r="L5060" s="110"/>
      <c r="M5060" s="110"/>
      <c r="N5060" s="110"/>
      <c r="O5060" s="144"/>
      <c r="P5060" s="110"/>
    </row>
    <row r="5061" spans="11:16" x14ac:dyDescent="0.25">
      <c r="K5061" s="124"/>
      <c r="L5061" s="110"/>
      <c r="M5061" s="110"/>
      <c r="N5061" s="110"/>
      <c r="O5061" s="144"/>
      <c r="P5061" s="110"/>
    </row>
    <row r="5062" spans="11:16" x14ac:dyDescent="0.25">
      <c r="K5062" s="124"/>
      <c r="L5062" s="110"/>
      <c r="M5062" s="110"/>
      <c r="N5062" s="110"/>
      <c r="O5062" s="144"/>
      <c r="P5062" s="110"/>
    </row>
    <row r="5063" spans="11:16" x14ac:dyDescent="0.25">
      <c r="K5063" s="124"/>
      <c r="L5063" s="110"/>
      <c r="M5063" s="110"/>
      <c r="N5063" s="110"/>
      <c r="O5063" s="144"/>
      <c r="P5063" s="110"/>
    </row>
    <row r="5064" spans="11:16" x14ac:dyDescent="0.25">
      <c r="K5064" s="124"/>
      <c r="L5064" s="110"/>
      <c r="M5064" s="110"/>
      <c r="N5064" s="110"/>
      <c r="O5064" s="144"/>
      <c r="P5064" s="110"/>
    </row>
    <row r="5065" spans="11:16" x14ac:dyDescent="0.25">
      <c r="K5065" s="124"/>
      <c r="L5065" s="110"/>
      <c r="M5065" s="110"/>
      <c r="N5065" s="110"/>
      <c r="O5065" s="144"/>
      <c r="P5065" s="110"/>
    </row>
    <row r="5066" spans="11:16" x14ac:dyDescent="0.25">
      <c r="K5066" s="124"/>
      <c r="L5066" s="110"/>
      <c r="M5066" s="110"/>
      <c r="N5066" s="110"/>
      <c r="O5066" s="144"/>
      <c r="P5066" s="110"/>
    </row>
    <row r="5067" spans="11:16" x14ac:dyDescent="0.25">
      <c r="K5067" s="124"/>
      <c r="L5067" s="110"/>
      <c r="M5067" s="110"/>
      <c r="N5067" s="110"/>
      <c r="O5067" s="144"/>
      <c r="P5067" s="110"/>
    </row>
    <row r="5068" spans="11:16" x14ac:dyDescent="0.25">
      <c r="K5068" s="124"/>
      <c r="L5068" s="110"/>
      <c r="M5068" s="110"/>
      <c r="N5068" s="110"/>
      <c r="O5068" s="144"/>
      <c r="P5068" s="110"/>
    </row>
    <row r="5069" spans="11:16" x14ac:dyDescent="0.25">
      <c r="K5069" s="124"/>
      <c r="L5069" s="110"/>
      <c r="M5069" s="110"/>
      <c r="N5069" s="110"/>
      <c r="O5069" s="144"/>
      <c r="P5069" s="110"/>
    </row>
    <row r="5070" spans="11:16" x14ac:dyDescent="0.25">
      <c r="K5070" s="124"/>
      <c r="L5070" s="110"/>
      <c r="M5070" s="110"/>
      <c r="N5070" s="110"/>
      <c r="O5070" s="144"/>
      <c r="P5070" s="110"/>
    </row>
    <row r="5071" spans="11:16" x14ac:dyDescent="0.25">
      <c r="K5071" s="124"/>
      <c r="L5071" s="110"/>
      <c r="M5071" s="110"/>
      <c r="N5071" s="110"/>
      <c r="O5071" s="144"/>
      <c r="P5071" s="110"/>
    </row>
    <row r="5072" spans="11:16" x14ac:dyDescent="0.25">
      <c r="K5072" s="124"/>
      <c r="L5072" s="110"/>
      <c r="M5072" s="110"/>
      <c r="N5072" s="110"/>
      <c r="O5072" s="144"/>
      <c r="P5072" s="110"/>
    </row>
    <row r="5073" spans="11:16" x14ac:dyDescent="0.25">
      <c r="K5073" s="124"/>
      <c r="L5073" s="110"/>
      <c r="M5073" s="110"/>
      <c r="N5073" s="110"/>
      <c r="O5073" s="144"/>
      <c r="P5073" s="110"/>
    </row>
    <row r="5074" spans="11:16" x14ac:dyDescent="0.25">
      <c r="K5074" s="124"/>
      <c r="L5074" s="110"/>
      <c r="M5074" s="110"/>
      <c r="N5074" s="110"/>
      <c r="O5074" s="144"/>
      <c r="P5074" s="110"/>
    </row>
    <row r="5075" spans="11:16" x14ac:dyDescent="0.25">
      <c r="K5075" s="124"/>
      <c r="L5075" s="110"/>
      <c r="M5075" s="110"/>
      <c r="N5075" s="110"/>
      <c r="O5075" s="144"/>
      <c r="P5075" s="110"/>
    </row>
    <row r="5076" spans="11:16" x14ac:dyDescent="0.25">
      <c r="K5076" s="124"/>
      <c r="L5076" s="110"/>
      <c r="M5076" s="110"/>
      <c r="N5076" s="110"/>
      <c r="O5076" s="144"/>
      <c r="P5076" s="110"/>
    </row>
    <row r="5077" spans="11:16" x14ac:dyDescent="0.25">
      <c r="K5077" s="124"/>
      <c r="L5077" s="110"/>
      <c r="M5077" s="110"/>
      <c r="N5077" s="110"/>
      <c r="O5077" s="144"/>
      <c r="P5077" s="110"/>
    </row>
    <row r="5078" spans="11:16" x14ac:dyDescent="0.25">
      <c r="K5078" s="124"/>
      <c r="L5078" s="110"/>
      <c r="M5078" s="110"/>
      <c r="N5078" s="110"/>
      <c r="O5078" s="144"/>
      <c r="P5078" s="110"/>
    </row>
    <row r="5079" spans="11:16" x14ac:dyDescent="0.25">
      <c r="K5079" s="124"/>
      <c r="L5079" s="110"/>
      <c r="M5079" s="110"/>
      <c r="N5079" s="110"/>
      <c r="O5079" s="144"/>
      <c r="P5079" s="110"/>
    </row>
    <row r="5080" spans="11:16" x14ac:dyDescent="0.25">
      <c r="K5080" s="124"/>
      <c r="L5080" s="110"/>
      <c r="M5080" s="110"/>
      <c r="N5080" s="110"/>
      <c r="O5080" s="144"/>
      <c r="P5080" s="110"/>
    </row>
    <row r="5081" spans="11:16" x14ac:dyDescent="0.25">
      <c r="K5081" s="124"/>
      <c r="L5081" s="110"/>
      <c r="M5081" s="110"/>
      <c r="N5081" s="110"/>
      <c r="O5081" s="144"/>
      <c r="P5081" s="110"/>
    </row>
    <row r="5082" spans="11:16" x14ac:dyDescent="0.25">
      <c r="K5082" s="124"/>
      <c r="L5082" s="110"/>
      <c r="M5082" s="110"/>
      <c r="N5082" s="110"/>
      <c r="O5082" s="144"/>
      <c r="P5082" s="110"/>
    </row>
    <row r="5083" spans="11:16" x14ac:dyDescent="0.25">
      <c r="K5083" s="124"/>
      <c r="L5083" s="110"/>
      <c r="M5083" s="110"/>
      <c r="N5083" s="110"/>
      <c r="O5083" s="144"/>
      <c r="P5083" s="110"/>
    </row>
    <row r="5084" spans="11:16" x14ac:dyDescent="0.25">
      <c r="K5084" s="124"/>
      <c r="L5084" s="110"/>
      <c r="M5084" s="110"/>
      <c r="N5084" s="110"/>
      <c r="O5084" s="144"/>
      <c r="P5084" s="110"/>
    </row>
    <row r="5085" spans="11:16" x14ac:dyDescent="0.25">
      <c r="K5085" s="124"/>
      <c r="L5085" s="110"/>
      <c r="M5085" s="110"/>
      <c r="N5085" s="110"/>
      <c r="O5085" s="144"/>
      <c r="P5085" s="110"/>
    </row>
    <row r="5086" spans="11:16" x14ac:dyDescent="0.25">
      <c r="K5086" s="124"/>
      <c r="L5086" s="110"/>
      <c r="M5086" s="110"/>
      <c r="N5086" s="110"/>
      <c r="O5086" s="144"/>
      <c r="P5086" s="110"/>
    </row>
    <row r="5087" spans="11:16" x14ac:dyDescent="0.25">
      <c r="K5087" s="124"/>
      <c r="L5087" s="110"/>
      <c r="M5087" s="110"/>
      <c r="N5087" s="110"/>
      <c r="O5087" s="144"/>
      <c r="P5087" s="110"/>
    </row>
    <row r="5088" spans="11:16" x14ac:dyDescent="0.25">
      <c r="K5088" s="124"/>
      <c r="L5088" s="110"/>
      <c r="M5088" s="110"/>
      <c r="N5088" s="110"/>
      <c r="O5088" s="144"/>
      <c r="P5088" s="110"/>
    </row>
    <row r="5089" spans="11:16" x14ac:dyDescent="0.25">
      <c r="K5089" s="124"/>
      <c r="L5089" s="110"/>
      <c r="M5089" s="110"/>
      <c r="N5089" s="110"/>
      <c r="O5089" s="144"/>
      <c r="P5089" s="110"/>
    </row>
    <row r="5090" spans="11:16" x14ac:dyDescent="0.25">
      <c r="K5090" s="124"/>
      <c r="L5090" s="110"/>
      <c r="M5090" s="110"/>
      <c r="N5090" s="110"/>
      <c r="O5090" s="144"/>
      <c r="P5090" s="110"/>
    </row>
    <row r="5091" spans="11:16" x14ac:dyDescent="0.25">
      <c r="K5091" s="124"/>
      <c r="L5091" s="110"/>
      <c r="M5091" s="110"/>
      <c r="N5091" s="110"/>
      <c r="O5091" s="144"/>
      <c r="P5091" s="110"/>
    </row>
    <row r="5092" spans="11:16" x14ac:dyDescent="0.25">
      <c r="K5092" s="124"/>
      <c r="L5092" s="110"/>
      <c r="M5092" s="110"/>
      <c r="N5092" s="110"/>
      <c r="O5092" s="144"/>
      <c r="P5092" s="110"/>
    </row>
    <row r="5093" spans="11:16" x14ac:dyDescent="0.25">
      <c r="K5093" s="124"/>
      <c r="L5093" s="110"/>
      <c r="M5093" s="110"/>
      <c r="N5093" s="110"/>
      <c r="O5093" s="144"/>
      <c r="P5093" s="110"/>
    </row>
    <row r="5094" spans="11:16" x14ac:dyDescent="0.25">
      <c r="K5094" s="124"/>
      <c r="L5094" s="110"/>
      <c r="M5094" s="110"/>
      <c r="N5094" s="110"/>
      <c r="O5094" s="144"/>
      <c r="P5094" s="110"/>
    </row>
    <row r="5095" spans="11:16" x14ac:dyDescent="0.25">
      <c r="K5095" s="124"/>
      <c r="L5095" s="110"/>
      <c r="M5095" s="110"/>
      <c r="N5095" s="110"/>
      <c r="O5095" s="144"/>
      <c r="P5095" s="110"/>
    </row>
    <row r="5096" spans="11:16" x14ac:dyDescent="0.25">
      <c r="K5096" s="124"/>
      <c r="L5096" s="110"/>
      <c r="M5096" s="110"/>
      <c r="N5096" s="110"/>
      <c r="O5096" s="144"/>
      <c r="P5096" s="110"/>
    </row>
    <row r="5097" spans="11:16" x14ac:dyDescent="0.25">
      <c r="K5097" s="124"/>
      <c r="L5097" s="110"/>
      <c r="M5097" s="110"/>
      <c r="N5097" s="110"/>
      <c r="O5097" s="144"/>
      <c r="P5097" s="110"/>
    </row>
    <row r="5098" spans="11:16" x14ac:dyDescent="0.25">
      <c r="K5098" s="124"/>
      <c r="L5098" s="110"/>
      <c r="M5098" s="110"/>
      <c r="N5098" s="110"/>
      <c r="O5098" s="144"/>
      <c r="P5098" s="110"/>
    </row>
    <row r="5099" spans="11:16" x14ac:dyDescent="0.25">
      <c r="K5099" s="124"/>
      <c r="L5099" s="110"/>
      <c r="M5099" s="110"/>
      <c r="N5099" s="110"/>
      <c r="O5099" s="144"/>
      <c r="P5099" s="110"/>
    </row>
    <row r="5100" spans="11:16" x14ac:dyDescent="0.25">
      <c r="K5100" s="124"/>
      <c r="L5100" s="110"/>
      <c r="M5100" s="110"/>
      <c r="N5100" s="110"/>
      <c r="O5100" s="144"/>
      <c r="P5100" s="110"/>
    </row>
    <row r="5101" spans="11:16" x14ac:dyDescent="0.25">
      <c r="K5101" s="124"/>
      <c r="L5101" s="110"/>
      <c r="M5101" s="110"/>
      <c r="N5101" s="110"/>
      <c r="O5101" s="144"/>
      <c r="P5101" s="110"/>
    </row>
    <row r="5102" spans="11:16" x14ac:dyDescent="0.25">
      <c r="K5102" s="124"/>
      <c r="L5102" s="110"/>
      <c r="M5102" s="110"/>
      <c r="N5102" s="110"/>
      <c r="O5102" s="144"/>
      <c r="P5102" s="110"/>
    </row>
    <row r="5103" spans="11:16" x14ac:dyDescent="0.25">
      <c r="K5103" s="124"/>
      <c r="L5103" s="110"/>
      <c r="M5103" s="110"/>
      <c r="N5103" s="110"/>
      <c r="O5103" s="144"/>
      <c r="P5103" s="110"/>
    </row>
    <row r="5104" spans="11:16" x14ac:dyDescent="0.25">
      <c r="K5104" s="124"/>
      <c r="L5104" s="110"/>
      <c r="M5104" s="110"/>
      <c r="N5104" s="110"/>
      <c r="O5104" s="144"/>
      <c r="P5104" s="110"/>
    </row>
    <row r="5105" spans="11:16" x14ac:dyDescent="0.25">
      <c r="K5105" s="124"/>
      <c r="L5105" s="110"/>
      <c r="M5105" s="110"/>
      <c r="N5105" s="110"/>
      <c r="O5105" s="144"/>
      <c r="P5105" s="110"/>
    </row>
    <row r="5106" spans="11:16" x14ac:dyDescent="0.25">
      <c r="K5106" s="124"/>
      <c r="L5106" s="110"/>
      <c r="M5106" s="110"/>
      <c r="N5106" s="110"/>
      <c r="O5106" s="144"/>
      <c r="P5106" s="110"/>
    </row>
    <row r="5107" spans="11:16" x14ac:dyDescent="0.25">
      <c r="K5107" s="124"/>
      <c r="L5107" s="110"/>
      <c r="M5107" s="110"/>
      <c r="N5107" s="110"/>
      <c r="O5107" s="144"/>
      <c r="P5107" s="110"/>
    </row>
    <row r="5108" spans="11:16" x14ac:dyDescent="0.25">
      <c r="K5108" s="124"/>
      <c r="L5108" s="110"/>
      <c r="M5108" s="110"/>
      <c r="N5108" s="110"/>
      <c r="O5108" s="144"/>
      <c r="P5108" s="110"/>
    </row>
    <row r="5109" spans="11:16" x14ac:dyDescent="0.25">
      <c r="K5109" s="124"/>
      <c r="L5109" s="110"/>
      <c r="M5109" s="110"/>
      <c r="N5109" s="110"/>
      <c r="O5109" s="144"/>
      <c r="P5109" s="110"/>
    </row>
    <row r="5110" spans="11:16" x14ac:dyDescent="0.25">
      <c r="K5110" s="124"/>
      <c r="L5110" s="110"/>
      <c r="M5110" s="110"/>
      <c r="N5110" s="110"/>
      <c r="O5110" s="144"/>
      <c r="P5110" s="110"/>
    </row>
    <row r="5111" spans="11:16" x14ac:dyDescent="0.25">
      <c r="K5111" s="124"/>
      <c r="L5111" s="110"/>
      <c r="M5111" s="110"/>
      <c r="N5111" s="110"/>
      <c r="O5111" s="144"/>
      <c r="P5111" s="110"/>
    </row>
    <row r="5112" spans="11:16" x14ac:dyDescent="0.25">
      <c r="K5112" s="124"/>
      <c r="L5112" s="110"/>
      <c r="M5112" s="110"/>
      <c r="N5112" s="110"/>
      <c r="O5112" s="144"/>
      <c r="P5112" s="110"/>
    </row>
    <row r="5113" spans="11:16" x14ac:dyDescent="0.25">
      <c r="K5113" s="124"/>
      <c r="L5113" s="110"/>
      <c r="M5113" s="110"/>
      <c r="N5113" s="110"/>
      <c r="O5113" s="144"/>
      <c r="P5113" s="110"/>
    </row>
    <row r="5114" spans="11:16" x14ac:dyDescent="0.25">
      <c r="K5114" s="124"/>
      <c r="L5114" s="110"/>
      <c r="M5114" s="110"/>
      <c r="N5114" s="110"/>
      <c r="O5114" s="144"/>
      <c r="P5114" s="110"/>
    </row>
    <row r="5115" spans="11:16" x14ac:dyDescent="0.25">
      <c r="K5115" s="124"/>
      <c r="L5115" s="110"/>
      <c r="M5115" s="110"/>
      <c r="N5115" s="110"/>
      <c r="O5115" s="144"/>
      <c r="P5115" s="110"/>
    </row>
    <row r="5116" spans="11:16" x14ac:dyDescent="0.25">
      <c r="K5116" s="124"/>
      <c r="L5116" s="110"/>
      <c r="M5116" s="110"/>
      <c r="N5116" s="110"/>
      <c r="O5116" s="144"/>
      <c r="P5116" s="110"/>
    </row>
    <row r="5117" spans="11:16" x14ac:dyDescent="0.25">
      <c r="K5117" s="124"/>
      <c r="L5117" s="110"/>
      <c r="M5117" s="110"/>
      <c r="N5117" s="110"/>
      <c r="O5117" s="144"/>
      <c r="P5117" s="110"/>
    </row>
    <row r="5118" spans="11:16" x14ac:dyDescent="0.25">
      <c r="K5118" s="124"/>
      <c r="L5118" s="110"/>
      <c r="M5118" s="110"/>
      <c r="N5118" s="110"/>
      <c r="O5118" s="144"/>
      <c r="P5118" s="110"/>
    </row>
    <row r="5119" spans="11:16" x14ac:dyDescent="0.25">
      <c r="K5119" s="124"/>
      <c r="L5119" s="110"/>
      <c r="M5119" s="110"/>
      <c r="N5119" s="110"/>
      <c r="O5119" s="144"/>
      <c r="P5119" s="110"/>
    </row>
    <row r="5120" spans="11:16" x14ac:dyDescent="0.25">
      <c r="K5120" s="124"/>
      <c r="L5120" s="110"/>
      <c r="M5120" s="110"/>
      <c r="N5120" s="110"/>
      <c r="O5120" s="144"/>
      <c r="P5120" s="110"/>
    </row>
    <row r="5121" spans="11:16" x14ac:dyDescent="0.25">
      <c r="K5121" s="124"/>
      <c r="L5121" s="110"/>
      <c r="M5121" s="110"/>
      <c r="N5121" s="110"/>
      <c r="O5121" s="144"/>
      <c r="P5121" s="110"/>
    </row>
    <row r="5122" spans="11:16" x14ac:dyDescent="0.25">
      <c r="K5122" s="124"/>
      <c r="L5122" s="110"/>
      <c r="M5122" s="110"/>
      <c r="N5122" s="110"/>
      <c r="O5122" s="144"/>
      <c r="P5122" s="110"/>
    </row>
    <row r="5123" spans="11:16" x14ac:dyDescent="0.25">
      <c r="K5123" s="124"/>
      <c r="L5123" s="110"/>
      <c r="M5123" s="110"/>
      <c r="N5123" s="110"/>
      <c r="O5123" s="144"/>
      <c r="P5123" s="110"/>
    </row>
    <row r="5124" spans="11:16" x14ac:dyDescent="0.25">
      <c r="K5124" s="124"/>
      <c r="L5124" s="110"/>
      <c r="M5124" s="110"/>
      <c r="N5124" s="110"/>
      <c r="O5124" s="144"/>
      <c r="P5124" s="110"/>
    </row>
    <row r="5125" spans="11:16" x14ac:dyDescent="0.25">
      <c r="K5125" s="124"/>
      <c r="L5125" s="110"/>
      <c r="M5125" s="110"/>
      <c r="N5125" s="110"/>
      <c r="O5125" s="144"/>
      <c r="P5125" s="110"/>
    </row>
    <row r="5126" spans="11:16" x14ac:dyDescent="0.25">
      <c r="K5126" s="124"/>
      <c r="L5126" s="110"/>
      <c r="M5126" s="110"/>
      <c r="N5126" s="110"/>
      <c r="O5126" s="144"/>
      <c r="P5126" s="110"/>
    </row>
    <row r="5127" spans="11:16" x14ac:dyDescent="0.25">
      <c r="K5127" s="124"/>
      <c r="L5127" s="110"/>
      <c r="M5127" s="110"/>
      <c r="N5127" s="110"/>
      <c r="O5127" s="144"/>
      <c r="P5127" s="110"/>
    </row>
    <row r="5128" spans="11:16" x14ac:dyDescent="0.25">
      <c r="K5128" s="124"/>
      <c r="L5128" s="110"/>
      <c r="M5128" s="110"/>
      <c r="N5128" s="110"/>
      <c r="O5128" s="144"/>
      <c r="P5128" s="110"/>
    </row>
    <row r="5129" spans="11:16" x14ac:dyDescent="0.25">
      <c r="K5129" s="124"/>
      <c r="L5129" s="110"/>
      <c r="M5129" s="110"/>
      <c r="N5129" s="110"/>
      <c r="O5129" s="144"/>
      <c r="P5129" s="110"/>
    </row>
    <row r="5130" spans="11:16" x14ac:dyDescent="0.25">
      <c r="K5130" s="124"/>
      <c r="L5130" s="110"/>
      <c r="M5130" s="110"/>
      <c r="N5130" s="110"/>
      <c r="O5130" s="144"/>
      <c r="P5130" s="110"/>
    </row>
    <row r="5131" spans="11:16" x14ac:dyDescent="0.25">
      <c r="K5131" s="124"/>
      <c r="L5131" s="110"/>
      <c r="M5131" s="110"/>
      <c r="N5131" s="110"/>
      <c r="O5131" s="144"/>
      <c r="P5131" s="110"/>
    </row>
    <row r="5132" spans="11:16" x14ac:dyDescent="0.25">
      <c r="K5132" s="124"/>
      <c r="L5132" s="110"/>
      <c r="M5132" s="110"/>
      <c r="N5132" s="110"/>
      <c r="O5132" s="144"/>
      <c r="P5132" s="110"/>
    </row>
    <row r="5133" spans="11:16" x14ac:dyDescent="0.25">
      <c r="K5133" s="124"/>
      <c r="L5133" s="110"/>
      <c r="M5133" s="110"/>
      <c r="N5133" s="110"/>
      <c r="O5133" s="144"/>
      <c r="P5133" s="110"/>
    </row>
    <row r="5134" spans="11:16" x14ac:dyDescent="0.25">
      <c r="K5134" s="124"/>
      <c r="L5134" s="110"/>
      <c r="M5134" s="110"/>
      <c r="N5134" s="110"/>
      <c r="O5134" s="144"/>
      <c r="P5134" s="110"/>
    </row>
    <row r="5135" spans="11:16" x14ac:dyDescent="0.25">
      <c r="K5135" s="124"/>
      <c r="L5135" s="110"/>
      <c r="M5135" s="110"/>
      <c r="N5135" s="110"/>
      <c r="O5135" s="144"/>
      <c r="P5135" s="110"/>
    </row>
    <row r="5136" spans="11:16" x14ac:dyDescent="0.25">
      <c r="K5136" s="124"/>
      <c r="L5136" s="110"/>
      <c r="M5136" s="110"/>
      <c r="N5136" s="110"/>
      <c r="O5136" s="144"/>
      <c r="P5136" s="110"/>
    </row>
    <row r="5137" spans="11:16" x14ac:dyDescent="0.25">
      <c r="K5137" s="124"/>
      <c r="L5137" s="110"/>
      <c r="M5137" s="110"/>
      <c r="N5137" s="110"/>
      <c r="O5137" s="144"/>
      <c r="P5137" s="110"/>
    </row>
    <row r="5138" spans="11:16" x14ac:dyDescent="0.25">
      <c r="K5138" s="124"/>
      <c r="L5138" s="110"/>
      <c r="M5138" s="110"/>
      <c r="N5138" s="110"/>
      <c r="O5138" s="144"/>
      <c r="P5138" s="110"/>
    </row>
    <row r="5139" spans="11:16" x14ac:dyDescent="0.25">
      <c r="K5139" s="124"/>
      <c r="L5139" s="110"/>
      <c r="M5139" s="110"/>
      <c r="N5139" s="110"/>
      <c r="O5139" s="144"/>
      <c r="P5139" s="110"/>
    </row>
    <row r="5140" spans="11:16" x14ac:dyDescent="0.25">
      <c r="K5140" s="124"/>
      <c r="L5140" s="110"/>
      <c r="M5140" s="110"/>
      <c r="N5140" s="110"/>
      <c r="O5140" s="144"/>
      <c r="P5140" s="110"/>
    </row>
    <row r="5141" spans="11:16" x14ac:dyDescent="0.25">
      <c r="K5141" s="124"/>
      <c r="L5141" s="110"/>
      <c r="M5141" s="110"/>
      <c r="N5141" s="110"/>
      <c r="O5141" s="144"/>
      <c r="P5141" s="110"/>
    </row>
    <row r="5142" spans="11:16" x14ac:dyDescent="0.25">
      <c r="K5142" s="124"/>
      <c r="L5142" s="110"/>
      <c r="M5142" s="110"/>
      <c r="N5142" s="110"/>
      <c r="O5142" s="144"/>
      <c r="P5142" s="110"/>
    </row>
    <row r="5143" spans="11:16" x14ac:dyDescent="0.25">
      <c r="K5143" s="124"/>
      <c r="L5143" s="110"/>
      <c r="M5143" s="110"/>
      <c r="N5143" s="110"/>
      <c r="O5143" s="144"/>
      <c r="P5143" s="110"/>
    </row>
    <row r="5144" spans="11:16" x14ac:dyDescent="0.25">
      <c r="K5144" s="124"/>
      <c r="L5144" s="110"/>
      <c r="M5144" s="110"/>
      <c r="N5144" s="110"/>
      <c r="O5144" s="144"/>
      <c r="P5144" s="110"/>
    </row>
    <row r="5145" spans="11:16" x14ac:dyDescent="0.25">
      <c r="K5145" s="124"/>
      <c r="L5145" s="110"/>
      <c r="M5145" s="110"/>
      <c r="N5145" s="110"/>
      <c r="O5145" s="144"/>
      <c r="P5145" s="110"/>
    </row>
    <row r="5146" spans="11:16" x14ac:dyDescent="0.25">
      <c r="K5146" s="124"/>
      <c r="L5146" s="110"/>
      <c r="M5146" s="110"/>
      <c r="N5146" s="110"/>
      <c r="O5146" s="144"/>
      <c r="P5146" s="110"/>
    </row>
    <row r="5147" spans="11:16" x14ac:dyDescent="0.25">
      <c r="K5147" s="124"/>
      <c r="L5147" s="110"/>
      <c r="M5147" s="110"/>
      <c r="N5147" s="110"/>
      <c r="O5147" s="144"/>
      <c r="P5147" s="110"/>
    </row>
    <row r="5148" spans="11:16" x14ac:dyDescent="0.25">
      <c r="K5148" s="124"/>
      <c r="L5148" s="110"/>
      <c r="M5148" s="110"/>
      <c r="N5148" s="110"/>
      <c r="O5148" s="144"/>
      <c r="P5148" s="110"/>
    </row>
    <row r="5149" spans="11:16" x14ac:dyDescent="0.25">
      <c r="K5149" s="124"/>
      <c r="L5149" s="110"/>
      <c r="M5149" s="110"/>
      <c r="N5149" s="110"/>
      <c r="O5149" s="144"/>
      <c r="P5149" s="110"/>
    </row>
    <row r="5150" spans="11:16" x14ac:dyDescent="0.25">
      <c r="K5150" s="124"/>
      <c r="L5150" s="110"/>
      <c r="M5150" s="110"/>
      <c r="N5150" s="110"/>
      <c r="O5150" s="144"/>
      <c r="P5150" s="110"/>
    </row>
    <row r="5151" spans="11:16" x14ac:dyDescent="0.25">
      <c r="K5151" s="124"/>
      <c r="L5151" s="110"/>
      <c r="M5151" s="110"/>
      <c r="N5151" s="110"/>
      <c r="O5151" s="144"/>
      <c r="P5151" s="110"/>
    </row>
    <row r="5152" spans="11:16" x14ac:dyDescent="0.25">
      <c r="K5152" s="124"/>
      <c r="L5152" s="110"/>
      <c r="M5152" s="110"/>
      <c r="N5152" s="110"/>
      <c r="O5152" s="144"/>
      <c r="P5152" s="110"/>
    </row>
    <row r="5153" spans="11:16" x14ac:dyDescent="0.25">
      <c r="K5153" s="124"/>
      <c r="L5153" s="110"/>
      <c r="M5153" s="110"/>
      <c r="N5153" s="110"/>
      <c r="O5153" s="144"/>
      <c r="P5153" s="110"/>
    </row>
    <row r="5154" spans="11:16" x14ac:dyDescent="0.25">
      <c r="K5154" s="124"/>
      <c r="L5154" s="110"/>
      <c r="M5154" s="110"/>
      <c r="N5154" s="110"/>
      <c r="O5154" s="144"/>
      <c r="P5154" s="110"/>
    </row>
    <row r="5155" spans="11:16" x14ac:dyDescent="0.25">
      <c r="K5155" s="124"/>
      <c r="L5155" s="110"/>
      <c r="M5155" s="110"/>
      <c r="N5155" s="110"/>
      <c r="O5155" s="144"/>
      <c r="P5155" s="110"/>
    </row>
    <row r="5156" spans="11:16" x14ac:dyDescent="0.25">
      <c r="K5156" s="124"/>
      <c r="L5156" s="110"/>
      <c r="M5156" s="110"/>
      <c r="N5156" s="110"/>
      <c r="O5156" s="144"/>
      <c r="P5156" s="110"/>
    </row>
    <row r="5157" spans="11:16" x14ac:dyDescent="0.25">
      <c r="K5157" s="124"/>
      <c r="L5157" s="110"/>
      <c r="M5157" s="110"/>
      <c r="N5157" s="110"/>
      <c r="O5157" s="144"/>
      <c r="P5157" s="110"/>
    </row>
    <row r="5158" spans="11:16" x14ac:dyDescent="0.25">
      <c r="K5158" s="124"/>
      <c r="L5158" s="110"/>
      <c r="M5158" s="110"/>
      <c r="N5158" s="110"/>
      <c r="O5158" s="144"/>
      <c r="P5158" s="110"/>
    </row>
    <row r="5159" spans="11:16" x14ac:dyDescent="0.25">
      <c r="K5159" s="124"/>
      <c r="L5159" s="110"/>
      <c r="M5159" s="110"/>
      <c r="N5159" s="110"/>
      <c r="O5159" s="144"/>
      <c r="P5159" s="110"/>
    </row>
    <row r="5160" spans="11:16" x14ac:dyDescent="0.25">
      <c r="K5160" s="124"/>
      <c r="L5160" s="110"/>
      <c r="M5160" s="110"/>
      <c r="N5160" s="110"/>
      <c r="O5160" s="144"/>
      <c r="P5160" s="110"/>
    </row>
    <row r="5161" spans="11:16" x14ac:dyDescent="0.25">
      <c r="K5161" s="124"/>
      <c r="L5161" s="110"/>
      <c r="M5161" s="110"/>
      <c r="N5161" s="110"/>
      <c r="O5161" s="144"/>
      <c r="P5161" s="110"/>
    </row>
    <row r="5162" spans="11:16" x14ac:dyDescent="0.25">
      <c r="K5162" s="124"/>
      <c r="L5162" s="110"/>
      <c r="M5162" s="110"/>
      <c r="N5162" s="110"/>
      <c r="O5162" s="144"/>
      <c r="P5162" s="110"/>
    </row>
    <row r="5163" spans="11:16" x14ac:dyDescent="0.25">
      <c r="K5163" s="124"/>
      <c r="L5163" s="110"/>
      <c r="M5163" s="110"/>
      <c r="N5163" s="110"/>
      <c r="O5163" s="144"/>
      <c r="P5163" s="110"/>
    </row>
    <row r="5164" spans="11:16" x14ac:dyDescent="0.25">
      <c r="K5164" s="124"/>
      <c r="L5164" s="110"/>
      <c r="M5164" s="110"/>
      <c r="N5164" s="110"/>
      <c r="O5164" s="144"/>
      <c r="P5164" s="110"/>
    </row>
    <row r="5165" spans="11:16" x14ac:dyDescent="0.25">
      <c r="K5165" s="124"/>
      <c r="L5165" s="110"/>
      <c r="M5165" s="110"/>
      <c r="N5165" s="110"/>
      <c r="O5165" s="144"/>
      <c r="P5165" s="110"/>
    </row>
    <row r="5166" spans="11:16" x14ac:dyDescent="0.25">
      <c r="K5166" s="124"/>
      <c r="L5166" s="110"/>
      <c r="M5166" s="110"/>
      <c r="N5166" s="110"/>
      <c r="O5166" s="144"/>
      <c r="P5166" s="110"/>
    </row>
    <row r="5167" spans="11:16" x14ac:dyDescent="0.25">
      <c r="K5167" s="124"/>
      <c r="L5167" s="110"/>
      <c r="M5167" s="110"/>
      <c r="N5167" s="110"/>
      <c r="O5167" s="144"/>
      <c r="P5167" s="110"/>
    </row>
    <row r="5168" spans="11:16" x14ac:dyDescent="0.25">
      <c r="K5168" s="124"/>
      <c r="L5168" s="110"/>
      <c r="M5168" s="110"/>
      <c r="N5168" s="110"/>
      <c r="O5168" s="144"/>
      <c r="P5168" s="110"/>
    </row>
    <row r="5169" spans="11:16" x14ac:dyDescent="0.25">
      <c r="K5169" s="124"/>
      <c r="L5169" s="110"/>
      <c r="M5169" s="110"/>
      <c r="N5169" s="110"/>
      <c r="O5169" s="144"/>
      <c r="P5169" s="110"/>
    </row>
    <row r="5170" spans="11:16" x14ac:dyDescent="0.25">
      <c r="K5170" s="124"/>
      <c r="L5170" s="110"/>
      <c r="M5170" s="110"/>
      <c r="N5170" s="110"/>
      <c r="O5170" s="144"/>
      <c r="P5170" s="110"/>
    </row>
    <row r="5171" spans="11:16" x14ac:dyDescent="0.25">
      <c r="K5171" s="124"/>
      <c r="L5171" s="110"/>
      <c r="M5171" s="110"/>
      <c r="N5171" s="110"/>
      <c r="O5171" s="144"/>
      <c r="P5171" s="110"/>
    </row>
    <row r="5172" spans="11:16" x14ac:dyDescent="0.25">
      <c r="K5172" s="124"/>
      <c r="L5172" s="110"/>
      <c r="M5172" s="110"/>
      <c r="N5172" s="110"/>
      <c r="O5172" s="144"/>
      <c r="P5172" s="110"/>
    </row>
    <row r="5173" spans="11:16" x14ac:dyDescent="0.25">
      <c r="K5173" s="124"/>
      <c r="L5173" s="110"/>
      <c r="M5173" s="110"/>
      <c r="N5173" s="110"/>
      <c r="O5173" s="144"/>
      <c r="P5173" s="110"/>
    </row>
    <row r="5174" spans="11:16" x14ac:dyDescent="0.25">
      <c r="K5174" s="124"/>
      <c r="L5174" s="110"/>
      <c r="M5174" s="110"/>
      <c r="N5174" s="110"/>
      <c r="O5174" s="144"/>
      <c r="P5174" s="110"/>
    </row>
    <row r="5175" spans="11:16" x14ac:dyDescent="0.25">
      <c r="K5175" s="124"/>
      <c r="L5175" s="110"/>
      <c r="M5175" s="110"/>
      <c r="N5175" s="110"/>
      <c r="O5175" s="144"/>
      <c r="P5175" s="110"/>
    </row>
    <row r="5176" spans="11:16" x14ac:dyDescent="0.25">
      <c r="K5176" s="124"/>
      <c r="L5176" s="110"/>
      <c r="M5176" s="110"/>
      <c r="N5176" s="110"/>
      <c r="O5176" s="144"/>
      <c r="P5176" s="110"/>
    </row>
    <row r="5177" spans="11:16" x14ac:dyDescent="0.25">
      <c r="K5177" s="124"/>
      <c r="L5177" s="110"/>
      <c r="M5177" s="110"/>
      <c r="N5177" s="110"/>
      <c r="O5177" s="144"/>
      <c r="P5177" s="110"/>
    </row>
    <row r="5178" spans="11:16" x14ac:dyDescent="0.25">
      <c r="K5178" s="124"/>
      <c r="L5178" s="110"/>
      <c r="M5178" s="110"/>
      <c r="N5178" s="110"/>
      <c r="O5178" s="144"/>
      <c r="P5178" s="110"/>
    </row>
    <row r="5179" spans="11:16" x14ac:dyDescent="0.25">
      <c r="K5179" s="124"/>
      <c r="L5179" s="110"/>
      <c r="M5179" s="110"/>
      <c r="N5179" s="110"/>
      <c r="O5179" s="144"/>
      <c r="P5179" s="110"/>
    </row>
    <row r="5180" spans="11:16" x14ac:dyDescent="0.25">
      <c r="K5180" s="124"/>
      <c r="L5180" s="110"/>
      <c r="M5180" s="110"/>
      <c r="N5180" s="110"/>
      <c r="O5180" s="144"/>
      <c r="P5180" s="110"/>
    </row>
    <row r="5181" spans="11:16" x14ac:dyDescent="0.25">
      <c r="K5181" s="124"/>
      <c r="L5181" s="110"/>
      <c r="M5181" s="110"/>
      <c r="N5181" s="110"/>
      <c r="O5181" s="144"/>
      <c r="P5181" s="110"/>
    </row>
    <row r="5182" spans="11:16" x14ac:dyDescent="0.25">
      <c r="K5182" s="124"/>
      <c r="L5182" s="110"/>
      <c r="M5182" s="110"/>
      <c r="N5182" s="110"/>
      <c r="O5182" s="144"/>
      <c r="P5182" s="110"/>
    </row>
    <row r="5183" spans="11:16" x14ac:dyDescent="0.25">
      <c r="K5183" s="124"/>
      <c r="L5183" s="110"/>
      <c r="M5183" s="110"/>
      <c r="N5183" s="110"/>
      <c r="O5183" s="144"/>
      <c r="P5183" s="110"/>
    </row>
    <row r="5184" spans="11:16" x14ac:dyDescent="0.25">
      <c r="K5184" s="124"/>
      <c r="L5184" s="110"/>
      <c r="M5184" s="110"/>
      <c r="N5184" s="110"/>
      <c r="O5184" s="144"/>
      <c r="P5184" s="110"/>
    </row>
    <row r="5185" spans="11:16" x14ac:dyDescent="0.25">
      <c r="K5185" s="124"/>
      <c r="L5185" s="110"/>
      <c r="M5185" s="110"/>
      <c r="N5185" s="110"/>
      <c r="O5185" s="144"/>
      <c r="P5185" s="110"/>
    </row>
    <row r="5186" spans="11:16" x14ac:dyDescent="0.25">
      <c r="K5186" s="124"/>
      <c r="L5186" s="110"/>
      <c r="M5186" s="110"/>
      <c r="N5186" s="110"/>
      <c r="O5186" s="144"/>
      <c r="P5186" s="110"/>
    </row>
    <row r="5187" spans="11:16" x14ac:dyDescent="0.25">
      <c r="K5187" s="124"/>
      <c r="L5187" s="110"/>
      <c r="M5187" s="110"/>
      <c r="N5187" s="110"/>
      <c r="O5187" s="144"/>
      <c r="P5187" s="110"/>
    </row>
    <row r="5188" spans="11:16" x14ac:dyDescent="0.25">
      <c r="K5188" s="124"/>
      <c r="L5188" s="110"/>
      <c r="M5188" s="110"/>
      <c r="N5188" s="110"/>
      <c r="O5188" s="144"/>
      <c r="P5188" s="110"/>
    </row>
    <row r="5189" spans="11:16" x14ac:dyDescent="0.25">
      <c r="K5189" s="124"/>
      <c r="L5189" s="110"/>
      <c r="M5189" s="110"/>
      <c r="N5189" s="110"/>
      <c r="O5189" s="144"/>
      <c r="P5189" s="110"/>
    </row>
    <row r="5190" spans="11:16" x14ac:dyDescent="0.25">
      <c r="K5190" s="124"/>
      <c r="L5190" s="110"/>
      <c r="M5190" s="110"/>
      <c r="N5190" s="110"/>
      <c r="O5190" s="144"/>
      <c r="P5190" s="110"/>
    </row>
    <row r="5191" spans="11:16" x14ac:dyDescent="0.25">
      <c r="K5191" s="124"/>
      <c r="L5191" s="110"/>
      <c r="M5191" s="110"/>
      <c r="N5191" s="110"/>
      <c r="O5191" s="144"/>
      <c r="P5191" s="110"/>
    </row>
    <row r="5192" spans="11:16" x14ac:dyDescent="0.25">
      <c r="K5192" s="124"/>
      <c r="L5192" s="110"/>
      <c r="M5192" s="110"/>
      <c r="N5192" s="110"/>
      <c r="O5192" s="144"/>
      <c r="P5192" s="110"/>
    </row>
    <row r="5193" spans="11:16" x14ac:dyDescent="0.25">
      <c r="K5193" s="124"/>
      <c r="L5193" s="110"/>
      <c r="M5193" s="110"/>
      <c r="N5193" s="110"/>
      <c r="O5193" s="144"/>
      <c r="P5193" s="110"/>
    </row>
    <row r="5194" spans="11:16" x14ac:dyDescent="0.25">
      <c r="K5194" s="124"/>
      <c r="L5194" s="110"/>
      <c r="M5194" s="110"/>
      <c r="N5194" s="110"/>
      <c r="O5194" s="144"/>
      <c r="P5194" s="110"/>
    </row>
    <row r="5195" spans="11:16" x14ac:dyDescent="0.25">
      <c r="K5195" s="124"/>
      <c r="L5195" s="110"/>
      <c r="M5195" s="110"/>
      <c r="N5195" s="110"/>
      <c r="O5195" s="144"/>
      <c r="P5195" s="110"/>
    </row>
    <row r="5196" spans="11:16" x14ac:dyDescent="0.25">
      <c r="K5196" s="124"/>
      <c r="L5196" s="110"/>
      <c r="M5196" s="110"/>
      <c r="N5196" s="110"/>
      <c r="O5196" s="144"/>
      <c r="P5196" s="110"/>
    </row>
    <row r="5197" spans="11:16" x14ac:dyDescent="0.25">
      <c r="K5197" s="124"/>
      <c r="L5197" s="110"/>
      <c r="M5197" s="110"/>
      <c r="N5197" s="110"/>
      <c r="O5197" s="144"/>
      <c r="P5197" s="110"/>
    </row>
    <row r="5198" spans="11:16" x14ac:dyDescent="0.25">
      <c r="K5198" s="124"/>
      <c r="L5198" s="110"/>
      <c r="M5198" s="110"/>
      <c r="N5198" s="110"/>
      <c r="O5198" s="144"/>
      <c r="P5198" s="110"/>
    </row>
    <row r="5199" spans="11:16" x14ac:dyDescent="0.25">
      <c r="K5199" s="124"/>
      <c r="L5199" s="110"/>
      <c r="M5199" s="110"/>
      <c r="N5199" s="110"/>
      <c r="O5199" s="144"/>
      <c r="P5199" s="110"/>
    </row>
    <row r="5200" spans="11:16" x14ac:dyDescent="0.25">
      <c r="K5200" s="124"/>
      <c r="L5200" s="110"/>
      <c r="M5200" s="110"/>
      <c r="N5200" s="110"/>
      <c r="O5200" s="144"/>
      <c r="P5200" s="110"/>
    </row>
    <row r="5201" spans="11:16" x14ac:dyDescent="0.25">
      <c r="K5201" s="124"/>
      <c r="L5201" s="110"/>
      <c r="M5201" s="110"/>
      <c r="N5201" s="110"/>
      <c r="O5201" s="144"/>
      <c r="P5201" s="110"/>
    </row>
    <row r="5202" spans="11:16" x14ac:dyDescent="0.25">
      <c r="K5202" s="124"/>
      <c r="L5202" s="110"/>
      <c r="M5202" s="110"/>
      <c r="N5202" s="110"/>
      <c r="O5202" s="144"/>
      <c r="P5202" s="110"/>
    </row>
    <row r="5203" spans="11:16" x14ac:dyDescent="0.25">
      <c r="K5203" s="124"/>
      <c r="L5203" s="110"/>
      <c r="M5203" s="110"/>
      <c r="N5203" s="110"/>
      <c r="O5203" s="144"/>
      <c r="P5203" s="110"/>
    </row>
    <row r="5204" spans="11:16" x14ac:dyDescent="0.25">
      <c r="K5204" s="124"/>
      <c r="L5204" s="110"/>
      <c r="M5204" s="110"/>
      <c r="N5204" s="110"/>
      <c r="O5204" s="144"/>
      <c r="P5204" s="110"/>
    </row>
    <row r="5205" spans="11:16" x14ac:dyDescent="0.25">
      <c r="K5205" s="124"/>
      <c r="L5205" s="110"/>
      <c r="M5205" s="110"/>
      <c r="N5205" s="110"/>
      <c r="O5205" s="144"/>
      <c r="P5205" s="110"/>
    </row>
    <row r="5206" spans="11:16" x14ac:dyDescent="0.25">
      <c r="K5206" s="124"/>
      <c r="L5206" s="110"/>
      <c r="M5206" s="110"/>
      <c r="N5206" s="110"/>
      <c r="O5206" s="144"/>
      <c r="P5206" s="110"/>
    </row>
    <row r="5207" spans="11:16" x14ac:dyDescent="0.25">
      <c r="K5207" s="124"/>
      <c r="L5207" s="110"/>
      <c r="M5207" s="110"/>
      <c r="N5207" s="110"/>
      <c r="O5207" s="144"/>
      <c r="P5207" s="110"/>
    </row>
    <row r="5208" spans="11:16" x14ac:dyDescent="0.25">
      <c r="K5208" s="124"/>
      <c r="L5208" s="110"/>
      <c r="M5208" s="110"/>
      <c r="N5208" s="110"/>
      <c r="O5208" s="144"/>
      <c r="P5208" s="110"/>
    </row>
    <row r="5209" spans="11:16" x14ac:dyDescent="0.25">
      <c r="K5209" s="124"/>
      <c r="L5209" s="110"/>
      <c r="M5209" s="110"/>
      <c r="N5209" s="110"/>
      <c r="O5209" s="144"/>
      <c r="P5209" s="110"/>
    </row>
    <row r="5210" spans="11:16" x14ac:dyDescent="0.25">
      <c r="K5210" s="124"/>
      <c r="L5210" s="110"/>
      <c r="M5210" s="110"/>
      <c r="N5210" s="110"/>
      <c r="O5210" s="144"/>
      <c r="P5210" s="110"/>
    </row>
    <row r="5211" spans="11:16" x14ac:dyDescent="0.25">
      <c r="K5211" s="124"/>
      <c r="L5211" s="110"/>
      <c r="M5211" s="110"/>
      <c r="N5211" s="110"/>
      <c r="O5211" s="144"/>
      <c r="P5211" s="110"/>
    </row>
    <row r="5212" spans="11:16" x14ac:dyDescent="0.25">
      <c r="K5212" s="124"/>
      <c r="L5212" s="110"/>
      <c r="M5212" s="110"/>
      <c r="N5212" s="110"/>
      <c r="O5212" s="144"/>
      <c r="P5212" s="110"/>
    </row>
    <row r="5213" spans="11:16" x14ac:dyDescent="0.25">
      <c r="K5213" s="124"/>
      <c r="L5213" s="110"/>
      <c r="M5213" s="110"/>
      <c r="N5213" s="110"/>
      <c r="O5213" s="144"/>
      <c r="P5213" s="110"/>
    </row>
    <row r="5214" spans="11:16" x14ac:dyDescent="0.25">
      <c r="K5214" s="124"/>
      <c r="L5214" s="110"/>
      <c r="M5214" s="110"/>
      <c r="N5214" s="110"/>
      <c r="O5214" s="144"/>
      <c r="P5214" s="110"/>
    </row>
    <row r="5215" spans="11:16" x14ac:dyDescent="0.25">
      <c r="K5215" s="124"/>
      <c r="L5215" s="110"/>
      <c r="M5215" s="110"/>
      <c r="N5215" s="110"/>
      <c r="O5215" s="144"/>
      <c r="P5215" s="110"/>
    </row>
    <row r="5216" spans="11:16" x14ac:dyDescent="0.25">
      <c r="K5216" s="124"/>
      <c r="L5216" s="110"/>
      <c r="M5216" s="110"/>
      <c r="N5216" s="110"/>
      <c r="O5216" s="144"/>
      <c r="P5216" s="110"/>
    </row>
    <row r="5217" spans="11:16" x14ac:dyDescent="0.25">
      <c r="K5217" s="124"/>
      <c r="L5217" s="110"/>
      <c r="M5217" s="110"/>
      <c r="N5217" s="110"/>
      <c r="O5217" s="144"/>
      <c r="P5217" s="110"/>
    </row>
    <row r="5218" spans="11:16" x14ac:dyDescent="0.25">
      <c r="K5218" s="124"/>
      <c r="L5218" s="110"/>
      <c r="M5218" s="110"/>
      <c r="N5218" s="110"/>
      <c r="O5218" s="144"/>
      <c r="P5218" s="110"/>
    </row>
    <row r="5219" spans="11:16" x14ac:dyDescent="0.25">
      <c r="K5219" s="124"/>
      <c r="L5219" s="110"/>
      <c r="M5219" s="110"/>
      <c r="N5219" s="110"/>
      <c r="O5219" s="144"/>
      <c r="P5219" s="110"/>
    </row>
    <row r="5220" spans="11:16" x14ac:dyDescent="0.25">
      <c r="K5220" s="124"/>
      <c r="L5220" s="110"/>
      <c r="M5220" s="110"/>
      <c r="N5220" s="110"/>
      <c r="O5220" s="144"/>
      <c r="P5220" s="110"/>
    </row>
    <row r="5221" spans="11:16" x14ac:dyDescent="0.25">
      <c r="K5221" s="124"/>
      <c r="L5221" s="110"/>
      <c r="M5221" s="110"/>
      <c r="N5221" s="110"/>
      <c r="O5221" s="144"/>
      <c r="P5221" s="110"/>
    </row>
    <row r="5222" spans="11:16" x14ac:dyDescent="0.25">
      <c r="K5222" s="124"/>
      <c r="L5222" s="110"/>
      <c r="M5222" s="110"/>
      <c r="N5222" s="110"/>
      <c r="O5222" s="144"/>
      <c r="P5222" s="110"/>
    </row>
    <row r="5223" spans="11:16" x14ac:dyDescent="0.25">
      <c r="K5223" s="124"/>
      <c r="L5223" s="110"/>
      <c r="M5223" s="110"/>
      <c r="N5223" s="110"/>
      <c r="O5223" s="144"/>
      <c r="P5223" s="110"/>
    </row>
    <row r="5224" spans="11:16" x14ac:dyDescent="0.25">
      <c r="K5224" s="124"/>
      <c r="L5224" s="110"/>
      <c r="M5224" s="110"/>
      <c r="N5224" s="110"/>
      <c r="O5224" s="144"/>
      <c r="P5224" s="110"/>
    </row>
    <row r="5225" spans="11:16" x14ac:dyDescent="0.25">
      <c r="K5225" s="124"/>
      <c r="L5225" s="110"/>
      <c r="M5225" s="110"/>
      <c r="N5225" s="110"/>
      <c r="O5225" s="144"/>
      <c r="P5225" s="110"/>
    </row>
    <row r="5226" spans="11:16" x14ac:dyDescent="0.25">
      <c r="K5226" s="124"/>
      <c r="L5226" s="110"/>
      <c r="M5226" s="110"/>
      <c r="N5226" s="110"/>
      <c r="O5226" s="144"/>
      <c r="P5226" s="110"/>
    </row>
    <row r="5227" spans="11:16" x14ac:dyDescent="0.25">
      <c r="K5227" s="124"/>
      <c r="L5227" s="110"/>
      <c r="M5227" s="110"/>
      <c r="N5227" s="110"/>
      <c r="O5227" s="144"/>
      <c r="P5227" s="110"/>
    </row>
    <row r="5228" spans="11:16" x14ac:dyDescent="0.25">
      <c r="K5228" s="124"/>
      <c r="L5228" s="110"/>
      <c r="M5228" s="110"/>
      <c r="N5228" s="110"/>
      <c r="O5228" s="144"/>
      <c r="P5228" s="110"/>
    </row>
    <row r="5229" spans="11:16" x14ac:dyDescent="0.25">
      <c r="K5229" s="124"/>
      <c r="L5229" s="110"/>
      <c r="M5229" s="110"/>
      <c r="N5229" s="110"/>
      <c r="O5229" s="144"/>
      <c r="P5229" s="110"/>
    </row>
    <row r="5230" spans="11:16" x14ac:dyDescent="0.25">
      <c r="K5230" s="124"/>
      <c r="L5230" s="110"/>
      <c r="M5230" s="110"/>
      <c r="N5230" s="110"/>
      <c r="O5230" s="144"/>
      <c r="P5230" s="110"/>
    </row>
    <row r="5231" spans="11:16" x14ac:dyDescent="0.25">
      <c r="K5231" s="124"/>
      <c r="L5231" s="110"/>
      <c r="M5231" s="110"/>
      <c r="N5231" s="110"/>
      <c r="O5231" s="144"/>
      <c r="P5231" s="110"/>
    </row>
    <row r="5232" spans="11:16" x14ac:dyDescent="0.25">
      <c r="K5232" s="124"/>
      <c r="L5232" s="110"/>
      <c r="M5232" s="110"/>
      <c r="N5232" s="110"/>
      <c r="O5232" s="144"/>
      <c r="P5232" s="110"/>
    </row>
    <row r="5233" spans="11:16" x14ac:dyDescent="0.25">
      <c r="K5233" s="124"/>
      <c r="L5233" s="110"/>
      <c r="M5233" s="110"/>
      <c r="N5233" s="110"/>
      <c r="O5233" s="144"/>
      <c r="P5233" s="110"/>
    </row>
    <row r="5234" spans="11:16" x14ac:dyDescent="0.25">
      <c r="K5234" s="124"/>
      <c r="L5234" s="110"/>
      <c r="M5234" s="110"/>
      <c r="N5234" s="110"/>
      <c r="O5234" s="144"/>
      <c r="P5234" s="110"/>
    </row>
    <row r="5235" spans="11:16" x14ac:dyDescent="0.25">
      <c r="K5235" s="124"/>
      <c r="L5235" s="110"/>
      <c r="M5235" s="110"/>
      <c r="N5235" s="110"/>
      <c r="O5235" s="144"/>
      <c r="P5235" s="110"/>
    </row>
    <row r="5236" spans="11:16" x14ac:dyDescent="0.25">
      <c r="K5236" s="124"/>
      <c r="L5236" s="110"/>
      <c r="M5236" s="110"/>
      <c r="N5236" s="110"/>
      <c r="O5236" s="144"/>
      <c r="P5236" s="110"/>
    </row>
    <row r="5237" spans="11:16" x14ac:dyDescent="0.25">
      <c r="K5237" s="124"/>
      <c r="L5237" s="110"/>
      <c r="M5237" s="110"/>
      <c r="N5237" s="110"/>
      <c r="O5237" s="144"/>
      <c r="P5237" s="110"/>
    </row>
    <row r="5238" spans="11:16" x14ac:dyDescent="0.25">
      <c r="K5238" s="124"/>
      <c r="L5238" s="110"/>
      <c r="M5238" s="110"/>
      <c r="N5238" s="110"/>
      <c r="O5238" s="144"/>
      <c r="P5238" s="110"/>
    </row>
    <row r="5239" spans="11:16" x14ac:dyDescent="0.25">
      <c r="K5239" s="124"/>
      <c r="L5239" s="110"/>
      <c r="M5239" s="110"/>
      <c r="N5239" s="110"/>
      <c r="O5239" s="144"/>
      <c r="P5239" s="110"/>
    </row>
    <row r="5240" spans="11:16" x14ac:dyDescent="0.25">
      <c r="K5240" s="124"/>
      <c r="L5240" s="110"/>
      <c r="M5240" s="110"/>
      <c r="N5240" s="110"/>
      <c r="O5240" s="144"/>
      <c r="P5240" s="110"/>
    </row>
    <row r="5241" spans="11:16" x14ac:dyDescent="0.25">
      <c r="K5241" s="124"/>
      <c r="L5241" s="110"/>
      <c r="M5241" s="110"/>
      <c r="N5241" s="110"/>
      <c r="O5241" s="144"/>
      <c r="P5241" s="110"/>
    </row>
    <row r="5242" spans="11:16" x14ac:dyDescent="0.25">
      <c r="K5242" s="124"/>
      <c r="L5242" s="110"/>
      <c r="M5242" s="110"/>
      <c r="N5242" s="110"/>
      <c r="O5242" s="144"/>
      <c r="P5242" s="110"/>
    </row>
    <row r="5243" spans="11:16" x14ac:dyDescent="0.25">
      <c r="K5243" s="124"/>
      <c r="L5243" s="110"/>
      <c r="M5243" s="110"/>
      <c r="N5243" s="110"/>
      <c r="O5243" s="144"/>
      <c r="P5243" s="110"/>
    </row>
    <row r="5244" spans="11:16" x14ac:dyDescent="0.25">
      <c r="K5244" s="124"/>
      <c r="L5244" s="110"/>
      <c r="M5244" s="110"/>
      <c r="N5244" s="110"/>
      <c r="O5244" s="144"/>
      <c r="P5244" s="110"/>
    </row>
    <row r="5245" spans="11:16" x14ac:dyDescent="0.25">
      <c r="K5245" s="124"/>
      <c r="L5245" s="110"/>
      <c r="M5245" s="110"/>
      <c r="N5245" s="110"/>
      <c r="O5245" s="144"/>
      <c r="P5245" s="110"/>
    </row>
    <row r="5246" spans="11:16" x14ac:dyDescent="0.25">
      <c r="K5246" s="124"/>
      <c r="L5246" s="110"/>
      <c r="M5246" s="110"/>
      <c r="N5246" s="110"/>
      <c r="O5246" s="144"/>
      <c r="P5246" s="110"/>
    </row>
    <row r="5247" spans="11:16" x14ac:dyDescent="0.25">
      <c r="K5247" s="124"/>
      <c r="L5247" s="110"/>
      <c r="M5247" s="110"/>
      <c r="N5247" s="110"/>
      <c r="O5247" s="144"/>
      <c r="P5247" s="110"/>
    </row>
    <row r="5248" spans="11:16" x14ac:dyDescent="0.25">
      <c r="K5248" s="124"/>
      <c r="L5248" s="110"/>
      <c r="M5248" s="110"/>
      <c r="N5248" s="110"/>
      <c r="O5248" s="144"/>
      <c r="P5248" s="110"/>
    </row>
    <row r="5249" spans="11:16" x14ac:dyDescent="0.25">
      <c r="K5249" s="124"/>
      <c r="L5249" s="110"/>
      <c r="M5249" s="110"/>
      <c r="N5249" s="110"/>
      <c r="O5249" s="144"/>
      <c r="P5249" s="110"/>
    </row>
    <row r="5250" spans="11:16" x14ac:dyDescent="0.25">
      <c r="K5250" s="124"/>
      <c r="L5250" s="110"/>
      <c r="M5250" s="110"/>
      <c r="N5250" s="110"/>
      <c r="O5250" s="144"/>
      <c r="P5250" s="110"/>
    </row>
    <row r="5251" spans="11:16" x14ac:dyDescent="0.25">
      <c r="K5251" s="124"/>
      <c r="L5251" s="110"/>
      <c r="M5251" s="110"/>
      <c r="N5251" s="110"/>
      <c r="O5251" s="144"/>
      <c r="P5251" s="110"/>
    </row>
    <row r="5252" spans="11:16" x14ac:dyDescent="0.25">
      <c r="K5252" s="124"/>
      <c r="L5252" s="110"/>
      <c r="M5252" s="110"/>
      <c r="N5252" s="110"/>
      <c r="O5252" s="144"/>
      <c r="P5252" s="110"/>
    </row>
    <row r="5253" spans="11:16" x14ac:dyDescent="0.25">
      <c r="K5253" s="124"/>
      <c r="L5253" s="110"/>
      <c r="M5253" s="110"/>
      <c r="N5253" s="110"/>
      <c r="O5253" s="144"/>
      <c r="P5253" s="110"/>
    </row>
    <row r="5254" spans="11:16" x14ac:dyDescent="0.25">
      <c r="K5254" s="124"/>
      <c r="L5254" s="110"/>
      <c r="M5254" s="110"/>
      <c r="N5254" s="110"/>
      <c r="O5254" s="144"/>
      <c r="P5254" s="110"/>
    </row>
    <row r="5255" spans="11:16" x14ac:dyDescent="0.25">
      <c r="K5255" s="124"/>
      <c r="L5255" s="110"/>
      <c r="M5255" s="110"/>
      <c r="N5255" s="110"/>
      <c r="O5255" s="144"/>
      <c r="P5255" s="110"/>
    </row>
    <row r="5256" spans="11:16" x14ac:dyDescent="0.25">
      <c r="K5256" s="124"/>
      <c r="L5256" s="110"/>
      <c r="M5256" s="110"/>
      <c r="N5256" s="110"/>
      <c r="O5256" s="144"/>
      <c r="P5256" s="110"/>
    </row>
    <row r="5257" spans="11:16" x14ac:dyDescent="0.25">
      <c r="K5257" s="124"/>
      <c r="L5257" s="110"/>
      <c r="M5257" s="110"/>
      <c r="N5257" s="110"/>
      <c r="O5257" s="144"/>
      <c r="P5257" s="110"/>
    </row>
    <row r="5258" spans="11:16" x14ac:dyDescent="0.25">
      <c r="K5258" s="124"/>
      <c r="L5258" s="110"/>
      <c r="M5258" s="110"/>
      <c r="N5258" s="110"/>
      <c r="O5258" s="144"/>
      <c r="P5258" s="110"/>
    </row>
    <row r="5259" spans="11:16" x14ac:dyDescent="0.25">
      <c r="K5259" s="124"/>
      <c r="L5259" s="110"/>
      <c r="M5259" s="110"/>
      <c r="N5259" s="110"/>
      <c r="O5259" s="144"/>
      <c r="P5259" s="110"/>
    </row>
    <row r="5260" spans="11:16" x14ac:dyDescent="0.25">
      <c r="K5260" s="124"/>
      <c r="L5260" s="110"/>
      <c r="M5260" s="110"/>
      <c r="N5260" s="110"/>
      <c r="O5260" s="144"/>
      <c r="P5260" s="110"/>
    </row>
    <row r="5261" spans="11:16" x14ac:dyDescent="0.25">
      <c r="K5261" s="124"/>
      <c r="L5261" s="110"/>
      <c r="M5261" s="110"/>
      <c r="N5261" s="110"/>
      <c r="O5261" s="144"/>
      <c r="P5261" s="110"/>
    </row>
    <row r="5262" spans="11:16" x14ac:dyDescent="0.25">
      <c r="K5262" s="124"/>
      <c r="L5262" s="110"/>
      <c r="M5262" s="110"/>
      <c r="N5262" s="110"/>
      <c r="O5262" s="144"/>
      <c r="P5262" s="110"/>
    </row>
    <row r="5263" spans="11:16" x14ac:dyDescent="0.25">
      <c r="K5263" s="124"/>
      <c r="L5263" s="110"/>
      <c r="M5263" s="110"/>
      <c r="N5263" s="110"/>
      <c r="O5263" s="144"/>
      <c r="P5263" s="110"/>
    </row>
    <row r="5264" spans="11:16" x14ac:dyDescent="0.25">
      <c r="K5264" s="124"/>
      <c r="L5264" s="110"/>
      <c r="M5264" s="110"/>
      <c r="N5264" s="110"/>
      <c r="O5264" s="144"/>
      <c r="P5264" s="110"/>
    </row>
    <row r="5265" spans="11:16" x14ac:dyDescent="0.25">
      <c r="K5265" s="124"/>
      <c r="L5265" s="110"/>
      <c r="M5265" s="110"/>
      <c r="N5265" s="110"/>
      <c r="O5265" s="144"/>
      <c r="P5265" s="110"/>
    </row>
    <row r="5266" spans="11:16" x14ac:dyDescent="0.25">
      <c r="K5266" s="124"/>
      <c r="L5266" s="110"/>
      <c r="M5266" s="110"/>
      <c r="N5266" s="110"/>
      <c r="O5266" s="144"/>
      <c r="P5266" s="110"/>
    </row>
    <row r="5267" spans="11:16" x14ac:dyDescent="0.25">
      <c r="K5267" s="124"/>
      <c r="L5267" s="110"/>
      <c r="M5267" s="110"/>
      <c r="N5267" s="110"/>
      <c r="O5267" s="144"/>
      <c r="P5267" s="110"/>
    </row>
    <row r="5268" spans="11:16" x14ac:dyDescent="0.25">
      <c r="K5268" s="124"/>
      <c r="L5268" s="110"/>
      <c r="M5268" s="110"/>
      <c r="N5268" s="110"/>
      <c r="O5268" s="144"/>
      <c r="P5268" s="110"/>
    </row>
    <row r="5269" spans="11:16" x14ac:dyDescent="0.25">
      <c r="K5269" s="124"/>
      <c r="L5269" s="110"/>
      <c r="M5269" s="110"/>
      <c r="N5269" s="110"/>
      <c r="O5269" s="144"/>
      <c r="P5269" s="110"/>
    </row>
    <row r="5270" spans="11:16" x14ac:dyDescent="0.25">
      <c r="K5270" s="124"/>
      <c r="L5270" s="110"/>
      <c r="M5270" s="110"/>
      <c r="N5270" s="110"/>
      <c r="O5270" s="144"/>
      <c r="P5270" s="110"/>
    </row>
    <row r="5271" spans="11:16" x14ac:dyDescent="0.25">
      <c r="K5271" s="124"/>
      <c r="L5271" s="110"/>
      <c r="M5271" s="110"/>
      <c r="N5271" s="110"/>
      <c r="O5271" s="144"/>
      <c r="P5271" s="110"/>
    </row>
    <row r="5272" spans="11:16" x14ac:dyDescent="0.25">
      <c r="K5272" s="124"/>
      <c r="L5272" s="110"/>
      <c r="M5272" s="110"/>
      <c r="N5272" s="110"/>
      <c r="O5272" s="144"/>
      <c r="P5272" s="110"/>
    </row>
    <row r="5273" spans="11:16" x14ac:dyDescent="0.25">
      <c r="K5273" s="124"/>
      <c r="L5273" s="110"/>
      <c r="M5273" s="110"/>
      <c r="N5273" s="110"/>
      <c r="O5273" s="144"/>
      <c r="P5273" s="110"/>
    </row>
    <row r="5274" spans="11:16" x14ac:dyDescent="0.25">
      <c r="K5274" s="124"/>
      <c r="L5274" s="110"/>
      <c r="M5274" s="110"/>
      <c r="N5274" s="110"/>
      <c r="O5274" s="144"/>
      <c r="P5274" s="110"/>
    </row>
    <row r="5275" spans="11:16" x14ac:dyDescent="0.25">
      <c r="K5275" s="124"/>
      <c r="L5275" s="110"/>
      <c r="M5275" s="110"/>
      <c r="N5275" s="110"/>
      <c r="O5275" s="144"/>
      <c r="P5275" s="110"/>
    </row>
    <row r="5276" spans="11:16" x14ac:dyDescent="0.25">
      <c r="K5276" s="124"/>
      <c r="L5276" s="110"/>
      <c r="M5276" s="110"/>
      <c r="N5276" s="110"/>
      <c r="O5276" s="144"/>
      <c r="P5276" s="110"/>
    </row>
    <row r="5277" spans="11:16" x14ac:dyDescent="0.25">
      <c r="K5277" s="124"/>
      <c r="L5277" s="110"/>
      <c r="M5277" s="110"/>
      <c r="N5277" s="110"/>
      <c r="O5277" s="144"/>
      <c r="P5277" s="110"/>
    </row>
    <row r="5278" spans="11:16" x14ac:dyDescent="0.25">
      <c r="K5278" s="124"/>
      <c r="L5278" s="110"/>
      <c r="M5278" s="110"/>
      <c r="N5278" s="110"/>
      <c r="O5278" s="144"/>
      <c r="P5278" s="110"/>
    </row>
    <row r="5279" spans="11:16" x14ac:dyDescent="0.25">
      <c r="K5279" s="124"/>
      <c r="L5279" s="110"/>
      <c r="M5279" s="110"/>
      <c r="N5279" s="110"/>
      <c r="O5279" s="144"/>
      <c r="P5279" s="110"/>
    </row>
    <row r="5280" spans="11:16" x14ac:dyDescent="0.25">
      <c r="K5280" s="124"/>
      <c r="L5280" s="110"/>
      <c r="M5280" s="110"/>
      <c r="N5280" s="110"/>
      <c r="O5280" s="144"/>
      <c r="P5280" s="110"/>
    </row>
    <row r="5281" spans="11:16" x14ac:dyDescent="0.25">
      <c r="K5281" s="124"/>
      <c r="L5281" s="110"/>
      <c r="M5281" s="110"/>
      <c r="N5281" s="110"/>
      <c r="O5281" s="144"/>
      <c r="P5281" s="110"/>
    </row>
    <row r="5282" spans="11:16" x14ac:dyDescent="0.25">
      <c r="K5282" s="124"/>
      <c r="L5282" s="110"/>
      <c r="M5282" s="110"/>
      <c r="N5282" s="110"/>
      <c r="O5282" s="144"/>
      <c r="P5282" s="110"/>
    </row>
    <row r="5283" spans="11:16" x14ac:dyDescent="0.25">
      <c r="K5283" s="124"/>
      <c r="L5283" s="110"/>
      <c r="M5283" s="110"/>
      <c r="N5283" s="110"/>
      <c r="O5283" s="144"/>
      <c r="P5283" s="110"/>
    </row>
    <row r="5284" spans="11:16" x14ac:dyDescent="0.25">
      <c r="K5284" s="124"/>
      <c r="L5284" s="110"/>
      <c r="M5284" s="110"/>
      <c r="N5284" s="110"/>
      <c r="O5284" s="144"/>
      <c r="P5284" s="110"/>
    </row>
    <row r="5285" spans="11:16" x14ac:dyDescent="0.25">
      <c r="K5285" s="124"/>
      <c r="L5285" s="110"/>
      <c r="M5285" s="110"/>
      <c r="N5285" s="110"/>
      <c r="O5285" s="144"/>
      <c r="P5285" s="110"/>
    </row>
    <row r="5286" spans="11:16" x14ac:dyDescent="0.25">
      <c r="K5286" s="124"/>
      <c r="L5286" s="110"/>
      <c r="M5286" s="110"/>
      <c r="N5286" s="110"/>
      <c r="O5286" s="144"/>
      <c r="P5286" s="110"/>
    </row>
    <row r="5287" spans="11:16" x14ac:dyDescent="0.25">
      <c r="K5287" s="124"/>
      <c r="L5287" s="110"/>
      <c r="M5287" s="110"/>
      <c r="N5287" s="110"/>
      <c r="O5287" s="144"/>
      <c r="P5287" s="110"/>
    </row>
    <row r="5288" spans="11:16" x14ac:dyDescent="0.25">
      <c r="K5288" s="124"/>
      <c r="L5288" s="110"/>
      <c r="M5288" s="110"/>
      <c r="N5288" s="110"/>
      <c r="O5288" s="144"/>
      <c r="P5288" s="110"/>
    </row>
    <row r="5289" spans="11:16" x14ac:dyDescent="0.25">
      <c r="K5289" s="124"/>
      <c r="L5289" s="110"/>
      <c r="M5289" s="110"/>
      <c r="N5289" s="110"/>
      <c r="O5289" s="144"/>
      <c r="P5289" s="110"/>
    </row>
    <row r="5290" spans="11:16" x14ac:dyDescent="0.25">
      <c r="K5290" s="124"/>
      <c r="L5290" s="110"/>
      <c r="M5290" s="110"/>
      <c r="N5290" s="110"/>
      <c r="O5290" s="144"/>
      <c r="P5290" s="110"/>
    </row>
    <row r="5291" spans="11:16" x14ac:dyDescent="0.25">
      <c r="K5291" s="124"/>
      <c r="L5291" s="110"/>
      <c r="M5291" s="110"/>
      <c r="N5291" s="110"/>
      <c r="O5291" s="144"/>
      <c r="P5291" s="110"/>
    </row>
    <row r="5292" spans="11:16" x14ac:dyDescent="0.25">
      <c r="K5292" s="124"/>
      <c r="L5292" s="110"/>
      <c r="M5292" s="110"/>
      <c r="N5292" s="110"/>
      <c r="O5292" s="144"/>
      <c r="P5292" s="110"/>
    </row>
    <row r="5293" spans="11:16" x14ac:dyDescent="0.25">
      <c r="K5293" s="124"/>
      <c r="L5293" s="110"/>
      <c r="M5293" s="110"/>
      <c r="N5293" s="110"/>
      <c r="O5293" s="144"/>
      <c r="P5293" s="110"/>
    </row>
    <row r="5294" spans="11:16" x14ac:dyDescent="0.25">
      <c r="K5294" s="124"/>
      <c r="L5294" s="110"/>
      <c r="M5294" s="110"/>
      <c r="N5294" s="110"/>
      <c r="O5294" s="144"/>
      <c r="P5294" s="110"/>
    </row>
    <row r="5295" spans="11:16" x14ac:dyDescent="0.25">
      <c r="K5295" s="124"/>
      <c r="L5295" s="110"/>
      <c r="M5295" s="110"/>
      <c r="N5295" s="110"/>
      <c r="O5295" s="144"/>
      <c r="P5295" s="110"/>
    </row>
    <row r="5296" spans="11:16" x14ac:dyDescent="0.25">
      <c r="K5296" s="124"/>
      <c r="L5296" s="110"/>
      <c r="M5296" s="110"/>
      <c r="N5296" s="110"/>
      <c r="O5296" s="144"/>
      <c r="P5296" s="110"/>
    </row>
    <row r="5297" spans="11:16" x14ac:dyDescent="0.25">
      <c r="K5297" s="124"/>
      <c r="L5297" s="110"/>
      <c r="M5297" s="110"/>
      <c r="N5297" s="110"/>
      <c r="O5297" s="144"/>
      <c r="P5297" s="110"/>
    </row>
    <row r="5298" spans="11:16" x14ac:dyDescent="0.25">
      <c r="K5298" s="124"/>
      <c r="L5298" s="110"/>
      <c r="M5298" s="110"/>
      <c r="N5298" s="110"/>
      <c r="O5298" s="144"/>
      <c r="P5298" s="110"/>
    </row>
    <row r="5299" spans="11:16" x14ac:dyDescent="0.25">
      <c r="K5299" s="124"/>
      <c r="L5299" s="110"/>
      <c r="M5299" s="110"/>
      <c r="N5299" s="110"/>
      <c r="O5299" s="144"/>
      <c r="P5299" s="110"/>
    </row>
    <row r="5300" spans="11:16" x14ac:dyDescent="0.25">
      <c r="K5300" s="124"/>
      <c r="L5300" s="110"/>
      <c r="M5300" s="110"/>
      <c r="N5300" s="110"/>
      <c r="O5300" s="144"/>
      <c r="P5300" s="110"/>
    </row>
    <row r="5301" spans="11:16" x14ac:dyDescent="0.25">
      <c r="K5301" s="124"/>
      <c r="L5301" s="110"/>
      <c r="M5301" s="110"/>
      <c r="N5301" s="110"/>
      <c r="O5301" s="144"/>
      <c r="P5301" s="110"/>
    </row>
    <row r="5302" spans="11:16" x14ac:dyDescent="0.25">
      <c r="K5302" s="124"/>
      <c r="L5302" s="110"/>
      <c r="M5302" s="110"/>
      <c r="N5302" s="110"/>
      <c r="O5302" s="144"/>
      <c r="P5302" s="110"/>
    </row>
    <row r="5303" spans="11:16" x14ac:dyDescent="0.25">
      <c r="K5303" s="124"/>
      <c r="L5303" s="110"/>
      <c r="M5303" s="110"/>
      <c r="N5303" s="110"/>
      <c r="O5303" s="144"/>
      <c r="P5303" s="110"/>
    </row>
    <row r="5304" spans="11:16" x14ac:dyDescent="0.25">
      <c r="K5304" s="124"/>
      <c r="L5304" s="110"/>
      <c r="M5304" s="110"/>
      <c r="N5304" s="110"/>
      <c r="O5304" s="144"/>
      <c r="P5304" s="110"/>
    </row>
    <row r="5305" spans="11:16" x14ac:dyDescent="0.25">
      <c r="K5305" s="124"/>
      <c r="L5305" s="110"/>
      <c r="M5305" s="110"/>
      <c r="N5305" s="110"/>
      <c r="O5305" s="144"/>
      <c r="P5305" s="110"/>
    </row>
    <row r="5306" spans="11:16" x14ac:dyDescent="0.25">
      <c r="K5306" s="124"/>
      <c r="L5306" s="110"/>
      <c r="M5306" s="110"/>
      <c r="N5306" s="110"/>
      <c r="O5306" s="144"/>
      <c r="P5306" s="110"/>
    </row>
    <row r="5307" spans="11:16" x14ac:dyDescent="0.25">
      <c r="K5307" s="124"/>
      <c r="L5307" s="110"/>
      <c r="M5307" s="110"/>
      <c r="N5307" s="110"/>
      <c r="O5307" s="144"/>
      <c r="P5307" s="110"/>
    </row>
    <row r="5308" spans="11:16" x14ac:dyDescent="0.25">
      <c r="K5308" s="124"/>
      <c r="L5308" s="110"/>
      <c r="M5308" s="110"/>
      <c r="N5308" s="110"/>
      <c r="O5308" s="144"/>
      <c r="P5308" s="110"/>
    </row>
    <row r="5309" spans="11:16" x14ac:dyDescent="0.25">
      <c r="K5309" s="124"/>
      <c r="L5309" s="110"/>
      <c r="M5309" s="110"/>
      <c r="N5309" s="110"/>
      <c r="O5309" s="144"/>
      <c r="P5309" s="110"/>
    </row>
    <row r="5310" spans="11:16" x14ac:dyDescent="0.25">
      <c r="K5310" s="124"/>
      <c r="L5310" s="110"/>
      <c r="M5310" s="110"/>
      <c r="N5310" s="110"/>
      <c r="O5310" s="144"/>
      <c r="P5310" s="110"/>
    </row>
    <row r="5311" spans="11:16" x14ac:dyDescent="0.25">
      <c r="K5311" s="124"/>
      <c r="L5311" s="110"/>
      <c r="M5311" s="110"/>
      <c r="N5311" s="110"/>
      <c r="O5311" s="144"/>
      <c r="P5311" s="110"/>
    </row>
    <row r="5312" spans="11:16" x14ac:dyDescent="0.25">
      <c r="K5312" s="124"/>
      <c r="L5312" s="110"/>
      <c r="M5312" s="110"/>
      <c r="N5312" s="110"/>
      <c r="O5312" s="144"/>
      <c r="P5312" s="110"/>
    </row>
    <row r="5313" spans="11:16" x14ac:dyDescent="0.25">
      <c r="K5313" s="124"/>
      <c r="L5313" s="110"/>
      <c r="M5313" s="110"/>
      <c r="N5313" s="110"/>
      <c r="O5313" s="144"/>
      <c r="P5313" s="110"/>
    </row>
    <row r="5314" spans="11:16" x14ac:dyDescent="0.25">
      <c r="K5314" s="124"/>
      <c r="L5314" s="110"/>
      <c r="M5314" s="110"/>
      <c r="N5314" s="110"/>
      <c r="O5314" s="144"/>
      <c r="P5314" s="110"/>
    </row>
    <row r="5315" spans="11:16" x14ac:dyDescent="0.25">
      <c r="K5315" s="124"/>
      <c r="L5315" s="110"/>
      <c r="M5315" s="110"/>
      <c r="N5315" s="110"/>
      <c r="O5315" s="144"/>
      <c r="P5315" s="110"/>
    </row>
    <row r="5316" spans="11:16" x14ac:dyDescent="0.25">
      <c r="K5316" s="124"/>
      <c r="L5316" s="110"/>
      <c r="M5316" s="110"/>
      <c r="N5316" s="110"/>
      <c r="O5316" s="144"/>
      <c r="P5316" s="110"/>
    </row>
    <row r="5317" spans="11:16" x14ac:dyDescent="0.25">
      <c r="K5317" s="124"/>
      <c r="L5317" s="110"/>
      <c r="M5317" s="110"/>
      <c r="N5317" s="110"/>
      <c r="O5317" s="144"/>
      <c r="P5317" s="110"/>
    </row>
    <row r="5318" spans="11:16" x14ac:dyDescent="0.25">
      <c r="K5318" s="124"/>
      <c r="L5318" s="110"/>
      <c r="M5318" s="110"/>
      <c r="N5318" s="110"/>
      <c r="O5318" s="144"/>
      <c r="P5318" s="110"/>
    </row>
    <row r="5319" spans="11:16" x14ac:dyDescent="0.25">
      <c r="K5319" s="124"/>
      <c r="L5319" s="110"/>
      <c r="M5319" s="110"/>
      <c r="N5319" s="110"/>
      <c r="O5319" s="144"/>
      <c r="P5319" s="110"/>
    </row>
    <row r="5320" spans="11:16" x14ac:dyDescent="0.25">
      <c r="K5320" s="124"/>
      <c r="L5320" s="110"/>
      <c r="M5320" s="110"/>
      <c r="N5320" s="110"/>
      <c r="O5320" s="144"/>
      <c r="P5320" s="110"/>
    </row>
    <row r="5321" spans="11:16" x14ac:dyDescent="0.25">
      <c r="K5321" s="124"/>
      <c r="L5321" s="110"/>
      <c r="M5321" s="110"/>
      <c r="N5321" s="110"/>
      <c r="O5321" s="144"/>
      <c r="P5321" s="110"/>
    </row>
    <row r="5322" spans="11:16" x14ac:dyDescent="0.25">
      <c r="K5322" s="124"/>
      <c r="L5322" s="110"/>
      <c r="M5322" s="110"/>
      <c r="N5322" s="110"/>
      <c r="O5322" s="144"/>
      <c r="P5322" s="110"/>
    </row>
    <row r="5323" spans="11:16" x14ac:dyDescent="0.25">
      <c r="K5323" s="124"/>
      <c r="L5323" s="110"/>
      <c r="M5323" s="110"/>
      <c r="N5323" s="110"/>
      <c r="O5323" s="144"/>
      <c r="P5323" s="110"/>
    </row>
    <row r="5324" spans="11:16" x14ac:dyDescent="0.25">
      <c r="K5324" s="124"/>
      <c r="L5324" s="110"/>
      <c r="M5324" s="110"/>
      <c r="N5324" s="110"/>
      <c r="O5324" s="144"/>
      <c r="P5324" s="110"/>
    </row>
    <row r="5325" spans="11:16" x14ac:dyDescent="0.25">
      <c r="K5325" s="124"/>
      <c r="L5325" s="110"/>
      <c r="M5325" s="110"/>
      <c r="N5325" s="110"/>
      <c r="O5325" s="144"/>
      <c r="P5325" s="110"/>
    </row>
    <row r="5326" spans="11:16" x14ac:dyDescent="0.25">
      <c r="K5326" s="124"/>
      <c r="L5326" s="110"/>
      <c r="M5326" s="110"/>
      <c r="N5326" s="110"/>
      <c r="O5326" s="144"/>
      <c r="P5326" s="110"/>
    </row>
    <row r="5327" spans="11:16" x14ac:dyDescent="0.25">
      <c r="K5327" s="124"/>
      <c r="L5327" s="110"/>
      <c r="M5327" s="110"/>
      <c r="N5327" s="110"/>
      <c r="O5327" s="144"/>
      <c r="P5327" s="110"/>
    </row>
    <row r="5328" spans="11:16" x14ac:dyDescent="0.25">
      <c r="K5328" s="124"/>
      <c r="L5328" s="110"/>
      <c r="M5328" s="110"/>
      <c r="N5328" s="110"/>
      <c r="O5328" s="144"/>
      <c r="P5328" s="110"/>
    </row>
    <row r="5329" spans="11:16" x14ac:dyDescent="0.25">
      <c r="K5329" s="124"/>
      <c r="L5329" s="110"/>
      <c r="M5329" s="110"/>
      <c r="N5329" s="110"/>
      <c r="O5329" s="144"/>
      <c r="P5329" s="110"/>
    </row>
    <row r="5330" spans="11:16" x14ac:dyDescent="0.25">
      <c r="K5330" s="124"/>
      <c r="L5330" s="110"/>
      <c r="M5330" s="110"/>
      <c r="N5330" s="110"/>
      <c r="O5330" s="144"/>
      <c r="P5330" s="110"/>
    </row>
    <row r="5331" spans="11:16" x14ac:dyDescent="0.25">
      <c r="K5331" s="124"/>
      <c r="L5331" s="110"/>
      <c r="M5331" s="110"/>
      <c r="N5331" s="110"/>
      <c r="O5331" s="144"/>
      <c r="P5331" s="110"/>
    </row>
    <row r="5332" spans="11:16" x14ac:dyDescent="0.25">
      <c r="K5332" s="124"/>
      <c r="L5332" s="110"/>
      <c r="M5332" s="110"/>
      <c r="N5332" s="110"/>
      <c r="O5332" s="144"/>
      <c r="P5332" s="110"/>
    </row>
    <row r="5333" spans="11:16" x14ac:dyDescent="0.25">
      <c r="K5333" s="124"/>
      <c r="L5333" s="110"/>
      <c r="M5333" s="110"/>
      <c r="N5333" s="110"/>
      <c r="O5333" s="144"/>
      <c r="P5333" s="110"/>
    </row>
    <row r="5334" spans="11:16" x14ac:dyDescent="0.25">
      <c r="K5334" s="124"/>
      <c r="L5334" s="110"/>
      <c r="M5334" s="110"/>
      <c r="N5334" s="110"/>
      <c r="O5334" s="144"/>
      <c r="P5334" s="110"/>
    </row>
    <row r="5335" spans="11:16" x14ac:dyDescent="0.25">
      <c r="K5335" s="124"/>
      <c r="L5335" s="110"/>
      <c r="M5335" s="110"/>
      <c r="N5335" s="110"/>
      <c r="O5335" s="144"/>
      <c r="P5335" s="110"/>
    </row>
    <row r="5336" spans="11:16" x14ac:dyDescent="0.25">
      <c r="K5336" s="124"/>
      <c r="L5336" s="110"/>
      <c r="M5336" s="110"/>
      <c r="N5336" s="110"/>
      <c r="O5336" s="144"/>
      <c r="P5336" s="110"/>
    </row>
    <row r="5337" spans="11:16" x14ac:dyDescent="0.25">
      <c r="K5337" s="124"/>
      <c r="L5337" s="110"/>
      <c r="M5337" s="110"/>
      <c r="N5337" s="110"/>
      <c r="O5337" s="144"/>
      <c r="P5337" s="110"/>
    </row>
    <row r="5338" spans="11:16" x14ac:dyDescent="0.25">
      <c r="K5338" s="124"/>
      <c r="L5338" s="110"/>
      <c r="M5338" s="110"/>
      <c r="N5338" s="110"/>
      <c r="O5338" s="144"/>
      <c r="P5338" s="110"/>
    </row>
    <row r="5339" spans="11:16" x14ac:dyDescent="0.25">
      <c r="K5339" s="124"/>
      <c r="L5339" s="110"/>
      <c r="M5339" s="110"/>
      <c r="N5339" s="110"/>
      <c r="O5339" s="144"/>
      <c r="P5339" s="110"/>
    </row>
    <row r="5340" spans="11:16" x14ac:dyDescent="0.25">
      <c r="K5340" s="124"/>
      <c r="L5340" s="110"/>
      <c r="M5340" s="110"/>
      <c r="N5340" s="110"/>
      <c r="O5340" s="144"/>
      <c r="P5340" s="110"/>
    </row>
    <row r="5341" spans="11:16" x14ac:dyDescent="0.25">
      <c r="K5341" s="124"/>
      <c r="L5341" s="110"/>
      <c r="M5341" s="110"/>
      <c r="N5341" s="110"/>
      <c r="O5341" s="144"/>
      <c r="P5341" s="110"/>
    </row>
    <row r="5342" spans="11:16" x14ac:dyDescent="0.25">
      <c r="K5342" s="124"/>
      <c r="L5342" s="110"/>
      <c r="M5342" s="110"/>
      <c r="N5342" s="110"/>
      <c r="O5342" s="144"/>
      <c r="P5342" s="110"/>
    </row>
    <row r="5343" spans="11:16" x14ac:dyDescent="0.25">
      <c r="K5343" s="124"/>
      <c r="L5343" s="110"/>
      <c r="M5343" s="110"/>
      <c r="N5343" s="110"/>
      <c r="O5343" s="144"/>
      <c r="P5343" s="110"/>
    </row>
    <row r="5344" spans="11:16" x14ac:dyDescent="0.25">
      <c r="K5344" s="124"/>
      <c r="L5344" s="110"/>
      <c r="M5344" s="110"/>
      <c r="N5344" s="110"/>
      <c r="O5344" s="144"/>
      <c r="P5344" s="110"/>
    </row>
    <row r="5345" spans="11:16" x14ac:dyDescent="0.25">
      <c r="K5345" s="124"/>
      <c r="L5345" s="110"/>
      <c r="M5345" s="110"/>
      <c r="N5345" s="110"/>
      <c r="O5345" s="144"/>
      <c r="P5345" s="110"/>
    </row>
    <row r="5346" spans="11:16" x14ac:dyDescent="0.25">
      <c r="K5346" s="124"/>
      <c r="L5346" s="110"/>
      <c r="M5346" s="110"/>
      <c r="N5346" s="110"/>
      <c r="O5346" s="144"/>
      <c r="P5346" s="110"/>
    </row>
    <row r="5347" spans="11:16" x14ac:dyDescent="0.25">
      <c r="K5347" s="124"/>
      <c r="L5347" s="110"/>
      <c r="M5347" s="110"/>
      <c r="N5347" s="110"/>
      <c r="O5347" s="144"/>
      <c r="P5347" s="110"/>
    </row>
    <row r="5348" spans="11:16" x14ac:dyDescent="0.25">
      <c r="K5348" s="124"/>
      <c r="L5348" s="110"/>
      <c r="M5348" s="110"/>
      <c r="N5348" s="110"/>
      <c r="O5348" s="144"/>
      <c r="P5348" s="110"/>
    </row>
    <row r="5349" spans="11:16" x14ac:dyDescent="0.25">
      <c r="K5349" s="124"/>
      <c r="L5349" s="110"/>
      <c r="M5349" s="110"/>
      <c r="N5349" s="110"/>
      <c r="O5349" s="144"/>
      <c r="P5349" s="110"/>
    </row>
    <row r="5350" spans="11:16" x14ac:dyDescent="0.25">
      <c r="K5350" s="124"/>
      <c r="L5350" s="110"/>
      <c r="M5350" s="110"/>
      <c r="N5350" s="110"/>
      <c r="O5350" s="144"/>
      <c r="P5350" s="110"/>
    </row>
    <row r="5351" spans="11:16" x14ac:dyDescent="0.25">
      <c r="K5351" s="124"/>
      <c r="L5351" s="110"/>
      <c r="M5351" s="110"/>
      <c r="N5351" s="110"/>
      <c r="O5351" s="144"/>
      <c r="P5351" s="110"/>
    </row>
    <row r="5352" spans="11:16" x14ac:dyDescent="0.25">
      <c r="K5352" s="124"/>
      <c r="L5352" s="110"/>
      <c r="M5352" s="110"/>
      <c r="N5352" s="110"/>
      <c r="O5352" s="144"/>
      <c r="P5352" s="110"/>
    </row>
    <row r="5353" spans="11:16" x14ac:dyDescent="0.25">
      <c r="K5353" s="124"/>
      <c r="L5353" s="110"/>
      <c r="M5353" s="110"/>
      <c r="N5353" s="110"/>
      <c r="O5353" s="144"/>
      <c r="P5353" s="110"/>
    </row>
    <row r="5354" spans="11:16" x14ac:dyDescent="0.25">
      <c r="K5354" s="124"/>
      <c r="L5354" s="110"/>
      <c r="M5354" s="110"/>
      <c r="N5354" s="110"/>
      <c r="O5354" s="144"/>
      <c r="P5354" s="110"/>
    </row>
    <row r="5355" spans="11:16" x14ac:dyDescent="0.25">
      <c r="K5355" s="124"/>
      <c r="L5355" s="110"/>
      <c r="M5355" s="110"/>
      <c r="N5355" s="110"/>
      <c r="O5355" s="144"/>
      <c r="P5355" s="110"/>
    </row>
    <row r="5356" spans="11:16" x14ac:dyDescent="0.25">
      <c r="K5356" s="124"/>
      <c r="L5356" s="110"/>
      <c r="M5356" s="110"/>
      <c r="N5356" s="110"/>
      <c r="O5356" s="144"/>
      <c r="P5356" s="110"/>
    </row>
    <row r="5357" spans="11:16" x14ac:dyDescent="0.25">
      <c r="K5357" s="124"/>
      <c r="L5357" s="110"/>
      <c r="M5357" s="110"/>
      <c r="N5357" s="110"/>
      <c r="O5357" s="144"/>
      <c r="P5357" s="110"/>
    </row>
    <row r="5358" spans="11:16" x14ac:dyDescent="0.25">
      <c r="K5358" s="124"/>
      <c r="L5358" s="110"/>
      <c r="M5358" s="110"/>
      <c r="N5358" s="110"/>
      <c r="O5358" s="144"/>
      <c r="P5358" s="110"/>
    </row>
    <row r="5359" spans="11:16" x14ac:dyDescent="0.25">
      <c r="K5359" s="124"/>
      <c r="L5359" s="110"/>
      <c r="M5359" s="110"/>
      <c r="N5359" s="110"/>
      <c r="O5359" s="144"/>
      <c r="P5359" s="110"/>
    </row>
    <row r="5360" spans="11:16" x14ac:dyDescent="0.25">
      <c r="K5360" s="124"/>
      <c r="L5360" s="110"/>
      <c r="M5360" s="110"/>
      <c r="N5360" s="110"/>
      <c r="O5360" s="144"/>
      <c r="P5360" s="110"/>
    </row>
    <row r="5361" spans="11:16" x14ac:dyDescent="0.25">
      <c r="K5361" s="124"/>
      <c r="L5361" s="110"/>
      <c r="M5361" s="110"/>
      <c r="N5361" s="110"/>
      <c r="O5361" s="144"/>
      <c r="P5361" s="110"/>
    </row>
    <row r="5362" spans="11:16" x14ac:dyDescent="0.25">
      <c r="K5362" s="124"/>
      <c r="L5362" s="110"/>
      <c r="M5362" s="110"/>
      <c r="N5362" s="110"/>
      <c r="O5362" s="144"/>
      <c r="P5362" s="110"/>
    </row>
    <row r="5363" spans="11:16" x14ac:dyDescent="0.25">
      <c r="K5363" s="124"/>
      <c r="L5363" s="110"/>
      <c r="M5363" s="110"/>
      <c r="N5363" s="110"/>
      <c r="O5363" s="144"/>
      <c r="P5363" s="110"/>
    </row>
    <row r="5364" spans="11:16" x14ac:dyDescent="0.25">
      <c r="K5364" s="124"/>
      <c r="L5364" s="110"/>
      <c r="M5364" s="110"/>
      <c r="N5364" s="110"/>
      <c r="O5364" s="144"/>
      <c r="P5364" s="110"/>
    </row>
    <row r="5365" spans="11:16" x14ac:dyDescent="0.25">
      <c r="K5365" s="124"/>
      <c r="L5365" s="110"/>
      <c r="M5365" s="110"/>
      <c r="N5365" s="110"/>
      <c r="O5365" s="144"/>
      <c r="P5365" s="110"/>
    </row>
    <row r="5366" spans="11:16" x14ac:dyDescent="0.25">
      <c r="K5366" s="124"/>
      <c r="L5366" s="110"/>
      <c r="M5366" s="110"/>
      <c r="N5366" s="110"/>
      <c r="O5366" s="144"/>
      <c r="P5366" s="110"/>
    </row>
    <row r="5367" spans="11:16" x14ac:dyDescent="0.25">
      <c r="K5367" s="124"/>
      <c r="L5367" s="110"/>
      <c r="M5367" s="110"/>
      <c r="N5367" s="110"/>
      <c r="O5367" s="144"/>
      <c r="P5367" s="110"/>
    </row>
    <row r="5368" spans="11:16" x14ac:dyDescent="0.25">
      <c r="K5368" s="124"/>
      <c r="L5368" s="110"/>
      <c r="M5368" s="110"/>
      <c r="N5368" s="110"/>
      <c r="O5368" s="144"/>
      <c r="P5368" s="110"/>
    </row>
    <row r="5369" spans="11:16" x14ac:dyDescent="0.25">
      <c r="K5369" s="124"/>
      <c r="L5369" s="110"/>
      <c r="M5369" s="110"/>
      <c r="N5369" s="110"/>
      <c r="O5369" s="144"/>
      <c r="P5369" s="110"/>
    </row>
    <row r="5370" spans="11:16" x14ac:dyDescent="0.25">
      <c r="K5370" s="124"/>
      <c r="L5370" s="110"/>
      <c r="M5370" s="110"/>
      <c r="N5370" s="110"/>
      <c r="O5370" s="144"/>
      <c r="P5370" s="110"/>
    </row>
    <row r="5371" spans="11:16" x14ac:dyDescent="0.25">
      <c r="K5371" s="124"/>
      <c r="L5371" s="110"/>
      <c r="M5371" s="110"/>
      <c r="N5371" s="110"/>
      <c r="O5371" s="144"/>
      <c r="P5371" s="110"/>
    </row>
    <row r="5372" spans="11:16" x14ac:dyDescent="0.25">
      <c r="K5372" s="124"/>
      <c r="L5372" s="110"/>
      <c r="M5372" s="110"/>
      <c r="N5372" s="110"/>
      <c r="O5372" s="144"/>
      <c r="P5372" s="110"/>
    </row>
    <row r="5373" spans="11:16" x14ac:dyDescent="0.25">
      <c r="K5373" s="124"/>
      <c r="L5373" s="110"/>
      <c r="M5373" s="110"/>
      <c r="N5373" s="110"/>
      <c r="O5373" s="144"/>
      <c r="P5373" s="110"/>
    </row>
    <row r="5374" spans="11:16" x14ac:dyDescent="0.25">
      <c r="K5374" s="124"/>
      <c r="L5374" s="110"/>
      <c r="M5374" s="110"/>
      <c r="N5374" s="110"/>
      <c r="O5374" s="144"/>
      <c r="P5374" s="110"/>
    </row>
    <row r="5375" spans="11:16" x14ac:dyDescent="0.25">
      <c r="K5375" s="124"/>
      <c r="L5375" s="110"/>
      <c r="M5375" s="110"/>
      <c r="N5375" s="110"/>
      <c r="O5375" s="144"/>
      <c r="P5375" s="110"/>
    </row>
    <row r="5376" spans="11:16" x14ac:dyDescent="0.25">
      <c r="K5376" s="124"/>
      <c r="L5376" s="110"/>
      <c r="M5376" s="110"/>
      <c r="N5376" s="110"/>
      <c r="O5376" s="144"/>
      <c r="P5376" s="110"/>
    </row>
    <row r="5377" spans="11:16" x14ac:dyDescent="0.25">
      <c r="K5377" s="124"/>
      <c r="L5377" s="110"/>
      <c r="M5377" s="110"/>
      <c r="N5377" s="110"/>
      <c r="O5377" s="144"/>
      <c r="P5377" s="110"/>
    </row>
    <row r="5378" spans="11:16" x14ac:dyDescent="0.25">
      <c r="K5378" s="124"/>
      <c r="L5378" s="110"/>
      <c r="M5378" s="110"/>
      <c r="N5378" s="110"/>
      <c r="O5378" s="144"/>
      <c r="P5378" s="110"/>
    </row>
    <row r="5379" spans="11:16" x14ac:dyDescent="0.25">
      <c r="K5379" s="124"/>
      <c r="L5379" s="110"/>
      <c r="M5379" s="110"/>
      <c r="N5379" s="110"/>
      <c r="O5379" s="144"/>
      <c r="P5379" s="110"/>
    </row>
    <row r="5380" spans="11:16" x14ac:dyDescent="0.25">
      <c r="K5380" s="124"/>
      <c r="L5380" s="110"/>
      <c r="M5380" s="110"/>
      <c r="N5380" s="110"/>
      <c r="O5380" s="144"/>
      <c r="P5380" s="110"/>
    </row>
    <row r="5381" spans="11:16" x14ac:dyDescent="0.25">
      <c r="K5381" s="124"/>
      <c r="L5381" s="110"/>
      <c r="M5381" s="110"/>
      <c r="N5381" s="110"/>
      <c r="O5381" s="144"/>
      <c r="P5381" s="110"/>
    </row>
    <row r="5382" spans="11:16" x14ac:dyDescent="0.25">
      <c r="K5382" s="124"/>
      <c r="L5382" s="110"/>
      <c r="M5382" s="110"/>
      <c r="N5382" s="110"/>
      <c r="O5382" s="144"/>
      <c r="P5382" s="110"/>
    </row>
    <row r="5383" spans="11:16" x14ac:dyDescent="0.25">
      <c r="K5383" s="124"/>
      <c r="L5383" s="110"/>
      <c r="M5383" s="110"/>
      <c r="N5383" s="110"/>
      <c r="O5383" s="144"/>
      <c r="P5383" s="110"/>
    </row>
    <row r="5384" spans="11:16" x14ac:dyDescent="0.25">
      <c r="K5384" s="124"/>
      <c r="L5384" s="110"/>
      <c r="M5384" s="110"/>
      <c r="N5384" s="110"/>
      <c r="O5384" s="144"/>
      <c r="P5384" s="110"/>
    </row>
    <row r="5385" spans="11:16" x14ac:dyDescent="0.25">
      <c r="K5385" s="124"/>
      <c r="L5385" s="110"/>
      <c r="M5385" s="110"/>
      <c r="N5385" s="110"/>
      <c r="O5385" s="144"/>
      <c r="P5385" s="110"/>
    </row>
    <row r="5386" spans="11:16" x14ac:dyDescent="0.25">
      <c r="K5386" s="124"/>
      <c r="L5386" s="110"/>
      <c r="M5386" s="110"/>
      <c r="N5386" s="110"/>
      <c r="O5386" s="144"/>
      <c r="P5386" s="110"/>
    </row>
    <row r="5387" spans="11:16" x14ac:dyDescent="0.25">
      <c r="K5387" s="124"/>
      <c r="L5387" s="110"/>
      <c r="M5387" s="110"/>
      <c r="N5387" s="110"/>
      <c r="O5387" s="144"/>
      <c r="P5387" s="110"/>
    </row>
    <row r="5388" spans="11:16" x14ac:dyDescent="0.25">
      <c r="K5388" s="124"/>
      <c r="L5388" s="110"/>
      <c r="M5388" s="110"/>
      <c r="N5388" s="110"/>
      <c r="O5388" s="144"/>
      <c r="P5388" s="110"/>
    </row>
    <row r="5389" spans="11:16" x14ac:dyDescent="0.25">
      <c r="K5389" s="124"/>
      <c r="L5389" s="110"/>
      <c r="M5389" s="110"/>
      <c r="N5389" s="110"/>
      <c r="O5389" s="144"/>
      <c r="P5389" s="110"/>
    </row>
    <row r="5390" spans="11:16" x14ac:dyDescent="0.25">
      <c r="K5390" s="124"/>
      <c r="L5390" s="110"/>
      <c r="M5390" s="110"/>
      <c r="N5390" s="110"/>
      <c r="O5390" s="144"/>
      <c r="P5390" s="110"/>
    </row>
    <row r="5391" spans="11:16" x14ac:dyDescent="0.25">
      <c r="K5391" s="124"/>
      <c r="L5391" s="110"/>
      <c r="M5391" s="110"/>
      <c r="N5391" s="110"/>
      <c r="O5391" s="144"/>
      <c r="P5391" s="110"/>
    </row>
    <row r="5392" spans="11:16" x14ac:dyDescent="0.25">
      <c r="K5392" s="124"/>
      <c r="L5392" s="110"/>
      <c r="M5392" s="110"/>
      <c r="N5392" s="110"/>
      <c r="O5392" s="144"/>
      <c r="P5392" s="110"/>
    </row>
    <row r="5393" spans="11:16" x14ac:dyDescent="0.25">
      <c r="K5393" s="124"/>
      <c r="L5393" s="110"/>
      <c r="M5393" s="110"/>
      <c r="N5393" s="110"/>
      <c r="O5393" s="144"/>
      <c r="P5393" s="110"/>
    </row>
    <row r="5394" spans="11:16" x14ac:dyDescent="0.25">
      <c r="K5394" s="124"/>
      <c r="L5394" s="110"/>
      <c r="M5394" s="110"/>
      <c r="N5394" s="110"/>
      <c r="O5394" s="144"/>
      <c r="P5394" s="110"/>
    </row>
    <row r="5395" spans="11:16" x14ac:dyDescent="0.25">
      <c r="K5395" s="124"/>
      <c r="L5395" s="110"/>
      <c r="M5395" s="110"/>
      <c r="N5395" s="110"/>
      <c r="O5395" s="144"/>
      <c r="P5395" s="110"/>
    </row>
    <row r="5396" spans="11:16" x14ac:dyDescent="0.25">
      <c r="K5396" s="124"/>
      <c r="L5396" s="110"/>
      <c r="M5396" s="110"/>
      <c r="N5396" s="110"/>
      <c r="O5396" s="144"/>
      <c r="P5396" s="110"/>
    </row>
    <row r="5397" spans="11:16" x14ac:dyDescent="0.25">
      <c r="K5397" s="124"/>
      <c r="L5397" s="110"/>
      <c r="M5397" s="110"/>
      <c r="N5397" s="110"/>
      <c r="O5397" s="144"/>
      <c r="P5397" s="110"/>
    </row>
    <row r="5398" spans="11:16" x14ac:dyDescent="0.25">
      <c r="K5398" s="124"/>
      <c r="L5398" s="110"/>
      <c r="M5398" s="110"/>
      <c r="N5398" s="110"/>
      <c r="O5398" s="144"/>
      <c r="P5398" s="110"/>
    </row>
    <row r="5399" spans="11:16" x14ac:dyDescent="0.25">
      <c r="K5399" s="124"/>
      <c r="L5399" s="110"/>
      <c r="M5399" s="110"/>
      <c r="N5399" s="110"/>
      <c r="O5399" s="144"/>
      <c r="P5399" s="110"/>
    </row>
    <row r="5400" spans="11:16" x14ac:dyDescent="0.25">
      <c r="K5400" s="124"/>
      <c r="L5400" s="110"/>
      <c r="M5400" s="110"/>
      <c r="N5400" s="110"/>
      <c r="O5400" s="144"/>
      <c r="P5400" s="110"/>
    </row>
    <row r="5401" spans="11:16" x14ac:dyDescent="0.25">
      <c r="K5401" s="124"/>
      <c r="L5401" s="110"/>
      <c r="M5401" s="110"/>
      <c r="N5401" s="110"/>
      <c r="O5401" s="144"/>
      <c r="P5401" s="110"/>
    </row>
    <row r="5402" spans="11:16" x14ac:dyDescent="0.25">
      <c r="K5402" s="124"/>
      <c r="L5402" s="110"/>
      <c r="M5402" s="110"/>
      <c r="N5402" s="110"/>
      <c r="O5402" s="144"/>
      <c r="P5402" s="110"/>
    </row>
    <row r="5403" spans="11:16" x14ac:dyDescent="0.25">
      <c r="K5403" s="124"/>
      <c r="L5403" s="110"/>
      <c r="M5403" s="110"/>
      <c r="N5403" s="110"/>
      <c r="O5403" s="144"/>
      <c r="P5403" s="110"/>
    </row>
    <row r="5404" spans="11:16" x14ac:dyDescent="0.25">
      <c r="K5404" s="124"/>
      <c r="L5404" s="110"/>
      <c r="M5404" s="110"/>
      <c r="N5404" s="110"/>
      <c r="O5404" s="144"/>
      <c r="P5404" s="110"/>
    </row>
    <row r="5405" spans="11:16" x14ac:dyDescent="0.25">
      <c r="K5405" s="124"/>
      <c r="L5405" s="110"/>
      <c r="M5405" s="110"/>
      <c r="N5405" s="110"/>
      <c r="O5405" s="144"/>
      <c r="P5405" s="110"/>
    </row>
    <row r="5406" spans="11:16" x14ac:dyDescent="0.25">
      <c r="K5406" s="124"/>
      <c r="L5406" s="110"/>
      <c r="M5406" s="110"/>
      <c r="N5406" s="110"/>
      <c r="O5406" s="144"/>
      <c r="P5406" s="110"/>
    </row>
    <row r="5407" spans="11:16" x14ac:dyDescent="0.25">
      <c r="K5407" s="124"/>
      <c r="L5407" s="110"/>
      <c r="M5407" s="110"/>
      <c r="N5407" s="110"/>
      <c r="O5407" s="144"/>
      <c r="P5407" s="110"/>
    </row>
    <row r="5408" spans="11:16" x14ac:dyDescent="0.25">
      <c r="K5408" s="124"/>
      <c r="L5408" s="110"/>
      <c r="M5408" s="110"/>
      <c r="N5408" s="110"/>
      <c r="O5408" s="144"/>
      <c r="P5408" s="110"/>
    </row>
    <row r="5409" spans="11:16" x14ac:dyDescent="0.25">
      <c r="K5409" s="124"/>
      <c r="L5409" s="110"/>
      <c r="M5409" s="110"/>
      <c r="N5409" s="110"/>
      <c r="O5409" s="144"/>
      <c r="P5409" s="110"/>
    </row>
    <row r="5410" spans="11:16" x14ac:dyDescent="0.25">
      <c r="K5410" s="124"/>
      <c r="L5410" s="110"/>
      <c r="M5410" s="110"/>
      <c r="N5410" s="110"/>
      <c r="O5410" s="144"/>
      <c r="P5410" s="110"/>
    </row>
    <row r="5411" spans="11:16" x14ac:dyDescent="0.25">
      <c r="K5411" s="124"/>
      <c r="L5411" s="110"/>
      <c r="M5411" s="110"/>
      <c r="N5411" s="110"/>
      <c r="O5411" s="144"/>
      <c r="P5411" s="110"/>
    </row>
    <row r="5412" spans="11:16" x14ac:dyDescent="0.25">
      <c r="K5412" s="124"/>
      <c r="L5412" s="110"/>
      <c r="M5412" s="110"/>
      <c r="N5412" s="110"/>
      <c r="O5412" s="144"/>
      <c r="P5412" s="110"/>
    </row>
    <row r="5413" spans="11:16" x14ac:dyDescent="0.25">
      <c r="K5413" s="124"/>
      <c r="L5413" s="110"/>
      <c r="M5413" s="110"/>
      <c r="N5413" s="110"/>
      <c r="O5413" s="144"/>
      <c r="P5413" s="110"/>
    </row>
    <row r="5414" spans="11:16" x14ac:dyDescent="0.25">
      <c r="K5414" s="124"/>
      <c r="L5414" s="110"/>
      <c r="M5414" s="110"/>
      <c r="N5414" s="110"/>
      <c r="O5414" s="144"/>
      <c r="P5414" s="110"/>
    </row>
    <row r="5415" spans="11:16" x14ac:dyDescent="0.25">
      <c r="K5415" s="124"/>
      <c r="L5415" s="110"/>
      <c r="M5415" s="110"/>
      <c r="N5415" s="110"/>
      <c r="O5415" s="144"/>
      <c r="P5415" s="110"/>
    </row>
    <row r="5416" spans="11:16" x14ac:dyDescent="0.25">
      <c r="K5416" s="124"/>
      <c r="L5416" s="110"/>
      <c r="M5416" s="110"/>
      <c r="N5416" s="110"/>
      <c r="O5416" s="144"/>
      <c r="P5416" s="110"/>
    </row>
    <row r="5417" spans="11:16" x14ac:dyDescent="0.25">
      <c r="K5417" s="124"/>
      <c r="L5417" s="110"/>
      <c r="M5417" s="110"/>
      <c r="N5417" s="110"/>
      <c r="O5417" s="144"/>
      <c r="P5417" s="110"/>
    </row>
    <row r="5418" spans="11:16" x14ac:dyDescent="0.25">
      <c r="K5418" s="124"/>
      <c r="L5418" s="110"/>
      <c r="M5418" s="110"/>
      <c r="N5418" s="110"/>
      <c r="O5418" s="144"/>
      <c r="P5418" s="110"/>
    </row>
    <row r="5419" spans="11:16" x14ac:dyDescent="0.25">
      <c r="K5419" s="124"/>
      <c r="L5419" s="110"/>
      <c r="M5419" s="110"/>
      <c r="N5419" s="110"/>
      <c r="O5419" s="144"/>
      <c r="P5419" s="110"/>
    </row>
    <row r="5420" spans="11:16" x14ac:dyDescent="0.25">
      <c r="K5420" s="124"/>
      <c r="L5420" s="110"/>
      <c r="M5420" s="110"/>
      <c r="N5420" s="110"/>
      <c r="O5420" s="144"/>
      <c r="P5420" s="110"/>
    </row>
    <row r="5421" spans="11:16" x14ac:dyDescent="0.25">
      <c r="K5421" s="124"/>
      <c r="L5421" s="110"/>
      <c r="M5421" s="110"/>
      <c r="N5421" s="110"/>
      <c r="O5421" s="144"/>
      <c r="P5421" s="110"/>
    </row>
    <row r="5422" spans="11:16" x14ac:dyDescent="0.25">
      <c r="K5422" s="124"/>
      <c r="L5422" s="110"/>
      <c r="M5422" s="110"/>
      <c r="N5422" s="110"/>
      <c r="O5422" s="144"/>
      <c r="P5422" s="110"/>
    </row>
    <row r="5423" spans="11:16" x14ac:dyDescent="0.25">
      <c r="K5423" s="124"/>
      <c r="L5423" s="110"/>
      <c r="M5423" s="110"/>
      <c r="N5423" s="110"/>
      <c r="O5423" s="144"/>
      <c r="P5423" s="110"/>
    </row>
    <row r="5424" spans="11:16" x14ac:dyDescent="0.25">
      <c r="K5424" s="124"/>
      <c r="L5424" s="110"/>
      <c r="M5424" s="110"/>
      <c r="N5424" s="110"/>
      <c r="O5424" s="144"/>
      <c r="P5424" s="110"/>
    </row>
    <row r="5425" spans="11:16" x14ac:dyDescent="0.25">
      <c r="K5425" s="124"/>
      <c r="L5425" s="110"/>
      <c r="M5425" s="110"/>
      <c r="N5425" s="110"/>
      <c r="O5425" s="144"/>
      <c r="P5425" s="110"/>
    </row>
    <row r="5426" spans="11:16" x14ac:dyDescent="0.25">
      <c r="K5426" s="124"/>
      <c r="L5426" s="110"/>
      <c r="M5426" s="110"/>
      <c r="N5426" s="110"/>
      <c r="O5426" s="144"/>
      <c r="P5426" s="110"/>
    </row>
    <row r="5427" spans="11:16" x14ac:dyDescent="0.25">
      <c r="K5427" s="124"/>
      <c r="L5427" s="110"/>
      <c r="M5427" s="110"/>
      <c r="N5427" s="110"/>
      <c r="O5427" s="144"/>
      <c r="P5427" s="110"/>
    </row>
    <row r="5428" spans="11:16" x14ac:dyDescent="0.25">
      <c r="K5428" s="124"/>
      <c r="L5428" s="110"/>
      <c r="M5428" s="110"/>
      <c r="N5428" s="110"/>
      <c r="O5428" s="144"/>
      <c r="P5428" s="110"/>
    </row>
    <row r="5429" spans="11:16" x14ac:dyDescent="0.25">
      <c r="K5429" s="124"/>
      <c r="L5429" s="110"/>
      <c r="M5429" s="110"/>
      <c r="N5429" s="110"/>
      <c r="O5429" s="144"/>
      <c r="P5429" s="110"/>
    </row>
    <row r="5430" spans="11:16" x14ac:dyDescent="0.25">
      <c r="K5430" s="124"/>
      <c r="L5430" s="110"/>
      <c r="M5430" s="110"/>
      <c r="N5430" s="110"/>
      <c r="O5430" s="144"/>
      <c r="P5430" s="110"/>
    </row>
    <row r="5431" spans="11:16" x14ac:dyDescent="0.25">
      <c r="K5431" s="124"/>
      <c r="L5431" s="110"/>
      <c r="M5431" s="110"/>
      <c r="N5431" s="110"/>
      <c r="O5431" s="144"/>
      <c r="P5431" s="110"/>
    </row>
    <row r="5432" spans="11:16" x14ac:dyDescent="0.25">
      <c r="K5432" s="124"/>
      <c r="L5432" s="110"/>
      <c r="M5432" s="110"/>
      <c r="N5432" s="110"/>
      <c r="O5432" s="144"/>
      <c r="P5432" s="110"/>
    </row>
    <row r="5433" spans="11:16" x14ac:dyDescent="0.25">
      <c r="K5433" s="124"/>
      <c r="L5433" s="110"/>
      <c r="M5433" s="110"/>
      <c r="N5433" s="110"/>
      <c r="O5433" s="144"/>
      <c r="P5433" s="110"/>
    </row>
    <row r="5434" spans="11:16" x14ac:dyDescent="0.25">
      <c r="K5434" s="124"/>
      <c r="L5434" s="110"/>
      <c r="M5434" s="110"/>
      <c r="N5434" s="110"/>
      <c r="O5434" s="144"/>
      <c r="P5434" s="110"/>
    </row>
    <row r="5435" spans="11:16" x14ac:dyDescent="0.25">
      <c r="K5435" s="124"/>
      <c r="L5435" s="110"/>
      <c r="M5435" s="110"/>
      <c r="N5435" s="110"/>
      <c r="O5435" s="144"/>
      <c r="P5435" s="110"/>
    </row>
    <row r="5436" spans="11:16" x14ac:dyDescent="0.25">
      <c r="K5436" s="124"/>
      <c r="L5436" s="110"/>
      <c r="M5436" s="110"/>
      <c r="N5436" s="110"/>
      <c r="O5436" s="144"/>
      <c r="P5436" s="110"/>
    </row>
    <row r="5437" spans="11:16" x14ac:dyDescent="0.25">
      <c r="K5437" s="124"/>
      <c r="L5437" s="110"/>
      <c r="M5437" s="110"/>
      <c r="N5437" s="110"/>
      <c r="O5437" s="144"/>
      <c r="P5437" s="110"/>
    </row>
    <row r="5438" spans="11:16" x14ac:dyDescent="0.25">
      <c r="K5438" s="124"/>
      <c r="L5438" s="110"/>
      <c r="M5438" s="110"/>
      <c r="N5438" s="110"/>
      <c r="O5438" s="144"/>
      <c r="P5438" s="110"/>
    </row>
    <row r="5439" spans="11:16" x14ac:dyDescent="0.25">
      <c r="K5439" s="124"/>
      <c r="L5439" s="110"/>
      <c r="M5439" s="110"/>
      <c r="N5439" s="110"/>
      <c r="O5439" s="144"/>
      <c r="P5439" s="110"/>
    </row>
    <row r="5440" spans="11:16" x14ac:dyDescent="0.25">
      <c r="K5440" s="124"/>
      <c r="L5440" s="110"/>
      <c r="M5440" s="110"/>
      <c r="N5440" s="110"/>
      <c r="O5440" s="144"/>
      <c r="P5440" s="110"/>
    </row>
    <row r="5441" spans="11:16" x14ac:dyDescent="0.25">
      <c r="K5441" s="124"/>
      <c r="L5441" s="110"/>
      <c r="M5441" s="110"/>
      <c r="N5441" s="110"/>
      <c r="O5441" s="144"/>
      <c r="P5441" s="110"/>
    </row>
    <row r="5442" spans="11:16" x14ac:dyDescent="0.25">
      <c r="K5442" s="124"/>
      <c r="L5442" s="110"/>
      <c r="M5442" s="110"/>
      <c r="N5442" s="110"/>
      <c r="O5442" s="144"/>
      <c r="P5442" s="110"/>
    </row>
    <row r="5443" spans="11:16" x14ac:dyDescent="0.25">
      <c r="K5443" s="124"/>
      <c r="L5443" s="110"/>
      <c r="M5443" s="110"/>
      <c r="N5443" s="110"/>
      <c r="O5443" s="144"/>
      <c r="P5443" s="110"/>
    </row>
    <row r="5444" spans="11:16" x14ac:dyDescent="0.25">
      <c r="K5444" s="124"/>
      <c r="L5444" s="110"/>
      <c r="M5444" s="110"/>
      <c r="N5444" s="110"/>
      <c r="O5444" s="144"/>
      <c r="P5444" s="110"/>
    </row>
    <row r="5445" spans="11:16" x14ac:dyDescent="0.25">
      <c r="K5445" s="124"/>
      <c r="L5445" s="110"/>
      <c r="M5445" s="110"/>
      <c r="N5445" s="110"/>
      <c r="O5445" s="144"/>
      <c r="P5445" s="110"/>
    </row>
    <row r="5446" spans="11:16" x14ac:dyDescent="0.25">
      <c r="K5446" s="124"/>
      <c r="L5446" s="110"/>
      <c r="M5446" s="110"/>
      <c r="N5446" s="110"/>
      <c r="O5446" s="144"/>
      <c r="P5446" s="110"/>
    </row>
    <row r="5447" spans="11:16" x14ac:dyDescent="0.25">
      <c r="K5447" s="124"/>
      <c r="L5447" s="110"/>
      <c r="M5447" s="110"/>
      <c r="N5447" s="110"/>
      <c r="O5447" s="144"/>
      <c r="P5447" s="110"/>
    </row>
    <row r="5448" spans="11:16" x14ac:dyDescent="0.25">
      <c r="K5448" s="124"/>
      <c r="L5448" s="110"/>
      <c r="M5448" s="110"/>
      <c r="N5448" s="110"/>
      <c r="O5448" s="144"/>
      <c r="P5448" s="110"/>
    </row>
    <row r="5449" spans="11:16" x14ac:dyDescent="0.25">
      <c r="K5449" s="124"/>
      <c r="L5449" s="110"/>
      <c r="M5449" s="110"/>
      <c r="N5449" s="110"/>
      <c r="O5449" s="144"/>
      <c r="P5449" s="110"/>
    </row>
    <row r="5450" spans="11:16" x14ac:dyDescent="0.25">
      <c r="K5450" s="124"/>
      <c r="L5450" s="110"/>
      <c r="M5450" s="110"/>
      <c r="N5450" s="110"/>
      <c r="O5450" s="144"/>
      <c r="P5450" s="110"/>
    </row>
    <row r="5451" spans="11:16" x14ac:dyDescent="0.25">
      <c r="K5451" s="124"/>
      <c r="L5451" s="110"/>
      <c r="M5451" s="110"/>
      <c r="N5451" s="110"/>
      <c r="O5451" s="144"/>
      <c r="P5451" s="110"/>
    </row>
    <row r="5452" spans="11:16" x14ac:dyDescent="0.25">
      <c r="K5452" s="124"/>
      <c r="L5452" s="110"/>
      <c r="M5452" s="110"/>
      <c r="N5452" s="110"/>
      <c r="O5452" s="144"/>
      <c r="P5452" s="110"/>
    </row>
    <row r="5453" spans="11:16" x14ac:dyDescent="0.25">
      <c r="K5453" s="124"/>
      <c r="L5453" s="110"/>
      <c r="M5453" s="110"/>
      <c r="N5453" s="110"/>
      <c r="O5453" s="144"/>
      <c r="P5453" s="110"/>
    </row>
    <row r="5454" spans="11:16" x14ac:dyDescent="0.25">
      <c r="K5454" s="124"/>
      <c r="L5454" s="110"/>
      <c r="M5454" s="110"/>
      <c r="N5454" s="110"/>
      <c r="O5454" s="144"/>
      <c r="P5454" s="110"/>
    </row>
    <row r="5455" spans="11:16" x14ac:dyDescent="0.25">
      <c r="K5455" s="124"/>
      <c r="L5455" s="110"/>
      <c r="M5455" s="110"/>
      <c r="N5455" s="110"/>
      <c r="O5455" s="144"/>
      <c r="P5455" s="110"/>
    </row>
    <row r="5456" spans="11:16" x14ac:dyDescent="0.25">
      <c r="K5456" s="124"/>
      <c r="L5456" s="110"/>
      <c r="M5456" s="110"/>
      <c r="N5456" s="110"/>
      <c r="O5456" s="144"/>
      <c r="P5456" s="110"/>
    </row>
    <row r="5457" spans="11:16" x14ac:dyDescent="0.25">
      <c r="K5457" s="124"/>
      <c r="L5457" s="110"/>
      <c r="M5457" s="110"/>
      <c r="N5457" s="110"/>
      <c r="O5457" s="144"/>
      <c r="P5457" s="110"/>
    </row>
    <row r="5458" spans="11:16" x14ac:dyDescent="0.25">
      <c r="K5458" s="124"/>
      <c r="L5458" s="110"/>
      <c r="M5458" s="110"/>
      <c r="N5458" s="110"/>
      <c r="O5458" s="144"/>
      <c r="P5458" s="110"/>
    </row>
    <row r="5459" spans="11:16" x14ac:dyDescent="0.25">
      <c r="K5459" s="124"/>
      <c r="L5459" s="110"/>
      <c r="M5459" s="110"/>
      <c r="N5459" s="110"/>
      <c r="O5459" s="144"/>
      <c r="P5459" s="110"/>
    </row>
    <row r="5460" spans="11:16" x14ac:dyDescent="0.25">
      <c r="K5460" s="124"/>
      <c r="L5460" s="110"/>
      <c r="M5460" s="110"/>
      <c r="N5460" s="110"/>
      <c r="O5460" s="144"/>
      <c r="P5460" s="110"/>
    </row>
    <row r="5461" spans="11:16" x14ac:dyDescent="0.25">
      <c r="K5461" s="124"/>
      <c r="L5461" s="110"/>
      <c r="M5461" s="110"/>
      <c r="N5461" s="110"/>
      <c r="O5461" s="144"/>
      <c r="P5461" s="110"/>
    </row>
    <row r="5462" spans="11:16" x14ac:dyDescent="0.25">
      <c r="K5462" s="124"/>
      <c r="L5462" s="110"/>
      <c r="M5462" s="110"/>
      <c r="N5462" s="110"/>
      <c r="O5462" s="144"/>
      <c r="P5462" s="110"/>
    </row>
    <row r="5463" spans="11:16" x14ac:dyDescent="0.25">
      <c r="K5463" s="124"/>
      <c r="L5463" s="110"/>
      <c r="M5463" s="110"/>
      <c r="N5463" s="110"/>
      <c r="O5463" s="144"/>
      <c r="P5463" s="110"/>
    </row>
    <row r="5464" spans="11:16" x14ac:dyDescent="0.25">
      <c r="K5464" s="124"/>
      <c r="L5464" s="110"/>
      <c r="M5464" s="110"/>
      <c r="N5464" s="110"/>
      <c r="O5464" s="144"/>
      <c r="P5464" s="110"/>
    </row>
    <row r="5465" spans="11:16" x14ac:dyDescent="0.25">
      <c r="K5465" s="124"/>
      <c r="L5465" s="110"/>
      <c r="M5465" s="110"/>
      <c r="N5465" s="110"/>
      <c r="O5465" s="144"/>
      <c r="P5465" s="110"/>
    </row>
    <row r="5466" spans="11:16" x14ac:dyDescent="0.25">
      <c r="K5466" s="124"/>
      <c r="L5466" s="110"/>
      <c r="M5466" s="110"/>
      <c r="N5466" s="110"/>
      <c r="O5466" s="144"/>
      <c r="P5466" s="110"/>
    </row>
    <row r="5467" spans="11:16" x14ac:dyDescent="0.25">
      <c r="K5467" s="124"/>
      <c r="L5467" s="110"/>
      <c r="M5467" s="110"/>
      <c r="N5467" s="110"/>
      <c r="O5467" s="144"/>
      <c r="P5467" s="110"/>
    </row>
    <row r="5468" spans="11:16" x14ac:dyDescent="0.25">
      <c r="K5468" s="124"/>
      <c r="L5468" s="110"/>
      <c r="M5468" s="110"/>
      <c r="N5468" s="110"/>
      <c r="O5468" s="144"/>
      <c r="P5468" s="110"/>
    </row>
    <row r="5469" spans="11:16" x14ac:dyDescent="0.25">
      <c r="K5469" s="124"/>
      <c r="L5469" s="110"/>
      <c r="M5469" s="110"/>
      <c r="N5469" s="110"/>
      <c r="O5469" s="144"/>
      <c r="P5469" s="110"/>
    </row>
    <row r="5470" spans="11:16" x14ac:dyDescent="0.25">
      <c r="K5470" s="124"/>
      <c r="L5470" s="110"/>
      <c r="M5470" s="110"/>
      <c r="N5470" s="110"/>
      <c r="O5470" s="144"/>
      <c r="P5470" s="110"/>
    </row>
    <row r="5471" spans="11:16" x14ac:dyDescent="0.25">
      <c r="K5471" s="124"/>
      <c r="L5471" s="110"/>
      <c r="M5471" s="110"/>
      <c r="N5471" s="110"/>
      <c r="O5471" s="144"/>
      <c r="P5471" s="110"/>
    </row>
    <row r="5472" spans="11:16" x14ac:dyDescent="0.25">
      <c r="K5472" s="124"/>
      <c r="L5472" s="110"/>
      <c r="M5472" s="110"/>
      <c r="N5472" s="110"/>
      <c r="O5472" s="144"/>
      <c r="P5472" s="110"/>
    </row>
    <row r="5473" spans="11:16" x14ac:dyDescent="0.25">
      <c r="K5473" s="124"/>
      <c r="L5473" s="110"/>
      <c r="M5473" s="110"/>
      <c r="N5473" s="110"/>
      <c r="O5473" s="144"/>
      <c r="P5473" s="110"/>
    </row>
    <row r="5474" spans="11:16" x14ac:dyDescent="0.25">
      <c r="K5474" s="124"/>
      <c r="L5474" s="110"/>
      <c r="M5474" s="110"/>
      <c r="N5474" s="110"/>
      <c r="O5474" s="144"/>
      <c r="P5474" s="110"/>
    </row>
    <row r="5475" spans="11:16" x14ac:dyDescent="0.25">
      <c r="K5475" s="124"/>
      <c r="L5475" s="110"/>
      <c r="M5475" s="110"/>
      <c r="N5475" s="110"/>
      <c r="O5475" s="144"/>
      <c r="P5475" s="110"/>
    </row>
    <row r="5476" spans="11:16" x14ac:dyDescent="0.25">
      <c r="K5476" s="124"/>
      <c r="L5476" s="110"/>
      <c r="M5476" s="110"/>
      <c r="N5476" s="110"/>
      <c r="O5476" s="144"/>
      <c r="P5476" s="110"/>
    </row>
    <row r="5477" spans="11:16" x14ac:dyDescent="0.25">
      <c r="K5477" s="124"/>
      <c r="L5477" s="110"/>
      <c r="M5477" s="110"/>
      <c r="N5477" s="110"/>
      <c r="O5477" s="144"/>
      <c r="P5477" s="110"/>
    </row>
    <row r="5478" spans="11:16" x14ac:dyDescent="0.25">
      <c r="K5478" s="124"/>
      <c r="L5478" s="110"/>
      <c r="M5478" s="110"/>
      <c r="N5478" s="110"/>
      <c r="O5478" s="144"/>
      <c r="P5478" s="110"/>
    </row>
    <row r="5479" spans="11:16" x14ac:dyDescent="0.25">
      <c r="K5479" s="124"/>
      <c r="L5479" s="110"/>
      <c r="M5479" s="110"/>
      <c r="N5479" s="110"/>
      <c r="O5479" s="144"/>
      <c r="P5479" s="110"/>
    </row>
    <row r="5480" spans="11:16" x14ac:dyDescent="0.25">
      <c r="K5480" s="124"/>
      <c r="L5480" s="110"/>
      <c r="M5480" s="110"/>
      <c r="N5480" s="110"/>
      <c r="O5480" s="144"/>
      <c r="P5480" s="110"/>
    </row>
    <row r="5481" spans="11:16" x14ac:dyDescent="0.25">
      <c r="K5481" s="124"/>
      <c r="L5481" s="110"/>
      <c r="M5481" s="110"/>
      <c r="N5481" s="110"/>
      <c r="O5481" s="144"/>
      <c r="P5481" s="110"/>
    </row>
    <row r="5482" spans="11:16" x14ac:dyDescent="0.25">
      <c r="K5482" s="124"/>
      <c r="L5482" s="110"/>
      <c r="M5482" s="110"/>
      <c r="N5482" s="110"/>
      <c r="O5482" s="144"/>
      <c r="P5482" s="110"/>
    </row>
    <row r="5483" spans="11:16" x14ac:dyDescent="0.25">
      <c r="K5483" s="124"/>
      <c r="L5483" s="110"/>
      <c r="M5483" s="110"/>
      <c r="N5483" s="110"/>
      <c r="O5483" s="144"/>
      <c r="P5483" s="110"/>
    </row>
    <row r="5484" spans="11:16" x14ac:dyDescent="0.25">
      <c r="K5484" s="124"/>
      <c r="L5484" s="110"/>
      <c r="M5484" s="110"/>
      <c r="N5484" s="110"/>
      <c r="O5484" s="144"/>
      <c r="P5484" s="110"/>
    </row>
    <row r="5485" spans="11:16" x14ac:dyDescent="0.25">
      <c r="K5485" s="124"/>
      <c r="L5485" s="110"/>
      <c r="M5485" s="110"/>
      <c r="N5485" s="110"/>
      <c r="O5485" s="144"/>
      <c r="P5485" s="110"/>
    </row>
    <row r="5486" spans="11:16" x14ac:dyDescent="0.25">
      <c r="K5486" s="124"/>
      <c r="L5486" s="110"/>
      <c r="M5486" s="110"/>
      <c r="N5486" s="110"/>
      <c r="O5486" s="144"/>
      <c r="P5486" s="110"/>
    </row>
    <row r="5487" spans="11:16" x14ac:dyDescent="0.25">
      <c r="K5487" s="124"/>
      <c r="L5487" s="110"/>
      <c r="M5487" s="110"/>
      <c r="N5487" s="110"/>
      <c r="O5487" s="144"/>
      <c r="P5487" s="110"/>
    </row>
    <row r="5488" spans="11:16" x14ac:dyDescent="0.25">
      <c r="K5488" s="124"/>
      <c r="L5488" s="110"/>
      <c r="M5488" s="110"/>
      <c r="N5488" s="110"/>
      <c r="O5488" s="144"/>
      <c r="P5488" s="110"/>
    </row>
    <row r="5489" spans="11:16" x14ac:dyDescent="0.25">
      <c r="K5489" s="124"/>
      <c r="L5489" s="110"/>
      <c r="M5489" s="110"/>
      <c r="N5489" s="110"/>
      <c r="O5489" s="144"/>
      <c r="P5489" s="110"/>
    </row>
    <row r="5490" spans="11:16" x14ac:dyDescent="0.25">
      <c r="K5490" s="124"/>
      <c r="L5490" s="110"/>
      <c r="M5490" s="110"/>
      <c r="N5490" s="110"/>
      <c r="O5490" s="144"/>
      <c r="P5490" s="110"/>
    </row>
    <row r="5491" spans="11:16" x14ac:dyDescent="0.25">
      <c r="K5491" s="124"/>
      <c r="L5491" s="110"/>
      <c r="M5491" s="110"/>
      <c r="N5491" s="110"/>
      <c r="O5491" s="144"/>
      <c r="P5491" s="110"/>
    </row>
    <row r="5492" spans="11:16" x14ac:dyDescent="0.25">
      <c r="K5492" s="124"/>
      <c r="L5492" s="110"/>
      <c r="M5492" s="110"/>
      <c r="N5492" s="110"/>
      <c r="O5492" s="144"/>
      <c r="P5492" s="110"/>
    </row>
    <row r="5493" spans="11:16" x14ac:dyDescent="0.25">
      <c r="K5493" s="124"/>
      <c r="L5493" s="110"/>
      <c r="M5493" s="110"/>
      <c r="N5493" s="110"/>
      <c r="O5493" s="144"/>
      <c r="P5493" s="110"/>
    </row>
    <row r="5494" spans="11:16" x14ac:dyDescent="0.25">
      <c r="K5494" s="124"/>
      <c r="L5494" s="110"/>
      <c r="M5494" s="110"/>
      <c r="N5494" s="110"/>
      <c r="O5494" s="144"/>
      <c r="P5494" s="110"/>
    </row>
    <row r="5495" spans="11:16" x14ac:dyDescent="0.25">
      <c r="K5495" s="124"/>
      <c r="L5495" s="110"/>
      <c r="M5495" s="110"/>
      <c r="N5495" s="110"/>
      <c r="O5495" s="144"/>
      <c r="P5495" s="110"/>
    </row>
    <row r="5496" spans="11:16" x14ac:dyDescent="0.25">
      <c r="K5496" s="124"/>
      <c r="L5496" s="110"/>
      <c r="M5496" s="110"/>
      <c r="N5496" s="110"/>
      <c r="O5496" s="144"/>
      <c r="P5496" s="110"/>
    </row>
    <row r="5497" spans="11:16" x14ac:dyDescent="0.25">
      <c r="K5497" s="124"/>
      <c r="L5497" s="110"/>
      <c r="M5497" s="110"/>
      <c r="N5497" s="110"/>
      <c r="O5497" s="144"/>
      <c r="P5497" s="110"/>
    </row>
    <row r="5498" spans="11:16" x14ac:dyDescent="0.25">
      <c r="K5498" s="124"/>
      <c r="L5498" s="110"/>
      <c r="M5498" s="110"/>
      <c r="N5498" s="110"/>
      <c r="O5498" s="144"/>
      <c r="P5498" s="110"/>
    </row>
    <row r="5499" spans="11:16" x14ac:dyDescent="0.25">
      <c r="K5499" s="124"/>
      <c r="L5499" s="110"/>
      <c r="M5499" s="110"/>
      <c r="N5499" s="110"/>
      <c r="O5499" s="144"/>
      <c r="P5499" s="110"/>
    </row>
    <row r="5500" spans="11:16" x14ac:dyDescent="0.25">
      <c r="K5500" s="124"/>
      <c r="L5500" s="110"/>
      <c r="M5500" s="110"/>
      <c r="N5500" s="110"/>
      <c r="O5500" s="144"/>
      <c r="P5500" s="110"/>
    </row>
    <row r="5501" spans="11:16" x14ac:dyDescent="0.25">
      <c r="K5501" s="124"/>
      <c r="L5501" s="110"/>
      <c r="M5501" s="110"/>
      <c r="N5501" s="110"/>
      <c r="O5501" s="144"/>
      <c r="P5501" s="110"/>
    </row>
    <row r="5502" spans="11:16" x14ac:dyDescent="0.25">
      <c r="K5502" s="124"/>
      <c r="L5502" s="110"/>
      <c r="M5502" s="110"/>
      <c r="N5502" s="110"/>
      <c r="O5502" s="144"/>
      <c r="P5502" s="110"/>
    </row>
    <row r="5503" spans="11:16" x14ac:dyDescent="0.25">
      <c r="K5503" s="124"/>
      <c r="L5503" s="110"/>
      <c r="M5503" s="110"/>
      <c r="N5503" s="110"/>
      <c r="O5503" s="144"/>
      <c r="P5503" s="110"/>
    </row>
    <row r="5504" spans="11:16" x14ac:dyDescent="0.25">
      <c r="K5504" s="124"/>
      <c r="L5504" s="110"/>
      <c r="M5504" s="110"/>
      <c r="N5504" s="110"/>
      <c r="O5504" s="144"/>
      <c r="P5504" s="110"/>
    </row>
    <row r="5505" spans="11:16" x14ac:dyDescent="0.25">
      <c r="K5505" s="124"/>
      <c r="L5505" s="110"/>
      <c r="M5505" s="110"/>
      <c r="N5505" s="110"/>
      <c r="O5505" s="144"/>
      <c r="P5505" s="110"/>
    </row>
    <row r="5506" spans="11:16" x14ac:dyDescent="0.25">
      <c r="K5506" s="124"/>
      <c r="L5506" s="110"/>
      <c r="M5506" s="110"/>
      <c r="N5506" s="110"/>
      <c r="O5506" s="144"/>
      <c r="P5506" s="110"/>
    </row>
    <row r="5507" spans="11:16" x14ac:dyDescent="0.25">
      <c r="K5507" s="124"/>
      <c r="L5507" s="110"/>
      <c r="M5507" s="110"/>
      <c r="N5507" s="110"/>
      <c r="O5507" s="144"/>
      <c r="P5507" s="110"/>
    </row>
    <row r="5508" spans="11:16" x14ac:dyDescent="0.25">
      <c r="K5508" s="124"/>
      <c r="L5508" s="110"/>
      <c r="M5508" s="110"/>
      <c r="N5508" s="110"/>
      <c r="O5508" s="144"/>
      <c r="P5508" s="110"/>
    </row>
    <row r="5509" spans="11:16" x14ac:dyDescent="0.25">
      <c r="K5509" s="124"/>
      <c r="L5509" s="110"/>
      <c r="M5509" s="110"/>
      <c r="N5509" s="110"/>
      <c r="O5509" s="144"/>
      <c r="P5509" s="110"/>
    </row>
    <row r="5510" spans="11:16" x14ac:dyDescent="0.25">
      <c r="K5510" s="124"/>
      <c r="L5510" s="110"/>
      <c r="M5510" s="110"/>
      <c r="N5510" s="110"/>
      <c r="O5510" s="144"/>
      <c r="P5510" s="110"/>
    </row>
    <row r="5511" spans="11:16" x14ac:dyDescent="0.25">
      <c r="K5511" s="124"/>
      <c r="L5511" s="110"/>
      <c r="M5511" s="110"/>
      <c r="N5511" s="110"/>
      <c r="O5511" s="144"/>
      <c r="P5511" s="110"/>
    </row>
    <row r="5512" spans="11:16" x14ac:dyDescent="0.25">
      <c r="K5512" s="124"/>
      <c r="L5512" s="110"/>
      <c r="M5512" s="110"/>
      <c r="N5512" s="110"/>
      <c r="O5512" s="144"/>
      <c r="P5512" s="110"/>
    </row>
    <row r="5513" spans="11:16" x14ac:dyDescent="0.25">
      <c r="K5513" s="124"/>
      <c r="L5513" s="110"/>
      <c r="M5513" s="110"/>
      <c r="N5513" s="110"/>
      <c r="O5513" s="144"/>
      <c r="P5513" s="110"/>
    </row>
    <row r="5514" spans="11:16" x14ac:dyDescent="0.25">
      <c r="K5514" s="124"/>
      <c r="L5514" s="110"/>
      <c r="M5514" s="110"/>
      <c r="N5514" s="110"/>
      <c r="O5514" s="144"/>
      <c r="P5514" s="110"/>
    </row>
    <row r="5515" spans="11:16" x14ac:dyDescent="0.25">
      <c r="K5515" s="124"/>
      <c r="L5515" s="110"/>
      <c r="M5515" s="110"/>
      <c r="N5515" s="110"/>
      <c r="O5515" s="144"/>
      <c r="P5515" s="110"/>
    </row>
    <row r="5516" spans="11:16" x14ac:dyDescent="0.25">
      <c r="K5516" s="124"/>
      <c r="L5516" s="110"/>
      <c r="M5516" s="110"/>
      <c r="N5516" s="110"/>
      <c r="O5516" s="144"/>
      <c r="P5516" s="110"/>
    </row>
    <row r="5517" spans="11:16" x14ac:dyDescent="0.25">
      <c r="K5517" s="124"/>
      <c r="L5517" s="110"/>
      <c r="M5517" s="110"/>
      <c r="N5517" s="110"/>
      <c r="O5517" s="144"/>
      <c r="P5517" s="110"/>
    </row>
    <row r="5518" spans="11:16" x14ac:dyDescent="0.25">
      <c r="K5518" s="124"/>
      <c r="L5518" s="110"/>
      <c r="M5518" s="110"/>
      <c r="N5518" s="110"/>
      <c r="O5518" s="144"/>
      <c r="P5518" s="110"/>
    </row>
    <row r="5519" spans="11:16" x14ac:dyDescent="0.25">
      <c r="K5519" s="124"/>
      <c r="L5519" s="110"/>
      <c r="M5519" s="110"/>
      <c r="N5519" s="110"/>
      <c r="O5519" s="144"/>
      <c r="P5519" s="110"/>
    </row>
    <row r="5520" spans="11:16" x14ac:dyDescent="0.25">
      <c r="K5520" s="124"/>
      <c r="L5520" s="110"/>
      <c r="M5520" s="110"/>
      <c r="N5520" s="110"/>
      <c r="O5520" s="144"/>
      <c r="P5520" s="110"/>
    </row>
    <row r="5521" spans="11:16" x14ac:dyDescent="0.25">
      <c r="K5521" s="124"/>
      <c r="L5521" s="110"/>
      <c r="M5521" s="110"/>
      <c r="N5521" s="110"/>
      <c r="O5521" s="144"/>
      <c r="P5521" s="110"/>
    </row>
    <row r="5522" spans="11:16" x14ac:dyDescent="0.25">
      <c r="K5522" s="124"/>
      <c r="L5522" s="110"/>
      <c r="M5522" s="110"/>
      <c r="N5522" s="110"/>
      <c r="O5522" s="144"/>
      <c r="P5522" s="110"/>
    </row>
    <row r="5523" spans="11:16" x14ac:dyDescent="0.25">
      <c r="K5523" s="124"/>
      <c r="L5523" s="110"/>
      <c r="M5523" s="110"/>
      <c r="N5523" s="110"/>
      <c r="O5523" s="144"/>
      <c r="P5523" s="110"/>
    </row>
    <row r="5524" spans="11:16" x14ac:dyDescent="0.25">
      <c r="K5524" s="124"/>
      <c r="L5524" s="110"/>
      <c r="M5524" s="110"/>
      <c r="N5524" s="110"/>
      <c r="O5524" s="144"/>
      <c r="P5524" s="110"/>
    </row>
    <row r="5525" spans="11:16" x14ac:dyDescent="0.25">
      <c r="K5525" s="124"/>
      <c r="L5525" s="110"/>
      <c r="M5525" s="110"/>
      <c r="N5525" s="110"/>
      <c r="O5525" s="144"/>
      <c r="P5525" s="110"/>
    </row>
    <row r="5526" spans="11:16" x14ac:dyDescent="0.25">
      <c r="K5526" s="124"/>
      <c r="L5526" s="110"/>
      <c r="M5526" s="110"/>
      <c r="N5526" s="110"/>
      <c r="O5526" s="144"/>
      <c r="P5526" s="110"/>
    </row>
    <row r="5527" spans="11:16" x14ac:dyDescent="0.25">
      <c r="K5527" s="124"/>
      <c r="L5527" s="110"/>
      <c r="M5527" s="110"/>
      <c r="N5527" s="110"/>
      <c r="O5527" s="144"/>
      <c r="P5527" s="110"/>
    </row>
    <row r="5528" spans="11:16" x14ac:dyDescent="0.25">
      <c r="K5528" s="124"/>
      <c r="L5528" s="110"/>
      <c r="M5528" s="110"/>
      <c r="N5528" s="110"/>
      <c r="O5528" s="144"/>
      <c r="P5528" s="110"/>
    </row>
    <row r="5529" spans="11:16" x14ac:dyDescent="0.25">
      <c r="K5529" s="124"/>
      <c r="L5529" s="110"/>
      <c r="M5529" s="110"/>
      <c r="N5529" s="110"/>
      <c r="O5529" s="144"/>
      <c r="P5529" s="110"/>
    </row>
    <row r="5530" spans="11:16" x14ac:dyDescent="0.25">
      <c r="K5530" s="124"/>
      <c r="L5530" s="110"/>
      <c r="M5530" s="110"/>
      <c r="N5530" s="110"/>
      <c r="O5530" s="144"/>
      <c r="P5530" s="110"/>
    </row>
    <row r="5531" spans="11:16" x14ac:dyDescent="0.25">
      <c r="K5531" s="124"/>
      <c r="L5531" s="110"/>
      <c r="M5531" s="110"/>
      <c r="N5531" s="110"/>
      <c r="O5531" s="144"/>
      <c r="P5531" s="110"/>
    </row>
    <row r="5532" spans="11:16" x14ac:dyDescent="0.25">
      <c r="K5532" s="124"/>
      <c r="L5532" s="110"/>
      <c r="M5532" s="110"/>
      <c r="N5532" s="110"/>
      <c r="O5532" s="144"/>
      <c r="P5532" s="110"/>
    </row>
    <row r="5533" spans="11:16" x14ac:dyDescent="0.25">
      <c r="K5533" s="124"/>
      <c r="L5533" s="110"/>
      <c r="M5533" s="110"/>
      <c r="N5533" s="110"/>
      <c r="O5533" s="144"/>
      <c r="P5533" s="110"/>
    </row>
    <row r="5534" spans="11:16" x14ac:dyDescent="0.25">
      <c r="K5534" s="124"/>
      <c r="L5534" s="110"/>
      <c r="M5534" s="110"/>
      <c r="N5534" s="110"/>
      <c r="O5534" s="144"/>
      <c r="P5534" s="110"/>
    </row>
    <row r="5535" spans="11:16" x14ac:dyDescent="0.25">
      <c r="K5535" s="124"/>
      <c r="L5535" s="110"/>
      <c r="M5535" s="110"/>
      <c r="N5535" s="110"/>
      <c r="O5535" s="144"/>
      <c r="P5535" s="110"/>
    </row>
    <row r="5536" spans="11:16" x14ac:dyDescent="0.25">
      <c r="K5536" s="124"/>
      <c r="L5536" s="110"/>
      <c r="M5536" s="110"/>
      <c r="N5536" s="110"/>
      <c r="O5536" s="144"/>
      <c r="P5536" s="110"/>
    </row>
    <row r="5537" spans="11:16" x14ac:dyDescent="0.25">
      <c r="K5537" s="124"/>
      <c r="L5537" s="110"/>
      <c r="M5537" s="110"/>
      <c r="N5537" s="110"/>
      <c r="O5537" s="144"/>
      <c r="P5537" s="110"/>
    </row>
    <row r="5538" spans="11:16" x14ac:dyDescent="0.25">
      <c r="K5538" s="124"/>
      <c r="L5538" s="110"/>
      <c r="M5538" s="110"/>
      <c r="N5538" s="110"/>
      <c r="O5538" s="144"/>
      <c r="P5538" s="110"/>
    </row>
    <row r="5539" spans="11:16" x14ac:dyDescent="0.25">
      <c r="K5539" s="124"/>
      <c r="L5539" s="110"/>
      <c r="M5539" s="110"/>
      <c r="N5539" s="110"/>
      <c r="O5539" s="144"/>
      <c r="P5539" s="110"/>
    </row>
    <row r="5540" spans="11:16" x14ac:dyDescent="0.25">
      <c r="K5540" s="124"/>
      <c r="L5540" s="110"/>
      <c r="M5540" s="110"/>
      <c r="N5540" s="110"/>
      <c r="O5540" s="144"/>
      <c r="P5540" s="110"/>
    </row>
    <row r="5541" spans="11:16" x14ac:dyDescent="0.25">
      <c r="K5541" s="124"/>
      <c r="L5541" s="110"/>
      <c r="M5541" s="110"/>
      <c r="N5541" s="110"/>
      <c r="O5541" s="144"/>
      <c r="P5541" s="110"/>
    </row>
    <row r="5542" spans="11:16" x14ac:dyDescent="0.25">
      <c r="K5542" s="124"/>
      <c r="L5542" s="110"/>
      <c r="M5542" s="110"/>
      <c r="N5542" s="110"/>
      <c r="O5542" s="144"/>
      <c r="P5542" s="110"/>
    </row>
    <row r="5543" spans="11:16" x14ac:dyDescent="0.25">
      <c r="K5543" s="124"/>
      <c r="L5543" s="110"/>
      <c r="M5543" s="110"/>
      <c r="N5543" s="110"/>
      <c r="O5543" s="144"/>
      <c r="P5543" s="110"/>
    </row>
    <row r="5544" spans="11:16" x14ac:dyDescent="0.25">
      <c r="K5544" s="124"/>
      <c r="L5544" s="110"/>
      <c r="M5544" s="110"/>
      <c r="N5544" s="110"/>
      <c r="O5544" s="144"/>
      <c r="P5544" s="110"/>
    </row>
    <row r="5545" spans="11:16" x14ac:dyDescent="0.25">
      <c r="K5545" s="124"/>
      <c r="L5545" s="110"/>
      <c r="M5545" s="110"/>
      <c r="N5545" s="110"/>
      <c r="O5545" s="144"/>
      <c r="P5545" s="110"/>
    </row>
    <row r="5546" spans="11:16" x14ac:dyDescent="0.25">
      <c r="K5546" s="124"/>
      <c r="L5546" s="110"/>
      <c r="M5546" s="110"/>
      <c r="N5546" s="110"/>
      <c r="O5546" s="144"/>
      <c r="P5546" s="110"/>
    </row>
    <row r="5547" spans="11:16" x14ac:dyDescent="0.25">
      <c r="K5547" s="124"/>
      <c r="L5547" s="110"/>
      <c r="M5547" s="110"/>
      <c r="N5547" s="110"/>
      <c r="O5547" s="144"/>
      <c r="P5547" s="110"/>
    </row>
    <row r="5548" spans="11:16" x14ac:dyDescent="0.25">
      <c r="K5548" s="124"/>
      <c r="L5548" s="110"/>
      <c r="M5548" s="110"/>
      <c r="N5548" s="110"/>
      <c r="O5548" s="144"/>
      <c r="P5548" s="110"/>
    </row>
    <row r="5549" spans="11:16" x14ac:dyDescent="0.25">
      <c r="K5549" s="124"/>
      <c r="L5549" s="110"/>
      <c r="M5549" s="110"/>
      <c r="N5549" s="110"/>
      <c r="O5549" s="144"/>
      <c r="P5549" s="110"/>
    </row>
    <row r="5550" spans="11:16" x14ac:dyDescent="0.25">
      <c r="K5550" s="124"/>
      <c r="L5550" s="110"/>
      <c r="M5550" s="110"/>
      <c r="N5550" s="110"/>
      <c r="O5550" s="144"/>
      <c r="P5550" s="110"/>
    </row>
    <row r="5551" spans="11:16" x14ac:dyDescent="0.25">
      <c r="K5551" s="124"/>
      <c r="L5551" s="110"/>
      <c r="M5551" s="110"/>
      <c r="N5551" s="110"/>
      <c r="O5551" s="144"/>
      <c r="P5551" s="110"/>
    </row>
    <row r="5552" spans="11:16" x14ac:dyDescent="0.25">
      <c r="K5552" s="124"/>
      <c r="L5552" s="110"/>
      <c r="M5552" s="110"/>
      <c r="N5552" s="110"/>
      <c r="O5552" s="144"/>
      <c r="P5552" s="110"/>
    </row>
    <row r="5553" spans="11:16" x14ac:dyDescent="0.25">
      <c r="K5553" s="124"/>
      <c r="L5553" s="110"/>
      <c r="M5553" s="110"/>
      <c r="N5553" s="110"/>
      <c r="O5553" s="144"/>
      <c r="P5553" s="110"/>
    </row>
    <row r="5554" spans="11:16" x14ac:dyDescent="0.25">
      <c r="K5554" s="124"/>
      <c r="L5554" s="110"/>
      <c r="M5554" s="110"/>
      <c r="N5554" s="110"/>
      <c r="O5554" s="144"/>
      <c r="P5554" s="110"/>
    </row>
    <row r="5555" spans="11:16" x14ac:dyDescent="0.25">
      <c r="K5555" s="124"/>
      <c r="L5555" s="110"/>
      <c r="M5555" s="110"/>
      <c r="N5555" s="110"/>
      <c r="O5555" s="144"/>
      <c r="P5555" s="110"/>
    </row>
    <row r="5556" spans="11:16" x14ac:dyDescent="0.25">
      <c r="K5556" s="124"/>
      <c r="L5556" s="110"/>
      <c r="M5556" s="110"/>
      <c r="N5556" s="110"/>
      <c r="O5556" s="144"/>
      <c r="P5556" s="110"/>
    </row>
    <row r="5557" spans="11:16" x14ac:dyDescent="0.25">
      <c r="K5557" s="124"/>
      <c r="L5557" s="110"/>
      <c r="M5557" s="110"/>
      <c r="N5557" s="110"/>
      <c r="O5557" s="144"/>
      <c r="P5557" s="110"/>
    </row>
    <row r="5558" spans="11:16" x14ac:dyDescent="0.25">
      <c r="K5558" s="124"/>
      <c r="L5558" s="110"/>
      <c r="M5558" s="110"/>
      <c r="N5558" s="110"/>
      <c r="O5558" s="144"/>
      <c r="P5558" s="110"/>
    </row>
    <row r="5559" spans="11:16" x14ac:dyDescent="0.25">
      <c r="K5559" s="124"/>
      <c r="L5559" s="110"/>
      <c r="M5559" s="110"/>
      <c r="N5559" s="110"/>
      <c r="O5559" s="144"/>
      <c r="P5559" s="110"/>
    </row>
    <row r="5560" spans="11:16" x14ac:dyDescent="0.25">
      <c r="K5560" s="124"/>
      <c r="L5560" s="110"/>
      <c r="M5560" s="110"/>
      <c r="N5560" s="110"/>
      <c r="O5560" s="144"/>
      <c r="P5560" s="110"/>
    </row>
    <row r="5561" spans="11:16" x14ac:dyDescent="0.25">
      <c r="K5561" s="124"/>
      <c r="L5561" s="110"/>
      <c r="M5561" s="110"/>
      <c r="N5561" s="110"/>
      <c r="O5561" s="144"/>
      <c r="P5561" s="110"/>
    </row>
    <row r="5562" spans="11:16" x14ac:dyDescent="0.25">
      <c r="K5562" s="124"/>
      <c r="L5562" s="110"/>
      <c r="M5562" s="110"/>
      <c r="N5562" s="110"/>
      <c r="O5562" s="144"/>
      <c r="P5562" s="110"/>
    </row>
    <row r="5563" spans="11:16" x14ac:dyDescent="0.25">
      <c r="K5563" s="124"/>
      <c r="L5563" s="110"/>
      <c r="M5563" s="110"/>
      <c r="N5563" s="110"/>
      <c r="O5563" s="144"/>
      <c r="P5563" s="110"/>
    </row>
    <row r="5564" spans="11:16" x14ac:dyDescent="0.25">
      <c r="K5564" s="124"/>
      <c r="L5564" s="110"/>
      <c r="M5564" s="110"/>
      <c r="N5564" s="110"/>
      <c r="O5564" s="144"/>
      <c r="P5564" s="110"/>
    </row>
    <row r="5565" spans="11:16" x14ac:dyDescent="0.25">
      <c r="K5565" s="124"/>
      <c r="L5565" s="110"/>
      <c r="M5565" s="110"/>
      <c r="N5565" s="110"/>
      <c r="O5565" s="144"/>
      <c r="P5565" s="110"/>
    </row>
    <row r="5566" spans="11:16" x14ac:dyDescent="0.25">
      <c r="K5566" s="124"/>
      <c r="L5566" s="110"/>
      <c r="M5566" s="110"/>
      <c r="N5566" s="110"/>
      <c r="O5566" s="144"/>
      <c r="P5566" s="110"/>
    </row>
    <row r="5567" spans="11:16" x14ac:dyDescent="0.25">
      <c r="K5567" s="124"/>
      <c r="L5567" s="110"/>
      <c r="M5567" s="110"/>
      <c r="N5567" s="110"/>
      <c r="O5567" s="144"/>
      <c r="P5567" s="110"/>
    </row>
    <row r="5568" spans="11:16" x14ac:dyDescent="0.25">
      <c r="K5568" s="124"/>
      <c r="L5568" s="110"/>
      <c r="M5568" s="110"/>
      <c r="N5568" s="110"/>
      <c r="O5568" s="144"/>
      <c r="P5568" s="110"/>
    </row>
    <row r="5569" spans="11:16" x14ac:dyDescent="0.25">
      <c r="K5569" s="124"/>
      <c r="L5569" s="110"/>
      <c r="M5569" s="110"/>
      <c r="N5569" s="110"/>
      <c r="O5569" s="144"/>
      <c r="P5569" s="110"/>
    </row>
    <row r="5570" spans="11:16" x14ac:dyDescent="0.25">
      <c r="K5570" s="124"/>
      <c r="L5570" s="110"/>
      <c r="M5570" s="110"/>
      <c r="N5570" s="110"/>
      <c r="O5570" s="144"/>
      <c r="P5570" s="110"/>
    </row>
    <row r="5571" spans="11:16" x14ac:dyDescent="0.25">
      <c r="K5571" s="124"/>
      <c r="L5571" s="110"/>
      <c r="M5571" s="110"/>
      <c r="N5571" s="110"/>
      <c r="O5571" s="144"/>
      <c r="P5571" s="110"/>
    </row>
    <row r="5572" spans="11:16" x14ac:dyDescent="0.25">
      <c r="K5572" s="124"/>
      <c r="L5572" s="110"/>
      <c r="M5572" s="110"/>
      <c r="N5572" s="110"/>
      <c r="O5572" s="144"/>
      <c r="P5572" s="110"/>
    </row>
    <row r="5573" spans="11:16" x14ac:dyDescent="0.25">
      <c r="K5573" s="124"/>
      <c r="L5573" s="110"/>
      <c r="M5573" s="110"/>
      <c r="N5573" s="110"/>
      <c r="O5573" s="144"/>
      <c r="P5573" s="110"/>
    </row>
    <row r="5574" spans="11:16" x14ac:dyDescent="0.25">
      <c r="K5574" s="124"/>
      <c r="L5574" s="110"/>
      <c r="M5574" s="110"/>
      <c r="N5574" s="110"/>
      <c r="O5574" s="144"/>
      <c r="P5574" s="110"/>
    </row>
    <row r="5575" spans="11:16" x14ac:dyDescent="0.25">
      <c r="K5575" s="124"/>
      <c r="L5575" s="110"/>
      <c r="M5575" s="110"/>
      <c r="N5575" s="110"/>
      <c r="O5575" s="144"/>
      <c r="P5575" s="110"/>
    </row>
    <row r="5576" spans="11:16" x14ac:dyDescent="0.25">
      <c r="K5576" s="124"/>
      <c r="L5576" s="110"/>
      <c r="M5576" s="110"/>
      <c r="N5576" s="110"/>
      <c r="O5576" s="144"/>
      <c r="P5576" s="110"/>
    </row>
    <row r="5577" spans="11:16" x14ac:dyDescent="0.25">
      <c r="K5577" s="124"/>
      <c r="L5577" s="110"/>
      <c r="M5577" s="110"/>
      <c r="N5577" s="110"/>
      <c r="O5577" s="144"/>
      <c r="P5577" s="110"/>
    </row>
    <row r="5578" spans="11:16" x14ac:dyDescent="0.25">
      <c r="K5578" s="124"/>
      <c r="L5578" s="110"/>
      <c r="M5578" s="110"/>
      <c r="N5578" s="110"/>
      <c r="O5578" s="144"/>
      <c r="P5578" s="110"/>
    </row>
    <row r="5579" spans="11:16" x14ac:dyDescent="0.25">
      <c r="K5579" s="124"/>
      <c r="L5579" s="110"/>
      <c r="M5579" s="110"/>
      <c r="N5579" s="110"/>
      <c r="O5579" s="144"/>
      <c r="P5579" s="110"/>
    </row>
    <row r="5580" spans="11:16" x14ac:dyDescent="0.25">
      <c r="K5580" s="124"/>
      <c r="L5580" s="110"/>
      <c r="M5580" s="110"/>
      <c r="N5580" s="110"/>
      <c r="O5580" s="144"/>
      <c r="P5580" s="110"/>
    </row>
    <row r="5581" spans="11:16" x14ac:dyDescent="0.25">
      <c r="K5581" s="124"/>
      <c r="L5581" s="110"/>
      <c r="M5581" s="110"/>
      <c r="N5581" s="110"/>
      <c r="O5581" s="144"/>
      <c r="P5581" s="110"/>
    </row>
    <row r="5582" spans="11:16" x14ac:dyDescent="0.25">
      <c r="K5582" s="124"/>
      <c r="L5582" s="110"/>
      <c r="M5582" s="110"/>
      <c r="N5582" s="110"/>
      <c r="O5582" s="144"/>
      <c r="P5582" s="110"/>
    </row>
    <row r="5583" spans="11:16" x14ac:dyDescent="0.25">
      <c r="K5583" s="124"/>
      <c r="L5583" s="110"/>
      <c r="M5583" s="110"/>
      <c r="N5583" s="110"/>
      <c r="O5583" s="144"/>
      <c r="P5583" s="110"/>
    </row>
    <row r="5584" spans="11:16" x14ac:dyDescent="0.25">
      <c r="K5584" s="124"/>
      <c r="L5584" s="110"/>
      <c r="M5584" s="110"/>
      <c r="N5584" s="110"/>
      <c r="O5584" s="144"/>
      <c r="P5584" s="110"/>
    </row>
    <row r="5585" spans="11:16" x14ac:dyDescent="0.25">
      <c r="K5585" s="124"/>
      <c r="L5585" s="110"/>
      <c r="M5585" s="110"/>
      <c r="N5585" s="110"/>
      <c r="O5585" s="144"/>
      <c r="P5585" s="110"/>
    </row>
    <row r="5586" spans="11:16" x14ac:dyDescent="0.25">
      <c r="K5586" s="124"/>
      <c r="L5586" s="110"/>
      <c r="M5586" s="110"/>
      <c r="N5586" s="110"/>
      <c r="O5586" s="144"/>
      <c r="P5586" s="110"/>
    </row>
    <row r="5587" spans="11:16" x14ac:dyDescent="0.25">
      <c r="K5587" s="124"/>
      <c r="L5587" s="110"/>
      <c r="M5587" s="110"/>
      <c r="N5587" s="110"/>
      <c r="O5587" s="144"/>
      <c r="P5587" s="110"/>
    </row>
    <row r="5588" spans="11:16" x14ac:dyDescent="0.25">
      <c r="K5588" s="124"/>
      <c r="L5588" s="110"/>
      <c r="M5588" s="110"/>
      <c r="N5588" s="110"/>
      <c r="O5588" s="144"/>
      <c r="P5588" s="110"/>
    </row>
    <row r="5589" spans="11:16" x14ac:dyDescent="0.25">
      <c r="K5589" s="124"/>
      <c r="L5589" s="110"/>
      <c r="M5589" s="110"/>
      <c r="N5589" s="110"/>
      <c r="O5589" s="144"/>
      <c r="P5589" s="110"/>
    </row>
    <row r="5590" spans="11:16" x14ac:dyDescent="0.25">
      <c r="K5590" s="124"/>
      <c r="L5590" s="110"/>
      <c r="M5590" s="110"/>
      <c r="N5590" s="110"/>
      <c r="O5590" s="144"/>
      <c r="P5590" s="110"/>
    </row>
    <row r="5591" spans="11:16" x14ac:dyDescent="0.25">
      <c r="K5591" s="124"/>
      <c r="L5591" s="110"/>
      <c r="M5591" s="110"/>
      <c r="N5591" s="110"/>
      <c r="O5591" s="144"/>
      <c r="P5591" s="110"/>
    </row>
    <row r="5592" spans="11:16" x14ac:dyDescent="0.25">
      <c r="K5592" s="124"/>
      <c r="L5592" s="110"/>
      <c r="M5592" s="110"/>
      <c r="N5592" s="110"/>
      <c r="O5592" s="144"/>
      <c r="P5592" s="110"/>
    </row>
    <row r="5593" spans="11:16" x14ac:dyDescent="0.25">
      <c r="K5593" s="124"/>
      <c r="L5593" s="110"/>
      <c r="M5593" s="110"/>
      <c r="N5593" s="110"/>
      <c r="O5593" s="144"/>
      <c r="P5593" s="110"/>
    </row>
    <row r="5594" spans="11:16" x14ac:dyDescent="0.25">
      <c r="K5594" s="124"/>
      <c r="L5594" s="110"/>
      <c r="M5594" s="110"/>
      <c r="N5594" s="110"/>
      <c r="O5594" s="144"/>
      <c r="P5594" s="110"/>
    </row>
    <row r="5595" spans="11:16" x14ac:dyDescent="0.25">
      <c r="K5595" s="124"/>
      <c r="L5595" s="110"/>
      <c r="M5595" s="110"/>
      <c r="N5595" s="110"/>
      <c r="O5595" s="144"/>
      <c r="P5595" s="110"/>
    </row>
    <row r="5596" spans="11:16" x14ac:dyDescent="0.25">
      <c r="K5596" s="124"/>
      <c r="L5596" s="110"/>
      <c r="M5596" s="110"/>
      <c r="N5596" s="110"/>
      <c r="O5596" s="144"/>
      <c r="P5596" s="110"/>
    </row>
    <row r="5597" spans="11:16" x14ac:dyDescent="0.25">
      <c r="K5597" s="124"/>
      <c r="L5597" s="110"/>
      <c r="M5597" s="110"/>
      <c r="N5597" s="110"/>
      <c r="O5597" s="144"/>
      <c r="P5597" s="110"/>
    </row>
    <row r="5598" spans="11:16" x14ac:dyDescent="0.25">
      <c r="K5598" s="124"/>
      <c r="L5598" s="110"/>
      <c r="M5598" s="110"/>
      <c r="N5598" s="110"/>
      <c r="O5598" s="144"/>
      <c r="P5598" s="110"/>
    </row>
    <row r="5599" spans="11:16" x14ac:dyDescent="0.25">
      <c r="K5599" s="124"/>
      <c r="L5599" s="110"/>
      <c r="M5599" s="110"/>
      <c r="N5599" s="110"/>
      <c r="O5599" s="144"/>
      <c r="P5599" s="110"/>
    </row>
    <row r="5600" spans="11:16" x14ac:dyDescent="0.25">
      <c r="K5600" s="124"/>
      <c r="L5600" s="110"/>
      <c r="M5600" s="110"/>
      <c r="N5600" s="110"/>
      <c r="O5600" s="144"/>
      <c r="P5600" s="110"/>
    </row>
    <row r="5601" spans="11:16" x14ac:dyDescent="0.25">
      <c r="K5601" s="124"/>
      <c r="L5601" s="110"/>
      <c r="M5601" s="110"/>
      <c r="N5601" s="110"/>
      <c r="O5601" s="144"/>
      <c r="P5601" s="110"/>
    </row>
    <row r="5602" spans="11:16" x14ac:dyDescent="0.25">
      <c r="K5602" s="124"/>
      <c r="L5602" s="110"/>
      <c r="M5602" s="110"/>
      <c r="N5602" s="110"/>
      <c r="O5602" s="144"/>
      <c r="P5602" s="110"/>
    </row>
    <row r="5603" spans="11:16" x14ac:dyDescent="0.25">
      <c r="K5603" s="124"/>
      <c r="L5603" s="110"/>
      <c r="M5603" s="110"/>
      <c r="N5603" s="110"/>
      <c r="O5603" s="144"/>
      <c r="P5603" s="110"/>
    </row>
    <row r="5604" spans="11:16" x14ac:dyDescent="0.25">
      <c r="K5604" s="124"/>
      <c r="L5604" s="110"/>
      <c r="M5604" s="110"/>
      <c r="N5604" s="110"/>
      <c r="O5604" s="144"/>
      <c r="P5604" s="110"/>
    </row>
    <row r="5605" spans="11:16" x14ac:dyDescent="0.25">
      <c r="K5605" s="124"/>
      <c r="L5605" s="110"/>
      <c r="M5605" s="110"/>
      <c r="N5605" s="110"/>
      <c r="O5605" s="144"/>
      <c r="P5605" s="110"/>
    </row>
    <row r="5606" spans="11:16" x14ac:dyDescent="0.25">
      <c r="K5606" s="124"/>
      <c r="L5606" s="110"/>
      <c r="M5606" s="110"/>
      <c r="N5606" s="110"/>
      <c r="O5606" s="144"/>
      <c r="P5606" s="110"/>
    </row>
    <row r="5607" spans="11:16" x14ac:dyDescent="0.25">
      <c r="K5607" s="124"/>
      <c r="L5607" s="110"/>
      <c r="M5607" s="110"/>
      <c r="N5607" s="110"/>
      <c r="O5607" s="144"/>
      <c r="P5607" s="110"/>
    </row>
    <row r="5608" spans="11:16" x14ac:dyDescent="0.25">
      <c r="K5608" s="124"/>
      <c r="L5608" s="110"/>
      <c r="M5608" s="110"/>
      <c r="N5608" s="110"/>
      <c r="O5608" s="144"/>
      <c r="P5608" s="110"/>
    </row>
    <row r="5609" spans="11:16" x14ac:dyDescent="0.25">
      <c r="K5609" s="124"/>
      <c r="L5609" s="110"/>
      <c r="M5609" s="110"/>
      <c r="N5609" s="110"/>
      <c r="O5609" s="144"/>
      <c r="P5609" s="110"/>
    </row>
    <row r="5610" spans="11:16" x14ac:dyDescent="0.25">
      <c r="K5610" s="124"/>
      <c r="L5610" s="110"/>
      <c r="M5610" s="110"/>
      <c r="N5610" s="110"/>
      <c r="O5610" s="144"/>
      <c r="P5610" s="110"/>
    </row>
    <row r="5611" spans="11:16" x14ac:dyDescent="0.25">
      <c r="K5611" s="124"/>
      <c r="L5611" s="110"/>
      <c r="M5611" s="110"/>
      <c r="N5611" s="110"/>
      <c r="O5611" s="144"/>
      <c r="P5611" s="110"/>
    </row>
    <row r="5612" spans="11:16" x14ac:dyDescent="0.25">
      <c r="K5612" s="124"/>
      <c r="L5612" s="110"/>
      <c r="M5612" s="110"/>
      <c r="N5612" s="110"/>
      <c r="O5612" s="144"/>
      <c r="P5612" s="110"/>
    </row>
    <row r="5613" spans="11:16" x14ac:dyDescent="0.25">
      <c r="K5613" s="124"/>
      <c r="L5613" s="110"/>
      <c r="M5613" s="110"/>
      <c r="N5613" s="110"/>
      <c r="O5613" s="144"/>
      <c r="P5613" s="110"/>
    </row>
    <row r="5614" spans="11:16" x14ac:dyDescent="0.25">
      <c r="K5614" s="124"/>
      <c r="L5614" s="110"/>
      <c r="M5614" s="110"/>
      <c r="N5614" s="110"/>
      <c r="O5614" s="144"/>
      <c r="P5614" s="110"/>
    </row>
    <row r="5615" spans="11:16" x14ac:dyDescent="0.25">
      <c r="K5615" s="124"/>
      <c r="L5615" s="110"/>
      <c r="M5615" s="110"/>
      <c r="N5615" s="110"/>
      <c r="O5615" s="144"/>
      <c r="P5615" s="110"/>
    </row>
    <row r="5616" spans="11:16" x14ac:dyDescent="0.25">
      <c r="K5616" s="124"/>
      <c r="L5616" s="110"/>
      <c r="M5616" s="110"/>
      <c r="N5616" s="110"/>
      <c r="O5616" s="144"/>
      <c r="P5616" s="110"/>
    </row>
    <row r="5617" spans="11:16" x14ac:dyDescent="0.25">
      <c r="K5617" s="124"/>
      <c r="L5617" s="110"/>
      <c r="M5617" s="110"/>
      <c r="N5617" s="110"/>
      <c r="O5617" s="144"/>
      <c r="P5617" s="110"/>
    </row>
    <row r="5618" spans="11:16" x14ac:dyDescent="0.25">
      <c r="K5618" s="124"/>
      <c r="L5618" s="110"/>
      <c r="M5618" s="110"/>
      <c r="N5618" s="110"/>
      <c r="O5618" s="144"/>
      <c r="P5618" s="110"/>
    </row>
    <row r="5619" spans="11:16" x14ac:dyDescent="0.25">
      <c r="K5619" s="124"/>
      <c r="L5619" s="110"/>
      <c r="M5619" s="110"/>
      <c r="N5619" s="110"/>
      <c r="O5619" s="144"/>
      <c r="P5619" s="110"/>
    </row>
    <row r="5620" spans="11:16" x14ac:dyDescent="0.25">
      <c r="K5620" s="124"/>
      <c r="L5620" s="110"/>
      <c r="M5620" s="110"/>
      <c r="N5620" s="110"/>
      <c r="O5620" s="144"/>
      <c r="P5620" s="110"/>
    </row>
    <row r="5621" spans="11:16" x14ac:dyDescent="0.25">
      <c r="K5621" s="124"/>
      <c r="L5621" s="110"/>
      <c r="M5621" s="110"/>
      <c r="N5621" s="110"/>
      <c r="O5621" s="144"/>
      <c r="P5621" s="110"/>
    </row>
    <row r="5622" spans="11:16" x14ac:dyDescent="0.25">
      <c r="K5622" s="124"/>
      <c r="L5622" s="110"/>
      <c r="M5622" s="110"/>
      <c r="N5622" s="110"/>
      <c r="O5622" s="144"/>
      <c r="P5622" s="110"/>
    </row>
    <row r="5623" spans="11:16" x14ac:dyDescent="0.25">
      <c r="K5623" s="124"/>
      <c r="L5623" s="110"/>
      <c r="M5623" s="110"/>
      <c r="N5623" s="110"/>
      <c r="O5623" s="144"/>
      <c r="P5623" s="110"/>
    </row>
    <row r="5624" spans="11:16" x14ac:dyDescent="0.25">
      <c r="K5624" s="124"/>
      <c r="L5624" s="110"/>
      <c r="M5624" s="110"/>
      <c r="N5624" s="110"/>
      <c r="O5624" s="144"/>
      <c r="P5624" s="110"/>
    </row>
    <row r="5625" spans="11:16" x14ac:dyDescent="0.25">
      <c r="K5625" s="124"/>
      <c r="L5625" s="110"/>
      <c r="M5625" s="110"/>
      <c r="N5625" s="110"/>
      <c r="O5625" s="144"/>
      <c r="P5625" s="110"/>
    </row>
    <row r="5626" spans="11:16" x14ac:dyDescent="0.25">
      <c r="K5626" s="124"/>
      <c r="L5626" s="110"/>
      <c r="M5626" s="110"/>
      <c r="N5626" s="110"/>
      <c r="O5626" s="144"/>
      <c r="P5626" s="110"/>
    </row>
    <row r="5627" spans="11:16" x14ac:dyDescent="0.25">
      <c r="K5627" s="124"/>
      <c r="L5627" s="110"/>
      <c r="M5627" s="110"/>
      <c r="N5627" s="110"/>
      <c r="O5627" s="144"/>
      <c r="P5627" s="110"/>
    </row>
    <row r="5628" spans="11:16" x14ac:dyDescent="0.25">
      <c r="K5628" s="124"/>
      <c r="L5628" s="110"/>
      <c r="M5628" s="110"/>
      <c r="N5628" s="110"/>
      <c r="O5628" s="144"/>
      <c r="P5628" s="110"/>
    </row>
    <row r="5629" spans="11:16" x14ac:dyDescent="0.25">
      <c r="K5629" s="124"/>
      <c r="L5629" s="110"/>
      <c r="M5629" s="110"/>
      <c r="N5629" s="110"/>
      <c r="O5629" s="144"/>
      <c r="P5629" s="110"/>
    </row>
    <row r="5630" spans="11:16" x14ac:dyDescent="0.25">
      <c r="K5630" s="124"/>
      <c r="L5630" s="110"/>
      <c r="M5630" s="110"/>
      <c r="N5630" s="110"/>
      <c r="O5630" s="144"/>
      <c r="P5630" s="110"/>
    </row>
    <row r="5631" spans="11:16" x14ac:dyDescent="0.25">
      <c r="K5631" s="124"/>
      <c r="L5631" s="110"/>
      <c r="M5631" s="110"/>
      <c r="N5631" s="110"/>
      <c r="O5631" s="144"/>
      <c r="P5631" s="110"/>
    </row>
    <row r="5632" spans="11:16" x14ac:dyDescent="0.25">
      <c r="K5632" s="124"/>
      <c r="L5632" s="110"/>
      <c r="M5632" s="110"/>
      <c r="N5632" s="110"/>
      <c r="O5632" s="144"/>
      <c r="P5632" s="110"/>
    </row>
    <row r="5633" spans="11:16" x14ac:dyDescent="0.25">
      <c r="K5633" s="124"/>
      <c r="L5633" s="110"/>
      <c r="M5633" s="110"/>
      <c r="N5633" s="110"/>
      <c r="O5633" s="144"/>
      <c r="P5633" s="110"/>
    </row>
    <row r="5634" spans="11:16" x14ac:dyDescent="0.25">
      <c r="K5634" s="124"/>
      <c r="L5634" s="110"/>
      <c r="M5634" s="110"/>
      <c r="N5634" s="110"/>
      <c r="O5634" s="144"/>
      <c r="P5634" s="110"/>
    </row>
    <row r="5635" spans="11:16" x14ac:dyDescent="0.25">
      <c r="K5635" s="124"/>
      <c r="L5635" s="110"/>
      <c r="M5635" s="110"/>
      <c r="N5635" s="110"/>
      <c r="O5635" s="144"/>
      <c r="P5635" s="110"/>
    </row>
    <row r="5636" spans="11:16" x14ac:dyDescent="0.25">
      <c r="K5636" s="124"/>
      <c r="L5636" s="110"/>
      <c r="M5636" s="110"/>
      <c r="N5636" s="110"/>
      <c r="O5636" s="144"/>
      <c r="P5636" s="110"/>
    </row>
    <row r="5637" spans="11:16" x14ac:dyDescent="0.25">
      <c r="K5637" s="124"/>
      <c r="L5637" s="110"/>
      <c r="M5637" s="110"/>
      <c r="N5637" s="110"/>
      <c r="O5637" s="144"/>
      <c r="P5637" s="110"/>
    </row>
    <row r="5638" spans="11:16" x14ac:dyDescent="0.25">
      <c r="K5638" s="124"/>
      <c r="L5638" s="110"/>
      <c r="M5638" s="110"/>
      <c r="N5638" s="110"/>
      <c r="O5638" s="144"/>
      <c r="P5638" s="110"/>
    </row>
    <row r="5639" spans="11:16" x14ac:dyDescent="0.25">
      <c r="K5639" s="124"/>
      <c r="L5639" s="110"/>
      <c r="M5639" s="110"/>
      <c r="N5639" s="110"/>
      <c r="O5639" s="144"/>
      <c r="P5639" s="110"/>
    </row>
    <row r="5640" spans="11:16" x14ac:dyDescent="0.25">
      <c r="K5640" s="124"/>
      <c r="L5640" s="110"/>
      <c r="M5640" s="110"/>
      <c r="N5640" s="110"/>
      <c r="O5640" s="144"/>
      <c r="P5640" s="110"/>
    </row>
    <row r="5641" spans="11:16" x14ac:dyDescent="0.25">
      <c r="K5641" s="124"/>
      <c r="L5641" s="110"/>
      <c r="M5641" s="110"/>
      <c r="N5641" s="110"/>
      <c r="O5641" s="144"/>
      <c r="P5641" s="110"/>
    </row>
    <row r="5642" spans="11:16" x14ac:dyDescent="0.25">
      <c r="K5642" s="124"/>
      <c r="L5642" s="110"/>
      <c r="M5642" s="110"/>
      <c r="N5642" s="110"/>
      <c r="O5642" s="144"/>
      <c r="P5642" s="110"/>
    </row>
    <row r="5643" spans="11:16" x14ac:dyDescent="0.25">
      <c r="K5643" s="124"/>
      <c r="L5643" s="110"/>
      <c r="M5643" s="110"/>
      <c r="N5643" s="110"/>
      <c r="O5643" s="144"/>
      <c r="P5643" s="110"/>
    </row>
    <row r="5644" spans="11:16" x14ac:dyDescent="0.25">
      <c r="K5644" s="124"/>
      <c r="L5644" s="110"/>
      <c r="M5644" s="110"/>
      <c r="N5644" s="110"/>
      <c r="O5644" s="144"/>
      <c r="P5644" s="110"/>
    </row>
    <row r="5645" spans="11:16" x14ac:dyDescent="0.25">
      <c r="K5645" s="124"/>
      <c r="L5645" s="110"/>
      <c r="M5645" s="110"/>
      <c r="N5645" s="110"/>
      <c r="O5645" s="144"/>
      <c r="P5645" s="110"/>
    </row>
    <row r="5646" spans="11:16" x14ac:dyDescent="0.25">
      <c r="K5646" s="124"/>
      <c r="L5646" s="110"/>
      <c r="M5646" s="110"/>
      <c r="N5646" s="110"/>
      <c r="O5646" s="144"/>
      <c r="P5646" s="110"/>
    </row>
    <row r="5647" spans="11:16" x14ac:dyDescent="0.25">
      <c r="K5647" s="124"/>
      <c r="L5647" s="110"/>
      <c r="M5647" s="110"/>
      <c r="N5647" s="110"/>
      <c r="O5647" s="144"/>
      <c r="P5647" s="110"/>
    </row>
    <row r="5648" spans="11:16" x14ac:dyDescent="0.25">
      <c r="K5648" s="124"/>
      <c r="L5648" s="110"/>
      <c r="M5648" s="110"/>
      <c r="N5648" s="110"/>
      <c r="O5648" s="144"/>
      <c r="P5648" s="110"/>
    </row>
    <row r="5649" spans="11:16" x14ac:dyDescent="0.25">
      <c r="K5649" s="124"/>
      <c r="L5649" s="110"/>
      <c r="M5649" s="110"/>
      <c r="N5649" s="110"/>
      <c r="O5649" s="144"/>
      <c r="P5649" s="110"/>
    </row>
    <row r="5650" spans="11:16" x14ac:dyDescent="0.25">
      <c r="K5650" s="124"/>
      <c r="L5650" s="110"/>
      <c r="M5650" s="110"/>
      <c r="N5650" s="110"/>
      <c r="O5650" s="144"/>
      <c r="P5650" s="110"/>
    </row>
    <row r="5651" spans="11:16" x14ac:dyDescent="0.25">
      <c r="K5651" s="124"/>
      <c r="L5651" s="110"/>
      <c r="M5651" s="110"/>
      <c r="N5651" s="110"/>
      <c r="O5651" s="144"/>
      <c r="P5651" s="110"/>
    </row>
    <row r="5652" spans="11:16" x14ac:dyDescent="0.25">
      <c r="K5652" s="124"/>
      <c r="L5652" s="110"/>
      <c r="M5652" s="110"/>
      <c r="N5652" s="110"/>
      <c r="O5652" s="144"/>
      <c r="P5652" s="110"/>
    </row>
    <row r="5653" spans="11:16" x14ac:dyDescent="0.25">
      <c r="K5653" s="124"/>
      <c r="L5653" s="110"/>
      <c r="M5653" s="110"/>
      <c r="N5653" s="110"/>
      <c r="O5653" s="144"/>
      <c r="P5653" s="110"/>
    </row>
    <row r="5654" spans="11:16" x14ac:dyDescent="0.25">
      <c r="K5654" s="124"/>
      <c r="L5654" s="110"/>
      <c r="M5654" s="110"/>
      <c r="N5654" s="110"/>
      <c r="O5654" s="144"/>
      <c r="P5654" s="110"/>
    </row>
    <row r="5655" spans="11:16" x14ac:dyDescent="0.25">
      <c r="K5655" s="124"/>
      <c r="L5655" s="110"/>
      <c r="M5655" s="110"/>
      <c r="N5655" s="110"/>
      <c r="O5655" s="144"/>
      <c r="P5655" s="110"/>
    </row>
    <row r="5656" spans="11:16" x14ac:dyDescent="0.25">
      <c r="K5656" s="124"/>
      <c r="L5656" s="110"/>
      <c r="M5656" s="110"/>
      <c r="N5656" s="110"/>
      <c r="O5656" s="144"/>
      <c r="P5656" s="110"/>
    </row>
    <row r="5657" spans="11:16" x14ac:dyDescent="0.25">
      <c r="K5657" s="124"/>
      <c r="L5657" s="110"/>
      <c r="M5657" s="110"/>
      <c r="N5657" s="110"/>
      <c r="O5657" s="144"/>
      <c r="P5657" s="110"/>
    </row>
    <row r="5658" spans="11:16" x14ac:dyDescent="0.25">
      <c r="K5658" s="124"/>
      <c r="L5658" s="110"/>
      <c r="M5658" s="110"/>
      <c r="N5658" s="110"/>
      <c r="O5658" s="144"/>
      <c r="P5658" s="110"/>
    </row>
    <row r="5659" spans="11:16" x14ac:dyDescent="0.25">
      <c r="K5659" s="124"/>
      <c r="L5659" s="110"/>
      <c r="M5659" s="110"/>
      <c r="N5659" s="110"/>
      <c r="O5659" s="144"/>
      <c r="P5659" s="110"/>
    </row>
    <row r="5660" spans="11:16" x14ac:dyDescent="0.25">
      <c r="K5660" s="124"/>
      <c r="L5660" s="110"/>
      <c r="M5660" s="110"/>
      <c r="N5660" s="110"/>
      <c r="O5660" s="144"/>
      <c r="P5660" s="110"/>
    </row>
    <row r="5661" spans="11:16" x14ac:dyDescent="0.25">
      <c r="K5661" s="124"/>
      <c r="L5661" s="110"/>
      <c r="M5661" s="110"/>
      <c r="N5661" s="110"/>
      <c r="O5661" s="144"/>
      <c r="P5661" s="110"/>
    </row>
    <row r="5662" spans="11:16" x14ac:dyDescent="0.25">
      <c r="K5662" s="124"/>
      <c r="L5662" s="110"/>
      <c r="M5662" s="110"/>
      <c r="N5662" s="110"/>
      <c r="O5662" s="144"/>
      <c r="P5662" s="110"/>
    </row>
    <row r="5663" spans="11:16" x14ac:dyDescent="0.25">
      <c r="K5663" s="124"/>
      <c r="L5663" s="110"/>
      <c r="M5663" s="110"/>
      <c r="N5663" s="110"/>
      <c r="O5663" s="144"/>
      <c r="P5663" s="110"/>
    </row>
    <row r="5664" spans="11:16" x14ac:dyDescent="0.25">
      <c r="K5664" s="124"/>
      <c r="L5664" s="110"/>
      <c r="M5664" s="110"/>
      <c r="N5664" s="110"/>
      <c r="O5664" s="144"/>
      <c r="P5664" s="110"/>
    </row>
    <row r="5665" spans="11:16" x14ac:dyDescent="0.25">
      <c r="K5665" s="124"/>
      <c r="L5665" s="110"/>
      <c r="M5665" s="110"/>
      <c r="N5665" s="110"/>
      <c r="O5665" s="144"/>
      <c r="P5665" s="110"/>
    </row>
    <row r="5666" spans="11:16" x14ac:dyDescent="0.25">
      <c r="K5666" s="124"/>
      <c r="L5666" s="110"/>
      <c r="M5666" s="110"/>
      <c r="N5666" s="110"/>
      <c r="O5666" s="144"/>
      <c r="P5666" s="110"/>
    </row>
    <row r="5667" spans="11:16" x14ac:dyDescent="0.25">
      <c r="K5667" s="124"/>
      <c r="L5667" s="110"/>
      <c r="M5667" s="110"/>
      <c r="N5667" s="110"/>
      <c r="O5667" s="144"/>
      <c r="P5667" s="110"/>
    </row>
    <row r="5668" spans="11:16" x14ac:dyDescent="0.25">
      <c r="K5668" s="124"/>
      <c r="L5668" s="110"/>
      <c r="M5668" s="110"/>
      <c r="N5668" s="110"/>
      <c r="O5668" s="144"/>
      <c r="P5668" s="110"/>
    </row>
    <row r="5669" spans="11:16" x14ac:dyDescent="0.25">
      <c r="K5669" s="124"/>
      <c r="L5669" s="110"/>
      <c r="M5669" s="110"/>
      <c r="N5669" s="110"/>
      <c r="O5669" s="144"/>
      <c r="P5669" s="110"/>
    </row>
    <row r="5670" spans="11:16" x14ac:dyDescent="0.25">
      <c r="K5670" s="124"/>
      <c r="L5670" s="110"/>
      <c r="M5670" s="110"/>
      <c r="N5670" s="110"/>
      <c r="O5670" s="144"/>
      <c r="P5670" s="110"/>
    </row>
    <row r="5671" spans="11:16" x14ac:dyDescent="0.25">
      <c r="K5671" s="124"/>
      <c r="L5671" s="110"/>
      <c r="M5671" s="110"/>
      <c r="N5671" s="110"/>
      <c r="O5671" s="144"/>
      <c r="P5671" s="110"/>
    </row>
    <row r="5672" spans="11:16" x14ac:dyDescent="0.25">
      <c r="K5672" s="124"/>
      <c r="L5672" s="110"/>
      <c r="M5672" s="110"/>
      <c r="N5672" s="110"/>
      <c r="O5672" s="144"/>
      <c r="P5672" s="110"/>
    </row>
    <row r="5673" spans="11:16" x14ac:dyDescent="0.25">
      <c r="K5673" s="124"/>
      <c r="L5673" s="110"/>
      <c r="M5673" s="110"/>
      <c r="N5673" s="110"/>
      <c r="O5673" s="144"/>
      <c r="P5673" s="110"/>
    </row>
    <row r="5674" spans="11:16" x14ac:dyDescent="0.25">
      <c r="K5674" s="124"/>
      <c r="L5674" s="110"/>
      <c r="M5674" s="110"/>
      <c r="N5674" s="110"/>
      <c r="O5674" s="144"/>
      <c r="P5674" s="110"/>
    </row>
    <row r="5675" spans="11:16" x14ac:dyDescent="0.25">
      <c r="K5675" s="124"/>
      <c r="L5675" s="110"/>
      <c r="M5675" s="110"/>
      <c r="N5675" s="110"/>
      <c r="O5675" s="144"/>
      <c r="P5675" s="110"/>
    </row>
    <row r="5676" spans="11:16" x14ac:dyDescent="0.25">
      <c r="K5676" s="124"/>
      <c r="L5676" s="110"/>
      <c r="M5676" s="110"/>
      <c r="N5676" s="110"/>
      <c r="O5676" s="144"/>
      <c r="P5676" s="110"/>
    </row>
    <row r="5677" spans="11:16" x14ac:dyDescent="0.25">
      <c r="K5677" s="124"/>
      <c r="L5677" s="110"/>
      <c r="M5677" s="110"/>
      <c r="N5677" s="110"/>
      <c r="O5677" s="144"/>
      <c r="P5677" s="110"/>
    </row>
    <row r="5678" spans="11:16" x14ac:dyDescent="0.25">
      <c r="K5678" s="124"/>
      <c r="L5678" s="110"/>
      <c r="M5678" s="110"/>
      <c r="N5678" s="110"/>
      <c r="O5678" s="144"/>
      <c r="P5678" s="110"/>
    </row>
    <row r="5679" spans="11:16" x14ac:dyDescent="0.25">
      <c r="K5679" s="124"/>
      <c r="L5679" s="110"/>
      <c r="M5679" s="110"/>
      <c r="N5679" s="110"/>
      <c r="O5679" s="144"/>
      <c r="P5679" s="110"/>
    </row>
    <row r="5680" spans="11:16" x14ac:dyDescent="0.25">
      <c r="K5680" s="124"/>
      <c r="L5680" s="110"/>
      <c r="M5680" s="110"/>
      <c r="N5680" s="110"/>
      <c r="O5680" s="144"/>
      <c r="P5680" s="110"/>
    </row>
    <row r="5681" spans="11:16" x14ac:dyDescent="0.25">
      <c r="K5681" s="124"/>
      <c r="L5681" s="110"/>
      <c r="M5681" s="110"/>
      <c r="N5681" s="110"/>
      <c r="O5681" s="144"/>
      <c r="P5681" s="110"/>
    </row>
    <row r="5682" spans="11:16" x14ac:dyDescent="0.25">
      <c r="K5682" s="124"/>
      <c r="L5682" s="110"/>
      <c r="M5682" s="110"/>
      <c r="N5682" s="110"/>
      <c r="O5682" s="144"/>
      <c r="P5682" s="110"/>
    </row>
    <row r="5683" spans="11:16" x14ac:dyDescent="0.25">
      <c r="K5683" s="124"/>
      <c r="L5683" s="110"/>
      <c r="M5683" s="110"/>
      <c r="N5683" s="110"/>
      <c r="O5683" s="144"/>
      <c r="P5683" s="110"/>
    </row>
    <row r="5684" spans="11:16" x14ac:dyDescent="0.25">
      <c r="K5684" s="124"/>
      <c r="L5684" s="110"/>
      <c r="M5684" s="110"/>
      <c r="N5684" s="110"/>
      <c r="O5684" s="144"/>
      <c r="P5684" s="110"/>
    </row>
    <row r="5685" spans="11:16" x14ac:dyDescent="0.25">
      <c r="K5685" s="124"/>
      <c r="L5685" s="110"/>
      <c r="M5685" s="110"/>
      <c r="N5685" s="110"/>
      <c r="O5685" s="144"/>
      <c r="P5685" s="110"/>
    </row>
    <row r="5686" spans="11:16" x14ac:dyDescent="0.25">
      <c r="K5686" s="124"/>
      <c r="L5686" s="110"/>
      <c r="M5686" s="110"/>
      <c r="N5686" s="110"/>
      <c r="O5686" s="144"/>
      <c r="P5686" s="110"/>
    </row>
    <row r="5687" spans="11:16" x14ac:dyDescent="0.25">
      <c r="K5687" s="124"/>
      <c r="L5687" s="110"/>
      <c r="M5687" s="110"/>
      <c r="N5687" s="110"/>
      <c r="O5687" s="144"/>
      <c r="P5687" s="110"/>
    </row>
    <row r="5688" spans="11:16" x14ac:dyDescent="0.25">
      <c r="K5688" s="124"/>
      <c r="L5688" s="110"/>
      <c r="M5688" s="110"/>
      <c r="N5688" s="110"/>
      <c r="O5688" s="144"/>
      <c r="P5688" s="110"/>
    </row>
    <row r="5689" spans="11:16" x14ac:dyDescent="0.25">
      <c r="K5689" s="124"/>
      <c r="L5689" s="110"/>
      <c r="M5689" s="110"/>
      <c r="N5689" s="110"/>
      <c r="O5689" s="144"/>
      <c r="P5689" s="110"/>
    </row>
    <row r="5690" spans="11:16" x14ac:dyDescent="0.25">
      <c r="K5690" s="124"/>
      <c r="L5690" s="110"/>
      <c r="M5690" s="110"/>
      <c r="N5690" s="110"/>
      <c r="O5690" s="144"/>
      <c r="P5690" s="110"/>
    </row>
    <row r="5691" spans="11:16" x14ac:dyDescent="0.25">
      <c r="K5691" s="124"/>
      <c r="L5691" s="110"/>
      <c r="M5691" s="110"/>
      <c r="N5691" s="110"/>
      <c r="O5691" s="144"/>
      <c r="P5691" s="110"/>
    </row>
    <row r="5692" spans="11:16" x14ac:dyDescent="0.25">
      <c r="K5692" s="124"/>
      <c r="L5692" s="110"/>
      <c r="M5692" s="110"/>
      <c r="N5692" s="110"/>
      <c r="O5692" s="144"/>
      <c r="P5692" s="110"/>
    </row>
    <row r="5693" spans="11:16" x14ac:dyDescent="0.25">
      <c r="K5693" s="124"/>
      <c r="L5693" s="110"/>
      <c r="M5693" s="110"/>
      <c r="N5693" s="110"/>
      <c r="O5693" s="144"/>
      <c r="P5693" s="110"/>
    </row>
    <row r="5694" spans="11:16" x14ac:dyDescent="0.25">
      <c r="K5694" s="124"/>
      <c r="L5694" s="110"/>
      <c r="M5694" s="110"/>
      <c r="N5694" s="110"/>
      <c r="O5694" s="144"/>
      <c r="P5694" s="110"/>
    </row>
    <row r="5695" spans="11:16" x14ac:dyDescent="0.25">
      <c r="K5695" s="124"/>
      <c r="L5695" s="110"/>
      <c r="M5695" s="110"/>
      <c r="N5695" s="110"/>
      <c r="O5695" s="144"/>
      <c r="P5695" s="110"/>
    </row>
    <row r="5696" spans="11:16" x14ac:dyDescent="0.25">
      <c r="K5696" s="124"/>
      <c r="L5696" s="110"/>
      <c r="M5696" s="110"/>
      <c r="N5696" s="110"/>
      <c r="O5696" s="144"/>
      <c r="P5696" s="110"/>
    </row>
    <row r="5697" spans="11:16" x14ac:dyDescent="0.25">
      <c r="K5697" s="124"/>
      <c r="L5697" s="110"/>
      <c r="M5697" s="110"/>
      <c r="N5697" s="110"/>
      <c r="O5697" s="144"/>
      <c r="P5697" s="110"/>
    </row>
    <row r="5698" spans="11:16" x14ac:dyDescent="0.25">
      <c r="K5698" s="124"/>
      <c r="L5698" s="110"/>
      <c r="M5698" s="110"/>
      <c r="N5698" s="110"/>
      <c r="O5698" s="144"/>
      <c r="P5698" s="110"/>
    </row>
    <row r="5699" spans="11:16" x14ac:dyDescent="0.25">
      <c r="K5699" s="124"/>
      <c r="L5699" s="110"/>
      <c r="M5699" s="110"/>
      <c r="N5699" s="110"/>
      <c r="O5699" s="144"/>
      <c r="P5699" s="110"/>
    </row>
    <row r="5700" spans="11:16" x14ac:dyDescent="0.25">
      <c r="K5700" s="124"/>
      <c r="L5700" s="110"/>
      <c r="M5700" s="110"/>
      <c r="N5700" s="110"/>
      <c r="O5700" s="144"/>
      <c r="P5700" s="110"/>
    </row>
    <row r="5701" spans="11:16" x14ac:dyDescent="0.25">
      <c r="K5701" s="124"/>
      <c r="L5701" s="110"/>
      <c r="M5701" s="110"/>
      <c r="N5701" s="110"/>
      <c r="O5701" s="144"/>
      <c r="P5701" s="110"/>
    </row>
    <row r="5702" spans="11:16" x14ac:dyDescent="0.25">
      <c r="K5702" s="124"/>
      <c r="L5702" s="110"/>
      <c r="M5702" s="110"/>
      <c r="N5702" s="110"/>
      <c r="O5702" s="144"/>
      <c r="P5702" s="110"/>
    </row>
    <row r="5703" spans="11:16" x14ac:dyDescent="0.25">
      <c r="K5703" s="124"/>
      <c r="L5703" s="110"/>
      <c r="M5703" s="110"/>
      <c r="N5703" s="110"/>
      <c r="O5703" s="144"/>
      <c r="P5703" s="110"/>
    </row>
    <row r="5704" spans="11:16" x14ac:dyDescent="0.25">
      <c r="K5704" s="124"/>
      <c r="L5704" s="110"/>
      <c r="M5704" s="110"/>
      <c r="N5704" s="110"/>
      <c r="O5704" s="144"/>
      <c r="P5704" s="110"/>
    </row>
    <row r="5705" spans="11:16" x14ac:dyDescent="0.25">
      <c r="K5705" s="124"/>
      <c r="L5705" s="110"/>
      <c r="M5705" s="110"/>
      <c r="N5705" s="110"/>
      <c r="O5705" s="144"/>
      <c r="P5705" s="110"/>
    </row>
    <row r="5706" spans="11:16" x14ac:dyDescent="0.25">
      <c r="K5706" s="124"/>
      <c r="L5706" s="110"/>
      <c r="M5706" s="110"/>
      <c r="N5706" s="110"/>
      <c r="O5706" s="144"/>
      <c r="P5706" s="110"/>
    </row>
    <row r="5707" spans="11:16" x14ac:dyDescent="0.25">
      <c r="K5707" s="124"/>
      <c r="L5707" s="110"/>
      <c r="M5707" s="110"/>
      <c r="N5707" s="110"/>
      <c r="O5707" s="144"/>
      <c r="P5707" s="110"/>
    </row>
    <row r="5708" spans="11:16" x14ac:dyDescent="0.25">
      <c r="K5708" s="124"/>
      <c r="L5708" s="110"/>
      <c r="M5708" s="110"/>
      <c r="N5708" s="110"/>
      <c r="O5708" s="144"/>
      <c r="P5708" s="110"/>
    </row>
    <row r="5709" spans="11:16" x14ac:dyDescent="0.25">
      <c r="K5709" s="124"/>
      <c r="L5709" s="110"/>
      <c r="M5709" s="110"/>
      <c r="N5709" s="110"/>
      <c r="O5709" s="144"/>
      <c r="P5709" s="110"/>
    </row>
    <row r="5710" spans="11:16" x14ac:dyDescent="0.25">
      <c r="K5710" s="124"/>
      <c r="L5710" s="110"/>
      <c r="M5710" s="110"/>
      <c r="N5710" s="110"/>
      <c r="O5710" s="144"/>
      <c r="P5710" s="110"/>
    </row>
    <row r="5711" spans="11:16" x14ac:dyDescent="0.25">
      <c r="K5711" s="124"/>
      <c r="L5711" s="110"/>
      <c r="M5711" s="110"/>
      <c r="N5711" s="110"/>
      <c r="O5711" s="144"/>
      <c r="P5711" s="110"/>
    </row>
    <row r="5712" spans="11:16" x14ac:dyDescent="0.25">
      <c r="K5712" s="124"/>
      <c r="L5712" s="110"/>
      <c r="M5712" s="110"/>
      <c r="N5712" s="110"/>
      <c r="O5712" s="144"/>
      <c r="P5712" s="110"/>
    </row>
    <row r="5713" spans="11:16" x14ac:dyDescent="0.25">
      <c r="K5713" s="124"/>
      <c r="L5713" s="110"/>
      <c r="M5713" s="110"/>
      <c r="N5713" s="110"/>
      <c r="O5713" s="144"/>
      <c r="P5713" s="110"/>
    </row>
    <row r="5714" spans="11:16" x14ac:dyDescent="0.25">
      <c r="K5714" s="124"/>
      <c r="L5714" s="110"/>
      <c r="M5714" s="110"/>
      <c r="N5714" s="110"/>
      <c r="O5714" s="144"/>
      <c r="P5714" s="110"/>
    </row>
    <row r="5715" spans="11:16" x14ac:dyDescent="0.25">
      <c r="K5715" s="124"/>
      <c r="L5715" s="110"/>
      <c r="M5715" s="110"/>
      <c r="N5715" s="110"/>
      <c r="O5715" s="144"/>
      <c r="P5715" s="110"/>
    </row>
    <row r="5716" spans="11:16" x14ac:dyDescent="0.25">
      <c r="K5716" s="124"/>
      <c r="L5716" s="110"/>
      <c r="M5716" s="110"/>
      <c r="N5716" s="110"/>
      <c r="O5716" s="144"/>
      <c r="P5716" s="110"/>
    </row>
    <row r="5717" spans="11:16" x14ac:dyDescent="0.25">
      <c r="K5717" s="124"/>
      <c r="L5717" s="110"/>
      <c r="M5717" s="110"/>
      <c r="N5717" s="110"/>
      <c r="O5717" s="144"/>
      <c r="P5717" s="110"/>
    </row>
    <row r="5718" spans="11:16" x14ac:dyDescent="0.25">
      <c r="K5718" s="124"/>
      <c r="L5718" s="110"/>
      <c r="M5718" s="110"/>
      <c r="N5718" s="110"/>
      <c r="O5718" s="144"/>
      <c r="P5718" s="110"/>
    </row>
    <row r="5719" spans="11:16" x14ac:dyDescent="0.25">
      <c r="K5719" s="124"/>
      <c r="L5719" s="110"/>
      <c r="M5719" s="110"/>
      <c r="N5719" s="110"/>
      <c r="O5719" s="144"/>
      <c r="P5719" s="110"/>
    </row>
    <row r="5720" spans="11:16" x14ac:dyDescent="0.25">
      <c r="K5720" s="124"/>
      <c r="L5720" s="110"/>
      <c r="M5720" s="110"/>
      <c r="N5720" s="110"/>
      <c r="O5720" s="144"/>
      <c r="P5720" s="110"/>
    </row>
    <row r="5721" spans="11:16" x14ac:dyDescent="0.25">
      <c r="K5721" s="124"/>
      <c r="L5721" s="110"/>
      <c r="M5721" s="110"/>
      <c r="N5721" s="110"/>
      <c r="O5721" s="144"/>
      <c r="P5721" s="110"/>
    </row>
    <row r="5722" spans="11:16" x14ac:dyDescent="0.25">
      <c r="K5722" s="124"/>
      <c r="L5722" s="110"/>
      <c r="M5722" s="110"/>
      <c r="N5722" s="110"/>
      <c r="O5722" s="144"/>
      <c r="P5722" s="110"/>
    </row>
    <row r="5723" spans="11:16" x14ac:dyDescent="0.25">
      <c r="K5723" s="124"/>
      <c r="L5723" s="110"/>
      <c r="M5723" s="110"/>
      <c r="N5723" s="110"/>
      <c r="O5723" s="144"/>
      <c r="P5723" s="110"/>
    </row>
    <row r="5724" spans="11:16" x14ac:dyDescent="0.25">
      <c r="K5724" s="124"/>
      <c r="L5724" s="110"/>
      <c r="M5724" s="110"/>
      <c r="N5724" s="110"/>
      <c r="O5724" s="144"/>
      <c r="P5724" s="110"/>
    </row>
    <row r="5725" spans="11:16" x14ac:dyDescent="0.25">
      <c r="K5725" s="124"/>
      <c r="L5725" s="110"/>
      <c r="M5725" s="110"/>
      <c r="N5725" s="110"/>
      <c r="O5725" s="144"/>
      <c r="P5725" s="110"/>
    </row>
    <row r="5726" spans="11:16" x14ac:dyDescent="0.25">
      <c r="K5726" s="124"/>
      <c r="L5726" s="110"/>
      <c r="M5726" s="110"/>
      <c r="N5726" s="110"/>
      <c r="O5726" s="144"/>
      <c r="P5726" s="110"/>
    </row>
    <row r="5727" spans="11:16" x14ac:dyDescent="0.25">
      <c r="K5727" s="124"/>
      <c r="L5727" s="110"/>
      <c r="M5727" s="110"/>
      <c r="N5727" s="110"/>
      <c r="O5727" s="144"/>
      <c r="P5727" s="110"/>
    </row>
    <row r="5728" spans="11:16" x14ac:dyDescent="0.25">
      <c r="K5728" s="124"/>
      <c r="L5728" s="110"/>
      <c r="M5728" s="110"/>
      <c r="N5728" s="110"/>
      <c r="O5728" s="144"/>
      <c r="P5728" s="110"/>
    </row>
    <row r="5729" spans="11:16" x14ac:dyDescent="0.25">
      <c r="K5729" s="124"/>
      <c r="L5729" s="110"/>
      <c r="M5729" s="110"/>
      <c r="N5729" s="110"/>
      <c r="O5729" s="144"/>
      <c r="P5729" s="110"/>
    </row>
    <row r="5730" spans="11:16" x14ac:dyDescent="0.25">
      <c r="K5730" s="124"/>
      <c r="L5730" s="110"/>
      <c r="M5730" s="110"/>
      <c r="N5730" s="110"/>
      <c r="O5730" s="144"/>
      <c r="P5730" s="110"/>
    </row>
    <row r="5731" spans="11:16" x14ac:dyDescent="0.25">
      <c r="K5731" s="124"/>
      <c r="L5731" s="110"/>
      <c r="M5731" s="110"/>
      <c r="N5731" s="110"/>
      <c r="O5731" s="144"/>
      <c r="P5731" s="110"/>
    </row>
    <row r="5732" spans="11:16" x14ac:dyDescent="0.25">
      <c r="K5732" s="124"/>
      <c r="L5732" s="110"/>
      <c r="M5732" s="110"/>
      <c r="N5732" s="110"/>
      <c r="O5732" s="144"/>
      <c r="P5732" s="110"/>
    </row>
    <row r="5733" spans="11:16" x14ac:dyDescent="0.25">
      <c r="K5733" s="124"/>
      <c r="L5733" s="110"/>
      <c r="M5733" s="110"/>
      <c r="N5733" s="110"/>
      <c r="O5733" s="144"/>
      <c r="P5733" s="110"/>
    </row>
    <row r="5734" spans="11:16" x14ac:dyDescent="0.25">
      <c r="K5734" s="124"/>
      <c r="L5734" s="110"/>
      <c r="M5734" s="110"/>
      <c r="N5734" s="110"/>
      <c r="O5734" s="144"/>
      <c r="P5734" s="110"/>
    </row>
    <row r="5735" spans="11:16" x14ac:dyDescent="0.25">
      <c r="K5735" s="124"/>
      <c r="L5735" s="110"/>
      <c r="M5735" s="110"/>
      <c r="N5735" s="110"/>
      <c r="O5735" s="144"/>
      <c r="P5735" s="110"/>
    </row>
    <row r="5736" spans="11:16" x14ac:dyDescent="0.25">
      <c r="K5736" s="124"/>
      <c r="L5736" s="110"/>
      <c r="M5736" s="110"/>
      <c r="N5736" s="110"/>
      <c r="O5736" s="144"/>
      <c r="P5736" s="110"/>
    </row>
    <row r="5737" spans="11:16" x14ac:dyDescent="0.25">
      <c r="K5737" s="124"/>
      <c r="L5737" s="110"/>
      <c r="M5737" s="110"/>
      <c r="N5737" s="110"/>
      <c r="O5737" s="144"/>
      <c r="P5737" s="110"/>
    </row>
    <row r="5738" spans="11:16" x14ac:dyDescent="0.25">
      <c r="K5738" s="124"/>
      <c r="L5738" s="110"/>
      <c r="M5738" s="110"/>
      <c r="N5738" s="110"/>
      <c r="O5738" s="144"/>
      <c r="P5738" s="110"/>
    </row>
    <row r="5739" spans="11:16" x14ac:dyDescent="0.25">
      <c r="K5739" s="124"/>
      <c r="L5739" s="110"/>
      <c r="M5739" s="110"/>
      <c r="N5739" s="110"/>
      <c r="O5739" s="144"/>
      <c r="P5739" s="110"/>
    </row>
    <row r="5740" spans="11:16" x14ac:dyDescent="0.25">
      <c r="K5740" s="124"/>
      <c r="L5740" s="110"/>
      <c r="M5740" s="110"/>
      <c r="N5740" s="110"/>
      <c r="O5740" s="144"/>
      <c r="P5740" s="110"/>
    </row>
    <row r="5741" spans="11:16" x14ac:dyDescent="0.25">
      <c r="K5741" s="124"/>
      <c r="L5741" s="110"/>
      <c r="M5741" s="110"/>
      <c r="N5741" s="110"/>
      <c r="O5741" s="144"/>
      <c r="P5741" s="110"/>
    </row>
    <row r="5742" spans="11:16" x14ac:dyDescent="0.25">
      <c r="K5742" s="124"/>
      <c r="L5742" s="110"/>
      <c r="M5742" s="110"/>
      <c r="N5742" s="110"/>
      <c r="O5742" s="144"/>
      <c r="P5742" s="110"/>
    </row>
    <row r="5743" spans="11:16" x14ac:dyDescent="0.25">
      <c r="K5743" s="124"/>
      <c r="L5743" s="110"/>
      <c r="M5743" s="110"/>
      <c r="N5743" s="110"/>
      <c r="O5743" s="144"/>
      <c r="P5743" s="110"/>
    </row>
    <row r="5744" spans="11:16" x14ac:dyDescent="0.25">
      <c r="K5744" s="124"/>
      <c r="L5744" s="110"/>
      <c r="M5744" s="110"/>
      <c r="N5744" s="110"/>
      <c r="O5744" s="144"/>
      <c r="P5744" s="110"/>
    </row>
    <row r="5745" spans="11:16" x14ac:dyDescent="0.25">
      <c r="K5745" s="124"/>
      <c r="L5745" s="110"/>
      <c r="M5745" s="110"/>
      <c r="N5745" s="110"/>
      <c r="O5745" s="144"/>
      <c r="P5745" s="110"/>
    </row>
    <row r="5746" spans="11:16" x14ac:dyDescent="0.25">
      <c r="K5746" s="124"/>
      <c r="L5746" s="110"/>
      <c r="M5746" s="110"/>
      <c r="N5746" s="110"/>
      <c r="O5746" s="144"/>
      <c r="P5746" s="110"/>
    </row>
    <row r="5747" spans="11:16" x14ac:dyDescent="0.25">
      <c r="K5747" s="124"/>
      <c r="L5747" s="110"/>
      <c r="M5747" s="110"/>
      <c r="N5747" s="110"/>
      <c r="O5747" s="144"/>
      <c r="P5747" s="110"/>
    </row>
    <row r="5748" spans="11:16" x14ac:dyDescent="0.25">
      <c r="K5748" s="124"/>
      <c r="L5748" s="110"/>
      <c r="M5748" s="110"/>
      <c r="N5748" s="110"/>
      <c r="O5748" s="144"/>
      <c r="P5748" s="110"/>
    </row>
    <row r="5749" spans="11:16" x14ac:dyDescent="0.25">
      <c r="K5749" s="124"/>
      <c r="L5749" s="110"/>
      <c r="M5749" s="110"/>
      <c r="N5749" s="110"/>
      <c r="O5749" s="144"/>
      <c r="P5749" s="110"/>
    </row>
    <row r="5750" spans="11:16" x14ac:dyDescent="0.25">
      <c r="K5750" s="124"/>
      <c r="L5750" s="110"/>
      <c r="M5750" s="110"/>
      <c r="N5750" s="110"/>
      <c r="O5750" s="144"/>
      <c r="P5750" s="110"/>
    </row>
    <row r="5751" spans="11:16" x14ac:dyDescent="0.25">
      <c r="K5751" s="124"/>
      <c r="L5751" s="110"/>
      <c r="M5751" s="110"/>
      <c r="N5751" s="110"/>
      <c r="O5751" s="144"/>
      <c r="P5751" s="110"/>
    </row>
    <row r="5752" spans="11:16" x14ac:dyDescent="0.25">
      <c r="K5752" s="124"/>
      <c r="L5752" s="110"/>
      <c r="M5752" s="110"/>
      <c r="N5752" s="110"/>
      <c r="O5752" s="144"/>
      <c r="P5752" s="110"/>
    </row>
    <row r="5753" spans="11:16" x14ac:dyDescent="0.25">
      <c r="K5753" s="124"/>
      <c r="L5753" s="110"/>
      <c r="M5753" s="110"/>
      <c r="N5753" s="110"/>
      <c r="O5753" s="144"/>
      <c r="P5753" s="110"/>
    </row>
    <row r="5754" spans="11:16" x14ac:dyDescent="0.25">
      <c r="K5754" s="124"/>
      <c r="L5754" s="110"/>
      <c r="M5754" s="110"/>
      <c r="N5754" s="110"/>
      <c r="O5754" s="144"/>
      <c r="P5754" s="110"/>
    </row>
    <row r="5755" spans="11:16" x14ac:dyDescent="0.25">
      <c r="K5755" s="124"/>
      <c r="L5755" s="110"/>
      <c r="M5755" s="110"/>
      <c r="N5755" s="110"/>
      <c r="O5755" s="144"/>
      <c r="P5755" s="110"/>
    </row>
    <row r="5756" spans="11:16" x14ac:dyDescent="0.25">
      <c r="K5756" s="124"/>
      <c r="L5756" s="110"/>
      <c r="M5756" s="110"/>
      <c r="N5756" s="110"/>
      <c r="O5756" s="144"/>
      <c r="P5756" s="110"/>
    </row>
    <row r="5757" spans="11:16" x14ac:dyDescent="0.25">
      <c r="K5757" s="124"/>
      <c r="L5757" s="110"/>
      <c r="M5757" s="110"/>
      <c r="N5757" s="110"/>
      <c r="O5757" s="144"/>
      <c r="P5757" s="110"/>
    </row>
    <row r="5758" spans="11:16" x14ac:dyDescent="0.25">
      <c r="K5758" s="124"/>
      <c r="L5758" s="110"/>
      <c r="M5758" s="110"/>
      <c r="N5758" s="110"/>
      <c r="O5758" s="144"/>
      <c r="P5758" s="110"/>
    </row>
    <row r="5759" spans="11:16" x14ac:dyDescent="0.25">
      <c r="K5759" s="124"/>
      <c r="L5759" s="110"/>
      <c r="M5759" s="110"/>
      <c r="N5759" s="110"/>
      <c r="O5759" s="144"/>
      <c r="P5759" s="110"/>
    </row>
    <row r="5760" spans="11:16" x14ac:dyDescent="0.25">
      <c r="K5760" s="124"/>
      <c r="L5760" s="110"/>
      <c r="M5760" s="110"/>
      <c r="N5760" s="110"/>
      <c r="O5760" s="144"/>
      <c r="P5760" s="110"/>
    </row>
    <row r="5761" spans="11:16" x14ac:dyDescent="0.25">
      <c r="K5761" s="124"/>
      <c r="L5761" s="110"/>
      <c r="M5761" s="110"/>
      <c r="N5761" s="110"/>
      <c r="O5761" s="144"/>
      <c r="P5761" s="110"/>
    </row>
    <row r="5762" spans="11:16" x14ac:dyDescent="0.25">
      <c r="K5762" s="124"/>
      <c r="L5762" s="110"/>
      <c r="M5762" s="110"/>
      <c r="N5762" s="110"/>
      <c r="O5762" s="144"/>
      <c r="P5762" s="110"/>
    </row>
    <row r="5763" spans="11:16" x14ac:dyDescent="0.25">
      <c r="K5763" s="124"/>
      <c r="L5763" s="110"/>
      <c r="M5763" s="110"/>
      <c r="N5763" s="110"/>
      <c r="O5763" s="144"/>
      <c r="P5763" s="110"/>
    </row>
    <row r="5764" spans="11:16" x14ac:dyDescent="0.25">
      <c r="K5764" s="124"/>
      <c r="L5764" s="110"/>
      <c r="M5764" s="110"/>
      <c r="N5764" s="110"/>
      <c r="O5764" s="144"/>
      <c r="P5764" s="110"/>
    </row>
    <row r="5765" spans="11:16" x14ac:dyDescent="0.25">
      <c r="K5765" s="124"/>
      <c r="L5765" s="110"/>
      <c r="M5765" s="110"/>
      <c r="N5765" s="110"/>
      <c r="O5765" s="144"/>
      <c r="P5765" s="110"/>
    </row>
    <row r="5766" spans="11:16" x14ac:dyDescent="0.25">
      <c r="K5766" s="124"/>
      <c r="L5766" s="110"/>
      <c r="M5766" s="110"/>
      <c r="N5766" s="110"/>
      <c r="O5766" s="144"/>
      <c r="P5766" s="110"/>
    </row>
    <row r="5767" spans="11:16" x14ac:dyDescent="0.25">
      <c r="K5767" s="124"/>
      <c r="L5767" s="110"/>
      <c r="M5767" s="110"/>
      <c r="N5767" s="110"/>
      <c r="O5767" s="144"/>
      <c r="P5767" s="110"/>
    </row>
    <row r="5768" spans="11:16" x14ac:dyDescent="0.25">
      <c r="K5768" s="124"/>
      <c r="L5768" s="110"/>
      <c r="M5768" s="110"/>
      <c r="N5768" s="110"/>
      <c r="O5768" s="144"/>
      <c r="P5768" s="110"/>
    </row>
    <row r="5769" spans="11:16" x14ac:dyDescent="0.25">
      <c r="K5769" s="124"/>
      <c r="L5769" s="110"/>
      <c r="M5769" s="110"/>
      <c r="N5769" s="110"/>
      <c r="O5769" s="144"/>
      <c r="P5769" s="110"/>
    </row>
    <row r="5770" spans="11:16" x14ac:dyDescent="0.25">
      <c r="K5770" s="124"/>
      <c r="L5770" s="110"/>
      <c r="M5770" s="110"/>
      <c r="N5770" s="110"/>
      <c r="O5770" s="144"/>
      <c r="P5770" s="110"/>
    </row>
    <row r="5771" spans="11:16" x14ac:dyDescent="0.25">
      <c r="K5771" s="124"/>
      <c r="L5771" s="110"/>
      <c r="M5771" s="110"/>
      <c r="N5771" s="110"/>
      <c r="O5771" s="144"/>
      <c r="P5771" s="110"/>
    </row>
    <row r="5772" spans="11:16" x14ac:dyDescent="0.25">
      <c r="K5772" s="124"/>
      <c r="L5772" s="110"/>
      <c r="M5772" s="110"/>
      <c r="N5772" s="110"/>
      <c r="O5772" s="144"/>
      <c r="P5772" s="110"/>
    </row>
    <row r="5773" spans="11:16" x14ac:dyDescent="0.25">
      <c r="K5773" s="124"/>
      <c r="L5773" s="110"/>
      <c r="M5773" s="110"/>
      <c r="N5773" s="110"/>
      <c r="O5773" s="144"/>
      <c r="P5773" s="110"/>
    </row>
    <row r="5774" spans="11:16" x14ac:dyDescent="0.25">
      <c r="K5774" s="124"/>
      <c r="L5774" s="110"/>
      <c r="M5774" s="110"/>
      <c r="N5774" s="110"/>
      <c r="O5774" s="144"/>
      <c r="P5774" s="110"/>
    </row>
    <row r="5775" spans="11:16" x14ac:dyDescent="0.25">
      <c r="K5775" s="124"/>
      <c r="L5775" s="110"/>
      <c r="M5775" s="110"/>
      <c r="N5775" s="110"/>
      <c r="O5775" s="144"/>
      <c r="P5775" s="110"/>
    </row>
    <row r="5776" spans="11:16" x14ac:dyDescent="0.25">
      <c r="K5776" s="124"/>
      <c r="L5776" s="110"/>
      <c r="M5776" s="110"/>
      <c r="N5776" s="110"/>
      <c r="O5776" s="144"/>
      <c r="P5776" s="110"/>
    </row>
    <row r="5777" spans="11:16" x14ac:dyDescent="0.25">
      <c r="K5777" s="124"/>
      <c r="L5777" s="110"/>
      <c r="M5777" s="110"/>
      <c r="N5777" s="110"/>
      <c r="O5777" s="144"/>
      <c r="P5777" s="110"/>
    </row>
    <row r="5778" spans="11:16" x14ac:dyDescent="0.25">
      <c r="K5778" s="124"/>
      <c r="L5778" s="110"/>
      <c r="M5778" s="110"/>
      <c r="N5778" s="110"/>
      <c r="O5778" s="144"/>
      <c r="P5778" s="110"/>
    </row>
    <row r="5779" spans="11:16" x14ac:dyDescent="0.25">
      <c r="K5779" s="124"/>
      <c r="L5779" s="110"/>
      <c r="M5779" s="110"/>
      <c r="N5779" s="110"/>
      <c r="O5779" s="144"/>
      <c r="P5779" s="110"/>
    </row>
    <row r="5780" spans="11:16" x14ac:dyDescent="0.25">
      <c r="K5780" s="124"/>
      <c r="L5780" s="110"/>
      <c r="M5780" s="110"/>
      <c r="N5780" s="110"/>
      <c r="O5780" s="144"/>
      <c r="P5780" s="110"/>
    </row>
    <row r="5781" spans="11:16" x14ac:dyDescent="0.25">
      <c r="K5781" s="124"/>
      <c r="L5781" s="110"/>
      <c r="M5781" s="110"/>
      <c r="N5781" s="110"/>
      <c r="O5781" s="144"/>
      <c r="P5781" s="110"/>
    </row>
    <row r="5782" spans="11:16" x14ac:dyDescent="0.25">
      <c r="K5782" s="124"/>
      <c r="L5782" s="110"/>
      <c r="M5782" s="110"/>
      <c r="N5782" s="110"/>
      <c r="O5782" s="144"/>
      <c r="P5782" s="110"/>
    </row>
    <row r="5783" spans="11:16" x14ac:dyDescent="0.25">
      <c r="K5783" s="124"/>
      <c r="L5783" s="110"/>
      <c r="M5783" s="110"/>
      <c r="N5783" s="110"/>
      <c r="O5783" s="144"/>
      <c r="P5783" s="110"/>
    </row>
    <row r="5784" spans="11:16" x14ac:dyDescent="0.25">
      <c r="K5784" s="124"/>
      <c r="L5784" s="110"/>
      <c r="M5784" s="110"/>
      <c r="N5784" s="110"/>
      <c r="O5784" s="144"/>
      <c r="P5784" s="110"/>
    </row>
    <row r="5785" spans="11:16" x14ac:dyDescent="0.25">
      <c r="K5785" s="124"/>
      <c r="L5785" s="110"/>
      <c r="M5785" s="110"/>
      <c r="N5785" s="110"/>
      <c r="O5785" s="144"/>
      <c r="P5785" s="110"/>
    </row>
    <row r="5786" spans="11:16" x14ac:dyDescent="0.25">
      <c r="K5786" s="124"/>
      <c r="L5786" s="110"/>
      <c r="M5786" s="110"/>
      <c r="N5786" s="110"/>
      <c r="O5786" s="144"/>
      <c r="P5786" s="110"/>
    </row>
    <row r="5787" spans="11:16" x14ac:dyDescent="0.25">
      <c r="K5787" s="124"/>
      <c r="L5787" s="110"/>
      <c r="M5787" s="110"/>
      <c r="N5787" s="110"/>
      <c r="O5787" s="144"/>
      <c r="P5787" s="110"/>
    </row>
    <row r="5788" spans="11:16" x14ac:dyDescent="0.25">
      <c r="K5788" s="124"/>
      <c r="L5788" s="110"/>
      <c r="M5788" s="110"/>
      <c r="N5788" s="110"/>
      <c r="O5788" s="144"/>
      <c r="P5788" s="110"/>
    </row>
    <row r="5789" spans="11:16" x14ac:dyDescent="0.25">
      <c r="K5789" s="124"/>
      <c r="L5789" s="110"/>
      <c r="M5789" s="110"/>
      <c r="N5789" s="110"/>
      <c r="O5789" s="144"/>
      <c r="P5789" s="110"/>
    </row>
    <row r="5790" spans="11:16" x14ac:dyDescent="0.25">
      <c r="K5790" s="124"/>
      <c r="L5790" s="110"/>
      <c r="M5790" s="110"/>
      <c r="N5790" s="110"/>
      <c r="O5790" s="144"/>
      <c r="P5790" s="110"/>
    </row>
    <row r="5791" spans="11:16" x14ac:dyDescent="0.25">
      <c r="K5791" s="124"/>
      <c r="L5791" s="110"/>
      <c r="M5791" s="110"/>
      <c r="N5791" s="110"/>
      <c r="O5791" s="144"/>
      <c r="P5791" s="110"/>
    </row>
    <row r="5792" spans="11:16" x14ac:dyDescent="0.25">
      <c r="K5792" s="124"/>
      <c r="L5792" s="110"/>
      <c r="M5792" s="110"/>
      <c r="N5792" s="110"/>
      <c r="O5792" s="144"/>
      <c r="P5792" s="110"/>
    </row>
    <row r="5793" spans="11:16" x14ac:dyDescent="0.25">
      <c r="K5793" s="124"/>
      <c r="L5793" s="110"/>
      <c r="M5793" s="110"/>
      <c r="N5793" s="110"/>
      <c r="O5793" s="144"/>
      <c r="P5793" s="110"/>
    </row>
    <row r="5794" spans="11:16" x14ac:dyDescent="0.25">
      <c r="K5794" s="124"/>
      <c r="L5794" s="110"/>
      <c r="M5794" s="110"/>
      <c r="N5794" s="110"/>
      <c r="O5794" s="144"/>
      <c r="P5794" s="110"/>
    </row>
    <row r="5795" spans="11:16" x14ac:dyDescent="0.25">
      <c r="K5795" s="124"/>
      <c r="L5795" s="110"/>
      <c r="M5795" s="110"/>
      <c r="N5795" s="110"/>
      <c r="O5795" s="144"/>
      <c r="P5795" s="110"/>
    </row>
    <row r="5796" spans="11:16" x14ac:dyDescent="0.25">
      <c r="K5796" s="124"/>
      <c r="L5796" s="110"/>
      <c r="M5796" s="110"/>
      <c r="N5796" s="110"/>
      <c r="O5796" s="144"/>
      <c r="P5796" s="110"/>
    </row>
    <row r="5797" spans="11:16" x14ac:dyDescent="0.25">
      <c r="K5797" s="124"/>
      <c r="L5797" s="110"/>
      <c r="M5797" s="110"/>
      <c r="N5797" s="110"/>
      <c r="O5797" s="144"/>
      <c r="P5797" s="110"/>
    </row>
    <row r="5798" spans="11:16" x14ac:dyDescent="0.25">
      <c r="K5798" s="124"/>
      <c r="L5798" s="110"/>
      <c r="M5798" s="110"/>
      <c r="N5798" s="110"/>
      <c r="O5798" s="144"/>
      <c r="P5798" s="110"/>
    </row>
    <row r="5799" spans="11:16" x14ac:dyDescent="0.25">
      <c r="K5799" s="124"/>
      <c r="L5799" s="110"/>
      <c r="M5799" s="110"/>
      <c r="N5799" s="110"/>
      <c r="O5799" s="144"/>
      <c r="P5799" s="110"/>
    </row>
    <row r="5800" spans="11:16" x14ac:dyDescent="0.25">
      <c r="K5800" s="124"/>
      <c r="L5800" s="110"/>
      <c r="M5800" s="110"/>
      <c r="N5800" s="110"/>
      <c r="O5800" s="144"/>
      <c r="P5800" s="110"/>
    </row>
    <row r="5801" spans="11:16" x14ac:dyDescent="0.25">
      <c r="K5801" s="124"/>
      <c r="L5801" s="110"/>
      <c r="M5801" s="110"/>
      <c r="N5801" s="110"/>
      <c r="O5801" s="144"/>
      <c r="P5801" s="110"/>
    </row>
    <row r="5802" spans="11:16" x14ac:dyDescent="0.25">
      <c r="K5802" s="124"/>
      <c r="L5802" s="110"/>
      <c r="M5802" s="110"/>
      <c r="N5802" s="110"/>
      <c r="O5802" s="144"/>
      <c r="P5802" s="110"/>
    </row>
    <row r="5803" spans="11:16" x14ac:dyDescent="0.25">
      <c r="K5803" s="124"/>
      <c r="L5803" s="110"/>
      <c r="M5803" s="110"/>
      <c r="N5803" s="110"/>
      <c r="O5803" s="144"/>
      <c r="P5803" s="110"/>
    </row>
    <row r="5804" spans="11:16" x14ac:dyDescent="0.25">
      <c r="K5804" s="124"/>
      <c r="L5804" s="110"/>
      <c r="M5804" s="110"/>
      <c r="N5804" s="110"/>
      <c r="O5804" s="144"/>
      <c r="P5804" s="110"/>
    </row>
    <row r="5805" spans="11:16" x14ac:dyDescent="0.25">
      <c r="K5805" s="124"/>
      <c r="L5805" s="110"/>
      <c r="M5805" s="110"/>
      <c r="N5805" s="110"/>
      <c r="O5805" s="144"/>
      <c r="P5805" s="110"/>
    </row>
    <row r="5806" spans="11:16" x14ac:dyDescent="0.25">
      <c r="K5806" s="124"/>
      <c r="L5806" s="110"/>
      <c r="M5806" s="110"/>
      <c r="N5806" s="110"/>
      <c r="O5806" s="144"/>
      <c r="P5806" s="110"/>
    </row>
    <row r="5807" spans="11:16" x14ac:dyDescent="0.25">
      <c r="K5807" s="124"/>
      <c r="L5807" s="110"/>
      <c r="M5807" s="110"/>
      <c r="N5807" s="110"/>
      <c r="O5807" s="144"/>
      <c r="P5807" s="110"/>
    </row>
    <row r="5808" spans="11:16" x14ac:dyDescent="0.25">
      <c r="K5808" s="124"/>
      <c r="L5808" s="110"/>
      <c r="M5808" s="110"/>
      <c r="N5808" s="110"/>
      <c r="O5808" s="144"/>
      <c r="P5808" s="110"/>
    </row>
    <row r="5809" spans="11:16" x14ac:dyDescent="0.25">
      <c r="K5809" s="124"/>
      <c r="L5809" s="110"/>
      <c r="M5809" s="110"/>
      <c r="N5809" s="110"/>
      <c r="O5809" s="144"/>
      <c r="P5809" s="110"/>
    </row>
    <row r="5810" spans="11:16" x14ac:dyDescent="0.25">
      <c r="K5810" s="124"/>
      <c r="L5810" s="110"/>
      <c r="M5810" s="110"/>
      <c r="N5810" s="110"/>
      <c r="O5810" s="144"/>
      <c r="P5810" s="110"/>
    </row>
    <row r="5811" spans="11:16" x14ac:dyDescent="0.25">
      <c r="K5811" s="124"/>
      <c r="L5811" s="110"/>
      <c r="M5811" s="110"/>
      <c r="N5811" s="110"/>
      <c r="O5811" s="144"/>
      <c r="P5811" s="110"/>
    </row>
    <row r="5812" spans="11:16" x14ac:dyDescent="0.25">
      <c r="K5812" s="124"/>
      <c r="L5812" s="110"/>
      <c r="M5812" s="110"/>
      <c r="N5812" s="110"/>
      <c r="O5812" s="144"/>
      <c r="P5812" s="110"/>
    </row>
    <row r="5813" spans="11:16" x14ac:dyDescent="0.25">
      <c r="K5813" s="124"/>
      <c r="L5813" s="110"/>
      <c r="M5813" s="110"/>
      <c r="N5813" s="110"/>
      <c r="O5813" s="144"/>
      <c r="P5813" s="110"/>
    </row>
    <row r="5814" spans="11:16" x14ac:dyDescent="0.25">
      <c r="K5814" s="124"/>
      <c r="L5814" s="110"/>
      <c r="M5814" s="110"/>
      <c r="N5814" s="110"/>
      <c r="O5814" s="144"/>
      <c r="P5814" s="110"/>
    </row>
    <row r="5815" spans="11:16" x14ac:dyDescent="0.25">
      <c r="K5815" s="124"/>
      <c r="L5815" s="110"/>
      <c r="M5815" s="110"/>
      <c r="N5815" s="110"/>
      <c r="O5815" s="144"/>
      <c r="P5815" s="110"/>
    </row>
    <row r="5816" spans="11:16" x14ac:dyDescent="0.25">
      <c r="K5816" s="124"/>
      <c r="L5816" s="110"/>
      <c r="M5816" s="110"/>
      <c r="N5816" s="110"/>
      <c r="O5816" s="144"/>
      <c r="P5816" s="110"/>
    </row>
    <row r="5817" spans="11:16" x14ac:dyDescent="0.25">
      <c r="K5817" s="124"/>
      <c r="L5817" s="110"/>
      <c r="M5817" s="110"/>
      <c r="N5817" s="110"/>
      <c r="O5817" s="144"/>
      <c r="P5817" s="110"/>
    </row>
    <row r="5818" spans="11:16" x14ac:dyDescent="0.25">
      <c r="K5818" s="124"/>
      <c r="L5818" s="110"/>
      <c r="M5818" s="110"/>
      <c r="N5818" s="110"/>
      <c r="O5818" s="144"/>
      <c r="P5818" s="110"/>
    </row>
    <row r="5819" spans="11:16" x14ac:dyDescent="0.25">
      <c r="K5819" s="124"/>
      <c r="L5819" s="110"/>
      <c r="M5819" s="110"/>
      <c r="N5819" s="110"/>
      <c r="O5819" s="144"/>
      <c r="P5819" s="110"/>
    </row>
    <row r="5820" spans="11:16" x14ac:dyDescent="0.25">
      <c r="K5820" s="124"/>
      <c r="L5820" s="110"/>
      <c r="M5820" s="110"/>
      <c r="N5820" s="110"/>
      <c r="O5820" s="144"/>
      <c r="P5820" s="110"/>
    </row>
    <row r="5821" spans="11:16" x14ac:dyDescent="0.25">
      <c r="K5821" s="124"/>
      <c r="L5821" s="110"/>
      <c r="M5821" s="110"/>
      <c r="N5821" s="110"/>
      <c r="O5821" s="144"/>
      <c r="P5821" s="110"/>
    </row>
    <row r="5822" spans="11:16" x14ac:dyDescent="0.25">
      <c r="K5822" s="124"/>
      <c r="L5822" s="110"/>
      <c r="M5822" s="110"/>
      <c r="N5822" s="110"/>
      <c r="O5822" s="144"/>
      <c r="P5822" s="110"/>
    </row>
    <row r="5823" spans="11:16" x14ac:dyDescent="0.25">
      <c r="K5823" s="124"/>
      <c r="L5823" s="110"/>
      <c r="M5823" s="110"/>
      <c r="N5823" s="110"/>
      <c r="O5823" s="144"/>
      <c r="P5823" s="110"/>
    </row>
    <row r="5824" spans="11:16" x14ac:dyDescent="0.25">
      <c r="K5824" s="124"/>
      <c r="L5824" s="110"/>
      <c r="M5824" s="110"/>
      <c r="N5824" s="110"/>
      <c r="O5824" s="144"/>
      <c r="P5824" s="110"/>
    </row>
    <row r="5825" spans="11:16" x14ac:dyDescent="0.25">
      <c r="K5825" s="124"/>
      <c r="L5825" s="110"/>
      <c r="M5825" s="110"/>
      <c r="N5825" s="110"/>
      <c r="O5825" s="144"/>
      <c r="P5825" s="110"/>
    </row>
    <row r="5826" spans="11:16" x14ac:dyDescent="0.25">
      <c r="K5826" s="124"/>
      <c r="L5826" s="110"/>
      <c r="M5826" s="110"/>
      <c r="N5826" s="110"/>
      <c r="O5826" s="144"/>
      <c r="P5826" s="110"/>
    </row>
    <row r="5827" spans="11:16" x14ac:dyDescent="0.25">
      <c r="K5827" s="124"/>
      <c r="L5827" s="110"/>
      <c r="M5827" s="110"/>
      <c r="N5827" s="110"/>
      <c r="O5827" s="144"/>
      <c r="P5827" s="110"/>
    </row>
    <row r="5828" spans="11:16" x14ac:dyDescent="0.25">
      <c r="K5828" s="124"/>
      <c r="L5828" s="110"/>
      <c r="M5828" s="110"/>
      <c r="N5828" s="110"/>
      <c r="O5828" s="144"/>
      <c r="P5828" s="110"/>
    </row>
    <row r="5829" spans="11:16" x14ac:dyDescent="0.25">
      <c r="K5829" s="124"/>
      <c r="L5829" s="110"/>
      <c r="M5829" s="110"/>
      <c r="N5829" s="110"/>
      <c r="O5829" s="144"/>
      <c r="P5829" s="110"/>
    </row>
    <row r="5830" spans="11:16" x14ac:dyDescent="0.25">
      <c r="K5830" s="124"/>
      <c r="L5830" s="110"/>
      <c r="M5830" s="110"/>
      <c r="N5830" s="110"/>
      <c r="O5830" s="144"/>
      <c r="P5830" s="110"/>
    </row>
    <row r="5831" spans="11:16" x14ac:dyDescent="0.25">
      <c r="K5831" s="124"/>
      <c r="L5831" s="110"/>
      <c r="M5831" s="110"/>
      <c r="N5831" s="110"/>
      <c r="O5831" s="144"/>
      <c r="P5831" s="110"/>
    </row>
    <row r="5832" spans="11:16" x14ac:dyDescent="0.25">
      <c r="K5832" s="124"/>
      <c r="L5832" s="110"/>
      <c r="M5832" s="110"/>
      <c r="N5832" s="110"/>
      <c r="O5832" s="144"/>
      <c r="P5832" s="110"/>
    </row>
    <row r="5833" spans="11:16" x14ac:dyDescent="0.25">
      <c r="K5833" s="124"/>
      <c r="L5833" s="110"/>
      <c r="M5833" s="110"/>
      <c r="N5833" s="110"/>
      <c r="O5833" s="144"/>
      <c r="P5833" s="110"/>
    </row>
    <row r="5834" spans="11:16" x14ac:dyDescent="0.25">
      <c r="K5834" s="124"/>
      <c r="L5834" s="110"/>
      <c r="M5834" s="110"/>
      <c r="N5834" s="110"/>
      <c r="O5834" s="144"/>
      <c r="P5834" s="110"/>
    </row>
    <row r="5835" spans="11:16" x14ac:dyDescent="0.25">
      <c r="K5835" s="124"/>
      <c r="L5835" s="110"/>
      <c r="M5835" s="110"/>
      <c r="N5835" s="110"/>
      <c r="O5835" s="144"/>
      <c r="P5835" s="110"/>
    </row>
    <row r="5836" spans="11:16" x14ac:dyDescent="0.25">
      <c r="K5836" s="124"/>
      <c r="L5836" s="110"/>
      <c r="M5836" s="110"/>
      <c r="N5836" s="110"/>
      <c r="O5836" s="144"/>
      <c r="P5836" s="110"/>
    </row>
    <row r="5837" spans="11:16" x14ac:dyDescent="0.25">
      <c r="K5837" s="124"/>
      <c r="L5837" s="110"/>
      <c r="M5837" s="110"/>
      <c r="N5837" s="110"/>
      <c r="O5837" s="144"/>
      <c r="P5837" s="110"/>
    </row>
    <row r="5838" spans="11:16" x14ac:dyDescent="0.25">
      <c r="K5838" s="124"/>
      <c r="L5838" s="110"/>
      <c r="M5838" s="110"/>
      <c r="N5838" s="110"/>
      <c r="O5838" s="144"/>
      <c r="P5838" s="110"/>
    </row>
    <row r="5839" spans="11:16" x14ac:dyDescent="0.25">
      <c r="K5839" s="124"/>
      <c r="L5839" s="110"/>
      <c r="M5839" s="110"/>
      <c r="N5839" s="110"/>
      <c r="O5839" s="144"/>
      <c r="P5839" s="110"/>
    </row>
    <row r="5840" spans="11:16" x14ac:dyDescent="0.25">
      <c r="K5840" s="124"/>
      <c r="L5840" s="110"/>
      <c r="M5840" s="110"/>
      <c r="N5840" s="110"/>
      <c r="O5840" s="144"/>
      <c r="P5840" s="110"/>
    </row>
    <row r="5841" spans="11:16" x14ac:dyDescent="0.25">
      <c r="K5841" s="124"/>
      <c r="L5841" s="110"/>
      <c r="M5841" s="110"/>
      <c r="N5841" s="110"/>
      <c r="O5841" s="144"/>
      <c r="P5841" s="110"/>
    </row>
    <row r="5842" spans="11:16" x14ac:dyDescent="0.25">
      <c r="K5842" s="124"/>
      <c r="L5842" s="110"/>
      <c r="M5842" s="110"/>
      <c r="N5842" s="110"/>
      <c r="O5842" s="144"/>
      <c r="P5842" s="110"/>
    </row>
    <row r="5843" spans="11:16" x14ac:dyDescent="0.25">
      <c r="K5843" s="124"/>
      <c r="L5843" s="110"/>
      <c r="M5843" s="110"/>
      <c r="N5843" s="110"/>
      <c r="O5843" s="144"/>
      <c r="P5843" s="110"/>
    </row>
    <row r="5844" spans="11:16" x14ac:dyDescent="0.25">
      <c r="K5844" s="124"/>
      <c r="L5844" s="110"/>
      <c r="M5844" s="110"/>
      <c r="N5844" s="110"/>
      <c r="O5844" s="144"/>
      <c r="P5844" s="110"/>
    </row>
    <row r="5845" spans="11:16" x14ac:dyDescent="0.25">
      <c r="K5845" s="124"/>
      <c r="L5845" s="110"/>
      <c r="M5845" s="110"/>
      <c r="N5845" s="110"/>
      <c r="O5845" s="144"/>
      <c r="P5845" s="110"/>
    </row>
    <row r="5846" spans="11:16" x14ac:dyDescent="0.25">
      <c r="K5846" s="124"/>
      <c r="L5846" s="110"/>
      <c r="M5846" s="110"/>
      <c r="N5846" s="110"/>
      <c r="O5846" s="144"/>
      <c r="P5846" s="110"/>
    </row>
    <row r="5847" spans="11:16" x14ac:dyDescent="0.25">
      <c r="K5847" s="124"/>
      <c r="L5847" s="110"/>
      <c r="M5847" s="110"/>
      <c r="N5847" s="110"/>
      <c r="O5847" s="144"/>
      <c r="P5847" s="110"/>
    </row>
    <row r="5848" spans="11:16" x14ac:dyDescent="0.25">
      <c r="K5848" s="124"/>
      <c r="L5848" s="110"/>
      <c r="M5848" s="110"/>
      <c r="N5848" s="110"/>
      <c r="O5848" s="144"/>
      <c r="P5848" s="110"/>
    </row>
    <row r="5849" spans="11:16" x14ac:dyDescent="0.25">
      <c r="K5849" s="124"/>
      <c r="L5849" s="110"/>
      <c r="M5849" s="110"/>
      <c r="N5849" s="110"/>
      <c r="O5849" s="144"/>
      <c r="P5849" s="110"/>
    </row>
    <row r="5850" spans="11:16" x14ac:dyDescent="0.25">
      <c r="K5850" s="124"/>
      <c r="L5850" s="110"/>
      <c r="M5850" s="110"/>
      <c r="N5850" s="110"/>
      <c r="O5850" s="144"/>
      <c r="P5850" s="110"/>
    </row>
    <row r="5851" spans="11:16" x14ac:dyDescent="0.25">
      <c r="K5851" s="124"/>
      <c r="L5851" s="110"/>
      <c r="M5851" s="110"/>
      <c r="N5851" s="110"/>
      <c r="O5851" s="144"/>
      <c r="P5851" s="110"/>
    </row>
    <row r="5852" spans="11:16" x14ac:dyDescent="0.25">
      <c r="K5852" s="124"/>
      <c r="L5852" s="110"/>
      <c r="M5852" s="110"/>
      <c r="N5852" s="110"/>
      <c r="O5852" s="144"/>
      <c r="P5852" s="110"/>
    </row>
    <row r="5853" spans="11:16" x14ac:dyDescent="0.25">
      <c r="K5853" s="124"/>
      <c r="L5853" s="110"/>
      <c r="M5853" s="110"/>
      <c r="N5853" s="110"/>
      <c r="O5853" s="144"/>
      <c r="P5853" s="110"/>
    </row>
    <row r="5854" spans="11:16" x14ac:dyDescent="0.25">
      <c r="K5854" s="124"/>
      <c r="L5854" s="110"/>
      <c r="M5854" s="110"/>
      <c r="N5854" s="110"/>
      <c r="O5854" s="144"/>
      <c r="P5854" s="110"/>
    </row>
    <row r="5855" spans="11:16" x14ac:dyDescent="0.25">
      <c r="K5855" s="124"/>
      <c r="L5855" s="110"/>
      <c r="M5855" s="110"/>
      <c r="N5855" s="110"/>
      <c r="O5855" s="144"/>
      <c r="P5855" s="110"/>
    </row>
    <row r="5856" spans="11:16" x14ac:dyDescent="0.25">
      <c r="K5856" s="124"/>
      <c r="L5856" s="110"/>
      <c r="M5856" s="110"/>
      <c r="N5856" s="110"/>
      <c r="O5856" s="144"/>
      <c r="P5856" s="110"/>
    </row>
    <row r="5857" spans="11:16" x14ac:dyDescent="0.25">
      <c r="K5857" s="124"/>
      <c r="L5857" s="110"/>
      <c r="M5857" s="110"/>
      <c r="N5857" s="110"/>
      <c r="O5857" s="144"/>
      <c r="P5857" s="110"/>
    </row>
    <row r="5858" spans="11:16" x14ac:dyDescent="0.25">
      <c r="K5858" s="124"/>
      <c r="L5858" s="110"/>
      <c r="M5858" s="110"/>
      <c r="N5858" s="110"/>
      <c r="O5858" s="144"/>
      <c r="P5858" s="110"/>
    </row>
    <row r="5859" spans="11:16" x14ac:dyDescent="0.25">
      <c r="K5859" s="124"/>
      <c r="L5859" s="110"/>
      <c r="M5859" s="110"/>
      <c r="N5859" s="110"/>
      <c r="O5859" s="144"/>
      <c r="P5859" s="110"/>
    </row>
    <row r="5860" spans="11:16" x14ac:dyDescent="0.25">
      <c r="K5860" s="124"/>
      <c r="L5860" s="110"/>
      <c r="M5860" s="110"/>
      <c r="N5860" s="110"/>
      <c r="O5860" s="144"/>
      <c r="P5860" s="110"/>
    </row>
    <row r="5861" spans="11:16" x14ac:dyDescent="0.25">
      <c r="K5861" s="124"/>
      <c r="L5861" s="110"/>
      <c r="M5861" s="110"/>
      <c r="N5861" s="110"/>
      <c r="O5861" s="144"/>
      <c r="P5861" s="110"/>
    </row>
    <row r="5862" spans="11:16" x14ac:dyDescent="0.25">
      <c r="K5862" s="124"/>
      <c r="L5862" s="110"/>
      <c r="M5862" s="110"/>
      <c r="N5862" s="110"/>
      <c r="O5862" s="144"/>
      <c r="P5862" s="110"/>
    </row>
    <row r="5863" spans="11:16" x14ac:dyDescent="0.25">
      <c r="K5863" s="124"/>
      <c r="L5863" s="110"/>
      <c r="M5863" s="110"/>
      <c r="N5863" s="110"/>
      <c r="O5863" s="144"/>
      <c r="P5863" s="110"/>
    </row>
    <row r="5864" spans="11:16" x14ac:dyDescent="0.25">
      <c r="K5864" s="124"/>
      <c r="L5864" s="110"/>
      <c r="M5864" s="110"/>
      <c r="N5864" s="110"/>
      <c r="O5864" s="144"/>
      <c r="P5864" s="110"/>
    </row>
    <row r="5865" spans="11:16" x14ac:dyDescent="0.25">
      <c r="K5865" s="124"/>
      <c r="L5865" s="110"/>
      <c r="M5865" s="110"/>
      <c r="N5865" s="110"/>
      <c r="O5865" s="144"/>
      <c r="P5865" s="110"/>
    </row>
    <row r="5866" spans="11:16" x14ac:dyDescent="0.25">
      <c r="K5866" s="124"/>
      <c r="L5866" s="110"/>
      <c r="M5866" s="110"/>
      <c r="N5866" s="110"/>
      <c r="O5866" s="144"/>
      <c r="P5866" s="110"/>
    </row>
    <row r="5867" spans="11:16" x14ac:dyDescent="0.25">
      <c r="K5867" s="124"/>
      <c r="L5867" s="110"/>
      <c r="M5867" s="110"/>
      <c r="N5867" s="110"/>
      <c r="O5867" s="144"/>
      <c r="P5867" s="110"/>
    </row>
    <row r="5868" spans="11:16" x14ac:dyDescent="0.25">
      <c r="K5868" s="124"/>
      <c r="L5868" s="110"/>
      <c r="M5868" s="110"/>
      <c r="N5868" s="110"/>
      <c r="O5868" s="144"/>
      <c r="P5868" s="110"/>
    </row>
    <row r="5869" spans="11:16" x14ac:dyDescent="0.25">
      <c r="K5869" s="124"/>
      <c r="L5869" s="110"/>
      <c r="M5869" s="110"/>
      <c r="N5869" s="110"/>
      <c r="O5869" s="144"/>
      <c r="P5869" s="110"/>
    </row>
    <row r="5870" spans="11:16" x14ac:dyDescent="0.25">
      <c r="K5870" s="124"/>
      <c r="L5870" s="110"/>
      <c r="M5870" s="110"/>
      <c r="N5870" s="110"/>
      <c r="O5870" s="144"/>
      <c r="P5870" s="110"/>
    </row>
    <row r="5871" spans="11:16" x14ac:dyDescent="0.25">
      <c r="K5871" s="124"/>
      <c r="L5871" s="110"/>
      <c r="M5871" s="110"/>
      <c r="N5871" s="110"/>
      <c r="O5871" s="144"/>
      <c r="P5871" s="110"/>
    </row>
    <row r="5872" spans="11:16" x14ac:dyDescent="0.25">
      <c r="K5872" s="124"/>
      <c r="L5872" s="110"/>
      <c r="M5872" s="110"/>
      <c r="N5872" s="110"/>
      <c r="O5872" s="144"/>
      <c r="P5872" s="110"/>
    </row>
    <row r="5873" spans="11:16" x14ac:dyDescent="0.25">
      <c r="K5873" s="124"/>
      <c r="L5873" s="110"/>
      <c r="M5873" s="110"/>
      <c r="N5873" s="110"/>
      <c r="O5873" s="144"/>
      <c r="P5873" s="110"/>
    </row>
    <row r="5874" spans="11:16" x14ac:dyDescent="0.25">
      <c r="K5874" s="124"/>
      <c r="L5874" s="110"/>
      <c r="M5874" s="110"/>
      <c r="N5874" s="110"/>
      <c r="O5874" s="144"/>
      <c r="P5874" s="110"/>
    </row>
    <row r="5875" spans="11:16" x14ac:dyDescent="0.25">
      <c r="K5875" s="124"/>
      <c r="L5875" s="110"/>
      <c r="M5875" s="110"/>
      <c r="N5875" s="110"/>
      <c r="O5875" s="144"/>
      <c r="P5875" s="110"/>
    </row>
    <row r="5876" spans="11:16" x14ac:dyDescent="0.25">
      <c r="K5876" s="124"/>
      <c r="L5876" s="110"/>
      <c r="M5876" s="110"/>
      <c r="N5876" s="110"/>
      <c r="O5876" s="144"/>
      <c r="P5876" s="110"/>
    </row>
    <row r="5877" spans="11:16" x14ac:dyDescent="0.25">
      <c r="K5877" s="124"/>
      <c r="L5877" s="110"/>
      <c r="M5877" s="110"/>
      <c r="N5877" s="110"/>
      <c r="O5877" s="144"/>
      <c r="P5877" s="110"/>
    </row>
    <row r="5878" spans="11:16" x14ac:dyDescent="0.25">
      <c r="K5878" s="124"/>
      <c r="L5878" s="110"/>
      <c r="M5878" s="110"/>
      <c r="N5878" s="110"/>
      <c r="O5878" s="144"/>
      <c r="P5878" s="110"/>
    </row>
    <row r="5879" spans="11:16" x14ac:dyDescent="0.25">
      <c r="K5879" s="124"/>
      <c r="L5879" s="110"/>
      <c r="M5879" s="110"/>
      <c r="N5879" s="110"/>
      <c r="O5879" s="144"/>
      <c r="P5879" s="110"/>
    </row>
    <row r="5880" spans="11:16" x14ac:dyDescent="0.25">
      <c r="K5880" s="124"/>
      <c r="L5880" s="110"/>
      <c r="M5880" s="110"/>
      <c r="N5880" s="110"/>
      <c r="O5880" s="144"/>
      <c r="P5880" s="110"/>
    </row>
    <row r="5881" spans="11:16" x14ac:dyDescent="0.25">
      <c r="K5881" s="124"/>
      <c r="L5881" s="110"/>
      <c r="M5881" s="110"/>
      <c r="N5881" s="110"/>
      <c r="O5881" s="144"/>
      <c r="P5881" s="110"/>
    </row>
    <row r="5882" spans="11:16" x14ac:dyDescent="0.25">
      <c r="K5882" s="124"/>
      <c r="L5882" s="110"/>
      <c r="M5882" s="110"/>
      <c r="N5882" s="110"/>
      <c r="O5882" s="144"/>
      <c r="P5882" s="110"/>
    </row>
    <row r="5883" spans="11:16" x14ac:dyDescent="0.25">
      <c r="K5883" s="124"/>
      <c r="L5883" s="110"/>
      <c r="M5883" s="110"/>
      <c r="N5883" s="110"/>
      <c r="O5883" s="144"/>
      <c r="P5883" s="110"/>
    </row>
    <row r="5884" spans="11:16" x14ac:dyDescent="0.25">
      <c r="K5884" s="124"/>
      <c r="L5884" s="110"/>
      <c r="M5884" s="110"/>
      <c r="N5884" s="110"/>
      <c r="O5884" s="144"/>
      <c r="P5884" s="110"/>
    </row>
    <row r="5885" spans="11:16" x14ac:dyDescent="0.25">
      <c r="K5885" s="124"/>
      <c r="L5885" s="110"/>
      <c r="M5885" s="110"/>
      <c r="N5885" s="110"/>
      <c r="O5885" s="144"/>
      <c r="P5885" s="110"/>
    </row>
    <row r="5886" spans="11:16" x14ac:dyDescent="0.25">
      <c r="K5886" s="124"/>
      <c r="L5886" s="110"/>
      <c r="M5886" s="110"/>
      <c r="N5886" s="110"/>
      <c r="O5886" s="144"/>
      <c r="P5886" s="110"/>
    </row>
    <row r="5887" spans="11:16" x14ac:dyDescent="0.25">
      <c r="K5887" s="124"/>
      <c r="L5887" s="110"/>
      <c r="M5887" s="110"/>
      <c r="N5887" s="110"/>
      <c r="O5887" s="144"/>
      <c r="P5887" s="110"/>
    </row>
    <row r="5888" spans="11:16" x14ac:dyDescent="0.25">
      <c r="K5888" s="124"/>
      <c r="L5888" s="110"/>
      <c r="M5888" s="110"/>
      <c r="N5888" s="110"/>
      <c r="O5888" s="144"/>
      <c r="P5888" s="110"/>
    </row>
    <row r="5889" spans="11:16" x14ac:dyDescent="0.25">
      <c r="K5889" s="124"/>
      <c r="L5889" s="110"/>
      <c r="M5889" s="110"/>
      <c r="N5889" s="110"/>
      <c r="O5889" s="144"/>
      <c r="P5889" s="110"/>
    </row>
    <row r="5890" spans="11:16" x14ac:dyDescent="0.25">
      <c r="K5890" s="124"/>
      <c r="L5890" s="110"/>
      <c r="M5890" s="110"/>
      <c r="N5890" s="110"/>
      <c r="O5890" s="144"/>
      <c r="P5890" s="110"/>
    </row>
    <row r="5891" spans="11:16" x14ac:dyDescent="0.25">
      <c r="K5891" s="124"/>
      <c r="L5891" s="110"/>
      <c r="M5891" s="110"/>
      <c r="N5891" s="110"/>
      <c r="O5891" s="144"/>
      <c r="P5891" s="110"/>
    </row>
    <row r="5892" spans="11:16" x14ac:dyDescent="0.25">
      <c r="K5892" s="124"/>
      <c r="L5892" s="110"/>
      <c r="M5892" s="110"/>
      <c r="N5892" s="110"/>
      <c r="O5892" s="144"/>
      <c r="P5892" s="110"/>
    </row>
    <row r="5893" spans="11:16" x14ac:dyDescent="0.25">
      <c r="K5893" s="124"/>
      <c r="L5893" s="110"/>
      <c r="M5893" s="110"/>
      <c r="N5893" s="110"/>
      <c r="O5893" s="144"/>
      <c r="P5893" s="110"/>
    </row>
    <row r="5894" spans="11:16" x14ac:dyDescent="0.25">
      <c r="K5894" s="124"/>
      <c r="L5894" s="110"/>
      <c r="M5894" s="110"/>
      <c r="N5894" s="110"/>
      <c r="O5894" s="144"/>
      <c r="P5894" s="110"/>
    </row>
    <row r="5895" spans="11:16" x14ac:dyDescent="0.25">
      <c r="K5895" s="124"/>
      <c r="L5895" s="110"/>
      <c r="M5895" s="110"/>
      <c r="N5895" s="110"/>
      <c r="O5895" s="144"/>
      <c r="P5895" s="110"/>
    </row>
    <row r="5896" spans="11:16" x14ac:dyDescent="0.25">
      <c r="K5896" s="124"/>
      <c r="L5896" s="110"/>
      <c r="M5896" s="110"/>
      <c r="N5896" s="110"/>
      <c r="O5896" s="144"/>
      <c r="P5896" s="110"/>
    </row>
    <row r="5897" spans="11:16" x14ac:dyDescent="0.25">
      <c r="K5897" s="124"/>
      <c r="L5897" s="110"/>
      <c r="M5897" s="110"/>
      <c r="N5897" s="110"/>
      <c r="O5897" s="144"/>
      <c r="P5897" s="110"/>
    </row>
    <row r="5898" spans="11:16" x14ac:dyDescent="0.25">
      <c r="K5898" s="124"/>
      <c r="L5898" s="110"/>
      <c r="M5898" s="110"/>
      <c r="N5898" s="110"/>
      <c r="O5898" s="144"/>
      <c r="P5898" s="110"/>
    </row>
    <row r="5899" spans="11:16" x14ac:dyDescent="0.25">
      <c r="K5899" s="124"/>
      <c r="L5899" s="110"/>
      <c r="M5899" s="110"/>
      <c r="N5899" s="110"/>
      <c r="O5899" s="144"/>
      <c r="P5899" s="110"/>
    </row>
    <row r="5900" spans="11:16" x14ac:dyDescent="0.25">
      <c r="K5900" s="124"/>
      <c r="L5900" s="110"/>
      <c r="M5900" s="110"/>
      <c r="N5900" s="110"/>
      <c r="O5900" s="144"/>
      <c r="P5900" s="110"/>
    </row>
    <row r="5901" spans="11:16" x14ac:dyDescent="0.25">
      <c r="K5901" s="124"/>
      <c r="L5901" s="110"/>
      <c r="M5901" s="110"/>
      <c r="N5901" s="110"/>
      <c r="O5901" s="144"/>
      <c r="P5901" s="110"/>
    </row>
    <row r="5902" spans="11:16" x14ac:dyDescent="0.25">
      <c r="K5902" s="124"/>
      <c r="L5902" s="110"/>
      <c r="M5902" s="110"/>
      <c r="N5902" s="110"/>
      <c r="O5902" s="144"/>
      <c r="P5902" s="110"/>
    </row>
    <row r="5903" spans="11:16" x14ac:dyDescent="0.25">
      <c r="K5903" s="124"/>
      <c r="L5903" s="110"/>
      <c r="M5903" s="110"/>
      <c r="N5903" s="110"/>
      <c r="O5903" s="144"/>
      <c r="P5903" s="110"/>
    </row>
    <row r="5904" spans="11:16" x14ac:dyDescent="0.25">
      <c r="K5904" s="124"/>
      <c r="L5904" s="110"/>
      <c r="M5904" s="110"/>
      <c r="N5904" s="110"/>
      <c r="O5904" s="144"/>
      <c r="P5904" s="110"/>
    </row>
    <row r="5905" spans="11:16" x14ac:dyDescent="0.25">
      <c r="K5905" s="124"/>
      <c r="L5905" s="110"/>
      <c r="M5905" s="110"/>
      <c r="N5905" s="110"/>
      <c r="O5905" s="144"/>
      <c r="P5905" s="110"/>
    </row>
    <row r="5906" spans="11:16" x14ac:dyDescent="0.25">
      <c r="K5906" s="124"/>
      <c r="L5906" s="110"/>
      <c r="M5906" s="110"/>
      <c r="N5906" s="110"/>
      <c r="O5906" s="144"/>
      <c r="P5906" s="110"/>
    </row>
    <row r="5907" spans="11:16" x14ac:dyDescent="0.25">
      <c r="K5907" s="124"/>
      <c r="L5907" s="110"/>
      <c r="M5907" s="110"/>
      <c r="N5907" s="110"/>
      <c r="O5907" s="144"/>
      <c r="P5907" s="110"/>
    </row>
    <row r="5908" spans="11:16" x14ac:dyDescent="0.25">
      <c r="K5908" s="124"/>
      <c r="L5908" s="110"/>
      <c r="M5908" s="110"/>
      <c r="N5908" s="110"/>
      <c r="O5908" s="144"/>
      <c r="P5908" s="110"/>
    </row>
    <row r="5909" spans="11:16" x14ac:dyDescent="0.25">
      <c r="K5909" s="124"/>
      <c r="L5909" s="110"/>
      <c r="M5909" s="110"/>
      <c r="N5909" s="110"/>
      <c r="O5909" s="144"/>
      <c r="P5909" s="110"/>
    </row>
    <row r="5910" spans="11:16" x14ac:dyDescent="0.25">
      <c r="K5910" s="124"/>
      <c r="L5910" s="110"/>
      <c r="M5910" s="110"/>
      <c r="N5910" s="110"/>
      <c r="O5910" s="144"/>
      <c r="P5910" s="110"/>
    </row>
    <row r="5911" spans="11:16" x14ac:dyDescent="0.25">
      <c r="K5911" s="124"/>
      <c r="L5911" s="110"/>
      <c r="M5911" s="110"/>
      <c r="N5911" s="110"/>
      <c r="O5911" s="144"/>
      <c r="P5911" s="110"/>
    </row>
    <row r="5912" spans="11:16" x14ac:dyDescent="0.25">
      <c r="K5912" s="124"/>
      <c r="L5912" s="110"/>
      <c r="M5912" s="110"/>
      <c r="N5912" s="110"/>
      <c r="O5912" s="144"/>
      <c r="P5912" s="110"/>
    </row>
    <row r="5913" spans="11:16" x14ac:dyDescent="0.25">
      <c r="K5913" s="124"/>
      <c r="L5913" s="110"/>
      <c r="M5913" s="110"/>
      <c r="N5913" s="110"/>
      <c r="O5913" s="144"/>
      <c r="P5913" s="110"/>
    </row>
    <row r="5914" spans="11:16" x14ac:dyDescent="0.25">
      <c r="K5914" s="124"/>
      <c r="L5914" s="110"/>
      <c r="M5914" s="110"/>
      <c r="N5914" s="110"/>
      <c r="O5914" s="144"/>
      <c r="P5914" s="110"/>
    </row>
    <row r="5915" spans="11:16" x14ac:dyDescent="0.25">
      <c r="K5915" s="124"/>
      <c r="L5915" s="110"/>
      <c r="M5915" s="110"/>
      <c r="N5915" s="110"/>
      <c r="O5915" s="144"/>
      <c r="P5915" s="110"/>
    </row>
    <row r="5916" spans="11:16" x14ac:dyDescent="0.25">
      <c r="K5916" s="124"/>
      <c r="L5916" s="110"/>
      <c r="M5916" s="110"/>
      <c r="N5916" s="110"/>
      <c r="O5916" s="144"/>
      <c r="P5916" s="110"/>
    </row>
    <row r="5917" spans="11:16" x14ac:dyDescent="0.25">
      <c r="K5917" s="124"/>
      <c r="L5917" s="110"/>
      <c r="M5917" s="110"/>
      <c r="N5917" s="110"/>
      <c r="O5917" s="144"/>
      <c r="P5917" s="110"/>
    </row>
    <row r="5918" spans="11:16" x14ac:dyDescent="0.25">
      <c r="K5918" s="124"/>
      <c r="L5918" s="110"/>
      <c r="M5918" s="110"/>
      <c r="N5918" s="110"/>
      <c r="O5918" s="144"/>
      <c r="P5918" s="110"/>
    </row>
    <row r="5919" spans="11:16" x14ac:dyDescent="0.25">
      <c r="K5919" s="124"/>
      <c r="L5919" s="110"/>
      <c r="M5919" s="110"/>
      <c r="N5919" s="110"/>
      <c r="O5919" s="144"/>
      <c r="P5919" s="110"/>
    </row>
    <row r="5920" spans="11:16" x14ac:dyDescent="0.25">
      <c r="K5920" s="124"/>
      <c r="L5920" s="110"/>
      <c r="M5920" s="110"/>
      <c r="N5920" s="110"/>
      <c r="O5920" s="144"/>
      <c r="P5920" s="110"/>
    </row>
    <row r="5921" spans="11:16" x14ac:dyDescent="0.25">
      <c r="K5921" s="124"/>
      <c r="L5921" s="110"/>
      <c r="M5921" s="110"/>
      <c r="N5921" s="110"/>
      <c r="O5921" s="144"/>
      <c r="P5921" s="110"/>
    </row>
    <row r="5922" spans="11:16" x14ac:dyDescent="0.25">
      <c r="K5922" s="124"/>
      <c r="L5922" s="110"/>
      <c r="M5922" s="110"/>
      <c r="N5922" s="110"/>
      <c r="O5922" s="144"/>
      <c r="P5922" s="110"/>
    </row>
    <row r="5923" spans="11:16" x14ac:dyDescent="0.25">
      <c r="K5923" s="124"/>
      <c r="L5923" s="110"/>
      <c r="M5923" s="110"/>
      <c r="N5923" s="110"/>
      <c r="O5923" s="144"/>
      <c r="P5923" s="110"/>
    </row>
    <row r="5924" spans="11:16" x14ac:dyDescent="0.25">
      <c r="K5924" s="124"/>
      <c r="L5924" s="110"/>
      <c r="M5924" s="110"/>
      <c r="N5924" s="110"/>
      <c r="O5924" s="144"/>
      <c r="P5924" s="110"/>
    </row>
    <row r="5925" spans="11:16" x14ac:dyDescent="0.25">
      <c r="K5925" s="124"/>
      <c r="L5925" s="110"/>
      <c r="M5925" s="110"/>
      <c r="N5925" s="110"/>
      <c r="O5925" s="144"/>
      <c r="P5925" s="110"/>
    </row>
    <row r="5926" spans="11:16" x14ac:dyDescent="0.25">
      <c r="K5926" s="124"/>
      <c r="L5926" s="110"/>
      <c r="M5926" s="110"/>
      <c r="N5926" s="110"/>
      <c r="O5926" s="144"/>
      <c r="P5926" s="110"/>
    </row>
    <row r="5927" spans="11:16" x14ac:dyDescent="0.25">
      <c r="K5927" s="124"/>
      <c r="L5927" s="110"/>
      <c r="M5927" s="110"/>
      <c r="N5927" s="110"/>
      <c r="O5927" s="144"/>
      <c r="P5927" s="110"/>
    </row>
    <row r="5928" spans="11:16" x14ac:dyDescent="0.25">
      <c r="K5928" s="124"/>
      <c r="L5928" s="110"/>
      <c r="M5928" s="110"/>
      <c r="N5928" s="110"/>
      <c r="O5928" s="144"/>
      <c r="P5928" s="110"/>
    </row>
    <row r="5929" spans="11:16" x14ac:dyDescent="0.25">
      <c r="K5929" s="124"/>
      <c r="L5929" s="110"/>
      <c r="M5929" s="110"/>
      <c r="N5929" s="110"/>
      <c r="O5929" s="144"/>
      <c r="P5929" s="110"/>
    </row>
    <row r="5930" spans="11:16" x14ac:dyDescent="0.25">
      <c r="K5930" s="124"/>
      <c r="L5930" s="110"/>
      <c r="M5930" s="110"/>
      <c r="N5930" s="110"/>
      <c r="O5930" s="144"/>
      <c r="P5930" s="110"/>
    </row>
    <row r="5931" spans="11:16" x14ac:dyDescent="0.25">
      <c r="K5931" s="124"/>
      <c r="L5931" s="110"/>
      <c r="M5931" s="110"/>
      <c r="N5931" s="110"/>
      <c r="O5931" s="144"/>
      <c r="P5931" s="110"/>
    </row>
    <row r="5932" spans="11:16" x14ac:dyDescent="0.25">
      <c r="K5932" s="124"/>
      <c r="L5932" s="110"/>
      <c r="M5932" s="110"/>
      <c r="N5932" s="110"/>
      <c r="O5932" s="144"/>
      <c r="P5932" s="110"/>
    </row>
    <row r="5933" spans="11:16" x14ac:dyDescent="0.25">
      <c r="K5933" s="124"/>
      <c r="L5933" s="110"/>
      <c r="M5933" s="110"/>
      <c r="N5933" s="110"/>
      <c r="O5933" s="144"/>
      <c r="P5933" s="110"/>
    </row>
    <row r="5934" spans="11:16" x14ac:dyDescent="0.25">
      <c r="K5934" s="124"/>
      <c r="L5934" s="110"/>
      <c r="M5934" s="110"/>
      <c r="N5934" s="110"/>
      <c r="O5934" s="144"/>
      <c r="P5934" s="110"/>
    </row>
    <row r="5935" spans="11:16" x14ac:dyDescent="0.25">
      <c r="K5935" s="124"/>
      <c r="L5935" s="110"/>
      <c r="M5935" s="110"/>
      <c r="N5935" s="110"/>
      <c r="O5935" s="144"/>
      <c r="P5935" s="110"/>
    </row>
    <row r="5936" spans="11:16" x14ac:dyDescent="0.25">
      <c r="K5936" s="124"/>
      <c r="L5936" s="110"/>
      <c r="M5936" s="110"/>
      <c r="N5936" s="110"/>
      <c r="O5936" s="144"/>
      <c r="P5936" s="110"/>
    </row>
    <row r="5937" spans="11:16" x14ac:dyDescent="0.25">
      <c r="K5937" s="124"/>
      <c r="L5937" s="110"/>
      <c r="M5937" s="110"/>
      <c r="N5937" s="110"/>
      <c r="O5937" s="144"/>
      <c r="P5937" s="110"/>
    </row>
    <row r="5938" spans="11:16" x14ac:dyDescent="0.25">
      <c r="K5938" s="124"/>
      <c r="L5938" s="110"/>
      <c r="M5938" s="110"/>
      <c r="N5938" s="110"/>
      <c r="O5938" s="144"/>
      <c r="P5938" s="110"/>
    </row>
    <row r="5939" spans="11:16" x14ac:dyDescent="0.25">
      <c r="K5939" s="124"/>
      <c r="L5939" s="110"/>
      <c r="M5939" s="110"/>
      <c r="N5939" s="110"/>
      <c r="O5939" s="144"/>
      <c r="P5939" s="110"/>
    </row>
    <row r="5940" spans="11:16" x14ac:dyDescent="0.25">
      <c r="K5940" s="124"/>
      <c r="L5940" s="110"/>
      <c r="M5940" s="110"/>
      <c r="N5940" s="110"/>
      <c r="O5940" s="144"/>
      <c r="P5940" s="110"/>
    </row>
    <row r="5941" spans="11:16" x14ac:dyDescent="0.25">
      <c r="K5941" s="124"/>
      <c r="L5941" s="110"/>
      <c r="M5941" s="110"/>
      <c r="N5941" s="110"/>
      <c r="O5941" s="144"/>
      <c r="P5941" s="110"/>
    </row>
    <row r="5942" spans="11:16" x14ac:dyDescent="0.25">
      <c r="K5942" s="124"/>
      <c r="L5942" s="110"/>
      <c r="M5942" s="110"/>
      <c r="N5942" s="110"/>
      <c r="O5942" s="144"/>
      <c r="P5942" s="110"/>
    </row>
    <row r="5943" spans="11:16" x14ac:dyDescent="0.25">
      <c r="K5943" s="124"/>
      <c r="L5943" s="110"/>
      <c r="M5943" s="110"/>
      <c r="N5943" s="110"/>
      <c r="O5943" s="144"/>
      <c r="P5943" s="110"/>
    </row>
    <row r="5944" spans="11:16" x14ac:dyDescent="0.25">
      <c r="K5944" s="124"/>
      <c r="L5944" s="110"/>
      <c r="M5944" s="110"/>
      <c r="N5944" s="110"/>
      <c r="O5944" s="144"/>
      <c r="P5944" s="110"/>
    </row>
    <row r="5945" spans="11:16" x14ac:dyDescent="0.25">
      <c r="K5945" s="124"/>
      <c r="L5945" s="110"/>
      <c r="M5945" s="110"/>
      <c r="N5945" s="110"/>
      <c r="O5945" s="144"/>
      <c r="P5945" s="110"/>
    </row>
    <row r="5946" spans="11:16" x14ac:dyDescent="0.25">
      <c r="K5946" s="124"/>
      <c r="L5946" s="110"/>
      <c r="M5946" s="110"/>
      <c r="N5946" s="110"/>
      <c r="O5946" s="144"/>
      <c r="P5946" s="110"/>
    </row>
    <row r="5947" spans="11:16" x14ac:dyDescent="0.25">
      <c r="K5947" s="124"/>
      <c r="L5947" s="110"/>
      <c r="M5947" s="110"/>
      <c r="N5947" s="110"/>
      <c r="O5947" s="144"/>
      <c r="P5947" s="110"/>
    </row>
    <row r="5948" spans="11:16" x14ac:dyDescent="0.25">
      <c r="K5948" s="124"/>
      <c r="L5948" s="110"/>
      <c r="M5948" s="110"/>
      <c r="N5948" s="110"/>
      <c r="O5948" s="144"/>
      <c r="P5948" s="110"/>
    </row>
    <row r="5949" spans="11:16" x14ac:dyDescent="0.25">
      <c r="K5949" s="124"/>
      <c r="L5949" s="110"/>
      <c r="M5949" s="110"/>
      <c r="N5949" s="110"/>
      <c r="O5949" s="144"/>
      <c r="P5949" s="110"/>
    </row>
    <row r="5950" spans="11:16" x14ac:dyDescent="0.25">
      <c r="K5950" s="124"/>
      <c r="L5950" s="110"/>
      <c r="M5950" s="110"/>
      <c r="N5950" s="110"/>
      <c r="O5950" s="144"/>
      <c r="P5950" s="110"/>
    </row>
    <row r="5951" spans="11:16" x14ac:dyDescent="0.25">
      <c r="K5951" s="124"/>
      <c r="L5951" s="110"/>
      <c r="M5951" s="110"/>
      <c r="N5951" s="110"/>
      <c r="O5951" s="144"/>
      <c r="P5951" s="110"/>
    </row>
    <row r="5952" spans="11:16" x14ac:dyDescent="0.25">
      <c r="K5952" s="124"/>
      <c r="L5952" s="110"/>
      <c r="M5952" s="110"/>
      <c r="N5952" s="110"/>
      <c r="O5952" s="144"/>
      <c r="P5952" s="110"/>
    </row>
    <row r="5953" spans="11:16" x14ac:dyDescent="0.25">
      <c r="K5953" s="124"/>
      <c r="L5953" s="110"/>
      <c r="M5953" s="110"/>
      <c r="N5953" s="110"/>
      <c r="O5953" s="144"/>
      <c r="P5953" s="110"/>
    </row>
    <row r="5954" spans="11:16" x14ac:dyDescent="0.25">
      <c r="K5954" s="124"/>
      <c r="L5954" s="110"/>
      <c r="M5954" s="110"/>
      <c r="N5954" s="110"/>
      <c r="O5954" s="144"/>
      <c r="P5954" s="110"/>
    </row>
    <row r="5955" spans="11:16" x14ac:dyDescent="0.25">
      <c r="K5955" s="124"/>
      <c r="L5955" s="110"/>
      <c r="M5955" s="110"/>
      <c r="N5955" s="110"/>
      <c r="O5955" s="144"/>
      <c r="P5955" s="110"/>
    </row>
    <row r="5956" spans="11:16" x14ac:dyDescent="0.25">
      <c r="K5956" s="124"/>
      <c r="L5956" s="110"/>
      <c r="M5956" s="110"/>
      <c r="N5956" s="110"/>
      <c r="O5956" s="144"/>
      <c r="P5956" s="110"/>
    </row>
    <row r="5957" spans="11:16" x14ac:dyDescent="0.25">
      <c r="K5957" s="124"/>
      <c r="L5957" s="110"/>
      <c r="M5957" s="110"/>
      <c r="N5957" s="110"/>
      <c r="O5957" s="144"/>
      <c r="P5957" s="110"/>
    </row>
    <row r="5958" spans="11:16" x14ac:dyDescent="0.25">
      <c r="K5958" s="124"/>
      <c r="L5958" s="110"/>
      <c r="M5958" s="110"/>
      <c r="N5958" s="110"/>
      <c r="O5958" s="144"/>
      <c r="P5958" s="110"/>
    </row>
    <row r="5959" spans="11:16" x14ac:dyDescent="0.25">
      <c r="K5959" s="124"/>
      <c r="L5959" s="110"/>
      <c r="M5959" s="110"/>
      <c r="N5959" s="110"/>
      <c r="O5959" s="144"/>
      <c r="P5959" s="110"/>
    </row>
    <row r="5960" spans="11:16" x14ac:dyDescent="0.25">
      <c r="K5960" s="124"/>
      <c r="L5960" s="110"/>
      <c r="M5960" s="110"/>
      <c r="N5960" s="110"/>
      <c r="O5960" s="144"/>
      <c r="P5960" s="110"/>
    </row>
    <row r="5961" spans="11:16" x14ac:dyDescent="0.25">
      <c r="K5961" s="124"/>
      <c r="L5961" s="110"/>
      <c r="M5961" s="110"/>
      <c r="N5961" s="110"/>
      <c r="O5961" s="144"/>
      <c r="P5961" s="110"/>
    </row>
    <row r="5962" spans="11:16" x14ac:dyDescent="0.25">
      <c r="K5962" s="124"/>
      <c r="L5962" s="110"/>
      <c r="M5962" s="110"/>
      <c r="N5962" s="110"/>
      <c r="O5962" s="144"/>
      <c r="P5962" s="110"/>
    </row>
    <row r="5963" spans="11:16" x14ac:dyDescent="0.25">
      <c r="K5963" s="124"/>
      <c r="L5963" s="110"/>
      <c r="M5963" s="110"/>
      <c r="N5963" s="110"/>
      <c r="O5963" s="144"/>
      <c r="P5963" s="110"/>
    </row>
    <row r="5964" spans="11:16" x14ac:dyDescent="0.25">
      <c r="K5964" s="124"/>
      <c r="L5964" s="110"/>
      <c r="M5964" s="110"/>
      <c r="N5964" s="110"/>
      <c r="O5964" s="144"/>
      <c r="P5964" s="110"/>
    </row>
    <row r="5965" spans="11:16" x14ac:dyDescent="0.25">
      <c r="K5965" s="124"/>
      <c r="L5965" s="110"/>
      <c r="M5965" s="110"/>
      <c r="N5965" s="110"/>
      <c r="O5965" s="144"/>
      <c r="P5965" s="110"/>
    </row>
    <row r="5966" spans="11:16" x14ac:dyDescent="0.25">
      <c r="K5966" s="124"/>
      <c r="L5966" s="110"/>
      <c r="M5966" s="110"/>
      <c r="N5966" s="110"/>
      <c r="O5966" s="144"/>
      <c r="P5966" s="110"/>
    </row>
    <row r="5967" spans="11:16" x14ac:dyDescent="0.25">
      <c r="K5967" s="124"/>
      <c r="L5967" s="110"/>
      <c r="M5967" s="110"/>
      <c r="N5967" s="110"/>
      <c r="O5967" s="144"/>
      <c r="P5967" s="110"/>
    </row>
    <row r="5968" spans="11:16" x14ac:dyDescent="0.25">
      <c r="K5968" s="124"/>
      <c r="L5968" s="110"/>
      <c r="M5968" s="110"/>
      <c r="N5968" s="110"/>
      <c r="O5968" s="144"/>
      <c r="P5968" s="110"/>
    </row>
    <row r="5969" spans="11:16" x14ac:dyDescent="0.25">
      <c r="K5969" s="124"/>
      <c r="L5969" s="110"/>
      <c r="M5969" s="110"/>
      <c r="N5969" s="110"/>
      <c r="O5969" s="144"/>
      <c r="P5969" s="110"/>
    </row>
    <row r="5970" spans="11:16" x14ac:dyDescent="0.25">
      <c r="K5970" s="124"/>
      <c r="L5970" s="110"/>
      <c r="M5970" s="110"/>
      <c r="N5970" s="110"/>
      <c r="O5970" s="144"/>
      <c r="P5970" s="110"/>
    </row>
    <row r="5971" spans="11:16" x14ac:dyDescent="0.25">
      <c r="K5971" s="124"/>
      <c r="L5971" s="110"/>
      <c r="M5971" s="110"/>
      <c r="N5971" s="110"/>
      <c r="O5971" s="144"/>
      <c r="P5971" s="110"/>
    </row>
    <row r="5972" spans="11:16" x14ac:dyDescent="0.25">
      <c r="K5972" s="124"/>
      <c r="L5972" s="110"/>
      <c r="M5972" s="110"/>
      <c r="N5972" s="110"/>
      <c r="O5972" s="144"/>
      <c r="P5972" s="110"/>
    </row>
    <row r="5973" spans="11:16" x14ac:dyDescent="0.25">
      <c r="K5973" s="124"/>
      <c r="L5973" s="110"/>
      <c r="M5973" s="110"/>
      <c r="N5973" s="110"/>
      <c r="O5973" s="144"/>
      <c r="P5973" s="110"/>
    </row>
    <row r="5974" spans="11:16" x14ac:dyDescent="0.25">
      <c r="K5974" s="124"/>
      <c r="L5974" s="110"/>
      <c r="M5974" s="110"/>
      <c r="N5974" s="110"/>
      <c r="O5974" s="144"/>
      <c r="P5974" s="110"/>
    </row>
    <row r="5975" spans="11:16" x14ac:dyDescent="0.25">
      <c r="K5975" s="124"/>
      <c r="L5975" s="110"/>
      <c r="M5975" s="110"/>
      <c r="N5975" s="110"/>
      <c r="O5975" s="144"/>
      <c r="P5975" s="110"/>
    </row>
    <row r="5976" spans="11:16" x14ac:dyDescent="0.25">
      <c r="K5976" s="124"/>
      <c r="L5976" s="110"/>
      <c r="M5976" s="110"/>
      <c r="N5976" s="110"/>
      <c r="O5976" s="144"/>
      <c r="P5976" s="110"/>
    </row>
    <row r="5977" spans="11:16" x14ac:dyDescent="0.25">
      <c r="K5977" s="124"/>
      <c r="L5977" s="110"/>
      <c r="M5977" s="110"/>
      <c r="N5977" s="110"/>
      <c r="O5977" s="144"/>
      <c r="P5977" s="110"/>
    </row>
    <row r="5978" spans="11:16" x14ac:dyDescent="0.25">
      <c r="K5978" s="124"/>
      <c r="L5978" s="110"/>
      <c r="M5978" s="110"/>
      <c r="N5978" s="110"/>
      <c r="O5978" s="144"/>
      <c r="P5978" s="110"/>
    </row>
    <row r="5979" spans="11:16" x14ac:dyDescent="0.25">
      <c r="K5979" s="124"/>
      <c r="L5979" s="110"/>
      <c r="M5979" s="110"/>
      <c r="N5979" s="110"/>
      <c r="O5979" s="144"/>
      <c r="P5979" s="110"/>
    </row>
    <row r="5980" spans="11:16" x14ac:dyDescent="0.25">
      <c r="K5980" s="124"/>
      <c r="L5980" s="110"/>
      <c r="M5980" s="110"/>
      <c r="N5980" s="110"/>
      <c r="O5980" s="144"/>
      <c r="P5980" s="110"/>
    </row>
    <row r="5981" spans="11:16" x14ac:dyDescent="0.25">
      <c r="K5981" s="124"/>
      <c r="L5981" s="110"/>
      <c r="M5981" s="110"/>
      <c r="N5981" s="110"/>
      <c r="O5981" s="144"/>
      <c r="P5981" s="110"/>
    </row>
    <row r="5982" spans="11:16" x14ac:dyDescent="0.25">
      <c r="K5982" s="124"/>
      <c r="L5982" s="110"/>
      <c r="M5982" s="110"/>
      <c r="N5982" s="110"/>
      <c r="O5982" s="144"/>
      <c r="P5982" s="110"/>
    </row>
    <row r="5983" spans="11:16" x14ac:dyDescent="0.25">
      <c r="K5983" s="124"/>
      <c r="L5983" s="110"/>
      <c r="M5983" s="110"/>
      <c r="N5983" s="110"/>
      <c r="O5983" s="144"/>
      <c r="P5983" s="110"/>
    </row>
    <row r="5984" spans="11:16" x14ac:dyDescent="0.25">
      <c r="K5984" s="124"/>
      <c r="L5984" s="110"/>
      <c r="M5984" s="110"/>
      <c r="N5984" s="110"/>
      <c r="O5984" s="144"/>
      <c r="P5984" s="110"/>
    </row>
    <row r="5985" spans="11:16" x14ac:dyDescent="0.25">
      <c r="K5985" s="124"/>
      <c r="L5985" s="110"/>
      <c r="M5985" s="110"/>
      <c r="N5985" s="110"/>
      <c r="O5985" s="144"/>
      <c r="P5985" s="110"/>
    </row>
    <row r="5986" spans="11:16" x14ac:dyDescent="0.25">
      <c r="K5986" s="124"/>
      <c r="L5986" s="110"/>
      <c r="M5986" s="110"/>
      <c r="N5986" s="110"/>
      <c r="O5986" s="144"/>
      <c r="P5986" s="110"/>
    </row>
    <row r="5987" spans="11:16" x14ac:dyDescent="0.25">
      <c r="K5987" s="124"/>
      <c r="L5987" s="110"/>
      <c r="M5987" s="110"/>
      <c r="N5987" s="110"/>
      <c r="O5987" s="144"/>
      <c r="P5987" s="110"/>
    </row>
    <row r="5988" spans="11:16" x14ac:dyDescent="0.25">
      <c r="K5988" s="124"/>
      <c r="L5988" s="110"/>
      <c r="M5988" s="110"/>
      <c r="N5988" s="110"/>
      <c r="O5988" s="144"/>
      <c r="P5988" s="110"/>
    </row>
    <row r="5989" spans="11:16" x14ac:dyDescent="0.25">
      <c r="K5989" s="124"/>
      <c r="L5989" s="110"/>
      <c r="M5989" s="110"/>
      <c r="N5989" s="110"/>
      <c r="O5989" s="144"/>
      <c r="P5989" s="110"/>
    </row>
    <row r="5990" spans="11:16" x14ac:dyDescent="0.25">
      <c r="K5990" s="124"/>
      <c r="L5990" s="110"/>
      <c r="M5990" s="110"/>
      <c r="N5990" s="110"/>
      <c r="O5990" s="144"/>
      <c r="P5990" s="110"/>
    </row>
    <row r="5991" spans="11:16" x14ac:dyDescent="0.25">
      <c r="K5991" s="124"/>
      <c r="L5991" s="110"/>
      <c r="M5991" s="110"/>
      <c r="N5991" s="110"/>
      <c r="O5991" s="144"/>
      <c r="P5991" s="110"/>
    </row>
    <row r="5992" spans="11:16" x14ac:dyDescent="0.25">
      <c r="K5992" s="124"/>
      <c r="L5992" s="110"/>
      <c r="M5992" s="110"/>
      <c r="N5992" s="110"/>
      <c r="O5992" s="144"/>
      <c r="P5992" s="110"/>
    </row>
    <row r="5993" spans="11:16" x14ac:dyDescent="0.25">
      <c r="K5993" s="124"/>
      <c r="L5993" s="110"/>
      <c r="M5993" s="110"/>
      <c r="N5993" s="110"/>
      <c r="O5993" s="144"/>
      <c r="P5993" s="110"/>
    </row>
    <row r="5994" spans="11:16" x14ac:dyDescent="0.25">
      <c r="K5994" s="124"/>
      <c r="L5994" s="110"/>
      <c r="M5994" s="110"/>
      <c r="N5994" s="110"/>
      <c r="O5994" s="144"/>
      <c r="P5994" s="110"/>
    </row>
    <row r="5995" spans="11:16" x14ac:dyDescent="0.25">
      <c r="K5995" s="124"/>
      <c r="L5995" s="110"/>
      <c r="M5995" s="110"/>
      <c r="N5995" s="110"/>
      <c r="O5995" s="144"/>
      <c r="P5995" s="110"/>
    </row>
    <row r="5996" spans="11:16" x14ac:dyDescent="0.25">
      <c r="K5996" s="124"/>
      <c r="L5996" s="110"/>
      <c r="M5996" s="110"/>
      <c r="N5996" s="110"/>
      <c r="O5996" s="144"/>
      <c r="P5996" s="110"/>
    </row>
    <row r="5997" spans="11:16" x14ac:dyDescent="0.25">
      <c r="K5997" s="124"/>
      <c r="L5997" s="110"/>
      <c r="M5997" s="110"/>
      <c r="N5997" s="110"/>
      <c r="O5997" s="144"/>
      <c r="P5997" s="110"/>
    </row>
    <row r="5998" spans="11:16" x14ac:dyDescent="0.25">
      <c r="K5998" s="124"/>
      <c r="L5998" s="110"/>
      <c r="M5998" s="110"/>
      <c r="N5998" s="110"/>
      <c r="O5998" s="144"/>
      <c r="P5998" s="110"/>
    </row>
    <row r="5999" spans="11:16" x14ac:dyDescent="0.25">
      <c r="K5999" s="124"/>
      <c r="L5999" s="110"/>
      <c r="M5999" s="110"/>
      <c r="N5999" s="110"/>
      <c r="O5999" s="144"/>
      <c r="P5999" s="110"/>
    </row>
    <row r="6000" spans="11:16" x14ac:dyDescent="0.25">
      <c r="K6000" s="124"/>
      <c r="L6000" s="110"/>
      <c r="M6000" s="110"/>
      <c r="N6000" s="110"/>
      <c r="O6000" s="144"/>
      <c r="P6000" s="110"/>
    </row>
    <row r="6001" spans="11:16" x14ac:dyDescent="0.25">
      <c r="K6001" s="124"/>
      <c r="L6001" s="110"/>
      <c r="M6001" s="110"/>
      <c r="N6001" s="110"/>
      <c r="O6001" s="144"/>
      <c r="P6001" s="110"/>
    </row>
    <row r="6002" spans="11:16" x14ac:dyDescent="0.25">
      <c r="K6002" s="124"/>
      <c r="L6002" s="110"/>
      <c r="M6002" s="110"/>
      <c r="N6002" s="110"/>
      <c r="O6002" s="144"/>
      <c r="P6002" s="110"/>
    </row>
    <row r="6003" spans="11:16" x14ac:dyDescent="0.25">
      <c r="K6003" s="124"/>
      <c r="L6003" s="110"/>
      <c r="M6003" s="110"/>
      <c r="N6003" s="110"/>
      <c r="O6003" s="144"/>
      <c r="P6003" s="110"/>
    </row>
    <row r="6004" spans="11:16" x14ac:dyDescent="0.25">
      <c r="K6004" s="124"/>
      <c r="L6004" s="110"/>
      <c r="M6004" s="110"/>
      <c r="N6004" s="110"/>
      <c r="O6004" s="144"/>
      <c r="P6004" s="110"/>
    </row>
    <row r="6005" spans="11:16" x14ac:dyDescent="0.25">
      <c r="K6005" s="124"/>
      <c r="L6005" s="110"/>
      <c r="M6005" s="110"/>
      <c r="N6005" s="110"/>
      <c r="O6005" s="144"/>
      <c r="P6005" s="110"/>
    </row>
    <row r="6006" spans="11:16" x14ac:dyDescent="0.25">
      <c r="K6006" s="124"/>
      <c r="L6006" s="110"/>
      <c r="M6006" s="110"/>
      <c r="N6006" s="110"/>
      <c r="O6006" s="144"/>
      <c r="P6006" s="110"/>
    </row>
    <row r="6007" spans="11:16" x14ac:dyDescent="0.25">
      <c r="K6007" s="124"/>
      <c r="L6007" s="110"/>
      <c r="M6007" s="110"/>
      <c r="N6007" s="110"/>
      <c r="O6007" s="144"/>
      <c r="P6007" s="110"/>
    </row>
    <row r="6008" spans="11:16" x14ac:dyDescent="0.25">
      <c r="K6008" s="124"/>
      <c r="L6008" s="110"/>
      <c r="M6008" s="110"/>
      <c r="N6008" s="110"/>
      <c r="O6008" s="144"/>
      <c r="P6008" s="110"/>
    </row>
    <row r="6009" spans="11:16" x14ac:dyDescent="0.25">
      <c r="K6009" s="124"/>
      <c r="L6009" s="110"/>
      <c r="M6009" s="110"/>
      <c r="N6009" s="110"/>
      <c r="O6009" s="144"/>
      <c r="P6009" s="110"/>
    </row>
    <row r="6010" spans="11:16" x14ac:dyDescent="0.25">
      <c r="K6010" s="124"/>
      <c r="L6010" s="110"/>
      <c r="M6010" s="110"/>
      <c r="N6010" s="110"/>
      <c r="O6010" s="144"/>
      <c r="P6010" s="110"/>
    </row>
    <row r="6011" spans="11:16" x14ac:dyDescent="0.25">
      <c r="K6011" s="124"/>
      <c r="L6011" s="110"/>
      <c r="M6011" s="110"/>
      <c r="N6011" s="110"/>
      <c r="O6011" s="144"/>
      <c r="P6011" s="110"/>
    </row>
    <row r="6012" spans="11:16" x14ac:dyDescent="0.25">
      <c r="K6012" s="124"/>
      <c r="L6012" s="110"/>
      <c r="M6012" s="110"/>
      <c r="N6012" s="110"/>
      <c r="O6012" s="144"/>
      <c r="P6012" s="110"/>
    </row>
    <row r="6013" spans="11:16" x14ac:dyDescent="0.25">
      <c r="K6013" s="124"/>
      <c r="L6013" s="110"/>
      <c r="M6013" s="110"/>
      <c r="N6013" s="110"/>
      <c r="O6013" s="144"/>
      <c r="P6013" s="110"/>
    </row>
    <row r="6014" spans="11:16" x14ac:dyDescent="0.25">
      <c r="K6014" s="124"/>
      <c r="L6014" s="110"/>
      <c r="M6014" s="110"/>
      <c r="N6014" s="110"/>
      <c r="O6014" s="144"/>
      <c r="P6014" s="110"/>
    </row>
    <row r="6015" spans="11:16" x14ac:dyDescent="0.25">
      <c r="K6015" s="124"/>
      <c r="L6015" s="110"/>
      <c r="M6015" s="110"/>
      <c r="N6015" s="110"/>
      <c r="O6015" s="144"/>
      <c r="P6015" s="110"/>
    </row>
    <row r="6016" spans="11:16" x14ac:dyDescent="0.25">
      <c r="K6016" s="124"/>
      <c r="L6016" s="110"/>
      <c r="M6016" s="110"/>
      <c r="N6016" s="110"/>
      <c r="O6016" s="144"/>
      <c r="P6016" s="110"/>
    </row>
    <row r="6017" spans="11:16" x14ac:dyDescent="0.25">
      <c r="K6017" s="124"/>
      <c r="L6017" s="110"/>
      <c r="M6017" s="110"/>
      <c r="N6017" s="110"/>
      <c r="O6017" s="144"/>
      <c r="P6017" s="110"/>
    </row>
    <row r="6018" spans="11:16" x14ac:dyDescent="0.25">
      <c r="K6018" s="124"/>
      <c r="L6018" s="110"/>
      <c r="M6018" s="110"/>
      <c r="N6018" s="110"/>
      <c r="O6018" s="144"/>
      <c r="P6018" s="110"/>
    </row>
    <row r="6019" spans="11:16" x14ac:dyDescent="0.25">
      <c r="K6019" s="124"/>
      <c r="L6019" s="110"/>
      <c r="M6019" s="110"/>
      <c r="N6019" s="110"/>
      <c r="O6019" s="144"/>
      <c r="P6019" s="110"/>
    </row>
    <row r="6020" spans="11:16" x14ac:dyDescent="0.25">
      <c r="K6020" s="124"/>
      <c r="L6020" s="110"/>
      <c r="M6020" s="110"/>
      <c r="N6020" s="110"/>
      <c r="O6020" s="144"/>
      <c r="P6020" s="110"/>
    </row>
    <row r="6021" spans="11:16" x14ac:dyDescent="0.25">
      <c r="K6021" s="124"/>
      <c r="L6021" s="110"/>
      <c r="M6021" s="110"/>
      <c r="N6021" s="110"/>
      <c r="O6021" s="144"/>
      <c r="P6021" s="110"/>
    </row>
    <row r="6022" spans="11:16" x14ac:dyDescent="0.25">
      <c r="K6022" s="124"/>
      <c r="L6022" s="110"/>
      <c r="M6022" s="110"/>
      <c r="N6022" s="110"/>
      <c r="O6022" s="144"/>
      <c r="P6022" s="110"/>
    </row>
    <row r="6023" spans="11:16" x14ac:dyDescent="0.25">
      <c r="K6023" s="124"/>
      <c r="L6023" s="110"/>
      <c r="M6023" s="110"/>
      <c r="N6023" s="110"/>
      <c r="O6023" s="144"/>
      <c r="P6023" s="110"/>
    </row>
    <row r="6024" spans="11:16" x14ac:dyDescent="0.25">
      <c r="K6024" s="124"/>
      <c r="L6024" s="110"/>
      <c r="M6024" s="110"/>
      <c r="N6024" s="110"/>
      <c r="O6024" s="144"/>
      <c r="P6024" s="110"/>
    </row>
    <row r="6025" spans="11:16" x14ac:dyDescent="0.25">
      <c r="K6025" s="124"/>
      <c r="L6025" s="110"/>
      <c r="M6025" s="110"/>
      <c r="N6025" s="110"/>
      <c r="O6025" s="144"/>
      <c r="P6025" s="110"/>
    </row>
    <row r="6026" spans="11:16" x14ac:dyDescent="0.25">
      <c r="K6026" s="124"/>
      <c r="L6026" s="110"/>
      <c r="M6026" s="110"/>
      <c r="N6026" s="110"/>
      <c r="O6026" s="144"/>
      <c r="P6026" s="110"/>
    </row>
    <row r="6027" spans="11:16" x14ac:dyDescent="0.25">
      <c r="K6027" s="124"/>
      <c r="L6027" s="110"/>
      <c r="M6027" s="110"/>
      <c r="N6027" s="110"/>
      <c r="O6027" s="144"/>
      <c r="P6027" s="110"/>
    </row>
    <row r="6028" spans="11:16" x14ac:dyDescent="0.25">
      <c r="K6028" s="124"/>
      <c r="L6028" s="110"/>
      <c r="M6028" s="110"/>
      <c r="N6028" s="110"/>
      <c r="O6028" s="144"/>
      <c r="P6028" s="110"/>
    </row>
    <row r="6029" spans="11:16" x14ac:dyDescent="0.25">
      <c r="K6029" s="124"/>
      <c r="L6029" s="110"/>
      <c r="M6029" s="110"/>
      <c r="N6029" s="110"/>
      <c r="O6029" s="144"/>
      <c r="P6029" s="110"/>
    </row>
    <row r="6030" spans="11:16" x14ac:dyDescent="0.25">
      <c r="K6030" s="124"/>
      <c r="L6030" s="110"/>
      <c r="M6030" s="110"/>
      <c r="N6030" s="110"/>
      <c r="O6030" s="144"/>
      <c r="P6030" s="110"/>
    </row>
    <row r="6031" spans="11:16" x14ac:dyDescent="0.25">
      <c r="K6031" s="124"/>
      <c r="L6031" s="110"/>
      <c r="M6031" s="110"/>
      <c r="N6031" s="110"/>
      <c r="O6031" s="144"/>
      <c r="P6031" s="110"/>
    </row>
    <row r="6032" spans="11:16" x14ac:dyDescent="0.25">
      <c r="K6032" s="124"/>
      <c r="L6032" s="110"/>
      <c r="M6032" s="110"/>
      <c r="N6032" s="110"/>
      <c r="O6032" s="144"/>
      <c r="P6032" s="110"/>
    </row>
    <row r="6033" spans="11:16" x14ac:dyDescent="0.25">
      <c r="K6033" s="124"/>
      <c r="L6033" s="110"/>
      <c r="M6033" s="110"/>
      <c r="N6033" s="110"/>
      <c r="O6033" s="144"/>
      <c r="P6033" s="110"/>
    </row>
    <row r="6034" spans="11:16" x14ac:dyDescent="0.25">
      <c r="K6034" s="124"/>
      <c r="L6034" s="110"/>
      <c r="M6034" s="110"/>
      <c r="N6034" s="110"/>
      <c r="O6034" s="144"/>
      <c r="P6034" s="110"/>
    </row>
    <row r="6035" spans="11:16" x14ac:dyDescent="0.25">
      <c r="K6035" s="124"/>
      <c r="L6035" s="110"/>
      <c r="M6035" s="110"/>
      <c r="N6035" s="110"/>
      <c r="O6035" s="144"/>
      <c r="P6035" s="110"/>
    </row>
    <row r="6036" spans="11:16" x14ac:dyDescent="0.25">
      <c r="K6036" s="124"/>
      <c r="L6036" s="110"/>
      <c r="M6036" s="110"/>
      <c r="N6036" s="110"/>
      <c r="O6036" s="144"/>
      <c r="P6036" s="110"/>
    </row>
    <row r="6037" spans="11:16" x14ac:dyDescent="0.25">
      <c r="K6037" s="124"/>
      <c r="L6037" s="110"/>
      <c r="M6037" s="110"/>
      <c r="N6037" s="110"/>
      <c r="O6037" s="144"/>
      <c r="P6037" s="110"/>
    </row>
    <row r="6038" spans="11:16" x14ac:dyDescent="0.25">
      <c r="K6038" s="124"/>
      <c r="L6038" s="110"/>
      <c r="M6038" s="110"/>
      <c r="N6038" s="110"/>
      <c r="O6038" s="144"/>
      <c r="P6038" s="110"/>
    </row>
    <row r="6039" spans="11:16" x14ac:dyDescent="0.25">
      <c r="K6039" s="124"/>
      <c r="L6039" s="110"/>
      <c r="M6039" s="110"/>
      <c r="N6039" s="110"/>
      <c r="O6039" s="144"/>
      <c r="P6039" s="110"/>
    </row>
    <row r="6040" spans="11:16" x14ac:dyDescent="0.25">
      <c r="K6040" s="124"/>
      <c r="L6040" s="110"/>
      <c r="M6040" s="110"/>
      <c r="N6040" s="110"/>
      <c r="O6040" s="144"/>
      <c r="P6040" s="110"/>
    </row>
    <row r="6041" spans="11:16" x14ac:dyDescent="0.25">
      <c r="K6041" s="124"/>
      <c r="L6041" s="110"/>
      <c r="M6041" s="110"/>
      <c r="N6041" s="110"/>
      <c r="O6041" s="144"/>
      <c r="P6041" s="110"/>
    </row>
    <row r="6042" spans="11:16" x14ac:dyDescent="0.25">
      <c r="K6042" s="124"/>
      <c r="L6042" s="110"/>
      <c r="M6042" s="110"/>
      <c r="N6042" s="110"/>
      <c r="O6042" s="144"/>
      <c r="P6042" s="110"/>
    </row>
    <row r="6043" spans="11:16" x14ac:dyDescent="0.25">
      <c r="K6043" s="124"/>
      <c r="L6043" s="110"/>
      <c r="M6043" s="110"/>
      <c r="N6043" s="110"/>
      <c r="O6043" s="144"/>
      <c r="P6043" s="110"/>
    </row>
    <row r="6044" spans="11:16" x14ac:dyDescent="0.25">
      <c r="K6044" s="124"/>
      <c r="L6044" s="110"/>
      <c r="M6044" s="110"/>
      <c r="N6044" s="110"/>
      <c r="O6044" s="144"/>
      <c r="P6044" s="110"/>
    </row>
    <row r="6045" spans="11:16" x14ac:dyDescent="0.25">
      <c r="K6045" s="124"/>
      <c r="L6045" s="110"/>
      <c r="M6045" s="110"/>
      <c r="N6045" s="110"/>
      <c r="O6045" s="144"/>
      <c r="P6045" s="110"/>
    </row>
    <row r="6046" spans="11:16" x14ac:dyDescent="0.25">
      <c r="K6046" s="124"/>
      <c r="L6046" s="110"/>
      <c r="M6046" s="110"/>
      <c r="N6046" s="110"/>
      <c r="O6046" s="144"/>
      <c r="P6046" s="110"/>
    </row>
    <row r="6047" spans="11:16" x14ac:dyDescent="0.25">
      <c r="K6047" s="124"/>
      <c r="L6047" s="110"/>
      <c r="M6047" s="110"/>
      <c r="N6047" s="110"/>
      <c r="O6047" s="144"/>
      <c r="P6047" s="110"/>
    </row>
    <row r="6048" spans="11:16" x14ac:dyDescent="0.25">
      <c r="K6048" s="124"/>
      <c r="L6048" s="110"/>
      <c r="M6048" s="110"/>
      <c r="N6048" s="110"/>
      <c r="O6048" s="144"/>
      <c r="P6048" s="110"/>
    </row>
    <row r="6049" spans="11:16" x14ac:dyDescent="0.25">
      <c r="K6049" s="124"/>
      <c r="L6049" s="110"/>
      <c r="M6049" s="110"/>
      <c r="N6049" s="110"/>
      <c r="O6049" s="144"/>
      <c r="P6049" s="110"/>
    </row>
    <row r="6050" spans="11:16" x14ac:dyDescent="0.25">
      <c r="K6050" s="124"/>
      <c r="L6050" s="110"/>
      <c r="M6050" s="110"/>
      <c r="N6050" s="110"/>
      <c r="O6050" s="144"/>
      <c r="P6050" s="110"/>
    </row>
    <row r="6051" spans="11:16" x14ac:dyDescent="0.25">
      <c r="K6051" s="124"/>
      <c r="L6051" s="110"/>
      <c r="M6051" s="110"/>
      <c r="N6051" s="110"/>
      <c r="O6051" s="144"/>
      <c r="P6051" s="110"/>
    </row>
    <row r="6052" spans="11:16" x14ac:dyDescent="0.25">
      <c r="K6052" s="124"/>
      <c r="L6052" s="110"/>
      <c r="M6052" s="110"/>
      <c r="N6052" s="110"/>
      <c r="O6052" s="144"/>
      <c r="P6052" s="110"/>
    </row>
    <row r="6053" spans="11:16" x14ac:dyDescent="0.25">
      <c r="K6053" s="124"/>
      <c r="L6053" s="110"/>
      <c r="M6053" s="110"/>
      <c r="N6053" s="110"/>
      <c r="O6053" s="144"/>
      <c r="P6053" s="110"/>
    </row>
    <row r="6054" spans="11:16" x14ac:dyDescent="0.25">
      <c r="K6054" s="124"/>
      <c r="L6054" s="110"/>
      <c r="M6054" s="110"/>
      <c r="N6054" s="110"/>
      <c r="O6054" s="144"/>
      <c r="P6054" s="110"/>
    </row>
    <row r="6055" spans="11:16" x14ac:dyDescent="0.25">
      <c r="K6055" s="124"/>
      <c r="L6055" s="110"/>
      <c r="M6055" s="110"/>
      <c r="N6055" s="110"/>
      <c r="O6055" s="144"/>
      <c r="P6055" s="110"/>
    </row>
    <row r="6056" spans="11:16" x14ac:dyDescent="0.25">
      <c r="K6056" s="124"/>
      <c r="L6056" s="110"/>
      <c r="M6056" s="110"/>
      <c r="N6056" s="110"/>
      <c r="O6056" s="144"/>
      <c r="P6056" s="110"/>
    </row>
    <row r="6057" spans="11:16" x14ac:dyDescent="0.25">
      <c r="K6057" s="124"/>
      <c r="L6057" s="110"/>
      <c r="M6057" s="110"/>
      <c r="N6057" s="110"/>
      <c r="O6057" s="144"/>
      <c r="P6057" s="110"/>
    </row>
    <row r="6058" spans="11:16" x14ac:dyDescent="0.25">
      <c r="K6058" s="124"/>
      <c r="L6058" s="110"/>
      <c r="M6058" s="110"/>
      <c r="N6058" s="110"/>
      <c r="O6058" s="144"/>
      <c r="P6058" s="110"/>
    </row>
    <row r="6059" spans="11:16" x14ac:dyDescent="0.25">
      <c r="K6059" s="124"/>
      <c r="L6059" s="110"/>
      <c r="M6059" s="110"/>
      <c r="N6059" s="110"/>
      <c r="O6059" s="144"/>
      <c r="P6059" s="110"/>
    </row>
    <row r="6060" spans="11:16" x14ac:dyDescent="0.25">
      <c r="K6060" s="124"/>
      <c r="L6060" s="110"/>
      <c r="M6060" s="110"/>
      <c r="N6060" s="110"/>
      <c r="O6060" s="144"/>
      <c r="P6060" s="110"/>
    </row>
    <row r="6061" spans="11:16" x14ac:dyDescent="0.25">
      <c r="K6061" s="124"/>
      <c r="L6061" s="110"/>
      <c r="M6061" s="110"/>
      <c r="N6061" s="110"/>
      <c r="O6061" s="144"/>
      <c r="P6061" s="110"/>
    </row>
    <row r="6062" spans="11:16" x14ac:dyDescent="0.25">
      <c r="K6062" s="124"/>
      <c r="L6062" s="110"/>
      <c r="M6062" s="110"/>
      <c r="N6062" s="110"/>
      <c r="O6062" s="144"/>
      <c r="P6062" s="110"/>
    </row>
    <row r="6063" spans="11:16" x14ac:dyDescent="0.25">
      <c r="K6063" s="124"/>
      <c r="L6063" s="110"/>
      <c r="M6063" s="110"/>
      <c r="N6063" s="110"/>
      <c r="O6063" s="144"/>
      <c r="P6063" s="110"/>
    </row>
    <row r="6064" spans="11:16" x14ac:dyDescent="0.25">
      <c r="K6064" s="124"/>
      <c r="L6064" s="110"/>
      <c r="M6064" s="110"/>
      <c r="N6064" s="110"/>
      <c r="O6064" s="144"/>
      <c r="P6064" s="110"/>
    </row>
    <row r="6065" spans="11:16" x14ac:dyDescent="0.25">
      <c r="K6065" s="124"/>
      <c r="L6065" s="110"/>
      <c r="M6065" s="110"/>
      <c r="N6065" s="110"/>
      <c r="O6065" s="144"/>
      <c r="P6065" s="110"/>
    </row>
    <row r="6066" spans="11:16" x14ac:dyDescent="0.25">
      <c r="K6066" s="124"/>
      <c r="L6066" s="110"/>
      <c r="M6066" s="110"/>
      <c r="N6066" s="110"/>
      <c r="O6066" s="144"/>
      <c r="P6066" s="110"/>
    </row>
    <row r="6067" spans="11:16" x14ac:dyDescent="0.25">
      <c r="K6067" s="124"/>
      <c r="L6067" s="110"/>
      <c r="M6067" s="110"/>
      <c r="N6067" s="110"/>
      <c r="O6067" s="144"/>
      <c r="P6067" s="110"/>
    </row>
    <row r="6068" spans="11:16" x14ac:dyDescent="0.25">
      <c r="K6068" s="124"/>
      <c r="L6068" s="110"/>
      <c r="M6068" s="110"/>
      <c r="N6068" s="110"/>
      <c r="O6068" s="144"/>
      <c r="P6068" s="110"/>
    </row>
    <row r="6069" spans="11:16" x14ac:dyDescent="0.25">
      <c r="K6069" s="124"/>
      <c r="L6069" s="110"/>
      <c r="M6069" s="110"/>
      <c r="N6069" s="110"/>
      <c r="O6069" s="144"/>
      <c r="P6069" s="110"/>
    </row>
    <row r="6070" spans="11:16" x14ac:dyDescent="0.25">
      <c r="K6070" s="124"/>
      <c r="L6070" s="110"/>
      <c r="M6070" s="110"/>
      <c r="N6070" s="110"/>
      <c r="O6070" s="144"/>
      <c r="P6070" s="110"/>
    </row>
    <row r="6071" spans="11:16" x14ac:dyDescent="0.25">
      <c r="K6071" s="124"/>
      <c r="L6071" s="110"/>
      <c r="M6071" s="110"/>
      <c r="N6071" s="110"/>
      <c r="O6071" s="144"/>
      <c r="P6071" s="110"/>
    </row>
    <row r="6072" spans="11:16" x14ac:dyDescent="0.25">
      <c r="K6072" s="124"/>
      <c r="L6072" s="110"/>
      <c r="M6072" s="110"/>
      <c r="N6072" s="110"/>
      <c r="O6072" s="144"/>
      <c r="P6072" s="110"/>
    </row>
    <row r="6073" spans="11:16" x14ac:dyDescent="0.25">
      <c r="K6073" s="124"/>
      <c r="L6073" s="110"/>
      <c r="M6073" s="110"/>
      <c r="N6073" s="110"/>
      <c r="O6073" s="144"/>
      <c r="P6073" s="110"/>
    </row>
    <row r="6074" spans="11:16" x14ac:dyDescent="0.25">
      <c r="K6074" s="124"/>
      <c r="L6074" s="110"/>
      <c r="M6074" s="110"/>
      <c r="N6074" s="110"/>
      <c r="O6074" s="144"/>
      <c r="P6074" s="110"/>
    </row>
    <row r="6075" spans="11:16" x14ac:dyDescent="0.25">
      <c r="K6075" s="124"/>
      <c r="L6075" s="110"/>
      <c r="M6075" s="110"/>
      <c r="N6075" s="110"/>
      <c r="O6075" s="144"/>
      <c r="P6075" s="110"/>
    </row>
    <row r="6076" spans="11:16" x14ac:dyDescent="0.25">
      <c r="K6076" s="124"/>
      <c r="L6076" s="110"/>
      <c r="M6076" s="110"/>
      <c r="N6076" s="110"/>
      <c r="O6076" s="144"/>
      <c r="P6076" s="110"/>
    </row>
    <row r="6077" spans="11:16" x14ac:dyDescent="0.25">
      <c r="K6077" s="124"/>
      <c r="L6077" s="110"/>
      <c r="M6077" s="110"/>
      <c r="N6077" s="110"/>
      <c r="O6077" s="144"/>
      <c r="P6077" s="110"/>
    </row>
    <row r="6078" spans="11:16" x14ac:dyDescent="0.25">
      <c r="K6078" s="124"/>
      <c r="L6078" s="110"/>
      <c r="M6078" s="110"/>
      <c r="N6078" s="110"/>
      <c r="O6078" s="144"/>
      <c r="P6078" s="110"/>
    </row>
    <row r="6079" spans="11:16" x14ac:dyDescent="0.25">
      <c r="K6079" s="124"/>
      <c r="L6079" s="110"/>
      <c r="M6079" s="110"/>
      <c r="N6079" s="110"/>
      <c r="O6079" s="144"/>
      <c r="P6079" s="110"/>
    </row>
    <row r="6080" spans="11:16" x14ac:dyDescent="0.25">
      <c r="K6080" s="124"/>
      <c r="L6080" s="110"/>
      <c r="M6080" s="110"/>
      <c r="N6080" s="110"/>
      <c r="O6080" s="144"/>
      <c r="P6080" s="110"/>
    </row>
    <row r="6081" spans="11:16" x14ac:dyDescent="0.25">
      <c r="K6081" s="124"/>
      <c r="L6081" s="110"/>
      <c r="M6081" s="110"/>
      <c r="N6081" s="110"/>
      <c r="O6081" s="144"/>
      <c r="P6081" s="110"/>
    </row>
    <row r="6082" spans="11:16" x14ac:dyDescent="0.25">
      <c r="K6082" s="124"/>
      <c r="L6082" s="110"/>
      <c r="M6082" s="110"/>
      <c r="N6082" s="110"/>
      <c r="O6082" s="144"/>
      <c r="P6082" s="110"/>
    </row>
    <row r="6083" spans="11:16" x14ac:dyDescent="0.25">
      <c r="K6083" s="124"/>
      <c r="L6083" s="110"/>
      <c r="M6083" s="110"/>
      <c r="N6083" s="110"/>
      <c r="O6083" s="144"/>
      <c r="P6083" s="110"/>
    </row>
    <row r="6084" spans="11:16" x14ac:dyDescent="0.25">
      <c r="K6084" s="124"/>
      <c r="L6084" s="110"/>
      <c r="M6084" s="110"/>
      <c r="N6084" s="110"/>
      <c r="O6084" s="144"/>
      <c r="P6084" s="110"/>
    </row>
    <row r="6085" spans="11:16" x14ac:dyDescent="0.25">
      <c r="K6085" s="124"/>
      <c r="L6085" s="110"/>
      <c r="M6085" s="110"/>
      <c r="N6085" s="110"/>
      <c r="O6085" s="144"/>
      <c r="P6085" s="110"/>
    </row>
    <row r="6086" spans="11:16" x14ac:dyDescent="0.25">
      <c r="K6086" s="124"/>
      <c r="L6086" s="110"/>
      <c r="M6086" s="110"/>
      <c r="N6086" s="110"/>
      <c r="O6086" s="144"/>
      <c r="P6086" s="110"/>
    </row>
    <row r="6087" spans="11:16" x14ac:dyDescent="0.25">
      <c r="K6087" s="124"/>
      <c r="L6087" s="110"/>
      <c r="M6087" s="110"/>
      <c r="N6087" s="110"/>
      <c r="O6087" s="144"/>
      <c r="P6087" s="110"/>
    </row>
    <row r="6088" spans="11:16" x14ac:dyDescent="0.25">
      <c r="K6088" s="124"/>
      <c r="L6088" s="110"/>
      <c r="M6088" s="110"/>
      <c r="N6088" s="110"/>
      <c r="O6088" s="144"/>
      <c r="P6088" s="110"/>
    </row>
    <row r="6089" spans="11:16" x14ac:dyDescent="0.25">
      <c r="K6089" s="124"/>
      <c r="L6089" s="110"/>
      <c r="M6089" s="110"/>
      <c r="N6089" s="110"/>
      <c r="O6089" s="144"/>
      <c r="P6089" s="110"/>
    </row>
    <row r="6090" spans="11:16" x14ac:dyDescent="0.25">
      <c r="K6090" s="124"/>
      <c r="L6090" s="110"/>
      <c r="M6090" s="110"/>
      <c r="N6090" s="110"/>
      <c r="O6090" s="144"/>
      <c r="P6090" s="110"/>
    </row>
    <row r="6091" spans="11:16" x14ac:dyDescent="0.25">
      <c r="K6091" s="124"/>
      <c r="L6091" s="110"/>
      <c r="M6091" s="110"/>
      <c r="N6091" s="110"/>
      <c r="O6091" s="144"/>
      <c r="P6091" s="110"/>
    </row>
    <row r="6092" spans="11:16" x14ac:dyDescent="0.25">
      <c r="K6092" s="124"/>
      <c r="L6092" s="110"/>
      <c r="M6092" s="110"/>
      <c r="N6092" s="110"/>
      <c r="O6092" s="144"/>
      <c r="P6092" s="110"/>
    </row>
    <row r="6093" spans="11:16" x14ac:dyDescent="0.25">
      <c r="K6093" s="124"/>
      <c r="L6093" s="110"/>
      <c r="M6093" s="110"/>
      <c r="N6093" s="110"/>
      <c r="O6093" s="144"/>
      <c r="P6093" s="110"/>
    </row>
    <row r="6094" spans="11:16" x14ac:dyDescent="0.25">
      <c r="K6094" s="124"/>
      <c r="L6094" s="110"/>
      <c r="M6094" s="110"/>
      <c r="N6094" s="110"/>
      <c r="O6094" s="144"/>
      <c r="P6094" s="110"/>
    </row>
    <row r="6095" spans="11:16" x14ac:dyDescent="0.25">
      <c r="K6095" s="124"/>
      <c r="L6095" s="110"/>
      <c r="M6095" s="110"/>
      <c r="N6095" s="110"/>
      <c r="O6095" s="144"/>
      <c r="P6095" s="110"/>
    </row>
    <row r="6096" spans="11:16" x14ac:dyDescent="0.25">
      <c r="K6096" s="124"/>
      <c r="L6096" s="110"/>
      <c r="M6096" s="110"/>
      <c r="N6096" s="110"/>
      <c r="O6096" s="144"/>
      <c r="P6096" s="110"/>
    </row>
    <row r="6097" spans="11:16" x14ac:dyDescent="0.25">
      <c r="K6097" s="124"/>
      <c r="L6097" s="110"/>
      <c r="M6097" s="110"/>
      <c r="N6097" s="110"/>
      <c r="O6097" s="144"/>
      <c r="P6097" s="110"/>
    </row>
    <row r="6098" spans="11:16" x14ac:dyDescent="0.25">
      <c r="K6098" s="124"/>
      <c r="L6098" s="110"/>
      <c r="M6098" s="110"/>
      <c r="N6098" s="110"/>
      <c r="O6098" s="144"/>
      <c r="P6098" s="110"/>
    </row>
    <row r="6099" spans="11:16" x14ac:dyDescent="0.25">
      <c r="K6099" s="124"/>
      <c r="L6099" s="110"/>
      <c r="M6099" s="110"/>
      <c r="N6099" s="110"/>
      <c r="O6099" s="144"/>
      <c r="P6099" s="110"/>
    </row>
    <row r="6100" spans="11:16" x14ac:dyDescent="0.25">
      <c r="K6100" s="124"/>
      <c r="L6100" s="110"/>
      <c r="M6100" s="110"/>
      <c r="N6100" s="110"/>
      <c r="O6100" s="144"/>
      <c r="P6100" s="110"/>
    </row>
    <row r="6101" spans="11:16" x14ac:dyDescent="0.25">
      <c r="K6101" s="124"/>
      <c r="L6101" s="110"/>
      <c r="M6101" s="110"/>
      <c r="N6101" s="110"/>
      <c r="O6101" s="144"/>
      <c r="P6101" s="110"/>
    </row>
    <row r="6102" spans="11:16" x14ac:dyDescent="0.25">
      <c r="K6102" s="124"/>
      <c r="L6102" s="110"/>
      <c r="M6102" s="110"/>
      <c r="N6102" s="110"/>
      <c r="O6102" s="144"/>
      <c r="P6102" s="110"/>
    </row>
    <row r="6103" spans="11:16" x14ac:dyDescent="0.25">
      <c r="K6103" s="124"/>
      <c r="L6103" s="110"/>
      <c r="M6103" s="110"/>
      <c r="N6103" s="110"/>
      <c r="O6103" s="144"/>
      <c r="P6103" s="110"/>
    </row>
    <row r="6104" spans="11:16" x14ac:dyDescent="0.25">
      <c r="K6104" s="124"/>
      <c r="L6104" s="110"/>
      <c r="M6104" s="110"/>
      <c r="N6104" s="110"/>
      <c r="O6104" s="144"/>
      <c r="P6104" s="110"/>
    </row>
    <row r="6105" spans="11:16" x14ac:dyDescent="0.25">
      <c r="K6105" s="124"/>
      <c r="L6105" s="110"/>
      <c r="M6105" s="110"/>
      <c r="N6105" s="110"/>
      <c r="O6105" s="144"/>
      <c r="P6105" s="110"/>
    </row>
    <row r="6106" spans="11:16" x14ac:dyDescent="0.25">
      <c r="K6106" s="124"/>
      <c r="L6106" s="110"/>
      <c r="M6106" s="110"/>
      <c r="N6106" s="110"/>
      <c r="O6106" s="144"/>
      <c r="P6106" s="110"/>
    </row>
    <row r="6107" spans="11:16" x14ac:dyDescent="0.25">
      <c r="K6107" s="124"/>
      <c r="L6107" s="110"/>
      <c r="M6107" s="110"/>
      <c r="N6107" s="110"/>
      <c r="O6107" s="144"/>
      <c r="P6107" s="110"/>
    </row>
    <row r="6108" spans="11:16" x14ac:dyDescent="0.25">
      <c r="K6108" s="124"/>
      <c r="L6108" s="110"/>
      <c r="M6108" s="110"/>
      <c r="N6108" s="110"/>
      <c r="O6108" s="144"/>
      <c r="P6108" s="110"/>
    </row>
    <row r="6109" spans="11:16" x14ac:dyDescent="0.25">
      <c r="K6109" s="124"/>
      <c r="L6109" s="110"/>
      <c r="M6109" s="110"/>
      <c r="N6109" s="110"/>
      <c r="O6109" s="144"/>
      <c r="P6109" s="110"/>
    </row>
    <row r="6110" spans="11:16" x14ac:dyDescent="0.25">
      <c r="K6110" s="124"/>
      <c r="L6110" s="110"/>
      <c r="M6110" s="110"/>
      <c r="N6110" s="110"/>
      <c r="O6110" s="144"/>
      <c r="P6110" s="110"/>
    </row>
    <row r="6111" spans="11:16" x14ac:dyDescent="0.25">
      <c r="K6111" s="124"/>
      <c r="L6111" s="110"/>
      <c r="M6111" s="110"/>
      <c r="N6111" s="110"/>
      <c r="O6111" s="144"/>
      <c r="P6111" s="110"/>
    </row>
    <row r="6112" spans="11:16" x14ac:dyDescent="0.25">
      <c r="K6112" s="124"/>
      <c r="L6112" s="110"/>
      <c r="M6112" s="110"/>
      <c r="N6112" s="110"/>
      <c r="O6112" s="144"/>
      <c r="P6112" s="110"/>
    </row>
    <row r="6113" spans="11:16" x14ac:dyDescent="0.25">
      <c r="K6113" s="124"/>
      <c r="L6113" s="110"/>
      <c r="M6113" s="110"/>
      <c r="N6113" s="110"/>
      <c r="O6113" s="144"/>
      <c r="P6113" s="110"/>
    </row>
    <row r="6114" spans="11:16" x14ac:dyDescent="0.25">
      <c r="K6114" s="124"/>
      <c r="L6114" s="110"/>
      <c r="M6114" s="110"/>
      <c r="N6114" s="110"/>
      <c r="O6114" s="144"/>
      <c r="P6114" s="110"/>
    </row>
    <row r="6115" spans="11:16" x14ac:dyDescent="0.25">
      <c r="K6115" s="124"/>
      <c r="L6115" s="110"/>
      <c r="M6115" s="110"/>
      <c r="N6115" s="110"/>
      <c r="O6115" s="144"/>
      <c r="P6115" s="110"/>
    </row>
    <row r="6116" spans="11:16" x14ac:dyDescent="0.25">
      <c r="K6116" s="124"/>
      <c r="L6116" s="110"/>
      <c r="M6116" s="110"/>
      <c r="N6116" s="110"/>
      <c r="O6116" s="144"/>
      <c r="P6116" s="110"/>
    </row>
    <row r="6117" spans="11:16" x14ac:dyDescent="0.25">
      <c r="K6117" s="124"/>
      <c r="L6117" s="110"/>
      <c r="M6117" s="110"/>
      <c r="N6117" s="110"/>
      <c r="O6117" s="144"/>
      <c r="P6117" s="110"/>
    </row>
    <row r="6118" spans="11:16" x14ac:dyDescent="0.25">
      <c r="K6118" s="124"/>
      <c r="L6118" s="110"/>
      <c r="M6118" s="110"/>
      <c r="N6118" s="110"/>
      <c r="O6118" s="144"/>
      <c r="P6118" s="110"/>
    </row>
    <row r="6119" spans="11:16" x14ac:dyDescent="0.25">
      <c r="K6119" s="124"/>
      <c r="L6119" s="110"/>
      <c r="M6119" s="110"/>
      <c r="N6119" s="110"/>
      <c r="O6119" s="144"/>
      <c r="P6119" s="110"/>
    </row>
    <row r="6120" spans="11:16" x14ac:dyDescent="0.25">
      <c r="K6120" s="124"/>
      <c r="L6120" s="110"/>
      <c r="M6120" s="110"/>
      <c r="N6120" s="110"/>
      <c r="O6120" s="144"/>
      <c r="P6120" s="110"/>
    </row>
    <row r="6121" spans="11:16" x14ac:dyDescent="0.25">
      <c r="K6121" s="124"/>
      <c r="L6121" s="110"/>
      <c r="M6121" s="110"/>
      <c r="N6121" s="110"/>
      <c r="O6121" s="144"/>
      <c r="P6121" s="110"/>
    </row>
    <row r="6122" spans="11:16" x14ac:dyDescent="0.25">
      <c r="K6122" s="124"/>
      <c r="L6122" s="110"/>
      <c r="M6122" s="110"/>
      <c r="N6122" s="110"/>
      <c r="O6122" s="144"/>
      <c r="P6122" s="110"/>
    </row>
    <row r="6123" spans="11:16" x14ac:dyDescent="0.25">
      <c r="K6123" s="124"/>
      <c r="L6123" s="110"/>
      <c r="M6123" s="110"/>
      <c r="N6123" s="110"/>
      <c r="O6123" s="144"/>
      <c r="P6123" s="110"/>
    </row>
    <row r="6124" spans="11:16" x14ac:dyDescent="0.25">
      <c r="K6124" s="124"/>
      <c r="L6124" s="110"/>
      <c r="M6124" s="110"/>
      <c r="N6124" s="110"/>
      <c r="O6124" s="144"/>
      <c r="P6124" s="110"/>
    </row>
    <row r="6125" spans="11:16" x14ac:dyDescent="0.25">
      <c r="K6125" s="124"/>
      <c r="L6125" s="110"/>
      <c r="M6125" s="110"/>
      <c r="N6125" s="110"/>
      <c r="O6125" s="144"/>
      <c r="P6125" s="110"/>
    </row>
    <row r="6126" spans="11:16" x14ac:dyDescent="0.25">
      <c r="K6126" s="124"/>
      <c r="L6126" s="110"/>
      <c r="M6126" s="110"/>
      <c r="N6126" s="110"/>
      <c r="O6126" s="144"/>
      <c r="P6126" s="110"/>
    </row>
    <row r="6127" spans="11:16" x14ac:dyDescent="0.25">
      <c r="K6127" s="124"/>
      <c r="L6127" s="110"/>
      <c r="M6127" s="110"/>
      <c r="N6127" s="110"/>
      <c r="O6127" s="144"/>
      <c r="P6127" s="110"/>
    </row>
    <row r="6128" spans="11:16" x14ac:dyDescent="0.25">
      <c r="K6128" s="124"/>
      <c r="L6128" s="110"/>
      <c r="M6128" s="110"/>
      <c r="N6128" s="110"/>
      <c r="O6128" s="144"/>
      <c r="P6128" s="110"/>
    </row>
    <row r="6129" spans="11:16" x14ac:dyDescent="0.25">
      <c r="K6129" s="124"/>
      <c r="L6129" s="110"/>
      <c r="M6129" s="110"/>
      <c r="N6129" s="110"/>
      <c r="O6129" s="144"/>
      <c r="P6129" s="110"/>
    </row>
    <row r="6130" spans="11:16" x14ac:dyDescent="0.25">
      <c r="K6130" s="124"/>
      <c r="L6130" s="110"/>
      <c r="M6130" s="110"/>
      <c r="N6130" s="110"/>
      <c r="O6130" s="144"/>
      <c r="P6130" s="110"/>
    </row>
    <row r="6131" spans="11:16" x14ac:dyDescent="0.25">
      <c r="K6131" s="124"/>
      <c r="L6131" s="110"/>
      <c r="M6131" s="110"/>
      <c r="N6131" s="110"/>
      <c r="O6131" s="144"/>
      <c r="P6131" s="110"/>
    </row>
    <row r="6132" spans="11:16" x14ac:dyDescent="0.25">
      <c r="K6132" s="124"/>
      <c r="L6132" s="110"/>
      <c r="M6132" s="110"/>
      <c r="N6132" s="110"/>
      <c r="O6132" s="144"/>
      <c r="P6132" s="110"/>
    </row>
    <row r="6133" spans="11:16" x14ac:dyDescent="0.25">
      <c r="K6133" s="124"/>
      <c r="L6133" s="110"/>
      <c r="M6133" s="110"/>
      <c r="N6133" s="110"/>
      <c r="O6133" s="144"/>
      <c r="P6133" s="110"/>
    </row>
    <row r="6134" spans="11:16" x14ac:dyDescent="0.25">
      <c r="K6134" s="124"/>
      <c r="L6134" s="110"/>
      <c r="M6134" s="110"/>
      <c r="N6134" s="110"/>
      <c r="O6134" s="144"/>
      <c r="P6134" s="110"/>
    </row>
    <row r="6135" spans="11:16" x14ac:dyDescent="0.25">
      <c r="K6135" s="124"/>
      <c r="L6135" s="110"/>
      <c r="M6135" s="110"/>
      <c r="N6135" s="110"/>
      <c r="O6135" s="144"/>
      <c r="P6135" s="110"/>
    </row>
    <row r="6136" spans="11:16" x14ac:dyDescent="0.25">
      <c r="K6136" s="124"/>
      <c r="L6136" s="110"/>
      <c r="M6136" s="110"/>
      <c r="N6136" s="110"/>
      <c r="O6136" s="144"/>
      <c r="P6136" s="110"/>
    </row>
    <row r="6137" spans="11:16" x14ac:dyDescent="0.25">
      <c r="K6137" s="124"/>
      <c r="L6137" s="110"/>
      <c r="M6137" s="110"/>
      <c r="N6137" s="110"/>
      <c r="O6137" s="144"/>
      <c r="P6137" s="110"/>
    </row>
    <row r="6138" spans="11:16" x14ac:dyDescent="0.25">
      <c r="K6138" s="124"/>
      <c r="L6138" s="110"/>
      <c r="M6138" s="110"/>
      <c r="N6138" s="110"/>
      <c r="O6138" s="144"/>
      <c r="P6138" s="110"/>
    </row>
    <row r="6139" spans="11:16" x14ac:dyDescent="0.25">
      <c r="K6139" s="124"/>
      <c r="L6139" s="110"/>
      <c r="M6139" s="110"/>
      <c r="N6139" s="110"/>
      <c r="O6139" s="144"/>
      <c r="P6139" s="110"/>
    </row>
    <row r="6140" spans="11:16" x14ac:dyDescent="0.25">
      <c r="K6140" s="124"/>
      <c r="L6140" s="110"/>
      <c r="M6140" s="110"/>
      <c r="N6140" s="110"/>
      <c r="O6140" s="144"/>
      <c r="P6140" s="110"/>
    </row>
    <row r="6141" spans="11:16" x14ac:dyDescent="0.25">
      <c r="K6141" s="124"/>
      <c r="L6141" s="110"/>
      <c r="M6141" s="110"/>
      <c r="N6141" s="110"/>
      <c r="O6141" s="144"/>
      <c r="P6141" s="110"/>
    </row>
    <row r="6142" spans="11:16" x14ac:dyDescent="0.25">
      <c r="K6142" s="124"/>
      <c r="L6142" s="110"/>
      <c r="M6142" s="110"/>
      <c r="N6142" s="110"/>
      <c r="O6142" s="144"/>
      <c r="P6142" s="110"/>
    </row>
    <row r="6143" spans="11:16" x14ac:dyDescent="0.25">
      <c r="K6143" s="124"/>
      <c r="L6143" s="110"/>
      <c r="M6143" s="110"/>
      <c r="N6143" s="110"/>
      <c r="O6143" s="144"/>
      <c r="P6143" s="110"/>
    </row>
    <row r="6144" spans="11:16" x14ac:dyDescent="0.25">
      <c r="K6144" s="124"/>
      <c r="L6144" s="110"/>
      <c r="M6144" s="110"/>
      <c r="N6144" s="110"/>
      <c r="O6144" s="144"/>
      <c r="P6144" s="110"/>
    </row>
    <row r="6145" spans="11:16" x14ac:dyDescent="0.25">
      <c r="K6145" s="124"/>
      <c r="L6145" s="110"/>
      <c r="M6145" s="110"/>
      <c r="N6145" s="110"/>
      <c r="O6145" s="144"/>
      <c r="P6145" s="110"/>
    </row>
    <row r="6146" spans="11:16" x14ac:dyDescent="0.25">
      <c r="K6146" s="124"/>
      <c r="L6146" s="110"/>
      <c r="M6146" s="110"/>
      <c r="N6146" s="110"/>
      <c r="O6146" s="144"/>
      <c r="P6146" s="110"/>
    </row>
    <row r="6147" spans="11:16" x14ac:dyDescent="0.25">
      <c r="K6147" s="124"/>
      <c r="L6147" s="110"/>
      <c r="M6147" s="110"/>
      <c r="N6147" s="110"/>
      <c r="O6147" s="144"/>
      <c r="P6147" s="110"/>
    </row>
    <row r="6148" spans="11:16" x14ac:dyDescent="0.25">
      <c r="K6148" s="124"/>
      <c r="L6148" s="110"/>
      <c r="M6148" s="110"/>
      <c r="N6148" s="110"/>
      <c r="O6148" s="144"/>
      <c r="P6148" s="110"/>
    </row>
    <row r="6149" spans="11:16" x14ac:dyDescent="0.25">
      <c r="K6149" s="124"/>
      <c r="L6149" s="110"/>
      <c r="M6149" s="110"/>
      <c r="N6149" s="110"/>
      <c r="O6149" s="144"/>
      <c r="P6149" s="110"/>
    </row>
    <row r="6150" spans="11:16" x14ac:dyDescent="0.25">
      <c r="K6150" s="124"/>
      <c r="L6150" s="110"/>
      <c r="M6150" s="110"/>
      <c r="N6150" s="110"/>
      <c r="O6150" s="144"/>
      <c r="P6150" s="110"/>
    </row>
    <row r="6151" spans="11:16" x14ac:dyDescent="0.25">
      <c r="K6151" s="124"/>
      <c r="L6151" s="110"/>
      <c r="M6151" s="110"/>
      <c r="N6151" s="110"/>
      <c r="O6151" s="144"/>
      <c r="P6151" s="110"/>
    </row>
    <row r="6152" spans="11:16" x14ac:dyDescent="0.25">
      <c r="K6152" s="124"/>
      <c r="L6152" s="110"/>
      <c r="M6152" s="110"/>
      <c r="N6152" s="110"/>
      <c r="O6152" s="144"/>
      <c r="P6152" s="110"/>
    </row>
    <row r="6153" spans="11:16" x14ac:dyDescent="0.25">
      <c r="K6153" s="124"/>
      <c r="L6153" s="110"/>
      <c r="M6153" s="110"/>
      <c r="N6153" s="110"/>
      <c r="O6153" s="144"/>
      <c r="P6153" s="110"/>
    </row>
    <row r="6154" spans="11:16" x14ac:dyDescent="0.25">
      <c r="K6154" s="124"/>
      <c r="L6154" s="110"/>
      <c r="M6154" s="110"/>
      <c r="N6154" s="110"/>
      <c r="O6154" s="144"/>
      <c r="P6154" s="110"/>
    </row>
    <row r="6155" spans="11:16" x14ac:dyDescent="0.25">
      <c r="K6155" s="124"/>
      <c r="L6155" s="110"/>
      <c r="M6155" s="110"/>
      <c r="N6155" s="110"/>
      <c r="O6155" s="144"/>
      <c r="P6155" s="110"/>
    </row>
    <row r="6156" spans="11:16" x14ac:dyDescent="0.25">
      <c r="K6156" s="124"/>
      <c r="L6156" s="110"/>
      <c r="M6156" s="110"/>
      <c r="N6156" s="110"/>
      <c r="O6156" s="144"/>
      <c r="P6156" s="110"/>
    </row>
    <row r="6157" spans="11:16" x14ac:dyDescent="0.25">
      <c r="K6157" s="124"/>
      <c r="L6157" s="110"/>
      <c r="M6157" s="110"/>
      <c r="N6157" s="110"/>
      <c r="O6157" s="144"/>
      <c r="P6157" s="110"/>
    </row>
    <row r="6158" spans="11:16" x14ac:dyDescent="0.25">
      <c r="K6158" s="124"/>
      <c r="L6158" s="110"/>
      <c r="M6158" s="110"/>
      <c r="N6158" s="110"/>
      <c r="O6158" s="144"/>
      <c r="P6158" s="110"/>
    </row>
    <row r="6159" spans="11:16" x14ac:dyDescent="0.25">
      <c r="K6159" s="124"/>
      <c r="L6159" s="110"/>
      <c r="M6159" s="110"/>
      <c r="N6159" s="110"/>
      <c r="O6159" s="144"/>
      <c r="P6159" s="110"/>
    </row>
    <row r="6160" spans="11:16" x14ac:dyDescent="0.25">
      <c r="K6160" s="124"/>
      <c r="L6160" s="110"/>
      <c r="M6160" s="110"/>
      <c r="N6160" s="110"/>
      <c r="O6160" s="144"/>
      <c r="P6160" s="110"/>
    </row>
    <row r="6161" spans="11:16" x14ac:dyDescent="0.25">
      <c r="K6161" s="124"/>
      <c r="L6161" s="110"/>
      <c r="M6161" s="110"/>
      <c r="N6161" s="110"/>
      <c r="O6161" s="144"/>
      <c r="P6161" s="110"/>
    </row>
    <row r="6162" spans="11:16" x14ac:dyDescent="0.25">
      <c r="K6162" s="124"/>
      <c r="L6162" s="110"/>
      <c r="M6162" s="110"/>
      <c r="N6162" s="110"/>
      <c r="O6162" s="144"/>
      <c r="P6162" s="110"/>
    </row>
    <row r="6163" spans="11:16" x14ac:dyDescent="0.25">
      <c r="K6163" s="124"/>
      <c r="L6163" s="110"/>
      <c r="M6163" s="110"/>
      <c r="N6163" s="110"/>
      <c r="O6163" s="144"/>
      <c r="P6163" s="110"/>
    </row>
    <row r="6164" spans="11:16" x14ac:dyDescent="0.25">
      <c r="K6164" s="124"/>
      <c r="L6164" s="110"/>
      <c r="M6164" s="110"/>
      <c r="N6164" s="110"/>
      <c r="O6164" s="144"/>
      <c r="P6164" s="110"/>
    </row>
    <row r="6165" spans="11:16" x14ac:dyDescent="0.25">
      <c r="K6165" s="124"/>
      <c r="L6165" s="110"/>
      <c r="M6165" s="110"/>
      <c r="N6165" s="110"/>
      <c r="O6165" s="144"/>
      <c r="P6165" s="110"/>
    </row>
    <row r="6166" spans="11:16" x14ac:dyDescent="0.25">
      <c r="K6166" s="124"/>
      <c r="L6166" s="110"/>
      <c r="M6166" s="110"/>
      <c r="N6166" s="110"/>
      <c r="O6166" s="144"/>
      <c r="P6166" s="110"/>
    </row>
    <row r="6167" spans="11:16" x14ac:dyDescent="0.25">
      <c r="K6167" s="124"/>
      <c r="L6167" s="110"/>
      <c r="M6167" s="110"/>
      <c r="N6167" s="110"/>
      <c r="O6167" s="144"/>
      <c r="P6167" s="110"/>
    </row>
    <row r="6168" spans="11:16" x14ac:dyDescent="0.25">
      <c r="K6168" s="124"/>
      <c r="L6168" s="110"/>
      <c r="M6168" s="110"/>
      <c r="N6168" s="110"/>
      <c r="O6168" s="144"/>
      <c r="P6168" s="110"/>
    </row>
    <row r="6169" spans="11:16" x14ac:dyDescent="0.25">
      <c r="K6169" s="124"/>
      <c r="L6169" s="110"/>
      <c r="M6169" s="110"/>
      <c r="N6169" s="110"/>
      <c r="O6169" s="144"/>
      <c r="P6169" s="110"/>
    </row>
    <row r="6170" spans="11:16" x14ac:dyDescent="0.25">
      <c r="K6170" s="124"/>
      <c r="L6170" s="110"/>
      <c r="M6170" s="110"/>
      <c r="N6170" s="110"/>
      <c r="O6170" s="144"/>
      <c r="P6170" s="110"/>
    </row>
    <row r="6171" spans="11:16" x14ac:dyDescent="0.25">
      <c r="K6171" s="124"/>
      <c r="L6171" s="110"/>
      <c r="M6171" s="110"/>
      <c r="N6171" s="110"/>
      <c r="O6171" s="144"/>
      <c r="P6171" s="110"/>
    </row>
    <row r="6172" spans="11:16" x14ac:dyDescent="0.25">
      <c r="K6172" s="124"/>
      <c r="L6172" s="110"/>
      <c r="M6172" s="110"/>
      <c r="N6172" s="110"/>
      <c r="O6172" s="144"/>
      <c r="P6172" s="110"/>
    </row>
    <row r="6173" spans="11:16" x14ac:dyDescent="0.25">
      <c r="K6173" s="124"/>
      <c r="L6173" s="110"/>
      <c r="M6173" s="110"/>
      <c r="N6173" s="110"/>
      <c r="O6173" s="144"/>
      <c r="P6173" s="110"/>
    </row>
    <row r="6174" spans="11:16" x14ac:dyDescent="0.25">
      <c r="K6174" s="124"/>
      <c r="L6174" s="110"/>
      <c r="M6174" s="110"/>
      <c r="N6174" s="110"/>
      <c r="O6174" s="144"/>
      <c r="P6174" s="110"/>
    </row>
    <row r="6175" spans="11:16" x14ac:dyDescent="0.25">
      <c r="K6175" s="124"/>
      <c r="L6175" s="110"/>
      <c r="M6175" s="110"/>
      <c r="N6175" s="110"/>
      <c r="O6175" s="144"/>
      <c r="P6175" s="110"/>
    </row>
    <row r="6176" spans="11:16" x14ac:dyDescent="0.25">
      <c r="K6176" s="124"/>
      <c r="L6176" s="110"/>
      <c r="M6176" s="110"/>
      <c r="N6176" s="110"/>
      <c r="O6176" s="144"/>
      <c r="P6176" s="110"/>
    </row>
    <row r="6177" spans="11:16" x14ac:dyDescent="0.25">
      <c r="K6177" s="124"/>
      <c r="L6177" s="110"/>
      <c r="M6177" s="110"/>
      <c r="N6177" s="110"/>
      <c r="O6177" s="144"/>
      <c r="P6177" s="110"/>
    </row>
    <row r="6178" spans="11:16" x14ac:dyDescent="0.25">
      <c r="K6178" s="124"/>
      <c r="L6178" s="110"/>
      <c r="M6178" s="110"/>
      <c r="N6178" s="110"/>
      <c r="O6178" s="144"/>
      <c r="P6178" s="110"/>
    </row>
    <row r="6179" spans="11:16" x14ac:dyDescent="0.25">
      <c r="K6179" s="124"/>
      <c r="L6179" s="110"/>
      <c r="M6179" s="110"/>
      <c r="N6179" s="110"/>
      <c r="O6179" s="144"/>
      <c r="P6179" s="110"/>
    </row>
    <row r="6180" spans="11:16" x14ac:dyDescent="0.25">
      <c r="K6180" s="124"/>
      <c r="L6180" s="110"/>
      <c r="M6180" s="110"/>
      <c r="N6180" s="110"/>
      <c r="O6180" s="144"/>
      <c r="P6180" s="110"/>
    </row>
    <row r="6181" spans="11:16" x14ac:dyDescent="0.25">
      <c r="K6181" s="124"/>
      <c r="L6181" s="110"/>
      <c r="M6181" s="110"/>
      <c r="N6181" s="110"/>
      <c r="O6181" s="144"/>
      <c r="P6181" s="110"/>
    </row>
    <row r="6182" spans="11:16" x14ac:dyDescent="0.25">
      <c r="K6182" s="124"/>
      <c r="L6182" s="110"/>
      <c r="M6182" s="110"/>
      <c r="N6182" s="110"/>
      <c r="O6182" s="144"/>
      <c r="P6182" s="110"/>
    </row>
    <row r="6183" spans="11:16" x14ac:dyDescent="0.25">
      <c r="K6183" s="124"/>
      <c r="L6183" s="110"/>
      <c r="M6183" s="110"/>
      <c r="N6183" s="110"/>
      <c r="O6183" s="144"/>
      <c r="P6183" s="110"/>
    </row>
    <row r="6184" spans="11:16" x14ac:dyDescent="0.25">
      <c r="K6184" s="124"/>
      <c r="L6184" s="110"/>
      <c r="M6184" s="110"/>
      <c r="N6184" s="110"/>
      <c r="O6184" s="144"/>
      <c r="P6184" s="110"/>
    </row>
    <row r="6185" spans="11:16" x14ac:dyDescent="0.25">
      <c r="K6185" s="124"/>
      <c r="L6185" s="110"/>
      <c r="M6185" s="110"/>
      <c r="N6185" s="110"/>
      <c r="O6185" s="144"/>
      <c r="P6185" s="110"/>
    </row>
    <row r="6186" spans="11:16" x14ac:dyDescent="0.25">
      <c r="K6186" s="124"/>
      <c r="L6186" s="110"/>
      <c r="M6186" s="110"/>
      <c r="N6186" s="110"/>
      <c r="O6186" s="144"/>
      <c r="P6186" s="110"/>
    </row>
    <row r="6187" spans="11:16" x14ac:dyDescent="0.25">
      <c r="K6187" s="124"/>
      <c r="L6187" s="110"/>
      <c r="M6187" s="110"/>
      <c r="N6187" s="110"/>
      <c r="O6187" s="144"/>
      <c r="P6187" s="110"/>
    </row>
    <row r="6188" spans="11:16" x14ac:dyDescent="0.25">
      <c r="K6188" s="124"/>
      <c r="L6188" s="110"/>
      <c r="M6188" s="110"/>
      <c r="N6188" s="110"/>
      <c r="O6188" s="144"/>
      <c r="P6188" s="110"/>
    </row>
    <row r="6189" spans="11:16" x14ac:dyDescent="0.25">
      <c r="K6189" s="124"/>
      <c r="L6189" s="110"/>
      <c r="M6189" s="110"/>
      <c r="N6189" s="110"/>
      <c r="O6189" s="144"/>
      <c r="P6189" s="110"/>
    </row>
    <row r="6190" spans="11:16" x14ac:dyDescent="0.25">
      <c r="K6190" s="124"/>
      <c r="L6190" s="110"/>
      <c r="M6190" s="110"/>
      <c r="N6190" s="110"/>
      <c r="O6190" s="144"/>
      <c r="P6190" s="110"/>
    </row>
    <row r="6191" spans="11:16" x14ac:dyDescent="0.25">
      <c r="K6191" s="124"/>
      <c r="L6191" s="110"/>
      <c r="M6191" s="110"/>
      <c r="N6191" s="110"/>
      <c r="O6191" s="144"/>
      <c r="P6191" s="110"/>
    </row>
    <row r="6192" spans="11:16" x14ac:dyDescent="0.25">
      <c r="K6192" s="124"/>
      <c r="L6192" s="110"/>
      <c r="M6192" s="110"/>
      <c r="N6192" s="110"/>
      <c r="O6192" s="144"/>
      <c r="P6192" s="110"/>
    </row>
    <row r="6193" spans="11:16" x14ac:dyDescent="0.25">
      <c r="K6193" s="124"/>
      <c r="L6193" s="110"/>
      <c r="M6193" s="110"/>
      <c r="N6193" s="110"/>
      <c r="O6193" s="144"/>
      <c r="P6193" s="110"/>
    </row>
    <row r="6194" spans="11:16" x14ac:dyDescent="0.25">
      <c r="K6194" s="124"/>
      <c r="L6194" s="110"/>
      <c r="M6194" s="110"/>
      <c r="N6194" s="110"/>
      <c r="O6194" s="144"/>
      <c r="P6194" s="110"/>
    </row>
    <row r="6195" spans="11:16" x14ac:dyDescent="0.25">
      <c r="K6195" s="124"/>
      <c r="L6195" s="110"/>
      <c r="M6195" s="110"/>
      <c r="N6195" s="110"/>
      <c r="O6195" s="144"/>
      <c r="P6195" s="110"/>
    </row>
    <row r="6196" spans="11:16" x14ac:dyDescent="0.25">
      <c r="K6196" s="124"/>
      <c r="L6196" s="110"/>
      <c r="M6196" s="110"/>
      <c r="N6196" s="110"/>
      <c r="O6196" s="144"/>
      <c r="P6196" s="110"/>
    </row>
    <row r="6197" spans="11:16" x14ac:dyDescent="0.25">
      <c r="K6197" s="124"/>
      <c r="L6197" s="110"/>
      <c r="M6197" s="110"/>
      <c r="N6197" s="110"/>
      <c r="O6197" s="144"/>
      <c r="P6197" s="110"/>
    </row>
    <row r="6198" spans="11:16" x14ac:dyDescent="0.25">
      <c r="K6198" s="124"/>
      <c r="L6198" s="110"/>
      <c r="M6198" s="110"/>
      <c r="N6198" s="110"/>
      <c r="O6198" s="144"/>
      <c r="P6198" s="110"/>
    </row>
    <row r="6199" spans="11:16" x14ac:dyDescent="0.25">
      <c r="K6199" s="124"/>
      <c r="L6199" s="110"/>
      <c r="M6199" s="110"/>
      <c r="N6199" s="110"/>
      <c r="O6199" s="144"/>
      <c r="P6199" s="110"/>
    </row>
    <row r="6200" spans="11:16" x14ac:dyDescent="0.25">
      <c r="K6200" s="124"/>
      <c r="L6200" s="110"/>
      <c r="M6200" s="110"/>
      <c r="N6200" s="110"/>
      <c r="O6200" s="144"/>
      <c r="P6200" s="110"/>
    </row>
    <row r="6201" spans="11:16" x14ac:dyDescent="0.25">
      <c r="K6201" s="124"/>
      <c r="L6201" s="110"/>
      <c r="M6201" s="110"/>
      <c r="N6201" s="110"/>
      <c r="O6201" s="144"/>
      <c r="P6201" s="110"/>
    </row>
    <row r="6202" spans="11:16" x14ac:dyDescent="0.25">
      <c r="K6202" s="124"/>
      <c r="L6202" s="110"/>
      <c r="M6202" s="110"/>
      <c r="N6202" s="110"/>
      <c r="O6202" s="144"/>
      <c r="P6202" s="110"/>
    </row>
    <row r="6203" spans="11:16" x14ac:dyDescent="0.25">
      <c r="K6203" s="124"/>
      <c r="L6203" s="110"/>
      <c r="M6203" s="110"/>
      <c r="N6203" s="110"/>
      <c r="O6203" s="144"/>
      <c r="P6203" s="110"/>
    </row>
    <row r="6204" spans="11:16" x14ac:dyDescent="0.25">
      <c r="K6204" s="124"/>
      <c r="L6204" s="110"/>
      <c r="M6204" s="110"/>
      <c r="N6204" s="110"/>
      <c r="O6204" s="144"/>
      <c r="P6204" s="110"/>
    </row>
    <row r="6205" spans="11:16" x14ac:dyDescent="0.25">
      <c r="K6205" s="124"/>
      <c r="L6205" s="110"/>
      <c r="M6205" s="110"/>
      <c r="N6205" s="110"/>
      <c r="O6205" s="144"/>
      <c r="P6205" s="110"/>
    </row>
    <row r="6206" spans="11:16" x14ac:dyDescent="0.25">
      <c r="K6206" s="124"/>
      <c r="L6206" s="110"/>
      <c r="M6206" s="110"/>
      <c r="N6206" s="110"/>
      <c r="O6206" s="144"/>
      <c r="P6206" s="110"/>
    </row>
    <row r="6207" spans="11:16" x14ac:dyDescent="0.25">
      <c r="K6207" s="124"/>
      <c r="L6207" s="110"/>
      <c r="M6207" s="110"/>
      <c r="N6207" s="110"/>
      <c r="O6207" s="144"/>
      <c r="P6207" s="110"/>
    </row>
    <row r="6208" spans="11:16" x14ac:dyDescent="0.25">
      <c r="K6208" s="124"/>
      <c r="L6208" s="110"/>
      <c r="M6208" s="110"/>
      <c r="N6208" s="110"/>
      <c r="O6208" s="144"/>
      <c r="P6208" s="110"/>
    </row>
    <row r="6209" spans="11:16" x14ac:dyDescent="0.25">
      <c r="K6209" s="124"/>
      <c r="L6209" s="110"/>
      <c r="M6209" s="110"/>
      <c r="N6209" s="110"/>
      <c r="O6209" s="144"/>
      <c r="P6209" s="110"/>
    </row>
    <row r="6210" spans="11:16" x14ac:dyDescent="0.25">
      <c r="K6210" s="124"/>
      <c r="L6210" s="110"/>
      <c r="M6210" s="110"/>
      <c r="N6210" s="110"/>
      <c r="O6210" s="144"/>
      <c r="P6210" s="110"/>
    </row>
    <row r="6211" spans="11:16" x14ac:dyDescent="0.25">
      <c r="K6211" s="124"/>
      <c r="L6211" s="110"/>
      <c r="M6211" s="110"/>
      <c r="N6211" s="110"/>
      <c r="O6211" s="144"/>
      <c r="P6211" s="110"/>
    </row>
    <row r="6212" spans="11:16" x14ac:dyDescent="0.25">
      <c r="K6212" s="124"/>
      <c r="L6212" s="110"/>
      <c r="M6212" s="110"/>
      <c r="N6212" s="110"/>
      <c r="O6212" s="144"/>
      <c r="P6212" s="110"/>
    </row>
    <row r="6213" spans="11:16" x14ac:dyDescent="0.25">
      <c r="K6213" s="124"/>
      <c r="L6213" s="110"/>
      <c r="M6213" s="110"/>
      <c r="N6213" s="110"/>
      <c r="O6213" s="144"/>
      <c r="P6213" s="110"/>
    </row>
    <row r="6214" spans="11:16" x14ac:dyDescent="0.25">
      <c r="K6214" s="124"/>
      <c r="L6214" s="110"/>
      <c r="M6214" s="110"/>
      <c r="N6214" s="110"/>
      <c r="O6214" s="144"/>
      <c r="P6214" s="110"/>
    </row>
    <row r="6215" spans="11:16" x14ac:dyDescent="0.25">
      <c r="K6215" s="124"/>
      <c r="L6215" s="110"/>
      <c r="M6215" s="110"/>
      <c r="N6215" s="110"/>
      <c r="O6215" s="144"/>
      <c r="P6215" s="110"/>
    </row>
    <row r="6216" spans="11:16" x14ac:dyDescent="0.25">
      <c r="K6216" s="124"/>
      <c r="L6216" s="110"/>
      <c r="M6216" s="110"/>
      <c r="N6216" s="110"/>
      <c r="O6216" s="144"/>
      <c r="P6216" s="110"/>
    </row>
    <row r="6217" spans="11:16" x14ac:dyDescent="0.25">
      <c r="K6217" s="124"/>
      <c r="L6217" s="110"/>
      <c r="M6217" s="110"/>
      <c r="N6217" s="110"/>
      <c r="O6217" s="144"/>
      <c r="P6217" s="110"/>
    </row>
    <row r="6218" spans="11:16" x14ac:dyDescent="0.25">
      <c r="K6218" s="124"/>
      <c r="L6218" s="110"/>
      <c r="M6218" s="110"/>
      <c r="N6218" s="110"/>
      <c r="O6218" s="144"/>
      <c r="P6218" s="110"/>
    </row>
    <row r="6219" spans="11:16" x14ac:dyDescent="0.25">
      <c r="K6219" s="124"/>
      <c r="L6219" s="110"/>
      <c r="M6219" s="110"/>
      <c r="N6219" s="110"/>
      <c r="O6219" s="144"/>
      <c r="P6219" s="110"/>
    </row>
    <row r="6220" spans="11:16" x14ac:dyDescent="0.25">
      <c r="K6220" s="124"/>
      <c r="L6220" s="110"/>
      <c r="M6220" s="110"/>
      <c r="N6220" s="110"/>
      <c r="O6220" s="144"/>
      <c r="P6220" s="110"/>
    </row>
    <row r="6221" spans="11:16" x14ac:dyDescent="0.25">
      <c r="K6221" s="124"/>
      <c r="L6221" s="110"/>
      <c r="M6221" s="110"/>
      <c r="N6221" s="110"/>
      <c r="O6221" s="144"/>
      <c r="P6221" s="110"/>
    </row>
    <row r="6222" spans="11:16" x14ac:dyDescent="0.25">
      <c r="K6222" s="124"/>
      <c r="L6222" s="110"/>
      <c r="M6222" s="110"/>
      <c r="N6222" s="110"/>
      <c r="O6222" s="144"/>
      <c r="P6222" s="110"/>
    </row>
    <row r="6223" spans="11:16" x14ac:dyDescent="0.25">
      <c r="K6223" s="124"/>
      <c r="L6223" s="110"/>
      <c r="M6223" s="110"/>
      <c r="N6223" s="110"/>
      <c r="O6223" s="144"/>
      <c r="P6223" s="110"/>
    </row>
    <row r="6224" spans="11:16" x14ac:dyDescent="0.25">
      <c r="K6224" s="124"/>
      <c r="L6224" s="110"/>
      <c r="M6224" s="110"/>
      <c r="N6224" s="110"/>
      <c r="O6224" s="144"/>
      <c r="P6224" s="110"/>
    </row>
    <row r="6225" spans="11:16" x14ac:dyDescent="0.25">
      <c r="K6225" s="124"/>
      <c r="L6225" s="110"/>
      <c r="M6225" s="110"/>
      <c r="N6225" s="110"/>
      <c r="O6225" s="144"/>
      <c r="P6225" s="110"/>
    </row>
    <row r="6226" spans="11:16" x14ac:dyDescent="0.25">
      <c r="K6226" s="124"/>
      <c r="L6226" s="110"/>
      <c r="M6226" s="110"/>
      <c r="N6226" s="110"/>
      <c r="O6226" s="144"/>
      <c r="P6226" s="110"/>
    </row>
    <row r="6227" spans="11:16" x14ac:dyDescent="0.25">
      <c r="K6227" s="124"/>
      <c r="L6227" s="110"/>
      <c r="M6227" s="110"/>
      <c r="N6227" s="110"/>
      <c r="O6227" s="144"/>
      <c r="P6227" s="110"/>
    </row>
    <row r="6228" spans="11:16" x14ac:dyDescent="0.25">
      <c r="K6228" s="124"/>
      <c r="L6228" s="110"/>
      <c r="M6228" s="110"/>
      <c r="N6228" s="110"/>
      <c r="O6228" s="144"/>
      <c r="P6228" s="110"/>
    </row>
    <row r="6229" spans="11:16" x14ac:dyDescent="0.25">
      <c r="K6229" s="124"/>
      <c r="L6229" s="110"/>
      <c r="M6229" s="110"/>
      <c r="N6229" s="110"/>
      <c r="O6229" s="144"/>
      <c r="P6229" s="110"/>
    </row>
    <row r="6230" spans="11:16" x14ac:dyDescent="0.25">
      <c r="K6230" s="124"/>
      <c r="L6230" s="110"/>
      <c r="M6230" s="110"/>
      <c r="N6230" s="110"/>
      <c r="O6230" s="144"/>
      <c r="P6230" s="110"/>
    </row>
    <row r="6231" spans="11:16" x14ac:dyDescent="0.25">
      <c r="K6231" s="124"/>
      <c r="L6231" s="110"/>
      <c r="M6231" s="110"/>
      <c r="N6231" s="110"/>
      <c r="O6231" s="144"/>
      <c r="P6231" s="110"/>
    </row>
    <row r="6232" spans="11:16" x14ac:dyDescent="0.25">
      <c r="K6232" s="124"/>
      <c r="L6232" s="110"/>
      <c r="M6232" s="110"/>
      <c r="N6232" s="110"/>
      <c r="O6232" s="144"/>
      <c r="P6232" s="110"/>
    </row>
    <row r="6233" spans="11:16" x14ac:dyDescent="0.25">
      <c r="K6233" s="124"/>
      <c r="L6233" s="110"/>
      <c r="M6233" s="110"/>
      <c r="N6233" s="110"/>
      <c r="O6233" s="144"/>
      <c r="P6233" s="110"/>
    </row>
    <row r="6234" spans="11:16" x14ac:dyDescent="0.25">
      <c r="K6234" s="124"/>
      <c r="L6234" s="110"/>
      <c r="M6234" s="110"/>
      <c r="N6234" s="110"/>
      <c r="O6234" s="144"/>
      <c r="P6234" s="110"/>
    </row>
    <row r="6235" spans="11:16" x14ac:dyDescent="0.25">
      <c r="K6235" s="124"/>
      <c r="L6235" s="110"/>
      <c r="M6235" s="110"/>
      <c r="N6235" s="110"/>
      <c r="O6235" s="144"/>
      <c r="P6235" s="110"/>
    </row>
    <row r="6236" spans="11:16" x14ac:dyDescent="0.25">
      <c r="K6236" s="124"/>
      <c r="L6236" s="110"/>
      <c r="M6236" s="110"/>
      <c r="N6236" s="110"/>
      <c r="O6236" s="144"/>
      <c r="P6236" s="110"/>
    </row>
    <row r="6237" spans="11:16" x14ac:dyDescent="0.25">
      <c r="K6237" s="124"/>
      <c r="L6237" s="110"/>
      <c r="M6237" s="110"/>
      <c r="N6237" s="110"/>
      <c r="O6237" s="144"/>
      <c r="P6237" s="110"/>
    </row>
    <row r="6238" spans="11:16" x14ac:dyDescent="0.25">
      <c r="K6238" s="124"/>
      <c r="L6238" s="110"/>
      <c r="M6238" s="110"/>
      <c r="N6238" s="110"/>
      <c r="O6238" s="144"/>
      <c r="P6238" s="110"/>
    </row>
    <row r="6239" spans="11:16" x14ac:dyDescent="0.25">
      <c r="K6239" s="124"/>
      <c r="L6239" s="110"/>
      <c r="M6239" s="110"/>
      <c r="N6239" s="110"/>
      <c r="O6239" s="144"/>
      <c r="P6239" s="110"/>
    </row>
    <row r="6240" spans="11:16" x14ac:dyDescent="0.25">
      <c r="K6240" s="124"/>
      <c r="L6240" s="110"/>
      <c r="M6240" s="110"/>
      <c r="N6240" s="110"/>
      <c r="O6240" s="144"/>
      <c r="P6240" s="110"/>
    </row>
    <row r="6241" spans="11:16" x14ac:dyDescent="0.25">
      <c r="K6241" s="124"/>
      <c r="L6241" s="110"/>
      <c r="M6241" s="110"/>
      <c r="N6241" s="110"/>
      <c r="O6241" s="144"/>
      <c r="P6241" s="110"/>
    </row>
    <row r="6242" spans="11:16" x14ac:dyDescent="0.25">
      <c r="K6242" s="124"/>
      <c r="L6242" s="110"/>
      <c r="M6242" s="110"/>
      <c r="N6242" s="110"/>
      <c r="O6242" s="144"/>
      <c r="P6242" s="110"/>
    </row>
    <row r="6243" spans="11:16" x14ac:dyDescent="0.25">
      <c r="K6243" s="124"/>
      <c r="L6243" s="110"/>
      <c r="M6243" s="110"/>
      <c r="N6243" s="110"/>
      <c r="O6243" s="144"/>
      <c r="P6243" s="110"/>
    </row>
    <row r="6244" spans="11:16" x14ac:dyDescent="0.25">
      <c r="K6244" s="124"/>
      <c r="L6244" s="110"/>
      <c r="M6244" s="110"/>
      <c r="N6244" s="110"/>
      <c r="O6244" s="144"/>
      <c r="P6244" s="110"/>
    </row>
    <row r="6245" spans="11:16" x14ac:dyDescent="0.25">
      <c r="K6245" s="124"/>
      <c r="L6245" s="110"/>
      <c r="M6245" s="110"/>
      <c r="N6245" s="110"/>
      <c r="O6245" s="144"/>
      <c r="P6245" s="110"/>
    </row>
    <row r="6246" spans="11:16" x14ac:dyDescent="0.25">
      <c r="K6246" s="124"/>
      <c r="L6246" s="110"/>
      <c r="M6246" s="110"/>
      <c r="N6246" s="110"/>
      <c r="O6246" s="144"/>
      <c r="P6246" s="110"/>
    </row>
    <row r="6247" spans="11:16" x14ac:dyDescent="0.25">
      <c r="K6247" s="124"/>
      <c r="L6247" s="110"/>
      <c r="M6247" s="110"/>
      <c r="N6247" s="110"/>
      <c r="O6247" s="144"/>
      <c r="P6247" s="110"/>
    </row>
    <row r="6248" spans="11:16" x14ac:dyDescent="0.25">
      <c r="K6248" s="124"/>
      <c r="L6248" s="110"/>
      <c r="M6248" s="110"/>
      <c r="N6248" s="110"/>
      <c r="O6248" s="144"/>
      <c r="P6248" s="110"/>
    </row>
    <row r="6249" spans="11:16" x14ac:dyDescent="0.25">
      <c r="K6249" s="124"/>
      <c r="L6249" s="110"/>
      <c r="M6249" s="110"/>
      <c r="N6249" s="110"/>
      <c r="O6249" s="144"/>
      <c r="P6249" s="110"/>
    </row>
    <row r="6250" spans="11:16" x14ac:dyDescent="0.25">
      <c r="K6250" s="124"/>
      <c r="L6250" s="110"/>
      <c r="M6250" s="110"/>
      <c r="N6250" s="110"/>
      <c r="O6250" s="144"/>
      <c r="P6250" s="110"/>
    </row>
    <row r="6251" spans="11:16" x14ac:dyDescent="0.25">
      <c r="K6251" s="124"/>
      <c r="L6251" s="110"/>
      <c r="M6251" s="110"/>
      <c r="N6251" s="110"/>
      <c r="O6251" s="144"/>
      <c r="P6251" s="110"/>
    </row>
    <row r="6252" spans="11:16" x14ac:dyDescent="0.25">
      <c r="K6252" s="124"/>
      <c r="L6252" s="110"/>
      <c r="M6252" s="110"/>
      <c r="N6252" s="110"/>
      <c r="O6252" s="144"/>
      <c r="P6252" s="110"/>
    </row>
    <row r="6253" spans="11:16" x14ac:dyDescent="0.25">
      <c r="K6253" s="124"/>
      <c r="L6253" s="110"/>
      <c r="M6253" s="110"/>
      <c r="N6253" s="110"/>
      <c r="O6253" s="144"/>
      <c r="P6253" s="110"/>
    </row>
    <row r="6254" spans="11:16" x14ac:dyDescent="0.25">
      <c r="K6254" s="124"/>
      <c r="L6254" s="110"/>
      <c r="M6254" s="110"/>
      <c r="N6254" s="110"/>
      <c r="O6254" s="144"/>
      <c r="P6254" s="110"/>
    </row>
    <row r="6255" spans="11:16" x14ac:dyDescent="0.25">
      <c r="K6255" s="124"/>
      <c r="L6255" s="110"/>
      <c r="M6255" s="110"/>
      <c r="N6255" s="110"/>
      <c r="O6255" s="144"/>
      <c r="P6255" s="110"/>
    </row>
    <row r="6256" spans="11:16" x14ac:dyDescent="0.25">
      <c r="K6256" s="124"/>
      <c r="L6256" s="110"/>
      <c r="M6256" s="110"/>
      <c r="N6256" s="110"/>
      <c r="O6256" s="144"/>
      <c r="P6256" s="110"/>
    </row>
    <row r="6257" spans="11:16" x14ac:dyDescent="0.25">
      <c r="K6257" s="124"/>
      <c r="L6257" s="110"/>
      <c r="M6257" s="110"/>
      <c r="N6257" s="110"/>
      <c r="O6257" s="144"/>
      <c r="P6257" s="110"/>
    </row>
    <row r="6258" spans="11:16" x14ac:dyDescent="0.25">
      <c r="K6258" s="124"/>
      <c r="L6258" s="110"/>
      <c r="M6258" s="110"/>
      <c r="N6258" s="110"/>
      <c r="O6258" s="144"/>
      <c r="P6258" s="110"/>
    </row>
    <row r="6259" spans="11:16" x14ac:dyDescent="0.25">
      <c r="K6259" s="124"/>
      <c r="L6259" s="110"/>
      <c r="M6259" s="110"/>
      <c r="N6259" s="110"/>
      <c r="O6259" s="144"/>
      <c r="P6259" s="110"/>
    </row>
    <row r="6260" spans="11:16" x14ac:dyDescent="0.25">
      <c r="K6260" s="124"/>
      <c r="L6260" s="110"/>
      <c r="M6260" s="110"/>
      <c r="N6260" s="110"/>
      <c r="O6260" s="144"/>
      <c r="P6260" s="110"/>
    </row>
    <row r="6261" spans="11:16" x14ac:dyDescent="0.25">
      <c r="K6261" s="124"/>
      <c r="L6261" s="110"/>
      <c r="M6261" s="110"/>
      <c r="N6261" s="110"/>
      <c r="O6261" s="144"/>
      <c r="P6261" s="110"/>
    </row>
    <row r="6262" spans="11:16" x14ac:dyDescent="0.25">
      <c r="K6262" s="124"/>
      <c r="L6262" s="110"/>
      <c r="M6262" s="110"/>
      <c r="N6262" s="110"/>
      <c r="O6262" s="144"/>
      <c r="P6262" s="110"/>
    </row>
    <row r="6263" spans="11:16" x14ac:dyDescent="0.25">
      <c r="K6263" s="124"/>
      <c r="L6263" s="110"/>
      <c r="M6263" s="110"/>
      <c r="N6263" s="110"/>
      <c r="O6263" s="144"/>
      <c r="P6263" s="110"/>
    </row>
    <row r="6264" spans="11:16" x14ac:dyDescent="0.25">
      <c r="K6264" s="124"/>
      <c r="L6264" s="110"/>
      <c r="M6264" s="110"/>
      <c r="N6264" s="110"/>
      <c r="O6264" s="144"/>
      <c r="P6264" s="110"/>
    </row>
    <row r="6265" spans="11:16" x14ac:dyDescent="0.25">
      <c r="K6265" s="124"/>
      <c r="L6265" s="110"/>
      <c r="M6265" s="110"/>
      <c r="N6265" s="110"/>
      <c r="O6265" s="144"/>
      <c r="P6265" s="110"/>
    </row>
    <row r="6266" spans="11:16" x14ac:dyDescent="0.25">
      <c r="K6266" s="124"/>
      <c r="L6266" s="110"/>
      <c r="M6266" s="110"/>
      <c r="N6266" s="110"/>
      <c r="O6266" s="144"/>
      <c r="P6266" s="110"/>
    </row>
    <row r="6267" spans="11:16" x14ac:dyDescent="0.25">
      <c r="K6267" s="124"/>
      <c r="L6267" s="110"/>
      <c r="M6267" s="110"/>
      <c r="N6267" s="110"/>
      <c r="O6267" s="144"/>
      <c r="P6267" s="110"/>
    </row>
    <row r="6268" spans="11:16" x14ac:dyDescent="0.25">
      <c r="K6268" s="124"/>
      <c r="L6268" s="110"/>
      <c r="M6268" s="110"/>
      <c r="N6268" s="110"/>
      <c r="O6268" s="144"/>
      <c r="P6268" s="110"/>
    </row>
    <row r="6269" spans="11:16" x14ac:dyDescent="0.25">
      <c r="K6269" s="124"/>
      <c r="L6269" s="110"/>
      <c r="M6269" s="110"/>
      <c r="N6269" s="110"/>
      <c r="O6269" s="144"/>
      <c r="P6269" s="110"/>
    </row>
    <row r="6270" spans="11:16" x14ac:dyDescent="0.25">
      <c r="K6270" s="124"/>
      <c r="L6270" s="110"/>
      <c r="M6270" s="110"/>
      <c r="N6270" s="110"/>
      <c r="O6270" s="144"/>
      <c r="P6270" s="110"/>
    </row>
    <row r="6271" spans="11:16" x14ac:dyDescent="0.25">
      <c r="K6271" s="124"/>
      <c r="L6271" s="110"/>
      <c r="M6271" s="110"/>
      <c r="N6271" s="110"/>
      <c r="O6271" s="144"/>
      <c r="P6271" s="110"/>
    </row>
    <row r="6272" spans="11:16" x14ac:dyDescent="0.25">
      <c r="K6272" s="124"/>
      <c r="L6272" s="110"/>
      <c r="M6272" s="110"/>
      <c r="N6272" s="110"/>
      <c r="O6272" s="144"/>
      <c r="P6272" s="110"/>
    </row>
    <row r="6273" spans="11:16" x14ac:dyDescent="0.25">
      <c r="K6273" s="124"/>
      <c r="L6273" s="110"/>
      <c r="M6273" s="110"/>
      <c r="N6273" s="110"/>
      <c r="O6273" s="144"/>
      <c r="P6273" s="110"/>
    </row>
    <row r="6274" spans="11:16" x14ac:dyDescent="0.25">
      <c r="K6274" s="124"/>
      <c r="L6274" s="110"/>
      <c r="M6274" s="110"/>
      <c r="N6274" s="110"/>
      <c r="O6274" s="144"/>
      <c r="P6274" s="110"/>
    </row>
    <row r="6275" spans="11:16" x14ac:dyDescent="0.25">
      <c r="K6275" s="124"/>
      <c r="L6275" s="110"/>
      <c r="M6275" s="110"/>
      <c r="N6275" s="110"/>
      <c r="O6275" s="144"/>
      <c r="P6275" s="110"/>
    </row>
    <row r="6276" spans="11:16" x14ac:dyDescent="0.25">
      <c r="K6276" s="124"/>
      <c r="L6276" s="110"/>
      <c r="M6276" s="110"/>
      <c r="N6276" s="110"/>
      <c r="O6276" s="144"/>
      <c r="P6276" s="110"/>
    </row>
    <row r="6277" spans="11:16" x14ac:dyDescent="0.25">
      <c r="K6277" s="124"/>
      <c r="L6277" s="110"/>
      <c r="M6277" s="110"/>
      <c r="N6277" s="110"/>
      <c r="O6277" s="144"/>
      <c r="P6277" s="110"/>
    </row>
    <row r="6278" spans="11:16" x14ac:dyDescent="0.25">
      <c r="K6278" s="124"/>
      <c r="L6278" s="110"/>
      <c r="M6278" s="110"/>
      <c r="N6278" s="110"/>
      <c r="O6278" s="144"/>
      <c r="P6278" s="110"/>
    </row>
    <row r="6279" spans="11:16" x14ac:dyDescent="0.25">
      <c r="K6279" s="124"/>
      <c r="L6279" s="110"/>
      <c r="M6279" s="110"/>
      <c r="N6279" s="110"/>
      <c r="O6279" s="144"/>
      <c r="P6279" s="110"/>
    </row>
    <row r="6280" spans="11:16" x14ac:dyDescent="0.25">
      <c r="K6280" s="124"/>
      <c r="L6280" s="110"/>
      <c r="M6280" s="110"/>
      <c r="N6280" s="110"/>
      <c r="O6280" s="144"/>
      <c r="P6280" s="110"/>
    </row>
    <row r="6281" spans="11:16" x14ac:dyDescent="0.25">
      <c r="K6281" s="124"/>
      <c r="L6281" s="110"/>
      <c r="M6281" s="110"/>
      <c r="N6281" s="110"/>
      <c r="O6281" s="144"/>
      <c r="P6281" s="110"/>
    </row>
    <row r="6282" spans="11:16" x14ac:dyDescent="0.25">
      <c r="K6282" s="124"/>
      <c r="L6282" s="110"/>
      <c r="M6282" s="110"/>
      <c r="N6282" s="110"/>
      <c r="O6282" s="144"/>
      <c r="P6282" s="110"/>
    </row>
    <row r="6283" spans="11:16" x14ac:dyDescent="0.25">
      <c r="K6283" s="124"/>
      <c r="L6283" s="110"/>
      <c r="M6283" s="110"/>
      <c r="N6283" s="110"/>
      <c r="O6283" s="144"/>
      <c r="P6283" s="110"/>
    </row>
    <row r="6284" spans="11:16" x14ac:dyDescent="0.25">
      <c r="K6284" s="124"/>
      <c r="L6284" s="110"/>
      <c r="M6284" s="110"/>
      <c r="N6284" s="110"/>
      <c r="O6284" s="144"/>
      <c r="P6284" s="110"/>
    </row>
    <row r="6285" spans="11:16" x14ac:dyDescent="0.25">
      <c r="K6285" s="124"/>
      <c r="L6285" s="110"/>
      <c r="M6285" s="110"/>
      <c r="N6285" s="110"/>
      <c r="O6285" s="144"/>
      <c r="P6285" s="110"/>
    </row>
    <row r="6286" spans="11:16" x14ac:dyDescent="0.25">
      <c r="K6286" s="124"/>
      <c r="L6286" s="110"/>
      <c r="M6286" s="110"/>
      <c r="N6286" s="110"/>
      <c r="O6286" s="144"/>
      <c r="P6286" s="110"/>
    </row>
    <row r="6287" spans="11:16" x14ac:dyDescent="0.25">
      <c r="K6287" s="124"/>
      <c r="L6287" s="110"/>
      <c r="M6287" s="110"/>
      <c r="N6287" s="110"/>
      <c r="O6287" s="144"/>
      <c r="P6287" s="110"/>
    </row>
    <row r="6288" spans="11:16" x14ac:dyDescent="0.25">
      <c r="K6288" s="124"/>
      <c r="L6288" s="110"/>
      <c r="M6288" s="110"/>
      <c r="N6288" s="110"/>
      <c r="O6288" s="144"/>
      <c r="P6288" s="110"/>
    </row>
    <row r="6289" spans="11:16" x14ac:dyDescent="0.25">
      <c r="K6289" s="124"/>
      <c r="L6289" s="110"/>
      <c r="M6289" s="110"/>
      <c r="N6289" s="110"/>
      <c r="O6289" s="144"/>
      <c r="P6289" s="110"/>
    </row>
    <row r="6290" spans="11:16" x14ac:dyDescent="0.25">
      <c r="K6290" s="124"/>
      <c r="L6290" s="110"/>
      <c r="M6290" s="110"/>
      <c r="N6290" s="110"/>
      <c r="O6290" s="144"/>
      <c r="P6290" s="110"/>
    </row>
    <row r="6291" spans="11:16" x14ac:dyDescent="0.25">
      <c r="K6291" s="124"/>
      <c r="L6291" s="110"/>
      <c r="M6291" s="110"/>
      <c r="N6291" s="110"/>
      <c r="O6291" s="144"/>
      <c r="P6291" s="110"/>
    </row>
    <row r="6292" spans="11:16" x14ac:dyDescent="0.25">
      <c r="K6292" s="124"/>
      <c r="L6292" s="110"/>
      <c r="M6292" s="110"/>
      <c r="N6292" s="110"/>
      <c r="O6292" s="144"/>
      <c r="P6292" s="110"/>
    </row>
    <row r="6293" spans="11:16" x14ac:dyDescent="0.25">
      <c r="K6293" s="124"/>
      <c r="L6293" s="110"/>
      <c r="M6293" s="110"/>
      <c r="N6293" s="110"/>
      <c r="O6293" s="144"/>
      <c r="P6293" s="110"/>
    </row>
    <row r="6294" spans="11:16" x14ac:dyDescent="0.25">
      <c r="K6294" s="124"/>
      <c r="L6294" s="110"/>
      <c r="M6294" s="110"/>
      <c r="N6294" s="110"/>
      <c r="O6294" s="144"/>
      <c r="P6294" s="110"/>
    </row>
    <row r="6295" spans="11:16" x14ac:dyDescent="0.25">
      <c r="K6295" s="124"/>
      <c r="L6295" s="110"/>
      <c r="M6295" s="110"/>
      <c r="N6295" s="110"/>
      <c r="O6295" s="144"/>
      <c r="P6295" s="110"/>
    </row>
    <row r="6296" spans="11:16" x14ac:dyDescent="0.25">
      <c r="K6296" s="124"/>
      <c r="L6296" s="110"/>
      <c r="M6296" s="110"/>
      <c r="N6296" s="110"/>
      <c r="O6296" s="144"/>
      <c r="P6296" s="110"/>
    </row>
    <row r="6297" spans="11:16" x14ac:dyDescent="0.25">
      <c r="K6297" s="124"/>
      <c r="L6297" s="110"/>
      <c r="M6297" s="110"/>
      <c r="N6297" s="110"/>
      <c r="O6297" s="144"/>
      <c r="P6297" s="110"/>
    </row>
    <row r="6298" spans="11:16" x14ac:dyDescent="0.25">
      <c r="K6298" s="124"/>
      <c r="L6298" s="110"/>
      <c r="M6298" s="110"/>
      <c r="N6298" s="110"/>
      <c r="O6298" s="144"/>
      <c r="P6298" s="110"/>
    </row>
    <row r="6299" spans="11:16" x14ac:dyDescent="0.25">
      <c r="K6299" s="124"/>
      <c r="L6299" s="110"/>
      <c r="M6299" s="110"/>
      <c r="N6299" s="110"/>
      <c r="O6299" s="144"/>
      <c r="P6299" s="110"/>
    </row>
    <row r="6300" spans="11:16" x14ac:dyDescent="0.25">
      <c r="K6300" s="124"/>
      <c r="L6300" s="110"/>
      <c r="M6300" s="110"/>
      <c r="N6300" s="110"/>
      <c r="O6300" s="144"/>
      <c r="P6300" s="110"/>
    </row>
    <row r="6301" spans="11:16" x14ac:dyDescent="0.25">
      <c r="K6301" s="124"/>
      <c r="L6301" s="110"/>
      <c r="M6301" s="110"/>
      <c r="N6301" s="110"/>
      <c r="O6301" s="144"/>
      <c r="P6301" s="110"/>
    </row>
    <row r="6302" spans="11:16" x14ac:dyDescent="0.25">
      <c r="K6302" s="124"/>
      <c r="L6302" s="110"/>
      <c r="M6302" s="110"/>
      <c r="N6302" s="110"/>
      <c r="O6302" s="144"/>
      <c r="P6302" s="110"/>
    </row>
    <row r="6303" spans="11:16" x14ac:dyDescent="0.25">
      <c r="K6303" s="124"/>
      <c r="L6303" s="110"/>
      <c r="M6303" s="110"/>
      <c r="N6303" s="110"/>
      <c r="O6303" s="144"/>
      <c r="P6303" s="110"/>
    </row>
    <row r="6304" spans="11:16" x14ac:dyDescent="0.25">
      <c r="K6304" s="124"/>
      <c r="L6304" s="110"/>
      <c r="M6304" s="110"/>
      <c r="N6304" s="110"/>
      <c r="O6304" s="144"/>
      <c r="P6304" s="110"/>
    </row>
    <row r="6305" spans="11:16" x14ac:dyDescent="0.25">
      <c r="K6305" s="124"/>
      <c r="L6305" s="110"/>
      <c r="M6305" s="110"/>
      <c r="N6305" s="110"/>
      <c r="O6305" s="144"/>
      <c r="P6305" s="110"/>
    </row>
    <row r="6306" spans="11:16" x14ac:dyDescent="0.25">
      <c r="K6306" s="124"/>
      <c r="L6306" s="110"/>
      <c r="M6306" s="110"/>
      <c r="N6306" s="110"/>
      <c r="O6306" s="144"/>
      <c r="P6306" s="110"/>
    </row>
    <row r="6307" spans="11:16" x14ac:dyDescent="0.25">
      <c r="K6307" s="124"/>
      <c r="L6307" s="110"/>
      <c r="M6307" s="110"/>
      <c r="N6307" s="110"/>
      <c r="O6307" s="144"/>
      <c r="P6307" s="110"/>
    </row>
    <row r="6308" spans="11:16" x14ac:dyDescent="0.25">
      <c r="K6308" s="124"/>
      <c r="L6308" s="110"/>
      <c r="M6308" s="110"/>
      <c r="N6308" s="110"/>
      <c r="O6308" s="144"/>
      <c r="P6308" s="110"/>
    </row>
    <row r="6309" spans="11:16" x14ac:dyDescent="0.25">
      <c r="K6309" s="124"/>
      <c r="L6309" s="110"/>
      <c r="M6309" s="110"/>
      <c r="N6309" s="110"/>
      <c r="O6309" s="144"/>
      <c r="P6309" s="110"/>
    </row>
    <row r="6310" spans="11:16" x14ac:dyDescent="0.25">
      <c r="K6310" s="124"/>
      <c r="L6310" s="110"/>
      <c r="M6310" s="110"/>
      <c r="N6310" s="110"/>
      <c r="O6310" s="144"/>
      <c r="P6310" s="110"/>
    </row>
    <row r="6311" spans="11:16" x14ac:dyDescent="0.25">
      <c r="K6311" s="124"/>
      <c r="L6311" s="110"/>
      <c r="M6311" s="110"/>
      <c r="N6311" s="110"/>
      <c r="O6311" s="144"/>
      <c r="P6311" s="110"/>
    </row>
    <row r="6312" spans="11:16" x14ac:dyDescent="0.25">
      <c r="K6312" s="124"/>
      <c r="L6312" s="110"/>
      <c r="M6312" s="110"/>
      <c r="N6312" s="110"/>
      <c r="O6312" s="144"/>
      <c r="P6312" s="110"/>
    </row>
    <row r="6313" spans="11:16" x14ac:dyDescent="0.25">
      <c r="K6313" s="124"/>
      <c r="L6313" s="110"/>
      <c r="M6313" s="110"/>
      <c r="N6313" s="110"/>
      <c r="O6313" s="144"/>
      <c r="P6313" s="110"/>
    </row>
    <row r="6314" spans="11:16" x14ac:dyDescent="0.25">
      <c r="K6314" s="124"/>
      <c r="L6314" s="110"/>
      <c r="M6314" s="110"/>
      <c r="N6314" s="110"/>
      <c r="O6314" s="144"/>
      <c r="P6314" s="110"/>
    </row>
    <row r="6315" spans="11:16" x14ac:dyDescent="0.25">
      <c r="K6315" s="124"/>
      <c r="L6315" s="110"/>
      <c r="M6315" s="110"/>
      <c r="N6315" s="110"/>
      <c r="O6315" s="144"/>
      <c r="P6315" s="110"/>
    </row>
    <row r="6316" spans="11:16" x14ac:dyDescent="0.25">
      <c r="K6316" s="124"/>
      <c r="L6316" s="110"/>
      <c r="M6316" s="110"/>
      <c r="N6316" s="110"/>
      <c r="O6316" s="144"/>
      <c r="P6316" s="110"/>
    </row>
    <row r="6317" spans="11:16" x14ac:dyDescent="0.25">
      <c r="K6317" s="124"/>
      <c r="L6317" s="110"/>
      <c r="M6317" s="110"/>
      <c r="N6317" s="110"/>
      <c r="O6317" s="144"/>
      <c r="P6317" s="110"/>
    </row>
    <row r="6318" spans="11:16" x14ac:dyDescent="0.25">
      <c r="K6318" s="124"/>
      <c r="L6318" s="110"/>
      <c r="M6318" s="110"/>
      <c r="N6318" s="110"/>
      <c r="O6318" s="144"/>
      <c r="P6318" s="110"/>
    </row>
    <row r="6319" spans="11:16" x14ac:dyDescent="0.25">
      <c r="K6319" s="124"/>
      <c r="L6319" s="110"/>
      <c r="M6319" s="110"/>
      <c r="N6319" s="110"/>
      <c r="O6319" s="144"/>
      <c r="P6319" s="110"/>
    </row>
    <row r="6320" spans="11:16" x14ac:dyDescent="0.25">
      <c r="K6320" s="124"/>
      <c r="L6320" s="110"/>
      <c r="M6320" s="110"/>
      <c r="N6320" s="110"/>
      <c r="O6320" s="144"/>
      <c r="P6320" s="110"/>
    </row>
    <row r="6321" spans="11:16" x14ac:dyDescent="0.25">
      <c r="K6321" s="124"/>
      <c r="L6321" s="110"/>
      <c r="M6321" s="110"/>
      <c r="N6321" s="110"/>
      <c r="O6321" s="144"/>
      <c r="P6321" s="110"/>
    </row>
    <row r="6322" spans="11:16" x14ac:dyDescent="0.25">
      <c r="K6322" s="124"/>
      <c r="L6322" s="110"/>
      <c r="M6322" s="110"/>
      <c r="N6322" s="110"/>
      <c r="O6322" s="144"/>
      <c r="P6322" s="110"/>
    </row>
    <row r="6323" spans="11:16" x14ac:dyDescent="0.25">
      <c r="K6323" s="124"/>
      <c r="L6323" s="110"/>
      <c r="M6323" s="110"/>
      <c r="N6323" s="110"/>
      <c r="O6323" s="144"/>
      <c r="P6323" s="110"/>
    </row>
    <row r="6324" spans="11:16" x14ac:dyDescent="0.25">
      <c r="K6324" s="124"/>
      <c r="L6324" s="110"/>
      <c r="M6324" s="110"/>
      <c r="N6324" s="110"/>
      <c r="O6324" s="144"/>
      <c r="P6324" s="110"/>
    </row>
    <row r="6325" spans="11:16" x14ac:dyDescent="0.25">
      <c r="K6325" s="124"/>
      <c r="L6325" s="110"/>
      <c r="M6325" s="110"/>
      <c r="N6325" s="110"/>
      <c r="O6325" s="144"/>
      <c r="P6325" s="110"/>
    </row>
    <row r="6326" spans="11:16" x14ac:dyDescent="0.25">
      <c r="K6326" s="124"/>
      <c r="L6326" s="110"/>
      <c r="M6326" s="110"/>
      <c r="N6326" s="110"/>
      <c r="O6326" s="144"/>
      <c r="P6326" s="110"/>
    </row>
    <row r="6327" spans="11:16" x14ac:dyDescent="0.25">
      <c r="K6327" s="124"/>
      <c r="L6327" s="110"/>
      <c r="M6327" s="110"/>
      <c r="N6327" s="110"/>
      <c r="O6327" s="144"/>
      <c r="P6327" s="110"/>
    </row>
    <row r="6328" spans="11:16" x14ac:dyDescent="0.25">
      <c r="K6328" s="124"/>
      <c r="L6328" s="110"/>
      <c r="M6328" s="110"/>
      <c r="N6328" s="110"/>
      <c r="O6328" s="144"/>
      <c r="P6328" s="110"/>
    </row>
    <row r="6329" spans="11:16" x14ac:dyDescent="0.25">
      <c r="K6329" s="124"/>
      <c r="L6329" s="110"/>
      <c r="M6329" s="110"/>
      <c r="N6329" s="110"/>
      <c r="O6329" s="144"/>
      <c r="P6329" s="110"/>
    </row>
    <row r="6330" spans="11:16" x14ac:dyDescent="0.25">
      <c r="K6330" s="124"/>
      <c r="L6330" s="110"/>
      <c r="M6330" s="110"/>
      <c r="N6330" s="110"/>
      <c r="O6330" s="144"/>
      <c r="P6330" s="110"/>
    </row>
    <row r="6331" spans="11:16" x14ac:dyDescent="0.25">
      <c r="K6331" s="124"/>
      <c r="L6331" s="110"/>
      <c r="M6331" s="110"/>
      <c r="N6331" s="110"/>
      <c r="O6331" s="144"/>
      <c r="P6331" s="110"/>
    </row>
    <row r="6332" spans="11:16" x14ac:dyDescent="0.25">
      <c r="K6332" s="124"/>
      <c r="L6332" s="110"/>
      <c r="M6332" s="110"/>
      <c r="N6332" s="110"/>
      <c r="O6332" s="144"/>
      <c r="P6332" s="110"/>
    </row>
    <row r="6333" spans="11:16" x14ac:dyDescent="0.25">
      <c r="K6333" s="124"/>
      <c r="L6333" s="110"/>
      <c r="M6333" s="110"/>
      <c r="N6333" s="110"/>
      <c r="O6333" s="144"/>
      <c r="P6333" s="110"/>
    </row>
    <row r="6334" spans="11:16" x14ac:dyDescent="0.25">
      <c r="K6334" s="124"/>
      <c r="L6334" s="110"/>
      <c r="M6334" s="110"/>
      <c r="N6334" s="110"/>
      <c r="O6334" s="144"/>
      <c r="P6334" s="110"/>
    </row>
    <row r="6335" spans="11:16" x14ac:dyDescent="0.25">
      <c r="K6335" s="124"/>
      <c r="L6335" s="110"/>
      <c r="M6335" s="110"/>
      <c r="N6335" s="110"/>
      <c r="O6335" s="144"/>
      <c r="P6335" s="110"/>
    </row>
    <row r="6336" spans="11:16" x14ac:dyDescent="0.25">
      <c r="K6336" s="124"/>
      <c r="L6336" s="110"/>
      <c r="M6336" s="110"/>
      <c r="N6336" s="110"/>
      <c r="O6336" s="144"/>
      <c r="P6336" s="110"/>
    </row>
    <row r="6337" spans="11:16" x14ac:dyDescent="0.25">
      <c r="K6337" s="124"/>
      <c r="L6337" s="110"/>
      <c r="M6337" s="110"/>
      <c r="N6337" s="110"/>
      <c r="O6337" s="144"/>
      <c r="P6337" s="110"/>
    </row>
    <row r="6338" spans="11:16" x14ac:dyDescent="0.25">
      <c r="K6338" s="124"/>
      <c r="L6338" s="110"/>
      <c r="M6338" s="110"/>
      <c r="N6338" s="110"/>
      <c r="O6338" s="144"/>
      <c r="P6338" s="110"/>
    </row>
    <row r="6339" spans="11:16" x14ac:dyDescent="0.25">
      <c r="K6339" s="124"/>
      <c r="L6339" s="110"/>
      <c r="M6339" s="110"/>
      <c r="N6339" s="110"/>
      <c r="O6339" s="144"/>
      <c r="P6339" s="110"/>
    </row>
    <row r="6340" spans="11:16" x14ac:dyDescent="0.25">
      <c r="K6340" s="124"/>
      <c r="L6340" s="110"/>
      <c r="M6340" s="110"/>
      <c r="N6340" s="110"/>
      <c r="O6340" s="144"/>
      <c r="P6340" s="110"/>
    </row>
    <row r="6341" spans="11:16" x14ac:dyDescent="0.25">
      <c r="K6341" s="124"/>
      <c r="L6341" s="110"/>
      <c r="M6341" s="110"/>
      <c r="N6341" s="110"/>
      <c r="O6341" s="144"/>
      <c r="P6341" s="110"/>
    </row>
    <row r="6342" spans="11:16" x14ac:dyDescent="0.25">
      <c r="K6342" s="124"/>
      <c r="L6342" s="110"/>
      <c r="M6342" s="110"/>
      <c r="N6342" s="110"/>
      <c r="O6342" s="144"/>
      <c r="P6342" s="110"/>
    </row>
    <row r="6343" spans="11:16" x14ac:dyDescent="0.25">
      <c r="K6343" s="124"/>
      <c r="L6343" s="110"/>
      <c r="M6343" s="110"/>
      <c r="N6343" s="110"/>
      <c r="O6343" s="144"/>
      <c r="P6343" s="110"/>
    </row>
    <row r="6344" spans="11:16" x14ac:dyDescent="0.25">
      <c r="K6344" s="124"/>
      <c r="L6344" s="110"/>
      <c r="M6344" s="110"/>
      <c r="N6344" s="110"/>
      <c r="O6344" s="144"/>
      <c r="P6344" s="110"/>
    </row>
    <row r="6345" spans="11:16" x14ac:dyDescent="0.25">
      <c r="K6345" s="124"/>
      <c r="L6345" s="110"/>
      <c r="M6345" s="110"/>
      <c r="N6345" s="110"/>
      <c r="O6345" s="144"/>
      <c r="P6345" s="110"/>
    </row>
    <row r="6346" spans="11:16" x14ac:dyDescent="0.25">
      <c r="K6346" s="124"/>
      <c r="L6346" s="110"/>
      <c r="M6346" s="110"/>
      <c r="N6346" s="110"/>
      <c r="O6346" s="144"/>
      <c r="P6346" s="110"/>
    </row>
    <row r="6347" spans="11:16" x14ac:dyDescent="0.25">
      <c r="K6347" s="124"/>
      <c r="L6347" s="110"/>
      <c r="M6347" s="110"/>
      <c r="N6347" s="110"/>
      <c r="O6347" s="144"/>
      <c r="P6347" s="110"/>
    </row>
    <row r="6348" spans="11:16" x14ac:dyDescent="0.25">
      <c r="K6348" s="124"/>
      <c r="L6348" s="110"/>
      <c r="M6348" s="110"/>
      <c r="N6348" s="110"/>
      <c r="O6348" s="144"/>
      <c r="P6348" s="110"/>
    </row>
    <row r="6349" spans="11:16" x14ac:dyDescent="0.25">
      <c r="K6349" s="124"/>
      <c r="L6349" s="110"/>
      <c r="M6349" s="110"/>
      <c r="N6349" s="110"/>
      <c r="O6349" s="144"/>
      <c r="P6349" s="110"/>
    </row>
    <row r="6350" spans="11:16" x14ac:dyDescent="0.25">
      <c r="K6350" s="124"/>
      <c r="L6350" s="110"/>
      <c r="M6350" s="110"/>
      <c r="N6350" s="110"/>
      <c r="O6350" s="144"/>
      <c r="P6350" s="110"/>
    </row>
    <row r="6351" spans="11:16" x14ac:dyDescent="0.25">
      <c r="K6351" s="124"/>
      <c r="L6351" s="110"/>
      <c r="M6351" s="110"/>
      <c r="N6351" s="110"/>
      <c r="O6351" s="144"/>
      <c r="P6351" s="110"/>
    </row>
    <row r="6352" spans="11:16" x14ac:dyDescent="0.25">
      <c r="K6352" s="124"/>
      <c r="L6352" s="110"/>
      <c r="M6352" s="110"/>
      <c r="N6352" s="110"/>
      <c r="O6352" s="144"/>
      <c r="P6352" s="110"/>
    </row>
    <row r="6353" spans="11:16" x14ac:dyDescent="0.25">
      <c r="K6353" s="124"/>
      <c r="L6353" s="110"/>
      <c r="M6353" s="110"/>
      <c r="N6353" s="110"/>
      <c r="O6353" s="144"/>
      <c r="P6353" s="110"/>
    </row>
    <row r="6354" spans="11:16" x14ac:dyDescent="0.25">
      <c r="K6354" s="124"/>
      <c r="L6354" s="110"/>
      <c r="M6354" s="110"/>
      <c r="N6354" s="110"/>
      <c r="O6354" s="144"/>
      <c r="P6354" s="110"/>
    </row>
    <row r="6355" spans="11:16" x14ac:dyDescent="0.25">
      <c r="K6355" s="124"/>
      <c r="L6355" s="110"/>
      <c r="M6355" s="110"/>
      <c r="N6355" s="110"/>
      <c r="O6355" s="144"/>
      <c r="P6355" s="110"/>
    </row>
    <row r="6356" spans="11:16" x14ac:dyDescent="0.25">
      <c r="K6356" s="124"/>
      <c r="L6356" s="110"/>
      <c r="M6356" s="110"/>
      <c r="N6356" s="110"/>
      <c r="O6356" s="144"/>
      <c r="P6356" s="110"/>
    </row>
    <row r="6357" spans="11:16" x14ac:dyDescent="0.25">
      <c r="K6357" s="124"/>
      <c r="L6357" s="110"/>
      <c r="M6357" s="110"/>
      <c r="N6357" s="110"/>
      <c r="O6357" s="144"/>
      <c r="P6357" s="110"/>
    </row>
    <row r="6358" spans="11:16" x14ac:dyDescent="0.25">
      <c r="K6358" s="124"/>
      <c r="L6358" s="110"/>
      <c r="M6358" s="110"/>
      <c r="N6358" s="110"/>
      <c r="O6358" s="144"/>
      <c r="P6358" s="110"/>
    </row>
    <row r="6359" spans="11:16" x14ac:dyDescent="0.25">
      <c r="K6359" s="124"/>
      <c r="L6359" s="110"/>
      <c r="M6359" s="110"/>
      <c r="N6359" s="110"/>
      <c r="O6359" s="144"/>
      <c r="P6359" s="110"/>
    </row>
    <row r="6360" spans="11:16" x14ac:dyDescent="0.25">
      <c r="K6360" s="124"/>
      <c r="L6360" s="110"/>
      <c r="M6360" s="110"/>
      <c r="N6360" s="110"/>
      <c r="O6360" s="144"/>
      <c r="P6360" s="110"/>
    </row>
    <row r="6361" spans="11:16" x14ac:dyDescent="0.25">
      <c r="K6361" s="124"/>
      <c r="L6361" s="110"/>
      <c r="M6361" s="110"/>
      <c r="N6361" s="110"/>
      <c r="O6361" s="144"/>
      <c r="P6361" s="110"/>
    </row>
    <row r="6362" spans="11:16" x14ac:dyDescent="0.25">
      <c r="K6362" s="124"/>
      <c r="L6362" s="110"/>
      <c r="M6362" s="110"/>
      <c r="N6362" s="110"/>
      <c r="O6362" s="144"/>
      <c r="P6362" s="110"/>
    </row>
    <row r="6363" spans="11:16" x14ac:dyDescent="0.25">
      <c r="K6363" s="124"/>
      <c r="L6363" s="110"/>
      <c r="M6363" s="110"/>
      <c r="N6363" s="110"/>
      <c r="O6363" s="144"/>
      <c r="P6363" s="110"/>
    </row>
    <row r="6364" spans="11:16" x14ac:dyDescent="0.25">
      <c r="K6364" s="124"/>
      <c r="L6364" s="110"/>
      <c r="M6364" s="110"/>
      <c r="N6364" s="110"/>
      <c r="O6364" s="144"/>
      <c r="P6364" s="110"/>
    </row>
    <row r="6365" spans="11:16" x14ac:dyDescent="0.25">
      <c r="K6365" s="124"/>
      <c r="L6365" s="110"/>
      <c r="M6365" s="110"/>
      <c r="N6365" s="110"/>
      <c r="O6365" s="144"/>
      <c r="P6365" s="110"/>
    </row>
    <row r="6366" spans="11:16" x14ac:dyDescent="0.25">
      <c r="K6366" s="124"/>
      <c r="L6366" s="110"/>
      <c r="M6366" s="110"/>
      <c r="N6366" s="110"/>
      <c r="O6366" s="144"/>
      <c r="P6366" s="110"/>
    </row>
    <row r="6367" spans="11:16" x14ac:dyDescent="0.25">
      <c r="K6367" s="124"/>
      <c r="L6367" s="110"/>
      <c r="M6367" s="110"/>
      <c r="N6367" s="110"/>
      <c r="O6367" s="144"/>
      <c r="P6367" s="110"/>
    </row>
    <row r="6368" spans="11:16" x14ac:dyDescent="0.25">
      <c r="K6368" s="124"/>
      <c r="L6368" s="110"/>
      <c r="M6368" s="110"/>
      <c r="N6368" s="110"/>
      <c r="O6368" s="144"/>
      <c r="P6368" s="110"/>
    </row>
    <row r="6369" spans="11:16" x14ac:dyDescent="0.25">
      <c r="K6369" s="124"/>
      <c r="L6369" s="110"/>
      <c r="M6369" s="110"/>
      <c r="N6369" s="110"/>
      <c r="O6369" s="144"/>
      <c r="P6369" s="110"/>
    </row>
    <row r="6370" spans="11:16" x14ac:dyDescent="0.25">
      <c r="K6370" s="124"/>
      <c r="L6370" s="110"/>
      <c r="M6370" s="110"/>
      <c r="N6370" s="110"/>
      <c r="O6370" s="144"/>
      <c r="P6370" s="110"/>
    </row>
    <row r="6371" spans="11:16" x14ac:dyDescent="0.25">
      <c r="K6371" s="124"/>
      <c r="L6371" s="110"/>
      <c r="M6371" s="110"/>
      <c r="N6371" s="110"/>
      <c r="O6371" s="144"/>
      <c r="P6371" s="110"/>
    </row>
    <row r="6372" spans="11:16" x14ac:dyDescent="0.25">
      <c r="K6372" s="124"/>
      <c r="L6372" s="110"/>
      <c r="M6372" s="110"/>
      <c r="N6372" s="110"/>
      <c r="O6372" s="144"/>
      <c r="P6372" s="110"/>
    </row>
    <row r="6373" spans="11:16" x14ac:dyDescent="0.25">
      <c r="K6373" s="124"/>
      <c r="L6373" s="110"/>
      <c r="M6373" s="110"/>
      <c r="N6373" s="110"/>
      <c r="O6373" s="144"/>
      <c r="P6373" s="110"/>
    </row>
    <row r="6374" spans="11:16" x14ac:dyDescent="0.25">
      <c r="K6374" s="124"/>
      <c r="L6374" s="110"/>
      <c r="M6374" s="110"/>
      <c r="N6374" s="110"/>
      <c r="O6374" s="144"/>
      <c r="P6374" s="110"/>
    </row>
    <row r="6375" spans="11:16" x14ac:dyDescent="0.25">
      <c r="K6375" s="124"/>
      <c r="L6375" s="110"/>
      <c r="M6375" s="110"/>
      <c r="N6375" s="110"/>
      <c r="O6375" s="144"/>
      <c r="P6375" s="110"/>
    </row>
    <row r="6376" spans="11:16" x14ac:dyDescent="0.25">
      <c r="K6376" s="124"/>
      <c r="L6376" s="110"/>
      <c r="M6376" s="110"/>
      <c r="N6376" s="110"/>
      <c r="O6376" s="144"/>
      <c r="P6376" s="110"/>
    </row>
    <row r="6377" spans="11:16" x14ac:dyDescent="0.25">
      <c r="K6377" s="124"/>
      <c r="L6377" s="110"/>
      <c r="M6377" s="110"/>
      <c r="N6377" s="110"/>
      <c r="O6377" s="144"/>
      <c r="P6377" s="110"/>
    </row>
    <row r="6378" spans="11:16" x14ac:dyDescent="0.25">
      <c r="K6378" s="124"/>
      <c r="L6378" s="110"/>
      <c r="M6378" s="110"/>
      <c r="N6378" s="110"/>
      <c r="O6378" s="144"/>
      <c r="P6378" s="110"/>
    </row>
    <row r="6379" spans="11:16" x14ac:dyDescent="0.25">
      <c r="K6379" s="124"/>
      <c r="L6379" s="110"/>
      <c r="M6379" s="110"/>
      <c r="N6379" s="110"/>
      <c r="O6379" s="144"/>
      <c r="P6379" s="110"/>
    </row>
    <row r="6380" spans="11:16" x14ac:dyDescent="0.25">
      <c r="K6380" s="124"/>
      <c r="L6380" s="110"/>
      <c r="M6380" s="110"/>
      <c r="N6380" s="110"/>
      <c r="O6380" s="144"/>
      <c r="P6380" s="110"/>
    </row>
    <row r="6381" spans="11:16" x14ac:dyDescent="0.25">
      <c r="K6381" s="124"/>
      <c r="L6381" s="110"/>
      <c r="M6381" s="110"/>
      <c r="N6381" s="110"/>
      <c r="O6381" s="144"/>
      <c r="P6381" s="110"/>
    </row>
    <row r="6382" spans="11:16" x14ac:dyDescent="0.25">
      <c r="K6382" s="124"/>
      <c r="L6382" s="110"/>
      <c r="M6382" s="110"/>
      <c r="N6382" s="110"/>
      <c r="O6382" s="144"/>
      <c r="P6382" s="110"/>
    </row>
    <row r="6383" spans="11:16" x14ac:dyDescent="0.25">
      <c r="K6383" s="124"/>
      <c r="L6383" s="110"/>
      <c r="M6383" s="110"/>
      <c r="N6383" s="110"/>
      <c r="O6383" s="144"/>
      <c r="P6383" s="110"/>
    </row>
    <row r="6384" spans="11:16" x14ac:dyDescent="0.25">
      <c r="K6384" s="124"/>
      <c r="L6384" s="110"/>
      <c r="M6384" s="110"/>
      <c r="N6384" s="110"/>
      <c r="O6384" s="144"/>
      <c r="P6384" s="110"/>
    </row>
    <row r="6385" spans="11:16" x14ac:dyDescent="0.25">
      <c r="K6385" s="124"/>
      <c r="L6385" s="110"/>
      <c r="M6385" s="110"/>
      <c r="N6385" s="110"/>
      <c r="O6385" s="144"/>
      <c r="P6385" s="110"/>
    </row>
    <row r="6386" spans="11:16" x14ac:dyDescent="0.25">
      <c r="K6386" s="124"/>
      <c r="L6386" s="110"/>
      <c r="M6386" s="110"/>
      <c r="N6386" s="110"/>
      <c r="O6386" s="144"/>
      <c r="P6386" s="110"/>
    </row>
    <row r="6387" spans="11:16" x14ac:dyDescent="0.25">
      <c r="K6387" s="124"/>
      <c r="L6387" s="110"/>
      <c r="M6387" s="110"/>
      <c r="N6387" s="110"/>
      <c r="O6387" s="144"/>
      <c r="P6387" s="110"/>
    </row>
    <row r="6388" spans="11:16" x14ac:dyDescent="0.25">
      <c r="K6388" s="124"/>
      <c r="L6388" s="110"/>
      <c r="M6388" s="110"/>
      <c r="N6388" s="110"/>
      <c r="O6388" s="144"/>
      <c r="P6388" s="110"/>
    </row>
    <row r="6389" spans="11:16" x14ac:dyDescent="0.25">
      <c r="K6389" s="124"/>
      <c r="L6389" s="110"/>
      <c r="M6389" s="110"/>
      <c r="N6389" s="110"/>
      <c r="O6389" s="144"/>
      <c r="P6389" s="110"/>
    </row>
    <row r="6390" spans="11:16" x14ac:dyDescent="0.25">
      <c r="K6390" s="124"/>
      <c r="L6390" s="110"/>
      <c r="M6390" s="110"/>
      <c r="N6390" s="110"/>
      <c r="O6390" s="144"/>
      <c r="P6390" s="110"/>
    </row>
    <row r="6391" spans="11:16" x14ac:dyDescent="0.25">
      <c r="K6391" s="124"/>
      <c r="L6391" s="110"/>
      <c r="M6391" s="110"/>
      <c r="N6391" s="110"/>
      <c r="O6391" s="144"/>
      <c r="P6391" s="110"/>
    </row>
    <row r="6392" spans="11:16" x14ac:dyDescent="0.25">
      <c r="K6392" s="124"/>
      <c r="L6392" s="110"/>
      <c r="M6392" s="110"/>
      <c r="N6392" s="110"/>
      <c r="O6392" s="144"/>
      <c r="P6392" s="110"/>
    </row>
    <row r="6393" spans="11:16" x14ac:dyDescent="0.25">
      <c r="K6393" s="124"/>
      <c r="L6393" s="110"/>
      <c r="M6393" s="110"/>
      <c r="N6393" s="110"/>
      <c r="O6393" s="144"/>
      <c r="P6393" s="110"/>
    </row>
    <row r="6394" spans="11:16" x14ac:dyDescent="0.25">
      <c r="K6394" s="124"/>
      <c r="L6394" s="110"/>
      <c r="M6394" s="110"/>
      <c r="N6394" s="110"/>
      <c r="O6394" s="144"/>
      <c r="P6394" s="110"/>
    </row>
    <row r="6395" spans="11:16" x14ac:dyDescent="0.25">
      <c r="K6395" s="124"/>
      <c r="L6395" s="110"/>
      <c r="M6395" s="110"/>
      <c r="N6395" s="110"/>
      <c r="O6395" s="144"/>
      <c r="P6395" s="110"/>
    </row>
    <row r="6396" spans="11:16" x14ac:dyDescent="0.25">
      <c r="K6396" s="124"/>
      <c r="L6396" s="110"/>
      <c r="M6396" s="110"/>
      <c r="N6396" s="110"/>
      <c r="O6396" s="144"/>
      <c r="P6396" s="110"/>
    </row>
    <row r="6397" spans="11:16" x14ac:dyDescent="0.25">
      <c r="K6397" s="124"/>
      <c r="L6397" s="110"/>
      <c r="M6397" s="110"/>
      <c r="N6397" s="110"/>
      <c r="O6397" s="144"/>
      <c r="P6397" s="110"/>
    </row>
    <row r="6398" spans="11:16" x14ac:dyDescent="0.25">
      <c r="K6398" s="124"/>
      <c r="L6398" s="110"/>
      <c r="M6398" s="110"/>
      <c r="N6398" s="110"/>
      <c r="O6398" s="144"/>
      <c r="P6398" s="110"/>
    </row>
    <row r="6399" spans="11:16" x14ac:dyDescent="0.25">
      <c r="K6399" s="124"/>
      <c r="L6399" s="110"/>
      <c r="M6399" s="110"/>
      <c r="N6399" s="110"/>
      <c r="O6399" s="144"/>
      <c r="P6399" s="110"/>
    </row>
    <row r="6400" spans="11:16" x14ac:dyDescent="0.25">
      <c r="K6400" s="124"/>
      <c r="L6400" s="110"/>
      <c r="M6400" s="110"/>
      <c r="N6400" s="110"/>
      <c r="O6400" s="144"/>
      <c r="P6400" s="110"/>
    </row>
    <row r="6401" spans="11:16" x14ac:dyDescent="0.25">
      <c r="K6401" s="124"/>
      <c r="L6401" s="110"/>
      <c r="M6401" s="110"/>
      <c r="N6401" s="110"/>
      <c r="O6401" s="144"/>
      <c r="P6401" s="110"/>
    </row>
    <row r="6402" spans="11:16" x14ac:dyDescent="0.25">
      <c r="K6402" s="124"/>
      <c r="L6402" s="110"/>
      <c r="M6402" s="110"/>
      <c r="N6402" s="110"/>
      <c r="O6402" s="144"/>
      <c r="P6402" s="110"/>
    </row>
    <row r="6403" spans="11:16" x14ac:dyDescent="0.25">
      <c r="K6403" s="124"/>
      <c r="L6403" s="110"/>
      <c r="M6403" s="110"/>
      <c r="N6403" s="110"/>
      <c r="O6403" s="144"/>
      <c r="P6403" s="110"/>
    </row>
    <row r="6404" spans="11:16" x14ac:dyDescent="0.25">
      <c r="K6404" s="124"/>
      <c r="L6404" s="110"/>
      <c r="M6404" s="110"/>
      <c r="N6404" s="110"/>
      <c r="O6404" s="144"/>
      <c r="P6404" s="110"/>
    </row>
    <row r="6405" spans="11:16" x14ac:dyDescent="0.25">
      <c r="K6405" s="124"/>
      <c r="L6405" s="110"/>
      <c r="M6405" s="110"/>
      <c r="N6405" s="110"/>
      <c r="O6405" s="144"/>
      <c r="P6405" s="110"/>
    </row>
    <row r="6406" spans="11:16" x14ac:dyDescent="0.25">
      <c r="K6406" s="124"/>
      <c r="L6406" s="110"/>
      <c r="M6406" s="110"/>
      <c r="N6406" s="110"/>
      <c r="O6406" s="144"/>
      <c r="P6406" s="110"/>
    </row>
    <row r="6407" spans="11:16" x14ac:dyDescent="0.25">
      <c r="K6407" s="124"/>
      <c r="L6407" s="110"/>
      <c r="M6407" s="110"/>
      <c r="N6407" s="110"/>
      <c r="O6407" s="144"/>
      <c r="P6407" s="110"/>
    </row>
    <row r="6408" spans="11:16" x14ac:dyDescent="0.25">
      <c r="K6408" s="124"/>
      <c r="L6408" s="110"/>
      <c r="M6408" s="110"/>
      <c r="N6408" s="110"/>
      <c r="O6408" s="144"/>
      <c r="P6408" s="110"/>
    </row>
    <row r="6409" spans="11:16" x14ac:dyDescent="0.25">
      <c r="K6409" s="124"/>
      <c r="L6409" s="110"/>
      <c r="M6409" s="110"/>
      <c r="N6409" s="110"/>
      <c r="O6409" s="144"/>
      <c r="P6409" s="110"/>
    </row>
    <row r="6410" spans="11:16" x14ac:dyDescent="0.25">
      <c r="K6410" s="124"/>
      <c r="L6410" s="110"/>
      <c r="M6410" s="110"/>
      <c r="N6410" s="110"/>
      <c r="O6410" s="144"/>
      <c r="P6410" s="110"/>
    </row>
    <row r="6411" spans="11:16" x14ac:dyDescent="0.25">
      <c r="K6411" s="124"/>
      <c r="L6411" s="110"/>
      <c r="M6411" s="110"/>
      <c r="N6411" s="110"/>
      <c r="O6411" s="144"/>
      <c r="P6411" s="110"/>
    </row>
    <row r="6412" spans="11:16" x14ac:dyDescent="0.25">
      <c r="K6412" s="124"/>
      <c r="L6412" s="110"/>
      <c r="M6412" s="110"/>
      <c r="N6412" s="110"/>
      <c r="O6412" s="144"/>
      <c r="P6412" s="110"/>
    </row>
    <row r="6413" spans="11:16" x14ac:dyDescent="0.25">
      <c r="K6413" s="124"/>
      <c r="L6413" s="110"/>
      <c r="M6413" s="110"/>
      <c r="N6413" s="110"/>
      <c r="O6413" s="144"/>
      <c r="P6413" s="110"/>
    </row>
    <row r="6414" spans="11:16" x14ac:dyDescent="0.25">
      <c r="K6414" s="124"/>
      <c r="L6414" s="110"/>
      <c r="M6414" s="110"/>
      <c r="N6414" s="110"/>
      <c r="O6414" s="144"/>
      <c r="P6414" s="110"/>
    </row>
    <row r="6415" spans="11:16" x14ac:dyDescent="0.25">
      <c r="K6415" s="124"/>
      <c r="L6415" s="110"/>
      <c r="M6415" s="110"/>
      <c r="N6415" s="110"/>
      <c r="O6415" s="144"/>
      <c r="P6415" s="110"/>
    </row>
    <row r="6416" spans="11:16" x14ac:dyDescent="0.25">
      <c r="K6416" s="124"/>
      <c r="L6416" s="110"/>
      <c r="M6416" s="110"/>
      <c r="N6416" s="110"/>
      <c r="O6416" s="144"/>
      <c r="P6416" s="110"/>
    </row>
    <row r="6417" spans="11:16" x14ac:dyDescent="0.25">
      <c r="K6417" s="124"/>
      <c r="L6417" s="110"/>
      <c r="M6417" s="110"/>
      <c r="N6417" s="110"/>
      <c r="O6417" s="144"/>
      <c r="P6417" s="110"/>
    </row>
    <row r="6418" spans="11:16" x14ac:dyDescent="0.25">
      <c r="K6418" s="124"/>
      <c r="L6418" s="110"/>
      <c r="M6418" s="110"/>
      <c r="N6418" s="110"/>
      <c r="O6418" s="144"/>
      <c r="P6418" s="110"/>
    </row>
    <row r="6419" spans="11:16" x14ac:dyDescent="0.25">
      <c r="K6419" s="124"/>
      <c r="L6419" s="110"/>
      <c r="M6419" s="110"/>
      <c r="N6419" s="110"/>
      <c r="O6419" s="144"/>
      <c r="P6419" s="110"/>
    </row>
    <row r="6420" spans="11:16" x14ac:dyDescent="0.25">
      <c r="K6420" s="124"/>
      <c r="L6420" s="110"/>
      <c r="M6420" s="110"/>
      <c r="N6420" s="110"/>
      <c r="O6420" s="144"/>
      <c r="P6420" s="110"/>
    </row>
    <row r="6421" spans="11:16" x14ac:dyDescent="0.25">
      <c r="K6421" s="124"/>
      <c r="L6421" s="110"/>
      <c r="M6421" s="110"/>
      <c r="N6421" s="110"/>
      <c r="O6421" s="144"/>
      <c r="P6421" s="110"/>
    </row>
    <row r="6422" spans="11:16" x14ac:dyDescent="0.25">
      <c r="K6422" s="124"/>
      <c r="L6422" s="110"/>
      <c r="M6422" s="110"/>
      <c r="N6422" s="110"/>
      <c r="O6422" s="144"/>
      <c r="P6422" s="110"/>
    </row>
    <row r="6423" spans="11:16" x14ac:dyDescent="0.25">
      <c r="K6423" s="124"/>
      <c r="L6423" s="110"/>
      <c r="M6423" s="110"/>
      <c r="N6423" s="110"/>
      <c r="O6423" s="144"/>
      <c r="P6423" s="110"/>
    </row>
    <row r="6424" spans="11:16" x14ac:dyDescent="0.25">
      <c r="K6424" s="124"/>
      <c r="L6424" s="110"/>
      <c r="M6424" s="110"/>
      <c r="N6424" s="110"/>
      <c r="O6424" s="144"/>
      <c r="P6424" s="110"/>
    </row>
    <row r="6425" spans="11:16" x14ac:dyDescent="0.25">
      <c r="K6425" s="124"/>
      <c r="L6425" s="110"/>
      <c r="M6425" s="110"/>
      <c r="N6425" s="110"/>
      <c r="O6425" s="144"/>
      <c r="P6425" s="110"/>
    </row>
    <row r="6426" spans="11:16" x14ac:dyDescent="0.25">
      <c r="K6426" s="124"/>
      <c r="L6426" s="110"/>
      <c r="M6426" s="110"/>
      <c r="N6426" s="110"/>
      <c r="O6426" s="144"/>
      <c r="P6426" s="110"/>
    </row>
    <row r="6427" spans="11:16" x14ac:dyDescent="0.25">
      <c r="K6427" s="124"/>
      <c r="L6427" s="110"/>
      <c r="M6427" s="110"/>
      <c r="N6427" s="110"/>
      <c r="O6427" s="144"/>
      <c r="P6427" s="110"/>
    </row>
    <row r="6428" spans="11:16" x14ac:dyDescent="0.25">
      <c r="K6428" s="124"/>
      <c r="L6428" s="110"/>
      <c r="M6428" s="110"/>
      <c r="N6428" s="110"/>
      <c r="O6428" s="144"/>
      <c r="P6428" s="110"/>
    </row>
    <row r="6429" spans="11:16" x14ac:dyDescent="0.25">
      <c r="K6429" s="124"/>
      <c r="L6429" s="110"/>
      <c r="M6429" s="110"/>
      <c r="N6429" s="110"/>
      <c r="O6429" s="144"/>
      <c r="P6429" s="110"/>
    </row>
    <row r="6430" spans="11:16" x14ac:dyDescent="0.25">
      <c r="K6430" s="124"/>
      <c r="L6430" s="110"/>
      <c r="M6430" s="110"/>
      <c r="N6430" s="110"/>
      <c r="O6430" s="144"/>
      <c r="P6430" s="110"/>
    </row>
    <row r="6431" spans="11:16" x14ac:dyDescent="0.25">
      <c r="K6431" s="124"/>
      <c r="L6431" s="110"/>
      <c r="M6431" s="110"/>
      <c r="N6431" s="110"/>
      <c r="O6431" s="144"/>
      <c r="P6431" s="110"/>
    </row>
    <row r="6432" spans="11:16" x14ac:dyDescent="0.25">
      <c r="K6432" s="124"/>
      <c r="L6432" s="110"/>
      <c r="M6432" s="110"/>
      <c r="N6432" s="110"/>
      <c r="O6432" s="144"/>
      <c r="P6432" s="110"/>
    </row>
    <row r="6433" spans="11:16" x14ac:dyDescent="0.25">
      <c r="K6433" s="124"/>
      <c r="L6433" s="110"/>
      <c r="M6433" s="110"/>
      <c r="N6433" s="110"/>
      <c r="O6433" s="144"/>
      <c r="P6433" s="110"/>
    </row>
    <row r="6434" spans="11:16" x14ac:dyDescent="0.25">
      <c r="K6434" s="124"/>
      <c r="L6434" s="110"/>
      <c r="M6434" s="110"/>
      <c r="N6434" s="110"/>
      <c r="O6434" s="144"/>
      <c r="P6434" s="110"/>
    </row>
    <row r="6435" spans="11:16" x14ac:dyDescent="0.25">
      <c r="K6435" s="124"/>
      <c r="L6435" s="110"/>
      <c r="M6435" s="110"/>
      <c r="N6435" s="110"/>
      <c r="O6435" s="144"/>
      <c r="P6435" s="110"/>
    </row>
    <row r="6436" spans="11:16" x14ac:dyDescent="0.25">
      <c r="K6436" s="124"/>
      <c r="L6436" s="110"/>
      <c r="M6436" s="110"/>
      <c r="N6436" s="110"/>
      <c r="O6436" s="144"/>
      <c r="P6436" s="110"/>
    </row>
    <row r="6437" spans="11:16" x14ac:dyDescent="0.25">
      <c r="K6437" s="124"/>
      <c r="L6437" s="110"/>
      <c r="M6437" s="110"/>
      <c r="N6437" s="110"/>
      <c r="O6437" s="144"/>
      <c r="P6437" s="110"/>
    </row>
    <row r="6438" spans="11:16" x14ac:dyDescent="0.25">
      <c r="K6438" s="124"/>
      <c r="L6438" s="110"/>
      <c r="M6438" s="110"/>
      <c r="N6438" s="110"/>
      <c r="O6438" s="144"/>
      <c r="P6438" s="110"/>
    </row>
    <row r="6439" spans="11:16" x14ac:dyDescent="0.25">
      <c r="K6439" s="124"/>
      <c r="L6439" s="110"/>
      <c r="M6439" s="110"/>
      <c r="N6439" s="110"/>
      <c r="O6439" s="144"/>
      <c r="P6439" s="110"/>
    </row>
    <row r="6440" spans="11:16" x14ac:dyDescent="0.25">
      <c r="K6440" s="124"/>
      <c r="L6440" s="110"/>
      <c r="M6440" s="110"/>
      <c r="N6440" s="110"/>
      <c r="O6440" s="144"/>
      <c r="P6440" s="110"/>
    </row>
    <row r="6441" spans="11:16" x14ac:dyDescent="0.25">
      <c r="K6441" s="124"/>
      <c r="L6441" s="110"/>
      <c r="M6441" s="110"/>
      <c r="N6441" s="110"/>
      <c r="O6441" s="144"/>
      <c r="P6441" s="110"/>
    </row>
    <row r="6442" spans="11:16" x14ac:dyDescent="0.25">
      <c r="K6442" s="124"/>
      <c r="L6442" s="110"/>
      <c r="M6442" s="110"/>
      <c r="N6442" s="110"/>
      <c r="O6442" s="144"/>
      <c r="P6442" s="110"/>
    </row>
    <row r="6443" spans="11:16" x14ac:dyDescent="0.25">
      <c r="K6443" s="124"/>
      <c r="L6443" s="110"/>
      <c r="M6443" s="110"/>
      <c r="N6443" s="110"/>
      <c r="O6443" s="144"/>
      <c r="P6443" s="110"/>
    </row>
    <row r="6444" spans="11:16" x14ac:dyDescent="0.25">
      <c r="K6444" s="124"/>
      <c r="L6444" s="110"/>
      <c r="M6444" s="110"/>
      <c r="N6444" s="110"/>
      <c r="O6444" s="144"/>
      <c r="P6444" s="110"/>
    </row>
    <row r="6445" spans="11:16" x14ac:dyDescent="0.25">
      <c r="K6445" s="124"/>
      <c r="L6445" s="110"/>
      <c r="M6445" s="110"/>
      <c r="N6445" s="110"/>
      <c r="O6445" s="144"/>
      <c r="P6445" s="110"/>
    </row>
    <row r="6446" spans="11:16" x14ac:dyDescent="0.25">
      <c r="K6446" s="124"/>
      <c r="L6446" s="110"/>
      <c r="M6446" s="110"/>
      <c r="N6446" s="110"/>
      <c r="O6446" s="144"/>
      <c r="P6446" s="110"/>
    </row>
    <row r="6447" spans="11:16" x14ac:dyDescent="0.25">
      <c r="K6447" s="124"/>
      <c r="L6447" s="110"/>
      <c r="M6447" s="110"/>
      <c r="N6447" s="110"/>
      <c r="O6447" s="144"/>
      <c r="P6447" s="110"/>
    </row>
    <row r="6448" spans="11:16" x14ac:dyDescent="0.25">
      <c r="K6448" s="124"/>
      <c r="L6448" s="110"/>
      <c r="M6448" s="110"/>
      <c r="N6448" s="110"/>
      <c r="O6448" s="144"/>
      <c r="P6448" s="110"/>
    </row>
    <row r="6449" spans="11:16" x14ac:dyDescent="0.25">
      <c r="K6449" s="124"/>
      <c r="L6449" s="110"/>
      <c r="M6449" s="110"/>
      <c r="N6449" s="110"/>
      <c r="O6449" s="144"/>
      <c r="P6449" s="110"/>
    </row>
    <row r="6450" spans="11:16" x14ac:dyDescent="0.25">
      <c r="K6450" s="124"/>
      <c r="L6450" s="110"/>
      <c r="M6450" s="110"/>
      <c r="N6450" s="110"/>
      <c r="O6450" s="144"/>
      <c r="P6450" s="110"/>
    </row>
    <row r="6451" spans="11:16" x14ac:dyDescent="0.25">
      <c r="K6451" s="124"/>
      <c r="L6451" s="110"/>
      <c r="M6451" s="110"/>
      <c r="N6451" s="110"/>
      <c r="O6451" s="144"/>
      <c r="P6451" s="110"/>
    </row>
    <row r="6452" spans="11:16" x14ac:dyDescent="0.25">
      <c r="K6452" s="124"/>
      <c r="L6452" s="110"/>
      <c r="M6452" s="110"/>
      <c r="N6452" s="110"/>
      <c r="O6452" s="144"/>
      <c r="P6452" s="110"/>
    </row>
    <row r="6453" spans="11:16" x14ac:dyDescent="0.25">
      <c r="K6453" s="124"/>
      <c r="L6453" s="110"/>
      <c r="M6453" s="110"/>
      <c r="N6453" s="110"/>
      <c r="O6453" s="144"/>
      <c r="P6453" s="110"/>
    </row>
    <row r="6454" spans="11:16" x14ac:dyDescent="0.25">
      <c r="K6454" s="124"/>
      <c r="L6454" s="110"/>
      <c r="M6454" s="110"/>
      <c r="N6454" s="110"/>
      <c r="O6454" s="144"/>
      <c r="P6454" s="110"/>
    </row>
    <row r="6455" spans="11:16" x14ac:dyDescent="0.25">
      <c r="K6455" s="124"/>
      <c r="L6455" s="110"/>
      <c r="M6455" s="110"/>
      <c r="N6455" s="110"/>
      <c r="O6455" s="144"/>
      <c r="P6455" s="110"/>
    </row>
    <row r="6456" spans="11:16" x14ac:dyDescent="0.25">
      <c r="K6456" s="124"/>
      <c r="L6456" s="110"/>
      <c r="M6456" s="110"/>
      <c r="N6456" s="110"/>
      <c r="O6456" s="144"/>
      <c r="P6456" s="110"/>
    </row>
    <row r="6457" spans="11:16" x14ac:dyDescent="0.25">
      <c r="K6457" s="124"/>
      <c r="L6457" s="110"/>
      <c r="M6457" s="110"/>
      <c r="N6457" s="110"/>
      <c r="O6457" s="144"/>
      <c r="P6457" s="110"/>
    </row>
    <row r="6458" spans="11:16" x14ac:dyDescent="0.25">
      <c r="K6458" s="124"/>
      <c r="L6458" s="110"/>
      <c r="M6458" s="110"/>
      <c r="N6458" s="110"/>
      <c r="O6458" s="144"/>
      <c r="P6458" s="110"/>
    </row>
    <row r="6459" spans="11:16" x14ac:dyDescent="0.25">
      <c r="K6459" s="124"/>
      <c r="L6459" s="110"/>
      <c r="M6459" s="110"/>
      <c r="N6459" s="110"/>
      <c r="O6459" s="144"/>
      <c r="P6459" s="110"/>
    </row>
    <row r="6460" spans="11:16" x14ac:dyDescent="0.25">
      <c r="K6460" s="124"/>
      <c r="L6460" s="110"/>
      <c r="M6460" s="110"/>
      <c r="N6460" s="110"/>
      <c r="O6460" s="144"/>
      <c r="P6460" s="110"/>
    </row>
    <row r="6461" spans="11:16" x14ac:dyDescent="0.25">
      <c r="K6461" s="124"/>
      <c r="L6461" s="110"/>
      <c r="M6461" s="110"/>
      <c r="N6461" s="110"/>
      <c r="O6461" s="144"/>
      <c r="P6461" s="110"/>
    </row>
    <row r="6462" spans="11:16" x14ac:dyDescent="0.25">
      <c r="K6462" s="124"/>
      <c r="L6462" s="110"/>
      <c r="M6462" s="110"/>
      <c r="N6462" s="110"/>
      <c r="O6462" s="144"/>
      <c r="P6462" s="110"/>
    </row>
    <row r="6463" spans="11:16" x14ac:dyDescent="0.25">
      <c r="K6463" s="124"/>
      <c r="L6463" s="110"/>
      <c r="M6463" s="110"/>
      <c r="N6463" s="110"/>
      <c r="O6463" s="144"/>
      <c r="P6463" s="110"/>
    </row>
    <row r="6464" spans="11:16" x14ac:dyDescent="0.25">
      <c r="K6464" s="124"/>
      <c r="L6464" s="110"/>
      <c r="M6464" s="110"/>
      <c r="N6464" s="110"/>
      <c r="O6464" s="144"/>
      <c r="P6464" s="110"/>
    </row>
    <row r="6465" spans="11:16" x14ac:dyDescent="0.25">
      <c r="K6465" s="124"/>
      <c r="L6465" s="110"/>
      <c r="M6465" s="110"/>
      <c r="N6465" s="110"/>
      <c r="O6465" s="144"/>
      <c r="P6465" s="110"/>
    </row>
    <row r="6466" spans="11:16" x14ac:dyDescent="0.25">
      <c r="K6466" s="124"/>
      <c r="L6466" s="110"/>
      <c r="M6466" s="110"/>
      <c r="N6466" s="110"/>
      <c r="O6466" s="144"/>
      <c r="P6466" s="110"/>
    </row>
    <row r="6467" spans="11:16" x14ac:dyDescent="0.25">
      <c r="K6467" s="124"/>
      <c r="L6467" s="110"/>
      <c r="M6467" s="110"/>
      <c r="N6467" s="110"/>
      <c r="O6467" s="144"/>
      <c r="P6467" s="110"/>
    </row>
    <row r="6468" spans="11:16" x14ac:dyDescent="0.25">
      <c r="K6468" s="124"/>
      <c r="L6468" s="110"/>
      <c r="M6468" s="110"/>
      <c r="N6468" s="110"/>
      <c r="O6468" s="144"/>
      <c r="P6468" s="110"/>
    </row>
    <row r="6469" spans="11:16" x14ac:dyDescent="0.25">
      <c r="K6469" s="124"/>
      <c r="L6469" s="110"/>
      <c r="M6469" s="110"/>
      <c r="N6469" s="110"/>
      <c r="O6469" s="144"/>
      <c r="P6469" s="110"/>
    </row>
    <row r="6470" spans="11:16" x14ac:dyDescent="0.25">
      <c r="K6470" s="124"/>
      <c r="L6470" s="110"/>
      <c r="M6470" s="110"/>
      <c r="N6470" s="110"/>
      <c r="O6470" s="144"/>
      <c r="P6470" s="110"/>
    </row>
    <row r="6471" spans="11:16" x14ac:dyDescent="0.25">
      <c r="K6471" s="124"/>
      <c r="L6471" s="110"/>
      <c r="M6471" s="110"/>
      <c r="N6471" s="110"/>
      <c r="O6471" s="144"/>
      <c r="P6471" s="110"/>
    </row>
    <row r="6472" spans="11:16" x14ac:dyDescent="0.25">
      <c r="K6472" s="124"/>
      <c r="L6472" s="110"/>
      <c r="M6472" s="110"/>
      <c r="N6472" s="110"/>
      <c r="O6472" s="144"/>
      <c r="P6472" s="110"/>
    </row>
    <row r="6473" spans="11:16" x14ac:dyDescent="0.25">
      <c r="K6473" s="124"/>
      <c r="L6473" s="110"/>
      <c r="M6473" s="110"/>
      <c r="N6473" s="110"/>
      <c r="O6473" s="144"/>
      <c r="P6473" s="110"/>
    </row>
    <row r="6474" spans="11:16" x14ac:dyDescent="0.25">
      <c r="K6474" s="124"/>
      <c r="L6474" s="110"/>
      <c r="M6474" s="110"/>
      <c r="N6474" s="110"/>
      <c r="O6474" s="144"/>
      <c r="P6474" s="110"/>
    </row>
    <row r="6475" spans="11:16" x14ac:dyDescent="0.25">
      <c r="K6475" s="124"/>
      <c r="L6475" s="110"/>
      <c r="M6475" s="110"/>
      <c r="N6475" s="110"/>
      <c r="O6475" s="144"/>
      <c r="P6475" s="110"/>
    </row>
    <row r="6476" spans="11:16" x14ac:dyDescent="0.25">
      <c r="K6476" s="124"/>
      <c r="L6476" s="110"/>
      <c r="M6476" s="110"/>
      <c r="N6476" s="110"/>
      <c r="O6476" s="144"/>
      <c r="P6476" s="110"/>
    </row>
    <row r="6477" spans="11:16" x14ac:dyDescent="0.25">
      <c r="K6477" s="124"/>
      <c r="L6477" s="110"/>
      <c r="M6477" s="110"/>
      <c r="N6477" s="110"/>
      <c r="O6477" s="144"/>
      <c r="P6477" s="110"/>
    </row>
    <row r="6478" spans="11:16" x14ac:dyDescent="0.25">
      <c r="K6478" s="124"/>
      <c r="L6478" s="110"/>
      <c r="M6478" s="110"/>
      <c r="N6478" s="110"/>
      <c r="O6478" s="144"/>
      <c r="P6478" s="110"/>
    </row>
    <row r="6479" spans="11:16" x14ac:dyDescent="0.25">
      <c r="K6479" s="124"/>
      <c r="L6479" s="110"/>
      <c r="M6479" s="110"/>
      <c r="N6479" s="110"/>
      <c r="O6479" s="144"/>
      <c r="P6479" s="110"/>
    </row>
    <row r="6480" spans="11:16" x14ac:dyDescent="0.25">
      <c r="K6480" s="124"/>
      <c r="L6480" s="110"/>
      <c r="M6480" s="110"/>
      <c r="N6480" s="110"/>
      <c r="O6480" s="144"/>
      <c r="P6480" s="110"/>
    </row>
    <row r="6481" spans="11:16" x14ac:dyDescent="0.25">
      <c r="K6481" s="124"/>
      <c r="L6481" s="110"/>
      <c r="M6481" s="110"/>
      <c r="N6481" s="110"/>
      <c r="O6481" s="144"/>
      <c r="P6481" s="110"/>
    </row>
    <row r="6482" spans="11:16" x14ac:dyDescent="0.25">
      <c r="K6482" s="124"/>
      <c r="L6482" s="110"/>
      <c r="M6482" s="110"/>
      <c r="N6482" s="110"/>
      <c r="O6482" s="144"/>
      <c r="P6482" s="110"/>
    </row>
    <row r="6483" spans="11:16" x14ac:dyDescent="0.25">
      <c r="K6483" s="124"/>
      <c r="L6483" s="110"/>
      <c r="M6483" s="110"/>
      <c r="N6483" s="110"/>
      <c r="O6483" s="144"/>
      <c r="P6483" s="110"/>
    </row>
    <row r="6484" spans="11:16" x14ac:dyDescent="0.25">
      <c r="K6484" s="124"/>
      <c r="L6484" s="110"/>
      <c r="M6484" s="110"/>
      <c r="N6484" s="110"/>
      <c r="O6484" s="144"/>
      <c r="P6484" s="110"/>
    </row>
    <row r="6485" spans="11:16" x14ac:dyDescent="0.25">
      <c r="K6485" s="124"/>
      <c r="L6485" s="110"/>
      <c r="M6485" s="110"/>
      <c r="N6485" s="110"/>
      <c r="O6485" s="144"/>
      <c r="P6485" s="110"/>
    </row>
    <row r="6486" spans="11:16" x14ac:dyDescent="0.25">
      <c r="K6486" s="124"/>
      <c r="L6486" s="110"/>
      <c r="M6486" s="110"/>
      <c r="N6486" s="110"/>
      <c r="O6486" s="144"/>
      <c r="P6486" s="110"/>
    </row>
    <row r="6487" spans="11:16" x14ac:dyDescent="0.25">
      <c r="K6487" s="124"/>
      <c r="L6487" s="110"/>
      <c r="M6487" s="110"/>
      <c r="N6487" s="110"/>
      <c r="O6487" s="144"/>
      <c r="P6487" s="110"/>
    </row>
    <row r="6488" spans="11:16" x14ac:dyDescent="0.25">
      <c r="K6488" s="124"/>
      <c r="L6488" s="110"/>
      <c r="M6488" s="110"/>
      <c r="N6488" s="110"/>
      <c r="O6488" s="144"/>
      <c r="P6488" s="110"/>
    </row>
    <row r="6489" spans="11:16" x14ac:dyDescent="0.25">
      <c r="K6489" s="124"/>
      <c r="L6489" s="110"/>
      <c r="M6489" s="110"/>
      <c r="N6489" s="110"/>
      <c r="O6489" s="144"/>
      <c r="P6489" s="110"/>
    </row>
    <row r="6490" spans="11:16" x14ac:dyDescent="0.25">
      <c r="K6490" s="124"/>
      <c r="L6490" s="110"/>
      <c r="M6490" s="110"/>
      <c r="N6490" s="110"/>
      <c r="O6490" s="144"/>
      <c r="P6490" s="110"/>
    </row>
    <row r="6491" spans="11:16" x14ac:dyDescent="0.25">
      <c r="K6491" s="124"/>
      <c r="L6491" s="110"/>
      <c r="M6491" s="110"/>
      <c r="N6491" s="110"/>
      <c r="O6491" s="144"/>
      <c r="P6491" s="110"/>
    </row>
    <row r="6492" spans="11:16" x14ac:dyDescent="0.25">
      <c r="K6492" s="124"/>
      <c r="L6492" s="110"/>
      <c r="M6492" s="110"/>
      <c r="N6492" s="110"/>
      <c r="O6492" s="144"/>
      <c r="P6492" s="110"/>
    </row>
    <row r="6493" spans="11:16" x14ac:dyDescent="0.25">
      <c r="K6493" s="124"/>
      <c r="L6493" s="110"/>
      <c r="M6493" s="110"/>
      <c r="N6493" s="110"/>
      <c r="O6493" s="144"/>
      <c r="P6493" s="110"/>
    </row>
    <row r="6494" spans="11:16" x14ac:dyDescent="0.25">
      <c r="K6494" s="124"/>
      <c r="L6494" s="110"/>
      <c r="M6494" s="110"/>
      <c r="N6494" s="110"/>
      <c r="O6494" s="144"/>
      <c r="P6494" s="110"/>
    </row>
    <row r="6495" spans="11:16" x14ac:dyDescent="0.25">
      <c r="K6495" s="124"/>
      <c r="L6495" s="110"/>
      <c r="M6495" s="110"/>
      <c r="N6495" s="110"/>
      <c r="O6495" s="144"/>
      <c r="P6495" s="110"/>
    </row>
    <row r="6496" spans="11:16" x14ac:dyDescent="0.25">
      <c r="K6496" s="124"/>
      <c r="L6496" s="110"/>
      <c r="M6496" s="110"/>
      <c r="N6496" s="110"/>
      <c r="O6496" s="144"/>
      <c r="P6496" s="110"/>
    </row>
    <row r="6497" spans="11:16" x14ac:dyDescent="0.25">
      <c r="K6497" s="124"/>
      <c r="L6497" s="110"/>
      <c r="M6497" s="110"/>
      <c r="N6497" s="110"/>
      <c r="O6497" s="144"/>
      <c r="P6497" s="110"/>
    </row>
    <row r="6498" spans="11:16" x14ac:dyDescent="0.25">
      <c r="K6498" s="124"/>
      <c r="L6498" s="110"/>
      <c r="M6498" s="110"/>
      <c r="N6498" s="110"/>
      <c r="O6498" s="144"/>
      <c r="P6498" s="110"/>
    </row>
    <row r="6499" spans="11:16" x14ac:dyDescent="0.25">
      <c r="K6499" s="124"/>
      <c r="L6499" s="110"/>
      <c r="M6499" s="110"/>
      <c r="N6499" s="110"/>
      <c r="O6499" s="144"/>
      <c r="P6499" s="110"/>
    </row>
    <row r="6500" spans="11:16" x14ac:dyDescent="0.25">
      <c r="K6500" s="124"/>
      <c r="L6500" s="110"/>
      <c r="M6500" s="110"/>
      <c r="N6500" s="110"/>
      <c r="O6500" s="144"/>
      <c r="P6500" s="110"/>
    </row>
    <row r="6501" spans="11:16" x14ac:dyDescent="0.25">
      <c r="K6501" s="124"/>
      <c r="L6501" s="110"/>
      <c r="M6501" s="110"/>
      <c r="N6501" s="110"/>
      <c r="O6501" s="144"/>
      <c r="P6501" s="110"/>
    </row>
    <row r="6502" spans="11:16" x14ac:dyDescent="0.25">
      <c r="K6502" s="124"/>
      <c r="L6502" s="110"/>
      <c r="M6502" s="110"/>
      <c r="N6502" s="110"/>
      <c r="O6502" s="144"/>
      <c r="P6502" s="110"/>
    </row>
    <row r="6503" spans="11:16" x14ac:dyDescent="0.25">
      <c r="K6503" s="124"/>
      <c r="L6503" s="110"/>
      <c r="M6503" s="110"/>
      <c r="N6503" s="110"/>
      <c r="O6503" s="144"/>
      <c r="P6503" s="110"/>
    </row>
    <row r="6504" spans="11:16" x14ac:dyDescent="0.25">
      <c r="K6504" s="124"/>
      <c r="L6504" s="110"/>
      <c r="M6504" s="110"/>
      <c r="N6504" s="110"/>
      <c r="O6504" s="144"/>
      <c r="P6504" s="110"/>
    </row>
    <row r="6505" spans="11:16" x14ac:dyDescent="0.25">
      <c r="K6505" s="124"/>
      <c r="L6505" s="110"/>
      <c r="M6505" s="110"/>
      <c r="N6505" s="110"/>
      <c r="O6505" s="144"/>
      <c r="P6505" s="110"/>
    </row>
    <row r="6506" spans="11:16" x14ac:dyDescent="0.25">
      <c r="K6506" s="124"/>
      <c r="L6506" s="110"/>
      <c r="M6506" s="110"/>
      <c r="N6506" s="110"/>
      <c r="O6506" s="144"/>
      <c r="P6506" s="110"/>
    </row>
    <row r="6507" spans="11:16" x14ac:dyDescent="0.25">
      <c r="K6507" s="124"/>
      <c r="L6507" s="110"/>
      <c r="M6507" s="110"/>
      <c r="N6507" s="110"/>
      <c r="O6507" s="144"/>
      <c r="P6507" s="110"/>
    </row>
    <row r="6508" spans="11:16" x14ac:dyDescent="0.25">
      <c r="K6508" s="124"/>
      <c r="L6508" s="110"/>
      <c r="M6508" s="110"/>
      <c r="N6508" s="110"/>
      <c r="O6508" s="144"/>
      <c r="P6508" s="110"/>
    </row>
    <row r="6509" spans="11:16" x14ac:dyDescent="0.25">
      <c r="K6509" s="124"/>
      <c r="L6509" s="110"/>
      <c r="M6509" s="110"/>
      <c r="N6509" s="110"/>
      <c r="O6509" s="144"/>
      <c r="P6509" s="110"/>
    </row>
    <row r="6510" spans="11:16" x14ac:dyDescent="0.25">
      <c r="K6510" s="124"/>
      <c r="L6510" s="110"/>
      <c r="M6510" s="110"/>
      <c r="N6510" s="110"/>
      <c r="O6510" s="144"/>
      <c r="P6510" s="110"/>
    </row>
    <row r="6511" spans="11:16" x14ac:dyDescent="0.25">
      <c r="K6511" s="124"/>
      <c r="L6511" s="110"/>
      <c r="M6511" s="110"/>
      <c r="N6511" s="110"/>
      <c r="O6511" s="144"/>
      <c r="P6511" s="110"/>
    </row>
    <row r="6512" spans="11:16" x14ac:dyDescent="0.25">
      <c r="K6512" s="124"/>
      <c r="L6512" s="110"/>
      <c r="M6512" s="110"/>
      <c r="N6512" s="110"/>
      <c r="O6512" s="144"/>
      <c r="P6512" s="110"/>
    </row>
    <row r="6513" spans="11:16" x14ac:dyDescent="0.25">
      <c r="K6513" s="124"/>
      <c r="L6513" s="110"/>
      <c r="M6513" s="110"/>
      <c r="N6513" s="110"/>
      <c r="O6513" s="144"/>
      <c r="P6513" s="110"/>
    </row>
    <row r="6514" spans="11:16" x14ac:dyDescent="0.25">
      <c r="K6514" s="124"/>
      <c r="L6514" s="110"/>
      <c r="M6514" s="110"/>
      <c r="N6514" s="110"/>
      <c r="O6514" s="144"/>
      <c r="P6514" s="110"/>
    </row>
    <row r="6515" spans="11:16" x14ac:dyDescent="0.25">
      <c r="K6515" s="124"/>
      <c r="L6515" s="110"/>
      <c r="M6515" s="110"/>
      <c r="N6515" s="110"/>
      <c r="O6515" s="144"/>
      <c r="P6515" s="110"/>
    </row>
    <row r="6516" spans="11:16" x14ac:dyDescent="0.25">
      <c r="K6516" s="124"/>
      <c r="L6516" s="110"/>
      <c r="M6516" s="110"/>
      <c r="N6516" s="110"/>
      <c r="O6516" s="144"/>
      <c r="P6516" s="110"/>
    </row>
    <row r="6517" spans="11:16" x14ac:dyDescent="0.25">
      <c r="K6517" s="124"/>
      <c r="L6517" s="110"/>
      <c r="M6517" s="110"/>
      <c r="N6517" s="110"/>
      <c r="O6517" s="144"/>
      <c r="P6517" s="110"/>
    </row>
    <row r="6518" spans="11:16" x14ac:dyDescent="0.25">
      <c r="K6518" s="124"/>
      <c r="L6518" s="110"/>
      <c r="M6518" s="110"/>
      <c r="N6518" s="110"/>
      <c r="O6518" s="144"/>
      <c r="P6518" s="110"/>
    </row>
    <row r="6519" spans="11:16" x14ac:dyDescent="0.25">
      <c r="K6519" s="124"/>
      <c r="L6519" s="110"/>
      <c r="M6519" s="110"/>
      <c r="N6519" s="110"/>
      <c r="O6519" s="144"/>
      <c r="P6519" s="110"/>
    </row>
    <row r="6520" spans="11:16" x14ac:dyDescent="0.25">
      <c r="K6520" s="124"/>
      <c r="L6520" s="110"/>
      <c r="M6520" s="110"/>
      <c r="N6520" s="110"/>
      <c r="O6520" s="144"/>
      <c r="P6520" s="110"/>
    </row>
    <row r="6521" spans="11:16" x14ac:dyDescent="0.25">
      <c r="K6521" s="124"/>
      <c r="L6521" s="110"/>
      <c r="M6521" s="110"/>
      <c r="N6521" s="110"/>
      <c r="O6521" s="144"/>
      <c r="P6521" s="110"/>
    </row>
    <row r="6522" spans="11:16" x14ac:dyDescent="0.25">
      <c r="K6522" s="124"/>
      <c r="L6522" s="110"/>
      <c r="M6522" s="110"/>
      <c r="N6522" s="110"/>
      <c r="O6522" s="144"/>
      <c r="P6522" s="110"/>
    </row>
    <row r="6523" spans="11:16" x14ac:dyDescent="0.25">
      <c r="K6523" s="124"/>
      <c r="L6523" s="110"/>
      <c r="M6523" s="110"/>
      <c r="N6523" s="110"/>
      <c r="O6523" s="144"/>
      <c r="P6523" s="110"/>
    </row>
    <row r="6524" spans="11:16" x14ac:dyDescent="0.25">
      <c r="K6524" s="124"/>
      <c r="L6524" s="110"/>
      <c r="M6524" s="110"/>
      <c r="N6524" s="110"/>
      <c r="O6524" s="144"/>
      <c r="P6524" s="110"/>
    </row>
    <row r="6525" spans="11:16" x14ac:dyDescent="0.25">
      <c r="K6525" s="124"/>
      <c r="L6525" s="110"/>
      <c r="M6525" s="110"/>
      <c r="N6525" s="110"/>
      <c r="O6525" s="144"/>
      <c r="P6525" s="110"/>
    </row>
    <row r="6526" spans="11:16" x14ac:dyDescent="0.25">
      <c r="K6526" s="124"/>
      <c r="L6526" s="110"/>
      <c r="M6526" s="110"/>
      <c r="N6526" s="110"/>
      <c r="O6526" s="144"/>
      <c r="P6526" s="110"/>
    </row>
    <row r="6527" spans="11:16" x14ac:dyDescent="0.25">
      <c r="K6527" s="124"/>
      <c r="L6527" s="110"/>
      <c r="M6527" s="110"/>
      <c r="N6527" s="110"/>
      <c r="O6527" s="144"/>
      <c r="P6527" s="110"/>
    </row>
    <row r="6528" spans="11:16" x14ac:dyDescent="0.25">
      <c r="K6528" s="124"/>
      <c r="L6528" s="110"/>
      <c r="M6528" s="110"/>
      <c r="N6528" s="110"/>
      <c r="O6528" s="144"/>
      <c r="P6528" s="110"/>
    </row>
    <row r="6529" spans="11:16" x14ac:dyDescent="0.25">
      <c r="K6529" s="124"/>
      <c r="L6529" s="110"/>
      <c r="M6529" s="110"/>
      <c r="N6529" s="110"/>
      <c r="O6529" s="144"/>
      <c r="P6529" s="110"/>
    </row>
    <row r="6530" spans="11:16" x14ac:dyDescent="0.25">
      <c r="K6530" s="124"/>
      <c r="L6530" s="110"/>
      <c r="M6530" s="110"/>
      <c r="N6530" s="110"/>
      <c r="O6530" s="144"/>
      <c r="P6530" s="110"/>
    </row>
    <row r="6531" spans="11:16" x14ac:dyDescent="0.25">
      <c r="K6531" s="124"/>
      <c r="L6531" s="110"/>
      <c r="M6531" s="110"/>
      <c r="N6531" s="110"/>
      <c r="O6531" s="144"/>
      <c r="P6531" s="110"/>
    </row>
    <row r="6532" spans="11:16" x14ac:dyDescent="0.25">
      <c r="K6532" s="124"/>
      <c r="L6532" s="110"/>
      <c r="M6532" s="110"/>
      <c r="N6532" s="110"/>
      <c r="O6532" s="144"/>
      <c r="P6532" s="110"/>
    </row>
    <row r="6533" spans="11:16" x14ac:dyDescent="0.25">
      <c r="K6533" s="124"/>
      <c r="L6533" s="110"/>
      <c r="M6533" s="110"/>
      <c r="N6533" s="110"/>
      <c r="O6533" s="144"/>
      <c r="P6533" s="110"/>
    </row>
    <row r="6534" spans="11:16" x14ac:dyDescent="0.25">
      <c r="K6534" s="124"/>
      <c r="L6534" s="110"/>
      <c r="M6534" s="110"/>
      <c r="N6534" s="110"/>
      <c r="O6534" s="144"/>
      <c r="P6534" s="110"/>
    </row>
    <row r="6535" spans="11:16" x14ac:dyDescent="0.25">
      <c r="K6535" s="124"/>
      <c r="L6535" s="110"/>
      <c r="M6535" s="110"/>
      <c r="N6535" s="110"/>
      <c r="O6535" s="144"/>
      <c r="P6535" s="110"/>
    </row>
    <row r="6536" spans="11:16" x14ac:dyDescent="0.25">
      <c r="K6536" s="124"/>
      <c r="L6536" s="110"/>
      <c r="M6536" s="110"/>
      <c r="N6536" s="110"/>
      <c r="O6536" s="144"/>
      <c r="P6536" s="110"/>
    </row>
    <row r="6537" spans="11:16" x14ac:dyDescent="0.25">
      <c r="K6537" s="124"/>
      <c r="L6537" s="110"/>
      <c r="M6537" s="110"/>
      <c r="N6537" s="110"/>
      <c r="O6537" s="144"/>
      <c r="P6537" s="110"/>
    </row>
    <row r="6538" spans="11:16" x14ac:dyDescent="0.25">
      <c r="K6538" s="124"/>
      <c r="L6538" s="110"/>
      <c r="M6538" s="110"/>
      <c r="N6538" s="110"/>
      <c r="O6538" s="144"/>
      <c r="P6538" s="110"/>
    </row>
    <row r="6539" spans="11:16" x14ac:dyDescent="0.25">
      <c r="K6539" s="124"/>
      <c r="L6539" s="110"/>
      <c r="M6539" s="110"/>
      <c r="N6539" s="110"/>
      <c r="O6539" s="144"/>
      <c r="P6539" s="110"/>
    </row>
    <row r="6540" spans="11:16" x14ac:dyDescent="0.25">
      <c r="K6540" s="124"/>
      <c r="L6540" s="110"/>
      <c r="M6540" s="110"/>
      <c r="N6540" s="110"/>
      <c r="O6540" s="144"/>
      <c r="P6540" s="110"/>
    </row>
    <row r="6541" spans="11:16" x14ac:dyDescent="0.25">
      <c r="K6541" s="124"/>
      <c r="L6541" s="110"/>
      <c r="M6541" s="110"/>
      <c r="N6541" s="110"/>
      <c r="O6541" s="144"/>
      <c r="P6541" s="110"/>
    </row>
    <row r="6542" spans="11:16" x14ac:dyDescent="0.25">
      <c r="K6542" s="124"/>
      <c r="L6542" s="110"/>
      <c r="M6542" s="110"/>
      <c r="N6542" s="110"/>
      <c r="O6542" s="144"/>
      <c r="P6542" s="110"/>
    </row>
    <row r="6543" spans="11:16" x14ac:dyDescent="0.25">
      <c r="K6543" s="124"/>
      <c r="L6543" s="110"/>
      <c r="M6543" s="110"/>
      <c r="N6543" s="110"/>
      <c r="O6543" s="144"/>
      <c r="P6543" s="110"/>
    </row>
    <row r="6544" spans="11:16" x14ac:dyDescent="0.25">
      <c r="K6544" s="124"/>
      <c r="L6544" s="110"/>
      <c r="M6544" s="110"/>
      <c r="N6544" s="110"/>
      <c r="O6544" s="144"/>
      <c r="P6544" s="110"/>
    </row>
    <row r="6545" spans="11:16" x14ac:dyDescent="0.25">
      <c r="K6545" s="124"/>
      <c r="L6545" s="110"/>
      <c r="M6545" s="110"/>
      <c r="N6545" s="110"/>
      <c r="O6545" s="144"/>
      <c r="P6545" s="110"/>
    </row>
    <row r="6546" spans="11:16" x14ac:dyDescent="0.25">
      <c r="K6546" s="124"/>
      <c r="L6546" s="110"/>
      <c r="M6546" s="110"/>
      <c r="N6546" s="110"/>
      <c r="O6546" s="144"/>
      <c r="P6546" s="110"/>
    </row>
    <row r="6547" spans="11:16" x14ac:dyDescent="0.25">
      <c r="K6547" s="124"/>
      <c r="L6547" s="110"/>
      <c r="M6547" s="110"/>
      <c r="N6547" s="110"/>
      <c r="O6547" s="144"/>
      <c r="P6547" s="110"/>
    </row>
    <row r="6548" spans="11:16" x14ac:dyDescent="0.25">
      <c r="K6548" s="124"/>
      <c r="L6548" s="110"/>
      <c r="M6548" s="110"/>
      <c r="N6548" s="110"/>
      <c r="O6548" s="144"/>
      <c r="P6548" s="110"/>
    </row>
    <row r="6549" spans="11:16" x14ac:dyDescent="0.25">
      <c r="K6549" s="124"/>
      <c r="L6549" s="110"/>
      <c r="M6549" s="110"/>
      <c r="N6549" s="110"/>
      <c r="O6549" s="144"/>
      <c r="P6549" s="110"/>
    </row>
    <row r="6550" spans="11:16" x14ac:dyDescent="0.25">
      <c r="K6550" s="124"/>
      <c r="L6550" s="110"/>
      <c r="M6550" s="110"/>
      <c r="N6550" s="110"/>
      <c r="O6550" s="144"/>
      <c r="P6550" s="110"/>
    </row>
    <row r="6551" spans="11:16" x14ac:dyDescent="0.25">
      <c r="K6551" s="124"/>
      <c r="L6551" s="110"/>
      <c r="M6551" s="110"/>
      <c r="N6551" s="110"/>
      <c r="O6551" s="144"/>
      <c r="P6551" s="110"/>
    </row>
    <row r="6552" spans="11:16" x14ac:dyDescent="0.25">
      <c r="K6552" s="124"/>
      <c r="L6552" s="110"/>
      <c r="M6552" s="110"/>
      <c r="N6552" s="110"/>
      <c r="O6552" s="144"/>
      <c r="P6552" s="110"/>
    </row>
    <row r="6553" spans="11:16" x14ac:dyDescent="0.25">
      <c r="K6553" s="124"/>
      <c r="L6553" s="110"/>
      <c r="M6553" s="110"/>
      <c r="N6553" s="110"/>
      <c r="O6553" s="144"/>
      <c r="P6553" s="110"/>
    </row>
    <row r="6554" spans="11:16" x14ac:dyDescent="0.25">
      <c r="K6554" s="124"/>
      <c r="L6554" s="110"/>
      <c r="M6554" s="110"/>
      <c r="N6554" s="110"/>
      <c r="O6554" s="144"/>
      <c r="P6554" s="110"/>
    </row>
    <row r="6555" spans="11:16" x14ac:dyDescent="0.25">
      <c r="K6555" s="124"/>
      <c r="L6555" s="110"/>
      <c r="M6555" s="110"/>
      <c r="N6555" s="110"/>
      <c r="O6555" s="144"/>
      <c r="P6555" s="110"/>
    </row>
    <row r="6556" spans="11:16" x14ac:dyDescent="0.25">
      <c r="K6556" s="124"/>
      <c r="L6556" s="110"/>
      <c r="M6556" s="110"/>
      <c r="N6556" s="110"/>
      <c r="O6556" s="144"/>
      <c r="P6556" s="110"/>
    </row>
    <row r="6557" spans="11:16" x14ac:dyDescent="0.25">
      <c r="K6557" s="124"/>
      <c r="L6557" s="110"/>
      <c r="M6557" s="110"/>
      <c r="N6557" s="110"/>
      <c r="O6557" s="144"/>
      <c r="P6557" s="110"/>
    </row>
    <row r="6558" spans="11:16" x14ac:dyDescent="0.25">
      <c r="K6558" s="124"/>
      <c r="L6558" s="110"/>
      <c r="M6558" s="110"/>
      <c r="N6558" s="110"/>
      <c r="O6558" s="144"/>
      <c r="P6558" s="110"/>
    </row>
    <row r="6559" spans="11:16" x14ac:dyDescent="0.25">
      <c r="K6559" s="124"/>
      <c r="L6559" s="110"/>
      <c r="M6559" s="110"/>
      <c r="N6559" s="110"/>
      <c r="O6559" s="144"/>
      <c r="P6559" s="110"/>
    </row>
    <row r="6560" spans="11:16" x14ac:dyDescent="0.25">
      <c r="K6560" s="124"/>
      <c r="L6560" s="110"/>
      <c r="M6560" s="110"/>
      <c r="N6560" s="110"/>
      <c r="O6560" s="144"/>
      <c r="P6560" s="110"/>
    </row>
    <row r="6561" spans="11:16" x14ac:dyDescent="0.25">
      <c r="K6561" s="124"/>
      <c r="L6561" s="110"/>
      <c r="M6561" s="110"/>
      <c r="N6561" s="110"/>
      <c r="O6561" s="144"/>
      <c r="P6561" s="110"/>
    </row>
    <row r="6562" spans="11:16" x14ac:dyDescent="0.25">
      <c r="K6562" s="124"/>
      <c r="L6562" s="110"/>
      <c r="M6562" s="110"/>
      <c r="N6562" s="110"/>
      <c r="O6562" s="144"/>
      <c r="P6562" s="110"/>
    </row>
    <row r="6563" spans="11:16" x14ac:dyDescent="0.25">
      <c r="K6563" s="124"/>
      <c r="L6563" s="110"/>
      <c r="M6563" s="110"/>
      <c r="N6563" s="110"/>
      <c r="O6563" s="144"/>
      <c r="P6563" s="110"/>
    </row>
    <row r="6564" spans="11:16" x14ac:dyDescent="0.25">
      <c r="K6564" s="124"/>
      <c r="L6564" s="110"/>
      <c r="M6564" s="110"/>
      <c r="N6564" s="110"/>
      <c r="O6564" s="144"/>
      <c r="P6564" s="110"/>
    </row>
    <row r="6565" spans="11:16" x14ac:dyDescent="0.25">
      <c r="K6565" s="124"/>
      <c r="L6565" s="110"/>
      <c r="M6565" s="110"/>
      <c r="N6565" s="110"/>
      <c r="O6565" s="144"/>
      <c r="P6565" s="110"/>
    </row>
    <row r="6566" spans="11:16" x14ac:dyDescent="0.25">
      <c r="K6566" s="124"/>
      <c r="L6566" s="110"/>
      <c r="M6566" s="110"/>
      <c r="N6566" s="110"/>
      <c r="O6566" s="144"/>
      <c r="P6566" s="110"/>
    </row>
    <row r="6567" spans="11:16" x14ac:dyDescent="0.25">
      <c r="K6567" s="124"/>
      <c r="L6567" s="110"/>
      <c r="M6567" s="110"/>
      <c r="N6567" s="110"/>
      <c r="O6567" s="144"/>
      <c r="P6567" s="110"/>
    </row>
    <row r="6568" spans="11:16" x14ac:dyDescent="0.25">
      <c r="K6568" s="124"/>
      <c r="L6568" s="110"/>
      <c r="M6568" s="110"/>
      <c r="N6568" s="110"/>
      <c r="O6568" s="144"/>
      <c r="P6568" s="110"/>
    </row>
    <row r="6569" spans="11:16" x14ac:dyDescent="0.25">
      <c r="K6569" s="124"/>
      <c r="L6569" s="110"/>
      <c r="M6569" s="110"/>
      <c r="N6569" s="110"/>
      <c r="O6569" s="144"/>
      <c r="P6569" s="110"/>
    </row>
    <row r="6570" spans="11:16" x14ac:dyDescent="0.25">
      <c r="K6570" s="124"/>
      <c r="L6570" s="110"/>
      <c r="M6570" s="110"/>
      <c r="N6570" s="110"/>
      <c r="O6570" s="144"/>
      <c r="P6570" s="110"/>
    </row>
    <row r="6571" spans="11:16" x14ac:dyDescent="0.25">
      <c r="K6571" s="124"/>
      <c r="L6571" s="110"/>
      <c r="M6571" s="110"/>
      <c r="N6571" s="110"/>
      <c r="O6571" s="144"/>
      <c r="P6571" s="110"/>
    </row>
    <row r="6572" spans="11:16" x14ac:dyDescent="0.25">
      <c r="K6572" s="124"/>
      <c r="L6572" s="110"/>
      <c r="M6572" s="110"/>
      <c r="N6572" s="110"/>
      <c r="O6572" s="144"/>
      <c r="P6572" s="110"/>
    </row>
    <row r="6573" spans="11:16" x14ac:dyDescent="0.25">
      <c r="K6573" s="124"/>
      <c r="L6573" s="110"/>
      <c r="M6573" s="110"/>
      <c r="N6573" s="110"/>
      <c r="O6573" s="144"/>
      <c r="P6573" s="110"/>
    </row>
    <row r="6574" spans="11:16" x14ac:dyDescent="0.25">
      <c r="K6574" s="124"/>
      <c r="L6574" s="110"/>
      <c r="M6574" s="110"/>
      <c r="N6574" s="110"/>
      <c r="O6574" s="144"/>
      <c r="P6574" s="110"/>
    </row>
    <row r="6575" spans="11:16" x14ac:dyDescent="0.25">
      <c r="K6575" s="124"/>
      <c r="L6575" s="110"/>
      <c r="M6575" s="110"/>
      <c r="N6575" s="110"/>
      <c r="O6575" s="144"/>
      <c r="P6575" s="110"/>
    </row>
    <row r="6576" spans="11:16" x14ac:dyDescent="0.25">
      <c r="K6576" s="124"/>
      <c r="L6576" s="110"/>
      <c r="M6576" s="110"/>
      <c r="N6576" s="110"/>
      <c r="O6576" s="144"/>
      <c r="P6576" s="110"/>
    </row>
    <row r="6577" spans="11:16" x14ac:dyDescent="0.25">
      <c r="K6577" s="124"/>
      <c r="L6577" s="110"/>
      <c r="M6577" s="110"/>
      <c r="N6577" s="110"/>
      <c r="O6577" s="144"/>
      <c r="P6577" s="110"/>
    </row>
    <row r="6578" spans="11:16" x14ac:dyDescent="0.25">
      <c r="K6578" s="124"/>
      <c r="L6578" s="110"/>
      <c r="M6578" s="110"/>
      <c r="N6578" s="110"/>
      <c r="O6578" s="144"/>
      <c r="P6578" s="110"/>
    </row>
    <row r="6579" spans="11:16" x14ac:dyDescent="0.25">
      <c r="K6579" s="124"/>
      <c r="L6579" s="110"/>
      <c r="M6579" s="110"/>
      <c r="N6579" s="110"/>
      <c r="O6579" s="144"/>
      <c r="P6579" s="110"/>
    </row>
    <row r="6580" spans="11:16" x14ac:dyDescent="0.25">
      <c r="K6580" s="124"/>
      <c r="L6580" s="110"/>
      <c r="M6580" s="110"/>
      <c r="N6580" s="110"/>
      <c r="O6580" s="144"/>
      <c r="P6580" s="110"/>
    </row>
    <row r="6581" spans="11:16" x14ac:dyDescent="0.25">
      <c r="K6581" s="124"/>
      <c r="L6581" s="110"/>
      <c r="M6581" s="110"/>
      <c r="N6581" s="110"/>
      <c r="O6581" s="144"/>
      <c r="P6581" s="110"/>
    </row>
    <row r="6582" spans="11:16" x14ac:dyDescent="0.25">
      <c r="K6582" s="124"/>
      <c r="L6582" s="110"/>
      <c r="M6582" s="110"/>
      <c r="N6582" s="110"/>
      <c r="O6582" s="144"/>
      <c r="P6582" s="110"/>
    </row>
    <row r="6583" spans="11:16" x14ac:dyDescent="0.25">
      <c r="K6583" s="124"/>
      <c r="L6583" s="110"/>
      <c r="M6583" s="110"/>
      <c r="N6583" s="110"/>
      <c r="O6583" s="144"/>
      <c r="P6583" s="110"/>
    </row>
    <row r="6584" spans="11:16" x14ac:dyDescent="0.25">
      <c r="K6584" s="124"/>
      <c r="L6584" s="110"/>
      <c r="M6584" s="110"/>
      <c r="N6584" s="110"/>
      <c r="O6584" s="144"/>
      <c r="P6584" s="110"/>
    </row>
    <row r="6585" spans="11:16" x14ac:dyDescent="0.25">
      <c r="K6585" s="124"/>
      <c r="L6585" s="110"/>
      <c r="M6585" s="110"/>
      <c r="N6585" s="110"/>
      <c r="O6585" s="144"/>
      <c r="P6585" s="110"/>
    </row>
    <row r="6586" spans="11:16" x14ac:dyDescent="0.25">
      <c r="K6586" s="124"/>
      <c r="L6586" s="110"/>
      <c r="M6586" s="110"/>
      <c r="N6586" s="110"/>
      <c r="O6586" s="144"/>
      <c r="P6586" s="110"/>
    </row>
    <row r="6587" spans="11:16" x14ac:dyDescent="0.25">
      <c r="K6587" s="124"/>
      <c r="L6587" s="110"/>
      <c r="M6587" s="110"/>
      <c r="N6587" s="110"/>
      <c r="O6587" s="144"/>
      <c r="P6587" s="110"/>
    </row>
    <row r="6588" spans="11:16" x14ac:dyDescent="0.25">
      <c r="K6588" s="124"/>
      <c r="L6588" s="110"/>
      <c r="M6588" s="110"/>
      <c r="N6588" s="110"/>
      <c r="O6588" s="144"/>
      <c r="P6588" s="110"/>
    </row>
    <row r="6589" spans="11:16" x14ac:dyDescent="0.25">
      <c r="K6589" s="124"/>
      <c r="L6589" s="110"/>
      <c r="M6589" s="110"/>
      <c r="N6589" s="110"/>
      <c r="O6589" s="144"/>
      <c r="P6589" s="110"/>
    </row>
    <row r="6590" spans="11:16" x14ac:dyDescent="0.25">
      <c r="K6590" s="124"/>
      <c r="L6590" s="110"/>
      <c r="M6590" s="110"/>
      <c r="N6590" s="110"/>
      <c r="O6590" s="144"/>
      <c r="P6590" s="110"/>
    </row>
    <row r="6591" spans="11:16" x14ac:dyDescent="0.25">
      <c r="K6591" s="124"/>
      <c r="L6591" s="110"/>
      <c r="M6591" s="110"/>
      <c r="N6591" s="110"/>
      <c r="O6591" s="144"/>
      <c r="P6591" s="110"/>
    </row>
    <row r="6592" spans="11:16" x14ac:dyDescent="0.25">
      <c r="K6592" s="124"/>
      <c r="L6592" s="110"/>
      <c r="M6592" s="110"/>
      <c r="N6592" s="110"/>
      <c r="O6592" s="144"/>
      <c r="P6592" s="110"/>
    </row>
    <row r="6593" spans="11:16" x14ac:dyDescent="0.25">
      <c r="K6593" s="124"/>
      <c r="L6593" s="110"/>
      <c r="M6593" s="110"/>
      <c r="N6593" s="110"/>
      <c r="O6593" s="144"/>
      <c r="P6593" s="110"/>
    </row>
    <row r="6594" spans="11:16" x14ac:dyDescent="0.25">
      <c r="K6594" s="124"/>
      <c r="L6594" s="110"/>
      <c r="M6594" s="110"/>
      <c r="N6594" s="110"/>
      <c r="O6594" s="144"/>
      <c r="P6594" s="110"/>
    </row>
    <row r="6595" spans="11:16" x14ac:dyDescent="0.25">
      <c r="K6595" s="124"/>
      <c r="L6595" s="110"/>
      <c r="M6595" s="110"/>
      <c r="N6595" s="110"/>
      <c r="O6595" s="144"/>
      <c r="P6595" s="110"/>
    </row>
    <row r="6596" spans="11:16" x14ac:dyDescent="0.25">
      <c r="K6596" s="124"/>
      <c r="L6596" s="110"/>
      <c r="M6596" s="110"/>
      <c r="N6596" s="110"/>
      <c r="O6596" s="144"/>
      <c r="P6596" s="110"/>
    </row>
    <row r="6597" spans="11:16" x14ac:dyDescent="0.25">
      <c r="K6597" s="124"/>
      <c r="L6597" s="110"/>
      <c r="M6597" s="110"/>
      <c r="N6597" s="110"/>
      <c r="O6597" s="144"/>
      <c r="P6597" s="110"/>
    </row>
    <row r="6598" spans="11:16" x14ac:dyDescent="0.25">
      <c r="K6598" s="124"/>
      <c r="L6598" s="110"/>
      <c r="M6598" s="110"/>
      <c r="N6598" s="110"/>
      <c r="O6598" s="144"/>
      <c r="P6598" s="110"/>
    </row>
    <row r="6599" spans="11:16" x14ac:dyDescent="0.25">
      <c r="K6599" s="124"/>
      <c r="L6599" s="110"/>
      <c r="M6599" s="110"/>
      <c r="N6599" s="110"/>
      <c r="O6599" s="144"/>
      <c r="P6599" s="110"/>
    </row>
    <row r="6600" spans="11:16" x14ac:dyDescent="0.25">
      <c r="K6600" s="124"/>
      <c r="L6600" s="110"/>
      <c r="M6600" s="110"/>
      <c r="N6600" s="110"/>
      <c r="O6600" s="144"/>
      <c r="P6600" s="110"/>
    </row>
    <row r="6601" spans="11:16" x14ac:dyDescent="0.25">
      <c r="K6601" s="124"/>
      <c r="L6601" s="110"/>
      <c r="M6601" s="110"/>
      <c r="N6601" s="110"/>
      <c r="O6601" s="144"/>
      <c r="P6601" s="110"/>
    </row>
    <row r="6602" spans="11:16" x14ac:dyDescent="0.25">
      <c r="K6602" s="124"/>
      <c r="L6602" s="110"/>
      <c r="M6602" s="110"/>
      <c r="N6602" s="110"/>
      <c r="O6602" s="144"/>
      <c r="P6602" s="110"/>
    </row>
    <row r="6603" spans="11:16" x14ac:dyDescent="0.25">
      <c r="K6603" s="124"/>
      <c r="L6603" s="110"/>
      <c r="M6603" s="110"/>
      <c r="N6603" s="110"/>
      <c r="O6603" s="144"/>
      <c r="P6603" s="110"/>
    </row>
    <row r="6604" spans="11:16" x14ac:dyDescent="0.25">
      <c r="K6604" s="124"/>
      <c r="L6604" s="110"/>
      <c r="M6604" s="110"/>
      <c r="N6604" s="110"/>
      <c r="O6604" s="144"/>
      <c r="P6604" s="110"/>
    </row>
    <row r="6605" spans="11:16" x14ac:dyDescent="0.25">
      <c r="K6605" s="124"/>
      <c r="L6605" s="110"/>
      <c r="M6605" s="110"/>
      <c r="N6605" s="110"/>
      <c r="O6605" s="144"/>
      <c r="P6605" s="110"/>
    </row>
    <row r="6606" spans="11:16" x14ac:dyDescent="0.25">
      <c r="K6606" s="124"/>
      <c r="L6606" s="110"/>
      <c r="M6606" s="110"/>
      <c r="N6606" s="110"/>
      <c r="O6606" s="144"/>
      <c r="P6606" s="110"/>
    </row>
    <row r="6607" spans="11:16" x14ac:dyDescent="0.25">
      <c r="K6607" s="124"/>
      <c r="L6607" s="110"/>
      <c r="M6607" s="110"/>
      <c r="N6607" s="110"/>
      <c r="O6607" s="144"/>
      <c r="P6607" s="110"/>
    </row>
    <row r="6608" spans="11:16" x14ac:dyDescent="0.25">
      <c r="K6608" s="124"/>
      <c r="L6608" s="110"/>
      <c r="M6608" s="110"/>
      <c r="N6608" s="110"/>
      <c r="O6608" s="144"/>
      <c r="P6608" s="110"/>
    </row>
    <row r="6609" spans="11:16" x14ac:dyDescent="0.25">
      <c r="K6609" s="124"/>
      <c r="L6609" s="110"/>
      <c r="M6609" s="110"/>
      <c r="N6609" s="110"/>
      <c r="O6609" s="144"/>
      <c r="P6609" s="110"/>
    </row>
    <row r="6610" spans="11:16" x14ac:dyDescent="0.25">
      <c r="K6610" s="124"/>
      <c r="L6610" s="110"/>
      <c r="M6610" s="110"/>
      <c r="N6610" s="110"/>
      <c r="O6610" s="144"/>
      <c r="P6610" s="110"/>
    </row>
    <row r="6611" spans="11:16" x14ac:dyDescent="0.25">
      <c r="K6611" s="124"/>
      <c r="L6611" s="110"/>
      <c r="M6611" s="110"/>
      <c r="N6611" s="110"/>
      <c r="O6611" s="144"/>
      <c r="P6611" s="110"/>
    </row>
    <row r="6612" spans="11:16" x14ac:dyDescent="0.25">
      <c r="K6612" s="124"/>
      <c r="L6612" s="110"/>
      <c r="M6612" s="110"/>
      <c r="N6612" s="110"/>
      <c r="O6612" s="144"/>
      <c r="P6612" s="110"/>
    </row>
    <row r="6613" spans="11:16" x14ac:dyDescent="0.25">
      <c r="K6613" s="124"/>
      <c r="L6613" s="110"/>
      <c r="M6613" s="110"/>
      <c r="N6613" s="110"/>
      <c r="O6613" s="144"/>
      <c r="P6613" s="110"/>
    </row>
    <row r="6614" spans="11:16" x14ac:dyDescent="0.25">
      <c r="K6614" s="124"/>
      <c r="L6614" s="110"/>
      <c r="M6614" s="110"/>
      <c r="N6614" s="110"/>
      <c r="O6614" s="144"/>
      <c r="P6614" s="110"/>
    </row>
    <row r="6615" spans="11:16" x14ac:dyDescent="0.25">
      <c r="K6615" s="124"/>
      <c r="L6615" s="110"/>
      <c r="M6615" s="110"/>
      <c r="N6615" s="110"/>
      <c r="O6615" s="144"/>
      <c r="P6615" s="110"/>
    </row>
    <row r="6616" spans="11:16" x14ac:dyDescent="0.25">
      <c r="K6616" s="124"/>
      <c r="L6616" s="110"/>
      <c r="M6616" s="110"/>
      <c r="N6616" s="110"/>
      <c r="O6616" s="144"/>
      <c r="P6616" s="110"/>
    </row>
    <row r="6617" spans="11:16" x14ac:dyDescent="0.25">
      <c r="K6617" s="124"/>
      <c r="L6617" s="110"/>
      <c r="M6617" s="110"/>
      <c r="N6617" s="110"/>
      <c r="O6617" s="144"/>
      <c r="P6617" s="110"/>
    </row>
    <row r="6618" spans="11:16" x14ac:dyDescent="0.25">
      <c r="K6618" s="124"/>
      <c r="L6618" s="110"/>
      <c r="M6618" s="110"/>
      <c r="N6618" s="110"/>
      <c r="O6618" s="144"/>
      <c r="P6618" s="110"/>
    </row>
    <row r="6619" spans="11:16" x14ac:dyDescent="0.25">
      <c r="K6619" s="124"/>
      <c r="L6619" s="110"/>
      <c r="M6619" s="110"/>
      <c r="N6619" s="110"/>
      <c r="O6619" s="144"/>
      <c r="P6619" s="110"/>
    </row>
    <row r="6620" spans="11:16" x14ac:dyDescent="0.25">
      <c r="K6620" s="124"/>
      <c r="L6620" s="110"/>
      <c r="M6620" s="110"/>
      <c r="N6620" s="110"/>
      <c r="O6620" s="144"/>
      <c r="P6620" s="110"/>
    </row>
    <row r="6621" spans="11:16" x14ac:dyDescent="0.25">
      <c r="K6621" s="124"/>
      <c r="L6621" s="110"/>
      <c r="M6621" s="110"/>
      <c r="N6621" s="110"/>
      <c r="O6621" s="144"/>
      <c r="P6621" s="110"/>
    </row>
    <row r="6622" spans="11:16" x14ac:dyDescent="0.25">
      <c r="K6622" s="124"/>
      <c r="L6622" s="110"/>
      <c r="M6622" s="110"/>
      <c r="N6622" s="110"/>
      <c r="O6622" s="144"/>
      <c r="P6622" s="110"/>
    </row>
    <row r="6623" spans="11:16" x14ac:dyDescent="0.25">
      <c r="K6623" s="124"/>
      <c r="L6623" s="110"/>
      <c r="M6623" s="110"/>
      <c r="N6623" s="110"/>
      <c r="O6623" s="144"/>
      <c r="P6623" s="110"/>
    </row>
    <row r="6624" spans="11:16" x14ac:dyDescent="0.25">
      <c r="K6624" s="124"/>
      <c r="L6624" s="110"/>
      <c r="M6624" s="110"/>
      <c r="N6624" s="110"/>
      <c r="O6624" s="144"/>
      <c r="P6624" s="110"/>
    </row>
    <row r="6625" spans="11:16" x14ac:dyDescent="0.25">
      <c r="K6625" s="124"/>
      <c r="L6625" s="110"/>
      <c r="M6625" s="110"/>
      <c r="N6625" s="110"/>
      <c r="O6625" s="144"/>
      <c r="P6625" s="110"/>
    </row>
    <row r="6626" spans="11:16" x14ac:dyDescent="0.25">
      <c r="K6626" s="124"/>
      <c r="L6626" s="110"/>
      <c r="M6626" s="110"/>
      <c r="N6626" s="110"/>
      <c r="O6626" s="144"/>
      <c r="P6626" s="110"/>
    </row>
    <row r="6627" spans="11:16" x14ac:dyDescent="0.25">
      <c r="K6627" s="124"/>
      <c r="L6627" s="110"/>
      <c r="M6627" s="110"/>
      <c r="N6627" s="110"/>
      <c r="O6627" s="144"/>
      <c r="P6627" s="110"/>
    </row>
    <row r="6628" spans="11:16" x14ac:dyDescent="0.25">
      <c r="K6628" s="124"/>
      <c r="L6628" s="110"/>
      <c r="M6628" s="110"/>
      <c r="N6628" s="110"/>
      <c r="O6628" s="144"/>
      <c r="P6628" s="110"/>
    </row>
    <row r="6629" spans="11:16" x14ac:dyDescent="0.25">
      <c r="K6629" s="124"/>
      <c r="L6629" s="110"/>
      <c r="M6629" s="110"/>
      <c r="N6629" s="110"/>
      <c r="O6629" s="144"/>
      <c r="P6629" s="110"/>
    </row>
    <row r="6630" spans="11:16" x14ac:dyDescent="0.25">
      <c r="K6630" s="124"/>
      <c r="L6630" s="110"/>
      <c r="M6630" s="110"/>
      <c r="N6630" s="110"/>
      <c r="O6630" s="144"/>
      <c r="P6630" s="110"/>
    </row>
    <row r="6631" spans="11:16" x14ac:dyDescent="0.25">
      <c r="K6631" s="124"/>
      <c r="L6631" s="110"/>
      <c r="M6631" s="110"/>
      <c r="N6631" s="110"/>
      <c r="O6631" s="144"/>
      <c r="P6631" s="110"/>
    </row>
    <row r="6632" spans="11:16" x14ac:dyDescent="0.25">
      <c r="K6632" s="124"/>
      <c r="L6632" s="110"/>
      <c r="M6632" s="110"/>
      <c r="N6632" s="110"/>
      <c r="O6632" s="144"/>
      <c r="P6632" s="110"/>
    </row>
    <row r="6633" spans="11:16" x14ac:dyDescent="0.25">
      <c r="K6633" s="124"/>
      <c r="L6633" s="110"/>
      <c r="M6633" s="110"/>
      <c r="N6633" s="110"/>
      <c r="O6633" s="144"/>
      <c r="P6633" s="110"/>
    </row>
    <row r="6634" spans="11:16" x14ac:dyDescent="0.25">
      <c r="K6634" s="124"/>
      <c r="L6634" s="110"/>
      <c r="M6634" s="110"/>
      <c r="N6634" s="110"/>
      <c r="O6634" s="144"/>
      <c r="P6634" s="110"/>
    </row>
    <row r="6635" spans="11:16" x14ac:dyDescent="0.25">
      <c r="K6635" s="124"/>
      <c r="L6635" s="110"/>
      <c r="M6635" s="110"/>
      <c r="N6635" s="110"/>
      <c r="O6635" s="144"/>
      <c r="P6635" s="110"/>
    </row>
    <row r="6636" spans="11:16" x14ac:dyDescent="0.25">
      <c r="K6636" s="124"/>
      <c r="L6636" s="110"/>
      <c r="M6636" s="110"/>
      <c r="N6636" s="110"/>
      <c r="O6636" s="144"/>
      <c r="P6636" s="110"/>
    </row>
    <row r="6637" spans="11:16" x14ac:dyDescent="0.25">
      <c r="K6637" s="124"/>
      <c r="L6637" s="110"/>
      <c r="M6637" s="110"/>
      <c r="N6637" s="110"/>
      <c r="O6637" s="144"/>
      <c r="P6637" s="110"/>
    </row>
    <row r="6638" spans="11:16" x14ac:dyDescent="0.25">
      <c r="K6638" s="124"/>
      <c r="L6638" s="110"/>
      <c r="M6638" s="110"/>
      <c r="N6638" s="110"/>
      <c r="O6638" s="144"/>
      <c r="P6638" s="110"/>
    </row>
    <row r="6639" spans="11:16" x14ac:dyDescent="0.25">
      <c r="K6639" s="124"/>
      <c r="L6639" s="110"/>
      <c r="M6639" s="110"/>
      <c r="N6639" s="110"/>
      <c r="O6639" s="144"/>
      <c r="P6639" s="110"/>
    </row>
    <row r="6640" spans="11:16" x14ac:dyDescent="0.25">
      <c r="K6640" s="124"/>
      <c r="L6640" s="110"/>
      <c r="M6640" s="110"/>
      <c r="N6640" s="110"/>
      <c r="O6640" s="144"/>
      <c r="P6640" s="110"/>
    </row>
    <row r="6641" spans="11:16" x14ac:dyDescent="0.25">
      <c r="K6641" s="124"/>
      <c r="L6641" s="110"/>
      <c r="M6641" s="110"/>
      <c r="N6641" s="110"/>
      <c r="O6641" s="144"/>
      <c r="P6641" s="110"/>
    </row>
    <row r="6642" spans="11:16" x14ac:dyDescent="0.25">
      <c r="K6642" s="124"/>
      <c r="L6642" s="110"/>
      <c r="M6642" s="110"/>
      <c r="N6642" s="110"/>
      <c r="O6642" s="144"/>
      <c r="P6642" s="110"/>
    </row>
    <row r="6643" spans="11:16" x14ac:dyDescent="0.25">
      <c r="K6643" s="124"/>
      <c r="L6643" s="110"/>
      <c r="M6643" s="110"/>
      <c r="N6643" s="110"/>
      <c r="O6643" s="144"/>
      <c r="P6643" s="110"/>
    </row>
    <row r="6644" spans="11:16" x14ac:dyDescent="0.25">
      <c r="K6644" s="124"/>
      <c r="L6644" s="110"/>
      <c r="M6644" s="110"/>
      <c r="N6644" s="110"/>
      <c r="O6644" s="144"/>
      <c r="P6644" s="110"/>
    </row>
    <row r="6645" spans="11:16" x14ac:dyDescent="0.25">
      <c r="K6645" s="124"/>
      <c r="L6645" s="110"/>
      <c r="M6645" s="110"/>
      <c r="N6645" s="110"/>
      <c r="O6645" s="144"/>
      <c r="P6645" s="110"/>
    </row>
    <row r="6646" spans="11:16" x14ac:dyDescent="0.25">
      <c r="K6646" s="124"/>
      <c r="L6646" s="110"/>
      <c r="M6646" s="110"/>
      <c r="N6646" s="110"/>
      <c r="O6646" s="144"/>
      <c r="P6646" s="110"/>
    </row>
    <row r="6647" spans="11:16" x14ac:dyDescent="0.25">
      <c r="K6647" s="124"/>
      <c r="L6647" s="110"/>
      <c r="M6647" s="110"/>
      <c r="N6647" s="110"/>
      <c r="O6647" s="144"/>
      <c r="P6647" s="110"/>
    </row>
    <row r="6648" spans="11:16" x14ac:dyDescent="0.25">
      <c r="K6648" s="124"/>
      <c r="L6648" s="110"/>
      <c r="M6648" s="110"/>
      <c r="N6648" s="110"/>
      <c r="O6648" s="144"/>
      <c r="P6648" s="110"/>
    </row>
    <row r="6649" spans="11:16" x14ac:dyDescent="0.25">
      <c r="K6649" s="124"/>
      <c r="L6649" s="110"/>
      <c r="M6649" s="110"/>
      <c r="N6649" s="110"/>
      <c r="O6649" s="144"/>
      <c r="P6649" s="110"/>
    </row>
    <row r="6650" spans="11:16" x14ac:dyDescent="0.25">
      <c r="K6650" s="124"/>
      <c r="L6650" s="110"/>
      <c r="M6650" s="110"/>
      <c r="N6650" s="110"/>
      <c r="O6650" s="144"/>
      <c r="P6650" s="110"/>
    </row>
    <row r="6651" spans="11:16" x14ac:dyDescent="0.25">
      <c r="K6651" s="124"/>
      <c r="L6651" s="110"/>
      <c r="M6651" s="110"/>
      <c r="N6651" s="110"/>
      <c r="O6651" s="144"/>
      <c r="P6651" s="110"/>
    </row>
  </sheetData>
  <mergeCells count="1">
    <mergeCell ref="A1:O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M6113"/>
  <sheetViews>
    <sheetView zoomScale="85" zoomScaleNormal="85" workbookViewId="0">
      <selection activeCell="K21" sqref="K21"/>
    </sheetView>
  </sheetViews>
  <sheetFormatPr defaultColWidth="8.85546875" defaultRowHeight="15" x14ac:dyDescent="0.25"/>
  <cols>
    <col min="1" max="1" width="21.28515625" style="128" customWidth="1"/>
    <col min="2" max="2" width="17.42578125" style="89" customWidth="1"/>
    <col min="3" max="3" width="5.42578125" style="89" customWidth="1"/>
    <col min="4" max="4" width="20.7109375" style="89" bestFit="1" customWidth="1"/>
    <col min="5" max="5" width="8.140625" style="130" bestFit="1" customWidth="1"/>
    <col min="6" max="6" width="81.7109375" style="89" bestFit="1" customWidth="1"/>
    <col min="7" max="7" width="19" style="89" customWidth="1"/>
    <col min="8" max="8" width="17" style="89" bestFit="1" customWidth="1"/>
    <col min="9" max="9" width="91.7109375" style="89" bestFit="1" customWidth="1"/>
    <col min="10" max="10" width="91.7109375" style="138" customWidth="1"/>
    <col min="11" max="11" width="22.140625" style="90" customWidth="1"/>
    <col min="12" max="12" width="24.140625" style="114" customWidth="1"/>
    <col min="13" max="13" width="15" style="115" bestFit="1" customWidth="1"/>
    <col min="14" max="14" width="8.85546875" style="89" customWidth="1"/>
    <col min="15" max="16384" width="8.85546875" style="89"/>
  </cols>
  <sheetData>
    <row r="1" spans="1:13" ht="72.75" customHeight="1" x14ac:dyDescent="0.25">
      <c r="A1" s="158" t="s">
        <v>154</v>
      </c>
      <c r="B1" s="159"/>
      <c r="C1" s="159"/>
      <c r="D1" s="159"/>
      <c r="E1" s="159"/>
      <c r="F1" s="159"/>
      <c r="G1" s="159"/>
      <c r="H1" s="159"/>
      <c r="I1" s="159"/>
      <c r="J1" s="159"/>
      <c r="K1" s="160"/>
      <c r="L1" s="161"/>
    </row>
    <row r="2" spans="1:13" s="88" customFormat="1" x14ac:dyDescent="0.25">
      <c r="A2" s="127" t="s">
        <v>0</v>
      </c>
      <c r="B2" s="88" t="s">
        <v>1</v>
      </c>
      <c r="C2" s="88" t="s">
        <v>5</v>
      </c>
      <c r="D2" s="88" t="s">
        <v>6</v>
      </c>
      <c r="E2" s="129" t="s">
        <v>2</v>
      </c>
      <c r="F2" s="88" t="s">
        <v>66</v>
      </c>
      <c r="G2" s="88" t="s">
        <v>67</v>
      </c>
      <c r="H2" s="88" t="s">
        <v>155</v>
      </c>
      <c r="I2" s="88" t="s">
        <v>156</v>
      </c>
      <c r="J2" s="88" t="s">
        <v>7254</v>
      </c>
      <c r="K2" s="145" t="s">
        <v>158</v>
      </c>
      <c r="L2" s="110" t="s">
        <v>157</v>
      </c>
      <c r="M2" s="110" t="s">
        <v>153</v>
      </c>
    </row>
    <row r="3" spans="1:13" x14ac:dyDescent="0.25">
      <c r="A3" s="125"/>
      <c r="B3"/>
      <c r="C3"/>
      <c r="D3"/>
      <c r="E3" s="95"/>
      <c r="F3"/>
      <c r="G3"/>
      <c r="H3"/>
      <c r="I3"/>
      <c r="J3" s="137"/>
      <c r="K3" s="145">
        <v>1</v>
      </c>
      <c r="L3" s="110">
        <v>1</v>
      </c>
      <c r="M3" s="110">
        <v>1</v>
      </c>
    </row>
    <row r="4" spans="1:13" x14ac:dyDescent="0.25">
      <c r="A4" s="125"/>
      <c r="B4"/>
      <c r="C4"/>
      <c r="D4"/>
      <c r="E4" s="95"/>
      <c r="F4"/>
      <c r="G4"/>
      <c r="H4"/>
      <c r="I4"/>
      <c r="J4" s="137"/>
      <c r="K4" s="145"/>
      <c r="L4" s="110"/>
      <c r="M4" s="110"/>
    </row>
    <row r="5" spans="1:13" x14ac:dyDescent="0.25">
      <c r="A5" s="125"/>
      <c r="B5"/>
      <c r="C5"/>
      <c r="D5"/>
      <c r="E5" s="95"/>
      <c r="F5"/>
      <c r="G5"/>
      <c r="H5"/>
      <c r="I5"/>
      <c r="J5" s="137"/>
      <c r="K5" s="145"/>
      <c r="L5" s="110"/>
      <c r="M5" s="110"/>
    </row>
    <row r="6" spans="1:13" x14ac:dyDescent="0.25">
      <c r="A6" s="125"/>
      <c r="B6"/>
      <c r="C6"/>
      <c r="D6"/>
      <c r="E6" s="95"/>
      <c r="F6"/>
      <c r="G6"/>
      <c r="H6"/>
      <c r="I6"/>
      <c r="J6" s="137"/>
      <c r="K6" s="145"/>
      <c r="L6" s="110"/>
      <c r="M6" s="110"/>
    </row>
    <row r="7" spans="1:13" x14ac:dyDescent="0.25">
      <c r="A7" s="125"/>
      <c r="B7"/>
      <c r="C7"/>
      <c r="D7"/>
      <c r="E7" s="95"/>
      <c r="F7"/>
      <c r="G7"/>
      <c r="H7"/>
      <c r="I7"/>
      <c r="J7" s="137"/>
      <c r="K7" s="145"/>
      <c r="L7" s="110"/>
      <c r="M7" s="110"/>
    </row>
    <row r="8" spans="1:13" x14ac:dyDescent="0.25">
      <c r="A8" s="125"/>
      <c r="B8"/>
      <c r="C8"/>
      <c r="D8"/>
      <c r="E8" s="95"/>
      <c r="F8"/>
      <c r="G8"/>
      <c r="H8"/>
      <c r="I8"/>
      <c r="J8" s="137"/>
      <c r="K8" s="145"/>
      <c r="L8" s="110"/>
      <c r="M8" s="110"/>
    </row>
    <row r="9" spans="1:13" x14ac:dyDescent="0.25">
      <c r="A9" s="125"/>
      <c r="B9"/>
      <c r="C9"/>
      <c r="D9"/>
      <c r="E9" s="95"/>
      <c r="F9"/>
      <c r="G9"/>
      <c r="H9"/>
      <c r="I9"/>
      <c r="J9" s="137"/>
      <c r="K9" s="145"/>
      <c r="L9" s="110"/>
      <c r="M9" s="110"/>
    </row>
    <row r="10" spans="1:13" x14ac:dyDescent="0.25">
      <c r="A10" s="125"/>
      <c r="B10"/>
      <c r="C10"/>
      <c r="D10"/>
      <c r="E10" s="95"/>
      <c r="F10"/>
      <c r="G10"/>
      <c r="H10"/>
      <c r="I10"/>
      <c r="J10" s="137"/>
      <c r="K10" s="145"/>
      <c r="L10" s="110"/>
      <c r="M10" s="110"/>
    </row>
    <row r="11" spans="1:13" x14ac:dyDescent="0.25">
      <c r="A11" s="125"/>
      <c r="B11"/>
      <c r="C11"/>
      <c r="D11"/>
      <c r="E11" s="95"/>
      <c r="F11"/>
      <c r="G11"/>
      <c r="H11"/>
      <c r="I11"/>
      <c r="J11" s="137"/>
      <c r="K11" s="145"/>
      <c r="L11" s="110"/>
      <c r="M11" s="110"/>
    </row>
    <row r="12" spans="1:13" x14ac:dyDescent="0.25">
      <c r="A12" s="125"/>
      <c r="B12"/>
      <c r="C12"/>
      <c r="D12"/>
      <c r="E12" s="95"/>
      <c r="F12"/>
      <c r="G12"/>
      <c r="H12"/>
      <c r="I12"/>
      <c r="J12" s="137"/>
      <c r="K12" s="145"/>
      <c r="L12" s="110"/>
      <c r="M12" s="110"/>
    </row>
    <row r="13" spans="1:13" x14ac:dyDescent="0.25">
      <c r="A13" s="125"/>
      <c r="B13"/>
      <c r="C13"/>
      <c r="D13"/>
      <c r="E13" s="95"/>
      <c r="F13"/>
      <c r="G13"/>
      <c r="H13"/>
      <c r="I13"/>
      <c r="J13" s="137"/>
      <c r="K13" s="145"/>
      <c r="L13" s="110"/>
      <c r="M13" s="110"/>
    </row>
    <row r="14" spans="1:13" x14ac:dyDescent="0.25">
      <c r="A14" s="125"/>
      <c r="B14"/>
      <c r="C14"/>
      <c r="D14"/>
      <c r="E14" s="95"/>
      <c r="F14"/>
      <c r="G14"/>
      <c r="H14"/>
      <c r="I14"/>
      <c r="J14" s="137"/>
      <c r="K14" s="145"/>
      <c r="L14" s="110"/>
      <c r="M14" s="110"/>
    </row>
    <row r="15" spans="1:13" x14ac:dyDescent="0.25">
      <c r="A15" s="125"/>
      <c r="B15"/>
      <c r="C15"/>
      <c r="D15"/>
      <c r="E15" s="95"/>
      <c r="F15"/>
      <c r="G15"/>
      <c r="H15"/>
      <c r="I15"/>
      <c r="J15" s="137"/>
      <c r="K15" s="145"/>
      <c r="L15" s="110"/>
      <c r="M15" s="110"/>
    </row>
    <row r="16" spans="1:13" x14ac:dyDescent="0.25">
      <c r="A16" s="125"/>
      <c r="B16"/>
      <c r="C16"/>
      <c r="D16"/>
      <c r="E16" s="95"/>
      <c r="F16"/>
      <c r="G16"/>
      <c r="H16"/>
      <c r="I16"/>
      <c r="J16" s="137"/>
      <c r="K16" s="145"/>
      <c r="L16" s="110"/>
      <c r="M16" s="110"/>
    </row>
    <row r="17" spans="1:13" x14ac:dyDescent="0.25">
      <c r="A17" s="125"/>
      <c r="B17"/>
      <c r="C17"/>
      <c r="D17"/>
      <c r="E17" s="95"/>
      <c r="F17"/>
      <c r="G17"/>
      <c r="H17"/>
      <c r="I17"/>
      <c r="J17" s="137"/>
      <c r="K17" s="145"/>
      <c r="L17" s="110"/>
      <c r="M17" s="110"/>
    </row>
    <row r="18" spans="1:13" x14ac:dyDescent="0.25">
      <c r="A18" s="125"/>
      <c r="B18"/>
      <c r="C18"/>
      <c r="D18"/>
      <c r="E18" s="95"/>
      <c r="F18"/>
      <c r="G18"/>
      <c r="H18"/>
      <c r="I18"/>
      <c r="J18" s="137"/>
      <c r="K18" s="145"/>
      <c r="L18" s="110"/>
      <c r="M18" s="110"/>
    </row>
    <row r="19" spans="1:13" x14ac:dyDescent="0.25">
      <c r="A19" s="125"/>
      <c r="B19"/>
      <c r="C19"/>
      <c r="D19"/>
      <c r="E19" s="95"/>
      <c r="F19"/>
      <c r="G19"/>
      <c r="H19"/>
      <c r="I19"/>
      <c r="J19" s="137"/>
      <c r="K19" s="145"/>
      <c r="L19" s="110"/>
      <c r="M19" s="110"/>
    </row>
    <row r="20" spans="1:13" x14ac:dyDescent="0.25">
      <c r="A20" s="125"/>
      <c r="B20"/>
      <c r="C20"/>
      <c r="D20"/>
      <c r="E20" s="95"/>
      <c r="F20"/>
      <c r="G20"/>
      <c r="H20"/>
      <c r="I20"/>
      <c r="J20" s="137"/>
      <c r="K20" s="145"/>
      <c r="L20" s="110"/>
      <c r="M20" s="110"/>
    </row>
    <row r="21" spans="1:13" x14ac:dyDescent="0.25">
      <c r="A21" s="125"/>
      <c r="B21"/>
      <c r="C21"/>
      <c r="D21"/>
      <c r="E21" s="95"/>
      <c r="F21"/>
      <c r="G21"/>
      <c r="H21"/>
      <c r="I21"/>
      <c r="J21" s="137"/>
      <c r="K21" s="145"/>
      <c r="L21" s="110"/>
      <c r="M21" s="110"/>
    </row>
    <row r="22" spans="1:13" x14ac:dyDescent="0.25">
      <c r="A22" s="125"/>
      <c r="B22"/>
      <c r="C22"/>
      <c r="D22"/>
      <c r="E22" s="95"/>
      <c r="F22"/>
      <c r="G22"/>
      <c r="H22"/>
      <c r="I22"/>
      <c r="J22" s="137"/>
      <c r="K22" s="145"/>
      <c r="L22" s="110"/>
      <c r="M22" s="110"/>
    </row>
    <row r="23" spans="1:13" x14ac:dyDescent="0.25">
      <c r="A23" s="125"/>
      <c r="B23"/>
      <c r="C23"/>
      <c r="D23"/>
      <c r="E23" s="95"/>
      <c r="F23"/>
      <c r="G23"/>
      <c r="H23"/>
      <c r="I23"/>
      <c r="J23" s="137"/>
      <c r="K23" s="145"/>
      <c r="L23" s="110"/>
      <c r="M23" s="110"/>
    </row>
    <row r="24" spans="1:13" x14ac:dyDescent="0.25">
      <c r="A24" s="125"/>
      <c r="B24"/>
      <c r="C24"/>
      <c r="D24"/>
      <c r="E24" s="95"/>
      <c r="F24"/>
      <c r="G24"/>
      <c r="H24"/>
      <c r="I24"/>
      <c r="J24" s="137"/>
      <c r="K24" s="145"/>
      <c r="L24" s="110"/>
      <c r="M24" s="110"/>
    </row>
    <row r="25" spans="1:13" x14ac:dyDescent="0.25">
      <c r="A25" s="125"/>
      <c r="B25"/>
      <c r="C25"/>
      <c r="D25"/>
      <c r="E25" s="95"/>
      <c r="F25"/>
      <c r="G25"/>
      <c r="H25"/>
      <c r="I25"/>
      <c r="J25" s="137"/>
      <c r="K25" s="145"/>
      <c r="L25" s="110"/>
      <c r="M25" s="110"/>
    </row>
    <row r="26" spans="1:13" x14ac:dyDescent="0.25">
      <c r="A26" s="125"/>
      <c r="B26"/>
      <c r="C26"/>
      <c r="D26"/>
      <c r="E26" s="95"/>
      <c r="F26"/>
      <c r="G26"/>
      <c r="H26"/>
      <c r="I26"/>
      <c r="J26" s="137"/>
      <c r="K26" s="145"/>
      <c r="L26" s="110"/>
      <c r="M26" s="110"/>
    </row>
    <row r="27" spans="1:13" x14ac:dyDescent="0.25">
      <c r="A27" s="125"/>
      <c r="B27"/>
      <c r="C27"/>
      <c r="D27"/>
      <c r="E27" s="95"/>
      <c r="F27"/>
      <c r="G27"/>
      <c r="H27"/>
      <c r="I27"/>
      <c r="J27" s="137"/>
      <c r="K27" s="145"/>
      <c r="L27" s="110"/>
      <c r="M27" s="110"/>
    </row>
    <row r="28" spans="1:13" x14ac:dyDescent="0.25">
      <c r="A28" s="125"/>
      <c r="B28"/>
      <c r="C28"/>
      <c r="D28"/>
      <c r="E28" s="95"/>
      <c r="F28"/>
      <c r="G28"/>
      <c r="H28"/>
      <c r="I28"/>
      <c r="J28" s="137"/>
      <c r="K28" s="145"/>
      <c r="L28" s="110"/>
      <c r="M28" s="110"/>
    </row>
    <row r="29" spans="1:13" x14ac:dyDescent="0.25">
      <c r="A29" s="125"/>
      <c r="B29"/>
      <c r="C29"/>
      <c r="D29"/>
      <c r="E29" s="95"/>
      <c r="F29"/>
      <c r="G29"/>
      <c r="H29"/>
      <c r="I29"/>
      <c r="J29" s="137"/>
      <c r="K29" s="145"/>
      <c r="L29" s="110"/>
      <c r="M29" s="110"/>
    </row>
    <row r="30" spans="1:13" x14ac:dyDescent="0.25">
      <c r="A30" s="125"/>
      <c r="B30"/>
      <c r="C30"/>
      <c r="D30"/>
      <c r="E30" s="95"/>
      <c r="F30"/>
      <c r="G30"/>
      <c r="H30"/>
      <c r="I30"/>
      <c r="J30" s="137"/>
      <c r="K30" s="145"/>
      <c r="L30" s="110"/>
      <c r="M30" s="110"/>
    </row>
    <row r="31" spans="1:13" x14ac:dyDescent="0.25">
      <c r="A31" s="125"/>
      <c r="B31"/>
      <c r="C31"/>
      <c r="D31"/>
      <c r="E31" s="95"/>
      <c r="F31"/>
      <c r="G31"/>
      <c r="H31"/>
      <c r="I31"/>
      <c r="J31" s="137"/>
      <c r="K31" s="145"/>
      <c r="L31" s="110"/>
      <c r="M31" s="110"/>
    </row>
    <row r="32" spans="1:13" x14ac:dyDescent="0.25">
      <c r="A32" s="125"/>
      <c r="B32"/>
      <c r="C32"/>
      <c r="D32"/>
      <c r="E32" s="95"/>
      <c r="F32"/>
      <c r="G32"/>
      <c r="H32"/>
      <c r="I32"/>
      <c r="J32" s="137"/>
      <c r="K32" s="145"/>
      <c r="L32" s="110"/>
      <c r="M32" s="110"/>
    </row>
    <row r="33" spans="1:13" x14ac:dyDescent="0.25">
      <c r="A33" s="125"/>
      <c r="B33"/>
      <c r="C33"/>
      <c r="D33"/>
      <c r="E33" s="95"/>
      <c r="F33"/>
      <c r="G33"/>
      <c r="H33"/>
      <c r="I33"/>
      <c r="J33" s="137"/>
      <c r="K33" s="145"/>
      <c r="L33" s="110"/>
      <c r="M33" s="110"/>
    </row>
    <row r="34" spans="1:13" x14ac:dyDescent="0.25">
      <c r="A34" s="125"/>
      <c r="B34"/>
      <c r="C34"/>
      <c r="D34"/>
      <c r="E34" s="95"/>
      <c r="F34"/>
      <c r="G34"/>
      <c r="H34"/>
      <c r="I34"/>
      <c r="J34" s="137"/>
      <c r="K34" s="145"/>
      <c r="L34" s="110"/>
      <c r="M34" s="110"/>
    </row>
    <row r="35" spans="1:13" x14ac:dyDescent="0.25">
      <c r="A35" s="125"/>
      <c r="B35"/>
      <c r="C35"/>
      <c r="D35"/>
      <c r="E35" s="95"/>
      <c r="F35"/>
      <c r="G35"/>
      <c r="H35"/>
      <c r="I35"/>
      <c r="J35" s="137"/>
      <c r="K35" s="145"/>
      <c r="L35" s="110"/>
      <c r="M35" s="110"/>
    </row>
    <row r="36" spans="1:13" x14ac:dyDescent="0.25">
      <c r="A36" s="125"/>
      <c r="B36"/>
      <c r="C36"/>
      <c r="D36"/>
      <c r="E36" s="95"/>
      <c r="F36"/>
      <c r="G36"/>
      <c r="H36"/>
      <c r="I36"/>
      <c r="J36" s="137"/>
      <c r="K36" s="145"/>
      <c r="L36" s="110"/>
      <c r="M36" s="110"/>
    </row>
    <row r="37" spans="1:13" x14ac:dyDescent="0.25">
      <c r="A37" s="125"/>
      <c r="B37"/>
      <c r="C37"/>
      <c r="D37"/>
      <c r="E37" s="95"/>
      <c r="F37"/>
      <c r="G37"/>
      <c r="H37"/>
      <c r="I37"/>
      <c r="J37" s="137"/>
      <c r="K37" s="145"/>
      <c r="L37" s="110"/>
      <c r="M37" s="110"/>
    </row>
    <row r="38" spans="1:13" x14ac:dyDescent="0.25">
      <c r="A38" s="125"/>
      <c r="B38"/>
      <c r="C38"/>
      <c r="D38"/>
      <c r="E38" s="95"/>
      <c r="F38"/>
      <c r="G38"/>
      <c r="H38"/>
      <c r="I38"/>
      <c r="J38" s="137"/>
      <c r="K38" s="145"/>
      <c r="L38" s="110"/>
      <c r="M38" s="110"/>
    </row>
    <row r="39" spans="1:13" x14ac:dyDescent="0.25">
      <c r="A39" s="125"/>
      <c r="B39"/>
      <c r="C39"/>
      <c r="D39"/>
      <c r="E39" s="95"/>
      <c r="F39"/>
      <c r="G39"/>
      <c r="H39"/>
      <c r="I39"/>
      <c r="J39" s="137"/>
      <c r="K39" s="145"/>
      <c r="L39" s="110"/>
      <c r="M39" s="110"/>
    </row>
    <row r="40" spans="1:13" x14ac:dyDescent="0.25">
      <c r="A40" s="125"/>
      <c r="B40"/>
      <c r="C40"/>
      <c r="D40"/>
      <c r="E40" s="95"/>
      <c r="F40"/>
      <c r="G40"/>
      <c r="H40"/>
      <c r="I40"/>
      <c r="J40" s="137"/>
      <c r="K40" s="145"/>
      <c r="L40" s="110"/>
      <c r="M40" s="110"/>
    </row>
    <row r="41" spans="1:13" x14ac:dyDescent="0.25">
      <c r="A41" s="125"/>
      <c r="B41"/>
      <c r="C41"/>
      <c r="D41"/>
      <c r="E41" s="95"/>
      <c r="F41"/>
      <c r="G41"/>
      <c r="H41"/>
      <c r="I41"/>
      <c r="J41" s="137"/>
      <c r="K41" s="145"/>
      <c r="L41" s="110"/>
      <c r="M41" s="110"/>
    </row>
    <row r="42" spans="1:13" x14ac:dyDescent="0.25">
      <c r="A42" s="125"/>
      <c r="B42"/>
      <c r="C42"/>
      <c r="D42"/>
      <c r="E42" s="95"/>
      <c r="F42"/>
      <c r="G42"/>
      <c r="H42"/>
      <c r="I42"/>
      <c r="J42" s="137"/>
      <c r="K42" s="145"/>
      <c r="L42" s="110"/>
      <c r="M42" s="110"/>
    </row>
    <row r="43" spans="1:13" x14ac:dyDescent="0.25">
      <c r="A43" s="125"/>
      <c r="B43"/>
      <c r="C43"/>
      <c r="D43"/>
      <c r="E43" s="95"/>
      <c r="F43"/>
      <c r="G43"/>
      <c r="H43"/>
      <c r="I43"/>
      <c r="J43" s="137"/>
      <c r="K43" s="145"/>
      <c r="L43" s="110"/>
      <c r="M43" s="110"/>
    </row>
    <row r="44" spans="1:13" x14ac:dyDescent="0.25">
      <c r="A44" s="125"/>
      <c r="B44"/>
      <c r="C44"/>
      <c r="D44"/>
      <c r="E44" s="95"/>
      <c r="F44"/>
      <c r="G44"/>
      <c r="H44"/>
      <c r="I44"/>
      <c r="J44" s="137"/>
      <c r="K44" s="145"/>
      <c r="L44" s="110"/>
      <c r="M44" s="110"/>
    </row>
    <row r="45" spans="1:13" x14ac:dyDescent="0.25">
      <c r="A45" s="125"/>
      <c r="B45"/>
      <c r="C45"/>
      <c r="D45"/>
      <c r="E45" s="95"/>
      <c r="F45"/>
      <c r="G45"/>
      <c r="H45"/>
      <c r="I45"/>
      <c r="J45" s="137"/>
      <c r="K45" s="145"/>
      <c r="L45" s="110"/>
      <c r="M45" s="110"/>
    </row>
    <row r="46" spans="1:13" x14ac:dyDescent="0.25">
      <c r="A46" s="125"/>
      <c r="B46"/>
      <c r="C46"/>
      <c r="D46"/>
      <c r="E46" s="95"/>
      <c r="F46"/>
      <c r="G46"/>
      <c r="H46"/>
      <c r="I46"/>
      <c r="J46" s="137"/>
      <c r="K46" s="145"/>
      <c r="L46" s="110"/>
      <c r="M46" s="110"/>
    </row>
    <row r="47" spans="1:13" x14ac:dyDescent="0.25">
      <c r="A47" s="125"/>
      <c r="B47"/>
      <c r="C47"/>
      <c r="D47"/>
      <c r="E47" s="95"/>
      <c r="F47"/>
      <c r="G47"/>
      <c r="H47"/>
      <c r="I47"/>
      <c r="J47" s="137"/>
      <c r="K47" s="145"/>
      <c r="L47" s="110"/>
      <c r="M47" s="110"/>
    </row>
    <row r="48" spans="1:13" x14ac:dyDescent="0.25">
      <c r="A48" s="125"/>
      <c r="B48"/>
      <c r="C48"/>
      <c r="D48"/>
      <c r="E48" s="95"/>
      <c r="F48"/>
      <c r="G48"/>
      <c r="H48"/>
      <c r="I48"/>
      <c r="J48" s="137"/>
      <c r="K48" s="145"/>
      <c r="L48" s="110"/>
      <c r="M48" s="110"/>
    </row>
    <row r="49" spans="1:13" x14ac:dyDescent="0.25">
      <c r="A49" s="125"/>
      <c r="B49"/>
      <c r="C49"/>
      <c r="D49"/>
      <c r="E49" s="95"/>
      <c r="F49"/>
      <c r="G49"/>
      <c r="H49"/>
      <c r="I49"/>
      <c r="J49" s="137"/>
      <c r="K49" s="145"/>
      <c r="L49" s="110"/>
      <c r="M49" s="110"/>
    </row>
    <row r="50" spans="1:13" x14ac:dyDescent="0.25">
      <c r="A50" s="125"/>
      <c r="B50"/>
      <c r="C50"/>
      <c r="D50"/>
      <c r="E50" s="95"/>
      <c r="F50"/>
      <c r="G50"/>
      <c r="H50"/>
      <c r="I50"/>
      <c r="J50" s="137"/>
      <c r="K50" s="145"/>
      <c r="L50" s="110"/>
      <c r="M50" s="110"/>
    </row>
    <row r="51" spans="1:13" x14ac:dyDescent="0.25">
      <c r="A51" s="125"/>
      <c r="B51"/>
      <c r="C51"/>
      <c r="D51"/>
      <c r="E51" s="95"/>
      <c r="F51"/>
      <c r="G51"/>
      <c r="H51"/>
      <c r="I51"/>
      <c r="J51" s="137"/>
      <c r="K51" s="145"/>
      <c r="L51" s="110"/>
      <c r="M51" s="110"/>
    </row>
    <row r="52" spans="1:13" x14ac:dyDescent="0.25">
      <c r="A52" s="125"/>
      <c r="B52"/>
      <c r="C52"/>
      <c r="D52"/>
      <c r="E52" s="95"/>
      <c r="F52"/>
      <c r="G52"/>
      <c r="H52"/>
      <c r="I52"/>
      <c r="J52" s="137"/>
      <c r="K52" s="145"/>
      <c r="L52" s="110"/>
      <c r="M52" s="110"/>
    </row>
    <row r="53" spans="1:13" x14ac:dyDescent="0.25">
      <c r="A53" s="125"/>
      <c r="B53"/>
      <c r="C53"/>
      <c r="D53"/>
      <c r="E53" s="95"/>
      <c r="F53"/>
      <c r="G53"/>
      <c r="H53"/>
      <c r="I53"/>
      <c r="J53" s="137"/>
      <c r="K53" s="145"/>
      <c r="L53" s="110"/>
      <c r="M53" s="110"/>
    </row>
    <row r="54" spans="1:13" x14ac:dyDescent="0.25">
      <c r="A54" s="125"/>
      <c r="B54"/>
      <c r="C54"/>
      <c r="D54"/>
      <c r="E54" s="95"/>
      <c r="F54"/>
      <c r="G54"/>
      <c r="H54"/>
      <c r="I54"/>
      <c r="J54" s="137"/>
      <c r="K54" s="145"/>
      <c r="L54" s="110"/>
      <c r="M54" s="110"/>
    </row>
    <row r="55" spans="1:13" x14ac:dyDescent="0.25">
      <c r="A55" s="125"/>
      <c r="B55"/>
      <c r="C55"/>
      <c r="D55"/>
      <c r="E55" s="95"/>
      <c r="F55"/>
      <c r="G55"/>
      <c r="H55"/>
      <c r="I55"/>
      <c r="J55" s="137"/>
      <c r="K55" s="145"/>
      <c r="L55" s="110"/>
      <c r="M55" s="110"/>
    </row>
    <row r="56" spans="1:13" x14ac:dyDescent="0.25">
      <c r="A56" s="125"/>
      <c r="B56"/>
      <c r="C56"/>
      <c r="D56"/>
      <c r="E56" s="95"/>
      <c r="F56"/>
      <c r="G56"/>
      <c r="H56"/>
      <c r="I56"/>
      <c r="J56" s="137"/>
      <c r="K56" s="145"/>
      <c r="L56" s="110"/>
      <c r="M56" s="110"/>
    </row>
    <row r="57" spans="1:13" x14ac:dyDescent="0.25">
      <c r="A57" s="125"/>
      <c r="B57"/>
      <c r="C57"/>
      <c r="D57"/>
      <c r="E57" s="95"/>
      <c r="F57"/>
      <c r="G57"/>
      <c r="H57"/>
      <c r="I57"/>
      <c r="J57" s="137"/>
      <c r="K57" s="145"/>
      <c r="L57" s="110"/>
      <c r="M57" s="110"/>
    </row>
    <row r="58" spans="1:13" x14ac:dyDescent="0.25">
      <c r="A58" s="125"/>
      <c r="B58"/>
      <c r="C58"/>
      <c r="D58"/>
      <c r="E58" s="95"/>
      <c r="F58"/>
      <c r="G58"/>
      <c r="H58"/>
      <c r="I58"/>
      <c r="J58" s="137"/>
      <c r="K58" s="145"/>
      <c r="L58" s="110"/>
      <c r="M58" s="110"/>
    </row>
    <row r="59" spans="1:13" x14ac:dyDescent="0.25">
      <c r="A59" s="125"/>
      <c r="B59"/>
      <c r="C59"/>
      <c r="D59"/>
      <c r="E59" s="95"/>
      <c r="F59"/>
      <c r="G59"/>
      <c r="H59"/>
      <c r="I59"/>
      <c r="J59" s="137"/>
      <c r="K59" s="145"/>
      <c r="L59" s="110"/>
      <c r="M59" s="110"/>
    </row>
    <row r="60" spans="1:13" x14ac:dyDescent="0.25">
      <c r="A60" s="125"/>
      <c r="B60"/>
      <c r="C60"/>
      <c r="D60"/>
      <c r="E60" s="95"/>
      <c r="F60"/>
      <c r="G60"/>
      <c r="H60"/>
      <c r="I60"/>
      <c r="J60" s="137"/>
      <c r="K60" s="145"/>
      <c r="L60" s="110"/>
      <c r="M60" s="110"/>
    </row>
    <row r="61" spans="1:13" x14ac:dyDescent="0.25">
      <c r="A61" s="125"/>
      <c r="B61"/>
      <c r="C61"/>
      <c r="D61"/>
      <c r="E61" s="95"/>
      <c r="F61"/>
      <c r="G61"/>
      <c r="H61"/>
      <c r="I61"/>
      <c r="J61" s="137"/>
      <c r="K61" s="145"/>
      <c r="L61" s="110"/>
      <c r="M61" s="110"/>
    </row>
    <row r="62" spans="1:13" x14ac:dyDescent="0.25">
      <c r="A62" s="125"/>
      <c r="B62"/>
      <c r="C62"/>
      <c r="D62"/>
      <c r="E62" s="95"/>
      <c r="F62"/>
      <c r="G62"/>
      <c r="H62"/>
      <c r="I62"/>
      <c r="J62" s="137"/>
      <c r="K62" s="145"/>
      <c r="L62" s="110"/>
      <c r="M62" s="110"/>
    </row>
    <row r="63" spans="1:13" x14ac:dyDescent="0.25">
      <c r="A63" s="125"/>
      <c r="B63"/>
      <c r="C63"/>
      <c r="D63"/>
      <c r="E63" s="95"/>
      <c r="F63"/>
      <c r="G63"/>
      <c r="H63"/>
      <c r="I63"/>
      <c r="J63" s="137"/>
      <c r="K63" s="145"/>
      <c r="L63" s="110"/>
      <c r="M63" s="110"/>
    </row>
    <row r="64" spans="1:13" x14ac:dyDescent="0.25">
      <c r="A64" s="125"/>
      <c r="B64"/>
      <c r="C64"/>
      <c r="D64"/>
      <c r="E64" s="95"/>
      <c r="F64"/>
      <c r="G64"/>
      <c r="H64"/>
      <c r="I64"/>
      <c r="J64" s="137"/>
      <c r="K64" s="145"/>
      <c r="L64" s="110"/>
      <c r="M64" s="110"/>
    </row>
    <row r="65" spans="1:13" x14ac:dyDescent="0.25">
      <c r="A65" s="125"/>
      <c r="B65"/>
      <c r="C65"/>
      <c r="D65"/>
      <c r="E65" s="95"/>
      <c r="F65"/>
      <c r="G65"/>
      <c r="H65"/>
      <c r="I65"/>
      <c r="J65" s="137"/>
      <c r="K65" s="145"/>
      <c r="L65" s="110"/>
      <c r="M65" s="110"/>
    </row>
    <row r="66" spans="1:13" x14ac:dyDescent="0.25">
      <c r="A66" s="125"/>
      <c r="B66"/>
      <c r="C66"/>
      <c r="D66"/>
      <c r="E66" s="95"/>
      <c r="F66"/>
      <c r="G66"/>
      <c r="H66"/>
      <c r="I66"/>
      <c r="J66" s="137"/>
      <c r="K66" s="145"/>
      <c r="L66" s="110"/>
      <c r="M66" s="110"/>
    </row>
    <row r="67" spans="1:13" x14ac:dyDescent="0.25">
      <c r="A67" s="125"/>
      <c r="B67"/>
      <c r="C67"/>
      <c r="D67"/>
      <c r="E67" s="95"/>
      <c r="F67"/>
      <c r="G67"/>
      <c r="H67"/>
      <c r="I67"/>
      <c r="J67" s="137"/>
      <c r="K67" s="145"/>
      <c r="L67" s="110"/>
      <c r="M67" s="110"/>
    </row>
    <row r="68" spans="1:13" x14ac:dyDescent="0.25">
      <c r="A68" s="125"/>
      <c r="B68"/>
      <c r="C68"/>
      <c r="D68"/>
      <c r="E68" s="95"/>
      <c r="F68"/>
      <c r="G68"/>
      <c r="H68"/>
      <c r="I68"/>
      <c r="J68" s="137"/>
      <c r="K68" s="145"/>
      <c r="L68" s="110"/>
      <c r="M68" s="110"/>
    </row>
    <row r="69" spans="1:13" x14ac:dyDescent="0.25">
      <c r="A69" s="125"/>
      <c r="B69"/>
      <c r="C69"/>
      <c r="D69"/>
      <c r="E69" s="95"/>
      <c r="F69"/>
      <c r="G69"/>
      <c r="H69"/>
      <c r="I69"/>
      <c r="J69" s="137"/>
      <c r="K69" s="145"/>
      <c r="L69" s="110"/>
      <c r="M69" s="110"/>
    </row>
    <row r="70" spans="1:13" x14ac:dyDescent="0.25">
      <c r="A70" s="125"/>
      <c r="B70"/>
      <c r="C70"/>
      <c r="D70"/>
      <c r="E70" s="95"/>
      <c r="F70"/>
      <c r="G70"/>
      <c r="H70"/>
      <c r="I70"/>
      <c r="J70" s="137"/>
      <c r="K70" s="145"/>
      <c r="L70" s="110"/>
      <c r="M70" s="110"/>
    </row>
    <row r="71" spans="1:13" x14ac:dyDescent="0.25">
      <c r="A71" s="125"/>
      <c r="B71"/>
      <c r="C71"/>
      <c r="D71"/>
      <c r="E71" s="95"/>
      <c r="F71"/>
      <c r="G71"/>
      <c r="H71"/>
      <c r="I71"/>
      <c r="J71" s="137"/>
      <c r="K71" s="145"/>
      <c r="L71" s="110"/>
      <c r="M71" s="110"/>
    </row>
    <row r="72" spans="1:13" x14ac:dyDescent="0.25">
      <c r="A72" s="125"/>
      <c r="B72"/>
      <c r="C72"/>
      <c r="D72"/>
      <c r="E72" s="95"/>
      <c r="F72"/>
      <c r="G72"/>
      <c r="H72"/>
      <c r="I72"/>
      <c r="J72" s="137"/>
      <c r="K72" s="145"/>
      <c r="L72" s="110"/>
      <c r="M72" s="110"/>
    </row>
    <row r="73" spans="1:13" x14ac:dyDescent="0.25">
      <c r="A73" s="125"/>
      <c r="B73"/>
      <c r="C73"/>
      <c r="D73"/>
      <c r="E73" s="95"/>
      <c r="F73"/>
      <c r="G73"/>
      <c r="H73"/>
      <c r="I73"/>
      <c r="J73" s="137"/>
      <c r="K73" s="145"/>
      <c r="L73" s="110"/>
      <c r="M73" s="110"/>
    </row>
    <row r="74" spans="1:13" x14ac:dyDescent="0.25">
      <c r="A74" s="125"/>
      <c r="B74"/>
      <c r="C74"/>
      <c r="D74"/>
      <c r="E74" s="95"/>
      <c r="F74"/>
      <c r="G74"/>
      <c r="H74"/>
      <c r="I74"/>
      <c r="J74" s="137"/>
      <c r="K74" s="145"/>
      <c r="L74" s="110"/>
      <c r="M74" s="110"/>
    </row>
    <row r="75" spans="1:13" x14ac:dyDescent="0.25">
      <c r="A75" s="125"/>
      <c r="B75"/>
      <c r="C75"/>
      <c r="D75"/>
      <c r="E75" s="95"/>
      <c r="F75"/>
      <c r="G75"/>
      <c r="H75"/>
      <c r="I75"/>
      <c r="J75" s="137"/>
      <c r="K75" s="145"/>
      <c r="L75" s="110"/>
      <c r="M75" s="110"/>
    </row>
    <row r="76" spans="1:13" x14ac:dyDescent="0.25">
      <c r="A76" s="125"/>
      <c r="B76"/>
      <c r="C76"/>
      <c r="D76"/>
      <c r="E76" s="95"/>
      <c r="F76"/>
      <c r="G76"/>
      <c r="H76"/>
      <c r="I76"/>
      <c r="J76" s="137"/>
      <c r="K76" s="145"/>
      <c r="L76" s="110"/>
      <c r="M76" s="110"/>
    </row>
    <row r="77" spans="1:13" x14ac:dyDescent="0.25">
      <c r="A77" s="125"/>
      <c r="B77"/>
      <c r="C77"/>
      <c r="D77"/>
      <c r="E77" s="95"/>
      <c r="F77"/>
      <c r="G77"/>
      <c r="H77"/>
      <c r="I77"/>
      <c r="J77" s="137"/>
      <c r="K77" s="145"/>
      <c r="L77" s="110"/>
      <c r="M77" s="110"/>
    </row>
    <row r="78" spans="1:13" x14ac:dyDescent="0.25">
      <c r="A78" s="125"/>
      <c r="B78"/>
      <c r="C78"/>
      <c r="D78"/>
      <c r="E78" s="95"/>
      <c r="F78"/>
      <c r="G78"/>
      <c r="H78"/>
      <c r="I78"/>
      <c r="J78" s="137"/>
      <c r="K78" s="145"/>
      <c r="L78" s="110"/>
      <c r="M78" s="110"/>
    </row>
    <row r="79" spans="1:13" x14ac:dyDescent="0.25">
      <c r="A79" s="125"/>
      <c r="B79"/>
      <c r="C79"/>
      <c r="D79"/>
      <c r="E79" s="95"/>
      <c r="F79"/>
      <c r="G79"/>
      <c r="H79"/>
      <c r="I79"/>
      <c r="J79" s="137"/>
      <c r="K79" s="145"/>
      <c r="L79" s="110"/>
      <c r="M79" s="110"/>
    </row>
    <row r="80" spans="1:13" x14ac:dyDescent="0.25">
      <c r="A80" s="125"/>
      <c r="B80"/>
      <c r="C80"/>
      <c r="D80"/>
      <c r="E80" s="95"/>
      <c r="F80"/>
      <c r="G80"/>
      <c r="H80"/>
      <c r="I80"/>
      <c r="J80" s="137"/>
      <c r="K80" s="145"/>
      <c r="L80" s="110"/>
      <c r="M80" s="110"/>
    </row>
    <row r="81" spans="1:13" x14ac:dyDescent="0.25">
      <c r="A81" s="125"/>
      <c r="B81"/>
      <c r="C81"/>
      <c r="D81"/>
      <c r="E81" s="95"/>
      <c r="F81"/>
      <c r="G81"/>
      <c r="H81"/>
      <c r="I81"/>
      <c r="J81" s="137"/>
      <c r="K81" s="145"/>
      <c r="L81" s="110"/>
      <c r="M81" s="110"/>
    </row>
    <row r="82" spans="1:13" x14ac:dyDescent="0.25">
      <c r="A82" s="125"/>
      <c r="B82"/>
      <c r="C82"/>
      <c r="D82"/>
      <c r="E82" s="95"/>
      <c r="F82"/>
      <c r="G82"/>
      <c r="H82"/>
      <c r="I82"/>
      <c r="J82" s="137"/>
      <c r="K82" s="145"/>
      <c r="L82" s="110"/>
      <c r="M82" s="110"/>
    </row>
    <row r="83" spans="1:13" x14ac:dyDescent="0.25">
      <c r="A83" s="125"/>
      <c r="B83"/>
      <c r="C83"/>
      <c r="D83"/>
      <c r="E83" s="95"/>
      <c r="F83"/>
      <c r="G83"/>
      <c r="H83"/>
      <c r="I83"/>
      <c r="J83" s="137"/>
      <c r="K83" s="145"/>
      <c r="L83" s="110"/>
      <c r="M83" s="110"/>
    </row>
    <row r="84" spans="1:13" x14ac:dyDescent="0.25">
      <c r="A84" s="125"/>
      <c r="B84"/>
      <c r="C84"/>
      <c r="D84"/>
      <c r="E84" s="95"/>
      <c r="F84"/>
      <c r="G84"/>
      <c r="H84"/>
      <c r="I84"/>
      <c r="J84" s="137"/>
      <c r="K84" s="145"/>
      <c r="L84" s="110"/>
      <c r="M84" s="110"/>
    </row>
    <row r="85" spans="1:13" x14ac:dyDescent="0.25">
      <c r="A85" s="125"/>
      <c r="B85"/>
      <c r="C85"/>
      <c r="D85"/>
      <c r="E85" s="95"/>
      <c r="F85"/>
      <c r="G85"/>
      <c r="H85"/>
      <c r="I85"/>
      <c r="J85" s="137"/>
      <c r="K85" s="145"/>
      <c r="L85" s="110"/>
      <c r="M85" s="110"/>
    </row>
    <row r="86" spans="1:13" x14ac:dyDescent="0.25">
      <c r="A86" s="125"/>
      <c r="B86"/>
      <c r="C86"/>
      <c r="D86"/>
      <c r="E86" s="95"/>
      <c r="F86"/>
      <c r="G86"/>
      <c r="H86"/>
      <c r="I86"/>
      <c r="J86" s="137"/>
      <c r="K86" s="145"/>
      <c r="L86" s="110"/>
      <c r="M86" s="110"/>
    </row>
    <row r="87" spans="1:13" x14ac:dyDescent="0.25">
      <c r="A87" s="125"/>
      <c r="B87"/>
      <c r="C87"/>
      <c r="D87"/>
      <c r="E87" s="95"/>
      <c r="F87"/>
      <c r="G87"/>
      <c r="H87"/>
      <c r="I87"/>
      <c r="J87" s="137"/>
      <c r="K87" s="145"/>
      <c r="L87" s="110"/>
      <c r="M87" s="110"/>
    </row>
    <row r="88" spans="1:13" x14ac:dyDescent="0.25">
      <c r="A88" s="125"/>
      <c r="B88"/>
      <c r="C88"/>
      <c r="D88"/>
      <c r="E88" s="95"/>
      <c r="F88"/>
      <c r="G88"/>
      <c r="H88"/>
      <c r="I88"/>
      <c r="J88" s="137"/>
      <c r="K88" s="145"/>
      <c r="L88" s="110"/>
      <c r="M88" s="110"/>
    </row>
    <row r="89" spans="1:13" x14ac:dyDescent="0.25">
      <c r="A89" s="125"/>
      <c r="B89"/>
      <c r="C89"/>
      <c r="D89"/>
      <c r="E89" s="95"/>
      <c r="F89"/>
      <c r="G89"/>
      <c r="H89"/>
      <c r="I89"/>
      <c r="J89" s="137"/>
      <c r="K89" s="145"/>
      <c r="L89" s="110"/>
      <c r="M89" s="110"/>
    </row>
    <row r="90" spans="1:13" x14ac:dyDescent="0.25">
      <c r="A90" s="125"/>
      <c r="B90"/>
      <c r="C90"/>
      <c r="D90"/>
      <c r="E90" s="95"/>
      <c r="F90"/>
      <c r="G90"/>
      <c r="H90"/>
      <c r="I90"/>
      <c r="J90" s="137"/>
      <c r="K90" s="145"/>
      <c r="L90" s="110"/>
      <c r="M90" s="110"/>
    </row>
    <row r="91" spans="1:13" x14ac:dyDescent="0.25">
      <c r="A91" s="125"/>
      <c r="B91"/>
      <c r="C91"/>
      <c r="D91"/>
      <c r="E91" s="95"/>
      <c r="F91"/>
      <c r="G91"/>
      <c r="H91"/>
      <c r="I91"/>
      <c r="J91" s="137"/>
      <c r="K91" s="145"/>
      <c r="L91" s="110"/>
      <c r="M91" s="110"/>
    </row>
    <row r="92" spans="1:13" x14ac:dyDescent="0.25">
      <c r="A92" s="125"/>
      <c r="B92"/>
      <c r="C92"/>
      <c r="D92"/>
      <c r="E92" s="95"/>
      <c r="F92"/>
      <c r="G92"/>
      <c r="H92"/>
      <c r="I92"/>
      <c r="J92" s="137"/>
      <c r="K92" s="145"/>
      <c r="L92" s="110"/>
      <c r="M92" s="110"/>
    </row>
    <row r="93" spans="1:13" x14ac:dyDescent="0.25">
      <c r="A93" s="125"/>
      <c r="B93"/>
      <c r="C93"/>
      <c r="D93"/>
      <c r="E93" s="95"/>
      <c r="F93"/>
      <c r="G93"/>
      <c r="H93"/>
      <c r="I93"/>
      <c r="J93" s="137"/>
      <c r="K93" s="145"/>
      <c r="L93" s="110"/>
      <c r="M93" s="110"/>
    </row>
    <row r="94" spans="1:13" x14ac:dyDescent="0.25">
      <c r="A94" s="125"/>
      <c r="B94"/>
      <c r="C94"/>
      <c r="D94"/>
      <c r="E94" s="95"/>
      <c r="F94"/>
      <c r="G94"/>
      <c r="H94"/>
      <c r="I94"/>
      <c r="J94" s="137"/>
      <c r="K94" s="145"/>
      <c r="L94" s="110"/>
      <c r="M94" s="110"/>
    </row>
    <row r="95" spans="1:13" x14ac:dyDescent="0.25">
      <c r="A95" s="125"/>
      <c r="B95"/>
      <c r="C95"/>
      <c r="D95"/>
      <c r="E95" s="95"/>
      <c r="F95"/>
      <c r="G95"/>
      <c r="H95"/>
      <c r="I95"/>
      <c r="J95" s="137"/>
      <c r="K95" s="145"/>
      <c r="L95" s="110"/>
      <c r="M95" s="110"/>
    </row>
    <row r="96" spans="1:13" x14ac:dyDescent="0.25">
      <c r="A96" s="125"/>
      <c r="B96"/>
      <c r="C96"/>
      <c r="D96"/>
      <c r="E96" s="95"/>
      <c r="F96"/>
      <c r="G96"/>
      <c r="H96"/>
      <c r="I96"/>
      <c r="J96" s="137"/>
      <c r="K96" s="145"/>
      <c r="L96" s="110"/>
      <c r="M96" s="110"/>
    </row>
    <row r="97" spans="1:13" x14ac:dyDescent="0.25">
      <c r="A97" s="125"/>
      <c r="B97"/>
      <c r="C97"/>
      <c r="D97"/>
      <c r="E97" s="95"/>
      <c r="F97"/>
      <c r="G97"/>
      <c r="H97"/>
      <c r="I97"/>
      <c r="J97" s="137"/>
      <c r="K97" s="145"/>
      <c r="L97" s="110"/>
      <c r="M97" s="110"/>
    </row>
    <row r="98" spans="1:13" x14ac:dyDescent="0.25">
      <c r="A98" s="125"/>
      <c r="B98"/>
      <c r="C98"/>
      <c r="D98"/>
      <c r="E98" s="95"/>
      <c r="F98"/>
      <c r="G98"/>
      <c r="H98"/>
      <c r="I98"/>
      <c r="J98" s="137"/>
      <c r="K98" s="145"/>
      <c r="L98" s="110"/>
      <c r="M98" s="110"/>
    </row>
    <row r="99" spans="1:13" x14ac:dyDescent="0.25">
      <c r="A99" s="125"/>
      <c r="B99"/>
      <c r="C99"/>
      <c r="D99"/>
      <c r="E99" s="95"/>
      <c r="F99"/>
      <c r="G99"/>
      <c r="H99"/>
      <c r="I99"/>
      <c r="J99" s="137"/>
      <c r="K99" s="145"/>
      <c r="L99" s="110"/>
      <c r="M99" s="110"/>
    </row>
    <row r="100" spans="1:13" x14ac:dyDescent="0.25">
      <c r="A100" s="125"/>
      <c r="B100"/>
      <c r="C100"/>
      <c r="D100"/>
      <c r="E100" s="95"/>
      <c r="F100"/>
      <c r="G100"/>
      <c r="H100"/>
      <c r="I100"/>
      <c r="J100" s="137"/>
      <c r="K100" s="145"/>
      <c r="L100" s="110"/>
      <c r="M100" s="110"/>
    </row>
    <row r="101" spans="1:13" x14ac:dyDescent="0.25">
      <c r="A101" s="125"/>
      <c r="B101"/>
      <c r="C101"/>
      <c r="D101"/>
      <c r="E101" s="95"/>
      <c r="F101"/>
      <c r="G101"/>
      <c r="H101"/>
      <c r="I101"/>
      <c r="J101" s="137"/>
      <c r="K101" s="145"/>
      <c r="L101" s="110"/>
      <c r="M101" s="110"/>
    </row>
    <row r="102" spans="1:13" x14ac:dyDescent="0.25">
      <c r="A102" s="125"/>
      <c r="B102"/>
      <c r="C102"/>
      <c r="D102"/>
      <c r="E102" s="95"/>
      <c r="F102"/>
      <c r="G102"/>
      <c r="H102"/>
      <c r="I102"/>
      <c r="J102" s="137"/>
      <c r="K102" s="145"/>
      <c r="L102" s="110"/>
      <c r="M102" s="110"/>
    </row>
    <row r="103" spans="1:13" x14ac:dyDescent="0.25">
      <c r="A103" s="125"/>
      <c r="B103"/>
      <c r="C103"/>
      <c r="D103"/>
      <c r="E103" s="95"/>
      <c r="F103"/>
      <c r="G103"/>
      <c r="H103"/>
      <c r="I103"/>
      <c r="J103" s="137"/>
      <c r="K103" s="145"/>
      <c r="L103" s="110"/>
      <c r="M103" s="110"/>
    </row>
    <row r="104" spans="1:13" x14ac:dyDescent="0.25">
      <c r="A104" s="125"/>
      <c r="B104"/>
      <c r="C104"/>
      <c r="D104"/>
      <c r="E104" s="95"/>
      <c r="F104"/>
      <c r="G104"/>
      <c r="H104"/>
      <c r="I104"/>
      <c r="J104" s="137"/>
      <c r="K104" s="145"/>
      <c r="L104" s="110"/>
      <c r="M104" s="110"/>
    </row>
    <row r="105" spans="1:13" x14ac:dyDescent="0.25">
      <c r="A105" s="125"/>
      <c r="B105"/>
      <c r="C105"/>
      <c r="D105"/>
      <c r="E105" s="95"/>
      <c r="F105"/>
      <c r="G105"/>
      <c r="H105"/>
      <c r="I105"/>
      <c r="J105" s="137"/>
      <c r="K105" s="145"/>
      <c r="L105" s="110"/>
      <c r="M105" s="110"/>
    </row>
    <row r="106" spans="1:13" x14ac:dyDescent="0.25">
      <c r="A106" s="125"/>
      <c r="B106"/>
      <c r="C106"/>
      <c r="D106"/>
      <c r="E106" s="95"/>
      <c r="F106"/>
      <c r="G106"/>
      <c r="H106"/>
      <c r="I106"/>
      <c r="J106" s="137"/>
      <c r="K106" s="145"/>
      <c r="L106" s="110"/>
      <c r="M106" s="110"/>
    </row>
    <row r="107" spans="1:13" x14ac:dyDescent="0.25">
      <c r="A107" s="125"/>
      <c r="B107"/>
      <c r="C107"/>
      <c r="D107"/>
      <c r="E107" s="95"/>
      <c r="F107"/>
      <c r="G107"/>
      <c r="H107"/>
      <c r="I107"/>
      <c r="J107" s="137"/>
      <c r="K107" s="145"/>
      <c r="L107" s="110"/>
      <c r="M107" s="110"/>
    </row>
    <row r="108" spans="1:13" x14ac:dyDescent="0.25">
      <c r="A108" s="125"/>
      <c r="B108"/>
      <c r="C108"/>
      <c r="D108"/>
      <c r="E108" s="95"/>
      <c r="F108"/>
      <c r="G108"/>
      <c r="H108"/>
      <c r="I108"/>
      <c r="J108" s="137"/>
      <c r="K108" s="145"/>
      <c r="L108" s="110"/>
      <c r="M108" s="110"/>
    </row>
    <row r="109" spans="1:13" x14ac:dyDescent="0.25">
      <c r="A109" s="125"/>
      <c r="B109"/>
      <c r="C109"/>
      <c r="D109"/>
      <c r="E109" s="95"/>
      <c r="F109"/>
      <c r="G109"/>
      <c r="H109"/>
      <c r="I109"/>
      <c r="J109" s="137"/>
      <c r="K109" s="145"/>
      <c r="L109" s="110"/>
      <c r="M109" s="110"/>
    </row>
    <row r="110" spans="1:13" x14ac:dyDescent="0.25">
      <c r="A110" s="125"/>
      <c r="B110"/>
      <c r="C110"/>
      <c r="D110"/>
      <c r="E110" s="95"/>
      <c r="F110"/>
      <c r="G110"/>
      <c r="H110"/>
      <c r="I110"/>
      <c r="J110" s="137"/>
      <c r="K110" s="145"/>
      <c r="L110" s="110"/>
      <c r="M110" s="110"/>
    </row>
    <row r="111" spans="1:13" x14ac:dyDescent="0.25">
      <c r="A111" s="125"/>
      <c r="B111"/>
      <c r="C111"/>
      <c r="D111"/>
      <c r="E111" s="95"/>
      <c r="F111"/>
      <c r="G111"/>
      <c r="H111"/>
      <c r="I111"/>
      <c r="J111" s="137"/>
      <c r="K111" s="145"/>
      <c r="L111" s="110"/>
      <c r="M111" s="110"/>
    </row>
    <row r="112" spans="1:13" x14ac:dyDescent="0.25">
      <c r="A112" s="125"/>
      <c r="B112"/>
      <c r="C112"/>
      <c r="D112"/>
      <c r="E112" s="95"/>
      <c r="F112"/>
      <c r="G112"/>
      <c r="H112"/>
      <c r="I112"/>
      <c r="J112" s="137"/>
      <c r="K112" s="145"/>
      <c r="L112" s="110"/>
      <c r="M112" s="110"/>
    </row>
    <row r="113" spans="1:13" x14ac:dyDescent="0.25">
      <c r="A113" s="125"/>
      <c r="B113"/>
      <c r="C113"/>
      <c r="D113"/>
      <c r="E113" s="95"/>
      <c r="F113"/>
      <c r="G113"/>
      <c r="H113"/>
      <c r="I113"/>
      <c r="J113" s="137"/>
      <c r="K113" s="145"/>
      <c r="L113" s="110"/>
      <c r="M113" s="110"/>
    </row>
    <row r="114" spans="1:13" x14ac:dyDescent="0.25">
      <c r="A114" s="125"/>
      <c r="B114"/>
      <c r="C114"/>
      <c r="D114"/>
      <c r="E114" s="95"/>
      <c r="F114"/>
      <c r="G114"/>
      <c r="H114"/>
      <c r="I114"/>
      <c r="J114" s="137"/>
      <c r="K114" s="145"/>
      <c r="L114" s="110"/>
      <c r="M114" s="110"/>
    </row>
    <row r="115" spans="1:13" x14ac:dyDescent="0.25">
      <c r="A115" s="125"/>
      <c r="B115"/>
      <c r="C115"/>
      <c r="D115"/>
      <c r="E115" s="95"/>
      <c r="F115"/>
      <c r="G115"/>
      <c r="H115"/>
      <c r="I115"/>
      <c r="J115" s="137"/>
      <c r="K115" s="145"/>
      <c r="L115" s="110"/>
      <c r="M115" s="110"/>
    </row>
    <row r="116" spans="1:13" x14ac:dyDescent="0.25">
      <c r="A116" s="125"/>
      <c r="B116"/>
      <c r="C116"/>
      <c r="D116"/>
      <c r="E116" s="95"/>
      <c r="F116"/>
      <c r="G116"/>
      <c r="H116"/>
      <c r="I116"/>
      <c r="J116" s="137"/>
      <c r="K116" s="145"/>
      <c r="L116" s="110"/>
      <c r="M116" s="110"/>
    </row>
    <row r="117" spans="1:13" x14ac:dyDescent="0.25">
      <c r="A117" s="125"/>
      <c r="B117"/>
      <c r="C117"/>
      <c r="D117"/>
      <c r="E117" s="95"/>
      <c r="F117"/>
      <c r="G117"/>
      <c r="H117"/>
      <c r="I117"/>
      <c r="J117" s="137"/>
      <c r="K117" s="145"/>
      <c r="L117" s="110"/>
      <c r="M117" s="110"/>
    </row>
    <row r="118" spans="1:13" x14ac:dyDescent="0.25">
      <c r="A118" s="125"/>
      <c r="B118"/>
      <c r="C118"/>
      <c r="D118"/>
      <c r="E118" s="95"/>
      <c r="F118"/>
      <c r="G118"/>
      <c r="H118"/>
      <c r="I118"/>
      <c r="J118" s="137"/>
      <c r="K118" s="145"/>
      <c r="L118" s="110"/>
      <c r="M118" s="110"/>
    </row>
    <row r="119" spans="1:13" x14ac:dyDescent="0.25">
      <c r="A119" s="125"/>
      <c r="B119"/>
      <c r="C119"/>
      <c r="D119"/>
      <c r="E119" s="95"/>
      <c r="F119"/>
      <c r="G119"/>
      <c r="H119"/>
      <c r="I119"/>
      <c r="J119" s="137"/>
      <c r="K119" s="145"/>
      <c r="L119" s="110"/>
      <c r="M119" s="110"/>
    </row>
    <row r="120" spans="1:13" x14ac:dyDescent="0.25">
      <c r="A120" s="125"/>
      <c r="B120"/>
      <c r="C120"/>
      <c r="D120"/>
      <c r="E120" s="95"/>
      <c r="F120"/>
      <c r="G120"/>
      <c r="H120"/>
      <c r="I120"/>
      <c r="J120" s="137"/>
      <c r="K120" s="145"/>
      <c r="L120" s="110"/>
      <c r="M120" s="110"/>
    </row>
    <row r="121" spans="1:13" x14ac:dyDescent="0.25">
      <c r="A121" s="125"/>
      <c r="B121"/>
      <c r="C121"/>
      <c r="D121"/>
      <c r="E121" s="95"/>
      <c r="F121"/>
      <c r="G121"/>
      <c r="H121"/>
      <c r="I121"/>
      <c r="J121" s="137"/>
      <c r="K121" s="145"/>
      <c r="L121" s="110"/>
      <c r="M121" s="110"/>
    </row>
    <row r="122" spans="1:13" x14ac:dyDescent="0.25">
      <c r="A122" s="125"/>
      <c r="B122"/>
      <c r="C122"/>
      <c r="D122"/>
      <c r="E122" s="95"/>
      <c r="F122"/>
      <c r="G122"/>
      <c r="H122"/>
      <c r="I122"/>
      <c r="J122" s="137"/>
      <c r="K122" s="145"/>
      <c r="L122" s="110"/>
      <c r="M122" s="110"/>
    </row>
    <row r="123" spans="1:13" x14ac:dyDescent="0.25">
      <c r="A123" s="125"/>
      <c r="B123"/>
      <c r="C123"/>
      <c r="D123"/>
      <c r="E123" s="95"/>
      <c r="F123"/>
      <c r="G123"/>
      <c r="H123"/>
      <c r="I123"/>
      <c r="J123" s="137"/>
      <c r="K123" s="145"/>
      <c r="L123" s="110"/>
      <c r="M123" s="110"/>
    </row>
    <row r="124" spans="1:13" x14ac:dyDescent="0.25">
      <c r="A124" s="125"/>
      <c r="B124"/>
      <c r="C124"/>
      <c r="D124"/>
      <c r="E124" s="95"/>
      <c r="F124"/>
      <c r="G124"/>
      <c r="H124"/>
      <c r="I124"/>
      <c r="J124" s="137"/>
      <c r="K124" s="145"/>
      <c r="L124" s="110"/>
      <c r="M124" s="110"/>
    </row>
    <row r="125" spans="1:13" x14ac:dyDescent="0.25">
      <c r="A125" s="125"/>
      <c r="B125"/>
      <c r="C125"/>
      <c r="D125"/>
      <c r="E125" s="95"/>
      <c r="F125"/>
      <c r="G125"/>
      <c r="H125"/>
      <c r="I125"/>
      <c r="J125" s="137"/>
      <c r="K125" s="145"/>
      <c r="L125" s="110"/>
      <c r="M125" s="110"/>
    </row>
    <row r="126" spans="1:13" x14ac:dyDescent="0.25">
      <c r="A126" s="125"/>
      <c r="B126"/>
      <c r="C126"/>
      <c r="D126"/>
      <c r="E126" s="95"/>
      <c r="F126"/>
      <c r="G126"/>
      <c r="H126"/>
      <c r="I126"/>
      <c r="J126" s="137"/>
      <c r="K126" s="145"/>
      <c r="L126" s="110"/>
      <c r="M126" s="110"/>
    </row>
    <row r="127" spans="1:13" x14ac:dyDescent="0.25">
      <c r="A127" s="125"/>
      <c r="B127"/>
      <c r="C127"/>
      <c r="D127"/>
      <c r="E127" s="95"/>
      <c r="F127"/>
      <c r="G127"/>
      <c r="H127"/>
      <c r="I127"/>
      <c r="J127" s="137"/>
      <c r="K127" s="145"/>
      <c r="L127" s="110"/>
      <c r="M127" s="110"/>
    </row>
    <row r="128" spans="1:13" x14ac:dyDescent="0.25">
      <c r="A128" s="125"/>
      <c r="B128"/>
      <c r="C128"/>
      <c r="D128"/>
      <c r="E128" s="95"/>
      <c r="F128"/>
      <c r="G128"/>
      <c r="H128"/>
      <c r="I128"/>
      <c r="J128" s="137"/>
      <c r="K128" s="145"/>
      <c r="L128" s="110"/>
      <c r="M128" s="110"/>
    </row>
    <row r="129" spans="1:13" x14ac:dyDescent="0.25">
      <c r="A129" s="125"/>
      <c r="B129"/>
      <c r="C129"/>
      <c r="D129"/>
      <c r="E129" s="95"/>
      <c r="F129"/>
      <c r="G129"/>
      <c r="H129"/>
      <c r="I129"/>
      <c r="J129" s="137"/>
      <c r="K129" s="145"/>
      <c r="L129" s="110"/>
      <c r="M129" s="110"/>
    </row>
    <row r="130" spans="1:13" x14ac:dyDescent="0.25">
      <c r="A130" s="125"/>
      <c r="B130"/>
      <c r="C130"/>
      <c r="D130"/>
      <c r="E130" s="95"/>
      <c r="F130"/>
      <c r="G130"/>
      <c r="H130"/>
      <c r="I130"/>
      <c r="J130" s="137"/>
      <c r="K130" s="145"/>
      <c r="L130" s="110"/>
      <c r="M130" s="110"/>
    </row>
    <row r="131" spans="1:13" x14ac:dyDescent="0.25">
      <c r="A131" s="125"/>
      <c r="B131"/>
      <c r="C131"/>
      <c r="D131"/>
      <c r="E131" s="95"/>
      <c r="F131"/>
      <c r="G131"/>
      <c r="H131"/>
      <c r="I131"/>
      <c r="J131" s="137"/>
      <c r="K131" s="145"/>
      <c r="L131" s="110"/>
      <c r="M131" s="110"/>
    </row>
    <row r="132" spans="1:13" x14ac:dyDescent="0.25">
      <c r="A132" s="125"/>
      <c r="B132"/>
      <c r="C132"/>
      <c r="D132"/>
      <c r="E132" s="95"/>
      <c r="F132"/>
      <c r="G132"/>
      <c r="H132"/>
      <c r="I132"/>
      <c r="J132" s="137"/>
      <c r="K132" s="145"/>
      <c r="L132" s="110"/>
      <c r="M132" s="110"/>
    </row>
    <row r="133" spans="1:13" x14ac:dyDescent="0.25">
      <c r="A133" s="125"/>
      <c r="B133"/>
      <c r="C133"/>
      <c r="D133"/>
      <c r="E133" s="95"/>
      <c r="F133"/>
      <c r="G133"/>
      <c r="H133"/>
      <c r="I133"/>
      <c r="J133" s="137"/>
      <c r="K133" s="145"/>
      <c r="L133" s="110"/>
      <c r="M133" s="110"/>
    </row>
    <row r="134" spans="1:13" x14ac:dyDescent="0.25">
      <c r="A134" s="125"/>
      <c r="B134"/>
      <c r="C134"/>
      <c r="D134"/>
      <c r="E134" s="95"/>
      <c r="F134"/>
      <c r="G134"/>
      <c r="H134"/>
      <c r="I134"/>
      <c r="J134" s="137"/>
      <c r="K134" s="145"/>
      <c r="L134" s="110"/>
      <c r="M134" s="110"/>
    </row>
    <row r="135" spans="1:13" x14ac:dyDescent="0.25">
      <c r="A135" s="125"/>
      <c r="B135"/>
      <c r="C135"/>
      <c r="D135"/>
      <c r="E135" s="95"/>
      <c r="F135"/>
      <c r="G135"/>
      <c r="H135"/>
      <c r="I135"/>
      <c r="J135" s="137"/>
      <c r="K135" s="145"/>
      <c r="L135" s="110"/>
      <c r="M135" s="110"/>
    </row>
    <row r="136" spans="1:13" x14ac:dyDescent="0.25">
      <c r="A136" s="125"/>
      <c r="B136"/>
      <c r="C136"/>
      <c r="D136"/>
      <c r="E136" s="95"/>
      <c r="F136"/>
      <c r="G136"/>
      <c r="H136"/>
      <c r="I136"/>
      <c r="J136" s="137"/>
      <c r="K136" s="145"/>
      <c r="L136" s="110"/>
      <c r="M136" s="110"/>
    </row>
    <row r="137" spans="1:13" x14ac:dyDescent="0.25">
      <c r="A137" s="125"/>
      <c r="B137"/>
      <c r="C137"/>
      <c r="D137"/>
      <c r="E137" s="95"/>
      <c r="F137"/>
      <c r="G137"/>
      <c r="H137"/>
      <c r="I137"/>
      <c r="J137" s="137"/>
      <c r="K137" s="145"/>
      <c r="L137" s="110"/>
      <c r="M137" s="110"/>
    </row>
    <row r="138" spans="1:13" x14ac:dyDescent="0.25">
      <c r="A138" s="125"/>
      <c r="B138"/>
      <c r="C138"/>
      <c r="D138"/>
      <c r="E138" s="95"/>
      <c r="F138"/>
      <c r="G138"/>
      <c r="H138"/>
      <c r="I138"/>
      <c r="J138" s="137"/>
      <c r="K138" s="145"/>
      <c r="L138" s="110"/>
      <c r="M138" s="110"/>
    </row>
    <row r="139" spans="1:13" x14ac:dyDescent="0.25">
      <c r="A139" s="125"/>
      <c r="B139"/>
      <c r="C139"/>
      <c r="D139"/>
      <c r="E139" s="95"/>
      <c r="F139"/>
      <c r="G139"/>
      <c r="H139"/>
      <c r="I139"/>
      <c r="J139" s="137"/>
      <c r="K139" s="145"/>
      <c r="L139" s="110"/>
      <c r="M139" s="110"/>
    </row>
    <row r="140" spans="1:13" x14ac:dyDescent="0.25">
      <c r="A140" s="125"/>
      <c r="B140"/>
      <c r="C140"/>
      <c r="D140"/>
      <c r="E140" s="95"/>
      <c r="F140"/>
      <c r="G140"/>
      <c r="H140"/>
      <c r="I140"/>
      <c r="J140" s="137"/>
      <c r="K140" s="145"/>
      <c r="L140" s="110"/>
      <c r="M140" s="110"/>
    </row>
    <row r="141" spans="1:13" x14ac:dyDescent="0.25">
      <c r="A141" s="125"/>
      <c r="B141"/>
      <c r="C141"/>
      <c r="D141"/>
      <c r="E141" s="95"/>
      <c r="F141"/>
      <c r="G141"/>
      <c r="H141"/>
      <c r="I141"/>
      <c r="J141" s="137"/>
      <c r="K141" s="145"/>
      <c r="L141" s="110"/>
      <c r="M141" s="110"/>
    </row>
    <row r="142" spans="1:13" x14ac:dyDescent="0.25">
      <c r="A142" s="125"/>
      <c r="B142"/>
      <c r="C142"/>
      <c r="D142"/>
      <c r="E142" s="95"/>
      <c r="F142"/>
      <c r="G142"/>
      <c r="H142"/>
      <c r="I142"/>
      <c r="J142" s="137"/>
      <c r="K142" s="145"/>
      <c r="L142" s="110"/>
      <c r="M142" s="110"/>
    </row>
    <row r="143" spans="1:13" x14ac:dyDescent="0.25">
      <c r="A143" s="125"/>
      <c r="B143"/>
      <c r="C143"/>
      <c r="D143"/>
      <c r="E143" s="95"/>
      <c r="F143"/>
      <c r="G143"/>
      <c r="H143"/>
      <c r="I143"/>
      <c r="J143" s="137"/>
      <c r="K143" s="145"/>
      <c r="L143" s="110"/>
      <c r="M143" s="110"/>
    </row>
    <row r="144" spans="1:13" x14ac:dyDescent="0.25">
      <c r="A144" s="125"/>
      <c r="B144"/>
      <c r="C144"/>
      <c r="D144"/>
      <c r="E144" s="95"/>
      <c r="F144"/>
      <c r="G144"/>
      <c r="H144"/>
      <c r="I144"/>
      <c r="J144" s="137"/>
      <c r="K144" s="145"/>
      <c r="L144" s="110"/>
      <c r="M144" s="110"/>
    </row>
    <row r="145" spans="1:13" x14ac:dyDescent="0.25">
      <c r="A145" s="125"/>
      <c r="B145"/>
      <c r="C145"/>
      <c r="D145"/>
      <c r="E145" s="95"/>
      <c r="F145"/>
      <c r="G145"/>
      <c r="H145"/>
      <c r="I145"/>
      <c r="J145" s="137"/>
      <c r="K145" s="145"/>
      <c r="L145" s="110"/>
      <c r="M145" s="110"/>
    </row>
    <row r="146" spans="1:13" x14ac:dyDescent="0.25">
      <c r="A146" s="125"/>
      <c r="B146"/>
      <c r="C146"/>
      <c r="D146"/>
      <c r="E146" s="95"/>
      <c r="F146"/>
      <c r="G146"/>
      <c r="H146"/>
      <c r="I146"/>
      <c r="J146" s="137"/>
      <c r="K146" s="145"/>
      <c r="L146" s="110"/>
      <c r="M146" s="110"/>
    </row>
    <row r="147" spans="1:13" x14ac:dyDescent="0.25">
      <c r="A147" s="125"/>
      <c r="B147"/>
      <c r="C147"/>
      <c r="D147"/>
      <c r="E147" s="95"/>
      <c r="F147"/>
      <c r="G147"/>
      <c r="H147"/>
      <c r="I147"/>
      <c r="J147" s="137"/>
      <c r="K147" s="145"/>
      <c r="L147" s="110"/>
      <c r="M147" s="110"/>
    </row>
    <row r="148" spans="1:13" x14ac:dyDescent="0.25">
      <c r="A148" s="125"/>
      <c r="B148"/>
      <c r="C148"/>
      <c r="D148"/>
      <c r="E148" s="95"/>
      <c r="F148"/>
      <c r="G148"/>
      <c r="H148"/>
      <c r="I148"/>
      <c r="J148" s="137"/>
      <c r="K148" s="145"/>
      <c r="L148" s="110"/>
      <c r="M148" s="110"/>
    </row>
    <row r="149" spans="1:13" x14ac:dyDescent="0.25">
      <c r="A149" s="125"/>
      <c r="B149"/>
      <c r="C149"/>
      <c r="D149"/>
      <c r="E149" s="95"/>
      <c r="F149"/>
      <c r="G149"/>
      <c r="H149"/>
      <c r="I149"/>
      <c r="J149" s="137"/>
      <c r="K149" s="145"/>
      <c r="L149" s="110"/>
      <c r="M149" s="110"/>
    </row>
    <row r="150" spans="1:13" x14ac:dyDescent="0.25">
      <c r="A150" s="125"/>
      <c r="B150"/>
      <c r="C150"/>
      <c r="D150"/>
      <c r="E150" s="95"/>
      <c r="F150"/>
      <c r="G150"/>
      <c r="H150"/>
      <c r="I150"/>
      <c r="J150" s="137"/>
      <c r="K150" s="145"/>
      <c r="L150" s="110"/>
      <c r="M150" s="110"/>
    </row>
    <row r="151" spans="1:13" x14ac:dyDescent="0.25">
      <c r="A151" s="125"/>
      <c r="B151"/>
      <c r="C151"/>
      <c r="D151"/>
      <c r="E151" s="95"/>
      <c r="F151"/>
      <c r="G151"/>
      <c r="H151"/>
      <c r="I151"/>
      <c r="J151" s="137"/>
      <c r="K151" s="145"/>
      <c r="L151" s="110"/>
      <c r="M151" s="110"/>
    </row>
    <row r="152" spans="1:13" x14ac:dyDescent="0.25">
      <c r="A152" s="125"/>
      <c r="B152"/>
      <c r="C152"/>
      <c r="D152"/>
      <c r="E152" s="95"/>
      <c r="F152"/>
      <c r="G152"/>
      <c r="H152"/>
      <c r="I152"/>
      <c r="J152" s="137"/>
      <c r="K152" s="145"/>
      <c r="L152" s="110"/>
      <c r="M152" s="110"/>
    </row>
    <row r="153" spans="1:13" x14ac:dyDescent="0.25">
      <c r="A153" s="125"/>
      <c r="B153"/>
      <c r="C153"/>
      <c r="D153"/>
      <c r="E153" s="95"/>
      <c r="F153"/>
      <c r="G153"/>
      <c r="H153"/>
      <c r="I153"/>
      <c r="J153" s="137"/>
      <c r="K153" s="145"/>
      <c r="L153" s="110"/>
      <c r="M153" s="110"/>
    </row>
    <row r="154" spans="1:13" x14ac:dyDescent="0.25">
      <c r="A154" s="125"/>
      <c r="B154"/>
      <c r="C154"/>
      <c r="D154"/>
      <c r="E154" s="95"/>
      <c r="F154"/>
      <c r="G154"/>
      <c r="H154"/>
      <c r="I154"/>
      <c r="J154" s="137"/>
      <c r="K154" s="145"/>
      <c r="L154" s="110"/>
      <c r="M154" s="110"/>
    </row>
    <row r="155" spans="1:13" x14ac:dyDescent="0.25">
      <c r="A155" s="125"/>
      <c r="B155"/>
      <c r="C155"/>
      <c r="D155"/>
      <c r="E155" s="95"/>
      <c r="F155"/>
      <c r="G155"/>
      <c r="H155"/>
      <c r="I155"/>
      <c r="J155" s="137"/>
      <c r="K155" s="145"/>
      <c r="L155" s="110"/>
      <c r="M155" s="110"/>
    </row>
    <row r="156" spans="1:13" x14ac:dyDescent="0.25">
      <c r="A156" s="125"/>
      <c r="B156"/>
      <c r="C156"/>
      <c r="D156"/>
      <c r="E156" s="95"/>
      <c r="F156"/>
      <c r="G156"/>
      <c r="H156"/>
      <c r="I156"/>
      <c r="J156" s="137"/>
      <c r="K156" s="145"/>
      <c r="L156" s="110"/>
      <c r="M156" s="110"/>
    </row>
    <row r="157" spans="1:13" x14ac:dyDescent="0.25">
      <c r="A157" s="125"/>
      <c r="B157"/>
      <c r="C157"/>
      <c r="D157"/>
      <c r="E157" s="95"/>
      <c r="F157"/>
      <c r="G157"/>
      <c r="H157"/>
      <c r="I157"/>
      <c r="J157" s="137"/>
      <c r="K157" s="145"/>
      <c r="L157" s="110"/>
      <c r="M157" s="110"/>
    </row>
    <row r="158" spans="1:13" x14ac:dyDescent="0.25">
      <c r="A158" s="125"/>
      <c r="B158"/>
      <c r="C158"/>
      <c r="D158"/>
      <c r="E158" s="95"/>
      <c r="F158"/>
      <c r="G158"/>
      <c r="H158"/>
      <c r="I158"/>
      <c r="J158" s="137"/>
      <c r="K158" s="145"/>
      <c r="L158" s="110"/>
      <c r="M158" s="110"/>
    </row>
    <row r="159" spans="1:13" x14ac:dyDescent="0.25">
      <c r="A159" s="125"/>
      <c r="B159"/>
      <c r="C159"/>
      <c r="D159"/>
      <c r="E159" s="95"/>
      <c r="F159"/>
      <c r="G159"/>
      <c r="H159"/>
      <c r="I159"/>
      <c r="J159" s="137"/>
      <c r="K159" s="145"/>
      <c r="L159" s="110"/>
      <c r="M159" s="110"/>
    </row>
    <row r="160" spans="1:13" x14ac:dyDescent="0.25">
      <c r="A160" s="125"/>
      <c r="B160"/>
      <c r="C160"/>
      <c r="D160"/>
      <c r="E160" s="95"/>
      <c r="F160"/>
      <c r="G160"/>
      <c r="H160"/>
      <c r="I160"/>
      <c r="J160" s="137"/>
      <c r="K160" s="145"/>
      <c r="L160" s="110"/>
      <c r="M160" s="110"/>
    </row>
    <row r="161" spans="1:13" x14ac:dyDescent="0.25">
      <c r="A161" s="125"/>
      <c r="B161"/>
      <c r="C161"/>
      <c r="D161"/>
      <c r="E161" s="95"/>
      <c r="F161"/>
      <c r="G161"/>
      <c r="H161"/>
      <c r="I161"/>
      <c r="J161" s="137"/>
      <c r="K161" s="145"/>
      <c r="L161" s="110"/>
      <c r="M161" s="110"/>
    </row>
    <row r="162" spans="1:13" x14ac:dyDescent="0.25">
      <c r="A162" s="125"/>
      <c r="B162"/>
      <c r="C162"/>
      <c r="D162"/>
      <c r="E162" s="95"/>
      <c r="F162"/>
      <c r="G162"/>
      <c r="H162"/>
      <c r="I162"/>
      <c r="J162" s="137"/>
      <c r="K162" s="145"/>
      <c r="L162" s="110"/>
      <c r="M162" s="110"/>
    </row>
    <row r="163" spans="1:13" x14ac:dyDescent="0.25">
      <c r="A163" s="125"/>
      <c r="B163"/>
      <c r="C163"/>
      <c r="D163"/>
      <c r="E163" s="95"/>
      <c r="F163"/>
      <c r="G163"/>
      <c r="H163"/>
      <c r="I163"/>
      <c r="J163" s="137"/>
      <c r="K163" s="145"/>
      <c r="L163" s="110"/>
      <c r="M163" s="110"/>
    </row>
    <row r="164" spans="1:13" x14ac:dyDescent="0.25">
      <c r="A164" s="125"/>
      <c r="B164"/>
      <c r="C164"/>
      <c r="D164"/>
      <c r="E164" s="95"/>
      <c r="F164"/>
      <c r="G164"/>
      <c r="H164"/>
      <c r="I164"/>
      <c r="J164" s="137"/>
      <c r="K164" s="145"/>
      <c r="L164" s="110"/>
      <c r="M164" s="110"/>
    </row>
    <row r="165" spans="1:13" x14ac:dyDescent="0.25">
      <c r="A165" s="125"/>
      <c r="B165"/>
      <c r="C165"/>
      <c r="D165"/>
      <c r="E165" s="95"/>
      <c r="F165"/>
      <c r="G165"/>
      <c r="H165"/>
      <c r="I165"/>
      <c r="J165" s="137"/>
      <c r="K165" s="145"/>
      <c r="L165" s="110"/>
      <c r="M165" s="110"/>
    </row>
    <row r="166" spans="1:13" x14ac:dyDescent="0.25">
      <c r="A166" s="125"/>
      <c r="B166"/>
      <c r="C166"/>
      <c r="D166"/>
      <c r="E166" s="95"/>
      <c r="F166"/>
      <c r="G166"/>
      <c r="H166"/>
      <c r="I166"/>
      <c r="J166" s="137"/>
      <c r="K166" s="145"/>
      <c r="L166" s="110"/>
      <c r="M166" s="110"/>
    </row>
    <row r="167" spans="1:13" x14ac:dyDescent="0.25">
      <c r="A167" s="125"/>
      <c r="B167"/>
      <c r="C167"/>
      <c r="D167"/>
      <c r="E167" s="95"/>
      <c r="F167"/>
      <c r="G167"/>
      <c r="H167"/>
      <c r="I167"/>
      <c r="J167" s="137"/>
      <c r="K167" s="145"/>
      <c r="L167" s="110"/>
      <c r="M167" s="110"/>
    </row>
    <row r="168" spans="1:13" x14ac:dyDescent="0.25">
      <c r="A168" s="125"/>
      <c r="B168"/>
      <c r="C168"/>
      <c r="D168"/>
      <c r="E168" s="95"/>
      <c r="F168"/>
      <c r="G168"/>
      <c r="H168"/>
      <c r="I168"/>
      <c r="J168" s="137"/>
      <c r="K168" s="145"/>
      <c r="L168" s="110"/>
      <c r="M168" s="110"/>
    </row>
    <row r="169" spans="1:13" x14ac:dyDescent="0.25">
      <c r="A169" s="125"/>
      <c r="B169"/>
      <c r="C169"/>
      <c r="D169"/>
      <c r="E169" s="95"/>
      <c r="F169"/>
      <c r="G169"/>
      <c r="H169"/>
      <c r="I169"/>
      <c r="J169" s="137"/>
      <c r="K169" s="145"/>
      <c r="L169" s="110"/>
      <c r="M169" s="110"/>
    </row>
    <row r="170" spans="1:13" x14ac:dyDescent="0.25">
      <c r="A170" s="125"/>
      <c r="B170"/>
      <c r="C170"/>
      <c r="D170"/>
      <c r="E170" s="95"/>
      <c r="F170"/>
      <c r="G170"/>
      <c r="H170"/>
      <c r="I170"/>
      <c r="J170" s="137"/>
      <c r="K170" s="145"/>
      <c r="L170" s="110"/>
      <c r="M170" s="110"/>
    </row>
    <row r="171" spans="1:13" x14ac:dyDescent="0.25">
      <c r="A171" s="125"/>
      <c r="B171"/>
      <c r="C171"/>
      <c r="D171"/>
      <c r="E171" s="95"/>
      <c r="F171"/>
      <c r="G171"/>
      <c r="H171"/>
      <c r="I171"/>
      <c r="J171" s="137"/>
      <c r="K171" s="145"/>
      <c r="L171" s="110"/>
      <c r="M171" s="110"/>
    </row>
    <row r="172" spans="1:13" x14ac:dyDescent="0.25">
      <c r="A172" s="125"/>
      <c r="B172"/>
      <c r="C172"/>
      <c r="D172"/>
      <c r="E172" s="95"/>
      <c r="F172"/>
      <c r="G172"/>
      <c r="H172"/>
      <c r="I172"/>
      <c r="J172" s="137"/>
      <c r="K172" s="145"/>
      <c r="L172" s="110"/>
      <c r="M172" s="110"/>
    </row>
    <row r="173" spans="1:13" x14ac:dyDescent="0.25">
      <c r="A173" s="125"/>
      <c r="B173"/>
      <c r="C173"/>
      <c r="D173"/>
      <c r="E173" s="95"/>
      <c r="F173"/>
      <c r="G173"/>
      <c r="H173"/>
      <c r="I173"/>
      <c r="J173" s="137"/>
      <c r="K173" s="145"/>
      <c r="L173" s="110"/>
      <c r="M173" s="110"/>
    </row>
    <row r="174" spans="1:13" x14ac:dyDescent="0.25">
      <c r="A174" s="125"/>
      <c r="B174"/>
      <c r="C174"/>
      <c r="D174"/>
      <c r="E174" s="95"/>
      <c r="F174"/>
      <c r="G174"/>
      <c r="H174"/>
      <c r="I174"/>
      <c r="J174" s="137"/>
      <c r="K174" s="145"/>
      <c r="L174" s="110"/>
      <c r="M174" s="110"/>
    </row>
    <row r="175" spans="1:13" x14ac:dyDescent="0.25">
      <c r="A175" s="125"/>
      <c r="B175"/>
      <c r="C175"/>
      <c r="D175"/>
      <c r="E175" s="95"/>
      <c r="F175"/>
      <c r="G175"/>
      <c r="H175"/>
      <c r="I175"/>
      <c r="J175" s="137"/>
      <c r="K175" s="145"/>
      <c r="L175" s="110"/>
      <c r="M175" s="110"/>
    </row>
    <row r="176" spans="1:13" x14ac:dyDescent="0.25">
      <c r="A176" s="125"/>
      <c r="B176"/>
      <c r="C176"/>
      <c r="D176"/>
      <c r="E176" s="95"/>
      <c r="F176"/>
      <c r="G176"/>
      <c r="H176"/>
      <c r="I176"/>
      <c r="J176" s="137"/>
      <c r="K176" s="145"/>
      <c r="L176" s="110"/>
      <c r="M176" s="110"/>
    </row>
    <row r="177" spans="1:13" x14ac:dyDescent="0.25">
      <c r="A177" s="125"/>
      <c r="B177"/>
      <c r="C177"/>
      <c r="D177"/>
      <c r="E177" s="95"/>
      <c r="F177"/>
      <c r="G177"/>
      <c r="H177"/>
      <c r="I177"/>
      <c r="J177" s="137"/>
      <c r="K177" s="145"/>
      <c r="L177" s="110"/>
      <c r="M177" s="110"/>
    </row>
    <row r="178" spans="1:13" x14ac:dyDescent="0.25">
      <c r="A178" s="125"/>
      <c r="B178"/>
      <c r="C178"/>
      <c r="D178"/>
      <c r="E178" s="95"/>
      <c r="F178"/>
      <c r="G178"/>
      <c r="H178"/>
      <c r="I178"/>
      <c r="J178" s="137"/>
      <c r="K178" s="145"/>
      <c r="L178" s="110"/>
      <c r="M178" s="110"/>
    </row>
    <row r="179" spans="1:13" x14ac:dyDescent="0.25">
      <c r="A179" s="125"/>
      <c r="B179"/>
      <c r="C179"/>
      <c r="D179"/>
      <c r="E179" s="95"/>
      <c r="F179"/>
      <c r="G179"/>
      <c r="H179"/>
      <c r="I179"/>
      <c r="J179" s="137"/>
      <c r="K179" s="145"/>
      <c r="L179" s="110"/>
      <c r="M179" s="110"/>
    </row>
    <row r="180" spans="1:13" x14ac:dyDescent="0.25">
      <c r="A180" s="125"/>
      <c r="B180"/>
      <c r="C180"/>
      <c r="D180"/>
      <c r="E180" s="95"/>
      <c r="F180"/>
      <c r="G180"/>
      <c r="H180"/>
      <c r="I180"/>
      <c r="J180" s="137"/>
      <c r="K180" s="145"/>
      <c r="L180" s="110"/>
      <c r="M180" s="110"/>
    </row>
    <row r="181" spans="1:13" x14ac:dyDescent="0.25">
      <c r="A181" s="125"/>
      <c r="B181"/>
      <c r="C181"/>
      <c r="D181"/>
      <c r="E181" s="95"/>
      <c r="F181"/>
      <c r="G181"/>
      <c r="H181"/>
      <c r="I181"/>
      <c r="J181" s="137"/>
      <c r="K181" s="145"/>
      <c r="L181" s="110"/>
      <c r="M181" s="110"/>
    </row>
    <row r="182" spans="1:13" x14ac:dyDescent="0.25">
      <c r="A182" s="125"/>
      <c r="B182"/>
      <c r="C182"/>
      <c r="D182"/>
      <c r="E182" s="95"/>
      <c r="F182"/>
      <c r="G182"/>
      <c r="H182"/>
      <c r="I182"/>
      <c r="J182" s="137"/>
      <c r="K182" s="145"/>
      <c r="L182" s="110"/>
      <c r="M182" s="110"/>
    </row>
    <row r="183" spans="1:13" x14ac:dyDescent="0.25">
      <c r="A183" s="125"/>
      <c r="B183"/>
      <c r="C183"/>
      <c r="D183"/>
      <c r="E183" s="95"/>
      <c r="F183"/>
      <c r="G183"/>
      <c r="H183"/>
      <c r="I183"/>
      <c r="J183" s="137"/>
      <c r="K183" s="145"/>
      <c r="L183" s="110"/>
      <c r="M183" s="110"/>
    </row>
    <row r="184" spans="1:13" x14ac:dyDescent="0.25">
      <c r="A184" s="125"/>
      <c r="B184"/>
      <c r="C184"/>
      <c r="D184"/>
      <c r="E184" s="95"/>
      <c r="F184"/>
      <c r="G184"/>
      <c r="H184"/>
      <c r="I184"/>
      <c r="J184" s="137"/>
      <c r="K184" s="145"/>
      <c r="L184" s="110"/>
      <c r="M184" s="110"/>
    </row>
    <row r="185" spans="1:13" x14ac:dyDescent="0.25">
      <c r="A185" s="125"/>
      <c r="B185"/>
      <c r="C185"/>
      <c r="D185"/>
      <c r="E185" s="95"/>
      <c r="F185"/>
      <c r="G185"/>
      <c r="H185"/>
      <c r="I185"/>
      <c r="J185" s="137"/>
      <c r="K185" s="145"/>
      <c r="L185" s="110"/>
      <c r="M185" s="110"/>
    </row>
    <row r="186" spans="1:13" x14ac:dyDescent="0.25">
      <c r="A186" s="125"/>
      <c r="B186"/>
      <c r="C186"/>
      <c r="D186"/>
      <c r="E186" s="95"/>
      <c r="F186"/>
      <c r="G186"/>
      <c r="H186"/>
      <c r="I186"/>
      <c r="J186" s="137"/>
      <c r="K186" s="145"/>
      <c r="L186" s="110"/>
      <c r="M186" s="110"/>
    </row>
    <row r="187" spans="1:13" x14ac:dyDescent="0.25">
      <c r="A187" s="125"/>
      <c r="B187"/>
      <c r="C187"/>
      <c r="D187"/>
      <c r="E187" s="95"/>
      <c r="F187"/>
      <c r="G187"/>
      <c r="H187"/>
      <c r="I187"/>
      <c r="J187" s="137"/>
      <c r="K187" s="145"/>
      <c r="L187" s="110"/>
      <c r="M187" s="110"/>
    </row>
    <row r="188" spans="1:13" x14ac:dyDescent="0.25">
      <c r="A188" s="125"/>
      <c r="B188"/>
      <c r="C188"/>
      <c r="D188"/>
      <c r="E188" s="95"/>
      <c r="F188"/>
      <c r="G188"/>
      <c r="H188"/>
      <c r="I188"/>
      <c r="J188" s="137"/>
      <c r="K188" s="145"/>
      <c r="L188" s="110"/>
      <c r="M188" s="110"/>
    </row>
    <row r="189" spans="1:13" x14ac:dyDescent="0.25">
      <c r="A189" s="125"/>
      <c r="B189"/>
      <c r="C189"/>
      <c r="D189"/>
      <c r="E189" s="95"/>
      <c r="F189"/>
      <c r="G189"/>
      <c r="H189"/>
      <c r="I189"/>
      <c r="J189" s="137"/>
      <c r="K189" s="145"/>
      <c r="L189" s="110"/>
      <c r="M189" s="110"/>
    </row>
    <row r="190" spans="1:13" x14ac:dyDescent="0.25">
      <c r="A190" s="125"/>
      <c r="B190"/>
      <c r="C190"/>
      <c r="D190"/>
      <c r="E190" s="95"/>
      <c r="F190"/>
      <c r="G190"/>
      <c r="H190"/>
      <c r="I190"/>
      <c r="J190" s="137"/>
      <c r="K190" s="145"/>
      <c r="L190" s="110"/>
      <c r="M190" s="110"/>
    </row>
    <row r="191" spans="1:13" x14ac:dyDescent="0.25">
      <c r="A191" s="125"/>
      <c r="B191"/>
      <c r="C191"/>
      <c r="D191"/>
      <c r="E191" s="95"/>
      <c r="F191"/>
      <c r="G191"/>
      <c r="H191"/>
      <c r="I191"/>
      <c r="J191" s="137"/>
      <c r="K191" s="145"/>
      <c r="L191" s="110"/>
      <c r="M191" s="110"/>
    </row>
    <row r="192" spans="1:13" x14ac:dyDescent="0.25">
      <c r="A192" s="125"/>
      <c r="B192"/>
      <c r="C192"/>
      <c r="D192"/>
      <c r="E192" s="95"/>
      <c r="F192"/>
      <c r="G192"/>
      <c r="H192"/>
      <c r="I192"/>
      <c r="J192" s="137"/>
      <c r="K192" s="145"/>
      <c r="L192" s="110"/>
      <c r="M192" s="110"/>
    </row>
    <row r="193" spans="1:13" x14ac:dyDescent="0.25">
      <c r="A193" s="125"/>
      <c r="B193"/>
      <c r="C193"/>
      <c r="D193"/>
      <c r="E193" s="95"/>
      <c r="F193"/>
      <c r="G193"/>
      <c r="H193"/>
      <c r="I193"/>
      <c r="J193" s="137"/>
      <c r="K193" s="145"/>
      <c r="L193" s="110"/>
      <c r="M193" s="110"/>
    </row>
    <row r="194" spans="1:13" x14ac:dyDescent="0.25">
      <c r="A194" s="125"/>
      <c r="B194"/>
      <c r="C194"/>
      <c r="D194"/>
      <c r="E194" s="95"/>
      <c r="F194"/>
      <c r="G194"/>
      <c r="H194"/>
      <c r="I194"/>
      <c r="J194" s="137"/>
      <c r="K194" s="145"/>
      <c r="L194" s="110"/>
      <c r="M194" s="110"/>
    </row>
    <row r="195" spans="1:13" x14ac:dyDescent="0.25">
      <c r="A195" s="125"/>
      <c r="B195"/>
      <c r="C195"/>
      <c r="D195"/>
      <c r="E195" s="95"/>
      <c r="F195"/>
      <c r="G195"/>
      <c r="H195"/>
      <c r="I195"/>
      <c r="J195" s="137"/>
      <c r="K195" s="145"/>
      <c r="L195" s="110"/>
      <c r="M195" s="110"/>
    </row>
    <row r="196" spans="1:13" x14ac:dyDescent="0.25">
      <c r="A196" s="125"/>
      <c r="B196"/>
      <c r="C196"/>
      <c r="D196"/>
      <c r="E196" s="95"/>
      <c r="F196"/>
      <c r="G196"/>
      <c r="H196"/>
      <c r="I196"/>
      <c r="J196" s="137"/>
      <c r="K196" s="145"/>
      <c r="L196" s="110"/>
      <c r="M196" s="110"/>
    </row>
    <row r="197" spans="1:13" x14ac:dyDescent="0.25">
      <c r="A197" s="125"/>
      <c r="B197"/>
      <c r="C197"/>
      <c r="D197"/>
      <c r="E197" s="95"/>
      <c r="F197"/>
      <c r="G197"/>
      <c r="H197"/>
      <c r="I197"/>
      <c r="J197" s="137"/>
      <c r="K197" s="145"/>
      <c r="L197" s="110"/>
      <c r="M197" s="110"/>
    </row>
    <row r="198" spans="1:13" x14ac:dyDescent="0.25">
      <c r="A198" s="125"/>
      <c r="B198"/>
      <c r="C198"/>
      <c r="D198"/>
      <c r="E198" s="95"/>
      <c r="F198"/>
      <c r="G198"/>
      <c r="H198"/>
      <c r="I198"/>
      <c r="J198" s="137"/>
      <c r="K198" s="145"/>
      <c r="L198" s="110"/>
      <c r="M198" s="110"/>
    </row>
    <row r="199" spans="1:13" x14ac:dyDescent="0.25">
      <c r="A199" s="125"/>
      <c r="B199"/>
      <c r="C199"/>
      <c r="D199"/>
      <c r="E199" s="95"/>
      <c r="F199"/>
      <c r="G199"/>
      <c r="H199"/>
      <c r="I199"/>
      <c r="J199" s="137"/>
      <c r="K199" s="145"/>
      <c r="L199" s="110"/>
      <c r="M199" s="110"/>
    </row>
    <row r="200" spans="1:13" x14ac:dyDescent="0.25">
      <c r="A200" s="125"/>
      <c r="B200"/>
      <c r="C200"/>
      <c r="D200"/>
      <c r="E200" s="95"/>
      <c r="F200"/>
      <c r="G200"/>
      <c r="H200"/>
      <c r="I200"/>
      <c r="J200" s="137"/>
      <c r="K200" s="145"/>
      <c r="L200" s="110"/>
      <c r="M200" s="110"/>
    </row>
    <row r="201" spans="1:13" x14ac:dyDescent="0.25">
      <c r="A201" s="125"/>
      <c r="B201"/>
      <c r="C201"/>
      <c r="D201"/>
      <c r="E201" s="95"/>
      <c r="F201"/>
      <c r="G201"/>
      <c r="H201"/>
      <c r="I201"/>
      <c r="J201" s="137"/>
      <c r="K201" s="145"/>
      <c r="L201" s="110"/>
      <c r="M201" s="110"/>
    </row>
    <row r="202" spans="1:13" x14ac:dyDescent="0.25">
      <c r="A202" s="125"/>
      <c r="B202"/>
      <c r="C202"/>
      <c r="D202"/>
      <c r="E202" s="95"/>
      <c r="F202"/>
      <c r="G202"/>
      <c r="H202"/>
      <c r="I202"/>
      <c r="J202" s="137"/>
      <c r="K202" s="145"/>
      <c r="L202" s="110"/>
      <c r="M202" s="110"/>
    </row>
    <row r="203" spans="1:13" x14ac:dyDescent="0.25">
      <c r="A203" s="125"/>
      <c r="B203"/>
      <c r="C203"/>
      <c r="D203"/>
      <c r="E203" s="95"/>
      <c r="F203"/>
      <c r="G203"/>
      <c r="H203"/>
      <c r="I203"/>
      <c r="J203" s="137"/>
      <c r="K203" s="145"/>
      <c r="L203" s="110"/>
      <c r="M203" s="110"/>
    </row>
    <row r="204" spans="1:13" x14ac:dyDescent="0.25">
      <c r="A204" s="125"/>
      <c r="B204"/>
      <c r="C204"/>
      <c r="D204"/>
      <c r="E204" s="95"/>
      <c r="F204"/>
      <c r="G204"/>
      <c r="H204"/>
      <c r="I204"/>
      <c r="J204" s="137"/>
      <c r="K204" s="145"/>
      <c r="L204" s="110"/>
      <c r="M204" s="110"/>
    </row>
    <row r="205" spans="1:13" x14ac:dyDescent="0.25">
      <c r="A205" s="125"/>
      <c r="B205"/>
      <c r="C205"/>
      <c r="D205"/>
      <c r="E205" s="95"/>
      <c r="F205"/>
      <c r="G205"/>
      <c r="H205"/>
      <c r="I205"/>
      <c r="J205" s="137"/>
      <c r="K205" s="145"/>
      <c r="L205" s="110"/>
      <c r="M205" s="110"/>
    </row>
    <row r="206" spans="1:13" x14ac:dyDescent="0.25">
      <c r="A206" s="125"/>
      <c r="B206"/>
      <c r="C206"/>
      <c r="D206"/>
      <c r="E206" s="95"/>
      <c r="F206"/>
      <c r="G206"/>
      <c r="H206"/>
      <c r="I206"/>
      <c r="J206" s="137"/>
      <c r="K206" s="145"/>
      <c r="L206" s="110"/>
      <c r="M206" s="110"/>
    </row>
    <row r="207" spans="1:13" x14ac:dyDescent="0.25">
      <c r="A207" s="125"/>
      <c r="B207"/>
      <c r="C207"/>
      <c r="D207"/>
      <c r="E207" s="95"/>
      <c r="F207"/>
      <c r="G207"/>
      <c r="H207"/>
      <c r="I207"/>
      <c r="J207" s="137"/>
      <c r="K207" s="145"/>
      <c r="L207" s="110"/>
      <c r="M207" s="110"/>
    </row>
    <row r="208" spans="1:13" x14ac:dyDescent="0.25">
      <c r="A208" s="125"/>
      <c r="B208"/>
      <c r="C208"/>
      <c r="D208"/>
      <c r="E208" s="95"/>
      <c r="F208"/>
      <c r="G208"/>
      <c r="H208"/>
      <c r="I208"/>
      <c r="J208" s="137"/>
      <c r="K208" s="145"/>
      <c r="L208" s="110"/>
      <c r="M208" s="110"/>
    </row>
    <row r="209" spans="1:13" x14ac:dyDescent="0.25">
      <c r="A209" s="125"/>
      <c r="B209"/>
      <c r="C209"/>
      <c r="D209"/>
      <c r="E209" s="95"/>
      <c r="F209"/>
      <c r="G209"/>
      <c r="H209"/>
      <c r="I209"/>
      <c r="J209" s="137"/>
      <c r="K209" s="145"/>
      <c r="L209" s="110"/>
      <c r="M209" s="110"/>
    </row>
    <row r="210" spans="1:13" x14ac:dyDescent="0.25">
      <c r="A210" s="125"/>
      <c r="B210"/>
      <c r="C210"/>
      <c r="D210"/>
      <c r="E210" s="95"/>
      <c r="F210"/>
      <c r="G210"/>
      <c r="H210"/>
      <c r="I210"/>
      <c r="J210" s="137"/>
      <c r="K210" s="145"/>
      <c r="L210" s="110"/>
      <c r="M210" s="110"/>
    </row>
    <row r="211" spans="1:13" x14ac:dyDescent="0.25">
      <c r="A211" s="125"/>
      <c r="B211"/>
      <c r="C211"/>
      <c r="D211"/>
      <c r="E211" s="95"/>
      <c r="F211"/>
      <c r="G211"/>
      <c r="H211"/>
      <c r="I211"/>
      <c r="J211" s="137"/>
      <c r="K211" s="145"/>
      <c r="L211" s="110"/>
      <c r="M211" s="110"/>
    </row>
    <row r="212" spans="1:13" x14ac:dyDescent="0.25">
      <c r="A212" s="125"/>
      <c r="B212"/>
      <c r="C212"/>
      <c r="D212"/>
      <c r="E212" s="95"/>
      <c r="F212"/>
      <c r="G212"/>
      <c r="H212"/>
      <c r="I212"/>
      <c r="J212" s="137"/>
      <c r="K212" s="145"/>
      <c r="L212" s="110"/>
      <c r="M212" s="110"/>
    </row>
    <row r="213" spans="1:13" x14ac:dyDescent="0.25">
      <c r="A213" s="125"/>
      <c r="B213"/>
      <c r="C213"/>
      <c r="D213"/>
      <c r="E213" s="95"/>
      <c r="F213"/>
      <c r="G213"/>
      <c r="H213"/>
      <c r="I213"/>
      <c r="J213" s="137"/>
      <c r="K213" s="145"/>
      <c r="L213" s="110"/>
      <c r="M213" s="110"/>
    </row>
    <row r="214" spans="1:13" x14ac:dyDescent="0.25">
      <c r="A214" s="125"/>
      <c r="B214"/>
      <c r="C214"/>
      <c r="D214"/>
      <c r="E214" s="95"/>
      <c r="F214"/>
      <c r="G214"/>
      <c r="H214"/>
      <c r="I214"/>
      <c r="J214" s="137"/>
      <c r="K214" s="145"/>
      <c r="L214" s="110"/>
      <c r="M214" s="110"/>
    </row>
    <row r="215" spans="1:13" x14ac:dyDescent="0.25">
      <c r="A215" s="125"/>
      <c r="B215"/>
      <c r="C215"/>
      <c r="D215"/>
      <c r="E215" s="95"/>
      <c r="F215"/>
      <c r="G215"/>
      <c r="H215"/>
      <c r="I215"/>
      <c r="J215" s="137"/>
      <c r="K215" s="145"/>
      <c r="L215" s="110"/>
      <c r="M215" s="110"/>
    </row>
    <row r="216" spans="1:13" x14ac:dyDescent="0.25">
      <c r="A216" s="125"/>
      <c r="B216"/>
      <c r="C216"/>
      <c r="D216"/>
      <c r="E216" s="95"/>
      <c r="F216"/>
      <c r="G216"/>
      <c r="H216"/>
      <c r="I216"/>
      <c r="J216" s="137"/>
      <c r="K216" s="145"/>
      <c r="L216" s="110"/>
      <c r="M216" s="110"/>
    </row>
    <row r="217" spans="1:13" x14ac:dyDescent="0.25">
      <c r="A217" s="125"/>
      <c r="B217"/>
      <c r="C217"/>
      <c r="D217"/>
      <c r="E217" s="95"/>
      <c r="F217"/>
      <c r="G217"/>
      <c r="H217"/>
      <c r="I217"/>
      <c r="J217" s="137"/>
      <c r="K217" s="145"/>
      <c r="L217" s="110"/>
      <c r="M217" s="110"/>
    </row>
    <row r="218" spans="1:13" x14ac:dyDescent="0.25">
      <c r="A218" s="125"/>
      <c r="B218"/>
      <c r="C218"/>
      <c r="D218"/>
      <c r="E218" s="95"/>
      <c r="F218"/>
      <c r="G218"/>
      <c r="H218"/>
      <c r="I218"/>
      <c r="J218" s="137"/>
      <c r="K218" s="145"/>
      <c r="L218" s="110"/>
      <c r="M218" s="110"/>
    </row>
    <row r="219" spans="1:13" x14ac:dyDescent="0.25">
      <c r="A219" s="125"/>
      <c r="B219"/>
      <c r="C219"/>
      <c r="D219"/>
      <c r="E219" s="95"/>
      <c r="F219"/>
      <c r="G219"/>
      <c r="H219"/>
      <c r="I219"/>
      <c r="J219" s="137"/>
      <c r="K219" s="145"/>
      <c r="L219" s="110"/>
      <c r="M219" s="110"/>
    </row>
    <row r="220" spans="1:13" x14ac:dyDescent="0.25">
      <c r="A220" s="125"/>
      <c r="B220"/>
      <c r="C220"/>
      <c r="D220"/>
      <c r="E220" s="95"/>
      <c r="F220"/>
      <c r="G220"/>
      <c r="H220"/>
      <c r="I220"/>
      <c r="J220" s="137"/>
      <c r="K220" s="145"/>
      <c r="L220" s="110"/>
      <c r="M220" s="110"/>
    </row>
    <row r="221" spans="1:13" x14ac:dyDescent="0.25">
      <c r="A221" s="125"/>
      <c r="B221"/>
      <c r="C221"/>
      <c r="D221"/>
      <c r="E221" s="95"/>
      <c r="F221"/>
      <c r="G221"/>
      <c r="H221"/>
      <c r="I221"/>
      <c r="J221" s="137"/>
      <c r="K221" s="145"/>
      <c r="L221" s="110"/>
      <c r="M221" s="110"/>
    </row>
    <row r="222" spans="1:13" x14ac:dyDescent="0.25">
      <c r="A222" s="125"/>
      <c r="B222"/>
      <c r="C222"/>
      <c r="D222"/>
      <c r="E222" s="95"/>
      <c r="F222"/>
      <c r="G222"/>
      <c r="H222"/>
      <c r="I222"/>
      <c r="J222" s="137"/>
      <c r="K222" s="145"/>
      <c r="L222" s="110"/>
      <c r="M222" s="110"/>
    </row>
    <row r="223" spans="1:13" x14ac:dyDescent="0.25">
      <c r="A223" s="125"/>
      <c r="B223"/>
      <c r="C223"/>
      <c r="D223"/>
      <c r="E223" s="95"/>
      <c r="F223"/>
      <c r="G223"/>
      <c r="H223"/>
      <c r="I223"/>
      <c r="J223" s="137"/>
      <c r="K223" s="145"/>
      <c r="L223" s="110"/>
      <c r="M223" s="110"/>
    </row>
    <row r="224" spans="1:13" x14ac:dyDescent="0.25">
      <c r="A224" s="125"/>
      <c r="B224"/>
      <c r="C224"/>
      <c r="D224"/>
      <c r="E224" s="95"/>
      <c r="F224"/>
      <c r="G224"/>
      <c r="H224"/>
      <c r="I224"/>
      <c r="J224" s="137"/>
      <c r="K224" s="145"/>
      <c r="L224" s="110"/>
      <c r="M224" s="110"/>
    </row>
    <row r="225" spans="1:13" x14ac:dyDescent="0.25">
      <c r="A225" s="125"/>
      <c r="B225"/>
      <c r="C225"/>
      <c r="D225"/>
      <c r="E225" s="95"/>
      <c r="F225"/>
      <c r="G225"/>
      <c r="H225"/>
      <c r="I225"/>
      <c r="J225" s="137"/>
      <c r="K225" s="145"/>
      <c r="L225" s="110"/>
      <c r="M225" s="110"/>
    </row>
    <row r="226" spans="1:13" x14ac:dyDescent="0.25">
      <c r="A226" s="125"/>
      <c r="B226"/>
      <c r="C226"/>
      <c r="D226"/>
      <c r="E226" s="95"/>
      <c r="F226"/>
      <c r="G226"/>
      <c r="H226"/>
      <c r="I226"/>
      <c r="J226" s="137"/>
      <c r="K226" s="145"/>
      <c r="L226" s="110"/>
      <c r="M226" s="110"/>
    </row>
    <row r="227" spans="1:13" x14ac:dyDescent="0.25">
      <c r="A227" s="125"/>
      <c r="B227"/>
      <c r="C227"/>
      <c r="D227"/>
      <c r="E227" s="95"/>
      <c r="F227"/>
      <c r="G227"/>
      <c r="H227"/>
      <c r="I227"/>
      <c r="J227" s="137"/>
      <c r="K227" s="145"/>
      <c r="L227" s="110"/>
      <c r="M227" s="110"/>
    </row>
    <row r="228" spans="1:13" x14ac:dyDescent="0.25">
      <c r="A228" s="125"/>
      <c r="B228"/>
      <c r="C228"/>
      <c r="D228"/>
      <c r="E228" s="95"/>
      <c r="F228"/>
      <c r="G228"/>
      <c r="H228"/>
      <c r="I228"/>
      <c r="J228" s="137"/>
      <c r="K228" s="145"/>
      <c r="L228" s="110"/>
      <c r="M228" s="110"/>
    </row>
    <row r="229" spans="1:13" x14ac:dyDescent="0.25">
      <c r="A229" s="125"/>
      <c r="B229"/>
      <c r="C229"/>
      <c r="D229"/>
      <c r="E229" s="95"/>
      <c r="F229"/>
      <c r="G229"/>
      <c r="H229"/>
      <c r="I229"/>
      <c r="J229" s="137"/>
      <c r="K229" s="145"/>
      <c r="L229" s="110"/>
      <c r="M229" s="110"/>
    </row>
    <row r="230" spans="1:13" x14ac:dyDescent="0.25">
      <c r="A230" s="125"/>
      <c r="B230"/>
      <c r="C230"/>
      <c r="D230"/>
      <c r="E230" s="95"/>
      <c r="F230"/>
      <c r="G230"/>
      <c r="H230"/>
      <c r="I230"/>
      <c r="J230" s="137"/>
      <c r="K230" s="145"/>
      <c r="L230" s="110"/>
      <c r="M230" s="110"/>
    </row>
    <row r="231" spans="1:13" x14ac:dyDescent="0.25">
      <c r="A231" s="125"/>
      <c r="B231"/>
      <c r="C231"/>
      <c r="D231"/>
      <c r="E231" s="95"/>
      <c r="F231"/>
      <c r="G231"/>
      <c r="H231"/>
      <c r="I231"/>
      <c r="J231" s="137"/>
      <c r="K231" s="145"/>
      <c r="L231" s="110"/>
      <c r="M231" s="110"/>
    </row>
    <row r="232" spans="1:13" x14ac:dyDescent="0.25">
      <c r="A232" s="125"/>
      <c r="B232"/>
      <c r="C232"/>
      <c r="D232"/>
      <c r="E232" s="95"/>
      <c r="F232"/>
      <c r="G232"/>
      <c r="H232"/>
      <c r="I232"/>
      <c r="J232" s="137"/>
      <c r="K232" s="145"/>
      <c r="L232" s="110"/>
      <c r="M232" s="110"/>
    </row>
    <row r="233" spans="1:13" x14ac:dyDescent="0.25">
      <c r="A233" s="125"/>
      <c r="B233"/>
      <c r="C233"/>
      <c r="D233"/>
      <c r="E233" s="95"/>
      <c r="F233"/>
      <c r="G233"/>
      <c r="H233"/>
      <c r="I233"/>
      <c r="J233" s="137"/>
      <c r="K233" s="145"/>
      <c r="L233" s="110"/>
      <c r="M233" s="110"/>
    </row>
    <row r="234" spans="1:13" x14ac:dyDescent="0.25">
      <c r="A234" s="125"/>
      <c r="B234"/>
      <c r="C234"/>
      <c r="D234"/>
      <c r="E234" s="95"/>
      <c r="F234"/>
      <c r="G234"/>
      <c r="H234"/>
      <c r="I234"/>
      <c r="J234" s="137"/>
      <c r="K234" s="145"/>
      <c r="L234" s="110"/>
      <c r="M234" s="110"/>
    </row>
    <row r="235" spans="1:13" x14ac:dyDescent="0.25">
      <c r="A235" s="125"/>
      <c r="B235"/>
      <c r="C235"/>
      <c r="D235"/>
      <c r="E235" s="95"/>
      <c r="F235"/>
      <c r="G235"/>
      <c r="H235"/>
      <c r="I235"/>
      <c r="J235" s="137"/>
      <c r="K235" s="145"/>
      <c r="L235" s="110"/>
      <c r="M235" s="110"/>
    </row>
    <row r="236" spans="1:13" x14ac:dyDescent="0.25">
      <c r="A236" s="125"/>
      <c r="B236"/>
      <c r="C236"/>
      <c r="D236"/>
      <c r="E236" s="95"/>
      <c r="F236"/>
      <c r="G236"/>
      <c r="H236"/>
      <c r="I236"/>
      <c r="J236" s="137"/>
      <c r="K236" s="145"/>
      <c r="L236" s="110"/>
      <c r="M236" s="110"/>
    </row>
    <row r="237" spans="1:13" x14ac:dyDescent="0.25">
      <c r="A237" s="125"/>
      <c r="B237"/>
      <c r="C237"/>
      <c r="D237"/>
      <c r="E237" s="95"/>
      <c r="F237"/>
      <c r="G237"/>
      <c r="H237"/>
      <c r="I237"/>
      <c r="J237" s="137"/>
      <c r="K237" s="145"/>
      <c r="L237" s="110"/>
      <c r="M237" s="110"/>
    </row>
    <row r="238" spans="1:13" x14ac:dyDescent="0.25">
      <c r="A238" s="125"/>
      <c r="B238"/>
      <c r="C238"/>
      <c r="D238"/>
      <c r="E238" s="95"/>
      <c r="F238"/>
      <c r="G238"/>
      <c r="H238"/>
      <c r="I238"/>
      <c r="J238" s="137"/>
      <c r="K238" s="145"/>
      <c r="L238" s="110"/>
      <c r="M238" s="110"/>
    </row>
    <row r="239" spans="1:13" x14ac:dyDescent="0.25">
      <c r="A239" s="125"/>
      <c r="B239"/>
      <c r="C239"/>
      <c r="D239"/>
      <c r="E239" s="95"/>
      <c r="F239"/>
      <c r="G239"/>
      <c r="H239"/>
      <c r="I239"/>
      <c r="J239" s="137"/>
      <c r="K239" s="145"/>
      <c r="L239" s="110"/>
      <c r="M239" s="110"/>
    </row>
    <row r="240" spans="1:13" x14ac:dyDescent="0.25">
      <c r="A240" s="125"/>
      <c r="B240"/>
      <c r="C240"/>
      <c r="D240"/>
      <c r="E240" s="95"/>
      <c r="F240"/>
      <c r="G240"/>
      <c r="H240"/>
      <c r="I240"/>
      <c r="J240" s="137"/>
      <c r="K240" s="145"/>
      <c r="L240" s="110"/>
      <c r="M240" s="110"/>
    </row>
    <row r="241" spans="1:13" x14ac:dyDescent="0.25">
      <c r="A241" s="125"/>
      <c r="B241"/>
      <c r="C241"/>
      <c r="D241"/>
      <c r="E241" s="95"/>
      <c r="F241"/>
      <c r="G241"/>
      <c r="H241"/>
      <c r="I241"/>
      <c r="J241" s="137"/>
      <c r="K241" s="145"/>
      <c r="L241" s="110"/>
      <c r="M241" s="110"/>
    </row>
    <row r="242" spans="1:13" x14ac:dyDescent="0.25">
      <c r="A242" s="125"/>
      <c r="B242"/>
      <c r="C242"/>
      <c r="D242"/>
      <c r="E242" s="95"/>
      <c r="F242"/>
      <c r="G242"/>
      <c r="H242"/>
      <c r="I242"/>
      <c r="J242" s="137"/>
      <c r="K242" s="145"/>
      <c r="L242" s="110"/>
      <c r="M242" s="110"/>
    </row>
    <row r="243" spans="1:13" x14ac:dyDescent="0.25">
      <c r="A243" s="125"/>
      <c r="B243"/>
      <c r="C243"/>
      <c r="D243"/>
      <c r="E243" s="95"/>
      <c r="F243"/>
      <c r="G243"/>
      <c r="H243"/>
      <c r="I243"/>
      <c r="J243" s="137"/>
      <c r="K243" s="145"/>
      <c r="L243" s="110"/>
      <c r="M243" s="110"/>
    </row>
    <row r="244" spans="1:13" x14ac:dyDescent="0.25">
      <c r="A244" s="125"/>
      <c r="B244"/>
      <c r="C244"/>
      <c r="D244"/>
      <c r="E244" s="95"/>
      <c r="F244"/>
      <c r="G244"/>
      <c r="H244"/>
      <c r="I244"/>
      <c r="J244" s="137"/>
      <c r="K244" s="145"/>
      <c r="L244" s="110"/>
      <c r="M244" s="110"/>
    </row>
    <row r="245" spans="1:13" x14ac:dyDescent="0.25">
      <c r="A245" s="125"/>
      <c r="B245"/>
      <c r="C245"/>
      <c r="D245"/>
      <c r="E245" s="95"/>
      <c r="F245"/>
      <c r="G245"/>
      <c r="H245"/>
      <c r="I245"/>
      <c r="J245" s="137"/>
      <c r="K245" s="145"/>
      <c r="L245" s="110"/>
      <c r="M245" s="110"/>
    </row>
    <row r="246" spans="1:13" x14ac:dyDescent="0.25">
      <c r="A246" s="125"/>
      <c r="B246"/>
      <c r="C246"/>
      <c r="D246"/>
      <c r="E246" s="95"/>
      <c r="F246"/>
      <c r="G246"/>
      <c r="H246"/>
      <c r="I246"/>
      <c r="J246" s="137"/>
      <c r="K246" s="145"/>
      <c r="L246" s="110"/>
      <c r="M246" s="110"/>
    </row>
    <row r="247" spans="1:13" x14ac:dyDescent="0.25">
      <c r="A247" s="125"/>
      <c r="B247"/>
      <c r="C247"/>
      <c r="D247"/>
      <c r="E247" s="95"/>
      <c r="F247"/>
      <c r="G247"/>
      <c r="H247"/>
      <c r="I247"/>
      <c r="J247" s="137"/>
      <c r="K247" s="145"/>
      <c r="L247" s="110"/>
      <c r="M247" s="110"/>
    </row>
    <row r="248" spans="1:13" x14ac:dyDescent="0.25">
      <c r="A248" s="125"/>
      <c r="B248"/>
      <c r="C248"/>
      <c r="D248"/>
      <c r="E248" s="95"/>
      <c r="F248"/>
      <c r="G248"/>
      <c r="H248"/>
      <c r="I248"/>
      <c r="J248" s="137"/>
      <c r="K248" s="145"/>
      <c r="L248" s="110"/>
      <c r="M248" s="110"/>
    </row>
    <row r="249" spans="1:13" x14ac:dyDescent="0.25">
      <c r="A249" s="125"/>
      <c r="B249"/>
      <c r="C249"/>
      <c r="D249"/>
      <c r="E249" s="95"/>
      <c r="F249"/>
      <c r="G249"/>
      <c r="H249"/>
      <c r="I249"/>
      <c r="J249" s="137"/>
      <c r="K249" s="145"/>
      <c r="L249" s="110"/>
      <c r="M249" s="110"/>
    </row>
    <row r="250" spans="1:13" x14ac:dyDescent="0.25">
      <c r="A250" s="125"/>
      <c r="B250"/>
      <c r="C250"/>
      <c r="D250"/>
      <c r="E250" s="95"/>
      <c r="F250"/>
      <c r="G250"/>
      <c r="H250"/>
      <c r="I250"/>
      <c r="J250" s="137"/>
      <c r="K250" s="145"/>
      <c r="L250" s="110"/>
      <c r="M250" s="110"/>
    </row>
    <row r="251" spans="1:13" x14ac:dyDescent="0.25">
      <c r="A251" s="125"/>
      <c r="B251"/>
      <c r="C251"/>
      <c r="D251"/>
      <c r="E251" s="95"/>
      <c r="F251"/>
      <c r="G251"/>
      <c r="H251"/>
      <c r="I251"/>
      <c r="J251" s="137"/>
      <c r="K251" s="145"/>
      <c r="L251" s="110"/>
      <c r="M251" s="110"/>
    </row>
    <row r="252" spans="1:13" x14ac:dyDescent="0.25">
      <c r="A252" s="125"/>
      <c r="B252"/>
      <c r="C252"/>
      <c r="D252"/>
      <c r="E252" s="95"/>
      <c r="F252"/>
      <c r="G252"/>
      <c r="H252"/>
      <c r="I252"/>
      <c r="J252" s="137"/>
      <c r="K252" s="145"/>
      <c r="L252" s="110"/>
      <c r="M252" s="110"/>
    </row>
    <row r="253" spans="1:13" x14ac:dyDescent="0.25">
      <c r="A253" s="125"/>
      <c r="B253"/>
      <c r="C253"/>
      <c r="D253"/>
      <c r="E253" s="95"/>
      <c r="F253"/>
      <c r="G253"/>
      <c r="H253"/>
      <c r="I253"/>
      <c r="J253" s="137"/>
      <c r="K253" s="145"/>
      <c r="L253" s="110"/>
      <c r="M253" s="110"/>
    </row>
    <row r="254" spans="1:13" x14ac:dyDescent="0.25">
      <c r="A254" s="125"/>
      <c r="B254"/>
      <c r="C254"/>
      <c r="D254"/>
      <c r="E254" s="95"/>
      <c r="F254"/>
      <c r="G254"/>
      <c r="H254"/>
      <c r="I254"/>
      <c r="J254" s="137"/>
      <c r="K254" s="145"/>
      <c r="L254" s="110"/>
      <c r="M254" s="110"/>
    </row>
    <row r="255" spans="1:13" x14ac:dyDescent="0.25">
      <c r="A255" s="125"/>
      <c r="B255"/>
      <c r="C255"/>
      <c r="D255"/>
      <c r="E255" s="95"/>
      <c r="F255"/>
      <c r="G255"/>
      <c r="H255"/>
      <c r="I255"/>
      <c r="J255" s="137"/>
      <c r="K255" s="145"/>
      <c r="L255" s="110"/>
      <c r="M255" s="110"/>
    </row>
    <row r="256" spans="1:13" x14ac:dyDescent="0.25">
      <c r="A256" s="125"/>
      <c r="B256"/>
      <c r="C256"/>
      <c r="D256"/>
      <c r="E256" s="95"/>
      <c r="F256"/>
      <c r="G256"/>
      <c r="H256"/>
      <c r="I256"/>
      <c r="J256" s="137"/>
      <c r="K256" s="145"/>
      <c r="L256" s="110"/>
      <c r="M256" s="110"/>
    </row>
    <row r="257" spans="1:13" x14ac:dyDescent="0.25">
      <c r="A257" s="125"/>
      <c r="B257"/>
      <c r="C257"/>
      <c r="D257"/>
      <c r="E257" s="95"/>
      <c r="F257"/>
      <c r="G257"/>
      <c r="H257"/>
      <c r="I257"/>
      <c r="J257" s="137"/>
      <c r="K257" s="145"/>
      <c r="L257" s="110"/>
      <c r="M257" s="110"/>
    </row>
    <row r="258" spans="1:13" x14ac:dyDescent="0.25">
      <c r="A258" s="125"/>
      <c r="B258"/>
      <c r="C258"/>
      <c r="D258"/>
      <c r="E258" s="95"/>
      <c r="F258"/>
      <c r="G258"/>
      <c r="H258"/>
      <c r="I258"/>
      <c r="J258" s="137"/>
      <c r="K258" s="145"/>
      <c r="L258" s="110"/>
      <c r="M258" s="110"/>
    </row>
    <row r="259" spans="1:13" x14ac:dyDescent="0.25">
      <c r="A259" s="125"/>
      <c r="B259"/>
      <c r="C259"/>
      <c r="D259"/>
      <c r="E259" s="95"/>
      <c r="F259"/>
      <c r="G259"/>
      <c r="H259"/>
      <c r="I259"/>
      <c r="J259" s="137"/>
      <c r="K259" s="145"/>
      <c r="L259" s="110"/>
      <c r="M259" s="110"/>
    </row>
    <row r="260" spans="1:13" x14ac:dyDescent="0.25">
      <c r="A260" s="125"/>
      <c r="B260"/>
      <c r="C260"/>
      <c r="D260"/>
      <c r="E260" s="95"/>
      <c r="F260"/>
      <c r="G260"/>
      <c r="H260"/>
      <c r="I260"/>
      <c r="J260" s="137"/>
      <c r="K260" s="145"/>
      <c r="L260" s="110"/>
      <c r="M260" s="110"/>
    </row>
    <row r="261" spans="1:13" x14ac:dyDescent="0.25">
      <c r="A261" s="125"/>
      <c r="B261"/>
      <c r="C261"/>
      <c r="D261"/>
      <c r="E261" s="95"/>
      <c r="F261"/>
      <c r="G261"/>
      <c r="H261"/>
      <c r="I261"/>
      <c r="J261" s="137"/>
      <c r="K261" s="145"/>
      <c r="L261" s="110"/>
      <c r="M261" s="110"/>
    </row>
    <row r="262" spans="1:13" x14ac:dyDescent="0.25">
      <c r="A262" s="125"/>
      <c r="B262"/>
      <c r="C262"/>
      <c r="D262"/>
      <c r="E262" s="95"/>
      <c r="F262"/>
      <c r="G262"/>
      <c r="H262"/>
      <c r="I262"/>
      <c r="J262" s="137"/>
      <c r="K262" s="145"/>
      <c r="L262" s="110"/>
      <c r="M262" s="110"/>
    </row>
    <row r="263" spans="1:13" x14ac:dyDescent="0.25">
      <c r="A263" s="125"/>
      <c r="B263"/>
      <c r="C263"/>
      <c r="D263"/>
      <c r="E263" s="95"/>
      <c r="F263"/>
      <c r="G263"/>
      <c r="H263"/>
      <c r="I263"/>
      <c r="J263" s="137"/>
      <c r="K263" s="145"/>
      <c r="L263" s="110"/>
      <c r="M263" s="110"/>
    </row>
    <row r="264" spans="1:13" x14ac:dyDescent="0.25">
      <c r="A264" s="125"/>
      <c r="B264"/>
      <c r="C264"/>
      <c r="D264"/>
      <c r="E264" s="95"/>
      <c r="F264"/>
      <c r="G264"/>
      <c r="H264"/>
      <c r="I264"/>
      <c r="J264" s="137"/>
      <c r="K264" s="145"/>
      <c r="L264" s="110"/>
      <c r="M264" s="110"/>
    </row>
    <row r="265" spans="1:13" x14ac:dyDescent="0.25">
      <c r="A265" s="125"/>
      <c r="B265"/>
      <c r="C265"/>
      <c r="D265"/>
      <c r="E265" s="95"/>
      <c r="F265"/>
      <c r="G265"/>
      <c r="H265"/>
      <c r="I265"/>
      <c r="J265" s="137"/>
      <c r="K265" s="145"/>
      <c r="L265" s="110"/>
      <c r="M265" s="110"/>
    </row>
    <row r="266" spans="1:13" x14ac:dyDescent="0.25">
      <c r="A266" s="125"/>
      <c r="B266"/>
      <c r="C266"/>
      <c r="D266"/>
      <c r="E266" s="95"/>
      <c r="F266"/>
      <c r="G266"/>
      <c r="H266"/>
      <c r="I266"/>
      <c r="J266" s="137"/>
      <c r="K266" s="145"/>
      <c r="L266" s="110"/>
      <c r="M266" s="110"/>
    </row>
    <row r="267" spans="1:13" x14ac:dyDescent="0.25">
      <c r="A267" s="125"/>
      <c r="B267"/>
      <c r="C267"/>
      <c r="D267"/>
      <c r="E267" s="95"/>
      <c r="F267"/>
      <c r="G267"/>
      <c r="H267"/>
      <c r="I267"/>
      <c r="J267" s="137"/>
      <c r="K267" s="145"/>
      <c r="L267" s="110"/>
      <c r="M267" s="110"/>
    </row>
    <row r="268" spans="1:13" x14ac:dyDescent="0.25">
      <c r="A268" s="125"/>
      <c r="B268"/>
      <c r="C268"/>
      <c r="D268"/>
      <c r="E268" s="95"/>
      <c r="F268"/>
      <c r="G268"/>
      <c r="H268"/>
      <c r="I268"/>
      <c r="J268" s="137"/>
      <c r="K268" s="145"/>
      <c r="L268" s="110"/>
      <c r="M268" s="110"/>
    </row>
    <row r="269" spans="1:13" x14ac:dyDescent="0.25">
      <c r="A269" s="125"/>
      <c r="B269"/>
      <c r="C269"/>
      <c r="D269"/>
      <c r="E269" s="95"/>
      <c r="F269"/>
      <c r="G269"/>
      <c r="H269"/>
      <c r="I269"/>
      <c r="J269" s="137"/>
      <c r="K269" s="145"/>
      <c r="L269" s="110"/>
      <c r="M269" s="110"/>
    </row>
    <row r="270" spans="1:13" x14ac:dyDescent="0.25">
      <c r="A270" s="125"/>
      <c r="B270"/>
      <c r="C270"/>
      <c r="D270"/>
      <c r="E270" s="95"/>
      <c r="F270"/>
      <c r="G270"/>
      <c r="H270"/>
      <c r="I270"/>
      <c r="J270" s="137"/>
      <c r="K270" s="145"/>
      <c r="L270" s="110"/>
      <c r="M270" s="110"/>
    </row>
    <row r="271" spans="1:13" x14ac:dyDescent="0.25">
      <c r="A271" s="125"/>
      <c r="B271"/>
      <c r="C271"/>
      <c r="D271"/>
      <c r="E271" s="95"/>
      <c r="F271"/>
      <c r="G271"/>
      <c r="H271"/>
      <c r="I271"/>
      <c r="J271" s="137"/>
      <c r="K271" s="145"/>
      <c r="L271" s="110"/>
      <c r="M271" s="110"/>
    </row>
    <row r="272" spans="1:13" x14ac:dyDescent="0.25">
      <c r="A272" s="125"/>
      <c r="B272"/>
      <c r="C272"/>
      <c r="D272"/>
      <c r="E272" s="95"/>
      <c r="F272"/>
      <c r="G272"/>
      <c r="H272"/>
      <c r="I272"/>
      <c r="J272" s="137"/>
      <c r="K272" s="145"/>
      <c r="L272" s="110"/>
      <c r="M272" s="110"/>
    </row>
    <row r="273" spans="1:13" x14ac:dyDescent="0.25">
      <c r="A273" s="125"/>
      <c r="B273"/>
      <c r="C273"/>
      <c r="D273"/>
      <c r="E273" s="95"/>
      <c r="F273"/>
      <c r="G273"/>
      <c r="H273"/>
      <c r="I273"/>
      <c r="J273" s="137"/>
      <c r="K273" s="145"/>
      <c r="L273" s="110"/>
      <c r="M273" s="110"/>
    </row>
    <row r="274" spans="1:13" x14ac:dyDescent="0.25">
      <c r="A274" s="125"/>
      <c r="B274"/>
      <c r="C274"/>
      <c r="D274"/>
      <c r="E274" s="95"/>
      <c r="F274"/>
      <c r="G274"/>
      <c r="H274"/>
      <c r="I274"/>
      <c r="J274" s="137"/>
      <c r="K274" s="145"/>
      <c r="L274" s="110"/>
      <c r="M274" s="110"/>
    </row>
    <row r="275" spans="1:13" x14ac:dyDescent="0.25">
      <c r="A275" s="125"/>
      <c r="B275"/>
      <c r="C275"/>
      <c r="D275"/>
      <c r="E275" s="95"/>
      <c r="F275"/>
      <c r="G275"/>
      <c r="H275"/>
      <c r="I275"/>
      <c r="J275" s="137"/>
      <c r="K275" s="145"/>
      <c r="L275" s="110"/>
      <c r="M275" s="110"/>
    </row>
    <row r="276" spans="1:13" x14ac:dyDescent="0.25">
      <c r="A276" s="125"/>
      <c r="B276"/>
      <c r="C276"/>
      <c r="D276"/>
      <c r="E276" s="95"/>
      <c r="F276"/>
      <c r="G276"/>
      <c r="H276"/>
      <c r="I276"/>
      <c r="J276" s="137"/>
      <c r="K276" s="145"/>
      <c r="L276" s="110"/>
      <c r="M276" s="110"/>
    </row>
    <row r="277" spans="1:13" x14ac:dyDescent="0.25">
      <c r="A277" s="125"/>
      <c r="B277"/>
      <c r="C277"/>
      <c r="D277"/>
      <c r="E277" s="95"/>
      <c r="F277"/>
      <c r="G277"/>
      <c r="H277"/>
      <c r="I277"/>
      <c r="J277" s="137"/>
      <c r="K277" s="145"/>
      <c r="L277" s="110"/>
      <c r="M277" s="110"/>
    </row>
    <row r="278" spans="1:13" x14ac:dyDescent="0.25">
      <c r="A278" s="125"/>
      <c r="B278"/>
      <c r="C278"/>
      <c r="D278"/>
      <c r="E278" s="95"/>
      <c r="F278"/>
      <c r="G278"/>
      <c r="H278"/>
      <c r="I278"/>
      <c r="J278" s="137"/>
      <c r="K278" s="145"/>
      <c r="L278" s="110"/>
      <c r="M278" s="110"/>
    </row>
    <row r="279" spans="1:13" x14ac:dyDescent="0.25">
      <c r="A279" s="125"/>
      <c r="B279"/>
      <c r="C279"/>
      <c r="D279"/>
      <c r="E279" s="95"/>
      <c r="F279"/>
      <c r="G279"/>
      <c r="H279"/>
      <c r="I279"/>
      <c r="J279" s="137"/>
      <c r="K279" s="145"/>
      <c r="L279" s="110"/>
      <c r="M279" s="110"/>
    </row>
    <row r="280" spans="1:13" x14ac:dyDescent="0.25">
      <c r="A280" s="125"/>
      <c r="B280"/>
      <c r="C280"/>
      <c r="D280"/>
      <c r="E280" s="95"/>
      <c r="F280"/>
      <c r="G280"/>
      <c r="H280"/>
      <c r="I280"/>
      <c r="J280" s="137"/>
      <c r="K280" s="145"/>
      <c r="L280" s="110"/>
      <c r="M280" s="110"/>
    </row>
    <row r="281" spans="1:13" x14ac:dyDescent="0.25">
      <c r="A281" s="125"/>
      <c r="B281"/>
      <c r="C281"/>
      <c r="D281"/>
      <c r="E281" s="95"/>
      <c r="F281"/>
      <c r="G281"/>
      <c r="H281"/>
      <c r="I281"/>
      <c r="J281" s="137"/>
      <c r="K281" s="145"/>
      <c r="L281" s="110"/>
      <c r="M281" s="110"/>
    </row>
    <row r="282" spans="1:13" x14ac:dyDescent="0.25">
      <c r="A282" s="125"/>
      <c r="B282"/>
      <c r="C282"/>
      <c r="D282"/>
      <c r="E282" s="95"/>
      <c r="F282"/>
      <c r="G282"/>
      <c r="H282"/>
      <c r="I282"/>
      <c r="J282" s="137"/>
      <c r="K282" s="145"/>
      <c r="L282" s="110"/>
      <c r="M282" s="110"/>
    </row>
    <row r="283" spans="1:13" x14ac:dyDescent="0.25">
      <c r="A283" s="125"/>
      <c r="B283"/>
      <c r="C283"/>
      <c r="D283"/>
      <c r="E283" s="95"/>
      <c r="F283"/>
      <c r="G283"/>
      <c r="H283"/>
      <c r="I283"/>
      <c r="J283" s="137"/>
      <c r="K283" s="145"/>
      <c r="L283" s="110"/>
      <c r="M283" s="110"/>
    </row>
    <row r="284" spans="1:13" x14ac:dyDescent="0.25">
      <c r="A284" s="125"/>
      <c r="B284"/>
      <c r="C284"/>
      <c r="D284"/>
      <c r="E284" s="95"/>
      <c r="F284"/>
      <c r="G284"/>
      <c r="H284"/>
      <c r="I284"/>
      <c r="J284" s="137"/>
      <c r="K284" s="145"/>
      <c r="L284" s="110"/>
      <c r="M284" s="110"/>
    </row>
    <row r="285" spans="1:13" x14ac:dyDescent="0.25">
      <c r="A285" s="125"/>
      <c r="B285"/>
      <c r="C285"/>
      <c r="D285"/>
      <c r="E285" s="95"/>
      <c r="F285"/>
      <c r="G285"/>
      <c r="H285"/>
      <c r="I285"/>
      <c r="J285" s="137"/>
      <c r="K285" s="145"/>
      <c r="L285" s="110"/>
      <c r="M285" s="110"/>
    </row>
    <row r="286" spans="1:13" x14ac:dyDescent="0.25">
      <c r="A286" s="125"/>
      <c r="B286"/>
      <c r="C286"/>
      <c r="D286"/>
      <c r="E286" s="95"/>
      <c r="F286"/>
      <c r="G286"/>
      <c r="H286"/>
      <c r="I286"/>
      <c r="J286" s="137"/>
      <c r="K286" s="145"/>
      <c r="L286" s="110"/>
      <c r="M286" s="110"/>
    </row>
    <row r="287" spans="1:13" x14ac:dyDescent="0.25">
      <c r="A287" s="125"/>
      <c r="B287"/>
      <c r="C287"/>
      <c r="D287"/>
      <c r="E287" s="95"/>
      <c r="F287"/>
      <c r="G287"/>
      <c r="H287"/>
      <c r="I287"/>
      <c r="J287" s="137"/>
      <c r="K287" s="145"/>
      <c r="L287" s="110"/>
      <c r="M287" s="110"/>
    </row>
    <row r="288" spans="1:13" x14ac:dyDescent="0.25">
      <c r="A288" s="125"/>
      <c r="B288"/>
      <c r="C288"/>
      <c r="D288"/>
      <c r="E288" s="95"/>
      <c r="F288"/>
      <c r="G288"/>
      <c r="H288"/>
      <c r="I288"/>
      <c r="J288" s="137"/>
      <c r="K288" s="145"/>
      <c r="L288" s="110"/>
      <c r="M288" s="110"/>
    </row>
    <row r="289" spans="1:13" x14ac:dyDescent="0.25">
      <c r="A289" s="125"/>
      <c r="B289"/>
      <c r="C289"/>
      <c r="D289"/>
      <c r="E289" s="95"/>
      <c r="F289"/>
      <c r="G289"/>
      <c r="H289"/>
      <c r="I289"/>
      <c r="J289" s="137"/>
      <c r="K289" s="145"/>
      <c r="L289" s="110"/>
      <c r="M289" s="110"/>
    </row>
    <row r="290" spans="1:13" x14ac:dyDescent="0.25">
      <c r="A290" s="125"/>
      <c r="B290"/>
      <c r="C290"/>
      <c r="D290"/>
      <c r="E290" s="95"/>
      <c r="F290"/>
      <c r="G290"/>
      <c r="H290"/>
      <c r="I290"/>
      <c r="J290" s="137"/>
      <c r="K290" s="145"/>
      <c r="L290" s="110"/>
      <c r="M290" s="110"/>
    </row>
    <row r="291" spans="1:13" x14ac:dyDescent="0.25">
      <c r="A291" s="125"/>
      <c r="B291"/>
      <c r="C291"/>
      <c r="D291"/>
      <c r="E291" s="95"/>
      <c r="F291"/>
      <c r="G291"/>
      <c r="H291"/>
      <c r="I291"/>
      <c r="J291" s="137"/>
      <c r="K291" s="145"/>
      <c r="L291" s="110"/>
      <c r="M291" s="110"/>
    </row>
    <row r="292" spans="1:13" x14ac:dyDescent="0.25">
      <c r="A292" s="125"/>
      <c r="B292"/>
      <c r="C292"/>
      <c r="D292"/>
      <c r="E292" s="95"/>
      <c r="F292"/>
      <c r="G292"/>
      <c r="H292"/>
      <c r="I292"/>
      <c r="J292" s="137"/>
      <c r="K292" s="145"/>
      <c r="L292" s="110"/>
      <c r="M292" s="110"/>
    </row>
    <row r="293" spans="1:13" x14ac:dyDescent="0.25">
      <c r="A293" s="125"/>
      <c r="B293"/>
      <c r="C293"/>
      <c r="D293"/>
      <c r="E293" s="95"/>
      <c r="F293"/>
      <c r="G293"/>
      <c r="H293"/>
      <c r="I293"/>
      <c r="J293" s="137"/>
      <c r="K293" s="145"/>
      <c r="L293" s="110"/>
      <c r="M293" s="110"/>
    </row>
    <row r="294" spans="1:13" x14ac:dyDescent="0.25">
      <c r="A294" s="125"/>
      <c r="B294"/>
      <c r="C294"/>
      <c r="D294"/>
      <c r="E294" s="95"/>
      <c r="F294"/>
      <c r="G294"/>
      <c r="H294"/>
      <c r="I294"/>
      <c r="J294" s="137"/>
      <c r="K294" s="145"/>
      <c r="L294" s="110"/>
      <c r="M294" s="110"/>
    </row>
    <row r="295" spans="1:13" x14ac:dyDescent="0.25">
      <c r="A295" s="125"/>
      <c r="B295"/>
      <c r="C295"/>
      <c r="D295"/>
      <c r="E295" s="95"/>
      <c r="F295"/>
      <c r="G295"/>
      <c r="H295"/>
      <c r="I295"/>
      <c r="J295" s="137"/>
      <c r="K295" s="145"/>
      <c r="L295" s="110"/>
      <c r="M295" s="110"/>
    </row>
    <row r="296" spans="1:13" x14ac:dyDescent="0.25">
      <c r="A296" s="125"/>
      <c r="B296"/>
      <c r="C296"/>
      <c r="D296"/>
      <c r="E296" s="95"/>
      <c r="F296"/>
      <c r="G296"/>
      <c r="H296"/>
      <c r="I296"/>
      <c r="J296" s="137"/>
      <c r="K296" s="145"/>
      <c r="L296" s="110"/>
      <c r="M296" s="110"/>
    </row>
    <row r="297" spans="1:13" x14ac:dyDescent="0.25">
      <c r="A297" s="125"/>
      <c r="B297"/>
      <c r="C297"/>
      <c r="D297"/>
      <c r="E297" s="95"/>
      <c r="F297"/>
      <c r="G297"/>
      <c r="H297"/>
      <c r="I297"/>
      <c r="J297" s="137"/>
      <c r="K297" s="145"/>
      <c r="L297" s="110"/>
      <c r="M297" s="110"/>
    </row>
    <row r="298" spans="1:13" x14ac:dyDescent="0.25">
      <c r="A298" s="125"/>
      <c r="B298"/>
      <c r="C298"/>
      <c r="D298"/>
      <c r="E298" s="95"/>
      <c r="F298"/>
      <c r="G298"/>
      <c r="H298"/>
      <c r="I298"/>
      <c r="J298" s="137"/>
      <c r="K298" s="145"/>
      <c r="L298" s="110"/>
      <c r="M298" s="110"/>
    </row>
    <row r="299" spans="1:13" x14ac:dyDescent="0.25">
      <c r="A299" s="125"/>
      <c r="B299"/>
      <c r="C299"/>
      <c r="D299"/>
      <c r="E299" s="95"/>
      <c r="F299"/>
      <c r="G299"/>
      <c r="H299"/>
      <c r="I299"/>
      <c r="J299" s="137"/>
      <c r="K299" s="145"/>
      <c r="L299" s="110"/>
      <c r="M299" s="110"/>
    </row>
    <row r="300" spans="1:13" x14ac:dyDescent="0.25">
      <c r="A300" s="125"/>
      <c r="B300"/>
      <c r="C300"/>
      <c r="D300"/>
      <c r="E300" s="95"/>
      <c r="F300"/>
      <c r="G300"/>
      <c r="H300"/>
      <c r="I300"/>
      <c r="J300" s="137"/>
      <c r="K300" s="145"/>
      <c r="L300" s="110"/>
      <c r="M300" s="110"/>
    </row>
    <row r="301" spans="1:13" x14ac:dyDescent="0.25">
      <c r="A301" s="125"/>
      <c r="B301"/>
      <c r="C301"/>
      <c r="D301"/>
      <c r="E301" s="95"/>
      <c r="F301"/>
      <c r="G301"/>
      <c r="H301"/>
      <c r="I301"/>
      <c r="J301" s="137"/>
      <c r="K301" s="145"/>
      <c r="L301" s="110"/>
      <c r="M301" s="110"/>
    </row>
    <row r="302" spans="1:13" x14ac:dyDescent="0.25">
      <c r="A302" s="125"/>
      <c r="B302"/>
      <c r="C302"/>
      <c r="D302"/>
      <c r="E302" s="95"/>
      <c r="F302"/>
      <c r="G302"/>
      <c r="H302"/>
      <c r="I302"/>
      <c r="J302" s="137"/>
      <c r="K302" s="145"/>
      <c r="L302" s="110"/>
      <c r="M302" s="110"/>
    </row>
    <row r="303" spans="1:13" x14ac:dyDescent="0.25">
      <c r="A303" s="125"/>
      <c r="B303"/>
      <c r="C303"/>
      <c r="D303"/>
      <c r="E303" s="95"/>
      <c r="F303"/>
      <c r="G303"/>
      <c r="H303"/>
      <c r="I303"/>
      <c r="J303" s="137"/>
      <c r="K303" s="145"/>
      <c r="L303" s="110"/>
      <c r="M303" s="110"/>
    </row>
    <row r="304" spans="1:13" x14ac:dyDescent="0.25">
      <c r="A304" s="125"/>
      <c r="B304"/>
      <c r="C304"/>
      <c r="D304"/>
      <c r="E304" s="95"/>
      <c r="F304"/>
      <c r="G304"/>
      <c r="H304"/>
      <c r="I304"/>
      <c r="J304" s="137"/>
      <c r="K304" s="145"/>
      <c r="L304" s="110"/>
      <c r="M304" s="110"/>
    </row>
    <row r="305" spans="1:13" x14ac:dyDescent="0.25">
      <c r="A305" s="125"/>
      <c r="B305"/>
      <c r="C305"/>
      <c r="D305"/>
      <c r="E305" s="95"/>
      <c r="F305"/>
      <c r="G305"/>
      <c r="H305"/>
      <c r="I305"/>
      <c r="J305" s="137"/>
      <c r="K305" s="145"/>
      <c r="L305" s="110"/>
      <c r="M305" s="110"/>
    </row>
    <row r="306" spans="1:13" x14ac:dyDescent="0.25">
      <c r="A306" s="125"/>
      <c r="B306"/>
      <c r="C306"/>
      <c r="D306"/>
      <c r="E306" s="95"/>
      <c r="F306"/>
      <c r="G306"/>
      <c r="H306"/>
      <c r="I306"/>
      <c r="J306" s="137"/>
      <c r="K306" s="145"/>
      <c r="L306" s="110"/>
      <c r="M306" s="110"/>
    </row>
    <row r="307" spans="1:13" x14ac:dyDescent="0.25">
      <c r="A307" s="125"/>
      <c r="B307"/>
      <c r="C307"/>
      <c r="D307"/>
      <c r="E307" s="95"/>
      <c r="F307"/>
      <c r="G307"/>
      <c r="H307"/>
      <c r="I307"/>
      <c r="J307" s="137"/>
      <c r="K307" s="145"/>
      <c r="L307" s="110"/>
      <c r="M307" s="110"/>
    </row>
    <row r="308" spans="1:13" x14ac:dyDescent="0.25">
      <c r="A308" s="125"/>
      <c r="B308"/>
      <c r="C308"/>
      <c r="D308"/>
      <c r="E308" s="95"/>
      <c r="F308"/>
      <c r="G308"/>
      <c r="H308"/>
      <c r="I308"/>
      <c r="J308" s="137"/>
      <c r="K308" s="145"/>
      <c r="L308" s="110"/>
      <c r="M308" s="110"/>
    </row>
    <row r="309" spans="1:13" x14ac:dyDescent="0.25">
      <c r="A309" s="125"/>
      <c r="B309"/>
      <c r="C309"/>
      <c r="D309"/>
      <c r="E309" s="95"/>
      <c r="F309"/>
      <c r="G309"/>
      <c r="H309"/>
      <c r="I309"/>
      <c r="J309" s="137"/>
      <c r="K309" s="145"/>
      <c r="L309" s="110"/>
      <c r="M309" s="110"/>
    </row>
    <row r="310" spans="1:13" x14ac:dyDescent="0.25">
      <c r="A310" s="125"/>
      <c r="B310"/>
      <c r="C310"/>
      <c r="D310"/>
      <c r="E310" s="95"/>
      <c r="F310"/>
      <c r="G310"/>
      <c r="H310"/>
      <c r="I310"/>
      <c r="J310" s="137"/>
      <c r="K310" s="145"/>
      <c r="L310" s="110"/>
      <c r="M310" s="110"/>
    </row>
    <row r="311" spans="1:13" x14ac:dyDescent="0.25">
      <c r="A311" s="125"/>
      <c r="B311"/>
      <c r="C311"/>
      <c r="D311"/>
      <c r="E311" s="95"/>
      <c r="F311"/>
      <c r="G311"/>
      <c r="H311"/>
      <c r="I311"/>
      <c r="J311" s="137"/>
      <c r="K311" s="145"/>
      <c r="L311" s="110"/>
      <c r="M311" s="110"/>
    </row>
    <row r="312" spans="1:13" x14ac:dyDescent="0.25">
      <c r="A312" s="125"/>
      <c r="B312"/>
      <c r="C312"/>
      <c r="D312"/>
      <c r="E312" s="95"/>
      <c r="F312"/>
      <c r="G312"/>
      <c r="H312"/>
      <c r="I312"/>
      <c r="J312" s="137"/>
      <c r="K312" s="145"/>
      <c r="L312" s="110"/>
      <c r="M312" s="110"/>
    </row>
    <row r="313" spans="1:13" x14ac:dyDescent="0.25">
      <c r="A313" s="125"/>
      <c r="B313"/>
      <c r="C313"/>
      <c r="D313"/>
      <c r="E313" s="95"/>
      <c r="F313"/>
      <c r="G313"/>
      <c r="H313"/>
      <c r="I313"/>
      <c r="J313" s="137"/>
      <c r="K313" s="145"/>
      <c r="L313" s="110"/>
      <c r="M313" s="110"/>
    </row>
    <row r="314" spans="1:13" x14ac:dyDescent="0.25">
      <c r="A314" s="125"/>
      <c r="B314"/>
      <c r="C314"/>
      <c r="D314"/>
      <c r="E314" s="95"/>
      <c r="F314"/>
      <c r="G314"/>
      <c r="H314"/>
      <c r="I314"/>
      <c r="J314" s="137"/>
      <c r="K314" s="145"/>
      <c r="L314" s="110"/>
      <c r="M314" s="110"/>
    </row>
    <row r="315" spans="1:13" x14ac:dyDescent="0.25">
      <c r="A315" s="125"/>
      <c r="B315"/>
      <c r="C315"/>
      <c r="D315"/>
      <c r="E315" s="95"/>
      <c r="F315"/>
      <c r="G315"/>
      <c r="H315"/>
      <c r="I315"/>
      <c r="J315" s="137"/>
      <c r="K315" s="145"/>
      <c r="L315" s="110"/>
      <c r="M315" s="110"/>
    </row>
    <row r="316" spans="1:13" x14ac:dyDescent="0.25">
      <c r="A316" s="125"/>
      <c r="B316"/>
      <c r="C316"/>
      <c r="D316"/>
      <c r="E316" s="95"/>
      <c r="F316"/>
      <c r="G316"/>
      <c r="H316"/>
      <c r="I316"/>
      <c r="J316" s="137"/>
      <c r="K316" s="145"/>
      <c r="L316" s="110"/>
      <c r="M316" s="110"/>
    </row>
    <row r="317" spans="1:13" x14ac:dyDescent="0.25">
      <c r="A317" s="125"/>
      <c r="B317"/>
      <c r="C317"/>
      <c r="D317"/>
      <c r="E317" s="95"/>
      <c r="F317"/>
      <c r="G317"/>
      <c r="H317"/>
      <c r="I317"/>
      <c r="J317" s="137"/>
      <c r="K317" s="145"/>
      <c r="L317" s="110"/>
      <c r="M317" s="110"/>
    </row>
    <row r="318" spans="1:13" x14ac:dyDescent="0.25">
      <c r="A318" s="125"/>
      <c r="B318"/>
      <c r="C318"/>
      <c r="D318"/>
      <c r="E318" s="95"/>
      <c r="F318"/>
      <c r="G318"/>
      <c r="H318"/>
      <c r="I318"/>
      <c r="J318" s="137"/>
      <c r="K318" s="145"/>
      <c r="L318" s="110"/>
      <c r="M318" s="110"/>
    </row>
    <row r="319" spans="1:13" x14ac:dyDescent="0.25">
      <c r="A319" s="125"/>
      <c r="B319"/>
      <c r="C319"/>
      <c r="D319"/>
      <c r="E319" s="95"/>
      <c r="F319"/>
      <c r="G319"/>
      <c r="H319"/>
      <c r="I319"/>
      <c r="J319" s="137"/>
      <c r="K319" s="145"/>
      <c r="L319" s="110"/>
      <c r="M319" s="110"/>
    </row>
    <row r="320" spans="1:13" x14ac:dyDescent="0.25">
      <c r="A320" s="125"/>
      <c r="B320"/>
      <c r="C320"/>
      <c r="D320"/>
      <c r="E320" s="95"/>
      <c r="F320"/>
      <c r="G320"/>
      <c r="H320"/>
      <c r="I320"/>
      <c r="J320" s="137"/>
      <c r="K320" s="145"/>
      <c r="L320" s="110"/>
      <c r="M320" s="110"/>
    </row>
    <row r="321" spans="1:13" x14ac:dyDescent="0.25">
      <c r="A321" s="125"/>
      <c r="B321"/>
      <c r="C321"/>
      <c r="D321"/>
      <c r="E321" s="95"/>
      <c r="F321"/>
      <c r="G321"/>
      <c r="H321"/>
      <c r="I321"/>
      <c r="J321" s="137"/>
      <c r="K321" s="145"/>
      <c r="L321" s="110"/>
      <c r="M321" s="110"/>
    </row>
    <row r="322" spans="1:13" x14ac:dyDescent="0.25">
      <c r="A322" s="125"/>
      <c r="B322"/>
      <c r="C322"/>
      <c r="D322"/>
      <c r="E322" s="95"/>
      <c r="F322"/>
      <c r="G322"/>
      <c r="H322"/>
      <c r="I322"/>
      <c r="J322" s="137"/>
      <c r="K322" s="145"/>
      <c r="L322" s="110"/>
      <c r="M322" s="110"/>
    </row>
    <row r="323" spans="1:13" x14ac:dyDescent="0.25">
      <c r="A323" s="125"/>
      <c r="B323"/>
      <c r="C323"/>
      <c r="D323"/>
      <c r="E323" s="95"/>
      <c r="F323"/>
      <c r="G323"/>
      <c r="H323"/>
      <c r="I323"/>
      <c r="J323" s="137"/>
      <c r="K323" s="145"/>
      <c r="L323" s="110"/>
      <c r="M323" s="110"/>
    </row>
    <row r="324" spans="1:13" x14ac:dyDescent="0.25">
      <c r="A324" s="125"/>
      <c r="B324"/>
      <c r="C324"/>
      <c r="D324"/>
      <c r="E324" s="95"/>
      <c r="F324"/>
      <c r="G324"/>
      <c r="H324"/>
      <c r="I324"/>
      <c r="J324" s="137"/>
      <c r="K324" s="145"/>
      <c r="L324" s="110"/>
      <c r="M324" s="110"/>
    </row>
    <row r="325" spans="1:13" x14ac:dyDescent="0.25">
      <c r="A325" s="125"/>
      <c r="B325"/>
      <c r="C325"/>
      <c r="D325"/>
      <c r="E325" s="95"/>
      <c r="F325"/>
      <c r="G325"/>
      <c r="H325"/>
      <c r="I325"/>
      <c r="J325" s="137"/>
      <c r="K325" s="145"/>
      <c r="L325" s="110"/>
      <c r="M325" s="110"/>
    </row>
    <row r="326" spans="1:13" x14ac:dyDescent="0.25">
      <c r="A326" s="125"/>
      <c r="B326"/>
      <c r="C326"/>
      <c r="D326"/>
      <c r="E326" s="95"/>
      <c r="F326"/>
      <c r="G326"/>
      <c r="H326"/>
      <c r="I326"/>
      <c r="J326" s="137"/>
      <c r="K326" s="145"/>
      <c r="L326" s="110"/>
      <c r="M326" s="110"/>
    </row>
    <row r="327" spans="1:13" x14ac:dyDescent="0.25">
      <c r="A327" s="125"/>
      <c r="B327"/>
      <c r="C327"/>
      <c r="D327"/>
      <c r="E327" s="95"/>
      <c r="F327"/>
      <c r="G327"/>
      <c r="H327"/>
      <c r="I327"/>
      <c r="J327" s="137"/>
      <c r="K327" s="145"/>
      <c r="L327" s="110"/>
      <c r="M327" s="110"/>
    </row>
    <row r="328" spans="1:13" x14ac:dyDescent="0.25">
      <c r="A328" s="125"/>
      <c r="B328"/>
      <c r="C328"/>
      <c r="D328"/>
      <c r="E328" s="95"/>
      <c r="F328"/>
      <c r="G328"/>
      <c r="H328"/>
      <c r="I328"/>
      <c r="J328" s="137"/>
      <c r="K328" s="145"/>
      <c r="L328" s="110"/>
      <c r="M328" s="110"/>
    </row>
    <row r="329" spans="1:13" x14ac:dyDescent="0.25">
      <c r="A329" s="125"/>
      <c r="B329"/>
      <c r="C329"/>
      <c r="D329"/>
      <c r="E329" s="95"/>
      <c r="F329"/>
      <c r="G329"/>
      <c r="H329"/>
      <c r="I329"/>
      <c r="J329" s="137"/>
      <c r="K329" s="145"/>
      <c r="L329" s="110"/>
      <c r="M329" s="110"/>
    </row>
    <row r="330" spans="1:13" x14ac:dyDescent="0.25">
      <c r="A330" s="125"/>
      <c r="B330"/>
      <c r="C330"/>
      <c r="D330"/>
      <c r="E330" s="95"/>
      <c r="F330"/>
      <c r="G330"/>
      <c r="H330"/>
      <c r="I330"/>
      <c r="J330" s="137"/>
      <c r="K330" s="145"/>
      <c r="L330" s="110"/>
      <c r="M330" s="110"/>
    </row>
    <row r="331" spans="1:13" x14ac:dyDescent="0.25">
      <c r="A331" s="125"/>
      <c r="B331"/>
      <c r="C331"/>
      <c r="D331"/>
      <c r="E331" s="95"/>
      <c r="F331"/>
      <c r="G331"/>
      <c r="H331"/>
      <c r="I331"/>
      <c r="J331" s="137"/>
      <c r="K331" s="145"/>
      <c r="L331" s="110"/>
      <c r="M331" s="110"/>
    </row>
    <row r="332" spans="1:13" x14ac:dyDescent="0.25">
      <c r="A332" s="125"/>
      <c r="B332"/>
      <c r="C332"/>
      <c r="D332"/>
      <c r="E332" s="95"/>
      <c r="F332"/>
      <c r="G332"/>
      <c r="H332"/>
      <c r="I332"/>
      <c r="J332" s="137"/>
      <c r="K332" s="145"/>
      <c r="L332" s="110"/>
      <c r="M332" s="110"/>
    </row>
    <row r="333" spans="1:13" x14ac:dyDescent="0.25">
      <c r="A333" s="125"/>
      <c r="B333"/>
      <c r="C333"/>
      <c r="D333"/>
      <c r="E333" s="95"/>
      <c r="F333"/>
      <c r="G333"/>
      <c r="H333"/>
      <c r="I333"/>
      <c r="J333" s="137"/>
      <c r="K333" s="145"/>
      <c r="L333" s="110"/>
      <c r="M333" s="110"/>
    </row>
    <row r="334" spans="1:13" x14ac:dyDescent="0.25">
      <c r="A334" s="125"/>
      <c r="B334"/>
      <c r="C334"/>
      <c r="D334"/>
      <c r="E334" s="95"/>
      <c r="F334"/>
      <c r="G334"/>
      <c r="H334"/>
      <c r="I334"/>
      <c r="J334" s="137"/>
      <c r="K334" s="145"/>
      <c r="L334" s="110"/>
      <c r="M334" s="110"/>
    </row>
    <row r="335" spans="1:13" x14ac:dyDescent="0.25">
      <c r="A335" s="125"/>
      <c r="B335"/>
      <c r="C335"/>
      <c r="D335"/>
      <c r="E335" s="95"/>
      <c r="F335"/>
      <c r="G335"/>
      <c r="H335"/>
      <c r="I335"/>
      <c r="J335" s="137"/>
      <c r="K335" s="145"/>
      <c r="L335" s="110"/>
      <c r="M335" s="110"/>
    </row>
    <row r="336" spans="1:13" x14ac:dyDescent="0.25">
      <c r="A336" s="125"/>
      <c r="B336"/>
      <c r="C336"/>
      <c r="D336"/>
      <c r="E336" s="95"/>
      <c r="F336"/>
      <c r="G336"/>
      <c r="H336"/>
      <c r="I336"/>
      <c r="J336" s="137"/>
      <c r="K336" s="145"/>
      <c r="L336" s="110"/>
      <c r="M336" s="110"/>
    </row>
    <row r="337" spans="1:13" x14ac:dyDescent="0.25">
      <c r="A337" s="125"/>
      <c r="B337"/>
      <c r="C337"/>
      <c r="D337"/>
      <c r="E337" s="95"/>
      <c r="F337"/>
      <c r="G337"/>
      <c r="H337"/>
      <c r="I337"/>
      <c r="J337" s="137"/>
      <c r="K337" s="145"/>
      <c r="L337" s="110"/>
      <c r="M337" s="110"/>
    </row>
    <row r="338" spans="1:13" x14ac:dyDescent="0.25">
      <c r="A338" s="125"/>
      <c r="B338"/>
      <c r="C338"/>
      <c r="D338"/>
      <c r="E338" s="95"/>
      <c r="F338"/>
      <c r="G338"/>
      <c r="H338"/>
      <c r="I338"/>
      <c r="J338" s="137"/>
      <c r="K338" s="145"/>
      <c r="L338" s="110"/>
      <c r="M338" s="110"/>
    </row>
    <row r="339" spans="1:13" x14ac:dyDescent="0.25">
      <c r="A339" s="125"/>
      <c r="B339"/>
      <c r="C339"/>
      <c r="D339"/>
      <c r="E339" s="95"/>
      <c r="F339"/>
      <c r="G339"/>
      <c r="H339"/>
      <c r="I339"/>
      <c r="J339" s="137"/>
      <c r="K339" s="145"/>
      <c r="L339" s="110"/>
      <c r="M339" s="110"/>
    </row>
    <row r="340" spans="1:13" x14ac:dyDescent="0.25">
      <c r="A340" s="125"/>
      <c r="B340"/>
      <c r="C340"/>
      <c r="D340"/>
      <c r="E340" s="95"/>
      <c r="F340"/>
      <c r="G340"/>
      <c r="H340"/>
      <c r="I340"/>
      <c r="J340" s="137"/>
      <c r="K340" s="145"/>
      <c r="L340" s="110"/>
      <c r="M340" s="110"/>
    </row>
    <row r="341" spans="1:13" x14ac:dyDescent="0.25">
      <c r="A341" s="125"/>
      <c r="B341"/>
      <c r="C341"/>
      <c r="D341"/>
      <c r="E341" s="95"/>
      <c r="F341"/>
      <c r="G341"/>
      <c r="H341"/>
      <c r="I341"/>
      <c r="J341" s="137"/>
      <c r="K341" s="145"/>
      <c r="L341" s="110"/>
      <c r="M341" s="110"/>
    </row>
    <row r="342" spans="1:13" x14ac:dyDescent="0.25">
      <c r="A342" s="125"/>
      <c r="B342"/>
      <c r="C342"/>
      <c r="D342"/>
      <c r="E342" s="95"/>
      <c r="F342"/>
      <c r="G342"/>
      <c r="H342"/>
      <c r="I342"/>
      <c r="J342" s="137"/>
      <c r="K342" s="145"/>
      <c r="L342" s="110"/>
      <c r="M342" s="110"/>
    </row>
    <row r="343" spans="1:13" x14ac:dyDescent="0.25">
      <c r="A343" s="125"/>
      <c r="B343"/>
      <c r="C343"/>
      <c r="D343"/>
      <c r="E343" s="95"/>
      <c r="F343"/>
      <c r="G343"/>
      <c r="H343"/>
      <c r="I343"/>
      <c r="J343" s="137"/>
      <c r="K343" s="145"/>
      <c r="L343" s="110"/>
      <c r="M343" s="110"/>
    </row>
    <row r="344" spans="1:13" x14ac:dyDescent="0.25">
      <c r="A344" s="125"/>
      <c r="B344"/>
      <c r="C344"/>
      <c r="D344"/>
      <c r="E344" s="95"/>
      <c r="F344"/>
      <c r="G344"/>
      <c r="H344"/>
      <c r="I344"/>
      <c r="J344" s="137"/>
      <c r="K344" s="145"/>
      <c r="L344" s="110"/>
      <c r="M344" s="110"/>
    </row>
    <row r="345" spans="1:13" x14ac:dyDescent="0.25">
      <c r="A345" s="125"/>
      <c r="B345"/>
      <c r="C345"/>
      <c r="D345"/>
      <c r="E345" s="95"/>
      <c r="F345"/>
      <c r="G345"/>
      <c r="H345"/>
      <c r="I345"/>
      <c r="J345" s="137"/>
      <c r="K345" s="145"/>
      <c r="L345" s="110"/>
      <c r="M345" s="110"/>
    </row>
    <row r="346" spans="1:13" x14ac:dyDescent="0.25">
      <c r="A346" s="125"/>
      <c r="B346"/>
      <c r="C346"/>
      <c r="D346"/>
      <c r="E346" s="95"/>
      <c r="F346"/>
      <c r="G346"/>
      <c r="H346"/>
      <c r="I346"/>
      <c r="J346" s="137"/>
      <c r="K346" s="145"/>
      <c r="L346" s="110"/>
      <c r="M346" s="110"/>
    </row>
    <row r="347" spans="1:13" x14ac:dyDescent="0.25">
      <c r="A347" s="125"/>
      <c r="B347"/>
      <c r="C347"/>
      <c r="D347"/>
      <c r="E347" s="95"/>
      <c r="F347"/>
      <c r="G347"/>
      <c r="H347"/>
      <c r="I347"/>
      <c r="J347" s="137"/>
      <c r="K347" s="145"/>
      <c r="L347" s="110"/>
      <c r="M347" s="110"/>
    </row>
    <row r="348" spans="1:13" x14ac:dyDescent="0.25">
      <c r="A348" s="125"/>
      <c r="B348"/>
      <c r="C348"/>
      <c r="D348"/>
      <c r="E348" s="95"/>
      <c r="F348"/>
      <c r="G348"/>
      <c r="H348"/>
      <c r="I348"/>
      <c r="J348" s="137"/>
      <c r="K348" s="145"/>
      <c r="L348" s="110"/>
      <c r="M348" s="110"/>
    </row>
    <row r="349" spans="1:13" x14ac:dyDescent="0.25">
      <c r="A349" s="125"/>
      <c r="B349"/>
      <c r="C349"/>
      <c r="D349"/>
      <c r="E349" s="95"/>
      <c r="F349"/>
      <c r="G349"/>
      <c r="H349"/>
      <c r="I349"/>
      <c r="J349" s="137"/>
      <c r="K349" s="145"/>
      <c r="L349" s="110"/>
      <c r="M349" s="110"/>
    </row>
    <row r="350" spans="1:13" x14ac:dyDescent="0.25">
      <c r="A350" s="125"/>
      <c r="B350"/>
      <c r="C350"/>
      <c r="D350"/>
      <c r="E350" s="95"/>
      <c r="F350"/>
      <c r="G350"/>
      <c r="H350"/>
      <c r="I350"/>
      <c r="J350" s="137"/>
      <c r="K350" s="145"/>
      <c r="L350" s="110"/>
      <c r="M350" s="110"/>
    </row>
    <row r="351" spans="1:13" x14ac:dyDescent="0.25">
      <c r="A351" s="125"/>
      <c r="B351"/>
      <c r="C351"/>
      <c r="D351"/>
      <c r="E351" s="95"/>
      <c r="F351"/>
      <c r="G351"/>
      <c r="H351"/>
      <c r="I351"/>
      <c r="J351" s="137"/>
      <c r="K351" s="145"/>
      <c r="L351" s="110"/>
      <c r="M351" s="110"/>
    </row>
    <row r="352" spans="1:13" x14ac:dyDescent="0.25">
      <c r="A352" s="125"/>
      <c r="B352"/>
      <c r="C352"/>
      <c r="D352"/>
      <c r="E352" s="95"/>
      <c r="F352"/>
      <c r="G352"/>
      <c r="H352"/>
      <c r="I352"/>
      <c r="J352" s="137"/>
      <c r="K352" s="145"/>
      <c r="L352" s="110"/>
      <c r="M352" s="110"/>
    </row>
    <row r="353" spans="1:13" x14ac:dyDescent="0.25">
      <c r="A353" s="125"/>
      <c r="B353"/>
      <c r="C353"/>
      <c r="D353"/>
      <c r="E353" s="95"/>
      <c r="F353"/>
      <c r="G353"/>
      <c r="H353"/>
      <c r="I353"/>
      <c r="J353" s="137"/>
      <c r="K353" s="145"/>
      <c r="L353" s="110"/>
      <c r="M353" s="110"/>
    </row>
    <row r="354" spans="1:13" x14ac:dyDescent="0.25">
      <c r="A354" s="125"/>
      <c r="B354"/>
      <c r="C354"/>
      <c r="D354"/>
      <c r="E354" s="95"/>
      <c r="F354"/>
      <c r="G354"/>
      <c r="H354"/>
      <c r="I354"/>
      <c r="J354" s="137"/>
      <c r="K354" s="145"/>
      <c r="L354" s="110"/>
      <c r="M354" s="110"/>
    </row>
    <row r="355" spans="1:13" x14ac:dyDescent="0.25">
      <c r="A355" s="125"/>
      <c r="B355"/>
      <c r="C355"/>
      <c r="D355"/>
      <c r="E355" s="95"/>
      <c r="F355"/>
      <c r="G355"/>
      <c r="H355"/>
      <c r="I355"/>
      <c r="J355" s="137"/>
      <c r="K355" s="145"/>
      <c r="L355" s="110"/>
      <c r="M355" s="110"/>
    </row>
    <row r="356" spans="1:13" x14ac:dyDescent="0.25">
      <c r="A356" s="125"/>
      <c r="B356"/>
      <c r="C356"/>
      <c r="D356"/>
      <c r="E356" s="95"/>
      <c r="F356"/>
      <c r="G356"/>
      <c r="H356"/>
      <c r="I356"/>
      <c r="J356" s="137"/>
      <c r="K356" s="145"/>
      <c r="L356" s="110"/>
      <c r="M356" s="110"/>
    </row>
    <row r="357" spans="1:13" x14ac:dyDescent="0.25">
      <c r="A357" s="125"/>
      <c r="B357"/>
      <c r="C357"/>
      <c r="D357"/>
      <c r="E357" s="95"/>
      <c r="F357"/>
      <c r="G357"/>
      <c r="H357"/>
      <c r="I357"/>
      <c r="J357" s="137"/>
      <c r="K357" s="145"/>
      <c r="L357" s="110"/>
      <c r="M357" s="110"/>
    </row>
    <row r="358" spans="1:13" x14ac:dyDescent="0.25">
      <c r="A358" s="125"/>
      <c r="B358"/>
      <c r="C358"/>
      <c r="D358"/>
      <c r="E358" s="95"/>
      <c r="F358"/>
      <c r="G358"/>
      <c r="H358"/>
      <c r="I358"/>
      <c r="J358" s="137"/>
      <c r="K358" s="145"/>
      <c r="L358" s="110"/>
      <c r="M358" s="110"/>
    </row>
    <row r="359" spans="1:13" x14ac:dyDescent="0.25">
      <c r="A359" s="125"/>
      <c r="B359"/>
      <c r="C359"/>
      <c r="D359"/>
      <c r="E359" s="95"/>
      <c r="F359"/>
      <c r="G359"/>
      <c r="H359"/>
      <c r="I359"/>
      <c r="J359" s="137"/>
      <c r="K359" s="145"/>
      <c r="L359" s="110"/>
      <c r="M359" s="110"/>
    </row>
    <row r="360" spans="1:13" x14ac:dyDescent="0.25">
      <c r="A360" s="125"/>
      <c r="B360"/>
      <c r="C360"/>
      <c r="D360"/>
      <c r="E360" s="95"/>
      <c r="F360"/>
      <c r="G360"/>
      <c r="H360"/>
      <c r="I360"/>
      <c r="J360" s="137"/>
      <c r="K360" s="145"/>
      <c r="L360" s="110"/>
      <c r="M360" s="110"/>
    </row>
    <row r="361" spans="1:13" x14ac:dyDescent="0.25">
      <c r="A361" s="125"/>
      <c r="B361"/>
      <c r="C361"/>
      <c r="D361"/>
      <c r="E361" s="95"/>
      <c r="F361"/>
      <c r="G361"/>
      <c r="H361"/>
      <c r="I361"/>
      <c r="J361" s="137"/>
      <c r="K361" s="145"/>
      <c r="L361" s="110"/>
      <c r="M361" s="110"/>
    </row>
    <row r="362" spans="1:13" x14ac:dyDescent="0.25">
      <c r="A362" s="125"/>
      <c r="B362"/>
      <c r="C362"/>
      <c r="D362"/>
      <c r="E362" s="95"/>
      <c r="F362"/>
      <c r="G362"/>
      <c r="H362"/>
      <c r="I362"/>
      <c r="J362" s="137"/>
      <c r="K362" s="145"/>
      <c r="L362" s="110"/>
      <c r="M362" s="110"/>
    </row>
    <row r="363" spans="1:13" x14ac:dyDescent="0.25">
      <c r="A363" s="125"/>
      <c r="B363"/>
      <c r="C363"/>
      <c r="D363"/>
      <c r="E363" s="95"/>
      <c r="F363"/>
      <c r="G363"/>
      <c r="H363"/>
      <c r="I363"/>
      <c r="J363" s="137"/>
      <c r="K363" s="145"/>
      <c r="L363" s="110"/>
      <c r="M363" s="110"/>
    </row>
    <row r="364" spans="1:13" x14ac:dyDescent="0.25">
      <c r="A364" s="125"/>
      <c r="B364"/>
      <c r="C364"/>
      <c r="D364"/>
      <c r="E364" s="95"/>
      <c r="F364"/>
      <c r="G364"/>
      <c r="H364"/>
      <c r="I364"/>
      <c r="J364" s="137"/>
      <c r="K364" s="145"/>
      <c r="L364" s="110"/>
      <c r="M364" s="110"/>
    </row>
    <row r="365" spans="1:13" x14ac:dyDescent="0.25">
      <c r="A365" s="125"/>
      <c r="B365"/>
      <c r="C365"/>
      <c r="D365"/>
      <c r="E365" s="95"/>
      <c r="F365"/>
      <c r="G365"/>
      <c r="H365"/>
      <c r="I365"/>
      <c r="J365" s="137"/>
      <c r="K365" s="145"/>
      <c r="L365" s="110"/>
      <c r="M365" s="110"/>
    </row>
    <row r="366" spans="1:13" x14ac:dyDescent="0.25">
      <c r="A366" s="125"/>
      <c r="B366"/>
      <c r="C366"/>
      <c r="D366"/>
      <c r="E366" s="95"/>
      <c r="F366"/>
      <c r="G366"/>
      <c r="H366"/>
      <c r="I366"/>
      <c r="J366" s="137"/>
      <c r="K366" s="145"/>
      <c r="L366" s="110"/>
      <c r="M366" s="110"/>
    </row>
    <row r="367" spans="1:13" x14ac:dyDescent="0.25">
      <c r="A367" s="125"/>
      <c r="B367"/>
      <c r="C367"/>
      <c r="D367"/>
      <c r="E367" s="95"/>
      <c r="F367"/>
      <c r="G367"/>
      <c r="H367"/>
      <c r="I367"/>
      <c r="J367" s="137"/>
      <c r="K367" s="145"/>
      <c r="L367" s="110"/>
      <c r="M367" s="110"/>
    </row>
    <row r="368" spans="1:13" x14ac:dyDescent="0.25">
      <c r="A368" s="125"/>
      <c r="B368"/>
      <c r="C368"/>
      <c r="D368"/>
      <c r="E368" s="95"/>
      <c r="F368"/>
      <c r="G368"/>
      <c r="H368"/>
      <c r="I368"/>
      <c r="J368" s="137"/>
      <c r="K368" s="145"/>
      <c r="L368" s="110"/>
      <c r="M368" s="110"/>
    </row>
    <row r="369" spans="1:13" x14ac:dyDescent="0.25">
      <c r="A369" s="125"/>
      <c r="B369"/>
      <c r="C369"/>
      <c r="D369"/>
      <c r="E369" s="95"/>
      <c r="F369"/>
      <c r="G369"/>
      <c r="H369"/>
      <c r="I369"/>
      <c r="J369" s="137"/>
      <c r="K369" s="145"/>
      <c r="L369" s="110"/>
      <c r="M369" s="110"/>
    </row>
    <row r="370" spans="1:13" x14ac:dyDescent="0.25">
      <c r="A370" s="125"/>
      <c r="B370"/>
      <c r="C370"/>
      <c r="D370"/>
      <c r="E370" s="95"/>
      <c r="F370"/>
      <c r="G370"/>
      <c r="H370"/>
      <c r="I370"/>
      <c r="J370" s="137"/>
      <c r="K370" s="145"/>
      <c r="L370" s="110"/>
      <c r="M370" s="110"/>
    </row>
    <row r="371" spans="1:13" x14ac:dyDescent="0.25">
      <c r="A371" s="125"/>
      <c r="B371"/>
      <c r="C371"/>
      <c r="D371"/>
      <c r="E371" s="95"/>
      <c r="F371"/>
      <c r="G371"/>
      <c r="H371"/>
      <c r="I371"/>
      <c r="J371" s="137"/>
      <c r="K371" s="145"/>
      <c r="L371" s="110"/>
      <c r="M371" s="110"/>
    </row>
    <row r="372" spans="1:13" x14ac:dyDescent="0.25">
      <c r="A372" s="125"/>
      <c r="B372"/>
      <c r="C372"/>
      <c r="D372"/>
      <c r="E372" s="95"/>
      <c r="F372"/>
      <c r="G372"/>
      <c r="H372"/>
      <c r="I372"/>
      <c r="J372" s="137"/>
      <c r="K372" s="145"/>
      <c r="L372" s="110"/>
      <c r="M372" s="110"/>
    </row>
    <row r="373" spans="1:13" x14ac:dyDescent="0.25">
      <c r="A373" s="125"/>
      <c r="B373"/>
      <c r="C373"/>
      <c r="D373"/>
      <c r="E373" s="95"/>
      <c r="F373"/>
      <c r="G373"/>
      <c r="H373"/>
      <c r="I373"/>
      <c r="J373" s="137"/>
      <c r="K373" s="145"/>
      <c r="L373" s="110"/>
      <c r="M373" s="110"/>
    </row>
    <row r="374" spans="1:13" x14ac:dyDescent="0.25">
      <c r="A374" s="125"/>
      <c r="B374"/>
      <c r="C374"/>
      <c r="D374"/>
      <c r="E374" s="95"/>
      <c r="F374"/>
      <c r="G374"/>
      <c r="H374"/>
      <c r="I374"/>
      <c r="J374" s="137"/>
      <c r="K374" s="145"/>
      <c r="L374" s="110"/>
      <c r="M374" s="110"/>
    </row>
    <row r="375" spans="1:13" x14ac:dyDescent="0.25">
      <c r="A375" s="125"/>
      <c r="B375"/>
      <c r="C375"/>
      <c r="D375"/>
      <c r="E375" s="95"/>
      <c r="F375"/>
      <c r="G375"/>
      <c r="H375"/>
      <c r="I375"/>
      <c r="J375" s="137"/>
      <c r="K375" s="145"/>
      <c r="L375" s="110"/>
      <c r="M375" s="110"/>
    </row>
    <row r="376" spans="1:13" x14ac:dyDescent="0.25">
      <c r="A376" s="125"/>
      <c r="B376"/>
      <c r="C376"/>
      <c r="D376"/>
      <c r="E376" s="95"/>
      <c r="F376"/>
      <c r="G376"/>
      <c r="H376"/>
      <c r="I376"/>
      <c r="J376" s="137"/>
      <c r="K376" s="145"/>
      <c r="L376" s="110"/>
      <c r="M376" s="110"/>
    </row>
    <row r="377" spans="1:13" x14ac:dyDescent="0.25">
      <c r="A377" s="125"/>
      <c r="B377"/>
      <c r="C377"/>
      <c r="D377"/>
      <c r="E377" s="95"/>
      <c r="F377"/>
      <c r="G377"/>
      <c r="H377"/>
      <c r="I377"/>
      <c r="J377" s="137"/>
      <c r="K377" s="145"/>
      <c r="L377" s="110"/>
      <c r="M377" s="110"/>
    </row>
    <row r="378" spans="1:13" x14ac:dyDescent="0.25">
      <c r="A378" s="125"/>
      <c r="B378"/>
      <c r="C378"/>
      <c r="D378"/>
      <c r="E378" s="95"/>
      <c r="F378"/>
      <c r="G378"/>
      <c r="H378"/>
      <c r="I378"/>
      <c r="J378" s="137"/>
      <c r="K378" s="145"/>
      <c r="L378" s="110"/>
      <c r="M378" s="110"/>
    </row>
    <row r="379" spans="1:13" x14ac:dyDescent="0.25">
      <c r="A379" s="125"/>
      <c r="B379"/>
      <c r="C379"/>
      <c r="D379"/>
      <c r="E379" s="95"/>
      <c r="F379"/>
      <c r="G379"/>
      <c r="H379"/>
      <c r="I379"/>
      <c r="J379" s="137"/>
      <c r="K379" s="145"/>
      <c r="L379" s="110"/>
      <c r="M379" s="110"/>
    </row>
    <row r="380" spans="1:13" x14ac:dyDescent="0.25">
      <c r="A380" s="125"/>
      <c r="B380"/>
      <c r="C380"/>
      <c r="D380"/>
      <c r="E380" s="95"/>
      <c r="F380"/>
      <c r="G380"/>
      <c r="H380"/>
      <c r="I380"/>
      <c r="J380" s="137"/>
      <c r="K380" s="145"/>
      <c r="L380" s="110"/>
      <c r="M380" s="110"/>
    </row>
    <row r="381" spans="1:13" x14ac:dyDescent="0.25">
      <c r="A381" s="125"/>
      <c r="B381"/>
      <c r="C381"/>
      <c r="D381"/>
      <c r="E381" s="95"/>
      <c r="F381"/>
      <c r="G381"/>
      <c r="H381"/>
      <c r="I381"/>
      <c r="J381" s="137"/>
      <c r="K381" s="145"/>
      <c r="L381" s="110"/>
      <c r="M381" s="110"/>
    </row>
    <row r="382" spans="1:13" x14ac:dyDescent="0.25">
      <c r="A382" s="125"/>
      <c r="B382"/>
      <c r="C382"/>
      <c r="D382"/>
      <c r="E382" s="95"/>
      <c r="F382"/>
      <c r="G382"/>
      <c r="H382"/>
      <c r="I382"/>
      <c r="J382" s="137"/>
      <c r="K382" s="145"/>
      <c r="L382" s="110"/>
      <c r="M382" s="110"/>
    </row>
    <row r="383" spans="1:13" x14ac:dyDescent="0.25">
      <c r="A383" s="125"/>
      <c r="B383"/>
      <c r="C383"/>
      <c r="D383"/>
      <c r="E383" s="95"/>
      <c r="F383"/>
      <c r="G383"/>
      <c r="H383"/>
      <c r="I383"/>
      <c r="J383" s="137"/>
      <c r="K383" s="145"/>
      <c r="L383" s="110"/>
      <c r="M383" s="110"/>
    </row>
    <row r="384" spans="1:13" x14ac:dyDescent="0.25">
      <c r="A384" s="125"/>
      <c r="B384"/>
      <c r="C384"/>
      <c r="D384"/>
      <c r="E384" s="95"/>
      <c r="F384"/>
      <c r="G384"/>
      <c r="H384"/>
      <c r="I384"/>
      <c r="J384" s="137"/>
      <c r="K384" s="145"/>
      <c r="L384" s="110"/>
      <c r="M384" s="110"/>
    </row>
    <row r="385" spans="1:13" x14ac:dyDescent="0.25">
      <c r="A385" s="125"/>
      <c r="B385"/>
      <c r="C385"/>
      <c r="D385"/>
      <c r="E385" s="95"/>
      <c r="F385"/>
      <c r="G385"/>
      <c r="H385"/>
      <c r="I385"/>
      <c r="J385" s="137"/>
      <c r="K385" s="145"/>
      <c r="L385" s="110"/>
      <c r="M385" s="110"/>
    </row>
    <row r="386" spans="1:13" x14ac:dyDescent="0.25">
      <c r="A386" s="125"/>
      <c r="B386"/>
      <c r="C386"/>
      <c r="D386"/>
      <c r="E386" s="95"/>
      <c r="F386"/>
      <c r="G386"/>
      <c r="H386"/>
      <c r="I386"/>
      <c r="J386" s="137"/>
      <c r="K386" s="145"/>
      <c r="L386" s="110"/>
      <c r="M386" s="110"/>
    </row>
    <row r="387" spans="1:13" x14ac:dyDescent="0.25">
      <c r="A387" s="125"/>
      <c r="B387"/>
      <c r="C387"/>
      <c r="D387"/>
      <c r="E387" s="95"/>
      <c r="F387"/>
      <c r="G387"/>
      <c r="H387"/>
      <c r="I387"/>
      <c r="J387" s="137"/>
      <c r="K387" s="145"/>
      <c r="L387" s="110"/>
      <c r="M387" s="110"/>
    </row>
    <row r="388" spans="1:13" x14ac:dyDescent="0.25">
      <c r="A388" s="125"/>
      <c r="B388"/>
      <c r="C388"/>
      <c r="D388"/>
      <c r="E388" s="95"/>
      <c r="F388"/>
      <c r="G388"/>
      <c r="H388"/>
      <c r="I388"/>
      <c r="J388" s="137"/>
      <c r="K388" s="145"/>
      <c r="L388" s="110"/>
      <c r="M388" s="110"/>
    </row>
    <row r="389" spans="1:13" x14ac:dyDescent="0.25">
      <c r="A389" s="125"/>
      <c r="B389"/>
      <c r="C389"/>
      <c r="D389"/>
      <c r="E389" s="95"/>
      <c r="F389"/>
      <c r="G389"/>
      <c r="H389"/>
      <c r="I389"/>
      <c r="J389" s="137"/>
      <c r="K389" s="145"/>
      <c r="L389" s="110"/>
      <c r="M389" s="110"/>
    </row>
    <row r="390" spans="1:13" x14ac:dyDescent="0.25">
      <c r="A390" s="125"/>
      <c r="B390"/>
      <c r="C390"/>
      <c r="D390"/>
      <c r="E390" s="95"/>
      <c r="F390"/>
      <c r="G390"/>
      <c r="H390"/>
      <c r="I390"/>
      <c r="J390" s="137"/>
      <c r="K390" s="145"/>
      <c r="L390" s="110"/>
      <c r="M390" s="110"/>
    </row>
    <row r="391" spans="1:13" x14ac:dyDescent="0.25">
      <c r="A391" s="125"/>
      <c r="B391"/>
      <c r="C391"/>
      <c r="D391"/>
      <c r="E391" s="95"/>
      <c r="F391"/>
      <c r="G391"/>
      <c r="H391"/>
      <c r="I391"/>
      <c r="J391" s="137"/>
      <c r="K391" s="145"/>
      <c r="L391" s="110"/>
      <c r="M391" s="110"/>
    </row>
    <row r="392" spans="1:13" x14ac:dyDescent="0.25">
      <c r="A392" s="125"/>
      <c r="B392"/>
      <c r="C392"/>
      <c r="D392"/>
      <c r="E392" s="95"/>
      <c r="F392"/>
      <c r="G392"/>
      <c r="H392"/>
      <c r="I392"/>
      <c r="J392" s="137"/>
      <c r="K392" s="145"/>
      <c r="L392" s="110"/>
      <c r="M392" s="110"/>
    </row>
    <row r="393" spans="1:13" x14ac:dyDescent="0.25">
      <c r="A393" s="125"/>
      <c r="B393"/>
      <c r="C393"/>
      <c r="D393"/>
      <c r="E393" s="95"/>
      <c r="F393"/>
      <c r="G393"/>
      <c r="H393"/>
      <c r="I393"/>
      <c r="J393" s="137"/>
      <c r="K393" s="145"/>
      <c r="L393" s="110"/>
      <c r="M393" s="110"/>
    </row>
    <row r="394" spans="1:13" x14ac:dyDescent="0.25">
      <c r="A394" s="125"/>
      <c r="B394"/>
      <c r="C394"/>
      <c r="D394"/>
      <c r="E394" s="95"/>
      <c r="F394"/>
      <c r="G394"/>
      <c r="H394"/>
      <c r="I394"/>
      <c r="J394" s="137"/>
      <c r="K394" s="145"/>
      <c r="L394" s="110"/>
      <c r="M394" s="110"/>
    </row>
    <row r="395" spans="1:13" x14ac:dyDescent="0.25">
      <c r="A395" s="125"/>
      <c r="B395"/>
      <c r="C395"/>
      <c r="D395"/>
      <c r="E395" s="95"/>
      <c r="F395"/>
      <c r="G395"/>
      <c r="H395"/>
      <c r="I395"/>
      <c r="J395" s="137"/>
      <c r="K395" s="145"/>
      <c r="L395" s="110"/>
      <c r="M395" s="110"/>
    </row>
    <row r="396" spans="1:13" x14ac:dyDescent="0.25">
      <c r="A396" s="125"/>
      <c r="B396"/>
      <c r="C396"/>
      <c r="D396"/>
      <c r="E396" s="95"/>
      <c r="F396"/>
      <c r="G396"/>
      <c r="H396"/>
      <c r="I396"/>
      <c r="J396" s="137"/>
      <c r="K396" s="145"/>
      <c r="L396" s="110"/>
      <c r="M396" s="110"/>
    </row>
    <row r="397" spans="1:13" x14ac:dyDescent="0.25">
      <c r="A397" s="125"/>
      <c r="B397"/>
      <c r="C397"/>
      <c r="D397"/>
      <c r="E397" s="95"/>
      <c r="F397"/>
      <c r="G397"/>
      <c r="H397"/>
      <c r="I397"/>
      <c r="J397" s="137"/>
      <c r="K397" s="145"/>
      <c r="L397" s="110"/>
      <c r="M397" s="110"/>
    </row>
    <row r="398" spans="1:13" x14ac:dyDescent="0.25">
      <c r="A398" s="125"/>
      <c r="B398"/>
      <c r="C398"/>
      <c r="D398"/>
      <c r="E398" s="95"/>
      <c r="F398"/>
      <c r="G398"/>
      <c r="H398"/>
      <c r="I398"/>
      <c r="J398" s="137"/>
      <c r="K398" s="145"/>
      <c r="L398" s="110"/>
      <c r="M398" s="110"/>
    </row>
    <row r="399" spans="1:13" x14ac:dyDescent="0.25">
      <c r="A399" s="125"/>
      <c r="B399"/>
      <c r="C399"/>
      <c r="D399"/>
      <c r="E399" s="95"/>
      <c r="F399"/>
      <c r="G399"/>
      <c r="H399"/>
      <c r="I399"/>
      <c r="J399" s="137"/>
      <c r="K399" s="145"/>
      <c r="L399" s="110"/>
      <c r="M399" s="110"/>
    </row>
    <row r="400" spans="1:13" x14ac:dyDescent="0.25">
      <c r="A400" s="125"/>
      <c r="B400"/>
      <c r="C400"/>
      <c r="D400"/>
      <c r="E400" s="95"/>
      <c r="F400"/>
      <c r="G400"/>
      <c r="H400"/>
      <c r="I400"/>
      <c r="J400" s="137"/>
      <c r="K400" s="145"/>
      <c r="L400" s="110"/>
      <c r="M400" s="110"/>
    </row>
    <row r="401" spans="1:13" x14ac:dyDescent="0.25">
      <c r="A401" s="125"/>
      <c r="B401"/>
      <c r="C401"/>
      <c r="D401"/>
      <c r="E401" s="95"/>
      <c r="F401"/>
      <c r="G401"/>
      <c r="H401"/>
      <c r="I401"/>
      <c r="J401" s="137"/>
      <c r="K401" s="145"/>
      <c r="L401" s="110"/>
      <c r="M401" s="110"/>
    </row>
    <row r="402" spans="1:13" x14ac:dyDescent="0.25">
      <c r="A402" s="125"/>
      <c r="B402"/>
      <c r="C402"/>
      <c r="D402"/>
      <c r="E402" s="95"/>
      <c r="F402"/>
      <c r="G402"/>
      <c r="H402"/>
      <c r="I402"/>
      <c r="J402" s="137"/>
      <c r="K402" s="145"/>
      <c r="L402" s="110"/>
      <c r="M402" s="110"/>
    </row>
    <row r="403" spans="1:13" x14ac:dyDescent="0.25">
      <c r="A403" s="125"/>
      <c r="B403"/>
      <c r="C403"/>
      <c r="D403"/>
      <c r="E403" s="95"/>
      <c r="F403"/>
      <c r="G403"/>
      <c r="H403"/>
      <c r="I403"/>
      <c r="J403" s="137"/>
      <c r="K403" s="145"/>
      <c r="L403" s="110"/>
      <c r="M403" s="110"/>
    </row>
    <row r="404" spans="1:13" x14ac:dyDescent="0.25">
      <c r="A404" s="125"/>
      <c r="B404"/>
      <c r="C404"/>
      <c r="D404"/>
      <c r="E404" s="95"/>
      <c r="F404"/>
      <c r="G404"/>
      <c r="H404"/>
      <c r="I404"/>
      <c r="J404" s="137"/>
      <c r="K404" s="145"/>
      <c r="L404" s="110"/>
      <c r="M404" s="110"/>
    </row>
    <row r="405" spans="1:13" x14ac:dyDescent="0.25">
      <c r="A405" s="125"/>
      <c r="B405"/>
      <c r="C405"/>
      <c r="D405"/>
      <c r="E405" s="95"/>
      <c r="F405"/>
      <c r="G405"/>
      <c r="H405"/>
      <c r="I405"/>
      <c r="J405" s="137"/>
      <c r="K405" s="145"/>
      <c r="L405" s="110"/>
      <c r="M405" s="110"/>
    </row>
    <row r="406" spans="1:13" x14ac:dyDescent="0.25">
      <c r="A406" s="125"/>
      <c r="B406"/>
      <c r="C406"/>
      <c r="D406"/>
      <c r="E406" s="95"/>
      <c r="F406"/>
      <c r="G406"/>
      <c r="H406"/>
      <c r="I406"/>
      <c r="J406" s="137"/>
      <c r="K406" s="145"/>
      <c r="L406" s="110"/>
      <c r="M406" s="110"/>
    </row>
    <row r="407" spans="1:13" x14ac:dyDescent="0.25">
      <c r="A407" s="125"/>
      <c r="B407"/>
      <c r="C407"/>
      <c r="D407"/>
      <c r="E407" s="95"/>
      <c r="F407"/>
      <c r="G407"/>
      <c r="H407"/>
      <c r="I407"/>
      <c r="J407" s="137"/>
      <c r="K407" s="145"/>
      <c r="L407" s="110"/>
      <c r="M407" s="110"/>
    </row>
    <row r="408" spans="1:13" x14ac:dyDescent="0.25">
      <c r="A408" s="125"/>
      <c r="B408"/>
      <c r="C408"/>
      <c r="D408"/>
      <c r="E408" s="95"/>
      <c r="F408"/>
      <c r="G408"/>
      <c r="H408"/>
      <c r="I408"/>
      <c r="J408" s="137"/>
      <c r="K408" s="145"/>
      <c r="L408" s="110"/>
      <c r="M408" s="110"/>
    </row>
    <row r="409" spans="1:13" x14ac:dyDescent="0.25">
      <c r="A409" s="125"/>
      <c r="B409"/>
      <c r="C409"/>
      <c r="D409"/>
      <c r="E409" s="95"/>
      <c r="F409"/>
      <c r="G409"/>
      <c r="H409"/>
      <c r="I409"/>
      <c r="J409" s="137"/>
      <c r="K409" s="145"/>
      <c r="L409" s="110"/>
      <c r="M409" s="110"/>
    </row>
    <row r="410" spans="1:13" x14ac:dyDescent="0.25">
      <c r="A410" s="125"/>
      <c r="B410"/>
      <c r="C410"/>
      <c r="D410"/>
      <c r="E410" s="95"/>
      <c r="F410"/>
      <c r="G410"/>
      <c r="H410"/>
      <c r="I410"/>
      <c r="J410" s="137"/>
      <c r="K410" s="145"/>
      <c r="L410" s="110"/>
      <c r="M410" s="110"/>
    </row>
    <row r="411" spans="1:13" x14ac:dyDescent="0.25">
      <c r="A411" s="125"/>
      <c r="B411"/>
      <c r="C411"/>
      <c r="D411"/>
      <c r="E411" s="95"/>
      <c r="F411"/>
      <c r="G411"/>
      <c r="H411"/>
      <c r="I411"/>
      <c r="J411" s="137"/>
      <c r="K411" s="145"/>
      <c r="L411" s="110"/>
      <c r="M411" s="110"/>
    </row>
    <row r="412" spans="1:13" x14ac:dyDescent="0.25">
      <c r="A412" s="125"/>
      <c r="B412"/>
      <c r="C412"/>
      <c r="D412"/>
      <c r="E412" s="95"/>
      <c r="F412"/>
      <c r="G412"/>
      <c r="H412"/>
      <c r="I412"/>
      <c r="J412" s="137"/>
      <c r="K412" s="145"/>
      <c r="L412" s="110"/>
      <c r="M412" s="110"/>
    </row>
    <row r="413" spans="1:13" x14ac:dyDescent="0.25">
      <c r="A413" s="125"/>
      <c r="B413"/>
      <c r="C413"/>
      <c r="D413"/>
      <c r="E413" s="95"/>
      <c r="F413"/>
      <c r="G413"/>
      <c r="H413"/>
      <c r="I413"/>
      <c r="J413" s="137"/>
      <c r="K413" s="145"/>
      <c r="L413" s="110"/>
      <c r="M413" s="110"/>
    </row>
    <row r="414" spans="1:13" x14ac:dyDescent="0.25">
      <c r="A414" s="125"/>
      <c r="B414"/>
      <c r="C414"/>
      <c r="D414"/>
      <c r="E414" s="95"/>
      <c r="F414"/>
      <c r="G414"/>
      <c r="H414"/>
      <c r="I414"/>
      <c r="J414" s="137"/>
      <c r="K414" s="145"/>
      <c r="L414" s="110"/>
      <c r="M414" s="110"/>
    </row>
    <row r="415" spans="1:13" x14ac:dyDescent="0.25">
      <c r="A415" s="125"/>
      <c r="B415"/>
      <c r="C415"/>
      <c r="D415"/>
      <c r="E415" s="95"/>
      <c r="F415"/>
      <c r="G415"/>
      <c r="H415"/>
      <c r="I415"/>
      <c r="J415" s="137"/>
      <c r="K415" s="145"/>
      <c r="L415" s="110"/>
      <c r="M415" s="110"/>
    </row>
    <row r="416" spans="1:13" x14ac:dyDescent="0.25">
      <c r="A416" s="125"/>
      <c r="B416"/>
      <c r="C416"/>
      <c r="D416"/>
      <c r="E416" s="95"/>
      <c r="F416"/>
      <c r="G416"/>
      <c r="H416"/>
      <c r="I416"/>
      <c r="J416" s="137"/>
      <c r="K416" s="145"/>
      <c r="L416" s="110"/>
      <c r="M416" s="110"/>
    </row>
    <row r="417" spans="1:13" x14ac:dyDescent="0.25">
      <c r="A417" s="125"/>
      <c r="B417"/>
      <c r="C417"/>
      <c r="D417"/>
      <c r="E417" s="95"/>
      <c r="F417"/>
      <c r="G417"/>
      <c r="H417"/>
      <c r="I417"/>
      <c r="J417" s="137"/>
      <c r="K417" s="145"/>
      <c r="L417" s="110"/>
      <c r="M417" s="110"/>
    </row>
    <row r="418" spans="1:13" x14ac:dyDescent="0.25">
      <c r="A418" s="125"/>
      <c r="B418"/>
      <c r="C418"/>
      <c r="D418"/>
      <c r="E418" s="95"/>
      <c r="F418"/>
      <c r="G418"/>
      <c r="H418"/>
      <c r="I418"/>
      <c r="J418" s="137"/>
      <c r="K418" s="145"/>
      <c r="L418" s="110"/>
      <c r="M418" s="110"/>
    </row>
    <row r="419" spans="1:13" x14ac:dyDescent="0.25">
      <c r="A419" s="125"/>
      <c r="B419"/>
      <c r="C419"/>
      <c r="D419"/>
      <c r="E419" s="95"/>
      <c r="F419"/>
      <c r="G419"/>
      <c r="H419"/>
      <c r="I419"/>
      <c r="J419" s="137"/>
      <c r="K419" s="145"/>
      <c r="L419" s="110"/>
      <c r="M419" s="110"/>
    </row>
    <row r="420" spans="1:13" x14ac:dyDescent="0.25">
      <c r="A420" s="125"/>
      <c r="B420"/>
      <c r="C420"/>
      <c r="D420"/>
      <c r="E420" s="95"/>
      <c r="F420"/>
      <c r="G420"/>
      <c r="H420"/>
      <c r="I420"/>
      <c r="J420" s="137"/>
      <c r="K420" s="145"/>
      <c r="L420" s="110"/>
      <c r="M420" s="110"/>
    </row>
    <row r="421" spans="1:13" x14ac:dyDescent="0.25">
      <c r="A421" s="125"/>
      <c r="B421"/>
      <c r="C421"/>
      <c r="D421"/>
      <c r="E421" s="95"/>
      <c r="F421"/>
      <c r="G421"/>
      <c r="H421"/>
      <c r="I421"/>
      <c r="J421" s="137"/>
      <c r="K421" s="145"/>
      <c r="L421" s="110"/>
      <c r="M421" s="110"/>
    </row>
    <row r="422" spans="1:13" x14ac:dyDescent="0.25">
      <c r="A422" s="125"/>
      <c r="B422"/>
      <c r="C422"/>
      <c r="D422"/>
      <c r="E422" s="95"/>
      <c r="F422"/>
      <c r="G422"/>
      <c r="H422"/>
      <c r="I422"/>
      <c r="J422" s="137"/>
      <c r="K422" s="145"/>
      <c r="L422" s="110"/>
      <c r="M422" s="110"/>
    </row>
    <row r="423" spans="1:13" x14ac:dyDescent="0.25">
      <c r="A423" s="125"/>
      <c r="B423"/>
      <c r="C423"/>
      <c r="D423"/>
      <c r="E423" s="95"/>
      <c r="F423"/>
      <c r="G423"/>
      <c r="H423"/>
      <c r="I423"/>
      <c r="J423" s="137"/>
      <c r="K423" s="145"/>
      <c r="L423" s="110"/>
      <c r="M423" s="110"/>
    </row>
    <row r="424" spans="1:13" x14ac:dyDescent="0.25">
      <c r="A424" s="125"/>
      <c r="B424"/>
      <c r="C424"/>
      <c r="D424"/>
      <c r="E424" s="95"/>
      <c r="F424"/>
      <c r="G424"/>
      <c r="H424"/>
      <c r="I424"/>
      <c r="J424" s="137"/>
      <c r="K424" s="145"/>
      <c r="L424" s="110"/>
      <c r="M424" s="110"/>
    </row>
    <row r="425" spans="1:13" x14ac:dyDescent="0.25">
      <c r="A425" s="125"/>
      <c r="B425"/>
      <c r="C425"/>
      <c r="D425"/>
      <c r="E425" s="95"/>
      <c r="F425"/>
      <c r="G425"/>
      <c r="H425"/>
      <c r="I425"/>
      <c r="J425" s="137"/>
      <c r="K425" s="145"/>
      <c r="L425" s="110"/>
      <c r="M425" s="110"/>
    </row>
    <row r="426" spans="1:13" x14ac:dyDescent="0.25">
      <c r="A426" s="125"/>
      <c r="B426"/>
      <c r="C426"/>
      <c r="D426"/>
      <c r="E426" s="95"/>
      <c r="F426"/>
      <c r="G426"/>
      <c r="H426"/>
      <c r="I426"/>
      <c r="J426" s="137"/>
      <c r="K426" s="145"/>
      <c r="L426" s="110"/>
      <c r="M426" s="110"/>
    </row>
    <row r="427" spans="1:13" x14ac:dyDescent="0.25">
      <c r="A427" s="125"/>
      <c r="B427"/>
      <c r="C427"/>
      <c r="D427"/>
      <c r="E427" s="95"/>
      <c r="F427"/>
      <c r="G427"/>
      <c r="H427"/>
      <c r="I427"/>
      <c r="J427" s="137"/>
      <c r="K427" s="145"/>
      <c r="L427" s="110"/>
      <c r="M427" s="110"/>
    </row>
    <row r="428" spans="1:13" x14ac:dyDescent="0.25">
      <c r="A428" s="125"/>
      <c r="B428"/>
      <c r="C428"/>
      <c r="D428"/>
      <c r="E428" s="95"/>
      <c r="F428"/>
      <c r="G428"/>
      <c r="H428"/>
      <c r="I428"/>
      <c r="J428" s="137"/>
      <c r="K428" s="145"/>
      <c r="L428" s="110"/>
      <c r="M428" s="110"/>
    </row>
    <row r="429" spans="1:13" x14ac:dyDescent="0.25">
      <c r="A429" s="125"/>
      <c r="B429"/>
      <c r="C429"/>
      <c r="D429"/>
      <c r="E429" s="95"/>
      <c r="F429"/>
      <c r="G429"/>
      <c r="H429"/>
      <c r="I429"/>
      <c r="J429" s="137"/>
      <c r="K429" s="145"/>
      <c r="L429" s="110"/>
      <c r="M429" s="110"/>
    </row>
    <row r="430" spans="1:13" x14ac:dyDescent="0.25">
      <c r="A430" s="125"/>
      <c r="B430"/>
      <c r="C430"/>
      <c r="D430"/>
      <c r="E430" s="95"/>
      <c r="F430"/>
      <c r="G430"/>
      <c r="H430"/>
      <c r="I430"/>
      <c r="J430" s="137"/>
      <c r="K430" s="145"/>
      <c r="L430" s="110"/>
      <c r="M430" s="110"/>
    </row>
    <row r="431" spans="1:13" x14ac:dyDescent="0.25">
      <c r="A431" s="125"/>
      <c r="B431"/>
      <c r="C431"/>
      <c r="D431"/>
      <c r="E431" s="95"/>
      <c r="F431"/>
      <c r="G431"/>
      <c r="H431"/>
      <c r="I431"/>
      <c r="J431" s="137"/>
      <c r="K431" s="145"/>
      <c r="L431" s="110"/>
      <c r="M431" s="110"/>
    </row>
    <row r="432" spans="1:13" x14ac:dyDescent="0.25">
      <c r="A432" s="125"/>
      <c r="B432"/>
      <c r="C432"/>
      <c r="D432"/>
      <c r="E432" s="95"/>
      <c r="F432"/>
      <c r="G432"/>
      <c r="H432"/>
      <c r="I432"/>
      <c r="J432" s="137"/>
      <c r="K432" s="145"/>
      <c r="L432" s="110"/>
      <c r="M432" s="110"/>
    </row>
    <row r="433" spans="1:13" x14ac:dyDescent="0.25">
      <c r="A433" s="125"/>
      <c r="B433"/>
      <c r="C433"/>
      <c r="D433"/>
      <c r="E433" s="95"/>
      <c r="F433"/>
      <c r="G433"/>
      <c r="H433"/>
      <c r="I433"/>
      <c r="J433" s="137"/>
      <c r="K433" s="145"/>
      <c r="L433" s="110"/>
      <c r="M433" s="110"/>
    </row>
    <row r="434" spans="1:13" x14ac:dyDescent="0.25">
      <c r="A434" s="125"/>
      <c r="B434"/>
      <c r="C434"/>
      <c r="D434"/>
      <c r="E434" s="95"/>
      <c r="F434"/>
      <c r="G434"/>
      <c r="H434"/>
      <c r="I434"/>
      <c r="J434" s="137"/>
      <c r="K434" s="145"/>
      <c r="L434" s="110"/>
      <c r="M434" s="110"/>
    </row>
    <row r="435" spans="1:13" x14ac:dyDescent="0.25">
      <c r="A435" s="125"/>
      <c r="B435"/>
      <c r="C435"/>
      <c r="D435"/>
      <c r="E435" s="95"/>
      <c r="F435"/>
      <c r="G435"/>
      <c r="H435"/>
      <c r="I435"/>
      <c r="J435" s="137"/>
      <c r="K435" s="145"/>
      <c r="L435" s="110"/>
      <c r="M435" s="110"/>
    </row>
    <row r="436" spans="1:13" x14ac:dyDescent="0.25">
      <c r="A436" s="125"/>
      <c r="B436"/>
      <c r="C436"/>
      <c r="D436"/>
      <c r="E436" s="95"/>
      <c r="F436"/>
      <c r="G436"/>
      <c r="H436"/>
      <c r="I436"/>
      <c r="J436" s="137"/>
      <c r="K436" s="145"/>
      <c r="L436" s="110"/>
      <c r="M436" s="110"/>
    </row>
    <row r="437" spans="1:13" x14ac:dyDescent="0.25">
      <c r="A437" s="125"/>
      <c r="B437"/>
      <c r="C437"/>
      <c r="D437"/>
      <c r="E437" s="95"/>
      <c r="F437"/>
      <c r="G437"/>
      <c r="H437"/>
      <c r="I437"/>
      <c r="J437" s="137"/>
      <c r="K437" s="145"/>
      <c r="L437" s="110"/>
      <c r="M437" s="110"/>
    </row>
    <row r="438" spans="1:13" x14ac:dyDescent="0.25">
      <c r="A438" s="125"/>
      <c r="B438"/>
      <c r="C438"/>
      <c r="D438"/>
      <c r="E438" s="95"/>
      <c r="F438"/>
      <c r="G438"/>
      <c r="H438"/>
      <c r="I438"/>
      <c r="J438" s="137"/>
      <c r="K438" s="145"/>
      <c r="L438" s="110"/>
      <c r="M438" s="110"/>
    </row>
    <row r="439" spans="1:13" x14ac:dyDescent="0.25">
      <c r="A439" s="125"/>
      <c r="B439"/>
      <c r="C439"/>
      <c r="D439"/>
      <c r="E439" s="95"/>
      <c r="F439"/>
      <c r="G439"/>
      <c r="H439"/>
      <c r="I439"/>
      <c r="J439" s="137"/>
      <c r="K439" s="145"/>
      <c r="L439" s="110"/>
      <c r="M439" s="110"/>
    </row>
    <row r="440" spans="1:13" x14ac:dyDescent="0.25">
      <c r="A440" s="125"/>
      <c r="B440"/>
      <c r="C440"/>
      <c r="D440"/>
      <c r="E440" s="95"/>
      <c r="F440"/>
      <c r="G440"/>
      <c r="H440"/>
      <c r="I440"/>
      <c r="J440" s="137"/>
      <c r="K440" s="145"/>
      <c r="L440" s="110"/>
      <c r="M440" s="110"/>
    </row>
    <row r="441" spans="1:13" x14ac:dyDescent="0.25">
      <c r="A441" s="125"/>
      <c r="B441"/>
      <c r="C441"/>
      <c r="D441"/>
      <c r="E441" s="95"/>
      <c r="F441"/>
      <c r="G441"/>
      <c r="H441"/>
      <c r="I441"/>
      <c r="J441" s="137"/>
      <c r="K441" s="145"/>
      <c r="L441" s="110"/>
      <c r="M441" s="110"/>
    </row>
    <row r="442" spans="1:13" x14ac:dyDescent="0.25">
      <c r="A442" s="125"/>
      <c r="B442"/>
      <c r="C442"/>
      <c r="D442"/>
      <c r="E442" s="95"/>
      <c r="F442"/>
      <c r="G442"/>
      <c r="H442"/>
      <c r="I442"/>
      <c r="J442" s="137"/>
      <c r="K442" s="145"/>
      <c r="L442" s="110"/>
      <c r="M442" s="110"/>
    </row>
    <row r="443" spans="1:13" x14ac:dyDescent="0.25">
      <c r="A443" s="125"/>
      <c r="B443"/>
      <c r="C443"/>
      <c r="D443"/>
      <c r="E443" s="95"/>
      <c r="F443"/>
      <c r="G443"/>
      <c r="H443"/>
      <c r="I443"/>
      <c r="J443" s="137"/>
      <c r="K443" s="145"/>
      <c r="L443" s="110"/>
      <c r="M443" s="110"/>
    </row>
    <row r="444" spans="1:13" x14ac:dyDescent="0.25">
      <c r="A444" s="125"/>
      <c r="B444"/>
      <c r="C444"/>
      <c r="D444"/>
      <c r="E444" s="95"/>
      <c r="F444"/>
      <c r="G444"/>
      <c r="H444"/>
      <c r="I444"/>
      <c r="J444" s="137"/>
      <c r="K444" s="145"/>
      <c r="L444" s="110"/>
      <c r="M444" s="110"/>
    </row>
    <row r="445" spans="1:13" x14ac:dyDescent="0.25">
      <c r="A445" s="125"/>
      <c r="B445"/>
      <c r="C445"/>
      <c r="D445"/>
      <c r="E445" s="95"/>
      <c r="F445"/>
      <c r="G445"/>
      <c r="H445"/>
      <c r="I445"/>
      <c r="J445" s="137"/>
      <c r="K445" s="145"/>
      <c r="L445" s="110"/>
      <c r="M445" s="110"/>
    </row>
    <row r="446" spans="1:13" x14ac:dyDescent="0.25">
      <c r="A446" s="125"/>
      <c r="B446"/>
      <c r="C446"/>
      <c r="D446"/>
      <c r="E446" s="95"/>
      <c r="F446"/>
      <c r="G446"/>
      <c r="H446"/>
      <c r="I446"/>
      <c r="J446" s="137"/>
      <c r="K446" s="145"/>
      <c r="L446" s="110"/>
      <c r="M446" s="110"/>
    </row>
    <row r="447" spans="1:13" x14ac:dyDescent="0.25">
      <c r="A447" s="125"/>
      <c r="B447"/>
      <c r="C447"/>
      <c r="D447"/>
      <c r="E447" s="95"/>
      <c r="F447"/>
      <c r="G447"/>
      <c r="H447"/>
      <c r="I447"/>
      <c r="J447" s="137"/>
      <c r="K447" s="145"/>
      <c r="L447" s="110"/>
      <c r="M447" s="110"/>
    </row>
    <row r="448" spans="1:13" x14ac:dyDescent="0.25">
      <c r="A448" s="125"/>
      <c r="B448"/>
      <c r="C448"/>
      <c r="D448"/>
      <c r="E448" s="95"/>
      <c r="F448"/>
      <c r="G448"/>
      <c r="H448"/>
      <c r="I448"/>
      <c r="J448" s="137"/>
      <c r="K448" s="145"/>
      <c r="L448" s="110"/>
      <c r="M448" s="110"/>
    </row>
    <row r="449" spans="1:13" x14ac:dyDescent="0.25">
      <c r="A449" s="125"/>
      <c r="B449"/>
      <c r="C449"/>
      <c r="D449"/>
      <c r="E449" s="95"/>
      <c r="F449"/>
      <c r="G449"/>
      <c r="H449"/>
      <c r="I449"/>
      <c r="J449" s="137"/>
      <c r="K449" s="145"/>
      <c r="L449" s="110"/>
      <c r="M449" s="110"/>
    </row>
    <row r="450" spans="1:13" x14ac:dyDescent="0.25">
      <c r="A450" s="125"/>
      <c r="B450"/>
      <c r="C450"/>
      <c r="D450"/>
      <c r="E450" s="95"/>
      <c r="F450"/>
      <c r="G450"/>
      <c r="H450"/>
      <c r="I450"/>
      <c r="J450" s="137"/>
      <c r="K450" s="145"/>
      <c r="L450" s="110"/>
      <c r="M450" s="110"/>
    </row>
    <row r="451" spans="1:13" x14ac:dyDescent="0.25">
      <c r="A451" s="125"/>
      <c r="B451"/>
      <c r="C451"/>
      <c r="D451"/>
      <c r="E451" s="95"/>
      <c r="F451"/>
      <c r="G451"/>
      <c r="H451"/>
      <c r="I451"/>
      <c r="J451" s="137"/>
      <c r="K451" s="145"/>
      <c r="L451" s="110"/>
      <c r="M451" s="110"/>
    </row>
    <row r="452" spans="1:13" x14ac:dyDescent="0.25">
      <c r="A452" s="125"/>
      <c r="B452"/>
      <c r="C452"/>
      <c r="D452"/>
      <c r="E452" s="95"/>
      <c r="F452"/>
      <c r="G452"/>
      <c r="H452"/>
      <c r="I452"/>
      <c r="J452" s="137"/>
      <c r="K452" s="145"/>
      <c r="L452" s="110"/>
      <c r="M452" s="110"/>
    </row>
    <row r="453" spans="1:13" x14ac:dyDescent="0.25">
      <c r="A453" s="125"/>
      <c r="B453"/>
      <c r="C453"/>
      <c r="D453"/>
      <c r="E453" s="95"/>
      <c r="F453"/>
      <c r="G453"/>
      <c r="H453"/>
      <c r="I453"/>
      <c r="J453" s="137"/>
      <c r="K453" s="145"/>
      <c r="L453" s="110"/>
      <c r="M453" s="110"/>
    </row>
    <row r="454" spans="1:13" x14ac:dyDescent="0.25">
      <c r="A454" s="125"/>
      <c r="B454"/>
      <c r="C454"/>
      <c r="D454"/>
      <c r="E454" s="95"/>
      <c r="F454"/>
      <c r="G454"/>
      <c r="H454"/>
      <c r="I454"/>
      <c r="J454" s="137"/>
      <c r="K454" s="145"/>
      <c r="L454" s="110"/>
      <c r="M454" s="110"/>
    </row>
    <row r="455" spans="1:13" x14ac:dyDescent="0.25">
      <c r="A455" s="125"/>
      <c r="B455"/>
      <c r="C455"/>
      <c r="D455"/>
      <c r="E455" s="95"/>
      <c r="F455"/>
      <c r="G455"/>
      <c r="H455"/>
      <c r="I455"/>
      <c r="J455" s="137"/>
      <c r="K455" s="145"/>
      <c r="L455" s="110"/>
      <c r="M455" s="110"/>
    </row>
    <row r="456" spans="1:13" x14ac:dyDescent="0.25">
      <c r="A456" s="125"/>
      <c r="B456"/>
      <c r="C456"/>
      <c r="D456"/>
      <c r="E456" s="95"/>
      <c r="F456"/>
      <c r="G456"/>
      <c r="H456"/>
      <c r="I456"/>
      <c r="J456" s="137"/>
      <c r="K456" s="145"/>
      <c r="L456" s="110"/>
      <c r="M456" s="110"/>
    </row>
    <row r="457" spans="1:13" x14ac:dyDescent="0.25">
      <c r="A457" s="125"/>
      <c r="B457"/>
      <c r="C457"/>
      <c r="D457"/>
      <c r="E457" s="95"/>
      <c r="F457"/>
      <c r="G457"/>
      <c r="H457"/>
      <c r="I457"/>
      <c r="J457" s="137"/>
      <c r="K457" s="145"/>
      <c r="L457" s="110"/>
      <c r="M457" s="110"/>
    </row>
    <row r="458" spans="1:13" x14ac:dyDescent="0.25">
      <c r="A458" s="125"/>
      <c r="B458"/>
      <c r="C458"/>
      <c r="D458"/>
      <c r="E458" s="95"/>
      <c r="F458"/>
      <c r="G458"/>
      <c r="H458"/>
      <c r="I458"/>
      <c r="J458" s="137"/>
      <c r="K458" s="145"/>
      <c r="L458" s="110"/>
      <c r="M458" s="110"/>
    </row>
    <row r="459" spans="1:13" x14ac:dyDescent="0.25">
      <c r="A459" s="125"/>
      <c r="B459"/>
      <c r="C459"/>
      <c r="D459"/>
      <c r="E459" s="95"/>
      <c r="F459"/>
      <c r="G459"/>
      <c r="H459"/>
      <c r="I459"/>
      <c r="J459" s="137"/>
      <c r="K459" s="145"/>
      <c r="L459" s="110"/>
      <c r="M459" s="110"/>
    </row>
    <row r="460" spans="1:13" x14ac:dyDescent="0.25">
      <c r="A460" s="125"/>
      <c r="B460"/>
      <c r="C460"/>
      <c r="D460"/>
      <c r="E460" s="95"/>
      <c r="F460"/>
      <c r="G460"/>
      <c r="H460"/>
      <c r="I460"/>
      <c r="J460" s="137"/>
      <c r="K460" s="145"/>
      <c r="L460" s="110"/>
      <c r="M460" s="110"/>
    </row>
    <row r="461" spans="1:13" x14ac:dyDescent="0.25">
      <c r="A461" s="125"/>
      <c r="B461"/>
      <c r="C461"/>
      <c r="D461"/>
      <c r="E461" s="95"/>
      <c r="F461"/>
      <c r="G461"/>
      <c r="H461"/>
      <c r="I461"/>
      <c r="J461" s="137"/>
      <c r="K461" s="145"/>
      <c r="L461" s="110"/>
      <c r="M461" s="110"/>
    </row>
    <row r="462" spans="1:13" x14ac:dyDescent="0.25">
      <c r="A462" s="125"/>
      <c r="B462"/>
      <c r="C462"/>
      <c r="D462"/>
      <c r="E462" s="95"/>
      <c r="F462"/>
      <c r="G462"/>
      <c r="H462"/>
      <c r="I462"/>
      <c r="J462" s="137"/>
      <c r="K462" s="145"/>
      <c r="L462" s="110"/>
      <c r="M462" s="110"/>
    </row>
    <row r="463" spans="1:13" x14ac:dyDescent="0.25">
      <c r="A463" s="125"/>
      <c r="B463"/>
      <c r="C463"/>
      <c r="D463"/>
      <c r="E463" s="95"/>
      <c r="F463"/>
      <c r="G463"/>
      <c r="H463"/>
      <c r="I463"/>
      <c r="J463" s="137"/>
      <c r="K463" s="145"/>
      <c r="L463" s="110"/>
      <c r="M463" s="110"/>
    </row>
    <row r="464" spans="1:13" x14ac:dyDescent="0.25">
      <c r="A464" s="125"/>
      <c r="B464"/>
      <c r="C464"/>
      <c r="D464"/>
      <c r="E464" s="95"/>
      <c r="F464"/>
      <c r="G464"/>
      <c r="H464"/>
      <c r="I464"/>
      <c r="J464" s="137"/>
      <c r="K464" s="145"/>
      <c r="L464" s="110"/>
      <c r="M464" s="110"/>
    </row>
    <row r="465" spans="1:13" x14ac:dyDescent="0.25">
      <c r="A465" s="125"/>
      <c r="B465"/>
      <c r="C465"/>
      <c r="D465"/>
      <c r="E465" s="95"/>
      <c r="F465"/>
      <c r="G465"/>
      <c r="H465"/>
      <c r="I465"/>
      <c r="J465" s="137"/>
      <c r="K465" s="145"/>
      <c r="L465" s="110"/>
      <c r="M465" s="110"/>
    </row>
    <row r="466" spans="1:13" x14ac:dyDescent="0.25">
      <c r="A466" s="125"/>
      <c r="B466"/>
      <c r="C466"/>
      <c r="D466"/>
      <c r="E466" s="95"/>
      <c r="F466"/>
      <c r="G466"/>
      <c r="H466"/>
      <c r="I466"/>
      <c r="J466" s="137"/>
      <c r="K466" s="145"/>
      <c r="L466" s="110"/>
      <c r="M466" s="110"/>
    </row>
    <row r="467" spans="1:13" x14ac:dyDescent="0.25">
      <c r="A467" s="125"/>
      <c r="B467"/>
      <c r="C467"/>
      <c r="D467"/>
      <c r="E467" s="95"/>
      <c r="F467"/>
      <c r="G467"/>
      <c r="H467"/>
      <c r="I467"/>
      <c r="J467" s="137"/>
      <c r="K467" s="145"/>
      <c r="L467" s="110"/>
      <c r="M467" s="110"/>
    </row>
    <row r="468" spans="1:13" x14ac:dyDescent="0.25">
      <c r="A468" s="125"/>
      <c r="B468"/>
      <c r="C468"/>
      <c r="D468"/>
      <c r="E468" s="95"/>
      <c r="F468"/>
      <c r="G468"/>
      <c r="H468"/>
      <c r="I468"/>
      <c r="J468" s="137"/>
      <c r="K468" s="145"/>
      <c r="L468" s="110"/>
      <c r="M468" s="110"/>
    </row>
    <row r="469" spans="1:13" x14ac:dyDescent="0.25">
      <c r="A469" s="125"/>
      <c r="B469"/>
      <c r="C469"/>
      <c r="D469"/>
      <c r="E469" s="95"/>
      <c r="F469"/>
      <c r="G469"/>
      <c r="H469"/>
      <c r="I469"/>
      <c r="J469" s="137"/>
      <c r="K469" s="145"/>
      <c r="L469" s="110"/>
      <c r="M469" s="110"/>
    </row>
    <row r="470" spans="1:13" x14ac:dyDescent="0.25">
      <c r="A470" s="125"/>
      <c r="B470"/>
      <c r="C470"/>
      <c r="D470"/>
      <c r="E470" s="95"/>
      <c r="F470"/>
      <c r="G470"/>
      <c r="H470"/>
      <c r="I470"/>
      <c r="J470" s="137"/>
      <c r="K470" s="145"/>
      <c r="L470" s="110"/>
      <c r="M470" s="110"/>
    </row>
    <row r="471" spans="1:13" x14ac:dyDescent="0.25">
      <c r="A471" s="125"/>
      <c r="B471"/>
      <c r="C471"/>
      <c r="D471"/>
      <c r="E471" s="95"/>
      <c r="F471"/>
      <c r="G471"/>
      <c r="H471"/>
      <c r="I471"/>
      <c r="J471" s="137"/>
      <c r="K471" s="145"/>
      <c r="L471" s="110"/>
      <c r="M471" s="110"/>
    </row>
    <row r="472" spans="1:13" x14ac:dyDescent="0.25">
      <c r="A472" s="125"/>
      <c r="B472"/>
      <c r="C472"/>
      <c r="D472"/>
      <c r="E472" s="95"/>
      <c r="F472"/>
      <c r="G472"/>
      <c r="H472"/>
      <c r="I472"/>
      <c r="J472" s="137"/>
      <c r="K472" s="145"/>
      <c r="L472" s="110"/>
      <c r="M472" s="110"/>
    </row>
    <row r="473" spans="1:13" x14ac:dyDescent="0.25">
      <c r="A473" s="125"/>
      <c r="B473"/>
      <c r="C473"/>
      <c r="D473"/>
      <c r="E473" s="95"/>
      <c r="F473"/>
      <c r="G473"/>
      <c r="H473"/>
      <c r="I473"/>
      <c r="J473" s="137"/>
      <c r="K473" s="145"/>
      <c r="L473" s="110"/>
      <c r="M473" s="110"/>
    </row>
    <row r="474" spans="1:13" x14ac:dyDescent="0.25">
      <c r="A474" s="125"/>
      <c r="B474"/>
      <c r="C474"/>
      <c r="D474"/>
      <c r="E474" s="95"/>
      <c r="F474"/>
      <c r="G474"/>
      <c r="H474"/>
      <c r="I474"/>
      <c r="J474" s="137"/>
      <c r="K474" s="145"/>
      <c r="L474" s="110"/>
      <c r="M474" s="110"/>
    </row>
    <row r="475" spans="1:13" x14ac:dyDescent="0.25">
      <c r="A475" s="125"/>
      <c r="B475"/>
      <c r="C475"/>
      <c r="D475"/>
      <c r="E475" s="95"/>
      <c r="F475"/>
      <c r="G475"/>
      <c r="H475"/>
      <c r="I475"/>
      <c r="J475" s="137"/>
      <c r="K475" s="145"/>
      <c r="L475" s="110"/>
      <c r="M475" s="110"/>
    </row>
    <row r="476" spans="1:13" x14ac:dyDescent="0.25">
      <c r="A476" s="125"/>
      <c r="B476"/>
      <c r="C476"/>
      <c r="D476"/>
      <c r="E476" s="95"/>
      <c r="F476"/>
      <c r="G476"/>
      <c r="H476"/>
      <c r="I476"/>
      <c r="J476" s="137"/>
      <c r="K476" s="145"/>
      <c r="L476" s="110"/>
      <c r="M476" s="110"/>
    </row>
    <row r="477" spans="1:13" x14ac:dyDescent="0.25">
      <c r="A477" s="125"/>
      <c r="B477"/>
      <c r="C477"/>
      <c r="D477"/>
      <c r="E477" s="95"/>
      <c r="F477"/>
      <c r="G477"/>
      <c r="H477"/>
      <c r="I477"/>
      <c r="J477" s="137"/>
      <c r="K477" s="145"/>
      <c r="L477" s="110"/>
      <c r="M477" s="110"/>
    </row>
    <row r="478" spans="1:13" x14ac:dyDescent="0.25">
      <c r="A478" s="125"/>
      <c r="B478"/>
      <c r="C478"/>
      <c r="D478"/>
      <c r="E478" s="95"/>
      <c r="F478"/>
      <c r="G478"/>
      <c r="H478"/>
      <c r="I478"/>
      <c r="J478" s="137"/>
      <c r="K478" s="145"/>
      <c r="L478" s="110"/>
      <c r="M478" s="110"/>
    </row>
    <row r="479" spans="1:13" x14ac:dyDescent="0.25">
      <c r="A479" s="125"/>
      <c r="B479"/>
      <c r="C479"/>
      <c r="D479"/>
      <c r="E479" s="95"/>
      <c r="F479"/>
      <c r="G479"/>
      <c r="H479"/>
      <c r="I479"/>
      <c r="J479" s="137"/>
      <c r="K479" s="145"/>
      <c r="L479" s="110"/>
      <c r="M479" s="110"/>
    </row>
    <row r="480" spans="1:13" x14ac:dyDescent="0.25">
      <c r="A480" s="125"/>
      <c r="B480"/>
      <c r="C480"/>
      <c r="D480"/>
      <c r="E480" s="95"/>
      <c r="F480"/>
      <c r="G480"/>
      <c r="H480"/>
      <c r="I480"/>
      <c r="J480" s="137"/>
      <c r="K480" s="145"/>
      <c r="L480" s="110"/>
      <c r="M480" s="110"/>
    </row>
    <row r="481" spans="1:13" x14ac:dyDescent="0.25">
      <c r="A481" s="125"/>
      <c r="B481"/>
      <c r="C481"/>
      <c r="D481"/>
      <c r="E481" s="95"/>
      <c r="F481"/>
      <c r="G481"/>
      <c r="H481"/>
      <c r="I481"/>
      <c r="J481" s="137"/>
      <c r="K481" s="145"/>
      <c r="L481" s="110"/>
      <c r="M481" s="110"/>
    </row>
    <row r="482" spans="1:13" x14ac:dyDescent="0.25">
      <c r="A482" s="125"/>
      <c r="B482"/>
      <c r="C482"/>
      <c r="D482"/>
      <c r="E482" s="95"/>
      <c r="F482"/>
      <c r="G482"/>
      <c r="H482"/>
      <c r="I482"/>
      <c r="J482" s="137"/>
      <c r="K482" s="145"/>
      <c r="L482" s="110"/>
      <c r="M482" s="110"/>
    </row>
    <row r="483" spans="1:13" x14ac:dyDescent="0.25">
      <c r="A483" s="125"/>
      <c r="B483"/>
      <c r="C483"/>
      <c r="D483"/>
      <c r="E483" s="95"/>
      <c r="F483"/>
      <c r="G483"/>
      <c r="H483"/>
      <c r="I483"/>
      <c r="J483" s="137"/>
      <c r="K483" s="145"/>
      <c r="L483" s="110"/>
      <c r="M483" s="110"/>
    </row>
    <row r="484" spans="1:13" x14ac:dyDescent="0.25">
      <c r="A484" s="125"/>
      <c r="B484"/>
      <c r="C484"/>
      <c r="D484"/>
      <c r="E484" s="95"/>
      <c r="F484"/>
      <c r="G484"/>
      <c r="H484"/>
      <c r="I484"/>
      <c r="J484" s="137"/>
      <c r="K484" s="145"/>
      <c r="L484" s="110"/>
      <c r="M484" s="110"/>
    </row>
    <row r="485" spans="1:13" x14ac:dyDescent="0.25">
      <c r="A485" s="125"/>
      <c r="B485"/>
      <c r="C485"/>
      <c r="D485"/>
      <c r="E485" s="95"/>
      <c r="F485"/>
      <c r="G485"/>
      <c r="H485"/>
      <c r="I485"/>
      <c r="J485" s="137"/>
      <c r="K485" s="145"/>
      <c r="L485" s="110"/>
      <c r="M485" s="110"/>
    </row>
    <row r="486" spans="1:13" x14ac:dyDescent="0.25">
      <c r="A486" s="125"/>
      <c r="B486"/>
      <c r="C486"/>
      <c r="D486"/>
      <c r="E486" s="95"/>
      <c r="F486"/>
      <c r="G486"/>
      <c r="H486"/>
      <c r="I486"/>
      <c r="J486" s="137"/>
      <c r="K486" s="145"/>
      <c r="L486" s="110"/>
      <c r="M486" s="110"/>
    </row>
    <row r="487" spans="1:13" x14ac:dyDescent="0.25">
      <c r="A487" s="125"/>
      <c r="B487"/>
      <c r="C487"/>
      <c r="D487"/>
      <c r="E487" s="95"/>
      <c r="F487"/>
      <c r="G487"/>
      <c r="H487"/>
      <c r="I487"/>
      <c r="J487" s="137"/>
      <c r="K487" s="145"/>
      <c r="L487" s="110"/>
      <c r="M487" s="110"/>
    </row>
    <row r="488" spans="1:13" x14ac:dyDescent="0.25">
      <c r="A488" s="125"/>
      <c r="B488"/>
      <c r="C488"/>
      <c r="D488"/>
      <c r="E488" s="95"/>
      <c r="F488"/>
      <c r="G488"/>
      <c r="H488"/>
      <c r="I488"/>
      <c r="J488" s="137"/>
      <c r="K488" s="145"/>
      <c r="L488" s="110"/>
      <c r="M488" s="110"/>
    </row>
    <row r="489" spans="1:13" x14ac:dyDescent="0.25">
      <c r="A489" s="125"/>
      <c r="B489"/>
      <c r="C489"/>
      <c r="D489"/>
      <c r="E489" s="95"/>
      <c r="F489"/>
      <c r="G489"/>
      <c r="H489"/>
      <c r="I489"/>
      <c r="J489" s="137"/>
      <c r="K489" s="145"/>
      <c r="L489" s="110"/>
      <c r="M489" s="110"/>
    </row>
    <row r="490" spans="1:13" x14ac:dyDescent="0.25">
      <c r="A490" s="125"/>
      <c r="B490"/>
      <c r="C490"/>
      <c r="D490"/>
      <c r="E490" s="95"/>
      <c r="F490"/>
      <c r="G490"/>
      <c r="H490"/>
      <c r="I490"/>
      <c r="J490" s="137"/>
      <c r="K490" s="145"/>
      <c r="L490" s="110"/>
      <c r="M490" s="110"/>
    </row>
    <row r="491" spans="1:13" x14ac:dyDescent="0.25">
      <c r="A491" s="125"/>
      <c r="B491"/>
      <c r="C491"/>
      <c r="D491"/>
      <c r="E491" s="95"/>
      <c r="F491"/>
      <c r="G491"/>
      <c r="H491"/>
      <c r="I491"/>
      <c r="J491" s="137"/>
      <c r="K491" s="145"/>
      <c r="L491" s="110"/>
      <c r="M491" s="110"/>
    </row>
    <row r="492" spans="1:13" x14ac:dyDescent="0.25">
      <c r="A492" s="125"/>
      <c r="B492"/>
      <c r="C492"/>
      <c r="D492"/>
      <c r="E492" s="95"/>
      <c r="F492"/>
      <c r="G492"/>
      <c r="H492"/>
      <c r="I492"/>
      <c r="J492" s="137"/>
      <c r="K492" s="145"/>
      <c r="L492" s="110"/>
      <c r="M492" s="110"/>
    </row>
    <row r="493" spans="1:13" x14ac:dyDescent="0.25">
      <c r="A493" s="125"/>
      <c r="B493"/>
      <c r="C493"/>
      <c r="D493"/>
      <c r="E493" s="95"/>
      <c r="F493"/>
      <c r="G493"/>
      <c r="H493"/>
      <c r="I493"/>
      <c r="J493" s="137"/>
      <c r="K493" s="145"/>
      <c r="L493" s="110"/>
      <c r="M493" s="110"/>
    </row>
    <row r="494" spans="1:13" x14ac:dyDescent="0.25">
      <c r="A494" s="125"/>
      <c r="B494"/>
      <c r="C494"/>
      <c r="D494"/>
      <c r="E494" s="95"/>
      <c r="F494"/>
      <c r="G494"/>
      <c r="H494"/>
      <c r="I494"/>
      <c r="J494" s="137"/>
      <c r="K494" s="145"/>
      <c r="L494" s="110"/>
      <c r="M494" s="110"/>
    </row>
    <row r="495" spans="1:13" x14ac:dyDescent="0.25">
      <c r="A495" s="125"/>
      <c r="B495"/>
      <c r="C495"/>
      <c r="D495"/>
      <c r="E495" s="95"/>
      <c r="F495"/>
      <c r="G495"/>
      <c r="H495"/>
      <c r="I495"/>
      <c r="J495" s="137"/>
      <c r="K495" s="145"/>
      <c r="L495" s="110"/>
      <c r="M495" s="110"/>
    </row>
    <row r="496" spans="1:13" x14ac:dyDescent="0.25">
      <c r="A496" s="125"/>
      <c r="B496"/>
      <c r="C496"/>
      <c r="D496"/>
      <c r="E496" s="95"/>
      <c r="F496"/>
      <c r="G496"/>
      <c r="H496"/>
      <c r="I496"/>
      <c r="J496" s="137"/>
      <c r="K496" s="145"/>
      <c r="L496" s="110"/>
      <c r="M496" s="110"/>
    </row>
    <row r="497" spans="1:13" x14ac:dyDescent="0.25">
      <c r="A497" s="125"/>
      <c r="B497"/>
      <c r="C497"/>
      <c r="D497"/>
      <c r="E497" s="95"/>
      <c r="F497"/>
      <c r="G497"/>
      <c r="H497"/>
      <c r="I497"/>
      <c r="J497" s="137"/>
      <c r="K497" s="145"/>
      <c r="L497" s="110"/>
      <c r="M497" s="110"/>
    </row>
    <row r="498" spans="1:13" x14ac:dyDescent="0.25">
      <c r="A498" s="125"/>
      <c r="B498"/>
      <c r="C498"/>
      <c r="D498"/>
      <c r="E498" s="95"/>
      <c r="F498"/>
      <c r="G498"/>
      <c r="H498"/>
      <c r="I498"/>
      <c r="J498" s="137"/>
      <c r="K498" s="145"/>
      <c r="L498" s="110"/>
      <c r="M498" s="110"/>
    </row>
    <row r="499" spans="1:13" x14ac:dyDescent="0.25">
      <c r="A499" s="125"/>
      <c r="B499"/>
      <c r="C499"/>
      <c r="D499"/>
      <c r="E499" s="95"/>
      <c r="F499"/>
      <c r="G499"/>
      <c r="H499"/>
      <c r="I499"/>
      <c r="J499" s="137"/>
      <c r="K499" s="145"/>
      <c r="L499" s="110"/>
      <c r="M499" s="110"/>
    </row>
    <row r="500" spans="1:13" x14ac:dyDescent="0.25">
      <c r="A500" s="125"/>
      <c r="B500"/>
      <c r="C500"/>
      <c r="D500"/>
      <c r="E500" s="95"/>
      <c r="F500"/>
      <c r="G500"/>
      <c r="H500"/>
      <c r="I500"/>
      <c r="J500" s="137"/>
      <c r="K500" s="145"/>
      <c r="L500" s="110"/>
      <c r="M500" s="110"/>
    </row>
    <row r="501" spans="1:13" x14ac:dyDescent="0.25">
      <c r="A501" s="125"/>
      <c r="B501"/>
      <c r="C501"/>
      <c r="D501"/>
      <c r="E501" s="95"/>
      <c r="F501"/>
      <c r="G501"/>
      <c r="H501"/>
      <c r="I501"/>
      <c r="J501" s="137"/>
      <c r="K501" s="145"/>
      <c r="L501" s="110"/>
      <c r="M501" s="110"/>
    </row>
    <row r="502" spans="1:13" x14ac:dyDescent="0.25">
      <c r="A502" s="125"/>
      <c r="B502"/>
      <c r="C502"/>
      <c r="D502"/>
      <c r="E502" s="95"/>
      <c r="F502"/>
      <c r="G502"/>
      <c r="H502"/>
      <c r="I502"/>
      <c r="J502" s="137"/>
      <c r="K502" s="145"/>
      <c r="L502" s="110"/>
      <c r="M502" s="110"/>
    </row>
    <row r="503" spans="1:13" x14ac:dyDescent="0.25">
      <c r="A503" s="125"/>
      <c r="B503"/>
      <c r="C503"/>
      <c r="D503"/>
      <c r="E503" s="95"/>
      <c r="F503"/>
      <c r="G503"/>
      <c r="H503"/>
      <c r="I503"/>
      <c r="J503" s="137"/>
      <c r="K503" s="145"/>
      <c r="L503" s="110"/>
      <c r="M503" s="110"/>
    </row>
    <row r="504" spans="1:13" x14ac:dyDescent="0.25">
      <c r="A504" s="125"/>
      <c r="B504"/>
      <c r="C504"/>
      <c r="D504"/>
      <c r="E504" s="95"/>
      <c r="F504"/>
      <c r="G504"/>
      <c r="H504"/>
      <c r="I504"/>
      <c r="J504" s="137"/>
      <c r="K504" s="145"/>
      <c r="L504" s="110"/>
      <c r="M504" s="110"/>
    </row>
    <row r="505" spans="1:13" x14ac:dyDescent="0.25">
      <c r="A505" s="125"/>
      <c r="B505"/>
      <c r="C505"/>
      <c r="D505"/>
      <c r="E505" s="95"/>
      <c r="F505"/>
      <c r="G505"/>
      <c r="H505"/>
      <c r="I505"/>
      <c r="J505" s="137"/>
      <c r="K505" s="145"/>
      <c r="L505" s="110"/>
      <c r="M505" s="110"/>
    </row>
    <row r="506" spans="1:13" x14ac:dyDescent="0.25">
      <c r="A506" s="125"/>
      <c r="B506"/>
      <c r="C506"/>
      <c r="D506"/>
      <c r="E506" s="95"/>
      <c r="F506"/>
      <c r="G506"/>
      <c r="H506"/>
      <c r="I506"/>
      <c r="J506" s="137"/>
      <c r="K506" s="145"/>
      <c r="L506" s="110"/>
      <c r="M506" s="110"/>
    </row>
    <row r="507" spans="1:13" x14ac:dyDescent="0.25">
      <c r="A507" s="125"/>
      <c r="B507"/>
      <c r="C507"/>
      <c r="D507"/>
      <c r="E507" s="95"/>
      <c r="F507"/>
      <c r="G507"/>
      <c r="H507"/>
      <c r="I507"/>
      <c r="J507" s="137"/>
      <c r="K507" s="145"/>
      <c r="L507" s="110"/>
      <c r="M507" s="110"/>
    </row>
    <row r="508" spans="1:13" x14ac:dyDescent="0.25">
      <c r="A508" s="125"/>
      <c r="B508"/>
      <c r="C508"/>
      <c r="D508"/>
      <c r="E508" s="95"/>
      <c r="F508"/>
      <c r="G508"/>
      <c r="H508"/>
      <c r="I508"/>
      <c r="J508" s="137"/>
      <c r="K508" s="145"/>
      <c r="L508" s="110"/>
      <c r="M508" s="110"/>
    </row>
    <row r="509" spans="1:13" x14ac:dyDescent="0.25">
      <c r="A509" s="125"/>
      <c r="B509"/>
      <c r="C509"/>
      <c r="D509"/>
      <c r="E509" s="95"/>
      <c r="F509"/>
      <c r="G509"/>
      <c r="H509"/>
      <c r="I509"/>
      <c r="J509" s="137"/>
      <c r="K509" s="145"/>
      <c r="L509" s="110"/>
      <c r="M509" s="110"/>
    </row>
    <row r="510" spans="1:13" x14ac:dyDescent="0.25">
      <c r="A510" s="125"/>
      <c r="B510"/>
      <c r="C510"/>
      <c r="D510"/>
      <c r="E510" s="95"/>
      <c r="F510"/>
      <c r="G510"/>
      <c r="H510"/>
      <c r="I510"/>
      <c r="J510" s="137"/>
      <c r="K510" s="145"/>
      <c r="L510" s="110"/>
      <c r="M510" s="110"/>
    </row>
    <row r="511" spans="1:13" x14ac:dyDescent="0.25">
      <c r="A511" s="125"/>
      <c r="B511"/>
      <c r="C511"/>
      <c r="D511"/>
      <c r="E511" s="95"/>
      <c r="F511"/>
      <c r="G511"/>
      <c r="H511"/>
      <c r="I511"/>
      <c r="J511" s="137"/>
      <c r="K511" s="145"/>
      <c r="L511" s="110"/>
      <c r="M511" s="110"/>
    </row>
    <row r="512" spans="1:13" x14ac:dyDescent="0.25">
      <c r="A512" s="125"/>
      <c r="B512"/>
      <c r="C512"/>
      <c r="D512"/>
      <c r="E512" s="95"/>
      <c r="F512"/>
      <c r="G512"/>
      <c r="H512"/>
      <c r="I512"/>
      <c r="J512" s="137"/>
      <c r="K512" s="145"/>
      <c r="L512" s="110"/>
      <c r="M512" s="110"/>
    </row>
    <row r="513" spans="1:13" x14ac:dyDescent="0.25">
      <c r="A513" s="125"/>
      <c r="B513"/>
      <c r="C513"/>
      <c r="D513"/>
      <c r="E513" s="95"/>
      <c r="F513"/>
      <c r="G513"/>
      <c r="H513"/>
      <c r="I513"/>
      <c r="J513" s="137"/>
      <c r="K513" s="145"/>
      <c r="L513" s="110"/>
      <c r="M513" s="110"/>
    </row>
    <row r="514" spans="1:13" x14ac:dyDescent="0.25">
      <c r="A514" s="125"/>
      <c r="B514"/>
      <c r="C514"/>
      <c r="D514"/>
      <c r="E514" s="95"/>
      <c r="F514"/>
      <c r="G514"/>
      <c r="H514"/>
      <c r="I514"/>
      <c r="J514" s="137"/>
      <c r="K514" s="145"/>
      <c r="L514" s="110"/>
      <c r="M514" s="110"/>
    </row>
    <row r="515" spans="1:13" x14ac:dyDescent="0.25">
      <c r="A515" s="125"/>
      <c r="B515"/>
      <c r="C515"/>
      <c r="D515"/>
      <c r="E515" s="95"/>
      <c r="F515"/>
      <c r="G515"/>
      <c r="H515"/>
      <c r="I515"/>
      <c r="J515" s="137"/>
      <c r="K515" s="145"/>
      <c r="L515" s="110"/>
      <c r="M515" s="110"/>
    </row>
    <row r="516" spans="1:13" x14ac:dyDescent="0.25">
      <c r="A516" s="125"/>
      <c r="B516"/>
      <c r="C516"/>
      <c r="D516"/>
      <c r="E516" s="95"/>
      <c r="F516"/>
      <c r="G516"/>
      <c r="H516"/>
      <c r="I516"/>
      <c r="J516" s="137"/>
      <c r="K516" s="145"/>
      <c r="L516" s="110"/>
      <c r="M516" s="110"/>
    </row>
    <row r="517" spans="1:13" x14ac:dyDescent="0.25">
      <c r="A517" s="125"/>
      <c r="B517"/>
      <c r="C517"/>
      <c r="D517"/>
      <c r="E517" s="95"/>
      <c r="F517"/>
      <c r="G517"/>
      <c r="H517"/>
      <c r="I517"/>
      <c r="J517" s="137"/>
      <c r="K517" s="145"/>
      <c r="L517" s="110"/>
      <c r="M517" s="110"/>
    </row>
    <row r="518" spans="1:13" x14ac:dyDescent="0.25">
      <c r="A518" s="125"/>
      <c r="B518"/>
      <c r="C518"/>
      <c r="D518"/>
      <c r="E518" s="95"/>
      <c r="F518"/>
      <c r="G518"/>
      <c r="H518"/>
      <c r="I518"/>
      <c r="J518" s="137"/>
      <c r="K518" s="145"/>
      <c r="L518" s="110"/>
      <c r="M518" s="110"/>
    </row>
    <row r="519" spans="1:13" x14ac:dyDescent="0.25">
      <c r="A519" s="125"/>
      <c r="B519"/>
      <c r="C519"/>
      <c r="D519"/>
      <c r="E519" s="95"/>
      <c r="F519"/>
      <c r="G519"/>
      <c r="H519"/>
      <c r="I519"/>
      <c r="J519" s="137"/>
      <c r="K519" s="145"/>
      <c r="L519" s="110"/>
      <c r="M519" s="110"/>
    </row>
    <row r="520" spans="1:13" x14ac:dyDescent="0.25">
      <c r="A520" s="125"/>
      <c r="B520"/>
      <c r="C520"/>
      <c r="D520"/>
      <c r="E520" s="95"/>
      <c r="F520"/>
      <c r="G520"/>
      <c r="H520"/>
      <c r="I520"/>
      <c r="J520" s="137"/>
      <c r="K520" s="145"/>
      <c r="L520" s="110"/>
      <c r="M520" s="110"/>
    </row>
    <row r="521" spans="1:13" x14ac:dyDescent="0.25">
      <c r="A521" s="125"/>
      <c r="B521"/>
      <c r="C521"/>
      <c r="D521"/>
      <c r="E521" s="95"/>
      <c r="F521"/>
      <c r="G521"/>
      <c r="H521"/>
      <c r="I521"/>
      <c r="J521" s="137"/>
      <c r="K521" s="145"/>
      <c r="L521" s="110"/>
      <c r="M521" s="110"/>
    </row>
    <row r="522" spans="1:13" x14ac:dyDescent="0.25">
      <c r="A522" s="125"/>
      <c r="B522"/>
      <c r="C522"/>
      <c r="D522"/>
      <c r="E522" s="95"/>
      <c r="F522"/>
      <c r="G522"/>
      <c r="H522"/>
      <c r="I522"/>
      <c r="J522" s="137"/>
      <c r="K522" s="145"/>
      <c r="L522" s="110"/>
      <c r="M522" s="110"/>
    </row>
    <row r="523" spans="1:13" x14ac:dyDescent="0.25">
      <c r="A523" s="125"/>
      <c r="B523"/>
      <c r="C523"/>
      <c r="D523"/>
      <c r="E523" s="95"/>
      <c r="F523"/>
      <c r="G523"/>
      <c r="H523"/>
      <c r="I523"/>
      <c r="J523" s="137"/>
      <c r="K523" s="145"/>
      <c r="L523" s="110"/>
      <c r="M523" s="110"/>
    </row>
    <row r="524" spans="1:13" x14ac:dyDescent="0.25">
      <c r="A524" s="125"/>
      <c r="B524"/>
      <c r="C524"/>
      <c r="D524"/>
      <c r="E524" s="95"/>
      <c r="F524"/>
      <c r="G524"/>
      <c r="H524"/>
      <c r="I524"/>
      <c r="J524" s="137"/>
      <c r="K524" s="145"/>
      <c r="L524" s="110"/>
      <c r="M524" s="110"/>
    </row>
    <row r="525" spans="1:13" x14ac:dyDescent="0.25">
      <c r="A525" s="125"/>
      <c r="B525"/>
      <c r="C525"/>
      <c r="D525"/>
      <c r="E525" s="95"/>
      <c r="F525"/>
      <c r="G525"/>
      <c r="H525"/>
      <c r="I525"/>
      <c r="J525" s="137"/>
      <c r="K525" s="145"/>
      <c r="L525" s="110"/>
      <c r="M525" s="110"/>
    </row>
    <row r="526" spans="1:13" x14ac:dyDescent="0.25">
      <c r="A526" s="125"/>
      <c r="B526"/>
      <c r="C526"/>
      <c r="D526"/>
      <c r="E526" s="95"/>
      <c r="F526"/>
      <c r="G526"/>
      <c r="H526"/>
      <c r="I526"/>
      <c r="J526" s="137"/>
      <c r="K526" s="145"/>
      <c r="L526" s="110"/>
      <c r="M526" s="110"/>
    </row>
    <row r="527" spans="1:13" x14ac:dyDescent="0.25">
      <c r="A527" s="125"/>
      <c r="B527"/>
      <c r="C527"/>
      <c r="D527"/>
      <c r="E527" s="95"/>
      <c r="F527"/>
      <c r="G527"/>
      <c r="H527"/>
      <c r="I527"/>
      <c r="J527" s="137"/>
      <c r="K527" s="145"/>
      <c r="L527" s="110"/>
      <c r="M527" s="110"/>
    </row>
    <row r="528" spans="1:13" x14ac:dyDescent="0.25">
      <c r="A528" s="125"/>
      <c r="B528"/>
      <c r="C528"/>
      <c r="D528"/>
      <c r="E528" s="95"/>
      <c r="F528"/>
      <c r="G528"/>
      <c r="H528"/>
      <c r="I528"/>
      <c r="J528" s="137"/>
      <c r="K528" s="145"/>
      <c r="L528" s="110"/>
      <c r="M528" s="110"/>
    </row>
    <row r="529" spans="1:13" x14ac:dyDescent="0.25">
      <c r="A529" s="125"/>
      <c r="B529"/>
      <c r="C529"/>
      <c r="D529"/>
      <c r="E529" s="95"/>
      <c r="F529"/>
      <c r="G529"/>
      <c r="H529"/>
      <c r="I529"/>
      <c r="J529" s="137"/>
      <c r="K529" s="145"/>
      <c r="L529" s="110"/>
      <c r="M529" s="110"/>
    </row>
    <row r="530" spans="1:13" x14ac:dyDescent="0.25">
      <c r="A530" s="125"/>
      <c r="B530"/>
      <c r="C530"/>
      <c r="D530"/>
      <c r="E530" s="95"/>
      <c r="F530"/>
      <c r="G530"/>
      <c r="H530"/>
      <c r="I530"/>
      <c r="J530" s="137"/>
      <c r="K530" s="145"/>
      <c r="L530" s="110"/>
      <c r="M530" s="110"/>
    </row>
    <row r="531" spans="1:13" x14ac:dyDescent="0.25">
      <c r="A531" s="125"/>
      <c r="B531"/>
      <c r="C531"/>
      <c r="D531"/>
      <c r="E531" s="95"/>
      <c r="F531"/>
      <c r="G531"/>
      <c r="H531"/>
      <c r="I531"/>
      <c r="J531" s="137"/>
      <c r="K531" s="145"/>
      <c r="L531" s="110"/>
      <c r="M531" s="110"/>
    </row>
    <row r="532" spans="1:13" x14ac:dyDescent="0.25">
      <c r="A532" s="125"/>
      <c r="B532"/>
      <c r="C532"/>
      <c r="D532"/>
      <c r="E532" s="95"/>
      <c r="F532"/>
      <c r="G532"/>
      <c r="H532"/>
      <c r="I532"/>
      <c r="J532" s="137"/>
      <c r="K532" s="145"/>
      <c r="L532" s="110"/>
      <c r="M532" s="110"/>
    </row>
    <row r="533" spans="1:13" x14ac:dyDescent="0.25">
      <c r="A533" s="125"/>
      <c r="B533"/>
      <c r="C533"/>
      <c r="D533"/>
      <c r="E533" s="95"/>
      <c r="F533"/>
      <c r="G533"/>
      <c r="H533"/>
      <c r="I533"/>
      <c r="J533" s="137"/>
      <c r="K533" s="145"/>
      <c r="L533" s="110"/>
      <c r="M533" s="110"/>
    </row>
    <row r="534" spans="1:13" x14ac:dyDescent="0.25">
      <c r="A534" s="125"/>
      <c r="B534"/>
      <c r="C534"/>
      <c r="D534"/>
      <c r="E534" s="95"/>
      <c r="F534"/>
      <c r="G534"/>
      <c r="H534"/>
      <c r="I534"/>
      <c r="J534" s="137"/>
      <c r="K534" s="145"/>
      <c r="L534" s="110"/>
      <c r="M534" s="110"/>
    </row>
    <row r="535" spans="1:13" x14ac:dyDescent="0.25">
      <c r="A535" s="125"/>
      <c r="B535"/>
      <c r="C535"/>
      <c r="D535"/>
      <c r="E535" s="95"/>
      <c r="F535"/>
      <c r="G535"/>
      <c r="H535"/>
      <c r="I535"/>
      <c r="J535" s="137"/>
      <c r="K535" s="145"/>
      <c r="L535" s="110"/>
      <c r="M535" s="110"/>
    </row>
    <row r="536" spans="1:13" x14ac:dyDescent="0.25">
      <c r="A536" s="125"/>
      <c r="B536"/>
      <c r="C536"/>
      <c r="D536"/>
      <c r="E536" s="95"/>
      <c r="F536"/>
      <c r="G536"/>
      <c r="H536"/>
      <c r="I536"/>
      <c r="J536" s="137"/>
      <c r="K536" s="145"/>
      <c r="L536" s="110"/>
      <c r="M536" s="110"/>
    </row>
    <row r="537" spans="1:13" x14ac:dyDescent="0.25">
      <c r="A537" s="125"/>
      <c r="B537"/>
      <c r="C537"/>
      <c r="D537"/>
      <c r="E537" s="95"/>
      <c r="F537"/>
      <c r="G537"/>
      <c r="H537"/>
      <c r="I537"/>
      <c r="J537" s="137"/>
      <c r="K537" s="145"/>
      <c r="L537" s="110"/>
      <c r="M537" s="110"/>
    </row>
    <row r="538" spans="1:13" x14ac:dyDescent="0.25">
      <c r="A538" s="125"/>
      <c r="B538"/>
      <c r="C538"/>
      <c r="D538"/>
      <c r="E538" s="95"/>
      <c r="F538"/>
      <c r="G538"/>
      <c r="H538"/>
      <c r="I538"/>
      <c r="J538" s="137"/>
      <c r="K538" s="145"/>
      <c r="L538" s="110"/>
      <c r="M538" s="110"/>
    </row>
    <row r="539" spans="1:13" x14ac:dyDescent="0.25">
      <c r="A539" s="125"/>
      <c r="B539"/>
      <c r="C539"/>
      <c r="D539"/>
      <c r="E539" s="95"/>
      <c r="F539"/>
      <c r="G539"/>
      <c r="H539"/>
      <c r="I539"/>
      <c r="J539" s="137"/>
      <c r="K539" s="145"/>
      <c r="L539" s="110"/>
      <c r="M539" s="110"/>
    </row>
    <row r="540" spans="1:13" x14ac:dyDescent="0.25">
      <c r="A540" s="125"/>
      <c r="B540"/>
      <c r="C540"/>
      <c r="D540"/>
      <c r="E540" s="95"/>
      <c r="F540"/>
      <c r="G540"/>
      <c r="H540"/>
      <c r="I540"/>
      <c r="J540" s="137"/>
      <c r="K540" s="145"/>
      <c r="L540" s="110"/>
      <c r="M540" s="110"/>
    </row>
    <row r="541" spans="1:13" x14ac:dyDescent="0.25">
      <c r="A541" s="125"/>
      <c r="B541"/>
      <c r="C541"/>
      <c r="D541"/>
      <c r="E541" s="95"/>
      <c r="F541"/>
      <c r="G541"/>
      <c r="H541"/>
      <c r="I541"/>
      <c r="J541" s="137"/>
      <c r="K541" s="145"/>
      <c r="L541" s="110"/>
      <c r="M541" s="110"/>
    </row>
    <row r="542" spans="1:13" x14ac:dyDescent="0.25">
      <c r="A542" s="125"/>
      <c r="B542"/>
      <c r="C542"/>
      <c r="D542"/>
      <c r="E542" s="95"/>
      <c r="F542"/>
      <c r="G542"/>
      <c r="H542"/>
      <c r="I542"/>
      <c r="J542" s="137"/>
      <c r="K542" s="145"/>
      <c r="L542" s="110"/>
      <c r="M542" s="110"/>
    </row>
    <row r="543" spans="1:13" x14ac:dyDescent="0.25">
      <c r="A543" s="125"/>
      <c r="B543"/>
      <c r="C543"/>
      <c r="D543"/>
      <c r="E543" s="95"/>
      <c r="F543"/>
      <c r="G543"/>
      <c r="H543"/>
      <c r="I543"/>
      <c r="J543" s="137"/>
      <c r="K543" s="145"/>
      <c r="L543" s="110"/>
      <c r="M543" s="110"/>
    </row>
    <row r="544" spans="1:13" x14ac:dyDescent="0.25">
      <c r="A544" s="125"/>
      <c r="B544"/>
      <c r="C544"/>
      <c r="D544"/>
      <c r="E544" s="95"/>
      <c r="F544"/>
      <c r="G544"/>
      <c r="H544"/>
      <c r="I544"/>
      <c r="J544" s="137"/>
      <c r="K544" s="145"/>
      <c r="L544" s="110"/>
      <c r="M544" s="110"/>
    </row>
    <row r="545" spans="1:13" x14ac:dyDescent="0.25">
      <c r="A545" s="125"/>
      <c r="B545"/>
      <c r="C545"/>
      <c r="D545"/>
      <c r="E545" s="95"/>
      <c r="F545"/>
      <c r="G545"/>
      <c r="H545"/>
      <c r="I545"/>
      <c r="J545" s="137"/>
      <c r="K545" s="145"/>
      <c r="L545" s="110"/>
      <c r="M545" s="110"/>
    </row>
    <row r="546" spans="1:13" x14ac:dyDescent="0.25">
      <c r="A546" s="125"/>
      <c r="B546"/>
      <c r="C546"/>
      <c r="D546"/>
      <c r="E546" s="95"/>
      <c r="F546"/>
      <c r="G546"/>
      <c r="H546"/>
      <c r="I546"/>
      <c r="J546" s="137"/>
      <c r="K546" s="145"/>
      <c r="L546" s="110"/>
      <c r="M546" s="110"/>
    </row>
    <row r="547" spans="1:13" x14ac:dyDescent="0.25">
      <c r="A547" s="125"/>
      <c r="B547"/>
      <c r="C547"/>
      <c r="D547"/>
      <c r="E547" s="95"/>
      <c r="F547"/>
      <c r="G547"/>
      <c r="H547"/>
      <c r="I547"/>
      <c r="J547" s="137"/>
      <c r="K547" s="145"/>
      <c r="L547" s="110"/>
      <c r="M547" s="110"/>
    </row>
    <row r="548" spans="1:13" x14ac:dyDescent="0.25">
      <c r="A548" s="125"/>
      <c r="B548"/>
      <c r="C548"/>
      <c r="D548"/>
      <c r="E548" s="95"/>
      <c r="F548"/>
      <c r="G548"/>
      <c r="H548"/>
      <c r="I548"/>
      <c r="J548" s="137"/>
      <c r="K548" s="145"/>
      <c r="L548" s="110"/>
      <c r="M548" s="110"/>
    </row>
    <row r="549" spans="1:13" x14ac:dyDescent="0.25">
      <c r="A549" s="125"/>
      <c r="B549"/>
      <c r="C549"/>
      <c r="D549"/>
      <c r="E549" s="95"/>
      <c r="F549"/>
      <c r="G549"/>
      <c r="H549"/>
      <c r="I549"/>
      <c r="J549" s="137"/>
      <c r="K549" s="145"/>
      <c r="L549" s="110"/>
      <c r="M549" s="110"/>
    </row>
    <row r="550" spans="1:13" x14ac:dyDescent="0.25">
      <c r="A550" s="125"/>
      <c r="B550"/>
      <c r="C550"/>
      <c r="D550"/>
      <c r="E550" s="95"/>
      <c r="F550"/>
      <c r="G550"/>
      <c r="H550"/>
      <c r="I550"/>
      <c r="J550" s="137"/>
      <c r="K550" s="145"/>
      <c r="L550" s="110"/>
      <c r="M550" s="110"/>
    </row>
    <row r="551" spans="1:13" x14ac:dyDescent="0.25">
      <c r="A551" s="125"/>
      <c r="B551"/>
      <c r="C551"/>
      <c r="D551"/>
      <c r="E551" s="95"/>
      <c r="F551"/>
      <c r="G551"/>
      <c r="H551"/>
      <c r="I551"/>
      <c r="J551" s="137"/>
      <c r="K551" s="145"/>
      <c r="L551" s="110"/>
      <c r="M551" s="110"/>
    </row>
    <row r="552" spans="1:13" x14ac:dyDescent="0.25">
      <c r="A552" s="125"/>
      <c r="B552"/>
      <c r="C552"/>
      <c r="D552"/>
      <c r="E552" s="95"/>
      <c r="F552"/>
      <c r="G552"/>
      <c r="H552"/>
      <c r="I552"/>
      <c r="J552" s="137"/>
      <c r="K552" s="145"/>
      <c r="L552" s="110"/>
      <c r="M552" s="110"/>
    </row>
    <row r="553" spans="1:13" x14ac:dyDescent="0.25">
      <c r="A553" s="125"/>
      <c r="B553"/>
      <c r="C553"/>
      <c r="D553"/>
      <c r="E553" s="95"/>
      <c r="F553"/>
      <c r="G553"/>
      <c r="H553"/>
      <c r="I553"/>
      <c r="J553" s="137"/>
      <c r="K553" s="145"/>
      <c r="L553" s="110"/>
      <c r="M553" s="110"/>
    </row>
    <row r="554" spans="1:13" x14ac:dyDescent="0.25">
      <c r="A554" s="125"/>
      <c r="B554"/>
      <c r="C554"/>
      <c r="D554"/>
      <c r="E554" s="95"/>
      <c r="F554"/>
      <c r="G554"/>
      <c r="H554"/>
      <c r="I554"/>
      <c r="J554" s="137"/>
      <c r="K554" s="145"/>
      <c r="L554" s="110"/>
      <c r="M554" s="110"/>
    </row>
    <row r="555" spans="1:13" x14ac:dyDescent="0.25">
      <c r="A555" s="125"/>
      <c r="B555"/>
      <c r="C555"/>
      <c r="D555"/>
      <c r="E555" s="95"/>
      <c r="F555"/>
      <c r="G555"/>
      <c r="H555"/>
      <c r="I555"/>
      <c r="J555" s="137"/>
      <c r="K555" s="145"/>
      <c r="L555" s="110"/>
      <c r="M555" s="110"/>
    </row>
    <row r="556" spans="1:13" x14ac:dyDescent="0.25">
      <c r="A556" s="125"/>
      <c r="B556"/>
      <c r="C556"/>
      <c r="D556"/>
      <c r="E556" s="95"/>
      <c r="F556"/>
      <c r="G556"/>
      <c r="H556"/>
      <c r="I556"/>
      <c r="J556" s="137"/>
      <c r="K556" s="145"/>
      <c r="L556" s="110"/>
      <c r="M556" s="110"/>
    </row>
    <row r="557" spans="1:13" x14ac:dyDescent="0.25">
      <c r="A557" s="125"/>
      <c r="B557"/>
      <c r="C557"/>
      <c r="D557"/>
      <c r="E557" s="95"/>
      <c r="F557"/>
      <c r="G557"/>
      <c r="H557"/>
      <c r="I557"/>
      <c r="J557" s="137"/>
      <c r="K557" s="145"/>
      <c r="L557" s="110"/>
      <c r="M557" s="110"/>
    </row>
    <row r="558" spans="1:13" x14ac:dyDescent="0.25">
      <c r="A558" s="125"/>
      <c r="B558"/>
      <c r="C558"/>
      <c r="D558"/>
      <c r="E558" s="95"/>
      <c r="F558"/>
      <c r="G558"/>
      <c r="H558"/>
      <c r="I558"/>
      <c r="J558" s="137"/>
      <c r="K558" s="145"/>
      <c r="L558" s="110"/>
      <c r="M558" s="110"/>
    </row>
    <row r="559" spans="1:13" x14ac:dyDescent="0.25">
      <c r="K559" s="145"/>
      <c r="L559" s="110"/>
      <c r="M559" s="110"/>
    </row>
    <row r="560" spans="1:13" x14ac:dyDescent="0.25">
      <c r="K560" s="145"/>
      <c r="L560" s="110"/>
      <c r="M560" s="110"/>
    </row>
    <row r="561" spans="11:13" x14ac:dyDescent="0.25">
      <c r="K561" s="145"/>
      <c r="L561" s="110"/>
      <c r="M561" s="110"/>
    </row>
    <row r="562" spans="11:13" x14ac:dyDescent="0.25">
      <c r="K562" s="145"/>
      <c r="L562" s="110"/>
      <c r="M562" s="110"/>
    </row>
    <row r="563" spans="11:13" x14ac:dyDescent="0.25">
      <c r="K563" s="145"/>
      <c r="L563" s="110"/>
      <c r="M563" s="110"/>
    </row>
    <row r="564" spans="11:13" x14ac:dyDescent="0.25">
      <c r="K564" s="145"/>
      <c r="L564" s="110"/>
      <c r="M564" s="110"/>
    </row>
    <row r="565" spans="11:13" x14ac:dyDescent="0.25">
      <c r="K565" s="145"/>
      <c r="L565" s="110"/>
      <c r="M565" s="110"/>
    </row>
    <row r="566" spans="11:13" x14ac:dyDescent="0.25">
      <c r="K566" s="145"/>
      <c r="L566" s="110"/>
      <c r="M566" s="110"/>
    </row>
    <row r="567" spans="11:13" x14ac:dyDescent="0.25">
      <c r="K567" s="145"/>
      <c r="L567" s="110"/>
      <c r="M567" s="110"/>
    </row>
    <row r="568" spans="11:13" x14ac:dyDescent="0.25">
      <c r="K568" s="145"/>
      <c r="L568" s="110"/>
      <c r="M568" s="110"/>
    </row>
    <row r="569" spans="11:13" x14ac:dyDescent="0.25">
      <c r="K569" s="145"/>
      <c r="L569" s="110"/>
      <c r="M569" s="110"/>
    </row>
    <row r="570" spans="11:13" x14ac:dyDescent="0.25">
      <c r="K570" s="145"/>
      <c r="L570" s="110"/>
      <c r="M570" s="110"/>
    </row>
    <row r="571" spans="11:13" x14ac:dyDescent="0.25">
      <c r="K571" s="145"/>
      <c r="L571" s="110"/>
      <c r="M571" s="110"/>
    </row>
    <row r="572" spans="11:13" x14ac:dyDescent="0.25">
      <c r="K572" s="145"/>
      <c r="L572" s="110"/>
      <c r="M572" s="110"/>
    </row>
    <row r="573" spans="11:13" x14ac:dyDescent="0.25">
      <c r="K573" s="145"/>
      <c r="L573" s="110"/>
      <c r="M573" s="110"/>
    </row>
    <row r="574" spans="11:13" x14ac:dyDescent="0.25">
      <c r="K574" s="145"/>
      <c r="L574" s="110"/>
      <c r="M574" s="110"/>
    </row>
    <row r="575" spans="11:13" x14ac:dyDescent="0.25">
      <c r="K575" s="145"/>
      <c r="L575" s="110"/>
      <c r="M575" s="110"/>
    </row>
    <row r="576" spans="11:13" x14ac:dyDescent="0.25">
      <c r="K576" s="145"/>
      <c r="L576" s="110"/>
      <c r="M576" s="110"/>
    </row>
    <row r="577" spans="11:13" x14ac:dyDescent="0.25">
      <c r="K577" s="145"/>
      <c r="L577" s="110"/>
      <c r="M577" s="110"/>
    </row>
    <row r="578" spans="11:13" x14ac:dyDescent="0.25">
      <c r="K578" s="145"/>
      <c r="L578" s="110"/>
      <c r="M578" s="110"/>
    </row>
    <row r="579" spans="11:13" x14ac:dyDescent="0.25">
      <c r="K579" s="145"/>
      <c r="L579" s="110"/>
      <c r="M579" s="110"/>
    </row>
    <row r="580" spans="11:13" x14ac:dyDescent="0.25">
      <c r="K580" s="145"/>
      <c r="L580" s="110"/>
      <c r="M580" s="110"/>
    </row>
    <row r="581" spans="11:13" x14ac:dyDescent="0.25">
      <c r="K581" s="145"/>
      <c r="L581" s="110"/>
      <c r="M581" s="110"/>
    </row>
    <row r="582" spans="11:13" x14ac:dyDescent="0.25">
      <c r="K582" s="145"/>
      <c r="L582" s="110"/>
      <c r="M582" s="110"/>
    </row>
    <row r="583" spans="11:13" x14ac:dyDescent="0.25">
      <c r="K583" s="145"/>
      <c r="L583" s="110"/>
      <c r="M583" s="110"/>
    </row>
    <row r="584" spans="11:13" x14ac:dyDescent="0.25">
      <c r="K584" s="145"/>
      <c r="L584" s="110"/>
      <c r="M584" s="110"/>
    </row>
    <row r="585" spans="11:13" x14ac:dyDescent="0.25">
      <c r="K585" s="145"/>
      <c r="L585" s="110"/>
      <c r="M585" s="110"/>
    </row>
    <row r="586" spans="11:13" x14ac:dyDescent="0.25">
      <c r="K586" s="145"/>
      <c r="L586" s="110"/>
      <c r="M586" s="110"/>
    </row>
    <row r="587" spans="11:13" x14ac:dyDescent="0.25">
      <c r="K587" s="145"/>
      <c r="L587" s="110"/>
      <c r="M587" s="110"/>
    </row>
    <row r="588" spans="11:13" x14ac:dyDescent="0.25">
      <c r="K588" s="145"/>
      <c r="L588" s="110"/>
      <c r="M588" s="110"/>
    </row>
    <row r="589" spans="11:13" x14ac:dyDescent="0.25">
      <c r="K589" s="145"/>
      <c r="L589" s="110"/>
      <c r="M589" s="110"/>
    </row>
    <row r="590" spans="11:13" x14ac:dyDescent="0.25">
      <c r="K590" s="145"/>
      <c r="L590" s="110"/>
      <c r="M590" s="110"/>
    </row>
    <row r="591" spans="11:13" x14ac:dyDescent="0.25">
      <c r="K591" s="145"/>
      <c r="L591" s="110"/>
      <c r="M591" s="110"/>
    </row>
    <row r="592" spans="11:13" x14ac:dyDescent="0.25">
      <c r="K592" s="145"/>
      <c r="L592" s="110"/>
      <c r="M592" s="110"/>
    </row>
    <row r="593" spans="11:13" x14ac:dyDescent="0.25">
      <c r="K593" s="145"/>
      <c r="L593" s="110"/>
      <c r="M593" s="110"/>
    </row>
    <row r="594" spans="11:13" x14ac:dyDescent="0.25">
      <c r="K594" s="145"/>
      <c r="L594" s="110"/>
      <c r="M594" s="110"/>
    </row>
    <row r="595" spans="11:13" x14ac:dyDescent="0.25">
      <c r="K595" s="145"/>
      <c r="L595" s="110"/>
      <c r="M595" s="110"/>
    </row>
    <row r="596" spans="11:13" x14ac:dyDescent="0.25">
      <c r="K596" s="145"/>
      <c r="L596" s="110"/>
      <c r="M596" s="110"/>
    </row>
    <row r="597" spans="11:13" x14ac:dyDescent="0.25">
      <c r="K597" s="145"/>
      <c r="L597" s="110"/>
      <c r="M597" s="110"/>
    </row>
    <row r="598" spans="11:13" x14ac:dyDescent="0.25">
      <c r="K598" s="145"/>
      <c r="L598" s="110"/>
      <c r="M598" s="110"/>
    </row>
    <row r="599" spans="11:13" x14ac:dyDescent="0.25">
      <c r="K599" s="145"/>
      <c r="L599" s="110"/>
      <c r="M599" s="110"/>
    </row>
    <row r="600" spans="11:13" x14ac:dyDescent="0.25">
      <c r="K600" s="145"/>
      <c r="L600" s="110"/>
      <c r="M600" s="110"/>
    </row>
    <row r="601" spans="11:13" x14ac:dyDescent="0.25">
      <c r="K601" s="145"/>
      <c r="L601" s="110"/>
      <c r="M601" s="110"/>
    </row>
    <row r="602" spans="11:13" x14ac:dyDescent="0.25">
      <c r="K602" s="145"/>
      <c r="L602" s="110"/>
      <c r="M602" s="110"/>
    </row>
    <row r="603" spans="11:13" x14ac:dyDescent="0.25">
      <c r="K603" s="145"/>
      <c r="L603" s="110"/>
      <c r="M603" s="110"/>
    </row>
    <row r="604" spans="11:13" x14ac:dyDescent="0.25">
      <c r="K604" s="145"/>
      <c r="L604" s="110"/>
      <c r="M604" s="110"/>
    </row>
    <row r="605" spans="11:13" x14ac:dyDescent="0.25">
      <c r="K605" s="145"/>
      <c r="L605" s="110"/>
      <c r="M605" s="110"/>
    </row>
    <row r="606" spans="11:13" x14ac:dyDescent="0.25">
      <c r="K606" s="145"/>
      <c r="L606" s="110"/>
      <c r="M606" s="110"/>
    </row>
    <row r="607" spans="11:13" x14ac:dyDescent="0.25">
      <c r="K607" s="145"/>
      <c r="L607" s="110"/>
      <c r="M607" s="110"/>
    </row>
    <row r="608" spans="11:13" x14ac:dyDescent="0.25">
      <c r="K608" s="145"/>
      <c r="L608" s="110"/>
      <c r="M608" s="110"/>
    </row>
    <row r="609" spans="11:13" x14ac:dyDescent="0.25">
      <c r="K609" s="145"/>
      <c r="L609" s="110"/>
      <c r="M609" s="110"/>
    </row>
    <row r="610" spans="11:13" x14ac:dyDescent="0.25">
      <c r="K610" s="145"/>
      <c r="L610" s="110"/>
      <c r="M610" s="110"/>
    </row>
    <row r="611" spans="11:13" x14ac:dyDescent="0.25">
      <c r="K611" s="145"/>
      <c r="L611" s="110"/>
      <c r="M611" s="110"/>
    </row>
    <row r="612" spans="11:13" x14ac:dyDescent="0.25">
      <c r="K612" s="145"/>
      <c r="L612" s="110"/>
      <c r="M612" s="110"/>
    </row>
    <row r="613" spans="11:13" x14ac:dyDescent="0.25">
      <c r="K613" s="145"/>
      <c r="L613" s="110"/>
      <c r="M613" s="110"/>
    </row>
    <row r="614" spans="11:13" x14ac:dyDescent="0.25">
      <c r="K614" s="145"/>
      <c r="L614" s="110"/>
      <c r="M614" s="110"/>
    </row>
    <row r="615" spans="11:13" x14ac:dyDescent="0.25">
      <c r="K615" s="145"/>
      <c r="L615" s="110"/>
      <c r="M615" s="110"/>
    </row>
    <row r="616" spans="11:13" x14ac:dyDescent="0.25">
      <c r="K616" s="145"/>
      <c r="L616" s="110"/>
      <c r="M616" s="110"/>
    </row>
    <row r="617" spans="11:13" x14ac:dyDescent="0.25">
      <c r="K617" s="145"/>
      <c r="L617" s="110"/>
      <c r="M617" s="110"/>
    </row>
    <row r="618" spans="11:13" x14ac:dyDescent="0.25">
      <c r="K618" s="145"/>
      <c r="L618" s="110"/>
      <c r="M618" s="110"/>
    </row>
    <row r="619" spans="11:13" x14ac:dyDescent="0.25">
      <c r="K619" s="145"/>
      <c r="L619" s="110"/>
      <c r="M619" s="110"/>
    </row>
    <row r="620" spans="11:13" x14ac:dyDescent="0.25">
      <c r="K620" s="145"/>
      <c r="L620" s="110"/>
      <c r="M620" s="110"/>
    </row>
    <row r="621" spans="11:13" x14ac:dyDescent="0.25">
      <c r="K621" s="145"/>
      <c r="L621" s="110"/>
      <c r="M621" s="110"/>
    </row>
    <row r="622" spans="11:13" x14ac:dyDescent="0.25">
      <c r="K622" s="145"/>
      <c r="L622" s="110"/>
      <c r="M622" s="110"/>
    </row>
    <row r="623" spans="11:13" x14ac:dyDescent="0.25">
      <c r="K623" s="145"/>
      <c r="L623" s="110"/>
      <c r="M623" s="110"/>
    </row>
    <row r="624" spans="11:13" x14ac:dyDescent="0.25">
      <c r="K624" s="145"/>
      <c r="L624" s="110"/>
      <c r="M624" s="110"/>
    </row>
    <row r="625" spans="11:13" x14ac:dyDescent="0.25">
      <c r="K625" s="145"/>
      <c r="L625" s="110"/>
      <c r="M625" s="110"/>
    </row>
    <row r="626" spans="11:13" x14ac:dyDescent="0.25">
      <c r="K626" s="145"/>
      <c r="L626" s="110"/>
      <c r="M626" s="110"/>
    </row>
    <row r="627" spans="11:13" x14ac:dyDescent="0.25">
      <c r="K627" s="145"/>
      <c r="L627" s="110"/>
      <c r="M627" s="110"/>
    </row>
    <row r="628" spans="11:13" x14ac:dyDescent="0.25">
      <c r="K628" s="145"/>
      <c r="L628" s="110"/>
      <c r="M628" s="110"/>
    </row>
    <row r="629" spans="11:13" x14ac:dyDescent="0.25">
      <c r="K629" s="145"/>
      <c r="L629" s="110"/>
      <c r="M629" s="110"/>
    </row>
    <row r="630" spans="11:13" x14ac:dyDescent="0.25">
      <c r="K630" s="145"/>
      <c r="L630" s="110"/>
      <c r="M630" s="110"/>
    </row>
    <row r="631" spans="11:13" x14ac:dyDescent="0.25">
      <c r="K631" s="145"/>
      <c r="L631" s="110"/>
      <c r="M631" s="110"/>
    </row>
    <row r="632" spans="11:13" x14ac:dyDescent="0.25">
      <c r="K632" s="145"/>
      <c r="L632" s="110"/>
      <c r="M632" s="110"/>
    </row>
    <row r="633" spans="11:13" x14ac:dyDescent="0.25">
      <c r="K633" s="145"/>
      <c r="L633" s="110"/>
      <c r="M633" s="110"/>
    </row>
    <row r="634" spans="11:13" x14ac:dyDescent="0.25">
      <c r="K634" s="145"/>
      <c r="L634" s="110"/>
      <c r="M634" s="110"/>
    </row>
    <row r="635" spans="11:13" x14ac:dyDescent="0.25">
      <c r="K635" s="145"/>
      <c r="L635" s="110"/>
      <c r="M635" s="110"/>
    </row>
    <row r="636" spans="11:13" x14ac:dyDescent="0.25">
      <c r="K636" s="145"/>
      <c r="L636" s="110"/>
      <c r="M636" s="110"/>
    </row>
    <row r="637" spans="11:13" x14ac:dyDescent="0.25">
      <c r="K637" s="145"/>
      <c r="L637" s="110"/>
      <c r="M637" s="110"/>
    </row>
    <row r="638" spans="11:13" x14ac:dyDescent="0.25">
      <c r="K638" s="145"/>
      <c r="L638" s="110"/>
      <c r="M638" s="110"/>
    </row>
    <row r="639" spans="11:13" x14ac:dyDescent="0.25">
      <c r="K639" s="145"/>
      <c r="L639" s="110"/>
      <c r="M639" s="110"/>
    </row>
    <row r="640" spans="11:13" x14ac:dyDescent="0.25">
      <c r="K640" s="145"/>
      <c r="L640" s="110"/>
      <c r="M640" s="110"/>
    </row>
    <row r="641" spans="11:13" x14ac:dyDescent="0.25">
      <c r="K641" s="145"/>
      <c r="L641" s="110"/>
      <c r="M641" s="110"/>
    </row>
    <row r="642" spans="11:13" x14ac:dyDescent="0.25">
      <c r="K642" s="145"/>
      <c r="L642" s="110"/>
      <c r="M642" s="110"/>
    </row>
    <row r="643" spans="11:13" x14ac:dyDescent="0.25">
      <c r="K643" s="145"/>
      <c r="L643" s="110"/>
      <c r="M643" s="110"/>
    </row>
    <row r="644" spans="11:13" x14ac:dyDescent="0.25">
      <c r="K644" s="145"/>
      <c r="L644" s="110"/>
      <c r="M644" s="110"/>
    </row>
    <row r="645" spans="11:13" x14ac:dyDescent="0.25">
      <c r="K645" s="145"/>
      <c r="L645" s="110"/>
      <c r="M645" s="110"/>
    </row>
    <row r="646" spans="11:13" x14ac:dyDescent="0.25">
      <c r="K646" s="145"/>
      <c r="L646" s="110"/>
      <c r="M646" s="110"/>
    </row>
    <row r="647" spans="11:13" x14ac:dyDescent="0.25">
      <c r="K647" s="145"/>
      <c r="L647" s="110"/>
      <c r="M647" s="110"/>
    </row>
    <row r="648" spans="11:13" x14ac:dyDescent="0.25">
      <c r="K648" s="145"/>
      <c r="L648" s="110"/>
      <c r="M648" s="110"/>
    </row>
    <row r="649" spans="11:13" x14ac:dyDescent="0.25">
      <c r="K649" s="145"/>
      <c r="L649" s="110"/>
      <c r="M649" s="110"/>
    </row>
    <row r="650" spans="11:13" x14ac:dyDescent="0.25">
      <c r="K650" s="145"/>
      <c r="L650" s="110"/>
      <c r="M650" s="110"/>
    </row>
    <row r="651" spans="11:13" x14ac:dyDescent="0.25">
      <c r="K651" s="145"/>
      <c r="L651" s="110"/>
      <c r="M651" s="110"/>
    </row>
    <row r="652" spans="11:13" x14ac:dyDescent="0.25">
      <c r="K652" s="145"/>
      <c r="L652" s="110"/>
      <c r="M652" s="110"/>
    </row>
    <row r="653" spans="11:13" x14ac:dyDescent="0.25">
      <c r="K653" s="145"/>
      <c r="L653" s="110"/>
      <c r="M653" s="110"/>
    </row>
    <row r="654" spans="11:13" x14ac:dyDescent="0.25">
      <c r="K654" s="145"/>
      <c r="L654" s="110"/>
      <c r="M654" s="110"/>
    </row>
    <row r="655" spans="11:13" x14ac:dyDescent="0.25">
      <c r="K655" s="145"/>
      <c r="L655" s="110"/>
      <c r="M655" s="110"/>
    </row>
    <row r="656" spans="11:13" x14ac:dyDescent="0.25">
      <c r="K656" s="145"/>
      <c r="L656" s="110"/>
      <c r="M656" s="110"/>
    </row>
    <row r="657" spans="11:13" x14ac:dyDescent="0.25">
      <c r="K657" s="145"/>
      <c r="L657" s="110"/>
      <c r="M657" s="110"/>
    </row>
    <row r="658" spans="11:13" x14ac:dyDescent="0.25">
      <c r="K658" s="145"/>
      <c r="L658" s="110"/>
      <c r="M658" s="110"/>
    </row>
    <row r="659" spans="11:13" x14ac:dyDescent="0.25">
      <c r="K659" s="145"/>
      <c r="L659" s="110"/>
      <c r="M659" s="110"/>
    </row>
    <row r="660" spans="11:13" x14ac:dyDescent="0.25">
      <c r="K660" s="145"/>
      <c r="L660" s="110"/>
      <c r="M660" s="110"/>
    </row>
    <row r="661" spans="11:13" x14ac:dyDescent="0.25">
      <c r="K661" s="145"/>
      <c r="L661" s="110"/>
      <c r="M661" s="110"/>
    </row>
    <row r="662" spans="11:13" x14ac:dyDescent="0.25">
      <c r="K662" s="145"/>
      <c r="L662" s="110"/>
      <c r="M662" s="110"/>
    </row>
    <row r="663" spans="11:13" x14ac:dyDescent="0.25">
      <c r="K663" s="145"/>
      <c r="L663" s="110"/>
      <c r="M663" s="110"/>
    </row>
    <row r="664" spans="11:13" x14ac:dyDescent="0.25">
      <c r="K664" s="145"/>
      <c r="L664" s="110"/>
      <c r="M664" s="110"/>
    </row>
    <row r="665" spans="11:13" x14ac:dyDescent="0.25">
      <c r="K665" s="145"/>
      <c r="L665" s="110"/>
      <c r="M665" s="110"/>
    </row>
    <row r="666" spans="11:13" x14ac:dyDescent="0.25">
      <c r="K666" s="145"/>
      <c r="L666" s="110"/>
      <c r="M666" s="110"/>
    </row>
    <row r="667" spans="11:13" x14ac:dyDescent="0.25">
      <c r="K667" s="145"/>
      <c r="L667" s="110"/>
      <c r="M667" s="110"/>
    </row>
    <row r="668" spans="11:13" x14ac:dyDescent="0.25">
      <c r="K668" s="145"/>
      <c r="L668" s="110"/>
      <c r="M668" s="110"/>
    </row>
    <row r="669" spans="11:13" x14ac:dyDescent="0.25">
      <c r="K669" s="145"/>
      <c r="L669" s="110"/>
      <c r="M669" s="110"/>
    </row>
    <row r="670" spans="11:13" x14ac:dyDescent="0.25">
      <c r="K670" s="145"/>
      <c r="L670" s="110"/>
      <c r="M670" s="110"/>
    </row>
    <row r="671" spans="11:13" x14ac:dyDescent="0.25">
      <c r="K671" s="145"/>
      <c r="L671" s="110"/>
      <c r="M671" s="110"/>
    </row>
    <row r="672" spans="11:13" x14ac:dyDescent="0.25">
      <c r="K672" s="145"/>
      <c r="L672" s="110"/>
      <c r="M672" s="110"/>
    </row>
    <row r="673" spans="11:13" x14ac:dyDescent="0.25">
      <c r="K673" s="145"/>
      <c r="L673" s="110"/>
      <c r="M673" s="110"/>
    </row>
    <row r="674" spans="11:13" x14ac:dyDescent="0.25">
      <c r="K674" s="145"/>
      <c r="L674" s="110"/>
      <c r="M674" s="110"/>
    </row>
    <row r="675" spans="11:13" x14ac:dyDescent="0.25">
      <c r="K675" s="145"/>
      <c r="L675" s="110"/>
      <c r="M675" s="110"/>
    </row>
    <row r="676" spans="11:13" x14ac:dyDescent="0.25">
      <c r="K676" s="145"/>
      <c r="L676" s="110"/>
      <c r="M676" s="110"/>
    </row>
    <row r="677" spans="11:13" x14ac:dyDescent="0.25">
      <c r="K677" s="145"/>
      <c r="L677" s="110"/>
      <c r="M677" s="110"/>
    </row>
    <row r="678" spans="11:13" x14ac:dyDescent="0.25">
      <c r="K678" s="145"/>
      <c r="L678" s="110"/>
      <c r="M678" s="110"/>
    </row>
    <row r="679" spans="11:13" x14ac:dyDescent="0.25">
      <c r="K679" s="145"/>
      <c r="L679" s="110"/>
      <c r="M679" s="110"/>
    </row>
    <row r="680" spans="11:13" x14ac:dyDescent="0.25">
      <c r="K680" s="145"/>
      <c r="L680" s="110"/>
      <c r="M680" s="110"/>
    </row>
    <row r="681" spans="11:13" x14ac:dyDescent="0.25">
      <c r="K681" s="145"/>
      <c r="L681" s="110"/>
      <c r="M681" s="110"/>
    </row>
    <row r="682" spans="11:13" x14ac:dyDescent="0.25">
      <c r="K682" s="145"/>
      <c r="L682" s="110"/>
      <c r="M682" s="110"/>
    </row>
    <row r="683" spans="11:13" x14ac:dyDescent="0.25">
      <c r="K683" s="145"/>
      <c r="L683" s="110"/>
      <c r="M683" s="110"/>
    </row>
    <row r="684" spans="11:13" x14ac:dyDescent="0.25">
      <c r="K684" s="145"/>
      <c r="L684" s="110"/>
      <c r="M684" s="110"/>
    </row>
    <row r="685" spans="11:13" x14ac:dyDescent="0.25">
      <c r="K685" s="145"/>
      <c r="L685" s="110"/>
      <c r="M685" s="110"/>
    </row>
    <row r="686" spans="11:13" x14ac:dyDescent="0.25">
      <c r="K686" s="145"/>
      <c r="L686" s="110"/>
      <c r="M686" s="110"/>
    </row>
    <row r="687" spans="11:13" x14ac:dyDescent="0.25">
      <c r="K687" s="145"/>
      <c r="L687" s="110"/>
      <c r="M687" s="110"/>
    </row>
    <row r="688" spans="11:13" x14ac:dyDescent="0.25">
      <c r="K688" s="145"/>
      <c r="L688" s="110"/>
      <c r="M688" s="110"/>
    </row>
    <row r="689" spans="11:13" x14ac:dyDescent="0.25">
      <c r="K689" s="145"/>
      <c r="L689" s="110"/>
      <c r="M689" s="110"/>
    </row>
    <row r="690" spans="11:13" x14ac:dyDescent="0.25">
      <c r="K690" s="145"/>
      <c r="L690" s="110"/>
      <c r="M690" s="110"/>
    </row>
    <row r="691" spans="11:13" x14ac:dyDescent="0.25">
      <c r="K691" s="145"/>
      <c r="L691" s="110"/>
      <c r="M691" s="110"/>
    </row>
    <row r="692" spans="11:13" x14ac:dyDescent="0.25">
      <c r="K692" s="145"/>
      <c r="L692" s="110"/>
      <c r="M692" s="110"/>
    </row>
    <row r="693" spans="11:13" x14ac:dyDescent="0.25">
      <c r="K693" s="145"/>
      <c r="L693" s="110"/>
      <c r="M693" s="110"/>
    </row>
    <row r="694" spans="11:13" x14ac:dyDescent="0.25">
      <c r="K694" s="145"/>
      <c r="L694" s="110"/>
      <c r="M694" s="110"/>
    </row>
    <row r="695" spans="11:13" x14ac:dyDescent="0.25">
      <c r="K695" s="145"/>
      <c r="L695" s="110"/>
      <c r="M695" s="110"/>
    </row>
    <row r="696" spans="11:13" x14ac:dyDescent="0.25">
      <c r="K696" s="145"/>
      <c r="L696" s="110"/>
      <c r="M696" s="110"/>
    </row>
    <row r="697" spans="11:13" x14ac:dyDescent="0.25">
      <c r="K697" s="145"/>
      <c r="L697" s="110"/>
      <c r="M697" s="110"/>
    </row>
    <row r="698" spans="11:13" x14ac:dyDescent="0.25">
      <c r="K698" s="145"/>
      <c r="L698" s="110"/>
      <c r="M698" s="110"/>
    </row>
    <row r="699" spans="11:13" x14ac:dyDescent="0.25">
      <c r="K699" s="145"/>
      <c r="L699" s="110"/>
      <c r="M699" s="110"/>
    </row>
    <row r="700" spans="11:13" x14ac:dyDescent="0.25">
      <c r="K700" s="145"/>
      <c r="L700" s="110"/>
      <c r="M700" s="110"/>
    </row>
    <row r="701" spans="11:13" x14ac:dyDescent="0.25">
      <c r="K701" s="145"/>
      <c r="L701" s="110"/>
      <c r="M701" s="110"/>
    </row>
    <row r="702" spans="11:13" x14ac:dyDescent="0.25">
      <c r="K702" s="145"/>
      <c r="L702" s="110"/>
      <c r="M702" s="110"/>
    </row>
    <row r="703" spans="11:13" x14ac:dyDescent="0.25">
      <c r="K703" s="145"/>
      <c r="L703" s="110"/>
      <c r="M703" s="110"/>
    </row>
    <row r="704" spans="11:13" x14ac:dyDescent="0.25">
      <c r="K704" s="145"/>
      <c r="L704" s="110"/>
      <c r="M704" s="110"/>
    </row>
    <row r="705" spans="11:13" x14ac:dyDescent="0.25">
      <c r="K705" s="145"/>
      <c r="L705" s="110"/>
      <c r="M705" s="110"/>
    </row>
    <row r="706" spans="11:13" x14ac:dyDescent="0.25">
      <c r="K706" s="145"/>
      <c r="L706" s="110"/>
      <c r="M706" s="110"/>
    </row>
    <row r="707" spans="11:13" x14ac:dyDescent="0.25">
      <c r="K707" s="145"/>
      <c r="L707" s="110"/>
      <c r="M707" s="110"/>
    </row>
    <row r="708" spans="11:13" x14ac:dyDescent="0.25">
      <c r="K708" s="145"/>
      <c r="L708" s="110"/>
      <c r="M708" s="110"/>
    </row>
    <row r="709" spans="11:13" x14ac:dyDescent="0.25">
      <c r="K709" s="145"/>
      <c r="L709" s="110"/>
      <c r="M709" s="110"/>
    </row>
    <row r="710" spans="11:13" x14ac:dyDescent="0.25">
      <c r="K710" s="145"/>
      <c r="L710" s="110"/>
      <c r="M710" s="110"/>
    </row>
    <row r="711" spans="11:13" x14ac:dyDescent="0.25">
      <c r="K711" s="145"/>
      <c r="L711" s="110"/>
      <c r="M711" s="110"/>
    </row>
    <row r="712" spans="11:13" x14ac:dyDescent="0.25">
      <c r="K712" s="145"/>
      <c r="L712" s="110"/>
      <c r="M712" s="110"/>
    </row>
    <row r="713" spans="11:13" x14ac:dyDescent="0.25">
      <c r="K713" s="145"/>
      <c r="L713" s="110"/>
      <c r="M713" s="110"/>
    </row>
    <row r="714" spans="11:13" x14ac:dyDescent="0.25">
      <c r="K714" s="145"/>
      <c r="L714" s="110"/>
      <c r="M714" s="110"/>
    </row>
    <row r="715" spans="11:13" x14ac:dyDescent="0.25">
      <c r="K715" s="145"/>
      <c r="L715" s="110"/>
      <c r="M715" s="110"/>
    </row>
    <row r="716" spans="11:13" x14ac:dyDescent="0.25">
      <c r="K716" s="145"/>
      <c r="L716" s="110"/>
      <c r="M716" s="110"/>
    </row>
    <row r="717" spans="11:13" x14ac:dyDescent="0.25">
      <c r="K717" s="145"/>
      <c r="L717" s="110"/>
      <c r="M717" s="110"/>
    </row>
    <row r="718" spans="11:13" x14ac:dyDescent="0.25">
      <c r="K718" s="145"/>
      <c r="L718" s="110"/>
      <c r="M718" s="110"/>
    </row>
    <row r="719" spans="11:13" x14ac:dyDescent="0.25">
      <c r="K719" s="145"/>
      <c r="L719" s="110"/>
      <c r="M719" s="110"/>
    </row>
    <row r="720" spans="11:13" x14ac:dyDescent="0.25">
      <c r="K720" s="145"/>
      <c r="L720" s="110"/>
      <c r="M720" s="110"/>
    </row>
    <row r="721" spans="11:13" x14ac:dyDescent="0.25">
      <c r="K721" s="145"/>
      <c r="L721" s="110"/>
      <c r="M721" s="110"/>
    </row>
    <row r="722" spans="11:13" x14ac:dyDescent="0.25">
      <c r="K722" s="145"/>
      <c r="L722" s="110"/>
      <c r="M722" s="110"/>
    </row>
    <row r="723" spans="11:13" x14ac:dyDescent="0.25">
      <c r="K723" s="145"/>
      <c r="L723" s="110"/>
      <c r="M723" s="110"/>
    </row>
    <row r="724" spans="11:13" x14ac:dyDescent="0.25">
      <c r="K724" s="145"/>
      <c r="L724" s="110"/>
      <c r="M724" s="110"/>
    </row>
    <row r="725" spans="11:13" x14ac:dyDescent="0.25">
      <c r="K725" s="145"/>
      <c r="L725" s="110"/>
      <c r="M725" s="110"/>
    </row>
    <row r="726" spans="11:13" x14ac:dyDescent="0.25">
      <c r="K726" s="145"/>
      <c r="L726" s="110"/>
      <c r="M726" s="110"/>
    </row>
    <row r="727" spans="11:13" x14ac:dyDescent="0.25">
      <c r="K727" s="145"/>
      <c r="L727" s="110"/>
      <c r="M727" s="110"/>
    </row>
    <row r="728" spans="11:13" x14ac:dyDescent="0.25">
      <c r="K728" s="145"/>
      <c r="L728" s="110"/>
      <c r="M728" s="110"/>
    </row>
    <row r="729" spans="11:13" x14ac:dyDescent="0.25">
      <c r="K729" s="145"/>
      <c r="L729" s="110"/>
      <c r="M729" s="110"/>
    </row>
    <row r="730" spans="11:13" x14ac:dyDescent="0.25">
      <c r="K730" s="145"/>
      <c r="L730" s="110"/>
      <c r="M730" s="110"/>
    </row>
    <row r="731" spans="11:13" x14ac:dyDescent="0.25">
      <c r="K731" s="145"/>
      <c r="L731" s="110"/>
      <c r="M731" s="110"/>
    </row>
    <row r="732" spans="11:13" x14ac:dyDescent="0.25">
      <c r="K732" s="145"/>
      <c r="L732" s="110"/>
      <c r="M732" s="110"/>
    </row>
    <row r="733" spans="11:13" x14ac:dyDescent="0.25">
      <c r="K733" s="145"/>
      <c r="L733" s="110"/>
      <c r="M733" s="110"/>
    </row>
    <row r="734" spans="11:13" x14ac:dyDescent="0.25">
      <c r="K734" s="145"/>
      <c r="L734" s="110"/>
      <c r="M734" s="110"/>
    </row>
    <row r="735" spans="11:13" x14ac:dyDescent="0.25">
      <c r="K735" s="145"/>
      <c r="L735" s="110"/>
      <c r="M735" s="110"/>
    </row>
    <row r="736" spans="11:13" x14ac:dyDescent="0.25">
      <c r="K736" s="145"/>
      <c r="L736" s="110"/>
      <c r="M736" s="110"/>
    </row>
    <row r="737" spans="11:13" x14ac:dyDescent="0.25">
      <c r="K737" s="145"/>
      <c r="L737" s="110"/>
      <c r="M737" s="110"/>
    </row>
    <row r="738" spans="11:13" x14ac:dyDescent="0.25">
      <c r="K738" s="145"/>
      <c r="L738" s="110"/>
      <c r="M738" s="110"/>
    </row>
    <row r="739" spans="11:13" x14ac:dyDescent="0.25">
      <c r="K739" s="145"/>
      <c r="L739" s="110"/>
      <c r="M739" s="110"/>
    </row>
    <row r="740" spans="11:13" x14ac:dyDescent="0.25">
      <c r="K740" s="145"/>
      <c r="L740" s="110"/>
      <c r="M740" s="110"/>
    </row>
    <row r="741" spans="11:13" x14ac:dyDescent="0.25">
      <c r="K741" s="145"/>
      <c r="L741" s="110"/>
      <c r="M741" s="110"/>
    </row>
    <row r="742" spans="11:13" x14ac:dyDescent="0.25">
      <c r="K742" s="145"/>
      <c r="L742" s="110"/>
      <c r="M742" s="110"/>
    </row>
    <row r="743" spans="11:13" x14ac:dyDescent="0.25">
      <c r="K743" s="145"/>
      <c r="L743" s="110"/>
      <c r="M743" s="110"/>
    </row>
    <row r="744" spans="11:13" x14ac:dyDescent="0.25">
      <c r="K744" s="145"/>
      <c r="L744" s="110"/>
      <c r="M744" s="110"/>
    </row>
    <row r="745" spans="11:13" x14ac:dyDescent="0.25">
      <c r="K745" s="145"/>
      <c r="L745" s="110"/>
      <c r="M745" s="110"/>
    </row>
    <row r="746" spans="11:13" x14ac:dyDescent="0.25">
      <c r="K746" s="145"/>
      <c r="L746" s="110"/>
      <c r="M746" s="110"/>
    </row>
    <row r="747" spans="11:13" x14ac:dyDescent="0.25">
      <c r="K747" s="145"/>
      <c r="L747" s="110"/>
      <c r="M747" s="110"/>
    </row>
    <row r="748" spans="11:13" x14ac:dyDescent="0.25">
      <c r="K748" s="145"/>
      <c r="L748" s="110"/>
      <c r="M748" s="110"/>
    </row>
    <row r="749" spans="11:13" x14ac:dyDescent="0.25">
      <c r="K749" s="145"/>
      <c r="L749" s="110"/>
      <c r="M749" s="110"/>
    </row>
    <row r="750" spans="11:13" x14ac:dyDescent="0.25">
      <c r="K750" s="145"/>
      <c r="L750" s="110"/>
      <c r="M750" s="110"/>
    </row>
    <row r="751" spans="11:13" x14ac:dyDescent="0.25">
      <c r="K751" s="145"/>
      <c r="L751" s="110"/>
      <c r="M751" s="110"/>
    </row>
    <row r="752" spans="11:13" x14ac:dyDescent="0.25">
      <c r="K752" s="145"/>
      <c r="L752" s="110"/>
      <c r="M752" s="110"/>
    </row>
    <row r="753" spans="11:13" x14ac:dyDescent="0.25">
      <c r="K753" s="145"/>
      <c r="L753" s="110"/>
      <c r="M753" s="110"/>
    </row>
    <row r="754" spans="11:13" x14ac:dyDescent="0.25">
      <c r="K754" s="145"/>
      <c r="L754" s="110"/>
      <c r="M754" s="110"/>
    </row>
    <row r="755" spans="11:13" x14ac:dyDescent="0.25">
      <c r="K755" s="145"/>
      <c r="L755" s="110"/>
      <c r="M755" s="110"/>
    </row>
    <row r="756" spans="11:13" x14ac:dyDescent="0.25">
      <c r="K756" s="145"/>
      <c r="L756" s="110"/>
      <c r="M756" s="110"/>
    </row>
    <row r="757" spans="11:13" x14ac:dyDescent="0.25">
      <c r="K757" s="145"/>
      <c r="L757" s="110"/>
      <c r="M757" s="110"/>
    </row>
    <row r="758" spans="11:13" x14ac:dyDescent="0.25">
      <c r="K758" s="145"/>
      <c r="L758" s="110"/>
      <c r="M758" s="110"/>
    </row>
    <row r="759" spans="11:13" x14ac:dyDescent="0.25">
      <c r="K759" s="145"/>
      <c r="L759" s="110"/>
      <c r="M759" s="110"/>
    </row>
    <row r="760" spans="11:13" x14ac:dyDescent="0.25">
      <c r="K760" s="145"/>
      <c r="L760" s="110"/>
      <c r="M760" s="110"/>
    </row>
    <row r="761" spans="11:13" x14ac:dyDescent="0.25">
      <c r="K761" s="145"/>
      <c r="L761" s="110"/>
      <c r="M761" s="110"/>
    </row>
    <row r="762" spans="11:13" x14ac:dyDescent="0.25">
      <c r="K762" s="145"/>
      <c r="L762" s="110"/>
      <c r="M762" s="110"/>
    </row>
    <row r="763" spans="11:13" x14ac:dyDescent="0.25">
      <c r="K763" s="145"/>
      <c r="L763" s="110"/>
      <c r="M763" s="110"/>
    </row>
    <row r="764" spans="11:13" x14ac:dyDescent="0.25">
      <c r="K764" s="145"/>
      <c r="L764" s="110"/>
      <c r="M764" s="110"/>
    </row>
    <row r="765" spans="11:13" x14ac:dyDescent="0.25">
      <c r="K765" s="145"/>
      <c r="L765" s="110"/>
      <c r="M765" s="110"/>
    </row>
    <row r="766" spans="11:13" x14ac:dyDescent="0.25">
      <c r="K766" s="145"/>
      <c r="L766" s="110"/>
      <c r="M766" s="110"/>
    </row>
    <row r="767" spans="11:13" x14ac:dyDescent="0.25">
      <c r="K767" s="145"/>
      <c r="L767" s="110"/>
      <c r="M767" s="110"/>
    </row>
    <row r="768" spans="11:13" x14ac:dyDescent="0.25">
      <c r="K768" s="145"/>
      <c r="L768" s="110"/>
      <c r="M768" s="110"/>
    </row>
    <row r="769" spans="11:13" x14ac:dyDescent="0.25">
      <c r="K769" s="145"/>
      <c r="L769" s="110"/>
      <c r="M769" s="110"/>
    </row>
    <row r="770" spans="11:13" x14ac:dyDescent="0.25">
      <c r="K770" s="145"/>
      <c r="L770" s="110"/>
      <c r="M770" s="110"/>
    </row>
    <row r="771" spans="11:13" x14ac:dyDescent="0.25">
      <c r="K771" s="145"/>
      <c r="L771" s="110"/>
      <c r="M771" s="110"/>
    </row>
    <row r="772" spans="11:13" x14ac:dyDescent="0.25">
      <c r="K772" s="145"/>
      <c r="L772" s="110"/>
      <c r="M772" s="110"/>
    </row>
    <row r="773" spans="11:13" x14ac:dyDescent="0.25">
      <c r="K773" s="145"/>
      <c r="L773" s="110"/>
      <c r="M773" s="110"/>
    </row>
    <row r="774" spans="11:13" x14ac:dyDescent="0.25">
      <c r="K774" s="145"/>
      <c r="L774" s="110"/>
      <c r="M774" s="110"/>
    </row>
    <row r="775" spans="11:13" x14ac:dyDescent="0.25">
      <c r="K775" s="145"/>
      <c r="L775" s="110"/>
      <c r="M775" s="110"/>
    </row>
    <row r="776" spans="11:13" x14ac:dyDescent="0.25">
      <c r="K776" s="145"/>
      <c r="L776" s="110"/>
      <c r="M776" s="110"/>
    </row>
    <row r="777" spans="11:13" x14ac:dyDescent="0.25">
      <c r="K777" s="145"/>
      <c r="L777" s="110"/>
      <c r="M777" s="110"/>
    </row>
    <row r="778" spans="11:13" x14ac:dyDescent="0.25">
      <c r="K778" s="145"/>
      <c r="L778" s="110"/>
      <c r="M778" s="110"/>
    </row>
    <row r="779" spans="11:13" x14ac:dyDescent="0.25">
      <c r="K779" s="145"/>
      <c r="L779" s="110"/>
      <c r="M779" s="110"/>
    </row>
    <row r="780" spans="11:13" x14ac:dyDescent="0.25">
      <c r="K780" s="145"/>
      <c r="L780" s="110"/>
      <c r="M780" s="110"/>
    </row>
    <row r="781" spans="11:13" x14ac:dyDescent="0.25">
      <c r="K781" s="145"/>
      <c r="L781" s="110"/>
      <c r="M781" s="110"/>
    </row>
    <row r="782" spans="11:13" x14ac:dyDescent="0.25">
      <c r="K782" s="145"/>
      <c r="L782" s="110"/>
      <c r="M782" s="110"/>
    </row>
    <row r="783" spans="11:13" x14ac:dyDescent="0.25">
      <c r="K783" s="145"/>
      <c r="L783" s="110"/>
      <c r="M783" s="110"/>
    </row>
    <row r="784" spans="11:13" x14ac:dyDescent="0.25">
      <c r="K784" s="145"/>
      <c r="L784" s="110"/>
      <c r="M784" s="110"/>
    </row>
    <row r="785" spans="11:13" x14ac:dyDescent="0.25">
      <c r="K785" s="145"/>
      <c r="L785" s="110"/>
      <c r="M785" s="110"/>
    </row>
    <row r="786" spans="11:13" x14ac:dyDescent="0.25">
      <c r="K786" s="145"/>
      <c r="L786" s="110"/>
      <c r="M786" s="110"/>
    </row>
    <row r="787" spans="11:13" x14ac:dyDescent="0.25">
      <c r="K787" s="145"/>
      <c r="L787" s="110"/>
      <c r="M787" s="110"/>
    </row>
    <row r="788" spans="11:13" x14ac:dyDescent="0.25">
      <c r="K788" s="145"/>
      <c r="L788" s="110"/>
      <c r="M788" s="110"/>
    </row>
    <row r="789" spans="11:13" x14ac:dyDescent="0.25">
      <c r="K789" s="145"/>
      <c r="L789" s="110"/>
      <c r="M789" s="110"/>
    </row>
    <row r="790" spans="11:13" x14ac:dyDescent="0.25">
      <c r="K790" s="145"/>
      <c r="L790" s="110"/>
      <c r="M790" s="110"/>
    </row>
    <row r="791" spans="11:13" x14ac:dyDescent="0.25">
      <c r="K791" s="145"/>
      <c r="L791" s="110"/>
      <c r="M791" s="110"/>
    </row>
    <row r="792" spans="11:13" x14ac:dyDescent="0.25">
      <c r="K792" s="145"/>
      <c r="L792" s="110"/>
      <c r="M792" s="110"/>
    </row>
    <row r="793" spans="11:13" x14ac:dyDescent="0.25">
      <c r="K793" s="145"/>
      <c r="L793" s="110"/>
      <c r="M793" s="110"/>
    </row>
    <row r="794" spans="11:13" x14ac:dyDescent="0.25">
      <c r="K794" s="145"/>
      <c r="L794" s="110"/>
      <c r="M794" s="110"/>
    </row>
    <row r="795" spans="11:13" x14ac:dyDescent="0.25">
      <c r="K795" s="145"/>
      <c r="L795" s="110"/>
      <c r="M795" s="110"/>
    </row>
    <row r="796" spans="11:13" x14ac:dyDescent="0.25">
      <c r="K796" s="145"/>
      <c r="L796" s="110"/>
      <c r="M796" s="110"/>
    </row>
    <row r="797" spans="11:13" x14ac:dyDescent="0.25">
      <c r="K797" s="145"/>
      <c r="L797" s="110"/>
      <c r="M797" s="110"/>
    </row>
    <row r="798" spans="11:13" x14ac:dyDescent="0.25">
      <c r="K798" s="145"/>
      <c r="L798" s="110"/>
      <c r="M798" s="110"/>
    </row>
    <row r="799" spans="11:13" x14ac:dyDescent="0.25">
      <c r="K799" s="145"/>
      <c r="L799" s="110"/>
      <c r="M799" s="110"/>
    </row>
    <row r="800" spans="11:13" x14ac:dyDescent="0.25">
      <c r="K800" s="145"/>
      <c r="L800" s="110"/>
      <c r="M800" s="110"/>
    </row>
    <row r="801" spans="11:13" x14ac:dyDescent="0.25">
      <c r="K801" s="145"/>
      <c r="L801" s="110"/>
      <c r="M801" s="110"/>
    </row>
    <row r="802" spans="11:13" x14ac:dyDescent="0.25">
      <c r="K802" s="145"/>
      <c r="L802" s="110"/>
      <c r="M802" s="110"/>
    </row>
    <row r="803" spans="11:13" x14ac:dyDescent="0.25">
      <c r="K803" s="145"/>
      <c r="L803" s="110"/>
      <c r="M803" s="110"/>
    </row>
    <row r="804" spans="11:13" x14ac:dyDescent="0.25">
      <c r="K804" s="145"/>
      <c r="L804" s="110"/>
      <c r="M804" s="110"/>
    </row>
    <row r="805" spans="11:13" x14ac:dyDescent="0.25">
      <c r="K805" s="145"/>
      <c r="L805" s="110"/>
      <c r="M805" s="110"/>
    </row>
    <row r="806" spans="11:13" x14ac:dyDescent="0.25">
      <c r="K806" s="145"/>
      <c r="L806" s="110"/>
      <c r="M806" s="110"/>
    </row>
    <row r="807" spans="11:13" x14ac:dyDescent="0.25">
      <c r="K807" s="145"/>
      <c r="L807" s="110"/>
      <c r="M807" s="110"/>
    </row>
    <row r="808" spans="11:13" x14ac:dyDescent="0.25">
      <c r="K808" s="145"/>
      <c r="L808" s="110"/>
      <c r="M808" s="110"/>
    </row>
    <row r="809" spans="11:13" x14ac:dyDescent="0.25">
      <c r="K809" s="145"/>
      <c r="L809" s="110"/>
      <c r="M809" s="110"/>
    </row>
    <row r="810" spans="11:13" x14ac:dyDescent="0.25">
      <c r="K810" s="145"/>
      <c r="L810" s="110"/>
      <c r="M810" s="110"/>
    </row>
    <row r="811" spans="11:13" x14ac:dyDescent="0.25">
      <c r="K811" s="145"/>
      <c r="L811" s="110"/>
      <c r="M811" s="110"/>
    </row>
    <row r="812" spans="11:13" x14ac:dyDescent="0.25">
      <c r="K812" s="145"/>
      <c r="L812" s="110"/>
      <c r="M812" s="110"/>
    </row>
    <row r="813" spans="11:13" x14ac:dyDescent="0.25">
      <c r="K813" s="145"/>
      <c r="L813" s="110"/>
      <c r="M813" s="110"/>
    </row>
    <row r="814" spans="11:13" x14ac:dyDescent="0.25">
      <c r="K814" s="145"/>
      <c r="L814" s="110"/>
      <c r="M814" s="110"/>
    </row>
    <row r="815" spans="11:13" x14ac:dyDescent="0.25">
      <c r="K815" s="145"/>
      <c r="L815" s="110"/>
      <c r="M815" s="110"/>
    </row>
    <row r="816" spans="11:13" x14ac:dyDescent="0.25">
      <c r="K816" s="145"/>
      <c r="L816" s="110"/>
      <c r="M816" s="110"/>
    </row>
    <row r="817" spans="11:13" x14ac:dyDescent="0.25">
      <c r="K817" s="145"/>
      <c r="L817" s="110"/>
      <c r="M817" s="110"/>
    </row>
    <row r="818" spans="11:13" x14ac:dyDescent="0.25">
      <c r="K818" s="145"/>
      <c r="L818" s="110"/>
      <c r="M818" s="110"/>
    </row>
    <row r="819" spans="11:13" x14ac:dyDescent="0.25">
      <c r="K819" s="145"/>
      <c r="L819" s="110"/>
      <c r="M819" s="110"/>
    </row>
    <row r="820" spans="11:13" x14ac:dyDescent="0.25">
      <c r="K820" s="145"/>
      <c r="L820" s="110"/>
      <c r="M820" s="110"/>
    </row>
    <row r="821" spans="11:13" x14ac:dyDescent="0.25">
      <c r="K821" s="145"/>
      <c r="L821" s="110"/>
      <c r="M821" s="110"/>
    </row>
    <row r="822" spans="11:13" x14ac:dyDescent="0.25">
      <c r="K822" s="145"/>
      <c r="L822" s="110"/>
      <c r="M822" s="110"/>
    </row>
    <row r="823" spans="11:13" x14ac:dyDescent="0.25">
      <c r="K823" s="145"/>
      <c r="L823" s="110"/>
      <c r="M823" s="110"/>
    </row>
    <row r="824" spans="11:13" x14ac:dyDescent="0.25">
      <c r="K824" s="145"/>
      <c r="L824" s="110"/>
      <c r="M824" s="110"/>
    </row>
    <row r="825" spans="11:13" x14ac:dyDescent="0.25">
      <c r="K825" s="145"/>
      <c r="L825" s="110"/>
      <c r="M825" s="110"/>
    </row>
    <row r="826" spans="11:13" x14ac:dyDescent="0.25">
      <c r="K826" s="145"/>
      <c r="L826" s="110"/>
      <c r="M826" s="110"/>
    </row>
    <row r="827" spans="11:13" x14ac:dyDescent="0.25">
      <c r="K827" s="145"/>
      <c r="L827" s="110"/>
      <c r="M827" s="110"/>
    </row>
    <row r="828" spans="11:13" x14ac:dyDescent="0.25">
      <c r="K828" s="145"/>
      <c r="L828" s="110"/>
      <c r="M828" s="110"/>
    </row>
    <row r="829" spans="11:13" x14ac:dyDescent="0.25">
      <c r="K829" s="145"/>
      <c r="L829" s="110"/>
      <c r="M829" s="110"/>
    </row>
    <row r="830" spans="11:13" x14ac:dyDescent="0.25">
      <c r="K830" s="145"/>
      <c r="L830" s="110"/>
      <c r="M830" s="110"/>
    </row>
    <row r="831" spans="11:13" x14ac:dyDescent="0.25">
      <c r="K831" s="145"/>
      <c r="L831" s="110"/>
      <c r="M831" s="110"/>
    </row>
    <row r="832" spans="11:13" x14ac:dyDescent="0.25">
      <c r="K832" s="145"/>
      <c r="L832" s="110"/>
      <c r="M832" s="110"/>
    </row>
    <row r="833" spans="11:13" x14ac:dyDescent="0.25">
      <c r="K833" s="145"/>
      <c r="L833" s="110"/>
      <c r="M833" s="110"/>
    </row>
    <row r="834" spans="11:13" x14ac:dyDescent="0.25">
      <c r="K834" s="145"/>
      <c r="L834" s="110"/>
      <c r="M834" s="110"/>
    </row>
    <row r="835" spans="11:13" x14ac:dyDescent="0.25">
      <c r="K835" s="145"/>
      <c r="L835" s="110"/>
      <c r="M835" s="110"/>
    </row>
    <row r="836" spans="11:13" x14ac:dyDescent="0.25">
      <c r="K836" s="145"/>
      <c r="L836" s="110"/>
      <c r="M836" s="110"/>
    </row>
    <row r="837" spans="11:13" x14ac:dyDescent="0.25">
      <c r="K837" s="145"/>
      <c r="L837" s="110"/>
      <c r="M837" s="110"/>
    </row>
    <row r="838" spans="11:13" x14ac:dyDescent="0.25">
      <c r="K838" s="145"/>
      <c r="L838" s="110"/>
      <c r="M838" s="110"/>
    </row>
    <row r="839" spans="11:13" x14ac:dyDescent="0.25">
      <c r="K839" s="145"/>
      <c r="L839" s="110"/>
      <c r="M839" s="110"/>
    </row>
    <row r="840" spans="11:13" x14ac:dyDescent="0.25">
      <c r="K840" s="145"/>
      <c r="L840" s="110"/>
      <c r="M840" s="110"/>
    </row>
    <row r="841" spans="11:13" x14ac:dyDescent="0.25">
      <c r="K841" s="145"/>
      <c r="L841" s="110"/>
      <c r="M841" s="110"/>
    </row>
    <row r="842" spans="11:13" x14ac:dyDescent="0.25">
      <c r="K842" s="145"/>
      <c r="L842" s="110"/>
      <c r="M842" s="110"/>
    </row>
    <row r="843" spans="11:13" x14ac:dyDescent="0.25">
      <c r="K843" s="145"/>
      <c r="L843" s="110"/>
      <c r="M843" s="110"/>
    </row>
    <row r="844" spans="11:13" x14ac:dyDescent="0.25">
      <c r="K844" s="145"/>
      <c r="L844" s="110"/>
      <c r="M844" s="110"/>
    </row>
    <row r="845" spans="11:13" x14ac:dyDescent="0.25">
      <c r="K845" s="145"/>
      <c r="L845" s="110"/>
      <c r="M845" s="110"/>
    </row>
    <row r="846" spans="11:13" x14ac:dyDescent="0.25">
      <c r="K846" s="145"/>
      <c r="L846" s="110"/>
      <c r="M846" s="110"/>
    </row>
    <row r="847" spans="11:13" x14ac:dyDescent="0.25">
      <c r="K847" s="145"/>
      <c r="L847" s="110"/>
      <c r="M847" s="110"/>
    </row>
    <row r="848" spans="11:13" x14ac:dyDescent="0.25">
      <c r="K848" s="145"/>
      <c r="L848" s="110"/>
      <c r="M848" s="110"/>
    </row>
    <row r="849" spans="11:13" x14ac:dyDescent="0.25">
      <c r="K849" s="145"/>
      <c r="L849" s="110"/>
      <c r="M849" s="110"/>
    </row>
    <row r="850" spans="11:13" x14ac:dyDescent="0.25">
      <c r="K850" s="145"/>
      <c r="L850" s="110"/>
      <c r="M850" s="110"/>
    </row>
    <row r="851" spans="11:13" x14ac:dyDescent="0.25">
      <c r="K851" s="145"/>
      <c r="L851" s="110"/>
      <c r="M851" s="110"/>
    </row>
    <row r="852" spans="11:13" x14ac:dyDescent="0.25">
      <c r="K852" s="145"/>
      <c r="L852" s="110"/>
      <c r="M852" s="110"/>
    </row>
    <row r="853" spans="11:13" x14ac:dyDescent="0.25">
      <c r="K853" s="145"/>
      <c r="L853" s="110"/>
      <c r="M853" s="110"/>
    </row>
    <row r="854" spans="11:13" x14ac:dyDescent="0.25">
      <c r="K854" s="145"/>
      <c r="L854" s="110"/>
      <c r="M854" s="110"/>
    </row>
    <row r="855" spans="11:13" x14ac:dyDescent="0.25">
      <c r="K855" s="145"/>
      <c r="L855" s="110"/>
      <c r="M855" s="110"/>
    </row>
    <row r="856" spans="11:13" x14ac:dyDescent="0.25">
      <c r="K856" s="145"/>
      <c r="L856" s="110"/>
      <c r="M856" s="110"/>
    </row>
    <row r="857" spans="11:13" x14ac:dyDescent="0.25">
      <c r="K857" s="145"/>
      <c r="L857" s="110"/>
      <c r="M857" s="110"/>
    </row>
    <row r="858" spans="11:13" x14ac:dyDescent="0.25">
      <c r="K858" s="145"/>
      <c r="L858" s="110"/>
      <c r="M858" s="110"/>
    </row>
    <row r="859" spans="11:13" x14ac:dyDescent="0.25">
      <c r="K859" s="145"/>
      <c r="L859" s="110"/>
      <c r="M859" s="110"/>
    </row>
    <row r="860" spans="11:13" x14ac:dyDescent="0.25">
      <c r="K860" s="145"/>
      <c r="L860" s="110"/>
      <c r="M860" s="110"/>
    </row>
    <row r="861" spans="11:13" x14ac:dyDescent="0.25">
      <c r="K861" s="145"/>
      <c r="L861" s="110"/>
      <c r="M861" s="110"/>
    </row>
    <row r="862" spans="11:13" x14ac:dyDescent="0.25">
      <c r="K862" s="145"/>
      <c r="L862" s="110"/>
      <c r="M862" s="110"/>
    </row>
    <row r="863" spans="11:13" x14ac:dyDescent="0.25">
      <c r="K863" s="145"/>
      <c r="L863" s="110"/>
      <c r="M863" s="110"/>
    </row>
    <row r="864" spans="11:13" x14ac:dyDescent="0.25">
      <c r="K864" s="145"/>
      <c r="L864" s="110"/>
      <c r="M864" s="110"/>
    </row>
    <row r="865" spans="11:13" x14ac:dyDescent="0.25">
      <c r="K865" s="145"/>
      <c r="L865" s="110"/>
      <c r="M865" s="110"/>
    </row>
    <row r="866" spans="11:13" x14ac:dyDescent="0.25">
      <c r="K866" s="145"/>
      <c r="L866" s="110"/>
      <c r="M866" s="110"/>
    </row>
    <row r="867" spans="11:13" x14ac:dyDescent="0.25">
      <c r="K867" s="145"/>
      <c r="L867" s="110"/>
      <c r="M867" s="110"/>
    </row>
    <row r="868" spans="11:13" x14ac:dyDescent="0.25">
      <c r="K868" s="145"/>
      <c r="L868" s="110"/>
      <c r="M868" s="110"/>
    </row>
    <row r="869" spans="11:13" x14ac:dyDescent="0.25">
      <c r="K869" s="145"/>
      <c r="L869" s="110"/>
      <c r="M869" s="110"/>
    </row>
    <row r="870" spans="11:13" x14ac:dyDescent="0.25">
      <c r="K870" s="145"/>
      <c r="L870" s="110"/>
      <c r="M870" s="110"/>
    </row>
    <row r="871" spans="11:13" x14ac:dyDescent="0.25">
      <c r="K871" s="145"/>
      <c r="L871" s="110"/>
      <c r="M871" s="110"/>
    </row>
    <row r="872" spans="11:13" x14ac:dyDescent="0.25">
      <c r="K872" s="145"/>
      <c r="L872" s="110"/>
      <c r="M872" s="110"/>
    </row>
    <row r="873" spans="11:13" x14ac:dyDescent="0.25">
      <c r="K873" s="145"/>
      <c r="L873" s="110"/>
      <c r="M873" s="110"/>
    </row>
    <row r="874" spans="11:13" x14ac:dyDescent="0.25">
      <c r="K874" s="145"/>
      <c r="L874" s="110"/>
      <c r="M874" s="110"/>
    </row>
    <row r="875" spans="11:13" x14ac:dyDescent="0.25">
      <c r="K875" s="145"/>
      <c r="L875" s="110"/>
      <c r="M875" s="110"/>
    </row>
    <row r="876" spans="11:13" x14ac:dyDescent="0.25">
      <c r="K876" s="145"/>
      <c r="L876" s="110"/>
      <c r="M876" s="110"/>
    </row>
    <row r="877" spans="11:13" x14ac:dyDescent="0.25">
      <c r="K877" s="145"/>
      <c r="L877" s="110"/>
      <c r="M877" s="110"/>
    </row>
    <row r="878" spans="11:13" x14ac:dyDescent="0.25">
      <c r="K878" s="145"/>
      <c r="L878" s="110"/>
      <c r="M878" s="110"/>
    </row>
    <row r="879" spans="11:13" x14ac:dyDescent="0.25">
      <c r="K879" s="145"/>
      <c r="L879" s="110"/>
      <c r="M879" s="110"/>
    </row>
    <row r="880" spans="11:13" x14ac:dyDescent="0.25">
      <c r="K880" s="145"/>
      <c r="L880" s="110"/>
      <c r="M880" s="110"/>
    </row>
    <row r="881" spans="11:13" x14ac:dyDescent="0.25">
      <c r="K881" s="145"/>
      <c r="L881" s="110"/>
      <c r="M881" s="110"/>
    </row>
    <row r="882" spans="11:13" x14ac:dyDescent="0.25">
      <c r="K882" s="145"/>
      <c r="L882" s="110"/>
      <c r="M882" s="110"/>
    </row>
    <row r="883" spans="11:13" x14ac:dyDescent="0.25">
      <c r="K883" s="145"/>
      <c r="L883" s="110"/>
      <c r="M883" s="110"/>
    </row>
    <row r="884" spans="11:13" x14ac:dyDescent="0.25">
      <c r="K884" s="145"/>
      <c r="L884" s="110"/>
      <c r="M884" s="110"/>
    </row>
    <row r="885" spans="11:13" x14ac:dyDescent="0.25">
      <c r="K885" s="145"/>
      <c r="L885" s="110"/>
      <c r="M885" s="110"/>
    </row>
    <row r="886" spans="11:13" x14ac:dyDescent="0.25">
      <c r="K886" s="145"/>
      <c r="L886" s="110"/>
      <c r="M886" s="110"/>
    </row>
    <row r="887" spans="11:13" x14ac:dyDescent="0.25">
      <c r="K887" s="145"/>
      <c r="L887" s="110"/>
      <c r="M887" s="110"/>
    </row>
    <row r="888" spans="11:13" x14ac:dyDescent="0.25">
      <c r="K888" s="145"/>
      <c r="L888" s="110"/>
      <c r="M888" s="110"/>
    </row>
    <row r="889" spans="11:13" x14ac:dyDescent="0.25">
      <c r="K889" s="145"/>
      <c r="L889" s="110"/>
      <c r="M889" s="110"/>
    </row>
    <row r="890" spans="11:13" x14ac:dyDescent="0.25">
      <c r="K890" s="145"/>
      <c r="L890" s="110"/>
      <c r="M890" s="110"/>
    </row>
    <row r="891" spans="11:13" x14ac:dyDescent="0.25">
      <c r="K891" s="145"/>
      <c r="L891" s="110"/>
      <c r="M891" s="110"/>
    </row>
    <row r="892" spans="11:13" x14ac:dyDescent="0.25">
      <c r="K892" s="145"/>
      <c r="L892" s="110"/>
      <c r="M892" s="110"/>
    </row>
    <row r="893" spans="11:13" x14ac:dyDescent="0.25">
      <c r="K893" s="145"/>
      <c r="L893" s="110"/>
      <c r="M893" s="110"/>
    </row>
    <row r="894" spans="11:13" x14ac:dyDescent="0.25">
      <c r="K894" s="145"/>
      <c r="L894" s="110"/>
      <c r="M894" s="110"/>
    </row>
    <row r="895" spans="11:13" x14ac:dyDescent="0.25">
      <c r="K895" s="145"/>
      <c r="L895" s="110"/>
      <c r="M895" s="110"/>
    </row>
    <row r="896" spans="11:13" x14ac:dyDescent="0.25">
      <c r="K896" s="145"/>
      <c r="L896" s="110"/>
      <c r="M896" s="110"/>
    </row>
    <row r="897" spans="11:13" x14ac:dyDescent="0.25">
      <c r="K897" s="145"/>
      <c r="L897" s="110"/>
      <c r="M897" s="110"/>
    </row>
    <row r="898" spans="11:13" x14ac:dyDescent="0.25">
      <c r="K898" s="145"/>
      <c r="L898" s="110"/>
      <c r="M898" s="110"/>
    </row>
    <row r="899" spans="11:13" x14ac:dyDescent="0.25">
      <c r="K899" s="145"/>
      <c r="L899" s="110"/>
      <c r="M899" s="110"/>
    </row>
    <row r="900" spans="11:13" x14ac:dyDescent="0.25">
      <c r="K900" s="145"/>
      <c r="L900" s="110"/>
      <c r="M900" s="110"/>
    </row>
    <row r="901" spans="11:13" x14ac:dyDescent="0.25">
      <c r="K901" s="145"/>
      <c r="L901" s="110"/>
      <c r="M901" s="110"/>
    </row>
    <row r="902" spans="11:13" x14ac:dyDescent="0.25">
      <c r="K902" s="145"/>
      <c r="L902" s="110"/>
      <c r="M902" s="110"/>
    </row>
    <row r="903" spans="11:13" x14ac:dyDescent="0.25">
      <c r="K903" s="145"/>
      <c r="L903" s="110"/>
      <c r="M903" s="110"/>
    </row>
    <row r="904" spans="11:13" x14ac:dyDescent="0.25">
      <c r="K904" s="145"/>
      <c r="L904" s="110"/>
      <c r="M904" s="110"/>
    </row>
    <row r="905" spans="11:13" x14ac:dyDescent="0.25">
      <c r="K905" s="145"/>
      <c r="L905" s="110"/>
      <c r="M905" s="110"/>
    </row>
    <row r="906" spans="11:13" x14ac:dyDescent="0.25">
      <c r="K906" s="145"/>
      <c r="L906" s="110"/>
      <c r="M906" s="110"/>
    </row>
    <row r="907" spans="11:13" x14ac:dyDescent="0.25">
      <c r="K907" s="145"/>
      <c r="L907" s="110"/>
      <c r="M907" s="110"/>
    </row>
    <row r="908" spans="11:13" x14ac:dyDescent="0.25">
      <c r="K908" s="145"/>
      <c r="L908" s="110"/>
      <c r="M908" s="110"/>
    </row>
    <row r="909" spans="11:13" x14ac:dyDescent="0.25">
      <c r="K909" s="145"/>
      <c r="L909" s="110"/>
      <c r="M909" s="110"/>
    </row>
    <row r="910" spans="11:13" x14ac:dyDescent="0.25">
      <c r="K910" s="145"/>
      <c r="L910" s="110"/>
      <c r="M910" s="110"/>
    </row>
    <row r="911" spans="11:13" x14ac:dyDescent="0.25">
      <c r="K911" s="145"/>
      <c r="L911" s="110"/>
      <c r="M911" s="110"/>
    </row>
    <row r="912" spans="11:13" x14ac:dyDescent="0.25">
      <c r="K912" s="145"/>
      <c r="L912" s="110"/>
      <c r="M912" s="110"/>
    </row>
    <row r="913" spans="11:13" x14ac:dyDescent="0.25">
      <c r="K913" s="145"/>
      <c r="L913" s="110"/>
      <c r="M913" s="110"/>
    </row>
    <row r="914" spans="11:13" x14ac:dyDescent="0.25">
      <c r="K914" s="145"/>
      <c r="L914" s="110"/>
      <c r="M914" s="110"/>
    </row>
    <row r="915" spans="11:13" x14ac:dyDescent="0.25">
      <c r="K915" s="145"/>
      <c r="L915" s="110"/>
      <c r="M915" s="110"/>
    </row>
    <row r="916" spans="11:13" x14ac:dyDescent="0.25">
      <c r="K916" s="145"/>
      <c r="L916" s="110"/>
      <c r="M916" s="110"/>
    </row>
    <row r="917" spans="11:13" x14ac:dyDescent="0.25">
      <c r="K917" s="145"/>
      <c r="L917" s="110"/>
      <c r="M917" s="110"/>
    </row>
    <row r="918" spans="11:13" x14ac:dyDescent="0.25">
      <c r="K918" s="145"/>
      <c r="L918" s="110"/>
      <c r="M918" s="110"/>
    </row>
    <row r="919" spans="11:13" x14ac:dyDescent="0.25">
      <c r="K919" s="145"/>
      <c r="L919" s="110"/>
      <c r="M919" s="110"/>
    </row>
    <row r="920" spans="11:13" x14ac:dyDescent="0.25">
      <c r="K920" s="145"/>
      <c r="L920" s="110"/>
      <c r="M920" s="110"/>
    </row>
    <row r="921" spans="11:13" x14ac:dyDescent="0.25">
      <c r="K921" s="145"/>
      <c r="L921" s="110"/>
      <c r="M921" s="110"/>
    </row>
    <row r="922" spans="11:13" x14ac:dyDescent="0.25">
      <c r="K922" s="145"/>
      <c r="L922" s="110"/>
      <c r="M922" s="110"/>
    </row>
    <row r="923" spans="11:13" x14ac:dyDescent="0.25">
      <c r="K923" s="145"/>
      <c r="L923" s="110"/>
      <c r="M923" s="110"/>
    </row>
    <row r="924" spans="11:13" x14ac:dyDescent="0.25">
      <c r="K924" s="145"/>
      <c r="L924" s="110"/>
      <c r="M924" s="110"/>
    </row>
    <row r="925" spans="11:13" x14ac:dyDescent="0.25">
      <c r="K925" s="145"/>
      <c r="L925" s="110"/>
      <c r="M925" s="110"/>
    </row>
    <row r="926" spans="11:13" x14ac:dyDescent="0.25">
      <c r="K926" s="145"/>
      <c r="L926" s="110"/>
      <c r="M926" s="110"/>
    </row>
    <row r="927" spans="11:13" x14ac:dyDescent="0.25">
      <c r="K927" s="145"/>
      <c r="L927" s="110"/>
      <c r="M927" s="110"/>
    </row>
    <row r="928" spans="11:13" x14ac:dyDescent="0.25">
      <c r="K928" s="145"/>
      <c r="L928" s="110"/>
      <c r="M928" s="110"/>
    </row>
    <row r="929" spans="11:13" x14ac:dyDescent="0.25">
      <c r="K929" s="145"/>
      <c r="L929" s="110"/>
      <c r="M929" s="110"/>
    </row>
    <row r="930" spans="11:13" x14ac:dyDescent="0.25">
      <c r="K930" s="145"/>
      <c r="L930" s="110"/>
      <c r="M930" s="110"/>
    </row>
    <row r="931" spans="11:13" x14ac:dyDescent="0.25">
      <c r="K931" s="145"/>
      <c r="L931" s="110"/>
      <c r="M931" s="110"/>
    </row>
    <row r="932" spans="11:13" x14ac:dyDescent="0.25">
      <c r="K932" s="145"/>
      <c r="L932" s="110"/>
      <c r="M932" s="110"/>
    </row>
    <row r="933" spans="11:13" x14ac:dyDescent="0.25">
      <c r="K933" s="145"/>
      <c r="L933" s="110"/>
      <c r="M933" s="110"/>
    </row>
    <row r="934" spans="11:13" x14ac:dyDescent="0.25">
      <c r="K934" s="145"/>
      <c r="L934" s="110"/>
      <c r="M934" s="110"/>
    </row>
    <row r="935" spans="11:13" x14ac:dyDescent="0.25">
      <c r="K935" s="145"/>
      <c r="L935" s="110"/>
      <c r="M935" s="110"/>
    </row>
    <row r="936" spans="11:13" x14ac:dyDescent="0.25">
      <c r="K936" s="145"/>
      <c r="L936" s="110"/>
      <c r="M936" s="110"/>
    </row>
    <row r="937" spans="11:13" x14ac:dyDescent="0.25">
      <c r="K937" s="145"/>
      <c r="L937" s="110"/>
      <c r="M937" s="110"/>
    </row>
    <row r="938" spans="11:13" x14ac:dyDescent="0.25">
      <c r="K938" s="145"/>
      <c r="L938" s="110"/>
      <c r="M938" s="110"/>
    </row>
    <row r="939" spans="11:13" x14ac:dyDescent="0.25">
      <c r="K939" s="145"/>
      <c r="L939" s="110"/>
      <c r="M939" s="110"/>
    </row>
    <row r="940" spans="11:13" x14ac:dyDescent="0.25">
      <c r="K940" s="145"/>
      <c r="L940" s="110"/>
      <c r="M940" s="110"/>
    </row>
    <row r="941" spans="11:13" x14ac:dyDescent="0.25">
      <c r="K941" s="145"/>
      <c r="L941" s="110"/>
      <c r="M941" s="110"/>
    </row>
    <row r="942" spans="11:13" x14ac:dyDescent="0.25">
      <c r="K942" s="145"/>
      <c r="L942" s="110"/>
      <c r="M942" s="110"/>
    </row>
    <row r="943" spans="11:13" x14ac:dyDescent="0.25">
      <c r="K943" s="145"/>
      <c r="L943" s="110"/>
      <c r="M943" s="110"/>
    </row>
    <row r="944" spans="11:13" x14ac:dyDescent="0.25">
      <c r="K944" s="145"/>
      <c r="L944" s="110"/>
      <c r="M944" s="110"/>
    </row>
    <row r="945" spans="11:13" x14ac:dyDescent="0.25">
      <c r="K945" s="145"/>
      <c r="L945" s="110"/>
      <c r="M945" s="110"/>
    </row>
    <row r="946" spans="11:13" x14ac:dyDescent="0.25">
      <c r="K946" s="145"/>
      <c r="L946" s="110"/>
      <c r="M946" s="110"/>
    </row>
    <row r="947" spans="11:13" x14ac:dyDescent="0.25">
      <c r="K947" s="145"/>
      <c r="L947" s="110"/>
      <c r="M947" s="110"/>
    </row>
    <row r="948" spans="11:13" x14ac:dyDescent="0.25">
      <c r="K948" s="145"/>
      <c r="L948" s="110"/>
      <c r="M948" s="110"/>
    </row>
    <row r="949" spans="11:13" x14ac:dyDescent="0.25">
      <c r="K949" s="145"/>
      <c r="L949" s="110"/>
      <c r="M949" s="110"/>
    </row>
    <row r="950" spans="11:13" x14ac:dyDescent="0.25">
      <c r="K950" s="145"/>
      <c r="L950" s="110"/>
      <c r="M950" s="110"/>
    </row>
    <row r="951" spans="11:13" x14ac:dyDescent="0.25">
      <c r="K951" s="145"/>
      <c r="L951" s="110"/>
      <c r="M951" s="110"/>
    </row>
    <row r="952" spans="11:13" x14ac:dyDescent="0.25">
      <c r="K952" s="145"/>
      <c r="L952" s="110"/>
      <c r="M952" s="110"/>
    </row>
    <row r="953" spans="11:13" x14ac:dyDescent="0.25">
      <c r="K953" s="145"/>
      <c r="L953" s="110"/>
      <c r="M953" s="110"/>
    </row>
    <row r="954" spans="11:13" x14ac:dyDescent="0.25">
      <c r="K954" s="145"/>
      <c r="L954" s="110"/>
      <c r="M954" s="110"/>
    </row>
    <row r="955" spans="11:13" x14ac:dyDescent="0.25">
      <c r="K955" s="145"/>
      <c r="L955" s="110"/>
      <c r="M955" s="110"/>
    </row>
    <row r="956" spans="11:13" x14ac:dyDescent="0.25">
      <c r="K956" s="145"/>
      <c r="L956" s="110"/>
      <c r="M956" s="110"/>
    </row>
    <row r="957" spans="11:13" x14ac:dyDescent="0.25">
      <c r="K957" s="145"/>
      <c r="L957" s="110"/>
      <c r="M957" s="110"/>
    </row>
    <row r="958" spans="11:13" x14ac:dyDescent="0.25">
      <c r="K958" s="145"/>
      <c r="L958" s="110"/>
      <c r="M958" s="110"/>
    </row>
    <row r="959" spans="11:13" x14ac:dyDescent="0.25">
      <c r="K959" s="145"/>
      <c r="L959" s="110"/>
      <c r="M959" s="110"/>
    </row>
    <row r="960" spans="11:13" x14ac:dyDescent="0.25">
      <c r="K960" s="145"/>
      <c r="L960" s="110"/>
      <c r="M960" s="110"/>
    </row>
    <row r="961" spans="11:13" x14ac:dyDescent="0.25">
      <c r="K961" s="145"/>
      <c r="L961" s="110"/>
      <c r="M961" s="110"/>
    </row>
    <row r="962" spans="11:13" x14ac:dyDescent="0.25">
      <c r="K962" s="145"/>
      <c r="L962" s="110"/>
      <c r="M962" s="110"/>
    </row>
    <row r="963" spans="11:13" x14ac:dyDescent="0.25">
      <c r="K963" s="145"/>
      <c r="L963" s="110"/>
      <c r="M963" s="110"/>
    </row>
    <row r="964" spans="11:13" x14ac:dyDescent="0.25">
      <c r="K964" s="145"/>
      <c r="L964" s="110"/>
      <c r="M964" s="110"/>
    </row>
    <row r="965" spans="11:13" x14ac:dyDescent="0.25">
      <c r="K965" s="145"/>
      <c r="L965" s="110"/>
      <c r="M965" s="110"/>
    </row>
    <row r="966" spans="11:13" x14ac:dyDescent="0.25">
      <c r="K966" s="145"/>
      <c r="L966" s="110"/>
      <c r="M966" s="110"/>
    </row>
    <row r="967" spans="11:13" x14ac:dyDescent="0.25">
      <c r="K967" s="145"/>
      <c r="L967" s="110"/>
      <c r="M967" s="110"/>
    </row>
    <row r="968" spans="11:13" x14ac:dyDescent="0.25">
      <c r="K968" s="145"/>
      <c r="L968" s="110"/>
      <c r="M968" s="110"/>
    </row>
    <row r="969" spans="11:13" x14ac:dyDescent="0.25">
      <c r="K969" s="145"/>
      <c r="L969" s="110"/>
      <c r="M969" s="110"/>
    </row>
    <row r="970" spans="11:13" x14ac:dyDescent="0.25">
      <c r="K970" s="145"/>
      <c r="L970" s="110"/>
      <c r="M970" s="110"/>
    </row>
    <row r="971" spans="11:13" x14ac:dyDescent="0.25">
      <c r="K971" s="145"/>
      <c r="L971" s="110"/>
      <c r="M971" s="110"/>
    </row>
    <row r="972" spans="11:13" x14ac:dyDescent="0.25">
      <c r="K972" s="145"/>
      <c r="L972" s="110"/>
      <c r="M972" s="110"/>
    </row>
    <row r="973" spans="11:13" x14ac:dyDescent="0.25">
      <c r="K973" s="145"/>
      <c r="L973" s="110"/>
      <c r="M973" s="110"/>
    </row>
    <row r="974" spans="11:13" x14ac:dyDescent="0.25">
      <c r="K974" s="145"/>
      <c r="L974" s="110"/>
      <c r="M974" s="110"/>
    </row>
    <row r="975" spans="11:13" x14ac:dyDescent="0.25">
      <c r="K975" s="145"/>
      <c r="L975" s="110"/>
      <c r="M975" s="110"/>
    </row>
    <row r="976" spans="11:13" x14ac:dyDescent="0.25">
      <c r="K976" s="145"/>
      <c r="L976" s="110"/>
      <c r="M976" s="110"/>
    </row>
    <row r="977" spans="11:13" x14ac:dyDescent="0.25">
      <c r="K977" s="145"/>
      <c r="L977" s="110"/>
      <c r="M977" s="110"/>
    </row>
    <row r="978" spans="11:13" x14ac:dyDescent="0.25">
      <c r="K978" s="145"/>
      <c r="L978" s="110"/>
      <c r="M978" s="110"/>
    </row>
    <row r="979" spans="11:13" x14ac:dyDescent="0.25">
      <c r="K979" s="145"/>
      <c r="L979" s="110"/>
      <c r="M979" s="110"/>
    </row>
    <row r="980" spans="11:13" x14ac:dyDescent="0.25">
      <c r="K980" s="145"/>
      <c r="L980" s="110"/>
      <c r="M980" s="110"/>
    </row>
    <row r="981" spans="11:13" x14ac:dyDescent="0.25">
      <c r="K981" s="145"/>
      <c r="L981" s="110"/>
      <c r="M981" s="110"/>
    </row>
    <row r="982" spans="11:13" x14ac:dyDescent="0.25">
      <c r="K982" s="145"/>
      <c r="L982" s="110"/>
      <c r="M982" s="110"/>
    </row>
    <row r="983" spans="11:13" x14ac:dyDescent="0.25">
      <c r="K983" s="145"/>
      <c r="L983" s="110"/>
      <c r="M983" s="110"/>
    </row>
    <row r="984" spans="11:13" x14ac:dyDescent="0.25">
      <c r="K984" s="145"/>
      <c r="L984" s="110"/>
      <c r="M984" s="110"/>
    </row>
    <row r="985" spans="11:13" x14ac:dyDescent="0.25">
      <c r="K985" s="145"/>
      <c r="L985" s="110"/>
      <c r="M985" s="110"/>
    </row>
    <row r="986" spans="11:13" x14ac:dyDescent="0.25">
      <c r="K986" s="145"/>
      <c r="L986" s="110"/>
      <c r="M986" s="110"/>
    </row>
    <row r="987" spans="11:13" x14ac:dyDescent="0.25">
      <c r="K987" s="145"/>
      <c r="L987" s="110"/>
      <c r="M987" s="110"/>
    </row>
    <row r="988" spans="11:13" x14ac:dyDescent="0.25">
      <c r="K988" s="145"/>
      <c r="L988" s="110"/>
      <c r="M988" s="110"/>
    </row>
    <row r="989" spans="11:13" x14ac:dyDescent="0.25">
      <c r="K989" s="145"/>
      <c r="L989" s="110"/>
      <c r="M989" s="110"/>
    </row>
    <row r="990" spans="11:13" x14ac:dyDescent="0.25">
      <c r="K990" s="145"/>
      <c r="L990" s="110"/>
      <c r="M990" s="110"/>
    </row>
    <row r="991" spans="11:13" x14ac:dyDescent="0.25">
      <c r="K991" s="145"/>
      <c r="L991" s="110"/>
      <c r="M991" s="110"/>
    </row>
    <row r="992" spans="11:13" x14ac:dyDescent="0.25">
      <c r="K992" s="145"/>
      <c r="L992" s="110"/>
      <c r="M992" s="110"/>
    </row>
    <row r="993" spans="11:13" x14ac:dyDescent="0.25">
      <c r="K993" s="145"/>
      <c r="L993" s="110"/>
      <c r="M993" s="110"/>
    </row>
    <row r="994" spans="11:13" x14ac:dyDescent="0.25">
      <c r="K994" s="145"/>
      <c r="L994" s="110"/>
      <c r="M994" s="110"/>
    </row>
    <row r="995" spans="11:13" x14ac:dyDescent="0.25">
      <c r="K995" s="145"/>
      <c r="L995" s="110"/>
      <c r="M995" s="110"/>
    </row>
    <row r="996" spans="11:13" x14ac:dyDescent="0.25">
      <c r="K996" s="145"/>
      <c r="L996" s="110"/>
      <c r="M996" s="110"/>
    </row>
    <row r="997" spans="11:13" x14ac:dyDescent="0.25">
      <c r="K997" s="145"/>
      <c r="L997" s="110"/>
      <c r="M997" s="110"/>
    </row>
    <row r="998" spans="11:13" x14ac:dyDescent="0.25">
      <c r="K998" s="145"/>
      <c r="L998" s="110"/>
      <c r="M998" s="110"/>
    </row>
    <row r="999" spans="11:13" x14ac:dyDescent="0.25">
      <c r="K999" s="145"/>
      <c r="L999" s="110"/>
      <c r="M999" s="110"/>
    </row>
    <row r="1000" spans="11:13" x14ac:dyDescent="0.25">
      <c r="K1000" s="145"/>
      <c r="L1000" s="110"/>
      <c r="M1000" s="110"/>
    </row>
    <row r="1001" spans="11:13" x14ac:dyDescent="0.25">
      <c r="K1001" s="145"/>
      <c r="L1001" s="110"/>
      <c r="M1001" s="110"/>
    </row>
    <row r="1002" spans="11:13" x14ac:dyDescent="0.25">
      <c r="K1002" s="145"/>
      <c r="L1002" s="110"/>
      <c r="M1002" s="110"/>
    </row>
    <row r="1003" spans="11:13" x14ac:dyDescent="0.25">
      <c r="K1003" s="145"/>
      <c r="L1003" s="110"/>
      <c r="M1003" s="110"/>
    </row>
    <row r="1004" spans="11:13" x14ac:dyDescent="0.25">
      <c r="K1004" s="145"/>
      <c r="L1004" s="110"/>
      <c r="M1004" s="110"/>
    </row>
    <row r="1005" spans="11:13" x14ac:dyDescent="0.25">
      <c r="K1005" s="145"/>
      <c r="L1005" s="110"/>
      <c r="M1005" s="110"/>
    </row>
    <row r="1006" spans="11:13" x14ac:dyDescent="0.25">
      <c r="K1006" s="145"/>
      <c r="L1006" s="110"/>
      <c r="M1006" s="110"/>
    </row>
    <row r="1007" spans="11:13" x14ac:dyDescent="0.25">
      <c r="K1007" s="145"/>
      <c r="L1007" s="110"/>
      <c r="M1007" s="110"/>
    </row>
    <row r="1008" spans="11:13" x14ac:dyDescent="0.25">
      <c r="K1008" s="145"/>
      <c r="L1008" s="110"/>
      <c r="M1008" s="110"/>
    </row>
    <row r="1009" spans="11:13" x14ac:dyDescent="0.25">
      <c r="K1009" s="145"/>
      <c r="L1009" s="110"/>
      <c r="M1009" s="110"/>
    </row>
    <row r="1010" spans="11:13" x14ac:dyDescent="0.25">
      <c r="K1010" s="145"/>
      <c r="L1010" s="110"/>
      <c r="M1010" s="110"/>
    </row>
    <row r="1011" spans="11:13" x14ac:dyDescent="0.25">
      <c r="K1011" s="145"/>
      <c r="L1011" s="110"/>
      <c r="M1011" s="110"/>
    </row>
    <row r="1012" spans="11:13" x14ac:dyDescent="0.25">
      <c r="K1012" s="145"/>
      <c r="L1012" s="110"/>
      <c r="M1012" s="110"/>
    </row>
    <row r="1013" spans="11:13" x14ac:dyDescent="0.25">
      <c r="K1013" s="145"/>
      <c r="L1013" s="110"/>
      <c r="M1013" s="110"/>
    </row>
    <row r="1014" spans="11:13" x14ac:dyDescent="0.25">
      <c r="K1014" s="145"/>
      <c r="L1014" s="110"/>
      <c r="M1014" s="110"/>
    </row>
    <row r="1015" spans="11:13" x14ac:dyDescent="0.25">
      <c r="K1015" s="145"/>
      <c r="L1015" s="110"/>
      <c r="M1015" s="110"/>
    </row>
    <row r="1016" spans="11:13" x14ac:dyDescent="0.25">
      <c r="K1016" s="145"/>
      <c r="L1016" s="110"/>
      <c r="M1016" s="110"/>
    </row>
    <row r="1017" spans="11:13" x14ac:dyDescent="0.25">
      <c r="K1017" s="145"/>
      <c r="L1017" s="110"/>
      <c r="M1017" s="110"/>
    </row>
    <row r="1018" spans="11:13" x14ac:dyDescent="0.25">
      <c r="K1018" s="145"/>
      <c r="L1018" s="110"/>
      <c r="M1018" s="110"/>
    </row>
    <row r="1019" spans="11:13" x14ac:dyDescent="0.25">
      <c r="K1019" s="145"/>
      <c r="L1019" s="110"/>
      <c r="M1019" s="110"/>
    </row>
    <row r="1020" spans="11:13" x14ac:dyDescent="0.25">
      <c r="K1020" s="145"/>
      <c r="L1020" s="110"/>
      <c r="M1020" s="110"/>
    </row>
    <row r="1021" spans="11:13" x14ac:dyDescent="0.25">
      <c r="K1021" s="145"/>
      <c r="L1021" s="110"/>
      <c r="M1021" s="110"/>
    </row>
    <row r="1022" spans="11:13" x14ac:dyDescent="0.25">
      <c r="K1022" s="145"/>
      <c r="L1022" s="110"/>
      <c r="M1022" s="110"/>
    </row>
    <row r="1023" spans="11:13" x14ac:dyDescent="0.25">
      <c r="K1023" s="145"/>
      <c r="L1023" s="110"/>
      <c r="M1023" s="110"/>
    </row>
    <row r="1024" spans="11:13" x14ac:dyDescent="0.25">
      <c r="K1024" s="145"/>
      <c r="L1024" s="110"/>
      <c r="M1024" s="110"/>
    </row>
    <row r="1025" spans="11:13" x14ac:dyDescent="0.25">
      <c r="K1025" s="145"/>
      <c r="L1025" s="110"/>
      <c r="M1025" s="110"/>
    </row>
    <row r="1026" spans="11:13" x14ac:dyDescent="0.25">
      <c r="K1026" s="145"/>
      <c r="L1026" s="110"/>
      <c r="M1026" s="110"/>
    </row>
    <row r="1027" spans="11:13" x14ac:dyDescent="0.25">
      <c r="K1027" s="145"/>
      <c r="L1027" s="110"/>
      <c r="M1027" s="110"/>
    </row>
    <row r="1028" spans="11:13" x14ac:dyDescent="0.25">
      <c r="K1028" s="145"/>
      <c r="L1028" s="110"/>
      <c r="M1028" s="110"/>
    </row>
    <row r="1029" spans="11:13" x14ac:dyDescent="0.25">
      <c r="K1029" s="145"/>
      <c r="L1029" s="110"/>
      <c r="M1029" s="110"/>
    </row>
    <row r="1030" spans="11:13" x14ac:dyDescent="0.25">
      <c r="K1030" s="145"/>
      <c r="L1030" s="110"/>
      <c r="M1030" s="110"/>
    </row>
    <row r="1031" spans="11:13" x14ac:dyDescent="0.25">
      <c r="K1031" s="145"/>
      <c r="L1031" s="110"/>
      <c r="M1031" s="110"/>
    </row>
    <row r="1032" spans="11:13" x14ac:dyDescent="0.25">
      <c r="K1032" s="145"/>
      <c r="L1032" s="110"/>
      <c r="M1032" s="110"/>
    </row>
    <row r="1033" spans="11:13" x14ac:dyDescent="0.25">
      <c r="K1033" s="145"/>
      <c r="L1033" s="110"/>
      <c r="M1033" s="110"/>
    </row>
    <row r="1034" spans="11:13" x14ac:dyDescent="0.25">
      <c r="K1034" s="145"/>
      <c r="L1034" s="110"/>
      <c r="M1034" s="110"/>
    </row>
    <row r="1035" spans="11:13" x14ac:dyDescent="0.25">
      <c r="K1035" s="145"/>
      <c r="L1035" s="110"/>
      <c r="M1035" s="110"/>
    </row>
    <row r="1036" spans="11:13" x14ac:dyDescent="0.25">
      <c r="K1036" s="145"/>
      <c r="L1036" s="110"/>
      <c r="M1036" s="110"/>
    </row>
    <row r="1037" spans="11:13" x14ac:dyDescent="0.25">
      <c r="K1037" s="145"/>
      <c r="L1037" s="110"/>
      <c r="M1037" s="110"/>
    </row>
    <row r="1038" spans="11:13" x14ac:dyDescent="0.25">
      <c r="K1038" s="145"/>
      <c r="L1038" s="110"/>
      <c r="M1038" s="110"/>
    </row>
    <row r="1039" spans="11:13" x14ac:dyDescent="0.25">
      <c r="K1039" s="145"/>
      <c r="L1039" s="110"/>
      <c r="M1039" s="110"/>
    </row>
    <row r="1040" spans="11:13" x14ac:dyDescent="0.25">
      <c r="K1040" s="145"/>
      <c r="L1040" s="110"/>
      <c r="M1040" s="110"/>
    </row>
    <row r="1041" spans="11:13" x14ac:dyDescent="0.25">
      <c r="K1041" s="145"/>
      <c r="L1041" s="110"/>
      <c r="M1041" s="110"/>
    </row>
    <row r="1042" spans="11:13" x14ac:dyDescent="0.25">
      <c r="K1042" s="145"/>
      <c r="L1042" s="110"/>
      <c r="M1042" s="110"/>
    </row>
    <row r="1043" spans="11:13" x14ac:dyDescent="0.25">
      <c r="K1043" s="145"/>
      <c r="L1043" s="110"/>
      <c r="M1043" s="110"/>
    </row>
    <row r="1044" spans="11:13" x14ac:dyDescent="0.25">
      <c r="K1044" s="145"/>
      <c r="L1044" s="110"/>
      <c r="M1044" s="110"/>
    </row>
    <row r="1045" spans="11:13" x14ac:dyDescent="0.25">
      <c r="K1045" s="145"/>
      <c r="L1045" s="110"/>
      <c r="M1045" s="110"/>
    </row>
    <row r="1046" spans="11:13" x14ac:dyDescent="0.25">
      <c r="K1046" s="145"/>
      <c r="L1046" s="110"/>
      <c r="M1046" s="110"/>
    </row>
    <row r="1047" spans="11:13" x14ac:dyDescent="0.25">
      <c r="K1047" s="145"/>
      <c r="L1047" s="110"/>
      <c r="M1047" s="110"/>
    </row>
    <row r="1048" spans="11:13" x14ac:dyDescent="0.25">
      <c r="K1048" s="145"/>
      <c r="L1048" s="110"/>
      <c r="M1048" s="110"/>
    </row>
    <row r="1049" spans="11:13" x14ac:dyDescent="0.25">
      <c r="K1049" s="145"/>
      <c r="L1049" s="110"/>
      <c r="M1049" s="110"/>
    </row>
    <row r="1050" spans="11:13" x14ac:dyDescent="0.25">
      <c r="K1050" s="145"/>
      <c r="L1050" s="110"/>
      <c r="M1050" s="110"/>
    </row>
    <row r="1051" spans="11:13" x14ac:dyDescent="0.25">
      <c r="K1051" s="145"/>
      <c r="L1051" s="110"/>
      <c r="M1051" s="110"/>
    </row>
    <row r="1052" spans="11:13" x14ac:dyDescent="0.25">
      <c r="K1052" s="145"/>
      <c r="L1052" s="110"/>
      <c r="M1052" s="110"/>
    </row>
    <row r="1053" spans="11:13" x14ac:dyDescent="0.25">
      <c r="K1053" s="145"/>
      <c r="L1053" s="110"/>
      <c r="M1053" s="110"/>
    </row>
    <row r="1054" spans="11:13" x14ac:dyDescent="0.25">
      <c r="K1054" s="145"/>
      <c r="L1054" s="110"/>
      <c r="M1054" s="110"/>
    </row>
    <row r="1055" spans="11:13" x14ac:dyDescent="0.25">
      <c r="K1055" s="145"/>
      <c r="L1055" s="110"/>
      <c r="M1055" s="110"/>
    </row>
    <row r="1056" spans="11:13" x14ac:dyDescent="0.25">
      <c r="K1056" s="145"/>
      <c r="L1056" s="110"/>
      <c r="M1056" s="110"/>
    </row>
    <row r="1057" spans="11:13" x14ac:dyDescent="0.25">
      <c r="K1057" s="145"/>
      <c r="L1057" s="110"/>
      <c r="M1057" s="110"/>
    </row>
    <row r="1058" spans="11:13" x14ac:dyDescent="0.25">
      <c r="K1058" s="145"/>
      <c r="L1058" s="110"/>
      <c r="M1058" s="110"/>
    </row>
    <row r="1059" spans="11:13" x14ac:dyDescent="0.25">
      <c r="K1059" s="145"/>
      <c r="L1059" s="110"/>
      <c r="M1059" s="110"/>
    </row>
    <row r="1060" spans="11:13" x14ac:dyDescent="0.25">
      <c r="K1060" s="145"/>
      <c r="L1060" s="110"/>
      <c r="M1060" s="110"/>
    </row>
    <row r="1061" spans="11:13" x14ac:dyDescent="0.25">
      <c r="K1061" s="145"/>
      <c r="L1061" s="110"/>
      <c r="M1061" s="110"/>
    </row>
    <row r="1062" spans="11:13" x14ac:dyDescent="0.25">
      <c r="K1062" s="145"/>
      <c r="L1062" s="110"/>
      <c r="M1062" s="110"/>
    </row>
    <row r="1063" spans="11:13" x14ac:dyDescent="0.25">
      <c r="K1063" s="145"/>
      <c r="L1063" s="110"/>
      <c r="M1063" s="110"/>
    </row>
    <row r="1064" spans="11:13" x14ac:dyDescent="0.25">
      <c r="K1064" s="145"/>
      <c r="L1064" s="110"/>
      <c r="M1064" s="110"/>
    </row>
    <row r="1065" spans="11:13" x14ac:dyDescent="0.25">
      <c r="K1065" s="145"/>
      <c r="L1065" s="110"/>
      <c r="M1065" s="110"/>
    </row>
    <row r="1066" spans="11:13" x14ac:dyDescent="0.25">
      <c r="K1066" s="145"/>
      <c r="L1066" s="110"/>
      <c r="M1066" s="110"/>
    </row>
    <row r="1067" spans="11:13" x14ac:dyDescent="0.25">
      <c r="K1067" s="145"/>
      <c r="L1067" s="110"/>
      <c r="M1067" s="110"/>
    </row>
    <row r="1068" spans="11:13" x14ac:dyDescent="0.25">
      <c r="K1068" s="145"/>
      <c r="L1068" s="110"/>
      <c r="M1068" s="110"/>
    </row>
    <row r="1069" spans="11:13" x14ac:dyDescent="0.25">
      <c r="K1069" s="145"/>
      <c r="L1069" s="110"/>
      <c r="M1069" s="110"/>
    </row>
    <row r="1070" spans="11:13" x14ac:dyDescent="0.25">
      <c r="K1070" s="145"/>
      <c r="L1070" s="110"/>
      <c r="M1070" s="110"/>
    </row>
    <row r="1071" spans="11:13" x14ac:dyDescent="0.25">
      <c r="K1071" s="145"/>
      <c r="L1071" s="110"/>
      <c r="M1071" s="110"/>
    </row>
    <row r="1072" spans="11:13" x14ac:dyDescent="0.25">
      <c r="K1072" s="145"/>
      <c r="L1072" s="110"/>
      <c r="M1072" s="110"/>
    </row>
    <row r="1073" spans="11:13" x14ac:dyDescent="0.25">
      <c r="K1073" s="145"/>
      <c r="L1073" s="110"/>
      <c r="M1073" s="110"/>
    </row>
    <row r="1074" spans="11:13" x14ac:dyDescent="0.25">
      <c r="K1074" s="145"/>
      <c r="L1074" s="110"/>
      <c r="M1074" s="110"/>
    </row>
    <row r="1075" spans="11:13" x14ac:dyDescent="0.25">
      <c r="K1075" s="145"/>
      <c r="L1075" s="110"/>
      <c r="M1075" s="110"/>
    </row>
    <row r="1076" spans="11:13" x14ac:dyDescent="0.25">
      <c r="K1076" s="145"/>
      <c r="L1076" s="110"/>
      <c r="M1076" s="110"/>
    </row>
    <row r="1077" spans="11:13" x14ac:dyDescent="0.25">
      <c r="K1077" s="145"/>
      <c r="L1077" s="110"/>
      <c r="M1077" s="110"/>
    </row>
    <row r="1078" spans="11:13" x14ac:dyDescent="0.25">
      <c r="K1078" s="145"/>
      <c r="L1078" s="110"/>
      <c r="M1078" s="110"/>
    </row>
    <row r="1079" spans="11:13" x14ac:dyDescent="0.25">
      <c r="K1079" s="145"/>
      <c r="L1079" s="110"/>
      <c r="M1079" s="110"/>
    </row>
    <row r="1080" spans="11:13" x14ac:dyDescent="0.25">
      <c r="K1080" s="145"/>
      <c r="L1080" s="110"/>
      <c r="M1080" s="110"/>
    </row>
    <row r="1081" spans="11:13" x14ac:dyDescent="0.25">
      <c r="K1081" s="145"/>
      <c r="L1081" s="110"/>
      <c r="M1081" s="110"/>
    </row>
    <row r="1082" spans="11:13" x14ac:dyDescent="0.25">
      <c r="K1082" s="145"/>
      <c r="L1082" s="110"/>
      <c r="M1082" s="110"/>
    </row>
    <row r="1083" spans="11:13" x14ac:dyDescent="0.25">
      <c r="K1083" s="145"/>
      <c r="L1083" s="110"/>
      <c r="M1083" s="110"/>
    </row>
    <row r="1084" spans="11:13" x14ac:dyDescent="0.25">
      <c r="K1084" s="145"/>
      <c r="L1084" s="110"/>
      <c r="M1084" s="110"/>
    </row>
    <row r="1085" spans="11:13" x14ac:dyDescent="0.25">
      <c r="K1085" s="145"/>
      <c r="L1085" s="110"/>
      <c r="M1085" s="110"/>
    </row>
    <row r="1086" spans="11:13" x14ac:dyDescent="0.25">
      <c r="K1086" s="145"/>
      <c r="L1086" s="110"/>
      <c r="M1086" s="110"/>
    </row>
    <row r="1087" spans="11:13" x14ac:dyDescent="0.25">
      <c r="K1087" s="145"/>
      <c r="L1087" s="110"/>
      <c r="M1087" s="110"/>
    </row>
    <row r="1088" spans="11:13" x14ac:dyDescent="0.25">
      <c r="K1088" s="145"/>
      <c r="L1088" s="110"/>
      <c r="M1088" s="110"/>
    </row>
    <row r="1089" spans="11:13" x14ac:dyDescent="0.25">
      <c r="K1089" s="145"/>
      <c r="L1089" s="110"/>
      <c r="M1089" s="110"/>
    </row>
    <row r="1090" spans="11:13" x14ac:dyDescent="0.25">
      <c r="K1090" s="145"/>
      <c r="L1090" s="110"/>
      <c r="M1090" s="110"/>
    </row>
    <row r="1091" spans="11:13" x14ac:dyDescent="0.25">
      <c r="K1091" s="145"/>
      <c r="L1091" s="110"/>
      <c r="M1091" s="110"/>
    </row>
    <row r="1092" spans="11:13" x14ac:dyDescent="0.25">
      <c r="K1092" s="145"/>
      <c r="L1092" s="110"/>
      <c r="M1092" s="110"/>
    </row>
    <row r="1093" spans="11:13" x14ac:dyDescent="0.25">
      <c r="K1093" s="145"/>
      <c r="L1093" s="110"/>
      <c r="M1093" s="110"/>
    </row>
    <row r="1094" spans="11:13" x14ac:dyDescent="0.25">
      <c r="K1094" s="145"/>
      <c r="L1094" s="110"/>
      <c r="M1094" s="110"/>
    </row>
    <row r="1095" spans="11:13" x14ac:dyDescent="0.25">
      <c r="K1095" s="145"/>
      <c r="L1095" s="110"/>
      <c r="M1095" s="110"/>
    </row>
    <row r="1096" spans="11:13" x14ac:dyDescent="0.25">
      <c r="K1096" s="145"/>
      <c r="L1096" s="110"/>
      <c r="M1096" s="110"/>
    </row>
    <row r="1097" spans="11:13" x14ac:dyDescent="0.25">
      <c r="K1097" s="145"/>
      <c r="L1097" s="110"/>
      <c r="M1097" s="110"/>
    </row>
    <row r="1098" spans="11:13" x14ac:dyDescent="0.25">
      <c r="K1098" s="145"/>
      <c r="L1098" s="110"/>
      <c r="M1098" s="110"/>
    </row>
    <row r="1099" spans="11:13" x14ac:dyDescent="0.25">
      <c r="K1099" s="145"/>
      <c r="L1099" s="110"/>
      <c r="M1099" s="110"/>
    </row>
    <row r="1100" spans="11:13" x14ac:dyDescent="0.25">
      <c r="K1100" s="145"/>
      <c r="L1100" s="110"/>
      <c r="M1100" s="110"/>
    </row>
    <row r="1101" spans="11:13" x14ac:dyDescent="0.25">
      <c r="K1101" s="145"/>
      <c r="L1101" s="110"/>
      <c r="M1101" s="110"/>
    </row>
    <row r="1102" spans="11:13" x14ac:dyDescent="0.25">
      <c r="K1102" s="145"/>
      <c r="L1102" s="110"/>
      <c r="M1102" s="110"/>
    </row>
    <row r="1103" spans="11:13" x14ac:dyDescent="0.25">
      <c r="K1103" s="145"/>
      <c r="L1103" s="110"/>
      <c r="M1103" s="110"/>
    </row>
    <row r="1104" spans="11:13" x14ac:dyDescent="0.25">
      <c r="K1104" s="145"/>
      <c r="L1104" s="110"/>
      <c r="M1104" s="110"/>
    </row>
    <row r="1105" spans="11:13" x14ac:dyDescent="0.25">
      <c r="K1105" s="145"/>
      <c r="L1105" s="110"/>
      <c r="M1105" s="110"/>
    </row>
    <row r="1106" spans="11:13" x14ac:dyDescent="0.25">
      <c r="K1106" s="145"/>
      <c r="L1106" s="110"/>
      <c r="M1106" s="110"/>
    </row>
    <row r="1107" spans="11:13" x14ac:dyDescent="0.25">
      <c r="K1107" s="145"/>
      <c r="L1107" s="110"/>
      <c r="M1107" s="110"/>
    </row>
    <row r="1108" spans="11:13" x14ac:dyDescent="0.25">
      <c r="K1108" s="145"/>
      <c r="L1108" s="110"/>
      <c r="M1108" s="110"/>
    </row>
    <row r="1109" spans="11:13" x14ac:dyDescent="0.25">
      <c r="K1109" s="145"/>
      <c r="L1109" s="110"/>
      <c r="M1109" s="110"/>
    </row>
    <row r="1110" spans="11:13" x14ac:dyDescent="0.25">
      <c r="K1110" s="145"/>
      <c r="L1110" s="110"/>
      <c r="M1110" s="110"/>
    </row>
    <row r="1111" spans="11:13" x14ac:dyDescent="0.25">
      <c r="K1111" s="145"/>
      <c r="L1111" s="110"/>
      <c r="M1111" s="110"/>
    </row>
    <row r="1112" spans="11:13" x14ac:dyDescent="0.25">
      <c r="K1112" s="145"/>
      <c r="L1112" s="110"/>
      <c r="M1112" s="110"/>
    </row>
    <row r="1113" spans="11:13" x14ac:dyDescent="0.25">
      <c r="K1113" s="145"/>
      <c r="L1113" s="110"/>
      <c r="M1113" s="110"/>
    </row>
    <row r="1114" spans="11:13" x14ac:dyDescent="0.25">
      <c r="K1114" s="145"/>
      <c r="L1114" s="110"/>
      <c r="M1114" s="110"/>
    </row>
    <row r="1115" spans="11:13" x14ac:dyDescent="0.25">
      <c r="K1115" s="145"/>
      <c r="L1115" s="110"/>
      <c r="M1115" s="110"/>
    </row>
    <row r="1116" spans="11:13" x14ac:dyDescent="0.25">
      <c r="K1116" s="145"/>
      <c r="L1116" s="110"/>
      <c r="M1116" s="110"/>
    </row>
    <row r="1117" spans="11:13" x14ac:dyDescent="0.25">
      <c r="K1117" s="145"/>
      <c r="L1117" s="110"/>
      <c r="M1117" s="110"/>
    </row>
    <row r="1118" spans="11:13" x14ac:dyDescent="0.25">
      <c r="K1118" s="145"/>
      <c r="L1118" s="110"/>
      <c r="M1118" s="110"/>
    </row>
    <row r="1119" spans="11:13" x14ac:dyDescent="0.25">
      <c r="K1119" s="145"/>
      <c r="L1119" s="110"/>
      <c r="M1119" s="110"/>
    </row>
    <row r="1120" spans="11:13" x14ac:dyDescent="0.25">
      <c r="K1120" s="145"/>
      <c r="L1120" s="110"/>
      <c r="M1120" s="110"/>
    </row>
    <row r="1121" spans="11:13" x14ac:dyDescent="0.25">
      <c r="K1121" s="145"/>
      <c r="L1121" s="110"/>
      <c r="M1121" s="110"/>
    </row>
    <row r="1122" spans="11:13" x14ac:dyDescent="0.25">
      <c r="K1122" s="145"/>
      <c r="L1122" s="110"/>
      <c r="M1122" s="110"/>
    </row>
    <row r="1123" spans="11:13" x14ac:dyDescent="0.25">
      <c r="K1123" s="145"/>
      <c r="L1123" s="110"/>
      <c r="M1123" s="110"/>
    </row>
    <row r="1124" spans="11:13" x14ac:dyDescent="0.25">
      <c r="K1124" s="145"/>
      <c r="L1124" s="110"/>
      <c r="M1124" s="110"/>
    </row>
    <row r="1125" spans="11:13" x14ac:dyDescent="0.25">
      <c r="K1125" s="145"/>
      <c r="L1125" s="110"/>
      <c r="M1125" s="110"/>
    </row>
    <row r="1126" spans="11:13" x14ac:dyDescent="0.25">
      <c r="K1126" s="145"/>
      <c r="L1126" s="110"/>
      <c r="M1126" s="110"/>
    </row>
    <row r="1127" spans="11:13" x14ac:dyDescent="0.25">
      <c r="K1127" s="145"/>
      <c r="L1127" s="110"/>
      <c r="M1127" s="110"/>
    </row>
    <row r="1128" spans="11:13" x14ac:dyDescent="0.25">
      <c r="K1128" s="145"/>
      <c r="L1128" s="110"/>
      <c r="M1128" s="110"/>
    </row>
    <row r="1129" spans="11:13" x14ac:dyDescent="0.25">
      <c r="K1129" s="145"/>
      <c r="L1129" s="110"/>
      <c r="M1129" s="110"/>
    </row>
    <row r="1130" spans="11:13" x14ac:dyDescent="0.25">
      <c r="K1130" s="145"/>
      <c r="L1130" s="110"/>
      <c r="M1130" s="110"/>
    </row>
    <row r="1131" spans="11:13" x14ac:dyDescent="0.25">
      <c r="K1131" s="145"/>
      <c r="L1131" s="110"/>
      <c r="M1131" s="110"/>
    </row>
    <row r="1132" spans="11:13" x14ac:dyDescent="0.25">
      <c r="K1132" s="145"/>
      <c r="L1132" s="110"/>
      <c r="M1132" s="110"/>
    </row>
    <row r="1133" spans="11:13" x14ac:dyDescent="0.25">
      <c r="K1133" s="145"/>
      <c r="L1133" s="110"/>
      <c r="M1133" s="110"/>
    </row>
    <row r="1134" spans="11:13" x14ac:dyDescent="0.25">
      <c r="K1134" s="145"/>
      <c r="L1134" s="110"/>
      <c r="M1134" s="110"/>
    </row>
    <row r="1135" spans="11:13" x14ac:dyDescent="0.25">
      <c r="K1135" s="145"/>
      <c r="L1135" s="110"/>
      <c r="M1135" s="110"/>
    </row>
    <row r="1136" spans="11:13" x14ac:dyDescent="0.25">
      <c r="K1136" s="145"/>
      <c r="L1136" s="110"/>
      <c r="M1136" s="110"/>
    </row>
    <row r="1137" spans="11:13" x14ac:dyDescent="0.25">
      <c r="K1137" s="145"/>
      <c r="L1137" s="110"/>
      <c r="M1137" s="110"/>
    </row>
    <row r="1138" spans="11:13" x14ac:dyDescent="0.25">
      <c r="K1138" s="145"/>
      <c r="L1138" s="110"/>
      <c r="M1138" s="110"/>
    </row>
    <row r="1139" spans="11:13" x14ac:dyDescent="0.25">
      <c r="K1139" s="145"/>
      <c r="L1139" s="110"/>
      <c r="M1139" s="110"/>
    </row>
    <row r="1140" spans="11:13" x14ac:dyDescent="0.25">
      <c r="K1140" s="145"/>
      <c r="L1140" s="110"/>
      <c r="M1140" s="110"/>
    </row>
    <row r="1141" spans="11:13" x14ac:dyDescent="0.25">
      <c r="K1141" s="145"/>
      <c r="L1141" s="110"/>
      <c r="M1141" s="110"/>
    </row>
    <row r="1142" spans="11:13" x14ac:dyDescent="0.25">
      <c r="K1142" s="145"/>
      <c r="L1142" s="110"/>
      <c r="M1142" s="110"/>
    </row>
    <row r="1143" spans="11:13" x14ac:dyDescent="0.25">
      <c r="K1143" s="145"/>
      <c r="L1143" s="110"/>
      <c r="M1143" s="110"/>
    </row>
    <row r="1144" spans="11:13" x14ac:dyDescent="0.25">
      <c r="K1144" s="145"/>
      <c r="L1144" s="110"/>
      <c r="M1144" s="110"/>
    </row>
    <row r="1145" spans="11:13" x14ac:dyDescent="0.25">
      <c r="K1145" s="145"/>
      <c r="L1145" s="110"/>
      <c r="M1145" s="110"/>
    </row>
    <row r="1146" spans="11:13" x14ac:dyDescent="0.25">
      <c r="K1146" s="145"/>
      <c r="L1146" s="110"/>
      <c r="M1146" s="110"/>
    </row>
    <row r="1147" spans="11:13" x14ac:dyDescent="0.25">
      <c r="K1147" s="145"/>
      <c r="L1147" s="110"/>
      <c r="M1147" s="110"/>
    </row>
    <row r="1148" spans="11:13" x14ac:dyDescent="0.25">
      <c r="K1148" s="145"/>
      <c r="L1148" s="110"/>
      <c r="M1148" s="110"/>
    </row>
    <row r="1149" spans="11:13" x14ac:dyDescent="0.25">
      <c r="K1149" s="145"/>
      <c r="L1149" s="110"/>
      <c r="M1149" s="110"/>
    </row>
    <row r="1150" spans="11:13" x14ac:dyDescent="0.25">
      <c r="K1150" s="145"/>
      <c r="L1150" s="110"/>
      <c r="M1150" s="110"/>
    </row>
    <row r="1151" spans="11:13" x14ac:dyDescent="0.25">
      <c r="K1151" s="145"/>
      <c r="L1151" s="110"/>
      <c r="M1151" s="110"/>
    </row>
    <row r="1152" spans="11:13" x14ac:dyDescent="0.25">
      <c r="K1152" s="145"/>
      <c r="L1152" s="110"/>
      <c r="M1152" s="110"/>
    </row>
    <row r="1153" spans="11:13" x14ac:dyDescent="0.25">
      <c r="K1153" s="145"/>
      <c r="L1153" s="110"/>
      <c r="M1153" s="110"/>
    </row>
    <row r="1154" spans="11:13" x14ac:dyDescent="0.25">
      <c r="K1154" s="145"/>
      <c r="L1154" s="110"/>
      <c r="M1154" s="110"/>
    </row>
    <row r="1155" spans="11:13" x14ac:dyDescent="0.25">
      <c r="K1155" s="145"/>
      <c r="L1155" s="110"/>
      <c r="M1155" s="110"/>
    </row>
    <row r="1156" spans="11:13" x14ac:dyDescent="0.25">
      <c r="K1156" s="145"/>
      <c r="L1156" s="110"/>
      <c r="M1156" s="110"/>
    </row>
    <row r="1157" spans="11:13" x14ac:dyDescent="0.25">
      <c r="K1157" s="145"/>
      <c r="L1157" s="110"/>
      <c r="M1157" s="110"/>
    </row>
    <row r="1158" spans="11:13" x14ac:dyDescent="0.25">
      <c r="K1158" s="145"/>
      <c r="L1158" s="110"/>
      <c r="M1158" s="110"/>
    </row>
    <row r="1159" spans="11:13" x14ac:dyDescent="0.25">
      <c r="K1159" s="145"/>
      <c r="L1159" s="110"/>
      <c r="M1159" s="110"/>
    </row>
    <row r="1160" spans="11:13" x14ac:dyDescent="0.25">
      <c r="K1160" s="145"/>
      <c r="L1160" s="110"/>
      <c r="M1160" s="110"/>
    </row>
    <row r="1161" spans="11:13" x14ac:dyDescent="0.25">
      <c r="K1161" s="145"/>
      <c r="L1161" s="110"/>
      <c r="M1161" s="110"/>
    </row>
    <row r="1162" spans="11:13" x14ac:dyDescent="0.25">
      <c r="K1162" s="145"/>
      <c r="L1162" s="110"/>
      <c r="M1162" s="110"/>
    </row>
    <row r="1163" spans="11:13" x14ac:dyDescent="0.25">
      <c r="K1163" s="145"/>
      <c r="L1163" s="110"/>
      <c r="M1163" s="110"/>
    </row>
    <row r="1164" spans="11:13" x14ac:dyDescent="0.25">
      <c r="K1164" s="145"/>
      <c r="L1164" s="110"/>
      <c r="M1164" s="110"/>
    </row>
    <row r="1165" spans="11:13" x14ac:dyDescent="0.25">
      <c r="K1165" s="145"/>
      <c r="L1165" s="110"/>
      <c r="M1165" s="110"/>
    </row>
    <row r="1166" spans="11:13" x14ac:dyDescent="0.25">
      <c r="K1166" s="145"/>
      <c r="L1166" s="110"/>
      <c r="M1166" s="110"/>
    </row>
    <row r="1167" spans="11:13" x14ac:dyDescent="0.25">
      <c r="K1167" s="145"/>
      <c r="L1167" s="110"/>
      <c r="M1167" s="110"/>
    </row>
    <row r="1168" spans="11:13" x14ac:dyDescent="0.25">
      <c r="K1168" s="145"/>
      <c r="L1168" s="110"/>
      <c r="M1168" s="110"/>
    </row>
    <row r="1169" spans="11:13" x14ac:dyDescent="0.25">
      <c r="K1169" s="145"/>
      <c r="L1169" s="110"/>
      <c r="M1169" s="110"/>
    </row>
    <row r="1170" spans="11:13" x14ac:dyDescent="0.25">
      <c r="K1170" s="145"/>
      <c r="L1170" s="110"/>
      <c r="M1170" s="110"/>
    </row>
    <row r="1171" spans="11:13" x14ac:dyDescent="0.25">
      <c r="K1171" s="145"/>
      <c r="L1171" s="110"/>
      <c r="M1171" s="110"/>
    </row>
    <row r="1172" spans="11:13" x14ac:dyDescent="0.25">
      <c r="K1172" s="145"/>
      <c r="L1172" s="110"/>
      <c r="M1172" s="110"/>
    </row>
    <row r="1173" spans="11:13" x14ac:dyDescent="0.25">
      <c r="K1173" s="145"/>
      <c r="L1173" s="110"/>
      <c r="M1173" s="110"/>
    </row>
    <row r="1174" spans="11:13" x14ac:dyDescent="0.25">
      <c r="K1174" s="145"/>
      <c r="L1174" s="110"/>
      <c r="M1174" s="110"/>
    </row>
    <row r="1175" spans="11:13" x14ac:dyDescent="0.25">
      <c r="K1175" s="145"/>
      <c r="L1175" s="110"/>
      <c r="M1175" s="110"/>
    </row>
    <row r="1176" spans="11:13" x14ac:dyDescent="0.25">
      <c r="K1176" s="145"/>
      <c r="L1176" s="110"/>
      <c r="M1176" s="110"/>
    </row>
    <row r="1177" spans="11:13" x14ac:dyDescent="0.25">
      <c r="K1177" s="145"/>
      <c r="L1177" s="110"/>
      <c r="M1177" s="110"/>
    </row>
    <row r="1178" spans="11:13" x14ac:dyDescent="0.25">
      <c r="K1178" s="145"/>
      <c r="L1178" s="110"/>
      <c r="M1178" s="110"/>
    </row>
    <row r="1179" spans="11:13" x14ac:dyDescent="0.25">
      <c r="K1179" s="145"/>
      <c r="L1179" s="110"/>
      <c r="M1179" s="110"/>
    </row>
    <row r="1180" spans="11:13" x14ac:dyDescent="0.25">
      <c r="K1180" s="145"/>
      <c r="L1180" s="110"/>
      <c r="M1180" s="110"/>
    </row>
    <row r="1181" spans="11:13" x14ac:dyDescent="0.25">
      <c r="K1181" s="145"/>
      <c r="L1181" s="110"/>
      <c r="M1181" s="110"/>
    </row>
    <row r="1182" spans="11:13" x14ac:dyDescent="0.25">
      <c r="K1182" s="145"/>
      <c r="L1182" s="110"/>
      <c r="M1182" s="110"/>
    </row>
    <row r="1183" spans="11:13" x14ac:dyDescent="0.25">
      <c r="K1183" s="145"/>
      <c r="L1183" s="110"/>
      <c r="M1183" s="110"/>
    </row>
    <row r="1184" spans="11:13" x14ac:dyDescent="0.25">
      <c r="K1184" s="145"/>
      <c r="L1184" s="110"/>
      <c r="M1184" s="110"/>
    </row>
    <row r="1185" spans="11:13" x14ac:dyDescent="0.25">
      <c r="K1185" s="145"/>
      <c r="L1185" s="110"/>
      <c r="M1185" s="110"/>
    </row>
    <row r="1186" spans="11:13" x14ac:dyDescent="0.25">
      <c r="K1186" s="145"/>
      <c r="L1186" s="110"/>
      <c r="M1186" s="110"/>
    </row>
    <row r="1187" spans="11:13" x14ac:dyDescent="0.25">
      <c r="K1187" s="145"/>
      <c r="L1187" s="110"/>
      <c r="M1187" s="110"/>
    </row>
    <row r="1188" spans="11:13" x14ac:dyDescent="0.25">
      <c r="K1188" s="145"/>
      <c r="L1188" s="110"/>
      <c r="M1188" s="110"/>
    </row>
    <row r="1189" spans="11:13" x14ac:dyDescent="0.25">
      <c r="K1189" s="145"/>
      <c r="L1189" s="110"/>
      <c r="M1189" s="110"/>
    </row>
    <row r="1190" spans="11:13" x14ac:dyDescent="0.25">
      <c r="K1190" s="145"/>
      <c r="L1190" s="110"/>
      <c r="M1190" s="110"/>
    </row>
    <row r="1191" spans="11:13" x14ac:dyDescent="0.25">
      <c r="K1191" s="145"/>
      <c r="L1191" s="110"/>
      <c r="M1191" s="110"/>
    </row>
    <row r="1192" spans="11:13" x14ac:dyDescent="0.25">
      <c r="K1192" s="145"/>
      <c r="L1192" s="110"/>
      <c r="M1192" s="110"/>
    </row>
    <row r="1193" spans="11:13" x14ac:dyDescent="0.25">
      <c r="K1193" s="145"/>
      <c r="L1193" s="110"/>
      <c r="M1193" s="110"/>
    </row>
    <row r="1194" spans="11:13" x14ac:dyDescent="0.25">
      <c r="K1194" s="145"/>
      <c r="L1194" s="110"/>
      <c r="M1194" s="110"/>
    </row>
    <row r="1195" spans="11:13" x14ac:dyDescent="0.25">
      <c r="K1195" s="145"/>
      <c r="L1195" s="110"/>
      <c r="M1195" s="110"/>
    </row>
    <row r="1196" spans="11:13" x14ac:dyDescent="0.25">
      <c r="K1196" s="145"/>
      <c r="L1196" s="110"/>
      <c r="M1196" s="110"/>
    </row>
    <row r="1197" spans="11:13" x14ac:dyDescent="0.25">
      <c r="K1197" s="145"/>
      <c r="L1197" s="110"/>
      <c r="M1197" s="110"/>
    </row>
    <row r="1198" spans="11:13" x14ac:dyDescent="0.25">
      <c r="K1198" s="145"/>
      <c r="L1198" s="110"/>
      <c r="M1198" s="110"/>
    </row>
    <row r="1199" spans="11:13" x14ac:dyDescent="0.25">
      <c r="K1199" s="145"/>
      <c r="L1199" s="110"/>
      <c r="M1199" s="110"/>
    </row>
    <row r="1200" spans="11:13" x14ac:dyDescent="0.25">
      <c r="K1200" s="145"/>
      <c r="L1200" s="110"/>
      <c r="M1200" s="110"/>
    </row>
    <row r="1201" spans="11:13" x14ac:dyDescent="0.25">
      <c r="K1201" s="145"/>
      <c r="L1201" s="110"/>
      <c r="M1201" s="110"/>
    </row>
    <row r="1202" spans="11:13" x14ac:dyDescent="0.25">
      <c r="K1202" s="145"/>
      <c r="L1202" s="110"/>
      <c r="M1202" s="110"/>
    </row>
    <row r="1203" spans="11:13" x14ac:dyDescent="0.25">
      <c r="K1203" s="145"/>
      <c r="L1203" s="110"/>
      <c r="M1203" s="110"/>
    </row>
    <row r="1204" spans="11:13" x14ac:dyDescent="0.25">
      <c r="K1204" s="145"/>
      <c r="L1204" s="110"/>
      <c r="M1204" s="110"/>
    </row>
    <row r="1205" spans="11:13" x14ac:dyDescent="0.25">
      <c r="K1205" s="145"/>
      <c r="L1205" s="110"/>
      <c r="M1205" s="110"/>
    </row>
    <row r="1206" spans="11:13" x14ac:dyDescent="0.25">
      <c r="K1206" s="145"/>
      <c r="L1206" s="110"/>
      <c r="M1206" s="110"/>
    </row>
    <row r="1207" spans="11:13" x14ac:dyDescent="0.25">
      <c r="K1207" s="145"/>
      <c r="L1207" s="110"/>
      <c r="M1207" s="110"/>
    </row>
    <row r="1208" spans="11:13" x14ac:dyDescent="0.25">
      <c r="K1208" s="145"/>
      <c r="L1208" s="110"/>
      <c r="M1208" s="110"/>
    </row>
    <row r="1209" spans="11:13" x14ac:dyDescent="0.25">
      <c r="K1209" s="145"/>
      <c r="L1209" s="110"/>
      <c r="M1209" s="110"/>
    </row>
    <row r="1210" spans="11:13" x14ac:dyDescent="0.25">
      <c r="K1210" s="145"/>
      <c r="L1210" s="110"/>
      <c r="M1210" s="110"/>
    </row>
    <row r="1211" spans="11:13" x14ac:dyDescent="0.25">
      <c r="K1211" s="145"/>
      <c r="L1211" s="110"/>
      <c r="M1211" s="110"/>
    </row>
    <row r="1212" spans="11:13" x14ac:dyDescent="0.25">
      <c r="K1212" s="145"/>
      <c r="L1212" s="110"/>
      <c r="M1212" s="110"/>
    </row>
    <row r="1213" spans="11:13" x14ac:dyDescent="0.25">
      <c r="K1213" s="145"/>
      <c r="L1213" s="110"/>
      <c r="M1213" s="110"/>
    </row>
    <row r="1214" spans="11:13" x14ac:dyDescent="0.25">
      <c r="K1214" s="145"/>
      <c r="L1214" s="110"/>
      <c r="M1214" s="110"/>
    </row>
    <row r="1215" spans="11:13" x14ac:dyDescent="0.25">
      <c r="K1215" s="145"/>
      <c r="L1215" s="110"/>
      <c r="M1215" s="110"/>
    </row>
    <row r="1216" spans="11:13" x14ac:dyDescent="0.25">
      <c r="K1216" s="145"/>
      <c r="L1216" s="110"/>
      <c r="M1216" s="110"/>
    </row>
    <row r="1217" spans="11:13" x14ac:dyDescent="0.25">
      <c r="K1217" s="145"/>
      <c r="L1217" s="110"/>
      <c r="M1217" s="110"/>
    </row>
    <row r="1218" spans="11:13" x14ac:dyDescent="0.25">
      <c r="K1218" s="145"/>
      <c r="L1218" s="110"/>
      <c r="M1218" s="110"/>
    </row>
    <row r="1219" spans="11:13" x14ac:dyDescent="0.25">
      <c r="K1219" s="145"/>
      <c r="L1219" s="110"/>
      <c r="M1219" s="110"/>
    </row>
    <row r="1220" spans="11:13" x14ac:dyDescent="0.25">
      <c r="K1220" s="145"/>
      <c r="L1220" s="110"/>
      <c r="M1220" s="110"/>
    </row>
    <row r="1221" spans="11:13" x14ac:dyDescent="0.25">
      <c r="K1221" s="145"/>
      <c r="L1221" s="110"/>
      <c r="M1221" s="110"/>
    </row>
    <row r="1222" spans="11:13" x14ac:dyDescent="0.25">
      <c r="K1222" s="145"/>
      <c r="L1222" s="110"/>
      <c r="M1222" s="110"/>
    </row>
    <row r="1223" spans="11:13" x14ac:dyDescent="0.25">
      <c r="K1223" s="145"/>
      <c r="L1223" s="110"/>
      <c r="M1223" s="110"/>
    </row>
    <row r="1224" spans="11:13" x14ac:dyDescent="0.25">
      <c r="K1224" s="145"/>
      <c r="L1224" s="110"/>
      <c r="M1224" s="110"/>
    </row>
    <row r="1225" spans="11:13" x14ac:dyDescent="0.25">
      <c r="K1225" s="145"/>
      <c r="L1225" s="110"/>
      <c r="M1225" s="110"/>
    </row>
    <row r="1226" spans="11:13" x14ac:dyDescent="0.25">
      <c r="K1226" s="145"/>
      <c r="L1226" s="110"/>
      <c r="M1226" s="110"/>
    </row>
    <row r="1227" spans="11:13" x14ac:dyDescent="0.25">
      <c r="K1227" s="145"/>
      <c r="L1227" s="110"/>
      <c r="M1227" s="110"/>
    </row>
    <row r="1228" spans="11:13" x14ac:dyDescent="0.25">
      <c r="K1228" s="145"/>
      <c r="L1228" s="110"/>
      <c r="M1228" s="110"/>
    </row>
    <row r="1229" spans="11:13" x14ac:dyDescent="0.25">
      <c r="K1229" s="145"/>
      <c r="L1229" s="110"/>
      <c r="M1229" s="110"/>
    </row>
    <row r="1230" spans="11:13" x14ac:dyDescent="0.25">
      <c r="K1230" s="145"/>
      <c r="L1230" s="110"/>
      <c r="M1230" s="110"/>
    </row>
    <row r="1231" spans="11:13" x14ac:dyDescent="0.25">
      <c r="K1231" s="145"/>
      <c r="L1231" s="110"/>
      <c r="M1231" s="110"/>
    </row>
    <row r="1232" spans="11:13" x14ac:dyDescent="0.25">
      <c r="K1232" s="145"/>
      <c r="L1232" s="110"/>
      <c r="M1232" s="110"/>
    </row>
    <row r="1233" spans="11:13" x14ac:dyDescent="0.25">
      <c r="K1233" s="145"/>
      <c r="L1233" s="110"/>
      <c r="M1233" s="110"/>
    </row>
    <row r="1234" spans="11:13" x14ac:dyDescent="0.25">
      <c r="K1234" s="145"/>
      <c r="L1234" s="110"/>
      <c r="M1234" s="110"/>
    </row>
    <row r="1235" spans="11:13" x14ac:dyDescent="0.25">
      <c r="K1235" s="145"/>
      <c r="L1235" s="110"/>
      <c r="M1235" s="110"/>
    </row>
    <row r="1236" spans="11:13" x14ac:dyDescent="0.25">
      <c r="K1236" s="145"/>
      <c r="L1236" s="110"/>
      <c r="M1236" s="110"/>
    </row>
    <row r="1237" spans="11:13" x14ac:dyDescent="0.25">
      <c r="K1237" s="145"/>
      <c r="L1237" s="110"/>
      <c r="M1237" s="110"/>
    </row>
    <row r="1238" spans="11:13" x14ac:dyDescent="0.25">
      <c r="K1238" s="145"/>
      <c r="L1238" s="110"/>
      <c r="M1238" s="110"/>
    </row>
    <row r="1239" spans="11:13" x14ac:dyDescent="0.25">
      <c r="K1239" s="145"/>
      <c r="L1239" s="110"/>
      <c r="M1239" s="110"/>
    </row>
    <row r="1240" spans="11:13" x14ac:dyDescent="0.25">
      <c r="K1240" s="145"/>
      <c r="L1240" s="110"/>
      <c r="M1240" s="110"/>
    </row>
    <row r="1241" spans="11:13" x14ac:dyDescent="0.25">
      <c r="K1241" s="145"/>
      <c r="L1241" s="110"/>
      <c r="M1241" s="110"/>
    </row>
    <row r="1242" spans="11:13" x14ac:dyDescent="0.25">
      <c r="K1242" s="145"/>
      <c r="L1242" s="110"/>
      <c r="M1242" s="110"/>
    </row>
    <row r="1243" spans="11:13" x14ac:dyDescent="0.25">
      <c r="K1243" s="145"/>
      <c r="L1243" s="110"/>
      <c r="M1243" s="110"/>
    </row>
    <row r="1244" spans="11:13" x14ac:dyDescent="0.25">
      <c r="K1244" s="145"/>
      <c r="L1244" s="110"/>
      <c r="M1244" s="110"/>
    </row>
    <row r="1245" spans="11:13" x14ac:dyDescent="0.25">
      <c r="K1245" s="145"/>
      <c r="L1245" s="110"/>
      <c r="M1245" s="110"/>
    </row>
    <row r="1246" spans="11:13" x14ac:dyDescent="0.25">
      <c r="K1246" s="145"/>
      <c r="L1246" s="110"/>
      <c r="M1246" s="110"/>
    </row>
    <row r="1247" spans="11:13" x14ac:dyDescent="0.25">
      <c r="K1247" s="145"/>
      <c r="L1247" s="110"/>
      <c r="M1247" s="110"/>
    </row>
    <row r="1248" spans="11:13" x14ac:dyDescent="0.25">
      <c r="K1248" s="145"/>
      <c r="L1248" s="110"/>
      <c r="M1248" s="110"/>
    </row>
    <row r="1249" spans="11:13" x14ac:dyDescent="0.25">
      <c r="K1249" s="145"/>
      <c r="L1249" s="110"/>
      <c r="M1249" s="110"/>
    </row>
    <row r="1250" spans="11:13" x14ac:dyDescent="0.25">
      <c r="K1250" s="145"/>
      <c r="L1250" s="110"/>
      <c r="M1250" s="110"/>
    </row>
    <row r="1251" spans="11:13" x14ac:dyDescent="0.25">
      <c r="K1251" s="145"/>
      <c r="L1251" s="110"/>
      <c r="M1251" s="110"/>
    </row>
    <row r="1252" spans="11:13" x14ac:dyDescent="0.25">
      <c r="K1252" s="145"/>
      <c r="L1252" s="110"/>
      <c r="M1252" s="110"/>
    </row>
    <row r="1253" spans="11:13" x14ac:dyDescent="0.25">
      <c r="K1253" s="145"/>
      <c r="L1253" s="110"/>
      <c r="M1253" s="110"/>
    </row>
    <row r="1254" spans="11:13" x14ac:dyDescent="0.25">
      <c r="K1254" s="145"/>
      <c r="L1254" s="110"/>
      <c r="M1254" s="110"/>
    </row>
    <row r="1255" spans="11:13" x14ac:dyDescent="0.25">
      <c r="K1255" s="145"/>
      <c r="L1255" s="110"/>
      <c r="M1255" s="110"/>
    </row>
    <row r="1256" spans="11:13" x14ac:dyDescent="0.25">
      <c r="K1256" s="145"/>
      <c r="L1256" s="110"/>
      <c r="M1256" s="110"/>
    </row>
    <row r="1257" spans="11:13" x14ac:dyDescent="0.25">
      <c r="K1257" s="145"/>
      <c r="L1257" s="110"/>
      <c r="M1257" s="110"/>
    </row>
    <row r="1258" spans="11:13" x14ac:dyDescent="0.25">
      <c r="K1258" s="145"/>
      <c r="L1258" s="110"/>
      <c r="M1258" s="110"/>
    </row>
    <row r="1259" spans="11:13" x14ac:dyDescent="0.25">
      <c r="K1259" s="145"/>
      <c r="L1259" s="110"/>
      <c r="M1259" s="110"/>
    </row>
    <row r="1260" spans="11:13" x14ac:dyDescent="0.25">
      <c r="K1260" s="145"/>
      <c r="L1260" s="110"/>
      <c r="M1260" s="110"/>
    </row>
    <row r="1261" spans="11:13" x14ac:dyDescent="0.25">
      <c r="K1261" s="145"/>
      <c r="L1261" s="110"/>
      <c r="M1261" s="110"/>
    </row>
    <row r="1262" spans="11:13" x14ac:dyDescent="0.25">
      <c r="K1262" s="145"/>
      <c r="L1262" s="110"/>
      <c r="M1262" s="110"/>
    </row>
    <row r="1263" spans="11:13" x14ac:dyDescent="0.25">
      <c r="K1263" s="145"/>
      <c r="L1263" s="110"/>
      <c r="M1263" s="110"/>
    </row>
    <row r="1264" spans="11:13" x14ac:dyDescent="0.25">
      <c r="K1264" s="145"/>
      <c r="L1264" s="110"/>
      <c r="M1264" s="110"/>
    </row>
    <row r="1265" spans="11:13" x14ac:dyDescent="0.25">
      <c r="K1265" s="145"/>
      <c r="L1265" s="110"/>
      <c r="M1265" s="110"/>
    </row>
    <row r="1266" spans="11:13" x14ac:dyDescent="0.25">
      <c r="K1266" s="145"/>
      <c r="L1266" s="110"/>
      <c r="M1266" s="110"/>
    </row>
    <row r="1267" spans="11:13" x14ac:dyDescent="0.25">
      <c r="K1267" s="145"/>
      <c r="L1267" s="110"/>
      <c r="M1267" s="110"/>
    </row>
    <row r="1268" spans="11:13" x14ac:dyDescent="0.25">
      <c r="K1268" s="145"/>
      <c r="L1268" s="110"/>
      <c r="M1268" s="110"/>
    </row>
    <row r="1269" spans="11:13" x14ac:dyDescent="0.25">
      <c r="K1269" s="145"/>
      <c r="L1269" s="110"/>
      <c r="M1269" s="110"/>
    </row>
    <row r="1270" spans="11:13" x14ac:dyDescent="0.25">
      <c r="K1270" s="145"/>
      <c r="L1270" s="110"/>
      <c r="M1270" s="110"/>
    </row>
    <row r="1271" spans="11:13" x14ac:dyDescent="0.25">
      <c r="K1271" s="145"/>
      <c r="L1271" s="110"/>
      <c r="M1271" s="110"/>
    </row>
    <row r="1272" spans="11:13" x14ac:dyDescent="0.25">
      <c r="K1272" s="145"/>
      <c r="L1272" s="110"/>
      <c r="M1272" s="110"/>
    </row>
    <row r="1273" spans="11:13" x14ac:dyDescent="0.25">
      <c r="K1273" s="145"/>
      <c r="L1273" s="110"/>
      <c r="M1273" s="110"/>
    </row>
    <row r="1274" spans="11:13" x14ac:dyDescent="0.25">
      <c r="K1274" s="145"/>
      <c r="L1274" s="110"/>
      <c r="M1274" s="110"/>
    </row>
    <row r="1275" spans="11:13" x14ac:dyDescent="0.25">
      <c r="K1275" s="145"/>
      <c r="L1275" s="110"/>
      <c r="M1275" s="110"/>
    </row>
    <row r="1276" spans="11:13" x14ac:dyDescent="0.25">
      <c r="K1276" s="145"/>
      <c r="L1276" s="110"/>
      <c r="M1276" s="110"/>
    </row>
    <row r="1277" spans="11:13" x14ac:dyDescent="0.25">
      <c r="K1277" s="145"/>
      <c r="L1277" s="110"/>
      <c r="M1277" s="110"/>
    </row>
    <row r="1278" spans="11:13" x14ac:dyDescent="0.25">
      <c r="K1278" s="145"/>
      <c r="L1278" s="110"/>
      <c r="M1278" s="110"/>
    </row>
    <row r="1279" spans="11:13" x14ac:dyDescent="0.25">
      <c r="K1279" s="145"/>
      <c r="L1279" s="110"/>
      <c r="M1279" s="110"/>
    </row>
    <row r="1280" spans="11:13" x14ac:dyDescent="0.25">
      <c r="K1280" s="145"/>
      <c r="L1280" s="110"/>
      <c r="M1280" s="110"/>
    </row>
    <row r="1281" spans="11:13" x14ac:dyDescent="0.25">
      <c r="K1281" s="145"/>
      <c r="L1281" s="110"/>
      <c r="M1281" s="110"/>
    </row>
    <row r="1282" spans="11:13" x14ac:dyDescent="0.25">
      <c r="K1282" s="145"/>
      <c r="L1282" s="110"/>
      <c r="M1282" s="110"/>
    </row>
    <row r="1283" spans="11:13" x14ac:dyDescent="0.25">
      <c r="K1283" s="145"/>
      <c r="L1283" s="110"/>
      <c r="M1283" s="110"/>
    </row>
    <row r="1284" spans="11:13" x14ac:dyDescent="0.25">
      <c r="K1284" s="145"/>
      <c r="L1284" s="110"/>
      <c r="M1284" s="110"/>
    </row>
    <row r="1285" spans="11:13" x14ac:dyDescent="0.25">
      <c r="K1285" s="145"/>
      <c r="L1285" s="110"/>
      <c r="M1285" s="110"/>
    </row>
    <row r="1286" spans="11:13" x14ac:dyDescent="0.25">
      <c r="K1286" s="145"/>
      <c r="L1286" s="110"/>
      <c r="M1286" s="110"/>
    </row>
    <row r="1287" spans="11:13" x14ac:dyDescent="0.25">
      <c r="K1287" s="145"/>
      <c r="L1287" s="110"/>
      <c r="M1287" s="110"/>
    </row>
    <row r="1288" spans="11:13" x14ac:dyDescent="0.25">
      <c r="K1288" s="145"/>
      <c r="L1288" s="110"/>
      <c r="M1288" s="110"/>
    </row>
    <row r="1289" spans="11:13" x14ac:dyDescent="0.25">
      <c r="K1289" s="145"/>
      <c r="L1289" s="110"/>
      <c r="M1289" s="110"/>
    </row>
    <row r="1290" spans="11:13" x14ac:dyDescent="0.25">
      <c r="K1290" s="145"/>
      <c r="L1290" s="110"/>
      <c r="M1290" s="110"/>
    </row>
    <row r="1291" spans="11:13" x14ac:dyDescent="0.25">
      <c r="K1291" s="145"/>
      <c r="L1291" s="110"/>
      <c r="M1291" s="110"/>
    </row>
    <row r="1292" spans="11:13" x14ac:dyDescent="0.25">
      <c r="K1292" s="145"/>
      <c r="L1292" s="110"/>
      <c r="M1292" s="110"/>
    </row>
    <row r="1293" spans="11:13" x14ac:dyDescent="0.25">
      <c r="K1293" s="145"/>
      <c r="L1293" s="110"/>
      <c r="M1293" s="110"/>
    </row>
    <row r="1294" spans="11:13" x14ac:dyDescent="0.25">
      <c r="K1294" s="145"/>
      <c r="L1294" s="110"/>
      <c r="M1294" s="110"/>
    </row>
    <row r="1295" spans="11:13" x14ac:dyDescent="0.25">
      <c r="K1295" s="145"/>
      <c r="L1295" s="110"/>
      <c r="M1295" s="110"/>
    </row>
    <row r="1296" spans="11:13" x14ac:dyDescent="0.25">
      <c r="K1296" s="145"/>
      <c r="L1296" s="110"/>
      <c r="M1296" s="110"/>
    </row>
    <row r="1297" spans="11:13" x14ac:dyDescent="0.25">
      <c r="K1297" s="145"/>
      <c r="L1297" s="110"/>
      <c r="M1297" s="110"/>
    </row>
    <row r="1298" spans="11:13" x14ac:dyDescent="0.25">
      <c r="K1298" s="145"/>
      <c r="L1298" s="110"/>
      <c r="M1298" s="110"/>
    </row>
    <row r="1299" spans="11:13" x14ac:dyDescent="0.25">
      <c r="K1299" s="145"/>
      <c r="L1299" s="110"/>
      <c r="M1299" s="110"/>
    </row>
    <row r="1300" spans="11:13" x14ac:dyDescent="0.25">
      <c r="K1300" s="145"/>
      <c r="L1300" s="110"/>
      <c r="M1300" s="110"/>
    </row>
    <row r="1301" spans="11:13" x14ac:dyDescent="0.25">
      <c r="K1301" s="145"/>
      <c r="L1301" s="110"/>
      <c r="M1301" s="110"/>
    </row>
    <row r="1302" spans="11:13" x14ac:dyDescent="0.25">
      <c r="K1302" s="145"/>
      <c r="L1302" s="110"/>
      <c r="M1302" s="110"/>
    </row>
    <row r="1303" spans="11:13" x14ac:dyDescent="0.25">
      <c r="K1303" s="145"/>
      <c r="L1303" s="110"/>
      <c r="M1303" s="110"/>
    </row>
    <row r="1304" spans="11:13" x14ac:dyDescent="0.25">
      <c r="K1304" s="145"/>
      <c r="L1304" s="110"/>
      <c r="M1304" s="110"/>
    </row>
    <row r="1305" spans="11:13" x14ac:dyDescent="0.25">
      <c r="K1305" s="145"/>
      <c r="L1305" s="110"/>
      <c r="M1305" s="110"/>
    </row>
    <row r="1306" spans="11:13" x14ac:dyDescent="0.25">
      <c r="K1306" s="145"/>
      <c r="L1306" s="110"/>
      <c r="M1306" s="110"/>
    </row>
    <row r="1307" spans="11:13" x14ac:dyDescent="0.25">
      <c r="K1307" s="145"/>
      <c r="L1307" s="110"/>
      <c r="M1307" s="110"/>
    </row>
    <row r="1308" spans="11:13" x14ac:dyDescent="0.25">
      <c r="K1308" s="145"/>
      <c r="L1308" s="110"/>
      <c r="M1308" s="110"/>
    </row>
    <row r="1309" spans="11:13" x14ac:dyDescent="0.25">
      <c r="K1309" s="145"/>
      <c r="L1309" s="110"/>
      <c r="M1309" s="110"/>
    </row>
    <row r="1310" spans="11:13" x14ac:dyDescent="0.25">
      <c r="K1310" s="145"/>
      <c r="L1310" s="110"/>
      <c r="M1310" s="110"/>
    </row>
    <row r="1311" spans="11:13" x14ac:dyDescent="0.25">
      <c r="K1311" s="145"/>
      <c r="L1311" s="110"/>
      <c r="M1311" s="110"/>
    </row>
    <row r="1312" spans="11:13" x14ac:dyDescent="0.25">
      <c r="K1312" s="145"/>
      <c r="L1312" s="110"/>
      <c r="M1312" s="110"/>
    </row>
    <row r="1313" spans="11:13" x14ac:dyDescent="0.25">
      <c r="K1313" s="145"/>
      <c r="L1313" s="110"/>
      <c r="M1313" s="110"/>
    </row>
    <row r="1314" spans="11:13" x14ac:dyDescent="0.25">
      <c r="K1314" s="145"/>
      <c r="L1314" s="110"/>
      <c r="M1314" s="110"/>
    </row>
    <row r="1315" spans="11:13" x14ac:dyDescent="0.25">
      <c r="K1315" s="145"/>
      <c r="L1315" s="110"/>
      <c r="M1315" s="110"/>
    </row>
    <row r="1316" spans="11:13" x14ac:dyDescent="0.25">
      <c r="K1316" s="145"/>
      <c r="L1316" s="110"/>
      <c r="M1316" s="110"/>
    </row>
    <row r="1317" spans="11:13" x14ac:dyDescent="0.25">
      <c r="K1317" s="145"/>
      <c r="L1317" s="110"/>
      <c r="M1317" s="110"/>
    </row>
    <row r="1318" spans="11:13" x14ac:dyDescent="0.25">
      <c r="K1318" s="145"/>
      <c r="L1318" s="110"/>
      <c r="M1318" s="110"/>
    </row>
    <row r="1319" spans="11:13" x14ac:dyDescent="0.25">
      <c r="K1319" s="145"/>
      <c r="L1319" s="110"/>
      <c r="M1319" s="110"/>
    </row>
    <row r="1320" spans="11:13" x14ac:dyDescent="0.25">
      <c r="K1320" s="145"/>
      <c r="L1320" s="110"/>
      <c r="M1320" s="110"/>
    </row>
    <row r="1321" spans="11:13" x14ac:dyDescent="0.25">
      <c r="K1321" s="145"/>
      <c r="L1321" s="110"/>
      <c r="M1321" s="110"/>
    </row>
    <row r="1322" spans="11:13" x14ac:dyDescent="0.25">
      <c r="K1322" s="145"/>
      <c r="L1322" s="110"/>
      <c r="M1322" s="110"/>
    </row>
    <row r="1323" spans="11:13" x14ac:dyDescent="0.25">
      <c r="K1323" s="145"/>
      <c r="L1323" s="110"/>
      <c r="M1323" s="110"/>
    </row>
    <row r="1324" spans="11:13" x14ac:dyDescent="0.25">
      <c r="K1324" s="145"/>
      <c r="L1324" s="110"/>
      <c r="M1324" s="110"/>
    </row>
    <row r="1325" spans="11:13" x14ac:dyDescent="0.25">
      <c r="K1325" s="145"/>
      <c r="L1325" s="110"/>
      <c r="M1325" s="110"/>
    </row>
    <row r="1326" spans="11:13" x14ac:dyDescent="0.25">
      <c r="K1326" s="145"/>
      <c r="L1326" s="110"/>
      <c r="M1326" s="110"/>
    </row>
    <row r="1327" spans="11:13" x14ac:dyDescent="0.25">
      <c r="K1327" s="145"/>
      <c r="L1327" s="110"/>
      <c r="M1327" s="110"/>
    </row>
    <row r="1328" spans="11:13" x14ac:dyDescent="0.25">
      <c r="K1328" s="145"/>
      <c r="L1328" s="110"/>
      <c r="M1328" s="110"/>
    </row>
    <row r="1329" spans="11:13" x14ac:dyDescent="0.25">
      <c r="K1329" s="145"/>
      <c r="L1329" s="110"/>
      <c r="M1329" s="110"/>
    </row>
    <row r="1330" spans="11:13" x14ac:dyDescent="0.25">
      <c r="K1330" s="145"/>
      <c r="L1330" s="110"/>
      <c r="M1330" s="110"/>
    </row>
    <row r="1331" spans="11:13" x14ac:dyDescent="0.25">
      <c r="K1331" s="145"/>
      <c r="L1331" s="110"/>
      <c r="M1331" s="110"/>
    </row>
    <row r="1332" spans="11:13" x14ac:dyDescent="0.25">
      <c r="K1332" s="145"/>
      <c r="L1332" s="110"/>
      <c r="M1332" s="110"/>
    </row>
    <row r="1333" spans="11:13" x14ac:dyDescent="0.25">
      <c r="K1333" s="145"/>
      <c r="L1333" s="110"/>
      <c r="M1333" s="110"/>
    </row>
    <row r="1334" spans="11:13" x14ac:dyDescent="0.25">
      <c r="K1334" s="145"/>
      <c r="L1334" s="110"/>
      <c r="M1334" s="110"/>
    </row>
    <row r="1335" spans="11:13" x14ac:dyDescent="0.25">
      <c r="K1335" s="145"/>
      <c r="L1335" s="110"/>
      <c r="M1335" s="110"/>
    </row>
    <row r="1336" spans="11:13" x14ac:dyDescent="0.25">
      <c r="K1336" s="145"/>
      <c r="L1336" s="110"/>
      <c r="M1336" s="110"/>
    </row>
    <row r="1337" spans="11:13" x14ac:dyDescent="0.25">
      <c r="K1337" s="145"/>
      <c r="L1337" s="110"/>
      <c r="M1337" s="110"/>
    </row>
    <row r="1338" spans="11:13" x14ac:dyDescent="0.25">
      <c r="K1338" s="145"/>
      <c r="L1338" s="110"/>
      <c r="M1338" s="110"/>
    </row>
    <row r="1339" spans="11:13" x14ac:dyDescent="0.25">
      <c r="K1339" s="145"/>
      <c r="L1339" s="110"/>
      <c r="M1339" s="110"/>
    </row>
    <row r="1340" spans="11:13" x14ac:dyDescent="0.25">
      <c r="K1340" s="145"/>
      <c r="L1340" s="110"/>
      <c r="M1340" s="110"/>
    </row>
    <row r="1341" spans="11:13" x14ac:dyDescent="0.25">
      <c r="K1341" s="145"/>
      <c r="L1341" s="110"/>
      <c r="M1341" s="110"/>
    </row>
    <row r="1342" spans="11:13" x14ac:dyDescent="0.25">
      <c r="K1342" s="145"/>
      <c r="L1342" s="110"/>
      <c r="M1342" s="110"/>
    </row>
    <row r="1343" spans="11:13" x14ac:dyDescent="0.25">
      <c r="K1343" s="145"/>
      <c r="L1343" s="110"/>
      <c r="M1343" s="110"/>
    </row>
    <row r="1344" spans="11:13" x14ac:dyDescent="0.25">
      <c r="K1344" s="145"/>
      <c r="L1344" s="110"/>
      <c r="M1344" s="110"/>
    </row>
    <row r="1345" spans="11:13" x14ac:dyDescent="0.25">
      <c r="K1345" s="145"/>
      <c r="L1345" s="110"/>
      <c r="M1345" s="110"/>
    </row>
    <row r="1346" spans="11:13" x14ac:dyDescent="0.25">
      <c r="K1346" s="145"/>
      <c r="L1346" s="110"/>
      <c r="M1346" s="110"/>
    </row>
    <row r="1347" spans="11:13" x14ac:dyDescent="0.25">
      <c r="K1347" s="145"/>
      <c r="L1347" s="110"/>
      <c r="M1347" s="110"/>
    </row>
    <row r="1348" spans="11:13" x14ac:dyDescent="0.25">
      <c r="K1348" s="145"/>
      <c r="L1348" s="110"/>
      <c r="M1348" s="110"/>
    </row>
    <row r="1349" spans="11:13" x14ac:dyDescent="0.25">
      <c r="K1349" s="145"/>
      <c r="L1349" s="110"/>
      <c r="M1349" s="110"/>
    </row>
    <row r="1350" spans="11:13" x14ac:dyDescent="0.25">
      <c r="K1350" s="145"/>
      <c r="L1350" s="110"/>
      <c r="M1350" s="110"/>
    </row>
    <row r="1351" spans="11:13" x14ac:dyDescent="0.25">
      <c r="K1351" s="145"/>
      <c r="L1351" s="110"/>
      <c r="M1351" s="110"/>
    </row>
    <row r="1352" spans="11:13" x14ac:dyDescent="0.25">
      <c r="K1352" s="145"/>
      <c r="L1352" s="110"/>
      <c r="M1352" s="110"/>
    </row>
    <row r="1353" spans="11:13" x14ac:dyDescent="0.25">
      <c r="K1353" s="145"/>
      <c r="L1353" s="110"/>
      <c r="M1353" s="110"/>
    </row>
    <row r="1354" spans="11:13" x14ac:dyDescent="0.25">
      <c r="K1354" s="145"/>
      <c r="L1354" s="110"/>
      <c r="M1354" s="110"/>
    </row>
    <row r="1355" spans="11:13" x14ac:dyDescent="0.25">
      <c r="K1355" s="145"/>
      <c r="L1355" s="110"/>
      <c r="M1355" s="110"/>
    </row>
    <row r="1356" spans="11:13" x14ac:dyDescent="0.25">
      <c r="K1356" s="145"/>
      <c r="L1356" s="110"/>
      <c r="M1356" s="110"/>
    </row>
    <row r="1357" spans="11:13" x14ac:dyDescent="0.25">
      <c r="K1357" s="145"/>
      <c r="L1357" s="110"/>
      <c r="M1357" s="110"/>
    </row>
    <row r="1358" spans="11:13" x14ac:dyDescent="0.25">
      <c r="K1358" s="145"/>
      <c r="L1358" s="110"/>
      <c r="M1358" s="110"/>
    </row>
    <row r="1359" spans="11:13" x14ac:dyDescent="0.25">
      <c r="K1359" s="145"/>
      <c r="L1359" s="110"/>
      <c r="M1359" s="110"/>
    </row>
    <row r="1360" spans="11:13" x14ac:dyDescent="0.25">
      <c r="K1360" s="145"/>
      <c r="L1360" s="110"/>
      <c r="M1360" s="110"/>
    </row>
    <row r="1361" spans="11:13" x14ac:dyDescent="0.25">
      <c r="K1361" s="145"/>
      <c r="L1361" s="110"/>
      <c r="M1361" s="110"/>
    </row>
    <row r="1362" spans="11:13" x14ac:dyDescent="0.25">
      <c r="K1362" s="145"/>
      <c r="L1362" s="110"/>
      <c r="M1362" s="110"/>
    </row>
    <row r="1363" spans="11:13" x14ac:dyDescent="0.25">
      <c r="K1363" s="145"/>
      <c r="L1363" s="110"/>
      <c r="M1363" s="110"/>
    </row>
    <row r="1364" spans="11:13" x14ac:dyDescent="0.25">
      <c r="K1364" s="145"/>
      <c r="L1364" s="110"/>
      <c r="M1364" s="110"/>
    </row>
    <row r="1365" spans="11:13" x14ac:dyDescent="0.25">
      <c r="K1365" s="145"/>
      <c r="L1365" s="110"/>
      <c r="M1365" s="110"/>
    </row>
    <row r="1366" spans="11:13" x14ac:dyDescent="0.25">
      <c r="K1366" s="145"/>
      <c r="L1366" s="110"/>
      <c r="M1366" s="110"/>
    </row>
    <row r="1367" spans="11:13" x14ac:dyDescent="0.25">
      <c r="K1367" s="145"/>
      <c r="L1367" s="110"/>
      <c r="M1367" s="110"/>
    </row>
    <row r="1368" spans="11:13" x14ac:dyDescent="0.25">
      <c r="K1368" s="145"/>
      <c r="L1368" s="110"/>
      <c r="M1368" s="110"/>
    </row>
    <row r="1369" spans="11:13" x14ac:dyDescent="0.25">
      <c r="K1369" s="145"/>
      <c r="L1369" s="110"/>
      <c r="M1369" s="110"/>
    </row>
    <row r="1370" spans="11:13" x14ac:dyDescent="0.25">
      <c r="K1370" s="145"/>
      <c r="L1370" s="110"/>
      <c r="M1370" s="110"/>
    </row>
    <row r="1371" spans="11:13" x14ac:dyDescent="0.25">
      <c r="K1371" s="145"/>
      <c r="L1371" s="110"/>
      <c r="M1371" s="110"/>
    </row>
    <row r="1372" spans="11:13" x14ac:dyDescent="0.25">
      <c r="K1372" s="145"/>
      <c r="L1372" s="110"/>
      <c r="M1372" s="110"/>
    </row>
    <row r="1373" spans="11:13" x14ac:dyDescent="0.25">
      <c r="K1373" s="145"/>
      <c r="L1373" s="110"/>
      <c r="M1373" s="110"/>
    </row>
    <row r="1374" spans="11:13" x14ac:dyDescent="0.25">
      <c r="K1374" s="145"/>
      <c r="L1374" s="110"/>
      <c r="M1374" s="110"/>
    </row>
    <row r="1375" spans="11:13" x14ac:dyDescent="0.25">
      <c r="K1375" s="145"/>
      <c r="L1375" s="110"/>
      <c r="M1375" s="110"/>
    </row>
    <row r="1376" spans="11:13" x14ac:dyDescent="0.25">
      <c r="K1376" s="145"/>
      <c r="L1376" s="110"/>
      <c r="M1376" s="110"/>
    </row>
    <row r="1377" spans="11:13" x14ac:dyDescent="0.25">
      <c r="K1377" s="145"/>
      <c r="L1377" s="110"/>
      <c r="M1377" s="110"/>
    </row>
    <row r="1378" spans="11:13" x14ac:dyDescent="0.25">
      <c r="K1378" s="145"/>
      <c r="L1378" s="110"/>
      <c r="M1378" s="110"/>
    </row>
    <row r="1379" spans="11:13" x14ac:dyDescent="0.25">
      <c r="K1379" s="145"/>
      <c r="L1379" s="110"/>
      <c r="M1379" s="110"/>
    </row>
    <row r="1380" spans="11:13" x14ac:dyDescent="0.25">
      <c r="K1380" s="145"/>
      <c r="L1380" s="110"/>
      <c r="M1380" s="110"/>
    </row>
    <row r="1381" spans="11:13" x14ac:dyDescent="0.25">
      <c r="K1381" s="145"/>
      <c r="L1381" s="110"/>
      <c r="M1381" s="110"/>
    </row>
    <row r="1382" spans="11:13" x14ac:dyDescent="0.25">
      <c r="K1382" s="145"/>
      <c r="L1382" s="110"/>
      <c r="M1382" s="110"/>
    </row>
    <row r="1383" spans="11:13" x14ac:dyDescent="0.25">
      <c r="K1383" s="145"/>
      <c r="L1383" s="110"/>
      <c r="M1383" s="110"/>
    </row>
    <row r="1384" spans="11:13" x14ac:dyDescent="0.25">
      <c r="K1384" s="145"/>
      <c r="L1384" s="110"/>
      <c r="M1384" s="110"/>
    </row>
    <row r="1385" spans="11:13" x14ac:dyDescent="0.25">
      <c r="K1385" s="145"/>
      <c r="L1385" s="110"/>
      <c r="M1385" s="110"/>
    </row>
    <row r="1386" spans="11:13" x14ac:dyDescent="0.25">
      <c r="K1386" s="145"/>
      <c r="L1386" s="110"/>
      <c r="M1386" s="110"/>
    </row>
    <row r="1387" spans="11:13" x14ac:dyDescent="0.25">
      <c r="K1387" s="145"/>
      <c r="L1387" s="110"/>
      <c r="M1387" s="110"/>
    </row>
    <row r="1388" spans="11:13" x14ac:dyDescent="0.25">
      <c r="K1388" s="145"/>
      <c r="L1388" s="110"/>
      <c r="M1388" s="110"/>
    </row>
    <row r="1389" spans="11:13" x14ac:dyDescent="0.25">
      <c r="K1389" s="145"/>
      <c r="L1389" s="110"/>
      <c r="M1389" s="110"/>
    </row>
    <row r="1390" spans="11:13" x14ac:dyDescent="0.25">
      <c r="K1390" s="145"/>
      <c r="L1390" s="110"/>
      <c r="M1390" s="110"/>
    </row>
    <row r="1391" spans="11:13" x14ac:dyDescent="0.25">
      <c r="K1391" s="145"/>
      <c r="L1391" s="110"/>
      <c r="M1391" s="110"/>
    </row>
    <row r="1392" spans="11:13" x14ac:dyDescent="0.25">
      <c r="K1392" s="145"/>
      <c r="L1392" s="110"/>
      <c r="M1392" s="110"/>
    </row>
    <row r="1393" spans="11:13" x14ac:dyDescent="0.25">
      <c r="K1393" s="145"/>
      <c r="L1393" s="110"/>
      <c r="M1393" s="110"/>
    </row>
    <row r="1394" spans="11:13" x14ac:dyDescent="0.25">
      <c r="K1394" s="145"/>
      <c r="L1394" s="110"/>
      <c r="M1394" s="110"/>
    </row>
    <row r="1395" spans="11:13" x14ac:dyDescent="0.25">
      <c r="K1395" s="145"/>
      <c r="L1395" s="110"/>
      <c r="M1395" s="110"/>
    </row>
    <row r="1396" spans="11:13" x14ac:dyDescent="0.25">
      <c r="K1396" s="145"/>
      <c r="L1396" s="110"/>
      <c r="M1396" s="110"/>
    </row>
    <row r="1397" spans="11:13" x14ac:dyDescent="0.25">
      <c r="K1397" s="145"/>
      <c r="L1397" s="110"/>
      <c r="M1397" s="110"/>
    </row>
    <row r="1398" spans="11:13" x14ac:dyDescent="0.25">
      <c r="K1398" s="145"/>
      <c r="L1398" s="110"/>
      <c r="M1398" s="110"/>
    </row>
    <row r="1399" spans="11:13" x14ac:dyDescent="0.25">
      <c r="K1399" s="145"/>
      <c r="L1399" s="110"/>
      <c r="M1399" s="110"/>
    </row>
    <row r="1400" spans="11:13" x14ac:dyDescent="0.25">
      <c r="K1400" s="145"/>
      <c r="L1400" s="110"/>
      <c r="M1400" s="110"/>
    </row>
    <row r="1401" spans="11:13" x14ac:dyDescent="0.25">
      <c r="K1401" s="145"/>
      <c r="L1401" s="110"/>
      <c r="M1401" s="110"/>
    </row>
    <row r="1402" spans="11:13" x14ac:dyDescent="0.25">
      <c r="K1402" s="145"/>
      <c r="L1402" s="110"/>
      <c r="M1402" s="110"/>
    </row>
    <row r="1403" spans="11:13" x14ac:dyDescent="0.25">
      <c r="K1403" s="145"/>
      <c r="L1403" s="110"/>
      <c r="M1403" s="110"/>
    </row>
    <row r="1404" spans="11:13" x14ac:dyDescent="0.25">
      <c r="K1404" s="145"/>
      <c r="L1404" s="110"/>
      <c r="M1404" s="110"/>
    </row>
    <row r="1405" spans="11:13" x14ac:dyDescent="0.25">
      <c r="K1405" s="145"/>
      <c r="L1405" s="110"/>
      <c r="M1405" s="110"/>
    </row>
    <row r="1406" spans="11:13" x14ac:dyDescent="0.25">
      <c r="K1406" s="145"/>
      <c r="L1406" s="110"/>
      <c r="M1406" s="110"/>
    </row>
    <row r="1407" spans="11:13" x14ac:dyDescent="0.25">
      <c r="K1407" s="145"/>
      <c r="L1407" s="110"/>
      <c r="M1407" s="110"/>
    </row>
    <row r="1408" spans="11:13" x14ac:dyDescent="0.25">
      <c r="K1408" s="145"/>
      <c r="L1408" s="110"/>
      <c r="M1408" s="110"/>
    </row>
    <row r="1409" spans="11:13" x14ac:dyDescent="0.25">
      <c r="K1409" s="145"/>
      <c r="L1409" s="110"/>
      <c r="M1409" s="110"/>
    </row>
    <row r="1410" spans="11:13" x14ac:dyDescent="0.25">
      <c r="K1410" s="145"/>
      <c r="L1410" s="110"/>
      <c r="M1410" s="110"/>
    </row>
    <row r="1411" spans="11:13" x14ac:dyDescent="0.25">
      <c r="K1411" s="145"/>
      <c r="L1411" s="110"/>
      <c r="M1411" s="110"/>
    </row>
    <row r="1412" spans="11:13" x14ac:dyDescent="0.25">
      <c r="K1412" s="145"/>
      <c r="L1412" s="110"/>
      <c r="M1412" s="110"/>
    </row>
    <row r="1413" spans="11:13" x14ac:dyDescent="0.25">
      <c r="K1413" s="145"/>
      <c r="L1413" s="110"/>
      <c r="M1413" s="110"/>
    </row>
    <row r="1414" spans="11:13" x14ac:dyDescent="0.25">
      <c r="K1414" s="145"/>
      <c r="L1414" s="110"/>
      <c r="M1414" s="110"/>
    </row>
    <row r="1415" spans="11:13" x14ac:dyDescent="0.25">
      <c r="K1415" s="145"/>
      <c r="L1415" s="110"/>
      <c r="M1415" s="110"/>
    </row>
    <row r="1416" spans="11:13" x14ac:dyDescent="0.25">
      <c r="K1416" s="145"/>
      <c r="L1416" s="110"/>
      <c r="M1416" s="110"/>
    </row>
    <row r="1417" spans="11:13" x14ac:dyDescent="0.25">
      <c r="K1417" s="145"/>
      <c r="L1417" s="110"/>
      <c r="M1417" s="110"/>
    </row>
    <row r="1418" spans="11:13" x14ac:dyDescent="0.25">
      <c r="K1418" s="145"/>
      <c r="L1418" s="110"/>
      <c r="M1418" s="110"/>
    </row>
    <row r="1419" spans="11:13" x14ac:dyDescent="0.25">
      <c r="K1419" s="145"/>
      <c r="L1419" s="110"/>
      <c r="M1419" s="110"/>
    </row>
    <row r="1420" spans="11:13" x14ac:dyDescent="0.25">
      <c r="K1420" s="145"/>
      <c r="L1420" s="110"/>
      <c r="M1420" s="110"/>
    </row>
    <row r="1421" spans="11:13" x14ac:dyDescent="0.25">
      <c r="K1421" s="145"/>
      <c r="L1421" s="110"/>
      <c r="M1421" s="110"/>
    </row>
    <row r="1422" spans="11:13" x14ac:dyDescent="0.25">
      <c r="K1422" s="145"/>
      <c r="L1422" s="110"/>
      <c r="M1422" s="110"/>
    </row>
    <row r="1423" spans="11:13" x14ac:dyDescent="0.25">
      <c r="K1423" s="145"/>
      <c r="L1423" s="110"/>
      <c r="M1423" s="110"/>
    </row>
    <row r="1424" spans="11:13" x14ac:dyDescent="0.25">
      <c r="K1424" s="145"/>
      <c r="L1424" s="110"/>
      <c r="M1424" s="110"/>
    </row>
    <row r="1425" spans="11:13" x14ac:dyDescent="0.25">
      <c r="K1425" s="145"/>
      <c r="L1425" s="110"/>
      <c r="M1425" s="110"/>
    </row>
    <row r="1426" spans="11:13" x14ac:dyDescent="0.25">
      <c r="K1426" s="145"/>
      <c r="L1426" s="110"/>
      <c r="M1426" s="110"/>
    </row>
    <row r="1427" spans="11:13" x14ac:dyDescent="0.25">
      <c r="K1427" s="145"/>
      <c r="L1427" s="110"/>
      <c r="M1427" s="110"/>
    </row>
    <row r="1428" spans="11:13" x14ac:dyDescent="0.25">
      <c r="K1428" s="145"/>
      <c r="L1428" s="110"/>
      <c r="M1428" s="110"/>
    </row>
    <row r="1429" spans="11:13" x14ac:dyDescent="0.25">
      <c r="K1429" s="145"/>
      <c r="L1429" s="110"/>
      <c r="M1429" s="110"/>
    </row>
    <row r="1430" spans="11:13" x14ac:dyDescent="0.25">
      <c r="K1430" s="145"/>
      <c r="L1430" s="110"/>
      <c r="M1430" s="110"/>
    </row>
    <row r="1431" spans="11:13" x14ac:dyDescent="0.25">
      <c r="K1431" s="145"/>
      <c r="L1431" s="110"/>
      <c r="M1431" s="110"/>
    </row>
    <row r="1432" spans="11:13" x14ac:dyDescent="0.25">
      <c r="K1432" s="145"/>
      <c r="L1432" s="110"/>
      <c r="M1432" s="110"/>
    </row>
    <row r="1433" spans="11:13" x14ac:dyDescent="0.25">
      <c r="K1433" s="145"/>
      <c r="L1433" s="110"/>
      <c r="M1433" s="110"/>
    </row>
    <row r="1434" spans="11:13" x14ac:dyDescent="0.25">
      <c r="K1434" s="145"/>
      <c r="L1434" s="110"/>
      <c r="M1434" s="110"/>
    </row>
    <row r="1435" spans="11:13" x14ac:dyDescent="0.25">
      <c r="K1435" s="145"/>
      <c r="L1435" s="110"/>
      <c r="M1435" s="110"/>
    </row>
    <row r="1436" spans="11:13" x14ac:dyDescent="0.25">
      <c r="K1436" s="145"/>
      <c r="L1436" s="110"/>
      <c r="M1436" s="110"/>
    </row>
    <row r="1437" spans="11:13" x14ac:dyDescent="0.25">
      <c r="K1437" s="145"/>
      <c r="L1437" s="110"/>
      <c r="M1437" s="110"/>
    </row>
    <row r="1438" spans="11:13" x14ac:dyDescent="0.25">
      <c r="K1438" s="145"/>
      <c r="L1438" s="110"/>
      <c r="M1438" s="110"/>
    </row>
    <row r="1439" spans="11:13" x14ac:dyDescent="0.25">
      <c r="K1439" s="145"/>
      <c r="L1439" s="110"/>
      <c r="M1439" s="110"/>
    </row>
    <row r="1440" spans="11:13" x14ac:dyDescent="0.25">
      <c r="K1440" s="145"/>
      <c r="L1440" s="110"/>
      <c r="M1440" s="110"/>
    </row>
    <row r="1441" spans="11:13" x14ac:dyDescent="0.25">
      <c r="K1441" s="145"/>
      <c r="L1441" s="110"/>
      <c r="M1441" s="110"/>
    </row>
    <row r="1442" spans="11:13" x14ac:dyDescent="0.25">
      <c r="K1442" s="145"/>
      <c r="L1442" s="110"/>
      <c r="M1442" s="110"/>
    </row>
    <row r="1443" spans="11:13" x14ac:dyDescent="0.25">
      <c r="K1443" s="145"/>
      <c r="L1443" s="110"/>
      <c r="M1443" s="110"/>
    </row>
    <row r="1444" spans="11:13" x14ac:dyDescent="0.25">
      <c r="K1444" s="145"/>
      <c r="L1444" s="110"/>
      <c r="M1444" s="110"/>
    </row>
    <row r="1445" spans="11:13" x14ac:dyDescent="0.25">
      <c r="K1445" s="145"/>
      <c r="L1445" s="110"/>
      <c r="M1445" s="110"/>
    </row>
    <row r="1446" spans="11:13" x14ac:dyDescent="0.25">
      <c r="K1446" s="145"/>
      <c r="L1446" s="110"/>
      <c r="M1446" s="110"/>
    </row>
    <row r="1447" spans="11:13" x14ac:dyDescent="0.25">
      <c r="K1447" s="145"/>
      <c r="L1447" s="110"/>
      <c r="M1447" s="110"/>
    </row>
    <row r="1448" spans="11:13" x14ac:dyDescent="0.25">
      <c r="K1448" s="145"/>
      <c r="L1448" s="110"/>
      <c r="M1448" s="110"/>
    </row>
    <row r="1449" spans="11:13" x14ac:dyDescent="0.25">
      <c r="K1449" s="145"/>
      <c r="L1449" s="110"/>
      <c r="M1449" s="110"/>
    </row>
    <row r="1450" spans="11:13" x14ac:dyDescent="0.25">
      <c r="K1450" s="145"/>
      <c r="L1450" s="110"/>
      <c r="M1450" s="110"/>
    </row>
    <row r="1451" spans="11:13" x14ac:dyDescent="0.25">
      <c r="K1451" s="145"/>
      <c r="L1451" s="110"/>
      <c r="M1451" s="110"/>
    </row>
    <row r="1452" spans="11:13" x14ac:dyDescent="0.25">
      <c r="K1452" s="145"/>
      <c r="L1452" s="110"/>
      <c r="M1452" s="110"/>
    </row>
    <row r="1453" spans="11:13" x14ac:dyDescent="0.25">
      <c r="K1453" s="145"/>
      <c r="L1453" s="110"/>
      <c r="M1453" s="110"/>
    </row>
    <row r="1454" spans="11:13" x14ac:dyDescent="0.25">
      <c r="K1454" s="145"/>
      <c r="L1454" s="110"/>
      <c r="M1454" s="110"/>
    </row>
    <row r="1455" spans="11:13" x14ac:dyDescent="0.25">
      <c r="K1455" s="145"/>
      <c r="L1455" s="110"/>
      <c r="M1455" s="110"/>
    </row>
    <row r="1456" spans="11:13" x14ac:dyDescent="0.25">
      <c r="K1456" s="145"/>
      <c r="L1456" s="110"/>
      <c r="M1456" s="110"/>
    </row>
    <row r="1457" spans="11:13" x14ac:dyDescent="0.25">
      <c r="K1457" s="145"/>
      <c r="L1457" s="110"/>
      <c r="M1457" s="110"/>
    </row>
    <row r="1458" spans="11:13" x14ac:dyDescent="0.25">
      <c r="K1458" s="145"/>
      <c r="L1458" s="110"/>
      <c r="M1458" s="110"/>
    </row>
    <row r="1459" spans="11:13" x14ac:dyDescent="0.25">
      <c r="K1459" s="145"/>
      <c r="L1459" s="110"/>
      <c r="M1459" s="110"/>
    </row>
    <row r="1460" spans="11:13" x14ac:dyDescent="0.25">
      <c r="K1460" s="145"/>
      <c r="L1460" s="110"/>
      <c r="M1460" s="110"/>
    </row>
    <row r="1461" spans="11:13" x14ac:dyDescent="0.25">
      <c r="K1461" s="145"/>
      <c r="L1461" s="110"/>
      <c r="M1461" s="110"/>
    </row>
    <row r="1462" spans="11:13" x14ac:dyDescent="0.25">
      <c r="K1462" s="145"/>
      <c r="L1462" s="110"/>
      <c r="M1462" s="110"/>
    </row>
    <row r="1463" spans="11:13" x14ac:dyDescent="0.25">
      <c r="K1463" s="145"/>
      <c r="L1463" s="110"/>
      <c r="M1463" s="110"/>
    </row>
    <row r="1464" spans="11:13" x14ac:dyDescent="0.25">
      <c r="K1464" s="145"/>
      <c r="L1464" s="110"/>
      <c r="M1464" s="110"/>
    </row>
    <row r="1465" spans="11:13" x14ac:dyDescent="0.25">
      <c r="K1465" s="145"/>
      <c r="L1465" s="110"/>
      <c r="M1465" s="110"/>
    </row>
    <row r="1466" spans="11:13" x14ac:dyDescent="0.25">
      <c r="K1466" s="145"/>
      <c r="L1466" s="110"/>
      <c r="M1466" s="110"/>
    </row>
    <row r="1467" spans="11:13" x14ac:dyDescent="0.25">
      <c r="K1467" s="145"/>
      <c r="L1467" s="110"/>
      <c r="M1467" s="110"/>
    </row>
    <row r="1468" spans="11:13" x14ac:dyDescent="0.25">
      <c r="K1468" s="145"/>
      <c r="L1468" s="110"/>
      <c r="M1468" s="110"/>
    </row>
    <row r="1469" spans="11:13" x14ac:dyDescent="0.25">
      <c r="K1469" s="145"/>
      <c r="L1469" s="110"/>
      <c r="M1469" s="110"/>
    </row>
    <row r="1470" spans="11:13" x14ac:dyDescent="0.25">
      <c r="K1470" s="145"/>
      <c r="L1470" s="110"/>
      <c r="M1470" s="110"/>
    </row>
    <row r="1471" spans="11:13" x14ac:dyDescent="0.25">
      <c r="K1471" s="145"/>
      <c r="L1471" s="110"/>
      <c r="M1471" s="110"/>
    </row>
    <row r="1472" spans="11:13" x14ac:dyDescent="0.25">
      <c r="K1472" s="145"/>
      <c r="L1472" s="110"/>
      <c r="M1472" s="110"/>
    </row>
    <row r="1473" spans="11:13" x14ac:dyDescent="0.25">
      <c r="K1473" s="145"/>
      <c r="L1473" s="110"/>
      <c r="M1473" s="110"/>
    </row>
    <row r="1474" spans="11:13" x14ac:dyDescent="0.25">
      <c r="K1474" s="145"/>
      <c r="L1474" s="110"/>
      <c r="M1474" s="110"/>
    </row>
    <row r="1475" spans="11:13" x14ac:dyDescent="0.25">
      <c r="K1475" s="145"/>
      <c r="L1475" s="110"/>
      <c r="M1475" s="110"/>
    </row>
    <row r="1476" spans="11:13" x14ac:dyDescent="0.25">
      <c r="K1476" s="145"/>
      <c r="L1476" s="110"/>
      <c r="M1476" s="110"/>
    </row>
    <row r="1477" spans="11:13" x14ac:dyDescent="0.25">
      <c r="K1477" s="145"/>
      <c r="L1477" s="110"/>
      <c r="M1477" s="110"/>
    </row>
    <row r="1478" spans="11:13" x14ac:dyDescent="0.25">
      <c r="K1478" s="145"/>
      <c r="L1478" s="110"/>
      <c r="M1478" s="110"/>
    </row>
    <row r="1479" spans="11:13" x14ac:dyDescent="0.25">
      <c r="K1479" s="145"/>
      <c r="L1479" s="110"/>
      <c r="M1479" s="110"/>
    </row>
    <row r="1480" spans="11:13" x14ac:dyDescent="0.25">
      <c r="K1480" s="145"/>
      <c r="L1480" s="110"/>
      <c r="M1480" s="110"/>
    </row>
    <row r="1481" spans="11:13" x14ac:dyDescent="0.25">
      <c r="K1481" s="145"/>
      <c r="L1481" s="110"/>
      <c r="M1481" s="110"/>
    </row>
    <row r="1482" spans="11:13" x14ac:dyDescent="0.25">
      <c r="K1482" s="145"/>
      <c r="L1482" s="110"/>
      <c r="M1482" s="110"/>
    </row>
    <row r="1483" spans="11:13" x14ac:dyDescent="0.25">
      <c r="K1483" s="145"/>
      <c r="L1483" s="110"/>
      <c r="M1483" s="110"/>
    </row>
    <row r="1484" spans="11:13" x14ac:dyDescent="0.25">
      <c r="K1484" s="145"/>
      <c r="L1484" s="110"/>
      <c r="M1484" s="110"/>
    </row>
    <row r="1485" spans="11:13" x14ac:dyDescent="0.25">
      <c r="K1485" s="145"/>
      <c r="L1485" s="110"/>
      <c r="M1485" s="110"/>
    </row>
    <row r="1486" spans="11:13" x14ac:dyDescent="0.25">
      <c r="K1486" s="145"/>
      <c r="L1486" s="110"/>
      <c r="M1486" s="110"/>
    </row>
    <row r="1487" spans="11:13" x14ac:dyDescent="0.25">
      <c r="K1487" s="145"/>
      <c r="L1487" s="110"/>
      <c r="M1487" s="110"/>
    </row>
    <row r="1488" spans="11:13" x14ac:dyDescent="0.25">
      <c r="K1488" s="145"/>
      <c r="L1488" s="110"/>
      <c r="M1488" s="110"/>
    </row>
    <row r="1489" spans="11:13" x14ac:dyDescent="0.25">
      <c r="K1489" s="145"/>
      <c r="L1489" s="110"/>
      <c r="M1489" s="110"/>
    </row>
    <row r="1490" spans="11:13" x14ac:dyDescent="0.25">
      <c r="K1490" s="145"/>
      <c r="L1490" s="110"/>
      <c r="M1490" s="110"/>
    </row>
    <row r="1491" spans="11:13" x14ac:dyDescent="0.25">
      <c r="K1491" s="145"/>
      <c r="L1491" s="110"/>
      <c r="M1491" s="110"/>
    </row>
    <row r="1492" spans="11:13" x14ac:dyDescent="0.25">
      <c r="K1492" s="145"/>
      <c r="L1492" s="110"/>
      <c r="M1492" s="110"/>
    </row>
    <row r="1493" spans="11:13" x14ac:dyDescent="0.25">
      <c r="K1493" s="145"/>
      <c r="L1493" s="110"/>
      <c r="M1493" s="110"/>
    </row>
    <row r="1494" spans="11:13" x14ac:dyDescent="0.25">
      <c r="K1494" s="145"/>
      <c r="L1494" s="110"/>
      <c r="M1494" s="110"/>
    </row>
    <row r="1495" spans="11:13" x14ac:dyDescent="0.25">
      <c r="K1495" s="145"/>
      <c r="L1495" s="110"/>
      <c r="M1495" s="110"/>
    </row>
    <row r="1496" spans="11:13" x14ac:dyDescent="0.25">
      <c r="K1496" s="145"/>
      <c r="L1496" s="110"/>
      <c r="M1496" s="110"/>
    </row>
    <row r="1497" spans="11:13" x14ac:dyDescent="0.25">
      <c r="K1497" s="145"/>
      <c r="L1497" s="110"/>
      <c r="M1497" s="110"/>
    </row>
    <row r="1498" spans="11:13" x14ac:dyDescent="0.25">
      <c r="K1498" s="145"/>
      <c r="L1498" s="110"/>
      <c r="M1498" s="110"/>
    </row>
    <row r="1499" spans="11:13" x14ac:dyDescent="0.25">
      <c r="K1499" s="145"/>
      <c r="L1499" s="110"/>
      <c r="M1499" s="110"/>
    </row>
    <row r="1500" spans="11:13" x14ac:dyDescent="0.25">
      <c r="K1500" s="145"/>
      <c r="L1500" s="110"/>
      <c r="M1500" s="110"/>
    </row>
    <row r="1501" spans="11:13" x14ac:dyDescent="0.25">
      <c r="K1501" s="145"/>
      <c r="L1501" s="110"/>
      <c r="M1501" s="110"/>
    </row>
    <row r="1502" spans="11:13" x14ac:dyDescent="0.25">
      <c r="K1502" s="145"/>
      <c r="L1502" s="110"/>
      <c r="M1502" s="110"/>
    </row>
    <row r="1503" spans="11:13" x14ac:dyDescent="0.25">
      <c r="K1503" s="145"/>
      <c r="L1503" s="110"/>
      <c r="M1503" s="110"/>
    </row>
    <row r="1504" spans="11:13" x14ac:dyDescent="0.25">
      <c r="K1504" s="145"/>
      <c r="L1504" s="110"/>
      <c r="M1504" s="110"/>
    </row>
    <row r="1505" spans="11:13" x14ac:dyDescent="0.25">
      <c r="K1505" s="145"/>
      <c r="L1505" s="110"/>
      <c r="M1505" s="110"/>
    </row>
    <row r="1506" spans="11:13" x14ac:dyDescent="0.25">
      <c r="K1506" s="145"/>
      <c r="L1506" s="110"/>
      <c r="M1506" s="110"/>
    </row>
    <row r="1507" spans="11:13" x14ac:dyDescent="0.25">
      <c r="K1507" s="145"/>
      <c r="L1507" s="110"/>
      <c r="M1507" s="110"/>
    </row>
    <row r="1508" spans="11:13" x14ac:dyDescent="0.25">
      <c r="K1508" s="145"/>
      <c r="L1508" s="110"/>
      <c r="M1508" s="110"/>
    </row>
    <row r="1509" spans="11:13" x14ac:dyDescent="0.25">
      <c r="K1509" s="145"/>
      <c r="L1509" s="110"/>
      <c r="M1509" s="110"/>
    </row>
    <row r="1510" spans="11:13" x14ac:dyDescent="0.25">
      <c r="K1510" s="145"/>
      <c r="L1510" s="110"/>
      <c r="M1510" s="110"/>
    </row>
    <row r="1511" spans="11:13" x14ac:dyDescent="0.25">
      <c r="K1511" s="145"/>
      <c r="L1511" s="110"/>
      <c r="M1511" s="110"/>
    </row>
    <row r="1512" spans="11:13" x14ac:dyDescent="0.25">
      <c r="K1512" s="145"/>
      <c r="L1512" s="110"/>
      <c r="M1512" s="110"/>
    </row>
    <row r="1513" spans="11:13" x14ac:dyDescent="0.25">
      <c r="K1513" s="145"/>
      <c r="L1513" s="110"/>
      <c r="M1513" s="110"/>
    </row>
    <row r="1514" spans="11:13" x14ac:dyDescent="0.25">
      <c r="K1514" s="145"/>
      <c r="L1514" s="110"/>
      <c r="M1514" s="110"/>
    </row>
    <row r="1515" spans="11:13" x14ac:dyDescent="0.25">
      <c r="K1515" s="145"/>
      <c r="L1515" s="110"/>
      <c r="M1515" s="110"/>
    </row>
    <row r="1516" spans="11:13" x14ac:dyDescent="0.25">
      <c r="K1516" s="145"/>
      <c r="L1516" s="110"/>
      <c r="M1516" s="110"/>
    </row>
    <row r="1517" spans="11:13" x14ac:dyDescent="0.25">
      <c r="K1517" s="145"/>
      <c r="L1517" s="110"/>
      <c r="M1517" s="110"/>
    </row>
    <row r="1518" spans="11:13" x14ac:dyDescent="0.25">
      <c r="K1518" s="145"/>
      <c r="L1518" s="110"/>
      <c r="M1518" s="110"/>
    </row>
    <row r="1519" spans="11:13" x14ac:dyDescent="0.25">
      <c r="K1519" s="145"/>
      <c r="L1519" s="110"/>
      <c r="M1519" s="110"/>
    </row>
    <row r="1520" spans="11:13" x14ac:dyDescent="0.25">
      <c r="K1520" s="145"/>
      <c r="L1520" s="110"/>
      <c r="M1520" s="110"/>
    </row>
    <row r="1521" spans="11:13" x14ac:dyDescent="0.25">
      <c r="K1521" s="145"/>
      <c r="L1521" s="110"/>
      <c r="M1521" s="110"/>
    </row>
    <row r="1522" spans="11:13" x14ac:dyDescent="0.25">
      <c r="K1522" s="145"/>
      <c r="L1522" s="110"/>
      <c r="M1522" s="110"/>
    </row>
    <row r="1523" spans="11:13" x14ac:dyDescent="0.25">
      <c r="K1523" s="145"/>
      <c r="L1523" s="110"/>
      <c r="M1523" s="110"/>
    </row>
    <row r="1524" spans="11:13" x14ac:dyDescent="0.25">
      <c r="K1524" s="145"/>
      <c r="L1524" s="110"/>
      <c r="M1524" s="110"/>
    </row>
    <row r="1525" spans="11:13" x14ac:dyDescent="0.25">
      <c r="K1525" s="145"/>
      <c r="L1525" s="110"/>
      <c r="M1525" s="110"/>
    </row>
    <row r="1526" spans="11:13" x14ac:dyDescent="0.25">
      <c r="K1526" s="145"/>
      <c r="L1526" s="110"/>
      <c r="M1526" s="110"/>
    </row>
    <row r="1527" spans="11:13" x14ac:dyDescent="0.25">
      <c r="K1527" s="145"/>
      <c r="L1527" s="110"/>
      <c r="M1527" s="110"/>
    </row>
    <row r="1528" spans="11:13" x14ac:dyDescent="0.25">
      <c r="K1528" s="145"/>
      <c r="L1528" s="110"/>
      <c r="M1528" s="110"/>
    </row>
    <row r="1529" spans="11:13" x14ac:dyDescent="0.25">
      <c r="K1529" s="145"/>
      <c r="L1529" s="110"/>
      <c r="M1529" s="110"/>
    </row>
    <row r="1530" spans="11:13" x14ac:dyDescent="0.25">
      <c r="K1530" s="145"/>
      <c r="L1530" s="110"/>
      <c r="M1530" s="110"/>
    </row>
    <row r="1531" spans="11:13" x14ac:dyDescent="0.25">
      <c r="K1531" s="145"/>
      <c r="L1531" s="110"/>
      <c r="M1531" s="110"/>
    </row>
    <row r="1532" spans="11:13" x14ac:dyDescent="0.25">
      <c r="K1532" s="145"/>
      <c r="L1532" s="110"/>
      <c r="M1532" s="110"/>
    </row>
    <row r="1533" spans="11:13" x14ac:dyDescent="0.25">
      <c r="K1533" s="145"/>
      <c r="L1533" s="110"/>
      <c r="M1533" s="110"/>
    </row>
    <row r="1534" spans="11:13" x14ac:dyDescent="0.25">
      <c r="K1534" s="145"/>
      <c r="L1534" s="110"/>
      <c r="M1534" s="110"/>
    </row>
    <row r="1535" spans="11:13" x14ac:dyDescent="0.25">
      <c r="K1535" s="145"/>
      <c r="L1535" s="110"/>
      <c r="M1535" s="110"/>
    </row>
    <row r="1536" spans="11:13" x14ac:dyDescent="0.25">
      <c r="K1536" s="145"/>
      <c r="L1536" s="110"/>
      <c r="M1536" s="110"/>
    </row>
    <row r="1537" spans="11:13" x14ac:dyDescent="0.25">
      <c r="K1537" s="145"/>
      <c r="L1537" s="110"/>
      <c r="M1537" s="110"/>
    </row>
    <row r="1538" spans="11:13" x14ac:dyDescent="0.25">
      <c r="K1538" s="145"/>
      <c r="L1538" s="110"/>
      <c r="M1538" s="110"/>
    </row>
    <row r="1539" spans="11:13" x14ac:dyDescent="0.25">
      <c r="K1539" s="145"/>
      <c r="L1539" s="110"/>
      <c r="M1539" s="110"/>
    </row>
    <row r="1540" spans="11:13" x14ac:dyDescent="0.25">
      <c r="K1540" s="145"/>
      <c r="L1540" s="110"/>
      <c r="M1540" s="110"/>
    </row>
    <row r="1541" spans="11:13" x14ac:dyDescent="0.25">
      <c r="K1541" s="145"/>
      <c r="L1541" s="110"/>
      <c r="M1541" s="110"/>
    </row>
    <row r="1542" spans="11:13" x14ac:dyDescent="0.25">
      <c r="K1542" s="145"/>
      <c r="L1542" s="110"/>
      <c r="M1542" s="110"/>
    </row>
    <row r="1543" spans="11:13" x14ac:dyDescent="0.25">
      <c r="K1543" s="145"/>
      <c r="L1543" s="110"/>
      <c r="M1543" s="110"/>
    </row>
    <row r="1544" spans="11:13" x14ac:dyDescent="0.25">
      <c r="K1544" s="145"/>
      <c r="L1544" s="110"/>
      <c r="M1544" s="110"/>
    </row>
    <row r="1545" spans="11:13" x14ac:dyDescent="0.25">
      <c r="K1545" s="145"/>
      <c r="L1545" s="110"/>
      <c r="M1545" s="110"/>
    </row>
    <row r="1546" spans="11:13" x14ac:dyDescent="0.25">
      <c r="K1546" s="145"/>
      <c r="L1546" s="110"/>
      <c r="M1546" s="110"/>
    </row>
    <row r="1547" spans="11:13" x14ac:dyDescent="0.25">
      <c r="K1547" s="145"/>
      <c r="L1547" s="110"/>
      <c r="M1547" s="110"/>
    </row>
    <row r="1548" spans="11:13" x14ac:dyDescent="0.25">
      <c r="K1548" s="145"/>
      <c r="L1548" s="110"/>
      <c r="M1548" s="110"/>
    </row>
    <row r="1549" spans="11:13" x14ac:dyDescent="0.25">
      <c r="K1549" s="145"/>
      <c r="L1549" s="110"/>
      <c r="M1549" s="110"/>
    </row>
    <row r="1550" spans="11:13" x14ac:dyDescent="0.25">
      <c r="K1550" s="145"/>
      <c r="L1550" s="110"/>
      <c r="M1550" s="110"/>
    </row>
    <row r="1551" spans="11:13" x14ac:dyDescent="0.25">
      <c r="K1551" s="145"/>
      <c r="L1551" s="110"/>
      <c r="M1551" s="110"/>
    </row>
    <row r="1552" spans="11:13" x14ac:dyDescent="0.25">
      <c r="K1552" s="145"/>
      <c r="L1552" s="110"/>
      <c r="M1552" s="110"/>
    </row>
    <row r="1553" spans="11:13" x14ac:dyDescent="0.25">
      <c r="K1553" s="145"/>
      <c r="L1553" s="110"/>
      <c r="M1553" s="110"/>
    </row>
    <row r="1554" spans="11:13" x14ac:dyDescent="0.25">
      <c r="K1554" s="145"/>
      <c r="L1554" s="110"/>
      <c r="M1554" s="110"/>
    </row>
    <row r="1555" spans="11:13" x14ac:dyDescent="0.25">
      <c r="K1555" s="145"/>
      <c r="L1555" s="110"/>
      <c r="M1555" s="110"/>
    </row>
    <row r="1556" spans="11:13" x14ac:dyDescent="0.25">
      <c r="K1556" s="145"/>
      <c r="L1556" s="110"/>
      <c r="M1556" s="110"/>
    </row>
    <row r="1557" spans="11:13" x14ac:dyDescent="0.25">
      <c r="K1557" s="145"/>
      <c r="L1557" s="110"/>
      <c r="M1557" s="110"/>
    </row>
    <row r="1558" spans="11:13" x14ac:dyDescent="0.25">
      <c r="K1558" s="145"/>
      <c r="L1558" s="110"/>
      <c r="M1558" s="110"/>
    </row>
    <row r="1559" spans="11:13" x14ac:dyDescent="0.25">
      <c r="K1559" s="145"/>
      <c r="L1559" s="110"/>
      <c r="M1559" s="110"/>
    </row>
    <row r="1560" spans="11:13" x14ac:dyDescent="0.25">
      <c r="K1560" s="145"/>
      <c r="L1560" s="110"/>
      <c r="M1560" s="110"/>
    </row>
    <row r="1561" spans="11:13" x14ac:dyDescent="0.25">
      <c r="K1561" s="145"/>
      <c r="L1561" s="110"/>
      <c r="M1561" s="110"/>
    </row>
    <row r="1562" spans="11:13" x14ac:dyDescent="0.25">
      <c r="K1562" s="145"/>
      <c r="L1562" s="110"/>
      <c r="M1562" s="110"/>
    </row>
    <row r="1563" spans="11:13" x14ac:dyDescent="0.25">
      <c r="K1563" s="145"/>
      <c r="L1563" s="110"/>
      <c r="M1563" s="110"/>
    </row>
    <row r="1564" spans="11:13" x14ac:dyDescent="0.25">
      <c r="K1564" s="145"/>
      <c r="L1564" s="110"/>
      <c r="M1564" s="110"/>
    </row>
    <row r="1565" spans="11:13" x14ac:dyDescent="0.25">
      <c r="K1565" s="145"/>
      <c r="L1565" s="110"/>
      <c r="M1565" s="110"/>
    </row>
    <row r="1566" spans="11:13" x14ac:dyDescent="0.25">
      <c r="K1566" s="145"/>
      <c r="L1566" s="110"/>
      <c r="M1566" s="110"/>
    </row>
    <row r="1567" spans="11:13" x14ac:dyDescent="0.25">
      <c r="K1567" s="145"/>
      <c r="L1567" s="110"/>
      <c r="M1567" s="110"/>
    </row>
    <row r="1568" spans="11:13" x14ac:dyDescent="0.25">
      <c r="K1568" s="145"/>
      <c r="L1568" s="110"/>
      <c r="M1568" s="110"/>
    </row>
    <row r="1569" spans="11:13" x14ac:dyDescent="0.25">
      <c r="K1569" s="145"/>
      <c r="L1569" s="110"/>
      <c r="M1569" s="110"/>
    </row>
    <row r="1570" spans="11:13" x14ac:dyDescent="0.25">
      <c r="K1570" s="145"/>
      <c r="L1570" s="110"/>
      <c r="M1570" s="110"/>
    </row>
    <row r="1571" spans="11:13" x14ac:dyDescent="0.25">
      <c r="K1571" s="145"/>
      <c r="L1571" s="110"/>
      <c r="M1571" s="110"/>
    </row>
    <row r="1572" spans="11:13" x14ac:dyDescent="0.25">
      <c r="K1572" s="145"/>
      <c r="L1572" s="110"/>
      <c r="M1572" s="110"/>
    </row>
    <row r="1573" spans="11:13" x14ac:dyDescent="0.25">
      <c r="K1573" s="145"/>
      <c r="L1573" s="110"/>
      <c r="M1573" s="110"/>
    </row>
    <row r="1574" spans="11:13" x14ac:dyDescent="0.25">
      <c r="K1574" s="145"/>
      <c r="L1574" s="110"/>
      <c r="M1574" s="110"/>
    </row>
    <row r="1575" spans="11:13" x14ac:dyDescent="0.25">
      <c r="K1575" s="145"/>
      <c r="L1575" s="110"/>
      <c r="M1575" s="110"/>
    </row>
    <row r="1576" spans="11:13" x14ac:dyDescent="0.25">
      <c r="K1576" s="145"/>
      <c r="L1576" s="110"/>
      <c r="M1576" s="110"/>
    </row>
    <row r="1577" spans="11:13" x14ac:dyDescent="0.25">
      <c r="K1577" s="145"/>
      <c r="L1577" s="110"/>
      <c r="M1577" s="110"/>
    </row>
    <row r="1578" spans="11:13" x14ac:dyDescent="0.25">
      <c r="K1578" s="145"/>
      <c r="L1578" s="110"/>
      <c r="M1578" s="110"/>
    </row>
    <row r="1579" spans="11:13" x14ac:dyDescent="0.25">
      <c r="K1579" s="145"/>
      <c r="L1579" s="110"/>
      <c r="M1579" s="110"/>
    </row>
    <row r="1580" spans="11:13" x14ac:dyDescent="0.25">
      <c r="K1580" s="145"/>
      <c r="L1580" s="110"/>
      <c r="M1580" s="110"/>
    </row>
    <row r="1581" spans="11:13" x14ac:dyDescent="0.25">
      <c r="K1581" s="145"/>
      <c r="L1581" s="110"/>
      <c r="M1581" s="110"/>
    </row>
    <row r="1582" spans="11:13" x14ac:dyDescent="0.25">
      <c r="K1582" s="145"/>
      <c r="L1582" s="110"/>
      <c r="M1582" s="110"/>
    </row>
    <row r="1583" spans="11:13" x14ac:dyDescent="0.25">
      <c r="K1583" s="145"/>
      <c r="L1583" s="110"/>
      <c r="M1583" s="110"/>
    </row>
    <row r="1584" spans="11:13" x14ac:dyDescent="0.25">
      <c r="K1584" s="145"/>
      <c r="L1584" s="110"/>
      <c r="M1584" s="110"/>
    </row>
    <row r="1585" spans="11:13" x14ac:dyDescent="0.25">
      <c r="K1585" s="145"/>
      <c r="L1585" s="110"/>
      <c r="M1585" s="110"/>
    </row>
    <row r="1586" spans="11:13" x14ac:dyDescent="0.25">
      <c r="K1586" s="145"/>
      <c r="L1586" s="110"/>
      <c r="M1586" s="110"/>
    </row>
    <row r="1587" spans="11:13" x14ac:dyDescent="0.25">
      <c r="K1587" s="145"/>
      <c r="L1587" s="110"/>
      <c r="M1587" s="110"/>
    </row>
    <row r="1588" spans="11:13" x14ac:dyDescent="0.25">
      <c r="K1588" s="145"/>
      <c r="L1588" s="110"/>
      <c r="M1588" s="110"/>
    </row>
    <row r="1589" spans="11:13" x14ac:dyDescent="0.25">
      <c r="K1589" s="145"/>
      <c r="L1589" s="110"/>
      <c r="M1589" s="110"/>
    </row>
    <row r="1590" spans="11:13" x14ac:dyDescent="0.25">
      <c r="K1590" s="145"/>
      <c r="L1590" s="110"/>
      <c r="M1590" s="110"/>
    </row>
    <row r="1591" spans="11:13" x14ac:dyDescent="0.25">
      <c r="K1591" s="145"/>
      <c r="L1591" s="110"/>
      <c r="M1591" s="110"/>
    </row>
    <row r="1592" spans="11:13" x14ac:dyDescent="0.25">
      <c r="K1592" s="145"/>
      <c r="L1592" s="110"/>
      <c r="M1592" s="110"/>
    </row>
    <row r="1593" spans="11:13" x14ac:dyDescent="0.25">
      <c r="K1593" s="145"/>
      <c r="L1593" s="110"/>
      <c r="M1593" s="110"/>
    </row>
    <row r="1594" spans="11:13" x14ac:dyDescent="0.25">
      <c r="K1594" s="145"/>
      <c r="L1594" s="110"/>
      <c r="M1594" s="110"/>
    </row>
    <row r="1595" spans="11:13" x14ac:dyDescent="0.25">
      <c r="K1595" s="145"/>
      <c r="L1595" s="110"/>
      <c r="M1595" s="110"/>
    </row>
    <row r="1596" spans="11:13" x14ac:dyDescent="0.25">
      <c r="K1596" s="145"/>
      <c r="L1596" s="110"/>
      <c r="M1596" s="110"/>
    </row>
    <row r="1597" spans="11:13" x14ac:dyDescent="0.25">
      <c r="K1597" s="145"/>
      <c r="L1597" s="110"/>
      <c r="M1597" s="110"/>
    </row>
    <row r="1598" spans="11:13" x14ac:dyDescent="0.25">
      <c r="K1598" s="145"/>
      <c r="L1598" s="110"/>
      <c r="M1598" s="110"/>
    </row>
    <row r="1599" spans="11:13" x14ac:dyDescent="0.25">
      <c r="K1599" s="145"/>
      <c r="L1599" s="110"/>
      <c r="M1599" s="110"/>
    </row>
    <row r="1600" spans="11:13" x14ac:dyDescent="0.25">
      <c r="K1600" s="145"/>
      <c r="L1600" s="110"/>
      <c r="M1600" s="110"/>
    </row>
    <row r="1601" spans="11:13" x14ac:dyDescent="0.25">
      <c r="K1601" s="145"/>
      <c r="L1601" s="110"/>
      <c r="M1601" s="110"/>
    </row>
    <row r="1602" spans="11:13" x14ac:dyDescent="0.25">
      <c r="K1602" s="145"/>
      <c r="L1602" s="110"/>
      <c r="M1602" s="110"/>
    </row>
    <row r="1603" spans="11:13" x14ac:dyDescent="0.25">
      <c r="K1603" s="145"/>
      <c r="L1603" s="110"/>
      <c r="M1603" s="110"/>
    </row>
    <row r="1604" spans="11:13" x14ac:dyDescent="0.25">
      <c r="K1604" s="145"/>
      <c r="L1604" s="110"/>
      <c r="M1604" s="110"/>
    </row>
    <row r="1605" spans="11:13" x14ac:dyDescent="0.25">
      <c r="K1605" s="145"/>
      <c r="L1605" s="110"/>
      <c r="M1605" s="110"/>
    </row>
    <row r="1606" spans="11:13" x14ac:dyDescent="0.25">
      <c r="K1606" s="145"/>
      <c r="L1606" s="110"/>
      <c r="M1606" s="110"/>
    </row>
    <row r="1607" spans="11:13" x14ac:dyDescent="0.25">
      <c r="K1607" s="145"/>
      <c r="L1607" s="110"/>
      <c r="M1607" s="110"/>
    </row>
    <row r="1608" spans="11:13" x14ac:dyDescent="0.25">
      <c r="K1608" s="145"/>
      <c r="L1608" s="110"/>
      <c r="M1608" s="110"/>
    </row>
    <row r="1609" spans="11:13" x14ac:dyDescent="0.25">
      <c r="K1609" s="145"/>
      <c r="L1609" s="110"/>
      <c r="M1609" s="110"/>
    </row>
    <row r="1610" spans="11:13" x14ac:dyDescent="0.25">
      <c r="K1610" s="145"/>
      <c r="L1610" s="110"/>
      <c r="M1610" s="110"/>
    </row>
    <row r="1611" spans="11:13" x14ac:dyDescent="0.25">
      <c r="K1611" s="145"/>
      <c r="L1611" s="110"/>
      <c r="M1611" s="110"/>
    </row>
    <row r="1612" spans="11:13" x14ac:dyDescent="0.25">
      <c r="K1612" s="145"/>
      <c r="L1612" s="110"/>
      <c r="M1612" s="110"/>
    </row>
    <row r="1613" spans="11:13" x14ac:dyDescent="0.25">
      <c r="K1613" s="145"/>
      <c r="L1613" s="110"/>
      <c r="M1613" s="110"/>
    </row>
    <row r="1614" spans="11:13" x14ac:dyDescent="0.25">
      <c r="K1614" s="145"/>
      <c r="L1614" s="110"/>
      <c r="M1614" s="110"/>
    </row>
    <row r="1615" spans="11:13" x14ac:dyDescent="0.25">
      <c r="K1615" s="145"/>
      <c r="L1615" s="110"/>
      <c r="M1615" s="110"/>
    </row>
    <row r="1616" spans="11:13" x14ac:dyDescent="0.25">
      <c r="K1616" s="145"/>
      <c r="L1616" s="110"/>
      <c r="M1616" s="110"/>
    </row>
    <row r="1617" spans="11:13" x14ac:dyDescent="0.25">
      <c r="K1617" s="145"/>
      <c r="L1617" s="110"/>
      <c r="M1617" s="110"/>
    </row>
    <row r="1618" spans="11:13" x14ac:dyDescent="0.25">
      <c r="K1618" s="145"/>
      <c r="L1618" s="110"/>
      <c r="M1618" s="110"/>
    </row>
    <row r="1619" spans="11:13" x14ac:dyDescent="0.25">
      <c r="K1619" s="145"/>
      <c r="L1619" s="110"/>
      <c r="M1619" s="110"/>
    </row>
    <row r="1620" spans="11:13" x14ac:dyDescent="0.25">
      <c r="K1620" s="145"/>
      <c r="L1620" s="110"/>
      <c r="M1620" s="110"/>
    </row>
    <row r="1621" spans="11:13" x14ac:dyDescent="0.25">
      <c r="K1621" s="145"/>
      <c r="L1621" s="110"/>
      <c r="M1621" s="110"/>
    </row>
    <row r="1622" spans="11:13" x14ac:dyDescent="0.25">
      <c r="K1622" s="145"/>
      <c r="L1622" s="110"/>
      <c r="M1622" s="110"/>
    </row>
    <row r="1623" spans="11:13" x14ac:dyDescent="0.25">
      <c r="K1623" s="145"/>
      <c r="L1623" s="110"/>
      <c r="M1623" s="110"/>
    </row>
    <row r="1624" spans="11:13" x14ac:dyDescent="0.25">
      <c r="K1624" s="145"/>
      <c r="L1624" s="110"/>
      <c r="M1624" s="110"/>
    </row>
    <row r="1625" spans="11:13" x14ac:dyDescent="0.25">
      <c r="K1625" s="145"/>
      <c r="L1625" s="110"/>
      <c r="M1625" s="110"/>
    </row>
    <row r="1626" spans="11:13" x14ac:dyDescent="0.25">
      <c r="K1626" s="145"/>
      <c r="L1626" s="110"/>
      <c r="M1626" s="110"/>
    </row>
    <row r="1627" spans="11:13" x14ac:dyDescent="0.25">
      <c r="K1627" s="145"/>
      <c r="L1627" s="110"/>
      <c r="M1627" s="110"/>
    </row>
    <row r="1628" spans="11:13" x14ac:dyDescent="0.25">
      <c r="K1628" s="145"/>
      <c r="L1628" s="110"/>
      <c r="M1628" s="110"/>
    </row>
    <row r="1629" spans="11:13" x14ac:dyDescent="0.25">
      <c r="K1629" s="145"/>
      <c r="L1629" s="110"/>
      <c r="M1629" s="110"/>
    </row>
    <row r="1630" spans="11:13" x14ac:dyDescent="0.25">
      <c r="K1630" s="145"/>
      <c r="L1630" s="110"/>
      <c r="M1630" s="110"/>
    </row>
    <row r="1631" spans="11:13" x14ac:dyDescent="0.25">
      <c r="K1631" s="145"/>
      <c r="L1631" s="110"/>
      <c r="M1631" s="110"/>
    </row>
    <row r="1632" spans="11:13" x14ac:dyDescent="0.25">
      <c r="K1632" s="145"/>
      <c r="L1632" s="110"/>
      <c r="M1632" s="110"/>
    </row>
    <row r="1633" spans="11:13" x14ac:dyDescent="0.25">
      <c r="K1633" s="145"/>
      <c r="L1633" s="110"/>
      <c r="M1633" s="110"/>
    </row>
    <row r="1634" spans="11:13" x14ac:dyDescent="0.25">
      <c r="K1634" s="145"/>
      <c r="L1634" s="110"/>
      <c r="M1634" s="110"/>
    </row>
    <row r="1635" spans="11:13" x14ac:dyDescent="0.25">
      <c r="K1635" s="145"/>
      <c r="L1635" s="110"/>
      <c r="M1635" s="110"/>
    </row>
    <row r="1636" spans="11:13" x14ac:dyDescent="0.25">
      <c r="K1636" s="145"/>
      <c r="L1636" s="110"/>
      <c r="M1636" s="110"/>
    </row>
    <row r="1637" spans="11:13" x14ac:dyDescent="0.25">
      <c r="K1637" s="145"/>
      <c r="L1637" s="110"/>
      <c r="M1637" s="110"/>
    </row>
    <row r="1638" spans="11:13" x14ac:dyDescent="0.25">
      <c r="K1638" s="145"/>
      <c r="L1638" s="110"/>
      <c r="M1638" s="110"/>
    </row>
    <row r="1639" spans="11:13" x14ac:dyDescent="0.25">
      <c r="K1639" s="145"/>
      <c r="L1639" s="110"/>
      <c r="M1639" s="110"/>
    </row>
    <row r="1640" spans="11:13" x14ac:dyDescent="0.25">
      <c r="K1640" s="145"/>
      <c r="L1640" s="110"/>
      <c r="M1640" s="110"/>
    </row>
    <row r="1641" spans="11:13" x14ac:dyDescent="0.25">
      <c r="K1641" s="145"/>
      <c r="L1641" s="110"/>
      <c r="M1641" s="110"/>
    </row>
    <row r="1642" spans="11:13" x14ac:dyDescent="0.25">
      <c r="K1642" s="145"/>
      <c r="L1642" s="110"/>
      <c r="M1642" s="110"/>
    </row>
    <row r="1643" spans="11:13" x14ac:dyDescent="0.25">
      <c r="K1643" s="145"/>
      <c r="L1643" s="110"/>
      <c r="M1643" s="110"/>
    </row>
    <row r="1644" spans="11:13" x14ac:dyDescent="0.25">
      <c r="K1644" s="145"/>
      <c r="L1644" s="110"/>
      <c r="M1644" s="110"/>
    </row>
    <row r="1645" spans="11:13" x14ac:dyDescent="0.25">
      <c r="K1645" s="145"/>
      <c r="L1645" s="110"/>
      <c r="M1645" s="110"/>
    </row>
    <row r="1646" spans="11:13" x14ac:dyDescent="0.25">
      <c r="K1646" s="145"/>
      <c r="L1646" s="110"/>
      <c r="M1646" s="110"/>
    </row>
    <row r="1647" spans="11:13" x14ac:dyDescent="0.25">
      <c r="K1647" s="145"/>
      <c r="L1647" s="110"/>
      <c r="M1647" s="110"/>
    </row>
    <row r="1648" spans="11:13" x14ac:dyDescent="0.25">
      <c r="K1648" s="145"/>
      <c r="L1648" s="110"/>
      <c r="M1648" s="110"/>
    </row>
    <row r="1649" spans="11:13" x14ac:dyDescent="0.25">
      <c r="K1649" s="145"/>
      <c r="L1649" s="110"/>
      <c r="M1649" s="110"/>
    </row>
    <row r="1650" spans="11:13" x14ac:dyDescent="0.25">
      <c r="K1650" s="145"/>
      <c r="L1650" s="110"/>
      <c r="M1650" s="110"/>
    </row>
    <row r="1651" spans="11:13" x14ac:dyDescent="0.25">
      <c r="K1651" s="145"/>
      <c r="L1651" s="110"/>
      <c r="M1651" s="110"/>
    </row>
    <row r="1652" spans="11:13" x14ac:dyDescent="0.25">
      <c r="K1652" s="145"/>
      <c r="L1652" s="110"/>
      <c r="M1652" s="110"/>
    </row>
    <row r="1653" spans="11:13" x14ac:dyDescent="0.25">
      <c r="K1653" s="145"/>
      <c r="L1653" s="110"/>
      <c r="M1653" s="110"/>
    </row>
    <row r="1654" spans="11:13" x14ac:dyDescent="0.25">
      <c r="K1654" s="145"/>
      <c r="L1654" s="110"/>
      <c r="M1654" s="110"/>
    </row>
    <row r="1655" spans="11:13" x14ac:dyDescent="0.25">
      <c r="K1655" s="145"/>
      <c r="L1655" s="110"/>
      <c r="M1655" s="110"/>
    </row>
    <row r="1656" spans="11:13" x14ac:dyDescent="0.25">
      <c r="K1656" s="145"/>
      <c r="L1656" s="110"/>
      <c r="M1656" s="110"/>
    </row>
    <row r="1657" spans="11:13" x14ac:dyDescent="0.25">
      <c r="K1657" s="145"/>
      <c r="L1657" s="110"/>
      <c r="M1657" s="110"/>
    </row>
    <row r="1658" spans="11:13" x14ac:dyDescent="0.25">
      <c r="K1658" s="145"/>
      <c r="L1658" s="110"/>
      <c r="M1658" s="110"/>
    </row>
    <row r="1659" spans="11:13" x14ac:dyDescent="0.25">
      <c r="K1659" s="145"/>
      <c r="L1659" s="110"/>
      <c r="M1659" s="110"/>
    </row>
    <row r="1660" spans="11:13" x14ac:dyDescent="0.25">
      <c r="K1660" s="145"/>
      <c r="L1660" s="110"/>
      <c r="M1660" s="110"/>
    </row>
    <row r="1661" spans="11:13" x14ac:dyDescent="0.25">
      <c r="K1661" s="145"/>
      <c r="L1661" s="110"/>
      <c r="M1661" s="110"/>
    </row>
    <row r="1662" spans="11:13" x14ac:dyDescent="0.25">
      <c r="K1662" s="145"/>
      <c r="L1662" s="110"/>
      <c r="M1662" s="110"/>
    </row>
    <row r="1663" spans="11:13" x14ac:dyDescent="0.25">
      <c r="K1663" s="145"/>
      <c r="L1663" s="110"/>
      <c r="M1663" s="110"/>
    </row>
    <row r="1664" spans="11:13" x14ac:dyDescent="0.25">
      <c r="K1664" s="145"/>
      <c r="L1664" s="110"/>
      <c r="M1664" s="110"/>
    </row>
    <row r="1665" spans="11:13" x14ac:dyDescent="0.25">
      <c r="K1665" s="145"/>
      <c r="L1665" s="110"/>
      <c r="M1665" s="110"/>
    </row>
    <row r="1666" spans="11:13" x14ac:dyDescent="0.25">
      <c r="K1666" s="145"/>
      <c r="L1666" s="110"/>
      <c r="M1666" s="110"/>
    </row>
    <row r="1667" spans="11:13" x14ac:dyDescent="0.25">
      <c r="K1667" s="145"/>
      <c r="L1667" s="110"/>
      <c r="M1667" s="110"/>
    </row>
    <row r="1668" spans="11:13" x14ac:dyDescent="0.25">
      <c r="K1668" s="145"/>
      <c r="L1668" s="110"/>
      <c r="M1668" s="110"/>
    </row>
    <row r="1669" spans="11:13" x14ac:dyDescent="0.25">
      <c r="K1669" s="145"/>
      <c r="L1669" s="110"/>
      <c r="M1669" s="110"/>
    </row>
    <row r="1670" spans="11:13" x14ac:dyDescent="0.25">
      <c r="K1670" s="145"/>
      <c r="L1670" s="110"/>
      <c r="M1670" s="110"/>
    </row>
    <row r="1671" spans="11:13" x14ac:dyDescent="0.25">
      <c r="K1671" s="145"/>
      <c r="L1671" s="110"/>
      <c r="M1671" s="110"/>
    </row>
    <row r="1672" spans="11:13" x14ac:dyDescent="0.25">
      <c r="K1672" s="145"/>
      <c r="L1672" s="110"/>
      <c r="M1672" s="110"/>
    </row>
    <row r="1673" spans="11:13" x14ac:dyDescent="0.25">
      <c r="K1673" s="145"/>
      <c r="L1673" s="110"/>
      <c r="M1673" s="110"/>
    </row>
    <row r="1674" spans="11:13" x14ac:dyDescent="0.25">
      <c r="K1674" s="145"/>
      <c r="L1674" s="110"/>
      <c r="M1674" s="110"/>
    </row>
    <row r="1675" spans="11:13" x14ac:dyDescent="0.25">
      <c r="K1675" s="145"/>
      <c r="L1675" s="110"/>
      <c r="M1675" s="110"/>
    </row>
    <row r="1676" spans="11:13" x14ac:dyDescent="0.25">
      <c r="K1676" s="145"/>
      <c r="L1676" s="110"/>
      <c r="M1676" s="110"/>
    </row>
    <row r="1677" spans="11:13" x14ac:dyDescent="0.25">
      <c r="K1677" s="145"/>
      <c r="L1677" s="110"/>
      <c r="M1677" s="110"/>
    </row>
    <row r="1678" spans="11:13" x14ac:dyDescent="0.25">
      <c r="K1678" s="145"/>
      <c r="L1678" s="110"/>
      <c r="M1678" s="110"/>
    </row>
    <row r="1679" spans="11:13" x14ac:dyDescent="0.25">
      <c r="K1679" s="145"/>
      <c r="L1679" s="110"/>
      <c r="M1679" s="110"/>
    </row>
    <row r="1680" spans="11:13" x14ac:dyDescent="0.25">
      <c r="K1680" s="145"/>
      <c r="L1680" s="110"/>
      <c r="M1680" s="110"/>
    </row>
    <row r="1681" spans="11:13" x14ac:dyDescent="0.25">
      <c r="K1681" s="145"/>
      <c r="L1681" s="110"/>
      <c r="M1681" s="110"/>
    </row>
    <row r="1682" spans="11:13" x14ac:dyDescent="0.25">
      <c r="K1682" s="145"/>
      <c r="L1682" s="110"/>
      <c r="M1682" s="110"/>
    </row>
    <row r="1683" spans="11:13" x14ac:dyDescent="0.25">
      <c r="K1683" s="145"/>
      <c r="L1683" s="110"/>
      <c r="M1683" s="110"/>
    </row>
    <row r="1684" spans="11:13" x14ac:dyDescent="0.25">
      <c r="K1684" s="145"/>
      <c r="L1684" s="110"/>
      <c r="M1684" s="110"/>
    </row>
    <row r="1685" spans="11:13" x14ac:dyDescent="0.25">
      <c r="K1685" s="145"/>
      <c r="L1685" s="110"/>
      <c r="M1685" s="110"/>
    </row>
    <row r="1686" spans="11:13" x14ac:dyDescent="0.25">
      <c r="K1686" s="145"/>
      <c r="L1686" s="110"/>
      <c r="M1686" s="110"/>
    </row>
    <row r="1687" spans="11:13" x14ac:dyDescent="0.25">
      <c r="K1687" s="145"/>
      <c r="L1687" s="110"/>
      <c r="M1687" s="110"/>
    </row>
    <row r="1688" spans="11:13" x14ac:dyDescent="0.25">
      <c r="K1688" s="145"/>
      <c r="L1688" s="110"/>
      <c r="M1688" s="110"/>
    </row>
    <row r="1689" spans="11:13" x14ac:dyDescent="0.25">
      <c r="K1689" s="145"/>
      <c r="L1689" s="110"/>
      <c r="M1689" s="110"/>
    </row>
    <row r="1690" spans="11:13" x14ac:dyDescent="0.25">
      <c r="K1690" s="145"/>
      <c r="L1690" s="110"/>
      <c r="M1690" s="110"/>
    </row>
    <row r="1691" spans="11:13" x14ac:dyDescent="0.25">
      <c r="K1691" s="145"/>
      <c r="L1691" s="110"/>
      <c r="M1691" s="110"/>
    </row>
    <row r="1692" spans="11:13" x14ac:dyDescent="0.25">
      <c r="K1692" s="145"/>
      <c r="L1692" s="110"/>
      <c r="M1692" s="110"/>
    </row>
    <row r="1693" spans="11:13" x14ac:dyDescent="0.25">
      <c r="K1693" s="145"/>
      <c r="L1693" s="110"/>
      <c r="M1693" s="110"/>
    </row>
    <row r="1694" spans="11:13" x14ac:dyDescent="0.25">
      <c r="K1694" s="145"/>
      <c r="L1694" s="110"/>
      <c r="M1694" s="110"/>
    </row>
    <row r="1695" spans="11:13" x14ac:dyDescent="0.25">
      <c r="K1695" s="145"/>
      <c r="L1695" s="110"/>
      <c r="M1695" s="110"/>
    </row>
    <row r="1696" spans="11:13" x14ac:dyDescent="0.25">
      <c r="K1696" s="145"/>
      <c r="L1696" s="110"/>
      <c r="M1696" s="110"/>
    </row>
    <row r="1697" spans="11:13" x14ac:dyDescent="0.25">
      <c r="K1697" s="145"/>
      <c r="L1697" s="110"/>
      <c r="M1697" s="110"/>
    </row>
    <row r="1698" spans="11:13" x14ac:dyDescent="0.25">
      <c r="K1698" s="145"/>
      <c r="L1698" s="110"/>
      <c r="M1698" s="110"/>
    </row>
    <row r="1699" spans="11:13" x14ac:dyDescent="0.25">
      <c r="K1699" s="145"/>
      <c r="L1699" s="110"/>
      <c r="M1699" s="110"/>
    </row>
    <row r="1700" spans="11:13" x14ac:dyDescent="0.25">
      <c r="K1700" s="145"/>
      <c r="L1700" s="110"/>
      <c r="M1700" s="110"/>
    </row>
    <row r="1701" spans="11:13" x14ac:dyDescent="0.25">
      <c r="K1701" s="145"/>
      <c r="L1701" s="110"/>
      <c r="M1701" s="110"/>
    </row>
    <row r="1702" spans="11:13" x14ac:dyDescent="0.25">
      <c r="K1702" s="145"/>
      <c r="L1702" s="110"/>
      <c r="M1702" s="110"/>
    </row>
    <row r="1703" spans="11:13" x14ac:dyDescent="0.25">
      <c r="K1703" s="145"/>
      <c r="L1703" s="110"/>
      <c r="M1703" s="110"/>
    </row>
    <row r="1704" spans="11:13" x14ac:dyDescent="0.25">
      <c r="K1704" s="145"/>
      <c r="L1704" s="110"/>
      <c r="M1704" s="110"/>
    </row>
    <row r="1705" spans="11:13" x14ac:dyDescent="0.25">
      <c r="K1705" s="145"/>
      <c r="L1705" s="110"/>
      <c r="M1705" s="110"/>
    </row>
    <row r="1706" spans="11:13" x14ac:dyDescent="0.25">
      <c r="K1706" s="145"/>
      <c r="L1706" s="110"/>
      <c r="M1706" s="110"/>
    </row>
    <row r="1707" spans="11:13" x14ac:dyDescent="0.25">
      <c r="K1707" s="145"/>
      <c r="L1707" s="110"/>
      <c r="M1707" s="110"/>
    </row>
    <row r="1708" spans="11:13" x14ac:dyDescent="0.25">
      <c r="K1708" s="145"/>
      <c r="L1708" s="110"/>
      <c r="M1708" s="110"/>
    </row>
    <row r="1709" spans="11:13" x14ac:dyDescent="0.25">
      <c r="K1709" s="145"/>
      <c r="L1709" s="110"/>
      <c r="M1709" s="110"/>
    </row>
    <row r="1710" spans="11:13" x14ac:dyDescent="0.25">
      <c r="K1710" s="145"/>
      <c r="L1710" s="110"/>
      <c r="M1710" s="110"/>
    </row>
    <row r="1711" spans="11:13" x14ac:dyDescent="0.25">
      <c r="K1711" s="145"/>
      <c r="L1711" s="110"/>
      <c r="M1711" s="110"/>
    </row>
    <row r="1712" spans="11:13" x14ac:dyDescent="0.25">
      <c r="K1712" s="145"/>
      <c r="L1712" s="110"/>
      <c r="M1712" s="110"/>
    </row>
    <row r="1713" spans="11:13" x14ac:dyDescent="0.25">
      <c r="K1713" s="145"/>
      <c r="L1713" s="110"/>
      <c r="M1713" s="110"/>
    </row>
    <row r="1714" spans="11:13" x14ac:dyDescent="0.25">
      <c r="K1714" s="145"/>
      <c r="L1714" s="110"/>
      <c r="M1714" s="110"/>
    </row>
    <row r="1715" spans="11:13" x14ac:dyDescent="0.25">
      <c r="K1715" s="145"/>
      <c r="L1715" s="110"/>
      <c r="M1715" s="110"/>
    </row>
    <row r="1716" spans="11:13" x14ac:dyDescent="0.25">
      <c r="K1716" s="145"/>
      <c r="L1716" s="110"/>
      <c r="M1716" s="110"/>
    </row>
    <row r="1717" spans="11:13" x14ac:dyDescent="0.25">
      <c r="K1717" s="145"/>
      <c r="L1717" s="110"/>
      <c r="M1717" s="110"/>
    </row>
    <row r="1718" spans="11:13" x14ac:dyDescent="0.25">
      <c r="K1718" s="145"/>
      <c r="L1718" s="110"/>
      <c r="M1718" s="110"/>
    </row>
    <row r="1719" spans="11:13" x14ac:dyDescent="0.25">
      <c r="K1719" s="145"/>
      <c r="L1719" s="110"/>
      <c r="M1719" s="110"/>
    </row>
    <row r="1720" spans="11:13" x14ac:dyDescent="0.25">
      <c r="K1720" s="145"/>
      <c r="L1720" s="110"/>
      <c r="M1720" s="110"/>
    </row>
    <row r="1721" spans="11:13" x14ac:dyDescent="0.25">
      <c r="K1721" s="145"/>
      <c r="L1721" s="110"/>
      <c r="M1721" s="110"/>
    </row>
    <row r="1722" spans="11:13" x14ac:dyDescent="0.25">
      <c r="K1722" s="145"/>
      <c r="L1722" s="110"/>
      <c r="M1722" s="110"/>
    </row>
    <row r="1723" spans="11:13" x14ac:dyDescent="0.25">
      <c r="K1723" s="145"/>
      <c r="L1723" s="110"/>
      <c r="M1723" s="110"/>
    </row>
    <row r="1724" spans="11:13" x14ac:dyDescent="0.25">
      <c r="K1724" s="145"/>
      <c r="L1724" s="110"/>
      <c r="M1724" s="110"/>
    </row>
    <row r="1725" spans="11:13" x14ac:dyDescent="0.25">
      <c r="K1725" s="145"/>
      <c r="L1725" s="110"/>
      <c r="M1725" s="110"/>
    </row>
    <row r="1726" spans="11:13" x14ac:dyDescent="0.25">
      <c r="K1726" s="145"/>
      <c r="L1726" s="110"/>
      <c r="M1726" s="110"/>
    </row>
    <row r="1727" spans="11:13" x14ac:dyDescent="0.25">
      <c r="K1727" s="145"/>
      <c r="L1727" s="110"/>
      <c r="M1727" s="110"/>
    </row>
    <row r="1728" spans="11:13" x14ac:dyDescent="0.25">
      <c r="K1728" s="145"/>
      <c r="L1728" s="110"/>
      <c r="M1728" s="110"/>
    </row>
    <row r="1729" spans="11:13" x14ac:dyDescent="0.25">
      <c r="K1729" s="145"/>
      <c r="L1729" s="110"/>
      <c r="M1729" s="110"/>
    </row>
    <row r="1730" spans="11:13" x14ac:dyDescent="0.25">
      <c r="K1730" s="145"/>
      <c r="L1730" s="110"/>
      <c r="M1730" s="110"/>
    </row>
    <row r="1731" spans="11:13" x14ac:dyDescent="0.25">
      <c r="K1731" s="145"/>
      <c r="L1731" s="110"/>
      <c r="M1731" s="110"/>
    </row>
    <row r="1732" spans="11:13" x14ac:dyDescent="0.25">
      <c r="K1732" s="145"/>
      <c r="L1732" s="110"/>
      <c r="M1732" s="110"/>
    </row>
    <row r="1733" spans="11:13" x14ac:dyDescent="0.25">
      <c r="K1733" s="145"/>
      <c r="L1733" s="110"/>
      <c r="M1733" s="110"/>
    </row>
    <row r="1734" spans="11:13" x14ac:dyDescent="0.25">
      <c r="K1734" s="145"/>
      <c r="L1734" s="110"/>
      <c r="M1734" s="110"/>
    </row>
    <row r="1735" spans="11:13" x14ac:dyDescent="0.25">
      <c r="K1735" s="145"/>
      <c r="L1735" s="110"/>
      <c r="M1735" s="110"/>
    </row>
    <row r="1736" spans="11:13" x14ac:dyDescent="0.25">
      <c r="K1736" s="145"/>
      <c r="L1736" s="110"/>
      <c r="M1736" s="110"/>
    </row>
    <row r="1737" spans="11:13" x14ac:dyDescent="0.25">
      <c r="K1737" s="145"/>
      <c r="L1737" s="110"/>
      <c r="M1737" s="110"/>
    </row>
    <row r="1738" spans="11:13" x14ac:dyDescent="0.25">
      <c r="K1738" s="145"/>
      <c r="L1738" s="110"/>
      <c r="M1738" s="110"/>
    </row>
    <row r="1739" spans="11:13" x14ac:dyDescent="0.25">
      <c r="K1739" s="145"/>
      <c r="L1739" s="110"/>
      <c r="M1739" s="110"/>
    </row>
    <row r="1740" spans="11:13" x14ac:dyDescent="0.25">
      <c r="K1740" s="145"/>
      <c r="L1740" s="110"/>
      <c r="M1740" s="110"/>
    </row>
    <row r="1741" spans="11:13" x14ac:dyDescent="0.25">
      <c r="K1741" s="145"/>
      <c r="L1741" s="110"/>
      <c r="M1741" s="110"/>
    </row>
    <row r="1742" spans="11:13" x14ac:dyDescent="0.25">
      <c r="K1742" s="145"/>
      <c r="L1742" s="110"/>
      <c r="M1742" s="110"/>
    </row>
    <row r="1743" spans="11:13" x14ac:dyDescent="0.25">
      <c r="K1743" s="145"/>
      <c r="L1743" s="110"/>
      <c r="M1743" s="110"/>
    </row>
    <row r="1744" spans="11:13" x14ac:dyDescent="0.25">
      <c r="K1744" s="145"/>
      <c r="L1744" s="110"/>
      <c r="M1744" s="110"/>
    </row>
    <row r="1745" spans="11:13" x14ac:dyDescent="0.25">
      <c r="K1745" s="145"/>
      <c r="L1745" s="110"/>
      <c r="M1745" s="110"/>
    </row>
    <row r="1746" spans="11:13" x14ac:dyDescent="0.25">
      <c r="K1746" s="145"/>
      <c r="L1746" s="110"/>
      <c r="M1746" s="110"/>
    </row>
    <row r="1747" spans="11:13" x14ac:dyDescent="0.25">
      <c r="K1747" s="145"/>
      <c r="L1747" s="110"/>
      <c r="M1747" s="110"/>
    </row>
    <row r="1748" spans="11:13" x14ac:dyDescent="0.25">
      <c r="K1748" s="145"/>
      <c r="L1748" s="110"/>
      <c r="M1748" s="110"/>
    </row>
    <row r="1749" spans="11:13" x14ac:dyDescent="0.25">
      <c r="K1749" s="145"/>
      <c r="L1749" s="110"/>
      <c r="M1749" s="110"/>
    </row>
    <row r="1750" spans="11:13" x14ac:dyDescent="0.25">
      <c r="K1750" s="145"/>
      <c r="L1750" s="110"/>
      <c r="M1750" s="110"/>
    </row>
    <row r="1751" spans="11:13" x14ac:dyDescent="0.25">
      <c r="K1751" s="145"/>
      <c r="L1751" s="110"/>
      <c r="M1751" s="110"/>
    </row>
    <row r="1752" spans="11:13" x14ac:dyDescent="0.25">
      <c r="K1752" s="145"/>
      <c r="L1752" s="110"/>
      <c r="M1752" s="110"/>
    </row>
    <row r="1753" spans="11:13" x14ac:dyDescent="0.25">
      <c r="K1753" s="145"/>
      <c r="L1753" s="110"/>
      <c r="M1753" s="110"/>
    </row>
    <row r="1754" spans="11:13" x14ac:dyDescent="0.25">
      <c r="K1754" s="145"/>
      <c r="L1754" s="110"/>
      <c r="M1754" s="110"/>
    </row>
    <row r="1755" spans="11:13" x14ac:dyDescent="0.25">
      <c r="K1755" s="145"/>
      <c r="L1755" s="110"/>
      <c r="M1755" s="110"/>
    </row>
    <row r="1756" spans="11:13" x14ac:dyDescent="0.25">
      <c r="K1756" s="145"/>
      <c r="L1756" s="110"/>
      <c r="M1756" s="110"/>
    </row>
    <row r="1757" spans="11:13" x14ac:dyDescent="0.25">
      <c r="K1757" s="145"/>
      <c r="L1757" s="110"/>
      <c r="M1757" s="110"/>
    </row>
    <row r="1758" spans="11:13" x14ac:dyDescent="0.25">
      <c r="K1758" s="145"/>
      <c r="L1758" s="110"/>
      <c r="M1758" s="110"/>
    </row>
    <row r="1759" spans="11:13" x14ac:dyDescent="0.25">
      <c r="K1759" s="145"/>
      <c r="L1759" s="110"/>
      <c r="M1759" s="110"/>
    </row>
    <row r="1760" spans="11:13" x14ac:dyDescent="0.25">
      <c r="K1760" s="145"/>
      <c r="L1760" s="110"/>
      <c r="M1760" s="110"/>
    </row>
    <row r="1761" spans="11:13" x14ac:dyDescent="0.25">
      <c r="K1761" s="145"/>
      <c r="L1761" s="110"/>
      <c r="M1761" s="110"/>
    </row>
    <row r="1762" spans="11:13" x14ac:dyDescent="0.25">
      <c r="K1762" s="145"/>
      <c r="L1762" s="110"/>
      <c r="M1762" s="110"/>
    </row>
    <row r="1763" spans="11:13" x14ac:dyDescent="0.25">
      <c r="K1763" s="145"/>
      <c r="L1763" s="110"/>
      <c r="M1763" s="110"/>
    </row>
    <row r="1764" spans="11:13" x14ac:dyDescent="0.25">
      <c r="K1764" s="145"/>
      <c r="L1764" s="110"/>
      <c r="M1764" s="110"/>
    </row>
    <row r="1765" spans="11:13" x14ac:dyDescent="0.25">
      <c r="K1765" s="145"/>
      <c r="L1765" s="110"/>
      <c r="M1765" s="110"/>
    </row>
    <row r="1766" spans="11:13" x14ac:dyDescent="0.25">
      <c r="K1766" s="145"/>
      <c r="L1766" s="110"/>
      <c r="M1766" s="110"/>
    </row>
    <row r="1767" spans="11:13" x14ac:dyDescent="0.25">
      <c r="K1767" s="145"/>
      <c r="L1767" s="110"/>
      <c r="M1767" s="110"/>
    </row>
    <row r="1768" spans="11:13" x14ac:dyDescent="0.25">
      <c r="K1768" s="145"/>
      <c r="L1768" s="110"/>
      <c r="M1768" s="110"/>
    </row>
    <row r="1769" spans="11:13" x14ac:dyDescent="0.25">
      <c r="K1769" s="145"/>
      <c r="L1769" s="110"/>
      <c r="M1769" s="110"/>
    </row>
    <row r="1770" spans="11:13" x14ac:dyDescent="0.25">
      <c r="K1770" s="145"/>
      <c r="L1770" s="110"/>
      <c r="M1770" s="110"/>
    </row>
    <row r="1771" spans="11:13" x14ac:dyDescent="0.25">
      <c r="K1771" s="145"/>
      <c r="L1771" s="110"/>
      <c r="M1771" s="110"/>
    </row>
    <row r="1772" spans="11:13" x14ac:dyDescent="0.25">
      <c r="K1772" s="145"/>
      <c r="L1772" s="110"/>
      <c r="M1772" s="110"/>
    </row>
    <row r="1773" spans="11:13" x14ac:dyDescent="0.25">
      <c r="K1773" s="145"/>
      <c r="L1773" s="110"/>
      <c r="M1773" s="110"/>
    </row>
    <row r="1774" spans="11:13" x14ac:dyDescent="0.25">
      <c r="K1774" s="145"/>
      <c r="L1774" s="110"/>
      <c r="M1774" s="110"/>
    </row>
    <row r="1775" spans="11:13" x14ac:dyDescent="0.25">
      <c r="K1775" s="145"/>
      <c r="L1775" s="110"/>
      <c r="M1775" s="110"/>
    </row>
    <row r="1776" spans="11:13" x14ac:dyDescent="0.25">
      <c r="K1776" s="145"/>
      <c r="L1776" s="110"/>
      <c r="M1776" s="110"/>
    </row>
    <row r="1777" spans="11:13" x14ac:dyDescent="0.25">
      <c r="K1777" s="145"/>
      <c r="L1777" s="110"/>
      <c r="M1777" s="110"/>
    </row>
    <row r="1778" spans="11:13" x14ac:dyDescent="0.25">
      <c r="K1778" s="145"/>
      <c r="L1778" s="110"/>
      <c r="M1778" s="110"/>
    </row>
    <row r="1779" spans="11:13" x14ac:dyDescent="0.25">
      <c r="K1779" s="145"/>
      <c r="L1779" s="110"/>
      <c r="M1779" s="110"/>
    </row>
    <row r="1780" spans="11:13" x14ac:dyDescent="0.25">
      <c r="K1780" s="145"/>
      <c r="L1780" s="110"/>
      <c r="M1780" s="110"/>
    </row>
    <row r="1781" spans="11:13" x14ac:dyDescent="0.25">
      <c r="K1781" s="145"/>
      <c r="L1781" s="110"/>
      <c r="M1781" s="110"/>
    </row>
    <row r="1782" spans="11:13" x14ac:dyDescent="0.25">
      <c r="K1782" s="145"/>
      <c r="L1782" s="110"/>
      <c r="M1782" s="110"/>
    </row>
    <row r="1783" spans="11:13" x14ac:dyDescent="0.25">
      <c r="K1783" s="145"/>
      <c r="L1783" s="110"/>
      <c r="M1783" s="110"/>
    </row>
    <row r="1784" spans="11:13" x14ac:dyDescent="0.25">
      <c r="K1784" s="145"/>
      <c r="L1784" s="110"/>
      <c r="M1784" s="110"/>
    </row>
    <row r="1785" spans="11:13" x14ac:dyDescent="0.25">
      <c r="K1785" s="145"/>
      <c r="L1785" s="110"/>
      <c r="M1785" s="110"/>
    </row>
    <row r="1786" spans="11:13" x14ac:dyDescent="0.25">
      <c r="K1786" s="145"/>
      <c r="L1786" s="110"/>
      <c r="M1786" s="110"/>
    </row>
    <row r="1787" spans="11:13" x14ac:dyDescent="0.25">
      <c r="K1787" s="145"/>
      <c r="L1787" s="110"/>
      <c r="M1787" s="110"/>
    </row>
    <row r="1788" spans="11:13" x14ac:dyDescent="0.25">
      <c r="K1788" s="145"/>
      <c r="L1788" s="110"/>
      <c r="M1788" s="110"/>
    </row>
    <row r="1789" spans="11:13" x14ac:dyDescent="0.25">
      <c r="K1789" s="145"/>
      <c r="L1789" s="110"/>
      <c r="M1789" s="110"/>
    </row>
    <row r="1790" spans="11:13" x14ac:dyDescent="0.25">
      <c r="K1790" s="145"/>
      <c r="L1790" s="110"/>
      <c r="M1790" s="110"/>
    </row>
    <row r="1791" spans="11:13" x14ac:dyDescent="0.25">
      <c r="K1791" s="145"/>
      <c r="L1791" s="110"/>
      <c r="M1791" s="110"/>
    </row>
    <row r="1792" spans="11:13" x14ac:dyDescent="0.25">
      <c r="K1792" s="145"/>
      <c r="L1792" s="110"/>
      <c r="M1792" s="110"/>
    </row>
    <row r="1793" spans="11:13" x14ac:dyDescent="0.25">
      <c r="K1793" s="145"/>
      <c r="L1793" s="110"/>
      <c r="M1793" s="110"/>
    </row>
    <row r="1794" spans="11:13" x14ac:dyDescent="0.25">
      <c r="K1794" s="145"/>
      <c r="L1794" s="110"/>
      <c r="M1794" s="110"/>
    </row>
    <row r="1795" spans="11:13" x14ac:dyDescent="0.25">
      <c r="K1795" s="145"/>
      <c r="L1795" s="110"/>
      <c r="M1795" s="110"/>
    </row>
    <row r="1796" spans="11:13" x14ac:dyDescent="0.25">
      <c r="K1796" s="145"/>
      <c r="L1796" s="110"/>
      <c r="M1796" s="110"/>
    </row>
    <row r="1797" spans="11:13" x14ac:dyDescent="0.25">
      <c r="K1797" s="145"/>
      <c r="L1797" s="110"/>
      <c r="M1797" s="110"/>
    </row>
    <row r="1798" spans="11:13" x14ac:dyDescent="0.25">
      <c r="K1798" s="145"/>
      <c r="L1798" s="110"/>
      <c r="M1798" s="110"/>
    </row>
    <row r="1799" spans="11:13" x14ac:dyDescent="0.25">
      <c r="K1799" s="145"/>
      <c r="L1799" s="110"/>
      <c r="M1799" s="110"/>
    </row>
    <row r="1800" spans="11:13" x14ac:dyDescent="0.25">
      <c r="K1800" s="145"/>
      <c r="L1800" s="110"/>
      <c r="M1800" s="110"/>
    </row>
    <row r="1801" spans="11:13" x14ac:dyDescent="0.25">
      <c r="K1801" s="145"/>
      <c r="L1801" s="110"/>
      <c r="M1801" s="110"/>
    </row>
    <row r="1802" spans="11:13" x14ac:dyDescent="0.25">
      <c r="K1802" s="145"/>
      <c r="L1802" s="110"/>
      <c r="M1802" s="110"/>
    </row>
    <row r="1803" spans="11:13" x14ac:dyDescent="0.25">
      <c r="K1803" s="145"/>
      <c r="L1803" s="110"/>
      <c r="M1803" s="110"/>
    </row>
    <row r="1804" spans="11:13" x14ac:dyDescent="0.25">
      <c r="K1804" s="145"/>
      <c r="L1804" s="110"/>
      <c r="M1804" s="110"/>
    </row>
    <row r="1805" spans="11:13" x14ac:dyDescent="0.25">
      <c r="K1805" s="145"/>
      <c r="L1805" s="110"/>
      <c r="M1805" s="110"/>
    </row>
    <row r="1806" spans="11:13" x14ac:dyDescent="0.25">
      <c r="K1806" s="145"/>
      <c r="L1806" s="110"/>
      <c r="M1806" s="110"/>
    </row>
    <row r="1807" spans="11:13" x14ac:dyDescent="0.25">
      <c r="K1807" s="145"/>
      <c r="L1807" s="110"/>
      <c r="M1807" s="110"/>
    </row>
    <row r="1808" spans="11:13" x14ac:dyDescent="0.25">
      <c r="K1808" s="145"/>
      <c r="L1808" s="110"/>
      <c r="M1808" s="110"/>
    </row>
    <row r="1809" spans="11:13" x14ac:dyDescent="0.25">
      <c r="K1809" s="145"/>
      <c r="L1809" s="110"/>
      <c r="M1809" s="110"/>
    </row>
    <row r="1810" spans="11:13" x14ac:dyDescent="0.25">
      <c r="K1810" s="145"/>
      <c r="L1810" s="110"/>
      <c r="M1810" s="110"/>
    </row>
    <row r="1811" spans="11:13" x14ac:dyDescent="0.25">
      <c r="K1811" s="145"/>
      <c r="L1811" s="110"/>
      <c r="M1811" s="110"/>
    </row>
    <row r="1812" spans="11:13" x14ac:dyDescent="0.25">
      <c r="K1812" s="145"/>
      <c r="L1812" s="110"/>
      <c r="M1812" s="110"/>
    </row>
    <row r="1813" spans="11:13" x14ac:dyDescent="0.25">
      <c r="K1813" s="145"/>
      <c r="L1813" s="110"/>
      <c r="M1813" s="110"/>
    </row>
    <row r="1814" spans="11:13" x14ac:dyDescent="0.25">
      <c r="K1814" s="145"/>
      <c r="L1814" s="110"/>
      <c r="M1814" s="110"/>
    </row>
    <row r="1815" spans="11:13" x14ac:dyDescent="0.25">
      <c r="K1815" s="145"/>
      <c r="L1815" s="110"/>
      <c r="M1815" s="110"/>
    </row>
    <row r="1816" spans="11:13" x14ac:dyDescent="0.25">
      <c r="K1816" s="145"/>
      <c r="L1816" s="110"/>
      <c r="M1816" s="110"/>
    </row>
    <row r="1817" spans="11:13" x14ac:dyDescent="0.25">
      <c r="K1817" s="145"/>
      <c r="L1817" s="110"/>
      <c r="M1817" s="110"/>
    </row>
    <row r="1818" spans="11:13" x14ac:dyDescent="0.25">
      <c r="K1818" s="145"/>
      <c r="L1818" s="110"/>
      <c r="M1818" s="110"/>
    </row>
    <row r="1819" spans="11:13" x14ac:dyDescent="0.25">
      <c r="K1819" s="145"/>
      <c r="L1819" s="110"/>
      <c r="M1819" s="110"/>
    </row>
    <row r="1820" spans="11:13" x14ac:dyDescent="0.25">
      <c r="K1820" s="145"/>
      <c r="L1820" s="110"/>
      <c r="M1820" s="110"/>
    </row>
    <row r="1821" spans="11:13" x14ac:dyDescent="0.25">
      <c r="K1821" s="145"/>
      <c r="L1821" s="110"/>
      <c r="M1821" s="110"/>
    </row>
    <row r="1822" spans="11:13" x14ac:dyDescent="0.25">
      <c r="K1822" s="145"/>
      <c r="L1822" s="110"/>
      <c r="M1822" s="110"/>
    </row>
    <row r="1823" spans="11:13" x14ac:dyDescent="0.25">
      <c r="K1823" s="145"/>
      <c r="L1823" s="110"/>
      <c r="M1823" s="110"/>
    </row>
    <row r="1824" spans="11:13" x14ac:dyDescent="0.25">
      <c r="K1824" s="145"/>
      <c r="L1824" s="110"/>
      <c r="M1824" s="110"/>
    </row>
    <row r="1825" spans="11:13" x14ac:dyDescent="0.25">
      <c r="K1825" s="145"/>
      <c r="L1825" s="110"/>
      <c r="M1825" s="110"/>
    </row>
    <row r="1826" spans="11:13" x14ac:dyDescent="0.25">
      <c r="K1826" s="145"/>
      <c r="L1826" s="110"/>
      <c r="M1826" s="110"/>
    </row>
    <row r="1827" spans="11:13" x14ac:dyDescent="0.25">
      <c r="K1827" s="145"/>
      <c r="L1827" s="110"/>
      <c r="M1827" s="110"/>
    </row>
    <row r="1828" spans="11:13" x14ac:dyDescent="0.25">
      <c r="K1828" s="145"/>
      <c r="L1828" s="110"/>
      <c r="M1828" s="110"/>
    </row>
    <row r="1829" spans="11:13" x14ac:dyDescent="0.25">
      <c r="K1829" s="145"/>
      <c r="L1829" s="110"/>
      <c r="M1829" s="110"/>
    </row>
    <row r="1830" spans="11:13" x14ac:dyDescent="0.25">
      <c r="K1830" s="145"/>
      <c r="L1830" s="110"/>
      <c r="M1830" s="110"/>
    </row>
    <row r="1831" spans="11:13" x14ac:dyDescent="0.25">
      <c r="K1831" s="145"/>
      <c r="L1831" s="110"/>
      <c r="M1831" s="110"/>
    </row>
    <row r="1832" spans="11:13" x14ac:dyDescent="0.25">
      <c r="K1832" s="145"/>
      <c r="L1832" s="110"/>
      <c r="M1832" s="110"/>
    </row>
    <row r="1833" spans="11:13" x14ac:dyDescent="0.25">
      <c r="K1833" s="145"/>
      <c r="L1833" s="110"/>
      <c r="M1833" s="110"/>
    </row>
    <row r="1834" spans="11:13" x14ac:dyDescent="0.25">
      <c r="K1834" s="145"/>
      <c r="L1834" s="110"/>
      <c r="M1834" s="110"/>
    </row>
    <row r="1835" spans="11:13" x14ac:dyDescent="0.25">
      <c r="K1835" s="145"/>
      <c r="L1835" s="110"/>
      <c r="M1835" s="110"/>
    </row>
    <row r="1836" spans="11:13" x14ac:dyDescent="0.25">
      <c r="K1836" s="145"/>
      <c r="L1836" s="110"/>
      <c r="M1836" s="110"/>
    </row>
    <row r="1837" spans="11:13" x14ac:dyDescent="0.25">
      <c r="K1837" s="145"/>
      <c r="L1837" s="110"/>
      <c r="M1837" s="110"/>
    </row>
    <row r="1838" spans="11:13" x14ac:dyDescent="0.25">
      <c r="K1838" s="145"/>
      <c r="L1838" s="110"/>
      <c r="M1838" s="110"/>
    </row>
    <row r="1839" spans="11:13" x14ac:dyDescent="0.25">
      <c r="K1839" s="145"/>
      <c r="L1839" s="110"/>
      <c r="M1839" s="110"/>
    </row>
    <row r="1840" spans="11:13" x14ac:dyDescent="0.25">
      <c r="K1840" s="145"/>
      <c r="L1840" s="110"/>
      <c r="M1840" s="110"/>
    </row>
    <row r="1841" spans="11:13" x14ac:dyDescent="0.25">
      <c r="K1841" s="145"/>
      <c r="L1841" s="110"/>
      <c r="M1841" s="110"/>
    </row>
    <row r="1842" spans="11:13" x14ac:dyDescent="0.25">
      <c r="K1842" s="145"/>
      <c r="L1842" s="110"/>
      <c r="M1842" s="110"/>
    </row>
    <row r="1843" spans="11:13" x14ac:dyDescent="0.25">
      <c r="K1843" s="145"/>
      <c r="L1843" s="110"/>
      <c r="M1843" s="110"/>
    </row>
    <row r="1844" spans="11:13" x14ac:dyDescent="0.25">
      <c r="K1844" s="145"/>
      <c r="L1844" s="110"/>
      <c r="M1844" s="110"/>
    </row>
    <row r="1845" spans="11:13" x14ac:dyDescent="0.25">
      <c r="K1845" s="145"/>
      <c r="L1845" s="110"/>
      <c r="M1845" s="110"/>
    </row>
    <row r="1846" spans="11:13" x14ac:dyDescent="0.25">
      <c r="K1846" s="145"/>
      <c r="L1846" s="110"/>
      <c r="M1846" s="110"/>
    </row>
    <row r="1847" spans="11:13" x14ac:dyDescent="0.25">
      <c r="K1847" s="145"/>
      <c r="L1847" s="110"/>
      <c r="M1847" s="110"/>
    </row>
    <row r="1848" spans="11:13" x14ac:dyDescent="0.25">
      <c r="K1848" s="145"/>
      <c r="L1848" s="110"/>
      <c r="M1848" s="110"/>
    </row>
    <row r="1849" spans="11:13" x14ac:dyDescent="0.25">
      <c r="K1849" s="145"/>
      <c r="L1849" s="110"/>
      <c r="M1849" s="110"/>
    </row>
    <row r="1850" spans="11:13" x14ac:dyDescent="0.25">
      <c r="K1850" s="145"/>
      <c r="L1850" s="110"/>
      <c r="M1850" s="110"/>
    </row>
    <row r="1851" spans="11:13" x14ac:dyDescent="0.25">
      <c r="K1851" s="145"/>
      <c r="L1851" s="110"/>
      <c r="M1851" s="110"/>
    </row>
    <row r="1852" spans="11:13" x14ac:dyDescent="0.25">
      <c r="K1852" s="145"/>
      <c r="L1852" s="110"/>
      <c r="M1852" s="110"/>
    </row>
    <row r="1853" spans="11:13" x14ac:dyDescent="0.25">
      <c r="K1853" s="145"/>
      <c r="L1853" s="110"/>
      <c r="M1853" s="110"/>
    </row>
    <row r="1854" spans="11:13" x14ac:dyDescent="0.25">
      <c r="K1854" s="145"/>
      <c r="L1854" s="110"/>
      <c r="M1854" s="110"/>
    </row>
    <row r="1855" spans="11:13" x14ac:dyDescent="0.25">
      <c r="K1855" s="145"/>
      <c r="L1855" s="110"/>
      <c r="M1855" s="110"/>
    </row>
    <row r="1856" spans="11:13" x14ac:dyDescent="0.25">
      <c r="K1856" s="145"/>
      <c r="L1856" s="110"/>
      <c r="M1856" s="110"/>
    </row>
    <row r="1857" spans="11:13" x14ac:dyDescent="0.25">
      <c r="K1857" s="145"/>
      <c r="L1857" s="110"/>
      <c r="M1857" s="110"/>
    </row>
    <row r="1858" spans="11:13" x14ac:dyDescent="0.25">
      <c r="K1858" s="145"/>
      <c r="L1858" s="110"/>
      <c r="M1858" s="110"/>
    </row>
    <row r="1859" spans="11:13" x14ac:dyDescent="0.25">
      <c r="K1859" s="145"/>
      <c r="L1859" s="110"/>
      <c r="M1859" s="110"/>
    </row>
    <row r="1860" spans="11:13" x14ac:dyDescent="0.25">
      <c r="K1860" s="145"/>
      <c r="L1860" s="110"/>
      <c r="M1860" s="110"/>
    </row>
    <row r="1861" spans="11:13" x14ac:dyDescent="0.25">
      <c r="K1861" s="145"/>
      <c r="L1861" s="110"/>
      <c r="M1861" s="110"/>
    </row>
    <row r="1862" spans="11:13" x14ac:dyDescent="0.25">
      <c r="K1862" s="145"/>
      <c r="L1862" s="110"/>
      <c r="M1862" s="110"/>
    </row>
    <row r="1863" spans="11:13" x14ac:dyDescent="0.25">
      <c r="K1863" s="145"/>
      <c r="L1863" s="110"/>
      <c r="M1863" s="110"/>
    </row>
    <row r="1864" spans="11:13" x14ac:dyDescent="0.25">
      <c r="K1864" s="145"/>
      <c r="L1864" s="110"/>
      <c r="M1864" s="110"/>
    </row>
    <row r="1865" spans="11:13" x14ac:dyDescent="0.25">
      <c r="K1865" s="145"/>
      <c r="L1865" s="110"/>
      <c r="M1865" s="110"/>
    </row>
    <row r="1866" spans="11:13" x14ac:dyDescent="0.25">
      <c r="K1866" s="145"/>
      <c r="L1866" s="110"/>
      <c r="M1866" s="110"/>
    </row>
    <row r="1867" spans="11:13" x14ac:dyDescent="0.25">
      <c r="K1867" s="145"/>
      <c r="L1867" s="110"/>
      <c r="M1867" s="110"/>
    </row>
    <row r="1868" spans="11:13" x14ac:dyDescent="0.25">
      <c r="K1868" s="145"/>
      <c r="L1868" s="110"/>
      <c r="M1868" s="110"/>
    </row>
    <row r="1869" spans="11:13" x14ac:dyDescent="0.25">
      <c r="K1869" s="145"/>
      <c r="L1869" s="110"/>
      <c r="M1869" s="110"/>
    </row>
    <row r="1870" spans="11:13" x14ac:dyDescent="0.25">
      <c r="K1870" s="145"/>
      <c r="L1870" s="110"/>
      <c r="M1870" s="110"/>
    </row>
    <row r="1871" spans="11:13" x14ac:dyDescent="0.25">
      <c r="K1871" s="145"/>
      <c r="L1871" s="110"/>
      <c r="M1871" s="110"/>
    </row>
    <row r="1872" spans="11:13" x14ac:dyDescent="0.25">
      <c r="K1872" s="145"/>
      <c r="L1872" s="110"/>
      <c r="M1872" s="110"/>
    </row>
    <row r="1873" spans="11:13" x14ac:dyDescent="0.25">
      <c r="K1873" s="145"/>
      <c r="L1873" s="110"/>
      <c r="M1873" s="110"/>
    </row>
    <row r="1874" spans="11:13" x14ac:dyDescent="0.25">
      <c r="K1874" s="145"/>
      <c r="L1874" s="110"/>
      <c r="M1874" s="110"/>
    </row>
    <row r="1875" spans="11:13" x14ac:dyDescent="0.25">
      <c r="K1875" s="145"/>
      <c r="L1875" s="110"/>
      <c r="M1875" s="110"/>
    </row>
    <row r="1876" spans="11:13" x14ac:dyDescent="0.25">
      <c r="K1876" s="145"/>
      <c r="L1876" s="110"/>
      <c r="M1876" s="110"/>
    </row>
    <row r="1877" spans="11:13" x14ac:dyDescent="0.25">
      <c r="K1877" s="145"/>
      <c r="L1877" s="110"/>
      <c r="M1877" s="110"/>
    </row>
    <row r="1878" spans="11:13" x14ac:dyDescent="0.25">
      <c r="K1878" s="145"/>
      <c r="L1878" s="110"/>
      <c r="M1878" s="110"/>
    </row>
    <row r="1879" spans="11:13" x14ac:dyDescent="0.25">
      <c r="K1879" s="145"/>
      <c r="L1879" s="110"/>
      <c r="M1879" s="110"/>
    </row>
    <row r="1880" spans="11:13" x14ac:dyDescent="0.25">
      <c r="K1880" s="145"/>
      <c r="L1880" s="110"/>
      <c r="M1880" s="110"/>
    </row>
    <row r="1881" spans="11:13" x14ac:dyDescent="0.25">
      <c r="K1881" s="145"/>
      <c r="L1881" s="110"/>
      <c r="M1881" s="110"/>
    </row>
    <row r="1882" spans="11:13" x14ac:dyDescent="0.25">
      <c r="K1882" s="145"/>
      <c r="L1882" s="110"/>
      <c r="M1882" s="110"/>
    </row>
    <row r="1883" spans="11:13" x14ac:dyDescent="0.25">
      <c r="K1883" s="145"/>
      <c r="L1883" s="110"/>
      <c r="M1883" s="110"/>
    </row>
    <row r="1884" spans="11:13" x14ac:dyDescent="0.25">
      <c r="K1884" s="145"/>
      <c r="L1884" s="110"/>
      <c r="M1884" s="110"/>
    </row>
    <row r="1885" spans="11:13" x14ac:dyDescent="0.25">
      <c r="K1885" s="145"/>
      <c r="L1885" s="110"/>
      <c r="M1885" s="110"/>
    </row>
    <row r="1886" spans="11:13" x14ac:dyDescent="0.25">
      <c r="K1886" s="145"/>
      <c r="L1886" s="110"/>
      <c r="M1886" s="110"/>
    </row>
    <row r="1887" spans="11:13" x14ac:dyDescent="0.25">
      <c r="K1887" s="145"/>
      <c r="L1887" s="110"/>
      <c r="M1887" s="110"/>
    </row>
    <row r="1888" spans="11:13" x14ac:dyDescent="0.25">
      <c r="K1888" s="145"/>
      <c r="L1888" s="110"/>
      <c r="M1888" s="110"/>
    </row>
    <row r="1889" spans="11:13" x14ac:dyDescent="0.25">
      <c r="K1889" s="145"/>
      <c r="L1889" s="110"/>
      <c r="M1889" s="110"/>
    </row>
    <row r="1890" spans="11:13" x14ac:dyDescent="0.25">
      <c r="K1890" s="145"/>
      <c r="L1890" s="110"/>
      <c r="M1890" s="110"/>
    </row>
    <row r="1891" spans="11:13" x14ac:dyDescent="0.25">
      <c r="K1891" s="145"/>
      <c r="L1891" s="110"/>
      <c r="M1891" s="110"/>
    </row>
    <row r="1892" spans="11:13" x14ac:dyDescent="0.25">
      <c r="K1892" s="145"/>
      <c r="L1892" s="110"/>
      <c r="M1892" s="110"/>
    </row>
    <row r="1893" spans="11:13" x14ac:dyDescent="0.25">
      <c r="K1893" s="145"/>
      <c r="L1893" s="110"/>
      <c r="M1893" s="110"/>
    </row>
    <row r="1894" spans="11:13" x14ac:dyDescent="0.25">
      <c r="K1894" s="145"/>
      <c r="L1894" s="110"/>
      <c r="M1894" s="110"/>
    </row>
    <row r="1895" spans="11:13" x14ac:dyDescent="0.25">
      <c r="K1895" s="145"/>
      <c r="L1895" s="110"/>
      <c r="M1895" s="110"/>
    </row>
    <row r="1896" spans="11:13" x14ac:dyDescent="0.25">
      <c r="K1896" s="145"/>
      <c r="L1896" s="110"/>
      <c r="M1896" s="110"/>
    </row>
    <row r="1897" spans="11:13" x14ac:dyDescent="0.25">
      <c r="K1897" s="145"/>
      <c r="L1897" s="110"/>
      <c r="M1897" s="110"/>
    </row>
    <row r="1898" spans="11:13" x14ac:dyDescent="0.25">
      <c r="K1898" s="145"/>
      <c r="L1898" s="110"/>
      <c r="M1898" s="110"/>
    </row>
    <row r="1899" spans="11:13" x14ac:dyDescent="0.25">
      <c r="K1899" s="145"/>
      <c r="L1899" s="110"/>
      <c r="M1899" s="110"/>
    </row>
    <row r="1900" spans="11:13" x14ac:dyDescent="0.25">
      <c r="K1900" s="145"/>
      <c r="L1900" s="110"/>
      <c r="M1900" s="110"/>
    </row>
    <row r="1901" spans="11:13" x14ac:dyDescent="0.25">
      <c r="K1901" s="145"/>
      <c r="L1901" s="110"/>
      <c r="M1901" s="110"/>
    </row>
    <row r="1902" spans="11:13" x14ac:dyDescent="0.25">
      <c r="K1902" s="145"/>
      <c r="L1902" s="110"/>
      <c r="M1902" s="110"/>
    </row>
    <row r="1903" spans="11:13" x14ac:dyDescent="0.25">
      <c r="K1903" s="145"/>
      <c r="L1903" s="110"/>
      <c r="M1903" s="110"/>
    </row>
    <row r="1904" spans="11:13" x14ac:dyDescent="0.25">
      <c r="K1904" s="145"/>
      <c r="L1904" s="110"/>
      <c r="M1904" s="110"/>
    </row>
    <row r="1905" spans="11:13" x14ac:dyDescent="0.25">
      <c r="K1905" s="145"/>
      <c r="L1905" s="110"/>
      <c r="M1905" s="110"/>
    </row>
    <row r="1906" spans="11:13" x14ac:dyDescent="0.25">
      <c r="K1906" s="145"/>
      <c r="L1906" s="110"/>
      <c r="M1906" s="110"/>
    </row>
    <row r="1907" spans="11:13" x14ac:dyDescent="0.25">
      <c r="K1907" s="145"/>
      <c r="L1907" s="110"/>
      <c r="M1907" s="110"/>
    </row>
    <row r="1908" spans="11:13" x14ac:dyDescent="0.25">
      <c r="K1908" s="145"/>
      <c r="L1908" s="110"/>
      <c r="M1908" s="110"/>
    </row>
    <row r="1909" spans="11:13" x14ac:dyDescent="0.25">
      <c r="K1909" s="145"/>
      <c r="L1909" s="110"/>
      <c r="M1909" s="110"/>
    </row>
    <row r="1910" spans="11:13" x14ac:dyDescent="0.25">
      <c r="K1910" s="145"/>
      <c r="L1910" s="110"/>
      <c r="M1910" s="110"/>
    </row>
    <row r="1911" spans="11:13" x14ac:dyDescent="0.25">
      <c r="K1911" s="145"/>
      <c r="L1911" s="110"/>
      <c r="M1911" s="110"/>
    </row>
    <row r="1912" spans="11:13" x14ac:dyDescent="0.25">
      <c r="K1912" s="145"/>
      <c r="L1912" s="110"/>
      <c r="M1912" s="110"/>
    </row>
    <row r="1913" spans="11:13" x14ac:dyDescent="0.25">
      <c r="K1913" s="145"/>
      <c r="L1913" s="110"/>
      <c r="M1913" s="110"/>
    </row>
    <row r="1914" spans="11:13" x14ac:dyDescent="0.25">
      <c r="K1914" s="145"/>
      <c r="L1914" s="110"/>
      <c r="M1914" s="110"/>
    </row>
    <row r="1915" spans="11:13" x14ac:dyDescent="0.25">
      <c r="K1915" s="145"/>
      <c r="L1915" s="110"/>
      <c r="M1915" s="110"/>
    </row>
    <row r="1916" spans="11:13" x14ac:dyDescent="0.25">
      <c r="K1916" s="145"/>
      <c r="L1916" s="110"/>
      <c r="M1916" s="110"/>
    </row>
    <row r="1917" spans="11:13" x14ac:dyDescent="0.25">
      <c r="K1917" s="145"/>
      <c r="L1917" s="110"/>
      <c r="M1917" s="110"/>
    </row>
    <row r="1918" spans="11:13" x14ac:dyDescent="0.25">
      <c r="K1918" s="145"/>
      <c r="L1918" s="110"/>
      <c r="M1918" s="110"/>
    </row>
    <row r="1919" spans="11:13" x14ac:dyDescent="0.25">
      <c r="K1919" s="145"/>
      <c r="L1919" s="110"/>
      <c r="M1919" s="110"/>
    </row>
    <row r="1920" spans="11:13" x14ac:dyDescent="0.25">
      <c r="K1920" s="145"/>
      <c r="L1920" s="110"/>
      <c r="M1920" s="110"/>
    </row>
    <row r="1921" spans="11:13" x14ac:dyDescent="0.25">
      <c r="K1921" s="145"/>
      <c r="L1921" s="110"/>
      <c r="M1921" s="110"/>
    </row>
    <row r="1922" spans="11:13" x14ac:dyDescent="0.25">
      <c r="K1922" s="145"/>
      <c r="L1922" s="110"/>
      <c r="M1922" s="110"/>
    </row>
    <row r="1923" spans="11:13" x14ac:dyDescent="0.25">
      <c r="K1923" s="145"/>
      <c r="L1923" s="110"/>
      <c r="M1923" s="110"/>
    </row>
    <row r="1924" spans="11:13" x14ac:dyDescent="0.25">
      <c r="K1924" s="145"/>
      <c r="L1924" s="110"/>
      <c r="M1924" s="110"/>
    </row>
    <row r="1925" spans="11:13" x14ac:dyDescent="0.25">
      <c r="K1925" s="145"/>
      <c r="L1925" s="110"/>
      <c r="M1925" s="110"/>
    </row>
    <row r="1926" spans="11:13" x14ac:dyDescent="0.25">
      <c r="K1926" s="145"/>
      <c r="L1926" s="110"/>
      <c r="M1926" s="110"/>
    </row>
    <row r="1927" spans="11:13" x14ac:dyDescent="0.25">
      <c r="K1927" s="145"/>
      <c r="L1927" s="110"/>
      <c r="M1927" s="110"/>
    </row>
    <row r="1928" spans="11:13" x14ac:dyDescent="0.25">
      <c r="K1928" s="145"/>
      <c r="L1928" s="110"/>
      <c r="M1928" s="110"/>
    </row>
    <row r="1929" spans="11:13" x14ac:dyDescent="0.25">
      <c r="K1929" s="145"/>
      <c r="L1929" s="110"/>
      <c r="M1929" s="110"/>
    </row>
    <row r="1930" spans="11:13" x14ac:dyDescent="0.25">
      <c r="K1930" s="145"/>
      <c r="L1930" s="110"/>
      <c r="M1930" s="110"/>
    </row>
    <row r="1931" spans="11:13" x14ac:dyDescent="0.25">
      <c r="K1931" s="145"/>
      <c r="L1931" s="110"/>
      <c r="M1931" s="110"/>
    </row>
    <row r="1932" spans="11:13" x14ac:dyDescent="0.25">
      <c r="K1932" s="145"/>
      <c r="L1932" s="110"/>
      <c r="M1932" s="110"/>
    </row>
    <row r="1933" spans="11:13" x14ac:dyDescent="0.25">
      <c r="K1933" s="145"/>
      <c r="L1933" s="110"/>
      <c r="M1933" s="110"/>
    </row>
    <row r="1934" spans="11:13" x14ac:dyDescent="0.25">
      <c r="K1934" s="145"/>
      <c r="L1934" s="110"/>
      <c r="M1934" s="110"/>
    </row>
    <row r="1935" spans="11:13" x14ac:dyDescent="0.25">
      <c r="K1935" s="145"/>
      <c r="L1935" s="110"/>
      <c r="M1935" s="110"/>
    </row>
    <row r="1936" spans="11:13" x14ac:dyDescent="0.25">
      <c r="K1936" s="145"/>
      <c r="L1936" s="110"/>
      <c r="M1936" s="110"/>
    </row>
    <row r="1937" spans="11:13" x14ac:dyDescent="0.25">
      <c r="K1937" s="145"/>
      <c r="L1937" s="110"/>
      <c r="M1937" s="110"/>
    </row>
    <row r="1938" spans="11:13" x14ac:dyDescent="0.25">
      <c r="K1938" s="145"/>
      <c r="L1938" s="110"/>
      <c r="M1938" s="110"/>
    </row>
    <row r="1939" spans="11:13" x14ac:dyDescent="0.25">
      <c r="K1939" s="145"/>
      <c r="L1939" s="110"/>
      <c r="M1939" s="110"/>
    </row>
    <row r="1940" spans="11:13" x14ac:dyDescent="0.25">
      <c r="K1940" s="145"/>
      <c r="L1940" s="110"/>
      <c r="M1940" s="110"/>
    </row>
    <row r="1941" spans="11:13" x14ac:dyDescent="0.25">
      <c r="K1941" s="145"/>
      <c r="L1941" s="110"/>
      <c r="M1941" s="110"/>
    </row>
    <row r="1942" spans="11:13" x14ac:dyDescent="0.25">
      <c r="K1942" s="145"/>
      <c r="L1942" s="110"/>
      <c r="M1942" s="110"/>
    </row>
    <row r="1943" spans="11:13" x14ac:dyDescent="0.25">
      <c r="K1943" s="145"/>
      <c r="L1943" s="110"/>
      <c r="M1943" s="110"/>
    </row>
    <row r="1944" spans="11:13" x14ac:dyDescent="0.25">
      <c r="K1944" s="145"/>
      <c r="L1944" s="110"/>
      <c r="M1944" s="110"/>
    </row>
    <row r="1945" spans="11:13" x14ac:dyDescent="0.25">
      <c r="K1945" s="145"/>
      <c r="L1945" s="110"/>
      <c r="M1945" s="110"/>
    </row>
    <row r="1946" spans="11:13" x14ac:dyDescent="0.25">
      <c r="K1946" s="145"/>
      <c r="L1946" s="110"/>
      <c r="M1946" s="110"/>
    </row>
    <row r="1947" spans="11:13" x14ac:dyDescent="0.25">
      <c r="K1947" s="145"/>
      <c r="L1947" s="110"/>
      <c r="M1947" s="110"/>
    </row>
    <row r="1948" spans="11:13" x14ac:dyDescent="0.25">
      <c r="K1948" s="145"/>
      <c r="L1948" s="110"/>
      <c r="M1948" s="110"/>
    </row>
    <row r="1949" spans="11:13" x14ac:dyDescent="0.25">
      <c r="K1949" s="145"/>
      <c r="L1949" s="110"/>
      <c r="M1949" s="110"/>
    </row>
    <row r="1950" spans="11:13" x14ac:dyDescent="0.25">
      <c r="K1950" s="145"/>
      <c r="L1950" s="110"/>
      <c r="M1950" s="110"/>
    </row>
    <row r="1951" spans="11:13" x14ac:dyDescent="0.25">
      <c r="K1951" s="145"/>
      <c r="L1951" s="110"/>
      <c r="M1951" s="110"/>
    </row>
    <row r="1952" spans="11:13" x14ac:dyDescent="0.25">
      <c r="K1952" s="145"/>
      <c r="L1952" s="110"/>
      <c r="M1952" s="110"/>
    </row>
    <row r="1953" spans="11:13" x14ac:dyDescent="0.25">
      <c r="K1953" s="145"/>
      <c r="L1953" s="110"/>
      <c r="M1953" s="110"/>
    </row>
    <row r="1954" spans="11:13" x14ac:dyDescent="0.25">
      <c r="K1954" s="145"/>
      <c r="L1954" s="110"/>
      <c r="M1954" s="110"/>
    </row>
    <row r="1955" spans="11:13" x14ac:dyDescent="0.25">
      <c r="K1955" s="145"/>
      <c r="L1955" s="110"/>
      <c r="M1955" s="110"/>
    </row>
    <row r="1956" spans="11:13" x14ac:dyDescent="0.25">
      <c r="K1956" s="145"/>
      <c r="L1956" s="110"/>
      <c r="M1956" s="110"/>
    </row>
    <row r="1957" spans="11:13" x14ac:dyDescent="0.25">
      <c r="K1957" s="145"/>
      <c r="L1957" s="110"/>
      <c r="M1957" s="110"/>
    </row>
    <row r="1958" spans="11:13" x14ac:dyDescent="0.25">
      <c r="K1958" s="145"/>
      <c r="L1958" s="110"/>
      <c r="M1958" s="110"/>
    </row>
    <row r="1959" spans="11:13" x14ac:dyDescent="0.25">
      <c r="K1959" s="145"/>
      <c r="L1959" s="110"/>
      <c r="M1959" s="110"/>
    </row>
    <row r="1960" spans="11:13" x14ac:dyDescent="0.25">
      <c r="K1960" s="145"/>
      <c r="L1960" s="110"/>
      <c r="M1960" s="110"/>
    </row>
    <row r="1961" spans="11:13" x14ac:dyDescent="0.25">
      <c r="K1961" s="145"/>
      <c r="L1961" s="110"/>
      <c r="M1961" s="110"/>
    </row>
    <row r="1962" spans="11:13" x14ac:dyDescent="0.25">
      <c r="K1962" s="145"/>
      <c r="L1962" s="110"/>
      <c r="M1962" s="110"/>
    </row>
    <row r="1963" spans="11:13" x14ac:dyDescent="0.25">
      <c r="K1963" s="145"/>
      <c r="L1963" s="110"/>
      <c r="M1963" s="110"/>
    </row>
    <row r="1964" spans="11:13" x14ac:dyDescent="0.25">
      <c r="K1964" s="145"/>
      <c r="L1964" s="110"/>
      <c r="M1964" s="110"/>
    </row>
    <row r="1965" spans="11:13" x14ac:dyDescent="0.25">
      <c r="K1965" s="145"/>
      <c r="L1965" s="110"/>
      <c r="M1965" s="110"/>
    </row>
    <row r="1966" spans="11:13" x14ac:dyDescent="0.25">
      <c r="K1966" s="145"/>
      <c r="L1966" s="110"/>
      <c r="M1966" s="110"/>
    </row>
    <row r="1967" spans="11:13" x14ac:dyDescent="0.25">
      <c r="K1967" s="145"/>
      <c r="L1967" s="110"/>
      <c r="M1967" s="110"/>
    </row>
    <row r="1968" spans="11:13" x14ac:dyDescent="0.25">
      <c r="K1968" s="145"/>
      <c r="L1968" s="110"/>
      <c r="M1968" s="110"/>
    </row>
    <row r="1969" spans="11:13" x14ac:dyDescent="0.25">
      <c r="K1969" s="145"/>
      <c r="L1969" s="110"/>
      <c r="M1969" s="110"/>
    </row>
    <row r="1970" spans="11:13" x14ac:dyDescent="0.25">
      <c r="K1970" s="145"/>
      <c r="L1970" s="110"/>
      <c r="M1970" s="110"/>
    </row>
    <row r="1971" spans="11:13" x14ac:dyDescent="0.25">
      <c r="K1971" s="145"/>
      <c r="L1971" s="110"/>
      <c r="M1971" s="110"/>
    </row>
    <row r="1972" spans="11:13" x14ac:dyDescent="0.25">
      <c r="K1972" s="145"/>
      <c r="L1972" s="110"/>
      <c r="M1972" s="110"/>
    </row>
    <row r="1973" spans="11:13" x14ac:dyDescent="0.25">
      <c r="K1973" s="145"/>
      <c r="L1973" s="110"/>
      <c r="M1973" s="110"/>
    </row>
    <row r="1974" spans="11:13" x14ac:dyDescent="0.25">
      <c r="K1974" s="145"/>
      <c r="L1974" s="110"/>
      <c r="M1974" s="110"/>
    </row>
    <row r="1975" spans="11:13" x14ac:dyDescent="0.25">
      <c r="K1975" s="145"/>
      <c r="L1975" s="110"/>
      <c r="M1975" s="110"/>
    </row>
    <row r="1976" spans="11:13" x14ac:dyDescent="0.25">
      <c r="K1976" s="145"/>
      <c r="L1976" s="110"/>
      <c r="M1976" s="110"/>
    </row>
    <row r="1977" spans="11:13" x14ac:dyDescent="0.25">
      <c r="K1977" s="145"/>
      <c r="L1977" s="110"/>
      <c r="M1977" s="110"/>
    </row>
    <row r="1978" spans="11:13" x14ac:dyDescent="0.25">
      <c r="K1978" s="145"/>
      <c r="L1978" s="110"/>
      <c r="M1978" s="110"/>
    </row>
    <row r="1979" spans="11:13" x14ac:dyDescent="0.25">
      <c r="K1979" s="145"/>
      <c r="L1979" s="110"/>
      <c r="M1979" s="110"/>
    </row>
    <row r="1980" spans="11:13" x14ac:dyDescent="0.25">
      <c r="K1980" s="145"/>
      <c r="L1980" s="110"/>
      <c r="M1980" s="110"/>
    </row>
    <row r="1981" spans="11:13" x14ac:dyDescent="0.25">
      <c r="K1981" s="145"/>
      <c r="L1981" s="110"/>
      <c r="M1981" s="110"/>
    </row>
    <row r="1982" spans="11:13" x14ac:dyDescent="0.25">
      <c r="K1982" s="145"/>
      <c r="L1982" s="110"/>
      <c r="M1982" s="110"/>
    </row>
    <row r="1983" spans="11:13" x14ac:dyDescent="0.25">
      <c r="K1983" s="145"/>
      <c r="L1983" s="110"/>
      <c r="M1983" s="110"/>
    </row>
    <row r="1984" spans="11:13" x14ac:dyDescent="0.25">
      <c r="K1984" s="145"/>
      <c r="L1984" s="110"/>
      <c r="M1984" s="110"/>
    </row>
    <row r="1985" spans="11:13" x14ac:dyDescent="0.25">
      <c r="K1985" s="145"/>
      <c r="L1985" s="110"/>
      <c r="M1985" s="110"/>
    </row>
    <row r="1986" spans="11:13" x14ac:dyDescent="0.25">
      <c r="K1986" s="145"/>
      <c r="L1986" s="110"/>
      <c r="M1986" s="110"/>
    </row>
    <row r="1987" spans="11:13" x14ac:dyDescent="0.25">
      <c r="K1987" s="145"/>
      <c r="L1987" s="110"/>
      <c r="M1987" s="110"/>
    </row>
    <row r="1988" spans="11:13" x14ac:dyDescent="0.25">
      <c r="K1988" s="145"/>
      <c r="L1988" s="110"/>
      <c r="M1988" s="110"/>
    </row>
    <row r="1989" spans="11:13" x14ac:dyDescent="0.25">
      <c r="K1989" s="145"/>
      <c r="L1989" s="110"/>
      <c r="M1989" s="110"/>
    </row>
    <row r="1990" spans="11:13" x14ac:dyDescent="0.25">
      <c r="K1990" s="145"/>
      <c r="L1990" s="110"/>
      <c r="M1990" s="110"/>
    </row>
    <row r="1991" spans="11:13" x14ac:dyDescent="0.25">
      <c r="K1991" s="145"/>
      <c r="L1991" s="110"/>
      <c r="M1991" s="110"/>
    </row>
    <row r="1992" spans="11:13" x14ac:dyDescent="0.25">
      <c r="K1992" s="145"/>
      <c r="L1992" s="110"/>
      <c r="M1992" s="110"/>
    </row>
    <row r="1993" spans="11:13" x14ac:dyDescent="0.25">
      <c r="K1993" s="145"/>
      <c r="L1993" s="110"/>
      <c r="M1993" s="110"/>
    </row>
    <row r="1994" spans="11:13" x14ac:dyDescent="0.25">
      <c r="K1994" s="145"/>
      <c r="L1994" s="110"/>
      <c r="M1994" s="110"/>
    </row>
    <row r="1995" spans="11:13" x14ac:dyDescent="0.25">
      <c r="K1995" s="145"/>
      <c r="L1995" s="110"/>
      <c r="M1995" s="110"/>
    </row>
    <row r="1996" spans="11:13" x14ac:dyDescent="0.25">
      <c r="K1996" s="145"/>
      <c r="L1996" s="110"/>
      <c r="M1996" s="110"/>
    </row>
    <row r="1997" spans="11:13" x14ac:dyDescent="0.25">
      <c r="K1997" s="145"/>
      <c r="L1997" s="110"/>
      <c r="M1997" s="110"/>
    </row>
    <row r="1998" spans="11:13" x14ac:dyDescent="0.25">
      <c r="K1998" s="145"/>
      <c r="L1998" s="110"/>
      <c r="M1998" s="110"/>
    </row>
    <row r="1999" spans="11:13" x14ac:dyDescent="0.25">
      <c r="K1999" s="145"/>
      <c r="L1999" s="110"/>
      <c r="M1999" s="110"/>
    </row>
    <row r="2000" spans="11:13" x14ac:dyDescent="0.25">
      <c r="K2000" s="145"/>
      <c r="L2000" s="110"/>
      <c r="M2000" s="110"/>
    </row>
    <row r="2001" spans="11:13" x14ac:dyDescent="0.25">
      <c r="K2001" s="145"/>
      <c r="L2001" s="110"/>
      <c r="M2001" s="110"/>
    </row>
    <row r="2002" spans="11:13" x14ac:dyDescent="0.25">
      <c r="K2002" s="145"/>
      <c r="L2002" s="110"/>
      <c r="M2002" s="110"/>
    </row>
    <row r="2003" spans="11:13" x14ac:dyDescent="0.25">
      <c r="K2003" s="145"/>
      <c r="L2003" s="110"/>
      <c r="M2003" s="110"/>
    </row>
    <row r="2004" spans="11:13" x14ac:dyDescent="0.25">
      <c r="K2004" s="145"/>
      <c r="L2004" s="110"/>
      <c r="M2004" s="110"/>
    </row>
    <row r="2005" spans="11:13" x14ac:dyDescent="0.25">
      <c r="K2005" s="145"/>
      <c r="L2005" s="110"/>
      <c r="M2005" s="110"/>
    </row>
    <row r="2006" spans="11:13" x14ac:dyDescent="0.25">
      <c r="K2006" s="145"/>
      <c r="L2006" s="110"/>
      <c r="M2006" s="110"/>
    </row>
    <row r="2007" spans="11:13" x14ac:dyDescent="0.25">
      <c r="K2007" s="145"/>
      <c r="L2007" s="110"/>
      <c r="M2007" s="110"/>
    </row>
    <row r="2008" spans="11:13" x14ac:dyDescent="0.25">
      <c r="K2008" s="145"/>
      <c r="L2008" s="110"/>
      <c r="M2008" s="110"/>
    </row>
    <row r="2009" spans="11:13" x14ac:dyDescent="0.25">
      <c r="K2009" s="145"/>
      <c r="L2009" s="110"/>
      <c r="M2009" s="110"/>
    </row>
    <row r="2010" spans="11:13" x14ac:dyDescent="0.25">
      <c r="K2010" s="145"/>
      <c r="L2010" s="110"/>
      <c r="M2010" s="110"/>
    </row>
    <row r="2011" spans="11:13" x14ac:dyDescent="0.25">
      <c r="K2011" s="145"/>
      <c r="L2011" s="110"/>
      <c r="M2011" s="110"/>
    </row>
    <row r="2012" spans="11:13" x14ac:dyDescent="0.25">
      <c r="K2012" s="145"/>
      <c r="L2012" s="110"/>
      <c r="M2012" s="110"/>
    </row>
    <row r="2013" spans="11:13" x14ac:dyDescent="0.25">
      <c r="K2013" s="145"/>
      <c r="L2013" s="110"/>
      <c r="M2013" s="110"/>
    </row>
    <row r="2014" spans="11:13" x14ac:dyDescent="0.25">
      <c r="K2014" s="145"/>
      <c r="L2014" s="110"/>
      <c r="M2014" s="110"/>
    </row>
    <row r="2015" spans="11:13" x14ac:dyDescent="0.25">
      <c r="K2015" s="145"/>
      <c r="L2015" s="110"/>
      <c r="M2015" s="110"/>
    </row>
    <row r="2016" spans="11:13" x14ac:dyDescent="0.25">
      <c r="K2016" s="145"/>
      <c r="L2016" s="110"/>
      <c r="M2016" s="110"/>
    </row>
    <row r="2017" spans="11:13" x14ac:dyDescent="0.25">
      <c r="K2017" s="145"/>
      <c r="L2017" s="110"/>
      <c r="M2017" s="110"/>
    </row>
    <row r="2018" spans="11:13" x14ac:dyDescent="0.25">
      <c r="K2018" s="145"/>
      <c r="L2018" s="110"/>
      <c r="M2018" s="110"/>
    </row>
    <row r="2019" spans="11:13" x14ac:dyDescent="0.25">
      <c r="K2019" s="145"/>
      <c r="L2019" s="110"/>
      <c r="M2019" s="110"/>
    </row>
    <row r="2020" spans="11:13" x14ac:dyDescent="0.25">
      <c r="K2020" s="145"/>
      <c r="L2020" s="110"/>
      <c r="M2020" s="110"/>
    </row>
    <row r="2021" spans="11:13" x14ac:dyDescent="0.25">
      <c r="K2021" s="145"/>
      <c r="L2021" s="110"/>
      <c r="M2021" s="110"/>
    </row>
    <row r="2022" spans="11:13" x14ac:dyDescent="0.25">
      <c r="K2022" s="145"/>
      <c r="L2022" s="110"/>
      <c r="M2022" s="110"/>
    </row>
    <row r="2023" spans="11:13" x14ac:dyDescent="0.25">
      <c r="K2023" s="145"/>
      <c r="L2023" s="110"/>
      <c r="M2023" s="110"/>
    </row>
    <row r="2024" spans="11:13" x14ac:dyDescent="0.25">
      <c r="K2024" s="145"/>
      <c r="L2024" s="110"/>
      <c r="M2024" s="110"/>
    </row>
    <row r="2025" spans="11:13" x14ac:dyDescent="0.25">
      <c r="K2025" s="145"/>
      <c r="L2025" s="110"/>
      <c r="M2025" s="110"/>
    </row>
    <row r="2026" spans="11:13" x14ac:dyDescent="0.25">
      <c r="K2026" s="145"/>
      <c r="L2026" s="110"/>
      <c r="M2026" s="110"/>
    </row>
    <row r="2027" spans="11:13" x14ac:dyDescent="0.25">
      <c r="K2027" s="145"/>
      <c r="L2027" s="110"/>
      <c r="M2027" s="110"/>
    </row>
    <row r="2028" spans="11:13" x14ac:dyDescent="0.25">
      <c r="K2028" s="145"/>
      <c r="L2028" s="110"/>
      <c r="M2028" s="110"/>
    </row>
    <row r="2029" spans="11:13" x14ac:dyDescent="0.25">
      <c r="K2029" s="145"/>
      <c r="L2029" s="110"/>
      <c r="M2029" s="110"/>
    </row>
    <row r="2030" spans="11:13" x14ac:dyDescent="0.25">
      <c r="K2030" s="145"/>
      <c r="L2030" s="110"/>
      <c r="M2030" s="110"/>
    </row>
    <row r="2031" spans="11:13" x14ac:dyDescent="0.25">
      <c r="K2031" s="145"/>
      <c r="L2031" s="110"/>
      <c r="M2031" s="110"/>
    </row>
    <row r="2032" spans="11:13" x14ac:dyDescent="0.25">
      <c r="K2032" s="145"/>
      <c r="L2032" s="110"/>
      <c r="M2032" s="110"/>
    </row>
    <row r="2033" spans="11:13" x14ac:dyDescent="0.25">
      <c r="K2033" s="145"/>
      <c r="L2033" s="110"/>
      <c r="M2033" s="110"/>
    </row>
    <row r="2034" spans="11:13" x14ac:dyDescent="0.25">
      <c r="K2034" s="145"/>
      <c r="L2034" s="110"/>
      <c r="M2034" s="110"/>
    </row>
    <row r="2035" spans="11:13" x14ac:dyDescent="0.25">
      <c r="K2035" s="145"/>
      <c r="L2035" s="110"/>
      <c r="M2035" s="110"/>
    </row>
    <row r="2036" spans="11:13" x14ac:dyDescent="0.25">
      <c r="K2036" s="145"/>
      <c r="L2036" s="110"/>
      <c r="M2036" s="110"/>
    </row>
    <row r="2037" spans="11:13" x14ac:dyDescent="0.25">
      <c r="K2037" s="145"/>
      <c r="L2037" s="110"/>
      <c r="M2037" s="110"/>
    </row>
    <row r="2038" spans="11:13" x14ac:dyDescent="0.25">
      <c r="K2038" s="145"/>
      <c r="L2038" s="110"/>
      <c r="M2038" s="110"/>
    </row>
    <row r="2039" spans="11:13" x14ac:dyDescent="0.25">
      <c r="K2039" s="145"/>
      <c r="L2039" s="110"/>
      <c r="M2039" s="110"/>
    </row>
    <row r="2040" spans="11:13" x14ac:dyDescent="0.25">
      <c r="K2040" s="145"/>
      <c r="L2040" s="110"/>
      <c r="M2040" s="110"/>
    </row>
    <row r="2041" spans="11:13" x14ac:dyDescent="0.25">
      <c r="K2041" s="145"/>
      <c r="L2041" s="110"/>
      <c r="M2041" s="110"/>
    </row>
    <row r="2042" spans="11:13" x14ac:dyDescent="0.25">
      <c r="K2042" s="145"/>
      <c r="L2042" s="110"/>
      <c r="M2042" s="110"/>
    </row>
    <row r="2043" spans="11:13" x14ac:dyDescent="0.25">
      <c r="K2043" s="145"/>
      <c r="L2043" s="110"/>
      <c r="M2043" s="110"/>
    </row>
    <row r="2044" spans="11:13" x14ac:dyDescent="0.25">
      <c r="K2044" s="145"/>
      <c r="L2044" s="110"/>
      <c r="M2044" s="110"/>
    </row>
    <row r="2045" spans="11:13" x14ac:dyDescent="0.25">
      <c r="K2045" s="145"/>
      <c r="L2045" s="110"/>
      <c r="M2045" s="110"/>
    </row>
    <row r="2046" spans="11:13" x14ac:dyDescent="0.25">
      <c r="K2046" s="145"/>
      <c r="L2046" s="110"/>
      <c r="M2046" s="110"/>
    </row>
    <row r="2047" spans="11:13" x14ac:dyDescent="0.25">
      <c r="K2047" s="145"/>
      <c r="L2047" s="110"/>
      <c r="M2047" s="110"/>
    </row>
    <row r="2048" spans="11:13" x14ac:dyDescent="0.25">
      <c r="K2048" s="145"/>
      <c r="L2048" s="110"/>
      <c r="M2048" s="110"/>
    </row>
    <row r="2049" spans="11:13" x14ac:dyDescent="0.25">
      <c r="K2049" s="145"/>
      <c r="L2049" s="110"/>
      <c r="M2049" s="110"/>
    </row>
    <row r="2050" spans="11:13" x14ac:dyDescent="0.25">
      <c r="K2050" s="145"/>
      <c r="L2050" s="110"/>
      <c r="M2050" s="110"/>
    </row>
    <row r="2051" spans="11:13" x14ac:dyDescent="0.25">
      <c r="K2051" s="145"/>
      <c r="L2051" s="110"/>
      <c r="M2051" s="110"/>
    </row>
    <row r="2052" spans="11:13" x14ac:dyDescent="0.25">
      <c r="K2052" s="145"/>
      <c r="L2052" s="110"/>
      <c r="M2052" s="110"/>
    </row>
    <row r="2053" spans="11:13" x14ac:dyDescent="0.25">
      <c r="K2053" s="145"/>
      <c r="L2053" s="110"/>
      <c r="M2053" s="110"/>
    </row>
    <row r="2054" spans="11:13" x14ac:dyDescent="0.25">
      <c r="K2054" s="145"/>
      <c r="L2054" s="110"/>
      <c r="M2054" s="110"/>
    </row>
    <row r="2055" spans="11:13" x14ac:dyDescent="0.25">
      <c r="K2055" s="145"/>
      <c r="L2055" s="110"/>
      <c r="M2055" s="110"/>
    </row>
    <row r="2056" spans="11:13" x14ac:dyDescent="0.25">
      <c r="K2056" s="145"/>
      <c r="L2056" s="110"/>
      <c r="M2056" s="110"/>
    </row>
    <row r="2057" spans="11:13" x14ac:dyDescent="0.25">
      <c r="K2057" s="145"/>
      <c r="L2057" s="110"/>
      <c r="M2057" s="110"/>
    </row>
    <row r="2058" spans="11:13" x14ac:dyDescent="0.25">
      <c r="K2058" s="145"/>
      <c r="L2058" s="110"/>
      <c r="M2058" s="110"/>
    </row>
    <row r="2059" spans="11:13" x14ac:dyDescent="0.25">
      <c r="K2059" s="145"/>
      <c r="L2059" s="110"/>
      <c r="M2059" s="110"/>
    </row>
    <row r="2060" spans="11:13" x14ac:dyDescent="0.25">
      <c r="K2060" s="145"/>
      <c r="L2060" s="110"/>
      <c r="M2060" s="110"/>
    </row>
    <row r="2061" spans="11:13" x14ac:dyDescent="0.25">
      <c r="K2061" s="145"/>
      <c r="L2061" s="110"/>
      <c r="M2061" s="110"/>
    </row>
    <row r="2062" spans="11:13" x14ac:dyDescent="0.25">
      <c r="K2062" s="145"/>
      <c r="L2062" s="110"/>
      <c r="M2062" s="110"/>
    </row>
    <row r="2063" spans="11:13" x14ac:dyDescent="0.25">
      <c r="K2063" s="145"/>
      <c r="L2063" s="110"/>
      <c r="M2063" s="110"/>
    </row>
    <row r="2064" spans="11:13" x14ac:dyDescent="0.25">
      <c r="K2064" s="145"/>
      <c r="L2064" s="110"/>
      <c r="M2064" s="110"/>
    </row>
    <row r="2065" spans="11:13" x14ac:dyDescent="0.25">
      <c r="K2065" s="145"/>
      <c r="L2065" s="110"/>
      <c r="M2065" s="110"/>
    </row>
    <row r="2066" spans="11:13" x14ac:dyDescent="0.25">
      <c r="K2066" s="145"/>
      <c r="L2066" s="110"/>
      <c r="M2066" s="110"/>
    </row>
    <row r="2067" spans="11:13" x14ac:dyDescent="0.25">
      <c r="K2067" s="145"/>
      <c r="L2067" s="110"/>
      <c r="M2067" s="110"/>
    </row>
    <row r="2068" spans="11:13" x14ac:dyDescent="0.25">
      <c r="K2068" s="145"/>
      <c r="L2068" s="110"/>
      <c r="M2068" s="110"/>
    </row>
    <row r="2069" spans="11:13" x14ac:dyDescent="0.25">
      <c r="K2069" s="145"/>
      <c r="L2069" s="110"/>
      <c r="M2069" s="110"/>
    </row>
    <row r="2070" spans="11:13" x14ac:dyDescent="0.25">
      <c r="K2070" s="145"/>
      <c r="L2070" s="110"/>
      <c r="M2070" s="110"/>
    </row>
    <row r="2071" spans="11:13" x14ac:dyDescent="0.25">
      <c r="K2071" s="145"/>
      <c r="L2071" s="110"/>
      <c r="M2071" s="110"/>
    </row>
    <row r="2072" spans="11:13" x14ac:dyDescent="0.25">
      <c r="K2072" s="145"/>
      <c r="L2072" s="110"/>
      <c r="M2072" s="110"/>
    </row>
    <row r="2073" spans="11:13" x14ac:dyDescent="0.25">
      <c r="K2073" s="145"/>
      <c r="L2073" s="110"/>
      <c r="M2073" s="110"/>
    </row>
    <row r="2074" spans="11:13" x14ac:dyDescent="0.25">
      <c r="K2074" s="145"/>
      <c r="L2074" s="110"/>
      <c r="M2074" s="110"/>
    </row>
    <row r="2075" spans="11:13" x14ac:dyDescent="0.25">
      <c r="K2075" s="145"/>
      <c r="L2075" s="110"/>
      <c r="M2075" s="110"/>
    </row>
    <row r="2076" spans="11:13" x14ac:dyDescent="0.25">
      <c r="K2076" s="145"/>
      <c r="L2076" s="110"/>
      <c r="M2076" s="110"/>
    </row>
    <row r="2077" spans="11:13" x14ac:dyDescent="0.25">
      <c r="K2077" s="145"/>
      <c r="L2077" s="110"/>
      <c r="M2077" s="110"/>
    </row>
    <row r="2078" spans="11:13" x14ac:dyDescent="0.25">
      <c r="K2078" s="145"/>
      <c r="L2078" s="110"/>
      <c r="M2078" s="110"/>
    </row>
    <row r="2079" spans="11:13" x14ac:dyDescent="0.25">
      <c r="K2079" s="145"/>
      <c r="L2079" s="110"/>
      <c r="M2079" s="110"/>
    </row>
    <row r="2080" spans="11:13" x14ac:dyDescent="0.25">
      <c r="K2080" s="145"/>
      <c r="L2080" s="110"/>
      <c r="M2080" s="110"/>
    </row>
    <row r="2081" spans="11:13" x14ac:dyDescent="0.25">
      <c r="K2081" s="145"/>
      <c r="L2081" s="110"/>
      <c r="M2081" s="110"/>
    </row>
    <row r="2082" spans="11:13" x14ac:dyDescent="0.25">
      <c r="K2082" s="145"/>
      <c r="L2082" s="110"/>
      <c r="M2082" s="110"/>
    </row>
    <row r="2083" spans="11:13" x14ac:dyDescent="0.25">
      <c r="K2083" s="145"/>
      <c r="L2083" s="110"/>
      <c r="M2083" s="110"/>
    </row>
    <row r="2084" spans="11:13" x14ac:dyDescent="0.25">
      <c r="K2084" s="145"/>
      <c r="L2084" s="110"/>
      <c r="M2084" s="110"/>
    </row>
    <row r="2085" spans="11:13" x14ac:dyDescent="0.25">
      <c r="K2085" s="145"/>
      <c r="L2085" s="110"/>
      <c r="M2085" s="110"/>
    </row>
    <row r="2086" spans="11:13" x14ac:dyDescent="0.25">
      <c r="K2086" s="145"/>
      <c r="L2086" s="110"/>
      <c r="M2086" s="110"/>
    </row>
    <row r="2087" spans="11:13" x14ac:dyDescent="0.25">
      <c r="K2087" s="145"/>
      <c r="L2087" s="110"/>
      <c r="M2087" s="110"/>
    </row>
    <row r="2088" spans="11:13" x14ac:dyDescent="0.25">
      <c r="K2088" s="145"/>
      <c r="L2088" s="110"/>
      <c r="M2088" s="110"/>
    </row>
    <row r="2089" spans="11:13" x14ac:dyDescent="0.25">
      <c r="K2089" s="145"/>
      <c r="L2089" s="110"/>
      <c r="M2089" s="110"/>
    </row>
    <row r="2090" spans="11:13" x14ac:dyDescent="0.25">
      <c r="K2090" s="145"/>
      <c r="L2090" s="110"/>
      <c r="M2090" s="110"/>
    </row>
    <row r="2091" spans="11:13" x14ac:dyDescent="0.25">
      <c r="K2091" s="145"/>
      <c r="L2091" s="110"/>
      <c r="M2091" s="110"/>
    </row>
    <row r="2092" spans="11:13" x14ac:dyDescent="0.25">
      <c r="K2092" s="145"/>
      <c r="L2092" s="110"/>
      <c r="M2092" s="110"/>
    </row>
    <row r="2093" spans="11:13" x14ac:dyDescent="0.25">
      <c r="K2093" s="145"/>
      <c r="L2093" s="110"/>
      <c r="M2093" s="110"/>
    </row>
    <row r="2094" spans="11:13" x14ac:dyDescent="0.25">
      <c r="K2094" s="145"/>
      <c r="L2094" s="110"/>
      <c r="M2094" s="110"/>
    </row>
    <row r="2095" spans="11:13" x14ac:dyDescent="0.25">
      <c r="K2095" s="145"/>
      <c r="L2095" s="110"/>
      <c r="M2095" s="110"/>
    </row>
    <row r="2096" spans="11:13" x14ac:dyDescent="0.25">
      <c r="K2096" s="145"/>
      <c r="L2096" s="110"/>
      <c r="M2096" s="110"/>
    </row>
    <row r="2097" spans="11:13" x14ac:dyDescent="0.25">
      <c r="K2097" s="145"/>
      <c r="L2097" s="110"/>
      <c r="M2097" s="110"/>
    </row>
    <row r="2098" spans="11:13" x14ac:dyDescent="0.25">
      <c r="K2098" s="145"/>
      <c r="L2098" s="110"/>
      <c r="M2098" s="110"/>
    </row>
    <row r="2099" spans="11:13" x14ac:dyDescent="0.25">
      <c r="K2099" s="145"/>
      <c r="L2099" s="110"/>
      <c r="M2099" s="110"/>
    </row>
    <row r="2100" spans="11:13" x14ac:dyDescent="0.25">
      <c r="K2100" s="145"/>
      <c r="L2100" s="110"/>
      <c r="M2100" s="110"/>
    </row>
    <row r="2101" spans="11:13" x14ac:dyDescent="0.25">
      <c r="K2101" s="145"/>
      <c r="L2101" s="110"/>
      <c r="M2101" s="110"/>
    </row>
    <row r="2102" spans="11:13" x14ac:dyDescent="0.25">
      <c r="K2102" s="145"/>
      <c r="L2102" s="110"/>
      <c r="M2102" s="110"/>
    </row>
    <row r="2103" spans="11:13" x14ac:dyDescent="0.25">
      <c r="K2103" s="145"/>
      <c r="L2103" s="110"/>
      <c r="M2103" s="110"/>
    </row>
    <row r="2104" spans="11:13" x14ac:dyDescent="0.25">
      <c r="K2104" s="145"/>
      <c r="L2104" s="110"/>
      <c r="M2104" s="110"/>
    </row>
    <row r="2105" spans="11:13" x14ac:dyDescent="0.25">
      <c r="K2105" s="145"/>
      <c r="L2105" s="110"/>
      <c r="M2105" s="110"/>
    </row>
    <row r="2106" spans="11:13" x14ac:dyDescent="0.25">
      <c r="K2106" s="145"/>
      <c r="L2106" s="110"/>
      <c r="M2106" s="110"/>
    </row>
    <row r="2107" spans="11:13" x14ac:dyDescent="0.25">
      <c r="K2107" s="145"/>
      <c r="L2107" s="110"/>
      <c r="M2107" s="110"/>
    </row>
    <row r="2108" spans="11:13" x14ac:dyDescent="0.25">
      <c r="K2108" s="145"/>
      <c r="L2108" s="110"/>
      <c r="M2108" s="110"/>
    </row>
    <row r="2109" spans="11:13" x14ac:dyDescent="0.25">
      <c r="K2109" s="145"/>
      <c r="L2109" s="110"/>
      <c r="M2109" s="110"/>
    </row>
    <row r="2110" spans="11:13" x14ac:dyDescent="0.25">
      <c r="K2110" s="145"/>
      <c r="L2110" s="110"/>
      <c r="M2110" s="110"/>
    </row>
    <row r="2111" spans="11:13" x14ac:dyDescent="0.25">
      <c r="K2111" s="145"/>
      <c r="L2111" s="110"/>
      <c r="M2111" s="110"/>
    </row>
    <row r="2112" spans="11:13" x14ac:dyDescent="0.25">
      <c r="K2112" s="145"/>
      <c r="L2112" s="110"/>
      <c r="M2112" s="110"/>
    </row>
    <row r="2113" spans="11:13" x14ac:dyDescent="0.25">
      <c r="K2113" s="145"/>
      <c r="L2113" s="110"/>
      <c r="M2113" s="110"/>
    </row>
    <row r="2114" spans="11:13" x14ac:dyDescent="0.25">
      <c r="K2114" s="145"/>
      <c r="L2114" s="110"/>
      <c r="M2114" s="110"/>
    </row>
    <row r="2115" spans="11:13" x14ac:dyDescent="0.25">
      <c r="K2115" s="145"/>
      <c r="L2115" s="110"/>
      <c r="M2115" s="110"/>
    </row>
    <row r="2116" spans="11:13" x14ac:dyDescent="0.25">
      <c r="K2116" s="145"/>
      <c r="L2116" s="110"/>
      <c r="M2116" s="110"/>
    </row>
    <row r="2117" spans="11:13" x14ac:dyDescent="0.25">
      <c r="K2117" s="145"/>
      <c r="L2117" s="110"/>
      <c r="M2117" s="110"/>
    </row>
    <row r="2118" spans="11:13" x14ac:dyDescent="0.25">
      <c r="K2118" s="145"/>
      <c r="L2118" s="110"/>
      <c r="M2118" s="110"/>
    </row>
    <row r="2119" spans="11:13" x14ac:dyDescent="0.25">
      <c r="K2119" s="145"/>
      <c r="L2119" s="110"/>
      <c r="M2119" s="110"/>
    </row>
    <row r="2120" spans="11:13" x14ac:dyDescent="0.25">
      <c r="K2120" s="145"/>
      <c r="L2120" s="110"/>
      <c r="M2120" s="110"/>
    </row>
    <row r="2121" spans="11:13" x14ac:dyDescent="0.25">
      <c r="K2121" s="145"/>
      <c r="L2121" s="110"/>
      <c r="M2121" s="110"/>
    </row>
    <row r="2122" spans="11:13" x14ac:dyDescent="0.25">
      <c r="K2122" s="145"/>
      <c r="L2122" s="110"/>
      <c r="M2122" s="110"/>
    </row>
    <row r="2123" spans="11:13" x14ac:dyDescent="0.25">
      <c r="K2123" s="145"/>
      <c r="L2123" s="110"/>
      <c r="M2123" s="110"/>
    </row>
    <row r="2124" spans="11:13" x14ac:dyDescent="0.25">
      <c r="K2124" s="145"/>
      <c r="L2124" s="110"/>
      <c r="M2124" s="110"/>
    </row>
    <row r="2125" spans="11:13" x14ac:dyDescent="0.25">
      <c r="K2125" s="145"/>
      <c r="L2125" s="110"/>
      <c r="M2125" s="110"/>
    </row>
    <row r="2126" spans="11:13" x14ac:dyDescent="0.25">
      <c r="K2126" s="145"/>
      <c r="L2126" s="110"/>
      <c r="M2126" s="110"/>
    </row>
    <row r="2127" spans="11:13" x14ac:dyDescent="0.25">
      <c r="K2127" s="145"/>
      <c r="L2127" s="110"/>
      <c r="M2127" s="110"/>
    </row>
    <row r="2128" spans="11:13" x14ac:dyDescent="0.25">
      <c r="K2128" s="145"/>
      <c r="L2128" s="110"/>
      <c r="M2128" s="110"/>
    </row>
    <row r="2129" spans="11:13" x14ac:dyDescent="0.25">
      <c r="K2129" s="145"/>
      <c r="L2129" s="110"/>
      <c r="M2129" s="110"/>
    </row>
    <row r="2130" spans="11:13" x14ac:dyDescent="0.25">
      <c r="K2130" s="145"/>
      <c r="L2130" s="110"/>
      <c r="M2130" s="110"/>
    </row>
    <row r="2131" spans="11:13" x14ac:dyDescent="0.25">
      <c r="K2131" s="145"/>
      <c r="L2131" s="110"/>
      <c r="M2131" s="110"/>
    </row>
    <row r="2132" spans="11:13" x14ac:dyDescent="0.25">
      <c r="K2132" s="145"/>
      <c r="L2132" s="110"/>
      <c r="M2132" s="110"/>
    </row>
    <row r="2133" spans="11:13" x14ac:dyDescent="0.25">
      <c r="K2133" s="145"/>
      <c r="L2133" s="110"/>
      <c r="M2133" s="110"/>
    </row>
    <row r="2134" spans="11:13" x14ac:dyDescent="0.25">
      <c r="K2134" s="145"/>
      <c r="L2134" s="110"/>
      <c r="M2134" s="110"/>
    </row>
    <row r="2135" spans="11:13" x14ac:dyDescent="0.25">
      <c r="K2135" s="145"/>
      <c r="L2135" s="110"/>
      <c r="M2135" s="110"/>
    </row>
    <row r="2136" spans="11:13" x14ac:dyDescent="0.25">
      <c r="K2136" s="145"/>
      <c r="L2136" s="110"/>
      <c r="M2136" s="110"/>
    </row>
    <row r="2137" spans="11:13" x14ac:dyDescent="0.25">
      <c r="K2137" s="145"/>
      <c r="L2137" s="110"/>
      <c r="M2137" s="110"/>
    </row>
    <row r="2138" spans="11:13" x14ac:dyDescent="0.25">
      <c r="K2138" s="145"/>
      <c r="L2138" s="110"/>
      <c r="M2138" s="110"/>
    </row>
    <row r="2139" spans="11:13" x14ac:dyDescent="0.25">
      <c r="K2139" s="145"/>
      <c r="L2139" s="110"/>
      <c r="M2139" s="110"/>
    </row>
    <row r="2140" spans="11:13" x14ac:dyDescent="0.25">
      <c r="K2140" s="145"/>
      <c r="L2140" s="110"/>
      <c r="M2140" s="110"/>
    </row>
    <row r="2141" spans="11:13" x14ac:dyDescent="0.25">
      <c r="K2141" s="145"/>
      <c r="L2141" s="110"/>
      <c r="M2141" s="110"/>
    </row>
    <row r="2142" spans="11:13" x14ac:dyDescent="0.25">
      <c r="K2142" s="145"/>
      <c r="L2142" s="110"/>
      <c r="M2142" s="110"/>
    </row>
    <row r="2143" spans="11:13" x14ac:dyDescent="0.25">
      <c r="K2143" s="145"/>
      <c r="L2143" s="110"/>
      <c r="M2143" s="110"/>
    </row>
    <row r="2144" spans="11:13" x14ac:dyDescent="0.25">
      <c r="K2144" s="145"/>
      <c r="L2144" s="110"/>
      <c r="M2144" s="110"/>
    </row>
    <row r="2145" spans="11:13" x14ac:dyDescent="0.25">
      <c r="K2145" s="145"/>
      <c r="L2145" s="110"/>
      <c r="M2145" s="110"/>
    </row>
    <row r="2146" spans="11:13" x14ac:dyDescent="0.25">
      <c r="K2146" s="145"/>
      <c r="L2146" s="110"/>
      <c r="M2146" s="110"/>
    </row>
    <row r="2147" spans="11:13" x14ac:dyDescent="0.25">
      <c r="K2147" s="145"/>
      <c r="L2147" s="110"/>
      <c r="M2147" s="110"/>
    </row>
    <row r="2148" spans="11:13" x14ac:dyDescent="0.25">
      <c r="K2148" s="145"/>
      <c r="L2148" s="110"/>
      <c r="M2148" s="110"/>
    </row>
    <row r="2149" spans="11:13" x14ac:dyDescent="0.25">
      <c r="K2149" s="145"/>
      <c r="L2149" s="110"/>
      <c r="M2149" s="110"/>
    </row>
    <row r="2150" spans="11:13" x14ac:dyDescent="0.25">
      <c r="K2150" s="145"/>
      <c r="L2150" s="110"/>
      <c r="M2150" s="110"/>
    </row>
    <row r="2151" spans="11:13" x14ac:dyDescent="0.25">
      <c r="K2151" s="145"/>
      <c r="L2151" s="110"/>
      <c r="M2151" s="110"/>
    </row>
    <row r="2152" spans="11:13" x14ac:dyDescent="0.25">
      <c r="K2152" s="145"/>
      <c r="L2152" s="110"/>
      <c r="M2152" s="110"/>
    </row>
    <row r="2153" spans="11:13" x14ac:dyDescent="0.25">
      <c r="K2153" s="145"/>
      <c r="L2153" s="110"/>
      <c r="M2153" s="110"/>
    </row>
    <row r="2154" spans="11:13" x14ac:dyDescent="0.25">
      <c r="K2154" s="145"/>
      <c r="L2154" s="110"/>
      <c r="M2154" s="110"/>
    </row>
    <row r="2155" spans="11:13" x14ac:dyDescent="0.25">
      <c r="K2155" s="145"/>
      <c r="L2155" s="110"/>
      <c r="M2155" s="110"/>
    </row>
    <row r="2156" spans="11:13" x14ac:dyDescent="0.25">
      <c r="K2156" s="145"/>
      <c r="L2156" s="110"/>
      <c r="M2156" s="110"/>
    </row>
    <row r="2157" spans="11:13" x14ac:dyDescent="0.25">
      <c r="K2157" s="145"/>
      <c r="L2157" s="110"/>
      <c r="M2157" s="110"/>
    </row>
    <row r="2158" spans="11:13" x14ac:dyDescent="0.25">
      <c r="K2158" s="145"/>
      <c r="L2158" s="110"/>
      <c r="M2158" s="110"/>
    </row>
    <row r="2159" spans="11:13" x14ac:dyDescent="0.25">
      <c r="K2159" s="145"/>
      <c r="L2159" s="110"/>
      <c r="M2159" s="110"/>
    </row>
    <row r="2160" spans="11:13" x14ac:dyDescent="0.25">
      <c r="K2160" s="145"/>
      <c r="L2160" s="110"/>
      <c r="M2160" s="110"/>
    </row>
    <row r="2161" spans="11:13" x14ac:dyDescent="0.25">
      <c r="K2161" s="145"/>
      <c r="L2161" s="110"/>
      <c r="M2161" s="110"/>
    </row>
    <row r="2162" spans="11:13" x14ac:dyDescent="0.25">
      <c r="K2162" s="145"/>
      <c r="L2162" s="110"/>
      <c r="M2162" s="110"/>
    </row>
    <row r="2163" spans="11:13" x14ac:dyDescent="0.25">
      <c r="K2163" s="145"/>
      <c r="L2163" s="110"/>
      <c r="M2163" s="110"/>
    </row>
    <row r="2164" spans="11:13" x14ac:dyDescent="0.25">
      <c r="K2164" s="145"/>
      <c r="L2164" s="110"/>
      <c r="M2164" s="110"/>
    </row>
    <row r="2165" spans="11:13" x14ac:dyDescent="0.25">
      <c r="K2165" s="145"/>
      <c r="L2165" s="110"/>
      <c r="M2165" s="110"/>
    </row>
    <row r="2166" spans="11:13" x14ac:dyDescent="0.25">
      <c r="K2166" s="145"/>
      <c r="L2166" s="110"/>
      <c r="M2166" s="110"/>
    </row>
    <row r="2167" spans="11:13" x14ac:dyDescent="0.25">
      <c r="K2167" s="145"/>
      <c r="L2167" s="110"/>
      <c r="M2167" s="110"/>
    </row>
    <row r="2168" spans="11:13" x14ac:dyDescent="0.25">
      <c r="K2168" s="145"/>
      <c r="L2168" s="110"/>
      <c r="M2168" s="110"/>
    </row>
    <row r="2169" spans="11:13" x14ac:dyDescent="0.25">
      <c r="K2169" s="145"/>
      <c r="L2169" s="110"/>
      <c r="M2169" s="110"/>
    </row>
    <row r="2170" spans="11:13" x14ac:dyDescent="0.25">
      <c r="K2170" s="145"/>
      <c r="L2170" s="110"/>
      <c r="M2170" s="110"/>
    </row>
    <row r="2171" spans="11:13" x14ac:dyDescent="0.25">
      <c r="K2171" s="145"/>
      <c r="L2171" s="110"/>
      <c r="M2171" s="110"/>
    </row>
    <row r="2172" spans="11:13" x14ac:dyDescent="0.25">
      <c r="K2172" s="145"/>
      <c r="L2172" s="110"/>
      <c r="M2172" s="110"/>
    </row>
    <row r="2173" spans="11:13" x14ac:dyDescent="0.25">
      <c r="K2173" s="145"/>
      <c r="L2173" s="110"/>
      <c r="M2173" s="110"/>
    </row>
    <row r="2174" spans="11:13" x14ac:dyDescent="0.25">
      <c r="K2174" s="145"/>
      <c r="L2174" s="110"/>
      <c r="M2174" s="110"/>
    </row>
    <row r="2175" spans="11:13" x14ac:dyDescent="0.25">
      <c r="K2175" s="145"/>
      <c r="L2175" s="110"/>
      <c r="M2175" s="110"/>
    </row>
    <row r="2176" spans="11:13" x14ac:dyDescent="0.25">
      <c r="K2176" s="145"/>
      <c r="L2176" s="110"/>
      <c r="M2176" s="110"/>
    </row>
    <row r="2177" spans="11:13" x14ac:dyDescent="0.25">
      <c r="K2177" s="145"/>
      <c r="L2177" s="110"/>
      <c r="M2177" s="110"/>
    </row>
    <row r="2178" spans="11:13" x14ac:dyDescent="0.25">
      <c r="K2178" s="145"/>
      <c r="L2178" s="110"/>
      <c r="M2178" s="110"/>
    </row>
    <row r="2179" spans="11:13" x14ac:dyDescent="0.25">
      <c r="K2179" s="145"/>
      <c r="L2179" s="110"/>
      <c r="M2179" s="110"/>
    </row>
    <row r="2180" spans="11:13" x14ac:dyDescent="0.25">
      <c r="K2180" s="145"/>
      <c r="L2180" s="110"/>
      <c r="M2180" s="110"/>
    </row>
    <row r="2181" spans="11:13" x14ac:dyDescent="0.25">
      <c r="K2181" s="145"/>
      <c r="L2181" s="110"/>
      <c r="M2181" s="110"/>
    </row>
    <row r="2182" spans="11:13" x14ac:dyDescent="0.25">
      <c r="K2182" s="145"/>
      <c r="L2182" s="110"/>
      <c r="M2182" s="110"/>
    </row>
    <row r="2183" spans="11:13" x14ac:dyDescent="0.25">
      <c r="K2183" s="145"/>
      <c r="L2183" s="110"/>
      <c r="M2183" s="110"/>
    </row>
    <row r="2184" spans="11:13" x14ac:dyDescent="0.25">
      <c r="K2184" s="145"/>
      <c r="L2184" s="110"/>
      <c r="M2184" s="110"/>
    </row>
    <row r="2185" spans="11:13" x14ac:dyDescent="0.25">
      <c r="K2185" s="145"/>
      <c r="L2185" s="110"/>
      <c r="M2185" s="110"/>
    </row>
    <row r="2186" spans="11:13" x14ac:dyDescent="0.25">
      <c r="K2186" s="145"/>
      <c r="L2186" s="110"/>
      <c r="M2186" s="110"/>
    </row>
    <row r="2187" spans="11:13" x14ac:dyDescent="0.25">
      <c r="K2187" s="145"/>
      <c r="L2187" s="110"/>
      <c r="M2187" s="110"/>
    </row>
    <row r="2188" spans="11:13" x14ac:dyDescent="0.25">
      <c r="K2188" s="145"/>
      <c r="L2188" s="110"/>
      <c r="M2188" s="110"/>
    </row>
    <row r="2189" spans="11:13" x14ac:dyDescent="0.25">
      <c r="K2189" s="145"/>
      <c r="L2189" s="110"/>
      <c r="M2189" s="110"/>
    </row>
    <row r="2190" spans="11:13" x14ac:dyDescent="0.25">
      <c r="K2190" s="145"/>
      <c r="L2190" s="110"/>
      <c r="M2190" s="110"/>
    </row>
    <row r="2191" spans="11:13" x14ac:dyDescent="0.25">
      <c r="K2191" s="145"/>
      <c r="L2191" s="110"/>
      <c r="M2191" s="110"/>
    </row>
    <row r="2192" spans="11:13" x14ac:dyDescent="0.25">
      <c r="K2192" s="145"/>
      <c r="L2192" s="110"/>
      <c r="M2192" s="110"/>
    </row>
    <row r="2193" spans="11:13" x14ac:dyDescent="0.25">
      <c r="K2193" s="145"/>
      <c r="L2193" s="110"/>
      <c r="M2193" s="110"/>
    </row>
    <row r="2194" spans="11:13" x14ac:dyDescent="0.25">
      <c r="K2194" s="145"/>
      <c r="L2194" s="110"/>
      <c r="M2194" s="110"/>
    </row>
    <row r="2195" spans="11:13" x14ac:dyDescent="0.25">
      <c r="K2195" s="145"/>
      <c r="L2195" s="110"/>
      <c r="M2195" s="110"/>
    </row>
    <row r="2196" spans="11:13" x14ac:dyDescent="0.25">
      <c r="K2196" s="145"/>
      <c r="L2196" s="110"/>
      <c r="M2196" s="110"/>
    </row>
    <row r="2197" spans="11:13" x14ac:dyDescent="0.25">
      <c r="K2197" s="145"/>
      <c r="L2197" s="110"/>
      <c r="M2197" s="110"/>
    </row>
    <row r="2198" spans="11:13" x14ac:dyDescent="0.25">
      <c r="K2198" s="145"/>
      <c r="L2198" s="110"/>
      <c r="M2198" s="110"/>
    </row>
    <row r="2199" spans="11:13" x14ac:dyDescent="0.25">
      <c r="K2199" s="145"/>
      <c r="L2199" s="110"/>
      <c r="M2199" s="110"/>
    </row>
    <row r="2200" spans="11:13" x14ac:dyDescent="0.25">
      <c r="K2200" s="145"/>
      <c r="L2200" s="110"/>
      <c r="M2200" s="110"/>
    </row>
    <row r="2201" spans="11:13" x14ac:dyDescent="0.25">
      <c r="K2201" s="145"/>
      <c r="L2201" s="110"/>
      <c r="M2201" s="110"/>
    </row>
    <row r="2202" spans="11:13" x14ac:dyDescent="0.25">
      <c r="K2202" s="145"/>
      <c r="L2202" s="110"/>
      <c r="M2202" s="110"/>
    </row>
    <row r="2203" spans="11:13" x14ac:dyDescent="0.25">
      <c r="K2203" s="145"/>
      <c r="L2203" s="110"/>
      <c r="M2203" s="110"/>
    </row>
    <row r="2204" spans="11:13" x14ac:dyDescent="0.25">
      <c r="K2204" s="145"/>
      <c r="L2204" s="110"/>
      <c r="M2204" s="110"/>
    </row>
    <row r="2205" spans="11:13" x14ac:dyDescent="0.25">
      <c r="K2205" s="145"/>
      <c r="L2205" s="110"/>
      <c r="M2205" s="110"/>
    </row>
    <row r="2206" spans="11:13" x14ac:dyDescent="0.25">
      <c r="K2206" s="145"/>
      <c r="L2206" s="110"/>
      <c r="M2206" s="110"/>
    </row>
    <row r="2207" spans="11:13" x14ac:dyDescent="0.25">
      <c r="K2207" s="145"/>
      <c r="L2207" s="110"/>
      <c r="M2207" s="110"/>
    </row>
    <row r="2208" spans="11:13" x14ac:dyDescent="0.25">
      <c r="K2208" s="145"/>
      <c r="L2208" s="110"/>
      <c r="M2208" s="110"/>
    </row>
    <row r="2209" spans="11:13" x14ac:dyDescent="0.25">
      <c r="K2209" s="145"/>
      <c r="L2209" s="110"/>
      <c r="M2209" s="110"/>
    </row>
    <row r="2210" spans="11:13" x14ac:dyDescent="0.25">
      <c r="K2210" s="145"/>
      <c r="L2210" s="110"/>
      <c r="M2210" s="110"/>
    </row>
    <row r="2211" spans="11:13" x14ac:dyDescent="0.25">
      <c r="K2211" s="145"/>
      <c r="L2211" s="110"/>
      <c r="M2211" s="110"/>
    </row>
    <row r="2212" spans="11:13" x14ac:dyDescent="0.25">
      <c r="K2212" s="145"/>
      <c r="L2212" s="110"/>
      <c r="M2212" s="110"/>
    </row>
    <row r="2213" spans="11:13" x14ac:dyDescent="0.25">
      <c r="K2213" s="145"/>
      <c r="L2213" s="110"/>
      <c r="M2213" s="110"/>
    </row>
    <row r="2214" spans="11:13" x14ac:dyDescent="0.25">
      <c r="K2214" s="145"/>
      <c r="L2214" s="110"/>
      <c r="M2214" s="110"/>
    </row>
    <row r="2215" spans="11:13" x14ac:dyDescent="0.25">
      <c r="K2215" s="145"/>
      <c r="L2215" s="110"/>
      <c r="M2215" s="110"/>
    </row>
    <row r="2216" spans="11:13" x14ac:dyDescent="0.25">
      <c r="K2216" s="145"/>
      <c r="L2216" s="110"/>
      <c r="M2216" s="110"/>
    </row>
    <row r="2217" spans="11:13" x14ac:dyDescent="0.25">
      <c r="K2217" s="145"/>
      <c r="L2217" s="110"/>
      <c r="M2217" s="110"/>
    </row>
    <row r="2218" spans="11:13" x14ac:dyDescent="0.25">
      <c r="K2218" s="145"/>
      <c r="L2218" s="110"/>
      <c r="M2218" s="110"/>
    </row>
    <row r="2219" spans="11:13" x14ac:dyDescent="0.25">
      <c r="K2219" s="145"/>
      <c r="L2219" s="110"/>
      <c r="M2219" s="110"/>
    </row>
    <row r="2220" spans="11:13" x14ac:dyDescent="0.25">
      <c r="K2220" s="145"/>
      <c r="L2220" s="110"/>
      <c r="M2220" s="110"/>
    </row>
    <row r="2221" spans="11:13" x14ac:dyDescent="0.25">
      <c r="K2221" s="145"/>
      <c r="L2221" s="110"/>
      <c r="M2221" s="110"/>
    </row>
    <row r="2222" spans="11:13" x14ac:dyDescent="0.25">
      <c r="K2222" s="145"/>
      <c r="L2222" s="110"/>
      <c r="M2222" s="110"/>
    </row>
    <row r="2223" spans="11:13" x14ac:dyDescent="0.25">
      <c r="K2223" s="145"/>
      <c r="L2223" s="110"/>
      <c r="M2223" s="110"/>
    </row>
    <row r="2224" spans="11:13" x14ac:dyDescent="0.25">
      <c r="K2224" s="145"/>
      <c r="L2224" s="110"/>
      <c r="M2224" s="110"/>
    </row>
    <row r="2225" spans="11:13" x14ac:dyDescent="0.25">
      <c r="K2225" s="145"/>
      <c r="L2225" s="110"/>
      <c r="M2225" s="110"/>
    </row>
    <row r="2226" spans="11:13" x14ac:dyDescent="0.25">
      <c r="K2226" s="145"/>
      <c r="L2226" s="110"/>
      <c r="M2226" s="110"/>
    </row>
    <row r="2227" spans="11:13" x14ac:dyDescent="0.25">
      <c r="K2227" s="145"/>
      <c r="L2227" s="110"/>
      <c r="M2227" s="110"/>
    </row>
    <row r="2228" spans="11:13" x14ac:dyDescent="0.25">
      <c r="K2228" s="145"/>
      <c r="L2228" s="110"/>
      <c r="M2228" s="110"/>
    </row>
    <row r="2229" spans="11:13" x14ac:dyDescent="0.25">
      <c r="K2229" s="145"/>
      <c r="L2229" s="110"/>
      <c r="M2229" s="110"/>
    </row>
    <row r="2230" spans="11:13" x14ac:dyDescent="0.25">
      <c r="K2230" s="145"/>
      <c r="L2230" s="110"/>
      <c r="M2230" s="110"/>
    </row>
    <row r="2231" spans="11:13" x14ac:dyDescent="0.25">
      <c r="K2231" s="145"/>
      <c r="L2231" s="110"/>
      <c r="M2231" s="110"/>
    </row>
    <row r="2232" spans="11:13" x14ac:dyDescent="0.25">
      <c r="K2232" s="145"/>
      <c r="L2232" s="110"/>
      <c r="M2232" s="110"/>
    </row>
    <row r="2233" spans="11:13" x14ac:dyDescent="0.25">
      <c r="K2233" s="145"/>
      <c r="L2233" s="110"/>
      <c r="M2233" s="110"/>
    </row>
    <row r="2234" spans="11:13" x14ac:dyDescent="0.25">
      <c r="K2234" s="145"/>
      <c r="L2234" s="110"/>
      <c r="M2234" s="110"/>
    </row>
    <row r="2235" spans="11:13" x14ac:dyDescent="0.25">
      <c r="K2235" s="145"/>
      <c r="L2235" s="110"/>
      <c r="M2235" s="110"/>
    </row>
    <row r="2236" spans="11:13" x14ac:dyDescent="0.25">
      <c r="K2236" s="145"/>
      <c r="L2236" s="110"/>
      <c r="M2236" s="110"/>
    </row>
    <row r="2237" spans="11:13" x14ac:dyDescent="0.25">
      <c r="K2237" s="145"/>
      <c r="L2237" s="110"/>
      <c r="M2237" s="110"/>
    </row>
    <row r="2238" spans="11:13" x14ac:dyDescent="0.25">
      <c r="K2238" s="145"/>
      <c r="L2238" s="110"/>
      <c r="M2238" s="110"/>
    </row>
    <row r="2239" spans="11:13" x14ac:dyDescent="0.25">
      <c r="K2239" s="145"/>
      <c r="L2239" s="110"/>
      <c r="M2239" s="110"/>
    </row>
    <row r="2240" spans="11:13" x14ac:dyDescent="0.25">
      <c r="K2240" s="145"/>
      <c r="L2240" s="110"/>
      <c r="M2240" s="110"/>
    </row>
    <row r="2241" spans="11:13" x14ac:dyDescent="0.25">
      <c r="K2241" s="145"/>
      <c r="L2241" s="110"/>
      <c r="M2241" s="110"/>
    </row>
    <row r="2242" spans="11:13" x14ac:dyDescent="0.25">
      <c r="K2242" s="145"/>
      <c r="L2242" s="110"/>
      <c r="M2242" s="110"/>
    </row>
    <row r="2243" spans="11:13" x14ac:dyDescent="0.25">
      <c r="K2243" s="145"/>
      <c r="L2243" s="110"/>
      <c r="M2243" s="110"/>
    </row>
    <row r="2244" spans="11:13" x14ac:dyDescent="0.25">
      <c r="K2244" s="145"/>
      <c r="L2244" s="110"/>
      <c r="M2244" s="110"/>
    </row>
    <row r="2245" spans="11:13" x14ac:dyDescent="0.25">
      <c r="K2245" s="145"/>
      <c r="L2245" s="110"/>
      <c r="M2245" s="110"/>
    </row>
    <row r="2246" spans="11:13" x14ac:dyDescent="0.25">
      <c r="K2246" s="145"/>
      <c r="L2246" s="110"/>
      <c r="M2246" s="110"/>
    </row>
    <row r="2247" spans="11:13" x14ac:dyDescent="0.25">
      <c r="K2247" s="145"/>
      <c r="L2247" s="110"/>
      <c r="M2247" s="110"/>
    </row>
    <row r="2248" spans="11:13" x14ac:dyDescent="0.25">
      <c r="K2248" s="145"/>
      <c r="L2248" s="110"/>
      <c r="M2248" s="110"/>
    </row>
    <row r="2249" spans="11:13" x14ac:dyDescent="0.25">
      <c r="K2249" s="145"/>
      <c r="L2249" s="110"/>
      <c r="M2249" s="110"/>
    </row>
    <row r="2250" spans="11:13" x14ac:dyDescent="0.25">
      <c r="K2250" s="145"/>
      <c r="L2250" s="110"/>
      <c r="M2250" s="110"/>
    </row>
    <row r="2251" spans="11:13" x14ac:dyDescent="0.25">
      <c r="K2251" s="145"/>
      <c r="L2251" s="110"/>
      <c r="M2251" s="110"/>
    </row>
    <row r="2252" spans="11:13" x14ac:dyDescent="0.25">
      <c r="K2252" s="145"/>
      <c r="L2252" s="110"/>
      <c r="M2252" s="110"/>
    </row>
    <row r="2253" spans="11:13" x14ac:dyDescent="0.25">
      <c r="K2253" s="145"/>
      <c r="L2253" s="110"/>
      <c r="M2253" s="110"/>
    </row>
    <row r="2254" spans="11:13" x14ac:dyDescent="0.25">
      <c r="K2254" s="145"/>
      <c r="L2254" s="110"/>
      <c r="M2254" s="110"/>
    </row>
    <row r="2255" spans="11:13" x14ac:dyDescent="0.25">
      <c r="K2255" s="145"/>
      <c r="L2255" s="110"/>
      <c r="M2255" s="110"/>
    </row>
    <row r="2256" spans="11:13" x14ac:dyDescent="0.25">
      <c r="K2256" s="145"/>
      <c r="L2256" s="110"/>
      <c r="M2256" s="110"/>
    </row>
    <row r="2257" spans="11:13" x14ac:dyDescent="0.25">
      <c r="K2257" s="145"/>
      <c r="L2257" s="110"/>
      <c r="M2257" s="110"/>
    </row>
    <row r="2258" spans="11:13" x14ac:dyDescent="0.25">
      <c r="K2258" s="145"/>
      <c r="L2258" s="110"/>
      <c r="M2258" s="110"/>
    </row>
    <row r="2259" spans="11:13" x14ac:dyDescent="0.25">
      <c r="K2259" s="145"/>
      <c r="L2259" s="110"/>
      <c r="M2259" s="110"/>
    </row>
    <row r="2260" spans="11:13" x14ac:dyDescent="0.25">
      <c r="K2260" s="145"/>
      <c r="L2260" s="110"/>
      <c r="M2260" s="110"/>
    </row>
    <row r="2261" spans="11:13" x14ac:dyDescent="0.25">
      <c r="K2261" s="145"/>
      <c r="L2261" s="110"/>
      <c r="M2261" s="110"/>
    </row>
    <row r="2262" spans="11:13" x14ac:dyDescent="0.25">
      <c r="K2262" s="145"/>
      <c r="L2262" s="110"/>
      <c r="M2262" s="110"/>
    </row>
    <row r="2263" spans="11:13" x14ac:dyDescent="0.25">
      <c r="K2263" s="145"/>
      <c r="L2263" s="110"/>
      <c r="M2263" s="110"/>
    </row>
    <row r="2264" spans="11:13" x14ac:dyDescent="0.25">
      <c r="K2264" s="145"/>
      <c r="L2264" s="110"/>
      <c r="M2264" s="110"/>
    </row>
    <row r="2265" spans="11:13" x14ac:dyDescent="0.25">
      <c r="K2265" s="145"/>
      <c r="L2265" s="110"/>
      <c r="M2265" s="110"/>
    </row>
    <row r="2266" spans="11:13" x14ac:dyDescent="0.25">
      <c r="K2266" s="145"/>
      <c r="L2266" s="110"/>
      <c r="M2266" s="110"/>
    </row>
    <row r="2267" spans="11:13" x14ac:dyDescent="0.25">
      <c r="K2267" s="145"/>
      <c r="L2267" s="110"/>
      <c r="M2267" s="110"/>
    </row>
    <row r="2268" spans="11:13" x14ac:dyDescent="0.25">
      <c r="K2268" s="145"/>
      <c r="L2268" s="110"/>
      <c r="M2268" s="110"/>
    </row>
    <row r="2269" spans="11:13" x14ac:dyDescent="0.25">
      <c r="K2269" s="145"/>
      <c r="L2269" s="110"/>
      <c r="M2269" s="110"/>
    </row>
    <row r="2270" spans="11:13" x14ac:dyDescent="0.25">
      <c r="K2270" s="145"/>
      <c r="L2270" s="110"/>
      <c r="M2270" s="110"/>
    </row>
    <row r="2271" spans="11:13" x14ac:dyDescent="0.25">
      <c r="K2271" s="145"/>
      <c r="L2271" s="110"/>
      <c r="M2271" s="110"/>
    </row>
    <row r="2272" spans="11:13" x14ac:dyDescent="0.25">
      <c r="K2272" s="145"/>
      <c r="L2272" s="110"/>
      <c r="M2272" s="110"/>
    </row>
    <row r="2273" spans="11:13" x14ac:dyDescent="0.25">
      <c r="K2273" s="145"/>
      <c r="L2273" s="110"/>
      <c r="M2273" s="110"/>
    </row>
    <row r="2274" spans="11:13" x14ac:dyDescent="0.25">
      <c r="K2274" s="145"/>
      <c r="L2274" s="110"/>
      <c r="M2274" s="110"/>
    </row>
    <row r="2275" spans="11:13" x14ac:dyDescent="0.25">
      <c r="K2275" s="145"/>
      <c r="L2275" s="110"/>
      <c r="M2275" s="110"/>
    </row>
    <row r="2276" spans="11:13" x14ac:dyDescent="0.25">
      <c r="K2276" s="145"/>
      <c r="L2276" s="110"/>
      <c r="M2276" s="110"/>
    </row>
    <row r="2277" spans="11:13" x14ac:dyDescent="0.25">
      <c r="K2277" s="145"/>
      <c r="L2277" s="110"/>
      <c r="M2277" s="110"/>
    </row>
    <row r="2278" spans="11:13" x14ac:dyDescent="0.25">
      <c r="K2278" s="145"/>
      <c r="L2278" s="110"/>
      <c r="M2278" s="110"/>
    </row>
    <row r="2279" spans="11:13" x14ac:dyDescent="0.25">
      <c r="K2279" s="145"/>
      <c r="L2279" s="110"/>
      <c r="M2279" s="110"/>
    </row>
    <row r="2280" spans="11:13" x14ac:dyDescent="0.25">
      <c r="K2280" s="145"/>
      <c r="L2280" s="110"/>
      <c r="M2280" s="110"/>
    </row>
    <row r="2281" spans="11:13" x14ac:dyDescent="0.25">
      <c r="K2281" s="145"/>
      <c r="L2281" s="110"/>
      <c r="M2281" s="110"/>
    </row>
    <row r="2282" spans="11:13" x14ac:dyDescent="0.25">
      <c r="K2282" s="145"/>
      <c r="L2282" s="110"/>
      <c r="M2282" s="110"/>
    </row>
    <row r="2283" spans="11:13" x14ac:dyDescent="0.25">
      <c r="K2283" s="145"/>
      <c r="L2283" s="110"/>
      <c r="M2283" s="110"/>
    </row>
    <row r="2284" spans="11:13" x14ac:dyDescent="0.25">
      <c r="K2284" s="145"/>
      <c r="L2284" s="110"/>
      <c r="M2284" s="110"/>
    </row>
    <row r="2285" spans="11:13" x14ac:dyDescent="0.25">
      <c r="K2285" s="145"/>
      <c r="L2285" s="110"/>
      <c r="M2285" s="110"/>
    </row>
    <row r="2286" spans="11:13" x14ac:dyDescent="0.25">
      <c r="K2286" s="145"/>
      <c r="L2286" s="110"/>
      <c r="M2286" s="110"/>
    </row>
    <row r="2287" spans="11:13" x14ac:dyDescent="0.25">
      <c r="K2287" s="145"/>
      <c r="L2287" s="110"/>
      <c r="M2287" s="110"/>
    </row>
    <row r="2288" spans="11:13" x14ac:dyDescent="0.25">
      <c r="K2288" s="145"/>
      <c r="L2288" s="110"/>
      <c r="M2288" s="110"/>
    </row>
    <row r="2289" spans="11:13" x14ac:dyDescent="0.25">
      <c r="K2289" s="145"/>
      <c r="L2289" s="110"/>
      <c r="M2289" s="110"/>
    </row>
    <row r="2290" spans="11:13" x14ac:dyDescent="0.25">
      <c r="K2290" s="145"/>
      <c r="L2290" s="110"/>
      <c r="M2290" s="110"/>
    </row>
    <row r="2291" spans="11:13" x14ac:dyDescent="0.25">
      <c r="K2291" s="145"/>
      <c r="L2291" s="110"/>
      <c r="M2291" s="110"/>
    </row>
    <row r="2292" spans="11:13" x14ac:dyDescent="0.25">
      <c r="K2292" s="145"/>
      <c r="L2292" s="110"/>
      <c r="M2292" s="110"/>
    </row>
    <row r="2293" spans="11:13" x14ac:dyDescent="0.25">
      <c r="K2293" s="145"/>
      <c r="L2293" s="110"/>
      <c r="M2293" s="110"/>
    </row>
    <row r="2294" spans="11:13" x14ac:dyDescent="0.25">
      <c r="K2294" s="145"/>
      <c r="L2294" s="110"/>
      <c r="M2294" s="110"/>
    </row>
    <row r="2295" spans="11:13" x14ac:dyDescent="0.25">
      <c r="K2295" s="145"/>
      <c r="L2295" s="110"/>
      <c r="M2295" s="110"/>
    </row>
    <row r="2296" spans="11:13" x14ac:dyDescent="0.25">
      <c r="K2296" s="145"/>
      <c r="L2296" s="110"/>
      <c r="M2296" s="110"/>
    </row>
    <row r="2297" spans="11:13" x14ac:dyDescent="0.25">
      <c r="K2297" s="145"/>
      <c r="L2297" s="110"/>
      <c r="M2297" s="110"/>
    </row>
    <row r="2298" spans="11:13" x14ac:dyDescent="0.25">
      <c r="K2298" s="145"/>
      <c r="L2298" s="110"/>
      <c r="M2298" s="110"/>
    </row>
    <row r="2299" spans="11:13" x14ac:dyDescent="0.25">
      <c r="K2299" s="145"/>
      <c r="L2299" s="110"/>
      <c r="M2299" s="110"/>
    </row>
    <row r="2300" spans="11:13" x14ac:dyDescent="0.25">
      <c r="K2300" s="145"/>
      <c r="L2300" s="110"/>
      <c r="M2300" s="110"/>
    </row>
    <row r="2301" spans="11:13" x14ac:dyDescent="0.25">
      <c r="K2301" s="145"/>
      <c r="L2301" s="110"/>
      <c r="M2301" s="110"/>
    </row>
    <row r="2302" spans="11:13" x14ac:dyDescent="0.25">
      <c r="K2302" s="145"/>
      <c r="L2302" s="110"/>
      <c r="M2302" s="110"/>
    </row>
    <row r="2303" spans="11:13" x14ac:dyDescent="0.25">
      <c r="K2303" s="145"/>
      <c r="L2303" s="110"/>
      <c r="M2303" s="110"/>
    </row>
    <row r="2304" spans="11:13" x14ac:dyDescent="0.25">
      <c r="K2304" s="145"/>
      <c r="L2304" s="110"/>
      <c r="M2304" s="110"/>
    </row>
    <row r="2305" spans="11:13" x14ac:dyDescent="0.25">
      <c r="K2305" s="145"/>
      <c r="L2305" s="110"/>
      <c r="M2305" s="110"/>
    </row>
    <row r="2306" spans="11:13" x14ac:dyDescent="0.25">
      <c r="K2306" s="145"/>
      <c r="L2306" s="110"/>
      <c r="M2306" s="110"/>
    </row>
    <row r="2307" spans="11:13" x14ac:dyDescent="0.25">
      <c r="K2307" s="145"/>
      <c r="L2307" s="110"/>
      <c r="M2307" s="110"/>
    </row>
    <row r="2308" spans="11:13" x14ac:dyDescent="0.25">
      <c r="K2308" s="145"/>
      <c r="L2308" s="110"/>
      <c r="M2308" s="110"/>
    </row>
    <row r="2309" spans="11:13" x14ac:dyDescent="0.25">
      <c r="K2309" s="145"/>
      <c r="L2309" s="110"/>
      <c r="M2309" s="110"/>
    </row>
    <row r="2310" spans="11:13" x14ac:dyDescent="0.25">
      <c r="K2310" s="145"/>
      <c r="L2310" s="110"/>
      <c r="M2310" s="110"/>
    </row>
    <row r="2311" spans="11:13" x14ac:dyDescent="0.25">
      <c r="K2311" s="145"/>
      <c r="L2311" s="110"/>
      <c r="M2311" s="110"/>
    </row>
    <row r="2312" spans="11:13" x14ac:dyDescent="0.25">
      <c r="K2312" s="145"/>
      <c r="L2312" s="110"/>
      <c r="M2312" s="110"/>
    </row>
    <row r="2313" spans="11:13" x14ac:dyDescent="0.25">
      <c r="K2313" s="145"/>
      <c r="L2313" s="110"/>
      <c r="M2313" s="110"/>
    </row>
    <row r="2314" spans="11:13" x14ac:dyDescent="0.25">
      <c r="K2314" s="145"/>
      <c r="L2314" s="110"/>
      <c r="M2314" s="110"/>
    </row>
    <row r="2315" spans="11:13" x14ac:dyDescent="0.25">
      <c r="K2315" s="145"/>
      <c r="L2315" s="110"/>
      <c r="M2315" s="110"/>
    </row>
    <row r="2316" spans="11:13" x14ac:dyDescent="0.25">
      <c r="K2316" s="145"/>
      <c r="L2316" s="110"/>
      <c r="M2316" s="110"/>
    </row>
    <row r="2317" spans="11:13" x14ac:dyDescent="0.25">
      <c r="K2317" s="145"/>
      <c r="L2317" s="110"/>
      <c r="M2317" s="110"/>
    </row>
    <row r="2318" spans="11:13" x14ac:dyDescent="0.25">
      <c r="K2318" s="145"/>
      <c r="L2318" s="110"/>
      <c r="M2318" s="110"/>
    </row>
    <row r="2319" spans="11:13" x14ac:dyDescent="0.25">
      <c r="K2319" s="145"/>
      <c r="L2319" s="110"/>
      <c r="M2319" s="110"/>
    </row>
    <row r="2320" spans="11:13" x14ac:dyDescent="0.25">
      <c r="K2320" s="145"/>
      <c r="L2320" s="110"/>
      <c r="M2320" s="110"/>
    </row>
    <row r="2321" spans="11:13" x14ac:dyDescent="0.25">
      <c r="K2321" s="145"/>
      <c r="L2321" s="110"/>
      <c r="M2321" s="110"/>
    </row>
    <row r="2322" spans="11:13" x14ac:dyDescent="0.25">
      <c r="K2322" s="145"/>
      <c r="L2322" s="110"/>
      <c r="M2322" s="110"/>
    </row>
    <row r="2323" spans="11:13" x14ac:dyDescent="0.25">
      <c r="K2323" s="145"/>
      <c r="L2323" s="110"/>
      <c r="M2323" s="110"/>
    </row>
    <row r="2324" spans="11:13" x14ac:dyDescent="0.25">
      <c r="K2324" s="145"/>
      <c r="L2324" s="110"/>
      <c r="M2324" s="110"/>
    </row>
    <row r="2325" spans="11:13" x14ac:dyDescent="0.25">
      <c r="K2325" s="145"/>
      <c r="L2325" s="110"/>
      <c r="M2325" s="110"/>
    </row>
    <row r="2326" spans="11:13" x14ac:dyDescent="0.25">
      <c r="K2326" s="145"/>
      <c r="L2326" s="110"/>
      <c r="M2326" s="110"/>
    </row>
    <row r="2327" spans="11:13" x14ac:dyDescent="0.25">
      <c r="K2327" s="145"/>
      <c r="L2327" s="110"/>
      <c r="M2327" s="110"/>
    </row>
    <row r="2328" spans="11:13" x14ac:dyDescent="0.25">
      <c r="K2328" s="145"/>
      <c r="L2328" s="110"/>
      <c r="M2328" s="110"/>
    </row>
    <row r="2329" spans="11:13" x14ac:dyDescent="0.25">
      <c r="K2329" s="145"/>
      <c r="L2329" s="110"/>
      <c r="M2329" s="110"/>
    </row>
    <row r="2330" spans="11:13" x14ac:dyDescent="0.25">
      <c r="K2330" s="145"/>
      <c r="L2330" s="110"/>
      <c r="M2330" s="110"/>
    </row>
    <row r="2331" spans="11:13" x14ac:dyDescent="0.25">
      <c r="K2331" s="145"/>
      <c r="L2331" s="110"/>
      <c r="M2331" s="110"/>
    </row>
    <row r="2332" spans="11:13" x14ac:dyDescent="0.25">
      <c r="K2332" s="145"/>
      <c r="L2332" s="110"/>
      <c r="M2332" s="110"/>
    </row>
    <row r="2333" spans="11:13" x14ac:dyDescent="0.25">
      <c r="K2333" s="145"/>
      <c r="L2333" s="110"/>
      <c r="M2333" s="110"/>
    </row>
    <row r="2334" spans="11:13" x14ac:dyDescent="0.25">
      <c r="K2334" s="145"/>
      <c r="L2334" s="110"/>
      <c r="M2334" s="110"/>
    </row>
    <row r="2335" spans="11:13" x14ac:dyDescent="0.25">
      <c r="K2335" s="145"/>
      <c r="L2335" s="110"/>
      <c r="M2335" s="110"/>
    </row>
    <row r="2336" spans="11:13" x14ac:dyDescent="0.25">
      <c r="K2336" s="145"/>
      <c r="L2336" s="110"/>
      <c r="M2336" s="110"/>
    </row>
    <row r="2337" spans="11:13" x14ac:dyDescent="0.25">
      <c r="K2337" s="145"/>
      <c r="L2337" s="110"/>
      <c r="M2337" s="110"/>
    </row>
    <row r="2338" spans="11:13" x14ac:dyDescent="0.25">
      <c r="K2338" s="145"/>
      <c r="L2338" s="110"/>
      <c r="M2338" s="110"/>
    </row>
    <row r="2339" spans="11:13" x14ac:dyDescent="0.25">
      <c r="K2339" s="145"/>
      <c r="L2339" s="110"/>
      <c r="M2339" s="110"/>
    </row>
    <row r="2340" spans="11:13" x14ac:dyDescent="0.25">
      <c r="K2340" s="145"/>
      <c r="L2340" s="110"/>
      <c r="M2340" s="110"/>
    </row>
    <row r="2341" spans="11:13" x14ac:dyDescent="0.25">
      <c r="K2341" s="145"/>
      <c r="L2341" s="110"/>
      <c r="M2341" s="110"/>
    </row>
    <row r="2342" spans="11:13" x14ac:dyDescent="0.25">
      <c r="K2342" s="145"/>
      <c r="L2342" s="110"/>
      <c r="M2342" s="110"/>
    </row>
    <row r="2343" spans="11:13" x14ac:dyDescent="0.25">
      <c r="K2343" s="145"/>
      <c r="L2343" s="110"/>
      <c r="M2343" s="110"/>
    </row>
    <row r="2344" spans="11:13" x14ac:dyDescent="0.25">
      <c r="K2344" s="145"/>
      <c r="L2344" s="110"/>
      <c r="M2344" s="110"/>
    </row>
    <row r="2345" spans="11:13" x14ac:dyDescent="0.25">
      <c r="K2345" s="145"/>
      <c r="L2345" s="110"/>
      <c r="M2345" s="110"/>
    </row>
    <row r="2346" spans="11:13" x14ac:dyDescent="0.25">
      <c r="K2346" s="145"/>
      <c r="L2346" s="110"/>
      <c r="M2346" s="110"/>
    </row>
    <row r="2347" spans="11:13" x14ac:dyDescent="0.25">
      <c r="K2347" s="145"/>
      <c r="L2347" s="110"/>
      <c r="M2347" s="110"/>
    </row>
    <row r="2348" spans="11:13" x14ac:dyDescent="0.25">
      <c r="K2348" s="145"/>
      <c r="L2348" s="110"/>
      <c r="M2348" s="110"/>
    </row>
    <row r="2349" spans="11:13" x14ac:dyDescent="0.25">
      <c r="K2349" s="145"/>
      <c r="L2349" s="110"/>
      <c r="M2349" s="110"/>
    </row>
    <row r="2350" spans="11:13" x14ac:dyDescent="0.25">
      <c r="K2350" s="145"/>
      <c r="L2350" s="110"/>
      <c r="M2350" s="110"/>
    </row>
    <row r="2351" spans="11:13" x14ac:dyDescent="0.25">
      <c r="K2351" s="145"/>
      <c r="L2351" s="110"/>
      <c r="M2351" s="110"/>
    </row>
    <row r="2352" spans="11:13" x14ac:dyDescent="0.25">
      <c r="K2352" s="145"/>
      <c r="L2352" s="110"/>
      <c r="M2352" s="110"/>
    </row>
    <row r="2353" spans="11:13" x14ac:dyDescent="0.25">
      <c r="K2353" s="145"/>
      <c r="L2353" s="110"/>
      <c r="M2353" s="110"/>
    </row>
    <row r="2354" spans="11:13" x14ac:dyDescent="0.25">
      <c r="K2354" s="145"/>
      <c r="L2354" s="110"/>
      <c r="M2354" s="110"/>
    </row>
    <row r="2355" spans="11:13" x14ac:dyDescent="0.25">
      <c r="K2355" s="145"/>
      <c r="L2355" s="110"/>
      <c r="M2355" s="110"/>
    </row>
    <row r="2356" spans="11:13" x14ac:dyDescent="0.25">
      <c r="K2356" s="145"/>
      <c r="L2356" s="110"/>
      <c r="M2356" s="110"/>
    </row>
    <row r="2357" spans="11:13" x14ac:dyDescent="0.25">
      <c r="K2357" s="145"/>
      <c r="L2357" s="110"/>
      <c r="M2357" s="110"/>
    </row>
    <row r="2358" spans="11:13" x14ac:dyDescent="0.25">
      <c r="K2358" s="145"/>
      <c r="L2358" s="110"/>
      <c r="M2358" s="110"/>
    </row>
    <row r="2359" spans="11:13" x14ac:dyDescent="0.25">
      <c r="K2359" s="145"/>
      <c r="L2359" s="110"/>
      <c r="M2359" s="110"/>
    </row>
    <row r="2360" spans="11:13" x14ac:dyDescent="0.25">
      <c r="K2360" s="145"/>
      <c r="L2360" s="110"/>
      <c r="M2360" s="110"/>
    </row>
    <row r="2361" spans="11:13" x14ac:dyDescent="0.25">
      <c r="K2361" s="145"/>
      <c r="L2361" s="110"/>
      <c r="M2361" s="110"/>
    </row>
    <row r="2362" spans="11:13" x14ac:dyDescent="0.25">
      <c r="K2362" s="145"/>
      <c r="L2362" s="110"/>
      <c r="M2362" s="110"/>
    </row>
    <row r="2363" spans="11:13" x14ac:dyDescent="0.25">
      <c r="K2363" s="145"/>
      <c r="L2363" s="110"/>
      <c r="M2363" s="110"/>
    </row>
    <row r="2364" spans="11:13" x14ac:dyDescent="0.25">
      <c r="K2364" s="145"/>
      <c r="L2364" s="110"/>
      <c r="M2364" s="110"/>
    </row>
    <row r="2365" spans="11:13" x14ac:dyDescent="0.25">
      <c r="K2365" s="145"/>
      <c r="L2365" s="110"/>
      <c r="M2365" s="110"/>
    </row>
    <row r="2366" spans="11:13" x14ac:dyDescent="0.25">
      <c r="K2366" s="145"/>
      <c r="L2366" s="110"/>
      <c r="M2366" s="110"/>
    </row>
    <row r="2367" spans="11:13" x14ac:dyDescent="0.25">
      <c r="K2367" s="145"/>
      <c r="L2367" s="110"/>
      <c r="M2367" s="110"/>
    </row>
    <row r="2368" spans="11:13" x14ac:dyDescent="0.25">
      <c r="K2368" s="145"/>
      <c r="L2368" s="110"/>
      <c r="M2368" s="110"/>
    </row>
    <row r="2369" spans="11:13" x14ac:dyDescent="0.25">
      <c r="K2369" s="145"/>
      <c r="L2369" s="110"/>
      <c r="M2369" s="110"/>
    </row>
    <row r="2370" spans="11:13" x14ac:dyDescent="0.25">
      <c r="K2370" s="145"/>
      <c r="L2370" s="110"/>
      <c r="M2370" s="110"/>
    </row>
    <row r="2371" spans="11:13" x14ac:dyDescent="0.25">
      <c r="K2371" s="145"/>
      <c r="L2371" s="110"/>
      <c r="M2371" s="110"/>
    </row>
    <row r="2372" spans="11:13" x14ac:dyDescent="0.25">
      <c r="K2372" s="145"/>
      <c r="L2372" s="110"/>
      <c r="M2372" s="110"/>
    </row>
    <row r="2373" spans="11:13" x14ac:dyDescent="0.25">
      <c r="K2373" s="145"/>
      <c r="L2373" s="110"/>
      <c r="M2373" s="110"/>
    </row>
    <row r="2374" spans="11:13" x14ac:dyDescent="0.25">
      <c r="K2374" s="145"/>
      <c r="L2374" s="110"/>
      <c r="M2374" s="110"/>
    </row>
    <row r="2375" spans="11:13" x14ac:dyDescent="0.25">
      <c r="K2375" s="145"/>
      <c r="L2375" s="110"/>
      <c r="M2375" s="110"/>
    </row>
    <row r="2376" spans="11:13" x14ac:dyDescent="0.25">
      <c r="K2376" s="145"/>
      <c r="L2376" s="110"/>
      <c r="M2376" s="110"/>
    </row>
    <row r="2377" spans="11:13" x14ac:dyDescent="0.25">
      <c r="K2377" s="145"/>
      <c r="L2377" s="110"/>
      <c r="M2377" s="110"/>
    </row>
    <row r="2378" spans="11:13" x14ac:dyDescent="0.25">
      <c r="K2378" s="145"/>
      <c r="L2378" s="110"/>
      <c r="M2378" s="110"/>
    </row>
    <row r="2379" spans="11:13" x14ac:dyDescent="0.25">
      <c r="K2379" s="145"/>
      <c r="L2379" s="110"/>
      <c r="M2379" s="110"/>
    </row>
    <row r="2380" spans="11:13" x14ac:dyDescent="0.25">
      <c r="K2380" s="145"/>
      <c r="L2380" s="110"/>
      <c r="M2380" s="110"/>
    </row>
    <row r="2381" spans="11:13" x14ac:dyDescent="0.25">
      <c r="K2381" s="145"/>
      <c r="L2381" s="110"/>
      <c r="M2381" s="110"/>
    </row>
    <row r="2382" spans="11:13" x14ac:dyDescent="0.25">
      <c r="K2382" s="145"/>
      <c r="L2382" s="110"/>
      <c r="M2382" s="110"/>
    </row>
    <row r="2383" spans="11:13" x14ac:dyDescent="0.25">
      <c r="K2383" s="145"/>
      <c r="L2383" s="110"/>
      <c r="M2383" s="110"/>
    </row>
    <row r="2384" spans="11:13" x14ac:dyDescent="0.25">
      <c r="K2384" s="145"/>
      <c r="L2384" s="110"/>
      <c r="M2384" s="110"/>
    </row>
    <row r="2385" spans="11:13" x14ac:dyDescent="0.25">
      <c r="K2385" s="145"/>
      <c r="L2385" s="110"/>
      <c r="M2385" s="110"/>
    </row>
    <row r="2386" spans="11:13" x14ac:dyDescent="0.25">
      <c r="K2386" s="145"/>
      <c r="L2386" s="110"/>
      <c r="M2386" s="110"/>
    </row>
    <row r="2387" spans="11:13" x14ac:dyDescent="0.25">
      <c r="K2387" s="145"/>
      <c r="L2387" s="110"/>
      <c r="M2387" s="110"/>
    </row>
    <row r="2388" spans="11:13" x14ac:dyDescent="0.25">
      <c r="K2388" s="145"/>
      <c r="L2388" s="110"/>
      <c r="M2388" s="110"/>
    </row>
    <row r="2389" spans="11:13" x14ac:dyDescent="0.25">
      <c r="K2389" s="145"/>
      <c r="L2389" s="110"/>
      <c r="M2389" s="110"/>
    </row>
    <row r="2390" spans="11:13" x14ac:dyDescent="0.25">
      <c r="K2390" s="145"/>
      <c r="L2390" s="110"/>
      <c r="M2390" s="110"/>
    </row>
    <row r="2391" spans="11:13" x14ac:dyDescent="0.25">
      <c r="K2391" s="145"/>
      <c r="L2391" s="110"/>
      <c r="M2391" s="110"/>
    </row>
    <row r="2392" spans="11:13" x14ac:dyDescent="0.25">
      <c r="K2392" s="145"/>
      <c r="L2392" s="110"/>
      <c r="M2392" s="110"/>
    </row>
    <row r="2393" spans="11:13" x14ac:dyDescent="0.25">
      <c r="K2393" s="145"/>
      <c r="L2393" s="110"/>
      <c r="M2393" s="110"/>
    </row>
    <row r="2394" spans="11:13" x14ac:dyDescent="0.25">
      <c r="K2394" s="145"/>
      <c r="L2394" s="110"/>
      <c r="M2394" s="110"/>
    </row>
    <row r="2395" spans="11:13" x14ac:dyDescent="0.25">
      <c r="K2395" s="145"/>
      <c r="L2395" s="110"/>
      <c r="M2395" s="110"/>
    </row>
    <row r="2396" spans="11:13" x14ac:dyDescent="0.25">
      <c r="K2396" s="145"/>
      <c r="L2396" s="110"/>
      <c r="M2396" s="110"/>
    </row>
    <row r="2397" spans="11:13" x14ac:dyDescent="0.25">
      <c r="K2397" s="145"/>
      <c r="L2397" s="110"/>
      <c r="M2397" s="110"/>
    </row>
    <row r="2398" spans="11:13" x14ac:dyDescent="0.25">
      <c r="K2398" s="145"/>
      <c r="L2398" s="110"/>
      <c r="M2398" s="110"/>
    </row>
    <row r="2399" spans="11:13" x14ac:dyDescent="0.25">
      <c r="K2399" s="145"/>
      <c r="L2399" s="110"/>
      <c r="M2399" s="110"/>
    </row>
    <row r="2400" spans="11:13" x14ac:dyDescent="0.25">
      <c r="K2400" s="145"/>
      <c r="L2400" s="110"/>
      <c r="M2400" s="110"/>
    </row>
    <row r="2401" spans="11:13" x14ac:dyDescent="0.25">
      <c r="K2401" s="145"/>
      <c r="L2401" s="110"/>
      <c r="M2401" s="110"/>
    </row>
    <row r="2402" spans="11:13" x14ac:dyDescent="0.25">
      <c r="K2402" s="145"/>
      <c r="L2402" s="110"/>
      <c r="M2402" s="110"/>
    </row>
    <row r="2403" spans="11:13" x14ac:dyDescent="0.25">
      <c r="K2403" s="145"/>
      <c r="L2403" s="110"/>
      <c r="M2403" s="110"/>
    </row>
    <row r="2404" spans="11:13" x14ac:dyDescent="0.25">
      <c r="K2404" s="145"/>
      <c r="L2404" s="110"/>
      <c r="M2404" s="110"/>
    </row>
    <row r="2405" spans="11:13" x14ac:dyDescent="0.25">
      <c r="K2405" s="145"/>
      <c r="L2405" s="110"/>
      <c r="M2405" s="110"/>
    </row>
    <row r="2406" spans="11:13" x14ac:dyDescent="0.25">
      <c r="K2406" s="145"/>
      <c r="L2406" s="110"/>
      <c r="M2406" s="110"/>
    </row>
    <row r="2407" spans="11:13" x14ac:dyDescent="0.25">
      <c r="K2407" s="145"/>
      <c r="L2407" s="110"/>
      <c r="M2407" s="110"/>
    </row>
    <row r="2408" spans="11:13" x14ac:dyDescent="0.25">
      <c r="K2408" s="145"/>
      <c r="L2408" s="110"/>
      <c r="M2408" s="110"/>
    </row>
    <row r="2409" spans="11:13" x14ac:dyDescent="0.25">
      <c r="K2409" s="145"/>
      <c r="L2409" s="110"/>
      <c r="M2409" s="110"/>
    </row>
    <row r="2410" spans="11:13" x14ac:dyDescent="0.25">
      <c r="K2410" s="145"/>
      <c r="L2410" s="110"/>
      <c r="M2410" s="110"/>
    </row>
    <row r="2411" spans="11:13" x14ac:dyDescent="0.25">
      <c r="K2411" s="145"/>
      <c r="L2411" s="110"/>
      <c r="M2411" s="110"/>
    </row>
    <row r="2412" spans="11:13" x14ac:dyDescent="0.25">
      <c r="K2412" s="145"/>
      <c r="L2412" s="110"/>
      <c r="M2412" s="110"/>
    </row>
    <row r="2413" spans="11:13" x14ac:dyDescent="0.25">
      <c r="K2413" s="145"/>
      <c r="L2413" s="110"/>
      <c r="M2413" s="110"/>
    </row>
    <row r="2414" spans="11:13" x14ac:dyDescent="0.25">
      <c r="K2414" s="145"/>
      <c r="L2414" s="110"/>
      <c r="M2414" s="110"/>
    </row>
    <row r="2415" spans="11:13" x14ac:dyDescent="0.25">
      <c r="K2415" s="145"/>
      <c r="L2415" s="110"/>
      <c r="M2415" s="110"/>
    </row>
    <row r="2416" spans="11:13" x14ac:dyDescent="0.25">
      <c r="K2416" s="145"/>
      <c r="L2416" s="110"/>
      <c r="M2416" s="110"/>
    </row>
    <row r="2417" spans="11:13" x14ac:dyDescent="0.25">
      <c r="K2417" s="145"/>
      <c r="L2417" s="110"/>
      <c r="M2417" s="110"/>
    </row>
    <row r="2418" spans="11:13" x14ac:dyDescent="0.25">
      <c r="K2418" s="145"/>
      <c r="L2418" s="110"/>
      <c r="M2418" s="110"/>
    </row>
    <row r="2419" spans="11:13" x14ac:dyDescent="0.25">
      <c r="K2419" s="145"/>
      <c r="L2419" s="110"/>
      <c r="M2419" s="110"/>
    </row>
    <row r="2420" spans="11:13" x14ac:dyDescent="0.25">
      <c r="K2420" s="145"/>
      <c r="L2420" s="110"/>
      <c r="M2420" s="110"/>
    </row>
    <row r="2421" spans="11:13" x14ac:dyDescent="0.25">
      <c r="K2421" s="145"/>
      <c r="L2421" s="110"/>
      <c r="M2421" s="110"/>
    </row>
    <row r="2422" spans="11:13" x14ac:dyDescent="0.25">
      <c r="K2422" s="145"/>
      <c r="L2422" s="110"/>
      <c r="M2422" s="110"/>
    </row>
    <row r="2423" spans="11:13" x14ac:dyDescent="0.25">
      <c r="K2423" s="145"/>
      <c r="L2423" s="110"/>
      <c r="M2423" s="110"/>
    </row>
    <row r="2424" spans="11:13" x14ac:dyDescent="0.25">
      <c r="K2424" s="145"/>
      <c r="L2424" s="110"/>
      <c r="M2424" s="110"/>
    </row>
    <row r="2425" spans="11:13" x14ac:dyDescent="0.25">
      <c r="K2425" s="145"/>
      <c r="L2425" s="110"/>
      <c r="M2425" s="110"/>
    </row>
    <row r="2426" spans="11:13" x14ac:dyDescent="0.25">
      <c r="K2426" s="145"/>
      <c r="L2426" s="110"/>
      <c r="M2426" s="110"/>
    </row>
    <row r="2427" spans="11:13" x14ac:dyDescent="0.25">
      <c r="K2427" s="145"/>
      <c r="L2427" s="110"/>
      <c r="M2427" s="110"/>
    </row>
    <row r="2428" spans="11:13" x14ac:dyDescent="0.25">
      <c r="K2428" s="145"/>
      <c r="L2428" s="110"/>
      <c r="M2428" s="110"/>
    </row>
    <row r="2429" spans="11:13" x14ac:dyDescent="0.25">
      <c r="K2429" s="145"/>
      <c r="L2429" s="110"/>
      <c r="M2429" s="110"/>
    </row>
    <row r="2430" spans="11:13" x14ac:dyDescent="0.25">
      <c r="K2430" s="145"/>
      <c r="L2430" s="110"/>
      <c r="M2430" s="110"/>
    </row>
    <row r="2431" spans="11:13" x14ac:dyDescent="0.25">
      <c r="K2431" s="145"/>
      <c r="L2431" s="110"/>
      <c r="M2431" s="110"/>
    </row>
    <row r="2432" spans="11:13" x14ac:dyDescent="0.25">
      <c r="K2432" s="145"/>
      <c r="L2432" s="110"/>
      <c r="M2432" s="110"/>
    </row>
    <row r="2433" spans="11:13" x14ac:dyDescent="0.25">
      <c r="K2433" s="145"/>
      <c r="L2433" s="110"/>
      <c r="M2433" s="110"/>
    </row>
    <row r="2434" spans="11:13" x14ac:dyDescent="0.25">
      <c r="K2434" s="145"/>
      <c r="L2434" s="110"/>
      <c r="M2434" s="110"/>
    </row>
    <row r="2435" spans="11:13" x14ac:dyDescent="0.25">
      <c r="K2435" s="145"/>
      <c r="L2435" s="110"/>
      <c r="M2435" s="110"/>
    </row>
    <row r="2436" spans="11:13" x14ac:dyDescent="0.25">
      <c r="K2436" s="145"/>
      <c r="L2436" s="110"/>
      <c r="M2436" s="110"/>
    </row>
    <row r="2437" spans="11:13" x14ac:dyDescent="0.25">
      <c r="K2437" s="145"/>
      <c r="L2437" s="110"/>
      <c r="M2437" s="110"/>
    </row>
    <row r="2438" spans="11:13" x14ac:dyDescent="0.25">
      <c r="K2438" s="145"/>
      <c r="L2438" s="110"/>
      <c r="M2438" s="110"/>
    </row>
    <row r="2439" spans="11:13" x14ac:dyDescent="0.25">
      <c r="K2439" s="145"/>
      <c r="L2439" s="110"/>
      <c r="M2439" s="110"/>
    </row>
    <row r="2440" spans="11:13" x14ac:dyDescent="0.25">
      <c r="K2440" s="145"/>
      <c r="L2440" s="110"/>
      <c r="M2440" s="110"/>
    </row>
    <row r="2441" spans="11:13" x14ac:dyDescent="0.25">
      <c r="K2441" s="145"/>
      <c r="L2441" s="110"/>
      <c r="M2441" s="110"/>
    </row>
    <row r="2442" spans="11:13" x14ac:dyDescent="0.25">
      <c r="K2442" s="145"/>
      <c r="L2442" s="110"/>
      <c r="M2442" s="110"/>
    </row>
    <row r="2443" spans="11:13" x14ac:dyDescent="0.25">
      <c r="K2443" s="145"/>
      <c r="L2443" s="110"/>
      <c r="M2443" s="110"/>
    </row>
    <row r="2444" spans="11:13" x14ac:dyDescent="0.25">
      <c r="K2444" s="145"/>
      <c r="L2444" s="110"/>
      <c r="M2444" s="110"/>
    </row>
    <row r="2445" spans="11:13" x14ac:dyDescent="0.25">
      <c r="K2445" s="145"/>
      <c r="L2445" s="110"/>
      <c r="M2445" s="110"/>
    </row>
    <row r="2446" spans="11:13" x14ac:dyDescent="0.25">
      <c r="K2446" s="145"/>
      <c r="L2446" s="110"/>
      <c r="M2446" s="110"/>
    </row>
    <row r="2447" spans="11:13" x14ac:dyDescent="0.25">
      <c r="K2447" s="145"/>
      <c r="L2447" s="110"/>
      <c r="M2447" s="110"/>
    </row>
    <row r="2448" spans="11:13" x14ac:dyDescent="0.25">
      <c r="K2448" s="145"/>
      <c r="L2448" s="110"/>
      <c r="M2448" s="110"/>
    </row>
    <row r="2449" spans="11:13" x14ac:dyDescent="0.25">
      <c r="K2449" s="145"/>
      <c r="L2449" s="110"/>
      <c r="M2449" s="110"/>
    </row>
    <row r="2450" spans="11:13" x14ac:dyDescent="0.25">
      <c r="K2450" s="145"/>
      <c r="L2450" s="110"/>
      <c r="M2450" s="110"/>
    </row>
    <row r="2451" spans="11:13" x14ac:dyDescent="0.25">
      <c r="K2451" s="145"/>
      <c r="L2451" s="110"/>
      <c r="M2451" s="110"/>
    </row>
    <row r="2452" spans="11:13" x14ac:dyDescent="0.25">
      <c r="K2452" s="145"/>
      <c r="L2452" s="110"/>
      <c r="M2452" s="110"/>
    </row>
    <row r="2453" spans="11:13" x14ac:dyDescent="0.25">
      <c r="K2453" s="145"/>
      <c r="L2453" s="110"/>
      <c r="M2453" s="110"/>
    </row>
    <row r="2454" spans="11:13" x14ac:dyDescent="0.25">
      <c r="K2454" s="145"/>
      <c r="L2454" s="110"/>
      <c r="M2454" s="110"/>
    </row>
    <row r="2455" spans="11:13" x14ac:dyDescent="0.25">
      <c r="K2455" s="145"/>
      <c r="L2455" s="110"/>
      <c r="M2455" s="110"/>
    </row>
    <row r="2456" spans="11:13" x14ac:dyDescent="0.25">
      <c r="K2456" s="145"/>
      <c r="L2456" s="110"/>
      <c r="M2456" s="110"/>
    </row>
    <row r="2457" spans="11:13" x14ac:dyDescent="0.25">
      <c r="K2457" s="145"/>
      <c r="L2457" s="110"/>
      <c r="M2457" s="110"/>
    </row>
    <row r="2458" spans="11:13" x14ac:dyDescent="0.25">
      <c r="K2458" s="145"/>
      <c r="L2458" s="110"/>
      <c r="M2458" s="110"/>
    </row>
    <row r="2459" spans="11:13" x14ac:dyDescent="0.25">
      <c r="K2459" s="145"/>
      <c r="L2459" s="110"/>
      <c r="M2459" s="110"/>
    </row>
    <row r="2460" spans="11:13" x14ac:dyDescent="0.25">
      <c r="K2460" s="145"/>
      <c r="L2460" s="110"/>
      <c r="M2460" s="110"/>
    </row>
    <row r="2461" spans="11:13" x14ac:dyDescent="0.25">
      <c r="K2461" s="145"/>
      <c r="L2461" s="110"/>
      <c r="M2461" s="110"/>
    </row>
    <row r="2462" spans="11:13" x14ac:dyDescent="0.25">
      <c r="K2462" s="145"/>
      <c r="L2462" s="110"/>
      <c r="M2462" s="110"/>
    </row>
    <row r="2463" spans="11:13" x14ac:dyDescent="0.25">
      <c r="K2463" s="145"/>
      <c r="L2463" s="110"/>
      <c r="M2463" s="110"/>
    </row>
    <row r="2464" spans="11:13" x14ac:dyDescent="0.25">
      <c r="K2464" s="145"/>
      <c r="L2464" s="110"/>
      <c r="M2464" s="110"/>
    </row>
    <row r="2465" spans="11:13" x14ac:dyDescent="0.25">
      <c r="K2465" s="145"/>
      <c r="L2465" s="110"/>
      <c r="M2465" s="110"/>
    </row>
    <row r="2466" spans="11:13" x14ac:dyDescent="0.25">
      <c r="K2466" s="145"/>
      <c r="L2466" s="110"/>
      <c r="M2466" s="110"/>
    </row>
    <row r="2467" spans="11:13" x14ac:dyDescent="0.25">
      <c r="K2467" s="145"/>
      <c r="L2467" s="110"/>
      <c r="M2467" s="110"/>
    </row>
    <row r="2468" spans="11:13" x14ac:dyDescent="0.25">
      <c r="K2468" s="145"/>
      <c r="L2468" s="110"/>
      <c r="M2468" s="110"/>
    </row>
    <row r="2469" spans="11:13" x14ac:dyDescent="0.25">
      <c r="K2469" s="145"/>
      <c r="L2469" s="110"/>
      <c r="M2469" s="110"/>
    </row>
    <row r="2470" spans="11:13" x14ac:dyDescent="0.25">
      <c r="K2470" s="145"/>
      <c r="L2470" s="110"/>
      <c r="M2470" s="110"/>
    </row>
    <row r="2471" spans="11:13" x14ac:dyDescent="0.25">
      <c r="K2471" s="145"/>
      <c r="L2471" s="110"/>
      <c r="M2471" s="110"/>
    </row>
    <row r="2472" spans="11:13" x14ac:dyDescent="0.25">
      <c r="K2472" s="145"/>
      <c r="L2472" s="110"/>
      <c r="M2472" s="110"/>
    </row>
    <row r="2473" spans="11:13" x14ac:dyDescent="0.25">
      <c r="K2473" s="145"/>
      <c r="L2473" s="110"/>
      <c r="M2473" s="110"/>
    </row>
    <row r="2474" spans="11:13" x14ac:dyDescent="0.25">
      <c r="K2474" s="145"/>
      <c r="L2474" s="110"/>
      <c r="M2474" s="110"/>
    </row>
    <row r="2475" spans="11:13" x14ac:dyDescent="0.25">
      <c r="K2475" s="145"/>
      <c r="L2475" s="110"/>
      <c r="M2475" s="110"/>
    </row>
    <row r="2476" spans="11:13" x14ac:dyDescent="0.25">
      <c r="K2476" s="145"/>
      <c r="L2476" s="110"/>
      <c r="M2476" s="110"/>
    </row>
    <row r="2477" spans="11:13" x14ac:dyDescent="0.25">
      <c r="K2477" s="145"/>
      <c r="L2477" s="110"/>
      <c r="M2477" s="110"/>
    </row>
    <row r="2478" spans="11:13" x14ac:dyDescent="0.25">
      <c r="K2478" s="145"/>
      <c r="L2478" s="110"/>
      <c r="M2478" s="110"/>
    </row>
    <row r="2479" spans="11:13" x14ac:dyDescent="0.25">
      <c r="K2479" s="145"/>
      <c r="L2479" s="110"/>
      <c r="M2479" s="110"/>
    </row>
    <row r="2480" spans="11:13" x14ac:dyDescent="0.25">
      <c r="K2480" s="145"/>
      <c r="L2480" s="110"/>
      <c r="M2480" s="110"/>
    </row>
    <row r="2481" spans="11:13" x14ac:dyDescent="0.25">
      <c r="K2481" s="145"/>
      <c r="L2481" s="110"/>
      <c r="M2481" s="110"/>
    </row>
    <row r="2482" spans="11:13" x14ac:dyDescent="0.25">
      <c r="K2482" s="145"/>
      <c r="L2482" s="110"/>
      <c r="M2482" s="110"/>
    </row>
    <row r="2483" spans="11:13" x14ac:dyDescent="0.25">
      <c r="K2483" s="145"/>
      <c r="L2483" s="110"/>
      <c r="M2483" s="110"/>
    </row>
    <row r="2484" spans="11:13" x14ac:dyDescent="0.25">
      <c r="K2484" s="145"/>
      <c r="L2484" s="110"/>
      <c r="M2484" s="110"/>
    </row>
    <row r="2485" spans="11:13" x14ac:dyDescent="0.25">
      <c r="K2485" s="145"/>
      <c r="L2485" s="110"/>
      <c r="M2485" s="110"/>
    </row>
    <row r="2486" spans="11:13" x14ac:dyDescent="0.25">
      <c r="K2486" s="145"/>
      <c r="L2486" s="110"/>
      <c r="M2486" s="110"/>
    </row>
    <row r="2487" spans="11:13" x14ac:dyDescent="0.25">
      <c r="K2487" s="145"/>
      <c r="L2487" s="110"/>
      <c r="M2487" s="110"/>
    </row>
    <row r="2488" spans="11:13" x14ac:dyDescent="0.25">
      <c r="K2488" s="145"/>
      <c r="L2488" s="110"/>
      <c r="M2488" s="110"/>
    </row>
    <row r="2489" spans="11:13" x14ac:dyDescent="0.25">
      <c r="K2489" s="145"/>
      <c r="L2489" s="110"/>
      <c r="M2489" s="110"/>
    </row>
    <row r="2490" spans="11:13" x14ac:dyDescent="0.25">
      <c r="K2490" s="145"/>
      <c r="L2490" s="110"/>
      <c r="M2490" s="110"/>
    </row>
    <row r="2491" spans="11:13" x14ac:dyDescent="0.25">
      <c r="K2491" s="145"/>
      <c r="L2491" s="110"/>
      <c r="M2491" s="110"/>
    </row>
    <row r="2492" spans="11:13" x14ac:dyDescent="0.25">
      <c r="K2492" s="145"/>
      <c r="L2492" s="110"/>
      <c r="M2492" s="110"/>
    </row>
    <row r="2493" spans="11:13" x14ac:dyDescent="0.25">
      <c r="K2493" s="145"/>
      <c r="L2493" s="110"/>
      <c r="M2493" s="110"/>
    </row>
    <row r="2494" spans="11:13" x14ac:dyDescent="0.25">
      <c r="K2494" s="145"/>
      <c r="L2494" s="110"/>
      <c r="M2494" s="110"/>
    </row>
    <row r="2495" spans="11:13" x14ac:dyDescent="0.25">
      <c r="K2495" s="145"/>
      <c r="L2495" s="110"/>
      <c r="M2495" s="110"/>
    </row>
    <row r="2496" spans="11:13" x14ac:dyDescent="0.25">
      <c r="K2496" s="145"/>
      <c r="L2496" s="110"/>
      <c r="M2496" s="110"/>
    </row>
    <row r="2497" spans="11:13" x14ac:dyDescent="0.25">
      <c r="K2497" s="145"/>
      <c r="L2497" s="110"/>
      <c r="M2497" s="110"/>
    </row>
    <row r="2498" spans="11:13" x14ac:dyDescent="0.25">
      <c r="K2498" s="145"/>
      <c r="L2498" s="110"/>
      <c r="M2498" s="110"/>
    </row>
    <row r="2499" spans="11:13" x14ac:dyDescent="0.25">
      <c r="K2499" s="145"/>
      <c r="L2499" s="110"/>
      <c r="M2499" s="110"/>
    </row>
    <row r="2500" spans="11:13" x14ac:dyDescent="0.25">
      <c r="K2500" s="145"/>
      <c r="L2500" s="110"/>
      <c r="M2500" s="110"/>
    </row>
    <row r="2501" spans="11:13" x14ac:dyDescent="0.25">
      <c r="K2501" s="145"/>
      <c r="L2501" s="110"/>
      <c r="M2501" s="110"/>
    </row>
    <row r="2502" spans="11:13" x14ac:dyDescent="0.25">
      <c r="K2502" s="145"/>
      <c r="L2502" s="110"/>
      <c r="M2502" s="110"/>
    </row>
    <row r="2503" spans="11:13" x14ac:dyDescent="0.25">
      <c r="K2503" s="145"/>
      <c r="L2503" s="110"/>
      <c r="M2503" s="110"/>
    </row>
    <row r="2504" spans="11:13" x14ac:dyDescent="0.25">
      <c r="K2504" s="145"/>
      <c r="L2504" s="110"/>
      <c r="M2504" s="110"/>
    </row>
    <row r="2505" spans="11:13" x14ac:dyDescent="0.25">
      <c r="K2505" s="145"/>
      <c r="L2505" s="110"/>
      <c r="M2505" s="110"/>
    </row>
    <row r="2506" spans="11:13" x14ac:dyDescent="0.25">
      <c r="K2506" s="145"/>
      <c r="L2506" s="110"/>
      <c r="M2506" s="110"/>
    </row>
    <row r="2507" spans="11:13" x14ac:dyDescent="0.25">
      <c r="K2507" s="145"/>
      <c r="L2507" s="110"/>
      <c r="M2507" s="110"/>
    </row>
    <row r="2508" spans="11:13" x14ac:dyDescent="0.25">
      <c r="K2508" s="145"/>
      <c r="L2508" s="110"/>
      <c r="M2508" s="110"/>
    </row>
    <row r="2509" spans="11:13" x14ac:dyDescent="0.25">
      <c r="K2509" s="145"/>
      <c r="L2509" s="110"/>
      <c r="M2509" s="110"/>
    </row>
    <row r="2510" spans="11:13" x14ac:dyDescent="0.25">
      <c r="K2510" s="145"/>
      <c r="L2510" s="110"/>
      <c r="M2510" s="110"/>
    </row>
    <row r="2511" spans="11:13" x14ac:dyDescent="0.25">
      <c r="K2511" s="145"/>
      <c r="L2511" s="110"/>
      <c r="M2511" s="110"/>
    </row>
    <row r="2512" spans="11:13" x14ac:dyDescent="0.25">
      <c r="K2512" s="145"/>
      <c r="L2512" s="110"/>
      <c r="M2512" s="110"/>
    </row>
    <row r="2513" spans="11:13" x14ac:dyDescent="0.25">
      <c r="K2513" s="145"/>
      <c r="L2513" s="110"/>
      <c r="M2513" s="110"/>
    </row>
    <row r="2514" spans="11:13" x14ac:dyDescent="0.25">
      <c r="K2514" s="145"/>
      <c r="L2514" s="110"/>
      <c r="M2514" s="110"/>
    </row>
    <row r="2515" spans="11:13" x14ac:dyDescent="0.25">
      <c r="K2515" s="145"/>
      <c r="L2515" s="110"/>
      <c r="M2515" s="110"/>
    </row>
    <row r="2516" spans="11:13" x14ac:dyDescent="0.25">
      <c r="K2516" s="145"/>
      <c r="L2516" s="110"/>
      <c r="M2516" s="110"/>
    </row>
    <row r="2517" spans="11:13" x14ac:dyDescent="0.25">
      <c r="K2517" s="145"/>
      <c r="L2517" s="110"/>
      <c r="M2517" s="110"/>
    </row>
    <row r="2518" spans="11:13" x14ac:dyDescent="0.25">
      <c r="K2518" s="145"/>
      <c r="L2518" s="110"/>
      <c r="M2518" s="110"/>
    </row>
    <row r="2519" spans="11:13" x14ac:dyDescent="0.25">
      <c r="K2519" s="145"/>
      <c r="L2519" s="110"/>
      <c r="M2519" s="110"/>
    </row>
    <row r="2520" spans="11:13" x14ac:dyDescent="0.25">
      <c r="K2520" s="145"/>
      <c r="L2520" s="110"/>
      <c r="M2520" s="110"/>
    </row>
    <row r="2521" spans="11:13" x14ac:dyDescent="0.25">
      <c r="K2521" s="145"/>
      <c r="L2521" s="110"/>
      <c r="M2521" s="110"/>
    </row>
    <row r="2522" spans="11:13" x14ac:dyDescent="0.25">
      <c r="K2522" s="145"/>
      <c r="L2522" s="110"/>
      <c r="M2522" s="110"/>
    </row>
    <row r="2523" spans="11:13" x14ac:dyDescent="0.25">
      <c r="K2523" s="145"/>
      <c r="L2523" s="110"/>
      <c r="M2523" s="110"/>
    </row>
    <row r="2524" spans="11:13" x14ac:dyDescent="0.25">
      <c r="K2524" s="145"/>
      <c r="L2524" s="110"/>
      <c r="M2524" s="110"/>
    </row>
    <row r="2525" spans="11:13" x14ac:dyDescent="0.25">
      <c r="K2525" s="145"/>
      <c r="L2525" s="110"/>
      <c r="M2525" s="110"/>
    </row>
    <row r="2526" spans="11:13" x14ac:dyDescent="0.25">
      <c r="K2526" s="145"/>
      <c r="L2526" s="110"/>
      <c r="M2526" s="110"/>
    </row>
    <row r="2527" spans="11:13" x14ac:dyDescent="0.25">
      <c r="K2527" s="145"/>
      <c r="L2527" s="110"/>
      <c r="M2527" s="110"/>
    </row>
    <row r="2528" spans="11:13" x14ac:dyDescent="0.25">
      <c r="K2528" s="145"/>
      <c r="L2528" s="110"/>
      <c r="M2528" s="110"/>
    </row>
    <row r="2529" spans="11:13" x14ac:dyDescent="0.25">
      <c r="K2529" s="145"/>
      <c r="L2529" s="110"/>
      <c r="M2529" s="110"/>
    </row>
    <row r="2530" spans="11:13" x14ac:dyDescent="0.25">
      <c r="K2530" s="145"/>
      <c r="L2530" s="110"/>
      <c r="M2530" s="110"/>
    </row>
    <row r="2531" spans="11:13" x14ac:dyDescent="0.25">
      <c r="K2531" s="145"/>
      <c r="L2531" s="110"/>
      <c r="M2531" s="110"/>
    </row>
    <row r="2532" spans="11:13" x14ac:dyDescent="0.25">
      <c r="K2532" s="145"/>
      <c r="L2532" s="110"/>
      <c r="M2532" s="110"/>
    </row>
    <row r="2533" spans="11:13" x14ac:dyDescent="0.25">
      <c r="K2533" s="145"/>
      <c r="L2533" s="110"/>
      <c r="M2533" s="110"/>
    </row>
    <row r="2534" spans="11:13" x14ac:dyDescent="0.25">
      <c r="K2534" s="145"/>
      <c r="L2534" s="110"/>
      <c r="M2534" s="110"/>
    </row>
    <row r="2535" spans="11:13" x14ac:dyDescent="0.25">
      <c r="K2535" s="145"/>
      <c r="L2535" s="110"/>
      <c r="M2535" s="110"/>
    </row>
    <row r="2536" spans="11:13" x14ac:dyDescent="0.25">
      <c r="K2536" s="145"/>
      <c r="L2536" s="110"/>
      <c r="M2536" s="110"/>
    </row>
    <row r="2537" spans="11:13" x14ac:dyDescent="0.25">
      <c r="K2537" s="145"/>
      <c r="L2537" s="110"/>
      <c r="M2537" s="110"/>
    </row>
    <row r="2538" spans="11:13" x14ac:dyDescent="0.25">
      <c r="K2538" s="145"/>
      <c r="L2538" s="110"/>
      <c r="M2538" s="110"/>
    </row>
    <row r="2539" spans="11:13" x14ac:dyDescent="0.25">
      <c r="K2539" s="145"/>
      <c r="L2539" s="110"/>
      <c r="M2539" s="110"/>
    </row>
    <row r="2540" spans="11:13" x14ac:dyDescent="0.25">
      <c r="K2540" s="145"/>
      <c r="L2540" s="110"/>
      <c r="M2540" s="110"/>
    </row>
    <row r="2541" spans="11:13" x14ac:dyDescent="0.25">
      <c r="K2541" s="145"/>
      <c r="L2541" s="110"/>
      <c r="M2541" s="110"/>
    </row>
    <row r="2542" spans="11:13" x14ac:dyDescent="0.25">
      <c r="K2542" s="145"/>
      <c r="L2542" s="110"/>
      <c r="M2542" s="110"/>
    </row>
    <row r="2543" spans="11:13" x14ac:dyDescent="0.25">
      <c r="K2543" s="145"/>
      <c r="L2543" s="110"/>
      <c r="M2543" s="110"/>
    </row>
    <row r="2544" spans="11:13" x14ac:dyDescent="0.25">
      <c r="K2544" s="145"/>
      <c r="L2544" s="110"/>
      <c r="M2544" s="110"/>
    </row>
    <row r="2545" spans="11:13" x14ac:dyDescent="0.25">
      <c r="K2545" s="145"/>
      <c r="L2545" s="110"/>
      <c r="M2545" s="110"/>
    </row>
    <row r="2546" spans="11:13" x14ac:dyDescent="0.25">
      <c r="K2546" s="145"/>
      <c r="L2546" s="110"/>
      <c r="M2546" s="110"/>
    </row>
    <row r="2547" spans="11:13" x14ac:dyDescent="0.25">
      <c r="K2547" s="145"/>
      <c r="L2547" s="110"/>
      <c r="M2547" s="110"/>
    </row>
    <row r="2548" spans="11:13" x14ac:dyDescent="0.25">
      <c r="K2548" s="145"/>
      <c r="L2548" s="110"/>
      <c r="M2548" s="110"/>
    </row>
    <row r="2549" spans="11:13" x14ac:dyDescent="0.25">
      <c r="K2549" s="145"/>
      <c r="L2549" s="110"/>
      <c r="M2549" s="110"/>
    </row>
    <row r="2550" spans="11:13" x14ac:dyDescent="0.25">
      <c r="K2550" s="145"/>
      <c r="L2550" s="110"/>
      <c r="M2550" s="110"/>
    </row>
    <row r="2551" spans="11:13" x14ac:dyDescent="0.25">
      <c r="K2551" s="145"/>
      <c r="L2551" s="110"/>
      <c r="M2551" s="110"/>
    </row>
    <row r="2552" spans="11:13" x14ac:dyDescent="0.25">
      <c r="K2552" s="145"/>
      <c r="L2552" s="110"/>
      <c r="M2552" s="110"/>
    </row>
    <row r="2553" spans="11:13" x14ac:dyDescent="0.25">
      <c r="K2553" s="145"/>
      <c r="L2553" s="110"/>
      <c r="M2553" s="110"/>
    </row>
    <row r="2554" spans="11:13" x14ac:dyDescent="0.25">
      <c r="K2554" s="145"/>
      <c r="L2554" s="110"/>
      <c r="M2554" s="110"/>
    </row>
    <row r="2555" spans="11:13" x14ac:dyDescent="0.25">
      <c r="K2555" s="145"/>
      <c r="L2555" s="110"/>
      <c r="M2555" s="110"/>
    </row>
    <row r="2556" spans="11:13" x14ac:dyDescent="0.25">
      <c r="K2556" s="145"/>
      <c r="L2556" s="110"/>
      <c r="M2556" s="110"/>
    </row>
    <row r="2557" spans="11:13" x14ac:dyDescent="0.25">
      <c r="K2557" s="145"/>
      <c r="L2557" s="110"/>
      <c r="M2557" s="110"/>
    </row>
    <row r="2558" spans="11:13" x14ac:dyDescent="0.25">
      <c r="K2558" s="145"/>
      <c r="L2558" s="110"/>
      <c r="M2558" s="110"/>
    </row>
    <row r="2559" spans="11:13" x14ac:dyDescent="0.25">
      <c r="K2559" s="145"/>
      <c r="L2559" s="110"/>
      <c r="M2559" s="110"/>
    </row>
    <row r="2560" spans="11:13" x14ac:dyDescent="0.25">
      <c r="K2560" s="145"/>
      <c r="L2560" s="110"/>
      <c r="M2560" s="110"/>
    </row>
    <row r="2561" spans="11:13" x14ac:dyDescent="0.25">
      <c r="K2561" s="145"/>
      <c r="L2561" s="110"/>
      <c r="M2561" s="110"/>
    </row>
    <row r="2562" spans="11:13" x14ac:dyDescent="0.25">
      <c r="K2562" s="145"/>
      <c r="L2562" s="110"/>
      <c r="M2562" s="110"/>
    </row>
    <row r="2563" spans="11:13" x14ac:dyDescent="0.25">
      <c r="K2563" s="145"/>
      <c r="L2563" s="110"/>
      <c r="M2563" s="110"/>
    </row>
    <row r="2564" spans="11:13" x14ac:dyDescent="0.25">
      <c r="K2564" s="145"/>
      <c r="L2564" s="110"/>
      <c r="M2564" s="110"/>
    </row>
    <row r="2565" spans="11:13" x14ac:dyDescent="0.25">
      <c r="K2565" s="145"/>
      <c r="L2565" s="110"/>
      <c r="M2565" s="110"/>
    </row>
    <row r="2566" spans="11:13" x14ac:dyDescent="0.25">
      <c r="K2566" s="145"/>
      <c r="L2566" s="110"/>
      <c r="M2566" s="110"/>
    </row>
    <row r="2567" spans="11:13" x14ac:dyDescent="0.25">
      <c r="K2567" s="145"/>
      <c r="L2567" s="110"/>
      <c r="M2567" s="110"/>
    </row>
    <row r="2568" spans="11:13" x14ac:dyDescent="0.25">
      <c r="K2568" s="145"/>
      <c r="L2568" s="110"/>
      <c r="M2568" s="110"/>
    </row>
    <row r="2569" spans="11:13" x14ac:dyDescent="0.25">
      <c r="K2569" s="145"/>
      <c r="L2569" s="110"/>
      <c r="M2569" s="110"/>
    </row>
    <row r="2570" spans="11:13" x14ac:dyDescent="0.25">
      <c r="K2570" s="145"/>
      <c r="L2570" s="110"/>
      <c r="M2570" s="110"/>
    </row>
    <row r="2571" spans="11:13" x14ac:dyDescent="0.25">
      <c r="K2571" s="145"/>
      <c r="L2571" s="110"/>
      <c r="M2571" s="110"/>
    </row>
    <row r="2572" spans="11:13" x14ac:dyDescent="0.25">
      <c r="K2572" s="145"/>
      <c r="L2572" s="110"/>
      <c r="M2572" s="110"/>
    </row>
    <row r="2573" spans="11:13" x14ac:dyDescent="0.25">
      <c r="K2573" s="145"/>
      <c r="L2573" s="110"/>
      <c r="M2573" s="110"/>
    </row>
    <row r="2574" spans="11:13" x14ac:dyDescent="0.25">
      <c r="K2574" s="145"/>
      <c r="L2574" s="110"/>
      <c r="M2574" s="110"/>
    </row>
    <row r="2575" spans="11:13" x14ac:dyDescent="0.25">
      <c r="K2575" s="145"/>
      <c r="L2575" s="110"/>
      <c r="M2575" s="110"/>
    </row>
    <row r="2576" spans="11:13" x14ac:dyDescent="0.25">
      <c r="K2576" s="145"/>
      <c r="L2576" s="110"/>
      <c r="M2576" s="110"/>
    </row>
    <row r="2577" spans="11:13" x14ac:dyDescent="0.25">
      <c r="K2577" s="145"/>
      <c r="L2577" s="110"/>
      <c r="M2577" s="110"/>
    </row>
    <row r="2578" spans="11:13" x14ac:dyDescent="0.25">
      <c r="K2578" s="145"/>
      <c r="L2578" s="110"/>
      <c r="M2578" s="110"/>
    </row>
    <row r="2579" spans="11:13" x14ac:dyDescent="0.25">
      <c r="K2579" s="145"/>
      <c r="L2579" s="110"/>
      <c r="M2579" s="110"/>
    </row>
    <row r="2580" spans="11:13" x14ac:dyDescent="0.25">
      <c r="K2580" s="145"/>
      <c r="L2580" s="110"/>
      <c r="M2580" s="110"/>
    </row>
    <row r="2581" spans="11:13" x14ac:dyDescent="0.25">
      <c r="K2581" s="145"/>
      <c r="L2581" s="110"/>
      <c r="M2581" s="110"/>
    </row>
    <row r="2582" spans="11:13" x14ac:dyDescent="0.25">
      <c r="K2582" s="145"/>
      <c r="L2582" s="110"/>
      <c r="M2582" s="110"/>
    </row>
    <row r="2583" spans="11:13" x14ac:dyDescent="0.25">
      <c r="K2583" s="145"/>
      <c r="L2583" s="110"/>
      <c r="M2583" s="110"/>
    </row>
    <row r="2584" spans="11:13" x14ac:dyDescent="0.25">
      <c r="K2584" s="145"/>
      <c r="L2584" s="110"/>
      <c r="M2584" s="110"/>
    </row>
    <row r="2585" spans="11:13" x14ac:dyDescent="0.25">
      <c r="K2585" s="145"/>
      <c r="L2585" s="110"/>
      <c r="M2585" s="110"/>
    </row>
    <row r="2586" spans="11:13" x14ac:dyDescent="0.25">
      <c r="K2586" s="145"/>
      <c r="L2586" s="110"/>
      <c r="M2586" s="110"/>
    </row>
    <row r="2587" spans="11:13" x14ac:dyDescent="0.25">
      <c r="K2587" s="145"/>
      <c r="L2587" s="110"/>
      <c r="M2587" s="110"/>
    </row>
    <row r="2588" spans="11:13" x14ac:dyDescent="0.25">
      <c r="K2588" s="145"/>
      <c r="L2588" s="110"/>
      <c r="M2588" s="110"/>
    </row>
    <row r="2589" spans="11:13" x14ac:dyDescent="0.25">
      <c r="K2589" s="145"/>
      <c r="L2589" s="110"/>
      <c r="M2589" s="110"/>
    </row>
    <row r="2590" spans="11:13" x14ac:dyDescent="0.25">
      <c r="K2590" s="145"/>
      <c r="L2590" s="110"/>
      <c r="M2590" s="110"/>
    </row>
    <row r="2591" spans="11:13" x14ac:dyDescent="0.25">
      <c r="K2591" s="145"/>
      <c r="L2591" s="110"/>
      <c r="M2591" s="110"/>
    </row>
    <row r="2592" spans="11:13" x14ac:dyDescent="0.25">
      <c r="K2592" s="145"/>
      <c r="L2592" s="110"/>
      <c r="M2592" s="110"/>
    </row>
    <row r="2593" spans="11:13" x14ac:dyDescent="0.25">
      <c r="K2593" s="145"/>
      <c r="L2593" s="110"/>
      <c r="M2593" s="110"/>
    </row>
    <row r="2594" spans="11:13" x14ac:dyDescent="0.25">
      <c r="K2594" s="145"/>
      <c r="L2594" s="110"/>
      <c r="M2594" s="110"/>
    </row>
    <row r="2595" spans="11:13" x14ac:dyDescent="0.25">
      <c r="K2595" s="145"/>
      <c r="L2595" s="110"/>
      <c r="M2595" s="110"/>
    </row>
    <row r="2596" spans="11:13" x14ac:dyDescent="0.25">
      <c r="K2596" s="145"/>
      <c r="L2596" s="110"/>
      <c r="M2596" s="110"/>
    </row>
    <row r="2597" spans="11:13" x14ac:dyDescent="0.25">
      <c r="K2597" s="145"/>
      <c r="L2597" s="110"/>
      <c r="M2597" s="110"/>
    </row>
    <row r="2598" spans="11:13" x14ac:dyDescent="0.25">
      <c r="K2598" s="145"/>
      <c r="L2598" s="110"/>
      <c r="M2598" s="110"/>
    </row>
    <row r="2599" spans="11:13" x14ac:dyDescent="0.25">
      <c r="K2599" s="145"/>
      <c r="L2599" s="110"/>
      <c r="M2599" s="110"/>
    </row>
    <row r="2600" spans="11:13" x14ac:dyDescent="0.25">
      <c r="K2600" s="145"/>
      <c r="L2600" s="110"/>
      <c r="M2600" s="110"/>
    </row>
    <row r="2601" spans="11:13" x14ac:dyDescent="0.25">
      <c r="K2601" s="145"/>
      <c r="L2601" s="110"/>
      <c r="M2601" s="110"/>
    </row>
    <row r="2602" spans="11:13" x14ac:dyDescent="0.25">
      <c r="K2602" s="145"/>
      <c r="L2602" s="110"/>
      <c r="M2602" s="110"/>
    </row>
    <row r="2603" spans="11:13" x14ac:dyDescent="0.25">
      <c r="K2603" s="145"/>
      <c r="L2603" s="110"/>
      <c r="M2603" s="110"/>
    </row>
    <row r="2604" spans="11:13" x14ac:dyDescent="0.25">
      <c r="K2604" s="145"/>
      <c r="L2604" s="110"/>
      <c r="M2604" s="110"/>
    </row>
    <row r="2605" spans="11:13" x14ac:dyDescent="0.25">
      <c r="K2605" s="145"/>
      <c r="L2605" s="110"/>
      <c r="M2605" s="110"/>
    </row>
    <row r="2606" spans="11:13" x14ac:dyDescent="0.25">
      <c r="K2606" s="145"/>
      <c r="L2606" s="110"/>
      <c r="M2606" s="110"/>
    </row>
    <row r="2607" spans="11:13" x14ac:dyDescent="0.25">
      <c r="K2607" s="145"/>
      <c r="L2607" s="110"/>
      <c r="M2607" s="110"/>
    </row>
    <row r="2608" spans="11:13" x14ac:dyDescent="0.25">
      <c r="K2608" s="145"/>
      <c r="L2608" s="110"/>
      <c r="M2608" s="110"/>
    </row>
    <row r="2609" spans="11:13" x14ac:dyDescent="0.25">
      <c r="K2609" s="145"/>
      <c r="L2609" s="110"/>
      <c r="M2609" s="110"/>
    </row>
    <row r="2610" spans="11:13" x14ac:dyDescent="0.25">
      <c r="K2610" s="145"/>
      <c r="L2610" s="110"/>
      <c r="M2610" s="110"/>
    </row>
    <row r="2611" spans="11:13" x14ac:dyDescent="0.25">
      <c r="K2611" s="145"/>
      <c r="L2611" s="110"/>
      <c r="M2611" s="110"/>
    </row>
    <row r="2612" spans="11:13" x14ac:dyDescent="0.25">
      <c r="K2612" s="145"/>
      <c r="L2612" s="110"/>
      <c r="M2612" s="110"/>
    </row>
    <row r="2613" spans="11:13" x14ac:dyDescent="0.25">
      <c r="K2613" s="145"/>
      <c r="L2613" s="110"/>
      <c r="M2613" s="110"/>
    </row>
    <row r="2614" spans="11:13" x14ac:dyDescent="0.25">
      <c r="K2614" s="145"/>
      <c r="L2614" s="110"/>
      <c r="M2614" s="110"/>
    </row>
    <row r="2615" spans="11:13" x14ac:dyDescent="0.25">
      <c r="K2615" s="145"/>
      <c r="L2615" s="110"/>
      <c r="M2615" s="110"/>
    </row>
    <row r="2616" spans="11:13" x14ac:dyDescent="0.25">
      <c r="K2616" s="145"/>
      <c r="L2616" s="110"/>
      <c r="M2616" s="110"/>
    </row>
    <row r="2617" spans="11:13" x14ac:dyDescent="0.25">
      <c r="K2617" s="145"/>
      <c r="L2617" s="110"/>
      <c r="M2617" s="110"/>
    </row>
    <row r="2618" spans="11:13" x14ac:dyDescent="0.25">
      <c r="K2618" s="145"/>
      <c r="L2618" s="110"/>
      <c r="M2618" s="110"/>
    </row>
    <row r="2619" spans="11:13" x14ac:dyDescent="0.25">
      <c r="K2619" s="145"/>
      <c r="L2619" s="110"/>
      <c r="M2619" s="110"/>
    </row>
    <row r="2620" spans="11:13" x14ac:dyDescent="0.25">
      <c r="K2620" s="145"/>
      <c r="L2620" s="110"/>
      <c r="M2620" s="110"/>
    </row>
    <row r="2621" spans="11:13" x14ac:dyDescent="0.25">
      <c r="K2621" s="145"/>
      <c r="L2621" s="110"/>
      <c r="M2621" s="110"/>
    </row>
    <row r="2622" spans="11:13" x14ac:dyDescent="0.25">
      <c r="K2622" s="145"/>
      <c r="L2622" s="110"/>
      <c r="M2622" s="110"/>
    </row>
    <row r="2623" spans="11:13" x14ac:dyDescent="0.25">
      <c r="K2623" s="145"/>
      <c r="L2623" s="110"/>
      <c r="M2623" s="110"/>
    </row>
    <row r="2624" spans="11:13" x14ac:dyDescent="0.25">
      <c r="K2624" s="145"/>
      <c r="L2624" s="110"/>
      <c r="M2624" s="110"/>
    </row>
    <row r="2625" spans="11:13" x14ac:dyDescent="0.25">
      <c r="K2625" s="145"/>
      <c r="L2625" s="110"/>
      <c r="M2625" s="110"/>
    </row>
    <row r="2626" spans="11:13" x14ac:dyDescent="0.25">
      <c r="K2626" s="145"/>
      <c r="L2626" s="110"/>
      <c r="M2626" s="110"/>
    </row>
    <row r="2627" spans="11:13" x14ac:dyDescent="0.25">
      <c r="K2627" s="145"/>
      <c r="L2627" s="110"/>
      <c r="M2627" s="110"/>
    </row>
    <row r="2628" spans="11:13" x14ac:dyDescent="0.25">
      <c r="K2628" s="145"/>
      <c r="L2628" s="110"/>
      <c r="M2628" s="110"/>
    </row>
    <row r="2629" spans="11:13" x14ac:dyDescent="0.25">
      <c r="K2629" s="145"/>
      <c r="L2629" s="110"/>
      <c r="M2629" s="110"/>
    </row>
    <row r="2630" spans="11:13" x14ac:dyDescent="0.25">
      <c r="K2630" s="145"/>
      <c r="L2630" s="110"/>
      <c r="M2630" s="110"/>
    </row>
    <row r="2631" spans="11:13" x14ac:dyDescent="0.25">
      <c r="K2631" s="145"/>
      <c r="L2631" s="110"/>
      <c r="M2631" s="110"/>
    </row>
    <row r="2632" spans="11:13" x14ac:dyDescent="0.25">
      <c r="K2632" s="145"/>
      <c r="L2632" s="110"/>
      <c r="M2632" s="110"/>
    </row>
    <row r="2633" spans="11:13" x14ac:dyDescent="0.25">
      <c r="K2633" s="145"/>
      <c r="L2633" s="110"/>
      <c r="M2633" s="110"/>
    </row>
    <row r="2634" spans="11:13" x14ac:dyDescent="0.25">
      <c r="K2634" s="145"/>
      <c r="L2634" s="110"/>
      <c r="M2634" s="110"/>
    </row>
    <row r="2635" spans="11:13" x14ac:dyDescent="0.25">
      <c r="K2635" s="145"/>
      <c r="L2635" s="110"/>
      <c r="M2635" s="110"/>
    </row>
    <row r="2636" spans="11:13" x14ac:dyDescent="0.25">
      <c r="K2636" s="145"/>
      <c r="L2636" s="110"/>
      <c r="M2636" s="110"/>
    </row>
    <row r="2637" spans="11:13" x14ac:dyDescent="0.25">
      <c r="K2637" s="145"/>
      <c r="L2637" s="110"/>
      <c r="M2637" s="110"/>
    </row>
    <row r="2638" spans="11:13" x14ac:dyDescent="0.25">
      <c r="K2638" s="145"/>
      <c r="L2638" s="110"/>
      <c r="M2638" s="110"/>
    </row>
    <row r="2639" spans="11:13" x14ac:dyDescent="0.25">
      <c r="K2639" s="145"/>
      <c r="L2639" s="110"/>
      <c r="M2639" s="110"/>
    </row>
    <row r="2640" spans="11:13" x14ac:dyDescent="0.25">
      <c r="K2640" s="145"/>
      <c r="L2640" s="110"/>
      <c r="M2640" s="110"/>
    </row>
    <row r="2641" spans="11:13" x14ac:dyDescent="0.25">
      <c r="K2641" s="145"/>
      <c r="L2641" s="110"/>
      <c r="M2641" s="110"/>
    </row>
    <row r="2642" spans="11:13" x14ac:dyDescent="0.25">
      <c r="K2642" s="145"/>
      <c r="L2642" s="110"/>
      <c r="M2642" s="110"/>
    </row>
    <row r="2643" spans="11:13" x14ac:dyDescent="0.25">
      <c r="K2643" s="145"/>
      <c r="L2643" s="110"/>
      <c r="M2643" s="110"/>
    </row>
    <row r="2644" spans="11:13" x14ac:dyDescent="0.25">
      <c r="K2644" s="145"/>
      <c r="L2644" s="110"/>
      <c r="M2644" s="110"/>
    </row>
    <row r="2645" spans="11:13" x14ac:dyDescent="0.25">
      <c r="K2645" s="145"/>
      <c r="L2645" s="110"/>
      <c r="M2645" s="110"/>
    </row>
    <row r="2646" spans="11:13" x14ac:dyDescent="0.25">
      <c r="K2646" s="145"/>
      <c r="L2646" s="110"/>
      <c r="M2646" s="110"/>
    </row>
    <row r="2647" spans="11:13" x14ac:dyDescent="0.25">
      <c r="K2647" s="145"/>
      <c r="L2647" s="110"/>
      <c r="M2647" s="110"/>
    </row>
    <row r="2648" spans="11:13" x14ac:dyDescent="0.25">
      <c r="K2648" s="145"/>
      <c r="L2648" s="110"/>
      <c r="M2648" s="110"/>
    </row>
    <row r="2649" spans="11:13" x14ac:dyDescent="0.25">
      <c r="K2649" s="145"/>
      <c r="L2649" s="110"/>
      <c r="M2649" s="110"/>
    </row>
    <row r="2650" spans="11:13" x14ac:dyDescent="0.25">
      <c r="K2650" s="145"/>
      <c r="L2650" s="110"/>
      <c r="M2650" s="110"/>
    </row>
    <row r="2651" spans="11:13" x14ac:dyDescent="0.25">
      <c r="K2651" s="145"/>
      <c r="L2651" s="110"/>
      <c r="M2651" s="110"/>
    </row>
    <row r="2652" spans="11:13" x14ac:dyDescent="0.25">
      <c r="K2652" s="145"/>
      <c r="L2652" s="110"/>
      <c r="M2652" s="110"/>
    </row>
    <row r="2653" spans="11:13" x14ac:dyDescent="0.25">
      <c r="K2653" s="145"/>
      <c r="L2653" s="110"/>
      <c r="M2653" s="110"/>
    </row>
    <row r="2654" spans="11:13" x14ac:dyDescent="0.25">
      <c r="K2654" s="145"/>
      <c r="L2654" s="110"/>
      <c r="M2654" s="110"/>
    </row>
    <row r="2655" spans="11:13" x14ac:dyDescent="0.25">
      <c r="K2655" s="145"/>
      <c r="L2655" s="110"/>
      <c r="M2655" s="110"/>
    </row>
    <row r="2656" spans="11:13" x14ac:dyDescent="0.25">
      <c r="K2656" s="145"/>
      <c r="L2656" s="110"/>
      <c r="M2656" s="110"/>
    </row>
    <row r="2657" spans="11:13" x14ac:dyDescent="0.25">
      <c r="K2657" s="145"/>
      <c r="L2657" s="110"/>
      <c r="M2657" s="110"/>
    </row>
    <row r="2658" spans="11:13" x14ac:dyDescent="0.25">
      <c r="K2658" s="145"/>
      <c r="L2658" s="110"/>
      <c r="M2658" s="110"/>
    </row>
    <row r="2659" spans="11:13" x14ac:dyDescent="0.25">
      <c r="K2659" s="145"/>
      <c r="L2659" s="110"/>
      <c r="M2659" s="110"/>
    </row>
    <row r="2660" spans="11:13" x14ac:dyDescent="0.25">
      <c r="K2660" s="145"/>
      <c r="L2660" s="110"/>
      <c r="M2660" s="110"/>
    </row>
    <row r="2661" spans="11:13" x14ac:dyDescent="0.25">
      <c r="K2661" s="145"/>
      <c r="L2661" s="110"/>
      <c r="M2661" s="110"/>
    </row>
    <row r="2662" spans="11:13" x14ac:dyDescent="0.25">
      <c r="K2662" s="145"/>
      <c r="L2662" s="110"/>
      <c r="M2662" s="110"/>
    </row>
    <row r="2663" spans="11:13" x14ac:dyDescent="0.25">
      <c r="K2663" s="145"/>
      <c r="L2663" s="110"/>
      <c r="M2663" s="110"/>
    </row>
    <row r="2664" spans="11:13" x14ac:dyDescent="0.25">
      <c r="K2664" s="145"/>
      <c r="L2664" s="110"/>
      <c r="M2664" s="110"/>
    </row>
    <row r="2665" spans="11:13" x14ac:dyDescent="0.25">
      <c r="K2665" s="145"/>
      <c r="L2665" s="110"/>
      <c r="M2665" s="110"/>
    </row>
    <row r="2666" spans="11:13" x14ac:dyDescent="0.25">
      <c r="K2666" s="145"/>
      <c r="L2666" s="110"/>
      <c r="M2666" s="110"/>
    </row>
    <row r="2667" spans="11:13" x14ac:dyDescent="0.25">
      <c r="K2667" s="145"/>
      <c r="L2667" s="110"/>
      <c r="M2667" s="110"/>
    </row>
    <row r="2668" spans="11:13" x14ac:dyDescent="0.25">
      <c r="K2668" s="145"/>
      <c r="L2668" s="110"/>
      <c r="M2668" s="110"/>
    </row>
    <row r="2669" spans="11:13" x14ac:dyDescent="0.25">
      <c r="K2669" s="145"/>
      <c r="L2669" s="110"/>
      <c r="M2669" s="110"/>
    </row>
    <row r="2670" spans="11:13" x14ac:dyDescent="0.25">
      <c r="K2670" s="145"/>
      <c r="L2670" s="110"/>
      <c r="M2670" s="110"/>
    </row>
    <row r="2671" spans="11:13" x14ac:dyDescent="0.25">
      <c r="K2671" s="145"/>
      <c r="L2671" s="110"/>
      <c r="M2671" s="110"/>
    </row>
    <row r="2672" spans="11:13" x14ac:dyDescent="0.25">
      <c r="K2672" s="145"/>
      <c r="L2672" s="110"/>
      <c r="M2672" s="110"/>
    </row>
    <row r="2673" spans="11:13" x14ac:dyDescent="0.25">
      <c r="K2673" s="145"/>
      <c r="L2673" s="110"/>
      <c r="M2673" s="110"/>
    </row>
    <row r="2674" spans="11:13" x14ac:dyDescent="0.25">
      <c r="K2674" s="145"/>
      <c r="L2674" s="110"/>
      <c r="M2674" s="110"/>
    </row>
    <row r="2675" spans="11:13" x14ac:dyDescent="0.25">
      <c r="K2675" s="145"/>
      <c r="L2675" s="110"/>
      <c r="M2675" s="110"/>
    </row>
    <row r="2676" spans="11:13" x14ac:dyDescent="0.25">
      <c r="K2676" s="145"/>
      <c r="L2676" s="110"/>
      <c r="M2676" s="110"/>
    </row>
    <row r="2677" spans="11:13" x14ac:dyDescent="0.25">
      <c r="K2677" s="145"/>
      <c r="L2677" s="110"/>
      <c r="M2677" s="110"/>
    </row>
    <row r="2678" spans="11:13" x14ac:dyDescent="0.25">
      <c r="K2678" s="145"/>
      <c r="L2678" s="110"/>
      <c r="M2678" s="110"/>
    </row>
    <row r="2679" spans="11:13" x14ac:dyDescent="0.25">
      <c r="K2679" s="145"/>
      <c r="L2679" s="110"/>
      <c r="M2679" s="110"/>
    </row>
    <row r="2680" spans="11:13" x14ac:dyDescent="0.25">
      <c r="K2680" s="145"/>
      <c r="L2680" s="110"/>
      <c r="M2680" s="110"/>
    </row>
    <row r="2681" spans="11:13" x14ac:dyDescent="0.25">
      <c r="K2681" s="145"/>
      <c r="L2681" s="110"/>
      <c r="M2681" s="110"/>
    </row>
    <row r="2682" spans="11:13" x14ac:dyDescent="0.25">
      <c r="K2682" s="145"/>
      <c r="L2682" s="110"/>
      <c r="M2682" s="110"/>
    </row>
    <row r="2683" spans="11:13" x14ac:dyDescent="0.25">
      <c r="K2683" s="145"/>
      <c r="L2683" s="110"/>
      <c r="M2683" s="110"/>
    </row>
    <row r="2684" spans="11:13" x14ac:dyDescent="0.25">
      <c r="K2684" s="145"/>
      <c r="L2684" s="110"/>
      <c r="M2684" s="110"/>
    </row>
    <row r="2685" spans="11:13" x14ac:dyDescent="0.25">
      <c r="K2685" s="145"/>
      <c r="L2685" s="110"/>
      <c r="M2685" s="110"/>
    </row>
    <row r="2686" spans="11:13" x14ac:dyDescent="0.25">
      <c r="K2686" s="145"/>
      <c r="L2686" s="110"/>
      <c r="M2686" s="110"/>
    </row>
    <row r="2687" spans="11:13" x14ac:dyDescent="0.25">
      <c r="K2687" s="145"/>
      <c r="L2687" s="110"/>
      <c r="M2687" s="110"/>
    </row>
    <row r="2688" spans="11:13" x14ac:dyDescent="0.25">
      <c r="K2688" s="145"/>
      <c r="L2688" s="110"/>
      <c r="M2688" s="110"/>
    </row>
    <row r="2689" spans="11:13" x14ac:dyDescent="0.25">
      <c r="K2689" s="145"/>
      <c r="L2689" s="110"/>
      <c r="M2689" s="110"/>
    </row>
    <row r="2690" spans="11:13" x14ac:dyDescent="0.25">
      <c r="K2690" s="145"/>
      <c r="L2690" s="110"/>
      <c r="M2690" s="110"/>
    </row>
    <row r="2691" spans="11:13" x14ac:dyDescent="0.25">
      <c r="K2691" s="145"/>
      <c r="L2691" s="110"/>
      <c r="M2691" s="110"/>
    </row>
    <row r="2692" spans="11:13" x14ac:dyDescent="0.25">
      <c r="K2692" s="145"/>
      <c r="L2692" s="110"/>
      <c r="M2692" s="110"/>
    </row>
    <row r="2693" spans="11:13" x14ac:dyDescent="0.25">
      <c r="K2693" s="145"/>
      <c r="L2693" s="110"/>
      <c r="M2693" s="110"/>
    </row>
    <row r="2694" spans="11:13" x14ac:dyDescent="0.25">
      <c r="K2694" s="145"/>
      <c r="L2694" s="110"/>
      <c r="M2694" s="110"/>
    </row>
    <row r="2695" spans="11:13" x14ac:dyDescent="0.25">
      <c r="K2695" s="145"/>
      <c r="L2695" s="110"/>
      <c r="M2695" s="110"/>
    </row>
    <row r="2696" spans="11:13" x14ac:dyDescent="0.25">
      <c r="K2696" s="145"/>
      <c r="L2696" s="110"/>
      <c r="M2696" s="110"/>
    </row>
    <row r="2697" spans="11:13" x14ac:dyDescent="0.25">
      <c r="K2697" s="145"/>
      <c r="L2697" s="110"/>
      <c r="M2697" s="110"/>
    </row>
    <row r="2698" spans="11:13" x14ac:dyDescent="0.25">
      <c r="K2698" s="145"/>
      <c r="L2698" s="110"/>
      <c r="M2698" s="110"/>
    </row>
    <row r="2699" spans="11:13" x14ac:dyDescent="0.25">
      <c r="K2699" s="145"/>
      <c r="L2699" s="110"/>
      <c r="M2699" s="110"/>
    </row>
    <row r="2700" spans="11:13" x14ac:dyDescent="0.25">
      <c r="K2700" s="145"/>
      <c r="L2700" s="110"/>
      <c r="M2700" s="110"/>
    </row>
    <row r="2701" spans="11:13" x14ac:dyDescent="0.25">
      <c r="K2701" s="145"/>
      <c r="L2701" s="110"/>
      <c r="M2701" s="110"/>
    </row>
    <row r="2702" spans="11:13" x14ac:dyDescent="0.25">
      <c r="K2702" s="145"/>
      <c r="L2702" s="110"/>
      <c r="M2702" s="110"/>
    </row>
    <row r="2703" spans="11:13" x14ac:dyDescent="0.25">
      <c r="K2703" s="145"/>
      <c r="L2703" s="110"/>
      <c r="M2703" s="110"/>
    </row>
    <row r="2704" spans="11:13" x14ac:dyDescent="0.25">
      <c r="K2704" s="145"/>
      <c r="L2704" s="110"/>
      <c r="M2704" s="110"/>
    </row>
    <row r="2705" spans="11:13" x14ac:dyDescent="0.25">
      <c r="K2705" s="145"/>
      <c r="L2705" s="110"/>
      <c r="M2705" s="110"/>
    </row>
    <row r="2706" spans="11:13" x14ac:dyDescent="0.25">
      <c r="K2706" s="145"/>
      <c r="L2706" s="110"/>
      <c r="M2706" s="110"/>
    </row>
    <row r="2707" spans="11:13" x14ac:dyDescent="0.25">
      <c r="K2707" s="145"/>
      <c r="L2707" s="110"/>
      <c r="M2707" s="110"/>
    </row>
    <row r="2708" spans="11:13" x14ac:dyDescent="0.25">
      <c r="K2708" s="145"/>
      <c r="L2708" s="110"/>
      <c r="M2708" s="110"/>
    </row>
    <row r="2709" spans="11:13" x14ac:dyDescent="0.25">
      <c r="K2709" s="145"/>
      <c r="L2709" s="110"/>
      <c r="M2709" s="110"/>
    </row>
    <row r="2710" spans="11:13" x14ac:dyDescent="0.25">
      <c r="K2710" s="145"/>
      <c r="L2710" s="110"/>
      <c r="M2710" s="110"/>
    </row>
    <row r="2711" spans="11:13" x14ac:dyDescent="0.25">
      <c r="K2711" s="145"/>
      <c r="L2711" s="110"/>
      <c r="M2711" s="110"/>
    </row>
    <row r="2712" spans="11:13" x14ac:dyDescent="0.25">
      <c r="K2712" s="145"/>
      <c r="L2712" s="110"/>
      <c r="M2712" s="110"/>
    </row>
    <row r="2713" spans="11:13" x14ac:dyDescent="0.25">
      <c r="K2713" s="145"/>
      <c r="L2713" s="110"/>
      <c r="M2713" s="110"/>
    </row>
    <row r="2714" spans="11:13" x14ac:dyDescent="0.25">
      <c r="K2714" s="145"/>
      <c r="L2714" s="110"/>
      <c r="M2714" s="110"/>
    </row>
    <row r="2715" spans="11:13" x14ac:dyDescent="0.25">
      <c r="K2715" s="145"/>
      <c r="L2715" s="110"/>
      <c r="M2715" s="110"/>
    </row>
    <row r="2716" spans="11:13" x14ac:dyDescent="0.25">
      <c r="K2716" s="145"/>
      <c r="L2716" s="110"/>
      <c r="M2716" s="110"/>
    </row>
    <row r="2717" spans="11:13" x14ac:dyDescent="0.25">
      <c r="K2717" s="145"/>
      <c r="L2717" s="110"/>
      <c r="M2717" s="110"/>
    </row>
    <row r="2718" spans="11:13" x14ac:dyDescent="0.25">
      <c r="K2718" s="145"/>
      <c r="L2718" s="110"/>
      <c r="M2718" s="110"/>
    </row>
    <row r="2719" spans="11:13" x14ac:dyDescent="0.25">
      <c r="K2719" s="145"/>
      <c r="L2719" s="110"/>
      <c r="M2719" s="110"/>
    </row>
    <row r="2720" spans="11:13" x14ac:dyDescent="0.25">
      <c r="K2720" s="145"/>
      <c r="L2720" s="110"/>
      <c r="M2720" s="110"/>
    </row>
    <row r="2721" spans="11:13" x14ac:dyDescent="0.25">
      <c r="K2721" s="145"/>
      <c r="L2721" s="110"/>
      <c r="M2721" s="110"/>
    </row>
    <row r="2722" spans="11:13" x14ac:dyDescent="0.25">
      <c r="K2722" s="145"/>
      <c r="L2722" s="110"/>
      <c r="M2722" s="110"/>
    </row>
    <row r="2723" spans="11:13" x14ac:dyDescent="0.25">
      <c r="K2723" s="145"/>
      <c r="L2723" s="110"/>
      <c r="M2723" s="110"/>
    </row>
    <row r="2724" spans="11:13" x14ac:dyDescent="0.25">
      <c r="K2724" s="145"/>
      <c r="L2724" s="110"/>
      <c r="M2724" s="110"/>
    </row>
    <row r="2725" spans="11:13" x14ac:dyDescent="0.25">
      <c r="K2725" s="145"/>
      <c r="L2725" s="110"/>
      <c r="M2725" s="110"/>
    </row>
    <row r="2726" spans="11:13" x14ac:dyDescent="0.25">
      <c r="K2726" s="145"/>
      <c r="L2726" s="110"/>
      <c r="M2726" s="110"/>
    </row>
    <row r="2727" spans="11:13" x14ac:dyDescent="0.25">
      <c r="K2727" s="145"/>
      <c r="L2727" s="110"/>
      <c r="M2727" s="110"/>
    </row>
    <row r="2728" spans="11:13" x14ac:dyDescent="0.25">
      <c r="K2728" s="145"/>
      <c r="L2728" s="110"/>
      <c r="M2728" s="110"/>
    </row>
    <row r="2729" spans="11:13" x14ac:dyDescent="0.25">
      <c r="K2729" s="145"/>
      <c r="L2729" s="110"/>
      <c r="M2729" s="110"/>
    </row>
    <row r="2730" spans="11:13" x14ac:dyDescent="0.25">
      <c r="K2730" s="145"/>
      <c r="L2730" s="110"/>
      <c r="M2730" s="110"/>
    </row>
    <row r="2731" spans="11:13" x14ac:dyDescent="0.25">
      <c r="K2731" s="145"/>
      <c r="L2731" s="110"/>
      <c r="M2731" s="110"/>
    </row>
    <row r="2732" spans="11:13" x14ac:dyDescent="0.25">
      <c r="K2732" s="145"/>
      <c r="L2732" s="110"/>
      <c r="M2732" s="110"/>
    </row>
    <row r="2733" spans="11:13" x14ac:dyDescent="0.25">
      <c r="K2733" s="145"/>
      <c r="L2733" s="110"/>
      <c r="M2733" s="110"/>
    </row>
    <row r="2734" spans="11:13" x14ac:dyDescent="0.25">
      <c r="K2734" s="145"/>
      <c r="L2734" s="110"/>
      <c r="M2734" s="110"/>
    </row>
    <row r="2735" spans="11:13" x14ac:dyDescent="0.25">
      <c r="K2735" s="145"/>
      <c r="L2735" s="110"/>
      <c r="M2735" s="110"/>
    </row>
    <row r="2736" spans="11:13" x14ac:dyDescent="0.25">
      <c r="K2736" s="145"/>
      <c r="L2736" s="110"/>
      <c r="M2736" s="110"/>
    </row>
    <row r="2737" spans="11:13" x14ac:dyDescent="0.25">
      <c r="K2737" s="145"/>
      <c r="L2737" s="110"/>
      <c r="M2737" s="110"/>
    </row>
    <row r="2738" spans="11:13" x14ac:dyDescent="0.25">
      <c r="K2738" s="145"/>
      <c r="L2738" s="110"/>
      <c r="M2738" s="110"/>
    </row>
    <row r="2739" spans="11:13" x14ac:dyDescent="0.25">
      <c r="K2739" s="145"/>
      <c r="L2739" s="110"/>
      <c r="M2739" s="110"/>
    </row>
    <row r="2740" spans="11:13" x14ac:dyDescent="0.25">
      <c r="K2740" s="145"/>
      <c r="L2740" s="110"/>
      <c r="M2740" s="110"/>
    </row>
    <row r="2741" spans="11:13" x14ac:dyDescent="0.25">
      <c r="K2741" s="145"/>
      <c r="L2741" s="110"/>
      <c r="M2741" s="110"/>
    </row>
    <row r="2742" spans="11:13" x14ac:dyDescent="0.25">
      <c r="K2742" s="145"/>
      <c r="L2742" s="110"/>
      <c r="M2742" s="110"/>
    </row>
    <row r="2743" spans="11:13" x14ac:dyDescent="0.25">
      <c r="K2743" s="145"/>
      <c r="L2743" s="110"/>
      <c r="M2743" s="110"/>
    </row>
    <row r="2744" spans="11:13" x14ac:dyDescent="0.25">
      <c r="K2744" s="145"/>
      <c r="L2744" s="110"/>
      <c r="M2744" s="110"/>
    </row>
    <row r="2745" spans="11:13" x14ac:dyDescent="0.25">
      <c r="K2745" s="145"/>
      <c r="L2745" s="110"/>
      <c r="M2745" s="110"/>
    </row>
    <row r="2746" spans="11:13" x14ac:dyDescent="0.25">
      <c r="K2746" s="145"/>
      <c r="L2746" s="110"/>
      <c r="M2746" s="110"/>
    </row>
    <row r="2747" spans="11:13" x14ac:dyDescent="0.25">
      <c r="K2747" s="145"/>
      <c r="L2747" s="110"/>
      <c r="M2747" s="110"/>
    </row>
    <row r="2748" spans="11:13" x14ac:dyDescent="0.25">
      <c r="K2748" s="145"/>
      <c r="L2748" s="110"/>
      <c r="M2748" s="110"/>
    </row>
    <row r="2749" spans="11:13" x14ac:dyDescent="0.25">
      <c r="K2749" s="145"/>
      <c r="L2749" s="110"/>
      <c r="M2749" s="110"/>
    </row>
    <row r="2750" spans="11:13" x14ac:dyDescent="0.25">
      <c r="K2750" s="145"/>
      <c r="L2750" s="110"/>
      <c r="M2750" s="110"/>
    </row>
    <row r="2751" spans="11:13" x14ac:dyDescent="0.25">
      <c r="K2751" s="145"/>
      <c r="L2751" s="110"/>
      <c r="M2751" s="110"/>
    </row>
    <row r="2752" spans="11:13" x14ac:dyDescent="0.25">
      <c r="K2752" s="145"/>
      <c r="L2752" s="110"/>
      <c r="M2752" s="110"/>
    </row>
    <row r="2753" spans="11:13" x14ac:dyDescent="0.25">
      <c r="K2753" s="145"/>
      <c r="L2753" s="110"/>
      <c r="M2753" s="110"/>
    </row>
    <row r="2754" spans="11:13" x14ac:dyDescent="0.25">
      <c r="K2754" s="145"/>
      <c r="L2754" s="110"/>
      <c r="M2754" s="110"/>
    </row>
    <row r="2755" spans="11:13" x14ac:dyDescent="0.25">
      <c r="K2755" s="145"/>
      <c r="L2755" s="110"/>
      <c r="M2755" s="110"/>
    </row>
    <row r="2756" spans="11:13" x14ac:dyDescent="0.25">
      <c r="K2756" s="145"/>
      <c r="L2756" s="110"/>
      <c r="M2756" s="110"/>
    </row>
    <row r="2757" spans="11:13" x14ac:dyDescent="0.25">
      <c r="K2757" s="145"/>
      <c r="L2757" s="110"/>
      <c r="M2757" s="110"/>
    </row>
    <row r="2758" spans="11:13" x14ac:dyDescent="0.25">
      <c r="K2758" s="145"/>
      <c r="L2758" s="110"/>
      <c r="M2758" s="110"/>
    </row>
    <row r="2759" spans="11:13" x14ac:dyDescent="0.25">
      <c r="K2759" s="145"/>
      <c r="L2759" s="110"/>
      <c r="M2759" s="110"/>
    </row>
    <row r="2760" spans="11:13" x14ac:dyDescent="0.25">
      <c r="K2760" s="145"/>
      <c r="L2760" s="110"/>
      <c r="M2760" s="110"/>
    </row>
    <row r="2761" spans="11:13" x14ac:dyDescent="0.25">
      <c r="K2761" s="145"/>
      <c r="L2761" s="110"/>
      <c r="M2761" s="110"/>
    </row>
    <row r="2762" spans="11:13" x14ac:dyDescent="0.25">
      <c r="K2762" s="145"/>
      <c r="L2762" s="110"/>
      <c r="M2762" s="110"/>
    </row>
    <row r="2763" spans="11:13" x14ac:dyDescent="0.25">
      <c r="K2763" s="145"/>
      <c r="L2763" s="110"/>
      <c r="M2763" s="110"/>
    </row>
    <row r="2764" spans="11:13" x14ac:dyDescent="0.25">
      <c r="K2764" s="145"/>
      <c r="L2764" s="110"/>
      <c r="M2764" s="110"/>
    </row>
    <row r="2765" spans="11:13" x14ac:dyDescent="0.25">
      <c r="K2765" s="145"/>
      <c r="L2765" s="110"/>
      <c r="M2765" s="110"/>
    </row>
    <row r="2766" spans="11:13" x14ac:dyDescent="0.25">
      <c r="K2766" s="145"/>
      <c r="L2766" s="110"/>
      <c r="M2766" s="110"/>
    </row>
    <row r="2767" spans="11:13" x14ac:dyDescent="0.25">
      <c r="K2767" s="145"/>
      <c r="L2767" s="110"/>
      <c r="M2767" s="110"/>
    </row>
    <row r="2768" spans="11:13" x14ac:dyDescent="0.25">
      <c r="K2768" s="145"/>
      <c r="L2768" s="110"/>
      <c r="M2768" s="110"/>
    </row>
    <row r="2769" spans="11:13" x14ac:dyDescent="0.25">
      <c r="K2769" s="145"/>
      <c r="L2769" s="110"/>
      <c r="M2769" s="110"/>
    </row>
    <row r="2770" spans="11:13" x14ac:dyDescent="0.25">
      <c r="K2770" s="145"/>
      <c r="L2770" s="110"/>
      <c r="M2770" s="110"/>
    </row>
    <row r="2771" spans="11:13" x14ac:dyDescent="0.25">
      <c r="K2771" s="145"/>
      <c r="L2771" s="110"/>
      <c r="M2771" s="110"/>
    </row>
    <row r="2772" spans="11:13" x14ac:dyDescent="0.25">
      <c r="K2772" s="145"/>
      <c r="L2772" s="110"/>
      <c r="M2772" s="110"/>
    </row>
    <row r="2773" spans="11:13" x14ac:dyDescent="0.25">
      <c r="K2773" s="145"/>
      <c r="L2773" s="110"/>
      <c r="M2773" s="110"/>
    </row>
    <row r="2774" spans="11:13" x14ac:dyDescent="0.25">
      <c r="K2774" s="145"/>
      <c r="L2774" s="110"/>
      <c r="M2774" s="110"/>
    </row>
    <row r="2775" spans="11:13" x14ac:dyDescent="0.25">
      <c r="K2775" s="145"/>
      <c r="L2775" s="110"/>
      <c r="M2775" s="110"/>
    </row>
    <row r="2776" spans="11:13" x14ac:dyDescent="0.25">
      <c r="K2776" s="145"/>
      <c r="L2776" s="110"/>
      <c r="M2776" s="110"/>
    </row>
    <row r="2777" spans="11:13" x14ac:dyDescent="0.25">
      <c r="K2777" s="145"/>
      <c r="L2777" s="110"/>
      <c r="M2777" s="110"/>
    </row>
    <row r="2778" spans="11:13" x14ac:dyDescent="0.25">
      <c r="K2778" s="145"/>
      <c r="L2778" s="110"/>
      <c r="M2778" s="110"/>
    </row>
    <row r="2779" spans="11:13" x14ac:dyDescent="0.25">
      <c r="K2779" s="145"/>
      <c r="L2779" s="110"/>
      <c r="M2779" s="110"/>
    </row>
    <row r="2780" spans="11:13" x14ac:dyDescent="0.25">
      <c r="K2780" s="145"/>
      <c r="L2780" s="110"/>
      <c r="M2780" s="110"/>
    </row>
    <row r="2781" spans="11:13" x14ac:dyDescent="0.25">
      <c r="K2781" s="145"/>
      <c r="L2781" s="110"/>
      <c r="M2781" s="110"/>
    </row>
    <row r="2782" spans="11:13" x14ac:dyDescent="0.25">
      <c r="K2782" s="145"/>
      <c r="L2782" s="110"/>
      <c r="M2782" s="110"/>
    </row>
    <row r="2783" spans="11:13" x14ac:dyDescent="0.25">
      <c r="K2783" s="145"/>
      <c r="L2783" s="110"/>
      <c r="M2783" s="110"/>
    </row>
    <row r="2784" spans="11:13" x14ac:dyDescent="0.25">
      <c r="K2784" s="145"/>
      <c r="L2784" s="110"/>
      <c r="M2784" s="110"/>
    </row>
    <row r="2785" spans="11:13" x14ac:dyDescent="0.25">
      <c r="K2785" s="145"/>
      <c r="L2785" s="110"/>
      <c r="M2785" s="110"/>
    </row>
    <row r="2786" spans="11:13" x14ac:dyDescent="0.25">
      <c r="K2786" s="145"/>
      <c r="L2786" s="110"/>
      <c r="M2786" s="110"/>
    </row>
    <row r="2787" spans="11:13" x14ac:dyDescent="0.25">
      <c r="K2787" s="145"/>
      <c r="L2787" s="110"/>
      <c r="M2787" s="110"/>
    </row>
    <row r="2788" spans="11:13" x14ac:dyDescent="0.25">
      <c r="K2788" s="145"/>
      <c r="L2788" s="110"/>
      <c r="M2788" s="110"/>
    </row>
    <row r="2789" spans="11:13" x14ac:dyDescent="0.25">
      <c r="K2789" s="145"/>
      <c r="L2789" s="110"/>
      <c r="M2789" s="110"/>
    </row>
    <row r="2790" spans="11:13" x14ac:dyDescent="0.25">
      <c r="K2790" s="145"/>
      <c r="L2790" s="110"/>
      <c r="M2790" s="110"/>
    </row>
    <row r="2791" spans="11:13" x14ac:dyDescent="0.25">
      <c r="K2791" s="145"/>
      <c r="L2791" s="110"/>
      <c r="M2791" s="110"/>
    </row>
    <row r="2792" spans="11:13" x14ac:dyDescent="0.25">
      <c r="K2792" s="145"/>
      <c r="L2792" s="110"/>
      <c r="M2792" s="110"/>
    </row>
    <row r="2793" spans="11:13" x14ac:dyDescent="0.25">
      <c r="K2793" s="145"/>
      <c r="L2793" s="110"/>
      <c r="M2793" s="110"/>
    </row>
    <row r="2794" spans="11:13" x14ac:dyDescent="0.25">
      <c r="K2794" s="145"/>
      <c r="L2794" s="110"/>
      <c r="M2794" s="110"/>
    </row>
    <row r="2795" spans="11:13" x14ac:dyDescent="0.25">
      <c r="K2795" s="145"/>
      <c r="L2795" s="110"/>
      <c r="M2795" s="110"/>
    </row>
    <row r="2796" spans="11:13" x14ac:dyDescent="0.25">
      <c r="K2796" s="145"/>
      <c r="L2796" s="110"/>
      <c r="M2796" s="110"/>
    </row>
    <row r="2797" spans="11:13" x14ac:dyDescent="0.25">
      <c r="K2797" s="145"/>
      <c r="L2797" s="110"/>
      <c r="M2797" s="110"/>
    </row>
    <row r="2798" spans="11:13" x14ac:dyDescent="0.25">
      <c r="K2798" s="145"/>
      <c r="L2798" s="110"/>
      <c r="M2798" s="110"/>
    </row>
    <row r="2799" spans="11:13" x14ac:dyDescent="0.25">
      <c r="K2799" s="145"/>
      <c r="L2799" s="110"/>
      <c r="M2799" s="110"/>
    </row>
    <row r="2800" spans="11:13" x14ac:dyDescent="0.25">
      <c r="K2800" s="145"/>
      <c r="L2800" s="110"/>
      <c r="M2800" s="110"/>
    </row>
    <row r="2801" spans="11:13" x14ac:dyDescent="0.25">
      <c r="K2801" s="145"/>
      <c r="L2801" s="110"/>
      <c r="M2801" s="110"/>
    </row>
    <row r="2802" spans="11:13" x14ac:dyDescent="0.25">
      <c r="K2802" s="145"/>
      <c r="L2802" s="110"/>
      <c r="M2802" s="110"/>
    </row>
    <row r="2803" spans="11:13" x14ac:dyDescent="0.25">
      <c r="K2803" s="145"/>
      <c r="L2803" s="110"/>
      <c r="M2803" s="110"/>
    </row>
    <row r="2804" spans="11:13" x14ac:dyDescent="0.25">
      <c r="K2804" s="145"/>
      <c r="L2804" s="110"/>
      <c r="M2804" s="110"/>
    </row>
    <row r="2805" spans="11:13" x14ac:dyDescent="0.25">
      <c r="K2805" s="145"/>
      <c r="L2805" s="110"/>
      <c r="M2805" s="110"/>
    </row>
    <row r="2806" spans="11:13" x14ac:dyDescent="0.25">
      <c r="K2806" s="145"/>
      <c r="L2806" s="110"/>
      <c r="M2806" s="110"/>
    </row>
    <row r="2807" spans="11:13" x14ac:dyDescent="0.25">
      <c r="K2807" s="145"/>
      <c r="L2807" s="110"/>
      <c r="M2807" s="110"/>
    </row>
    <row r="2808" spans="11:13" x14ac:dyDescent="0.25">
      <c r="K2808" s="145"/>
      <c r="L2808" s="110"/>
      <c r="M2808" s="110"/>
    </row>
    <row r="2809" spans="11:13" x14ac:dyDescent="0.25">
      <c r="K2809" s="145"/>
      <c r="L2809" s="110"/>
      <c r="M2809" s="110"/>
    </row>
    <row r="2810" spans="11:13" x14ac:dyDescent="0.25">
      <c r="K2810" s="145"/>
      <c r="L2810" s="110"/>
      <c r="M2810" s="110"/>
    </row>
    <row r="2811" spans="11:13" x14ac:dyDescent="0.25">
      <c r="K2811" s="145"/>
      <c r="L2811" s="110"/>
      <c r="M2811" s="110"/>
    </row>
    <row r="2812" spans="11:13" x14ac:dyDescent="0.25">
      <c r="K2812" s="145"/>
      <c r="L2812" s="110"/>
      <c r="M2812" s="110"/>
    </row>
    <row r="2813" spans="11:13" x14ac:dyDescent="0.25">
      <c r="K2813" s="145"/>
      <c r="L2813" s="110"/>
      <c r="M2813" s="110"/>
    </row>
    <row r="2814" spans="11:13" x14ac:dyDescent="0.25">
      <c r="K2814" s="145"/>
      <c r="L2814" s="110"/>
      <c r="M2814" s="110"/>
    </row>
    <row r="2815" spans="11:13" x14ac:dyDescent="0.25">
      <c r="K2815" s="145"/>
      <c r="L2815" s="110"/>
      <c r="M2815" s="110"/>
    </row>
    <row r="2816" spans="11:13" x14ac:dyDescent="0.25">
      <c r="K2816" s="145"/>
      <c r="L2816" s="110"/>
      <c r="M2816" s="110"/>
    </row>
    <row r="2817" spans="11:13" x14ac:dyDescent="0.25">
      <c r="K2817" s="145"/>
      <c r="L2817" s="110"/>
      <c r="M2817" s="110"/>
    </row>
    <row r="2818" spans="11:13" x14ac:dyDescent="0.25">
      <c r="K2818" s="145"/>
      <c r="L2818" s="110"/>
      <c r="M2818" s="110"/>
    </row>
    <row r="2819" spans="11:13" x14ac:dyDescent="0.25">
      <c r="K2819" s="145"/>
      <c r="L2819" s="110"/>
      <c r="M2819" s="110"/>
    </row>
    <row r="2820" spans="11:13" x14ac:dyDescent="0.25">
      <c r="K2820" s="145"/>
      <c r="L2820" s="110"/>
      <c r="M2820" s="110"/>
    </row>
    <row r="2821" spans="11:13" x14ac:dyDescent="0.25">
      <c r="K2821" s="145"/>
      <c r="L2821" s="110"/>
      <c r="M2821" s="110"/>
    </row>
    <row r="2822" spans="11:13" x14ac:dyDescent="0.25">
      <c r="K2822" s="145"/>
      <c r="L2822" s="110"/>
      <c r="M2822" s="110"/>
    </row>
    <row r="2823" spans="11:13" x14ac:dyDescent="0.25">
      <c r="K2823" s="145"/>
      <c r="L2823" s="110"/>
      <c r="M2823" s="110"/>
    </row>
    <row r="2824" spans="11:13" x14ac:dyDescent="0.25">
      <c r="K2824" s="145"/>
      <c r="L2824" s="110"/>
      <c r="M2824" s="110"/>
    </row>
    <row r="2825" spans="11:13" x14ac:dyDescent="0.25">
      <c r="K2825" s="145"/>
      <c r="L2825" s="110"/>
      <c r="M2825" s="110"/>
    </row>
    <row r="2826" spans="11:13" x14ac:dyDescent="0.25">
      <c r="K2826" s="145"/>
      <c r="L2826" s="110"/>
      <c r="M2826" s="110"/>
    </row>
    <row r="2827" spans="11:13" x14ac:dyDescent="0.25">
      <c r="K2827" s="145"/>
      <c r="L2827" s="110"/>
      <c r="M2827" s="110"/>
    </row>
    <row r="2828" spans="11:13" x14ac:dyDescent="0.25">
      <c r="K2828" s="145"/>
      <c r="L2828" s="110"/>
      <c r="M2828" s="110"/>
    </row>
    <row r="2829" spans="11:13" x14ac:dyDescent="0.25">
      <c r="K2829" s="145"/>
      <c r="L2829" s="110"/>
      <c r="M2829" s="110"/>
    </row>
    <row r="2830" spans="11:13" x14ac:dyDescent="0.25">
      <c r="K2830" s="145"/>
      <c r="L2830" s="110"/>
      <c r="M2830" s="110"/>
    </row>
    <row r="2831" spans="11:13" x14ac:dyDescent="0.25">
      <c r="K2831" s="145"/>
      <c r="L2831" s="110"/>
      <c r="M2831" s="110"/>
    </row>
    <row r="2832" spans="11:13" x14ac:dyDescent="0.25">
      <c r="K2832" s="145"/>
      <c r="L2832" s="110"/>
      <c r="M2832" s="110"/>
    </row>
    <row r="2833" spans="11:13" x14ac:dyDescent="0.25">
      <c r="K2833" s="145"/>
      <c r="L2833" s="110"/>
      <c r="M2833" s="110"/>
    </row>
    <row r="2834" spans="11:13" x14ac:dyDescent="0.25">
      <c r="K2834" s="145"/>
      <c r="L2834" s="110"/>
      <c r="M2834" s="110"/>
    </row>
    <row r="2835" spans="11:13" x14ac:dyDescent="0.25">
      <c r="K2835" s="145"/>
      <c r="L2835" s="110"/>
      <c r="M2835" s="110"/>
    </row>
    <row r="2836" spans="11:13" x14ac:dyDescent="0.25">
      <c r="K2836" s="145"/>
      <c r="L2836" s="110"/>
      <c r="M2836" s="110"/>
    </row>
    <row r="2837" spans="11:13" x14ac:dyDescent="0.25">
      <c r="K2837" s="145"/>
      <c r="L2837" s="110"/>
      <c r="M2837" s="110"/>
    </row>
    <row r="2838" spans="11:13" x14ac:dyDescent="0.25">
      <c r="K2838" s="145"/>
      <c r="L2838" s="110"/>
      <c r="M2838" s="110"/>
    </row>
    <row r="2839" spans="11:13" x14ac:dyDescent="0.25">
      <c r="K2839" s="145"/>
      <c r="L2839" s="110"/>
      <c r="M2839" s="110"/>
    </row>
    <row r="2840" spans="11:13" x14ac:dyDescent="0.25">
      <c r="K2840" s="145"/>
      <c r="L2840" s="110"/>
      <c r="M2840" s="110"/>
    </row>
    <row r="2841" spans="11:13" x14ac:dyDescent="0.25">
      <c r="K2841" s="145"/>
      <c r="L2841" s="110"/>
      <c r="M2841" s="110"/>
    </row>
    <row r="2842" spans="11:13" x14ac:dyDescent="0.25">
      <c r="K2842" s="145"/>
      <c r="L2842" s="110"/>
      <c r="M2842" s="110"/>
    </row>
    <row r="2843" spans="11:13" x14ac:dyDescent="0.25">
      <c r="K2843" s="145"/>
      <c r="L2843" s="110"/>
      <c r="M2843" s="110"/>
    </row>
    <row r="2844" spans="11:13" x14ac:dyDescent="0.25">
      <c r="K2844" s="145"/>
      <c r="L2844" s="110"/>
      <c r="M2844" s="110"/>
    </row>
    <row r="2845" spans="11:13" x14ac:dyDescent="0.25">
      <c r="K2845" s="145"/>
      <c r="L2845" s="110"/>
      <c r="M2845" s="110"/>
    </row>
    <row r="2846" spans="11:13" x14ac:dyDescent="0.25">
      <c r="K2846" s="145"/>
      <c r="L2846" s="110"/>
      <c r="M2846" s="110"/>
    </row>
    <row r="2847" spans="11:13" x14ac:dyDescent="0.25">
      <c r="K2847" s="145"/>
      <c r="L2847" s="110"/>
      <c r="M2847" s="110"/>
    </row>
    <row r="2848" spans="11:13" x14ac:dyDescent="0.25">
      <c r="K2848" s="145"/>
      <c r="L2848" s="110"/>
      <c r="M2848" s="110"/>
    </row>
    <row r="2849" spans="11:13" x14ac:dyDescent="0.25">
      <c r="K2849" s="145"/>
      <c r="L2849" s="110"/>
      <c r="M2849" s="110"/>
    </row>
    <row r="2850" spans="11:13" x14ac:dyDescent="0.25">
      <c r="K2850" s="145"/>
      <c r="L2850" s="110"/>
      <c r="M2850" s="110"/>
    </row>
    <row r="2851" spans="11:13" x14ac:dyDescent="0.25">
      <c r="K2851" s="145"/>
      <c r="L2851" s="110"/>
      <c r="M2851" s="110"/>
    </row>
    <row r="2852" spans="11:13" x14ac:dyDescent="0.25">
      <c r="K2852" s="145"/>
      <c r="L2852" s="110"/>
      <c r="M2852" s="110"/>
    </row>
    <row r="2853" spans="11:13" x14ac:dyDescent="0.25">
      <c r="K2853" s="145"/>
      <c r="L2853" s="110"/>
      <c r="M2853" s="110"/>
    </row>
    <row r="2854" spans="11:13" x14ac:dyDescent="0.25">
      <c r="K2854" s="145"/>
      <c r="L2854" s="110"/>
      <c r="M2854" s="110"/>
    </row>
    <row r="2855" spans="11:13" x14ac:dyDescent="0.25">
      <c r="K2855" s="145"/>
      <c r="L2855" s="110"/>
      <c r="M2855" s="110"/>
    </row>
    <row r="2856" spans="11:13" x14ac:dyDescent="0.25">
      <c r="K2856" s="145"/>
      <c r="L2856" s="110"/>
      <c r="M2856" s="110"/>
    </row>
    <row r="2857" spans="11:13" x14ac:dyDescent="0.25">
      <c r="K2857" s="145"/>
      <c r="L2857" s="110"/>
      <c r="M2857" s="110"/>
    </row>
    <row r="2858" spans="11:13" x14ac:dyDescent="0.25">
      <c r="K2858" s="145"/>
      <c r="L2858" s="110"/>
      <c r="M2858" s="110"/>
    </row>
    <row r="2859" spans="11:13" x14ac:dyDescent="0.25">
      <c r="K2859" s="145"/>
      <c r="L2859" s="110"/>
      <c r="M2859" s="110"/>
    </row>
    <row r="2860" spans="11:13" x14ac:dyDescent="0.25">
      <c r="K2860" s="145"/>
      <c r="L2860" s="110"/>
      <c r="M2860" s="110"/>
    </row>
    <row r="2861" spans="11:13" x14ac:dyDescent="0.25">
      <c r="K2861" s="145"/>
      <c r="L2861" s="110"/>
      <c r="M2861" s="110"/>
    </row>
    <row r="2862" spans="11:13" x14ac:dyDescent="0.25">
      <c r="K2862" s="145"/>
      <c r="L2862" s="110"/>
      <c r="M2862" s="110"/>
    </row>
    <row r="2863" spans="11:13" x14ac:dyDescent="0.25">
      <c r="K2863" s="145"/>
      <c r="L2863" s="110"/>
      <c r="M2863" s="110"/>
    </row>
    <row r="2864" spans="11:13" x14ac:dyDescent="0.25">
      <c r="K2864" s="145"/>
      <c r="L2864" s="110"/>
      <c r="M2864" s="110"/>
    </row>
    <row r="2865" spans="11:13" x14ac:dyDescent="0.25">
      <c r="K2865" s="145"/>
      <c r="L2865" s="110"/>
      <c r="M2865" s="110"/>
    </row>
    <row r="2866" spans="11:13" x14ac:dyDescent="0.25">
      <c r="K2866" s="145"/>
      <c r="L2866" s="110"/>
      <c r="M2866" s="110"/>
    </row>
    <row r="2867" spans="11:13" x14ac:dyDescent="0.25">
      <c r="K2867" s="145"/>
      <c r="L2867" s="110"/>
      <c r="M2867" s="110"/>
    </row>
    <row r="2868" spans="11:13" x14ac:dyDescent="0.25">
      <c r="K2868" s="145"/>
      <c r="L2868" s="110"/>
      <c r="M2868" s="110"/>
    </row>
    <row r="2869" spans="11:13" x14ac:dyDescent="0.25">
      <c r="K2869" s="145"/>
      <c r="L2869" s="110"/>
      <c r="M2869" s="110"/>
    </row>
    <row r="2870" spans="11:13" x14ac:dyDescent="0.25">
      <c r="K2870" s="145"/>
      <c r="L2870" s="110"/>
      <c r="M2870" s="110"/>
    </row>
    <row r="2871" spans="11:13" x14ac:dyDescent="0.25">
      <c r="K2871" s="145"/>
      <c r="L2871" s="110"/>
      <c r="M2871" s="110"/>
    </row>
    <row r="2872" spans="11:13" x14ac:dyDescent="0.25">
      <c r="K2872" s="145"/>
      <c r="L2872" s="110"/>
      <c r="M2872" s="110"/>
    </row>
    <row r="2873" spans="11:13" x14ac:dyDescent="0.25">
      <c r="K2873" s="145"/>
      <c r="L2873" s="110"/>
      <c r="M2873" s="110"/>
    </row>
    <row r="2874" spans="11:13" x14ac:dyDescent="0.25">
      <c r="K2874" s="145"/>
      <c r="L2874" s="110"/>
      <c r="M2874" s="110"/>
    </row>
    <row r="2875" spans="11:13" x14ac:dyDescent="0.25">
      <c r="K2875" s="145"/>
      <c r="L2875" s="110"/>
      <c r="M2875" s="110"/>
    </row>
    <row r="2876" spans="11:13" x14ac:dyDescent="0.25">
      <c r="K2876" s="145"/>
      <c r="L2876" s="110"/>
      <c r="M2876" s="110"/>
    </row>
    <row r="2877" spans="11:13" x14ac:dyDescent="0.25">
      <c r="K2877" s="145"/>
      <c r="L2877" s="110"/>
      <c r="M2877" s="110"/>
    </row>
    <row r="2878" spans="11:13" x14ac:dyDescent="0.25">
      <c r="K2878" s="145"/>
      <c r="L2878" s="110"/>
      <c r="M2878" s="110"/>
    </row>
    <row r="2879" spans="11:13" x14ac:dyDescent="0.25">
      <c r="K2879" s="145"/>
      <c r="L2879" s="110"/>
      <c r="M2879" s="110"/>
    </row>
    <row r="2880" spans="11:13" x14ac:dyDescent="0.25">
      <c r="K2880" s="145"/>
      <c r="L2880" s="110"/>
      <c r="M2880" s="110"/>
    </row>
    <row r="2881" spans="11:13" x14ac:dyDescent="0.25">
      <c r="K2881" s="145"/>
      <c r="L2881" s="110"/>
      <c r="M2881" s="110"/>
    </row>
    <row r="2882" spans="11:13" x14ac:dyDescent="0.25">
      <c r="K2882" s="145"/>
      <c r="L2882" s="110"/>
      <c r="M2882" s="110"/>
    </row>
    <row r="2883" spans="11:13" x14ac:dyDescent="0.25">
      <c r="K2883" s="145"/>
      <c r="L2883" s="110"/>
      <c r="M2883" s="110"/>
    </row>
    <row r="2884" spans="11:13" x14ac:dyDescent="0.25">
      <c r="K2884" s="145"/>
      <c r="L2884" s="110"/>
      <c r="M2884" s="110"/>
    </row>
    <row r="2885" spans="11:13" x14ac:dyDescent="0.25">
      <c r="K2885" s="145"/>
      <c r="L2885" s="110"/>
      <c r="M2885" s="110"/>
    </row>
    <row r="2886" spans="11:13" x14ac:dyDescent="0.25">
      <c r="K2886" s="145"/>
      <c r="L2886" s="110"/>
      <c r="M2886" s="110"/>
    </row>
    <row r="2887" spans="11:13" x14ac:dyDescent="0.25">
      <c r="K2887" s="145"/>
      <c r="L2887" s="110"/>
      <c r="M2887" s="110"/>
    </row>
    <row r="2888" spans="11:13" x14ac:dyDescent="0.25">
      <c r="K2888" s="145"/>
      <c r="L2888" s="110"/>
      <c r="M2888" s="110"/>
    </row>
    <row r="2889" spans="11:13" x14ac:dyDescent="0.25">
      <c r="K2889" s="145"/>
      <c r="L2889" s="110"/>
      <c r="M2889" s="110"/>
    </row>
    <row r="2890" spans="11:13" x14ac:dyDescent="0.25">
      <c r="K2890" s="145"/>
      <c r="L2890" s="110"/>
      <c r="M2890" s="110"/>
    </row>
    <row r="2891" spans="11:13" x14ac:dyDescent="0.25">
      <c r="K2891" s="145"/>
      <c r="L2891" s="110"/>
      <c r="M2891" s="110"/>
    </row>
    <row r="2892" spans="11:13" x14ac:dyDescent="0.25">
      <c r="K2892" s="145"/>
      <c r="L2892" s="110"/>
      <c r="M2892" s="110"/>
    </row>
    <row r="2893" spans="11:13" x14ac:dyDescent="0.25">
      <c r="K2893" s="145"/>
      <c r="L2893" s="110"/>
      <c r="M2893" s="110"/>
    </row>
    <row r="2894" spans="11:13" x14ac:dyDescent="0.25">
      <c r="K2894" s="145"/>
      <c r="L2894" s="110"/>
      <c r="M2894" s="110"/>
    </row>
    <row r="2895" spans="11:13" x14ac:dyDescent="0.25">
      <c r="K2895" s="145"/>
      <c r="L2895" s="110"/>
      <c r="M2895" s="110"/>
    </row>
    <row r="2896" spans="11:13" x14ac:dyDescent="0.25">
      <c r="K2896" s="145"/>
      <c r="L2896" s="110"/>
      <c r="M2896" s="110"/>
    </row>
    <row r="2897" spans="11:13" x14ac:dyDescent="0.25">
      <c r="K2897" s="145"/>
      <c r="L2897" s="110"/>
      <c r="M2897" s="110"/>
    </row>
    <row r="2898" spans="11:13" x14ac:dyDescent="0.25">
      <c r="K2898" s="145"/>
      <c r="L2898" s="110"/>
      <c r="M2898" s="110"/>
    </row>
    <row r="2899" spans="11:13" x14ac:dyDescent="0.25">
      <c r="K2899" s="145"/>
      <c r="L2899" s="110"/>
      <c r="M2899" s="110"/>
    </row>
    <row r="2900" spans="11:13" x14ac:dyDescent="0.25">
      <c r="K2900" s="145"/>
      <c r="L2900" s="110"/>
      <c r="M2900" s="110"/>
    </row>
    <row r="2901" spans="11:13" x14ac:dyDescent="0.25">
      <c r="K2901" s="145"/>
      <c r="L2901" s="110"/>
      <c r="M2901" s="110"/>
    </row>
    <row r="2902" spans="11:13" x14ac:dyDescent="0.25">
      <c r="K2902" s="145"/>
      <c r="L2902" s="110"/>
      <c r="M2902" s="110"/>
    </row>
    <row r="2903" spans="11:13" x14ac:dyDescent="0.25">
      <c r="K2903" s="145"/>
      <c r="L2903" s="110"/>
      <c r="M2903" s="110"/>
    </row>
    <row r="2904" spans="11:13" x14ac:dyDescent="0.25">
      <c r="K2904" s="145"/>
      <c r="L2904" s="110"/>
      <c r="M2904" s="110"/>
    </row>
    <row r="2905" spans="11:13" x14ac:dyDescent="0.25">
      <c r="K2905" s="145"/>
      <c r="L2905" s="110"/>
      <c r="M2905" s="110"/>
    </row>
    <row r="2906" spans="11:13" x14ac:dyDescent="0.25">
      <c r="K2906" s="145"/>
      <c r="L2906" s="110"/>
      <c r="M2906" s="110"/>
    </row>
    <row r="2907" spans="11:13" x14ac:dyDescent="0.25">
      <c r="K2907" s="145"/>
      <c r="L2907" s="110"/>
      <c r="M2907" s="110"/>
    </row>
    <row r="2908" spans="11:13" x14ac:dyDescent="0.25">
      <c r="K2908" s="145"/>
      <c r="L2908" s="110"/>
      <c r="M2908" s="110"/>
    </row>
    <row r="2909" spans="11:13" x14ac:dyDescent="0.25">
      <c r="K2909" s="145"/>
      <c r="L2909" s="110"/>
      <c r="M2909" s="110"/>
    </row>
    <row r="2910" spans="11:13" x14ac:dyDescent="0.25">
      <c r="K2910" s="145"/>
      <c r="L2910" s="110"/>
      <c r="M2910" s="110"/>
    </row>
    <row r="2911" spans="11:13" x14ac:dyDescent="0.25">
      <c r="K2911" s="145"/>
      <c r="L2911" s="110"/>
      <c r="M2911" s="110"/>
    </row>
    <row r="2912" spans="11:13" x14ac:dyDescent="0.25">
      <c r="K2912" s="145"/>
      <c r="L2912" s="110"/>
      <c r="M2912" s="110"/>
    </row>
    <row r="2913" spans="11:13" x14ac:dyDescent="0.25">
      <c r="K2913" s="145"/>
      <c r="L2913" s="110"/>
      <c r="M2913" s="110"/>
    </row>
    <row r="2914" spans="11:13" x14ac:dyDescent="0.25">
      <c r="K2914" s="145"/>
      <c r="L2914" s="110"/>
      <c r="M2914" s="110"/>
    </row>
    <row r="2915" spans="11:13" x14ac:dyDescent="0.25">
      <c r="K2915" s="145"/>
      <c r="L2915" s="110"/>
      <c r="M2915" s="110"/>
    </row>
    <row r="2916" spans="11:13" x14ac:dyDescent="0.25">
      <c r="K2916" s="145"/>
      <c r="L2916" s="110"/>
      <c r="M2916" s="110"/>
    </row>
    <row r="2917" spans="11:13" x14ac:dyDescent="0.25">
      <c r="K2917" s="145"/>
      <c r="L2917" s="110"/>
      <c r="M2917" s="110"/>
    </row>
    <row r="2918" spans="11:13" x14ac:dyDescent="0.25">
      <c r="K2918" s="145"/>
      <c r="L2918" s="110"/>
      <c r="M2918" s="110"/>
    </row>
    <row r="2919" spans="11:13" x14ac:dyDescent="0.25">
      <c r="K2919" s="145"/>
      <c r="L2919" s="110"/>
      <c r="M2919" s="110"/>
    </row>
    <row r="2920" spans="11:13" x14ac:dyDescent="0.25">
      <c r="K2920" s="145"/>
      <c r="L2920" s="110"/>
      <c r="M2920" s="110"/>
    </row>
    <row r="2921" spans="11:13" x14ac:dyDescent="0.25">
      <c r="K2921" s="145"/>
      <c r="L2921" s="110"/>
      <c r="M2921" s="110"/>
    </row>
    <row r="2922" spans="11:13" x14ac:dyDescent="0.25">
      <c r="K2922" s="145"/>
      <c r="L2922" s="110"/>
      <c r="M2922" s="110"/>
    </row>
    <row r="2923" spans="11:13" x14ac:dyDescent="0.25">
      <c r="K2923" s="145"/>
      <c r="L2923" s="110"/>
      <c r="M2923" s="110"/>
    </row>
    <row r="2924" spans="11:13" x14ac:dyDescent="0.25">
      <c r="K2924" s="145"/>
      <c r="L2924" s="110"/>
      <c r="M2924" s="110"/>
    </row>
    <row r="2925" spans="11:13" x14ac:dyDescent="0.25">
      <c r="K2925" s="145"/>
      <c r="L2925" s="110"/>
      <c r="M2925" s="110"/>
    </row>
    <row r="2926" spans="11:13" x14ac:dyDescent="0.25">
      <c r="K2926" s="145"/>
      <c r="L2926" s="110"/>
      <c r="M2926" s="110"/>
    </row>
    <row r="2927" spans="11:13" x14ac:dyDescent="0.25">
      <c r="K2927" s="145"/>
      <c r="L2927" s="110"/>
      <c r="M2927" s="110"/>
    </row>
    <row r="2928" spans="11:13" x14ac:dyDescent="0.25">
      <c r="K2928" s="145"/>
      <c r="L2928" s="110"/>
      <c r="M2928" s="110"/>
    </row>
    <row r="2929" spans="11:13" x14ac:dyDescent="0.25">
      <c r="K2929" s="145"/>
      <c r="L2929" s="110"/>
      <c r="M2929" s="110"/>
    </row>
    <row r="2930" spans="11:13" x14ac:dyDescent="0.25">
      <c r="K2930" s="145"/>
      <c r="L2930" s="110"/>
      <c r="M2930" s="110"/>
    </row>
    <row r="2931" spans="11:13" x14ac:dyDescent="0.25">
      <c r="K2931" s="145"/>
      <c r="L2931" s="110"/>
      <c r="M2931" s="110"/>
    </row>
    <row r="2932" spans="11:13" x14ac:dyDescent="0.25">
      <c r="K2932" s="145"/>
      <c r="L2932" s="110"/>
      <c r="M2932" s="110"/>
    </row>
    <row r="2933" spans="11:13" x14ac:dyDescent="0.25">
      <c r="K2933" s="145"/>
      <c r="L2933" s="110"/>
      <c r="M2933" s="110"/>
    </row>
    <row r="2934" spans="11:13" x14ac:dyDescent="0.25">
      <c r="K2934" s="145"/>
      <c r="L2934" s="110"/>
      <c r="M2934" s="110"/>
    </row>
    <row r="2935" spans="11:13" x14ac:dyDescent="0.25">
      <c r="K2935" s="145"/>
      <c r="L2935" s="110"/>
      <c r="M2935" s="110"/>
    </row>
    <row r="2936" spans="11:13" x14ac:dyDescent="0.25">
      <c r="K2936" s="145"/>
      <c r="L2936" s="110"/>
      <c r="M2936" s="110"/>
    </row>
    <row r="2937" spans="11:13" x14ac:dyDescent="0.25">
      <c r="K2937" s="145"/>
      <c r="L2937" s="110"/>
      <c r="M2937" s="110"/>
    </row>
    <row r="2938" spans="11:13" x14ac:dyDescent="0.25">
      <c r="K2938" s="145"/>
      <c r="L2938" s="110"/>
      <c r="M2938" s="110"/>
    </row>
    <row r="2939" spans="11:13" x14ac:dyDescent="0.25">
      <c r="K2939" s="145"/>
      <c r="L2939" s="110"/>
      <c r="M2939" s="110"/>
    </row>
    <row r="2940" spans="11:13" x14ac:dyDescent="0.25">
      <c r="K2940" s="145"/>
      <c r="L2940" s="110"/>
      <c r="M2940" s="110"/>
    </row>
    <row r="2941" spans="11:13" x14ac:dyDescent="0.25">
      <c r="K2941" s="145"/>
      <c r="L2941" s="110"/>
      <c r="M2941" s="110"/>
    </row>
    <row r="2942" spans="11:13" x14ac:dyDescent="0.25">
      <c r="K2942" s="145"/>
      <c r="L2942" s="110"/>
      <c r="M2942" s="110"/>
    </row>
    <row r="2943" spans="11:13" x14ac:dyDescent="0.25">
      <c r="K2943" s="145"/>
      <c r="L2943" s="110"/>
      <c r="M2943" s="110"/>
    </row>
    <row r="2944" spans="11:13" x14ac:dyDescent="0.25">
      <c r="K2944" s="145"/>
      <c r="L2944" s="110"/>
      <c r="M2944" s="110"/>
    </row>
    <row r="2945" spans="11:13" x14ac:dyDescent="0.25">
      <c r="K2945" s="145"/>
      <c r="L2945" s="110"/>
      <c r="M2945" s="110"/>
    </row>
    <row r="2946" spans="11:13" x14ac:dyDescent="0.25">
      <c r="K2946" s="145"/>
      <c r="L2946" s="110"/>
      <c r="M2946" s="110"/>
    </row>
    <row r="2947" spans="11:13" x14ac:dyDescent="0.25">
      <c r="K2947" s="145"/>
      <c r="L2947" s="110"/>
      <c r="M2947" s="110"/>
    </row>
    <row r="2948" spans="11:13" x14ac:dyDescent="0.25">
      <c r="K2948" s="145"/>
      <c r="L2948" s="110"/>
      <c r="M2948" s="110"/>
    </row>
    <row r="2949" spans="11:13" x14ac:dyDescent="0.25">
      <c r="K2949" s="145"/>
      <c r="L2949" s="110"/>
      <c r="M2949" s="110"/>
    </row>
    <row r="2950" spans="11:13" x14ac:dyDescent="0.25">
      <c r="K2950" s="145"/>
      <c r="L2950" s="110"/>
      <c r="M2950" s="110"/>
    </row>
    <row r="2951" spans="11:13" x14ac:dyDescent="0.25">
      <c r="K2951" s="145"/>
      <c r="L2951" s="110"/>
      <c r="M2951" s="110"/>
    </row>
    <row r="2952" spans="11:13" x14ac:dyDescent="0.25">
      <c r="K2952" s="145"/>
      <c r="L2952" s="110"/>
      <c r="M2952" s="110"/>
    </row>
    <row r="2953" spans="11:13" x14ac:dyDescent="0.25">
      <c r="K2953" s="145"/>
      <c r="L2953" s="110"/>
      <c r="M2953" s="110"/>
    </row>
    <row r="2954" spans="11:13" x14ac:dyDescent="0.25">
      <c r="K2954" s="145"/>
      <c r="L2954" s="110"/>
      <c r="M2954" s="110"/>
    </row>
    <row r="2955" spans="11:13" x14ac:dyDescent="0.25">
      <c r="K2955" s="145"/>
      <c r="L2955" s="110"/>
      <c r="M2955" s="110"/>
    </row>
    <row r="2956" spans="11:13" x14ac:dyDescent="0.25">
      <c r="K2956" s="145"/>
      <c r="L2956" s="110"/>
      <c r="M2956" s="110"/>
    </row>
    <row r="2957" spans="11:13" x14ac:dyDescent="0.25">
      <c r="K2957" s="145"/>
      <c r="L2957" s="110"/>
      <c r="M2957" s="110"/>
    </row>
    <row r="2958" spans="11:13" x14ac:dyDescent="0.25">
      <c r="K2958" s="145"/>
      <c r="L2958" s="110"/>
      <c r="M2958" s="110"/>
    </row>
    <row r="2959" spans="11:13" x14ac:dyDescent="0.25">
      <c r="K2959" s="145"/>
      <c r="L2959" s="110"/>
      <c r="M2959" s="110"/>
    </row>
    <row r="2960" spans="11:13" x14ac:dyDescent="0.25">
      <c r="K2960" s="145"/>
      <c r="L2960" s="110"/>
      <c r="M2960" s="110"/>
    </row>
    <row r="2961" spans="11:13" x14ac:dyDescent="0.25">
      <c r="K2961" s="145"/>
      <c r="L2961" s="110"/>
      <c r="M2961" s="110"/>
    </row>
    <row r="2962" spans="11:13" x14ac:dyDescent="0.25">
      <c r="K2962" s="145"/>
      <c r="L2962" s="110"/>
      <c r="M2962" s="110"/>
    </row>
    <row r="2963" spans="11:13" x14ac:dyDescent="0.25">
      <c r="K2963" s="145"/>
      <c r="L2963" s="110"/>
      <c r="M2963" s="110"/>
    </row>
    <row r="2964" spans="11:13" x14ac:dyDescent="0.25">
      <c r="K2964" s="145"/>
      <c r="L2964" s="110"/>
      <c r="M2964" s="110"/>
    </row>
    <row r="2965" spans="11:13" x14ac:dyDescent="0.25">
      <c r="K2965" s="145"/>
      <c r="L2965" s="110"/>
      <c r="M2965" s="110"/>
    </row>
    <row r="2966" spans="11:13" x14ac:dyDescent="0.25">
      <c r="K2966" s="145"/>
      <c r="L2966" s="110"/>
      <c r="M2966" s="110"/>
    </row>
    <row r="2967" spans="11:13" x14ac:dyDescent="0.25">
      <c r="K2967" s="145"/>
      <c r="L2967" s="110"/>
      <c r="M2967" s="110"/>
    </row>
    <row r="2968" spans="11:13" x14ac:dyDescent="0.25">
      <c r="K2968" s="145"/>
      <c r="L2968" s="110"/>
      <c r="M2968" s="110"/>
    </row>
    <row r="2969" spans="11:13" x14ac:dyDescent="0.25">
      <c r="K2969" s="145"/>
      <c r="L2969" s="110"/>
      <c r="M2969" s="110"/>
    </row>
    <row r="2970" spans="11:13" x14ac:dyDescent="0.25">
      <c r="K2970" s="145"/>
      <c r="L2970" s="110"/>
      <c r="M2970" s="110"/>
    </row>
    <row r="2971" spans="11:13" x14ac:dyDescent="0.25">
      <c r="K2971" s="145"/>
      <c r="L2971" s="110"/>
      <c r="M2971" s="110"/>
    </row>
    <row r="2972" spans="11:13" x14ac:dyDescent="0.25">
      <c r="K2972" s="145"/>
      <c r="L2972" s="110"/>
      <c r="M2972" s="110"/>
    </row>
    <row r="2973" spans="11:13" x14ac:dyDescent="0.25">
      <c r="K2973" s="145"/>
      <c r="L2973" s="110"/>
      <c r="M2973" s="110"/>
    </row>
    <row r="2974" spans="11:13" x14ac:dyDescent="0.25">
      <c r="K2974" s="145"/>
      <c r="L2974" s="110"/>
      <c r="M2974" s="110"/>
    </row>
    <row r="2975" spans="11:13" x14ac:dyDescent="0.25">
      <c r="K2975" s="145"/>
      <c r="L2975" s="110"/>
      <c r="M2975" s="110"/>
    </row>
    <row r="2976" spans="11:13" x14ac:dyDescent="0.25">
      <c r="K2976" s="145"/>
      <c r="L2976" s="110"/>
      <c r="M2976" s="110"/>
    </row>
    <row r="2977" spans="11:13" x14ac:dyDescent="0.25">
      <c r="K2977" s="145"/>
      <c r="L2977" s="110"/>
      <c r="M2977" s="110"/>
    </row>
    <row r="2978" spans="11:13" x14ac:dyDescent="0.25">
      <c r="K2978" s="145"/>
      <c r="L2978" s="110"/>
      <c r="M2978" s="110"/>
    </row>
    <row r="2979" spans="11:13" x14ac:dyDescent="0.25">
      <c r="K2979" s="145"/>
      <c r="L2979" s="110"/>
      <c r="M2979" s="110"/>
    </row>
    <row r="2980" spans="11:13" x14ac:dyDescent="0.25">
      <c r="K2980" s="145"/>
      <c r="L2980" s="110"/>
      <c r="M2980" s="110"/>
    </row>
    <row r="2981" spans="11:13" x14ac:dyDescent="0.25">
      <c r="K2981" s="145"/>
      <c r="L2981" s="110"/>
      <c r="M2981" s="110"/>
    </row>
    <row r="2982" spans="11:13" x14ac:dyDescent="0.25">
      <c r="K2982" s="145"/>
      <c r="L2982" s="110"/>
      <c r="M2982" s="110"/>
    </row>
    <row r="2983" spans="11:13" x14ac:dyDescent="0.25">
      <c r="K2983" s="145"/>
      <c r="L2983" s="110"/>
      <c r="M2983" s="110"/>
    </row>
    <row r="2984" spans="11:13" x14ac:dyDescent="0.25">
      <c r="K2984" s="145"/>
      <c r="L2984" s="110"/>
      <c r="M2984" s="110"/>
    </row>
    <row r="2985" spans="11:13" x14ac:dyDescent="0.25">
      <c r="K2985" s="145"/>
      <c r="L2985" s="110"/>
      <c r="M2985" s="110"/>
    </row>
    <row r="2986" spans="11:13" x14ac:dyDescent="0.25">
      <c r="K2986" s="145"/>
      <c r="L2986" s="110"/>
      <c r="M2986" s="110"/>
    </row>
    <row r="2987" spans="11:13" x14ac:dyDescent="0.25">
      <c r="K2987" s="145"/>
      <c r="L2987" s="110"/>
      <c r="M2987" s="110"/>
    </row>
    <row r="2988" spans="11:13" x14ac:dyDescent="0.25">
      <c r="K2988" s="145"/>
      <c r="L2988" s="110"/>
      <c r="M2988" s="110"/>
    </row>
    <row r="2989" spans="11:13" x14ac:dyDescent="0.25">
      <c r="K2989" s="145"/>
      <c r="L2989" s="110"/>
      <c r="M2989" s="110"/>
    </row>
    <row r="2990" spans="11:13" x14ac:dyDescent="0.25">
      <c r="K2990" s="145"/>
      <c r="L2990" s="110"/>
      <c r="M2990" s="110"/>
    </row>
    <row r="2991" spans="11:13" x14ac:dyDescent="0.25">
      <c r="K2991" s="145"/>
      <c r="L2991" s="110"/>
      <c r="M2991" s="110"/>
    </row>
    <row r="2992" spans="11:13" x14ac:dyDescent="0.25">
      <c r="K2992" s="145"/>
      <c r="L2992" s="110"/>
      <c r="M2992" s="110"/>
    </row>
    <row r="2993" spans="11:13" x14ac:dyDescent="0.25">
      <c r="K2993" s="145"/>
      <c r="L2993" s="110"/>
      <c r="M2993" s="110"/>
    </row>
    <row r="2994" spans="11:13" x14ac:dyDescent="0.25">
      <c r="K2994" s="145"/>
      <c r="L2994" s="110"/>
      <c r="M2994" s="110"/>
    </row>
    <row r="2995" spans="11:13" x14ac:dyDescent="0.25">
      <c r="K2995" s="145"/>
      <c r="L2995" s="110"/>
      <c r="M2995" s="110"/>
    </row>
    <row r="2996" spans="11:13" x14ac:dyDescent="0.25">
      <c r="K2996" s="145"/>
      <c r="L2996" s="110"/>
      <c r="M2996" s="110"/>
    </row>
    <row r="2997" spans="11:13" x14ac:dyDescent="0.25">
      <c r="K2997" s="145"/>
      <c r="L2997" s="110"/>
      <c r="M2997" s="110"/>
    </row>
    <row r="2998" spans="11:13" x14ac:dyDescent="0.25">
      <c r="K2998" s="145"/>
      <c r="L2998" s="110"/>
      <c r="M2998" s="110"/>
    </row>
    <row r="2999" spans="11:13" x14ac:dyDescent="0.25">
      <c r="K2999" s="145"/>
      <c r="L2999" s="110"/>
      <c r="M2999" s="110"/>
    </row>
    <row r="3000" spans="11:13" x14ac:dyDescent="0.25">
      <c r="K3000" s="145"/>
      <c r="L3000" s="110"/>
      <c r="M3000" s="110"/>
    </row>
    <row r="3001" spans="11:13" x14ac:dyDescent="0.25">
      <c r="K3001" s="145"/>
      <c r="L3001" s="110"/>
      <c r="M3001" s="110"/>
    </row>
    <row r="3002" spans="11:13" x14ac:dyDescent="0.25">
      <c r="K3002" s="145"/>
      <c r="L3002" s="110"/>
      <c r="M3002" s="110"/>
    </row>
    <row r="3003" spans="11:13" x14ac:dyDescent="0.25">
      <c r="K3003" s="145"/>
      <c r="L3003" s="110"/>
      <c r="M3003" s="110"/>
    </row>
    <row r="3004" spans="11:13" x14ac:dyDescent="0.25">
      <c r="K3004" s="145"/>
      <c r="L3004" s="110"/>
      <c r="M3004" s="110"/>
    </row>
    <row r="3005" spans="11:13" x14ac:dyDescent="0.25">
      <c r="K3005" s="145"/>
      <c r="L3005" s="110"/>
      <c r="M3005" s="110"/>
    </row>
    <row r="3006" spans="11:13" x14ac:dyDescent="0.25">
      <c r="K3006" s="145"/>
      <c r="L3006" s="110"/>
      <c r="M3006" s="110"/>
    </row>
    <row r="3007" spans="11:13" x14ac:dyDescent="0.25">
      <c r="K3007" s="145"/>
      <c r="L3007" s="110"/>
      <c r="M3007" s="110"/>
    </row>
    <row r="3008" spans="11:13" x14ac:dyDescent="0.25">
      <c r="K3008" s="145"/>
      <c r="L3008" s="110"/>
      <c r="M3008" s="110"/>
    </row>
    <row r="3009" spans="11:13" x14ac:dyDescent="0.25">
      <c r="K3009" s="145"/>
      <c r="L3009" s="110"/>
      <c r="M3009" s="110"/>
    </row>
    <row r="3010" spans="11:13" x14ac:dyDescent="0.25">
      <c r="K3010" s="145"/>
      <c r="L3010" s="110"/>
      <c r="M3010" s="110"/>
    </row>
    <row r="3011" spans="11:13" x14ac:dyDescent="0.25">
      <c r="K3011" s="145"/>
      <c r="L3011" s="110"/>
      <c r="M3011" s="110"/>
    </row>
    <row r="3012" spans="11:13" x14ac:dyDescent="0.25">
      <c r="K3012" s="145"/>
      <c r="L3012" s="110"/>
      <c r="M3012" s="110"/>
    </row>
    <row r="3013" spans="11:13" x14ac:dyDescent="0.25">
      <c r="K3013" s="145"/>
      <c r="L3013" s="110"/>
      <c r="M3013" s="110"/>
    </row>
    <row r="3014" spans="11:13" x14ac:dyDescent="0.25">
      <c r="K3014" s="145"/>
      <c r="L3014" s="110"/>
      <c r="M3014" s="110"/>
    </row>
    <row r="3015" spans="11:13" x14ac:dyDescent="0.25">
      <c r="K3015" s="145"/>
      <c r="L3015" s="110"/>
      <c r="M3015" s="110"/>
    </row>
    <row r="3016" spans="11:13" x14ac:dyDescent="0.25">
      <c r="K3016" s="145"/>
      <c r="L3016" s="110"/>
      <c r="M3016" s="110"/>
    </row>
    <row r="3017" spans="11:13" x14ac:dyDescent="0.25">
      <c r="K3017" s="145"/>
      <c r="L3017" s="110"/>
      <c r="M3017" s="110"/>
    </row>
    <row r="3018" spans="11:13" x14ac:dyDescent="0.25">
      <c r="K3018" s="145"/>
      <c r="L3018" s="110"/>
      <c r="M3018" s="110"/>
    </row>
    <row r="3019" spans="11:13" x14ac:dyDescent="0.25">
      <c r="K3019" s="145"/>
      <c r="L3019" s="110"/>
      <c r="M3019" s="110"/>
    </row>
    <row r="3020" spans="11:13" x14ac:dyDescent="0.25">
      <c r="K3020" s="145"/>
      <c r="L3020" s="110"/>
      <c r="M3020" s="110"/>
    </row>
    <row r="3021" spans="11:13" x14ac:dyDescent="0.25">
      <c r="K3021" s="145"/>
      <c r="L3021" s="110"/>
      <c r="M3021" s="110"/>
    </row>
    <row r="3022" spans="11:13" x14ac:dyDescent="0.25">
      <c r="K3022" s="145"/>
      <c r="L3022" s="110"/>
      <c r="M3022" s="110"/>
    </row>
    <row r="3023" spans="11:13" x14ac:dyDescent="0.25">
      <c r="K3023" s="145"/>
      <c r="L3023" s="110"/>
      <c r="M3023" s="110"/>
    </row>
    <row r="3024" spans="11:13" x14ac:dyDescent="0.25">
      <c r="K3024" s="145"/>
      <c r="L3024" s="110"/>
      <c r="M3024" s="110"/>
    </row>
    <row r="3025" spans="11:13" x14ac:dyDescent="0.25">
      <c r="K3025" s="145"/>
      <c r="L3025" s="110"/>
      <c r="M3025" s="110"/>
    </row>
    <row r="3026" spans="11:13" x14ac:dyDescent="0.25">
      <c r="K3026" s="145"/>
      <c r="L3026" s="110"/>
      <c r="M3026" s="110"/>
    </row>
    <row r="3027" spans="11:13" x14ac:dyDescent="0.25">
      <c r="K3027" s="145"/>
      <c r="L3027" s="110"/>
      <c r="M3027" s="110"/>
    </row>
    <row r="3028" spans="11:13" x14ac:dyDescent="0.25">
      <c r="K3028" s="145"/>
      <c r="L3028" s="110"/>
      <c r="M3028" s="110"/>
    </row>
    <row r="3029" spans="11:13" x14ac:dyDescent="0.25">
      <c r="K3029" s="145"/>
      <c r="L3029" s="110"/>
      <c r="M3029" s="110"/>
    </row>
    <row r="3030" spans="11:13" x14ac:dyDescent="0.25">
      <c r="K3030" s="145"/>
      <c r="L3030" s="110"/>
      <c r="M3030" s="110"/>
    </row>
    <row r="3031" spans="11:13" x14ac:dyDescent="0.25">
      <c r="K3031" s="145"/>
      <c r="L3031" s="110"/>
      <c r="M3031" s="110"/>
    </row>
    <row r="3032" spans="11:13" x14ac:dyDescent="0.25">
      <c r="K3032" s="145"/>
      <c r="L3032" s="110"/>
      <c r="M3032" s="110"/>
    </row>
    <row r="3033" spans="11:13" x14ac:dyDescent="0.25">
      <c r="K3033" s="145"/>
      <c r="L3033" s="110"/>
      <c r="M3033" s="110"/>
    </row>
    <row r="3034" spans="11:13" x14ac:dyDescent="0.25">
      <c r="K3034" s="145"/>
      <c r="L3034" s="110"/>
      <c r="M3034" s="110"/>
    </row>
    <row r="3035" spans="11:13" x14ac:dyDescent="0.25">
      <c r="K3035" s="145"/>
      <c r="L3035" s="110"/>
      <c r="M3035" s="110"/>
    </row>
    <row r="3036" spans="11:13" x14ac:dyDescent="0.25">
      <c r="K3036" s="145"/>
      <c r="L3036" s="110"/>
      <c r="M3036" s="110"/>
    </row>
    <row r="3037" spans="11:13" x14ac:dyDescent="0.25">
      <c r="K3037" s="145"/>
      <c r="L3037" s="110"/>
      <c r="M3037" s="110"/>
    </row>
    <row r="3038" spans="11:13" x14ac:dyDescent="0.25">
      <c r="K3038" s="145"/>
      <c r="L3038" s="110"/>
      <c r="M3038" s="110"/>
    </row>
    <row r="3039" spans="11:13" x14ac:dyDescent="0.25">
      <c r="K3039" s="145"/>
      <c r="L3039" s="110"/>
      <c r="M3039" s="110"/>
    </row>
    <row r="3040" spans="11:13" x14ac:dyDescent="0.25">
      <c r="K3040" s="145"/>
      <c r="L3040" s="110"/>
      <c r="M3040" s="110"/>
    </row>
    <row r="3041" spans="11:13" x14ac:dyDescent="0.25">
      <c r="K3041" s="145"/>
      <c r="L3041" s="110"/>
      <c r="M3041" s="110"/>
    </row>
    <row r="3042" spans="11:13" x14ac:dyDescent="0.25">
      <c r="K3042" s="145"/>
      <c r="L3042" s="110"/>
      <c r="M3042" s="110"/>
    </row>
    <row r="3043" spans="11:13" x14ac:dyDescent="0.25">
      <c r="K3043" s="145"/>
      <c r="L3043" s="110"/>
      <c r="M3043" s="110"/>
    </row>
    <row r="3044" spans="11:13" x14ac:dyDescent="0.25">
      <c r="K3044" s="145"/>
      <c r="L3044" s="110"/>
      <c r="M3044" s="110"/>
    </row>
    <row r="3045" spans="11:13" x14ac:dyDescent="0.25">
      <c r="K3045" s="145"/>
      <c r="L3045" s="110"/>
      <c r="M3045" s="110"/>
    </row>
    <row r="3046" spans="11:13" x14ac:dyDescent="0.25">
      <c r="K3046" s="145"/>
      <c r="L3046" s="110"/>
      <c r="M3046" s="110"/>
    </row>
    <row r="3047" spans="11:13" x14ac:dyDescent="0.25">
      <c r="K3047" s="145"/>
      <c r="L3047" s="110"/>
      <c r="M3047" s="110"/>
    </row>
    <row r="3048" spans="11:13" x14ac:dyDescent="0.25">
      <c r="K3048" s="145"/>
      <c r="L3048" s="110"/>
      <c r="M3048" s="110"/>
    </row>
    <row r="3049" spans="11:13" x14ac:dyDescent="0.25">
      <c r="K3049" s="145"/>
      <c r="L3049" s="110"/>
      <c r="M3049" s="110"/>
    </row>
    <row r="3050" spans="11:13" x14ac:dyDescent="0.25">
      <c r="K3050" s="145"/>
      <c r="L3050" s="110"/>
      <c r="M3050" s="110"/>
    </row>
    <row r="3051" spans="11:13" x14ac:dyDescent="0.25">
      <c r="K3051" s="145"/>
      <c r="L3051" s="110"/>
      <c r="M3051" s="110"/>
    </row>
    <row r="3052" spans="11:13" x14ac:dyDescent="0.25">
      <c r="K3052" s="145"/>
      <c r="L3052" s="110"/>
      <c r="M3052" s="110"/>
    </row>
    <row r="3053" spans="11:13" x14ac:dyDescent="0.25">
      <c r="K3053" s="145"/>
      <c r="L3053" s="110"/>
      <c r="M3053" s="110"/>
    </row>
    <row r="3054" spans="11:13" x14ac:dyDescent="0.25">
      <c r="K3054" s="145"/>
      <c r="L3054" s="110"/>
      <c r="M3054" s="110"/>
    </row>
    <row r="3055" spans="11:13" x14ac:dyDescent="0.25">
      <c r="K3055" s="145"/>
      <c r="L3055" s="110"/>
      <c r="M3055" s="110"/>
    </row>
    <row r="3056" spans="11:13" x14ac:dyDescent="0.25">
      <c r="K3056" s="145"/>
      <c r="L3056" s="110"/>
      <c r="M3056" s="110"/>
    </row>
    <row r="3057" spans="11:13" x14ac:dyDescent="0.25">
      <c r="K3057" s="145"/>
      <c r="L3057" s="110"/>
      <c r="M3057" s="110"/>
    </row>
    <row r="3058" spans="11:13" x14ac:dyDescent="0.25">
      <c r="K3058" s="145"/>
      <c r="L3058" s="110"/>
      <c r="M3058" s="110"/>
    </row>
    <row r="3059" spans="11:13" x14ac:dyDescent="0.25">
      <c r="K3059" s="145"/>
      <c r="L3059" s="110"/>
      <c r="M3059" s="110"/>
    </row>
    <row r="3060" spans="11:13" x14ac:dyDescent="0.25">
      <c r="K3060" s="145"/>
      <c r="L3060" s="110"/>
      <c r="M3060" s="110"/>
    </row>
    <row r="3061" spans="11:13" x14ac:dyDescent="0.25">
      <c r="K3061" s="145"/>
      <c r="L3061" s="110"/>
      <c r="M3061" s="110"/>
    </row>
    <row r="3062" spans="11:13" x14ac:dyDescent="0.25">
      <c r="K3062" s="145"/>
      <c r="L3062" s="110"/>
      <c r="M3062" s="110"/>
    </row>
    <row r="3063" spans="11:13" x14ac:dyDescent="0.25">
      <c r="K3063" s="145"/>
      <c r="L3063" s="110"/>
      <c r="M3063" s="110"/>
    </row>
    <row r="3064" spans="11:13" x14ac:dyDescent="0.25">
      <c r="K3064" s="145"/>
      <c r="L3064" s="110"/>
      <c r="M3064" s="110"/>
    </row>
    <row r="3065" spans="11:13" x14ac:dyDescent="0.25">
      <c r="K3065" s="145"/>
      <c r="L3065" s="110"/>
      <c r="M3065" s="110"/>
    </row>
    <row r="3066" spans="11:13" x14ac:dyDescent="0.25">
      <c r="K3066" s="145"/>
      <c r="L3066" s="110"/>
      <c r="M3066" s="110"/>
    </row>
    <row r="3067" spans="11:13" x14ac:dyDescent="0.25">
      <c r="K3067" s="145"/>
      <c r="L3067" s="110"/>
      <c r="M3067" s="110"/>
    </row>
    <row r="3068" spans="11:13" x14ac:dyDescent="0.25">
      <c r="K3068" s="145"/>
      <c r="L3068" s="110"/>
      <c r="M3068" s="110"/>
    </row>
    <row r="3069" spans="11:13" x14ac:dyDescent="0.25">
      <c r="K3069" s="145"/>
      <c r="L3069" s="110"/>
      <c r="M3069" s="110"/>
    </row>
    <row r="3070" spans="11:13" x14ac:dyDescent="0.25">
      <c r="K3070" s="145"/>
      <c r="L3070" s="110"/>
      <c r="M3070" s="110"/>
    </row>
    <row r="3071" spans="11:13" x14ac:dyDescent="0.25">
      <c r="K3071" s="145"/>
      <c r="L3071" s="110"/>
      <c r="M3071" s="110"/>
    </row>
    <row r="3072" spans="11:13" x14ac:dyDescent="0.25">
      <c r="K3072" s="145"/>
      <c r="L3072" s="110"/>
      <c r="M3072" s="110"/>
    </row>
    <row r="3073" spans="11:13" x14ac:dyDescent="0.25">
      <c r="K3073" s="145"/>
      <c r="L3073" s="110"/>
      <c r="M3073" s="110"/>
    </row>
    <row r="3074" spans="11:13" x14ac:dyDescent="0.25">
      <c r="K3074" s="145"/>
      <c r="L3074" s="110"/>
      <c r="M3074" s="110"/>
    </row>
    <row r="3075" spans="11:13" x14ac:dyDescent="0.25">
      <c r="K3075" s="145"/>
      <c r="L3075" s="110"/>
      <c r="M3075" s="110"/>
    </row>
    <row r="3076" spans="11:13" x14ac:dyDescent="0.25">
      <c r="K3076" s="145"/>
      <c r="L3076" s="110"/>
      <c r="M3076" s="110"/>
    </row>
    <row r="3077" spans="11:13" x14ac:dyDescent="0.25">
      <c r="K3077" s="145"/>
      <c r="L3077" s="110"/>
      <c r="M3077" s="110"/>
    </row>
    <row r="3078" spans="11:13" x14ac:dyDescent="0.25">
      <c r="K3078" s="145"/>
      <c r="L3078" s="110"/>
      <c r="M3078" s="110"/>
    </row>
    <row r="3079" spans="11:13" x14ac:dyDescent="0.25">
      <c r="K3079" s="145"/>
      <c r="L3079" s="110"/>
      <c r="M3079" s="110"/>
    </row>
    <row r="3080" spans="11:13" x14ac:dyDescent="0.25">
      <c r="K3080" s="145"/>
      <c r="L3080" s="110"/>
      <c r="M3080" s="110"/>
    </row>
    <row r="3081" spans="11:13" x14ac:dyDescent="0.25">
      <c r="K3081" s="145"/>
      <c r="L3081" s="110"/>
      <c r="M3081" s="110"/>
    </row>
    <row r="3082" spans="11:13" x14ac:dyDescent="0.25">
      <c r="K3082" s="145"/>
      <c r="L3082" s="110"/>
      <c r="M3082" s="110"/>
    </row>
    <row r="3083" spans="11:13" x14ac:dyDescent="0.25">
      <c r="K3083" s="145"/>
      <c r="L3083" s="110"/>
      <c r="M3083" s="110"/>
    </row>
    <row r="3084" spans="11:13" x14ac:dyDescent="0.25">
      <c r="K3084" s="145"/>
      <c r="L3084" s="110"/>
      <c r="M3084" s="110"/>
    </row>
    <row r="3085" spans="11:13" x14ac:dyDescent="0.25">
      <c r="K3085" s="145"/>
      <c r="L3085" s="110"/>
      <c r="M3085" s="110"/>
    </row>
    <row r="3086" spans="11:13" x14ac:dyDescent="0.25">
      <c r="K3086" s="145"/>
      <c r="L3086" s="110"/>
      <c r="M3086" s="110"/>
    </row>
    <row r="3087" spans="11:13" x14ac:dyDescent="0.25">
      <c r="K3087" s="145"/>
      <c r="L3087" s="110"/>
      <c r="M3087" s="110"/>
    </row>
    <row r="3088" spans="11:13" x14ac:dyDescent="0.25">
      <c r="K3088" s="145"/>
      <c r="L3088" s="110"/>
      <c r="M3088" s="110"/>
    </row>
    <row r="3089" spans="11:13" x14ac:dyDescent="0.25">
      <c r="K3089" s="145"/>
      <c r="L3089" s="110"/>
      <c r="M3089" s="110"/>
    </row>
    <row r="3090" spans="11:13" x14ac:dyDescent="0.25">
      <c r="K3090" s="145"/>
      <c r="L3090" s="110"/>
      <c r="M3090" s="110"/>
    </row>
    <row r="3091" spans="11:13" x14ac:dyDescent="0.25">
      <c r="K3091" s="145"/>
      <c r="L3091" s="110"/>
      <c r="M3091" s="110"/>
    </row>
    <row r="3092" spans="11:13" x14ac:dyDescent="0.25">
      <c r="K3092" s="145"/>
      <c r="L3092" s="110"/>
      <c r="M3092" s="110"/>
    </row>
    <row r="3093" spans="11:13" x14ac:dyDescent="0.25">
      <c r="K3093" s="145"/>
      <c r="L3093" s="110"/>
      <c r="M3093" s="110"/>
    </row>
    <row r="3094" spans="11:13" x14ac:dyDescent="0.25">
      <c r="K3094" s="145"/>
      <c r="L3094" s="110"/>
      <c r="M3094" s="110"/>
    </row>
    <row r="3095" spans="11:13" x14ac:dyDescent="0.25">
      <c r="K3095" s="145"/>
      <c r="L3095" s="110"/>
      <c r="M3095" s="110"/>
    </row>
    <row r="3096" spans="11:13" x14ac:dyDescent="0.25">
      <c r="K3096" s="145"/>
      <c r="L3096" s="110"/>
      <c r="M3096" s="110"/>
    </row>
    <row r="3097" spans="11:13" x14ac:dyDescent="0.25">
      <c r="K3097" s="145"/>
      <c r="L3097" s="110"/>
      <c r="M3097" s="110"/>
    </row>
    <row r="3098" spans="11:13" x14ac:dyDescent="0.25">
      <c r="K3098" s="145"/>
      <c r="L3098" s="110"/>
      <c r="M3098" s="110"/>
    </row>
    <row r="3099" spans="11:13" x14ac:dyDescent="0.25">
      <c r="K3099" s="145"/>
      <c r="L3099" s="110"/>
      <c r="M3099" s="110"/>
    </row>
    <row r="3100" spans="11:13" x14ac:dyDescent="0.25">
      <c r="K3100" s="145"/>
      <c r="L3100" s="110"/>
      <c r="M3100" s="110"/>
    </row>
    <row r="3101" spans="11:13" x14ac:dyDescent="0.25">
      <c r="K3101" s="145"/>
      <c r="L3101" s="110"/>
      <c r="M3101" s="110"/>
    </row>
    <row r="3102" spans="11:13" x14ac:dyDescent="0.25">
      <c r="K3102" s="145"/>
      <c r="L3102" s="110"/>
      <c r="M3102" s="110"/>
    </row>
    <row r="3103" spans="11:13" x14ac:dyDescent="0.25">
      <c r="K3103" s="145"/>
      <c r="L3103" s="110"/>
      <c r="M3103" s="110"/>
    </row>
    <row r="3104" spans="11:13" x14ac:dyDescent="0.25">
      <c r="K3104" s="145"/>
      <c r="L3104" s="110"/>
      <c r="M3104" s="110"/>
    </row>
    <row r="3105" spans="11:13" x14ac:dyDescent="0.25">
      <c r="K3105" s="145"/>
      <c r="L3105" s="110"/>
      <c r="M3105" s="110"/>
    </row>
    <row r="3106" spans="11:13" x14ac:dyDescent="0.25">
      <c r="K3106" s="145"/>
      <c r="L3106" s="110"/>
      <c r="M3106" s="110"/>
    </row>
    <row r="3107" spans="11:13" x14ac:dyDescent="0.25">
      <c r="K3107" s="145"/>
      <c r="L3107" s="110"/>
      <c r="M3107" s="110"/>
    </row>
    <row r="3108" spans="11:13" x14ac:dyDescent="0.25">
      <c r="K3108" s="145"/>
      <c r="L3108" s="110"/>
      <c r="M3108" s="110"/>
    </row>
    <row r="3109" spans="11:13" x14ac:dyDescent="0.25">
      <c r="K3109" s="145"/>
      <c r="L3109" s="110"/>
      <c r="M3109" s="110"/>
    </row>
    <row r="3110" spans="11:13" x14ac:dyDescent="0.25">
      <c r="K3110" s="145"/>
      <c r="L3110" s="110"/>
      <c r="M3110" s="110"/>
    </row>
    <row r="3111" spans="11:13" x14ac:dyDescent="0.25">
      <c r="K3111" s="145"/>
      <c r="L3111" s="110"/>
      <c r="M3111" s="110"/>
    </row>
    <row r="3112" spans="11:13" x14ac:dyDescent="0.25">
      <c r="K3112" s="145"/>
      <c r="L3112" s="110"/>
      <c r="M3112" s="110"/>
    </row>
    <row r="3113" spans="11:13" x14ac:dyDescent="0.25">
      <c r="K3113" s="145"/>
      <c r="L3113" s="110"/>
      <c r="M3113" s="110"/>
    </row>
    <row r="3114" spans="11:13" x14ac:dyDescent="0.25">
      <c r="K3114" s="145"/>
      <c r="L3114" s="110"/>
      <c r="M3114" s="110"/>
    </row>
    <row r="3115" spans="11:13" x14ac:dyDescent="0.25">
      <c r="K3115" s="145"/>
      <c r="L3115" s="110"/>
      <c r="M3115" s="110"/>
    </row>
    <row r="3116" spans="11:13" x14ac:dyDescent="0.25">
      <c r="K3116" s="145"/>
      <c r="L3116" s="110"/>
      <c r="M3116" s="110"/>
    </row>
    <row r="3117" spans="11:13" x14ac:dyDescent="0.25">
      <c r="K3117" s="145"/>
      <c r="L3117" s="110"/>
      <c r="M3117" s="110"/>
    </row>
    <row r="3118" spans="11:13" x14ac:dyDescent="0.25">
      <c r="K3118" s="145"/>
      <c r="L3118" s="110"/>
      <c r="M3118" s="110"/>
    </row>
    <row r="3119" spans="11:13" x14ac:dyDescent="0.25">
      <c r="K3119" s="145"/>
      <c r="L3119" s="110"/>
      <c r="M3119" s="110"/>
    </row>
    <row r="3120" spans="11:13" x14ac:dyDescent="0.25">
      <c r="K3120" s="145"/>
      <c r="L3120" s="110"/>
      <c r="M3120" s="110"/>
    </row>
    <row r="3121" spans="11:13" x14ac:dyDescent="0.25">
      <c r="K3121" s="145"/>
      <c r="L3121" s="110"/>
      <c r="M3121" s="110"/>
    </row>
    <row r="3122" spans="11:13" x14ac:dyDescent="0.25">
      <c r="K3122" s="145"/>
      <c r="L3122" s="110"/>
      <c r="M3122" s="110"/>
    </row>
    <row r="3123" spans="11:13" x14ac:dyDescent="0.25">
      <c r="K3123" s="145"/>
      <c r="L3123" s="110"/>
      <c r="M3123" s="110"/>
    </row>
    <row r="3124" spans="11:13" x14ac:dyDescent="0.25">
      <c r="K3124" s="145"/>
      <c r="L3124" s="110"/>
      <c r="M3124" s="110"/>
    </row>
    <row r="3125" spans="11:13" x14ac:dyDescent="0.25">
      <c r="K3125" s="145"/>
      <c r="L3125" s="110"/>
      <c r="M3125" s="110"/>
    </row>
    <row r="3126" spans="11:13" x14ac:dyDescent="0.25">
      <c r="K3126" s="145"/>
      <c r="L3126" s="110"/>
      <c r="M3126" s="110"/>
    </row>
    <row r="3127" spans="11:13" x14ac:dyDescent="0.25">
      <c r="K3127" s="145"/>
      <c r="L3127" s="110"/>
      <c r="M3127" s="110"/>
    </row>
    <row r="3128" spans="11:13" x14ac:dyDescent="0.25">
      <c r="K3128" s="145"/>
      <c r="L3128" s="110"/>
      <c r="M3128" s="110"/>
    </row>
    <row r="3129" spans="11:13" x14ac:dyDescent="0.25">
      <c r="K3129" s="145"/>
      <c r="L3129" s="110"/>
      <c r="M3129" s="110"/>
    </row>
    <row r="3130" spans="11:13" x14ac:dyDescent="0.25">
      <c r="K3130" s="145"/>
      <c r="L3130" s="110"/>
      <c r="M3130" s="110"/>
    </row>
    <row r="3131" spans="11:13" x14ac:dyDescent="0.25">
      <c r="K3131" s="145"/>
      <c r="L3131" s="110"/>
      <c r="M3131" s="110"/>
    </row>
    <row r="3132" spans="11:13" x14ac:dyDescent="0.25">
      <c r="K3132" s="145"/>
      <c r="L3132" s="110"/>
      <c r="M3132" s="110"/>
    </row>
    <row r="3133" spans="11:13" x14ac:dyDescent="0.25">
      <c r="K3133" s="145"/>
      <c r="L3133" s="110"/>
      <c r="M3133" s="110"/>
    </row>
    <row r="3134" spans="11:13" x14ac:dyDescent="0.25">
      <c r="K3134" s="145"/>
      <c r="L3134" s="110"/>
      <c r="M3134" s="110"/>
    </row>
    <row r="3135" spans="11:13" x14ac:dyDescent="0.25">
      <c r="K3135" s="145"/>
      <c r="L3135" s="110"/>
      <c r="M3135" s="110"/>
    </row>
    <row r="3136" spans="11:13" x14ac:dyDescent="0.25">
      <c r="K3136" s="145"/>
      <c r="L3136" s="110"/>
      <c r="M3136" s="110"/>
    </row>
    <row r="3137" spans="11:13" x14ac:dyDescent="0.25">
      <c r="K3137" s="145"/>
      <c r="L3137" s="110"/>
      <c r="M3137" s="110"/>
    </row>
    <row r="3138" spans="11:13" x14ac:dyDescent="0.25">
      <c r="K3138" s="145"/>
      <c r="L3138" s="110"/>
      <c r="M3138" s="110"/>
    </row>
    <row r="3139" spans="11:13" x14ac:dyDescent="0.25">
      <c r="K3139" s="145"/>
      <c r="L3139" s="110"/>
      <c r="M3139" s="110"/>
    </row>
    <row r="3140" spans="11:13" x14ac:dyDescent="0.25">
      <c r="K3140" s="145"/>
      <c r="L3140" s="110"/>
      <c r="M3140" s="110"/>
    </row>
    <row r="3141" spans="11:13" x14ac:dyDescent="0.25">
      <c r="K3141" s="145"/>
      <c r="L3141" s="110"/>
      <c r="M3141" s="110"/>
    </row>
    <row r="3142" spans="11:13" x14ac:dyDescent="0.25">
      <c r="K3142" s="145"/>
      <c r="L3142" s="110"/>
      <c r="M3142" s="110"/>
    </row>
    <row r="3143" spans="11:13" x14ac:dyDescent="0.25">
      <c r="K3143" s="145"/>
      <c r="L3143" s="110"/>
      <c r="M3143" s="110"/>
    </row>
    <row r="3144" spans="11:13" x14ac:dyDescent="0.25">
      <c r="K3144" s="145"/>
      <c r="L3144" s="110"/>
      <c r="M3144" s="110"/>
    </row>
    <row r="3145" spans="11:13" x14ac:dyDescent="0.25">
      <c r="K3145" s="145"/>
      <c r="L3145" s="110"/>
      <c r="M3145" s="110"/>
    </row>
    <row r="3146" spans="11:13" x14ac:dyDescent="0.25">
      <c r="K3146" s="145"/>
      <c r="L3146" s="110"/>
      <c r="M3146" s="110"/>
    </row>
    <row r="3147" spans="11:13" x14ac:dyDescent="0.25">
      <c r="K3147" s="145"/>
      <c r="L3147" s="110"/>
      <c r="M3147" s="110"/>
    </row>
    <row r="3148" spans="11:13" x14ac:dyDescent="0.25">
      <c r="K3148" s="145"/>
      <c r="L3148" s="110"/>
      <c r="M3148" s="110"/>
    </row>
    <row r="3149" spans="11:13" x14ac:dyDescent="0.25">
      <c r="K3149" s="145"/>
      <c r="L3149" s="110"/>
      <c r="M3149" s="110"/>
    </row>
    <row r="3150" spans="11:13" x14ac:dyDescent="0.25">
      <c r="K3150" s="145"/>
      <c r="L3150" s="110"/>
      <c r="M3150" s="110"/>
    </row>
    <row r="3151" spans="11:13" x14ac:dyDescent="0.25">
      <c r="K3151" s="145"/>
      <c r="L3151" s="110"/>
      <c r="M3151" s="110"/>
    </row>
    <row r="3152" spans="11:13" x14ac:dyDescent="0.25">
      <c r="K3152" s="145"/>
      <c r="L3152" s="110"/>
      <c r="M3152" s="110"/>
    </row>
    <row r="3153" spans="11:13" x14ac:dyDescent="0.25">
      <c r="K3153" s="145"/>
      <c r="L3153" s="110"/>
      <c r="M3153" s="110"/>
    </row>
    <row r="3154" spans="11:13" x14ac:dyDescent="0.25">
      <c r="K3154" s="145"/>
      <c r="L3154" s="110"/>
      <c r="M3154" s="110"/>
    </row>
    <row r="3155" spans="11:13" x14ac:dyDescent="0.25">
      <c r="K3155" s="145"/>
      <c r="L3155" s="110"/>
      <c r="M3155" s="110"/>
    </row>
    <row r="3156" spans="11:13" x14ac:dyDescent="0.25">
      <c r="K3156" s="145"/>
      <c r="L3156" s="110"/>
      <c r="M3156" s="110"/>
    </row>
    <row r="3157" spans="11:13" x14ac:dyDescent="0.25">
      <c r="K3157" s="145"/>
      <c r="L3157" s="110"/>
      <c r="M3157" s="110"/>
    </row>
    <row r="3158" spans="11:13" x14ac:dyDescent="0.25">
      <c r="K3158" s="145"/>
      <c r="L3158" s="110"/>
      <c r="M3158" s="110"/>
    </row>
    <row r="3159" spans="11:13" x14ac:dyDescent="0.25">
      <c r="K3159" s="145"/>
      <c r="L3159" s="110"/>
      <c r="M3159" s="110"/>
    </row>
    <row r="3160" spans="11:13" x14ac:dyDescent="0.25">
      <c r="K3160" s="145"/>
      <c r="L3160" s="110"/>
      <c r="M3160" s="110"/>
    </row>
    <row r="3161" spans="11:13" x14ac:dyDescent="0.25">
      <c r="K3161" s="145"/>
      <c r="L3161" s="110"/>
      <c r="M3161" s="110"/>
    </row>
    <row r="3162" spans="11:13" x14ac:dyDescent="0.25">
      <c r="K3162" s="145"/>
      <c r="L3162" s="110"/>
      <c r="M3162" s="110"/>
    </row>
    <row r="3163" spans="11:13" x14ac:dyDescent="0.25">
      <c r="K3163" s="145"/>
      <c r="L3163" s="110"/>
      <c r="M3163" s="110"/>
    </row>
    <row r="3164" spans="11:13" x14ac:dyDescent="0.25">
      <c r="K3164" s="145"/>
      <c r="L3164" s="110"/>
      <c r="M3164" s="110"/>
    </row>
    <row r="3165" spans="11:13" x14ac:dyDescent="0.25">
      <c r="K3165" s="145"/>
      <c r="L3165" s="110"/>
      <c r="M3165" s="110"/>
    </row>
    <row r="3166" spans="11:13" x14ac:dyDescent="0.25">
      <c r="K3166" s="145"/>
      <c r="L3166" s="110"/>
      <c r="M3166" s="110"/>
    </row>
    <row r="3167" spans="11:13" x14ac:dyDescent="0.25">
      <c r="K3167" s="145"/>
      <c r="L3167" s="110"/>
      <c r="M3167" s="110"/>
    </row>
    <row r="3168" spans="11:13" x14ac:dyDescent="0.25">
      <c r="K3168" s="145"/>
      <c r="L3168" s="110"/>
      <c r="M3168" s="110"/>
    </row>
    <row r="3169" spans="11:13" x14ac:dyDescent="0.25">
      <c r="K3169" s="145"/>
      <c r="L3169" s="110"/>
      <c r="M3169" s="110"/>
    </row>
    <row r="3170" spans="11:13" x14ac:dyDescent="0.25">
      <c r="K3170" s="145"/>
      <c r="L3170" s="110"/>
      <c r="M3170" s="110"/>
    </row>
    <row r="3171" spans="11:13" x14ac:dyDescent="0.25">
      <c r="K3171" s="145"/>
      <c r="L3171" s="110"/>
      <c r="M3171" s="110"/>
    </row>
    <row r="3172" spans="11:13" x14ac:dyDescent="0.25">
      <c r="K3172" s="145"/>
      <c r="L3172" s="110"/>
      <c r="M3172" s="110"/>
    </row>
    <row r="3173" spans="11:13" x14ac:dyDescent="0.25">
      <c r="K3173" s="145"/>
      <c r="L3173" s="110"/>
      <c r="M3173" s="110"/>
    </row>
    <row r="3174" spans="11:13" x14ac:dyDescent="0.25">
      <c r="K3174" s="145"/>
      <c r="L3174" s="110"/>
      <c r="M3174" s="110"/>
    </row>
    <row r="3175" spans="11:13" x14ac:dyDescent="0.25">
      <c r="K3175" s="145"/>
      <c r="L3175" s="110"/>
      <c r="M3175" s="110"/>
    </row>
    <row r="3176" spans="11:13" x14ac:dyDescent="0.25">
      <c r="K3176" s="145"/>
      <c r="L3176" s="110"/>
      <c r="M3176" s="110"/>
    </row>
    <row r="3177" spans="11:13" x14ac:dyDescent="0.25">
      <c r="K3177" s="145"/>
      <c r="L3177" s="110"/>
      <c r="M3177" s="110"/>
    </row>
    <row r="3178" spans="11:13" x14ac:dyDescent="0.25">
      <c r="K3178" s="145"/>
      <c r="L3178" s="110"/>
      <c r="M3178" s="110"/>
    </row>
    <row r="3179" spans="11:13" x14ac:dyDescent="0.25">
      <c r="K3179" s="145"/>
      <c r="L3179" s="110"/>
      <c r="M3179" s="110"/>
    </row>
    <row r="3180" spans="11:13" x14ac:dyDescent="0.25">
      <c r="K3180" s="145"/>
      <c r="L3180" s="110"/>
      <c r="M3180" s="110"/>
    </row>
    <row r="3181" spans="11:13" x14ac:dyDescent="0.25">
      <c r="K3181" s="145"/>
      <c r="L3181" s="110"/>
      <c r="M3181" s="110"/>
    </row>
    <row r="3182" spans="11:13" x14ac:dyDescent="0.25">
      <c r="K3182" s="145"/>
      <c r="L3182" s="110"/>
      <c r="M3182" s="110"/>
    </row>
    <row r="3183" spans="11:13" x14ac:dyDescent="0.25">
      <c r="K3183" s="145"/>
      <c r="L3183" s="110"/>
      <c r="M3183" s="110"/>
    </row>
    <row r="3184" spans="11:13" x14ac:dyDescent="0.25">
      <c r="K3184" s="145"/>
      <c r="L3184" s="110"/>
      <c r="M3184" s="110"/>
    </row>
    <row r="3185" spans="11:13" x14ac:dyDescent="0.25">
      <c r="K3185" s="145"/>
      <c r="L3185" s="110"/>
      <c r="M3185" s="110"/>
    </row>
    <row r="3186" spans="11:13" x14ac:dyDescent="0.25">
      <c r="K3186" s="145"/>
      <c r="L3186" s="110"/>
      <c r="M3186" s="110"/>
    </row>
    <row r="3187" spans="11:13" x14ac:dyDescent="0.25">
      <c r="K3187" s="145"/>
      <c r="L3187" s="110"/>
      <c r="M3187" s="110"/>
    </row>
    <row r="3188" spans="11:13" x14ac:dyDescent="0.25">
      <c r="K3188" s="145"/>
      <c r="L3188" s="110"/>
      <c r="M3188" s="110"/>
    </row>
    <row r="3189" spans="11:13" x14ac:dyDescent="0.25">
      <c r="K3189" s="145"/>
      <c r="L3189" s="110"/>
      <c r="M3189" s="110"/>
    </row>
    <row r="3190" spans="11:13" x14ac:dyDescent="0.25">
      <c r="K3190" s="145"/>
      <c r="L3190" s="110"/>
      <c r="M3190" s="110"/>
    </row>
    <row r="3191" spans="11:13" x14ac:dyDescent="0.25">
      <c r="K3191" s="145"/>
      <c r="L3191" s="110"/>
      <c r="M3191" s="110"/>
    </row>
    <row r="3192" spans="11:13" x14ac:dyDescent="0.25">
      <c r="K3192" s="145"/>
      <c r="L3192" s="110"/>
      <c r="M3192" s="110"/>
    </row>
    <row r="3193" spans="11:13" x14ac:dyDescent="0.25">
      <c r="K3193" s="145"/>
      <c r="L3193" s="110"/>
      <c r="M3193" s="110"/>
    </row>
    <row r="3194" spans="11:13" x14ac:dyDescent="0.25">
      <c r="K3194" s="145"/>
      <c r="L3194" s="110"/>
      <c r="M3194" s="110"/>
    </row>
    <row r="3195" spans="11:13" x14ac:dyDescent="0.25">
      <c r="K3195" s="145"/>
      <c r="L3195" s="110"/>
      <c r="M3195" s="110"/>
    </row>
    <row r="3196" spans="11:13" x14ac:dyDescent="0.25">
      <c r="K3196" s="145"/>
      <c r="L3196" s="110"/>
      <c r="M3196" s="110"/>
    </row>
    <row r="3197" spans="11:13" x14ac:dyDescent="0.25">
      <c r="K3197" s="145"/>
      <c r="L3197" s="110"/>
      <c r="M3197" s="110"/>
    </row>
    <row r="3198" spans="11:13" x14ac:dyDescent="0.25">
      <c r="K3198" s="145"/>
      <c r="L3198" s="110"/>
      <c r="M3198" s="110"/>
    </row>
    <row r="3199" spans="11:13" x14ac:dyDescent="0.25">
      <c r="K3199" s="145"/>
      <c r="L3199" s="110"/>
      <c r="M3199" s="110"/>
    </row>
    <row r="3200" spans="11:13" x14ac:dyDescent="0.25">
      <c r="K3200" s="145"/>
      <c r="L3200" s="110"/>
      <c r="M3200" s="110"/>
    </row>
    <row r="3201" spans="11:13" x14ac:dyDescent="0.25">
      <c r="K3201" s="145"/>
      <c r="L3201" s="110"/>
      <c r="M3201" s="110"/>
    </row>
    <row r="3202" spans="11:13" x14ac:dyDescent="0.25">
      <c r="K3202" s="145"/>
      <c r="L3202" s="110"/>
      <c r="M3202" s="110"/>
    </row>
    <row r="3203" spans="11:13" x14ac:dyDescent="0.25">
      <c r="K3203" s="145"/>
      <c r="L3203" s="110"/>
      <c r="M3203" s="110"/>
    </row>
    <row r="3204" spans="11:13" x14ac:dyDescent="0.25">
      <c r="K3204" s="145"/>
      <c r="L3204" s="110"/>
      <c r="M3204" s="110"/>
    </row>
    <row r="3205" spans="11:13" x14ac:dyDescent="0.25">
      <c r="K3205" s="145"/>
      <c r="L3205" s="110"/>
      <c r="M3205" s="110"/>
    </row>
    <row r="3206" spans="11:13" x14ac:dyDescent="0.25">
      <c r="K3206" s="145"/>
      <c r="L3206" s="110"/>
      <c r="M3206" s="110"/>
    </row>
    <row r="3207" spans="11:13" x14ac:dyDescent="0.25">
      <c r="K3207" s="145"/>
      <c r="L3207" s="110"/>
      <c r="M3207" s="110"/>
    </row>
    <row r="3208" spans="11:13" x14ac:dyDescent="0.25">
      <c r="K3208" s="145"/>
      <c r="L3208" s="110"/>
      <c r="M3208" s="110"/>
    </row>
    <row r="3209" spans="11:13" x14ac:dyDescent="0.25">
      <c r="K3209" s="145"/>
      <c r="L3209" s="110"/>
      <c r="M3209" s="110"/>
    </row>
    <row r="3210" spans="11:13" x14ac:dyDescent="0.25">
      <c r="K3210" s="145"/>
      <c r="L3210" s="110"/>
      <c r="M3210" s="110"/>
    </row>
    <row r="3211" spans="11:13" x14ac:dyDescent="0.25">
      <c r="K3211" s="145"/>
      <c r="L3211" s="110"/>
      <c r="M3211" s="110"/>
    </row>
    <row r="3212" spans="11:13" x14ac:dyDescent="0.25">
      <c r="K3212" s="145"/>
      <c r="L3212" s="110"/>
      <c r="M3212" s="110"/>
    </row>
    <row r="3213" spans="11:13" x14ac:dyDescent="0.25">
      <c r="K3213" s="145"/>
      <c r="L3213" s="110"/>
      <c r="M3213" s="110"/>
    </row>
    <row r="3214" spans="11:13" x14ac:dyDescent="0.25">
      <c r="K3214" s="145"/>
      <c r="L3214" s="110"/>
      <c r="M3214" s="110"/>
    </row>
    <row r="3215" spans="11:13" x14ac:dyDescent="0.25">
      <c r="K3215" s="145"/>
      <c r="L3215" s="110"/>
      <c r="M3215" s="110"/>
    </row>
    <row r="3216" spans="11:13" x14ac:dyDescent="0.25">
      <c r="K3216" s="145"/>
      <c r="L3216" s="110"/>
      <c r="M3216" s="110"/>
    </row>
    <row r="3217" spans="11:13" x14ac:dyDescent="0.25">
      <c r="K3217" s="145"/>
      <c r="L3217" s="110"/>
      <c r="M3217" s="110"/>
    </row>
    <row r="3218" spans="11:13" x14ac:dyDescent="0.25">
      <c r="K3218" s="145"/>
      <c r="L3218" s="110"/>
      <c r="M3218" s="110"/>
    </row>
    <row r="3219" spans="11:13" x14ac:dyDescent="0.25">
      <c r="K3219" s="145"/>
      <c r="L3219" s="110"/>
      <c r="M3219" s="110"/>
    </row>
    <row r="3220" spans="11:13" x14ac:dyDescent="0.25">
      <c r="K3220" s="145"/>
      <c r="L3220" s="110"/>
      <c r="M3220" s="110"/>
    </row>
    <row r="3221" spans="11:13" x14ac:dyDescent="0.25">
      <c r="K3221" s="145"/>
      <c r="L3221" s="110"/>
      <c r="M3221" s="110"/>
    </row>
    <row r="3222" spans="11:13" x14ac:dyDescent="0.25">
      <c r="K3222" s="145"/>
      <c r="L3222" s="110"/>
      <c r="M3222" s="110"/>
    </row>
    <row r="3223" spans="11:13" x14ac:dyDescent="0.25">
      <c r="K3223" s="145"/>
      <c r="L3223" s="110"/>
      <c r="M3223" s="110"/>
    </row>
    <row r="3224" spans="11:13" x14ac:dyDescent="0.25">
      <c r="K3224" s="145"/>
      <c r="L3224" s="110"/>
      <c r="M3224" s="110"/>
    </row>
    <row r="3225" spans="11:13" x14ac:dyDescent="0.25">
      <c r="K3225" s="145"/>
      <c r="L3225" s="110"/>
      <c r="M3225" s="110"/>
    </row>
    <row r="3226" spans="11:13" x14ac:dyDescent="0.25">
      <c r="K3226" s="145"/>
      <c r="L3226" s="110"/>
      <c r="M3226" s="110"/>
    </row>
    <row r="3227" spans="11:13" x14ac:dyDescent="0.25">
      <c r="K3227" s="145"/>
      <c r="L3227" s="110"/>
      <c r="M3227" s="110"/>
    </row>
    <row r="3228" spans="11:13" x14ac:dyDescent="0.25">
      <c r="K3228" s="145"/>
      <c r="L3228" s="110"/>
      <c r="M3228" s="110"/>
    </row>
    <row r="3229" spans="11:13" x14ac:dyDescent="0.25">
      <c r="K3229" s="145"/>
      <c r="L3229" s="110"/>
      <c r="M3229" s="110"/>
    </row>
    <row r="3230" spans="11:13" x14ac:dyDescent="0.25">
      <c r="K3230" s="145"/>
      <c r="L3230" s="110"/>
      <c r="M3230" s="110"/>
    </row>
    <row r="3231" spans="11:13" x14ac:dyDescent="0.25">
      <c r="K3231" s="145"/>
      <c r="L3231" s="110"/>
      <c r="M3231" s="110"/>
    </row>
    <row r="3232" spans="11:13" x14ac:dyDescent="0.25">
      <c r="K3232" s="145"/>
      <c r="L3232" s="110"/>
      <c r="M3232" s="110"/>
    </row>
    <row r="3233" spans="11:13" x14ac:dyDescent="0.25">
      <c r="K3233" s="145"/>
      <c r="L3233" s="110"/>
      <c r="M3233" s="110"/>
    </row>
    <row r="3234" spans="11:13" x14ac:dyDescent="0.25">
      <c r="K3234" s="145"/>
      <c r="L3234" s="110"/>
      <c r="M3234" s="110"/>
    </row>
    <row r="3235" spans="11:13" x14ac:dyDescent="0.25">
      <c r="K3235" s="145"/>
      <c r="L3235" s="110"/>
      <c r="M3235" s="110"/>
    </row>
    <row r="3236" spans="11:13" x14ac:dyDescent="0.25">
      <c r="K3236" s="145"/>
      <c r="L3236" s="110"/>
      <c r="M3236" s="110"/>
    </row>
    <row r="3237" spans="11:13" x14ac:dyDescent="0.25">
      <c r="K3237" s="145"/>
      <c r="L3237" s="110"/>
      <c r="M3237" s="110"/>
    </row>
    <row r="3238" spans="11:13" x14ac:dyDescent="0.25">
      <c r="K3238" s="145"/>
      <c r="L3238" s="110"/>
      <c r="M3238" s="110"/>
    </row>
    <row r="3239" spans="11:13" x14ac:dyDescent="0.25">
      <c r="K3239" s="145"/>
      <c r="L3239" s="110"/>
      <c r="M3239" s="110"/>
    </row>
    <row r="3240" spans="11:13" x14ac:dyDescent="0.25">
      <c r="K3240" s="145"/>
      <c r="L3240" s="110"/>
      <c r="M3240" s="110"/>
    </row>
    <row r="3241" spans="11:13" x14ac:dyDescent="0.25">
      <c r="K3241" s="145"/>
      <c r="L3241" s="110"/>
      <c r="M3241" s="110"/>
    </row>
    <row r="3242" spans="11:13" x14ac:dyDescent="0.25">
      <c r="K3242" s="145"/>
      <c r="L3242" s="110"/>
      <c r="M3242" s="110"/>
    </row>
    <row r="3243" spans="11:13" x14ac:dyDescent="0.25">
      <c r="K3243" s="145"/>
      <c r="L3243" s="110"/>
      <c r="M3243" s="110"/>
    </row>
    <row r="3244" spans="11:13" x14ac:dyDescent="0.25">
      <c r="K3244" s="145"/>
      <c r="L3244" s="110"/>
      <c r="M3244" s="110"/>
    </row>
    <row r="3245" spans="11:13" x14ac:dyDescent="0.25">
      <c r="K3245" s="145"/>
      <c r="L3245" s="110"/>
      <c r="M3245" s="110"/>
    </row>
    <row r="3246" spans="11:13" x14ac:dyDescent="0.25">
      <c r="K3246" s="145"/>
      <c r="L3246" s="110"/>
      <c r="M3246" s="110"/>
    </row>
    <row r="3247" spans="11:13" x14ac:dyDescent="0.25">
      <c r="K3247" s="145"/>
      <c r="L3247" s="110"/>
      <c r="M3247" s="110"/>
    </row>
    <row r="3248" spans="11:13" x14ac:dyDescent="0.25">
      <c r="K3248" s="145"/>
      <c r="L3248" s="110"/>
      <c r="M3248" s="110"/>
    </row>
    <row r="3249" spans="11:13" x14ac:dyDescent="0.25">
      <c r="K3249" s="145"/>
      <c r="L3249" s="110"/>
      <c r="M3249" s="110"/>
    </row>
    <row r="3250" spans="11:13" x14ac:dyDescent="0.25">
      <c r="K3250" s="145"/>
      <c r="L3250" s="110"/>
      <c r="M3250" s="110"/>
    </row>
    <row r="3251" spans="11:13" x14ac:dyDescent="0.25">
      <c r="K3251" s="145"/>
      <c r="L3251" s="110"/>
      <c r="M3251" s="110"/>
    </row>
    <row r="3252" spans="11:13" x14ac:dyDescent="0.25">
      <c r="K3252" s="145"/>
      <c r="L3252" s="110"/>
      <c r="M3252" s="110"/>
    </row>
    <row r="3253" spans="11:13" x14ac:dyDescent="0.25">
      <c r="K3253" s="145"/>
      <c r="L3253" s="110"/>
      <c r="M3253" s="110"/>
    </row>
    <row r="3254" spans="11:13" x14ac:dyDescent="0.25">
      <c r="K3254" s="145"/>
      <c r="L3254" s="110"/>
      <c r="M3254" s="110"/>
    </row>
    <row r="3255" spans="11:13" x14ac:dyDescent="0.25">
      <c r="K3255" s="145"/>
      <c r="L3255" s="110"/>
      <c r="M3255" s="110"/>
    </row>
    <row r="3256" spans="11:13" x14ac:dyDescent="0.25">
      <c r="K3256" s="145"/>
      <c r="L3256" s="110"/>
      <c r="M3256" s="110"/>
    </row>
    <row r="3257" spans="11:13" x14ac:dyDescent="0.25">
      <c r="K3257" s="145"/>
      <c r="L3257" s="110"/>
      <c r="M3257" s="110"/>
    </row>
    <row r="3258" spans="11:13" x14ac:dyDescent="0.25">
      <c r="K3258" s="145"/>
      <c r="L3258" s="110"/>
      <c r="M3258" s="110"/>
    </row>
    <row r="3259" spans="11:13" x14ac:dyDescent="0.25">
      <c r="K3259" s="145"/>
      <c r="L3259" s="110"/>
      <c r="M3259" s="110"/>
    </row>
    <row r="3260" spans="11:13" x14ac:dyDescent="0.25">
      <c r="K3260" s="145"/>
      <c r="L3260" s="110"/>
      <c r="M3260" s="110"/>
    </row>
    <row r="3261" spans="11:13" x14ac:dyDescent="0.25">
      <c r="K3261" s="145"/>
      <c r="L3261" s="110"/>
      <c r="M3261" s="110"/>
    </row>
    <row r="3262" spans="11:13" x14ac:dyDescent="0.25">
      <c r="K3262" s="145"/>
      <c r="L3262" s="110"/>
      <c r="M3262" s="110"/>
    </row>
    <row r="3263" spans="11:13" x14ac:dyDescent="0.25">
      <c r="K3263" s="145"/>
      <c r="L3263" s="110"/>
      <c r="M3263" s="110"/>
    </row>
    <row r="3264" spans="11:13" x14ac:dyDescent="0.25">
      <c r="K3264" s="145"/>
      <c r="L3264" s="110"/>
      <c r="M3264" s="110"/>
    </row>
    <row r="3265" spans="11:13" x14ac:dyDescent="0.25">
      <c r="K3265" s="145"/>
      <c r="L3265" s="110"/>
      <c r="M3265" s="110"/>
    </row>
    <row r="3266" spans="11:13" x14ac:dyDescent="0.25">
      <c r="K3266" s="145"/>
      <c r="L3266" s="110"/>
      <c r="M3266" s="110"/>
    </row>
    <row r="3267" spans="11:13" x14ac:dyDescent="0.25">
      <c r="K3267" s="145"/>
      <c r="L3267" s="110"/>
      <c r="M3267" s="110"/>
    </row>
    <row r="3268" spans="11:13" x14ac:dyDescent="0.25">
      <c r="K3268" s="145"/>
      <c r="L3268" s="110"/>
      <c r="M3268" s="110"/>
    </row>
    <row r="3269" spans="11:13" x14ac:dyDescent="0.25">
      <c r="K3269" s="145"/>
      <c r="L3269" s="110"/>
      <c r="M3269" s="110"/>
    </row>
    <row r="3270" spans="11:13" x14ac:dyDescent="0.25">
      <c r="K3270" s="145"/>
      <c r="L3270" s="110"/>
      <c r="M3270" s="110"/>
    </row>
    <row r="3271" spans="11:13" x14ac:dyDescent="0.25">
      <c r="K3271" s="145"/>
      <c r="L3271" s="110"/>
      <c r="M3271" s="110"/>
    </row>
    <row r="3272" spans="11:13" x14ac:dyDescent="0.25">
      <c r="K3272" s="145"/>
      <c r="L3272" s="110"/>
      <c r="M3272" s="110"/>
    </row>
    <row r="3273" spans="11:13" x14ac:dyDescent="0.25">
      <c r="K3273" s="145"/>
      <c r="L3273" s="110"/>
      <c r="M3273" s="110"/>
    </row>
    <row r="3274" spans="11:13" x14ac:dyDescent="0.25">
      <c r="K3274" s="145"/>
      <c r="L3274" s="110"/>
      <c r="M3274" s="110"/>
    </row>
    <row r="3275" spans="11:13" x14ac:dyDescent="0.25">
      <c r="K3275" s="145"/>
      <c r="L3275" s="110"/>
      <c r="M3275" s="110"/>
    </row>
    <row r="3276" spans="11:13" x14ac:dyDescent="0.25">
      <c r="K3276" s="145"/>
      <c r="L3276" s="110"/>
      <c r="M3276" s="110"/>
    </row>
    <row r="3277" spans="11:13" x14ac:dyDescent="0.25">
      <c r="K3277" s="145"/>
      <c r="L3277" s="110"/>
      <c r="M3277" s="110"/>
    </row>
    <row r="3278" spans="11:13" x14ac:dyDescent="0.25">
      <c r="K3278" s="145"/>
      <c r="L3278" s="110"/>
      <c r="M3278" s="110"/>
    </row>
    <row r="3279" spans="11:13" x14ac:dyDescent="0.25">
      <c r="K3279" s="145"/>
      <c r="L3279" s="110"/>
      <c r="M3279" s="110"/>
    </row>
    <row r="3280" spans="11:13" x14ac:dyDescent="0.25">
      <c r="K3280" s="145"/>
      <c r="L3280" s="110"/>
      <c r="M3280" s="110"/>
    </row>
    <row r="3281" spans="11:13" x14ac:dyDescent="0.25">
      <c r="K3281" s="145"/>
      <c r="L3281" s="110"/>
      <c r="M3281" s="110"/>
    </row>
    <row r="3282" spans="11:13" x14ac:dyDescent="0.25">
      <c r="K3282" s="145"/>
      <c r="L3282" s="110"/>
      <c r="M3282" s="110"/>
    </row>
    <row r="3283" spans="11:13" x14ac:dyDescent="0.25">
      <c r="K3283" s="145"/>
      <c r="L3283" s="110"/>
      <c r="M3283" s="110"/>
    </row>
    <row r="3284" spans="11:13" x14ac:dyDescent="0.25">
      <c r="K3284" s="145"/>
      <c r="L3284" s="110"/>
      <c r="M3284" s="110"/>
    </row>
    <row r="3285" spans="11:13" x14ac:dyDescent="0.25">
      <c r="K3285" s="145"/>
      <c r="L3285" s="110"/>
      <c r="M3285" s="110"/>
    </row>
    <row r="3286" spans="11:13" x14ac:dyDescent="0.25">
      <c r="K3286" s="145"/>
      <c r="L3286" s="110"/>
      <c r="M3286" s="110"/>
    </row>
    <row r="3287" spans="11:13" x14ac:dyDescent="0.25">
      <c r="K3287" s="145"/>
      <c r="L3287" s="110"/>
      <c r="M3287" s="110"/>
    </row>
    <row r="3288" spans="11:13" x14ac:dyDescent="0.25">
      <c r="K3288" s="145"/>
      <c r="L3288" s="110"/>
      <c r="M3288" s="110"/>
    </row>
    <row r="3289" spans="11:13" x14ac:dyDescent="0.25">
      <c r="K3289" s="145"/>
      <c r="L3289" s="110"/>
      <c r="M3289" s="110"/>
    </row>
    <row r="3290" spans="11:13" x14ac:dyDescent="0.25">
      <c r="K3290" s="145"/>
      <c r="L3290" s="110"/>
      <c r="M3290" s="110"/>
    </row>
    <row r="3291" spans="11:13" x14ac:dyDescent="0.25">
      <c r="K3291" s="145"/>
      <c r="L3291" s="110"/>
      <c r="M3291" s="110"/>
    </row>
    <row r="3292" spans="11:13" x14ac:dyDescent="0.25">
      <c r="K3292" s="145"/>
      <c r="L3292" s="110"/>
      <c r="M3292" s="110"/>
    </row>
    <row r="3293" spans="11:13" x14ac:dyDescent="0.25">
      <c r="K3293" s="145"/>
      <c r="L3293" s="110"/>
      <c r="M3293" s="110"/>
    </row>
    <row r="3294" spans="11:13" x14ac:dyDescent="0.25">
      <c r="K3294" s="145"/>
      <c r="L3294" s="110"/>
      <c r="M3294" s="110"/>
    </row>
    <row r="3295" spans="11:13" x14ac:dyDescent="0.25">
      <c r="K3295" s="145"/>
      <c r="L3295" s="110"/>
      <c r="M3295" s="110"/>
    </row>
    <row r="3296" spans="11:13" x14ac:dyDescent="0.25">
      <c r="K3296" s="145"/>
      <c r="L3296" s="110"/>
      <c r="M3296" s="110"/>
    </row>
    <row r="3297" spans="11:13" x14ac:dyDescent="0.25">
      <c r="K3297" s="145"/>
      <c r="L3297" s="110"/>
      <c r="M3297" s="110"/>
    </row>
    <row r="3298" spans="11:13" x14ac:dyDescent="0.25">
      <c r="K3298" s="145"/>
      <c r="L3298" s="110"/>
      <c r="M3298" s="110"/>
    </row>
    <row r="3299" spans="11:13" x14ac:dyDescent="0.25">
      <c r="K3299" s="145"/>
      <c r="L3299" s="110"/>
      <c r="M3299" s="110"/>
    </row>
    <row r="3300" spans="11:13" x14ac:dyDescent="0.25">
      <c r="K3300" s="145"/>
      <c r="L3300" s="110"/>
      <c r="M3300" s="110"/>
    </row>
    <row r="3301" spans="11:13" x14ac:dyDescent="0.25">
      <c r="K3301" s="145"/>
      <c r="L3301" s="110"/>
      <c r="M3301" s="110"/>
    </row>
    <row r="3302" spans="11:13" x14ac:dyDescent="0.25">
      <c r="K3302" s="145"/>
      <c r="L3302" s="110"/>
      <c r="M3302" s="110"/>
    </row>
    <row r="3303" spans="11:13" x14ac:dyDescent="0.25">
      <c r="K3303" s="145"/>
      <c r="L3303" s="110"/>
      <c r="M3303" s="110"/>
    </row>
    <row r="3304" spans="11:13" x14ac:dyDescent="0.25">
      <c r="K3304" s="145"/>
      <c r="L3304" s="110"/>
      <c r="M3304" s="110"/>
    </row>
    <row r="3305" spans="11:13" x14ac:dyDescent="0.25">
      <c r="K3305" s="145"/>
      <c r="L3305" s="110"/>
      <c r="M3305" s="110"/>
    </row>
    <row r="3306" spans="11:13" x14ac:dyDescent="0.25">
      <c r="K3306" s="145"/>
      <c r="L3306" s="110"/>
      <c r="M3306" s="110"/>
    </row>
    <row r="3307" spans="11:13" x14ac:dyDescent="0.25">
      <c r="K3307" s="145"/>
      <c r="L3307" s="110"/>
      <c r="M3307" s="110"/>
    </row>
    <row r="3308" spans="11:13" x14ac:dyDescent="0.25">
      <c r="K3308" s="145"/>
      <c r="L3308" s="110"/>
      <c r="M3308" s="110"/>
    </row>
    <row r="3309" spans="11:13" x14ac:dyDescent="0.25">
      <c r="K3309" s="145"/>
      <c r="L3309" s="110"/>
      <c r="M3309" s="110"/>
    </row>
    <row r="3310" spans="11:13" x14ac:dyDescent="0.25">
      <c r="K3310" s="145"/>
      <c r="L3310" s="110"/>
      <c r="M3310" s="110"/>
    </row>
    <row r="3311" spans="11:13" x14ac:dyDescent="0.25">
      <c r="K3311" s="145"/>
      <c r="L3311" s="110"/>
      <c r="M3311" s="110"/>
    </row>
    <row r="3312" spans="11:13" x14ac:dyDescent="0.25">
      <c r="K3312" s="145"/>
      <c r="L3312" s="110"/>
      <c r="M3312" s="110"/>
    </row>
    <row r="3313" spans="11:13" x14ac:dyDescent="0.25">
      <c r="K3313" s="145"/>
      <c r="L3313" s="110"/>
      <c r="M3313" s="110"/>
    </row>
    <row r="3314" spans="11:13" x14ac:dyDescent="0.25">
      <c r="K3314" s="145"/>
      <c r="L3314" s="110"/>
      <c r="M3314" s="110"/>
    </row>
    <row r="3315" spans="11:13" x14ac:dyDescent="0.25">
      <c r="K3315" s="145"/>
      <c r="L3315" s="110"/>
      <c r="M3315" s="110"/>
    </row>
    <row r="3316" spans="11:13" x14ac:dyDescent="0.25">
      <c r="K3316" s="145"/>
      <c r="L3316" s="110"/>
      <c r="M3316" s="110"/>
    </row>
    <row r="3317" spans="11:13" x14ac:dyDescent="0.25">
      <c r="K3317" s="145"/>
      <c r="L3317" s="110"/>
      <c r="M3317" s="110"/>
    </row>
    <row r="3318" spans="11:13" x14ac:dyDescent="0.25">
      <c r="K3318" s="145"/>
      <c r="L3318" s="110"/>
      <c r="M3318" s="110"/>
    </row>
    <row r="3319" spans="11:13" x14ac:dyDescent="0.25">
      <c r="K3319" s="145"/>
      <c r="L3319" s="110"/>
      <c r="M3319" s="110"/>
    </row>
    <row r="3320" spans="11:13" x14ac:dyDescent="0.25">
      <c r="K3320" s="145"/>
      <c r="L3320" s="110"/>
      <c r="M3320" s="110"/>
    </row>
    <row r="3321" spans="11:13" x14ac:dyDescent="0.25">
      <c r="K3321" s="145"/>
      <c r="L3321" s="110"/>
      <c r="M3321" s="110"/>
    </row>
    <row r="3322" spans="11:13" x14ac:dyDescent="0.25">
      <c r="K3322" s="145"/>
      <c r="L3322" s="110"/>
      <c r="M3322" s="110"/>
    </row>
    <row r="3323" spans="11:13" x14ac:dyDescent="0.25">
      <c r="K3323" s="145"/>
      <c r="L3323" s="110"/>
      <c r="M3323" s="110"/>
    </row>
    <row r="3324" spans="11:13" x14ac:dyDescent="0.25">
      <c r="K3324" s="145"/>
      <c r="L3324" s="110"/>
      <c r="M3324" s="110"/>
    </row>
    <row r="3325" spans="11:13" x14ac:dyDescent="0.25">
      <c r="K3325" s="145"/>
      <c r="L3325" s="110"/>
      <c r="M3325" s="110"/>
    </row>
    <row r="3326" spans="11:13" x14ac:dyDescent="0.25">
      <c r="K3326" s="145"/>
      <c r="L3326" s="110"/>
      <c r="M3326" s="110"/>
    </row>
    <row r="3327" spans="11:13" x14ac:dyDescent="0.25">
      <c r="K3327" s="145"/>
      <c r="L3327" s="110"/>
      <c r="M3327" s="110"/>
    </row>
    <row r="3328" spans="11:13" x14ac:dyDescent="0.25">
      <c r="K3328" s="145"/>
      <c r="L3328" s="110"/>
      <c r="M3328" s="110"/>
    </row>
    <row r="3329" spans="11:13" x14ac:dyDescent="0.25">
      <c r="K3329" s="145"/>
      <c r="L3329" s="110"/>
      <c r="M3329" s="110"/>
    </row>
    <row r="3330" spans="11:13" x14ac:dyDescent="0.25">
      <c r="K3330" s="145"/>
      <c r="L3330" s="110"/>
      <c r="M3330" s="110"/>
    </row>
    <row r="3331" spans="11:13" x14ac:dyDescent="0.25">
      <c r="K3331" s="145"/>
      <c r="L3331" s="110"/>
      <c r="M3331" s="110"/>
    </row>
    <row r="3332" spans="11:13" x14ac:dyDescent="0.25">
      <c r="K3332" s="145"/>
      <c r="L3332" s="110"/>
      <c r="M3332" s="110"/>
    </row>
    <row r="3333" spans="11:13" x14ac:dyDescent="0.25">
      <c r="K3333" s="145"/>
      <c r="L3333" s="110"/>
      <c r="M3333" s="110"/>
    </row>
    <row r="3334" spans="11:13" x14ac:dyDescent="0.25">
      <c r="K3334" s="145"/>
      <c r="L3334" s="110"/>
      <c r="M3334" s="110"/>
    </row>
    <row r="3335" spans="11:13" x14ac:dyDescent="0.25">
      <c r="K3335" s="145"/>
      <c r="L3335" s="110"/>
      <c r="M3335" s="110"/>
    </row>
    <row r="3336" spans="11:13" x14ac:dyDescent="0.25">
      <c r="K3336" s="145"/>
      <c r="L3336" s="110"/>
      <c r="M3336" s="110"/>
    </row>
    <row r="3337" spans="11:13" x14ac:dyDescent="0.25">
      <c r="K3337" s="145"/>
      <c r="L3337" s="110"/>
      <c r="M3337" s="110"/>
    </row>
    <row r="3338" spans="11:13" x14ac:dyDescent="0.25">
      <c r="K3338" s="145"/>
      <c r="L3338" s="110"/>
      <c r="M3338" s="110"/>
    </row>
    <row r="3339" spans="11:13" x14ac:dyDescent="0.25">
      <c r="K3339" s="145"/>
      <c r="L3339" s="110"/>
      <c r="M3339" s="110"/>
    </row>
    <row r="3340" spans="11:13" x14ac:dyDescent="0.25">
      <c r="K3340" s="145"/>
      <c r="L3340" s="110"/>
      <c r="M3340" s="110"/>
    </row>
    <row r="3341" spans="11:13" x14ac:dyDescent="0.25">
      <c r="K3341" s="145"/>
      <c r="L3341" s="110"/>
      <c r="M3341" s="110"/>
    </row>
    <row r="3342" spans="11:13" x14ac:dyDescent="0.25">
      <c r="K3342" s="145"/>
      <c r="L3342" s="110"/>
      <c r="M3342" s="110"/>
    </row>
    <row r="3343" spans="11:13" x14ac:dyDescent="0.25">
      <c r="K3343" s="145"/>
      <c r="L3343" s="110"/>
      <c r="M3343" s="110"/>
    </row>
    <row r="3344" spans="11:13" x14ac:dyDescent="0.25">
      <c r="K3344" s="145"/>
      <c r="L3344" s="110"/>
      <c r="M3344" s="110"/>
    </row>
    <row r="3345" spans="11:13" x14ac:dyDescent="0.25">
      <c r="K3345" s="145"/>
      <c r="L3345" s="110"/>
      <c r="M3345" s="110"/>
    </row>
    <row r="3346" spans="11:13" x14ac:dyDescent="0.25">
      <c r="K3346" s="145"/>
      <c r="L3346" s="110"/>
      <c r="M3346" s="110"/>
    </row>
    <row r="3347" spans="11:13" x14ac:dyDescent="0.25">
      <c r="K3347" s="145"/>
      <c r="L3347" s="110"/>
      <c r="M3347" s="110"/>
    </row>
    <row r="3348" spans="11:13" x14ac:dyDescent="0.25">
      <c r="K3348" s="145"/>
      <c r="L3348" s="110"/>
      <c r="M3348" s="110"/>
    </row>
    <row r="3349" spans="11:13" x14ac:dyDescent="0.25">
      <c r="K3349" s="145"/>
      <c r="L3349" s="110"/>
      <c r="M3349" s="110"/>
    </row>
    <row r="3350" spans="11:13" x14ac:dyDescent="0.25">
      <c r="K3350" s="145"/>
      <c r="L3350" s="110"/>
      <c r="M3350" s="110"/>
    </row>
    <row r="3351" spans="11:13" x14ac:dyDescent="0.25">
      <c r="K3351" s="145"/>
      <c r="L3351" s="110"/>
      <c r="M3351" s="110"/>
    </row>
    <row r="3352" spans="11:13" x14ac:dyDescent="0.25">
      <c r="K3352" s="145"/>
      <c r="L3352" s="110"/>
      <c r="M3352" s="110"/>
    </row>
    <row r="3353" spans="11:13" x14ac:dyDescent="0.25">
      <c r="K3353" s="145"/>
      <c r="L3353" s="110"/>
      <c r="M3353" s="110"/>
    </row>
    <row r="3354" spans="11:13" x14ac:dyDescent="0.25">
      <c r="K3354" s="145"/>
      <c r="L3354" s="110"/>
      <c r="M3354" s="110"/>
    </row>
    <row r="3355" spans="11:13" x14ac:dyDescent="0.25">
      <c r="K3355" s="145"/>
      <c r="L3355" s="110"/>
      <c r="M3355" s="110"/>
    </row>
    <row r="3356" spans="11:13" x14ac:dyDescent="0.25">
      <c r="K3356" s="145"/>
      <c r="L3356" s="110"/>
      <c r="M3356" s="110"/>
    </row>
    <row r="3357" spans="11:13" x14ac:dyDescent="0.25">
      <c r="K3357" s="145"/>
      <c r="L3357" s="110"/>
      <c r="M3357" s="110"/>
    </row>
    <row r="3358" spans="11:13" x14ac:dyDescent="0.25">
      <c r="K3358" s="145"/>
      <c r="L3358" s="110"/>
      <c r="M3358" s="110"/>
    </row>
    <row r="3359" spans="11:13" x14ac:dyDescent="0.25">
      <c r="K3359" s="145"/>
      <c r="L3359" s="110"/>
      <c r="M3359" s="110"/>
    </row>
    <row r="3360" spans="11:13" x14ac:dyDescent="0.25">
      <c r="K3360" s="145"/>
      <c r="L3360" s="110"/>
      <c r="M3360" s="110"/>
    </row>
    <row r="3361" spans="11:13" x14ac:dyDescent="0.25">
      <c r="K3361" s="145"/>
      <c r="L3361" s="110"/>
      <c r="M3361" s="110"/>
    </row>
    <row r="3362" spans="11:13" x14ac:dyDescent="0.25">
      <c r="K3362" s="145"/>
      <c r="L3362" s="110"/>
      <c r="M3362" s="110"/>
    </row>
    <row r="3363" spans="11:13" x14ac:dyDescent="0.25">
      <c r="K3363" s="145"/>
      <c r="L3363" s="110"/>
      <c r="M3363" s="110"/>
    </row>
    <row r="3364" spans="11:13" x14ac:dyDescent="0.25">
      <c r="K3364" s="145"/>
      <c r="L3364" s="110"/>
      <c r="M3364" s="110"/>
    </row>
    <row r="3365" spans="11:13" x14ac:dyDescent="0.25">
      <c r="K3365" s="145"/>
      <c r="L3365" s="110"/>
      <c r="M3365" s="110"/>
    </row>
    <row r="3366" spans="11:13" x14ac:dyDescent="0.25">
      <c r="K3366" s="145"/>
      <c r="L3366" s="110"/>
      <c r="M3366" s="110"/>
    </row>
    <row r="3367" spans="11:13" x14ac:dyDescent="0.25">
      <c r="K3367" s="145"/>
      <c r="L3367" s="110"/>
      <c r="M3367" s="110"/>
    </row>
    <row r="3368" spans="11:13" x14ac:dyDescent="0.25">
      <c r="K3368" s="145"/>
      <c r="L3368" s="110"/>
      <c r="M3368" s="110"/>
    </row>
    <row r="3369" spans="11:13" x14ac:dyDescent="0.25">
      <c r="K3369" s="145"/>
      <c r="L3369" s="110"/>
      <c r="M3369" s="110"/>
    </row>
    <row r="3370" spans="11:13" x14ac:dyDescent="0.25">
      <c r="K3370" s="145"/>
      <c r="L3370" s="110"/>
      <c r="M3370" s="110"/>
    </row>
    <row r="3371" spans="11:13" x14ac:dyDescent="0.25">
      <c r="K3371" s="145"/>
      <c r="L3371" s="110"/>
      <c r="M3371" s="110"/>
    </row>
    <row r="3372" spans="11:13" x14ac:dyDescent="0.25">
      <c r="K3372" s="145"/>
      <c r="L3372" s="110"/>
      <c r="M3372" s="110"/>
    </row>
    <row r="3373" spans="11:13" x14ac:dyDescent="0.25">
      <c r="K3373" s="145"/>
      <c r="L3373" s="110"/>
      <c r="M3373" s="110"/>
    </row>
    <row r="3374" spans="11:13" x14ac:dyDescent="0.25">
      <c r="K3374" s="145"/>
      <c r="L3374" s="110"/>
      <c r="M3374" s="110"/>
    </row>
    <row r="3375" spans="11:13" x14ac:dyDescent="0.25">
      <c r="K3375" s="145"/>
      <c r="L3375" s="110"/>
      <c r="M3375" s="110"/>
    </row>
    <row r="3376" spans="11:13" x14ac:dyDescent="0.25">
      <c r="K3376" s="145"/>
      <c r="L3376" s="110"/>
      <c r="M3376" s="110"/>
    </row>
    <row r="3377" spans="11:13" x14ac:dyDescent="0.25">
      <c r="K3377" s="145"/>
      <c r="L3377" s="110"/>
      <c r="M3377" s="110"/>
    </row>
    <row r="3378" spans="11:13" x14ac:dyDescent="0.25">
      <c r="K3378" s="145"/>
      <c r="L3378" s="110"/>
      <c r="M3378" s="110"/>
    </row>
    <row r="3379" spans="11:13" x14ac:dyDescent="0.25">
      <c r="K3379" s="145"/>
      <c r="L3379" s="110"/>
      <c r="M3379" s="110"/>
    </row>
    <row r="3380" spans="11:13" x14ac:dyDescent="0.25">
      <c r="K3380" s="145"/>
      <c r="L3380" s="110"/>
      <c r="M3380" s="110"/>
    </row>
    <row r="3381" spans="11:13" x14ac:dyDescent="0.25">
      <c r="K3381" s="145"/>
      <c r="L3381" s="110"/>
      <c r="M3381" s="110"/>
    </row>
    <row r="3382" spans="11:13" x14ac:dyDescent="0.25">
      <c r="K3382" s="145"/>
      <c r="L3382" s="110"/>
      <c r="M3382" s="110"/>
    </row>
    <row r="3383" spans="11:13" x14ac:dyDescent="0.25">
      <c r="K3383" s="145"/>
      <c r="L3383" s="110"/>
      <c r="M3383" s="110"/>
    </row>
    <row r="3384" spans="11:13" x14ac:dyDescent="0.25">
      <c r="K3384" s="145"/>
      <c r="L3384" s="110"/>
      <c r="M3384" s="110"/>
    </row>
    <row r="3385" spans="11:13" x14ac:dyDescent="0.25">
      <c r="K3385" s="145"/>
      <c r="L3385" s="110"/>
      <c r="M3385" s="110"/>
    </row>
    <row r="3386" spans="11:13" x14ac:dyDescent="0.25">
      <c r="K3386" s="145"/>
      <c r="L3386" s="110"/>
      <c r="M3386" s="110"/>
    </row>
    <row r="3387" spans="11:13" x14ac:dyDescent="0.25">
      <c r="K3387" s="145"/>
      <c r="L3387" s="110"/>
      <c r="M3387" s="110"/>
    </row>
    <row r="3388" spans="11:13" x14ac:dyDescent="0.25">
      <c r="K3388" s="145"/>
      <c r="L3388" s="110"/>
      <c r="M3388" s="110"/>
    </row>
    <row r="3389" spans="11:13" x14ac:dyDescent="0.25">
      <c r="K3389" s="145"/>
      <c r="L3389" s="110"/>
      <c r="M3389" s="110"/>
    </row>
    <row r="3390" spans="11:13" x14ac:dyDescent="0.25">
      <c r="K3390" s="145"/>
      <c r="L3390" s="110"/>
      <c r="M3390" s="110"/>
    </row>
    <row r="3391" spans="11:13" x14ac:dyDescent="0.25">
      <c r="K3391" s="145"/>
      <c r="L3391" s="110"/>
      <c r="M3391" s="110"/>
    </row>
    <row r="3392" spans="11:13" x14ac:dyDescent="0.25">
      <c r="K3392" s="145"/>
      <c r="L3392" s="110"/>
      <c r="M3392" s="110"/>
    </row>
    <row r="3393" spans="11:13" x14ac:dyDescent="0.25">
      <c r="K3393" s="145"/>
      <c r="L3393" s="110"/>
      <c r="M3393" s="110"/>
    </row>
    <row r="3394" spans="11:13" x14ac:dyDescent="0.25">
      <c r="K3394" s="145"/>
      <c r="L3394" s="110"/>
      <c r="M3394" s="110"/>
    </row>
    <row r="3395" spans="11:13" x14ac:dyDescent="0.25">
      <c r="K3395" s="145"/>
      <c r="L3395" s="110"/>
      <c r="M3395" s="110"/>
    </row>
    <row r="3396" spans="11:13" x14ac:dyDescent="0.25">
      <c r="K3396" s="145"/>
      <c r="L3396" s="110"/>
      <c r="M3396" s="110"/>
    </row>
    <row r="3397" spans="11:13" x14ac:dyDescent="0.25">
      <c r="K3397" s="145"/>
      <c r="L3397" s="110"/>
      <c r="M3397" s="110"/>
    </row>
    <row r="3398" spans="11:13" x14ac:dyDescent="0.25">
      <c r="K3398" s="145"/>
      <c r="L3398" s="110"/>
      <c r="M3398" s="110"/>
    </row>
    <row r="3399" spans="11:13" x14ac:dyDescent="0.25">
      <c r="K3399" s="145"/>
      <c r="L3399" s="110"/>
      <c r="M3399" s="110"/>
    </row>
    <row r="3400" spans="11:13" x14ac:dyDescent="0.25">
      <c r="K3400" s="145"/>
      <c r="L3400" s="110"/>
      <c r="M3400" s="110"/>
    </row>
    <row r="3401" spans="11:13" x14ac:dyDescent="0.25">
      <c r="K3401" s="145"/>
      <c r="L3401" s="110"/>
      <c r="M3401" s="110"/>
    </row>
    <row r="3402" spans="11:13" x14ac:dyDescent="0.25">
      <c r="K3402" s="145"/>
      <c r="L3402" s="110"/>
      <c r="M3402" s="110"/>
    </row>
    <row r="3403" spans="11:13" x14ac:dyDescent="0.25">
      <c r="K3403" s="145"/>
      <c r="L3403" s="110"/>
      <c r="M3403" s="110"/>
    </row>
    <row r="3404" spans="11:13" x14ac:dyDescent="0.25">
      <c r="K3404" s="145"/>
      <c r="L3404" s="110"/>
      <c r="M3404" s="110"/>
    </row>
    <row r="3405" spans="11:13" x14ac:dyDescent="0.25">
      <c r="K3405" s="145"/>
      <c r="L3405" s="110"/>
      <c r="M3405" s="110"/>
    </row>
    <row r="3406" spans="11:13" x14ac:dyDescent="0.25">
      <c r="K3406" s="145"/>
      <c r="L3406" s="110"/>
      <c r="M3406" s="110"/>
    </row>
    <row r="3407" spans="11:13" x14ac:dyDescent="0.25">
      <c r="K3407" s="145"/>
      <c r="L3407" s="110"/>
      <c r="M3407" s="110"/>
    </row>
    <row r="3408" spans="11:13" x14ac:dyDescent="0.25">
      <c r="K3408" s="145"/>
      <c r="L3408" s="110"/>
      <c r="M3408" s="110"/>
    </row>
    <row r="3409" spans="11:13" x14ac:dyDescent="0.25">
      <c r="K3409" s="145"/>
      <c r="L3409" s="110"/>
      <c r="M3409" s="110"/>
    </row>
    <row r="3410" spans="11:13" x14ac:dyDescent="0.25">
      <c r="K3410" s="145"/>
      <c r="L3410" s="110"/>
      <c r="M3410" s="110"/>
    </row>
    <row r="3411" spans="11:13" x14ac:dyDescent="0.25">
      <c r="K3411" s="145"/>
      <c r="L3411" s="110"/>
      <c r="M3411" s="110"/>
    </row>
    <row r="3412" spans="11:13" x14ac:dyDescent="0.25">
      <c r="K3412" s="145"/>
      <c r="L3412" s="110"/>
      <c r="M3412" s="110"/>
    </row>
    <row r="3413" spans="11:13" x14ac:dyDescent="0.25">
      <c r="K3413" s="145"/>
      <c r="L3413" s="110"/>
      <c r="M3413" s="110"/>
    </row>
    <row r="3414" spans="11:13" x14ac:dyDescent="0.25">
      <c r="K3414" s="145"/>
      <c r="L3414" s="110"/>
      <c r="M3414" s="110"/>
    </row>
    <row r="3415" spans="11:13" x14ac:dyDescent="0.25">
      <c r="K3415" s="145"/>
      <c r="L3415" s="110"/>
      <c r="M3415" s="110"/>
    </row>
    <row r="3416" spans="11:13" x14ac:dyDescent="0.25">
      <c r="K3416" s="145"/>
      <c r="L3416" s="110"/>
      <c r="M3416" s="110"/>
    </row>
    <row r="3417" spans="11:13" x14ac:dyDescent="0.25">
      <c r="K3417" s="145"/>
      <c r="L3417" s="110"/>
      <c r="M3417" s="110"/>
    </row>
    <row r="3418" spans="11:13" x14ac:dyDescent="0.25">
      <c r="K3418" s="145"/>
      <c r="L3418" s="110"/>
      <c r="M3418" s="110"/>
    </row>
    <row r="3419" spans="11:13" x14ac:dyDescent="0.25">
      <c r="K3419" s="145"/>
      <c r="L3419" s="110"/>
      <c r="M3419" s="110"/>
    </row>
    <row r="3420" spans="11:13" x14ac:dyDescent="0.25">
      <c r="K3420" s="145"/>
      <c r="L3420" s="110"/>
      <c r="M3420" s="110"/>
    </row>
    <row r="3421" spans="11:13" x14ac:dyDescent="0.25">
      <c r="K3421" s="145"/>
      <c r="L3421" s="110"/>
      <c r="M3421" s="110"/>
    </row>
    <row r="3422" spans="11:13" x14ac:dyDescent="0.25">
      <c r="K3422" s="145"/>
      <c r="L3422" s="110"/>
      <c r="M3422" s="110"/>
    </row>
    <row r="3423" spans="11:13" x14ac:dyDescent="0.25">
      <c r="K3423" s="145"/>
      <c r="L3423" s="110"/>
      <c r="M3423" s="110"/>
    </row>
    <row r="3424" spans="11:13" x14ac:dyDescent="0.25">
      <c r="K3424" s="145"/>
      <c r="L3424" s="110"/>
      <c r="M3424" s="110"/>
    </row>
    <row r="3425" spans="11:13" x14ac:dyDescent="0.25">
      <c r="K3425" s="145"/>
      <c r="L3425" s="110"/>
      <c r="M3425" s="110"/>
    </row>
    <row r="3426" spans="11:13" x14ac:dyDescent="0.25">
      <c r="K3426" s="145"/>
      <c r="L3426" s="110"/>
      <c r="M3426" s="110"/>
    </row>
    <row r="3427" spans="11:13" x14ac:dyDescent="0.25">
      <c r="K3427" s="145"/>
      <c r="L3427" s="110"/>
      <c r="M3427" s="110"/>
    </row>
    <row r="3428" spans="11:13" x14ac:dyDescent="0.25">
      <c r="K3428" s="145"/>
      <c r="L3428" s="110"/>
      <c r="M3428" s="110"/>
    </row>
    <row r="3429" spans="11:13" x14ac:dyDescent="0.25">
      <c r="K3429" s="145"/>
      <c r="L3429" s="110"/>
      <c r="M3429" s="110"/>
    </row>
    <row r="3430" spans="11:13" x14ac:dyDescent="0.25">
      <c r="K3430" s="145"/>
      <c r="L3430" s="110"/>
      <c r="M3430" s="110"/>
    </row>
    <row r="3431" spans="11:13" x14ac:dyDescent="0.25">
      <c r="K3431" s="145"/>
      <c r="L3431" s="110"/>
      <c r="M3431" s="110"/>
    </row>
    <row r="3432" spans="11:13" x14ac:dyDescent="0.25">
      <c r="K3432" s="145"/>
      <c r="L3432" s="110"/>
      <c r="M3432" s="110"/>
    </row>
    <row r="3433" spans="11:13" x14ac:dyDescent="0.25">
      <c r="K3433" s="145"/>
      <c r="L3433" s="110"/>
      <c r="M3433" s="110"/>
    </row>
    <row r="3434" spans="11:13" x14ac:dyDescent="0.25">
      <c r="K3434" s="145"/>
      <c r="L3434" s="110"/>
      <c r="M3434" s="110"/>
    </row>
    <row r="3435" spans="11:13" x14ac:dyDescent="0.25">
      <c r="K3435" s="145"/>
      <c r="L3435" s="110"/>
      <c r="M3435" s="110"/>
    </row>
    <row r="3436" spans="11:13" x14ac:dyDescent="0.25">
      <c r="K3436" s="145"/>
      <c r="L3436" s="110"/>
      <c r="M3436" s="110"/>
    </row>
    <row r="3437" spans="11:13" x14ac:dyDescent="0.25">
      <c r="K3437" s="145"/>
      <c r="L3437" s="110"/>
      <c r="M3437" s="110"/>
    </row>
    <row r="3438" spans="11:13" x14ac:dyDescent="0.25">
      <c r="K3438" s="145"/>
      <c r="L3438" s="110"/>
      <c r="M3438" s="110"/>
    </row>
    <row r="3439" spans="11:13" x14ac:dyDescent="0.25">
      <c r="K3439" s="145"/>
      <c r="L3439" s="110"/>
      <c r="M3439" s="110"/>
    </row>
    <row r="3440" spans="11:13" x14ac:dyDescent="0.25">
      <c r="K3440" s="145"/>
      <c r="L3440" s="110"/>
      <c r="M3440" s="110"/>
    </row>
    <row r="3441" spans="11:13" x14ac:dyDescent="0.25">
      <c r="K3441" s="145"/>
      <c r="L3441" s="110"/>
      <c r="M3441" s="110"/>
    </row>
    <row r="3442" spans="11:13" x14ac:dyDescent="0.25">
      <c r="K3442" s="145"/>
      <c r="L3442" s="110"/>
      <c r="M3442" s="110"/>
    </row>
    <row r="3443" spans="11:13" x14ac:dyDescent="0.25">
      <c r="K3443" s="145"/>
      <c r="L3443" s="110"/>
      <c r="M3443" s="110"/>
    </row>
    <row r="3444" spans="11:13" x14ac:dyDescent="0.25">
      <c r="K3444" s="145"/>
      <c r="L3444" s="110"/>
      <c r="M3444" s="110"/>
    </row>
    <row r="3445" spans="11:13" x14ac:dyDescent="0.25">
      <c r="K3445" s="145"/>
      <c r="L3445" s="110"/>
      <c r="M3445" s="110"/>
    </row>
    <row r="3446" spans="11:13" x14ac:dyDescent="0.25">
      <c r="K3446" s="145"/>
      <c r="L3446" s="110"/>
      <c r="M3446" s="110"/>
    </row>
    <row r="3447" spans="11:13" x14ac:dyDescent="0.25">
      <c r="K3447" s="145"/>
      <c r="L3447" s="110"/>
      <c r="M3447" s="110"/>
    </row>
    <row r="3448" spans="11:13" x14ac:dyDescent="0.25">
      <c r="K3448" s="145"/>
      <c r="L3448" s="110"/>
      <c r="M3448" s="110"/>
    </row>
    <row r="3449" spans="11:13" x14ac:dyDescent="0.25">
      <c r="K3449" s="145"/>
      <c r="L3449" s="110"/>
      <c r="M3449" s="110"/>
    </row>
    <row r="3450" spans="11:13" x14ac:dyDescent="0.25">
      <c r="K3450" s="145"/>
      <c r="L3450" s="110"/>
      <c r="M3450" s="110"/>
    </row>
    <row r="3451" spans="11:13" x14ac:dyDescent="0.25">
      <c r="K3451" s="145"/>
      <c r="L3451" s="110"/>
      <c r="M3451" s="110"/>
    </row>
    <row r="3452" spans="11:13" x14ac:dyDescent="0.25">
      <c r="K3452" s="145"/>
      <c r="L3452" s="110"/>
      <c r="M3452" s="110"/>
    </row>
    <row r="3453" spans="11:13" x14ac:dyDescent="0.25">
      <c r="K3453" s="145"/>
      <c r="L3453" s="110"/>
      <c r="M3453" s="110"/>
    </row>
    <row r="3454" spans="11:13" x14ac:dyDescent="0.25">
      <c r="K3454" s="145"/>
      <c r="L3454" s="110"/>
      <c r="M3454" s="110"/>
    </row>
    <row r="3455" spans="11:13" x14ac:dyDescent="0.25">
      <c r="K3455" s="145"/>
      <c r="L3455" s="110"/>
      <c r="M3455" s="110"/>
    </row>
    <row r="3456" spans="11:13" x14ac:dyDescent="0.25">
      <c r="K3456" s="145"/>
      <c r="L3456" s="110"/>
      <c r="M3456" s="110"/>
    </row>
    <row r="3457" spans="11:13" x14ac:dyDescent="0.25">
      <c r="K3457" s="145"/>
      <c r="L3457" s="110"/>
      <c r="M3457" s="110"/>
    </row>
    <row r="3458" spans="11:13" x14ac:dyDescent="0.25">
      <c r="K3458" s="145"/>
      <c r="L3458" s="110"/>
      <c r="M3458" s="110"/>
    </row>
    <row r="3459" spans="11:13" x14ac:dyDescent="0.25">
      <c r="K3459" s="145"/>
      <c r="L3459" s="110"/>
      <c r="M3459" s="110"/>
    </row>
    <row r="3460" spans="11:13" x14ac:dyDescent="0.25">
      <c r="K3460" s="145"/>
      <c r="L3460" s="110"/>
      <c r="M3460" s="110"/>
    </row>
    <row r="3461" spans="11:13" x14ac:dyDescent="0.25">
      <c r="K3461" s="145"/>
      <c r="L3461" s="110"/>
      <c r="M3461" s="110"/>
    </row>
    <row r="3462" spans="11:13" x14ac:dyDescent="0.25">
      <c r="K3462" s="145"/>
      <c r="L3462" s="110"/>
      <c r="M3462" s="110"/>
    </row>
    <row r="3463" spans="11:13" x14ac:dyDescent="0.25">
      <c r="K3463" s="145"/>
      <c r="L3463" s="110"/>
      <c r="M3463" s="110"/>
    </row>
    <row r="3464" spans="11:13" x14ac:dyDescent="0.25">
      <c r="K3464" s="145"/>
      <c r="L3464" s="110"/>
      <c r="M3464" s="110"/>
    </row>
    <row r="3465" spans="11:13" x14ac:dyDescent="0.25">
      <c r="K3465" s="145"/>
      <c r="L3465" s="110"/>
      <c r="M3465" s="110"/>
    </row>
    <row r="3466" spans="11:13" x14ac:dyDescent="0.25">
      <c r="K3466" s="145"/>
      <c r="L3466" s="110"/>
      <c r="M3466" s="110"/>
    </row>
    <row r="3467" spans="11:13" x14ac:dyDescent="0.25">
      <c r="K3467" s="145"/>
      <c r="L3467" s="110"/>
      <c r="M3467" s="110"/>
    </row>
    <row r="3468" spans="11:13" x14ac:dyDescent="0.25">
      <c r="K3468" s="145"/>
      <c r="L3468" s="110"/>
      <c r="M3468" s="110"/>
    </row>
    <row r="3469" spans="11:13" x14ac:dyDescent="0.25">
      <c r="K3469" s="145"/>
      <c r="L3469" s="110"/>
      <c r="M3469" s="110"/>
    </row>
    <row r="3470" spans="11:13" x14ac:dyDescent="0.25">
      <c r="K3470" s="145"/>
      <c r="L3470" s="110"/>
      <c r="M3470" s="110"/>
    </row>
    <row r="3471" spans="11:13" x14ac:dyDescent="0.25">
      <c r="K3471" s="145"/>
      <c r="L3471" s="110"/>
      <c r="M3471" s="110"/>
    </row>
    <row r="3472" spans="11:13" x14ac:dyDescent="0.25">
      <c r="K3472" s="145"/>
      <c r="L3472" s="110"/>
      <c r="M3472" s="110"/>
    </row>
    <row r="3473" spans="11:13" x14ac:dyDescent="0.25">
      <c r="K3473" s="145"/>
      <c r="L3473" s="110"/>
      <c r="M3473" s="110"/>
    </row>
    <row r="3474" spans="11:13" x14ac:dyDescent="0.25">
      <c r="K3474" s="145"/>
      <c r="L3474" s="110"/>
      <c r="M3474" s="110"/>
    </row>
    <row r="3475" spans="11:13" x14ac:dyDescent="0.25">
      <c r="K3475" s="145"/>
      <c r="L3475" s="110"/>
      <c r="M3475" s="110"/>
    </row>
    <row r="3476" spans="11:13" x14ac:dyDescent="0.25">
      <c r="K3476" s="145"/>
      <c r="L3476" s="110"/>
      <c r="M3476" s="110"/>
    </row>
    <row r="3477" spans="11:13" x14ac:dyDescent="0.25">
      <c r="K3477" s="145"/>
      <c r="L3477" s="110"/>
      <c r="M3477" s="110"/>
    </row>
    <row r="3478" spans="11:13" x14ac:dyDescent="0.25">
      <c r="K3478" s="145"/>
      <c r="L3478" s="110"/>
      <c r="M3478" s="110"/>
    </row>
    <row r="3479" spans="11:13" x14ac:dyDescent="0.25">
      <c r="K3479" s="145"/>
      <c r="L3479" s="110"/>
      <c r="M3479" s="110"/>
    </row>
    <row r="3480" spans="11:13" x14ac:dyDescent="0.25">
      <c r="K3480" s="145"/>
      <c r="L3480" s="110"/>
      <c r="M3480" s="110"/>
    </row>
    <row r="3481" spans="11:13" x14ac:dyDescent="0.25">
      <c r="K3481" s="145"/>
      <c r="L3481" s="110"/>
      <c r="M3481" s="110"/>
    </row>
    <row r="3482" spans="11:13" x14ac:dyDescent="0.25">
      <c r="K3482" s="145"/>
      <c r="L3482" s="110"/>
      <c r="M3482" s="110"/>
    </row>
    <row r="3483" spans="11:13" x14ac:dyDescent="0.25">
      <c r="K3483" s="145"/>
      <c r="L3483" s="110"/>
      <c r="M3483" s="110"/>
    </row>
    <row r="3484" spans="11:13" x14ac:dyDescent="0.25">
      <c r="K3484" s="145"/>
      <c r="L3484" s="110"/>
      <c r="M3484" s="110"/>
    </row>
    <row r="3485" spans="11:13" x14ac:dyDescent="0.25">
      <c r="K3485" s="145"/>
      <c r="L3485" s="110"/>
      <c r="M3485" s="110"/>
    </row>
    <row r="3486" spans="11:13" x14ac:dyDescent="0.25">
      <c r="K3486" s="145"/>
      <c r="L3486" s="110"/>
      <c r="M3486" s="110"/>
    </row>
    <row r="3487" spans="11:13" x14ac:dyDescent="0.25">
      <c r="K3487" s="145"/>
      <c r="L3487" s="110"/>
      <c r="M3487" s="110"/>
    </row>
    <row r="3488" spans="11:13" x14ac:dyDescent="0.25">
      <c r="K3488" s="145"/>
      <c r="L3488" s="110"/>
      <c r="M3488" s="110"/>
    </row>
    <row r="3489" spans="11:13" x14ac:dyDescent="0.25">
      <c r="K3489" s="145"/>
      <c r="L3489" s="110"/>
      <c r="M3489" s="110"/>
    </row>
    <row r="3490" spans="11:13" x14ac:dyDescent="0.25">
      <c r="K3490" s="145"/>
      <c r="L3490" s="110"/>
      <c r="M3490" s="110"/>
    </row>
    <row r="3491" spans="11:13" x14ac:dyDescent="0.25">
      <c r="K3491" s="145"/>
      <c r="L3491" s="110"/>
      <c r="M3491" s="110"/>
    </row>
    <row r="3492" spans="11:13" x14ac:dyDescent="0.25">
      <c r="K3492" s="145"/>
      <c r="L3492" s="110"/>
      <c r="M3492" s="110"/>
    </row>
    <row r="3493" spans="11:13" x14ac:dyDescent="0.25">
      <c r="K3493" s="145"/>
      <c r="L3493" s="110"/>
      <c r="M3493" s="110"/>
    </row>
    <row r="3494" spans="11:13" x14ac:dyDescent="0.25">
      <c r="K3494" s="145"/>
      <c r="L3494" s="110"/>
      <c r="M3494" s="110"/>
    </row>
    <row r="3495" spans="11:13" x14ac:dyDescent="0.25">
      <c r="K3495" s="145"/>
      <c r="L3495" s="110"/>
      <c r="M3495" s="110"/>
    </row>
    <row r="3496" spans="11:13" x14ac:dyDescent="0.25">
      <c r="K3496" s="145"/>
      <c r="L3496" s="110"/>
      <c r="M3496" s="110"/>
    </row>
    <row r="3497" spans="11:13" x14ac:dyDescent="0.25">
      <c r="K3497" s="145"/>
      <c r="L3497" s="110"/>
      <c r="M3497" s="110"/>
    </row>
    <row r="3498" spans="11:13" x14ac:dyDescent="0.25">
      <c r="K3498" s="145"/>
      <c r="L3498" s="110"/>
      <c r="M3498" s="110"/>
    </row>
    <row r="3499" spans="11:13" x14ac:dyDescent="0.25">
      <c r="K3499" s="145"/>
      <c r="L3499" s="110"/>
      <c r="M3499" s="110"/>
    </row>
    <row r="3500" spans="11:13" x14ac:dyDescent="0.25">
      <c r="K3500" s="145"/>
      <c r="L3500" s="110"/>
      <c r="M3500" s="110"/>
    </row>
    <row r="3501" spans="11:13" x14ac:dyDescent="0.25">
      <c r="K3501" s="145"/>
      <c r="L3501" s="110"/>
      <c r="M3501" s="110"/>
    </row>
    <row r="3502" spans="11:13" x14ac:dyDescent="0.25">
      <c r="K3502" s="145"/>
      <c r="L3502" s="110"/>
      <c r="M3502" s="110"/>
    </row>
    <row r="3503" spans="11:13" x14ac:dyDescent="0.25">
      <c r="K3503" s="145"/>
      <c r="L3503" s="110"/>
      <c r="M3503" s="110"/>
    </row>
    <row r="3504" spans="11:13" x14ac:dyDescent="0.25">
      <c r="K3504" s="145"/>
      <c r="L3504" s="110"/>
      <c r="M3504" s="110"/>
    </row>
    <row r="3505" spans="11:13" x14ac:dyDescent="0.25">
      <c r="K3505" s="145"/>
      <c r="L3505" s="110"/>
      <c r="M3505" s="110"/>
    </row>
    <row r="3506" spans="11:13" x14ac:dyDescent="0.25">
      <c r="K3506" s="145"/>
      <c r="L3506" s="110"/>
      <c r="M3506" s="110"/>
    </row>
    <row r="3507" spans="11:13" x14ac:dyDescent="0.25">
      <c r="K3507" s="145"/>
      <c r="L3507" s="110"/>
      <c r="M3507" s="110"/>
    </row>
    <row r="3508" spans="11:13" x14ac:dyDescent="0.25">
      <c r="K3508" s="145"/>
      <c r="L3508" s="110"/>
      <c r="M3508" s="110"/>
    </row>
    <row r="3509" spans="11:13" x14ac:dyDescent="0.25">
      <c r="K3509" s="145"/>
      <c r="L3509" s="110"/>
      <c r="M3509" s="110"/>
    </row>
    <row r="3510" spans="11:13" x14ac:dyDescent="0.25">
      <c r="K3510" s="145"/>
      <c r="L3510" s="110"/>
      <c r="M3510" s="110"/>
    </row>
    <row r="3511" spans="11:13" x14ac:dyDescent="0.25">
      <c r="K3511" s="145"/>
      <c r="L3511" s="110"/>
      <c r="M3511" s="110"/>
    </row>
    <row r="3512" spans="11:13" x14ac:dyDescent="0.25">
      <c r="K3512" s="145"/>
      <c r="L3512" s="110"/>
      <c r="M3512" s="110"/>
    </row>
    <row r="3513" spans="11:13" x14ac:dyDescent="0.25">
      <c r="K3513" s="145"/>
      <c r="L3513" s="110"/>
      <c r="M3513" s="110"/>
    </row>
    <row r="3514" spans="11:13" x14ac:dyDescent="0.25">
      <c r="K3514" s="145"/>
      <c r="L3514" s="110"/>
      <c r="M3514" s="110"/>
    </row>
    <row r="3515" spans="11:13" x14ac:dyDescent="0.25">
      <c r="K3515" s="145"/>
      <c r="L3515" s="110"/>
      <c r="M3515" s="110"/>
    </row>
    <row r="3516" spans="11:13" x14ac:dyDescent="0.25">
      <c r="K3516" s="145"/>
      <c r="L3516" s="110"/>
      <c r="M3516" s="110"/>
    </row>
    <row r="3517" spans="11:13" x14ac:dyDescent="0.25">
      <c r="K3517" s="145"/>
      <c r="L3517" s="110"/>
      <c r="M3517" s="110"/>
    </row>
    <row r="3518" spans="11:13" x14ac:dyDescent="0.25">
      <c r="K3518" s="145"/>
      <c r="L3518" s="110"/>
      <c r="M3518" s="110"/>
    </row>
    <row r="3519" spans="11:13" x14ac:dyDescent="0.25">
      <c r="K3519" s="145"/>
      <c r="L3519" s="110"/>
      <c r="M3519" s="110"/>
    </row>
    <row r="3520" spans="11:13" x14ac:dyDescent="0.25">
      <c r="K3520" s="145"/>
      <c r="L3520" s="110"/>
      <c r="M3520" s="110"/>
    </row>
    <row r="3521" spans="11:13" x14ac:dyDescent="0.25">
      <c r="K3521" s="145"/>
      <c r="L3521" s="110"/>
      <c r="M3521" s="110"/>
    </row>
    <row r="3522" spans="11:13" x14ac:dyDescent="0.25">
      <c r="K3522" s="145"/>
      <c r="L3522" s="110"/>
      <c r="M3522" s="110"/>
    </row>
    <row r="3523" spans="11:13" x14ac:dyDescent="0.25">
      <c r="K3523" s="145"/>
      <c r="L3523" s="110"/>
      <c r="M3523" s="110"/>
    </row>
    <row r="3524" spans="11:13" x14ac:dyDescent="0.25">
      <c r="K3524" s="145"/>
      <c r="L3524" s="110"/>
      <c r="M3524" s="110"/>
    </row>
    <row r="3525" spans="11:13" x14ac:dyDescent="0.25">
      <c r="K3525" s="145"/>
      <c r="L3525" s="110"/>
      <c r="M3525" s="110"/>
    </row>
    <row r="3526" spans="11:13" x14ac:dyDescent="0.25">
      <c r="K3526" s="145"/>
      <c r="L3526" s="110"/>
      <c r="M3526" s="110"/>
    </row>
    <row r="3527" spans="11:13" x14ac:dyDescent="0.25">
      <c r="K3527" s="145"/>
      <c r="L3527" s="110"/>
      <c r="M3527" s="110"/>
    </row>
    <row r="3528" spans="11:13" x14ac:dyDescent="0.25">
      <c r="K3528" s="145"/>
      <c r="L3528" s="110"/>
      <c r="M3528" s="110"/>
    </row>
    <row r="3529" spans="11:13" x14ac:dyDescent="0.25">
      <c r="K3529" s="145"/>
      <c r="L3529" s="110"/>
      <c r="M3529" s="110"/>
    </row>
    <row r="3530" spans="11:13" x14ac:dyDescent="0.25">
      <c r="K3530" s="145"/>
      <c r="L3530" s="110"/>
      <c r="M3530" s="110"/>
    </row>
    <row r="3531" spans="11:13" x14ac:dyDescent="0.25">
      <c r="K3531" s="145"/>
      <c r="L3531" s="110"/>
      <c r="M3531" s="110"/>
    </row>
    <row r="3532" spans="11:13" x14ac:dyDescent="0.25">
      <c r="K3532" s="145"/>
      <c r="L3532" s="110"/>
      <c r="M3532" s="110"/>
    </row>
    <row r="3533" spans="11:13" x14ac:dyDescent="0.25">
      <c r="K3533" s="145"/>
      <c r="L3533" s="110"/>
      <c r="M3533" s="110"/>
    </row>
    <row r="3534" spans="11:13" x14ac:dyDescent="0.25">
      <c r="K3534" s="145"/>
      <c r="L3534" s="110"/>
      <c r="M3534" s="110"/>
    </row>
    <row r="3535" spans="11:13" x14ac:dyDescent="0.25">
      <c r="K3535" s="145"/>
      <c r="L3535" s="110"/>
      <c r="M3535" s="110"/>
    </row>
    <row r="3536" spans="11:13" x14ac:dyDescent="0.25">
      <c r="K3536" s="145"/>
      <c r="L3536" s="110"/>
      <c r="M3536" s="110"/>
    </row>
    <row r="3537" spans="11:13" x14ac:dyDescent="0.25">
      <c r="K3537" s="145"/>
      <c r="L3537" s="110"/>
      <c r="M3537" s="110"/>
    </row>
    <row r="3538" spans="11:13" x14ac:dyDescent="0.25">
      <c r="K3538" s="145"/>
      <c r="L3538" s="110"/>
      <c r="M3538" s="110"/>
    </row>
    <row r="3539" spans="11:13" x14ac:dyDescent="0.25">
      <c r="K3539" s="145"/>
      <c r="L3539" s="110"/>
      <c r="M3539" s="110"/>
    </row>
    <row r="3540" spans="11:13" x14ac:dyDescent="0.25">
      <c r="K3540" s="145"/>
      <c r="L3540" s="110"/>
      <c r="M3540" s="110"/>
    </row>
    <row r="3541" spans="11:13" x14ac:dyDescent="0.25">
      <c r="K3541" s="145"/>
      <c r="L3541" s="110"/>
      <c r="M3541" s="110"/>
    </row>
    <row r="3542" spans="11:13" x14ac:dyDescent="0.25">
      <c r="K3542" s="145"/>
      <c r="L3542" s="110"/>
      <c r="M3542" s="110"/>
    </row>
    <row r="3543" spans="11:13" x14ac:dyDescent="0.25">
      <c r="K3543" s="145"/>
      <c r="L3543" s="110"/>
      <c r="M3543" s="110"/>
    </row>
    <row r="3544" spans="11:13" x14ac:dyDescent="0.25">
      <c r="K3544" s="145"/>
      <c r="L3544" s="110"/>
      <c r="M3544" s="110"/>
    </row>
    <row r="3545" spans="11:13" x14ac:dyDescent="0.25">
      <c r="K3545" s="145"/>
      <c r="L3545" s="110"/>
      <c r="M3545" s="110"/>
    </row>
    <row r="3546" spans="11:13" x14ac:dyDescent="0.25">
      <c r="K3546" s="145"/>
      <c r="L3546" s="110"/>
      <c r="M3546" s="110"/>
    </row>
    <row r="3547" spans="11:13" x14ac:dyDescent="0.25">
      <c r="K3547" s="145"/>
      <c r="L3547" s="110"/>
      <c r="M3547" s="110"/>
    </row>
    <row r="3548" spans="11:13" x14ac:dyDescent="0.25">
      <c r="K3548" s="145"/>
      <c r="L3548" s="110"/>
      <c r="M3548" s="110"/>
    </row>
    <row r="3549" spans="11:13" x14ac:dyDescent="0.25">
      <c r="K3549" s="145"/>
      <c r="L3549" s="110"/>
      <c r="M3549" s="110"/>
    </row>
    <row r="3550" spans="11:13" x14ac:dyDescent="0.25">
      <c r="K3550" s="145"/>
      <c r="L3550" s="110"/>
      <c r="M3550" s="110"/>
    </row>
    <row r="3551" spans="11:13" x14ac:dyDescent="0.25">
      <c r="K3551" s="145"/>
      <c r="L3551" s="110"/>
      <c r="M3551" s="110"/>
    </row>
    <row r="3552" spans="11:13" x14ac:dyDescent="0.25">
      <c r="K3552" s="145"/>
      <c r="L3552" s="110"/>
      <c r="M3552" s="110"/>
    </row>
    <row r="3553" spans="11:13" x14ac:dyDescent="0.25">
      <c r="K3553" s="145"/>
      <c r="L3553" s="110"/>
      <c r="M3553" s="110"/>
    </row>
    <row r="3554" spans="11:13" x14ac:dyDescent="0.25">
      <c r="K3554" s="145"/>
      <c r="L3554" s="110"/>
      <c r="M3554" s="110"/>
    </row>
    <row r="3555" spans="11:13" x14ac:dyDescent="0.25">
      <c r="K3555" s="145"/>
      <c r="L3555" s="110"/>
      <c r="M3555" s="110"/>
    </row>
    <row r="3556" spans="11:13" x14ac:dyDescent="0.25">
      <c r="K3556" s="145"/>
      <c r="L3556" s="110"/>
      <c r="M3556" s="110"/>
    </row>
    <row r="3557" spans="11:13" x14ac:dyDescent="0.25">
      <c r="K3557" s="145"/>
      <c r="L3557" s="110"/>
      <c r="M3557" s="110"/>
    </row>
    <row r="3558" spans="11:13" x14ac:dyDescent="0.25">
      <c r="K3558" s="145"/>
      <c r="L3558" s="110"/>
      <c r="M3558" s="110"/>
    </row>
    <row r="3559" spans="11:13" x14ac:dyDescent="0.25">
      <c r="K3559" s="145"/>
      <c r="L3559" s="110"/>
      <c r="M3559" s="110"/>
    </row>
    <row r="3560" spans="11:13" x14ac:dyDescent="0.25">
      <c r="K3560" s="145"/>
      <c r="L3560" s="110"/>
      <c r="M3560" s="110"/>
    </row>
    <row r="3561" spans="11:13" x14ac:dyDescent="0.25">
      <c r="K3561" s="145"/>
      <c r="L3561" s="110"/>
      <c r="M3561" s="110"/>
    </row>
    <row r="3562" spans="11:13" x14ac:dyDescent="0.25">
      <c r="K3562" s="145"/>
      <c r="L3562" s="110"/>
      <c r="M3562" s="110"/>
    </row>
    <row r="3563" spans="11:13" x14ac:dyDescent="0.25">
      <c r="K3563" s="145"/>
      <c r="L3563" s="110"/>
      <c r="M3563" s="110"/>
    </row>
    <row r="3564" spans="11:13" x14ac:dyDescent="0.25">
      <c r="K3564" s="145"/>
      <c r="L3564" s="110"/>
      <c r="M3564" s="110"/>
    </row>
    <row r="3565" spans="11:13" x14ac:dyDescent="0.25">
      <c r="K3565" s="145"/>
      <c r="L3565" s="110"/>
      <c r="M3565" s="110"/>
    </row>
    <row r="3566" spans="11:13" x14ac:dyDescent="0.25">
      <c r="K3566" s="145"/>
      <c r="L3566" s="110"/>
      <c r="M3566" s="110"/>
    </row>
    <row r="3567" spans="11:13" x14ac:dyDescent="0.25">
      <c r="K3567" s="145"/>
      <c r="L3567" s="110"/>
      <c r="M3567" s="110"/>
    </row>
    <row r="3568" spans="11:13" x14ac:dyDescent="0.25">
      <c r="K3568" s="145"/>
      <c r="L3568" s="110"/>
      <c r="M3568" s="110"/>
    </row>
    <row r="3569" spans="11:13" x14ac:dyDescent="0.25">
      <c r="K3569" s="145"/>
      <c r="L3569" s="110"/>
      <c r="M3569" s="110"/>
    </row>
    <row r="3570" spans="11:13" x14ac:dyDescent="0.25">
      <c r="K3570" s="145"/>
      <c r="L3570" s="110"/>
      <c r="M3570" s="110"/>
    </row>
    <row r="3571" spans="11:13" x14ac:dyDescent="0.25">
      <c r="K3571" s="145"/>
      <c r="L3571" s="110"/>
      <c r="M3571" s="110"/>
    </row>
    <row r="3572" spans="11:13" x14ac:dyDescent="0.25">
      <c r="K3572" s="145"/>
      <c r="L3572" s="110"/>
      <c r="M3572" s="110"/>
    </row>
    <row r="3573" spans="11:13" x14ac:dyDescent="0.25">
      <c r="K3573" s="145"/>
      <c r="L3573" s="110"/>
      <c r="M3573" s="110"/>
    </row>
    <row r="3574" spans="11:13" x14ac:dyDescent="0.25">
      <c r="K3574" s="145"/>
      <c r="L3574" s="110"/>
      <c r="M3574" s="110"/>
    </row>
    <row r="3575" spans="11:13" x14ac:dyDescent="0.25">
      <c r="K3575" s="145"/>
      <c r="L3575" s="110"/>
      <c r="M3575" s="110"/>
    </row>
    <row r="3576" spans="11:13" x14ac:dyDescent="0.25">
      <c r="K3576" s="145"/>
      <c r="L3576" s="110"/>
      <c r="M3576" s="110"/>
    </row>
    <row r="3577" spans="11:13" x14ac:dyDescent="0.25">
      <c r="K3577" s="145"/>
      <c r="L3577" s="110"/>
      <c r="M3577" s="110"/>
    </row>
    <row r="3578" spans="11:13" x14ac:dyDescent="0.25">
      <c r="K3578" s="145"/>
      <c r="L3578" s="110"/>
      <c r="M3578" s="110"/>
    </row>
    <row r="3579" spans="11:13" x14ac:dyDescent="0.25">
      <c r="K3579" s="145"/>
      <c r="L3579" s="110"/>
      <c r="M3579" s="110"/>
    </row>
    <row r="3580" spans="11:13" x14ac:dyDescent="0.25">
      <c r="K3580" s="145"/>
      <c r="L3580" s="110"/>
      <c r="M3580" s="110"/>
    </row>
    <row r="3581" spans="11:13" x14ac:dyDescent="0.25">
      <c r="K3581" s="145"/>
      <c r="L3581" s="110"/>
      <c r="M3581" s="110"/>
    </row>
    <row r="3582" spans="11:13" x14ac:dyDescent="0.25">
      <c r="K3582" s="145"/>
      <c r="L3582" s="110"/>
      <c r="M3582" s="110"/>
    </row>
    <row r="3583" spans="11:13" x14ac:dyDescent="0.25">
      <c r="K3583" s="145"/>
      <c r="L3583" s="110"/>
      <c r="M3583" s="110"/>
    </row>
    <row r="3584" spans="11:13" x14ac:dyDescent="0.25">
      <c r="K3584" s="145"/>
      <c r="L3584" s="110"/>
      <c r="M3584" s="110"/>
    </row>
    <row r="3585" spans="11:13" x14ac:dyDescent="0.25">
      <c r="K3585" s="145"/>
      <c r="L3585" s="110"/>
      <c r="M3585" s="110"/>
    </row>
    <row r="3586" spans="11:13" x14ac:dyDescent="0.25">
      <c r="K3586" s="145"/>
      <c r="L3586" s="110"/>
      <c r="M3586" s="110"/>
    </row>
    <row r="3587" spans="11:13" x14ac:dyDescent="0.25">
      <c r="K3587" s="145"/>
      <c r="L3587" s="110"/>
      <c r="M3587" s="110"/>
    </row>
    <row r="3588" spans="11:13" x14ac:dyDescent="0.25">
      <c r="K3588" s="145"/>
      <c r="L3588" s="110"/>
      <c r="M3588" s="110"/>
    </row>
    <row r="3589" spans="11:13" x14ac:dyDescent="0.25">
      <c r="K3589" s="145"/>
      <c r="L3589" s="110"/>
      <c r="M3589" s="110"/>
    </row>
    <row r="3590" spans="11:13" x14ac:dyDescent="0.25">
      <c r="K3590" s="145"/>
      <c r="L3590" s="110"/>
      <c r="M3590" s="110"/>
    </row>
    <row r="3591" spans="11:13" x14ac:dyDescent="0.25">
      <c r="K3591" s="145"/>
      <c r="L3591" s="110"/>
      <c r="M3591" s="110"/>
    </row>
    <row r="3592" spans="11:13" x14ac:dyDescent="0.25">
      <c r="K3592" s="145"/>
      <c r="L3592" s="110"/>
      <c r="M3592" s="110"/>
    </row>
    <row r="3593" spans="11:13" x14ac:dyDescent="0.25">
      <c r="K3593" s="145"/>
      <c r="L3593" s="110"/>
      <c r="M3593" s="110"/>
    </row>
    <row r="3594" spans="11:13" x14ac:dyDescent="0.25">
      <c r="K3594" s="145"/>
      <c r="L3594" s="110"/>
      <c r="M3594" s="110"/>
    </row>
    <row r="3595" spans="11:13" x14ac:dyDescent="0.25">
      <c r="K3595" s="145"/>
      <c r="L3595" s="110"/>
      <c r="M3595" s="110"/>
    </row>
    <row r="3596" spans="11:13" x14ac:dyDescent="0.25">
      <c r="K3596" s="145"/>
      <c r="L3596" s="110"/>
      <c r="M3596" s="110"/>
    </row>
    <row r="3597" spans="11:13" x14ac:dyDescent="0.25">
      <c r="K3597" s="145"/>
      <c r="L3597" s="110"/>
      <c r="M3597" s="110"/>
    </row>
    <row r="3598" spans="11:13" x14ac:dyDescent="0.25">
      <c r="K3598" s="145"/>
      <c r="L3598" s="110"/>
      <c r="M3598" s="110"/>
    </row>
    <row r="3599" spans="11:13" x14ac:dyDescent="0.25">
      <c r="K3599" s="145"/>
      <c r="L3599" s="110"/>
      <c r="M3599" s="110"/>
    </row>
    <row r="3600" spans="11:13" x14ac:dyDescent="0.25">
      <c r="K3600" s="145"/>
      <c r="L3600" s="110"/>
      <c r="M3600" s="110"/>
    </row>
    <row r="3601" spans="11:13" x14ac:dyDescent="0.25">
      <c r="K3601" s="145"/>
      <c r="L3601" s="110"/>
      <c r="M3601" s="110"/>
    </row>
    <row r="3602" spans="11:13" x14ac:dyDescent="0.25">
      <c r="K3602" s="145"/>
      <c r="L3602" s="110"/>
      <c r="M3602" s="110"/>
    </row>
    <row r="3603" spans="11:13" x14ac:dyDescent="0.25">
      <c r="K3603" s="145"/>
      <c r="L3603" s="110"/>
      <c r="M3603" s="110"/>
    </row>
    <row r="3604" spans="11:13" x14ac:dyDescent="0.25">
      <c r="K3604" s="145"/>
      <c r="L3604" s="110"/>
      <c r="M3604" s="110"/>
    </row>
    <row r="3605" spans="11:13" x14ac:dyDescent="0.25">
      <c r="K3605" s="145"/>
      <c r="L3605" s="110"/>
      <c r="M3605" s="110"/>
    </row>
    <row r="3606" spans="11:13" x14ac:dyDescent="0.25">
      <c r="K3606" s="145"/>
      <c r="L3606" s="110"/>
      <c r="M3606" s="110"/>
    </row>
    <row r="3607" spans="11:13" x14ac:dyDescent="0.25">
      <c r="K3607" s="145"/>
      <c r="L3607" s="110"/>
      <c r="M3607" s="110"/>
    </row>
    <row r="3608" spans="11:13" x14ac:dyDescent="0.25">
      <c r="K3608" s="145"/>
      <c r="L3608" s="110"/>
      <c r="M3608" s="110"/>
    </row>
    <row r="3609" spans="11:13" x14ac:dyDescent="0.25">
      <c r="K3609" s="145"/>
      <c r="L3609" s="110"/>
      <c r="M3609" s="110"/>
    </row>
    <row r="3610" spans="11:13" x14ac:dyDescent="0.25">
      <c r="K3610" s="145"/>
      <c r="L3610" s="110"/>
      <c r="M3610" s="110"/>
    </row>
    <row r="3611" spans="11:13" x14ac:dyDescent="0.25">
      <c r="K3611" s="145"/>
      <c r="L3611" s="110"/>
      <c r="M3611" s="110"/>
    </row>
    <row r="3612" spans="11:13" x14ac:dyDescent="0.25">
      <c r="K3612" s="145"/>
      <c r="L3612" s="110"/>
      <c r="M3612" s="110"/>
    </row>
    <row r="3613" spans="11:13" x14ac:dyDescent="0.25">
      <c r="K3613" s="145"/>
      <c r="L3613" s="110"/>
      <c r="M3613" s="110"/>
    </row>
    <row r="3614" spans="11:13" x14ac:dyDescent="0.25">
      <c r="K3614" s="145"/>
      <c r="L3614" s="110"/>
      <c r="M3614" s="110"/>
    </row>
    <row r="3615" spans="11:13" x14ac:dyDescent="0.25">
      <c r="K3615" s="145"/>
      <c r="L3615" s="110"/>
      <c r="M3615" s="110"/>
    </row>
    <row r="3616" spans="11:13" x14ac:dyDescent="0.25">
      <c r="K3616" s="145"/>
      <c r="L3616" s="110"/>
      <c r="M3616" s="110"/>
    </row>
    <row r="3617" spans="11:13" x14ac:dyDescent="0.25">
      <c r="K3617" s="145"/>
      <c r="L3617" s="110"/>
      <c r="M3617" s="110"/>
    </row>
    <row r="3618" spans="11:13" x14ac:dyDescent="0.25">
      <c r="K3618" s="145"/>
      <c r="L3618" s="110"/>
      <c r="M3618" s="110"/>
    </row>
    <row r="3619" spans="11:13" x14ac:dyDescent="0.25">
      <c r="K3619" s="145"/>
      <c r="L3619" s="110"/>
      <c r="M3619" s="110"/>
    </row>
    <row r="3620" spans="11:13" x14ac:dyDescent="0.25">
      <c r="K3620" s="145"/>
      <c r="L3620" s="110"/>
      <c r="M3620" s="110"/>
    </row>
    <row r="3621" spans="11:13" x14ac:dyDescent="0.25">
      <c r="K3621" s="145"/>
      <c r="L3621" s="110"/>
      <c r="M3621" s="110"/>
    </row>
    <row r="3622" spans="11:13" x14ac:dyDescent="0.25">
      <c r="K3622" s="145"/>
      <c r="L3622" s="110"/>
      <c r="M3622" s="110"/>
    </row>
    <row r="3623" spans="11:13" x14ac:dyDescent="0.25">
      <c r="K3623" s="145"/>
      <c r="L3623" s="110"/>
      <c r="M3623" s="110"/>
    </row>
    <row r="3624" spans="11:13" x14ac:dyDescent="0.25">
      <c r="K3624" s="145"/>
      <c r="L3624" s="110"/>
      <c r="M3624" s="110"/>
    </row>
    <row r="3625" spans="11:13" x14ac:dyDescent="0.25">
      <c r="K3625" s="145"/>
      <c r="L3625" s="110"/>
      <c r="M3625" s="110"/>
    </row>
    <row r="3626" spans="11:13" x14ac:dyDescent="0.25">
      <c r="K3626" s="145"/>
      <c r="L3626" s="110"/>
      <c r="M3626" s="110"/>
    </row>
    <row r="3627" spans="11:13" x14ac:dyDescent="0.25">
      <c r="K3627" s="145"/>
      <c r="L3627" s="110"/>
      <c r="M3627" s="110"/>
    </row>
    <row r="3628" spans="11:13" x14ac:dyDescent="0.25">
      <c r="K3628" s="145"/>
      <c r="L3628" s="110"/>
      <c r="M3628" s="110"/>
    </row>
    <row r="3629" spans="11:13" x14ac:dyDescent="0.25">
      <c r="K3629" s="145"/>
      <c r="L3629" s="110"/>
      <c r="M3629" s="110"/>
    </row>
    <row r="3630" spans="11:13" x14ac:dyDescent="0.25">
      <c r="K3630" s="145"/>
      <c r="L3630" s="110"/>
      <c r="M3630" s="110"/>
    </row>
    <row r="3631" spans="11:13" x14ac:dyDescent="0.25">
      <c r="K3631" s="145"/>
      <c r="L3631" s="110"/>
      <c r="M3631" s="110"/>
    </row>
    <row r="3632" spans="11:13" x14ac:dyDescent="0.25">
      <c r="K3632" s="145"/>
      <c r="L3632" s="110"/>
      <c r="M3632" s="110"/>
    </row>
    <row r="3633" spans="11:13" x14ac:dyDescent="0.25">
      <c r="K3633" s="145"/>
      <c r="L3633" s="110"/>
      <c r="M3633" s="110"/>
    </row>
    <row r="3634" spans="11:13" x14ac:dyDescent="0.25">
      <c r="K3634" s="145"/>
      <c r="L3634" s="110"/>
      <c r="M3634" s="110"/>
    </row>
    <row r="3635" spans="11:13" x14ac:dyDescent="0.25">
      <c r="K3635" s="145"/>
      <c r="L3635" s="110"/>
      <c r="M3635" s="110"/>
    </row>
    <row r="3636" spans="11:13" x14ac:dyDescent="0.25">
      <c r="K3636" s="145"/>
      <c r="L3636" s="110"/>
      <c r="M3636" s="110"/>
    </row>
    <row r="3637" spans="11:13" x14ac:dyDescent="0.25">
      <c r="K3637" s="145"/>
      <c r="L3637" s="110"/>
      <c r="M3637" s="110"/>
    </row>
    <row r="3638" spans="11:13" x14ac:dyDescent="0.25">
      <c r="K3638" s="145"/>
      <c r="L3638" s="110"/>
      <c r="M3638" s="110"/>
    </row>
    <row r="3639" spans="11:13" x14ac:dyDescent="0.25">
      <c r="K3639" s="145"/>
      <c r="L3639" s="110"/>
      <c r="M3639" s="110"/>
    </row>
    <row r="3640" spans="11:13" x14ac:dyDescent="0.25">
      <c r="K3640" s="145"/>
      <c r="L3640" s="110"/>
      <c r="M3640" s="110"/>
    </row>
    <row r="3641" spans="11:13" x14ac:dyDescent="0.25">
      <c r="K3641" s="145"/>
      <c r="L3641" s="110"/>
      <c r="M3641" s="110"/>
    </row>
    <row r="3642" spans="11:13" x14ac:dyDescent="0.25">
      <c r="K3642" s="145"/>
      <c r="L3642" s="110"/>
      <c r="M3642" s="110"/>
    </row>
    <row r="3643" spans="11:13" x14ac:dyDescent="0.25">
      <c r="K3643" s="145"/>
      <c r="L3643" s="110"/>
      <c r="M3643" s="110"/>
    </row>
    <row r="3644" spans="11:13" x14ac:dyDescent="0.25">
      <c r="K3644" s="145"/>
      <c r="L3644" s="110"/>
      <c r="M3644" s="110"/>
    </row>
    <row r="3645" spans="11:13" x14ac:dyDescent="0.25">
      <c r="K3645" s="145"/>
      <c r="L3645" s="110"/>
      <c r="M3645" s="110"/>
    </row>
    <row r="3646" spans="11:13" x14ac:dyDescent="0.25">
      <c r="K3646" s="145"/>
      <c r="L3646" s="110"/>
      <c r="M3646" s="110"/>
    </row>
    <row r="3647" spans="11:13" x14ac:dyDescent="0.25">
      <c r="K3647" s="145"/>
      <c r="L3647" s="110"/>
      <c r="M3647" s="110"/>
    </row>
    <row r="3648" spans="11:13" x14ac:dyDescent="0.25">
      <c r="K3648" s="145"/>
      <c r="L3648" s="110"/>
      <c r="M3648" s="110"/>
    </row>
    <row r="3649" spans="11:13" x14ac:dyDescent="0.25">
      <c r="K3649" s="145"/>
      <c r="L3649" s="110"/>
      <c r="M3649" s="110"/>
    </row>
    <row r="3650" spans="11:13" x14ac:dyDescent="0.25">
      <c r="K3650" s="145"/>
      <c r="L3650" s="110"/>
      <c r="M3650" s="110"/>
    </row>
    <row r="3651" spans="11:13" x14ac:dyDescent="0.25">
      <c r="K3651" s="145"/>
      <c r="L3651" s="110"/>
      <c r="M3651" s="110"/>
    </row>
    <row r="3652" spans="11:13" x14ac:dyDescent="0.25">
      <c r="K3652" s="145"/>
      <c r="L3652" s="110"/>
      <c r="M3652" s="110"/>
    </row>
    <row r="3653" spans="11:13" x14ac:dyDescent="0.25">
      <c r="K3653" s="145"/>
      <c r="L3653" s="110"/>
      <c r="M3653" s="110"/>
    </row>
    <row r="3654" spans="11:13" x14ac:dyDescent="0.25">
      <c r="K3654" s="145"/>
      <c r="L3654" s="110"/>
      <c r="M3654" s="110"/>
    </row>
    <row r="3655" spans="11:13" x14ac:dyDescent="0.25">
      <c r="K3655" s="145"/>
      <c r="L3655" s="110"/>
      <c r="M3655" s="110"/>
    </row>
    <row r="3656" spans="11:13" x14ac:dyDescent="0.25">
      <c r="K3656" s="145"/>
      <c r="L3656" s="110"/>
      <c r="M3656" s="110"/>
    </row>
    <row r="3657" spans="11:13" x14ac:dyDescent="0.25">
      <c r="K3657" s="145"/>
      <c r="L3657" s="110"/>
      <c r="M3657" s="110"/>
    </row>
    <row r="3658" spans="11:13" x14ac:dyDescent="0.25">
      <c r="K3658" s="145"/>
      <c r="L3658" s="110"/>
      <c r="M3658" s="110"/>
    </row>
    <row r="3659" spans="11:13" x14ac:dyDescent="0.25">
      <c r="K3659" s="145"/>
      <c r="L3659" s="110"/>
      <c r="M3659" s="110"/>
    </row>
    <row r="3660" spans="11:13" x14ac:dyDescent="0.25">
      <c r="K3660" s="145"/>
      <c r="L3660" s="110"/>
      <c r="M3660" s="110"/>
    </row>
    <row r="3661" spans="11:13" x14ac:dyDescent="0.25">
      <c r="K3661" s="145"/>
      <c r="L3661" s="110"/>
      <c r="M3661" s="110"/>
    </row>
    <row r="3662" spans="11:13" x14ac:dyDescent="0.25">
      <c r="K3662" s="145"/>
      <c r="L3662" s="110"/>
      <c r="M3662" s="110"/>
    </row>
    <row r="3663" spans="11:13" x14ac:dyDescent="0.25">
      <c r="K3663" s="145"/>
      <c r="L3663" s="110"/>
      <c r="M3663" s="110"/>
    </row>
    <row r="3664" spans="11:13" x14ac:dyDescent="0.25">
      <c r="K3664" s="145"/>
      <c r="L3664" s="110"/>
      <c r="M3664" s="110"/>
    </row>
    <row r="3665" spans="11:13" x14ac:dyDescent="0.25">
      <c r="K3665" s="145"/>
      <c r="L3665" s="110"/>
      <c r="M3665" s="110"/>
    </row>
    <row r="3666" spans="11:13" x14ac:dyDescent="0.25">
      <c r="K3666" s="145"/>
      <c r="L3666" s="110"/>
      <c r="M3666" s="110"/>
    </row>
    <row r="3667" spans="11:13" x14ac:dyDescent="0.25">
      <c r="K3667" s="145"/>
      <c r="L3667" s="110"/>
      <c r="M3667" s="110"/>
    </row>
    <row r="3668" spans="11:13" x14ac:dyDescent="0.25">
      <c r="K3668" s="145"/>
      <c r="L3668" s="110"/>
      <c r="M3668" s="110"/>
    </row>
    <row r="3669" spans="11:13" x14ac:dyDescent="0.25">
      <c r="K3669" s="145"/>
      <c r="L3669" s="110"/>
      <c r="M3669" s="110"/>
    </row>
    <row r="3670" spans="11:13" x14ac:dyDescent="0.25">
      <c r="K3670" s="145"/>
      <c r="L3670" s="110"/>
      <c r="M3670" s="110"/>
    </row>
    <row r="3671" spans="11:13" x14ac:dyDescent="0.25">
      <c r="K3671" s="145"/>
      <c r="L3671" s="110"/>
      <c r="M3671" s="110"/>
    </row>
    <row r="3672" spans="11:13" x14ac:dyDescent="0.25">
      <c r="K3672" s="145"/>
      <c r="L3672" s="110"/>
      <c r="M3672" s="110"/>
    </row>
    <row r="3673" spans="11:13" x14ac:dyDescent="0.25">
      <c r="K3673" s="145"/>
      <c r="L3673" s="110"/>
      <c r="M3673" s="110"/>
    </row>
    <row r="3674" spans="11:13" x14ac:dyDescent="0.25">
      <c r="K3674" s="145"/>
      <c r="L3674" s="110"/>
      <c r="M3674" s="110"/>
    </row>
    <row r="3675" spans="11:13" x14ac:dyDescent="0.25">
      <c r="K3675" s="145"/>
      <c r="L3675" s="110"/>
      <c r="M3675" s="110"/>
    </row>
    <row r="3676" spans="11:13" x14ac:dyDescent="0.25">
      <c r="K3676" s="145"/>
      <c r="L3676" s="110"/>
      <c r="M3676" s="110"/>
    </row>
    <row r="3677" spans="11:13" x14ac:dyDescent="0.25">
      <c r="K3677" s="145"/>
      <c r="L3677" s="110"/>
      <c r="M3677" s="110"/>
    </row>
    <row r="3678" spans="11:13" x14ac:dyDescent="0.25">
      <c r="K3678" s="145"/>
      <c r="L3678" s="110"/>
      <c r="M3678" s="110"/>
    </row>
    <row r="3679" spans="11:13" x14ac:dyDescent="0.25">
      <c r="K3679" s="145"/>
      <c r="L3679" s="110"/>
      <c r="M3679" s="110"/>
    </row>
    <row r="3680" spans="11:13" x14ac:dyDescent="0.25">
      <c r="K3680" s="145"/>
      <c r="L3680" s="110"/>
      <c r="M3680" s="110"/>
    </row>
    <row r="3681" spans="11:13" x14ac:dyDescent="0.25">
      <c r="K3681" s="145"/>
      <c r="L3681" s="110"/>
      <c r="M3681" s="110"/>
    </row>
    <row r="3682" spans="11:13" x14ac:dyDescent="0.25">
      <c r="K3682" s="145"/>
      <c r="L3682" s="110"/>
      <c r="M3682" s="110"/>
    </row>
    <row r="3683" spans="11:13" x14ac:dyDescent="0.25">
      <c r="K3683" s="145"/>
      <c r="L3683" s="110"/>
      <c r="M3683" s="110"/>
    </row>
    <row r="3684" spans="11:13" x14ac:dyDescent="0.25">
      <c r="K3684" s="145"/>
      <c r="L3684" s="110"/>
      <c r="M3684" s="110"/>
    </row>
    <row r="3685" spans="11:13" x14ac:dyDescent="0.25">
      <c r="K3685" s="145"/>
      <c r="L3685" s="110"/>
      <c r="M3685" s="110"/>
    </row>
    <row r="3686" spans="11:13" x14ac:dyDescent="0.25">
      <c r="K3686" s="145"/>
      <c r="L3686" s="110"/>
      <c r="M3686" s="110"/>
    </row>
    <row r="3687" spans="11:13" x14ac:dyDescent="0.25">
      <c r="K3687" s="145"/>
      <c r="L3687" s="110"/>
      <c r="M3687" s="110"/>
    </row>
    <row r="3688" spans="11:13" x14ac:dyDescent="0.25">
      <c r="K3688" s="145"/>
      <c r="L3688" s="110"/>
      <c r="M3688" s="110"/>
    </row>
    <row r="3689" spans="11:13" x14ac:dyDescent="0.25">
      <c r="K3689" s="145"/>
      <c r="L3689" s="110"/>
      <c r="M3689" s="110"/>
    </row>
    <row r="3690" spans="11:13" x14ac:dyDescent="0.25">
      <c r="K3690" s="145"/>
      <c r="L3690" s="110"/>
      <c r="M3690" s="110"/>
    </row>
    <row r="3691" spans="11:13" x14ac:dyDescent="0.25">
      <c r="K3691" s="145"/>
      <c r="L3691" s="110"/>
      <c r="M3691" s="110"/>
    </row>
    <row r="3692" spans="11:13" x14ac:dyDescent="0.25">
      <c r="K3692" s="145"/>
      <c r="L3692" s="110"/>
      <c r="M3692" s="110"/>
    </row>
    <row r="3693" spans="11:13" x14ac:dyDescent="0.25">
      <c r="K3693" s="145"/>
      <c r="L3693" s="110"/>
      <c r="M3693" s="110"/>
    </row>
    <row r="3694" spans="11:13" x14ac:dyDescent="0.25">
      <c r="K3694" s="145"/>
      <c r="L3694" s="110"/>
      <c r="M3694" s="110"/>
    </row>
    <row r="3695" spans="11:13" x14ac:dyDescent="0.25">
      <c r="K3695" s="145"/>
      <c r="L3695" s="110"/>
      <c r="M3695" s="110"/>
    </row>
    <row r="3696" spans="11:13" x14ac:dyDescent="0.25">
      <c r="K3696" s="145"/>
      <c r="L3696" s="110"/>
      <c r="M3696" s="110"/>
    </row>
    <row r="3697" spans="11:13" x14ac:dyDescent="0.25">
      <c r="K3697" s="145"/>
      <c r="L3697" s="110"/>
      <c r="M3697" s="110"/>
    </row>
    <row r="3698" spans="11:13" x14ac:dyDescent="0.25">
      <c r="K3698" s="145"/>
      <c r="L3698" s="110"/>
      <c r="M3698" s="110"/>
    </row>
    <row r="3699" spans="11:13" x14ac:dyDescent="0.25">
      <c r="K3699" s="145"/>
      <c r="L3699" s="110"/>
      <c r="M3699" s="110"/>
    </row>
    <row r="3700" spans="11:13" x14ac:dyDescent="0.25">
      <c r="K3700" s="145"/>
      <c r="L3700" s="110"/>
      <c r="M3700" s="110"/>
    </row>
    <row r="3701" spans="11:13" x14ac:dyDescent="0.25">
      <c r="K3701" s="145"/>
      <c r="L3701" s="110"/>
      <c r="M3701" s="110"/>
    </row>
    <row r="3702" spans="11:13" x14ac:dyDescent="0.25">
      <c r="K3702" s="145"/>
      <c r="L3702" s="110"/>
      <c r="M3702" s="110"/>
    </row>
    <row r="3703" spans="11:13" x14ac:dyDescent="0.25">
      <c r="K3703" s="145"/>
      <c r="L3703" s="110"/>
      <c r="M3703" s="110"/>
    </row>
    <row r="3704" spans="11:13" x14ac:dyDescent="0.25">
      <c r="K3704" s="145"/>
      <c r="L3704" s="110"/>
      <c r="M3704" s="110"/>
    </row>
    <row r="3705" spans="11:13" x14ac:dyDescent="0.25">
      <c r="K3705" s="145"/>
      <c r="L3705" s="110"/>
      <c r="M3705" s="110"/>
    </row>
    <row r="3706" spans="11:13" x14ac:dyDescent="0.25">
      <c r="K3706" s="145"/>
      <c r="L3706" s="110"/>
      <c r="M3706" s="110"/>
    </row>
    <row r="3707" spans="11:13" x14ac:dyDescent="0.25">
      <c r="K3707" s="145"/>
      <c r="L3707" s="110"/>
      <c r="M3707" s="110"/>
    </row>
    <row r="3708" spans="11:13" x14ac:dyDescent="0.25">
      <c r="K3708" s="145"/>
      <c r="L3708" s="110"/>
      <c r="M3708" s="110"/>
    </row>
    <row r="3709" spans="11:13" x14ac:dyDescent="0.25">
      <c r="K3709" s="145"/>
      <c r="L3709" s="110"/>
      <c r="M3709" s="110"/>
    </row>
    <row r="3710" spans="11:13" x14ac:dyDescent="0.25">
      <c r="K3710" s="145"/>
      <c r="L3710" s="110"/>
      <c r="M3710" s="110"/>
    </row>
    <row r="3711" spans="11:13" x14ac:dyDescent="0.25">
      <c r="K3711" s="145"/>
      <c r="L3711" s="110"/>
      <c r="M3711" s="110"/>
    </row>
    <row r="3712" spans="11:13" x14ac:dyDescent="0.25">
      <c r="K3712" s="145"/>
      <c r="L3712" s="110"/>
      <c r="M3712" s="110"/>
    </row>
    <row r="3713" spans="11:13" x14ac:dyDescent="0.25">
      <c r="K3713" s="145"/>
      <c r="L3713" s="110"/>
      <c r="M3713" s="110"/>
    </row>
    <row r="3714" spans="11:13" x14ac:dyDescent="0.25">
      <c r="K3714" s="145"/>
      <c r="L3714" s="110"/>
      <c r="M3714" s="110"/>
    </row>
    <row r="3715" spans="11:13" x14ac:dyDescent="0.25">
      <c r="K3715" s="145"/>
      <c r="L3715" s="110"/>
      <c r="M3715" s="110"/>
    </row>
    <row r="3716" spans="11:13" x14ac:dyDescent="0.25">
      <c r="K3716" s="145"/>
      <c r="L3716" s="110"/>
      <c r="M3716" s="110"/>
    </row>
    <row r="3717" spans="11:13" x14ac:dyDescent="0.25">
      <c r="K3717" s="145"/>
      <c r="L3717" s="110"/>
      <c r="M3717" s="110"/>
    </row>
    <row r="3718" spans="11:13" x14ac:dyDescent="0.25">
      <c r="K3718" s="145"/>
      <c r="L3718" s="110"/>
      <c r="M3718" s="110"/>
    </row>
    <row r="3719" spans="11:13" x14ac:dyDescent="0.25">
      <c r="K3719" s="145"/>
      <c r="L3719" s="110"/>
      <c r="M3719" s="110"/>
    </row>
    <row r="3720" spans="11:13" x14ac:dyDescent="0.25">
      <c r="K3720" s="145"/>
      <c r="L3720" s="110"/>
      <c r="M3720" s="110"/>
    </row>
    <row r="3721" spans="11:13" x14ac:dyDescent="0.25">
      <c r="K3721" s="145"/>
      <c r="L3721" s="110"/>
      <c r="M3721" s="110"/>
    </row>
    <row r="3722" spans="11:13" x14ac:dyDescent="0.25">
      <c r="K3722" s="145"/>
      <c r="L3722" s="110"/>
      <c r="M3722" s="110"/>
    </row>
    <row r="3723" spans="11:13" x14ac:dyDescent="0.25">
      <c r="K3723" s="145"/>
      <c r="L3723" s="110"/>
      <c r="M3723" s="110"/>
    </row>
    <row r="3724" spans="11:13" x14ac:dyDescent="0.25">
      <c r="K3724" s="145"/>
      <c r="L3724" s="110"/>
      <c r="M3724" s="110"/>
    </row>
    <row r="3725" spans="11:13" x14ac:dyDescent="0.25">
      <c r="K3725" s="145"/>
      <c r="L3725" s="110"/>
      <c r="M3725" s="110"/>
    </row>
    <row r="3726" spans="11:13" x14ac:dyDescent="0.25">
      <c r="K3726" s="145"/>
      <c r="L3726" s="110"/>
      <c r="M3726" s="110"/>
    </row>
    <row r="3727" spans="11:13" x14ac:dyDescent="0.25">
      <c r="K3727" s="145"/>
      <c r="L3727" s="110"/>
      <c r="M3727" s="110"/>
    </row>
    <row r="3728" spans="11:13" x14ac:dyDescent="0.25">
      <c r="K3728" s="145"/>
      <c r="L3728" s="110"/>
      <c r="M3728" s="110"/>
    </row>
    <row r="3729" spans="11:13" x14ac:dyDescent="0.25">
      <c r="K3729" s="145"/>
      <c r="L3729" s="110"/>
      <c r="M3729" s="110"/>
    </row>
    <row r="3730" spans="11:13" x14ac:dyDescent="0.25">
      <c r="K3730" s="145"/>
      <c r="L3730" s="110"/>
      <c r="M3730" s="110"/>
    </row>
    <row r="3731" spans="11:13" x14ac:dyDescent="0.25">
      <c r="K3731" s="145"/>
      <c r="L3731" s="110"/>
      <c r="M3731" s="110"/>
    </row>
    <row r="3732" spans="11:13" x14ac:dyDescent="0.25">
      <c r="K3732" s="145"/>
      <c r="L3732" s="110"/>
      <c r="M3732" s="110"/>
    </row>
    <row r="3733" spans="11:13" x14ac:dyDescent="0.25">
      <c r="K3733" s="145"/>
      <c r="L3733" s="110"/>
      <c r="M3733" s="110"/>
    </row>
    <row r="3734" spans="11:13" x14ac:dyDescent="0.25">
      <c r="K3734" s="145"/>
      <c r="L3734" s="110"/>
      <c r="M3734" s="110"/>
    </row>
    <row r="3735" spans="11:13" x14ac:dyDescent="0.25">
      <c r="K3735" s="145"/>
      <c r="L3735" s="110"/>
      <c r="M3735" s="110"/>
    </row>
    <row r="3736" spans="11:13" x14ac:dyDescent="0.25">
      <c r="K3736" s="145"/>
      <c r="L3736" s="110"/>
      <c r="M3736" s="110"/>
    </row>
    <row r="3737" spans="11:13" x14ac:dyDescent="0.25">
      <c r="K3737" s="145"/>
      <c r="L3737" s="110"/>
      <c r="M3737" s="110"/>
    </row>
    <row r="3738" spans="11:13" x14ac:dyDescent="0.25">
      <c r="K3738" s="145"/>
      <c r="L3738" s="110"/>
      <c r="M3738" s="110"/>
    </row>
    <row r="3739" spans="11:13" x14ac:dyDescent="0.25">
      <c r="K3739" s="145"/>
      <c r="L3739" s="110"/>
      <c r="M3739" s="110"/>
    </row>
    <row r="3740" spans="11:13" x14ac:dyDescent="0.25">
      <c r="K3740" s="145"/>
      <c r="L3740" s="110"/>
      <c r="M3740" s="110"/>
    </row>
    <row r="3741" spans="11:13" x14ac:dyDescent="0.25">
      <c r="K3741" s="145"/>
      <c r="L3741" s="110"/>
      <c r="M3741" s="110"/>
    </row>
    <row r="3742" spans="11:13" x14ac:dyDescent="0.25">
      <c r="K3742" s="145"/>
      <c r="L3742" s="110"/>
      <c r="M3742" s="110"/>
    </row>
    <row r="3743" spans="11:13" x14ac:dyDescent="0.25">
      <c r="K3743" s="145"/>
      <c r="L3743" s="110"/>
      <c r="M3743" s="110"/>
    </row>
    <row r="3744" spans="11:13" x14ac:dyDescent="0.25">
      <c r="K3744" s="145"/>
      <c r="L3744" s="110"/>
      <c r="M3744" s="110"/>
    </row>
    <row r="3745" spans="11:13" x14ac:dyDescent="0.25">
      <c r="K3745" s="145"/>
      <c r="L3745" s="110"/>
      <c r="M3745" s="110"/>
    </row>
    <row r="3746" spans="11:13" x14ac:dyDescent="0.25">
      <c r="K3746" s="145"/>
      <c r="L3746" s="110"/>
      <c r="M3746" s="110"/>
    </row>
    <row r="3747" spans="11:13" x14ac:dyDescent="0.25">
      <c r="K3747" s="145"/>
      <c r="L3747" s="110"/>
      <c r="M3747" s="110"/>
    </row>
    <row r="3748" spans="11:13" x14ac:dyDescent="0.25">
      <c r="K3748" s="145"/>
      <c r="L3748" s="110"/>
      <c r="M3748" s="110"/>
    </row>
    <row r="3749" spans="11:13" x14ac:dyDescent="0.25">
      <c r="K3749" s="145"/>
      <c r="L3749" s="110"/>
      <c r="M3749" s="110"/>
    </row>
    <row r="3750" spans="11:13" x14ac:dyDescent="0.25">
      <c r="K3750" s="145"/>
      <c r="L3750" s="110"/>
      <c r="M3750" s="110"/>
    </row>
    <row r="3751" spans="11:13" x14ac:dyDescent="0.25">
      <c r="K3751" s="145"/>
      <c r="L3751" s="110"/>
      <c r="M3751" s="110"/>
    </row>
    <row r="3752" spans="11:13" x14ac:dyDescent="0.25">
      <c r="K3752" s="145"/>
      <c r="L3752" s="110"/>
      <c r="M3752" s="110"/>
    </row>
    <row r="3753" spans="11:13" x14ac:dyDescent="0.25">
      <c r="K3753" s="145"/>
      <c r="L3753" s="110"/>
      <c r="M3753" s="110"/>
    </row>
    <row r="3754" spans="11:13" x14ac:dyDescent="0.25">
      <c r="K3754" s="145"/>
      <c r="L3754" s="110"/>
      <c r="M3754" s="110"/>
    </row>
    <row r="3755" spans="11:13" x14ac:dyDescent="0.25">
      <c r="K3755" s="145"/>
      <c r="L3755" s="110"/>
      <c r="M3755" s="110"/>
    </row>
    <row r="3756" spans="11:13" x14ac:dyDescent="0.25">
      <c r="K3756" s="145"/>
      <c r="L3756" s="110"/>
      <c r="M3756" s="110"/>
    </row>
    <row r="3757" spans="11:13" x14ac:dyDescent="0.25">
      <c r="K3757" s="145"/>
      <c r="L3757" s="110"/>
      <c r="M3757" s="110"/>
    </row>
    <row r="3758" spans="11:13" x14ac:dyDescent="0.25">
      <c r="K3758" s="145"/>
      <c r="L3758" s="110"/>
      <c r="M3758" s="110"/>
    </row>
    <row r="3759" spans="11:13" x14ac:dyDescent="0.25">
      <c r="K3759" s="145"/>
      <c r="L3759" s="110"/>
      <c r="M3759" s="110"/>
    </row>
    <row r="3760" spans="11:13" x14ac:dyDescent="0.25">
      <c r="K3760" s="145"/>
      <c r="L3760" s="110"/>
      <c r="M3760" s="110"/>
    </row>
    <row r="3761" spans="11:13" x14ac:dyDescent="0.25">
      <c r="K3761" s="145"/>
      <c r="L3761" s="110"/>
      <c r="M3761" s="110"/>
    </row>
    <row r="3762" spans="11:13" x14ac:dyDescent="0.25">
      <c r="K3762" s="145"/>
      <c r="L3762" s="110"/>
      <c r="M3762" s="110"/>
    </row>
    <row r="3763" spans="11:13" x14ac:dyDescent="0.25">
      <c r="K3763" s="145"/>
      <c r="L3763" s="110"/>
      <c r="M3763" s="110"/>
    </row>
    <row r="3764" spans="11:13" x14ac:dyDescent="0.25">
      <c r="K3764" s="145"/>
      <c r="L3764" s="110"/>
      <c r="M3764" s="110"/>
    </row>
    <row r="3765" spans="11:13" x14ac:dyDescent="0.25">
      <c r="K3765" s="145"/>
      <c r="L3765" s="110"/>
      <c r="M3765" s="110"/>
    </row>
    <row r="3766" spans="11:13" x14ac:dyDescent="0.25">
      <c r="K3766" s="145"/>
      <c r="L3766" s="110"/>
      <c r="M3766" s="110"/>
    </row>
    <row r="3767" spans="11:13" x14ac:dyDescent="0.25">
      <c r="K3767" s="145"/>
      <c r="L3767" s="110"/>
      <c r="M3767" s="110"/>
    </row>
    <row r="3768" spans="11:13" x14ac:dyDescent="0.25">
      <c r="K3768" s="145"/>
      <c r="L3768" s="110"/>
      <c r="M3768" s="110"/>
    </row>
    <row r="3769" spans="11:13" x14ac:dyDescent="0.25">
      <c r="K3769" s="145"/>
      <c r="L3769" s="110"/>
      <c r="M3769" s="110"/>
    </row>
    <row r="3770" spans="11:13" x14ac:dyDescent="0.25">
      <c r="K3770" s="145"/>
      <c r="L3770" s="110"/>
      <c r="M3770" s="110"/>
    </row>
    <row r="3771" spans="11:13" x14ac:dyDescent="0.25">
      <c r="K3771" s="145"/>
      <c r="L3771" s="110"/>
      <c r="M3771" s="110"/>
    </row>
    <row r="3772" spans="11:13" x14ac:dyDescent="0.25">
      <c r="K3772" s="145"/>
      <c r="L3772" s="110"/>
      <c r="M3772" s="110"/>
    </row>
    <row r="3773" spans="11:13" x14ac:dyDescent="0.25">
      <c r="K3773" s="145"/>
      <c r="L3773" s="110"/>
      <c r="M3773" s="110"/>
    </row>
    <row r="3774" spans="11:13" x14ac:dyDescent="0.25">
      <c r="K3774" s="145"/>
      <c r="L3774" s="110"/>
      <c r="M3774" s="110"/>
    </row>
    <row r="3775" spans="11:13" x14ac:dyDescent="0.25">
      <c r="K3775" s="145"/>
      <c r="L3775" s="110"/>
      <c r="M3775" s="110"/>
    </row>
    <row r="3776" spans="11:13" x14ac:dyDescent="0.25">
      <c r="K3776" s="145"/>
      <c r="L3776" s="110"/>
      <c r="M3776" s="110"/>
    </row>
    <row r="3777" spans="11:13" x14ac:dyDescent="0.25">
      <c r="K3777" s="145"/>
      <c r="L3777" s="110"/>
      <c r="M3777" s="110"/>
    </row>
    <row r="3778" spans="11:13" x14ac:dyDescent="0.25">
      <c r="K3778" s="145"/>
      <c r="L3778" s="110"/>
      <c r="M3778" s="110"/>
    </row>
    <row r="3779" spans="11:13" x14ac:dyDescent="0.25">
      <c r="K3779" s="145"/>
      <c r="L3779" s="110"/>
      <c r="M3779" s="110"/>
    </row>
    <row r="3780" spans="11:13" x14ac:dyDescent="0.25">
      <c r="K3780" s="145"/>
      <c r="L3780" s="110"/>
      <c r="M3780" s="110"/>
    </row>
    <row r="3781" spans="11:13" x14ac:dyDescent="0.25">
      <c r="K3781" s="145"/>
      <c r="L3781" s="110"/>
      <c r="M3781" s="110"/>
    </row>
    <row r="3782" spans="11:13" x14ac:dyDescent="0.25">
      <c r="K3782" s="145"/>
      <c r="L3782" s="110"/>
      <c r="M3782" s="110"/>
    </row>
    <row r="3783" spans="11:13" x14ac:dyDescent="0.25">
      <c r="K3783" s="145"/>
      <c r="L3783" s="110"/>
      <c r="M3783" s="110"/>
    </row>
    <row r="3784" spans="11:13" x14ac:dyDescent="0.25">
      <c r="K3784" s="145"/>
      <c r="L3784" s="110"/>
      <c r="M3784" s="110"/>
    </row>
    <row r="3785" spans="11:13" x14ac:dyDescent="0.25">
      <c r="K3785" s="145"/>
      <c r="L3785" s="110"/>
      <c r="M3785" s="110"/>
    </row>
    <row r="3786" spans="11:13" x14ac:dyDescent="0.25">
      <c r="K3786" s="145"/>
      <c r="L3786" s="110"/>
      <c r="M3786" s="110"/>
    </row>
    <row r="3787" spans="11:13" x14ac:dyDescent="0.25">
      <c r="K3787" s="145"/>
      <c r="L3787" s="110"/>
      <c r="M3787" s="110"/>
    </row>
    <row r="3788" spans="11:13" x14ac:dyDescent="0.25">
      <c r="K3788" s="145"/>
      <c r="L3788" s="110"/>
      <c r="M3788" s="110"/>
    </row>
    <row r="3789" spans="11:13" x14ac:dyDescent="0.25">
      <c r="K3789" s="145"/>
      <c r="L3789" s="110"/>
      <c r="M3789" s="110"/>
    </row>
    <row r="3790" spans="11:13" x14ac:dyDescent="0.25">
      <c r="K3790" s="145"/>
      <c r="L3790" s="110"/>
      <c r="M3790" s="110"/>
    </row>
    <row r="3791" spans="11:13" x14ac:dyDescent="0.25">
      <c r="K3791" s="145"/>
      <c r="L3791" s="110"/>
      <c r="M3791" s="110"/>
    </row>
    <row r="3792" spans="11:13" x14ac:dyDescent="0.25">
      <c r="K3792" s="145"/>
      <c r="L3792" s="110"/>
      <c r="M3792" s="110"/>
    </row>
    <row r="3793" spans="11:13" x14ac:dyDescent="0.25">
      <c r="K3793" s="145"/>
      <c r="L3793" s="110"/>
      <c r="M3793" s="110"/>
    </row>
    <row r="3794" spans="11:13" x14ac:dyDescent="0.25">
      <c r="K3794" s="145"/>
      <c r="L3794" s="110"/>
      <c r="M3794" s="110"/>
    </row>
    <row r="3795" spans="11:13" x14ac:dyDescent="0.25">
      <c r="K3795" s="145"/>
      <c r="L3795" s="110"/>
      <c r="M3795" s="110"/>
    </row>
    <row r="3796" spans="11:13" x14ac:dyDescent="0.25">
      <c r="K3796" s="145"/>
      <c r="L3796" s="110"/>
      <c r="M3796" s="110"/>
    </row>
    <row r="3797" spans="11:13" x14ac:dyDescent="0.25">
      <c r="K3797" s="145"/>
      <c r="L3797" s="110"/>
      <c r="M3797" s="110"/>
    </row>
    <row r="3798" spans="11:13" x14ac:dyDescent="0.25">
      <c r="K3798" s="145"/>
      <c r="L3798" s="110"/>
      <c r="M3798" s="110"/>
    </row>
    <row r="3799" spans="11:13" x14ac:dyDescent="0.25">
      <c r="K3799" s="145"/>
      <c r="L3799" s="110"/>
      <c r="M3799" s="110"/>
    </row>
    <row r="3800" spans="11:13" x14ac:dyDescent="0.25">
      <c r="K3800" s="145"/>
      <c r="L3800" s="110"/>
      <c r="M3800" s="110"/>
    </row>
    <row r="3801" spans="11:13" x14ac:dyDescent="0.25">
      <c r="K3801" s="145"/>
      <c r="L3801" s="110"/>
      <c r="M3801" s="110"/>
    </row>
    <row r="3802" spans="11:13" x14ac:dyDescent="0.25">
      <c r="K3802" s="145"/>
      <c r="L3802" s="110"/>
      <c r="M3802" s="110"/>
    </row>
    <row r="3803" spans="11:13" x14ac:dyDescent="0.25">
      <c r="K3803" s="145"/>
      <c r="L3803" s="110"/>
      <c r="M3803" s="110"/>
    </row>
    <row r="3804" spans="11:13" x14ac:dyDescent="0.25">
      <c r="K3804" s="145"/>
      <c r="L3804" s="110"/>
      <c r="M3804" s="110"/>
    </row>
    <row r="3805" spans="11:13" x14ac:dyDescent="0.25">
      <c r="K3805" s="145"/>
      <c r="L3805" s="110"/>
      <c r="M3805" s="110"/>
    </row>
    <row r="3806" spans="11:13" x14ac:dyDescent="0.25">
      <c r="K3806" s="145"/>
      <c r="L3806" s="110"/>
      <c r="M3806" s="110"/>
    </row>
    <row r="3807" spans="11:13" x14ac:dyDescent="0.25">
      <c r="K3807" s="145"/>
      <c r="L3807" s="110"/>
      <c r="M3807" s="110"/>
    </row>
    <row r="3808" spans="11:13" x14ac:dyDescent="0.25">
      <c r="K3808" s="145"/>
      <c r="L3808" s="110"/>
      <c r="M3808" s="110"/>
    </row>
    <row r="3809" spans="11:13" x14ac:dyDescent="0.25">
      <c r="K3809" s="145"/>
      <c r="L3809" s="110"/>
      <c r="M3809" s="110"/>
    </row>
    <row r="3810" spans="11:13" x14ac:dyDescent="0.25">
      <c r="K3810" s="145"/>
      <c r="L3810" s="110"/>
      <c r="M3810" s="110"/>
    </row>
    <row r="3811" spans="11:13" x14ac:dyDescent="0.25">
      <c r="K3811" s="145"/>
      <c r="L3811" s="110"/>
      <c r="M3811" s="110"/>
    </row>
    <row r="3812" spans="11:13" x14ac:dyDescent="0.25">
      <c r="K3812" s="145"/>
      <c r="L3812" s="110"/>
      <c r="M3812" s="110"/>
    </row>
    <row r="3813" spans="11:13" x14ac:dyDescent="0.25">
      <c r="K3813" s="145"/>
      <c r="L3813" s="110"/>
      <c r="M3813" s="110"/>
    </row>
    <row r="3814" spans="11:13" x14ac:dyDescent="0.25">
      <c r="K3814" s="145"/>
      <c r="L3814" s="110"/>
      <c r="M3814" s="110"/>
    </row>
    <row r="3815" spans="11:13" x14ac:dyDescent="0.25">
      <c r="K3815" s="145"/>
      <c r="L3815" s="110"/>
      <c r="M3815" s="110"/>
    </row>
    <row r="3816" spans="11:13" x14ac:dyDescent="0.25">
      <c r="K3816" s="145"/>
      <c r="L3816" s="110"/>
      <c r="M3816" s="110"/>
    </row>
    <row r="3817" spans="11:13" x14ac:dyDescent="0.25">
      <c r="K3817" s="145"/>
      <c r="L3817" s="110"/>
      <c r="M3817" s="110"/>
    </row>
    <row r="3818" spans="11:13" x14ac:dyDescent="0.25">
      <c r="K3818" s="145"/>
      <c r="L3818" s="110"/>
      <c r="M3818" s="110"/>
    </row>
    <row r="3819" spans="11:13" x14ac:dyDescent="0.25">
      <c r="K3819" s="145"/>
      <c r="L3819" s="110"/>
      <c r="M3819" s="110"/>
    </row>
    <row r="3820" spans="11:13" x14ac:dyDescent="0.25">
      <c r="K3820" s="145"/>
      <c r="L3820" s="110"/>
      <c r="M3820" s="110"/>
    </row>
    <row r="3821" spans="11:13" x14ac:dyDescent="0.25">
      <c r="K3821" s="145"/>
      <c r="L3821" s="110"/>
      <c r="M3821" s="110"/>
    </row>
    <row r="3822" spans="11:13" x14ac:dyDescent="0.25">
      <c r="K3822" s="145"/>
      <c r="L3822" s="110"/>
      <c r="M3822" s="110"/>
    </row>
    <row r="3823" spans="11:13" x14ac:dyDescent="0.25">
      <c r="K3823" s="145"/>
      <c r="L3823" s="110"/>
      <c r="M3823" s="110"/>
    </row>
    <row r="3824" spans="11:13" x14ac:dyDescent="0.25">
      <c r="K3824" s="145"/>
      <c r="L3824" s="110"/>
      <c r="M3824" s="110"/>
    </row>
    <row r="3825" spans="11:13" x14ac:dyDescent="0.25">
      <c r="K3825" s="145"/>
      <c r="L3825" s="110"/>
      <c r="M3825" s="110"/>
    </row>
    <row r="3826" spans="11:13" x14ac:dyDescent="0.25">
      <c r="K3826" s="145"/>
      <c r="L3826" s="110"/>
      <c r="M3826" s="110"/>
    </row>
    <row r="3827" spans="11:13" x14ac:dyDescent="0.25">
      <c r="K3827" s="145"/>
      <c r="L3827" s="110"/>
      <c r="M3827" s="110"/>
    </row>
    <row r="3828" spans="11:13" x14ac:dyDescent="0.25">
      <c r="K3828" s="145"/>
      <c r="L3828" s="110"/>
      <c r="M3828" s="110"/>
    </row>
    <row r="3829" spans="11:13" x14ac:dyDescent="0.25">
      <c r="K3829" s="145"/>
      <c r="L3829" s="110"/>
      <c r="M3829" s="110"/>
    </row>
    <row r="3830" spans="11:13" x14ac:dyDescent="0.25">
      <c r="K3830" s="145"/>
      <c r="L3830" s="110"/>
      <c r="M3830" s="110"/>
    </row>
    <row r="3831" spans="11:13" x14ac:dyDescent="0.25">
      <c r="K3831" s="145"/>
      <c r="L3831" s="110"/>
      <c r="M3831" s="110"/>
    </row>
    <row r="3832" spans="11:13" x14ac:dyDescent="0.25">
      <c r="K3832" s="145"/>
      <c r="L3832" s="110"/>
      <c r="M3832" s="110"/>
    </row>
    <row r="3833" spans="11:13" x14ac:dyDescent="0.25">
      <c r="K3833" s="145"/>
      <c r="L3833" s="110"/>
      <c r="M3833" s="110"/>
    </row>
    <row r="3834" spans="11:13" x14ac:dyDescent="0.25">
      <c r="K3834" s="145"/>
      <c r="L3834" s="110"/>
      <c r="M3834" s="110"/>
    </row>
    <row r="3835" spans="11:13" x14ac:dyDescent="0.25">
      <c r="K3835" s="145"/>
      <c r="L3835" s="110"/>
      <c r="M3835" s="110"/>
    </row>
    <row r="3836" spans="11:13" x14ac:dyDescent="0.25">
      <c r="K3836" s="145"/>
      <c r="L3836" s="110"/>
      <c r="M3836" s="110"/>
    </row>
    <row r="3837" spans="11:13" x14ac:dyDescent="0.25">
      <c r="K3837" s="145"/>
      <c r="L3837" s="110"/>
      <c r="M3837" s="110"/>
    </row>
    <row r="3838" spans="11:13" x14ac:dyDescent="0.25">
      <c r="K3838" s="145"/>
      <c r="L3838" s="110"/>
      <c r="M3838" s="110"/>
    </row>
    <row r="3839" spans="11:13" x14ac:dyDescent="0.25">
      <c r="K3839" s="145"/>
      <c r="L3839" s="110"/>
      <c r="M3839" s="110"/>
    </row>
    <row r="3840" spans="11:13" x14ac:dyDescent="0.25">
      <c r="K3840" s="145"/>
      <c r="L3840" s="110"/>
      <c r="M3840" s="110"/>
    </row>
    <row r="3841" spans="11:13" x14ac:dyDescent="0.25">
      <c r="K3841" s="145"/>
      <c r="L3841" s="110"/>
      <c r="M3841" s="110"/>
    </row>
    <row r="3842" spans="11:13" x14ac:dyDescent="0.25">
      <c r="K3842" s="145"/>
      <c r="L3842" s="110"/>
      <c r="M3842" s="110"/>
    </row>
    <row r="3843" spans="11:13" x14ac:dyDescent="0.25">
      <c r="K3843" s="145"/>
      <c r="L3843" s="110"/>
      <c r="M3843" s="110"/>
    </row>
    <row r="3844" spans="11:13" x14ac:dyDescent="0.25">
      <c r="K3844" s="145"/>
      <c r="L3844" s="110"/>
      <c r="M3844" s="110"/>
    </row>
    <row r="3845" spans="11:13" x14ac:dyDescent="0.25">
      <c r="K3845" s="145"/>
      <c r="L3845" s="110"/>
      <c r="M3845" s="110"/>
    </row>
    <row r="3846" spans="11:13" x14ac:dyDescent="0.25">
      <c r="K3846" s="145"/>
      <c r="L3846" s="110"/>
      <c r="M3846" s="110"/>
    </row>
    <row r="3847" spans="11:13" x14ac:dyDescent="0.25">
      <c r="K3847" s="145"/>
      <c r="L3847" s="110"/>
      <c r="M3847" s="110"/>
    </row>
    <row r="3848" spans="11:13" x14ac:dyDescent="0.25">
      <c r="K3848" s="145"/>
      <c r="L3848" s="110"/>
      <c r="M3848" s="110"/>
    </row>
    <row r="3849" spans="11:13" x14ac:dyDescent="0.25">
      <c r="K3849" s="145"/>
      <c r="L3849" s="110"/>
      <c r="M3849" s="110"/>
    </row>
    <row r="3850" spans="11:13" x14ac:dyDescent="0.25">
      <c r="K3850" s="145"/>
      <c r="L3850" s="110"/>
      <c r="M3850" s="110"/>
    </row>
    <row r="3851" spans="11:13" x14ac:dyDescent="0.25">
      <c r="K3851" s="145"/>
      <c r="L3851" s="110"/>
      <c r="M3851" s="110"/>
    </row>
    <row r="3852" spans="11:13" x14ac:dyDescent="0.25">
      <c r="K3852" s="145"/>
      <c r="L3852" s="110"/>
      <c r="M3852" s="110"/>
    </row>
    <row r="3853" spans="11:13" x14ac:dyDescent="0.25">
      <c r="K3853" s="145"/>
      <c r="L3853" s="110"/>
      <c r="M3853" s="110"/>
    </row>
    <row r="3854" spans="11:13" x14ac:dyDescent="0.25">
      <c r="K3854" s="145"/>
      <c r="L3854" s="110"/>
      <c r="M3854" s="110"/>
    </row>
    <row r="3855" spans="11:13" x14ac:dyDescent="0.25">
      <c r="K3855" s="145"/>
      <c r="L3855" s="110"/>
      <c r="M3855" s="110"/>
    </row>
    <row r="3856" spans="11:13" x14ac:dyDescent="0.25">
      <c r="K3856" s="145"/>
      <c r="L3856" s="110"/>
      <c r="M3856" s="110"/>
    </row>
    <row r="3857" spans="11:13" x14ac:dyDescent="0.25">
      <c r="K3857" s="145"/>
      <c r="L3857" s="110"/>
      <c r="M3857" s="110"/>
    </row>
    <row r="3858" spans="11:13" x14ac:dyDescent="0.25">
      <c r="K3858" s="145"/>
      <c r="L3858" s="110"/>
      <c r="M3858" s="110"/>
    </row>
    <row r="3859" spans="11:13" x14ac:dyDescent="0.25">
      <c r="K3859" s="145"/>
      <c r="L3859" s="110"/>
      <c r="M3859" s="110"/>
    </row>
    <row r="3860" spans="11:13" x14ac:dyDescent="0.25">
      <c r="K3860" s="145"/>
      <c r="L3860" s="110"/>
      <c r="M3860" s="110"/>
    </row>
    <row r="3861" spans="11:13" x14ac:dyDescent="0.25">
      <c r="K3861" s="145"/>
      <c r="L3861" s="110"/>
      <c r="M3861" s="110"/>
    </row>
    <row r="3862" spans="11:13" x14ac:dyDescent="0.25">
      <c r="K3862" s="145"/>
      <c r="L3862" s="110"/>
      <c r="M3862" s="110"/>
    </row>
    <row r="3863" spans="11:13" x14ac:dyDescent="0.25">
      <c r="K3863" s="145"/>
      <c r="L3863" s="110"/>
      <c r="M3863" s="110"/>
    </row>
    <row r="3864" spans="11:13" x14ac:dyDescent="0.25">
      <c r="K3864" s="145"/>
      <c r="L3864" s="110"/>
      <c r="M3864" s="110"/>
    </row>
    <row r="3865" spans="11:13" x14ac:dyDescent="0.25">
      <c r="K3865" s="145"/>
      <c r="L3865" s="110"/>
      <c r="M3865" s="110"/>
    </row>
    <row r="3866" spans="11:13" x14ac:dyDescent="0.25">
      <c r="K3866" s="145"/>
      <c r="L3866" s="110"/>
      <c r="M3866" s="110"/>
    </row>
    <row r="3867" spans="11:13" x14ac:dyDescent="0.25">
      <c r="K3867" s="145"/>
      <c r="L3867" s="110"/>
      <c r="M3867" s="110"/>
    </row>
    <row r="3868" spans="11:13" x14ac:dyDescent="0.25">
      <c r="K3868" s="145"/>
      <c r="L3868" s="110"/>
      <c r="M3868" s="110"/>
    </row>
    <row r="3869" spans="11:13" x14ac:dyDescent="0.25">
      <c r="K3869" s="145"/>
      <c r="L3869" s="110"/>
      <c r="M3869" s="110"/>
    </row>
    <row r="3870" spans="11:13" x14ac:dyDescent="0.25">
      <c r="K3870" s="145"/>
      <c r="L3870" s="110"/>
      <c r="M3870" s="110"/>
    </row>
    <row r="3871" spans="11:13" x14ac:dyDescent="0.25">
      <c r="K3871" s="145"/>
      <c r="L3871" s="110"/>
      <c r="M3871" s="110"/>
    </row>
    <row r="3872" spans="11:13" x14ac:dyDescent="0.25">
      <c r="K3872" s="145"/>
      <c r="L3872" s="110"/>
      <c r="M3872" s="110"/>
    </row>
    <row r="3873" spans="11:13" x14ac:dyDescent="0.25">
      <c r="K3873" s="145"/>
      <c r="L3873" s="110"/>
      <c r="M3873" s="110"/>
    </row>
    <row r="3874" spans="11:13" x14ac:dyDescent="0.25">
      <c r="K3874" s="145"/>
      <c r="L3874" s="110"/>
      <c r="M3874" s="110"/>
    </row>
    <row r="3875" spans="11:13" x14ac:dyDescent="0.25">
      <c r="K3875" s="145"/>
      <c r="L3875" s="110"/>
      <c r="M3875" s="110"/>
    </row>
    <row r="3876" spans="11:13" x14ac:dyDescent="0.25">
      <c r="K3876" s="145"/>
      <c r="L3876" s="110"/>
      <c r="M3876" s="110"/>
    </row>
    <row r="3877" spans="11:13" x14ac:dyDescent="0.25">
      <c r="K3877" s="145"/>
      <c r="L3877" s="110"/>
      <c r="M3877" s="110"/>
    </row>
    <row r="3878" spans="11:13" x14ac:dyDescent="0.25">
      <c r="K3878" s="145"/>
      <c r="L3878" s="110"/>
      <c r="M3878" s="110"/>
    </row>
    <row r="3879" spans="11:13" x14ac:dyDescent="0.25">
      <c r="K3879" s="145"/>
      <c r="L3879" s="110"/>
      <c r="M3879" s="110"/>
    </row>
    <row r="3880" spans="11:13" x14ac:dyDescent="0.25">
      <c r="K3880" s="145"/>
      <c r="L3880" s="110"/>
      <c r="M3880" s="110"/>
    </row>
    <row r="3881" spans="11:13" x14ac:dyDescent="0.25">
      <c r="K3881" s="145"/>
      <c r="L3881" s="110"/>
      <c r="M3881" s="110"/>
    </row>
    <row r="3882" spans="11:13" x14ac:dyDescent="0.25">
      <c r="K3882" s="145"/>
      <c r="L3882" s="110"/>
      <c r="M3882" s="110"/>
    </row>
    <row r="3883" spans="11:13" x14ac:dyDescent="0.25">
      <c r="K3883" s="145"/>
      <c r="L3883" s="110"/>
      <c r="M3883" s="110"/>
    </row>
    <row r="3884" spans="11:13" x14ac:dyDescent="0.25">
      <c r="K3884" s="145"/>
      <c r="L3884" s="110"/>
      <c r="M3884" s="110"/>
    </row>
    <row r="3885" spans="11:13" x14ac:dyDescent="0.25">
      <c r="K3885" s="145"/>
      <c r="L3885" s="110"/>
      <c r="M3885" s="110"/>
    </row>
    <row r="3886" spans="11:13" x14ac:dyDescent="0.25">
      <c r="K3886" s="145"/>
      <c r="L3886" s="110"/>
      <c r="M3886" s="110"/>
    </row>
    <row r="3887" spans="11:13" x14ac:dyDescent="0.25">
      <c r="K3887" s="145"/>
      <c r="L3887" s="110"/>
      <c r="M3887" s="110"/>
    </row>
    <row r="3888" spans="11:13" x14ac:dyDescent="0.25">
      <c r="K3888" s="145"/>
      <c r="L3888" s="110"/>
      <c r="M3888" s="110"/>
    </row>
    <row r="3889" spans="11:13" x14ac:dyDescent="0.25">
      <c r="K3889" s="145"/>
      <c r="L3889" s="110"/>
      <c r="M3889" s="110"/>
    </row>
    <row r="3890" spans="11:13" x14ac:dyDescent="0.25">
      <c r="K3890" s="145"/>
      <c r="L3890" s="110"/>
      <c r="M3890" s="110"/>
    </row>
    <row r="3891" spans="11:13" x14ac:dyDescent="0.25">
      <c r="K3891" s="145"/>
      <c r="L3891" s="110"/>
      <c r="M3891" s="110"/>
    </row>
    <row r="3892" spans="11:13" x14ac:dyDescent="0.25">
      <c r="K3892" s="145"/>
      <c r="L3892" s="110"/>
      <c r="M3892" s="110"/>
    </row>
    <row r="3893" spans="11:13" x14ac:dyDescent="0.25">
      <c r="K3893" s="145"/>
      <c r="L3893" s="110"/>
      <c r="M3893" s="110"/>
    </row>
    <row r="3894" spans="11:13" x14ac:dyDescent="0.25">
      <c r="K3894" s="145"/>
      <c r="L3894" s="110"/>
      <c r="M3894" s="110"/>
    </row>
    <row r="3895" spans="11:13" x14ac:dyDescent="0.25">
      <c r="K3895" s="145"/>
      <c r="L3895" s="110"/>
      <c r="M3895" s="110"/>
    </row>
    <row r="3896" spans="11:13" x14ac:dyDescent="0.25">
      <c r="K3896" s="145"/>
      <c r="L3896" s="110"/>
      <c r="M3896" s="110"/>
    </row>
    <row r="3897" spans="11:13" x14ac:dyDescent="0.25">
      <c r="K3897" s="145"/>
      <c r="L3897" s="110"/>
      <c r="M3897" s="110"/>
    </row>
    <row r="3898" spans="11:13" x14ac:dyDescent="0.25">
      <c r="K3898" s="145"/>
      <c r="L3898" s="110"/>
      <c r="M3898" s="110"/>
    </row>
    <row r="3899" spans="11:13" x14ac:dyDescent="0.25">
      <c r="K3899" s="145"/>
      <c r="L3899" s="110"/>
      <c r="M3899" s="110"/>
    </row>
    <row r="3900" spans="11:13" x14ac:dyDescent="0.25">
      <c r="K3900" s="145"/>
      <c r="L3900" s="110"/>
      <c r="M3900" s="110"/>
    </row>
    <row r="3901" spans="11:13" x14ac:dyDescent="0.25">
      <c r="K3901" s="145"/>
      <c r="L3901" s="110"/>
      <c r="M3901" s="110"/>
    </row>
    <row r="3902" spans="11:13" x14ac:dyDescent="0.25">
      <c r="K3902" s="145"/>
      <c r="L3902" s="110"/>
      <c r="M3902" s="110"/>
    </row>
    <row r="3903" spans="11:13" x14ac:dyDescent="0.25">
      <c r="K3903" s="145"/>
      <c r="L3903" s="110"/>
      <c r="M3903" s="110"/>
    </row>
    <row r="3904" spans="11:13" x14ac:dyDescent="0.25">
      <c r="K3904" s="145"/>
      <c r="L3904" s="110"/>
      <c r="M3904" s="110"/>
    </row>
    <row r="3905" spans="11:13" x14ac:dyDescent="0.25">
      <c r="K3905" s="145"/>
      <c r="L3905" s="110"/>
      <c r="M3905" s="110"/>
    </row>
    <row r="3906" spans="11:13" x14ac:dyDescent="0.25">
      <c r="K3906" s="145"/>
      <c r="L3906" s="110"/>
      <c r="M3906" s="110"/>
    </row>
    <row r="3907" spans="11:13" x14ac:dyDescent="0.25">
      <c r="K3907" s="145"/>
      <c r="L3907" s="110"/>
      <c r="M3907" s="110"/>
    </row>
    <row r="3908" spans="11:13" x14ac:dyDescent="0.25">
      <c r="K3908" s="145"/>
      <c r="L3908" s="110"/>
      <c r="M3908" s="110"/>
    </row>
    <row r="3909" spans="11:13" x14ac:dyDescent="0.25">
      <c r="K3909" s="145"/>
      <c r="L3909" s="110"/>
      <c r="M3909" s="110"/>
    </row>
    <row r="3910" spans="11:13" x14ac:dyDescent="0.25">
      <c r="K3910" s="145"/>
      <c r="L3910" s="110"/>
      <c r="M3910" s="110"/>
    </row>
    <row r="3911" spans="11:13" x14ac:dyDescent="0.25">
      <c r="K3911" s="145"/>
      <c r="L3911" s="110"/>
      <c r="M3911" s="110"/>
    </row>
    <row r="3912" spans="11:13" x14ac:dyDescent="0.25">
      <c r="K3912" s="145"/>
      <c r="L3912" s="110"/>
      <c r="M3912" s="110"/>
    </row>
    <row r="3913" spans="11:13" x14ac:dyDescent="0.25">
      <c r="K3913" s="145"/>
      <c r="L3913" s="110"/>
      <c r="M3913" s="110"/>
    </row>
    <row r="3914" spans="11:13" x14ac:dyDescent="0.25">
      <c r="K3914" s="145"/>
      <c r="L3914" s="110"/>
      <c r="M3914" s="110"/>
    </row>
    <row r="3915" spans="11:13" x14ac:dyDescent="0.25">
      <c r="K3915" s="145"/>
      <c r="L3915" s="110"/>
      <c r="M3915" s="110"/>
    </row>
    <row r="3916" spans="11:13" x14ac:dyDescent="0.25">
      <c r="K3916" s="145"/>
      <c r="L3916" s="110"/>
      <c r="M3916" s="110"/>
    </row>
    <row r="3917" spans="11:13" x14ac:dyDescent="0.25">
      <c r="K3917" s="145"/>
      <c r="L3917" s="110"/>
      <c r="M3917" s="110"/>
    </row>
    <row r="3918" spans="11:13" x14ac:dyDescent="0.25">
      <c r="K3918" s="145"/>
      <c r="L3918" s="110"/>
      <c r="M3918" s="110"/>
    </row>
    <row r="3919" spans="11:13" x14ac:dyDescent="0.25">
      <c r="K3919" s="145"/>
      <c r="L3919" s="110"/>
      <c r="M3919" s="110"/>
    </row>
    <row r="3920" spans="11:13" x14ac:dyDescent="0.25">
      <c r="K3920" s="145"/>
      <c r="L3920" s="110"/>
      <c r="M3920" s="110"/>
    </row>
    <row r="3921" spans="11:13" x14ac:dyDescent="0.25">
      <c r="K3921" s="145"/>
      <c r="L3921" s="110"/>
      <c r="M3921" s="110"/>
    </row>
    <row r="3922" spans="11:13" x14ac:dyDescent="0.25">
      <c r="K3922" s="145"/>
      <c r="L3922" s="110"/>
      <c r="M3922" s="110"/>
    </row>
    <row r="3923" spans="11:13" x14ac:dyDescent="0.25">
      <c r="K3923" s="145"/>
      <c r="L3923" s="110"/>
      <c r="M3923" s="110"/>
    </row>
    <row r="3924" spans="11:13" x14ac:dyDescent="0.25">
      <c r="K3924" s="145"/>
      <c r="L3924" s="110"/>
      <c r="M3924" s="110"/>
    </row>
    <row r="3925" spans="11:13" x14ac:dyDescent="0.25">
      <c r="K3925" s="145"/>
      <c r="L3925" s="110"/>
      <c r="M3925" s="110"/>
    </row>
    <row r="3926" spans="11:13" x14ac:dyDescent="0.25">
      <c r="K3926" s="145"/>
      <c r="L3926" s="110"/>
      <c r="M3926" s="110"/>
    </row>
    <row r="3927" spans="11:13" x14ac:dyDescent="0.25">
      <c r="K3927" s="145"/>
      <c r="L3927" s="110"/>
      <c r="M3927" s="110"/>
    </row>
    <row r="3928" spans="11:13" x14ac:dyDescent="0.25">
      <c r="K3928" s="145"/>
      <c r="L3928" s="110"/>
      <c r="M3928" s="110"/>
    </row>
    <row r="3929" spans="11:13" x14ac:dyDescent="0.25">
      <c r="K3929" s="145"/>
      <c r="L3929" s="110"/>
      <c r="M3929" s="110"/>
    </row>
    <row r="3930" spans="11:13" x14ac:dyDescent="0.25">
      <c r="K3930" s="145"/>
      <c r="L3930" s="110"/>
      <c r="M3930" s="110"/>
    </row>
    <row r="3931" spans="11:13" x14ac:dyDescent="0.25">
      <c r="K3931" s="145"/>
      <c r="L3931" s="110"/>
      <c r="M3931" s="110"/>
    </row>
    <row r="3932" spans="11:13" x14ac:dyDescent="0.25">
      <c r="K3932" s="145"/>
      <c r="L3932" s="110"/>
      <c r="M3932" s="110"/>
    </row>
    <row r="3933" spans="11:13" x14ac:dyDescent="0.25">
      <c r="K3933" s="145"/>
      <c r="L3933" s="110"/>
      <c r="M3933" s="110"/>
    </row>
    <row r="3934" spans="11:13" x14ac:dyDescent="0.25">
      <c r="K3934" s="145"/>
      <c r="L3934" s="110"/>
      <c r="M3934" s="110"/>
    </row>
    <row r="3935" spans="11:13" x14ac:dyDescent="0.25">
      <c r="K3935" s="145"/>
      <c r="L3935" s="110"/>
      <c r="M3935" s="110"/>
    </row>
    <row r="3936" spans="11:13" x14ac:dyDescent="0.25">
      <c r="K3936" s="145"/>
      <c r="L3936" s="110"/>
      <c r="M3936" s="110"/>
    </row>
    <row r="3937" spans="11:13" x14ac:dyDescent="0.25">
      <c r="K3937" s="145"/>
      <c r="L3937" s="110"/>
      <c r="M3937" s="110"/>
    </row>
    <row r="3938" spans="11:13" x14ac:dyDescent="0.25">
      <c r="K3938" s="145"/>
      <c r="L3938" s="110"/>
      <c r="M3938" s="110"/>
    </row>
    <row r="3939" spans="11:13" x14ac:dyDescent="0.25">
      <c r="K3939" s="145"/>
      <c r="L3939" s="110"/>
      <c r="M3939" s="110"/>
    </row>
    <row r="3940" spans="11:13" x14ac:dyDescent="0.25">
      <c r="K3940" s="145"/>
      <c r="L3940" s="110"/>
      <c r="M3940" s="110"/>
    </row>
    <row r="3941" spans="11:13" x14ac:dyDescent="0.25">
      <c r="K3941" s="145"/>
      <c r="L3941" s="110"/>
      <c r="M3941" s="110"/>
    </row>
    <row r="3942" spans="11:13" x14ac:dyDescent="0.25">
      <c r="K3942" s="145"/>
      <c r="L3942" s="110"/>
      <c r="M3942" s="110"/>
    </row>
    <row r="3943" spans="11:13" x14ac:dyDescent="0.25">
      <c r="K3943" s="145"/>
      <c r="L3943" s="110"/>
      <c r="M3943" s="110"/>
    </row>
    <row r="3944" spans="11:13" x14ac:dyDescent="0.25">
      <c r="K3944" s="145"/>
      <c r="L3944" s="110"/>
      <c r="M3944" s="110"/>
    </row>
    <row r="3945" spans="11:13" x14ac:dyDescent="0.25">
      <c r="K3945" s="145"/>
      <c r="L3945" s="110"/>
      <c r="M3945" s="110"/>
    </row>
    <row r="3946" spans="11:13" x14ac:dyDescent="0.25">
      <c r="K3946" s="145"/>
      <c r="L3946" s="110"/>
      <c r="M3946" s="110"/>
    </row>
    <row r="3947" spans="11:13" x14ac:dyDescent="0.25">
      <c r="K3947" s="145"/>
      <c r="L3947" s="110"/>
      <c r="M3947" s="110"/>
    </row>
    <row r="3948" spans="11:13" x14ac:dyDescent="0.25">
      <c r="K3948" s="145"/>
      <c r="L3948" s="110"/>
      <c r="M3948" s="110"/>
    </row>
    <row r="3949" spans="11:13" x14ac:dyDescent="0.25">
      <c r="K3949" s="145"/>
      <c r="L3949" s="110"/>
      <c r="M3949" s="110"/>
    </row>
    <row r="3950" spans="11:13" x14ac:dyDescent="0.25">
      <c r="K3950" s="145"/>
      <c r="L3950" s="110"/>
      <c r="M3950" s="110"/>
    </row>
    <row r="3951" spans="11:13" x14ac:dyDescent="0.25">
      <c r="K3951" s="145"/>
      <c r="L3951" s="110"/>
      <c r="M3951" s="110"/>
    </row>
    <row r="3952" spans="11:13" x14ac:dyDescent="0.25">
      <c r="K3952" s="145"/>
      <c r="L3952" s="110"/>
      <c r="M3952" s="110"/>
    </row>
    <row r="3953" spans="11:13" x14ac:dyDescent="0.25">
      <c r="K3953" s="145"/>
      <c r="L3953" s="110"/>
      <c r="M3953" s="110"/>
    </row>
    <row r="3954" spans="11:13" x14ac:dyDescent="0.25">
      <c r="K3954" s="145"/>
      <c r="L3954" s="110"/>
      <c r="M3954" s="110"/>
    </row>
    <row r="3955" spans="11:13" x14ac:dyDescent="0.25">
      <c r="K3955" s="145"/>
      <c r="L3955" s="110"/>
      <c r="M3955" s="110"/>
    </row>
    <row r="3956" spans="11:13" x14ac:dyDescent="0.25">
      <c r="K3956" s="145"/>
      <c r="L3956" s="110"/>
      <c r="M3956" s="110"/>
    </row>
    <row r="3957" spans="11:13" x14ac:dyDescent="0.25">
      <c r="K3957" s="145"/>
      <c r="L3957" s="110"/>
      <c r="M3957" s="110"/>
    </row>
    <row r="3958" spans="11:13" x14ac:dyDescent="0.25">
      <c r="K3958" s="145"/>
      <c r="L3958" s="110"/>
      <c r="M3958" s="110"/>
    </row>
    <row r="3959" spans="11:13" x14ac:dyDescent="0.25">
      <c r="K3959" s="145"/>
      <c r="L3959" s="110"/>
      <c r="M3959" s="110"/>
    </row>
    <row r="3960" spans="11:13" x14ac:dyDescent="0.25">
      <c r="K3960" s="145"/>
      <c r="L3960" s="110"/>
      <c r="M3960" s="110"/>
    </row>
    <row r="3961" spans="11:13" x14ac:dyDescent="0.25">
      <c r="K3961" s="145"/>
      <c r="L3961" s="110"/>
      <c r="M3961" s="110"/>
    </row>
    <row r="3962" spans="11:13" x14ac:dyDescent="0.25">
      <c r="K3962" s="145"/>
      <c r="L3962" s="110"/>
      <c r="M3962" s="110"/>
    </row>
    <row r="3963" spans="11:13" x14ac:dyDescent="0.25">
      <c r="K3963" s="145"/>
      <c r="L3963" s="110"/>
      <c r="M3963" s="110"/>
    </row>
    <row r="3964" spans="11:13" x14ac:dyDescent="0.25">
      <c r="K3964" s="145"/>
      <c r="L3964" s="110"/>
      <c r="M3964" s="110"/>
    </row>
    <row r="3965" spans="11:13" x14ac:dyDescent="0.25">
      <c r="K3965" s="145"/>
      <c r="L3965" s="110"/>
      <c r="M3965" s="110"/>
    </row>
    <row r="3966" spans="11:13" x14ac:dyDescent="0.25">
      <c r="K3966" s="145"/>
      <c r="L3966" s="110"/>
      <c r="M3966" s="110"/>
    </row>
    <row r="3967" spans="11:13" x14ac:dyDescent="0.25">
      <c r="K3967" s="145"/>
      <c r="L3967" s="110"/>
      <c r="M3967" s="110"/>
    </row>
    <row r="3968" spans="11:13" x14ac:dyDescent="0.25">
      <c r="K3968" s="145"/>
      <c r="L3968" s="110"/>
      <c r="M3968" s="110"/>
    </row>
    <row r="3969" spans="11:13" x14ac:dyDescent="0.25">
      <c r="K3969" s="145"/>
      <c r="L3969" s="110"/>
      <c r="M3969" s="110"/>
    </row>
    <row r="3970" spans="11:13" x14ac:dyDescent="0.25">
      <c r="K3970" s="145"/>
      <c r="L3970" s="110"/>
      <c r="M3970" s="110"/>
    </row>
    <row r="3971" spans="11:13" x14ac:dyDescent="0.25">
      <c r="K3971" s="145"/>
      <c r="L3971" s="110"/>
      <c r="M3971" s="110"/>
    </row>
    <row r="3972" spans="11:13" x14ac:dyDescent="0.25">
      <c r="K3972" s="145"/>
      <c r="L3972" s="110"/>
      <c r="M3972" s="110"/>
    </row>
    <row r="3973" spans="11:13" x14ac:dyDescent="0.25">
      <c r="K3973" s="145"/>
      <c r="L3973" s="110"/>
      <c r="M3973" s="110"/>
    </row>
    <row r="3974" spans="11:13" x14ac:dyDescent="0.25">
      <c r="K3974" s="145"/>
      <c r="L3974" s="110"/>
      <c r="M3974" s="110"/>
    </row>
    <row r="3975" spans="11:13" x14ac:dyDescent="0.25">
      <c r="K3975" s="145"/>
      <c r="L3975" s="110"/>
      <c r="M3975" s="110"/>
    </row>
    <row r="3976" spans="11:13" x14ac:dyDescent="0.25">
      <c r="K3976" s="145"/>
      <c r="L3976" s="110"/>
      <c r="M3976" s="110"/>
    </row>
    <row r="3977" spans="11:13" x14ac:dyDescent="0.25">
      <c r="K3977" s="145"/>
      <c r="L3977" s="110"/>
      <c r="M3977" s="110"/>
    </row>
    <row r="3978" spans="11:13" x14ac:dyDescent="0.25">
      <c r="K3978" s="145"/>
      <c r="L3978" s="110"/>
      <c r="M3978" s="110"/>
    </row>
    <row r="3979" spans="11:13" x14ac:dyDescent="0.25">
      <c r="K3979" s="145"/>
      <c r="L3979" s="110"/>
      <c r="M3979" s="110"/>
    </row>
    <row r="3980" spans="11:13" x14ac:dyDescent="0.25">
      <c r="K3980" s="145"/>
      <c r="L3980" s="110"/>
      <c r="M3980" s="110"/>
    </row>
    <row r="3981" spans="11:13" x14ac:dyDescent="0.25">
      <c r="K3981" s="145"/>
      <c r="L3981" s="110"/>
      <c r="M3981" s="110"/>
    </row>
    <row r="3982" spans="11:13" x14ac:dyDescent="0.25">
      <c r="K3982" s="145"/>
      <c r="L3982" s="110"/>
      <c r="M3982" s="110"/>
    </row>
    <row r="3983" spans="11:13" x14ac:dyDescent="0.25">
      <c r="K3983" s="145"/>
      <c r="L3983" s="110"/>
      <c r="M3983" s="110"/>
    </row>
    <row r="3984" spans="11:13" x14ac:dyDescent="0.25">
      <c r="K3984" s="145"/>
      <c r="L3984" s="110"/>
      <c r="M3984" s="110"/>
    </row>
    <row r="3985" spans="11:13" x14ac:dyDescent="0.25">
      <c r="K3985" s="145"/>
      <c r="L3985" s="110"/>
      <c r="M3985" s="110"/>
    </row>
    <row r="3986" spans="11:13" x14ac:dyDescent="0.25">
      <c r="K3986" s="145"/>
      <c r="L3986" s="110"/>
      <c r="M3986" s="110"/>
    </row>
    <row r="3987" spans="11:13" x14ac:dyDescent="0.25">
      <c r="K3987" s="145"/>
      <c r="L3987" s="110"/>
      <c r="M3987" s="110"/>
    </row>
    <row r="3988" spans="11:13" x14ac:dyDescent="0.25">
      <c r="K3988" s="145"/>
      <c r="L3988" s="110"/>
      <c r="M3988" s="110"/>
    </row>
    <row r="3989" spans="11:13" x14ac:dyDescent="0.25">
      <c r="K3989" s="145"/>
      <c r="L3989" s="110"/>
      <c r="M3989" s="110"/>
    </row>
    <row r="3990" spans="11:13" x14ac:dyDescent="0.25">
      <c r="K3990" s="145"/>
      <c r="L3990" s="110"/>
      <c r="M3990" s="110"/>
    </row>
    <row r="3991" spans="11:13" x14ac:dyDescent="0.25">
      <c r="K3991" s="145"/>
      <c r="L3991" s="110"/>
      <c r="M3991" s="110"/>
    </row>
    <row r="3992" spans="11:13" x14ac:dyDescent="0.25">
      <c r="K3992" s="145"/>
      <c r="L3992" s="110"/>
      <c r="M3992" s="110"/>
    </row>
    <row r="3993" spans="11:13" x14ac:dyDescent="0.25">
      <c r="K3993" s="145"/>
      <c r="L3993" s="110"/>
      <c r="M3993" s="110"/>
    </row>
    <row r="3994" spans="11:13" x14ac:dyDescent="0.25">
      <c r="K3994" s="145"/>
      <c r="L3994" s="110"/>
      <c r="M3994" s="110"/>
    </row>
    <row r="3995" spans="11:13" x14ac:dyDescent="0.25">
      <c r="K3995" s="145"/>
      <c r="L3995" s="110"/>
      <c r="M3995" s="110"/>
    </row>
    <row r="3996" spans="11:13" x14ac:dyDescent="0.25">
      <c r="K3996" s="145"/>
      <c r="L3996" s="110"/>
      <c r="M3996" s="110"/>
    </row>
    <row r="3997" spans="11:13" x14ac:dyDescent="0.25">
      <c r="K3997" s="145"/>
      <c r="L3997" s="110"/>
      <c r="M3997" s="110"/>
    </row>
    <row r="3998" spans="11:13" x14ac:dyDescent="0.25">
      <c r="K3998" s="145"/>
      <c r="L3998" s="110"/>
      <c r="M3998" s="110"/>
    </row>
    <row r="3999" spans="11:13" x14ac:dyDescent="0.25">
      <c r="K3999" s="145"/>
      <c r="L3999" s="110"/>
      <c r="M3999" s="110"/>
    </row>
    <row r="4000" spans="11:13" x14ac:dyDescent="0.25">
      <c r="K4000" s="145"/>
      <c r="L4000" s="110"/>
      <c r="M4000" s="110"/>
    </row>
    <row r="4001" spans="11:13" x14ac:dyDescent="0.25">
      <c r="K4001" s="145"/>
      <c r="L4001" s="110"/>
      <c r="M4001" s="110"/>
    </row>
    <row r="4002" spans="11:13" x14ac:dyDescent="0.25">
      <c r="K4002" s="145"/>
      <c r="L4002" s="110"/>
      <c r="M4002" s="110"/>
    </row>
    <row r="4003" spans="11:13" x14ac:dyDescent="0.25">
      <c r="K4003" s="145"/>
      <c r="L4003" s="110"/>
      <c r="M4003" s="110"/>
    </row>
    <row r="4004" spans="11:13" x14ac:dyDescent="0.25">
      <c r="K4004" s="145"/>
      <c r="L4004" s="110"/>
      <c r="M4004" s="110"/>
    </row>
    <row r="4005" spans="11:13" x14ac:dyDescent="0.25">
      <c r="K4005" s="145"/>
      <c r="L4005" s="110"/>
      <c r="M4005" s="110"/>
    </row>
    <row r="4006" spans="11:13" x14ac:dyDescent="0.25">
      <c r="K4006" s="145"/>
      <c r="L4006" s="110"/>
      <c r="M4006" s="110"/>
    </row>
    <row r="4007" spans="11:13" x14ac:dyDescent="0.25">
      <c r="K4007" s="145"/>
      <c r="L4007" s="110"/>
      <c r="M4007" s="110"/>
    </row>
    <row r="4008" spans="11:13" x14ac:dyDescent="0.25">
      <c r="K4008" s="145"/>
      <c r="L4008" s="110"/>
      <c r="M4008" s="110"/>
    </row>
    <row r="4009" spans="11:13" x14ac:dyDescent="0.25">
      <c r="K4009" s="145"/>
      <c r="L4009" s="110"/>
      <c r="M4009" s="110"/>
    </row>
    <row r="4010" spans="11:13" x14ac:dyDescent="0.25">
      <c r="K4010" s="145"/>
      <c r="L4010" s="110"/>
      <c r="M4010" s="110"/>
    </row>
    <row r="4011" spans="11:13" x14ac:dyDescent="0.25">
      <c r="K4011" s="145"/>
      <c r="L4011" s="110"/>
      <c r="M4011" s="110"/>
    </row>
    <row r="4012" spans="11:13" x14ac:dyDescent="0.25">
      <c r="K4012" s="145"/>
      <c r="L4012" s="110"/>
      <c r="M4012" s="110"/>
    </row>
    <row r="4013" spans="11:13" x14ac:dyDescent="0.25">
      <c r="K4013" s="145"/>
      <c r="L4013" s="110"/>
      <c r="M4013" s="110"/>
    </row>
    <row r="4014" spans="11:13" x14ac:dyDescent="0.25">
      <c r="K4014" s="145"/>
      <c r="L4014" s="110"/>
      <c r="M4014" s="110"/>
    </row>
    <row r="4015" spans="11:13" x14ac:dyDescent="0.25">
      <c r="K4015" s="145"/>
      <c r="L4015" s="110"/>
      <c r="M4015" s="110"/>
    </row>
    <row r="4016" spans="11:13" x14ac:dyDescent="0.25">
      <c r="K4016" s="145"/>
      <c r="L4016" s="110"/>
      <c r="M4016" s="110"/>
    </row>
    <row r="4017" spans="11:13" x14ac:dyDescent="0.25">
      <c r="K4017" s="145"/>
      <c r="L4017" s="110"/>
      <c r="M4017" s="110"/>
    </row>
    <row r="4018" spans="11:13" x14ac:dyDescent="0.25">
      <c r="K4018" s="145"/>
      <c r="L4018" s="110"/>
      <c r="M4018" s="110"/>
    </row>
    <row r="4019" spans="11:13" x14ac:dyDescent="0.25">
      <c r="K4019" s="145"/>
      <c r="L4019" s="110"/>
      <c r="M4019" s="110"/>
    </row>
    <row r="4020" spans="11:13" x14ac:dyDescent="0.25">
      <c r="K4020" s="145"/>
      <c r="L4020" s="110"/>
      <c r="M4020" s="110"/>
    </row>
    <row r="4021" spans="11:13" x14ac:dyDescent="0.25">
      <c r="K4021" s="145"/>
      <c r="L4021" s="110"/>
      <c r="M4021" s="110"/>
    </row>
    <row r="4022" spans="11:13" x14ac:dyDescent="0.25">
      <c r="K4022" s="145"/>
      <c r="L4022" s="110"/>
      <c r="M4022" s="110"/>
    </row>
    <row r="4023" spans="11:13" x14ac:dyDescent="0.25">
      <c r="K4023" s="145"/>
      <c r="L4023" s="110"/>
      <c r="M4023" s="110"/>
    </row>
    <row r="4024" spans="11:13" x14ac:dyDescent="0.25">
      <c r="K4024" s="145"/>
      <c r="L4024" s="110"/>
      <c r="M4024" s="110"/>
    </row>
    <row r="4025" spans="11:13" x14ac:dyDescent="0.25">
      <c r="K4025" s="145"/>
      <c r="L4025" s="110"/>
      <c r="M4025" s="110"/>
    </row>
    <row r="4026" spans="11:13" x14ac:dyDescent="0.25">
      <c r="K4026" s="145"/>
      <c r="L4026" s="110"/>
      <c r="M4026" s="110"/>
    </row>
    <row r="4027" spans="11:13" x14ac:dyDescent="0.25">
      <c r="K4027" s="145"/>
      <c r="L4027" s="110"/>
      <c r="M4027" s="110"/>
    </row>
    <row r="4028" spans="11:13" x14ac:dyDescent="0.25">
      <c r="K4028" s="145"/>
      <c r="L4028" s="110"/>
      <c r="M4028" s="110"/>
    </row>
    <row r="4029" spans="11:13" x14ac:dyDescent="0.25">
      <c r="K4029" s="145"/>
      <c r="L4029" s="110"/>
      <c r="M4029" s="110"/>
    </row>
    <row r="4030" spans="11:13" x14ac:dyDescent="0.25">
      <c r="K4030" s="145"/>
      <c r="L4030" s="110"/>
      <c r="M4030" s="110"/>
    </row>
    <row r="4031" spans="11:13" x14ac:dyDescent="0.25">
      <c r="K4031" s="145"/>
      <c r="L4031" s="110"/>
      <c r="M4031" s="110"/>
    </row>
    <row r="4032" spans="11:13" x14ac:dyDescent="0.25">
      <c r="K4032" s="145"/>
      <c r="L4032" s="110"/>
      <c r="M4032" s="110"/>
    </row>
    <row r="4033" spans="11:13" x14ac:dyDescent="0.25">
      <c r="K4033" s="145"/>
      <c r="L4033" s="110"/>
      <c r="M4033" s="110"/>
    </row>
    <row r="4034" spans="11:13" x14ac:dyDescent="0.25">
      <c r="K4034" s="145"/>
      <c r="L4034" s="110"/>
      <c r="M4034" s="110"/>
    </row>
    <row r="4035" spans="11:13" x14ac:dyDescent="0.25">
      <c r="K4035" s="145"/>
      <c r="L4035" s="110"/>
      <c r="M4035" s="110"/>
    </row>
    <row r="4036" spans="11:13" x14ac:dyDescent="0.25">
      <c r="K4036" s="145"/>
      <c r="L4036" s="110"/>
      <c r="M4036" s="110"/>
    </row>
    <row r="4037" spans="11:13" x14ac:dyDescent="0.25">
      <c r="K4037" s="145"/>
      <c r="L4037" s="110"/>
      <c r="M4037" s="110"/>
    </row>
    <row r="4038" spans="11:13" x14ac:dyDescent="0.25">
      <c r="K4038" s="145"/>
      <c r="L4038" s="110"/>
      <c r="M4038" s="110"/>
    </row>
    <row r="4039" spans="11:13" x14ac:dyDescent="0.25">
      <c r="K4039" s="145"/>
      <c r="L4039" s="110"/>
      <c r="M4039" s="110"/>
    </row>
    <row r="4040" spans="11:13" x14ac:dyDescent="0.25">
      <c r="K4040" s="145"/>
      <c r="L4040" s="110"/>
      <c r="M4040" s="110"/>
    </row>
    <row r="4041" spans="11:13" x14ac:dyDescent="0.25">
      <c r="K4041" s="145"/>
      <c r="L4041" s="110"/>
      <c r="M4041" s="110"/>
    </row>
    <row r="4042" spans="11:13" x14ac:dyDescent="0.25">
      <c r="K4042" s="145"/>
      <c r="L4042" s="110"/>
      <c r="M4042" s="110"/>
    </row>
    <row r="4043" spans="11:13" x14ac:dyDescent="0.25">
      <c r="K4043" s="145"/>
      <c r="L4043" s="110"/>
      <c r="M4043" s="110"/>
    </row>
    <row r="4044" spans="11:13" x14ac:dyDescent="0.25">
      <c r="K4044" s="145"/>
      <c r="L4044" s="110"/>
      <c r="M4044" s="110"/>
    </row>
    <row r="4045" spans="11:13" x14ac:dyDescent="0.25">
      <c r="K4045" s="145"/>
      <c r="L4045" s="110"/>
      <c r="M4045" s="110"/>
    </row>
    <row r="4046" spans="11:13" x14ac:dyDescent="0.25">
      <c r="K4046" s="145"/>
      <c r="L4046" s="110"/>
      <c r="M4046" s="110"/>
    </row>
    <row r="4047" spans="11:13" x14ac:dyDescent="0.25">
      <c r="K4047" s="145"/>
      <c r="L4047" s="110"/>
      <c r="M4047" s="110"/>
    </row>
    <row r="4048" spans="11:13" x14ac:dyDescent="0.25">
      <c r="K4048" s="145"/>
      <c r="L4048" s="110"/>
      <c r="M4048" s="110"/>
    </row>
    <row r="4049" spans="11:13" x14ac:dyDescent="0.25">
      <c r="K4049" s="145"/>
      <c r="L4049" s="110"/>
      <c r="M4049" s="110"/>
    </row>
    <row r="4050" spans="11:13" x14ac:dyDescent="0.25">
      <c r="K4050" s="145"/>
      <c r="L4050" s="110"/>
      <c r="M4050" s="110"/>
    </row>
    <row r="4051" spans="11:13" x14ac:dyDescent="0.25">
      <c r="K4051" s="145"/>
      <c r="L4051" s="110"/>
      <c r="M4051" s="110"/>
    </row>
    <row r="4052" spans="11:13" x14ac:dyDescent="0.25">
      <c r="K4052" s="145"/>
      <c r="L4052" s="110"/>
      <c r="M4052" s="110"/>
    </row>
    <row r="4053" spans="11:13" x14ac:dyDescent="0.25">
      <c r="K4053" s="145"/>
      <c r="L4053" s="110"/>
      <c r="M4053" s="110"/>
    </row>
    <row r="4054" spans="11:13" x14ac:dyDescent="0.25">
      <c r="K4054" s="145"/>
      <c r="L4054" s="110"/>
      <c r="M4054" s="110"/>
    </row>
    <row r="4055" spans="11:13" x14ac:dyDescent="0.25">
      <c r="K4055" s="145"/>
      <c r="L4055" s="110"/>
      <c r="M4055" s="110"/>
    </row>
    <row r="4056" spans="11:13" x14ac:dyDescent="0.25">
      <c r="K4056" s="145"/>
      <c r="L4056" s="110"/>
      <c r="M4056" s="110"/>
    </row>
    <row r="4057" spans="11:13" x14ac:dyDescent="0.25">
      <c r="K4057" s="145"/>
      <c r="L4057" s="110"/>
      <c r="M4057" s="110"/>
    </row>
    <row r="4058" spans="11:13" x14ac:dyDescent="0.25">
      <c r="K4058" s="145"/>
      <c r="L4058" s="110"/>
      <c r="M4058" s="110"/>
    </row>
    <row r="4059" spans="11:13" x14ac:dyDescent="0.25">
      <c r="K4059" s="145"/>
      <c r="L4059" s="110"/>
      <c r="M4059" s="110"/>
    </row>
    <row r="4060" spans="11:13" x14ac:dyDescent="0.25">
      <c r="K4060" s="145"/>
      <c r="L4060" s="110"/>
      <c r="M4060" s="110"/>
    </row>
    <row r="4061" spans="11:13" x14ac:dyDescent="0.25">
      <c r="K4061" s="145"/>
      <c r="L4061" s="110"/>
      <c r="M4061" s="110"/>
    </row>
    <row r="4062" spans="11:13" x14ac:dyDescent="0.25">
      <c r="K4062" s="145"/>
      <c r="L4062" s="110"/>
      <c r="M4062" s="110"/>
    </row>
    <row r="4063" spans="11:13" x14ac:dyDescent="0.25">
      <c r="K4063" s="145"/>
      <c r="L4063" s="110"/>
      <c r="M4063" s="110"/>
    </row>
    <row r="4064" spans="11:13" x14ac:dyDescent="0.25">
      <c r="K4064" s="145"/>
      <c r="L4064" s="110"/>
      <c r="M4064" s="110"/>
    </row>
    <row r="4065" spans="11:13" x14ac:dyDescent="0.25">
      <c r="K4065" s="145"/>
      <c r="L4065" s="110"/>
      <c r="M4065" s="110"/>
    </row>
    <row r="4066" spans="11:13" x14ac:dyDescent="0.25">
      <c r="K4066" s="145"/>
      <c r="L4066" s="110"/>
      <c r="M4066" s="110"/>
    </row>
    <row r="4067" spans="11:13" x14ac:dyDescent="0.25">
      <c r="K4067" s="145"/>
      <c r="L4067" s="110"/>
      <c r="M4067" s="110"/>
    </row>
    <row r="4068" spans="11:13" x14ac:dyDescent="0.25">
      <c r="K4068" s="145"/>
      <c r="L4068" s="110"/>
      <c r="M4068" s="110"/>
    </row>
    <row r="4069" spans="11:13" x14ac:dyDescent="0.25">
      <c r="K4069" s="145"/>
      <c r="L4069" s="110"/>
      <c r="M4069" s="110"/>
    </row>
    <row r="4070" spans="11:13" x14ac:dyDescent="0.25">
      <c r="K4070" s="145"/>
      <c r="L4070" s="110"/>
      <c r="M4070" s="110"/>
    </row>
    <row r="4071" spans="11:13" x14ac:dyDescent="0.25">
      <c r="K4071" s="145"/>
      <c r="L4071" s="110"/>
      <c r="M4071" s="110"/>
    </row>
    <row r="4072" spans="11:13" x14ac:dyDescent="0.25">
      <c r="K4072" s="145"/>
      <c r="L4072" s="110"/>
      <c r="M4072" s="110"/>
    </row>
    <row r="4073" spans="11:13" x14ac:dyDescent="0.25">
      <c r="K4073" s="145"/>
      <c r="L4073" s="110"/>
      <c r="M4073" s="110"/>
    </row>
    <row r="4074" spans="11:13" x14ac:dyDescent="0.25">
      <c r="K4074" s="145"/>
      <c r="L4074" s="110"/>
      <c r="M4074" s="110"/>
    </row>
    <row r="4075" spans="11:13" x14ac:dyDescent="0.25">
      <c r="K4075" s="145"/>
      <c r="L4075" s="110"/>
      <c r="M4075" s="110"/>
    </row>
    <row r="4076" spans="11:13" x14ac:dyDescent="0.25">
      <c r="K4076" s="145"/>
      <c r="L4076" s="110"/>
      <c r="M4076" s="110"/>
    </row>
    <row r="4077" spans="11:13" x14ac:dyDescent="0.25">
      <c r="K4077" s="145"/>
      <c r="L4077" s="110"/>
      <c r="M4077" s="110"/>
    </row>
    <row r="4078" spans="11:13" x14ac:dyDescent="0.25">
      <c r="K4078" s="145"/>
      <c r="L4078" s="110"/>
      <c r="M4078" s="110"/>
    </row>
    <row r="4079" spans="11:13" x14ac:dyDescent="0.25">
      <c r="K4079" s="145"/>
      <c r="L4079" s="110"/>
      <c r="M4079" s="110"/>
    </row>
    <row r="4080" spans="11:13" x14ac:dyDescent="0.25">
      <c r="K4080" s="145"/>
      <c r="L4080" s="110"/>
      <c r="M4080" s="110"/>
    </row>
    <row r="4081" spans="11:13" x14ac:dyDescent="0.25">
      <c r="K4081" s="145"/>
      <c r="L4081" s="110"/>
      <c r="M4081" s="110"/>
    </row>
    <row r="4082" spans="11:13" x14ac:dyDescent="0.25">
      <c r="K4082" s="145"/>
      <c r="L4082" s="110"/>
      <c r="M4082" s="110"/>
    </row>
    <row r="4083" spans="11:13" x14ac:dyDescent="0.25">
      <c r="K4083" s="145"/>
      <c r="L4083" s="110"/>
      <c r="M4083" s="110"/>
    </row>
    <row r="4084" spans="11:13" x14ac:dyDescent="0.25">
      <c r="K4084" s="145"/>
      <c r="L4084" s="110"/>
      <c r="M4084" s="110"/>
    </row>
    <row r="4085" spans="11:13" x14ac:dyDescent="0.25">
      <c r="K4085" s="145"/>
      <c r="L4085" s="110"/>
      <c r="M4085" s="110"/>
    </row>
    <row r="4086" spans="11:13" x14ac:dyDescent="0.25">
      <c r="K4086" s="145"/>
      <c r="L4086" s="110"/>
      <c r="M4086" s="110"/>
    </row>
    <row r="4087" spans="11:13" x14ac:dyDescent="0.25">
      <c r="K4087" s="145"/>
      <c r="L4087" s="110"/>
      <c r="M4087" s="110"/>
    </row>
    <row r="4088" spans="11:13" x14ac:dyDescent="0.25">
      <c r="K4088" s="145"/>
      <c r="L4088" s="110"/>
      <c r="M4088" s="110"/>
    </row>
    <row r="4089" spans="11:13" x14ac:dyDescent="0.25">
      <c r="K4089" s="145"/>
      <c r="L4089" s="110"/>
      <c r="M4089" s="110"/>
    </row>
    <row r="4090" spans="11:13" x14ac:dyDescent="0.25">
      <c r="K4090" s="145"/>
      <c r="L4090" s="110"/>
      <c r="M4090" s="110"/>
    </row>
    <row r="4091" spans="11:13" x14ac:dyDescent="0.25">
      <c r="K4091" s="145"/>
      <c r="L4091" s="110"/>
      <c r="M4091" s="110"/>
    </row>
    <row r="4092" spans="11:13" x14ac:dyDescent="0.25">
      <c r="K4092" s="145"/>
      <c r="L4092" s="110"/>
      <c r="M4092" s="110"/>
    </row>
    <row r="4093" spans="11:13" x14ac:dyDescent="0.25">
      <c r="K4093" s="145"/>
      <c r="L4093" s="110"/>
      <c r="M4093" s="110"/>
    </row>
    <row r="4094" spans="11:13" x14ac:dyDescent="0.25">
      <c r="K4094" s="145"/>
      <c r="L4094" s="110"/>
      <c r="M4094" s="110"/>
    </row>
    <row r="4095" spans="11:13" x14ac:dyDescent="0.25">
      <c r="K4095" s="145"/>
      <c r="L4095" s="110"/>
      <c r="M4095" s="110"/>
    </row>
    <row r="4096" spans="11:13" x14ac:dyDescent="0.25">
      <c r="K4096" s="145"/>
      <c r="L4096" s="110"/>
      <c r="M4096" s="110"/>
    </row>
    <row r="4097" spans="11:13" x14ac:dyDescent="0.25">
      <c r="K4097" s="145"/>
      <c r="L4097" s="110"/>
      <c r="M4097" s="110"/>
    </row>
    <row r="4098" spans="11:13" x14ac:dyDescent="0.25">
      <c r="K4098" s="145"/>
      <c r="L4098" s="110"/>
      <c r="M4098" s="110"/>
    </row>
    <row r="4099" spans="11:13" x14ac:dyDescent="0.25">
      <c r="K4099" s="145"/>
      <c r="L4099" s="110"/>
      <c r="M4099" s="110"/>
    </row>
    <row r="4100" spans="11:13" x14ac:dyDescent="0.25">
      <c r="K4100" s="145"/>
      <c r="L4100" s="110"/>
      <c r="M4100" s="110"/>
    </row>
    <row r="4101" spans="11:13" x14ac:dyDescent="0.25">
      <c r="K4101" s="145"/>
      <c r="L4101" s="110"/>
      <c r="M4101" s="110"/>
    </row>
    <row r="4102" spans="11:13" x14ac:dyDescent="0.25">
      <c r="K4102" s="145"/>
      <c r="L4102" s="110"/>
      <c r="M4102" s="110"/>
    </row>
    <row r="4103" spans="11:13" x14ac:dyDescent="0.25">
      <c r="K4103" s="145"/>
      <c r="L4103" s="110"/>
      <c r="M4103" s="110"/>
    </row>
    <row r="4104" spans="11:13" x14ac:dyDescent="0.25">
      <c r="K4104" s="145"/>
      <c r="L4104" s="110"/>
      <c r="M4104" s="110"/>
    </row>
    <row r="4105" spans="11:13" x14ac:dyDescent="0.25">
      <c r="K4105" s="145"/>
      <c r="L4105" s="110"/>
      <c r="M4105" s="110"/>
    </row>
    <row r="4106" spans="11:13" x14ac:dyDescent="0.25">
      <c r="K4106" s="145"/>
      <c r="L4106" s="110"/>
      <c r="M4106" s="110"/>
    </row>
    <row r="4107" spans="11:13" x14ac:dyDescent="0.25">
      <c r="K4107" s="145"/>
      <c r="L4107" s="110"/>
      <c r="M4107" s="110"/>
    </row>
    <row r="4108" spans="11:13" x14ac:dyDescent="0.25">
      <c r="K4108" s="145"/>
      <c r="L4108" s="110"/>
      <c r="M4108" s="110"/>
    </row>
    <row r="4109" spans="11:13" x14ac:dyDescent="0.25">
      <c r="K4109" s="145"/>
      <c r="L4109" s="110"/>
      <c r="M4109" s="110"/>
    </row>
    <row r="4110" spans="11:13" x14ac:dyDescent="0.25">
      <c r="K4110" s="145"/>
      <c r="L4110" s="110"/>
      <c r="M4110" s="110"/>
    </row>
    <row r="4111" spans="11:13" x14ac:dyDescent="0.25">
      <c r="K4111" s="145"/>
      <c r="L4111" s="110"/>
      <c r="M4111" s="110"/>
    </row>
    <row r="4112" spans="11:13" x14ac:dyDescent="0.25">
      <c r="K4112" s="145"/>
      <c r="L4112" s="110"/>
      <c r="M4112" s="110"/>
    </row>
    <row r="4113" spans="11:13" x14ac:dyDescent="0.25">
      <c r="K4113" s="145"/>
      <c r="L4113" s="110"/>
      <c r="M4113" s="110"/>
    </row>
    <row r="4114" spans="11:13" x14ac:dyDescent="0.25">
      <c r="K4114" s="145"/>
      <c r="L4114" s="110"/>
      <c r="M4114" s="110"/>
    </row>
    <row r="4115" spans="11:13" x14ac:dyDescent="0.25">
      <c r="K4115" s="145"/>
      <c r="L4115" s="110"/>
      <c r="M4115" s="110"/>
    </row>
    <row r="4116" spans="11:13" x14ac:dyDescent="0.25">
      <c r="K4116" s="145"/>
      <c r="L4116" s="110"/>
      <c r="M4116" s="110"/>
    </row>
    <row r="4117" spans="11:13" x14ac:dyDescent="0.25">
      <c r="K4117" s="145"/>
      <c r="L4117" s="110"/>
      <c r="M4117" s="110"/>
    </row>
    <row r="4118" spans="11:13" x14ac:dyDescent="0.25">
      <c r="K4118" s="145"/>
      <c r="L4118" s="110"/>
      <c r="M4118" s="110"/>
    </row>
    <row r="4119" spans="11:13" x14ac:dyDescent="0.25">
      <c r="K4119" s="145"/>
      <c r="L4119" s="110"/>
      <c r="M4119" s="110"/>
    </row>
    <row r="4120" spans="11:13" x14ac:dyDescent="0.25">
      <c r="K4120" s="145"/>
      <c r="L4120" s="110"/>
      <c r="M4120" s="110"/>
    </row>
    <row r="4121" spans="11:13" x14ac:dyDescent="0.25">
      <c r="K4121" s="145"/>
      <c r="L4121" s="110"/>
      <c r="M4121" s="110"/>
    </row>
    <row r="4122" spans="11:13" x14ac:dyDescent="0.25">
      <c r="K4122" s="145"/>
      <c r="L4122" s="110"/>
      <c r="M4122" s="110"/>
    </row>
    <row r="4123" spans="11:13" x14ac:dyDescent="0.25">
      <c r="K4123" s="145"/>
      <c r="L4123" s="110"/>
      <c r="M4123" s="110"/>
    </row>
    <row r="4124" spans="11:13" x14ac:dyDescent="0.25">
      <c r="K4124" s="145"/>
      <c r="L4124" s="110"/>
      <c r="M4124" s="110"/>
    </row>
    <row r="4125" spans="11:13" x14ac:dyDescent="0.25">
      <c r="K4125" s="145"/>
      <c r="L4125" s="110"/>
      <c r="M4125" s="110"/>
    </row>
    <row r="4126" spans="11:13" x14ac:dyDescent="0.25">
      <c r="K4126" s="145"/>
      <c r="L4126" s="110"/>
      <c r="M4126" s="110"/>
    </row>
    <row r="4127" spans="11:13" x14ac:dyDescent="0.25">
      <c r="K4127" s="145"/>
      <c r="L4127" s="110"/>
      <c r="M4127" s="110"/>
    </row>
    <row r="4128" spans="11:13" x14ac:dyDescent="0.25">
      <c r="K4128" s="145"/>
      <c r="L4128" s="110"/>
      <c r="M4128" s="110"/>
    </row>
    <row r="4129" spans="11:13" x14ac:dyDescent="0.25">
      <c r="K4129" s="145"/>
      <c r="L4129" s="110"/>
      <c r="M4129" s="110"/>
    </row>
    <row r="4130" spans="11:13" x14ac:dyDescent="0.25">
      <c r="K4130" s="145"/>
      <c r="L4130" s="110"/>
      <c r="M4130" s="110"/>
    </row>
    <row r="4131" spans="11:13" x14ac:dyDescent="0.25">
      <c r="K4131" s="145"/>
      <c r="L4131" s="110"/>
      <c r="M4131" s="110"/>
    </row>
    <row r="4132" spans="11:13" x14ac:dyDescent="0.25">
      <c r="K4132" s="145"/>
      <c r="L4132" s="110"/>
      <c r="M4132" s="110"/>
    </row>
    <row r="4133" spans="11:13" x14ac:dyDescent="0.25">
      <c r="K4133" s="145"/>
      <c r="L4133" s="110"/>
      <c r="M4133" s="110"/>
    </row>
    <row r="4134" spans="11:13" x14ac:dyDescent="0.25">
      <c r="K4134" s="145"/>
      <c r="L4134" s="110"/>
      <c r="M4134" s="110"/>
    </row>
    <row r="4135" spans="11:13" x14ac:dyDescent="0.25">
      <c r="K4135" s="145"/>
      <c r="L4135" s="110"/>
      <c r="M4135" s="110"/>
    </row>
    <row r="4136" spans="11:13" x14ac:dyDescent="0.25">
      <c r="K4136" s="145"/>
      <c r="L4136" s="110"/>
      <c r="M4136" s="110"/>
    </row>
    <row r="4137" spans="11:13" x14ac:dyDescent="0.25">
      <c r="K4137" s="145"/>
      <c r="L4137" s="110"/>
      <c r="M4137" s="110"/>
    </row>
    <row r="4138" spans="11:13" x14ac:dyDescent="0.25">
      <c r="K4138" s="145"/>
      <c r="L4138" s="110"/>
      <c r="M4138" s="110"/>
    </row>
    <row r="4139" spans="11:13" x14ac:dyDescent="0.25">
      <c r="K4139" s="145"/>
      <c r="L4139" s="110"/>
      <c r="M4139" s="110"/>
    </row>
    <row r="4140" spans="11:13" x14ac:dyDescent="0.25">
      <c r="K4140" s="145"/>
      <c r="L4140" s="110"/>
      <c r="M4140" s="110"/>
    </row>
    <row r="4141" spans="11:13" x14ac:dyDescent="0.25">
      <c r="K4141" s="145"/>
      <c r="L4141" s="110"/>
      <c r="M4141" s="110"/>
    </row>
    <row r="4142" spans="11:13" x14ac:dyDescent="0.25">
      <c r="K4142" s="145"/>
      <c r="L4142" s="110"/>
      <c r="M4142" s="110"/>
    </row>
    <row r="4143" spans="11:13" x14ac:dyDescent="0.25">
      <c r="K4143" s="145"/>
      <c r="L4143" s="110"/>
      <c r="M4143" s="110"/>
    </row>
    <row r="4144" spans="11:13" x14ac:dyDescent="0.25">
      <c r="K4144" s="145"/>
      <c r="L4144" s="110"/>
      <c r="M4144" s="110"/>
    </row>
    <row r="4145" spans="11:13" x14ac:dyDescent="0.25">
      <c r="K4145" s="145"/>
      <c r="L4145" s="110"/>
      <c r="M4145" s="110"/>
    </row>
    <row r="4146" spans="11:13" x14ac:dyDescent="0.25">
      <c r="K4146" s="145"/>
      <c r="L4146" s="110"/>
      <c r="M4146" s="110"/>
    </row>
    <row r="4147" spans="11:13" x14ac:dyDescent="0.25">
      <c r="K4147" s="145"/>
      <c r="L4147" s="110"/>
      <c r="M4147" s="110"/>
    </row>
    <row r="4148" spans="11:13" x14ac:dyDescent="0.25">
      <c r="K4148" s="145"/>
      <c r="L4148" s="110"/>
      <c r="M4148" s="110"/>
    </row>
    <row r="4149" spans="11:13" x14ac:dyDescent="0.25">
      <c r="K4149" s="145"/>
      <c r="L4149" s="110"/>
      <c r="M4149" s="110"/>
    </row>
    <row r="4150" spans="11:13" x14ac:dyDescent="0.25">
      <c r="K4150" s="145"/>
      <c r="L4150" s="110"/>
      <c r="M4150" s="110"/>
    </row>
    <row r="4151" spans="11:13" x14ac:dyDescent="0.25">
      <c r="K4151" s="145"/>
      <c r="L4151" s="110"/>
      <c r="M4151" s="110"/>
    </row>
    <row r="4152" spans="11:13" x14ac:dyDescent="0.25">
      <c r="K4152" s="145"/>
      <c r="L4152" s="110"/>
      <c r="M4152" s="110"/>
    </row>
    <row r="4153" spans="11:13" x14ac:dyDescent="0.25">
      <c r="K4153" s="145"/>
      <c r="L4153" s="110"/>
      <c r="M4153" s="110"/>
    </row>
    <row r="4154" spans="11:13" x14ac:dyDescent="0.25">
      <c r="K4154" s="145"/>
      <c r="L4154" s="110"/>
      <c r="M4154" s="110"/>
    </row>
    <row r="4155" spans="11:13" x14ac:dyDescent="0.25">
      <c r="K4155" s="145"/>
      <c r="L4155" s="110"/>
      <c r="M4155" s="110"/>
    </row>
    <row r="4156" spans="11:13" x14ac:dyDescent="0.25">
      <c r="K4156" s="145"/>
      <c r="L4156" s="110"/>
      <c r="M4156" s="110"/>
    </row>
    <row r="4157" spans="11:13" x14ac:dyDescent="0.25">
      <c r="K4157" s="145"/>
      <c r="L4157" s="110"/>
      <c r="M4157" s="110"/>
    </row>
    <row r="4158" spans="11:13" x14ac:dyDescent="0.25">
      <c r="K4158" s="145"/>
      <c r="L4158" s="110"/>
      <c r="M4158" s="110"/>
    </row>
    <row r="4159" spans="11:13" x14ac:dyDescent="0.25">
      <c r="K4159" s="145"/>
      <c r="L4159" s="110"/>
      <c r="M4159" s="110"/>
    </row>
    <row r="4160" spans="11:13" x14ac:dyDescent="0.25">
      <c r="K4160" s="145"/>
      <c r="L4160" s="110"/>
      <c r="M4160" s="110"/>
    </row>
    <row r="4161" spans="11:13" x14ac:dyDescent="0.25">
      <c r="K4161" s="145"/>
      <c r="L4161" s="110"/>
      <c r="M4161" s="110"/>
    </row>
    <row r="4162" spans="11:13" x14ac:dyDescent="0.25">
      <c r="K4162" s="145"/>
      <c r="L4162" s="110"/>
      <c r="M4162" s="110"/>
    </row>
    <row r="4163" spans="11:13" x14ac:dyDescent="0.25">
      <c r="K4163" s="145"/>
      <c r="L4163" s="110"/>
      <c r="M4163" s="110"/>
    </row>
    <row r="4164" spans="11:13" x14ac:dyDescent="0.25">
      <c r="K4164" s="145"/>
      <c r="L4164" s="110"/>
      <c r="M4164" s="110"/>
    </row>
    <row r="4165" spans="11:13" x14ac:dyDescent="0.25">
      <c r="K4165" s="145"/>
      <c r="L4165" s="110"/>
      <c r="M4165" s="110"/>
    </row>
    <row r="4166" spans="11:13" x14ac:dyDescent="0.25">
      <c r="K4166" s="145"/>
      <c r="L4166" s="110"/>
      <c r="M4166" s="110"/>
    </row>
    <row r="4167" spans="11:13" x14ac:dyDescent="0.25">
      <c r="K4167" s="145"/>
      <c r="L4167" s="110"/>
      <c r="M4167" s="110"/>
    </row>
    <row r="4168" spans="11:13" x14ac:dyDescent="0.25">
      <c r="K4168" s="145"/>
      <c r="L4168" s="110"/>
      <c r="M4168" s="110"/>
    </row>
    <row r="4169" spans="11:13" x14ac:dyDescent="0.25">
      <c r="K4169" s="145"/>
      <c r="L4169" s="110"/>
      <c r="M4169" s="110"/>
    </row>
    <row r="4170" spans="11:13" x14ac:dyDescent="0.25">
      <c r="K4170" s="145"/>
      <c r="L4170" s="110"/>
      <c r="M4170" s="110"/>
    </row>
    <row r="4171" spans="11:13" x14ac:dyDescent="0.25">
      <c r="K4171" s="145"/>
      <c r="L4171" s="110"/>
      <c r="M4171" s="110"/>
    </row>
    <row r="4172" spans="11:13" x14ac:dyDescent="0.25">
      <c r="K4172" s="145"/>
      <c r="L4172" s="110"/>
      <c r="M4172" s="110"/>
    </row>
    <row r="4173" spans="11:13" x14ac:dyDescent="0.25">
      <c r="K4173" s="145"/>
      <c r="L4173" s="110"/>
      <c r="M4173" s="110"/>
    </row>
    <row r="4174" spans="11:13" x14ac:dyDescent="0.25">
      <c r="K4174" s="145"/>
      <c r="L4174" s="110"/>
      <c r="M4174" s="110"/>
    </row>
    <row r="4175" spans="11:13" x14ac:dyDescent="0.25">
      <c r="K4175" s="145"/>
      <c r="L4175" s="110"/>
      <c r="M4175" s="110"/>
    </row>
    <row r="4176" spans="11:13" x14ac:dyDescent="0.25">
      <c r="K4176" s="145"/>
      <c r="L4176" s="110"/>
      <c r="M4176" s="110"/>
    </row>
    <row r="4177" spans="11:13" x14ac:dyDescent="0.25">
      <c r="K4177" s="145"/>
      <c r="L4177" s="110"/>
      <c r="M4177" s="110"/>
    </row>
    <row r="4178" spans="11:13" x14ac:dyDescent="0.25">
      <c r="K4178" s="145"/>
      <c r="L4178" s="110"/>
      <c r="M4178" s="110"/>
    </row>
    <row r="4179" spans="11:13" x14ac:dyDescent="0.25">
      <c r="K4179" s="145"/>
      <c r="L4179" s="110"/>
      <c r="M4179" s="110"/>
    </row>
    <row r="4180" spans="11:13" x14ac:dyDescent="0.25">
      <c r="K4180" s="145"/>
      <c r="L4180" s="110"/>
      <c r="M4180" s="110"/>
    </row>
    <row r="4181" spans="11:13" x14ac:dyDescent="0.25">
      <c r="K4181" s="145"/>
      <c r="L4181" s="110"/>
      <c r="M4181" s="110"/>
    </row>
    <row r="4182" spans="11:13" x14ac:dyDescent="0.25">
      <c r="K4182" s="145"/>
      <c r="L4182" s="110"/>
      <c r="M4182" s="110"/>
    </row>
    <row r="4183" spans="11:13" x14ac:dyDescent="0.25">
      <c r="K4183" s="145"/>
      <c r="L4183" s="110"/>
      <c r="M4183" s="110"/>
    </row>
    <row r="4184" spans="11:13" x14ac:dyDescent="0.25">
      <c r="K4184" s="145"/>
      <c r="L4184" s="110"/>
      <c r="M4184" s="110"/>
    </row>
    <row r="4185" spans="11:13" x14ac:dyDescent="0.25">
      <c r="K4185" s="145"/>
      <c r="L4185" s="110"/>
      <c r="M4185" s="110"/>
    </row>
    <row r="4186" spans="11:13" x14ac:dyDescent="0.25">
      <c r="K4186" s="145"/>
      <c r="L4186" s="110"/>
      <c r="M4186" s="110"/>
    </row>
    <row r="4187" spans="11:13" x14ac:dyDescent="0.25">
      <c r="K4187" s="145"/>
      <c r="L4187" s="110"/>
      <c r="M4187" s="110"/>
    </row>
    <row r="4188" spans="11:13" x14ac:dyDescent="0.25">
      <c r="K4188" s="145"/>
      <c r="L4188" s="110"/>
      <c r="M4188" s="110"/>
    </row>
    <row r="4189" spans="11:13" x14ac:dyDescent="0.25">
      <c r="K4189" s="145"/>
      <c r="L4189" s="110"/>
      <c r="M4189" s="110"/>
    </row>
    <row r="4190" spans="11:13" x14ac:dyDescent="0.25">
      <c r="K4190" s="145"/>
      <c r="L4190" s="110"/>
      <c r="M4190" s="110"/>
    </row>
    <row r="4191" spans="11:13" x14ac:dyDescent="0.25">
      <c r="K4191" s="145"/>
      <c r="L4191" s="110"/>
      <c r="M4191" s="110"/>
    </row>
    <row r="4192" spans="11:13" x14ac:dyDescent="0.25">
      <c r="K4192" s="145"/>
      <c r="L4192" s="110"/>
      <c r="M4192" s="110"/>
    </row>
    <row r="4193" spans="11:13" x14ac:dyDescent="0.25">
      <c r="K4193" s="145"/>
      <c r="L4193" s="110"/>
      <c r="M4193" s="110"/>
    </row>
    <row r="4194" spans="11:13" x14ac:dyDescent="0.25">
      <c r="K4194" s="145"/>
      <c r="L4194" s="110"/>
      <c r="M4194" s="110"/>
    </row>
    <row r="4195" spans="11:13" x14ac:dyDescent="0.25">
      <c r="K4195" s="145"/>
      <c r="L4195" s="110"/>
      <c r="M4195" s="110"/>
    </row>
    <row r="4196" spans="11:13" x14ac:dyDescent="0.25">
      <c r="K4196" s="145"/>
      <c r="L4196" s="110"/>
      <c r="M4196" s="110"/>
    </row>
    <row r="4197" spans="11:13" x14ac:dyDescent="0.25">
      <c r="K4197" s="145"/>
      <c r="L4197" s="110"/>
      <c r="M4197" s="110"/>
    </row>
    <row r="4198" spans="11:13" x14ac:dyDescent="0.25">
      <c r="K4198" s="145"/>
      <c r="L4198" s="110"/>
      <c r="M4198" s="110"/>
    </row>
    <row r="4199" spans="11:13" x14ac:dyDescent="0.25">
      <c r="K4199" s="145"/>
      <c r="L4199" s="110"/>
      <c r="M4199" s="110"/>
    </row>
    <row r="4200" spans="11:13" x14ac:dyDescent="0.25">
      <c r="K4200" s="145"/>
      <c r="L4200" s="110"/>
      <c r="M4200" s="110"/>
    </row>
    <row r="4201" spans="11:13" x14ac:dyDescent="0.25">
      <c r="K4201" s="145"/>
      <c r="L4201" s="110"/>
      <c r="M4201" s="110"/>
    </row>
    <row r="4202" spans="11:13" x14ac:dyDescent="0.25">
      <c r="K4202" s="145"/>
      <c r="L4202" s="110"/>
      <c r="M4202" s="110"/>
    </row>
    <row r="4203" spans="11:13" x14ac:dyDescent="0.25">
      <c r="K4203" s="145"/>
      <c r="L4203" s="110"/>
      <c r="M4203" s="110"/>
    </row>
    <row r="4204" spans="11:13" x14ac:dyDescent="0.25">
      <c r="K4204" s="145"/>
      <c r="L4204" s="110"/>
      <c r="M4204" s="110"/>
    </row>
    <row r="4205" spans="11:13" x14ac:dyDescent="0.25">
      <c r="K4205" s="145"/>
      <c r="L4205" s="110"/>
      <c r="M4205" s="110"/>
    </row>
    <row r="4206" spans="11:13" x14ac:dyDescent="0.25">
      <c r="K4206" s="145"/>
      <c r="L4206" s="110"/>
      <c r="M4206" s="110"/>
    </row>
    <row r="4207" spans="11:13" x14ac:dyDescent="0.25">
      <c r="K4207" s="145"/>
      <c r="L4207" s="110"/>
      <c r="M4207" s="110"/>
    </row>
    <row r="4208" spans="11:13" x14ac:dyDescent="0.25">
      <c r="K4208" s="145"/>
      <c r="L4208" s="110"/>
      <c r="M4208" s="110"/>
    </row>
    <row r="4209" spans="11:13" x14ac:dyDescent="0.25">
      <c r="K4209" s="145"/>
      <c r="L4209" s="110"/>
      <c r="M4209" s="110"/>
    </row>
    <row r="4210" spans="11:13" x14ac:dyDescent="0.25">
      <c r="K4210" s="145"/>
      <c r="L4210" s="110"/>
      <c r="M4210" s="110"/>
    </row>
    <row r="4211" spans="11:13" x14ac:dyDescent="0.25">
      <c r="K4211" s="145"/>
      <c r="L4211" s="110"/>
      <c r="M4211" s="110"/>
    </row>
    <row r="4212" spans="11:13" x14ac:dyDescent="0.25">
      <c r="K4212" s="145"/>
      <c r="L4212" s="110"/>
      <c r="M4212" s="110"/>
    </row>
    <row r="4213" spans="11:13" x14ac:dyDescent="0.25">
      <c r="K4213" s="145"/>
      <c r="L4213" s="110"/>
      <c r="M4213" s="110"/>
    </row>
    <row r="4214" spans="11:13" x14ac:dyDescent="0.25">
      <c r="K4214" s="145"/>
      <c r="L4214" s="110"/>
      <c r="M4214" s="110"/>
    </row>
    <row r="4215" spans="11:13" x14ac:dyDescent="0.25">
      <c r="K4215" s="145"/>
      <c r="L4215" s="110"/>
      <c r="M4215" s="110"/>
    </row>
    <row r="4216" spans="11:13" x14ac:dyDescent="0.25">
      <c r="K4216" s="145"/>
      <c r="L4216" s="110"/>
      <c r="M4216" s="110"/>
    </row>
    <row r="4217" spans="11:13" x14ac:dyDescent="0.25">
      <c r="K4217" s="145"/>
      <c r="L4217" s="110"/>
      <c r="M4217" s="110"/>
    </row>
    <row r="4218" spans="11:13" x14ac:dyDescent="0.25">
      <c r="K4218" s="145"/>
      <c r="L4218" s="110"/>
      <c r="M4218" s="110"/>
    </row>
    <row r="4219" spans="11:13" x14ac:dyDescent="0.25">
      <c r="K4219" s="145"/>
      <c r="L4219" s="110"/>
      <c r="M4219" s="110"/>
    </row>
    <row r="4220" spans="11:13" x14ac:dyDescent="0.25">
      <c r="K4220" s="145"/>
      <c r="L4220" s="110"/>
      <c r="M4220" s="110"/>
    </row>
    <row r="4221" spans="11:13" x14ac:dyDescent="0.25">
      <c r="K4221" s="145"/>
      <c r="L4221" s="110"/>
      <c r="M4221" s="110"/>
    </row>
    <row r="4222" spans="11:13" x14ac:dyDescent="0.25">
      <c r="K4222" s="145"/>
      <c r="L4222" s="110"/>
      <c r="M4222" s="110"/>
    </row>
    <row r="4223" spans="11:13" x14ac:dyDescent="0.25">
      <c r="K4223" s="145"/>
      <c r="L4223" s="110"/>
      <c r="M4223" s="110"/>
    </row>
    <row r="4224" spans="11:13" x14ac:dyDescent="0.25">
      <c r="K4224" s="145"/>
      <c r="L4224" s="110"/>
      <c r="M4224" s="110"/>
    </row>
    <row r="4225" spans="11:13" x14ac:dyDescent="0.25">
      <c r="K4225" s="145"/>
      <c r="L4225" s="110"/>
      <c r="M4225" s="110"/>
    </row>
    <row r="4226" spans="11:13" x14ac:dyDescent="0.25">
      <c r="K4226" s="145"/>
      <c r="L4226" s="110"/>
      <c r="M4226" s="110"/>
    </row>
    <row r="4227" spans="11:13" x14ac:dyDescent="0.25">
      <c r="K4227" s="145"/>
      <c r="L4227" s="110"/>
      <c r="M4227" s="110"/>
    </row>
    <row r="4228" spans="11:13" x14ac:dyDescent="0.25">
      <c r="K4228" s="145"/>
      <c r="L4228" s="110"/>
      <c r="M4228" s="110"/>
    </row>
    <row r="4229" spans="11:13" x14ac:dyDescent="0.25">
      <c r="K4229" s="145"/>
      <c r="L4229" s="110"/>
      <c r="M4229" s="110"/>
    </row>
    <row r="4230" spans="11:13" x14ac:dyDescent="0.25">
      <c r="K4230" s="145"/>
      <c r="L4230" s="110"/>
      <c r="M4230" s="110"/>
    </row>
    <row r="4231" spans="11:13" x14ac:dyDescent="0.25">
      <c r="K4231" s="145"/>
      <c r="L4231" s="110"/>
      <c r="M4231" s="110"/>
    </row>
    <row r="4232" spans="11:13" x14ac:dyDescent="0.25">
      <c r="K4232" s="145"/>
      <c r="L4232" s="110"/>
      <c r="M4232" s="110"/>
    </row>
    <row r="4233" spans="11:13" x14ac:dyDescent="0.25">
      <c r="K4233" s="145"/>
      <c r="L4233" s="110"/>
      <c r="M4233" s="110"/>
    </row>
    <row r="4234" spans="11:13" x14ac:dyDescent="0.25">
      <c r="K4234" s="145"/>
      <c r="L4234" s="110"/>
      <c r="M4234" s="110"/>
    </row>
    <row r="4235" spans="11:13" x14ac:dyDescent="0.25">
      <c r="K4235" s="145"/>
      <c r="L4235" s="110"/>
      <c r="M4235" s="110"/>
    </row>
    <row r="4236" spans="11:13" x14ac:dyDescent="0.25">
      <c r="K4236" s="145"/>
      <c r="L4236" s="110"/>
      <c r="M4236" s="110"/>
    </row>
    <row r="4237" spans="11:13" x14ac:dyDescent="0.25">
      <c r="K4237" s="145"/>
      <c r="L4237" s="110"/>
      <c r="M4237" s="110"/>
    </row>
    <row r="4238" spans="11:13" x14ac:dyDescent="0.25">
      <c r="K4238" s="145"/>
      <c r="L4238" s="110"/>
      <c r="M4238" s="110"/>
    </row>
    <row r="4239" spans="11:13" x14ac:dyDescent="0.25">
      <c r="K4239" s="145"/>
      <c r="L4239" s="110"/>
      <c r="M4239" s="110"/>
    </row>
    <row r="4240" spans="11:13" x14ac:dyDescent="0.25">
      <c r="K4240" s="145"/>
      <c r="L4240" s="110"/>
      <c r="M4240" s="110"/>
    </row>
    <row r="4241" spans="11:13" x14ac:dyDescent="0.25">
      <c r="K4241" s="145"/>
      <c r="L4241" s="110"/>
      <c r="M4241" s="110"/>
    </row>
    <row r="4242" spans="11:13" x14ac:dyDescent="0.25">
      <c r="K4242" s="145"/>
      <c r="L4242" s="110"/>
      <c r="M4242" s="110"/>
    </row>
    <row r="4243" spans="11:13" x14ac:dyDescent="0.25">
      <c r="K4243" s="145"/>
      <c r="L4243" s="110"/>
      <c r="M4243" s="110"/>
    </row>
    <row r="4244" spans="11:13" x14ac:dyDescent="0.25">
      <c r="K4244" s="145"/>
      <c r="L4244" s="110"/>
      <c r="M4244" s="110"/>
    </row>
    <row r="4245" spans="11:13" x14ac:dyDescent="0.25">
      <c r="K4245" s="145"/>
      <c r="L4245" s="110"/>
      <c r="M4245" s="110"/>
    </row>
    <row r="4246" spans="11:13" x14ac:dyDescent="0.25">
      <c r="K4246" s="145"/>
      <c r="L4246" s="110"/>
      <c r="M4246" s="110"/>
    </row>
    <row r="4247" spans="11:13" x14ac:dyDescent="0.25">
      <c r="K4247" s="145"/>
      <c r="L4247" s="110"/>
      <c r="M4247" s="110"/>
    </row>
    <row r="4248" spans="11:13" x14ac:dyDescent="0.25">
      <c r="K4248" s="145"/>
      <c r="L4248" s="110"/>
      <c r="M4248" s="110"/>
    </row>
    <row r="4249" spans="11:13" x14ac:dyDescent="0.25">
      <c r="K4249" s="145"/>
      <c r="L4249" s="110"/>
      <c r="M4249" s="110"/>
    </row>
    <row r="4250" spans="11:13" x14ac:dyDescent="0.25">
      <c r="K4250" s="145"/>
      <c r="L4250" s="110"/>
      <c r="M4250" s="110"/>
    </row>
    <row r="4251" spans="11:13" x14ac:dyDescent="0.25">
      <c r="K4251" s="145"/>
      <c r="L4251" s="110"/>
      <c r="M4251" s="110"/>
    </row>
    <row r="4252" spans="11:13" x14ac:dyDescent="0.25">
      <c r="K4252" s="145"/>
      <c r="L4252" s="110"/>
      <c r="M4252" s="110"/>
    </row>
    <row r="4253" spans="11:13" x14ac:dyDescent="0.25">
      <c r="K4253" s="145"/>
      <c r="L4253" s="110"/>
      <c r="M4253" s="110"/>
    </row>
    <row r="4254" spans="11:13" x14ac:dyDescent="0.25">
      <c r="K4254" s="145"/>
      <c r="L4254" s="110"/>
      <c r="M4254" s="110"/>
    </row>
    <row r="4255" spans="11:13" x14ac:dyDescent="0.25">
      <c r="K4255" s="145"/>
      <c r="L4255" s="110"/>
      <c r="M4255" s="110"/>
    </row>
    <row r="4256" spans="11:13" x14ac:dyDescent="0.25">
      <c r="K4256" s="145"/>
      <c r="L4256" s="110"/>
      <c r="M4256" s="110"/>
    </row>
    <row r="4257" spans="11:13" x14ac:dyDescent="0.25">
      <c r="K4257" s="145"/>
      <c r="L4257" s="110"/>
      <c r="M4257" s="110"/>
    </row>
    <row r="4258" spans="11:13" x14ac:dyDescent="0.25">
      <c r="K4258" s="145"/>
      <c r="L4258" s="110"/>
      <c r="M4258" s="110"/>
    </row>
    <row r="4259" spans="11:13" x14ac:dyDescent="0.25">
      <c r="K4259" s="145"/>
      <c r="L4259" s="110"/>
      <c r="M4259" s="110"/>
    </row>
    <row r="4260" spans="11:13" x14ac:dyDescent="0.25">
      <c r="K4260" s="145"/>
      <c r="L4260" s="110"/>
      <c r="M4260" s="110"/>
    </row>
    <row r="4261" spans="11:13" x14ac:dyDescent="0.25">
      <c r="K4261" s="145"/>
      <c r="L4261" s="110"/>
      <c r="M4261" s="110"/>
    </row>
    <row r="4262" spans="11:13" x14ac:dyDescent="0.25">
      <c r="K4262" s="145"/>
      <c r="L4262" s="110"/>
      <c r="M4262" s="110"/>
    </row>
    <row r="4263" spans="11:13" x14ac:dyDescent="0.25">
      <c r="K4263" s="145"/>
      <c r="L4263" s="110"/>
      <c r="M4263" s="110"/>
    </row>
    <row r="4264" spans="11:13" x14ac:dyDescent="0.25">
      <c r="K4264" s="145"/>
      <c r="L4264" s="110"/>
      <c r="M4264" s="110"/>
    </row>
    <row r="4265" spans="11:13" x14ac:dyDescent="0.25">
      <c r="K4265" s="145"/>
      <c r="L4265" s="110"/>
      <c r="M4265" s="110"/>
    </row>
    <row r="4266" spans="11:13" x14ac:dyDescent="0.25">
      <c r="K4266" s="145"/>
      <c r="L4266" s="110"/>
      <c r="M4266" s="110"/>
    </row>
    <row r="4267" spans="11:13" x14ac:dyDescent="0.25">
      <c r="K4267" s="145"/>
      <c r="L4267" s="110"/>
      <c r="M4267" s="110"/>
    </row>
    <row r="4268" spans="11:13" x14ac:dyDescent="0.25">
      <c r="K4268" s="145"/>
      <c r="L4268" s="110"/>
      <c r="M4268" s="110"/>
    </row>
    <row r="4269" spans="11:13" x14ac:dyDescent="0.25">
      <c r="K4269" s="145"/>
      <c r="L4269" s="110"/>
      <c r="M4269" s="110"/>
    </row>
    <row r="4270" spans="11:13" x14ac:dyDescent="0.25">
      <c r="K4270" s="145"/>
      <c r="L4270" s="110"/>
      <c r="M4270" s="110"/>
    </row>
    <row r="4271" spans="11:13" x14ac:dyDescent="0.25">
      <c r="K4271" s="145"/>
      <c r="L4271" s="110"/>
      <c r="M4271" s="110"/>
    </row>
    <row r="4272" spans="11:13" x14ac:dyDescent="0.25">
      <c r="K4272" s="145"/>
      <c r="L4272" s="110"/>
      <c r="M4272" s="110"/>
    </row>
    <row r="4273" spans="11:13" x14ac:dyDescent="0.25">
      <c r="K4273" s="145"/>
      <c r="L4273" s="110"/>
      <c r="M4273" s="110"/>
    </row>
    <row r="4274" spans="11:13" x14ac:dyDescent="0.25">
      <c r="K4274" s="145"/>
      <c r="L4274" s="110"/>
      <c r="M4274" s="110"/>
    </row>
    <row r="4275" spans="11:13" x14ac:dyDescent="0.25">
      <c r="K4275" s="145"/>
      <c r="L4275" s="110"/>
      <c r="M4275" s="110"/>
    </row>
    <row r="4276" spans="11:13" x14ac:dyDescent="0.25">
      <c r="K4276" s="145"/>
      <c r="L4276" s="110"/>
      <c r="M4276" s="110"/>
    </row>
    <row r="4277" spans="11:13" x14ac:dyDescent="0.25">
      <c r="K4277" s="145"/>
      <c r="L4277" s="110"/>
      <c r="M4277" s="110"/>
    </row>
    <row r="4278" spans="11:13" x14ac:dyDescent="0.25">
      <c r="K4278" s="145"/>
      <c r="L4278" s="110"/>
      <c r="M4278" s="110"/>
    </row>
    <row r="4279" spans="11:13" x14ac:dyDescent="0.25">
      <c r="K4279" s="145"/>
      <c r="L4279" s="110"/>
      <c r="M4279" s="110"/>
    </row>
    <row r="4280" spans="11:13" x14ac:dyDescent="0.25">
      <c r="K4280" s="145"/>
      <c r="L4280" s="110"/>
      <c r="M4280" s="110"/>
    </row>
    <row r="4281" spans="11:13" x14ac:dyDescent="0.25">
      <c r="K4281" s="145"/>
      <c r="L4281" s="110"/>
      <c r="M4281" s="110"/>
    </row>
    <row r="4282" spans="11:13" x14ac:dyDescent="0.25">
      <c r="K4282" s="145"/>
      <c r="L4282" s="110"/>
      <c r="M4282" s="110"/>
    </row>
    <row r="4283" spans="11:13" x14ac:dyDescent="0.25">
      <c r="K4283" s="145"/>
      <c r="L4283" s="110"/>
      <c r="M4283" s="110"/>
    </row>
    <row r="4284" spans="11:13" x14ac:dyDescent="0.25">
      <c r="K4284" s="145"/>
      <c r="L4284" s="110"/>
      <c r="M4284" s="110"/>
    </row>
    <row r="4285" spans="11:13" x14ac:dyDescent="0.25">
      <c r="K4285" s="145"/>
      <c r="L4285" s="110"/>
      <c r="M4285" s="110"/>
    </row>
    <row r="4286" spans="11:13" x14ac:dyDescent="0.25">
      <c r="K4286" s="145"/>
      <c r="L4286" s="110"/>
      <c r="M4286" s="110"/>
    </row>
    <row r="4287" spans="11:13" x14ac:dyDescent="0.25">
      <c r="K4287" s="145"/>
      <c r="L4287" s="110"/>
      <c r="M4287" s="110"/>
    </row>
    <row r="4288" spans="11:13" x14ac:dyDescent="0.25">
      <c r="K4288" s="145"/>
      <c r="L4288" s="110"/>
      <c r="M4288" s="110"/>
    </row>
    <row r="4289" spans="11:13" x14ac:dyDescent="0.25">
      <c r="K4289" s="145"/>
      <c r="L4289" s="110"/>
      <c r="M4289" s="110"/>
    </row>
    <row r="4290" spans="11:13" x14ac:dyDescent="0.25">
      <c r="K4290" s="145"/>
      <c r="L4290" s="110"/>
      <c r="M4290" s="110"/>
    </row>
    <row r="4291" spans="11:13" x14ac:dyDescent="0.25">
      <c r="K4291" s="145"/>
      <c r="L4291" s="110"/>
      <c r="M4291" s="110"/>
    </row>
    <row r="4292" spans="11:13" x14ac:dyDescent="0.25">
      <c r="K4292" s="145"/>
      <c r="L4292" s="110"/>
      <c r="M4292" s="110"/>
    </row>
    <row r="4293" spans="11:13" x14ac:dyDescent="0.25">
      <c r="K4293" s="145"/>
      <c r="L4293" s="110"/>
      <c r="M4293" s="110"/>
    </row>
    <row r="4294" spans="11:13" x14ac:dyDescent="0.25">
      <c r="K4294" s="145"/>
      <c r="L4294" s="110"/>
      <c r="M4294" s="110"/>
    </row>
    <row r="4295" spans="11:13" x14ac:dyDescent="0.25">
      <c r="K4295" s="145"/>
      <c r="L4295" s="110"/>
      <c r="M4295" s="110"/>
    </row>
    <row r="4296" spans="11:13" x14ac:dyDescent="0.25">
      <c r="K4296" s="145"/>
      <c r="L4296" s="110"/>
      <c r="M4296" s="110"/>
    </row>
    <row r="4297" spans="11:13" x14ac:dyDescent="0.25">
      <c r="K4297" s="145"/>
      <c r="L4297" s="110"/>
      <c r="M4297" s="110"/>
    </row>
    <row r="4298" spans="11:13" x14ac:dyDescent="0.25">
      <c r="K4298" s="145"/>
      <c r="L4298" s="110"/>
      <c r="M4298" s="110"/>
    </row>
    <row r="4299" spans="11:13" x14ac:dyDescent="0.25">
      <c r="K4299" s="145"/>
      <c r="L4299" s="110"/>
      <c r="M4299" s="110"/>
    </row>
    <row r="4300" spans="11:13" x14ac:dyDescent="0.25">
      <c r="K4300" s="145"/>
      <c r="L4300" s="110"/>
      <c r="M4300" s="110"/>
    </row>
    <row r="4301" spans="11:13" x14ac:dyDescent="0.25">
      <c r="K4301" s="145"/>
      <c r="L4301" s="110"/>
      <c r="M4301" s="110"/>
    </row>
    <row r="4302" spans="11:13" x14ac:dyDescent="0.25">
      <c r="K4302" s="145"/>
      <c r="L4302" s="110"/>
      <c r="M4302" s="110"/>
    </row>
    <row r="4303" spans="11:13" x14ac:dyDescent="0.25">
      <c r="K4303" s="145"/>
      <c r="L4303" s="110"/>
      <c r="M4303" s="110"/>
    </row>
    <row r="4304" spans="11:13" x14ac:dyDescent="0.25">
      <c r="K4304" s="145"/>
      <c r="L4304" s="110"/>
      <c r="M4304" s="110"/>
    </row>
    <row r="4305" spans="11:13" x14ac:dyDescent="0.25">
      <c r="K4305" s="145"/>
      <c r="L4305" s="110"/>
      <c r="M4305" s="110"/>
    </row>
    <row r="4306" spans="11:13" x14ac:dyDescent="0.25">
      <c r="K4306" s="145"/>
      <c r="L4306" s="110"/>
      <c r="M4306" s="110"/>
    </row>
    <row r="4307" spans="11:13" x14ac:dyDescent="0.25">
      <c r="K4307" s="145"/>
      <c r="L4307" s="110"/>
      <c r="M4307" s="110"/>
    </row>
    <row r="4308" spans="11:13" x14ac:dyDescent="0.25">
      <c r="K4308" s="145"/>
      <c r="L4308" s="110"/>
      <c r="M4308" s="110"/>
    </row>
    <row r="4309" spans="11:13" x14ac:dyDescent="0.25">
      <c r="K4309" s="145"/>
      <c r="L4309" s="110"/>
      <c r="M4309" s="110"/>
    </row>
    <row r="4310" spans="11:13" x14ac:dyDescent="0.25">
      <c r="K4310" s="145"/>
      <c r="L4310" s="110"/>
      <c r="M4310" s="110"/>
    </row>
    <row r="4311" spans="11:13" x14ac:dyDescent="0.25">
      <c r="K4311" s="145"/>
      <c r="L4311" s="110"/>
      <c r="M4311" s="110"/>
    </row>
    <row r="4312" spans="11:13" x14ac:dyDescent="0.25">
      <c r="K4312" s="145"/>
      <c r="L4312" s="110"/>
      <c r="M4312" s="110"/>
    </row>
    <row r="4313" spans="11:13" x14ac:dyDescent="0.25">
      <c r="K4313" s="145"/>
      <c r="L4313" s="110"/>
      <c r="M4313" s="110"/>
    </row>
    <row r="4314" spans="11:13" x14ac:dyDescent="0.25">
      <c r="K4314" s="145"/>
      <c r="L4314" s="110"/>
      <c r="M4314" s="110"/>
    </row>
    <row r="4315" spans="11:13" x14ac:dyDescent="0.25">
      <c r="K4315" s="145"/>
      <c r="L4315" s="110"/>
      <c r="M4315" s="110"/>
    </row>
    <row r="4316" spans="11:13" x14ac:dyDescent="0.25">
      <c r="K4316" s="145"/>
      <c r="L4316" s="110"/>
      <c r="M4316" s="110"/>
    </row>
    <row r="4317" spans="11:13" x14ac:dyDescent="0.25">
      <c r="K4317" s="145"/>
      <c r="L4317" s="110"/>
      <c r="M4317" s="110"/>
    </row>
    <row r="4318" spans="11:13" x14ac:dyDescent="0.25">
      <c r="K4318" s="145"/>
      <c r="L4318" s="110"/>
      <c r="M4318" s="110"/>
    </row>
    <row r="4319" spans="11:13" x14ac:dyDescent="0.25">
      <c r="K4319" s="145"/>
      <c r="L4319" s="110"/>
      <c r="M4319" s="110"/>
    </row>
    <row r="4320" spans="11:13" x14ac:dyDescent="0.25">
      <c r="K4320" s="145"/>
      <c r="L4320" s="110"/>
      <c r="M4320" s="110"/>
    </row>
    <row r="4321" spans="11:13" x14ac:dyDescent="0.25">
      <c r="K4321" s="145"/>
      <c r="L4321" s="110"/>
      <c r="M4321" s="110"/>
    </row>
    <row r="4322" spans="11:13" x14ac:dyDescent="0.25">
      <c r="K4322" s="145"/>
      <c r="L4322" s="110"/>
      <c r="M4322" s="110"/>
    </row>
    <row r="4323" spans="11:13" x14ac:dyDescent="0.25">
      <c r="K4323" s="145"/>
      <c r="L4323" s="110"/>
      <c r="M4323" s="110"/>
    </row>
    <row r="4324" spans="11:13" x14ac:dyDescent="0.25">
      <c r="K4324" s="145"/>
      <c r="L4324" s="110"/>
      <c r="M4324" s="110"/>
    </row>
    <row r="4325" spans="11:13" x14ac:dyDescent="0.25">
      <c r="K4325" s="145"/>
      <c r="L4325" s="110"/>
      <c r="M4325" s="110"/>
    </row>
    <row r="4326" spans="11:13" x14ac:dyDescent="0.25">
      <c r="K4326" s="145"/>
      <c r="L4326" s="110"/>
      <c r="M4326" s="110"/>
    </row>
    <row r="4327" spans="11:13" x14ac:dyDescent="0.25">
      <c r="K4327" s="145"/>
      <c r="L4327" s="110"/>
      <c r="M4327" s="110"/>
    </row>
    <row r="4328" spans="11:13" x14ac:dyDescent="0.25">
      <c r="K4328" s="145"/>
      <c r="L4328" s="110"/>
      <c r="M4328" s="110"/>
    </row>
    <row r="4329" spans="11:13" x14ac:dyDescent="0.25">
      <c r="K4329" s="145"/>
      <c r="L4329" s="110"/>
      <c r="M4329" s="110"/>
    </row>
    <row r="4330" spans="11:13" x14ac:dyDescent="0.25">
      <c r="K4330" s="145"/>
      <c r="L4330" s="110"/>
      <c r="M4330" s="110"/>
    </row>
    <row r="4331" spans="11:13" x14ac:dyDescent="0.25">
      <c r="K4331" s="145"/>
      <c r="L4331" s="110"/>
      <c r="M4331" s="110"/>
    </row>
    <row r="4332" spans="11:13" x14ac:dyDescent="0.25">
      <c r="K4332" s="145"/>
      <c r="L4332" s="110"/>
      <c r="M4332" s="110"/>
    </row>
    <row r="4333" spans="11:13" x14ac:dyDescent="0.25">
      <c r="K4333" s="145"/>
      <c r="L4333" s="110"/>
      <c r="M4333" s="110"/>
    </row>
    <row r="4334" spans="11:13" x14ac:dyDescent="0.25">
      <c r="K4334" s="145"/>
      <c r="L4334" s="110"/>
      <c r="M4334" s="110"/>
    </row>
    <row r="4335" spans="11:13" x14ac:dyDescent="0.25">
      <c r="K4335" s="145"/>
      <c r="L4335" s="110"/>
      <c r="M4335" s="110"/>
    </row>
    <row r="4336" spans="11:13" x14ac:dyDescent="0.25">
      <c r="K4336" s="145"/>
      <c r="L4336" s="110"/>
      <c r="M4336" s="110"/>
    </row>
    <row r="4337" spans="11:13" x14ac:dyDescent="0.25">
      <c r="K4337" s="145"/>
      <c r="L4337" s="110"/>
      <c r="M4337" s="110"/>
    </row>
    <row r="4338" spans="11:13" x14ac:dyDescent="0.25">
      <c r="K4338" s="145"/>
      <c r="L4338" s="110"/>
      <c r="M4338" s="110"/>
    </row>
    <row r="4339" spans="11:13" x14ac:dyDescent="0.25">
      <c r="K4339" s="145"/>
      <c r="L4339" s="110"/>
      <c r="M4339" s="110"/>
    </row>
    <row r="4340" spans="11:13" x14ac:dyDescent="0.25">
      <c r="K4340" s="145"/>
      <c r="L4340" s="110"/>
      <c r="M4340" s="110"/>
    </row>
    <row r="4341" spans="11:13" x14ac:dyDescent="0.25">
      <c r="K4341" s="145"/>
      <c r="L4341" s="110"/>
      <c r="M4341" s="110"/>
    </row>
    <row r="4342" spans="11:13" x14ac:dyDescent="0.25">
      <c r="K4342" s="145"/>
      <c r="L4342" s="110"/>
      <c r="M4342" s="110"/>
    </row>
    <row r="4343" spans="11:13" x14ac:dyDescent="0.25">
      <c r="K4343" s="145"/>
      <c r="L4343" s="110"/>
      <c r="M4343" s="110"/>
    </row>
    <row r="4344" spans="11:13" x14ac:dyDescent="0.25">
      <c r="K4344" s="145"/>
      <c r="L4344" s="110"/>
      <c r="M4344" s="110"/>
    </row>
    <row r="4345" spans="11:13" x14ac:dyDescent="0.25">
      <c r="K4345" s="145"/>
      <c r="L4345" s="110"/>
      <c r="M4345" s="110"/>
    </row>
    <row r="4346" spans="11:13" x14ac:dyDescent="0.25">
      <c r="K4346" s="145"/>
      <c r="L4346" s="110"/>
      <c r="M4346" s="110"/>
    </row>
    <row r="4347" spans="11:13" x14ac:dyDescent="0.25">
      <c r="K4347" s="145"/>
      <c r="L4347" s="110"/>
      <c r="M4347" s="110"/>
    </row>
    <row r="4348" spans="11:13" x14ac:dyDescent="0.25">
      <c r="K4348" s="145"/>
      <c r="L4348" s="110"/>
      <c r="M4348" s="110"/>
    </row>
    <row r="4349" spans="11:13" x14ac:dyDescent="0.25">
      <c r="K4349" s="145"/>
      <c r="L4349" s="110"/>
      <c r="M4349" s="110"/>
    </row>
    <row r="4350" spans="11:13" x14ac:dyDescent="0.25">
      <c r="K4350" s="145"/>
      <c r="L4350" s="110"/>
      <c r="M4350" s="110"/>
    </row>
    <row r="4351" spans="11:13" x14ac:dyDescent="0.25">
      <c r="K4351" s="145"/>
      <c r="L4351" s="110"/>
      <c r="M4351" s="110"/>
    </row>
    <row r="4352" spans="11:13" x14ac:dyDescent="0.25">
      <c r="K4352" s="145"/>
      <c r="L4352" s="110"/>
      <c r="M4352" s="110"/>
    </row>
    <row r="4353" spans="11:13" x14ac:dyDescent="0.25">
      <c r="K4353" s="145"/>
      <c r="L4353" s="110"/>
      <c r="M4353" s="110"/>
    </row>
    <row r="4354" spans="11:13" x14ac:dyDescent="0.25">
      <c r="K4354" s="145"/>
      <c r="L4354" s="110"/>
      <c r="M4354" s="110"/>
    </row>
    <row r="4355" spans="11:13" x14ac:dyDescent="0.25">
      <c r="K4355" s="145"/>
      <c r="L4355" s="110"/>
      <c r="M4355" s="110"/>
    </row>
    <row r="4356" spans="11:13" x14ac:dyDescent="0.25">
      <c r="K4356" s="145"/>
      <c r="L4356" s="110"/>
      <c r="M4356" s="110"/>
    </row>
    <row r="4357" spans="11:13" x14ac:dyDescent="0.25">
      <c r="K4357" s="145"/>
      <c r="L4357" s="110"/>
      <c r="M4357" s="110"/>
    </row>
    <row r="4358" spans="11:13" x14ac:dyDescent="0.25">
      <c r="K4358" s="145"/>
      <c r="L4358" s="110"/>
      <c r="M4358" s="110"/>
    </row>
    <row r="4359" spans="11:13" x14ac:dyDescent="0.25">
      <c r="K4359" s="145"/>
      <c r="L4359" s="110"/>
      <c r="M4359" s="110"/>
    </row>
    <row r="4360" spans="11:13" x14ac:dyDescent="0.25">
      <c r="K4360" s="145"/>
      <c r="L4360" s="110"/>
      <c r="M4360" s="110"/>
    </row>
    <row r="4361" spans="11:13" x14ac:dyDescent="0.25">
      <c r="K4361" s="145"/>
      <c r="L4361" s="110"/>
      <c r="M4361" s="110"/>
    </row>
    <row r="4362" spans="11:13" x14ac:dyDescent="0.25">
      <c r="K4362" s="145"/>
      <c r="L4362" s="110"/>
      <c r="M4362" s="110"/>
    </row>
    <row r="4363" spans="11:13" x14ac:dyDescent="0.25">
      <c r="K4363" s="145"/>
      <c r="L4363" s="110"/>
      <c r="M4363" s="110"/>
    </row>
    <row r="4364" spans="11:13" x14ac:dyDescent="0.25">
      <c r="K4364" s="145"/>
      <c r="L4364" s="110"/>
      <c r="M4364" s="110"/>
    </row>
    <row r="4365" spans="11:13" x14ac:dyDescent="0.25">
      <c r="K4365" s="145"/>
      <c r="L4365" s="110"/>
      <c r="M4365" s="110"/>
    </row>
    <row r="4366" spans="11:13" x14ac:dyDescent="0.25">
      <c r="K4366" s="145"/>
      <c r="L4366" s="110"/>
      <c r="M4366" s="110"/>
    </row>
    <row r="4367" spans="11:13" x14ac:dyDescent="0.25">
      <c r="K4367" s="145"/>
      <c r="L4367" s="110"/>
      <c r="M4367" s="110"/>
    </row>
    <row r="4368" spans="11:13" x14ac:dyDescent="0.25">
      <c r="K4368" s="145"/>
      <c r="L4368" s="110"/>
      <c r="M4368" s="110"/>
    </row>
    <row r="4369" spans="11:13" x14ac:dyDescent="0.25">
      <c r="K4369" s="145"/>
      <c r="L4369" s="110"/>
      <c r="M4369" s="110"/>
    </row>
    <row r="4370" spans="11:13" x14ac:dyDescent="0.25">
      <c r="K4370" s="145"/>
      <c r="L4370" s="110"/>
      <c r="M4370" s="110"/>
    </row>
    <row r="4371" spans="11:13" x14ac:dyDescent="0.25">
      <c r="K4371" s="145"/>
      <c r="L4371" s="110"/>
      <c r="M4371" s="110"/>
    </row>
    <row r="4372" spans="11:13" x14ac:dyDescent="0.25">
      <c r="K4372" s="145"/>
      <c r="L4372" s="110"/>
      <c r="M4372" s="110"/>
    </row>
    <row r="4373" spans="11:13" x14ac:dyDescent="0.25">
      <c r="K4373" s="145"/>
      <c r="L4373" s="110"/>
      <c r="M4373" s="110"/>
    </row>
    <row r="4374" spans="11:13" x14ac:dyDescent="0.25">
      <c r="K4374" s="145"/>
      <c r="L4374" s="110"/>
      <c r="M4374" s="110"/>
    </row>
    <row r="4375" spans="11:13" x14ac:dyDescent="0.25">
      <c r="K4375" s="145"/>
      <c r="L4375" s="110"/>
      <c r="M4375" s="110"/>
    </row>
    <row r="4376" spans="11:13" x14ac:dyDescent="0.25">
      <c r="K4376" s="145"/>
      <c r="L4376" s="110"/>
      <c r="M4376" s="110"/>
    </row>
    <row r="4377" spans="11:13" x14ac:dyDescent="0.25">
      <c r="K4377" s="145"/>
      <c r="L4377" s="110"/>
      <c r="M4377" s="110"/>
    </row>
    <row r="4378" spans="11:13" x14ac:dyDescent="0.25">
      <c r="K4378" s="145"/>
      <c r="L4378" s="110"/>
      <c r="M4378" s="110"/>
    </row>
    <row r="4379" spans="11:13" x14ac:dyDescent="0.25">
      <c r="K4379" s="145"/>
      <c r="L4379" s="110"/>
      <c r="M4379" s="110"/>
    </row>
    <row r="4380" spans="11:13" x14ac:dyDescent="0.25">
      <c r="K4380" s="145"/>
      <c r="L4380" s="110"/>
      <c r="M4380" s="110"/>
    </row>
    <row r="4381" spans="11:13" x14ac:dyDescent="0.25">
      <c r="K4381" s="145"/>
      <c r="L4381" s="110"/>
      <c r="M4381" s="110"/>
    </row>
    <row r="4382" spans="11:13" x14ac:dyDescent="0.25">
      <c r="K4382" s="145"/>
      <c r="L4382" s="110"/>
      <c r="M4382" s="110"/>
    </row>
    <row r="4383" spans="11:13" x14ac:dyDescent="0.25">
      <c r="K4383" s="145"/>
      <c r="L4383" s="110"/>
      <c r="M4383" s="110"/>
    </row>
    <row r="4384" spans="11:13" x14ac:dyDescent="0.25">
      <c r="K4384" s="145"/>
      <c r="L4384" s="110"/>
      <c r="M4384" s="110"/>
    </row>
    <row r="4385" spans="11:13" x14ac:dyDescent="0.25">
      <c r="K4385" s="145"/>
      <c r="L4385" s="110"/>
      <c r="M4385" s="110"/>
    </row>
    <row r="4386" spans="11:13" x14ac:dyDescent="0.25">
      <c r="K4386" s="145"/>
      <c r="L4386" s="110"/>
      <c r="M4386" s="110"/>
    </row>
    <row r="4387" spans="11:13" x14ac:dyDescent="0.25">
      <c r="K4387" s="145"/>
      <c r="L4387" s="110"/>
      <c r="M4387" s="110"/>
    </row>
    <row r="4388" spans="11:13" x14ac:dyDescent="0.25">
      <c r="K4388" s="145"/>
      <c r="L4388" s="110"/>
      <c r="M4388" s="110"/>
    </row>
    <row r="4389" spans="11:13" x14ac:dyDescent="0.25">
      <c r="K4389" s="145"/>
      <c r="L4389" s="110"/>
      <c r="M4389" s="110"/>
    </row>
    <row r="4390" spans="11:13" x14ac:dyDescent="0.25">
      <c r="K4390" s="145"/>
      <c r="L4390" s="110"/>
      <c r="M4390" s="110"/>
    </row>
    <row r="4391" spans="11:13" x14ac:dyDescent="0.25">
      <c r="K4391" s="145"/>
      <c r="L4391" s="110"/>
      <c r="M4391" s="110"/>
    </row>
    <row r="4392" spans="11:13" x14ac:dyDescent="0.25">
      <c r="K4392" s="145"/>
      <c r="L4392" s="110"/>
      <c r="M4392" s="110"/>
    </row>
    <row r="4393" spans="11:13" x14ac:dyDescent="0.25">
      <c r="K4393" s="145"/>
      <c r="L4393" s="110"/>
      <c r="M4393" s="110"/>
    </row>
    <row r="4394" spans="11:13" x14ac:dyDescent="0.25">
      <c r="K4394" s="145"/>
      <c r="L4394" s="110"/>
      <c r="M4394" s="110"/>
    </row>
    <row r="4395" spans="11:13" x14ac:dyDescent="0.25">
      <c r="K4395" s="145"/>
      <c r="L4395" s="110"/>
      <c r="M4395" s="110"/>
    </row>
    <row r="4396" spans="11:13" x14ac:dyDescent="0.25">
      <c r="K4396" s="145"/>
      <c r="L4396" s="110"/>
      <c r="M4396" s="110"/>
    </row>
    <row r="4397" spans="11:13" x14ac:dyDescent="0.25">
      <c r="K4397" s="145"/>
      <c r="L4397" s="110"/>
      <c r="M4397" s="110"/>
    </row>
    <row r="4398" spans="11:13" x14ac:dyDescent="0.25">
      <c r="K4398" s="145"/>
      <c r="L4398" s="110"/>
      <c r="M4398" s="110"/>
    </row>
    <row r="4399" spans="11:13" x14ac:dyDescent="0.25">
      <c r="K4399" s="145"/>
      <c r="L4399" s="110"/>
      <c r="M4399" s="110"/>
    </row>
    <row r="4400" spans="11:13" x14ac:dyDescent="0.25">
      <c r="K4400" s="145"/>
      <c r="L4400" s="110"/>
      <c r="M4400" s="110"/>
    </row>
    <row r="4401" spans="11:13" x14ac:dyDescent="0.25">
      <c r="K4401" s="145"/>
      <c r="L4401" s="110"/>
      <c r="M4401" s="110"/>
    </row>
    <row r="4402" spans="11:13" x14ac:dyDescent="0.25">
      <c r="K4402" s="145"/>
      <c r="L4402" s="110"/>
      <c r="M4402" s="110"/>
    </row>
    <row r="4403" spans="11:13" x14ac:dyDescent="0.25">
      <c r="K4403" s="145"/>
      <c r="L4403" s="110"/>
      <c r="M4403" s="110"/>
    </row>
    <row r="4404" spans="11:13" x14ac:dyDescent="0.25">
      <c r="K4404" s="145"/>
      <c r="L4404" s="110"/>
      <c r="M4404" s="110"/>
    </row>
    <row r="4405" spans="11:13" x14ac:dyDescent="0.25">
      <c r="K4405" s="145"/>
      <c r="L4405" s="110"/>
      <c r="M4405" s="110"/>
    </row>
    <row r="4406" spans="11:13" x14ac:dyDescent="0.25">
      <c r="K4406" s="145"/>
      <c r="L4406" s="110"/>
      <c r="M4406" s="110"/>
    </row>
    <row r="4407" spans="11:13" x14ac:dyDescent="0.25">
      <c r="K4407" s="145"/>
      <c r="L4407" s="110"/>
      <c r="M4407" s="110"/>
    </row>
    <row r="4408" spans="11:13" x14ac:dyDescent="0.25">
      <c r="K4408" s="145"/>
      <c r="L4408" s="110"/>
      <c r="M4408" s="110"/>
    </row>
    <row r="4409" spans="11:13" x14ac:dyDescent="0.25">
      <c r="K4409" s="145"/>
      <c r="L4409" s="110"/>
      <c r="M4409" s="110"/>
    </row>
    <row r="4410" spans="11:13" x14ac:dyDescent="0.25">
      <c r="K4410" s="145"/>
      <c r="L4410" s="110"/>
      <c r="M4410" s="110"/>
    </row>
    <row r="4411" spans="11:13" x14ac:dyDescent="0.25">
      <c r="K4411" s="145"/>
      <c r="L4411" s="110"/>
      <c r="M4411" s="110"/>
    </row>
    <row r="4412" spans="11:13" x14ac:dyDescent="0.25">
      <c r="K4412" s="145"/>
      <c r="L4412" s="110"/>
      <c r="M4412" s="110"/>
    </row>
    <row r="4413" spans="11:13" x14ac:dyDescent="0.25">
      <c r="K4413" s="145"/>
      <c r="L4413" s="110"/>
      <c r="M4413" s="110"/>
    </row>
    <row r="4414" spans="11:13" x14ac:dyDescent="0.25">
      <c r="K4414" s="145"/>
      <c r="L4414" s="110"/>
      <c r="M4414" s="110"/>
    </row>
    <row r="4415" spans="11:13" x14ac:dyDescent="0.25">
      <c r="K4415" s="145"/>
      <c r="L4415" s="110"/>
      <c r="M4415" s="110"/>
    </row>
    <row r="4416" spans="11:13" x14ac:dyDescent="0.25">
      <c r="K4416" s="145"/>
      <c r="L4416" s="110"/>
      <c r="M4416" s="110"/>
    </row>
    <row r="4417" spans="11:13" x14ac:dyDescent="0.25">
      <c r="K4417" s="145"/>
      <c r="L4417" s="110"/>
      <c r="M4417" s="110"/>
    </row>
    <row r="4418" spans="11:13" x14ac:dyDescent="0.25">
      <c r="K4418" s="145"/>
      <c r="L4418" s="110"/>
      <c r="M4418" s="110"/>
    </row>
    <row r="4419" spans="11:13" x14ac:dyDescent="0.25">
      <c r="K4419" s="145"/>
      <c r="L4419" s="110"/>
      <c r="M4419" s="110"/>
    </row>
    <row r="4420" spans="11:13" x14ac:dyDescent="0.25">
      <c r="K4420" s="145"/>
      <c r="L4420" s="110"/>
      <c r="M4420" s="110"/>
    </row>
    <row r="4421" spans="11:13" x14ac:dyDescent="0.25">
      <c r="K4421" s="145"/>
      <c r="L4421" s="110"/>
      <c r="M4421" s="110"/>
    </row>
    <row r="4422" spans="11:13" x14ac:dyDescent="0.25">
      <c r="K4422" s="145"/>
      <c r="L4422" s="110"/>
      <c r="M4422" s="110"/>
    </row>
    <row r="4423" spans="11:13" x14ac:dyDescent="0.25">
      <c r="K4423" s="145"/>
      <c r="L4423" s="110"/>
      <c r="M4423" s="110"/>
    </row>
    <row r="4424" spans="11:13" x14ac:dyDescent="0.25">
      <c r="K4424" s="145"/>
      <c r="L4424" s="110"/>
      <c r="M4424" s="110"/>
    </row>
    <row r="4425" spans="11:13" x14ac:dyDescent="0.25">
      <c r="K4425" s="145"/>
      <c r="L4425" s="110"/>
      <c r="M4425" s="110"/>
    </row>
    <row r="4426" spans="11:13" x14ac:dyDescent="0.25">
      <c r="K4426" s="145"/>
      <c r="L4426" s="110"/>
      <c r="M4426" s="110"/>
    </row>
    <row r="4427" spans="11:13" x14ac:dyDescent="0.25">
      <c r="K4427" s="145"/>
      <c r="L4427" s="110"/>
      <c r="M4427" s="110"/>
    </row>
    <row r="4428" spans="11:13" x14ac:dyDescent="0.25">
      <c r="K4428" s="145"/>
      <c r="L4428" s="110"/>
      <c r="M4428" s="110"/>
    </row>
    <row r="4429" spans="11:13" x14ac:dyDescent="0.25">
      <c r="K4429" s="145"/>
      <c r="L4429" s="110"/>
      <c r="M4429" s="110"/>
    </row>
    <row r="4430" spans="11:13" x14ac:dyDescent="0.25">
      <c r="K4430" s="145"/>
      <c r="L4430" s="110"/>
      <c r="M4430" s="110"/>
    </row>
    <row r="4431" spans="11:13" x14ac:dyDescent="0.25">
      <c r="K4431" s="145"/>
      <c r="L4431" s="110"/>
      <c r="M4431" s="110"/>
    </row>
    <row r="4432" spans="11:13" x14ac:dyDescent="0.25">
      <c r="K4432" s="145"/>
      <c r="L4432" s="110"/>
      <c r="M4432" s="110"/>
    </row>
    <row r="4433" spans="11:13" x14ac:dyDescent="0.25">
      <c r="K4433" s="145"/>
      <c r="L4433" s="110"/>
      <c r="M4433" s="110"/>
    </row>
    <row r="4434" spans="11:13" x14ac:dyDescent="0.25">
      <c r="K4434" s="145"/>
      <c r="L4434" s="110"/>
      <c r="M4434" s="110"/>
    </row>
    <row r="4435" spans="11:13" x14ac:dyDescent="0.25">
      <c r="K4435" s="145"/>
      <c r="L4435" s="110"/>
      <c r="M4435" s="110"/>
    </row>
    <row r="4436" spans="11:13" x14ac:dyDescent="0.25">
      <c r="K4436" s="145"/>
      <c r="L4436" s="110"/>
      <c r="M4436" s="110"/>
    </row>
    <row r="4437" spans="11:13" x14ac:dyDescent="0.25">
      <c r="K4437" s="145"/>
      <c r="L4437" s="110"/>
      <c r="M4437" s="110"/>
    </row>
    <row r="4438" spans="11:13" x14ac:dyDescent="0.25">
      <c r="K4438" s="145"/>
      <c r="L4438" s="110"/>
      <c r="M4438" s="110"/>
    </row>
    <row r="4439" spans="11:13" x14ac:dyDescent="0.25">
      <c r="K4439" s="145"/>
      <c r="L4439" s="110"/>
      <c r="M4439" s="110"/>
    </row>
    <row r="4440" spans="11:13" x14ac:dyDescent="0.25">
      <c r="K4440" s="145"/>
      <c r="L4440" s="110"/>
      <c r="M4440" s="110"/>
    </row>
    <row r="4441" spans="11:13" x14ac:dyDescent="0.25">
      <c r="K4441" s="145"/>
      <c r="L4441" s="110"/>
      <c r="M4441" s="110"/>
    </row>
    <row r="4442" spans="11:13" x14ac:dyDescent="0.25">
      <c r="K4442" s="145"/>
      <c r="L4442" s="110"/>
      <c r="M4442" s="110"/>
    </row>
    <row r="4443" spans="11:13" x14ac:dyDescent="0.25">
      <c r="K4443" s="145"/>
      <c r="L4443" s="110"/>
      <c r="M4443" s="110"/>
    </row>
    <row r="4444" spans="11:13" x14ac:dyDescent="0.25">
      <c r="K4444" s="145"/>
      <c r="L4444" s="110"/>
      <c r="M4444" s="110"/>
    </row>
    <row r="4445" spans="11:13" x14ac:dyDescent="0.25">
      <c r="K4445" s="145"/>
      <c r="L4445" s="110"/>
      <c r="M4445" s="110"/>
    </row>
    <row r="4446" spans="11:13" x14ac:dyDescent="0.25">
      <c r="K4446" s="145"/>
      <c r="L4446" s="110"/>
      <c r="M4446" s="110"/>
    </row>
    <row r="4447" spans="11:13" x14ac:dyDescent="0.25">
      <c r="K4447" s="145"/>
      <c r="L4447" s="110"/>
      <c r="M4447" s="110"/>
    </row>
    <row r="4448" spans="11:13" x14ac:dyDescent="0.25">
      <c r="K4448" s="145"/>
      <c r="L4448" s="110"/>
      <c r="M4448" s="110"/>
    </row>
    <row r="4449" spans="11:13" x14ac:dyDescent="0.25">
      <c r="K4449" s="145"/>
      <c r="L4449" s="110"/>
      <c r="M4449" s="110"/>
    </row>
    <row r="4450" spans="11:13" x14ac:dyDescent="0.25">
      <c r="K4450" s="145"/>
      <c r="L4450" s="110"/>
      <c r="M4450" s="110"/>
    </row>
    <row r="4451" spans="11:13" x14ac:dyDescent="0.25">
      <c r="K4451" s="145"/>
      <c r="L4451" s="110"/>
      <c r="M4451" s="110"/>
    </row>
    <row r="4452" spans="11:13" x14ac:dyDescent="0.25">
      <c r="K4452" s="145"/>
      <c r="L4452" s="110"/>
      <c r="M4452" s="110"/>
    </row>
    <row r="4453" spans="11:13" x14ac:dyDescent="0.25">
      <c r="K4453" s="145"/>
      <c r="L4453" s="110"/>
      <c r="M4453" s="110"/>
    </row>
    <row r="4454" spans="11:13" x14ac:dyDescent="0.25">
      <c r="K4454" s="145"/>
      <c r="L4454" s="110"/>
      <c r="M4454" s="110"/>
    </row>
    <row r="4455" spans="11:13" x14ac:dyDescent="0.25">
      <c r="K4455" s="145"/>
      <c r="L4455" s="110"/>
      <c r="M4455" s="110"/>
    </row>
    <row r="4456" spans="11:13" x14ac:dyDescent="0.25">
      <c r="K4456" s="145"/>
      <c r="L4456" s="110"/>
      <c r="M4456" s="110"/>
    </row>
    <row r="4457" spans="11:13" x14ac:dyDescent="0.25">
      <c r="K4457" s="145"/>
      <c r="L4457" s="110"/>
      <c r="M4457" s="110"/>
    </row>
    <row r="4458" spans="11:13" x14ac:dyDescent="0.25">
      <c r="K4458" s="145"/>
      <c r="L4458" s="110"/>
      <c r="M4458" s="110"/>
    </row>
    <row r="4459" spans="11:13" x14ac:dyDescent="0.25">
      <c r="K4459" s="145"/>
      <c r="L4459" s="110"/>
      <c r="M4459" s="110"/>
    </row>
    <row r="4460" spans="11:13" x14ac:dyDescent="0.25">
      <c r="K4460" s="145"/>
      <c r="L4460" s="110"/>
      <c r="M4460" s="110"/>
    </row>
    <row r="4461" spans="11:13" x14ac:dyDescent="0.25">
      <c r="K4461" s="145"/>
      <c r="L4461" s="110"/>
      <c r="M4461" s="110"/>
    </row>
    <row r="4462" spans="11:13" x14ac:dyDescent="0.25">
      <c r="K4462" s="145"/>
      <c r="L4462" s="110"/>
      <c r="M4462" s="110"/>
    </row>
    <row r="4463" spans="11:13" x14ac:dyDescent="0.25">
      <c r="K4463" s="145"/>
      <c r="L4463" s="110"/>
      <c r="M4463" s="110"/>
    </row>
    <row r="4464" spans="11:13" x14ac:dyDescent="0.25">
      <c r="K4464" s="145"/>
      <c r="L4464" s="110"/>
      <c r="M4464" s="110"/>
    </row>
    <row r="4465" spans="11:13" x14ac:dyDescent="0.25">
      <c r="K4465" s="145"/>
      <c r="L4465" s="110"/>
      <c r="M4465" s="110"/>
    </row>
    <row r="4466" spans="11:13" x14ac:dyDescent="0.25">
      <c r="K4466" s="145"/>
      <c r="L4466" s="110"/>
      <c r="M4466" s="110"/>
    </row>
    <row r="4467" spans="11:13" x14ac:dyDescent="0.25">
      <c r="K4467" s="145"/>
      <c r="L4467" s="110"/>
      <c r="M4467" s="110"/>
    </row>
    <row r="4468" spans="11:13" x14ac:dyDescent="0.25">
      <c r="K4468" s="145"/>
      <c r="L4468" s="110"/>
      <c r="M4468" s="110"/>
    </row>
    <row r="4469" spans="11:13" x14ac:dyDescent="0.25">
      <c r="K4469" s="145"/>
      <c r="L4469" s="110"/>
      <c r="M4469" s="110"/>
    </row>
    <row r="4470" spans="11:13" x14ac:dyDescent="0.25">
      <c r="K4470" s="145"/>
      <c r="L4470" s="110"/>
      <c r="M4470" s="110"/>
    </row>
    <row r="4471" spans="11:13" x14ac:dyDescent="0.25">
      <c r="K4471" s="145"/>
      <c r="L4471" s="110"/>
      <c r="M4471" s="110"/>
    </row>
    <row r="4472" spans="11:13" x14ac:dyDescent="0.25">
      <c r="K4472" s="145"/>
      <c r="L4472" s="110"/>
      <c r="M4472" s="110"/>
    </row>
    <row r="4473" spans="11:13" x14ac:dyDescent="0.25">
      <c r="K4473" s="145"/>
      <c r="L4473" s="110"/>
      <c r="M4473" s="110"/>
    </row>
    <row r="4474" spans="11:13" x14ac:dyDescent="0.25">
      <c r="K4474" s="145"/>
      <c r="L4474" s="110"/>
      <c r="M4474" s="110"/>
    </row>
    <row r="4475" spans="11:13" x14ac:dyDescent="0.25">
      <c r="K4475" s="145"/>
      <c r="L4475" s="110"/>
      <c r="M4475" s="110"/>
    </row>
    <row r="4476" spans="11:13" x14ac:dyDescent="0.25">
      <c r="K4476" s="145"/>
      <c r="L4476" s="110"/>
      <c r="M4476" s="110"/>
    </row>
    <row r="4477" spans="11:13" x14ac:dyDescent="0.25">
      <c r="K4477" s="145"/>
      <c r="L4477" s="110"/>
      <c r="M4477" s="110"/>
    </row>
    <row r="4478" spans="11:13" x14ac:dyDescent="0.25">
      <c r="K4478" s="145"/>
      <c r="L4478" s="110"/>
      <c r="M4478" s="110"/>
    </row>
    <row r="4479" spans="11:13" x14ac:dyDescent="0.25">
      <c r="K4479" s="145"/>
      <c r="L4479" s="110"/>
      <c r="M4479" s="110"/>
    </row>
    <row r="4480" spans="11:13" x14ac:dyDescent="0.25">
      <c r="K4480" s="145"/>
      <c r="L4480" s="110"/>
      <c r="M4480" s="110"/>
    </row>
    <row r="4481" spans="11:13" x14ac:dyDescent="0.25">
      <c r="K4481" s="145"/>
      <c r="L4481" s="110"/>
      <c r="M4481" s="110"/>
    </row>
    <row r="4482" spans="11:13" x14ac:dyDescent="0.25">
      <c r="K4482" s="145"/>
      <c r="L4482" s="110"/>
      <c r="M4482" s="110"/>
    </row>
    <row r="4483" spans="11:13" x14ac:dyDescent="0.25">
      <c r="K4483" s="145"/>
      <c r="L4483" s="110"/>
      <c r="M4483" s="110"/>
    </row>
    <row r="4484" spans="11:13" x14ac:dyDescent="0.25">
      <c r="K4484" s="145"/>
      <c r="L4484" s="110"/>
      <c r="M4484" s="110"/>
    </row>
    <row r="4485" spans="11:13" x14ac:dyDescent="0.25">
      <c r="K4485" s="145"/>
      <c r="L4485" s="110"/>
      <c r="M4485" s="110"/>
    </row>
    <row r="4486" spans="11:13" x14ac:dyDescent="0.25">
      <c r="K4486" s="145"/>
      <c r="L4486" s="110"/>
      <c r="M4486" s="110"/>
    </row>
    <row r="4487" spans="11:13" x14ac:dyDescent="0.25">
      <c r="K4487" s="145"/>
      <c r="L4487" s="110"/>
      <c r="M4487" s="110"/>
    </row>
    <row r="4488" spans="11:13" x14ac:dyDescent="0.25">
      <c r="K4488" s="145"/>
      <c r="L4488" s="110"/>
      <c r="M4488" s="110"/>
    </row>
    <row r="4489" spans="11:13" x14ac:dyDescent="0.25">
      <c r="K4489" s="145"/>
      <c r="L4489" s="110"/>
      <c r="M4489" s="110"/>
    </row>
    <row r="4490" spans="11:13" x14ac:dyDescent="0.25">
      <c r="K4490" s="145"/>
      <c r="L4490" s="110"/>
      <c r="M4490" s="110"/>
    </row>
    <row r="4491" spans="11:13" x14ac:dyDescent="0.25">
      <c r="K4491" s="145"/>
      <c r="L4491" s="110"/>
      <c r="M4491" s="110"/>
    </row>
    <row r="4492" spans="11:13" x14ac:dyDescent="0.25">
      <c r="K4492" s="145"/>
      <c r="L4492" s="110"/>
      <c r="M4492" s="110"/>
    </row>
    <row r="4493" spans="11:13" x14ac:dyDescent="0.25">
      <c r="K4493" s="145"/>
      <c r="L4493" s="110"/>
      <c r="M4493" s="110"/>
    </row>
    <row r="4494" spans="11:13" x14ac:dyDescent="0.25">
      <c r="K4494" s="145"/>
      <c r="L4494" s="110"/>
      <c r="M4494" s="110"/>
    </row>
    <row r="4495" spans="11:13" x14ac:dyDescent="0.25">
      <c r="K4495" s="145"/>
      <c r="L4495" s="110"/>
      <c r="M4495" s="110"/>
    </row>
    <row r="4496" spans="11:13" x14ac:dyDescent="0.25">
      <c r="K4496" s="145"/>
      <c r="L4496" s="110"/>
      <c r="M4496" s="110"/>
    </row>
    <row r="4497" spans="11:13" x14ac:dyDescent="0.25">
      <c r="K4497" s="145"/>
      <c r="L4497" s="110"/>
      <c r="M4497" s="110"/>
    </row>
    <row r="4498" spans="11:13" x14ac:dyDescent="0.25">
      <c r="K4498" s="145"/>
      <c r="L4498" s="110"/>
      <c r="M4498" s="110"/>
    </row>
    <row r="4499" spans="11:13" x14ac:dyDescent="0.25">
      <c r="K4499" s="145"/>
      <c r="L4499" s="110"/>
      <c r="M4499" s="110"/>
    </row>
    <row r="4500" spans="11:13" x14ac:dyDescent="0.25">
      <c r="K4500" s="145"/>
      <c r="L4500" s="110"/>
      <c r="M4500" s="110"/>
    </row>
    <row r="4501" spans="11:13" x14ac:dyDescent="0.25">
      <c r="K4501" s="145"/>
      <c r="L4501" s="110"/>
      <c r="M4501" s="110"/>
    </row>
    <row r="4502" spans="11:13" x14ac:dyDescent="0.25">
      <c r="K4502" s="145"/>
      <c r="L4502" s="110"/>
      <c r="M4502" s="110"/>
    </row>
    <row r="4503" spans="11:13" x14ac:dyDescent="0.25">
      <c r="K4503" s="145"/>
      <c r="L4503" s="110"/>
      <c r="M4503" s="110"/>
    </row>
    <row r="4504" spans="11:13" x14ac:dyDescent="0.25">
      <c r="K4504" s="145"/>
      <c r="L4504" s="110"/>
      <c r="M4504" s="110"/>
    </row>
    <row r="4505" spans="11:13" x14ac:dyDescent="0.25">
      <c r="K4505" s="145"/>
      <c r="L4505" s="110"/>
      <c r="M4505" s="110"/>
    </row>
    <row r="4506" spans="11:13" x14ac:dyDescent="0.25">
      <c r="K4506" s="145"/>
      <c r="L4506" s="110"/>
      <c r="M4506" s="110"/>
    </row>
    <row r="4507" spans="11:13" x14ac:dyDescent="0.25">
      <c r="K4507" s="145"/>
      <c r="L4507" s="110"/>
      <c r="M4507" s="110"/>
    </row>
    <row r="4508" spans="11:13" x14ac:dyDescent="0.25">
      <c r="K4508" s="145"/>
      <c r="L4508" s="110"/>
      <c r="M4508" s="110"/>
    </row>
    <row r="4509" spans="11:13" x14ac:dyDescent="0.25">
      <c r="K4509" s="145"/>
      <c r="L4509" s="110"/>
      <c r="M4509" s="110"/>
    </row>
    <row r="4510" spans="11:13" x14ac:dyDescent="0.25">
      <c r="K4510" s="145"/>
      <c r="L4510" s="110"/>
      <c r="M4510" s="110"/>
    </row>
    <row r="4511" spans="11:13" x14ac:dyDescent="0.25">
      <c r="K4511" s="145"/>
      <c r="L4511" s="110"/>
      <c r="M4511" s="110"/>
    </row>
    <row r="4512" spans="11:13" x14ac:dyDescent="0.25">
      <c r="K4512" s="145"/>
      <c r="L4512" s="110"/>
      <c r="M4512" s="110"/>
    </row>
    <row r="4513" spans="11:13" x14ac:dyDescent="0.25">
      <c r="K4513" s="145"/>
      <c r="L4513" s="110"/>
      <c r="M4513" s="110"/>
    </row>
    <row r="4514" spans="11:13" x14ac:dyDescent="0.25">
      <c r="K4514" s="145"/>
      <c r="L4514" s="110"/>
      <c r="M4514" s="110"/>
    </row>
    <row r="4515" spans="11:13" x14ac:dyDescent="0.25">
      <c r="K4515" s="145"/>
      <c r="L4515" s="110"/>
      <c r="M4515" s="110"/>
    </row>
    <row r="4516" spans="11:13" x14ac:dyDescent="0.25">
      <c r="K4516" s="145"/>
      <c r="L4516" s="110"/>
      <c r="M4516" s="110"/>
    </row>
    <row r="4517" spans="11:13" x14ac:dyDescent="0.25">
      <c r="K4517" s="145"/>
      <c r="L4517" s="110"/>
      <c r="M4517" s="110"/>
    </row>
    <row r="4518" spans="11:13" x14ac:dyDescent="0.25">
      <c r="K4518" s="145"/>
      <c r="L4518" s="110"/>
      <c r="M4518" s="110"/>
    </row>
    <row r="4519" spans="11:13" x14ac:dyDescent="0.25">
      <c r="K4519" s="145"/>
      <c r="L4519" s="110"/>
      <c r="M4519" s="110"/>
    </row>
    <row r="4520" spans="11:13" x14ac:dyDescent="0.25">
      <c r="K4520" s="145"/>
      <c r="L4520" s="110"/>
      <c r="M4520" s="110"/>
    </row>
    <row r="4521" spans="11:13" x14ac:dyDescent="0.25">
      <c r="K4521" s="145"/>
      <c r="L4521" s="110"/>
      <c r="M4521" s="110"/>
    </row>
    <row r="4522" spans="11:13" x14ac:dyDescent="0.25">
      <c r="K4522" s="145"/>
      <c r="L4522" s="110"/>
      <c r="M4522" s="110"/>
    </row>
    <row r="4523" spans="11:13" x14ac:dyDescent="0.25">
      <c r="K4523" s="145"/>
      <c r="L4523" s="110"/>
      <c r="M4523" s="110"/>
    </row>
    <row r="4524" spans="11:13" x14ac:dyDescent="0.25">
      <c r="K4524" s="145"/>
      <c r="L4524" s="110"/>
      <c r="M4524" s="110"/>
    </row>
    <row r="4525" spans="11:13" x14ac:dyDescent="0.25">
      <c r="K4525" s="145"/>
      <c r="L4525" s="110"/>
      <c r="M4525" s="110"/>
    </row>
    <row r="4526" spans="11:13" x14ac:dyDescent="0.25">
      <c r="K4526" s="145"/>
      <c r="L4526" s="110"/>
      <c r="M4526" s="110"/>
    </row>
    <row r="4527" spans="11:13" x14ac:dyDescent="0.25">
      <c r="K4527" s="145"/>
      <c r="L4527" s="110"/>
      <c r="M4527" s="110"/>
    </row>
    <row r="4528" spans="11:13" x14ac:dyDescent="0.25">
      <c r="K4528" s="145"/>
      <c r="L4528" s="110"/>
      <c r="M4528" s="110"/>
    </row>
    <row r="4529" spans="11:13" x14ac:dyDescent="0.25">
      <c r="K4529" s="145"/>
      <c r="L4529" s="110"/>
      <c r="M4529" s="110"/>
    </row>
    <row r="4530" spans="11:13" x14ac:dyDescent="0.25">
      <c r="K4530" s="145"/>
      <c r="L4530" s="110"/>
      <c r="M4530" s="110"/>
    </row>
    <row r="4531" spans="11:13" x14ac:dyDescent="0.25">
      <c r="K4531" s="145"/>
      <c r="L4531" s="110"/>
      <c r="M4531" s="110"/>
    </row>
    <row r="4532" spans="11:13" x14ac:dyDescent="0.25">
      <c r="K4532" s="145"/>
      <c r="L4532" s="110"/>
      <c r="M4532" s="110"/>
    </row>
    <row r="4533" spans="11:13" x14ac:dyDescent="0.25">
      <c r="K4533" s="145"/>
      <c r="L4533" s="110"/>
      <c r="M4533" s="110"/>
    </row>
    <row r="4534" spans="11:13" x14ac:dyDescent="0.25">
      <c r="K4534" s="145"/>
      <c r="L4534" s="110"/>
      <c r="M4534" s="110"/>
    </row>
    <row r="4535" spans="11:13" x14ac:dyDescent="0.25">
      <c r="K4535" s="145"/>
      <c r="L4535" s="110"/>
      <c r="M4535" s="110"/>
    </row>
    <row r="4536" spans="11:13" x14ac:dyDescent="0.25">
      <c r="K4536" s="145"/>
      <c r="L4536" s="110"/>
      <c r="M4536" s="110"/>
    </row>
    <row r="4537" spans="11:13" x14ac:dyDescent="0.25">
      <c r="K4537" s="145"/>
      <c r="L4537" s="110"/>
      <c r="M4537" s="110"/>
    </row>
    <row r="4538" spans="11:13" x14ac:dyDescent="0.25">
      <c r="K4538" s="145"/>
      <c r="L4538" s="110"/>
      <c r="M4538" s="110"/>
    </row>
    <row r="4539" spans="11:13" x14ac:dyDescent="0.25">
      <c r="K4539" s="145"/>
      <c r="L4539" s="110"/>
      <c r="M4539" s="110"/>
    </row>
    <row r="4540" spans="11:13" x14ac:dyDescent="0.25">
      <c r="K4540" s="145"/>
      <c r="L4540" s="110"/>
      <c r="M4540" s="110"/>
    </row>
    <row r="4541" spans="11:13" x14ac:dyDescent="0.25">
      <c r="K4541" s="145"/>
      <c r="L4541" s="110"/>
      <c r="M4541" s="110"/>
    </row>
    <row r="4542" spans="11:13" x14ac:dyDescent="0.25">
      <c r="K4542" s="145"/>
      <c r="L4542" s="110"/>
      <c r="M4542" s="110"/>
    </row>
    <row r="4543" spans="11:13" x14ac:dyDescent="0.25">
      <c r="K4543" s="145"/>
      <c r="L4543" s="110"/>
      <c r="M4543" s="110"/>
    </row>
    <row r="4544" spans="11:13" x14ac:dyDescent="0.25">
      <c r="K4544" s="145"/>
      <c r="L4544" s="110"/>
      <c r="M4544" s="110"/>
    </row>
    <row r="4545" spans="11:13" x14ac:dyDescent="0.25">
      <c r="K4545" s="145"/>
      <c r="L4545" s="110"/>
      <c r="M4545" s="110"/>
    </row>
    <row r="4546" spans="11:13" x14ac:dyDescent="0.25">
      <c r="K4546" s="145"/>
      <c r="L4546" s="110"/>
      <c r="M4546" s="110"/>
    </row>
    <row r="4547" spans="11:13" x14ac:dyDescent="0.25">
      <c r="K4547" s="145"/>
      <c r="L4547" s="110"/>
      <c r="M4547" s="110"/>
    </row>
    <row r="4548" spans="11:13" x14ac:dyDescent="0.25">
      <c r="K4548" s="145"/>
      <c r="L4548" s="110"/>
      <c r="M4548" s="110"/>
    </row>
    <row r="4549" spans="11:13" x14ac:dyDescent="0.25">
      <c r="K4549" s="145"/>
      <c r="L4549" s="110"/>
      <c r="M4549" s="110"/>
    </row>
    <row r="4550" spans="11:13" x14ac:dyDescent="0.25">
      <c r="K4550" s="145"/>
      <c r="L4550" s="110"/>
      <c r="M4550" s="110"/>
    </row>
    <row r="4551" spans="11:13" x14ac:dyDescent="0.25">
      <c r="K4551" s="145"/>
      <c r="L4551" s="110"/>
      <c r="M4551" s="110"/>
    </row>
    <row r="4552" spans="11:13" x14ac:dyDescent="0.25">
      <c r="K4552" s="145"/>
      <c r="L4552" s="110"/>
      <c r="M4552" s="110"/>
    </row>
    <row r="4553" spans="11:13" x14ac:dyDescent="0.25">
      <c r="K4553" s="145"/>
      <c r="L4553" s="110"/>
      <c r="M4553" s="110"/>
    </row>
    <row r="4554" spans="11:13" x14ac:dyDescent="0.25">
      <c r="K4554" s="145"/>
      <c r="L4554" s="110"/>
      <c r="M4554" s="110"/>
    </row>
    <row r="4555" spans="11:13" x14ac:dyDescent="0.25">
      <c r="K4555" s="145"/>
      <c r="L4555" s="110"/>
      <c r="M4555" s="110"/>
    </row>
    <row r="4556" spans="11:13" x14ac:dyDescent="0.25">
      <c r="K4556" s="145"/>
      <c r="L4556" s="110"/>
      <c r="M4556" s="110"/>
    </row>
    <row r="4557" spans="11:13" x14ac:dyDescent="0.25">
      <c r="K4557" s="145"/>
      <c r="L4557" s="110"/>
      <c r="M4557" s="110"/>
    </row>
    <row r="4558" spans="11:13" x14ac:dyDescent="0.25">
      <c r="K4558" s="145"/>
      <c r="L4558" s="110"/>
      <c r="M4558" s="110"/>
    </row>
    <row r="4559" spans="11:13" x14ac:dyDescent="0.25">
      <c r="K4559" s="145"/>
      <c r="L4559" s="110"/>
      <c r="M4559" s="110"/>
    </row>
    <row r="4560" spans="11:13" x14ac:dyDescent="0.25">
      <c r="K4560" s="145"/>
      <c r="L4560" s="110"/>
      <c r="M4560" s="110"/>
    </row>
    <row r="4561" spans="11:13" x14ac:dyDescent="0.25">
      <c r="K4561" s="145"/>
      <c r="L4561" s="110"/>
      <c r="M4561" s="110"/>
    </row>
    <row r="4562" spans="11:13" x14ac:dyDescent="0.25">
      <c r="K4562" s="145"/>
      <c r="L4562" s="110"/>
      <c r="M4562" s="110"/>
    </row>
    <row r="4563" spans="11:13" x14ac:dyDescent="0.25">
      <c r="K4563" s="145"/>
      <c r="L4563" s="110"/>
      <c r="M4563" s="110"/>
    </row>
    <row r="4564" spans="11:13" x14ac:dyDescent="0.25">
      <c r="K4564" s="145"/>
      <c r="L4564" s="110"/>
      <c r="M4564" s="110"/>
    </row>
    <row r="4565" spans="11:13" x14ac:dyDescent="0.25">
      <c r="K4565" s="145"/>
      <c r="L4565" s="110"/>
      <c r="M4565" s="110"/>
    </row>
    <row r="4566" spans="11:13" x14ac:dyDescent="0.25">
      <c r="K4566" s="145"/>
      <c r="L4566" s="110"/>
      <c r="M4566" s="110"/>
    </row>
    <row r="4567" spans="11:13" x14ac:dyDescent="0.25">
      <c r="K4567" s="145"/>
      <c r="L4567" s="110"/>
      <c r="M4567" s="110"/>
    </row>
    <row r="4568" spans="11:13" x14ac:dyDescent="0.25">
      <c r="K4568" s="145"/>
      <c r="L4568" s="110"/>
      <c r="M4568" s="110"/>
    </row>
    <row r="4569" spans="11:13" x14ac:dyDescent="0.25">
      <c r="K4569" s="145"/>
      <c r="L4569" s="110"/>
      <c r="M4569" s="110"/>
    </row>
    <row r="4570" spans="11:13" x14ac:dyDescent="0.25">
      <c r="K4570" s="145"/>
      <c r="L4570" s="110"/>
      <c r="M4570" s="110"/>
    </row>
    <row r="4571" spans="11:13" x14ac:dyDescent="0.25">
      <c r="K4571" s="145"/>
      <c r="L4571" s="110"/>
      <c r="M4571" s="110"/>
    </row>
    <row r="4572" spans="11:13" x14ac:dyDescent="0.25">
      <c r="K4572" s="145"/>
      <c r="L4572" s="110"/>
      <c r="M4572" s="110"/>
    </row>
    <row r="4573" spans="11:13" x14ac:dyDescent="0.25">
      <c r="K4573" s="145"/>
      <c r="L4573" s="110"/>
      <c r="M4573" s="110"/>
    </row>
    <row r="4574" spans="11:13" x14ac:dyDescent="0.25">
      <c r="K4574" s="145"/>
      <c r="L4574" s="110"/>
      <c r="M4574" s="110"/>
    </row>
    <row r="4575" spans="11:13" x14ac:dyDescent="0.25">
      <c r="K4575" s="145"/>
      <c r="L4575" s="110"/>
      <c r="M4575" s="110"/>
    </row>
    <row r="4576" spans="11:13" x14ac:dyDescent="0.25">
      <c r="K4576" s="145"/>
      <c r="L4576" s="110"/>
      <c r="M4576" s="110"/>
    </row>
    <row r="4577" spans="11:13" x14ac:dyDescent="0.25">
      <c r="K4577" s="145"/>
      <c r="L4577" s="110"/>
      <c r="M4577" s="110"/>
    </row>
    <row r="4578" spans="11:13" x14ac:dyDescent="0.25">
      <c r="K4578" s="145"/>
      <c r="L4578" s="110"/>
      <c r="M4578" s="110"/>
    </row>
    <row r="4579" spans="11:13" x14ac:dyDescent="0.25">
      <c r="K4579" s="145"/>
      <c r="L4579" s="110"/>
      <c r="M4579" s="110"/>
    </row>
    <row r="4580" spans="11:13" x14ac:dyDescent="0.25">
      <c r="K4580" s="145"/>
      <c r="L4580" s="110"/>
      <c r="M4580" s="110"/>
    </row>
    <row r="4581" spans="11:13" x14ac:dyDescent="0.25">
      <c r="K4581" s="145"/>
      <c r="L4581" s="110"/>
      <c r="M4581" s="110"/>
    </row>
    <row r="4582" spans="11:13" x14ac:dyDescent="0.25">
      <c r="K4582" s="145"/>
      <c r="L4582" s="110"/>
      <c r="M4582" s="110"/>
    </row>
    <row r="4583" spans="11:13" x14ac:dyDescent="0.25">
      <c r="K4583" s="145"/>
      <c r="L4583" s="110"/>
      <c r="M4583" s="110"/>
    </row>
    <row r="4584" spans="11:13" x14ac:dyDescent="0.25">
      <c r="K4584" s="145"/>
      <c r="L4584" s="110"/>
      <c r="M4584" s="110"/>
    </row>
    <row r="4585" spans="11:13" x14ac:dyDescent="0.25">
      <c r="K4585" s="145"/>
      <c r="L4585" s="110"/>
      <c r="M4585" s="110"/>
    </row>
    <row r="4586" spans="11:13" x14ac:dyDescent="0.25">
      <c r="K4586" s="145"/>
      <c r="L4586" s="110"/>
      <c r="M4586" s="110"/>
    </row>
    <row r="4587" spans="11:13" x14ac:dyDescent="0.25">
      <c r="K4587" s="145"/>
      <c r="L4587" s="110"/>
      <c r="M4587" s="110"/>
    </row>
    <row r="4588" spans="11:13" x14ac:dyDescent="0.25">
      <c r="K4588" s="145"/>
      <c r="L4588" s="110"/>
      <c r="M4588" s="110"/>
    </row>
    <row r="4589" spans="11:13" x14ac:dyDescent="0.25">
      <c r="K4589" s="145"/>
      <c r="L4589" s="110"/>
      <c r="M4589" s="110"/>
    </row>
    <row r="4590" spans="11:13" x14ac:dyDescent="0.25">
      <c r="K4590" s="145"/>
      <c r="L4590" s="110"/>
      <c r="M4590" s="110"/>
    </row>
    <row r="4591" spans="11:13" x14ac:dyDescent="0.25">
      <c r="K4591" s="145"/>
      <c r="L4591" s="110"/>
      <c r="M4591" s="110"/>
    </row>
    <row r="4592" spans="11:13" x14ac:dyDescent="0.25">
      <c r="K4592" s="145"/>
      <c r="L4592" s="110"/>
      <c r="M4592" s="110"/>
    </row>
    <row r="4593" spans="11:13" x14ac:dyDescent="0.25">
      <c r="K4593" s="145"/>
      <c r="L4593" s="110"/>
      <c r="M4593" s="110"/>
    </row>
    <row r="4594" spans="11:13" x14ac:dyDescent="0.25">
      <c r="K4594" s="145"/>
      <c r="L4594" s="110"/>
      <c r="M4594" s="110"/>
    </row>
    <row r="4595" spans="11:13" x14ac:dyDescent="0.25">
      <c r="K4595" s="145"/>
      <c r="L4595" s="110"/>
      <c r="M4595" s="110"/>
    </row>
    <row r="4596" spans="11:13" x14ac:dyDescent="0.25">
      <c r="K4596" s="145"/>
      <c r="L4596" s="110"/>
      <c r="M4596" s="110"/>
    </row>
    <row r="4597" spans="11:13" x14ac:dyDescent="0.25">
      <c r="K4597" s="145"/>
      <c r="L4597" s="110"/>
      <c r="M4597" s="110"/>
    </row>
    <row r="4598" spans="11:13" x14ac:dyDescent="0.25">
      <c r="K4598" s="145"/>
      <c r="L4598" s="110"/>
      <c r="M4598" s="110"/>
    </row>
    <row r="4599" spans="11:13" x14ac:dyDescent="0.25">
      <c r="K4599" s="145"/>
      <c r="L4599" s="110"/>
      <c r="M4599" s="110"/>
    </row>
    <row r="4600" spans="11:13" x14ac:dyDescent="0.25">
      <c r="K4600" s="145"/>
      <c r="L4600" s="110"/>
      <c r="M4600" s="110"/>
    </row>
    <row r="4601" spans="11:13" x14ac:dyDescent="0.25">
      <c r="K4601" s="145"/>
      <c r="L4601" s="110"/>
      <c r="M4601" s="110"/>
    </row>
    <row r="4602" spans="11:13" x14ac:dyDescent="0.25">
      <c r="K4602" s="145"/>
      <c r="L4602" s="110"/>
      <c r="M4602" s="110"/>
    </row>
    <row r="4603" spans="11:13" x14ac:dyDescent="0.25">
      <c r="K4603" s="145"/>
      <c r="L4603" s="110"/>
      <c r="M4603" s="110"/>
    </row>
    <row r="4604" spans="11:13" x14ac:dyDescent="0.25">
      <c r="K4604" s="145"/>
      <c r="L4604" s="110"/>
      <c r="M4604" s="110"/>
    </row>
    <row r="4605" spans="11:13" x14ac:dyDescent="0.25">
      <c r="K4605" s="145"/>
      <c r="L4605" s="110"/>
      <c r="M4605" s="110"/>
    </row>
    <row r="4606" spans="11:13" x14ac:dyDescent="0.25">
      <c r="K4606" s="145"/>
      <c r="L4606" s="110"/>
      <c r="M4606" s="110"/>
    </row>
    <row r="4607" spans="11:13" x14ac:dyDescent="0.25">
      <c r="K4607" s="145"/>
      <c r="L4607" s="110"/>
      <c r="M4607" s="110"/>
    </row>
    <row r="4608" spans="11:13" x14ac:dyDescent="0.25">
      <c r="K4608" s="145"/>
      <c r="L4608" s="110"/>
      <c r="M4608" s="110"/>
    </row>
    <row r="4609" spans="11:13" x14ac:dyDescent="0.25">
      <c r="K4609" s="145"/>
      <c r="L4609" s="110"/>
      <c r="M4609" s="110"/>
    </row>
    <row r="4610" spans="11:13" x14ac:dyDescent="0.25">
      <c r="K4610" s="145"/>
      <c r="L4610" s="110"/>
      <c r="M4610" s="110"/>
    </row>
    <row r="4611" spans="11:13" x14ac:dyDescent="0.25">
      <c r="K4611" s="145"/>
      <c r="L4611" s="110"/>
      <c r="M4611" s="110"/>
    </row>
    <row r="4612" spans="11:13" x14ac:dyDescent="0.25">
      <c r="K4612" s="145"/>
      <c r="L4612" s="110"/>
      <c r="M4612" s="110"/>
    </row>
    <row r="4613" spans="11:13" x14ac:dyDescent="0.25">
      <c r="K4613" s="145"/>
      <c r="L4613" s="110"/>
      <c r="M4613" s="110"/>
    </row>
    <row r="4614" spans="11:13" x14ac:dyDescent="0.25">
      <c r="K4614" s="145"/>
      <c r="L4614" s="110"/>
      <c r="M4614" s="110"/>
    </row>
    <row r="4615" spans="11:13" x14ac:dyDescent="0.25">
      <c r="K4615" s="145"/>
      <c r="L4615" s="110"/>
      <c r="M4615" s="110"/>
    </row>
    <row r="4616" spans="11:13" x14ac:dyDescent="0.25">
      <c r="K4616" s="145"/>
      <c r="L4616" s="110"/>
      <c r="M4616" s="110"/>
    </row>
    <row r="4617" spans="11:13" x14ac:dyDescent="0.25">
      <c r="K4617" s="145"/>
      <c r="L4617" s="110"/>
      <c r="M4617" s="110"/>
    </row>
    <row r="4618" spans="11:13" x14ac:dyDescent="0.25">
      <c r="K4618" s="145"/>
      <c r="L4618" s="110"/>
      <c r="M4618" s="110"/>
    </row>
    <row r="4619" spans="11:13" x14ac:dyDescent="0.25">
      <c r="K4619" s="145"/>
      <c r="L4619" s="110"/>
      <c r="M4619" s="110"/>
    </row>
    <row r="4620" spans="11:13" x14ac:dyDescent="0.25">
      <c r="K4620" s="145"/>
      <c r="L4620" s="110"/>
      <c r="M4620" s="110"/>
    </row>
    <row r="4621" spans="11:13" x14ac:dyDescent="0.25">
      <c r="K4621" s="145"/>
      <c r="L4621" s="110"/>
      <c r="M4621" s="110"/>
    </row>
    <row r="4622" spans="11:13" x14ac:dyDescent="0.25">
      <c r="K4622" s="145"/>
      <c r="L4622" s="110"/>
      <c r="M4622" s="110"/>
    </row>
    <row r="4623" spans="11:13" x14ac:dyDescent="0.25">
      <c r="K4623" s="145"/>
      <c r="L4623" s="110"/>
      <c r="M4623" s="110"/>
    </row>
    <row r="4624" spans="11:13" x14ac:dyDescent="0.25">
      <c r="K4624" s="145"/>
      <c r="L4624" s="110"/>
      <c r="M4624" s="110"/>
    </row>
    <row r="4625" spans="11:13" x14ac:dyDescent="0.25">
      <c r="K4625" s="145"/>
      <c r="L4625" s="110"/>
      <c r="M4625" s="110"/>
    </row>
    <row r="4626" spans="11:13" x14ac:dyDescent="0.25">
      <c r="K4626" s="145"/>
      <c r="L4626" s="110"/>
      <c r="M4626" s="110"/>
    </row>
    <row r="4627" spans="11:13" x14ac:dyDescent="0.25">
      <c r="K4627" s="145"/>
      <c r="L4627" s="110"/>
      <c r="M4627" s="110"/>
    </row>
    <row r="4628" spans="11:13" x14ac:dyDescent="0.25">
      <c r="K4628" s="145"/>
      <c r="L4628" s="110"/>
      <c r="M4628" s="110"/>
    </row>
    <row r="4629" spans="11:13" x14ac:dyDescent="0.25">
      <c r="K4629" s="145"/>
      <c r="L4629" s="110"/>
      <c r="M4629" s="110"/>
    </row>
    <row r="4630" spans="11:13" x14ac:dyDescent="0.25">
      <c r="K4630" s="145"/>
      <c r="L4630" s="110"/>
      <c r="M4630" s="110"/>
    </row>
    <row r="4631" spans="11:13" x14ac:dyDescent="0.25">
      <c r="K4631" s="145"/>
      <c r="L4631" s="110"/>
      <c r="M4631" s="110"/>
    </row>
    <row r="4632" spans="11:13" x14ac:dyDescent="0.25">
      <c r="K4632" s="145"/>
      <c r="L4632" s="110"/>
      <c r="M4632" s="110"/>
    </row>
    <row r="4633" spans="11:13" x14ac:dyDescent="0.25">
      <c r="K4633" s="145"/>
      <c r="L4633" s="110"/>
      <c r="M4633" s="110"/>
    </row>
    <row r="4634" spans="11:13" x14ac:dyDescent="0.25">
      <c r="K4634" s="145"/>
      <c r="L4634" s="110"/>
      <c r="M4634" s="110"/>
    </row>
    <row r="4635" spans="11:13" x14ac:dyDescent="0.25">
      <c r="K4635" s="145"/>
      <c r="L4635" s="110"/>
      <c r="M4635" s="110"/>
    </row>
    <row r="4636" spans="11:13" x14ac:dyDescent="0.25">
      <c r="K4636" s="145"/>
      <c r="L4636" s="110"/>
      <c r="M4636" s="110"/>
    </row>
    <row r="4637" spans="11:13" x14ac:dyDescent="0.25">
      <c r="K4637" s="145"/>
      <c r="L4637" s="110"/>
      <c r="M4637" s="110"/>
    </row>
    <row r="4638" spans="11:13" x14ac:dyDescent="0.25">
      <c r="K4638" s="145"/>
      <c r="L4638" s="110"/>
      <c r="M4638" s="110"/>
    </row>
    <row r="4639" spans="11:13" x14ac:dyDescent="0.25">
      <c r="K4639" s="145"/>
      <c r="L4639" s="110"/>
      <c r="M4639" s="110"/>
    </row>
    <row r="4640" spans="11:13" x14ac:dyDescent="0.25">
      <c r="K4640" s="145"/>
      <c r="L4640" s="110"/>
      <c r="M4640" s="110"/>
    </row>
    <row r="4641" spans="11:13" x14ac:dyDescent="0.25">
      <c r="K4641" s="145"/>
      <c r="L4641" s="110"/>
      <c r="M4641" s="110"/>
    </row>
    <row r="4642" spans="11:13" x14ac:dyDescent="0.25">
      <c r="K4642" s="145"/>
      <c r="L4642" s="110"/>
      <c r="M4642" s="110"/>
    </row>
    <row r="4643" spans="11:13" x14ac:dyDescent="0.25">
      <c r="K4643" s="145"/>
      <c r="L4643" s="110"/>
      <c r="M4643" s="110"/>
    </row>
    <row r="4644" spans="11:13" x14ac:dyDescent="0.25">
      <c r="K4644" s="145"/>
      <c r="L4644" s="110"/>
      <c r="M4644" s="110"/>
    </row>
    <row r="4645" spans="11:13" x14ac:dyDescent="0.25">
      <c r="K4645" s="145"/>
      <c r="L4645" s="110"/>
      <c r="M4645" s="110"/>
    </row>
    <row r="4646" spans="11:13" x14ac:dyDescent="0.25">
      <c r="K4646" s="145"/>
      <c r="L4646" s="110"/>
      <c r="M4646" s="110"/>
    </row>
    <row r="4647" spans="11:13" x14ac:dyDescent="0.25">
      <c r="K4647" s="145"/>
      <c r="L4647" s="110"/>
      <c r="M4647" s="110"/>
    </row>
    <row r="4648" spans="11:13" x14ac:dyDescent="0.25">
      <c r="K4648" s="145"/>
      <c r="L4648" s="110"/>
      <c r="M4648" s="110"/>
    </row>
    <row r="4649" spans="11:13" x14ac:dyDescent="0.25">
      <c r="K4649" s="145"/>
      <c r="L4649" s="110"/>
      <c r="M4649" s="110"/>
    </row>
    <row r="4650" spans="11:13" x14ac:dyDescent="0.25">
      <c r="K4650" s="145"/>
      <c r="L4650" s="110"/>
      <c r="M4650" s="110"/>
    </row>
    <row r="4651" spans="11:13" x14ac:dyDescent="0.25">
      <c r="K4651" s="145"/>
      <c r="L4651" s="110"/>
      <c r="M4651" s="110"/>
    </row>
    <row r="4652" spans="11:13" x14ac:dyDescent="0.25">
      <c r="K4652" s="145"/>
      <c r="L4652" s="110"/>
      <c r="M4652" s="110"/>
    </row>
    <row r="4653" spans="11:13" x14ac:dyDescent="0.25">
      <c r="K4653" s="145"/>
      <c r="L4653" s="110"/>
      <c r="M4653" s="110"/>
    </row>
    <row r="4654" spans="11:13" x14ac:dyDescent="0.25">
      <c r="K4654" s="145"/>
      <c r="L4654" s="110"/>
      <c r="M4654" s="110"/>
    </row>
    <row r="4655" spans="11:13" x14ac:dyDescent="0.25">
      <c r="K4655" s="145"/>
      <c r="L4655" s="110"/>
      <c r="M4655" s="110"/>
    </row>
    <row r="4656" spans="11:13" x14ac:dyDescent="0.25">
      <c r="K4656" s="145"/>
      <c r="L4656" s="110"/>
      <c r="M4656" s="110"/>
    </row>
    <row r="4657" spans="11:13" x14ac:dyDescent="0.25">
      <c r="K4657" s="145"/>
      <c r="L4657" s="110"/>
      <c r="M4657" s="110"/>
    </row>
    <row r="4658" spans="11:13" x14ac:dyDescent="0.25">
      <c r="K4658" s="145"/>
      <c r="L4658" s="110"/>
      <c r="M4658" s="110"/>
    </row>
    <row r="4659" spans="11:13" x14ac:dyDescent="0.25">
      <c r="K4659" s="145"/>
      <c r="L4659" s="110"/>
      <c r="M4659" s="110"/>
    </row>
    <row r="4660" spans="11:13" x14ac:dyDescent="0.25">
      <c r="K4660" s="145"/>
      <c r="L4660" s="110"/>
      <c r="M4660" s="110"/>
    </row>
    <row r="4661" spans="11:13" x14ac:dyDescent="0.25">
      <c r="K4661" s="145"/>
      <c r="L4661" s="110"/>
      <c r="M4661" s="110"/>
    </row>
    <row r="4662" spans="11:13" x14ac:dyDescent="0.25">
      <c r="K4662" s="145"/>
      <c r="L4662" s="110"/>
      <c r="M4662" s="110"/>
    </row>
    <row r="4663" spans="11:13" x14ac:dyDescent="0.25">
      <c r="K4663" s="145"/>
      <c r="L4663" s="110"/>
      <c r="M4663" s="110"/>
    </row>
    <row r="4664" spans="11:13" x14ac:dyDescent="0.25">
      <c r="K4664" s="145"/>
      <c r="L4664" s="110"/>
      <c r="M4664" s="110"/>
    </row>
    <row r="4665" spans="11:13" x14ac:dyDescent="0.25">
      <c r="K4665" s="145"/>
      <c r="L4665" s="110"/>
      <c r="M4665" s="110"/>
    </row>
    <row r="4666" spans="11:13" x14ac:dyDescent="0.25">
      <c r="K4666" s="145"/>
      <c r="L4666" s="110"/>
      <c r="M4666" s="110"/>
    </row>
    <row r="4667" spans="11:13" x14ac:dyDescent="0.25">
      <c r="K4667" s="145"/>
      <c r="L4667" s="110"/>
      <c r="M4667" s="110"/>
    </row>
    <row r="4668" spans="11:13" x14ac:dyDescent="0.25">
      <c r="K4668" s="145"/>
      <c r="L4668" s="110"/>
      <c r="M4668" s="110"/>
    </row>
    <row r="4669" spans="11:13" x14ac:dyDescent="0.25">
      <c r="K4669" s="145"/>
      <c r="L4669" s="110"/>
      <c r="M4669" s="110"/>
    </row>
    <row r="4670" spans="11:13" x14ac:dyDescent="0.25">
      <c r="K4670" s="145"/>
      <c r="L4670" s="110"/>
      <c r="M4670" s="110"/>
    </row>
    <row r="4671" spans="11:13" x14ac:dyDescent="0.25">
      <c r="K4671" s="145"/>
      <c r="L4671" s="110"/>
      <c r="M4671" s="110"/>
    </row>
    <row r="4672" spans="11:13" x14ac:dyDescent="0.25">
      <c r="K4672" s="145"/>
      <c r="L4672" s="110"/>
      <c r="M4672" s="110"/>
    </row>
    <row r="4673" spans="11:13" x14ac:dyDescent="0.25">
      <c r="K4673" s="145"/>
      <c r="L4673" s="110"/>
      <c r="M4673" s="110"/>
    </row>
    <row r="4674" spans="11:13" x14ac:dyDescent="0.25">
      <c r="K4674" s="145"/>
      <c r="L4674" s="110"/>
      <c r="M4674" s="110"/>
    </row>
    <row r="4675" spans="11:13" x14ac:dyDescent="0.25">
      <c r="K4675" s="145"/>
      <c r="L4675" s="110"/>
      <c r="M4675" s="110"/>
    </row>
    <row r="4676" spans="11:13" x14ac:dyDescent="0.25">
      <c r="K4676" s="145"/>
      <c r="L4676" s="110"/>
      <c r="M4676" s="110"/>
    </row>
    <row r="4677" spans="11:13" x14ac:dyDescent="0.25">
      <c r="K4677" s="145"/>
      <c r="L4677" s="110"/>
      <c r="M4677" s="110"/>
    </row>
    <row r="4678" spans="11:13" x14ac:dyDescent="0.25">
      <c r="K4678" s="145"/>
      <c r="L4678" s="110"/>
      <c r="M4678" s="110"/>
    </row>
    <row r="4679" spans="11:13" x14ac:dyDescent="0.25">
      <c r="K4679" s="145"/>
      <c r="L4679" s="110"/>
      <c r="M4679" s="110"/>
    </row>
    <row r="4680" spans="11:13" x14ac:dyDescent="0.25">
      <c r="K4680" s="145"/>
      <c r="L4680" s="110"/>
      <c r="M4680" s="110"/>
    </row>
    <row r="4681" spans="11:13" x14ac:dyDescent="0.25">
      <c r="K4681" s="145"/>
      <c r="L4681" s="110"/>
      <c r="M4681" s="110"/>
    </row>
    <row r="4682" spans="11:13" x14ac:dyDescent="0.25">
      <c r="K4682" s="145"/>
      <c r="L4682" s="110"/>
      <c r="M4682" s="110"/>
    </row>
    <row r="4683" spans="11:13" x14ac:dyDescent="0.25">
      <c r="K4683" s="145"/>
      <c r="L4683" s="110"/>
      <c r="M4683" s="110"/>
    </row>
    <row r="4684" spans="11:13" x14ac:dyDescent="0.25">
      <c r="K4684" s="145"/>
      <c r="L4684" s="110"/>
      <c r="M4684" s="110"/>
    </row>
    <row r="4685" spans="11:13" x14ac:dyDescent="0.25">
      <c r="K4685" s="145"/>
      <c r="L4685" s="110"/>
      <c r="M4685" s="110"/>
    </row>
    <row r="4686" spans="11:13" x14ac:dyDescent="0.25">
      <c r="K4686" s="145"/>
      <c r="L4686" s="110"/>
      <c r="M4686" s="110"/>
    </row>
    <row r="4687" spans="11:13" x14ac:dyDescent="0.25">
      <c r="K4687" s="145"/>
      <c r="L4687" s="110"/>
      <c r="M4687" s="110"/>
    </row>
    <row r="4688" spans="11:13" x14ac:dyDescent="0.25">
      <c r="K4688" s="145"/>
      <c r="L4688" s="110"/>
      <c r="M4688" s="110"/>
    </row>
    <row r="4689" spans="11:13" x14ac:dyDescent="0.25">
      <c r="K4689" s="145"/>
      <c r="L4689" s="110"/>
      <c r="M4689" s="110"/>
    </row>
    <row r="4690" spans="11:13" x14ac:dyDescent="0.25">
      <c r="K4690" s="145"/>
      <c r="L4690" s="110"/>
      <c r="M4690" s="110"/>
    </row>
    <row r="4691" spans="11:13" x14ac:dyDescent="0.25">
      <c r="K4691" s="145"/>
      <c r="L4691" s="110"/>
      <c r="M4691" s="110"/>
    </row>
    <row r="4692" spans="11:13" x14ac:dyDescent="0.25">
      <c r="K4692" s="145"/>
      <c r="L4692" s="110"/>
      <c r="M4692" s="110"/>
    </row>
    <row r="4693" spans="11:13" x14ac:dyDescent="0.25">
      <c r="K4693" s="145"/>
      <c r="L4693" s="110"/>
      <c r="M4693" s="110"/>
    </row>
    <row r="4694" spans="11:13" x14ac:dyDescent="0.25">
      <c r="K4694" s="145"/>
      <c r="L4694" s="110"/>
      <c r="M4694" s="110"/>
    </row>
    <row r="4695" spans="11:13" x14ac:dyDescent="0.25">
      <c r="K4695" s="145"/>
      <c r="L4695" s="110"/>
      <c r="M4695" s="110"/>
    </row>
    <row r="4696" spans="11:13" x14ac:dyDescent="0.25">
      <c r="K4696" s="145"/>
      <c r="L4696" s="110"/>
      <c r="M4696" s="110"/>
    </row>
    <row r="4697" spans="11:13" x14ac:dyDescent="0.25">
      <c r="K4697" s="145"/>
      <c r="L4697" s="110"/>
      <c r="M4697" s="110"/>
    </row>
    <row r="4698" spans="11:13" x14ac:dyDescent="0.25">
      <c r="K4698" s="145"/>
      <c r="L4698" s="110"/>
      <c r="M4698" s="110"/>
    </row>
    <row r="4699" spans="11:13" x14ac:dyDescent="0.25">
      <c r="K4699" s="145"/>
      <c r="L4699" s="110"/>
      <c r="M4699" s="110"/>
    </row>
    <row r="4700" spans="11:13" x14ac:dyDescent="0.25">
      <c r="K4700" s="145"/>
      <c r="L4700" s="110"/>
      <c r="M4700" s="110"/>
    </row>
    <row r="4701" spans="11:13" x14ac:dyDescent="0.25">
      <c r="K4701" s="145"/>
      <c r="L4701" s="110"/>
      <c r="M4701" s="110"/>
    </row>
    <row r="4702" spans="11:13" x14ac:dyDescent="0.25">
      <c r="K4702" s="145"/>
      <c r="L4702" s="110"/>
      <c r="M4702" s="110"/>
    </row>
    <row r="4703" spans="11:13" x14ac:dyDescent="0.25">
      <c r="K4703" s="145"/>
      <c r="L4703" s="110"/>
      <c r="M4703" s="110"/>
    </row>
    <row r="4704" spans="11:13" x14ac:dyDescent="0.25">
      <c r="K4704" s="145"/>
      <c r="L4704" s="110"/>
      <c r="M4704" s="110"/>
    </row>
    <row r="4705" spans="11:13" x14ac:dyDescent="0.25">
      <c r="K4705" s="145"/>
      <c r="L4705" s="110"/>
      <c r="M4705" s="110"/>
    </row>
    <row r="4706" spans="11:13" x14ac:dyDescent="0.25">
      <c r="K4706" s="145"/>
      <c r="L4706" s="110"/>
      <c r="M4706" s="110"/>
    </row>
    <row r="4707" spans="11:13" x14ac:dyDescent="0.25">
      <c r="K4707" s="145"/>
      <c r="L4707" s="110"/>
      <c r="M4707" s="110"/>
    </row>
    <row r="4708" spans="11:13" x14ac:dyDescent="0.25">
      <c r="K4708" s="145"/>
      <c r="L4708" s="110"/>
      <c r="M4708" s="110"/>
    </row>
    <row r="4709" spans="11:13" x14ac:dyDescent="0.25">
      <c r="K4709" s="145"/>
      <c r="L4709" s="110"/>
      <c r="M4709" s="110"/>
    </row>
    <row r="4710" spans="11:13" x14ac:dyDescent="0.25">
      <c r="K4710" s="145"/>
      <c r="L4710" s="110"/>
      <c r="M4710" s="110"/>
    </row>
    <row r="4711" spans="11:13" x14ac:dyDescent="0.25">
      <c r="K4711" s="145"/>
      <c r="L4711" s="110"/>
      <c r="M4711" s="110"/>
    </row>
    <row r="4712" spans="11:13" x14ac:dyDescent="0.25">
      <c r="K4712" s="145"/>
      <c r="L4712" s="110"/>
      <c r="M4712" s="110"/>
    </row>
    <row r="4713" spans="11:13" x14ac:dyDescent="0.25">
      <c r="K4713" s="145"/>
      <c r="L4713" s="110"/>
      <c r="M4713" s="110"/>
    </row>
    <row r="4714" spans="11:13" x14ac:dyDescent="0.25">
      <c r="K4714" s="145"/>
      <c r="L4714" s="110"/>
      <c r="M4714" s="110"/>
    </row>
    <row r="4715" spans="11:13" x14ac:dyDescent="0.25">
      <c r="K4715" s="145"/>
      <c r="L4715" s="110"/>
      <c r="M4715" s="110"/>
    </row>
    <row r="4716" spans="11:13" x14ac:dyDescent="0.25">
      <c r="K4716" s="145"/>
      <c r="L4716" s="110"/>
      <c r="M4716" s="110"/>
    </row>
    <row r="4717" spans="11:13" x14ac:dyDescent="0.25">
      <c r="K4717" s="145"/>
      <c r="L4717" s="110"/>
      <c r="M4717" s="110"/>
    </row>
    <row r="4718" spans="11:13" x14ac:dyDescent="0.25">
      <c r="K4718" s="145"/>
      <c r="L4718" s="110"/>
      <c r="M4718" s="110"/>
    </row>
    <row r="4719" spans="11:13" x14ac:dyDescent="0.25">
      <c r="K4719" s="145"/>
      <c r="L4719" s="110"/>
      <c r="M4719" s="110"/>
    </row>
    <row r="4720" spans="11:13" x14ac:dyDescent="0.25">
      <c r="K4720" s="145"/>
      <c r="L4720" s="110"/>
      <c r="M4720" s="110"/>
    </row>
    <row r="4721" spans="11:13" x14ac:dyDescent="0.25">
      <c r="K4721" s="145"/>
      <c r="L4721" s="110"/>
      <c r="M4721" s="110"/>
    </row>
    <row r="4722" spans="11:13" x14ac:dyDescent="0.25">
      <c r="K4722" s="145"/>
      <c r="L4722" s="110"/>
      <c r="M4722" s="110"/>
    </row>
    <row r="4723" spans="11:13" x14ac:dyDescent="0.25">
      <c r="K4723" s="145"/>
      <c r="L4723" s="110"/>
      <c r="M4723" s="110"/>
    </row>
    <row r="4724" spans="11:13" x14ac:dyDescent="0.25">
      <c r="K4724" s="145"/>
      <c r="L4724" s="110"/>
      <c r="M4724" s="110"/>
    </row>
    <row r="4725" spans="11:13" x14ac:dyDescent="0.25">
      <c r="K4725" s="145"/>
      <c r="L4725" s="110"/>
      <c r="M4725" s="110"/>
    </row>
    <row r="4726" spans="11:13" x14ac:dyDescent="0.25">
      <c r="K4726" s="145"/>
      <c r="L4726" s="110"/>
      <c r="M4726" s="110"/>
    </row>
    <row r="4727" spans="11:13" x14ac:dyDescent="0.25">
      <c r="K4727" s="145"/>
      <c r="L4727" s="110"/>
      <c r="M4727" s="110"/>
    </row>
    <row r="4728" spans="11:13" x14ac:dyDescent="0.25">
      <c r="K4728" s="145"/>
      <c r="L4728" s="110"/>
      <c r="M4728" s="110"/>
    </row>
    <row r="4729" spans="11:13" x14ac:dyDescent="0.25">
      <c r="K4729" s="145"/>
      <c r="L4729" s="110"/>
      <c r="M4729" s="110"/>
    </row>
    <row r="4730" spans="11:13" x14ac:dyDescent="0.25">
      <c r="K4730" s="145"/>
      <c r="L4730" s="110"/>
      <c r="M4730" s="110"/>
    </row>
    <row r="4731" spans="11:13" x14ac:dyDescent="0.25">
      <c r="K4731" s="145"/>
      <c r="L4731" s="110"/>
      <c r="M4731" s="110"/>
    </row>
    <row r="4732" spans="11:13" x14ac:dyDescent="0.25">
      <c r="K4732" s="145"/>
      <c r="L4732" s="110"/>
      <c r="M4732" s="110"/>
    </row>
    <row r="4733" spans="11:13" x14ac:dyDescent="0.25">
      <c r="K4733" s="145"/>
      <c r="L4733" s="110"/>
      <c r="M4733" s="110"/>
    </row>
    <row r="4734" spans="11:13" x14ac:dyDescent="0.25">
      <c r="K4734" s="145"/>
      <c r="L4734" s="110"/>
      <c r="M4734" s="110"/>
    </row>
    <row r="4735" spans="11:13" x14ac:dyDescent="0.25">
      <c r="K4735" s="145"/>
      <c r="L4735" s="110"/>
      <c r="M4735" s="110"/>
    </row>
    <row r="4736" spans="11:13" x14ac:dyDescent="0.25">
      <c r="K4736" s="145"/>
      <c r="L4736" s="110"/>
      <c r="M4736" s="110"/>
    </row>
    <row r="4737" spans="11:13" x14ac:dyDescent="0.25">
      <c r="K4737" s="145"/>
      <c r="L4737" s="110"/>
      <c r="M4737" s="110"/>
    </row>
    <row r="4738" spans="11:13" x14ac:dyDescent="0.25">
      <c r="K4738" s="145"/>
      <c r="L4738" s="110"/>
      <c r="M4738" s="110"/>
    </row>
    <row r="4739" spans="11:13" x14ac:dyDescent="0.25">
      <c r="K4739" s="145"/>
      <c r="L4739" s="110"/>
      <c r="M4739" s="110"/>
    </row>
    <row r="4740" spans="11:13" x14ac:dyDescent="0.25">
      <c r="K4740" s="145"/>
      <c r="L4740" s="110"/>
      <c r="M4740" s="110"/>
    </row>
    <row r="4741" spans="11:13" x14ac:dyDescent="0.25">
      <c r="K4741" s="145"/>
      <c r="L4741" s="110"/>
      <c r="M4741" s="110"/>
    </row>
    <row r="4742" spans="11:13" x14ac:dyDescent="0.25">
      <c r="K4742" s="145"/>
      <c r="L4742" s="110"/>
      <c r="M4742" s="110"/>
    </row>
    <row r="4743" spans="11:13" x14ac:dyDescent="0.25">
      <c r="K4743" s="145"/>
      <c r="L4743" s="110"/>
      <c r="M4743" s="110"/>
    </row>
    <row r="4744" spans="11:13" x14ac:dyDescent="0.25">
      <c r="K4744" s="145"/>
      <c r="L4744" s="110"/>
      <c r="M4744" s="110"/>
    </row>
    <row r="4745" spans="11:13" x14ac:dyDescent="0.25">
      <c r="K4745" s="145"/>
      <c r="L4745" s="110"/>
      <c r="M4745" s="110"/>
    </row>
    <row r="4746" spans="11:13" x14ac:dyDescent="0.25">
      <c r="K4746" s="145"/>
      <c r="L4746" s="110"/>
      <c r="M4746" s="110"/>
    </row>
    <row r="4747" spans="11:13" x14ac:dyDescent="0.25">
      <c r="K4747" s="145"/>
      <c r="L4747" s="110"/>
      <c r="M4747" s="110"/>
    </row>
    <row r="4748" spans="11:13" x14ac:dyDescent="0.25">
      <c r="K4748" s="145"/>
      <c r="L4748" s="110"/>
      <c r="M4748" s="110"/>
    </row>
    <row r="4749" spans="11:13" x14ac:dyDescent="0.25">
      <c r="K4749" s="145"/>
      <c r="L4749" s="110"/>
      <c r="M4749" s="110"/>
    </row>
    <row r="4750" spans="11:13" x14ac:dyDescent="0.25">
      <c r="K4750" s="145"/>
      <c r="L4750" s="110"/>
      <c r="M4750" s="110"/>
    </row>
    <row r="4751" spans="11:13" x14ac:dyDescent="0.25">
      <c r="K4751" s="145"/>
      <c r="L4751" s="110"/>
      <c r="M4751" s="110"/>
    </row>
    <row r="4752" spans="11:13" x14ac:dyDescent="0.25">
      <c r="K4752" s="145"/>
      <c r="L4752" s="110"/>
      <c r="M4752" s="110"/>
    </row>
    <row r="4753" spans="11:13" x14ac:dyDescent="0.25">
      <c r="K4753" s="145"/>
      <c r="L4753" s="110"/>
      <c r="M4753" s="110"/>
    </row>
    <row r="4754" spans="11:13" x14ac:dyDescent="0.25">
      <c r="K4754" s="145"/>
      <c r="L4754" s="110"/>
      <c r="M4754" s="110"/>
    </row>
    <row r="4755" spans="11:13" x14ac:dyDescent="0.25">
      <c r="K4755" s="145"/>
      <c r="L4755" s="110"/>
      <c r="M4755" s="110"/>
    </row>
    <row r="4756" spans="11:13" x14ac:dyDescent="0.25">
      <c r="K4756" s="145"/>
      <c r="L4756" s="110"/>
      <c r="M4756" s="110"/>
    </row>
    <row r="4757" spans="11:13" x14ac:dyDescent="0.25">
      <c r="K4757" s="145"/>
      <c r="L4757" s="110"/>
      <c r="M4757" s="110"/>
    </row>
    <row r="4758" spans="11:13" x14ac:dyDescent="0.25">
      <c r="K4758" s="145"/>
      <c r="L4758" s="110"/>
      <c r="M4758" s="110"/>
    </row>
    <row r="4759" spans="11:13" x14ac:dyDescent="0.25">
      <c r="K4759" s="145"/>
      <c r="L4759" s="110"/>
      <c r="M4759" s="110"/>
    </row>
    <row r="4760" spans="11:13" x14ac:dyDescent="0.25">
      <c r="K4760" s="145"/>
      <c r="L4760" s="110"/>
      <c r="M4760" s="110"/>
    </row>
    <row r="4761" spans="11:13" x14ac:dyDescent="0.25">
      <c r="K4761" s="145"/>
      <c r="L4761" s="110"/>
      <c r="M4761" s="110"/>
    </row>
    <row r="4762" spans="11:13" x14ac:dyDescent="0.25">
      <c r="K4762" s="145"/>
      <c r="L4762" s="110"/>
      <c r="M4762" s="110"/>
    </row>
    <row r="4763" spans="11:13" x14ac:dyDescent="0.25">
      <c r="K4763" s="145"/>
      <c r="L4763" s="110"/>
      <c r="M4763" s="110"/>
    </row>
    <row r="4764" spans="11:13" x14ac:dyDescent="0.25">
      <c r="K4764" s="145"/>
      <c r="L4764" s="110"/>
      <c r="M4764" s="110"/>
    </row>
    <row r="4765" spans="11:13" x14ac:dyDescent="0.25">
      <c r="K4765" s="145"/>
      <c r="L4765" s="110"/>
      <c r="M4765" s="110"/>
    </row>
    <row r="4766" spans="11:13" x14ac:dyDescent="0.25">
      <c r="K4766" s="145"/>
      <c r="L4766" s="110"/>
      <c r="M4766" s="110"/>
    </row>
    <row r="4767" spans="11:13" x14ac:dyDescent="0.25">
      <c r="K4767" s="145"/>
      <c r="L4767" s="110"/>
      <c r="M4767" s="110"/>
    </row>
    <row r="4768" spans="11:13" x14ac:dyDescent="0.25">
      <c r="K4768" s="145"/>
      <c r="L4768" s="110"/>
      <c r="M4768" s="110"/>
    </row>
    <row r="4769" spans="11:13" x14ac:dyDescent="0.25">
      <c r="K4769" s="145"/>
      <c r="L4769" s="110"/>
      <c r="M4769" s="110"/>
    </row>
    <row r="4770" spans="11:13" x14ac:dyDescent="0.25">
      <c r="K4770" s="145"/>
      <c r="L4770" s="110"/>
      <c r="M4770" s="110"/>
    </row>
    <row r="4771" spans="11:13" x14ac:dyDescent="0.25">
      <c r="K4771" s="145"/>
      <c r="L4771" s="110"/>
      <c r="M4771" s="110"/>
    </row>
    <row r="4772" spans="11:13" x14ac:dyDescent="0.25">
      <c r="K4772" s="145"/>
      <c r="L4772" s="110"/>
      <c r="M4772" s="110"/>
    </row>
    <row r="4773" spans="11:13" x14ac:dyDescent="0.25">
      <c r="K4773" s="145"/>
      <c r="L4773" s="110"/>
      <c r="M4773" s="110"/>
    </row>
    <row r="4774" spans="11:13" x14ac:dyDescent="0.25">
      <c r="K4774" s="145"/>
      <c r="L4774" s="110"/>
      <c r="M4774" s="110"/>
    </row>
    <row r="4775" spans="11:13" x14ac:dyDescent="0.25">
      <c r="K4775" s="145"/>
      <c r="L4775" s="110"/>
      <c r="M4775" s="110"/>
    </row>
    <row r="4776" spans="11:13" x14ac:dyDescent="0.25">
      <c r="K4776" s="145"/>
      <c r="L4776" s="110"/>
      <c r="M4776" s="110"/>
    </row>
    <row r="4777" spans="11:13" x14ac:dyDescent="0.25">
      <c r="K4777" s="145"/>
      <c r="L4777" s="110"/>
      <c r="M4777" s="110"/>
    </row>
    <row r="4778" spans="11:13" x14ac:dyDescent="0.25">
      <c r="K4778" s="145"/>
      <c r="L4778" s="110"/>
      <c r="M4778" s="110"/>
    </row>
    <row r="4779" spans="11:13" x14ac:dyDescent="0.25">
      <c r="K4779" s="145"/>
      <c r="L4779" s="110"/>
      <c r="M4779" s="110"/>
    </row>
    <row r="4780" spans="11:13" x14ac:dyDescent="0.25">
      <c r="K4780" s="145"/>
      <c r="L4780" s="110"/>
      <c r="M4780" s="110"/>
    </row>
    <row r="4781" spans="11:13" x14ac:dyDescent="0.25">
      <c r="K4781" s="145"/>
      <c r="L4781" s="110"/>
      <c r="M4781" s="110"/>
    </row>
    <row r="4782" spans="11:13" x14ac:dyDescent="0.25">
      <c r="K4782" s="145"/>
      <c r="L4782" s="110"/>
      <c r="M4782" s="110"/>
    </row>
    <row r="4783" spans="11:13" x14ac:dyDescent="0.25">
      <c r="K4783" s="145"/>
      <c r="L4783" s="110"/>
      <c r="M4783" s="110"/>
    </row>
    <row r="4784" spans="11:13" x14ac:dyDescent="0.25">
      <c r="K4784" s="145"/>
      <c r="L4784" s="110"/>
      <c r="M4784" s="110"/>
    </row>
    <row r="4785" spans="11:13" x14ac:dyDescent="0.25">
      <c r="K4785" s="145"/>
      <c r="L4785" s="110"/>
      <c r="M4785" s="110"/>
    </row>
    <row r="4786" spans="11:13" x14ac:dyDescent="0.25">
      <c r="K4786" s="145"/>
      <c r="L4786" s="110"/>
      <c r="M4786" s="110"/>
    </row>
    <row r="4787" spans="11:13" x14ac:dyDescent="0.25">
      <c r="K4787" s="145"/>
      <c r="L4787" s="110"/>
      <c r="M4787" s="110"/>
    </row>
    <row r="4788" spans="11:13" x14ac:dyDescent="0.25">
      <c r="K4788" s="145"/>
      <c r="L4788" s="110"/>
      <c r="M4788" s="110"/>
    </row>
    <row r="4789" spans="11:13" x14ac:dyDescent="0.25">
      <c r="K4789" s="145"/>
      <c r="L4789" s="110"/>
      <c r="M4789" s="110"/>
    </row>
    <row r="4790" spans="11:13" x14ac:dyDescent="0.25">
      <c r="K4790" s="145"/>
      <c r="L4790" s="110"/>
      <c r="M4790" s="110"/>
    </row>
    <row r="4791" spans="11:13" x14ac:dyDescent="0.25">
      <c r="K4791" s="145"/>
      <c r="L4791" s="110"/>
      <c r="M4791" s="110"/>
    </row>
    <row r="4792" spans="11:13" x14ac:dyDescent="0.25">
      <c r="K4792" s="145"/>
      <c r="L4792" s="110"/>
      <c r="M4792" s="110"/>
    </row>
    <row r="4793" spans="11:13" x14ac:dyDescent="0.25">
      <c r="K4793" s="145"/>
      <c r="L4793" s="110"/>
      <c r="M4793" s="110"/>
    </row>
    <row r="4794" spans="11:13" x14ac:dyDescent="0.25">
      <c r="K4794" s="145"/>
      <c r="L4794" s="110"/>
      <c r="M4794" s="110"/>
    </row>
    <row r="4795" spans="11:13" x14ac:dyDescent="0.25">
      <c r="K4795" s="145"/>
      <c r="L4795" s="110"/>
      <c r="M4795" s="110"/>
    </row>
    <row r="4796" spans="11:13" x14ac:dyDescent="0.25">
      <c r="K4796" s="145"/>
      <c r="L4796" s="110"/>
      <c r="M4796" s="110"/>
    </row>
    <row r="4797" spans="11:13" x14ac:dyDescent="0.25">
      <c r="K4797" s="145"/>
      <c r="L4797" s="110"/>
      <c r="M4797" s="110"/>
    </row>
    <row r="4798" spans="11:13" x14ac:dyDescent="0.25">
      <c r="K4798" s="145"/>
      <c r="L4798" s="110"/>
      <c r="M4798" s="110"/>
    </row>
    <row r="4799" spans="11:13" x14ac:dyDescent="0.25">
      <c r="K4799" s="145"/>
      <c r="L4799" s="110"/>
      <c r="M4799" s="110"/>
    </row>
    <row r="4800" spans="11:13" x14ac:dyDescent="0.25">
      <c r="K4800" s="145"/>
      <c r="L4800" s="110"/>
      <c r="M4800" s="110"/>
    </row>
    <row r="4801" spans="11:13" x14ac:dyDescent="0.25">
      <c r="K4801" s="145"/>
      <c r="L4801" s="110"/>
      <c r="M4801" s="110"/>
    </row>
    <row r="4802" spans="11:13" x14ac:dyDescent="0.25">
      <c r="K4802" s="145"/>
      <c r="L4802" s="110"/>
      <c r="M4802" s="110"/>
    </row>
    <row r="4803" spans="11:13" x14ac:dyDescent="0.25">
      <c r="K4803" s="145"/>
      <c r="L4803" s="110"/>
      <c r="M4803" s="110"/>
    </row>
    <row r="4804" spans="11:13" x14ac:dyDescent="0.25">
      <c r="K4804" s="145"/>
      <c r="L4804" s="110"/>
      <c r="M4804" s="110"/>
    </row>
    <row r="4805" spans="11:13" x14ac:dyDescent="0.25">
      <c r="K4805" s="145"/>
      <c r="L4805" s="110"/>
      <c r="M4805" s="110"/>
    </row>
    <row r="4806" spans="11:13" x14ac:dyDescent="0.25">
      <c r="K4806" s="145"/>
      <c r="L4806" s="110"/>
      <c r="M4806" s="110"/>
    </row>
    <row r="4807" spans="11:13" x14ac:dyDescent="0.25">
      <c r="K4807" s="145"/>
      <c r="L4807" s="110"/>
      <c r="M4807" s="110"/>
    </row>
    <row r="4808" spans="11:13" x14ac:dyDescent="0.25">
      <c r="K4808" s="145"/>
      <c r="L4808" s="110"/>
      <c r="M4808" s="110"/>
    </row>
    <row r="4809" spans="11:13" x14ac:dyDescent="0.25">
      <c r="K4809" s="145"/>
      <c r="L4809" s="110"/>
      <c r="M4809" s="110"/>
    </row>
    <row r="4810" spans="11:13" x14ac:dyDescent="0.25">
      <c r="K4810" s="145"/>
      <c r="L4810" s="110"/>
      <c r="M4810" s="110"/>
    </row>
    <row r="4811" spans="11:13" x14ac:dyDescent="0.25">
      <c r="K4811" s="145"/>
      <c r="L4811" s="110"/>
      <c r="M4811" s="110"/>
    </row>
    <row r="4812" spans="11:13" x14ac:dyDescent="0.25">
      <c r="K4812" s="145"/>
      <c r="L4812" s="110"/>
      <c r="M4812" s="110"/>
    </row>
    <row r="4813" spans="11:13" x14ac:dyDescent="0.25">
      <c r="K4813" s="145"/>
      <c r="L4813" s="110"/>
      <c r="M4813" s="110"/>
    </row>
    <row r="4814" spans="11:13" x14ac:dyDescent="0.25">
      <c r="K4814" s="145"/>
      <c r="L4814" s="110"/>
      <c r="M4814" s="110"/>
    </row>
    <row r="4815" spans="11:13" x14ac:dyDescent="0.25">
      <c r="K4815" s="145"/>
      <c r="L4815" s="110"/>
      <c r="M4815" s="110"/>
    </row>
    <row r="4816" spans="11:13" x14ac:dyDescent="0.25">
      <c r="K4816" s="145"/>
      <c r="L4816" s="110"/>
      <c r="M4816" s="110"/>
    </row>
    <row r="4817" spans="11:13" x14ac:dyDescent="0.25">
      <c r="K4817" s="145"/>
      <c r="L4817" s="110"/>
      <c r="M4817" s="110"/>
    </row>
    <row r="4818" spans="11:13" x14ac:dyDescent="0.25">
      <c r="K4818" s="145"/>
      <c r="L4818" s="110"/>
      <c r="M4818" s="110"/>
    </row>
    <row r="4819" spans="11:13" x14ac:dyDescent="0.25">
      <c r="K4819" s="145"/>
      <c r="L4819" s="110"/>
      <c r="M4819" s="110"/>
    </row>
    <row r="4820" spans="11:13" x14ac:dyDescent="0.25">
      <c r="K4820" s="145"/>
      <c r="L4820" s="110"/>
      <c r="M4820" s="110"/>
    </row>
    <row r="4821" spans="11:13" x14ac:dyDescent="0.25">
      <c r="K4821" s="145"/>
      <c r="L4821" s="110"/>
      <c r="M4821" s="110"/>
    </row>
    <row r="4822" spans="11:13" x14ac:dyDescent="0.25">
      <c r="K4822" s="145"/>
      <c r="L4822" s="110"/>
      <c r="M4822" s="110"/>
    </row>
    <row r="4823" spans="11:13" x14ac:dyDescent="0.25">
      <c r="K4823" s="145"/>
      <c r="L4823" s="110"/>
      <c r="M4823" s="110"/>
    </row>
    <row r="4824" spans="11:13" x14ac:dyDescent="0.25">
      <c r="K4824" s="145"/>
      <c r="L4824" s="110"/>
      <c r="M4824" s="110"/>
    </row>
    <row r="4825" spans="11:13" x14ac:dyDescent="0.25">
      <c r="K4825" s="145"/>
      <c r="L4825" s="110"/>
      <c r="M4825" s="110"/>
    </row>
    <row r="4826" spans="11:13" x14ac:dyDescent="0.25">
      <c r="K4826" s="145"/>
      <c r="L4826" s="110"/>
      <c r="M4826" s="110"/>
    </row>
    <row r="4827" spans="11:13" x14ac:dyDescent="0.25">
      <c r="K4827" s="145"/>
      <c r="L4827" s="110"/>
      <c r="M4827" s="110"/>
    </row>
    <row r="4828" spans="11:13" x14ac:dyDescent="0.25">
      <c r="K4828" s="145"/>
      <c r="L4828" s="110"/>
      <c r="M4828" s="110"/>
    </row>
    <row r="4829" spans="11:13" x14ac:dyDescent="0.25">
      <c r="K4829" s="145"/>
      <c r="L4829" s="110"/>
      <c r="M4829" s="110"/>
    </row>
    <row r="4830" spans="11:13" x14ac:dyDescent="0.25">
      <c r="K4830" s="145"/>
      <c r="L4830" s="110"/>
      <c r="M4830" s="110"/>
    </row>
    <row r="4831" spans="11:13" x14ac:dyDescent="0.25">
      <c r="K4831" s="145"/>
      <c r="L4831" s="110"/>
      <c r="M4831" s="110"/>
    </row>
    <row r="4832" spans="11:13" x14ac:dyDescent="0.25">
      <c r="K4832" s="145"/>
      <c r="L4832" s="110"/>
      <c r="M4832" s="110"/>
    </row>
    <row r="4833" spans="11:13" x14ac:dyDescent="0.25">
      <c r="K4833" s="145"/>
      <c r="L4833" s="110"/>
      <c r="M4833" s="110"/>
    </row>
    <row r="4834" spans="11:13" x14ac:dyDescent="0.25">
      <c r="K4834" s="145"/>
      <c r="L4834" s="110"/>
      <c r="M4834" s="110"/>
    </row>
    <row r="4835" spans="11:13" x14ac:dyDescent="0.25">
      <c r="K4835" s="145"/>
      <c r="L4835" s="110"/>
      <c r="M4835" s="110"/>
    </row>
    <row r="4836" spans="11:13" x14ac:dyDescent="0.25">
      <c r="K4836" s="145"/>
      <c r="L4836" s="110"/>
      <c r="M4836" s="110"/>
    </row>
    <row r="4837" spans="11:13" x14ac:dyDescent="0.25">
      <c r="K4837" s="145"/>
      <c r="L4837" s="110"/>
      <c r="M4837" s="110"/>
    </row>
    <row r="4838" spans="11:13" x14ac:dyDescent="0.25">
      <c r="K4838" s="145"/>
      <c r="L4838" s="110"/>
      <c r="M4838" s="110"/>
    </row>
    <row r="4839" spans="11:13" x14ac:dyDescent="0.25">
      <c r="K4839" s="145"/>
      <c r="L4839" s="110"/>
      <c r="M4839" s="110"/>
    </row>
    <row r="4840" spans="11:13" x14ac:dyDescent="0.25">
      <c r="K4840" s="145"/>
      <c r="L4840" s="110"/>
      <c r="M4840" s="110"/>
    </row>
    <row r="4841" spans="11:13" x14ac:dyDescent="0.25">
      <c r="K4841" s="145"/>
      <c r="L4841" s="110"/>
      <c r="M4841" s="110"/>
    </row>
    <row r="4842" spans="11:13" x14ac:dyDescent="0.25">
      <c r="K4842" s="145"/>
      <c r="L4842" s="110"/>
      <c r="M4842" s="110"/>
    </row>
    <row r="4843" spans="11:13" x14ac:dyDescent="0.25">
      <c r="K4843" s="145"/>
      <c r="L4843" s="110"/>
      <c r="M4843" s="110"/>
    </row>
    <row r="4844" spans="11:13" x14ac:dyDescent="0.25">
      <c r="K4844" s="145"/>
      <c r="L4844" s="110"/>
      <c r="M4844" s="110"/>
    </row>
    <row r="4845" spans="11:13" x14ac:dyDescent="0.25">
      <c r="K4845" s="145"/>
      <c r="L4845" s="110"/>
      <c r="M4845" s="110"/>
    </row>
    <row r="4846" spans="11:13" x14ac:dyDescent="0.25">
      <c r="K4846" s="145"/>
      <c r="L4846" s="110"/>
      <c r="M4846" s="110"/>
    </row>
    <row r="4847" spans="11:13" x14ac:dyDescent="0.25">
      <c r="K4847" s="145"/>
      <c r="L4847" s="110"/>
      <c r="M4847" s="110"/>
    </row>
    <row r="4848" spans="11:13" x14ac:dyDescent="0.25">
      <c r="K4848" s="145"/>
      <c r="L4848" s="110"/>
      <c r="M4848" s="110"/>
    </row>
    <row r="4849" spans="11:13" x14ac:dyDescent="0.25">
      <c r="K4849" s="145"/>
      <c r="L4849" s="110"/>
      <c r="M4849" s="110"/>
    </row>
    <row r="4850" spans="11:13" x14ac:dyDescent="0.25">
      <c r="K4850" s="145"/>
      <c r="L4850" s="110"/>
      <c r="M4850" s="110"/>
    </row>
    <row r="4851" spans="11:13" x14ac:dyDescent="0.25">
      <c r="K4851" s="145"/>
      <c r="L4851" s="110"/>
      <c r="M4851" s="110"/>
    </row>
    <row r="4852" spans="11:13" x14ac:dyDescent="0.25">
      <c r="K4852" s="145"/>
      <c r="L4852" s="110"/>
      <c r="M4852" s="110"/>
    </row>
    <row r="4853" spans="11:13" x14ac:dyDescent="0.25">
      <c r="K4853" s="145"/>
      <c r="L4853" s="110"/>
      <c r="M4853" s="110"/>
    </row>
    <row r="4854" spans="11:13" x14ac:dyDescent="0.25">
      <c r="K4854" s="145"/>
      <c r="L4854" s="110"/>
      <c r="M4854" s="110"/>
    </row>
    <row r="4855" spans="11:13" x14ac:dyDescent="0.25">
      <c r="K4855" s="145"/>
      <c r="L4855" s="110"/>
      <c r="M4855" s="110"/>
    </row>
    <row r="4856" spans="11:13" x14ac:dyDescent="0.25">
      <c r="K4856" s="145"/>
      <c r="L4856" s="110"/>
      <c r="M4856" s="110"/>
    </row>
    <row r="4857" spans="11:13" x14ac:dyDescent="0.25">
      <c r="K4857" s="145"/>
      <c r="L4857" s="110"/>
      <c r="M4857" s="110"/>
    </row>
    <row r="4858" spans="11:13" x14ac:dyDescent="0.25">
      <c r="K4858" s="145"/>
      <c r="L4858" s="110"/>
      <c r="M4858" s="110"/>
    </row>
    <row r="4859" spans="11:13" x14ac:dyDescent="0.25">
      <c r="K4859" s="145"/>
      <c r="L4859" s="110"/>
      <c r="M4859" s="110"/>
    </row>
    <row r="4860" spans="11:13" x14ac:dyDescent="0.25">
      <c r="K4860" s="145"/>
      <c r="L4860" s="110"/>
      <c r="M4860" s="110"/>
    </row>
    <row r="4861" spans="11:13" x14ac:dyDescent="0.25">
      <c r="K4861" s="145"/>
      <c r="L4861" s="110"/>
      <c r="M4861" s="110"/>
    </row>
    <row r="4862" spans="11:13" x14ac:dyDescent="0.25">
      <c r="K4862" s="145"/>
      <c r="L4862" s="110"/>
      <c r="M4862" s="110"/>
    </row>
    <row r="4863" spans="11:13" x14ac:dyDescent="0.25">
      <c r="K4863" s="145"/>
      <c r="L4863" s="110"/>
      <c r="M4863" s="110"/>
    </row>
    <row r="4864" spans="11:13" x14ac:dyDescent="0.25">
      <c r="K4864" s="145"/>
      <c r="L4864" s="110"/>
      <c r="M4864" s="110"/>
    </row>
    <row r="4865" spans="11:13" x14ac:dyDescent="0.25">
      <c r="K4865" s="145"/>
      <c r="L4865" s="110"/>
      <c r="M4865" s="110"/>
    </row>
    <row r="4866" spans="11:13" x14ac:dyDescent="0.25">
      <c r="K4866" s="145"/>
      <c r="L4866" s="110"/>
      <c r="M4866" s="110"/>
    </row>
    <row r="4867" spans="11:13" x14ac:dyDescent="0.25">
      <c r="K4867" s="145"/>
      <c r="L4867" s="110"/>
      <c r="M4867" s="110"/>
    </row>
    <row r="4868" spans="11:13" x14ac:dyDescent="0.25">
      <c r="K4868" s="145"/>
      <c r="L4868" s="110"/>
      <c r="M4868" s="110"/>
    </row>
    <row r="4869" spans="11:13" x14ac:dyDescent="0.25">
      <c r="K4869" s="145"/>
      <c r="L4869" s="110"/>
      <c r="M4869" s="110"/>
    </row>
    <row r="4870" spans="11:13" x14ac:dyDescent="0.25">
      <c r="K4870" s="145"/>
      <c r="L4870" s="110"/>
      <c r="M4870" s="110"/>
    </row>
    <row r="4871" spans="11:13" x14ac:dyDescent="0.25">
      <c r="K4871" s="145"/>
      <c r="L4871" s="110"/>
      <c r="M4871" s="110"/>
    </row>
    <row r="4872" spans="11:13" x14ac:dyDescent="0.25">
      <c r="K4872" s="145"/>
      <c r="L4872" s="110"/>
      <c r="M4872" s="110"/>
    </row>
    <row r="4873" spans="11:13" x14ac:dyDescent="0.25">
      <c r="K4873" s="145"/>
      <c r="L4873" s="110"/>
      <c r="M4873" s="110"/>
    </row>
    <row r="4874" spans="11:13" x14ac:dyDescent="0.25">
      <c r="K4874" s="145"/>
      <c r="L4874" s="110"/>
      <c r="M4874" s="110"/>
    </row>
    <row r="4875" spans="11:13" x14ac:dyDescent="0.25">
      <c r="K4875" s="145"/>
      <c r="L4875" s="110"/>
      <c r="M4875" s="110"/>
    </row>
    <row r="4876" spans="11:13" x14ac:dyDescent="0.25">
      <c r="K4876" s="145"/>
      <c r="L4876" s="110"/>
      <c r="M4876" s="110"/>
    </row>
    <row r="4877" spans="11:13" x14ac:dyDescent="0.25">
      <c r="K4877" s="145"/>
      <c r="L4877" s="110"/>
      <c r="M4877" s="110"/>
    </row>
    <row r="4878" spans="11:13" x14ac:dyDescent="0.25">
      <c r="K4878" s="145"/>
      <c r="L4878" s="110"/>
      <c r="M4878" s="110"/>
    </row>
    <row r="4879" spans="11:13" x14ac:dyDescent="0.25">
      <c r="K4879" s="145"/>
      <c r="L4879" s="110"/>
      <c r="M4879" s="110"/>
    </row>
    <row r="4880" spans="11:13" x14ac:dyDescent="0.25">
      <c r="K4880" s="145"/>
      <c r="L4880" s="110"/>
      <c r="M4880" s="110"/>
    </row>
    <row r="4881" spans="11:13" x14ac:dyDescent="0.25">
      <c r="K4881" s="145"/>
      <c r="L4881" s="110"/>
      <c r="M4881" s="110"/>
    </row>
    <row r="4882" spans="11:13" x14ac:dyDescent="0.25">
      <c r="K4882" s="145"/>
      <c r="L4882" s="110"/>
      <c r="M4882" s="110"/>
    </row>
    <row r="4883" spans="11:13" x14ac:dyDescent="0.25">
      <c r="K4883" s="145"/>
      <c r="L4883" s="110"/>
      <c r="M4883" s="110"/>
    </row>
    <row r="4884" spans="11:13" x14ac:dyDescent="0.25">
      <c r="K4884" s="145"/>
      <c r="L4884" s="110"/>
      <c r="M4884" s="110"/>
    </row>
    <row r="4885" spans="11:13" x14ac:dyDescent="0.25">
      <c r="K4885" s="145"/>
      <c r="L4885" s="110"/>
      <c r="M4885" s="110"/>
    </row>
    <row r="4886" spans="11:13" x14ac:dyDescent="0.25">
      <c r="K4886" s="145"/>
      <c r="L4886" s="110"/>
      <c r="M4886" s="110"/>
    </row>
    <row r="4887" spans="11:13" x14ac:dyDescent="0.25">
      <c r="K4887" s="145"/>
      <c r="L4887" s="110"/>
      <c r="M4887" s="110"/>
    </row>
    <row r="4888" spans="11:13" x14ac:dyDescent="0.25">
      <c r="K4888" s="145"/>
      <c r="L4888" s="110"/>
      <c r="M4888" s="110"/>
    </row>
    <row r="4889" spans="11:13" x14ac:dyDescent="0.25">
      <c r="K4889" s="145"/>
      <c r="L4889" s="110"/>
      <c r="M4889" s="110"/>
    </row>
    <row r="4890" spans="11:13" x14ac:dyDescent="0.25">
      <c r="K4890" s="145"/>
      <c r="L4890" s="110"/>
      <c r="M4890" s="110"/>
    </row>
    <row r="4891" spans="11:13" x14ac:dyDescent="0.25">
      <c r="K4891" s="145"/>
      <c r="L4891" s="110"/>
      <c r="M4891" s="110"/>
    </row>
    <row r="4892" spans="11:13" x14ac:dyDescent="0.25">
      <c r="K4892" s="145"/>
      <c r="L4892" s="110"/>
      <c r="M4892" s="110"/>
    </row>
    <row r="4893" spans="11:13" x14ac:dyDescent="0.25">
      <c r="K4893" s="145"/>
      <c r="L4893" s="110"/>
      <c r="M4893" s="110"/>
    </row>
    <row r="4894" spans="11:13" x14ac:dyDescent="0.25">
      <c r="K4894" s="145"/>
      <c r="L4894" s="110"/>
      <c r="M4894" s="110"/>
    </row>
    <row r="4895" spans="11:13" x14ac:dyDescent="0.25">
      <c r="K4895" s="145"/>
      <c r="L4895" s="110"/>
      <c r="M4895" s="110"/>
    </row>
    <row r="4896" spans="11:13" x14ac:dyDescent="0.25">
      <c r="K4896" s="145"/>
      <c r="L4896" s="110"/>
      <c r="M4896" s="110"/>
    </row>
    <row r="4897" spans="11:13" x14ac:dyDescent="0.25">
      <c r="K4897" s="145"/>
      <c r="L4897" s="110"/>
      <c r="M4897" s="110"/>
    </row>
    <row r="4898" spans="11:13" x14ac:dyDescent="0.25">
      <c r="K4898" s="145"/>
      <c r="L4898" s="110"/>
      <c r="M4898" s="110"/>
    </row>
    <row r="4899" spans="11:13" x14ac:dyDescent="0.25">
      <c r="K4899" s="145"/>
      <c r="L4899" s="110"/>
      <c r="M4899" s="110"/>
    </row>
    <row r="4900" spans="11:13" x14ac:dyDescent="0.25">
      <c r="K4900" s="145"/>
      <c r="L4900" s="110"/>
      <c r="M4900" s="110"/>
    </row>
    <row r="4901" spans="11:13" x14ac:dyDescent="0.25">
      <c r="K4901" s="145"/>
      <c r="L4901" s="110"/>
      <c r="M4901" s="110"/>
    </row>
    <row r="4902" spans="11:13" x14ac:dyDescent="0.25">
      <c r="K4902" s="145"/>
      <c r="L4902" s="110"/>
      <c r="M4902" s="110"/>
    </row>
    <row r="4903" spans="11:13" x14ac:dyDescent="0.25">
      <c r="K4903" s="145"/>
      <c r="L4903" s="110"/>
      <c r="M4903" s="110"/>
    </row>
    <row r="4904" spans="11:13" x14ac:dyDescent="0.25">
      <c r="K4904" s="145"/>
      <c r="L4904" s="110"/>
      <c r="M4904" s="110"/>
    </row>
    <row r="4905" spans="11:13" x14ac:dyDescent="0.25">
      <c r="K4905" s="145"/>
      <c r="L4905" s="110"/>
      <c r="M4905" s="110"/>
    </row>
    <row r="4906" spans="11:13" x14ac:dyDescent="0.25">
      <c r="K4906" s="145"/>
      <c r="L4906" s="110"/>
      <c r="M4906" s="110"/>
    </row>
    <row r="4907" spans="11:13" x14ac:dyDescent="0.25">
      <c r="K4907" s="145"/>
      <c r="L4907" s="110"/>
      <c r="M4907" s="110"/>
    </row>
    <row r="4908" spans="11:13" x14ac:dyDescent="0.25">
      <c r="K4908" s="145"/>
      <c r="L4908" s="110"/>
      <c r="M4908" s="110"/>
    </row>
    <row r="4909" spans="11:13" x14ac:dyDescent="0.25">
      <c r="K4909" s="145"/>
      <c r="L4909" s="110"/>
      <c r="M4909" s="110"/>
    </row>
    <row r="4910" spans="11:13" x14ac:dyDescent="0.25">
      <c r="K4910" s="145"/>
      <c r="L4910" s="110"/>
      <c r="M4910" s="110"/>
    </row>
    <row r="4911" spans="11:13" x14ac:dyDescent="0.25">
      <c r="K4911" s="145"/>
      <c r="L4911" s="110"/>
      <c r="M4911" s="110"/>
    </row>
    <row r="4912" spans="11:13" x14ac:dyDescent="0.25">
      <c r="K4912" s="145"/>
      <c r="L4912" s="110"/>
      <c r="M4912" s="110"/>
    </row>
    <row r="4913" spans="11:13" x14ac:dyDescent="0.25">
      <c r="K4913" s="145"/>
      <c r="L4913" s="110"/>
      <c r="M4913" s="110"/>
    </row>
    <row r="4914" spans="11:13" x14ac:dyDescent="0.25">
      <c r="K4914" s="145"/>
      <c r="L4914" s="110"/>
      <c r="M4914" s="110"/>
    </row>
    <row r="4915" spans="11:13" x14ac:dyDescent="0.25">
      <c r="K4915" s="145"/>
      <c r="L4915" s="110"/>
      <c r="M4915" s="110"/>
    </row>
    <row r="4916" spans="11:13" x14ac:dyDescent="0.25">
      <c r="K4916" s="145"/>
      <c r="L4916" s="110"/>
      <c r="M4916" s="110"/>
    </row>
    <row r="4917" spans="11:13" x14ac:dyDescent="0.25">
      <c r="K4917" s="145"/>
      <c r="L4917" s="110"/>
      <c r="M4917" s="110"/>
    </row>
    <row r="4918" spans="11:13" x14ac:dyDescent="0.25">
      <c r="K4918" s="145"/>
      <c r="L4918" s="110"/>
      <c r="M4918" s="110"/>
    </row>
    <row r="4919" spans="11:13" x14ac:dyDescent="0.25">
      <c r="K4919" s="145"/>
      <c r="L4919" s="110"/>
      <c r="M4919" s="110"/>
    </row>
    <row r="4920" spans="11:13" x14ac:dyDescent="0.25">
      <c r="K4920" s="145"/>
      <c r="L4920" s="110"/>
      <c r="M4920" s="110"/>
    </row>
    <row r="4921" spans="11:13" x14ac:dyDescent="0.25">
      <c r="K4921" s="145"/>
      <c r="L4921" s="110"/>
      <c r="M4921" s="110"/>
    </row>
    <row r="4922" spans="11:13" x14ac:dyDescent="0.25">
      <c r="K4922" s="145"/>
      <c r="L4922" s="110"/>
      <c r="M4922" s="110"/>
    </row>
    <row r="4923" spans="11:13" x14ac:dyDescent="0.25">
      <c r="K4923" s="145"/>
      <c r="L4923" s="110"/>
      <c r="M4923" s="110"/>
    </row>
    <row r="4924" spans="11:13" x14ac:dyDescent="0.25">
      <c r="K4924" s="145"/>
      <c r="L4924" s="110"/>
      <c r="M4924" s="110"/>
    </row>
    <row r="4925" spans="11:13" x14ac:dyDescent="0.25">
      <c r="K4925" s="145"/>
      <c r="L4925" s="110"/>
      <c r="M4925" s="110"/>
    </row>
    <row r="4926" spans="11:13" x14ac:dyDescent="0.25">
      <c r="K4926" s="145"/>
      <c r="L4926" s="110"/>
      <c r="M4926" s="110"/>
    </row>
    <row r="4927" spans="11:13" x14ac:dyDescent="0.25">
      <c r="K4927" s="145"/>
      <c r="L4927" s="110"/>
      <c r="M4927" s="110"/>
    </row>
    <row r="4928" spans="11:13" x14ac:dyDescent="0.25">
      <c r="K4928" s="145"/>
      <c r="L4928" s="110"/>
      <c r="M4928" s="110"/>
    </row>
    <row r="4929" spans="11:13" x14ac:dyDescent="0.25">
      <c r="K4929" s="145"/>
      <c r="L4929" s="110"/>
      <c r="M4929" s="110"/>
    </row>
    <row r="4930" spans="11:13" x14ac:dyDescent="0.25">
      <c r="K4930" s="145"/>
      <c r="L4930" s="110"/>
      <c r="M4930" s="110"/>
    </row>
    <row r="4931" spans="11:13" x14ac:dyDescent="0.25">
      <c r="K4931" s="145"/>
      <c r="L4931" s="110"/>
      <c r="M4931" s="110"/>
    </row>
    <row r="4932" spans="11:13" x14ac:dyDescent="0.25">
      <c r="K4932" s="145"/>
      <c r="L4932" s="110"/>
      <c r="M4932" s="110"/>
    </row>
    <row r="4933" spans="11:13" x14ac:dyDescent="0.25">
      <c r="K4933" s="145"/>
      <c r="L4933" s="110"/>
      <c r="M4933" s="110"/>
    </row>
    <row r="4934" spans="11:13" x14ac:dyDescent="0.25">
      <c r="K4934" s="145"/>
      <c r="L4934" s="110"/>
      <c r="M4934" s="110"/>
    </row>
    <row r="4935" spans="11:13" x14ac:dyDescent="0.25">
      <c r="K4935" s="145"/>
      <c r="L4935" s="110"/>
      <c r="M4935" s="110"/>
    </row>
    <row r="4936" spans="11:13" x14ac:dyDescent="0.25">
      <c r="K4936" s="145"/>
      <c r="L4936" s="110"/>
      <c r="M4936" s="110"/>
    </row>
    <row r="4937" spans="11:13" x14ac:dyDescent="0.25">
      <c r="K4937" s="145"/>
      <c r="L4937" s="110"/>
      <c r="M4937" s="110"/>
    </row>
    <row r="4938" spans="11:13" x14ac:dyDescent="0.25">
      <c r="K4938" s="145"/>
      <c r="L4938" s="110"/>
      <c r="M4938" s="110"/>
    </row>
    <row r="4939" spans="11:13" x14ac:dyDescent="0.25">
      <c r="K4939" s="145"/>
      <c r="L4939" s="110"/>
      <c r="M4939" s="110"/>
    </row>
    <row r="4940" spans="11:13" x14ac:dyDescent="0.25">
      <c r="K4940" s="145"/>
      <c r="L4940" s="110"/>
      <c r="M4940" s="110"/>
    </row>
    <row r="4941" spans="11:13" x14ac:dyDescent="0.25">
      <c r="K4941" s="145"/>
      <c r="L4941" s="110"/>
      <c r="M4941" s="110"/>
    </row>
    <row r="4942" spans="11:13" x14ac:dyDescent="0.25">
      <c r="K4942" s="145"/>
      <c r="L4942" s="110"/>
      <c r="M4942" s="110"/>
    </row>
    <row r="4943" spans="11:13" x14ac:dyDescent="0.25">
      <c r="K4943" s="145"/>
      <c r="L4943" s="110"/>
      <c r="M4943" s="110"/>
    </row>
    <row r="4944" spans="11:13" x14ac:dyDescent="0.25">
      <c r="K4944" s="145"/>
      <c r="L4944" s="110"/>
      <c r="M4944" s="110"/>
    </row>
    <row r="4945" spans="11:13" x14ac:dyDescent="0.25">
      <c r="K4945" s="145"/>
      <c r="L4945" s="110"/>
      <c r="M4945" s="110"/>
    </row>
    <row r="4946" spans="11:13" x14ac:dyDescent="0.25">
      <c r="K4946" s="145"/>
      <c r="L4946" s="110"/>
      <c r="M4946" s="110"/>
    </row>
    <row r="4947" spans="11:13" x14ac:dyDescent="0.25">
      <c r="K4947" s="145"/>
      <c r="L4947" s="110"/>
      <c r="M4947" s="110"/>
    </row>
    <row r="4948" spans="11:13" x14ac:dyDescent="0.25">
      <c r="K4948" s="145"/>
      <c r="L4948" s="110"/>
      <c r="M4948" s="110"/>
    </row>
    <row r="4949" spans="11:13" x14ac:dyDescent="0.25">
      <c r="K4949" s="145"/>
      <c r="L4949" s="110"/>
      <c r="M4949" s="110"/>
    </row>
    <row r="4950" spans="11:13" x14ac:dyDescent="0.25">
      <c r="K4950" s="145"/>
      <c r="L4950" s="110"/>
      <c r="M4950" s="110"/>
    </row>
    <row r="4951" spans="11:13" x14ac:dyDescent="0.25">
      <c r="K4951" s="145"/>
      <c r="L4951" s="110"/>
      <c r="M4951" s="110"/>
    </row>
    <row r="4952" spans="11:13" x14ac:dyDescent="0.25">
      <c r="K4952" s="145"/>
      <c r="L4952" s="110"/>
      <c r="M4952" s="110"/>
    </row>
    <row r="4953" spans="11:13" x14ac:dyDescent="0.25">
      <c r="K4953" s="145"/>
      <c r="L4953" s="110"/>
      <c r="M4953" s="110"/>
    </row>
    <row r="4954" spans="11:13" x14ac:dyDescent="0.25">
      <c r="K4954" s="145"/>
      <c r="L4954" s="110"/>
      <c r="M4954" s="110"/>
    </row>
    <row r="4955" spans="11:13" x14ac:dyDescent="0.25">
      <c r="K4955" s="145"/>
      <c r="L4955" s="110"/>
      <c r="M4955" s="110"/>
    </row>
    <row r="4956" spans="11:13" x14ac:dyDescent="0.25">
      <c r="K4956" s="145"/>
      <c r="L4956" s="110"/>
      <c r="M4956" s="110"/>
    </row>
    <row r="4957" spans="11:13" x14ac:dyDescent="0.25">
      <c r="K4957" s="145"/>
      <c r="L4957" s="110"/>
      <c r="M4957" s="110"/>
    </row>
    <row r="4958" spans="11:13" x14ac:dyDescent="0.25">
      <c r="K4958" s="145"/>
      <c r="L4958" s="110"/>
      <c r="M4958" s="110"/>
    </row>
    <row r="4959" spans="11:13" x14ac:dyDescent="0.25">
      <c r="K4959" s="145"/>
      <c r="L4959" s="110"/>
      <c r="M4959" s="110"/>
    </row>
    <row r="4960" spans="11:13" x14ac:dyDescent="0.25">
      <c r="K4960" s="145"/>
      <c r="L4960" s="110"/>
      <c r="M4960" s="110"/>
    </row>
    <row r="4961" spans="11:13" x14ac:dyDescent="0.25">
      <c r="K4961" s="145"/>
      <c r="L4961" s="110"/>
      <c r="M4961" s="110"/>
    </row>
    <row r="4962" spans="11:13" x14ac:dyDescent="0.25">
      <c r="K4962" s="145"/>
      <c r="L4962" s="110"/>
      <c r="M4962" s="110"/>
    </row>
    <row r="4963" spans="11:13" x14ac:dyDescent="0.25">
      <c r="K4963" s="145"/>
      <c r="L4963" s="110"/>
      <c r="M4963" s="110"/>
    </row>
    <row r="4964" spans="11:13" x14ac:dyDescent="0.25">
      <c r="K4964" s="145"/>
      <c r="L4964" s="110"/>
      <c r="M4964" s="110"/>
    </row>
    <row r="4965" spans="11:13" x14ac:dyDescent="0.25">
      <c r="K4965" s="145"/>
      <c r="L4965" s="110"/>
      <c r="M4965" s="110"/>
    </row>
    <row r="4966" spans="11:13" x14ac:dyDescent="0.25">
      <c r="K4966" s="145"/>
      <c r="L4966" s="110"/>
      <c r="M4966" s="110"/>
    </row>
    <row r="4967" spans="11:13" x14ac:dyDescent="0.25">
      <c r="K4967" s="145"/>
      <c r="L4967" s="110"/>
      <c r="M4967" s="110"/>
    </row>
    <row r="4968" spans="11:13" x14ac:dyDescent="0.25">
      <c r="K4968" s="145"/>
      <c r="L4968" s="110"/>
      <c r="M4968" s="110"/>
    </row>
    <row r="4969" spans="11:13" x14ac:dyDescent="0.25">
      <c r="K4969" s="145"/>
      <c r="L4969" s="110"/>
      <c r="M4969" s="110"/>
    </row>
    <row r="4970" spans="11:13" x14ac:dyDescent="0.25">
      <c r="K4970" s="145"/>
      <c r="L4970" s="110"/>
      <c r="M4970" s="110"/>
    </row>
    <row r="4971" spans="11:13" x14ac:dyDescent="0.25">
      <c r="K4971" s="145"/>
      <c r="L4971" s="110"/>
      <c r="M4971" s="110"/>
    </row>
    <row r="4972" spans="11:13" x14ac:dyDescent="0.25">
      <c r="K4972" s="145"/>
      <c r="L4972" s="110"/>
      <c r="M4972" s="110"/>
    </row>
    <row r="4973" spans="11:13" x14ac:dyDescent="0.25">
      <c r="K4973" s="145"/>
      <c r="L4973" s="110"/>
      <c r="M4973" s="110"/>
    </row>
    <row r="4974" spans="11:13" x14ac:dyDescent="0.25">
      <c r="K4974" s="145"/>
      <c r="L4974" s="110"/>
      <c r="M4974" s="110"/>
    </row>
    <row r="4975" spans="11:13" x14ac:dyDescent="0.25">
      <c r="K4975" s="145"/>
      <c r="L4975" s="110"/>
      <c r="M4975" s="110"/>
    </row>
    <row r="4976" spans="11:13" x14ac:dyDescent="0.25">
      <c r="K4976" s="145"/>
      <c r="L4976" s="110"/>
      <c r="M4976" s="110"/>
    </row>
    <row r="4977" spans="11:13" x14ac:dyDescent="0.25">
      <c r="K4977" s="145"/>
      <c r="L4977" s="110"/>
      <c r="M4977" s="110"/>
    </row>
    <row r="4978" spans="11:13" x14ac:dyDescent="0.25">
      <c r="K4978" s="145"/>
      <c r="L4978" s="110"/>
      <c r="M4978" s="110"/>
    </row>
    <row r="4979" spans="11:13" x14ac:dyDescent="0.25">
      <c r="K4979" s="145"/>
      <c r="L4979" s="110"/>
      <c r="M4979" s="110"/>
    </row>
    <row r="4980" spans="11:13" x14ac:dyDescent="0.25">
      <c r="K4980" s="145"/>
      <c r="L4980" s="110"/>
      <c r="M4980" s="110"/>
    </row>
    <row r="4981" spans="11:13" x14ac:dyDescent="0.25">
      <c r="K4981" s="145"/>
      <c r="L4981" s="110"/>
      <c r="M4981" s="110"/>
    </row>
    <row r="4982" spans="11:13" x14ac:dyDescent="0.25">
      <c r="K4982" s="145"/>
      <c r="L4982" s="110"/>
      <c r="M4982" s="110"/>
    </row>
    <row r="4983" spans="11:13" x14ac:dyDescent="0.25">
      <c r="K4983" s="145"/>
      <c r="L4983" s="110"/>
      <c r="M4983" s="110"/>
    </row>
    <row r="4984" spans="11:13" x14ac:dyDescent="0.25">
      <c r="K4984" s="145"/>
      <c r="L4984" s="110"/>
      <c r="M4984" s="110"/>
    </row>
    <row r="4985" spans="11:13" x14ac:dyDescent="0.25">
      <c r="K4985" s="145"/>
      <c r="L4985" s="110"/>
      <c r="M4985" s="110"/>
    </row>
    <row r="4986" spans="11:13" x14ac:dyDescent="0.25">
      <c r="K4986" s="145"/>
      <c r="L4986" s="110"/>
      <c r="M4986" s="110"/>
    </row>
    <row r="4987" spans="11:13" x14ac:dyDescent="0.25">
      <c r="K4987" s="145"/>
      <c r="L4987" s="110"/>
      <c r="M4987" s="110"/>
    </row>
    <row r="4988" spans="11:13" x14ac:dyDescent="0.25">
      <c r="K4988" s="145"/>
      <c r="L4988" s="110"/>
      <c r="M4988" s="110"/>
    </row>
    <row r="4989" spans="11:13" x14ac:dyDescent="0.25">
      <c r="K4989" s="145"/>
      <c r="L4989" s="110"/>
      <c r="M4989" s="110"/>
    </row>
    <row r="4990" spans="11:13" x14ac:dyDescent="0.25">
      <c r="K4990" s="145"/>
      <c r="L4990" s="110"/>
      <c r="M4990" s="110"/>
    </row>
    <row r="4991" spans="11:13" x14ac:dyDescent="0.25">
      <c r="K4991" s="145"/>
      <c r="L4991" s="110"/>
      <c r="M4991" s="110"/>
    </row>
    <row r="4992" spans="11:13" x14ac:dyDescent="0.25">
      <c r="K4992" s="145"/>
      <c r="L4992" s="110"/>
      <c r="M4992" s="110"/>
    </row>
    <row r="4993" spans="11:13" x14ac:dyDescent="0.25">
      <c r="K4993" s="145"/>
      <c r="L4993" s="110"/>
      <c r="M4993" s="110"/>
    </row>
    <row r="4994" spans="11:13" x14ac:dyDescent="0.25">
      <c r="K4994" s="145"/>
      <c r="L4994" s="110"/>
      <c r="M4994" s="110"/>
    </row>
    <row r="4995" spans="11:13" x14ac:dyDescent="0.25">
      <c r="K4995" s="145"/>
      <c r="L4995" s="110"/>
      <c r="M4995" s="110"/>
    </row>
    <row r="4996" spans="11:13" x14ac:dyDescent="0.25">
      <c r="K4996" s="145"/>
      <c r="L4996" s="110"/>
      <c r="M4996" s="110"/>
    </row>
    <row r="4997" spans="11:13" x14ac:dyDescent="0.25">
      <c r="K4997" s="145"/>
      <c r="L4997" s="110"/>
      <c r="M4997" s="110"/>
    </row>
    <row r="4998" spans="11:13" x14ac:dyDescent="0.25">
      <c r="K4998" s="145"/>
      <c r="L4998" s="110"/>
      <c r="M4998" s="110"/>
    </row>
    <row r="4999" spans="11:13" x14ac:dyDescent="0.25">
      <c r="K4999" s="145"/>
      <c r="L4999" s="110"/>
      <c r="M4999" s="110"/>
    </row>
    <row r="5000" spans="11:13" x14ac:dyDescent="0.25">
      <c r="K5000" s="145"/>
      <c r="L5000" s="110"/>
      <c r="M5000" s="110"/>
    </row>
    <row r="5001" spans="11:13" x14ac:dyDescent="0.25">
      <c r="K5001" s="145"/>
      <c r="L5001" s="110"/>
      <c r="M5001" s="110"/>
    </row>
    <row r="5002" spans="11:13" x14ac:dyDescent="0.25">
      <c r="K5002" s="145"/>
      <c r="L5002" s="110"/>
      <c r="M5002" s="110"/>
    </row>
    <row r="5003" spans="11:13" x14ac:dyDescent="0.25">
      <c r="K5003" s="145"/>
      <c r="L5003" s="110"/>
      <c r="M5003" s="110"/>
    </row>
    <row r="5004" spans="11:13" x14ac:dyDescent="0.25">
      <c r="K5004" s="145"/>
      <c r="L5004" s="110"/>
      <c r="M5004" s="110"/>
    </row>
    <row r="5005" spans="11:13" x14ac:dyDescent="0.25">
      <c r="K5005" s="145"/>
      <c r="L5005" s="110"/>
      <c r="M5005" s="110"/>
    </row>
    <row r="5006" spans="11:13" x14ac:dyDescent="0.25">
      <c r="K5006" s="145"/>
      <c r="L5006" s="110"/>
      <c r="M5006" s="110"/>
    </row>
    <row r="5007" spans="11:13" x14ac:dyDescent="0.25">
      <c r="K5007" s="145"/>
      <c r="L5007" s="110"/>
      <c r="M5007" s="110"/>
    </row>
    <row r="5008" spans="11:13" x14ac:dyDescent="0.25">
      <c r="K5008" s="145"/>
      <c r="L5008" s="110"/>
      <c r="M5008" s="110"/>
    </row>
    <row r="5009" spans="11:13" x14ac:dyDescent="0.25">
      <c r="K5009" s="145"/>
      <c r="L5009" s="110"/>
      <c r="M5009" s="110"/>
    </row>
    <row r="5010" spans="11:13" x14ac:dyDescent="0.25">
      <c r="K5010" s="145"/>
      <c r="L5010" s="110"/>
      <c r="M5010" s="110"/>
    </row>
    <row r="5011" spans="11:13" x14ac:dyDescent="0.25">
      <c r="K5011" s="145"/>
      <c r="L5011" s="110"/>
      <c r="M5011" s="110"/>
    </row>
    <row r="5012" spans="11:13" x14ac:dyDescent="0.25">
      <c r="K5012" s="145"/>
      <c r="L5012" s="110"/>
      <c r="M5012" s="110"/>
    </row>
    <row r="5013" spans="11:13" x14ac:dyDescent="0.25">
      <c r="K5013" s="145"/>
      <c r="L5013" s="110"/>
      <c r="M5013" s="110"/>
    </row>
    <row r="5014" spans="11:13" x14ac:dyDescent="0.25">
      <c r="K5014" s="145"/>
      <c r="L5014" s="110"/>
      <c r="M5014" s="110"/>
    </row>
    <row r="5015" spans="11:13" x14ac:dyDescent="0.25">
      <c r="K5015" s="145"/>
      <c r="L5015" s="110"/>
      <c r="M5015" s="110"/>
    </row>
    <row r="5016" spans="11:13" x14ac:dyDescent="0.25">
      <c r="K5016" s="145"/>
      <c r="L5016" s="110"/>
      <c r="M5016" s="110"/>
    </row>
    <row r="5017" spans="11:13" x14ac:dyDescent="0.25">
      <c r="K5017" s="145"/>
      <c r="L5017" s="110"/>
      <c r="M5017" s="110"/>
    </row>
    <row r="5018" spans="11:13" x14ac:dyDescent="0.25">
      <c r="K5018" s="145"/>
      <c r="L5018" s="110"/>
      <c r="M5018" s="110"/>
    </row>
    <row r="5019" spans="11:13" x14ac:dyDescent="0.25">
      <c r="K5019" s="145"/>
      <c r="L5019" s="110"/>
      <c r="M5019" s="110"/>
    </row>
    <row r="5020" spans="11:13" x14ac:dyDescent="0.25">
      <c r="K5020" s="145"/>
      <c r="L5020" s="110"/>
      <c r="M5020" s="110"/>
    </row>
    <row r="5021" spans="11:13" x14ac:dyDescent="0.25">
      <c r="K5021" s="145"/>
      <c r="L5021" s="110"/>
      <c r="M5021" s="110"/>
    </row>
    <row r="5022" spans="11:13" x14ac:dyDescent="0.25">
      <c r="K5022" s="145"/>
      <c r="L5022" s="110"/>
      <c r="M5022" s="110"/>
    </row>
    <row r="5023" spans="11:13" x14ac:dyDescent="0.25">
      <c r="K5023" s="145"/>
      <c r="L5023" s="110"/>
      <c r="M5023" s="110"/>
    </row>
    <row r="5024" spans="11:13" x14ac:dyDescent="0.25">
      <c r="K5024" s="145"/>
      <c r="L5024" s="110"/>
      <c r="M5024" s="110"/>
    </row>
    <row r="5025" spans="11:13" x14ac:dyDescent="0.25">
      <c r="K5025" s="145"/>
      <c r="L5025" s="110"/>
      <c r="M5025" s="110"/>
    </row>
    <row r="5026" spans="11:13" x14ac:dyDescent="0.25">
      <c r="K5026" s="145"/>
      <c r="L5026" s="110"/>
      <c r="M5026" s="110"/>
    </row>
    <row r="5027" spans="11:13" x14ac:dyDescent="0.25">
      <c r="K5027" s="145"/>
      <c r="L5027" s="110"/>
      <c r="M5027" s="110"/>
    </row>
    <row r="5028" spans="11:13" x14ac:dyDescent="0.25">
      <c r="K5028" s="145"/>
      <c r="L5028" s="110"/>
      <c r="M5028" s="110"/>
    </row>
    <row r="5029" spans="11:13" x14ac:dyDescent="0.25">
      <c r="K5029" s="145"/>
      <c r="L5029" s="110"/>
      <c r="M5029" s="110"/>
    </row>
    <row r="5030" spans="11:13" x14ac:dyDescent="0.25">
      <c r="K5030" s="145"/>
      <c r="L5030" s="110"/>
      <c r="M5030" s="110"/>
    </row>
    <row r="5031" spans="11:13" x14ac:dyDescent="0.25">
      <c r="K5031" s="145"/>
      <c r="L5031" s="110"/>
      <c r="M5031" s="110"/>
    </row>
    <row r="5032" spans="11:13" x14ac:dyDescent="0.25">
      <c r="K5032" s="145"/>
      <c r="L5032" s="110"/>
      <c r="M5032" s="110"/>
    </row>
    <row r="5033" spans="11:13" x14ac:dyDescent="0.25">
      <c r="K5033" s="145"/>
      <c r="L5033" s="110"/>
      <c r="M5033" s="110"/>
    </row>
    <row r="5034" spans="11:13" x14ac:dyDescent="0.25">
      <c r="K5034" s="145"/>
      <c r="L5034" s="110"/>
      <c r="M5034" s="110"/>
    </row>
    <row r="5035" spans="11:13" x14ac:dyDescent="0.25">
      <c r="K5035" s="145"/>
      <c r="L5035" s="110"/>
      <c r="M5035" s="110"/>
    </row>
    <row r="5036" spans="11:13" x14ac:dyDescent="0.25">
      <c r="K5036" s="145"/>
      <c r="L5036" s="110"/>
      <c r="M5036" s="110"/>
    </row>
    <row r="5037" spans="11:13" x14ac:dyDescent="0.25">
      <c r="K5037" s="145"/>
      <c r="L5037" s="110"/>
      <c r="M5037" s="110"/>
    </row>
    <row r="5038" spans="11:13" x14ac:dyDescent="0.25">
      <c r="K5038" s="145"/>
      <c r="L5038" s="110"/>
      <c r="M5038" s="110"/>
    </row>
    <row r="5039" spans="11:13" x14ac:dyDescent="0.25">
      <c r="K5039" s="145"/>
      <c r="L5039" s="110"/>
      <c r="M5039" s="110"/>
    </row>
    <row r="5040" spans="11:13" x14ac:dyDescent="0.25">
      <c r="K5040" s="145"/>
      <c r="L5040" s="110"/>
      <c r="M5040" s="110"/>
    </row>
    <row r="5041" spans="11:13" x14ac:dyDescent="0.25">
      <c r="K5041" s="145"/>
      <c r="L5041" s="110"/>
      <c r="M5041" s="110"/>
    </row>
    <row r="5042" spans="11:13" x14ac:dyDescent="0.25">
      <c r="K5042" s="145"/>
      <c r="L5042" s="110"/>
      <c r="M5042" s="110"/>
    </row>
    <row r="5043" spans="11:13" x14ac:dyDescent="0.25">
      <c r="K5043" s="145"/>
      <c r="L5043" s="110"/>
      <c r="M5043" s="110"/>
    </row>
    <row r="5044" spans="11:13" x14ac:dyDescent="0.25">
      <c r="K5044" s="145"/>
      <c r="L5044" s="110"/>
      <c r="M5044" s="110"/>
    </row>
    <row r="5045" spans="11:13" x14ac:dyDescent="0.25">
      <c r="K5045" s="145"/>
      <c r="L5045" s="110"/>
      <c r="M5045" s="110"/>
    </row>
    <row r="5046" spans="11:13" x14ac:dyDescent="0.25">
      <c r="K5046" s="145"/>
      <c r="L5046" s="110"/>
      <c r="M5046" s="110"/>
    </row>
    <row r="5047" spans="11:13" x14ac:dyDescent="0.25">
      <c r="K5047" s="145"/>
      <c r="L5047" s="110"/>
      <c r="M5047" s="110"/>
    </row>
    <row r="5048" spans="11:13" x14ac:dyDescent="0.25">
      <c r="K5048" s="145"/>
      <c r="L5048" s="110"/>
      <c r="M5048" s="110"/>
    </row>
    <row r="5049" spans="11:13" x14ac:dyDescent="0.25">
      <c r="K5049" s="145"/>
      <c r="L5049" s="110"/>
      <c r="M5049" s="110"/>
    </row>
    <row r="5050" spans="11:13" x14ac:dyDescent="0.25">
      <c r="K5050" s="145"/>
      <c r="L5050" s="110"/>
      <c r="M5050" s="110"/>
    </row>
    <row r="5051" spans="11:13" x14ac:dyDescent="0.25">
      <c r="K5051" s="145"/>
      <c r="L5051" s="110"/>
      <c r="M5051" s="110"/>
    </row>
    <row r="5052" spans="11:13" x14ac:dyDescent="0.25">
      <c r="K5052" s="145"/>
      <c r="L5052" s="110"/>
      <c r="M5052" s="110"/>
    </row>
    <row r="5053" spans="11:13" x14ac:dyDescent="0.25">
      <c r="K5053" s="145"/>
      <c r="L5053" s="110"/>
      <c r="M5053" s="110"/>
    </row>
    <row r="5054" spans="11:13" x14ac:dyDescent="0.25">
      <c r="K5054" s="145"/>
      <c r="L5054" s="110"/>
      <c r="M5054" s="110"/>
    </row>
    <row r="5055" spans="11:13" x14ac:dyDescent="0.25">
      <c r="K5055" s="145"/>
      <c r="L5055" s="110"/>
      <c r="M5055" s="110"/>
    </row>
    <row r="5056" spans="11:13" x14ac:dyDescent="0.25">
      <c r="K5056" s="145"/>
      <c r="L5056" s="110"/>
      <c r="M5056" s="110"/>
    </row>
    <row r="5057" spans="11:13" x14ac:dyDescent="0.25">
      <c r="K5057" s="145"/>
      <c r="L5057" s="110"/>
      <c r="M5057" s="110"/>
    </row>
    <row r="5058" spans="11:13" x14ac:dyDescent="0.25">
      <c r="K5058" s="145"/>
      <c r="L5058" s="110"/>
      <c r="M5058" s="110"/>
    </row>
    <row r="5059" spans="11:13" x14ac:dyDescent="0.25">
      <c r="K5059" s="145"/>
      <c r="L5059" s="110"/>
      <c r="M5059" s="110"/>
    </row>
    <row r="5060" spans="11:13" x14ac:dyDescent="0.25">
      <c r="K5060" s="145"/>
      <c r="L5060" s="110"/>
      <c r="M5060" s="110"/>
    </row>
    <row r="5061" spans="11:13" x14ac:dyDescent="0.25">
      <c r="K5061" s="145"/>
      <c r="L5061" s="110"/>
      <c r="M5061" s="110"/>
    </row>
    <row r="5062" spans="11:13" x14ac:dyDescent="0.25">
      <c r="K5062" s="145"/>
      <c r="L5062" s="110"/>
      <c r="M5062" s="110"/>
    </row>
    <row r="5063" spans="11:13" x14ac:dyDescent="0.25">
      <c r="K5063" s="145"/>
      <c r="L5063" s="110"/>
      <c r="M5063" s="110"/>
    </row>
    <row r="5064" spans="11:13" x14ac:dyDescent="0.25">
      <c r="K5064" s="145"/>
      <c r="L5064" s="110"/>
      <c r="M5064" s="110"/>
    </row>
    <row r="5065" spans="11:13" x14ac:dyDescent="0.25">
      <c r="K5065" s="145"/>
      <c r="L5065" s="110"/>
      <c r="M5065" s="110"/>
    </row>
    <row r="5066" spans="11:13" x14ac:dyDescent="0.25">
      <c r="K5066" s="145"/>
      <c r="L5066" s="110"/>
      <c r="M5066" s="110"/>
    </row>
    <row r="5067" spans="11:13" x14ac:dyDescent="0.25">
      <c r="K5067" s="145"/>
      <c r="L5067" s="110"/>
      <c r="M5067" s="110"/>
    </row>
    <row r="5068" spans="11:13" x14ac:dyDescent="0.25">
      <c r="K5068" s="145"/>
      <c r="L5068" s="110"/>
      <c r="M5068" s="110"/>
    </row>
    <row r="5069" spans="11:13" x14ac:dyDescent="0.25">
      <c r="K5069" s="145"/>
      <c r="L5069" s="110"/>
      <c r="M5069" s="110"/>
    </row>
    <row r="5070" spans="11:13" x14ac:dyDescent="0.25">
      <c r="K5070" s="145"/>
      <c r="L5070" s="110"/>
      <c r="M5070" s="110"/>
    </row>
    <row r="5071" spans="11:13" x14ac:dyDescent="0.25">
      <c r="K5071" s="145"/>
      <c r="L5071" s="110"/>
      <c r="M5071" s="110"/>
    </row>
    <row r="5072" spans="11:13" x14ac:dyDescent="0.25">
      <c r="K5072" s="145"/>
      <c r="L5072" s="110"/>
      <c r="M5072" s="110"/>
    </row>
    <row r="5073" spans="11:13" x14ac:dyDescent="0.25">
      <c r="K5073" s="145"/>
      <c r="L5073" s="110"/>
      <c r="M5073" s="110"/>
    </row>
    <row r="5074" spans="11:13" x14ac:dyDescent="0.25">
      <c r="K5074" s="145"/>
      <c r="L5074" s="110"/>
      <c r="M5074" s="110"/>
    </row>
    <row r="5075" spans="11:13" x14ac:dyDescent="0.25">
      <c r="K5075" s="145"/>
      <c r="L5075" s="110"/>
      <c r="M5075" s="110"/>
    </row>
    <row r="5076" spans="11:13" x14ac:dyDescent="0.25">
      <c r="K5076" s="145"/>
      <c r="L5076" s="110"/>
      <c r="M5076" s="110"/>
    </row>
    <row r="5077" spans="11:13" x14ac:dyDescent="0.25">
      <c r="K5077" s="145"/>
      <c r="L5077" s="110"/>
      <c r="M5077" s="110"/>
    </row>
    <row r="5078" spans="11:13" x14ac:dyDescent="0.25">
      <c r="K5078" s="145"/>
      <c r="L5078" s="110"/>
      <c r="M5078" s="110"/>
    </row>
    <row r="5079" spans="11:13" x14ac:dyDescent="0.25">
      <c r="K5079" s="145"/>
      <c r="L5079" s="110"/>
      <c r="M5079" s="110"/>
    </row>
    <row r="5080" spans="11:13" x14ac:dyDescent="0.25">
      <c r="K5080" s="145"/>
      <c r="L5080" s="110"/>
      <c r="M5080" s="110"/>
    </row>
    <row r="5081" spans="11:13" x14ac:dyDescent="0.25">
      <c r="K5081" s="145"/>
      <c r="L5081" s="110"/>
      <c r="M5081" s="110"/>
    </row>
    <row r="5082" spans="11:13" x14ac:dyDescent="0.25">
      <c r="K5082" s="145"/>
      <c r="L5082" s="110"/>
      <c r="M5082" s="110"/>
    </row>
    <row r="5083" spans="11:13" x14ac:dyDescent="0.25">
      <c r="K5083" s="145"/>
      <c r="L5083" s="110"/>
      <c r="M5083" s="110"/>
    </row>
    <row r="5084" spans="11:13" x14ac:dyDescent="0.25">
      <c r="K5084" s="145"/>
      <c r="L5084" s="110"/>
      <c r="M5084" s="110"/>
    </row>
    <row r="5085" spans="11:13" x14ac:dyDescent="0.25">
      <c r="K5085" s="145"/>
      <c r="L5085" s="110"/>
      <c r="M5085" s="110"/>
    </row>
    <row r="5086" spans="11:13" x14ac:dyDescent="0.25">
      <c r="K5086" s="145"/>
      <c r="L5086" s="110"/>
      <c r="M5086" s="110"/>
    </row>
    <row r="5087" spans="11:13" x14ac:dyDescent="0.25">
      <c r="K5087" s="145"/>
      <c r="L5087" s="110"/>
      <c r="M5087" s="110"/>
    </row>
    <row r="5088" spans="11:13" x14ac:dyDescent="0.25">
      <c r="K5088" s="145"/>
      <c r="L5088" s="110"/>
      <c r="M5088" s="110"/>
    </row>
    <row r="5089" spans="11:13" x14ac:dyDescent="0.25">
      <c r="K5089" s="145"/>
      <c r="L5089" s="110"/>
      <c r="M5089" s="110"/>
    </row>
    <row r="5090" spans="11:13" x14ac:dyDescent="0.25">
      <c r="K5090" s="145"/>
      <c r="L5090" s="110"/>
      <c r="M5090" s="110"/>
    </row>
    <row r="5091" spans="11:13" x14ac:dyDescent="0.25">
      <c r="K5091" s="145"/>
      <c r="L5091" s="110"/>
      <c r="M5091" s="110"/>
    </row>
    <row r="5092" spans="11:13" x14ac:dyDescent="0.25">
      <c r="K5092" s="145"/>
      <c r="L5092" s="110"/>
      <c r="M5092" s="110"/>
    </row>
    <row r="5093" spans="11:13" x14ac:dyDescent="0.25">
      <c r="K5093" s="145"/>
      <c r="L5093" s="110"/>
      <c r="M5093" s="110"/>
    </row>
    <row r="5094" spans="11:13" x14ac:dyDescent="0.25">
      <c r="K5094" s="145"/>
      <c r="L5094" s="110"/>
      <c r="M5094" s="110"/>
    </row>
    <row r="5095" spans="11:13" x14ac:dyDescent="0.25">
      <c r="K5095" s="145"/>
      <c r="L5095" s="110"/>
      <c r="M5095" s="110"/>
    </row>
    <row r="5096" spans="11:13" x14ac:dyDescent="0.25">
      <c r="K5096" s="145"/>
      <c r="L5096" s="110"/>
      <c r="M5096" s="110"/>
    </row>
    <row r="5097" spans="11:13" x14ac:dyDescent="0.25">
      <c r="K5097" s="145"/>
      <c r="L5097" s="110"/>
      <c r="M5097" s="110"/>
    </row>
    <row r="5098" spans="11:13" x14ac:dyDescent="0.25">
      <c r="K5098" s="145"/>
      <c r="L5098" s="110"/>
      <c r="M5098" s="110"/>
    </row>
    <row r="5099" spans="11:13" x14ac:dyDescent="0.25">
      <c r="K5099" s="145"/>
      <c r="L5099" s="110"/>
      <c r="M5099" s="110"/>
    </row>
    <row r="5100" spans="11:13" x14ac:dyDescent="0.25">
      <c r="K5100" s="145"/>
      <c r="L5100" s="110"/>
      <c r="M5100" s="110"/>
    </row>
    <row r="5101" spans="11:13" x14ac:dyDescent="0.25">
      <c r="K5101" s="145"/>
      <c r="L5101" s="110"/>
      <c r="M5101" s="110"/>
    </row>
    <row r="5102" spans="11:13" x14ac:dyDescent="0.25">
      <c r="K5102" s="145"/>
      <c r="L5102" s="110"/>
      <c r="M5102" s="110"/>
    </row>
    <row r="5103" spans="11:13" x14ac:dyDescent="0.25">
      <c r="K5103" s="145"/>
      <c r="L5103" s="110"/>
      <c r="M5103" s="110"/>
    </row>
    <row r="5104" spans="11:13" x14ac:dyDescent="0.25">
      <c r="K5104" s="145"/>
      <c r="L5104" s="110"/>
      <c r="M5104" s="110"/>
    </row>
    <row r="5105" spans="11:13" x14ac:dyDescent="0.25">
      <c r="K5105" s="145"/>
      <c r="L5105" s="110"/>
      <c r="M5105" s="110"/>
    </row>
    <row r="5106" spans="11:13" x14ac:dyDescent="0.25">
      <c r="K5106" s="145"/>
      <c r="L5106" s="110"/>
      <c r="M5106" s="110"/>
    </row>
    <row r="5107" spans="11:13" x14ac:dyDescent="0.25">
      <c r="K5107" s="145"/>
      <c r="L5107" s="110"/>
      <c r="M5107" s="110"/>
    </row>
    <row r="5108" spans="11:13" x14ac:dyDescent="0.25">
      <c r="K5108" s="145"/>
      <c r="L5108" s="110"/>
      <c r="M5108" s="110"/>
    </row>
    <row r="5109" spans="11:13" x14ac:dyDescent="0.25">
      <c r="K5109" s="145"/>
      <c r="L5109" s="110"/>
      <c r="M5109" s="110"/>
    </row>
    <row r="5110" spans="11:13" x14ac:dyDescent="0.25">
      <c r="K5110" s="145"/>
      <c r="L5110" s="110"/>
      <c r="M5110" s="110"/>
    </row>
    <row r="5111" spans="11:13" x14ac:dyDescent="0.25">
      <c r="K5111" s="145"/>
      <c r="L5111" s="110"/>
      <c r="M5111" s="110"/>
    </row>
    <row r="5112" spans="11:13" x14ac:dyDescent="0.25">
      <c r="K5112" s="145"/>
      <c r="L5112" s="110"/>
      <c r="M5112" s="110"/>
    </row>
    <row r="5113" spans="11:13" x14ac:dyDescent="0.25">
      <c r="K5113" s="145"/>
      <c r="L5113" s="110"/>
      <c r="M5113" s="110"/>
    </row>
    <row r="5114" spans="11:13" x14ac:dyDescent="0.25">
      <c r="K5114" s="145"/>
      <c r="L5114" s="110"/>
      <c r="M5114" s="110"/>
    </row>
    <row r="5115" spans="11:13" x14ac:dyDescent="0.25">
      <c r="K5115" s="145"/>
      <c r="L5115" s="110"/>
      <c r="M5115" s="110"/>
    </row>
    <row r="5116" spans="11:13" x14ac:dyDescent="0.25">
      <c r="K5116" s="145"/>
      <c r="L5116" s="110"/>
      <c r="M5116" s="110"/>
    </row>
    <row r="5117" spans="11:13" x14ac:dyDescent="0.25">
      <c r="K5117" s="145"/>
      <c r="L5117" s="110"/>
      <c r="M5117" s="110"/>
    </row>
    <row r="5118" spans="11:13" x14ac:dyDescent="0.25">
      <c r="K5118" s="145"/>
      <c r="L5118" s="110"/>
      <c r="M5118" s="110"/>
    </row>
    <row r="5119" spans="11:13" x14ac:dyDescent="0.25">
      <c r="K5119" s="145"/>
      <c r="L5119" s="110"/>
      <c r="M5119" s="110"/>
    </row>
    <row r="5120" spans="11:13" x14ac:dyDescent="0.25">
      <c r="K5120" s="145"/>
      <c r="L5120" s="110"/>
      <c r="M5120" s="110"/>
    </row>
    <row r="5121" spans="11:13" x14ac:dyDescent="0.25">
      <c r="K5121" s="145"/>
      <c r="L5121" s="110"/>
      <c r="M5121" s="110"/>
    </row>
    <row r="5122" spans="11:13" x14ac:dyDescent="0.25">
      <c r="K5122" s="145"/>
      <c r="L5122" s="110"/>
      <c r="M5122" s="110"/>
    </row>
    <row r="5123" spans="11:13" x14ac:dyDescent="0.25">
      <c r="K5123" s="145"/>
      <c r="L5123" s="110"/>
      <c r="M5123" s="110"/>
    </row>
    <row r="5124" spans="11:13" x14ac:dyDescent="0.25">
      <c r="K5124" s="145"/>
      <c r="L5124" s="110"/>
      <c r="M5124" s="110"/>
    </row>
    <row r="5125" spans="11:13" x14ac:dyDescent="0.25">
      <c r="K5125" s="145"/>
      <c r="L5125" s="110"/>
      <c r="M5125" s="110"/>
    </row>
    <row r="5126" spans="11:13" x14ac:dyDescent="0.25">
      <c r="K5126" s="145"/>
      <c r="L5126" s="110"/>
      <c r="M5126" s="110"/>
    </row>
    <row r="5127" spans="11:13" x14ac:dyDescent="0.25">
      <c r="K5127" s="145"/>
      <c r="L5127" s="110"/>
      <c r="M5127" s="110"/>
    </row>
    <row r="5128" spans="11:13" x14ac:dyDescent="0.25">
      <c r="K5128" s="145"/>
      <c r="L5128" s="110"/>
      <c r="M5128" s="110"/>
    </row>
    <row r="5129" spans="11:13" x14ac:dyDescent="0.25">
      <c r="K5129" s="145"/>
      <c r="L5129" s="110"/>
      <c r="M5129" s="110"/>
    </row>
    <row r="5130" spans="11:13" x14ac:dyDescent="0.25">
      <c r="K5130" s="145"/>
      <c r="L5130" s="110"/>
      <c r="M5130" s="110"/>
    </row>
    <row r="5131" spans="11:13" x14ac:dyDescent="0.25">
      <c r="K5131" s="145"/>
      <c r="L5131" s="110"/>
      <c r="M5131" s="110"/>
    </row>
    <row r="5132" spans="11:13" x14ac:dyDescent="0.25">
      <c r="K5132" s="145"/>
      <c r="L5132" s="110"/>
      <c r="M5132" s="110"/>
    </row>
    <row r="5133" spans="11:13" x14ac:dyDescent="0.25">
      <c r="K5133" s="145"/>
      <c r="L5133" s="110"/>
      <c r="M5133" s="110"/>
    </row>
    <row r="5134" spans="11:13" x14ac:dyDescent="0.25">
      <c r="K5134" s="145"/>
      <c r="L5134" s="110"/>
      <c r="M5134" s="110"/>
    </row>
    <row r="5135" spans="11:13" x14ac:dyDescent="0.25">
      <c r="K5135" s="145"/>
      <c r="L5135" s="110"/>
      <c r="M5135" s="110"/>
    </row>
    <row r="5136" spans="11:13" x14ac:dyDescent="0.25">
      <c r="K5136" s="145"/>
      <c r="L5136" s="110"/>
      <c r="M5136" s="110"/>
    </row>
    <row r="5137" spans="11:13" x14ac:dyDescent="0.25">
      <c r="K5137" s="145"/>
      <c r="L5137" s="110"/>
      <c r="M5137" s="110"/>
    </row>
    <row r="5138" spans="11:13" x14ac:dyDescent="0.25">
      <c r="K5138" s="145"/>
      <c r="L5138" s="110"/>
      <c r="M5138" s="110"/>
    </row>
    <row r="5139" spans="11:13" x14ac:dyDescent="0.25">
      <c r="K5139" s="145"/>
      <c r="L5139" s="110"/>
      <c r="M5139" s="110"/>
    </row>
    <row r="5140" spans="11:13" x14ac:dyDescent="0.25">
      <c r="K5140" s="145"/>
      <c r="L5140" s="110"/>
      <c r="M5140" s="110"/>
    </row>
    <row r="5141" spans="11:13" x14ac:dyDescent="0.25">
      <c r="K5141" s="145"/>
      <c r="L5141" s="110"/>
      <c r="M5141" s="110"/>
    </row>
    <row r="5142" spans="11:13" x14ac:dyDescent="0.25">
      <c r="K5142" s="145"/>
      <c r="L5142" s="110"/>
      <c r="M5142" s="110"/>
    </row>
    <row r="5143" spans="11:13" x14ac:dyDescent="0.25">
      <c r="K5143" s="145"/>
      <c r="L5143" s="110"/>
      <c r="M5143" s="110"/>
    </row>
    <row r="5144" spans="11:13" x14ac:dyDescent="0.25">
      <c r="K5144" s="145"/>
      <c r="L5144" s="110"/>
      <c r="M5144" s="110"/>
    </row>
    <row r="5145" spans="11:13" x14ac:dyDescent="0.25">
      <c r="K5145" s="145"/>
      <c r="L5145" s="110"/>
      <c r="M5145" s="110"/>
    </row>
    <row r="5146" spans="11:13" x14ac:dyDescent="0.25">
      <c r="K5146" s="145"/>
      <c r="L5146" s="110"/>
      <c r="M5146" s="110"/>
    </row>
    <row r="5147" spans="11:13" x14ac:dyDescent="0.25">
      <c r="K5147" s="145"/>
      <c r="L5147" s="110"/>
      <c r="M5147" s="110"/>
    </row>
    <row r="5148" spans="11:13" x14ac:dyDescent="0.25">
      <c r="K5148" s="145"/>
      <c r="L5148" s="110"/>
      <c r="M5148" s="110"/>
    </row>
    <row r="5149" spans="11:13" x14ac:dyDescent="0.25">
      <c r="K5149" s="145"/>
      <c r="L5149" s="110"/>
      <c r="M5149" s="110"/>
    </row>
    <row r="5150" spans="11:13" x14ac:dyDescent="0.25">
      <c r="K5150" s="145"/>
      <c r="L5150" s="110"/>
      <c r="M5150" s="110"/>
    </row>
    <row r="5151" spans="11:13" x14ac:dyDescent="0.25">
      <c r="K5151" s="145"/>
      <c r="L5151" s="110"/>
      <c r="M5151" s="110"/>
    </row>
    <row r="5152" spans="11:13" x14ac:dyDescent="0.25">
      <c r="K5152" s="145"/>
      <c r="L5152" s="110"/>
      <c r="M5152" s="110"/>
    </row>
    <row r="5153" spans="11:13" x14ac:dyDescent="0.25">
      <c r="K5153" s="145"/>
      <c r="L5153" s="110"/>
      <c r="M5153" s="110"/>
    </row>
    <row r="5154" spans="11:13" x14ac:dyDescent="0.25">
      <c r="K5154" s="145"/>
      <c r="L5154" s="110"/>
      <c r="M5154" s="110"/>
    </row>
    <row r="5155" spans="11:13" x14ac:dyDescent="0.25">
      <c r="K5155" s="145"/>
      <c r="L5155" s="110"/>
      <c r="M5155" s="110"/>
    </row>
    <row r="5156" spans="11:13" x14ac:dyDescent="0.25">
      <c r="K5156" s="145"/>
      <c r="L5156" s="110"/>
      <c r="M5156" s="110"/>
    </row>
    <row r="5157" spans="11:13" x14ac:dyDescent="0.25">
      <c r="K5157" s="145"/>
      <c r="L5157" s="110"/>
      <c r="M5157" s="110"/>
    </row>
    <row r="5158" spans="11:13" x14ac:dyDescent="0.25">
      <c r="K5158" s="145"/>
      <c r="L5158" s="110"/>
      <c r="M5158" s="110"/>
    </row>
    <row r="5159" spans="11:13" x14ac:dyDescent="0.25">
      <c r="K5159" s="145"/>
      <c r="L5159" s="110"/>
      <c r="M5159" s="110"/>
    </row>
    <row r="5160" spans="11:13" x14ac:dyDescent="0.25">
      <c r="K5160" s="145"/>
      <c r="L5160" s="110"/>
      <c r="M5160" s="110"/>
    </row>
    <row r="5161" spans="11:13" x14ac:dyDescent="0.25">
      <c r="K5161" s="145"/>
      <c r="L5161" s="110"/>
      <c r="M5161" s="110"/>
    </row>
    <row r="5162" spans="11:13" x14ac:dyDescent="0.25">
      <c r="K5162" s="145"/>
      <c r="L5162" s="110"/>
      <c r="M5162" s="110"/>
    </row>
    <row r="5163" spans="11:13" x14ac:dyDescent="0.25">
      <c r="K5163" s="145"/>
      <c r="L5163" s="110"/>
      <c r="M5163" s="110"/>
    </row>
    <row r="5164" spans="11:13" x14ac:dyDescent="0.25">
      <c r="K5164" s="145"/>
      <c r="L5164" s="110"/>
      <c r="M5164" s="110"/>
    </row>
    <row r="5165" spans="11:13" x14ac:dyDescent="0.25">
      <c r="K5165" s="145"/>
      <c r="L5165" s="110"/>
      <c r="M5165" s="110"/>
    </row>
    <row r="5166" spans="11:13" x14ac:dyDescent="0.25">
      <c r="K5166" s="145"/>
      <c r="L5166" s="110"/>
      <c r="M5166" s="110"/>
    </row>
    <row r="5167" spans="11:13" x14ac:dyDescent="0.25">
      <c r="K5167" s="145"/>
      <c r="L5167" s="110"/>
      <c r="M5167" s="110"/>
    </row>
    <row r="5168" spans="11:13" x14ac:dyDescent="0.25">
      <c r="K5168" s="145"/>
      <c r="L5168" s="110"/>
      <c r="M5168" s="110"/>
    </row>
    <row r="5169" spans="11:13" x14ac:dyDescent="0.25">
      <c r="K5169" s="145"/>
      <c r="L5169" s="110"/>
      <c r="M5169" s="110"/>
    </row>
    <row r="5170" spans="11:13" x14ac:dyDescent="0.25">
      <c r="K5170" s="145"/>
      <c r="L5170" s="110"/>
      <c r="M5170" s="110"/>
    </row>
    <row r="5171" spans="11:13" x14ac:dyDescent="0.25">
      <c r="K5171" s="145"/>
      <c r="L5171" s="110"/>
      <c r="M5171" s="110"/>
    </row>
    <row r="5172" spans="11:13" x14ac:dyDescent="0.25">
      <c r="K5172" s="145"/>
      <c r="L5172" s="110"/>
      <c r="M5172" s="110"/>
    </row>
    <row r="5173" spans="11:13" x14ac:dyDescent="0.25">
      <c r="K5173" s="145"/>
      <c r="L5173" s="110"/>
      <c r="M5173" s="110"/>
    </row>
    <row r="5174" spans="11:13" x14ac:dyDescent="0.25">
      <c r="K5174" s="145"/>
      <c r="L5174" s="110"/>
      <c r="M5174" s="110"/>
    </row>
    <row r="5175" spans="11:13" x14ac:dyDescent="0.25">
      <c r="K5175" s="145"/>
      <c r="L5175" s="110"/>
      <c r="M5175" s="110"/>
    </row>
    <row r="5176" spans="11:13" x14ac:dyDescent="0.25">
      <c r="K5176" s="145"/>
      <c r="L5176" s="110"/>
      <c r="M5176" s="110"/>
    </row>
    <row r="5177" spans="11:13" x14ac:dyDescent="0.25">
      <c r="K5177" s="145"/>
      <c r="L5177" s="110"/>
      <c r="M5177" s="110"/>
    </row>
    <row r="5178" spans="11:13" x14ac:dyDescent="0.25">
      <c r="K5178" s="145"/>
      <c r="L5178" s="110"/>
      <c r="M5178" s="110"/>
    </row>
    <row r="5179" spans="11:13" x14ac:dyDescent="0.25">
      <c r="K5179" s="145"/>
      <c r="L5179" s="110"/>
      <c r="M5179" s="110"/>
    </row>
    <row r="5180" spans="11:13" x14ac:dyDescent="0.25">
      <c r="K5180" s="145"/>
      <c r="L5180" s="110"/>
      <c r="M5180" s="110"/>
    </row>
    <row r="5181" spans="11:13" x14ac:dyDescent="0.25">
      <c r="K5181" s="145"/>
      <c r="L5181" s="110"/>
      <c r="M5181" s="110"/>
    </row>
    <row r="5182" spans="11:13" x14ac:dyDescent="0.25">
      <c r="K5182" s="145"/>
      <c r="L5182" s="110"/>
      <c r="M5182" s="110"/>
    </row>
    <row r="5183" spans="11:13" x14ac:dyDescent="0.25">
      <c r="K5183" s="145"/>
      <c r="L5183" s="110"/>
      <c r="M5183" s="110"/>
    </row>
    <row r="5184" spans="11:13" x14ac:dyDescent="0.25">
      <c r="K5184" s="145"/>
      <c r="L5184" s="110"/>
      <c r="M5184" s="110"/>
    </row>
    <row r="5185" spans="11:13" x14ac:dyDescent="0.25">
      <c r="K5185" s="145"/>
      <c r="L5185" s="110"/>
      <c r="M5185" s="110"/>
    </row>
    <row r="5186" spans="11:13" x14ac:dyDescent="0.25">
      <c r="K5186" s="145"/>
      <c r="L5186" s="110"/>
      <c r="M5186" s="110"/>
    </row>
    <row r="5187" spans="11:13" x14ac:dyDescent="0.25">
      <c r="K5187" s="145"/>
      <c r="L5187" s="110"/>
      <c r="M5187" s="110"/>
    </row>
    <row r="5188" spans="11:13" x14ac:dyDescent="0.25">
      <c r="K5188" s="145"/>
      <c r="L5188" s="110"/>
      <c r="M5188" s="110"/>
    </row>
    <row r="5189" spans="11:13" x14ac:dyDescent="0.25">
      <c r="K5189" s="145"/>
      <c r="L5189" s="110"/>
      <c r="M5189" s="110"/>
    </row>
    <row r="5190" spans="11:13" x14ac:dyDescent="0.25">
      <c r="K5190" s="145"/>
      <c r="L5190" s="110"/>
      <c r="M5190" s="110"/>
    </row>
    <row r="5191" spans="11:13" x14ac:dyDescent="0.25">
      <c r="K5191" s="145"/>
      <c r="L5191" s="110"/>
      <c r="M5191" s="110"/>
    </row>
    <row r="5192" spans="11:13" x14ac:dyDescent="0.25">
      <c r="K5192" s="145"/>
      <c r="L5192" s="110"/>
      <c r="M5192" s="110"/>
    </row>
    <row r="5193" spans="11:13" x14ac:dyDescent="0.25">
      <c r="K5193" s="145"/>
      <c r="L5193" s="110"/>
      <c r="M5193" s="110"/>
    </row>
    <row r="5194" spans="11:13" x14ac:dyDescent="0.25">
      <c r="K5194" s="145"/>
      <c r="L5194" s="110"/>
      <c r="M5194" s="110"/>
    </row>
    <row r="5195" spans="11:13" x14ac:dyDescent="0.25">
      <c r="K5195" s="145"/>
      <c r="L5195" s="110"/>
      <c r="M5195" s="110"/>
    </row>
    <row r="5196" spans="11:13" x14ac:dyDescent="0.25">
      <c r="K5196" s="145"/>
      <c r="L5196" s="110"/>
      <c r="M5196" s="110"/>
    </row>
    <row r="5197" spans="11:13" x14ac:dyDescent="0.25">
      <c r="K5197" s="145"/>
      <c r="L5197" s="110"/>
      <c r="M5197" s="110"/>
    </row>
    <row r="5198" spans="11:13" x14ac:dyDescent="0.25">
      <c r="K5198" s="145"/>
      <c r="L5198" s="110"/>
      <c r="M5198" s="110"/>
    </row>
    <row r="5199" spans="11:13" x14ac:dyDescent="0.25">
      <c r="K5199" s="145"/>
      <c r="L5199" s="110"/>
      <c r="M5199" s="110"/>
    </row>
    <row r="5200" spans="11:13" x14ac:dyDescent="0.25">
      <c r="K5200" s="145"/>
      <c r="L5200" s="110"/>
      <c r="M5200" s="110"/>
    </row>
    <row r="5201" spans="11:13" x14ac:dyDescent="0.25">
      <c r="K5201" s="145"/>
      <c r="L5201" s="110"/>
      <c r="M5201" s="110"/>
    </row>
    <row r="5202" spans="11:13" x14ac:dyDescent="0.25">
      <c r="K5202" s="145"/>
      <c r="L5202" s="110"/>
      <c r="M5202" s="110"/>
    </row>
    <row r="5203" spans="11:13" x14ac:dyDescent="0.25">
      <c r="K5203" s="145"/>
      <c r="L5203" s="110"/>
      <c r="M5203" s="110"/>
    </row>
    <row r="5204" spans="11:13" x14ac:dyDescent="0.25">
      <c r="K5204" s="145"/>
      <c r="L5204" s="110"/>
      <c r="M5204" s="110"/>
    </row>
    <row r="5205" spans="11:13" x14ac:dyDescent="0.25">
      <c r="K5205" s="145"/>
      <c r="L5205" s="110"/>
      <c r="M5205" s="110"/>
    </row>
    <row r="5206" spans="11:13" x14ac:dyDescent="0.25">
      <c r="K5206" s="145"/>
      <c r="L5206" s="110"/>
      <c r="M5206" s="110"/>
    </row>
    <row r="5207" spans="11:13" x14ac:dyDescent="0.25">
      <c r="K5207" s="145"/>
      <c r="L5207" s="110"/>
      <c r="M5207" s="110"/>
    </row>
    <row r="5208" spans="11:13" x14ac:dyDescent="0.25">
      <c r="K5208" s="145"/>
      <c r="L5208" s="110"/>
      <c r="M5208" s="110"/>
    </row>
    <row r="5209" spans="11:13" x14ac:dyDescent="0.25">
      <c r="K5209" s="145"/>
      <c r="L5209" s="110"/>
      <c r="M5209" s="110"/>
    </row>
    <row r="5210" spans="11:13" x14ac:dyDescent="0.25">
      <c r="K5210" s="145"/>
      <c r="L5210" s="110"/>
      <c r="M5210" s="110"/>
    </row>
    <row r="5211" spans="11:13" x14ac:dyDescent="0.25">
      <c r="K5211" s="145"/>
      <c r="L5211" s="110"/>
      <c r="M5211" s="110"/>
    </row>
    <row r="5212" spans="11:13" x14ac:dyDescent="0.25">
      <c r="K5212" s="145"/>
      <c r="L5212" s="110"/>
      <c r="M5212" s="110"/>
    </row>
    <row r="5213" spans="11:13" x14ac:dyDescent="0.25">
      <c r="K5213" s="145"/>
      <c r="L5213" s="110"/>
      <c r="M5213" s="110"/>
    </row>
    <row r="5214" spans="11:13" x14ac:dyDescent="0.25">
      <c r="K5214" s="145"/>
      <c r="L5214" s="110"/>
      <c r="M5214" s="110"/>
    </row>
    <row r="5215" spans="11:13" x14ac:dyDescent="0.25">
      <c r="K5215" s="145"/>
      <c r="L5215" s="110"/>
      <c r="M5215" s="110"/>
    </row>
    <row r="5216" spans="11:13" x14ac:dyDescent="0.25">
      <c r="K5216" s="145"/>
      <c r="L5216" s="110"/>
      <c r="M5216" s="110"/>
    </row>
    <row r="5217" spans="11:13" x14ac:dyDescent="0.25">
      <c r="K5217" s="145"/>
      <c r="L5217" s="110"/>
      <c r="M5217" s="110"/>
    </row>
    <row r="5218" spans="11:13" x14ac:dyDescent="0.25">
      <c r="K5218" s="145"/>
      <c r="L5218" s="110"/>
      <c r="M5218" s="110"/>
    </row>
    <row r="5219" spans="11:13" x14ac:dyDescent="0.25">
      <c r="K5219" s="145"/>
      <c r="L5219" s="110"/>
      <c r="M5219" s="110"/>
    </row>
    <row r="5220" spans="11:13" x14ac:dyDescent="0.25">
      <c r="K5220" s="145"/>
      <c r="L5220" s="110"/>
      <c r="M5220" s="110"/>
    </row>
    <row r="5221" spans="11:13" x14ac:dyDescent="0.25">
      <c r="K5221" s="145"/>
      <c r="L5221" s="110"/>
      <c r="M5221" s="110"/>
    </row>
    <row r="5222" spans="11:13" x14ac:dyDescent="0.25">
      <c r="K5222" s="145"/>
      <c r="L5222" s="110"/>
      <c r="M5222" s="110"/>
    </row>
    <row r="5223" spans="11:13" x14ac:dyDescent="0.25">
      <c r="K5223" s="145"/>
      <c r="L5223" s="110"/>
      <c r="M5223" s="110"/>
    </row>
    <row r="5224" spans="11:13" x14ac:dyDescent="0.25">
      <c r="K5224" s="145"/>
      <c r="L5224" s="110"/>
      <c r="M5224" s="110"/>
    </row>
    <row r="5225" spans="11:13" x14ac:dyDescent="0.25">
      <c r="K5225" s="145"/>
      <c r="L5225" s="110"/>
      <c r="M5225" s="110"/>
    </row>
    <row r="5226" spans="11:13" x14ac:dyDescent="0.25">
      <c r="K5226" s="145"/>
      <c r="L5226" s="110"/>
      <c r="M5226" s="110"/>
    </row>
    <row r="5227" spans="11:13" x14ac:dyDescent="0.25">
      <c r="K5227" s="145"/>
      <c r="L5227" s="110"/>
      <c r="M5227" s="110"/>
    </row>
    <row r="5228" spans="11:13" x14ac:dyDescent="0.25">
      <c r="K5228" s="145"/>
      <c r="L5228" s="110"/>
      <c r="M5228" s="110"/>
    </row>
    <row r="5229" spans="11:13" x14ac:dyDescent="0.25">
      <c r="K5229" s="145"/>
      <c r="L5229" s="110"/>
      <c r="M5229" s="110"/>
    </row>
    <row r="5230" spans="11:13" x14ac:dyDescent="0.25">
      <c r="K5230" s="145"/>
      <c r="L5230" s="110"/>
      <c r="M5230" s="110"/>
    </row>
    <row r="5231" spans="11:13" x14ac:dyDescent="0.25">
      <c r="K5231" s="145"/>
      <c r="L5231" s="110"/>
      <c r="M5231" s="110"/>
    </row>
    <row r="5232" spans="11:13" x14ac:dyDescent="0.25">
      <c r="K5232" s="145"/>
      <c r="L5232" s="110"/>
      <c r="M5232" s="110"/>
    </row>
    <row r="5233" spans="11:13" x14ac:dyDescent="0.25">
      <c r="K5233" s="145"/>
      <c r="L5233" s="110"/>
      <c r="M5233" s="110"/>
    </row>
    <row r="5234" spans="11:13" x14ac:dyDescent="0.25">
      <c r="K5234" s="145"/>
      <c r="L5234" s="110"/>
      <c r="M5234" s="110"/>
    </row>
    <row r="5235" spans="11:13" x14ac:dyDescent="0.25">
      <c r="K5235" s="145"/>
      <c r="L5235" s="110"/>
      <c r="M5235" s="110"/>
    </row>
    <row r="5236" spans="11:13" x14ac:dyDescent="0.25">
      <c r="K5236" s="145"/>
      <c r="L5236" s="110"/>
      <c r="M5236" s="110"/>
    </row>
    <row r="5237" spans="11:13" x14ac:dyDescent="0.25">
      <c r="K5237" s="145"/>
      <c r="L5237" s="110"/>
      <c r="M5237" s="110"/>
    </row>
    <row r="5238" spans="11:13" x14ac:dyDescent="0.25">
      <c r="K5238" s="145"/>
      <c r="L5238" s="110"/>
      <c r="M5238" s="110"/>
    </row>
    <row r="5239" spans="11:13" x14ac:dyDescent="0.25">
      <c r="K5239" s="145"/>
      <c r="L5239" s="110"/>
      <c r="M5239" s="110"/>
    </row>
    <row r="5240" spans="11:13" x14ac:dyDescent="0.25">
      <c r="K5240" s="145"/>
      <c r="L5240" s="110"/>
      <c r="M5240" s="110"/>
    </row>
    <row r="5241" spans="11:13" x14ac:dyDescent="0.25">
      <c r="K5241" s="145"/>
      <c r="L5241" s="110"/>
      <c r="M5241" s="110"/>
    </row>
    <row r="5242" spans="11:13" x14ac:dyDescent="0.25">
      <c r="K5242" s="145"/>
      <c r="L5242" s="110"/>
      <c r="M5242" s="110"/>
    </row>
    <row r="5243" spans="11:13" x14ac:dyDescent="0.25">
      <c r="K5243" s="145"/>
      <c r="L5243" s="110"/>
      <c r="M5243" s="110"/>
    </row>
    <row r="5244" spans="11:13" x14ac:dyDescent="0.25">
      <c r="K5244" s="145"/>
      <c r="L5244" s="110"/>
      <c r="M5244" s="110"/>
    </row>
    <row r="5245" spans="11:13" x14ac:dyDescent="0.25">
      <c r="K5245" s="145"/>
      <c r="L5245" s="110"/>
      <c r="M5245" s="110"/>
    </row>
    <row r="5246" spans="11:13" x14ac:dyDescent="0.25">
      <c r="K5246" s="145"/>
      <c r="L5246" s="110"/>
      <c r="M5246" s="110"/>
    </row>
    <row r="5247" spans="11:13" x14ac:dyDescent="0.25">
      <c r="K5247" s="145"/>
      <c r="L5247" s="110"/>
      <c r="M5247" s="110"/>
    </row>
    <row r="5248" spans="11:13" x14ac:dyDescent="0.25">
      <c r="K5248" s="145"/>
      <c r="L5248" s="110"/>
      <c r="M5248" s="110"/>
    </row>
    <row r="5249" spans="11:13" x14ac:dyDescent="0.25">
      <c r="K5249" s="145"/>
      <c r="L5249" s="110"/>
      <c r="M5249" s="110"/>
    </row>
    <row r="5250" spans="11:13" x14ac:dyDescent="0.25">
      <c r="K5250" s="145"/>
      <c r="L5250" s="110"/>
      <c r="M5250" s="110"/>
    </row>
    <row r="5251" spans="11:13" x14ac:dyDescent="0.25">
      <c r="K5251" s="145"/>
      <c r="L5251" s="110"/>
      <c r="M5251" s="110"/>
    </row>
    <row r="5252" spans="11:13" x14ac:dyDescent="0.25">
      <c r="K5252" s="145"/>
      <c r="L5252" s="110"/>
      <c r="M5252" s="110"/>
    </row>
    <row r="5253" spans="11:13" x14ac:dyDescent="0.25">
      <c r="K5253" s="145"/>
      <c r="L5253" s="110"/>
      <c r="M5253" s="110"/>
    </row>
    <row r="5254" spans="11:13" x14ac:dyDescent="0.25">
      <c r="K5254" s="145"/>
      <c r="L5254" s="110"/>
      <c r="M5254" s="110"/>
    </row>
    <row r="5255" spans="11:13" x14ac:dyDescent="0.25">
      <c r="K5255" s="145"/>
      <c r="L5255" s="110"/>
      <c r="M5255" s="110"/>
    </row>
    <row r="5256" spans="11:13" x14ac:dyDescent="0.25">
      <c r="K5256" s="145"/>
      <c r="L5256" s="110"/>
      <c r="M5256" s="110"/>
    </row>
    <row r="5257" spans="11:13" x14ac:dyDescent="0.25">
      <c r="K5257" s="145"/>
      <c r="L5257" s="110"/>
      <c r="M5257" s="110"/>
    </row>
    <row r="5258" spans="11:13" x14ac:dyDescent="0.25">
      <c r="K5258" s="145"/>
      <c r="L5258" s="110"/>
      <c r="M5258" s="110"/>
    </row>
    <row r="5259" spans="11:13" x14ac:dyDescent="0.25">
      <c r="K5259" s="145"/>
      <c r="L5259" s="110"/>
      <c r="M5259" s="110"/>
    </row>
    <row r="5260" spans="11:13" x14ac:dyDescent="0.25">
      <c r="K5260" s="145"/>
      <c r="L5260" s="110"/>
      <c r="M5260" s="110"/>
    </row>
    <row r="5261" spans="11:13" x14ac:dyDescent="0.25">
      <c r="K5261" s="145"/>
      <c r="L5261" s="110"/>
      <c r="M5261" s="110"/>
    </row>
    <row r="5262" spans="11:13" x14ac:dyDescent="0.25">
      <c r="K5262" s="145"/>
      <c r="L5262" s="110"/>
      <c r="M5262" s="110"/>
    </row>
    <row r="5263" spans="11:13" x14ac:dyDescent="0.25">
      <c r="K5263" s="145"/>
      <c r="L5263" s="110"/>
      <c r="M5263" s="110"/>
    </row>
    <row r="5264" spans="11:13" x14ac:dyDescent="0.25">
      <c r="K5264" s="145"/>
      <c r="L5264" s="110"/>
      <c r="M5264" s="110"/>
    </row>
    <row r="5265" spans="11:13" x14ac:dyDescent="0.25">
      <c r="K5265" s="145"/>
      <c r="L5265" s="110"/>
      <c r="M5265" s="110"/>
    </row>
    <row r="5266" spans="11:13" x14ac:dyDescent="0.25">
      <c r="K5266" s="145"/>
      <c r="L5266" s="110"/>
      <c r="M5266" s="110"/>
    </row>
    <row r="5267" spans="11:13" x14ac:dyDescent="0.25">
      <c r="K5267" s="145"/>
      <c r="L5267" s="110"/>
      <c r="M5267" s="110"/>
    </row>
    <row r="5268" spans="11:13" x14ac:dyDescent="0.25">
      <c r="K5268" s="145"/>
      <c r="L5268" s="110"/>
      <c r="M5268" s="110"/>
    </row>
    <row r="5269" spans="11:13" x14ac:dyDescent="0.25">
      <c r="K5269" s="145"/>
      <c r="L5269" s="110"/>
      <c r="M5269" s="110"/>
    </row>
    <row r="5270" spans="11:13" x14ac:dyDescent="0.25">
      <c r="K5270" s="145"/>
      <c r="L5270" s="110"/>
      <c r="M5270" s="110"/>
    </row>
    <row r="5271" spans="11:13" x14ac:dyDescent="0.25">
      <c r="K5271" s="145"/>
      <c r="L5271" s="110"/>
      <c r="M5271" s="110"/>
    </row>
    <row r="5272" spans="11:13" x14ac:dyDescent="0.25">
      <c r="K5272" s="145"/>
      <c r="L5272" s="110"/>
      <c r="M5272" s="110"/>
    </row>
    <row r="5273" spans="11:13" x14ac:dyDescent="0.25">
      <c r="K5273" s="145"/>
      <c r="L5273" s="110"/>
      <c r="M5273" s="110"/>
    </row>
    <row r="5274" spans="11:13" x14ac:dyDescent="0.25">
      <c r="K5274" s="145"/>
      <c r="L5274" s="110"/>
      <c r="M5274" s="110"/>
    </row>
    <row r="5275" spans="11:13" x14ac:dyDescent="0.25">
      <c r="K5275" s="145"/>
      <c r="L5275" s="110"/>
      <c r="M5275" s="110"/>
    </row>
    <row r="5276" spans="11:13" x14ac:dyDescent="0.25">
      <c r="K5276" s="145"/>
      <c r="L5276" s="110"/>
      <c r="M5276" s="110"/>
    </row>
    <row r="5277" spans="11:13" x14ac:dyDescent="0.25">
      <c r="K5277" s="145"/>
      <c r="L5277" s="110"/>
      <c r="M5277" s="110"/>
    </row>
    <row r="5278" spans="11:13" x14ac:dyDescent="0.25">
      <c r="K5278" s="145"/>
      <c r="L5278" s="110"/>
      <c r="M5278" s="110"/>
    </row>
    <row r="5279" spans="11:13" x14ac:dyDescent="0.25">
      <c r="K5279" s="145"/>
      <c r="L5279" s="110"/>
      <c r="M5279" s="110"/>
    </row>
    <row r="5280" spans="11:13" x14ac:dyDescent="0.25">
      <c r="K5280" s="145"/>
      <c r="L5280" s="110"/>
      <c r="M5280" s="110"/>
    </row>
    <row r="5281" spans="11:13" x14ac:dyDescent="0.25">
      <c r="K5281" s="145"/>
      <c r="L5281" s="110"/>
      <c r="M5281" s="110"/>
    </row>
    <row r="5282" spans="11:13" x14ac:dyDescent="0.25">
      <c r="K5282" s="145"/>
      <c r="L5282" s="110"/>
      <c r="M5282" s="110"/>
    </row>
    <row r="5283" spans="11:13" x14ac:dyDescent="0.25">
      <c r="K5283" s="145"/>
      <c r="L5283" s="110"/>
      <c r="M5283" s="110"/>
    </row>
    <row r="5284" spans="11:13" x14ac:dyDescent="0.25">
      <c r="K5284" s="145"/>
      <c r="L5284" s="110"/>
      <c r="M5284" s="110"/>
    </row>
    <row r="5285" spans="11:13" x14ac:dyDescent="0.25">
      <c r="K5285" s="145"/>
      <c r="L5285" s="110"/>
      <c r="M5285" s="110"/>
    </row>
    <row r="5286" spans="11:13" x14ac:dyDescent="0.25">
      <c r="K5286" s="145"/>
      <c r="L5286" s="110"/>
      <c r="M5286" s="110"/>
    </row>
    <row r="5287" spans="11:13" x14ac:dyDescent="0.25">
      <c r="K5287" s="145"/>
      <c r="L5287" s="110"/>
      <c r="M5287" s="110"/>
    </row>
    <row r="5288" spans="11:13" x14ac:dyDescent="0.25">
      <c r="K5288" s="145"/>
      <c r="L5288" s="110"/>
      <c r="M5288" s="110"/>
    </row>
    <row r="5289" spans="11:13" x14ac:dyDescent="0.25">
      <c r="K5289" s="145"/>
      <c r="L5289" s="110"/>
      <c r="M5289" s="110"/>
    </row>
    <row r="5290" spans="11:13" x14ac:dyDescent="0.25">
      <c r="K5290" s="145"/>
      <c r="L5290" s="110"/>
      <c r="M5290" s="110"/>
    </row>
    <row r="5291" spans="11:13" x14ac:dyDescent="0.25">
      <c r="K5291" s="145"/>
      <c r="L5291" s="110"/>
      <c r="M5291" s="110"/>
    </row>
    <row r="5292" spans="11:13" x14ac:dyDescent="0.25">
      <c r="K5292" s="145"/>
      <c r="L5292" s="110"/>
      <c r="M5292" s="110"/>
    </row>
    <row r="5293" spans="11:13" x14ac:dyDescent="0.25">
      <c r="K5293" s="145"/>
      <c r="L5293" s="110"/>
      <c r="M5293" s="110"/>
    </row>
    <row r="5294" spans="11:13" x14ac:dyDescent="0.25">
      <c r="K5294" s="145"/>
      <c r="L5294" s="110"/>
      <c r="M5294" s="110"/>
    </row>
    <row r="5295" spans="11:13" x14ac:dyDescent="0.25">
      <c r="K5295" s="145"/>
      <c r="L5295" s="110"/>
      <c r="M5295" s="110"/>
    </row>
    <row r="5296" spans="11:13" x14ac:dyDescent="0.25">
      <c r="K5296" s="145"/>
      <c r="L5296" s="110"/>
      <c r="M5296" s="110"/>
    </row>
    <row r="5297" spans="11:13" x14ac:dyDescent="0.25">
      <c r="K5297" s="145"/>
      <c r="L5297" s="110"/>
      <c r="M5297" s="110"/>
    </row>
    <row r="5298" spans="11:13" x14ac:dyDescent="0.25">
      <c r="K5298" s="145"/>
      <c r="L5298" s="110"/>
      <c r="M5298" s="110"/>
    </row>
    <row r="5299" spans="11:13" x14ac:dyDescent="0.25">
      <c r="K5299" s="145"/>
      <c r="L5299" s="110"/>
      <c r="M5299" s="110"/>
    </row>
    <row r="5300" spans="11:13" x14ac:dyDescent="0.25">
      <c r="K5300" s="145"/>
      <c r="L5300" s="110"/>
      <c r="M5300" s="110"/>
    </row>
    <row r="5301" spans="11:13" x14ac:dyDescent="0.25">
      <c r="K5301" s="145"/>
      <c r="L5301" s="110"/>
      <c r="M5301" s="110"/>
    </row>
    <row r="5302" spans="11:13" x14ac:dyDescent="0.25">
      <c r="K5302" s="145"/>
      <c r="L5302" s="110"/>
      <c r="M5302" s="110"/>
    </row>
    <row r="5303" spans="11:13" x14ac:dyDescent="0.25">
      <c r="K5303" s="145"/>
      <c r="L5303" s="110"/>
      <c r="M5303" s="110"/>
    </row>
    <row r="5304" spans="11:13" x14ac:dyDescent="0.25">
      <c r="K5304" s="145"/>
      <c r="L5304" s="110"/>
      <c r="M5304" s="110"/>
    </row>
    <row r="5305" spans="11:13" x14ac:dyDescent="0.25">
      <c r="K5305" s="145"/>
      <c r="L5305" s="110"/>
      <c r="M5305" s="110"/>
    </row>
    <row r="5306" spans="11:13" x14ac:dyDescent="0.25">
      <c r="K5306" s="145"/>
      <c r="L5306" s="110"/>
      <c r="M5306" s="110"/>
    </row>
    <row r="5307" spans="11:13" x14ac:dyDescent="0.25">
      <c r="K5307" s="145"/>
      <c r="L5307" s="110"/>
      <c r="M5307" s="110"/>
    </row>
    <row r="5308" spans="11:13" x14ac:dyDescent="0.25">
      <c r="K5308" s="145"/>
      <c r="L5308" s="110"/>
      <c r="M5308" s="110"/>
    </row>
    <row r="5309" spans="11:13" x14ac:dyDescent="0.25">
      <c r="K5309" s="145"/>
      <c r="L5309" s="110"/>
      <c r="M5309" s="110"/>
    </row>
    <row r="5310" spans="11:13" x14ac:dyDescent="0.25">
      <c r="K5310" s="145"/>
      <c r="L5310" s="110"/>
      <c r="M5310" s="110"/>
    </row>
    <row r="5311" spans="11:13" x14ac:dyDescent="0.25">
      <c r="K5311" s="145"/>
      <c r="L5311" s="110"/>
      <c r="M5311" s="110"/>
    </row>
    <row r="5312" spans="11:13" x14ac:dyDescent="0.25">
      <c r="K5312" s="145"/>
      <c r="L5312" s="110"/>
      <c r="M5312" s="110"/>
    </row>
    <row r="5313" spans="11:13" x14ac:dyDescent="0.25">
      <c r="K5313" s="145"/>
      <c r="L5313" s="110"/>
      <c r="M5313" s="110"/>
    </row>
    <row r="5314" spans="11:13" x14ac:dyDescent="0.25">
      <c r="K5314" s="145"/>
      <c r="L5314" s="110"/>
      <c r="M5314" s="110"/>
    </row>
    <row r="5315" spans="11:13" x14ac:dyDescent="0.25">
      <c r="K5315" s="145"/>
      <c r="L5315" s="110"/>
      <c r="M5315" s="110"/>
    </row>
    <row r="5316" spans="11:13" x14ac:dyDescent="0.25">
      <c r="K5316" s="145"/>
      <c r="L5316" s="110"/>
      <c r="M5316" s="110"/>
    </row>
    <row r="5317" spans="11:13" x14ac:dyDescent="0.25">
      <c r="K5317" s="145"/>
      <c r="L5317" s="110"/>
      <c r="M5317" s="110"/>
    </row>
    <row r="5318" spans="11:13" x14ac:dyDescent="0.25">
      <c r="K5318" s="145"/>
      <c r="L5318" s="110"/>
      <c r="M5318" s="110"/>
    </row>
    <row r="5319" spans="11:13" x14ac:dyDescent="0.25">
      <c r="K5319" s="145"/>
      <c r="L5319" s="110"/>
      <c r="M5319" s="110"/>
    </row>
    <row r="5320" spans="11:13" x14ac:dyDescent="0.25">
      <c r="K5320" s="145"/>
      <c r="L5320" s="110"/>
      <c r="M5320" s="110"/>
    </row>
    <row r="5321" spans="11:13" x14ac:dyDescent="0.25">
      <c r="K5321" s="145"/>
      <c r="L5321" s="110"/>
      <c r="M5321" s="110"/>
    </row>
    <row r="5322" spans="11:13" x14ac:dyDescent="0.25">
      <c r="K5322" s="145"/>
      <c r="L5322" s="110"/>
      <c r="M5322" s="110"/>
    </row>
    <row r="5323" spans="11:13" x14ac:dyDescent="0.25">
      <c r="K5323" s="145"/>
      <c r="L5323" s="110"/>
      <c r="M5323" s="110"/>
    </row>
    <row r="5324" spans="11:13" x14ac:dyDescent="0.25">
      <c r="K5324" s="145"/>
      <c r="L5324" s="110"/>
      <c r="M5324" s="110"/>
    </row>
    <row r="5325" spans="11:13" x14ac:dyDescent="0.25">
      <c r="K5325" s="145"/>
      <c r="L5325" s="110"/>
      <c r="M5325" s="110"/>
    </row>
    <row r="5326" spans="11:13" x14ac:dyDescent="0.25">
      <c r="K5326" s="145"/>
      <c r="L5326" s="110"/>
      <c r="M5326" s="110"/>
    </row>
    <row r="5327" spans="11:13" x14ac:dyDescent="0.25">
      <c r="K5327" s="145"/>
      <c r="L5327" s="110"/>
      <c r="M5327" s="110"/>
    </row>
    <row r="5328" spans="11:13" x14ac:dyDescent="0.25">
      <c r="K5328" s="145"/>
      <c r="L5328" s="110"/>
      <c r="M5328" s="110"/>
    </row>
    <row r="5329" spans="11:13" x14ac:dyDescent="0.25">
      <c r="K5329" s="145"/>
      <c r="L5329" s="110"/>
      <c r="M5329" s="110"/>
    </row>
    <row r="5330" spans="11:13" x14ac:dyDescent="0.25">
      <c r="K5330" s="145"/>
      <c r="L5330" s="110"/>
      <c r="M5330" s="110"/>
    </row>
    <row r="5331" spans="11:13" x14ac:dyDescent="0.25">
      <c r="K5331" s="145"/>
      <c r="L5331" s="110"/>
      <c r="M5331" s="110"/>
    </row>
    <row r="5332" spans="11:13" x14ac:dyDescent="0.25">
      <c r="K5332" s="145"/>
      <c r="L5332" s="110"/>
      <c r="M5332" s="110"/>
    </row>
    <row r="5333" spans="11:13" x14ac:dyDescent="0.25">
      <c r="K5333" s="145"/>
      <c r="L5333" s="110"/>
      <c r="M5333" s="110"/>
    </row>
    <row r="5334" spans="11:13" x14ac:dyDescent="0.25">
      <c r="K5334" s="145"/>
      <c r="L5334" s="110"/>
      <c r="M5334" s="110"/>
    </row>
    <row r="5335" spans="11:13" x14ac:dyDescent="0.25">
      <c r="K5335" s="145"/>
      <c r="L5335" s="110"/>
      <c r="M5335" s="110"/>
    </row>
    <row r="5336" spans="11:13" x14ac:dyDescent="0.25">
      <c r="K5336" s="145"/>
      <c r="L5336" s="110"/>
      <c r="M5336" s="110"/>
    </row>
    <row r="5337" spans="11:13" x14ac:dyDescent="0.25">
      <c r="K5337" s="145"/>
      <c r="L5337" s="110"/>
      <c r="M5337" s="110"/>
    </row>
    <row r="5338" spans="11:13" x14ac:dyDescent="0.25">
      <c r="K5338" s="145"/>
      <c r="L5338" s="110"/>
      <c r="M5338" s="110"/>
    </row>
    <row r="5339" spans="11:13" x14ac:dyDescent="0.25">
      <c r="K5339" s="145"/>
      <c r="L5339" s="110"/>
      <c r="M5339" s="110"/>
    </row>
    <row r="5340" spans="11:13" x14ac:dyDescent="0.25">
      <c r="K5340" s="145"/>
      <c r="L5340" s="110"/>
      <c r="M5340" s="110"/>
    </row>
    <row r="5341" spans="11:13" x14ac:dyDescent="0.25">
      <c r="K5341" s="145"/>
      <c r="L5341" s="110"/>
      <c r="M5341" s="110"/>
    </row>
    <row r="5342" spans="11:13" x14ac:dyDescent="0.25">
      <c r="K5342" s="145"/>
      <c r="L5342" s="110"/>
      <c r="M5342" s="110"/>
    </row>
    <row r="5343" spans="11:13" x14ac:dyDescent="0.25">
      <c r="K5343" s="145"/>
      <c r="L5343" s="110"/>
      <c r="M5343" s="110"/>
    </row>
    <row r="5344" spans="11:13" x14ac:dyDescent="0.25">
      <c r="K5344" s="145"/>
      <c r="L5344" s="110"/>
      <c r="M5344" s="110"/>
    </row>
    <row r="5345" spans="11:13" x14ac:dyDescent="0.25">
      <c r="K5345" s="145"/>
      <c r="L5345" s="110"/>
      <c r="M5345" s="110"/>
    </row>
    <row r="5346" spans="11:13" x14ac:dyDescent="0.25">
      <c r="K5346" s="145"/>
      <c r="L5346" s="110"/>
      <c r="M5346" s="110"/>
    </row>
    <row r="5347" spans="11:13" x14ac:dyDescent="0.25">
      <c r="K5347" s="145"/>
      <c r="L5347" s="110"/>
      <c r="M5347" s="110"/>
    </row>
    <row r="5348" spans="11:13" x14ac:dyDescent="0.25">
      <c r="K5348" s="145"/>
      <c r="L5348" s="110"/>
      <c r="M5348" s="110"/>
    </row>
    <row r="5349" spans="11:13" x14ac:dyDescent="0.25">
      <c r="K5349" s="145"/>
      <c r="L5349" s="110"/>
      <c r="M5349" s="110"/>
    </row>
    <row r="5350" spans="11:13" x14ac:dyDescent="0.25">
      <c r="K5350" s="145"/>
      <c r="L5350" s="110"/>
      <c r="M5350" s="110"/>
    </row>
    <row r="5351" spans="11:13" x14ac:dyDescent="0.25">
      <c r="K5351" s="145"/>
      <c r="L5351" s="110"/>
      <c r="M5351" s="110"/>
    </row>
    <row r="5352" spans="11:13" x14ac:dyDescent="0.25">
      <c r="K5352" s="145"/>
      <c r="L5352" s="110"/>
      <c r="M5352" s="110"/>
    </row>
    <row r="5353" spans="11:13" x14ac:dyDescent="0.25">
      <c r="K5353" s="145"/>
      <c r="L5353" s="110"/>
      <c r="M5353" s="110"/>
    </row>
    <row r="5354" spans="11:13" x14ac:dyDescent="0.25">
      <c r="K5354" s="145"/>
      <c r="L5354" s="110"/>
      <c r="M5354" s="110"/>
    </row>
    <row r="5355" spans="11:13" x14ac:dyDescent="0.25">
      <c r="K5355" s="145"/>
      <c r="L5355" s="110"/>
      <c r="M5355" s="110"/>
    </row>
    <row r="5356" spans="11:13" x14ac:dyDescent="0.25">
      <c r="K5356" s="145"/>
      <c r="L5356" s="110"/>
      <c r="M5356" s="110"/>
    </row>
    <row r="5357" spans="11:13" x14ac:dyDescent="0.25">
      <c r="K5357" s="145"/>
      <c r="L5357" s="110"/>
      <c r="M5357" s="110"/>
    </row>
    <row r="5358" spans="11:13" x14ac:dyDescent="0.25">
      <c r="K5358" s="145"/>
      <c r="L5358" s="110"/>
      <c r="M5358" s="110"/>
    </row>
    <row r="5359" spans="11:13" x14ac:dyDescent="0.25">
      <c r="K5359" s="145"/>
      <c r="L5359" s="110"/>
      <c r="M5359" s="110"/>
    </row>
    <row r="5360" spans="11:13" x14ac:dyDescent="0.25">
      <c r="K5360" s="145"/>
      <c r="L5360" s="110"/>
      <c r="M5360" s="110"/>
    </row>
    <row r="5361" spans="11:13" x14ac:dyDescent="0.25">
      <c r="K5361" s="145"/>
      <c r="L5361" s="110"/>
      <c r="M5361" s="110"/>
    </row>
    <row r="5362" spans="11:13" x14ac:dyDescent="0.25">
      <c r="K5362" s="145"/>
      <c r="L5362" s="110"/>
      <c r="M5362" s="110"/>
    </row>
    <row r="5363" spans="11:13" x14ac:dyDescent="0.25">
      <c r="K5363" s="145"/>
      <c r="L5363" s="110"/>
      <c r="M5363" s="110"/>
    </row>
    <row r="5364" spans="11:13" x14ac:dyDescent="0.25">
      <c r="K5364" s="145"/>
      <c r="L5364" s="110"/>
      <c r="M5364" s="110"/>
    </row>
    <row r="5365" spans="11:13" x14ac:dyDescent="0.25">
      <c r="K5365" s="145"/>
      <c r="L5365" s="110"/>
      <c r="M5365" s="110"/>
    </row>
    <row r="5366" spans="11:13" x14ac:dyDescent="0.25">
      <c r="K5366" s="145"/>
      <c r="L5366" s="110"/>
      <c r="M5366" s="110"/>
    </row>
    <row r="5367" spans="11:13" x14ac:dyDescent="0.25">
      <c r="K5367" s="145"/>
      <c r="L5367" s="110"/>
      <c r="M5367" s="110"/>
    </row>
    <row r="5368" spans="11:13" x14ac:dyDescent="0.25">
      <c r="K5368" s="145"/>
      <c r="L5368" s="110"/>
      <c r="M5368" s="110"/>
    </row>
    <row r="5369" spans="11:13" x14ac:dyDescent="0.25">
      <c r="K5369" s="145"/>
      <c r="L5369" s="110"/>
      <c r="M5369" s="110"/>
    </row>
    <row r="5370" spans="11:13" x14ac:dyDescent="0.25">
      <c r="K5370" s="145"/>
      <c r="L5370" s="110"/>
      <c r="M5370" s="110"/>
    </row>
    <row r="5371" spans="11:13" x14ac:dyDescent="0.25">
      <c r="K5371" s="145"/>
      <c r="L5371" s="110"/>
      <c r="M5371" s="110"/>
    </row>
    <row r="5372" spans="11:13" x14ac:dyDescent="0.25">
      <c r="K5372" s="145"/>
      <c r="L5372" s="110"/>
      <c r="M5372" s="110"/>
    </row>
    <row r="5373" spans="11:13" x14ac:dyDescent="0.25">
      <c r="K5373" s="145"/>
      <c r="L5373" s="110"/>
      <c r="M5373" s="110"/>
    </row>
    <row r="5374" spans="11:13" x14ac:dyDescent="0.25">
      <c r="K5374" s="145"/>
      <c r="L5374" s="110"/>
      <c r="M5374" s="110"/>
    </row>
    <row r="5375" spans="11:13" x14ac:dyDescent="0.25">
      <c r="K5375" s="145"/>
      <c r="L5375" s="110"/>
      <c r="M5375" s="110"/>
    </row>
    <row r="5376" spans="11:13" x14ac:dyDescent="0.25">
      <c r="K5376" s="145"/>
      <c r="L5376" s="110"/>
      <c r="M5376" s="110"/>
    </row>
    <row r="5377" spans="11:13" x14ac:dyDescent="0.25">
      <c r="K5377" s="145"/>
      <c r="L5377" s="110"/>
      <c r="M5377" s="110"/>
    </row>
    <row r="5378" spans="11:13" x14ac:dyDescent="0.25">
      <c r="K5378" s="145"/>
      <c r="L5378" s="110"/>
      <c r="M5378" s="110"/>
    </row>
    <row r="5379" spans="11:13" x14ac:dyDescent="0.25">
      <c r="K5379" s="145"/>
      <c r="L5379" s="110"/>
      <c r="M5379" s="110"/>
    </row>
    <row r="5380" spans="11:13" x14ac:dyDescent="0.25">
      <c r="K5380" s="145"/>
      <c r="L5380" s="110"/>
      <c r="M5380" s="110"/>
    </row>
    <row r="5381" spans="11:13" x14ac:dyDescent="0.25">
      <c r="K5381" s="145"/>
      <c r="L5381" s="110"/>
      <c r="M5381" s="110"/>
    </row>
    <row r="5382" spans="11:13" x14ac:dyDescent="0.25">
      <c r="K5382" s="145"/>
      <c r="L5382" s="110"/>
      <c r="M5382" s="110"/>
    </row>
    <row r="5383" spans="11:13" x14ac:dyDescent="0.25">
      <c r="K5383" s="145"/>
      <c r="L5383" s="110"/>
      <c r="M5383" s="110"/>
    </row>
    <row r="5384" spans="11:13" x14ac:dyDescent="0.25">
      <c r="K5384" s="145"/>
      <c r="L5384" s="110"/>
      <c r="M5384" s="110"/>
    </row>
    <row r="5385" spans="11:13" x14ac:dyDescent="0.25">
      <c r="K5385" s="145"/>
      <c r="L5385" s="110"/>
      <c r="M5385" s="110"/>
    </row>
    <row r="5386" spans="11:13" x14ac:dyDescent="0.25">
      <c r="K5386" s="145"/>
      <c r="L5386" s="110"/>
      <c r="M5386" s="110"/>
    </row>
    <row r="5387" spans="11:13" x14ac:dyDescent="0.25">
      <c r="K5387" s="145"/>
      <c r="L5387" s="110"/>
      <c r="M5387" s="110"/>
    </row>
    <row r="5388" spans="11:13" x14ac:dyDescent="0.25">
      <c r="K5388" s="145"/>
      <c r="L5388" s="110"/>
      <c r="M5388" s="110"/>
    </row>
    <row r="5389" spans="11:13" x14ac:dyDescent="0.25">
      <c r="K5389" s="145"/>
      <c r="L5389" s="110"/>
      <c r="M5389" s="110"/>
    </row>
    <row r="5390" spans="11:13" x14ac:dyDescent="0.25">
      <c r="K5390" s="145"/>
      <c r="L5390" s="110"/>
      <c r="M5390" s="110"/>
    </row>
    <row r="5391" spans="11:13" x14ac:dyDescent="0.25">
      <c r="K5391" s="145"/>
      <c r="L5391" s="110"/>
      <c r="M5391" s="110"/>
    </row>
    <row r="5392" spans="11:13" x14ac:dyDescent="0.25">
      <c r="K5392" s="145"/>
      <c r="L5392" s="110"/>
      <c r="M5392" s="110"/>
    </row>
    <row r="5393" spans="11:13" x14ac:dyDescent="0.25">
      <c r="K5393" s="145"/>
      <c r="L5393" s="110"/>
      <c r="M5393" s="110"/>
    </row>
    <row r="5394" spans="11:13" x14ac:dyDescent="0.25">
      <c r="K5394" s="145"/>
      <c r="L5394" s="110"/>
      <c r="M5394" s="110"/>
    </row>
    <row r="5395" spans="11:13" x14ac:dyDescent="0.25">
      <c r="K5395" s="145"/>
      <c r="L5395" s="110"/>
      <c r="M5395" s="110"/>
    </row>
    <row r="5396" spans="11:13" x14ac:dyDescent="0.25">
      <c r="K5396" s="145"/>
      <c r="L5396" s="110"/>
      <c r="M5396" s="110"/>
    </row>
    <row r="5397" spans="11:13" x14ac:dyDescent="0.25">
      <c r="K5397" s="145"/>
      <c r="L5397" s="110"/>
      <c r="M5397" s="110"/>
    </row>
    <row r="5398" spans="11:13" x14ac:dyDescent="0.25">
      <c r="K5398" s="145"/>
      <c r="L5398" s="110"/>
      <c r="M5398" s="110"/>
    </row>
    <row r="5399" spans="11:13" x14ac:dyDescent="0.25">
      <c r="K5399" s="145"/>
      <c r="L5399" s="110"/>
      <c r="M5399" s="110"/>
    </row>
    <row r="5400" spans="11:13" x14ac:dyDescent="0.25">
      <c r="K5400" s="145"/>
      <c r="L5400" s="110"/>
      <c r="M5400" s="110"/>
    </row>
    <row r="5401" spans="11:13" x14ac:dyDescent="0.25">
      <c r="K5401" s="145"/>
      <c r="L5401" s="110"/>
      <c r="M5401" s="110"/>
    </row>
    <row r="5402" spans="11:13" x14ac:dyDescent="0.25">
      <c r="K5402" s="145"/>
      <c r="L5402" s="110"/>
      <c r="M5402" s="110"/>
    </row>
    <row r="5403" spans="11:13" x14ac:dyDescent="0.25">
      <c r="K5403" s="145"/>
      <c r="L5403" s="110"/>
      <c r="M5403" s="110"/>
    </row>
    <row r="5404" spans="11:13" x14ac:dyDescent="0.25">
      <c r="K5404" s="145"/>
      <c r="L5404" s="110"/>
      <c r="M5404" s="110"/>
    </row>
    <row r="5405" spans="11:13" x14ac:dyDescent="0.25">
      <c r="K5405" s="145"/>
      <c r="L5405" s="110"/>
      <c r="M5405" s="110"/>
    </row>
    <row r="5406" spans="11:13" x14ac:dyDescent="0.25">
      <c r="K5406" s="145"/>
      <c r="L5406" s="110"/>
      <c r="M5406" s="110"/>
    </row>
    <row r="5407" spans="11:13" x14ac:dyDescent="0.25">
      <c r="K5407" s="145"/>
      <c r="L5407" s="110"/>
      <c r="M5407" s="110"/>
    </row>
    <row r="5408" spans="11:13" x14ac:dyDescent="0.25">
      <c r="K5408" s="145"/>
      <c r="L5408" s="110"/>
      <c r="M5408" s="110"/>
    </row>
    <row r="5409" spans="11:13" x14ac:dyDescent="0.25">
      <c r="K5409" s="145"/>
      <c r="L5409" s="110"/>
      <c r="M5409" s="110"/>
    </row>
    <row r="5410" spans="11:13" x14ac:dyDescent="0.25">
      <c r="K5410" s="145"/>
      <c r="L5410" s="110"/>
      <c r="M5410" s="110"/>
    </row>
    <row r="5411" spans="11:13" x14ac:dyDescent="0.25">
      <c r="K5411" s="145"/>
      <c r="L5411" s="110"/>
      <c r="M5411" s="110"/>
    </row>
    <row r="5412" spans="11:13" x14ac:dyDescent="0.25">
      <c r="K5412" s="145"/>
      <c r="L5412" s="110"/>
      <c r="M5412" s="110"/>
    </row>
    <row r="5413" spans="11:13" x14ac:dyDescent="0.25">
      <c r="K5413" s="145"/>
      <c r="L5413" s="110"/>
      <c r="M5413" s="110"/>
    </row>
    <row r="5414" spans="11:13" x14ac:dyDescent="0.25">
      <c r="K5414" s="145"/>
      <c r="L5414" s="110"/>
      <c r="M5414" s="110"/>
    </row>
    <row r="5415" spans="11:13" x14ac:dyDescent="0.25">
      <c r="K5415" s="145"/>
      <c r="L5415" s="110"/>
      <c r="M5415" s="110"/>
    </row>
    <row r="5416" spans="11:13" x14ac:dyDescent="0.25">
      <c r="K5416" s="145"/>
      <c r="L5416" s="110"/>
      <c r="M5416" s="110"/>
    </row>
    <row r="5417" spans="11:13" x14ac:dyDescent="0.25">
      <c r="K5417" s="145"/>
      <c r="L5417" s="110"/>
      <c r="M5417" s="110"/>
    </row>
    <row r="5418" spans="11:13" x14ac:dyDescent="0.25">
      <c r="K5418" s="145"/>
      <c r="L5418" s="110"/>
      <c r="M5418" s="110"/>
    </row>
    <row r="5419" spans="11:13" x14ac:dyDescent="0.25">
      <c r="K5419" s="145"/>
      <c r="L5419" s="110"/>
      <c r="M5419" s="110"/>
    </row>
    <row r="5420" spans="11:13" x14ac:dyDescent="0.25">
      <c r="K5420" s="145"/>
      <c r="L5420" s="110"/>
      <c r="M5420" s="110"/>
    </row>
    <row r="5421" spans="11:13" x14ac:dyDescent="0.25">
      <c r="K5421" s="145"/>
      <c r="L5421" s="110"/>
      <c r="M5421" s="110"/>
    </row>
    <row r="5422" spans="11:13" x14ac:dyDescent="0.25">
      <c r="K5422" s="145"/>
      <c r="L5422" s="110"/>
      <c r="M5422" s="110"/>
    </row>
    <row r="5423" spans="11:13" x14ac:dyDescent="0.25">
      <c r="K5423" s="145"/>
      <c r="L5423" s="110"/>
      <c r="M5423" s="110"/>
    </row>
    <row r="5424" spans="11:13" x14ac:dyDescent="0.25">
      <c r="K5424" s="145"/>
      <c r="L5424" s="110"/>
      <c r="M5424" s="110"/>
    </row>
    <row r="5425" spans="11:13" x14ac:dyDescent="0.25">
      <c r="K5425" s="145"/>
      <c r="L5425" s="110"/>
      <c r="M5425" s="110"/>
    </row>
    <row r="5426" spans="11:13" x14ac:dyDescent="0.25">
      <c r="K5426" s="145"/>
      <c r="L5426" s="110"/>
      <c r="M5426" s="110"/>
    </row>
    <row r="5427" spans="11:13" x14ac:dyDescent="0.25">
      <c r="K5427" s="145"/>
      <c r="L5427" s="110"/>
      <c r="M5427" s="110"/>
    </row>
    <row r="5428" spans="11:13" x14ac:dyDescent="0.25">
      <c r="K5428" s="145"/>
      <c r="L5428" s="110"/>
      <c r="M5428" s="110"/>
    </row>
    <row r="5429" spans="11:13" x14ac:dyDescent="0.25">
      <c r="K5429" s="145"/>
      <c r="L5429" s="110"/>
      <c r="M5429" s="110"/>
    </row>
    <row r="5430" spans="11:13" x14ac:dyDescent="0.25">
      <c r="K5430" s="145"/>
      <c r="L5430" s="110"/>
      <c r="M5430" s="110"/>
    </row>
    <row r="5431" spans="11:13" x14ac:dyDescent="0.25">
      <c r="K5431" s="145"/>
      <c r="L5431" s="110"/>
      <c r="M5431" s="110"/>
    </row>
    <row r="5432" spans="11:13" x14ac:dyDescent="0.25">
      <c r="K5432" s="145"/>
      <c r="L5432" s="110"/>
      <c r="M5432" s="110"/>
    </row>
    <row r="5433" spans="11:13" x14ac:dyDescent="0.25">
      <c r="K5433" s="145"/>
      <c r="L5433" s="110"/>
      <c r="M5433" s="110"/>
    </row>
    <row r="5434" spans="11:13" x14ac:dyDescent="0.25">
      <c r="K5434" s="145"/>
      <c r="L5434" s="110"/>
      <c r="M5434" s="110"/>
    </row>
    <row r="5435" spans="11:13" x14ac:dyDescent="0.25">
      <c r="K5435" s="145"/>
      <c r="L5435" s="110"/>
      <c r="M5435" s="110"/>
    </row>
    <row r="5436" spans="11:13" x14ac:dyDescent="0.25">
      <c r="K5436" s="145"/>
      <c r="L5436" s="110"/>
      <c r="M5436" s="110"/>
    </row>
    <row r="5437" spans="11:13" x14ac:dyDescent="0.25">
      <c r="K5437" s="145"/>
      <c r="L5437" s="110"/>
      <c r="M5437" s="110"/>
    </row>
    <row r="5438" spans="11:13" x14ac:dyDescent="0.25">
      <c r="K5438" s="145"/>
      <c r="L5438" s="110"/>
      <c r="M5438" s="110"/>
    </row>
    <row r="5439" spans="11:13" x14ac:dyDescent="0.25">
      <c r="K5439" s="145"/>
      <c r="L5439" s="110"/>
      <c r="M5439" s="110"/>
    </row>
    <row r="5440" spans="11:13" x14ac:dyDescent="0.25">
      <c r="K5440" s="145"/>
      <c r="L5440" s="110"/>
      <c r="M5440" s="110"/>
    </row>
    <row r="5441" spans="11:13" x14ac:dyDescent="0.25">
      <c r="K5441" s="145"/>
      <c r="L5441" s="110"/>
      <c r="M5441" s="110"/>
    </row>
    <row r="5442" spans="11:13" x14ac:dyDescent="0.25">
      <c r="K5442" s="145"/>
      <c r="L5442" s="110"/>
      <c r="M5442" s="110"/>
    </row>
    <row r="5443" spans="11:13" x14ac:dyDescent="0.25">
      <c r="K5443" s="145"/>
      <c r="L5443" s="110"/>
      <c r="M5443" s="110"/>
    </row>
    <row r="5444" spans="11:13" x14ac:dyDescent="0.25">
      <c r="K5444" s="145"/>
      <c r="L5444" s="110"/>
      <c r="M5444" s="110"/>
    </row>
    <row r="5445" spans="11:13" x14ac:dyDescent="0.25">
      <c r="K5445" s="145"/>
      <c r="L5445" s="110"/>
      <c r="M5445" s="110"/>
    </row>
    <row r="5446" spans="11:13" x14ac:dyDescent="0.25">
      <c r="K5446" s="145"/>
      <c r="L5446" s="110"/>
      <c r="M5446" s="110"/>
    </row>
    <row r="5447" spans="11:13" x14ac:dyDescent="0.25">
      <c r="K5447" s="145"/>
      <c r="L5447" s="110"/>
      <c r="M5447" s="110"/>
    </row>
    <row r="5448" spans="11:13" x14ac:dyDescent="0.25">
      <c r="K5448" s="145"/>
      <c r="L5448" s="110"/>
      <c r="M5448" s="110"/>
    </row>
    <row r="5449" spans="11:13" x14ac:dyDescent="0.25">
      <c r="K5449" s="145"/>
      <c r="L5449" s="110"/>
      <c r="M5449" s="110"/>
    </row>
    <row r="5450" spans="11:13" x14ac:dyDescent="0.25">
      <c r="K5450" s="145"/>
      <c r="L5450" s="110"/>
      <c r="M5450" s="110"/>
    </row>
    <row r="5451" spans="11:13" x14ac:dyDescent="0.25">
      <c r="K5451" s="145"/>
      <c r="L5451" s="110"/>
      <c r="M5451" s="110"/>
    </row>
    <row r="5452" spans="11:13" x14ac:dyDescent="0.25">
      <c r="K5452" s="145"/>
      <c r="L5452" s="110"/>
      <c r="M5452" s="110"/>
    </row>
    <row r="5453" spans="11:13" x14ac:dyDescent="0.25">
      <c r="K5453" s="145"/>
      <c r="L5453" s="110"/>
      <c r="M5453" s="110"/>
    </row>
    <row r="5454" spans="11:13" x14ac:dyDescent="0.25">
      <c r="K5454" s="145"/>
      <c r="L5454" s="110"/>
      <c r="M5454" s="110"/>
    </row>
    <row r="5455" spans="11:13" x14ac:dyDescent="0.25">
      <c r="K5455" s="145"/>
      <c r="L5455" s="110"/>
      <c r="M5455" s="110"/>
    </row>
    <row r="5456" spans="11:13" x14ac:dyDescent="0.25">
      <c r="K5456" s="145"/>
      <c r="L5456" s="110"/>
      <c r="M5456" s="110"/>
    </row>
    <row r="5457" spans="11:13" x14ac:dyDescent="0.25">
      <c r="K5457" s="145"/>
      <c r="L5457" s="110"/>
      <c r="M5457" s="110"/>
    </row>
    <row r="5458" spans="11:13" x14ac:dyDescent="0.25">
      <c r="K5458" s="145"/>
      <c r="L5458" s="110"/>
      <c r="M5458" s="110"/>
    </row>
    <row r="5459" spans="11:13" x14ac:dyDescent="0.25">
      <c r="K5459" s="145"/>
      <c r="L5459" s="110"/>
      <c r="M5459" s="110"/>
    </row>
    <row r="5460" spans="11:13" x14ac:dyDescent="0.25">
      <c r="K5460" s="145"/>
      <c r="L5460" s="110"/>
      <c r="M5460" s="110"/>
    </row>
    <row r="5461" spans="11:13" x14ac:dyDescent="0.25">
      <c r="K5461" s="145"/>
      <c r="L5461" s="110"/>
      <c r="M5461" s="110"/>
    </row>
    <row r="5462" spans="11:13" x14ac:dyDescent="0.25">
      <c r="K5462" s="145"/>
      <c r="L5462" s="110"/>
      <c r="M5462" s="110"/>
    </row>
    <row r="5463" spans="11:13" x14ac:dyDescent="0.25">
      <c r="K5463" s="145"/>
      <c r="L5463" s="110"/>
      <c r="M5463" s="110"/>
    </row>
    <row r="5464" spans="11:13" x14ac:dyDescent="0.25">
      <c r="K5464" s="145"/>
      <c r="L5464" s="110"/>
      <c r="M5464" s="110"/>
    </row>
    <row r="5465" spans="11:13" x14ac:dyDescent="0.25">
      <c r="K5465" s="145"/>
      <c r="L5465" s="110"/>
      <c r="M5465" s="110"/>
    </row>
    <row r="5466" spans="11:13" x14ac:dyDescent="0.25">
      <c r="K5466" s="145"/>
      <c r="L5466" s="110"/>
      <c r="M5466" s="110"/>
    </row>
    <row r="5467" spans="11:13" x14ac:dyDescent="0.25">
      <c r="K5467" s="145"/>
      <c r="L5467" s="110"/>
      <c r="M5467" s="110"/>
    </row>
    <row r="5468" spans="11:13" x14ac:dyDescent="0.25">
      <c r="K5468" s="145"/>
      <c r="L5468" s="110"/>
      <c r="M5468" s="110"/>
    </row>
    <row r="5469" spans="11:13" x14ac:dyDescent="0.25">
      <c r="K5469" s="145"/>
      <c r="L5469" s="110"/>
      <c r="M5469" s="110"/>
    </row>
    <row r="5470" spans="11:13" x14ac:dyDescent="0.25">
      <c r="K5470" s="145"/>
      <c r="L5470" s="110"/>
      <c r="M5470" s="110"/>
    </row>
    <row r="5471" spans="11:13" x14ac:dyDescent="0.25">
      <c r="K5471" s="145"/>
      <c r="L5471" s="110"/>
      <c r="M5471" s="110"/>
    </row>
    <row r="5472" spans="11:13" x14ac:dyDescent="0.25">
      <c r="K5472" s="145"/>
      <c r="L5472" s="110"/>
      <c r="M5472" s="110"/>
    </row>
    <row r="5473" spans="11:13" x14ac:dyDescent="0.25">
      <c r="K5473" s="145"/>
      <c r="L5473" s="110"/>
      <c r="M5473" s="110"/>
    </row>
    <row r="5474" spans="11:13" x14ac:dyDescent="0.25">
      <c r="K5474" s="145"/>
      <c r="L5474" s="110"/>
      <c r="M5474" s="110"/>
    </row>
    <row r="5475" spans="11:13" x14ac:dyDescent="0.25">
      <c r="K5475" s="145"/>
      <c r="L5475" s="110"/>
      <c r="M5475" s="110"/>
    </row>
    <row r="5476" spans="11:13" x14ac:dyDescent="0.25">
      <c r="K5476" s="145"/>
      <c r="L5476" s="110"/>
      <c r="M5476" s="110"/>
    </row>
    <row r="5477" spans="11:13" x14ac:dyDescent="0.25">
      <c r="K5477" s="145"/>
      <c r="L5477" s="110"/>
      <c r="M5477" s="110"/>
    </row>
    <row r="5478" spans="11:13" x14ac:dyDescent="0.25">
      <c r="K5478" s="145"/>
      <c r="L5478" s="110"/>
      <c r="M5478" s="110"/>
    </row>
    <row r="5479" spans="11:13" x14ac:dyDescent="0.25">
      <c r="K5479" s="145"/>
      <c r="L5479" s="110"/>
      <c r="M5479" s="110"/>
    </row>
    <row r="5480" spans="11:13" x14ac:dyDescent="0.25">
      <c r="K5480" s="145"/>
      <c r="L5480" s="110"/>
      <c r="M5480" s="110"/>
    </row>
    <row r="5481" spans="11:13" x14ac:dyDescent="0.25">
      <c r="K5481" s="145"/>
      <c r="L5481" s="110"/>
      <c r="M5481" s="110"/>
    </row>
    <row r="5482" spans="11:13" x14ac:dyDescent="0.25">
      <c r="K5482" s="145"/>
      <c r="L5482" s="110"/>
      <c r="M5482" s="110"/>
    </row>
    <row r="5483" spans="11:13" x14ac:dyDescent="0.25">
      <c r="K5483" s="145"/>
      <c r="L5483" s="110"/>
      <c r="M5483" s="110"/>
    </row>
    <row r="5484" spans="11:13" x14ac:dyDescent="0.25">
      <c r="K5484" s="145"/>
      <c r="L5484" s="110"/>
      <c r="M5484" s="110"/>
    </row>
    <row r="5485" spans="11:13" x14ac:dyDescent="0.25">
      <c r="K5485" s="145"/>
      <c r="L5485" s="110"/>
      <c r="M5485" s="110"/>
    </row>
    <row r="5486" spans="11:13" x14ac:dyDescent="0.25">
      <c r="K5486" s="145"/>
      <c r="L5486" s="110"/>
      <c r="M5486" s="110"/>
    </row>
    <row r="5487" spans="11:13" x14ac:dyDescent="0.25">
      <c r="K5487" s="145"/>
      <c r="L5487" s="110"/>
      <c r="M5487" s="110"/>
    </row>
    <row r="5488" spans="11:13" x14ac:dyDescent="0.25">
      <c r="K5488" s="145"/>
      <c r="L5488" s="110"/>
      <c r="M5488" s="110"/>
    </row>
    <row r="5489" spans="11:13" x14ac:dyDescent="0.25">
      <c r="K5489" s="145"/>
      <c r="L5489" s="110"/>
      <c r="M5489" s="110"/>
    </row>
    <row r="5490" spans="11:13" x14ac:dyDescent="0.25">
      <c r="K5490" s="145"/>
      <c r="L5490" s="110"/>
      <c r="M5490" s="110"/>
    </row>
    <row r="5491" spans="11:13" x14ac:dyDescent="0.25">
      <c r="K5491" s="145"/>
      <c r="L5491" s="110"/>
      <c r="M5491" s="110"/>
    </row>
    <row r="5492" spans="11:13" x14ac:dyDescent="0.25">
      <c r="K5492" s="145"/>
      <c r="L5492" s="110"/>
      <c r="M5492" s="110"/>
    </row>
    <row r="5493" spans="11:13" x14ac:dyDescent="0.25">
      <c r="K5493" s="145"/>
      <c r="L5493" s="110"/>
      <c r="M5493" s="110"/>
    </row>
    <row r="5494" spans="11:13" x14ac:dyDescent="0.25">
      <c r="K5494" s="145"/>
      <c r="L5494" s="110"/>
      <c r="M5494" s="110"/>
    </row>
    <row r="5495" spans="11:13" x14ac:dyDescent="0.25">
      <c r="K5495" s="145"/>
      <c r="L5495" s="110"/>
      <c r="M5495" s="110"/>
    </row>
    <row r="5496" spans="11:13" x14ac:dyDescent="0.25">
      <c r="K5496" s="145"/>
      <c r="L5496" s="110"/>
      <c r="M5496" s="110"/>
    </row>
    <row r="5497" spans="11:13" x14ac:dyDescent="0.25">
      <c r="K5497" s="145"/>
      <c r="L5497" s="110"/>
      <c r="M5497" s="110"/>
    </row>
    <row r="5498" spans="11:13" x14ac:dyDescent="0.25">
      <c r="K5498" s="145"/>
      <c r="L5498" s="110"/>
      <c r="M5498" s="110"/>
    </row>
    <row r="5499" spans="11:13" x14ac:dyDescent="0.25">
      <c r="K5499" s="145"/>
      <c r="L5499" s="110"/>
      <c r="M5499" s="110"/>
    </row>
    <row r="5500" spans="11:13" x14ac:dyDescent="0.25">
      <c r="K5500" s="145"/>
      <c r="L5500" s="110"/>
      <c r="M5500" s="110"/>
    </row>
    <row r="5501" spans="11:13" x14ac:dyDescent="0.25">
      <c r="K5501" s="145"/>
      <c r="L5501" s="110"/>
      <c r="M5501" s="110"/>
    </row>
    <row r="5502" spans="11:13" x14ac:dyDescent="0.25">
      <c r="K5502" s="145"/>
      <c r="L5502" s="110"/>
      <c r="M5502" s="110"/>
    </row>
    <row r="5503" spans="11:13" x14ac:dyDescent="0.25">
      <c r="K5503" s="145"/>
      <c r="L5503" s="110"/>
      <c r="M5503" s="110"/>
    </row>
    <row r="5504" spans="11:13" x14ac:dyDescent="0.25">
      <c r="K5504" s="145"/>
      <c r="L5504" s="110"/>
      <c r="M5504" s="110"/>
    </row>
    <row r="5505" spans="11:13" x14ac:dyDescent="0.25">
      <c r="K5505" s="145"/>
      <c r="L5505" s="110"/>
      <c r="M5505" s="110"/>
    </row>
    <row r="5506" spans="11:13" x14ac:dyDescent="0.25">
      <c r="K5506" s="145"/>
      <c r="L5506" s="110"/>
      <c r="M5506" s="110"/>
    </row>
    <row r="5507" spans="11:13" x14ac:dyDescent="0.25">
      <c r="K5507" s="145"/>
      <c r="L5507" s="110"/>
      <c r="M5507" s="110"/>
    </row>
    <row r="5508" spans="11:13" x14ac:dyDescent="0.25">
      <c r="K5508" s="145"/>
      <c r="L5508" s="110"/>
      <c r="M5508" s="110"/>
    </row>
    <row r="5509" spans="11:13" x14ac:dyDescent="0.25">
      <c r="K5509" s="145"/>
      <c r="L5509" s="110"/>
      <c r="M5509" s="110"/>
    </row>
    <row r="5510" spans="11:13" x14ac:dyDescent="0.25">
      <c r="K5510" s="145"/>
      <c r="L5510" s="110"/>
      <c r="M5510" s="110"/>
    </row>
    <row r="5511" spans="11:13" x14ac:dyDescent="0.25">
      <c r="K5511" s="145"/>
      <c r="L5511" s="110"/>
      <c r="M5511" s="110"/>
    </row>
    <row r="5512" spans="11:13" x14ac:dyDescent="0.25">
      <c r="K5512" s="145"/>
      <c r="L5512" s="110"/>
      <c r="M5512" s="110"/>
    </row>
    <row r="5513" spans="11:13" x14ac:dyDescent="0.25">
      <c r="K5513" s="145"/>
      <c r="L5513" s="110"/>
      <c r="M5513" s="110"/>
    </row>
    <row r="5514" spans="11:13" x14ac:dyDescent="0.25">
      <c r="K5514" s="145"/>
      <c r="L5514" s="110"/>
      <c r="M5514" s="110"/>
    </row>
    <row r="5515" spans="11:13" x14ac:dyDescent="0.25">
      <c r="K5515" s="145"/>
      <c r="L5515" s="110"/>
      <c r="M5515" s="110"/>
    </row>
    <row r="5516" spans="11:13" x14ac:dyDescent="0.25">
      <c r="K5516" s="145"/>
      <c r="L5516" s="110"/>
      <c r="M5516" s="110"/>
    </row>
    <row r="5517" spans="11:13" x14ac:dyDescent="0.25">
      <c r="K5517" s="145"/>
      <c r="L5517" s="110"/>
      <c r="M5517" s="110"/>
    </row>
    <row r="5518" spans="11:13" x14ac:dyDescent="0.25">
      <c r="K5518" s="145"/>
      <c r="L5518" s="110"/>
      <c r="M5518" s="110"/>
    </row>
    <row r="5519" spans="11:13" x14ac:dyDescent="0.25">
      <c r="K5519" s="145"/>
      <c r="L5519" s="110"/>
      <c r="M5519" s="110"/>
    </row>
    <row r="5520" spans="11:13" x14ac:dyDescent="0.25">
      <c r="K5520" s="145"/>
      <c r="L5520" s="110"/>
      <c r="M5520" s="110"/>
    </row>
    <row r="5521" spans="11:13" x14ac:dyDescent="0.25">
      <c r="K5521" s="145"/>
      <c r="L5521" s="110"/>
      <c r="M5521" s="110"/>
    </row>
    <row r="5522" spans="11:13" x14ac:dyDescent="0.25">
      <c r="K5522" s="145"/>
      <c r="L5522" s="110"/>
      <c r="M5522" s="110"/>
    </row>
    <row r="5523" spans="11:13" x14ac:dyDescent="0.25">
      <c r="K5523" s="145"/>
      <c r="L5523" s="110"/>
      <c r="M5523" s="110"/>
    </row>
    <row r="5524" spans="11:13" x14ac:dyDescent="0.25">
      <c r="K5524" s="145"/>
      <c r="L5524" s="110"/>
      <c r="M5524" s="110"/>
    </row>
    <row r="5525" spans="11:13" x14ac:dyDescent="0.25">
      <c r="K5525" s="145"/>
      <c r="L5525" s="110"/>
      <c r="M5525" s="110"/>
    </row>
    <row r="5526" spans="11:13" x14ac:dyDescent="0.25">
      <c r="K5526" s="145"/>
      <c r="L5526" s="110"/>
      <c r="M5526" s="110"/>
    </row>
    <row r="5527" spans="11:13" x14ac:dyDescent="0.25">
      <c r="K5527" s="145"/>
      <c r="L5527" s="110"/>
      <c r="M5527" s="110"/>
    </row>
    <row r="5528" spans="11:13" x14ac:dyDescent="0.25">
      <c r="K5528" s="145"/>
      <c r="L5528" s="110"/>
      <c r="M5528" s="110"/>
    </row>
    <row r="5529" spans="11:13" x14ac:dyDescent="0.25">
      <c r="K5529" s="145"/>
      <c r="L5529" s="110"/>
      <c r="M5529" s="110"/>
    </row>
    <row r="5530" spans="11:13" x14ac:dyDescent="0.25">
      <c r="K5530" s="145"/>
      <c r="L5530" s="110"/>
      <c r="M5530" s="110"/>
    </row>
    <row r="5531" spans="11:13" x14ac:dyDescent="0.25">
      <c r="K5531" s="145"/>
      <c r="L5531" s="110"/>
      <c r="M5531" s="110"/>
    </row>
    <row r="5532" spans="11:13" x14ac:dyDescent="0.25">
      <c r="K5532" s="145"/>
      <c r="L5532" s="110"/>
      <c r="M5532" s="110"/>
    </row>
    <row r="5533" spans="11:13" x14ac:dyDescent="0.25">
      <c r="K5533" s="145"/>
      <c r="L5533" s="110"/>
      <c r="M5533" s="110"/>
    </row>
    <row r="5534" spans="11:13" x14ac:dyDescent="0.25">
      <c r="K5534" s="145"/>
      <c r="L5534" s="110"/>
      <c r="M5534" s="110"/>
    </row>
    <row r="5535" spans="11:13" x14ac:dyDescent="0.25">
      <c r="K5535" s="145"/>
      <c r="L5535" s="110"/>
      <c r="M5535" s="110"/>
    </row>
    <row r="5536" spans="11:13" x14ac:dyDescent="0.25">
      <c r="K5536" s="145"/>
      <c r="L5536" s="110"/>
      <c r="M5536" s="110"/>
    </row>
    <row r="5537" spans="11:13" x14ac:dyDescent="0.25">
      <c r="K5537" s="145"/>
      <c r="L5537" s="110"/>
      <c r="M5537" s="110"/>
    </row>
    <row r="5538" spans="11:13" x14ac:dyDescent="0.25">
      <c r="K5538" s="145"/>
      <c r="L5538" s="110"/>
      <c r="M5538" s="110"/>
    </row>
    <row r="5539" spans="11:13" x14ac:dyDescent="0.25">
      <c r="K5539" s="145"/>
      <c r="L5539" s="110"/>
      <c r="M5539" s="110"/>
    </row>
    <row r="5540" spans="11:13" x14ac:dyDescent="0.25">
      <c r="K5540" s="145"/>
      <c r="L5540" s="110"/>
      <c r="M5540" s="110"/>
    </row>
    <row r="5541" spans="11:13" x14ac:dyDescent="0.25">
      <c r="K5541" s="145"/>
      <c r="L5541" s="110"/>
      <c r="M5541" s="110"/>
    </row>
    <row r="5542" spans="11:13" x14ac:dyDescent="0.25">
      <c r="K5542" s="145"/>
      <c r="L5542" s="110"/>
      <c r="M5542" s="110"/>
    </row>
    <row r="5543" spans="11:13" x14ac:dyDescent="0.25">
      <c r="K5543" s="145"/>
      <c r="L5543" s="110"/>
      <c r="M5543" s="110"/>
    </row>
    <row r="5544" spans="11:13" x14ac:dyDescent="0.25">
      <c r="K5544" s="145"/>
      <c r="L5544" s="110"/>
      <c r="M5544" s="110"/>
    </row>
    <row r="5545" spans="11:13" x14ac:dyDescent="0.25">
      <c r="K5545" s="145"/>
      <c r="L5545" s="110"/>
      <c r="M5545" s="110"/>
    </row>
    <row r="5546" spans="11:13" x14ac:dyDescent="0.25">
      <c r="K5546" s="145"/>
      <c r="L5546" s="110"/>
      <c r="M5546" s="110"/>
    </row>
    <row r="5547" spans="11:13" x14ac:dyDescent="0.25">
      <c r="K5547" s="145"/>
      <c r="L5547" s="110"/>
      <c r="M5547" s="110"/>
    </row>
    <row r="5548" spans="11:13" x14ac:dyDescent="0.25">
      <c r="K5548" s="145"/>
      <c r="L5548" s="110"/>
      <c r="M5548" s="110"/>
    </row>
    <row r="5549" spans="11:13" x14ac:dyDescent="0.25">
      <c r="K5549" s="145"/>
      <c r="L5549" s="110"/>
      <c r="M5549" s="110"/>
    </row>
    <row r="5550" spans="11:13" x14ac:dyDescent="0.25">
      <c r="K5550" s="145"/>
      <c r="L5550" s="110"/>
      <c r="M5550" s="110"/>
    </row>
    <row r="5551" spans="11:13" x14ac:dyDescent="0.25">
      <c r="K5551" s="145"/>
      <c r="L5551" s="110"/>
      <c r="M5551" s="110"/>
    </row>
    <row r="5552" spans="11:13" x14ac:dyDescent="0.25">
      <c r="K5552" s="145"/>
      <c r="L5552" s="110"/>
      <c r="M5552" s="110"/>
    </row>
    <row r="5553" spans="11:13" x14ac:dyDescent="0.25">
      <c r="K5553" s="145"/>
      <c r="L5553" s="110"/>
      <c r="M5553" s="110"/>
    </row>
    <row r="5554" spans="11:13" x14ac:dyDescent="0.25">
      <c r="K5554" s="145"/>
      <c r="L5554" s="110"/>
      <c r="M5554" s="110"/>
    </row>
    <row r="5555" spans="11:13" x14ac:dyDescent="0.25">
      <c r="K5555" s="145"/>
      <c r="L5555" s="110"/>
      <c r="M5555" s="110"/>
    </row>
    <row r="5556" spans="11:13" x14ac:dyDescent="0.25">
      <c r="K5556" s="145"/>
      <c r="L5556" s="110"/>
      <c r="M5556" s="110"/>
    </row>
    <row r="5557" spans="11:13" x14ac:dyDescent="0.25">
      <c r="K5557" s="145"/>
      <c r="L5557" s="110"/>
      <c r="M5557" s="110"/>
    </row>
    <row r="5558" spans="11:13" x14ac:dyDescent="0.25">
      <c r="K5558" s="145"/>
      <c r="L5558" s="110"/>
      <c r="M5558" s="110"/>
    </row>
    <row r="5559" spans="11:13" x14ac:dyDescent="0.25">
      <c r="K5559" s="145"/>
      <c r="L5559" s="110"/>
      <c r="M5559" s="110"/>
    </row>
    <row r="5560" spans="11:13" x14ac:dyDescent="0.25">
      <c r="K5560" s="145"/>
      <c r="L5560" s="110"/>
      <c r="M5560" s="110"/>
    </row>
    <row r="5561" spans="11:13" x14ac:dyDescent="0.25">
      <c r="K5561" s="145"/>
      <c r="L5561" s="110"/>
      <c r="M5561" s="110"/>
    </row>
    <row r="5562" spans="11:13" x14ac:dyDescent="0.25">
      <c r="K5562" s="145"/>
      <c r="L5562" s="110"/>
      <c r="M5562" s="110"/>
    </row>
    <row r="5563" spans="11:13" x14ac:dyDescent="0.25">
      <c r="K5563" s="145"/>
      <c r="L5563" s="110"/>
      <c r="M5563" s="110"/>
    </row>
    <row r="5564" spans="11:13" x14ac:dyDescent="0.25">
      <c r="K5564" s="145"/>
      <c r="L5564" s="110"/>
      <c r="M5564" s="110"/>
    </row>
    <row r="5565" spans="11:13" x14ac:dyDescent="0.25">
      <c r="K5565" s="145"/>
      <c r="L5565" s="110"/>
      <c r="M5565" s="110"/>
    </row>
    <row r="5566" spans="11:13" x14ac:dyDescent="0.25">
      <c r="K5566" s="145"/>
      <c r="L5566" s="110"/>
      <c r="M5566" s="110"/>
    </row>
    <row r="5567" spans="11:13" x14ac:dyDescent="0.25">
      <c r="K5567" s="145"/>
      <c r="L5567" s="110"/>
      <c r="M5567" s="110"/>
    </row>
    <row r="5568" spans="11:13" x14ac:dyDescent="0.25">
      <c r="K5568" s="145"/>
      <c r="L5568" s="110"/>
      <c r="M5568" s="110"/>
    </row>
    <row r="5569" spans="11:13" x14ac:dyDescent="0.25">
      <c r="K5569" s="145"/>
      <c r="L5569" s="110"/>
      <c r="M5569" s="110"/>
    </row>
    <row r="5570" spans="11:13" x14ac:dyDescent="0.25">
      <c r="K5570" s="145"/>
      <c r="L5570" s="110"/>
      <c r="M5570" s="110"/>
    </row>
    <row r="5571" spans="11:13" x14ac:dyDescent="0.25">
      <c r="K5571" s="145"/>
      <c r="L5571" s="110"/>
      <c r="M5571" s="110"/>
    </row>
    <row r="5572" spans="11:13" x14ac:dyDescent="0.25">
      <c r="K5572" s="145"/>
      <c r="L5572" s="110"/>
      <c r="M5572" s="110"/>
    </row>
    <row r="5573" spans="11:13" x14ac:dyDescent="0.25">
      <c r="K5573" s="145"/>
      <c r="L5573" s="110"/>
      <c r="M5573" s="110"/>
    </row>
    <row r="5574" spans="11:13" x14ac:dyDescent="0.25">
      <c r="K5574" s="145"/>
      <c r="L5574" s="110"/>
      <c r="M5574" s="110"/>
    </row>
    <row r="5575" spans="11:13" x14ac:dyDescent="0.25">
      <c r="K5575" s="145"/>
      <c r="L5575" s="110"/>
      <c r="M5575" s="110"/>
    </row>
    <row r="5576" spans="11:13" x14ac:dyDescent="0.25">
      <c r="K5576" s="145"/>
      <c r="L5576" s="110"/>
      <c r="M5576" s="110"/>
    </row>
    <row r="5577" spans="11:13" x14ac:dyDescent="0.25">
      <c r="K5577" s="145"/>
      <c r="L5577" s="110"/>
      <c r="M5577" s="110"/>
    </row>
    <row r="5578" spans="11:13" x14ac:dyDescent="0.25">
      <c r="K5578" s="145"/>
      <c r="L5578" s="110"/>
      <c r="M5578" s="110"/>
    </row>
    <row r="5579" spans="11:13" x14ac:dyDescent="0.25">
      <c r="K5579" s="145"/>
      <c r="L5579" s="110"/>
      <c r="M5579" s="110"/>
    </row>
    <row r="5580" spans="11:13" x14ac:dyDescent="0.25">
      <c r="K5580" s="145"/>
      <c r="L5580" s="110"/>
      <c r="M5580" s="110"/>
    </row>
    <row r="5581" spans="11:13" x14ac:dyDescent="0.25">
      <c r="K5581" s="145"/>
      <c r="L5581" s="110"/>
      <c r="M5581" s="110"/>
    </row>
    <row r="5582" spans="11:13" x14ac:dyDescent="0.25">
      <c r="K5582" s="145"/>
      <c r="L5582" s="110"/>
      <c r="M5582" s="110"/>
    </row>
    <row r="5583" spans="11:13" x14ac:dyDescent="0.25">
      <c r="K5583" s="145"/>
      <c r="L5583" s="110"/>
      <c r="M5583" s="110"/>
    </row>
    <row r="5584" spans="11:13" x14ac:dyDescent="0.25">
      <c r="K5584" s="145"/>
      <c r="L5584" s="110"/>
      <c r="M5584" s="110"/>
    </row>
    <row r="5585" spans="11:13" x14ac:dyDescent="0.25">
      <c r="K5585" s="145"/>
      <c r="L5585" s="110"/>
      <c r="M5585" s="110"/>
    </row>
    <row r="5586" spans="11:13" x14ac:dyDescent="0.25">
      <c r="K5586" s="145"/>
      <c r="L5586" s="110"/>
      <c r="M5586" s="110"/>
    </row>
    <row r="5587" spans="11:13" x14ac:dyDescent="0.25">
      <c r="K5587" s="145"/>
      <c r="L5587" s="110"/>
      <c r="M5587" s="110"/>
    </row>
    <row r="5588" spans="11:13" x14ac:dyDescent="0.25">
      <c r="K5588" s="145"/>
      <c r="L5588" s="110"/>
      <c r="M5588" s="110"/>
    </row>
    <row r="5589" spans="11:13" x14ac:dyDescent="0.25">
      <c r="K5589" s="145"/>
      <c r="L5589" s="110"/>
      <c r="M5589" s="110"/>
    </row>
    <row r="5590" spans="11:13" x14ac:dyDescent="0.25">
      <c r="K5590" s="145"/>
      <c r="L5590" s="110"/>
      <c r="M5590" s="110"/>
    </row>
    <row r="5591" spans="11:13" x14ac:dyDescent="0.25">
      <c r="K5591" s="145"/>
      <c r="L5591" s="110"/>
      <c r="M5591" s="110"/>
    </row>
    <row r="5592" spans="11:13" x14ac:dyDescent="0.25">
      <c r="K5592" s="145"/>
      <c r="L5592" s="110"/>
      <c r="M5592" s="110"/>
    </row>
    <row r="5593" spans="11:13" x14ac:dyDescent="0.25">
      <c r="K5593" s="145"/>
      <c r="L5593" s="110"/>
      <c r="M5593" s="110"/>
    </row>
    <row r="5594" spans="11:13" x14ac:dyDescent="0.25">
      <c r="K5594" s="145"/>
      <c r="L5594" s="110"/>
      <c r="M5594" s="110"/>
    </row>
    <row r="5595" spans="11:13" x14ac:dyDescent="0.25">
      <c r="K5595" s="145"/>
      <c r="L5595" s="110"/>
      <c r="M5595" s="110"/>
    </row>
    <row r="5596" spans="11:13" x14ac:dyDescent="0.25">
      <c r="K5596" s="145"/>
      <c r="L5596" s="110"/>
      <c r="M5596" s="110"/>
    </row>
    <row r="5597" spans="11:13" x14ac:dyDescent="0.25">
      <c r="K5597" s="145"/>
      <c r="L5597" s="110"/>
      <c r="M5597" s="110"/>
    </row>
    <row r="5598" spans="11:13" x14ac:dyDescent="0.25">
      <c r="K5598" s="145"/>
      <c r="L5598" s="110"/>
      <c r="M5598" s="110"/>
    </row>
    <row r="5599" spans="11:13" x14ac:dyDescent="0.25">
      <c r="K5599" s="145"/>
      <c r="L5599" s="110"/>
      <c r="M5599" s="110"/>
    </row>
    <row r="5600" spans="11:13" x14ac:dyDescent="0.25">
      <c r="K5600" s="145"/>
      <c r="L5600" s="110"/>
      <c r="M5600" s="110"/>
    </row>
    <row r="5601" spans="11:13" x14ac:dyDescent="0.25">
      <c r="K5601" s="145"/>
      <c r="L5601" s="110"/>
      <c r="M5601" s="110"/>
    </row>
    <row r="5602" spans="11:13" x14ac:dyDescent="0.25">
      <c r="K5602" s="145"/>
      <c r="L5602" s="110"/>
      <c r="M5602" s="110"/>
    </row>
    <row r="5603" spans="11:13" x14ac:dyDescent="0.25">
      <c r="K5603" s="145"/>
      <c r="L5603" s="110"/>
      <c r="M5603" s="110"/>
    </row>
    <row r="5604" spans="11:13" x14ac:dyDescent="0.25">
      <c r="K5604" s="145"/>
      <c r="L5604" s="110"/>
      <c r="M5604" s="110"/>
    </row>
    <row r="5605" spans="11:13" x14ac:dyDescent="0.25">
      <c r="K5605" s="145"/>
      <c r="L5605" s="110"/>
      <c r="M5605" s="110"/>
    </row>
    <row r="5606" spans="11:13" x14ac:dyDescent="0.25">
      <c r="K5606" s="145"/>
      <c r="L5606" s="110"/>
      <c r="M5606" s="110"/>
    </row>
    <row r="5607" spans="11:13" x14ac:dyDescent="0.25">
      <c r="K5607" s="145"/>
      <c r="L5607" s="110"/>
      <c r="M5607" s="110"/>
    </row>
    <row r="5608" spans="11:13" x14ac:dyDescent="0.25">
      <c r="K5608" s="145"/>
      <c r="L5608" s="110"/>
      <c r="M5608" s="110"/>
    </row>
    <row r="5609" spans="11:13" x14ac:dyDescent="0.25">
      <c r="K5609" s="145"/>
      <c r="L5609" s="110"/>
      <c r="M5609" s="110"/>
    </row>
    <row r="5610" spans="11:13" x14ac:dyDescent="0.25">
      <c r="K5610" s="145"/>
      <c r="L5610" s="110"/>
      <c r="M5610" s="110"/>
    </row>
    <row r="5611" spans="11:13" x14ac:dyDescent="0.25">
      <c r="K5611" s="145"/>
      <c r="L5611" s="110"/>
      <c r="M5611" s="110"/>
    </row>
    <row r="5612" spans="11:13" x14ac:dyDescent="0.25">
      <c r="K5612" s="145"/>
      <c r="L5612" s="110"/>
      <c r="M5612" s="110"/>
    </row>
    <row r="5613" spans="11:13" x14ac:dyDescent="0.25">
      <c r="K5613" s="145"/>
      <c r="L5613" s="110"/>
      <c r="M5613" s="110"/>
    </row>
    <row r="5614" spans="11:13" x14ac:dyDescent="0.25">
      <c r="K5614" s="145"/>
      <c r="L5614" s="110"/>
      <c r="M5614" s="110"/>
    </row>
    <row r="5615" spans="11:13" x14ac:dyDescent="0.25">
      <c r="K5615" s="145"/>
      <c r="L5615" s="110"/>
      <c r="M5615" s="110"/>
    </row>
    <row r="5616" spans="11:13" x14ac:dyDescent="0.25">
      <c r="K5616" s="145"/>
      <c r="L5616" s="110"/>
      <c r="M5616" s="110"/>
    </row>
    <row r="5617" spans="11:13" x14ac:dyDescent="0.25">
      <c r="K5617" s="145"/>
      <c r="L5617" s="110"/>
      <c r="M5617" s="110"/>
    </row>
    <row r="5618" spans="11:13" x14ac:dyDescent="0.25">
      <c r="K5618" s="145"/>
      <c r="L5618" s="110"/>
      <c r="M5618" s="110"/>
    </row>
    <row r="5619" spans="11:13" x14ac:dyDescent="0.25">
      <c r="K5619" s="145"/>
      <c r="L5619" s="110"/>
      <c r="M5619" s="110"/>
    </row>
    <row r="5620" spans="11:13" x14ac:dyDescent="0.25">
      <c r="K5620" s="145"/>
      <c r="L5620" s="110"/>
      <c r="M5620" s="110"/>
    </row>
    <row r="5621" spans="11:13" x14ac:dyDescent="0.25">
      <c r="K5621" s="145"/>
      <c r="L5621" s="110"/>
      <c r="M5621" s="110"/>
    </row>
    <row r="5622" spans="11:13" x14ac:dyDescent="0.25">
      <c r="K5622" s="145"/>
      <c r="L5622" s="110"/>
      <c r="M5622" s="110"/>
    </row>
    <row r="5623" spans="11:13" x14ac:dyDescent="0.25">
      <c r="K5623" s="145"/>
      <c r="L5623" s="110"/>
      <c r="M5623" s="110"/>
    </row>
    <row r="5624" spans="11:13" x14ac:dyDescent="0.25">
      <c r="K5624" s="145"/>
      <c r="L5624" s="110"/>
      <c r="M5624" s="110"/>
    </row>
    <row r="5625" spans="11:13" x14ac:dyDescent="0.25">
      <c r="K5625" s="145"/>
      <c r="L5625" s="110"/>
      <c r="M5625" s="110"/>
    </row>
    <row r="5626" spans="11:13" x14ac:dyDescent="0.25">
      <c r="K5626" s="145"/>
      <c r="L5626" s="110"/>
      <c r="M5626" s="110"/>
    </row>
    <row r="5627" spans="11:13" x14ac:dyDescent="0.25">
      <c r="K5627" s="145"/>
      <c r="L5627" s="110"/>
      <c r="M5627" s="110"/>
    </row>
    <row r="5628" spans="11:13" x14ac:dyDescent="0.25">
      <c r="K5628" s="145"/>
      <c r="L5628" s="110"/>
      <c r="M5628" s="110"/>
    </row>
    <row r="5629" spans="11:13" x14ac:dyDescent="0.25">
      <c r="K5629" s="145"/>
      <c r="L5629" s="110"/>
      <c r="M5629" s="110"/>
    </row>
    <row r="5630" spans="11:13" x14ac:dyDescent="0.25">
      <c r="K5630" s="145"/>
      <c r="L5630" s="110"/>
      <c r="M5630" s="110"/>
    </row>
    <row r="5631" spans="11:13" x14ac:dyDescent="0.25">
      <c r="K5631" s="145"/>
      <c r="L5631" s="110"/>
      <c r="M5631" s="110"/>
    </row>
    <row r="5632" spans="11:13" x14ac:dyDescent="0.25">
      <c r="K5632" s="145"/>
      <c r="L5632" s="110"/>
      <c r="M5632" s="110"/>
    </row>
    <row r="5633" spans="11:13" x14ac:dyDescent="0.25">
      <c r="K5633" s="145"/>
      <c r="L5633" s="110"/>
      <c r="M5633" s="110"/>
    </row>
    <row r="5634" spans="11:13" x14ac:dyDescent="0.25">
      <c r="K5634" s="145"/>
      <c r="L5634" s="110"/>
      <c r="M5634" s="110"/>
    </row>
    <row r="5635" spans="11:13" x14ac:dyDescent="0.25">
      <c r="K5635" s="145"/>
      <c r="L5635" s="110"/>
      <c r="M5635" s="110"/>
    </row>
    <row r="5636" spans="11:13" x14ac:dyDescent="0.25">
      <c r="K5636" s="145"/>
      <c r="L5636" s="110"/>
      <c r="M5636" s="110"/>
    </row>
    <row r="5637" spans="11:13" x14ac:dyDescent="0.25">
      <c r="K5637" s="145"/>
      <c r="L5637" s="110"/>
      <c r="M5637" s="110"/>
    </row>
    <row r="5638" spans="11:13" x14ac:dyDescent="0.25">
      <c r="K5638" s="145"/>
      <c r="L5638" s="110"/>
      <c r="M5638" s="110"/>
    </row>
    <row r="5639" spans="11:13" x14ac:dyDescent="0.25">
      <c r="K5639" s="145"/>
      <c r="L5639" s="110"/>
      <c r="M5639" s="110"/>
    </row>
    <row r="5640" spans="11:13" x14ac:dyDescent="0.25">
      <c r="K5640" s="145"/>
      <c r="L5640" s="110"/>
      <c r="M5640" s="110"/>
    </row>
    <row r="5641" spans="11:13" x14ac:dyDescent="0.25">
      <c r="K5641" s="145"/>
      <c r="L5641" s="110"/>
      <c r="M5641" s="110"/>
    </row>
    <row r="5642" spans="11:13" x14ac:dyDescent="0.25">
      <c r="K5642" s="145"/>
      <c r="L5642" s="110"/>
      <c r="M5642" s="110"/>
    </row>
    <row r="5643" spans="11:13" x14ac:dyDescent="0.25">
      <c r="K5643" s="145"/>
      <c r="L5643" s="110"/>
      <c r="M5643" s="110"/>
    </row>
    <row r="5644" spans="11:13" x14ac:dyDescent="0.25">
      <c r="K5644" s="145"/>
      <c r="L5644" s="110"/>
      <c r="M5644" s="110"/>
    </row>
    <row r="5645" spans="11:13" x14ac:dyDescent="0.25">
      <c r="K5645" s="145"/>
      <c r="L5645" s="110"/>
      <c r="M5645" s="110"/>
    </row>
    <row r="5646" spans="11:13" x14ac:dyDescent="0.25">
      <c r="K5646" s="145"/>
      <c r="L5646" s="110"/>
      <c r="M5646" s="110"/>
    </row>
    <row r="5647" spans="11:13" x14ac:dyDescent="0.25">
      <c r="K5647" s="145"/>
      <c r="L5647" s="110"/>
      <c r="M5647" s="110"/>
    </row>
    <row r="5648" spans="11:13" x14ac:dyDescent="0.25">
      <c r="K5648" s="145"/>
      <c r="L5648" s="110"/>
      <c r="M5648" s="110"/>
    </row>
    <row r="5649" spans="11:13" x14ac:dyDescent="0.25">
      <c r="K5649" s="145"/>
      <c r="L5649" s="110"/>
      <c r="M5649" s="110"/>
    </row>
    <row r="5650" spans="11:13" x14ac:dyDescent="0.25">
      <c r="K5650" s="145"/>
      <c r="L5650" s="110"/>
      <c r="M5650" s="110"/>
    </row>
    <row r="5651" spans="11:13" x14ac:dyDescent="0.25">
      <c r="K5651" s="145"/>
      <c r="L5651" s="110"/>
      <c r="M5651" s="110"/>
    </row>
    <row r="5652" spans="11:13" x14ac:dyDescent="0.25">
      <c r="K5652" s="145"/>
      <c r="L5652" s="110"/>
      <c r="M5652" s="110"/>
    </row>
    <row r="5653" spans="11:13" x14ac:dyDescent="0.25">
      <c r="K5653" s="145"/>
      <c r="L5653" s="110"/>
      <c r="M5653" s="110"/>
    </row>
    <row r="5654" spans="11:13" x14ac:dyDescent="0.25">
      <c r="K5654" s="145"/>
      <c r="L5654" s="110"/>
      <c r="M5654" s="110"/>
    </row>
    <row r="5655" spans="11:13" x14ac:dyDescent="0.25">
      <c r="K5655" s="145"/>
      <c r="L5655" s="110"/>
      <c r="M5655" s="110"/>
    </row>
    <row r="5656" spans="11:13" x14ac:dyDescent="0.25">
      <c r="K5656" s="145"/>
      <c r="L5656" s="110"/>
      <c r="M5656" s="110"/>
    </row>
    <row r="5657" spans="11:13" x14ac:dyDescent="0.25">
      <c r="K5657" s="145"/>
      <c r="L5657" s="110"/>
      <c r="M5657" s="110"/>
    </row>
    <row r="5658" spans="11:13" x14ac:dyDescent="0.25">
      <c r="K5658" s="145"/>
      <c r="L5658" s="110"/>
      <c r="M5658" s="110"/>
    </row>
    <row r="5659" spans="11:13" x14ac:dyDescent="0.25">
      <c r="K5659" s="145"/>
      <c r="L5659" s="110"/>
      <c r="M5659" s="110"/>
    </row>
    <row r="5660" spans="11:13" x14ac:dyDescent="0.25">
      <c r="K5660" s="145"/>
      <c r="L5660" s="110"/>
      <c r="M5660" s="110"/>
    </row>
    <row r="5661" spans="11:13" x14ac:dyDescent="0.25">
      <c r="K5661" s="145"/>
      <c r="L5661" s="110"/>
      <c r="M5661" s="110"/>
    </row>
    <row r="5662" spans="11:13" x14ac:dyDescent="0.25">
      <c r="K5662" s="145"/>
      <c r="L5662" s="110"/>
      <c r="M5662" s="110"/>
    </row>
    <row r="5663" spans="11:13" x14ac:dyDescent="0.25">
      <c r="K5663" s="145"/>
      <c r="L5663" s="110"/>
      <c r="M5663" s="110"/>
    </row>
    <row r="5664" spans="11:13" x14ac:dyDescent="0.25">
      <c r="K5664" s="145"/>
      <c r="L5664" s="110"/>
      <c r="M5664" s="110"/>
    </row>
    <row r="5665" spans="11:13" x14ac:dyDescent="0.25">
      <c r="K5665" s="145"/>
      <c r="L5665" s="110"/>
      <c r="M5665" s="110"/>
    </row>
    <row r="5666" spans="11:13" x14ac:dyDescent="0.25">
      <c r="K5666" s="145"/>
      <c r="L5666" s="110"/>
      <c r="M5666" s="110"/>
    </row>
    <row r="5667" spans="11:13" x14ac:dyDescent="0.25">
      <c r="K5667" s="145"/>
      <c r="L5667" s="110"/>
      <c r="M5667" s="110"/>
    </row>
    <row r="5668" spans="11:13" x14ac:dyDescent="0.25">
      <c r="K5668" s="145"/>
      <c r="L5668" s="110"/>
      <c r="M5668" s="110"/>
    </row>
    <row r="5669" spans="11:13" x14ac:dyDescent="0.25">
      <c r="K5669" s="145"/>
      <c r="L5669" s="110"/>
      <c r="M5669" s="110"/>
    </row>
    <row r="5670" spans="11:13" x14ac:dyDescent="0.25">
      <c r="K5670" s="145"/>
      <c r="L5670" s="110"/>
      <c r="M5670" s="110"/>
    </row>
    <row r="5671" spans="11:13" x14ac:dyDescent="0.25">
      <c r="K5671" s="145"/>
      <c r="L5671" s="110"/>
      <c r="M5671" s="110"/>
    </row>
    <row r="5672" spans="11:13" x14ac:dyDescent="0.25">
      <c r="K5672" s="145"/>
      <c r="L5672" s="110"/>
      <c r="M5672" s="110"/>
    </row>
    <row r="5673" spans="11:13" x14ac:dyDescent="0.25">
      <c r="K5673" s="145"/>
      <c r="L5673" s="110"/>
      <c r="M5673" s="110"/>
    </row>
    <row r="5674" spans="11:13" x14ac:dyDescent="0.25">
      <c r="K5674" s="145"/>
      <c r="L5674" s="110"/>
      <c r="M5674" s="110"/>
    </row>
    <row r="5675" spans="11:13" x14ac:dyDescent="0.25">
      <c r="K5675" s="145"/>
      <c r="L5675" s="110"/>
      <c r="M5675" s="110"/>
    </row>
    <row r="5676" spans="11:13" x14ac:dyDescent="0.25">
      <c r="K5676" s="145"/>
      <c r="L5676" s="110"/>
      <c r="M5676" s="110"/>
    </row>
    <row r="5677" spans="11:13" x14ac:dyDescent="0.25">
      <c r="K5677" s="145"/>
      <c r="L5677" s="110"/>
      <c r="M5677" s="110"/>
    </row>
    <row r="5678" spans="11:13" x14ac:dyDescent="0.25">
      <c r="K5678" s="145"/>
      <c r="L5678" s="110"/>
      <c r="M5678" s="110"/>
    </row>
    <row r="5679" spans="11:13" x14ac:dyDescent="0.25">
      <c r="K5679" s="145"/>
      <c r="L5679" s="110"/>
      <c r="M5679" s="110"/>
    </row>
    <row r="5680" spans="11:13" x14ac:dyDescent="0.25">
      <c r="K5680" s="145"/>
      <c r="L5680" s="110"/>
      <c r="M5680" s="110"/>
    </row>
    <row r="5681" spans="11:13" x14ac:dyDescent="0.25">
      <c r="K5681" s="145"/>
      <c r="L5681" s="110"/>
      <c r="M5681" s="110"/>
    </row>
    <row r="5682" spans="11:13" x14ac:dyDescent="0.25">
      <c r="K5682" s="145"/>
      <c r="L5682" s="110"/>
      <c r="M5682" s="110"/>
    </row>
    <row r="5683" spans="11:13" x14ac:dyDescent="0.25">
      <c r="K5683" s="145"/>
      <c r="L5683" s="110"/>
      <c r="M5683" s="110"/>
    </row>
    <row r="5684" spans="11:13" x14ac:dyDescent="0.25">
      <c r="K5684" s="145"/>
      <c r="L5684" s="110"/>
      <c r="M5684" s="110"/>
    </row>
    <row r="5685" spans="11:13" x14ac:dyDescent="0.25">
      <c r="K5685" s="145"/>
      <c r="L5685" s="110"/>
      <c r="M5685" s="110"/>
    </row>
    <row r="5686" spans="11:13" x14ac:dyDescent="0.25">
      <c r="K5686" s="145"/>
      <c r="L5686" s="110"/>
      <c r="M5686" s="110"/>
    </row>
    <row r="5687" spans="11:13" x14ac:dyDescent="0.25">
      <c r="K5687" s="145"/>
      <c r="L5687" s="110"/>
      <c r="M5687" s="110"/>
    </row>
    <row r="5688" spans="11:13" x14ac:dyDescent="0.25">
      <c r="K5688" s="145"/>
      <c r="L5688" s="110"/>
      <c r="M5688" s="110"/>
    </row>
    <row r="5689" spans="11:13" x14ac:dyDescent="0.25">
      <c r="K5689" s="145"/>
      <c r="L5689" s="110"/>
      <c r="M5689" s="110"/>
    </row>
    <row r="5690" spans="11:13" x14ac:dyDescent="0.25">
      <c r="K5690" s="145"/>
      <c r="L5690" s="110"/>
      <c r="M5690" s="110"/>
    </row>
    <row r="5691" spans="11:13" x14ac:dyDescent="0.25">
      <c r="K5691" s="145"/>
      <c r="L5691" s="110"/>
      <c r="M5691" s="110"/>
    </row>
    <row r="5692" spans="11:13" x14ac:dyDescent="0.25">
      <c r="K5692" s="145"/>
      <c r="L5692" s="110"/>
      <c r="M5692" s="110"/>
    </row>
    <row r="5693" spans="11:13" x14ac:dyDescent="0.25">
      <c r="K5693" s="145"/>
      <c r="L5693" s="110"/>
      <c r="M5693" s="110"/>
    </row>
    <row r="5694" spans="11:13" x14ac:dyDescent="0.25">
      <c r="K5694" s="145"/>
      <c r="L5694" s="110"/>
      <c r="M5694" s="110"/>
    </row>
    <row r="5695" spans="11:13" x14ac:dyDescent="0.25">
      <c r="K5695" s="145"/>
      <c r="L5695" s="110"/>
      <c r="M5695" s="110"/>
    </row>
    <row r="5696" spans="11:13" x14ac:dyDescent="0.25">
      <c r="K5696" s="145"/>
      <c r="L5696" s="110"/>
      <c r="M5696" s="110"/>
    </row>
    <row r="5697" spans="11:13" x14ac:dyDescent="0.25">
      <c r="K5697" s="145"/>
      <c r="L5697" s="110"/>
      <c r="M5697" s="110"/>
    </row>
    <row r="5698" spans="11:13" x14ac:dyDescent="0.25">
      <c r="K5698" s="145"/>
      <c r="L5698" s="110"/>
      <c r="M5698" s="110"/>
    </row>
    <row r="5699" spans="11:13" x14ac:dyDescent="0.25">
      <c r="K5699" s="145"/>
      <c r="L5699" s="110"/>
      <c r="M5699" s="110"/>
    </row>
    <row r="5700" spans="11:13" x14ac:dyDescent="0.25">
      <c r="K5700" s="145"/>
      <c r="L5700" s="110"/>
      <c r="M5700" s="110"/>
    </row>
    <row r="5701" spans="11:13" x14ac:dyDescent="0.25">
      <c r="K5701" s="145"/>
      <c r="L5701" s="110"/>
      <c r="M5701" s="110"/>
    </row>
    <row r="5702" spans="11:13" x14ac:dyDescent="0.25">
      <c r="K5702" s="145"/>
      <c r="L5702" s="110"/>
      <c r="M5702" s="110"/>
    </row>
    <row r="5703" spans="11:13" x14ac:dyDescent="0.25">
      <c r="K5703" s="145"/>
      <c r="L5703" s="110"/>
      <c r="M5703" s="110"/>
    </row>
    <row r="5704" spans="11:13" x14ac:dyDescent="0.25">
      <c r="K5704" s="145"/>
      <c r="L5704" s="110"/>
      <c r="M5704" s="110"/>
    </row>
    <row r="5705" spans="11:13" x14ac:dyDescent="0.25">
      <c r="K5705" s="145"/>
      <c r="L5705" s="110"/>
      <c r="M5705" s="110"/>
    </row>
    <row r="5706" spans="11:13" x14ac:dyDescent="0.25">
      <c r="K5706" s="145"/>
      <c r="L5706" s="110"/>
      <c r="M5706" s="110"/>
    </row>
    <row r="5707" spans="11:13" x14ac:dyDescent="0.25">
      <c r="K5707" s="145"/>
      <c r="L5707" s="110"/>
      <c r="M5707" s="110"/>
    </row>
    <row r="5708" spans="11:13" x14ac:dyDescent="0.25">
      <c r="K5708" s="145"/>
      <c r="L5708" s="110"/>
      <c r="M5708" s="110"/>
    </row>
    <row r="5709" spans="11:13" x14ac:dyDescent="0.25">
      <c r="K5709" s="145"/>
      <c r="L5709" s="110"/>
      <c r="M5709" s="110"/>
    </row>
    <row r="5710" spans="11:13" x14ac:dyDescent="0.25">
      <c r="K5710" s="145"/>
      <c r="L5710" s="110"/>
      <c r="M5710" s="110"/>
    </row>
    <row r="5711" spans="11:13" x14ac:dyDescent="0.25">
      <c r="K5711" s="145"/>
      <c r="L5711" s="110"/>
      <c r="M5711" s="110"/>
    </row>
    <row r="5712" spans="11:13" x14ac:dyDescent="0.25">
      <c r="K5712" s="145"/>
      <c r="L5712" s="110"/>
      <c r="M5712" s="110"/>
    </row>
    <row r="5713" spans="11:13" x14ac:dyDescent="0.25">
      <c r="K5713" s="145"/>
      <c r="L5713" s="110"/>
      <c r="M5713" s="110"/>
    </row>
    <row r="5714" spans="11:13" x14ac:dyDescent="0.25">
      <c r="K5714" s="145"/>
      <c r="L5714" s="110"/>
      <c r="M5714" s="110"/>
    </row>
    <row r="5715" spans="11:13" x14ac:dyDescent="0.25">
      <c r="K5715" s="145"/>
      <c r="L5715" s="110"/>
      <c r="M5715" s="110"/>
    </row>
    <row r="5716" spans="11:13" x14ac:dyDescent="0.25">
      <c r="K5716" s="145"/>
      <c r="L5716" s="110"/>
      <c r="M5716" s="110"/>
    </row>
    <row r="5717" spans="11:13" x14ac:dyDescent="0.25">
      <c r="K5717" s="145"/>
      <c r="L5717" s="110"/>
      <c r="M5717" s="110"/>
    </row>
    <row r="5718" spans="11:13" x14ac:dyDescent="0.25">
      <c r="K5718" s="145"/>
      <c r="L5718" s="110"/>
      <c r="M5718" s="110"/>
    </row>
    <row r="5719" spans="11:13" x14ac:dyDescent="0.25">
      <c r="K5719" s="145"/>
      <c r="L5719" s="110"/>
      <c r="M5719" s="110"/>
    </row>
    <row r="5720" spans="11:13" x14ac:dyDescent="0.25">
      <c r="K5720" s="145"/>
      <c r="L5720" s="110"/>
      <c r="M5720" s="110"/>
    </row>
    <row r="5721" spans="11:13" x14ac:dyDescent="0.25">
      <c r="K5721" s="145"/>
      <c r="L5721" s="110"/>
      <c r="M5721" s="110"/>
    </row>
    <row r="5722" spans="11:13" x14ac:dyDescent="0.25">
      <c r="K5722" s="145"/>
      <c r="L5722" s="110"/>
      <c r="M5722" s="110"/>
    </row>
    <row r="5723" spans="11:13" x14ac:dyDescent="0.25">
      <c r="K5723" s="145"/>
      <c r="L5723" s="110"/>
      <c r="M5723" s="110"/>
    </row>
    <row r="5724" spans="11:13" x14ac:dyDescent="0.25">
      <c r="K5724" s="145"/>
      <c r="L5724" s="110"/>
      <c r="M5724" s="110"/>
    </row>
    <row r="5725" spans="11:13" x14ac:dyDescent="0.25">
      <c r="K5725" s="145"/>
      <c r="L5725" s="110"/>
      <c r="M5725" s="110"/>
    </row>
    <row r="5726" spans="11:13" x14ac:dyDescent="0.25">
      <c r="K5726" s="145"/>
      <c r="L5726" s="110"/>
      <c r="M5726" s="110"/>
    </row>
    <row r="5727" spans="11:13" x14ac:dyDescent="0.25">
      <c r="K5727" s="145"/>
      <c r="L5727" s="110"/>
      <c r="M5727" s="110"/>
    </row>
    <row r="5728" spans="11:13" x14ac:dyDescent="0.25">
      <c r="K5728" s="145"/>
      <c r="L5728" s="110"/>
      <c r="M5728" s="110"/>
    </row>
    <row r="5729" spans="11:13" x14ac:dyDescent="0.25">
      <c r="K5729" s="145"/>
      <c r="L5729" s="110"/>
      <c r="M5729" s="110"/>
    </row>
    <row r="5730" spans="11:13" x14ac:dyDescent="0.25">
      <c r="K5730" s="145"/>
      <c r="L5730" s="110"/>
      <c r="M5730" s="110"/>
    </row>
    <row r="5731" spans="11:13" x14ac:dyDescent="0.25">
      <c r="K5731" s="145"/>
      <c r="L5731" s="110"/>
      <c r="M5731" s="110"/>
    </row>
    <row r="5732" spans="11:13" x14ac:dyDescent="0.25">
      <c r="K5732" s="145"/>
      <c r="L5732" s="110"/>
      <c r="M5732" s="110"/>
    </row>
    <row r="5733" spans="11:13" x14ac:dyDescent="0.25">
      <c r="K5733" s="145"/>
      <c r="L5733" s="110"/>
      <c r="M5733" s="110"/>
    </row>
    <row r="5734" spans="11:13" x14ac:dyDescent="0.25">
      <c r="K5734" s="145"/>
      <c r="L5734" s="110"/>
      <c r="M5734" s="110"/>
    </row>
    <row r="5735" spans="11:13" x14ac:dyDescent="0.25">
      <c r="K5735" s="145"/>
      <c r="L5735" s="110"/>
      <c r="M5735" s="110"/>
    </row>
    <row r="5736" spans="11:13" x14ac:dyDescent="0.25">
      <c r="K5736" s="145"/>
      <c r="L5736" s="110"/>
      <c r="M5736" s="110"/>
    </row>
    <row r="5737" spans="11:13" x14ac:dyDescent="0.25">
      <c r="K5737" s="145"/>
      <c r="L5737" s="110"/>
      <c r="M5737" s="110"/>
    </row>
    <row r="5738" spans="11:13" x14ac:dyDescent="0.25">
      <c r="K5738" s="145"/>
      <c r="L5738" s="110"/>
      <c r="M5738" s="110"/>
    </row>
    <row r="5739" spans="11:13" x14ac:dyDescent="0.25">
      <c r="K5739" s="145"/>
      <c r="L5739" s="110"/>
      <c r="M5739" s="110"/>
    </row>
    <row r="5740" spans="11:13" x14ac:dyDescent="0.25">
      <c r="K5740" s="145"/>
      <c r="L5740" s="110"/>
      <c r="M5740" s="110"/>
    </row>
    <row r="5741" spans="11:13" x14ac:dyDescent="0.25">
      <c r="K5741" s="145"/>
      <c r="L5741" s="110"/>
      <c r="M5741" s="110"/>
    </row>
    <row r="5742" spans="11:13" x14ac:dyDescent="0.25">
      <c r="K5742" s="145"/>
      <c r="L5742" s="110"/>
      <c r="M5742" s="110"/>
    </row>
    <row r="5743" spans="11:13" x14ac:dyDescent="0.25">
      <c r="K5743" s="145"/>
      <c r="L5743" s="110"/>
      <c r="M5743" s="110"/>
    </row>
    <row r="5744" spans="11:13" x14ac:dyDescent="0.25">
      <c r="K5744" s="145"/>
      <c r="L5744" s="110"/>
      <c r="M5744" s="110"/>
    </row>
    <row r="5745" spans="11:13" x14ac:dyDescent="0.25">
      <c r="K5745" s="145"/>
      <c r="L5745" s="110"/>
      <c r="M5745" s="110"/>
    </row>
    <row r="5746" spans="11:13" x14ac:dyDescent="0.25">
      <c r="K5746" s="145"/>
      <c r="L5746" s="110"/>
      <c r="M5746" s="110"/>
    </row>
    <row r="5747" spans="11:13" x14ac:dyDescent="0.25">
      <c r="K5747" s="145"/>
      <c r="L5747" s="110"/>
      <c r="M5747" s="110"/>
    </row>
    <row r="5748" spans="11:13" x14ac:dyDescent="0.25">
      <c r="K5748" s="145"/>
      <c r="L5748" s="110"/>
      <c r="M5748" s="110"/>
    </row>
    <row r="5749" spans="11:13" x14ac:dyDescent="0.25">
      <c r="K5749" s="145"/>
      <c r="L5749" s="110"/>
      <c r="M5749" s="110"/>
    </row>
    <row r="5750" spans="11:13" x14ac:dyDescent="0.25">
      <c r="K5750" s="145"/>
      <c r="L5750" s="110"/>
      <c r="M5750" s="110"/>
    </row>
    <row r="5751" spans="11:13" x14ac:dyDescent="0.25">
      <c r="K5751" s="145"/>
      <c r="L5751" s="110"/>
      <c r="M5751" s="110"/>
    </row>
    <row r="5752" spans="11:13" x14ac:dyDescent="0.25">
      <c r="K5752" s="145"/>
      <c r="L5752" s="110"/>
      <c r="M5752" s="110"/>
    </row>
    <row r="5753" spans="11:13" x14ac:dyDescent="0.25">
      <c r="K5753" s="145"/>
      <c r="L5753" s="110"/>
      <c r="M5753" s="110"/>
    </row>
    <row r="5754" spans="11:13" x14ac:dyDescent="0.25">
      <c r="K5754" s="145"/>
      <c r="L5754" s="110"/>
      <c r="M5754" s="110"/>
    </row>
    <row r="5755" spans="11:13" x14ac:dyDescent="0.25">
      <c r="K5755" s="145"/>
      <c r="L5755" s="110"/>
      <c r="M5755" s="110"/>
    </row>
    <row r="5756" spans="11:13" x14ac:dyDescent="0.25">
      <c r="K5756" s="145"/>
      <c r="L5756" s="110"/>
      <c r="M5756" s="110"/>
    </row>
    <row r="5757" spans="11:13" x14ac:dyDescent="0.25">
      <c r="K5757" s="145"/>
      <c r="L5757" s="110"/>
      <c r="M5757" s="110"/>
    </row>
    <row r="5758" spans="11:13" x14ac:dyDescent="0.25">
      <c r="K5758" s="145"/>
      <c r="L5758" s="110"/>
      <c r="M5758" s="110"/>
    </row>
    <row r="5759" spans="11:13" x14ac:dyDescent="0.25">
      <c r="K5759" s="145"/>
      <c r="L5759" s="110"/>
      <c r="M5759" s="110"/>
    </row>
    <row r="5760" spans="11:13" x14ac:dyDescent="0.25">
      <c r="K5760" s="145"/>
      <c r="L5760" s="110"/>
      <c r="M5760" s="110"/>
    </row>
    <row r="5761" spans="11:13" x14ac:dyDescent="0.25">
      <c r="K5761" s="145"/>
      <c r="L5761" s="110"/>
      <c r="M5761" s="110"/>
    </row>
    <row r="5762" spans="11:13" x14ac:dyDescent="0.25">
      <c r="K5762" s="145"/>
      <c r="L5762" s="110"/>
      <c r="M5762" s="110"/>
    </row>
    <row r="5763" spans="11:13" x14ac:dyDescent="0.25">
      <c r="K5763" s="145"/>
      <c r="L5763" s="110"/>
      <c r="M5763" s="110"/>
    </row>
    <row r="5764" spans="11:13" x14ac:dyDescent="0.25">
      <c r="K5764" s="145"/>
      <c r="L5764" s="110"/>
      <c r="M5764" s="110"/>
    </row>
    <row r="5765" spans="11:13" x14ac:dyDescent="0.25">
      <c r="K5765" s="145"/>
      <c r="L5765" s="110"/>
      <c r="M5765" s="110"/>
    </row>
    <row r="5766" spans="11:13" x14ac:dyDescent="0.25">
      <c r="K5766" s="145"/>
      <c r="L5766" s="110"/>
      <c r="M5766" s="110"/>
    </row>
    <row r="5767" spans="11:13" x14ac:dyDescent="0.25">
      <c r="K5767" s="145"/>
      <c r="L5767" s="110"/>
      <c r="M5767" s="110"/>
    </row>
    <row r="5768" spans="11:13" x14ac:dyDescent="0.25">
      <c r="K5768" s="145"/>
      <c r="L5768" s="110"/>
      <c r="M5768" s="110"/>
    </row>
    <row r="5769" spans="11:13" x14ac:dyDescent="0.25">
      <c r="K5769" s="145"/>
      <c r="L5769" s="110"/>
      <c r="M5769" s="110"/>
    </row>
    <row r="5770" spans="11:13" x14ac:dyDescent="0.25">
      <c r="K5770" s="145"/>
      <c r="L5770" s="110"/>
      <c r="M5770" s="110"/>
    </row>
    <row r="5771" spans="11:13" x14ac:dyDescent="0.25">
      <c r="K5771" s="145"/>
      <c r="L5771" s="110"/>
      <c r="M5771" s="110"/>
    </row>
    <row r="5772" spans="11:13" x14ac:dyDescent="0.25">
      <c r="K5772" s="145"/>
      <c r="L5772" s="110"/>
      <c r="M5772" s="110"/>
    </row>
    <row r="5773" spans="11:13" x14ac:dyDescent="0.25">
      <c r="K5773" s="145"/>
      <c r="L5773" s="110"/>
      <c r="M5773" s="110"/>
    </row>
    <row r="5774" spans="11:13" x14ac:dyDescent="0.25">
      <c r="K5774" s="145"/>
      <c r="L5774" s="110"/>
      <c r="M5774" s="110"/>
    </row>
    <row r="5775" spans="11:13" x14ac:dyDescent="0.25">
      <c r="K5775" s="145"/>
      <c r="L5775" s="110"/>
      <c r="M5775" s="110"/>
    </row>
    <row r="5776" spans="11:13" x14ac:dyDescent="0.25">
      <c r="K5776" s="145"/>
      <c r="L5776" s="110"/>
      <c r="M5776" s="110"/>
    </row>
    <row r="5777" spans="11:13" x14ac:dyDescent="0.25">
      <c r="K5777" s="145"/>
      <c r="L5777" s="110"/>
      <c r="M5777" s="110"/>
    </row>
    <row r="5778" spans="11:13" x14ac:dyDescent="0.25">
      <c r="K5778" s="145"/>
      <c r="L5778" s="110"/>
      <c r="M5778" s="110"/>
    </row>
    <row r="5779" spans="11:13" x14ac:dyDescent="0.25">
      <c r="K5779" s="145"/>
      <c r="L5779" s="110"/>
      <c r="M5779" s="110"/>
    </row>
    <row r="5780" spans="11:13" x14ac:dyDescent="0.25">
      <c r="K5780" s="145"/>
      <c r="L5780" s="110"/>
      <c r="M5780" s="110"/>
    </row>
    <row r="5781" spans="11:13" x14ac:dyDescent="0.25">
      <c r="K5781" s="145"/>
      <c r="L5781" s="110"/>
      <c r="M5781" s="110"/>
    </row>
    <row r="5782" spans="11:13" x14ac:dyDescent="0.25">
      <c r="K5782" s="145"/>
      <c r="L5782" s="110"/>
      <c r="M5782" s="110"/>
    </row>
    <row r="5783" spans="11:13" x14ac:dyDescent="0.25">
      <c r="K5783" s="145"/>
      <c r="L5783" s="110"/>
      <c r="M5783" s="110"/>
    </row>
    <row r="5784" spans="11:13" x14ac:dyDescent="0.25">
      <c r="K5784" s="145"/>
      <c r="L5784" s="110"/>
      <c r="M5784" s="110"/>
    </row>
    <row r="5785" spans="11:13" x14ac:dyDescent="0.25">
      <c r="K5785" s="145"/>
      <c r="L5785" s="110"/>
      <c r="M5785" s="110"/>
    </row>
    <row r="5786" spans="11:13" x14ac:dyDescent="0.25">
      <c r="K5786" s="145"/>
      <c r="L5786" s="110"/>
      <c r="M5786" s="110"/>
    </row>
    <row r="5787" spans="11:13" x14ac:dyDescent="0.25">
      <c r="K5787" s="145"/>
      <c r="L5787" s="110"/>
      <c r="M5787" s="110"/>
    </row>
    <row r="5788" spans="11:13" x14ac:dyDescent="0.25">
      <c r="K5788" s="145"/>
      <c r="L5788" s="110"/>
      <c r="M5788" s="110"/>
    </row>
    <row r="5789" spans="11:13" x14ac:dyDescent="0.25">
      <c r="K5789" s="145"/>
      <c r="L5789" s="110"/>
      <c r="M5789" s="110"/>
    </row>
    <row r="5790" spans="11:13" x14ac:dyDescent="0.25">
      <c r="K5790" s="145"/>
      <c r="L5790" s="110"/>
      <c r="M5790" s="110"/>
    </row>
    <row r="5791" spans="11:13" x14ac:dyDescent="0.25">
      <c r="K5791" s="145"/>
      <c r="L5791" s="110"/>
      <c r="M5791" s="110"/>
    </row>
    <row r="5792" spans="11:13" x14ac:dyDescent="0.25">
      <c r="K5792" s="145"/>
      <c r="L5792" s="110"/>
      <c r="M5792" s="110"/>
    </row>
    <row r="5793" spans="11:13" x14ac:dyDescent="0.25">
      <c r="K5793" s="145"/>
      <c r="L5793" s="110"/>
      <c r="M5793" s="110"/>
    </row>
    <row r="5794" spans="11:13" x14ac:dyDescent="0.25">
      <c r="K5794" s="145"/>
      <c r="L5794" s="110"/>
      <c r="M5794" s="110"/>
    </row>
    <row r="5795" spans="11:13" x14ac:dyDescent="0.25">
      <c r="K5795" s="145"/>
      <c r="L5795" s="110"/>
      <c r="M5795" s="110"/>
    </row>
    <row r="5796" spans="11:13" x14ac:dyDescent="0.25">
      <c r="K5796" s="145"/>
      <c r="L5796" s="110"/>
      <c r="M5796" s="110"/>
    </row>
    <row r="5797" spans="11:13" x14ac:dyDescent="0.25">
      <c r="K5797" s="145"/>
      <c r="L5797" s="110"/>
      <c r="M5797" s="110"/>
    </row>
    <row r="5798" spans="11:13" x14ac:dyDescent="0.25">
      <c r="K5798" s="145"/>
      <c r="L5798" s="110"/>
      <c r="M5798" s="110"/>
    </row>
    <row r="5799" spans="11:13" x14ac:dyDescent="0.25">
      <c r="K5799" s="145"/>
      <c r="L5799" s="110"/>
      <c r="M5799" s="110"/>
    </row>
    <row r="5800" spans="11:13" x14ac:dyDescent="0.25">
      <c r="K5800" s="145"/>
      <c r="L5800" s="110"/>
      <c r="M5800" s="110"/>
    </row>
    <row r="5801" spans="11:13" x14ac:dyDescent="0.25">
      <c r="K5801" s="145"/>
      <c r="L5801" s="110"/>
      <c r="M5801" s="110"/>
    </row>
    <row r="5802" spans="11:13" x14ac:dyDescent="0.25">
      <c r="K5802" s="145"/>
      <c r="L5802" s="110"/>
      <c r="M5802" s="110"/>
    </row>
    <row r="5803" spans="11:13" x14ac:dyDescent="0.25">
      <c r="K5803" s="145"/>
      <c r="L5803" s="110"/>
      <c r="M5803" s="110"/>
    </row>
    <row r="5804" spans="11:13" x14ac:dyDescent="0.25">
      <c r="K5804" s="145"/>
      <c r="L5804" s="110"/>
      <c r="M5804" s="110"/>
    </row>
    <row r="5805" spans="11:13" x14ac:dyDescent="0.25">
      <c r="K5805" s="145"/>
      <c r="L5805" s="110"/>
      <c r="M5805" s="110"/>
    </row>
    <row r="5806" spans="11:13" x14ac:dyDescent="0.25">
      <c r="K5806" s="145"/>
      <c r="L5806" s="110"/>
      <c r="M5806" s="110"/>
    </row>
    <row r="5807" spans="11:13" x14ac:dyDescent="0.25">
      <c r="K5807" s="145"/>
      <c r="L5807" s="110"/>
      <c r="M5807" s="110"/>
    </row>
    <row r="5808" spans="11:13" x14ac:dyDescent="0.25">
      <c r="K5808" s="145"/>
      <c r="L5808" s="110"/>
      <c r="M5808" s="110"/>
    </row>
    <row r="5809" spans="11:13" x14ac:dyDescent="0.25">
      <c r="K5809" s="145"/>
      <c r="L5809" s="110"/>
      <c r="M5809" s="110"/>
    </row>
    <row r="5810" spans="11:13" x14ac:dyDescent="0.25">
      <c r="K5810" s="145"/>
      <c r="L5810" s="110"/>
      <c r="M5810" s="110"/>
    </row>
    <row r="5811" spans="11:13" x14ac:dyDescent="0.25">
      <c r="K5811" s="145"/>
      <c r="L5811" s="110"/>
      <c r="M5811" s="110"/>
    </row>
    <row r="5812" spans="11:13" x14ac:dyDescent="0.25">
      <c r="K5812" s="145"/>
      <c r="L5812" s="110"/>
      <c r="M5812" s="110"/>
    </row>
    <row r="5813" spans="11:13" x14ac:dyDescent="0.25">
      <c r="K5813" s="145"/>
      <c r="L5813" s="110"/>
      <c r="M5813" s="110"/>
    </row>
    <row r="5814" spans="11:13" x14ac:dyDescent="0.25">
      <c r="K5814" s="145"/>
      <c r="L5814" s="110"/>
      <c r="M5814" s="110"/>
    </row>
    <row r="5815" spans="11:13" x14ac:dyDescent="0.25">
      <c r="K5815" s="145"/>
      <c r="L5815" s="110"/>
      <c r="M5815" s="110"/>
    </row>
    <row r="5816" spans="11:13" x14ac:dyDescent="0.25">
      <c r="K5816" s="145"/>
      <c r="L5816" s="110"/>
      <c r="M5816" s="110"/>
    </row>
    <row r="5817" spans="11:13" x14ac:dyDescent="0.25">
      <c r="K5817" s="145"/>
      <c r="L5817" s="110"/>
      <c r="M5817" s="110"/>
    </row>
    <row r="5818" spans="11:13" x14ac:dyDescent="0.25">
      <c r="K5818" s="145"/>
      <c r="L5818" s="110"/>
      <c r="M5818" s="110"/>
    </row>
    <row r="5819" spans="11:13" x14ac:dyDescent="0.25">
      <c r="K5819" s="145"/>
      <c r="L5819" s="110"/>
      <c r="M5819" s="110"/>
    </row>
    <row r="5820" spans="11:13" x14ac:dyDescent="0.25">
      <c r="K5820" s="145"/>
      <c r="L5820" s="110"/>
      <c r="M5820" s="110"/>
    </row>
    <row r="5821" spans="11:13" x14ac:dyDescent="0.25">
      <c r="K5821" s="145"/>
      <c r="L5821" s="110"/>
      <c r="M5821" s="110"/>
    </row>
    <row r="5822" spans="11:13" x14ac:dyDescent="0.25">
      <c r="K5822" s="145"/>
      <c r="L5822" s="110"/>
      <c r="M5822" s="110"/>
    </row>
    <row r="5823" spans="11:13" x14ac:dyDescent="0.25">
      <c r="K5823" s="145"/>
      <c r="L5823" s="110"/>
      <c r="M5823" s="110"/>
    </row>
    <row r="5824" spans="11:13" x14ac:dyDescent="0.25">
      <c r="K5824" s="145"/>
      <c r="L5824" s="110"/>
      <c r="M5824" s="110"/>
    </row>
    <row r="5825" spans="11:13" x14ac:dyDescent="0.25">
      <c r="K5825" s="145"/>
      <c r="L5825" s="110"/>
      <c r="M5825" s="110"/>
    </row>
    <row r="5826" spans="11:13" x14ac:dyDescent="0.25">
      <c r="K5826" s="145"/>
      <c r="L5826" s="110"/>
      <c r="M5826" s="110"/>
    </row>
    <row r="5827" spans="11:13" x14ac:dyDescent="0.25">
      <c r="K5827" s="145"/>
      <c r="L5827" s="110"/>
      <c r="M5827" s="110"/>
    </row>
    <row r="5828" spans="11:13" x14ac:dyDescent="0.25">
      <c r="K5828" s="145"/>
      <c r="L5828" s="110"/>
      <c r="M5828" s="110"/>
    </row>
    <row r="5829" spans="11:13" x14ac:dyDescent="0.25">
      <c r="K5829" s="145"/>
      <c r="L5829" s="110"/>
      <c r="M5829" s="110"/>
    </row>
    <row r="5830" spans="11:13" x14ac:dyDescent="0.25">
      <c r="K5830" s="145"/>
      <c r="L5830" s="110"/>
      <c r="M5830" s="110"/>
    </row>
    <row r="5831" spans="11:13" x14ac:dyDescent="0.25">
      <c r="K5831" s="145"/>
      <c r="L5831" s="110"/>
      <c r="M5831" s="110"/>
    </row>
    <row r="5832" spans="11:13" x14ac:dyDescent="0.25">
      <c r="K5832" s="145"/>
      <c r="L5832" s="110"/>
      <c r="M5832" s="110"/>
    </row>
    <row r="5833" spans="11:13" x14ac:dyDescent="0.25">
      <c r="K5833" s="145"/>
      <c r="L5833" s="110"/>
      <c r="M5833" s="110"/>
    </row>
    <row r="5834" spans="11:13" x14ac:dyDescent="0.25">
      <c r="K5834" s="145"/>
      <c r="L5834" s="110"/>
      <c r="M5834" s="110"/>
    </row>
    <row r="5835" spans="11:13" x14ac:dyDescent="0.25">
      <c r="K5835" s="145"/>
      <c r="L5835" s="110"/>
      <c r="M5835" s="110"/>
    </row>
    <row r="5836" spans="11:13" x14ac:dyDescent="0.25">
      <c r="K5836" s="145"/>
      <c r="L5836" s="110"/>
      <c r="M5836" s="110"/>
    </row>
    <row r="5837" spans="11:13" x14ac:dyDescent="0.25">
      <c r="K5837" s="145"/>
      <c r="L5837" s="110"/>
      <c r="M5837" s="110"/>
    </row>
    <row r="5838" spans="11:13" x14ac:dyDescent="0.25">
      <c r="K5838" s="145"/>
      <c r="L5838" s="110"/>
      <c r="M5838" s="110"/>
    </row>
    <row r="5839" spans="11:13" x14ac:dyDescent="0.25">
      <c r="K5839" s="145"/>
      <c r="L5839" s="110"/>
      <c r="M5839" s="110"/>
    </row>
    <row r="5840" spans="11:13" x14ac:dyDescent="0.25">
      <c r="K5840" s="145"/>
      <c r="L5840" s="110"/>
      <c r="M5840" s="110"/>
    </row>
    <row r="5841" spans="11:13" x14ac:dyDescent="0.25">
      <c r="K5841" s="145"/>
      <c r="L5841" s="110"/>
      <c r="M5841" s="110"/>
    </row>
    <row r="5842" spans="11:13" x14ac:dyDescent="0.25">
      <c r="K5842" s="145"/>
      <c r="L5842" s="110"/>
      <c r="M5842" s="110"/>
    </row>
    <row r="5843" spans="11:13" x14ac:dyDescent="0.25">
      <c r="K5843" s="145"/>
      <c r="L5843" s="110"/>
      <c r="M5843" s="110"/>
    </row>
    <row r="5844" spans="11:13" x14ac:dyDescent="0.25">
      <c r="K5844" s="145"/>
      <c r="L5844" s="110"/>
      <c r="M5844" s="110"/>
    </row>
    <row r="5845" spans="11:13" x14ac:dyDescent="0.25">
      <c r="K5845" s="145"/>
      <c r="L5845" s="110"/>
      <c r="M5845" s="110"/>
    </row>
    <row r="5846" spans="11:13" x14ac:dyDescent="0.25">
      <c r="K5846" s="145"/>
      <c r="L5846" s="110"/>
      <c r="M5846" s="110"/>
    </row>
    <row r="5847" spans="11:13" x14ac:dyDescent="0.25">
      <c r="K5847" s="145"/>
      <c r="L5847" s="110"/>
      <c r="M5847" s="110"/>
    </row>
    <row r="5848" spans="11:13" x14ac:dyDescent="0.25">
      <c r="K5848" s="145"/>
      <c r="L5848" s="110"/>
      <c r="M5848" s="110"/>
    </row>
    <row r="5849" spans="11:13" x14ac:dyDescent="0.25">
      <c r="K5849" s="145"/>
      <c r="L5849" s="110"/>
      <c r="M5849" s="110"/>
    </row>
    <row r="5850" spans="11:13" x14ac:dyDescent="0.25">
      <c r="K5850" s="145"/>
      <c r="L5850" s="110"/>
      <c r="M5850" s="110"/>
    </row>
    <row r="5851" spans="11:13" x14ac:dyDescent="0.25">
      <c r="K5851" s="145"/>
      <c r="L5851" s="110"/>
      <c r="M5851" s="110"/>
    </row>
    <row r="5852" spans="11:13" x14ac:dyDescent="0.25">
      <c r="K5852" s="145"/>
      <c r="L5852" s="110"/>
      <c r="M5852" s="110"/>
    </row>
    <row r="5853" spans="11:13" x14ac:dyDescent="0.25">
      <c r="K5853" s="145"/>
      <c r="L5853" s="110"/>
      <c r="M5853" s="110"/>
    </row>
    <row r="5854" spans="11:13" x14ac:dyDescent="0.25">
      <c r="K5854" s="145"/>
      <c r="L5854" s="110"/>
      <c r="M5854" s="110"/>
    </row>
    <row r="5855" spans="11:13" x14ac:dyDescent="0.25">
      <c r="K5855" s="145"/>
      <c r="L5855" s="110"/>
      <c r="M5855" s="110"/>
    </row>
    <row r="5856" spans="11:13" x14ac:dyDescent="0.25">
      <c r="K5856" s="145"/>
      <c r="L5856" s="110"/>
      <c r="M5856" s="110"/>
    </row>
    <row r="5857" spans="11:13" x14ac:dyDescent="0.25">
      <c r="K5857" s="145"/>
      <c r="L5857" s="110"/>
      <c r="M5857" s="110"/>
    </row>
    <row r="5858" spans="11:13" x14ac:dyDescent="0.25">
      <c r="K5858" s="145"/>
      <c r="L5858" s="110"/>
      <c r="M5858" s="110"/>
    </row>
    <row r="5859" spans="11:13" x14ac:dyDescent="0.25">
      <c r="K5859" s="145"/>
      <c r="L5859" s="110"/>
      <c r="M5859" s="110"/>
    </row>
    <row r="5860" spans="11:13" x14ac:dyDescent="0.25">
      <c r="K5860" s="145"/>
      <c r="L5860" s="110"/>
      <c r="M5860" s="110"/>
    </row>
    <row r="5861" spans="11:13" x14ac:dyDescent="0.25">
      <c r="K5861" s="145"/>
      <c r="L5861" s="110"/>
      <c r="M5861" s="110"/>
    </row>
    <row r="5862" spans="11:13" x14ac:dyDescent="0.25">
      <c r="K5862" s="145"/>
      <c r="L5862" s="110"/>
      <c r="M5862" s="110"/>
    </row>
    <row r="5863" spans="11:13" x14ac:dyDescent="0.25">
      <c r="K5863" s="145"/>
      <c r="L5863" s="110"/>
      <c r="M5863" s="110"/>
    </row>
    <row r="5864" spans="11:13" x14ac:dyDescent="0.25">
      <c r="K5864" s="145"/>
      <c r="L5864" s="110"/>
      <c r="M5864" s="110"/>
    </row>
    <row r="5865" spans="11:13" x14ac:dyDescent="0.25">
      <c r="K5865" s="145"/>
      <c r="L5865" s="110"/>
      <c r="M5865" s="110"/>
    </row>
    <row r="5866" spans="11:13" x14ac:dyDescent="0.25">
      <c r="K5866" s="145"/>
      <c r="L5866" s="110"/>
      <c r="M5866" s="110"/>
    </row>
    <row r="5867" spans="11:13" x14ac:dyDescent="0.25">
      <c r="K5867" s="145"/>
      <c r="L5867" s="110"/>
      <c r="M5867" s="110"/>
    </row>
    <row r="5868" spans="11:13" x14ac:dyDescent="0.25">
      <c r="K5868" s="145"/>
      <c r="L5868" s="110"/>
      <c r="M5868" s="110"/>
    </row>
    <row r="5869" spans="11:13" x14ac:dyDescent="0.25">
      <c r="K5869" s="145"/>
      <c r="L5869" s="110"/>
      <c r="M5869" s="110"/>
    </row>
    <row r="5870" spans="11:13" x14ac:dyDescent="0.25">
      <c r="K5870" s="145"/>
      <c r="L5870" s="110"/>
      <c r="M5870" s="110"/>
    </row>
    <row r="5871" spans="11:13" x14ac:dyDescent="0.25">
      <c r="K5871" s="145"/>
      <c r="L5871" s="110"/>
      <c r="M5871" s="110"/>
    </row>
    <row r="5872" spans="11:13" x14ac:dyDescent="0.25">
      <c r="K5872" s="145"/>
      <c r="L5872" s="110"/>
      <c r="M5872" s="110"/>
    </row>
    <row r="5873" spans="11:13" x14ac:dyDescent="0.25">
      <c r="K5873" s="145"/>
      <c r="L5873" s="110"/>
      <c r="M5873" s="110"/>
    </row>
    <row r="5874" spans="11:13" x14ac:dyDescent="0.25">
      <c r="K5874" s="145"/>
      <c r="L5874" s="110"/>
      <c r="M5874" s="110"/>
    </row>
    <row r="5875" spans="11:13" x14ac:dyDescent="0.25">
      <c r="K5875" s="145"/>
      <c r="L5875" s="110"/>
      <c r="M5875" s="110"/>
    </row>
    <row r="5876" spans="11:13" x14ac:dyDescent="0.25">
      <c r="K5876" s="145"/>
      <c r="L5876" s="110"/>
      <c r="M5876" s="110"/>
    </row>
    <row r="5877" spans="11:13" x14ac:dyDescent="0.25">
      <c r="K5877" s="145"/>
      <c r="L5877" s="110"/>
      <c r="M5877" s="110"/>
    </row>
    <row r="5878" spans="11:13" x14ac:dyDescent="0.25">
      <c r="K5878" s="145"/>
      <c r="L5878" s="110"/>
      <c r="M5878" s="110"/>
    </row>
    <row r="5879" spans="11:13" x14ac:dyDescent="0.25">
      <c r="K5879" s="145"/>
      <c r="L5879" s="110"/>
      <c r="M5879" s="110"/>
    </row>
    <row r="5880" spans="11:13" x14ac:dyDescent="0.25">
      <c r="K5880" s="145"/>
      <c r="L5880" s="110"/>
      <c r="M5880" s="110"/>
    </row>
    <row r="5881" spans="11:13" x14ac:dyDescent="0.25">
      <c r="K5881" s="145"/>
      <c r="L5881" s="110"/>
      <c r="M5881" s="110"/>
    </row>
    <row r="5882" spans="11:13" x14ac:dyDescent="0.25">
      <c r="K5882" s="145"/>
      <c r="L5882" s="110"/>
      <c r="M5882" s="110"/>
    </row>
    <row r="5883" spans="11:13" x14ac:dyDescent="0.25">
      <c r="K5883" s="145"/>
      <c r="L5883" s="110"/>
      <c r="M5883" s="110"/>
    </row>
    <row r="5884" spans="11:13" x14ac:dyDescent="0.25">
      <c r="K5884" s="145"/>
      <c r="L5884" s="110"/>
      <c r="M5884" s="110"/>
    </row>
    <row r="5885" spans="11:13" x14ac:dyDescent="0.25">
      <c r="K5885" s="145"/>
      <c r="L5885" s="110"/>
      <c r="M5885" s="110"/>
    </row>
    <row r="5886" spans="11:13" x14ac:dyDescent="0.25">
      <c r="K5886" s="145"/>
      <c r="L5886" s="110"/>
      <c r="M5886" s="110"/>
    </row>
    <row r="5887" spans="11:13" x14ac:dyDescent="0.25">
      <c r="K5887" s="145"/>
      <c r="L5887" s="110"/>
      <c r="M5887" s="110"/>
    </row>
    <row r="5888" spans="11:13" x14ac:dyDescent="0.25">
      <c r="K5888" s="145"/>
      <c r="L5888" s="110"/>
      <c r="M5888" s="110"/>
    </row>
    <row r="5889" spans="11:13" x14ac:dyDescent="0.25">
      <c r="K5889" s="145"/>
      <c r="L5889" s="110"/>
      <c r="M5889" s="110"/>
    </row>
    <row r="5890" spans="11:13" x14ac:dyDescent="0.25">
      <c r="K5890" s="145"/>
      <c r="L5890" s="110"/>
      <c r="M5890" s="110"/>
    </row>
    <row r="5891" spans="11:13" x14ac:dyDescent="0.25">
      <c r="K5891" s="145"/>
      <c r="L5891" s="110"/>
      <c r="M5891" s="110"/>
    </row>
    <row r="5892" spans="11:13" x14ac:dyDescent="0.25">
      <c r="K5892" s="145"/>
      <c r="L5892" s="110"/>
      <c r="M5892" s="110"/>
    </row>
    <row r="5893" spans="11:13" x14ac:dyDescent="0.25">
      <c r="K5893" s="145"/>
      <c r="L5893" s="110"/>
      <c r="M5893" s="110"/>
    </row>
    <row r="5894" spans="11:13" x14ac:dyDescent="0.25">
      <c r="K5894" s="145"/>
      <c r="L5894" s="110"/>
      <c r="M5894" s="110"/>
    </row>
    <row r="5895" spans="11:13" x14ac:dyDescent="0.25">
      <c r="K5895" s="145"/>
      <c r="L5895" s="110"/>
      <c r="M5895" s="110"/>
    </row>
    <row r="5896" spans="11:13" x14ac:dyDescent="0.25">
      <c r="K5896" s="145"/>
      <c r="L5896" s="110"/>
      <c r="M5896" s="110"/>
    </row>
    <row r="5897" spans="11:13" x14ac:dyDescent="0.25">
      <c r="K5897" s="145"/>
      <c r="L5897" s="110"/>
      <c r="M5897" s="110"/>
    </row>
    <row r="5898" spans="11:13" x14ac:dyDescent="0.25">
      <c r="K5898" s="145"/>
      <c r="L5898" s="110"/>
      <c r="M5898" s="110"/>
    </row>
    <row r="5899" spans="11:13" x14ac:dyDescent="0.25">
      <c r="K5899" s="145"/>
      <c r="L5899" s="110"/>
      <c r="M5899" s="110"/>
    </row>
    <row r="5900" spans="11:13" x14ac:dyDescent="0.25">
      <c r="K5900" s="145"/>
      <c r="L5900" s="110"/>
      <c r="M5900" s="110"/>
    </row>
    <row r="5901" spans="11:13" x14ac:dyDescent="0.25">
      <c r="K5901" s="145"/>
      <c r="L5901" s="110"/>
      <c r="M5901" s="110"/>
    </row>
    <row r="5902" spans="11:13" x14ac:dyDescent="0.25">
      <c r="K5902" s="145"/>
      <c r="L5902" s="110"/>
      <c r="M5902" s="110"/>
    </row>
    <row r="5903" spans="11:13" x14ac:dyDescent="0.25">
      <c r="K5903" s="145"/>
      <c r="L5903" s="110"/>
      <c r="M5903" s="110"/>
    </row>
    <row r="5904" spans="11:13" x14ac:dyDescent="0.25">
      <c r="K5904" s="145"/>
      <c r="L5904" s="110"/>
      <c r="M5904" s="110"/>
    </row>
    <row r="5905" spans="11:13" x14ac:dyDescent="0.25">
      <c r="K5905" s="145"/>
      <c r="L5905" s="110"/>
      <c r="M5905" s="110"/>
    </row>
    <row r="5906" spans="11:13" x14ac:dyDescent="0.25">
      <c r="K5906" s="145"/>
      <c r="L5906" s="110"/>
      <c r="M5906" s="110"/>
    </row>
    <row r="5907" spans="11:13" x14ac:dyDescent="0.25">
      <c r="K5907" s="145"/>
      <c r="L5907" s="110"/>
      <c r="M5907" s="110"/>
    </row>
    <row r="5908" spans="11:13" x14ac:dyDescent="0.25">
      <c r="K5908" s="145"/>
      <c r="L5908" s="110"/>
      <c r="M5908" s="110"/>
    </row>
    <row r="5909" spans="11:13" x14ac:dyDescent="0.25">
      <c r="K5909" s="145"/>
      <c r="L5909" s="110"/>
      <c r="M5909" s="110"/>
    </row>
    <row r="5910" spans="11:13" x14ac:dyDescent="0.25">
      <c r="K5910" s="145"/>
      <c r="L5910" s="110"/>
      <c r="M5910" s="110"/>
    </row>
    <row r="5911" spans="11:13" x14ac:dyDescent="0.25">
      <c r="K5911" s="145"/>
      <c r="L5911" s="110"/>
      <c r="M5911" s="110"/>
    </row>
    <row r="5912" spans="11:13" x14ac:dyDescent="0.25">
      <c r="K5912" s="145"/>
      <c r="L5912" s="110"/>
      <c r="M5912" s="110"/>
    </row>
    <row r="5913" spans="11:13" x14ac:dyDescent="0.25">
      <c r="K5913" s="145"/>
      <c r="L5913" s="110"/>
      <c r="M5913" s="110"/>
    </row>
    <row r="5914" spans="11:13" x14ac:dyDescent="0.25">
      <c r="K5914" s="145"/>
      <c r="L5914" s="110"/>
      <c r="M5914" s="110"/>
    </row>
    <row r="5915" spans="11:13" x14ac:dyDescent="0.25">
      <c r="K5915" s="145"/>
      <c r="L5915" s="110"/>
      <c r="M5915" s="110"/>
    </row>
    <row r="5916" spans="11:13" x14ac:dyDescent="0.25">
      <c r="K5916" s="145"/>
      <c r="L5916" s="110"/>
      <c r="M5916" s="110"/>
    </row>
    <row r="5917" spans="11:13" x14ac:dyDescent="0.25">
      <c r="K5917" s="145"/>
      <c r="L5917" s="110"/>
      <c r="M5917" s="110"/>
    </row>
    <row r="5918" spans="11:13" x14ac:dyDescent="0.25">
      <c r="K5918" s="145"/>
      <c r="L5918" s="110"/>
      <c r="M5918" s="110"/>
    </row>
    <row r="5919" spans="11:13" x14ac:dyDescent="0.25">
      <c r="K5919" s="145"/>
      <c r="L5919" s="110"/>
      <c r="M5919" s="110"/>
    </row>
    <row r="5920" spans="11:13" x14ac:dyDescent="0.25">
      <c r="K5920" s="145"/>
      <c r="L5920" s="110"/>
      <c r="M5920" s="110"/>
    </row>
    <row r="5921" spans="11:13" x14ac:dyDescent="0.25">
      <c r="K5921" s="145"/>
      <c r="L5921" s="110"/>
      <c r="M5921" s="110"/>
    </row>
    <row r="5922" spans="11:13" x14ac:dyDescent="0.25">
      <c r="K5922" s="145"/>
      <c r="L5922" s="110"/>
      <c r="M5922" s="110"/>
    </row>
    <row r="5923" spans="11:13" x14ac:dyDescent="0.25">
      <c r="K5923" s="145"/>
      <c r="L5923" s="110"/>
      <c r="M5923" s="110"/>
    </row>
    <row r="5924" spans="11:13" x14ac:dyDescent="0.25">
      <c r="K5924" s="145"/>
      <c r="L5924" s="110"/>
      <c r="M5924" s="110"/>
    </row>
    <row r="5925" spans="11:13" x14ac:dyDescent="0.25">
      <c r="K5925" s="145"/>
      <c r="L5925" s="110"/>
      <c r="M5925" s="110"/>
    </row>
    <row r="5926" spans="11:13" x14ac:dyDescent="0.25">
      <c r="K5926" s="145"/>
      <c r="L5926" s="110"/>
      <c r="M5926" s="110"/>
    </row>
    <row r="5927" spans="11:13" x14ac:dyDescent="0.25">
      <c r="K5927" s="145"/>
      <c r="L5927" s="110"/>
      <c r="M5927" s="110"/>
    </row>
    <row r="5928" spans="11:13" x14ac:dyDescent="0.25">
      <c r="K5928" s="145"/>
      <c r="L5928" s="110"/>
      <c r="M5928" s="110"/>
    </row>
    <row r="5929" spans="11:13" x14ac:dyDescent="0.25">
      <c r="K5929" s="145"/>
      <c r="L5929" s="110"/>
      <c r="M5929" s="110"/>
    </row>
    <row r="5930" spans="11:13" x14ac:dyDescent="0.25">
      <c r="K5930" s="145"/>
      <c r="L5930" s="110"/>
      <c r="M5930" s="110"/>
    </row>
    <row r="5931" spans="11:13" x14ac:dyDescent="0.25">
      <c r="K5931" s="145"/>
      <c r="L5931" s="110"/>
      <c r="M5931" s="110"/>
    </row>
    <row r="5932" spans="11:13" x14ac:dyDescent="0.25">
      <c r="K5932" s="145"/>
      <c r="L5932" s="110"/>
      <c r="M5932" s="110"/>
    </row>
    <row r="5933" spans="11:13" x14ac:dyDescent="0.25">
      <c r="K5933" s="145"/>
      <c r="L5933" s="110"/>
      <c r="M5933" s="110"/>
    </row>
    <row r="5934" spans="11:13" x14ac:dyDescent="0.25">
      <c r="K5934" s="145"/>
      <c r="L5934" s="110"/>
      <c r="M5934" s="110"/>
    </row>
    <row r="5935" spans="11:13" x14ac:dyDescent="0.25">
      <c r="K5935" s="145"/>
      <c r="L5935" s="110"/>
      <c r="M5935" s="110"/>
    </row>
    <row r="5936" spans="11:13" x14ac:dyDescent="0.25">
      <c r="K5936" s="145"/>
      <c r="L5936" s="110"/>
      <c r="M5936" s="110"/>
    </row>
    <row r="5937" spans="11:13" x14ac:dyDescent="0.25">
      <c r="K5937" s="145"/>
      <c r="L5937" s="110"/>
      <c r="M5937" s="110"/>
    </row>
    <row r="5938" spans="11:13" x14ac:dyDescent="0.25">
      <c r="K5938" s="145"/>
      <c r="L5938" s="110"/>
      <c r="M5938" s="110"/>
    </row>
    <row r="5939" spans="11:13" x14ac:dyDescent="0.25">
      <c r="K5939" s="145"/>
      <c r="L5939" s="110"/>
      <c r="M5939" s="110"/>
    </row>
    <row r="5940" spans="11:13" x14ac:dyDescent="0.25">
      <c r="K5940" s="145"/>
      <c r="L5940" s="110"/>
      <c r="M5940" s="110"/>
    </row>
    <row r="5941" spans="11:13" x14ac:dyDescent="0.25">
      <c r="K5941" s="145"/>
      <c r="L5941" s="110"/>
      <c r="M5941" s="110"/>
    </row>
    <row r="5942" spans="11:13" x14ac:dyDescent="0.25">
      <c r="K5942" s="145"/>
      <c r="L5942" s="110"/>
      <c r="M5942" s="110"/>
    </row>
    <row r="5943" spans="11:13" x14ac:dyDescent="0.25">
      <c r="K5943" s="145"/>
      <c r="L5943" s="110"/>
      <c r="M5943" s="110"/>
    </row>
    <row r="5944" spans="11:13" x14ac:dyDescent="0.25">
      <c r="K5944" s="145"/>
      <c r="L5944" s="110"/>
      <c r="M5944" s="110"/>
    </row>
    <row r="5945" spans="11:13" x14ac:dyDescent="0.25">
      <c r="K5945" s="145"/>
      <c r="L5945" s="110"/>
      <c r="M5945" s="110"/>
    </row>
    <row r="5946" spans="11:13" x14ac:dyDescent="0.25">
      <c r="K5946" s="145"/>
      <c r="L5946" s="110"/>
      <c r="M5946" s="110"/>
    </row>
    <row r="5947" spans="11:13" x14ac:dyDescent="0.25">
      <c r="K5947" s="145"/>
      <c r="L5947" s="110"/>
      <c r="M5947" s="110"/>
    </row>
    <row r="5948" spans="11:13" x14ac:dyDescent="0.25">
      <c r="K5948" s="145"/>
      <c r="L5948" s="110"/>
      <c r="M5948" s="110"/>
    </row>
    <row r="5949" spans="11:13" x14ac:dyDescent="0.25">
      <c r="K5949" s="145"/>
      <c r="L5949" s="110"/>
      <c r="M5949" s="110"/>
    </row>
    <row r="5950" spans="11:13" x14ac:dyDescent="0.25">
      <c r="K5950" s="145"/>
      <c r="L5950" s="110"/>
      <c r="M5950" s="110"/>
    </row>
    <row r="5951" spans="11:13" x14ac:dyDescent="0.25">
      <c r="K5951" s="145"/>
      <c r="L5951" s="110"/>
      <c r="M5951" s="110"/>
    </row>
    <row r="5952" spans="11:13" x14ac:dyDescent="0.25">
      <c r="K5952" s="145"/>
      <c r="L5952" s="110"/>
      <c r="M5952" s="110"/>
    </row>
    <row r="5953" spans="11:13" x14ac:dyDescent="0.25">
      <c r="K5953" s="145"/>
      <c r="L5953" s="110"/>
      <c r="M5953" s="110"/>
    </row>
    <row r="5954" spans="11:13" x14ac:dyDescent="0.25">
      <c r="K5954" s="145"/>
      <c r="L5954" s="110"/>
      <c r="M5954" s="110"/>
    </row>
    <row r="5955" spans="11:13" x14ac:dyDescent="0.25">
      <c r="K5955" s="145"/>
      <c r="L5955" s="110"/>
      <c r="M5955" s="110"/>
    </row>
    <row r="5956" spans="11:13" x14ac:dyDescent="0.25">
      <c r="K5956" s="145"/>
      <c r="L5956" s="110"/>
      <c r="M5956" s="110"/>
    </row>
    <row r="5957" spans="11:13" x14ac:dyDescent="0.25">
      <c r="K5957" s="145"/>
      <c r="L5957" s="110"/>
      <c r="M5957" s="110"/>
    </row>
    <row r="5958" spans="11:13" x14ac:dyDescent="0.25">
      <c r="K5958" s="145"/>
      <c r="L5958" s="110"/>
      <c r="M5958" s="110"/>
    </row>
    <row r="5959" spans="11:13" x14ac:dyDescent="0.25">
      <c r="K5959" s="145"/>
      <c r="L5959" s="110"/>
      <c r="M5959" s="110"/>
    </row>
    <row r="5960" spans="11:13" x14ac:dyDescent="0.25">
      <c r="K5960" s="145"/>
      <c r="L5960" s="110"/>
      <c r="M5960" s="110"/>
    </row>
    <row r="5961" spans="11:13" x14ac:dyDescent="0.25">
      <c r="K5961" s="145"/>
      <c r="L5961" s="110"/>
      <c r="M5961" s="110"/>
    </row>
    <row r="5962" spans="11:13" x14ac:dyDescent="0.25">
      <c r="K5962" s="145"/>
      <c r="L5962" s="110"/>
      <c r="M5962" s="110"/>
    </row>
    <row r="5963" spans="11:13" x14ac:dyDescent="0.25">
      <c r="K5963" s="145"/>
      <c r="L5963" s="110"/>
      <c r="M5963" s="110"/>
    </row>
    <row r="5964" spans="11:13" x14ac:dyDescent="0.25">
      <c r="K5964" s="145"/>
      <c r="L5964" s="110"/>
      <c r="M5964" s="110"/>
    </row>
    <row r="5965" spans="11:13" x14ac:dyDescent="0.25">
      <c r="K5965" s="145"/>
      <c r="L5965" s="110"/>
      <c r="M5965" s="110"/>
    </row>
    <row r="5966" spans="11:13" x14ac:dyDescent="0.25">
      <c r="K5966" s="145"/>
      <c r="L5966" s="110"/>
      <c r="M5966" s="110"/>
    </row>
    <row r="5967" spans="11:13" x14ac:dyDescent="0.25">
      <c r="K5967" s="145"/>
      <c r="L5967" s="110"/>
      <c r="M5967" s="110"/>
    </row>
    <row r="5968" spans="11:13" x14ac:dyDescent="0.25">
      <c r="K5968" s="145"/>
      <c r="L5968" s="110"/>
      <c r="M5968" s="110"/>
    </row>
    <row r="5969" spans="11:13" x14ac:dyDescent="0.25">
      <c r="K5969" s="145"/>
      <c r="L5969" s="110"/>
      <c r="M5969" s="110"/>
    </row>
    <row r="5970" spans="11:13" x14ac:dyDescent="0.25">
      <c r="K5970" s="145"/>
      <c r="L5970" s="110"/>
      <c r="M5970" s="110"/>
    </row>
    <row r="5971" spans="11:13" x14ac:dyDescent="0.25">
      <c r="K5971" s="145"/>
      <c r="L5971" s="110"/>
      <c r="M5971" s="110"/>
    </row>
    <row r="5972" spans="11:13" x14ac:dyDescent="0.25">
      <c r="K5972" s="145"/>
      <c r="L5972" s="110"/>
      <c r="M5972" s="110"/>
    </row>
    <row r="5973" spans="11:13" x14ac:dyDescent="0.25">
      <c r="K5973" s="145"/>
      <c r="L5973" s="110"/>
      <c r="M5973" s="110"/>
    </row>
    <row r="5974" spans="11:13" x14ac:dyDescent="0.25">
      <c r="K5974" s="145"/>
      <c r="L5974" s="110"/>
      <c r="M5974" s="110"/>
    </row>
    <row r="5975" spans="11:13" x14ac:dyDescent="0.25">
      <c r="K5975" s="145"/>
      <c r="L5975" s="110"/>
      <c r="M5975" s="110"/>
    </row>
    <row r="5976" spans="11:13" x14ac:dyDescent="0.25">
      <c r="K5976" s="145"/>
      <c r="L5976" s="110"/>
      <c r="M5976" s="110"/>
    </row>
    <row r="5977" spans="11:13" x14ac:dyDescent="0.25">
      <c r="K5977" s="145"/>
      <c r="L5977" s="110"/>
      <c r="M5977" s="110"/>
    </row>
    <row r="5978" spans="11:13" x14ac:dyDescent="0.25">
      <c r="K5978" s="145"/>
      <c r="L5978" s="110"/>
      <c r="M5978" s="110"/>
    </row>
    <row r="5979" spans="11:13" x14ac:dyDescent="0.25">
      <c r="K5979" s="145"/>
      <c r="L5979" s="110"/>
      <c r="M5979" s="110"/>
    </row>
    <row r="5980" spans="11:13" x14ac:dyDescent="0.25">
      <c r="K5980" s="145"/>
      <c r="L5980" s="110"/>
      <c r="M5980" s="110"/>
    </row>
    <row r="5981" spans="11:13" x14ac:dyDescent="0.25">
      <c r="K5981" s="145"/>
      <c r="L5981" s="110"/>
      <c r="M5981" s="110"/>
    </row>
    <row r="5982" spans="11:13" x14ac:dyDescent="0.25">
      <c r="K5982" s="145"/>
      <c r="L5982" s="110"/>
      <c r="M5982" s="110"/>
    </row>
    <row r="5983" spans="11:13" x14ac:dyDescent="0.25">
      <c r="K5983" s="145"/>
      <c r="L5983" s="110"/>
      <c r="M5983" s="110"/>
    </row>
    <row r="5984" spans="11:13" x14ac:dyDescent="0.25">
      <c r="K5984" s="145"/>
      <c r="L5984" s="110"/>
      <c r="M5984" s="110"/>
    </row>
    <row r="5985" spans="11:13" x14ac:dyDescent="0.25">
      <c r="K5985" s="145"/>
      <c r="L5985" s="110"/>
      <c r="M5985" s="110"/>
    </row>
    <row r="5986" spans="11:13" x14ac:dyDescent="0.25">
      <c r="K5986" s="145"/>
      <c r="L5986" s="110"/>
      <c r="M5986" s="110"/>
    </row>
    <row r="5987" spans="11:13" x14ac:dyDescent="0.25">
      <c r="K5987" s="145"/>
      <c r="L5987" s="110"/>
      <c r="M5987" s="110"/>
    </row>
    <row r="5988" spans="11:13" x14ac:dyDescent="0.25">
      <c r="K5988" s="145"/>
      <c r="L5988" s="110"/>
      <c r="M5988" s="110"/>
    </row>
    <row r="5989" spans="11:13" x14ac:dyDescent="0.25">
      <c r="K5989" s="145"/>
      <c r="L5989" s="110"/>
      <c r="M5989" s="110"/>
    </row>
    <row r="5990" spans="11:13" x14ac:dyDescent="0.25">
      <c r="K5990" s="145"/>
      <c r="L5990" s="110"/>
      <c r="M5990" s="110"/>
    </row>
    <row r="5991" spans="11:13" x14ac:dyDescent="0.25">
      <c r="K5991" s="145"/>
      <c r="L5991" s="110"/>
      <c r="M5991" s="110"/>
    </row>
    <row r="5992" spans="11:13" x14ac:dyDescent="0.25">
      <c r="K5992" s="145"/>
      <c r="L5992" s="110"/>
      <c r="M5992" s="110"/>
    </row>
    <row r="5993" spans="11:13" x14ac:dyDescent="0.25">
      <c r="K5993" s="145"/>
      <c r="L5993" s="110"/>
      <c r="M5993" s="110"/>
    </row>
    <row r="5994" spans="11:13" x14ac:dyDescent="0.25">
      <c r="K5994" s="145"/>
      <c r="L5994" s="110"/>
      <c r="M5994" s="110"/>
    </row>
    <row r="5995" spans="11:13" x14ac:dyDescent="0.25">
      <c r="K5995" s="145"/>
      <c r="L5995" s="110"/>
      <c r="M5995" s="110"/>
    </row>
    <row r="5996" spans="11:13" x14ac:dyDescent="0.25">
      <c r="K5996" s="145"/>
      <c r="L5996" s="110"/>
      <c r="M5996" s="110"/>
    </row>
    <row r="5997" spans="11:13" x14ac:dyDescent="0.25">
      <c r="K5997" s="145"/>
      <c r="L5997" s="110"/>
      <c r="M5997" s="110"/>
    </row>
    <row r="5998" spans="11:13" x14ac:dyDescent="0.25">
      <c r="K5998" s="145"/>
      <c r="L5998" s="110"/>
      <c r="M5998" s="110"/>
    </row>
    <row r="5999" spans="11:13" x14ac:dyDescent="0.25">
      <c r="K5999" s="145"/>
      <c r="L5999" s="110"/>
      <c r="M5999" s="110"/>
    </row>
    <row r="6000" spans="11:13" x14ac:dyDescent="0.25">
      <c r="K6000" s="145"/>
      <c r="L6000" s="110"/>
      <c r="M6000" s="110"/>
    </row>
    <row r="6001" spans="11:13" x14ac:dyDescent="0.25">
      <c r="K6001" s="145"/>
      <c r="L6001" s="110"/>
      <c r="M6001" s="110"/>
    </row>
    <row r="6002" spans="11:13" x14ac:dyDescent="0.25">
      <c r="K6002" s="145"/>
      <c r="L6002" s="110"/>
      <c r="M6002" s="110"/>
    </row>
    <row r="6003" spans="11:13" x14ac:dyDescent="0.25">
      <c r="K6003" s="145"/>
      <c r="L6003" s="110"/>
      <c r="M6003" s="110"/>
    </row>
    <row r="6004" spans="11:13" x14ac:dyDescent="0.25">
      <c r="K6004" s="145"/>
      <c r="L6004" s="110"/>
      <c r="M6004" s="110"/>
    </row>
    <row r="6005" spans="11:13" x14ac:dyDescent="0.25">
      <c r="K6005" s="145"/>
      <c r="L6005" s="110"/>
      <c r="M6005" s="110"/>
    </row>
    <row r="6006" spans="11:13" x14ac:dyDescent="0.25">
      <c r="K6006" s="145"/>
      <c r="L6006" s="110"/>
      <c r="M6006" s="110"/>
    </row>
    <row r="6007" spans="11:13" x14ac:dyDescent="0.25">
      <c r="K6007" s="145"/>
      <c r="L6007" s="110"/>
      <c r="M6007" s="110"/>
    </row>
    <row r="6008" spans="11:13" x14ac:dyDescent="0.25">
      <c r="K6008" s="145"/>
      <c r="L6008" s="110"/>
      <c r="M6008" s="110"/>
    </row>
    <row r="6009" spans="11:13" x14ac:dyDescent="0.25">
      <c r="K6009" s="145"/>
      <c r="L6009" s="110"/>
      <c r="M6009" s="110"/>
    </row>
    <row r="6010" spans="11:13" x14ac:dyDescent="0.25">
      <c r="K6010" s="145"/>
      <c r="L6010" s="110"/>
      <c r="M6010" s="110"/>
    </row>
    <row r="6011" spans="11:13" x14ac:dyDescent="0.25">
      <c r="K6011" s="145"/>
      <c r="L6011" s="110"/>
      <c r="M6011" s="110"/>
    </row>
    <row r="6012" spans="11:13" x14ac:dyDescent="0.25">
      <c r="K6012" s="145"/>
      <c r="L6012" s="110"/>
      <c r="M6012" s="110"/>
    </row>
    <row r="6013" spans="11:13" x14ac:dyDescent="0.25">
      <c r="K6013" s="145"/>
      <c r="L6013" s="110"/>
      <c r="M6013" s="110"/>
    </row>
    <row r="6014" spans="11:13" x14ac:dyDescent="0.25">
      <c r="K6014" s="145"/>
      <c r="L6014" s="110"/>
      <c r="M6014" s="110"/>
    </row>
    <row r="6015" spans="11:13" x14ac:dyDescent="0.25">
      <c r="K6015" s="145"/>
      <c r="L6015" s="110"/>
      <c r="M6015" s="110"/>
    </row>
    <row r="6016" spans="11:13" x14ac:dyDescent="0.25">
      <c r="K6016" s="145"/>
      <c r="L6016" s="110"/>
      <c r="M6016" s="110"/>
    </row>
    <row r="6017" spans="11:13" x14ac:dyDescent="0.25">
      <c r="K6017" s="145"/>
      <c r="L6017" s="110"/>
      <c r="M6017" s="110"/>
    </row>
    <row r="6018" spans="11:13" x14ac:dyDescent="0.25">
      <c r="K6018" s="145"/>
      <c r="L6018" s="110"/>
      <c r="M6018" s="110"/>
    </row>
    <row r="6019" spans="11:13" x14ac:dyDescent="0.25">
      <c r="K6019" s="145"/>
      <c r="L6019" s="110"/>
      <c r="M6019" s="110"/>
    </row>
    <row r="6020" spans="11:13" x14ac:dyDescent="0.25">
      <c r="K6020" s="145"/>
      <c r="L6020" s="110"/>
      <c r="M6020" s="110"/>
    </row>
    <row r="6021" spans="11:13" x14ac:dyDescent="0.25">
      <c r="K6021" s="145"/>
      <c r="L6021" s="110"/>
      <c r="M6021" s="110"/>
    </row>
    <row r="6022" spans="11:13" x14ac:dyDescent="0.25">
      <c r="K6022" s="145"/>
      <c r="L6022" s="110"/>
      <c r="M6022" s="110"/>
    </row>
    <row r="6023" spans="11:13" x14ac:dyDescent="0.25">
      <c r="K6023" s="145"/>
      <c r="L6023" s="110"/>
      <c r="M6023" s="110"/>
    </row>
    <row r="6024" spans="11:13" x14ac:dyDescent="0.25">
      <c r="K6024" s="145"/>
      <c r="L6024" s="110"/>
      <c r="M6024" s="110"/>
    </row>
    <row r="6025" spans="11:13" x14ac:dyDescent="0.25">
      <c r="K6025" s="145"/>
      <c r="L6025" s="110"/>
      <c r="M6025" s="110"/>
    </row>
    <row r="6026" spans="11:13" x14ac:dyDescent="0.25">
      <c r="K6026" s="145"/>
      <c r="L6026" s="110"/>
      <c r="M6026" s="110"/>
    </row>
    <row r="6027" spans="11:13" x14ac:dyDescent="0.25">
      <c r="K6027" s="145"/>
      <c r="L6027" s="110"/>
      <c r="M6027" s="110"/>
    </row>
    <row r="6028" spans="11:13" x14ac:dyDescent="0.25">
      <c r="K6028" s="145"/>
      <c r="L6028" s="110"/>
      <c r="M6028" s="110"/>
    </row>
    <row r="6029" spans="11:13" x14ac:dyDescent="0.25">
      <c r="K6029" s="145"/>
      <c r="L6029" s="110"/>
      <c r="M6029" s="110"/>
    </row>
    <row r="6030" spans="11:13" x14ac:dyDescent="0.25">
      <c r="K6030" s="145"/>
      <c r="L6030" s="110"/>
      <c r="M6030" s="110"/>
    </row>
    <row r="6031" spans="11:13" x14ac:dyDescent="0.25">
      <c r="K6031" s="145"/>
      <c r="L6031" s="110"/>
      <c r="M6031" s="110"/>
    </row>
    <row r="6032" spans="11:13" x14ac:dyDescent="0.25">
      <c r="K6032" s="145"/>
      <c r="L6032" s="110"/>
      <c r="M6032" s="110"/>
    </row>
    <row r="6033" spans="11:13" x14ac:dyDescent="0.25">
      <c r="K6033" s="145"/>
      <c r="L6033" s="110"/>
      <c r="M6033" s="110"/>
    </row>
    <row r="6034" spans="11:13" x14ac:dyDescent="0.25">
      <c r="K6034" s="145"/>
      <c r="L6034" s="110"/>
      <c r="M6034" s="110"/>
    </row>
    <row r="6035" spans="11:13" x14ac:dyDescent="0.25">
      <c r="K6035" s="145"/>
      <c r="L6035" s="110"/>
      <c r="M6035" s="110"/>
    </row>
    <row r="6036" spans="11:13" x14ac:dyDescent="0.25">
      <c r="K6036" s="145"/>
      <c r="L6036" s="110"/>
      <c r="M6036" s="110"/>
    </row>
    <row r="6037" spans="11:13" x14ac:dyDescent="0.25">
      <c r="K6037" s="145"/>
      <c r="L6037" s="110"/>
      <c r="M6037" s="110"/>
    </row>
    <row r="6038" spans="11:13" x14ac:dyDescent="0.25">
      <c r="K6038" s="145"/>
      <c r="L6038" s="110"/>
      <c r="M6038" s="110"/>
    </row>
    <row r="6039" spans="11:13" x14ac:dyDescent="0.25">
      <c r="K6039" s="145"/>
      <c r="L6039" s="110"/>
      <c r="M6039" s="110"/>
    </row>
    <row r="6040" spans="11:13" x14ac:dyDescent="0.25">
      <c r="K6040" s="145"/>
      <c r="L6040" s="110"/>
      <c r="M6040" s="110"/>
    </row>
    <row r="6041" spans="11:13" x14ac:dyDescent="0.25">
      <c r="K6041" s="145"/>
      <c r="L6041" s="110"/>
      <c r="M6041" s="110"/>
    </row>
    <row r="6042" spans="11:13" x14ac:dyDescent="0.25">
      <c r="K6042" s="145"/>
      <c r="L6042" s="110"/>
      <c r="M6042" s="110"/>
    </row>
    <row r="6043" spans="11:13" x14ac:dyDescent="0.25">
      <c r="K6043" s="145"/>
      <c r="L6043" s="110"/>
      <c r="M6043" s="110"/>
    </row>
    <row r="6044" spans="11:13" x14ac:dyDescent="0.25">
      <c r="K6044" s="145"/>
      <c r="L6044" s="110"/>
      <c r="M6044" s="110"/>
    </row>
    <row r="6045" spans="11:13" x14ac:dyDescent="0.25">
      <c r="K6045" s="145"/>
      <c r="L6045" s="110"/>
      <c r="M6045" s="110"/>
    </row>
    <row r="6046" spans="11:13" x14ac:dyDescent="0.25">
      <c r="K6046" s="145"/>
      <c r="L6046" s="110"/>
      <c r="M6046" s="110"/>
    </row>
    <row r="6047" spans="11:13" x14ac:dyDescent="0.25">
      <c r="K6047" s="145"/>
      <c r="L6047" s="110"/>
      <c r="M6047" s="110"/>
    </row>
    <row r="6048" spans="11:13" x14ac:dyDescent="0.25">
      <c r="K6048" s="145"/>
      <c r="L6048" s="110"/>
      <c r="M6048" s="110"/>
    </row>
    <row r="6049" spans="11:13" x14ac:dyDescent="0.25">
      <c r="K6049" s="145"/>
      <c r="L6049" s="110"/>
      <c r="M6049" s="110"/>
    </row>
    <row r="6050" spans="11:13" x14ac:dyDescent="0.25">
      <c r="K6050" s="145"/>
      <c r="L6050" s="110"/>
      <c r="M6050" s="110"/>
    </row>
    <row r="6051" spans="11:13" x14ac:dyDescent="0.25">
      <c r="K6051" s="145"/>
      <c r="L6051" s="110"/>
      <c r="M6051" s="110"/>
    </row>
    <row r="6052" spans="11:13" x14ac:dyDescent="0.25">
      <c r="K6052" s="145"/>
      <c r="L6052" s="110"/>
      <c r="M6052" s="110"/>
    </row>
    <row r="6053" spans="11:13" x14ac:dyDescent="0.25">
      <c r="K6053" s="145"/>
      <c r="L6053" s="110"/>
      <c r="M6053" s="110"/>
    </row>
    <row r="6054" spans="11:13" x14ac:dyDescent="0.25">
      <c r="K6054" s="145"/>
      <c r="L6054" s="110"/>
      <c r="M6054" s="110"/>
    </row>
    <row r="6055" spans="11:13" x14ac:dyDescent="0.25">
      <c r="K6055" s="145"/>
      <c r="L6055" s="110"/>
      <c r="M6055" s="110"/>
    </row>
    <row r="6056" spans="11:13" x14ac:dyDescent="0.25">
      <c r="K6056" s="145"/>
      <c r="L6056" s="110"/>
      <c r="M6056" s="110"/>
    </row>
    <row r="6057" spans="11:13" x14ac:dyDescent="0.25">
      <c r="K6057" s="145"/>
      <c r="L6057" s="110"/>
      <c r="M6057" s="110"/>
    </row>
    <row r="6058" spans="11:13" x14ac:dyDescent="0.25">
      <c r="K6058" s="145"/>
      <c r="L6058" s="110"/>
      <c r="M6058" s="110"/>
    </row>
    <row r="6059" spans="11:13" x14ac:dyDescent="0.25">
      <c r="K6059" s="145"/>
      <c r="L6059" s="110"/>
      <c r="M6059" s="110"/>
    </row>
    <row r="6060" spans="11:13" x14ac:dyDescent="0.25">
      <c r="K6060" s="145"/>
      <c r="L6060" s="110"/>
      <c r="M6060" s="110"/>
    </row>
    <row r="6061" spans="11:13" x14ac:dyDescent="0.25">
      <c r="K6061" s="145"/>
      <c r="L6061" s="110"/>
      <c r="M6061" s="110"/>
    </row>
    <row r="6062" spans="11:13" x14ac:dyDescent="0.25">
      <c r="K6062" s="145"/>
      <c r="L6062" s="110"/>
      <c r="M6062" s="110"/>
    </row>
    <row r="6063" spans="11:13" x14ac:dyDescent="0.25">
      <c r="K6063" s="145"/>
      <c r="L6063" s="110"/>
      <c r="M6063" s="110"/>
    </row>
    <row r="6064" spans="11:13" x14ac:dyDescent="0.25">
      <c r="K6064" s="145"/>
      <c r="L6064" s="110"/>
      <c r="M6064" s="110"/>
    </row>
    <row r="6065" spans="11:13" x14ac:dyDescent="0.25">
      <c r="K6065" s="145"/>
      <c r="L6065" s="110"/>
      <c r="M6065" s="110"/>
    </row>
    <row r="6066" spans="11:13" x14ac:dyDescent="0.25">
      <c r="K6066" s="145"/>
      <c r="L6066" s="110"/>
      <c r="M6066" s="110"/>
    </row>
    <row r="6067" spans="11:13" x14ac:dyDescent="0.25">
      <c r="K6067" s="145"/>
      <c r="L6067" s="110"/>
      <c r="M6067" s="110"/>
    </row>
    <row r="6068" spans="11:13" x14ac:dyDescent="0.25">
      <c r="K6068" s="145"/>
      <c r="L6068" s="110"/>
      <c r="M6068" s="110"/>
    </row>
    <row r="6069" spans="11:13" x14ac:dyDescent="0.25">
      <c r="K6069" s="145"/>
      <c r="L6069" s="110"/>
      <c r="M6069" s="110"/>
    </row>
    <row r="6070" spans="11:13" x14ac:dyDescent="0.25">
      <c r="K6070" s="145"/>
      <c r="L6070" s="110"/>
      <c r="M6070" s="110"/>
    </row>
    <row r="6071" spans="11:13" x14ac:dyDescent="0.25">
      <c r="K6071" s="145"/>
      <c r="L6071" s="110"/>
      <c r="M6071" s="110"/>
    </row>
    <row r="6072" spans="11:13" x14ac:dyDescent="0.25">
      <c r="K6072" s="145"/>
      <c r="L6072" s="110"/>
      <c r="M6072" s="110"/>
    </row>
    <row r="6073" spans="11:13" x14ac:dyDescent="0.25">
      <c r="K6073" s="145"/>
      <c r="L6073" s="110"/>
      <c r="M6073" s="110"/>
    </row>
    <row r="6074" spans="11:13" x14ac:dyDescent="0.25">
      <c r="K6074" s="145"/>
      <c r="L6074" s="110"/>
      <c r="M6074" s="110"/>
    </row>
    <row r="6075" spans="11:13" x14ac:dyDescent="0.25">
      <c r="K6075" s="145"/>
      <c r="L6075" s="110"/>
      <c r="M6075" s="110"/>
    </row>
    <row r="6076" spans="11:13" x14ac:dyDescent="0.25">
      <c r="K6076" s="145"/>
      <c r="L6076" s="110"/>
      <c r="M6076" s="110"/>
    </row>
    <row r="6077" spans="11:13" x14ac:dyDescent="0.25">
      <c r="K6077" s="145"/>
      <c r="L6077" s="110"/>
      <c r="M6077" s="110"/>
    </row>
    <row r="6078" spans="11:13" x14ac:dyDescent="0.25">
      <c r="K6078" s="145"/>
      <c r="L6078" s="110"/>
      <c r="M6078" s="110"/>
    </row>
    <row r="6079" spans="11:13" x14ac:dyDescent="0.25">
      <c r="K6079" s="145"/>
      <c r="L6079" s="110"/>
      <c r="M6079" s="110"/>
    </row>
    <row r="6080" spans="11:13" x14ac:dyDescent="0.25">
      <c r="K6080" s="145"/>
      <c r="L6080" s="110"/>
      <c r="M6080" s="110"/>
    </row>
    <row r="6081" spans="11:13" x14ac:dyDescent="0.25">
      <c r="K6081" s="145"/>
      <c r="L6081" s="110"/>
      <c r="M6081" s="110"/>
    </row>
    <row r="6082" spans="11:13" x14ac:dyDescent="0.25">
      <c r="K6082" s="145"/>
      <c r="L6082" s="110"/>
      <c r="M6082" s="110"/>
    </row>
    <row r="6083" spans="11:13" x14ac:dyDescent="0.25">
      <c r="K6083" s="145"/>
      <c r="L6083" s="110"/>
      <c r="M6083" s="110"/>
    </row>
    <row r="6084" spans="11:13" x14ac:dyDescent="0.25">
      <c r="K6084" s="145"/>
      <c r="L6084" s="110"/>
      <c r="M6084" s="110"/>
    </row>
    <row r="6085" spans="11:13" x14ac:dyDescent="0.25">
      <c r="K6085" s="145"/>
      <c r="L6085" s="110"/>
      <c r="M6085" s="110"/>
    </row>
    <row r="6086" spans="11:13" x14ac:dyDescent="0.25">
      <c r="K6086" s="145"/>
      <c r="L6086" s="110"/>
      <c r="M6086" s="110"/>
    </row>
    <row r="6087" spans="11:13" x14ac:dyDescent="0.25">
      <c r="K6087" s="145"/>
      <c r="L6087" s="110"/>
      <c r="M6087" s="110"/>
    </row>
    <row r="6088" spans="11:13" x14ac:dyDescent="0.25">
      <c r="K6088" s="145"/>
      <c r="L6088" s="110"/>
      <c r="M6088" s="110"/>
    </row>
    <row r="6089" spans="11:13" x14ac:dyDescent="0.25">
      <c r="K6089" s="145"/>
      <c r="L6089" s="110"/>
      <c r="M6089" s="110"/>
    </row>
    <row r="6090" spans="11:13" x14ac:dyDescent="0.25">
      <c r="K6090" s="145"/>
      <c r="L6090" s="110"/>
      <c r="M6090" s="110"/>
    </row>
    <row r="6091" spans="11:13" x14ac:dyDescent="0.25">
      <c r="K6091" s="145"/>
      <c r="L6091" s="110"/>
      <c r="M6091" s="110"/>
    </row>
    <row r="6092" spans="11:13" x14ac:dyDescent="0.25">
      <c r="K6092" s="145"/>
      <c r="L6092" s="110"/>
      <c r="M6092" s="110"/>
    </row>
    <row r="6093" spans="11:13" x14ac:dyDescent="0.25">
      <c r="K6093" s="145"/>
      <c r="L6093" s="110"/>
      <c r="M6093" s="110"/>
    </row>
    <row r="6094" spans="11:13" x14ac:dyDescent="0.25">
      <c r="K6094" s="145"/>
      <c r="L6094" s="110"/>
      <c r="M6094" s="110"/>
    </row>
    <row r="6095" spans="11:13" x14ac:dyDescent="0.25">
      <c r="K6095" s="145"/>
      <c r="L6095" s="110"/>
      <c r="M6095" s="110"/>
    </row>
    <row r="6096" spans="11:13" x14ac:dyDescent="0.25">
      <c r="K6096" s="145"/>
      <c r="L6096" s="110"/>
      <c r="M6096" s="110"/>
    </row>
    <row r="6097" spans="11:13" x14ac:dyDescent="0.25">
      <c r="K6097" s="145"/>
      <c r="L6097" s="110"/>
      <c r="M6097" s="110"/>
    </row>
    <row r="6098" spans="11:13" x14ac:dyDescent="0.25">
      <c r="K6098" s="145"/>
      <c r="L6098" s="110"/>
      <c r="M6098" s="110"/>
    </row>
    <row r="6099" spans="11:13" x14ac:dyDescent="0.25">
      <c r="K6099" s="145"/>
      <c r="L6099" s="110"/>
      <c r="M6099" s="110"/>
    </row>
    <row r="6100" spans="11:13" x14ac:dyDescent="0.25">
      <c r="K6100" s="145"/>
      <c r="L6100" s="110"/>
      <c r="M6100" s="110"/>
    </row>
    <row r="6101" spans="11:13" x14ac:dyDescent="0.25">
      <c r="K6101" s="145"/>
      <c r="L6101" s="110"/>
      <c r="M6101" s="110"/>
    </row>
    <row r="6102" spans="11:13" x14ac:dyDescent="0.25">
      <c r="K6102" s="145"/>
      <c r="L6102" s="110"/>
      <c r="M6102" s="110"/>
    </row>
    <row r="6103" spans="11:13" x14ac:dyDescent="0.25">
      <c r="K6103" s="145"/>
      <c r="L6103" s="110"/>
      <c r="M6103" s="110"/>
    </row>
    <row r="6104" spans="11:13" x14ac:dyDescent="0.25">
      <c r="K6104" s="145"/>
      <c r="L6104" s="110"/>
      <c r="M6104" s="110"/>
    </row>
    <row r="6105" spans="11:13" x14ac:dyDescent="0.25">
      <c r="K6105" s="145"/>
      <c r="L6105" s="110"/>
      <c r="M6105" s="110"/>
    </row>
    <row r="6106" spans="11:13" x14ac:dyDescent="0.25">
      <c r="K6106" s="145"/>
      <c r="L6106" s="110"/>
      <c r="M6106" s="110"/>
    </row>
    <row r="6107" spans="11:13" x14ac:dyDescent="0.25">
      <c r="K6107" s="145"/>
      <c r="L6107" s="110"/>
      <c r="M6107" s="110"/>
    </row>
    <row r="6108" spans="11:13" x14ac:dyDescent="0.25">
      <c r="K6108" s="145"/>
      <c r="L6108" s="110"/>
      <c r="M6108" s="110"/>
    </row>
    <row r="6109" spans="11:13" x14ac:dyDescent="0.25">
      <c r="K6109" s="145"/>
      <c r="L6109" s="110"/>
      <c r="M6109" s="110"/>
    </row>
    <row r="6110" spans="11:13" x14ac:dyDescent="0.25">
      <c r="K6110" s="145"/>
      <c r="L6110" s="110"/>
      <c r="M6110" s="110"/>
    </row>
    <row r="6111" spans="11:13" x14ac:dyDescent="0.25">
      <c r="K6111" s="145"/>
      <c r="L6111" s="110"/>
      <c r="M6111" s="110"/>
    </row>
    <row r="6112" spans="11:13" x14ac:dyDescent="0.25">
      <c r="K6112" s="145"/>
      <c r="L6112" s="110"/>
      <c r="M6112" s="110"/>
    </row>
    <row r="6113" spans="11:13" x14ac:dyDescent="0.25">
      <c r="K6113" s="145"/>
      <c r="L6113" s="110"/>
      <c r="M6113" s="110"/>
    </row>
  </sheetData>
  <mergeCells count="1">
    <mergeCell ref="A1:L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I104"/>
  <sheetViews>
    <sheetView workbookViewId="0">
      <selection activeCell="J18" sqref="J18"/>
    </sheetView>
  </sheetViews>
  <sheetFormatPr defaultRowHeight="15" x14ac:dyDescent="0.25"/>
  <cols>
    <col min="1" max="1" width="23.7109375" style="86" customWidth="1"/>
    <col min="2" max="2" width="19.42578125" style="86" customWidth="1"/>
    <col min="4" max="4" width="11" style="86" customWidth="1"/>
    <col min="7" max="7" width="11.85546875" style="86" customWidth="1"/>
    <col min="8" max="8" width="13.85546875" style="86" customWidth="1"/>
    <col min="9" max="9" width="16.28515625" style="8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x14ac:dyDescent="0.25">
      <c r="A3"/>
      <c r="B3"/>
      <c r="D3"/>
      <c r="G3"/>
      <c r="H3"/>
      <c r="I3"/>
    </row>
    <row r="4" spans="1:9" x14ac:dyDescent="0.25">
      <c r="A4"/>
      <c r="B4"/>
      <c r="D4"/>
      <c r="G4"/>
      <c r="H4"/>
      <c r="I4"/>
    </row>
    <row r="5" spans="1:9" x14ac:dyDescent="0.25">
      <c r="A5"/>
      <c r="B5"/>
      <c r="D5"/>
      <c r="G5"/>
      <c r="H5"/>
      <c r="I5"/>
    </row>
    <row r="6" spans="1:9" x14ac:dyDescent="0.25">
      <c r="A6"/>
      <c r="B6"/>
      <c r="D6"/>
      <c r="G6"/>
      <c r="H6"/>
      <c r="I6"/>
    </row>
    <row r="7" spans="1:9" x14ac:dyDescent="0.25">
      <c r="A7"/>
      <c r="B7"/>
      <c r="D7"/>
      <c r="G7"/>
      <c r="H7"/>
      <c r="I7"/>
    </row>
    <row r="8" spans="1:9" x14ac:dyDescent="0.25">
      <c r="A8"/>
      <c r="B8"/>
      <c r="D8"/>
      <c r="G8"/>
      <c r="H8"/>
      <c r="I8"/>
    </row>
    <row r="9" spans="1:9" x14ac:dyDescent="0.25">
      <c r="A9"/>
      <c r="B9"/>
      <c r="D9"/>
      <c r="G9"/>
      <c r="H9"/>
      <c r="I9"/>
    </row>
    <row r="10" spans="1:9" x14ac:dyDescent="0.25">
      <c r="A10"/>
      <c r="B10"/>
      <c r="D10"/>
      <c r="G10"/>
      <c r="H10"/>
      <c r="I10"/>
    </row>
    <row r="11" spans="1:9" x14ac:dyDescent="0.25">
      <c r="A11"/>
      <c r="B11"/>
      <c r="D11"/>
      <c r="G11"/>
      <c r="H11"/>
      <c r="I11"/>
    </row>
    <row r="12" spans="1:9" x14ac:dyDescent="0.25">
      <c r="A12"/>
      <c r="B12"/>
      <c r="D12"/>
      <c r="G12"/>
      <c r="H12"/>
      <c r="I12"/>
    </row>
    <row r="13" spans="1:9" x14ac:dyDescent="0.25">
      <c r="A13"/>
      <c r="B13"/>
      <c r="D13"/>
      <c r="G13"/>
      <c r="H13"/>
      <c r="I13"/>
    </row>
    <row r="14" spans="1:9" x14ac:dyDescent="0.25">
      <c r="A14"/>
      <c r="B14"/>
      <c r="D14"/>
      <c r="G14"/>
      <c r="H14"/>
      <c r="I14"/>
    </row>
    <row r="15" spans="1:9" x14ac:dyDescent="0.25">
      <c r="A15"/>
      <c r="B15"/>
      <c r="D15"/>
      <c r="G15"/>
      <c r="H15"/>
      <c r="I15"/>
    </row>
    <row r="16" spans="1:9" x14ac:dyDescent="0.25">
      <c r="A16"/>
      <c r="B16"/>
      <c r="D16"/>
      <c r="G16"/>
      <c r="H16"/>
      <c r="I16"/>
    </row>
    <row r="17" spans="1:9" x14ac:dyDescent="0.25">
      <c r="A17"/>
      <c r="B17"/>
      <c r="D17"/>
      <c r="G17"/>
      <c r="H17"/>
      <c r="I17"/>
    </row>
    <row r="18" spans="1:9" x14ac:dyDescent="0.25">
      <c r="A18"/>
      <c r="B18"/>
      <c r="D18"/>
      <c r="G18"/>
      <c r="H18"/>
      <c r="I18"/>
    </row>
    <row r="19" spans="1:9" x14ac:dyDescent="0.25">
      <c r="A19"/>
      <c r="B19"/>
      <c r="D19"/>
      <c r="G19"/>
      <c r="H19"/>
      <c r="I19"/>
    </row>
    <row r="20" spans="1:9" x14ac:dyDescent="0.25">
      <c r="A20"/>
      <c r="B20"/>
      <c r="D20"/>
      <c r="G20"/>
      <c r="H20"/>
      <c r="I20"/>
    </row>
    <row r="21" spans="1:9" x14ac:dyDescent="0.25">
      <c r="A21"/>
      <c r="B21"/>
      <c r="D21"/>
      <c r="G21"/>
      <c r="H21"/>
      <c r="I21"/>
    </row>
    <row r="22" spans="1:9" x14ac:dyDescent="0.25">
      <c r="A22"/>
      <c r="B22"/>
      <c r="D22"/>
      <c r="G22"/>
      <c r="H22"/>
      <c r="I22"/>
    </row>
    <row r="23" spans="1:9" x14ac:dyDescent="0.25">
      <c r="A23"/>
      <c r="B23"/>
      <c r="D23"/>
      <c r="G23"/>
      <c r="H23"/>
      <c r="I23"/>
    </row>
    <row r="24" spans="1:9" x14ac:dyDescent="0.25">
      <c r="A24"/>
      <c r="B24"/>
      <c r="D24"/>
      <c r="G24"/>
      <c r="H24"/>
      <c r="I24"/>
    </row>
    <row r="25" spans="1:9" x14ac:dyDescent="0.25">
      <c r="A25"/>
      <c r="B25"/>
      <c r="D25"/>
      <c r="G25"/>
      <c r="H25"/>
      <c r="I25"/>
    </row>
    <row r="26" spans="1:9" x14ac:dyDescent="0.25">
      <c r="A26"/>
      <c r="B26"/>
      <c r="D26"/>
      <c r="G26"/>
      <c r="H26"/>
      <c r="I26"/>
    </row>
    <row r="27" spans="1:9" x14ac:dyDescent="0.25">
      <c r="A27"/>
      <c r="B27"/>
      <c r="D27"/>
      <c r="G27"/>
      <c r="H27"/>
      <c r="I27"/>
    </row>
    <row r="28" spans="1:9" x14ac:dyDescent="0.25">
      <c r="A28"/>
      <c r="B28"/>
      <c r="D28"/>
      <c r="G28"/>
      <c r="H28"/>
      <c r="I28"/>
    </row>
    <row r="29" spans="1:9" x14ac:dyDescent="0.25">
      <c r="A29"/>
      <c r="B29"/>
      <c r="D29"/>
      <c r="G29"/>
      <c r="H29"/>
      <c r="I29"/>
    </row>
    <row r="30" spans="1:9" x14ac:dyDescent="0.25">
      <c r="A30"/>
      <c r="B30"/>
      <c r="D30"/>
      <c r="G30"/>
      <c r="H30"/>
      <c r="I30"/>
    </row>
    <row r="31" spans="1:9" x14ac:dyDescent="0.25">
      <c r="A31"/>
      <c r="B31"/>
      <c r="D31"/>
      <c r="G31"/>
      <c r="H31"/>
      <c r="I31"/>
    </row>
    <row r="32" spans="1:9" x14ac:dyDescent="0.25">
      <c r="A32"/>
      <c r="B32"/>
      <c r="D32"/>
      <c r="G32"/>
      <c r="H32"/>
      <c r="I32"/>
    </row>
    <row r="33" spans="1:9" x14ac:dyDescent="0.25">
      <c r="A33"/>
      <c r="B33"/>
      <c r="D33"/>
      <c r="G33"/>
      <c r="H33"/>
      <c r="I33"/>
    </row>
    <row r="34" spans="1:9" x14ac:dyDescent="0.25">
      <c r="A34"/>
      <c r="B34"/>
      <c r="D34"/>
      <c r="G34"/>
      <c r="H34"/>
      <c r="I34"/>
    </row>
    <row r="35" spans="1:9" x14ac:dyDescent="0.25">
      <c r="A35"/>
      <c r="B35"/>
      <c r="D35"/>
      <c r="G35"/>
      <c r="H35"/>
      <c r="I35"/>
    </row>
    <row r="36" spans="1:9" x14ac:dyDescent="0.25">
      <c r="A36"/>
      <c r="B36"/>
      <c r="D36"/>
      <c r="G36"/>
      <c r="H36"/>
      <c r="I36"/>
    </row>
    <row r="37" spans="1:9" x14ac:dyDescent="0.25">
      <c r="A37"/>
      <c r="B37"/>
      <c r="D37"/>
      <c r="G37"/>
      <c r="H37"/>
      <c r="I37"/>
    </row>
    <row r="38" spans="1:9" x14ac:dyDescent="0.25">
      <c r="A38"/>
      <c r="B38"/>
      <c r="D38"/>
      <c r="G38"/>
      <c r="H38"/>
      <c r="I38"/>
    </row>
    <row r="39" spans="1:9" x14ac:dyDescent="0.25">
      <c r="A39"/>
      <c r="B39"/>
      <c r="D39"/>
      <c r="G39"/>
      <c r="H39"/>
      <c r="I39"/>
    </row>
    <row r="40" spans="1:9" x14ac:dyDescent="0.25">
      <c r="A40"/>
      <c r="B40"/>
      <c r="D40"/>
      <c r="G40"/>
      <c r="H40"/>
      <c r="I40"/>
    </row>
    <row r="41" spans="1:9" x14ac:dyDescent="0.25">
      <c r="A41"/>
      <c r="B41"/>
      <c r="D41"/>
      <c r="G41"/>
      <c r="H41"/>
      <c r="I41"/>
    </row>
    <row r="42" spans="1:9" x14ac:dyDescent="0.25">
      <c r="A42"/>
      <c r="B42"/>
      <c r="D42"/>
      <c r="G42"/>
      <c r="H42"/>
      <c r="I42"/>
    </row>
    <row r="43" spans="1:9" x14ac:dyDescent="0.25">
      <c r="A43"/>
      <c r="B43"/>
      <c r="D43"/>
      <c r="G43"/>
      <c r="H43"/>
      <c r="I43"/>
    </row>
    <row r="44" spans="1:9" x14ac:dyDescent="0.25">
      <c r="A44"/>
      <c r="B44"/>
      <c r="D44"/>
      <c r="G44"/>
      <c r="H44"/>
      <c r="I44"/>
    </row>
    <row r="45" spans="1:9" x14ac:dyDescent="0.25">
      <c r="A45"/>
      <c r="B45"/>
      <c r="D45"/>
      <c r="G45"/>
      <c r="H45"/>
      <c r="I45"/>
    </row>
    <row r="46" spans="1:9" x14ac:dyDescent="0.25">
      <c r="A46"/>
      <c r="B46"/>
      <c r="D46"/>
      <c r="G46"/>
      <c r="H46"/>
      <c r="I46"/>
    </row>
    <row r="47" spans="1:9" x14ac:dyDescent="0.25">
      <c r="A47"/>
      <c r="B47"/>
      <c r="D47"/>
      <c r="G47"/>
      <c r="H47"/>
      <c r="I47"/>
    </row>
    <row r="48" spans="1:9" x14ac:dyDescent="0.25">
      <c r="A48"/>
      <c r="B48"/>
      <c r="D48"/>
      <c r="G48"/>
      <c r="H48"/>
      <c r="I48"/>
    </row>
    <row r="49" spans="1:9" x14ac:dyDescent="0.25">
      <c r="A49"/>
      <c r="B49"/>
      <c r="D49"/>
      <c r="G49"/>
      <c r="H49"/>
      <c r="I49"/>
    </row>
    <row r="50" spans="1:9" x14ac:dyDescent="0.25">
      <c r="A50"/>
      <c r="B50"/>
      <c r="D50"/>
      <c r="G50"/>
      <c r="H50"/>
      <c r="I50"/>
    </row>
    <row r="51" spans="1:9" x14ac:dyDescent="0.25">
      <c r="A51"/>
      <c r="B51"/>
      <c r="D51"/>
      <c r="G51"/>
      <c r="H51"/>
      <c r="I51"/>
    </row>
    <row r="52" spans="1:9" x14ac:dyDescent="0.25">
      <c r="A52"/>
      <c r="B52"/>
      <c r="D52"/>
      <c r="G52"/>
      <c r="H52"/>
      <c r="I52"/>
    </row>
    <row r="53" spans="1:9" x14ac:dyDescent="0.25">
      <c r="A53"/>
      <c r="B53"/>
      <c r="D53"/>
      <c r="G53"/>
      <c r="H53"/>
      <c r="I53"/>
    </row>
    <row r="54" spans="1:9" x14ac:dyDescent="0.25">
      <c r="A54"/>
      <c r="B54"/>
      <c r="D54"/>
      <c r="G54"/>
      <c r="H54"/>
      <c r="I54"/>
    </row>
    <row r="55" spans="1:9" x14ac:dyDescent="0.25">
      <c r="A55"/>
      <c r="B55"/>
      <c r="D55"/>
      <c r="G55"/>
      <c r="H55"/>
      <c r="I55"/>
    </row>
    <row r="56" spans="1:9" x14ac:dyDescent="0.25">
      <c r="A56"/>
      <c r="B56"/>
      <c r="D56"/>
      <c r="G56"/>
      <c r="H56"/>
      <c r="I56"/>
    </row>
    <row r="57" spans="1:9" x14ac:dyDescent="0.25">
      <c r="A57"/>
      <c r="B57"/>
      <c r="D57"/>
      <c r="G57"/>
      <c r="H57"/>
      <c r="I57"/>
    </row>
    <row r="58" spans="1:9" x14ac:dyDescent="0.25">
      <c r="A58"/>
      <c r="B58"/>
      <c r="D58"/>
      <c r="G58"/>
      <c r="H58"/>
      <c r="I58"/>
    </row>
    <row r="59" spans="1:9" x14ac:dyDescent="0.25">
      <c r="A59"/>
      <c r="B59"/>
      <c r="D59"/>
      <c r="G59"/>
      <c r="H59"/>
      <c r="I59"/>
    </row>
    <row r="60" spans="1:9" x14ac:dyDescent="0.25">
      <c r="A60"/>
      <c r="B60"/>
      <c r="D60"/>
      <c r="G60"/>
      <c r="H60"/>
      <c r="I60"/>
    </row>
    <row r="61" spans="1:9" x14ac:dyDescent="0.25">
      <c r="A61"/>
      <c r="B61"/>
      <c r="D61"/>
      <c r="G61"/>
      <c r="H61"/>
      <c r="I61"/>
    </row>
    <row r="62" spans="1:9" x14ac:dyDescent="0.25">
      <c r="A62"/>
      <c r="B62"/>
      <c r="D62"/>
      <c r="G62"/>
      <c r="H62"/>
      <c r="I62"/>
    </row>
    <row r="63" spans="1:9" x14ac:dyDescent="0.25">
      <c r="A63"/>
      <c r="B63"/>
      <c r="D63"/>
      <c r="G63"/>
      <c r="H63"/>
      <c r="I63"/>
    </row>
    <row r="64" spans="1:9" x14ac:dyDescent="0.25">
      <c r="A64"/>
      <c r="B64"/>
      <c r="D64"/>
      <c r="G64"/>
      <c r="H64"/>
      <c r="I64"/>
    </row>
    <row r="65" spans="1:9" x14ac:dyDescent="0.25">
      <c r="A65"/>
      <c r="B65"/>
      <c r="D65"/>
      <c r="G65"/>
      <c r="H65"/>
      <c r="I65"/>
    </row>
    <row r="66" spans="1:9" x14ac:dyDescent="0.25">
      <c r="A66"/>
      <c r="B66"/>
      <c r="D66"/>
      <c r="G66"/>
      <c r="H66"/>
      <c r="I66"/>
    </row>
    <row r="67" spans="1:9" x14ac:dyDescent="0.25">
      <c r="A67"/>
      <c r="B67"/>
      <c r="D67"/>
      <c r="G67"/>
      <c r="H67"/>
      <c r="I67"/>
    </row>
    <row r="68" spans="1:9" x14ac:dyDescent="0.25">
      <c r="A68"/>
      <c r="B68"/>
      <c r="D68"/>
      <c r="G68"/>
      <c r="H68"/>
      <c r="I68"/>
    </row>
    <row r="69" spans="1:9" x14ac:dyDescent="0.25">
      <c r="A69"/>
      <c r="B69"/>
      <c r="D69"/>
      <c r="G69"/>
      <c r="H69"/>
      <c r="I69"/>
    </row>
    <row r="70" spans="1:9" x14ac:dyDescent="0.25">
      <c r="A70"/>
      <c r="B70"/>
      <c r="D70"/>
      <c r="G70"/>
      <c r="H70"/>
      <c r="I70"/>
    </row>
    <row r="71" spans="1:9" x14ac:dyDescent="0.25">
      <c r="A71"/>
      <c r="B71"/>
      <c r="D71"/>
      <c r="G71"/>
      <c r="H71"/>
      <c r="I71"/>
    </row>
    <row r="72" spans="1:9" x14ac:dyDescent="0.25">
      <c r="A72"/>
      <c r="B72"/>
      <c r="D72"/>
      <c r="G72"/>
      <c r="H72"/>
      <c r="I72"/>
    </row>
    <row r="73" spans="1:9" x14ac:dyDescent="0.25">
      <c r="A73"/>
      <c r="B73"/>
      <c r="D73"/>
      <c r="G73"/>
      <c r="H73"/>
      <c r="I73"/>
    </row>
    <row r="74" spans="1:9" x14ac:dyDescent="0.25">
      <c r="A74"/>
      <c r="B74"/>
      <c r="D74"/>
      <c r="G74"/>
      <c r="H74"/>
      <c r="I74"/>
    </row>
    <row r="75" spans="1:9" x14ac:dyDescent="0.25">
      <c r="A75"/>
      <c r="B75"/>
      <c r="D75"/>
      <c r="G75"/>
      <c r="H75"/>
      <c r="I75"/>
    </row>
    <row r="76" spans="1:9" x14ac:dyDescent="0.25">
      <c r="A76"/>
      <c r="B76"/>
      <c r="D76"/>
      <c r="G76"/>
      <c r="H76"/>
      <c r="I76"/>
    </row>
    <row r="77" spans="1:9" x14ac:dyDescent="0.25">
      <c r="A77"/>
      <c r="B77"/>
      <c r="D77"/>
      <c r="G77"/>
      <c r="H77"/>
      <c r="I77"/>
    </row>
    <row r="78" spans="1:9" x14ac:dyDescent="0.25">
      <c r="A78"/>
      <c r="B78"/>
      <c r="D78"/>
      <c r="G78"/>
      <c r="H78"/>
      <c r="I78"/>
    </row>
    <row r="79" spans="1:9" x14ac:dyDescent="0.25">
      <c r="A79"/>
      <c r="B79"/>
      <c r="D79"/>
      <c r="G79"/>
      <c r="H79"/>
      <c r="I79"/>
    </row>
    <row r="80" spans="1:9" x14ac:dyDescent="0.25">
      <c r="A80"/>
      <c r="B80"/>
      <c r="D80"/>
      <c r="G80"/>
      <c r="H80"/>
      <c r="I80"/>
    </row>
    <row r="81" spans="1:9" x14ac:dyDescent="0.25">
      <c r="A81"/>
      <c r="B81"/>
      <c r="D81"/>
      <c r="G81"/>
      <c r="H81"/>
      <c r="I81"/>
    </row>
    <row r="82" spans="1:9" x14ac:dyDescent="0.25">
      <c r="A82"/>
      <c r="B82"/>
      <c r="D82"/>
      <c r="G82"/>
      <c r="H82"/>
      <c r="I82"/>
    </row>
    <row r="83" spans="1:9" x14ac:dyDescent="0.25">
      <c r="A83"/>
      <c r="B83"/>
      <c r="D83"/>
      <c r="G83"/>
      <c r="H83"/>
      <c r="I83"/>
    </row>
    <row r="84" spans="1:9" x14ac:dyDescent="0.25">
      <c r="A84"/>
      <c r="B84"/>
      <c r="D84"/>
      <c r="G84"/>
      <c r="H84"/>
      <c r="I84"/>
    </row>
    <row r="85" spans="1:9" x14ac:dyDescent="0.25">
      <c r="A85"/>
      <c r="B85"/>
      <c r="D85"/>
      <c r="G85"/>
      <c r="H85"/>
      <c r="I85"/>
    </row>
    <row r="86" spans="1:9" x14ac:dyDescent="0.25">
      <c r="A86"/>
      <c r="B86"/>
      <c r="D86"/>
      <c r="G86"/>
      <c r="H86"/>
      <c r="I86"/>
    </row>
    <row r="87" spans="1:9" x14ac:dyDescent="0.25">
      <c r="A87"/>
      <c r="B87"/>
      <c r="D87"/>
      <c r="G87"/>
      <c r="H87"/>
      <c r="I87"/>
    </row>
    <row r="88" spans="1:9" x14ac:dyDescent="0.25">
      <c r="A88"/>
      <c r="B88"/>
      <c r="D88"/>
      <c r="G88"/>
      <c r="H88"/>
      <c r="I88"/>
    </row>
    <row r="89" spans="1:9" x14ac:dyDescent="0.25">
      <c r="A89"/>
      <c r="B89"/>
      <c r="D89"/>
      <c r="G89"/>
      <c r="H89"/>
      <c r="I89"/>
    </row>
    <row r="90" spans="1:9" x14ac:dyDescent="0.25">
      <c r="A90"/>
      <c r="B90"/>
      <c r="D90"/>
      <c r="G90"/>
      <c r="H90"/>
      <c r="I90"/>
    </row>
    <row r="91" spans="1:9" x14ac:dyDescent="0.25">
      <c r="A91"/>
      <c r="B91"/>
      <c r="D91"/>
      <c r="G91"/>
      <c r="H91"/>
      <c r="I91"/>
    </row>
    <row r="92" spans="1:9" x14ac:dyDescent="0.25">
      <c r="A92"/>
      <c r="B92"/>
      <c r="D92"/>
      <c r="G92"/>
      <c r="H92"/>
      <c r="I92"/>
    </row>
    <row r="93" spans="1:9" x14ac:dyDescent="0.25">
      <c r="A93"/>
      <c r="B93"/>
      <c r="D93"/>
      <c r="G93"/>
      <c r="H93"/>
      <c r="I93"/>
    </row>
    <row r="94" spans="1:9" x14ac:dyDescent="0.25">
      <c r="A94"/>
      <c r="B94"/>
      <c r="D94"/>
      <c r="G94"/>
      <c r="H94"/>
      <c r="I94"/>
    </row>
    <row r="95" spans="1:9" x14ac:dyDescent="0.25">
      <c r="A95"/>
      <c r="B95"/>
      <c r="D95"/>
      <c r="G95"/>
      <c r="H95"/>
      <c r="I95"/>
    </row>
    <row r="96" spans="1:9" x14ac:dyDescent="0.25">
      <c r="A96"/>
      <c r="B96"/>
      <c r="D96"/>
      <c r="G96"/>
      <c r="H96"/>
      <c r="I96"/>
    </row>
    <row r="97" spans="1:9" x14ac:dyDescent="0.25">
      <c r="A97"/>
      <c r="B97"/>
      <c r="D97"/>
      <c r="G97"/>
      <c r="H97"/>
      <c r="I97"/>
    </row>
    <row r="98" spans="1:9" x14ac:dyDescent="0.25">
      <c r="A98"/>
      <c r="B98"/>
      <c r="D98"/>
      <c r="G98"/>
      <c r="H98"/>
      <c r="I98"/>
    </row>
    <row r="99" spans="1:9" x14ac:dyDescent="0.25">
      <c r="A99"/>
      <c r="B99"/>
      <c r="D99"/>
      <c r="G99"/>
      <c r="H99"/>
      <c r="I99"/>
    </row>
    <row r="100" spans="1:9" x14ac:dyDescent="0.25">
      <c r="A100"/>
      <c r="B100"/>
      <c r="D100"/>
      <c r="G100"/>
      <c r="H100"/>
      <c r="I100"/>
    </row>
    <row r="101" spans="1:9" x14ac:dyDescent="0.25">
      <c r="A101"/>
      <c r="B101"/>
      <c r="D101"/>
      <c r="G101"/>
      <c r="H101"/>
      <c r="I101"/>
    </row>
    <row r="102" spans="1:9" x14ac:dyDescent="0.25">
      <c r="A102"/>
      <c r="B102"/>
      <c r="D102"/>
      <c r="G102"/>
      <c r="H102"/>
      <c r="I102"/>
    </row>
    <row r="103" spans="1:9" x14ac:dyDescent="0.25">
      <c r="A103"/>
      <c r="B103"/>
      <c r="D103"/>
      <c r="G103"/>
      <c r="H103"/>
      <c r="I103"/>
    </row>
    <row r="104" spans="1:9" x14ac:dyDescent="0.25">
      <c r="A104"/>
      <c r="B104"/>
      <c r="D104"/>
      <c r="G104"/>
      <c r="H104"/>
      <c r="I10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P3314"/>
  <sheetViews>
    <sheetView zoomScale="85" zoomScaleNormal="85" workbookViewId="0">
      <selection activeCell="I3144" sqref="I3144"/>
    </sheetView>
  </sheetViews>
  <sheetFormatPr defaultRowHeight="15" x14ac:dyDescent="0.25"/>
  <cols>
    <col min="1" max="1" width="30.5703125" style="53" bestFit="1" customWidth="1"/>
    <col min="2" max="2" width="29" style="93" bestFit="1" customWidth="1"/>
    <col min="3" max="3" width="31.85546875" style="86" customWidth="1"/>
    <col min="4" max="4" width="18.7109375" style="86" hidden="1" customWidth="1"/>
    <col min="5" max="5" width="30.5703125" style="94" customWidth="1"/>
    <col min="6" max="6" width="11" style="95" customWidth="1"/>
    <col min="7" max="7" width="41.28515625" style="86" bestFit="1" customWidth="1"/>
    <col min="8" max="8" width="4.28515625" style="86" bestFit="1" customWidth="1"/>
    <col min="9" max="9" width="27.5703125" style="86" bestFit="1" customWidth="1"/>
    <col min="10" max="10" width="22" style="91" bestFit="1" customWidth="1"/>
    <col min="11" max="11" width="24.42578125" style="86" bestFit="1" customWidth="1"/>
    <col min="12" max="12" width="23.42578125" style="1" bestFit="1" customWidth="1"/>
    <col min="13" max="13" width="25" style="1" bestFit="1" customWidth="1"/>
    <col min="14" max="14" width="42.140625" style="86" bestFit="1" customWidth="1"/>
    <col min="15" max="15" width="12.42578125" style="86" bestFit="1" customWidth="1"/>
    <col min="16" max="16" width="26.28515625" style="24" bestFit="1" customWidth="1"/>
  </cols>
  <sheetData>
    <row r="1" spans="1:16" ht="18.75" customHeight="1" x14ac:dyDescent="0.3">
      <c r="A1" s="50" t="s">
        <v>134</v>
      </c>
      <c r="B1" s="96">
        <f>(SUMPRODUCT(1/COUNTIF(B3:B8106,B3:B8106&amp;"")))-1</f>
        <v>0.99999999999996025</v>
      </c>
      <c r="C1" s="36"/>
      <c r="D1" s="36"/>
      <c r="E1" s="97"/>
      <c r="F1" s="98"/>
      <c r="G1" s="36" t="s">
        <v>172</v>
      </c>
      <c r="H1" s="36">
        <f>(SUMPRODUCT(1/COUNTIF(H3:H8106,H3:H8106&amp;"")))-1</f>
        <v>0.99999999999996025</v>
      </c>
      <c r="I1" s="36">
        <f>(SUMPRODUCT(1/COUNTIF(I3:I8106,I3:I8106&amp;"")))-1</f>
        <v>0.99999999999996025</v>
      </c>
      <c r="J1" s="99" t="e">
        <f>SUBTOTAL(109,J3:J1048576)</f>
        <v>#N/A</v>
      </c>
      <c r="K1" s="99" t="e">
        <f>SUBTOTAL(109,K3:K1048576)</f>
        <v>#N/A</v>
      </c>
      <c r="L1" s="99" t="e">
        <f>SUBTOTAL(109,L3:L1048576)</f>
        <v>#N/A</v>
      </c>
      <c r="M1" s="99" t="e">
        <f>SUBTOTAL(109,M3:M1048576)</f>
        <v>#N/A</v>
      </c>
      <c r="N1" s="36"/>
      <c r="O1" s="36"/>
      <c r="P1" s="99">
        <f>SUBTOTAL(109,P3:P1048576)</f>
        <v>0</v>
      </c>
    </row>
    <row r="2" spans="1:16" s="3" customFormat="1" ht="30" customHeight="1" x14ac:dyDescent="0.25">
      <c r="A2" s="51" t="s">
        <v>135</v>
      </c>
      <c r="B2" s="100" t="s">
        <v>0</v>
      </c>
      <c r="C2" s="7" t="s">
        <v>1</v>
      </c>
      <c r="D2" s="7" t="s">
        <v>136</v>
      </c>
      <c r="E2" s="101" t="s">
        <v>4</v>
      </c>
      <c r="F2" s="102" t="s">
        <v>2</v>
      </c>
      <c r="G2" s="7" t="s">
        <v>3</v>
      </c>
      <c r="H2" s="7" t="s">
        <v>5</v>
      </c>
      <c r="I2" s="7" t="s">
        <v>6</v>
      </c>
      <c r="J2" s="5" t="s">
        <v>140</v>
      </c>
      <c r="K2" s="4" t="s">
        <v>141</v>
      </c>
      <c r="L2" s="4" t="s">
        <v>142</v>
      </c>
      <c r="M2" s="4" t="s">
        <v>143</v>
      </c>
      <c r="N2" s="4" t="s">
        <v>144</v>
      </c>
      <c r="O2" s="23" t="s">
        <v>149</v>
      </c>
      <c r="P2" s="23" t="s">
        <v>150</v>
      </c>
    </row>
    <row r="3" spans="1:16" x14ac:dyDescent="0.25">
      <c r="A3" s="52" t="e">
        <f>Tabela410[[#This Row],[Status da Proposta]]</f>
        <v>#N/A</v>
      </c>
      <c r="B3" s="105">
        <f>MODALIDADE_1!A3</f>
        <v>0</v>
      </c>
      <c r="C3" t="e">
        <f>VLOOKUP(B3,MODALIDADE_1!A:B,2,FALSE)</f>
        <v>#N/A</v>
      </c>
      <c r="E3" s="94" t="e">
        <f>VLOOKUP(B3,MODALIDADE_1!A:E,5,FALSE)</f>
        <v>#N/A</v>
      </c>
      <c r="F3" s="95" t="e">
        <f>VLOOKUP(B3,MODALIDADE_1!A:C,3,FALSE)</f>
        <v>#N/A</v>
      </c>
      <c r="G3" t="e">
        <f>VLOOKUP(B3,MODALIDADE_1!A:G,4,FALSE)</f>
        <v>#N/A</v>
      </c>
      <c r="H3" t="e">
        <f>VLOOKUP(B3,MODALIDADE_1!A:G,6,FALSE)</f>
        <v>#N/A</v>
      </c>
      <c r="I3" t="e">
        <f>VLOOKUP(B3,MODALIDADE_1!A:G,7,FALSE)</f>
        <v>#N/A</v>
      </c>
      <c r="J3" s="106" t="e">
        <f>VLOOKUP(Tabela410[[#This Row],[Proposta de Referência]],SIMP_M1!A:K,9,FALSE)</f>
        <v>#N/A</v>
      </c>
      <c r="K3" s="106" t="e">
        <f>VLOOKUP(Tabela410[[#This Row],[Proposta de Referência]],SIMP_M1!A:K,8,FALSE)</f>
        <v>#N/A</v>
      </c>
      <c r="L3" s="107" t="e">
        <f t="shared" ref="L3:L33" si="0">K3+J3</f>
        <v>#N/A</v>
      </c>
      <c r="M3" s="107" t="e">
        <f t="shared" ref="M3:M33" si="1">L3*12</f>
        <v>#N/A</v>
      </c>
      <c r="N3" t="e">
        <f t="shared" ref="N3:N33" si="2">IF(L3&gt;100000,"SIM, POSSUI VALOR ACIMA DE R$100.000,00","NÃO, POSSUI VALOR NECESSÁRIO")</f>
        <v>#N/A</v>
      </c>
      <c r="O3" t="e">
        <f t="shared" ref="O3:O33" si="3">LEFT(E3,8)</f>
        <v>#N/A</v>
      </c>
      <c r="P3" s="24" t="str">
        <f>IFERROR(VLOOKUP(O3,HOSPITAIS_COM_DIVIDAS!A:E,5,FALSE),"")</f>
        <v/>
      </c>
    </row>
    <row r="4" spans="1:16" x14ac:dyDescent="0.25">
      <c r="A4" s="52" t="e">
        <f>Tabela410[[#This Row],[Status da Proposta]]</f>
        <v>#N/A</v>
      </c>
      <c r="B4" s="121">
        <f>MODALIDADE_1!A4</f>
        <v>0</v>
      </c>
      <c r="C4" s="120" t="e">
        <f>VLOOKUP(B4,MODALIDADE_1!A:B,2,FALSE)</f>
        <v>#N/A</v>
      </c>
      <c r="E4" s="94" t="e">
        <f>VLOOKUP(B4,MODALIDADE_1!A:E,5,FALSE)</f>
        <v>#N/A</v>
      </c>
      <c r="F4" s="95" t="e">
        <f>VLOOKUP(B4,MODALIDADE_1!A:C,3,FALSE)</f>
        <v>#N/A</v>
      </c>
      <c r="G4" s="120" t="e">
        <f>VLOOKUP(B4,MODALIDADE_1!A:G,4,FALSE)</f>
        <v>#N/A</v>
      </c>
      <c r="H4" t="e">
        <f>VLOOKUP(B4,MODALIDADE_1!A:G,6,FALSE)</f>
        <v>#N/A</v>
      </c>
      <c r="I4" t="e">
        <f>VLOOKUP(B4,MODALIDADE_1!A:G,7,FALSE)</f>
        <v>#N/A</v>
      </c>
      <c r="J4" s="106" t="e">
        <f>VLOOKUP(Tabela410[[#This Row],[Proposta de Referência]],SIMP_M1!A:K,9,FALSE)</f>
        <v>#N/A</v>
      </c>
      <c r="K4" s="106" t="e">
        <f>VLOOKUP(Tabela410[[#This Row],[Proposta de Referência]],SIMP_M1!A:K,8,FALSE)</f>
        <v>#N/A</v>
      </c>
      <c r="L4" s="107" t="e">
        <f t="shared" si="0"/>
        <v>#N/A</v>
      </c>
      <c r="M4" s="107" t="e">
        <f t="shared" si="1"/>
        <v>#N/A</v>
      </c>
      <c r="N4" t="e">
        <f t="shared" si="2"/>
        <v>#N/A</v>
      </c>
      <c r="O4" t="e">
        <f t="shared" si="3"/>
        <v>#N/A</v>
      </c>
      <c r="P4" s="24" t="str">
        <f>IFERROR(VLOOKUP(O4,HOSPITAIS_COM_DIVIDAS!A:E,5,FALSE),"")</f>
        <v/>
      </c>
    </row>
    <row r="5" spans="1:16" x14ac:dyDescent="0.25">
      <c r="A5" s="52" t="e">
        <f>Tabela410[[#This Row],[Status da Proposta]]</f>
        <v>#N/A</v>
      </c>
      <c r="B5" s="121">
        <f>MODALIDADE_1!A5</f>
        <v>0</v>
      </c>
      <c r="C5" s="120" t="e">
        <f>VLOOKUP(B5,MODALIDADE_1!A:B,2,FALSE)</f>
        <v>#N/A</v>
      </c>
      <c r="E5" s="94" t="e">
        <f>VLOOKUP(B5,MODALIDADE_1!A:E,5,FALSE)</f>
        <v>#N/A</v>
      </c>
      <c r="F5" s="95" t="e">
        <f>VLOOKUP(B5,MODALIDADE_1!A:C,3,FALSE)</f>
        <v>#N/A</v>
      </c>
      <c r="G5" s="120" t="e">
        <f>VLOOKUP(B5,MODALIDADE_1!A:G,4,FALSE)</f>
        <v>#N/A</v>
      </c>
      <c r="H5" t="e">
        <f>VLOOKUP(B5,MODALIDADE_1!A:G,6,FALSE)</f>
        <v>#N/A</v>
      </c>
      <c r="I5" t="e">
        <f>VLOOKUP(B5,MODALIDADE_1!A:G,7,FALSE)</f>
        <v>#N/A</v>
      </c>
      <c r="J5" s="106" t="e">
        <f>VLOOKUP(Tabela410[[#This Row],[Proposta de Referência]],SIMP_M1!A:K,9,FALSE)</f>
        <v>#N/A</v>
      </c>
      <c r="K5" s="106" t="e">
        <f>VLOOKUP(Tabela410[[#This Row],[Proposta de Referência]],SIMP_M1!A:K,8,FALSE)</f>
        <v>#N/A</v>
      </c>
      <c r="L5" s="107" t="e">
        <f t="shared" si="0"/>
        <v>#N/A</v>
      </c>
      <c r="M5" s="107" t="e">
        <f t="shared" si="1"/>
        <v>#N/A</v>
      </c>
      <c r="N5" t="e">
        <f t="shared" si="2"/>
        <v>#N/A</v>
      </c>
      <c r="O5" t="e">
        <f t="shared" si="3"/>
        <v>#N/A</v>
      </c>
      <c r="P5" s="24" t="str">
        <f>IFERROR(VLOOKUP(O5,HOSPITAIS_COM_DIVIDAS!A:E,5,FALSE),"")</f>
        <v/>
      </c>
    </row>
    <row r="6" spans="1:16" x14ac:dyDescent="0.25">
      <c r="A6" s="52" t="e">
        <f>Tabela410[[#This Row],[Status da Proposta]]</f>
        <v>#N/A</v>
      </c>
      <c r="B6" s="121">
        <f>MODALIDADE_1!A6</f>
        <v>0</v>
      </c>
      <c r="C6" s="120" t="e">
        <f>VLOOKUP(B6,MODALIDADE_1!A:B,2,FALSE)</f>
        <v>#N/A</v>
      </c>
      <c r="E6" s="94" t="e">
        <f>VLOOKUP(B6,MODALIDADE_1!A:E,5,FALSE)</f>
        <v>#N/A</v>
      </c>
      <c r="F6" s="95" t="e">
        <f>VLOOKUP(B6,MODALIDADE_1!A:C,3,FALSE)</f>
        <v>#N/A</v>
      </c>
      <c r="G6" s="120" t="e">
        <f>VLOOKUP(B6,MODALIDADE_1!A:G,4,FALSE)</f>
        <v>#N/A</v>
      </c>
      <c r="H6" t="e">
        <f>VLOOKUP(B6,MODALIDADE_1!A:G,6,FALSE)</f>
        <v>#N/A</v>
      </c>
      <c r="I6" t="e">
        <f>VLOOKUP(B6,MODALIDADE_1!A:G,7,FALSE)</f>
        <v>#N/A</v>
      </c>
      <c r="J6" s="106" t="e">
        <f>VLOOKUP(Tabela410[[#This Row],[Proposta de Referência]],SIMP_M1!A:K,9,FALSE)</f>
        <v>#N/A</v>
      </c>
      <c r="K6" s="106" t="e">
        <f>VLOOKUP(Tabela410[[#This Row],[Proposta de Referência]],SIMP_M1!A:K,8,FALSE)</f>
        <v>#N/A</v>
      </c>
      <c r="L6" s="107" t="e">
        <f t="shared" si="0"/>
        <v>#N/A</v>
      </c>
      <c r="M6" s="107" t="e">
        <f t="shared" si="1"/>
        <v>#N/A</v>
      </c>
      <c r="N6" t="e">
        <f t="shared" si="2"/>
        <v>#N/A</v>
      </c>
      <c r="O6" t="e">
        <f t="shared" si="3"/>
        <v>#N/A</v>
      </c>
      <c r="P6" s="24" t="str">
        <f>IFERROR(VLOOKUP(O6,HOSPITAIS_COM_DIVIDAS!A:E,5,FALSE),"")</f>
        <v/>
      </c>
    </row>
    <row r="7" spans="1:16" x14ac:dyDescent="0.25">
      <c r="A7" s="52" t="e">
        <f>Tabela410[[#This Row],[Status da Proposta]]</f>
        <v>#N/A</v>
      </c>
      <c r="B7" s="121">
        <f>MODALIDADE_1!A7</f>
        <v>0</v>
      </c>
      <c r="C7" s="120" t="e">
        <f>VLOOKUP(B7,MODALIDADE_1!A:B,2,FALSE)</f>
        <v>#N/A</v>
      </c>
      <c r="E7" s="94" t="e">
        <f>VLOOKUP(B7,MODALIDADE_1!A:E,5,FALSE)</f>
        <v>#N/A</v>
      </c>
      <c r="F7" s="95" t="e">
        <f>VLOOKUP(B7,MODALIDADE_1!A:C,3,FALSE)</f>
        <v>#N/A</v>
      </c>
      <c r="G7" s="120" t="e">
        <f>VLOOKUP(B7,MODALIDADE_1!A:G,4,FALSE)</f>
        <v>#N/A</v>
      </c>
      <c r="H7" t="e">
        <f>VLOOKUP(B7,MODALIDADE_1!A:G,6,FALSE)</f>
        <v>#N/A</v>
      </c>
      <c r="I7" t="e">
        <f>VLOOKUP(B7,MODALIDADE_1!A:G,7,FALSE)</f>
        <v>#N/A</v>
      </c>
      <c r="J7" s="106" t="e">
        <f>VLOOKUP(Tabela410[[#This Row],[Proposta de Referência]],SIMP_M1!A:K,9,FALSE)</f>
        <v>#N/A</v>
      </c>
      <c r="K7" s="106" t="e">
        <f>VLOOKUP(Tabela410[[#This Row],[Proposta de Referência]],SIMP_M1!A:K,8,FALSE)</f>
        <v>#N/A</v>
      </c>
      <c r="L7" s="107" t="e">
        <f t="shared" si="0"/>
        <v>#N/A</v>
      </c>
      <c r="M7" s="107" t="e">
        <f t="shared" si="1"/>
        <v>#N/A</v>
      </c>
      <c r="N7" t="e">
        <f t="shared" si="2"/>
        <v>#N/A</v>
      </c>
      <c r="O7" t="e">
        <f t="shared" si="3"/>
        <v>#N/A</v>
      </c>
      <c r="P7" s="24" t="str">
        <f>IFERROR(VLOOKUP(O7,HOSPITAIS_COM_DIVIDAS!A:E,5,FALSE),"")</f>
        <v/>
      </c>
    </row>
    <row r="8" spans="1:16" x14ac:dyDescent="0.25">
      <c r="A8" s="52" t="e">
        <f>Tabela410[[#This Row],[Status da Proposta]]</f>
        <v>#N/A</v>
      </c>
      <c r="B8" s="121">
        <f>MODALIDADE_1!A8</f>
        <v>0</v>
      </c>
      <c r="C8" s="120" t="e">
        <f>VLOOKUP(B8,MODALIDADE_1!A:B,2,FALSE)</f>
        <v>#N/A</v>
      </c>
      <c r="E8" s="94" t="e">
        <f>VLOOKUP(B8,MODALIDADE_1!A:E,5,FALSE)</f>
        <v>#N/A</v>
      </c>
      <c r="F8" s="95" t="e">
        <f>VLOOKUP(B8,MODALIDADE_1!A:C,3,FALSE)</f>
        <v>#N/A</v>
      </c>
      <c r="G8" s="120" t="e">
        <f>VLOOKUP(B8,MODALIDADE_1!A:G,4,FALSE)</f>
        <v>#N/A</v>
      </c>
      <c r="H8" t="e">
        <f>VLOOKUP(B8,MODALIDADE_1!A:G,6,FALSE)</f>
        <v>#N/A</v>
      </c>
      <c r="I8" t="e">
        <f>VLOOKUP(B8,MODALIDADE_1!A:G,7,FALSE)</f>
        <v>#N/A</v>
      </c>
      <c r="J8" s="106" t="e">
        <f>VLOOKUP(Tabela410[[#This Row],[Proposta de Referência]],SIMP_M1!A:K,9,FALSE)</f>
        <v>#N/A</v>
      </c>
      <c r="K8" s="106" t="e">
        <f>VLOOKUP(Tabela410[[#This Row],[Proposta de Referência]],SIMP_M1!A:K,8,FALSE)</f>
        <v>#N/A</v>
      </c>
      <c r="L8" s="107" t="e">
        <f t="shared" si="0"/>
        <v>#N/A</v>
      </c>
      <c r="M8" s="107" t="e">
        <f t="shared" si="1"/>
        <v>#N/A</v>
      </c>
      <c r="N8" t="e">
        <f t="shared" si="2"/>
        <v>#N/A</v>
      </c>
      <c r="O8" t="e">
        <f t="shared" si="3"/>
        <v>#N/A</v>
      </c>
      <c r="P8" s="24" t="str">
        <f>IFERROR(VLOOKUP(O8,HOSPITAIS_COM_DIVIDAS!A:E,5,FALSE),"")</f>
        <v/>
      </c>
    </row>
    <row r="9" spans="1:16" x14ac:dyDescent="0.25">
      <c r="A9" s="52" t="e">
        <f>Tabela410[[#This Row],[Status da Proposta]]</f>
        <v>#N/A</v>
      </c>
      <c r="B9" s="121">
        <f>MODALIDADE_1!A9</f>
        <v>0</v>
      </c>
      <c r="C9" s="120" t="e">
        <f>VLOOKUP(B9,MODALIDADE_1!A:B,2,FALSE)</f>
        <v>#N/A</v>
      </c>
      <c r="E9" s="94" t="e">
        <f>VLOOKUP(B9,MODALIDADE_1!A:E,5,FALSE)</f>
        <v>#N/A</v>
      </c>
      <c r="F9" s="95" t="e">
        <f>VLOOKUP(B9,MODALIDADE_1!A:C,3,FALSE)</f>
        <v>#N/A</v>
      </c>
      <c r="G9" s="120" t="e">
        <f>VLOOKUP(B9,MODALIDADE_1!A:G,4,FALSE)</f>
        <v>#N/A</v>
      </c>
      <c r="H9" t="e">
        <f>VLOOKUP(B9,MODALIDADE_1!A:G,6,FALSE)</f>
        <v>#N/A</v>
      </c>
      <c r="I9" t="e">
        <f>VLOOKUP(B9,MODALIDADE_1!A:G,7,FALSE)</f>
        <v>#N/A</v>
      </c>
      <c r="J9" s="106" t="e">
        <f>VLOOKUP(Tabela410[[#This Row],[Proposta de Referência]],SIMP_M1!A:K,9,FALSE)</f>
        <v>#N/A</v>
      </c>
      <c r="K9" s="106" t="e">
        <f>VLOOKUP(Tabela410[[#This Row],[Proposta de Referência]],SIMP_M1!A:K,8,FALSE)</f>
        <v>#N/A</v>
      </c>
      <c r="L9" s="107" t="e">
        <f t="shared" si="0"/>
        <v>#N/A</v>
      </c>
      <c r="M9" s="107" t="e">
        <f t="shared" si="1"/>
        <v>#N/A</v>
      </c>
      <c r="N9" t="e">
        <f t="shared" si="2"/>
        <v>#N/A</v>
      </c>
      <c r="O9" t="e">
        <f t="shared" si="3"/>
        <v>#N/A</v>
      </c>
      <c r="P9" s="24" t="str">
        <f>IFERROR(VLOOKUP(O9,HOSPITAIS_COM_DIVIDAS!A:E,5,FALSE),"")</f>
        <v/>
      </c>
    </row>
    <row r="10" spans="1:16" x14ac:dyDescent="0.25">
      <c r="A10" s="52" t="e">
        <f>Tabela410[[#This Row],[Status da Proposta]]</f>
        <v>#N/A</v>
      </c>
      <c r="B10" s="121">
        <f>MODALIDADE_1!A10</f>
        <v>0</v>
      </c>
      <c r="C10" s="120" t="e">
        <f>VLOOKUP(B10,MODALIDADE_1!A:B,2,FALSE)</f>
        <v>#N/A</v>
      </c>
      <c r="E10" s="94" t="e">
        <f>VLOOKUP(B10,MODALIDADE_1!A:E,5,FALSE)</f>
        <v>#N/A</v>
      </c>
      <c r="F10" s="95" t="e">
        <f>VLOOKUP(B10,MODALIDADE_1!A:C,3,FALSE)</f>
        <v>#N/A</v>
      </c>
      <c r="G10" s="120" t="e">
        <f>VLOOKUP(B10,MODALIDADE_1!A:G,4,FALSE)</f>
        <v>#N/A</v>
      </c>
      <c r="H10" t="e">
        <f>VLOOKUP(B10,MODALIDADE_1!A:G,6,FALSE)</f>
        <v>#N/A</v>
      </c>
      <c r="I10" t="e">
        <f>VLOOKUP(B10,MODALIDADE_1!A:G,7,FALSE)</f>
        <v>#N/A</v>
      </c>
      <c r="J10" s="106" t="e">
        <f>VLOOKUP(Tabela410[[#This Row],[Proposta de Referência]],SIMP_M1!A:K,9,FALSE)</f>
        <v>#N/A</v>
      </c>
      <c r="K10" s="106" t="e">
        <f>VLOOKUP(Tabela410[[#This Row],[Proposta de Referência]],SIMP_M1!A:K,8,FALSE)</f>
        <v>#N/A</v>
      </c>
      <c r="L10" s="107" t="e">
        <f t="shared" si="0"/>
        <v>#N/A</v>
      </c>
      <c r="M10" s="107" t="e">
        <f t="shared" si="1"/>
        <v>#N/A</v>
      </c>
      <c r="N10" t="e">
        <f t="shared" si="2"/>
        <v>#N/A</v>
      </c>
      <c r="O10" t="e">
        <f t="shared" si="3"/>
        <v>#N/A</v>
      </c>
      <c r="P10" s="24" t="str">
        <f>IFERROR(VLOOKUP(O10,HOSPITAIS_COM_DIVIDAS!A:E,5,FALSE),"")</f>
        <v/>
      </c>
    </row>
    <row r="11" spans="1:16" x14ac:dyDescent="0.25">
      <c r="A11" s="52" t="e">
        <f>Tabela410[[#This Row],[Status da Proposta]]</f>
        <v>#N/A</v>
      </c>
      <c r="B11" s="121">
        <f>MODALIDADE_1!A11</f>
        <v>0</v>
      </c>
      <c r="C11" s="120" t="e">
        <f>VLOOKUP(B11,MODALIDADE_1!A:B,2,FALSE)</f>
        <v>#N/A</v>
      </c>
      <c r="E11" s="94" t="e">
        <f>VLOOKUP(B11,MODALIDADE_1!A:E,5,FALSE)</f>
        <v>#N/A</v>
      </c>
      <c r="F11" s="95" t="e">
        <f>VLOOKUP(B11,MODALIDADE_1!A:C,3,FALSE)</f>
        <v>#N/A</v>
      </c>
      <c r="G11" s="120" t="e">
        <f>VLOOKUP(B11,MODALIDADE_1!A:G,4,FALSE)</f>
        <v>#N/A</v>
      </c>
      <c r="H11" t="e">
        <f>VLOOKUP(B11,MODALIDADE_1!A:G,6,FALSE)</f>
        <v>#N/A</v>
      </c>
      <c r="I11" t="e">
        <f>VLOOKUP(B11,MODALIDADE_1!A:G,7,FALSE)</f>
        <v>#N/A</v>
      </c>
      <c r="J11" s="106" t="e">
        <f>VLOOKUP(Tabela410[[#This Row],[Proposta de Referência]],SIMP_M1!A:K,9,FALSE)</f>
        <v>#N/A</v>
      </c>
      <c r="K11" s="106" t="e">
        <f>VLOOKUP(Tabela410[[#This Row],[Proposta de Referência]],SIMP_M1!A:K,8,FALSE)</f>
        <v>#N/A</v>
      </c>
      <c r="L11" s="107" t="e">
        <f t="shared" si="0"/>
        <v>#N/A</v>
      </c>
      <c r="M11" s="107" t="e">
        <f t="shared" si="1"/>
        <v>#N/A</v>
      </c>
      <c r="N11" t="e">
        <f t="shared" si="2"/>
        <v>#N/A</v>
      </c>
      <c r="O11" t="e">
        <f t="shared" si="3"/>
        <v>#N/A</v>
      </c>
      <c r="P11" s="24" t="str">
        <f>IFERROR(VLOOKUP(O11,HOSPITAIS_COM_DIVIDAS!A:E,5,FALSE),"")</f>
        <v/>
      </c>
    </row>
    <row r="12" spans="1:16" x14ac:dyDescent="0.25">
      <c r="A12" s="52" t="e">
        <f>Tabela410[[#This Row],[Status da Proposta]]</f>
        <v>#N/A</v>
      </c>
      <c r="B12" s="121">
        <f>MODALIDADE_1!A12</f>
        <v>0</v>
      </c>
      <c r="C12" s="120" t="e">
        <f>VLOOKUP(B12,MODALIDADE_1!A:B,2,FALSE)</f>
        <v>#N/A</v>
      </c>
      <c r="E12" s="94" t="e">
        <f>VLOOKUP(B12,MODALIDADE_1!A:E,5,FALSE)</f>
        <v>#N/A</v>
      </c>
      <c r="F12" s="95" t="e">
        <f>VLOOKUP(B12,MODALIDADE_1!A:C,3,FALSE)</f>
        <v>#N/A</v>
      </c>
      <c r="G12" s="120" t="e">
        <f>VLOOKUP(B12,MODALIDADE_1!A:G,4,FALSE)</f>
        <v>#N/A</v>
      </c>
      <c r="H12" t="e">
        <f>VLOOKUP(B12,MODALIDADE_1!A:G,6,FALSE)</f>
        <v>#N/A</v>
      </c>
      <c r="I12" t="e">
        <f>VLOOKUP(B12,MODALIDADE_1!A:G,7,FALSE)</f>
        <v>#N/A</v>
      </c>
      <c r="J12" s="106" t="e">
        <f>VLOOKUP(Tabela410[[#This Row],[Proposta de Referência]],SIMP_M1!A:K,9,FALSE)</f>
        <v>#N/A</v>
      </c>
      <c r="K12" s="106" t="e">
        <f>VLOOKUP(Tabela410[[#This Row],[Proposta de Referência]],SIMP_M1!A:K,8,FALSE)</f>
        <v>#N/A</v>
      </c>
      <c r="L12" s="107" t="e">
        <f t="shared" si="0"/>
        <v>#N/A</v>
      </c>
      <c r="M12" s="107" t="e">
        <f t="shared" si="1"/>
        <v>#N/A</v>
      </c>
      <c r="N12" t="e">
        <f t="shared" si="2"/>
        <v>#N/A</v>
      </c>
      <c r="O12" t="e">
        <f t="shared" si="3"/>
        <v>#N/A</v>
      </c>
      <c r="P12" s="24" t="str">
        <f>IFERROR(VLOOKUP(O12,HOSPITAIS_COM_DIVIDAS!A:E,5,FALSE),"")</f>
        <v/>
      </c>
    </row>
    <row r="13" spans="1:16" x14ac:dyDescent="0.25">
      <c r="A13" s="52" t="e">
        <f>Tabela410[[#This Row],[Status da Proposta]]</f>
        <v>#N/A</v>
      </c>
      <c r="B13" s="121">
        <f>MODALIDADE_1!A13</f>
        <v>0</v>
      </c>
      <c r="C13" s="120" t="e">
        <f>VLOOKUP(B13,MODALIDADE_1!A:B,2,FALSE)</f>
        <v>#N/A</v>
      </c>
      <c r="E13" s="94" t="e">
        <f>VLOOKUP(B13,MODALIDADE_1!A:E,5,FALSE)</f>
        <v>#N/A</v>
      </c>
      <c r="F13" s="95" t="e">
        <f>VLOOKUP(B13,MODALIDADE_1!A:C,3,FALSE)</f>
        <v>#N/A</v>
      </c>
      <c r="G13" s="120" t="e">
        <f>VLOOKUP(B13,MODALIDADE_1!A:G,4,FALSE)</f>
        <v>#N/A</v>
      </c>
      <c r="H13" t="e">
        <f>VLOOKUP(B13,MODALIDADE_1!A:G,6,FALSE)</f>
        <v>#N/A</v>
      </c>
      <c r="I13" t="e">
        <f>VLOOKUP(B13,MODALIDADE_1!A:G,7,FALSE)</f>
        <v>#N/A</v>
      </c>
      <c r="J13" s="106" t="e">
        <f>VLOOKUP(Tabela410[[#This Row],[Proposta de Referência]],SIMP_M1!A:K,9,FALSE)</f>
        <v>#N/A</v>
      </c>
      <c r="K13" s="106" t="e">
        <f>VLOOKUP(Tabela410[[#This Row],[Proposta de Referência]],SIMP_M1!A:K,8,FALSE)</f>
        <v>#N/A</v>
      </c>
      <c r="L13" s="107" t="e">
        <f t="shared" si="0"/>
        <v>#N/A</v>
      </c>
      <c r="M13" s="107" t="e">
        <f t="shared" si="1"/>
        <v>#N/A</v>
      </c>
      <c r="N13" t="e">
        <f t="shared" si="2"/>
        <v>#N/A</v>
      </c>
      <c r="O13" t="e">
        <f t="shared" si="3"/>
        <v>#N/A</v>
      </c>
      <c r="P13" s="24" t="str">
        <f>IFERROR(VLOOKUP(O13,HOSPITAIS_COM_DIVIDAS!A:E,5,FALSE),"")</f>
        <v/>
      </c>
    </row>
    <row r="14" spans="1:16" x14ac:dyDescent="0.25">
      <c r="A14" s="52" t="e">
        <f>Tabela410[[#This Row],[Status da Proposta]]</f>
        <v>#N/A</v>
      </c>
      <c r="B14" s="121">
        <f>MODALIDADE_1!A14</f>
        <v>0</v>
      </c>
      <c r="C14" s="120" t="e">
        <f>VLOOKUP(B14,MODALIDADE_1!A:B,2,FALSE)</f>
        <v>#N/A</v>
      </c>
      <c r="E14" s="94" t="e">
        <f>VLOOKUP(B14,MODALIDADE_1!A:E,5,FALSE)</f>
        <v>#N/A</v>
      </c>
      <c r="F14" s="95" t="e">
        <f>VLOOKUP(B14,MODALIDADE_1!A:C,3,FALSE)</f>
        <v>#N/A</v>
      </c>
      <c r="G14" s="120" t="e">
        <f>VLOOKUP(B14,MODALIDADE_1!A:G,4,FALSE)</f>
        <v>#N/A</v>
      </c>
      <c r="H14" t="e">
        <f>VLOOKUP(B14,MODALIDADE_1!A:G,6,FALSE)</f>
        <v>#N/A</v>
      </c>
      <c r="I14" t="e">
        <f>VLOOKUP(B14,MODALIDADE_1!A:G,7,FALSE)</f>
        <v>#N/A</v>
      </c>
      <c r="J14" s="106" t="e">
        <f>VLOOKUP(Tabela410[[#This Row],[Proposta de Referência]],SIMP_M1!A:K,9,FALSE)</f>
        <v>#N/A</v>
      </c>
      <c r="K14" s="106" t="e">
        <f>VLOOKUP(Tabela410[[#This Row],[Proposta de Referência]],SIMP_M1!A:K,8,FALSE)</f>
        <v>#N/A</v>
      </c>
      <c r="L14" s="107" t="e">
        <f t="shared" si="0"/>
        <v>#N/A</v>
      </c>
      <c r="M14" s="107" t="e">
        <f t="shared" si="1"/>
        <v>#N/A</v>
      </c>
      <c r="N14" t="e">
        <f t="shared" si="2"/>
        <v>#N/A</v>
      </c>
      <c r="O14" t="e">
        <f t="shared" si="3"/>
        <v>#N/A</v>
      </c>
      <c r="P14" s="24" t="str">
        <f>IFERROR(VLOOKUP(O14,HOSPITAIS_COM_DIVIDAS!A:E,5,FALSE),"")</f>
        <v/>
      </c>
    </row>
    <row r="15" spans="1:16" x14ac:dyDescent="0.25">
      <c r="A15" s="52" t="e">
        <f>Tabela410[[#This Row],[Status da Proposta]]</f>
        <v>#N/A</v>
      </c>
      <c r="B15" s="121">
        <f>MODALIDADE_1!A15</f>
        <v>0</v>
      </c>
      <c r="C15" s="120" t="e">
        <f>VLOOKUP(B15,MODALIDADE_1!A:B,2,FALSE)</f>
        <v>#N/A</v>
      </c>
      <c r="E15" s="94" t="e">
        <f>VLOOKUP(B15,MODALIDADE_1!A:E,5,FALSE)</f>
        <v>#N/A</v>
      </c>
      <c r="F15" s="95" t="e">
        <f>VLOOKUP(B15,MODALIDADE_1!A:C,3,FALSE)</f>
        <v>#N/A</v>
      </c>
      <c r="G15" s="120" t="e">
        <f>VLOOKUP(B15,MODALIDADE_1!A:G,4,FALSE)</f>
        <v>#N/A</v>
      </c>
      <c r="H15" t="e">
        <f>VLOOKUP(B15,MODALIDADE_1!A:G,6,FALSE)</f>
        <v>#N/A</v>
      </c>
      <c r="I15" t="e">
        <f>VLOOKUP(B15,MODALIDADE_1!A:G,7,FALSE)</f>
        <v>#N/A</v>
      </c>
      <c r="J15" s="106" t="e">
        <f>VLOOKUP(Tabela410[[#This Row],[Proposta de Referência]],SIMP_M1!A:K,9,FALSE)</f>
        <v>#N/A</v>
      </c>
      <c r="K15" s="106" t="e">
        <f>VLOOKUP(Tabela410[[#This Row],[Proposta de Referência]],SIMP_M1!A:K,8,FALSE)</f>
        <v>#N/A</v>
      </c>
      <c r="L15" s="107" t="e">
        <f t="shared" si="0"/>
        <v>#N/A</v>
      </c>
      <c r="M15" s="107" t="e">
        <f t="shared" si="1"/>
        <v>#N/A</v>
      </c>
      <c r="N15" t="e">
        <f t="shared" si="2"/>
        <v>#N/A</v>
      </c>
      <c r="O15" t="e">
        <f t="shared" si="3"/>
        <v>#N/A</v>
      </c>
      <c r="P15" s="24" t="str">
        <f>IFERROR(VLOOKUP(O15,HOSPITAIS_COM_DIVIDAS!A:E,5,FALSE),"")</f>
        <v/>
      </c>
    </row>
    <row r="16" spans="1:16" x14ac:dyDescent="0.25">
      <c r="A16" s="52" t="e">
        <f>Tabela410[[#This Row],[Status da Proposta]]</f>
        <v>#N/A</v>
      </c>
      <c r="B16" s="121">
        <f>MODALIDADE_1!A16</f>
        <v>0</v>
      </c>
      <c r="C16" s="120" t="e">
        <f>VLOOKUP(B16,MODALIDADE_1!A:B,2,FALSE)</f>
        <v>#N/A</v>
      </c>
      <c r="E16" s="94" t="e">
        <f>VLOOKUP(B16,MODALIDADE_1!A:E,5,FALSE)</f>
        <v>#N/A</v>
      </c>
      <c r="F16" s="95" t="e">
        <f>VLOOKUP(B16,MODALIDADE_1!A:C,3,FALSE)</f>
        <v>#N/A</v>
      </c>
      <c r="G16" s="120" t="e">
        <f>VLOOKUP(B16,MODALIDADE_1!A:G,4,FALSE)</f>
        <v>#N/A</v>
      </c>
      <c r="H16" t="e">
        <f>VLOOKUP(B16,MODALIDADE_1!A:G,6,FALSE)</f>
        <v>#N/A</v>
      </c>
      <c r="I16" t="e">
        <f>VLOOKUP(B16,MODALIDADE_1!A:G,7,FALSE)</f>
        <v>#N/A</v>
      </c>
      <c r="J16" s="106" t="e">
        <f>VLOOKUP(Tabela410[[#This Row],[Proposta de Referência]],SIMP_M1!A:K,9,FALSE)</f>
        <v>#N/A</v>
      </c>
      <c r="K16" s="106" t="e">
        <f>VLOOKUP(Tabela410[[#This Row],[Proposta de Referência]],SIMP_M1!A:K,8,FALSE)</f>
        <v>#N/A</v>
      </c>
      <c r="L16" s="107" t="e">
        <f t="shared" si="0"/>
        <v>#N/A</v>
      </c>
      <c r="M16" s="107" t="e">
        <f t="shared" si="1"/>
        <v>#N/A</v>
      </c>
      <c r="N16" t="e">
        <f t="shared" si="2"/>
        <v>#N/A</v>
      </c>
      <c r="O16" t="e">
        <f t="shared" si="3"/>
        <v>#N/A</v>
      </c>
      <c r="P16" s="24" t="str">
        <f>IFERROR(VLOOKUP(O16,HOSPITAIS_COM_DIVIDAS!A:E,5,FALSE),"")</f>
        <v/>
      </c>
    </row>
    <row r="17" spans="1:16" x14ac:dyDescent="0.25">
      <c r="A17" s="52" t="e">
        <f>Tabela410[[#This Row],[Status da Proposta]]</f>
        <v>#N/A</v>
      </c>
      <c r="B17" s="121">
        <f>MODALIDADE_1!A17</f>
        <v>0</v>
      </c>
      <c r="C17" s="120" t="e">
        <f>VLOOKUP(B17,MODALIDADE_1!A:B,2,FALSE)</f>
        <v>#N/A</v>
      </c>
      <c r="E17" s="94" t="e">
        <f>VLOOKUP(B17,MODALIDADE_1!A:E,5,FALSE)</f>
        <v>#N/A</v>
      </c>
      <c r="F17" s="95" t="e">
        <f>VLOOKUP(B17,MODALIDADE_1!A:C,3,FALSE)</f>
        <v>#N/A</v>
      </c>
      <c r="G17" s="120" t="e">
        <f>VLOOKUP(B17,MODALIDADE_1!A:G,4,FALSE)</f>
        <v>#N/A</v>
      </c>
      <c r="H17" t="e">
        <f>VLOOKUP(B17,MODALIDADE_1!A:G,6,FALSE)</f>
        <v>#N/A</v>
      </c>
      <c r="I17" t="e">
        <f>VLOOKUP(B17,MODALIDADE_1!A:G,7,FALSE)</f>
        <v>#N/A</v>
      </c>
      <c r="J17" s="106" t="e">
        <f>VLOOKUP(Tabela410[[#This Row],[Proposta de Referência]],SIMP_M1!A:K,9,FALSE)</f>
        <v>#N/A</v>
      </c>
      <c r="K17" s="106" t="e">
        <f>VLOOKUP(Tabela410[[#This Row],[Proposta de Referência]],SIMP_M1!A:K,8,FALSE)</f>
        <v>#N/A</v>
      </c>
      <c r="L17" s="107" t="e">
        <f t="shared" si="0"/>
        <v>#N/A</v>
      </c>
      <c r="M17" s="107" t="e">
        <f t="shared" si="1"/>
        <v>#N/A</v>
      </c>
      <c r="N17" t="e">
        <f t="shared" si="2"/>
        <v>#N/A</v>
      </c>
      <c r="O17" t="e">
        <f t="shared" si="3"/>
        <v>#N/A</v>
      </c>
      <c r="P17" s="24" t="str">
        <f>IFERROR(VLOOKUP(O17,HOSPITAIS_COM_DIVIDAS!A:E,5,FALSE),"")</f>
        <v/>
      </c>
    </row>
    <row r="18" spans="1:16" x14ac:dyDescent="0.25">
      <c r="A18" s="52" t="e">
        <f>Tabela410[[#This Row],[Status da Proposta]]</f>
        <v>#N/A</v>
      </c>
      <c r="B18" s="121">
        <f>MODALIDADE_1!A18</f>
        <v>0</v>
      </c>
      <c r="C18" s="120" t="e">
        <f>VLOOKUP(B18,MODALIDADE_1!A:B,2,FALSE)</f>
        <v>#N/A</v>
      </c>
      <c r="E18" s="94" t="e">
        <f>VLOOKUP(B18,MODALIDADE_1!A:E,5,FALSE)</f>
        <v>#N/A</v>
      </c>
      <c r="F18" s="95" t="e">
        <f>VLOOKUP(B18,MODALIDADE_1!A:C,3,FALSE)</f>
        <v>#N/A</v>
      </c>
      <c r="G18" s="120" t="e">
        <f>VLOOKUP(B18,MODALIDADE_1!A:G,4,FALSE)</f>
        <v>#N/A</v>
      </c>
      <c r="H18" t="e">
        <f>VLOOKUP(B18,MODALIDADE_1!A:G,6,FALSE)</f>
        <v>#N/A</v>
      </c>
      <c r="I18" t="e">
        <f>VLOOKUP(B18,MODALIDADE_1!A:G,7,FALSE)</f>
        <v>#N/A</v>
      </c>
      <c r="J18" s="106" t="e">
        <f>VLOOKUP(Tabela410[[#This Row],[Proposta de Referência]],SIMP_M1!A:K,9,FALSE)</f>
        <v>#N/A</v>
      </c>
      <c r="K18" s="106" t="e">
        <f>VLOOKUP(Tabela410[[#This Row],[Proposta de Referência]],SIMP_M1!A:K,8,FALSE)</f>
        <v>#N/A</v>
      </c>
      <c r="L18" s="107" t="e">
        <f t="shared" si="0"/>
        <v>#N/A</v>
      </c>
      <c r="M18" s="107" t="e">
        <f t="shared" si="1"/>
        <v>#N/A</v>
      </c>
      <c r="N18" t="e">
        <f t="shared" si="2"/>
        <v>#N/A</v>
      </c>
      <c r="O18" t="e">
        <f t="shared" si="3"/>
        <v>#N/A</v>
      </c>
      <c r="P18" s="24" t="str">
        <f>IFERROR(VLOOKUP(O18,HOSPITAIS_COM_DIVIDAS!A:E,5,FALSE),"")</f>
        <v/>
      </c>
    </row>
    <row r="19" spans="1:16" x14ac:dyDescent="0.25">
      <c r="A19" s="52" t="e">
        <f>Tabela410[[#This Row],[Status da Proposta]]</f>
        <v>#N/A</v>
      </c>
      <c r="B19" s="121">
        <f>MODALIDADE_1!A19</f>
        <v>0</v>
      </c>
      <c r="C19" s="120" t="e">
        <f>VLOOKUP(B19,MODALIDADE_1!A:B,2,FALSE)</f>
        <v>#N/A</v>
      </c>
      <c r="E19" s="94" t="e">
        <f>VLOOKUP(B19,MODALIDADE_1!A:E,5,FALSE)</f>
        <v>#N/A</v>
      </c>
      <c r="F19" s="95" t="e">
        <f>VLOOKUP(B19,MODALIDADE_1!A:C,3,FALSE)</f>
        <v>#N/A</v>
      </c>
      <c r="G19" s="120" t="e">
        <f>VLOOKUP(B19,MODALIDADE_1!A:G,4,FALSE)</f>
        <v>#N/A</v>
      </c>
      <c r="H19" t="e">
        <f>VLOOKUP(B19,MODALIDADE_1!A:G,6,FALSE)</f>
        <v>#N/A</v>
      </c>
      <c r="I19" t="e">
        <f>VLOOKUP(B19,MODALIDADE_1!A:G,7,FALSE)</f>
        <v>#N/A</v>
      </c>
      <c r="J19" s="106" t="e">
        <f>VLOOKUP(Tabela410[[#This Row],[Proposta de Referência]],SIMP_M1!A:K,9,FALSE)</f>
        <v>#N/A</v>
      </c>
      <c r="K19" s="106" t="e">
        <f>VLOOKUP(Tabela410[[#This Row],[Proposta de Referência]],SIMP_M1!A:K,8,FALSE)</f>
        <v>#N/A</v>
      </c>
      <c r="L19" s="107" t="e">
        <f t="shared" si="0"/>
        <v>#N/A</v>
      </c>
      <c r="M19" s="107" t="e">
        <f t="shared" si="1"/>
        <v>#N/A</v>
      </c>
      <c r="N19" t="e">
        <f t="shared" si="2"/>
        <v>#N/A</v>
      </c>
      <c r="O19" t="e">
        <f t="shared" si="3"/>
        <v>#N/A</v>
      </c>
      <c r="P19" s="24" t="str">
        <f>IFERROR(VLOOKUP(O19,HOSPITAIS_COM_DIVIDAS!A:E,5,FALSE),"")</f>
        <v/>
      </c>
    </row>
    <row r="20" spans="1:16" x14ac:dyDescent="0.25">
      <c r="A20" s="52" t="e">
        <f>Tabela410[[#This Row],[Status da Proposta]]</f>
        <v>#N/A</v>
      </c>
      <c r="B20" s="121">
        <f>MODALIDADE_1!A20</f>
        <v>0</v>
      </c>
      <c r="C20" s="120" t="e">
        <f>VLOOKUP(B20,MODALIDADE_1!A:B,2,FALSE)</f>
        <v>#N/A</v>
      </c>
      <c r="E20" s="94" t="e">
        <f>VLOOKUP(B20,MODALIDADE_1!A:E,5,FALSE)</f>
        <v>#N/A</v>
      </c>
      <c r="F20" s="95" t="e">
        <f>VLOOKUP(B20,MODALIDADE_1!A:C,3,FALSE)</f>
        <v>#N/A</v>
      </c>
      <c r="G20" s="120" t="e">
        <f>VLOOKUP(B20,MODALIDADE_1!A:G,4,FALSE)</f>
        <v>#N/A</v>
      </c>
      <c r="H20" t="e">
        <f>VLOOKUP(B20,MODALIDADE_1!A:G,6,FALSE)</f>
        <v>#N/A</v>
      </c>
      <c r="I20" t="e">
        <f>VLOOKUP(B20,MODALIDADE_1!A:G,7,FALSE)</f>
        <v>#N/A</v>
      </c>
      <c r="J20" s="106" t="e">
        <f>VLOOKUP(Tabela410[[#This Row],[Proposta de Referência]],SIMP_M1!A:K,9,FALSE)</f>
        <v>#N/A</v>
      </c>
      <c r="K20" s="106" t="e">
        <f>VLOOKUP(Tabela410[[#This Row],[Proposta de Referência]],SIMP_M1!A:K,8,FALSE)</f>
        <v>#N/A</v>
      </c>
      <c r="L20" s="107" t="e">
        <f t="shared" si="0"/>
        <v>#N/A</v>
      </c>
      <c r="M20" s="107" t="e">
        <f t="shared" si="1"/>
        <v>#N/A</v>
      </c>
      <c r="N20" t="e">
        <f t="shared" si="2"/>
        <v>#N/A</v>
      </c>
      <c r="O20" t="e">
        <f t="shared" si="3"/>
        <v>#N/A</v>
      </c>
      <c r="P20" s="24" t="str">
        <f>IFERROR(VLOOKUP(O20,HOSPITAIS_COM_DIVIDAS!A:E,5,FALSE),"")</f>
        <v/>
      </c>
    </row>
    <row r="21" spans="1:16" x14ac:dyDescent="0.25">
      <c r="A21" s="52" t="e">
        <f>Tabela410[[#This Row],[Status da Proposta]]</f>
        <v>#N/A</v>
      </c>
      <c r="B21" s="121">
        <f>MODALIDADE_1!A21</f>
        <v>0</v>
      </c>
      <c r="C21" s="120" t="e">
        <f>VLOOKUP(B21,MODALIDADE_1!A:B,2,FALSE)</f>
        <v>#N/A</v>
      </c>
      <c r="E21" s="94" t="e">
        <f>VLOOKUP(B21,MODALIDADE_1!A:E,5,FALSE)</f>
        <v>#N/A</v>
      </c>
      <c r="F21" s="95" t="e">
        <f>VLOOKUP(B21,MODALIDADE_1!A:C,3,FALSE)</f>
        <v>#N/A</v>
      </c>
      <c r="G21" s="120" t="e">
        <f>VLOOKUP(B21,MODALIDADE_1!A:G,4,FALSE)</f>
        <v>#N/A</v>
      </c>
      <c r="H21" t="e">
        <f>VLOOKUP(B21,MODALIDADE_1!A:G,6,FALSE)</f>
        <v>#N/A</v>
      </c>
      <c r="I21" t="e">
        <f>VLOOKUP(B21,MODALIDADE_1!A:G,7,FALSE)</f>
        <v>#N/A</v>
      </c>
      <c r="J21" s="106" t="e">
        <f>VLOOKUP(Tabela410[[#This Row],[Proposta de Referência]],SIMP_M1!A:K,9,FALSE)</f>
        <v>#N/A</v>
      </c>
      <c r="K21" s="106" t="e">
        <f>VLOOKUP(Tabela410[[#This Row],[Proposta de Referência]],SIMP_M1!A:K,8,FALSE)</f>
        <v>#N/A</v>
      </c>
      <c r="L21" s="107" t="e">
        <f t="shared" si="0"/>
        <v>#N/A</v>
      </c>
      <c r="M21" s="107" t="e">
        <f t="shared" si="1"/>
        <v>#N/A</v>
      </c>
      <c r="N21" t="e">
        <f t="shared" si="2"/>
        <v>#N/A</v>
      </c>
      <c r="O21" t="e">
        <f t="shared" si="3"/>
        <v>#N/A</v>
      </c>
      <c r="P21" s="24" t="str">
        <f>IFERROR(VLOOKUP(O21,HOSPITAIS_COM_DIVIDAS!A:E,5,FALSE),"")</f>
        <v/>
      </c>
    </row>
    <row r="22" spans="1:16" x14ac:dyDescent="0.25">
      <c r="A22" s="52" t="e">
        <f>Tabela410[[#This Row],[Status da Proposta]]</f>
        <v>#N/A</v>
      </c>
      <c r="B22" s="121">
        <f>MODALIDADE_1!A22</f>
        <v>0</v>
      </c>
      <c r="C22" s="120" t="e">
        <f>VLOOKUP(B22,MODALIDADE_1!A:B,2,FALSE)</f>
        <v>#N/A</v>
      </c>
      <c r="E22" s="94" t="e">
        <f>VLOOKUP(B22,MODALIDADE_1!A:E,5,FALSE)</f>
        <v>#N/A</v>
      </c>
      <c r="F22" s="95" t="e">
        <f>VLOOKUP(B22,MODALIDADE_1!A:C,3,FALSE)</f>
        <v>#N/A</v>
      </c>
      <c r="G22" s="120" t="e">
        <f>VLOOKUP(B22,MODALIDADE_1!A:G,4,FALSE)</f>
        <v>#N/A</v>
      </c>
      <c r="H22" t="e">
        <f>VLOOKUP(B22,MODALIDADE_1!A:G,6,FALSE)</f>
        <v>#N/A</v>
      </c>
      <c r="I22" t="e">
        <f>VLOOKUP(B22,MODALIDADE_1!A:G,7,FALSE)</f>
        <v>#N/A</v>
      </c>
      <c r="J22" s="106" t="e">
        <f>VLOOKUP(Tabela410[[#This Row],[Proposta de Referência]],SIMP_M1!A:K,9,FALSE)</f>
        <v>#N/A</v>
      </c>
      <c r="K22" s="106" t="e">
        <f>VLOOKUP(Tabela410[[#This Row],[Proposta de Referência]],SIMP_M1!A:K,8,FALSE)</f>
        <v>#N/A</v>
      </c>
      <c r="L22" s="107" t="e">
        <f t="shared" si="0"/>
        <v>#N/A</v>
      </c>
      <c r="M22" s="107" t="e">
        <f t="shared" si="1"/>
        <v>#N/A</v>
      </c>
      <c r="N22" t="e">
        <f t="shared" si="2"/>
        <v>#N/A</v>
      </c>
      <c r="O22" t="e">
        <f t="shared" si="3"/>
        <v>#N/A</v>
      </c>
      <c r="P22" s="24" t="str">
        <f>IFERROR(VLOOKUP(O22,HOSPITAIS_COM_DIVIDAS!A:E,5,FALSE),"")</f>
        <v/>
      </c>
    </row>
    <row r="23" spans="1:16" x14ac:dyDescent="0.25">
      <c r="A23" s="52" t="e">
        <f>Tabela410[[#This Row],[Status da Proposta]]</f>
        <v>#N/A</v>
      </c>
      <c r="B23" s="121">
        <f>MODALIDADE_1!A23</f>
        <v>0</v>
      </c>
      <c r="C23" s="120" t="e">
        <f>VLOOKUP(B23,MODALIDADE_1!A:B,2,FALSE)</f>
        <v>#N/A</v>
      </c>
      <c r="E23" s="94" t="e">
        <f>VLOOKUP(B23,MODALIDADE_1!A:E,5,FALSE)</f>
        <v>#N/A</v>
      </c>
      <c r="F23" s="95" t="e">
        <f>VLOOKUP(B23,MODALIDADE_1!A:C,3,FALSE)</f>
        <v>#N/A</v>
      </c>
      <c r="G23" s="120" t="e">
        <f>VLOOKUP(B23,MODALIDADE_1!A:G,4,FALSE)</f>
        <v>#N/A</v>
      </c>
      <c r="H23" t="e">
        <f>VLOOKUP(B23,MODALIDADE_1!A:G,6,FALSE)</f>
        <v>#N/A</v>
      </c>
      <c r="I23" t="e">
        <f>VLOOKUP(B23,MODALIDADE_1!A:G,7,FALSE)</f>
        <v>#N/A</v>
      </c>
      <c r="J23" s="106" t="e">
        <f>VLOOKUP(Tabela410[[#This Row],[Proposta de Referência]],SIMP_M1!A:K,9,FALSE)</f>
        <v>#N/A</v>
      </c>
      <c r="K23" s="106" t="e">
        <f>VLOOKUP(Tabela410[[#This Row],[Proposta de Referência]],SIMP_M1!A:K,8,FALSE)</f>
        <v>#N/A</v>
      </c>
      <c r="L23" s="107" t="e">
        <f t="shared" si="0"/>
        <v>#N/A</v>
      </c>
      <c r="M23" s="107" t="e">
        <f t="shared" si="1"/>
        <v>#N/A</v>
      </c>
      <c r="N23" t="e">
        <f t="shared" si="2"/>
        <v>#N/A</v>
      </c>
      <c r="O23" t="e">
        <f t="shared" si="3"/>
        <v>#N/A</v>
      </c>
      <c r="P23" s="24" t="str">
        <f>IFERROR(VLOOKUP(O23,HOSPITAIS_COM_DIVIDAS!A:E,5,FALSE),"")</f>
        <v/>
      </c>
    </row>
    <row r="24" spans="1:16" s="25" customFormat="1" x14ac:dyDescent="0.25">
      <c r="A24" s="52" t="e">
        <f>Tabela410[[#This Row],[Status da Proposta]]</f>
        <v>#N/A</v>
      </c>
      <c r="B24" s="121">
        <f>MODALIDADE_1!A24</f>
        <v>0</v>
      </c>
      <c r="C24" s="120" t="e">
        <f>VLOOKUP(B24,MODALIDADE_1!A:B,2,FALSE)</f>
        <v>#N/A</v>
      </c>
      <c r="E24" s="94" t="e">
        <f>VLOOKUP(B24,MODALIDADE_1!A:E,5,FALSE)</f>
        <v>#N/A</v>
      </c>
      <c r="F24" s="95" t="e">
        <f>VLOOKUP(B24,MODALIDADE_1!A:C,3,FALSE)</f>
        <v>#N/A</v>
      </c>
      <c r="G24" s="120" t="e">
        <f>VLOOKUP(B24,MODALIDADE_1!A:G,4,FALSE)</f>
        <v>#N/A</v>
      </c>
      <c r="H24" t="e">
        <f>VLOOKUP(B24,MODALIDADE_1!A:G,6,FALSE)</f>
        <v>#N/A</v>
      </c>
      <c r="I24" t="e">
        <f>VLOOKUP(B24,MODALIDADE_1!A:G,7,FALSE)</f>
        <v>#N/A</v>
      </c>
      <c r="J24" s="106" t="e">
        <f>VLOOKUP(Tabela410[[#This Row],[Proposta de Referência]],SIMP_M1!A:K,9,FALSE)</f>
        <v>#N/A</v>
      </c>
      <c r="K24" s="106" t="e">
        <f>VLOOKUP(Tabela410[[#This Row],[Proposta de Referência]],SIMP_M1!A:K,8,FALSE)</f>
        <v>#N/A</v>
      </c>
      <c r="L24" s="107" t="e">
        <f t="shared" si="0"/>
        <v>#N/A</v>
      </c>
      <c r="M24" s="107" t="e">
        <f t="shared" si="1"/>
        <v>#N/A</v>
      </c>
      <c r="N24" t="e">
        <f t="shared" si="2"/>
        <v>#N/A</v>
      </c>
      <c r="O24" t="e">
        <f t="shared" si="3"/>
        <v>#N/A</v>
      </c>
      <c r="P24" s="24" t="str">
        <f>IFERROR(VLOOKUP(O24,HOSPITAIS_COM_DIVIDAS!A:E,5,FALSE),"")</f>
        <v/>
      </c>
    </row>
    <row r="25" spans="1:16" x14ac:dyDescent="0.25">
      <c r="A25" s="52" t="e">
        <f>Tabela410[[#This Row],[Status da Proposta]]</f>
        <v>#N/A</v>
      </c>
      <c r="B25" s="121">
        <f>MODALIDADE_1!A25</f>
        <v>0</v>
      </c>
      <c r="C25" s="120" t="e">
        <f>VLOOKUP(B25,MODALIDADE_1!A:B,2,FALSE)</f>
        <v>#N/A</v>
      </c>
      <c r="E25" s="94" t="e">
        <f>VLOOKUP(B25,MODALIDADE_1!A:E,5,FALSE)</f>
        <v>#N/A</v>
      </c>
      <c r="F25" s="95" t="e">
        <f>VLOOKUP(B25,MODALIDADE_1!A:C,3,FALSE)</f>
        <v>#N/A</v>
      </c>
      <c r="G25" s="120" t="e">
        <f>VLOOKUP(B25,MODALIDADE_1!A:G,4,FALSE)</f>
        <v>#N/A</v>
      </c>
      <c r="H25" t="e">
        <f>VLOOKUP(B25,MODALIDADE_1!A:G,6,FALSE)</f>
        <v>#N/A</v>
      </c>
      <c r="I25" t="e">
        <f>VLOOKUP(B25,MODALIDADE_1!A:G,7,FALSE)</f>
        <v>#N/A</v>
      </c>
      <c r="J25" s="106" t="e">
        <f>VLOOKUP(Tabela410[[#This Row],[Proposta de Referência]],SIMP_M1!A:K,9,FALSE)</f>
        <v>#N/A</v>
      </c>
      <c r="K25" s="106" t="e">
        <f>VLOOKUP(Tabela410[[#This Row],[Proposta de Referência]],SIMP_M1!A:K,8,FALSE)</f>
        <v>#N/A</v>
      </c>
      <c r="L25" s="107" t="e">
        <f t="shared" si="0"/>
        <v>#N/A</v>
      </c>
      <c r="M25" s="107" t="e">
        <f t="shared" si="1"/>
        <v>#N/A</v>
      </c>
      <c r="N25" t="e">
        <f t="shared" si="2"/>
        <v>#N/A</v>
      </c>
      <c r="O25" t="e">
        <f t="shared" si="3"/>
        <v>#N/A</v>
      </c>
      <c r="P25" s="24" t="str">
        <f>IFERROR(VLOOKUP(O25,HOSPITAIS_COM_DIVIDAS!A:E,5,FALSE),"")</f>
        <v/>
      </c>
    </row>
    <row r="26" spans="1:16" x14ac:dyDescent="0.25">
      <c r="A26" s="52" t="e">
        <f>Tabela410[[#This Row],[Status da Proposta]]</f>
        <v>#N/A</v>
      </c>
      <c r="B26" s="121">
        <f>MODALIDADE_1!A26</f>
        <v>0</v>
      </c>
      <c r="C26" s="120" t="e">
        <f>VLOOKUP(B26,MODALIDADE_1!A:B,2,FALSE)</f>
        <v>#N/A</v>
      </c>
      <c r="E26" s="94" t="e">
        <f>VLOOKUP(B26,MODALIDADE_1!A:E,5,FALSE)</f>
        <v>#N/A</v>
      </c>
      <c r="F26" s="95" t="e">
        <f>VLOOKUP(B26,MODALIDADE_1!A:C,3,FALSE)</f>
        <v>#N/A</v>
      </c>
      <c r="G26" s="120" t="e">
        <f>VLOOKUP(B26,MODALIDADE_1!A:G,4,FALSE)</f>
        <v>#N/A</v>
      </c>
      <c r="H26" t="e">
        <f>VLOOKUP(B26,MODALIDADE_1!A:G,6,FALSE)</f>
        <v>#N/A</v>
      </c>
      <c r="I26" t="e">
        <f>VLOOKUP(B26,MODALIDADE_1!A:G,7,FALSE)</f>
        <v>#N/A</v>
      </c>
      <c r="J26" s="106" t="e">
        <f>VLOOKUP(Tabela410[[#This Row],[Proposta de Referência]],SIMP_M1!A:K,9,FALSE)</f>
        <v>#N/A</v>
      </c>
      <c r="K26" s="106" t="e">
        <f>VLOOKUP(Tabela410[[#This Row],[Proposta de Referência]],SIMP_M1!A:K,8,FALSE)</f>
        <v>#N/A</v>
      </c>
      <c r="L26" s="107" t="e">
        <f t="shared" si="0"/>
        <v>#N/A</v>
      </c>
      <c r="M26" s="107" t="e">
        <f t="shared" si="1"/>
        <v>#N/A</v>
      </c>
      <c r="N26" t="e">
        <f t="shared" si="2"/>
        <v>#N/A</v>
      </c>
      <c r="O26" t="e">
        <f t="shared" si="3"/>
        <v>#N/A</v>
      </c>
      <c r="P26" s="24" t="str">
        <f>IFERROR(VLOOKUP(O26,HOSPITAIS_COM_DIVIDAS!A:E,5,FALSE),"")</f>
        <v/>
      </c>
    </row>
    <row r="27" spans="1:16" x14ac:dyDescent="0.25">
      <c r="A27" s="52" t="e">
        <f>Tabela410[[#This Row],[Status da Proposta]]</f>
        <v>#N/A</v>
      </c>
      <c r="B27" s="121">
        <f>MODALIDADE_1!A27</f>
        <v>0</v>
      </c>
      <c r="C27" s="120" t="e">
        <f>VLOOKUP(B27,MODALIDADE_1!A:B,2,FALSE)</f>
        <v>#N/A</v>
      </c>
      <c r="E27" s="94" t="e">
        <f>VLOOKUP(B27,MODALIDADE_1!A:E,5,FALSE)</f>
        <v>#N/A</v>
      </c>
      <c r="F27" s="95" t="e">
        <f>VLOOKUP(B27,MODALIDADE_1!A:C,3,FALSE)</f>
        <v>#N/A</v>
      </c>
      <c r="G27" s="120" t="e">
        <f>VLOOKUP(B27,MODALIDADE_1!A:G,4,FALSE)</f>
        <v>#N/A</v>
      </c>
      <c r="H27" t="e">
        <f>VLOOKUP(B27,MODALIDADE_1!A:G,6,FALSE)</f>
        <v>#N/A</v>
      </c>
      <c r="I27" t="e">
        <f>VLOOKUP(B27,MODALIDADE_1!A:G,7,FALSE)</f>
        <v>#N/A</v>
      </c>
      <c r="J27" s="106" t="e">
        <f>VLOOKUP(Tabela410[[#This Row],[Proposta de Referência]],SIMP_M1!A:K,9,FALSE)</f>
        <v>#N/A</v>
      </c>
      <c r="K27" s="106" t="e">
        <f>VLOOKUP(Tabela410[[#This Row],[Proposta de Referência]],SIMP_M1!A:K,8,FALSE)</f>
        <v>#N/A</v>
      </c>
      <c r="L27" s="107" t="e">
        <f t="shared" si="0"/>
        <v>#N/A</v>
      </c>
      <c r="M27" s="107" t="e">
        <f t="shared" si="1"/>
        <v>#N/A</v>
      </c>
      <c r="N27" t="e">
        <f t="shared" si="2"/>
        <v>#N/A</v>
      </c>
      <c r="O27" t="e">
        <f t="shared" si="3"/>
        <v>#N/A</v>
      </c>
      <c r="P27" s="24" t="str">
        <f>IFERROR(VLOOKUP(O27,HOSPITAIS_COM_DIVIDAS!A:E,5,FALSE),"")</f>
        <v/>
      </c>
    </row>
    <row r="28" spans="1:16" x14ac:dyDescent="0.25">
      <c r="A28" s="52" t="e">
        <f>Tabela410[[#This Row],[Status da Proposta]]</f>
        <v>#N/A</v>
      </c>
      <c r="B28" s="121">
        <f>MODALIDADE_1!A28</f>
        <v>0</v>
      </c>
      <c r="C28" s="120" t="e">
        <f>VLOOKUP(B28,MODALIDADE_1!A:B,2,FALSE)</f>
        <v>#N/A</v>
      </c>
      <c r="E28" s="94" t="e">
        <f>VLOOKUP(B28,MODALIDADE_1!A:E,5,FALSE)</f>
        <v>#N/A</v>
      </c>
      <c r="F28" s="95" t="e">
        <f>VLOOKUP(B28,MODALIDADE_1!A:C,3,FALSE)</f>
        <v>#N/A</v>
      </c>
      <c r="G28" s="120" t="e">
        <f>VLOOKUP(B28,MODALIDADE_1!A:G,4,FALSE)</f>
        <v>#N/A</v>
      </c>
      <c r="H28" t="e">
        <f>VLOOKUP(B28,MODALIDADE_1!A:G,6,FALSE)</f>
        <v>#N/A</v>
      </c>
      <c r="I28" t="e">
        <f>VLOOKUP(B28,MODALIDADE_1!A:G,7,FALSE)</f>
        <v>#N/A</v>
      </c>
      <c r="J28" s="106" t="e">
        <f>VLOOKUP(Tabela410[[#This Row],[Proposta de Referência]],SIMP_M1!A:K,9,FALSE)</f>
        <v>#N/A</v>
      </c>
      <c r="K28" s="106" t="e">
        <f>VLOOKUP(Tabela410[[#This Row],[Proposta de Referência]],SIMP_M1!A:K,8,FALSE)</f>
        <v>#N/A</v>
      </c>
      <c r="L28" s="107" t="e">
        <f t="shared" si="0"/>
        <v>#N/A</v>
      </c>
      <c r="M28" s="107" t="e">
        <f t="shared" si="1"/>
        <v>#N/A</v>
      </c>
      <c r="N28" t="e">
        <f t="shared" si="2"/>
        <v>#N/A</v>
      </c>
      <c r="O28" t="e">
        <f t="shared" si="3"/>
        <v>#N/A</v>
      </c>
      <c r="P28" s="24" t="str">
        <f>IFERROR(VLOOKUP(O28,HOSPITAIS_COM_DIVIDAS!A:E,5,FALSE),"")</f>
        <v/>
      </c>
    </row>
    <row r="29" spans="1:16" x14ac:dyDescent="0.25">
      <c r="A29" s="52" t="e">
        <f>Tabela410[[#This Row],[Status da Proposta]]</f>
        <v>#N/A</v>
      </c>
      <c r="B29" s="121">
        <f>MODALIDADE_1!A29</f>
        <v>0</v>
      </c>
      <c r="C29" s="120" t="e">
        <f>VLOOKUP(B29,MODALIDADE_1!A:B,2,FALSE)</f>
        <v>#N/A</v>
      </c>
      <c r="E29" s="94" t="e">
        <f>VLOOKUP(B29,MODALIDADE_1!A:E,5,FALSE)</f>
        <v>#N/A</v>
      </c>
      <c r="F29" s="95" t="e">
        <f>VLOOKUP(B29,MODALIDADE_1!A:C,3,FALSE)</f>
        <v>#N/A</v>
      </c>
      <c r="G29" s="120" t="e">
        <f>VLOOKUP(B29,MODALIDADE_1!A:G,4,FALSE)</f>
        <v>#N/A</v>
      </c>
      <c r="H29" t="e">
        <f>VLOOKUP(B29,MODALIDADE_1!A:G,6,FALSE)</f>
        <v>#N/A</v>
      </c>
      <c r="I29" t="e">
        <f>VLOOKUP(B29,MODALIDADE_1!A:G,7,FALSE)</f>
        <v>#N/A</v>
      </c>
      <c r="J29" s="106" t="e">
        <f>VLOOKUP(Tabela410[[#This Row],[Proposta de Referência]],SIMP_M1!A:K,9,FALSE)</f>
        <v>#N/A</v>
      </c>
      <c r="K29" s="106" t="e">
        <f>VLOOKUP(Tabela410[[#This Row],[Proposta de Referência]],SIMP_M1!A:K,8,FALSE)</f>
        <v>#N/A</v>
      </c>
      <c r="L29" s="107" t="e">
        <f t="shared" si="0"/>
        <v>#N/A</v>
      </c>
      <c r="M29" s="107" t="e">
        <f t="shared" si="1"/>
        <v>#N/A</v>
      </c>
      <c r="N29" t="e">
        <f t="shared" si="2"/>
        <v>#N/A</v>
      </c>
      <c r="O29" t="e">
        <f t="shared" si="3"/>
        <v>#N/A</v>
      </c>
      <c r="P29" s="24" t="str">
        <f>IFERROR(VLOOKUP(O29,HOSPITAIS_COM_DIVIDAS!A:E,5,FALSE),"")</f>
        <v/>
      </c>
    </row>
    <row r="30" spans="1:16" x14ac:dyDescent="0.25">
      <c r="A30" s="52" t="e">
        <f>Tabela410[[#This Row],[Status da Proposta]]</f>
        <v>#N/A</v>
      </c>
      <c r="B30" s="121">
        <f>MODALIDADE_1!A30</f>
        <v>0</v>
      </c>
      <c r="C30" s="120" t="e">
        <f>VLOOKUP(B30,MODALIDADE_1!A:B,2,FALSE)</f>
        <v>#N/A</v>
      </c>
      <c r="E30" s="94" t="e">
        <f>VLOOKUP(B30,MODALIDADE_1!A:E,5,FALSE)</f>
        <v>#N/A</v>
      </c>
      <c r="F30" s="95" t="e">
        <f>VLOOKUP(B30,MODALIDADE_1!A:C,3,FALSE)</f>
        <v>#N/A</v>
      </c>
      <c r="G30" s="120" t="e">
        <f>VLOOKUP(B30,MODALIDADE_1!A:G,4,FALSE)</f>
        <v>#N/A</v>
      </c>
      <c r="H30" t="e">
        <f>VLOOKUP(B30,MODALIDADE_1!A:G,6,FALSE)</f>
        <v>#N/A</v>
      </c>
      <c r="I30" t="e">
        <f>VLOOKUP(B30,MODALIDADE_1!A:G,7,FALSE)</f>
        <v>#N/A</v>
      </c>
      <c r="J30" s="106" t="e">
        <f>VLOOKUP(Tabela410[[#This Row],[Proposta de Referência]],SIMP_M1!A:K,9,FALSE)</f>
        <v>#N/A</v>
      </c>
      <c r="K30" s="106" t="e">
        <f>VLOOKUP(Tabela410[[#This Row],[Proposta de Referência]],SIMP_M1!A:K,8,FALSE)</f>
        <v>#N/A</v>
      </c>
      <c r="L30" s="107" t="e">
        <f t="shared" si="0"/>
        <v>#N/A</v>
      </c>
      <c r="M30" s="107" t="e">
        <f t="shared" si="1"/>
        <v>#N/A</v>
      </c>
      <c r="N30" t="e">
        <f t="shared" si="2"/>
        <v>#N/A</v>
      </c>
      <c r="O30" t="e">
        <f t="shared" si="3"/>
        <v>#N/A</v>
      </c>
      <c r="P30" s="24" t="str">
        <f>IFERROR(VLOOKUP(O30,HOSPITAIS_COM_DIVIDAS!A:E,5,FALSE),"")</f>
        <v/>
      </c>
    </row>
    <row r="31" spans="1:16" x14ac:dyDescent="0.25">
      <c r="A31" s="52" t="e">
        <f>Tabela410[[#This Row],[Status da Proposta]]</f>
        <v>#N/A</v>
      </c>
      <c r="B31" s="121">
        <f>MODALIDADE_1!A31</f>
        <v>0</v>
      </c>
      <c r="C31" s="120" t="e">
        <f>VLOOKUP(B31,MODALIDADE_1!A:B,2,FALSE)</f>
        <v>#N/A</v>
      </c>
      <c r="E31" s="94" t="e">
        <f>VLOOKUP(B31,MODALIDADE_1!A:E,5,FALSE)</f>
        <v>#N/A</v>
      </c>
      <c r="F31" s="95" t="e">
        <f>VLOOKUP(B31,MODALIDADE_1!A:C,3,FALSE)</f>
        <v>#N/A</v>
      </c>
      <c r="G31" s="120" t="e">
        <f>VLOOKUP(B31,MODALIDADE_1!A:G,4,FALSE)</f>
        <v>#N/A</v>
      </c>
      <c r="H31" t="e">
        <f>VLOOKUP(B31,MODALIDADE_1!A:G,6,FALSE)</f>
        <v>#N/A</v>
      </c>
      <c r="I31" t="e">
        <f>VLOOKUP(B31,MODALIDADE_1!A:G,7,FALSE)</f>
        <v>#N/A</v>
      </c>
      <c r="J31" s="106" t="e">
        <f>VLOOKUP(Tabela410[[#This Row],[Proposta de Referência]],SIMP_M1!A:K,9,FALSE)</f>
        <v>#N/A</v>
      </c>
      <c r="K31" s="106" t="e">
        <f>VLOOKUP(Tabela410[[#This Row],[Proposta de Referência]],SIMP_M1!A:K,8,FALSE)</f>
        <v>#N/A</v>
      </c>
      <c r="L31" s="107" t="e">
        <f t="shared" si="0"/>
        <v>#N/A</v>
      </c>
      <c r="M31" s="107" t="e">
        <f t="shared" si="1"/>
        <v>#N/A</v>
      </c>
      <c r="N31" t="e">
        <f t="shared" si="2"/>
        <v>#N/A</v>
      </c>
      <c r="O31" t="e">
        <f t="shared" si="3"/>
        <v>#N/A</v>
      </c>
      <c r="P31" s="24" t="str">
        <f>IFERROR(VLOOKUP(O31,HOSPITAIS_COM_DIVIDAS!A:E,5,FALSE),"")</f>
        <v/>
      </c>
    </row>
    <row r="32" spans="1:16" x14ac:dyDescent="0.25">
      <c r="A32" s="52" t="e">
        <f>Tabela410[[#This Row],[Status da Proposta]]</f>
        <v>#N/A</v>
      </c>
      <c r="B32" s="121">
        <f>MODALIDADE_1!A32</f>
        <v>0</v>
      </c>
      <c r="C32" s="120" t="e">
        <f>VLOOKUP(B32,MODALIDADE_1!A:B,2,FALSE)</f>
        <v>#N/A</v>
      </c>
      <c r="E32" s="94" t="e">
        <f>VLOOKUP(B32,MODALIDADE_1!A:E,5,FALSE)</f>
        <v>#N/A</v>
      </c>
      <c r="F32" s="95" t="e">
        <f>VLOOKUP(B32,MODALIDADE_1!A:C,3,FALSE)</f>
        <v>#N/A</v>
      </c>
      <c r="G32" s="120" t="e">
        <f>VLOOKUP(B32,MODALIDADE_1!A:G,4,FALSE)</f>
        <v>#N/A</v>
      </c>
      <c r="H32" t="e">
        <f>VLOOKUP(B32,MODALIDADE_1!A:G,6,FALSE)</f>
        <v>#N/A</v>
      </c>
      <c r="I32" t="e">
        <f>VLOOKUP(B32,MODALIDADE_1!A:G,7,FALSE)</f>
        <v>#N/A</v>
      </c>
      <c r="J32" s="106" t="e">
        <f>VLOOKUP(Tabela410[[#This Row],[Proposta de Referência]],SIMP_M1!A:K,9,FALSE)</f>
        <v>#N/A</v>
      </c>
      <c r="K32" s="106" t="e">
        <f>VLOOKUP(Tabela410[[#This Row],[Proposta de Referência]],SIMP_M1!A:K,8,FALSE)</f>
        <v>#N/A</v>
      </c>
      <c r="L32" s="107" t="e">
        <f t="shared" si="0"/>
        <v>#N/A</v>
      </c>
      <c r="M32" s="107" t="e">
        <f t="shared" si="1"/>
        <v>#N/A</v>
      </c>
      <c r="N32" t="e">
        <f t="shared" si="2"/>
        <v>#N/A</v>
      </c>
      <c r="O32" t="e">
        <f t="shared" si="3"/>
        <v>#N/A</v>
      </c>
      <c r="P32" s="24" t="str">
        <f>IFERROR(VLOOKUP(O32,HOSPITAIS_COM_DIVIDAS!A:E,5,FALSE),"")</f>
        <v/>
      </c>
    </row>
    <row r="33" spans="1:16" x14ac:dyDescent="0.25">
      <c r="A33" s="52" t="e">
        <f>Tabela410[[#This Row],[Status da Proposta]]</f>
        <v>#N/A</v>
      </c>
      <c r="B33" s="121">
        <f>MODALIDADE_1!A33</f>
        <v>0</v>
      </c>
      <c r="C33" s="120" t="e">
        <f>VLOOKUP(B33,MODALIDADE_1!A:B,2,FALSE)</f>
        <v>#N/A</v>
      </c>
      <c r="E33" s="94" t="e">
        <f>VLOOKUP(B33,MODALIDADE_1!A:E,5,FALSE)</f>
        <v>#N/A</v>
      </c>
      <c r="F33" s="95" t="e">
        <f>VLOOKUP(B33,MODALIDADE_1!A:C,3,FALSE)</f>
        <v>#N/A</v>
      </c>
      <c r="G33" s="120" t="e">
        <f>VLOOKUP(B33,MODALIDADE_1!A:G,4,FALSE)</f>
        <v>#N/A</v>
      </c>
      <c r="H33" t="e">
        <f>VLOOKUP(B33,MODALIDADE_1!A:G,6,FALSE)</f>
        <v>#N/A</v>
      </c>
      <c r="I33" t="e">
        <f>VLOOKUP(B33,MODALIDADE_1!A:G,7,FALSE)</f>
        <v>#N/A</v>
      </c>
      <c r="J33" s="106" t="e">
        <f>VLOOKUP(Tabela410[[#This Row],[Proposta de Referência]],SIMP_M1!A:K,9,FALSE)</f>
        <v>#N/A</v>
      </c>
      <c r="K33" s="106" t="e">
        <f>VLOOKUP(Tabela410[[#This Row],[Proposta de Referência]],SIMP_M1!A:K,8,FALSE)</f>
        <v>#N/A</v>
      </c>
      <c r="L33" s="107" t="e">
        <f t="shared" si="0"/>
        <v>#N/A</v>
      </c>
      <c r="M33" s="107" t="e">
        <f t="shared" si="1"/>
        <v>#N/A</v>
      </c>
      <c r="N33" t="e">
        <f t="shared" si="2"/>
        <v>#N/A</v>
      </c>
      <c r="O33" t="e">
        <f t="shared" si="3"/>
        <v>#N/A</v>
      </c>
      <c r="P33" s="24" t="str">
        <f>IFERROR(VLOOKUP(O33,HOSPITAIS_COM_DIVIDAS!A:E,5,FALSE),"")</f>
        <v/>
      </c>
    </row>
    <row r="34" spans="1:16" x14ac:dyDescent="0.25">
      <c r="A34" s="52" t="e">
        <f>Tabela410[[#This Row],[Status da Proposta]]</f>
        <v>#N/A</v>
      </c>
      <c r="B34" s="121">
        <f>MODALIDADE_1!A34</f>
        <v>0</v>
      </c>
      <c r="C34" s="120" t="e">
        <f>VLOOKUP(B34,MODALIDADE_1!A:B,2,FALSE)</f>
        <v>#N/A</v>
      </c>
      <c r="E34" s="94" t="e">
        <f>VLOOKUP(B34,MODALIDADE_1!A:E,5,FALSE)</f>
        <v>#N/A</v>
      </c>
      <c r="F34" s="95" t="e">
        <f>VLOOKUP(B34,MODALIDADE_1!A:C,3,FALSE)</f>
        <v>#N/A</v>
      </c>
      <c r="G34" s="120" t="e">
        <f>VLOOKUP(B34,MODALIDADE_1!A:G,4,FALSE)</f>
        <v>#N/A</v>
      </c>
      <c r="H34" t="e">
        <f>VLOOKUP(B34,MODALIDADE_1!A:G,6,FALSE)</f>
        <v>#N/A</v>
      </c>
      <c r="I34" t="e">
        <f>VLOOKUP(B34,MODALIDADE_1!A:G,7,FALSE)</f>
        <v>#N/A</v>
      </c>
      <c r="J34" s="106" t="e">
        <f>VLOOKUP(Tabela410[[#This Row],[Proposta de Referência]],SIMP_M1!A:K,9,FALSE)</f>
        <v>#N/A</v>
      </c>
      <c r="K34" s="106" t="e">
        <f>VLOOKUP(Tabela410[[#This Row],[Proposta de Referência]],SIMP_M1!A:K,8,FALSE)</f>
        <v>#N/A</v>
      </c>
      <c r="L34" s="107" t="e">
        <f t="shared" ref="L34:L65" si="4">K34+J34</f>
        <v>#N/A</v>
      </c>
      <c r="M34" s="107" t="e">
        <f t="shared" ref="M34:M65" si="5">L34*12</f>
        <v>#N/A</v>
      </c>
      <c r="N34" t="e">
        <f t="shared" ref="N34:N65" si="6">IF(L34&gt;100000,"SIM, POSSUI VALOR ACIMA DE R$100.000,00","NÃO, POSSUI VALOR NECESSÁRIO")</f>
        <v>#N/A</v>
      </c>
      <c r="O34" t="e">
        <f t="shared" ref="O34:O65" si="7">LEFT(E34,8)</f>
        <v>#N/A</v>
      </c>
      <c r="P34" s="24" t="str">
        <f>IFERROR(VLOOKUP(O34,HOSPITAIS_COM_DIVIDAS!A:E,5,FALSE),"")</f>
        <v/>
      </c>
    </row>
    <row r="35" spans="1:16" x14ac:dyDescent="0.25">
      <c r="A35" s="52" t="e">
        <f>Tabela410[[#This Row],[Status da Proposta]]</f>
        <v>#N/A</v>
      </c>
      <c r="B35" s="121">
        <f>MODALIDADE_1!A35</f>
        <v>0</v>
      </c>
      <c r="C35" s="120" t="e">
        <f>VLOOKUP(B35,MODALIDADE_1!A:B,2,FALSE)</f>
        <v>#N/A</v>
      </c>
      <c r="E35" s="94" t="e">
        <f>VLOOKUP(B35,MODALIDADE_1!A:E,5,FALSE)</f>
        <v>#N/A</v>
      </c>
      <c r="F35" s="95" t="e">
        <f>VLOOKUP(B35,MODALIDADE_1!A:C,3,FALSE)</f>
        <v>#N/A</v>
      </c>
      <c r="G35" s="120" t="e">
        <f>VLOOKUP(B35,MODALIDADE_1!A:G,4,FALSE)</f>
        <v>#N/A</v>
      </c>
      <c r="H35" t="e">
        <f>VLOOKUP(B35,MODALIDADE_1!A:G,6,FALSE)</f>
        <v>#N/A</v>
      </c>
      <c r="I35" t="e">
        <f>VLOOKUP(B35,MODALIDADE_1!A:G,7,FALSE)</f>
        <v>#N/A</v>
      </c>
      <c r="J35" s="106" t="e">
        <f>VLOOKUP(Tabela410[[#This Row],[Proposta de Referência]],SIMP_M1!A:K,9,FALSE)</f>
        <v>#N/A</v>
      </c>
      <c r="K35" s="106" t="e">
        <f>VLOOKUP(Tabela410[[#This Row],[Proposta de Referência]],SIMP_M1!A:K,8,FALSE)</f>
        <v>#N/A</v>
      </c>
      <c r="L35" s="107" t="e">
        <f t="shared" si="4"/>
        <v>#N/A</v>
      </c>
      <c r="M35" s="107" t="e">
        <f t="shared" si="5"/>
        <v>#N/A</v>
      </c>
      <c r="N35" t="e">
        <f t="shared" si="6"/>
        <v>#N/A</v>
      </c>
      <c r="O35" t="e">
        <f t="shared" si="7"/>
        <v>#N/A</v>
      </c>
      <c r="P35" s="24" t="str">
        <f>IFERROR(VLOOKUP(O35,HOSPITAIS_COM_DIVIDAS!A:E,5,FALSE),"")</f>
        <v/>
      </c>
    </row>
    <row r="36" spans="1:16" s="26" customFormat="1" x14ac:dyDescent="0.25">
      <c r="A36" s="52" t="e">
        <f>Tabela410[[#This Row],[Status da Proposta]]</f>
        <v>#N/A</v>
      </c>
      <c r="B36" s="121">
        <f>MODALIDADE_1!A36</f>
        <v>0</v>
      </c>
      <c r="C36" s="120" t="e">
        <f>VLOOKUP(B36,MODALIDADE_1!A:B,2,FALSE)</f>
        <v>#N/A</v>
      </c>
      <c r="E36" s="94" t="e">
        <f>VLOOKUP(B36,MODALIDADE_1!A:E,5,FALSE)</f>
        <v>#N/A</v>
      </c>
      <c r="F36" s="95" t="e">
        <f>VLOOKUP(B36,MODALIDADE_1!A:C,3,FALSE)</f>
        <v>#N/A</v>
      </c>
      <c r="G36" s="120" t="e">
        <f>VLOOKUP(B36,MODALIDADE_1!A:G,4,FALSE)</f>
        <v>#N/A</v>
      </c>
      <c r="H36" t="e">
        <f>VLOOKUP(B36,MODALIDADE_1!A:G,6,FALSE)</f>
        <v>#N/A</v>
      </c>
      <c r="I36" t="e">
        <f>VLOOKUP(B36,MODALIDADE_1!A:G,7,FALSE)</f>
        <v>#N/A</v>
      </c>
      <c r="J36" s="106" t="e">
        <f>VLOOKUP(Tabela410[[#This Row],[Proposta de Referência]],SIMP_M1!A:K,9,FALSE)</f>
        <v>#N/A</v>
      </c>
      <c r="K36" s="106" t="e">
        <f>VLOOKUP(Tabela410[[#This Row],[Proposta de Referência]],SIMP_M1!A:K,8,FALSE)</f>
        <v>#N/A</v>
      </c>
      <c r="L36" s="107" t="e">
        <f t="shared" si="4"/>
        <v>#N/A</v>
      </c>
      <c r="M36" s="107" t="e">
        <f t="shared" si="5"/>
        <v>#N/A</v>
      </c>
      <c r="N36" t="e">
        <f t="shared" si="6"/>
        <v>#N/A</v>
      </c>
      <c r="O36" t="e">
        <f t="shared" si="7"/>
        <v>#N/A</v>
      </c>
      <c r="P36" s="24" t="str">
        <f>IFERROR(VLOOKUP(O36,HOSPITAIS_COM_DIVIDAS!A:E,5,FALSE),"")</f>
        <v/>
      </c>
    </row>
    <row r="37" spans="1:16" s="26" customFormat="1" x14ac:dyDescent="0.25">
      <c r="A37" s="52" t="e">
        <f>Tabela410[[#This Row],[Status da Proposta]]</f>
        <v>#N/A</v>
      </c>
      <c r="B37" s="121">
        <f>MODALIDADE_1!A37</f>
        <v>0</v>
      </c>
      <c r="C37" s="120" t="e">
        <f>VLOOKUP(B37,MODALIDADE_1!A:B,2,FALSE)</f>
        <v>#N/A</v>
      </c>
      <c r="E37" s="94" t="e">
        <f>VLOOKUP(B37,MODALIDADE_1!A:E,5,FALSE)</f>
        <v>#N/A</v>
      </c>
      <c r="F37" s="95" t="e">
        <f>VLOOKUP(B37,MODALIDADE_1!A:C,3,FALSE)</f>
        <v>#N/A</v>
      </c>
      <c r="G37" s="120" t="e">
        <f>VLOOKUP(B37,MODALIDADE_1!A:G,4,FALSE)</f>
        <v>#N/A</v>
      </c>
      <c r="H37" t="e">
        <f>VLOOKUP(B37,MODALIDADE_1!A:G,6,FALSE)</f>
        <v>#N/A</v>
      </c>
      <c r="I37" t="e">
        <f>VLOOKUP(B37,MODALIDADE_1!A:G,7,FALSE)</f>
        <v>#N/A</v>
      </c>
      <c r="J37" s="106" t="e">
        <f>VLOOKUP(Tabela410[[#This Row],[Proposta de Referência]],SIMP_M1!A:K,9,FALSE)</f>
        <v>#N/A</v>
      </c>
      <c r="K37" s="106" t="e">
        <f>VLOOKUP(Tabela410[[#This Row],[Proposta de Referência]],SIMP_M1!A:K,8,FALSE)</f>
        <v>#N/A</v>
      </c>
      <c r="L37" s="107" t="e">
        <f t="shared" si="4"/>
        <v>#N/A</v>
      </c>
      <c r="M37" s="107" t="e">
        <f t="shared" si="5"/>
        <v>#N/A</v>
      </c>
      <c r="N37" t="e">
        <f t="shared" si="6"/>
        <v>#N/A</v>
      </c>
      <c r="O37" t="e">
        <f t="shared" si="7"/>
        <v>#N/A</v>
      </c>
      <c r="P37" s="24" t="str">
        <f>IFERROR(VLOOKUP(O37,HOSPITAIS_COM_DIVIDAS!A:E,5,FALSE),"")</f>
        <v/>
      </c>
    </row>
    <row r="38" spans="1:16" x14ac:dyDescent="0.25">
      <c r="A38" s="52" t="e">
        <f>Tabela410[[#This Row],[Status da Proposta]]</f>
        <v>#N/A</v>
      </c>
      <c r="B38" s="121">
        <f>MODALIDADE_1!A38</f>
        <v>0</v>
      </c>
      <c r="C38" s="120" t="e">
        <f>VLOOKUP(B38,MODALIDADE_1!A:B,2,FALSE)</f>
        <v>#N/A</v>
      </c>
      <c r="E38" s="94" t="e">
        <f>VLOOKUP(B38,MODALIDADE_1!A:E,5,FALSE)</f>
        <v>#N/A</v>
      </c>
      <c r="F38" s="95" t="e">
        <f>VLOOKUP(B38,MODALIDADE_1!A:C,3,FALSE)</f>
        <v>#N/A</v>
      </c>
      <c r="G38" s="120" t="e">
        <f>VLOOKUP(B38,MODALIDADE_1!A:G,4,FALSE)</f>
        <v>#N/A</v>
      </c>
      <c r="H38" t="e">
        <f>VLOOKUP(B38,MODALIDADE_1!A:G,6,FALSE)</f>
        <v>#N/A</v>
      </c>
      <c r="I38" t="e">
        <f>VLOOKUP(B38,MODALIDADE_1!A:G,7,FALSE)</f>
        <v>#N/A</v>
      </c>
      <c r="J38" s="106" t="e">
        <f>VLOOKUP(Tabela410[[#This Row],[Proposta de Referência]],SIMP_M1!A:K,9,FALSE)</f>
        <v>#N/A</v>
      </c>
      <c r="K38" s="106" t="e">
        <f>VLOOKUP(Tabela410[[#This Row],[Proposta de Referência]],SIMP_M1!A:K,8,FALSE)</f>
        <v>#N/A</v>
      </c>
      <c r="L38" s="107" t="e">
        <f t="shared" si="4"/>
        <v>#N/A</v>
      </c>
      <c r="M38" s="107" t="e">
        <f t="shared" si="5"/>
        <v>#N/A</v>
      </c>
      <c r="N38" t="e">
        <f t="shared" si="6"/>
        <v>#N/A</v>
      </c>
      <c r="O38" t="e">
        <f t="shared" si="7"/>
        <v>#N/A</v>
      </c>
      <c r="P38" s="24" t="str">
        <f>IFERROR(VLOOKUP(O38,HOSPITAIS_COM_DIVIDAS!A:E,5,FALSE),"")</f>
        <v/>
      </c>
    </row>
    <row r="39" spans="1:16" x14ac:dyDescent="0.25">
      <c r="A39" s="52" t="e">
        <f>Tabela410[[#This Row],[Status da Proposta]]</f>
        <v>#N/A</v>
      </c>
      <c r="B39" s="121">
        <f>MODALIDADE_1!A39</f>
        <v>0</v>
      </c>
      <c r="C39" s="120" t="e">
        <f>VLOOKUP(B39,MODALIDADE_1!A:B,2,FALSE)</f>
        <v>#N/A</v>
      </c>
      <c r="E39" s="94" t="e">
        <f>VLOOKUP(B39,MODALIDADE_1!A:E,5,FALSE)</f>
        <v>#N/A</v>
      </c>
      <c r="F39" s="95" t="e">
        <f>VLOOKUP(B39,MODALIDADE_1!A:C,3,FALSE)</f>
        <v>#N/A</v>
      </c>
      <c r="G39" s="120" t="e">
        <f>VLOOKUP(B39,MODALIDADE_1!A:G,4,FALSE)</f>
        <v>#N/A</v>
      </c>
      <c r="H39" t="e">
        <f>VLOOKUP(B39,MODALIDADE_1!A:G,6,FALSE)</f>
        <v>#N/A</v>
      </c>
      <c r="I39" t="e">
        <f>VLOOKUP(B39,MODALIDADE_1!A:G,7,FALSE)</f>
        <v>#N/A</v>
      </c>
      <c r="J39" s="106" t="e">
        <f>VLOOKUP(Tabela410[[#This Row],[Proposta de Referência]],SIMP_M1!A:K,9,FALSE)</f>
        <v>#N/A</v>
      </c>
      <c r="K39" s="106" t="e">
        <f>VLOOKUP(Tabela410[[#This Row],[Proposta de Referência]],SIMP_M1!A:K,8,FALSE)</f>
        <v>#N/A</v>
      </c>
      <c r="L39" s="107" t="e">
        <f t="shared" si="4"/>
        <v>#N/A</v>
      </c>
      <c r="M39" s="107" t="e">
        <f t="shared" si="5"/>
        <v>#N/A</v>
      </c>
      <c r="N39" t="e">
        <f t="shared" si="6"/>
        <v>#N/A</v>
      </c>
      <c r="O39" t="e">
        <f t="shared" si="7"/>
        <v>#N/A</v>
      </c>
      <c r="P39" s="24" t="str">
        <f>IFERROR(VLOOKUP(O39,HOSPITAIS_COM_DIVIDAS!A:E,5,FALSE),"")</f>
        <v/>
      </c>
    </row>
    <row r="40" spans="1:16" x14ac:dyDescent="0.25">
      <c r="A40" s="52" t="e">
        <f>Tabela410[[#This Row],[Status da Proposta]]</f>
        <v>#N/A</v>
      </c>
      <c r="B40" s="121">
        <f>MODALIDADE_1!A40</f>
        <v>0</v>
      </c>
      <c r="C40" s="120" t="e">
        <f>VLOOKUP(B40,MODALIDADE_1!A:B,2,FALSE)</f>
        <v>#N/A</v>
      </c>
      <c r="E40" s="94" t="e">
        <f>VLOOKUP(B40,MODALIDADE_1!A:E,5,FALSE)</f>
        <v>#N/A</v>
      </c>
      <c r="F40" s="95" t="e">
        <f>VLOOKUP(B40,MODALIDADE_1!A:C,3,FALSE)</f>
        <v>#N/A</v>
      </c>
      <c r="G40" s="120" t="e">
        <f>VLOOKUP(B40,MODALIDADE_1!A:G,4,FALSE)</f>
        <v>#N/A</v>
      </c>
      <c r="H40" t="e">
        <f>VLOOKUP(B40,MODALIDADE_1!A:G,6,FALSE)</f>
        <v>#N/A</v>
      </c>
      <c r="I40" t="e">
        <f>VLOOKUP(B40,MODALIDADE_1!A:G,7,FALSE)</f>
        <v>#N/A</v>
      </c>
      <c r="J40" s="106" t="e">
        <f>VLOOKUP(Tabela410[[#This Row],[Proposta de Referência]],SIMP_M1!A:K,9,FALSE)</f>
        <v>#N/A</v>
      </c>
      <c r="K40" s="106" t="e">
        <f>VLOOKUP(Tabela410[[#This Row],[Proposta de Referência]],SIMP_M1!A:K,8,FALSE)</f>
        <v>#N/A</v>
      </c>
      <c r="L40" s="107" t="e">
        <f t="shared" si="4"/>
        <v>#N/A</v>
      </c>
      <c r="M40" s="107" t="e">
        <f t="shared" si="5"/>
        <v>#N/A</v>
      </c>
      <c r="N40" t="e">
        <f t="shared" si="6"/>
        <v>#N/A</v>
      </c>
      <c r="O40" t="e">
        <f t="shared" si="7"/>
        <v>#N/A</v>
      </c>
      <c r="P40" s="24" t="str">
        <f>IFERROR(VLOOKUP(O40,HOSPITAIS_COM_DIVIDAS!A:E,5,FALSE),"")</f>
        <v/>
      </c>
    </row>
    <row r="41" spans="1:16" x14ac:dyDescent="0.25">
      <c r="A41" s="52" t="e">
        <f>Tabela410[[#This Row],[Status da Proposta]]</f>
        <v>#N/A</v>
      </c>
      <c r="B41" s="121">
        <f>MODALIDADE_1!A41</f>
        <v>0</v>
      </c>
      <c r="C41" s="120" t="e">
        <f>VLOOKUP(B41,MODALIDADE_1!A:B,2,FALSE)</f>
        <v>#N/A</v>
      </c>
      <c r="E41" s="94" t="e">
        <f>VLOOKUP(B41,MODALIDADE_1!A:E,5,FALSE)</f>
        <v>#N/A</v>
      </c>
      <c r="F41" s="95" t="e">
        <f>VLOOKUP(B41,MODALIDADE_1!A:C,3,FALSE)</f>
        <v>#N/A</v>
      </c>
      <c r="G41" s="120" t="e">
        <f>VLOOKUP(B41,MODALIDADE_1!A:G,4,FALSE)</f>
        <v>#N/A</v>
      </c>
      <c r="H41" t="e">
        <f>VLOOKUP(B41,MODALIDADE_1!A:G,6,FALSE)</f>
        <v>#N/A</v>
      </c>
      <c r="I41" t="e">
        <f>VLOOKUP(B41,MODALIDADE_1!A:G,7,FALSE)</f>
        <v>#N/A</v>
      </c>
      <c r="J41" s="106" t="e">
        <f>VLOOKUP(Tabela410[[#This Row],[Proposta de Referência]],SIMP_M1!A:K,9,FALSE)</f>
        <v>#N/A</v>
      </c>
      <c r="K41" s="106" t="e">
        <f>VLOOKUP(Tabela410[[#This Row],[Proposta de Referência]],SIMP_M1!A:K,8,FALSE)</f>
        <v>#N/A</v>
      </c>
      <c r="L41" s="107" t="e">
        <f t="shared" si="4"/>
        <v>#N/A</v>
      </c>
      <c r="M41" s="107" t="e">
        <f t="shared" si="5"/>
        <v>#N/A</v>
      </c>
      <c r="N41" t="e">
        <f t="shared" si="6"/>
        <v>#N/A</v>
      </c>
      <c r="O41" t="e">
        <f t="shared" si="7"/>
        <v>#N/A</v>
      </c>
      <c r="P41" s="24" t="str">
        <f>IFERROR(VLOOKUP(O41,HOSPITAIS_COM_DIVIDAS!A:E,5,FALSE),"")</f>
        <v/>
      </c>
    </row>
    <row r="42" spans="1:16" x14ac:dyDescent="0.25">
      <c r="A42" s="52" t="e">
        <f>Tabela410[[#This Row],[Status da Proposta]]</f>
        <v>#N/A</v>
      </c>
      <c r="B42" s="121">
        <f>MODALIDADE_1!A42</f>
        <v>0</v>
      </c>
      <c r="C42" s="120" t="e">
        <f>VLOOKUP(B42,MODALIDADE_1!A:B,2,FALSE)</f>
        <v>#N/A</v>
      </c>
      <c r="E42" s="94" t="e">
        <f>VLOOKUP(B42,MODALIDADE_1!A:E,5,FALSE)</f>
        <v>#N/A</v>
      </c>
      <c r="F42" s="95" t="e">
        <f>VLOOKUP(B42,MODALIDADE_1!A:C,3,FALSE)</f>
        <v>#N/A</v>
      </c>
      <c r="G42" s="120" t="e">
        <f>VLOOKUP(B42,MODALIDADE_1!A:G,4,FALSE)</f>
        <v>#N/A</v>
      </c>
      <c r="H42" t="e">
        <f>VLOOKUP(B42,MODALIDADE_1!A:G,6,FALSE)</f>
        <v>#N/A</v>
      </c>
      <c r="I42" t="e">
        <f>VLOOKUP(B42,MODALIDADE_1!A:G,7,FALSE)</f>
        <v>#N/A</v>
      </c>
      <c r="J42" s="106" t="e">
        <f>VLOOKUP(Tabela410[[#This Row],[Proposta de Referência]],SIMP_M1!A:K,9,FALSE)</f>
        <v>#N/A</v>
      </c>
      <c r="K42" s="106" t="e">
        <f>VLOOKUP(Tabela410[[#This Row],[Proposta de Referência]],SIMP_M1!A:K,8,FALSE)</f>
        <v>#N/A</v>
      </c>
      <c r="L42" s="107" t="e">
        <f t="shared" si="4"/>
        <v>#N/A</v>
      </c>
      <c r="M42" s="107" t="e">
        <f t="shared" si="5"/>
        <v>#N/A</v>
      </c>
      <c r="N42" t="e">
        <f t="shared" si="6"/>
        <v>#N/A</v>
      </c>
      <c r="O42" t="e">
        <f t="shared" si="7"/>
        <v>#N/A</v>
      </c>
      <c r="P42" s="24" t="str">
        <f>IFERROR(VLOOKUP(O42,HOSPITAIS_COM_DIVIDAS!A:E,5,FALSE),"")</f>
        <v/>
      </c>
    </row>
    <row r="43" spans="1:16" x14ac:dyDescent="0.25">
      <c r="A43" s="52" t="e">
        <f>Tabela410[[#This Row],[Status da Proposta]]</f>
        <v>#N/A</v>
      </c>
      <c r="B43" s="121">
        <f>MODALIDADE_1!A43</f>
        <v>0</v>
      </c>
      <c r="C43" s="120" t="e">
        <f>VLOOKUP(B43,MODALIDADE_1!A:B,2,FALSE)</f>
        <v>#N/A</v>
      </c>
      <c r="E43" s="94" t="e">
        <f>VLOOKUP(B43,MODALIDADE_1!A:E,5,FALSE)</f>
        <v>#N/A</v>
      </c>
      <c r="F43" s="95" t="e">
        <f>VLOOKUP(B43,MODALIDADE_1!A:C,3,FALSE)</f>
        <v>#N/A</v>
      </c>
      <c r="G43" s="120" t="e">
        <f>VLOOKUP(B43,MODALIDADE_1!A:G,4,FALSE)</f>
        <v>#N/A</v>
      </c>
      <c r="H43" t="e">
        <f>VLOOKUP(B43,MODALIDADE_1!A:G,6,FALSE)</f>
        <v>#N/A</v>
      </c>
      <c r="I43" t="e">
        <f>VLOOKUP(B43,MODALIDADE_1!A:G,7,FALSE)</f>
        <v>#N/A</v>
      </c>
      <c r="J43" s="106" t="e">
        <f>VLOOKUP(Tabela410[[#This Row],[Proposta de Referência]],SIMP_M1!A:K,9,FALSE)</f>
        <v>#N/A</v>
      </c>
      <c r="K43" s="106" t="e">
        <f>VLOOKUP(Tabela410[[#This Row],[Proposta de Referência]],SIMP_M1!A:K,8,FALSE)</f>
        <v>#N/A</v>
      </c>
      <c r="L43" s="107" t="e">
        <f t="shared" si="4"/>
        <v>#N/A</v>
      </c>
      <c r="M43" s="107" t="e">
        <f t="shared" si="5"/>
        <v>#N/A</v>
      </c>
      <c r="N43" t="e">
        <f t="shared" si="6"/>
        <v>#N/A</v>
      </c>
      <c r="O43" t="e">
        <f t="shared" si="7"/>
        <v>#N/A</v>
      </c>
      <c r="P43" s="24" t="str">
        <f>IFERROR(VLOOKUP(O43,HOSPITAIS_COM_DIVIDAS!A:E,5,FALSE),"")</f>
        <v/>
      </c>
    </row>
    <row r="44" spans="1:16" x14ac:dyDescent="0.25">
      <c r="A44" s="52" t="e">
        <f>Tabela410[[#This Row],[Status da Proposta]]</f>
        <v>#N/A</v>
      </c>
      <c r="B44" s="121">
        <f>MODALIDADE_1!A44</f>
        <v>0</v>
      </c>
      <c r="C44" s="120" t="e">
        <f>VLOOKUP(B44,MODALIDADE_1!A:B,2,FALSE)</f>
        <v>#N/A</v>
      </c>
      <c r="E44" s="94" t="e">
        <f>VLOOKUP(B44,MODALIDADE_1!A:E,5,FALSE)</f>
        <v>#N/A</v>
      </c>
      <c r="F44" s="95" t="e">
        <f>VLOOKUP(B44,MODALIDADE_1!A:C,3,FALSE)</f>
        <v>#N/A</v>
      </c>
      <c r="G44" s="120" t="e">
        <f>VLOOKUP(B44,MODALIDADE_1!A:G,4,FALSE)</f>
        <v>#N/A</v>
      </c>
      <c r="H44" t="e">
        <f>VLOOKUP(B44,MODALIDADE_1!A:G,6,FALSE)</f>
        <v>#N/A</v>
      </c>
      <c r="I44" t="e">
        <f>VLOOKUP(B44,MODALIDADE_1!A:G,7,FALSE)</f>
        <v>#N/A</v>
      </c>
      <c r="J44" s="106" t="e">
        <f>VLOOKUP(Tabela410[[#This Row],[Proposta de Referência]],SIMP_M1!A:K,9,FALSE)</f>
        <v>#N/A</v>
      </c>
      <c r="K44" s="106" t="e">
        <f>VLOOKUP(Tabela410[[#This Row],[Proposta de Referência]],SIMP_M1!A:K,8,FALSE)</f>
        <v>#N/A</v>
      </c>
      <c r="L44" s="107" t="e">
        <f t="shared" si="4"/>
        <v>#N/A</v>
      </c>
      <c r="M44" s="107" t="e">
        <f t="shared" si="5"/>
        <v>#N/A</v>
      </c>
      <c r="N44" t="e">
        <f t="shared" si="6"/>
        <v>#N/A</v>
      </c>
      <c r="O44" t="e">
        <f t="shared" si="7"/>
        <v>#N/A</v>
      </c>
      <c r="P44" s="24" t="str">
        <f>IFERROR(VLOOKUP(O44,HOSPITAIS_COM_DIVIDAS!A:E,5,FALSE),"")</f>
        <v/>
      </c>
    </row>
    <row r="45" spans="1:16" x14ac:dyDescent="0.25">
      <c r="A45" s="52" t="e">
        <f>Tabela410[[#This Row],[Status da Proposta]]</f>
        <v>#N/A</v>
      </c>
      <c r="B45" s="121">
        <f>MODALIDADE_1!A45</f>
        <v>0</v>
      </c>
      <c r="C45" s="120" t="e">
        <f>VLOOKUP(B45,MODALIDADE_1!A:B,2,FALSE)</f>
        <v>#N/A</v>
      </c>
      <c r="E45" s="94" t="e">
        <f>VLOOKUP(B45,MODALIDADE_1!A:E,5,FALSE)</f>
        <v>#N/A</v>
      </c>
      <c r="F45" s="95" t="e">
        <f>VLOOKUP(B45,MODALIDADE_1!A:C,3,FALSE)</f>
        <v>#N/A</v>
      </c>
      <c r="G45" s="120" t="e">
        <f>VLOOKUP(B45,MODALIDADE_1!A:G,4,FALSE)</f>
        <v>#N/A</v>
      </c>
      <c r="H45" t="e">
        <f>VLOOKUP(B45,MODALIDADE_1!A:G,6,FALSE)</f>
        <v>#N/A</v>
      </c>
      <c r="I45" t="e">
        <f>VLOOKUP(B45,MODALIDADE_1!A:G,7,FALSE)</f>
        <v>#N/A</v>
      </c>
      <c r="J45" s="106" t="e">
        <f>VLOOKUP(Tabela410[[#This Row],[Proposta de Referência]],SIMP_M1!A:K,9,FALSE)</f>
        <v>#N/A</v>
      </c>
      <c r="K45" s="106" t="e">
        <f>VLOOKUP(Tabela410[[#This Row],[Proposta de Referência]],SIMP_M1!A:K,8,FALSE)</f>
        <v>#N/A</v>
      </c>
      <c r="L45" s="107" t="e">
        <f t="shared" si="4"/>
        <v>#N/A</v>
      </c>
      <c r="M45" s="107" t="e">
        <f t="shared" si="5"/>
        <v>#N/A</v>
      </c>
      <c r="N45" t="e">
        <f t="shared" si="6"/>
        <v>#N/A</v>
      </c>
      <c r="O45" t="e">
        <f t="shared" si="7"/>
        <v>#N/A</v>
      </c>
      <c r="P45" s="24" t="str">
        <f>IFERROR(VLOOKUP(O45,HOSPITAIS_COM_DIVIDAS!A:E,5,FALSE),"")</f>
        <v/>
      </c>
    </row>
    <row r="46" spans="1:16" x14ac:dyDescent="0.25">
      <c r="A46" s="52" t="e">
        <f>Tabela410[[#This Row],[Status da Proposta]]</f>
        <v>#N/A</v>
      </c>
      <c r="B46" s="121">
        <f>MODALIDADE_1!A46</f>
        <v>0</v>
      </c>
      <c r="C46" s="120" t="e">
        <f>VLOOKUP(B46,MODALIDADE_1!A:B,2,FALSE)</f>
        <v>#N/A</v>
      </c>
      <c r="E46" s="94" t="e">
        <f>VLOOKUP(B46,MODALIDADE_1!A:E,5,FALSE)</f>
        <v>#N/A</v>
      </c>
      <c r="F46" s="95" t="e">
        <f>VLOOKUP(B46,MODALIDADE_1!A:C,3,FALSE)</f>
        <v>#N/A</v>
      </c>
      <c r="G46" s="120" t="e">
        <f>VLOOKUP(B46,MODALIDADE_1!A:G,4,FALSE)</f>
        <v>#N/A</v>
      </c>
      <c r="H46" t="e">
        <f>VLOOKUP(B46,MODALIDADE_1!A:G,6,FALSE)</f>
        <v>#N/A</v>
      </c>
      <c r="I46" t="e">
        <f>VLOOKUP(B46,MODALIDADE_1!A:G,7,FALSE)</f>
        <v>#N/A</v>
      </c>
      <c r="J46" s="106" t="e">
        <f>VLOOKUP(Tabela410[[#This Row],[Proposta de Referência]],SIMP_M1!A:K,9,FALSE)</f>
        <v>#N/A</v>
      </c>
      <c r="K46" s="106" t="e">
        <f>VLOOKUP(Tabela410[[#This Row],[Proposta de Referência]],SIMP_M1!A:K,8,FALSE)</f>
        <v>#N/A</v>
      </c>
      <c r="L46" s="107" t="e">
        <f t="shared" si="4"/>
        <v>#N/A</v>
      </c>
      <c r="M46" s="107" t="e">
        <f t="shared" si="5"/>
        <v>#N/A</v>
      </c>
      <c r="N46" t="e">
        <f t="shared" si="6"/>
        <v>#N/A</v>
      </c>
      <c r="O46" t="e">
        <f t="shared" si="7"/>
        <v>#N/A</v>
      </c>
      <c r="P46" s="24" t="str">
        <f>IFERROR(VLOOKUP(O46,HOSPITAIS_COM_DIVIDAS!A:E,5,FALSE),"")</f>
        <v/>
      </c>
    </row>
    <row r="47" spans="1:16" x14ac:dyDescent="0.25">
      <c r="A47" s="52" t="e">
        <f>Tabela410[[#This Row],[Status da Proposta]]</f>
        <v>#N/A</v>
      </c>
      <c r="B47" s="121">
        <f>MODALIDADE_1!A47</f>
        <v>0</v>
      </c>
      <c r="C47" s="120" t="e">
        <f>VLOOKUP(B47,MODALIDADE_1!A:B,2,FALSE)</f>
        <v>#N/A</v>
      </c>
      <c r="E47" s="94" t="e">
        <f>VLOOKUP(B47,MODALIDADE_1!A:E,5,FALSE)</f>
        <v>#N/A</v>
      </c>
      <c r="F47" s="95" t="e">
        <f>VLOOKUP(B47,MODALIDADE_1!A:C,3,FALSE)</f>
        <v>#N/A</v>
      </c>
      <c r="G47" s="120" t="e">
        <f>VLOOKUP(B47,MODALIDADE_1!A:G,4,FALSE)</f>
        <v>#N/A</v>
      </c>
      <c r="H47" t="e">
        <f>VLOOKUP(B47,MODALIDADE_1!A:G,6,FALSE)</f>
        <v>#N/A</v>
      </c>
      <c r="I47" t="e">
        <f>VLOOKUP(B47,MODALIDADE_1!A:G,7,FALSE)</f>
        <v>#N/A</v>
      </c>
      <c r="J47" s="106" t="e">
        <f>VLOOKUP(Tabela410[[#This Row],[Proposta de Referência]],SIMP_M1!A:K,9,FALSE)</f>
        <v>#N/A</v>
      </c>
      <c r="K47" s="106" t="e">
        <f>VLOOKUP(Tabela410[[#This Row],[Proposta de Referência]],SIMP_M1!A:K,8,FALSE)</f>
        <v>#N/A</v>
      </c>
      <c r="L47" s="107" t="e">
        <f t="shared" si="4"/>
        <v>#N/A</v>
      </c>
      <c r="M47" s="107" t="e">
        <f t="shared" si="5"/>
        <v>#N/A</v>
      </c>
      <c r="N47" t="e">
        <f t="shared" si="6"/>
        <v>#N/A</v>
      </c>
      <c r="O47" t="e">
        <f t="shared" si="7"/>
        <v>#N/A</v>
      </c>
      <c r="P47" s="24" t="str">
        <f>IFERROR(VLOOKUP(O47,HOSPITAIS_COM_DIVIDAS!A:E,5,FALSE),"")</f>
        <v/>
      </c>
    </row>
    <row r="48" spans="1:16" x14ac:dyDescent="0.25">
      <c r="A48" s="52" t="e">
        <f>Tabela410[[#This Row],[Status da Proposta]]</f>
        <v>#N/A</v>
      </c>
      <c r="B48" s="121">
        <f>MODALIDADE_1!A48</f>
        <v>0</v>
      </c>
      <c r="C48" s="120" t="e">
        <f>VLOOKUP(B48,MODALIDADE_1!A:B,2,FALSE)</f>
        <v>#N/A</v>
      </c>
      <c r="E48" s="94" t="e">
        <f>VLOOKUP(B48,MODALIDADE_1!A:E,5,FALSE)</f>
        <v>#N/A</v>
      </c>
      <c r="F48" s="95" t="e">
        <f>VLOOKUP(B48,MODALIDADE_1!A:C,3,FALSE)</f>
        <v>#N/A</v>
      </c>
      <c r="G48" s="120" t="e">
        <f>VLOOKUP(B48,MODALIDADE_1!A:G,4,FALSE)</f>
        <v>#N/A</v>
      </c>
      <c r="H48" t="e">
        <f>VLOOKUP(B48,MODALIDADE_1!A:G,6,FALSE)</f>
        <v>#N/A</v>
      </c>
      <c r="I48" t="e">
        <f>VLOOKUP(B48,MODALIDADE_1!A:G,7,FALSE)</f>
        <v>#N/A</v>
      </c>
      <c r="J48" s="106" t="e">
        <f>VLOOKUP(Tabela410[[#This Row],[Proposta de Referência]],SIMP_M1!A:K,9,FALSE)</f>
        <v>#N/A</v>
      </c>
      <c r="K48" s="106" t="e">
        <f>VLOOKUP(Tabela410[[#This Row],[Proposta de Referência]],SIMP_M1!A:K,8,FALSE)</f>
        <v>#N/A</v>
      </c>
      <c r="L48" s="107" t="e">
        <f t="shared" si="4"/>
        <v>#N/A</v>
      </c>
      <c r="M48" s="107" t="e">
        <f t="shared" si="5"/>
        <v>#N/A</v>
      </c>
      <c r="N48" t="e">
        <f t="shared" si="6"/>
        <v>#N/A</v>
      </c>
      <c r="O48" t="e">
        <f t="shared" si="7"/>
        <v>#N/A</v>
      </c>
      <c r="P48" s="24" t="str">
        <f>IFERROR(VLOOKUP(O48,HOSPITAIS_COM_DIVIDAS!A:E,5,FALSE),"")</f>
        <v/>
      </c>
    </row>
    <row r="49" spans="1:16" x14ac:dyDescent="0.25">
      <c r="A49" s="52" t="e">
        <f>Tabela410[[#This Row],[Status da Proposta]]</f>
        <v>#N/A</v>
      </c>
      <c r="B49" s="121">
        <f>MODALIDADE_1!A49</f>
        <v>0</v>
      </c>
      <c r="C49" s="120" t="e">
        <f>VLOOKUP(B49,MODALIDADE_1!A:B,2,FALSE)</f>
        <v>#N/A</v>
      </c>
      <c r="E49" s="94" t="e">
        <f>VLOOKUP(B49,MODALIDADE_1!A:E,5,FALSE)</f>
        <v>#N/A</v>
      </c>
      <c r="F49" s="95" t="e">
        <f>VLOOKUP(B49,MODALIDADE_1!A:C,3,FALSE)</f>
        <v>#N/A</v>
      </c>
      <c r="G49" s="120" t="e">
        <f>VLOOKUP(B49,MODALIDADE_1!A:G,4,FALSE)</f>
        <v>#N/A</v>
      </c>
      <c r="H49" t="e">
        <f>VLOOKUP(B49,MODALIDADE_1!A:G,6,FALSE)</f>
        <v>#N/A</v>
      </c>
      <c r="I49" t="e">
        <f>VLOOKUP(B49,MODALIDADE_1!A:G,7,FALSE)</f>
        <v>#N/A</v>
      </c>
      <c r="J49" s="106" t="e">
        <f>VLOOKUP(Tabela410[[#This Row],[Proposta de Referência]],SIMP_M1!A:K,9,FALSE)</f>
        <v>#N/A</v>
      </c>
      <c r="K49" s="106" t="e">
        <f>VLOOKUP(Tabela410[[#This Row],[Proposta de Referência]],SIMP_M1!A:K,8,FALSE)</f>
        <v>#N/A</v>
      </c>
      <c r="L49" s="107" t="e">
        <f t="shared" si="4"/>
        <v>#N/A</v>
      </c>
      <c r="M49" s="107" t="e">
        <f t="shared" si="5"/>
        <v>#N/A</v>
      </c>
      <c r="N49" t="e">
        <f t="shared" si="6"/>
        <v>#N/A</v>
      </c>
      <c r="O49" t="e">
        <f t="shared" si="7"/>
        <v>#N/A</v>
      </c>
      <c r="P49" s="24" t="str">
        <f>IFERROR(VLOOKUP(O49,HOSPITAIS_COM_DIVIDAS!A:E,5,FALSE),"")</f>
        <v/>
      </c>
    </row>
    <row r="50" spans="1:16" x14ac:dyDescent="0.25">
      <c r="A50" s="52" t="e">
        <f>Tabela410[[#This Row],[Status da Proposta]]</f>
        <v>#N/A</v>
      </c>
      <c r="B50" s="121">
        <f>MODALIDADE_1!A50</f>
        <v>0</v>
      </c>
      <c r="C50" s="120" t="e">
        <f>VLOOKUP(B50,MODALIDADE_1!A:B,2,FALSE)</f>
        <v>#N/A</v>
      </c>
      <c r="E50" s="94" t="e">
        <f>VLOOKUP(B50,MODALIDADE_1!A:E,5,FALSE)</f>
        <v>#N/A</v>
      </c>
      <c r="F50" s="95" t="e">
        <f>VLOOKUP(B50,MODALIDADE_1!A:C,3,FALSE)</f>
        <v>#N/A</v>
      </c>
      <c r="G50" s="120" t="e">
        <f>VLOOKUP(B50,MODALIDADE_1!A:G,4,FALSE)</f>
        <v>#N/A</v>
      </c>
      <c r="H50" t="e">
        <f>VLOOKUP(B50,MODALIDADE_1!A:G,6,FALSE)</f>
        <v>#N/A</v>
      </c>
      <c r="I50" t="e">
        <f>VLOOKUP(B50,MODALIDADE_1!A:G,7,FALSE)</f>
        <v>#N/A</v>
      </c>
      <c r="J50" s="106" t="e">
        <f>VLOOKUP(Tabela410[[#This Row],[Proposta de Referência]],SIMP_M1!A:K,9,FALSE)</f>
        <v>#N/A</v>
      </c>
      <c r="K50" s="106" t="e">
        <f>VLOOKUP(Tabela410[[#This Row],[Proposta de Referência]],SIMP_M1!A:K,8,FALSE)</f>
        <v>#N/A</v>
      </c>
      <c r="L50" s="107" t="e">
        <f t="shared" si="4"/>
        <v>#N/A</v>
      </c>
      <c r="M50" s="107" t="e">
        <f t="shared" si="5"/>
        <v>#N/A</v>
      </c>
      <c r="N50" t="e">
        <f t="shared" si="6"/>
        <v>#N/A</v>
      </c>
      <c r="O50" t="e">
        <f t="shared" si="7"/>
        <v>#N/A</v>
      </c>
      <c r="P50" s="24" t="str">
        <f>IFERROR(VLOOKUP(O50,HOSPITAIS_COM_DIVIDAS!A:E,5,FALSE),"")</f>
        <v/>
      </c>
    </row>
    <row r="51" spans="1:16" x14ac:dyDescent="0.25">
      <c r="A51" s="52" t="e">
        <f>Tabela410[[#This Row],[Status da Proposta]]</f>
        <v>#N/A</v>
      </c>
      <c r="B51" s="121">
        <f>MODALIDADE_1!A51</f>
        <v>0</v>
      </c>
      <c r="C51" s="120" t="e">
        <f>VLOOKUP(B51,MODALIDADE_1!A:B,2,FALSE)</f>
        <v>#N/A</v>
      </c>
      <c r="E51" s="94" t="e">
        <f>VLOOKUP(B51,MODALIDADE_1!A:E,5,FALSE)</f>
        <v>#N/A</v>
      </c>
      <c r="F51" s="95" t="e">
        <f>VLOOKUP(B51,MODALIDADE_1!A:C,3,FALSE)</f>
        <v>#N/A</v>
      </c>
      <c r="G51" s="120" t="e">
        <f>VLOOKUP(B51,MODALIDADE_1!A:G,4,FALSE)</f>
        <v>#N/A</v>
      </c>
      <c r="H51" t="e">
        <f>VLOOKUP(B51,MODALIDADE_1!A:G,6,FALSE)</f>
        <v>#N/A</v>
      </c>
      <c r="I51" t="e">
        <f>VLOOKUP(B51,MODALIDADE_1!A:G,7,FALSE)</f>
        <v>#N/A</v>
      </c>
      <c r="J51" s="106" t="e">
        <f>VLOOKUP(Tabela410[[#This Row],[Proposta de Referência]],SIMP_M1!A:K,9,FALSE)</f>
        <v>#N/A</v>
      </c>
      <c r="K51" s="106" t="e">
        <f>VLOOKUP(Tabela410[[#This Row],[Proposta de Referência]],SIMP_M1!A:K,8,FALSE)</f>
        <v>#N/A</v>
      </c>
      <c r="L51" s="107" t="e">
        <f t="shared" si="4"/>
        <v>#N/A</v>
      </c>
      <c r="M51" s="107" t="e">
        <f t="shared" si="5"/>
        <v>#N/A</v>
      </c>
      <c r="N51" t="e">
        <f t="shared" si="6"/>
        <v>#N/A</v>
      </c>
      <c r="O51" t="e">
        <f t="shared" si="7"/>
        <v>#N/A</v>
      </c>
      <c r="P51" s="24" t="str">
        <f>IFERROR(VLOOKUP(O51,HOSPITAIS_COM_DIVIDAS!A:E,5,FALSE),"")</f>
        <v/>
      </c>
    </row>
    <row r="52" spans="1:16" x14ac:dyDescent="0.25">
      <c r="A52" s="52" t="e">
        <f>Tabela410[[#This Row],[Status da Proposta]]</f>
        <v>#N/A</v>
      </c>
      <c r="B52" s="121">
        <f>MODALIDADE_1!A52</f>
        <v>0</v>
      </c>
      <c r="C52" s="120" t="e">
        <f>VLOOKUP(B52,MODALIDADE_1!A:B,2,FALSE)</f>
        <v>#N/A</v>
      </c>
      <c r="E52" s="94" t="e">
        <f>VLOOKUP(B52,MODALIDADE_1!A:E,5,FALSE)</f>
        <v>#N/A</v>
      </c>
      <c r="F52" s="95" t="e">
        <f>VLOOKUP(B52,MODALIDADE_1!A:C,3,FALSE)</f>
        <v>#N/A</v>
      </c>
      <c r="G52" s="120" t="e">
        <f>VLOOKUP(B52,MODALIDADE_1!A:G,4,FALSE)</f>
        <v>#N/A</v>
      </c>
      <c r="H52" t="e">
        <f>VLOOKUP(B52,MODALIDADE_1!A:G,6,FALSE)</f>
        <v>#N/A</v>
      </c>
      <c r="I52" t="e">
        <f>VLOOKUP(B52,MODALIDADE_1!A:G,7,FALSE)</f>
        <v>#N/A</v>
      </c>
      <c r="J52" s="106" t="e">
        <f>VLOOKUP(Tabela410[[#This Row],[Proposta de Referência]],SIMP_M1!A:K,9,FALSE)</f>
        <v>#N/A</v>
      </c>
      <c r="K52" s="106" t="e">
        <f>VLOOKUP(Tabela410[[#This Row],[Proposta de Referência]],SIMP_M1!A:K,8,FALSE)</f>
        <v>#N/A</v>
      </c>
      <c r="L52" s="107" t="e">
        <f t="shared" si="4"/>
        <v>#N/A</v>
      </c>
      <c r="M52" s="107" t="e">
        <f t="shared" si="5"/>
        <v>#N/A</v>
      </c>
      <c r="N52" t="e">
        <f t="shared" si="6"/>
        <v>#N/A</v>
      </c>
      <c r="O52" t="e">
        <f t="shared" si="7"/>
        <v>#N/A</v>
      </c>
      <c r="P52" s="24" t="str">
        <f>IFERROR(VLOOKUP(O52,HOSPITAIS_COM_DIVIDAS!A:E,5,FALSE),"")</f>
        <v/>
      </c>
    </row>
    <row r="53" spans="1:16" x14ac:dyDescent="0.25">
      <c r="A53" s="52" t="e">
        <f>Tabela410[[#This Row],[Status da Proposta]]</f>
        <v>#N/A</v>
      </c>
      <c r="B53" s="121">
        <f>MODALIDADE_1!A53</f>
        <v>0</v>
      </c>
      <c r="C53" s="120" t="e">
        <f>VLOOKUP(B53,MODALIDADE_1!A:B,2,FALSE)</f>
        <v>#N/A</v>
      </c>
      <c r="E53" s="94" t="e">
        <f>VLOOKUP(B53,MODALIDADE_1!A:E,5,FALSE)</f>
        <v>#N/A</v>
      </c>
      <c r="F53" s="95" t="e">
        <f>VLOOKUP(B53,MODALIDADE_1!A:C,3,FALSE)</f>
        <v>#N/A</v>
      </c>
      <c r="G53" s="120" t="e">
        <f>VLOOKUP(B53,MODALIDADE_1!A:G,4,FALSE)</f>
        <v>#N/A</v>
      </c>
      <c r="H53" t="e">
        <f>VLOOKUP(B53,MODALIDADE_1!A:G,6,FALSE)</f>
        <v>#N/A</v>
      </c>
      <c r="I53" t="e">
        <f>VLOOKUP(B53,MODALIDADE_1!A:G,7,FALSE)</f>
        <v>#N/A</v>
      </c>
      <c r="J53" s="106" t="e">
        <f>VLOOKUP(Tabela410[[#This Row],[Proposta de Referência]],SIMP_M1!A:K,9,FALSE)</f>
        <v>#N/A</v>
      </c>
      <c r="K53" s="106" t="e">
        <f>VLOOKUP(Tabela410[[#This Row],[Proposta de Referência]],SIMP_M1!A:K,8,FALSE)</f>
        <v>#N/A</v>
      </c>
      <c r="L53" s="107" t="e">
        <f t="shared" si="4"/>
        <v>#N/A</v>
      </c>
      <c r="M53" s="107" t="e">
        <f t="shared" si="5"/>
        <v>#N/A</v>
      </c>
      <c r="N53" t="e">
        <f t="shared" si="6"/>
        <v>#N/A</v>
      </c>
      <c r="O53" t="e">
        <f t="shared" si="7"/>
        <v>#N/A</v>
      </c>
      <c r="P53" s="24" t="str">
        <f>IFERROR(VLOOKUP(O53,HOSPITAIS_COM_DIVIDAS!A:E,5,FALSE),"")</f>
        <v/>
      </c>
    </row>
    <row r="54" spans="1:16" x14ac:dyDescent="0.25">
      <c r="A54" s="52" t="e">
        <f>Tabela410[[#This Row],[Status da Proposta]]</f>
        <v>#N/A</v>
      </c>
      <c r="B54" s="121">
        <f>MODALIDADE_1!A54</f>
        <v>0</v>
      </c>
      <c r="C54" s="120" t="e">
        <f>VLOOKUP(B54,MODALIDADE_1!A:B,2,FALSE)</f>
        <v>#N/A</v>
      </c>
      <c r="E54" s="94" t="e">
        <f>VLOOKUP(B54,MODALIDADE_1!A:E,5,FALSE)</f>
        <v>#N/A</v>
      </c>
      <c r="F54" s="95" t="e">
        <f>VLOOKUP(B54,MODALIDADE_1!A:C,3,FALSE)</f>
        <v>#N/A</v>
      </c>
      <c r="G54" s="120" t="e">
        <f>VLOOKUP(B54,MODALIDADE_1!A:G,4,FALSE)</f>
        <v>#N/A</v>
      </c>
      <c r="H54" t="e">
        <f>VLOOKUP(B54,MODALIDADE_1!A:G,6,FALSE)</f>
        <v>#N/A</v>
      </c>
      <c r="I54" t="e">
        <f>VLOOKUP(B54,MODALIDADE_1!A:G,7,FALSE)</f>
        <v>#N/A</v>
      </c>
      <c r="J54" s="106" t="e">
        <f>VLOOKUP(Tabela410[[#This Row],[Proposta de Referência]],SIMP_M1!A:K,9,FALSE)</f>
        <v>#N/A</v>
      </c>
      <c r="K54" s="106" t="e">
        <f>VLOOKUP(Tabela410[[#This Row],[Proposta de Referência]],SIMP_M1!A:K,8,FALSE)</f>
        <v>#N/A</v>
      </c>
      <c r="L54" s="107" t="e">
        <f t="shared" si="4"/>
        <v>#N/A</v>
      </c>
      <c r="M54" s="107" t="e">
        <f t="shared" si="5"/>
        <v>#N/A</v>
      </c>
      <c r="N54" t="e">
        <f t="shared" si="6"/>
        <v>#N/A</v>
      </c>
      <c r="O54" t="e">
        <f t="shared" si="7"/>
        <v>#N/A</v>
      </c>
      <c r="P54" s="24" t="str">
        <f>IFERROR(VLOOKUP(O54,HOSPITAIS_COM_DIVIDAS!A:E,5,FALSE),"")</f>
        <v/>
      </c>
    </row>
    <row r="55" spans="1:16" x14ac:dyDescent="0.25">
      <c r="A55" s="52" t="e">
        <f>Tabela410[[#This Row],[Status da Proposta]]</f>
        <v>#N/A</v>
      </c>
      <c r="B55" s="121">
        <f>MODALIDADE_1!A55</f>
        <v>0</v>
      </c>
      <c r="C55" s="120" t="e">
        <f>VLOOKUP(B55,MODALIDADE_1!A:B,2,FALSE)</f>
        <v>#N/A</v>
      </c>
      <c r="E55" s="94" t="e">
        <f>VLOOKUP(B55,MODALIDADE_1!A:E,5,FALSE)</f>
        <v>#N/A</v>
      </c>
      <c r="F55" s="95" t="e">
        <f>VLOOKUP(B55,MODALIDADE_1!A:C,3,FALSE)</f>
        <v>#N/A</v>
      </c>
      <c r="G55" s="120" t="e">
        <f>VLOOKUP(B55,MODALIDADE_1!A:G,4,FALSE)</f>
        <v>#N/A</v>
      </c>
      <c r="H55" t="e">
        <f>VLOOKUP(B55,MODALIDADE_1!A:G,6,FALSE)</f>
        <v>#N/A</v>
      </c>
      <c r="I55" t="e">
        <f>VLOOKUP(B55,MODALIDADE_1!A:G,7,FALSE)</f>
        <v>#N/A</v>
      </c>
      <c r="J55" s="106" t="e">
        <f>VLOOKUP(Tabela410[[#This Row],[Proposta de Referência]],SIMP_M1!A:K,9,FALSE)</f>
        <v>#N/A</v>
      </c>
      <c r="K55" s="106" t="e">
        <f>VLOOKUP(Tabela410[[#This Row],[Proposta de Referência]],SIMP_M1!A:K,8,FALSE)</f>
        <v>#N/A</v>
      </c>
      <c r="L55" s="107" t="e">
        <f t="shared" si="4"/>
        <v>#N/A</v>
      </c>
      <c r="M55" s="107" t="e">
        <f t="shared" si="5"/>
        <v>#N/A</v>
      </c>
      <c r="N55" t="e">
        <f t="shared" si="6"/>
        <v>#N/A</v>
      </c>
      <c r="O55" t="e">
        <f t="shared" si="7"/>
        <v>#N/A</v>
      </c>
      <c r="P55" s="24" t="str">
        <f>IFERROR(VLOOKUP(O55,HOSPITAIS_COM_DIVIDAS!A:E,5,FALSE),"")</f>
        <v/>
      </c>
    </row>
    <row r="56" spans="1:16" x14ac:dyDescent="0.25">
      <c r="A56" s="52" t="e">
        <f>Tabela410[[#This Row],[Status da Proposta]]</f>
        <v>#N/A</v>
      </c>
      <c r="B56" s="121">
        <f>MODALIDADE_1!A56</f>
        <v>0</v>
      </c>
      <c r="C56" s="120" t="e">
        <f>VLOOKUP(B56,MODALIDADE_1!A:B,2,FALSE)</f>
        <v>#N/A</v>
      </c>
      <c r="E56" s="94" t="e">
        <f>VLOOKUP(B56,MODALIDADE_1!A:E,5,FALSE)</f>
        <v>#N/A</v>
      </c>
      <c r="F56" s="95" t="e">
        <f>VLOOKUP(B56,MODALIDADE_1!A:C,3,FALSE)</f>
        <v>#N/A</v>
      </c>
      <c r="G56" s="120" t="e">
        <f>VLOOKUP(B56,MODALIDADE_1!A:G,4,FALSE)</f>
        <v>#N/A</v>
      </c>
      <c r="H56" t="e">
        <f>VLOOKUP(B56,MODALIDADE_1!A:G,6,FALSE)</f>
        <v>#N/A</v>
      </c>
      <c r="I56" t="e">
        <f>VLOOKUP(B56,MODALIDADE_1!A:G,7,FALSE)</f>
        <v>#N/A</v>
      </c>
      <c r="J56" s="106" t="e">
        <f>VLOOKUP(Tabela410[[#This Row],[Proposta de Referência]],SIMP_M1!A:K,9,FALSE)</f>
        <v>#N/A</v>
      </c>
      <c r="K56" s="106" t="e">
        <f>VLOOKUP(Tabela410[[#This Row],[Proposta de Referência]],SIMP_M1!A:K,8,FALSE)</f>
        <v>#N/A</v>
      </c>
      <c r="L56" s="107" t="e">
        <f t="shared" si="4"/>
        <v>#N/A</v>
      </c>
      <c r="M56" s="107" t="e">
        <f t="shared" si="5"/>
        <v>#N/A</v>
      </c>
      <c r="N56" t="e">
        <f t="shared" si="6"/>
        <v>#N/A</v>
      </c>
      <c r="O56" t="e">
        <f t="shared" si="7"/>
        <v>#N/A</v>
      </c>
      <c r="P56" s="24" t="str">
        <f>IFERROR(VLOOKUP(O56,HOSPITAIS_COM_DIVIDAS!A:E,5,FALSE),"")</f>
        <v/>
      </c>
    </row>
    <row r="57" spans="1:16" x14ac:dyDescent="0.25">
      <c r="A57" s="52" t="e">
        <f>Tabela410[[#This Row],[Status da Proposta]]</f>
        <v>#N/A</v>
      </c>
      <c r="B57" s="121">
        <f>MODALIDADE_1!A57</f>
        <v>0</v>
      </c>
      <c r="C57" s="120" t="e">
        <f>VLOOKUP(B57,MODALIDADE_1!A:B,2,FALSE)</f>
        <v>#N/A</v>
      </c>
      <c r="E57" s="94" t="e">
        <f>VLOOKUP(B57,MODALIDADE_1!A:E,5,FALSE)</f>
        <v>#N/A</v>
      </c>
      <c r="F57" s="95" t="e">
        <f>VLOOKUP(B57,MODALIDADE_1!A:C,3,FALSE)</f>
        <v>#N/A</v>
      </c>
      <c r="G57" s="120" t="e">
        <f>VLOOKUP(B57,MODALIDADE_1!A:G,4,FALSE)</f>
        <v>#N/A</v>
      </c>
      <c r="H57" t="e">
        <f>VLOOKUP(B57,MODALIDADE_1!A:G,6,FALSE)</f>
        <v>#N/A</v>
      </c>
      <c r="I57" t="e">
        <f>VLOOKUP(B57,MODALIDADE_1!A:G,7,FALSE)</f>
        <v>#N/A</v>
      </c>
      <c r="J57" s="106" t="e">
        <f>VLOOKUP(Tabela410[[#This Row],[Proposta de Referência]],SIMP_M1!A:K,9,FALSE)</f>
        <v>#N/A</v>
      </c>
      <c r="K57" s="106" t="e">
        <f>VLOOKUP(Tabela410[[#This Row],[Proposta de Referência]],SIMP_M1!A:K,8,FALSE)</f>
        <v>#N/A</v>
      </c>
      <c r="L57" s="107" t="e">
        <f t="shared" si="4"/>
        <v>#N/A</v>
      </c>
      <c r="M57" s="107" t="e">
        <f t="shared" si="5"/>
        <v>#N/A</v>
      </c>
      <c r="N57" t="e">
        <f t="shared" si="6"/>
        <v>#N/A</v>
      </c>
      <c r="O57" t="e">
        <f t="shared" si="7"/>
        <v>#N/A</v>
      </c>
      <c r="P57" s="24" t="str">
        <f>IFERROR(VLOOKUP(O57,HOSPITAIS_COM_DIVIDAS!A:E,5,FALSE),"")</f>
        <v/>
      </c>
    </row>
    <row r="58" spans="1:16" x14ac:dyDescent="0.25">
      <c r="A58" s="52" t="e">
        <f>Tabela410[[#This Row],[Status da Proposta]]</f>
        <v>#N/A</v>
      </c>
      <c r="B58" s="121">
        <f>MODALIDADE_1!A58</f>
        <v>0</v>
      </c>
      <c r="C58" s="120" t="e">
        <f>VLOOKUP(B58,MODALIDADE_1!A:B,2,FALSE)</f>
        <v>#N/A</v>
      </c>
      <c r="E58" s="94" t="e">
        <f>VLOOKUP(B58,MODALIDADE_1!A:E,5,FALSE)</f>
        <v>#N/A</v>
      </c>
      <c r="F58" s="95" t="e">
        <f>VLOOKUP(B58,MODALIDADE_1!A:C,3,FALSE)</f>
        <v>#N/A</v>
      </c>
      <c r="G58" s="120" t="e">
        <f>VLOOKUP(B58,MODALIDADE_1!A:G,4,FALSE)</f>
        <v>#N/A</v>
      </c>
      <c r="H58" t="e">
        <f>VLOOKUP(B58,MODALIDADE_1!A:G,6,FALSE)</f>
        <v>#N/A</v>
      </c>
      <c r="I58" t="e">
        <f>VLOOKUP(B58,MODALIDADE_1!A:G,7,FALSE)</f>
        <v>#N/A</v>
      </c>
      <c r="J58" s="106" t="e">
        <f>VLOOKUP(Tabela410[[#This Row],[Proposta de Referência]],SIMP_M1!A:K,9,FALSE)</f>
        <v>#N/A</v>
      </c>
      <c r="K58" s="106" t="e">
        <f>VLOOKUP(Tabela410[[#This Row],[Proposta de Referência]],SIMP_M1!A:K,8,FALSE)</f>
        <v>#N/A</v>
      </c>
      <c r="L58" s="107" t="e">
        <f t="shared" si="4"/>
        <v>#N/A</v>
      </c>
      <c r="M58" s="107" t="e">
        <f t="shared" si="5"/>
        <v>#N/A</v>
      </c>
      <c r="N58" t="e">
        <f t="shared" si="6"/>
        <v>#N/A</v>
      </c>
      <c r="O58" t="e">
        <f t="shared" si="7"/>
        <v>#N/A</v>
      </c>
      <c r="P58" s="24" t="str">
        <f>IFERROR(VLOOKUP(O58,HOSPITAIS_COM_DIVIDAS!A:E,5,FALSE),"")</f>
        <v/>
      </c>
    </row>
    <row r="59" spans="1:16" x14ac:dyDescent="0.25">
      <c r="A59" s="52" t="e">
        <f>Tabela410[[#This Row],[Status da Proposta]]</f>
        <v>#N/A</v>
      </c>
      <c r="B59" s="121">
        <f>MODALIDADE_1!A59</f>
        <v>0</v>
      </c>
      <c r="C59" s="120" t="e">
        <f>VLOOKUP(B59,MODALIDADE_1!A:B,2,FALSE)</f>
        <v>#N/A</v>
      </c>
      <c r="E59" s="94" t="e">
        <f>VLOOKUP(B59,MODALIDADE_1!A:E,5,FALSE)</f>
        <v>#N/A</v>
      </c>
      <c r="F59" s="95" t="e">
        <f>VLOOKUP(B59,MODALIDADE_1!A:C,3,FALSE)</f>
        <v>#N/A</v>
      </c>
      <c r="G59" s="120" t="e">
        <f>VLOOKUP(B59,MODALIDADE_1!A:G,4,FALSE)</f>
        <v>#N/A</v>
      </c>
      <c r="H59" t="e">
        <f>VLOOKUP(B59,MODALIDADE_1!A:G,6,FALSE)</f>
        <v>#N/A</v>
      </c>
      <c r="I59" t="e">
        <f>VLOOKUP(B59,MODALIDADE_1!A:G,7,FALSE)</f>
        <v>#N/A</v>
      </c>
      <c r="J59" s="106" t="e">
        <f>VLOOKUP(Tabela410[[#This Row],[Proposta de Referência]],SIMP_M1!A:K,9,FALSE)</f>
        <v>#N/A</v>
      </c>
      <c r="K59" s="106" t="e">
        <f>VLOOKUP(Tabela410[[#This Row],[Proposta de Referência]],SIMP_M1!A:K,8,FALSE)</f>
        <v>#N/A</v>
      </c>
      <c r="L59" s="107" t="e">
        <f t="shared" si="4"/>
        <v>#N/A</v>
      </c>
      <c r="M59" s="107" t="e">
        <f t="shared" si="5"/>
        <v>#N/A</v>
      </c>
      <c r="N59" t="e">
        <f t="shared" si="6"/>
        <v>#N/A</v>
      </c>
      <c r="O59" t="e">
        <f t="shared" si="7"/>
        <v>#N/A</v>
      </c>
      <c r="P59" s="24" t="str">
        <f>IFERROR(VLOOKUP(O59,HOSPITAIS_COM_DIVIDAS!A:E,5,FALSE),"")</f>
        <v/>
      </c>
    </row>
    <row r="60" spans="1:16" x14ac:dyDescent="0.25">
      <c r="A60" s="52" t="e">
        <f>Tabela410[[#This Row],[Status da Proposta]]</f>
        <v>#N/A</v>
      </c>
      <c r="B60" s="121">
        <f>MODALIDADE_1!A60</f>
        <v>0</v>
      </c>
      <c r="C60" s="120" t="e">
        <f>VLOOKUP(B60,MODALIDADE_1!A:B,2,FALSE)</f>
        <v>#N/A</v>
      </c>
      <c r="E60" s="94" t="e">
        <f>VLOOKUP(B60,MODALIDADE_1!A:E,5,FALSE)</f>
        <v>#N/A</v>
      </c>
      <c r="F60" s="95" t="e">
        <f>VLOOKUP(B60,MODALIDADE_1!A:C,3,FALSE)</f>
        <v>#N/A</v>
      </c>
      <c r="G60" s="120" t="e">
        <f>VLOOKUP(B60,MODALIDADE_1!A:G,4,FALSE)</f>
        <v>#N/A</v>
      </c>
      <c r="H60" t="e">
        <f>VLOOKUP(B60,MODALIDADE_1!A:G,6,FALSE)</f>
        <v>#N/A</v>
      </c>
      <c r="I60" t="e">
        <f>VLOOKUP(B60,MODALIDADE_1!A:G,7,FALSE)</f>
        <v>#N/A</v>
      </c>
      <c r="J60" s="106" t="e">
        <f>VLOOKUP(Tabela410[[#This Row],[Proposta de Referência]],SIMP_M1!A:K,9,FALSE)</f>
        <v>#N/A</v>
      </c>
      <c r="K60" s="106" t="e">
        <f>VLOOKUP(Tabela410[[#This Row],[Proposta de Referência]],SIMP_M1!A:K,8,FALSE)</f>
        <v>#N/A</v>
      </c>
      <c r="L60" s="107" t="e">
        <f t="shared" si="4"/>
        <v>#N/A</v>
      </c>
      <c r="M60" s="107" t="e">
        <f t="shared" si="5"/>
        <v>#N/A</v>
      </c>
      <c r="N60" t="e">
        <f t="shared" si="6"/>
        <v>#N/A</v>
      </c>
      <c r="O60" t="e">
        <f t="shared" si="7"/>
        <v>#N/A</v>
      </c>
      <c r="P60" s="24" t="str">
        <f>IFERROR(VLOOKUP(O60,HOSPITAIS_COM_DIVIDAS!A:E,5,FALSE),"")</f>
        <v/>
      </c>
    </row>
    <row r="61" spans="1:16" x14ac:dyDescent="0.25">
      <c r="A61" s="52" t="e">
        <f>Tabela410[[#This Row],[Status da Proposta]]</f>
        <v>#N/A</v>
      </c>
      <c r="B61" s="121">
        <f>MODALIDADE_1!A61</f>
        <v>0</v>
      </c>
      <c r="C61" s="120" t="e">
        <f>VLOOKUP(B61,MODALIDADE_1!A:B,2,FALSE)</f>
        <v>#N/A</v>
      </c>
      <c r="E61" s="94" t="e">
        <f>VLOOKUP(B61,MODALIDADE_1!A:E,5,FALSE)</f>
        <v>#N/A</v>
      </c>
      <c r="F61" s="95" t="e">
        <f>VLOOKUP(B61,MODALIDADE_1!A:C,3,FALSE)</f>
        <v>#N/A</v>
      </c>
      <c r="G61" s="120" t="e">
        <f>VLOOKUP(B61,MODALIDADE_1!A:G,4,FALSE)</f>
        <v>#N/A</v>
      </c>
      <c r="H61" t="e">
        <f>VLOOKUP(B61,MODALIDADE_1!A:G,6,FALSE)</f>
        <v>#N/A</v>
      </c>
      <c r="I61" t="e">
        <f>VLOOKUP(B61,MODALIDADE_1!A:G,7,FALSE)</f>
        <v>#N/A</v>
      </c>
      <c r="J61" s="106" t="e">
        <f>VLOOKUP(Tabela410[[#This Row],[Proposta de Referência]],SIMP_M1!A:K,9,FALSE)</f>
        <v>#N/A</v>
      </c>
      <c r="K61" s="106" t="e">
        <f>VLOOKUP(Tabela410[[#This Row],[Proposta de Referência]],SIMP_M1!A:K,8,FALSE)</f>
        <v>#N/A</v>
      </c>
      <c r="L61" s="107" t="e">
        <f t="shared" si="4"/>
        <v>#N/A</v>
      </c>
      <c r="M61" s="107" t="e">
        <f t="shared" si="5"/>
        <v>#N/A</v>
      </c>
      <c r="N61" t="e">
        <f t="shared" si="6"/>
        <v>#N/A</v>
      </c>
      <c r="O61" t="e">
        <f t="shared" si="7"/>
        <v>#N/A</v>
      </c>
      <c r="P61" s="24" t="str">
        <f>IFERROR(VLOOKUP(O61,HOSPITAIS_COM_DIVIDAS!A:E,5,FALSE),"")</f>
        <v/>
      </c>
    </row>
    <row r="62" spans="1:16" x14ac:dyDescent="0.25">
      <c r="A62" s="52" t="e">
        <f>Tabela410[[#This Row],[Status da Proposta]]</f>
        <v>#N/A</v>
      </c>
      <c r="B62" s="121">
        <f>MODALIDADE_1!A62</f>
        <v>0</v>
      </c>
      <c r="C62" s="120" t="e">
        <f>VLOOKUP(B62,MODALIDADE_1!A:B,2,FALSE)</f>
        <v>#N/A</v>
      </c>
      <c r="E62" s="94" t="e">
        <f>VLOOKUP(B62,MODALIDADE_1!A:E,5,FALSE)</f>
        <v>#N/A</v>
      </c>
      <c r="F62" s="95" t="e">
        <f>VLOOKUP(B62,MODALIDADE_1!A:C,3,FALSE)</f>
        <v>#N/A</v>
      </c>
      <c r="G62" s="120" t="e">
        <f>VLOOKUP(B62,MODALIDADE_1!A:G,4,FALSE)</f>
        <v>#N/A</v>
      </c>
      <c r="H62" t="e">
        <f>VLOOKUP(B62,MODALIDADE_1!A:G,6,FALSE)</f>
        <v>#N/A</v>
      </c>
      <c r="I62" t="e">
        <f>VLOOKUP(B62,MODALIDADE_1!A:G,7,FALSE)</f>
        <v>#N/A</v>
      </c>
      <c r="J62" s="106" t="e">
        <f>VLOOKUP(Tabela410[[#This Row],[Proposta de Referência]],SIMP_M1!A:K,9,FALSE)</f>
        <v>#N/A</v>
      </c>
      <c r="K62" s="106" t="e">
        <f>VLOOKUP(Tabela410[[#This Row],[Proposta de Referência]],SIMP_M1!A:K,8,FALSE)</f>
        <v>#N/A</v>
      </c>
      <c r="L62" s="107" t="e">
        <f t="shared" si="4"/>
        <v>#N/A</v>
      </c>
      <c r="M62" s="107" t="e">
        <f t="shared" si="5"/>
        <v>#N/A</v>
      </c>
      <c r="N62" t="e">
        <f t="shared" si="6"/>
        <v>#N/A</v>
      </c>
      <c r="O62" t="e">
        <f t="shared" si="7"/>
        <v>#N/A</v>
      </c>
      <c r="P62" s="24" t="str">
        <f>IFERROR(VLOOKUP(O62,HOSPITAIS_COM_DIVIDAS!A:E,5,FALSE),"")</f>
        <v/>
      </c>
    </row>
    <row r="63" spans="1:16" x14ac:dyDescent="0.25">
      <c r="A63" s="52" t="e">
        <f>Tabela410[[#This Row],[Status da Proposta]]</f>
        <v>#N/A</v>
      </c>
      <c r="B63" s="121">
        <f>MODALIDADE_1!A63</f>
        <v>0</v>
      </c>
      <c r="C63" s="120" t="e">
        <f>VLOOKUP(B63,MODALIDADE_1!A:B,2,FALSE)</f>
        <v>#N/A</v>
      </c>
      <c r="E63" s="94" t="e">
        <f>VLOOKUP(B63,MODALIDADE_1!A:E,5,FALSE)</f>
        <v>#N/A</v>
      </c>
      <c r="F63" s="95" t="e">
        <f>VLOOKUP(B63,MODALIDADE_1!A:C,3,FALSE)</f>
        <v>#N/A</v>
      </c>
      <c r="G63" s="120" t="e">
        <f>VLOOKUP(B63,MODALIDADE_1!A:G,4,FALSE)</f>
        <v>#N/A</v>
      </c>
      <c r="H63" t="e">
        <f>VLOOKUP(B63,MODALIDADE_1!A:G,6,FALSE)</f>
        <v>#N/A</v>
      </c>
      <c r="I63" t="e">
        <f>VLOOKUP(B63,MODALIDADE_1!A:G,7,FALSE)</f>
        <v>#N/A</v>
      </c>
      <c r="J63" s="106" t="e">
        <f>VLOOKUP(Tabela410[[#This Row],[Proposta de Referência]],SIMP_M1!A:K,9,FALSE)</f>
        <v>#N/A</v>
      </c>
      <c r="K63" s="106" t="e">
        <f>VLOOKUP(Tabela410[[#This Row],[Proposta de Referência]],SIMP_M1!A:K,8,FALSE)</f>
        <v>#N/A</v>
      </c>
      <c r="L63" s="107" t="e">
        <f t="shared" si="4"/>
        <v>#N/A</v>
      </c>
      <c r="M63" s="107" t="e">
        <f t="shared" si="5"/>
        <v>#N/A</v>
      </c>
      <c r="N63" t="e">
        <f t="shared" si="6"/>
        <v>#N/A</v>
      </c>
      <c r="O63" t="e">
        <f t="shared" si="7"/>
        <v>#N/A</v>
      </c>
      <c r="P63" s="24" t="str">
        <f>IFERROR(VLOOKUP(O63,HOSPITAIS_COM_DIVIDAS!A:E,5,FALSE),"")</f>
        <v/>
      </c>
    </row>
    <row r="64" spans="1:16" x14ac:dyDescent="0.25">
      <c r="A64" s="52" t="e">
        <f>Tabela410[[#This Row],[Status da Proposta]]</f>
        <v>#N/A</v>
      </c>
      <c r="B64" s="121">
        <f>MODALIDADE_1!A64</f>
        <v>0</v>
      </c>
      <c r="C64" s="120" t="e">
        <f>VLOOKUP(B64,MODALIDADE_1!A:B,2,FALSE)</f>
        <v>#N/A</v>
      </c>
      <c r="E64" s="94" t="e">
        <f>VLOOKUP(B64,MODALIDADE_1!A:E,5,FALSE)</f>
        <v>#N/A</v>
      </c>
      <c r="F64" s="95" t="e">
        <f>VLOOKUP(B64,MODALIDADE_1!A:C,3,FALSE)</f>
        <v>#N/A</v>
      </c>
      <c r="G64" s="120" t="e">
        <f>VLOOKUP(B64,MODALIDADE_1!A:G,4,FALSE)</f>
        <v>#N/A</v>
      </c>
      <c r="H64" t="e">
        <f>VLOOKUP(B64,MODALIDADE_1!A:G,6,FALSE)</f>
        <v>#N/A</v>
      </c>
      <c r="I64" t="e">
        <f>VLOOKUP(B64,MODALIDADE_1!A:G,7,FALSE)</f>
        <v>#N/A</v>
      </c>
      <c r="J64" s="106" t="e">
        <f>VLOOKUP(Tabela410[[#This Row],[Proposta de Referência]],SIMP_M1!A:K,9,FALSE)</f>
        <v>#N/A</v>
      </c>
      <c r="K64" s="106" t="e">
        <f>VLOOKUP(Tabela410[[#This Row],[Proposta de Referência]],SIMP_M1!A:K,8,FALSE)</f>
        <v>#N/A</v>
      </c>
      <c r="L64" s="107" t="e">
        <f t="shared" si="4"/>
        <v>#N/A</v>
      </c>
      <c r="M64" s="107" t="e">
        <f t="shared" si="5"/>
        <v>#N/A</v>
      </c>
      <c r="N64" t="e">
        <f t="shared" si="6"/>
        <v>#N/A</v>
      </c>
      <c r="O64" t="e">
        <f t="shared" si="7"/>
        <v>#N/A</v>
      </c>
      <c r="P64" s="24" t="str">
        <f>IFERROR(VLOOKUP(O64,HOSPITAIS_COM_DIVIDAS!A:E,5,FALSE),"")</f>
        <v/>
      </c>
    </row>
    <row r="65" spans="1:16" x14ac:dyDescent="0.25">
      <c r="A65" s="52" t="e">
        <f>Tabela410[[#This Row],[Status da Proposta]]</f>
        <v>#N/A</v>
      </c>
      <c r="B65" s="121">
        <f>MODALIDADE_1!A65</f>
        <v>0</v>
      </c>
      <c r="C65" s="120" t="e">
        <f>VLOOKUP(B65,MODALIDADE_1!A:B,2,FALSE)</f>
        <v>#N/A</v>
      </c>
      <c r="E65" s="94" t="e">
        <f>VLOOKUP(B65,MODALIDADE_1!A:E,5,FALSE)</f>
        <v>#N/A</v>
      </c>
      <c r="F65" s="95" t="e">
        <f>VLOOKUP(B65,MODALIDADE_1!A:C,3,FALSE)</f>
        <v>#N/A</v>
      </c>
      <c r="G65" s="120" t="e">
        <f>VLOOKUP(B65,MODALIDADE_1!A:G,4,FALSE)</f>
        <v>#N/A</v>
      </c>
      <c r="H65" t="e">
        <f>VLOOKUP(B65,MODALIDADE_1!A:G,6,FALSE)</f>
        <v>#N/A</v>
      </c>
      <c r="I65" t="e">
        <f>VLOOKUP(B65,MODALIDADE_1!A:G,7,FALSE)</f>
        <v>#N/A</v>
      </c>
      <c r="J65" s="106" t="e">
        <f>VLOOKUP(Tabela410[[#This Row],[Proposta de Referência]],SIMP_M1!A:K,9,FALSE)</f>
        <v>#N/A</v>
      </c>
      <c r="K65" s="106" t="e">
        <f>VLOOKUP(Tabela410[[#This Row],[Proposta de Referência]],SIMP_M1!A:K,8,FALSE)</f>
        <v>#N/A</v>
      </c>
      <c r="L65" s="107" t="e">
        <f t="shared" si="4"/>
        <v>#N/A</v>
      </c>
      <c r="M65" s="107" t="e">
        <f t="shared" si="5"/>
        <v>#N/A</v>
      </c>
      <c r="N65" t="e">
        <f t="shared" si="6"/>
        <v>#N/A</v>
      </c>
      <c r="O65" t="e">
        <f t="shared" si="7"/>
        <v>#N/A</v>
      </c>
      <c r="P65" s="24" t="str">
        <f>IFERROR(VLOOKUP(O65,HOSPITAIS_COM_DIVIDAS!A:E,5,FALSE),"")</f>
        <v/>
      </c>
    </row>
    <row r="66" spans="1:16" x14ac:dyDescent="0.25">
      <c r="A66" s="52" t="e">
        <f>Tabela410[[#This Row],[Status da Proposta]]</f>
        <v>#N/A</v>
      </c>
      <c r="B66" s="121">
        <f>MODALIDADE_1!A66</f>
        <v>0</v>
      </c>
      <c r="C66" s="120" t="e">
        <f>VLOOKUP(B66,MODALIDADE_1!A:B,2,FALSE)</f>
        <v>#N/A</v>
      </c>
      <c r="E66" s="94" t="e">
        <f>VLOOKUP(B66,MODALIDADE_1!A:E,5,FALSE)</f>
        <v>#N/A</v>
      </c>
      <c r="F66" s="95" t="e">
        <f>VLOOKUP(B66,MODALIDADE_1!A:C,3,FALSE)</f>
        <v>#N/A</v>
      </c>
      <c r="G66" s="120" t="e">
        <f>VLOOKUP(B66,MODALIDADE_1!A:G,4,FALSE)</f>
        <v>#N/A</v>
      </c>
      <c r="H66" t="e">
        <f>VLOOKUP(B66,MODALIDADE_1!A:G,6,FALSE)</f>
        <v>#N/A</v>
      </c>
      <c r="I66" t="e">
        <f>VLOOKUP(B66,MODALIDADE_1!A:G,7,FALSE)</f>
        <v>#N/A</v>
      </c>
      <c r="J66" s="106" t="e">
        <f>VLOOKUP(Tabela410[[#This Row],[Proposta de Referência]],SIMP_M1!A:K,9,FALSE)</f>
        <v>#N/A</v>
      </c>
      <c r="K66" s="106" t="e">
        <f>VLOOKUP(Tabela410[[#This Row],[Proposta de Referência]],SIMP_M1!A:K,8,FALSE)</f>
        <v>#N/A</v>
      </c>
      <c r="L66" s="107" t="e">
        <f t="shared" ref="L66:L95" si="8">K66+J66</f>
        <v>#N/A</v>
      </c>
      <c r="M66" s="107" t="e">
        <f t="shared" ref="M66:M95" si="9">L66*12</f>
        <v>#N/A</v>
      </c>
      <c r="N66" t="e">
        <f t="shared" ref="N66:N95" si="10">IF(L66&gt;100000,"SIM, POSSUI VALOR ACIMA DE R$100.000,00","NÃO, POSSUI VALOR NECESSÁRIO")</f>
        <v>#N/A</v>
      </c>
      <c r="O66" t="e">
        <f t="shared" ref="O66:O96" si="11">LEFT(E66,8)</f>
        <v>#N/A</v>
      </c>
      <c r="P66" s="24" t="str">
        <f>IFERROR(VLOOKUP(O66,HOSPITAIS_COM_DIVIDAS!A:E,5,FALSE),"")</f>
        <v/>
      </c>
    </row>
    <row r="67" spans="1:16" x14ac:dyDescent="0.25">
      <c r="A67" s="52" t="e">
        <f>Tabela410[[#This Row],[Status da Proposta]]</f>
        <v>#N/A</v>
      </c>
      <c r="B67" s="121">
        <f>MODALIDADE_1!A67</f>
        <v>0</v>
      </c>
      <c r="C67" s="120" t="e">
        <f>VLOOKUP(B67,MODALIDADE_1!A:B,2,FALSE)</f>
        <v>#N/A</v>
      </c>
      <c r="E67" s="94" t="e">
        <f>VLOOKUP(B67,MODALIDADE_1!A:E,5,FALSE)</f>
        <v>#N/A</v>
      </c>
      <c r="F67" s="95" t="e">
        <f>VLOOKUP(B67,MODALIDADE_1!A:C,3,FALSE)</f>
        <v>#N/A</v>
      </c>
      <c r="G67" s="120" t="e">
        <f>VLOOKUP(B67,MODALIDADE_1!A:G,4,FALSE)</f>
        <v>#N/A</v>
      </c>
      <c r="H67" t="e">
        <f>VLOOKUP(B67,MODALIDADE_1!A:G,6,FALSE)</f>
        <v>#N/A</v>
      </c>
      <c r="I67" t="e">
        <f>VLOOKUP(B67,MODALIDADE_1!A:G,7,FALSE)</f>
        <v>#N/A</v>
      </c>
      <c r="J67" s="106" t="e">
        <f>VLOOKUP(Tabela410[[#This Row],[Proposta de Referência]],SIMP_M1!A:K,9,FALSE)</f>
        <v>#N/A</v>
      </c>
      <c r="K67" s="106" t="e">
        <f>VLOOKUP(Tabela410[[#This Row],[Proposta de Referência]],SIMP_M1!A:K,8,FALSE)</f>
        <v>#N/A</v>
      </c>
      <c r="L67" s="107" t="e">
        <f t="shared" si="8"/>
        <v>#N/A</v>
      </c>
      <c r="M67" s="107" t="e">
        <f t="shared" si="9"/>
        <v>#N/A</v>
      </c>
      <c r="N67" t="e">
        <f t="shared" si="10"/>
        <v>#N/A</v>
      </c>
      <c r="O67" t="e">
        <f t="shared" si="11"/>
        <v>#N/A</v>
      </c>
      <c r="P67" s="24" t="str">
        <f>IFERROR(VLOOKUP(O67,HOSPITAIS_COM_DIVIDAS!A:E,5,FALSE),"")</f>
        <v/>
      </c>
    </row>
    <row r="68" spans="1:16" x14ac:dyDescent="0.25">
      <c r="A68" s="52" t="e">
        <f>Tabela410[[#This Row],[Status da Proposta]]</f>
        <v>#N/A</v>
      </c>
      <c r="B68" s="121">
        <f>MODALIDADE_1!A68</f>
        <v>0</v>
      </c>
      <c r="C68" s="120" t="e">
        <f>VLOOKUP(B68,MODALIDADE_1!A:B,2,FALSE)</f>
        <v>#N/A</v>
      </c>
      <c r="E68" s="94" t="e">
        <f>VLOOKUP(B68,MODALIDADE_1!A:E,5,FALSE)</f>
        <v>#N/A</v>
      </c>
      <c r="F68" s="95" t="e">
        <f>VLOOKUP(B68,MODALIDADE_1!A:C,3,FALSE)</f>
        <v>#N/A</v>
      </c>
      <c r="G68" s="120" t="e">
        <f>VLOOKUP(B68,MODALIDADE_1!A:G,4,FALSE)</f>
        <v>#N/A</v>
      </c>
      <c r="H68" t="e">
        <f>VLOOKUP(B68,MODALIDADE_1!A:G,6,FALSE)</f>
        <v>#N/A</v>
      </c>
      <c r="I68" t="e">
        <f>VLOOKUP(B68,MODALIDADE_1!A:G,7,FALSE)</f>
        <v>#N/A</v>
      </c>
      <c r="J68" s="106" t="e">
        <f>VLOOKUP(Tabela410[[#This Row],[Proposta de Referência]],SIMP_M1!A:K,9,FALSE)</f>
        <v>#N/A</v>
      </c>
      <c r="K68" s="106" t="e">
        <f>VLOOKUP(Tabela410[[#This Row],[Proposta de Referência]],SIMP_M1!A:K,8,FALSE)</f>
        <v>#N/A</v>
      </c>
      <c r="L68" s="107" t="e">
        <f t="shared" si="8"/>
        <v>#N/A</v>
      </c>
      <c r="M68" s="107" t="e">
        <f t="shared" si="9"/>
        <v>#N/A</v>
      </c>
      <c r="N68" t="e">
        <f t="shared" si="10"/>
        <v>#N/A</v>
      </c>
      <c r="O68" t="e">
        <f t="shared" si="11"/>
        <v>#N/A</v>
      </c>
      <c r="P68" s="24" t="str">
        <f>IFERROR(VLOOKUP(O68,HOSPITAIS_COM_DIVIDAS!A:E,5,FALSE),"")</f>
        <v/>
      </c>
    </row>
    <row r="69" spans="1:16" x14ac:dyDescent="0.25">
      <c r="A69" s="52" t="e">
        <f>Tabela410[[#This Row],[Status da Proposta]]</f>
        <v>#N/A</v>
      </c>
      <c r="B69" s="121">
        <f>MODALIDADE_1!A69</f>
        <v>0</v>
      </c>
      <c r="C69" s="120" t="e">
        <f>VLOOKUP(B69,MODALIDADE_1!A:B,2,FALSE)</f>
        <v>#N/A</v>
      </c>
      <c r="E69" s="94" t="e">
        <f>VLOOKUP(B69,MODALIDADE_1!A:E,5,FALSE)</f>
        <v>#N/A</v>
      </c>
      <c r="F69" s="95" t="e">
        <f>VLOOKUP(B69,MODALIDADE_1!A:C,3,FALSE)</f>
        <v>#N/A</v>
      </c>
      <c r="G69" s="120" t="e">
        <f>VLOOKUP(B69,MODALIDADE_1!A:G,4,FALSE)</f>
        <v>#N/A</v>
      </c>
      <c r="H69" t="e">
        <f>VLOOKUP(B69,MODALIDADE_1!A:G,6,FALSE)</f>
        <v>#N/A</v>
      </c>
      <c r="I69" t="e">
        <f>VLOOKUP(B69,MODALIDADE_1!A:G,7,FALSE)</f>
        <v>#N/A</v>
      </c>
      <c r="J69" s="106" t="e">
        <f>VLOOKUP(Tabela410[[#This Row],[Proposta de Referência]],SIMP_M1!A:K,9,FALSE)</f>
        <v>#N/A</v>
      </c>
      <c r="K69" s="106" t="e">
        <f>VLOOKUP(Tabela410[[#This Row],[Proposta de Referência]],SIMP_M1!A:K,8,FALSE)</f>
        <v>#N/A</v>
      </c>
      <c r="L69" s="107" t="e">
        <f t="shared" si="8"/>
        <v>#N/A</v>
      </c>
      <c r="M69" s="107" t="e">
        <f t="shared" si="9"/>
        <v>#N/A</v>
      </c>
      <c r="N69" t="e">
        <f t="shared" si="10"/>
        <v>#N/A</v>
      </c>
      <c r="O69" t="e">
        <f t="shared" si="11"/>
        <v>#N/A</v>
      </c>
      <c r="P69" s="24" t="str">
        <f>IFERROR(VLOOKUP(O69,HOSPITAIS_COM_DIVIDAS!A:E,5,FALSE),"")</f>
        <v/>
      </c>
    </row>
    <row r="70" spans="1:16" x14ac:dyDescent="0.25">
      <c r="A70" s="52" t="e">
        <f>Tabela410[[#This Row],[Status da Proposta]]</f>
        <v>#N/A</v>
      </c>
      <c r="B70" s="121">
        <f>MODALIDADE_1!A70</f>
        <v>0</v>
      </c>
      <c r="C70" s="120" t="e">
        <f>VLOOKUP(B70,MODALIDADE_1!A:B,2,FALSE)</f>
        <v>#N/A</v>
      </c>
      <c r="E70" s="94" t="e">
        <f>VLOOKUP(B70,MODALIDADE_1!A:E,5,FALSE)</f>
        <v>#N/A</v>
      </c>
      <c r="F70" s="95" t="e">
        <f>VLOOKUP(B70,MODALIDADE_1!A:C,3,FALSE)</f>
        <v>#N/A</v>
      </c>
      <c r="G70" s="120" t="e">
        <f>VLOOKUP(B70,MODALIDADE_1!A:G,4,FALSE)</f>
        <v>#N/A</v>
      </c>
      <c r="H70" t="e">
        <f>VLOOKUP(B70,MODALIDADE_1!A:G,6,FALSE)</f>
        <v>#N/A</v>
      </c>
      <c r="I70" t="e">
        <f>VLOOKUP(B70,MODALIDADE_1!A:G,7,FALSE)</f>
        <v>#N/A</v>
      </c>
      <c r="J70" s="106" t="e">
        <f>VLOOKUP(Tabela410[[#This Row],[Proposta de Referência]],SIMP_M1!A:K,9,FALSE)</f>
        <v>#N/A</v>
      </c>
      <c r="K70" s="106" t="e">
        <f>VLOOKUP(Tabela410[[#This Row],[Proposta de Referência]],SIMP_M1!A:K,8,FALSE)</f>
        <v>#N/A</v>
      </c>
      <c r="L70" s="107" t="e">
        <f t="shared" si="8"/>
        <v>#N/A</v>
      </c>
      <c r="M70" s="107" t="e">
        <f t="shared" si="9"/>
        <v>#N/A</v>
      </c>
      <c r="N70" t="e">
        <f t="shared" si="10"/>
        <v>#N/A</v>
      </c>
      <c r="O70" t="e">
        <f t="shared" si="11"/>
        <v>#N/A</v>
      </c>
      <c r="P70" s="24" t="str">
        <f>IFERROR(VLOOKUP(O70,HOSPITAIS_COM_DIVIDAS!A:E,5,FALSE),"")</f>
        <v/>
      </c>
    </row>
    <row r="71" spans="1:16" x14ac:dyDescent="0.25">
      <c r="A71" s="52" t="e">
        <f>Tabela410[[#This Row],[Status da Proposta]]</f>
        <v>#N/A</v>
      </c>
      <c r="B71" s="121">
        <f>MODALIDADE_1!A71</f>
        <v>0</v>
      </c>
      <c r="C71" s="120" t="e">
        <f>VLOOKUP(B71,MODALIDADE_1!A:B,2,FALSE)</f>
        <v>#N/A</v>
      </c>
      <c r="E71" s="94" t="e">
        <f>VLOOKUP(B71,MODALIDADE_1!A:E,5,FALSE)</f>
        <v>#N/A</v>
      </c>
      <c r="F71" s="95" t="e">
        <f>VLOOKUP(B71,MODALIDADE_1!A:C,3,FALSE)</f>
        <v>#N/A</v>
      </c>
      <c r="G71" s="120" t="e">
        <f>VLOOKUP(B71,MODALIDADE_1!A:G,4,FALSE)</f>
        <v>#N/A</v>
      </c>
      <c r="H71" t="e">
        <f>VLOOKUP(B71,MODALIDADE_1!A:G,6,FALSE)</f>
        <v>#N/A</v>
      </c>
      <c r="I71" t="e">
        <f>VLOOKUP(B71,MODALIDADE_1!A:G,7,FALSE)</f>
        <v>#N/A</v>
      </c>
      <c r="J71" s="106" t="e">
        <f>VLOOKUP(Tabela410[[#This Row],[Proposta de Referência]],SIMP_M1!A:K,9,FALSE)</f>
        <v>#N/A</v>
      </c>
      <c r="K71" s="106" t="e">
        <f>VLOOKUP(Tabela410[[#This Row],[Proposta de Referência]],SIMP_M1!A:K,8,FALSE)</f>
        <v>#N/A</v>
      </c>
      <c r="L71" s="107" t="e">
        <f t="shared" si="8"/>
        <v>#N/A</v>
      </c>
      <c r="M71" s="107" t="e">
        <f t="shared" si="9"/>
        <v>#N/A</v>
      </c>
      <c r="N71" t="e">
        <f t="shared" si="10"/>
        <v>#N/A</v>
      </c>
      <c r="O71" t="e">
        <f t="shared" si="11"/>
        <v>#N/A</v>
      </c>
      <c r="P71" s="24" t="str">
        <f>IFERROR(VLOOKUP(O71,HOSPITAIS_COM_DIVIDAS!A:E,5,FALSE),"")</f>
        <v/>
      </c>
    </row>
    <row r="72" spans="1:16" x14ac:dyDescent="0.25">
      <c r="A72" s="52" t="e">
        <f>Tabela410[[#This Row],[Status da Proposta]]</f>
        <v>#N/A</v>
      </c>
      <c r="B72" s="121">
        <f>MODALIDADE_1!A72</f>
        <v>0</v>
      </c>
      <c r="C72" s="120" t="e">
        <f>VLOOKUP(B72,MODALIDADE_1!A:B,2,FALSE)</f>
        <v>#N/A</v>
      </c>
      <c r="E72" s="94" t="e">
        <f>VLOOKUP(B72,MODALIDADE_1!A:E,5,FALSE)</f>
        <v>#N/A</v>
      </c>
      <c r="F72" s="95" t="e">
        <f>VLOOKUP(B72,MODALIDADE_1!A:C,3,FALSE)</f>
        <v>#N/A</v>
      </c>
      <c r="G72" s="120" t="e">
        <f>VLOOKUP(B72,MODALIDADE_1!A:G,4,FALSE)</f>
        <v>#N/A</v>
      </c>
      <c r="H72" t="e">
        <f>VLOOKUP(B72,MODALIDADE_1!A:G,6,FALSE)</f>
        <v>#N/A</v>
      </c>
      <c r="I72" t="e">
        <f>VLOOKUP(B72,MODALIDADE_1!A:G,7,FALSE)</f>
        <v>#N/A</v>
      </c>
      <c r="J72" s="106" t="e">
        <f>VLOOKUP(Tabela410[[#This Row],[Proposta de Referência]],SIMP_M1!A:K,9,FALSE)</f>
        <v>#N/A</v>
      </c>
      <c r="K72" s="106" t="e">
        <f>VLOOKUP(Tabela410[[#This Row],[Proposta de Referência]],SIMP_M1!A:K,8,FALSE)</f>
        <v>#N/A</v>
      </c>
      <c r="L72" s="107" t="e">
        <f t="shared" si="8"/>
        <v>#N/A</v>
      </c>
      <c r="M72" s="107" t="e">
        <f t="shared" si="9"/>
        <v>#N/A</v>
      </c>
      <c r="N72" t="e">
        <f t="shared" si="10"/>
        <v>#N/A</v>
      </c>
      <c r="O72" t="e">
        <f t="shared" si="11"/>
        <v>#N/A</v>
      </c>
      <c r="P72" s="24" t="str">
        <f>IFERROR(VLOOKUP(O72,HOSPITAIS_COM_DIVIDAS!A:E,5,FALSE),"")</f>
        <v/>
      </c>
    </row>
    <row r="73" spans="1:16" x14ac:dyDescent="0.25">
      <c r="A73" s="52" t="e">
        <f>Tabela410[[#This Row],[Status da Proposta]]</f>
        <v>#N/A</v>
      </c>
      <c r="B73" s="121">
        <f>MODALIDADE_1!A73</f>
        <v>0</v>
      </c>
      <c r="C73" s="120" t="e">
        <f>VLOOKUP(B73,MODALIDADE_1!A:B,2,FALSE)</f>
        <v>#N/A</v>
      </c>
      <c r="E73" s="94" t="e">
        <f>VLOOKUP(B73,MODALIDADE_1!A:E,5,FALSE)</f>
        <v>#N/A</v>
      </c>
      <c r="F73" s="95" t="e">
        <f>VLOOKUP(B73,MODALIDADE_1!A:C,3,FALSE)</f>
        <v>#N/A</v>
      </c>
      <c r="G73" s="120" t="e">
        <f>VLOOKUP(B73,MODALIDADE_1!A:G,4,FALSE)</f>
        <v>#N/A</v>
      </c>
      <c r="H73" t="e">
        <f>VLOOKUP(B73,MODALIDADE_1!A:G,6,FALSE)</f>
        <v>#N/A</v>
      </c>
      <c r="I73" t="e">
        <f>VLOOKUP(B73,MODALIDADE_1!A:G,7,FALSE)</f>
        <v>#N/A</v>
      </c>
      <c r="J73" s="106" t="e">
        <f>VLOOKUP(Tabela410[[#This Row],[Proposta de Referência]],SIMP_M1!A:K,9,FALSE)</f>
        <v>#N/A</v>
      </c>
      <c r="K73" s="106" t="e">
        <f>VLOOKUP(Tabela410[[#This Row],[Proposta de Referência]],SIMP_M1!A:K,8,FALSE)</f>
        <v>#N/A</v>
      </c>
      <c r="L73" s="107" t="e">
        <f t="shared" si="8"/>
        <v>#N/A</v>
      </c>
      <c r="M73" s="107" t="e">
        <f t="shared" si="9"/>
        <v>#N/A</v>
      </c>
      <c r="N73" t="e">
        <f t="shared" si="10"/>
        <v>#N/A</v>
      </c>
      <c r="O73" t="e">
        <f t="shared" si="11"/>
        <v>#N/A</v>
      </c>
      <c r="P73" s="24" t="str">
        <f>IFERROR(VLOOKUP(O73,HOSPITAIS_COM_DIVIDAS!A:E,5,FALSE),"")</f>
        <v/>
      </c>
    </row>
    <row r="74" spans="1:16" x14ac:dyDescent="0.25">
      <c r="A74" s="52" t="e">
        <f>Tabela410[[#This Row],[Status da Proposta]]</f>
        <v>#N/A</v>
      </c>
      <c r="B74" s="121">
        <f>MODALIDADE_1!A74</f>
        <v>0</v>
      </c>
      <c r="C74" s="120" t="e">
        <f>VLOOKUP(B74,MODALIDADE_1!A:B,2,FALSE)</f>
        <v>#N/A</v>
      </c>
      <c r="E74" s="94" t="e">
        <f>VLOOKUP(B74,MODALIDADE_1!A:E,5,FALSE)</f>
        <v>#N/A</v>
      </c>
      <c r="F74" s="95" t="e">
        <f>VLOOKUP(B74,MODALIDADE_1!A:C,3,FALSE)</f>
        <v>#N/A</v>
      </c>
      <c r="G74" s="120" t="e">
        <f>VLOOKUP(B74,MODALIDADE_1!A:G,4,FALSE)</f>
        <v>#N/A</v>
      </c>
      <c r="H74" t="e">
        <f>VLOOKUP(B74,MODALIDADE_1!A:G,6,FALSE)</f>
        <v>#N/A</v>
      </c>
      <c r="I74" t="e">
        <f>VLOOKUP(B74,MODALIDADE_1!A:G,7,FALSE)</f>
        <v>#N/A</v>
      </c>
      <c r="J74" s="106" t="e">
        <f>VLOOKUP(Tabela410[[#This Row],[Proposta de Referência]],SIMP_M1!A:K,9,FALSE)</f>
        <v>#N/A</v>
      </c>
      <c r="K74" s="106" t="e">
        <f>VLOOKUP(Tabela410[[#This Row],[Proposta de Referência]],SIMP_M1!A:K,8,FALSE)</f>
        <v>#N/A</v>
      </c>
      <c r="L74" s="107" t="e">
        <f t="shared" si="8"/>
        <v>#N/A</v>
      </c>
      <c r="M74" s="107" t="e">
        <f t="shared" si="9"/>
        <v>#N/A</v>
      </c>
      <c r="N74" t="e">
        <f t="shared" si="10"/>
        <v>#N/A</v>
      </c>
      <c r="O74" t="e">
        <f t="shared" si="11"/>
        <v>#N/A</v>
      </c>
      <c r="P74" s="24" t="str">
        <f>IFERROR(VLOOKUP(O74,HOSPITAIS_COM_DIVIDAS!A:E,5,FALSE),"")</f>
        <v/>
      </c>
    </row>
    <row r="75" spans="1:16" x14ac:dyDescent="0.25">
      <c r="A75" s="52" t="e">
        <f>Tabela410[[#This Row],[Status da Proposta]]</f>
        <v>#N/A</v>
      </c>
      <c r="B75" s="121">
        <f>MODALIDADE_1!A75</f>
        <v>0</v>
      </c>
      <c r="C75" s="120" t="e">
        <f>VLOOKUP(B75,MODALIDADE_1!A:B,2,FALSE)</f>
        <v>#N/A</v>
      </c>
      <c r="E75" s="94" t="e">
        <f>VLOOKUP(B75,MODALIDADE_1!A:E,5,FALSE)</f>
        <v>#N/A</v>
      </c>
      <c r="F75" s="95" t="e">
        <f>VLOOKUP(B75,MODALIDADE_1!A:C,3,FALSE)</f>
        <v>#N/A</v>
      </c>
      <c r="G75" s="120" t="e">
        <f>VLOOKUP(B75,MODALIDADE_1!A:G,4,FALSE)</f>
        <v>#N/A</v>
      </c>
      <c r="H75" t="e">
        <f>VLOOKUP(B75,MODALIDADE_1!A:G,6,FALSE)</f>
        <v>#N/A</v>
      </c>
      <c r="I75" t="e">
        <f>VLOOKUP(B75,MODALIDADE_1!A:G,7,FALSE)</f>
        <v>#N/A</v>
      </c>
      <c r="J75" s="106" t="e">
        <f>VLOOKUP(Tabela410[[#This Row],[Proposta de Referência]],SIMP_M1!A:K,9,FALSE)</f>
        <v>#N/A</v>
      </c>
      <c r="K75" s="106" t="e">
        <f>VLOOKUP(Tabela410[[#This Row],[Proposta de Referência]],SIMP_M1!A:K,8,FALSE)</f>
        <v>#N/A</v>
      </c>
      <c r="L75" s="107" t="e">
        <f t="shared" si="8"/>
        <v>#N/A</v>
      </c>
      <c r="M75" s="107" t="e">
        <f t="shared" si="9"/>
        <v>#N/A</v>
      </c>
      <c r="N75" t="e">
        <f t="shared" si="10"/>
        <v>#N/A</v>
      </c>
      <c r="O75" t="e">
        <f t="shared" si="11"/>
        <v>#N/A</v>
      </c>
      <c r="P75" s="24" t="str">
        <f>IFERROR(VLOOKUP(O75,HOSPITAIS_COM_DIVIDAS!A:E,5,FALSE),"")</f>
        <v/>
      </c>
    </row>
    <row r="76" spans="1:16" x14ac:dyDescent="0.25">
      <c r="A76" s="52" t="e">
        <f>Tabela410[[#This Row],[Status da Proposta]]</f>
        <v>#N/A</v>
      </c>
      <c r="B76" s="121">
        <f>MODALIDADE_1!A76</f>
        <v>0</v>
      </c>
      <c r="C76" s="120" t="e">
        <f>VLOOKUP(B76,MODALIDADE_1!A:B,2,FALSE)</f>
        <v>#N/A</v>
      </c>
      <c r="E76" s="94" t="e">
        <f>VLOOKUP(B76,MODALIDADE_1!A:E,5,FALSE)</f>
        <v>#N/A</v>
      </c>
      <c r="F76" s="95" t="e">
        <f>VLOOKUP(B76,MODALIDADE_1!A:C,3,FALSE)</f>
        <v>#N/A</v>
      </c>
      <c r="G76" s="120" t="e">
        <f>VLOOKUP(B76,MODALIDADE_1!A:G,4,FALSE)</f>
        <v>#N/A</v>
      </c>
      <c r="H76" t="e">
        <f>VLOOKUP(B76,MODALIDADE_1!A:G,6,FALSE)</f>
        <v>#N/A</v>
      </c>
      <c r="I76" t="e">
        <f>VLOOKUP(B76,MODALIDADE_1!A:G,7,FALSE)</f>
        <v>#N/A</v>
      </c>
      <c r="J76" s="106" t="e">
        <f>VLOOKUP(Tabela410[[#This Row],[Proposta de Referência]],SIMP_M1!A:K,9,FALSE)</f>
        <v>#N/A</v>
      </c>
      <c r="K76" s="106" t="e">
        <f>VLOOKUP(Tabela410[[#This Row],[Proposta de Referência]],SIMP_M1!A:K,8,FALSE)</f>
        <v>#N/A</v>
      </c>
      <c r="L76" s="107" t="e">
        <f t="shared" si="8"/>
        <v>#N/A</v>
      </c>
      <c r="M76" s="107" t="e">
        <f t="shared" si="9"/>
        <v>#N/A</v>
      </c>
      <c r="N76" t="e">
        <f t="shared" si="10"/>
        <v>#N/A</v>
      </c>
      <c r="O76" t="e">
        <f t="shared" si="11"/>
        <v>#N/A</v>
      </c>
      <c r="P76" s="24" t="str">
        <f>IFERROR(VLOOKUP(O76,HOSPITAIS_COM_DIVIDAS!A:E,5,FALSE),"")</f>
        <v/>
      </c>
    </row>
    <row r="77" spans="1:16" x14ac:dyDescent="0.25">
      <c r="A77" s="52" t="e">
        <f>Tabela410[[#This Row],[Status da Proposta]]</f>
        <v>#N/A</v>
      </c>
      <c r="B77" s="121">
        <f>MODALIDADE_1!A77</f>
        <v>0</v>
      </c>
      <c r="C77" s="120" t="e">
        <f>VLOOKUP(B77,MODALIDADE_1!A:B,2,FALSE)</f>
        <v>#N/A</v>
      </c>
      <c r="E77" s="94" t="e">
        <f>VLOOKUP(B77,MODALIDADE_1!A:E,5,FALSE)</f>
        <v>#N/A</v>
      </c>
      <c r="F77" s="95" t="e">
        <f>VLOOKUP(B77,MODALIDADE_1!A:C,3,FALSE)</f>
        <v>#N/A</v>
      </c>
      <c r="G77" s="120" t="e">
        <f>VLOOKUP(B77,MODALIDADE_1!A:G,4,FALSE)</f>
        <v>#N/A</v>
      </c>
      <c r="H77" t="e">
        <f>VLOOKUP(B77,MODALIDADE_1!A:G,6,FALSE)</f>
        <v>#N/A</v>
      </c>
      <c r="I77" t="e">
        <f>VLOOKUP(B77,MODALIDADE_1!A:G,7,FALSE)</f>
        <v>#N/A</v>
      </c>
      <c r="J77" s="106" t="e">
        <f>VLOOKUP(Tabela410[[#This Row],[Proposta de Referência]],SIMP_M1!A:K,9,FALSE)</f>
        <v>#N/A</v>
      </c>
      <c r="K77" s="106" t="e">
        <f>VLOOKUP(Tabela410[[#This Row],[Proposta de Referência]],SIMP_M1!A:K,8,FALSE)</f>
        <v>#N/A</v>
      </c>
      <c r="L77" s="107" t="e">
        <f t="shared" si="8"/>
        <v>#N/A</v>
      </c>
      <c r="M77" s="107" t="e">
        <f t="shared" si="9"/>
        <v>#N/A</v>
      </c>
      <c r="N77" t="e">
        <f t="shared" si="10"/>
        <v>#N/A</v>
      </c>
      <c r="O77" t="e">
        <f t="shared" si="11"/>
        <v>#N/A</v>
      </c>
      <c r="P77" s="24" t="str">
        <f>IFERROR(VLOOKUP(O77,HOSPITAIS_COM_DIVIDAS!A:E,5,FALSE),"")</f>
        <v/>
      </c>
    </row>
    <row r="78" spans="1:16" x14ac:dyDescent="0.25">
      <c r="A78" s="52" t="e">
        <f>Tabela410[[#This Row],[Status da Proposta]]</f>
        <v>#N/A</v>
      </c>
      <c r="B78" s="121">
        <f>MODALIDADE_1!A78</f>
        <v>0</v>
      </c>
      <c r="C78" s="120" t="e">
        <f>VLOOKUP(B78,MODALIDADE_1!A:B,2,FALSE)</f>
        <v>#N/A</v>
      </c>
      <c r="E78" s="94" t="e">
        <f>VLOOKUP(B78,MODALIDADE_1!A:E,5,FALSE)</f>
        <v>#N/A</v>
      </c>
      <c r="F78" s="95" t="e">
        <f>VLOOKUP(B78,MODALIDADE_1!A:C,3,FALSE)</f>
        <v>#N/A</v>
      </c>
      <c r="G78" s="120" t="e">
        <f>VLOOKUP(B78,MODALIDADE_1!A:G,4,FALSE)</f>
        <v>#N/A</v>
      </c>
      <c r="H78" t="e">
        <f>VLOOKUP(B78,MODALIDADE_1!A:G,6,FALSE)</f>
        <v>#N/A</v>
      </c>
      <c r="I78" t="e">
        <f>VLOOKUP(B78,MODALIDADE_1!A:G,7,FALSE)</f>
        <v>#N/A</v>
      </c>
      <c r="J78" s="106" t="e">
        <f>VLOOKUP(Tabela410[[#This Row],[Proposta de Referência]],SIMP_M1!A:K,9,FALSE)</f>
        <v>#N/A</v>
      </c>
      <c r="K78" s="106" t="e">
        <f>VLOOKUP(Tabela410[[#This Row],[Proposta de Referência]],SIMP_M1!A:K,8,FALSE)</f>
        <v>#N/A</v>
      </c>
      <c r="L78" s="107" t="e">
        <f t="shared" si="8"/>
        <v>#N/A</v>
      </c>
      <c r="M78" s="107" t="e">
        <f t="shared" si="9"/>
        <v>#N/A</v>
      </c>
      <c r="N78" t="e">
        <f t="shared" si="10"/>
        <v>#N/A</v>
      </c>
      <c r="O78" t="e">
        <f t="shared" si="11"/>
        <v>#N/A</v>
      </c>
      <c r="P78" s="24" t="str">
        <f>IFERROR(VLOOKUP(O78,HOSPITAIS_COM_DIVIDAS!A:E,5,FALSE),"")</f>
        <v/>
      </c>
    </row>
    <row r="79" spans="1:16" x14ac:dyDescent="0.25">
      <c r="A79" s="52" t="e">
        <f>Tabela410[[#This Row],[Status da Proposta]]</f>
        <v>#N/A</v>
      </c>
      <c r="B79" s="121">
        <f>MODALIDADE_1!A79</f>
        <v>0</v>
      </c>
      <c r="C79" s="120" t="e">
        <f>VLOOKUP(B79,MODALIDADE_1!A:B,2,FALSE)</f>
        <v>#N/A</v>
      </c>
      <c r="E79" s="94" t="e">
        <f>VLOOKUP(B79,MODALIDADE_1!A:E,5,FALSE)</f>
        <v>#N/A</v>
      </c>
      <c r="F79" s="95" t="e">
        <f>VLOOKUP(B79,MODALIDADE_1!A:C,3,FALSE)</f>
        <v>#N/A</v>
      </c>
      <c r="G79" s="120" t="e">
        <f>VLOOKUP(B79,MODALIDADE_1!A:G,4,FALSE)</f>
        <v>#N/A</v>
      </c>
      <c r="H79" t="e">
        <f>VLOOKUP(B79,MODALIDADE_1!A:G,6,FALSE)</f>
        <v>#N/A</v>
      </c>
      <c r="I79" t="e">
        <f>VLOOKUP(B79,MODALIDADE_1!A:G,7,FALSE)</f>
        <v>#N/A</v>
      </c>
      <c r="J79" s="106" t="e">
        <f>VLOOKUP(Tabela410[[#This Row],[Proposta de Referência]],SIMP_M1!A:K,9,FALSE)</f>
        <v>#N/A</v>
      </c>
      <c r="K79" s="106" t="e">
        <f>VLOOKUP(Tabela410[[#This Row],[Proposta de Referência]],SIMP_M1!A:K,8,FALSE)</f>
        <v>#N/A</v>
      </c>
      <c r="L79" s="107" t="e">
        <f t="shared" si="8"/>
        <v>#N/A</v>
      </c>
      <c r="M79" s="107" t="e">
        <f t="shared" si="9"/>
        <v>#N/A</v>
      </c>
      <c r="N79" t="e">
        <f t="shared" si="10"/>
        <v>#N/A</v>
      </c>
      <c r="O79" t="e">
        <f t="shared" si="11"/>
        <v>#N/A</v>
      </c>
      <c r="P79" s="24" t="str">
        <f>IFERROR(VLOOKUP(O79,HOSPITAIS_COM_DIVIDAS!A:E,5,FALSE),"")</f>
        <v/>
      </c>
    </row>
    <row r="80" spans="1:16" x14ac:dyDescent="0.25">
      <c r="A80" s="52" t="e">
        <f>Tabela410[[#This Row],[Status da Proposta]]</f>
        <v>#N/A</v>
      </c>
      <c r="B80" s="121">
        <f>MODALIDADE_1!A80</f>
        <v>0</v>
      </c>
      <c r="C80" s="120" t="e">
        <f>VLOOKUP(B80,MODALIDADE_1!A:B,2,FALSE)</f>
        <v>#N/A</v>
      </c>
      <c r="E80" s="94" t="e">
        <f>VLOOKUP(B80,MODALIDADE_1!A:E,5,FALSE)</f>
        <v>#N/A</v>
      </c>
      <c r="F80" s="95" t="e">
        <f>VLOOKUP(B80,MODALIDADE_1!A:C,3,FALSE)</f>
        <v>#N/A</v>
      </c>
      <c r="G80" s="120" t="e">
        <f>VLOOKUP(B80,MODALIDADE_1!A:G,4,FALSE)</f>
        <v>#N/A</v>
      </c>
      <c r="H80" t="e">
        <f>VLOOKUP(B80,MODALIDADE_1!A:G,6,FALSE)</f>
        <v>#N/A</v>
      </c>
      <c r="I80" t="e">
        <f>VLOOKUP(B80,MODALIDADE_1!A:G,7,FALSE)</f>
        <v>#N/A</v>
      </c>
      <c r="J80" s="106" t="e">
        <f>VLOOKUP(Tabela410[[#This Row],[Proposta de Referência]],SIMP_M1!A:K,9,FALSE)</f>
        <v>#N/A</v>
      </c>
      <c r="K80" s="106" t="e">
        <f>VLOOKUP(Tabela410[[#This Row],[Proposta de Referência]],SIMP_M1!A:K,8,FALSE)</f>
        <v>#N/A</v>
      </c>
      <c r="L80" s="107" t="e">
        <f t="shared" si="8"/>
        <v>#N/A</v>
      </c>
      <c r="M80" s="107" t="e">
        <f t="shared" si="9"/>
        <v>#N/A</v>
      </c>
      <c r="N80" t="e">
        <f t="shared" si="10"/>
        <v>#N/A</v>
      </c>
      <c r="O80" t="e">
        <f t="shared" si="11"/>
        <v>#N/A</v>
      </c>
      <c r="P80" s="24" t="str">
        <f>IFERROR(VLOOKUP(O80,HOSPITAIS_COM_DIVIDAS!A:E,5,FALSE),"")</f>
        <v/>
      </c>
    </row>
    <row r="81" spans="1:16" x14ac:dyDescent="0.25">
      <c r="A81" s="52" t="e">
        <f>Tabela410[[#This Row],[Status da Proposta]]</f>
        <v>#N/A</v>
      </c>
      <c r="B81" s="121">
        <f>MODALIDADE_1!A81</f>
        <v>0</v>
      </c>
      <c r="C81" s="120" t="e">
        <f>VLOOKUP(B81,MODALIDADE_1!A:B,2,FALSE)</f>
        <v>#N/A</v>
      </c>
      <c r="E81" s="94" t="e">
        <f>VLOOKUP(B81,MODALIDADE_1!A:E,5,FALSE)</f>
        <v>#N/A</v>
      </c>
      <c r="F81" s="95" t="e">
        <f>VLOOKUP(B81,MODALIDADE_1!A:C,3,FALSE)</f>
        <v>#N/A</v>
      </c>
      <c r="G81" s="120" t="e">
        <f>VLOOKUP(B81,MODALIDADE_1!A:G,4,FALSE)</f>
        <v>#N/A</v>
      </c>
      <c r="H81" t="e">
        <f>VLOOKUP(B81,MODALIDADE_1!A:G,6,FALSE)</f>
        <v>#N/A</v>
      </c>
      <c r="I81" t="e">
        <f>VLOOKUP(B81,MODALIDADE_1!A:G,7,FALSE)</f>
        <v>#N/A</v>
      </c>
      <c r="J81" s="106" t="e">
        <f>VLOOKUP(Tabela410[[#This Row],[Proposta de Referência]],SIMP_M1!A:K,9,FALSE)</f>
        <v>#N/A</v>
      </c>
      <c r="K81" s="106" t="e">
        <f>VLOOKUP(Tabela410[[#This Row],[Proposta de Referência]],SIMP_M1!A:K,8,FALSE)</f>
        <v>#N/A</v>
      </c>
      <c r="L81" s="107" t="e">
        <f t="shared" si="8"/>
        <v>#N/A</v>
      </c>
      <c r="M81" s="107" t="e">
        <f t="shared" si="9"/>
        <v>#N/A</v>
      </c>
      <c r="N81" t="e">
        <f t="shared" si="10"/>
        <v>#N/A</v>
      </c>
      <c r="O81" t="e">
        <f t="shared" si="11"/>
        <v>#N/A</v>
      </c>
      <c r="P81" s="24" t="str">
        <f>IFERROR(VLOOKUP(O81,HOSPITAIS_COM_DIVIDAS!A:E,5,FALSE),"")</f>
        <v/>
      </c>
    </row>
    <row r="82" spans="1:16" x14ac:dyDescent="0.25">
      <c r="A82" s="52" t="e">
        <f>Tabela410[[#This Row],[Status da Proposta]]</f>
        <v>#N/A</v>
      </c>
      <c r="B82" s="121">
        <f>MODALIDADE_1!A82</f>
        <v>0</v>
      </c>
      <c r="C82" s="120" t="e">
        <f>VLOOKUP(B82,MODALIDADE_1!A:B,2,FALSE)</f>
        <v>#N/A</v>
      </c>
      <c r="E82" s="94" t="e">
        <f>VLOOKUP(B82,MODALIDADE_1!A:E,5,FALSE)</f>
        <v>#N/A</v>
      </c>
      <c r="F82" s="95" t="e">
        <f>VLOOKUP(B82,MODALIDADE_1!A:C,3,FALSE)</f>
        <v>#N/A</v>
      </c>
      <c r="G82" s="120" t="e">
        <f>VLOOKUP(B82,MODALIDADE_1!A:G,4,FALSE)</f>
        <v>#N/A</v>
      </c>
      <c r="H82" t="e">
        <f>VLOOKUP(B82,MODALIDADE_1!A:G,6,FALSE)</f>
        <v>#N/A</v>
      </c>
      <c r="I82" t="e">
        <f>VLOOKUP(B82,MODALIDADE_1!A:G,7,FALSE)</f>
        <v>#N/A</v>
      </c>
      <c r="J82" s="106" t="e">
        <f>VLOOKUP(Tabela410[[#This Row],[Proposta de Referência]],SIMP_M1!A:K,9,FALSE)</f>
        <v>#N/A</v>
      </c>
      <c r="K82" s="106" t="e">
        <f>VLOOKUP(Tabela410[[#This Row],[Proposta de Referência]],SIMP_M1!A:K,8,FALSE)</f>
        <v>#N/A</v>
      </c>
      <c r="L82" s="107" t="e">
        <f t="shared" si="8"/>
        <v>#N/A</v>
      </c>
      <c r="M82" s="107" t="e">
        <f t="shared" si="9"/>
        <v>#N/A</v>
      </c>
      <c r="N82" t="e">
        <f t="shared" si="10"/>
        <v>#N/A</v>
      </c>
      <c r="O82" t="e">
        <f t="shared" si="11"/>
        <v>#N/A</v>
      </c>
      <c r="P82" s="24" t="str">
        <f>IFERROR(VLOOKUP(O82,HOSPITAIS_COM_DIVIDAS!A:E,5,FALSE),"")</f>
        <v/>
      </c>
    </row>
    <row r="83" spans="1:16" x14ac:dyDescent="0.25">
      <c r="A83" s="52" t="e">
        <f>Tabela410[[#This Row],[Status da Proposta]]</f>
        <v>#N/A</v>
      </c>
      <c r="B83" s="121">
        <f>MODALIDADE_1!A83</f>
        <v>0</v>
      </c>
      <c r="C83" s="120" t="e">
        <f>VLOOKUP(B83,MODALIDADE_1!A:B,2,FALSE)</f>
        <v>#N/A</v>
      </c>
      <c r="E83" s="94" t="e">
        <f>VLOOKUP(B83,MODALIDADE_1!A:E,5,FALSE)</f>
        <v>#N/A</v>
      </c>
      <c r="F83" s="95" t="e">
        <f>VLOOKUP(B83,MODALIDADE_1!A:C,3,FALSE)</f>
        <v>#N/A</v>
      </c>
      <c r="G83" s="120" t="e">
        <f>VLOOKUP(B83,MODALIDADE_1!A:G,4,FALSE)</f>
        <v>#N/A</v>
      </c>
      <c r="H83" t="e">
        <f>VLOOKUP(B83,MODALIDADE_1!A:G,6,FALSE)</f>
        <v>#N/A</v>
      </c>
      <c r="I83" t="e">
        <f>VLOOKUP(B83,MODALIDADE_1!A:G,7,FALSE)</f>
        <v>#N/A</v>
      </c>
      <c r="J83" s="106" t="e">
        <f>VLOOKUP(Tabela410[[#This Row],[Proposta de Referência]],SIMP_M1!A:K,9,FALSE)</f>
        <v>#N/A</v>
      </c>
      <c r="K83" s="106" t="e">
        <f>VLOOKUP(Tabela410[[#This Row],[Proposta de Referência]],SIMP_M1!A:K,8,FALSE)</f>
        <v>#N/A</v>
      </c>
      <c r="L83" s="107" t="e">
        <f t="shared" si="8"/>
        <v>#N/A</v>
      </c>
      <c r="M83" s="107" t="e">
        <f t="shared" si="9"/>
        <v>#N/A</v>
      </c>
      <c r="N83" t="e">
        <f t="shared" si="10"/>
        <v>#N/A</v>
      </c>
      <c r="O83" t="e">
        <f t="shared" si="11"/>
        <v>#N/A</v>
      </c>
      <c r="P83" s="24" t="str">
        <f>IFERROR(VLOOKUP(O83,HOSPITAIS_COM_DIVIDAS!A:E,5,FALSE),"")</f>
        <v/>
      </c>
    </row>
    <row r="84" spans="1:16" x14ac:dyDescent="0.25">
      <c r="A84" s="52" t="e">
        <f>Tabela410[[#This Row],[Status da Proposta]]</f>
        <v>#N/A</v>
      </c>
      <c r="B84" s="121">
        <f>MODALIDADE_1!A84</f>
        <v>0</v>
      </c>
      <c r="C84" s="120" t="e">
        <f>VLOOKUP(B84,MODALIDADE_1!A:B,2,FALSE)</f>
        <v>#N/A</v>
      </c>
      <c r="E84" s="94" t="e">
        <f>VLOOKUP(B84,MODALIDADE_1!A:E,5,FALSE)</f>
        <v>#N/A</v>
      </c>
      <c r="F84" s="95" t="e">
        <f>VLOOKUP(B84,MODALIDADE_1!A:C,3,FALSE)</f>
        <v>#N/A</v>
      </c>
      <c r="G84" s="120" t="e">
        <f>VLOOKUP(B84,MODALIDADE_1!A:G,4,FALSE)</f>
        <v>#N/A</v>
      </c>
      <c r="H84" t="e">
        <f>VLOOKUP(B84,MODALIDADE_1!A:G,6,FALSE)</f>
        <v>#N/A</v>
      </c>
      <c r="I84" t="e">
        <f>VLOOKUP(B84,MODALIDADE_1!A:G,7,FALSE)</f>
        <v>#N/A</v>
      </c>
      <c r="J84" s="106" t="e">
        <f>VLOOKUP(Tabela410[[#This Row],[Proposta de Referência]],SIMP_M1!A:K,9,FALSE)</f>
        <v>#N/A</v>
      </c>
      <c r="K84" s="106" t="e">
        <f>VLOOKUP(Tabela410[[#This Row],[Proposta de Referência]],SIMP_M1!A:K,8,FALSE)</f>
        <v>#N/A</v>
      </c>
      <c r="L84" s="107" t="e">
        <f t="shared" si="8"/>
        <v>#N/A</v>
      </c>
      <c r="M84" s="107" t="e">
        <f t="shared" si="9"/>
        <v>#N/A</v>
      </c>
      <c r="N84" t="e">
        <f t="shared" si="10"/>
        <v>#N/A</v>
      </c>
      <c r="O84" t="e">
        <f t="shared" si="11"/>
        <v>#N/A</v>
      </c>
      <c r="P84" s="24" t="str">
        <f>IFERROR(VLOOKUP(O84,HOSPITAIS_COM_DIVIDAS!A:E,5,FALSE),"")</f>
        <v/>
      </c>
    </row>
    <row r="85" spans="1:16" x14ac:dyDescent="0.25">
      <c r="A85" s="52" t="e">
        <f>Tabela410[[#This Row],[Status da Proposta]]</f>
        <v>#N/A</v>
      </c>
      <c r="B85" s="121">
        <f>MODALIDADE_1!A85</f>
        <v>0</v>
      </c>
      <c r="C85" s="120" t="e">
        <f>VLOOKUP(B85,MODALIDADE_1!A:B,2,FALSE)</f>
        <v>#N/A</v>
      </c>
      <c r="E85" s="94" t="e">
        <f>VLOOKUP(B85,MODALIDADE_1!A:E,5,FALSE)</f>
        <v>#N/A</v>
      </c>
      <c r="F85" s="95" t="e">
        <f>VLOOKUP(B85,MODALIDADE_1!A:C,3,FALSE)</f>
        <v>#N/A</v>
      </c>
      <c r="G85" s="120" t="e">
        <f>VLOOKUP(B85,MODALIDADE_1!A:G,4,FALSE)</f>
        <v>#N/A</v>
      </c>
      <c r="H85" t="e">
        <f>VLOOKUP(B85,MODALIDADE_1!A:G,6,FALSE)</f>
        <v>#N/A</v>
      </c>
      <c r="I85" t="e">
        <f>VLOOKUP(B85,MODALIDADE_1!A:G,7,FALSE)</f>
        <v>#N/A</v>
      </c>
      <c r="J85" s="106" t="e">
        <f>VLOOKUP(Tabela410[[#This Row],[Proposta de Referência]],SIMP_M1!A:K,9,FALSE)</f>
        <v>#N/A</v>
      </c>
      <c r="K85" s="106" t="e">
        <f>VLOOKUP(Tabela410[[#This Row],[Proposta de Referência]],SIMP_M1!A:K,8,FALSE)</f>
        <v>#N/A</v>
      </c>
      <c r="L85" s="107" t="e">
        <f t="shared" si="8"/>
        <v>#N/A</v>
      </c>
      <c r="M85" s="107" t="e">
        <f t="shared" si="9"/>
        <v>#N/A</v>
      </c>
      <c r="N85" t="e">
        <f t="shared" si="10"/>
        <v>#N/A</v>
      </c>
      <c r="O85" t="e">
        <f t="shared" si="11"/>
        <v>#N/A</v>
      </c>
      <c r="P85" s="24" t="str">
        <f>IFERROR(VLOOKUP(O85,HOSPITAIS_COM_DIVIDAS!A:E,5,FALSE),"")</f>
        <v/>
      </c>
    </row>
    <row r="86" spans="1:16" x14ac:dyDescent="0.25">
      <c r="A86" s="52" t="e">
        <f>Tabela410[[#This Row],[Status da Proposta]]</f>
        <v>#N/A</v>
      </c>
      <c r="B86" s="121">
        <f>MODALIDADE_1!A86</f>
        <v>0</v>
      </c>
      <c r="C86" s="120" t="e">
        <f>VLOOKUP(B86,MODALIDADE_1!A:B,2,FALSE)</f>
        <v>#N/A</v>
      </c>
      <c r="E86" s="94" t="e">
        <f>VLOOKUP(B86,MODALIDADE_1!A:E,5,FALSE)</f>
        <v>#N/A</v>
      </c>
      <c r="F86" s="95" t="e">
        <f>VLOOKUP(B86,MODALIDADE_1!A:C,3,FALSE)</f>
        <v>#N/A</v>
      </c>
      <c r="G86" s="120" t="e">
        <f>VLOOKUP(B86,MODALIDADE_1!A:G,4,FALSE)</f>
        <v>#N/A</v>
      </c>
      <c r="H86" t="e">
        <f>VLOOKUP(B86,MODALIDADE_1!A:G,6,FALSE)</f>
        <v>#N/A</v>
      </c>
      <c r="I86" t="e">
        <f>VLOOKUP(B86,MODALIDADE_1!A:G,7,FALSE)</f>
        <v>#N/A</v>
      </c>
      <c r="J86" s="106" t="e">
        <f>VLOOKUP(Tabela410[[#This Row],[Proposta de Referência]],SIMP_M1!A:K,9,FALSE)</f>
        <v>#N/A</v>
      </c>
      <c r="K86" s="106" t="e">
        <f>VLOOKUP(Tabela410[[#This Row],[Proposta de Referência]],SIMP_M1!A:K,8,FALSE)</f>
        <v>#N/A</v>
      </c>
      <c r="L86" s="107" t="e">
        <f t="shared" si="8"/>
        <v>#N/A</v>
      </c>
      <c r="M86" s="107" t="e">
        <f t="shared" si="9"/>
        <v>#N/A</v>
      </c>
      <c r="N86" t="e">
        <f t="shared" si="10"/>
        <v>#N/A</v>
      </c>
      <c r="O86" t="e">
        <f t="shared" si="11"/>
        <v>#N/A</v>
      </c>
      <c r="P86" s="24" t="str">
        <f>IFERROR(VLOOKUP(O86,HOSPITAIS_COM_DIVIDAS!A:E,5,FALSE),"")</f>
        <v/>
      </c>
    </row>
    <row r="87" spans="1:16" x14ac:dyDescent="0.25">
      <c r="A87" s="52" t="e">
        <f>Tabela410[[#This Row],[Status da Proposta]]</f>
        <v>#N/A</v>
      </c>
      <c r="B87" s="121">
        <f>MODALIDADE_1!A87</f>
        <v>0</v>
      </c>
      <c r="C87" s="120" t="e">
        <f>VLOOKUP(B87,MODALIDADE_1!A:B,2,FALSE)</f>
        <v>#N/A</v>
      </c>
      <c r="E87" s="94" t="e">
        <f>VLOOKUP(B87,MODALIDADE_1!A:E,5,FALSE)</f>
        <v>#N/A</v>
      </c>
      <c r="F87" s="95" t="e">
        <f>VLOOKUP(B87,MODALIDADE_1!A:C,3,FALSE)</f>
        <v>#N/A</v>
      </c>
      <c r="G87" s="120" t="e">
        <f>VLOOKUP(B87,MODALIDADE_1!A:G,4,FALSE)</f>
        <v>#N/A</v>
      </c>
      <c r="H87" t="e">
        <f>VLOOKUP(B87,MODALIDADE_1!A:G,6,FALSE)</f>
        <v>#N/A</v>
      </c>
      <c r="I87" t="e">
        <f>VLOOKUP(B87,MODALIDADE_1!A:G,7,FALSE)</f>
        <v>#N/A</v>
      </c>
      <c r="J87" s="106" t="e">
        <f>VLOOKUP(Tabela410[[#This Row],[Proposta de Referência]],SIMP_M1!A:K,9,FALSE)</f>
        <v>#N/A</v>
      </c>
      <c r="K87" s="106" t="e">
        <f>VLOOKUP(Tabela410[[#This Row],[Proposta de Referência]],SIMP_M1!A:K,8,FALSE)</f>
        <v>#N/A</v>
      </c>
      <c r="L87" s="107" t="e">
        <f t="shared" si="8"/>
        <v>#N/A</v>
      </c>
      <c r="M87" s="107" t="e">
        <f t="shared" si="9"/>
        <v>#N/A</v>
      </c>
      <c r="N87" t="e">
        <f t="shared" si="10"/>
        <v>#N/A</v>
      </c>
      <c r="O87" t="e">
        <f t="shared" si="11"/>
        <v>#N/A</v>
      </c>
      <c r="P87" s="24" t="str">
        <f>IFERROR(VLOOKUP(O87,HOSPITAIS_COM_DIVIDAS!A:E,5,FALSE),"")</f>
        <v/>
      </c>
    </row>
    <row r="88" spans="1:16" x14ac:dyDescent="0.25">
      <c r="A88" s="52" t="e">
        <f>Tabela410[[#This Row],[Status da Proposta]]</f>
        <v>#N/A</v>
      </c>
      <c r="B88" s="121">
        <f>MODALIDADE_1!A88</f>
        <v>0</v>
      </c>
      <c r="C88" s="120" t="e">
        <f>VLOOKUP(B88,MODALIDADE_1!A:B,2,FALSE)</f>
        <v>#N/A</v>
      </c>
      <c r="E88" s="94" t="e">
        <f>VLOOKUP(B88,MODALIDADE_1!A:E,5,FALSE)</f>
        <v>#N/A</v>
      </c>
      <c r="F88" s="95" t="e">
        <f>VLOOKUP(B88,MODALIDADE_1!A:C,3,FALSE)</f>
        <v>#N/A</v>
      </c>
      <c r="G88" s="120" t="e">
        <f>VLOOKUP(B88,MODALIDADE_1!A:G,4,FALSE)</f>
        <v>#N/A</v>
      </c>
      <c r="H88" t="e">
        <f>VLOOKUP(B88,MODALIDADE_1!A:G,6,FALSE)</f>
        <v>#N/A</v>
      </c>
      <c r="I88" t="e">
        <f>VLOOKUP(B88,MODALIDADE_1!A:G,7,FALSE)</f>
        <v>#N/A</v>
      </c>
      <c r="J88" s="106" t="e">
        <f>VLOOKUP(Tabela410[[#This Row],[Proposta de Referência]],SIMP_M1!A:K,9,FALSE)</f>
        <v>#N/A</v>
      </c>
      <c r="K88" s="106" t="e">
        <f>VLOOKUP(Tabela410[[#This Row],[Proposta de Referência]],SIMP_M1!A:K,8,FALSE)</f>
        <v>#N/A</v>
      </c>
      <c r="L88" s="107" t="e">
        <f t="shared" si="8"/>
        <v>#N/A</v>
      </c>
      <c r="M88" s="107" t="e">
        <f t="shared" si="9"/>
        <v>#N/A</v>
      </c>
      <c r="N88" t="e">
        <f t="shared" si="10"/>
        <v>#N/A</v>
      </c>
      <c r="O88" t="e">
        <f t="shared" si="11"/>
        <v>#N/A</v>
      </c>
      <c r="P88" s="24" t="str">
        <f>IFERROR(VLOOKUP(O88,HOSPITAIS_COM_DIVIDAS!A:E,5,FALSE),"")</f>
        <v/>
      </c>
    </row>
    <row r="89" spans="1:16" x14ac:dyDescent="0.25">
      <c r="A89" s="52" t="e">
        <f>Tabela410[[#This Row],[Status da Proposta]]</f>
        <v>#N/A</v>
      </c>
      <c r="B89" s="121">
        <f>MODALIDADE_1!A89</f>
        <v>0</v>
      </c>
      <c r="C89" s="120" t="e">
        <f>VLOOKUP(B89,MODALIDADE_1!A:B,2,FALSE)</f>
        <v>#N/A</v>
      </c>
      <c r="E89" s="94" t="e">
        <f>VLOOKUP(B89,MODALIDADE_1!A:E,5,FALSE)</f>
        <v>#N/A</v>
      </c>
      <c r="F89" s="95" t="e">
        <f>VLOOKUP(B89,MODALIDADE_1!A:C,3,FALSE)</f>
        <v>#N/A</v>
      </c>
      <c r="G89" s="120" t="e">
        <f>VLOOKUP(B89,MODALIDADE_1!A:G,4,FALSE)</f>
        <v>#N/A</v>
      </c>
      <c r="H89" t="e">
        <f>VLOOKUP(B89,MODALIDADE_1!A:G,6,FALSE)</f>
        <v>#N/A</v>
      </c>
      <c r="I89" t="e">
        <f>VLOOKUP(B89,MODALIDADE_1!A:G,7,FALSE)</f>
        <v>#N/A</v>
      </c>
      <c r="J89" s="106" t="e">
        <f>VLOOKUP(Tabela410[[#This Row],[Proposta de Referência]],SIMP_M1!A:K,9,FALSE)</f>
        <v>#N/A</v>
      </c>
      <c r="K89" s="106" t="e">
        <f>VLOOKUP(Tabela410[[#This Row],[Proposta de Referência]],SIMP_M1!A:K,8,FALSE)</f>
        <v>#N/A</v>
      </c>
      <c r="L89" s="107" t="e">
        <f t="shared" si="8"/>
        <v>#N/A</v>
      </c>
      <c r="M89" s="107" t="e">
        <f t="shared" si="9"/>
        <v>#N/A</v>
      </c>
      <c r="N89" t="e">
        <f t="shared" si="10"/>
        <v>#N/A</v>
      </c>
      <c r="O89" t="e">
        <f t="shared" si="11"/>
        <v>#N/A</v>
      </c>
      <c r="P89" s="24" t="str">
        <f>IFERROR(VLOOKUP(O89,HOSPITAIS_COM_DIVIDAS!A:E,5,FALSE),"")</f>
        <v/>
      </c>
    </row>
    <row r="90" spans="1:16" x14ac:dyDescent="0.25">
      <c r="A90" s="52" t="e">
        <f>Tabela410[[#This Row],[Status da Proposta]]</f>
        <v>#N/A</v>
      </c>
      <c r="B90" s="121">
        <f>MODALIDADE_1!A90</f>
        <v>0</v>
      </c>
      <c r="C90" s="120" t="e">
        <f>VLOOKUP(B90,MODALIDADE_1!A:B,2,FALSE)</f>
        <v>#N/A</v>
      </c>
      <c r="E90" s="94" t="e">
        <f>VLOOKUP(B90,MODALIDADE_1!A:E,5,FALSE)</f>
        <v>#N/A</v>
      </c>
      <c r="F90" s="95" t="e">
        <f>VLOOKUP(B90,MODALIDADE_1!A:C,3,FALSE)</f>
        <v>#N/A</v>
      </c>
      <c r="G90" s="120" t="e">
        <f>VLOOKUP(B90,MODALIDADE_1!A:G,4,FALSE)</f>
        <v>#N/A</v>
      </c>
      <c r="H90" t="e">
        <f>VLOOKUP(B90,MODALIDADE_1!A:G,6,FALSE)</f>
        <v>#N/A</v>
      </c>
      <c r="I90" t="e">
        <f>VLOOKUP(B90,MODALIDADE_1!A:G,7,FALSE)</f>
        <v>#N/A</v>
      </c>
      <c r="J90" s="106" t="e">
        <f>VLOOKUP(Tabela410[[#This Row],[Proposta de Referência]],SIMP_M1!A:K,9,FALSE)</f>
        <v>#N/A</v>
      </c>
      <c r="K90" s="106" t="e">
        <f>VLOOKUP(Tabela410[[#This Row],[Proposta de Referência]],SIMP_M1!A:K,8,FALSE)</f>
        <v>#N/A</v>
      </c>
      <c r="L90" s="107" t="e">
        <f t="shared" si="8"/>
        <v>#N/A</v>
      </c>
      <c r="M90" s="107" t="e">
        <f t="shared" si="9"/>
        <v>#N/A</v>
      </c>
      <c r="N90" t="e">
        <f t="shared" si="10"/>
        <v>#N/A</v>
      </c>
      <c r="O90" t="e">
        <f t="shared" si="11"/>
        <v>#N/A</v>
      </c>
      <c r="P90" s="24" t="str">
        <f>IFERROR(VLOOKUP(O90,HOSPITAIS_COM_DIVIDAS!A:E,5,FALSE),"")</f>
        <v/>
      </c>
    </row>
    <row r="91" spans="1:16" x14ac:dyDescent="0.25">
      <c r="A91" s="52" t="e">
        <f>Tabela410[[#This Row],[Status da Proposta]]</f>
        <v>#N/A</v>
      </c>
      <c r="B91" s="121">
        <f>MODALIDADE_1!A91</f>
        <v>0</v>
      </c>
      <c r="C91" s="120" t="e">
        <f>VLOOKUP(B91,MODALIDADE_1!A:B,2,FALSE)</f>
        <v>#N/A</v>
      </c>
      <c r="E91" s="94" t="e">
        <f>VLOOKUP(B91,MODALIDADE_1!A:E,5,FALSE)</f>
        <v>#N/A</v>
      </c>
      <c r="F91" s="95" t="e">
        <f>VLOOKUP(B91,MODALIDADE_1!A:C,3,FALSE)</f>
        <v>#N/A</v>
      </c>
      <c r="G91" s="120" t="e">
        <f>VLOOKUP(B91,MODALIDADE_1!A:G,4,FALSE)</f>
        <v>#N/A</v>
      </c>
      <c r="H91" t="e">
        <f>VLOOKUP(B91,MODALIDADE_1!A:G,6,FALSE)</f>
        <v>#N/A</v>
      </c>
      <c r="I91" t="e">
        <f>VLOOKUP(B91,MODALIDADE_1!A:G,7,FALSE)</f>
        <v>#N/A</v>
      </c>
      <c r="J91" s="106" t="e">
        <f>VLOOKUP(Tabela410[[#This Row],[Proposta de Referência]],SIMP_M1!A:K,9,FALSE)</f>
        <v>#N/A</v>
      </c>
      <c r="K91" s="106" t="e">
        <f>VLOOKUP(Tabela410[[#This Row],[Proposta de Referência]],SIMP_M1!A:K,8,FALSE)</f>
        <v>#N/A</v>
      </c>
      <c r="L91" s="107" t="e">
        <f t="shared" si="8"/>
        <v>#N/A</v>
      </c>
      <c r="M91" s="107" t="e">
        <f t="shared" si="9"/>
        <v>#N/A</v>
      </c>
      <c r="N91" t="e">
        <f t="shared" si="10"/>
        <v>#N/A</v>
      </c>
      <c r="O91" t="e">
        <f t="shared" si="11"/>
        <v>#N/A</v>
      </c>
      <c r="P91" s="24" t="str">
        <f>IFERROR(VLOOKUP(O91,HOSPITAIS_COM_DIVIDAS!A:E,5,FALSE),"")</f>
        <v/>
      </c>
    </row>
    <row r="92" spans="1:16" x14ac:dyDescent="0.25">
      <c r="A92" s="52" t="e">
        <f>Tabela410[[#This Row],[Status da Proposta]]</f>
        <v>#N/A</v>
      </c>
      <c r="B92" s="121">
        <f>MODALIDADE_1!A92</f>
        <v>0</v>
      </c>
      <c r="C92" s="120" t="e">
        <f>VLOOKUP(B92,MODALIDADE_1!A:B,2,FALSE)</f>
        <v>#N/A</v>
      </c>
      <c r="E92" s="94" t="e">
        <f>VLOOKUP(B92,MODALIDADE_1!A:E,5,FALSE)</f>
        <v>#N/A</v>
      </c>
      <c r="F92" s="95" t="e">
        <f>VLOOKUP(B92,MODALIDADE_1!A:C,3,FALSE)</f>
        <v>#N/A</v>
      </c>
      <c r="G92" s="120" t="e">
        <f>VLOOKUP(B92,MODALIDADE_1!A:G,4,FALSE)</f>
        <v>#N/A</v>
      </c>
      <c r="H92" t="e">
        <f>VLOOKUP(B92,MODALIDADE_1!A:G,6,FALSE)</f>
        <v>#N/A</v>
      </c>
      <c r="I92" t="e">
        <f>VLOOKUP(B92,MODALIDADE_1!A:G,7,FALSE)</f>
        <v>#N/A</v>
      </c>
      <c r="J92" s="106" t="e">
        <f>VLOOKUP(Tabela410[[#This Row],[Proposta de Referência]],SIMP_M1!A:K,9,FALSE)</f>
        <v>#N/A</v>
      </c>
      <c r="K92" s="106" t="e">
        <f>VLOOKUP(Tabela410[[#This Row],[Proposta de Referência]],SIMP_M1!A:K,8,FALSE)</f>
        <v>#N/A</v>
      </c>
      <c r="L92" s="107" t="e">
        <f t="shared" si="8"/>
        <v>#N/A</v>
      </c>
      <c r="M92" s="107" t="e">
        <f t="shared" si="9"/>
        <v>#N/A</v>
      </c>
      <c r="N92" t="e">
        <f t="shared" si="10"/>
        <v>#N/A</v>
      </c>
      <c r="O92" t="e">
        <f t="shared" si="11"/>
        <v>#N/A</v>
      </c>
      <c r="P92" s="24" t="str">
        <f>IFERROR(VLOOKUP(O92,HOSPITAIS_COM_DIVIDAS!A:E,5,FALSE),"")</f>
        <v/>
      </c>
    </row>
    <row r="93" spans="1:16" x14ac:dyDescent="0.25">
      <c r="A93" s="52" t="e">
        <f>Tabela410[[#This Row],[Status da Proposta]]</f>
        <v>#N/A</v>
      </c>
      <c r="B93" s="121">
        <f>MODALIDADE_1!A93</f>
        <v>0</v>
      </c>
      <c r="C93" s="120" t="e">
        <f>VLOOKUP(B93,MODALIDADE_1!A:B,2,FALSE)</f>
        <v>#N/A</v>
      </c>
      <c r="E93" s="94" t="e">
        <f>VLOOKUP(B93,MODALIDADE_1!A:E,5,FALSE)</f>
        <v>#N/A</v>
      </c>
      <c r="F93" s="95" t="e">
        <f>VLOOKUP(B93,MODALIDADE_1!A:C,3,FALSE)</f>
        <v>#N/A</v>
      </c>
      <c r="G93" s="120" t="e">
        <f>VLOOKUP(B93,MODALIDADE_1!A:G,4,FALSE)</f>
        <v>#N/A</v>
      </c>
      <c r="H93" t="e">
        <f>VLOOKUP(B93,MODALIDADE_1!A:G,6,FALSE)</f>
        <v>#N/A</v>
      </c>
      <c r="I93" t="e">
        <f>VLOOKUP(B93,MODALIDADE_1!A:G,7,FALSE)</f>
        <v>#N/A</v>
      </c>
      <c r="J93" s="106" t="e">
        <f>VLOOKUP(Tabela410[[#This Row],[Proposta de Referência]],SIMP_M1!A:K,9,FALSE)</f>
        <v>#N/A</v>
      </c>
      <c r="K93" s="106" t="e">
        <f>VLOOKUP(Tabela410[[#This Row],[Proposta de Referência]],SIMP_M1!A:K,8,FALSE)</f>
        <v>#N/A</v>
      </c>
      <c r="L93" s="107" t="e">
        <f t="shared" si="8"/>
        <v>#N/A</v>
      </c>
      <c r="M93" s="107" t="e">
        <f t="shared" si="9"/>
        <v>#N/A</v>
      </c>
      <c r="N93" t="e">
        <f t="shared" si="10"/>
        <v>#N/A</v>
      </c>
      <c r="O93" t="e">
        <f t="shared" si="11"/>
        <v>#N/A</v>
      </c>
      <c r="P93" s="24" t="str">
        <f>IFERROR(VLOOKUP(O93,HOSPITAIS_COM_DIVIDAS!A:E,5,FALSE),"")</f>
        <v/>
      </c>
    </row>
    <row r="94" spans="1:16" x14ac:dyDescent="0.25">
      <c r="A94" s="52" t="e">
        <f>Tabela410[[#This Row],[Status da Proposta]]</f>
        <v>#N/A</v>
      </c>
      <c r="B94" s="121">
        <f>MODALIDADE_1!A94</f>
        <v>0</v>
      </c>
      <c r="C94" s="120" t="e">
        <f>VLOOKUP(B94,MODALIDADE_1!A:B,2,FALSE)</f>
        <v>#N/A</v>
      </c>
      <c r="E94" s="94" t="e">
        <f>VLOOKUP(B94,MODALIDADE_1!A:E,5,FALSE)</f>
        <v>#N/A</v>
      </c>
      <c r="F94" s="95" t="e">
        <f>VLOOKUP(B94,MODALIDADE_1!A:C,3,FALSE)</f>
        <v>#N/A</v>
      </c>
      <c r="G94" s="120" t="e">
        <f>VLOOKUP(B94,MODALIDADE_1!A:G,4,FALSE)</f>
        <v>#N/A</v>
      </c>
      <c r="H94" t="e">
        <f>VLOOKUP(B94,MODALIDADE_1!A:G,6,FALSE)</f>
        <v>#N/A</v>
      </c>
      <c r="I94" t="e">
        <f>VLOOKUP(B94,MODALIDADE_1!A:G,7,FALSE)</f>
        <v>#N/A</v>
      </c>
      <c r="J94" s="106" t="e">
        <f>VLOOKUP(Tabela410[[#This Row],[Proposta de Referência]],SIMP_M1!A:K,9,FALSE)</f>
        <v>#N/A</v>
      </c>
      <c r="K94" s="106" t="e">
        <f>VLOOKUP(Tabela410[[#This Row],[Proposta de Referência]],SIMP_M1!A:K,8,FALSE)</f>
        <v>#N/A</v>
      </c>
      <c r="L94" s="107" t="e">
        <f t="shared" si="8"/>
        <v>#N/A</v>
      </c>
      <c r="M94" s="107" t="e">
        <f t="shared" si="9"/>
        <v>#N/A</v>
      </c>
      <c r="N94" t="e">
        <f t="shared" si="10"/>
        <v>#N/A</v>
      </c>
      <c r="O94" t="e">
        <f t="shared" si="11"/>
        <v>#N/A</v>
      </c>
      <c r="P94" s="24" t="str">
        <f>IFERROR(VLOOKUP(O94,HOSPITAIS_COM_DIVIDAS!A:E,5,FALSE),"")</f>
        <v/>
      </c>
    </row>
    <row r="95" spans="1:16" x14ac:dyDescent="0.25">
      <c r="A95" s="52" t="e">
        <f>Tabela410[[#This Row],[Status da Proposta]]</f>
        <v>#N/A</v>
      </c>
      <c r="B95" s="121">
        <f>MODALIDADE_1!A95</f>
        <v>0</v>
      </c>
      <c r="C95" s="120" t="e">
        <f>VLOOKUP(B95,MODALIDADE_1!A:B,2,FALSE)</f>
        <v>#N/A</v>
      </c>
      <c r="E95" s="94" t="e">
        <f>VLOOKUP(B95,MODALIDADE_1!A:E,5,FALSE)</f>
        <v>#N/A</v>
      </c>
      <c r="F95" s="95" t="e">
        <f>VLOOKUP(B95,MODALIDADE_1!A:C,3,FALSE)</f>
        <v>#N/A</v>
      </c>
      <c r="G95" s="120" t="e">
        <f>VLOOKUP(B95,MODALIDADE_1!A:G,4,FALSE)</f>
        <v>#N/A</v>
      </c>
      <c r="H95" t="e">
        <f>VLOOKUP(B95,MODALIDADE_1!A:G,6,FALSE)</f>
        <v>#N/A</v>
      </c>
      <c r="I95" t="e">
        <f>VLOOKUP(B95,MODALIDADE_1!A:G,7,FALSE)</f>
        <v>#N/A</v>
      </c>
      <c r="J95" s="106" t="e">
        <f>VLOOKUP(Tabela410[[#This Row],[Proposta de Referência]],SIMP_M1!A:K,9,FALSE)</f>
        <v>#N/A</v>
      </c>
      <c r="K95" s="106" t="e">
        <f>VLOOKUP(Tabela410[[#This Row],[Proposta de Referência]],SIMP_M1!A:K,8,FALSE)</f>
        <v>#N/A</v>
      </c>
      <c r="L95" s="107" t="e">
        <f t="shared" si="8"/>
        <v>#N/A</v>
      </c>
      <c r="M95" s="107" t="e">
        <f t="shared" si="9"/>
        <v>#N/A</v>
      </c>
      <c r="N95" t="e">
        <f t="shared" si="10"/>
        <v>#N/A</v>
      </c>
      <c r="O95" t="e">
        <f t="shared" si="11"/>
        <v>#N/A</v>
      </c>
      <c r="P95" s="24" t="str">
        <f>IFERROR(VLOOKUP(O95,HOSPITAIS_COM_DIVIDAS!A:E,5,FALSE),"")</f>
        <v/>
      </c>
    </row>
    <row r="96" spans="1:16" x14ac:dyDescent="0.25">
      <c r="A96" s="52" t="e">
        <f>Tabela410[[#This Row],[Status da Proposta]]</f>
        <v>#N/A</v>
      </c>
      <c r="B96" s="143">
        <f>MODALIDADE_1!A96</f>
        <v>0</v>
      </c>
      <c r="C96" s="142" t="e">
        <f>VLOOKUP(B96,MODALIDADE_1!A:B,2,FALSE)</f>
        <v>#N/A</v>
      </c>
      <c r="D96" s="142"/>
      <c r="E96" s="94" t="e">
        <f>VLOOKUP(B96,MODALIDADE_1!A:E,5,FALSE)</f>
        <v>#N/A</v>
      </c>
      <c r="F96" s="95" t="e">
        <f>VLOOKUP(B96,MODALIDADE_1!A:C,3,FALSE)</f>
        <v>#N/A</v>
      </c>
      <c r="G96" s="142" t="e">
        <f>VLOOKUP(B96,MODALIDADE_1!A:G,4,FALSE)</f>
        <v>#N/A</v>
      </c>
      <c r="H96" s="142" t="e">
        <f>VLOOKUP(B96,MODALIDADE_1!A:G,6,FALSE)</f>
        <v>#N/A</v>
      </c>
      <c r="I96" s="142" t="e">
        <f>VLOOKUP(B96,MODALIDADE_1!A:G,7,FALSE)</f>
        <v>#N/A</v>
      </c>
      <c r="J96" s="106" t="e">
        <f>VLOOKUP(Tabela410[[#This Row],[Proposta de Referência]],SIMP_M1!A:K,9,FALSE)</f>
        <v>#N/A</v>
      </c>
      <c r="K96" s="106" t="e">
        <f>VLOOKUP(Tabela410[[#This Row],[Proposta de Referência]],SIMP_M1!A:K,8,FALSE)</f>
        <v>#N/A</v>
      </c>
      <c r="L96" s="107" t="e">
        <f t="shared" ref="L96:L159" si="12">K96+J96</f>
        <v>#N/A</v>
      </c>
      <c r="M96" s="107" t="e">
        <f t="shared" ref="M96:M159" si="13">L96*12</f>
        <v>#N/A</v>
      </c>
      <c r="N96" s="142" t="e">
        <f t="shared" ref="N96:N159" si="14">IF(L96&gt;100000,"SIM, POSSUI VALOR ACIMA DE R$100.000,00","NÃO, POSSUI VALOR NECESSÁRIO")</f>
        <v>#N/A</v>
      </c>
      <c r="O96" s="142" t="e">
        <f t="shared" ref="O96:O159" si="15">LEFT(E96,8)</f>
        <v>#N/A</v>
      </c>
      <c r="P96" s="24" t="str">
        <f>IFERROR(VLOOKUP(O96,HOSPITAIS_COM_DIVIDAS!A:E,5,FALSE),"")</f>
        <v/>
      </c>
    </row>
    <row r="97" spans="1:16" x14ac:dyDescent="0.25">
      <c r="A97" s="52" t="e">
        <f>Tabela410[[#This Row],[Status da Proposta]]</f>
        <v>#VALUE!</v>
      </c>
      <c r="B97" s="143">
        <f>MODALIDADE_1!A97</f>
        <v>0</v>
      </c>
      <c r="C97" s="142" t="e">
        <f>VLOOKUP(B97,MODALIDADE_1!A:B,2,FALSE)</f>
        <v>#N/A</v>
      </c>
      <c r="D97" s="142"/>
      <c r="E97" s="94" t="e">
        <f>VLOOKUP(B97,MODALIDADE_1!A:E,5,FALSE)</f>
        <v>#N/A</v>
      </c>
      <c r="F97" s="95" t="e">
        <f>VLOOKUP(B97,MODALIDADE_1!A:C,3,FALSE)</f>
        <v>#N/A</v>
      </c>
      <c r="G97" s="142" t="e">
        <f>VLOOKUP(B97,MODALIDADE_1!A:G,4,FALSE)</f>
        <v>#N/A</v>
      </c>
      <c r="H97" s="142" t="e">
        <f>VLOOKUP(B97,MODALIDADE_1!A:G,6,FALSE)</f>
        <v>#N/A</v>
      </c>
      <c r="I97" s="142" t="e">
        <f>VLOOKUP(B97,MODALIDADE_1!A:G,7,FALSE)</f>
        <v>#N/A</v>
      </c>
      <c r="J97" s="106" t="e">
        <f>VLOOKUP(Tabela410[[#This Row],[Proposta de Referência]],SIMP_M1!A:K,9,FALSE)</f>
        <v>#VALUE!</v>
      </c>
      <c r="K97" s="106" t="e">
        <f>VLOOKUP(Tabela410[[#This Row],[Proposta de Referência]],SIMP_M1!A:K,8,FALSE)</f>
        <v>#VALUE!</v>
      </c>
      <c r="L97" s="107" t="e">
        <f t="shared" si="12"/>
        <v>#VALUE!</v>
      </c>
      <c r="M97" s="107" t="e">
        <f t="shared" si="13"/>
        <v>#VALUE!</v>
      </c>
      <c r="N97" s="142" t="e">
        <f t="shared" si="14"/>
        <v>#VALUE!</v>
      </c>
      <c r="O97" s="142" t="e">
        <f t="shared" si="15"/>
        <v>#N/A</v>
      </c>
      <c r="P97" s="24" t="str">
        <f>IFERROR(VLOOKUP(O97,HOSPITAIS_COM_DIVIDAS!A:E,5,FALSE),"")</f>
        <v/>
      </c>
    </row>
    <row r="98" spans="1:16" x14ac:dyDescent="0.25">
      <c r="A98" s="52" t="e">
        <f>Tabela410[[#This Row],[Status da Proposta]]</f>
        <v>#VALUE!</v>
      </c>
      <c r="B98" s="143">
        <f>MODALIDADE_1!A98</f>
        <v>0</v>
      </c>
      <c r="C98" s="142" t="e">
        <f>VLOOKUP(B98,MODALIDADE_1!A:B,2,FALSE)</f>
        <v>#N/A</v>
      </c>
      <c r="D98" s="142"/>
      <c r="E98" s="94" t="e">
        <f>VLOOKUP(B98,MODALIDADE_1!A:E,5,FALSE)</f>
        <v>#N/A</v>
      </c>
      <c r="F98" s="95" t="e">
        <f>VLOOKUP(B98,MODALIDADE_1!A:C,3,FALSE)</f>
        <v>#N/A</v>
      </c>
      <c r="G98" s="142" t="e">
        <f>VLOOKUP(B98,MODALIDADE_1!A:G,4,FALSE)</f>
        <v>#N/A</v>
      </c>
      <c r="H98" s="142" t="e">
        <f>VLOOKUP(B98,MODALIDADE_1!A:G,6,FALSE)</f>
        <v>#N/A</v>
      </c>
      <c r="I98" s="142" t="e">
        <f>VLOOKUP(B98,MODALIDADE_1!A:G,7,FALSE)</f>
        <v>#N/A</v>
      </c>
      <c r="J98" s="106" t="e">
        <f>VLOOKUP(Tabela410[[#This Row],[Proposta de Referência]],SIMP_M1!A:K,9,FALSE)</f>
        <v>#VALUE!</v>
      </c>
      <c r="K98" s="106" t="e">
        <f>VLOOKUP(Tabela410[[#This Row],[Proposta de Referência]],SIMP_M1!A:K,8,FALSE)</f>
        <v>#VALUE!</v>
      </c>
      <c r="L98" s="107" t="e">
        <f t="shared" si="12"/>
        <v>#VALUE!</v>
      </c>
      <c r="M98" s="107" t="e">
        <f t="shared" si="13"/>
        <v>#VALUE!</v>
      </c>
      <c r="N98" s="142" t="e">
        <f t="shared" si="14"/>
        <v>#VALUE!</v>
      </c>
      <c r="O98" s="142" t="e">
        <f t="shared" si="15"/>
        <v>#N/A</v>
      </c>
      <c r="P98" s="24" t="str">
        <f>IFERROR(VLOOKUP(O98,HOSPITAIS_COM_DIVIDAS!A:E,5,FALSE),"")</f>
        <v/>
      </c>
    </row>
    <row r="99" spans="1:16" x14ac:dyDescent="0.25">
      <c r="A99" s="52" t="e">
        <f>Tabela410[[#This Row],[Status da Proposta]]</f>
        <v>#VALUE!</v>
      </c>
      <c r="B99" s="143">
        <f>MODALIDADE_1!A99</f>
        <v>0</v>
      </c>
      <c r="C99" s="142" t="e">
        <f>VLOOKUP(B99,MODALIDADE_1!A:B,2,FALSE)</f>
        <v>#N/A</v>
      </c>
      <c r="D99" s="142"/>
      <c r="E99" s="94" t="e">
        <f>VLOOKUP(B99,MODALIDADE_1!A:E,5,FALSE)</f>
        <v>#N/A</v>
      </c>
      <c r="F99" s="95" t="e">
        <f>VLOOKUP(B99,MODALIDADE_1!A:C,3,FALSE)</f>
        <v>#N/A</v>
      </c>
      <c r="G99" s="142" t="e">
        <f>VLOOKUP(B99,MODALIDADE_1!A:G,4,FALSE)</f>
        <v>#N/A</v>
      </c>
      <c r="H99" s="142" t="e">
        <f>VLOOKUP(B99,MODALIDADE_1!A:G,6,FALSE)</f>
        <v>#N/A</v>
      </c>
      <c r="I99" s="142" t="e">
        <f>VLOOKUP(B99,MODALIDADE_1!A:G,7,FALSE)</f>
        <v>#N/A</v>
      </c>
      <c r="J99" s="106" t="e">
        <f>VLOOKUP(Tabela410[[#This Row],[Proposta de Referência]],SIMP_M1!A:K,9,FALSE)</f>
        <v>#VALUE!</v>
      </c>
      <c r="K99" s="106" t="e">
        <f>VLOOKUP(Tabela410[[#This Row],[Proposta de Referência]],SIMP_M1!A:K,8,FALSE)</f>
        <v>#VALUE!</v>
      </c>
      <c r="L99" s="107" t="e">
        <f t="shared" si="12"/>
        <v>#VALUE!</v>
      </c>
      <c r="M99" s="107" t="e">
        <f t="shared" si="13"/>
        <v>#VALUE!</v>
      </c>
      <c r="N99" s="142" t="e">
        <f t="shared" si="14"/>
        <v>#VALUE!</v>
      </c>
      <c r="O99" s="142" t="e">
        <f t="shared" si="15"/>
        <v>#N/A</v>
      </c>
      <c r="P99" s="24" t="str">
        <f>IFERROR(VLOOKUP(O99,HOSPITAIS_COM_DIVIDAS!A:E,5,FALSE),"")</f>
        <v/>
      </c>
    </row>
    <row r="100" spans="1:16" x14ac:dyDescent="0.25">
      <c r="A100" s="52" t="e">
        <f>Tabela410[[#This Row],[Status da Proposta]]</f>
        <v>#VALUE!</v>
      </c>
      <c r="B100" s="143">
        <f>MODALIDADE_1!A100</f>
        <v>0</v>
      </c>
      <c r="C100" s="142" t="e">
        <f>VLOOKUP(B100,MODALIDADE_1!A:B,2,FALSE)</f>
        <v>#N/A</v>
      </c>
      <c r="D100" s="142"/>
      <c r="E100" s="94" t="e">
        <f>VLOOKUP(B100,MODALIDADE_1!A:E,5,FALSE)</f>
        <v>#N/A</v>
      </c>
      <c r="F100" s="95" t="e">
        <f>VLOOKUP(B100,MODALIDADE_1!A:C,3,FALSE)</f>
        <v>#N/A</v>
      </c>
      <c r="G100" s="142" t="e">
        <f>VLOOKUP(B100,MODALIDADE_1!A:G,4,FALSE)</f>
        <v>#N/A</v>
      </c>
      <c r="H100" s="142" t="e">
        <f>VLOOKUP(B100,MODALIDADE_1!A:G,6,FALSE)</f>
        <v>#N/A</v>
      </c>
      <c r="I100" s="142" t="e">
        <f>VLOOKUP(B100,MODALIDADE_1!A:G,7,FALSE)</f>
        <v>#N/A</v>
      </c>
      <c r="J100" s="106" t="e">
        <f>VLOOKUP(Tabela410[[#This Row],[Proposta de Referência]],SIMP_M1!A:K,9,FALSE)</f>
        <v>#VALUE!</v>
      </c>
      <c r="K100" s="106" t="e">
        <f>VLOOKUP(Tabela410[[#This Row],[Proposta de Referência]],SIMP_M1!A:K,8,FALSE)</f>
        <v>#VALUE!</v>
      </c>
      <c r="L100" s="107" t="e">
        <f t="shared" si="12"/>
        <v>#VALUE!</v>
      </c>
      <c r="M100" s="107" t="e">
        <f t="shared" si="13"/>
        <v>#VALUE!</v>
      </c>
      <c r="N100" s="142" t="e">
        <f t="shared" si="14"/>
        <v>#VALUE!</v>
      </c>
      <c r="O100" s="142" t="e">
        <f t="shared" si="15"/>
        <v>#N/A</v>
      </c>
      <c r="P100" s="24" t="str">
        <f>IFERROR(VLOOKUP(O100,HOSPITAIS_COM_DIVIDAS!A:E,5,FALSE),"")</f>
        <v/>
      </c>
    </row>
    <row r="101" spans="1:16" x14ac:dyDescent="0.25">
      <c r="A101" s="52" t="e">
        <f>Tabela410[[#This Row],[Status da Proposta]]</f>
        <v>#VALUE!</v>
      </c>
      <c r="B101" s="143">
        <f>MODALIDADE_1!A101</f>
        <v>0</v>
      </c>
      <c r="C101" s="142" t="e">
        <f>VLOOKUP(B101,MODALIDADE_1!A:B,2,FALSE)</f>
        <v>#N/A</v>
      </c>
      <c r="D101" s="142"/>
      <c r="E101" s="94" t="e">
        <f>VLOOKUP(B101,MODALIDADE_1!A:E,5,FALSE)</f>
        <v>#N/A</v>
      </c>
      <c r="F101" s="95" t="e">
        <f>VLOOKUP(B101,MODALIDADE_1!A:C,3,FALSE)</f>
        <v>#N/A</v>
      </c>
      <c r="G101" s="142" t="e">
        <f>VLOOKUP(B101,MODALIDADE_1!A:G,4,FALSE)</f>
        <v>#N/A</v>
      </c>
      <c r="H101" s="142" t="e">
        <f>VLOOKUP(B101,MODALIDADE_1!A:G,6,FALSE)</f>
        <v>#N/A</v>
      </c>
      <c r="I101" s="142" t="e">
        <f>VLOOKUP(B101,MODALIDADE_1!A:G,7,FALSE)</f>
        <v>#N/A</v>
      </c>
      <c r="J101" s="106" t="e">
        <f>VLOOKUP(Tabela410[[#This Row],[Proposta de Referência]],SIMP_M1!A:K,9,FALSE)</f>
        <v>#VALUE!</v>
      </c>
      <c r="K101" s="106" t="e">
        <f>VLOOKUP(Tabela410[[#This Row],[Proposta de Referência]],SIMP_M1!A:K,8,FALSE)</f>
        <v>#VALUE!</v>
      </c>
      <c r="L101" s="107" t="e">
        <f t="shared" si="12"/>
        <v>#VALUE!</v>
      </c>
      <c r="M101" s="107" t="e">
        <f t="shared" si="13"/>
        <v>#VALUE!</v>
      </c>
      <c r="N101" s="142" t="e">
        <f t="shared" si="14"/>
        <v>#VALUE!</v>
      </c>
      <c r="O101" s="142" t="e">
        <f t="shared" si="15"/>
        <v>#N/A</v>
      </c>
      <c r="P101" s="24" t="str">
        <f>IFERROR(VLOOKUP(O101,HOSPITAIS_COM_DIVIDAS!A:E,5,FALSE),"")</f>
        <v/>
      </c>
    </row>
    <row r="102" spans="1:16" x14ac:dyDescent="0.25">
      <c r="A102" s="52" t="e">
        <f>Tabela410[[#This Row],[Status da Proposta]]</f>
        <v>#VALUE!</v>
      </c>
      <c r="B102" s="143">
        <f>MODALIDADE_1!A102</f>
        <v>0</v>
      </c>
      <c r="C102" s="142" t="e">
        <f>VLOOKUP(B102,MODALIDADE_1!A:B,2,FALSE)</f>
        <v>#N/A</v>
      </c>
      <c r="D102" s="142"/>
      <c r="E102" s="94" t="e">
        <f>VLOOKUP(B102,MODALIDADE_1!A:E,5,FALSE)</f>
        <v>#N/A</v>
      </c>
      <c r="F102" s="95" t="e">
        <f>VLOOKUP(B102,MODALIDADE_1!A:C,3,FALSE)</f>
        <v>#N/A</v>
      </c>
      <c r="G102" s="142" t="e">
        <f>VLOOKUP(B102,MODALIDADE_1!A:G,4,FALSE)</f>
        <v>#N/A</v>
      </c>
      <c r="H102" s="142" t="e">
        <f>VLOOKUP(B102,MODALIDADE_1!A:G,6,FALSE)</f>
        <v>#N/A</v>
      </c>
      <c r="I102" s="142" t="e">
        <f>VLOOKUP(B102,MODALIDADE_1!A:G,7,FALSE)</f>
        <v>#N/A</v>
      </c>
      <c r="J102" s="106" t="e">
        <f>VLOOKUP(Tabela410[[#This Row],[Proposta de Referência]],SIMP_M1!A:K,9,FALSE)</f>
        <v>#VALUE!</v>
      </c>
      <c r="K102" s="106" t="e">
        <f>VLOOKUP(Tabela410[[#This Row],[Proposta de Referência]],SIMP_M1!A:K,8,FALSE)</f>
        <v>#VALUE!</v>
      </c>
      <c r="L102" s="107" t="e">
        <f t="shared" si="12"/>
        <v>#VALUE!</v>
      </c>
      <c r="M102" s="107" t="e">
        <f t="shared" si="13"/>
        <v>#VALUE!</v>
      </c>
      <c r="N102" s="142" t="e">
        <f t="shared" si="14"/>
        <v>#VALUE!</v>
      </c>
      <c r="O102" s="142" t="e">
        <f t="shared" si="15"/>
        <v>#N/A</v>
      </c>
      <c r="P102" s="24" t="str">
        <f>IFERROR(VLOOKUP(O102,HOSPITAIS_COM_DIVIDAS!A:E,5,FALSE),"")</f>
        <v/>
      </c>
    </row>
    <row r="103" spans="1:16" x14ac:dyDescent="0.25">
      <c r="A103" s="52" t="e">
        <f>Tabela410[[#This Row],[Status da Proposta]]</f>
        <v>#VALUE!</v>
      </c>
      <c r="B103" s="143">
        <f>MODALIDADE_1!A103</f>
        <v>0</v>
      </c>
      <c r="C103" s="142" t="e">
        <f>VLOOKUP(B103,MODALIDADE_1!A:B,2,FALSE)</f>
        <v>#N/A</v>
      </c>
      <c r="D103" s="142"/>
      <c r="E103" s="94" t="e">
        <f>VLOOKUP(B103,MODALIDADE_1!A:E,5,FALSE)</f>
        <v>#N/A</v>
      </c>
      <c r="F103" s="95" t="e">
        <f>VLOOKUP(B103,MODALIDADE_1!A:C,3,FALSE)</f>
        <v>#N/A</v>
      </c>
      <c r="G103" s="142" t="e">
        <f>VLOOKUP(B103,MODALIDADE_1!A:G,4,FALSE)</f>
        <v>#N/A</v>
      </c>
      <c r="H103" s="142" t="e">
        <f>VLOOKUP(B103,MODALIDADE_1!A:G,6,FALSE)</f>
        <v>#N/A</v>
      </c>
      <c r="I103" s="142" t="e">
        <f>VLOOKUP(B103,MODALIDADE_1!A:G,7,FALSE)</f>
        <v>#N/A</v>
      </c>
      <c r="J103" s="106" t="e">
        <f>VLOOKUP(Tabela410[[#This Row],[Proposta de Referência]],SIMP_M1!A:K,9,FALSE)</f>
        <v>#VALUE!</v>
      </c>
      <c r="K103" s="106" t="e">
        <f>VLOOKUP(Tabela410[[#This Row],[Proposta de Referência]],SIMP_M1!A:K,8,FALSE)</f>
        <v>#VALUE!</v>
      </c>
      <c r="L103" s="107" t="e">
        <f t="shared" si="12"/>
        <v>#VALUE!</v>
      </c>
      <c r="M103" s="107" t="e">
        <f t="shared" si="13"/>
        <v>#VALUE!</v>
      </c>
      <c r="N103" s="142" t="e">
        <f t="shared" si="14"/>
        <v>#VALUE!</v>
      </c>
      <c r="O103" s="142" t="e">
        <f t="shared" si="15"/>
        <v>#N/A</v>
      </c>
      <c r="P103" s="24" t="str">
        <f>IFERROR(VLOOKUP(O103,HOSPITAIS_COM_DIVIDAS!A:E,5,FALSE),"")</f>
        <v/>
      </c>
    </row>
    <row r="104" spans="1:16" x14ac:dyDescent="0.25">
      <c r="A104" s="52" t="e">
        <f>Tabela410[[#This Row],[Status da Proposta]]</f>
        <v>#VALUE!</v>
      </c>
      <c r="B104" s="143">
        <f>MODALIDADE_1!A104</f>
        <v>0</v>
      </c>
      <c r="C104" s="142" t="e">
        <f>VLOOKUP(B104,MODALIDADE_1!A:B,2,FALSE)</f>
        <v>#N/A</v>
      </c>
      <c r="D104" s="142"/>
      <c r="E104" s="94" t="e">
        <f>VLOOKUP(B104,MODALIDADE_1!A:E,5,FALSE)</f>
        <v>#N/A</v>
      </c>
      <c r="F104" s="95" t="e">
        <f>VLOOKUP(B104,MODALIDADE_1!A:C,3,FALSE)</f>
        <v>#N/A</v>
      </c>
      <c r="G104" s="142" t="e">
        <f>VLOOKUP(B104,MODALIDADE_1!A:G,4,FALSE)</f>
        <v>#N/A</v>
      </c>
      <c r="H104" s="142" t="e">
        <f>VLOOKUP(B104,MODALIDADE_1!A:G,6,FALSE)</f>
        <v>#N/A</v>
      </c>
      <c r="I104" s="142" t="e">
        <f>VLOOKUP(B104,MODALIDADE_1!A:G,7,FALSE)</f>
        <v>#N/A</v>
      </c>
      <c r="J104" s="106" t="e">
        <f>VLOOKUP(Tabela410[[#This Row],[Proposta de Referência]],SIMP_M1!A:K,9,FALSE)</f>
        <v>#VALUE!</v>
      </c>
      <c r="K104" s="106" t="e">
        <f>VLOOKUP(Tabela410[[#This Row],[Proposta de Referência]],SIMP_M1!A:K,8,FALSE)</f>
        <v>#VALUE!</v>
      </c>
      <c r="L104" s="107" t="e">
        <f t="shared" si="12"/>
        <v>#VALUE!</v>
      </c>
      <c r="M104" s="107" t="e">
        <f t="shared" si="13"/>
        <v>#VALUE!</v>
      </c>
      <c r="N104" s="142" t="e">
        <f t="shared" si="14"/>
        <v>#VALUE!</v>
      </c>
      <c r="O104" s="142" t="e">
        <f t="shared" si="15"/>
        <v>#N/A</v>
      </c>
      <c r="P104" s="24" t="str">
        <f>IFERROR(VLOOKUP(O104,HOSPITAIS_COM_DIVIDAS!A:E,5,FALSE),"")</f>
        <v/>
      </c>
    </row>
    <row r="105" spans="1:16" x14ac:dyDescent="0.25">
      <c r="A105" s="52" t="e">
        <f>Tabela410[[#This Row],[Status da Proposta]]</f>
        <v>#VALUE!</v>
      </c>
      <c r="B105" s="143">
        <f>MODALIDADE_1!A105</f>
        <v>0</v>
      </c>
      <c r="C105" s="142" t="e">
        <f>VLOOKUP(B105,MODALIDADE_1!A:B,2,FALSE)</f>
        <v>#N/A</v>
      </c>
      <c r="D105" s="142"/>
      <c r="E105" s="94" t="e">
        <f>VLOOKUP(B105,MODALIDADE_1!A:E,5,FALSE)</f>
        <v>#N/A</v>
      </c>
      <c r="F105" s="95" t="e">
        <f>VLOOKUP(B105,MODALIDADE_1!A:C,3,FALSE)</f>
        <v>#N/A</v>
      </c>
      <c r="G105" s="142" t="e">
        <f>VLOOKUP(B105,MODALIDADE_1!A:G,4,FALSE)</f>
        <v>#N/A</v>
      </c>
      <c r="H105" s="142" t="e">
        <f>VLOOKUP(B105,MODALIDADE_1!A:G,6,FALSE)</f>
        <v>#N/A</v>
      </c>
      <c r="I105" s="142" t="e">
        <f>VLOOKUP(B105,MODALIDADE_1!A:G,7,FALSE)</f>
        <v>#N/A</v>
      </c>
      <c r="J105" s="106" t="e">
        <f>VLOOKUP(Tabela410[[#This Row],[Proposta de Referência]],SIMP_M1!A:K,9,FALSE)</f>
        <v>#VALUE!</v>
      </c>
      <c r="K105" s="106" t="e">
        <f>VLOOKUP(Tabela410[[#This Row],[Proposta de Referência]],SIMP_M1!A:K,8,FALSE)</f>
        <v>#VALUE!</v>
      </c>
      <c r="L105" s="107" t="e">
        <f t="shared" si="12"/>
        <v>#VALUE!</v>
      </c>
      <c r="M105" s="107" t="e">
        <f t="shared" si="13"/>
        <v>#VALUE!</v>
      </c>
      <c r="N105" s="142" t="e">
        <f t="shared" si="14"/>
        <v>#VALUE!</v>
      </c>
      <c r="O105" s="142" t="e">
        <f t="shared" si="15"/>
        <v>#N/A</v>
      </c>
      <c r="P105" s="24" t="str">
        <f>IFERROR(VLOOKUP(O105,HOSPITAIS_COM_DIVIDAS!A:E,5,FALSE),"")</f>
        <v/>
      </c>
    </row>
    <row r="106" spans="1:16" x14ac:dyDescent="0.25">
      <c r="A106" s="52" t="e">
        <f>Tabela410[[#This Row],[Status da Proposta]]</f>
        <v>#VALUE!</v>
      </c>
      <c r="B106" s="143">
        <f>MODALIDADE_1!A106</f>
        <v>0</v>
      </c>
      <c r="C106" s="142" t="e">
        <f>VLOOKUP(B106,MODALIDADE_1!A:B,2,FALSE)</f>
        <v>#N/A</v>
      </c>
      <c r="D106" s="142"/>
      <c r="E106" s="94" t="e">
        <f>VLOOKUP(B106,MODALIDADE_1!A:E,5,FALSE)</f>
        <v>#N/A</v>
      </c>
      <c r="F106" s="95" t="e">
        <f>VLOOKUP(B106,MODALIDADE_1!A:C,3,FALSE)</f>
        <v>#N/A</v>
      </c>
      <c r="G106" s="142" t="e">
        <f>VLOOKUP(B106,MODALIDADE_1!A:G,4,FALSE)</f>
        <v>#N/A</v>
      </c>
      <c r="H106" s="142" t="e">
        <f>VLOOKUP(B106,MODALIDADE_1!A:G,6,FALSE)</f>
        <v>#N/A</v>
      </c>
      <c r="I106" s="142" t="e">
        <f>VLOOKUP(B106,MODALIDADE_1!A:G,7,FALSE)</f>
        <v>#N/A</v>
      </c>
      <c r="J106" s="106" t="e">
        <f>VLOOKUP(Tabela410[[#This Row],[Proposta de Referência]],SIMP_M1!A:K,9,FALSE)</f>
        <v>#VALUE!</v>
      </c>
      <c r="K106" s="106" t="e">
        <f>VLOOKUP(Tabela410[[#This Row],[Proposta de Referência]],SIMP_M1!A:K,8,FALSE)</f>
        <v>#VALUE!</v>
      </c>
      <c r="L106" s="107" t="e">
        <f t="shared" si="12"/>
        <v>#VALUE!</v>
      </c>
      <c r="M106" s="107" t="e">
        <f t="shared" si="13"/>
        <v>#VALUE!</v>
      </c>
      <c r="N106" s="142" t="e">
        <f t="shared" si="14"/>
        <v>#VALUE!</v>
      </c>
      <c r="O106" s="142" t="e">
        <f t="shared" si="15"/>
        <v>#N/A</v>
      </c>
      <c r="P106" s="24" t="str">
        <f>IFERROR(VLOOKUP(O106,HOSPITAIS_COM_DIVIDAS!A:E,5,FALSE),"")</f>
        <v/>
      </c>
    </row>
    <row r="107" spans="1:16" x14ac:dyDescent="0.25">
      <c r="A107" s="52" t="e">
        <f>Tabela410[[#This Row],[Status da Proposta]]</f>
        <v>#VALUE!</v>
      </c>
      <c r="B107" s="143">
        <f>MODALIDADE_1!A107</f>
        <v>0</v>
      </c>
      <c r="C107" s="142" t="e">
        <f>VLOOKUP(B107,MODALIDADE_1!A:B,2,FALSE)</f>
        <v>#N/A</v>
      </c>
      <c r="D107" s="142"/>
      <c r="E107" s="94" t="e">
        <f>VLOOKUP(B107,MODALIDADE_1!A:E,5,FALSE)</f>
        <v>#N/A</v>
      </c>
      <c r="F107" s="95" t="e">
        <f>VLOOKUP(B107,MODALIDADE_1!A:C,3,FALSE)</f>
        <v>#N/A</v>
      </c>
      <c r="G107" s="142" t="e">
        <f>VLOOKUP(B107,MODALIDADE_1!A:G,4,FALSE)</f>
        <v>#N/A</v>
      </c>
      <c r="H107" s="142" t="e">
        <f>VLOOKUP(B107,MODALIDADE_1!A:G,6,FALSE)</f>
        <v>#N/A</v>
      </c>
      <c r="I107" s="142" t="e">
        <f>VLOOKUP(B107,MODALIDADE_1!A:G,7,FALSE)</f>
        <v>#N/A</v>
      </c>
      <c r="J107" s="106" t="e">
        <f>VLOOKUP(Tabela410[[#This Row],[Proposta de Referência]],SIMP_M1!A:K,9,FALSE)</f>
        <v>#VALUE!</v>
      </c>
      <c r="K107" s="106" t="e">
        <f>VLOOKUP(Tabela410[[#This Row],[Proposta de Referência]],SIMP_M1!A:K,8,FALSE)</f>
        <v>#VALUE!</v>
      </c>
      <c r="L107" s="107" t="e">
        <f t="shared" si="12"/>
        <v>#VALUE!</v>
      </c>
      <c r="M107" s="107" t="e">
        <f t="shared" si="13"/>
        <v>#VALUE!</v>
      </c>
      <c r="N107" s="142" t="e">
        <f t="shared" si="14"/>
        <v>#VALUE!</v>
      </c>
      <c r="O107" s="142" t="e">
        <f t="shared" si="15"/>
        <v>#N/A</v>
      </c>
      <c r="P107" s="24" t="str">
        <f>IFERROR(VLOOKUP(O107,HOSPITAIS_COM_DIVIDAS!A:E,5,FALSE),"")</f>
        <v/>
      </c>
    </row>
    <row r="108" spans="1:16" x14ac:dyDescent="0.25">
      <c r="A108" s="52" t="e">
        <f>Tabela410[[#This Row],[Status da Proposta]]</f>
        <v>#VALUE!</v>
      </c>
      <c r="B108" s="143">
        <f>MODALIDADE_1!A108</f>
        <v>0</v>
      </c>
      <c r="C108" s="142" t="e">
        <f>VLOOKUP(B108,MODALIDADE_1!A:B,2,FALSE)</f>
        <v>#N/A</v>
      </c>
      <c r="D108" s="142"/>
      <c r="E108" s="94" t="e">
        <f>VLOOKUP(B108,MODALIDADE_1!A:E,5,FALSE)</f>
        <v>#N/A</v>
      </c>
      <c r="F108" s="95" t="e">
        <f>VLOOKUP(B108,MODALIDADE_1!A:C,3,FALSE)</f>
        <v>#N/A</v>
      </c>
      <c r="G108" s="142" t="e">
        <f>VLOOKUP(B108,MODALIDADE_1!A:G,4,FALSE)</f>
        <v>#N/A</v>
      </c>
      <c r="H108" s="142" t="e">
        <f>VLOOKUP(B108,MODALIDADE_1!A:G,6,FALSE)</f>
        <v>#N/A</v>
      </c>
      <c r="I108" s="142" t="e">
        <f>VLOOKUP(B108,MODALIDADE_1!A:G,7,FALSE)</f>
        <v>#N/A</v>
      </c>
      <c r="J108" s="106" t="e">
        <f>VLOOKUP(Tabela410[[#This Row],[Proposta de Referência]],SIMP_M1!A:K,9,FALSE)</f>
        <v>#VALUE!</v>
      </c>
      <c r="K108" s="106" t="e">
        <f>VLOOKUP(Tabela410[[#This Row],[Proposta de Referência]],SIMP_M1!A:K,8,FALSE)</f>
        <v>#VALUE!</v>
      </c>
      <c r="L108" s="107" t="e">
        <f t="shared" si="12"/>
        <v>#VALUE!</v>
      </c>
      <c r="M108" s="107" t="e">
        <f t="shared" si="13"/>
        <v>#VALUE!</v>
      </c>
      <c r="N108" s="142" t="e">
        <f t="shared" si="14"/>
        <v>#VALUE!</v>
      </c>
      <c r="O108" s="142" t="e">
        <f t="shared" si="15"/>
        <v>#N/A</v>
      </c>
      <c r="P108" s="24" t="str">
        <f>IFERROR(VLOOKUP(O108,HOSPITAIS_COM_DIVIDAS!A:E,5,FALSE),"")</f>
        <v/>
      </c>
    </row>
    <row r="109" spans="1:16" x14ac:dyDescent="0.25">
      <c r="A109" s="52" t="e">
        <f>Tabela410[[#This Row],[Status da Proposta]]</f>
        <v>#VALUE!</v>
      </c>
      <c r="B109" s="143">
        <f>MODALIDADE_1!A109</f>
        <v>0</v>
      </c>
      <c r="C109" s="142" t="e">
        <f>VLOOKUP(B109,MODALIDADE_1!A:B,2,FALSE)</f>
        <v>#N/A</v>
      </c>
      <c r="D109" s="142"/>
      <c r="E109" s="94" t="e">
        <f>VLOOKUP(B109,MODALIDADE_1!A:E,5,FALSE)</f>
        <v>#N/A</v>
      </c>
      <c r="F109" s="95" t="e">
        <f>VLOOKUP(B109,MODALIDADE_1!A:C,3,FALSE)</f>
        <v>#N/A</v>
      </c>
      <c r="G109" s="142" t="e">
        <f>VLOOKUP(B109,MODALIDADE_1!A:G,4,FALSE)</f>
        <v>#N/A</v>
      </c>
      <c r="H109" s="142" t="e">
        <f>VLOOKUP(B109,MODALIDADE_1!A:G,6,FALSE)</f>
        <v>#N/A</v>
      </c>
      <c r="I109" s="142" t="e">
        <f>VLOOKUP(B109,MODALIDADE_1!A:G,7,FALSE)</f>
        <v>#N/A</v>
      </c>
      <c r="J109" s="106" t="e">
        <f>VLOOKUP(Tabela410[[#This Row],[Proposta de Referência]],SIMP_M1!A:K,9,FALSE)</f>
        <v>#VALUE!</v>
      </c>
      <c r="K109" s="106" t="e">
        <f>VLOOKUP(Tabela410[[#This Row],[Proposta de Referência]],SIMP_M1!A:K,8,FALSE)</f>
        <v>#VALUE!</v>
      </c>
      <c r="L109" s="107" t="e">
        <f t="shared" si="12"/>
        <v>#VALUE!</v>
      </c>
      <c r="M109" s="107" t="e">
        <f t="shared" si="13"/>
        <v>#VALUE!</v>
      </c>
      <c r="N109" s="142" t="e">
        <f t="shared" si="14"/>
        <v>#VALUE!</v>
      </c>
      <c r="O109" s="142" t="e">
        <f t="shared" si="15"/>
        <v>#N/A</v>
      </c>
      <c r="P109" s="24" t="str">
        <f>IFERROR(VLOOKUP(O109,HOSPITAIS_COM_DIVIDAS!A:E,5,FALSE),"")</f>
        <v/>
      </c>
    </row>
    <row r="110" spans="1:16" x14ac:dyDescent="0.25">
      <c r="A110" s="52" t="e">
        <f>Tabela410[[#This Row],[Status da Proposta]]</f>
        <v>#VALUE!</v>
      </c>
      <c r="B110" s="143">
        <f>MODALIDADE_1!A110</f>
        <v>0</v>
      </c>
      <c r="C110" s="142" t="e">
        <f>VLOOKUP(B110,MODALIDADE_1!A:B,2,FALSE)</f>
        <v>#N/A</v>
      </c>
      <c r="D110" s="142"/>
      <c r="E110" s="94" t="e">
        <f>VLOOKUP(B110,MODALIDADE_1!A:E,5,FALSE)</f>
        <v>#N/A</v>
      </c>
      <c r="F110" s="95" t="e">
        <f>VLOOKUP(B110,MODALIDADE_1!A:C,3,FALSE)</f>
        <v>#N/A</v>
      </c>
      <c r="G110" s="142" t="e">
        <f>VLOOKUP(B110,MODALIDADE_1!A:G,4,FALSE)</f>
        <v>#N/A</v>
      </c>
      <c r="H110" s="142" t="e">
        <f>VLOOKUP(B110,MODALIDADE_1!A:G,6,FALSE)</f>
        <v>#N/A</v>
      </c>
      <c r="I110" s="142" t="e">
        <f>VLOOKUP(B110,MODALIDADE_1!A:G,7,FALSE)</f>
        <v>#N/A</v>
      </c>
      <c r="J110" s="106" t="e">
        <f>VLOOKUP(Tabela410[[#This Row],[Proposta de Referência]],SIMP_M1!A:K,9,FALSE)</f>
        <v>#VALUE!</v>
      </c>
      <c r="K110" s="106" t="e">
        <f>VLOOKUP(Tabela410[[#This Row],[Proposta de Referência]],SIMP_M1!A:K,8,FALSE)</f>
        <v>#VALUE!</v>
      </c>
      <c r="L110" s="107" t="e">
        <f t="shared" si="12"/>
        <v>#VALUE!</v>
      </c>
      <c r="M110" s="107" t="e">
        <f t="shared" si="13"/>
        <v>#VALUE!</v>
      </c>
      <c r="N110" s="142" t="e">
        <f t="shared" si="14"/>
        <v>#VALUE!</v>
      </c>
      <c r="O110" s="142" t="e">
        <f t="shared" si="15"/>
        <v>#N/A</v>
      </c>
      <c r="P110" s="24" t="str">
        <f>IFERROR(VLOOKUP(O110,HOSPITAIS_COM_DIVIDAS!A:E,5,FALSE),"")</f>
        <v/>
      </c>
    </row>
    <row r="111" spans="1:16" x14ac:dyDescent="0.25">
      <c r="A111" s="52" t="e">
        <f>Tabela410[[#This Row],[Status da Proposta]]</f>
        <v>#VALUE!</v>
      </c>
      <c r="B111" s="143">
        <f>MODALIDADE_1!A111</f>
        <v>0</v>
      </c>
      <c r="C111" s="142" t="e">
        <f>VLOOKUP(B111,MODALIDADE_1!A:B,2,FALSE)</f>
        <v>#N/A</v>
      </c>
      <c r="D111" s="142"/>
      <c r="E111" s="94" t="e">
        <f>VLOOKUP(B111,MODALIDADE_1!A:E,5,FALSE)</f>
        <v>#N/A</v>
      </c>
      <c r="F111" s="95" t="e">
        <f>VLOOKUP(B111,MODALIDADE_1!A:C,3,FALSE)</f>
        <v>#N/A</v>
      </c>
      <c r="G111" s="142" t="e">
        <f>VLOOKUP(B111,MODALIDADE_1!A:G,4,FALSE)</f>
        <v>#N/A</v>
      </c>
      <c r="H111" s="142" t="e">
        <f>VLOOKUP(B111,MODALIDADE_1!A:G,6,FALSE)</f>
        <v>#N/A</v>
      </c>
      <c r="I111" s="142" t="e">
        <f>VLOOKUP(B111,MODALIDADE_1!A:G,7,FALSE)</f>
        <v>#N/A</v>
      </c>
      <c r="J111" s="106" t="e">
        <f>VLOOKUP(Tabela410[[#This Row],[Proposta de Referência]],SIMP_M1!A:K,9,FALSE)</f>
        <v>#VALUE!</v>
      </c>
      <c r="K111" s="106" t="e">
        <f>VLOOKUP(Tabela410[[#This Row],[Proposta de Referência]],SIMP_M1!A:K,8,FALSE)</f>
        <v>#VALUE!</v>
      </c>
      <c r="L111" s="107" t="e">
        <f t="shared" si="12"/>
        <v>#VALUE!</v>
      </c>
      <c r="M111" s="107" t="e">
        <f t="shared" si="13"/>
        <v>#VALUE!</v>
      </c>
      <c r="N111" s="142" t="e">
        <f t="shared" si="14"/>
        <v>#VALUE!</v>
      </c>
      <c r="O111" s="142" t="e">
        <f t="shared" si="15"/>
        <v>#N/A</v>
      </c>
      <c r="P111" s="24" t="str">
        <f>IFERROR(VLOOKUP(O111,HOSPITAIS_COM_DIVIDAS!A:E,5,FALSE),"")</f>
        <v/>
      </c>
    </row>
    <row r="112" spans="1:16" x14ac:dyDescent="0.25">
      <c r="A112" s="52" t="e">
        <f>Tabela410[[#This Row],[Status da Proposta]]</f>
        <v>#VALUE!</v>
      </c>
      <c r="B112" s="143">
        <f>MODALIDADE_1!A112</f>
        <v>0</v>
      </c>
      <c r="C112" s="142" t="e">
        <f>VLOOKUP(B112,MODALIDADE_1!A:B,2,FALSE)</f>
        <v>#N/A</v>
      </c>
      <c r="D112" s="142"/>
      <c r="E112" s="94" t="e">
        <f>VLOOKUP(B112,MODALIDADE_1!A:E,5,FALSE)</f>
        <v>#N/A</v>
      </c>
      <c r="F112" s="95" t="e">
        <f>VLOOKUP(B112,MODALIDADE_1!A:C,3,FALSE)</f>
        <v>#N/A</v>
      </c>
      <c r="G112" s="142" t="e">
        <f>VLOOKUP(B112,MODALIDADE_1!A:G,4,FALSE)</f>
        <v>#N/A</v>
      </c>
      <c r="H112" s="142" t="e">
        <f>VLOOKUP(B112,MODALIDADE_1!A:G,6,FALSE)</f>
        <v>#N/A</v>
      </c>
      <c r="I112" s="142" t="e">
        <f>VLOOKUP(B112,MODALIDADE_1!A:G,7,FALSE)</f>
        <v>#N/A</v>
      </c>
      <c r="J112" s="106" t="e">
        <f>VLOOKUP(Tabela410[[#This Row],[Proposta de Referência]],SIMP_M1!A:K,9,FALSE)</f>
        <v>#VALUE!</v>
      </c>
      <c r="K112" s="106" t="e">
        <f>VLOOKUP(Tabela410[[#This Row],[Proposta de Referência]],SIMP_M1!A:K,8,FALSE)</f>
        <v>#VALUE!</v>
      </c>
      <c r="L112" s="107" t="e">
        <f t="shared" si="12"/>
        <v>#VALUE!</v>
      </c>
      <c r="M112" s="107" t="e">
        <f t="shared" si="13"/>
        <v>#VALUE!</v>
      </c>
      <c r="N112" s="142" t="e">
        <f t="shared" si="14"/>
        <v>#VALUE!</v>
      </c>
      <c r="O112" s="142" t="e">
        <f t="shared" si="15"/>
        <v>#N/A</v>
      </c>
      <c r="P112" s="24" t="str">
        <f>IFERROR(VLOOKUP(O112,HOSPITAIS_COM_DIVIDAS!A:E,5,FALSE),"")</f>
        <v/>
      </c>
    </row>
    <row r="113" spans="1:16" x14ac:dyDescent="0.25">
      <c r="A113" s="52" t="e">
        <f>Tabela410[[#This Row],[Status da Proposta]]</f>
        <v>#VALUE!</v>
      </c>
      <c r="B113" s="143">
        <f>MODALIDADE_1!A113</f>
        <v>0</v>
      </c>
      <c r="C113" s="142" t="e">
        <f>VLOOKUP(B113,MODALIDADE_1!A:B,2,FALSE)</f>
        <v>#N/A</v>
      </c>
      <c r="D113" s="142"/>
      <c r="E113" s="94" t="e">
        <f>VLOOKUP(B113,MODALIDADE_1!A:E,5,FALSE)</f>
        <v>#N/A</v>
      </c>
      <c r="F113" s="95" t="e">
        <f>VLOOKUP(B113,MODALIDADE_1!A:C,3,FALSE)</f>
        <v>#N/A</v>
      </c>
      <c r="G113" s="142" t="e">
        <f>VLOOKUP(B113,MODALIDADE_1!A:G,4,FALSE)</f>
        <v>#N/A</v>
      </c>
      <c r="H113" s="142" t="e">
        <f>VLOOKUP(B113,MODALIDADE_1!A:G,6,FALSE)</f>
        <v>#N/A</v>
      </c>
      <c r="I113" s="142" t="e">
        <f>VLOOKUP(B113,MODALIDADE_1!A:G,7,FALSE)</f>
        <v>#N/A</v>
      </c>
      <c r="J113" s="106" t="e">
        <f>VLOOKUP(Tabela410[[#This Row],[Proposta de Referência]],SIMP_M1!A:K,9,FALSE)</f>
        <v>#VALUE!</v>
      </c>
      <c r="K113" s="106" t="e">
        <f>VLOOKUP(Tabela410[[#This Row],[Proposta de Referência]],SIMP_M1!A:K,8,FALSE)</f>
        <v>#VALUE!</v>
      </c>
      <c r="L113" s="107" t="e">
        <f t="shared" si="12"/>
        <v>#VALUE!</v>
      </c>
      <c r="M113" s="107" t="e">
        <f t="shared" si="13"/>
        <v>#VALUE!</v>
      </c>
      <c r="N113" s="142" t="e">
        <f t="shared" si="14"/>
        <v>#VALUE!</v>
      </c>
      <c r="O113" s="142" t="e">
        <f t="shared" si="15"/>
        <v>#N/A</v>
      </c>
      <c r="P113" s="24" t="str">
        <f>IFERROR(VLOOKUP(O113,HOSPITAIS_COM_DIVIDAS!A:E,5,FALSE),"")</f>
        <v/>
      </c>
    </row>
    <row r="114" spans="1:16" x14ac:dyDescent="0.25">
      <c r="A114" s="52" t="e">
        <f>Tabela410[[#This Row],[Status da Proposta]]</f>
        <v>#VALUE!</v>
      </c>
      <c r="B114" s="143">
        <f>MODALIDADE_1!A114</f>
        <v>0</v>
      </c>
      <c r="C114" s="142" t="e">
        <f>VLOOKUP(B114,MODALIDADE_1!A:B,2,FALSE)</f>
        <v>#N/A</v>
      </c>
      <c r="D114" s="142"/>
      <c r="E114" s="94" t="e">
        <f>VLOOKUP(B114,MODALIDADE_1!A:E,5,FALSE)</f>
        <v>#N/A</v>
      </c>
      <c r="F114" s="95" t="e">
        <f>VLOOKUP(B114,MODALIDADE_1!A:C,3,FALSE)</f>
        <v>#N/A</v>
      </c>
      <c r="G114" s="142" t="e">
        <f>VLOOKUP(B114,MODALIDADE_1!A:G,4,FALSE)</f>
        <v>#N/A</v>
      </c>
      <c r="H114" s="142" t="e">
        <f>VLOOKUP(B114,MODALIDADE_1!A:G,6,FALSE)</f>
        <v>#N/A</v>
      </c>
      <c r="I114" s="142" t="e">
        <f>VLOOKUP(B114,MODALIDADE_1!A:G,7,FALSE)</f>
        <v>#N/A</v>
      </c>
      <c r="J114" s="106" t="e">
        <f>VLOOKUP(Tabela410[[#This Row],[Proposta de Referência]],SIMP_M1!A:K,9,FALSE)</f>
        <v>#VALUE!</v>
      </c>
      <c r="K114" s="106" t="e">
        <f>VLOOKUP(Tabela410[[#This Row],[Proposta de Referência]],SIMP_M1!A:K,8,FALSE)</f>
        <v>#VALUE!</v>
      </c>
      <c r="L114" s="107" t="e">
        <f t="shared" si="12"/>
        <v>#VALUE!</v>
      </c>
      <c r="M114" s="107" t="e">
        <f t="shared" si="13"/>
        <v>#VALUE!</v>
      </c>
      <c r="N114" s="142" t="e">
        <f t="shared" si="14"/>
        <v>#VALUE!</v>
      </c>
      <c r="O114" s="142" t="e">
        <f t="shared" si="15"/>
        <v>#N/A</v>
      </c>
      <c r="P114" s="24" t="str">
        <f>IFERROR(VLOOKUP(O114,HOSPITAIS_COM_DIVIDAS!A:E,5,FALSE),"")</f>
        <v/>
      </c>
    </row>
    <row r="115" spans="1:16" x14ac:dyDescent="0.25">
      <c r="A115" s="52" t="e">
        <f>Tabela410[[#This Row],[Status da Proposta]]</f>
        <v>#VALUE!</v>
      </c>
      <c r="B115" s="143">
        <f>MODALIDADE_1!A115</f>
        <v>0</v>
      </c>
      <c r="C115" s="142" t="e">
        <f>VLOOKUP(B115,MODALIDADE_1!A:B,2,FALSE)</f>
        <v>#N/A</v>
      </c>
      <c r="D115" s="142"/>
      <c r="E115" s="94" t="e">
        <f>VLOOKUP(B115,MODALIDADE_1!A:E,5,FALSE)</f>
        <v>#N/A</v>
      </c>
      <c r="F115" s="95" t="e">
        <f>VLOOKUP(B115,MODALIDADE_1!A:C,3,FALSE)</f>
        <v>#N/A</v>
      </c>
      <c r="G115" s="142" t="e">
        <f>VLOOKUP(B115,MODALIDADE_1!A:G,4,FALSE)</f>
        <v>#N/A</v>
      </c>
      <c r="H115" s="142" t="e">
        <f>VLOOKUP(B115,MODALIDADE_1!A:G,6,FALSE)</f>
        <v>#N/A</v>
      </c>
      <c r="I115" s="142" t="e">
        <f>VLOOKUP(B115,MODALIDADE_1!A:G,7,FALSE)</f>
        <v>#N/A</v>
      </c>
      <c r="J115" s="106" t="e">
        <f>VLOOKUP(Tabela410[[#This Row],[Proposta de Referência]],SIMP_M1!A:K,9,FALSE)</f>
        <v>#VALUE!</v>
      </c>
      <c r="K115" s="106" t="e">
        <f>VLOOKUP(Tabela410[[#This Row],[Proposta de Referência]],SIMP_M1!A:K,8,FALSE)</f>
        <v>#VALUE!</v>
      </c>
      <c r="L115" s="107" t="e">
        <f t="shared" si="12"/>
        <v>#VALUE!</v>
      </c>
      <c r="M115" s="107" t="e">
        <f t="shared" si="13"/>
        <v>#VALUE!</v>
      </c>
      <c r="N115" s="142" t="e">
        <f t="shared" si="14"/>
        <v>#VALUE!</v>
      </c>
      <c r="O115" s="142" t="e">
        <f t="shared" si="15"/>
        <v>#N/A</v>
      </c>
      <c r="P115" s="24" t="str">
        <f>IFERROR(VLOOKUP(O115,HOSPITAIS_COM_DIVIDAS!A:E,5,FALSE),"")</f>
        <v/>
      </c>
    </row>
    <row r="116" spans="1:16" x14ac:dyDescent="0.25">
      <c r="A116" s="52" t="e">
        <f>Tabela410[[#This Row],[Status da Proposta]]</f>
        <v>#VALUE!</v>
      </c>
      <c r="B116" s="143">
        <f>MODALIDADE_1!A116</f>
        <v>0</v>
      </c>
      <c r="C116" s="142" t="e">
        <f>VLOOKUP(B116,MODALIDADE_1!A:B,2,FALSE)</f>
        <v>#N/A</v>
      </c>
      <c r="D116" s="142"/>
      <c r="E116" s="94" t="e">
        <f>VLOOKUP(B116,MODALIDADE_1!A:E,5,FALSE)</f>
        <v>#N/A</v>
      </c>
      <c r="F116" s="95" t="e">
        <f>VLOOKUP(B116,MODALIDADE_1!A:C,3,FALSE)</f>
        <v>#N/A</v>
      </c>
      <c r="G116" s="142" t="e">
        <f>VLOOKUP(B116,MODALIDADE_1!A:G,4,FALSE)</f>
        <v>#N/A</v>
      </c>
      <c r="H116" s="142" t="e">
        <f>VLOOKUP(B116,MODALIDADE_1!A:G,6,FALSE)</f>
        <v>#N/A</v>
      </c>
      <c r="I116" s="142" t="e">
        <f>VLOOKUP(B116,MODALIDADE_1!A:G,7,FALSE)</f>
        <v>#N/A</v>
      </c>
      <c r="J116" s="106" t="e">
        <f>VLOOKUP(Tabela410[[#This Row],[Proposta de Referência]],SIMP_M1!A:K,9,FALSE)</f>
        <v>#VALUE!</v>
      </c>
      <c r="K116" s="106" t="e">
        <f>VLOOKUP(Tabela410[[#This Row],[Proposta de Referência]],SIMP_M1!A:K,8,FALSE)</f>
        <v>#VALUE!</v>
      </c>
      <c r="L116" s="107" t="e">
        <f t="shared" si="12"/>
        <v>#VALUE!</v>
      </c>
      <c r="M116" s="107" t="e">
        <f t="shared" si="13"/>
        <v>#VALUE!</v>
      </c>
      <c r="N116" s="142" t="e">
        <f t="shared" si="14"/>
        <v>#VALUE!</v>
      </c>
      <c r="O116" s="142" t="e">
        <f t="shared" si="15"/>
        <v>#N/A</v>
      </c>
      <c r="P116" s="24" t="str">
        <f>IFERROR(VLOOKUP(O116,HOSPITAIS_COM_DIVIDAS!A:E,5,FALSE),"")</f>
        <v/>
      </c>
    </row>
    <row r="117" spans="1:16" x14ac:dyDescent="0.25">
      <c r="A117" s="52" t="e">
        <f>Tabela410[[#This Row],[Status da Proposta]]</f>
        <v>#VALUE!</v>
      </c>
      <c r="B117" s="143">
        <f>MODALIDADE_1!A117</f>
        <v>0</v>
      </c>
      <c r="C117" s="142" t="e">
        <f>VLOOKUP(B117,MODALIDADE_1!A:B,2,FALSE)</f>
        <v>#N/A</v>
      </c>
      <c r="D117" s="142"/>
      <c r="E117" s="94" t="e">
        <f>VLOOKUP(B117,MODALIDADE_1!A:E,5,FALSE)</f>
        <v>#N/A</v>
      </c>
      <c r="F117" s="95" t="e">
        <f>VLOOKUP(B117,MODALIDADE_1!A:C,3,FALSE)</f>
        <v>#N/A</v>
      </c>
      <c r="G117" s="142" t="e">
        <f>VLOOKUP(B117,MODALIDADE_1!A:G,4,FALSE)</f>
        <v>#N/A</v>
      </c>
      <c r="H117" s="142" t="e">
        <f>VLOOKUP(B117,MODALIDADE_1!A:G,6,FALSE)</f>
        <v>#N/A</v>
      </c>
      <c r="I117" s="142" t="e">
        <f>VLOOKUP(B117,MODALIDADE_1!A:G,7,FALSE)</f>
        <v>#N/A</v>
      </c>
      <c r="J117" s="106" t="e">
        <f>VLOOKUP(Tabela410[[#This Row],[Proposta de Referência]],SIMP_M1!A:K,9,FALSE)</f>
        <v>#VALUE!</v>
      </c>
      <c r="K117" s="106" t="e">
        <f>VLOOKUP(Tabela410[[#This Row],[Proposta de Referência]],SIMP_M1!A:K,8,FALSE)</f>
        <v>#VALUE!</v>
      </c>
      <c r="L117" s="107" t="e">
        <f t="shared" si="12"/>
        <v>#VALUE!</v>
      </c>
      <c r="M117" s="107" t="e">
        <f t="shared" si="13"/>
        <v>#VALUE!</v>
      </c>
      <c r="N117" s="142" t="e">
        <f t="shared" si="14"/>
        <v>#VALUE!</v>
      </c>
      <c r="O117" s="142" t="e">
        <f t="shared" si="15"/>
        <v>#N/A</v>
      </c>
      <c r="P117" s="24" t="str">
        <f>IFERROR(VLOOKUP(O117,HOSPITAIS_COM_DIVIDAS!A:E,5,FALSE),"")</f>
        <v/>
      </c>
    </row>
    <row r="118" spans="1:16" x14ac:dyDescent="0.25">
      <c r="A118" s="52" t="e">
        <f>Tabela410[[#This Row],[Status da Proposta]]</f>
        <v>#VALUE!</v>
      </c>
      <c r="B118" s="143">
        <f>MODALIDADE_1!A118</f>
        <v>0</v>
      </c>
      <c r="C118" s="142" t="e">
        <f>VLOOKUP(B118,MODALIDADE_1!A:B,2,FALSE)</f>
        <v>#N/A</v>
      </c>
      <c r="D118" s="142"/>
      <c r="E118" s="94" t="e">
        <f>VLOOKUP(B118,MODALIDADE_1!A:E,5,FALSE)</f>
        <v>#N/A</v>
      </c>
      <c r="F118" s="95" t="e">
        <f>VLOOKUP(B118,MODALIDADE_1!A:C,3,FALSE)</f>
        <v>#N/A</v>
      </c>
      <c r="G118" s="142" t="e">
        <f>VLOOKUP(B118,MODALIDADE_1!A:G,4,FALSE)</f>
        <v>#N/A</v>
      </c>
      <c r="H118" s="142" t="e">
        <f>VLOOKUP(B118,MODALIDADE_1!A:G,6,FALSE)</f>
        <v>#N/A</v>
      </c>
      <c r="I118" s="142" t="e">
        <f>VLOOKUP(B118,MODALIDADE_1!A:G,7,FALSE)</f>
        <v>#N/A</v>
      </c>
      <c r="J118" s="106" t="e">
        <f>VLOOKUP(Tabela410[[#This Row],[Proposta de Referência]],SIMP_M1!A:K,9,FALSE)</f>
        <v>#VALUE!</v>
      </c>
      <c r="K118" s="106" t="e">
        <f>VLOOKUP(Tabela410[[#This Row],[Proposta de Referência]],SIMP_M1!A:K,8,FALSE)</f>
        <v>#VALUE!</v>
      </c>
      <c r="L118" s="107" t="e">
        <f t="shared" si="12"/>
        <v>#VALUE!</v>
      </c>
      <c r="M118" s="107" t="e">
        <f t="shared" si="13"/>
        <v>#VALUE!</v>
      </c>
      <c r="N118" s="142" t="e">
        <f t="shared" si="14"/>
        <v>#VALUE!</v>
      </c>
      <c r="O118" s="142" t="e">
        <f t="shared" si="15"/>
        <v>#N/A</v>
      </c>
      <c r="P118" s="24" t="str">
        <f>IFERROR(VLOOKUP(O118,HOSPITAIS_COM_DIVIDAS!A:E,5,FALSE),"")</f>
        <v/>
      </c>
    </row>
    <row r="119" spans="1:16" x14ac:dyDescent="0.25">
      <c r="A119" s="52" t="e">
        <f>Tabela410[[#This Row],[Status da Proposta]]</f>
        <v>#VALUE!</v>
      </c>
      <c r="B119" s="143">
        <f>MODALIDADE_1!A119</f>
        <v>0</v>
      </c>
      <c r="C119" s="142" t="e">
        <f>VLOOKUP(B119,MODALIDADE_1!A:B,2,FALSE)</f>
        <v>#N/A</v>
      </c>
      <c r="D119" s="142"/>
      <c r="E119" s="94" t="e">
        <f>VLOOKUP(B119,MODALIDADE_1!A:E,5,FALSE)</f>
        <v>#N/A</v>
      </c>
      <c r="F119" s="95" t="e">
        <f>VLOOKUP(B119,MODALIDADE_1!A:C,3,FALSE)</f>
        <v>#N/A</v>
      </c>
      <c r="G119" s="142" t="e">
        <f>VLOOKUP(B119,MODALIDADE_1!A:G,4,FALSE)</f>
        <v>#N/A</v>
      </c>
      <c r="H119" s="142" t="e">
        <f>VLOOKUP(B119,MODALIDADE_1!A:G,6,FALSE)</f>
        <v>#N/A</v>
      </c>
      <c r="I119" s="142" t="e">
        <f>VLOOKUP(B119,MODALIDADE_1!A:G,7,FALSE)</f>
        <v>#N/A</v>
      </c>
      <c r="J119" s="106" t="e">
        <f>VLOOKUP(Tabela410[[#This Row],[Proposta de Referência]],SIMP_M1!A:K,9,FALSE)</f>
        <v>#VALUE!</v>
      </c>
      <c r="K119" s="106" t="e">
        <f>VLOOKUP(Tabela410[[#This Row],[Proposta de Referência]],SIMP_M1!A:K,8,FALSE)</f>
        <v>#VALUE!</v>
      </c>
      <c r="L119" s="107" t="e">
        <f t="shared" si="12"/>
        <v>#VALUE!</v>
      </c>
      <c r="M119" s="107" t="e">
        <f t="shared" si="13"/>
        <v>#VALUE!</v>
      </c>
      <c r="N119" s="142" t="e">
        <f t="shared" si="14"/>
        <v>#VALUE!</v>
      </c>
      <c r="O119" s="142" t="e">
        <f t="shared" si="15"/>
        <v>#N/A</v>
      </c>
      <c r="P119" s="24" t="str">
        <f>IFERROR(VLOOKUP(O119,HOSPITAIS_COM_DIVIDAS!A:E,5,FALSE),"")</f>
        <v/>
      </c>
    </row>
    <row r="120" spans="1:16" x14ac:dyDescent="0.25">
      <c r="A120" s="52" t="e">
        <f>Tabela410[[#This Row],[Status da Proposta]]</f>
        <v>#VALUE!</v>
      </c>
      <c r="B120" s="143">
        <f>MODALIDADE_1!A120</f>
        <v>0</v>
      </c>
      <c r="C120" s="142" t="e">
        <f>VLOOKUP(B120,MODALIDADE_1!A:B,2,FALSE)</f>
        <v>#N/A</v>
      </c>
      <c r="D120" s="142"/>
      <c r="E120" s="94" t="e">
        <f>VLOOKUP(B120,MODALIDADE_1!A:E,5,FALSE)</f>
        <v>#N/A</v>
      </c>
      <c r="F120" s="95" t="e">
        <f>VLOOKUP(B120,MODALIDADE_1!A:C,3,FALSE)</f>
        <v>#N/A</v>
      </c>
      <c r="G120" s="142" t="e">
        <f>VLOOKUP(B120,MODALIDADE_1!A:G,4,FALSE)</f>
        <v>#N/A</v>
      </c>
      <c r="H120" s="142" t="e">
        <f>VLOOKUP(B120,MODALIDADE_1!A:G,6,FALSE)</f>
        <v>#N/A</v>
      </c>
      <c r="I120" s="142" t="e">
        <f>VLOOKUP(B120,MODALIDADE_1!A:G,7,FALSE)</f>
        <v>#N/A</v>
      </c>
      <c r="J120" s="106" t="e">
        <f>VLOOKUP(Tabela410[[#This Row],[Proposta de Referência]],SIMP_M1!A:K,9,FALSE)</f>
        <v>#VALUE!</v>
      </c>
      <c r="K120" s="106" t="e">
        <f>VLOOKUP(Tabela410[[#This Row],[Proposta de Referência]],SIMP_M1!A:K,8,FALSE)</f>
        <v>#VALUE!</v>
      </c>
      <c r="L120" s="107" t="e">
        <f t="shared" si="12"/>
        <v>#VALUE!</v>
      </c>
      <c r="M120" s="107" t="e">
        <f t="shared" si="13"/>
        <v>#VALUE!</v>
      </c>
      <c r="N120" s="142" t="e">
        <f t="shared" si="14"/>
        <v>#VALUE!</v>
      </c>
      <c r="O120" s="142" t="e">
        <f t="shared" si="15"/>
        <v>#N/A</v>
      </c>
      <c r="P120" s="24" t="str">
        <f>IFERROR(VLOOKUP(O120,HOSPITAIS_COM_DIVIDAS!A:E,5,FALSE),"")</f>
        <v/>
      </c>
    </row>
    <row r="121" spans="1:16" x14ac:dyDescent="0.25">
      <c r="A121" s="52" t="e">
        <f>Tabela410[[#This Row],[Status da Proposta]]</f>
        <v>#VALUE!</v>
      </c>
      <c r="B121" s="143">
        <f>MODALIDADE_1!A121</f>
        <v>0</v>
      </c>
      <c r="C121" s="142" t="e">
        <f>VLOOKUP(B121,MODALIDADE_1!A:B,2,FALSE)</f>
        <v>#N/A</v>
      </c>
      <c r="D121" s="142"/>
      <c r="E121" s="94" t="e">
        <f>VLOOKUP(B121,MODALIDADE_1!A:E,5,FALSE)</f>
        <v>#N/A</v>
      </c>
      <c r="F121" s="95" t="e">
        <f>VLOOKUP(B121,MODALIDADE_1!A:C,3,FALSE)</f>
        <v>#N/A</v>
      </c>
      <c r="G121" s="142" t="e">
        <f>VLOOKUP(B121,MODALIDADE_1!A:G,4,FALSE)</f>
        <v>#N/A</v>
      </c>
      <c r="H121" s="142" t="e">
        <f>VLOOKUP(B121,MODALIDADE_1!A:G,6,FALSE)</f>
        <v>#N/A</v>
      </c>
      <c r="I121" s="142" t="e">
        <f>VLOOKUP(B121,MODALIDADE_1!A:G,7,FALSE)</f>
        <v>#N/A</v>
      </c>
      <c r="J121" s="106" t="e">
        <f>VLOOKUP(Tabela410[[#This Row],[Proposta de Referência]],SIMP_M1!A:K,9,FALSE)</f>
        <v>#VALUE!</v>
      </c>
      <c r="K121" s="106" t="e">
        <f>VLOOKUP(Tabela410[[#This Row],[Proposta de Referência]],SIMP_M1!A:K,8,FALSE)</f>
        <v>#VALUE!</v>
      </c>
      <c r="L121" s="107" t="e">
        <f t="shared" si="12"/>
        <v>#VALUE!</v>
      </c>
      <c r="M121" s="107" t="e">
        <f t="shared" si="13"/>
        <v>#VALUE!</v>
      </c>
      <c r="N121" s="142" t="e">
        <f t="shared" si="14"/>
        <v>#VALUE!</v>
      </c>
      <c r="O121" s="142" t="e">
        <f t="shared" si="15"/>
        <v>#N/A</v>
      </c>
      <c r="P121" s="24" t="str">
        <f>IFERROR(VLOOKUP(O121,HOSPITAIS_COM_DIVIDAS!A:E,5,FALSE),"")</f>
        <v/>
      </c>
    </row>
    <row r="122" spans="1:16" x14ac:dyDescent="0.25">
      <c r="A122" s="52" t="e">
        <f>Tabela410[[#This Row],[Status da Proposta]]</f>
        <v>#VALUE!</v>
      </c>
      <c r="B122" s="143">
        <f>MODALIDADE_1!A122</f>
        <v>0</v>
      </c>
      <c r="C122" s="142" t="e">
        <f>VLOOKUP(B122,MODALIDADE_1!A:B,2,FALSE)</f>
        <v>#N/A</v>
      </c>
      <c r="D122" s="142"/>
      <c r="E122" s="94" t="e">
        <f>VLOOKUP(B122,MODALIDADE_1!A:E,5,FALSE)</f>
        <v>#N/A</v>
      </c>
      <c r="F122" s="95" t="e">
        <f>VLOOKUP(B122,MODALIDADE_1!A:C,3,FALSE)</f>
        <v>#N/A</v>
      </c>
      <c r="G122" s="142" t="e">
        <f>VLOOKUP(B122,MODALIDADE_1!A:G,4,FALSE)</f>
        <v>#N/A</v>
      </c>
      <c r="H122" s="142" t="e">
        <f>VLOOKUP(B122,MODALIDADE_1!A:G,6,FALSE)</f>
        <v>#N/A</v>
      </c>
      <c r="I122" s="142" t="e">
        <f>VLOOKUP(B122,MODALIDADE_1!A:G,7,FALSE)</f>
        <v>#N/A</v>
      </c>
      <c r="J122" s="106" t="e">
        <f>VLOOKUP(Tabela410[[#This Row],[Proposta de Referência]],SIMP_M1!A:K,9,FALSE)</f>
        <v>#VALUE!</v>
      </c>
      <c r="K122" s="106" t="e">
        <f>VLOOKUP(Tabela410[[#This Row],[Proposta de Referência]],SIMP_M1!A:K,8,FALSE)</f>
        <v>#VALUE!</v>
      </c>
      <c r="L122" s="107" t="e">
        <f t="shared" si="12"/>
        <v>#VALUE!</v>
      </c>
      <c r="M122" s="107" t="e">
        <f t="shared" si="13"/>
        <v>#VALUE!</v>
      </c>
      <c r="N122" s="142" t="e">
        <f t="shared" si="14"/>
        <v>#VALUE!</v>
      </c>
      <c r="O122" s="142" t="e">
        <f t="shared" si="15"/>
        <v>#N/A</v>
      </c>
      <c r="P122" s="24" t="str">
        <f>IFERROR(VLOOKUP(O122,HOSPITAIS_COM_DIVIDAS!A:E,5,FALSE),"")</f>
        <v/>
      </c>
    </row>
    <row r="123" spans="1:16" x14ac:dyDescent="0.25">
      <c r="A123" s="52" t="e">
        <f>Tabela410[[#This Row],[Status da Proposta]]</f>
        <v>#VALUE!</v>
      </c>
      <c r="B123" s="143">
        <f>MODALIDADE_1!A123</f>
        <v>0</v>
      </c>
      <c r="C123" s="142" t="e">
        <f>VLOOKUP(B123,MODALIDADE_1!A:B,2,FALSE)</f>
        <v>#N/A</v>
      </c>
      <c r="D123" s="142"/>
      <c r="E123" s="94" t="e">
        <f>VLOOKUP(B123,MODALIDADE_1!A:E,5,FALSE)</f>
        <v>#N/A</v>
      </c>
      <c r="F123" s="95" t="e">
        <f>VLOOKUP(B123,MODALIDADE_1!A:C,3,FALSE)</f>
        <v>#N/A</v>
      </c>
      <c r="G123" s="142" t="e">
        <f>VLOOKUP(B123,MODALIDADE_1!A:G,4,FALSE)</f>
        <v>#N/A</v>
      </c>
      <c r="H123" s="142" t="e">
        <f>VLOOKUP(B123,MODALIDADE_1!A:G,6,FALSE)</f>
        <v>#N/A</v>
      </c>
      <c r="I123" s="142" t="e">
        <f>VLOOKUP(B123,MODALIDADE_1!A:G,7,FALSE)</f>
        <v>#N/A</v>
      </c>
      <c r="J123" s="106" t="e">
        <f>VLOOKUP(Tabela410[[#This Row],[Proposta de Referência]],SIMP_M1!A:K,9,FALSE)</f>
        <v>#VALUE!</v>
      </c>
      <c r="K123" s="106" t="e">
        <f>VLOOKUP(Tabela410[[#This Row],[Proposta de Referência]],SIMP_M1!A:K,8,FALSE)</f>
        <v>#VALUE!</v>
      </c>
      <c r="L123" s="107" t="e">
        <f t="shared" si="12"/>
        <v>#VALUE!</v>
      </c>
      <c r="M123" s="107" t="e">
        <f t="shared" si="13"/>
        <v>#VALUE!</v>
      </c>
      <c r="N123" s="142" t="e">
        <f t="shared" si="14"/>
        <v>#VALUE!</v>
      </c>
      <c r="O123" s="142" t="e">
        <f t="shared" si="15"/>
        <v>#N/A</v>
      </c>
      <c r="P123" s="24" t="str">
        <f>IFERROR(VLOOKUP(O123,HOSPITAIS_COM_DIVIDAS!A:E,5,FALSE),"")</f>
        <v/>
      </c>
    </row>
    <row r="124" spans="1:16" x14ac:dyDescent="0.25">
      <c r="A124" s="52" t="e">
        <f>Tabela410[[#This Row],[Status da Proposta]]</f>
        <v>#VALUE!</v>
      </c>
      <c r="B124" s="143">
        <f>MODALIDADE_1!A124</f>
        <v>0</v>
      </c>
      <c r="C124" s="142" t="e">
        <f>VLOOKUP(B124,MODALIDADE_1!A:B,2,FALSE)</f>
        <v>#N/A</v>
      </c>
      <c r="D124" s="142"/>
      <c r="E124" s="94" t="e">
        <f>VLOOKUP(B124,MODALIDADE_1!A:E,5,FALSE)</f>
        <v>#N/A</v>
      </c>
      <c r="F124" s="95" t="e">
        <f>VLOOKUP(B124,MODALIDADE_1!A:C,3,FALSE)</f>
        <v>#N/A</v>
      </c>
      <c r="G124" s="142" t="e">
        <f>VLOOKUP(B124,MODALIDADE_1!A:G,4,FALSE)</f>
        <v>#N/A</v>
      </c>
      <c r="H124" s="142" t="e">
        <f>VLOOKUP(B124,MODALIDADE_1!A:G,6,FALSE)</f>
        <v>#N/A</v>
      </c>
      <c r="I124" s="142" t="e">
        <f>VLOOKUP(B124,MODALIDADE_1!A:G,7,FALSE)</f>
        <v>#N/A</v>
      </c>
      <c r="J124" s="106" t="e">
        <f>VLOOKUP(Tabela410[[#This Row],[Proposta de Referência]],SIMP_M1!A:K,9,FALSE)</f>
        <v>#VALUE!</v>
      </c>
      <c r="K124" s="106" t="e">
        <f>VLOOKUP(Tabela410[[#This Row],[Proposta de Referência]],SIMP_M1!A:K,8,FALSE)</f>
        <v>#VALUE!</v>
      </c>
      <c r="L124" s="107" t="e">
        <f t="shared" si="12"/>
        <v>#VALUE!</v>
      </c>
      <c r="M124" s="107" t="e">
        <f t="shared" si="13"/>
        <v>#VALUE!</v>
      </c>
      <c r="N124" s="142" t="e">
        <f t="shared" si="14"/>
        <v>#VALUE!</v>
      </c>
      <c r="O124" s="142" t="e">
        <f t="shared" si="15"/>
        <v>#N/A</v>
      </c>
      <c r="P124" s="24" t="str">
        <f>IFERROR(VLOOKUP(O124,HOSPITAIS_COM_DIVIDAS!A:E,5,FALSE),"")</f>
        <v/>
      </c>
    </row>
    <row r="125" spans="1:16" x14ac:dyDescent="0.25">
      <c r="A125" s="52" t="e">
        <f>Tabela410[[#This Row],[Status da Proposta]]</f>
        <v>#VALUE!</v>
      </c>
      <c r="B125" s="143">
        <f>MODALIDADE_1!A125</f>
        <v>0</v>
      </c>
      <c r="C125" s="142" t="e">
        <f>VLOOKUP(B125,MODALIDADE_1!A:B,2,FALSE)</f>
        <v>#N/A</v>
      </c>
      <c r="D125" s="142"/>
      <c r="E125" s="94" t="e">
        <f>VLOOKUP(B125,MODALIDADE_1!A:E,5,FALSE)</f>
        <v>#N/A</v>
      </c>
      <c r="F125" s="95" t="e">
        <f>VLOOKUP(B125,MODALIDADE_1!A:C,3,FALSE)</f>
        <v>#N/A</v>
      </c>
      <c r="G125" s="142" t="e">
        <f>VLOOKUP(B125,MODALIDADE_1!A:G,4,FALSE)</f>
        <v>#N/A</v>
      </c>
      <c r="H125" s="142" t="e">
        <f>VLOOKUP(B125,MODALIDADE_1!A:G,6,FALSE)</f>
        <v>#N/A</v>
      </c>
      <c r="I125" s="142" t="e">
        <f>VLOOKUP(B125,MODALIDADE_1!A:G,7,FALSE)</f>
        <v>#N/A</v>
      </c>
      <c r="J125" s="106" t="e">
        <f>VLOOKUP(Tabela410[[#This Row],[Proposta de Referência]],SIMP_M1!A:K,9,FALSE)</f>
        <v>#VALUE!</v>
      </c>
      <c r="K125" s="106" t="e">
        <f>VLOOKUP(Tabela410[[#This Row],[Proposta de Referência]],SIMP_M1!A:K,8,FALSE)</f>
        <v>#VALUE!</v>
      </c>
      <c r="L125" s="107" t="e">
        <f t="shared" si="12"/>
        <v>#VALUE!</v>
      </c>
      <c r="M125" s="107" t="e">
        <f t="shared" si="13"/>
        <v>#VALUE!</v>
      </c>
      <c r="N125" s="142" t="e">
        <f t="shared" si="14"/>
        <v>#VALUE!</v>
      </c>
      <c r="O125" s="142" t="e">
        <f t="shared" si="15"/>
        <v>#N/A</v>
      </c>
      <c r="P125" s="24" t="str">
        <f>IFERROR(VLOOKUP(O125,HOSPITAIS_COM_DIVIDAS!A:E,5,FALSE),"")</f>
        <v/>
      </c>
    </row>
    <row r="126" spans="1:16" x14ac:dyDescent="0.25">
      <c r="A126" s="52" t="e">
        <f>Tabela410[[#This Row],[Status da Proposta]]</f>
        <v>#VALUE!</v>
      </c>
      <c r="B126" s="143">
        <f>MODALIDADE_1!A126</f>
        <v>0</v>
      </c>
      <c r="C126" s="142" t="e">
        <f>VLOOKUP(B126,MODALIDADE_1!A:B,2,FALSE)</f>
        <v>#N/A</v>
      </c>
      <c r="D126" s="142"/>
      <c r="E126" s="94" t="e">
        <f>VLOOKUP(B126,MODALIDADE_1!A:E,5,FALSE)</f>
        <v>#N/A</v>
      </c>
      <c r="F126" s="95" t="e">
        <f>VLOOKUP(B126,MODALIDADE_1!A:C,3,FALSE)</f>
        <v>#N/A</v>
      </c>
      <c r="G126" s="142" t="e">
        <f>VLOOKUP(B126,MODALIDADE_1!A:G,4,FALSE)</f>
        <v>#N/A</v>
      </c>
      <c r="H126" s="142" t="e">
        <f>VLOOKUP(B126,MODALIDADE_1!A:G,6,FALSE)</f>
        <v>#N/A</v>
      </c>
      <c r="I126" s="142" t="e">
        <f>VLOOKUP(B126,MODALIDADE_1!A:G,7,FALSE)</f>
        <v>#N/A</v>
      </c>
      <c r="J126" s="106" t="e">
        <f>VLOOKUP(Tabela410[[#This Row],[Proposta de Referência]],SIMP_M1!A:K,9,FALSE)</f>
        <v>#VALUE!</v>
      </c>
      <c r="K126" s="106" t="e">
        <f>VLOOKUP(Tabela410[[#This Row],[Proposta de Referência]],SIMP_M1!A:K,8,FALSE)</f>
        <v>#VALUE!</v>
      </c>
      <c r="L126" s="107" t="e">
        <f t="shared" si="12"/>
        <v>#VALUE!</v>
      </c>
      <c r="M126" s="107" t="e">
        <f t="shared" si="13"/>
        <v>#VALUE!</v>
      </c>
      <c r="N126" s="142" t="e">
        <f t="shared" si="14"/>
        <v>#VALUE!</v>
      </c>
      <c r="O126" s="142" t="e">
        <f t="shared" si="15"/>
        <v>#N/A</v>
      </c>
      <c r="P126" s="24" t="str">
        <f>IFERROR(VLOOKUP(O126,HOSPITAIS_COM_DIVIDAS!A:E,5,FALSE),"")</f>
        <v/>
      </c>
    </row>
    <row r="127" spans="1:16" x14ac:dyDescent="0.25">
      <c r="A127" s="52" t="e">
        <f>Tabela410[[#This Row],[Status da Proposta]]</f>
        <v>#VALUE!</v>
      </c>
      <c r="B127" s="143">
        <f>MODALIDADE_1!A127</f>
        <v>0</v>
      </c>
      <c r="C127" s="142" t="e">
        <f>VLOOKUP(B127,MODALIDADE_1!A:B,2,FALSE)</f>
        <v>#N/A</v>
      </c>
      <c r="D127" s="142"/>
      <c r="E127" s="94" t="e">
        <f>VLOOKUP(B127,MODALIDADE_1!A:E,5,FALSE)</f>
        <v>#N/A</v>
      </c>
      <c r="F127" s="95" t="e">
        <f>VLOOKUP(B127,MODALIDADE_1!A:C,3,FALSE)</f>
        <v>#N/A</v>
      </c>
      <c r="G127" s="142" t="e">
        <f>VLOOKUP(B127,MODALIDADE_1!A:G,4,FALSE)</f>
        <v>#N/A</v>
      </c>
      <c r="H127" s="142" t="e">
        <f>VLOOKUP(B127,MODALIDADE_1!A:G,6,FALSE)</f>
        <v>#N/A</v>
      </c>
      <c r="I127" s="142" t="e">
        <f>VLOOKUP(B127,MODALIDADE_1!A:G,7,FALSE)</f>
        <v>#N/A</v>
      </c>
      <c r="J127" s="106" t="e">
        <f>VLOOKUP(Tabela410[[#This Row],[Proposta de Referência]],SIMP_M1!A:K,9,FALSE)</f>
        <v>#VALUE!</v>
      </c>
      <c r="K127" s="106" t="e">
        <f>VLOOKUP(Tabela410[[#This Row],[Proposta de Referência]],SIMP_M1!A:K,8,FALSE)</f>
        <v>#VALUE!</v>
      </c>
      <c r="L127" s="107" t="e">
        <f t="shared" si="12"/>
        <v>#VALUE!</v>
      </c>
      <c r="M127" s="107" t="e">
        <f t="shared" si="13"/>
        <v>#VALUE!</v>
      </c>
      <c r="N127" s="142" t="e">
        <f t="shared" si="14"/>
        <v>#VALUE!</v>
      </c>
      <c r="O127" s="142" t="e">
        <f t="shared" si="15"/>
        <v>#N/A</v>
      </c>
      <c r="P127" s="24" t="str">
        <f>IFERROR(VLOOKUP(O127,HOSPITAIS_COM_DIVIDAS!A:E,5,FALSE),"")</f>
        <v/>
      </c>
    </row>
    <row r="128" spans="1:16" x14ac:dyDescent="0.25">
      <c r="A128" s="52" t="e">
        <f>Tabela410[[#This Row],[Status da Proposta]]</f>
        <v>#VALUE!</v>
      </c>
      <c r="B128" s="143">
        <f>MODALIDADE_1!A128</f>
        <v>0</v>
      </c>
      <c r="C128" s="142" t="e">
        <f>VLOOKUP(B128,MODALIDADE_1!A:B,2,FALSE)</f>
        <v>#N/A</v>
      </c>
      <c r="D128" s="142"/>
      <c r="E128" s="94" t="e">
        <f>VLOOKUP(B128,MODALIDADE_1!A:E,5,FALSE)</f>
        <v>#N/A</v>
      </c>
      <c r="F128" s="95" t="e">
        <f>VLOOKUP(B128,MODALIDADE_1!A:C,3,FALSE)</f>
        <v>#N/A</v>
      </c>
      <c r="G128" s="142" t="e">
        <f>VLOOKUP(B128,MODALIDADE_1!A:G,4,FALSE)</f>
        <v>#N/A</v>
      </c>
      <c r="H128" s="142" t="e">
        <f>VLOOKUP(B128,MODALIDADE_1!A:G,6,FALSE)</f>
        <v>#N/A</v>
      </c>
      <c r="I128" s="142" t="e">
        <f>VLOOKUP(B128,MODALIDADE_1!A:G,7,FALSE)</f>
        <v>#N/A</v>
      </c>
      <c r="J128" s="106" t="e">
        <f>VLOOKUP(Tabela410[[#This Row],[Proposta de Referência]],SIMP_M1!A:K,9,FALSE)</f>
        <v>#VALUE!</v>
      </c>
      <c r="K128" s="106" t="e">
        <f>VLOOKUP(Tabela410[[#This Row],[Proposta de Referência]],SIMP_M1!A:K,8,FALSE)</f>
        <v>#VALUE!</v>
      </c>
      <c r="L128" s="107" t="e">
        <f t="shared" si="12"/>
        <v>#VALUE!</v>
      </c>
      <c r="M128" s="107" t="e">
        <f t="shared" si="13"/>
        <v>#VALUE!</v>
      </c>
      <c r="N128" s="142" t="e">
        <f t="shared" si="14"/>
        <v>#VALUE!</v>
      </c>
      <c r="O128" s="142" t="e">
        <f t="shared" si="15"/>
        <v>#N/A</v>
      </c>
      <c r="P128" s="24" t="str">
        <f>IFERROR(VLOOKUP(O128,HOSPITAIS_COM_DIVIDAS!A:E,5,FALSE),"")</f>
        <v/>
      </c>
    </row>
    <row r="129" spans="1:16" x14ac:dyDescent="0.25">
      <c r="A129" s="52" t="e">
        <f>Tabela410[[#This Row],[Status da Proposta]]</f>
        <v>#VALUE!</v>
      </c>
      <c r="B129" s="143">
        <f>MODALIDADE_1!A129</f>
        <v>0</v>
      </c>
      <c r="C129" s="142" t="e">
        <f>VLOOKUP(B129,MODALIDADE_1!A:B,2,FALSE)</f>
        <v>#N/A</v>
      </c>
      <c r="D129" s="142"/>
      <c r="E129" s="94" t="e">
        <f>VLOOKUP(B129,MODALIDADE_1!A:E,5,FALSE)</f>
        <v>#N/A</v>
      </c>
      <c r="F129" s="95" t="e">
        <f>VLOOKUP(B129,MODALIDADE_1!A:C,3,FALSE)</f>
        <v>#N/A</v>
      </c>
      <c r="G129" s="142" t="e">
        <f>VLOOKUP(B129,MODALIDADE_1!A:G,4,FALSE)</f>
        <v>#N/A</v>
      </c>
      <c r="H129" s="142" t="e">
        <f>VLOOKUP(B129,MODALIDADE_1!A:G,6,FALSE)</f>
        <v>#N/A</v>
      </c>
      <c r="I129" s="142" t="e">
        <f>VLOOKUP(B129,MODALIDADE_1!A:G,7,FALSE)</f>
        <v>#N/A</v>
      </c>
      <c r="J129" s="106" t="e">
        <f>VLOOKUP(Tabela410[[#This Row],[Proposta de Referência]],SIMP_M1!A:K,9,FALSE)</f>
        <v>#VALUE!</v>
      </c>
      <c r="K129" s="106" t="e">
        <f>VLOOKUP(Tabela410[[#This Row],[Proposta de Referência]],SIMP_M1!A:K,8,FALSE)</f>
        <v>#VALUE!</v>
      </c>
      <c r="L129" s="107" t="e">
        <f t="shared" si="12"/>
        <v>#VALUE!</v>
      </c>
      <c r="M129" s="107" t="e">
        <f t="shared" si="13"/>
        <v>#VALUE!</v>
      </c>
      <c r="N129" s="142" t="e">
        <f t="shared" si="14"/>
        <v>#VALUE!</v>
      </c>
      <c r="O129" s="142" t="e">
        <f t="shared" si="15"/>
        <v>#N/A</v>
      </c>
      <c r="P129" s="24" t="str">
        <f>IFERROR(VLOOKUP(O129,HOSPITAIS_COM_DIVIDAS!A:E,5,FALSE),"")</f>
        <v/>
      </c>
    </row>
    <row r="130" spans="1:16" x14ac:dyDescent="0.25">
      <c r="A130" s="52" t="e">
        <f>Tabela410[[#This Row],[Status da Proposta]]</f>
        <v>#VALUE!</v>
      </c>
      <c r="B130" s="143">
        <f>MODALIDADE_1!A130</f>
        <v>0</v>
      </c>
      <c r="C130" s="142" t="e">
        <f>VLOOKUP(B130,MODALIDADE_1!A:B,2,FALSE)</f>
        <v>#N/A</v>
      </c>
      <c r="D130" s="142"/>
      <c r="E130" s="94" t="e">
        <f>VLOOKUP(B130,MODALIDADE_1!A:E,5,FALSE)</f>
        <v>#N/A</v>
      </c>
      <c r="F130" s="95" t="e">
        <f>VLOOKUP(B130,MODALIDADE_1!A:C,3,FALSE)</f>
        <v>#N/A</v>
      </c>
      <c r="G130" s="142" t="e">
        <f>VLOOKUP(B130,MODALIDADE_1!A:G,4,FALSE)</f>
        <v>#N/A</v>
      </c>
      <c r="H130" s="142" t="e">
        <f>VLOOKUP(B130,MODALIDADE_1!A:G,6,FALSE)</f>
        <v>#N/A</v>
      </c>
      <c r="I130" s="142" t="e">
        <f>VLOOKUP(B130,MODALIDADE_1!A:G,7,FALSE)</f>
        <v>#N/A</v>
      </c>
      <c r="J130" s="106" t="e">
        <f>VLOOKUP(Tabela410[[#This Row],[Proposta de Referência]],SIMP_M1!A:K,9,FALSE)</f>
        <v>#VALUE!</v>
      </c>
      <c r="K130" s="106" t="e">
        <f>VLOOKUP(Tabela410[[#This Row],[Proposta de Referência]],SIMP_M1!A:K,8,FALSE)</f>
        <v>#VALUE!</v>
      </c>
      <c r="L130" s="107" t="e">
        <f t="shared" si="12"/>
        <v>#VALUE!</v>
      </c>
      <c r="M130" s="107" t="e">
        <f t="shared" si="13"/>
        <v>#VALUE!</v>
      </c>
      <c r="N130" s="142" t="e">
        <f t="shared" si="14"/>
        <v>#VALUE!</v>
      </c>
      <c r="O130" s="142" t="e">
        <f t="shared" si="15"/>
        <v>#N/A</v>
      </c>
      <c r="P130" s="24" t="str">
        <f>IFERROR(VLOOKUP(O130,HOSPITAIS_COM_DIVIDAS!A:E,5,FALSE),"")</f>
        <v/>
      </c>
    </row>
    <row r="131" spans="1:16" x14ac:dyDescent="0.25">
      <c r="A131" s="52" t="e">
        <f>Tabela410[[#This Row],[Status da Proposta]]</f>
        <v>#VALUE!</v>
      </c>
      <c r="B131" s="143">
        <f>MODALIDADE_1!A131</f>
        <v>0</v>
      </c>
      <c r="C131" s="142" t="e">
        <f>VLOOKUP(B131,MODALIDADE_1!A:B,2,FALSE)</f>
        <v>#N/A</v>
      </c>
      <c r="D131" s="142"/>
      <c r="E131" s="94" t="e">
        <f>VLOOKUP(B131,MODALIDADE_1!A:E,5,FALSE)</f>
        <v>#N/A</v>
      </c>
      <c r="F131" s="95" t="e">
        <f>VLOOKUP(B131,MODALIDADE_1!A:C,3,FALSE)</f>
        <v>#N/A</v>
      </c>
      <c r="G131" s="142" t="e">
        <f>VLOOKUP(B131,MODALIDADE_1!A:G,4,FALSE)</f>
        <v>#N/A</v>
      </c>
      <c r="H131" s="142" t="e">
        <f>VLOOKUP(B131,MODALIDADE_1!A:G,6,FALSE)</f>
        <v>#N/A</v>
      </c>
      <c r="I131" s="142" t="e">
        <f>VLOOKUP(B131,MODALIDADE_1!A:G,7,FALSE)</f>
        <v>#N/A</v>
      </c>
      <c r="J131" s="106" t="e">
        <f>VLOOKUP(Tabela410[[#This Row],[Proposta de Referência]],SIMP_M1!A:K,9,FALSE)</f>
        <v>#VALUE!</v>
      </c>
      <c r="K131" s="106" t="e">
        <f>VLOOKUP(Tabela410[[#This Row],[Proposta de Referência]],SIMP_M1!A:K,8,FALSE)</f>
        <v>#VALUE!</v>
      </c>
      <c r="L131" s="107" t="e">
        <f t="shared" si="12"/>
        <v>#VALUE!</v>
      </c>
      <c r="M131" s="107" t="e">
        <f t="shared" si="13"/>
        <v>#VALUE!</v>
      </c>
      <c r="N131" s="142" t="e">
        <f t="shared" si="14"/>
        <v>#VALUE!</v>
      </c>
      <c r="O131" s="142" t="e">
        <f t="shared" si="15"/>
        <v>#N/A</v>
      </c>
      <c r="P131" s="24" t="str">
        <f>IFERROR(VLOOKUP(O131,HOSPITAIS_COM_DIVIDAS!A:E,5,FALSE),"")</f>
        <v/>
      </c>
    </row>
    <row r="132" spans="1:16" x14ac:dyDescent="0.25">
      <c r="A132" s="52" t="e">
        <f>Tabela410[[#This Row],[Status da Proposta]]</f>
        <v>#VALUE!</v>
      </c>
      <c r="B132" s="143">
        <f>MODALIDADE_1!A132</f>
        <v>0</v>
      </c>
      <c r="C132" s="142" t="e">
        <f>VLOOKUP(B132,MODALIDADE_1!A:B,2,FALSE)</f>
        <v>#N/A</v>
      </c>
      <c r="D132" s="142"/>
      <c r="E132" s="94" t="e">
        <f>VLOOKUP(B132,MODALIDADE_1!A:E,5,FALSE)</f>
        <v>#N/A</v>
      </c>
      <c r="F132" s="95" t="e">
        <f>VLOOKUP(B132,MODALIDADE_1!A:C,3,FALSE)</f>
        <v>#N/A</v>
      </c>
      <c r="G132" s="142" t="e">
        <f>VLOOKUP(B132,MODALIDADE_1!A:G,4,FALSE)</f>
        <v>#N/A</v>
      </c>
      <c r="H132" s="142" t="e">
        <f>VLOOKUP(B132,MODALIDADE_1!A:G,6,FALSE)</f>
        <v>#N/A</v>
      </c>
      <c r="I132" s="142" t="e">
        <f>VLOOKUP(B132,MODALIDADE_1!A:G,7,FALSE)</f>
        <v>#N/A</v>
      </c>
      <c r="J132" s="106" t="e">
        <f>VLOOKUP(Tabela410[[#This Row],[Proposta de Referência]],SIMP_M1!A:K,9,FALSE)</f>
        <v>#VALUE!</v>
      </c>
      <c r="K132" s="106" t="e">
        <f>VLOOKUP(Tabela410[[#This Row],[Proposta de Referência]],SIMP_M1!A:K,8,FALSE)</f>
        <v>#VALUE!</v>
      </c>
      <c r="L132" s="107" t="e">
        <f t="shared" si="12"/>
        <v>#VALUE!</v>
      </c>
      <c r="M132" s="107" t="e">
        <f t="shared" si="13"/>
        <v>#VALUE!</v>
      </c>
      <c r="N132" s="142" t="e">
        <f t="shared" si="14"/>
        <v>#VALUE!</v>
      </c>
      <c r="O132" s="142" t="e">
        <f t="shared" si="15"/>
        <v>#N/A</v>
      </c>
      <c r="P132" s="24" t="str">
        <f>IFERROR(VLOOKUP(O132,HOSPITAIS_COM_DIVIDAS!A:E,5,FALSE),"")</f>
        <v/>
      </c>
    </row>
    <row r="133" spans="1:16" x14ac:dyDescent="0.25">
      <c r="A133" s="52" t="e">
        <f>Tabela410[[#This Row],[Status da Proposta]]</f>
        <v>#VALUE!</v>
      </c>
      <c r="B133" s="143">
        <f>MODALIDADE_1!A133</f>
        <v>0</v>
      </c>
      <c r="C133" s="142" t="e">
        <f>VLOOKUP(B133,MODALIDADE_1!A:B,2,FALSE)</f>
        <v>#N/A</v>
      </c>
      <c r="D133" s="142"/>
      <c r="E133" s="94" t="e">
        <f>VLOOKUP(B133,MODALIDADE_1!A:E,5,FALSE)</f>
        <v>#N/A</v>
      </c>
      <c r="F133" s="95" t="e">
        <f>VLOOKUP(B133,MODALIDADE_1!A:C,3,FALSE)</f>
        <v>#N/A</v>
      </c>
      <c r="G133" s="142" t="e">
        <f>VLOOKUP(B133,MODALIDADE_1!A:G,4,FALSE)</f>
        <v>#N/A</v>
      </c>
      <c r="H133" s="142" t="e">
        <f>VLOOKUP(B133,MODALIDADE_1!A:G,6,FALSE)</f>
        <v>#N/A</v>
      </c>
      <c r="I133" s="142" t="e">
        <f>VLOOKUP(B133,MODALIDADE_1!A:G,7,FALSE)</f>
        <v>#N/A</v>
      </c>
      <c r="J133" s="106" t="e">
        <f>VLOOKUP(Tabela410[[#This Row],[Proposta de Referência]],SIMP_M1!A:K,9,FALSE)</f>
        <v>#VALUE!</v>
      </c>
      <c r="K133" s="106" t="e">
        <f>VLOOKUP(Tabela410[[#This Row],[Proposta de Referência]],SIMP_M1!A:K,8,FALSE)</f>
        <v>#VALUE!</v>
      </c>
      <c r="L133" s="107" t="e">
        <f t="shared" si="12"/>
        <v>#VALUE!</v>
      </c>
      <c r="M133" s="107" t="e">
        <f t="shared" si="13"/>
        <v>#VALUE!</v>
      </c>
      <c r="N133" s="142" t="e">
        <f t="shared" si="14"/>
        <v>#VALUE!</v>
      </c>
      <c r="O133" s="142" t="e">
        <f t="shared" si="15"/>
        <v>#N/A</v>
      </c>
      <c r="P133" s="24" t="str">
        <f>IFERROR(VLOOKUP(O133,HOSPITAIS_COM_DIVIDAS!A:E,5,FALSE),"")</f>
        <v/>
      </c>
    </row>
    <row r="134" spans="1:16" x14ac:dyDescent="0.25">
      <c r="A134" s="52" t="e">
        <f>Tabela410[[#This Row],[Status da Proposta]]</f>
        <v>#VALUE!</v>
      </c>
      <c r="B134" s="143">
        <f>MODALIDADE_1!A134</f>
        <v>0</v>
      </c>
      <c r="C134" s="142" t="e">
        <f>VLOOKUP(B134,MODALIDADE_1!A:B,2,FALSE)</f>
        <v>#N/A</v>
      </c>
      <c r="D134" s="142"/>
      <c r="E134" s="94" t="e">
        <f>VLOOKUP(B134,MODALIDADE_1!A:E,5,FALSE)</f>
        <v>#N/A</v>
      </c>
      <c r="F134" s="95" t="e">
        <f>VLOOKUP(B134,MODALIDADE_1!A:C,3,FALSE)</f>
        <v>#N/A</v>
      </c>
      <c r="G134" s="142" t="e">
        <f>VLOOKUP(B134,MODALIDADE_1!A:G,4,FALSE)</f>
        <v>#N/A</v>
      </c>
      <c r="H134" s="142" t="e">
        <f>VLOOKUP(B134,MODALIDADE_1!A:G,6,FALSE)</f>
        <v>#N/A</v>
      </c>
      <c r="I134" s="142" t="e">
        <f>VLOOKUP(B134,MODALIDADE_1!A:G,7,FALSE)</f>
        <v>#N/A</v>
      </c>
      <c r="J134" s="106" t="e">
        <f>VLOOKUP(Tabela410[[#This Row],[Proposta de Referência]],SIMP_M1!A:K,9,FALSE)</f>
        <v>#VALUE!</v>
      </c>
      <c r="K134" s="106" t="e">
        <f>VLOOKUP(Tabela410[[#This Row],[Proposta de Referência]],SIMP_M1!A:K,8,FALSE)</f>
        <v>#VALUE!</v>
      </c>
      <c r="L134" s="107" t="e">
        <f t="shared" si="12"/>
        <v>#VALUE!</v>
      </c>
      <c r="M134" s="107" t="e">
        <f t="shared" si="13"/>
        <v>#VALUE!</v>
      </c>
      <c r="N134" s="142" t="e">
        <f t="shared" si="14"/>
        <v>#VALUE!</v>
      </c>
      <c r="O134" s="142" t="e">
        <f t="shared" si="15"/>
        <v>#N/A</v>
      </c>
      <c r="P134" s="24" t="str">
        <f>IFERROR(VLOOKUP(O134,HOSPITAIS_COM_DIVIDAS!A:E,5,FALSE),"")</f>
        <v/>
      </c>
    </row>
    <row r="135" spans="1:16" x14ac:dyDescent="0.25">
      <c r="A135" s="52" t="e">
        <f>Tabela410[[#This Row],[Status da Proposta]]</f>
        <v>#VALUE!</v>
      </c>
      <c r="B135" s="143">
        <f>MODALIDADE_1!A135</f>
        <v>0</v>
      </c>
      <c r="C135" s="142" t="e">
        <f>VLOOKUP(B135,MODALIDADE_1!A:B,2,FALSE)</f>
        <v>#N/A</v>
      </c>
      <c r="D135" s="142"/>
      <c r="E135" s="94" t="e">
        <f>VLOOKUP(B135,MODALIDADE_1!A:E,5,FALSE)</f>
        <v>#N/A</v>
      </c>
      <c r="F135" s="95" t="e">
        <f>VLOOKUP(B135,MODALIDADE_1!A:C,3,FALSE)</f>
        <v>#N/A</v>
      </c>
      <c r="G135" s="142" t="e">
        <f>VLOOKUP(B135,MODALIDADE_1!A:G,4,FALSE)</f>
        <v>#N/A</v>
      </c>
      <c r="H135" s="142" t="e">
        <f>VLOOKUP(B135,MODALIDADE_1!A:G,6,FALSE)</f>
        <v>#N/A</v>
      </c>
      <c r="I135" s="142" t="e">
        <f>VLOOKUP(B135,MODALIDADE_1!A:G,7,FALSE)</f>
        <v>#N/A</v>
      </c>
      <c r="J135" s="106" t="e">
        <f>VLOOKUP(Tabela410[[#This Row],[Proposta de Referência]],SIMP_M1!A:K,9,FALSE)</f>
        <v>#VALUE!</v>
      </c>
      <c r="K135" s="106" t="e">
        <f>VLOOKUP(Tabela410[[#This Row],[Proposta de Referência]],SIMP_M1!A:K,8,FALSE)</f>
        <v>#VALUE!</v>
      </c>
      <c r="L135" s="107" t="e">
        <f t="shared" si="12"/>
        <v>#VALUE!</v>
      </c>
      <c r="M135" s="107" t="e">
        <f t="shared" si="13"/>
        <v>#VALUE!</v>
      </c>
      <c r="N135" s="142" t="e">
        <f t="shared" si="14"/>
        <v>#VALUE!</v>
      </c>
      <c r="O135" s="142" t="e">
        <f t="shared" si="15"/>
        <v>#N/A</v>
      </c>
      <c r="P135" s="24" t="str">
        <f>IFERROR(VLOOKUP(O135,HOSPITAIS_COM_DIVIDAS!A:E,5,FALSE),"")</f>
        <v/>
      </c>
    </row>
    <row r="136" spans="1:16" x14ac:dyDescent="0.25">
      <c r="A136" s="52" t="e">
        <f>Tabela410[[#This Row],[Status da Proposta]]</f>
        <v>#VALUE!</v>
      </c>
      <c r="B136" s="143">
        <f>MODALIDADE_1!A136</f>
        <v>0</v>
      </c>
      <c r="C136" s="142" t="e">
        <f>VLOOKUP(B136,MODALIDADE_1!A:B,2,FALSE)</f>
        <v>#N/A</v>
      </c>
      <c r="D136" s="142"/>
      <c r="E136" s="94" t="e">
        <f>VLOOKUP(B136,MODALIDADE_1!A:E,5,FALSE)</f>
        <v>#N/A</v>
      </c>
      <c r="F136" s="95" t="e">
        <f>VLOOKUP(B136,MODALIDADE_1!A:C,3,FALSE)</f>
        <v>#N/A</v>
      </c>
      <c r="G136" s="142" t="e">
        <f>VLOOKUP(B136,MODALIDADE_1!A:G,4,FALSE)</f>
        <v>#N/A</v>
      </c>
      <c r="H136" s="142" t="e">
        <f>VLOOKUP(B136,MODALIDADE_1!A:G,6,FALSE)</f>
        <v>#N/A</v>
      </c>
      <c r="I136" s="142" t="e">
        <f>VLOOKUP(B136,MODALIDADE_1!A:G,7,FALSE)</f>
        <v>#N/A</v>
      </c>
      <c r="J136" s="106" t="e">
        <f>VLOOKUP(Tabela410[[#This Row],[Proposta de Referência]],SIMP_M1!A:K,9,FALSE)</f>
        <v>#VALUE!</v>
      </c>
      <c r="K136" s="106" t="e">
        <f>VLOOKUP(Tabela410[[#This Row],[Proposta de Referência]],SIMP_M1!A:K,8,FALSE)</f>
        <v>#VALUE!</v>
      </c>
      <c r="L136" s="107" t="e">
        <f t="shared" si="12"/>
        <v>#VALUE!</v>
      </c>
      <c r="M136" s="107" t="e">
        <f t="shared" si="13"/>
        <v>#VALUE!</v>
      </c>
      <c r="N136" s="142" t="e">
        <f t="shared" si="14"/>
        <v>#VALUE!</v>
      </c>
      <c r="O136" s="142" t="e">
        <f t="shared" si="15"/>
        <v>#N/A</v>
      </c>
      <c r="P136" s="24" t="str">
        <f>IFERROR(VLOOKUP(O136,HOSPITAIS_COM_DIVIDAS!A:E,5,FALSE),"")</f>
        <v/>
      </c>
    </row>
    <row r="137" spans="1:16" x14ac:dyDescent="0.25">
      <c r="A137" s="52" t="e">
        <f>Tabela410[[#This Row],[Status da Proposta]]</f>
        <v>#VALUE!</v>
      </c>
      <c r="B137" s="143">
        <f>MODALIDADE_1!A137</f>
        <v>0</v>
      </c>
      <c r="C137" s="142" t="e">
        <f>VLOOKUP(B137,MODALIDADE_1!A:B,2,FALSE)</f>
        <v>#N/A</v>
      </c>
      <c r="D137" s="142"/>
      <c r="E137" s="94" t="e">
        <f>VLOOKUP(B137,MODALIDADE_1!A:E,5,FALSE)</f>
        <v>#N/A</v>
      </c>
      <c r="F137" s="95" t="e">
        <f>VLOOKUP(B137,MODALIDADE_1!A:C,3,FALSE)</f>
        <v>#N/A</v>
      </c>
      <c r="G137" s="142" t="e">
        <f>VLOOKUP(B137,MODALIDADE_1!A:G,4,FALSE)</f>
        <v>#N/A</v>
      </c>
      <c r="H137" s="142" t="e">
        <f>VLOOKUP(B137,MODALIDADE_1!A:G,6,FALSE)</f>
        <v>#N/A</v>
      </c>
      <c r="I137" s="142" t="e">
        <f>VLOOKUP(B137,MODALIDADE_1!A:G,7,FALSE)</f>
        <v>#N/A</v>
      </c>
      <c r="J137" s="106" t="e">
        <f>VLOOKUP(Tabela410[[#This Row],[Proposta de Referência]],SIMP_M1!A:K,9,FALSE)</f>
        <v>#VALUE!</v>
      </c>
      <c r="K137" s="106" t="e">
        <f>VLOOKUP(Tabela410[[#This Row],[Proposta de Referência]],SIMP_M1!A:K,8,FALSE)</f>
        <v>#VALUE!</v>
      </c>
      <c r="L137" s="107" t="e">
        <f t="shared" si="12"/>
        <v>#VALUE!</v>
      </c>
      <c r="M137" s="107" t="e">
        <f t="shared" si="13"/>
        <v>#VALUE!</v>
      </c>
      <c r="N137" s="142" t="e">
        <f t="shared" si="14"/>
        <v>#VALUE!</v>
      </c>
      <c r="O137" s="142" t="e">
        <f t="shared" si="15"/>
        <v>#N/A</v>
      </c>
      <c r="P137" s="24" t="str">
        <f>IFERROR(VLOOKUP(O137,HOSPITAIS_COM_DIVIDAS!A:E,5,FALSE),"")</f>
        <v/>
      </c>
    </row>
    <row r="138" spans="1:16" x14ac:dyDescent="0.25">
      <c r="A138" s="52" t="e">
        <f>Tabela410[[#This Row],[Status da Proposta]]</f>
        <v>#VALUE!</v>
      </c>
      <c r="B138" s="143">
        <f>MODALIDADE_1!A138</f>
        <v>0</v>
      </c>
      <c r="C138" s="142" t="e">
        <f>VLOOKUP(B138,MODALIDADE_1!A:B,2,FALSE)</f>
        <v>#N/A</v>
      </c>
      <c r="D138" s="142"/>
      <c r="E138" s="94" t="e">
        <f>VLOOKUP(B138,MODALIDADE_1!A:E,5,FALSE)</f>
        <v>#N/A</v>
      </c>
      <c r="F138" s="95" t="e">
        <f>VLOOKUP(B138,MODALIDADE_1!A:C,3,FALSE)</f>
        <v>#N/A</v>
      </c>
      <c r="G138" s="142" t="e">
        <f>VLOOKUP(B138,MODALIDADE_1!A:G,4,FALSE)</f>
        <v>#N/A</v>
      </c>
      <c r="H138" s="142" t="e">
        <f>VLOOKUP(B138,MODALIDADE_1!A:G,6,FALSE)</f>
        <v>#N/A</v>
      </c>
      <c r="I138" s="142" t="e">
        <f>VLOOKUP(B138,MODALIDADE_1!A:G,7,FALSE)</f>
        <v>#N/A</v>
      </c>
      <c r="J138" s="106" t="e">
        <f>VLOOKUP(Tabela410[[#This Row],[Proposta de Referência]],SIMP_M1!A:K,9,FALSE)</f>
        <v>#VALUE!</v>
      </c>
      <c r="K138" s="106" t="e">
        <f>VLOOKUP(Tabela410[[#This Row],[Proposta de Referência]],SIMP_M1!A:K,8,FALSE)</f>
        <v>#VALUE!</v>
      </c>
      <c r="L138" s="107" t="e">
        <f t="shared" si="12"/>
        <v>#VALUE!</v>
      </c>
      <c r="M138" s="107" t="e">
        <f t="shared" si="13"/>
        <v>#VALUE!</v>
      </c>
      <c r="N138" s="142" t="e">
        <f t="shared" si="14"/>
        <v>#VALUE!</v>
      </c>
      <c r="O138" s="142" t="e">
        <f t="shared" si="15"/>
        <v>#N/A</v>
      </c>
      <c r="P138" s="24" t="str">
        <f>IFERROR(VLOOKUP(O138,HOSPITAIS_COM_DIVIDAS!A:E,5,FALSE),"")</f>
        <v/>
      </c>
    </row>
    <row r="139" spans="1:16" x14ac:dyDescent="0.25">
      <c r="A139" s="52" t="e">
        <f>Tabela410[[#This Row],[Status da Proposta]]</f>
        <v>#VALUE!</v>
      </c>
      <c r="B139" s="143">
        <f>MODALIDADE_1!A139</f>
        <v>0</v>
      </c>
      <c r="C139" s="142" t="e">
        <f>VLOOKUP(B139,MODALIDADE_1!A:B,2,FALSE)</f>
        <v>#N/A</v>
      </c>
      <c r="D139" s="142"/>
      <c r="E139" s="94" t="e">
        <f>VLOOKUP(B139,MODALIDADE_1!A:E,5,FALSE)</f>
        <v>#N/A</v>
      </c>
      <c r="F139" s="95" t="e">
        <f>VLOOKUP(B139,MODALIDADE_1!A:C,3,FALSE)</f>
        <v>#N/A</v>
      </c>
      <c r="G139" s="142" t="e">
        <f>VLOOKUP(B139,MODALIDADE_1!A:G,4,FALSE)</f>
        <v>#N/A</v>
      </c>
      <c r="H139" s="142" t="e">
        <f>VLOOKUP(B139,MODALIDADE_1!A:G,6,FALSE)</f>
        <v>#N/A</v>
      </c>
      <c r="I139" s="142" t="e">
        <f>VLOOKUP(B139,MODALIDADE_1!A:G,7,FALSE)</f>
        <v>#N/A</v>
      </c>
      <c r="J139" s="106" t="e">
        <f>VLOOKUP(Tabela410[[#This Row],[Proposta de Referência]],SIMP_M1!A:K,9,FALSE)</f>
        <v>#VALUE!</v>
      </c>
      <c r="K139" s="106" t="e">
        <f>VLOOKUP(Tabela410[[#This Row],[Proposta de Referência]],SIMP_M1!A:K,8,FALSE)</f>
        <v>#VALUE!</v>
      </c>
      <c r="L139" s="107" t="e">
        <f t="shared" si="12"/>
        <v>#VALUE!</v>
      </c>
      <c r="M139" s="107" t="e">
        <f t="shared" si="13"/>
        <v>#VALUE!</v>
      </c>
      <c r="N139" s="142" t="e">
        <f t="shared" si="14"/>
        <v>#VALUE!</v>
      </c>
      <c r="O139" s="142" t="e">
        <f t="shared" si="15"/>
        <v>#N/A</v>
      </c>
      <c r="P139" s="24" t="str">
        <f>IFERROR(VLOOKUP(O139,HOSPITAIS_COM_DIVIDAS!A:E,5,FALSE),"")</f>
        <v/>
      </c>
    </row>
    <row r="140" spans="1:16" x14ac:dyDescent="0.25">
      <c r="A140" s="52" t="e">
        <f>Tabela410[[#This Row],[Status da Proposta]]</f>
        <v>#VALUE!</v>
      </c>
      <c r="B140" s="143">
        <f>MODALIDADE_1!A140</f>
        <v>0</v>
      </c>
      <c r="C140" s="142" t="e">
        <f>VLOOKUP(B140,MODALIDADE_1!A:B,2,FALSE)</f>
        <v>#N/A</v>
      </c>
      <c r="D140" s="142"/>
      <c r="E140" s="94" t="e">
        <f>VLOOKUP(B140,MODALIDADE_1!A:E,5,FALSE)</f>
        <v>#N/A</v>
      </c>
      <c r="F140" s="95" t="e">
        <f>VLOOKUP(B140,MODALIDADE_1!A:C,3,FALSE)</f>
        <v>#N/A</v>
      </c>
      <c r="G140" s="142" t="e">
        <f>VLOOKUP(B140,MODALIDADE_1!A:G,4,FALSE)</f>
        <v>#N/A</v>
      </c>
      <c r="H140" s="142" t="e">
        <f>VLOOKUP(B140,MODALIDADE_1!A:G,6,FALSE)</f>
        <v>#N/A</v>
      </c>
      <c r="I140" s="142" t="e">
        <f>VLOOKUP(B140,MODALIDADE_1!A:G,7,FALSE)</f>
        <v>#N/A</v>
      </c>
      <c r="J140" s="106" t="e">
        <f>VLOOKUP(Tabela410[[#This Row],[Proposta de Referência]],SIMP_M1!A:K,9,FALSE)</f>
        <v>#VALUE!</v>
      </c>
      <c r="K140" s="106" t="e">
        <f>VLOOKUP(Tabela410[[#This Row],[Proposta de Referência]],SIMP_M1!A:K,8,FALSE)</f>
        <v>#VALUE!</v>
      </c>
      <c r="L140" s="107" t="e">
        <f t="shared" si="12"/>
        <v>#VALUE!</v>
      </c>
      <c r="M140" s="107" t="e">
        <f t="shared" si="13"/>
        <v>#VALUE!</v>
      </c>
      <c r="N140" s="142" t="e">
        <f t="shared" si="14"/>
        <v>#VALUE!</v>
      </c>
      <c r="O140" s="142" t="e">
        <f t="shared" si="15"/>
        <v>#N/A</v>
      </c>
      <c r="P140" s="24" t="str">
        <f>IFERROR(VLOOKUP(O140,HOSPITAIS_COM_DIVIDAS!A:E,5,FALSE),"")</f>
        <v/>
      </c>
    </row>
    <row r="141" spans="1:16" x14ac:dyDescent="0.25">
      <c r="A141" s="52" t="e">
        <f>Tabela410[[#This Row],[Status da Proposta]]</f>
        <v>#VALUE!</v>
      </c>
      <c r="B141" s="143">
        <f>MODALIDADE_1!A141</f>
        <v>0</v>
      </c>
      <c r="C141" s="142" t="e">
        <f>VLOOKUP(B141,MODALIDADE_1!A:B,2,FALSE)</f>
        <v>#N/A</v>
      </c>
      <c r="D141" s="142"/>
      <c r="E141" s="94" t="e">
        <f>VLOOKUP(B141,MODALIDADE_1!A:E,5,FALSE)</f>
        <v>#N/A</v>
      </c>
      <c r="F141" s="95" t="e">
        <f>VLOOKUP(B141,MODALIDADE_1!A:C,3,FALSE)</f>
        <v>#N/A</v>
      </c>
      <c r="G141" s="142" t="e">
        <f>VLOOKUP(B141,MODALIDADE_1!A:G,4,FALSE)</f>
        <v>#N/A</v>
      </c>
      <c r="H141" s="142" t="e">
        <f>VLOOKUP(B141,MODALIDADE_1!A:G,6,FALSE)</f>
        <v>#N/A</v>
      </c>
      <c r="I141" s="142" t="e">
        <f>VLOOKUP(B141,MODALIDADE_1!A:G,7,FALSE)</f>
        <v>#N/A</v>
      </c>
      <c r="J141" s="106" t="e">
        <f>VLOOKUP(Tabela410[[#This Row],[Proposta de Referência]],SIMP_M1!A:K,9,FALSE)</f>
        <v>#VALUE!</v>
      </c>
      <c r="K141" s="106" t="e">
        <f>VLOOKUP(Tabela410[[#This Row],[Proposta de Referência]],SIMP_M1!A:K,8,FALSE)</f>
        <v>#VALUE!</v>
      </c>
      <c r="L141" s="107" t="e">
        <f t="shared" si="12"/>
        <v>#VALUE!</v>
      </c>
      <c r="M141" s="107" t="e">
        <f t="shared" si="13"/>
        <v>#VALUE!</v>
      </c>
      <c r="N141" s="142" t="e">
        <f t="shared" si="14"/>
        <v>#VALUE!</v>
      </c>
      <c r="O141" s="142" t="e">
        <f t="shared" si="15"/>
        <v>#N/A</v>
      </c>
      <c r="P141" s="24" t="str">
        <f>IFERROR(VLOOKUP(O141,HOSPITAIS_COM_DIVIDAS!A:E,5,FALSE),"")</f>
        <v/>
      </c>
    </row>
    <row r="142" spans="1:16" x14ac:dyDescent="0.25">
      <c r="A142" s="52" t="e">
        <f>Tabela410[[#This Row],[Status da Proposta]]</f>
        <v>#VALUE!</v>
      </c>
      <c r="B142" s="143">
        <f>MODALIDADE_1!A142</f>
        <v>0</v>
      </c>
      <c r="C142" s="142" t="e">
        <f>VLOOKUP(B142,MODALIDADE_1!A:B,2,FALSE)</f>
        <v>#N/A</v>
      </c>
      <c r="D142" s="142"/>
      <c r="E142" s="94" t="e">
        <f>VLOOKUP(B142,MODALIDADE_1!A:E,5,FALSE)</f>
        <v>#N/A</v>
      </c>
      <c r="F142" s="95" t="e">
        <f>VLOOKUP(B142,MODALIDADE_1!A:C,3,FALSE)</f>
        <v>#N/A</v>
      </c>
      <c r="G142" s="142" t="e">
        <f>VLOOKUP(B142,MODALIDADE_1!A:G,4,FALSE)</f>
        <v>#N/A</v>
      </c>
      <c r="H142" s="142" t="e">
        <f>VLOOKUP(B142,MODALIDADE_1!A:G,6,FALSE)</f>
        <v>#N/A</v>
      </c>
      <c r="I142" s="142" t="e">
        <f>VLOOKUP(B142,MODALIDADE_1!A:G,7,FALSE)</f>
        <v>#N/A</v>
      </c>
      <c r="J142" s="106" t="e">
        <f>VLOOKUP(Tabela410[[#This Row],[Proposta de Referência]],SIMP_M1!A:K,9,FALSE)</f>
        <v>#VALUE!</v>
      </c>
      <c r="K142" s="106" t="e">
        <f>VLOOKUP(Tabela410[[#This Row],[Proposta de Referência]],SIMP_M1!A:K,8,FALSE)</f>
        <v>#VALUE!</v>
      </c>
      <c r="L142" s="107" t="e">
        <f t="shared" si="12"/>
        <v>#VALUE!</v>
      </c>
      <c r="M142" s="107" t="e">
        <f t="shared" si="13"/>
        <v>#VALUE!</v>
      </c>
      <c r="N142" s="142" t="e">
        <f t="shared" si="14"/>
        <v>#VALUE!</v>
      </c>
      <c r="O142" s="142" t="e">
        <f t="shared" si="15"/>
        <v>#N/A</v>
      </c>
      <c r="P142" s="24" t="str">
        <f>IFERROR(VLOOKUP(O142,HOSPITAIS_COM_DIVIDAS!A:E,5,FALSE),"")</f>
        <v/>
      </c>
    </row>
    <row r="143" spans="1:16" x14ac:dyDescent="0.25">
      <c r="A143" s="52" t="e">
        <f>Tabela410[[#This Row],[Status da Proposta]]</f>
        <v>#VALUE!</v>
      </c>
      <c r="B143" s="143">
        <f>MODALIDADE_1!A143</f>
        <v>0</v>
      </c>
      <c r="C143" s="142" t="e">
        <f>VLOOKUP(B143,MODALIDADE_1!A:B,2,FALSE)</f>
        <v>#N/A</v>
      </c>
      <c r="D143" s="142"/>
      <c r="E143" s="94" t="e">
        <f>VLOOKUP(B143,MODALIDADE_1!A:E,5,FALSE)</f>
        <v>#N/A</v>
      </c>
      <c r="F143" s="95" t="e">
        <f>VLOOKUP(B143,MODALIDADE_1!A:C,3,FALSE)</f>
        <v>#N/A</v>
      </c>
      <c r="G143" s="142" t="e">
        <f>VLOOKUP(B143,MODALIDADE_1!A:G,4,FALSE)</f>
        <v>#N/A</v>
      </c>
      <c r="H143" s="142" t="e">
        <f>VLOOKUP(B143,MODALIDADE_1!A:G,6,FALSE)</f>
        <v>#N/A</v>
      </c>
      <c r="I143" s="142" t="e">
        <f>VLOOKUP(B143,MODALIDADE_1!A:G,7,FALSE)</f>
        <v>#N/A</v>
      </c>
      <c r="J143" s="106" t="e">
        <f>VLOOKUP(Tabela410[[#This Row],[Proposta de Referência]],SIMP_M1!A:K,9,FALSE)</f>
        <v>#VALUE!</v>
      </c>
      <c r="K143" s="106" t="e">
        <f>VLOOKUP(Tabela410[[#This Row],[Proposta de Referência]],SIMP_M1!A:K,8,FALSE)</f>
        <v>#VALUE!</v>
      </c>
      <c r="L143" s="107" t="e">
        <f t="shared" si="12"/>
        <v>#VALUE!</v>
      </c>
      <c r="M143" s="107" t="e">
        <f t="shared" si="13"/>
        <v>#VALUE!</v>
      </c>
      <c r="N143" s="142" t="e">
        <f t="shared" si="14"/>
        <v>#VALUE!</v>
      </c>
      <c r="O143" s="142" t="e">
        <f t="shared" si="15"/>
        <v>#N/A</v>
      </c>
      <c r="P143" s="24" t="str">
        <f>IFERROR(VLOOKUP(O143,HOSPITAIS_COM_DIVIDAS!A:E,5,FALSE),"")</f>
        <v/>
      </c>
    </row>
    <row r="144" spans="1:16" x14ac:dyDescent="0.25">
      <c r="A144" s="52" t="e">
        <f>Tabela410[[#This Row],[Status da Proposta]]</f>
        <v>#VALUE!</v>
      </c>
      <c r="B144" s="143">
        <f>MODALIDADE_1!A144</f>
        <v>0</v>
      </c>
      <c r="C144" s="142" t="e">
        <f>VLOOKUP(B144,MODALIDADE_1!A:B,2,FALSE)</f>
        <v>#N/A</v>
      </c>
      <c r="D144" s="142"/>
      <c r="E144" s="94" t="e">
        <f>VLOOKUP(B144,MODALIDADE_1!A:E,5,FALSE)</f>
        <v>#N/A</v>
      </c>
      <c r="F144" s="95" t="e">
        <f>VLOOKUP(B144,MODALIDADE_1!A:C,3,FALSE)</f>
        <v>#N/A</v>
      </c>
      <c r="G144" s="142" t="e">
        <f>VLOOKUP(B144,MODALIDADE_1!A:G,4,FALSE)</f>
        <v>#N/A</v>
      </c>
      <c r="H144" s="142" t="e">
        <f>VLOOKUP(B144,MODALIDADE_1!A:G,6,FALSE)</f>
        <v>#N/A</v>
      </c>
      <c r="I144" s="142" t="e">
        <f>VLOOKUP(B144,MODALIDADE_1!A:G,7,FALSE)</f>
        <v>#N/A</v>
      </c>
      <c r="J144" s="106" t="e">
        <f>VLOOKUP(Tabela410[[#This Row],[Proposta de Referência]],SIMP_M1!A:K,9,FALSE)</f>
        <v>#VALUE!</v>
      </c>
      <c r="K144" s="106" t="e">
        <f>VLOOKUP(Tabela410[[#This Row],[Proposta de Referência]],SIMP_M1!A:K,8,FALSE)</f>
        <v>#VALUE!</v>
      </c>
      <c r="L144" s="107" t="e">
        <f t="shared" si="12"/>
        <v>#VALUE!</v>
      </c>
      <c r="M144" s="107" t="e">
        <f t="shared" si="13"/>
        <v>#VALUE!</v>
      </c>
      <c r="N144" s="142" t="e">
        <f t="shared" si="14"/>
        <v>#VALUE!</v>
      </c>
      <c r="O144" s="142" t="e">
        <f t="shared" si="15"/>
        <v>#N/A</v>
      </c>
      <c r="P144" s="24" t="str">
        <f>IFERROR(VLOOKUP(O144,HOSPITAIS_COM_DIVIDAS!A:E,5,FALSE),"")</f>
        <v/>
      </c>
    </row>
    <row r="145" spans="1:16" x14ac:dyDescent="0.25">
      <c r="A145" s="52" t="e">
        <f>Tabela410[[#This Row],[Status da Proposta]]</f>
        <v>#VALUE!</v>
      </c>
      <c r="B145" s="143">
        <f>MODALIDADE_1!A145</f>
        <v>0</v>
      </c>
      <c r="C145" s="142" t="e">
        <f>VLOOKUP(B145,MODALIDADE_1!A:B,2,FALSE)</f>
        <v>#N/A</v>
      </c>
      <c r="D145" s="142"/>
      <c r="E145" s="94" t="e">
        <f>VLOOKUP(B145,MODALIDADE_1!A:E,5,FALSE)</f>
        <v>#N/A</v>
      </c>
      <c r="F145" s="95" t="e">
        <f>VLOOKUP(B145,MODALIDADE_1!A:C,3,FALSE)</f>
        <v>#N/A</v>
      </c>
      <c r="G145" s="142" t="e">
        <f>VLOOKUP(B145,MODALIDADE_1!A:G,4,FALSE)</f>
        <v>#N/A</v>
      </c>
      <c r="H145" s="142" t="e">
        <f>VLOOKUP(B145,MODALIDADE_1!A:G,6,FALSE)</f>
        <v>#N/A</v>
      </c>
      <c r="I145" s="142" t="e">
        <f>VLOOKUP(B145,MODALIDADE_1!A:G,7,FALSE)</f>
        <v>#N/A</v>
      </c>
      <c r="J145" s="106" t="e">
        <f>VLOOKUP(Tabela410[[#This Row],[Proposta de Referência]],SIMP_M1!A:K,9,FALSE)</f>
        <v>#VALUE!</v>
      </c>
      <c r="K145" s="106" t="e">
        <f>VLOOKUP(Tabela410[[#This Row],[Proposta de Referência]],SIMP_M1!A:K,8,FALSE)</f>
        <v>#VALUE!</v>
      </c>
      <c r="L145" s="107" t="e">
        <f t="shared" si="12"/>
        <v>#VALUE!</v>
      </c>
      <c r="M145" s="107" t="e">
        <f t="shared" si="13"/>
        <v>#VALUE!</v>
      </c>
      <c r="N145" s="142" t="e">
        <f t="shared" si="14"/>
        <v>#VALUE!</v>
      </c>
      <c r="O145" s="142" t="e">
        <f t="shared" si="15"/>
        <v>#N/A</v>
      </c>
      <c r="P145" s="24" t="str">
        <f>IFERROR(VLOOKUP(O145,HOSPITAIS_COM_DIVIDAS!A:E,5,FALSE),"")</f>
        <v/>
      </c>
    </row>
    <row r="146" spans="1:16" x14ac:dyDescent="0.25">
      <c r="A146" s="52" t="e">
        <f>Tabela410[[#This Row],[Status da Proposta]]</f>
        <v>#VALUE!</v>
      </c>
      <c r="B146" s="143">
        <f>MODALIDADE_1!A146</f>
        <v>0</v>
      </c>
      <c r="C146" s="142" t="e">
        <f>VLOOKUP(B146,MODALIDADE_1!A:B,2,FALSE)</f>
        <v>#N/A</v>
      </c>
      <c r="D146" s="142"/>
      <c r="E146" s="94" t="e">
        <f>VLOOKUP(B146,MODALIDADE_1!A:E,5,FALSE)</f>
        <v>#N/A</v>
      </c>
      <c r="F146" s="95" t="e">
        <f>VLOOKUP(B146,MODALIDADE_1!A:C,3,FALSE)</f>
        <v>#N/A</v>
      </c>
      <c r="G146" s="142" t="e">
        <f>VLOOKUP(B146,MODALIDADE_1!A:G,4,FALSE)</f>
        <v>#N/A</v>
      </c>
      <c r="H146" s="142" t="e">
        <f>VLOOKUP(B146,MODALIDADE_1!A:G,6,FALSE)</f>
        <v>#N/A</v>
      </c>
      <c r="I146" s="142" t="e">
        <f>VLOOKUP(B146,MODALIDADE_1!A:G,7,FALSE)</f>
        <v>#N/A</v>
      </c>
      <c r="J146" s="106" t="e">
        <f>VLOOKUP(Tabela410[[#This Row],[Proposta de Referência]],SIMP_M1!A:K,9,FALSE)</f>
        <v>#VALUE!</v>
      </c>
      <c r="K146" s="106" t="e">
        <f>VLOOKUP(Tabela410[[#This Row],[Proposta de Referência]],SIMP_M1!A:K,8,FALSE)</f>
        <v>#VALUE!</v>
      </c>
      <c r="L146" s="107" t="e">
        <f t="shared" si="12"/>
        <v>#VALUE!</v>
      </c>
      <c r="M146" s="107" t="e">
        <f t="shared" si="13"/>
        <v>#VALUE!</v>
      </c>
      <c r="N146" s="142" t="e">
        <f t="shared" si="14"/>
        <v>#VALUE!</v>
      </c>
      <c r="O146" s="142" t="e">
        <f t="shared" si="15"/>
        <v>#N/A</v>
      </c>
      <c r="P146" s="24" t="str">
        <f>IFERROR(VLOOKUP(O146,HOSPITAIS_COM_DIVIDAS!A:E,5,FALSE),"")</f>
        <v/>
      </c>
    </row>
    <row r="147" spans="1:16" x14ac:dyDescent="0.25">
      <c r="A147" s="52" t="e">
        <f>Tabela410[[#This Row],[Status da Proposta]]</f>
        <v>#VALUE!</v>
      </c>
      <c r="B147" s="143">
        <f>MODALIDADE_1!A147</f>
        <v>0</v>
      </c>
      <c r="C147" s="142" t="e">
        <f>VLOOKUP(B147,MODALIDADE_1!A:B,2,FALSE)</f>
        <v>#N/A</v>
      </c>
      <c r="D147" s="142"/>
      <c r="E147" s="94" t="e">
        <f>VLOOKUP(B147,MODALIDADE_1!A:E,5,FALSE)</f>
        <v>#N/A</v>
      </c>
      <c r="F147" s="95" t="e">
        <f>VLOOKUP(B147,MODALIDADE_1!A:C,3,FALSE)</f>
        <v>#N/A</v>
      </c>
      <c r="G147" s="142" t="e">
        <f>VLOOKUP(B147,MODALIDADE_1!A:G,4,FALSE)</f>
        <v>#N/A</v>
      </c>
      <c r="H147" s="142" t="e">
        <f>VLOOKUP(B147,MODALIDADE_1!A:G,6,FALSE)</f>
        <v>#N/A</v>
      </c>
      <c r="I147" s="142" t="e">
        <f>VLOOKUP(B147,MODALIDADE_1!A:G,7,FALSE)</f>
        <v>#N/A</v>
      </c>
      <c r="J147" s="106" t="e">
        <f>VLOOKUP(Tabela410[[#This Row],[Proposta de Referência]],SIMP_M1!A:K,9,FALSE)</f>
        <v>#VALUE!</v>
      </c>
      <c r="K147" s="106" t="e">
        <f>VLOOKUP(Tabela410[[#This Row],[Proposta de Referência]],SIMP_M1!A:K,8,FALSE)</f>
        <v>#VALUE!</v>
      </c>
      <c r="L147" s="107" t="e">
        <f t="shared" si="12"/>
        <v>#VALUE!</v>
      </c>
      <c r="M147" s="107" t="e">
        <f t="shared" si="13"/>
        <v>#VALUE!</v>
      </c>
      <c r="N147" s="142" t="e">
        <f t="shared" si="14"/>
        <v>#VALUE!</v>
      </c>
      <c r="O147" s="142" t="e">
        <f t="shared" si="15"/>
        <v>#N/A</v>
      </c>
      <c r="P147" s="24" t="str">
        <f>IFERROR(VLOOKUP(O147,HOSPITAIS_COM_DIVIDAS!A:E,5,FALSE),"")</f>
        <v/>
      </c>
    </row>
    <row r="148" spans="1:16" x14ac:dyDescent="0.25">
      <c r="A148" s="52" t="e">
        <f>Tabela410[[#This Row],[Status da Proposta]]</f>
        <v>#VALUE!</v>
      </c>
      <c r="B148" s="143">
        <f>MODALIDADE_1!A148</f>
        <v>0</v>
      </c>
      <c r="C148" s="142" t="e">
        <f>VLOOKUP(B148,MODALIDADE_1!A:B,2,FALSE)</f>
        <v>#N/A</v>
      </c>
      <c r="D148" s="142"/>
      <c r="E148" s="94" t="e">
        <f>VLOOKUP(B148,MODALIDADE_1!A:E,5,FALSE)</f>
        <v>#N/A</v>
      </c>
      <c r="F148" s="95" t="e">
        <f>VLOOKUP(B148,MODALIDADE_1!A:C,3,FALSE)</f>
        <v>#N/A</v>
      </c>
      <c r="G148" s="142" t="e">
        <f>VLOOKUP(B148,MODALIDADE_1!A:G,4,FALSE)</f>
        <v>#N/A</v>
      </c>
      <c r="H148" s="142" t="e">
        <f>VLOOKUP(B148,MODALIDADE_1!A:G,6,FALSE)</f>
        <v>#N/A</v>
      </c>
      <c r="I148" s="142" t="e">
        <f>VLOOKUP(B148,MODALIDADE_1!A:G,7,FALSE)</f>
        <v>#N/A</v>
      </c>
      <c r="J148" s="106" t="e">
        <f>VLOOKUP(Tabela410[[#This Row],[Proposta de Referência]],SIMP_M1!A:K,9,FALSE)</f>
        <v>#VALUE!</v>
      </c>
      <c r="K148" s="106" t="e">
        <f>VLOOKUP(Tabela410[[#This Row],[Proposta de Referência]],SIMP_M1!A:K,8,FALSE)</f>
        <v>#VALUE!</v>
      </c>
      <c r="L148" s="107" t="e">
        <f t="shared" si="12"/>
        <v>#VALUE!</v>
      </c>
      <c r="M148" s="107" t="e">
        <f t="shared" si="13"/>
        <v>#VALUE!</v>
      </c>
      <c r="N148" s="142" t="e">
        <f t="shared" si="14"/>
        <v>#VALUE!</v>
      </c>
      <c r="O148" s="142" t="e">
        <f t="shared" si="15"/>
        <v>#N/A</v>
      </c>
      <c r="P148" s="24" t="str">
        <f>IFERROR(VLOOKUP(O148,HOSPITAIS_COM_DIVIDAS!A:E,5,FALSE),"")</f>
        <v/>
      </c>
    </row>
    <row r="149" spans="1:16" x14ac:dyDescent="0.25">
      <c r="A149" s="52" t="e">
        <f>Tabela410[[#This Row],[Status da Proposta]]</f>
        <v>#VALUE!</v>
      </c>
      <c r="B149" s="143">
        <f>MODALIDADE_1!A149</f>
        <v>0</v>
      </c>
      <c r="C149" s="142" t="e">
        <f>VLOOKUP(B149,MODALIDADE_1!A:B,2,FALSE)</f>
        <v>#N/A</v>
      </c>
      <c r="D149" s="142"/>
      <c r="E149" s="94" t="e">
        <f>VLOOKUP(B149,MODALIDADE_1!A:E,5,FALSE)</f>
        <v>#N/A</v>
      </c>
      <c r="F149" s="95" t="e">
        <f>VLOOKUP(B149,MODALIDADE_1!A:C,3,FALSE)</f>
        <v>#N/A</v>
      </c>
      <c r="G149" s="142" t="e">
        <f>VLOOKUP(B149,MODALIDADE_1!A:G,4,FALSE)</f>
        <v>#N/A</v>
      </c>
      <c r="H149" s="142" t="e">
        <f>VLOOKUP(B149,MODALIDADE_1!A:G,6,FALSE)</f>
        <v>#N/A</v>
      </c>
      <c r="I149" s="142" t="e">
        <f>VLOOKUP(B149,MODALIDADE_1!A:G,7,FALSE)</f>
        <v>#N/A</v>
      </c>
      <c r="J149" s="106" t="e">
        <f>VLOOKUP(Tabela410[[#This Row],[Proposta de Referência]],SIMP_M1!A:K,9,FALSE)</f>
        <v>#VALUE!</v>
      </c>
      <c r="K149" s="106" t="e">
        <f>VLOOKUP(Tabela410[[#This Row],[Proposta de Referência]],SIMP_M1!A:K,8,FALSE)</f>
        <v>#VALUE!</v>
      </c>
      <c r="L149" s="107" t="e">
        <f t="shared" si="12"/>
        <v>#VALUE!</v>
      </c>
      <c r="M149" s="107" t="e">
        <f t="shared" si="13"/>
        <v>#VALUE!</v>
      </c>
      <c r="N149" s="142" t="e">
        <f t="shared" si="14"/>
        <v>#VALUE!</v>
      </c>
      <c r="O149" s="142" t="e">
        <f t="shared" si="15"/>
        <v>#N/A</v>
      </c>
      <c r="P149" s="24" t="str">
        <f>IFERROR(VLOOKUP(O149,HOSPITAIS_COM_DIVIDAS!A:E,5,FALSE),"")</f>
        <v/>
      </c>
    </row>
    <row r="150" spans="1:16" x14ac:dyDescent="0.25">
      <c r="A150" s="52" t="e">
        <f>Tabela410[[#This Row],[Status da Proposta]]</f>
        <v>#VALUE!</v>
      </c>
      <c r="B150" s="143">
        <f>MODALIDADE_1!A150</f>
        <v>0</v>
      </c>
      <c r="C150" s="142" t="e">
        <f>VLOOKUP(B150,MODALIDADE_1!A:B,2,FALSE)</f>
        <v>#N/A</v>
      </c>
      <c r="D150" s="142"/>
      <c r="E150" s="94" t="e">
        <f>VLOOKUP(B150,MODALIDADE_1!A:E,5,FALSE)</f>
        <v>#N/A</v>
      </c>
      <c r="F150" s="95" t="e">
        <f>VLOOKUP(B150,MODALIDADE_1!A:C,3,FALSE)</f>
        <v>#N/A</v>
      </c>
      <c r="G150" s="142" t="e">
        <f>VLOOKUP(B150,MODALIDADE_1!A:G,4,FALSE)</f>
        <v>#N/A</v>
      </c>
      <c r="H150" s="142" t="e">
        <f>VLOOKUP(B150,MODALIDADE_1!A:G,6,FALSE)</f>
        <v>#N/A</v>
      </c>
      <c r="I150" s="142" t="e">
        <f>VLOOKUP(B150,MODALIDADE_1!A:G,7,FALSE)</f>
        <v>#N/A</v>
      </c>
      <c r="J150" s="106" t="e">
        <f>VLOOKUP(Tabela410[[#This Row],[Proposta de Referência]],SIMP_M1!A:K,9,FALSE)</f>
        <v>#VALUE!</v>
      </c>
      <c r="K150" s="106" t="e">
        <f>VLOOKUP(Tabela410[[#This Row],[Proposta de Referência]],SIMP_M1!A:K,8,FALSE)</f>
        <v>#VALUE!</v>
      </c>
      <c r="L150" s="107" t="e">
        <f t="shared" si="12"/>
        <v>#VALUE!</v>
      </c>
      <c r="M150" s="107" t="e">
        <f t="shared" si="13"/>
        <v>#VALUE!</v>
      </c>
      <c r="N150" s="142" t="e">
        <f t="shared" si="14"/>
        <v>#VALUE!</v>
      </c>
      <c r="O150" s="142" t="e">
        <f t="shared" si="15"/>
        <v>#N/A</v>
      </c>
      <c r="P150" s="24" t="str">
        <f>IFERROR(VLOOKUP(O150,HOSPITAIS_COM_DIVIDAS!A:E,5,FALSE),"")</f>
        <v/>
      </c>
    </row>
    <row r="151" spans="1:16" x14ac:dyDescent="0.25">
      <c r="A151" s="52" t="e">
        <f>Tabela410[[#This Row],[Status da Proposta]]</f>
        <v>#VALUE!</v>
      </c>
      <c r="B151" s="143">
        <f>MODALIDADE_1!A151</f>
        <v>0</v>
      </c>
      <c r="C151" s="142" t="e">
        <f>VLOOKUP(B151,MODALIDADE_1!A:B,2,FALSE)</f>
        <v>#N/A</v>
      </c>
      <c r="D151" s="142"/>
      <c r="E151" s="94" t="e">
        <f>VLOOKUP(B151,MODALIDADE_1!A:E,5,FALSE)</f>
        <v>#N/A</v>
      </c>
      <c r="F151" s="95" t="e">
        <f>VLOOKUP(B151,MODALIDADE_1!A:C,3,FALSE)</f>
        <v>#N/A</v>
      </c>
      <c r="G151" s="142" t="e">
        <f>VLOOKUP(B151,MODALIDADE_1!A:G,4,FALSE)</f>
        <v>#N/A</v>
      </c>
      <c r="H151" s="142" t="e">
        <f>VLOOKUP(B151,MODALIDADE_1!A:G,6,FALSE)</f>
        <v>#N/A</v>
      </c>
      <c r="I151" s="142" t="e">
        <f>VLOOKUP(B151,MODALIDADE_1!A:G,7,FALSE)</f>
        <v>#N/A</v>
      </c>
      <c r="J151" s="106" t="e">
        <f>VLOOKUP(Tabela410[[#This Row],[Proposta de Referência]],SIMP_M1!A:K,9,FALSE)</f>
        <v>#VALUE!</v>
      </c>
      <c r="K151" s="106" t="e">
        <f>VLOOKUP(Tabela410[[#This Row],[Proposta de Referência]],SIMP_M1!A:K,8,FALSE)</f>
        <v>#VALUE!</v>
      </c>
      <c r="L151" s="107" t="e">
        <f t="shared" si="12"/>
        <v>#VALUE!</v>
      </c>
      <c r="M151" s="107" t="e">
        <f t="shared" si="13"/>
        <v>#VALUE!</v>
      </c>
      <c r="N151" s="142" t="e">
        <f t="shared" si="14"/>
        <v>#VALUE!</v>
      </c>
      <c r="O151" s="142" t="e">
        <f t="shared" si="15"/>
        <v>#N/A</v>
      </c>
      <c r="P151" s="24" t="str">
        <f>IFERROR(VLOOKUP(O151,HOSPITAIS_COM_DIVIDAS!A:E,5,FALSE),"")</f>
        <v/>
      </c>
    </row>
    <row r="152" spans="1:16" x14ac:dyDescent="0.25">
      <c r="A152" s="52" t="e">
        <f>Tabela410[[#This Row],[Status da Proposta]]</f>
        <v>#VALUE!</v>
      </c>
      <c r="B152" s="143">
        <f>MODALIDADE_1!A152</f>
        <v>0</v>
      </c>
      <c r="C152" s="142" t="e">
        <f>VLOOKUP(B152,MODALIDADE_1!A:B,2,FALSE)</f>
        <v>#N/A</v>
      </c>
      <c r="D152" s="142"/>
      <c r="E152" s="94" t="e">
        <f>VLOOKUP(B152,MODALIDADE_1!A:E,5,FALSE)</f>
        <v>#N/A</v>
      </c>
      <c r="F152" s="95" t="e">
        <f>VLOOKUP(B152,MODALIDADE_1!A:C,3,FALSE)</f>
        <v>#N/A</v>
      </c>
      <c r="G152" s="142" t="e">
        <f>VLOOKUP(B152,MODALIDADE_1!A:G,4,FALSE)</f>
        <v>#N/A</v>
      </c>
      <c r="H152" s="142" t="e">
        <f>VLOOKUP(B152,MODALIDADE_1!A:G,6,FALSE)</f>
        <v>#N/A</v>
      </c>
      <c r="I152" s="142" t="e">
        <f>VLOOKUP(B152,MODALIDADE_1!A:G,7,FALSE)</f>
        <v>#N/A</v>
      </c>
      <c r="J152" s="106" t="e">
        <f>VLOOKUP(Tabela410[[#This Row],[Proposta de Referência]],SIMP_M1!A:K,9,FALSE)</f>
        <v>#VALUE!</v>
      </c>
      <c r="K152" s="106" t="e">
        <f>VLOOKUP(Tabela410[[#This Row],[Proposta de Referência]],SIMP_M1!A:K,8,FALSE)</f>
        <v>#VALUE!</v>
      </c>
      <c r="L152" s="107" t="e">
        <f t="shared" si="12"/>
        <v>#VALUE!</v>
      </c>
      <c r="M152" s="107" t="e">
        <f t="shared" si="13"/>
        <v>#VALUE!</v>
      </c>
      <c r="N152" s="142" t="e">
        <f t="shared" si="14"/>
        <v>#VALUE!</v>
      </c>
      <c r="O152" s="142" t="e">
        <f t="shared" si="15"/>
        <v>#N/A</v>
      </c>
      <c r="P152" s="24" t="str">
        <f>IFERROR(VLOOKUP(O152,HOSPITAIS_COM_DIVIDAS!A:E,5,FALSE),"")</f>
        <v/>
      </c>
    </row>
    <row r="153" spans="1:16" x14ac:dyDescent="0.25">
      <c r="A153" s="52" t="e">
        <f>Tabela410[[#This Row],[Status da Proposta]]</f>
        <v>#VALUE!</v>
      </c>
      <c r="B153" s="143">
        <f>MODALIDADE_1!A153</f>
        <v>0</v>
      </c>
      <c r="C153" s="142" t="e">
        <f>VLOOKUP(B153,MODALIDADE_1!A:B,2,FALSE)</f>
        <v>#N/A</v>
      </c>
      <c r="D153" s="142"/>
      <c r="E153" s="94" t="e">
        <f>VLOOKUP(B153,MODALIDADE_1!A:E,5,FALSE)</f>
        <v>#N/A</v>
      </c>
      <c r="F153" s="95" t="e">
        <f>VLOOKUP(B153,MODALIDADE_1!A:C,3,FALSE)</f>
        <v>#N/A</v>
      </c>
      <c r="G153" s="142" t="e">
        <f>VLOOKUP(B153,MODALIDADE_1!A:G,4,FALSE)</f>
        <v>#N/A</v>
      </c>
      <c r="H153" s="142" t="e">
        <f>VLOOKUP(B153,MODALIDADE_1!A:G,6,FALSE)</f>
        <v>#N/A</v>
      </c>
      <c r="I153" s="142" t="e">
        <f>VLOOKUP(B153,MODALIDADE_1!A:G,7,FALSE)</f>
        <v>#N/A</v>
      </c>
      <c r="J153" s="106" t="e">
        <f>VLOOKUP(Tabela410[[#This Row],[Proposta de Referência]],SIMP_M1!A:K,9,FALSE)</f>
        <v>#VALUE!</v>
      </c>
      <c r="K153" s="106" t="e">
        <f>VLOOKUP(Tabela410[[#This Row],[Proposta de Referência]],SIMP_M1!A:K,8,FALSE)</f>
        <v>#VALUE!</v>
      </c>
      <c r="L153" s="107" t="e">
        <f t="shared" si="12"/>
        <v>#VALUE!</v>
      </c>
      <c r="M153" s="107" t="e">
        <f t="shared" si="13"/>
        <v>#VALUE!</v>
      </c>
      <c r="N153" s="142" t="e">
        <f t="shared" si="14"/>
        <v>#VALUE!</v>
      </c>
      <c r="O153" s="142" t="e">
        <f t="shared" si="15"/>
        <v>#N/A</v>
      </c>
      <c r="P153" s="24" t="str">
        <f>IFERROR(VLOOKUP(O153,HOSPITAIS_COM_DIVIDAS!A:E,5,FALSE),"")</f>
        <v/>
      </c>
    </row>
    <row r="154" spans="1:16" x14ac:dyDescent="0.25">
      <c r="A154" s="52" t="e">
        <f>Tabela410[[#This Row],[Status da Proposta]]</f>
        <v>#VALUE!</v>
      </c>
      <c r="B154" s="143">
        <f>MODALIDADE_1!A154</f>
        <v>0</v>
      </c>
      <c r="C154" s="142" t="e">
        <f>VLOOKUP(B154,MODALIDADE_1!A:B,2,FALSE)</f>
        <v>#N/A</v>
      </c>
      <c r="D154" s="142"/>
      <c r="E154" s="94" t="e">
        <f>VLOOKUP(B154,MODALIDADE_1!A:E,5,FALSE)</f>
        <v>#N/A</v>
      </c>
      <c r="F154" s="95" t="e">
        <f>VLOOKUP(B154,MODALIDADE_1!A:C,3,FALSE)</f>
        <v>#N/A</v>
      </c>
      <c r="G154" s="142" t="e">
        <f>VLOOKUP(B154,MODALIDADE_1!A:G,4,FALSE)</f>
        <v>#N/A</v>
      </c>
      <c r="H154" s="142" t="e">
        <f>VLOOKUP(B154,MODALIDADE_1!A:G,6,FALSE)</f>
        <v>#N/A</v>
      </c>
      <c r="I154" s="142" t="e">
        <f>VLOOKUP(B154,MODALIDADE_1!A:G,7,FALSE)</f>
        <v>#N/A</v>
      </c>
      <c r="J154" s="106" t="e">
        <f>VLOOKUP(Tabela410[[#This Row],[Proposta de Referência]],SIMP_M1!A:K,9,FALSE)</f>
        <v>#VALUE!</v>
      </c>
      <c r="K154" s="106" t="e">
        <f>VLOOKUP(Tabela410[[#This Row],[Proposta de Referência]],SIMP_M1!A:K,8,FALSE)</f>
        <v>#VALUE!</v>
      </c>
      <c r="L154" s="107" t="e">
        <f t="shared" si="12"/>
        <v>#VALUE!</v>
      </c>
      <c r="M154" s="107" t="e">
        <f t="shared" si="13"/>
        <v>#VALUE!</v>
      </c>
      <c r="N154" s="142" t="e">
        <f t="shared" si="14"/>
        <v>#VALUE!</v>
      </c>
      <c r="O154" s="142" t="e">
        <f t="shared" si="15"/>
        <v>#N/A</v>
      </c>
      <c r="P154" s="24" t="str">
        <f>IFERROR(VLOOKUP(O154,HOSPITAIS_COM_DIVIDAS!A:E,5,FALSE),"")</f>
        <v/>
      </c>
    </row>
    <row r="155" spans="1:16" x14ac:dyDescent="0.25">
      <c r="A155" s="52" t="e">
        <f>Tabela410[[#This Row],[Status da Proposta]]</f>
        <v>#VALUE!</v>
      </c>
      <c r="B155" s="143">
        <f>MODALIDADE_1!A155</f>
        <v>0</v>
      </c>
      <c r="C155" s="142" t="e">
        <f>VLOOKUP(B155,MODALIDADE_1!A:B,2,FALSE)</f>
        <v>#N/A</v>
      </c>
      <c r="D155" s="142"/>
      <c r="E155" s="94" t="e">
        <f>VLOOKUP(B155,MODALIDADE_1!A:E,5,FALSE)</f>
        <v>#N/A</v>
      </c>
      <c r="F155" s="95" t="e">
        <f>VLOOKUP(B155,MODALIDADE_1!A:C,3,FALSE)</f>
        <v>#N/A</v>
      </c>
      <c r="G155" s="142" t="e">
        <f>VLOOKUP(B155,MODALIDADE_1!A:G,4,FALSE)</f>
        <v>#N/A</v>
      </c>
      <c r="H155" s="142" t="e">
        <f>VLOOKUP(B155,MODALIDADE_1!A:G,6,FALSE)</f>
        <v>#N/A</v>
      </c>
      <c r="I155" s="142" t="e">
        <f>VLOOKUP(B155,MODALIDADE_1!A:G,7,FALSE)</f>
        <v>#N/A</v>
      </c>
      <c r="J155" s="106" t="e">
        <f>VLOOKUP(Tabela410[[#This Row],[Proposta de Referência]],SIMP_M1!A:K,9,FALSE)</f>
        <v>#VALUE!</v>
      </c>
      <c r="K155" s="106" t="e">
        <f>VLOOKUP(Tabela410[[#This Row],[Proposta de Referência]],SIMP_M1!A:K,8,FALSE)</f>
        <v>#VALUE!</v>
      </c>
      <c r="L155" s="107" t="e">
        <f t="shared" si="12"/>
        <v>#VALUE!</v>
      </c>
      <c r="M155" s="107" t="e">
        <f t="shared" si="13"/>
        <v>#VALUE!</v>
      </c>
      <c r="N155" s="142" t="e">
        <f t="shared" si="14"/>
        <v>#VALUE!</v>
      </c>
      <c r="O155" s="142" t="e">
        <f t="shared" si="15"/>
        <v>#N/A</v>
      </c>
      <c r="P155" s="24" t="str">
        <f>IFERROR(VLOOKUP(O155,HOSPITAIS_COM_DIVIDAS!A:E,5,FALSE),"")</f>
        <v/>
      </c>
    </row>
    <row r="156" spans="1:16" x14ac:dyDescent="0.25">
      <c r="A156" s="52" t="e">
        <f>Tabela410[[#This Row],[Status da Proposta]]</f>
        <v>#VALUE!</v>
      </c>
      <c r="B156" s="143">
        <f>MODALIDADE_1!A156</f>
        <v>0</v>
      </c>
      <c r="C156" s="142" t="e">
        <f>VLOOKUP(B156,MODALIDADE_1!A:B,2,FALSE)</f>
        <v>#N/A</v>
      </c>
      <c r="D156" s="142"/>
      <c r="E156" s="94" t="e">
        <f>VLOOKUP(B156,MODALIDADE_1!A:E,5,FALSE)</f>
        <v>#N/A</v>
      </c>
      <c r="F156" s="95" t="e">
        <f>VLOOKUP(B156,MODALIDADE_1!A:C,3,FALSE)</f>
        <v>#N/A</v>
      </c>
      <c r="G156" s="142" t="e">
        <f>VLOOKUP(B156,MODALIDADE_1!A:G,4,FALSE)</f>
        <v>#N/A</v>
      </c>
      <c r="H156" s="142" t="e">
        <f>VLOOKUP(B156,MODALIDADE_1!A:G,6,FALSE)</f>
        <v>#N/A</v>
      </c>
      <c r="I156" s="142" t="e">
        <f>VLOOKUP(B156,MODALIDADE_1!A:G,7,FALSE)</f>
        <v>#N/A</v>
      </c>
      <c r="J156" s="106" t="e">
        <f>VLOOKUP(Tabela410[[#This Row],[Proposta de Referência]],SIMP_M1!A:K,9,FALSE)</f>
        <v>#VALUE!</v>
      </c>
      <c r="K156" s="106" t="e">
        <f>VLOOKUP(Tabela410[[#This Row],[Proposta de Referência]],SIMP_M1!A:K,8,FALSE)</f>
        <v>#VALUE!</v>
      </c>
      <c r="L156" s="107" t="e">
        <f t="shared" si="12"/>
        <v>#VALUE!</v>
      </c>
      <c r="M156" s="107" t="e">
        <f t="shared" si="13"/>
        <v>#VALUE!</v>
      </c>
      <c r="N156" s="142" t="e">
        <f t="shared" si="14"/>
        <v>#VALUE!</v>
      </c>
      <c r="O156" s="142" t="e">
        <f t="shared" si="15"/>
        <v>#N/A</v>
      </c>
      <c r="P156" s="24" t="str">
        <f>IFERROR(VLOOKUP(O156,HOSPITAIS_COM_DIVIDAS!A:E,5,FALSE),"")</f>
        <v/>
      </c>
    </row>
    <row r="157" spans="1:16" x14ac:dyDescent="0.25">
      <c r="A157" s="52" t="e">
        <f>Tabela410[[#This Row],[Status da Proposta]]</f>
        <v>#VALUE!</v>
      </c>
      <c r="B157" s="143">
        <f>MODALIDADE_1!A157</f>
        <v>0</v>
      </c>
      <c r="C157" s="142" t="e">
        <f>VLOOKUP(B157,MODALIDADE_1!A:B,2,FALSE)</f>
        <v>#N/A</v>
      </c>
      <c r="D157" s="142"/>
      <c r="E157" s="94" t="e">
        <f>VLOOKUP(B157,MODALIDADE_1!A:E,5,FALSE)</f>
        <v>#N/A</v>
      </c>
      <c r="F157" s="95" t="e">
        <f>VLOOKUP(B157,MODALIDADE_1!A:C,3,FALSE)</f>
        <v>#N/A</v>
      </c>
      <c r="G157" s="142" t="e">
        <f>VLOOKUP(B157,MODALIDADE_1!A:G,4,FALSE)</f>
        <v>#N/A</v>
      </c>
      <c r="H157" s="142" t="e">
        <f>VLOOKUP(B157,MODALIDADE_1!A:G,6,FALSE)</f>
        <v>#N/A</v>
      </c>
      <c r="I157" s="142" t="e">
        <f>VLOOKUP(B157,MODALIDADE_1!A:G,7,FALSE)</f>
        <v>#N/A</v>
      </c>
      <c r="J157" s="106" t="e">
        <f>VLOOKUP(Tabela410[[#This Row],[Proposta de Referência]],SIMP_M1!A:K,9,FALSE)</f>
        <v>#VALUE!</v>
      </c>
      <c r="K157" s="106" t="e">
        <f>VLOOKUP(Tabela410[[#This Row],[Proposta de Referência]],SIMP_M1!A:K,8,FALSE)</f>
        <v>#VALUE!</v>
      </c>
      <c r="L157" s="107" t="e">
        <f t="shared" si="12"/>
        <v>#VALUE!</v>
      </c>
      <c r="M157" s="107" t="e">
        <f t="shared" si="13"/>
        <v>#VALUE!</v>
      </c>
      <c r="N157" s="142" t="e">
        <f t="shared" si="14"/>
        <v>#VALUE!</v>
      </c>
      <c r="O157" s="142" t="e">
        <f t="shared" si="15"/>
        <v>#N/A</v>
      </c>
      <c r="P157" s="24" t="str">
        <f>IFERROR(VLOOKUP(O157,HOSPITAIS_COM_DIVIDAS!A:E,5,FALSE),"")</f>
        <v/>
      </c>
    </row>
    <row r="158" spans="1:16" x14ac:dyDescent="0.25">
      <c r="A158" s="52" t="e">
        <f>Tabela410[[#This Row],[Status da Proposta]]</f>
        <v>#VALUE!</v>
      </c>
      <c r="B158" s="143">
        <f>MODALIDADE_1!A158</f>
        <v>0</v>
      </c>
      <c r="C158" s="142" t="e">
        <f>VLOOKUP(B158,MODALIDADE_1!A:B,2,FALSE)</f>
        <v>#N/A</v>
      </c>
      <c r="D158" s="142"/>
      <c r="E158" s="94" t="e">
        <f>VLOOKUP(B158,MODALIDADE_1!A:E,5,FALSE)</f>
        <v>#N/A</v>
      </c>
      <c r="F158" s="95" t="e">
        <f>VLOOKUP(B158,MODALIDADE_1!A:C,3,FALSE)</f>
        <v>#N/A</v>
      </c>
      <c r="G158" s="142" t="e">
        <f>VLOOKUP(B158,MODALIDADE_1!A:G,4,FALSE)</f>
        <v>#N/A</v>
      </c>
      <c r="H158" s="142" t="e">
        <f>VLOOKUP(B158,MODALIDADE_1!A:G,6,FALSE)</f>
        <v>#N/A</v>
      </c>
      <c r="I158" s="142" t="e">
        <f>VLOOKUP(B158,MODALIDADE_1!A:G,7,FALSE)</f>
        <v>#N/A</v>
      </c>
      <c r="J158" s="106" t="e">
        <f>VLOOKUP(Tabela410[[#This Row],[Proposta de Referência]],SIMP_M1!A:K,9,FALSE)</f>
        <v>#VALUE!</v>
      </c>
      <c r="K158" s="106" t="e">
        <f>VLOOKUP(Tabela410[[#This Row],[Proposta de Referência]],SIMP_M1!A:K,8,FALSE)</f>
        <v>#VALUE!</v>
      </c>
      <c r="L158" s="107" t="e">
        <f t="shared" si="12"/>
        <v>#VALUE!</v>
      </c>
      <c r="M158" s="107" t="e">
        <f t="shared" si="13"/>
        <v>#VALUE!</v>
      </c>
      <c r="N158" s="142" t="e">
        <f t="shared" si="14"/>
        <v>#VALUE!</v>
      </c>
      <c r="O158" s="142" t="e">
        <f t="shared" si="15"/>
        <v>#N/A</v>
      </c>
      <c r="P158" s="24" t="str">
        <f>IFERROR(VLOOKUP(O158,HOSPITAIS_COM_DIVIDAS!A:E,5,FALSE),"")</f>
        <v/>
      </c>
    </row>
    <row r="159" spans="1:16" x14ac:dyDescent="0.25">
      <c r="A159" s="52" t="e">
        <f>Tabela410[[#This Row],[Status da Proposta]]</f>
        <v>#VALUE!</v>
      </c>
      <c r="B159" s="143">
        <f>MODALIDADE_1!A159</f>
        <v>0</v>
      </c>
      <c r="C159" s="142" t="e">
        <f>VLOOKUP(B159,MODALIDADE_1!A:B,2,FALSE)</f>
        <v>#N/A</v>
      </c>
      <c r="D159" s="142"/>
      <c r="E159" s="94" t="e">
        <f>VLOOKUP(B159,MODALIDADE_1!A:E,5,FALSE)</f>
        <v>#N/A</v>
      </c>
      <c r="F159" s="95" t="e">
        <f>VLOOKUP(B159,MODALIDADE_1!A:C,3,FALSE)</f>
        <v>#N/A</v>
      </c>
      <c r="G159" s="142" t="e">
        <f>VLOOKUP(B159,MODALIDADE_1!A:G,4,FALSE)</f>
        <v>#N/A</v>
      </c>
      <c r="H159" s="142" t="e">
        <f>VLOOKUP(B159,MODALIDADE_1!A:G,6,FALSE)</f>
        <v>#N/A</v>
      </c>
      <c r="I159" s="142" t="e">
        <f>VLOOKUP(B159,MODALIDADE_1!A:G,7,FALSE)</f>
        <v>#N/A</v>
      </c>
      <c r="J159" s="106" t="e">
        <f>VLOOKUP(Tabela410[[#This Row],[Proposta de Referência]],SIMP_M1!A:K,9,FALSE)</f>
        <v>#VALUE!</v>
      </c>
      <c r="K159" s="106" t="e">
        <f>VLOOKUP(Tabela410[[#This Row],[Proposta de Referência]],SIMP_M1!A:K,8,FALSE)</f>
        <v>#VALUE!</v>
      </c>
      <c r="L159" s="107" t="e">
        <f t="shared" si="12"/>
        <v>#VALUE!</v>
      </c>
      <c r="M159" s="107" t="e">
        <f t="shared" si="13"/>
        <v>#VALUE!</v>
      </c>
      <c r="N159" s="142" t="e">
        <f t="shared" si="14"/>
        <v>#VALUE!</v>
      </c>
      <c r="O159" s="142" t="e">
        <f t="shared" si="15"/>
        <v>#N/A</v>
      </c>
      <c r="P159" s="24" t="str">
        <f>IFERROR(VLOOKUP(O159,HOSPITAIS_COM_DIVIDAS!A:E,5,FALSE),"")</f>
        <v/>
      </c>
    </row>
    <row r="160" spans="1:16" x14ac:dyDescent="0.25">
      <c r="A160" s="52" t="e">
        <f>Tabela410[[#This Row],[Status da Proposta]]</f>
        <v>#VALUE!</v>
      </c>
      <c r="B160" s="143">
        <f>MODALIDADE_1!A160</f>
        <v>0</v>
      </c>
      <c r="C160" s="142" t="e">
        <f>VLOOKUP(B160,MODALIDADE_1!A:B,2,FALSE)</f>
        <v>#N/A</v>
      </c>
      <c r="D160" s="142"/>
      <c r="E160" s="94" t="e">
        <f>VLOOKUP(B160,MODALIDADE_1!A:E,5,FALSE)</f>
        <v>#N/A</v>
      </c>
      <c r="F160" s="95" t="e">
        <f>VLOOKUP(B160,MODALIDADE_1!A:C,3,FALSE)</f>
        <v>#N/A</v>
      </c>
      <c r="G160" s="142" t="e">
        <f>VLOOKUP(B160,MODALIDADE_1!A:G,4,FALSE)</f>
        <v>#N/A</v>
      </c>
      <c r="H160" s="142" t="e">
        <f>VLOOKUP(B160,MODALIDADE_1!A:G,6,FALSE)</f>
        <v>#N/A</v>
      </c>
      <c r="I160" s="142" t="e">
        <f>VLOOKUP(B160,MODALIDADE_1!A:G,7,FALSE)</f>
        <v>#N/A</v>
      </c>
      <c r="J160" s="106" t="e">
        <f>VLOOKUP(Tabela410[[#This Row],[Proposta de Referência]],SIMP_M1!A:K,9,FALSE)</f>
        <v>#VALUE!</v>
      </c>
      <c r="K160" s="106" t="e">
        <f>VLOOKUP(Tabela410[[#This Row],[Proposta de Referência]],SIMP_M1!A:K,8,FALSE)</f>
        <v>#VALUE!</v>
      </c>
      <c r="L160" s="107" t="e">
        <f t="shared" ref="L160:L223" si="16">K160+J160</f>
        <v>#VALUE!</v>
      </c>
      <c r="M160" s="107" t="e">
        <f t="shared" ref="M160:M223" si="17">L160*12</f>
        <v>#VALUE!</v>
      </c>
      <c r="N160" s="142" t="e">
        <f t="shared" ref="N160:N223" si="18">IF(L160&gt;100000,"SIM, POSSUI VALOR ACIMA DE R$100.000,00","NÃO, POSSUI VALOR NECESSÁRIO")</f>
        <v>#VALUE!</v>
      </c>
      <c r="O160" s="142" t="e">
        <f t="shared" ref="O160:O223" si="19">LEFT(E160,8)</f>
        <v>#N/A</v>
      </c>
      <c r="P160" s="24" t="str">
        <f>IFERROR(VLOOKUP(O160,HOSPITAIS_COM_DIVIDAS!A:E,5,FALSE),"")</f>
        <v/>
      </c>
    </row>
    <row r="161" spans="1:16" x14ac:dyDescent="0.25">
      <c r="A161" s="52" t="e">
        <f>Tabela410[[#This Row],[Status da Proposta]]</f>
        <v>#VALUE!</v>
      </c>
      <c r="B161" s="143">
        <f>MODALIDADE_1!A161</f>
        <v>0</v>
      </c>
      <c r="C161" s="142" t="e">
        <f>VLOOKUP(B161,MODALIDADE_1!A:B,2,FALSE)</f>
        <v>#N/A</v>
      </c>
      <c r="D161" s="142"/>
      <c r="E161" s="94" t="e">
        <f>VLOOKUP(B161,MODALIDADE_1!A:E,5,FALSE)</f>
        <v>#N/A</v>
      </c>
      <c r="F161" s="95" t="e">
        <f>VLOOKUP(B161,MODALIDADE_1!A:C,3,FALSE)</f>
        <v>#N/A</v>
      </c>
      <c r="G161" s="142" t="e">
        <f>VLOOKUP(B161,MODALIDADE_1!A:G,4,FALSE)</f>
        <v>#N/A</v>
      </c>
      <c r="H161" s="142" t="e">
        <f>VLOOKUP(B161,MODALIDADE_1!A:G,6,FALSE)</f>
        <v>#N/A</v>
      </c>
      <c r="I161" s="142" t="e">
        <f>VLOOKUP(B161,MODALIDADE_1!A:G,7,FALSE)</f>
        <v>#N/A</v>
      </c>
      <c r="J161" s="106" t="e">
        <f>VLOOKUP(Tabela410[[#This Row],[Proposta de Referência]],SIMP_M1!A:K,9,FALSE)</f>
        <v>#VALUE!</v>
      </c>
      <c r="K161" s="106" t="e">
        <f>VLOOKUP(Tabela410[[#This Row],[Proposta de Referência]],SIMP_M1!A:K,8,FALSE)</f>
        <v>#VALUE!</v>
      </c>
      <c r="L161" s="107" t="e">
        <f t="shared" si="16"/>
        <v>#VALUE!</v>
      </c>
      <c r="M161" s="107" t="e">
        <f t="shared" si="17"/>
        <v>#VALUE!</v>
      </c>
      <c r="N161" s="142" t="e">
        <f t="shared" si="18"/>
        <v>#VALUE!</v>
      </c>
      <c r="O161" s="142" t="e">
        <f t="shared" si="19"/>
        <v>#N/A</v>
      </c>
      <c r="P161" s="24" t="str">
        <f>IFERROR(VLOOKUP(O161,HOSPITAIS_COM_DIVIDAS!A:E,5,FALSE),"")</f>
        <v/>
      </c>
    </row>
    <row r="162" spans="1:16" x14ac:dyDescent="0.25">
      <c r="A162" s="52" t="e">
        <f>Tabela410[[#This Row],[Status da Proposta]]</f>
        <v>#VALUE!</v>
      </c>
      <c r="B162" s="143">
        <f>MODALIDADE_1!A162</f>
        <v>0</v>
      </c>
      <c r="C162" s="142" t="e">
        <f>VLOOKUP(B162,MODALIDADE_1!A:B,2,FALSE)</f>
        <v>#N/A</v>
      </c>
      <c r="D162" s="142"/>
      <c r="E162" s="94" t="e">
        <f>VLOOKUP(B162,MODALIDADE_1!A:E,5,FALSE)</f>
        <v>#N/A</v>
      </c>
      <c r="F162" s="95" t="e">
        <f>VLOOKUP(B162,MODALIDADE_1!A:C,3,FALSE)</f>
        <v>#N/A</v>
      </c>
      <c r="G162" s="142" t="e">
        <f>VLOOKUP(B162,MODALIDADE_1!A:G,4,FALSE)</f>
        <v>#N/A</v>
      </c>
      <c r="H162" s="142" t="e">
        <f>VLOOKUP(B162,MODALIDADE_1!A:G,6,FALSE)</f>
        <v>#N/A</v>
      </c>
      <c r="I162" s="142" t="e">
        <f>VLOOKUP(B162,MODALIDADE_1!A:G,7,FALSE)</f>
        <v>#N/A</v>
      </c>
      <c r="J162" s="106" t="e">
        <f>VLOOKUP(Tabela410[[#This Row],[Proposta de Referência]],SIMP_M1!A:K,9,FALSE)</f>
        <v>#VALUE!</v>
      </c>
      <c r="K162" s="106" t="e">
        <f>VLOOKUP(Tabela410[[#This Row],[Proposta de Referência]],SIMP_M1!A:K,8,FALSE)</f>
        <v>#VALUE!</v>
      </c>
      <c r="L162" s="107" t="e">
        <f t="shared" si="16"/>
        <v>#VALUE!</v>
      </c>
      <c r="M162" s="107" t="e">
        <f t="shared" si="17"/>
        <v>#VALUE!</v>
      </c>
      <c r="N162" s="142" t="e">
        <f t="shared" si="18"/>
        <v>#VALUE!</v>
      </c>
      <c r="O162" s="142" t="e">
        <f t="shared" si="19"/>
        <v>#N/A</v>
      </c>
      <c r="P162" s="24" t="str">
        <f>IFERROR(VLOOKUP(O162,HOSPITAIS_COM_DIVIDAS!A:E,5,FALSE),"")</f>
        <v/>
      </c>
    </row>
    <row r="163" spans="1:16" x14ac:dyDescent="0.25">
      <c r="A163" s="52" t="e">
        <f>Tabela410[[#This Row],[Status da Proposta]]</f>
        <v>#VALUE!</v>
      </c>
      <c r="B163" s="143">
        <f>MODALIDADE_1!A163</f>
        <v>0</v>
      </c>
      <c r="C163" s="142" t="e">
        <f>VLOOKUP(B163,MODALIDADE_1!A:B,2,FALSE)</f>
        <v>#N/A</v>
      </c>
      <c r="D163" s="142"/>
      <c r="E163" s="94" t="e">
        <f>VLOOKUP(B163,MODALIDADE_1!A:E,5,FALSE)</f>
        <v>#N/A</v>
      </c>
      <c r="F163" s="95" t="e">
        <f>VLOOKUP(B163,MODALIDADE_1!A:C,3,FALSE)</f>
        <v>#N/A</v>
      </c>
      <c r="G163" s="142" t="e">
        <f>VLOOKUP(B163,MODALIDADE_1!A:G,4,FALSE)</f>
        <v>#N/A</v>
      </c>
      <c r="H163" s="142" t="e">
        <f>VLOOKUP(B163,MODALIDADE_1!A:G,6,FALSE)</f>
        <v>#N/A</v>
      </c>
      <c r="I163" s="142" t="e">
        <f>VLOOKUP(B163,MODALIDADE_1!A:G,7,FALSE)</f>
        <v>#N/A</v>
      </c>
      <c r="J163" s="106" t="e">
        <f>VLOOKUP(Tabela410[[#This Row],[Proposta de Referência]],SIMP_M1!A:K,9,FALSE)</f>
        <v>#VALUE!</v>
      </c>
      <c r="K163" s="106" t="e">
        <f>VLOOKUP(Tabela410[[#This Row],[Proposta de Referência]],SIMP_M1!A:K,8,FALSE)</f>
        <v>#VALUE!</v>
      </c>
      <c r="L163" s="107" t="e">
        <f t="shared" si="16"/>
        <v>#VALUE!</v>
      </c>
      <c r="M163" s="107" t="e">
        <f t="shared" si="17"/>
        <v>#VALUE!</v>
      </c>
      <c r="N163" s="142" t="e">
        <f t="shared" si="18"/>
        <v>#VALUE!</v>
      </c>
      <c r="O163" s="142" t="e">
        <f t="shared" si="19"/>
        <v>#N/A</v>
      </c>
      <c r="P163" s="24" t="str">
        <f>IFERROR(VLOOKUP(O163,HOSPITAIS_COM_DIVIDAS!A:E,5,FALSE),"")</f>
        <v/>
      </c>
    </row>
    <row r="164" spans="1:16" x14ac:dyDescent="0.25">
      <c r="A164" s="52" t="e">
        <f>Tabela410[[#This Row],[Status da Proposta]]</f>
        <v>#VALUE!</v>
      </c>
      <c r="B164" s="143">
        <f>MODALIDADE_1!A164</f>
        <v>0</v>
      </c>
      <c r="C164" s="142" t="e">
        <f>VLOOKUP(B164,MODALIDADE_1!A:B,2,FALSE)</f>
        <v>#N/A</v>
      </c>
      <c r="D164" s="142"/>
      <c r="E164" s="94" t="e">
        <f>VLOOKUP(B164,MODALIDADE_1!A:E,5,FALSE)</f>
        <v>#N/A</v>
      </c>
      <c r="F164" s="95" t="e">
        <f>VLOOKUP(B164,MODALIDADE_1!A:C,3,FALSE)</f>
        <v>#N/A</v>
      </c>
      <c r="G164" s="142" t="e">
        <f>VLOOKUP(B164,MODALIDADE_1!A:G,4,FALSE)</f>
        <v>#N/A</v>
      </c>
      <c r="H164" s="142" t="e">
        <f>VLOOKUP(B164,MODALIDADE_1!A:G,6,FALSE)</f>
        <v>#N/A</v>
      </c>
      <c r="I164" s="142" t="e">
        <f>VLOOKUP(B164,MODALIDADE_1!A:G,7,FALSE)</f>
        <v>#N/A</v>
      </c>
      <c r="J164" s="106" t="e">
        <f>VLOOKUP(Tabela410[[#This Row],[Proposta de Referência]],SIMP_M1!A:K,9,FALSE)</f>
        <v>#VALUE!</v>
      </c>
      <c r="K164" s="106" t="e">
        <f>VLOOKUP(Tabela410[[#This Row],[Proposta de Referência]],SIMP_M1!A:K,8,FALSE)</f>
        <v>#VALUE!</v>
      </c>
      <c r="L164" s="107" t="e">
        <f t="shared" si="16"/>
        <v>#VALUE!</v>
      </c>
      <c r="M164" s="107" t="e">
        <f t="shared" si="17"/>
        <v>#VALUE!</v>
      </c>
      <c r="N164" s="142" t="e">
        <f t="shared" si="18"/>
        <v>#VALUE!</v>
      </c>
      <c r="O164" s="142" t="e">
        <f t="shared" si="19"/>
        <v>#N/A</v>
      </c>
      <c r="P164" s="24" t="str">
        <f>IFERROR(VLOOKUP(O164,HOSPITAIS_COM_DIVIDAS!A:E,5,FALSE),"")</f>
        <v/>
      </c>
    </row>
    <row r="165" spans="1:16" x14ac:dyDescent="0.25">
      <c r="A165" s="52" t="e">
        <f>Tabela410[[#This Row],[Status da Proposta]]</f>
        <v>#VALUE!</v>
      </c>
      <c r="B165" s="143">
        <f>MODALIDADE_1!A165</f>
        <v>0</v>
      </c>
      <c r="C165" s="142" t="e">
        <f>VLOOKUP(B165,MODALIDADE_1!A:B,2,FALSE)</f>
        <v>#N/A</v>
      </c>
      <c r="D165" s="142"/>
      <c r="E165" s="94" t="e">
        <f>VLOOKUP(B165,MODALIDADE_1!A:E,5,FALSE)</f>
        <v>#N/A</v>
      </c>
      <c r="F165" s="95" t="e">
        <f>VLOOKUP(B165,MODALIDADE_1!A:C,3,FALSE)</f>
        <v>#N/A</v>
      </c>
      <c r="G165" s="142" t="e">
        <f>VLOOKUP(B165,MODALIDADE_1!A:G,4,FALSE)</f>
        <v>#N/A</v>
      </c>
      <c r="H165" s="142" t="e">
        <f>VLOOKUP(B165,MODALIDADE_1!A:G,6,FALSE)</f>
        <v>#N/A</v>
      </c>
      <c r="I165" s="142" t="e">
        <f>VLOOKUP(B165,MODALIDADE_1!A:G,7,FALSE)</f>
        <v>#N/A</v>
      </c>
      <c r="J165" s="106" t="e">
        <f>VLOOKUP(Tabela410[[#This Row],[Proposta de Referência]],SIMP_M1!A:K,9,FALSE)</f>
        <v>#VALUE!</v>
      </c>
      <c r="K165" s="106" t="e">
        <f>VLOOKUP(Tabela410[[#This Row],[Proposta de Referência]],SIMP_M1!A:K,8,FALSE)</f>
        <v>#VALUE!</v>
      </c>
      <c r="L165" s="107" t="e">
        <f t="shared" si="16"/>
        <v>#VALUE!</v>
      </c>
      <c r="M165" s="107" t="e">
        <f t="shared" si="17"/>
        <v>#VALUE!</v>
      </c>
      <c r="N165" s="142" t="e">
        <f t="shared" si="18"/>
        <v>#VALUE!</v>
      </c>
      <c r="O165" s="142" t="e">
        <f t="shared" si="19"/>
        <v>#N/A</v>
      </c>
      <c r="P165" s="24" t="str">
        <f>IFERROR(VLOOKUP(O165,HOSPITAIS_COM_DIVIDAS!A:E,5,FALSE),"")</f>
        <v/>
      </c>
    </row>
    <row r="166" spans="1:16" x14ac:dyDescent="0.25">
      <c r="A166" s="52" t="e">
        <f>Tabela410[[#This Row],[Status da Proposta]]</f>
        <v>#VALUE!</v>
      </c>
      <c r="B166" s="143">
        <f>MODALIDADE_1!A166</f>
        <v>0</v>
      </c>
      <c r="C166" s="142" t="e">
        <f>VLOOKUP(B166,MODALIDADE_1!A:B,2,FALSE)</f>
        <v>#N/A</v>
      </c>
      <c r="D166" s="142"/>
      <c r="E166" s="94" t="e">
        <f>VLOOKUP(B166,MODALIDADE_1!A:E,5,FALSE)</f>
        <v>#N/A</v>
      </c>
      <c r="F166" s="95" t="e">
        <f>VLOOKUP(B166,MODALIDADE_1!A:C,3,FALSE)</f>
        <v>#N/A</v>
      </c>
      <c r="G166" s="142" t="e">
        <f>VLOOKUP(B166,MODALIDADE_1!A:G,4,FALSE)</f>
        <v>#N/A</v>
      </c>
      <c r="H166" s="142" t="e">
        <f>VLOOKUP(B166,MODALIDADE_1!A:G,6,FALSE)</f>
        <v>#N/A</v>
      </c>
      <c r="I166" s="142" t="e">
        <f>VLOOKUP(B166,MODALIDADE_1!A:G,7,FALSE)</f>
        <v>#N/A</v>
      </c>
      <c r="J166" s="106" t="e">
        <f>VLOOKUP(Tabela410[[#This Row],[Proposta de Referência]],SIMP_M1!A:K,9,FALSE)</f>
        <v>#VALUE!</v>
      </c>
      <c r="K166" s="106" t="e">
        <f>VLOOKUP(Tabela410[[#This Row],[Proposta de Referência]],SIMP_M1!A:K,8,FALSE)</f>
        <v>#VALUE!</v>
      </c>
      <c r="L166" s="107" t="e">
        <f t="shared" si="16"/>
        <v>#VALUE!</v>
      </c>
      <c r="M166" s="107" t="e">
        <f t="shared" si="17"/>
        <v>#VALUE!</v>
      </c>
      <c r="N166" s="142" t="e">
        <f t="shared" si="18"/>
        <v>#VALUE!</v>
      </c>
      <c r="O166" s="142" t="e">
        <f t="shared" si="19"/>
        <v>#N/A</v>
      </c>
      <c r="P166" s="24" t="str">
        <f>IFERROR(VLOOKUP(O166,HOSPITAIS_COM_DIVIDAS!A:E,5,FALSE),"")</f>
        <v/>
      </c>
    </row>
    <row r="167" spans="1:16" x14ac:dyDescent="0.25">
      <c r="A167" s="52" t="e">
        <f>Tabela410[[#This Row],[Status da Proposta]]</f>
        <v>#VALUE!</v>
      </c>
      <c r="B167" s="143">
        <f>MODALIDADE_1!A167</f>
        <v>0</v>
      </c>
      <c r="C167" s="142" t="e">
        <f>VLOOKUP(B167,MODALIDADE_1!A:B,2,FALSE)</f>
        <v>#N/A</v>
      </c>
      <c r="D167" s="142"/>
      <c r="E167" s="94" t="e">
        <f>VLOOKUP(B167,MODALIDADE_1!A:E,5,FALSE)</f>
        <v>#N/A</v>
      </c>
      <c r="F167" s="95" t="e">
        <f>VLOOKUP(B167,MODALIDADE_1!A:C,3,FALSE)</f>
        <v>#N/A</v>
      </c>
      <c r="G167" s="142" t="e">
        <f>VLOOKUP(B167,MODALIDADE_1!A:G,4,FALSE)</f>
        <v>#N/A</v>
      </c>
      <c r="H167" s="142" t="e">
        <f>VLOOKUP(B167,MODALIDADE_1!A:G,6,FALSE)</f>
        <v>#N/A</v>
      </c>
      <c r="I167" s="142" t="e">
        <f>VLOOKUP(B167,MODALIDADE_1!A:G,7,FALSE)</f>
        <v>#N/A</v>
      </c>
      <c r="J167" s="106" t="e">
        <f>VLOOKUP(Tabela410[[#This Row],[Proposta de Referência]],SIMP_M1!A:K,9,FALSE)</f>
        <v>#VALUE!</v>
      </c>
      <c r="K167" s="106" t="e">
        <f>VLOOKUP(Tabela410[[#This Row],[Proposta de Referência]],SIMP_M1!A:K,8,FALSE)</f>
        <v>#VALUE!</v>
      </c>
      <c r="L167" s="107" t="e">
        <f t="shared" si="16"/>
        <v>#VALUE!</v>
      </c>
      <c r="M167" s="107" t="e">
        <f t="shared" si="17"/>
        <v>#VALUE!</v>
      </c>
      <c r="N167" s="142" t="e">
        <f t="shared" si="18"/>
        <v>#VALUE!</v>
      </c>
      <c r="O167" s="142" t="e">
        <f t="shared" si="19"/>
        <v>#N/A</v>
      </c>
      <c r="P167" s="24" t="str">
        <f>IFERROR(VLOOKUP(O167,HOSPITAIS_COM_DIVIDAS!A:E,5,FALSE),"")</f>
        <v/>
      </c>
    </row>
    <row r="168" spans="1:16" x14ac:dyDescent="0.25">
      <c r="A168" s="52" t="e">
        <f>Tabela410[[#This Row],[Status da Proposta]]</f>
        <v>#VALUE!</v>
      </c>
      <c r="B168" s="143">
        <f>MODALIDADE_1!A168</f>
        <v>0</v>
      </c>
      <c r="C168" s="142" t="e">
        <f>VLOOKUP(B168,MODALIDADE_1!A:B,2,FALSE)</f>
        <v>#N/A</v>
      </c>
      <c r="D168" s="142"/>
      <c r="E168" s="94" t="e">
        <f>VLOOKUP(B168,MODALIDADE_1!A:E,5,FALSE)</f>
        <v>#N/A</v>
      </c>
      <c r="F168" s="95" t="e">
        <f>VLOOKUP(B168,MODALIDADE_1!A:C,3,FALSE)</f>
        <v>#N/A</v>
      </c>
      <c r="G168" s="142" t="e">
        <f>VLOOKUP(B168,MODALIDADE_1!A:G,4,FALSE)</f>
        <v>#N/A</v>
      </c>
      <c r="H168" s="142" t="e">
        <f>VLOOKUP(B168,MODALIDADE_1!A:G,6,FALSE)</f>
        <v>#N/A</v>
      </c>
      <c r="I168" s="142" t="e">
        <f>VLOOKUP(B168,MODALIDADE_1!A:G,7,FALSE)</f>
        <v>#N/A</v>
      </c>
      <c r="J168" s="106" t="e">
        <f>VLOOKUP(Tabela410[[#This Row],[Proposta de Referência]],SIMP_M1!A:K,9,FALSE)</f>
        <v>#VALUE!</v>
      </c>
      <c r="K168" s="106" t="e">
        <f>VLOOKUP(Tabela410[[#This Row],[Proposta de Referência]],SIMP_M1!A:K,8,FALSE)</f>
        <v>#VALUE!</v>
      </c>
      <c r="L168" s="107" t="e">
        <f t="shared" si="16"/>
        <v>#VALUE!</v>
      </c>
      <c r="M168" s="107" t="e">
        <f t="shared" si="17"/>
        <v>#VALUE!</v>
      </c>
      <c r="N168" s="142" t="e">
        <f t="shared" si="18"/>
        <v>#VALUE!</v>
      </c>
      <c r="O168" s="142" t="e">
        <f t="shared" si="19"/>
        <v>#N/A</v>
      </c>
      <c r="P168" s="24" t="str">
        <f>IFERROR(VLOOKUP(O168,HOSPITAIS_COM_DIVIDAS!A:E,5,FALSE),"")</f>
        <v/>
      </c>
    </row>
    <row r="169" spans="1:16" x14ac:dyDescent="0.25">
      <c r="A169" s="52" t="e">
        <f>Tabela410[[#This Row],[Status da Proposta]]</f>
        <v>#VALUE!</v>
      </c>
      <c r="B169" s="143">
        <f>MODALIDADE_1!A169</f>
        <v>0</v>
      </c>
      <c r="C169" s="142" t="e">
        <f>VLOOKUP(B169,MODALIDADE_1!A:B,2,FALSE)</f>
        <v>#N/A</v>
      </c>
      <c r="D169" s="142"/>
      <c r="E169" s="94" t="e">
        <f>VLOOKUP(B169,MODALIDADE_1!A:E,5,FALSE)</f>
        <v>#N/A</v>
      </c>
      <c r="F169" s="95" t="e">
        <f>VLOOKUP(B169,MODALIDADE_1!A:C,3,FALSE)</f>
        <v>#N/A</v>
      </c>
      <c r="G169" s="142" t="e">
        <f>VLOOKUP(B169,MODALIDADE_1!A:G,4,FALSE)</f>
        <v>#N/A</v>
      </c>
      <c r="H169" s="142" t="e">
        <f>VLOOKUP(B169,MODALIDADE_1!A:G,6,FALSE)</f>
        <v>#N/A</v>
      </c>
      <c r="I169" s="142" t="e">
        <f>VLOOKUP(B169,MODALIDADE_1!A:G,7,FALSE)</f>
        <v>#N/A</v>
      </c>
      <c r="J169" s="106" t="e">
        <f>VLOOKUP(Tabela410[[#This Row],[Proposta de Referência]],SIMP_M1!A:K,9,FALSE)</f>
        <v>#VALUE!</v>
      </c>
      <c r="K169" s="106" t="e">
        <f>VLOOKUP(Tabela410[[#This Row],[Proposta de Referência]],SIMP_M1!A:K,8,FALSE)</f>
        <v>#VALUE!</v>
      </c>
      <c r="L169" s="107" t="e">
        <f t="shared" si="16"/>
        <v>#VALUE!</v>
      </c>
      <c r="M169" s="107" t="e">
        <f t="shared" si="17"/>
        <v>#VALUE!</v>
      </c>
      <c r="N169" s="142" t="e">
        <f t="shared" si="18"/>
        <v>#VALUE!</v>
      </c>
      <c r="O169" s="142" t="e">
        <f t="shared" si="19"/>
        <v>#N/A</v>
      </c>
      <c r="P169" s="24" t="str">
        <f>IFERROR(VLOOKUP(O169,HOSPITAIS_COM_DIVIDAS!A:E,5,FALSE),"")</f>
        <v/>
      </c>
    </row>
    <row r="170" spans="1:16" x14ac:dyDescent="0.25">
      <c r="A170" s="52" t="e">
        <f>Tabela410[[#This Row],[Status da Proposta]]</f>
        <v>#VALUE!</v>
      </c>
      <c r="B170" s="143">
        <f>MODALIDADE_1!A170</f>
        <v>0</v>
      </c>
      <c r="C170" s="142" t="e">
        <f>VLOOKUP(B170,MODALIDADE_1!A:B,2,FALSE)</f>
        <v>#N/A</v>
      </c>
      <c r="D170" s="142"/>
      <c r="E170" s="94" t="e">
        <f>VLOOKUP(B170,MODALIDADE_1!A:E,5,FALSE)</f>
        <v>#N/A</v>
      </c>
      <c r="F170" s="95" t="e">
        <f>VLOOKUP(B170,MODALIDADE_1!A:C,3,FALSE)</f>
        <v>#N/A</v>
      </c>
      <c r="G170" s="142" t="e">
        <f>VLOOKUP(B170,MODALIDADE_1!A:G,4,FALSE)</f>
        <v>#N/A</v>
      </c>
      <c r="H170" s="142" t="e">
        <f>VLOOKUP(B170,MODALIDADE_1!A:G,6,FALSE)</f>
        <v>#N/A</v>
      </c>
      <c r="I170" s="142" t="e">
        <f>VLOOKUP(B170,MODALIDADE_1!A:G,7,FALSE)</f>
        <v>#N/A</v>
      </c>
      <c r="J170" s="106" t="e">
        <f>VLOOKUP(Tabela410[[#This Row],[Proposta de Referência]],SIMP_M1!A:K,9,FALSE)</f>
        <v>#VALUE!</v>
      </c>
      <c r="K170" s="106" t="e">
        <f>VLOOKUP(Tabela410[[#This Row],[Proposta de Referência]],SIMP_M1!A:K,8,FALSE)</f>
        <v>#VALUE!</v>
      </c>
      <c r="L170" s="107" t="e">
        <f t="shared" si="16"/>
        <v>#VALUE!</v>
      </c>
      <c r="M170" s="107" t="e">
        <f t="shared" si="17"/>
        <v>#VALUE!</v>
      </c>
      <c r="N170" s="142" t="e">
        <f t="shared" si="18"/>
        <v>#VALUE!</v>
      </c>
      <c r="O170" s="142" t="e">
        <f t="shared" si="19"/>
        <v>#N/A</v>
      </c>
      <c r="P170" s="24" t="str">
        <f>IFERROR(VLOOKUP(O170,HOSPITAIS_COM_DIVIDAS!A:E,5,FALSE),"")</f>
        <v/>
      </c>
    </row>
    <row r="171" spans="1:16" x14ac:dyDescent="0.25">
      <c r="A171" s="52" t="e">
        <f>Tabela410[[#This Row],[Status da Proposta]]</f>
        <v>#VALUE!</v>
      </c>
      <c r="B171" s="143">
        <f>MODALIDADE_1!A171</f>
        <v>0</v>
      </c>
      <c r="C171" s="142" t="e">
        <f>VLOOKUP(B171,MODALIDADE_1!A:B,2,FALSE)</f>
        <v>#N/A</v>
      </c>
      <c r="D171" s="142"/>
      <c r="E171" s="94" t="e">
        <f>VLOOKUP(B171,MODALIDADE_1!A:E,5,FALSE)</f>
        <v>#N/A</v>
      </c>
      <c r="F171" s="95" t="e">
        <f>VLOOKUP(B171,MODALIDADE_1!A:C,3,FALSE)</f>
        <v>#N/A</v>
      </c>
      <c r="G171" s="142" t="e">
        <f>VLOOKUP(B171,MODALIDADE_1!A:G,4,FALSE)</f>
        <v>#N/A</v>
      </c>
      <c r="H171" s="142" t="e">
        <f>VLOOKUP(B171,MODALIDADE_1!A:G,6,FALSE)</f>
        <v>#N/A</v>
      </c>
      <c r="I171" s="142" t="e">
        <f>VLOOKUP(B171,MODALIDADE_1!A:G,7,FALSE)</f>
        <v>#N/A</v>
      </c>
      <c r="J171" s="106" t="e">
        <f>VLOOKUP(Tabela410[[#This Row],[Proposta de Referência]],SIMP_M1!A:K,9,FALSE)</f>
        <v>#VALUE!</v>
      </c>
      <c r="K171" s="106" t="e">
        <f>VLOOKUP(Tabela410[[#This Row],[Proposta de Referência]],SIMP_M1!A:K,8,FALSE)</f>
        <v>#VALUE!</v>
      </c>
      <c r="L171" s="107" t="e">
        <f t="shared" si="16"/>
        <v>#VALUE!</v>
      </c>
      <c r="M171" s="107" t="e">
        <f t="shared" si="17"/>
        <v>#VALUE!</v>
      </c>
      <c r="N171" s="142" t="e">
        <f t="shared" si="18"/>
        <v>#VALUE!</v>
      </c>
      <c r="O171" s="142" t="e">
        <f t="shared" si="19"/>
        <v>#N/A</v>
      </c>
      <c r="P171" s="24" t="str">
        <f>IFERROR(VLOOKUP(O171,HOSPITAIS_COM_DIVIDAS!A:E,5,FALSE),"")</f>
        <v/>
      </c>
    </row>
    <row r="172" spans="1:16" x14ac:dyDescent="0.25">
      <c r="A172" s="52" t="e">
        <f>Tabela410[[#This Row],[Status da Proposta]]</f>
        <v>#VALUE!</v>
      </c>
      <c r="B172" s="143">
        <f>MODALIDADE_1!A172</f>
        <v>0</v>
      </c>
      <c r="C172" s="142" t="e">
        <f>VLOOKUP(B172,MODALIDADE_1!A:B,2,FALSE)</f>
        <v>#N/A</v>
      </c>
      <c r="D172" s="142"/>
      <c r="E172" s="94" t="e">
        <f>VLOOKUP(B172,MODALIDADE_1!A:E,5,FALSE)</f>
        <v>#N/A</v>
      </c>
      <c r="F172" s="95" t="e">
        <f>VLOOKUP(B172,MODALIDADE_1!A:C,3,FALSE)</f>
        <v>#N/A</v>
      </c>
      <c r="G172" s="142" t="e">
        <f>VLOOKUP(B172,MODALIDADE_1!A:G,4,FALSE)</f>
        <v>#N/A</v>
      </c>
      <c r="H172" s="142" t="e">
        <f>VLOOKUP(B172,MODALIDADE_1!A:G,6,FALSE)</f>
        <v>#N/A</v>
      </c>
      <c r="I172" s="142" t="e">
        <f>VLOOKUP(B172,MODALIDADE_1!A:G,7,FALSE)</f>
        <v>#N/A</v>
      </c>
      <c r="J172" s="106" t="e">
        <f>VLOOKUP(Tabela410[[#This Row],[Proposta de Referência]],SIMP_M1!A:K,9,FALSE)</f>
        <v>#VALUE!</v>
      </c>
      <c r="K172" s="106" t="e">
        <f>VLOOKUP(Tabela410[[#This Row],[Proposta de Referência]],SIMP_M1!A:K,8,FALSE)</f>
        <v>#VALUE!</v>
      </c>
      <c r="L172" s="107" t="e">
        <f t="shared" si="16"/>
        <v>#VALUE!</v>
      </c>
      <c r="M172" s="107" t="e">
        <f t="shared" si="17"/>
        <v>#VALUE!</v>
      </c>
      <c r="N172" s="142" t="e">
        <f t="shared" si="18"/>
        <v>#VALUE!</v>
      </c>
      <c r="O172" s="142" t="e">
        <f t="shared" si="19"/>
        <v>#N/A</v>
      </c>
      <c r="P172" s="24" t="str">
        <f>IFERROR(VLOOKUP(O172,HOSPITAIS_COM_DIVIDAS!A:E,5,FALSE),"")</f>
        <v/>
      </c>
    </row>
    <row r="173" spans="1:16" x14ac:dyDescent="0.25">
      <c r="A173" s="52" t="e">
        <f>Tabela410[[#This Row],[Status da Proposta]]</f>
        <v>#VALUE!</v>
      </c>
      <c r="B173" s="143">
        <f>MODALIDADE_1!A173</f>
        <v>0</v>
      </c>
      <c r="C173" s="142" t="e">
        <f>VLOOKUP(B173,MODALIDADE_1!A:B,2,FALSE)</f>
        <v>#N/A</v>
      </c>
      <c r="D173" s="142"/>
      <c r="E173" s="94" t="e">
        <f>VLOOKUP(B173,MODALIDADE_1!A:E,5,FALSE)</f>
        <v>#N/A</v>
      </c>
      <c r="F173" s="95" t="e">
        <f>VLOOKUP(B173,MODALIDADE_1!A:C,3,FALSE)</f>
        <v>#N/A</v>
      </c>
      <c r="G173" s="142" t="e">
        <f>VLOOKUP(B173,MODALIDADE_1!A:G,4,FALSE)</f>
        <v>#N/A</v>
      </c>
      <c r="H173" s="142" t="e">
        <f>VLOOKUP(B173,MODALIDADE_1!A:G,6,FALSE)</f>
        <v>#N/A</v>
      </c>
      <c r="I173" s="142" t="e">
        <f>VLOOKUP(B173,MODALIDADE_1!A:G,7,FALSE)</f>
        <v>#N/A</v>
      </c>
      <c r="J173" s="106" t="e">
        <f>VLOOKUP(Tabela410[[#This Row],[Proposta de Referência]],SIMP_M1!A:K,9,FALSE)</f>
        <v>#VALUE!</v>
      </c>
      <c r="K173" s="106" t="e">
        <f>VLOOKUP(Tabela410[[#This Row],[Proposta de Referência]],SIMP_M1!A:K,8,FALSE)</f>
        <v>#VALUE!</v>
      </c>
      <c r="L173" s="107" t="e">
        <f t="shared" si="16"/>
        <v>#VALUE!</v>
      </c>
      <c r="M173" s="107" t="e">
        <f t="shared" si="17"/>
        <v>#VALUE!</v>
      </c>
      <c r="N173" s="142" t="e">
        <f t="shared" si="18"/>
        <v>#VALUE!</v>
      </c>
      <c r="O173" s="142" t="e">
        <f t="shared" si="19"/>
        <v>#N/A</v>
      </c>
      <c r="P173" s="24" t="str">
        <f>IFERROR(VLOOKUP(O173,HOSPITAIS_COM_DIVIDAS!A:E,5,FALSE),"")</f>
        <v/>
      </c>
    </row>
    <row r="174" spans="1:16" x14ac:dyDescent="0.25">
      <c r="A174" s="52" t="e">
        <f>Tabela410[[#This Row],[Status da Proposta]]</f>
        <v>#VALUE!</v>
      </c>
      <c r="B174" s="143">
        <f>MODALIDADE_1!A174</f>
        <v>0</v>
      </c>
      <c r="C174" s="142" t="e">
        <f>VLOOKUP(B174,MODALIDADE_1!A:B,2,FALSE)</f>
        <v>#N/A</v>
      </c>
      <c r="D174" s="142"/>
      <c r="E174" s="94" t="e">
        <f>VLOOKUP(B174,MODALIDADE_1!A:E,5,FALSE)</f>
        <v>#N/A</v>
      </c>
      <c r="F174" s="95" t="e">
        <f>VLOOKUP(B174,MODALIDADE_1!A:C,3,FALSE)</f>
        <v>#N/A</v>
      </c>
      <c r="G174" s="142" t="e">
        <f>VLOOKUP(B174,MODALIDADE_1!A:G,4,FALSE)</f>
        <v>#N/A</v>
      </c>
      <c r="H174" s="142" t="e">
        <f>VLOOKUP(B174,MODALIDADE_1!A:G,6,FALSE)</f>
        <v>#N/A</v>
      </c>
      <c r="I174" s="142" t="e">
        <f>VLOOKUP(B174,MODALIDADE_1!A:G,7,FALSE)</f>
        <v>#N/A</v>
      </c>
      <c r="J174" s="106" t="e">
        <f>VLOOKUP(Tabela410[[#This Row],[Proposta de Referência]],SIMP_M1!A:K,9,FALSE)</f>
        <v>#VALUE!</v>
      </c>
      <c r="K174" s="106" t="e">
        <f>VLOOKUP(Tabela410[[#This Row],[Proposta de Referência]],SIMP_M1!A:K,8,FALSE)</f>
        <v>#VALUE!</v>
      </c>
      <c r="L174" s="107" t="e">
        <f t="shared" si="16"/>
        <v>#VALUE!</v>
      </c>
      <c r="M174" s="107" t="e">
        <f t="shared" si="17"/>
        <v>#VALUE!</v>
      </c>
      <c r="N174" s="142" t="e">
        <f t="shared" si="18"/>
        <v>#VALUE!</v>
      </c>
      <c r="O174" s="142" t="e">
        <f t="shared" si="19"/>
        <v>#N/A</v>
      </c>
      <c r="P174" s="24" t="str">
        <f>IFERROR(VLOOKUP(O174,HOSPITAIS_COM_DIVIDAS!A:E,5,FALSE),"")</f>
        <v/>
      </c>
    </row>
    <row r="175" spans="1:16" x14ac:dyDescent="0.25">
      <c r="A175" s="52" t="e">
        <f>Tabela410[[#This Row],[Status da Proposta]]</f>
        <v>#VALUE!</v>
      </c>
      <c r="B175" s="143">
        <f>MODALIDADE_1!A175</f>
        <v>0</v>
      </c>
      <c r="C175" s="142" t="e">
        <f>VLOOKUP(B175,MODALIDADE_1!A:B,2,FALSE)</f>
        <v>#N/A</v>
      </c>
      <c r="D175" s="142"/>
      <c r="E175" s="94" t="e">
        <f>VLOOKUP(B175,MODALIDADE_1!A:E,5,FALSE)</f>
        <v>#N/A</v>
      </c>
      <c r="F175" s="95" t="e">
        <f>VLOOKUP(B175,MODALIDADE_1!A:C,3,FALSE)</f>
        <v>#N/A</v>
      </c>
      <c r="G175" s="142" t="e">
        <f>VLOOKUP(B175,MODALIDADE_1!A:G,4,FALSE)</f>
        <v>#N/A</v>
      </c>
      <c r="H175" s="142" t="e">
        <f>VLOOKUP(B175,MODALIDADE_1!A:G,6,FALSE)</f>
        <v>#N/A</v>
      </c>
      <c r="I175" s="142" t="e">
        <f>VLOOKUP(B175,MODALIDADE_1!A:G,7,FALSE)</f>
        <v>#N/A</v>
      </c>
      <c r="J175" s="106" t="e">
        <f>VLOOKUP(Tabela410[[#This Row],[Proposta de Referência]],SIMP_M1!A:K,9,FALSE)</f>
        <v>#VALUE!</v>
      </c>
      <c r="K175" s="106" t="e">
        <f>VLOOKUP(Tabela410[[#This Row],[Proposta de Referência]],SIMP_M1!A:K,8,FALSE)</f>
        <v>#VALUE!</v>
      </c>
      <c r="L175" s="107" t="e">
        <f t="shared" si="16"/>
        <v>#VALUE!</v>
      </c>
      <c r="M175" s="107" t="e">
        <f t="shared" si="17"/>
        <v>#VALUE!</v>
      </c>
      <c r="N175" s="142" t="e">
        <f t="shared" si="18"/>
        <v>#VALUE!</v>
      </c>
      <c r="O175" s="142" t="e">
        <f t="shared" si="19"/>
        <v>#N/A</v>
      </c>
      <c r="P175" s="24" t="str">
        <f>IFERROR(VLOOKUP(O175,HOSPITAIS_COM_DIVIDAS!A:E,5,FALSE),"")</f>
        <v/>
      </c>
    </row>
    <row r="176" spans="1:16" x14ac:dyDescent="0.25">
      <c r="A176" s="52" t="e">
        <f>Tabela410[[#This Row],[Status da Proposta]]</f>
        <v>#VALUE!</v>
      </c>
      <c r="B176" s="143">
        <f>MODALIDADE_1!A176</f>
        <v>0</v>
      </c>
      <c r="C176" s="142" t="e">
        <f>VLOOKUP(B176,MODALIDADE_1!A:B,2,FALSE)</f>
        <v>#N/A</v>
      </c>
      <c r="D176" s="142"/>
      <c r="E176" s="94" t="e">
        <f>VLOOKUP(B176,MODALIDADE_1!A:E,5,FALSE)</f>
        <v>#N/A</v>
      </c>
      <c r="F176" s="95" t="e">
        <f>VLOOKUP(B176,MODALIDADE_1!A:C,3,FALSE)</f>
        <v>#N/A</v>
      </c>
      <c r="G176" s="142" t="e">
        <f>VLOOKUP(B176,MODALIDADE_1!A:G,4,FALSE)</f>
        <v>#N/A</v>
      </c>
      <c r="H176" s="142" t="e">
        <f>VLOOKUP(B176,MODALIDADE_1!A:G,6,FALSE)</f>
        <v>#N/A</v>
      </c>
      <c r="I176" s="142" t="e">
        <f>VLOOKUP(B176,MODALIDADE_1!A:G,7,FALSE)</f>
        <v>#N/A</v>
      </c>
      <c r="J176" s="106" t="e">
        <f>VLOOKUP(Tabela410[[#This Row],[Proposta de Referência]],SIMP_M1!A:K,9,FALSE)</f>
        <v>#VALUE!</v>
      </c>
      <c r="K176" s="106" t="e">
        <f>VLOOKUP(Tabela410[[#This Row],[Proposta de Referência]],SIMP_M1!A:K,8,FALSE)</f>
        <v>#VALUE!</v>
      </c>
      <c r="L176" s="107" t="e">
        <f t="shared" si="16"/>
        <v>#VALUE!</v>
      </c>
      <c r="M176" s="107" t="e">
        <f t="shared" si="17"/>
        <v>#VALUE!</v>
      </c>
      <c r="N176" s="142" t="e">
        <f t="shared" si="18"/>
        <v>#VALUE!</v>
      </c>
      <c r="O176" s="142" t="e">
        <f t="shared" si="19"/>
        <v>#N/A</v>
      </c>
      <c r="P176" s="24" t="str">
        <f>IFERROR(VLOOKUP(O176,HOSPITAIS_COM_DIVIDAS!A:E,5,FALSE),"")</f>
        <v/>
      </c>
    </row>
    <row r="177" spans="1:16" x14ac:dyDescent="0.25">
      <c r="A177" s="52" t="e">
        <f>Tabela410[[#This Row],[Status da Proposta]]</f>
        <v>#VALUE!</v>
      </c>
      <c r="B177" s="143">
        <f>MODALIDADE_1!A177</f>
        <v>0</v>
      </c>
      <c r="C177" s="142" t="e">
        <f>VLOOKUP(B177,MODALIDADE_1!A:B,2,FALSE)</f>
        <v>#N/A</v>
      </c>
      <c r="D177" s="142"/>
      <c r="E177" s="94" t="e">
        <f>VLOOKUP(B177,MODALIDADE_1!A:E,5,FALSE)</f>
        <v>#N/A</v>
      </c>
      <c r="F177" s="95" t="e">
        <f>VLOOKUP(B177,MODALIDADE_1!A:C,3,FALSE)</f>
        <v>#N/A</v>
      </c>
      <c r="G177" s="142" t="e">
        <f>VLOOKUP(B177,MODALIDADE_1!A:G,4,FALSE)</f>
        <v>#N/A</v>
      </c>
      <c r="H177" s="142" t="e">
        <f>VLOOKUP(B177,MODALIDADE_1!A:G,6,FALSE)</f>
        <v>#N/A</v>
      </c>
      <c r="I177" s="142" t="e">
        <f>VLOOKUP(B177,MODALIDADE_1!A:G,7,FALSE)</f>
        <v>#N/A</v>
      </c>
      <c r="J177" s="106" t="e">
        <f>VLOOKUP(Tabela410[[#This Row],[Proposta de Referência]],SIMP_M1!A:K,9,FALSE)</f>
        <v>#VALUE!</v>
      </c>
      <c r="K177" s="106" t="e">
        <f>VLOOKUP(Tabela410[[#This Row],[Proposta de Referência]],SIMP_M1!A:K,8,FALSE)</f>
        <v>#VALUE!</v>
      </c>
      <c r="L177" s="107" t="e">
        <f t="shared" si="16"/>
        <v>#VALUE!</v>
      </c>
      <c r="M177" s="107" t="e">
        <f t="shared" si="17"/>
        <v>#VALUE!</v>
      </c>
      <c r="N177" s="142" t="e">
        <f t="shared" si="18"/>
        <v>#VALUE!</v>
      </c>
      <c r="O177" s="142" t="e">
        <f t="shared" si="19"/>
        <v>#N/A</v>
      </c>
      <c r="P177" s="24" t="str">
        <f>IFERROR(VLOOKUP(O177,HOSPITAIS_COM_DIVIDAS!A:E,5,FALSE),"")</f>
        <v/>
      </c>
    </row>
    <row r="178" spans="1:16" x14ac:dyDescent="0.25">
      <c r="A178" s="52" t="e">
        <f>Tabela410[[#This Row],[Status da Proposta]]</f>
        <v>#VALUE!</v>
      </c>
      <c r="B178" s="143">
        <f>MODALIDADE_1!A178</f>
        <v>0</v>
      </c>
      <c r="C178" s="142" t="e">
        <f>VLOOKUP(B178,MODALIDADE_1!A:B,2,FALSE)</f>
        <v>#N/A</v>
      </c>
      <c r="D178" s="142"/>
      <c r="E178" s="94" t="e">
        <f>VLOOKUP(B178,MODALIDADE_1!A:E,5,FALSE)</f>
        <v>#N/A</v>
      </c>
      <c r="F178" s="95" t="e">
        <f>VLOOKUP(B178,MODALIDADE_1!A:C,3,FALSE)</f>
        <v>#N/A</v>
      </c>
      <c r="G178" s="142" t="e">
        <f>VLOOKUP(B178,MODALIDADE_1!A:G,4,FALSE)</f>
        <v>#N/A</v>
      </c>
      <c r="H178" s="142" t="e">
        <f>VLOOKUP(B178,MODALIDADE_1!A:G,6,FALSE)</f>
        <v>#N/A</v>
      </c>
      <c r="I178" s="142" t="e">
        <f>VLOOKUP(B178,MODALIDADE_1!A:G,7,FALSE)</f>
        <v>#N/A</v>
      </c>
      <c r="J178" s="106" t="e">
        <f>VLOOKUP(Tabela410[[#This Row],[Proposta de Referência]],SIMP_M1!A:K,9,FALSE)</f>
        <v>#VALUE!</v>
      </c>
      <c r="K178" s="106" t="e">
        <f>VLOOKUP(Tabela410[[#This Row],[Proposta de Referência]],SIMP_M1!A:K,8,FALSE)</f>
        <v>#VALUE!</v>
      </c>
      <c r="L178" s="107" t="e">
        <f t="shared" si="16"/>
        <v>#VALUE!</v>
      </c>
      <c r="M178" s="107" t="e">
        <f t="shared" si="17"/>
        <v>#VALUE!</v>
      </c>
      <c r="N178" s="142" t="e">
        <f t="shared" si="18"/>
        <v>#VALUE!</v>
      </c>
      <c r="O178" s="142" t="e">
        <f t="shared" si="19"/>
        <v>#N/A</v>
      </c>
      <c r="P178" s="24" t="str">
        <f>IFERROR(VLOOKUP(O178,HOSPITAIS_COM_DIVIDAS!A:E,5,FALSE),"")</f>
        <v/>
      </c>
    </row>
    <row r="179" spans="1:16" x14ac:dyDescent="0.25">
      <c r="A179" s="52" t="e">
        <f>Tabela410[[#This Row],[Status da Proposta]]</f>
        <v>#VALUE!</v>
      </c>
      <c r="B179" s="143">
        <f>MODALIDADE_1!A179</f>
        <v>0</v>
      </c>
      <c r="C179" s="142" t="e">
        <f>VLOOKUP(B179,MODALIDADE_1!A:B,2,FALSE)</f>
        <v>#N/A</v>
      </c>
      <c r="D179" s="142"/>
      <c r="E179" s="94" t="e">
        <f>VLOOKUP(B179,MODALIDADE_1!A:E,5,FALSE)</f>
        <v>#N/A</v>
      </c>
      <c r="F179" s="95" t="e">
        <f>VLOOKUP(B179,MODALIDADE_1!A:C,3,FALSE)</f>
        <v>#N/A</v>
      </c>
      <c r="G179" s="142" t="e">
        <f>VLOOKUP(B179,MODALIDADE_1!A:G,4,FALSE)</f>
        <v>#N/A</v>
      </c>
      <c r="H179" s="142" t="e">
        <f>VLOOKUP(B179,MODALIDADE_1!A:G,6,FALSE)</f>
        <v>#N/A</v>
      </c>
      <c r="I179" s="142" t="e">
        <f>VLOOKUP(B179,MODALIDADE_1!A:G,7,FALSE)</f>
        <v>#N/A</v>
      </c>
      <c r="J179" s="106" t="e">
        <f>VLOOKUP(Tabela410[[#This Row],[Proposta de Referência]],SIMP_M1!A:K,9,FALSE)</f>
        <v>#VALUE!</v>
      </c>
      <c r="K179" s="106" t="e">
        <f>VLOOKUP(Tabela410[[#This Row],[Proposta de Referência]],SIMP_M1!A:K,8,FALSE)</f>
        <v>#VALUE!</v>
      </c>
      <c r="L179" s="107" t="e">
        <f t="shared" si="16"/>
        <v>#VALUE!</v>
      </c>
      <c r="M179" s="107" t="e">
        <f t="shared" si="17"/>
        <v>#VALUE!</v>
      </c>
      <c r="N179" s="142" t="e">
        <f t="shared" si="18"/>
        <v>#VALUE!</v>
      </c>
      <c r="O179" s="142" t="e">
        <f t="shared" si="19"/>
        <v>#N/A</v>
      </c>
      <c r="P179" s="24" t="str">
        <f>IFERROR(VLOOKUP(O179,HOSPITAIS_COM_DIVIDAS!A:E,5,FALSE),"")</f>
        <v/>
      </c>
    </row>
    <row r="180" spans="1:16" x14ac:dyDescent="0.25">
      <c r="A180" s="52" t="e">
        <f>Tabela410[[#This Row],[Status da Proposta]]</f>
        <v>#VALUE!</v>
      </c>
      <c r="B180" s="143">
        <f>MODALIDADE_1!A180</f>
        <v>0</v>
      </c>
      <c r="C180" s="142" t="e">
        <f>VLOOKUP(B180,MODALIDADE_1!A:B,2,FALSE)</f>
        <v>#N/A</v>
      </c>
      <c r="D180" s="142"/>
      <c r="E180" s="94" t="e">
        <f>VLOOKUP(B180,MODALIDADE_1!A:E,5,FALSE)</f>
        <v>#N/A</v>
      </c>
      <c r="F180" s="95" t="e">
        <f>VLOOKUP(B180,MODALIDADE_1!A:C,3,FALSE)</f>
        <v>#N/A</v>
      </c>
      <c r="G180" s="142" t="e">
        <f>VLOOKUP(B180,MODALIDADE_1!A:G,4,FALSE)</f>
        <v>#N/A</v>
      </c>
      <c r="H180" s="142" t="e">
        <f>VLOOKUP(B180,MODALIDADE_1!A:G,6,FALSE)</f>
        <v>#N/A</v>
      </c>
      <c r="I180" s="142" t="e">
        <f>VLOOKUP(B180,MODALIDADE_1!A:G,7,FALSE)</f>
        <v>#N/A</v>
      </c>
      <c r="J180" s="106" t="e">
        <f>VLOOKUP(Tabela410[[#This Row],[Proposta de Referência]],SIMP_M1!A:K,9,FALSE)</f>
        <v>#VALUE!</v>
      </c>
      <c r="K180" s="106" t="e">
        <f>VLOOKUP(Tabela410[[#This Row],[Proposta de Referência]],SIMP_M1!A:K,8,FALSE)</f>
        <v>#VALUE!</v>
      </c>
      <c r="L180" s="107" t="e">
        <f t="shared" si="16"/>
        <v>#VALUE!</v>
      </c>
      <c r="M180" s="107" t="e">
        <f t="shared" si="17"/>
        <v>#VALUE!</v>
      </c>
      <c r="N180" s="142" t="e">
        <f t="shared" si="18"/>
        <v>#VALUE!</v>
      </c>
      <c r="O180" s="142" t="e">
        <f t="shared" si="19"/>
        <v>#N/A</v>
      </c>
      <c r="P180" s="24" t="str">
        <f>IFERROR(VLOOKUP(O180,HOSPITAIS_COM_DIVIDAS!A:E,5,FALSE),"")</f>
        <v/>
      </c>
    </row>
    <row r="181" spans="1:16" x14ac:dyDescent="0.25">
      <c r="A181" s="52" t="e">
        <f>Tabela410[[#This Row],[Status da Proposta]]</f>
        <v>#VALUE!</v>
      </c>
      <c r="B181" s="143">
        <f>MODALIDADE_1!A181</f>
        <v>0</v>
      </c>
      <c r="C181" s="142" t="e">
        <f>VLOOKUP(B181,MODALIDADE_1!A:B,2,FALSE)</f>
        <v>#N/A</v>
      </c>
      <c r="D181" s="142"/>
      <c r="E181" s="94" t="e">
        <f>VLOOKUP(B181,MODALIDADE_1!A:E,5,FALSE)</f>
        <v>#N/A</v>
      </c>
      <c r="F181" s="95" t="e">
        <f>VLOOKUP(B181,MODALIDADE_1!A:C,3,FALSE)</f>
        <v>#N/A</v>
      </c>
      <c r="G181" s="142" t="e">
        <f>VLOOKUP(B181,MODALIDADE_1!A:G,4,FALSE)</f>
        <v>#N/A</v>
      </c>
      <c r="H181" s="142" t="e">
        <f>VLOOKUP(B181,MODALIDADE_1!A:G,6,FALSE)</f>
        <v>#N/A</v>
      </c>
      <c r="I181" s="142" t="e">
        <f>VLOOKUP(B181,MODALIDADE_1!A:G,7,FALSE)</f>
        <v>#N/A</v>
      </c>
      <c r="J181" s="106" t="e">
        <f>VLOOKUP(Tabela410[[#This Row],[Proposta de Referência]],SIMP_M1!A:K,9,FALSE)</f>
        <v>#VALUE!</v>
      </c>
      <c r="K181" s="106" t="e">
        <f>VLOOKUP(Tabela410[[#This Row],[Proposta de Referência]],SIMP_M1!A:K,8,FALSE)</f>
        <v>#VALUE!</v>
      </c>
      <c r="L181" s="107" t="e">
        <f t="shared" si="16"/>
        <v>#VALUE!</v>
      </c>
      <c r="M181" s="107" t="e">
        <f t="shared" si="17"/>
        <v>#VALUE!</v>
      </c>
      <c r="N181" s="142" t="e">
        <f t="shared" si="18"/>
        <v>#VALUE!</v>
      </c>
      <c r="O181" s="142" t="e">
        <f t="shared" si="19"/>
        <v>#N/A</v>
      </c>
      <c r="P181" s="24" t="str">
        <f>IFERROR(VLOOKUP(O181,HOSPITAIS_COM_DIVIDAS!A:E,5,FALSE),"")</f>
        <v/>
      </c>
    </row>
    <row r="182" spans="1:16" x14ac:dyDescent="0.25">
      <c r="A182" s="52" t="e">
        <f>Tabela410[[#This Row],[Status da Proposta]]</f>
        <v>#VALUE!</v>
      </c>
      <c r="B182" s="143">
        <f>MODALIDADE_1!A182</f>
        <v>0</v>
      </c>
      <c r="C182" s="142" t="e">
        <f>VLOOKUP(B182,MODALIDADE_1!A:B,2,FALSE)</f>
        <v>#N/A</v>
      </c>
      <c r="D182" s="142"/>
      <c r="E182" s="94" t="e">
        <f>VLOOKUP(B182,MODALIDADE_1!A:E,5,FALSE)</f>
        <v>#N/A</v>
      </c>
      <c r="F182" s="95" t="e">
        <f>VLOOKUP(B182,MODALIDADE_1!A:C,3,FALSE)</f>
        <v>#N/A</v>
      </c>
      <c r="G182" s="142" t="e">
        <f>VLOOKUP(B182,MODALIDADE_1!A:G,4,FALSE)</f>
        <v>#N/A</v>
      </c>
      <c r="H182" s="142" t="e">
        <f>VLOOKUP(B182,MODALIDADE_1!A:G,6,FALSE)</f>
        <v>#N/A</v>
      </c>
      <c r="I182" s="142" t="e">
        <f>VLOOKUP(B182,MODALIDADE_1!A:G,7,FALSE)</f>
        <v>#N/A</v>
      </c>
      <c r="J182" s="106" t="e">
        <f>VLOOKUP(Tabela410[[#This Row],[Proposta de Referência]],SIMP_M1!A:K,9,FALSE)</f>
        <v>#VALUE!</v>
      </c>
      <c r="K182" s="106" t="e">
        <f>VLOOKUP(Tabela410[[#This Row],[Proposta de Referência]],SIMP_M1!A:K,8,FALSE)</f>
        <v>#VALUE!</v>
      </c>
      <c r="L182" s="107" t="e">
        <f t="shared" si="16"/>
        <v>#VALUE!</v>
      </c>
      <c r="M182" s="107" t="e">
        <f t="shared" si="17"/>
        <v>#VALUE!</v>
      </c>
      <c r="N182" s="142" t="e">
        <f t="shared" si="18"/>
        <v>#VALUE!</v>
      </c>
      <c r="O182" s="142" t="e">
        <f t="shared" si="19"/>
        <v>#N/A</v>
      </c>
      <c r="P182" s="24" t="str">
        <f>IFERROR(VLOOKUP(O182,HOSPITAIS_COM_DIVIDAS!A:E,5,FALSE),"")</f>
        <v/>
      </c>
    </row>
    <row r="183" spans="1:16" x14ac:dyDescent="0.25">
      <c r="A183" s="52" t="e">
        <f>Tabela410[[#This Row],[Status da Proposta]]</f>
        <v>#VALUE!</v>
      </c>
      <c r="B183" s="143">
        <f>MODALIDADE_1!A183</f>
        <v>0</v>
      </c>
      <c r="C183" s="142" t="e">
        <f>VLOOKUP(B183,MODALIDADE_1!A:B,2,FALSE)</f>
        <v>#N/A</v>
      </c>
      <c r="D183" s="142"/>
      <c r="E183" s="94" t="e">
        <f>VLOOKUP(B183,MODALIDADE_1!A:E,5,FALSE)</f>
        <v>#N/A</v>
      </c>
      <c r="F183" s="95" t="e">
        <f>VLOOKUP(B183,MODALIDADE_1!A:C,3,FALSE)</f>
        <v>#N/A</v>
      </c>
      <c r="G183" s="142" t="e">
        <f>VLOOKUP(B183,MODALIDADE_1!A:G,4,FALSE)</f>
        <v>#N/A</v>
      </c>
      <c r="H183" s="142" t="e">
        <f>VLOOKUP(B183,MODALIDADE_1!A:G,6,FALSE)</f>
        <v>#N/A</v>
      </c>
      <c r="I183" s="142" t="e">
        <f>VLOOKUP(B183,MODALIDADE_1!A:G,7,FALSE)</f>
        <v>#N/A</v>
      </c>
      <c r="J183" s="106" t="e">
        <f>VLOOKUP(Tabela410[[#This Row],[Proposta de Referência]],SIMP_M1!A:K,9,FALSE)</f>
        <v>#VALUE!</v>
      </c>
      <c r="K183" s="106" t="e">
        <f>VLOOKUP(Tabela410[[#This Row],[Proposta de Referência]],SIMP_M1!A:K,8,FALSE)</f>
        <v>#VALUE!</v>
      </c>
      <c r="L183" s="107" t="e">
        <f t="shared" si="16"/>
        <v>#VALUE!</v>
      </c>
      <c r="M183" s="107" t="e">
        <f t="shared" si="17"/>
        <v>#VALUE!</v>
      </c>
      <c r="N183" s="142" t="e">
        <f t="shared" si="18"/>
        <v>#VALUE!</v>
      </c>
      <c r="O183" s="142" t="e">
        <f t="shared" si="19"/>
        <v>#N/A</v>
      </c>
      <c r="P183" s="24" t="str">
        <f>IFERROR(VLOOKUP(O183,HOSPITAIS_COM_DIVIDAS!A:E,5,FALSE),"")</f>
        <v/>
      </c>
    </row>
    <row r="184" spans="1:16" x14ac:dyDescent="0.25">
      <c r="A184" s="52" t="e">
        <f>Tabela410[[#This Row],[Status da Proposta]]</f>
        <v>#VALUE!</v>
      </c>
      <c r="B184" s="143">
        <f>MODALIDADE_1!A184</f>
        <v>0</v>
      </c>
      <c r="C184" s="142" t="e">
        <f>VLOOKUP(B184,MODALIDADE_1!A:B,2,FALSE)</f>
        <v>#N/A</v>
      </c>
      <c r="D184" s="142"/>
      <c r="E184" s="94" t="e">
        <f>VLOOKUP(B184,MODALIDADE_1!A:E,5,FALSE)</f>
        <v>#N/A</v>
      </c>
      <c r="F184" s="95" t="e">
        <f>VLOOKUP(B184,MODALIDADE_1!A:C,3,FALSE)</f>
        <v>#N/A</v>
      </c>
      <c r="G184" s="142" t="e">
        <f>VLOOKUP(B184,MODALIDADE_1!A:G,4,FALSE)</f>
        <v>#N/A</v>
      </c>
      <c r="H184" s="142" t="e">
        <f>VLOOKUP(B184,MODALIDADE_1!A:G,6,FALSE)</f>
        <v>#N/A</v>
      </c>
      <c r="I184" s="142" t="e">
        <f>VLOOKUP(B184,MODALIDADE_1!A:G,7,FALSE)</f>
        <v>#N/A</v>
      </c>
      <c r="J184" s="106" t="e">
        <f>VLOOKUP(Tabela410[[#This Row],[Proposta de Referência]],SIMP_M1!A:K,9,FALSE)</f>
        <v>#VALUE!</v>
      </c>
      <c r="K184" s="106" t="e">
        <f>VLOOKUP(Tabela410[[#This Row],[Proposta de Referência]],SIMP_M1!A:K,8,FALSE)</f>
        <v>#VALUE!</v>
      </c>
      <c r="L184" s="107" t="e">
        <f t="shared" si="16"/>
        <v>#VALUE!</v>
      </c>
      <c r="M184" s="107" t="e">
        <f t="shared" si="17"/>
        <v>#VALUE!</v>
      </c>
      <c r="N184" s="142" t="e">
        <f t="shared" si="18"/>
        <v>#VALUE!</v>
      </c>
      <c r="O184" s="142" t="e">
        <f t="shared" si="19"/>
        <v>#N/A</v>
      </c>
      <c r="P184" s="24" t="str">
        <f>IFERROR(VLOOKUP(O184,HOSPITAIS_COM_DIVIDAS!A:E,5,FALSE),"")</f>
        <v/>
      </c>
    </row>
    <row r="185" spans="1:16" x14ac:dyDescent="0.25">
      <c r="A185" s="52" t="e">
        <f>Tabela410[[#This Row],[Status da Proposta]]</f>
        <v>#VALUE!</v>
      </c>
      <c r="B185" s="143">
        <f>MODALIDADE_1!A185</f>
        <v>0</v>
      </c>
      <c r="C185" s="142" t="e">
        <f>VLOOKUP(B185,MODALIDADE_1!A:B,2,FALSE)</f>
        <v>#N/A</v>
      </c>
      <c r="D185" s="142"/>
      <c r="E185" s="94" t="e">
        <f>VLOOKUP(B185,MODALIDADE_1!A:E,5,FALSE)</f>
        <v>#N/A</v>
      </c>
      <c r="F185" s="95" t="e">
        <f>VLOOKUP(B185,MODALIDADE_1!A:C,3,FALSE)</f>
        <v>#N/A</v>
      </c>
      <c r="G185" s="142" t="e">
        <f>VLOOKUP(B185,MODALIDADE_1!A:G,4,FALSE)</f>
        <v>#N/A</v>
      </c>
      <c r="H185" s="142" t="e">
        <f>VLOOKUP(B185,MODALIDADE_1!A:G,6,FALSE)</f>
        <v>#N/A</v>
      </c>
      <c r="I185" s="142" t="e">
        <f>VLOOKUP(B185,MODALIDADE_1!A:G,7,FALSE)</f>
        <v>#N/A</v>
      </c>
      <c r="J185" s="106" t="e">
        <f>VLOOKUP(Tabela410[[#This Row],[Proposta de Referência]],SIMP_M1!A:K,9,FALSE)</f>
        <v>#VALUE!</v>
      </c>
      <c r="K185" s="106" t="e">
        <f>VLOOKUP(Tabela410[[#This Row],[Proposta de Referência]],SIMP_M1!A:K,8,FALSE)</f>
        <v>#VALUE!</v>
      </c>
      <c r="L185" s="107" t="e">
        <f t="shared" si="16"/>
        <v>#VALUE!</v>
      </c>
      <c r="M185" s="107" t="e">
        <f t="shared" si="17"/>
        <v>#VALUE!</v>
      </c>
      <c r="N185" s="142" t="e">
        <f t="shared" si="18"/>
        <v>#VALUE!</v>
      </c>
      <c r="O185" s="142" t="e">
        <f t="shared" si="19"/>
        <v>#N/A</v>
      </c>
      <c r="P185" s="24" t="str">
        <f>IFERROR(VLOOKUP(O185,HOSPITAIS_COM_DIVIDAS!A:E,5,FALSE),"")</f>
        <v/>
      </c>
    </row>
    <row r="186" spans="1:16" x14ac:dyDescent="0.25">
      <c r="A186" s="52" t="e">
        <f>Tabela410[[#This Row],[Status da Proposta]]</f>
        <v>#VALUE!</v>
      </c>
      <c r="B186" s="143">
        <f>MODALIDADE_1!A186</f>
        <v>0</v>
      </c>
      <c r="C186" s="142" t="e">
        <f>VLOOKUP(B186,MODALIDADE_1!A:B,2,FALSE)</f>
        <v>#N/A</v>
      </c>
      <c r="D186" s="142"/>
      <c r="E186" s="94" t="e">
        <f>VLOOKUP(B186,MODALIDADE_1!A:E,5,FALSE)</f>
        <v>#N/A</v>
      </c>
      <c r="F186" s="95" t="e">
        <f>VLOOKUP(B186,MODALIDADE_1!A:C,3,FALSE)</f>
        <v>#N/A</v>
      </c>
      <c r="G186" s="142" t="e">
        <f>VLOOKUP(B186,MODALIDADE_1!A:G,4,FALSE)</f>
        <v>#N/A</v>
      </c>
      <c r="H186" s="142" t="e">
        <f>VLOOKUP(B186,MODALIDADE_1!A:G,6,FALSE)</f>
        <v>#N/A</v>
      </c>
      <c r="I186" s="142" t="e">
        <f>VLOOKUP(B186,MODALIDADE_1!A:G,7,FALSE)</f>
        <v>#N/A</v>
      </c>
      <c r="J186" s="106" t="e">
        <f>VLOOKUP(Tabela410[[#This Row],[Proposta de Referência]],SIMP_M1!A:K,9,FALSE)</f>
        <v>#VALUE!</v>
      </c>
      <c r="K186" s="106" t="e">
        <f>VLOOKUP(Tabela410[[#This Row],[Proposta de Referência]],SIMP_M1!A:K,8,FALSE)</f>
        <v>#VALUE!</v>
      </c>
      <c r="L186" s="107" t="e">
        <f t="shared" si="16"/>
        <v>#VALUE!</v>
      </c>
      <c r="M186" s="107" t="e">
        <f t="shared" si="17"/>
        <v>#VALUE!</v>
      </c>
      <c r="N186" s="142" t="e">
        <f t="shared" si="18"/>
        <v>#VALUE!</v>
      </c>
      <c r="O186" s="142" t="e">
        <f t="shared" si="19"/>
        <v>#N/A</v>
      </c>
      <c r="P186" s="24" t="str">
        <f>IFERROR(VLOOKUP(O186,HOSPITAIS_COM_DIVIDAS!A:E,5,FALSE),"")</f>
        <v/>
      </c>
    </row>
    <row r="187" spans="1:16" x14ac:dyDescent="0.25">
      <c r="A187" s="52" t="e">
        <f>Tabela410[[#This Row],[Status da Proposta]]</f>
        <v>#VALUE!</v>
      </c>
      <c r="B187" s="143">
        <f>MODALIDADE_1!A187</f>
        <v>0</v>
      </c>
      <c r="C187" s="142" t="e">
        <f>VLOOKUP(B187,MODALIDADE_1!A:B,2,FALSE)</f>
        <v>#N/A</v>
      </c>
      <c r="D187" s="142"/>
      <c r="E187" s="94" t="e">
        <f>VLOOKUP(B187,MODALIDADE_1!A:E,5,FALSE)</f>
        <v>#N/A</v>
      </c>
      <c r="F187" s="95" t="e">
        <f>VLOOKUP(B187,MODALIDADE_1!A:C,3,FALSE)</f>
        <v>#N/A</v>
      </c>
      <c r="G187" s="142" t="e">
        <f>VLOOKUP(B187,MODALIDADE_1!A:G,4,FALSE)</f>
        <v>#N/A</v>
      </c>
      <c r="H187" s="142" t="e">
        <f>VLOOKUP(B187,MODALIDADE_1!A:G,6,FALSE)</f>
        <v>#N/A</v>
      </c>
      <c r="I187" s="142" t="e">
        <f>VLOOKUP(B187,MODALIDADE_1!A:G,7,FALSE)</f>
        <v>#N/A</v>
      </c>
      <c r="J187" s="106" t="e">
        <f>VLOOKUP(Tabela410[[#This Row],[Proposta de Referência]],SIMP_M1!A:K,9,FALSE)</f>
        <v>#VALUE!</v>
      </c>
      <c r="K187" s="106" t="e">
        <f>VLOOKUP(Tabela410[[#This Row],[Proposta de Referência]],SIMP_M1!A:K,8,FALSE)</f>
        <v>#VALUE!</v>
      </c>
      <c r="L187" s="107" t="e">
        <f t="shared" si="16"/>
        <v>#VALUE!</v>
      </c>
      <c r="M187" s="107" t="e">
        <f t="shared" si="17"/>
        <v>#VALUE!</v>
      </c>
      <c r="N187" s="142" t="e">
        <f t="shared" si="18"/>
        <v>#VALUE!</v>
      </c>
      <c r="O187" s="142" t="e">
        <f t="shared" si="19"/>
        <v>#N/A</v>
      </c>
      <c r="P187" s="24" t="str">
        <f>IFERROR(VLOOKUP(O187,HOSPITAIS_COM_DIVIDAS!A:E,5,FALSE),"")</f>
        <v/>
      </c>
    </row>
    <row r="188" spans="1:16" x14ac:dyDescent="0.25">
      <c r="A188" s="52" t="e">
        <f>Tabela410[[#This Row],[Status da Proposta]]</f>
        <v>#VALUE!</v>
      </c>
      <c r="B188" s="143">
        <f>MODALIDADE_1!A188</f>
        <v>0</v>
      </c>
      <c r="C188" s="142" t="e">
        <f>VLOOKUP(B188,MODALIDADE_1!A:B,2,FALSE)</f>
        <v>#N/A</v>
      </c>
      <c r="D188" s="142"/>
      <c r="E188" s="94" t="e">
        <f>VLOOKUP(B188,MODALIDADE_1!A:E,5,FALSE)</f>
        <v>#N/A</v>
      </c>
      <c r="F188" s="95" t="e">
        <f>VLOOKUP(B188,MODALIDADE_1!A:C,3,FALSE)</f>
        <v>#N/A</v>
      </c>
      <c r="G188" s="142" t="e">
        <f>VLOOKUP(B188,MODALIDADE_1!A:G,4,FALSE)</f>
        <v>#N/A</v>
      </c>
      <c r="H188" s="142" t="e">
        <f>VLOOKUP(B188,MODALIDADE_1!A:G,6,FALSE)</f>
        <v>#N/A</v>
      </c>
      <c r="I188" s="142" t="e">
        <f>VLOOKUP(B188,MODALIDADE_1!A:G,7,FALSE)</f>
        <v>#N/A</v>
      </c>
      <c r="J188" s="106" t="e">
        <f>VLOOKUP(Tabela410[[#This Row],[Proposta de Referência]],SIMP_M1!A:K,9,FALSE)</f>
        <v>#VALUE!</v>
      </c>
      <c r="K188" s="106" t="e">
        <f>VLOOKUP(Tabela410[[#This Row],[Proposta de Referência]],SIMP_M1!A:K,8,FALSE)</f>
        <v>#VALUE!</v>
      </c>
      <c r="L188" s="107" t="e">
        <f t="shared" si="16"/>
        <v>#VALUE!</v>
      </c>
      <c r="M188" s="107" t="e">
        <f t="shared" si="17"/>
        <v>#VALUE!</v>
      </c>
      <c r="N188" s="142" t="e">
        <f t="shared" si="18"/>
        <v>#VALUE!</v>
      </c>
      <c r="O188" s="142" t="e">
        <f t="shared" si="19"/>
        <v>#N/A</v>
      </c>
      <c r="P188" s="24" t="str">
        <f>IFERROR(VLOOKUP(O188,HOSPITAIS_COM_DIVIDAS!A:E,5,FALSE),"")</f>
        <v/>
      </c>
    </row>
    <row r="189" spans="1:16" x14ac:dyDescent="0.25">
      <c r="A189" s="52" t="e">
        <f>Tabela410[[#This Row],[Status da Proposta]]</f>
        <v>#VALUE!</v>
      </c>
      <c r="B189" s="143">
        <f>MODALIDADE_1!A189</f>
        <v>0</v>
      </c>
      <c r="C189" s="142" t="e">
        <f>VLOOKUP(B189,MODALIDADE_1!A:B,2,FALSE)</f>
        <v>#N/A</v>
      </c>
      <c r="D189" s="142"/>
      <c r="E189" s="94" t="e">
        <f>VLOOKUP(B189,MODALIDADE_1!A:E,5,FALSE)</f>
        <v>#N/A</v>
      </c>
      <c r="F189" s="95" t="e">
        <f>VLOOKUP(B189,MODALIDADE_1!A:C,3,FALSE)</f>
        <v>#N/A</v>
      </c>
      <c r="G189" s="142" t="e">
        <f>VLOOKUP(B189,MODALIDADE_1!A:G,4,FALSE)</f>
        <v>#N/A</v>
      </c>
      <c r="H189" s="142" t="e">
        <f>VLOOKUP(B189,MODALIDADE_1!A:G,6,FALSE)</f>
        <v>#N/A</v>
      </c>
      <c r="I189" s="142" t="e">
        <f>VLOOKUP(B189,MODALIDADE_1!A:G,7,FALSE)</f>
        <v>#N/A</v>
      </c>
      <c r="J189" s="106" t="e">
        <f>VLOOKUP(Tabela410[[#This Row],[Proposta de Referência]],SIMP_M1!A:K,9,FALSE)</f>
        <v>#VALUE!</v>
      </c>
      <c r="K189" s="106" t="e">
        <f>VLOOKUP(Tabela410[[#This Row],[Proposta de Referência]],SIMP_M1!A:K,8,FALSE)</f>
        <v>#VALUE!</v>
      </c>
      <c r="L189" s="107" t="e">
        <f t="shared" si="16"/>
        <v>#VALUE!</v>
      </c>
      <c r="M189" s="107" t="e">
        <f t="shared" si="17"/>
        <v>#VALUE!</v>
      </c>
      <c r="N189" s="142" t="e">
        <f t="shared" si="18"/>
        <v>#VALUE!</v>
      </c>
      <c r="O189" s="142" t="e">
        <f t="shared" si="19"/>
        <v>#N/A</v>
      </c>
      <c r="P189" s="24" t="str">
        <f>IFERROR(VLOOKUP(O189,HOSPITAIS_COM_DIVIDAS!A:E,5,FALSE),"")</f>
        <v/>
      </c>
    </row>
    <row r="190" spans="1:16" x14ac:dyDescent="0.25">
      <c r="A190" s="52" t="e">
        <f>Tabela410[[#This Row],[Status da Proposta]]</f>
        <v>#VALUE!</v>
      </c>
      <c r="B190" s="143">
        <f>MODALIDADE_1!A190</f>
        <v>0</v>
      </c>
      <c r="C190" s="142" t="e">
        <f>VLOOKUP(B190,MODALIDADE_1!A:B,2,FALSE)</f>
        <v>#N/A</v>
      </c>
      <c r="D190" s="142"/>
      <c r="E190" s="94" t="e">
        <f>VLOOKUP(B190,MODALIDADE_1!A:E,5,FALSE)</f>
        <v>#N/A</v>
      </c>
      <c r="F190" s="95" t="e">
        <f>VLOOKUP(B190,MODALIDADE_1!A:C,3,FALSE)</f>
        <v>#N/A</v>
      </c>
      <c r="G190" s="142" t="e">
        <f>VLOOKUP(B190,MODALIDADE_1!A:G,4,FALSE)</f>
        <v>#N/A</v>
      </c>
      <c r="H190" s="142" t="e">
        <f>VLOOKUP(B190,MODALIDADE_1!A:G,6,FALSE)</f>
        <v>#N/A</v>
      </c>
      <c r="I190" s="142" t="e">
        <f>VLOOKUP(B190,MODALIDADE_1!A:G,7,FALSE)</f>
        <v>#N/A</v>
      </c>
      <c r="J190" s="106" t="e">
        <f>VLOOKUP(Tabela410[[#This Row],[Proposta de Referência]],SIMP_M1!A:K,9,FALSE)</f>
        <v>#VALUE!</v>
      </c>
      <c r="K190" s="106" t="e">
        <f>VLOOKUP(Tabela410[[#This Row],[Proposta de Referência]],SIMP_M1!A:K,8,FALSE)</f>
        <v>#VALUE!</v>
      </c>
      <c r="L190" s="107" t="e">
        <f t="shared" si="16"/>
        <v>#VALUE!</v>
      </c>
      <c r="M190" s="107" t="e">
        <f t="shared" si="17"/>
        <v>#VALUE!</v>
      </c>
      <c r="N190" s="142" t="e">
        <f t="shared" si="18"/>
        <v>#VALUE!</v>
      </c>
      <c r="O190" s="142" t="e">
        <f t="shared" si="19"/>
        <v>#N/A</v>
      </c>
      <c r="P190" s="24" t="str">
        <f>IFERROR(VLOOKUP(O190,HOSPITAIS_COM_DIVIDAS!A:E,5,FALSE),"")</f>
        <v/>
      </c>
    </row>
    <row r="191" spans="1:16" x14ac:dyDescent="0.25">
      <c r="A191" s="52" t="e">
        <f>Tabela410[[#This Row],[Status da Proposta]]</f>
        <v>#VALUE!</v>
      </c>
      <c r="B191" s="143">
        <f>MODALIDADE_1!A191</f>
        <v>0</v>
      </c>
      <c r="C191" s="142" t="e">
        <f>VLOOKUP(B191,MODALIDADE_1!A:B,2,FALSE)</f>
        <v>#N/A</v>
      </c>
      <c r="D191" s="142"/>
      <c r="E191" s="94" t="e">
        <f>VLOOKUP(B191,MODALIDADE_1!A:E,5,FALSE)</f>
        <v>#N/A</v>
      </c>
      <c r="F191" s="95" t="e">
        <f>VLOOKUP(B191,MODALIDADE_1!A:C,3,FALSE)</f>
        <v>#N/A</v>
      </c>
      <c r="G191" s="142" t="e">
        <f>VLOOKUP(B191,MODALIDADE_1!A:G,4,FALSE)</f>
        <v>#N/A</v>
      </c>
      <c r="H191" s="142" t="e">
        <f>VLOOKUP(B191,MODALIDADE_1!A:G,6,FALSE)</f>
        <v>#N/A</v>
      </c>
      <c r="I191" s="142" t="e">
        <f>VLOOKUP(B191,MODALIDADE_1!A:G,7,FALSE)</f>
        <v>#N/A</v>
      </c>
      <c r="J191" s="106" t="e">
        <f>VLOOKUP(Tabela410[[#This Row],[Proposta de Referência]],SIMP_M1!A:K,9,FALSE)</f>
        <v>#VALUE!</v>
      </c>
      <c r="K191" s="106" t="e">
        <f>VLOOKUP(Tabela410[[#This Row],[Proposta de Referência]],SIMP_M1!A:K,8,FALSE)</f>
        <v>#VALUE!</v>
      </c>
      <c r="L191" s="107" t="e">
        <f t="shared" si="16"/>
        <v>#VALUE!</v>
      </c>
      <c r="M191" s="107" t="e">
        <f t="shared" si="17"/>
        <v>#VALUE!</v>
      </c>
      <c r="N191" s="142" t="e">
        <f t="shared" si="18"/>
        <v>#VALUE!</v>
      </c>
      <c r="O191" s="142" t="e">
        <f t="shared" si="19"/>
        <v>#N/A</v>
      </c>
      <c r="P191" s="24" t="str">
        <f>IFERROR(VLOOKUP(O191,HOSPITAIS_COM_DIVIDAS!A:E,5,FALSE),"")</f>
        <v/>
      </c>
    </row>
    <row r="192" spans="1:16" x14ac:dyDescent="0.25">
      <c r="A192" s="52" t="e">
        <f>Tabela410[[#This Row],[Status da Proposta]]</f>
        <v>#VALUE!</v>
      </c>
      <c r="B192" s="143">
        <f>MODALIDADE_1!A192</f>
        <v>0</v>
      </c>
      <c r="C192" s="142" t="e">
        <f>VLOOKUP(B192,MODALIDADE_1!A:B,2,FALSE)</f>
        <v>#N/A</v>
      </c>
      <c r="D192" s="142"/>
      <c r="E192" s="94" t="e">
        <f>VLOOKUP(B192,MODALIDADE_1!A:E,5,FALSE)</f>
        <v>#N/A</v>
      </c>
      <c r="F192" s="95" t="e">
        <f>VLOOKUP(B192,MODALIDADE_1!A:C,3,FALSE)</f>
        <v>#N/A</v>
      </c>
      <c r="G192" s="142" t="e">
        <f>VLOOKUP(B192,MODALIDADE_1!A:G,4,FALSE)</f>
        <v>#N/A</v>
      </c>
      <c r="H192" s="142" t="e">
        <f>VLOOKUP(B192,MODALIDADE_1!A:G,6,FALSE)</f>
        <v>#N/A</v>
      </c>
      <c r="I192" s="142" t="e">
        <f>VLOOKUP(B192,MODALIDADE_1!A:G,7,FALSE)</f>
        <v>#N/A</v>
      </c>
      <c r="J192" s="106" t="e">
        <f>VLOOKUP(Tabela410[[#This Row],[Proposta de Referência]],SIMP_M1!A:K,9,FALSE)</f>
        <v>#VALUE!</v>
      </c>
      <c r="K192" s="106" t="e">
        <f>VLOOKUP(Tabela410[[#This Row],[Proposta de Referência]],SIMP_M1!A:K,8,FALSE)</f>
        <v>#VALUE!</v>
      </c>
      <c r="L192" s="107" t="e">
        <f t="shared" si="16"/>
        <v>#VALUE!</v>
      </c>
      <c r="M192" s="107" t="e">
        <f t="shared" si="17"/>
        <v>#VALUE!</v>
      </c>
      <c r="N192" s="142" t="e">
        <f t="shared" si="18"/>
        <v>#VALUE!</v>
      </c>
      <c r="O192" s="142" t="e">
        <f t="shared" si="19"/>
        <v>#N/A</v>
      </c>
      <c r="P192" s="24" t="str">
        <f>IFERROR(VLOOKUP(O192,HOSPITAIS_COM_DIVIDAS!A:E,5,FALSE),"")</f>
        <v/>
      </c>
    </row>
    <row r="193" spans="1:16" x14ac:dyDescent="0.25">
      <c r="A193" s="52" t="e">
        <f>Tabela410[[#This Row],[Status da Proposta]]</f>
        <v>#VALUE!</v>
      </c>
      <c r="B193" s="143">
        <f>MODALIDADE_1!A193</f>
        <v>0</v>
      </c>
      <c r="C193" s="142" t="e">
        <f>VLOOKUP(B193,MODALIDADE_1!A:B,2,FALSE)</f>
        <v>#N/A</v>
      </c>
      <c r="D193" s="142"/>
      <c r="E193" s="94" t="e">
        <f>VLOOKUP(B193,MODALIDADE_1!A:E,5,FALSE)</f>
        <v>#N/A</v>
      </c>
      <c r="F193" s="95" t="e">
        <f>VLOOKUP(B193,MODALIDADE_1!A:C,3,FALSE)</f>
        <v>#N/A</v>
      </c>
      <c r="G193" s="142" t="e">
        <f>VLOOKUP(B193,MODALIDADE_1!A:G,4,FALSE)</f>
        <v>#N/A</v>
      </c>
      <c r="H193" s="142" t="e">
        <f>VLOOKUP(B193,MODALIDADE_1!A:G,6,FALSE)</f>
        <v>#N/A</v>
      </c>
      <c r="I193" s="142" t="e">
        <f>VLOOKUP(B193,MODALIDADE_1!A:G,7,FALSE)</f>
        <v>#N/A</v>
      </c>
      <c r="J193" s="106" t="e">
        <f>VLOOKUP(Tabela410[[#This Row],[Proposta de Referência]],SIMP_M1!A:K,9,FALSE)</f>
        <v>#VALUE!</v>
      </c>
      <c r="K193" s="106" t="e">
        <f>VLOOKUP(Tabela410[[#This Row],[Proposta de Referência]],SIMP_M1!A:K,8,FALSE)</f>
        <v>#VALUE!</v>
      </c>
      <c r="L193" s="107" t="e">
        <f t="shared" si="16"/>
        <v>#VALUE!</v>
      </c>
      <c r="M193" s="107" t="e">
        <f t="shared" si="17"/>
        <v>#VALUE!</v>
      </c>
      <c r="N193" s="142" t="e">
        <f t="shared" si="18"/>
        <v>#VALUE!</v>
      </c>
      <c r="O193" s="142" t="e">
        <f t="shared" si="19"/>
        <v>#N/A</v>
      </c>
      <c r="P193" s="24" t="str">
        <f>IFERROR(VLOOKUP(O193,HOSPITAIS_COM_DIVIDAS!A:E,5,FALSE),"")</f>
        <v/>
      </c>
    </row>
    <row r="194" spans="1:16" x14ac:dyDescent="0.25">
      <c r="A194" s="52" t="e">
        <f>Tabela410[[#This Row],[Status da Proposta]]</f>
        <v>#VALUE!</v>
      </c>
      <c r="B194" s="143">
        <f>MODALIDADE_1!A194</f>
        <v>0</v>
      </c>
      <c r="C194" s="142" t="e">
        <f>VLOOKUP(B194,MODALIDADE_1!A:B,2,FALSE)</f>
        <v>#N/A</v>
      </c>
      <c r="D194" s="142"/>
      <c r="E194" s="94" t="e">
        <f>VLOOKUP(B194,MODALIDADE_1!A:E,5,FALSE)</f>
        <v>#N/A</v>
      </c>
      <c r="F194" s="95" t="e">
        <f>VLOOKUP(B194,MODALIDADE_1!A:C,3,FALSE)</f>
        <v>#N/A</v>
      </c>
      <c r="G194" s="142" t="e">
        <f>VLOOKUP(B194,MODALIDADE_1!A:G,4,FALSE)</f>
        <v>#N/A</v>
      </c>
      <c r="H194" s="142" t="e">
        <f>VLOOKUP(B194,MODALIDADE_1!A:G,6,FALSE)</f>
        <v>#N/A</v>
      </c>
      <c r="I194" s="142" t="e">
        <f>VLOOKUP(B194,MODALIDADE_1!A:G,7,FALSE)</f>
        <v>#N/A</v>
      </c>
      <c r="J194" s="106" t="e">
        <f>VLOOKUP(Tabela410[[#This Row],[Proposta de Referência]],SIMP_M1!A:K,9,FALSE)</f>
        <v>#VALUE!</v>
      </c>
      <c r="K194" s="106" t="e">
        <f>VLOOKUP(Tabela410[[#This Row],[Proposta de Referência]],SIMP_M1!A:K,8,FALSE)</f>
        <v>#VALUE!</v>
      </c>
      <c r="L194" s="107" t="e">
        <f t="shared" si="16"/>
        <v>#VALUE!</v>
      </c>
      <c r="M194" s="107" t="e">
        <f t="shared" si="17"/>
        <v>#VALUE!</v>
      </c>
      <c r="N194" s="142" t="e">
        <f t="shared" si="18"/>
        <v>#VALUE!</v>
      </c>
      <c r="O194" s="142" t="e">
        <f t="shared" si="19"/>
        <v>#N/A</v>
      </c>
      <c r="P194" s="24" t="str">
        <f>IFERROR(VLOOKUP(O194,HOSPITAIS_COM_DIVIDAS!A:E,5,FALSE),"")</f>
        <v/>
      </c>
    </row>
    <row r="195" spans="1:16" x14ac:dyDescent="0.25">
      <c r="A195" s="52" t="e">
        <f>Tabela410[[#This Row],[Status da Proposta]]</f>
        <v>#VALUE!</v>
      </c>
      <c r="B195" s="143">
        <f>MODALIDADE_1!A195</f>
        <v>0</v>
      </c>
      <c r="C195" s="142" t="e">
        <f>VLOOKUP(B195,MODALIDADE_1!A:B,2,FALSE)</f>
        <v>#N/A</v>
      </c>
      <c r="D195" s="142"/>
      <c r="E195" s="94" t="e">
        <f>VLOOKUP(B195,MODALIDADE_1!A:E,5,FALSE)</f>
        <v>#N/A</v>
      </c>
      <c r="F195" s="95" t="e">
        <f>VLOOKUP(B195,MODALIDADE_1!A:C,3,FALSE)</f>
        <v>#N/A</v>
      </c>
      <c r="G195" s="142" t="e">
        <f>VLOOKUP(B195,MODALIDADE_1!A:G,4,FALSE)</f>
        <v>#N/A</v>
      </c>
      <c r="H195" s="142" t="e">
        <f>VLOOKUP(B195,MODALIDADE_1!A:G,6,FALSE)</f>
        <v>#N/A</v>
      </c>
      <c r="I195" s="142" t="e">
        <f>VLOOKUP(B195,MODALIDADE_1!A:G,7,FALSE)</f>
        <v>#N/A</v>
      </c>
      <c r="J195" s="106" t="e">
        <f>VLOOKUP(Tabela410[[#This Row],[Proposta de Referência]],SIMP_M1!A:K,9,FALSE)</f>
        <v>#VALUE!</v>
      </c>
      <c r="K195" s="106" t="e">
        <f>VLOOKUP(Tabela410[[#This Row],[Proposta de Referência]],SIMP_M1!A:K,8,FALSE)</f>
        <v>#VALUE!</v>
      </c>
      <c r="L195" s="107" t="e">
        <f t="shared" si="16"/>
        <v>#VALUE!</v>
      </c>
      <c r="M195" s="107" t="e">
        <f t="shared" si="17"/>
        <v>#VALUE!</v>
      </c>
      <c r="N195" s="142" t="e">
        <f t="shared" si="18"/>
        <v>#VALUE!</v>
      </c>
      <c r="O195" s="142" t="e">
        <f t="shared" si="19"/>
        <v>#N/A</v>
      </c>
      <c r="P195" s="24" t="str">
        <f>IFERROR(VLOOKUP(O195,HOSPITAIS_COM_DIVIDAS!A:E,5,FALSE),"")</f>
        <v/>
      </c>
    </row>
    <row r="196" spans="1:16" x14ac:dyDescent="0.25">
      <c r="A196" s="52" t="e">
        <f>Tabela410[[#This Row],[Status da Proposta]]</f>
        <v>#VALUE!</v>
      </c>
      <c r="B196" s="143">
        <f>MODALIDADE_1!A196</f>
        <v>0</v>
      </c>
      <c r="C196" s="142" t="e">
        <f>VLOOKUP(B196,MODALIDADE_1!A:B,2,FALSE)</f>
        <v>#N/A</v>
      </c>
      <c r="D196" s="142"/>
      <c r="E196" s="94" t="e">
        <f>VLOOKUP(B196,MODALIDADE_1!A:E,5,FALSE)</f>
        <v>#N/A</v>
      </c>
      <c r="F196" s="95" t="e">
        <f>VLOOKUP(B196,MODALIDADE_1!A:C,3,FALSE)</f>
        <v>#N/A</v>
      </c>
      <c r="G196" s="142" t="e">
        <f>VLOOKUP(B196,MODALIDADE_1!A:G,4,FALSE)</f>
        <v>#N/A</v>
      </c>
      <c r="H196" s="142" t="e">
        <f>VLOOKUP(B196,MODALIDADE_1!A:G,6,FALSE)</f>
        <v>#N/A</v>
      </c>
      <c r="I196" s="142" t="e">
        <f>VLOOKUP(B196,MODALIDADE_1!A:G,7,FALSE)</f>
        <v>#N/A</v>
      </c>
      <c r="J196" s="106" t="e">
        <f>VLOOKUP(Tabela410[[#This Row],[Proposta de Referência]],SIMP_M1!A:K,9,FALSE)</f>
        <v>#VALUE!</v>
      </c>
      <c r="K196" s="106" t="e">
        <f>VLOOKUP(Tabela410[[#This Row],[Proposta de Referência]],SIMP_M1!A:K,8,FALSE)</f>
        <v>#VALUE!</v>
      </c>
      <c r="L196" s="107" t="e">
        <f t="shared" si="16"/>
        <v>#VALUE!</v>
      </c>
      <c r="M196" s="107" t="e">
        <f t="shared" si="17"/>
        <v>#VALUE!</v>
      </c>
      <c r="N196" s="142" t="e">
        <f t="shared" si="18"/>
        <v>#VALUE!</v>
      </c>
      <c r="O196" s="142" t="e">
        <f t="shared" si="19"/>
        <v>#N/A</v>
      </c>
      <c r="P196" s="24" t="str">
        <f>IFERROR(VLOOKUP(O196,HOSPITAIS_COM_DIVIDAS!A:E,5,FALSE),"")</f>
        <v/>
      </c>
    </row>
    <row r="197" spans="1:16" x14ac:dyDescent="0.25">
      <c r="A197" s="52" t="e">
        <f>Tabela410[[#This Row],[Status da Proposta]]</f>
        <v>#VALUE!</v>
      </c>
      <c r="B197" s="143">
        <f>MODALIDADE_1!A197</f>
        <v>0</v>
      </c>
      <c r="C197" s="142" t="e">
        <f>VLOOKUP(B197,MODALIDADE_1!A:B,2,FALSE)</f>
        <v>#N/A</v>
      </c>
      <c r="D197" s="142"/>
      <c r="E197" s="94" t="e">
        <f>VLOOKUP(B197,MODALIDADE_1!A:E,5,FALSE)</f>
        <v>#N/A</v>
      </c>
      <c r="F197" s="95" t="e">
        <f>VLOOKUP(B197,MODALIDADE_1!A:C,3,FALSE)</f>
        <v>#N/A</v>
      </c>
      <c r="G197" s="142" t="e">
        <f>VLOOKUP(B197,MODALIDADE_1!A:G,4,FALSE)</f>
        <v>#N/A</v>
      </c>
      <c r="H197" s="142" t="e">
        <f>VLOOKUP(B197,MODALIDADE_1!A:G,6,FALSE)</f>
        <v>#N/A</v>
      </c>
      <c r="I197" s="142" t="e">
        <f>VLOOKUP(B197,MODALIDADE_1!A:G,7,FALSE)</f>
        <v>#N/A</v>
      </c>
      <c r="J197" s="106" t="e">
        <f>VLOOKUP(Tabela410[[#This Row],[Proposta de Referência]],SIMP_M1!A:K,9,FALSE)</f>
        <v>#VALUE!</v>
      </c>
      <c r="K197" s="106" t="e">
        <f>VLOOKUP(Tabela410[[#This Row],[Proposta de Referência]],SIMP_M1!A:K,8,FALSE)</f>
        <v>#VALUE!</v>
      </c>
      <c r="L197" s="107" t="e">
        <f t="shared" si="16"/>
        <v>#VALUE!</v>
      </c>
      <c r="M197" s="107" t="e">
        <f t="shared" si="17"/>
        <v>#VALUE!</v>
      </c>
      <c r="N197" s="142" t="e">
        <f t="shared" si="18"/>
        <v>#VALUE!</v>
      </c>
      <c r="O197" s="142" t="e">
        <f t="shared" si="19"/>
        <v>#N/A</v>
      </c>
      <c r="P197" s="24" t="str">
        <f>IFERROR(VLOOKUP(O197,HOSPITAIS_COM_DIVIDAS!A:E,5,FALSE),"")</f>
        <v/>
      </c>
    </row>
    <row r="198" spans="1:16" x14ac:dyDescent="0.25">
      <c r="A198" s="52" t="e">
        <f>Tabela410[[#This Row],[Status da Proposta]]</f>
        <v>#VALUE!</v>
      </c>
      <c r="B198" s="143">
        <f>MODALIDADE_1!A198</f>
        <v>0</v>
      </c>
      <c r="C198" s="142" t="e">
        <f>VLOOKUP(B198,MODALIDADE_1!A:B,2,FALSE)</f>
        <v>#N/A</v>
      </c>
      <c r="D198" s="142"/>
      <c r="E198" s="94" t="e">
        <f>VLOOKUP(B198,MODALIDADE_1!A:E,5,FALSE)</f>
        <v>#N/A</v>
      </c>
      <c r="F198" s="95" t="e">
        <f>VLOOKUP(B198,MODALIDADE_1!A:C,3,FALSE)</f>
        <v>#N/A</v>
      </c>
      <c r="G198" s="142" t="e">
        <f>VLOOKUP(B198,MODALIDADE_1!A:G,4,FALSE)</f>
        <v>#N/A</v>
      </c>
      <c r="H198" s="142" t="e">
        <f>VLOOKUP(B198,MODALIDADE_1!A:G,6,FALSE)</f>
        <v>#N/A</v>
      </c>
      <c r="I198" s="142" t="e">
        <f>VLOOKUP(B198,MODALIDADE_1!A:G,7,FALSE)</f>
        <v>#N/A</v>
      </c>
      <c r="J198" s="106" t="e">
        <f>VLOOKUP(Tabela410[[#This Row],[Proposta de Referência]],SIMP_M1!A:K,9,FALSE)</f>
        <v>#VALUE!</v>
      </c>
      <c r="K198" s="106" t="e">
        <f>VLOOKUP(Tabela410[[#This Row],[Proposta de Referência]],SIMP_M1!A:K,8,FALSE)</f>
        <v>#VALUE!</v>
      </c>
      <c r="L198" s="107" t="e">
        <f t="shared" si="16"/>
        <v>#VALUE!</v>
      </c>
      <c r="M198" s="107" t="e">
        <f t="shared" si="17"/>
        <v>#VALUE!</v>
      </c>
      <c r="N198" s="142" t="e">
        <f t="shared" si="18"/>
        <v>#VALUE!</v>
      </c>
      <c r="O198" s="142" t="e">
        <f t="shared" si="19"/>
        <v>#N/A</v>
      </c>
      <c r="P198" s="24" t="str">
        <f>IFERROR(VLOOKUP(O198,HOSPITAIS_COM_DIVIDAS!A:E,5,FALSE),"")</f>
        <v/>
      </c>
    </row>
    <row r="199" spans="1:16" x14ac:dyDescent="0.25">
      <c r="A199" s="52" t="e">
        <f>Tabela410[[#This Row],[Status da Proposta]]</f>
        <v>#VALUE!</v>
      </c>
      <c r="B199" s="143">
        <f>MODALIDADE_1!A199</f>
        <v>0</v>
      </c>
      <c r="C199" s="142" t="e">
        <f>VLOOKUP(B199,MODALIDADE_1!A:B,2,FALSE)</f>
        <v>#N/A</v>
      </c>
      <c r="D199" s="142"/>
      <c r="E199" s="94" t="e">
        <f>VLOOKUP(B199,MODALIDADE_1!A:E,5,FALSE)</f>
        <v>#N/A</v>
      </c>
      <c r="F199" s="95" t="e">
        <f>VLOOKUP(B199,MODALIDADE_1!A:C,3,FALSE)</f>
        <v>#N/A</v>
      </c>
      <c r="G199" s="142" t="e">
        <f>VLOOKUP(B199,MODALIDADE_1!A:G,4,FALSE)</f>
        <v>#N/A</v>
      </c>
      <c r="H199" s="142" t="e">
        <f>VLOOKUP(B199,MODALIDADE_1!A:G,6,FALSE)</f>
        <v>#N/A</v>
      </c>
      <c r="I199" s="142" t="e">
        <f>VLOOKUP(B199,MODALIDADE_1!A:G,7,FALSE)</f>
        <v>#N/A</v>
      </c>
      <c r="J199" s="106" t="e">
        <f>VLOOKUP(Tabela410[[#This Row],[Proposta de Referência]],SIMP_M1!A:K,9,FALSE)</f>
        <v>#VALUE!</v>
      </c>
      <c r="K199" s="106" t="e">
        <f>VLOOKUP(Tabela410[[#This Row],[Proposta de Referência]],SIMP_M1!A:K,8,FALSE)</f>
        <v>#VALUE!</v>
      </c>
      <c r="L199" s="107" t="e">
        <f t="shared" si="16"/>
        <v>#VALUE!</v>
      </c>
      <c r="M199" s="107" t="e">
        <f t="shared" si="17"/>
        <v>#VALUE!</v>
      </c>
      <c r="N199" s="142" t="e">
        <f t="shared" si="18"/>
        <v>#VALUE!</v>
      </c>
      <c r="O199" s="142" t="e">
        <f t="shared" si="19"/>
        <v>#N/A</v>
      </c>
      <c r="P199" s="24" t="str">
        <f>IFERROR(VLOOKUP(O199,HOSPITAIS_COM_DIVIDAS!A:E,5,FALSE),"")</f>
        <v/>
      </c>
    </row>
    <row r="200" spans="1:16" x14ac:dyDescent="0.25">
      <c r="A200" s="52" t="e">
        <f>Tabela410[[#This Row],[Status da Proposta]]</f>
        <v>#VALUE!</v>
      </c>
      <c r="B200" s="143">
        <f>MODALIDADE_1!A200</f>
        <v>0</v>
      </c>
      <c r="C200" s="142" t="e">
        <f>VLOOKUP(B200,MODALIDADE_1!A:B,2,FALSE)</f>
        <v>#N/A</v>
      </c>
      <c r="D200" s="142"/>
      <c r="E200" s="94" t="e">
        <f>VLOOKUP(B200,MODALIDADE_1!A:E,5,FALSE)</f>
        <v>#N/A</v>
      </c>
      <c r="F200" s="95" t="e">
        <f>VLOOKUP(B200,MODALIDADE_1!A:C,3,FALSE)</f>
        <v>#N/A</v>
      </c>
      <c r="G200" s="142" t="e">
        <f>VLOOKUP(B200,MODALIDADE_1!A:G,4,FALSE)</f>
        <v>#N/A</v>
      </c>
      <c r="H200" s="142" t="e">
        <f>VLOOKUP(B200,MODALIDADE_1!A:G,6,FALSE)</f>
        <v>#N/A</v>
      </c>
      <c r="I200" s="142" t="e">
        <f>VLOOKUP(B200,MODALIDADE_1!A:G,7,FALSE)</f>
        <v>#N/A</v>
      </c>
      <c r="J200" s="106" t="e">
        <f>VLOOKUP(Tabela410[[#This Row],[Proposta de Referência]],SIMP_M1!A:K,9,FALSE)</f>
        <v>#VALUE!</v>
      </c>
      <c r="K200" s="106" t="e">
        <f>VLOOKUP(Tabela410[[#This Row],[Proposta de Referência]],SIMP_M1!A:K,8,FALSE)</f>
        <v>#VALUE!</v>
      </c>
      <c r="L200" s="107" t="e">
        <f t="shared" si="16"/>
        <v>#VALUE!</v>
      </c>
      <c r="M200" s="107" t="e">
        <f t="shared" si="17"/>
        <v>#VALUE!</v>
      </c>
      <c r="N200" s="142" t="e">
        <f t="shared" si="18"/>
        <v>#VALUE!</v>
      </c>
      <c r="O200" s="142" t="e">
        <f t="shared" si="19"/>
        <v>#N/A</v>
      </c>
      <c r="P200" s="24" t="str">
        <f>IFERROR(VLOOKUP(O200,HOSPITAIS_COM_DIVIDAS!A:E,5,FALSE),"")</f>
        <v/>
      </c>
    </row>
    <row r="201" spans="1:16" x14ac:dyDescent="0.25">
      <c r="A201" s="52" t="e">
        <f>Tabela410[[#This Row],[Status da Proposta]]</f>
        <v>#VALUE!</v>
      </c>
      <c r="B201" s="143">
        <f>MODALIDADE_1!A201</f>
        <v>0</v>
      </c>
      <c r="C201" s="142" t="e">
        <f>VLOOKUP(B201,MODALIDADE_1!A:B,2,FALSE)</f>
        <v>#N/A</v>
      </c>
      <c r="D201" s="142"/>
      <c r="E201" s="94" t="e">
        <f>VLOOKUP(B201,MODALIDADE_1!A:E,5,FALSE)</f>
        <v>#N/A</v>
      </c>
      <c r="F201" s="95" t="e">
        <f>VLOOKUP(B201,MODALIDADE_1!A:C,3,FALSE)</f>
        <v>#N/A</v>
      </c>
      <c r="G201" s="142" t="e">
        <f>VLOOKUP(B201,MODALIDADE_1!A:G,4,FALSE)</f>
        <v>#N/A</v>
      </c>
      <c r="H201" s="142" t="e">
        <f>VLOOKUP(B201,MODALIDADE_1!A:G,6,FALSE)</f>
        <v>#N/A</v>
      </c>
      <c r="I201" s="142" t="e">
        <f>VLOOKUP(B201,MODALIDADE_1!A:G,7,FALSE)</f>
        <v>#N/A</v>
      </c>
      <c r="J201" s="106" t="e">
        <f>VLOOKUP(Tabela410[[#This Row],[Proposta de Referência]],SIMP_M1!A:K,9,FALSE)</f>
        <v>#VALUE!</v>
      </c>
      <c r="K201" s="106" t="e">
        <f>VLOOKUP(Tabela410[[#This Row],[Proposta de Referência]],SIMP_M1!A:K,8,FALSE)</f>
        <v>#VALUE!</v>
      </c>
      <c r="L201" s="107" t="e">
        <f t="shared" si="16"/>
        <v>#VALUE!</v>
      </c>
      <c r="M201" s="107" t="e">
        <f t="shared" si="17"/>
        <v>#VALUE!</v>
      </c>
      <c r="N201" s="142" t="e">
        <f t="shared" si="18"/>
        <v>#VALUE!</v>
      </c>
      <c r="O201" s="142" t="e">
        <f t="shared" si="19"/>
        <v>#N/A</v>
      </c>
      <c r="P201" s="24" t="str">
        <f>IFERROR(VLOOKUP(O201,HOSPITAIS_COM_DIVIDAS!A:E,5,FALSE),"")</f>
        <v/>
      </c>
    </row>
    <row r="202" spans="1:16" x14ac:dyDescent="0.25">
      <c r="A202" s="52" t="e">
        <f>Tabela410[[#This Row],[Status da Proposta]]</f>
        <v>#VALUE!</v>
      </c>
      <c r="B202" s="143">
        <f>MODALIDADE_1!A202</f>
        <v>0</v>
      </c>
      <c r="C202" s="142" t="e">
        <f>VLOOKUP(B202,MODALIDADE_1!A:B,2,FALSE)</f>
        <v>#N/A</v>
      </c>
      <c r="D202" s="142"/>
      <c r="E202" s="94" t="e">
        <f>VLOOKUP(B202,MODALIDADE_1!A:E,5,FALSE)</f>
        <v>#N/A</v>
      </c>
      <c r="F202" s="95" t="e">
        <f>VLOOKUP(B202,MODALIDADE_1!A:C,3,FALSE)</f>
        <v>#N/A</v>
      </c>
      <c r="G202" s="142" t="e">
        <f>VLOOKUP(B202,MODALIDADE_1!A:G,4,FALSE)</f>
        <v>#N/A</v>
      </c>
      <c r="H202" s="142" t="e">
        <f>VLOOKUP(B202,MODALIDADE_1!A:G,6,FALSE)</f>
        <v>#N/A</v>
      </c>
      <c r="I202" s="142" t="e">
        <f>VLOOKUP(B202,MODALIDADE_1!A:G,7,FALSE)</f>
        <v>#N/A</v>
      </c>
      <c r="J202" s="106" t="e">
        <f>VLOOKUP(Tabela410[[#This Row],[Proposta de Referência]],SIMP_M1!A:K,9,FALSE)</f>
        <v>#VALUE!</v>
      </c>
      <c r="K202" s="106" t="e">
        <f>VLOOKUP(Tabela410[[#This Row],[Proposta de Referência]],SIMP_M1!A:K,8,FALSE)</f>
        <v>#VALUE!</v>
      </c>
      <c r="L202" s="107" t="e">
        <f t="shared" si="16"/>
        <v>#VALUE!</v>
      </c>
      <c r="M202" s="107" t="e">
        <f t="shared" si="17"/>
        <v>#VALUE!</v>
      </c>
      <c r="N202" s="142" t="e">
        <f t="shared" si="18"/>
        <v>#VALUE!</v>
      </c>
      <c r="O202" s="142" t="e">
        <f t="shared" si="19"/>
        <v>#N/A</v>
      </c>
      <c r="P202" s="24" t="str">
        <f>IFERROR(VLOOKUP(O202,HOSPITAIS_COM_DIVIDAS!A:E,5,FALSE),"")</f>
        <v/>
      </c>
    </row>
    <row r="203" spans="1:16" x14ac:dyDescent="0.25">
      <c r="A203" s="52" t="e">
        <f>Tabela410[[#This Row],[Status da Proposta]]</f>
        <v>#VALUE!</v>
      </c>
      <c r="B203" s="143">
        <f>MODALIDADE_1!A203</f>
        <v>0</v>
      </c>
      <c r="C203" s="142" t="e">
        <f>VLOOKUP(B203,MODALIDADE_1!A:B,2,FALSE)</f>
        <v>#N/A</v>
      </c>
      <c r="D203" s="142"/>
      <c r="E203" s="94" t="e">
        <f>VLOOKUP(B203,MODALIDADE_1!A:E,5,FALSE)</f>
        <v>#N/A</v>
      </c>
      <c r="F203" s="95" t="e">
        <f>VLOOKUP(B203,MODALIDADE_1!A:C,3,FALSE)</f>
        <v>#N/A</v>
      </c>
      <c r="G203" s="142" t="e">
        <f>VLOOKUP(B203,MODALIDADE_1!A:G,4,FALSE)</f>
        <v>#N/A</v>
      </c>
      <c r="H203" s="142" t="e">
        <f>VLOOKUP(B203,MODALIDADE_1!A:G,6,FALSE)</f>
        <v>#N/A</v>
      </c>
      <c r="I203" s="142" t="e">
        <f>VLOOKUP(B203,MODALIDADE_1!A:G,7,FALSE)</f>
        <v>#N/A</v>
      </c>
      <c r="J203" s="106" t="e">
        <f>VLOOKUP(Tabela410[[#This Row],[Proposta de Referência]],SIMP_M1!A:K,9,FALSE)</f>
        <v>#VALUE!</v>
      </c>
      <c r="K203" s="106" t="e">
        <f>VLOOKUP(Tabela410[[#This Row],[Proposta de Referência]],SIMP_M1!A:K,8,FALSE)</f>
        <v>#VALUE!</v>
      </c>
      <c r="L203" s="107" t="e">
        <f t="shared" si="16"/>
        <v>#VALUE!</v>
      </c>
      <c r="M203" s="107" t="e">
        <f t="shared" si="17"/>
        <v>#VALUE!</v>
      </c>
      <c r="N203" s="142" t="e">
        <f t="shared" si="18"/>
        <v>#VALUE!</v>
      </c>
      <c r="O203" s="142" t="e">
        <f t="shared" si="19"/>
        <v>#N/A</v>
      </c>
      <c r="P203" s="24" t="str">
        <f>IFERROR(VLOOKUP(O203,HOSPITAIS_COM_DIVIDAS!A:E,5,FALSE),"")</f>
        <v/>
      </c>
    </row>
    <row r="204" spans="1:16" x14ac:dyDescent="0.25">
      <c r="A204" s="52" t="e">
        <f>Tabela410[[#This Row],[Status da Proposta]]</f>
        <v>#VALUE!</v>
      </c>
      <c r="B204" s="143">
        <f>MODALIDADE_1!A204</f>
        <v>0</v>
      </c>
      <c r="C204" s="142" t="e">
        <f>VLOOKUP(B204,MODALIDADE_1!A:B,2,FALSE)</f>
        <v>#N/A</v>
      </c>
      <c r="D204" s="142"/>
      <c r="E204" s="94" t="e">
        <f>VLOOKUP(B204,MODALIDADE_1!A:E,5,FALSE)</f>
        <v>#N/A</v>
      </c>
      <c r="F204" s="95" t="e">
        <f>VLOOKUP(B204,MODALIDADE_1!A:C,3,FALSE)</f>
        <v>#N/A</v>
      </c>
      <c r="G204" s="142" t="e">
        <f>VLOOKUP(B204,MODALIDADE_1!A:G,4,FALSE)</f>
        <v>#N/A</v>
      </c>
      <c r="H204" s="142" t="e">
        <f>VLOOKUP(B204,MODALIDADE_1!A:G,6,FALSE)</f>
        <v>#N/A</v>
      </c>
      <c r="I204" s="142" t="e">
        <f>VLOOKUP(B204,MODALIDADE_1!A:G,7,FALSE)</f>
        <v>#N/A</v>
      </c>
      <c r="J204" s="106" t="e">
        <f>VLOOKUP(Tabela410[[#This Row],[Proposta de Referência]],SIMP_M1!A:K,9,FALSE)</f>
        <v>#VALUE!</v>
      </c>
      <c r="K204" s="106" t="e">
        <f>VLOOKUP(Tabela410[[#This Row],[Proposta de Referência]],SIMP_M1!A:K,8,FALSE)</f>
        <v>#VALUE!</v>
      </c>
      <c r="L204" s="107" t="e">
        <f t="shared" si="16"/>
        <v>#VALUE!</v>
      </c>
      <c r="M204" s="107" t="e">
        <f t="shared" si="17"/>
        <v>#VALUE!</v>
      </c>
      <c r="N204" s="142" t="e">
        <f t="shared" si="18"/>
        <v>#VALUE!</v>
      </c>
      <c r="O204" s="142" t="e">
        <f t="shared" si="19"/>
        <v>#N/A</v>
      </c>
      <c r="P204" s="24" t="str">
        <f>IFERROR(VLOOKUP(O204,HOSPITAIS_COM_DIVIDAS!A:E,5,FALSE),"")</f>
        <v/>
      </c>
    </row>
    <row r="205" spans="1:16" x14ac:dyDescent="0.25">
      <c r="A205" s="52" t="e">
        <f>Tabela410[[#This Row],[Status da Proposta]]</f>
        <v>#VALUE!</v>
      </c>
      <c r="B205" s="143">
        <f>MODALIDADE_1!A205</f>
        <v>0</v>
      </c>
      <c r="C205" s="142" t="e">
        <f>VLOOKUP(B205,MODALIDADE_1!A:B,2,FALSE)</f>
        <v>#N/A</v>
      </c>
      <c r="D205" s="142"/>
      <c r="E205" s="94" t="e">
        <f>VLOOKUP(B205,MODALIDADE_1!A:E,5,FALSE)</f>
        <v>#N/A</v>
      </c>
      <c r="F205" s="95" t="e">
        <f>VLOOKUP(B205,MODALIDADE_1!A:C,3,FALSE)</f>
        <v>#N/A</v>
      </c>
      <c r="G205" s="142" t="e">
        <f>VLOOKUP(B205,MODALIDADE_1!A:G,4,FALSE)</f>
        <v>#N/A</v>
      </c>
      <c r="H205" s="142" t="e">
        <f>VLOOKUP(B205,MODALIDADE_1!A:G,6,FALSE)</f>
        <v>#N/A</v>
      </c>
      <c r="I205" s="142" t="e">
        <f>VLOOKUP(B205,MODALIDADE_1!A:G,7,FALSE)</f>
        <v>#N/A</v>
      </c>
      <c r="J205" s="106" t="e">
        <f>VLOOKUP(Tabela410[[#This Row],[Proposta de Referência]],SIMP_M1!A:K,9,FALSE)</f>
        <v>#VALUE!</v>
      </c>
      <c r="K205" s="106" t="e">
        <f>VLOOKUP(Tabela410[[#This Row],[Proposta de Referência]],SIMP_M1!A:K,8,FALSE)</f>
        <v>#VALUE!</v>
      </c>
      <c r="L205" s="107" t="e">
        <f t="shared" si="16"/>
        <v>#VALUE!</v>
      </c>
      <c r="M205" s="107" t="e">
        <f t="shared" si="17"/>
        <v>#VALUE!</v>
      </c>
      <c r="N205" s="142" t="e">
        <f t="shared" si="18"/>
        <v>#VALUE!</v>
      </c>
      <c r="O205" s="142" t="e">
        <f t="shared" si="19"/>
        <v>#N/A</v>
      </c>
      <c r="P205" s="24" t="str">
        <f>IFERROR(VLOOKUP(O205,HOSPITAIS_COM_DIVIDAS!A:E,5,FALSE),"")</f>
        <v/>
      </c>
    </row>
    <row r="206" spans="1:16" x14ac:dyDescent="0.25">
      <c r="A206" s="52" t="e">
        <f>Tabela410[[#This Row],[Status da Proposta]]</f>
        <v>#VALUE!</v>
      </c>
      <c r="B206" s="143">
        <f>MODALIDADE_1!A206</f>
        <v>0</v>
      </c>
      <c r="C206" s="142" t="e">
        <f>VLOOKUP(B206,MODALIDADE_1!A:B,2,FALSE)</f>
        <v>#N/A</v>
      </c>
      <c r="D206" s="142"/>
      <c r="E206" s="94" t="e">
        <f>VLOOKUP(B206,MODALIDADE_1!A:E,5,FALSE)</f>
        <v>#N/A</v>
      </c>
      <c r="F206" s="95" t="e">
        <f>VLOOKUP(B206,MODALIDADE_1!A:C,3,FALSE)</f>
        <v>#N/A</v>
      </c>
      <c r="G206" s="142" t="e">
        <f>VLOOKUP(B206,MODALIDADE_1!A:G,4,FALSE)</f>
        <v>#N/A</v>
      </c>
      <c r="H206" s="142" t="e">
        <f>VLOOKUP(B206,MODALIDADE_1!A:G,6,FALSE)</f>
        <v>#N/A</v>
      </c>
      <c r="I206" s="142" t="e">
        <f>VLOOKUP(B206,MODALIDADE_1!A:G,7,FALSE)</f>
        <v>#N/A</v>
      </c>
      <c r="J206" s="106" t="e">
        <f>VLOOKUP(Tabela410[[#This Row],[Proposta de Referência]],SIMP_M1!A:K,9,FALSE)</f>
        <v>#VALUE!</v>
      </c>
      <c r="K206" s="106" t="e">
        <f>VLOOKUP(Tabela410[[#This Row],[Proposta de Referência]],SIMP_M1!A:K,8,FALSE)</f>
        <v>#VALUE!</v>
      </c>
      <c r="L206" s="107" t="e">
        <f t="shared" si="16"/>
        <v>#VALUE!</v>
      </c>
      <c r="M206" s="107" t="e">
        <f t="shared" si="17"/>
        <v>#VALUE!</v>
      </c>
      <c r="N206" s="142" t="e">
        <f t="shared" si="18"/>
        <v>#VALUE!</v>
      </c>
      <c r="O206" s="142" t="e">
        <f t="shared" si="19"/>
        <v>#N/A</v>
      </c>
      <c r="P206" s="24" t="str">
        <f>IFERROR(VLOOKUP(O206,HOSPITAIS_COM_DIVIDAS!A:E,5,FALSE),"")</f>
        <v/>
      </c>
    </row>
    <row r="207" spans="1:16" x14ac:dyDescent="0.25">
      <c r="A207" s="52" t="e">
        <f>Tabela410[[#This Row],[Status da Proposta]]</f>
        <v>#VALUE!</v>
      </c>
      <c r="B207" s="143">
        <f>MODALIDADE_1!A207</f>
        <v>0</v>
      </c>
      <c r="C207" s="142" t="e">
        <f>VLOOKUP(B207,MODALIDADE_1!A:B,2,FALSE)</f>
        <v>#N/A</v>
      </c>
      <c r="D207" s="142"/>
      <c r="E207" s="94" t="e">
        <f>VLOOKUP(B207,MODALIDADE_1!A:E,5,FALSE)</f>
        <v>#N/A</v>
      </c>
      <c r="F207" s="95" t="e">
        <f>VLOOKUP(B207,MODALIDADE_1!A:C,3,FALSE)</f>
        <v>#N/A</v>
      </c>
      <c r="G207" s="142" t="e">
        <f>VLOOKUP(B207,MODALIDADE_1!A:G,4,FALSE)</f>
        <v>#N/A</v>
      </c>
      <c r="H207" s="142" t="e">
        <f>VLOOKUP(B207,MODALIDADE_1!A:G,6,FALSE)</f>
        <v>#N/A</v>
      </c>
      <c r="I207" s="142" t="e">
        <f>VLOOKUP(B207,MODALIDADE_1!A:G,7,FALSE)</f>
        <v>#N/A</v>
      </c>
      <c r="J207" s="106" t="e">
        <f>VLOOKUP(Tabela410[[#This Row],[Proposta de Referência]],SIMP_M1!A:K,9,FALSE)</f>
        <v>#VALUE!</v>
      </c>
      <c r="K207" s="106" t="e">
        <f>VLOOKUP(Tabela410[[#This Row],[Proposta de Referência]],SIMP_M1!A:K,8,FALSE)</f>
        <v>#VALUE!</v>
      </c>
      <c r="L207" s="107" t="e">
        <f t="shared" si="16"/>
        <v>#VALUE!</v>
      </c>
      <c r="M207" s="107" t="e">
        <f t="shared" si="17"/>
        <v>#VALUE!</v>
      </c>
      <c r="N207" s="142" t="e">
        <f t="shared" si="18"/>
        <v>#VALUE!</v>
      </c>
      <c r="O207" s="142" t="e">
        <f t="shared" si="19"/>
        <v>#N/A</v>
      </c>
      <c r="P207" s="24" t="str">
        <f>IFERROR(VLOOKUP(O207,HOSPITAIS_COM_DIVIDAS!A:E,5,FALSE),"")</f>
        <v/>
      </c>
    </row>
    <row r="208" spans="1:16" x14ac:dyDescent="0.25">
      <c r="A208" s="52" t="e">
        <f>Tabela410[[#This Row],[Status da Proposta]]</f>
        <v>#VALUE!</v>
      </c>
      <c r="B208" s="143">
        <f>MODALIDADE_1!A208</f>
        <v>0</v>
      </c>
      <c r="C208" s="142" t="e">
        <f>VLOOKUP(B208,MODALIDADE_1!A:B,2,FALSE)</f>
        <v>#N/A</v>
      </c>
      <c r="D208" s="142"/>
      <c r="E208" s="94" t="e">
        <f>VLOOKUP(B208,MODALIDADE_1!A:E,5,FALSE)</f>
        <v>#N/A</v>
      </c>
      <c r="F208" s="95" t="e">
        <f>VLOOKUP(B208,MODALIDADE_1!A:C,3,FALSE)</f>
        <v>#N/A</v>
      </c>
      <c r="G208" s="142" t="e">
        <f>VLOOKUP(B208,MODALIDADE_1!A:G,4,FALSE)</f>
        <v>#N/A</v>
      </c>
      <c r="H208" s="142" t="e">
        <f>VLOOKUP(B208,MODALIDADE_1!A:G,6,FALSE)</f>
        <v>#N/A</v>
      </c>
      <c r="I208" s="142" t="e">
        <f>VLOOKUP(B208,MODALIDADE_1!A:G,7,FALSE)</f>
        <v>#N/A</v>
      </c>
      <c r="J208" s="106" t="e">
        <f>VLOOKUP(Tabela410[[#This Row],[Proposta de Referência]],SIMP_M1!A:K,9,FALSE)</f>
        <v>#VALUE!</v>
      </c>
      <c r="K208" s="106" t="e">
        <f>VLOOKUP(Tabela410[[#This Row],[Proposta de Referência]],SIMP_M1!A:K,8,FALSE)</f>
        <v>#VALUE!</v>
      </c>
      <c r="L208" s="107" t="e">
        <f t="shared" si="16"/>
        <v>#VALUE!</v>
      </c>
      <c r="M208" s="107" t="e">
        <f t="shared" si="17"/>
        <v>#VALUE!</v>
      </c>
      <c r="N208" s="142" t="e">
        <f t="shared" si="18"/>
        <v>#VALUE!</v>
      </c>
      <c r="O208" s="142" t="e">
        <f t="shared" si="19"/>
        <v>#N/A</v>
      </c>
      <c r="P208" s="24" t="str">
        <f>IFERROR(VLOOKUP(O208,HOSPITAIS_COM_DIVIDAS!A:E,5,FALSE),"")</f>
        <v/>
      </c>
    </row>
    <row r="209" spans="1:16" x14ac:dyDescent="0.25">
      <c r="A209" s="52" t="e">
        <f>Tabela410[[#This Row],[Status da Proposta]]</f>
        <v>#VALUE!</v>
      </c>
      <c r="B209" s="143">
        <f>MODALIDADE_1!A209</f>
        <v>0</v>
      </c>
      <c r="C209" s="142" t="e">
        <f>VLOOKUP(B209,MODALIDADE_1!A:B,2,FALSE)</f>
        <v>#N/A</v>
      </c>
      <c r="D209" s="142"/>
      <c r="E209" s="94" t="e">
        <f>VLOOKUP(B209,MODALIDADE_1!A:E,5,FALSE)</f>
        <v>#N/A</v>
      </c>
      <c r="F209" s="95" t="e">
        <f>VLOOKUP(B209,MODALIDADE_1!A:C,3,FALSE)</f>
        <v>#N/A</v>
      </c>
      <c r="G209" s="142" t="e">
        <f>VLOOKUP(B209,MODALIDADE_1!A:G,4,FALSE)</f>
        <v>#N/A</v>
      </c>
      <c r="H209" s="142" t="e">
        <f>VLOOKUP(B209,MODALIDADE_1!A:G,6,FALSE)</f>
        <v>#N/A</v>
      </c>
      <c r="I209" s="142" t="e">
        <f>VLOOKUP(B209,MODALIDADE_1!A:G,7,FALSE)</f>
        <v>#N/A</v>
      </c>
      <c r="J209" s="106" t="e">
        <f>VLOOKUP(Tabela410[[#This Row],[Proposta de Referência]],SIMP_M1!A:K,9,FALSE)</f>
        <v>#VALUE!</v>
      </c>
      <c r="K209" s="106" t="e">
        <f>VLOOKUP(Tabela410[[#This Row],[Proposta de Referência]],SIMP_M1!A:K,8,FALSE)</f>
        <v>#VALUE!</v>
      </c>
      <c r="L209" s="107" t="e">
        <f t="shared" si="16"/>
        <v>#VALUE!</v>
      </c>
      <c r="M209" s="107" t="e">
        <f t="shared" si="17"/>
        <v>#VALUE!</v>
      </c>
      <c r="N209" s="142" t="e">
        <f t="shared" si="18"/>
        <v>#VALUE!</v>
      </c>
      <c r="O209" s="142" t="e">
        <f t="shared" si="19"/>
        <v>#N/A</v>
      </c>
      <c r="P209" s="24" t="str">
        <f>IFERROR(VLOOKUP(O209,HOSPITAIS_COM_DIVIDAS!A:E,5,FALSE),"")</f>
        <v/>
      </c>
    </row>
    <row r="210" spans="1:16" x14ac:dyDescent="0.25">
      <c r="A210" s="52" t="e">
        <f>Tabela410[[#This Row],[Status da Proposta]]</f>
        <v>#VALUE!</v>
      </c>
      <c r="B210" s="143">
        <f>MODALIDADE_1!A210</f>
        <v>0</v>
      </c>
      <c r="C210" s="142" t="e">
        <f>VLOOKUP(B210,MODALIDADE_1!A:B,2,FALSE)</f>
        <v>#N/A</v>
      </c>
      <c r="D210" s="142"/>
      <c r="E210" s="94" t="e">
        <f>VLOOKUP(B210,MODALIDADE_1!A:E,5,FALSE)</f>
        <v>#N/A</v>
      </c>
      <c r="F210" s="95" t="e">
        <f>VLOOKUP(B210,MODALIDADE_1!A:C,3,FALSE)</f>
        <v>#N/A</v>
      </c>
      <c r="G210" s="142" t="e">
        <f>VLOOKUP(B210,MODALIDADE_1!A:G,4,FALSE)</f>
        <v>#N/A</v>
      </c>
      <c r="H210" s="142" t="e">
        <f>VLOOKUP(B210,MODALIDADE_1!A:G,6,FALSE)</f>
        <v>#N/A</v>
      </c>
      <c r="I210" s="142" t="e">
        <f>VLOOKUP(B210,MODALIDADE_1!A:G,7,FALSE)</f>
        <v>#N/A</v>
      </c>
      <c r="J210" s="106" t="e">
        <f>VLOOKUP(Tabela410[[#This Row],[Proposta de Referência]],SIMP_M1!A:K,9,FALSE)</f>
        <v>#VALUE!</v>
      </c>
      <c r="K210" s="106" t="e">
        <f>VLOOKUP(Tabela410[[#This Row],[Proposta de Referência]],SIMP_M1!A:K,8,FALSE)</f>
        <v>#VALUE!</v>
      </c>
      <c r="L210" s="107" t="e">
        <f t="shared" si="16"/>
        <v>#VALUE!</v>
      </c>
      <c r="M210" s="107" t="e">
        <f t="shared" si="17"/>
        <v>#VALUE!</v>
      </c>
      <c r="N210" s="142" t="e">
        <f t="shared" si="18"/>
        <v>#VALUE!</v>
      </c>
      <c r="O210" s="142" t="e">
        <f t="shared" si="19"/>
        <v>#N/A</v>
      </c>
      <c r="P210" s="24" t="str">
        <f>IFERROR(VLOOKUP(O210,HOSPITAIS_COM_DIVIDAS!A:E,5,FALSE),"")</f>
        <v/>
      </c>
    </row>
    <row r="211" spans="1:16" x14ac:dyDescent="0.25">
      <c r="A211" s="52" t="e">
        <f>Tabela410[[#This Row],[Status da Proposta]]</f>
        <v>#VALUE!</v>
      </c>
      <c r="B211" s="143">
        <f>MODALIDADE_1!A211</f>
        <v>0</v>
      </c>
      <c r="C211" s="142" t="e">
        <f>VLOOKUP(B211,MODALIDADE_1!A:B,2,FALSE)</f>
        <v>#N/A</v>
      </c>
      <c r="D211" s="142"/>
      <c r="E211" s="94" t="e">
        <f>VLOOKUP(B211,MODALIDADE_1!A:E,5,FALSE)</f>
        <v>#N/A</v>
      </c>
      <c r="F211" s="95" t="e">
        <f>VLOOKUP(B211,MODALIDADE_1!A:C,3,FALSE)</f>
        <v>#N/A</v>
      </c>
      <c r="G211" s="142" t="e">
        <f>VLOOKUP(B211,MODALIDADE_1!A:G,4,FALSE)</f>
        <v>#N/A</v>
      </c>
      <c r="H211" s="142" t="e">
        <f>VLOOKUP(B211,MODALIDADE_1!A:G,6,FALSE)</f>
        <v>#N/A</v>
      </c>
      <c r="I211" s="142" t="e">
        <f>VLOOKUP(B211,MODALIDADE_1!A:G,7,FALSE)</f>
        <v>#N/A</v>
      </c>
      <c r="J211" s="106" t="e">
        <f>VLOOKUP(Tabela410[[#This Row],[Proposta de Referência]],SIMP_M1!A:K,9,FALSE)</f>
        <v>#VALUE!</v>
      </c>
      <c r="K211" s="106" t="e">
        <f>VLOOKUP(Tabela410[[#This Row],[Proposta de Referência]],SIMP_M1!A:K,8,FALSE)</f>
        <v>#VALUE!</v>
      </c>
      <c r="L211" s="107" t="e">
        <f t="shared" si="16"/>
        <v>#VALUE!</v>
      </c>
      <c r="M211" s="107" t="e">
        <f t="shared" si="17"/>
        <v>#VALUE!</v>
      </c>
      <c r="N211" s="142" t="e">
        <f t="shared" si="18"/>
        <v>#VALUE!</v>
      </c>
      <c r="O211" s="142" t="e">
        <f t="shared" si="19"/>
        <v>#N/A</v>
      </c>
      <c r="P211" s="24" t="str">
        <f>IFERROR(VLOOKUP(O211,HOSPITAIS_COM_DIVIDAS!A:E,5,FALSE),"")</f>
        <v/>
      </c>
    </row>
    <row r="212" spans="1:16" x14ac:dyDescent="0.25">
      <c r="A212" s="52" t="e">
        <f>Tabela410[[#This Row],[Status da Proposta]]</f>
        <v>#VALUE!</v>
      </c>
      <c r="B212" s="143">
        <f>MODALIDADE_1!A212</f>
        <v>0</v>
      </c>
      <c r="C212" s="142" t="e">
        <f>VLOOKUP(B212,MODALIDADE_1!A:B,2,FALSE)</f>
        <v>#N/A</v>
      </c>
      <c r="D212" s="142"/>
      <c r="E212" s="94" t="e">
        <f>VLOOKUP(B212,MODALIDADE_1!A:E,5,FALSE)</f>
        <v>#N/A</v>
      </c>
      <c r="F212" s="95" t="e">
        <f>VLOOKUP(B212,MODALIDADE_1!A:C,3,FALSE)</f>
        <v>#N/A</v>
      </c>
      <c r="G212" s="142" t="e">
        <f>VLOOKUP(B212,MODALIDADE_1!A:G,4,FALSE)</f>
        <v>#N/A</v>
      </c>
      <c r="H212" s="142" t="e">
        <f>VLOOKUP(B212,MODALIDADE_1!A:G,6,FALSE)</f>
        <v>#N/A</v>
      </c>
      <c r="I212" s="142" t="e">
        <f>VLOOKUP(B212,MODALIDADE_1!A:G,7,FALSE)</f>
        <v>#N/A</v>
      </c>
      <c r="J212" s="106" t="e">
        <f>VLOOKUP(Tabela410[[#This Row],[Proposta de Referência]],SIMP_M1!A:K,9,FALSE)</f>
        <v>#VALUE!</v>
      </c>
      <c r="K212" s="106" t="e">
        <f>VLOOKUP(Tabela410[[#This Row],[Proposta de Referência]],SIMP_M1!A:K,8,FALSE)</f>
        <v>#VALUE!</v>
      </c>
      <c r="L212" s="107" t="e">
        <f t="shared" si="16"/>
        <v>#VALUE!</v>
      </c>
      <c r="M212" s="107" t="e">
        <f t="shared" si="17"/>
        <v>#VALUE!</v>
      </c>
      <c r="N212" s="142" t="e">
        <f t="shared" si="18"/>
        <v>#VALUE!</v>
      </c>
      <c r="O212" s="142" t="e">
        <f t="shared" si="19"/>
        <v>#N/A</v>
      </c>
      <c r="P212" s="24" t="str">
        <f>IFERROR(VLOOKUP(O212,HOSPITAIS_COM_DIVIDAS!A:E,5,FALSE),"")</f>
        <v/>
      </c>
    </row>
    <row r="213" spans="1:16" x14ac:dyDescent="0.25">
      <c r="A213" s="52" t="e">
        <f>Tabela410[[#This Row],[Status da Proposta]]</f>
        <v>#VALUE!</v>
      </c>
      <c r="B213" s="143">
        <f>MODALIDADE_1!A213</f>
        <v>0</v>
      </c>
      <c r="C213" s="142" t="e">
        <f>VLOOKUP(B213,MODALIDADE_1!A:B,2,FALSE)</f>
        <v>#N/A</v>
      </c>
      <c r="D213" s="142"/>
      <c r="E213" s="94" t="e">
        <f>VLOOKUP(B213,MODALIDADE_1!A:E,5,FALSE)</f>
        <v>#N/A</v>
      </c>
      <c r="F213" s="95" t="e">
        <f>VLOOKUP(B213,MODALIDADE_1!A:C,3,FALSE)</f>
        <v>#N/A</v>
      </c>
      <c r="G213" s="142" t="e">
        <f>VLOOKUP(B213,MODALIDADE_1!A:G,4,FALSE)</f>
        <v>#N/A</v>
      </c>
      <c r="H213" s="142" t="e">
        <f>VLOOKUP(B213,MODALIDADE_1!A:G,6,FALSE)</f>
        <v>#N/A</v>
      </c>
      <c r="I213" s="142" t="e">
        <f>VLOOKUP(B213,MODALIDADE_1!A:G,7,FALSE)</f>
        <v>#N/A</v>
      </c>
      <c r="J213" s="106" t="e">
        <f>VLOOKUP(Tabela410[[#This Row],[Proposta de Referência]],SIMP_M1!A:K,9,FALSE)</f>
        <v>#VALUE!</v>
      </c>
      <c r="K213" s="106" t="e">
        <f>VLOOKUP(Tabela410[[#This Row],[Proposta de Referência]],SIMP_M1!A:K,8,FALSE)</f>
        <v>#VALUE!</v>
      </c>
      <c r="L213" s="107" t="e">
        <f t="shared" si="16"/>
        <v>#VALUE!</v>
      </c>
      <c r="M213" s="107" t="e">
        <f t="shared" si="17"/>
        <v>#VALUE!</v>
      </c>
      <c r="N213" s="142" t="e">
        <f t="shared" si="18"/>
        <v>#VALUE!</v>
      </c>
      <c r="O213" s="142" t="e">
        <f t="shared" si="19"/>
        <v>#N/A</v>
      </c>
      <c r="P213" s="24" t="str">
        <f>IFERROR(VLOOKUP(O213,HOSPITAIS_COM_DIVIDAS!A:E,5,FALSE),"")</f>
        <v/>
      </c>
    </row>
    <row r="214" spans="1:16" x14ac:dyDescent="0.25">
      <c r="A214" s="52" t="e">
        <f>Tabela410[[#This Row],[Status da Proposta]]</f>
        <v>#VALUE!</v>
      </c>
      <c r="B214" s="143">
        <f>MODALIDADE_1!A214</f>
        <v>0</v>
      </c>
      <c r="C214" s="142" t="e">
        <f>VLOOKUP(B214,MODALIDADE_1!A:B,2,FALSE)</f>
        <v>#N/A</v>
      </c>
      <c r="D214" s="142"/>
      <c r="E214" s="94" t="e">
        <f>VLOOKUP(B214,MODALIDADE_1!A:E,5,FALSE)</f>
        <v>#N/A</v>
      </c>
      <c r="F214" s="95" t="e">
        <f>VLOOKUP(B214,MODALIDADE_1!A:C,3,FALSE)</f>
        <v>#N/A</v>
      </c>
      <c r="G214" s="142" t="e">
        <f>VLOOKUP(B214,MODALIDADE_1!A:G,4,FALSE)</f>
        <v>#N/A</v>
      </c>
      <c r="H214" s="142" t="e">
        <f>VLOOKUP(B214,MODALIDADE_1!A:G,6,FALSE)</f>
        <v>#N/A</v>
      </c>
      <c r="I214" s="142" t="e">
        <f>VLOOKUP(B214,MODALIDADE_1!A:G,7,FALSE)</f>
        <v>#N/A</v>
      </c>
      <c r="J214" s="106" t="e">
        <f>VLOOKUP(Tabela410[[#This Row],[Proposta de Referência]],SIMP_M1!A:K,9,FALSE)</f>
        <v>#VALUE!</v>
      </c>
      <c r="K214" s="106" t="e">
        <f>VLOOKUP(Tabela410[[#This Row],[Proposta de Referência]],SIMP_M1!A:K,8,FALSE)</f>
        <v>#VALUE!</v>
      </c>
      <c r="L214" s="107" t="e">
        <f t="shared" si="16"/>
        <v>#VALUE!</v>
      </c>
      <c r="M214" s="107" t="e">
        <f t="shared" si="17"/>
        <v>#VALUE!</v>
      </c>
      <c r="N214" s="142" t="e">
        <f t="shared" si="18"/>
        <v>#VALUE!</v>
      </c>
      <c r="O214" s="142" t="e">
        <f t="shared" si="19"/>
        <v>#N/A</v>
      </c>
      <c r="P214" s="24" t="str">
        <f>IFERROR(VLOOKUP(O214,HOSPITAIS_COM_DIVIDAS!A:E,5,FALSE),"")</f>
        <v/>
      </c>
    </row>
    <row r="215" spans="1:16" x14ac:dyDescent="0.25">
      <c r="A215" s="52" t="e">
        <f>Tabela410[[#This Row],[Status da Proposta]]</f>
        <v>#VALUE!</v>
      </c>
      <c r="B215" s="143">
        <f>MODALIDADE_1!A215</f>
        <v>0</v>
      </c>
      <c r="C215" s="142" t="e">
        <f>VLOOKUP(B215,MODALIDADE_1!A:B,2,FALSE)</f>
        <v>#N/A</v>
      </c>
      <c r="D215" s="142"/>
      <c r="E215" s="94" t="e">
        <f>VLOOKUP(B215,MODALIDADE_1!A:E,5,FALSE)</f>
        <v>#N/A</v>
      </c>
      <c r="F215" s="95" t="e">
        <f>VLOOKUP(B215,MODALIDADE_1!A:C,3,FALSE)</f>
        <v>#N/A</v>
      </c>
      <c r="G215" s="142" t="e">
        <f>VLOOKUP(B215,MODALIDADE_1!A:G,4,FALSE)</f>
        <v>#N/A</v>
      </c>
      <c r="H215" s="142" t="e">
        <f>VLOOKUP(B215,MODALIDADE_1!A:G,6,FALSE)</f>
        <v>#N/A</v>
      </c>
      <c r="I215" s="142" t="e">
        <f>VLOOKUP(B215,MODALIDADE_1!A:G,7,FALSE)</f>
        <v>#N/A</v>
      </c>
      <c r="J215" s="106" t="e">
        <f>VLOOKUP(Tabela410[[#This Row],[Proposta de Referência]],SIMP_M1!A:K,9,FALSE)</f>
        <v>#VALUE!</v>
      </c>
      <c r="K215" s="106" t="e">
        <f>VLOOKUP(Tabela410[[#This Row],[Proposta de Referência]],SIMP_M1!A:K,8,FALSE)</f>
        <v>#VALUE!</v>
      </c>
      <c r="L215" s="107" t="e">
        <f t="shared" si="16"/>
        <v>#VALUE!</v>
      </c>
      <c r="M215" s="107" t="e">
        <f t="shared" si="17"/>
        <v>#VALUE!</v>
      </c>
      <c r="N215" s="142" t="e">
        <f t="shared" si="18"/>
        <v>#VALUE!</v>
      </c>
      <c r="O215" s="142" t="e">
        <f t="shared" si="19"/>
        <v>#N/A</v>
      </c>
      <c r="P215" s="24" t="str">
        <f>IFERROR(VLOOKUP(O215,HOSPITAIS_COM_DIVIDAS!A:E,5,FALSE),"")</f>
        <v/>
      </c>
    </row>
    <row r="216" spans="1:16" x14ac:dyDescent="0.25">
      <c r="A216" s="52" t="e">
        <f>Tabela410[[#This Row],[Status da Proposta]]</f>
        <v>#VALUE!</v>
      </c>
      <c r="B216" s="143">
        <f>MODALIDADE_1!A216</f>
        <v>0</v>
      </c>
      <c r="C216" s="142" t="e">
        <f>VLOOKUP(B216,MODALIDADE_1!A:B,2,FALSE)</f>
        <v>#N/A</v>
      </c>
      <c r="D216" s="142"/>
      <c r="E216" s="94" t="e">
        <f>VLOOKUP(B216,MODALIDADE_1!A:E,5,FALSE)</f>
        <v>#N/A</v>
      </c>
      <c r="F216" s="95" t="e">
        <f>VLOOKUP(B216,MODALIDADE_1!A:C,3,FALSE)</f>
        <v>#N/A</v>
      </c>
      <c r="G216" s="142" t="e">
        <f>VLOOKUP(B216,MODALIDADE_1!A:G,4,FALSE)</f>
        <v>#N/A</v>
      </c>
      <c r="H216" s="142" t="e">
        <f>VLOOKUP(B216,MODALIDADE_1!A:G,6,FALSE)</f>
        <v>#N/A</v>
      </c>
      <c r="I216" s="142" t="e">
        <f>VLOOKUP(B216,MODALIDADE_1!A:G,7,FALSE)</f>
        <v>#N/A</v>
      </c>
      <c r="J216" s="106" t="e">
        <f>VLOOKUP(Tabela410[[#This Row],[Proposta de Referência]],SIMP_M1!A:K,9,FALSE)</f>
        <v>#VALUE!</v>
      </c>
      <c r="K216" s="106" t="e">
        <f>VLOOKUP(Tabela410[[#This Row],[Proposta de Referência]],SIMP_M1!A:K,8,FALSE)</f>
        <v>#VALUE!</v>
      </c>
      <c r="L216" s="107" t="e">
        <f t="shared" si="16"/>
        <v>#VALUE!</v>
      </c>
      <c r="M216" s="107" t="e">
        <f t="shared" si="17"/>
        <v>#VALUE!</v>
      </c>
      <c r="N216" s="142" t="e">
        <f t="shared" si="18"/>
        <v>#VALUE!</v>
      </c>
      <c r="O216" s="142" t="e">
        <f t="shared" si="19"/>
        <v>#N/A</v>
      </c>
      <c r="P216" s="24" t="str">
        <f>IFERROR(VLOOKUP(O216,HOSPITAIS_COM_DIVIDAS!A:E,5,FALSE),"")</f>
        <v/>
      </c>
    </row>
    <row r="217" spans="1:16" x14ac:dyDescent="0.25">
      <c r="A217" s="52" t="e">
        <f>Tabela410[[#This Row],[Status da Proposta]]</f>
        <v>#VALUE!</v>
      </c>
      <c r="B217" s="143">
        <f>MODALIDADE_1!A217</f>
        <v>0</v>
      </c>
      <c r="C217" s="142" t="e">
        <f>VLOOKUP(B217,MODALIDADE_1!A:B,2,FALSE)</f>
        <v>#N/A</v>
      </c>
      <c r="D217" s="142"/>
      <c r="E217" s="94" t="e">
        <f>VLOOKUP(B217,MODALIDADE_1!A:E,5,FALSE)</f>
        <v>#N/A</v>
      </c>
      <c r="F217" s="95" t="e">
        <f>VLOOKUP(B217,MODALIDADE_1!A:C,3,FALSE)</f>
        <v>#N/A</v>
      </c>
      <c r="G217" s="142" t="e">
        <f>VLOOKUP(B217,MODALIDADE_1!A:G,4,FALSE)</f>
        <v>#N/A</v>
      </c>
      <c r="H217" s="142" t="e">
        <f>VLOOKUP(B217,MODALIDADE_1!A:G,6,FALSE)</f>
        <v>#N/A</v>
      </c>
      <c r="I217" s="142" t="e">
        <f>VLOOKUP(B217,MODALIDADE_1!A:G,7,FALSE)</f>
        <v>#N/A</v>
      </c>
      <c r="J217" s="106" t="e">
        <f>VLOOKUP(Tabela410[[#This Row],[Proposta de Referência]],SIMP_M1!A:K,9,FALSE)</f>
        <v>#VALUE!</v>
      </c>
      <c r="K217" s="106" t="e">
        <f>VLOOKUP(Tabela410[[#This Row],[Proposta de Referência]],SIMP_M1!A:K,8,FALSE)</f>
        <v>#VALUE!</v>
      </c>
      <c r="L217" s="107" t="e">
        <f t="shared" si="16"/>
        <v>#VALUE!</v>
      </c>
      <c r="M217" s="107" t="e">
        <f t="shared" si="17"/>
        <v>#VALUE!</v>
      </c>
      <c r="N217" s="142" t="e">
        <f t="shared" si="18"/>
        <v>#VALUE!</v>
      </c>
      <c r="O217" s="142" t="e">
        <f t="shared" si="19"/>
        <v>#N/A</v>
      </c>
      <c r="P217" s="24" t="str">
        <f>IFERROR(VLOOKUP(O217,HOSPITAIS_COM_DIVIDAS!A:E,5,FALSE),"")</f>
        <v/>
      </c>
    </row>
    <row r="218" spans="1:16" x14ac:dyDescent="0.25">
      <c r="A218" s="52" t="e">
        <f>Tabela410[[#This Row],[Status da Proposta]]</f>
        <v>#VALUE!</v>
      </c>
      <c r="B218" s="143">
        <f>MODALIDADE_1!A218</f>
        <v>0</v>
      </c>
      <c r="C218" s="142" t="e">
        <f>VLOOKUP(B218,MODALIDADE_1!A:B,2,FALSE)</f>
        <v>#N/A</v>
      </c>
      <c r="D218" s="142"/>
      <c r="E218" s="94" t="e">
        <f>VLOOKUP(B218,MODALIDADE_1!A:E,5,FALSE)</f>
        <v>#N/A</v>
      </c>
      <c r="F218" s="95" t="e">
        <f>VLOOKUP(B218,MODALIDADE_1!A:C,3,FALSE)</f>
        <v>#N/A</v>
      </c>
      <c r="G218" s="142" t="e">
        <f>VLOOKUP(B218,MODALIDADE_1!A:G,4,FALSE)</f>
        <v>#N/A</v>
      </c>
      <c r="H218" s="142" t="e">
        <f>VLOOKUP(B218,MODALIDADE_1!A:G,6,FALSE)</f>
        <v>#N/A</v>
      </c>
      <c r="I218" s="142" t="e">
        <f>VLOOKUP(B218,MODALIDADE_1!A:G,7,FALSE)</f>
        <v>#N/A</v>
      </c>
      <c r="J218" s="106" t="e">
        <f>VLOOKUP(Tabela410[[#This Row],[Proposta de Referência]],SIMP_M1!A:K,9,FALSE)</f>
        <v>#VALUE!</v>
      </c>
      <c r="K218" s="106" t="e">
        <f>VLOOKUP(Tabela410[[#This Row],[Proposta de Referência]],SIMP_M1!A:K,8,FALSE)</f>
        <v>#VALUE!</v>
      </c>
      <c r="L218" s="107" t="e">
        <f t="shared" si="16"/>
        <v>#VALUE!</v>
      </c>
      <c r="M218" s="107" t="e">
        <f t="shared" si="17"/>
        <v>#VALUE!</v>
      </c>
      <c r="N218" s="142" t="e">
        <f t="shared" si="18"/>
        <v>#VALUE!</v>
      </c>
      <c r="O218" s="142" t="e">
        <f t="shared" si="19"/>
        <v>#N/A</v>
      </c>
      <c r="P218" s="24" t="str">
        <f>IFERROR(VLOOKUP(O218,HOSPITAIS_COM_DIVIDAS!A:E,5,FALSE),"")</f>
        <v/>
      </c>
    </row>
    <row r="219" spans="1:16" x14ac:dyDescent="0.25">
      <c r="A219" s="52" t="e">
        <f>Tabela410[[#This Row],[Status da Proposta]]</f>
        <v>#VALUE!</v>
      </c>
      <c r="B219" s="143">
        <f>MODALIDADE_1!A219</f>
        <v>0</v>
      </c>
      <c r="C219" s="142" t="e">
        <f>VLOOKUP(B219,MODALIDADE_1!A:B,2,FALSE)</f>
        <v>#N/A</v>
      </c>
      <c r="D219" s="142"/>
      <c r="E219" s="94" t="e">
        <f>VLOOKUP(B219,MODALIDADE_1!A:E,5,FALSE)</f>
        <v>#N/A</v>
      </c>
      <c r="F219" s="95" t="e">
        <f>VLOOKUP(B219,MODALIDADE_1!A:C,3,FALSE)</f>
        <v>#N/A</v>
      </c>
      <c r="G219" s="142" t="e">
        <f>VLOOKUP(B219,MODALIDADE_1!A:G,4,FALSE)</f>
        <v>#N/A</v>
      </c>
      <c r="H219" s="142" t="e">
        <f>VLOOKUP(B219,MODALIDADE_1!A:G,6,FALSE)</f>
        <v>#N/A</v>
      </c>
      <c r="I219" s="142" t="e">
        <f>VLOOKUP(B219,MODALIDADE_1!A:G,7,FALSE)</f>
        <v>#N/A</v>
      </c>
      <c r="J219" s="106" t="e">
        <f>VLOOKUP(Tabela410[[#This Row],[Proposta de Referência]],SIMP_M1!A:K,9,FALSE)</f>
        <v>#VALUE!</v>
      </c>
      <c r="K219" s="106" t="e">
        <f>VLOOKUP(Tabela410[[#This Row],[Proposta de Referência]],SIMP_M1!A:K,8,FALSE)</f>
        <v>#VALUE!</v>
      </c>
      <c r="L219" s="107" t="e">
        <f t="shared" si="16"/>
        <v>#VALUE!</v>
      </c>
      <c r="M219" s="107" t="e">
        <f t="shared" si="17"/>
        <v>#VALUE!</v>
      </c>
      <c r="N219" s="142" t="e">
        <f t="shared" si="18"/>
        <v>#VALUE!</v>
      </c>
      <c r="O219" s="142" t="e">
        <f t="shared" si="19"/>
        <v>#N/A</v>
      </c>
      <c r="P219" s="24" t="str">
        <f>IFERROR(VLOOKUP(O219,HOSPITAIS_COM_DIVIDAS!A:E,5,FALSE),"")</f>
        <v/>
      </c>
    </row>
    <row r="220" spans="1:16" x14ac:dyDescent="0.25">
      <c r="A220" s="52" t="e">
        <f>Tabela410[[#This Row],[Status da Proposta]]</f>
        <v>#VALUE!</v>
      </c>
      <c r="B220" s="143">
        <f>MODALIDADE_1!A220</f>
        <v>0</v>
      </c>
      <c r="C220" s="142" t="e">
        <f>VLOOKUP(B220,MODALIDADE_1!A:B,2,FALSE)</f>
        <v>#N/A</v>
      </c>
      <c r="D220" s="142"/>
      <c r="E220" s="94" t="e">
        <f>VLOOKUP(B220,MODALIDADE_1!A:E,5,FALSE)</f>
        <v>#N/A</v>
      </c>
      <c r="F220" s="95" t="e">
        <f>VLOOKUP(B220,MODALIDADE_1!A:C,3,FALSE)</f>
        <v>#N/A</v>
      </c>
      <c r="G220" s="142" t="e">
        <f>VLOOKUP(B220,MODALIDADE_1!A:G,4,FALSE)</f>
        <v>#N/A</v>
      </c>
      <c r="H220" s="142" t="e">
        <f>VLOOKUP(B220,MODALIDADE_1!A:G,6,FALSE)</f>
        <v>#N/A</v>
      </c>
      <c r="I220" s="142" t="e">
        <f>VLOOKUP(B220,MODALIDADE_1!A:G,7,FALSE)</f>
        <v>#N/A</v>
      </c>
      <c r="J220" s="106" t="e">
        <f>VLOOKUP(Tabela410[[#This Row],[Proposta de Referência]],SIMP_M1!A:K,9,FALSE)</f>
        <v>#VALUE!</v>
      </c>
      <c r="K220" s="106" t="e">
        <f>VLOOKUP(Tabela410[[#This Row],[Proposta de Referência]],SIMP_M1!A:K,8,FALSE)</f>
        <v>#VALUE!</v>
      </c>
      <c r="L220" s="107" t="e">
        <f t="shared" si="16"/>
        <v>#VALUE!</v>
      </c>
      <c r="M220" s="107" t="e">
        <f t="shared" si="17"/>
        <v>#VALUE!</v>
      </c>
      <c r="N220" s="142" t="e">
        <f t="shared" si="18"/>
        <v>#VALUE!</v>
      </c>
      <c r="O220" s="142" t="e">
        <f t="shared" si="19"/>
        <v>#N/A</v>
      </c>
      <c r="P220" s="24" t="str">
        <f>IFERROR(VLOOKUP(O220,HOSPITAIS_COM_DIVIDAS!A:E,5,FALSE),"")</f>
        <v/>
      </c>
    </row>
    <row r="221" spans="1:16" x14ac:dyDescent="0.25">
      <c r="A221" s="52" t="e">
        <f>Tabela410[[#This Row],[Status da Proposta]]</f>
        <v>#VALUE!</v>
      </c>
      <c r="B221" s="143">
        <f>MODALIDADE_1!A221</f>
        <v>0</v>
      </c>
      <c r="C221" s="142" t="e">
        <f>VLOOKUP(B221,MODALIDADE_1!A:B,2,FALSE)</f>
        <v>#N/A</v>
      </c>
      <c r="D221" s="142"/>
      <c r="E221" s="94" t="e">
        <f>VLOOKUP(B221,MODALIDADE_1!A:E,5,FALSE)</f>
        <v>#N/A</v>
      </c>
      <c r="F221" s="95" t="e">
        <f>VLOOKUP(B221,MODALIDADE_1!A:C,3,FALSE)</f>
        <v>#N/A</v>
      </c>
      <c r="G221" s="142" t="e">
        <f>VLOOKUP(B221,MODALIDADE_1!A:G,4,FALSE)</f>
        <v>#N/A</v>
      </c>
      <c r="H221" s="142" t="e">
        <f>VLOOKUP(B221,MODALIDADE_1!A:G,6,FALSE)</f>
        <v>#N/A</v>
      </c>
      <c r="I221" s="142" t="e">
        <f>VLOOKUP(B221,MODALIDADE_1!A:G,7,FALSE)</f>
        <v>#N/A</v>
      </c>
      <c r="J221" s="106" t="e">
        <f>VLOOKUP(Tabela410[[#This Row],[Proposta de Referência]],SIMP_M1!A:K,9,FALSE)</f>
        <v>#VALUE!</v>
      </c>
      <c r="K221" s="106" t="e">
        <f>VLOOKUP(Tabela410[[#This Row],[Proposta de Referência]],SIMP_M1!A:K,8,FALSE)</f>
        <v>#VALUE!</v>
      </c>
      <c r="L221" s="107" t="e">
        <f t="shared" si="16"/>
        <v>#VALUE!</v>
      </c>
      <c r="M221" s="107" t="e">
        <f t="shared" si="17"/>
        <v>#VALUE!</v>
      </c>
      <c r="N221" s="142" t="e">
        <f t="shared" si="18"/>
        <v>#VALUE!</v>
      </c>
      <c r="O221" s="142" t="e">
        <f t="shared" si="19"/>
        <v>#N/A</v>
      </c>
      <c r="P221" s="24" t="str">
        <f>IFERROR(VLOOKUP(O221,HOSPITAIS_COM_DIVIDAS!A:E,5,FALSE),"")</f>
        <v/>
      </c>
    </row>
    <row r="222" spans="1:16" x14ac:dyDescent="0.25">
      <c r="A222" s="52" t="e">
        <f>Tabela410[[#This Row],[Status da Proposta]]</f>
        <v>#VALUE!</v>
      </c>
      <c r="B222" s="143">
        <f>MODALIDADE_1!A222</f>
        <v>0</v>
      </c>
      <c r="C222" s="142" t="e">
        <f>VLOOKUP(B222,MODALIDADE_1!A:B,2,FALSE)</f>
        <v>#N/A</v>
      </c>
      <c r="D222" s="142"/>
      <c r="E222" s="94" t="e">
        <f>VLOOKUP(B222,MODALIDADE_1!A:E,5,FALSE)</f>
        <v>#N/A</v>
      </c>
      <c r="F222" s="95" t="e">
        <f>VLOOKUP(B222,MODALIDADE_1!A:C,3,FALSE)</f>
        <v>#N/A</v>
      </c>
      <c r="G222" s="142" t="e">
        <f>VLOOKUP(B222,MODALIDADE_1!A:G,4,FALSE)</f>
        <v>#N/A</v>
      </c>
      <c r="H222" s="142" t="e">
        <f>VLOOKUP(B222,MODALIDADE_1!A:G,6,FALSE)</f>
        <v>#N/A</v>
      </c>
      <c r="I222" s="142" t="e">
        <f>VLOOKUP(B222,MODALIDADE_1!A:G,7,FALSE)</f>
        <v>#N/A</v>
      </c>
      <c r="J222" s="106" t="e">
        <f>VLOOKUP(Tabela410[[#This Row],[Proposta de Referência]],SIMP_M1!A:K,9,FALSE)</f>
        <v>#VALUE!</v>
      </c>
      <c r="K222" s="106" t="e">
        <f>VLOOKUP(Tabela410[[#This Row],[Proposta de Referência]],SIMP_M1!A:K,8,FALSE)</f>
        <v>#VALUE!</v>
      </c>
      <c r="L222" s="107" t="e">
        <f t="shared" si="16"/>
        <v>#VALUE!</v>
      </c>
      <c r="M222" s="107" t="e">
        <f t="shared" si="17"/>
        <v>#VALUE!</v>
      </c>
      <c r="N222" s="142" t="e">
        <f t="shared" si="18"/>
        <v>#VALUE!</v>
      </c>
      <c r="O222" s="142" t="e">
        <f t="shared" si="19"/>
        <v>#N/A</v>
      </c>
      <c r="P222" s="24" t="str">
        <f>IFERROR(VLOOKUP(O222,HOSPITAIS_COM_DIVIDAS!A:E,5,FALSE),"")</f>
        <v/>
      </c>
    </row>
    <row r="223" spans="1:16" x14ac:dyDescent="0.25">
      <c r="A223" s="52" t="e">
        <f>Tabela410[[#This Row],[Status da Proposta]]</f>
        <v>#VALUE!</v>
      </c>
      <c r="B223" s="143">
        <f>MODALIDADE_1!A223</f>
        <v>0</v>
      </c>
      <c r="C223" s="142" t="e">
        <f>VLOOKUP(B223,MODALIDADE_1!A:B,2,FALSE)</f>
        <v>#N/A</v>
      </c>
      <c r="D223" s="142"/>
      <c r="E223" s="94" t="e">
        <f>VLOOKUP(B223,MODALIDADE_1!A:E,5,FALSE)</f>
        <v>#N/A</v>
      </c>
      <c r="F223" s="95" t="e">
        <f>VLOOKUP(B223,MODALIDADE_1!A:C,3,FALSE)</f>
        <v>#N/A</v>
      </c>
      <c r="G223" s="142" t="e">
        <f>VLOOKUP(B223,MODALIDADE_1!A:G,4,FALSE)</f>
        <v>#N/A</v>
      </c>
      <c r="H223" s="142" t="e">
        <f>VLOOKUP(B223,MODALIDADE_1!A:G,6,FALSE)</f>
        <v>#N/A</v>
      </c>
      <c r="I223" s="142" t="e">
        <f>VLOOKUP(B223,MODALIDADE_1!A:G,7,FALSE)</f>
        <v>#N/A</v>
      </c>
      <c r="J223" s="106" t="e">
        <f>VLOOKUP(Tabela410[[#This Row],[Proposta de Referência]],SIMP_M1!A:K,9,FALSE)</f>
        <v>#VALUE!</v>
      </c>
      <c r="K223" s="106" t="e">
        <f>VLOOKUP(Tabela410[[#This Row],[Proposta de Referência]],SIMP_M1!A:K,8,FALSE)</f>
        <v>#VALUE!</v>
      </c>
      <c r="L223" s="107" t="e">
        <f t="shared" si="16"/>
        <v>#VALUE!</v>
      </c>
      <c r="M223" s="107" t="e">
        <f t="shared" si="17"/>
        <v>#VALUE!</v>
      </c>
      <c r="N223" s="142" t="e">
        <f t="shared" si="18"/>
        <v>#VALUE!</v>
      </c>
      <c r="O223" s="142" t="e">
        <f t="shared" si="19"/>
        <v>#N/A</v>
      </c>
      <c r="P223" s="24" t="str">
        <f>IFERROR(VLOOKUP(O223,HOSPITAIS_COM_DIVIDAS!A:E,5,FALSE),"")</f>
        <v/>
      </c>
    </row>
    <row r="224" spans="1:16" x14ac:dyDescent="0.25">
      <c r="A224" s="52" t="e">
        <f>Tabela410[[#This Row],[Status da Proposta]]</f>
        <v>#VALUE!</v>
      </c>
      <c r="B224" s="143">
        <f>MODALIDADE_1!A224</f>
        <v>0</v>
      </c>
      <c r="C224" s="142" t="e">
        <f>VLOOKUP(B224,MODALIDADE_1!A:B,2,FALSE)</f>
        <v>#N/A</v>
      </c>
      <c r="D224" s="142"/>
      <c r="E224" s="94" t="e">
        <f>VLOOKUP(B224,MODALIDADE_1!A:E,5,FALSE)</f>
        <v>#N/A</v>
      </c>
      <c r="F224" s="95" t="e">
        <f>VLOOKUP(B224,MODALIDADE_1!A:C,3,FALSE)</f>
        <v>#N/A</v>
      </c>
      <c r="G224" s="142" t="e">
        <f>VLOOKUP(B224,MODALIDADE_1!A:G,4,FALSE)</f>
        <v>#N/A</v>
      </c>
      <c r="H224" s="142" t="e">
        <f>VLOOKUP(B224,MODALIDADE_1!A:G,6,FALSE)</f>
        <v>#N/A</v>
      </c>
      <c r="I224" s="142" t="e">
        <f>VLOOKUP(B224,MODALIDADE_1!A:G,7,FALSE)</f>
        <v>#N/A</v>
      </c>
      <c r="J224" s="106" t="e">
        <f>VLOOKUP(Tabela410[[#This Row],[Proposta de Referência]],SIMP_M1!A:K,9,FALSE)</f>
        <v>#VALUE!</v>
      </c>
      <c r="K224" s="106" t="e">
        <f>VLOOKUP(Tabela410[[#This Row],[Proposta de Referência]],SIMP_M1!A:K,8,FALSE)</f>
        <v>#VALUE!</v>
      </c>
      <c r="L224" s="107" t="e">
        <f t="shared" ref="L224:L287" si="20">K224+J224</f>
        <v>#VALUE!</v>
      </c>
      <c r="M224" s="107" t="e">
        <f t="shared" ref="M224:M287" si="21">L224*12</f>
        <v>#VALUE!</v>
      </c>
      <c r="N224" s="142" t="e">
        <f t="shared" ref="N224:N287" si="22">IF(L224&gt;100000,"SIM, POSSUI VALOR ACIMA DE R$100.000,00","NÃO, POSSUI VALOR NECESSÁRIO")</f>
        <v>#VALUE!</v>
      </c>
      <c r="O224" s="142" t="e">
        <f t="shared" ref="O224:O287" si="23">LEFT(E224,8)</f>
        <v>#N/A</v>
      </c>
      <c r="P224" s="24" t="str">
        <f>IFERROR(VLOOKUP(O224,HOSPITAIS_COM_DIVIDAS!A:E,5,FALSE),"")</f>
        <v/>
      </c>
    </row>
    <row r="225" spans="1:16" x14ac:dyDescent="0.25">
      <c r="A225" s="52" t="e">
        <f>Tabela410[[#This Row],[Status da Proposta]]</f>
        <v>#VALUE!</v>
      </c>
      <c r="B225" s="143">
        <f>MODALIDADE_1!A225</f>
        <v>0</v>
      </c>
      <c r="C225" s="142" t="e">
        <f>VLOOKUP(B225,MODALIDADE_1!A:B,2,FALSE)</f>
        <v>#N/A</v>
      </c>
      <c r="D225" s="142"/>
      <c r="E225" s="94" t="e">
        <f>VLOOKUP(B225,MODALIDADE_1!A:E,5,FALSE)</f>
        <v>#N/A</v>
      </c>
      <c r="F225" s="95" t="e">
        <f>VLOOKUP(B225,MODALIDADE_1!A:C,3,FALSE)</f>
        <v>#N/A</v>
      </c>
      <c r="G225" s="142" t="e">
        <f>VLOOKUP(B225,MODALIDADE_1!A:G,4,FALSE)</f>
        <v>#N/A</v>
      </c>
      <c r="H225" s="142" t="e">
        <f>VLOOKUP(B225,MODALIDADE_1!A:G,6,FALSE)</f>
        <v>#N/A</v>
      </c>
      <c r="I225" s="142" t="e">
        <f>VLOOKUP(B225,MODALIDADE_1!A:G,7,FALSE)</f>
        <v>#N/A</v>
      </c>
      <c r="J225" s="106" t="e">
        <f>VLOOKUP(Tabela410[[#This Row],[Proposta de Referência]],SIMP_M1!A:K,9,FALSE)</f>
        <v>#VALUE!</v>
      </c>
      <c r="K225" s="106" t="e">
        <f>VLOOKUP(Tabela410[[#This Row],[Proposta de Referência]],SIMP_M1!A:K,8,FALSE)</f>
        <v>#VALUE!</v>
      </c>
      <c r="L225" s="107" t="e">
        <f t="shared" si="20"/>
        <v>#VALUE!</v>
      </c>
      <c r="M225" s="107" t="e">
        <f t="shared" si="21"/>
        <v>#VALUE!</v>
      </c>
      <c r="N225" s="142" t="e">
        <f t="shared" si="22"/>
        <v>#VALUE!</v>
      </c>
      <c r="O225" s="142" t="e">
        <f t="shared" si="23"/>
        <v>#N/A</v>
      </c>
      <c r="P225" s="24" t="str">
        <f>IFERROR(VLOOKUP(O225,HOSPITAIS_COM_DIVIDAS!A:E,5,FALSE),"")</f>
        <v/>
      </c>
    </row>
    <row r="226" spans="1:16" x14ac:dyDescent="0.25">
      <c r="A226" s="52" t="e">
        <f>Tabela410[[#This Row],[Status da Proposta]]</f>
        <v>#VALUE!</v>
      </c>
      <c r="B226" s="143">
        <f>MODALIDADE_1!A226</f>
        <v>0</v>
      </c>
      <c r="C226" s="142" t="e">
        <f>VLOOKUP(B226,MODALIDADE_1!A:B,2,FALSE)</f>
        <v>#N/A</v>
      </c>
      <c r="D226" s="142"/>
      <c r="E226" s="94" t="e">
        <f>VLOOKUP(B226,MODALIDADE_1!A:E,5,FALSE)</f>
        <v>#N/A</v>
      </c>
      <c r="F226" s="95" t="e">
        <f>VLOOKUP(B226,MODALIDADE_1!A:C,3,FALSE)</f>
        <v>#N/A</v>
      </c>
      <c r="G226" s="142" t="e">
        <f>VLOOKUP(B226,MODALIDADE_1!A:G,4,FALSE)</f>
        <v>#N/A</v>
      </c>
      <c r="H226" s="142" t="e">
        <f>VLOOKUP(B226,MODALIDADE_1!A:G,6,FALSE)</f>
        <v>#N/A</v>
      </c>
      <c r="I226" s="142" t="e">
        <f>VLOOKUP(B226,MODALIDADE_1!A:G,7,FALSE)</f>
        <v>#N/A</v>
      </c>
      <c r="J226" s="106" t="e">
        <f>VLOOKUP(Tabela410[[#This Row],[Proposta de Referência]],SIMP_M1!A:K,9,FALSE)</f>
        <v>#VALUE!</v>
      </c>
      <c r="K226" s="106" t="e">
        <f>VLOOKUP(Tabela410[[#This Row],[Proposta de Referência]],SIMP_M1!A:K,8,FALSE)</f>
        <v>#VALUE!</v>
      </c>
      <c r="L226" s="107" t="e">
        <f t="shared" si="20"/>
        <v>#VALUE!</v>
      </c>
      <c r="M226" s="107" t="e">
        <f t="shared" si="21"/>
        <v>#VALUE!</v>
      </c>
      <c r="N226" s="142" t="e">
        <f t="shared" si="22"/>
        <v>#VALUE!</v>
      </c>
      <c r="O226" s="142" t="e">
        <f t="shared" si="23"/>
        <v>#N/A</v>
      </c>
      <c r="P226" s="24" t="str">
        <f>IFERROR(VLOOKUP(O226,HOSPITAIS_COM_DIVIDAS!A:E,5,FALSE),"")</f>
        <v/>
      </c>
    </row>
    <row r="227" spans="1:16" x14ac:dyDescent="0.25">
      <c r="A227" s="52" t="e">
        <f>Tabela410[[#This Row],[Status da Proposta]]</f>
        <v>#VALUE!</v>
      </c>
      <c r="B227" s="143">
        <f>MODALIDADE_1!A227</f>
        <v>0</v>
      </c>
      <c r="C227" s="142" t="e">
        <f>VLOOKUP(B227,MODALIDADE_1!A:B,2,FALSE)</f>
        <v>#N/A</v>
      </c>
      <c r="D227" s="142"/>
      <c r="E227" s="94" t="e">
        <f>VLOOKUP(B227,MODALIDADE_1!A:E,5,FALSE)</f>
        <v>#N/A</v>
      </c>
      <c r="F227" s="95" t="e">
        <f>VLOOKUP(B227,MODALIDADE_1!A:C,3,FALSE)</f>
        <v>#N/A</v>
      </c>
      <c r="G227" s="142" t="e">
        <f>VLOOKUP(B227,MODALIDADE_1!A:G,4,FALSE)</f>
        <v>#N/A</v>
      </c>
      <c r="H227" s="142" t="e">
        <f>VLOOKUP(B227,MODALIDADE_1!A:G,6,FALSE)</f>
        <v>#N/A</v>
      </c>
      <c r="I227" s="142" t="e">
        <f>VLOOKUP(B227,MODALIDADE_1!A:G,7,FALSE)</f>
        <v>#N/A</v>
      </c>
      <c r="J227" s="106" t="e">
        <f>VLOOKUP(Tabela410[[#This Row],[Proposta de Referência]],SIMP_M1!A:K,9,FALSE)</f>
        <v>#VALUE!</v>
      </c>
      <c r="K227" s="106" t="e">
        <f>VLOOKUP(Tabela410[[#This Row],[Proposta de Referência]],SIMP_M1!A:K,8,FALSE)</f>
        <v>#VALUE!</v>
      </c>
      <c r="L227" s="107" t="e">
        <f t="shared" si="20"/>
        <v>#VALUE!</v>
      </c>
      <c r="M227" s="107" t="e">
        <f t="shared" si="21"/>
        <v>#VALUE!</v>
      </c>
      <c r="N227" s="142" t="e">
        <f t="shared" si="22"/>
        <v>#VALUE!</v>
      </c>
      <c r="O227" s="142" t="e">
        <f t="shared" si="23"/>
        <v>#N/A</v>
      </c>
      <c r="P227" s="24" t="str">
        <f>IFERROR(VLOOKUP(O227,HOSPITAIS_COM_DIVIDAS!A:E,5,FALSE),"")</f>
        <v/>
      </c>
    </row>
    <row r="228" spans="1:16" x14ac:dyDescent="0.25">
      <c r="A228" s="52" t="e">
        <f>Tabela410[[#This Row],[Status da Proposta]]</f>
        <v>#VALUE!</v>
      </c>
      <c r="B228" s="143">
        <f>MODALIDADE_1!A228</f>
        <v>0</v>
      </c>
      <c r="C228" s="142" t="e">
        <f>VLOOKUP(B228,MODALIDADE_1!A:B,2,FALSE)</f>
        <v>#N/A</v>
      </c>
      <c r="D228" s="142"/>
      <c r="E228" s="94" t="e">
        <f>VLOOKUP(B228,MODALIDADE_1!A:E,5,FALSE)</f>
        <v>#N/A</v>
      </c>
      <c r="F228" s="95" t="e">
        <f>VLOOKUP(B228,MODALIDADE_1!A:C,3,FALSE)</f>
        <v>#N/A</v>
      </c>
      <c r="G228" s="142" t="e">
        <f>VLOOKUP(B228,MODALIDADE_1!A:G,4,FALSE)</f>
        <v>#N/A</v>
      </c>
      <c r="H228" s="142" t="e">
        <f>VLOOKUP(B228,MODALIDADE_1!A:G,6,FALSE)</f>
        <v>#N/A</v>
      </c>
      <c r="I228" s="142" t="e">
        <f>VLOOKUP(B228,MODALIDADE_1!A:G,7,FALSE)</f>
        <v>#N/A</v>
      </c>
      <c r="J228" s="106" t="e">
        <f>VLOOKUP(Tabela410[[#This Row],[Proposta de Referência]],SIMP_M1!A:K,9,FALSE)</f>
        <v>#VALUE!</v>
      </c>
      <c r="K228" s="106" t="e">
        <f>VLOOKUP(Tabela410[[#This Row],[Proposta de Referência]],SIMP_M1!A:K,8,FALSE)</f>
        <v>#VALUE!</v>
      </c>
      <c r="L228" s="107" t="e">
        <f t="shared" si="20"/>
        <v>#VALUE!</v>
      </c>
      <c r="M228" s="107" t="e">
        <f t="shared" si="21"/>
        <v>#VALUE!</v>
      </c>
      <c r="N228" s="142" t="e">
        <f t="shared" si="22"/>
        <v>#VALUE!</v>
      </c>
      <c r="O228" s="142" t="e">
        <f t="shared" si="23"/>
        <v>#N/A</v>
      </c>
      <c r="P228" s="24" t="str">
        <f>IFERROR(VLOOKUP(O228,HOSPITAIS_COM_DIVIDAS!A:E,5,FALSE),"")</f>
        <v/>
      </c>
    </row>
    <row r="229" spans="1:16" x14ac:dyDescent="0.25">
      <c r="A229" s="52" t="e">
        <f>Tabela410[[#This Row],[Status da Proposta]]</f>
        <v>#VALUE!</v>
      </c>
      <c r="B229" s="143">
        <f>MODALIDADE_1!A229</f>
        <v>0</v>
      </c>
      <c r="C229" s="142" t="e">
        <f>VLOOKUP(B229,MODALIDADE_1!A:B,2,FALSE)</f>
        <v>#N/A</v>
      </c>
      <c r="D229" s="142"/>
      <c r="E229" s="94" t="e">
        <f>VLOOKUP(B229,MODALIDADE_1!A:E,5,FALSE)</f>
        <v>#N/A</v>
      </c>
      <c r="F229" s="95" t="e">
        <f>VLOOKUP(B229,MODALIDADE_1!A:C,3,FALSE)</f>
        <v>#N/A</v>
      </c>
      <c r="G229" s="142" t="e">
        <f>VLOOKUP(B229,MODALIDADE_1!A:G,4,FALSE)</f>
        <v>#N/A</v>
      </c>
      <c r="H229" s="142" t="e">
        <f>VLOOKUP(B229,MODALIDADE_1!A:G,6,FALSE)</f>
        <v>#N/A</v>
      </c>
      <c r="I229" s="142" t="e">
        <f>VLOOKUP(B229,MODALIDADE_1!A:G,7,FALSE)</f>
        <v>#N/A</v>
      </c>
      <c r="J229" s="106" t="e">
        <f>VLOOKUP(Tabela410[[#This Row],[Proposta de Referência]],SIMP_M1!A:K,9,FALSE)</f>
        <v>#VALUE!</v>
      </c>
      <c r="K229" s="106" t="e">
        <f>VLOOKUP(Tabela410[[#This Row],[Proposta de Referência]],SIMP_M1!A:K,8,FALSE)</f>
        <v>#VALUE!</v>
      </c>
      <c r="L229" s="107" t="e">
        <f t="shared" si="20"/>
        <v>#VALUE!</v>
      </c>
      <c r="M229" s="107" t="e">
        <f t="shared" si="21"/>
        <v>#VALUE!</v>
      </c>
      <c r="N229" s="142" t="e">
        <f t="shared" si="22"/>
        <v>#VALUE!</v>
      </c>
      <c r="O229" s="142" t="e">
        <f t="shared" si="23"/>
        <v>#N/A</v>
      </c>
      <c r="P229" s="24" t="str">
        <f>IFERROR(VLOOKUP(O229,HOSPITAIS_COM_DIVIDAS!A:E,5,FALSE),"")</f>
        <v/>
      </c>
    </row>
    <row r="230" spans="1:16" x14ac:dyDescent="0.25">
      <c r="A230" s="52" t="e">
        <f>Tabela410[[#This Row],[Status da Proposta]]</f>
        <v>#VALUE!</v>
      </c>
      <c r="B230" s="143">
        <f>MODALIDADE_1!A230</f>
        <v>0</v>
      </c>
      <c r="C230" s="142" t="e">
        <f>VLOOKUP(B230,MODALIDADE_1!A:B,2,FALSE)</f>
        <v>#N/A</v>
      </c>
      <c r="D230" s="142"/>
      <c r="E230" s="94" t="e">
        <f>VLOOKUP(B230,MODALIDADE_1!A:E,5,FALSE)</f>
        <v>#N/A</v>
      </c>
      <c r="F230" s="95" t="e">
        <f>VLOOKUP(B230,MODALIDADE_1!A:C,3,FALSE)</f>
        <v>#N/A</v>
      </c>
      <c r="G230" s="142" t="e">
        <f>VLOOKUP(B230,MODALIDADE_1!A:G,4,FALSE)</f>
        <v>#N/A</v>
      </c>
      <c r="H230" s="142" t="e">
        <f>VLOOKUP(B230,MODALIDADE_1!A:G,6,FALSE)</f>
        <v>#N/A</v>
      </c>
      <c r="I230" s="142" t="e">
        <f>VLOOKUP(B230,MODALIDADE_1!A:G,7,FALSE)</f>
        <v>#N/A</v>
      </c>
      <c r="J230" s="106" t="e">
        <f>VLOOKUP(Tabela410[[#This Row],[Proposta de Referência]],SIMP_M1!A:K,9,FALSE)</f>
        <v>#VALUE!</v>
      </c>
      <c r="K230" s="106" t="e">
        <f>VLOOKUP(Tabela410[[#This Row],[Proposta de Referência]],SIMP_M1!A:K,8,FALSE)</f>
        <v>#VALUE!</v>
      </c>
      <c r="L230" s="107" t="e">
        <f t="shared" si="20"/>
        <v>#VALUE!</v>
      </c>
      <c r="M230" s="107" t="e">
        <f t="shared" si="21"/>
        <v>#VALUE!</v>
      </c>
      <c r="N230" s="142" t="e">
        <f t="shared" si="22"/>
        <v>#VALUE!</v>
      </c>
      <c r="O230" s="142" t="e">
        <f t="shared" si="23"/>
        <v>#N/A</v>
      </c>
      <c r="P230" s="24" t="str">
        <f>IFERROR(VLOOKUP(O230,HOSPITAIS_COM_DIVIDAS!A:E,5,FALSE),"")</f>
        <v/>
      </c>
    </row>
    <row r="231" spans="1:16" x14ac:dyDescent="0.25">
      <c r="A231" s="52" t="e">
        <f>Tabela410[[#This Row],[Status da Proposta]]</f>
        <v>#VALUE!</v>
      </c>
      <c r="B231" s="143">
        <f>MODALIDADE_1!A231</f>
        <v>0</v>
      </c>
      <c r="C231" s="142" t="e">
        <f>VLOOKUP(B231,MODALIDADE_1!A:B,2,FALSE)</f>
        <v>#N/A</v>
      </c>
      <c r="D231" s="142"/>
      <c r="E231" s="94" t="e">
        <f>VLOOKUP(B231,MODALIDADE_1!A:E,5,FALSE)</f>
        <v>#N/A</v>
      </c>
      <c r="F231" s="95" t="e">
        <f>VLOOKUP(B231,MODALIDADE_1!A:C,3,FALSE)</f>
        <v>#N/A</v>
      </c>
      <c r="G231" s="142" t="e">
        <f>VLOOKUP(B231,MODALIDADE_1!A:G,4,FALSE)</f>
        <v>#N/A</v>
      </c>
      <c r="H231" s="142" t="e">
        <f>VLOOKUP(B231,MODALIDADE_1!A:G,6,FALSE)</f>
        <v>#N/A</v>
      </c>
      <c r="I231" s="142" t="e">
        <f>VLOOKUP(B231,MODALIDADE_1!A:G,7,FALSE)</f>
        <v>#N/A</v>
      </c>
      <c r="J231" s="106" t="e">
        <f>VLOOKUP(Tabela410[[#This Row],[Proposta de Referência]],SIMP_M1!A:K,9,FALSE)</f>
        <v>#VALUE!</v>
      </c>
      <c r="K231" s="106" t="e">
        <f>VLOOKUP(Tabela410[[#This Row],[Proposta de Referência]],SIMP_M1!A:K,8,FALSE)</f>
        <v>#VALUE!</v>
      </c>
      <c r="L231" s="107" t="e">
        <f t="shared" si="20"/>
        <v>#VALUE!</v>
      </c>
      <c r="M231" s="107" t="e">
        <f t="shared" si="21"/>
        <v>#VALUE!</v>
      </c>
      <c r="N231" s="142" t="e">
        <f t="shared" si="22"/>
        <v>#VALUE!</v>
      </c>
      <c r="O231" s="142" t="e">
        <f t="shared" si="23"/>
        <v>#N/A</v>
      </c>
      <c r="P231" s="24" t="str">
        <f>IFERROR(VLOOKUP(O231,HOSPITAIS_COM_DIVIDAS!A:E,5,FALSE),"")</f>
        <v/>
      </c>
    </row>
    <row r="232" spans="1:16" x14ac:dyDescent="0.25">
      <c r="A232" s="52" t="e">
        <f>Tabela410[[#This Row],[Status da Proposta]]</f>
        <v>#VALUE!</v>
      </c>
      <c r="B232" s="143">
        <f>MODALIDADE_1!A232</f>
        <v>0</v>
      </c>
      <c r="C232" s="142" t="e">
        <f>VLOOKUP(B232,MODALIDADE_1!A:B,2,FALSE)</f>
        <v>#N/A</v>
      </c>
      <c r="D232" s="142"/>
      <c r="E232" s="94" t="e">
        <f>VLOOKUP(B232,MODALIDADE_1!A:E,5,FALSE)</f>
        <v>#N/A</v>
      </c>
      <c r="F232" s="95" t="e">
        <f>VLOOKUP(B232,MODALIDADE_1!A:C,3,FALSE)</f>
        <v>#N/A</v>
      </c>
      <c r="G232" s="142" t="e">
        <f>VLOOKUP(B232,MODALIDADE_1!A:G,4,FALSE)</f>
        <v>#N/A</v>
      </c>
      <c r="H232" s="142" t="e">
        <f>VLOOKUP(B232,MODALIDADE_1!A:G,6,FALSE)</f>
        <v>#N/A</v>
      </c>
      <c r="I232" s="142" t="e">
        <f>VLOOKUP(B232,MODALIDADE_1!A:G,7,FALSE)</f>
        <v>#N/A</v>
      </c>
      <c r="J232" s="106" t="e">
        <f>VLOOKUP(Tabela410[[#This Row],[Proposta de Referência]],SIMP_M1!A:K,9,FALSE)</f>
        <v>#VALUE!</v>
      </c>
      <c r="K232" s="106" t="e">
        <f>VLOOKUP(Tabela410[[#This Row],[Proposta de Referência]],SIMP_M1!A:K,8,FALSE)</f>
        <v>#VALUE!</v>
      </c>
      <c r="L232" s="107" t="e">
        <f t="shared" si="20"/>
        <v>#VALUE!</v>
      </c>
      <c r="M232" s="107" t="e">
        <f t="shared" si="21"/>
        <v>#VALUE!</v>
      </c>
      <c r="N232" s="142" t="e">
        <f t="shared" si="22"/>
        <v>#VALUE!</v>
      </c>
      <c r="O232" s="142" t="e">
        <f t="shared" si="23"/>
        <v>#N/A</v>
      </c>
      <c r="P232" s="24" t="str">
        <f>IFERROR(VLOOKUP(O232,HOSPITAIS_COM_DIVIDAS!A:E,5,FALSE),"")</f>
        <v/>
      </c>
    </row>
    <row r="233" spans="1:16" x14ac:dyDescent="0.25">
      <c r="A233" s="52" t="e">
        <f>Tabela410[[#This Row],[Status da Proposta]]</f>
        <v>#VALUE!</v>
      </c>
      <c r="B233" s="143">
        <f>MODALIDADE_1!A233</f>
        <v>0</v>
      </c>
      <c r="C233" s="142" t="e">
        <f>VLOOKUP(B233,MODALIDADE_1!A:B,2,FALSE)</f>
        <v>#N/A</v>
      </c>
      <c r="D233" s="142"/>
      <c r="E233" s="94" t="e">
        <f>VLOOKUP(B233,MODALIDADE_1!A:E,5,FALSE)</f>
        <v>#N/A</v>
      </c>
      <c r="F233" s="95" t="e">
        <f>VLOOKUP(B233,MODALIDADE_1!A:C,3,FALSE)</f>
        <v>#N/A</v>
      </c>
      <c r="G233" s="142" t="e">
        <f>VLOOKUP(B233,MODALIDADE_1!A:G,4,FALSE)</f>
        <v>#N/A</v>
      </c>
      <c r="H233" s="142" t="e">
        <f>VLOOKUP(B233,MODALIDADE_1!A:G,6,FALSE)</f>
        <v>#N/A</v>
      </c>
      <c r="I233" s="142" t="e">
        <f>VLOOKUP(B233,MODALIDADE_1!A:G,7,FALSE)</f>
        <v>#N/A</v>
      </c>
      <c r="J233" s="106" t="e">
        <f>VLOOKUP(Tabela410[[#This Row],[Proposta de Referência]],SIMP_M1!A:K,9,FALSE)</f>
        <v>#VALUE!</v>
      </c>
      <c r="K233" s="106" t="e">
        <f>VLOOKUP(Tabela410[[#This Row],[Proposta de Referência]],SIMP_M1!A:K,8,FALSE)</f>
        <v>#VALUE!</v>
      </c>
      <c r="L233" s="107" t="e">
        <f t="shared" si="20"/>
        <v>#VALUE!</v>
      </c>
      <c r="M233" s="107" t="e">
        <f t="shared" si="21"/>
        <v>#VALUE!</v>
      </c>
      <c r="N233" s="142" t="e">
        <f t="shared" si="22"/>
        <v>#VALUE!</v>
      </c>
      <c r="O233" s="142" t="e">
        <f t="shared" si="23"/>
        <v>#N/A</v>
      </c>
      <c r="P233" s="24" t="str">
        <f>IFERROR(VLOOKUP(O233,HOSPITAIS_COM_DIVIDAS!A:E,5,FALSE),"")</f>
        <v/>
      </c>
    </row>
    <row r="234" spans="1:16" x14ac:dyDescent="0.25">
      <c r="A234" s="52" t="e">
        <f>Tabela410[[#This Row],[Status da Proposta]]</f>
        <v>#VALUE!</v>
      </c>
      <c r="B234" s="143">
        <f>MODALIDADE_1!A234</f>
        <v>0</v>
      </c>
      <c r="C234" s="142" t="e">
        <f>VLOOKUP(B234,MODALIDADE_1!A:B,2,FALSE)</f>
        <v>#N/A</v>
      </c>
      <c r="D234" s="142"/>
      <c r="E234" s="94" t="e">
        <f>VLOOKUP(B234,MODALIDADE_1!A:E,5,FALSE)</f>
        <v>#N/A</v>
      </c>
      <c r="F234" s="95" t="e">
        <f>VLOOKUP(B234,MODALIDADE_1!A:C,3,FALSE)</f>
        <v>#N/A</v>
      </c>
      <c r="G234" s="142" t="e">
        <f>VLOOKUP(B234,MODALIDADE_1!A:G,4,FALSE)</f>
        <v>#N/A</v>
      </c>
      <c r="H234" s="142" t="e">
        <f>VLOOKUP(B234,MODALIDADE_1!A:G,6,FALSE)</f>
        <v>#N/A</v>
      </c>
      <c r="I234" s="142" t="e">
        <f>VLOOKUP(B234,MODALIDADE_1!A:G,7,FALSE)</f>
        <v>#N/A</v>
      </c>
      <c r="J234" s="106" t="e">
        <f>VLOOKUP(Tabela410[[#This Row],[Proposta de Referência]],SIMP_M1!A:K,9,FALSE)</f>
        <v>#VALUE!</v>
      </c>
      <c r="K234" s="106" t="e">
        <f>VLOOKUP(Tabela410[[#This Row],[Proposta de Referência]],SIMP_M1!A:K,8,FALSE)</f>
        <v>#VALUE!</v>
      </c>
      <c r="L234" s="107" t="e">
        <f t="shared" si="20"/>
        <v>#VALUE!</v>
      </c>
      <c r="M234" s="107" t="e">
        <f t="shared" si="21"/>
        <v>#VALUE!</v>
      </c>
      <c r="N234" s="142" t="e">
        <f t="shared" si="22"/>
        <v>#VALUE!</v>
      </c>
      <c r="O234" s="142" t="e">
        <f t="shared" si="23"/>
        <v>#N/A</v>
      </c>
      <c r="P234" s="24" t="str">
        <f>IFERROR(VLOOKUP(O234,HOSPITAIS_COM_DIVIDAS!A:E,5,FALSE),"")</f>
        <v/>
      </c>
    </row>
    <row r="235" spans="1:16" x14ac:dyDescent="0.25">
      <c r="A235" s="52" t="e">
        <f>Tabela410[[#This Row],[Status da Proposta]]</f>
        <v>#VALUE!</v>
      </c>
      <c r="B235" s="143">
        <f>MODALIDADE_1!A235</f>
        <v>0</v>
      </c>
      <c r="C235" s="142" t="e">
        <f>VLOOKUP(B235,MODALIDADE_1!A:B,2,FALSE)</f>
        <v>#N/A</v>
      </c>
      <c r="D235" s="142"/>
      <c r="E235" s="94" t="e">
        <f>VLOOKUP(B235,MODALIDADE_1!A:E,5,FALSE)</f>
        <v>#N/A</v>
      </c>
      <c r="F235" s="95" t="e">
        <f>VLOOKUP(B235,MODALIDADE_1!A:C,3,FALSE)</f>
        <v>#N/A</v>
      </c>
      <c r="G235" s="142" t="e">
        <f>VLOOKUP(B235,MODALIDADE_1!A:G,4,FALSE)</f>
        <v>#N/A</v>
      </c>
      <c r="H235" s="142" t="e">
        <f>VLOOKUP(B235,MODALIDADE_1!A:G,6,FALSE)</f>
        <v>#N/A</v>
      </c>
      <c r="I235" s="142" t="e">
        <f>VLOOKUP(B235,MODALIDADE_1!A:G,7,FALSE)</f>
        <v>#N/A</v>
      </c>
      <c r="J235" s="106" t="e">
        <f>VLOOKUP(Tabela410[[#This Row],[Proposta de Referência]],SIMP_M1!A:K,9,FALSE)</f>
        <v>#VALUE!</v>
      </c>
      <c r="K235" s="106" t="e">
        <f>VLOOKUP(Tabela410[[#This Row],[Proposta de Referência]],SIMP_M1!A:K,8,FALSE)</f>
        <v>#VALUE!</v>
      </c>
      <c r="L235" s="107" t="e">
        <f t="shared" si="20"/>
        <v>#VALUE!</v>
      </c>
      <c r="M235" s="107" t="e">
        <f t="shared" si="21"/>
        <v>#VALUE!</v>
      </c>
      <c r="N235" s="142" t="e">
        <f t="shared" si="22"/>
        <v>#VALUE!</v>
      </c>
      <c r="O235" s="142" t="e">
        <f t="shared" si="23"/>
        <v>#N/A</v>
      </c>
      <c r="P235" s="24" t="str">
        <f>IFERROR(VLOOKUP(O235,HOSPITAIS_COM_DIVIDAS!A:E,5,FALSE),"")</f>
        <v/>
      </c>
    </row>
    <row r="236" spans="1:16" x14ac:dyDescent="0.25">
      <c r="A236" s="52" t="e">
        <f>Tabela410[[#This Row],[Status da Proposta]]</f>
        <v>#VALUE!</v>
      </c>
      <c r="B236" s="143">
        <f>MODALIDADE_1!A236</f>
        <v>0</v>
      </c>
      <c r="C236" s="142" t="e">
        <f>VLOOKUP(B236,MODALIDADE_1!A:B,2,FALSE)</f>
        <v>#N/A</v>
      </c>
      <c r="D236" s="142"/>
      <c r="E236" s="94" t="e">
        <f>VLOOKUP(B236,MODALIDADE_1!A:E,5,FALSE)</f>
        <v>#N/A</v>
      </c>
      <c r="F236" s="95" t="e">
        <f>VLOOKUP(B236,MODALIDADE_1!A:C,3,FALSE)</f>
        <v>#N/A</v>
      </c>
      <c r="G236" s="142" t="e">
        <f>VLOOKUP(B236,MODALIDADE_1!A:G,4,FALSE)</f>
        <v>#N/A</v>
      </c>
      <c r="H236" s="142" t="e">
        <f>VLOOKUP(B236,MODALIDADE_1!A:G,6,FALSE)</f>
        <v>#N/A</v>
      </c>
      <c r="I236" s="142" t="e">
        <f>VLOOKUP(B236,MODALIDADE_1!A:G,7,FALSE)</f>
        <v>#N/A</v>
      </c>
      <c r="J236" s="106" t="e">
        <f>VLOOKUP(Tabela410[[#This Row],[Proposta de Referência]],SIMP_M1!A:K,9,FALSE)</f>
        <v>#VALUE!</v>
      </c>
      <c r="K236" s="106" t="e">
        <f>VLOOKUP(Tabela410[[#This Row],[Proposta de Referência]],SIMP_M1!A:K,8,FALSE)</f>
        <v>#VALUE!</v>
      </c>
      <c r="L236" s="107" t="e">
        <f t="shared" si="20"/>
        <v>#VALUE!</v>
      </c>
      <c r="M236" s="107" t="e">
        <f t="shared" si="21"/>
        <v>#VALUE!</v>
      </c>
      <c r="N236" s="142" t="e">
        <f t="shared" si="22"/>
        <v>#VALUE!</v>
      </c>
      <c r="O236" s="142" t="e">
        <f t="shared" si="23"/>
        <v>#N/A</v>
      </c>
      <c r="P236" s="24" t="str">
        <f>IFERROR(VLOOKUP(O236,HOSPITAIS_COM_DIVIDAS!A:E,5,FALSE),"")</f>
        <v/>
      </c>
    </row>
    <row r="237" spans="1:16" x14ac:dyDescent="0.25">
      <c r="A237" s="52" t="e">
        <f>Tabela410[[#This Row],[Status da Proposta]]</f>
        <v>#VALUE!</v>
      </c>
      <c r="B237" s="143">
        <f>MODALIDADE_1!A237</f>
        <v>0</v>
      </c>
      <c r="C237" s="142" t="e">
        <f>VLOOKUP(B237,MODALIDADE_1!A:B,2,FALSE)</f>
        <v>#N/A</v>
      </c>
      <c r="D237" s="142"/>
      <c r="E237" s="94" t="e">
        <f>VLOOKUP(B237,MODALIDADE_1!A:E,5,FALSE)</f>
        <v>#N/A</v>
      </c>
      <c r="F237" s="95" t="e">
        <f>VLOOKUP(B237,MODALIDADE_1!A:C,3,FALSE)</f>
        <v>#N/A</v>
      </c>
      <c r="G237" s="142" t="e">
        <f>VLOOKUP(B237,MODALIDADE_1!A:G,4,FALSE)</f>
        <v>#N/A</v>
      </c>
      <c r="H237" s="142" t="e">
        <f>VLOOKUP(B237,MODALIDADE_1!A:G,6,FALSE)</f>
        <v>#N/A</v>
      </c>
      <c r="I237" s="142" t="e">
        <f>VLOOKUP(B237,MODALIDADE_1!A:G,7,FALSE)</f>
        <v>#N/A</v>
      </c>
      <c r="J237" s="106" t="e">
        <f>VLOOKUP(Tabela410[[#This Row],[Proposta de Referência]],SIMP_M1!A:K,9,FALSE)</f>
        <v>#VALUE!</v>
      </c>
      <c r="K237" s="106" t="e">
        <f>VLOOKUP(Tabela410[[#This Row],[Proposta de Referência]],SIMP_M1!A:K,8,FALSE)</f>
        <v>#VALUE!</v>
      </c>
      <c r="L237" s="107" t="e">
        <f t="shared" si="20"/>
        <v>#VALUE!</v>
      </c>
      <c r="M237" s="107" t="e">
        <f t="shared" si="21"/>
        <v>#VALUE!</v>
      </c>
      <c r="N237" s="142" t="e">
        <f t="shared" si="22"/>
        <v>#VALUE!</v>
      </c>
      <c r="O237" s="142" t="e">
        <f t="shared" si="23"/>
        <v>#N/A</v>
      </c>
      <c r="P237" s="24" t="str">
        <f>IFERROR(VLOOKUP(O237,HOSPITAIS_COM_DIVIDAS!A:E,5,FALSE),"")</f>
        <v/>
      </c>
    </row>
    <row r="238" spans="1:16" x14ac:dyDescent="0.25">
      <c r="A238" s="52" t="e">
        <f>Tabela410[[#This Row],[Status da Proposta]]</f>
        <v>#VALUE!</v>
      </c>
      <c r="B238" s="143">
        <f>MODALIDADE_1!A238</f>
        <v>0</v>
      </c>
      <c r="C238" s="142" t="e">
        <f>VLOOKUP(B238,MODALIDADE_1!A:B,2,FALSE)</f>
        <v>#N/A</v>
      </c>
      <c r="D238" s="142"/>
      <c r="E238" s="94" t="e">
        <f>VLOOKUP(B238,MODALIDADE_1!A:E,5,FALSE)</f>
        <v>#N/A</v>
      </c>
      <c r="F238" s="95" t="e">
        <f>VLOOKUP(B238,MODALIDADE_1!A:C,3,FALSE)</f>
        <v>#N/A</v>
      </c>
      <c r="G238" s="142" t="e">
        <f>VLOOKUP(B238,MODALIDADE_1!A:G,4,FALSE)</f>
        <v>#N/A</v>
      </c>
      <c r="H238" s="142" t="e">
        <f>VLOOKUP(B238,MODALIDADE_1!A:G,6,FALSE)</f>
        <v>#N/A</v>
      </c>
      <c r="I238" s="142" t="e">
        <f>VLOOKUP(B238,MODALIDADE_1!A:G,7,FALSE)</f>
        <v>#N/A</v>
      </c>
      <c r="J238" s="106" t="e">
        <f>VLOOKUP(Tabela410[[#This Row],[Proposta de Referência]],SIMP_M1!A:K,9,FALSE)</f>
        <v>#VALUE!</v>
      </c>
      <c r="K238" s="106" t="e">
        <f>VLOOKUP(Tabela410[[#This Row],[Proposta de Referência]],SIMP_M1!A:K,8,FALSE)</f>
        <v>#VALUE!</v>
      </c>
      <c r="L238" s="107" t="e">
        <f t="shared" si="20"/>
        <v>#VALUE!</v>
      </c>
      <c r="M238" s="107" t="e">
        <f t="shared" si="21"/>
        <v>#VALUE!</v>
      </c>
      <c r="N238" s="142" t="e">
        <f t="shared" si="22"/>
        <v>#VALUE!</v>
      </c>
      <c r="O238" s="142" t="e">
        <f t="shared" si="23"/>
        <v>#N/A</v>
      </c>
      <c r="P238" s="24" t="str">
        <f>IFERROR(VLOOKUP(O238,HOSPITAIS_COM_DIVIDAS!A:E,5,FALSE),"")</f>
        <v/>
      </c>
    </row>
    <row r="239" spans="1:16" x14ac:dyDescent="0.25">
      <c r="A239" s="52" t="e">
        <f>Tabela410[[#This Row],[Status da Proposta]]</f>
        <v>#VALUE!</v>
      </c>
      <c r="B239" s="143">
        <f>MODALIDADE_1!A239</f>
        <v>0</v>
      </c>
      <c r="C239" s="142" t="e">
        <f>VLOOKUP(B239,MODALIDADE_1!A:B,2,FALSE)</f>
        <v>#N/A</v>
      </c>
      <c r="D239" s="142"/>
      <c r="E239" s="94" t="e">
        <f>VLOOKUP(B239,MODALIDADE_1!A:E,5,FALSE)</f>
        <v>#N/A</v>
      </c>
      <c r="F239" s="95" t="e">
        <f>VLOOKUP(B239,MODALIDADE_1!A:C,3,FALSE)</f>
        <v>#N/A</v>
      </c>
      <c r="G239" s="142" t="e">
        <f>VLOOKUP(B239,MODALIDADE_1!A:G,4,FALSE)</f>
        <v>#N/A</v>
      </c>
      <c r="H239" s="142" t="e">
        <f>VLOOKUP(B239,MODALIDADE_1!A:G,6,FALSE)</f>
        <v>#N/A</v>
      </c>
      <c r="I239" s="142" t="e">
        <f>VLOOKUP(B239,MODALIDADE_1!A:G,7,FALSE)</f>
        <v>#N/A</v>
      </c>
      <c r="J239" s="106" t="e">
        <f>VLOOKUP(Tabela410[[#This Row],[Proposta de Referência]],SIMP_M1!A:K,9,FALSE)</f>
        <v>#VALUE!</v>
      </c>
      <c r="K239" s="106" t="e">
        <f>VLOOKUP(Tabela410[[#This Row],[Proposta de Referência]],SIMP_M1!A:K,8,FALSE)</f>
        <v>#VALUE!</v>
      </c>
      <c r="L239" s="107" t="e">
        <f t="shared" si="20"/>
        <v>#VALUE!</v>
      </c>
      <c r="M239" s="107" t="e">
        <f t="shared" si="21"/>
        <v>#VALUE!</v>
      </c>
      <c r="N239" s="142" t="e">
        <f t="shared" si="22"/>
        <v>#VALUE!</v>
      </c>
      <c r="O239" s="142" t="e">
        <f t="shared" si="23"/>
        <v>#N/A</v>
      </c>
      <c r="P239" s="24" t="str">
        <f>IFERROR(VLOOKUP(O239,HOSPITAIS_COM_DIVIDAS!A:E,5,FALSE),"")</f>
        <v/>
      </c>
    </row>
    <row r="240" spans="1:16" x14ac:dyDescent="0.25">
      <c r="A240" s="52" t="e">
        <f>Tabela410[[#This Row],[Status da Proposta]]</f>
        <v>#VALUE!</v>
      </c>
      <c r="B240" s="143">
        <f>MODALIDADE_1!A240</f>
        <v>0</v>
      </c>
      <c r="C240" s="142" t="e">
        <f>VLOOKUP(B240,MODALIDADE_1!A:B,2,FALSE)</f>
        <v>#N/A</v>
      </c>
      <c r="D240" s="142"/>
      <c r="E240" s="94" t="e">
        <f>VLOOKUP(B240,MODALIDADE_1!A:E,5,FALSE)</f>
        <v>#N/A</v>
      </c>
      <c r="F240" s="95" t="e">
        <f>VLOOKUP(B240,MODALIDADE_1!A:C,3,FALSE)</f>
        <v>#N/A</v>
      </c>
      <c r="G240" s="142" t="e">
        <f>VLOOKUP(B240,MODALIDADE_1!A:G,4,FALSE)</f>
        <v>#N/A</v>
      </c>
      <c r="H240" s="142" t="e">
        <f>VLOOKUP(B240,MODALIDADE_1!A:G,6,FALSE)</f>
        <v>#N/A</v>
      </c>
      <c r="I240" s="142" t="e">
        <f>VLOOKUP(B240,MODALIDADE_1!A:G,7,FALSE)</f>
        <v>#N/A</v>
      </c>
      <c r="J240" s="106" t="e">
        <f>VLOOKUP(Tabela410[[#This Row],[Proposta de Referência]],SIMP_M1!A:K,9,FALSE)</f>
        <v>#VALUE!</v>
      </c>
      <c r="K240" s="106" t="e">
        <f>VLOOKUP(Tabela410[[#This Row],[Proposta de Referência]],SIMP_M1!A:K,8,FALSE)</f>
        <v>#VALUE!</v>
      </c>
      <c r="L240" s="107" t="e">
        <f t="shared" si="20"/>
        <v>#VALUE!</v>
      </c>
      <c r="M240" s="107" t="e">
        <f t="shared" si="21"/>
        <v>#VALUE!</v>
      </c>
      <c r="N240" s="142" t="e">
        <f t="shared" si="22"/>
        <v>#VALUE!</v>
      </c>
      <c r="O240" s="142" t="e">
        <f t="shared" si="23"/>
        <v>#N/A</v>
      </c>
      <c r="P240" s="24" t="str">
        <f>IFERROR(VLOOKUP(O240,HOSPITAIS_COM_DIVIDAS!A:E,5,FALSE),"")</f>
        <v/>
      </c>
    </row>
    <row r="241" spans="1:16" x14ac:dyDescent="0.25">
      <c r="A241" s="52" t="e">
        <f>Tabela410[[#This Row],[Status da Proposta]]</f>
        <v>#VALUE!</v>
      </c>
      <c r="B241" s="143">
        <f>MODALIDADE_1!A241</f>
        <v>0</v>
      </c>
      <c r="C241" s="142" t="e">
        <f>VLOOKUP(B241,MODALIDADE_1!A:B,2,FALSE)</f>
        <v>#N/A</v>
      </c>
      <c r="D241" s="142"/>
      <c r="E241" s="94" t="e">
        <f>VLOOKUP(B241,MODALIDADE_1!A:E,5,FALSE)</f>
        <v>#N/A</v>
      </c>
      <c r="F241" s="95" t="e">
        <f>VLOOKUP(B241,MODALIDADE_1!A:C,3,FALSE)</f>
        <v>#N/A</v>
      </c>
      <c r="G241" s="142" t="e">
        <f>VLOOKUP(B241,MODALIDADE_1!A:G,4,FALSE)</f>
        <v>#N/A</v>
      </c>
      <c r="H241" s="142" t="e">
        <f>VLOOKUP(B241,MODALIDADE_1!A:G,6,FALSE)</f>
        <v>#N/A</v>
      </c>
      <c r="I241" s="142" t="e">
        <f>VLOOKUP(B241,MODALIDADE_1!A:G,7,FALSE)</f>
        <v>#N/A</v>
      </c>
      <c r="J241" s="106" t="e">
        <f>VLOOKUP(Tabela410[[#This Row],[Proposta de Referência]],SIMP_M1!A:K,9,FALSE)</f>
        <v>#VALUE!</v>
      </c>
      <c r="K241" s="106" t="e">
        <f>VLOOKUP(Tabela410[[#This Row],[Proposta de Referência]],SIMP_M1!A:K,8,FALSE)</f>
        <v>#VALUE!</v>
      </c>
      <c r="L241" s="107" t="e">
        <f t="shared" si="20"/>
        <v>#VALUE!</v>
      </c>
      <c r="M241" s="107" t="e">
        <f t="shared" si="21"/>
        <v>#VALUE!</v>
      </c>
      <c r="N241" s="142" t="e">
        <f t="shared" si="22"/>
        <v>#VALUE!</v>
      </c>
      <c r="O241" s="142" t="e">
        <f t="shared" si="23"/>
        <v>#N/A</v>
      </c>
      <c r="P241" s="24" t="str">
        <f>IFERROR(VLOOKUP(O241,HOSPITAIS_COM_DIVIDAS!A:E,5,FALSE),"")</f>
        <v/>
      </c>
    </row>
    <row r="242" spans="1:16" x14ac:dyDescent="0.25">
      <c r="A242" s="52" t="e">
        <f>Tabela410[[#This Row],[Status da Proposta]]</f>
        <v>#VALUE!</v>
      </c>
      <c r="B242" s="143">
        <f>MODALIDADE_1!A242</f>
        <v>0</v>
      </c>
      <c r="C242" s="142" t="e">
        <f>VLOOKUP(B242,MODALIDADE_1!A:B,2,FALSE)</f>
        <v>#N/A</v>
      </c>
      <c r="D242" s="142"/>
      <c r="E242" s="94" t="e">
        <f>VLOOKUP(B242,MODALIDADE_1!A:E,5,FALSE)</f>
        <v>#N/A</v>
      </c>
      <c r="F242" s="95" t="e">
        <f>VLOOKUP(B242,MODALIDADE_1!A:C,3,FALSE)</f>
        <v>#N/A</v>
      </c>
      <c r="G242" s="142" t="e">
        <f>VLOOKUP(B242,MODALIDADE_1!A:G,4,FALSE)</f>
        <v>#N/A</v>
      </c>
      <c r="H242" s="142" t="e">
        <f>VLOOKUP(B242,MODALIDADE_1!A:G,6,FALSE)</f>
        <v>#N/A</v>
      </c>
      <c r="I242" s="142" t="e">
        <f>VLOOKUP(B242,MODALIDADE_1!A:G,7,FALSE)</f>
        <v>#N/A</v>
      </c>
      <c r="J242" s="106" t="e">
        <f>VLOOKUP(Tabela410[[#This Row],[Proposta de Referência]],SIMP_M1!A:K,9,FALSE)</f>
        <v>#VALUE!</v>
      </c>
      <c r="K242" s="106" t="e">
        <f>VLOOKUP(Tabela410[[#This Row],[Proposta de Referência]],SIMP_M1!A:K,8,FALSE)</f>
        <v>#VALUE!</v>
      </c>
      <c r="L242" s="107" t="e">
        <f t="shared" si="20"/>
        <v>#VALUE!</v>
      </c>
      <c r="M242" s="107" t="e">
        <f t="shared" si="21"/>
        <v>#VALUE!</v>
      </c>
      <c r="N242" s="142" t="e">
        <f t="shared" si="22"/>
        <v>#VALUE!</v>
      </c>
      <c r="O242" s="142" t="e">
        <f t="shared" si="23"/>
        <v>#N/A</v>
      </c>
      <c r="P242" s="24" t="str">
        <f>IFERROR(VLOOKUP(O242,HOSPITAIS_COM_DIVIDAS!A:E,5,FALSE),"")</f>
        <v/>
      </c>
    </row>
    <row r="243" spans="1:16" x14ac:dyDescent="0.25">
      <c r="A243" s="52" t="e">
        <f>Tabela410[[#This Row],[Status da Proposta]]</f>
        <v>#VALUE!</v>
      </c>
      <c r="B243" s="143">
        <f>MODALIDADE_1!A243</f>
        <v>0</v>
      </c>
      <c r="C243" s="142" t="e">
        <f>VLOOKUP(B243,MODALIDADE_1!A:B,2,FALSE)</f>
        <v>#N/A</v>
      </c>
      <c r="D243" s="142"/>
      <c r="E243" s="94" t="e">
        <f>VLOOKUP(B243,MODALIDADE_1!A:E,5,FALSE)</f>
        <v>#N/A</v>
      </c>
      <c r="F243" s="95" t="e">
        <f>VLOOKUP(B243,MODALIDADE_1!A:C,3,FALSE)</f>
        <v>#N/A</v>
      </c>
      <c r="G243" s="142" t="e">
        <f>VLOOKUP(B243,MODALIDADE_1!A:G,4,FALSE)</f>
        <v>#N/A</v>
      </c>
      <c r="H243" s="142" t="e">
        <f>VLOOKUP(B243,MODALIDADE_1!A:G,6,FALSE)</f>
        <v>#N/A</v>
      </c>
      <c r="I243" s="142" t="e">
        <f>VLOOKUP(B243,MODALIDADE_1!A:G,7,FALSE)</f>
        <v>#N/A</v>
      </c>
      <c r="J243" s="106" t="e">
        <f>VLOOKUP(Tabela410[[#This Row],[Proposta de Referência]],SIMP_M1!A:K,9,FALSE)</f>
        <v>#VALUE!</v>
      </c>
      <c r="K243" s="106" t="e">
        <f>VLOOKUP(Tabela410[[#This Row],[Proposta de Referência]],SIMP_M1!A:K,8,FALSE)</f>
        <v>#VALUE!</v>
      </c>
      <c r="L243" s="107" t="e">
        <f t="shared" si="20"/>
        <v>#VALUE!</v>
      </c>
      <c r="M243" s="107" t="e">
        <f t="shared" si="21"/>
        <v>#VALUE!</v>
      </c>
      <c r="N243" s="142" t="e">
        <f t="shared" si="22"/>
        <v>#VALUE!</v>
      </c>
      <c r="O243" s="142" t="e">
        <f t="shared" si="23"/>
        <v>#N/A</v>
      </c>
      <c r="P243" s="24" t="str">
        <f>IFERROR(VLOOKUP(O243,HOSPITAIS_COM_DIVIDAS!A:E,5,FALSE),"")</f>
        <v/>
      </c>
    </row>
    <row r="244" spans="1:16" x14ac:dyDescent="0.25">
      <c r="A244" s="52" t="e">
        <f>Tabela410[[#This Row],[Status da Proposta]]</f>
        <v>#VALUE!</v>
      </c>
      <c r="B244" s="143">
        <f>MODALIDADE_1!A244</f>
        <v>0</v>
      </c>
      <c r="C244" s="142" t="e">
        <f>VLOOKUP(B244,MODALIDADE_1!A:B,2,FALSE)</f>
        <v>#N/A</v>
      </c>
      <c r="D244" s="142"/>
      <c r="E244" s="94" t="e">
        <f>VLOOKUP(B244,MODALIDADE_1!A:E,5,FALSE)</f>
        <v>#N/A</v>
      </c>
      <c r="F244" s="95" t="e">
        <f>VLOOKUP(B244,MODALIDADE_1!A:C,3,FALSE)</f>
        <v>#N/A</v>
      </c>
      <c r="G244" s="142" t="e">
        <f>VLOOKUP(B244,MODALIDADE_1!A:G,4,FALSE)</f>
        <v>#N/A</v>
      </c>
      <c r="H244" s="142" t="e">
        <f>VLOOKUP(B244,MODALIDADE_1!A:G,6,FALSE)</f>
        <v>#N/A</v>
      </c>
      <c r="I244" s="142" t="e">
        <f>VLOOKUP(B244,MODALIDADE_1!A:G,7,FALSE)</f>
        <v>#N/A</v>
      </c>
      <c r="J244" s="106" t="e">
        <f>VLOOKUP(Tabela410[[#This Row],[Proposta de Referência]],SIMP_M1!A:K,9,FALSE)</f>
        <v>#VALUE!</v>
      </c>
      <c r="K244" s="106" t="e">
        <f>VLOOKUP(Tabela410[[#This Row],[Proposta de Referência]],SIMP_M1!A:K,8,FALSE)</f>
        <v>#VALUE!</v>
      </c>
      <c r="L244" s="107" t="e">
        <f t="shared" si="20"/>
        <v>#VALUE!</v>
      </c>
      <c r="M244" s="107" t="e">
        <f t="shared" si="21"/>
        <v>#VALUE!</v>
      </c>
      <c r="N244" s="142" t="e">
        <f t="shared" si="22"/>
        <v>#VALUE!</v>
      </c>
      <c r="O244" s="142" t="e">
        <f t="shared" si="23"/>
        <v>#N/A</v>
      </c>
      <c r="P244" s="24" t="str">
        <f>IFERROR(VLOOKUP(O244,HOSPITAIS_COM_DIVIDAS!A:E,5,FALSE),"")</f>
        <v/>
      </c>
    </row>
    <row r="245" spans="1:16" x14ac:dyDescent="0.25">
      <c r="A245" s="52" t="e">
        <f>Tabela410[[#This Row],[Status da Proposta]]</f>
        <v>#VALUE!</v>
      </c>
      <c r="B245" s="143">
        <f>MODALIDADE_1!A245</f>
        <v>0</v>
      </c>
      <c r="C245" s="142" t="e">
        <f>VLOOKUP(B245,MODALIDADE_1!A:B,2,FALSE)</f>
        <v>#N/A</v>
      </c>
      <c r="D245" s="142"/>
      <c r="E245" s="94" t="e">
        <f>VLOOKUP(B245,MODALIDADE_1!A:E,5,FALSE)</f>
        <v>#N/A</v>
      </c>
      <c r="F245" s="95" t="e">
        <f>VLOOKUP(B245,MODALIDADE_1!A:C,3,FALSE)</f>
        <v>#N/A</v>
      </c>
      <c r="G245" s="142" t="e">
        <f>VLOOKUP(B245,MODALIDADE_1!A:G,4,FALSE)</f>
        <v>#N/A</v>
      </c>
      <c r="H245" s="142" t="e">
        <f>VLOOKUP(B245,MODALIDADE_1!A:G,6,FALSE)</f>
        <v>#N/A</v>
      </c>
      <c r="I245" s="142" t="e">
        <f>VLOOKUP(B245,MODALIDADE_1!A:G,7,FALSE)</f>
        <v>#N/A</v>
      </c>
      <c r="J245" s="106" t="e">
        <f>VLOOKUP(Tabela410[[#This Row],[Proposta de Referência]],SIMP_M1!A:K,9,FALSE)</f>
        <v>#VALUE!</v>
      </c>
      <c r="K245" s="106" t="e">
        <f>VLOOKUP(Tabela410[[#This Row],[Proposta de Referência]],SIMP_M1!A:K,8,FALSE)</f>
        <v>#VALUE!</v>
      </c>
      <c r="L245" s="107" t="e">
        <f t="shared" si="20"/>
        <v>#VALUE!</v>
      </c>
      <c r="M245" s="107" t="e">
        <f t="shared" si="21"/>
        <v>#VALUE!</v>
      </c>
      <c r="N245" s="142" t="e">
        <f t="shared" si="22"/>
        <v>#VALUE!</v>
      </c>
      <c r="O245" s="142" t="e">
        <f t="shared" si="23"/>
        <v>#N/A</v>
      </c>
      <c r="P245" s="24" t="str">
        <f>IFERROR(VLOOKUP(O245,HOSPITAIS_COM_DIVIDAS!A:E,5,FALSE),"")</f>
        <v/>
      </c>
    </row>
    <row r="246" spans="1:16" x14ac:dyDescent="0.25">
      <c r="A246" s="52" t="e">
        <f>Tabela410[[#This Row],[Status da Proposta]]</f>
        <v>#VALUE!</v>
      </c>
      <c r="B246" s="143">
        <f>MODALIDADE_1!A246</f>
        <v>0</v>
      </c>
      <c r="C246" s="142" t="e">
        <f>VLOOKUP(B246,MODALIDADE_1!A:B,2,FALSE)</f>
        <v>#N/A</v>
      </c>
      <c r="D246" s="142"/>
      <c r="E246" s="94" t="e">
        <f>VLOOKUP(B246,MODALIDADE_1!A:E,5,FALSE)</f>
        <v>#N/A</v>
      </c>
      <c r="F246" s="95" t="e">
        <f>VLOOKUP(B246,MODALIDADE_1!A:C,3,FALSE)</f>
        <v>#N/A</v>
      </c>
      <c r="G246" s="142" t="e">
        <f>VLOOKUP(B246,MODALIDADE_1!A:G,4,FALSE)</f>
        <v>#N/A</v>
      </c>
      <c r="H246" s="142" t="e">
        <f>VLOOKUP(B246,MODALIDADE_1!A:G,6,FALSE)</f>
        <v>#N/A</v>
      </c>
      <c r="I246" s="142" t="e">
        <f>VLOOKUP(B246,MODALIDADE_1!A:G,7,FALSE)</f>
        <v>#N/A</v>
      </c>
      <c r="J246" s="106" t="e">
        <f>VLOOKUP(Tabela410[[#This Row],[Proposta de Referência]],SIMP_M1!A:K,9,FALSE)</f>
        <v>#VALUE!</v>
      </c>
      <c r="K246" s="106" t="e">
        <f>VLOOKUP(Tabela410[[#This Row],[Proposta de Referência]],SIMP_M1!A:K,8,FALSE)</f>
        <v>#VALUE!</v>
      </c>
      <c r="L246" s="107" t="e">
        <f t="shared" si="20"/>
        <v>#VALUE!</v>
      </c>
      <c r="M246" s="107" t="e">
        <f t="shared" si="21"/>
        <v>#VALUE!</v>
      </c>
      <c r="N246" s="142" t="e">
        <f t="shared" si="22"/>
        <v>#VALUE!</v>
      </c>
      <c r="O246" s="142" t="e">
        <f t="shared" si="23"/>
        <v>#N/A</v>
      </c>
      <c r="P246" s="24" t="str">
        <f>IFERROR(VLOOKUP(O246,HOSPITAIS_COM_DIVIDAS!A:E,5,FALSE),"")</f>
        <v/>
      </c>
    </row>
    <row r="247" spans="1:16" x14ac:dyDescent="0.25">
      <c r="A247" s="52" t="e">
        <f>Tabela410[[#This Row],[Status da Proposta]]</f>
        <v>#VALUE!</v>
      </c>
      <c r="B247" s="143">
        <f>MODALIDADE_1!A247</f>
        <v>0</v>
      </c>
      <c r="C247" s="142" t="e">
        <f>VLOOKUP(B247,MODALIDADE_1!A:B,2,FALSE)</f>
        <v>#N/A</v>
      </c>
      <c r="D247" s="142"/>
      <c r="E247" s="94" t="e">
        <f>VLOOKUP(B247,MODALIDADE_1!A:E,5,FALSE)</f>
        <v>#N/A</v>
      </c>
      <c r="F247" s="95" t="e">
        <f>VLOOKUP(B247,MODALIDADE_1!A:C,3,FALSE)</f>
        <v>#N/A</v>
      </c>
      <c r="G247" s="142" t="e">
        <f>VLOOKUP(B247,MODALIDADE_1!A:G,4,FALSE)</f>
        <v>#N/A</v>
      </c>
      <c r="H247" s="142" t="e">
        <f>VLOOKUP(B247,MODALIDADE_1!A:G,6,FALSE)</f>
        <v>#N/A</v>
      </c>
      <c r="I247" s="142" t="e">
        <f>VLOOKUP(B247,MODALIDADE_1!A:G,7,FALSE)</f>
        <v>#N/A</v>
      </c>
      <c r="J247" s="106" t="e">
        <f>VLOOKUP(Tabela410[[#This Row],[Proposta de Referência]],SIMP_M1!A:K,9,FALSE)</f>
        <v>#VALUE!</v>
      </c>
      <c r="K247" s="106" t="e">
        <f>VLOOKUP(Tabela410[[#This Row],[Proposta de Referência]],SIMP_M1!A:K,8,FALSE)</f>
        <v>#VALUE!</v>
      </c>
      <c r="L247" s="107" t="e">
        <f t="shared" si="20"/>
        <v>#VALUE!</v>
      </c>
      <c r="M247" s="107" t="e">
        <f t="shared" si="21"/>
        <v>#VALUE!</v>
      </c>
      <c r="N247" s="142" t="e">
        <f t="shared" si="22"/>
        <v>#VALUE!</v>
      </c>
      <c r="O247" s="142" t="e">
        <f t="shared" si="23"/>
        <v>#N/A</v>
      </c>
      <c r="P247" s="24" t="str">
        <f>IFERROR(VLOOKUP(O247,HOSPITAIS_COM_DIVIDAS!A:E,5,FALSE),"")</f>
        <v/>
      </c>
    </row>
    <row r="248" spans="1:16" x14ac:dyDescent="0.25">
      <c r="A248" s="52" t="e">
        <f>Tabela410[[#This Row],[Status da Proposta]]</f>
        <v>#VALUE!</v>
      </c>
      <c r="B248" s="143">
        <f>MODALIDADE_1!A248</f>
        <v>0</v>
      </c>
      <c r="C248" s="142" t="e">
        <f>VLOOKUP(B248,MODALIDADE_1!A:B,2,FALSE)</f>
        <v>#N/A</v>
      </c>
      <c r="D248" s="142"/>
      <c r="E248" s="94" t="e">
        <f>VLOOKUP(B248,MODALIDADE_1!A:E,5,FALSE)</f>
        <v>#N/A</v>
      </c>
      <c r="F248" s="95" t="e">
        <f>VLOOKUP(B248,MODALIDADE_1!A:C,3,FALSE)</f>
        <v>#N/A</v>
      </c>
      <c r="G248" s="142" t="e">
        <f>VLOOKUP(B248,MODALIDADE_1!A:G,4,FALSE)</f>
        <v>#N/A</v>
      </c>
      <c r="H248" s="142" t="e">
        <f>VLOOKUP(B248,MODALIDADE_1!A:G,6,FALSE)</f>
        <v>#N/A</v>
      </c>
      <c r="I248" s="142" t="e">
        <f>VLOOKUP(B248,MODALIDADE_1!A:G,7,FALSE)</f>
        <v>#N/A</v>
      </c>
      <c r="J248" s="106" t="e">
        <f>VLOOKUP(Tabela410[[#This Row],[Proposta de Referência]],SIMP_M1!A:K,9,FALSE)</f>
        <v>#VALUE!</v>
      </c>
      <c r="K248" s="106" t="e">
        <f>VLOOKUP(Tabela410[[#This Row],[Proposta de Referência]],SIMP_M1!A:K,8,FALSE)</f>
        <v>#VALUE!</v>
      </c>
      <c r="L248" s="107" t="e">
        <f t="shared" si="20"/>
        <v>#VALUE!</v>
      </c>
      <c r="M248" s="107" t="e">
        <f t="shared" si="21"/>
        <v>#VALUE!</v>
      </c>
      <c r="N248" s="142" t="e">
        <f t="shared" si="22"/>
        <v>#VALUE!</v>
      </c>
      <c r="O248" s="142" t="e">
        <f t="shared" si="23"/>
        <v>#N/A</v>
      </c>
      <c r="P248" s="24" t="str">
        <f>IFERROR(VLOOKUP(O248,HOSPITAIS_COM_DIVIDAS!A:E,5,FALSE),"")</f>
        <v/>
      </c>
    </row>
    <row r="249" spans="1:16" x14ac:dyDescent="0.25">
      <c r="A249" s="52" t="e">
        <f>Tabela410[[#This Row],[Status da Proposta]]</f>
        <v>#VALUE!</v>
      </c>
      <c r="B249" s="143">
        <f>MODALIDADE_1!A249</f>
        <v>0</v>
      </c>
      <c r="C249" s="142" t="e">
        <f>VLOOKUP(B249,MODALIDADE_1!A:B,2,FALSE)</f>
        <v>#N/A</v>
      </c>
      <c r="D249" s="142"/>
      <c r="E249" s="94" t="e">
        <f>VLOOKUP(B249,MODALIDADE_1!A:E,5,FALSE)</f>
        <v>#N/A</v>
      </c>
      <c r="F249" s="95" t="e">
        <f>VLOOKUP(B249,MODALIDADE_1!A:C,3,FALSE)</f>
        <v>#N/A</v>
      </c>
      <c r="G249" s="142" t="e">
        <f>VLOOKUP(B249,MODALIDADE_1!A:G,4,FALSE)</f>
        <v>#N/A</v>
      </c>
      <c r="H249" s="142" t="e">
        <f>VLOOKUP(B249,MODALIDADE_1!A:G,6,FALSE)</f>
        <v>#N/A</v>
      </c>
      <c r="I249" s="142" t="e">
        <f>VLOOKUP(B249,MODALIDADE_1!A:G,7,FALSE)</f>
        <v>#N/A</v>
      </c>
      <c r="J249" s="106" t="e">
        <f>VLOOKUP(Tabela410[[#This Row],[Proposta de Referência]],SIMP_M1!A:K,9,FALSE)</f>
        <v>#VALUE!</v>
      </c>
      <c r="K249" s="106" t="e">
        <f>VLOOKUP(Tabela410[[#This Row],[Proposta de Referência]],SIMP_M1!A:K,8,FALSE)</f>
        <v>#VALUE!</v>
      </c>
      <c r="L249" s="107" t="e">
        <f t="shared" si="20"/>
        <v>#VALUE!</v>
      </c>
      <c r="M249" s="107" t="e">
        <f t="shared" si="21"/>
        <v>#VALUE!</v>
      </c>
      <c r="N249" s="142" t="e">
        <f t="shared" si="22"/>
        <v>#VALUE!</v>
      </c>
      <c r="O249" s="142" t="e">
        <f t="shared" si="23"/>
        <v>#N/A</v>
      </c>
      <c r="P249" s="24" t="str">
        <f>IFERROR(VLOOKUP(O249,HOSPITAIS_COM_DIVIDAS!A:E,5,FALSE),"")</f>
        <v/>
      </c>
    </row>
    <row r="250" spans="1:16" x14ac:dyDescent="0.25">
      <c r="A250" s="52" t="e">
        <f>Tabela410[[#This Row],[Status da Proposta]]</f>
        <v>#VALUE!</v>
      </c>
      <c r="B250" s="143">
        <f>MODALIDADE_1!A250</f>
        <v>0</v>
      </c>
      <c r="C250" s="142" t="e">
        <f>VLOOKUP(B250,MODALIDADE_1!A:B,2,FALSE)</f>
        <v>#N/A</v>
      </c>
      <c r="D250" s="142"/>
      <c r="E250" s="94" t="e">
        <f>VLOOKUP(B250,MODALIDADE_1!A:E,5,FALSE)</f>
        <v>#N/A</v>
      </c>
      <c r="F250" s="95" t="e">
        <f>VLOOKUP(B250,MODALIDADE_1!A:C,3,FALSE)</f>
        <v>#N/A</v>
      </c>
      <c r="G250" s="142" t="e">
        <f>VLOOKUP(B250,MODALIDADE_1!A:G,4,FALSE)</f>
        <v>#N/A</v>
      </c>
      <c r="H250" s="142" t="e">
        <f>VLOOKUP(B250,MODALIDADE_1!A:G,6,FALSE)</f>
        <v>#N/A</v>
      </c>
      <c r="I250" s="142" t="e">
        <f>VLOOKUP(B250,MODALIDADE_1!A:G,7,FALSE)</f>
        <v>#N/A</v>
      </c>
      <c r="J250" s="106" t="e">
        <f>VLOOKUP(Tabela410[[#This Row],[Proposta de Referência]],SIMP_M1!A:K,9,FALSE)</f>
        <v>#VALUE!</v>
      </c>
      <c r="K250" s="106" t="e">
        <f>VLOOKUP(Tabela410[[#This Row],[Proposta de Referência]],SIMP_M1!A:K,8,FALSE)</f>
        <v>#VALUE!</v>
      </c>
      <c r="L250" s="107" t="e">
        <f t="shared" si="20"/>
        <v>#VALUE!</v>
      </c>
      <c r="M250" s="107" t="e">
        <f t="shared" si="21"/>
        <v>#VALUE!</v>
      </c>
      <c r="N250" s="142" t="e">
        <f t="shared" si="22"/>
        <v>#VALUE!</v>
      </c>
      <c r="O250" s="142" t="e">
        <f t="shared" si="23"/>
        <v>#N/A</v>
      </c>
      <c r="P250" s="24" t="str">
        <f>IFERROR(VLOOKUP(O250,HOSPITAIS_COM_DIVIDAS!A:E,5,FALSE),"")</f>
        <v/>
      </c>
    </row>
    <row r="251" spans="1:16" x14ac:dyDescent="0.25">
      <c r="A251" s="52" t="e">
        <f>Tabela410[[#This Row],[Status da Proposta]]</f>
        <v>#VALUE!</v>
      </c>
      <c r="B251" s="143">
        <f>MODALIDADE_1!A251</f>
        <v>0</v>
      </c>
      <c r="C251" s="142" t="e">
        <f>VLOOKUP(B251,MODALIDADE_1!A:B,2,FALSE)</f>
        <v>#N/A</v>
      </c>
      <c r="D251" s="142"/>
      <c r="E251" s="94" t="e">
        <f>VLOOKUP(B251,MODALIDADE_1!A:E,5,FALSE)</f>
        <v>#N/A</v>
      </c>
      <c r="F251" s="95" t="e">
        <f>VLOOKUP(B251,MODALIDADE_1!A:C,3,FALSE)</f>
        <v>#N/A</v>
      </c>
      <c r="G251" s="142" t="e">
        <f>VLOOKUP(B251,MODALIDADE_1!A:G,4,FALSE)</f>
        <v>#N/A</v>
      </c>
      <c r="H251" s="142" t="e">
        <f>VLOOKUP(B251,MODALIDADE_1!A:G,6,FALSE)</f>
        <v>#N/A</v>
      </c>
      <c r="I251" s="142" t="e">
        <f>VLOOKUP(B251,MODALIDADE_1!A:G,7,FALSE)</f>
        <v>#N/A</v>
      </c>
      <c r="J251" s="106" t="e">
        <f>VLOOKUP(Tabela410[[#This Row],[Proposta de Referência]],SIMP_M1!A:K,9,FALSE)</f>
        <v>#VALUE!</v>
      </c>
      <c r="K251" s="106" t="e">
        <f>VLOOKUP(Tabela410[[#This Row],[Proposta de Referência]],SIMP_M1!A:K,8,FALSE)</f>
        <v>#VALUE!</v>
      </c>
      <c r="L251" s="107" t="e">
        <f t="shared" si="20"/>
        <v>#VALUE!</v>
      </c>
      <c r="M251" s="107" t="e">
        <f t="shared" si="21"/>
        <v>#VALUE!</v>
      </c>
      <c r="N251" s="142" t="e">
        <f t="shared" si="22"/>
        <v>#VALUE!</v>
      </c>
      <c r="O251" s="142" t="e">
        <f t="shared" si="23"/>
        <v>#N/A</v>
      </c>
      <c r="P251" s="24" t="str">
        <f>IFERROR(VLOOKUP(O251,HOSPITAIS_COM_DIVIDAS!A:E,5,FALSE),"")</f>
        <v/>
      </c>
    </row>
    <row r="252" spans="1:16" x14ac:dyDescent="0.25">
      <c r="A252" s="52" t="e">
        <f>Tabela410[[#This Row],[Status da Proposta]]</f>
        <v>#VALUE!</v>
      </c>
      <c r="B252" s="143">
        <f>MODALIDADE_1!A252</f>
        <v>0</v>
      </c>
      <c r="C252" s="142" t="e">
        <f>VLOOKUP(B252,MODALIDADE_1!A:B,2,FALSE)</f>
        <v>#N/A</v>
      </c>
      <c r="D252" s="142"/>
      <c r="E252" s="94" t="e">
        <f>VLOOKUP(B252,MODALIDADE_1!A:E,5,FALSE)</f>
        <v>#N/A</v>
      </c>
      <c r="F252" s="95" t="e">
        <f>VLOOKUP(B252,MODALIDADE_1!A:C,3,FALSE)</f>
        <v>#N/A</v>
      </c>
      <c r="G252" s="142" t="e">
        <f>VLOOKUP(B252,MODALIDADE_1!A:G,4,FALSE)</f>
        <v>#N/A</v>
      </c>
      <c r="H252" s="142" t="e">
        <f>VLOOKUP(B252,MODALIDADE_1!A:G,6,FALSE)</f>
        <v>#N/A</v>
      </c>
      <c r="I252" s="142" t="e">
        <f>VLOOKUP(B252,MODALIDADE_1!A:G,7,FALSE)</f>
        <v>#N/A</v>
      </c>
      <c r="J252" s="106" t="e">
        <f>VLOOKUP(Tabela410[[#This Row],[Proposta de Referência]],SIMP_M1!A:K,9,FALSE)</f>
        <v>#VALUE!</v>
      </c>
      <c r="K252" s="106" t="e">
        <f>VLOOKUP(Tabela410[[#This Row],[Proposta de Referência]],SIMP_M1!A:K,8,FALSE)</f>
        <v>#VALUE!</v>
      </c>
      <c r="L252" s="107" t="e">
        <f t="shared" si="20"/>
        <v>#VALUE!</v>
      </c>
      <c r="M252" s="107" t="e">
        <f t="shared" si="21"/>
        <v>#VALUE!</v>
      </c>
      <c r="N252" s="142" t="e">
        <f t="shared" si="22"/>
        <v>#VALUE!</v>
      </c>
      <c r="O252" s="142" t="e">
        <f t="shared" si="23"/>
        <v>#N/A</v>
      </c>
      <c r="P252" s="24" t="str">
        <f>IFERROR(VLOOKUP(O252,HOSPITAIS_COM_DIVIDAS!A:E,5,FALSE),"")</f>
        <v/>
      </c>
    </row>
    <row r="253" spans="1:16" x14ac:dyDescent="0.25">
      <c r="A253" s="52" t="e">
        <f>Tabela410[[#This Row],[Status da Proposta]]</f>
        <v>#VALUE!</v>
      </c>
      <c r="B253" s="143">
        <f>MODALIDADE_1!A253</f>
        <v>0</v>
      </c>
      <c r="C253" s="142" t="e">
        <f>VLOOKUP(B253,MODALIDADE_1!A:B,2,FALSE)</f>
        <v>#N/A</v>
      </c>
      <c r="D253" s="142"/>
      <c r="E253" s="94" t="e">
        <f>VLOOKUP(B253,MODALIDADE_1!A:E,5,FALSE)</f>
        <v>#N/A</v>
      </c>
      <c r="F253" s="95" t="e">
        <f>VLOOKUP(B253,MODALIDADE_1!A:C,3,FALSE)</f>
        <v>#N/A</v>
      </c>
      <c r="G253" s="142" t="e">
        <f>VLOOKUP(B253,MODALIDADE_1!A:G,4,FALSE)</f>
        <v>#N/A</v>
      </c>
      <c r="H253" s="142" t="e">
        <f>VLOOKUP(B253,MODALIDADE_1!A:G,6,FALSE)</f>
        <v>#N/A</v>
      </c>
      <c r="I253" s="142" t="e">
        <f>VLOOKUP(B253,MODALIDADE_1!A:G,7,FALSE)</f>
        <v>#N/A</v>
      </c>
      <c r="J253" s="106" t="e">
        <f>VLOOKUP(Tabela410[[#This Row],[Proposta de Referência]],SIMP_M1!A:K,9,FALSE)</f>
        <v>#VALUE!</v>
      </c>
      <c r="K253" s="106" t="e">
        <f>VLOOKUP(Tabela410[[#This Row],[Proposta de Referência]],SIMP_M1!A:K,8,FALSE)</f>
        <v>#VALUE!</v>
      </c>
      <c r="L253" s="107" t="e">
        <f t="shared" si="20"/>
        <v>#VALUE!</v>
      </c>
      <c r="M253" s="107" t="e">
        <f t="shared" si="21"/>
        <v>#VALUE!</v>
      </c>
      <c r="N253" s="142" t="e">
        <f t="shared" si="22"/>
        <v>#VALUE!</v>
      </c>
      <c r="O253" s="142" t="e">
        <f t="shared" si="23"/>
        <v>#N/A</v>
      </c>
      <c r="P253" s="24" t="str">
        <f>IFERROR(VLOOKUP(O253,HOSPITAIS_COM_DIVIDAS!A:E,5,FALSE),"")</f>
        <v/>
      </c>
    </row>
    <row r="254" spans="1:16" x14ac:dyDescent="0.25">
      <c r="A254" s="52" t="e">
        <f>Tabela410[[#This Row],[Status da Proposta]]</f>
        <v>#VALUE!</v>
      </c>
      <c r="B254" s="143">
        <f>MODALIDADE_1!A254</f>
        <v>0</v>
      </c>
      <c r="C254" s="142" t="e">
        <f>VLOOKUP(B254,MODALIDADE_1!A:B,2,FALSE)</f>
        <v>#N/A</v>
      </c>
      <c r="D254" s="142"/>
      <c r="E254" s="94" t="e">
        <f>VLOOKUP(B254,MODALIDADE_1!A:E,5,FALSE)</f>
        <v>#N/A</v>
      </c>
      <c r="F254" s="95" t="e">
        <f>VLOOKUP(B254,MODALIDADE_1!A:C,3,FALSE)</f>
        <v>#N/A</v>
      </c>
      <c r="G254" s="142" t="e">
        <f>VLOOKUP(B254,MODALIDADE_1!A:G,4,FALSE)</f>
        <v>#N/A</v>
      </c>
      <c r="H254" s="142" t="e">
        <f>VLOOKUP(B254,MODALIDADE_1!A:G,6,FALSE)</f>
        <v>#N/A</v>
      </c>
      <c r="I254" s="142" t="e">
        <f>VLOOKUP(B254,MODALIDADE_1!A:G,7,FALSE)</f>
        <v>#N/A</v>
      </c>
      <c r="J254" s="106" t="e">
        <f>VLOOKUP(Tabela410[[#This Row],[Proposta de Referência]],SIMP_M1!A:K,9,FALSE)</f>
        <v>#VALUE!</v>
      </c>
      <c r="K254" s="106" t="e">
        <f>VLOOKUP(Tabela410[[#This Row],[Proposta de Referência]],SIMP_M1!A:K,8,FALSE)</f>
        <v>#VALUE!</v>
      </c>
      <c r="L254" s="107" t="e">
        <f t="shared" si="20"/>
        <v>#VALUE!</v>
      </c>
      <c r="M254" s="107" t="e">
        <f t="shared" si="21"/>
        <v>#VALUE!</v>
      </c>
      <c r="N254" s="142" t="e">
        <f t="shared" si="22"/>
        <v>#VALUE!</v>
      </c>
      <c r="O254" s="142" t="e">
        <f t="shared" si="23"/>
        <v>#N/A</v>
      </c>
      <c r="P254" s="24" t="str">
        <f>IFERROR(VLOOKUP(O254,HOSPITAIS_COM_DIVIDAS!A:E,5,FALSE),"")</f>
        <v/>
      </c>
    </row>
    <row r="255" spans="1:16" x14ac:dyDescent="0.25">
      <c r="A255" s="52" t="e">
        <f>Tabela410[[#This Row],[Status da Proposta]]</f>
        <v>#VALUE!</v>
      </c>
      <c r="B255" s="143">
        <f>MODALIDADE_1!A255</f>
        <v>0</v>
      </c>
      <c r="C255" s="142" t="e">
        <f>VLOOKUP(B255,MODALIDADE_1!A:B,2,FALSE)</f>
        <v>#N/A</v>
      </c>
      <c r="D255" s="142"/>
      <c r="E255" s="94" t="e">
        <f>VLOOKUP(B255,MODALIDADE_1!A:E,5,FALSE)</f>
        <v>#N/A</v>
      </c>
      <c r="F255" s="95" t="e">
        <f>VLOOKUP(B255,MODALIDADE_1!A:C,3,FALSE)</f>
        <v>#N/A</v>
      </c>
      <c r="G255" s="142" t="e">
        <f>VLOOKUP(B255,MODALIDADE_1!A:G,4,FALSE)</f>
        <v>#N/A</v>
      </c>
      <c r="H255" s="142" t="e">
        <f>VLOOKUP(B255,MODALIDADE_1!A:G,6,FALSE)</f>
        <v>#N/A</v>
      </c>
      <c r="I255" s="142" t="e">
        <f>VLOOKUP(B255,MODALIDADE_1!A:G,7,FALSE)</f>
        <v>#N/A</v>
      </c>
      <c r="J255" s="106" t="e">
        <f>VLOOKUP(Tabela410[[#This Row],[Proposta de Referência]],SIMP_M1!A:K,9,FALSE)</f>
        <v>#VALUE!</v>
      </c>
      <c r="K255" s="106" t="e">
        <f>VLOOKUP(Tabela410[[#This Row],[Proposta de Referência]],SIMP_M1!A:K,8,FALSE)</f>
        <v>#VALUE!</v>
      </c>
      <c r="L255" s="107" t="e">
        <f t="shared" si="20"/>
        <v>#VALUE!</v>
      </c>
      <c r="M255" s="107" t="e">
        <f t="shared" si="21"/>
        <v>#VALUE!</v>
      </c>
      <c r="N255" s="142" t="e">
        <f t="shared" si="22"/>
        <v>#VALUE!</v>
      </c>
      <c r="O255" s="142" t="e">
        <f t="shared" si="23"/>
        <v>#N/A</v>
      </c>
      <c r="P255" s="24" t="str">
        <f>IFERROR(VLOOKUP(O255,HOSPITAIS_COM_DIVIDAS!A:E,5,FALSE),"")</f>
        <v/>
      </c>
    </row>
    <row r="256" spans="1:16" x14ac:dyDescent="0.25">
      <c r="A256" s="52" t="e">
        <f>Tabela410[[#This Row],[Status da Proposta]]</f>
        <v>#VALUE!</v>
      </c>
      <c r="B256" s="143">
        <f>MODALIDADE_1!A256</f>
        <v>0</v>
      </c>
      <c r="C256" s="142" t="e">
        <f>VLOOKUP(B256,MODALIDADE_1!A:B,2,FALSE)</f>
        <v>#N/A</v>
      </c>
      <c r="D256" s="142"/>
      <c r="E256" s="94" t="e">
        <f>VLOOKUP(B256,MODALIDADE_1!A:E,5,FALSE)</f>
        <v>#N/A</v>
      </c>
      <c r="F256" s="95" t="e">
        <f>VLOOKUP(B256,MODALIDADE_1!A:C,3,FALSE)</f>
        <v>#N/A</v>
      </c>
      <c r="G256" s="142" t="e">
        <f>VLOOKUP(B256,MODALIDADE_1!A:G,4,FALSE)</f>
        <v>#N/A</v>
      </c>
      <c r="H256" s="142" t="e">
        <f>VLOOKUP(B256,MODALIDADE_1!A:G,6,FALSE)</f>
        <v>#N/A</v>
      </c>
      <c r="I256" s="142" t="e">
        <f>VLOOKUP(B256,MODALIDADE_1!A:G,7,FALSE)</f>
        <v>#N/A</v>
      </c>
      <c r="J256" s="106" t="e">
        <f>VLOOKUP(Tabela410[[#This Row],[Proposta de Referência]],SIMP_M1!A:K,9,FALSE)</f>
        <v>#VALUE!</v>
      </c>
      <c r="K256" s="106" t="e">
        <f>VLOOKUP(Tabela410[[#This Row],[Proposta de Referência]],SIMP_M1!A:K,8,FALSE)</f>
        <v>#VALUE!</v>
      </c>
      <c r="L256" s="107" t="e">
        <f t="shared" si="20"/>
        <v>#VALUE!</v>
      </c>
      <c r="M256" s="107" t="e">
        <f t="shared" si="21"/>
        <v>#VALUE!</v>
      </c>
      <c r="N256" s="142" t="e">
        <f t="shared" si="22"/>
        <v>#VALUE!</v>
      </c>
      <c r="O256" s="142" t="e">
        <f t="shared" si="23"/>
        <v>#N/A</v>
      </c>
      <c r="P256" s="24" t="str">
        <f>IFERROR(VLOOKUP(O256,HOSPITAIS_COM_DIVIDAS!A:E,5,FALSE),"")</f>
        <v/>
      </c>
    </row>
    <row r="257" spans="1:16" x14ac:dyDescent="0.25">
      <c r="A257" s="52" t="e">
        <f>Tabela410[[#This Row],[Status da Proposta]]</f>
        <v>#VALUE!</v>
      </c>
      <c r="B257" s="143">
        <f>MODALIDADE_1!A257</f>
        <v>0</v>
      </c>
      <c r="C257" s="142" t="e">
        <f>VLOOKUP(B257,MODALIDADE_1!A:B,2,FALSE)</f>
        <v>#N/A</v>
      </c>
      <c r="D257" s="142"/>
      <c r="E257" s="94" t="e">
        <f>VLOOKUP(B257,MODALIDADE_1!A:E,5,FALSE)</f>
        <v>#N/A</v>
      </c>
      <c r="F257" s="95" t="e">
        <f>VLOOKUP(B257,MODALIDADE_1!A:C,3,FALSE)</f>
        <v>#N/A</v>
      </c>
      <c r="G257" s="142" t="e">
        <f>VLOOKUP(B257,MODALIDADE_1!A:G,4,FALSE)</f>
        <v>#N/A</v>
      </c>
      <c r="H257" s="142" t="e">
        <f>VLOOKUP(B257,MODALIDADE_1!A:G,6,FALSE)</f>
        <v>#N/A</v>
      </c>
      <c r="I257" s="142" t="e">
        <f>VLOOKUP(B257,MODALIDADE_1!A:G,7,FALSE)</f>
        <v>#N/A</v>
      </c>
      <c r="J257" s="106" t="e">
        <f>VLOOKUP(Tabela410[[#This Row],[Proposta de Referência]],SIMP_M1!A:K,9,FALSE)</f>
        <v>#VALUE!</v>
      </c>
      <c r="K257" s="106" t="e">
        <f>VLOOKUP(Tabela410[[#This Row],[Proposta de Referência]],SIMP_M1!A:K,8,FALSE)</f>
        <v>#VALUE!</v>
      </c>
      <c r="L257" s="107" t="e">
        <f t="shared" si="20"/>
        <v>#VALUE!</v>
      </c>
      <c r="M257" s="107" t="e">
        <f t="shared" si="21"/>
        <v>#VALUE!</v>
      </c>
      <c r="N257" s="142" t="e">
        <f t="shared" si="22"/>
        <v>#VALUE!</v>
      </c>
      <c r="O257" s="142" t="e">
        <f t="shared" si="23"/>
        <v>#N/A</v>
      </c>
      <c r="P257" s="24" t="str">
        <f>IFERROR(VLOOKUP(O257,HOSPITAIS_COM_DIVIDAS!A:E,5,FALSE),"")</f>
        <v/>
      </c>
    </row>
    <row r="258" spans="1:16" x14ac:dyDescent="0.25">
      <c r="A258" s="52" t="e">
        <f>Tabela410[[#This Row],[Status da Proposta]]</f>
        <v>#VALUE!</v>
      </c>
      <c r="B258" s="143">
        <f>MODALIDADE_1!A258</f>
        <v>0</v>
      </c>
      <c r="C258" s="142" t="e">
        <f>VLOOKUP(B258,MODALIDADE_1!A:B,2,FALSE)</f>
        <v>#N/A</v>
      </c>
      <c r="D258" s="142"/>
      <c r="E258" s="94" t="e">
        <f>VLOOKUP(B258,MODALIDADE_1!A:E,5,FALSE)</f>
        <v>#N/A</v>
      </c>
      <c r="F258" s="95" t="e">
        <f>VLOOKUP(B258,MODALIDADE_1!A:C,3,FALSE)</f>
        <v>#N/A</v>
      </c>
      <c r="G258" s="142" t="e">
        <f>VLOOKUP(B258,MODALIDADE_1!A:G,4,FALSE)</f>
        <v>#N/A</v>
      </c>
      <c r="H258" s="142" t="e">
        <f>VLOOKUP(B258,MODALIDADE_1!A:G,6,FALSE)</f>
        <v>#N/A</v>
      </c>
      <c r="I258" s="142" t="e">
        <f>VLOOKUP(B258,MODALIDADE_1!A:G,7,FALSE)</f>
        <v>#N/A</v>
      </c>
      <c r="J258" s="106" t="e">
        <f>VLOOKUP(Tabela410[[#This Row],[Proposta de Referência]],SIMP_M1!A:K,9,FALSE)</f>
        <v>#VALUE!</v>
      </c>
      <c r="K258" s="106" t="e">
        <f>VLOOKUP(Tabela410[[#This Row],[Proposta de Referência]],SIMP_M1!A:K,8,FALSE)</f>
        <v>#VALUE!</v>
      </c>
      <c r="L258" s="107" t="e">
        <f t="shared" si="20"/>
        <v>#VALUE!</v>
      </c>
      <c r="M258" s="107" t="e">
        <f t="shared" si="21"/>
        <v>#VALUE!</v>
      </c>
      <c r="N258" s="142" t="e">
        <f t="shared" si="22"/>
        <v>#VALUE!</v>
      </c>
      <c r="O258" s="142" t="e">
        <f t="shared" si="23"/>
        <v>#N/A</v>
      </c>
      <c r="P258" s="24" t="str">
        <f>IFERROR(VLOOKUP(O258,HOSPITAIS_COM_DIVIDAS!A:E,5,FALSE),"")</f>
        <v/>
      </c>
    </row>
    <row r="259" spans="1:16" x14ac:dyDescent="0.25">
      <c r="A259" s="52" t="e">
        <f>Tabela410[[#This Row],[Status da Proposta]]</f>
        <v>#VALUE!</v>
      </c>
      <c r="B259" s="143">
        <f>MODALIDADE_1!A259</f>
        <v>0</v>
      </c>
      <c r="C259" s="142" t="e">
        <f>VLOOKUP(B259,MODALIDADE_1!A:B,2,FALSE)</f>
        <v>#N/A</v>
      </c>
      <c r="D259" s="142"/>
      <c r="E259" s="94" t="e">
        <f>VLOOKUP(B259,MODALIDADE_1!A:E,5,FALSE)</f>
        <v>#N/A</v>
      </c>
      <c r="F259" s="95" t="e">
        <f>VLOOKUP(B259,MODALIDADE_1!A:C,3,FALSE)</f>
        <v>#N/A</v>
      </c>
      <c r="G259" s="142" t="e">
        <f>VLOOKUP(B259,MODALIDADE_1!A:G,4,FALSE)</f>
        <v>#N/A</v>
      </c>
      <c r="H259" s="142" t="e">
        <f>VLOOKUP(B259,MODALIDADE_1!A:G,6,FALSE)</f>
        <v>#N/A</v>
      </c>
      <c r="I259" s="142" t="e">
        <f>VLOOKUP(B259,MODALIDADE_1!A:G,7,FALSE)</f>
        <v>#N/A</v>
      </c>
      <c r="J259" s="106" t="e">
        <f>VLOOKUP(Tabela410[[#This Row],[Proposta de Referência]],SIMP_M1!A:K,9,FALSE)</f>
        <v>#VALUE!</v>
      </c>
      <c r="K259" s="106" t="e">
        <f>VLOOKUP(Tabela410[[#This Row],[Proposta de Referência]],SIMP_M1!A:K,8,FALSE)</f>
        <v>#VALUE!</v>
      </c>
      <c r="L259" s="107" t="e">
        <f t="shared" si="20"/>
        <v>#VALUE!</v>
      </c>
      <c r="M259" s="107" t="e">
        <f t="shared" si="21"/>
        <v>#VALUE!</v>
      </c>
      <c r="N259" s="142" t="e">
        <f t="shared" si="22"/>
        <v>#VALUE!</v>
      </c>
      <c r="O259" s="142" t="e">
        <f t="shared" si="23"/>
        <v>#N/A</v>
      </c>
      <c r="P259" s="24" t="str">
        <f>IFERROR(VLOOKUP(O259,HOSPITAIS_COM_DIVIDAS!A:E,5,FALSE),"")</f>
        <v/>
      </c>
    </row>
    <row r="260" spans="1:16" x14ac:dyDescent="0.25">
      <c r="A260" s="52" t="e">
        <f>Tabela410[[#This Row],[Status da Proposta]]</f>
        <v>#VALUE!</v>
      </c>
      <c r="B260" s="143">
        <f>MODALIDADE_1!A260</f>
        <v>0</v>
      </c>
      <c r="C260" s="142" t="e">
        <f>VLOOKUP(B260,MODALIDADE_1!A:B,2,FALSE)</f>
        <v>#N/A</v>
      </c>
      <c r="D260" s="142"/>
      <c r="E260" s="94" t="e">
        <f>VLOOKUP(B260,MODALIDADE_1!A:E,5,FALSE)</f>
        <v>#N/A</v>
      </c>
      <c r="F260" s="95" t="e">
        <f>VLOOKUP(B260,MODALIDADE_1!A:C,3,FALSE)</f>
        <v>#N/A</v>
      </c>
      <c r="G260" s="142" t="e">
        <f>VLOOKUP(B260,MODALIDADE_1!A:G,4,FALSE)</f>
        <v>#N/A</v>
      </c>
      <c r="H260" s="142" t="e">
        <f>VLOOKUP(B260,MODALIDADE_1!A:G,6,FALSE)</f>
        <v>#N/A</v>
      </c>
      <c r="I260" s="142" t="e">
        <f>VLOOKUP(B260,MODALIDADE_1!A:G,7,FALSE)</f>
        <v>#N/A</v>
      </c>
      <c r="J260" s="106" t="e">
        <f>VLOOKUP(Tabela410[[#This Row],[Proposta de Referência]],SIMP_M1!A:K,9,FALSE)</f>
        <v>#VALUE!</v>
      </c>
      <c r="K260" s="106" t="e">
        <f>VLOOKUP(Tabela410[[#This Row],[Proposta de Referência]],SIMP_M1!A:K,8,FALSE)</f>
        <v>#VALUE!</v>
      </c>
      <c r="L260" s="107" t="e">
        <f t="shared" si="20"/>
        <v>#VALUE!</v>
      </c>
      <c r="M260" s="107" t="e">
        <f t="shared" si="21"/>
        <v>#VALUE!</v>
      </c>
      <c r="N260" s="142" t="e">
        <f t="shared" si="22"/>
        <v>#VALUE!</v>
      </c>
      <c r="O260" s="142" t="e">
        <f t="shared" si="23"/>
        <v>#N/A</v>
      </c>
      <c r="P260" s="24" t="str">
        <f>IFERROR(VLOOKUP(O260,HOSPITAIS_COM_DIVIDAS!A:E,5,FALSE),"")</f>
        <v/>
      </c>
    </row>
    <row r="261" spans="1:16" x14ac:dyDescent="0.25">
      <c r="A261" s="52" t="e">
        <f>Tabela410[[#This Row],[Status da Proposta]]</f>
        <v>#VALUE!</v>
      </c>
      <c r="B261" s="143">
        <f>MODALIDADE_1!A261</f>
        <v>0</v>
      </c>
      <c r="C261" s="142" t="e">
        <f>VLOOKUP(B261,MODALIDADE_1!A:B,2,FALSE)</f>
        <v>#N/A</v>
      </c>
      <c r="D261" s="142"/>
      <c r="E261" s="94" t="e">
        <f>VLOOKUP(B261,MODALIDADE_1!A:E,5,FALSE)</f>
        <v>#N/A</v>
      </c>
      <c r="F261" s="95" t="e">
        <f>VLOOKUP(B261,MODALIDADE_1!A:C,3,FALSE)</f>
        <v>#N/A</v>
      </c>
      <c r="G261" s="142" t="e">
        <f>VLOOKUP(B261,MODALIDADE_1!A:G,4,FALSE)</f>
        <v>#N/A</v>
      </c>
      <c r="H261" s="142" t="e">
        <f>VLOOKUP(B261,MODALIDADE_1!A:G,6,FALSE)</f>
        <v>#N/A</v>
      </c>
      <c r="I261" s="142" t="e">
        <f>VLOOKUP(B261,MODALIDADE_1!A:G,7,FALSE)</f>
        <v>#N/A</v>
      </c>
      <c r="J261" s="106" t="e">
        <f>VLOOKUP(Tabela410[[#This Row],[Proposta de Referência]],SIMP_M1!A:K,9,FALSE)</f>
        <v>#VALUE!</v>
      </c>
      <c r="K261" s="106" t="e">
        <f>VLOOKUP(Tabela410[[#This Row],[Proposta de Referência]],SIMP_M1!A:K,8,FALSE)</f>
        <v>#VALUE!</v>
      </c>
      <c r="L261" s="107" t="e">
        <f t="shared" si="20"/>
        <v>#VALUE!</v>
      </c>
      <c r="M261" s="107" t="e">
        <f t="shared" si="21"/>
        <v>#VALUE!</v>
      </c>
      <c r="N261" s="142" t="e">
        <f t="shared" si="22"/>
        <v>#VALUE!</v>
      </c>
      <c r="O261" s="142" t="e">
        <f t="shared" si="23"/>
        <v>#N/A</v>
      </c>
      <c r="P261" s="24" t="str">
        <f>IFERROR(VLOOKUP(O261,HOSPITAIS_COM_DIVIDAS!A:E,5,FALSE),"")</f>
        <v/>
      </c>
    </row>
    <row r="262" spans="1:16" x14ac:dyDescent="0.25">
      <c r="A262" s="52" t="e">
        <f>Tabela410[[#This Row],[Status da Proposta]]</f>
        <v>#VALUE!</v>
      </c>
      <c r="B262" s="143">
        <f>MODALIDADE_1!A262</f>
        <v>0</v>
      </c>
      <c r="C262" s="142" t="e">
        <f>VLOOKUP(B262,MODALIDADE_1!A:B,2,FALSE)</f>
        <v>#N/A</v>
      </c>
      <c r="D262" s="142"/>
      <c r="E262" s="94" t="e">
        <f>VLOOKUP(B262,MODALIDADE_1!A:E,5,FALSE)</f>
        <v>#N/A</v>
      </c>
      <c r="F262" s="95" t="e">
        <f>VLOOKUP(B262,MODALIDADE_1!A:C,3,FALSE)</f>
        <v>#N/A</v>
      </c>
      <c r="G262" s="142" t="e">
        <f>VLOOKUP(B262,MODALIDADE_1!A:G,4,FALSE)</f>
        <v>#N/A</v>
      </c>
      <c r="H262" s="142" t="e">
        <f>VLOOKUP(B262,MODALIDADE_1!A:G,6,FALSE)</f>
        <v>#N/A</v>
      </c>
      <c r="I262" s="142" t="e">
        <f>VLOOKUP(B262,MODALIDADE_1!A:G,7,FALSE)</f>
        <v>#N/A</v>
      </c>
      <c r="J262" s="106" t="e">
        <f>VLOOKUP(Tabela410[[#This Row],[Proposta de Referência]],SIMP_M1!A:K,9,FALSE)</f>
        <v>#VALUE!</v>
      </c>
      <c r="K262" s="106" t="e">
        <f>VLOOKUP(Tabela410[[#This Row],[Proposta de Referência]],SIMP_M1!A:K,8,FALSE)</f>
        <v>#VALUE!</v>
      </c>
      <c r="L262" s="107" t="e">
        <f t="shared" si="20"/>
        <v>#VALUE!</v>
      </c>
      <c r="M262" s="107" t="e">
        <f t="shared" si="21"/>
        <v>#VALUE!</v>
      </c>
      <c r="N262" s="142" t="e">
        <f t="shared" si="22"/>
        <v>#VALUE!</v>
      </c>
      <c r="O262" s="142" t="e">
        <f t="shared" si="23"/>
        <v>#N/A</v>
      </c>
      <c r="P262" s="24" t="str">
        <f>IFERROR(VLOOKUP(O262,HOSPITAIS_COM_DIVIDAS!A:E,5,FALSE),"")</f>
        <v/>
      </c>
    </row>
    <row r="263" spans="1:16" x14ac:dyDescent="0.25">
      <c r="A263" s="52" t="e">
        <f>Tabela410[[#This Row],[Status da Proposta]]</f>
        <v>#VALUE!</v>
      </c>
      <c r="B263" s="143">
        <f>MODALIDADE_1!A263</f>
        <v>0</v>
      </c>
      <c r="C263" s="142" t="e">
        <f>VLOOKUP(B263,MODALIDADE_1!A:B,2,FALSE)</f>
        <v>#N/A</v>
      </c>
      <c r="D263" s="142"/>
      <c r="E263" s="94" t="e">
        <f>VLOOKUP(B263,MODALIDADE_1!A:E,5,FALSE)</f>
        <v>#N/A</v>
      </c>
      <c r="F263" s="95" t="e">
        <f>VLOOKUP(B263,MODALIDADE_1!A:C,3,FALSE)</f>
        <v>#N/A</v>
      </c>
      <c r="G263" s="142" t="e">
        <f>VLOOKUP(B263,MODALIDADE_1!A:G,4,FALSE)</f>
        <v>#N/A</v>
      </c>
      <c r="H263" s="142" t="e">
        <f>VLOOKUP(B263,MODALIDADE_1!A:G,6,FALSE)</f>
        <v>#N/A</v>
      </c>
      <c r="I263" s="142" t="e">
        <f>VLOOKUP(B263,MODALIDADE_1!A:G,7,FALSE)</f>
        <v>#N/A</v>
      </c>
      <c r="J263" s="106" t="e">
        <f>VLOOKUP(Tabela410[[#This Row],[Proposta de Referência]],SIMP_M1!A:K,9,FALSE)</f>
        <v>#VALUE!</v>
      </c>
      <c r="K263" s="106" t="e">
        <f>VLOOKUP(Tabela410[[#This Row],[Proposta de Referência]],SIMP_M1!A:K,8,FALSE)</f>
        <v>#VALUE!</v>
      </c>
      <c r="L263" s="107" t="e">
        <f t="shared" si="20"/>
        <v>#VALUE!</v>
      </c>
      <c r="M263" s="107" t="e">
        <f t="shared" si="21"/>
        <v>#VALUE!</v>
      </c>
      <c r="N263" s="142" t="e">
        <f t="shared" si="22"/>
        <v>#VALUE!</v>
      </c>
      <c r="O263" s="142" t="e">
        <f t="shared" si="23"/>
        <v>#N/A</v>
      </c>
      <c r="P263" s="24" t="str">
        <f>IFERROR(VLOOKUP(O263,HOSPITAIS_COM_DIVIDAS!A:E,5,FALSE),"")</f>
        <v/>
      </c>
    </row>
    <row r="264" spans="1:16" x14ac:dyDescent="0.25">
      <c r="A264" s="52" t="e">
        <f>Tabela410[[#This Row],[Status da Proposta]]</f>
        <v>#VALUE!</v>
      </c>
      <c r="B264" s="143">
        <f>MODALIDADE_1!A264</f>
        <v>0</v>
      </c>
      <c r="C264" s="142" t="e">
        <f>VLOOKUP(B264,MODALIDADE_1!A:B,2,FALSE)</f>
        <v>#N/A</v>
      </c>
      <c r="D264" s="142"/>
      <c r="E264" s="94" t="e">
        <f>VLOOKUP(B264,MODALIDADE_1!A:E,5,FALSE)</f>
        <v>#N/A</v>
      </c>
      <c r="F264" s="95" t="e">
        <f>VLOOKUP(B264,MODALIDADE_1!A:C,3,FALSE)</f>
        <v>#N/A</v>
      </c>
      <c r="G264" s="142" t="e">
        <f>VLOOKUP(B264,MODALIDADE_1!A:G,4,FALSE)</f>
        <v>#N/A</v>
      </c>
      <c r="H264" s="142" t="e">
        <f>VLOOKUP(B264,MODALIDADE_1!A:G,6,FALSE)</f>
        <v>#N/A</v>
      </c>
      <c r="I264" s="142" t="e">
        <f>VLOOKUP(B264,MODALIDADE_1!A:G,7,FALSE)</f>
        <v>#N/A</v>
      </c>
      <c r="J264" s="106" t="e">
        <f>VLOOKUP(Tabela410[[#This Row],[Proposta de Referência]],SIMP_M1!A:K,9,FALSE)</f>
        <v>#VALUE!</v>
      </c>
      <c r="K264" s="106" t="e">
        <f>VLOOKUP(Tabela410[[#This Row],[Proposta de Referência]],SIMP_M1!A:K,8,FALSE)</f>
        <v>#VALUE!</v>
      </c>
      <c r="L264" s="107" t="e">
        <f t="shared" si="20"/>
        <v>#VALUE!</v>
      </c>
      <c r="M264" s="107" t="e">
        <f t="shared" si="21"/>
        <v>#VALUE!</v>
      </c>
      <c r="N264" s="142" t="e">
        <f t="shared" si="22"/>
        <v>#VALUE!</v>
      </c>
      <c r="O264" s="142" t="e">
        <f t="shared" si="23"/>
        <v>#N/A</v>
      </c>
      <c r="P264" s="24" t="str">
        <f>IFERROR(VLOOKUP(O264,HOSPITAIS_COM_DIVIDAS!A:E,5,FALSE),"")</f>
        <v/>
      </c>
    </row>
    <row r="265" spans="1:16" x14ac:dyDescent="0.25">
      <c r="A265" s="52" t="e">
        <f>Tabela410[[#This Row],[Status da Proposta]]</f>
        <v>#VALUE!</v>
      </c>
      <c r="B265" s="143">
        <f>MODALIDADE_1!A265</f>
        <v>0</v>
      </c>
      <c r="C265" s="142" t="e">
        <f>VLOOKUP(B265,MODALIDADE_1!A:B,2,FALSE)</f>
        <v>#N/A</v>
      </c>
      <c r="D265" s="142"/>
      <c r="E265" s="94" t="e">
        <f>VLOOKUP(B265,MODALIDADE_1!A:E,5,FALSE)</f>
        <v>#N/A</v>
      </c>
      <c r="F265" s="95" t="e">
        <f>VLOOKUP(B265,MODALIDADE_1!A:C,3,FALSE)</f>
        <v>#N/A</v>
      </c>
      <c r="G265" s="142" t="e">
        <f>VLOOKUP(B265,MODALIDADE_1!A:G,4,FALSE)</f>
        <v>#N/A</v>
      </c>
      <c r="H265" s="142" t="e">
        <f>VLOOKUP(B265,MODALIDADE_1!A:G,6,FALSE)</f>
        <v>#N/A</v>
      </c>
      <c r="I265" s="142" t="e">
        <f>VLOOKUP(B265,MODALIDADE_1!A:G,7,FALSE)</f>
        <v>#N/A</v>
      </c>
      <c r="J265" s="106" t="e">
        <f>VLOOKUP(Tabela410[[#This Row],[Proposta de Referência]],SIMP_M1!A:K,9,FALSE)</f>
        <v>#VALUE!</v>
      </c>
      <c r="K265" s="106" t="e">
        <f>VLOOKUP(Tabela410[[#This Row],[Proposta de Referência]],SIMP_M1!A:K,8,FALSE)</f>
        <v>#VALUE!</v>
      </c>
      <c r="L265" s="107" t="e">
        <f t="shared" si="20"/>
        <v>#VALUE!</v>
      </c>
      <c r="M265" s="107" t="e">
        <f t="shared" si="21"/>
        <v>#VALUE!</v>
      </c>
      <c r="N265" s="142" t="e">
        <f t="shared" si="22"/>
        <v>#VALUE!</v>
      </c>
      <c r="O265" s="142" t="e">
        <f t="shared" si="23"/>
        <v>#N/A</v>
      </c>
      <c r="P265" s="24" t="str">
        <f>IFERROR(VLOOKUP(O265,HOSPITAIS_COM_DIVIDAS!A:E,5,FALSE),"")</f>
        <v/>
      </c>
    </row>
    <row r="266" spans="1:16" x14ac:dyDescent="0.25">
      <c r="A266" s="52" t="e">
        <f>Tabela410[[#This Row],[Status da Proposta]]</f>
        <v>#VALUE!</v>
      </c>
      <c r="B266" s="143">
        <f>MODALIDADE_1!A266</f>
        <v>0</v>
      </c>
      <c r="C266" s="142" t="e">
        <f>VLOOKUP(B266,MODALIDADE_1!A:B,2,FALSE)</f>
        <v>#N/A</v>
      </c>
      <c r="D266" s="142"/>
      <c r="E266" s="94" t="e">
        <f>VLOOKUP(B266,MODALIDADE_1!A:E,5,FALSE)</f>
        <v>#N/A</v>
      </c>
      <c r="F266" s="95" t="e">
        <f>VLOOKUP(B266,MODALIDADE_1!A:C,3,FALSE)</f>
        <v>#N/A</v>
      </c>
      <c r="G266" s="142" t="e">
        <f>VLOOKUP(B266,MODALIDADE_1!A:G,4,FALSE)</f>
        <v>#N/A</v>
      </c>
      <c r="H266" s="142" t="e">
        <f>VLOOKUP(B266,MODALIDADE_1!A:G,6,FALSE)</f>
        <v>#N/A</v>
      </c>
      <c r="I266" s="142" t="e">
        <f>VLOOKUP(B266,MODALIDADE_1!A:G,7,FALSE)</f>
        <v>#N/A</v>
      </c>
      <c r="J266" s="106" t="e">
        <f>VLOOKUP(Tabela410[[#This Row],[Proposta de Referência]],SIMP_M1!A:K,9,FALSE)</f>
        <v>#VALUE!</v>
      </c>
      <c r="K266" s="106" t="e">
        <f>VLOOKUP(Tabela410[[#This Row],[Proposta de Referência]],SIMP_M1!A:K,8,FALSE)</f>
        <v>#VALUE!</v>
      </c>
      <c r="L266" s="107" t="e">
        <f t="shared" si="20"/>
        <v>#VALUE!</v>
      </c>
      <c r="M266" s="107" t="e">
        <f t="shared" si="21"/>
        <v>#VALUE!</v>
      </c>
      <c r="N266" s="142" t="e">
        <f t="shared" si="22"/>
        <v>#VALUE!</v>
      </c>
      <c r="O266" s="142" t="e">
        <f t="shared" si="23"/>
        <v>#N/A</v>
      </c>
      <c r="P266" s="24" t="str">
        <f>IFERROR(VLOOKUP(O266,HOSPITAIS_COM_DIVIDAS!A:E,5,FALSE),"")</f>
        <v/>
      </c>
    </row>
    <row r="267" spans="1:16" x14ac:dyDescent="0.25">
      <c r="A267" s="52" t="e">
        <f>Tabela410[[#This Row],[Status da Proposta]]</f>
        <v>#VALUE!</v>
      </c>
      <c r="B267" s="143">
        <f>MODALIDADE_1!A267</f>
        <v>0</v>
      </c>
      <c r="C267" s="142" t="e">
        <f>VLOOKUP(B267,MODALIDADE_1!A:B,2,FALSE)</f>
        <v>#N/A</v>
      </c>
      <c r="D267" s="142"/>
      <c r="E267" s="94" t="e">
        <f>VLOOKUP(B267,MODALIDADE_1!A:E,5,FALSE)</f>
        <v>#N/A</v>
      </c>
      <c r="F267" s="95" t="e">
        <f>VLOOKUP(B267,MODALIDADE_1!A:C,3,FALSE)</f>
        <v>#N/A</v>
      </c>
      <c r="G267" s="142" t="e">
        <f>VLOOKUP(B267,MODALIDADE_1!A:G,4,FALSE)</f>
        <v>#N/A</v>
      </c>
      <c r="H267" s="142" t="e">
        <f>VLOOKUP(B267,MODALIDADE_1!A:G,6,FALSE)</f>
        <v>#N/A</v>
      </c>
      <c r="I267" s="142" t="e">
        <f>VLOOKUP(B267,MODALIDADE_1!A:G,7,FALSE)</f>
        <v>#N/A</v>
      </c>
      <c r="J267" s="106" t="e">
        <f>VLOOKUP(Tabela410[[#This Row],[Proposta de Referência]],SIMP_M1!A:K,9,FALSE)</f>
        <v>#VALUE!</v>
      </c>
      <c r="K267" s="106" t="e">
        <f>VLOOKUP(Tabela410[[#This Row],[Proposta de Referência]],SIMP_M1!A:K,8,FALSE)</f>
        <v>#VALUE!</v>
      </c>
      <c r="L267" s="107" t="e">
        <f t="shared" si="20"/>
        <v>#VALUE!</v>
      </c>
      <c r="M267" s="107" t="e">
        <f t="shared" si="21"/>
        <v>#VALUE!</v>
      </c>
      <c r="N267" s="142" t="e">
        <f t="shared" si="22"/>
        <v>#VALUE!</v>
      </c>
      <c r="O267" s="142" t="e">
        <f t="shared" si="23"/>
        <v>#N/A</v>
      </c>
      <c r="P267" s="24" t="str">
        <f>IFERROR(VLOOKUP(O267,HOSPITAIS_COM_DIVIDAS!A:E,5,FALSE),"")</f>
        <v/>
      </c>
    </row>
    <row r="268" spans="1:16" x14ac:dyDescent="0.25">
      <c r="A268" s="52" t="e">
        <f>Tabela410[[#This Row],[Status da Proposta]]</f>
        <v>#VALUE!</v>
      </c>
      <c r="B268" s="143">
        <f>MODALIDADE_1!A268</f>
        <v>0</v>
      </c>
      <c r="C268" s="142" t="e">
        <f>VLOOKUP(B268,MODALIDADE_1!A:B,2,FALSE)</f>
        <v>#N/A</v>
      </c>
      <c r="D268" s="142"/>
      <c r="E268" s="94" t="e">
        <f>VLOOKUP(B268,MODALIDADE_1!A:E,5,FALSE)</f>
        <v>#N/A</v>
      </c>
      <c r="F268" s="95" t="e">
        <f>VLOOKUP(B268,MODALIDADE_1!A:C,3,FALSE)</f>
        <v>#N/A</v>
      </c>
      <c r="G268" s="142" t="e">
        <f>VLOOKUP(B268,MODALIDADE_1!A:G,4,FALSE)</f>
        <v>#N/A</v>
      </c>
      <c r="H268" s="142" t="e">
        <f>VLOOKUP(B268,MODALIDADE_1!A:G,6,FALSE)</f>
        <v>#N/A</v>
      </c>
      <c r="I268" s="142" t="e">
        <f>VLOOKUP(B268,MODALIDADE_1!A:G,7,FALSE)</f>
        <v>#N/A</v>
      </c>
      <c r="J268" s="106" t="e">
        <f>VLOOKUP(Tabela410[[#This Row],[Proposta de Referência]],SIMP_M1!A:K,9,FALSE)</f>
        <v>#VALUE!</v>
      </c>
      <c r="K268" s="106" t="e">
        <f>VLOOKUP(Tabela410[[#This Row],[Proposta de Referência]],SIMP_M1!A:K,8,FALSE)</f>
        <v>#VALUE!</v>
      </c>
      <c r="L268" s="107" t="e">
        <f t="shared" si="20"/>
        <v>#VALUE!</v>
      </c>
      <c r="M268" s="107" t="e">
        <f t="shared" si="21"/>
        <v>#VALUE!</v>
      </c>
      <c r="N268" s="142" t="e">
        <f t="shared" si="22"/>
        <v>#VALUE!</v>
      </c>
      <c r="O268" s="142" t="e">
        <f t="shared" si="23"/>
        <v>#N/A</v>
      </c>
      <c r="P268" s="24" t="str">
        <f>IFERROR(VLOOKUP(O268,HOSPITAIS_COM_DIVIDAS!A:E,5,FALSE),"")</f>
        <v/>
      </c>
    </row>
    <row r="269" spans="1:16" x14ac:dyDescent="0.25">
      <c r="A269" s="52" t="e">
        <f>Tabela410[[#This Row],[Status da Proposta]]</f>
        <v>#VALUE!</v>
      </c>
      <c r="B269" s="143">
        <f>MODALIDADE_1!A269</f>
        <v>0</v>
      </c>
      <c r="C269" s="142" t="e">
        <f>VLOOKUP(B269,MODALIDADE_1!A:B,2,FALSE)</f>
        <v>#N/A</v>
      </c>
      <c r="D269" s="142"/>
      <c r="E269" s="94" t="e">
        <f>VLOOKUP(B269,MODALIDADE_1!A:E,5,FALSE)</f>
        <v>#N/A</v>
      </c>
      <c r="F269" s="95" t="e">
        <f>VLOOKUP(B269,MODALIDADE_1!A:C,3,FALSE)</f>
        <v>#N/A</v>
      </c>
      <c r="G269" s="142" t="e">
        <f>VLOOKUP(B269,MODALIDADE_1!A:G,4,FALSE)</f>
        <v>#N/A</v>
      </c>
      <c r="H269" s="142" t="e">
        <f>VLOOKUP(B269,MODALIDADE_1!A:G,6,FALSE)</f>
        <v>#N/A</v>
      </c>
      <c r="I269" s="142" t="e">
        <f>VLOOKUP(B269,MODALIDADE_1!A:G,7,FALSE)</f>
        <v>#N/A</v>
      </c>
      <c r="J269" s="106" t="e">
        <f>VLOOKUP(Tabela410[[#This Row],[Proposta de Referência]],SIMP_M1!A:K,9,FALSE)</f>
        <v>#VALUE!</v>
      </c>
      <c r="K269" s="106" t="e">
        <f>VLOOKUP(Tabela410[[#This Row],[Proposta de Referência]],SIMP_M1!A:K,8,FALSE)</f>
        <v>#VALUE!</v>
      </c>
      <c r="L269" s="107" t="e">
        <f t="shared" si="20"/>
        <v>#VALUE!</v>
      </c>
      <c r="M269" s="107" t="e">
        <f t="shared" si="21"/>
        <v>#VALUE!</v>
      </c>
      <c r="N269" s="142" t="e">
        <f t="shared" si="22"/>
        <v>#VALUE!</v>
      </c>
      <c r="O269" s="142" t="e">
        <f t="shared" si="23"/>
        <v>#N/A</v>
      </c>
      <c r="P269" s="24" t="str">
        <f>IFERROR(VLOOKUP(O269,HOSPITAIS_COM_DIVIDAS!A:E,5,FALSE),"")</f>
        <v/>
      </c>
    </row>
    <row r="270" spans="1:16" x14ac:dyDescent="0.25">
      <c r="A270" s="52" t="e">
        <f>Tabela410[[#This Row],[Status da Proposta]]</f>
        <v>#VALUE!</v>
      </c>
      <c r="B270" s="143">
        <f>MODALIDADE_1!A270</f>
        <v>0</v>
      </c>
      <c r="C270" s="142" t="e">
        <f>VLOOKUP(B270,MODALIDADE_1!A:B,2,FALSE)</f>
        <v>#N/A</v>
      </c>
      <c r="D270" s="142"/>
      <c r="E270" s="94" t="e">
        <f>VLOOKUP(B270,MODALIDADE_1!A:E,5,FALSE)</f>
        <v>#N/A</v>
      </c>
      <c r="F270" s="95" t="e">
        <f>VLOOKUP(B270,MODALIDADE_1!A:C,3,FALSE)</f>
        <v>#N/A</v>
      </c>
      <c r="G270" s="142" t="e">
        <f>VLOOKUP(B270,MODALIDADE_1!A:G,4,FALSE)</f>
        <v>#N/A</v>
      </c>
      <c r="H270" s="142" t="e">
        <f>VLOOKUP(B270,MODALIDADE_1!A:G,6,FALSE)</f>
        <v>#N/A</v>
      </c>
      <c r="I270" s="142" t="e">
        <f>VLOOKUP(B270,MODALIDADE_1!A:G,7,FALSE)</f>
        <v>#N/A</v>
      </c>
      <c r="J270" s="106" t="e">
        <f>VLOOKUP(Tabela410[[#This Row],[Proposta de Referência]],SIMP_M1!A:K,9,FALSE)</f>
        <v>#VALUE!</v>
      </c>
      <c r="K270" s="106" t="e">
        <f>VLOOKUP(Tabela410[[#This Row],[Proposta de Referência]],SIMP_M1!A:K,8,FALSE)</f>
        <v>#VALUE!</v>
      </c>
      <c r="L270" s="107" t="e">
        <f t="shared" si="20"/>
        <v>#VALUE!</v>
      </c>
      <c r="M270" s="107" t="e">
        <f t="shared" si="21"/>
        <v>#VALUE!</v>
      </c>
      <c r="N270" s="142" t="e">
        <f t="shared" si="22"/>
        <v>#VALUE!</v>
      </c>
      <c r="O270" s="142" t="e">
        <f t="shared" si="23"/>
        <v>#N/A</v>
      </c>
      <c r="P270" s="24" t="str">
        <f>IFERROR(VLOOKUP(O270,HOSPITAIS_COM_DIVIDAS!A:E,5,FALSE),"")</f>
        <v/>
      </c>
    </row>
    <row r="271" spans="1:16" x14ac:dyDescent="0.25">
      <c r="A271" s="52" t="e">
        <f>Tabela410[[#This Row],[Status da Proposta]]</f>
        <v>#VALUE!</v>
      </c>
      <c r="B271" s="143">
        <f>MODALIDADE_1!A271</f>
        <v>0</v>
      </c>
      <c r="C271" s="142" t="e">
        <f>VLOOKUP(B271,MODALIDADE_1!A:B,2,FALSE)</f>
        <v>#N/A</v>
      </c>
      <c r="D271" s="142"/>
      <c r="E271" s="94" t="e">
        <f>VLOOKUP(B271,MODALIDADE_1!A:E,5,FALSE)</f>
        <v>#N/A</v>
      </c>
      <c r="F271" s="95" t="e">
        <f>VLOOKUP(B271,MODALIDADE_1!A:C,3,FALSE)</f>
        <v>#N/A</v>
      </c>
      <c r="G271" s="142" t="e">
        <f>VLOOKUP(B271,MODALIDADE_1!A:G,4,FALSE)</f>
        <v>#N/A</v>
      </c>
      <c r="H271" s="142" t="e">
        <f>VLOOKUP(B271,MODALIDADE_1!A:G,6,FALSE)</f>
        <v>#N/A</v>
      </c>
      <c r="I271" s="142" t="e">
        <f>VLOOKUP(B271,MODALIDADE_1!A:G,7,FALSE)</f>
        <v>#N/A</v>
      </c>
      <c r="J271" s="106" t="e">
        <f>VLOOKUP(Tabela410[[#This Row],[Proposta de Referência]],SIMP_M1!A:K,9,FALSE)</f>
        <v>#VALUE!</v>
      </c>
      <c r="K271" s="106" t="e">
        <f>VLOOKUP(Tabela410[[#This Row],[Proposta de Referência]],SIMP_M1!A:K,8,FALSE)</f>
        <v>#VALUE!</v>
      </c>
      <c r="L271" s="107" t="e">
        <f t="shared" si="20"/>
        <v>#VALUE!</v>
      </c>
      <c r="M271" s="107" t="e">
        <f t="shared" si="21"/>
        <v>#VALUE!</v>
      </c>
      <c r="N271" s="142" t="e">
        <f t="shared" si="22"/>
        <v>#VALUE!</v>
      </c>
      <c r="O271" s="142" t="e">
        <f t="shared" si="23"/>
        <v>#N/A</v>
      </c>
      <c r="P271" s="24" t="str">
        <f>IFERROR(VLOOKUP(O271,HOSPITAIS_COM_DIVIDAS!A:E,5,FALSE),"")</f>
        <v/>
      </c>
    </row>
    <row r="272" spans="1:16" x14ac:dyDescent="0.25">
      <c r="A272" s="52" t="e">
        <f>Tabela410[[#This Row],[Status da Proposta]]</f>
        <v>#VALUE!</v>
      </c>
      <c r="B272" s="143">
        <f>MODALIDADE_1!A272</f>
        <v>0</v>
      </c>
      <c r="C272" s="142" t="e">
        <f>VLOOKUP(B272,MODALIDADE_1!A:B,2,FALSE)</f>
        <v>#N/A</v>
      </c>
      <c r="D272" s="142"/>
      <c r="E272" s="94" t="e">
        <f>VLOOKUP(B272,MODALIDADE_1!A:E,5,FALSE)</f>
        <v>#N/A</v>
      </c>
      <c r="F272" s="95" t="e">
        <f>VLOOKUP(B272,MODALIDADE_1!A:C,3,FALSE)</f>
        <v>#N/A</v>
      </c>
      <c r="G272" s="142" t="e">
        <f>VLOOKUP(B272,MODALIDADE_1!A:G,4,FALSE)</f>
        <v>#N/A</v>
      </c>
      <c r="H272" s="142" t="e">
        <f>VLOOKUP(B272,MODALIDADE_1!A:G,6,FALSE)</f>
        <v>#N/A</v>
      </c>
      <c r="I272" s="142" t="e">
        <f>VLOOKUP(B272,MODALIDADE_1!A:G,7,FALSE)</f>
        <v>#N/A</v>
      </c>
      <c r="J272" s="106" t="e">
        <f>VLOOKUP(Tabela410[[#This Row],[Proposta de Referência]],SIMP_M1!A:K,9,FALSE)</f>
        <v>#VALUE!</v>
      </c>
      <c r="K272" s="106" t="e">
        <f>VLOOKUP(Tabela410[[#This Row],[Proposta de Referência]],SIMP_M1!A:K,8,FALSE)</f>
        <v>#VALUE!</v>
      </c>
      <c r="L272" s="107" t="e">
        <f t="shared" si="20"/>
        <v>#VALUE!</v>
      </c>
      <c r="M272" s="107" t="e">
        <f t="shared" si="21"/>
        <v>#VALUE!</v>
      </c>
      <c r="N272" s="142" t="e">
        <f t="shared" si="22"/>
        <v>#VALUE!</v>
      </c>
      <c r="O272" s="142" t="e">
        <f t="shared" si="23"/>
        <v>#N/A</v>
      </c>
      <c r="P272" s="24" t="str">
        <f>IFERROR(VLOOKUP(O272,HOSPITAIS_COM_DIVIDAS!A:E,5,FALSE),"")</f>
        <v/>
      </c>
    </row>
    <row r="273" spans="1:16" x14ac:dyDescent="0.25">
      <c r="A273" s="52" t="e">
        <f>Tabela410[[#This Row],[Status da Proposta]]</f>
        <v>#VALUE!</v>
      </c>
      <c r="B273" s="143">
        <f>MODALIDADE_1!A273</f>
        <v>0</v>
      </c>
      <c r="C273" s="142" t="e">
        <f>VLOOKUP(B273,MODALIDADE_1!A:B,2,FALSE)</f>
        <v>#N/A</v>
      </c>
      <c r="D273" s="142"/>
      <c r="E273" s="94" t="e">
        <f>VLOOKUP(B273,MODALIDADE_1!A:E,5,FALSE)</f>
        <v>#N/A</v>
      </c>
      <c r="F273" s="95" t="e">
        <f>VLOOKUP(B273,MODALIDADE_1!A:C,3,FALSE)</f>
        <v>#N/A</v>
      </c>
      <c r="G273" s="142" t="e">
        <f>VLOOKUP(B273,MODALIDADE_1!A:G,4,FALSE)</f>
        <v>#N/A</v>
      </c>
      <c r="H273" s="142" t="e">
        <f>VLOOKUP(B273,MODALIDADE_1!A:G,6,FALSE)</f>
        <v>#N/A</v>
      </c>
      <c r="I273" s="142" t="e">
        <f>VLOOKUP(B273,MODALIDADE_1!A:G,7,FALSE)</f>
        <v>#N/A</v>
      </c>
      <c r="J273" s="106" t="e">
        <f>VLOOKUP(Tabela410[[#This Row],[Proposta de Referência]],SIMP_M1!A:K,9,FALSE)</f>
        <v>#VALUE!</v>
      </c>
      <c r="K273" s="106" t="e">
        <f>VLOOKUP(Tabela410[[#This Row],[Proposta de Referência]],SIMP_M1!A:K,8,FALSE)</f>
        <v>#VALUE!</v>
      </c>
      <c r="L273" s="107" t="e">
        <f t="shared" si="20"/>
        <v>#VALUE!</v>
      </c>
      <c r="M273" s="107" t="e">
        <f t="shared" si="21"/>
        <v>#VALUE!</v>
      </c>
      <c r="N273" s="142" t="e">
        <f t="shared" si="22"/>
        <v>#VALUE!</v>
      </c>
      <c r="O273" s="142" t="e">
        <f t="shared" si="23"/>
        <v>#N/A</v>
      </c>
      <c r="P273" s="24" t="str">
        <f>IFERROR(VLOOKUP(O273,HOSPITAIS_COM_DIVIDAS!A:E,5,FALSE),"")</f>
        <v/>
      </c>
    </row>
    <row r="274" spans="1:16" x14ac:dyDescent="0.25">
      <c r="A274" s="52" t="e">
        <f>Tabela410[[#This Row],[Status da Proposta]]</f>
        <v>#VALUE!</v>
      </c>
      <c r="B274" s="143">
        <f>MODALIDADE_1!A274</f>
        <v>0</v>
      </c>
      <c r="C274" s="142" t="e">
        <f>VLOOKUP(B274,MODALIDADE_1!A:B,2,FALSE)</f>
        <v>#N/A</v>
      </c>
      <c r="D274" s="142"/>
      <c r="E274" s="94" t="e">
        <f>VLOOKUP(B274,MODALIDADE_1!A:E,5,FALSE)</f>
        <v>#N/A</v>
      </c>
      <c r="F274" s="95" t="e">
        <f>VLOOKUP(B274,MODALIDADE_1!A:C,3,FALSE)</f>
        <v>#N/A</v>
      </c>
      <c r="G274" s="142" t="e">
        <f>VLOOKUP(B274,MODALIDADE_1!A:G,4,FALSE)</f>
        <v>#N/A</v>
      </c>
      <c r="H274" s="142" t="e">
        <f>VLOOKUP(B274,MODALIDADE_1!A:G,6,FALSE)</f>
        <v>#N/A</v>
      </c>
      <c r="I274" s="142" t="e">
        <f>VLOOKUP(B274,MODALIDADE_1!A:G,7,FALSE)</f>
        <v>#N/A</v>
      </c>
      <c r="J274" s="106" t="e">
        <f>VLOOKUP(Tabela410[[#This Row],[Proposta de Referência]],SIMP_M1!A:K,9,FALSE)</f>
        <v>#VALUE!</v>
      </c>
      <c r="K274" s="106" t="e">
        <f>VLOOKUP(Tabela410[[#This Row],[Proposta de Referência]],SIMP_M1!A:K,8,FALSE)</f>
        <v>#VALUE!</v>
      </c>
      <c r="L274" s="107" t="e">
        <f t="shared" si="20"/>
        <v>#VALUE!</v>
      </c>
      <c r="M274" s="107" t="e">
        <f t="shared" si="21"/>
        <v>#VALUE!</v>
      </c>
      <c r="N274" s="142" t="e">
        <f t="shared" si="22"/>
        <v>#VALUE!</v>
      </c>
      <c r="O274" s="142" t="e">
        <f t="shared" si="23"/>
        <v>#N/A</v>
      </c>
      <c r="P274" s="24" t="str">
        <f>IFERROR(VLOOKUP(O274,HOSPITAIS_COM_DIVIDAS!A:E,5,FALSE),"")</f>
        <v/>
      </c>
    </row>
    <row r="275" spans="1:16" x14ac:dyDescent="0.25">
      <c r="A275" s="52" t="e">
        <f>Tabela410[[#This Row],[Status da Proposta]]</f>
        <v>#VALUE!</v>
      </c>
      <c r="B275" s="143">
        <f>MODALIDADE_1!A275</f>
        <v>0</v>
      </c>
      <c r="C275" s="142" t="e">
        <f>VLOOKUP(B275,MODALIDADE_1!A:B,2,FALSE)</f>
        <v>#N/A</v>
      </c>
      <c r="D275" s="142"/>
      <c r="E275" s="94" t="e">
        <f>VLOOKUP(B275,MODALIDADE_1!A:E,5,FALSE)</f>
        <v>#N/A</v>
      </c>
      <c r="F275" s="95" t="e">
        <f>VLOOKUP(B275,MODALIDADE_1!A:C,3,FALSE)</f>
        <v>#N/A</v>
      </c>
      <c r="G275" s="142" t="e">
        <f>VLOOKUP(B275,MODALIDADE_1!A:G,4,FALSE)</f>
        <v>#N/A</v>
      </c>
      <c r="H275" s="142" t="e">
        <f>VLOOKUP(B275,MODALIDADE_1!A:G,6,FALSE)</f>
        <v>#N/A</v>
      </c>
      <c r="I275" s="142" t="e">
        <f>VLOOKUP(B275,MODALIDADE_1!A:G,7,FALSE)</f>
        <v>#N/A</v>
      </c>
      <c r="J275" s="106" t="e">
        <f>VLOOKUP(Tabela410[[#This Row],[Proposta de Referência]],SIMP_M1!A:K,9,FALSE)</f>
        <v>#VALUE!</v>
      </c>
      <c r="K275" s="106" t="e">
        <f>VLOOKUP(Tabela410[[#This Row],[Proposta de Referência]],SIMP_M1!A:K,8,FALSE)</f>
        <v>#VALUE!</v>
      </c>
      <c r="L275" s="107" t="e">
        <f t="shared" si="20"/>
        <v>#VALUE!</v>
      </c>
      <c r="M275" s="107" t="e">
        <f t="shared" si="21"/>
        <v>#VALUE!</v>
      </c>
      <c r="N275" s="142" t="e">
        <f t="shared" si="22"/>
        <v>#VALUE!</v>
      </c>
      <c r="O275" s="142" t="e">
        <f t="shared" si="23"/>
        <v>#N/A</v>
      </c>
      <c r="P275" s="24" t="str">
        <f>IFERROR(VLOOKUP(O275,HOSPITAIS_COM_DIVIDAS!A:E,5,FALSE),"")</f>
        <v/>
      </c>
    </row>
    <row r="276" spans="1:16" x14ac:dyDescent="0.25">
      <c r="A276" s="52" t="e">
        <f>Tabela410[[#This Row],[Status da Proposta]]</f>
        <v>#VALUE!</v>
      </c>
      <c r="B276" s="143">
        <f>MODALIDADE_1!A276</f>
        <v>0</v>
      </c>
      <c r="C276" s="142" t="e">
        <f>VLOOKUP(B276,MODALIDADE_1!A:B,2,FALSE)</f>
        <v>#N/A</v>
      </c>
      <c r="D276" s="142"/>
      <c r="E276" s="94" t="e">
        <f>VLOOKUP(B276,MODALIDADE_1!A:E,5,FALSE)</f>
        <v>#N/A</v>
      </c>
      <c r="F276" s="95" t="e">
        <f>VLOOKUP(B276,MODALIDADE_1!A:C,3,FALSE)</f>
        <v>#N/A</v>
      </c>
      <c r="G276" s="142" t="e">
        <f>VLOOKUP(B276,MODALIDADE_1!A:G,4,FALSE)</f>
        <v>#N/A</v>
      </c>
      <c r="H276" s="142" t="e">
        <f>VLOOKUP(B276,MODALIDADE_1!A:G,6,FALSE)</f>
        <v>#N/A</v>
      </c>
      <c r="I276" s="142" t="e">
        <f>VLOOKUP(B276,MODALIDADE_1!A:G,7,FALSE)</f>
        <v>#N/A</v>
      </c>
      <c r="J276" s="106" t="e">
        <f>VLOOKUP(Tabela410[[#This Row],[Proposta de Referência]],SIMP_M1!A:K,9,FALSE)</f>
        <v>#VALUE!</v>
      </c>
      <c r="K276" s="106" t="e">
        <f>VLOOKUP(Tabela410[[#This Row],[Proposta de Referência]],SIMP_M1!A:K,8,FALSE)</f>
        <v>#VALUE!</v>
      </c>
      <c r="L276" s="107" t="e">
        <f t="shared" si="20"/>
        <v>#VALUE!</v>
      </c>
      <c r="M276" s="107" t="e">
        <f t="shared" si="21"/>
        <v>#VALUE!</v>
      </c>
      <c r="N276" s="142" t="e">
        <f t="shared" si="22"/>
        <v>#VALUE!</v>
      </c>
      <c r="O276" s="142" t="e">
        <f t="shared" si="23"/>
        <v>#N/A</v>
      </c>
      <c r="P276" s="24" t="str">
        <f>IFERROR(VLOOKUP(O276,HOSPITAIS_COM_DIVIDAS!A:E,5,FALSE),"")</f>
        <v/>
      </c>
    </row>
    <row r="277" spans="1:16" x14ac:dyDescent="0.25">
      <c r="A277" s="52" t="e">
        <f>Tabela410[[#This Row],[Status da Proposta]]</f>
        <v>#VALUE!</v>
      </c>
      <c r="B277" s="143">
        <f>MODALIDADE_1!A277</f>
        <v>0</v>
      </c>
      <c r="C277" s="142" t="e">
        <f>VLOOKUP(B277,MODALIDADE_1!A:B,2,FALSE)</f>
        <v>#N/A</v>
      </c>
      <c r="D277" s="142"/>
      <c r="E277" s="94" t="e">
        <f>VLOOKUP(B277,MODALIDADE_1!A:E,5,FALSE)</f>
        <v>#N/A</v>
      </c>
      <c r="F277" s="95" t="e">
        <f>VLOOKUP(B277,MODALIDADE_1!A:C,3,FALSE)</f>
        <v>#N/A</v>
      </c>
      <c r="G277" s="142" t="e">
        <f>VLOOKUP(B277,MODALIDADE_1!A:G,4,FALSE)</f>
        <v>#N/A</v>
      </c>
      <c r="H277" s="142" t="e">
        <f>VLOOKUP(B277,MODALIDADE_1!A:G,6,FALSE)</f>
        <v>#N/A</v>
      </c>
      <c r="I277" s="142" t="e">
        <f>VLOOKUP(B277,MODALIDADE_1!A:G,7,FALSE)</f>
        <v>#N/A</v>
      </c>
      <c r="J277" s="106" t="e">
        <f>VLOOKUP(Tabela410[[#This Row],[Proposta de Referência]],SIMP_M1!A:K,9,FALSE)</f>
        <v>#VALUE!</v>
      </c>
      <c r="K277" s="106" t="e">
        <f>VLOOKUP(Tabela410[[#This Row],[Proposta de Referência]],SIMP_M1!A:K,8,FALSE)</f>
        <v>#VALUE!</v>
      </c>
      <c r="L277" s="107" t="e">
        <f t="shared" si="20"/>
        <v>#VALUE!</v>
      </c>
      <c r="M277" s="107" t="e">
        <f t="shared" si="21"/>
        <v>#VALUE!</v>
      </c>
      <c r="N277" s="142" t="e">
        <f t="shared" si="22"/>
        <v>#VALUE!</v>
      </c>
      <c r="O277" s="142" t="e">
        <f t="shared" si="23"/>
        <v>#N/A</v>
      </c>
      <c r="P277" s="24" t="str">
        <f>IFERROR(VLOOKUP(O277,HOSPITAIS_COM_DIVIDAS!A:E,5,FALSE),"")</f>
        <v/>
      </c>
    </row>
    <row r="278" spans="1:16" x14ac:dyDescent="0.25">
      <c r="A278" s="52" t="e">
        <f>Tabela410[[#This Row],[Status da Proposta]]</f>
        <v>#VALUE!</v>
      </c>
      <c r="B278" s="143">
        <f>MODALIDADE_1!A278</f>
        <v>0</v>
      </c>
      <c r="C278" s="142" t="e">
        <f>VLOOKUP(B278,MODALIDADE_1!A:B,2,FALSE)</f>
        <v>#N/A</v>
      </c>
      <c r="D278" s="142"/>
      <c r="E278" s="94" t="e">
        <f>VLOOKUP(B278,MODALIDADE_1!A:E,5,FALSE)</f>
        <v>#N/A</v>
      </c>
      <c r="F278" s="95" t="e">
        <f>VLOOKUP(B278,MODALIDADE_1!A:C,3,FALSE)</f>
        <v>#N/A</v>
      </c>
      <c r="G278" s="142" t="e">
        <f>VLOOKUP(B278,MODALIDADE_1!A:G,4,FALSE)</f>
        <v>#N/A</v>
      </c>
      <c r="H278" s="142" t="e">
        <f>VLOOKUP(B278,MODALIDADE_1!A:G,6,FALSE)</f>
        <v>#N/A</v>
      </c>
      <c r="I278" s="142" t="e">
        <f>VLOOKUP(B278,MODALIDADE_1!A:G,7,FALSE)</f>
        <v>#N/A</v>
      </c>
      <c r="J278" s="106" t="e">
        <f>VLOOKUP(Tabela410[[#This Row],[Proposta de Referência]],SIMP_M1!A:K,9,FALSE)</f>
        <v>#VALUE!</v>
      </c>
      <c r="K278" s="106" t="e">
        <f>VLOOKUP(Tabela410[[#This Row],[Proposta de Referência]],SIMP_M1!A:K,8,FALSE)</f>
        <v>#VALUE!</v>
      </c>
      <c r="L278" s="107" t="e">
        <f t="shared" si="20"/>
        <v>#VALUE!</v>
      </c>
      <c r="M278" s="107" t="e">
        <f t="shared" si="21"/>
        <v>#VALUE!</v>
      </c>
      <c r="N278" s="142" t="e">
        <f t="shared" si="22"/>
        <v>#VALUE!</v>
      </c>
      <c r="O278" s="142" t="e">
        <f t="shared" si="23"/>
        <v>#N/A</v>
      </c>
      <c r="P278" s="24" t="str">
        <f>IFERROR(VLOOKUP(O278,HOSPITAIS_COM_DIVIDAS!A:E,5,FALSE),"")</f>
        <v/>
      </c>
    </row>
    <row r="279" spans="1:16" x14ac:dyDescent="0.25">
      <c r="A279" s="52" t="e">
        <f>Tabela410[[#This Row],[Status da Proposta]]</f>
        <v>#VALUE!</v>
      </c>
      <c r="B279" s="143">
        <f>MODALIDADE_1!A279</f>
        <v>0</v>
      </c>
      <c r="C279" s="142" t="e">
        <f>VLOOKUP(B279,MODALIDADE_1!A:B,2,FALSE)</f>
        <v>#N/A</v>
      </c>
      <c r="D279" s="142"/>
      <c r="E279" s="94" t="e">
        <f>VLOOKUP(B279,MODALIDADE_1!A:E,5,FALSE)</f>
        <v>#N/A</v>
      </c>
      <c r="F279" s="95" t="e">
        <f>VLOOKUP(B279,MODALIDADE_1!A:C,3,FALSE)</f>
        <v>#N/A</v>
      </c>
      <c r="G279" s="142" t="e">
        <f>VLOOKUP(B279,MODALIDADE_1!A:G,4,FALSE)</f>
        <v>#N/A</v>
      </c>
      <c r="H279" s="142" t="e">
        <f>VLOOKUP(B279,MODALIDADE_1!A:G,6,FALSE)</f>
        <v>#N/A</v>
      </c>
      <c r="I279" s="142" t="e">
        <f>VLOOKUP(B279,MODALIDADE_1!A:G,7,FALSE)</f>
        <v>#N/A</v>
      </c>
      <c r="J279" s="106" t="e">
        <f>VLOOKUP(Tabela410[[#This Row],[Proposta de Referência]],SIMP_M1!A:K,9,FALSE)</f>
        <v>#VALUE!</v>
      </c>
      <c r="K279" s="106" t="e">
        <f>VLOOKUP(Tabela410[[#This Row],[Proposta de Referência]],SIMP_M1!A:K,8,FALSE)</f>
        <v>#VALUE!</v>
      </c>
      <c r="L279" s="107" t="e">
        <f t="shared" si="20"/>
        <v>#VALUE!</v>
      </c>
      <c r="M279" s="107" t="e">
        <f t="shared" si="21"/>
        <v>#VALUE!</v>
      </c>
      <c r="N279" s="142" t="e">
        <f t="shared" si="22"/>
        <v>#VALUE!</v>
      </c>
      <c r="O279" s="142" t="e">
        <f t="shared" si="23"/>
        <v>#N/A</v>
      </c>
      <c r="P279" s="24" t="str">
        <f>IFERROR(VLOOKUP(O279,HOSPITAIS_COM_DIVIDAS!A:E,5,FALSE),"")</f>
        <v/>
      </c>
    </row>
    <row r="280" spans="1:16" x14ac:dyDescent="0.25">
      <c r="A280" s="52" t="e">
        <f>Tabela410[[#This Row],[Status da Proposta]]</f>
        <v>#VALUE!</v>
      </c>
      <c r="B280" s="143">
        <f>MODALIDADE_1!A280</f>
        <v>0</v>
      </c>
      <c r="C280" s="142" t="e">
        <f>VLOOKUP(B280,MODALIDADE_1!A:B,2,FALSE)</f>
        <v>#N/A</v>
      </c>
      <c r="D280" s="142"/>
      <c r="E280" s="94" t="e">
        <f>VLOOKUP(B280,MODALIDADE_1!A:E,5,FALSE)</f>
        <v>#N/A</v>
      </c>
      <c r="F280" s="95" t="e">
        <f>VLOOKUP(B280,MODALIDADE_1!A:C,3,FALSE)</f>
        <v>#N/A</v>
      </c>
      <c r="G280" s="142" t="e">
        <f>VLOOKUP(B280,MODALIDADE_1!A:G,4,FALSE)</f>
        <v>#N/A</v>
      </c>
      <c r="H280" s="142" t="e">
        <f>VLOOKUP(B280,MODALIDADE_1!A:G,6,FALSE)</f>
        <v>#N/A</v>
      </c>
      <c r="I280" s="142" t="e">
        <f>VLOOKUP(B280,MODALIDADE_1!A:G,7,FALSE)</f>
        <v>#N/A</v>
      </c>
      <c r="J280" s="106" t="e">
        <f>VLOOKUP(Tabela410[[#This Row],[Proposta de Referência]],SIMP_M1!A:K,9,FALSE)</f>
        <v>#VALUE!</v>
      </c>
      <c r="K280" s="106" t="e">
        <f>VLOOKUP(Tabela410[[#This Row],[Proposta de Referência]],SIMP_M1!A:K,8,FALSE)</f>
        <v>#VALUE!</v>
      </c>
      <c r="L280" s="107" t="e">
        <f t="shared" si="20"/>
        <v>#VALUE!</v>
      </c>
      <c r="M280" s="107" t="e">
        <f t="shared" si="21"/>
        <v>#VALUE!</v>
      </c>
      <c r="N280" s="142" t="e">
        <f t="shared" si="22"/>
        <v>#VALUE!</v>
      </c>
      <c r="O280" s="142" t="e">
        <f t="shared" si="23"/>
        <v>#N/A</v>
      </c>
      <c r="P280" s="24" t="str">
        <f>IFERROR(VLOOKUP(O280,HOSPITAIS_COM_DIVIDAS!A:E,5,FALSE),"")</f>
        <v/>
      </c>
    </row>
    <row r="281" spans="1:16" x14ac:dyDescent="0.25">
      <c r="A281" s="52" t="e">
        <f>Tabela410[[#This Row],[Status da Proposta]]</f>
        <v>#VALUE!</v>
      </c>
      <c r="B281" s="143">
        <f>MODALIDADE_1!A281</f>
        <v>0</v>
      </c>
      <c r="C281" s="142" t="e">
        <f>VLOOKUP(B281,MODALIDADE_1!A:B,2,FALSE)</f>
        <v>#N/A</v>
      </c>
      <c r="D281" s="142"/>
      <c r="E281" s="94" t="e">
        <f>VLOOKUP(B281,MODALIDADE_1!A:E,5,FALSE)</f>
        <v>#N/A</v>
      </c>
      <c r="F281" s="95" t="e">
        <f>VLOOKUP(B281,MODALIDADE_1!A:C,3,FALSE)</f>
        <v>#N/A</v>
      </c>
      <c r="G281" s="142" t="e">
        <f>VLOOKUP(B281,MODALIDADE_1!A:G,4,FALSE)</f>
        <v>#N/A</v>
      </c>
      <c r="H281" s="142" t="e">
        <f>VLOOKUP(B281,MODALIDADE_1!A:G,6,FALSE)</f>
        <v>#N/A</v>
      </c>
      <c r="I281" s="142" t="e">
        <f>VLOOKUP(B281,MODALIDADE_1!A:G,7,FALSE)</f>
        <v>#N/A</v>
      </c>
      <c r="J281" s="106" t="e">
        <f>VLOOKUP(Tabela410[[#This Row],[Proposta de Referência]],SIMP_M1!A:K,9,FALSE)</f>
        <v>#VALUE!</v>
      </c>
      <c r="K281" s="106" t="e">
        <f>VLOOKUP(Tabela410[[#This Row],[Proposta de Referência]],SIMP_M1!A:K,8,FALSE)</f>
        <v>#VALUE!</v>
      </c>
      <c r="L281" s="107" t="e">
        <f t="shared" si="20"/>
        <v>#VALUE!</v>
      </c>
      <c r="M281" s="107" t="e">
        <f t="shared" si="21"/>
        <v>#VALUE!</v>
      </c>
      <c r="N281" s="142" t="e">
        <f t="shared" si="22"/>
        <v>#VALUE!</v>
      </c>
      <c r="O281" s="142" t="e">
        <f t="shared" si="23"/>
        <v>#N/A</v>
      </c>
      <c r="P281" s="24" t="str">
        <f>IFERROR(VLOOKUP(O281,HOSPITAIS_COM_DIVIDAS!A:E,5,FALSE),"")</f>
        <v/>
      </c>
    </row>
    <row r="282" spans="1:16" x14ac:dyDescent="0.25">
      <c r="A282" s="52" t="e">
        <f>Tabela410[[#This Row],[Status da Proposta]]</f>
        <v>#VALUE!</v>
      </c>
      <c r="B282" s="143">
        <f>MODALIDADE_1!A282</f>
        <v>0</v>
      </c>
      <c r="C282" s="142" t="e">
        <f>VLOOKUP(B282,MODALIDADE_1!A:B,2,FALSE)</f>
        <v>#N/A</v>
      </c>
      <c r="D282" s="142"/>
      <c r="E282" s="94" t="e">
        <f>VLOOKUP(B282,MODALIDADE_1!A:E,5,FALSE)</f>
        <v>#N/A</v>
      </c>
      <c r="F282" s="95" t="e">
        <f>VLOOKUP(B282,MODALIDADE_1!A:C,3,FALSE)</f>
        <v>#N/A</v>
      </c>
      <c r="G282" s="142" t="e">
        <f>VLOOKUP(B282,MODALIDADE_1!A:G,4,FALSE)</f>
        <v>#N/A</v>
      </c>
      <c r="H282" s="142" t="e">
        <f>VLOOKUP(B282,MODALIDADE_1!A:G,6,FALSE)</f>
        <v>#N/A</v>
      </c>
      <c r="I282" s="142" t="e">
        <f>VLOOKUP(B282,MODALIDADE_1!A:G,7,FALSE)</f>
        <v>#N/A</v>
      </c>
      <c r="J282" s="106" t="e">
        <f>VLOOKUP(Tabela410[[#This Row],[Proposta de Referência]],SIMP_M1!A:K,9,FALSE)</f>
        <v>#VALUE!</v>
      </c>
      <c r="K282" s="106" t="e">
        <f>VLOOKUP(Tabela410[[#This Row],[Proposta de Referência]],SIMP_M1!A:K,8,FALSE)</f>
        <v>#VALUE!</v>
      </c>
      <c r="L282" s="107" t="e">
        <f t="shared" si="20"/>
        <v>#VALUE!</v>
      </c>
      <c r="M282" s="107" t="e">
        <f t="shared" si="21"/>
        <v>#VALUE!</v>
      </c>
      <c r="N282" s="142" t="e">
        <f t="shared" si="22"/>
        <v>#VALUE!</v>
      </c>
      <c r="O282" s="142" t="e">
        <f t="shared" si="23"/>
        <v>#N/A</v>
      </c>
      <c r="P282" s="24" t="str">
        <f>IFERROR(VLOOKUP(O282,HOSPITAIS_COM_DIVIDAS!A:E,5,FALSE),"")</f>
        <v/>
      </c>
    </row>
    <row r="283" spans="1:16" x14ac:dyDescent="0.25">
      <c r="A283" s="52" t="e">
        <f>Tabela410[[#This Row],[Status da Proposta]]</f>
        <v>#VALUE!</v>
      </c>
      <c r="B283" s="143">
        <f>MODALIDADE_1!A283</f>
        <v>0</v>
      </c>
      <c r="C283" s="142" t="e">
        <f>VLOOKUP(B283,MODALIDADE_1!A:B,2,FALSE)</f>
        <v>#N/A</v>
      </c>
      <c r="D283" s="142"/>
      <c r="E283" s="94" t="e">
        <f>VLOOKUP(B283,MODALIDADE_1!A:E,5,FALSE)</f>
        <v>#N/A</v>
      </c>
      <c r="F283" s="95" t="e">
        <f>VLOOKUP(B283,MODALIDADE_1!A:C,3,FALSE)</f>
        <v>#N/A</v>
      </c>
      <c r="G283" s="142" t="e">
        <f>VLOOKUP(B283,MODALIDADE_1!A:G,4,FALSE)</f>
        <v>#N/A</v>
      </c>
      <c r="H283" s="142" t="e">
        <f>VLOOKUP(B283,MODALIDADE_1!A:G,6,FALSE)</f>
        <v>#N/A</v>
      </c>
      <c r="I283" s="142" t="e">
        <f>VLOOKUP(B283,MODALIDADE_1!A:G,7,FALSE)</f>
        <v>#N/A</v>
      </c>
      <c r="J283" s="106" t="e">
        <f>VLOOKUP(Tabela410[[#This Row],[Proposta de Referência]],SIMP_M1!A:K,9,FALSE)</f>
        <v>#VALUE!</v>
      </c>
      <c r="K283" s="106" t="e">
        <f>VLOOKUP(Tabela410[[#This Row],[Proposta de Referência]],SIMP_M1!A:K,8,FALSE)</f>
        <v>#VALUE!</v>
      </c>
      <c r="L283" s="107" t="e">
        <f t="shared" si="20"/>
        <v>#VALUE!</v>
      </c>
      <c r="M283" s="107" t="e">
        <f t="shared" si="21"/>
        <v>#VALUE!</v>
      </c>
      <c r="N283" s="142" t="e">
        <f t="shared" si="22"/>
        <v>#VALUE!</v>
      </c>
      <c r="O283" s="142" t="e">
        <f t="shared" si="23"/>
        <v>#N/A</v>
      </c>
      <c r="P283" s="24" t="str">
        <f>IFERROR(VLOOKUP(O283,HOSPITAIS_COM_DIVIDAS!A:E,5,FALSE),"")</f>
        <v/>
      </c>
    </row>
    <row r="284" spans="1:16" x14ac:dyDescent="0.25">
      <c r="A284" s="52" t="e">
        <f>Tabela410[[#This Row],[Status da Proposta]]</f>
        <v>#VALUE!</v>
      </c>
      <c r="B284" s="143">
        <f>MODALIDADE_1!A284</f>
        <v>0</v>
      </c>
      <c r="C284" s="142" t="e">
        <f>VLOOKUP(B284,MODALIDADE_1!A:B,2,FALSE)</f>
        <v>#N/A</v>
      </c>
      <c r="D284" s="142"/>
      <c r="E284" s="94" t="e">
        <f>VLOOKUP(B284,MODALIDADE_1!A:E,5,FALSE)</f>
        <v>#N/A</v>
      </c>
      <c r="F284" s="95" t="e">
        <f>VLOOKUP(B284,MODALIDADE_1!A:C,3,FALSE)</f>
        <v>#N/A</v>
      </c>
      <c r="G284" s="142" t="e">
        <f>VLOOKUP(B284,MODALIDADE_1!A:G,4,FALSE)</f>
        <v>#N/A</v>
      </c>
      <c r="H284" s="142" t="e">
        <f>VLOOKUP(B284,MODALIDADE_1!A:G,6,FALSE)</f>
        <v>#N/A</v>
      </c>
      <c r="I284" s="142" t="e">
        <f>VLOOKUP(B284,MODALIDADE_1!A:G,7,FALSE)</f>
        <v>#N/A</v>
      </c>
      <c r="J284" s="106" t="e">
        <f>VLOOKUP(Tabela410[[#This Row],[Proposta de Referência]],SIMP_M1!A:K,9,FALSE)</f>
        <v>#VALUE!</v>
      </c>
      <c r="K284" s="106" t="e">
        <f>VLOOKUP(Tabela410[[#This Row],[Proposta de Referência]],SIMP_M1!A:K,8,FALSE)</f>
        <v>#VALUE!</v>
      </c>
      <c r="L284" s="107" t="e">
        <f t="shared" si="20"/>
        <v>#VALUE!</v>
      </c>
      <c r="M284" s="107" t="e">
        <f t="shared" si="21"/>
        <v>#VALUE!</v>
      </c>
      <c r="N284" s="142" t="e">
        <f t="shared" si="22"/>
        <v>#VALUE!</v>
      </c>
      <c r="O284" s="142" t="e">
        <f t="shared" si="23"/>
        <v>#N/A</v>
      </c>
      <c r="P284" s="24" t="str">
        <f>IFERROR(VLOOKUP(O284,HOSPITAIS_COM_DIVIDAS!A:E,5,FALSE),"")</f>
        <v/>
      </c>
    </row>
    <row r="285" spans="1:16" x14ac:dyDescent="0.25">
      <c r="A285" s="52" t="e">
        <f>Tabela410[[#This Row],[Status da Proposta]]</f>
        <v>#VALUE!</v>
      </c>
      <c r="B285" s="143">
        <f>MODALIDADE_1!A285</f>
        <v>0</v>
      </c>
      <c r="C285" s="142" t="e">
        <f>VLOOKUP(B285,MODALIDADE_1!A:B,2,FALSE)</f>
        <v>#N/A</v>
      </c>
      <c r="D285" s="142"/>
      <c r="E285" s="94" t="e">
        <f>VLOOKUP(B285,MODALIDADE_1!A:E,5,FALSE)</f>
        <v>#N/A</v>
      </c>
      <c r="F285" s="95" t="e">
        <f>VLOOKUP(B285,MODALIDADE_1!A:C,3,FALSE)</f>
        <v>#N/A</v>
      </c>
      <c r="G285" s="142" t="e">
        <f>VLOOKUP(B285,MODALIDADE_1!A:G,4,FALSE)</f>
        <v>#N/A</v>
      </c>
      <c r="H285" s="142" t="e">
        <f>VLOOKUP(B285,MODALIDADE_1!A:G,6,FALSE)</f>
        <v>#N/A</v>
      </c>
      <c r="I285" s="142" t="e">
        <f>VLOOKUP(B285,MODALIDADE_1!A:G,7,FALSE)</f>
        <v>#N/A</v>
      </c>
      <c r="J285" s="106" t="e">
        <f>VLOOKUP(Tabela410[[#This Row],[Proposta de Referência]],SIMP_M1!A:K,9,FALSE)</f>
        <v>#VALUE!</v>
      </c>
      <c r="K285" s="106" t="e">
        <f>VLOOKUP(Tabela410[[#This Row],[Proposta de Referência]],SIMP_M1!A:K,8,FALSE)</f>
        <v>#VALUE!</v>
      </c>
      <c r="L285" s="107" t="e">
        <f t="shared" si="20"/>
        <v>#VALUE!</v>
      </c>
      <c r="M285" s="107" t="e">
        <f t="shared" si="21"/>
        <v>#VALUE!</v>
      </c>
      <c r="N285" s="142" t="e">
        <f t="shared" si="22"/>
        <v>#VALUE!</v>
      </c>
      <c r="O285" s="142" t="e">
        <f t="shared" si="23"/>
        <v>#N/A</v>
      </c>
      <c r="P285" s="24" t="str">
        <f>IFERROR(VLOOKUP(O285,HOSPITAIS_COM_DIVIDAS!A:E,5,FALSE),"")</f>
        <v/>
      </c>
    </row>
    <row r="286" spans="1:16" x14ac:dyDescent="0.25">
      <c r="A286" s="52" t="e">
        <f>Tabela410[[#This Row],[Status da Proposta]]</f>
        <v>#VALUE!</v>
      </c>
      <c r="B286" s="143">
        <f>MODALIDADE_1!A286</f>
        <v>0</v>
      </c>
      <c r="C286" s="142" t="e">
        <f>VLOOKUP(B286,MODALIDADE_1!A:B,2,FALSE)</f>
        <v>#N/A</v>
      </c>
      <c r="D286" s="142"/>
      <c r="E286" s="94" t="e">
        <f>VLOOKUP(B286,MODALIDADE_1!A:E,5,FALSE)</f>
        <v>#N/A</v>
      </c>
      <c r="F286" s="95" t="e">
        <f>VLOOKUP(B286,MODALIDADE_1!A:C,3,FALSE)</f>
        <v>#N/A</v>
      </c>
      <c r="G286" s="142" t="e">
        <f>VLOOKUP(B286,MODALIDADE_1!A:G,4,FALSE)</f>
        <v>#N/A</v>
      </c>
      <c r="H286" s="142" t="e">
        <f>VLOOKUP(B286,MODALIDADE_1!A:G,6,FALSE)</f>
        <v>#N/A</v>
      </c>
      <c r="I286" s="142" t="e">
        <f>VLOOKUP(B286,MODALIDADE_1!A:G,7,FALSE)</f>
        <v>#N/A</v>
      </c>
      <c r="J286" s="106" t="e">
        <f>VLOOKUP(Tabela410[[#This Row],[Proposta de Referência]],SIMP_M1!A:K,9,FALSE)</f>
        <v>#VALUE!</v>
      </c>
      <c r="K286" s="106" t="e">
        <f>VLOOKUP(Tabela410[[#This Row],[Proposta de Referência]],SIMP_M1!A:K,8,FALSE)</f>
        <v>#VALUE!</v>
      </c>
      <c r="L286" s="107" t="e">
        <f t="shared" si="20"/>
        <v>#VALUE!</v>
      </c>
      <c r="M286" s="107" t="e">
        <f t="shared" si="21"/>
        <v>#VALUE!</v>
      </c>
      <c r="N286" s="142" t="e">
        <f t="shared" si="22"/>
        <v>#VALUE!</v>
      </c>
      <c r="O286" s="142" t="e">
        <f t="shared" si="23"/>
        <v>#N/A</v>
      </c>
      <c r="P286" s="24" t="str">
        <f>IFERROR(VLOOKUP(O286,HOSPITAIS_COM_DIVIDAS!A:E,5,FALSE),"")</f>
        <v/>
      </c>
    </row>
    <row r="287" spans="1:16" x14ac:dyDescent="0.25">
      <c r="A287" s="52" t="e">
        <f>Tabela410[[#This Row],[Status da Proposta]]</f>
        <v>#VALUE!</v>
      </c>
      <c r="B287" s="143">
        <f>MODALIDADE_1!A287</f>
        <v>0</v>
      </c>
      <c r="C287" s="142" t="e">
        <f>VLOOKUP(B287,MODALIDADE_1!A:B,2,FALSE)</f>
        <v>#N/A</v>
      </c>
      <c r="D287" s="142"/>
      <c r="E287" s="94" t="e">
        <f>VLOOKUP(B287,MODALIDADE_1!A:E,5,FALSE)</f>
        <v>#N/A</v>
      </c>
      <c r="F287" s="95" t="e">
        <f>VLOOKUP(B287,MODALIDADE_1!A:C,3,FALSE)</f>
        <v>#N/A</v>
      </c>
      <c r="G287" s="142" t="e">
        <f>VLOOKUP(B287,MODALIDADE_1!A:G,4,FALSE)</f>
        <v>#N/A</v>
      </c>
      <c r="H287" s="142" t="e">
        <f>VLOOKUP(B287,MODALIDADE_1!A:G,6,FALSE)</f>
        <v>#N/A</v>
      </c>
      <c r="I287" s="142" t="e">
        <f>VLOOKUP(B287,MODALIDADE_1!A:G,7,FALSE)</f>
        <v>#N/A</v>
      </c>
      <c r="J287" s="106" t="e">
        <f>VLOOKUP(Tabela410[[#This Row],[Proposta de Referência]],SIMP_M1!A:K,9,FALSE)</f>
        <v>#VALUE!</v>
      </c>
      <c r="K287" s="106" t="e">
        <f>VLOOKUP(Tabela410[[#This Row],[Proposta de Referência]],SIMP_M1!A:K,8,FALSE)</f>
        <v>#VALUE!</v>
      </c>
      <c r="L287" s="107" t="e">
        <f t="shared" si="20"/>
        <v>#VALUE!</v>
      </c>
      <c r="M287" s="107" t="e">
        <f t="shared" si="21"/>
        <v>#VALUE!</v>
      </c>
      <c r="N287" s="142" t="e">
        <f t="shared" si="22"/>
        <v>#VALUE!</v>
      </c>
      <c r="O287" s="142" t="e">
        <f t="shared" si="23"/>
        <v>#N/A</v>
      </c>
      <c r="P287" s="24" t="str">
        <f>IFERROR(VLOOKUP(O287,HOSPITAIS_COM_DIVIDAS!A:E,5,FALSE),"")</f>
        <v/>
      </c>
    </row>
    <row r="288" spans="1:16" x14ac:dyDescent="0.25">
      <c r="A288" s="52" t="e">
        <f>Tabela410[[#This Row],[Status da Proposta]]</f>
        <v>#VALUE!</v>
      </c>
      <c r="B288" s="143">
        <f>MODALIDADE_1!A288</f>
        <v>0</v>
      </c>
      <c r="C288" s="142" t="e">
        <f>VLOOKUP(B288,MODALIDADE_1!A:B,2,FALSE)</f>
        <v>#N/A</v>
      </c>
      <c r="D288" s="142"/>
      <c r="E288" s="94" t="e">
        <f>VLOOKUP(B288,MODALIDADE_1!A:E,5,FALSE)</f>
        <v>#N/A</v>
      </c>
      <c r="F288" s="95" t="e">
        <f>VLOOKUP(B288,MODALIDADE_1!A:C,3,FALSE)</f>
        <v>#N/A</v>
      </c>
      <c r="G288" s="142" t="e">
        <f>VLOOKUP(B288,MODALIDADE_1!A:G,4,FALSE)</f>
        <v>#N/A</v>
      </c>
      <c r="H288" s="142" t="e">
        <f>VLOOKUP(B288,MODALIDADE_1!A:G,6,FALSE)</f>
        <v>#N/A</v>
      </c>
      <c r="I288" s="142" t="e">
        <f>VLOOKUP(B288,MODALIDADE_1!A:G,7,FALSE)</f>
        <v>#N/A</v>
      </c>
      <c r="J288" s="106" t="e">
        <f>VLOOKUP(Tabela410[[#This Row],[Proposta de Referência]],SIMP_M1!A:K,9,FALSE)</f>
        <v>#VALUE!</v>
      </c>
      <c r="K288" s="106" t="e">
        <f>VLOOKUP(Tabela410[[#This Row],[Proposta de Referência]],SIMP_M1!A:K,8,FALSE)</f>
        <v>#VALUE!</v>
      </c>
      <c r="L288" s="107" t="e">
        <f t="shared" ref="L288:L351" si="24">K288+J288</f>
        <v>#VALUE!</v>
      </c>
      <c r="M288" s="107" t="e">
        <f t="shared" ref="M288:M351" si="25">L288*12</f>
        <v>#VALUE!</v>
      </c>
      <c r="N288" s="142" t="e">
        <f t="shared" ref="N288:N351" si="26">IF(L288&gt;100000,"SIM, POSSUI VALOR ACIMA DE R$100.000,00","NÃO, POSSUI VALOR NECESSÁRIO")</f>
        <v>#VALUE!</v>
      </c>
      <c r="O288" s="142" t="e">
        <f t="shared" ref="O288:O351" si="27">LEFT(E288,8)</f>
        <v>#N/A</v>
      </c>
      <c r="P288" s="24" t="str">
        <f>IFERROR(VLOOKUP(O288,HOSPITAIS_COM_DIVIDAS!A:E,5,FALSE),"")</f>
        <v/>
      </c>
    </row>
    <row r="289" spans="1:16" x14ac:dyDescent="0.25">
      <c r="A289" s="52" t="e">
        <f>Tabela410[[#This Row],[Status da Proposta]]</f>
        <v>#VALUE!</v>
      </c>
      <c r="B289" s="143">
        <f>MODALIDADE_1!A289</f>
        <v>0</v>
      </c>
      <c r="C289" s="142" t="e">
        <f>VLOOKUP(B289,MODALIDADE_1!A:B,2,FALSE)</f>
        <v>#N/A</v>
      </c>
      <c r="D289" s="142"/>
      <c r="E289" s="94" t="e">
        <f>VLOOKUP(B289,MODALIDADE_1!A:E,5,FALSE)</f>
        <v>#N/A</v>
      </c>
      <c r="F289" s="95" t="e">
        <f>VLOOKUP(B289,MODALIDADE_1!A:C,3,FALSE)</f>
        <v>#N/A</v>
      </c>
      <c r="G289" s="142" t="e">
        <f>VLOOKUP(B289,MODALIDADE_1!A:G,4,FALSE)</f>
        <v>#N/A</v>
      </c>
      <c r="H289" s="142" t="e">
        <f>VLOOKUP(B289,MODALIDADE_1!A:G,6,FALSE)</f>
        <v>#N/A</v>
      </c>
      <c r="I289" s="142" t="e">
        <f>VLOOKUP(B289,MODALIDADE_1!A:G,7,FALSE)</f>
        <v>#N/A</v>
      </c>
      <c r="J289" s="106" t="e">
        <f>VLOOKUP(Tabela410[[#This Row],[Proposta de Referência]],SIMP_M1!A:K,9,FALSE)</f>
        <v>#VALUE!</v>
      </c>
      <c r="K289" s="106" t="e">
        <f>VLOOKUP(Tabela410[[#This Row],[Proposta de Referência]],SIMP_M1!A:K,8,FALSE)</f>
        <v>#VALUE!</v>
      </c>
      <c r="L289" s="107" t="e">
        <f t="shared" si="24"/>
        <v>#VALUE!</v>
      </c>
      <c r="M289" s="107" t="e">
        <f t="shared" si="25"/>
        <v>#VALUE!</v>
      </c>
      <c r="N289" s="142" t="e">
        <f t="shared" si="26"/>
        <v>#VALUE!</v>
      </c>
      <c r="O289" s="142" t="e">
        <f t="shared" si="27"/>
        <v>#N/A</v>
      </c>
      <c r="P289" s="24" t="str">
        <f>IFERROR(VLOOKUP(O289,HOSPITAIS_COM_DIVIDAS!A:E,5,FALSE),"")</f>
        <v/>
      </c>
    </row>
    <row r="290" spans="1:16" x14ac:dyDescent="0.25">
      <c r="A290" s="52" t="e">
        <f>Tabela410[[#This Row],[Status da Proposta]]</f>
        <v>#VALUE!</v>
      </c>
      <c r="B290" s="143">
        <f>MODALIDADE_1!A290</f>
        <v>0</v>
      </c>
      <c r="C290" s="142" t="e">
        <f>VLOOKUP(B290,MODALIDADE_1!A:B,2,FALSE)</f>
        <v>#N/A</v>
      </c>
      <c r="D290" s="142"/>
      <c r="E290" s="94" t="e">
        <f>VLOOKUP(B290,MODALIDADE_1!A:E,5,FALSE)</f>
        <v>#N/A</v>
      </c>
      <c r="F290" s="95" t="e">
        <f>VLOOKUP(B290,MODALIDADE_1!A:C,3,FALSE)</f>
        <v>#N/A</v>
      </c>
      <c r="G290" s="142" t="e">
        <f>VLOOKUP(B290,MODALIDADE_1!A:G,4,FALSE)</f>
        <v>#N/A</v>
      </c>
      <c r="H290" s="142" t="e">
        <f>VLOOKUP(B290,MODALIDADE_1!A:G,6,FALSE)</f>
        <v>#N/A</v>
      </c>
      <c r="I290" s="142" t="e">
        <f>VLOOKUP(B290,MODALIDADE_1!A:G,7,FALSE)</f>
        <v>#N/A</v>
      </c>
      <c r="J290" s="106" t="e">
        <f>VLOOKUP(Tabela410[[#This Row],[Proposta de Referência]],SIMP_M1!A:K,9,FALSE)</f>
        <v>#VALUE!</v>
      </c>
      <c r="K290" s="106" t="e">
        <f>VLOOKUP(Tabela410[[#This Row],[Proposta de Referência]],SIMP_M1!A:K,8,FALSE)</f>
        <v>#VALUE!</v>
      </c>
      <c r="L290" s="107" t="e">
        <f t="shared" si="24"/>
        <v>#VALUE!</v>
      </c>
      <c r="M290" s="107" t="e">
        <f t="shared" si="25"/>
        <v>#VALUE!</v>
      </c>
      <c r="N290" s="142" t="e">
        <f t="shared" si="26"/>
        <v>#VALUE!</v>
      </c>
      <c r="O290" s="142" t="e">
        <f t="shared" si="27"/>
        <v>#N/A</v>
      </c>
      <c r="P290" s="24" t="str">
        <f>IFERROR(VLOOKUP(O290,HOSPITAIS_COM_DIVIDAS!A:E,5,FALSE),"")</f>
        <v/>
      </c>
    </row>
    <row r="291" spans="1:16" x14ac:dyDescent="0.25">
      <c r="A291" s="52" t="e">
        <f>Tabela410[[#This Row],[Status da Proposta]]</f>
        <v>#VALUE!</v>
      </c>
      <c r="B291" s="143">
        <f>MODALIDADE_1!A291</f>
        <v>0</v>
      </c>
      <c r="C291" s="142" t="e">
        <f>VLOOKUP(B291,MODALIDADE_1!A:B,2,FALSE)</f>
        <v>#N/A</v>
      </c>
      <c r="D291" s="142"/>
      <c r="E291" s="94" t="e">
        <f>VLOOKUP(B291,MODALIDADE_1!A:E,5,FALSE)</f>
        <v>#N/A</v>
      </c>
      <c r="F291" s="95" t="e">
        <f>VLOOKUP(B291,MODALIDADE_1!A:C,3,FALSE)</f>
        <v>#N/A</v>
      </c>
      <c r="G291" s="142" t="e">
        <f>VLOOKUP(B291,MODALIDADE_1!A:G,4,FALSE)</f>
        <v>#N/A</v>
      </c>
      <c r="H291" s="142" t="e">
        <f>VLOOKUP(B291,MODALIDADE_1!A:G,6,FALSE)</f>
        <v>#N/A</v>
      </c>
      <c r="I291" s="142" t="e">
        <f>VLOOKUP(B291,MODALIDADE_1!A:G,7,FALSE)</f>
        <v>#N/A</v>
      </c>
      <c r="J291" s="106" t="e">
        <f>VLOOKUP(Tabela410[[#This Row],[Proposta de Referência]],SIMP_M1!A:K,9,FALSE)</f>
        <v>#VALUE!</v>
      </c>
      <c r="K291" s="106" t="e">
        <f>VLOOKUP(Tabela410[[#This Row],[Proposta de Referência]],SIMP_M1!A:K,8,FALSE)</f>
        <v>#VALUE!</v>
      </c>
      <c r="L291" s="107" t="e">
        <f t="shared" si="24"/>
        <v>#VALUE!</v>
      </c>
      <c r="M291" s="107" t="e">
        <f t="shared" si="25"/>
        <v>#VALUE!</v>
      </c>
      <c r="N291" s="142" t="e">
        <f t="shared" si="26"/>
        <v>#VALUE!</v>
      </c>
      <c r="O291" s="142" t="e">
        <f t="shared" si="27"/>
        <v>#N/A</v>
      </c>
      <c r="P291" s="24" t="str">
        <f>IFERROR(VLOOKUP(O291,HOSPITAIS_COM_DIVIDAS!A:E,5,FALSE),"")</f>
        <v/>
      </c>
    </row>
    <row r="292" spans="1:16" x14ac:dyDescent="0.25">
      <c r="A292" s="52" t="e">
        <f>Tabela410[[#This Row],[Status da Proposta]]</f>
        <v>#VALUE!</v>
      </c>
      <c r="B292" s="143">
        <f>MODALIDADE_1!A292</f>
        <v>0</v>
      </c>
      <c r="C292" s="142" t="e">
        <f>VLOOKUP(B292,MODALIDADE_1!A:B,2,FALSE)</f>
        <v>#N/A</v>
      </c>
      <c r="D292" s="142"/>
      <c r="E292" s="94" t="e">
        <f>VLOOKUP(B292,MODALIDADE_1!A:E,5,FALSE)</f>
        <v>#N/A</v>
      </c>
      <c r="F292" s="95" t="e">
        <f>VLOOKUP(B292,MODALIDADE_1!A:C,3,FALSE)</f>
        <v>#N/A</v>
      </c>
      <c r="G292" s="142" t="e">
        <f>VLOOKUP(B292,MODALIDADE_1!A:G,4,FALSE)</f>
        <v>#N/A</v>
      </c>
      <c r="H292" s="142" t="e">
        <f>VLOOKUP(B292,MODALIDADE_1!A:G,6,FALSE)</f>
        <v>#N/A</v>
      </c>
      <c r="I292" s="142" t="e">
        <f>VLOOKUP(B292,MODALIDADE_1!A:G,7,FALSE)</f>
        <v>#N/A</v>
      </c>
      <c r="J292" s="106" t="e">
        <f>VLOOKUP(Tabela410[[#This Row],[Proposta de Referência]],SIMP_M1!A:K,9,FALSE)</f>
        <v>#VALUE!</v>
      </c>
      <c r="K292" s="106" t="e">
        <f>VLOOKUP(Tabela410[[#This Row],[Proposta de Referência]],SIMP_M1!A:K,8,FALSE)</f>
        <v>#VALUE!</v>
      </c>
      <c r="L292" s="107" t="e">
        <f t="shared" si="24"/>
        <v>#VALUE!</v>
      </c>
      <c r="M292" s="107" t="e">
        <f t="shared" si="25"/>
        <v>#VALUE!</v>
      </c>
      <c r="N292" s="142" t="e">
        <f t="shared" si="26"/>
        <v>#VALUE!</v>
      </c>
      <c r="O292" s="142" t="e">
        <f t="shared" si="27"/>
        <v>#N/A</v>
      </c>
      <c r="P292" s="24" t="str">
        <f>IFERROR(VLOOKUP(O292,HOSPITAIS_COM_DIVIDAS!A:E,5,FALSE),"")</f>
        <v/>
      </c>
    </row>
    <row r="293" spans="1:16" x14ac:dyDescent="0.25">
      <c r="A293" s="52" t="e">
        <f>Tabela410[[#This Row],[Status da Proposta]]</f>
        <v>#VALUE!</v>
      </c>
      <c r="B293" s="143">
        <f>MODALIDADE_1!A293</f>
        <v>0</v>
      </c>
      <c r="C293" s="142" t="e">
        <f>VLOOKUP(B293,MODALIDADE_1!A:B,2,FALSE)</f>
        <v>#N/A</v>
      </c>
      <c r="D293" s="142"/>
      <c r="E293" s="94" t="e">
        <f>VLOOKUP(B293,MODALIDADE_1!A:E,5,FALSE)</f>
        <v>#N/A</v>
      </c>
      <c r="F293" s="95" t="e">
        <f>VLOOKUP(B293,MODALIDADE_1!A:C,3,FALSE)</f>
        <v>#N/A</v>
      </c>
      <c r="G293" s="142" t="e">
        <f>VLOOKUP(B293,MODALIDADE_1!A:G,4,FALSE)</f>
        <v>#N/A</v>
      </c>
      <c r="H293" s="142" t="e">
        <f>VLOOKUP(B293,MODALIDADE_1!A:G,6,FALSE)</f>
        <v>#N/A</v>
      </c>
      <c r="I293" s="142" t="e">
        <f>VLOOKUP(B293,MODALIDADE_1!A:G,7,FALSE)</f>
        <v>#N/A</v>
      </c>
      <c r="J293" s="106" t="e">
        <f>VLOOKUP(Tabela410[[#This Row],[Proposta de Referência]],SIMP_M1!A:K,9,FALSE)</f>
        <v>#VALUE!</v>
      </c>
      <c r="K293" s="106" t="e">
        <f>VLOOKUP(Tabela410[[#This Row],[Proposta de Referência]],SIMP_M1!A:K,8,FALSE)</f>
        <v>#VALUE!</v>
      </c>
      <c r="L293" s="107" t="e">
        <f t="shared" si="24"/>
        <v>#VALUE!</v>
      </c>
      <c r="M293" s="107" t="e">
        <f t="shared" si="25"/>
        <v>#VALUE!</v>
      </c>
      <c r="N293" s="142" t="e">
        <f t="shared" si="26"/>
        <v>#VALUE!</v>
      </c>
      <c r="O293" s="142" t="e">
        <f t="shared" si="27"/>
        <v>#N/A</v>
      </c>
      <c r="P293" s="24" t="str">
        <f>IFERROR(VLOOKUP(O293,HOSPITAIS_COM_DIVIDAS!A:E,5,FALSE),"")</f>
        <v/>
      </c>
    </row>
    <row r="294" spans="1:16" x14ac:dyDescent="0.25">
      <c r="A294" s="52" t="e">
        <f>Tabela410[[#This Row],[Status da Proposta]]</f>
        <v>#VALUE!</v>
      </c>
      <c r="B294" s="143">
        <f>MODALIDADE_1!A294</f>
        <v>0</v>
      </c>
      <c r="C294" s="142" t="e">
        <f>VLOOKUP(B294,MODALIDADE_1!A:B,2,FALSE)</f>
        <v>#N/A</v>
      </c>
      <c r="D294" s="142"/>
      <c r="E294" s="94" t="e">
        <f>VLOOKUP(B294,MODALIDADE_1!A:E,5,FALSE)</f>
        <v>#N/A</v>
      </c>
      <c r="F294" s="95" t="e">
        <f>VLOOKUP(B294,MODALIDADE_1!A:C,3,FALSE)</f>
        <v>#N/A</v>
      </c>
      <c r="G294" s="142" t="e">
        <f>VLOOKUP(B294,MODALIDADE_1!A:G,4,FALSE)</f>
        <v>#N/A</v>
      </c>
      <c r="H294" s="142" t="e">
        <f>VLOOKUP(B294,MODALIDADE_1!A:G,6,FALSE)</f>
        <v>#N/A</v>
      </c>
      <c r="I294" s="142" t="e">
        <f>VLOOKUP(B294,MODALIDADE_1!A:G,7,FALSE)</f>
        <v>#N/A</v>
      </c>
      <c r="J294" s="106" t="e">
        <f>VLOOKUP(Tabela410[[#This Row],[Proposta de Referência]],SIMP_M1!A:K,9,FALSE)</f>
        <v>#VALUE!</v>
      </c>
      <c r="K294" s="106" t="e">
        <f>VLOOKUP(Tabela410[[#This Row],[Proposta de Referência]],SIMP_M1!A:K,8,FALSE)</f>
        <v>#VALUE!</v>
      </c>
      <c r="L294" s="107" t="e">
        <f t="shared" si="24"/>
        <v>#VALUE!</v>
      </c>
      <c r="M294" s="107" t="e">
        <f t="shared" si="25"/>
        <v>#VALUE!</v>
      </c>
      <c r="N294" s="142" t="e">
        <f t="shared" si="26"/>
        <v>#VALUE!</v>
      </c>
      <c r="O294" s="142" t="e">
        <f t="shared" si="27"/>
        <v>#N/A</v>
      </c>
      <c r="P294" s="24" t="str">
        <f>IFERROR(VLOOKUP(O294,HOSPITAIS_COM_DIVIDAS!A:E,5,FALSE),"")</f>
        <v/>
      </c>
    </row>
    <row r="295" spans="1:16" x14ac:dyDescent="0.25">
      <c r="A295" s="52" t="e">
        <f>Tabela410[[#This Row],[Status da Proposta]]</f>
        <v>#VALUE!</v>
      </c>
      <c r="B295" s="143">
        <f>MODALIDADE_1!A295</f>
        <v>0</v>
      </c>
      <c r="C295" s="142" t="e">
        <f>VLOOKUP(B295,MODALIDADE_1!A:B,2,FALSE)</f>
        <v>#N/A</v>
      </c>
      <c r="D295" s="142"/>
      <c r="E295" s="94" t="e">
        <f>VLOOKUP(B295,MODALIDADE_1!A:E,5,FALSE)</f>
        <v>#N/A</v>
      </c>
      <c r="F295" s="95" t="e">
        <f>VLOOKUP(B295,MODALIDADE_1!A:C,3,FALSE)</f>
        <v>#N/A</v>
      </c>
      <c r="G295" s="142" t="e">
        <f>VLOOKUP(B295,MODALIDADE_1!A:G,4,FALSE)</f>
        <v>#N/A</v>
      </c>
      <c r="H295" s="142" t="e">
        <f>VLOOKUP(B295,MODALIDADE_1!A:G,6,FALSE)</f>
        <v>#N/A</v>
      </c>
      <c r="I295" s="142" t="e">
        <f>VLOOKUP(B295,MODALIDADE_1!A:G,7,FALSE)</f>
        <v>#N/A</v>
      </c>
      <c r="J295" s="106" t="e">
        <f>VLOOKUP(Tabela410[[#This Row],[Proposta de Referência]],SIMP_M1!A:K,9,FALSE)</f>
        <v>#VALUE!</v>
      </c>
      <c r="K295" s="106" t="e">
        <f>VLOOKUP(Tabela410[[#This Row],[Proposta de Referência]],SIMP_M1!A:K,8,FALSE)</f>
        <v>#VALUE!</v>
      </c>
      <c r="L295" s="107" t="e">
        <f t="shared" si="24"/>
        <v>#VALUE!</v>
      </c>
      <c r="M295" s="107" t="e">
        <f t="shared" si="25"/>
        <v>#VALUE!</v>
      </c>
      <c r="N295" s="142" t="e">
        <f t="shared" si="26"/>
        <v>#VALUE!</v>
      </c>
      <c r="O295" s="142" t="e">
        <f t="shared" si="27"/>
        <v>#N/A</v>
      </c>
      <c r="P295" s="24" t="str">
        <f>IFERROR(VLOOKUP(O295,HOSPITAIS_COM_DIVIDAS!A:E,5,FALSE),"")</f>
        <v/>
      </c>
    </row>
    <row r="296" spans="1:16" x14ac:dyDescent="0.25">
      <c r="A296" s="52" t="e">
        <f>Tabela410[[#This Row],[Status da Proposta]]</f>
        <v>#VALUE!</v>
      </c>
      <c r="B296" s="143">
        <f>MODALIDADE_1!A296</f>
        <v>0</v>
      </c>
      <c r="C296" s="142" t="e">
        <f>VLOOKUP(B296,MODALIDADE_1!A:B,2,FALSE)</f>
        <v>#N/A</v>
      </c>
      <c r="D296" s="142"/>
      <c r="E296" s="94" t="e">
        <f>VLOOKUP(B296,MODALIDADE_1!A:E,5,FALSE)</f>
        <v>#N/A</v>
      </c>
      <c r="F296" s="95" t="e">
        <f>VLOOKUP(B296,MODALIDADE_1!A:C,3,FALSE)</f>
        <v>#N/A</v>
      </c>
      <c r="G296" s="142" t="e">
        <f>VLOOKUP(B296,MODALIDADE_1!A:G,4,FALSE)</f>
        <v>#N/A</v>
      </c>
      <c r="H296" s="142" t="e">
        <f>VLOOKUP(B296,MODALIDADE_1!A:G,6,FALSE)</f>
        <v>#N/A</v>
      </c>
      <c r="I296" s="142" t="e">
        <f>VLOOKUP(B296,MODALIDADE_1!A:G,7,FALSE)</f>
        <v>#N/A</v>
      </c>
      <c r="J296" s="106" t="e">
        <f>VLOOKUP(Tabela410[[#This Row],[Proposta de Referência]],SIMP_M1!A:K,9,FALSE)</f>
        <v>#VALUE!</v>
      </c>
      <c r="K296" s="106" t="e">
        <f>VLOOKUP(Tabela410[[#This Row],[Proposta de Referência]],SIMP_M1!A:K,8,FALSE)</f>
        <v>#VALUE!</v>
      </c>
      <c r="L296" s="107" t="e">
        <f t="shared" si="24"/>
        <v>#VALUE!</v>
      </c>
      <c r="M296" s="107" t="e">
        <f t="shared" si="25"/>
        <v>#VALUE!</v>
      </c>
      <c r="N296" s="142" t="e">
        <f t="shared" si="26"/>
        <v>#VALUE!</v>
      </c>
      <c r="O296" s="142" t="e">
        <f t="shared" si="27"/>
        <v>#N/A</v>
      </c>
      <c r="P296" s="24" t="str">
        <f>IFERROR(VLOOKUP(O296,HOSPITAIS_COM_DIVIDAS!A:E,5,FALSE),"")</f>
        <v/>
      </c>
    </row>
    <row r="297" spans="1:16" x14ac:dyDescent="0.25">
      <c r="A297" s="52" t="e">
        <f>Tabela410[[#This Row],[Status da Proposta]]</f>
        <v>#VALUE!</v>
      </c>
      <c r="B297" s="143">
        <f>MODALIDADE_1!A297</f>
        <v>0</v>
      </c>
      <c r="C297" s="142" t="e">
        <f>VLOOKUP(B297,MODALIDADE_1!A:B,2,FALSE)</f>
        <v>#N/A</v>
      </c>
      <c r="D297" s="142"/>
      <c r="E297" s="94" t="e">
        <f>VLOOKUP(B297,MODALIDADE_1!A:E,5,FALSE)</f>
        <v>#N/A</v>
      </c>
      <c r="F297" s="95" t="e">
        <f>VLOOKUP(B297,MODALIDADE_1!A:C,3,FALSE)</f>
        <v>#N/A</v>
      </c>
      <c r="G297" s="142" t="e">
        <f>VLOOKUP(B297,MODALIDADE_1!A:G,4,FALSE)</f>
        <v>#N/A</v>
      </c>
      <c r="H297" s="142" t="e">
        <f>VLOOKUP(B297,MODALIDADE_1!A:G,6,FALSE)</f>
        <v>#N/A</v>
      </c>
      <c r="I297" s="142" t="e">
        <f>VLOOKUP(B297,MODALIDADE_1!A:G,7,FALSE)</f>
        <v>#N/A</v>
      </c>
      <c r="J297" s="106" t="e">
        <f>VLOOKUP(Tabela410[[#This Row],[Proposta de Referência]],SIMP_M1!A:K,9,FALSE)</f>
        <v>#VALUE!</v>
      </c>
      <c r="K297" s="106" t="e">
        <f>VLOOKUP(Tabela410[[#This Row],[Proposta de Referência]],SIMP_M1!A:K,8,FALSE)</f>
        <v>#VALUE!</v>
      </c>
      <c r="L297" s="107" t="e">
        <f t="shared" si="24"/>
        <v>#VALUE!</v>
      </c>
      <c r="M297" s="107" t="e">
        <f t="shared" si="25"/>
        <v>#VALUE!</v>
      </c>
      <c r="N297" s="142" t="e">
        <f t="shared" si="26"/>
        <v>#VALUE!</v>
      </c>
      <c r="O297" s="142" t="e">
        <f t="shared" si="27"/>
        <v>#N/A</v>
      </c>
      <c r="P297" s="24" t="str">
        <f>IFERROR(VLOOKUP(O297,HOSPITAIS_COM_DIVIDAS!A:E,5,FALSE),"")</f>
        <v/>
      </c>
    </row>
    <row r="298" spans="1:16" x14ac:dyDescent="0.25">
      <c r="A298" s="52" t="e">
        <f>Tabela410[[#This Row],[Status da Proposta]]</f>
        <v>#VALUE!</v>
      </c>
      <c r="B298" s="143">
        <f>MODALIDADE_1!A298</f>
        <v>0</v>
      </c>
      <c r="C298" s="142" t="e">
        <f>VLOOKUP(B298,MODALIDADE_1!A:B,2,FALSE)</f>
        <v>#N/A</v>
      </c>
      <c r="D298" s="142"/>
      <c r="E298" s="94" t="e">
        <f>VLOOKUP(B298,MODALIDADE_1!A:E,5,FALSE)</f>
        <v>#N/A</v>
      </c>
      <c r="F298" s="95" t="e">
        <f>VLOOKUP(B298,MODALIDADE_1!A:C,3,FALSE)</f>
        <v>#N/A</v>
      </c>
      <c r="G298" s="142" t="e">
        <f>VLOOKUP(B298,MODALIDADE_1!A:G,4,FALSE)</f>
        <v>#N/A</v>
      </c>
      <c r="H298" s="142" t="e">
        <f>VLOOKUP(B298,MODALIDADE_1!A:G,6,FALSE)</f>
        <v>#N/A</v>
      </c>
      <c r="I298" s="142" t="e">
        <f>VLOOKUP(B298,MODALIDADE_1!A:G,7,FALSE)</f>
        <v>#N/A</v>
      </c>
      <c r="J298" s="106" t="e">
        <f>VLOOKUP(Tabela410[[#This Row],[Proposta de Referência]],SIMP_M1!A:K,9,FALSE)</f>
        <v>#VALUE!</v>
      </c>
      <c r="K298" s="106" t="e">
        <f>VLOOKUP(Tabela410[[#This Row],[Proposta de Referência]],SIMP_M1!A:K,8,FALSE)</f>
        <v>#VALUE!</v>
      </c>
      <c r="L298" s="107" t="e">
        <f t="shared" si="24"/>
        <v>#VALUE!</v>
      </c>
      <c r="M298" s="107" t="e">
        <f t="shared" si="25"/>
        <v>#VALUE!</v>
      </c>
      <c r="N298" s="142" t="e">
        <f t="shared" si="26"/>
        <v>#VALUE!</v>
      </c>
      <c r="O298" s="142" t="e">
        <f t="shared" si="27"/>
        <v>#N/A</v>
      </c>
      <c r="P298" s="24" t="str">
        <f>IFERROR(VLOOKUP(O298,HOSPITAIS_COM_DIVIDAS!A:E,5,FALSE),"")</f>
        <v/>
      </c>
    </row>
    <row r="299" spans="1:16" x14ac:dyDescent="0.25">
      <c r="A299" s="52" t="e">
        <f>Tabela410[[#This Row],[Status da Proposta]]</f>
        <v>#VALUE!</v>
      </c>
      <c r="B299" s="143">
        <f>MODALIDADE_1!A299</f>
        <v>0</v>
      </c>
      <c r="C299" s="142" t="e">
        <f>VLOOKUP(B299,MODALIDADE_1!A:B,2,FALSE)</f>
        <v>#N/A</v>
      </c>
      <c r="D299" s="142"/>
      <c r="E299" s="94" t="e">
        <f>VLOOKUP(B299,MODALIDADE_1!A:E,5,FALSE)</f>
        <v>#N/A</v>
      </c>
      <c r="F299" s="95" t="e">
        <f>VLOOKUP(B299,MODALIDADE_1!A:C,3,FALSE)</f>
        <v>#N/A</v>
      </c>
      <c r="G299" s="142" t="e">
        <f>VLOOKUP(B299,MODALIDADE_1!A:G,4,FALSE)</f>
        <v>#N/A</v>
      </c>
      <c r="H299" s="142" t="e">
        <f>VLOOKUP(B299,MODALIDADE_1!A:G,6,FALSE)</f>
        <v>#N/A</v>
      </c>
      <c r="I299" s="142" t="e">
        <f>VLOOKUP(B299,MODALIDADE_1!A:G,7,FALSE)</f>
        <v>#N/A</v>
      </c>
      <c r="J299" s="106" t="e">
        <f>VLOOKUP(Tabela410[[#This Row],[Proposta de Referência]],SIMP_M1!A:K,9,FALSE)</f>
        <v>#VALUE!</v>
      </c>
      <c r="K299" s="106" t="e">
        <f>VLOOKUP(Tabela410[[#This Row],[Proposta de Referência]],SIMP_M1!A:K,8,FALSE)</f>
        <v>#VALUE!</v>
      </c>
      <c r="L299" s="107" t="e">
        <f t="shared" si="24"/>
        <v>#VALUE!</v>
      </c>
      <c r="M299" s="107" t="e">
        <f t="shared" si="25"/>
        <v>#VALUE!</v>
      </c>
      <c r="N299" s="142" t="e">
        <f t="shared" si="26"/>
        <v>#VALUE!</v>
      </c>
      <c r="O299" s="142" t="e">
        <f t="shared" si="27"/>
        <v>#N/A</v>
      </c>
      <c r="P299" s="24" t="str">
        <f>IFERROR(VLOOKUP(O299,HOSPITAIS_COM_DIVIDAS!A:E,5,FALSE),"")</f>
        <v/>
      </c>
    </row>
    <row r="300" spans="1:16" x14ac:dyDescent="0.25">
      <c r="A300" s="52" t="e">
        <f>Tabela410[[#This Row],[Status da Proposta]]</f>
        <v>#VALUE!</v>
      </c>
      <c r="B300" s="143">
        <f>MODALIDADE_1!A300</f>
        <v>0</v>
      </c>
      <c r="C300" s="142" t="e">
        <f>VLOOKUP(B300,MODALIDADE_1!A:B,2,FALSE)</f>
        <v>#N/A</v>
      </c>
      <c r="D300" s="142"/>
      <c r="E300" s="94" t="e">
        <f>VLOOKUP(B300,MODALIDADE_1!A:E,5,FALSE)</f>
        <v>#N/A</v>
      </c>
      <c r="F300" s="95" t="e">
        <f>VLOOKUP(B300,MODALIDADE_1!A:C,3,FALSE)</f>
        <v>#N/A</v>
      </c>
      <c r="G300" s="142" t="e">
        <f>VLOOKUP(B300,MODALIDADE_1!A:G,4,FALSE)</f>
        <v>#N/A</v>
      </c>
      <c r="H300" s="142" t="e">
        <f>VLOOKUP(B300,MODALIDADE_1!A:G,6,FALSE)</f>
        <v>#N/A</v>
      </c>
      <c r="I300" s="142" t="e">
        <f>VLOOKUP(B300,MODALIDADE_1!A:G,7,FALSE)</f>
        <v>#N/A</v>
      </c>
      <c r="J300" s="106" t="e">
        <f>VLOOKUP(Tabela410[[#This Row],[Proposta de Referência]],SIMP_M1!A:K,9,FALSE)</f>
        <v>#VALUE!</v>
      </c>
      <c r="K300" s="106" t="e">
        <f>VLOOKUP(Tabela410[[#This Row],[Proposta de Referência]],SIMP_M1!A:K,8,FALSE)</f>
        <v>#VALUE!</v>
      </c>
      <c r="L300" s="107" t="e">
        <f t="shared" si="24"/>
        <v>#VALUE!</v>
      </c>
      <c r="M300" s="107" t="e">
        <f t="shared" si="25"/>
        <v>#VALUE!</v>
      </c>
      <c r="N300" s="142" t="e">
        <f t="shared" si="26"/>
        <v>#VALUE!</v>
      </c>
      <c r="O300" s="142" t="e">
        <f t="shared" si="27"/>
        <v>#N/A</v>
      </c>
      <c r="P300" s="24" t="str">
        <f>IFERROR(VLOOKUP(O300,HOSPITAIS_COM_DIVIDAS!A:E,5,FALSE),"")</f>
        <v/>
      </c>
    </row>
    <row r="301" spans="1:16" x14ac:dyDescent="0.25">
      <c r="A301" s="52" t="e">
        <f>Tabela410[[#This Row],[Status da Proposta]]</f>
        <v>#VALUE!</v>
      </c>
      <c r="B301" s="143">
        <f>MODALIDADE_1!A301</f>
        <v>0</v>
      </c>
      <c r="C301" s="142" t="e">
        <f>VLOOKUP(B301,MODALIDADE_1!A:B,2,FALSE)</f>
        <v>#N/A</v>
      </c>
      <c r="D301" s="142"/>
      <c r="E301" s="94" t="e">
        <f>VLOOKUP(B301,MODALIDADE_1!A:E,5,FALSE)</f>
        <v>#N/A</v>
      </c>
      <c r="F301" s="95" t="e">
        <f>VLOOKUP(B301,MODALIDADE_1!A:C,3,FALSE)</f>
        <v>#N/A</v>
      </c>
      <c r="G301" s="142" t="e">
        <f>VLOOKUP(B301,MODALIDADE_1!A:G,4,FALSE)</f>
        <v>#N/A</v>
      </c>
      <c r="H301" s="142" t="e">
        <f>VLOOKUP(B301,MODALIDADE_1!A:G,6,FALSE)</f>
        <v>#N/A</v>
      </c>
      <c r="I301" s="142" t="e">
        <f>VLOOKUP(B301,MODALIDADE_1!A:G,7,FALSE)</f>
        <v>#N/A</v>
      </c>
      <c r="J301" s="106" t="e">
        <f>VLOOKUP(Tabela410[[#This Row],[Proposta de Referência]],SIMP_M1!A:K,9,FALSE)</f>
        <v>#VALUE!</v>
      </c>
      <c r="K301" s="106" t="e">
        <f>VLOOKUP(Tabela410[[#This Row],[Proposta de Referência]],SIMP_M1!A:K,8,FALSE)</f>
        <v>#VALUE!</v>
      </c>
      <c r="L301" s="107" t="e">
        <f t="shared" si="24"/>
        <v>#VALUE!</v>
      </c>
      <c r="M301" s="107" t="e">
        <f t="shared" si="25"/>
        <v>#VALUE!</v>
      </c>
      <c r="N301" s="142" t="e">
        <f t="shared" si="26"/>
        <v>#VALUE!</v>
      </c>
      <c r="O301" s="142" t="e">
        <f t="shared" si="27"/>
        <v>#N/A</v>
      </c>
      <c r="P301" s="24" t="str">
        <f>IFERROR(VLOOKUP(O301,HOSPITAIS_COM_DIVIDAS!A:E,5,FALSE),"")</f>
        <v/>
      </c>
    </row>
    <row r="302" spans="1:16" x14ac:dyDescent="0.25">
      <c r="A302" s="52" t="e">
        <f>Tabela410[[#This Row],[Status da Proposta]]</f>
        <v>#VALUE!</v>
      </c>
      <c r="B302" s="143">
        <f>MODALIDADE_1!A302</f>
        <v>0</v>
      </c>
      <c r="C302" s="142" t="e">
        <f>VLOOKUP(B302,MODALIDADE_1!A:B,2,FALSE)</f>
        <v>#N/A</v>
      </c>
      <c r="D302" s="142"/>
      <c r="E302" s="94" t="e">
        <f>VLOOKUP(B302,MODALIDADE_1!A:E,5,FALSE)</f>
        <v>#N/A</v>
      </c>
      <c r="F302" s="95" t="e">
        <f>VLOOKUP(B302,MODALIDADE_1!A:C,3,FALSE)</f>
        <v>#N/A</v>
      </c>
      <c r="G302" s="142" t="e">
        <f>VLOOKUP(B302,MODALIDADE_1!A:G,4,FALSE)</f>
        <v>#N/A</v>
      </c>
      <c r="H302" s="142" t="e">
        <f>VLOOKUP(B302,MODALIDADE_1!A:G,6,FALSE)</f>
        <v>#N/A</v>
      </c>
      <c r="I302" s="142" t="e">
        <f>VLOOKUP(B302,MODALIDADE_1!A:G,7,FALSE)</f>
        <v>#N/A</v>
      </c>
      <c r="J302" s="106" t="e">
        <f>VLOOKUP(Tabela410[[#This Row],[Proposta de Referência]],SIMP_M1!A:K,9,FALSE)</f>
        <v>#VALUE!</v>
      </c>
      <c r="K302" s="106" t="e">
        <f>VLOOKUP(Tabela410[[#This Row],[Proposta de Referência]],SIMP_M1!A:K,8,FALSE)</f>
        <v>#VALUE!</v>
      </c>
      <c r="L302" s="107" t="e">
        <f t="shared" si="24"/>
        <v>#VALUE!</v>
      </c>
      <c r="M302" s="107" t="e">
        <f t="shared" si="25"/>
        <v>#VALUE!</v>
      </c>
      <c r="N302" s="142" t="e">
        <f t="shared" si="26"/>
        <v>#VALUE!</v>
      </c>
      <c r="O302" s="142" t="e">
        <f t="shared" si="27"/>
        <v>#N/A</v>
      </c>
      <c r="P302" s="24" t="str">
        <f>IFERROR(VLOOKUP(O302,HOSPITAIS_COM_DIVIDAS!A:E,5,FALSE),"")</f>
        <v/>
      </c>
    </row>
    <row r="303" spans="1:16" x14ac:dyDescent="0.25">
      <c r="A303" s="52" t="e">
        <f>Tabela410[[#This Row],[Status da Proposta]]</f>
        <v>#VALUE!</v>
      </c>
      <c r="B303" s="143">
        <f>MODALIDADE_1!A303</f>
        <v>0</v>
      </c>
      <c r="C303" s="142" t="e">
        <f>VLOOKUP(B303,MODALIDADE_1!A:B,2,FALSE)</f>
        <v>#N/A</v>
      </c>
      <c r="D303" s="142"/>
      <c r="E303" s="94" t="e">
        <f>VLOOKUP(B303,MODALIDADE_1!A:E,5,FALSE)</f>
        <v>#N/A</v>
      </c>
      <c r="F303" s="95" t="e">
        <f>VLOOKUP(B303,MODALIDADE_1!A:C,3,FALSE)</f>
        <v>#N/A</v>
      </c>
      <c r="G303" s="142" t="e">
        <f>VLOOKUP(B303,MODALIDADE_1!A:G,4,FALSE)</f>
        <v>#N/A</v>
      </c>
      <c r="H303" s="142" t="e">
        <f>VLOOKUP(B303,MODALIDADE_1!A:G,6,FALSE)</f>
        <v>#N/A</v>
      </c>
      <c r="I303" s="142" t="e">
        <f>VLOOKUP(B303,MODALIDADE_1!A:G,7,FALSE)</f>
        <v>#N/A</v>
      </c>
      <c r="J303" s="106" t="e">
        <f>VLOOKUP(Tabela410[[#This Row],[Proposta de Referência]],SIMP_M1!A:K,9,FALSE)</f>
        <v>#VALUE!</v>
      </c>
      <c r="K303" s="106" t="e">
        <f>VLOOKUP(Tabela410[[#This Row],[Proposta de Referência]],SIMP_M1!A:K,8,FALSE)</f>
        <v>#VALUE!</v>
      </c>
      <c r="L303" s="107" t="e">
        <f t="shared" si="24"/>
        <v>#VALUE!</v>
      </c>
      <c r="M303" s="107" t="e">
        <f t="shared" si="25"/>
        <v>#VALUE!</v>
      </c>
      <c r="N303" s="142" t="e">
        <f t="shared" si="26"/>
        <v>#VALUE!</v>
      </c>
      <c r="O303" s="142" t="e">
        <f t="shared" si="27"/>
        <v>#N/A</v>
      </c>
      <c r="P303" s="24" t="str">
        <f>IFERROR(VLOOKUP(O303,HOSPITAIS_COM_DIVIDAS!A:E,5,FALSE),"")</f>
        <v/>
      </c>
    </row>
    <row r="304" spans="1:16" x14ac:dyDescent="0.25">
      <c r="A304" s="52" t="e">
        <f>Tabela410[[#This Row],[Status da Proposta]]</f>
        <v>#VALUE!</v>
      </c>
      <c r="B304" s="143">
        <f>MODALIDADE_1!A304</f>
        <v>0</v>
      </c>
      <c r="C304" s="142" t="e">
        <f>VLOOKUP(B304,MODALIDADE_1!A:B,2,FALSE)</f>
        <v>#N/A</v>
      </c>
      <c r="D304" s="142"/>
      <c r="E304" s="94" t="e">
        <f>VLOOKUP(B304,MODALIDADE_1!A:E,5,FALSE)</f>
        <v>#N/A</v>
      </c>
      <c r="F304" s="95" t="e">
        <f>VLOOKUP(B304,MODALIDADE_1!A:C,3,FALSE)</f>
        <v>#N/A</v>
      </c>
      <c r="G304" s="142" t="e">
        <f>VLOOKUP(B304,MODALIDADE_1!A:G,4,FALSE)</f>
        <v>#N/A</v>
      </c>
      <c r="H304" s="142" t="e">
        <f>VLOOKUP(B304,MODALIDADE_1!A:G,6,FALSE)</f>
        <v>#N/A</v>
      </c>
      <c r="I304" s="142" t="e">
        <f>VLOOKUP(B304,MODALIDADE_1!A:G,7,FALSE)</f>
        <v>#N/A</v>
      </c>
      <c r="J304" s="106" t="e">
        <f>VLOOKUP(Tabela410[[#This Row],[Proposta de Referência]],SIMP_M1!A:K,9,FALSE)</f>
        <v>#VALUE!</v>
      </c>
      <c r="K304" s="106" t="e">
        <f>VLOOKUP(Tabela410[[#This Row],[Proposta de Referência]],SIMP_M1!A:K,8,FALSE)</f>
        <v>#VALUE!</v>
      </c>
      <c r="L304" s="107" t="e">
        <f t="shared" si="24"/>
        <v>#VALUE!</v>
      </c>
      <c r="M304" s="107" t="e">
        <f t="shared" si="25"/>
        <v>#VALUE!</v>
      </c>
      <c r="N304" s="142" t="e">
        <f t="shared" si="26"/>
        <v>#VALUE!</v>
      </c>
      <c r="O304" s="142" t="e">
        <f t="shared" si="27"/>
        <v>#N/A</v>
      </c>
      <c r="P304" s="24" t="str">
        <f>IFERROR(VLOOKUP(O304,HOSPITAIS_COM_DIVIDAS!A:E,5,FALSE),"")</f>
        <v/>
      </c>
    </row>
    <row r="305" spans="1:16" x14ac:dyDescent="0.25">
      <c r="A305" s="52" t="e">
        <f>Tabela410[[#This Row],[Status da Proposta]]</f>
        <v>#VALUE!</v>
      </c>
      <c r="B305" s="143">
        <f>MODALIDADE_1!A305</f>
        <v>0</v>
      </c>
      <c r="C305" s="142" t="e">
        <f>VLOOKUP(B305,MODALIDADE_1!A:B,2,FALSE)</f>
        <v>#N/A</v>
      </c>
      <c r="D305" s="142"/>
      <c r="E305" s="94" t="e">
        <f>VLOOKUP(B305,MODALIDADE_1!A:E,5,FALSE)</f>
        <v>#N/A</v>
      </c>
      <c r="F305" s="95" t="e">
        <f>VLOOKUP(B305,MODALIDADE_1!A:C,3,FALSE)</f>
        <v>#N/A</v>
      </c>
      <c r="G305" s="142" t="e">
        <f>VLOOKUP(B305,MODALIDADE_1!A:G,4,FALSE)</f>
        <v>#N/A</v>
      </c>
      <c r="H305" s="142" t="e">
        <f>VLOOKUP(B305,MODALIDADE_1!A:G,6,FALSE)</f>
        <v>#N/A</v>
      </c>
      <c r="I305" s="142" t="e">
        <f>VLOOKUP(B305,MODALIDADE_1!A:G,7,FALSE)</f>
        <v>#N/A</v>
      </c>
      <c r="J305" s="106" t="e">
        <f>VLOOKUP(Tabela410[[#This Row],[Proposta de Referência]],SIMP_M1!A:K,9,FALSE)</f>
        <v>#VALUE!</v>
      </c>
      <c r="K305" s="106" t="e">
        <f>VLOOKUP(Tabela410[[#This Row],[Proposta de Referência]],SIMP_M1!A:K,8,FALSE)</f>
        <v>#VALUE!</v>
      </c>
      <c r="L305" s="107" t="e">
        <f t="shared" si="24"/>
        <v>#VALUE!</v>
      </c>
      <c r="M305" s="107" t="e">
        <f t="shared" si="25"/>
        <v>#VALUE!</v>
      </c>
      <c r="N305" s="142" t="e">
        <f t="shared" si="26"/>
        <v>#VALUE!</v>
      </c>
      <c r="O305" s="142" t="e">
        <f t="shared" si="27"/>
        <v>#N/A</v>
      </c>
      <c r="P305" s="24" t="str">
        <f>IFERROR(VLOOKUP(O305,HOSPITAIS_COM_DIVIDAS!A:E,5,FALSE),"")</f>
        <v/>
      </c>
    </row>
    <row r="306" spans="1:16" x14ac:dyDescent="0.25">
      <c r="A306" s="52" t="e">
        <f>Tabela410[[#This Row],[Status da Proposta]]</f>
        <v>#VALUE!</v>
      </c>
      <c r="B306" s="143">
        <f>MODALIDADE_1!A306</f>
        <v>0</v>
      </c>
      <c r="C306" s="142" t="e">
        <f>VLOOKUP(B306,MODALIDADE_1!A:B,2,FALSE)</f>
        <v>#N/A</v>
      </c>
      <c r="D306" s="142"/>
      <c r="E306" s="94" t="e">
        <f>VLOOKUP(B306,MODALIDADE_1!A:E,5,FALSE)</f>
        <v>#N/A</v>
      </c>
      <c r="F306" s="95" t="e">
        <f>VLOOKUP(B306,MODALIDADE_1!A:C,3,FALSE)</f>
        <v>#N/A</v>
      </c>
      <c r="G306" s="142" t="e">
        <f>VLOOKUP(B306,MODALIDADE_1!A:G,4,FALSE)</f>
        <v>#N/A</v>
      </c>
      <c r="H306" s="142" t="e">
        <f>VLOOKUP(B306,MODALIDADE_1!A:G,6,FALSE)</f>
        <v>#N/A</v>
      </c>
      <c r="I306" s="142" t="e">
        <f>VLOOKUP(B306,MODALIDADE_1!A:G,7,FALSE)</f>
        <v>#N/A</v>
      </c>
      <c r="J306" s="106" t="e">
        <f>VLOOKUP(Tabela410[[#This Row],[Proposta de Referência]],SIMP_M1!A:K,9,FALSE)</f>
        <v>#VALUE!</v>
      </c>
      <c r="K306" s="106" t="e">
        <f>VLOOKUP(Tabela410[[#This Row],[Proposta de Referência]],SIMP_M1!A:K,8,FALSE)</f>
        <v>#VALUE!</v>
      </c>
      <c r="L306" s="107" t="e">
        <f t="shared" si="24"/>
        <v>#VALUE!</v>
      </c>
      <c r="M306" s="107" t="e">
        <f t="shared" si="25"/>
        <v>#VALUE!</v>
      </c>
      <c r="N306" s="142" t="e">
        <f t="shared" si="26"/>
        <v>#VALUE!</v>
      </c>
      <c r="O306" s="142" t="e">
        <f t="shared" si="27"/>
        <v>#N/A</v>
      </c>
      <c r="P306" s="24" t="str">
        <f>IFERROR(VLOOKUP(O306,HOSPITAIS_COM_DIVIDAS!A:E,5,FALSE),"")</f>
        <v/>
      </c>
    </row>
    <row r="307" spans="1:16" x14ac:dyDescent="0.25">
      <c r="A307" s="52" t="e">
        <f>Tabela410[[#This Row],[Status da Proposta]]</f>
        <v>#VALUE!</v>
      </c>
      <c r="B307" s="143">
        <f>MODALIDADE_1!A307</f>
        <v>0</v>
      </c>
      <c r="C307" s="142" t="e">
        <f>VLOOKUP(B307,MODALIDADE_1!A:B,2,FALSE)</f>
        <v>#N/A</v>
      </c>
      <c r="D307" s="142"/>
      <c r="E307" s="94" t="e">
        <f>VLOOKUP(B307,MODALIDADE_1!A:E,5,FALSE)</f>
        <v>#N/A</v>
      </c>
      <c r="F307" s="95" t="e">
        <f>VLOOKUP(B307,MODALIDADE_1!A:C,3,FALSE)</f>
        <v>#N/A</v>
      </c>
      <c r="G307" s="142" t="e">
        <f>VLOOKUP(B307,MODALIDADE_1!A:G,4,FALSE)</f>
        <v>#N/A</v>
      </c>
      <c r="H307" s="142" t="e">
        <f>VLOOKUP(B307,MODALIDADE_1!A:G,6,FALSE)</f>
        <v>#N/A</v>
      </c>
      <c r="I307" s="142" t="e">
        <f>VLOOKUP(B307,MODALIDADE_1!A:G,7,FALSE)</f>
        <v>#N/A</v>
      </c>
      <c r="J307" s="106" t="e">
        <f>VLOOKUP(Tabela410[[#This Row],[Proposta de Referência]],SIMP_M1!A:K,9,FALSE)</f>
        <v>#VALUE!</v>
      </c>
      <c r="K307" s="106" t="e">
        <f>VLOOKUP(Tabela410[[#This Row],[Proposta de Referência]],SIMP_M1!A:K,8,FALSE)</f>
        <v>#VALUE!</v>
      </c>
      <c r="L307" s="107" t="e">
        <f t="shared" si="24"/>
        <v>#VALUE!</v>
      </c>
      <c r="M307" s="107" t="e">
        <f t="shared" si="25"/>
        <v>#VALUE!</v>
      </c>
      <c r="N307" s="142" t="e">
        <f t="shared" si="26"/>
        <v>#VALUE!</v>
      </c>
      <c r="O307" s="142" t="e">
        <f t="shared" si="27"/>
        <v>#N/A</v>
      </c>
      <c r="P307" s="24" t="str">
        <f>IFERROR(VLOOKUP(O307,HOSPITAIS_COM_DIVIDAS!A:E,5,FALSE),"")</f>
        <v/>
      </c>
    </row>
    <row r="308" spans="1:16" x14ac:dyDescent="0.25">
      <c r="A308" s="52" t="e">
        <f>Tabela410[[#This Row],[Status da Proposta]]</f>
        <v>#VALUE!</v>
      </c>
      <c r="B308" s="143">
        <f>MODALIDADE_1!A308</f>
        <v>0</v>
      </c>
      <c r="C308" s="142" t="e">
        <f>VLOOKUP(B308,MODALIDADE_1!A:B,2,FALSE)</f>
        <v>#N/A</v>
      </c>
      <c r="D308" s="142"/>
      <c r="E308" s="94" t="e">
        <f>VLOOKUP(B308,MODALIDADE_1!A:E,5,FALSE)</f>
        <v>#N/A</v>
      </c>
      <c r="F308" s="95" t="e">
        <f>VLOOKUP(B308,MODALIDADE_1!A:C,3,FALSE)</f>
        <v>#N/A</v>
      </c>
      <c r="G308" s="142" t="e">
        <f>VLOOKUP(B308,MODALIDADE_1!A:G,4,FALSE)</f>
        <v>#N/A</v>
      </c>
      <c r="H308" s="142" t="e">
        <f>VLOOKUP(B308,MODALIDADE_1!A:G,6,FALSE)</f>
        <v>#N/A</v>
      </c>
      <c r="I308" s="142" t="e">
        <f>VLOOKUP(B308,MODALIDADE_1!A:G,7,FALSE)</f>
        <v>#N/A</v>
      </c>
      <c r="J308" s="106" t="e">
        <f>VLOOKUP(Tabela410[[#This Row],[Proposta de Referência]],SIMP_M1!A:K,9,FALSE)</f>
        <v>#VALUE!</v>
      </c>
      <c r="K308" s="106" t="e">
        <f>VLOOKUP(Tabela410[[#This Row],[Proposta de Referência]],SIMP_M1!A:K,8,FALSE)</f>
        <v>#VALUE!</v>
      </c>
      <c r="L308" s="107" t="e">
        <f t="shared" si="24"/>
        <v>#VALUE!</v>
      </c>
      <c r="M308" s="107" t="e">
        <f t="shared" si="25"/>
        <v>#VALUE!</v>
      </c>
      <c r="N308" s="142" t="e">
        <f t="shared" si="26"/>
        <v>#VALUE!</v>
      </c>
      <c r="O308" s="142" t="e">
        <f t="shared" si="27"/>
        <v>#N/A</v>
      </c>
      <c r="P308" s="24" t="str">
        <f>IFERROR(VLOOKUP(O308,HOSPITAIS_COM_DIVIDAS!A:E,5,FALSE),"")</f>
        <v/>
      </c>
    </row>
    <row r="309" spans="1:16" x14ac:dyDescent="0.25">
      <c r="A309" s="52" t="e">
        <f>Tabela410[[#This Row],[Status da Proposta]]</f>
        <v>#VALUE!</v>
      </c>
      <c r="B309" s="143">
        <f>MODALIDADE_1!A309</f>
        <v>0</v>
      </c>
      <c r="C309" s="142" t="e">
        <f>VLOOKUP(B309,MODALIDADE_1!A:B,2,FALSE)</f>
        <v>#N/A</v>
      </c>
      <c r="D309" s="142"/>
      <c r="E309" s="94" t="e">
        <f>VLOOKUP(B309,MODALIDADE_1!A:E,5,FALSE)</f>
        <v>#N/A</v>
      </c>
      <c r="F309" s="95" t="e">
        <f>VLOOKUP(B309,MODALIDADE_1!A:C,3,FALSE)</f>
        <v>#N/A</v>
      </c>
      <c r="G309" s="142" t="e">
        <f>VLOOKUP(B309,MODALIDADE_1!A:G,4,FALSE)</f>
        <v>#N/A</v>
      </c>
      <c r="H309" s="142" t="e">
        <f>VLOOKUP(B309,MODALIDADE_1!A:G,6,FALSE)</f>
        <v>#N/A</v>
      </c>
      <c r="I309" s="142" t="e">
        <f>VLOOKUP(B309,MODALIDADE_1!A:G,7,FALSE)</f>
        <v>#N/A</v>
      </c>
      <c r="J309" s="106" t="e">
        <f>VLOOKUP(Tabela410[[#This Row],[Proposta de Referência]],SIMP_M1!A:K,9,FALSE)</f>
        <v>#VALUE!</v>
      </c>
      <c r="K309" s="106" t="e">
        <f>VLOOKUP(Tabela410[[#This Row],[Proposta de Referência]],SIMP_M1!A:K,8,FALSE)</f>
        <v>#VALUE!</v>
      </c>
      <c r="L309" s="107" t="e">
        <f t="shared" si="24"/>
        <v>#VALUE!</v>
      </c>
      <c r="M309" s="107" t="e">
        <f t="shared" si="25"/>
        <v>#VALUE!</v>
      </c>
      <c r="N309" s="142" t="e">
        <f t="shared" si="26"/>
        <v>#VALUE!</v>
      </c>
      <c r="O309" s="142" t="e">
        <f t="shared" si="27"/>
        <v>#N/A</v>
      </c>
      <c r="P309" s="24" t="str">
        <f>IFERROR(VLOOKUP(O309,HOSPITAIS_COM_DIVIDAS!A:E,5,FALSE),"")</f>
        <v/>
      </c>
    </row>
    <row r="310" spans="1:16" x14ac:dyDescent="0.25">
      <c r="A310" s="52" t="e">
        <f>Tabela410[[#This Row],[Status da Proposta]]</f>
        <v>#VALUE!</v>
      </c>
      <c r="B310" s="143">
        <f>MODALIDADE_1!A310</f>
        <v>0</v>
      </c>
      <c r="C310" s="142" t="e">
        <f>VLOOKUP(B310,MODALIDADE_1!A:B,2,FALSE)</f>
        <v>#N/A</v>
      </c>
      <c r="D310" s="142"/>
      <c r="E310" s="94" t="e">
        <f>VLOOKUP(B310,MODALIDADE_1!A:E,5,FALSE)</f>
        <v>#N/A</v>
      </c>
      <c r="F310" s="95" t="e">
        <f>VLOOKUP(B310,MODALIDADE_1!A:C,3,FALSE)</f>
        <v>#N/A</v>
      </c>
      <c r="G310" s="142" t="e">
        <f>VLOOKUP(B310,MODALIDADE_1!A:G,4,FALSE)</f>
        <v>#N/A</v>
      </c>
      <c r="H310" s="142" t="e">
        <f>VLOOKUP(B310,MODALIDADE_1!A:G,6,FALSE)</f>
        <v>#N/A</v>
      </c>
      <c r="I310" s="142" t="e">
        <f>VLOOKUP(B310,MODALIDADE_1!A:G,7,FALSE)</f>
        <v>#N/A</v>
      </c>
      <c r="J310" s="106" t="e">
        <f>VLOOKUP(Tabela410[[#This Row],[Proposta de Referência]],SIMP_M1!A:K,9,FALSE)</f>
        <v>#VALUE!</v>
      </c>
      <c r="K310" s="106" t="e">
        <f>VLOOKUP(Tabela410[[#This Row],[Proposta de Referência]],SIMP_M1!A:K,8,FALSE)</f>
        <v>#VALUE!</v>
      </c>
      <c r="L310" s="107" t="e">
        <f t="shared" si="24"/>
        <v>#VALUE!</v>
      </c>
      <c r="M310" s="107" t="e">
        <f t="shared" si="25"/>
        <v>#VALUE!</v>
      </c>
      <c r="N310" s="142" t="e">
        <f t="shared" si="26"/>
        <v>#VALUE!</v>
      </c>
      <c r="O310" s="142" t="e">
        <f t="shared" si="27"/>
        <v>#N/A</v>
      </c>
      <c r="P310" s="24" t="str">
        <f>IFERROR(VLOOKUP(O310,HOSPITAIS_COM_DIVIDAS!A:E,5,FALSE),"")</f>
        <v/>
      </c>
    </row>
    <row r="311" spans="1:16" x14ac:dyDescent="0.25">
      <c r="A311" s="52" t="e">
        <f>Tabela410[[#This Row],[Status da Proposta]]</f>
        <v>#VALUE!</v>
      </c>
      <c r="B311" s="143">
        <f>MODALIDADE_1!A311</f>
        <v>0</v>
      </c>
      <c r="C311" s="142" t="e">
        <f>VLOOKUP(B311,MODALIDADE_1!A:B,2,FALSE)</f>
        <v>#N/A</v>
      </c>
      <c r="D311" s="142"/>
      <c r="E311" s="94" t="e">
        <f>VLOOKUP(B311,MODALIDADE_1!A:E,5,FALSE)</f>
        <v>#N/A</v>
      </c>
      <c r="F311" s="95" t="e">
        <f>VLOOKUP(B311,MODALIDADE_1!A:C,3,FALSE)</f>
        <v>#N/A</v>
      </c>
      <c r="G311" s="142" t="e">
        <f>VLOOKUP(B311,MODALIDADE_1!A:G,4,FALSE)</f>
        <v>#N/A</v>
      </c>
      <c r="H311" s="142" t="e">
        <f>VLOOKUP(B311,MODALIDADE_1!A:G,6,FALSE)</f>
        <v>#N/A</v>
      </c>
      <c r="I311" s="142" t="e">
        <f>VLOOKUP(B311,MODALIDADE_1!A:G,7,FALSE)</f>
        <v>#N/A</v>
      </c>
      <c r="J311" s="106" t="e">
        <f>VLOOKUP(Tabela410[[#This Row],[Proposta de Referência]],SIMP_M1!A:K,9,FALSE)</f>
        <v>#VALUE!</v>
      </c>
      <c r="K311" s="106" t="e">
        <f>VLOOKUP(Tabela410[[#This Row],[Proposta de Referência]],SIMP_M1!A:K,8,FALSE)</f>
        <v>#VALUE!</v>
      </c>
      <c r="L311" s="107" t="e">
        <f t="shared" si="24"/>
        <v>#VALUE!</v>
      </c>
      <c r="M311" s="107" t="e">
        <f t="shared" si="25"/>
        <v>#VALUE!</v>
      </c>
      <c r="N311" s="142" t="e">
        <f t="shared" si="26"/>
        <v>#VALUE!</v>
      </c>
      <c r="O311" s="142" t="e">
        <f t="shared" si="27"/>
        <v>#N/A</v>
      </c>
      <c r="P311" s="24" t="str">
        <f>IFERROR(VLOOKUP(O311,HOSPITAIS_COM_DIVIDAS!A:E,5,FALSE),"")</f>
        <v/>
      </c>
    </row>
    <row r="312" spans="1:16" x14ac:dyDescent="0.25">
      <c r="A312" s="52" t="e">
        <f>Tabela410[[#This Row],[Status da Proposta]]</f>
        <v>#VALUE!</v>
      </c>
      <c r="B312" s="143">
        <f>MODALIDADE_1!A312</f>
        <v>0</v>
      </c>
      <c r="C312" s="142" t="e">
        <f>VLOOKUP(B312,MODALIDADE_1!A:B,2,FALSE)</f>
        <v>#N/A</v>
      </c>
      <c r="D312" s="142"/>
      <c r="E312" s="94" t="e">
        <f>VLOOKUP(B312,MODALIDADE_1!A:E,5,FALSE)</f>
        <v>#N/A</v>
      </c>
      <c r="F312" s="95" t="e">
        <f>VLOOKUP(B312,MODALIDADE_1!A:C,3,FALSE)</f>
        <v>#N/A</v>
      </c>
      <c r="G312" s="142" t="e">
        <f>VLOOKUP(B312,MODALIDADE_1!A:G,4,FALSE)</f>
        <v>#N/A</v>
      </c>
      <c r="H312" s="142" t="e">
        <f>VLOOKUP(B312,MODALIDADE_1!A:G,6,FALSE)</f>
        <v>#N/A</v>
      </c>
      <c r="I312" s="142" t="e">
        <f>VLOOKUP(B312,MODALIDADE_1!A:G,7,FALSE)</f>
        <v>#N/A</v>
      </c>
      <c r="J312" s="106" t="e">
        <f>VLOOKUP(Tabela410[[#This Row],[Proposta de Referência]],SIMP_M1!A:K,9,FALSE)</f>
        <v>#VALUE!</v>
      </c>
      <c r="K312" s="106" t="e">
        <f>VLOOKUP(Tabela410[[#This Row],[Proposta de Referência]],SIMP_M1!A:K,8,FALSE)</f>
        <v>#VALUE!</v>
      </c>
      <c r="L312" s="107" t="e">
        <f t="shared" si="24"/>
        <v>#VALUE!</v>
      </c>
      <c r="M312" s="107" t="e">
        <f t="shared" si="25"/>
        <v>#VALUE!</v>
      </c>
      <c r="N312" s="142" t="e">
        <f t="shared" si="26"/>
        <v>#VALUE!</v>
      </c>
      <c r="O312" s="142" t="e">
        <f t="shared" si="27"/>
        <v>#N/A</v>
      </c>
      <c r="P312" s="24" t="str">
        <f>IFERROR(VLOOKUP(O312,HOSPITAIS_COM_DIVIDAS!A:E,5,FALSE),"")</f>
        <v/>
      </c>
    </row>
    <row r="313" spans="1:16" x14ac:dyDescent="0.25">
      <c r="A313" s="52" t="e">
        <f>Tabela410[[#This Row],[Status da Proposta]]</f>
        <v>#VALUE!</v>
      </c>
      <c r="B313" s="143">
        <f>MODALIDADE_1!A313</f>
        <v>0</v>
      </c>
      <c r="C313" s="142" t="e">
        <f>VLOOKUP(B313,MODALIDADE_1!A:B,2,FALSE)</f>
        <v>#N/A</v>
      </c>
      <c r="D313" s="142"/>
      <c r="E313" s="94" t="e">
        <f>VLOOKUP(B313,MODALIDADE_1!A:E,5,FALSE)</f>
        <v>#N/A</v>
      </c>
      <c r="F313" s="95" t="e">
        <f>VLOOKUP(B313,MODALIDADE_1!A:C,3,FALSE)</f>
        <v>#N/A</v>
      </c>
      <c r="G313" s="142" t="e">
        <f>VLOOKUP(B313,MODALIDADE_1!A:G,4,FALSE)</f>
        <v>#N/A</v>
      </c>
      <c r="H313" s="142" t="e">
        <f>VLOOKUP(B313,MODALIDADE_1!A:G,6,FALSE)</f>
        <v>#N/A</v>
      </c>
      <c r="I313" s="142" t="e">
        <f>VLOOKUP(B313,MODALIDADE_1!A:G,7,FALSE)</f>
        <v>#N/A</v>
      </c>
      <c r="J313" s="106" t="e">
        <f>VLOOKUP(Tabela410[[#This Row],[Proposta de Referência]],SIMP_M1!A:K,9,FALSE)</f>
        <v>#VALUE!</v>
      </c>
      <c r="K313" s="106" t="e">
        <f>VLOOKUP(Tabela410[[#This Row],[Proposta de Referência]],SIMP_M1!A:K,8,FALSE)</f>
        <v>#VALUE!</v>
      </c>
      <c r="L313" s="107" t="e">
        <f t="shared" si="24"/>
        <v>#VALUE!</v>
      </c>
      <c r="M313" s="107" t="e">
        <f t="shared" si="25"/>
        <v>#VALUE!</v>
      </c>
      <c r="N313" s="142" t="e">
        <f t="shared" si="26"/>
        <v>#VALUE!</v>
      </c>
      <c r="O313" s="142" t="e">
        <f t="shared" si="27"/>
        <v>#N/A</v>
      </c>
      <c r="P313" s="24" t="str">
        <f>IFERROR(VLOOKUP(O313,HOSPITAIS_COM_DIVIDAS!A:E,5,FALSE),"")</f>
        <v/>
      </c>
    </row>
    <row r="314" spans="1:16" x14ac:dyDescent="0.25">
      <c r="A314" s="52" t="e">
        <f>Tabela410[[#This Row],[Status da Proposta]]</f>
        <v>#VALUE!</v>
      </c>
      <c r="B314" s="143">
        <f>MODALIDADE_1!A314</f>
        <v>0</v>
      </c>
      <c r="C314" s="142" t="e">
        <f>VLOOKUP(B314,MODALIDADE_1!A:B,2,FALSE)</f>
        <v>#N/A</v>
      </c>
      <c r="D314" s="142"/>
      <c r="E314" s="94" t="e">
        <f>VLOOKUP(B314,MODALIDADE_1!A:E,5,FALSE)</f>
        <v>#N/A</v>
      </c>
      <c r="F314" s="95" t="e">
        <f>VLOOKUP(B314,MODALIDADE_1!A:C,3,FALSE)</f>
        <v>#N/A</v>
      </c>
      <c r="G314" s="142" t="e">
        <f>VLOOKUP(B314,MODALIDADE_1!A:G,4,FALSE)</f>
        <v>#N/A</v>
      </c>
      <c r="H314" s="142" t="e">
        <f>VLOOKUP(B314,MODALIDADE_1!A:G,6,FALSE)</f>
        <v>#N/A</v>
      </c>
      <c r="I314" s="142" t="e">
        <f>VLOOKUP(B314,MODALIDADE_1!A:G,7,FALSE)</f>
        <v>#N/A</v>
      </c>
      <c r="J314" s="106" t="e">
        <f>VLOOKUP(Tabela410[[#This Row],[Proposta de Referência]],SIMP_M1!A:K,9,FALSE)</f>
        <v>#VALUE!</v>
      </c>
      <c r="K314" s="106" t="e">
        <f>VLOOKUP(Tabela410[[#This Row],[Proposta de Referência]],SIMP_M1!A:K,8,FALSE)</f>
        <v>#VALUE!</v>
      </c>
      <c r="L314" s="107" t="e">
        <f t="shared" si="24"/>
        <v>#VALUE!</v>
      </c>
      <c r="M314" s="107" t="e">
        <f t="shared" si="25"/>
        <v>#VALUE!</v>
      </c>
      <c r="N314" s="142" t="e">
        <f t="shared" si="26"/>
        <v>#VALUE!</v>
      </c>
      <c r="O314" s="142" t="e">
        <f t="shared" si="27"/>
        <v>#N/A</v>
      </c>
      <c r="P314" s="24" t="str">
        <f>IFERROR(VLOOKUP(O314,HOSPITAIS_COM_DIVIDAS!A:E,5,FALSE),"")</f>
        <v/>
      </c>
    </row>
    <row r="315" spans="1:16" x14ac:dyDescent="0.25">
      <c r="A315" s="52" t="e">
        <f>Tabela410[[#This Row],[Status da Proposta]]</f>
        <v>#VALUE!</v>
      </c>
      <c r="B315" s="143">
        <f>MODALIDADE_1!A315</f>
        <v>0</v>
      </c>
      <c r="C315" s="142" t="e">
        <f>VLOOKUP(B315,MODALIDADE_1!A:B,2,FALSE)</f>
        <v>#N/A</v>
      </c>
      <c r="D315" s="142"/>
      <c r="E315" s="94" t="e">
        <f>VLOOKUP(B315,MODALIDADE_1!A:E,5,FALSE)</f>
        <v>#N/A</v>
      </c>
      <c r="F315" s="95" t="e">
        <f>VLOOKUP(B315,MODALIDADE_1!A:C,3,FALSE)</f>
        <v>#N/A</v>
      </c>
      <c r="G315" s="142" t="e">
        <f>VLOOKUP(B315,MODALIDADE_1!A:G,4,FALSE)</f>
        <v>#N/A</v>
      </c>
      <c r="H315" s="142" t="e">
        <f>VLOOKUP(B315,MODALIDADE_1!A:G,6,FALSE)</f>
        <v>#N/A</v>
      </c>
      <c r="I315" s="142" t="e">
        <f>VLOOKUP(B315,MODALIDADE_1!A:G,7,FALSE)</f>
        <v>#N/A</v>
      </c>
      <c r="J315" s="106" t="e">
        <f>VLOOKUP(Tabela410[[#This Row],[Proposta de Referência]],SIMP_M1!A:K,9,FALSE)</f>
        <v>#VALUE!</v>
      </c>
      <c r="K315" s="106" t="e">
        <f>VLOOKUP(Tabela410[[#This Row],[Proposta de Referência]],SIMP_M1!A:K,8,FALSE)</f>
        <v>#VALUE!</v>
      </c>
      <c r="L315" s="107" t="e">
        <f t="shared" si="24"/>
        <v>#VALUE!</v>
      </c>
      <c r="M315" s="107" t="e">
        <f t="shared" si="25"/>
        <v>#VALUE!</v>
      </c>
      <c r="N315" s="142" t="e">
        <f t="shared" si="26"/>
        <v>#VALUE!</v>
      </c>
      <c r="O315" s="142" t="e">
        <f t="shared" si="27"/>
        <v>#N/A</v>
      </c>
      <c r="P315" s="24" t="str">
        <f>IFERROR(VLOOKUP(O315,HOSPITAIS_COM_DIVIDAS!A:E,5,FALSE),"")</f>
        <v/>
      </c>
    </row>
    <row r="316" spans="1:16" x14ac:dyDescent="0.25">
      <c r="A316" s="52" t="e">
        <f>Tabela410[[#This Row],[Status da Proposta]]</f>
        <v>#VALUE!</v>
      </c>
      <c r="B316" s="143">
        <f>MODALIDADE_1!A316</f>
        <v>0</v>
      </c>
      <c r="C316" s="142" t="e">
        <f>VLOOKUP(B316,MODALIDADE_1!A:B,2,FALSE)</f>
        <v>#N/A</v>
      </c>
      <c r="D316" s="142"/>
      <c r="E316" s="94" t="e">
        <f>VLOOKUP(B316,MODALIDADE_1!A:E,5,FALSE)</f>
        <v>#N/A</v>
      </c>
      <c r="F316" s="95" t="e">
        <f>VLOOKUP(B316,MODALIDADE_1!A:C,3,FALSE)</f>
        <v>#N/A</v>
      </c>
      <c r="G316" s="142" t="e">
        <f>VLOOKUP(B316,MODALIDADE_1!A:G,4,FALSE)</f>
        <v>#N/A</v>
      </c>
      <c r="H316" s="142" t="e">
        <f>VLOOKUP(B316,MODALIDADE_1!A:G,6,FALSE)</f>
        <v>#N/A</v>
      </c>
      <c r="I316" s="142" t="e">
        <f>VLOOKUP(B316,MODALIDADE_1!A:G,7,FALSE)</f>
        <v>#N/A</v>
      </c>
      <c r="J316" s="106" t="e">
        <f>VLOOKUP(Tabela410[[#This Row],[Proposta de Referência]],SIMP_M1!A:K,9,FALSE)</f>
        <v>#VALUE!</v>
      </c>
      <c r="K316" s="106" t="e">
        <f>VLOOKUP(Tabela410[[#This Row],[Proposta de Referência]],SIMP_M1!A:K,8,FALSE)</f>
        <v>#VALUE!</v>
      </c>
      <c r="L316" s="107" t="e">
        <f t="shared" si="24"/>
        <v>#VALUE!</v>
      </c>
      <c r="M316" s="107" t="e">
        <f t="shared" si="25"/>
        <v>#VALUE!</v>
      </c>
      <c r="N316" s="142" t="e">
        <f t="shared" si="26"/>
        <v>#VALUE!</v>
      </c>
      <c r="O316" s="142" t="e">
        <f t="shared" si="27"/>
        <v>#N/A</v>
      </c>
      <c r="P316" s="24" t="str">
        <f>IFERROR(VLOOKUP(O316,HOSPITAIS_COM_DIVIDAS!A:E,5,FALSE),"")</f>
        <v/>
      </c>
    </row>
    <row r="317" spans="1:16" x14ac:dyDescent="0.25">
      <c r="A317" s="52" t="e">
        <f>Tabela410[[#This Row],[Status da Proposta]]</f>
        <v>#VALUE!</v>
      </c>
      <c r="B317" s="143">
        <f>MODALIDADE_1!A317</f>
        <v>0</v>
      </c>
      <c r="C317" s="142" t="e">
        <f>VLOOKUP(B317,MODALIDADE_1!A:B,2,FALSE)</f>
        <v>#N/A</v>
      </c>
      <c r="D317" s="142"/>
      <c r="E317" s="94" t="e">
        <f>VLOOKUP(B317,MODALIDADE_1!A:E,5,FALSE)</f>
        <v>#N/A</v>
      </c>
      <c r="F317" s="95" t="e">
        <f>VLOOKUP(B317,MODALIDADE_1!A:C,3,FALSE)</f>
        <v>#N/A</v>
      </c>
      <c r="G317" s="142" t="e">
        <f>VLOOKUP(B317,MODALIDADE_1!A:G,4,FALSE)</f>
        <v>#N/A</v>
      </c>
      <c r="H317" s="142" t="e">
        <f>VLOOKUP(B317,MODALIDADE_1!A:G,6,FALSE)</f>
        <v>#N/A</v>
      </c>
      <c r="I317" s="142" t="e">
        <f>VLOOKUP(B317,MODALIDADE_1!A:G,7,FALSE)</f>
        <v>#N/A</v>
      </c>
      <c r="J317" s="106" t="e">
        <f>VLOOKUP(Tabela410[[#This Row],[Proposta de Referência]],SIMP_M1!A:K,9,FALSE)</f>
        <v>#VALUE!</v>
      </c>
      <c r="K317" s="106" t="e">
        <f>VLOOKUP(Tabela410[[#This Row],[Proposta de Referência]],SIMP_M1!A:K,8,FALSE)</f>
        <v>#VALUE!</v>
      </c>
      <c r="L317" s="107" t="e">
        <f t="shared" si="24"/>
        <v>#VALUE!</v>
      </c>
      <c r="M317" s="107" t="e">
        <f t="shared" si="25"/>
        <v>#VALUE!</v>
      </c>
      <c r="N317" s="142" t="e">
        <f t="shared" si="26"/>
        <v>#VALUE!</v>
      </c>
      <c r="O317" s="142" t="e">
        <f t="shared" si="27"/>
        <v>#N/A</v>
      </c>
      <c r="P317" s="24" t="str">
        <f>IFERROR(VLOOKUP(O317,HOSPITAIS_COM_DIVIDAS!A:E,5,FALSE),"")</f>
        <v/>
      </c>
    </row>
    <row r="318" spans="1:16" x14ac:dyDescent="0.25">
      <c r="A318" s="52" t="e">
        <f>Tabela410[[#This Row],[Status da Proposta]]</f>
        <v>#VALUE!</v>
      </c>
      <c r="B318" s="143">
        <f>MODALIDADE_1!A318</f>
        <v>0</v>
      </c>
      <c r="C318" s="142" t="e">
        <f>VLOOKUP(B318,MODALIDADE_1!A:B,2,FALSE)</f>
        <v>#N/A</v>
      </c>
      <c r="D318" s="142"/>
      <c r="E318" s="94" t="e">
        <f>VLOOKUP(B318,MODALIDADE_1!A:E,5,FALSE)</f>
        <v>#N/A</v>
      </c>
      <c r="F318" s="95" t="e">
        <f>VLOOKUP(B318,MODALIDADE_1!A:C,3,FALSE)</f>
        <v>#N/A</v>
      </c>
      <c r="G318" s="142" t="e">
        <f>VLOOKUP(B318,MODALIDADE_1!A:G,4,FALSE)</f>
        <v>#N/A</v>
      </c>
      <c r="H318" s="142" t="e">
        <f>VLOOKUP(B318,MODALIDADE_1!A:G,6,FALSE)</f>
        <v>#N/A</v>
      </c>
      <c r="I318" s="142" t="e">
        <f>VLOOKUP(B318,MODALIDADE_1!A:G,7,FALSE)</f>
        <v>#N/A</v>
      </c>
      <c r="J318" s="106" t="e">
        <f>VLOOKUP(Tabela410[[#This Row],[Proposta de Referência]],SIMP_M1!A:K,9,FALSE)</f>
        <v>#VALUE!</v>
      </c>
      <c r="K318" s="106" t="e">
        <f>VLOOKUP(Tabela410[[#This Row],[Proposta de Referência]],SIMP_M1!A:K,8,FALSE)</f>
        <v>#VALUE!</v>
      </c>
      <c r="L318" s="107" t="e">
        <f t="shared" si="24"/>
        <v>#VALUE!</v>
      </c>
      <c r="M318" s="107" t="e">
        <f t="shared" si="25"/>
        <v>#VALUE!</v>
      </c>
      <c r="N318" s="142" t="e">
        <f t="shared" si="26"/>
        <v>#VALUE!</v>
      </c>
      <c r="O318" s="142" t="e">
        <f t="shared" si="27"/>
        <v>#N/A</v>
      </c>
      <c r="P318" s="24" t="str">
        <f>IFERROR(VLOOKUP(O318,HOSPITAIS_COM_DIVIDAS!A:E,5,FALSE),"")</f>
        <v/>
      </c>
    </row>
    <row r="319" spans="1:16" x14ac:dyDescent="0.25">
      <c r="A319" s="52" t="e">
        <f>Tabela410[[#This Row],[Status da Proposta]]</f>
        <v>#VALUE!</v>
      </c>
      <c r="B319" s="143">
        <f>MODALIDADE_1!A319</f>
        <v>0</v>
      </c>
      <c r="C319" s="142" t="e">
        <f>VLOOKUP(B319,MODALIDADE_1!A:B,2,FALSE)</f>
        <v>#N/A</v>
      </c>
      <c r="D319" s="142"/>
      <c r="E319" s="94" t="e">
        <f>VLOOKUP(B319,MODALIDADE_1!A:E,5,FALSE)</f>
        <v>#N/A</v>
      </c>
      <c r="F319" s="95" t="e">
        <f>VLOOKUP(B319,MODALIDADE_1!A:C,3,FALSE)</f>
        <v>#N/A</v>
      </c>
      <c r="G319" s="142" t="e">
        <f>VLOOKUP(B319,MODALIDADE_1!A:G,4,FALSE)</f>
        <v>#N/A</v>
      </c>
      <c r="H319" s="142" t="e">
        <f>VLOOKUP(B319,MODALIDADE_1!A:G,6,FALSE)</f>
        <v>#N/A</v>
      </c>
      <c r="I319" s="142" t="e">
        <f>VLOOKUP(B319,MODALIDADE_1!A:G,7,FALSE)</f>
        <v>#N/A</v>
      </c>
      <c r="J319" s="106" t="e">
        <f>VLOOKUP(Tabela410[[#This Row],[Proposta de Referência]],SIMP_M1!A:K,9,FALSE)</f>
        <v>#VALUE!</v>
      </c>
      <c r="K319" s="106" t="e">
        <f>VLOOKUP(Tabela410[[#This Row],[Proposta de Referência]],SIMP_M1!A:K,8,FALSE)</f>
        <v>#VALUE!</v>
      </c>
      <c r="L319" s="107" t="e">
        <f t="shared" si="24"/>
        <v>#VALUE!</v>
      </c>
      <c r="M319" s="107" t="e">
        <f t="shared" si="25"/>
        <v>#VALUE!</v>
      </c>
      <c r="N319" s="142" t="e">
        <f t="shared" si="26"/>
        <v>#VALUE!</v>
      </c>
      <c r="O319" s="142" t="e">
        <f t="shared" si="27"/>
        <v>#N/A</v>
      </c>
      <c r="P319" s="24" t="str">
        <f>IFERROR(VLOOKUP(O319,HOSPITAIS_COM_DIVIDAS!A:E,5,FALSE),"")</f>
        <v/>
      </c>
    </row>
    <row r="320" spans="1:16" x14ac:dyDescent="0.25">
      <c r="A320" s="52" t="e">
        <f>Tabela410[[#This Row],[Status da Proposta]]</f>
        <v>#VALUE!</v>
      </c>
      <c r="B320" s="143">
        <f>MODALIDADE_1!A320</f>
        <v>0</v>
      </c>
      <c r="C320" s="142" t="e">
        <f>VLOOKUP(B320,MODALIDADE_1!A:B,2,FALSE)</f>
        <v>#N/A</v>
      </c>
      <c r="D320" s="142"/>
      <c r="E320" s="94" t="e">
        <f>VLOOKUP(B320,MODALIDADE_1!A:E,5,FALSE)</f>
        <v>#N/A</v>
      </c>
      <c r="F320" s="95" t="e">
        <f>VLOOKUP(B320,MODALIDADE_1!A:C,3,FALSE)</f>
        <v>#N/A</v>
      </c>
      <c r="G320" s="142" t="e">
        <f>VLOOKUP(B320,MODALIDADE_1!A:G,4,FALSE)</f>
        <v>#N/A</v>
      </c>
      <c r="H320" s="142" t="e">
        <f>VLOOKUP(B320,MODALIDADE_1!A:G,6,FALSE)</f>
        <v>#N/A</v>
      </c>
      <c r="I320" s="142" t="e">
        <f>VLOOKUP(B320,MODALIDADE_1!A:G,7,FALSE)</f>
        <v>#N/A</v>
      </c>
      <c r="J320" s="106" t="e">
        <f>VLOOKUP(Tabela410[[#This Row],[Proposta de Referência]],SIMP_M1!A:K,9,FALSE)</f>
        <v>#VALUE!</v>
      </c>
      <c r="K320" s="106" t="e">
        <f>VLOOKUP(Tabela410[[#This Row],[Proposta de Referência]],SIMP_M1!A:K,8,FALSE)</f>
        <v>#VALUE!</v>
      </c>
      <c r="L320" s="107" t="e">
        <f t="shared" si="24"/>
        <v>#VALUE!</v>
      </c>
      <c r="M320" s="107" t="e">
        <f t="shared" si="25"/>
        <v>#VALUE!</v>
      </c>
      <c r="N320" s="142" t="e">
        <f t="shared" si="26"/>
        <v>#VALUE!</v>
      </c>
      <c r="O320" s="142" t="e">
        <f t="shared" si="27"/>
        <v>#N/A</v>
      </c>
      <c r="P320" s="24" t="str">
        <f>IFERROR(VLOOKUP(O320,HOSPITAIS_COM_DIVIDAS!A:E,5,FALSE),"")</f>
        <v/>
      </c>
    </row>
    <row r="321" spans="1:16" x14ac:dyDescent="0.25">
      <c r="A321" s="52" t="e">
        <f>Tabela410[[#This Row],[Status da Proposta]]</f>
        <v>#VALUE!</v>
      </c>
      <c r="B321" s="143">
        <f>MODALIDADE_1!A321</f>
        <v>0</v>
      </c>
      <c r="C321" s="142" t="e">
        <f>VLOOKUP(B321,MODALIDADE_1!A:B,2,FALSE)</f>
        <v>#N/A</v>
      </c>
      <c r="D321" s="142"/>
      <c r="E321" s="94" t="e">
        <f>VLOOKUP(B321,MODALIDADE_1!A:E,5,FALSE)</f>
        <v>#N/A</v>
      </c>
      <c r="F321" s="95" t="e">
        <f>VLOOKUP(B321,MODALIDADE_1!A:C,3,FALSE)</f>
        <v>#N/A</v>
      </c>
      <c r="G321" s="142" t="e">
        <f>VLOOKUP(B321,MODALIDADE_1!A:G,4,FALSE)</f>
        <v>#N/A</v>
      </c>
      <c r="H321" s="142" t="e">
        <f>VLOOKUP(B321,MODALIDADE_1!A:G,6,FALSE)</f>
        <v>#N/A</v>
      </c>
      <c r="I321" s="142" t="e">
        <f>VLOOKUP(B321,MODALIDADE_1!A:G,7,FALSE)</f>
        <v>#N/A</v>
      </c>
      <c r="J321" s="106" t="e">
        <f>VLOOKUP(Tabela410[[#This Row],[Proposta de Referência]],SIMP_M1!A:K,9,FALSE)</f>
        <v>#VALUE!</v>
      </c>
      <c r="K321" s="106" t="e">
        <f>VLOOKUP(Tabela410[[#This Row],[Proposta de Referência]],SIMP_M1!A:K,8,FALSE)</f>
        <v>#VALUE!</v>
      </c>
      <c r="L321" s="107" t="e">
        <f t="shared" si="24"/>
        <v>#VALUE!</v>
      </c>
      <c r="M321" s="107" t="e">
        <f t="shared" si="25"/>
        <v>#VALUE!</v>
      </c>
      <c r="N321" s="142" t="e">
        <f t="shared" si="26"/>
        <v>#VALUE!</v>
      </c>
      <c r="O321" s="142" t="e">
        <f t="shared" si="27"/>
        <v>#N/A</v>
      </c>
      <c r="P321" s="24" t="str">
        <f>IFERROR(VLOOKUP(O321,HOSPITAIS_COM_DIVIDAS!A:E,5,FALSE),"")</f>
        <v/>
      </c>
    </row>
    <row r="322" spans="1:16" x14ac:dyDescent="0.25">
      <c r="A322" s="52" t="e">
        <f>Tabela410[[#This Row],[Status da Proposta]]</f>
        <v>#VALUE!</v>
      </c>
      <c r="B322" s="143">
        <f>MODALIDADE_1!A322</f>
        <v>0</v>
      </c>
      <c r="C322" s="142" t="e">
        <f>VLOOKUP(B322,MODALIDADE_1!A:B,2,FALSE)</f>
        <v>#N/A</v>
      </c>
      <c r="D322" s="142"/>
      <c r="E322" s="94" t="e">
        <f>VLOOKUP(B322,MODALIDADE_1!A:E,5,FALSE)</f>
        <v>#N/A</v>
      </c>
      <c r="F322" s="95" t="e">
        <f>VLOOKUP(B322,MODALIDADE_1!A:C,3,FALSE)</f>
        <v>#N/A</v>
      </c>
      <c r="G322" s="142" t="e">
        <f>VLOOKUP(B322,MODALIDADE_1!A:G,4,FALSE)</f>
        <v>#N/A</v>
      </c>
      <c r="H322" s="142" t="e">
        <f>VLOOKUP(B322,MODALIDADE_1!A:G,6,FALSE)</f>
        <v>#N/A</v>
      </c>
      <c r="I322" s="142" t="e">
        <f>VLOOKUP(B322,MODALIDADE_1!A:G,7,FALSE)</f>
        <v>#N/A</v>
      </c>
      <c r="J322" s="106" t="e">
        <f>VLOOKUP(Tabela410[[#This Row],[Proposta de Referência]],SIMP_M1!A:K,9,FALSE)</f>
        <v>#VALUE!</v>
      </c>
      <c r="K322" s="106" t="e">
        <f>VLOOKUP(Tabela410[[#This Row],[Proposta de Referência]],SIMP_M1!A:K,8,FALSE)</f>
        <v>#VALUE!</v>
      </c>
      <c r="L322" s="107" t="e">
        <f t="shared" si="24"/>
        <v>#VALUE!</v>
      </c>
      <c r="M322" s="107" t="e">
        <f t="shared" si="25"/>
        <v>#VALUE!</v>
      </c>
      <c r="N322" s="142" t="e">
        <f t="shared" si="26"/>
        <v>#VALUE!</v>
      </c>
      <c r="O322" s="142" t="e">
        <f t="shared" si="27"/>
        <v>#N/A</v>
      </c>
      <c r="P322" s="24" t="str">
        <f>IFERROR(VLOOKUP(O322,HOSPITAIS_COM_DIVIDAS!A:E,5,FALSE),"")</f>
        <v/>
      </c>
    </row>
    <row r="323" spans="1:16" x14ac:dyDescent="0.25">
      <c r="A323" s="52" t="e">
        <f>Tabela410[[#This Row],[Status da Proposta]]</f>
        <v>#VALUE!</v>
      </c>
      <c r="B323" s="143">
        <f>MODALIDADE_1!A323</f>
        <v>0</v>
      </c>
      <c r="C323" s="142" t="e">
        <f>VLOOKUP(B323,MODALIDADE_1!A:B,2,FALSE)</f>
        <v>#N/A</v>
      </c>
      <c r="D323" s="142"/>
      <c r="E323" s="94" t="e">
        <f>VLOOKUP(B323,MODALIDADE_1!A:E,5,FALSE)</f>
        <v>#N/A</v>
      </c>
      <c r="F323" s="95" t="e">
        <f>VLOOKUP(B323,MODALIDADE_1!A:C,3,FALSE)</f>
        <v>#N/A</v>
      </c>
      <c r="G323" s="142" t="e">
        <f>VLOOKUP(B323,MODALIDADE_1!A:G,4,FALSE)</f>
        <v>#N/A</v>
      </c>
      <c r="H323" s="142" t="e">
        <f>VLOOKUP(B323,MODALIDADE_1!A:G,6,FALSE)</f>
        <v>#N/A</v>
      </c>
      <c r="I323" s="142" t="e">
        <f>VLOOKUP(B323,MODALIDADE_1!A:G,7,FALSE)</f>
        <v>#N/A</v>
      </c>
      <c r="J323" s="106" t="e">
        <f>VLOOKUP(Tabela410[[#This Row],[Proposta de Referência]],SIMP_M1!A:K,9,FALSE)</f>
        <v>#VALUE!</v>
      </c>
      <c r="K323" s="106" t="e">
        <f>VLOOKUP(Tabela410[[#This Row],[Proposta de Referência]],SIMP_M1!A:K,8,FALSE)</f>
        <v>#VALUE!</v>
      </c>
      <c r="L323" s="107" t="e">
        <f t="shared" si="24"/>
        <v>#VALUE!</v>
      </c>
      <c r="M323" s="107" t="e">
        <f t="shared" si="25"/>
        <v>#VALUE!</v>
      </c>
      <c r="N323" s="142" t="e">
        <f t="shared" si="26"/>
        <v>#VALUE!</v>
      </c>
      <c r="O323" s="142" t="e">
        <f t="shared" si="27"/>
        <v>#N/A</v>
      </c>
      <c r="P323" s="24" t="str">
        <f>IFERROR(VLOOKUP(O323,HOSPITAIS_COM_DIVIDAS!A:E,5,FALSE),"")</f>
        <v/>
      </c>
    </row>
    <row r="324" spans="1:16" x14ac:dyDescent="0.25">
      <c r="A324" s="52" t="e">
        <f>Tabela410[[#This Row],[Status da Proposta]]</f>
        <v>#VALUE!</v>
      </c>
      <c r="B324" s="143">
        <f>MODALIDADE_1!A324</f>
        <v>0</v>
      </c>
      <c r="C324" s="142" t="e">
        <f>VLOOKUP(B324,MODALIDADE_1!A:B,2,FALSE)</f>
        <v>#N/A</v>
      </c>
      <c r="D324" s="142"/>
      <c r="E324" s="94" t="e">
        <f>VLOOKUP(B324,MODALIDADE_1!A:E,5,FALSE)</f>
        <v>#N/A</v>
      </c>
      <c r="F324" s="95" t="e">
        <f>VLOOKUP(B324,MODALIDADE_1!A:C,3,FALSE)</f>
        <v>#N/A</v>
      </c>
      <c r="G324" s="142" t="e">
        <f>VLOOKUP(B324,MODALIDADE_1!A:G,4,FALSE)</f>
        <v>#N/A</v>
      </c>
      <c r="H324" s="142" t="e">
        <f>VLOOKUP(B324,MODALIDADE_1!A:G,6,FALSE)</f>
        <v>#N/A</v>
      </c>
      <c r="I324" s="142" t="e">
        <f>VLOOKUP(B324,MODALIDADE_1!A:G,7,FALSE)</f>
        <v>#N/A</v>
      </c>
      <c r="J324" s="106" t="e">
        <f>VLOOKUP(Tabela410[[#This Row],[Proposta de Referência]],SIMP_M1!A:K,9,FALSE)</f>
        <v>#VALUE!</v>
      </c>
      <c r="K324" s="106" t="e">
        <f>VLOOKUP(Tabela410[[#This Row],[Proposta de Referência]],SIMP_M1!A:K,8,FALSE)</f>
        <v>#VALUE!</v>
      </c>
      <c r="L324" s="107" t="e">
        <f t="shared" si="24"/>
        <v>#VALUE!</v>
      </c>
      <c r="M324" s="107" t="e">
        <f t="shared" si="25"/>
        <v>#VALUE!</v>
      </c>
      <c r="N324" s="142" t="e">
        <f t="shared" si="26"/>
        <v>#VALUE!</v>
      </c>
      <c r="O324" s="142" t="e">
        <f t="shared" si="27"/>
        <v>#N/A</v>
      </c>
      <c r="P324" s="24" t="str">
        <f>IFERROR(VLOOKUP(O324,HOSPITAIS_COM_DIVIDAS!A:E,5,FALSE),"")</f>
        <v/>
      </c>
    </row>
    <row r="325" spans="1:16" x14ac:dyDescent="0.25">
      <c r="A325" s="52" t="e">
        <f>Tabela410[[#This Row],[Status da Proposta]]</f>
        <v>#VALUE!</v>
      </c>
      <c r="B325" s="143">
        <f>MODALIDADE_1!A325</f>
        <v>0</v>
      </c>
      <c r="C325" s="142" t="e">
        <f>VLOOKUP(B325,MODALIDADE_1!A:B,2,FALSE)</f>
        <v>#N/A</v>
      </c>
      <c r="D325" s="142"/>
      <c r="E325" s="94" t="e">
        <f>VLOOKUP(B325,MODALIDADE_1!A:E,5,FALSE)</f>
        <v>#N/A</v>
      </c>
      <c r="F325" s="95" t="e">
        <f>VLOOKUP(B325,MODALIDADE_1!A:C,3,FALSE)</f>
        <v>#N/A</v>
      </c>
      <c r="G325" s="142" t="e">
        <f>VLOOKUP(B325,MODALIDADE_1!A:G,4,FALSE)</f>
        <v>#N/A</v>
      </c>
      <c r="H325" s="142" t="e">
        <f>VLOOKUP(B325,MODALIDADE_1!A:G,6,FALSE)</f>
        <v>#N/A</v>
      </c>
      <c r="I325" s="142" t="e">
        <f>VLOOKUP(B325,MODALIDADE_1!A:G,7,FALSE)</f>
        <v>#N/A</v>
      </c>
      <c r="J325" s="106" t="e">
        <f>VLOOKUP(Tabela410[[#This Row],[Proposta de Referência]],SIMP_M1!A:K,9,FALSE)</f>
        <v>#VALUE!</v>
      </c>
      <c r="K325" s="106" t="e">
        <f>VLOOKUP(Tabela410[[#This Row],[Proposta de Referência]],SIMP_M1!A:K,8,FALSE)</f>
        <v>#VALUE!</v>
      </c>
      <c r="L325" s="107" t="e">
        <f t="shared" si="24"/>
        <v>#VALUE!</v>
      </c>
      <c r="M325" s="107" t="e">
        <f t="shared" si="25"/>
        <v>#VALUE!</v>
      </c>
      <c r="N325" s="142" t="e">
        <f t="shared" si="26"/>
        <v>#VALUE!</v>
      </c>
      <c r="O325" s="142" t="e">
        <f t="shared" si="27"/>
        <v>#N/A</v>
      </c>
      <c r="P325" s="24" t="str">
        <f>IFERROR(VLOOKUP(O325,HOSPITAIS_COM_DIVIDAS!A:E,5,FALSE),"")</f>
        <v/>
      </c>
    </row>
    <row r="326" spans="1:16" x14ac:dyDescent="0.25">
      <c r="A326" s="52" t="e">
        <f>Tabela410[[#This Row],[Status da Proposta]]</f>
        <v>#VALUE!</v>
      </c>
      <c r="B326" s="143">
        <f>MODALIDADE_1!A326</f>
        <v>0</v>
      </c>
      <c r="C326" s="142" t="e">
        <f>VLOOKUP(B326,MODALIDADE_1!A:B,2,FALSE)</f>
        <v>#N/A</v>
      </c>
      <c r="D326" s="142"/>
      <c r="E326" s="94" t="e">
        <f>VLOOKUP(B326,MODALIDADE_1!A:E,5,FALSE)</f>
        <v>#N/A</v>
      </c>
      <c r="F326" s="95" t="e">
        <f>VLOOKUP(B326,MODALIDADE_1!A:C,3,FALSE)</f>
        <v>#N/A</v>
      </c>
      <c r="G326" s="142" t="e">
        <f>VLOOKUP(B326,MODALIDADE_1!A:G,4,FALSE)</f>
        <v>#N/A</v>
      </c>
      <c r="H326" s="142" t="e">
        <f>VLOOKUP(B326,MODALIDADE_1!A:G,6,FALSE)</f>
        <v>#N/A</v>
      </c>
      <c r="I326" s="142" t="e">
        <f>VLOOKUP(B326,MODALIDADE_1!A:G,7,FALSE)</f>
        <v>#N/A</v>
      </c>
      <c r="J326" s="106" t="e">
        <f>VLOOKUP(Tabela410[[#This Row],[Proposta de Referência]],SIMP_M1!A:K,9,FALSE)</f>
        <v>#VALUE!</v>
      </c>
      <c r="K326" s="106" t="e">
        <f>VLOOKUP(Tabela410[[#This Row],[Proposta de Referência]],SIMP_M1!A:K,8,FALSE)</f>
        <v>#VALUE!</v>
      </c>
      <c r="L326" s="107" t="e">
        <f t="shared" si="24"/>
        <v>#VALUE!</v>
      </c>
      <c r="M326" s="107" t="e">
        <f t="shared" si="25"/>
        <v>#VALUE!</v>
      </c>
      <c r="N326" s="142" t="e">
        <f t="shared" si="26"/>
        <v>#VALUE!</v>
      </c>
      <c r="O326" s="142" t="e">
        <f t="shared" si="27"/>
        <v>#N/A</v>
      </c>
      <c r="P326" s="24" t="str">
        <f>IFERROR(VLOOKUP(O326,HOSPITAIS_COM_DIVIDAS!A:E,5,FALSE),"")</f>
        <v/>
      </c>
    </row>
    <row r="327" spans="1:16" x14ac:dyDescent="0.25">
      <c r="A327" s="52" t="e">
        <f>Tabela410[[#This Row],[Status da Proposta]]</f>
        <v>#VALUE!</v>
      </c>
      <c r="B327" s="143">
        <f>MODALIDADE_1!A327</f>
        <v>0</v>
      </c>
      <c r="C327" s="142" t="e">
        <f>VLOOKUP(B327,MODALIDADE_1!A:B,2,FALSE)</f>
        <v>#N/A</v>
      </c>
      <c r="D327" s="142"/>
      <c r="E327" s="94" t="e">
        <f>VLOOKUP(B327,MODALIDADE_1!A:E,5,FALSE)</f>
        <v>#N/A</v>
      </c>
      <c r="F327" s="95" t="e">
        <f>VLOOKUP(B327,MODALIDADE_1!A:C,3,FALSE)</f>
        <v>#N/A</v>
      </c>
      <c r="G327" s="142" t="e">
        <f>VLOOKUP(B327,MODALIDADE_1!A:G,4,FALSE)</f>
        <v>#N/A</v>
      </c>
      <c r="H327" s="142" t="e">
        <f>VLOOKUP(B327,MODALIDADE_1!A:G,6,FALSE)</f>
        <v>#N/A</v>
      </c>
      <c r="I327" s="142" t="e">
        <f>VLOOKUP(B327,MODALIDADE_1!A:G,7,FALSE)</f>
        <v>#N/A</v>
      </c>
      <c r="J327" s="106" t="e">
        <f>VLOOKUP(Tabela410[[#This Row],[Proposta de Referência]],SIMP_M1!A:K,9,FALSE)</f>
        <v>#VALUE!</v>
      </c>
      <c r="K327" s="106" t="e">
        <f>VLOOKUP(Tabela410[[#This Row],[Proposta de Referência]],SIMP_M1!A:K,8,FALSE)</f>
        <v>#VALUE!</v>
      </c>
      <c r="L327" s="107" t="e">
        <f t="shared" si="24"/>
        <v>#VALUE!</v>
      </c>
      <c r="M327" s="107" t="e">
        <f t="shared" si="25"/>
        <v>#VALUE!</v>
      </c>
      <c r="N327" s="142" t="e">
        <f t="shared" si="26"/>
        <v>#VALUE!</v>
      </c>
      <c r="O327" s="142" t="e">
        <f t="shared" si="27"/>
        <v>#N/A</v>
      </c>
      <c r="P327" s="24" t="str">
        <f>IFERROR(VLOOKUP(O327,HOSPITAIS_COM_DIVIDAS!A:E,5,FALSE),"")</f>
        <v/>
      </c>
    </row>
    <row r="328" spans="1:16" x14ac:dyDescent="0.25">
      <c r="A328" s="52" t="e">
        <f>Tabela410[[#This Row],[Status da Proposta]]</f>
        <v>#VALUE!</v>
      </c>
      <c r="B328" s="143">
        <f>MODALIDADE_1!A328</f>
        <v>0</v>
      </c>
      <c r="C328" s="142" t="e">
        <f>VLOOKUP(B328,MODALIDADE_1!A:B,2,FALSE)</f>
        <v>#N/A</v>
      </c>
      <c r="D328" s="142"/>
      <c r="E328" s="94" t="e">
        <f>VLOOKUP(B328,MODALIDADE_1!A:E,5,FALSE)</f>
        <v>#N/A</v>
      </c>
      <c r="F328" s="95" t="e">
        <f>VLOOKUP(B328,MODALIDADE_1!A:C,3,FALSE)</f>
        <v>#N/A</v>
      </c>
      <c r="G328" s="142" t="e">
        <f>VLOOKUP(B328,MODALIDADE_1!A:G,4,FALSE)</f>
        <v>#N/A</v>
      </c>
      <c r="H328" s="142" t="e">
        <f>VLOOKUP(B328,MODALIDADE_1!A:G,6,FALSE)</f>
        <v>#N/A</v>
      </c>
      <c r="I328" s="142" t="e">
        <f>VLOOKUP(B328,MODALIDADE_1!A:G,7,FALSE)</f>
        <v>#N/A</v>
      </c>
      <c r="J328" s="106" t="e">
        <f>VLOOKUP(Tabela410[[#This Row],[Proposta de Referência]],SIMP_M1!A:K,9,FALSE)</f>
        <v>#VALUE!</v>
      </c>
      <c r="K328" s="106" t="e">
        <f>VLOOKUP(Tabela410[[#This Row],[Proposta de Referência]],SIMP_M1!A:K,8,FALSE)</f>
        <v>#VALUE!</v>
      </c>
      <c r="L328" s="107" t="e">
        <f t="shared" si="24"/>
        <v>#VALUE!</v>
      </c>
      <c r="M328" s="107" t="e">
        <f t="shared" si="25"/>
        <v>#VALUE!</v>
      </c>
      <c r="N328" s="142" t="e">
        <f t="shared" si="26"/>
        <v>#VALUE!</v>
      </c>
      <c r="O328" s="142" t="e">
        <f t="shared" si="27"/>
        <v>#N/A</v>
      </c>
      <c r="P328" s="24" t="str">
        <f>IFERROR(VLOOKUP(O328,HOSPITAIS_COM_DIVIDAS!A:E,5,FALSE),"")</f>
        <v/>
      </c>
    </row>
    <row r="329" spans="1:16" x14ac:dyDescent="0.25">
      <c r="A329" s="52" t="e">
        <f>Tabela410[[#This Row],[Status da Proposta]]</f>
        <v>#VALUE!</v>
      </c>
      <c r="B329" s="143">
        <f>MODALIDADE_1!A329</f>
        <v>0</v>
      </c>
      <c r="C329" s="142" t="e">
        <f>VLOOKUP(B329,MODALIDADE_1!A:B,2,FALSE)</f>
        <v>#N/A</v>
      </c>
      <c r="D329" s="142"/>
      <c r="E329" s="94" t="e">
        <f>VLOOKUP(B329,MODALIDADE_1!A:E,5,FALSE)</f>
        <v>#N/A</v>
      </c>
      <c r="F329" s="95" t="e">
        <f>VLOOKUP(B329,MODALIDADE_1!A:C,3,FALSE)</f>
        <v>#N/A</v>
      </c>
      <c r="G329" s="142" t="e">
        <f>VLOOKUP(B329,MODALIDADE_1!A:G,4,FALSE)</f>
        <v>#N/A</v>
      </c>
      <c r="H329" s="142" t="e">
        <f>VLOOKUP(B329,MODALIDADE_1!A:G,6,FALSE)</f>
        <v>#N/A</v>
      </c>
      <c r="I329" s="142" t="e">
        <f>VLOOKUP(B329,MODALIDADE_1!A:G,7,FALSE)</f>
        <v>#N/A</v>
      </c>
      <c r="J329" s="106" t="e">
        <f>VLOOKUP(Tabela410[[#This Row],[Proposta de Referência]],SIMP_M1!A:K,9,FALSE)</f>
        <v>#VALUE!</v>
      </c>
      <c r="K329" s="106" t="e">
        <f>VLOOKUP(Tabela410[[#This Row],[Proposta de Referência]],SIMP_M1!A:K,8,FALSE)</f>
        <v>#VALUE!</v>
      </c>
      <c r="L329" s="107" t="e">
        <f t="shared" si="24"/>
        <v>#VALUE!</v>
      </c>
      <c r="M329" s="107" t="e">
        <f t="shared" si="25"/>
        <v>#VALUE!</v>
      </c>
      <c r="N329" s="142" t="e">
        <f t="shared" si="26"/>
        <v>#VALUE!</v>
      </c>
      <c r="O329" s="142" t="e">
        <f t="shared" si="27"/>
        <v>#N/A</v>
      </c>
      <c r="P329" s="24" t="str">
        <f>IFERROR(VLOOKUP(O329,HOSPITAIS_COM_DIVIDAS!A:E,5,FALSE),"")</f>
        <v/>
      </c>
    </row>
    <row r="330" spans="1:16" x14ac:dyDescent="0.25">
      <c r="A330" s="52" t="e">
        <f>Tabela410[[#This Row],[Status da Proposta]]</f>
        <v>#VALUE!</v>
      </c>
      <c r="B330" s="143">
        <f>MODALIDADE_1!A330</f>
        <v>0</v>
      </c>
      <c r="C330" s="142" t="e">
        <f>VLOOKUP(B330,MODALIDADE_1!A:B,2,FALSE)</f>
        <v>#N/A</v>
      </c>
      <c r="D330" s="142"/>
      <c r="E330" s="94" t="e">
        <f>VLOOKUP(B330,MODALIDADE_1!A:E,5,FALSE)</f>
        <v>#N/A</v>
      </c>
      <c r="F330" s="95" t="e">
        <f>VLOOKUP(B330,MODALIDADE_1!A:C,3,FALSE)</f>
        <v>#N/A</v>
      </c>
      <c r="G330" s="142" t="e">
        <f>VLOOKUP(B330,MODALIDADE_1!A:G,4,FALSE)</f>
        <v>#N/A</v>
      </c>
      <c r="H330" s="142" t="e">
        <f>VLOOKUP(B330,MODALIDADE_1!A:G,6,FALSE)</f>
        <v>#N/A</v>
      </c>
      <c r="I330" s="142" t="e">
        <f>VLOOKUP(B330,MODALIDADE_1!A:G,7,FALSE)</f>
        <v>#N/A</v>
      </c>
      <c r="J330" s="106" t="e">
        <f>VLOOKUP(Tabela410[[#This Row],[Proposta de Referência]],SIMP_M1!A:K,9,FALSE)</f>
        <v>#VALUE!</v>
      </c>
      <c r="K330" s="106" t="e">
        <f>VLOOKUP(Tabela410[[#This Row],[Proposta de Referência]],SIMP_M1!A:K,8,FALSE)</f>
        <v>#VALUE!</v>
      </c>
      <c r="L330" s="107" t="e">
        <f t="shared" si="24"/>
        <v>#VALUE!</v>
      </c>
      <c r="M330" s="107" t="e">
        <f t="shared" si="25"/>
        <v>#VALUE!</v>
      </c>
      <c r="N330" s="142" t="e">
        <f t="shared" si="26"/>
        <v>#VALUE!</v>
      </c>
      <c r="O330" s="142" t="e">
        <f t="shared" si="27"/>
        <v>#N/A</v>
      </c>
      <c r="P330" s="24" t="str">
        <f>IFERROR(VLOOKUP(O330,HOSPITAIS_COM_DIVIDAS!A:E,5,FALSE),"")</f>
        <v/>
      </c>
    </row>
    <row r="331" spans="1:16" x14ac:dyDescent="0.25">
      <c r="A331" s="52" t="e">
        <f>Tabela410[[#This Row],[Status da Proposta]]</f>
        <v>#VALUE!</v>
      </c>
      <c r="B331" s="143">
        <f>MODALIDADE_1!A331</f>
        <v>0</v>
      </c>
      <c r="C331" s="142" t="e">
        <f>VLOOKUP(B331,MODALIDADE_1!A:B,2,FALSE)</f>
        <v>#N/A</v>
      </c>
      <c r="D331" s="142"/>
      <c r="E331" s="94" t="e">
        <f>VLOOKUP(B331,MODALIDADE_1!A:E,5,FALSE)</f>
        <v>#N/A</v>
      </c>
      <c r="F331" s="95" t="e">
        <f>VLOOKUP(B331,MODALIDADE_1!A:C,3,FALSE)</f>
        <v>#N/A</v>
      </c>
      <c r="G331" s="142" t="e">
        <f>VLOOKUP(B331,MODALIDADE_1!A:G,4,FALSE)</f>
        <v>#N/A</v>
      </c>
      <c r="H331" s="142" t="e">
        <f>VLOOKUP(B331,MODALIDADE_1!A:G,6,FALSE)</f>
        <v>#N/A</v>
      </c>
      <c r="I331" s="142" t="e">
        <f>VLOOKUP(B331,MODALIDADE_1!A:G,7,FALSE)</f>
        <v>#N/A</v>
      </c>
      <c r="J331" s="106" t="e">
        <f>VLOOKUP(Tabela410[[#This Row],[Proposta de Referência]],SIMP_M1!A:K,9,FALSE)</f>
        <v>#VALUE!</v>
      </c>
      <c r="K331" s="106" t="e">
        <f>VLOOKUP(Tabela410[[#This Row],[Proposta de Referência]],SIMP_M1!A:K,8,FALSE)</f>
        <v>#VALUE!</v>
      </c>
      <c r="L331" s="107" t="e">
        <f t="shared" si="24"/>
        <v>#VALUE!</v>
      </c>
      <c r="M331" s="107" t="e">
        <f t="shared" si="25"/>
        <v>#VALUE!</v>
      </c>
      <c r="N331" s="142" t="e">
        <f t="shared" si="26"/>
        <v>#VALUE!</v>
      </c>
      <c r="O331" s="142" t="e">
        <f t="shared" si="27"/>
        <v>#N/A</v>
      </c>
      <c r="P331" s="24" t="str">
        <f>IFERROR(VLOOKUP(O331,HOSPITAIS_COM_DIVIDAS!A:E,5,FALSE),"")</f>
        <v/>
      </c>
    </row>
    <row r="332" spans="1:16" x14ac:dyDescent="0.25">
      <c r="A332" s="52" t="e">
        <f>Tabela410[[#This Row],[Status da Proposta]]</f>
        <v>#VALUE!</v>
      </c>
      <c r="B332" s="143">
        <f>MODALIDADE_1!A332</f>
        <v>0</v>
      </c>
      <c r="C332" s="142" t="e">
        <f>VLOOKUP(B332,MODALIDADE_1!A:B,2,FALSE)</f>
        <v>#N/A</v>
      </c>
      <c r="D332" s="142"/>
      <c r="E332" s="94" t="e">
        <f>VLOOKUP(B332,MODALIDADE_1!A:E,5,FALSE)</f>
        <v>#N/A</v>
      </c>
      <c r="F332" s="95" t="e">
        <f>VLOOKUP(B332,MODALIDADE_1!A:C,3,FALSE)</f>
        <v>#N/A</v>
      </c>
      <c r="G332" s="142" t="e">
        <f>VLOOKUP(B332,MODALIDADE_1!A:G,4,FALSE)</f>
        <v>#N/A</v>
      </c>
      <c r="H332" s="142" t="e">
        <f>VLOOKUP(B332,MODALIDADE_1!A:G,6,FALSE)</f>
        <v>#N/A</v>
      </c>
      <c r="I332" s="142" t="e">
        <f>VLOOKUP(B332,MODALIDADE_1!A:G,7,FALSE)</f>
        <v>#N/A</v>
      </c>
      <c r="J332" s="106" t="e">
        <f>VLOOKUP(Tabela410[[#This Row],[Proposta de Referência]],SIMP_M1!A:K,9,FALSE)</f>
        <v>#VALUE!</v>
      </c>
      <c r="K332" s="106" t="e">
        <f>VLOOKUP(Tabela410[[#This Row],[Proposta de Referência]],SIMP_M1!A:K,8,FALSE)</f>
        <v>#VALUE!</v>
      </c>
      <c r="L332" s="107" t="e">
        <f t="shared" si="24"/>
        <v>#VALUE!</v>
      </c>
      <c r="M332" s="107" t="e">
        <f t="shared" si="25"/>
        <v>#VALUE!</v>
      </c>
      <c r="N332" s="142" t="e">
        <f t="shared" si="26"/>
        <v>#VALUE!</v>
      </c>
      <c r="O332" s="142" t="e">
        <f t="shared" si="27"/>
        <v>#N/A</v>
      </c>
      <c r="P332" s="24" t="str">
        <f>IFERROR(VLOOKUP(O332,HOSPITAIS_COM_DIVIDAS!A:E,5,FALSE),"")</f>
        <v/>
      </c>
    </row>
    <row r="333" spans="1:16" x14ac:dyDescent="0.25">
      <c r="A333" s="52" t="e">
        <f>Tabela410[[#This Row],[Status da Proposta]]</f>
        <v>#VALUE!</v>
      </c>
      <c r="B333" s="143">
        <f>MODALIDADE_1!A333</f>
        <v>0</v>
      </c>
      <c r="C333" s="142" t="e">
        <f>VLOOKUP(B333,MODALIDADE_1!A:B,2,FALSE)</f>
        <v>#N/A</v>
      </c>
      <c r="D333" s="142"/>
      <c r="E333" s="94" t="e">
        <f>VLOOKUP(B333,MODALIDADE_1!A:E,5,FALSE)</f>
        <v>#N/A</v>
      </c>
      <c r="F333" s="95" t="e">
        <f>VLOOKUP(B333,MODALIDADE_1!A:C,3,FALSE)</f>
        <v>#N/A</v>
      </c>
      <c r="G333" s="142" t="e">
        <f>VLOOKUP(B333,MODALIDADE_1!A:G,4,FALSE)</f>
        <v>#N/A</v>
      </c>
      <c r="H333" s="142" t="e">
        <f>VLOOKUP(B333,MODALIDADE_1!A:G,6,FALSE)</f>
        <v>#N/A</v>
      </c>
      <c r="I333" s="142" t="e">
        <f>VLOOKUP(B333,MODALIDADE_1!A:G,7,FALSE)</f>
        <v>#N/A</v>
      </c>
      <c r="J333" s="106" t="e">
        <f>VLOOKUP(Tabela410[[#This Row],[Proposta de Referência]],SIMP_M1!A:K,9,FALSE)</f>
        <v>#VALUE!</v>
      </c>
      <c r="K333" s="106" t="e">
        <f>VLOOKUP(Tabela410[[#This Row],[Proposta de Referência]],SIMP_M1!A:K,8,FALSE)</f>
        <v>#VALUE!</v>
      </c>
      <c r="L333" s="107" t="e">
        <f t="shared" si="24"/>
        <v>#VALUE!</v>
      </c>
      <c r="M333" s="107" t="e">
        <f t="shared" si="25"/>
        <v>#VALUE!</v>
      </c>
      <c r="N333" s="142" t="e">
        <f t="shared" si="26"/>
        <v>#VALUE!</v>
      </c>
      <c r="O333" s="142" t="e">
        <f t="shared" si="27"/>
        <v>#N/A</v>
      </c>
      <c r="P333" s="24" t="str">
        <f>IFERROR(VLOOKUP(O333,HOSPITAIS_COM_DIVIDAS!A:E,5,FALSE),"")</f>
        <v/>
      </c>
    </row>
    <row r="334" spans="1:16" x14ac:dyDescent="0.25">
      <c r="A334" s="52" t="e">
        <f>Tabela410[[#This Row],[Status da Proposta]]</f>
        <v>#VALUE!</v>
      </c>
      <c r="B334" s="143">
        <f>MODALIDADE_1!A334</f>
        <v>0</v>
      </c>
      <c r="C334" s="142" t="e">
        <f>VLOOKUP(B334,MODALIDADE_1!A:B,2,FALSE)</f>
        <v>#N/A</v>
      </c>
      <c r="D334" s="142"/>
      <c r="E334" s="94" t="e">
        <f>VLOOKUP(B334,MODALIDADE_1!A:E,5,FALSE)</f>
        <v>#N/A</v>
      </c>
      <c r="F334" s="95" t="e">
        <f>VLOOKUP(B334,MODALIDADE_1!A:C,3,FALSE)</f>
        <v>#N/A</v>
      </c>
      <c r="G334" s="142" t="e">
        <f>VLOOKUP(B334,MODALIDADE_1!A:G,4,FALSE)</f>
        <v>#N/A</v>
      </c>
      <c r="H334" s="142" t="e">
        <f>VLOOKUP(B334,MODALIDADE_1!A:G,6,FALSE)</f>
        <v>#N/A</v>
      </c>
      <c r="I334" s="142" t="e">
        <f>VLOOKUP(B334,MODALIDADE_1!A:G,7,FALSE)</f>
        <v>#N/A</v>
      </c>
      <c r="J334" s="106" t="e">
        <f>VLOOKUP(Tabela410[[#This Row],[Proposta de Referência]],SIMP_M1!A:K,9,FALSE)</f>
        <v>#VALUE!</v>
      </c>
      <c r="K334" s="106" t="e">
        <f>VLOOKUP(Tabela410[[#This Row],[Proposta de Referência]],SIMP_M1!A:K,8,FALSE)</f>
        <v>#VALUE!</v>
      </c>
      <c r="L334" s="107" t="e">
        <f t="shared" si="24"/>
        <v>#VALUE!</v>
      </c>
      <c r="M334" s="107" t="e">
        <f t="shared" si="25"/>
        <v>#VALUE!</v>
      </c>
      <c r="N334" s="142" t="e">
        <f t="shared" si="26"/>
        <v>#VALUE!</v>
      </c>
      <c r="O334" s="142" t="e">
        <f t="shared" si="27"/>
        <v>#N/A</v>
      </c>
      <c r="P334" s="24" t="str">
        <f>IFERROR(VLOOKUP(O334,HOSPITAIS_COM_DIVIDAS!A:E,5,FALSE),"")</f>
        <v/>
      </c>
    </row>
    <row r="335" spans="1:16" x14ac:dyDescent="0.25">
      <c r="A335" s="52" t="e">
        <f>Tabela410[[#This Row],[Status da Proposta]]</f>
        <v>#VALUE!</v>
      </c>
      <c r="B335" s="143">
        <f>MODALIDADE_1!A335</f>
        <v>0</v>
      </c>
      <c r="C335" s="142" t="e">
        <f>VLOOKUP(B335,MODALIDADE_1!A:B,2,FALSE)</f>
        <v>#N/A</v>
      </c>
      <c r="D335" s="142"/>
      <c r="E335" s="94" t="e">
        <f>VLOOKUP(B335,MODALIDADE_1!A:E,5,FALSE)</f>
        <v>#N/A</v>
      </c>
      <c r="F335" s="95" t="e">
        <f>VLOOKUP(B335,MODALIDADE_1!A:C,3,FALSE)</f>
        <v>#N/A</v>
      </c>
      <c r="G335" s="142" t="e">
        <f>VLOOKUP(B335,MODALIDADE_1!A:G,4,FALSE)</f>
        <v>#N/A</v>
      </c>
      <c r="H335" s="142" t="e">
        <f>VLOOKUP(B335,MODALIDADE_1!A:G,6,FALSE)</f>
        <v>#N/A</v>
      </c>
      <c r="I335" s="142" t="e">
        <f>VLOOKUP(B335,MODALIDADE_1!A:G,7,FALSE)</f>
        <v>#N/A</v>
      </c>
      <c r="J335" s="106" t="e">
        <f>VLOOKUP(Tabela410[[#This Row],[Proposta de Referência]],SIMP_M1!A:K,9,FALSE)</f>
        <v>#VALUE!</v>
      </c>
      <c r="K335" s="106" t="e">
        <f>VLOOKUP(Tabela410[[#This Row],[Proposta de Referência]],SIMP_M1!A:K,8,FALSE)</f>
        <v>#VALUE!</v>
      </c>
      <c r="L335" s="107" t="e">
        <f t="shared" si="24"/>
        <v>#VALUE!</v>
      </c>
      <c r="M335" s="107" t="e">
        <f t="shared" si="25"/>
        <v>#VALUE!</v>
      </c>
      <c r="N335" s="142" t="e">
        <f t="shared" si="26"/>
        <v>#VALUE!</v>
      </c>
      <c r="O335" s="142" t="e">
        <f t="shared" si="27"/>
        <v>#N/A</v>
      </c>
      <c r="P335" s="24" t="str">
        <f>IFERROR(VLOOKUP(O335,HOSPITAIS_COM_DIVIDAS!A:E,5,FALSE),"")</f>
        <v/>
      </c>
    </row>
    <row r="336" spans="1:16" x14ac:dyDescent="0.25">
      <c r="A336" s="52" t="e">
        <f>Tabela410[[#This Row],[Status da Proposta]]</f>
        <v>#VALUE!</v>
      </c>
      <c r="B336" s="143">
        <f>MODALIDADE_1!A336</f>
        <v>0</v>
      </c>
      <c r="C336" s="142" t="e">
        <f>VLOOKUP(B336,MODALIDADE_1!A:B,2,FALSE)</f>
        <v>#N/A</v>
      </c>
      <c r="D336" s="142"/>
      <c r="E336" s="94" t="e">
        <f>VLOOKUP(B336,MODALIDADE_1!A:E,5,FALSE)</f>
        <v>#N/A</v>
      </c>
      <c r="F336" s="95" t="e">
        <f>VLOOKUP(B336,MODALIDADE_1!A:C,3,FALSE)</f>
        <v>#N/A</v>
      </c>
      <c r="G336" s="142" t="e">
        <f>VLOOKUP(B336,MODALIDADE_1!A:G,4,FALSE)</f>
        <v>#N/A</v>
      </c>
      <c r="H336" s="142" t="e">
        <f>VLOOKUP(B336,MODALIDADE_1!A:G,6,FALSE)</f>
        <v>#N/A</v>
      </c>
      <c r="I336" s="142" t="e">
        <f>VLOOKUP(B336,MODALIDADE_1!A:G,7,FALSE)</f>
        <v>#N/A</v>
      </c>
      <c r="J336" s="106" t="e">
        <f>VLOOKUP(Tabela410[[#This Row],[Proposta de Referência]],SIMP_M1!A:K,9,FALSE)</f>
        <v>#VALUE!</v>
      </c>
      <c r="K336" s="106" t="e">
        <f>VLOOKUP(Tabela410[[#This Row],[Proposta de Referência]],SIMP_M1!A:K,8,FALSE)</f>
        <v>#VALUE!</v>
      </c>
      <c r="L336" s="107" t="e">
        <f t="shared" si="24"/>
        <v>#VALUE!</v>
      </c>
      <c r="M336" s="107" t="e">
        <f t="shared" si="25"/>
        <v>#VALUE!</v>
      </c>
      <c r="N336" s="142" t="e">
        <f t="shared" si="26"/>
        <v>#VALUE!</v>
      </c>
      <c r="O336" s="142" t="e">
        <f t="shared" si="27"/>
        <v>#N/A</v>
      </c>
      <c r="P336" s="24" t="str">
        <f>IFERROR(VLOOKUP(O336,HOSPITAIS_COM_DIVIDAS!A:E,5,FALSE),"")</f>
        <v/>
      </c>
    </row>
    <row r="337" spans="1:16" x14ac:dyDescent="0.25">
      <c r="A337" s="52" t="e">
        <f>Tabela410[[#This Row],[Status da Proposta]]</f>
        <v>#VALUE!</v>
      </c>
      <c r="B337" s="143">
        <f>MODALIDADE_1!A337</f>
        <v>0</v>
      </c>
      <c r="C337" s="142" t="e">
        <f>VLOOKUP(B337,MODALIDADE_1!A:B,2,FALSE)</f>
        <v>#N/A</v>
      </c>
      <c r="D337" s="142"/>
      <c r="E337" s="94" t="e">
        <f>VLOOKUP(B337,MODALIDADE_1!A:E,5,FALSE)</f>
        <v>#N/A</v>
      </c>
      <c r="F337" s="95" t="e">
        <f>VLOOKUP(B337,MODALIDADE_1!A:C,3,FALSE)</f>
        <v>#N/A</v>
      </c>
      <c r="G337" s="142" t="e">
        <f>VLOOKUP(B337,MODALIDADE_1!A:G,4,FALSE)</f>
        <v>#N/A</v>
      </c>
      <c r="H337" s="142" t="e">
        <f>VLOOKUP(B337,MODALIDADE_1!A:G,6,FALSE)</f>
        <v>#N/A</v>
      </c>
      <c r="I337" s="142" t="e">
        <f>VLOOKUP(B337,MODALIDADE_1!A:G,7,FALSE)</f>
        <v>#N/A</v>
      </c>
      <c r="J337" s="106" t="e">
        <f>VLOOKUP(Tabela410[[#This Row],[Proposta de Referência]],SIMP_M1!A:K,9,FALSE)</f>
        <v>#VALUE!</v>
      </c>
      <c r="K337" s="106" t="e">
        <f>VLOOKUP(Tabela410[[#This Row],[Proposta de Referência]],SIMP_M1!A:K,8,FALSE)</f>
        <v>#VALUE!</v>
      </c>
      <c r="L337" s="107" t="e">
        <f t="shared" si="24"/>
        <v>#VALUE!</v>
      </c>
      <c r="M337" s="107" t="e">
        <f t="shared" si="25"/>
        <v>#VALUE!</v>
      </c>
      <c r="N337" s="142" t="e">
        <f t="shared" si="26"/>
        <v>#VALUE!</v>
      </c>
      <c r="O337" s="142" t="e">
        <f t="shared" si="27"/>
        <v>#N/A</v>
      </c>
      <c r="P337" s="24" t="str">
        <f>IFERROR(VLOOKUP(O337,HOSPITAIS_COM_DIVIDAS!A:E,5,FALSE),"")</f>
        <v/>
      </c>
    </row>
    <row r="338" spans="1:16" x14ac:dyDescent="0.25">
      <c r="A338" s="52" t="e">
        <f>Tabela410[[#This Row],[Status da Proposta]]</f>
        <v>#VALUE!</v>
      </c>
      <c r="B338" s="143">
        <f>MODALIDADE_1!A338</f>
        <v>0</v>
      </c>
      <c r="C338" s="142" t="e">
        <f>VLOOKUP(B338,MODALIDADE_1!A:B,2,FALSE)</f>
        <v>#N/A</v>
      </c>
      <c r="D338" s="142"/>
      <c r="E338" s="94" t="e">
        <f>VLOOKUP(B338,MODALIDADE_1!A:E,5,FALSE)</f>
        <v>#N/A</v>
      </c>
      <c r="F338" s="95" t="e">
        <f>VLOOKUP(B338,MODALIDADE_1!A:C,3,FALSE)</f>
        <v>#N/A</v>
      </c>
      <c r="G338" s="142" t="e">
        <f>VLOOKUP(B338,MODALIDADE_1!A:G,4,FALSE)</f>
        <v>#N/A</v>
      </c>
      <c r="H338" s="142" t="e">
        <f>VLOOKUP(B338,MODALIDADE_1!A:G,6,FALSE)</f>
        <v>#N/A</v>
      </c>
      <c r="I338" s="142" t="e">
        <f>VLOOKUP(B338,MODALIDADE_1!A:G,7,FALSE)</f>
        <v>#N/A</v>
      </c>
      <c r="J338" s="106" t="e">
        <f>VLOOKUP(Tabela410[[#This Row],[Proposta de Referência]],SIMP_M1!A:K,9,FALSE)</f>
        <v>#VALUE!</v>
      </c>
      <c r="K338" s="106" t="e">
        <f>VLOOKUP(Tabela410[[#This Row],[Proposta de Referência]],SIMP_M1!A:K,8,FALSE)</f>
        <v>#VALUE!</v>
      </c>
      <c r="L338" s="107" t="e">
        <f t="shared" si="24"/>
        <v>#VALUE!</v>
      </c>
      <c r="M338" s="107" t="e">
        <f t="shared" si="25"/>
        <v>#VALUE!</v>
      </c>
      <c r="N338" s="142" t="e">
        <f t="shared" si="26"/>
        <v>#VALUE!</v>
      </c>
      <c r="O338" s="142" t="e">
        <f t="shared" si="27"/>
        <v>#N/A</v>
      </c>
      <c r="P338" s="24" t="str">
        <f>IFERROR(VLOOKUP(O338,HOSPITAIS_COM_DIVIDAS!A:E,5,FALSE),"")</f>
        <v/>
      </c>
    </row>
    <row r="339" spans="1:16" x14ac:dyDescent="0.25">
      <c r="A339" s="52" t="e">
        <f>Tabela410[[#This Row],[Status da Proposta]]</f>
        <v>#VALUE!</v>
      </c>
      <c r="B339" s="143">
        <f>MODALIDADE_1!A339</f>
        <v>0</v>
      </c>
      <c r="C339" s="142" t="e">
        <f>VLOOKUP(B339,MODALIDADE_1!A:B,2,FALSE)</f>
        <v>#N/A</v>
      </c>
      <c r="D339" s="142"/>
      <c r="E339" s="94" t="e">
        <f>VLOOKUP(B339,MODALIDADE_1!A:E,5,FALSE)</f>
        <v>#N/A</v>
      </c>
      <c r="F339" s="95" t="e">
        <f>VLOOKUP(B339,MODALIDADE_1!A:C,3,FALSE)</f>
        <v>#N/A</v>
      </c>
      <c r="G339" s="142" t="e">
        <f>VLOOKUP(B339,MODALIDADE_1!A:G,4,FALSE)</f>
        <v>#N/A</v>
      </c>
      <c r="H339" s="142" t="e">
        <f>VLOOKUP(B339,MODALIDADE_1!A:G,6,FALSE)</f>
        <v>#N/A</v>
      </c>
      <c r="I339" s="142" t="e">
        <f>VLOOKUP(B339,MODALIDADE_1!A:G,7,FALSE)</f>
        <v>#N/A</v>
      </c>
      <c r="J339" s="106" t="e">
        <f>VLOOKUP(Tabela410[[#This Row],[Proposta de Referência]],SIMP_M1!A:K,9,FALSE)</f>
        <v>#VALUE!</v>
      </c>
      <c r="K339" s="106" t="e">
        <f>VLOOKUP(Tabela410[[#This Row],[Proposta de Referência]],SIMP_M1!A:K,8,FALSE)</f>
        <v>#VALUE!</v>
      </c>
      <c r="L339" s="107" t="e">
        <f t="shared" si="24"/>
        <v>#VALUE!</v>
      </c>
      <c r="M339" s="107" t="e">
        <f t="shared" si="25"/>
        <v>#VALUE!</v>
      </c>
      <c r="N339" s="142" t="e">
        <f t="shared" si="26"/>
        <v>#VALUE!</v>
      </c>
      <c r="O339" s="142" t="e">
        <f t="shared" si="27"/>
        <v>#N/A</v>
      </c>
      <c r="P339" s="24" t="str">
        <f>IFERROR(VLOOKUP(O339,HOSPITAIS_COM_DIVIDAS!A:E,5,FALSE),"")</f>
        <v/>
      </c>
    </row>
    <row r="340" spans="1:16" x14ac:dyDescent="0.25">
      <c r="A340" s="52" t="e">
        <f>Tabela410[[#This Row],[Status da Proposta]]</f>
        <v>#VALUE!</v>
      </c>
      <c r="B340" s="143">
        <f>MODALIDADE_1!A340</f>
        <v>0</v>
      </c>
      <c r="C340" s="142" t="e">
        <f>VLOOKUP(B340,MODALIDADE_1!A:B,2,FALSE)</f>
        <v>#N/A</v>
      </c>
      <c r="D340" s="142"/>
      <c r="E340" s="94" t="e">
        <f>VLOOKUP(B340,MODALIDADE_1!A:E,5,FALSE)</f>
        <v>#N/A</v>
      </c>
      <c r="F340" s="95" t="e">
        <f>VLOOKUP(B340,MODALIDADE_1!A:C,3,FALSE)</f>
        <v>#N/A</v>
      </c>
      <c r="G340" s="142" t="e">
        <f>VLOOKUP(B340,MODALIDADE_1!A:G,4,FALSE)</f>
        <v>#N/A</v>
      </c>
      <c r="H340" s="142" t="e">
        <f>VLOOKUP(B340,MODALIDADE_1!A:G,6,FALSE)</f>
        <v>#N/A</v>
      </c>
      <c r="I340" s="142" t="e">
        <f>VLOOKUP(B340,MODALIDADE_1!A:G,7,FALSE)</f>
        <v>#N/A</v>
      </c>
      <c r="J340" s="106" t="e">
        <f>VLOOKUP(Tabela410[[#This Row],[Proposta de Referência]],SIMP_M1!A:K,9,FALSE)</f>
        <v>#VALUE!</v>
      </c>
      <c r="K340" s="106" t="e">
        <f>VLOOKUP(Tabela410[[#This Row],[Proposta de Referência]],SIMP_M1!A:K,8,FALSE)</f>
        <v>#VALUE!</v>
      </c>
      <c r="L340" s="107" t="e">
        <f t="shared" si="24"/>
        <v>#VALUE!</v>
      </c>
      <c r="M340" s="107" t="e">
        <f t="shared" si="25"/>
        <v>#VALUE!</v>
      </c>
      <c r="N340" s="142" t="e">
        <f t="shared" si="26"/>
        <v>#VALUE!</v>
      </c>
      <c r="O340" s="142" t="e">
        <f t="shared" si="27"/>
        <v>#N/A</v>
      </c>
      <c r="P340" s="24" t="str">
        <f>IFERROR(VLOOKUP(O340,HOSPITAIS_COM_DIVIDAS!A:E,5,FALSE),"")</f>
        <v/>
      </c>
    </row>
    <row r="341" spans="1:16" x14ac:dyDescent="0.25">
      <c r="A341" s="52" t="e">
        <f>Tabela410[[#This Row],[Status da Proposta]]</f>
        <v>#VALUE!</v>
      </c>
      <c r="B341" s="143">
        <f>MODALIDADE_1!A341</f>
        <v>0</v>
      </c>
      <c r="C341" s="142" t="e">
        <f>VLOOKUP(B341,MODALIDADE_1!A:B,2,FALSE)</f>
        <v>#N/A</v>
      </c>
      <c r="D341" s="142"/>
      <c r="E341" s="94" t="e">
        <f>VLOOKUP(B341,MODALIDADE_1!A:E,5,FALSE)</f>
        <v>#N/A</v>
      </c>
      <c r="F341" s="95" t="e">
        <f>VLOOKUP(B341,MODALIDADE_1!A:C,3,FALSE)</f>
        <v>#N/A</v>
      </c>
      <c r="G341" s="142" t="e">
        <f>VLOOKUP(B341,MODALIDADE_1!A:G,4,FALSE)</f>
        <v>#N/A</v>
      </c>
      <c r="H341" s="142" t="e">
        <f>VLOOKUP(B341,MODALIDADE_1!A:G,6,FALSE)</f>
        <v>#N/A</v>
      </c>
      <c r="I341" s="142" t="e">
        <f>VLOOKUP(B341,MODALIDADE_1!A:G,7,FALSE)</f>
        <v>#N/A</v>
      </c>
      <c r="J341" s="106" t="e">
        <f>VLOOKUP(Tabela410[[#This Row],[Proposta de Referência]],SIMP_M1!A:K,9,FALSE)</f>
        <v>#VALUE!</v>
      </c>
      <c r="K341" s="106" t="e">
        <f>VLOOKUP(Tabela410[[#This Row],[Proposta de Referência]],SIMP_M1!A:K,8,FALSE)</f>
        <v>#VALUE!</v>
      </c>
      <c r="L341" s="107" t="e">
        <f t="shared" si="24"/>
        <v>#VALUE!</v>
      </c>
      <c r="M341" s="107" t="e">
        <f t="shared" si="25"/>
        <v>#VALUE!</v>
      </c>
      <c r="N341" s="142" t="e">
        <f t="shared" si="26"/>
        <v>#VALUE!</v>
      </c>
      <c r="O341" s="142" t="e">
        <f t="shared" si="27"/>
        <v>#N/A</v>
      </c>
      <c r="P341" s="24" t="str">
        <f>IFERROR(VLOOKUP(O341,HOSPITAIS_COM_DIVIDAS!A:E,5,FALSE),"")</f>
        <v/>
      </c>
    </row>
    <row r="342" spans="1:16" x14ac:dyDescent="0.25">
      <c r="A342" s="52" t="e">
        <f>Tabela410[[#This Row],[Status da Proposta]]</f>
        <v>#VALUE!</v>
      </c>
      <c r="B342" s="143">
        <f>MODALIDADE_1!A342</f>
        <v>0</v>
      </c>
      <c r="C342" s="142" t="e">
        <f>VLOOKUP(B342,MODALIDADE_1!A:B,2,FALSE)</f>
        <v>#N/A</v>
      </c>
      <c r="D342" s="142"/>
      <c r="E342" s="94" t="e">
        <f>VLOOKUP(B342,MODALIDADE_1!A:E,5,FALSE)</f>
        <v>#N/A</v>
      </c>
      <c r="F342" s="95" t="e">
        <f>VLOOKUP(B342,MODALIDADE_1!A:C,3,FALSE)</f>
        <v>#N/A</v>
      </c>
      <c r="G342" s="142" t="e">
        <f>VLOOKUP(B342,MODALIDADE_1!A:G,4,FALSE)</f>
        <v>#N/A</v>
      </c>
      <c r="H342" s="142" t="e">
        <f>VLOOKUP(B342,MODALIDADE_1!A:G,6,FALSE)</f>
        <v>#N/A</v>
      </c>
      <c r="I342" s="142" t="e">
        <f>VLOOKUP(B342,MODALIDADE_1!A:G,7,FALSE)</f>
        <v>#N/A</v>
      </c>
      <c r="J342" s="106" t="e">
        <f>VLOOKUP(Tabela410[[#This Row],[Proposta de Referência]],SIMP_M1!A:K,9,FALSE)</f>
        <v>#VALUE!</v>
      </c>
      <c r="K342" s="106" t="e">
        <f>VLOOKUP(Tabela410[[#This Row],[Proposta de Referência]],SIMP_M1!A:K,8,FALSE)</f>
        <v>#VALUE!</v>
      </c>
      <c r="L342" s="107" t="e">
        <f t="shared" si="24"/>
        <v>#VALUE!</v>
      </c>
      <c r="M342" s="107" t="e">
        <f t="shared" si="25"/>
        <v>#VALUE!</v>
      </c>
      <c r="N342" s="142" t="e">
        <f t="shared" si="26"/>
        <v>#VALUE!</v>
      </c>
      <c r="O342" s="142" t="e">
        <f t="shared" si="27"/>
        <v>#N/A</v>
      </c>
      <c r="P342" s="24" t="str">
        <f>IFERROR(VLOOKUP(O342,HOSPITAIS_COM_DIVIDAS!A:E,5,FALSE),"")</f>
        <v/>
      </c>
    </row>
    <row r="343" spans="1:16" x14ac:dyDescent="0.25">
      <c r="A343" s="52" t="e">
        <f>Tabela410[[#This Row],[Status da Proposta]]</f>
        <v>#VALUE!</v>
      </c>
      <c r="B343" s="143">
        <f>MODALIDADE_1!A343</f>
        <v>0</v>
      </c>
      <c r="C343" s="142" t="e">
        <f>VLOOKUP(B343,MODALIDADE_1!A:B,2,FALSE)</f>
        <v>#N/A</v>
      </c>
      <c r="D343" s="142"/>
      <c r="E343" s="94" t="e">
        <f>VLOOKUP(B343,MODALIDADE_1!A:E,5,FALSE)</f>
        <v>#N/A</v>
      </c>
      <c r="F343" s="95" t="e">
        <f>VLOOKUP(B343,MODALIDADE_1!A:C,3,FALSE)</f>
        <v>#N/A</v>
      </c>
      <c r="G343" s="142" t="e">
        <f>VLOOKUP(B343,MODALIDADE_1!A:G,4,FALSE)</f>
        <v>#N/A</v>
      </c>
      <c r="H343" s="142" t="e">
        <f>VLOOKUP(B343,MODALIDADE_1!A:G,6,FALSE)</f>
        <v>#N/A</v>
      </c>
      <c r="I343" s="142" t="e">
        <f>VLOOKUP(B343,MODALIDADE_1!A:G,7,FALSE)</f>
        <v>#N/A</v>
      </c>
      <c r="J343" s="106" t="e">
        <f>VLOOKUP(Tabela410[[#This Row],[Proposta de Referência]],SIMP_M1!A:K,9,FALSE)</f>
        <v>#VALUE!</v>
      </c>
      <c r="K343" s="106" t="e">
        <f>VLOOKUP(Tabela410[[#This Row],[Proposta de Referência]],SIMP_M1!A:K,8,FALSE)</f>
        <v>#VALUE!</v>
      </c>
      <c r="L343" s="107" t="e">
        <f t="shared" si="24"/>
        <v>#VALUE!</v>
      </c>
      <c r="M343" s="107" t="e">
        <f t="shared" si="25"/>
        <v>#VALUE!</v>
      </c>
      <c r="N343" s="142" t="e">
        <f t="shared" si="26"/>
        <v>#VALUE!</v>
      </c>
      <c r="O343" s="142" t="e">
        <f t="shared" si="27"/>
        <v>#N/A</v>
      </c>
      <c r="P343" s="24" t="str">
        <f>IFERROR(VLOOKUP(O343,HOSPITAIS_COM_DIVIDAS!A:E,5,FALSE),"")</f>
        <v/>
      </c>
    </row>
    <row r="344" spans="1:16" x14ac:dyDescent="0.25">
      <c r="A344" s="52" t="e">
        <f>Tabela410[[#This Row],[Status da Proposta]]</f>
        <v>#VALUE!</v>
      </c>
      <c r="B344" s="143">
        <f>MODALIDADE_1!A344</f>
        <v>0</v>
      </c>
      <c r="C344" s="142" t="e">
        <f>VLOOKUP(B344,MODALIDADE_1!A:B,2,FALSE)</f>
        <v>#N/A</v>
      </c>
      <c r="D344" s="142"/>
      <c r="E344" s="94" t="e">
        <f>VLOOKUP(B344,MODALIDADE_1!A:E,5,FALSE)</f>
        <v>#N/A</v>
      </c>
      <c r="F344" s="95" t="e">
        <f>VLOOKUP(B344,MODALIDADE_1!A:C,3,FALSE)</f>
        <v>#N/A</v>
      </c>
      <c r="G344" s="142" t="e">
        <f>VLOOKUP(B344,MODALIDADE_1!A:G,4,FALSE)</f>
        <v>#N/A</v>
      </c>
      <c r="H344" s="142" t="e">
        <f>VLOOKUP(B344,MODALIDADE_1!A:G,6,FALSE)</f>
        <v>#N/A</v>
      </c>
      <c r="I344" s="142" t="e">
        <f>VLOOKUP(B344,MODALIDADE_1!A:G,7,FALSE)</f>
        <v>#N/A</v>
      </c>
      <c r="J344" s="106" t="e">
        <f>VLOOKUP(Tabela410[[#This Row],[Proposta de Referência]],SIMP_M1!A:K,9,FALSE)</f>
        <v>#VALUE!</v>
      </c>
      <c r="K344" s="106" t="e">
        <f>VLOOKUP(Tabela410[[#This Row],[Proposta de Referência]],SIMP_M1!A:K,8,FALSE)</f>
        <v>#VALUE!</v>
      </c>
      <c r="L344" s="107" t="e">
        <f t="shared" si="24"/>
        <v>#VALUE!</v>
      </c>
      <c r="M344" s="107" t="e">
        <f t="shared" si="25"/>
        <v>#VALUE!</v>
      </c>
      <c r="N344" s="142" t="e">
        <f t="shared" si="26"/>
        <v>#VALUE!</v>
      </c>
      <c r="O344" s="142" t="e">
        <f t="shared" si="27"/>
        <v>#N/A</v>
      </c>
      <c r="P344" s="24" t="str">
        <f>IFERROR(VLOOKUP(O344,HOSPITAIS_COM_DIVIDAS!A:E,5,FALSE),"")</f>
        <v/>
      </c>
    </row>
    <row r="345" spans="1:16" x14ac:dyDescent="0.25">
      <c r="A345" s="52" t="e">
        <f>Tabela410[[#This Row],[Status da Proposta]]</f>
        <v>#VALUE!</v>
      </c>
      <c r="B345" s="143">
        <f>MODALIDADE_1!A345</f>
        <v>0</v>
      </c>
      <c r="C345" s="142" t="e">
        <f>VLOOKUP(B345,MODALIDADE_1!A:B,2,FALSE)</f>
        <v>#N/A</v>
      </c>
      <c r="D345" s="142"/>
      <c r="E345" s="94" t="e">
        <f>VLOOKUP(B345,MODALIDADE_1!A:E,5,FALSE)</f>
        <v>#N/A</v>
      </c>
      <c r="F345" s="95" t="e">
        <f>VLOOKUP(B345,MODALIDADE_1!A:C,3,FALSE)</f>
        <v>#N/A</v>
      </c>
      <c r="G345" s="142" t="e">
        <f>VLOOKUP(B345,MODALIDADE_1!A:G,4,FALSE)</f>
        <v>#N/A</v>
      </c>
      <c r="H345" s="142" t="e">
        <f>VLOOKUP(B345,MODALIDADE_1!A:G,6,FALSE)</f>
        <v>#N/A</v>
      </c>
      <c r="I345" s="142" t="e">
        <f>VLOOKUP(B345,MODALIDADE_1!A:G,7,FALSE)</f>
        <v>#N/A</v>
      </c>
      <c r="J345" s="106" t="e">
        <f>VLOOKUP(Tabela410[[#This Row],[Proposta de Referência]],SIMP_M1!A:K,9,FALSE)</f>
        <v>#VALUE!</v>
      </c>
      <c r="K345" s="106" t="e">
        <f>VLOOKUP(Tabela410[[#This Row],[Proposta de Referência]],SIMP_M1!A:K,8,FALSE)</f>
        <v>#VALUE!</v>
      </c>
      <c r="L345" s="107" t="e">
        <f t="shared" si="24"/>
        <v>#VALUE!</v>
      </c>
      <c r="M345" s="107" t="e">
        <f t="shared" si="25"/>
        <v>#VALUE!</v>
      </c>
      <c r="N345" s="142" t="e">
        <f t="shared" si="26"/>
        <v>#VALUE!</v>
      </c>
      <c r="O345" s="142" t="e">
        <f t="shared" si="27"/>
        <v>#N/A</v>
      </c>
      <c r="P345" s="24" t="str">
        <f>IFERROR(VLOOKUP(O345,HOSPITAIS_COM_DIVIDAS!A:E,5,FALSE),"")</f>
        <v/>
      </c>
    </row>
    <row r="346" spans="1:16" x14ac:dyDescent="0.25">
      <c r="A346" s="52" t="e">
        <f>Tabela410[[#This Row],[Status da Proposta]]</f>
        <v>#VALUE!</v>
      </c>
      <c r="B346" s="143">
        <f>MODALIDADE_1!A346</f>
        <v>0</v>
      </c>
      <c r="C346" s="142" t="e">
        <f>VLOOKUP(B346,MODALIDADE_1!A:B,2,FALSE)</f>
        <v>#N/A</v>
      </c>
      <c r="D346" s="142"/>
      <c r="E346" s="94" t="e">
        <f>VLOOKUP(B346,MODALIDADE_1!A:E,5,FALSE)</f>
        <v>#N/A</v>
      </c>
      <c r="F346" s="95" t="e">
        <f>VLOOKUP(B346,MODALIDADE_1!A:C,3,FALSE)</f>
        <v>#N/A</v>
      </c>
      <c r="G346" s="142" t="e">
        <f>VLOOKUP(B346,MODALIDADE_1!A:G,4,FALSE)</f>
        <v>#N/A</v>
      </c>
      <c r="H346" s="142" t="e">
        <f>VLOOKUP(B346,MODALIDADE_1!A:G,6,FALSE)</f>
        <v>#N/A</v>
      </c>
      <c r="I346" s="142" t="e">
        <f>VLOOKUP(B346,MODALIDADE_1!A:G,7,FALSE)</f>
        <v>#N/A</v>
      </c>
      <c r="J346" s="106" t="e">
        <f>VLOOKUP(Tabela410[[#This Row],[Proposta de Referência]],SIMP_M1!A:K,9,FALSE)</f>
        <v>#VALUE!</v>
      </c>
      <c r="K346" s="106" t="e">
        <f>VLOOKUP(Tabela410[[#This Row],[Proposta de Referência]],SIMP_M1!A:K,8,FALSE)</f>
        <v>#VALUE!</v>
      </c>
      <c r="L346" s="107" t="e">
        <f t="shared" si="24"/>
        <v>#VALUE!</v>
      </c>
      <c r="M346" s="107" t="e">
        <f t="shared" si="25"/>
        <v>#VALUE!</v>
      </c>
      <c r="N346" s="142" t="e">
        <f t="shared" si="26"/>
        <v>#VALUE!</v>
      </c>
      <c r="O346" s="142" t="e">
        <f t="shared" si="27"/>
        <v>#N/A</v>
      </c>
      <c r="P346" s="24" t="str">
        <f>IFERROR(VLOOKUP(O346,HOSPITAIS_COM_DIVIDAS!A:E,5,FALSE),"")</f>
        <v/>
      </c>
    </row>
    <row r="347" spans="1:16" x14ac:dyDescent="0.25">
      <c r="A347" s="52" t="e">
        <f>Tabela410[[#This Row],[Status da Proposta]]</f>
        <v>#VALUE!</v>
      </c>
      <c r="B347" s="143">
        <f>MODALIDADE_1!A347</f>
        <v>0</v>
      </c>
      <c r="C347" s="142" t="e">
        <f>VLOOKUP(B347,MODALIDADE_1!A:B,2,FALSE)</f>
        <v>#N/A</v>
      </c>
      <c r="D347" s="142"/>
      <c r="E347" s="94" t="e">
        <f>VLOOKUP(B347,MODALIDADE_1!A:E,5,FALSE)</f>
        <v>#N/A</v>
      </c>
      <c r="F347" s="95" t="e">
        <f>VLOOKUP(B347,MODALIDADE_1!A:C,3,FALSE)</f>
        <v>#N/A</v>
      </c>
      <c r="G347" s="142" t="e">
        <f>VLOOKUP(B347,MODALIDADE_1!A:G,4,FALSE)</f>
        <v>#N/A</v>
      </c>
      <c r="H347" s="142" t="e">
        <f>VLOOKUP(B347,MODALIDADE_1!A:G,6,FALSE)</f>
        <v>#N/A</v>
      </c>
      <c r="I347" s="142" t="e">
        <f>VLOOKUP(B347,MODALIDADE_1!A:G,7,FALSE)</f>
        <v>#N/A</v>
      </c>
      <c r="J347" s="106" t="e">
        <f>VLOOKUP(Tabela410[[#This Row],[Proposta de Referência]],SIMP_M1!A:K,9,FALSE)</f>
        <v>#VALUE!</v>
      </c>
      <c r="K347" s="106" t="e">
        <f>VLOOKUP(Tabela410[[#This Row],[Proposta de Referência]],SIMP_M1!A:K,8,FALSE)</f>
        <v>#VALUE!</v>
      </c>
      <c r="L347" s="107" t="e">
        <f t="shared" si="24"/>
        <v>#VALUE!</v>
      </c>
      <c r="M347" s="107" t="e">
        <f t="shared" si="25"/>
        <v>#VALUE!</v>
      </c>
      <c r="N347" s="142" t="e">
        <f t="shared" si="26"/>
        <v>#VALUE!</v>
      </c>
      <c r="O347" s="142" t="e">
        <f t="shared" si="27"/>
        <v>#N/A</v>
      </c>
      <c r="P347" s="24" t="str">
        <f>IFERROR(VLOOKUP(O347,HOSPITAIS_COM_DIVIDAS!A:E,5,FALSE),"")</f>
        <v/>
      </c>
    </row>
    <row r="348" spans="1:16" x14ac:dyDescent="0.25">
      <c r="A348" s="52" t="e">
        <f>Tabela410[[#This Row],[Status da Proposta]]</f>
        <v>#VALUE!</v>
      </c>
      <c r="B348" s="143">
        <f>MODALIDADE_1!A348</f>
        <v>0</v>
      </c>
      <c r="C348" s="142" t="e">
        <f>VLOOKUP(B348,MODALIDADE_1!A:B,2,FALSE)</f>
        <v>#N/A</v>
      </c>
      <c r="D348" s="142"/>
      <c r="E348" s="94" t="e">
        <f>VLOOKUP(B348,MODALIDADE_1!A:E,5,FALSE)</f>
        <v>#N/A</v>
      </c>
      <c r="F348" s="95" t="e">
        <f>VLOOKUP(B348,MODALIDADE_1!A:C,3,FALSE)</f>
        <v>#N/A</v>
      </c>
      <c r="G348" s="142" t="e">
        <f>VLOOKUP(B348,MODALIDADE_1!A:G,4,FALSE)</f>
        <v>#N/A</v>
      </c>
      <c r="H348" s="142" t="e">
        <f>VLOOKUP(B348,MODALIDADE_1!A:G,6,FALSE)</f>
        <v>#N/A</v>
      </c>
      <c r="I348" s="142" t="e">
        <f>VLOOKUP(B348,MODALIDADE_1!A:G,7,FALSE)</f>
        <v>#N/A</v>
      </c>
      <c r="J348" s="106" t="e">
        <f>VLOOKUP(Tabela410[[#This Row],[Proposta de Referência]],SIMP_M1!A:K,9,FALSE)</f>
        <v>#VALUE!</v>
      </c>
      <c r="K348" s="106" t="e">
        <f>VLOOKUP(Tabela410[[#This Row],[Proposta de Referência]],SIMP_M1!A:K,8,FALSE)</f>
        <v>#VALUE!</v>
      </c>
      <c r="L348" s="107" t="e">
        <f t="shared" si="24"/>
        <v>#VALUE!</v>
      </c>
      <c r="M348" s="107" t="e">
        <f t="shared" si="25"/>
        <v>#VALUE!</v>
      </c>
      <c r="N348" s="142" t="e">
        <f t="shared" si="26"/>
        <v>#VALUE!</v>
      </c>
      <c r="O348" s="142" t="e">
        <f t="shared" si="27"/>
        <v>#N/A</v>
      </c>
      <c r="P348" s="24" t="str">
        <f>IFERROR(VLOOKUP(O348,HOSPITAIS_COM_DIVIDAS!A:E,5,FALSE),"")</f>
        <v/>
      </c>
    </row>
    <row r="349" spans="1:16" x14ac:dyDescent="0.25">
      <c r="A349" s="52" t="e">
        <f>Tabela410[[#This Row],[Status da Proposta]]</f>
        <v>#VALUE!</v>
      </c>
      <c r="B349" s="143">
        <f>MODALIDADE_1!A349</f>
        <v>0</v>
      </c>
      <c r="C349" s="142" t="e">
        <f>VLOOKUP(B349,MODALIDADE_1!A:B,2,FALSE)</f>
        <v>#N/A</v>
      </c>
      <c r="D349" s="142"/>
      <c r="E349" s="94" t="e">
        <f>VLOOKUP(B349,MODALIDADE_1!A:E,5,FALSE)</f>
        <v>#N/A</v>
      </c>
      <c r="F349" s="95" t="e">
        <f>VLOOKUP(B349,MODALIDADE_1!A:C,3,FALSE)</f>
        <v>#N/A</v>
      </c>
      <c r="G349" s="142" t="e">
        <f>VLOOKUP(B349,MODALIDADE_1!A:G,4,FALSE)</f>
        <v>#N/A</v>
      </c>
      <c r="H349" s="142" t="e">
        <f>VLOOKUP(B349,MODALIDADE_1!A:G,6,FALSE)</f>
        <v>#N/A</v>
      </c>
      <c r="I349" s="142" t="e">
        <f>VLOOKUP(B349,MODALIDADE_1!A:G,7,FALSE)</f>
        <v>#N/A</v>
      </c>
      <c r="J349" s="106" t="e">
        <f>VLOOKUP(Tabela410[[#This Row],[Proposta de Referência]],SIMP_M1!A:K,9,FALSE)</f>
        <v>#VALUE!</v>
      </c>
      <c r="K349" s="106" t="e">
        <f>VLOOKUP(Tabela410[[#This Row],[Proposta de Referência]],SIMP_M1!A:K,8,FALSE)</f>
        <v>#VALUE!</v>
      </c>
      <c r="L349" s="107" t="e">
        <f t="shared" si="24"/>
        <v>#VALUE!</v>
      </c>
      <c r="M349" s="107" t="e">
        <f t="shared" si="25"/>
        <v>#VALUE!</v>
      </c>
      <c r="N349" s="142" t="e">
        <f t="shared" si="26"/>
        <v>#VALUE!</v>
      </c>
      <c r="O349" s="142" t="e">
        <f t="shared" si="27"/>
        <v>#N/A</v>
      </c>
      <c r="P349" s="24" t="str">
        <f>IFERROR(VLOOKUP(O349,HOSPITAIS_COM_DIVIDAS!A:E,5,FALSE),"")</f>
        <v/>
      </c>
    </row>
    <row r="350" spans="1:16" x14ac:dyDescent="0.25">
      <c r="A350" s="52" t="e">
        <f>Tabela410[[#This Row],[Status da Proposta]]</f>
        <v>#VALUE!</v>
      </c>
      <c r="B350" s="143">
        <f>MODALIDADE_1!A350</f>
        <v>0</v>
      </c>
      <c r="C350" s="142" t="e">
        <f>VLOOKUP(B350,MODALIDADE_1!A:B,2,FALSE)</f>
        <v>#N/A</v>
      </c>
      <c r="D350" s="142"/>
      <c r="E350" s="94" t="e">
        <f>VLOOKUP(B350,MODALIDADE_1!A:E,5,FALSE)</f>
        <v>#N/A</v>
      </c>
      <c r="F350" s="95" t="e">
        <f>VLOOKUP(B350,MODALIDADE_1!A:C,3,FALSE)</f>
        <v>#N/A</v>
      </c>
      <c r="G350" s="142" t="e">
        <f>VLOOKUP(B350,MODALIDADE_1!A:G,4,FALSE)</f>
        <v>#N/A</v>
      </c>
      <c r="H350" s="142" t="e">
        <f>VLOOKUP(B350,MODALIDADE_1!A:G,6,FALSE)</f>
        <v>#N/A</v>
      </c>
      <c r="I350" s="142" t="e">
        <f>VLOOKUP(B350,MODALIDADE_1!A:G,7,FALSE)</f>
        <v>#N/A</v>
      </c>
      <c r="J350" s="106" t="e">
        <f>VLOOKUP(Tabela410[[#This Row],[Proposta de Referência]],SIMP_M1!A:K,9,FALSE)</f>
        <v>#VALUE!</v>
      </c>
      <c r="K350" s="106" t="e">
        <f>VLOOKUP(Tabela410[[#This Row],[Proposta de Referência]],SIMP_M1!A:K,8,FALSE)</f>
        <v>#VALUE!</v>
      </c>
      <c r="L350" s="107" t="e">
        <f t="shared" si="24"/>
        <v>#VALUE!</v>
      </c>
      <c r="M350" s="107" t="e">
        <f t="shared" si="25"/>
        <v>#VALUE!</v>
      </c>
      <c r="N350" s="142" t="e">
        <f t="shared" si="26"/>
        <v>#VALUE!</v>
      </c>
      <c r="O350" s="142" t="e">
        <f t="shared" si="27"/>
        <v>#N/A</v>
      </c>
      <c r="P350" s="24" t="str">
        <f>IFERROR(VLOOKUP(O350,HOSPITAIS_COM_DIVIDAS!A:E,5,FALSE),"")</f>
        <v/>
      </c>
    </row>
    <row r="351" spans="1:16" x14ac:dyDescent="0.25">
      <c r="A351" s="52" t="e">
        <f>Tabela410[[#This Row],[Status da Proposta]]</f>
        <v>#VALUE!</v>
      </c>
      <c r="B351" s="143">
        <f>MODALIDADE_1!A351</f>
        <v>0</v>
      </c>
      <c r="C351" s="142" t="e">
        <f>VLOOKUP(B351,MODALIDADE_1!A:B,2,FALSE)</f>
        <v>#N/A</v>
      </c>
      <c r="D351" s="142"/>
      <c r="E351" s="94" t="e">
        <f>VLOOKUP(B351,MODALIDADE_1!A:E,5,FALSE)</f>
        <v>#N/A</v>
      </c>
      <c r="F351" s="95" t="e">
        <f>VLOOKUP(B351,MODALIDADE_1!A:C,3,FALSE)</f>
        <v>#N/A</v>
      </c>
      <c r="G351" s="142" t="e">
        <f>VLOOKUP(B351,MODALIDADE_1!A:G,4,FALSE)</f>
        <v>#N/A</v>
      </c>
      <c r="H351" s="142" t="e">
        <f>VLOOKUP(B351,MODALIDADE_1!A:G,6,FALSE)</f>
        <v>#N/A</v>
      </c>
      <c r="I351" s="142" t="e">
        <f>VLOOKUP(B351,MODALIDADE_1!A:G,7,FALSE)</f>
        <v>#N/A</v>
      </c>
      <c r="J351" s="106" t="e">
        <f>VLOOKUP(Tabela410[[#This Row],[Proposta de Referência]],SIMP_M1!A:K,9,FALSE)</f>
        <v>#VALUE!</v>
      </c>
      <c r="K351" s="106" t="e">
        <f>VLOOKUP(Tabela410[[#This Row],[Proposta de Referência]],SIMP_M1!A:K,8,FALSE)</f>
        <v>#VALUE!</v>
      </c>
      <c r="L351" s="107" t="e">
        <f t="shared" si="24"/>
        <v>#VALUE!</v>
      </c>
      <c r="M351" s="107" t="e">
        <f t="shared" si="25"/>
        <v>#VALUE!</v>
      </c>
      <c r="N351" s="142" t="e">
        <f t="shared" si="26"/>
        <v>#VALUE!</v>
      </c>
      <c r="O351" s="142" t="e">
        <f t="shared" si="27"/>
        <v>#N/A</v>
      </c>
      <c r="P351" s="24" t="str">
        <f>IFERROR(VLOOKUP(O351,HOSPITAIS_COM_DIVIDAS!A:E,5,FALSE),"")</f>
        <v/>
      </c>
    </row>
    <row r="352" spans="1:16" x14ac:dyDescent="0.25">
      <c r="A352" s="52" t="e">
        <f>Tabela410[[#This Row],[Status da Proposta]]</f>
        <v>#VALUE!</v>
      </c>
      <c r="B352" s="143">
        <f>MODALIDADE_1!A352</f>
        <v>0</v>
      </c>
      <c r="C352" s="142" t="e">
        <f>VLOOKUP(B352,MODALIDADE_1!A:B,2,FALSE)</f>
        <v>#N/A</v>
      </c>
      <c r="D352" s="142"/>
      <c r="E352" s="94" t="e">
        <f>VLOOKUP(B352,MODALIDADE_1!A:E,5,FALSE)</f>
        <v>#N/A</v>
      </c>
      <c r="F352" s="95" t="e">
        <f>VLOOKUP(B352,MODALIDADE_1!A:C,3,FALSE)</f>
        <v>#N/A</v>
      </c>
      <c r="G352" s="142" t="e">
        <f>VLOOKUP(B352,MODALIDADE_1!A:G,4,FALSE)</f>
        <v>#N/A</v>
      </c>
      <c r="H352" s="142" t="e">
        <f>VLOOKUP(B352,MODALIDADE_1!A:G,6,FALSE)</f>
        <v>#N/A</v>
      </c>
      <c r="I352" s="142" t="e">
        <f>VLOOKUP(B352,MODALIDADE_1!A:G,7,FALSE)</f>
        <v>#N/A</v>
      </c>
      <c r="J352" s="106" t="e">
        <f>VLOOKUP(Tabela410[[#This Row],[Proposta de Referência]],SIMP_M1!A:K,9,FALSE)</f>
        <v>#VALUE!</v>
      </c>
      <c r="K352" s="106" t="e">
        <f>VLOOKUP(Tabela410[[#This Row],[Proposta de Referência]],SIMP_M1!A:K,8,FALSE)</f>
        <v>#VALUE!</v>
      </c>
      <c r="L352" s="107" t="e">
        <f t="shared" ref="L352:L415" si="28">K352+J352</f>
        <v>#VALUE!</v>
      </c>
      <c r="M352" s="107" t="e">
        <f t="shared" ref="M352:M415" si="29">L352*12</f>
        <v>#VALUE!</v>
      </c>
      <c r="N352" s="142" t="e">
        <f t="shared" ref="N352:N415" si="30">IF(L352&gt;100000,"SIM, POSSUI VALOR ACIMA DE R$100.000,00","NÃO, POSSUI VALOR NECESSÁRIO")</f>
        <v>#VALUE!</v>
      </c>
      <c r="O352" s="142" t="e">
        <f t="shared" ref="O352:O415" si="31">LEFT(E352,8)</f>
        <v>#N/A</v>
      </c>
      <c r="P352" s="24" t="str">
        <f>IFERROR(VLOOKUP(O352,HOSPITAIS_COM_DIVIDAS!A:E,5,FALSE),"")</f>
        <v/>
      </c>
    </row>
    <row r="353" spans="1:16" x14ac:dyDescent="0.25">
      <c r="A353" s="52" t="e">
        <f>Tabela410[[#This Row],[Status da Proposta]]</f>
        <v>#VALUE!</v>
      </c>
      <c r="B353" s="143">
        <f>MODALIDADE_1!A353</f>
        <v>0</v>
      </c>
      <c r="C353" s="142" t="e">
        <f>VLOOKUP(B353,MODALIDADE_1!A:B,2,FALSE)</f>
        <v>#N/A</v>
      </c>
      <c r="D353" s="142"/>
      <c r="E353" s="94" t="e">
        <f>VLOOKUP(B353,MODALIDADE_1!A:E,5,FALSE)</f>
        <v>#N/A</v>
      </c>
      <c r="F353" s="95" t="e">
        <f>VLOOKUP(B353,MODALIDADE_1!A:C,3,FALSE)</f>
        <v>#N/A</v>
      </c>
      <c r="G353" s="142" t="e">
        <f>VLOOKUP(B353,MODALIDADE_1!A:G,4,FALSE)</f>
        <v>#N/A</v>
      </c>
      <c r="H353" s="142" t="e">
        <f>VLOOKUP(B353,MODALIDADE_1!A:G,6,FALSE)</f>
        <v>#N/A</v>
      </c>
      <c r="I353" s="142" t="e">
        <f>VLOOKUP(B353,MODALIDADE_1!A:G,7,FALSE)</f>
        <v>#N/A</v>
      </c>
      <c r="J353" s="106" t="e">
        <f>VLOOKUP(Tabela410[[#This Row],[Proposta de Referência]],SIMP_M1!A:K,9,FALSE)</f>
        <v>#VALUE!</v>
      </c>
      <c r="K353" s="106" t="e">
        <f>VLOOKUP(Tabela410[[#This Row],[Proposta de Referência]],SIMP_M1!A:K,8,FALSE)</f>
        <v>#VALUE!</v>
      </c>
      <c r="L353" s="107" t="e">
        <f t="shared" si="28"/>
        <v>#VALUE!</v>
      </c>
      <c r="M353" s="107" t="e">
        <f t="shared" si="29"/>
        <v>#VALUE!</v>
      </c>
      <c r="N353" s="142" t="e">
        <f t="shared" si="30"/>
        <v>#VALUE!</v>
      </c>
      <c r="O353" s="142" t="e">
        <f t="shared" si="31"/>
        <v>#N/A</v>
      </c>
      <c r="P353" s="24" t="str">
        <f>IFERROR(VLOOKUP(O353,HOSPITAIS_COM_DIVIDAS!A:E,5,FALSE),"")</f>
        <v/>
      </c>
    </row>
    <row r="354" spans="1:16" x14ac:dyDescent="0.25">
      <c r="A354" s="52" t="e">
        <f>Tabela410[[#This Row],[Status da Proposta]]</f>
        <v>#VALUE!</v>
      </c>
      <c r="B354" s="143">
        <f>MODALIDADE_1!A354</f>
        <v>0</v>
      </c>
      <c r="C354" s="142" t="e">
        <f>VLOOKUP(B354,MODALIDADE_1!A:B,2,FALSE)</f>
        <v>#N/A</v>
      </c>
      <c r="D354" s="142"/>
      <c r="E354" s="94" t="e">
        <f>VLOOKUP(B354,MODALIDADE_1!A:E,5,FALSE)</f>
        <v>#N/A</v>
      </c>
      <c r="F354" s="95" t="e">
        <f>VLOOKUP(B354,MODALIDADE_1!A:C,3,FALSE)</f>
        <v>#N/A</v>
      </c>
      <c r="G354" s="142" t="e">
        <f>VLOOKUP(B354,MODALIDADE_1!A:G,4,FALSE)</f>
        <v>#N/A</v>
      </c>
      <c r="H354" s="142" t="e">
        <f>VLOOKUP(B354,MODALIDADE_1!A:G,6,FALSE)</f>
        <v>#N/A</v>
      </c>
      <c r="I354" s="142" t="e">
        <f>VLOOKUP(B354,MODALIDADE_1!A:G,7,FALSE)</f>
        <v>#N/A</v>
      </c>
      <c r="J354" s="106" t="e">
        <f>VLOOKUP(Tabela410[[#This Row],[Proposta de Referência]],SIMP_M1!A:K,9,FALSE)</f>
        <v>#VALUE!</v>
      </c>
      <c r="K354" s="106" t="e">
        <f>VLOOKUP(Tabela410[[#This Row],[Proposta de Referência]],SIMP_M1!A:K,8,FALSE)</f>
        <v>#VALUE!</v>
      </c>
      <c r="L354" s="107" t="e">
        <f t="shared" si="28"/>
        <v>#VALUE!</v>
      </c>
      <c r="M354" s="107" t="e">
        <f t="shared" si="29"/>
        <v>#VALUE!</v>
      </c>
      <c r="N354" s="142" t="e">
        <f t="shared" si="30"/>
        <v>#VALUE!</v>
      </c>
      <c r="O354" s="142" t="e">
        <f t="shared" si="31"/>
        <v>#N/A</v>
      </c>
      <c r="P354" s="24" t="str">
        <f>IFERROR(VLOOKUP(O354,HOSPITAIS_COM_DIVIDAS!A:E,5,FALSE),"")</f>
        <v/>
      </c>
    </row>
    <row r="355" spans="1:16" x14ac:dyDescent="0.25">
      <c r="A355" s="52" t="e">
        <f>Tabela410[[#This Row],[Status da Proposta]]</f>
        <v>#VALUE!</v>
      </c>
      <c r="B355" s="143">
        <f>MODALIDADE_1!A355</f>
        <v>0</v>
      </c>
      <c r="C355" s="142" t="e">
        <f>VLOOKUP(B355,MODALIDADE_1!A:B,2,FALSE)</f>
        <v>#N/A</v>
      </c>
      <c r="D355" s="142"/>
      <c r="E355" s="94" t="e">
        <f>VLOOKUP(B355,MODALIDADE_1!A:E,5,FALSE)</f>
        <v>#N/A</v>
      </c>
      <c r="F355" s="95" t="e">
        <f>VLOOKUP(B355,MODALIDADE_1!A:C,3,FALSE)</f>
        <v>#N/A</v>
      </c>
      <c r="G355" s="142" t="e">
        <f>VLOOKUP(B355,MODALIDADE_1!A:G,4,FALSE)</f>
        <v>#N/A</v>
      </c>
      <c r="H355" s="142" t="e">
        <f>VLOOKUP(B355,MODALIDADE_1!A:G,6,FALSE)</f>
        <v>#N/A</v>
      </c>
      <c r="I355" s="142" t="e">
        <f>VLOOKUP(B355,MODALIDADE_1!A:G,7,FALSE)</f>
        <v>#N/A</v>
      </c>
      <c r="J355" s="106" t="e">
        <f>VLOOKUP(Tabela410[[#This Row],[Proposta de Referência]],SIMP_M1!A:K,9,FALSE)</f>
        <v>#VALUE!</v>
      </c>
      <c r="K355" s="106" t="e">
        <f>VLOOKUP(Tabela410[[#This Row],[Proposta de Referência]],SIMP_M1!A:K,8,FALSE)</f>
        <v>#VALUE!</v>
      </c>
      <c r="L355" s="107" t="e">
        <f t="shared" si="28"/>
        <v>#VALUE!</v>
      </c>
      <c r="M355" s="107" t="e">
        <f t="shared" si="29"/>
        <v>#VALUE!</v>
      </c>
      <c r="N355" s="142" t="e">
        <f t="shared" si="30"/>
        <v>#VALUE!</v>
      </c>
      <c r="O355" s="142" t="e">
        <f t="shared" si="31"/>
        <v>#N/A</v>
      </c>
      <c r="P355" s="24" t="str">
        <f>IFERROR(VLOOKUP(O355,HOSPITAIS_COM_DIVIDAS!A:E,5,FALSE),"")</f>
        <v/>
      </c>
    </row>
    <row r="356" spans="1:16" x14ac:dyDescent="0.25">
      <c r="A356" s="52" t="e">
        <f>Tabela410[[#This Row],[Status da Proposta]]</f>
        <v>#VALUE!</v>
      </c>
      <c r="B356" s="143">
        <f>MODALIDADE_1!A356</f>
        <v>0</v>
      </c>
      <c r="C356" s="142" t="e">
        <f>VLOOKUP(B356,MODALIDADE_1!A:B,2,FALSE)</f>
        <v>#N/A</v>
      </c>
      <c r="D356" s="142"/>
      <c r="E356" s="94" t="e">
        <f>VLOOKUP(B356,MODALIDADE_1!A:E,5,FALSE)</f>
        <v>#N/A</v>
      </c>
      <c r="F356" s="95" t="e">
        <f>VLOOKUP(B356,MODALIDADE_1!A:C,3,FALSE)</f>
        <v>#N/A</v>
      </c>
      <c r="G356" s="142" t="e">
        <f>VLOOKUP(B356,MODALIDADE_1!A:G,4,FALSE)</f>
        <v>#N/A</v>
      </c>
      <c r="H356" s="142" t="e">
        <f>VLOOKUP(B356,MODALIDADE_1!A:G,6,FALSE)</f>
        <v>#N/A</v>
      </c>
      <c r="I356" s="142" t="e">
        <f>VLOOKUP(B356,MODALIDADE_1!A:G,7,FALSE)</f>
        <v>#N/A</v>
      </c>
      <c r="J356" s="106" t="e">
        <f>VLOOKUP(Tabela410[[#This Row],[Proposta de Referência]],SIMP_M1!A:K,9,FALSE)</f>
        <v>#VALUE!</v>
      </c>
      <c r="K356" s="106" t="e">
        <f>VLOOKUP(Tabela410[[#This Row],[Proposta de Referência]],SIMP_M1!A:K,8,FALSE)</f>
        <v>#VALUE!</v>
      </c>
      <c r="L356" s="107" t="e">
        <f t="shared" si="28"/>
        <v>#VALUE!</v>
      </c>
      <c r="M356" s="107" t="e">
        <f t="shared" si="29"/>
        <v>#VALUE!</v>
      </c>
      <c r="N356" s="142" t="e">
        <f t="shared" si="30"/>
        <v>#VALUE!</v>
      </c>
      <c r="O356" s="142" t="e">
        <f t="shared" si="31"/>
        <v>#N/A</v>
      </c>
      <c r="P356" s="24" t="str">
        <f>IFERROR(VLOOKUP(O356,HOSPITAIS_COM_DIVIDAS!A:E,5,FALSE),"")</f>
        <v/>
      </c>
    </row>
    <row r="357" spans="1:16" x14ac:dyDescent="0.25">
      <c r="A357" s="52" t="e">
        <f>Tabela410[[#This Row],[Status da Proposta]]</f>
        <v>#VALUE!</v>
      </c>
      <c r="B357" s="143">
        <f>MODALIDADE_1!A357</f>
        <v>0</v>
      </c>
      <c r="C357" s="142" t="e">
        <f>VLOOKUP(B357,MODALIDADE_1!A:B,2,FALSE)</f>
        <v>#N/A</v>
      </c>
      <c r="D357" s="142"/>
      <c r="E357" s="94" t="e">
        <f>VLOOKUP(B357,MODALIDADE_1!A:E,5,FALSE)</f>
        <v>#N/A</v>
      </c>
      <c r="F357" s="95" t="e">
        <f>VLOOKUP(B357,MODALIDADE_1!A:C,3,FALSE)</f>
        <v>#N/A</v>
      </c>
      <c r="G357" s="142" t="e">
        <f>VLOOKUP(B357,MODALIDADE_1!A:G,4,FALSE)</f>
        <v>#N/A</v>
      </c>
      <c r="H357" s="142" t="e">
        <f>VLOOKUP(B357,MODALIDADE_1!A:G,6,FALSE)</f>
        <v>#N/A</v>
      </c>
      <c r="I357" s="142" t="e">
        <f>VLOOKUP(B357,MODALIDADE_1!A:G,7,FALSE)</f>
        <v>#N/A</v>
      </c>
      <c r="J357" s="106" t="e">
        <f>VLOOKUP(Tabela410[[#This Row],[Proposta de Referência]],SIMP_M1!A:K,9,FALSE)</f>
        <v>#VALUE!</v>
      </c>
      <c r="K357" s="106" t="e">
        <f>VLOOKUP(Tabela410[[#This Row],[Proposta de Referência]],SIMP_M1!A:K,8,FALSE)</f>
        <v>#VALUE!</v>
      </c>
      <c r="L357" s="107" t="e">
        <f t="shared" si="28"/>
        <v>#VALUE!</v>
      </c>
      <c r="M357" s="107" t="e">
        <f t="shared" si="29"/>
        <v>#VALUE!</v>
      </c>
      <c r="N357" s="142" t="e">
        <f t="shared" si="30"/>
        <v>#VALUE!</v>
      </c>
      <c r="O357" s="142" t="e">
        <f t="shared" si="31"/>
        <v>#N/A</v>
      </c>
      <c r="P357" s="24" t="str">
        <f>IFERROR(VLOOKUP(O357,HOSPITAIS_COM_DIVIDAS!A:E,5,FALSE),"")</f>
        <v/>
      </c>
    </row>
    <row r="358" spans="1:16" x14ac:dyDescent="0.25">
      <c r="A358" s="52" t="e">
        <f>Tabela410[[#This Row],[Status da Proposta]]</f>
        <v>#VALUE!</v>
      </c>
      <c r="B358" s="143">
        <f>MODALIDADE_1!A358</f>
        <v>0</v>
      </c>
      <c r="C358" s="142" t="e">
        <f>VLOOKUP(B358,MODALIDADE_1!A:B,2,FALSE)</f>
        <v>#N/A</v>
      </c>
      <c r="D358" s="142"/>
      <c r="E358" s="94" t="e">
        <f>VLOOKUP(B358,MODALIDADE_1!A:E,5,FALSE)</f>
        <v>#N/A</v>
      </c>
      <c r="F358" s="95" t="e">
        <f>VLOOKUP(B358,MODALIDADE_1!A:C,3,FALSE)</f>
        <v>#N/A</v>
      </c>
      <c r="G358" s="142" t="e">
        <f>VLOOKUP(B358,MODALIDADE_1!A:G,4,FALSE)</f>
        <v>#N/A</v>
      </c>
      <c r="H358" s="142" t="e">
        <f>VLOOKUP(B358,MODALIDADE_1!A:G,6,FALSE)</f>
        <v>#N/A</v>
      </c>
      <c r="I358" s="142" t="e">
        <f>VLOOKUP(B358,MODALIDADE_1!A:G,7,FALSE)</f>
        <v>#N/A</v>
      </c>
      <c r="J358" s="106" t="e">
        <f>VLOOKUP(Tabela410[[#This Row],[Proposta de Referência]],SIMP_M1!A:K,9,FALSE)</f>
        <v>#VALUE!</v>
      </c>
      <c r="K358" s="106" t="e">
        <f>VLOOKUP(Tabela410[[#This Row],[Proposta de Referência]],SIMP_M1!A:K,8,FALSE)</f>
        <v>#VALUE!</v>
      </c>
      <c r="L358" s="107" t="e">
        <f t="shared" si="28"/>
        <v>#VALUE!</v>
      </c>
      <c r="M358" s="107" t="e">
        <f t="shared" si="29"/>
        <v>#VALUE!</v>
      </c>
      <c r="N358" s="142" t="e">
        <f t="shared" si="30"/>
        <v>#VALUE!</v>
      </c>
      <c r="O358" s="142" t="e">
        <f t="shared" si="31"/>
        <v>#N/A</v>
      </c>
      <c r="P358" s="24" t="str">
        <f>IFERROR(VLOOKUP(O358,HOSPITAIS_COM_DIVIDAS!A:E,5,FALSE),"")</f>
        <v/>
      </c>
    </row>
    <row r="359" spans="1:16" x14ac:dyDescent="0.25">
      <c r="A359" s="52" t="e">
        <f>Tabela410[[#This Row],[Status da Proposta]]</f>
        <v>#VALUE!</v>
      </c>
      <c r="B359" s="143">
        <f>MODALIDADE_1!A359</f>
        <v>0</v>
      </c>
      <c r="C359" s="142" t="e">
        <f>VLOOKUP(B359,MODALIDADE_1!A:B,2,FALSE)</f>
        <v>#N/A</v>
      </c>
      <c r="D359" s="142"/>
      <c r="E359" s="94" t="e">
        <f>VLOOKUP(B359,MODALIDADE_1!A:E,5,FALSE)</f>
        <v>#N/A</v>
      </c>
      <c r="F359" s="95" t="e">
        <f>VLOOKUP(B359,MODALIDADE_1!A:C,3,FALSE)</f>
        <v>#N/A</v>
      </c>
      <c r="G359" s="142" t="e">
        <f>VLOOKUP(B359,MODALIDADE_1!A:G,4,FALSE)</f>
        <v>#N/A</v>
      </c>
      <c r="H359" s="142" t="e">
        <f>VLOOKUP(B359,MODALIDADE_1!A:G,6,FALSE)</f>
        <v>#N/A</v>
      </c>
      <c r="I359" s="142" t="e">
        <f>VLOOKUP(B359,MODALIDADE_1!A:G,7,FALSE)</f>
        <v>#N/A</v>
      </c>
      <c r="J359" s="106" t="e">
        <f>VLOOKUP(Tabela410[[#This Row],[Proposta de Referência]],SIMP_M1!A:K,9,FALSE)</f>
        <v>#VALUE!</v>
      </c>
      <c r="K359" s="106" t="e">
        <f>VLOOKUP(Tabela410[[#This Row],[Proposta de Referência]],SIMP_M1!A:K,8,FALSE)</f>
        <v>#VALUE!</v>
      </c>
      <c r="L359" s="107" t="e">
        <f t="shared" si="28"/>
        <v>#VALUE!</v>
      </c>
      <c r="M359" s="107" t="e">
        <f t="shared" si="29"/>
        <v>#VALUE!</v>
      </c>
      <c r="N359" s="142" t="e">
        <f t="shared" si="30"/>
        <v>#VALUE!</v>
      </c>
      <c r="O359" s="142" t="e">
        <f t="shared" si="31"/>
        <v>#N/A</v>
      </c>
      <c r="P359" s="24" t="str">
        <f>IFERROR(VLOOKUP(O359,HOSPITAIS_COM_DIVIDAS!A:E,5,FALSE),"")</f>
        <v/>
      </c>
    </row>
    <row r="360" spans="1:16" x14ac:dyDescent="0.25">
      <c r="A360" s="52" t="e">
        <f>Tabela410[[#This Row],[Status da Proposta]]</f>
        <v>#VALUE!</v>
      </c>
      <c r="B360" s="143">
        <f>MODALIDADE_1!A360</f>
        <v>0</v>
      </c>
      <c r="C360" s="142" t="e">
        <f>VLOOKUP(B360,MODALIDADE_1!A:B,2,FALSE)</f>
        <v>#N/A</v>
      </c>
      <c r="D360" s="142"/>
      <c r="E360" s="94" t="e">
        <f>VLOOKUP(B360,MODALIDADE_1!A:E,5,FALSE)</f>
        <v>#N/A</v>
      </c>
      <c r="F360" s="95" t="e">
        <f>VLOOKUP(B360,MODALIDADE_1!A:C,3,FALSE)</f>
        <v>#N/A</v>
      </c>
      <c r="G360" s="142" t="e">
        <f>VLOOKUP(B360,MODALIDADE_1!A:G,4,FALSE)</f>
        <v>#N/A</v>
      </c>
      <c r="H360" s="142" t="e">
        <f>VLOOKUP(B360,MODALIDADE_1!A:G,6,FALSE)</f>
        <v>#N/A</v>
      </c>
      <c r="I360" s="142" t="e">
        <f>VLOOKUP(B360,MODALIDADE_1!A:G,7,FALSE)</f>
        <v>#N/A</v>
      </c>
      <c r="J360" s="106" t="e">
        <f>VLOOKUP(Tabela410[[#This Row],[Proposta de Referência]],SIMP_M1!A:K,9,FALSE)</f>
        <v>#VALUE!</v>
      </c>
      <c r="K360" s="106" t="e">
        <f>VLOOKUP(Tabela410[[#This Row],[Proposta de Referência]],SIMP_M1!A:K,8,FALSE)</f>
        <v>#VALUE!</v>
      </c>
      <c r="L360" s="107" t="e">
        <f t="shared" si="28"/>
        <v>#VALUE!</v>
      </c>
      <c r="M360" s="107" t="e">
        <f t="shared" si="29"/>
        <v>#VALUE!</v>
      </c>
      <c r="N360" s="142" t="e">
        <f t="shared" si="30"/>
        <v>#VALUE!</v>
      </c>
      <c r="O360" s="142" t="e">
        <f t="shared" si="31"/>
        <v>#N/A</v>
      </c>
      <c r="P360" s="24" t="str">
        <f>IFERROR(VLOOKUP(O360,HOSPITAIS_COM_DIVIDAS!A:E,5,FALSE),"")</f>
        <v/>
      </c>
    </row>
    <row r="361" spans="1:16" x14ac:dyDescent="0.25">
      <c r="A361" s="52" t="e">
        <f>Tabela410[[#This Row],[Status da Proposta]]</f>
        <v>#VALUE!</v>
      </c>
      <c r="B361" s="143">
        <f>MODALIDADE_1!A361</f>
        <v>0</v>
      </c>
      <c r="C361" s="142" t="e">
        <f>VLOOKUP(B361,MODALIDADE_1!A:B,2,FALSE)</f>
        <v>#N/A</v>
      </c>
      <c r="D361" s="142"/>
      <c r="E361" s="94" t="e">
        <f>VLOOKUP(B361,MODALIDADE_1!A:E,5,FALSE)</f>
        <v>#N/A</v>
      </c>
      <c r="F361" s="95" t="e">
        <f>VLOOKUP(B361,MODALIDADE_1!A:C,3,FALSE)</f>
        <v>#N/A</v>
      </c>
      <c r="G361" s="142" t="e">
        <f>VLOOKUP(B361,MODALIDADE_1!A:G,4,FALSE)</f>
        <v>#N/A</v>
      </c>
      <c r="H361" s="142" t="e">
        <f>VLOOKUP(B361,MODALIDADE_1!A:G,6,FALSE)</f>
        <v>#N/A</v>
      </c>
      <c r="I361" s="142" t="e">
        <f>VLOOKUP(B361,MODALIDADE_1!A:G,7,FALSE)</f>
        <v>#N/A</v>
      </c>
      <c r="J361" s="106" t="e">
        <f>VLOOKUP(Tabela410[[#This Row],[Proposta de Referência]],SIMP_M1!A:K,9,FALSE)</f>
        <v>#VALUE!</v>
      </c>
      <c r="K361" s="106" t="e">
        <f>VLOOKUP(Tabela410[[#This Row],[Proposta de Referência]],SIMP_M1!A:K,8,FALSE)</f>
        <v>#VALUE!</v>
      </c>
      <c r="L361" s="107" t="e">
        <f t="shared" si="28"/>
        <v>#VALUE!</v>
      </c>
      <c r="M361" s="107" t="e">
        <f t="shared" si="29"/>
        <v>#VALUE!</v>
      </c>
      <c r="N361" s="142" t="e">
        <f t="shared" si="30"/>
        <v>#VALUE!</v>
      </c>
      <c r="O361" s="142" t="e">
        <f t="shared" si="31"/>
        <v>#N/A</v>
      </c>
      <c r="P361" s="24" t="str">
        <f>IFERROR(VLOOKUP(O361,HOSPITAIS_COM_DIVIDAS!A:E,5,FALSE),"")</f>
        <v/>
      </c>
    </row>
    <row r="362" spans="1:16" x14ac:dyDescent="0.25">
      <c r="A362" s="52" t="e">
        <f>Tabela410[[#This Row],[Status da Proposta]]</f>
        <v>#VALUE!</v>
      </c>
      <c r="B362" s="143">
        <f>MODALIDADE_1!A362</f>
        <v>0</v>
      </c>
      <c r="C362" s="142" t="e">
        <f>VLOOKUP(B362,MODALIDADE_1!A:B,2,FALSE)</f>
        <v>#N/A</v>
      </c>
      <c r="D362" s="142"/>
      <c r="E362" s="94" t="e">
        <f>VLOOKUP(B362,MODALIDADE_1!A:E,5,FALSE)</f>
        <v>#N/A</v>
      </c>
      <c r="F362" s="95" t="e">
        <f>VLOOKUP(B362,MODALIDADE_1!A:C,3,FALSE)</f>
        <v>#N/A</v>
      </c>
      <c r="G362" s="142" t="e">
        <f>VLOOKUP(B362,MODALIDADE_1!A:G,4,FALSE)</f>
        <v>#N/A</v>
      </c>
      <c r="H362" s="142" t="e">
        <f>VLOOKUP(B362,MODALIDADE_1!A:G,6,FALSE)</f>
        <v>#N/A</v>
      </c>
      <c r="I362" s="142" t="e">
        <f>VLOOKUP(B362,MODALIDADE_1!A:G,7,FALSE)</f>
        <v>#N/A</v>
      </c>
      <c r="J362" s="106" t="e">
        <f>VLOOKUP(Tabela410[[#This Row],[Proposta de Referência]],SIMP_M1!A:K,9,FALSE)</f>
        <v>#VALUE!</v>
      </c>
      <c r="K362" s="106" t="e">
        <f>VLOOKUP(Tabela410[[#This Row],[Proposta de Referência]],SIMP_M1!A:K,8,FALSE)</f>
        <v>#VALUE!</v>
      </c>
      <c r="L362" s="107" t="e">
        <f t="shared" si="28"/>
        <v>#VALUE!</v>
      </c>
      <c r="M362" s="107" t="e">
        <f t="shared" si="29"/>
        <v>#VALUE!</v>
      </c>
      <c r="N362" s="142" t="e">
        <f t="shared" si="30"/>
        <v>#VALUE!</v>
      </c>
      <c r="O362" s="142" t="e">
        <f t="shared" si="31"/>
        <v>#N/A</v>
      </c>
      <c r="P362" s="24" t="str">
        <f>IFERROR(VLOOKUP(O362,HOSPITAIS_COM_DIVIDAS!A:E,5,FALSE),"")</f>
        <v/>
      </c>
    </row>
    <row r="363" spans="1:16" x14ac:dyDescent="0.25">
      <c r="A363" s="52" t="e">
        <f>Tabela410[[#This Row],[Status da Proposta]]</f>
        <v>#VALUE!</v>
      </c>
      <c r="B363" s="143">
        <f>MODALIDADE_1!A363</f>
        <v>0</v>
      </c>
      <c r="C363" s="142" t="e">
        <f>VLOOKUP(B363,MODALIDADE_1!A:B,2,FALSE)</f>
        <v>#N/A</v>
      </c>
      <c r="D363" s="142"/>
      <c r="E363" s="94" t="e">
        <f>VLOOKUP(B363,MODALIDADE_1!A:E,5,FALSE)</f>
        <v>#N/A</v>
      </c>
      <c r="F363" s="95" t="e">
        <f>VLOOKUP(B363,MODALIDADE_1!A:C,3,FALSE)</f>
        <v>#N/A</v>
      </c>
      <c r="G363" s="142" t="e">
        <f>VLOOKUP(B363,MODALIDADE_1!A:G,4,FALSE)</f>
        <v>#N/A</v>
      </c>
      <c r="H363" s="142" t="e">
        <f>VLOOKUP(B363,MODALIDADE_1!A:G,6,FALSE)</f>
        <v>#N/A</v>
      </c>
      <c r="I363" s="142" t="e">
        <f>VLOOKUP(B363,MODALIDADE_1!A:G,7,FALSE)</f>
        <v>#N/A</v>
      </c>
      <c r="J363" s="106" t="e">
        <f>VLOOKUP(Tabela410[[#This Row],[Proposta de Referência]],SIMP_M1!A:K,9,FALSE)</f>
        <v>#VALUE!</v>
      </c>
      <c r="K363" s="106" t="e">
        <f>VLOOKUP(Tabela410[[#This Row],[Proposta de Referência]],SIMP_M1!A:K,8,FALSE)</f>
        <v>#VALUE!</v>
      </c>
      <c r="L363" s="107" t="e">
        <f t="shared" si="28"/>
        <v>#VALUE!</v>
      </c>
      <c r="M363" s="107" t="e">
        <f t="shared" si="29"/>
        <v>#VALUE!</v>
      </c>
      <c r="N363" s="142" t="e">
        <f t="shared" si="30"/>
        <v>#VALUE!</v>
      </c>
      <c r="O363" s="142" t="e">
        <f t="shared" si="31"/>
        <v>#N/A</v>
      </c>
      <c r="P363" s="24" t="str">
        <f>IFERROR(VLOOKUP(O363,HOSPITAIS_COM_DIVIDAS!A:E,5,FALSE),"")</f>
        <v/>
      </c>
    </row>
    <row r="364" spans="1:16" x14ac:dyDescent="0.25">
      <c r="A364" s="52" t="e">
        <f>Tabela410[[#This Row],[Status da Proposta]]</f>
        <v>#VALUE!</v>
      </c>
      <c r="B364" s="143">
        <f>MODALIDADE_1!A364</f>
        <v>0</v>
      </c>
      <c r="C364" s="142" t="e">
        <f>VLOOKUP(B364,MODALIDADE_1!A:B,2,FALSE)</f>
        <v>#N/A</v>
      </c>
      <c r="D364" s="142"/>
      <c r="E364" s="94" t="e">
        <f>VLOOKUP(B364,MODALIDADE_1!A:E,5,FALSE)</f>
        <v>#N/A</v>
      </c>
      <c r="F364" s="95" t="e">
        <f>VLOOKUP(B364,MODALIDADE_1!A:C,3,FALSE)</f>
        <v>#N/A</v>
      </c>
      <c r="G364" s="142" t="e">
        <f>VLOOKUP(B364,MODALIDADE_1!A:G,4,FALSE)</f>
        <v>#N/A</v>
      </c>
      <c r="H364" s="142" t="e">
        <f>VLOOKUP(B364,MODALIDADE_1!A:G,6,FALSE)</f>
        <v>#N/A</v>
      </c>
      <c r="I364" s="142" t="e">
        <f>VLOOKUP(B364,MODALIDADE_1!A:G,7,FALSE)</f>
        <v>#N/A</v>
      </c>
      <c r="J364" s="106" t="e">
        <f>VLOOKUP(Tabela410[[#This Row],[Proposta de Referência]],SIMP_M1!A:K,9,FALSE)</f>
        <v>#VALUE!</v>
      </c>
      <c r="K364" s="106" t="e">
        <f>VLOOKUP(Tabela410[[#This Row],[Proposta de Referência]],SIMP_M1!A:K,8,FALSE)</f>
        <v>#VALUE!</v>
      </c>
      <c r="L364" s="107" t="e">
        <f t="shared" si="28"/>
        <v>#VALUE!</v>
      </c>
      <c r="M364" s="107" t="e">
        <f t="shared" si="29"/>
        <v>#VALUE!</v>
      </c>
      <c r="N364" s="142" t="e">
        <f t="shared" si="30"/>
        <v>#VALUE!</v>
      </c>
      <c r="O364" s="142" t="e">
        <f t="shared" si="31"/>
        <v>#N/A</v>
      </c>
      <c r="P364" s="24" t="str">
        <f>IFERROR(VLOOKUP(O364,HOSPITAIS_COM_DIVIDAS!A:E,5,FALSE),"")</f>
        <v/>
      </c>
    </row>
    <row r="365" spans="1:16" x14ac:dyDescent="0.25">
      <c r="A365" s="52" t="e">
        <f>Tabela410[[#This Row],[Status da Proposta]]</f>
        <v>#VALUE!</v>
      </c>
      <c r="B365" s="143">
        <f>MODALIDADE_1!A365</f>
        <v>0</v>
      </c>
      <c r="C365" s="142" t="e">
        <f>VLOOKUP(B365,MODALIDADE_1!A:B,2,FALSE)</f>
        <v>#N/A</v>
      </c>
      <c r="D365" s="142"/>
      <c r="E365" s="94" t="e">
        <f>VLOOKUP(B365,MODALIDADE_1!A:E,5,FALSE)</f>
        <v>#N/A</v>
      </c>
      <c r="F365" s="95" t="e">
        <f>VLOOKUP(B365,MODALIDADE_1!A:C,3,FALSE)</f>
        <v>#N/A</v>
      </c>
      <c r="G365" s="142" t="e">
        <f>VLOOKUP(B365,MODALIDADE_1!A:G,4,FALSE)</f>
        <v>#N/A</v>
      </c>
      <c r="H365" s="142" t="e">
        <f>VLOOKUP(B365,MODALIDADE_1!A:G,6,FALSE)</f>
        <v>#N/A</v>
      </c>
      <c r="I365" s="142" t="e">
        <f>VLOOKUP(B365,MODALIDADE_1!A:G,7,FALSE)</f>
        <v>#N/A</v>
      </c>
      <c r="J365" s="106" t="e">
        <f>VLOOKUP(Tabela410[[#This Row],[Proposta de Referência]],SIMP_M1!A:K,9,FALSE)</f>
        <v>#VALUE!</v>
      </c>
      <c r="K365" s="106" t="e">
        <f>VLOOKUP(Tabela410[[#This Row],[Proposta de Referência]],SIMP_M1!A:K,8,FALSE)</f>
        <v>#VALUE!</v>
      </c>
      <c r="L365" s="107" t="e">
        <f t="shared" si="28"/>
        <v>#VALUE!</v>
      </c>
      <c r="M365" s="107" t="e">
        <f t="shared" si="29"/>
        <v>#VALUE!</v>
      </c>
      <c r="N365" s="142" t="e">
        <f t="shared" si="30"/>
        <v>#VALUE!</v>
      </c>
      <c r="O365" s="142" t="e">
        <f t="shared" si="31"/>
        <v>#N/A</v>
      </c>
      <c r="P365" s="24" t="str">
        <f>IFERROR(VLOOKUP(O365,HOSPITAIS_COM_DIVIDAS!A:E,5,FALSE),"")</f>
        <v/>
      </c>
    </row>
    <row r="366" spans="1:16" x14ac:dyDescent="0.25">
      <c r="A366" s="52" t="e">
        <f>Tabela410[[#This Row],[Status da Proposta]]</f>
        <v>#VALUE!</v>
      </c>
      <c r="B366" s="143">
        <f>MODALIDADE_1!A366</f>
        <v>0</v>
      </c>
      <c r="C366" s="142" t="e">
        <f>VLOOKUP(B366,MODALIDADE_1!A:B,2,FALSE)</f>
        <v>#N/A</v>
      </c>
      <c r="D366" s="142"/>
      <c r="E366" s="94" t="e">
        <f>VLOOKUP(B366,MODALIDADE_1!A:E,5,FALSE)</f>
        <v>#N/A</v>
      </c>
      <c r="F366" s="95" t="e">
        <f>VLOOKUP(B366,MODALIDADE_1!A:C,3,FALSE)</f>
        <v>#N/A</v>
      </c>
      <c r="G366" s="142" t="e">
        <f>VLOOKUP(B366,MODALIDADE_1!A:G,4,FALSE)</f>
        <v>#N/A</v>
      </c>
      <c r="H366" s="142" t="e">
        <f>VLOOKUP(B366,MODALIDADE_1!A:G,6,FALSE)</f>
        <v>#N/A</v>
      </c>
      <c r="I366" s="142" t="e">
        <f>VLOOKUP(B366,MODALIDADE_1!A:G,7,FALSE)</f>
        <v>#N/A</v>
      </c>
      <c r="J366" s="106" t="e">
        <f>VLOOKUP(Tabela410[[#This Row],[Proposta de Referência]],SIMP_M1!A:K,9,FALSE)</f>
        <v>#VALUE!</v>
      </c>
      <c r="K366" s="106" t="e">
        <f>VLOOKUP(Tabela410[[#This Row],[Proposta de Referência]],SIMP_M1!A:K,8,FALSE)</f>
        <v>#VALUE!</v>
      </c>
      <c r="L366" s="107" t="e">
        <f t="shared" si="28"/>
        <v>#VALUE!</v>
      </c>
      <c r="M366" s="107" t="e">
        <f t="shared" si="29"/>
        <v>#VALUE!</v>
      </c>
      <c r="N366" s="142" t="e">
        <f t="shared" si="30"/>
        <v>#VALUE!</v>
      </c>
      <c r="O366" s="142" t="e">
        <f t="shared" si="31"/>
        <v>#N/A</v>
      </c>
      <c r="P366" s="24" t="str">
        <f>IFERROR(VLOOKUP(O366,HOSPITAIS_COM_DIVIDAS!A:E,5,FALSE),"")</f>
        <v/>
      </c>
    </row>
    <row r="367" spans="1:16" x14ac:dyDescent="0.25">
      <c r="A367" s="52" t="e">
        <f>Tabela410[[#This Row],[Status da Proposta]]</f>
        <v>#VALUE!</v>
      </c>
      <c r="B367" s="143">
        <f>MODALIDADE_1!A367</f>
        <v>0</v>
      </c>
      <c r="C367" s="142" t="e">
        <f>VLOOKUP(B367,MODALIDADE_1!A:B,2,FALSE)</f>
        <v>#N/A</v>
      </c>
      <c r="D367" s="142"/>
      <c r="E367" s="94" t="e">
        <f>VLOOKUP(B367,MODALIDADE_1!A:E,5,FALSE)</f>
        <v>#N/A</v>
      </c>
      <c r="F367" s="95" t="e">
        <f>VLOOKUP(B367,MODALIDADE_1!A:C,3,FALSE)</f>
        <v>#N/A</v>
      </c>
      <c r="G367" s="142" t="e">
        <f>VLOOKUP(B367,MODALIDADE_1!A:G,4,FALSE)</f>
        <v>#N/A</v>
      </c>
      <c r="H367" s="142" t="e">
        <f>VLOOKUP(B367,MODALIDADE_1!A:G,6,FALSE)</f>
        <v>#N/A</v>
      </c>
      <c r="I367" s="142" t="e">
        <f>VLOOKUP(B367,MODALIDADE_1!A:G,7,FALSE)</f>
        <v>#N/A</v>
      </c>
      <c r="J367" s="106" t="e">
        <f>VLOOKUP(Tabela410[[#This Row],[Proposta de Referência]],SIMP_M1!A:K,9,FALSE)</f>
        <v>#VALUE!</v>
      </c>
      <c r="K367" s="106" t="e">
        <f>VLOOKUP(Tabela410[[#This Row],[Proposta de Referência]],SIMP_M1!A:K,8,FALSE)</f>
        <v>#VALUE!</v>
      </c>
      <c r="L367" s="107" t="e">
        <f t="shared" si="28"/>
        <v>#VALUE!</v>
      </c>
      <c r="M367" s="107" t="e">
        <f t="shared" si="29"/>
        <v>#VALUE!</v>
      </c>
      <c r="N367" s="142" t="e">
        <f t="shared" si="30"/>
        <v>#VALUE!</v>
      </c>
      <c r="O367" s="142" t="e">
        <f t="shared" si="31"/>
        <v>#N/A</v>
      </c>
      <c r="P367" s="24" t="str">
        <f>IFERROR(VLOOKUP(O367,HOSPITAIS_COM_DIVIDAS!A:E,5,FALSE),"")</f>
        <v/>
      </c>
    </row>
    <row r="368" spans="1:16" x14ac:dyDescent="0.25">
      <c r="A368" s="52" t="e">
        <f>Tabela410[[#This Row],[Status da Proposta]]</f>
        <v>#VALUE!</v>
      </c>
      <c r="B368" s="143">
        <f>MODALIDADE_1!A368</f>
        <v>0</v>
      </c>
      <c r="C368" s="142" t="e">
        <f>VLOOKUP(B368,MODALIDADE_1!A:B,2,FALSE)</f>
        <v>#N/A</v>
      </c>
      <c r="D368" s="142"/>
      <c r="E368" s="94" t="e">
        <f>VLOOKUP(B368,MODALIDADE_1!A:E,5,FALSE)</f>
        <v>#N/A</v>
      </c>
      <c r="F368" s="95" t="e">
        <f>VLOOKUP(B368,MODALIDADE_1!A:C,3,FALSE)</f>
        <v>#N/A</v>
      </c>
      <c r="G368" s="142" t="e">
        <f>VLOOKUP(B368,MODALIDADE_1!A:G,4,FALSE)</f>
        <v>#N/A</v>
      </c>
      <c r="H368" s="142" t="e">
        <f>VLOOKUP(B368,MODALIDADE_1!A:G,6,FALSE)</f>
        <v>#N/A</v>
      </c>
      <c r="I368" s="142" t="e">
        <f>VLOOKUP(B368,MODALIDADE_1!A:G,7,FALSE)</f>
        <v>#N/A</v>
      </c>
      <c r="J368" s="106" t="e">
        <f>VLOOKUP(Tabela410[[#This Row],[Proposta de Referência]],SIMP_M1!A:K,9,FALSE)</f>
        <v>#VALUE!</v>
      </c>
      <c r="K368" s="106" t="e">
        <f>VLOOKUP(Tabela410[[#This Row],[Proposta de Referência]],SIMP_M1!A:K,8,FALSE)</f>
        <v>#VALUE!</v>
      </c>
      <c r="L368" s="107" t="e">
        <f t="shared" si="28"/>
        <v>#VALUE!</v>
      </c>
      <c r="M368" s="107" t="e">
        <f t="shared" si="29"/>
        <v>#VALUE!</v>
      </c>
      <c r="N368" s="142" t="e">
        <f t="shared" si="30"/>
        <v>#VALUE!</v>
      </c>
      <c r="O368" s="142" t="e">
        <f t="shared" si="31"/>
        <v>#N/A</v>
      </c>
      <c r="P368" s="24" t="str">
        <f>IFERROR(VLOOKUP(O368,HOSPITAIS_COM_DIVIDAS!A:E,5,FALSE),"")</f>
        <v/>
      </c>
    </row>
    <row r="369" spans="1:16" x14ac:dyDescent="0.25">
      <c r="A369" s="52" t="e">
        <f>Tabela410[[#This Row],[Status da Proposta]]</f>
        <v>#VALUE!</v>
      </c>
      <c r="B369" s="143">
        <f>MODALIDADE_1!A369</f>
        <v>0</v>
      </c>
      <c r="C369" s="142" t="e">
        <f>VLOOKUP(B369,MODALIDADE_1!A:B,2,FALSE)</f>
        <v>#N/A</v>
      </c>
      <c r="D369" s="142"/>
      <c r="E369" s="94" t="e">
        <f>VLOOKUP(B369,MODALIDADE_1!A:E,5,FALSE)</f>
        <v>#N/A</v>
      </c>
      <c r="F369" s="95" t="e">
        <f>VLOOKUP(B369,MODALIDADE_1!A:C,3,FALSE)</f>
        <v>#N/A</v>
      </c>
      <c r="G369" s="142" t="e">
        <f>VLOOKUP(B369,MODALIDADE_1!A:G,4,FALSE)</f>
        <v>#N/A</v>
      </c>
      <c r="H369" s="142" t="e">
        <f>VLOOKUP(B369,MODALIDADE_1!A:G,6,FALSE)</f>
        <v>#N/A</v>
      </c>
      <c r="I369" s="142" t="e">
        <f>VLOOKUP(B369,MODALIDADE_1!A:G,7,FALSE)</f>
        <v>#N/A</v>
      </c>
      <c r="J369" s="106" t="e">
        <f>VLOOKUP(Tabela410[[#This Row],[Proposta de Referência]],SIMP_M1!A:K,9,FALSE)</f>
        <v>#VALUE!</v>
      </c>
      <c r="K369" s="106" t="e">
        <f>VLOOKUP(Tabela410[[#This Row],[Proposta de Referência]],SIMP_M1!A:K,8,FALSE)</f>
        <v>#VALUE!</v>
      </c>
      <c r="L369" s="107" t="e">
        <f t="shared" si="28"/>
        <v>#VALUE!</v>
      </c>
      <c r="M369" s="107" t="e">
        <f t="shared" si="29"/>
        <v>#VALUE!</v>
      </c>
      <c r="N369" s="142" t="e">
        <f t="shared" si="30"/>
        <v>#VALUE!</v>
      </c>
      <c r="O369" s="142" t="e">
        <f t="shared" si="31"/>
        <v>#N/A</v>
      </c>
      <c r="P369" s="24" t="str">
        <f>IFERROR(VLOOKUP(O369,HOSPITAIS_COM_DIVIDAS!A:E,5,FALSE),"")</f>
        <v/>
      </c>
    </row>
    <row r="370" spans="1:16" x14ac:dyDescent="0.25">
      <c r="A370" s="52" t="e">
        <f>Tabela410[[#This Row],[Status da Proposta]]</f>
        <v>#VALUE!</v>
      </c>
      <c r="B370" s="143">
        <f>MODALIDADE_1!A370</f>
        <v>0</v>
      </c>
      <c r="C370" s="142" t="e">
        <f>VLOOKUP(B370,MODALIDADE_1!A:B,2,FALSE)</f>
        <v>#N/A</v>
      </c>
      <c r="D370" s="142"/>
      <c r="E370" s="94" t="e">
        <f>VLOOKUP(B370,MODALIDADE_1!A:E,5,FALSE)</f>
        <v>#N/A</v>
      </c>
      <c r="F370" s="95" t="e">
        <f>VLOOKUP(B370,MODALIDADE_1!A:C,3,FALSE)</f>
        <v>#N/A</v>
      </c>
      <c r="G370" s="142" t="e">
        <f>VLOOKUP(B370,MODALIDADE_1!A:G,4,FALSE)</f>
        <v>#N/A</v>
      </c>
      <c r="H370" s="142" t="e">
        <f>VLOOKUP(B370,MODALIDADE_1!A:G,6,FALSE)</f>
        <v>#N/A</v>
      </c>
      <c r="I370" s="142" t="e">
        <f>VLOOKUP(B370,MODALIDADE_1!A:G,7,FALSE)</f>
        <v>#N/A</v>
      </c>
      <c r="J370" s="106" t="e">
        <f>VLOOKUP(Tabela410[[#This Row],[Proposta de Referência]],SIMP_M1!A:K,9,FALSE)</f>
        <v>#VALUE!</v>
      </c>
      <c r="K370" s="106" t="e">
        <f>VLOOKUP(Tabela410[[#This Row],[Proposta de Referência]],SIMP_M1!A:K,8,FALSE)</f>
        <v>#VALUE!</v>
      </c>
      <c r="L370" s="107" t="e">
        <f t="shared" si="28"/>
        <v>#VALUE!</v>
      </c>
      <c r="M370" s="107" t="e">
        <f t="shared" si="29"/>
        <v>#VALUE!</v>
      </c>
      <c r="N370" s="142" t="e">
        <f t="shared" si="30"/>
        <v>#VALUE!</v>
      </c>
      <c r="O370" s="142" t="e">
        <f t="shared" si="31"/>
        <v>#N/A</v>
      </c>
      <c r="P370" s="24" t="str">
        <f>IFERROR(VLOOKUP(O370,HOSPITAIS_COM_DIVIDAS!A:E,5,FALSE),"")</f>
        <v/>
      </c>
    </row>
    <row r="371" spans="1:16" x14ac:dyDescent="0.25">
      <c r="A371" s="52" t="e">
        <f>Tabela410[[#This Row],[Status da Proposta]]</f>
        <v>#VALUE!</v>
      </c>
      <c r="B371" s="143">
        <f>MODALIDADE_1!A371</f>
        <v>0</v>
      </c>
      <c r="C371" s="142" t="e">
        <f>VLOOKUP(B371,MODALIDADE_1!A:B,2,FALSE)</f>
        <v>#N/A</v>
      </c>
      <c r="D371" s="142"/>
      <c r="E371" s="94" t="e">
        <f>VLOOKUP(B371,MODALIDADE_1!A:E,5,FALSE)</f>
        <v>#N/A</v>
      </c>
      <c r="F371" s="95" t="e">
        <f>VLOOKUP(B371,MODALIDADE_1!A:C,3,FALSE)</f>
        <v>#N/A</v>
      </c>
      <c r="G371" s="142" t="e">
        <f>VLOOKUP(B371,MODALIDADE_1!A:G,4,FALSE)</f>
        <v>#N/A</v>
      </c>
      <c r="H371" s="142" t="e">
        <f>VLOOKUP(B371,MODALIDADE_1!A:G,6,FALSE)</f>
        <v>#N/A</v>
      </c>
      <c r="I371" s="142" t="e">
        <f>VLOOKUP(B371,MODALIDADE_1!A:G,7,FALSE)</f>
        <v>#N/A</v>
      </c>
      <c r="J371" s="106" t="e">
        <f>VLOOKUP(Tabela410[[#This Row],[Proposta de Referência]],SIMP_M1!A:K,9,FALSE)</f>
        <v>#VALUE!</v>
      </c>
      <c r="K371" s="106" t="e">
        <f>VLOOKUP(Tabela410[[#This Row],[Proposta de Referência]],SIMP_M1!A:K,8,FALSE)</f>
        <v>#VALUE!</v>
      </c>
      <c r="L371" s="107" t="e">
        <f t="shared" si="28"/>
        <v>#VALUE!</v>
      </c>
      <c r="M371" s="107" t="e">
        <f t="shared" si="29"/>
        <v>#VALUE!</v>
      </c>
      <c r="N371" s="142" t="e">
        <f t="shared" si="30"/>
        <v>#VALUE!</v>
      </c>
      <c r="O371" s="142" t="e">
        <f t="shared" si="31"/>
        <v>#N/A</v>
      </c>
      <c r="P371" s="24" t="str">
        <f>IFERROR(VLOOKUP(O371,HOSPITAIS_COM_DIVIDAS!A:E,5,FALSE),"")</f>
        <v/>
      </c>
    </row>
    <row r="372" spans="1:16" x14ac:dyDescent="0.25">
      <c r="A372" s="52" t="e">
        <f>Tabela410[[#This Row],[Status da Proposta]]</f>
        <v>#VALUE!</v>
      </c>
      <c r="B372" s="143">
        <f>MODALIDADE_1!A372</f>
        <v>0</v>
      </c>
      <c r="C372" s="142" t="e">
        <f>VLOOKUP(B372,MODALIDADE_1!A:B,2,FALSE)</f>
        <v>#N/A</v>
      </c>
      <c r="D372" s="142"/>
      <c r="E372" s="94" t="e">
        <f>VLOOKUP(B372,MODALIDADE_1!A:E,5,FALSE)</f>
        <v>#N/A</v>
      </c>
      <c r="F372" s="95" t="e">
        <f>VLOOKUP(B372,MODALIDADE_1!A:C,3,FALSE)</f>
        <v>#N/A</v>
      </c>
      <c r="G372" s="142" t="e">
        <f>VLOOKUP(B372,MODALIDADE_1!A:G,4,FALSE)</f>
        <v>#N/A</v>
      </c>
      <c r="H372" s="142" t="e">
        <f>VLOOKUP(B372,MODALIDADE_1!A:G,6,FALSE)</f>
        <v>#N/A</v>
      </c>
      <c r="I372" s="142" t="e">
        <f>VLOOKUP(B372,MODALIDADE_1!A:G,7,FALSE)</f>
        <v>#N/A</v>
      </c>
      <c r="J372" s="106" t="e">
        <f>VLOOKUP(Tabela410[[#This Row],[Proposta de Referência]],SIMP_M1!A:K,9,FALSE)</f>
        <v>#VALUE!</v>
      </c>
      <c r="K372" s="106" t="e">
        <f>VLOOKUP(Tabela410[[#This Row],[Proposta de Referência]],SIMP_M1!A:K,8,FALSE)</f>
        <v>#VALUE!</v>
      </c>
      <c r="L372" s="107" t="e">
        <f t="shared" si="28"/>
        <v>#VALUE!</v>
      </c>
      <c r="M372" s="107" t="e">
        <f t="shared" si="29"/>
        <v>#VALUE!</v>
      </c>
      <c r="N372" s="142" t="e">
        <f t="shared" si="30"/>
        <v>#VALUE!</v>
      </c>
      <c r="O372" s="142" t="e">
        <f t="shared" si="31"/>
        <v>#N/A</v>
      </c>
      <c r="P372" s="24" t="str">
        <f>IFERROR(VLOOKUP(O372,HOSPITAIS_COM_DIVIDAS!A:E,5,FALSE),"")</f>
        <v/>
      </c>
    </row>
    <row r="373" spans="1:16" x14ac:dyDescent="0.25">
      <c r="A373" s="52" t="e">
        <f>Tabela410[[#This Row],[Status da Proposta]]</f>
        <v>#VALUE!</v>
      </c>
      <c r="B373" s="143">
        <f>MODALIDADE_1!A373</f>
        <v>0</v>
      </c>
      <c r="C373" s="142" t="e">
        <f>VLOOKUP(B373,MODALIDADE_1!A:B,2,FALSE)</f>
        <v>#N/A</v>
      </c>
      <c r="D373" s="142"/>
      <c r="E373" s="94" t="e">
        <f>VLOOKUP(B373,MODALIDADE_1!A:E,5,FALSE)</f>
        <v>#N/A</v>
      </c>
      <c r="F373" s="95" t="e">
        <f>VLOOKUP(B373,MODALIDADE_1!A:C,3,FALSE)</f>
        <v>#N/A</v>
      </c>
      <c r="G373" s="142" t="e">
        <f>VLOOKUP(B373,MODALIDADE_1!A:G,4,FALSE)</f>
        <v>#N/A</v>
      </c>
      <c r="H373" s="142" t="e">
        <f>VLOOKUP(B373,MODALIDADE_1!A:G,6,FALSE)</f>
        <v>#N/A</v>
      </c>
      <c r="I373" s="142" t="e">
        <f>VLOOKUP(B373,MODALIDADE_1!A:G,7,FALSE)</f>
        <v>#N/A</v>
      </c>
      <c r="J373" s="106" t="e">
        <f>VLOOKUP(Tabela410[[#This Row],[Proposta de Referência]],SIMP_M1!A:K,9,FALSE)</f>
        <v>#VALUE!</v>
      </c>
      <c r="K373" s="106" t="e">
        <f>VLOOKUP(Tabela410[[#This Row],[Proposta de Referência]],SIMP_M1!A:K,8,FALSE)</f>
        <v>#VALUE!</v>
      </c>
      <c r="L373" s="107" t="e">
        <f t="shared" si="28"/>
        <v>#VALUE!</v>
      </c>
      <c r="M373" s="107" t="e">
        <f t="shared" si="29"/>
        <v>#VALUE!</v>
      </c>
      <c r="N373" s="142" t="e">
        <f t="shared" si="30"/>
        <v>#VALUE!</v>
      </c>
      <c r="O373" s="142" t="e">
        <f t="shared" si="31"/>
        <v>#N/A</v>
      </c>
      <c r="P373" s="24" t="str">
        <f>IFERROR(VLOOKUP(O373,HOSPITAIS_COM_DIVIDAS!A:E,5,FALSE),"")</f>
        <v/>
      </c>
    </row>
    <row r="374" spans="1:16" x14ac:dyDescent="0.25">
      <c r="A374" s="52" t="e">
        <f>Tabela410[[#This Row],[Status da Proposta]]</f>
        <v>#VALUE!</v>
      </c>
      <c r="B374" s="143">
        <f>MODALIDADE_1!A374</f>
        <v>0</v>
      </c>
      <c r="C374" s="142" t="e">
        <f>VLOOKUP(B374,MODALIDADE_1!A:B,2,FALSE)</f>
        <v>#N/A</v>
      </c>
      <c r="D374" s="142"/>
      <c r="E374" s="94" t="e">
        <f>VLOOKUP(B374,MODALIDADE_1!A:E,5,FALSE)</f>
        <v>#N/A</v>
      </c>
      <c r="F374" s="95" t="e">
        <f>VLOOKUP(B374,MODALIDADE_1!A:C,3,FALSE)</f>
        <v>#N/A</v>
      </c>
      <c r="G374" s="142" t="e">
        <f>VLOOKUP(B374,MODALIDADE_1!A:G,4,FALSE)</f>
        <v>#N/A</v>
      </c>
      <c r="H374" s="142" t="e">
        <f>VLOOKUP(B374,MODALIDADE_1!A:G,6,FALSE)</f>
        <v>#N/A</v>
      </c>
      <c r="I374" s="142" t="e">
        <f>VLOOKUP(B374,MODALIDADE_1!A:G,7,FALSE)</f>
        <v>#N/A</v>
      </c>
      <c r="J374" s="106" t="e">
        <f>VLOOKUP(Tabela410[[#This Row],[Proposta de Referência]],SIMP_M1!A:K,9,FALSE)</f>
        <v>#VALUE!</v>
      </c>
      <c r="K374" s="106" t="e">
        <f>VLOOKUP(Tabela410[[#This Row],[Proposta de Referência]],SIMP_M1!A:K,8,FALSE)</f>
        <v>#VALUE!</v>
      </c>
      <c r="L374" s="107" t="e">
        <f t="shared" si="28"/>
        <v>#VALUE!</v>
      </c>
      <c r="M374" s="107" t="e">
        <f t="shared" si="29"/>
        <v>#VALUE!</v>
      </c>
      <c r="N374" s="142" t="e">
        <f t="shared" si="30"/>
        <v>#VALUE!</v>
      </c>
      <c r="O374" s="142" t="e">
        <f t="shared" si="31"/>
        <v>#N/A</v>
      </c>
      <c r="P374" s="24" t="str">
        <f>IFERROR(VLOOKUP(O374,HOSPITAIS_COM_DIVIDAS!A:E,5,FALSE),"")</f>
        <v/>
      </c>
    </row>
    <row r="375" spans="1:16" x14ac:dyDescent="0.25">
      <c r="A375" s="52" t="e">
        <f>Tabela410[[#This Row],[Status da Proposta]]</f>
        <v>#VALUE!</v>
      </c>
      <c r="B375" s="143">
        <f>MODALIDADE_1!A375</f>
        <v>0</v>
      </c>
      <c r="C375" s="142" t="e">
        <f>VLOOKUP(B375,MODALIDADE_1!A:B,2,FALSE)</f>
        <v>#N/A</v>
      </c>
      <c r="D375" s="142"/>
      <c r="E375" s="94" t="e">
        <f>VLOOKUP(B375,MODALIDADE_1!A:E,5,FALSE)</f>
        <v>#N/A</v>
      </c>
      <c r="F375" s="95" t="e">
        <f>VLOOKUP(B375,MODALIDADE_1!A:C,3,FALSE)</f>
        <v>#N/A</v>
      </c>
      <c r="G375" s="142" t="e">
        <f>VLOOKUP(B375,MODALIDADE_1!A:G,4,FALSE)</f>
        <v>#N/A</v>
      </c>
      <c r="H375" s="142" t="e">
        <f>VLOOKUP(B375,MODALIDADE_1!A:G,6,FALSE)</f>
        <v>#N/A</v>
      </c>
      <c r="I375" s="142" t="e">
        <f>VLOOKUP(B375,MODALIDADE_1!A:G,7,FALSE)</f>
        <v>#N/A</v>
      </c>
      <c r="J375" s="106" t="e">
        <f>VLOOKUP(Tabela410[[#This Row],[Proposta de Referência]],SIMP_M1!A:K,9,FALSE)</f>
        <v>#VALUE!</v>
      </c>
      <c r="K375" s="106" t="e">
        <f>VLOOKUP(Tabela410[[#This Row],[Proposta de Referência]],SIMP_M1!A:K,8,FALSE)</f>
        <v>#VALUE!</v>
      </c>
      <c r="L375" s="107" t="e">
        <f t="shared" si="28"/>
        <v>#VALUE!</v>
      </c>
      <c r="M375" s="107" t="e">
        <f t="shared" si="29"/>
        <v>#VALUE!</v>
      </c>
      <c r="N375" s="142" t="e">
        <f t="shared" si="30"/>
        <v>#VALUE!</v>
      </c>
      <c r="O375" s="142" t="e">
        <f t="shared" si="31"/>
        <v>#N/A</v>
      </c>
      <c r="P375" s="24" t="str">
        <f>IFERROR(VLOOKUP(O375,HOSPITAIS_COM_DIVIDAS!A:E,5,FALSE),"")</f>
        <v/>
      </c>
    </row>
    <row r="376" spans="1:16" x14ac:dyDescent="0.25">
      <c r="A376" s="52" t="e">
        <f>Tabela410[[#This Row],[Status da Proposta]]</f>
        <v>#VALUE!</v>
      </c>
      <c r="B376" s="143">
        <f>MODALIDADE_1!A376</f>
        <v>0</v>
      </c>
      <c r="C376" s="142" t="e">
        <f>VLOOKUP(B376,MODALIDADE_1!A:B,2,FALSE)</f>
        <v>#N/A</v>
      </c>
      <c r="D376" s="142"/>
      <c r="E376" s="94" t="e">
        <f>VLOOKUP(B376,MODALIDADE_1!A:E,5,FALSE)</f>
        <v>#N/A</v>
      </c>
      <c r="F376" s="95" t="e">
        <f>VLOOKUP(B376,MODALIDADE_1!A:C,3,FALSE)</f>
        <v>#N/A</v>
      </c>
      <c r="G376" s="142" t="e">
        <f>VLOOKUP(B376,MODALIDADE_1!A:G,4,FALSE)</f>
        <v>#N/A</v>
      </c>
      <c r="H376" s="142" t="e">
        <f>VLOOKUP(B376,MODALIDADE_1!A:G,6,FALSE)</f>
        <v>#N/A</v>
      </c>
      <c r="I376" s="142" t="e">
        <f>VLOOKUP(B376,MODALIDADE_1!A:G,7,FALSE)</f>
        <v>#N/A</v>
      </c>
      <c r="J376" s="106" t="e">
        <f>VLOOKUP(Tabela410[[#This Row],[Proposta de Referência]],SIMP_M1!A:K,9,FALSE)</f>
        <v>#VALUE!</v>
      </c>
      <c r="K376" s="106" t="e">
        <f>VLOOKUP(Tabela410[[#This Row],[Proposta de Referência]],SIMP_M1!A:K,8,FALSE)</f>
        <v>#VALUE!</v>
      </c>
      <c r="L376" s="107" t="e">
        <f t="shared" si="28"/>
        <v>#VALUE!</v>
      </c>
      <c r="M376" s="107" t="e">
        <f t="shared" si="29"/>
        <v>#VALUE!</v>
      </c>
      <c r="N376" s="142" t="e">
        <f t="shared" si="30"/>
        <v>#VALUE!</v>
      </c>
      <c r="O376" s="142" t="e">
        <f t="shared" si="31"/>
        <v>#N/A</v>
      </c>
      <c r="P376" s="24" t="str">
        <f>IFERROR(VLOOKUP(O376,HOSPITAIS_COM_DIVIDAS!A:E,5,FALSE),"")</f>
        <v/>
      </c>
    </row>
    <row r="377" spans="1:16" x14ac:dyDescent="0.25">
      <c r="A377" s="52" t="e">
        <f>Tabela410[[#This Row],[Status da Proposta]]</f>
        <v>#VALUE!</v>
      </c>
      <c r="B377" s="143">
        <f>MODALIDADE_1!A377</f>
        <v>0</v>
      </c>
      <c r="C377" s="142" t="e">
        <f>VLOOKUP(B377,MODALIDADE_1!A:B,2,FALSE)</f>
        <v>#N/A</v>
      </c>
      <c r="D377" s="142"/>
      <c r="E377" s="94" t="e">
        <f>VLOOKUP(B377,MODALIDADE_1!A:E,5,FALSE)</f>
        <v>#N/A</v>
      </c>
      <c r="F377" s="95" t="e">
        <f>VLOOKUP(B377,MODALIDADE_1!A:C,3,FALSE)</f>
        <v>#N/A</v>
      </c>
      <c r="G377" s="142" t="e">
        <f>VLOOKUP(B377,MODALIDADE_1!A:G,4,FALSE)</f>
        <v>#N/A</v>
      </c>
      <c r="H377" s="142" t="e">
        <f>VLOOKUP(B377,MODALIDADE_1!A:G,6,FALSE)</f>
        <v>#N/A</v>
      </c>
      <c r="I377" s="142" t="e">
        <f>VLOOKUP(B377,MODALIDADE_1!A:G,7,FALSE)</f>
        <v>#N/A</v>
      </c>
      <c r="J377" s="106" t="e">
        <f>VLOOKUP(Tabela410[[#This Row],[Proposta de Referência]],SIMP_M1!A:K,9,FALSE)</f>
        <v>#VALUE!</v>
      </c>
      <c r="K377" s="106" t="e">
        <f>VLOOKUP(Tabela410[[#This Row],[Proposta de Referência]],SIMP_M1!A:K,8,FALSE)</f>
        <v>#VALUE!</v>
      </c>
      <c r="L377" s="107" t="e">
        <f t="shared" si="28"/>
        <v>#VALUE!</v>
      </c>
      <c r="M377" s="107" t="e">
        <f t="shared" si="29"/>
        <v>#VALUE!</v>
      </c>
      <c r="N377" s="142" t="e">
        <f t="shared" si="30"/>
        <v>#VALUE!</v>
      </c>
      <c r="O377" s="142" t="e">
        <f t="shared" si="31"/>
        <v>#N/A</v>
      </c>
      <c r="P377" s="24" t="str">
        <f>IFERROR(VLOOKUP(O377,HOSPITAIS_COM_DIVIDAS!A:E,5,FALSE),"")</f>
        <v/>
      </c>
    </row>
    <row r="378" spans="1:16" x14ac:dyDescent="0.25">
      <c r="A378" s="52" t="e">
        <f>Tabela410[[#This Row],[Status da Proposta]]</f>
        <v>#VALUE!</v>
      </c>
      <c r="B378" s="143">
        <f>MODALIDADE_1!A378</f>
        <v>0</v>
      </c>
      <c r="C378" s="142" t="e">
        <f>VLOOKUP(B378,MODALIDADE_1!A:B,2,FALSE)</f>
        <v>#N/A</v>
      </c>
      <c r="D378" s="142"/>
      <c r="E378" s="94" t="e">
        <f>VLOOKUP(B378,MODALIDADE_1!A:E,5,FALSE)</f>
        <v>#N/A</v>
      </c>
      <c r="F378" s="95" t="e">
        <f>VLOOKUP(B378,MODALIDADE_1!A:C,3,FALSE)</f>
        <v>#N/A</v>
      </c>
      <c r="G378" s="142" t="e">
        <f>VLOOKUP(B378,MODALIDADE_1!A:G,4,FALSE)</f>
        <v>#N/A</v>
      </c>
      <c r="H378" s="142" t="e">
        <f>VLOOKUP(B378,MODALIDADE_1!A:G,6,FALSE)</f>
        <v>#N/A</v>
      </c>
      <c r="I378" s="142" t="e">
        <f>VLOOKUP(B378,MODALIDADE_1!A:G,7,FALSE)</f>
        <v>#N/A</v>
      </c>
      <c r="J378" s="106" t="e">
        <f>VLOOKUP(Tabela410[[#This Row],[Proposta de Referência]],SIMP_M1!A:K,9,FALSE)</f>
        <v>#VALUE!</v>
      </c>
      <c r="K378" s="106" t="e">
        <f>VLOOKUP(Tabela410[[#This Row],[Proposta de Referência]],SIMP_M1!A:K,8,FALSE)</f>
        <v>#VALUE!</v>
      </c>
      <c r="L378" s="107" t="e">
        <f t="shared" si="28"/>
        <v>#VALUE!</v>
      </c>
      <c r="M378" s="107" t="e">
        <f t="shared" si="29"/>
        <v>#VALUE!</v>
      </c>
      <c r="N378" s="142" t="e">
        <f t="shared" si="30"/>
        <v>#VALUE!</v>
      </c>
      <c r="O378" s="142" t="e">
        <f t="shared" si="31"/>
        <v>#N/A</v>
      </c>
      <c r="P378" s="24" t="str">
        <f>IFERROR(VLOOKUP(O378,HOSPITAIS_COM_DIVIDAS!A:E,5,FALSE),"")</f>
        <v/>
      </c>
    </row>
    <row r="379" spans="1:16" x14ac:dyDescent="0.25">
      <c r="A379" s="52" t="e">
        <f>Tabela410[[#This Row],[Status da Proposta]]</f>
        <v>#VALUE!</v>
      </c>
      <c r="B379" s="143">
        <f>MODALIDADE_1!A379</f>
        <v>0</v>
      </c>
      <c r="C379" s="142" t="e">
        <f>VLOOKUP(B379,MODALIDADE_1!A:B,2,FALSE)</f>
        <v>#N/A</v>
      </c>
      <c r="D379" s="142"/>
      <c r="E379" s="94" t="e">
        <f>VLOOKUP(B379,MODALIDADE_1!A:E,5,FALSE)</f>
        <v>#N/A</v>
      </c>
      <c r="F379" s="95" t="e">
        <f>VLOOKUP(B379,MODALIDADE_1!A:C,3,FALSE)</f>
        <v>#N/A</v>
      </c>
      <c r="G379" s="142" t="e">
        <f>VLOOKUP(B379,MODALIDADE_1!A:G,4,FALSE)</f>
        <v>#N/A</v>
      </c>
      <c r="H379" s="142" t="e">
        <f>VLOOKUP(B379,MODALIDADE_1!A:G,6,FALSE)</f>
        <v>#N/A</v>
      </c>
      <c r="I379" s="142" t="e">
        <f>VLOOKUP(B379,MODALIDADE_1!A:G,7,FALSE)</f>
        <v>#N/A</v>
      </c>
      <c r="J379" s="106" t="e">
        <f>VLOOKUP(Tabela410[[#This Row],[Proposta de Referência]],SIMP_M1!A:K,9,FALSE)</f>
        <v>#VALUE!</v>
      </c>
      <c r="K379" s="106" t="e">
        <f>VLOOKUP(Tabela410[[#This Row],[Proposta de Referência]],SIMP_M1!A:K,8,FALSE)</f>
        <v>#VALUE!</v>
      </c>
      <c r="L379" s="107" t="e">
        <f t="shared" si="28"/>
        <v>#VALUE!</v>
      </c>
      <c r="M379" s="107" t="e">
        <f t="shared" si="29"/>
        <v>#VALUE!</v>
      </c>
      <c r="N379" s="142" t="e">
        <f t="shared" si="30"/>
        <v>#VALUE!</v>
      </c>
      <c r="O379" s="142" t="e">
        <f t="shared" si="31"/>
        <v>#N/A</v>
      </c>
      <c r="P379" s="24" t="str">
        <f>IFERROR(VLOOKUP(O379,HOSPITAIS_COM_DIVIDAS!A:E,5,FALSE),"")</f>
        <v/>
      </c>
    </row>
    <row r="380" spans="1:16" x14ac:dyDescent="0.25">
      <c r="A380" s="52" t="e">
        <f>Tabela410[[#This Row],[Status da Proposta]]</f>
        <v>#VALUE!</v>
      </c>
      <c r="B380" s="143">
        <f>MODALIDADE_1!A380</f>
        <v>0</v>
      </c>
      <c r="C380" s="142" t="e">
        <f>VLOOKUP(B380,MODALIDADE_1!A:B,2,FALSE)</f>
        <v>#N/A</v>
      </c>
      <c r="D380" s="142"/>
      <c r="E380" s="94" t="e">
        <f>VLOOKUP(B380,MODALIDADE_1!A:E,5,FALSE)</f>
        <v>#N/A</v>
      </c>
      <c r="F380" s="95" t="e">
        <f>VLOOKUP(B380,MODALIDADE_1!A:C,3,FALSE)</f>
        <v>#N/A</v>
      </c>
      <c r="G380" s="142" t="e">
        <f>VLOOKUP(B380,MODALIDADE_1!A:G,4,FALSE)</f>
        <v>#N/A</v>
      </c>
      <c r="H380" s="142" t="e">
        <f>VLOOKUP(B380,MODALIDADE_1!A:G,6,FALSE)</f>
        <v>#N/A</v>
      </c>
      <c r="I380" s="142" t="e">
        <f>VLOOKUP(B380,MODALIDADE_1!A:G,7,FALSE)</f>
        <v>#N/A</v>
      </c>
      <c r="J380" s="106" t="e">
        <f>VLOOKUP(Tabela410[[#This Row],[Proposta de Referência]],SIMP_M1!A:K,9,FALSE)</f>
        <v>#VALUE!</v>
      </c>
      <c r="K380" s="106" t="e">
        <f>VLOOKUP(Tabela410[[#This Row],[Proposta de Referência]],SIMP_M1!A:K,8,FALSE)</f>
        <v>#VALUE!</v>
      </c>
      <c r="L380" s="107" t="e">
        <f t="shared" si="28"/>
        <v>#VALUE!</v>
      </c>
      <c r="M380" s="107" t="e">
        <f t="shared" si="29"/>
        <v>#VALUE!</v>
      </c>
      <c r="N380" s="142" t="e">
        <f t="shared" si="30"/>
        <v>#VALUE!</v>
      </c>
      <c r="O380" s="142" t="e">
        <f t="shared" si="31"/>
        <v>#N/A</v>
      </c>
      <c r="P380" s="24" t="str">
        <f>IFERROR(VLOOKUP(O380,HOSPITAIS_COM_DIVIDAS!A:E,5,FALSE),"")</f>
        <v/>
      </c>
    </row>
    <row r="381" spans="1:16" x14ac:dyDescent="0.25">
      <c r="A381" s="52" t="e">
        <f>Tabela410[[#This Row],[Status da Proposta]]</f>
        <v>#VALUE!</v>
      </c>
      <c r="B381" s="143">
        <f>MODALIDADE_1!A381</f>
        <v>0</v>
      </c>
      <c r="C381" s="142" t="e">
        <f>VLOOKUP(B381,MODALIDADE_1!A:B,2,FALSE)</f>
        <v>#N/A</v>
      </c>
      <c r="D381" s="142"/>
      <c r="E381" s="94" t="e">
        <f>VLOOKUP(B381,MODALIDADE_1!A:E,5,FALSE)</f>
        <v>#N/A</v>
      </c>
      <c r="F381" s="95" t="e">
        <f>VLOOKUP(B381,MODALIDADE_1!A:C,3,FALSE)</f>
        <v>#N/A</v>
      </c>
      <c r="G381" s="142" t="e">
        <f>VLOOKUP(B381,MODALIDADE_1!A:G,4,FALSE)</f>
        <v>#N/A</v>
      </c>
      <c r="H381" s="142" t="e">
        <f>VLOOKUP(B381,MODALIDADE_1!A:G,6,FALSE)</f>
        <v>#N/A</v>
      </c>
      <c r="I381" s="142" t="e">
        <f>VLOOKUP(B381,MODALIDADE_1!A:G,7,FALSE)</f>
        <v>#N/A</v>
      </c>
      <c r="J381" s="106" t="e">
        <f>VLOOKUP(Tabela410[[#This Row],[Proposta de Referência]],SIMP_M1!A:K,9,FALSE)</f>
        <v>#VALUE!</v>
      </c>
      <c r="K381" s="106" t="e">
        <f>VLOOKUP(Tabela410[[#This Row],[Proposta de Referência]],SIMP_M1!A:K,8,FALSE)</f>
        <v>#VALUE!</v>
      </c>
      <c r="L381" s="107" t="e">
        <f t="shared" si="28"/>
        <v>#VALUE!</v>
      </c>
      <c r="M381" s="107" t="e">
        <f t="shared" si="29"/>
        <v>#VALUE!</v>
      </c>
      <c r="N381" s="142" t="e">
        <f t="shared" si="30"/>
        <v>#VALUE!</v>
      </c>
      <c r="O381" s="142" t="e">
        <f t="shared" si="31"/>
        <v>#N/A</v>
      </c>
      <c r="P381" s="24" t="str">
        <f>IFERROR(VLOOKUP(O381,HOSPITAIS_COM_DIVIDAS!A:E,5,FALSE),"")</f>
        <v/>
      </c>
    </row>
    <row r="382" spans="1:16" x14ac:dyDescent="0.25">
      <c r="A382" s="52" t="e">
        <f>Tabela410[[#This Row],[Status da Proposta]]</f>
        <v>#VALUE!</v>
      </c>
      <c r="B382" s="143">
        <f>MODALIDADE_1!A382</f>
        <v>0</v>
      </c>
      <c r="C382" s="142" t="e">
        <f>VLOOKUP(B382,MODALIDADE_1!A:B,2,FALSE)</f>
        <v>#N/A</v>
      </c>
      <c r="D382" s="142"/>
      <c r="E382" s="94" t="e">
        <f>VLOOKUP(B382,MODALIDADE_1!A:E,5,FALSE)</f>
        <v>#N/A</v>
      </c>
      <c r="F382" s="95" t="e">
        <f>VLOOKUP(B382,MODALIDADE_1!A:C,3,FALSE)</f>
        <v>#N/A</v>
      </c>
      <c r="G382" s="142" t="e">
        <f>VLOOKUP(B382,MODALIDADE_1!A:G,4,FALSE)</f>
        <v>#N/A</v>
      </c>
      <c r="H382" s="142" t="e">
        <f>VLOOKUP(B382,MODALIDADE_1!A:G,6,FALSE)</f>
        <v>#N/A</v>
      </c>
      <c r="I382" s="142" t="e">
        <f>VLOOKUP(B382,MODALIDADE_1!A:G,7,FALSE)</f>
        <v>#N/A</v>
      </c>
      <c r="J382" s="106" t="e">
        <f>VLOOKUP(Tabela410[[#This Row],[Proposta de Referência]],SIMP_M1!A:K,9,FALSE)</f>
        <v>#VALUE!</v>
      </c>
      <c r="K382" s="106" t="e">
        <f>VLOOKUP(Tabela410[[#This Row],[Proposta de Referência]],SIMP_M1!A:K,8,FALSE)</f>
        <v>#VALUE!</v>
      </c>
      <c r="L382" s="107" t="e">
        <f t="shared" si="28"/>
        <v>#VALUE!</v>
      </c>
      <c r="M382" s="107" t="e">
        <f t="shared" si="29"/>
        <v>#VALUE!</v>
      </c>
      <c r="N382" s="142" t="e">
        <f t="shared" si="30"/>
        <v>#VALUE!</v>
      </c>
      <c r="O382" s="142" t="e">
        <f t="shared" si="31"/>
        <v>#N/A</v>
      </c>
      <c r="P382" s="24" t="str">
        <f>IFERROR(VLOOKUP(O382,HOSPITAIS_COM_DIVIDAS!A:E,5,FALSE),"")</f>
        <v/>
      </c>
    </row>
    <row r="383" spans="1:16" x14ac:dyDescent="0.25">
      <c r="A383" s="52" t="e">
        <f>Tabela410[[#This Row],[Status da Proposta]]</f>
        <v>#VALUE!</v>
      </c>
      <c r="B383" s="143">
        <f>MODALIDADE_1!A383</f>
        <v>0</v>
      </c>
      <c r="C383" s="142" t="e">
        <f>VLOOKUP(B383,MODALIDADE_1!A:B,2,FALSE)</f>
        <v>#N/A</v>
      </c>
      <c r="D383" s="142"/>
      <c r="E383" s="94" t="e">
        <f>VLOOKUP(B383,MODALIDADE_1!A:E,5,FALSE)</f>
        <v>#N/A</v>
      </c>
      <c r="F383" s="95" t="e">
        <f>VLOOKUP(B383,MODALIDADE_1!A:C,3,FALSE)</f>
        <v>#N/A</v>
      </c>
      <c r="G383" s="142" t="e">
        <f>VLOOKUP(B383,MODALIDADE_1!A:G,4,FALSE)</f>
        <v>#N/A</v>
      </c>
      <c r="H383" s="142" t="e">
        <f>VLOOKUP(B383,MODALIDADE_1!A:G,6,FALSE)</f>
        <v>#N/A</v>
      </c>
      <c r="I383" s="142" t="e">
        <f>VLOOKUP(B383,MODALIDADE_1!A:G,7,FALSE)</f>
        <v>#N/A</v>
      </c>
      <c r="J383" s="106" t="e">
        <f>VLOOKUP(Tabela410[[#This Row],[Proposta de Referência]],SIMP_M1!A:K,9,FALSE)</f>
        <v>#VALUE!</v>
      </c>
      <c r="K383" s="106" t="e">
        <f>VLOOKUP(Tabela410[[#This Row],[Proposta de Referência]],SIMP_M1!A:K,8,FALSE)</f>
        <v>#VALUE!</v>
      </c>
      <c r="L383" s="107" t="e">
        <f t="shared" si="28"/>
        <v>#VALUE!</v>
      </c>
      <c r="M383" s="107" t="e">
        <f t="shared" si="29"/>
        <v>#VALUE!</v>
      </c>
      <c r="N383" s="142" t="e">
        <f t="shared" si="30"/>
        <v>#VALUE!</v>
      </c>
      <c r="O383" s="142" t="e">
        <f t="shared" si="31"/>
        <v>#N/A</v>
      </c>
      <c r="P383" s="24" t="str">
        <f>IFERROR(VLOOKUP(O383,HOSPITAIS_COM_DIVIDAS!A:E,5,FALSE),"")</f>
        <v/>
      </c>
    </row>
    <row r="384" spans="1:16" x14ac:dyDescent="0.25">
      <c r="A384" s="52" t="e">
        <f>Tabela410[[#This Row],[Status da Proposta]]</f>
        <v>#VALUE!</v>
      </c>
      <c r="B384" s="143">
        <f>MODALIDADE_1!A384</f>
        <v>0</v>
      </c>
      <c r="C384" s="142" t="e">
        <f>VLOOKUP(B384,MODALIDADE_1!A:B,2,FALSE)</f>
        <v>#N/A</v>
      </c>
      <c r="D384" s="142"/>
      <c r="E384" s="94" t="e">
        <f>VLOOKUP(B384,MODALIDADE_1!A:E,5,FALSE)</f>
        <v>#N/A</v>
      </c>
      <c r="F384" s="95" t="e">
        <f>VLOOKUP(B384,MODALIDADE_1!A:C,3,FALSE)</f>
        <v>#N/A</v>
      </c>
      <c r="G384" s="142" t="e">
        <f>VLOOKUP(B384,MODALIDADE_1!A:G,4,FALSE)</f>
        <v>#N/A</v>
      </c>
      <c r="H384" s="142" t="e">
        <f>VLOOKUP(B384,MODALIDADE_1!A:G,6,FALSE)</f>
        <v>#N/A</v>
      </c>
      <c r="I384" s="142" t="e">
        <f>VLOOKUP(B384,MODALIDADE_1!A:G,7,FALSE)</f>
        <v>#N/A</v>
      </c>
      <c r="J384" s="106" t="e">
        <f>VLOOKUP(Tabela410[[#This Row],[Proposta de Referência]],SIMP_M1!A:K,9,FALSE)</f>
        <v>#VALUE!</v>
      </c>
      <c r="K384" s="106" t="e">
        <f>VLOOKUP(Tabela410[[#This Row],[Proposta de Referência]],SIMP_M1!A:K,8,FALSE)</f>
        <v>#VALUE!</v>
      </c>
      <c r="L384" s="107" t="e">
        <f t="shared" si="28"/>
        <v>#VALUE!</v>
      </c>
      <c r="M384" s="107" t="e">
        <f t="shared" si="29"/>
        <v>#VALUE!</v>
      </c>
      <c r="N384" s="142" t="e">
        <f t="shared" si="30"/>
        <v>#VALUE!</v>
      </c>
      <c r="O384" s="142" t="e">
        <f t="shared" si="31"/>
        <v>#N/A</v>
      </c>
      <c r="P384" s="24" t="str">
        <f>IFERROR(VLOOKUP(O384,HOSPITAIS_COM_DIVIDAS!A:E,5,FALSE),"")</f>
        <v/>
      </c>
    </row>
    <row r="385" spans="1:16" x14ac:dyDescent="0.25">
      <c r="A385" s="52" t="e">
        <f>Tabela410[[#This Row],[Status da Proposta]]</f>
        <v>#VALUE!</v>
      </c>
      <c r="B385" s="143">
        <f>MODALIDADE_1!A385</f>
        <v>0</v>
      </c>
      <c r="C385" s="142" t="e">
        <f>VLOOKUP(B385,MODALIDADE_1!A:B,2,FALSE)</f>
        <v>#N/A</v>
      </c>
      <c r="D385" s="142"/>
      <c r="E385" s="94" t="e">
        <f>VLOOKUP(B385,MODALIDADE_1!A:E,5,FALSE)</f>
        <v>#N/A</v>
      </c>
      <c r="F385" s="95" t="e">
        <f>VLOOKUP(B385,MODALIDADE_1!A:C,3,FALSE)</f>
        <v>#N/A</v>
      </c>
      <c r="G385" s="142" t="e">
        <f>VLOOKUP(B385,MODALIDADE_1!A:G,4,FALSE)</f>
        <v>#N/A</v>
      </c>
      <c r="H385" s="142" t="e">
        <f>VLOOKUP(B385,MODALIDADE_1!A:G,6,FALSE)</f>
        <v>#N/A</v>
      </c>
      <c r="I385" s="142" t="e">
        <f>VLOOKUP(B385,MODALIDADE_1!A:G,7,FALSE)</f>
        <v>#N/A</v>
      </c>
      <c r="J385" s="106" t="e">
        <f>VLOOKUP(Tabela410[[#This Row],[Proposta de Referência]],SIMP_M1!A:K,9,FALSE)</f>
        <v>#VALUE!</v>
      </c>
      <c r="K385" s="106" t="e">
        <f>VLOOKUP(Tabela410[[#This Row],[Proposta de Referência]],SIMP_M1!A:K,8,FALSE)</f>
        <v>#VALUE!</v>
      </c>
      <c r="L385" s="107" t="e">
        <f t="shared" si="28"/>
        <v>#VALUE!</v>
      </c>
      <c r="M385" s="107" t="e">
        <f t="shared" si="29"/>
        <v>#VALUE!</v>
      </c>
      <c r="N385" s="142" t="e">
        <f t="shared" si="30"/>
        <v>#VALUE!</v>
      </c>
      <c r="O385" s="142" t="e">
        <f t="shared" si="31"/>
        <v>#N/A</v>
      </c>
      <c r="P385" s="24" t="str">
        <f>IFERROR(VLOOKUP(O385,HOSPITAIS_COM_DIVIDAS!A:E,5,FALSE),"")</f>
        <v/>
      </c>
    </row>
    <row r="386" spans="1:16" x14ac:dyDescent="0.25">
      <c r="A386" s="52" t="e">
        <f>Tabela410[[#This Row],[Status da Proposta]]</f>
        <v>#VALUE!</v>
      </c>
      <c r="B386" s="143">
        <f>MODALIDADE_1!A386</f>
        <v>0</v>
      </c>
      <c r="C386" s="142" t="e">
        <f>VLOOKUP(B386,MODALIDADE_1!A:B,2,FALSE)</f>
        <v>#N/A</v>
      </c>
      <c r="D386" s="142"/>
      <c r="E386" s="94" t="e">
        <f>VLOOKUP(B386,MODALIDADE_1!A:E,5,FALSE)</f>
        <v>#N/A</v>
      </c>
      <c r="F386" s="95" t="e">
        <f>VLOOKUP(B386,MODALIDADE_1!A:C,3,FALSE)</f>
        <v>#N/A</v>
      </c>
      <c r="G386" s="142" t="e">
        <f>VLOOKUP(B386,MODALIDADE_1!A:G,4,FALSE)</f>
        <v>#N/A</v>
      </c>
      <c r="H386" s="142" t="e">
        <f>VLOOKUP(B386,MODALIDADE_1!A:G,6,FALSE)</f>
        <v>#N/A</v>
      </c>
      <c r="I386" s="142" t="e">
        <f>VLOOKUP(B386,MODALIDADE_1!A:G,7,FALSE)</f>
        <v>#N/A</v>
      </c>
      <c r="J386" s="106" t="e">
        <f>VLOOKUP(Tabela410[[#This Row],[Proposta de Referência]],SIMP_M1!A:K,9,FALSE)</f>
        <v>#VALUE!</v>
      </c>
      <c r="K386" s="106" t="e">
        <f>VLOOKUP(Tabela410[[#This Row],[Proposta de Referência]],SIMP_M1!A:K,8,FALSE)</f>
        <v>#VALUE!</v>
      </c>
      <c r="L386" s="107" t="e">
        <f t="shared" si="28"/>
        <v>#VALUE!</v>
      </c>
      <c r="M386" s="107" t="e">
        <f t="shared" si="29"/>
        <v>#VALUE!</v>
      </c>
      <c r="N386" s="142" t="e">
        <f t="shared" si="30"/>
        <v>#VALUE!</v>
      </c>
      <c r="O386" s="142" t="e">
        <f t="shared" si="31"/>
        <v>#N/A</v>
      </c>
      <c r="P386" s="24" t="str">
        <f>IFERROR(VLOOKUP(O386,HOSPITAIS_COM_DIVIDAS!A:E,5,FALSE),"")</f>
        <v/>
      </c>
    </row>
    <row r="387" spans="1:16" x14ac:dyDescent="0.25">
      <c r="A387" s="52" t="e">
        <f>Tabela410[[#This Row],[Status da Proposta]]</f>
        <v>#VALUE!</v>
      </c>
      <c r="B387" s="143">
        <f>MODALIDADE_1!A387</f>
        <v>0</v>
      </c>
      <c r="C387" s="142" t="e">
        <f>VLOOKUP(B387,MODALIDADE_1!A:B,2,FALSE)</f>
        <v>#N/A</v>
      </c>
      <c r="D387" s="142"/>
      <c r="E387" s="94" t="e">
        <f>VLOOKUP(B387,MODALIDADE_1!A:E,5,FALSE)</f>
        <v>#N/A</v>
      </c>
      <c r="F387" s="95" t="e">
        <f>VLOOKUP(B387,MODALIDADE_1!A:C,3,FALSE)</f>
        <v>#N/A</v>
      </c>
      <c r="G387" s="142" t="e">
        <f>VLOOKUP(B387,MODALIDADE_1!A:G,4,FALSE)</f>
        <v>#N/A</v>
      </c>
      <c r="H387" s="142" t="e">
        <f>VLOOKUP(B387,MODALIDADE_1!A:G,6,FALSE)</f>
        <v>#N/A</v>
      </c>
      <c r="I387" s="142" t="e">
        <f>VLOOKUP(B387,MODALIDADE_1!A:G,7,FALSE)</f>
        <v>#N/A</v>
      </c>
      <c r="J387" s="106" t="e">
        <f>VLOOKUP(Tabela410[[#This Row],[Proposta de Referência]],SIMP_M1!A:K,9,FALSE)</f>
        <v>#VALUE!</v>
      </c>
      <c r="K387" s="106" t="e">
        <f>VLOOKUP(Tabela410[[#This Row],[Proposta de Referência]],SIMP_M1!A:K,8,FALSE)</f>
        <v>#VALUE!</v>
      </c>
      <c r="L387" s="107" t="e">
        <f t="shared" si="28"/>
        <v>#VALUE!</v>
      </c>
      <c r="M387" s="107" t="e">
        <f t="shared" si="29"/>
        <v>#VALUE!</v>
      </c>
      <c r="N387" s="142" t="e">
        <f t="shared" si="30"/>
        <v>#VALUE!</v>
      </c>
      <c r="O387" s="142" t="e">
        <f t="shared" si="31"/>
        <v>#N/A</v>
      </c>
      <c r="P387" s="24" t="str">
        <f>IFERROR(VLOOKUP(O387,HOSPITAIS_COM_DIVIDAS!A:E,5,FALSE),"")</f>
        <v/>
      </c>
    </row>
    <row r="388" spans="1:16" x14ac:dyDescent="0.25">
      <c r="A388" s="52" t="e">
        <f>Tabela410[[#This Row],[Status da Proposta]]</f>
        <v>#VALUE!</v>
      </c>
      <c r="B388" s="143">
        <f>MODALIDADE_1!A388</f>
        <v>0</v>
      </c>
      <c r="C388" s="142" t="e">
        <f>VLOOKUP(B388,MODALIDADE_1!A:B,2,FALSE)</f>
        <v>#N/A</v>
      </c>
      <c r="D388" s="142"/>
      <c r="E388" s="94" t="e">
        <f>VLOOKUP(B388,MODALIDADE_1!A:E,5,FALSE)</f>
        <v>#N/A</v>
      </c>
      <c r="F388" s="95" t="e">
        <f>VLOOKUP(B388,MODALIDADE_1!A:C,3,FALSE)</f>
        <v>#N/A</v>
      </c>
      <c r="G388" s="142" t="e">
        <f>VLOOKUP(B388,MODALIDADE_1!A:G,4,FALSE)</f>
        <v>#N/A</v>
      </c>
      <c r="H388" s="142" t="e">
        <f>VLOOKUP(B388,MODALIDADE_1!A:G,6,FALSE)</f>
        <v>#N/A</v>
      </c>
      <c r="I388" s="142" t="e">
        <f>VLOOKUP(B388,MODALIDADE_1!A:G,7,FALSE)</f>
        <v>#N/A</v>
      </c>
      <c r="J388" s="106" t="e">
        <f>VLOOKUP(Tabela410[[#This Row],[Proposta de Referência]],SIMP_M1!A:K,9,FALSE)</f>
        <v>#VALUE!</v>
      </c>
      <c r="K388" s="106" t="e">
        <f>VLOOKUP(Tabela410[[#This Row],[Proposta de Referência]],SIMP_M1!A:K,8,FALSE)</f>
        <v>#VALUE!</v>
      </c>
      <c r="L388" s="107" t="e">
        <f t="shared" si="28"/>
        <v>#VALUE!</v>
      </c>
      <c r="M388" s="107" t="e">
        <f t="shared" si="29"/>
        <v>#VALUE!</v>
      </c>
      <c r="N388" s="142" t="e">
        <f t="shared" si="30"/>
        <v>#VALUE!</v>
      </c>
      <c r="O388" s="142" t="e">
        <f t="shared" si="31"/>
        <v>#N/A</v>
      </c>
      <c r="P388" s="24" t="str">
        <f>IFERROR(VLOOKUP(O388,HOSPITAIS_COM_DIVIDAS!A:E,5,FALSE),"")</f>
        <v/>
      </c>
    </row>
    <row r="389" spans="1:16" x14ac:dyDescent="0.25">
      <c r="A389" s="52" t="e">
        <f>Tabela410[[#This Row],[Status da Proposta]]</f>
        <v>#VALUE!</v>
      </c>
      <c r="B389" s="143">
        <f>MODALIDADE_1!A389</f>
        <v>0</v>
      </c>
      <c r="C389" s="142" t="e">
        <f>VLOOKUP(B389,MODALIDADE_1!A:B,2,FALSE)</f>
        <v>#N/A</v>
      </c>
      <c r="D389" s="142"/>
      <c r="E389" s="94" t="e">
        <f>VLOOKUP(B389,MODALIDADE_1!A:E,5,FALSE)</f>
        <v>#N/A</v>
      </c>
      <c r="F389" s="95" t="e">
        <f>VLOOKUP(B389,MODALIDADE_1!A:C,3,FALSE)</f>
        <v>#N/A</v>
      </c>
      <c r="G389" s="142" t="e">
        <f>VLOOKUP(B389,MODALIDADE_1!A:G,4,FALSE)</f>
        <v>#N/A</v>
      </c>
      <c r="H389" s="142" t="e">
        <f>VLOOKUP(B389,MODALIDADE_1!A:G,6,FALSE)</f>
        <v>#N/A</v>
      </c>
      <c r="I389" s="142" t="e">
        <f>VLOOKUP(B389,MODALIDADE_1!A:G,7,FALSE)</f>
        <v>#N/A</v>
      </c>
      <c r="J389" s="106" t="e">
        <f>VLOOKUP(Tabela410[[#This Row],[Proposta de Referência]],SIMP_M1!A:K,9,FALSE)</f>
        <v>#VALUE!</v>
      </c>
      <c r="K389" s="106" t="e">
        <f>VLOOKUP(Tabela410[[#This Row],[Proposta de Referência]],SIMP_M1!A:K,8,FALSE)</f>
        <v>#VALUE!</v>
      </c>
      <c r="L389" s="107" t="e">
        <f t="shared" si="28"/>
        <v>#VALUE!</v>
      </c>
      <c r="M389" s="107" t="e">
        <f t="shared" si="29"/>
        <v>#VALUE!</v>
      </c>
      <c r="N389" s="142" t="e">
        <f t="shared" si="30"/>
        <v>#VALUE!</v>
      </c>
      <c r="O389" s="142" t="e">
        <f t="shared" si="31"/>
        <v>#N/A</v>
      </c>
      <c r="P389" s="24" t="str">
        <f>IFERROR(VLOOKUP(O389,HOSPITAIS_COM_DIVIDAS!A:E,5,FALSE),"")</f>
        <v/>
      </c>
    </row>
    <row r="390" spans="1:16" x14ac:dyDescent="0.25">
      <c r="A390" s="52" t="e">
        <f>Tabela410[[#This Row],[Status da Proposta]]</f>
        <v>#VALUE!</v>
      </c>
      <c r="B390" s="143">
        <f>MODALIDADE_1!A390</f>
        <v>0</v>
      </c>
      <c r="C390" s="142" t="e">
        <f>VLOOKUP(B390,MODALIDADE_1!A:B,2,FALSE)</f>
        <v>#N/A</v>
      </c>
      <c r="D390" s="142"/>
      <c r="E390" s="94" t="e">
        <f>VLOOKUP(B390,MODALIDADE_1!A:E,5,FALSE)</f>
        <v>#N/A</v>
      </c>
      <c r="F390" s="95" t="e">
        <f>VLOOKUP(B390,MODALIDADE_1!A:C,3,FALSE)</f>
        <v>#N/A</v>
      </c>
      <c r="G390" s="142" t="e">
        <f>VLOOKUP(B390,MODALIDADE_1!A:G,4,FALSE)</f>
        <v>#N/A</v>
      </c>
      <c r="H390" s="142" t="e">
        <f>VLOOKUP(B390,MODALIDADE_1!A:G,6,FALSE)</f>
        <v>#N/A</v>
      </c>
      <c r="I390" s="142" t="e">
        <f>VLOOKUP(B390,MODALIDADE_1!A:G,7,FALSE)</f>
        <v>#N/A</v>
      </c>
      <c r="J390" s="106" t="e">
        <f>VLOOKUP(Tabela410[[#This Row],[Proposta de Referência]],SIMP_M1!A:K,9,FALSE)</f>
        <v>#VALUE!</v>
      </c>
      <c r="K390" s="106" t="e">
        <f>VLOOKUP(Tabela410[[#This Row],[Proposta de Referência]],SIMP_M1!A:K,8,FALSE)</f>
        <v>#VALUE!</v>
      </c>
      <c r="L390" s="107" t="e">
        <f t="shared" si="28"/>
        <v>#VALUE!</v>
      </c>
      <c r="M390" s="107" t="e">
        <f t="shared" si="29"/>
        <v>#VALUE!</v>
      </c>
      <c r="N390" s="142" t="e">
        <f t="shared" si="30"/>
        <v>#VALUE!</v>
      </c>
      <c r="O390" s="142" t="e">
        <f t="shared" si="31"/>
        <v>#N/A</v>
      </c>
      <c r="P390" s="24" t="str">
        <f>IFERROR(VLOOKUP(O390,HOSPITAIS_COM_DIVIDAS!A:E,5,FALSE),"")</f>
        <v/>
      </c>
    </row>
    <row r="391" spans="1:16" x14ac:dyDescent="0.25">
      <c r="A391" s="52" t="e">
        <f>Tabela410[[#This Row],[Status da Proposta]]</f>
        <v>#VALUE!</v>
      </c>
      <c r="B391" s="143">
        <f>MODALIDADE_1!A391</f>
        <v>0</v>
      </c>
      <c r="C391" s="142" t="e">
        <f>VLOOKUP(B391,MODALIDADE_1!A:B,2,FALSE)</f>
        <v>#N/A</v>
      </c>
      <c r="D391" s="142"/>
      <c r="E391" s="94" t="e">
        <f>VLOOKUP(B391,MODALIDADE_1!A:E,5,FALSE)</f>
        <v>#N/A</v>
      </c>
      <c r="F391" s="95" t="e">
        <f>VLOOKUP(B391,MODALIDADE_1!A:C,3,FALSE)</f>
        <v>#N/A</v>
      </c>
      <c r="G391" s="142" t="e">
        <f>VLOOKUP(B391,MODALIDADE_1!A:G,4,FALSE)</f>
        <v>#N/A</v>
      </c>
      <c r="H391" s="142" t="e">
        <f>VLOOKUP(B391,MODALIDADE_1!A:G,6,FALSE)</f>
        <v>#N/A</v>
      </c>
      <c r="I391" s="142" t="e">
        <f>VLOOKUP(B391,MODALIDADE_1!A:G,7,FALSE)</f>
        <v>#N/A</v>
      </c>
      <c r="J391" s="106" t="e">
        <f>VLOOKUP(Tabela410[[#This Row],[Proposta de Referência]],SIMP_M1!A:K,9,FALSE)</f>
        <v>#VALUE!</v>
      </c>
      <c r="K391" s="106" t="e">
        <f>VLOOKUP(Tabela410[[#This Row],[Proposta de Referência]],SIMP_M1!A:K,8,FALSE)</f>
        <v>#VALUE!</v>
      </c>
      <c r="L391" s="107" t="e">
        <f t="shared" si="28"/>
        <v>#VALUE!</v>
      </c>
      <c r="M391" s="107" t="e">
        <f t="shared" si="29"/>
        <v>#VALUE!</v>
      </c>
      <c r="N391" s="142" t="e">
        <f t="shared" si="30"/>
        <v>#VALUE!</v>
      </c>
      <c r="O391" s="142" t="e">
        <f t="shared" si="31"/>
        <v>#N/A</v>
      </c>
      <c r="P391" s="24" t="str">
        <f>IFERROR(VLOOKUP(O391,HOSPITAIS_COM_DIVIDAS!A:E,5,FALSE),"")</f>
        <v/>
      </c>
    </row>
    <row r="392" spans="1:16" x14ac:dyDescent="0.25">
      <c r="A392" s="52" t="e">
        <f>Tabela410[[#This Row],[Status da Proposta]]</f>
        <v>#VALUE!</v>
      </c>
      <c r="B392" s="143">
        <f>MODALIDADE_1!A392</f>
        <v>0</v>
      </c>
      <c r="C392" s="142" t="e">
        <f>VLOOKUP(B392,MODALIDADE_1!A:B,2,FALSE)</f>
        <v>#N/A</v>
      </c>
      <c r="D392" s="142"/>
      <c r="E392" s="94" t="e">
        <f>VLOOKUP(B392,MODALIDADE_1!A:E,5,FALSE)</f>
        <v>#N/A</v>
      </c>
      <c r="F392" s="95" t="e">
        <f>VLOOKUP(B392,MODALIDADE_1!A:C,3,FALSE)</f>
        <v>#N/A</v>
      </c>
      <c r="G392" s="142" t="e">
        <f>VLOOKUP(B392,MODALIDADE_1!A:G,4,FALSE)</f>
        <v>#N/A</v>
      </c>
      <c r="H392" s="142" t="e">
        <f>VLOOKUP(B392,MODALIDADE_1!A:G,6,FALSE)</f>
        <v>#N/A</v>
      </c>
      <c r="I392" s="142" t="e">
        <f>VLOOKUP(B392,MODALIDADE_1!A:G,7,FALSE)</f>
        <v>#N/A</v>
      </c>
      <c r="J392" s="106" t="e">
        <f>VLOOKUP(Tabela410[[#This Row],[Proposta de Referência]],SIMP_M1!A:K,9,FALSE)</f>
        <v>#VALUE!</v>
      </c>
      <c r="K392" s="106" t="e">
        <f>VLOOKUP(Tabela410[[#This Row],[Proposta de Referência]],SIMP_M1!A:K,8,FALSE)</f>
        <v>#VALUE!</v>
      </c>
      <c r="L392" s="107" t="e">
        <f t="shared" si="28"/>
        <v>#VALUE!</v>
      </c>
      <c r="M392" s="107" t="e">
        <f t="shared" si="29"/>
        <v>#VALUE!</v>
      </c>
      <c r="N392" s="142" t="e">
        <f t="shared" si="30"/>
        <v>#VALUE!</v>
      </c>
      <c r="O392" s="142" t="e">
        <f t="shared" si="31"/>
        <v>#N/A</v>
      </c>
      <c r="P392" s="24" t="str">
        <f>IFERROR(VLOOKUP(O392,HOSPITAIS_COM_DIVIDAS!A:E,5,FALSE),"")</f>
        <v/>
      </c>
    </row>
    <row r="393" spans="1:16" x14ac:dyDescent="0.25">
      <c r="A393" s="52" t="e">
        <f>Tabela410[[#This Row],[Status da Proposta]]</f>
        <v>#VALUE!</v>
      </c>
      <c r="B393" s="143">
        <f>MODALIDADE_1!A393</f>
        <v>0</v>
      </c>
      <c r="C393" s="142" t="e">
        <f>VLOOKUP(B393,MODALIDADE_1!A:B,2,FALSE)</f>
        <v>#N/A</v>
      </c>
      <c r="D393" s="142"/>
      <c r="E393" s="94" t="e">
        <f>VLOOKUP(B393,MODALIDADE_1!A:E,5,FALSE)</f>
        <v>#N/A</v>
      </c>
      <c r="F393" s="95" t="e">
        <f>VLOOKUP(B393,MODALIDADE_1!A:C,3,FALSE)</f>
        <v>#N/A</v>
      </c>
      <c r="G393" s="142" t="e">
        <f>VLOOKUP(B393,MODALIDADE_1!A:G,4,FALSE)</f>
        <v>#N/A</v>
      </c>
      <c r="H393" s="142" t="e">
        <f>VLOOKUP(B393,MODALIDADE_1!A:G,6,FALSE)</f>
        <v>#N/A</v>
      </c>
      <c r="I393" s="142" t="e">
        <f>VLOOKUP(B393,MODALIDADE_1!A:G,7,FALSE)</f>
        <v>#N/A</v>
      </c>
      <c r="J393" s="106" t="e">
        <f>VLOOKUP(Tabela410[[#This Row],[Proposta de Referência]],SIMP_M1!A:K,9,FALSE)</f>
        <v>#VALUE!</v>
      </c>
      <c r="K393" s="106" t="e">
        <f>VLOOKUP(Tabela410[[#This Row],[Proposta de Referência]],SIMP_M1!A:K,8,FALSE)</f>
        <v>#VALUE!</v>
      </c>
      <c r="L393" s="107" t="e">
        <f t="shared" si="28"/>
        <v>#VALUE!</v>
      </c>
      <c r="M393" s="107" t="e">
        <f t="shared" si="29"/>
        <v>#VALUE!</v>
      </c>
      <c r="N393" s="142" t="e">
        <f t="shared" si="30"/>
        <v>#VALUE!</v>
      </c>
      <c r="O393" s="142" t="e">
        <f t="shared" si="31"/>
        <v>#N/A</v>
      </c>
      <c r="P393" s="24" t="str">
        <f>IFERROR(VLOOKUP(O393,HOSPITAIS_COM_DIVIDAS!A:E,5,FALSE),"")</f>
        <v/>
      </c>
    </row>
    <row r="394" spans="1:16" x14ac:dyDescent="0.25">
      <c r="A394" s="52" t="e">
        <f>Tabela410[[#This Row],[Status da Proposta]]</f>
        <v>#VALUE!</v>
      </c>
      <c r="B394" s="143">
        <f>MODALIDADE_1!A394</f>
        <v>0</v>
      </c>
      <c r="C394" s="142" t="e">
        <f>VLOOKUP(B394,MODALIDADE_1!A:B,2,FALSE)</f>
        <v>#N/A</v>
      </c>
      <c r="D394" s="142"/>
      <c r="E394" s="94" t="e">
        <f>VLOOKUP(B394,MODALIDADE_1!A:E,5,FALSE)</f>
        <v>#N/A</v>
      </c>
      <c r="F394" s="95" t="e">
        <f>VLOOKUP(B394,MODALIDADE_1!A:C,3,FALSE)</f>
        <v>#N/A</v>
      </c>
      <c r="G394" s="142" t="e">
        <f>VLOOKUP(B394,MODALIDADE_1!A:G,4,FALSE)</f>
        <v>#N/A</v>
      </c>
      <c r="H394" s="142" t="e">
        <f>VLOOKUP(B394,MODALIDADE_1!A:G,6,FALSE)</f>
        <v>#N/A</v>
      </c>
      <c r="I394" s="142" t="e">
        <f>VLOOKUP(B394,MODALIDADE_1!A:G,7,FALSE)</f>
        <v>#N/A</v>
      </c>
      <c r="J394" s="106" t="e">
        <f>VLOOKUP(Tabela410[[#This Row],[Proposta de Referência]],SIMP_M1!A:K,9,FALSE)</f>
        <v>#VALUE!</v>
      </c>
      <c r="K394" s="106" t="e">
        <f>VLOOKUP(Tabela410[[#This Row],[Proposta de Referência]],SIMP_M1!A:K,8,FALSE)</f>
        <v>#VALUE!</v>
      </c>
      <c r="L394" s="107" t="e">
        <f t="shared" si="28"/>
        <v>#VALUE!</v>
      </c>
      <c r="M394" s="107" t="e">
        <f t="shared" si="29"/>
        <v>#VALUE!</v>
      </c>
      <c r="N394" s="142" t="e">
        <f t="shared" si="30"/>
        <v>#VALUE!</v>
      </c>
      <c r="O394" s="142" t="e">
        <f t="shared" si="31"/>
        <v>#N/A</v>
      </c>
      <c r="P394" s="24" t="str">
        <f>IFERROR(VLOOKUP(O394,HOSPITAIS_COM_DIVIDAS!A:E,5,FALSE),"")</f>
        <v/>
      </c>
    </row>
    <row r="395" spans="1:16" x14ac:dyDescent="0.25">
      <c r="A395" s="52" t="e">
        <f>Tabela410[[#This Row],[Status da Proposta]]</f>
        <v>#VALUE!</v>
      </c>
      <c r="B395" s="143">
        <f>MODALIDADE_1!A395</f>
        <v>0</v>
      </c>
      <c r="C395" s="142" t="e">
        <f>VLOOKUP(B395,MODALIDADE_1!A:B,2,FALSE)</f>
        <v>#N/A</v>
      </c>
      <c r="D395" s="142"/>
      <c r="E395" s="94" t="e">
        <f>VLOOKUP(B395,MODALIDADE_1!A:E,5,FALSE)</f>
        <v>#N/A</v>
      </c>
      <c r="F395" s="95" t="e">
        <f>VLOOKUP(B395,MODALIDADE_1!A:C,3,FALSE)</f>
        <v>#N/A</v>
      </c>
      <c r="G395" s="142" t="e">
        <f>VLOOKUP(B395,MODALIDADE_1!A:G,4,FALSE)</f>
        <v>#N/A</v>
      </c>
      <c r="H395" s="142" t="e">
        <f>VLOOKUP(B395,MODALIDADE_1!A:G,6,FALSE)</f>
        <v>#N/A</v>
      </c>
      <c r="I395" s="142" t="e">
        <f>VLOOKUP(B395,MODALIDADE_1!A:G,7,FALSE)</f>
        <v>#N/A</v>
      </c>
      <c r="J395" s="106" t="e">
        <f>VLOOKUP(Tabela410[[#This Row],[Proposta de Referência]],SIMP_M1!A:K,9,FALSE)</f>
        <v>#VALUE!</v>
      </c>
      <c r="K395" s="106" t="e">
        <f>VLOOKUP(Tabela410[[#This Row],[Proposta de Referência]],SIMP_M1!A:K,8,FALSE)</f>
        <v>#VALUE!</v>
      </c>
      <c r="L395" s="107" t="e">
        <f t="shared" si="28"/>
        <v>#VALUE!</v>
      </c>
      <c r="M395" s="107" t="e">
        <f t="shared" si="29"/>
        <v>#VALUE!</v>
      </c>
      <c r="N395" s="142" t="e">
        <f t="shared" si="30"/>
        <v>#VALUE!</v>
      </c>
      <c r="O395" s="142" t="e">
        <f t="shared" si="31"/>
        <v>#N/A</v>
      </c>
      <c r="P395" s="24" t="str">
        <f>IFERROR(VLOOKUP(O395,HOSPITAIS_COM_DIVIDAS!A:E,5,FALSE),"")</f>
        <v/>
      </c>
    </row>
    <row r="396" spans="1:16" x14ac:dyDescent="0.25">
      <c r="A396" s="52" t="e">
        <f>Tabela410[[#This Row],[Status da Proposta]]</f>
        <v>#VALUE!</v>
      </c>
      <c r="B396" s="143">
        <f>MODALIDADE_1!A396</f>
        <v>0</v>
      </c>
      <c r="C396" s="142" t="e">
        <f>VLOOKUP(B396,MODALIDADE_1!A:B,2,FALSE)</f>
        <v>#N/A</v>
      </c>
      <c r="D396" s="142"/>
      <c r="E396" s="94" t="e">
        <f>VLOOKUP(B396,MODALIDADE_1!A:E,5,FALSE)</f>
        <v>#N/A</v>
      </c>
      <c r="F396" s="95" t="e">
        <f>VLOOKUP(B396,MODALIDADE_1!A:C,3,FALSE)</f>
        <v>#N/A</v>
      </c>
      <c r="G396" s="142" t="e">
        <f>VLOOKUP(B396,MODALIDADE_1!A:G,4,FALSE)</f>
        <v>#N/A</v>
      </c>
      <c r="H396" s="142" t="e">
        <f>VLOOKUP(B396,MODALIDADE_1!A:G,6,FALSE)</f>
        <v>#N/A</v>
      </c>
      <c r="I396" s="142" t="e">
        <f>VLOOKUP(B396,MODALIDADE_1!A:G,7,FALSE)</f>
        <v>#N/A</v>
      </c>
      <c r="J396" s="106" t="e">
        <f>VLOOKUP(Tabela410[[#This Row],[Proposta de Referência]],SIMP_M1!A:K,9,FALSE)</f>
        <v>#VALUE!</v>
      </c>
      <c r="K396" s="106" t="e">
        <f>VLOOKUP(Tabela410[[#This Row],[Proposta de Referência]],SIMP_M1!A:K,8,FALSE)</f>
        <v>#VALUE!</v>
      </c>
      <c r="L396" s="107" t="e">
        <f t="shared" si="28"/>
        <v>#VALUE!</v>
      </c>
      <c r="M396" s="107" t="e">
        <f t="shared" si="29"/>
        <v>#VALUE!</v>
      </c>
      <c r="N396" s="142" t="e">
        <f t="shared" si="30"/>
        <v>#VALUE!</v>
      </c>
      <c r="O396" s="142" t="e">
        <f t="shared" si="31"/>
        <v>#N/A</v>
      </c>
      <c r="P396" s="24" t="str">
        <f>IFERROR(VLOOKUP(O396,HOSPITAIS_COM_DIVIDAS!A:E,5,FALSE),"")</f>
        <v/>
      </c>
    </row>
    <row r="397" spans="1:16" x14ac:dyDescent="0.25">
      <c r="A397" s="52" t="e">
        <f>Tabela410[[#This Row],[Status da Proposta]]</f>
        <v>#VALUE!</v>
      </c>
      <c r="B397" s="143">
        <f>MODALIDADE_1!A397</f>
        <v>0</v>
      </c>
      <c r="C397" s="142" t="e">
        <f>VLOOKUP(B397,MODALIDADE_1!A:B,2,FALSE)</f>
        <v>#N/A</v>
      </c>
      <c r="D397" s="142"/>
      <c r="E397" s="94" t="e">
        <f>VLOOKUP(B397,MODALIDADE_1!A:E,5,FALSE)</f>
        <v>#N/A</v>
      </c>
      <c r="F397" s="95" t="e">
        <f>VLOOKUP(B397,MODALIDADE_1!A:C,3,FALSE)</f>
        <v>#N/A</v>
      </c>
      <c r="G397" s="142" t="e">
        <f>VLOOKUP(B397,MODALIDADE_1!A:G,4,FALSE)</f>
        <v>#N/A</v>
      </c>
      <c r="H397" s="142" t="e">
        <f>VLOOKUP(B397,MODALIDADE_1!A:G,6,FALSE)</f>
        <v>#N/A</v>
      </c>
      <c r="I397" s="142" t="e">
        <f>VLOOKUP(B397,MODALIDADE_1!A:G,7,FALSE)</f>
        <v>#N/A</v>
      </c>
      <c r="J397" s="106" t="e">
        <f>VLOOKUP(Tabela410[[#This Row],[Proposta de Referência]],SIMP_M1!A:K,9,FALSE)</f>
        <v>#VALUE!</v>
      </c>
      <c r="K397" s="106" t="e">
        <f>VLOOKUP(Tabela410[[#This Row],[Proposta de Referência]],SIMP_M1!A:K,8,FALSE)</f>
        <v>#VALUE!</v>
      </c>
      <c r="L397" s="107" t="e">
        <f t="shared" si="28"/>
        <v>#VALUE!</v>
      </c>
      <c r="M397" s="107" t="e">
        <f t="shared" si="29"/>
        <v>#VALUE!</v>
      </c>
      <c r="N397" s="142" t="e">
        <f t="shared" si="30"/>
        <v>#VALUE!</v>
      </c>
      <c r="O397" s="142" t="e">
        <f t="shared" si="31"/>
        <v>#N/A</v>
      </c>
      <c r="P397" s="24" t="str">
        <f>IFERROR(VLOOKUP(O397,HOSPITAIS_COM_DIVIDAS!A:E,5,FALSE),"")</f>
        <v/>
      </c>
    </row>
    <row r="398" spans="1:16" x14ac:dyDescent="0.25">
      <c r="A398" s="52" t="e">
        <f>Tabela410[[#This Row],[Status da Proposta]]</f>
        <v>#VALUE!</v>
      </c>
      <c r="B398" s="143">
        <f>MODALIDADE_1!A398</f>
        <v>0</v>
      </c>
      <c r="C398" s="142" t="e">
        <f>VLOOKUP(B398,MODALIDADE_1!A:B,2,FALSE)</f>
        <v>#N/A</v>
      </c>
      <c r="D398" s="142"/>
      <c r="E398" s="94" t="e">
        <f>VLOOKUP(B398,MODALIDADE_1!A:E,5,FALSE)</f>
        <v>#N/A</v>
      </c>
      <c r="F398" s="95" t="e">
        <f>VLOOKUP(B398,MODALIDADE_1!A:C,3,FALSE)</f>
        <v>#N/A</v>
      </c>
      <c r="G398" s="142" t="e">
        <f>VLOOKUP(B398,MODALIDADE_1!A:G,4,FALSE)</f>
        <v>#N/A</v>
      </c>
      <c r="H398" s="142" t="e">
        <f>VLOOKUP(B398,MODALIDADE_1!A:G,6,FALSE)</f>
        <v>#N/A</v>
      </c>
      <c r="I398" s="142" t="e">
        <f>VLOOKUP(B398,MODALIDADE_1!A:G,7,FALSE)</f>
        <v>#N/A</v>
      </c>
      <c r="J398" s="106" t="e">
        <f>VLOOKUP(Tabela410[[#This Row],[Proposta de Referência]],SIMP_M1!A:K,9,FALSE)</f>
        <v>#VALUE!</v>
      </c>
      <c r="K398" s="106" t="e">
        <f>VLOOKUP(Tabela410[[#This Row],[Proposta de Referência]],SIMP_M1!A:K,8,FALSE)</f>
        <v>#VALUE!</v>
      </c>
      <c r="L398" s="107" t="e">
        <f t="shared" si="28"/>
        <v>#VALUE!</v>
      </c>
      <c r="M398" s="107" t="e">
        <f t="shared" si="29"/>
        <v>#VALUE!</v>
      </c>
      <c r="N398" s="142" t="e">
        <f t="shared" si="30"/>
        <v>#VALUE!</v>
      </c>
      <c r="O398" s="142" t="e">
        <f t="shared" si="31"/>
        <v>#N/A</v>
      </c>
      <c r="P398" s="24" t="str">
        <f>IFERROR(VLOOKUP(O398,HOSPITAIS_COM_DIVIDAS!A:E,5,FALSE),"")</f>
        <v/>
      </c>
    </row>
    <row r="399" spans="1:16" x14ac:dyDescent="0.25">
      <c r="A399" s="52" t="e">
        <f>Tabela410[[#This Row],[Status da Proposta]]</f>
        <v>#VALUE!</v>
      </c>
      <c r="B399" s="143">
        <f>MODALIDADE_1!A399</f>
        <v>0</v>
      </c>
      <c r="C399" s="142" t="e">
        <f>VLOOKUP(B399,MODALIDADE_1!A:B,2,FALSE)</f>
        <v>#N/A</v>
      </c>
      <c r="D399" s="142"/>
      <c r="E399" s="94" t="e">
        <f>VLOOKUP(B399,MODALIDADE_1!A:E,5,FALSE)</f>
        <v>#N/A</v>
      </c>
      <c r="F399" s="95" t="e">
        <f>VLOOKUP(B399,MODALIDADE_1!A:C,3,FALSE)</f>
        <v>#N/A</v>
      </c>
      <c r="G399" s="142" t="e">
        <f>VLOOKUP(B399,MODALIDADE_1!A:G,4,FALSE)</f>
        <v>#N/A</v>
      </c>
      <c r="H399" s="142" t="e">
        <f>VLOOKUP(B399,MODALIDADE_1!A:G,6,FALSE)</f>
        <v>#N/A</v>
      </c>
      <c r="I399" s="142" t="e">
        <f>VLOOKUP(B399,MODALIDADE_1!A:G,7,FALSE)</f>
        <v>#N/A</v>
      </c>
      <c r="J399" s="106" t="e">
        <f>VLOOKUP(Tabela410[[#This Row],[Proposta de Referência]],SIMP_M1!A:K,9,FALSE)</f>
        <v>#VALUE!</v>
      </c>
      <c r="K399" s="106" t="e">
        <f>VLOOKUP(Tabela410[[#This Row],[Proposta de Referência]],SIMP_M1!A:K,8,FALSE)</f>
        <v>#VALUE!</v>
      </c>
      <c r="L399" s="107" t="e">
        <f t="shared" si="28"/>
        <v>#VALUE!</v>
      </c>
      <c r="M399" s="107" t="e">
        <f t="shared" si="29"/>
        <v>#VALUE!</v>
      </c>
      <c r="N399" s="142" t="e">
        <f t="shared" si="30"/>
        <v>#VALUE!</v>
      </c>
      <c r="O399" s="142" t="e">
        <f t="shared" si="31"/>
        <v>#N/A</v>
      </c>
      <c r="P399" s="24" t="str">
        <f>IFERROR(VLOOKUP(O399,HOSPITAIS_COM_DIVIDAS!A:E,5,FALSE),"")</f>
        <v/>
      </c>
    </row>
    <row r="400" spans="1:16" x14ac:dyDescent="0.25">
      <c r="A400" s="52" t="e">
        <f>Tabela410[[#This Row],[Status da Proposta]]</f>
        <v>#VALUE!</v>
      </c>
      <c r="B400" s="143">
        <f>MODALIDADE_1!A400</f>
        <v>0</v>
      </c>
      <c r="C400" s="142" t="e">
        <f>VLOOKUP(B400,MODALIDADE_1!A:B,2,FALSE)</f>
        <v>#N/A</v>
      </c>
      <c r="D400" s="142"/>
      <c r="E400" s="94" t="e">
        <f>VLOOKUP(B400,MODALIDADE_1!A:E,5,FALSE)</f>
        <v>#N/A</v>
      </c>
      <c r="F400" s="95" t="e">
        <f>VLOOKUP(B400,MODALIDADE_1!A:C,3,FALSE)</f>
        <v>#N/A</v>
      </c>
      <c r="G400" s="142" t="e">
        <f>VLOOKUP(B400,MODALIDADE_1!A:G,4,FALSE)</f>
        <v>#N/A</v>
      </c>
      <c r="H400" s="142" t="e">
        <f>VLOOKUP(B400,MODALIDADE_1!A:G,6,FALSE)</f>
        <v>#N/A</v>
      </c>
      <c r="I400" s="142" t="e">
        <f>VLOOKUP(B400,MODALIDADE_1!A:G,7,FALSE)</f>
        <v>#N/A</v>
      </c>
      <c r="J400" s="106" t="e">
        <f>VLOOKUP(Tabela410[[#This Row],[Proposta de Referência]],SIMP_M1!A:K,9,FALSE)</f>
        <v>#VALUE!</v>
      </c>
      <c r="K400" s="106" t="e">
        <f>VLOOKUP(Tabela410[[#This Row],[Proposta de Referência]],SIMP_M1!A:K,8,FALSE)</f>
        <v>#VALUE!</v>
      </c>
      <c r="L400" s="107" t="e">
        <f t="shared" si="28"/>
        <v>#VALUE!</v>
      </c>
      <c r="M400" s="107" t="e">
        <f t="shared" si="29"/>
        <v>#VALUE!</v>
      </c>
      <c r="N400" s="142" t="e">
        <f t="shared" si="30"/>
        <v>#VALUE!</v>
      </c>
      <c r="O400" s="142" t="e">
        <f t="shared" si="31"/>
        <v>#N/A</v>
      </c>
      <c r="P400" s="24" t="str">
        <f>IFERROR(VLOOKUP(O400,HOSPITAIS_COM_DIVIDAS!A:E,5,FALSE),"")</f>
        <v/>
      </c>
    </row>
    <row r="401" spans="1:16" x14ac:dyDescent="0.25">
      <c r="A401" s="52" t="e">
        <f>Tabela410[[#This Row],[Status da Proposta]]</f>
        <v>#VALUE!</v>
      </c>
      <c r="B401" s="143">
        <f>MODALIDADE_1!A401</f>
        <v>0</v>
      </c>
      <c r="C401" s="142" t="e">
        <f>VLOOKUP(B401,MODALIDADE_1!A:B,2,FALSE)</f>
        <v>#N/A</v>
      </c>
      <c r="D401" s="142"/>
      <c r="E401" s="94" t="e">
        <f>VLOOKUP(B401,MODALIDADE_1!A:E,5,FALSE)</f>
        <v>#N/A</v>
      </c>
      <c r="F401" s="95" t="e">
        <f>VLOOKUP(B401,MODALIDADE_1!A:C,3,FALSE)</f>
        <v>#N/A</v>
      </c>
      <c r="G401" s="142" t="e">
        <f>VLOOKUP(B401,MODALIDADE_1!A:G,4,FALSE)</f>
        <v>#N/A</v>
      </c>
      <c r="H401" s="142" t="e">
        <f>VLOOKUP(B401,MODALIDADE_1!A:G,6,FALSE)</f>
        <v>#N/A</v>
      </c>
      <c r="I401" s="142" t="e">
        <f>VLOOKUP(B401,MODALIDADE_1!A:G,7,FALSE)</f>
        <v>#N/A</v>
      </c>
      <c r="J401" s="106" t="e">
        <f>VLOOKUP(Tabela410[[#This Row],[Proposta de Referência]],SIMP_M1!A:K,9,FALSE)</f>
        <v>#VALUE!</v>
      </c>
      <c r="K401" s="106" t="e">
        <f>VLOOKUP(Tabela410[[#This Row],[Proposta de Referência]],SIMP_M1!A:K,8,FALSE)</f>
        <v>#VALUE!</v>
      </c>
      <c r="L401" s="107" t="e">
        <f t="shared" si="28"/>
        <v>#VALUE!</v>
      </c>
      <c r="M401" s="107" t="e">
        <f t="shared" si="29"/>
        <v>#VALUE!</v>
      </c>
      <c r="N401" s="142" t="e">
        <f t="shared" si="30"/>
        <v>#VALUE!</v>
      </c>
      <c r="O401" s="142" t="e">
        <f t="shared" si="31"/>
        <v>#N/A</v>
      </c>
      <c r="P401" s="24" t="str">
        <f>IFERROR(VLOOKUP(O401,HOSPITAIS_COM_DIVIDAS!A:E,5,FALSE),"")</f>
        <v/>
      </c>
    </row>
    <row r="402" spans="1:16" x14ac:dyDescent="0.25">
      <c r="A402" s="52" t="e">
        <f>Tabela410[[#This Row],[Status da Proposta]]</f>
        <v>#VALUE!</v>
      </c>
      <c r="B402" s="143">
        <f>MODALIDADE_1!A402</f>
        <v>0</v>
      </c>
      <c r="C402" s="142" t="e">
        <f>VLOOKUP(B402,MODALIDADE_1!A:B,2,FALSE)</f>
        <v>#N/A</v>
      </c>
      <c r="D402" s="142"/>
      <c r="E402" s="94" t="e">
        <f>VLOOKUP(B402,MODALIDADE_1!A:E,5,FALSE)</f>
        <v>#N/A</v>
      </c>
      <c r="F402" s="95" t="e">
        <f>VLOOKUP(B402,MODALIDADE_1!A:C,3,FALSE)</f>
        <v>#N/A</v>
      </c>
      <c r="G402" s="142" t="e">
        <f>VLOOKUP(B402,MODALIDADE_1!A:G,4,FALSE)</f>
        <v>#N/A</v>
      </c>
      <c r="H402" s="142" t="e">
        <f>VLOOKUP(B402,MODALIDADE_1!A:G,6,FALSE)</f>
        <v>#N/A</v>
      </c>
      <c r="I402" s="142" t="e">
        <f>VLOOKUP(B402,MODALIDADE_1!A:G,7,FALSE)</f>
        <v>#N/A</v>
      </c>
      <c r="J402" s="106" t="e">
        <f>VLOOKUP(Tabela410[[#This Row],[Proposta de Referência]],SIMP_M1!A:K,9,FALSE)</f>
        <v>#VALUE!</v>
      </c>
      <c r="K402" s="106" t="e">
        <f>VLOOKUP(Tabela410[[#This Row],[Proposta de Referência]],SIMP_M1!A:K,8,FALSE)</f>
        <v>#VALUE!</v>
      </c>
      <c r="L402" s="107" t="e">
        <f t="shared" si="28"/>
        <v>#VALUE!</v>
      </c>
      <c r="M402" s="107" t="e">
        <f t="shared" si="29"/>
        <v>#VALUE!</v>
      </c>
      <c r="N402" s="142" t="e">
        <f t="shared" si="30"/>
        <v>#VALUE!</v>
      </c>
      <c r="O402" s="142" t="e">
        <f t="shared" si="31"/>
        <v>#N/A</v>
      </c>
      <c r="P402" s="24" t="str">
        <f>IFERROR(VLOOKUP(O402,HOSPITAIS_COM_DIVIDAS!A:E,5,FALSE),"")</f>
        <v/>
      </c>
    </row>
    <row r="403" spans="1:16" x14ac:dyDescent="0.25">
      <c r="A403" s="52" t="e">
        <f>Tabela410[[#This Row],[Status da Proposta]]</f>
        <v>#VALUE!</v>
      </c>
      <c r="B403" s="143">
        <f>MODALIDADE_1!A403</f>
        <v>0</v>
      </c>
      <c r="C403" s="142" t="e">
        <f>VLOOKUP(B403,MODALIDADE_1!A:B,2,FALSE)</f>
        <v>#N/A</v>
      </c>
      <c r="D403" s="142"/>
      <c r="E403" s="94" t="e">
        <f>VLOOKUP(B403,MODALIDADE_1!A:E,5,FALSE)</f>
        <v>#N/A</v>
      </c>
      <c r="F403" s="95" t="e">
        <f>VLOOKUP(B403,MODALIDADE_1!A:C,3,FALSE)</f>
        <v>#N/A</v>
      </c>
      <c r="G403" s="142" t="e">
        <f>VLOOKUP(B403,MODALIDADE_1!A:G,4,FALSE)</f>
        <v>#N/A</v>
      </c>
      <c r="H403" s="142" t="e">
        <f>VLOOKUP(B403,MODALIDADE_1!A:G,6,FALSE)</f>
        <v>#N/A</v>
      </c>
      <c r="I403" s="142" t="e">
        <f>VLOOKUP(B403,MODALIDADE_1!A:G,7,FALSE)</f>
        <v>#N/A</v>
      </c>
      <c r="J403" s="106" t="e">
        <f>VLOOKUP(Tabela410[[#This Row],[Proposta de Referência]],SIMP_M1!A:K,9,FALSE)</f>
        <v>#VALUE!</v>
      </c>
      <c r="K403" s="106" t="e">
        <f>VLOOKUP(Tabela410[[#This Row],[Proposta de Referência]],SIMP_M1!A:K,8,FALSE)</f>
        <v>#VALUE!</v>
      </c>
      <c r="L403" s="107" t="e">
        <f t="shared" si="28"/>
        <v>#VALUE!</v>
      </c>
      <c r="M403" s="107" t="e">
        <f t="shared" si="29"/>
        <v>#VALUE!</v>
      </c>
      <c r="N403" s="142" t="e">
        <f t="shared" si="30"/>
        <v>#VALUE!</v>
      </c>
      <c r="O403" s="142" t="e">
        <f t="shared" si="31"/>
        <v>#N/A</v>
      </c>
      <c r="P403" s="24" t="str">
        <f>IFERROR(VLOOKUP(O403,HOSPITAIS_COM_DIVIDAS!A:E,5,FALSE),"")</f>
        <v/>
      </c>
    </row>
    <row r="404" spans="1:16" x14ac:dyDescent="0.25">
      <c r="A404" s="52" t="e">
        <f>Tabela410[[#This Row],[Status da Proposta]]</f>
        <v>#VALUE!</v>
      </c>
      <c r="B404" s="143">
        <f>MODALIDADE_1!A404</f>
        <v>0</v>
      </c>
      <c r="C404" s="142" t="e">
        <f>VLOOKUP(B404,MODALIDADE_1!A:B,2,FALSE)</f>
        <v>#N/A</v>
      </c>
      <c r="D404" s="142"/>
      <c r="E404" s="94" t="e">
        <f>VLOOKUP(B404,MODALIDADE_1!A:E,5,FALSE)</f>
        <v>#N/A</v>
      </c>
      <c r="F404" s="95" t="e">
        <f>VLOOKUP(B404,MODALIDADE_1!A:C,3,FALSE)</f>
        <v>#N/A</v>
      </c>
      <c r="G404" s="142" t="e">
        <f>VLOOKUP(B404,MODALIDADE_1!A:G,4,FALSE)</f>
        <v>#N/A</v>
      </c>
      <c r="H404" s="142" t="e">
        <f>VLOOKUP(B404,MODALIDADE_1!A:G,6,FALSE)</f>
        <v>#N/A</v>
      </c>
      <c r="I404" s="142" t="e">
        <f>VLOOKUP(B404,MODALIDADE_1!A:G,7,FALSE)</f>
        <v>#N/A</v>
      </c>
      <c r="J404" s="106" t="e">
        <f>VLOOKUP(Tabela410[[#This Row],[Proposta de Referência]],SIMP_M1!A:K,9,FALSE)</f>
        <v>#VALUE!</v>
      </c>
      <c r="K404" s="106" t="e">
        <f>VLOOKUP(Tabela410[[#This Row],[Proposta de Referência]],SIMP_M1!A:K,8,FALSE)</f>
        <v>#VALUE!</v>
      </c>
      <c r="L404" s="107" t="e">
        <f t="shared" si="28"/>
        <v>#VALUE!</v>
      </c>
      <c r="M404" s="107" t="e">
        <f t="shared" si="29"/>
        <v>#VALUE!</v>
      </c>
      <c r="N404" s="142" t="e">
        <f t="shared" si="30"/>
        <v>#VALUE!</v>
      </c>
      <c r="O404" s="142" t="e">
        <f t="shared" si="31"/>
        <v>#N/A</v>
      </c>
      <c r="P404" s="24" t="str">
        <f>IFERROR(VLOOKUP(O404,HOSPITAIS_COM_DIVIDAS!A:E,5,FALSE),"")</f>
        <v/>
      </c>
    </row>
    <row r="405" spans="1:16" x14ac:dyDescent="0.25">
      <c r="A405" s="52" t="e">
        <f>Tabela410[[#This Row],[Status da Proposta]]</f>
        <v>#VALUE!</v>
      </c>
      <c r="B405" s="143">
        <f>MODALIDADE_1!A405</f>
        <v>0</v>
      </c>
      <c r="C405" s="142" t="e">
        <f>VLOOKUP(B405,MODALIDADE_1!A:B,2,FALSE)</f>
        <v>#N/A</v>
      </c>
      <c r="D405" s="142"/>
      <c r="E405" s="94" t="e">
        <f>VLOOKUP(B405,MODALIDADE_1!A:E,5,FALSE)</f>
        <v>#N/A</v>
      </c>
      <c r="F405" s="95" t="e">
        <f>VLOOKUP(B405,MODALIDADE_1!A:C,3,FALSE)</f>
        <v>#N/A</v>
      </c>
      <c r="G405" s="142" t="e">
        <f>VLOOKUP(B405,MODALIDADE_1!A:G,4,FALSE)</f>
        <v>#N/A</v>
      </c>
      <c r="H405" s="142" t="e">
        <f>VLOOKUP(B405,MODALIDADE_1!A:G,6,FALSE)</f>
        <v>#N/A</v>
      </c>
      <c r="I405" s="142" t="e">
        <f>VLOOKUP(B405,MODALIDADE_1!A:G,7,FALSE)</f>
        <v>#N/A</v>
      </c>
      <c r="J405" s="106" t="e">
        <f>VLOOKUP(Tabela410[[#This Row],[Proposta de Referência]],SIMP_M1!A:K,9,FALSE)</f>
        <v>#VALUE!</v>
      </c>
      <c r="K405" s="106" t="e">
        <f>VLOOKUP(Tabela410[[#This Row],[Proposta de Referência]],SIMP_M1!A:K,8,FALSE)</f>
        <v>#VALUE!</v>
      </c>
      <c r="L405" s="107" t="e">
        <f t="shared" si="28"/>
        <v>#VALUE!</v>
      </c>
      <c r="M405" s="107" t="e">
        <f t="shared" si="29"/>
        <v>#VALUE!</v>
      </c>
      <c r="N405" s="142" t="e">
        <f t="shared" si="30"/>
        <v>#VALUE!</v>
      </c>
      <c r="O405" s="142" t="e">
        <f t="shared" si="31"/>
        <v>#N/A</v>
      </c>
      <c r="P405" s="24" t="str">
        <f>IFERROR(VLOOKUP(O405,HOSPITAIS_COM_DIVIDAS!A:E,5,FALSE),"")</f>
        <v/>
      </c>
    </row>
    <row r="406" spans="1:16" x14ac:dyDescent="0.25">
      <c r="A406" s="52" t="e">
        <f>Tabela410[[#This Row],[Status da Proposta]]</f>
        <v>#VALUE!</v>
      </c>
      <c r="B406" s="143">
        <f>MODALIDADE_1!A406</f>
        <v>0</v>
      </c>
      <c r="C406" s="142" t="e">
        <f>VLOOKUP(B406,MODALIDADE_1!A:B,2,FALSE)</f>
        <v>#N/A</v>
      </c>
      <c r="D406" s="142"/>
      <c r="E406" s="94" t="e">
        <f>VLOOKUP(B406,MODALIDADE_1!A:E,5,FALSE)</f>
        <v>#N/A</v>
      </c>
      <c r="F406" s="95" t="e">
        <f>VLOOKUP(B406,MODALIDADE_1!A:C,3,FALSE)</f>
        <v>#N/A</v>
      </c>
      <c r="G406" s="142" t="e">
        <f>VLOOKUP(B406,MODALIDADE_1!A:G,4,FALSE)</f>
        <v>#N/A</v>
      </c>
      <c r="H406" s="142" t="e">
        <f>VLOOKUP(B406,MODALIDADE_1!A:G,6,FALSE)</f>
        <v>#N/A</v>
      </c>
      <c r="I406" s="142" t="e">
        <f>VLOOKUP(B406,MODALIDADE_1!A:G,7,FALSE)</f>
        <v>#N/A</v>
      </c>
      <c r="J406" s="106" t="e">
        <f>VLOOKUP(Tabela410[[#This Row],[Proposta de Referência]],SIMP_M1!A:K,9,FALSE)</f>
        <v>#VALUE!</v>
      </c>
      <c r="K406" s="106" t="e">
        <f>VLOOKUP(Tabela410[[#This Row],[Proposta de Referência]],SIMP_M1!A:K,8,FALSE)</f>
        <v>#VALUE!</v>
      </c>
      <c r="L406" s="107" t="e">
        <f t="shared" si="28"/>
        <v>#VALUE!</v>
      </c>
      <c r="M406" s="107" t="e">
        <f t="shared" si="29"/>
        <v>#VALUE!</v>
      </c>
      <c r="N406" s="142" t="e">
        <f t="shared" si="30"/>
        <v>#VALUE!</v>
      </c>
      <c r="O406" s="142" t="e">
        <f t="shared" si="31"/>
        <v>#N/A</v>
      </c>
      <c r="P406" s="24" t="str">
        <f>IFERROR(VLOOKUP(O406,HOSPITAIS_COM_DIVIDAS!A:E,5,FALSE),"")</f>
        <v/>
      </c>
    </row>
    <row r="407" spans="1:16" x14ac:dyDescent="0.25">
      <c r="A407" s="52" t="e">
        <f>Tabela410[[#This Row],[Status da Proposta]]</f>
        <v>#VALUE!</v>
      </c>
      <c r="B407" s="143">
        <f>MODALIDADE_1!A407</f>
        <v>0</v>
      </c>
      <c r="C407" s="142" t="e">
        <f>VLOOKUP(B407,MODALIDADE_1!A:B,2,FALSE)</f>
        <v>#N/A</v>
      </c>
      <c r="D407" s="142"/>
      <c r="E407" s="94" t="e">
        <f>VLOOKUP(B407,MODALIDADE_1!A:E,5,FALSE)</f>
        <v>#N/A</v>
      </c>
      <c r="F407" s="95" t="e">
        <f>VLOOKUP(B407,MODALIDADE_1!A:C,3,FALSE)</f>
        <v>#N/A</v>
      </c>
      <c r="G407" s="142" t="e">
        <f>VLOOKUP(B407,MODALIDADE_1!A:G,4,FALSE)</f>
        <v>#N/A</v>
      </c>
      <c r="H407" s="142" t="e">
        <f>VLOOKUP(B407,MODALIDADE_1!A:G,6,FALSE)</f>
        <v>#N/A</v>
      </c>
      <c r="I407" s="142" t="e">
        <f>VLOOKUP(B407,MODALIDADE_1!A:G,7,FALSE)</f>
        <v>#N/A</v>
      </c>
      <c r="J407" s="106" t="e">
        <f>VLOOKUP(Tabela410[[#This Row],[Proposta de Referência]],SIMP_M1!A:K,9,FALSE)</f>
        <v>#VALUE!</v>
      </c>
      <c r="K407" s="106" t="e">
        <f>VLOOKUP(Tabela410[[#This Row],[Proposta de Referência]],SIMP_M1!A:K,8,FALSE)</f>
        <v>#VALUE!</v>
      </c>
      <c r="L407" s="107" t="e">
        <f t="shared" si="28"/>
        <v>#VALUE!</v>
      </c>
      <c r="M407" s="107" t="e">
        <f t="shared" si="29"/>
        <v>#VALUE!</v>
      </c>
      <c r="N407" s="142" t="e">
        <f t="shared" si="30"/>
        <v>#VALUE!</v>
      </c>
      <c r="O407" s="142" t="e">
        <f t="shared" si="31"/>
        <v>#N/A</v>
      </c>
      <c r="P407" s="24" t="str">
        <f>IFERROR(VLOOKUP(O407,HOSPITAIS_COM_DIVIDAS!A:E,5,FALSE),"")</f>
        <v/>
      </c>
    </row>
    <row r="408" spans="1:16" x14ac:dyDescent="0.25">
      <c r="A408" s="52" t="e">
        <f>Tabela410[[#This Row],[Status da Proposta]]</f>
        <v>#VALUE!</v>
      </c>
      <c r="B408" s="143">
        <f>MODALIDADE_1!A408</f>
        <v>0</v>
      </c>
      <c r="C408" s="142" t="e">
        <f>VLOOKUP(B408,MODALIDADE_1!A:B,2,FALSE)</f>
        <v>#N/A</v>
      </c>
      <c r="D408" s="142"/>
      <c r="E408" s="94" t="e">
        <f>VLOOKUP(B408,MODALIDADE_1!A:E,5,FALSE)</f>
        <v>#N/A</v>
      </c>
      <c r="F408" s="95" t="e">
        <f>VLOOKUP(B408,MODALIDADE_1!A:C,3,FALSE)</f>
        <v>#N/A</v>
      </c>
      <c r="G408" s="142" t="e">
        <f>VLOOKUP(B408,MODALIDADE_1!A:G,4,FALSE)</f>
        <v>#N/A</v>
      </c>
      <c r="H408" s="142" t="e">
        <f>VLOOKUP(B408,MODALIDADE_1!A:G,6,FALSE)</f>
        <v>#N/A</v>
      </c>
      <c r="I408" s="142" t="e">
        <f>VLOOKUP(B408,MODALIDADE_1!A:G,7,FALSE)</f>
        <v>#N/A</v>
      </c>
      <c r="J408" s="106" t="e">
        <f>VLOOKUP(Tabela410[[#This Row],[Proposta de Referência]],SIMP_M1!A:K,9,FALSE)</f>
        <v>#VALUE!</v>
      </c>
      <c r="K408" s="106" t="e">
        <f>VLOOKUP(Tabela410[[#This Row],[Proposta de Referência]],SIMP_M1!A:K,8,FALSE)</f>
        <v>#VALUE!</v>
      </c>
      <c r="L408" s="107" t="e">
        <f t="shared" si="28"/>
        <v>#VALUE!</v>
      </c>
      <c r="M408" s="107" t="e">
        <f t="shared" si="29"/>
        <v>#VALUE!</v>
      </c>
      <c r="N408" s="142" t="e">
        <f t="shared" si="30"/>
        <v>#VALUE!</v>
      </c>
      <c r="O408" s="142" t="e">
        <f t="shared" si="31"/>
        <v>#N/A</v>
      </c>
      <c r="P408" s="24" t="str">
        <f>IFERROR(VLOOKUP(O408,HOSPITAIS_COM_DIVIDAS!A:E,5,FALSE),"")</f>
        <v/>
      </c>
    </row>
    <row r="409" spans="1:16" x14ac:dyDescent="0.25">
      <c r="A409" s="52" t="e">
        <f>Tabela410[[#This Row],[Status da Proposta]]</f>
        <v>#VALUE!</v>
      </c>
      <c r="B409" s="143">
        <f>MODALIDADE_1!A409</f>
        <v>0</v>
      </c>
      <c r="C409" s="142" t="e">
        <f>VLOOKUP(B409,MODALIDADE_1!A:B,2,FALSE)</f>
        <v>#N/A</v>
      </c>
      <c r="D409" s="142"/>
      <c r="E409" s="94" t="e">
        <f>VLOOKUP(B409,MODALIDADE_1!A:E,5,FALSE)</f>
        <v>#N/A</v>
      </c>
      <c r="F409" s="95" t="e">
        <f>VLOOKUP(B409,MODALIDADE_1!A:C,3,FALSE)</f>
        <v>#N/A</v>
      </c>
      <c r="G409" s="142" t="e">
        <f>VLOOKUP(B409,MODALIDADE_1!A:G,4,FALSE)</f>
        <v>#N/A</v>
      </c>
      <c r="H409" s="142" t="e">
        <f>VLOOKUP(B409,MODALIDADE_1!A:G,6,FALSE)</f>
        <v>#N/A</v>
      </c>
      <c r="I409" s="142" t="e">
        <f>VLOOKUP(B409,MODALIDADE_1!A:G,7,FALSE)</f>
        <v>#N/A</v>
      </c>
      <c r="J409" s="106" t="e">
        <f>VLOOKUP(Tabela410[[#This Row],[Proposta de Referência]],SIMP_M1!A:K,9,FALSE)</f>
        <v>#VALUE!</v>
      </c>
      <c r="K409" s="106" t="e">
        <f>VLOOKUP(Tabela410[[#This Row],[Proposta de Referência]],SIMP_M1!A:K,8,FALSE)</f>
        <v>#VALUE!</v>
      </c>
      <c r="L409" s="107" t="e">
        <f t="shared" si="28"/>
        <v>#VALUE!</v>
      </c>
      <c r="M409" s="107" t="e">
        <f t="shared" si="29"/>
        <v>#VALUE!</v>
      </c>
      <c r="N409" s="142" t="e">
        <f t="shared" si="30"/>
        <v>#VALUE!</v>
      </c>
      <c r="O409" s="142" t="e">
        <f t="shared" si="31"/>
        <v>#N/A</v>
      </c>
      <c r="P409" s="24" t="str">
        <f>IFERROR(VLOOKUP(O409,HOSPITAIS_COM_DIVIDAS!A:E,5,FALSE),"")</f>
        <v/>
      </c>
    </row>
    <row r="410" spans="1:16" x14ac:dyDescent="0.25">
      <c r="A410" s="52" t="e">
        <f>Tabela410[[#This Row],[Status da Proposta]]</f>
        <v>#VALUE!</v>
      </c>
      <c r="B410" s="143">
        <f>MODALIDADE_1!A410</f>
        <v>0</v>
      </c>
      <c r="C410" s="142" t="e">
        <f>VLOOKUP(B410,MODALIDADE_1!A:B,2,FALSE)</f>
        <v>#N/A</v>
      </c>
      <c r="D410" s="142"/>
      <c r="E410" s="94" t="e">
        <f>VLOOKUP(B410,MODALIDADE_1!A:E,5,FALSE)</f>
        <v>#N/A</v>
      </c>
      <c r="F410" s="95" t="e">
        <f>VLOOKUP(B410,MODALIDADE_1!A:C,3,FALSE)</f>
        <v>#N/A</v>
      </c>
      <c r="G410" s="142" t="e">
        <f>VLOOKUP(B410,MODALIDADE_1!A:G,4,FALSE)</f>
        <v>#N/A</v>
      </c>
      <c r="H410" s="142" t="e">
        <f>VLOOKUP(B410,MODALIDADE_1!A:G,6,FALSE)</f>
        <v>#N/A</v>
      </c>
      <c r="I410" s="142" t="e">
        <f>VLOOKUP(B410,MODALIDADE_1!A:G,7,FALSE)</f>
        <v>#N/A</v>
      </c>
      <c r="J410" s="106" t="e">
        <f>VLOOKUP(Tabela410[[#This Row],[Proposta de Referência]],SIMP_M1!A:K,9,FALSE)</f>
        <v>#VALUE!</v>
      </c>
      <c r="K410" s="106" t="e">
        <f>VLOOKUP(Tabela410[[#This Row],[Proposta de Referência]],SIMP_M1!A:K,8,FALSE)</f>
        <v>#VALUE!</v>
      </c>
      <c r="L410" s="107" t="e">
        <f t="shared" si="28"/>
        <v>#VALUE!</v>
      </c>
      <c r="M410" s="107" t="e">
        <f t="shared" si="29"/>
        <v>#VALUE!</v>
      </c>
      <c r="N410" s="142" t="e">
        <f t="shared" si="30"/>
        <v>#VALUE!</v>
      </c>
      <c r="O410" s="142" t="e">
        <f t="shared" si="31"/>
        <v>#N/A</v>
      </c>
      <c r="P410" s="24" t="str">
        <f>IFERROR(VLOOKUP(O410,HOSPITAIS_COM_DIVIDAS!A:E,5,FALSE),"")</f>
        <v/>
      </c>
    </row>
    <row r="411" spans="1:16" x14ac:dyDescent="0.25">
      <c r="A411" s="52" t="e">
        <f>Tabela410[[#This Row],[Status da Proposta]]</f>
        <v>#VALUE!</v>
      </c>
      <c r="B411" s="143">
        <f>MODALIDADE_1!A411</f>
        <v>0</v>
      </c>
      <c r="C411" s="142" t="e">
        <f>VLOOKUP(B411,MODALIDADE_1!A:B,2,FALSE)</f>
        <v>#N/A</v>
      </c>
      <c r="D411" s="142"/>
      <c r="E411" s="94" t="e">
        <f>VLOOKUP(B411,MODALIDADE_1!A:E,5,FALSE)</f>
        <v>#N/A</v>
      </c>
      <c r="F411" s="95" t="e">
        <f>VLOOKUP(B411,MODALIDADE_1!A:C,3,FALSE)</f>
        <v>#N/A</v>
      </c>
      <c r="G411" s="142" t="e">
        <f>VLOOKUP(B411,MODALIDADE_1!A:G,4,FALSE)</f>
        <v>#N/A</v>
      </c>
      <c r="H411" s="142" t="e">
        <f>VLOOKUP(B411,MODALIDADE_1!A:G,6,FALSE)</f>
        <v>#N/A</v>
      </c>
      <c r="I411" s="142" t="e">
        <f>VLOOKUP(B411,MODALIDADE_1!A:G,7,FALSE)</f>
        <v>#N/A</v>
      </c>
      <c r="J411" s="106" t="e">
        <f>VLOOKUP(Tabela410[[#This Row],[Proposta de Referência]],SIMP_M1!A:K,9,FALSE)</f>
        <v>#VALUE!</v>
      </c>
      <c r="K411" s="106" t="e">
        <f>VLOOKUP(Tabela410[[#This Row],[Proposta de Referência]],SIMP_M1!A:K,8,FALSE)</f>
        <v>#VALUE!</v>
      </c>
      <c r="L411" s="107" t="e">
        <f t="shared" si="28"/>
        <v>#VALUE!</v>
      </c>
      <c r="M411" s="107" t="e">
        <f t="shared" si="29"/>
        <v>#VALUE!</v>
      </c>
      <c r="N411" s="142" t="e">
        <f t="shared" si="30"/>
        <v>#VALUE!</v>
      </c>
      <c r="O411" s="142" t="e">
        <f t="shared" si="31"/>
        <v>#N/A</v>
      </c>
      <c r="P411" s="24" t="str">
        <f>IFERROR(VLOOKUP(O411,HOSPITAIS_COM_DIVIDAS!A:E,5,FALSE),"")</f>
        <v/>
      </c>
    </row>
    <row r="412" spans="1:16" x14ac:dyDescent="0.25">
      <c r="A412" s="52" t="e">
        <f>Tabela410[[#This Row],[Status da Proposta]]</f>
        <v>#VALUE!</v>
      </c>
      <c r="B412" s="143">
        <f>MODALIDADE_1!A412</f>
        <v>0</v>
      </c>
      <c r="C412" s="142" t="e">
        <f>VLOOKUP(B412,MODALIDADE_1!A:B,2,FALSE)</f>
        <v>#N/A</v>
      </c>
      <c r="D412" s="142"/>
      <c r="E412" s="94" t="e">
        <f>VLOOKUP(B412,MODALIDADE_1!A:E,5,FALSE)</f>
        <v>#N/A</v>
      </c>
      <c r="F412" s="95" t="e">
        <f>VLOOKUP(B412,MODALIDADE_1!A:C,3,FALSE)</f>
        <v>#N/A</v>
      </c>
      <c r="G412" s="142" t="e">
        <f>VLOOKUP(B412,MODALIDADE_1!A:G,4,FALSE)</f>
        <v>#N/A</v>
      </c>
      <c r="H412" s="142" t="e">
        <f>VLOOKUP(B412,MODALIDADE_1!A:G,6,FALSE)</f>
        <v>#N/A</v>
      </c>
      <c r="I412" s="142" t="e">
        <f>VLOOKUP(B412,MODALIDADE_1!A:G,7,FALSE)</f>
        <v>#N/A</v>
      </c>
      <c r="J412" s="106" t="e">
        <f>VLOOKUP(Tabela410[[#This Row],[Proposta de Referência]],SIMP_M1!A:K,9,FALSE)</f>
        <v>#VALUE!</v>
      </c>
      <c r="K412" s="106" t="e">
        <f>VLOOKUP(Tabela410[[#This Row],[Proposta de Referência]],SIMP_M1!A:K,8,FALSE)</f>
        <v>#VALUE!</v>
      </c>
      <c r="L412" s="107" t="e">
        <f t="shared" si="28"/>
        <v>#VALUE!</v>
      </c>
      <c r="M412" s="107" t="e">
        <f t="shared" si="29"/>
        <v>#VALUE!</v>
      </c>
      <c r="N412" s="142" t="e">
        <f t="shared" si="30"/>
        <v>#VALUE!</v>
      </c>
      <c r="O412" s="142" t="e">
        <f t="shared" si="31"/>
        <v>#N/A</v>
      </c>
      <c r="P412" s="24" t="str">
        <f>IFERROR(VLOOKUP(O412,HOSPITAIS_COM_DIVIDAS!A:E,5,FALSE),"")</f>
        <v/>
      </c>
    </row>
    <row r="413" spans="1:16" x14ac:dyDescent="0.25">
      <c r="A413" s="52" t="e">
        <f>Tabela410[[#This Row],[Status da Proposta]]</f>
        <v>#VALUE!</v>
      </c>
      <c r="B413" s="143">
        <f>MODALIDADE_1!A413</f>
        <v>0</v>
      </c>
      <c r="C413" s="142" t="e">
        <f>VLOOKUP(B413,MODALIDADE_1!A:B,2,FALSE)</f>
        <v>#N/A</v>
      </c>
      <c r="D413" s="142"/>
      <c r="E413" s="94" t="e">
        <f>VLOOKUP(B413,MODALIDADE_1!A:E,5,FALSE)</f>
        <v>#N/A</v>
      </c>
      <c r="F413" s="95" t="e">
        <f>VLOOKUP(B413,MODALIDADE_1!A:C,3,FALSE)</f>
        <v>#N/A</v>
      </c>
      <c r="G413" s="142" t="e">
        <f>VLOOKUP(B413,MODALIDADE_1!A:G,4,FALSE)</f>
        <v>#N/A</v>
      </c>
      <c r="H413" s="142" t="e">
        <f>VLOOKUP(B413,MODALIDADE_1!A:G,6,FALSE)</f>
        <v>#N/A</v>
      </c>
      <c r="I413" s="142" t="e">
        <f>VLOOKUP(B413,MODALIDADE_1!A:G,7,FALSE)</f>
        <v>#N/A</v>
      </c>
      <c r="J413" s="106" t="e">
        <f>VLOOKUP(Tabela410[[#This Row],[Proposta de Referência]],SIMP_M1!A:K,9,FALSE)</f>
        <v>#VALUE!</v>
      </c>
      <c r="K413" s="106" t="e">
        <f>VLOOKUP(Tabela410[[#This Row],[Proposta de Referência]],SIMP_M1!A:K,8,FALSE)</f>
        <v>#VALUE!</v>
      </c>
      <c r="L413" s="107" t="e">
        <f t="shared" si="28"/>
        <v>#VALUE!</v>
      </c>
      <c r="M413" s="107" t="e">
        <f t="shared" si="29"/>
        <v>#VALUE!</v>
      </c>
      <c r="N413" s="142" t="e">
        <f t="shared" si="30"/>
        <v>#VALUE!</v>
      </c>
      <c r="O413" s="142" t="e">
        <f t="shared" si="31"/>
        <v>#N/A</v>
      </c>
      <c r="P413" s="24" t="str">
        <f>IFERROR(VLOOKUP(O413,HOSPITAIS_COM_DIVIDAS!A:E,5,FALSE),"")</f>
        <v/>
      </c>
    </row>
    <row r="414" spans="1:16" x14ac:dyDescent="0.25">
      <c r="A414" s="52" t="e">
        <f>Tabela410[[#This Row],[Status da Proposta]]</f>
        <v>#VALUE!</v>
      </c>
      <c r="B414" s="143">
        <f>MODALIDADE_1!A414</f>
        <v>0</v>
      </c>
      <c r="C414" s="142" t="e">
        <f>VLOOKUP(B414,MODALIDADE_1!A:B,2,FALSE)</f>
        <v>#N/A</v>
      </c>
      <c r="D414" s="142"/>
      <c r="E414" s="94" t="e">
        <f>VLOOKUP(B414,MODALIDADE_1!A:E,5,FALSE)</f>
        <v>#N/A</v>
      </c>
      <c r="F414" s="95" t="e">
        <f>VLOOKUP(B414,MODALIDADE_1!A:C,3,FALSE)</f>
        <v>#N/A</v>
      </c>
      <c r="G414" s="142" t="e">
        <f>VLOOKUP(B414,MODALIDADE_1!A:G,4,FALSE)</f>
        <v>#N/A</v>
      </c>
      <c r="H414" s="142" t="e">
        <f>VLOOKUP(B414,MODALIDADE_1!A:G,6,FALSE)</f>
        <v>#N/A</v>
      </c>
      <c r="I414" s="142" t="e">
        <f>VLOOKUP(B414,MODALIDADE_1!A:G,7,FALSE)</f>
        <v>#N/A</v>
      </c>
      <c r="J414" s="106" t="e">
        <f>VLOOKUP(Tabela410[[#This Row],[Proposta de Referência]],SIMP_M1!A:K,9,FALSE)</f>
        <v>#VALUE!</v>
      </c>
      <c r="K414" s="106" t="e">
        <f>VLOOKUP(Tabela410[[#This Row],[Proposta de Referência]],SIMP_M1!A:K,8,FALSE)</f>
        <v>#VALUE!</v>
      </c>
      <c r="L414" s="107" t="e">
        <f t="shared" si="28"/>
        <v>#VALUE!</v>
      </c>
      <c r="M414" s="107" t="e">
        <f t="shared" si="29"/>
        <v>#VALUE!</v>
      </c>
      <c r="N414" s="142" t="e">
        <f t="shared" si="30"/>
        <v>#VALUE!</v>
      </c>
      <c r="O414" s="142" t="e">
        <f t="shared" si="31"/>
        <v>#N/A</v>
      </c>
      <c r="P414" s="24" t="str">
        <f>IFERROR(VLOOKUP(O414,HOSPITAIS_COM_DIVIDAS!A:E,5,FALSE),"")</f>
        <v/>
      </c>
    </row>
    <row r="415" spans="1:16" x14ac:dyDescent="0.25">
      <c r="A415" s="52" t="e">
        <f>Tabela410[[#This Row],[Status da Proposta]]</f>
        <v>#VALUE!</v>
      </c>
      <c r="B415" s="143">
        <f>MODALIDADE_1!A415</f>
        <v>0</v>
      </c>
      <c r="C415" s="142" t="e">
        <f>VLOOKUP(B415,MODALIDADE_1!A:B,2,FALSE)</f>
        <v>#N/A</v>
      </c>
      <c r="D415" s="142"/>
      <c r="E415" s="94" t="e">
        <f>VLOOKUP(B415,MODALIDADE_1!A:E,5,FALSE)</f>
        <v>#N/A</v>
      </c>
      <c r="F415" s="95" t="e">
        <f>VLOOKUP(B415,MODALIDADE_1!A:C,3,FALSE)</f>
        <v>#N/A</v>
      </c>
      <c r="G415" s="142" t="e">
        <f>VLOOKUP(B415,MODALIDADE_1!A:G,4,FALSE)</f>
        <v>#N/A</v>
      </c>
      <c r="H415" s="142" t="e">
        <f>VLOOKUP(B415,MODALIDADE_1!A:G,6,FALSE)</f>
        <v>#N/A</v>
      </c>
      <c r="I415" s="142" t="e">
        <f>VLOOKUP(B415,MODALIDADE_1!A:G,7,FALSE)</f>
        <v>#N/A</v>
      </c>
      <c r="J415" s="106" t="e">
        <f>VLOOKUP(Tabela410[[#This Row],[Proposta de Referência]],SIMP_M1!A:K,9,FALSE)</f>
        <v>#VALUE!</v>
      </c>
      <c r="K415" s="106" t="e">
        <f>VLOOKUP(Tabela410[[#This Row],[Proposta de Referência]],SIMP_M1!A:K,8,FALSE)</f>
        <v>#VALUE!</v>
      </c>
      <c r="L415" s="107" t="e">
        <f t="shared" si="28"/>
        <v>#VALUE!</v>
      </c>
      <c r="M415" s="107" t="e">
        <f t="shared" si="29"/>
        <v>#VALUE!</v>
      </c>
      <c r="N415" s="142" t="e">
        <f t="shared" si="30"/>
        <v>#VALUE!</v>
      </c>
      <c r="O415" s="142" t="e">
        <f t="shared" si="31"/>
        <v>#N/A</v>
      </c>
      <c r="P415" s="24" t="str">
        <f>IFERROR(VLOOKUP(O415,HOSPITAIS_COM_DIVIDAS!A:E,5,FALSE),"")</f>
        <v/>
      </c>
    </row>
    <row r="416" spans="1:16" x14ac:dyDescent="0.25">
      <c r="A416" s="52" t="e">
        <f>Tabela410[[#This Row],[Status da Proposta]]</f>
        <v>#VALUE!</v>
      </c>
      <c r="B416" s="143">
        <f>MODALIDADE_1!A416</f>
        <v>0</v>
      </c>
      <c r="C416" s="142" t="e">
        <f>VLOOKUP(B416,MODALIDADE_1!A:B,2,FALSE)</f>
        <v>#N/A</v>
      </c>
      <c r="D416" s="142"/>
      <c r="E416" s="94" t="e">
        <f>VLOOKUP(B416,MODALIDADE_1!A:E,5,FALSE)</f>
        <v>#N/A</v>
      </c>
      <c r="F416" s="95" t="e">
        <f>VLOOKUP(B416,MODALIDADE_1!A:C,3,FALSE)</f>
        <v>#N/A</v>
      </c>
      <c r="G416" s="142" t="e">
        <f>VLOOKUP(B416,MODALIDADE_1!A:G,4,FALSE)</f>
        <v>#N/A</v>
      </c>
      <c r="H416" s="142" t="e">
        <f>VLOOKUP(B416,MODALIDADE_1!A:G,6,FALSE)</f>
        <v>#N/A</v>
      </c>
      <c r="I416" s="142" t="e">
        <f>VLOOKUP(B416,MODALIDADE_1!A:G,7,FALSE)</f>
        <v>#N/A</v>
      </c>
      <c r="J416" s="106" t="e">
        <f>VLOOKUP(Tabela410[[#This Row],[Proposta de Referência]],SIMP_M1!A:K,9,FALSE)</f>
        <v>#VALUE!</v>
      </c>
      <c r="K416" s="106" t="e">
        <f>VLOOKUP(Tabela410[[#This Row],[Proposta de Referência]],SIMP_M1!A:K,8,FALSE)</f>
        <v>#VALUE!</v>
      </c>
      <c r="L416" s="107" t="e">
        <f t="shared" ref="L416:L479" si="32">K416+J416</f>
        <v>#VALUE!</v>
      </c>
      <c r="M416" s="107" t="e">
        <f t="shared" ref="M416:M479" si="33">L416*12</f>
        <v>#VALUE!</v>
      </c>
      <c r="N416" s="142" t="e">
        <f t="shared" ref="N416:N479" si="34">IF(L416&gt;100000,"SIM, POSSUI VALOR ACIMA DE R$100.000,00","NÃO, POSSUI VALOR NECESSÁRIO")</f>
        <v>#VALUE!</v>
      </c>
      <c r="O416" s="142" t="e">
        <f t="shared" ref="O416:O479" si="35">LEFT(E416,8)</f>
        <v>#N/A</v>
      </c>
      <c r="P416" s="24" t="str">
        <f>IFERROR(VLOOKUP(O416,HOSPITAIS_COM_DIVIDAS!A:E,5,FALSE),"")</f>
        <v/>
      </c>
    </row>
    <row r="417" spans="1:16" x14ac:dyDescent="0.25">
      <c r="A417" s="52" t="e">
        <f>Tabela410[[#This Row],[Status da Proposta]]</f>
        <v>#VALUE!</v>
      </c>
      <c r="B417" s="143">
        <f>MODALIDADE_1!A417</f>
        <v>0</v>
      </c>
      <c r="C417" s="142" t="e">
        <f>VLOOKUP(B417,MODALIDADE_1!A:B,2,FALSE)</f>
        <v>#N/A</v>
      </c>
      <c r="D417" s="142"/>
      <c r="E417" s="94" t="e">
        <f>VLOOKUP(B417,MODALIDADE_1!A:E,5,FALSE)</f>
        <v>#N/A</v>
      </c>
      <c r="F417" s="95" t="e">
        <f>VLOOKUP(B417,MODALIDADE_1!A:C,3,FALSE)</f>
        <v>#N/A</v>
      </c>
      <c r="G417" s="142" t="e">
        <f>VLOOKUP(B417,MODALIDADE_1!A:G,4,FALSE)</f>
        <v>#N/A</v>
      </c>
      <c r="H417" s="142" t="e">
        <f>VLOOKUP(B417,MODALIDADE_1!A:G,6,FALSE)</f>
        <v>#N/A</v>
      </c>
      <c r="I417" s="142" t="e">
        <f>VLOOKUP(B417,MODALIDADE_1!A:G,7,FALSE)</f>
        <v>#N/A</v>
      </c>
      <c r="J417" s="106" t="e">
        <f>VLOOKUP(Tabela410[[#This Row],[Proposta de Referência]],SIMP_M1!A:K,9,FALSE)</f>
        <v>#VALUE!</v>
      </c>
      <c r="K417" s="106" t="e">
        <f>VLOOKUP(Tabela410[[#This Row],[Proposta de Referência]],SIMP_M1!A:K,8,FALSE)</f>
        <v>#VALUE!</v>
      </c>
      <c r="L417" s="107" t="e">
        <f t="shared" si="32"/>
        <v>#VALUE!</v>
      </c>
      <c r="M417" s="107" t="e">
        <f t="shared" si="33"/>
        <v>#VALUE!</v>
      </c>
      <c r="N417" s="142" t="e">
        <f t="shared" si="34"/>
        <v>#VALUE!</v>
      </c>
      <c r="O417" s="142" t="e">
        <f t="shared" si="35"/>
        <v>#N/A</v>
      </c>
      <c r="P417" s="24" t="str">
        <f>IFERROR(VLOOKUP(O417,HOSPITAIS_COM_DIVIDAS!A:E,5,FALSE),"")</f>
        <v/>
      </c>
    </row>
    <row r="418" spans="1:16" x14ac:dyDescent="0.25">
      <c r="A418" s="52" t="e">
        <f>Tabela410[[#This Row],[Status da Proposta]]</f>
        <v>#VALUE!</v>
      </c>
      <c r="B418" s="143">
        <f>MODALIDADE_1!A418</f>
        <v>0</v>
      </c>
      <c r="C418" s="142" t="e">
        <f>VLOOKUP(B418,MODALIDADE_1!A:B,2,FALSE)</f>
        <v>#N/A</v>
      </c>
      <c r="D418" s="142"/>
      <c r="E418" s="94" t="e">
        <f>VLOOKUP(B418,MODALIDADE_1!A:E,5,FALSE)</f>
        <v>#N/A</v>
      </c>
      <c r="F418" s="95" t="e">
        <f>VLOOKUP(B418,MODALIDADE_1!A:C,3,FALSE)</f>
        <v>#N/A</v>
      </c>
      <c r="G418" s="142" t="e">
        <f>VLOOKUP(B418,MODALIDADE_1!A:G,4,FALSE)</f>
        <v>#N/A</v>
      </c>
      <c r="H418" s="142" t="e">
        <f>VLOOKUP(B418,MODALIDADE_1!A:G,6,FALSE)</f>
        <v>#N/A</v>
      </c>
      <c r="I418" s="142" t="e">
        <f>VLOOKUP(B418,MODALIDADE_1!A:G,7,FALSE)</f>
        <v>#N/A</v>
      </c>
      <c r="J418" s="106" t="e">
        <f>VLOOKUP(Tabela410[[#This Row],[Proposta de Referência]],SIMP_M1!A:K,9,FALSE)</f>
        <v>#VALUE!</v>
      </c>
      <c r="K418" s="106" t="e">
        <f>VLOOKUP(Tabela410[[#This Row],[Proposta de Referência]],SIMP_M1!A:K,8,FALSE)</f>
        <v>#VALUE!</v>
      </c>
      <c r="L418" s="107" t="e">
        <f t="shared" si="32"/>
        <v>#VALUE!</v>
      </c>
      <c r="M418" s="107" t="e">
        <f t="shared" si="33"/>
        <v>#VALUE!</v>
      </c>
      <c r="N418" s="142" t="e">
        <f t="shared" si="34"/>
        <v>#VALUE!</v>
      </c>
      <c r="O418" s="142" t="e">
        <f t="shared" si="35"/>
        <v>#N/A</v>
      </c>
      <c r="P418" s="24" t="str">
        <f>IFERROR(VLOOKUP(O418,HOSPITAIS_COM_DIVIDAS!A:E,5,FALSE),"")</f>
        <v/>
      </c>
    </row>
    <row r="419" spans="1:16" x14ac:dyDescent="0.25">
      <c r="A419" s="52" t="e">
        <f>Tabela410[[#This Row],[Status da Proposta]]</f>
        <v>#VALUE!</v>
      </c>
      <c r="B419" s="143">
        <f>MODALIDADE_1!A419</f>
        <v>0</v>
      </c>
      <c r="C419" s="142" t="e">
        <f>VLOOKUP(B419,MODALIDADE_1!A:B,2,FALSE)</f>
        <v>#N/A</v>
      </c>
      <c r="D419" s="142"/>
      <c r="E419" s="94" t="e">
        <f>VLOOKUP(B419,MODALIDADE_1!A:E,5,FALSE)</f>
        <v>#N/A</v>
      </c>
      <c r="F419" s="95" t="e">
        <f>VLOOKUP(B419,MODALIDADE_1!A:C,3,FALSE)</f>
        <v>#N/A</v>
      </c>
      <c r="G419" s="142" t="e">
        <f>VLOOKUP(B419,MODALIDADE_1!A:G,4,FALSE)</f>
        <v>#N/A</v>
      </c>
      <c r="H419" s="142" t="e">
        <f>VLOOKUP(B419,MODALIDADE_1!A:G,6,FALSE)</f>
        <v>#N/A</v>
      </c>
      <c r="I419" s="142" t="e">
        <f>VLOOKUP(B419,MODALIDADE_1!A:G,7,FALSE)</f>
        <v>#N/A</v>
      </c>
      <c r="J419" s="106" t="e">
        <f>VLOOKUP(Tabela410[[#This Row],[Proposta de Referência]],SIMP_M1!A:K,9,FALSE)</f>
        <v>#VALUE!</v>
      </c>
      <c r="K419" s="106" t="e">
        <f>VLOOKUP(Tabela410[[#This Row],[Proposta de Referência]],SIMP_M1!A:K,8,FALSE)</f>
        <v>#VALUE!</v>
      </c>
      <c r="L419" s="107" t="e">
        <f t="shared" si="32"/>
        <v>#VALUE!</v>
      </c>
      <c r="M419" s="107" t="e">
        <f t="shared" si="33"/>
        <v>#VALUE!</v>
      </c>
      <c r="N419" s="142" t="e">
        <f t="shared" si="34"/>
        <v>#VALUE!</v>
      </c>
      <c r="O419" s="142" t="e">
        <f t="shared" si="35"/>
        <v>#N/A</v>
      </c>
      <c r="P419" s="24" t="str">
        <f>IFERROR(VLOOKUP(O419,HOSPITAIS_COM_DIVIDAS!A:E,5,FALSE),"")</f>
        <v/>
      </c>
    </row>
    <row r="420" spans="1:16" x14ac:dyDescent="0.25">
      <c r="A420" s="52" t="e">
        <f>Tabela410[[#This Row],[Status da Proposta]]</f>
        <v>#VALUE!</v>
      </c>
      <c r="B420" s="143">
        <f>MODALIDADE_1!A420</f>
        <v>0</v>
      </c>
      <c r="C420" s="142" t="e">
        <f>VLOOKUP(B420,MODALIDADE_1!A:B,2,FALSE)</f>
        <v>#N/A</v>
      </c>
      <c r="D420" s="142"/>
      <c r="E420" s="94" t="e">
        <f>VLOOKUP(B420,MODALIDADE_1!A:E,5,FALSE)</f>
        <v>#N/A</v>
      </c>
      <c r="F420" s="95" t="e">
        <f>VLOOKUP(B420,MODALIDADE_1!A:C,3,FALSE)</f>
        <v>#N/A</v>
      </c>
      <c r="G420" s="142" t="e">
        <f>VLOOKUP(B420,MODALIDADE_1!A:G,4,FALSE)</f>
        <v>#N/A</v>
      </c>
      <c r="H420" s="142" t="e">
        <f>VLOOKUP(B420,MODALIDADE_1!A:G,6,FALSE)</f>
        <v>#N/A</v>
      </c>
      <c r="I420" s="142" t="e">
        <f>VLOOKUP(B420,MODALIDADE_1!A:G,7,FALSE)</f>
        <v>#N/A</v>
      </c>
      <c r="J420" s="106" t="e">
        <f>VLOOKUP(Tabela410[[#This Row],[Proposta de Referência]],SIMP_M1!A:K,9,FALSE)</f>
        <v>#VALUE!</v>
      </c>
      <c r="K420" s="106" t="e">
        <f>VLOOKUP(Tabela410[[#This Row],[Proposta de Referência]],SIMP_M1!A:K,8,FALSE)</f>
        <v>#VALUE!</v>
      </c>
      <c r="L420" s="107" t="e">
        <f t="shared" si="32"/>
        <v>#VALUE!</v>
      </c>
      <c r="M420" s="107" t="e">
        <f t="shared" si="33"/>
        <v>#VALUE!</v>
      </c>
      <c r="N420" s="142" t="e">
        <f t="shared" si="34"/>
        <v>#VALUE!</v>
      </c>
      <c r="O420" s="142" t="e">
        <f t="shared" si="35"/>
        <v>#N/A</v>
      </c>
      <c r="P420" s="24" t="str">
        <f>IFERROR(VLOOKUP(O420,HOSPITAIS_COM_DIVIDAS!A:E,5,FALSE),"")</f>
        <v/>
      </c>
    </row>
    <row r="421" spans="1:16" x14ac:dyDescent="0.25">
      <c r="A421" s="52" t="e">
        <f>Tabela410[[#This Row],[Status da Proposta]]</f>
        <v>#VALUE!</v>
      </c>
      <c r="B421" s="143">
        <f>MODALIDADE_1!A421</f>
        <v>0</v>
      </c>
      <c r="C421" s="142" t="e">
        <f>VLOOKUP(B421,MODALIDADE_1!A:B,2,FALSE)</f>
        <v>#N/A</v>
      </c>
      <c r="D421" s="142"/>
      <c r="E421" s="94" t="e">
        <f>VLOOKUP(B421,MODALIDADE_1!A:E,5,FALSE)</f>
        <v>#N/A</v>
      </c>
      <c r="F421" s="95" t="e">
        <f>VLOOKUP(B421,MODALIDADE_1!A:C,3,FALSE)</f>
        <v>#N/A</v>
      </c>
      <c r="G421" s="142" t="e">
        <f>VLOOKUP(B421,MODALIDADE_1!A:G,4,FALSE)</f>
        <v>#N/A</v>
      </c>
      <c r="H421" s="142" t="e">
        <f>VLOOKUP(B421,MODALIDADE_1!A:G,6,FALSE)</f>
        <v>#N/A</v>
      </c>
      <c r="I421" s="142" t="e">
        <f>VLOOKUP(B421,MODALIDADE_1!A:G,7,FALSE)</f>
        <v>#N/A</v>
      </c>
      <c r="J421" s="106" t="e">
        <f>VLOOKUP(Tabela410[[#This Row],[Proposta de Referência]],SIMP_M1!A:K,9,FALSE)</f>
        <v>#VALUE!</v>
      </c>
      <c r="K421" s="106" t="e">
        <f>VLOOKUP(Tabela410[[#This Row],[Proposta de Referência]],SIMP_M1!A:K,8,FALSE)</f>
        <v>#VALUE!</v>
      </c>
      <c r="L421" s="107" t="e">
        <f t="shared" si="32"/>
        <v>#VALUE!</v>
      </c>
      <c r="M421" s="107" t="e">
        <f t="shared" si="33"/>
        <v>#VALUE!</v>
      </c>
      <c r="N421" s="142" t="e">
        <f t="shared" si="34"/>
        <v>#VALUE!</v>
      </c>
      <c r="O421" s="142" t="e">
        <f t="shared" si="35"/>
        <v>#N/A</v>
      </c>
      <c r="P421" s="24" t="str">
        <f>IFERROR(VLOOKUP(O421,HOSPITAIS_COM_DIVIDAS!A:E,5,FALSE),"")</f>
        <v/>
      </c>
    </row>
    <row r="422" spans="1:16" x14ac:dyDescent="0.25">
      <c r="A422" s="52" t="e">
        <f>Tabela410[[#This Row],[Status da Proposta]]</f>
        <v>#VALUE!</v>
      </c>
      <c r="B422" s="143">
        <f>MODALIDADE_1!A422</f>
        <v>0</v>
      </c>
      <c r="C422" s="142" t="e">
        <f>VLOOKUP(B422,MODALIDADE_1!A:B,2,FALSE)</f>
        <v>#N/A</v>
      </c>
      <c r="D422" s="142"/>
      <c r="E422" s="94" t="e">
        <f>VLOOKUP(B422,MODALIDADE_1!A:E,5,FALSE)</f>
        <v>#N/A</v>
      </c>
      <c r="F422" s="95" t="e">
        <f>VLOOKUP(B422,MODALIDADE_1!A:C,3,FALSE)</f>
        <v>#N/A</v>
      </c>
      <c r="G422" s="142" t="e">
        <f>VLOOKUP(B422,MODALIDADE_1!A:G,4,FALSE)</f>
        <v>#N/A</v>
      </c>
      <c r="H422" s="142" t="e">
        <f>VLOOKUP(B422,MODALIDADE_1!A:G,6,FALSE)</f>
        <v>#N/A</v>
      </c>
      <c r="I422" s="142" t="e">
        <f>VLOOKUP(B422,MODALIDADE_1!A:G,7,FALSE)</f>
        <v>#N/A</v>
      </c>
      <c r="J422" s="106" t="e">
        <f>VLOOKUP(Tabela410[[#This Row],[Proposta de Referência]],SIMP_M1!A:K,9,FALSE)</f>
        <v>#VALUE!</v>
      </c>
      <c r="K422" s="106" t="e">
        <f>VLOOKUP(Tabela410[[#This Row],[Proposta de Referência]],SIMP_M1!A:K,8,FALSE)</f>
        <v>#VALUE!</v>
      </c>
      <c r="L422" s="107" t="e">
        <f t="shared" si="32"/>
        <v>#VALUE!</v>
      </c>
      <c r="M422" s="107" t="e">
        <f t="shared" si="33"/>
        <v>#VALUE!</v>
      </c>
      <c r="N422" s="142" t="e">
        <f t="shared" si="34"/>
        <v>#VALUE!</v>
      </c>
      <c r="O422" s="142" t="e">
        <f t="shared" si="35"/>
        <v>#N/A</v>
      </c>
      <c r="P422" s="24" t="str">
        <f>IFERROR(VLOOKUP(O422,HOSPITAIS_COM_DIVIDAS!A:E,5,FALSE),"")</f>
        <v/>
      </c>
    </row>
    <row r="423" spans="1:16" x14ac:dyDescent="0.25">
      <c r="A423" s="52" t="e">
        <f>Tabela410[[#This Row],[Status da Proposta]]</f>
        <v>#VALUE!</v>
      </c>
      <c r="B423" s="143">
        <f>MODALIDADE_1!A423</f>
        <v>0</v>
      </c>
      <c r="C423" s="142" t="e">
        <f>VLOOKUP(B423,MODALIDADE_1!A:B,2,FALSE)</f>
        <v>#N/A</v>
      </c>
      <c r="D423" s="142"/>
      <c r="E423" s="94" t="e">
        <f>VLOOKUP(B423,MODALIDADE_1!A:E,5,FALSE)</f>
        <v>#N/A</v>
      </c>
      <c r="F423" s="95" t="e">
        <f>VLOOKUP(B423,MODALIDADE_1!A:C,3,FALSE)</f>
        <v>#N/A</v>
      </c>
      <c r="G423" s="142" t="e">
        <f>VLOOKUP(B423,MODALIDADE_1!A:G,4,FALSE)</f>
        <v>#N/A</v>
      </c>
      <c r="H423" s="142" t="e">
        <f>VLOOKUP(B423,MODALIDADE_1!A:G,6,FALSE)</f>
        <v>#N/A</v>
      </c>
      <c r="I423" s="142" t="e">
        <f>VLOOKUP(B423,MODALIDADE_1!A:G,7,FALSE)</f>
        <v>#N/A</v>
      </c>
      <c r="J423" s="106" t="e">
        <f>VLOOKUP(Tabela410[[#This Row],[Proposta de Referência]],SIMP_M1!A:K,9,FALSE)</f>
        <v>#VALUE!</v>
      </c>
      <c r="K423" s="106" t="e">
        <f>VLOOKUP(Tabela410[[#This Row],[Proposta de Referência]],SIMP_M1!A:K,8,FALSE)</f>
        <v>#VALUE!</v>
      </c>
      <c r="L423" s="107" t="e">
        <f t="shared" si="32"/>
        <v>#VALUE!</v>
      </c>
      <c r="M423" s="107" t="e">
        <f t="shared" si="33"/>
        <v>#VALUE!</v>
      </c>
      <c r="N423" s="142" t="e">
        <f t="shared" si="34"/>
        <v>#VALUE!</v>
      </c>
      <c r="O423" s="142" t="e">
        <f t="shared" si="35"/>
        <v>#N/A</v>
      </c>
      <c r="P423" s="24" t="str">
        <f>IFERROR(VLOOKUP(O423,HOSPITAIS_COM_DIVIDAS!A:E,5,FALSE),"")</f>
        <v/>
      </c>
    </row>
    <row r="424" spans="1:16" x14ac:dyDescent="0.25">
      <c r="A424" s="52" t="e">
        <f>Tabela410[[#This Row],[Status da Proposta]]</f>
        <v>#VALUE!</v>
      </c>
      <c r="B424" s="143">
        <f>MODALIDADE_1!A424</f>
        <v>0</v>
      </c>
      <c r="C424" s="142" t="e">
        <f>VLOOKUP(B424,MODALIDADE_1!A:B,2,FALSE)</f>
        <v>#N/A</v>
      </c>
      <c r="D424" s="142"/>
      <c r="E424" s="94" t="e">
        <f>VLOOKUP(B424,MODALIDADE_1!A:E,5,FALSE)</f>
        <v>#N/A</v>
      </c>
      <c r="F424" s="95" t="e">
        <f>VLOOKUP(B424,MODALIDADE_1!A:C,3,FALSE)</f>
        <v>#N/A</v>
      </c>
      <c r="G424" s="142" t="e">
        <f>VLOOKUP(B424,MODALIDADE_1!A:G,4,FALSE)</f>
        <v>#N/A</v>
      </c>
      <c r="H424" s="142" t="e">
        <f>VLOOKUP(B424,MODALIDADE_1!A:G,6,FALSE)</f>
        <v>#N/A</v>
      </c>
      <c r="I424" s="142" t="e">
        <f>VLOOKUP(B424,MODALIDADE_1!A:G,7,FALSE)</f>
        <v>#N/A</v>
      </c>
      <c r="J424" s="106" t="e">
        <f>VLOOKUP(Tabela410[[#This Row],[Proposta de Referência]],SIMP_M1!A:K,9,FALSE)</f>
        <v>#VALUE!</v>
      </c>
      <c r="K424" s="106" t="e">
        <f>VLOOKUP(Tabela410[[#This Row],[Proposta de Referência]],SIMP_M1!A:K,8,FALSE)</f>
        <v>#VALUE!</v>
      </c>
      <c r="L424" s="107" t="e">
        <f t="shared" si="32"/>
        <v>#VALUE!</v>
      </c>
      <c r="M424" s="107" t="e">
        <f t="shared" si="33"/>
        <v>#VALUE!</v>
      </c>
      <c r="N424" s="142" t="e">
        <f t="shared" si="34"/>
        <v>#VALUE!</v>
      </c>
      <c r="O424" s="142" t="e">
        <f t="shared" si="35"/>
        <v>#N/A</v>
      </c>
      <c r="P424" s="24" t="str">
        <f>IFERROR(VLOOKUP(O424,HOSPITAIS_COM_DIVIDAS!A:E,5,FALSE),"")</f>
        <v/>
      </c>
    </row>
    <row r="425" spans="1:16" x14ac:dyDescent="0.25">
      <c r="A425" s="52" t="e">
        <f>Tabela410[[#This Row],[Status da Proposta]]</f>
        <v>#VALUE!</v>
      </c>
      <c r="B425" s="143">
        <f>MODALIDADE_1!A425</f>
        <v>0</v>
      </c>
      <c r="C425" s="142" t="e">
        <f>VLOOKUP(B425,MODALIDADE_1!A:B,2,FALSE)</f>
        <v>#N/A</v>
      </c>
      <c r="D425" s="142"/>
      <c r="E425" s="94" t="e">
        <f>VLOOKUP(B425,MODALIDADE_1!A:E,5,FALSE)</f>
        <v>#N/A</v>
      </c>
      <c r="F425" s="95" t="e">
        <f>VLOOKUP(B425,MODALIDADE_1!A:C,3,FALSE)</f>
        <v>#N/A</v>
      </c>
      <c r="G425" s="142" t="e">
        <f>VLOOKUP(B425,MODALIDADE_1!A:G,4,FALSE)</f>
        <v>#N/A</v>
      </c>
      <c r="H425" s="142" t="e">
        <f>VLOOKUP(B425,MODALIDADE_1!A:G,6,FALSE)</f>
        <v>#N/A</v>
      </c>
      <c r="I425" s="142" t="e">
        <f>VLOOKUP(B425,MODALIDADE_1!A:G,7,FALSE)</f>
        <v>#N/A</v>
      </c>
      <c r="J425" s="106" t="e">
        <f>VLOOKUP(Tabela410[[#This Row],[Proposta de Referência]],SIMP_M1!A:K,9,FALSE)</f>
        <v>#VALUE!</v>
      </c>
      <c r="K425" s="106" t="e">
        <f>VLOOKUP(Tabela410[[#This Row],[Proposta de Referência]],SIMP_M1!A:K,8,FALSE)</f>
        <v>#VALUE!</v>
      </c>
      <c r="L425" s="107" t="e">
        <f t="shared" si="32"/>
        <v>#VALUE!</v>
      </c>
      <c r="M425" s="107" t="e">
        <f t="shared" si="33"/>
        <v>#VALUE!</v>
      </c>
      <c r="N425" s="142" t="e">
        <f t="shared" si="34"/>
        <v>#VALUE!</v>
      </c>
      <c r="O425" s="142" t="e">
        <f t="shared" si="35"/>
        <v>#N/A</v>
      </c>
      <c r="P425" s="24" t="str">
        <f>IFERROR(VLOOKUP(O425,HOSPITAIS_COM_DIVIDAS!A:E,5,FALSE),"")</f>
        <v/>
      </c>
    </row>
    <row r="426" spans="1:16" x14ac:dyDescent="0.25">
      <c r="A426" s="52" t="e">
        <f>Tabela410[[#This Row],[Status da Proposta]]</f>
        <v>#VALUE!</v>
      </c>
      <c r="B426" s="143">
        <f>MODALIDADE_1!A426</f>
        <v>0</v>
      </c>
      <c r="C426" s="142" t="e">
        <f>VLOOKUP(B426,MODALIDADE_1!A:B,2,FALSE)</f>
        <v>#N/A</v>
      </c>
      <c r="D426" s="142"/>
      <c r="E426" s="94" t="e">
        <f>VLOOKUP(B426,MODALIDADE_1!A:E,5,FALSE)</f>
        <v>#N/A</v>
      </c>
      <c r="F426" s="95" t="e">
        <f>VLOOKUP(B426,MODALIDADE_1!A:C,3,FALSE)</f>
        <v>#N/A</v>
      </c>
      <c r="G426" s="142" t="e">
        <f>VLOOKUP(B426,MODALIDADE_1!A:G,4,FALSE)</f>
        <v>#N/A</v>
      </c>
      <c r="H426" s="142" t="e">
        <f>VLOOKUP(B426,MODALIDADE_1!A:G,6,FALSE)</f>
        <v>#N/A</v>
      </c>
      <c r="I426" s="142" t="e">
        <f>VLOOKUP(B426,MODALIDADE_1!A:G,7,FALSE)</f>
        <v>#N/A</v>
      </c>
      <c r="J426" s="106" t="e">
        <f>VLOOKUP(Tabela410[[#This Row],[Proposta de Referência]],SIMP_M1!A:K,9,FALSE)</f>
        <v>#VALUE!</v>
      </c>
      <c r="K426" s="106" t="e">
        <f>VLOOKUP(Tabela410[[#This Row],[Proposta de Referência]],SIMP_M1!A:K,8,FALSE)</f>
        <v>#VALUE!</v>
      </c>
      <c r="L426" s="107" t="e">
        <f t="shared" si="32"/>
        <v>#VALUE!</v>
      </c>
      <c r="M426" s="107" t="e">
        <f t="shared" si="33"/>
        <v>#VALUE!</v>
      </c>
      <c r="N426" s="142" t="e">
        <f t="shared" si="34"/>
        <v>#VALUE!</v>
      </c>
      <c r="O426" s="142" t="e">
        <f t="shared" si="35"/>
        <v>#N/A</v>
      </c>
      <c r="P426" s="24" t="str">
        <f>IFERROR(VLOOKUP(O426,HOSPITAIS_COM_DIVIDAS!A:E,5,FALSE),"")</f>
        <v/>
      </c>
    </row>
    <row r="427" spans="1:16" x14ac:dyDescent="0.25">
      <c r="A427" s="52" t="e">
        <f>Tabela410[[#This Row],[Status da Proposta]]</f>
        <v>#VALUE!</v>
      </c>
      <c r="B427" s="143">
        <f>MODALIDADE_1!A427</f>
        <v>0</v>
      </c>
      <c r="C427" s="142" t="e">
        <f>VLOOKUP(B427,MODALIDADE_1!A:B,2,FALSE)</f>
        <v>#N/A</v>
      </c>
      <c r="D427" s="142"/>
      <c r="E427" s="94" t="e">
        <f>VLOOKUP(B427,MODALIDADE_1!A:E,5,FALSE)</f>
        <v>#N/A</v>
      </c>
      <c r="F427" s="95" t="e">
        <f>VLOOKUP(B427,MODALIDADE_1!A:C,3,FALSE)</f>
        <v>#N/A</v>
      </c>
      <c r="G427" s="142" t="e">
        <f>VLOOKUP(B427,MODALIDADE_1!A:G,4,FALSE)</f>
        <v>#N/A</v>
      </c>
      <c r="H427" s="142" t="e">
        <f>VLOOKUP(B427,MODALIDADE_1!A:G,6,FALSE)</f>
        <v>#N/A</v>
      </c>
      <c r="I427" s="142" t="e">
        <f>VLOOKUP(B427,MODALIDADE_1!A:G,7,FALSE)</f>
        <v>#N/A</v>
      </c>
      <c r="J427" s="106" t="e">
        <f>VLOOKUP(Tabela410[[#This Row],[Proposta de Referência]],SIMP_M1!A:K,9,FALSE)</f>
        <v>#VALUE!</v>
      </c>
      <c r="K427" s="106" t="e">
        <f>VLOOKUP(Tabela410[[#This Row],[Proposta de Referência]],SIMP_M1!A:K,8,FALSE)</f>
        <v>#VALUE!</v>
      </c>
      <c r="L427" s="107" t="e">
        <f t="shared" si="32"/>
        <v>#VALUE!</v>
      </c>
      <c r="M427" s="107" t="e">
        <f t="shared" si="33"/>
        <v>#VALUE!</v>
      </c>
      <c r="N427" s="142" t="e">
        <f t="shared" si="34"/>
        <v>#VALUE!</v>
      </c>
      <c r="O427" s="142" t="e">
        <f t="shared" si="35"/>
        <v>#N/A</v>
      </c>
      <c r="P427" s="24" t="str">
        <f>IFERROR(VLOOKUP(O427,HOSPITAIS_COM_DIVIDAS!A:E,5,FALSE),"")</f>
        <v/>
      </c>
    </row>
    <row r="428" spans="1:16" x14ac:dyDescent="0.25">
      <c r="A428" s="52" t="e">
        <f>Tabela410[[#This Row],[Status da Proposta]]</f>
        <v>#VALUE!</v>
      </c>
      <c r="B428" s="143">
        <f>MODALIDADE_1!A428</f>
        <v>0</v>
      </c>
      <c r="C428" s="142" t="e">
        <f>VLOOKUP(B428,MODALIDADE_1!A:B,2,FALSE)</f>
        <v>#N/A</v>
      </c>
      <c r="D428" s="142"/>
      <c r="E428" s="94" t="e">
        <f>VLOOKUP(B428,MODALIDADE_1!A:E,5,FALSE)</f>
        <v>#N/A</v>
      </c>
      <c r="F428" s="95" t="e">
        <f>VLOOKUP(B428,MODALIDADE_1!A:C,3,FALSE)</f>
        <v>#N/A</v>
      </c>
      <c r="G428" s="142" t="e">
        <f>VLOOKUP(B428,MODALIDADE_1!A:G,4,FALSE)</f>
        <v>#N/A</v>
      </c>
      <c r="H428" s="142" t="e">
        <f>VLOOKUP(B428,MODALIDADE_1!A:G,6,FALSE)</f>
        <v>#N/A</v>
      </c>
      <c r="I428" s="142" t="e">
        <f>VLOOKUP(B428,MODALIDADE_1!A:G,7,FALSE)</f>
        <v>#N/A</v>
      </c>
      <c r="J428" s="106" t="e">
        <f>VLOOKUP(Tabela410[[#This Row],[Proposta de Referência]],SIMP_M1!A:K,9,FALSE)</f>
        <v>#VALUE!</v>
      </c>
      <c r="K428" s="106" t="e">
        <f>VLOOKUP(Tabela410[[#This Row],[Proposta de Referência]],SIMP_M1!A:K,8,FALSE)</f>
        <v>#VALUE!</v>
      </c>
      <c r="L428" s="107" t="e">
        <f t="shared" si="32"/>
        <v>#VALUE!</v>
      </c>
      <c r="M428" s="107" t="e">
        <f t="shared" si="33"/>
        <v>#VALUE!</v>
      </c>
      <c r="N428" s="142" t="e">
        <f t="shared" si="34"/>
        <v>#VALUE!</v>
      </c>
      <c r="O428" s="142" t="e">
        <f t="shared" si="35"/>
        <v>#N/A</v>
      </c>
      <c r="P428" s="24" t="str">
        <f>IFERROR(VLOOKUP(O428,HOSPITAIS_COM_DIVIDAS!A:E,5,FALSE),"")</f>
        <v/>
      </c>
    </row>
    <row r="429" spans="1:16" x14ac:dyDescent="0.25">
      <c r="A429" s="52" t="e">
        <f>Tabela410[[#This Row],[Status da Proposta]]</f>
        <v>#VALUE!</v>
      </c>
      <c r="B429" s="143">
        <f>MODALIDADE_1!A429</f>
        <v>0</v>
      </c>
      <c r="C429" s="142" t="e">
        <f>VLOOKUP(B429,MODALIDADE_1!A:B,2,FALSE)</f>
        <v>#N/A</v>
      </c>
      <c r="D429" s="142"/>
      <c r="E429" s="94" t="e">
        <f>VLOOKUP(B429,MODALIDADE_1!A:E,5,FALSE)</f>
        <v>#N/A</v>
      </c>
      <c r="F429" s="95" t="e">
        <f>VLOOKUP(B429,MODALIDADE_1!A:C,3,FALSE)</f>
        <v>#N/A</v>
      </c>
      <c r="G429" s="142" t="e">
        <f>VLOOKUP(B429,MODALIDADE_1!A:G,4,FALSE)</f>
        <v>#N/A</v>
      </c>
      <c r="H429" s="142" t="e">
        <f>VLOOKUP(B429,MODALIDADE_1!A:G,6,FALSE)</f>
        <v>#N/A</v>
      </c>
      <c r="I429" s="142" t="e">
        <f>VLOOKUP(B429,MODALIDADE_1!A:G,7,FALSE)</f>
        <v>#N/A</v>
      </c>
      <c r="J429" s="106" t="e">
        <f>VLOOKUP(Tabela410[[#This Row],[Proposta de Referência]],SIMP_M1!A:K,9,FALSE)</f>
        <v>#VALUE!</v>
      </c>
      <c r="K429" s="106" t="e">
        <f>VLOOKUP(Tabela410[[#This Row],[Proposta de Referência]],SIMP_M1!A:K,8,FALSE)</f>
        <v>#VALUE!</v>
      </c>
      <c r="L429" s="107" t="e">
        <f t="shared" si="32"/>
        <v>#VALUE!</v>
      </c>
      <c r="M429" s="107" t="e">
        <f t="shared" si="33"/>
        <v>#VALUE!</v>
      </c>
      <c r="N429" s="142" t="e">
        <f t="shared" si="34"/>
        <v>#VALUE!</v>
      </c>
      <c r="O429" s="142" t="e">
        <f t="shared" si="35"/>
        <v>#N/A</v>
      </c>
      <c r="P429" s="24" t="str">
        <f>IFERROR(VLOOKUP(O429,HOSPITAIS_COM_DIVIDAS!A:E,5,FALSE),"")</f>
        <v/>
      </c>
    </row>
    <row r="430" spans="1:16" x14ac:dyDescent="0.25">
      <c r="A430" s="52" t="e">
        <f>Tabela410[[#This Row],[Status da Proposta]]</f>
        <v>#VALUE!</v>
      </c>
      <c r="B430" s="143">
        <f>MODALIDADE_1!A430</f>
        <v>0</v>
      </c>
      <c r="C430" s="142" t="e">
        <f>VLOOKUP(B430,MODALIDADE_1!A:B,2,FALSE)</f>
        <v>#N/A</v>
      </c>
      <c r="D430" s="142"/>
      <c r="E430" s="94" t="e">
        <f>VLOOKUP(B430,MODALIDADE_1!A:E,5,FALSE)</f>
        <v>#N/A</v>
      </c>
      <c r="F430" s="95" t="e">
        <f>VLOOKUP(B430,MODALIDADE_1!A:C,3,FALSE)</f>
        <v>#N/A</v>
      </c>
      <c r="G430" s="142" t="e">
        <f>VLOOKUP(B430,MODALIDADE_1!A:G,4,FALSE)</f>
        <v>#N/A</v>
      </c>
      <c r="H430" s="142" t="e">
        <f>VLOOKUP(B430,MODALIDADE_1!A:G,6,FALSE)</f>
        <v>#N/A</v>
      </c>
      <c r="I430" s="142" t="e">
        <f>VLOOKUP(B430,MODALIDADE_1!A:G,7,FALSE)</f>
        <v>#N/A</v>
      </c>
      <c r="J430" s="106" t="e">
        <f>VLOOKUP(Tabela410[[#This Row],[Proposta de Referência]],SIMP_M1!A:K,9,FALSE)</f>
        <v>#VALUE!</v>
      </c>
      <c r="K430" s="106" t="e">
        <f>VLOOKUP(Tabela410[[#This Row],[Proposta de Referência]],SIMP_M1!A:K,8,FALSE)</f>
        <v>#VALUE!</v>
      </c>
      <c r="L430" s="107" t="e">
        <f t="shared" si="32"/>
        <v>#VALUE!</v>
      </c>
      <c r="M430" s="107" t="e">
        <f t="shared" si="33"/>
        <v>#VALUE!</v>
      </c>
      <c r="N430" s="142" t="e">
        <f t="shared" si="34"/>
        <v>#VALUE!</v>
      </c>
      <c r="O430" s="142" t="e">
        <f t="shared" si="35"/>
        <v>#N/A</v>
      </c>
      <c r="P430" s="24" t="str">
        <f>IFERROR(VLOOKUP(O430,HOSPITAIS_COM_DIVIDAS!A:E,5,FALSE),"")</f>
        <v/>
      </c>
    </row>
    <row r="431" spans="1:16" x14ac:dyDescent="0.25">
      <c r="A431" s="52" t="e">
        <f>Tabela410[[#This Row],[Status da Proposta]]</f>
        <v>#VALUE!</v>
      </c>
      <c r="B431" s="143">
        <f>MODALIDADE_1!A431</f>
        <v>0</v>
      </c>
      <c r="C431" s="142" t="e">
        <f>VLOOKUP(B431,MODALIDADE_1!A:B,2,FALSE)</f>
        <v>#N/A</v>
      </c>
      <c r="D431" s="142"/>
      <c r="E431" s="94" t="e">
        <f>VLOOKUP(B431,MODALIDADE_1!A:E,5,FALSE)</f>
        <v>#N/A</v>
      </c>
      <c r="F431" s="95" t="e">
        <f>VLOOKUP(B431,MODALIDADE_1!A:C,3,FALSE)</f>
        <v>#N/A</v>
      </c>
      <c r="G431" s="142" t="e">
        <f>VLOOKUP(B431,MODALIDADE_1!A:G,4,FALSE)</f>
        <v>#N/A</v>
      </c>
      <c r="H431" s="142" t="e">
        <f>VLOOKUP(B431,MODALIDADE_1!A:G,6,FALSE)</f>
        <v>#N/A</v>
      </c>
      <c r="I431" s="142" t="e">
        <f>VLOOKUP(B431,MODALIDADE_1!A:G,7,FALSE)</f>
        <v>#N/A</v>
      </c>
      <c r="J431" s="106" t="e">
        <f>VLOOKUP(Tabela410[[#This Row],[Proposta de Referência]],SIMP_M1!A:K,9,FALSE)</f>
        <v>#VALUE!</v>
      </c>
      <c r="K431" s="106" t="e">
        <f>VLOOKUP(Tabela410[[#This Row],[Proposta de Referência]],SIMP_M1!A:K,8,FALSE)</f>
        <v>#VALUE!</v>
      </c>
      <c r="L431" s="107" t="e">
        <f t="shared" si="32"/>
        <v>#VALUE!</v>
      </c>
      <c r="M431" s="107" t="e">
        <f t="shared" si="33"/>
        <v>#VALUE!</v>
      </c>
      <c r="N431" s="142" t="e">
        <f t="shared" si="34"/>
        <v>#VALUE!</v>
      </c>
      <c r="O431" s="142" t="e">
        <f t="shared" si="35"/>
        <v>#N/A</v>
      </c>
      <c r="P431" s="24" t="str">
        <f>IFERROR(VLOOKUP(O431,HOSPITAIS_COM_DIVIDAS!A:E,5,FALSE),"")</f>
        <v/>
      </c>
    </row>
    <row r="432" spans="1:16" x14ac:dyDescent="0.25">
      <c r="A432" s="52" t="e">
        <f>Tabela410[[#This Row],[Status da Proposta]]</f>
        <v>#VALUE!</v>
      </c>
      <c r="B432" s="143">
        <f>MODALIDADE_1!A432</f>
        <v>0</v>
      </c>
      <c r="C432" s="142" t="e">
        <f>VLOOKUP(B432,MODALIDADE_1!A:B,2,FALSE)</f>
        <v>#N/A</v>
      </c>
      <c r="D432" s="142"/>
      <c r="E432" s="94" t="e">
        <f>VLOOKUP(B432,MODALIDADE_1!A:E,5,FALSE)</f>
        <v>#N/A</v>
      </c>
      <c r="F432" s="95" t="e">
        <f>VLOOKUP(B432,MODALIDADE_1!A:C,3,FALSE)</f>
        <v>#N/A</v>
      </c>
      <c r="G432" s="142" t="e">
        <f>VLOOKUP(B432,MODALIDADE_1!A:G,4,FALSE)</f>
        <v>#N/A</v>
      </c>
      <c r="H432" s="142" t="e">
        <f>VLOOKUP(B432,MODALIDADE_1!A:G,6,FALSE)</f>
        <v>#N/A</v>
      </c>
      <c r="I432" s="142" t="e">
        <f>VLOOKUP(B432,MODALIDADE_1!A:G,7,FALSE)</f>
        <v>#N/A</v>
      </c>
      <c r="J432" s="106" t="e">
        <f>VLOOKUP(Tabela410[[#This Row],[Proposta de Referência]],SIMP_M1!A:K,9,FALSE)</f>
        <v>#VALUE!</v>
      </c>
      <c r="K432" s="106" t="e">
        <f>VLOOKUP(Tabela410[[#This Row],[Proposta de Referência]],SIMP_M1!A:K,8,FALSE)</f>
        <v>#VALUE!</v>
      </c>
      <c r="L432" s="107" t="e">
        <f t="shared" si="32"/>
        <v>#VALUE!</v>
      </c>
      <c r="M432" s="107" t="e">
        <f t="shared" si="33"/>
        <v>#VALUE!</v>
      </c>
      <c r="N432" s="142" t="e">
        <f t="shared" si="34"/>
        <v>#VALUE!</v>
      </c>
      <c r="O432" s="142" t="e">
        <f t="shared" si="35"/>
        <v>#N/A</v>
      </c>
      <c r="P432" s="24" t="str">
        <f>IFERROR(VLOOKUP(O432,HOSPITAIS_COM_DIVIDAS!A:E,5,FALSE),"")</f>
        <v/>
      </c>
    </row>
    <row r="433" spans="1:16" x14ac:dyDescent="0.25">
      <c r="A433" s="52" t="e">
        <f>Tabela410[[#This Row],[Status da Proposta]]</f>
        <v>#VALUE!</v>
      </c>
      <c r="B433" s="143">
        <f>MODALIDADE_1!A433</f>
        <v>0</v>
      </c>
      <c r="C433" s="142" t="e">
        <f>VLOOKUP(B433,MODALIDADE_1!A:B,2,FALSE)</f>
        <v>#N/A</v>
      </c>
      <c r="D433" s="142"/>
      <c r="E433" s="94" t="e">
        <f>VLOOKUP(B433,MODALIDADE_1!A:E,5,FALSE)</f>
        <v>#N/A</v>
      </c>
      <c r="F433" s="95" t="e">
        <f>VLOOKUP(B433,MODALIDADE_1!A:C,3,FALSE)</f>
        <v>#N/A</v>
      </c>
      <c r="G433" s="142" t="e">
        <f>VLOOKUP(B433,MODALIDADE_1!A:G,4,FALSE)</f>
        <v>#N/A</v>
      </c>
      <c r="H433" s="142" t="e">
        <f>VLOOKUP(B433,MODALIDADE_1!A:G,6,FALSE)</f>
        <v>#N/A</v>
      </c>
      <c r="I433" s="142" t="e">
        <f>VLOOKUP(B433,MODALIDADE_1!A:G,7,FALSE)</f>
        <v>#N/A</v>
      </c>
      <c r="J433" s="106" t="e">
        <f>VLOOKUP(Tabela410[[#This Row],[Proposta de Referência]],SIMP_M1!A:K,9,FALSE)</f>
        <v>#VALUE!</v>
      </c>
      <c r="K433" s="106" t="e">
        <f>VLOOKUP(Tabela410[[#This Row],[Proposta de Referência]],SIMP_M1!A:K,8,FALSE)</f>
        <v>#VALUE!</v>
      </c>
      <c r="L433" s="107" t="e">
        <f t="shared" si="32"/>
        <v>#VALUE!</v>
      </c>
      <c r="M433" s="107" t="e">
        <f t="shared" si="33"/>
        <v>#VALUE!</v>
      </c>
      <c r="N433" s="142" t="e">
        <f t="shared" si="34"/>
        <v>#VALUE!</v>
      </c>
      <c r="O433" s="142" t="e">
        <f t="shared" si="35"/>
        <v>#N/A</v>
      </c>
      <c r="P433" s="24" t="str">
        <f>IFERROR(VLOOKUP(O433,HOSPITAIS_COM_DIVIDAS!A:E,5,FALSE),"")</f>
        <v/>
      </c>
    </row>
    <row r="434" spans="1:16" x14ac:dyDescent="0.25">
      <c r="A434" s="52" t="e">
        <f>Tabela410[[#This Row],[Status da Proposta]]</f>
        <v>#VALUE!</v>
      </c>
      <c r="B434" s="143">
        <f>MODALIDADE_1!A434</f>
        <v>0</v>
      </c>
      <c r="C434" s="142" t="e">
        <f>VLOOKUP(B434,MODALIDADE_1!A:B,2,FALSE)</f>
        <v>#N/A</v>
      </c>
      <c r="D434" s="142"/>
      <c r="E434" s="94" t="e">
        <f>VLOOKUP(B434,MODALIDADE_1!A:E,5,FALSE)</f>
        <v>#N/A</v>
      </c>
      <c r="F434" s="95" t="e">
        <f>VLOOKUP(B434,MODALIDADE_1!A:C,3,FALSE)</f>
        <v>#N/A</v>
      </c>
      <c r="G434" s="142" t="e">
        <f>VLOOKUP(B434,MODALIDADE_1!A:G,4,FALSE)</f>
        <v>#N/A</v>
      </c>
      <c r="H434" s="142" t="e">
        <f>VLOOKUP(B434,MODALIDADE_1!A:G,6,FALSE)</f>
        <v>#N/A</v>
      </c>
      <c r="I434" s="142" t="e">
        <f>VLOOKUP(B434,MODALIDADE_1!A:G,7,FALSE)</f>
        <v>#N/A</v>
      </c>
      <c r="J434" s="106" t="e">
        <f>VLOOKUP(Tabela410[[#This Row],[Proposta de Referência]],SIMP_M1!A:K,9,FALSE)</f>
        <v>#VALUE!</v>
      </c>
      <c r="K434" s="106" t="e">
        <f>VLOOKUP(Tabela410[[#This Row],[Proposta de Referência]],SIMP_M1!A:K,8,FALSE)</f>
        <v>#VALUE!</v>
      </c>
      <c r="L434" s="107" t="e">
        <f t="shared" si="32"/>
        <v>#VALUE!</v>
      </c>
      <c r="M434" s="107" t="e">
        <f t="shared" si="33"/>
        <v>#VALUE!</v>
      </c>
      <c r="N434" s="142" t="e">
        <f t="shared" si="34"/>
        <v>#VALUE!</v>
      </c>
      <c r="O434" s="142" t="e">
        <f t="shared" si="35"/>
        <v>#N/A</v>
      </c>
      <c r="P434" s="24" t="str">
        <f>IFERROR(VLOOKUP(O434,HOSPITAIS_COM_DIVIDAS!A:E,5,FALSE),"")</f>
        <v/>
      </c>
    </row>
    <row r="435" spans="1:16" x14ac:dyDescent="0.25">
      <c r="A435" s="52" t="e">
        <f>Tabela410[[#This Row],[Status da Proposta]]</f>
        <v>#VALUE!</v>
      </c>
      <c r="B435" s="143">
        <f>MODALIDADE_1!A435</f>
        <v>0</v>
      </c>
      <c r="C435" s="142" t="e">
        <f>VLOOKUP(B435,MODALIDADE_1!A:B,2,FALSE)</f>
        <v>#N/A</v>
      </c>
      <c r="D435" s="142"/>
      <c r="E435" s="94" t="e">
        <f>VLOOKUP(B435,MODALIDADE_1!A:E,5,FALSE)</f>
        <v>#N/A</v>
      </c>
      <c r="F435" s="95" t="e">
        <f>VLOOKUP(B435,MODALIDADE_1!A:C,3,FALSE)</f>
        <v>#N/A</v>
      </c>
      <c r="G435" s="142" t="e">
        <f>VLOOKUP(B435,MODALIDADE_1!A:G,4,FALSE)</f>
        <v>#N/A</v>
      </c>
      <c r="H435" s="142" t="e">
        <f>VLOOKUP(B435,MODALIDADE_1!A:G,6,FALSE)</f>
        <v>#N/A</v>
      </c>
      <c r="I435" s="142" t="e">
        <f>VLOOKUP(B435,MODALIDADE_1!A:G,7,FALSE)</f>
        <v>#N/A</v>
      </c>
      <c r="J435" s="106" t="e">
        <f>VLOOKUP(Tabela410[[#This Row],[Proposta de Referência]],SIMP_M1!A:K,9,FALSE)</f>
        <v>#VALUE!</v>
      </c>
      <c r="K435" s="106" t="e">
        <f>VLOOKUP(Tabela410[[#This Row],[Proposta de Referência]],SIMP_M1!A:K,8,FALSE)</f>
        <v>#VALUE!</v>
      </c>
      <c r="L435" s="107" t="e">
        <f t="shared" si="32"/>
        <v>#VALUE!</v>
      </c>
      <c r="M435" s="107" t="e">
        <f t="shared" si="33"/>
        <v>#VALUE!</v>
      </c>
      <c r="N435" s="142" t="e">
        <f t="shared" si="34"/>
        <v>#VALUE!</v>
      </c>
      <c r="O435" s="142" t="e">
        <f t="shared" si="35"/>
        <v>#N/A</v>
      </c>
      <c r="P435" s="24" t="str">
        <f>IFERROR(VLOOKUP(O435,HOSPITAIS_COM_DIVIDAS!A:E,5,FALSE),"")</f>
        <v/>
      </c>
    </row>
    <row r="436" spans="1:16" x14ac:dyDescent="0.25">
      <c r="A436" s="52" t="e">
        <f>Tabela410[[#This Row],[Status da Proposta]]</f>
        <v>#VALUE!</v>
      </c>
      <c r="B436" s="143">
        <f>MODALIDADE_1!A436</f>
        <v>0</v>
      </c>
      <c r="C436" s="142" t="e">
        <f>VLOOKUP(B436,MODALIDADE_1!A:B,2,FALSE)</f>
        <v>#N/A</v>
      </c>
      <c r="D436" s="142"/>
      <c r="E436" s="94" t="e">
        <f>VLOOKUP(B436,MODALIDADE_1!A:E,5,FALSE)</f>
        <v>#N/A</v>
      </c>
      <c r="F436" s="95" t="e">
        <f>VLOOKUP(B436,MODALIDADE_1!A:C,3,FALSE)</f>
        <v>#N/A</v>
      </c>
      <c r="G436" s="142" t="e">
        <f>VLOOKUP(B436,MODALIDADE_1!A:G,4,FALSE)</f>
        <v>#N/A</v>
      </c>
      <c r="H436" s="142" t="e">
        <f>VLOOKUP(B436,MODALIDADE_1!A:G,6,FALSE)</f>
        <v>#N/A</v>
      </c>
      <c r="I436" s="142" t="e">
        <f>VLOOKUP(B436,MODALIDADE_1!A:G,7,FALSE)</f>
        <v>#N/A</v>
      </c>
      <c r="J436" s="106" t="e">
        <f>VLOOKUP(Tabela410[[#This Row],[Proposta de Referência]],SIMP_M1!A:K,9,FALSE)</f>
        <v>#VALUE!</v>
      </c>
      <c r="K436" s="106" t="e">
        <f>VLOOKUP(Tabela410[[#This Row],[Proposta de Referência]],SIMP_M1!A:K,8,FALSE)</f>
        <v>#VALUE!</v>
      </c>
      <c r="L436" s="107" t="e">
        <f t="shared" si="32"/>
        <v>#VALUE!</v>
      </c>
      <c r="M436" s="107" t="e">
        <f t="shared" si="33"/>
        <v>#VALUE!</v>
      </c>
      <c r="N436" s="142" t="e">
        <f t="shared" si="34"/>
        <v>#VALUE!</v>
      </c>
      <c r="O436" s="142" t="e">
        <f t="shared" si="35"/>
        <v>#N/A</v>
      </c>
      <c r="P436" s="24" t="str">
        <f>IFERROR(VLOOKUP(O436,HOSPITAIS_COM_DIVIDAS!A:E,5,FALSE),"")</f>
        <v/>
      </c>
    </row>
    <row r="437" spans="1:16" x14ac:dyDescent="0.25">
      <c r="A437" s="52" t="e">
        <f>Tabela410[[#This Row],[Status da Proposta]]</f>
        <v>#VALUE!</v>
      </c>
      <c r="B437" s="143">
        <f>MODALIDADE_1!A437</f>
        <v>0</v>
      </c>
      <c r="C437" s="142" t="e">
        <f>VLOOKUP(B437,MODALIDADE_1!A:B,2,FALSE)</f>
        <v>#N/A</v>
      </c>
      <c r="D437" s="142"/>
      <c r="E437" s="94" t="e">
        <f>VLOOKUP(B437,MODALIDADE_1!A:E,5,FALSE)</f>
        <v>#N/A</v>
      </c>
      <c r="F437" s="95" t="e">
        <f>VLOOKUP(B437,MODALIDADE_1!A:C,3,FALSE)</f>
        <v>#N/A</v>
      </c>
      <c r="G437" s="142" t="e">
        <f>VLOOKUP(B437,MODALIDADE_1!A:G,4,FALSE)</f>
        <v>#N/A</v>
      </c>
      <c r="H437" s="142" t="e">
        <f>VLOOKUP(B437,MODALIDADE_1!A:G,6,FALSE)</f>
        <v>#N/A</v>
      </c>
      <c r="I437" s="142" t="e">
        <f>VLOOKUP(B437,MODALIDADE_1!A:G,7,FALSE)</f>
        <v>#N/A</v>
      </c>
      <c r="J437" s="106" t="e">
        <f>VLOOKUP(Tabela410[[#This Row],[Proposta de Referência]],SIMP_M1!A:K,9,FALSE)</f>
        <v>#VALUE!</v>
      </c>
      <c r="K437" s="106" t="e">
        <f>VLOOKUP(Tabela410[[#This Row],[Proposta de Referência]],SIMP_M1!A:K,8,FALSE)</f>
        <v>#VALUE!</v>
      </c>
      <c r="L437" s="107" t="e">
        <f t="shared" si="32"/>
        <v>#VALUE!</v>
      </c>
      <c r="M437" s="107" t="e">
        <f t="shared" si="33"/>
        <v>#VALUE!</v>
      </c>
      <c r="N437" s="142" t="e">
        <f t="shared" si="34"/>
        <v>#VALUE!</v>
      </c>
      <c r="O437" s="142" t="e">
        <f t="shared" si="35"/>
        <v>#N/A</v>
      </c>
      <c r="P437" s="24" t="str">
        <f>IFERROR(VLOOKUP(O437,HOSPITAIS_COM_DIVIDAS!A:E,5,FALSE),"")</f>
        <v/>
      </c>
    </row>
    <row r="438" spans="1:16" x14ac:dyDescent="0.25">
      <c r="A438" s="52" t="e">
        <f>Tabela410[[#This Row],[Status da Proposta]]</f>
        <v>#VALUE!</v>
      </c>
      <c r="B438" s="143">
        <f>MODALIDADE_1!A438</f>
        <v>0</v>
      </c>
      <c r="C438" s="142" t="e">
        <f>VLOOKUP(B438,MODALIDADE_1!A:B,2,FALSE)</f>
        <v>#N/A</v>
      </c>
      <c r="D438" s="142"/>
      <c r="E438" s="94" t="e">
        <f>VLOOKUP(B438,MODALIDADE_1!A:E,5,FALSE)</f>
        <v>#N/A</v>
      </c>
      <c r="F438" s="95" t="e">
        <f>VLOOKUP(B438,MODALIDADE_1!A:C,3,FALSE)</f>
        <v>#N/A</v>
      </c>
      <c r="G438" s="142" t="e">
        <f>VLOOKUP(B438,MODALIDADE_1!A:G,4,FALSE)</f>
        <v>#N/A</v>
      </c>
      <c r="H438" s="142" t="e">
        <f>VLOOKUP(B438,MODALIDADE_1!A:G,6,FALSE)</f>
        <v>#N/A</v>
      </c>
      <c r="I438" s="142" t="e">
        <f>VLOOKUP(B438,MODALIDADE_1!A:G,7,FALSE)</f>
        <v>#N/A</v>
      </c>
      <c r="J438" s="106" t="e">
        <f>VLOOKUP(Tabela410[[#This Row],[Proposta de Referência]],SIMP_M1!A:K,9,FALSE)</f>
        <v>#VALUE!</v>
      </c>
      <c r="K438" s="106" t="e">
        <f>VLOOKUP(Tabela410[[#This Row],[Proposta de Referência]],SIMP_M1!A:K,8,FALSE)</f>
        <v>#VALUE!</v>
      </c>
      <c r="L438" s="107" t="e">
        <f t="shared" si="32"/>
        <v>#VALUE!</v>
      </c>
      <c r="M438" s="107" t="e">
        <f t="shared" si="33"/>
        <v>#VALUE!</v>
      </c>
      <c r="N438" s="142" t="e">
        <f t="shared" si="34"/>
        <v>#VALUE!</v>
      </c>
      <c r="O438" s="142" t="e">
        <f t="shared" si="35"/>
        <v>#N/A</v>
      </c>
      <c r="P438" s="24" t="str">
        <f>IFERROR(VLOOKUP(O438,HOSPITAIS_COM_DIVIDAS!A:E,5,FALSE),"")</f>
        <v/>
      </c>
    </row>
    <row r="439" spans="1:16" x14ac:dyDescent="0.25">
      <c r="A439" s="52" t="e">
        <f>Tabela410[[#This Row],[Status da Proposta]]</f>
        <v>#VALUE!</v>
      </c>
      <c r="B439" s="143">
        <f>MODALIDADE_1!A439</f>
        <v>0</v>
      </c>
      <c r="C439" s="142" t="e">
        <f>VLOOKUP(B439,MODALIDADE_1!A:B,2,FALSE)</f>
        <v>#N/A</v>
      </c>
      <c r="D439" s="142"/>
      <c r="E439" s="94" t="e">
        <f>VLOOKUP(B439,MODALIDADE_1!A:E,5,FALSE)</f>
        <v>#N/A</v>
      </c>
      <c r="F439" s="95" t="e">
        <f>VLOOKUP(B439,MODALIDADE_1!A:C,3,FALSE)</f>
        <v>#N/A</v>
      </c>
      <c r="G439" s="142" t="e">
        <f>VLOOKUP(B439,MODALIDADE_1!A:G,4,FALSE)</f>
        <v>#N/A</v>
      </c>
      <c r="H439" s="142" t="e">
        <f>VLOOKUP(B439,MODALIDADE_1!A:G,6,FALSE)</f>
        <v>#N/A</v>
      </c>
      <c r="I439" s="142" t="e">
        <f>VLOOKUP(B439,MODALIDADE_1!A:G,7,FALSE)</f>
        <v>#N/A</v>
      </c>
      <c r="J439" s="106" t="e">
        <f>VLOOKUP(Tabela410[[#This Row],[Proposta de Referência]],SIMP_M1!A:K,9,FALSE)</f>
        <v>#VALUE!</v>
      </c>
      <c r="K439" s="106" t="e">
        <f>VLOOKUP(Tabela410[[#This Row],[Proposta de Referência]],SIMP_M1!A:K,8,FALSE)</f>
        <v>#VALUE!</v>
      </c>
      <c r="L439" s="107" t="e">
        <f t="shared" si="32"/>
        <v>#VALUE!</v>
      </c>
      <c r="M439" s="107" t="e">
        <f t="shared" si="33"/>
        <v>#VALUE!</v>
      </c>
      <c r="N439" s="142" t="e">
        <f t="shared" si="34"/>
        <v>#VALUE!</v>
      </c>
      <c r="O439" s="142" t="e">
        <f t="shared" si="35"/>
        <v>#N/A</v>
      </c>
      <c r="P439" s="24" t="str">
        <f>IFERROR(VLOOKUP(O439,HOSPITAIS_COM_DIVIDAS!A:E,5,FALSE),"")</f>
        <v/>
      </c>
    </row>
    <row r="440" spans="1:16" x14ac:dyDescent="0.25">
      <c r="A440" s="52" t="e">
        <f>Tabela410[[#This Row],[Status da Proposta]]</f>
        <v>#VALUE!</v>
      </c>
      <c r="B440" s="143">
        <f>MODALIDADE_1!A440</f>
        <v>0</v>
      </c>
      <c r="C440" s="142" t="e">
        <f>VLOOKUP(B440,MODALIDADE_1!A:B,2,FALSE)</f>
        <v>#N/A</v>
      </c>
      <c r="D440" s="142"/>
      <c r="E440" s="94" t="e">
        <f>VLOOKUP(B440,MODALIDADE_1!A:E,5,FALSE)</f>
        <v>#N/A</v>
      </c>
      <c r="F440" s="95" t="e">
        <f>VLOOKUP(B440,MODALIDADE_1!A:C,3,FALSE)</f>
        <v>#N/A</v>
      </c>
      <c r="G440" s="142" t="e">
        <f>VLOOKUP(B440,MODALIDADE_1!A:G,4,FALSE)</f>
        <v>#N/A</v>
      </c>
      <c r="H440" s="142" t="e">
        <f>VLOOKUP(B440,MODALIDADE_1!A:G,6,FALSE)</f>
        <v>#N/A</v>
      </c>
      <c r="I440" s="142" t="e">
        <f>VLOOKUP(B440,MODALIDADE_1!A:G,7,FALSE)</f>
        <v>#N/A</v>
      </c>
      <c r="J440" s="106" t="e">
        <f>VLOOKUP(Tabela410[[#This Row],[Proposta de Referência]],SIMP_M1!A:K,9,FALSE)</f>
        <v>#VALUE!</v>
      </c>
      <c r="K440" s="106" t="e">
        <f>VLOOKUP(Tabela410[[#This Row],[Proposta de Referência]],SIMP_M1!A:K,8,FALSE)</f>
        <v>#VALUE!</v>
      </c>
      <c r="L440" s="107" t="e">
        <f t="shared" si="32"/>
        <v>#VALUE!</v>
      </c>
      <c r="M440" s="107" t="e">
        <f t="shared" si="33"/>
        <v>#VALUE!</v>
      </c>
      <c r="N440" s="142" t="e">
        <f t="shared" si="34"/>
        <v>#VALUE!</v>
      </c>
      <c r="O440" s="142" t="e">
        <f t="shared" si="35"/>
        <v>#N/A</v>
      </c>
      <c r="P440" s="24" t="str">
        <f>IFERROR(VLOOKUP(O440,HOSPITAIS_COM_DIVIDAS!A:E,5,FALSE),"")</f>
        <v/>
      </c>
    </row>
    <row r="441" spans="1:16" x14ac:dyDescent="0.25">
      <c r="A441" s="52" t="e">
        <f>Tabela410[[#This Row],[Status da Proposta]]</f>
        <v>#VALUE!</v>
      </c>
      <c r="B441" s="143">
        <f>MODALIDADE_1!A441</f>
        <v>0</v>
      </c>
      <c r="C441" s="142" t="e">
        <f>VLOOKUP(B441,MODALIDADE_1!A:B,2,FALSE)</f>
        <v>#N/A</v>
      </c>
      <c r="D441" s="142"/>
      <c r="E441" s="94" t="e">
        <f>VLOOKUP(B441,MODALIDADE_1!A:E,5,FALSE)</f>
        <v>#N/A</v>
      </c>
      <c r="F441" s="95" t="e">
        <f>VLOOKUP(B441,MODALIDADE_1!A:C,3,FALSE)</f>
        <v>#N/A</v>
      </c>
      <c r="G441" s="142" t="e">
        <f>VLOOKUP(B441,MODALIDADE_1!A:G,4,FALSE)</f>
        <v>#N/A</v>
      </c>
      <c r="H441" s="142" t="e">
        <f>VLOOKUP(B441,MODALIDADE_1!A:G,6,FALSE)</f>
        <v>#N/A</v>
      </c>
      <c r="I441" s="142" t="e">
        <f>VLOOKUP(B441,MODALIDADE_1!A:G,7,FALSE)</f>
        <v>#N/A</v>
      </c>
      <c r="J441" s="106" t="e">
        <f>VLOOKUP(Tabela410[[#This Row],[Proposta de Referência]],SIMP_M1!A:K,9,FALSE)</f>
        <v>#VALUE!</v>
      </c>
      <c r="K441" s="106" t="e">
        <f>VLOOKUP(Tabela410[[#This Row],[Proposta de Referência]],SIMP_M1!A:K,8,FALSE)</f>
        <v>#VALUE!</v>
      </c>
      <c r="L441" s="107" t="e">
        <f t="shared" si="32"/>
        <v>#VALUE!</v>
      </c>
      <c r="M441" s="107" t="e">
        <f t="shared" si="33"/>
        <v>#VALUE!</v>
      </c>
      <c r="N441" s="142" t="e">
        <f t="shared" si="34"/>
        <v>#VALUE!</v>
      </c>
      <c r="O441" s="142" t="e">
        <f t="shared" si="35"/>
        <v>#N/A</v>
      </c>
      <c r="P441" s="24" t="str">
        <f>IFERROR(VLOOKUP(O441,HOSPITAIS_COM_DIVIDAS!A:E,5,FALSE),"")</f>
        <v/>
      </c>
    </row>
    <row r="442" spans="1:16" x14ac:dyDescent="0.25">
      <c r="A442" s="52" t="e">
        <f>Tabela410[[#This Row],[Status da Proposta]]</f>
        <v>#VALUE!</v>
      </c>
      <c r="B442" s="143">
        <f>MODALIDADE_1!A442</f>
        <v>0</v>
      </c>
      <c r="C442" s="142" t="e">
        <f>VLOOKUP(B442,MODALIDADE_1!A:B,2,FALSE)</f>
        <v>#N/A</v>
      </c>
      <c r="D442" s="142"/>
      <c r="E442" s="94" t="e">
        <f>VLOOKUP(B442,MODALIDADE_1!A:E,5,FALSE)</f>
        <v>#N/A</v>
      </c>
      <c r="F442" s="95" t="e">
        <f>VLOOKUP(B442,MODALIDADE_1!A:C,3,FALSE)</f>
        <v>#N/A</v>
      </c>
      <c r="G442" s="142" t="e">
        <f>VLOOKUP(B442,MODALIDADE_1!A:G,4,FALSE)</f>
        <v>#N/A</v>
      </c>
      <c r="H442" s="142" t="e">
        <f>VLOOKUP(B442,MODALIDADE_1!A:G,6,FALSE)</f>
        <v>#N/A</v>
      </c>
      <c r="I442" s="142" t="e">
        <f>VLOOKUP(B442,MODALIDADE_1!A:G,7,FALSE)</f>
        <v>#N/A</v>
      </c>
      <c r="J442" s="106" t="e">
        <f>VLOOKUP(Tabela410[[#This Row],[Proposta de Referência]],SIMP_M1!A:K,9,FALSE)</f>
        <v>#VALUE!</v>
      </c>
      <c r="K442" s="106" t="e">
        <f>VLOOKUP(Tabela410[[#This Row],[Proposta de Referência]],SIMP_M1!A:K,8,FALSE)</f>
        <v>#VALUE!</v>
      </c>
      <c r="L442" s="107" t="e">
        <f t="shared" si="32"/>
        <v>#VALUE!</v>
      </c>
      <c r="M442" s="107" t="e">
        <f t="shared" si="33"/>
        <v>#VALUE!</v>
      </c>
      <c r="N442" s="142" t="e">
        <f t="shared" si="34"/>
        <v>#VALUE!</v>
      </c>
      <c r="O442" s="142" t="e">
        <f t="shared" si="35"/>
        <v>#N/A</v>
      </c>
      <c r="P442" s="24" t="str">
        <f>IFERROR(VLOOKUP(O442,HOSPITAIS_COM_DIVIDAS!A:E,5,FALSE),"")</f>
        <v/>
      </c>
    </row>
    <row r="443" spans="1:16" x14ac:dyDescent="0.25">
      <c r="A443" s="52" t="e">
        <f>Tabela410[[#This Row],[Status da Proposta]]</f>
        <v>#VALUE!</v>
      </c>
      <c r="B443" s="143">
        <f>MODALIDADE_1!A443</f>
        <v>0</v>
      </c>
      <c r="C443" s="142" t="e">
        <f>VLOOKUP(B443,MODALIDADE_1!A:B,2,FALSE)</f>
        <v>#N/A</v>
      </c>
      <c r="D443" s="142"/>
      <c r="E443" s="94" t="e">
        <f>VLOOKUP(B443,MODALIDADE_1!A:E,5,FALSE)</f>
        <v>#N/A</v>
      </c>
      <c r="F443" s="95" t="e">
        <f>VLOOKUP(B443,MODALIDADE_1!A:C,3,FALSE)</f>
        <v>#N/A</v>
      </c>
      <c r="G443" s="142" t="e">
        <f>VLOOKUP(B443,MODALIDADE_1!A:G,4,FALSE)</f>
        <v>#N/A</v>
      </c>
      <c r="H443" s="142" t="e">
        <f>VLOOKUP(B443,MODALIDADE_1!A:G,6,FALSE)</f>
        <v>#N/A</v>
      </c>
      <c r="I443" s="142" t="e">
        <f>VLOOKUP(B443,MODALIDADE_1!A:G,7,FALSE)</f>
        <v>#N/A</v>
      </c>
      <c r="J443" s="106" t="e">
        <f>VLOOKUP(Tabela410[[#This Row],[Proposta de Referência]],SIMP_M1!A:K,9,FALSE)</f>
        <v>#VALUE!</v>
      </c>
      <c r="K443" s="106" t="e">
        <f>VLOOKUP(Tabela410[[#This Row],[Proposta de Referência]],SIMP_M1!A:K,8,FALSE)</f>
        <v>#VALUE!</v>
      </c>
      <c r="L443" s="107" t="e">
        <f t="shared" si="32"/>
        <v>#VALUE!</v>
      </c>
      <c r="M443" s="107" t="e">
        <f t="shared" si="33"/>
        <v>#VALUE!</v>
      </c>
      <c r="N443" s="142" t="e">
        <f t="shared" si="34"/>
        <v>#VALUE!</v>
      </c>
      <c r="O443" s="142" t="e">
        <f t="shared" si="35"/>
        <v>#N/A</v>
      </c>
      <c r="P443" s="24" t="str">
        <f>IFERROR(VLOOKUP(O443,HOSPITAIS_COM_DIVIDAS!A:E,5,FALSE),"")</f>
        <v/>
      </c>
    </row>
    <row r="444" spans="1:16" x14ac:dyDescent="0.25">
      <c r="A444" s="52" t="e">
        <f>Tabela410[[#This Row],[Status da Proposta]]</f>
        <v>#VALUE!</v>
      </c>
      <c r="B444" s="143">
        <f>MODALIDADE_1!A444</f>
        <v>0</v>
      </c>
      <c r="C444" s="142" t="e">
        <f>VLOOKUP(B444,MODALIDADE_1!A:B,2,FALSE)</f>
        <v>#N/A</v>
      </c>
      <c r="D444" s="142"/>
      <c r="E444" s="94" t="e">
        <f>VLOOKUP(B444,MODALIDADE_1!A:E,5,FALSE)</f>
        <v>#N/A</v>
      </c>
      <c r="F444" s="95" t="e">
        <f>VLOOKUP(B444,MODALIDADE_1!A:C,3,FALSE)</f>
        <v>#N/A</v>
      </c>
      <c r="G444" s="142" t="e">
        <f>VLOOKUP(B444,MODALIDADE_1!A:G,4,FALSE)</f>
        <v>#N/A</v>
      </c>
      <c r="H444" s="142" t="e">
        <f>VLOOKUP(B444,MODALIDADE_1!A:G,6,FALSE)</f>
        <v>#N/A</v>
      </c>
      <c r="I444" s="142" t="e">
        <f>VLOOKUP(B444,MODALIDADE_1!A:G,7,FALSE)</f>
        <v>#N/A</v>
      </c>
      <c r="J444" s="106" t="e">
        <f>VLOOKUP(Tabela410[[#This Row],[Proposta de Referência]],SIMP_M1!A:K,9,FALSE)</f>
        <v>#VALUE!</v>
      </c>
      <c r="K444" s="106" t="e">
        <f>VLOOKUP(Tabela410[[#This Row],[Proposta de Referência]],SIMP_M1!A:K,8,FALSE)</f>
        <v>#VALUE!</v>
      </c>
      <c r="L444" s="107" t="e">
        <f t="shared" si="32"/>
        <v>#VALUE!</v>
      </c>
      <c r="M444" s="107" t="e">
        <f t="shared" si="33"/>
        <v>#VALUE!</v>
      </c>
      <c r="N444" s="142" t="e">
        <f t="shared" si="34"/>
        <v>#VALUE!</v>
      </c>
      <c r="O444" s="142" t="e">
        <f t="shared" si="35"/>
        <v>#N/A</v>
      </c>
      <c r="P444" s="24" t="str">
        <f>IFERROR(VLOOKUP(O444,HOSPITAIS_COM_DIVIDAS!A:E,5,FALSE),"")</f>
        <v/>
      </c>
    </row>
    <row r="445" spans="1:16" x14ac:dyDescent="0.25">
      <c r="A445" s="52" t="e">
        <f>Tabela410[[#This Row],[Status da Proposta]]</f>
        <v>#VALUE!</v>
      </c>
      <c r="B445" s="143">
        <f>MODALIDADE_1!A445</f>
        <v>0</v>
      </c>
      <c r="C445" s="142" t="e">
        <f>VLOOKUP(B445,MODALIDADE_1!A:B,2,FALSE)</f>
        <v>#N/A</v>
      </c>
      <c r="D445" s="142"/>
      <c r="E445" s="94" t="e">
        <f>VLOOKUP(B445,MODALIDADE_1!A:E,5,FALSE)</f>
        <v>#N/A</v>
      </c>
      <c r="F445" s="95" t="e">
        <f>VLOOKUP(B445,MODALIDADE_1!A:C,3,FALSE)</f>
        <v>#N/A</v>
      </c>
      <c r="G445" s="142" t="e">
        <f>VLOOKUP(B445,MODALIDADE_1!A:G,4,FALSE)</f>
        <v>#N/A</v>
      </c>
      <c r="H445" s="142" t="e">
        <f>VLOOKUP(B445,MODALIDADE_1!A:G,6,FALSE)</f>
        <v>#N/A</v>
      </c>
      <c r="I445" s="142" t="e">
        <f>VLOOKUP(B445,MODALIDADE_1!A:G,7,FALSE)</f>
        <v>#N/A</v>
      </c>
      <c r="J445" s="106" t="e">
        <f>VLOOKUP(Tabela410[[#This Row],[Proposta de Referência]],SIMP_M1!A:K,9,FALSE)</f>
        <v>#VALUE!</v>
      </c>
      <c r="K445" s="106" t="e">
        <f>VLOOKUP(Tabela410[[#This Row],[Proposta de Referência]],SIMP_M1!A:K,8,FALSE)</f>
        <v>#VALUE!</v>
      </c>
      <c r="L445" s="107" t="e">
        <f t="shared" si="32"/>
        <v>#VALUE!</v>
      </c>
      <c r="M445" s="107" t="e">
        <f t="shared" si="33"/>
        <v>#VALUE!</v>
      </c>
      <c r="N445" s="142" t="e">
        <f t="shared" si="34"/>
        <v>#VALUE!</v>
      </c>
      <c r="O445" s="142" t="e">
        <f t="shared" si="35"/>
        <v>#N/A</v>
      </c>
      <c r="P445" s="24" t="str">
        <f>IFERROR(VLOOKUP(O445,HOSPITAIS_COM_DIVIDAS!A:E,5,FALSE),"")</f>
        <v/>
      </c>
    </row>
    <row r="446" spans="1:16" x14ac:dyDescent="0.25">
      <c r="A446" s="52" t="e">
        <f>Tabela410[[#This Row],[Status da Proposta]]</f>
        <v>#VALUE!</v>
      </c>
      <c r="B446" s="143">
        <f>MODALIDADE_1!A446</f>
        <v>0</v>
      </c>
      <c r="C446" s="142" t="e">
        <f>VLOOKUP(B446,MODALIDADE_1!A:B,2,FALSE)</f>
        <v>#N/A</v>
      </c>
      <c r="D446" s="142"/>
      <c r="E446" s="94" t="e">
        <f>VLOOKUP(B446,MODALIDADE_1!A:E,5,FALSE)</f>
        <v>#N/A</v>
      </c>
      <c r="F446" s="95" t="e">
        <f>VLOOKUP(B446,MODALIDADE_1!A:C,3,FALSE)</f>
        <v>#N/A</v>
      </c>
      <c r="G446" s="142" t="e">
        <f>VLOOKUP(B446,MODALIDADE_1!A:G,4,FALSE)</f>
        <v>#N/A</v>
      </c>
      <c r="H446" s="142" t="e">
        <f>VLOOKUP(B446,MODALIDADE_1!A:G,6,FALSE)</f>
        <v>#N/A</v>
      </c>
      <c r="I446" s="142" t="e">
        <f>VLOOKUP(B446,MODALIDADE_1!A:G,7,FALSE)</f>
        <v>#N/A</v>
      </c>
      <c r="J446" s="106" t="e">
        <f>VLOOKUP(Tabela410[[#This Row],[Proposta de Referência]],SIMP_M1!A:K,9,FALSE)</f>
        <v>#VALUE!</v>
      </c>
      <c r="K446" s="106" t="e">
        <f>VLOOKUP(Tabela410[[#This Row],[Proposta de Referência]],SIMP_M1!A:K,8,FALSE)</f>
        <v>#VALUE!</v>
      </c>
      <c r="L446" s="107" t="e">
        <f t="shared" si="32"/>
        <v>#VALUE!</v>
      </c>
      <c r="M446" s="107" t="e">
        <f t="shared" si="33"/>
        <v>#VALUE!</v>
      </c>
      <c r="N446" s="142" t="e">
        <f t="shared" si="34"/>
        <v>#VALUE!</v>
      </c>
      <c r="O446" s="142" t="e">
        <f t="shared" si="35"/>
        <v>#N/A</v>
      </c>
      <c r="P446" s="24" t="str">
        <f>IFERROR(VLOOKUP(O446,HOSPITAIS_COM_DIVIDAS!A:E,5,FALSE),"")</f>
        <v/>
      </c>
    </row>
    <row r="447" spans="1:16" x14ac:dyDescent="0.25">
      <c r="A447" s="52" t="e">
        <f>Tabela410[[#This Row],[Status da Proposta]]</f>
        <v>#VALUE!</v>
      </c>
      <c r="B447" s="143">
        <f>MODALIDADE_1!A447</f>
        <v>0</v>
      </c>
      <c r="C447" s="142" t="e">
        <f>VLOOKUP(B447,MODALIDADE_1!A:B,2,FALSE)</f>
        <v>#N/A</v>
      </c>
      <c r="D447" s="142"/>
      <c r="E447" s="94" t="e">
        <f>VLOOKUP(B447,MODALIDADE_1!A:E,5,FALSE)</f>
        <v>#N/A</v>
      </c>
      <c r="F447" s="95" t="e">
        <f>VLOOKUP(B447,MODALIDADE_1!A:C,3,FALSE)</f>
        <v>#N/A</v>
      </c>
      <c r="G447" s="142" t="e">
        <f>VLOOKUP(B447,MODALIDADE_1!A:G,4,FALSE)</f>
        <v>#N/A</v>
      </c>
      <c r="H447" s="142" t="e">
        <f>VLOOKUP(B447,MODALIDADE_1!A:G,6,FALSE)</f>
        <v>#N/A</v>
      </c>
      <c r="I447" s="142" t="e">
        <f>VLOOKUP(B447,MODALIDADE_1!A:G,7,FALSE)</f>
        <v>#N/A</v>
      </c>
      <c r="J447" s="106" t="e">
        <f>VLOOKUP(Tabela410[[#This Row],[Proposta de Referência]],SIMP_M1!A:K,9,FALSE)</f>
        <v>#VALUE!</v>
      </c>
      <c r="K447" s="106" t="e">
        <f>VLOOKUP(Tabela410[[#This Row],[Proposta de Referência]],SIMP_M1!A:K,8,FALSE)</f>
        <v>#VALUE!</v>
      </c>
      <c r="L447" s="107" t="e">
        <f t="shared" si="32"/>
        <v>#VALUE!</v>
      </c>
      <c r="M447" s="107" t="e">
        <f t="shared" si="33"/>
        <v>#VALUE!</v>
      </c>
      <c r="N447" s="142" t="e">
        <f t="shared" si="34"/>
        <v>#VALUE!</v>
      </c>
      <c r="O447" s="142" t="e">
        <f t="shared" si="35"/>
        <v>#N/A</v>
      </c>
      <c r="P447" s="24" t="str">
        <f>IFERROR(VLOOKUP(O447,HOSPITAIS_COM_DIVIDAS!A:E,5,FALSE),"")</f>
        <v/>
      </c>
    </row>
    <row r="448" spans="1:16" x14ac:dyDescent="0.25">
      <c r="A448" s="52" t="e">
        <f>Tabela410[[#This Row],[Status da Proposta]]</f>
        <v>#VALUE!</v>
      </c>
      <c r="B448" s="143">
        <f>MODALIDADE_1!A448</f>
        <v>0</v>
      </c>
      <c r="C448" s="142" t="e">
        <f>VLOOKUP(B448,MODALIDADE_1!A:B,2,FALSE)</f>
        <v>#N/A</v>
      </c>
      <c r="D448" s="142"/>
      <c r="E448" s="94" t="e">
        <f>VLOOKUP(B448,MODALIDADE_1!A:E,5,FALSE)</f>
        <v>#N/A</v>
      </c>
      <c r="F448" s="95" t="e">
        <f>VLOOKUP(B448,MODALIDADE_1!A:C,3,FALSE)</f>
        <v>#N/A</v>
      </c>
      <c r="G448" s="142" t="e">
        <f>VLOOKUP(B448,MODALIDADE_1!A:G,4,FALSE)</f>
        <v>#N/A</v>
      </c>
      <c r="H448" s="142" t="e">
        <f>VLOOKUP(B448,MODALIDADE_1!A:G,6,FALSE)</f>
        <v>#N/A</v>
      </c>
      <c r="I448" s="142" t="e">
        <f>VLOOKUP(B448,MODALIDADE_1!A:G,7,FALSE)</f>
        <v>#N/A</v>
      </c>
      <c r="J448" s="106" t="e">
        <f>VLOOKUP(Tabela410[[#This Row],[Proposta de Referência]],SIMP_M1!A:K,9,FALSE)</f>
        <v>#VALUE!</v>
      </c>
      <c r="K448" s="106" t="e">
        <f>VLOOKUP(Tabela410[[#This Row],[Proposta de Referência]],SIMP_M1!A:K,8,FALSE)</f>
        <v>#VALUE!</v>
      </c>
      <c r="L448" s="107" t="e">
        <f t="shared" si="32"/>
        <v>#VALUE!</v>
      </c>
      <c r="M448" s="107" t="e">
        <f t="shared" si="33"/>
        <v>#VALUE!</v>
      </c>
      <c r="N448" s="142" t="e">
        <f t="shared" si="34"/>
        <v>#VALUE!</v>
      </c>
      <c r="O448" s="142" t="e">
        <f t="shared" si="35"/>
        <v>#N/A</v>
      </c>
      <c r="P448" s="24" t="str">
        <f>IFERROR(VLOOKUP(O448,HOSPITAIS_COM_DIVIDAS!A:E,5,FALSE),"")</f>
        <v/>
      </c>
    </row>
    <row r="449" spans="1:16" x14ac:dyDescent="0.25">
      <c r="A449" s="52" t="e">
        <f>Tabela410[[#This Row],[Status da Proposta]]</f>
        <v>#VALUE!</v>
      </c>
      <c r="B449" s="143">
        <f>MODALIDADE_1!A449</f>
        <v>0</v>
      </c>
      <c r="C449" s="142" t="e">
        <f>VLOOKUP(B449,MODALIDADE_1!A:B,2,FALSE)</f>
        <v>#N/A</v>
      </c>
      <c r="D449" s="142"/>
      <c r="E449" s="94" t="e">
        <f>VLOOKUP(B449,MODALIDADE_1!A:E,5,FALSE)</f>
        <v>#N/A</v>
      </c>
      <c r="F449" s="95" t="e">
        <f>VLOOKUP(B449,MODALIDADE_1!A:C,3,FALSE)</f>
        <v>#N/A</v>
      </c>
      <c r="G449" s="142" t="e">
        <f>VLOOKUP(B449,MODALIDADE_1!A:G,4,FALSE)</f>
        <v>#N/A</v>
      </c>
      <c r="H449" s="142" t="e">
        <f>VLOOKUP(B449,MODALIDADE_1!A:G,6,FALSE)</f>
        <v>#N/A</v>
      </c>
      <c r="I449" s="142" t="e">
        <f>VLOOKUP(B449,MODALIDADE_1!A:G,7,FALSE)</f>
        <v>#N/A</v>
      </c>
      <c r="J449" s="106" t="e">
        <f>VLOOKUP(Tabela410[[#This Row],[Proposta de Referência]],SIMP_M1!A:K,9,FALSE)</f>
        <v>#VALUE!</v>
      </c>
      <c r="K449" s="106" t="e">
        <f>VLOOKUP(Tabela410[[#This Row],[Proposta de Referência]],SIMP_M1!A:K,8,FALSE)</f>
        <v>#VALUE!</v>
      </c>
      <c r="L449" s="107" t="e">
        <f t="shared" si="32"/>
        <v>#VALUE!</v>
      </c>
      <c r="M449" s="107" t="e">
        <f t="shared" si="33"/>
        <v>#VALUE!</v>
      </c>
      <c r="N449" s="142" t="e">
        <f t="shared" si="34"/>
        <v>#VALUE!</v>
      </c>
      <c r="O449" s="142" t="e">
        <f t="shared" si="35"/>
        <v>#N/A</v>
      </c>
      <c r="P449" s="24" t="str">
        <f>IFERROR(VLOOKUP(O449,HOSPITAIS_COM_DIVIDAS!A:E,5,FALSE),"")</f>
        <v/>
      </c>
    </row>
    <row r="450" spans="1:16" x14ac:dyDescent="0.25">
      <c r="A450" s="52" t="e">
        <f>Tabela410[[#This Row],[Status da Proposta]]</f>
        <v>#VALUE!</v>
      </c>
      <c r="B450" s="143">
        <f>MODALIDADE_1!A450</f>
        <v>0</v>
      </c>
      <c r="C450" s="142" t="e">
        <f>VLOOKUP(B450,MODALIDADE_1!A:B,2,FALSE)</f>
        <v>#N/A</v>
      </c>
      <c r="D450" s="142"/>
      <c r="E450" s="94" t="e">
        <f>VLOOKUP(B450,MODALIDADE_1!A:E,5,FALSE)</f>
        <v>#N/A</v>
      </c>
      <c r="F450" s="95" t="e">
        <f>VLOOKUP(B450,MODALIDADE_1!A:C,3,FALSE)</f>
        <v>#N/A</v>
      </c>
      <c r="G450" s="142" t="e">
        <f>VLOOKUP(B450,MODALIDADE_1!A:G,4,FALSE)</f>
        <v>#N/A</v>
      </c>
      <c r="H450" s="142" t="e">
        <f>VLOOKUP(B450,MODALIDADE_1!A:G,6,FALSE)</f>
        <v>#N/A</v>
      </c>
      <c r="I450" s="142" t="e">
        <f>VLOOKUP(B450,MODALIDADE_1!A:G,7,FALSE)</f>
        <v>#N/A</v>
      </c>
      <c r="J450" s="106" t="e">
        <f>VLOOKUP(Tabela410[[#This Row],[Proposta de Referência]],SIMP_M1!A:K,9,FALSE)</f>
        <v>#VALUE!</v>
      </c>
      <c r="K450" s="106" t="e">
        <f>VLOOKUP(Tabela410[[#This Row],[Proposta de Referência]],SIMP_M1!A:K,8,FALSE)</f>
        <v>#VALUE!</v>
      </c>
      <c r="L450" s="107" t="e">
        <f t="shared" si="32"/>
        <v>#VALUE!</v>
      </c>
      <c r="M450" s="107" t="e">
        <f t="shared" si="33"/>
        <v>#VALUE!</v>
      </c>
      <c r="N450" s="142" t="e">
        <f t="shared" si="34"/>
        <v>#VALUE!</v>
      </c>
      <c r="O450" s="142" t="e">
        <f t="shared" si="35"/>
        <v>#N/A</v>
      </c>
      <c r="P450" s="24" t="str">
        <f>IFERROR(VLOOKUP(O450,HOSPITAIS_COM_DIVIDAS!A:E,5,FALSE),"")</f>
        <v/>
      </c>
    </row>
    <row r="451" spans="1:16" x14ac:dyDescent="0.25">
      <c r="A451" s="52" t="e">
        <f>Tabela410[[#This Row],[Status da Proposta]]</f>
        <v>#VALUE!</v>
      </c>
      <c r="B451" s="143">
        <f>MODALIDADE_1!A451</f>
        <v>0</v>
      </c>
      <c r="C451" s="142" t="e">
        <f>VLOOKUP(B451,MODALIDADE_1!A:B,2,FALSE)</f>
        <v>#N/A</v>
      </c>
      <c r="D451" s="142"/>
      <c r="E451" s="94" t="e">
        <f>VLOOKUP(B451,MODALIDADE_1!A:E,5,FALSE)</f>
        <v>#N/A</v>
      </c>
      <c r="F451" s="95" t="e">
        <f>VLOOKUP(B451,MODALIDADE_1!A:C,3,FALSE)</f>
        <v>#N/A</v>
      </c>
      <c r="G451" s="142" t="e">
        <f>VLOOKUP(B451,MODALIDADE_1!A:G,4,FALSE)</f>
        <v>#N/A</v>
      </c>
      <c r="H451" s="142" t="e">
        <f>VLOOKUP(B451,MODALIDADE_1!A:G,6,FALSE)</f>
        <v>#N/A</v>
      </c>
      <c r="I451" s="142" t="e">
        <f>VLOOKUP(B451,MODALIDADE_1!A:G,7,FALSE)</f>
        <v>#N/A</v>
      </c>
      <c r="J451" s="106" t="e">
        <f>VLOOKUP(Tabela410[[#This Row],[Proposta de Referência]],SIMP_M1!A:K,9,FALSE)</f>
        <v>#VALUE!</v>
      </c>
      <c r="K451" s="106" t="e">
        <f>VLOOKUP(Tabela410[[#This Row],[Proposta de Referência]],SIMP_M1!A:K,8,FALSE)</f>
        <v>#VALUE!</v>
      </c>
      <c r="L451" s="107" t="e">
        <f t="shared" si="32"/>
        <v>#VALUE!</v>
      </c>
      <c r="M451" s="107" t="e">
        <f t="shared" si="33"/>
        <v>#VALUE!</v>
      </c>
      <c r="N451" s="142" t="e">
        <f t="shared" si="34"/>
        <v>#VALUE!</v>
      </c>
      <c r="O451" s="142" t="e">
        <f t="shared" si="35"/>
        <v>#N/A</v>
      </c>
      <c r="P451" s="24" t="str">
        <f>IFERROR(VLOOKUP(O451,HOSPITAIS_COM_DIVIDAS!A:E,5,FALSE),"")</f>
        <v/>
      </c>
    </row>
    <row r="452" spans="1:16" x14ac:dyDescent="0.25">
      <c r="A452" s="52" t="e">
        <f>Tabela410[[#This Row],[Status da Proposta]]</f>
        <v>#VALUE!</v>
      </c>
      <c r="B452" s="143">
        <f>MODALIDADE_1!A452</f>
        <v>0</v>
      </c>
      <c r="C452" s="142" t="e">
        <f>VLOOKUP(B452,MODALIDADE_1!A:B,2,FALSE)</f>
        <v>#N/A</v>
      </c>
      <c r="D452" s="142"/>
      <c r="E452" s="94" t="e">
        <f>VLOOKUP(B452,MODALIDADE_1!A:E,5,FALSE)</f>
        <v>#N/A</v>
      </c>
      <c r="F452" s="95" t="e">
        <f>VLOOKUP(B452,MODALIDADE_1!A:C,3,FALSE)</f>
        <v>#N/A</v>
      </c>
      <c r="G452" s="142" t="e">
        <f>VLOOKUP(B452,MODALIDADE_1!A:G,4,FALSE)</f>
        <v>#N/A</v>
      </c>
      <c r="H452" s="142" t="e">
        <f>VLOOKUP(B452,MODALIDADE_1!A:G,6,FALSE)</f>
        <v>#N/A</v>
      </c>
      <c r="I452" s="142" t="e">
        <f>VLOOKUP(B452,MODALIDADE_1!A:G,7,FALSE)</f>
        <v>#N/A</v>
      </c>
      <c r="J452" s="106" t="e">
        <f>VLOOKUP(Tabela410[[#This Row],[Proposta de Referência]],SIMP_M1!A:K,9,FALSE)</f>
        <v>#VALUE!</v>
      </c>
      <c r="K452" s="106" t="e">
        <f>VLOOKUP(Tabela410[[#This Row],[Proposta de Referência]],SIMP_M1!A:K,8,FALSE)</f>
        <v>#VALUE!</v>
      </c>
      <c r="L452" s="107" t="e">
        <f t="shared" si="32"/>
        <v>#VALUE!</v>
      </c>
      <c r="M452" s="107" t="e">
        <f t="shared" si="33"/>
        <v>#VALUE!</v>
      </c>
      <c r="N452" s="142" t="e">
        <f t="shared" si="34"/>
        <v>#VALUE!</v>
      </c>
      <c r="O452" s="142" t="e">
        <f t="shared" si="35"/>
        <v>#N/A</v>
      </c>
      <c r="P452" s="24" t="str">
        <f>IFERROR(VLOOKUP(O452,HOSPITAIS_COM_DIVIDAS!A:E,5,FALSE),"")</f>
        <v/>
      </c>
    </row>
    <row r="453" spans="1:16" x14ac:dyDescent="0.25">
      <c r="A453" s="52" t="e">
        <f>Tabela410[[#This Row],[Status da Proposta]]</f>
        <v>#VALUE!</v>
      </c>
      <c r="B453" s="143">
        <f>MODALIDADE_1!A453</f>
        <v>0</v>
      </c>
      <c r="C453" s="142" t="e">
        <f>VLOOKUP(B453,MODALIDADE_1!A:B,2,FALSE)</f>
        <v>#N/A</v>
      </c>
      <c r="D453" s="142"/>
      <c r="E453" s="94" t="e">
        <f>VLOOKUP(B453,MODALIDADE_1!A:E,5,FALSE)</f>
        <v>#N/A</v>
      </c>
      <c r="F453" s="95" t="e">
        <f>VLOOKUP(B453,MODALIDADE_1!A:C,3,FALSE)</f>
        <v>#N/A</v>
      </c>
      <c r="G453" s="142" t="e">
        <f>VLOOKUP(B453,MODALIDADE_1!A:G,4,FALSE)</f>
        <v>#N/A</v>
      </c>
      <c r="H453" s="142" t="e">
        <f>VLOOKUP(B453,MODALIDADE_1!A:G,6,FALSE)</f>
        <v>#N/A</v>
      </c>
      <c r="I453" s="142" t="e">
        <f>VLOOKUP(B453,MODALIDADE_1!A:G,7,FALSE)</f>
        <v>#N/A</v>
      </c>
      <c r="J453" s="106" t="e">
        <f>VLOOKUP(Tabela410[[#This Row],[Proposta de Referência]],SIMP_M1!A:K,9,FALSE)</f>
        <v>#VALUE!</v>
      </c>
      <c r="K453" s="106" t="e">
        <f>VLOOKUP(Tabela410[[#This Row],[Proposta de Referência]],SIMP_M1!A:K,8,FALSE)</f>
        <v>#VALUE!</v>
      </c>
      <c r="L453" s="107" t="e">
        <f t="shared" si="32"/>
        <v>#VALUE!</v>
      </c>
      <c r="M453" s="107" t="e">
        <f t="shared" si="33"/>
        <v>#VALUE!</v>
      </c>
      <c r="N453" s="142" t="e">
        <f t="shared" si="34"/>
        <v>#VALUE!</v>
      </c>
      <c r="O453" s="142" t="e">
        <f t="shared" si="35"/>
        <v>#N/A</v>
      </c>
      <c r="P453" s="24" t="str">
        <f>IFERROR(VLOOKUP(O453,HOSPITAIS_COM_DIVIDAS!A:E,5,FALSE),"")</f>
        <v/>
      </c>
    </row>
    <row r="454" spans="1:16" x14ac:dyDescent="0.25">
      <c r="A454" s="52" t="e">
        <f>Tabela410[[#This Row],[Status da Proposta]]</f>
        <v>#VALUE!</v>
      </c>
      <c r="B454" s="143">
        <f>MODALIDADE_1!A454</f>
        <v>0</v>
      </c>
      <c r="C454" s="142" t="e">
        <f>VLOOKUP(B454,MODALIDADE_1!A:B,2,FALSE)</f>
        <v>#N/A</v>
      </c>
      <c r="D454" s="142"/>
      <c r="E454" s="94" t="e">
        <f>VLOOKUP(B454,MODALIDADE_1!A:E,5,FALSE)</f>
        <v>#N/A</v>
      </c>
      <c r="F454" s="95" t="e">
        <f>VLOOKUP(B454,MODALIDADE_1!A:C,3,FALSE)</f>
        <v>#N/A</v>
      </c>
      <c r="G454" s="142" t="e">
        <f>VLOOKUP(B454,MODALIDADE_1!A:G,4,FALSE)</f>
        <v>#N/A</v>
      </c>
      <c r="H454" s="142" t="e">
        <f>VLOOKUP(B454,MODALIDADE_1!A:G,6,FALSE)</f>
        <v>#N/A</v>
      </c>
      <c r="I454" s="142" t="e">
        <f>VLOOKUP(B454,MODALIDADE_1!A:G,7,FALSE)</f>
        <v>#N/A</v>
      </c>
      <c r="J454" s="106" t="e">
        <f>VLOOKUP(Tabela410[[#This Row],[Proposta de Referência]],SIMP_M1!A:K,9,FALSE)</f>
        <v>#VALUE!</v>
      </c>
      <c r="K454" s="106" t="e">
        <f>VLOOKUP(Tabela410[[#This Row],[Proposta de Referência]],SIMP_M1!A:K,8,FALSE)</f>
        <v>#VALUE!</v>
      </c>
      <c r="L454" s="107" t="e">
        <f t="shared" si="32"/>
        <v>#VALUE!</v>
      </c>
      <c r="M454" s="107" t="e">
        <f t="shared" si="33"/>
        <v>#VALUE!</v>
      </c>
      <c r="N454" s="142" t="e">
        <f t="shared" si="34"/>
        <v>#VALUE!</v>
      </c>
      <c r="O454" s="142" t="e">
        <f t="shared" si="35"/>
        <v>#N/A</v>
      </c>
      <c r="P454" s="24" t="str">
        <f>IFERROR(VLOOKUP(O454,HOSPITAIS_COM_DIVIDAS!A:E,5,FALSE),"")</f>
        <v/>
      </c>
    </row>
    <row r="455" spans="1:16" x14ac:dyDescent="0.25">
      <c r="A455" s="52" t="e">
        <f>Tabela410[[#This Row],[Status da Proposta]]</f>
        <v>#VALUE!</v>
      </c>
      <c r="B455" s="143">
        <f>MODALIDADE_1!A455</f>
        <v>0</v>
      </c>
      <c r="C455" s="142" t="e">
        <f>VLOOKUP(B455,MODALIDADE_1!A:B,2,FALSE)</f>
        <v>#N/A</v>
      </c>
      <c r="D455" s="142"/>
      <c r="E455" s="94" t="e">
        <f>VLOOKUP(B455,MODALIDADE_1!A:E,5,FALSE)</f>
        <v>#N/A</v>
      </c>
      <c r="F455" s="95" t="e">
        <f>VLOOKUP(B455,MODALIDADE_1!A:C,3,FALSE)</f>
        <v>#N/A</v>
      </c>
      <c r="G455" s="142" t="e">
        <f>VLOOKUP(B455,MODALIDADE_1!A:G,4,FALSE)</f>
        <v>#N/A</v>
      </c>
      <c r="H455" s="142" t="e">
        <f>VLOOKUP(B455,MODALIDADE_1!A:G,6,FALSE)</f>
        <v>#N/A</v>
      </c>
      <c r="I455" s="142" t="e">
        <f>VLOOKUP(B455,MODALIDADE_1!A:G,7,FALSE)</f>
        <v>#N/A</v>
      </c>
      <c r="J455" s="106" t="e">
        <f>VLOOKUP(Tabela410[[#This Row],[Proposta de Referência]],SIMP_M1!A:K,9,FALSE)</f>
        <v>#VALUE!</v>
      </c>
      <c r="K455" s="106" t="e">
        <f>VLOOKUP(Tabela410[[#This Row],[Proposta de Referência]],SIMP_M1!A:K,8,FALSE)</f>
        <v>#VALUE!</v>
      </c>
      <c r="L455" s="107" t="e">
        <f t="shared" si="32"/>
        <v>#VALUE!</v>
      </c>
      <c r="M455" s="107" t="e">
        <f t="shared" si="33"/>
        <v>#VALUE!</v>
      </c>
      <c r="N455" s="142" t="e">
        <f t="shared" si="34"/>
        <v>#VALUE!</v>
      </c>
      <c r="O455" s="142" t="e">
        <f t="shared" si="35"/>
        <v>#N/A</v>
      </c>
      <c r="P455" s="24" t="str">
        <f>IFERROR(VLOOKUP(O455,HOSPITAIS_COM_DIVIDAS!A:E,5,FALSE),"")</f>
        <v/>
      </c>
    </row>
    <row r="456" spans="1:16" x14ac:dyDescent="0.25">
      <c r="A456" s="52" t="e">
        <f>Tabela410[[#This Row],[Status da Proposta]]</f>
        <v>#VALUE!</v>
      </c>
      <c r="B456" s="143">
        <f>MODALIDADE_1!A456</f>
        <v>0</v>
      </c>
      <c r="C456" s="142" t="e">
        <f>VLOOKUP(B456,MODALIDADE_1!A:B,2,FALSE)</f>
        <v>#N/A</v>
      </c>
      <c r="D456" s="142"/>
      <c r="E456" s="94" t="e">
        <f>VLOOKUP(B456,MODALIDADE_1!A:E,5,FALSE)</f>
        <v>#N/A</v>
      </c>
      <c r="F456" s="95" t="e">
        <f>VLOOKUP(B456,MODALIDADE_1!A:C,3,FALSE)</f>
        <v>#N/A</v>
      </c>
      <c r="G456" s="142" t="e">
        <f>VLOOKUP(B456,MODALIDADE_1!A:G,4,FALSE)</f>
        <v>#N/A</v>
      </c>
      <c r="H456" s="142" t="e">
        <f>VLOOKUP(B456,MODALIDADE_1!A:G,6,FALSE)</f>
        <v>#N/A</v>
      </c>
      <c r="I456" s="142" t="e">
        <f>VLOOKUP(B456,MODALIDADE_1!A:G,7,FALSE)</f>
        <v>#N/A</v>
      </c>
      <c r="J456" s="106" t="e">
        <f>VLOOKUP(Tabela410[[#This Row],[Proposta de Referência]],SIMP_M1!A:K,9,FALSE)</f>
        <v>#VALUE!</v>
      </c>
      <c r="K456" s="106" t="e">
        <f>VLOOKUP(Tabela410[[#This Row],[Proposta de Referência]],SIMP_M1!A:K,8,FALSE)</f>
        <v>#VALUE!</v>
      </c>
      <c r="L456" s="107" t="e">
        <f t="shared" si="32"/>
        <v>#VALUE!</v>
      </c>
      <c r="M456" s="107" t="e">
        <f t="shared" si="33"/>
        <v>#VALUE!</v>
      </c>
      <c r="N456" s="142" t="e">
        <f t="shared" si="34"/>
        <v>#VALUE!</v>
      </c>
      <c r="O456" s="142" t="e">
        <f t="shared" si="35"/>
        <v>#N/A</v>
      </c>
      <c r="P456" s="24" t="str">
        <f>IFERROR(VLOOKUP(O456,HOSPITAIS_COM_DIVIDAS!A:E,5,FALSE),"")</f>
        <v/>
      </c>
    </row>
    <row r="457" spans="1:16" x14ac:dyDescent="0.25">
      <c r="A457" s="52" t="e">
        <f>Tabela410[[#This Row],[Status da Proposta]]</f>
        <v>#VALUE!</v>
      </c>
      <c r="B457" s="143">
        <f>MODALIDADE_1!A457</f>
        <v>0</v>
      </c>
      <c r="C457" s="142" t="e">
        <f>VLOOKUP(B457,MODALIDADE_1!A:B,2,FALSE)</f>
        <v>#N/A</v>
      </c>
      <c r="D457" s="142"/>
      <c r="E457" s="94" t="e">
        <f>VLOOKUP(B457,MODALIDADE_1!A:E,5,FALSE)</f>
        <v>#N/A</v>
      </c>
      <c r="F457" s="95" t="e">
        <f>VLOOKUP(B457,MODALIDADE_1!A:C,3,FALSE)</f>
        <v>#N/A</v>
      </c>
      <c r="G457" s="142" t="e">
        <f>VLOOKUP(B457,MODALIDADE_1!A:G,4,FALSE)</f>
        <v>#N/A</v>
      </c>
      <c r="H457" s="142" t="e">
        <f>VLOOKUP(B457,MODALIDADE_1!A:G,6,FALSE)</f>
        <v>#N/A</v>
      </c>
      <c r="I457" s="142" t="e">
        <f>VLOOKUP(B457,MODALIDADE_1!A:G,7,FALSE)</f>
        <v>#N/A</v>
      </c>
      <c r="J457" s="106" t="e">
        <f>VLOOKUP(Tabela410[[#This Row],[Proposta de Referência]],SIMP_M1!A:K,9,FALSE)</f>
        <v>#VALUE!</v>
      </c>
      <c r="K457" s="106" t="e">
        <f>VLOOKUP(Tabela410[[#This Row],[Proposta de Referência]],SIMP_M1!A:K,8,FALSE)</f>
        <v>#VALUE!</v>
      </c>
      <c r="L457" s="107" t="e">
        <f t="shared" si="32"/>
        <v>#VALUE!</v>
      </c>
      <c r="M457" s="107" t="e">
        <f t="shared" si="33"/>
        <v>#VALUE!</v>
      </c>
      <c r="N457" s="142" t="e">
        <f t="shared" si="34"/>
        <v>#VALUE!</v>
      </c>
      <c r="O457" s="142" t="e">
        <f t="shared" si="35"/>
        <v>#N/A</v>
      </c>
      <c r="P457" s="24" t="str">
        <f>IFERROR(VLOOKUP(O457,HOSPITAIS_COM_DIVIDAS!A:E,5,FALSE),"")</f>
        <v/>
      </c>
    </row>
    <row r="458" spans="1:16" x14ac:dyDescent="0.25">
      <c r="A458" s="52" t="e">
        <f>Tabela410[[#This Row],[Status da Proposta]]</f>
        <v>#VALUE!</v>
      </c>
      <c r="B458" s="143">
        <f>MODALIDADE_1!A458</f>
        <v>0</v>
      </c>
      <c r="C458" s="142" t="e">
        <f>VLOOKUP(B458,MODALIDADE_1!A:B,2,FALSE)</f>
        <v>#N/A</v>
      </c>
      <c r="D458" s="142"/>
      <c r="E458" s="94" t="e">
        <f>VLOOKUP(B458,MODALIDADE_1!A:E,5,FALSE)</f>
        <v>#N/A</v>
      </c>
      <c r="F458" s="95" t="e">
        <f>VLOOKUP(B458,MODALIDADE_1!A:C,3,FALSE)</f>
        <v>#N/A</v>
      </c>
      <c r="G458" s="142" t="e">
        <f>VLOOKUP(B458,MODALIDADE_1!A:G,4,FALSE)</f>
        <v>#N/A</v>
      </c>
      <c r="H458" s="142" t="e">
        <f>VLOOKUP(B458,MODALIDADE_1!A:G,6,FALSE)</f>
        <v>#N/A</v>
      </c>
      <c r="I458" s="142" t="e">
        <f>VLOOKUP(B458,MODALIDADE_1!A:G,7,FALSE)</f>
        <v>#N/A</v>
      </c>
      <c r="J458" s="106" t="e">
        <f>VLOOKUP(Tabela410[[#This Row],[Proposta de Referência]],SIMP_M1!A:K,9,FALSE)</f>
        <v>#VALUE!</v>
      </c>
      <c r="K458" s="106" t="e">
        <f>VLOOKUP(Tabela410[[#This Row],[Proposta de Referência]],SIMP_M1!A:K,8,FALSE)</f>
        <v>#VALUE!</v>
      </c>
      <c r="L458" s="107" t="e">
        <f t="shared" si="32"/>
        <v>#VALUE!</v>
      </c>
      <c r="M458" s="107" t="e">
        <f t="shared" si="33"/>
        <v>#VALUE!</v>
      </c>
      <c r="N458" s="142" t="e">
        <f t="shared" si="34"/>
        <v>#VALUE!</v>
      </c>
      <c r="O458" s="142" t="e">
        <f t="shared" si="35"/>
        <v>#N/A</v>
      </c>
      <c r="P458" s="24" t="str">
        <f>IFERROR(VLOOKUP(O458,HOSPITAIS_COM_DIVIDAS!A:E,5,FALSE),"")</f>
        <v/>
      </c>
    </row>
    <row r="459" spans="1:16" x14ac:dyDescent="0.25">
      <c r="A459" s="52" t="e">
        <f>Tabela410[[#This Row],[Status da Proposta]]</f>
        <v>#VALUE!</v>
      </c>
      <c r="B459" s="143">
        <f>MODALIDADE_1!A459</f>
        <v>0</v>
      </c>
      <c r="C459" s="142" t="e">
        <f>VLOOKUP(B459,MODALIDADE_1!A:B,2,FALSE)</f>
        <v>#N/A</v>
      </c>
      <c r="D459" s="142"/>
      <c r="E459" s="94" t="e">
        <f>VLOOKUP(B459,MODALIDADE_1!A:E,5,FALSE)</f>
        <v>#N/A</v>
      </c>
      <c r="F459" s="95" t="e">
        <f>VLOOKUP(B459,MODALIDADE_1!A:C,3,FALSE)</f>
        <v>#N/A</v>
      </c>
      <c r="G459" s="142" t="e">
        <f>VLOOKUP(B459,MODALIDADE_1!A:G,4,FALSE)</f>
        <v>#N/A</v>
      </c>
      <c r="H459" s="142" t="e">
        <f>VLOOKUP(B459,MODALIDADE_1!A:G,6,FALSE)</f>
        <v>#N/A</v>
      </c>
      <c r="I459" s="142" t="e">
        <f>VLOOKUP(B459,MODALIDADE_1!A:G,7,FALSE)</f>
        <v>#N/A</v>
      </c>
      <c r="J459" s="106" t="e">
        <f>VLOOKUP(Tabela410[[#This Row],[Proposta de Referência]],SIMP_M1!A:K,9,FALSE)</f>
        <v>#VALUE!</v>
      </c>
      <c r="K459" s="106" t="e">
        <f>VLOOKUP(Tabela410[[#This Row],[Proposta de Referência]],SIMP_M1!A:K,8,FALSE)</f>
        <v>#VALUE!</v>
      </c>
      <c r="L459" s="107" t="e">
        <f t="shared" si="32"/>
        <v>#VALUE!</v>
      </c>
      <c r="M459" s="107" t="e">
        <f t="shared" si="33"/>
        <v>#VALUE!</v>
      </c>
      <c r="N459" s="142" t="e">
        <f t="shared" si="34"/>
        <v>#VALUE!</v>
      </c>
      <c r="O459" s="142" t="e">
        <f t="shared" si="35"/>
        <v>#N/A</v>
      </c>
      <c r="P459" s="24" t="str">
        <f>IFERROR(VLOOKUP(O459,HOSPITAIS_COM_DIVIDAS!A:E,5,FALSE),"")</f>
        <v/>
      </c>
    </row>
    <row r="460" spans="1:16" x14ac:dyDescent="0.25">
      <c r="A460" s="52" t="e">
        <f>Tabela410[[#This Row],[Status da Proposta]]</f>
        <v>#VALUE!</v>
      </c>
      <c r="B460" s="143">
        <f>MODALIDADE_1!A460</f>
        <v>0</v>
      </c>
      <c r="C460" s="142" t="e">
        <f>VLOOKUP(B460,MODALIDADE_1!A:B,2,FALSE)</f>
        <v>#N/A</v>
      </c>
      <c r="D460" s="142"/>
      <c r="E460" s="94" t="e">
        <f>VLOOKUP(B460,MODALIDADE_1!A:E,5,FALSE)</f>
        <v>#N/A</v>
      </c>
      <c r="F460" s="95" t="e">
        <f>VLOOKUP(B460,MODALIDADE_1!A:C,3,FALSE)</f>
        <v>#N/A</v>
      </c>
      <c r="G460" s="142" t="e">
        <f>VLOOKUP(B460,MODALIDADE_1!A:G,4,FALSE)</f>
        <v>#N/A</v>
      </c>
      <c r="H460" s="142" t="e">
        <f>VLOOKUP(B460,MODALIDADE_1!A:G,6,FALSE)</f>
        <v>#N/A</v>
      </c>
      <c r="I460" s="142" t="e">
        <f>VLOOKUP(B460,MODALIDADE_1!A:G,7,FALSE)</f>
        <v>#N/A</v>
      </c>
      <c r="J460" s="106" t="e">
        <f>VLOOKUP(Tabela410[[#This Row],[Proposta de Referência]],SIMP_M1!A:K,9,FALSE)</f>
        <v>#VALUE!</v>
      </c>
      <c r="K460" s="106" t="e">
        <f>VLOOKUP(Tabela410[[#This Row],[Proposta de Referência]],SIMP_M1!A:K,8,FALSE)</f>
        <v>#VALUE!</v>
      </c>
      <c r="L460" s="107" t="e">
        <f t="shared" si="32"/>
        <v>#VALUE!</v>
      </c>
      <c r="M460" s="107" t="e">
        <f t="shared" si="33"/>
        <v>#VALUE!</v>
      </c>
      <c r="N460" s="142" t="e">
        <f t="shared" si="34"/>
        <v>#VALUE!</v>
      </c>
      <c r="O460" s="142" t="e">
        <f t="shared" si="35"/>
        <v>#N/A</v>
      </c>
      <c r="P460" s="24" t="str">
        <f>IFERROR(VLOOKUP(O460,HOSPITAIS_COM_DIVIDAS!A:E,5,FALSE),"")</f>
        <v/>
      </c>
    </row>
    <row r="461" spans="1:16" x14ac:dyDescent="0.25">
      <c r="A461" s="52" t="e">
        <f>Tabela410[[#This Row],[Status da Proposta]]</f>
        <v>#VALUE!</v>
      </c>
      <c r="B461" s="143">
        <f>MODALIDADE_1!A461</f>
        <v>0</v>
      </c>
      <c r="C461" s="142" t="e">
        <f>VLOOKUP(B461,MODALIDADE_1!A:B,2,FALSE)</f>
        <v>#N/A</v>
      </c>
      <c r="D461" s="142"/>
      <c r="E461" s="94" t="e">
        <f>VLOOKUP(B461,MODALIDADE_1!A:E,5,FALSE)</f>
        <v>#N/A</v>
      </c>
      <c r="F461" s="95" t="e">
        <f>VLOOKUP(B461,MODALIDADE_1!A:C,3,FALSE)</f>
        <v>#N/A</v>
      </c>
      <c r="G461" s="142" t="e">
        <f>VLOOKUP(B461,MODALIDADE_1!A:G,4,FALSE)</f>
        <v>#N/A</v>
      </c>
      <c r="H461" s="142" t="e">
        <f>VLOOKUP(B461,MODALIDADE_1!A:G,6,FALSE)</f>
        <v>#N/A</v>
      </c>
      <c r="I461" s="142" t="e">
        <f>VLOOKUP(B461,MODALIDADE_1!A:G,7,FALSE)</f>
        <v>#N/A</v>
      </c>
      <c r="J461" s="106" t="e">
        <f>VLOOKUP(Tabela410[[#This Row],[Proposta de Referência]],SIMP_M1!A:K,9,FALSE)</f>
        <v>#VALUE!</v>
      </c>
      <c r="K461" s="106" t="e">
        <f>VLOOKUP(Tabela410[[#This Row],[Proposta de Referência]],SIMP_M1!A:K,8,FALSE)</f>
        <v>#VALUE!</v>
      </c>
      <c r="L461" s="107" t="e">
        <f t="shared" si="32"/>
        <v>#VALUE!</v>
      </c>
      <c r="M461" s="107" t="e">
        <f t="shared" si="33"/>
        <v>#VALUE!</v>
      </c>
      <c r="N461" s="142" t="e">
        <f t="shared" si="34"/>
        <v>#VALUE!</v>
      </c>
      <c r="O461" s="142" t="e">
        <f t="shared" si="35"/>
        <v>#N/A</v>
      </c>
      <c r="P461" s="24" t="str">
        <f>IFERROR(VLOOKUP(O461,HOSPITAIS_COM_DIVIDAS!A:E,5,FALSE),"")</f>
        <v/>
      </c>
    </row>
    <row r="462" spans="1:16" x14ac:dyDescent="0.25">
      <c r="A462" s="52" t="e">
        <f>Tabela410[[#This Row],[Status da Proposta]]</f>
        <v>#VALUE!</v>
      </c>
      <c r="B462" s="143">
        <f>MODALIDADE_1!A462</f>
        <v>0</v>
      </c>
      <c r="C462" s="142" t="e">
        <f>VLOOKUP(B462,MODALIDADE_1!A:B,2,FALSE)</f>
        <v>#N/A</v>
      </c>
      <c r="D462" s="142"/>
      <c r="E462" s="94" t="e">
        <f>VLOOKUP(B462,MODALIDADE_1!A:E,5,FALSE)</f>
        <v>#N/A</v>
      </c>
      <c r="F462" s="95" t="e">
        <f>VLOOKUP(B462,MODALIDADE_1!A:C,3,FALSE)</f>
        <v>#N/A</v>
      </c>
      <c r="G462" s="142" t="e">
        <f>VLOOKUP(B462,MODALIDADE_1!A:G,4,FALSE)</f>
        <v>#N/A</v>
      </c>
      <c r="H462" s="142" t="e">
        <f>VLOOKUP(B462,MODALIDADE_1!A:G,6,FALSE)</f>
        <v>#N/A</v>
      </c>
      <c r="I462" s="142" t="e">
        <f>VLOOKUP(B462,MODALIDADE_1!A:G,7,FALSE)</f>
        <v>#N/A</v>
      </c>
      <c r="J462" s="106" t="e">
        <f>VLOOKUP(Tabela410[[#This Row],[Proposta de Referência]],SIMP_M1!A:K,9,FALSE)</f>
        <v>#VALUE!</v>
      </c>
      <c r="K462" s="106" t="e">
        <f>VLOOKUP(Tabela410[[#This Row],[Proposta de Referência]],SIMP_M1!A:K,8,FALSE)</f>
        <v>#VALUE!</v>
      </c>
      <c r="L462" s="107" t="e">
        <f t="shared" si="32"/>
        <v>#VALUE!</v>
      </c>
      <c r="M462" s="107" t="e">
        <f t="shared" si="33"/>
        <v>#VALUE!</v>
      </c>
      <c r="N462" s="142" t="e">
        <f t="shared" si="34"/>
        <v>#VALUE!</v>
      </c>
      <c r="O462" s="142" t="e">
        <f t="shared" si="35"/>
        <v>#N/A</v>
      </c>
      <c r="P462" s="24" t="str">
        <f>IFERROR(VLOOKUP(O462,HOSPITAIS_COM_DIVIDAS!A:E,5,FALSE),"")</f>
        <v/>
      </c>
    </row>
    <row r="463" spans="1:16" x14ac:dyDescent="0.25">
      <c r="A463" s="52" t="e">
        <f>Tabela410[[#This Row],[Status da Proposta]]</f>
        <v>#VALUE!</v>
      </c>
      <c r="B463" s="143">
        <f>MODALIDADE_1!A463</f>
        <v>0</v>
      </c>
      <c r="C463" s="142" t="e">
        <f>VLOOKUP(B463,MODALIDADE_1!A:B,2,FALSE)</f>
        <v>#N/A</v>
      </c>
      <c r="D463" s="142"/>
      <c r="E463" s="94" t="e">
        <f>VLOOKUP(B463,MODALIDADE_1!A:E,5,FALSE)</f>
        <v>#N/A</v>
      </c>
      <c r="F463" s="95" t="e">
        <f>VLOOKUP(B463,MODALIDADE_1!A:C,3,FALSE)</f>
        <v>#N/A</v>
      </c>
      <c r="G463" s="142" t="e">
        <f>VLOOKUP(B463,MODALIDADE_1!A:G,4,FALSE)</f>
        <v>#N/A</v>
      </c>
      <c r="H463" s="142" t="e">
        <f>VLOOKUP(B463,MODALIDADE_1!A:G,6,FALSE)</f>
        <v>#N/A</v>
      </c>
      <c r="I463" s="142" t="e">
        <f>VLOOKUP(B463,MODALIDADE_1!A:G,7,FALSE)</f>
        <v>#N/A</v>
      </c>
      <c r="J463" s="106" t="e">
        <f>VLOOKUP(Tabela410[[#This Row],[Proposta de Referência]],SIMP_M1!A:K,9,FALSE)</f>
        <v>#VALUE!</v>
      </c>
      <c r="K463" s="106" t="e">
        <f>VLOOKUP(Tabela410[[#This Row],[Proposta de Referência]],SIMP_M1!A:K,8,FALSE)</f>
        <v>#VALUE!</v>
      </c>
      <c r="L463" s="107" t="e">
        <f t="shared" si="32"/>
        <v>#VALUE!</v>
      </c>
      <c r="M463" s="107" t="e">
        <f t="shared" si="33"/>
        <v>#VALUE!</v>
      </c>
      <c r="N463" s="142" t="e">
        <f t="shared" si="34"/>
        <v>#VALUE!</v>
      </c>
      <c r="O463" s="142" t="e">
        <f t="shared" si="35"/>
        <v>#N/A</v>
      </c>
      <c r="P463" s="24" t="str">
        <f>IFERROR(VLOOKUP(O463,HOSPITAIS_COM_DIVIDAS!A:E,5,FALSE),"")</f>
        <v/>
      </c>
    </row>
    <row r="464" spans="1:16" x14ac:dyDescent="0.25">
      <c r="A464" s="52" t="e">
        <f>Tabela410[[#This Row],[Status da Proposta]]</f>
        <v>#VALUE!</v>
      </c>
      <c r="B464" s="143">
        <f>MODALIDADE_1!A464</f>
        <v>0</v>
      </c>
      <c r="C464" s="142" t="e">
        <f>VLOOKUP(B464,MODALIDADE_1!A:B,2,FALSE)</f>
        <v>#N/A</v>
      </c>
      <c r="D464" s="142"/>
      <c r="E464" s="94" t="e">
        <f>VLOOKUP(B464,MODALIDADE_1!A:E,5,FALSE)</f>
        <v>#N/A</v>
      </c>
      <c r="F464" s="95" t="e">
        <f>VLOOKUP(B464,MODALIDADE_1!A:C,3,FALSE)</f>
        <v>#N/A</v>
      </c>
      <c r="G464" s="142" t="e">
        <f>VLOOKUP(B464,MODALIDADE_1!A:G,4,FALSE)</f>
        <v>#N/A</v>
      </c>
      <c r="H464" s="142" t="e">
        <f>VLOOKUP(B464,MODALIDADE_1!A:G,6,FALSE)</f>
        <v>#N/A</v>
      </c>
      <c r="I464" s="142" t="e">
        <f>VLOOKUP(B464,MODALIDADE_1!A:G,7,FALSE)</f>
        <v>#N/A</v>
      </c>
      <c r="J464" s="106" t="e">
        <f>VLOOKUP(Tabela410[[#This Row],[Proposta de Referência]],SIMP_M1!A:K,9,FALSE)</f>
        <v>#VALUE!</v>
      </c>
      <c r="K464" s="106" t="e">
        <f>VLOOKUP(Tabela410[[#This Row],[Proposta de Referência]],SIMP_M1!A:K,8,FALSE)</f>
        <v>#VALUE!</v>
      </c>
      <c r="L464" s="107" t="e">
        <f t="shared" si="32"/>
        <v>#VALUE!</v>
      </c>
      <c r="M464" s="107" t="e">
        <f t="shared" si="33"/>
        <v>#VALUE!</v>
      </c>
      <c r="N464" s="142" t="e">
        <f t="shared" si="34"/>
        <v>#VALUE!</v>
      </c>
      <c r="O464" s="142" t="e">
        <f t="shared" si="35"/>
        <v>#N/A</v>
      </c>
      <c r="P464" s="24" t="str">
        <f>IFERROR(VLOOKUP(O464,HOSPITAIS_COM_DIVIDAS!A:E,5,FALSE),"")</f>
        <v/>
      </c>
    </row>
    <row r="465" spans="1:16" x14ac:dyDescent="0.25">
      <c r="A465" s="52" t="e">
        <f>Tabela410[[#This Row],[Status da Proposta]]</f>
        <v>#VALUE!</v>
      </c>
      <c r="B465" s="143">
        <f>MODALIDADE_1!A465</f>
        <v>0</v>
      </c>
      <c r="C465" s="142" t="e">
        <f>VLOOKUP(B465,MODALIDADE_1!A:B,2,FALSE)</f>
        <v>#N/A</v>
      </c>
      <c r="D465" s="142"/>
      <c r="E465" s="94" t="e">
        <f>VLOOKUP(B465,MODALIDADE_1!A:E,5,FALSE)</f>
        <v>#N/A</v>
      </c>
      <c r="F465" s="95" t="e">
        <f>VLOOKUP(B465,MODALIDADE_1!A:C,3,FALSE)</f>
        <v>#N/A</v>
      </c>
      <c r="G465" s="142" t="e">
        <f>VLOOKUP(B465,MODALIDADE_1!A:G,4,FALSE)</f>
        <v>#N/A</v>
      </c>
      <c r="H465" s="142" t="e">
        <f>VLOOKUP(B465,MODALIDADE_1!A:G,6,FALSE)</f>
        <v>#N/A</v>
      </c>
      <c r="I465" s="142" t="e">
        <f>VLOOKUP(B465,MODALIDADE_1!A:G,7,FALSE)</f>
        <v>#N/A</v>
      </c>
      <c r="J465" s="106" t="e">
        <f>VLOOKUP(Tabela410[[#This Row],[Proposta de Referência]],SIMP_M1!A:K,9,FALSE)</f>
        <v>#VALUE!</v>
      </c>
      <c r="K465" s="106" t="e">
        <f>VLOOKUP(Tabela410[[#This Row],[Proposta de Referência]],SIMP_M1!A:K,8,FALSE)</f>
        <v>#VALUE!</v>
      </c>
      <c r="L465" s="107" t="e">
        <f t="shared" si="32"/>
        <v>#VALUE!</v>
      </c>
      <c r="M465" s="107" t="e">
        <f t="shared" si="33"/>
        <v>#VALUE!</v>
      </c>
      <c r="N465" s="142" t="e">
        <f t="shared" si="34"/>
        <v>#VALUE!</v>
      </c>
      <c r="O465" s="142" t="e">
        <f t="shared" si="35"/>
        <v>#N/A</v>
      </c>
      <c r="P465" s="24" t="str">
        <f>IFERROR(VLOOKUP(O465,HOSPITAIS_COM_DIVIDAS!A:E,5,FALSE),"")</f>
        <v/>
      </c>
    </row>
    <row r="466" spans="1:16" x14ac:dyDescent="0.25">
      <c r="A466" s="52" t="e">
        <f>Tabela410[[#This Row],[Status da Proposta]]</f>
        <v>#VALUE!</v>
      </c>
      <c r="B466" s="143">
        <f>MODALIDADE_1!A466</f>
        <v>0</v>
      </c>
      <c r="C466" s="142" t="e">
        <f>VLOOKUP(B466,MODALIDADE_1!A:B,2,FALSE)</f>
        <v>#N/A</v>
      </c>
      <c r="D466" s="142"/>
      <c r="E466" s="94" t="e">
        <f>VLOOKUP(B466,MODALIDADE_1!A:E,5,FALSE)</f>
        <v>#N/A</v>
      </c>
      <c r="F466" s="95" t="e">
        <f>VLOOKUP(B466,MODALIDADE_1!A:C,3,FALSE)</f>
        <v>#N/A</v>
      </c>
      <c r="G466" s="142" t="e">
        <f>VLOOKUP(B466,MODALIDADE_1!A:G,4,FALSE)</f>
        <v>#N/A</v>
      </c>
      <c r="H466" s="142" t="e">
        <f>VLOOKUP(B466,MODALIDADE_1!A:G,6,FALSE)</f>
        <v>#N/A</v>
      </c>
      <c r="I466" s="142" t="e">
        <f>VLOOKUP(B466,MODALIDADE_1!A:G,7,FALSE)</f>
        <v>#N/A</v>
      </c>
      <c r="J466" s="106" t="e">
        <f>VLOOKUP(Tabela410[[#This Row],[Proposta de Referência]],SIMP_M1!A:K,9,FALSE)</f>
        <v>#VALUE!</v>
      </c>
      <c r="K466" s="106" t="e">
        <f>VLOOKUP(Tabela410[[#This Row],[Proposta de Referência]],SIMP_M1!A:K,8,FALSE)</f>
        <v>#VALUE!</v>
      </c>
      <c r="L466" s="107" t="e">
        <f t="shared" si="32"/>
        <v>#VALUE!</v>
      </c>
      <c r="M466" s="107" t="e">
        <f t="shared" si="33"/>
        <v>#VALUE!</v>
      </c>
      <c r="N466" s="142" t="e">
        <f t="shared" si="34"/>
        <v>#VALUE!</v>
      </c>
      <c r="O466" s="142" t="e">
        <f t="shared" si="35"/>
        <v>#N/A</v>
      </c>
      <c r="P466" s="24" t="str">
        <f>IFERROR(VLOOKUP(O466,HOSPITAIS_COM_DIVIDAS!A:E,5,FALSE),"")</f>
        <v/>
      </c>
    </row>
    <row r="467" spans="1:16" x14ac:dyDescent="0.25">
      <c r="A467" s="52" t="e">
        <f>Tabela410[[#This Row],[Status da Proposta]]</f>
        <v>#VALUE!</v>
      </c>
      <c r="B467" s="143">
        <f>MODALIDADE_1!A467</f>
        <v>0</v>
      </c>
      <c r="C467" s="142" t="e">
        <f>VLOOKUP(B467,MODALIDADE_1!A:B,2,FALSE)</f>
        <v>#N/A</v>
      </c>
      <c r="D467" s="142"/>
      <c r="E467" s="94" t="e">
        <f>VLOOKUP(B467,MODALIDADE_1!A:E,5,FALSE)</f>
        <v>#N/A</v>
      </c>
      <c r="F467" s="95" t="e">
        <f>VLOOKUP(B467,MODALIDADE_1!A:C,3,FALSE)</f>
        <v>#N/A</v>
      </c>
      <c r="G467" s="142" t="e">
        <f>VLOOKUP(B467,MODALIDADE_1!A:G,4,FALSE)</f>
        <v>#N/A</v>
      </c>
      <c r="H467" s="142" t="e">
        <f>VLOOKUP(B467,MODALIDADE_1!A:G,6,FALSE)</f>
        <v>#N/A</v>
      </c>
      <c r="I467" s="142" t="e">
        <f>VLOOKUP(B467,MODALIDADE_1!A:G,7,FALSE)</f>
        <v>#N/A</v>
      </c>
      <c r="J467" s="106" t="e">
        <f>VLOOKUP(Tabela410[[#This Row],[Proposta de Referência]],SIMP_M1!A:K,9,FALSE)</f>
        <v>#VALUE!</v>
      </c>
      <c r="K467" s="106" t="e">
        <f>VLOOKUP(Tabela410[[#This Row],[Proposta de Referência]],SIMP_M1!A:K,8,FALSE)</f>
        <v>#VALUE!</v>
      </c>
      <c r="L467" s="107" t="e">
        <f t="shared" si="32"/>
        <v>#VALUE!</v>
      </c>
      <c r="M467" s="107" t="e">
        <f t="shared" si="33"/>
        <v>#VALUE!</v>
      </c>
      <c r="N467" s="142" t="e">
        <f t="shared" si="34"/>
        <v>#VALUE!</v>
      </c>
      <c r="O467" s="142" t="e">
        <f t="shared" si="35"/>
        <v>#N/A</v>
      </c>
      <c r="P467" s="24" t="str">
        <f>IFERROR(VLOOKUP(O467,HOSPITAIS_COM_DIVIDAS!A:E,5,FALSE),"")</f>
        <v/>
      </c>
    </row>
    <row r="468" spans="1:16" x14ac:dyDescent="0.25">
      <c r="A468" s="52" t="e">
        <f>Tabela410[[#This Row],[Status da Proposta]]</f>
        <v>#VALUE!</v>
      </c>
      <c r="B468" s="143">
        <f>MODALIDADE_1!A468</f>
        <v>0</v>
      </c>
      <c r="C468" s="142" t="e">
        <f>VLOOKUP(B468,MODALIDADE_1!A:B,2,FALSE)</f>
        <v>#N/A</v>
      </c>
      <c r="D468" s="142"/>
      <c r="E468" s="94" t="e">
        <f>VLOOKUP(B468,MODALIDADE_1!A:E,5,FALSE)</f>
        <v>#N/A</v>
      </c>
      <c r="F468" s="95" t="e">
        <f>VLOOKUP(B468,MODALIDADE_1!A:C,3,FALSE)</f>
        <v>#N/A</v>
      </c>
      <c r="G468" s="142" t="e">
        <f>VLOOKUP(B468,MODALIDADE_1!A:G,4,FALSE)</f>
        <v>#N/A</v>
      </c>
      <c r="H468" s="142" t="e">
        <f>VLOOKUP(B468,MODALIDADE_1!A:G,6,FALSE)</f>
        <v>#N/A</v>
      </c>
      <c r="I468" s="142" t="e">
        <f>VLOOKUP(B468,MODALIDADE_1!A:G,7,FALSE)</f>
        <v>#N/A</v>
      </c>
      <c r="J468" s="106" t="e">
        <f>VLOOKUP(Tabela410[[#This Row],[Proposta de Referência]],SIMP_M1!A:K,9,FALSE)</f>
        <v>#VALUE!</v>
      </c>
      <c r="K468" s="106" t="e">
        <f>VLOOKUP(Tabela410[[#This Row],[Proposta de Referência]],SIMP_M1!A:K,8,FALSE)</f>
        <v>#VALUE!</v>
      </c>
      <c r="L468" s="107" t="e">
        <f t="shared" si="32"/>
        <v>#VALUE!</v>
      </c>
      <c r="M468" s="107" t="e">
        <f t="shared" si="33"/>
        <v>#VALUE!</v>
      </c>
      <c r="N468" s="142" t="e">
        <f t="shared" si="34"/>
        <v>#VALUE!</v>
      </c>
      <c r="O468" s="142" t="e">
        <f t="shared" si="35"/>
        <v>#N/A</v>
      </c>
      <c r="P468" s="24" t="str">
        <f>IFERROR(VLOOKUP(O468,HOSPITAIS_COM_DIVIDAS!A:E,5,FALSE),"")</f>
        <v/>
      </c>
    </row>
    <row r="469" spans="1:16" x14ac:dyDescent="0.25">
      <c r="A469" s="52" t="e">
        <f>Tabela410[[#This Row],[Status da Proposta]]</f>
        <v>#VALUE!</v>
      </c>
      <c r="B469" s="143">
        <f>MODALIDADE_1!A469</f>
        <v>0</v>
      </c>
      <c r="C469" s="142" t="e">
        <f>VLOOKUP(B469,MODALIDADE_1!A:B,2,FALSE)</f>
        <v>#N/A</v>
      </c>
      <c r="D469" s="142"/>
      <c r="E469" s="94" t="e">
        <f>VLOOKUP(B469,MODALIDADE_1!A:E,5,FALSE)</f>
        <v>#N/A</v>
      </c>
      <c r="F469" s="95" t="e">
        <f>VLOOKUP(B469,MODALIDADE_1!A:C,3,FALSE)</f>
        <v>#N/A</v>
      </c>
      <c r="G469" s="142" t="e">
        <f>VLOOKUP(B469,MODALIDADE_1!A:G,4,FALSE)</f>
        <v>#N/A</v>
      </c>
      <c r="H469" s="142" t="e">
        <f>VLOOKUP(B469,MODALIDADE_1!A:G,6,FALSE)</f>
        <v>#N/A</v>
      </c>
      <c r="I469" s="142" t="e">
        <f>VLOOKUP(B469,MODALIDADE_1!A:G,7,FALSE)</f>
        <v>#N/A</v>
      </c>
      <c r="J469" s="106" t="e">
        <f>VLOOKUP(Tabela410[[#This Row],[Proposta de Referência]],SIMP_M1!A:K,9,FALSE)</f>
        <v>#VALUE!</v>
      </c>
      <c r="K469" s="106" t="e">
        <f>VLOOKUP(Tabela410[[#This Row],[Proposta de Referência]],SIMP_M1!A:K,8,FALSE)</f>
        <v>#VALUE!</v>
      </c>
      <c r="L469" s="107" t="e">
        <f t="shared" si="32"/>
        <v>#VALUE!</v>
      </c>
      <c r="M469" s="107" t="e">
        <f t="shared" si="33"/>
        <v>#VALUE!</v>
      </c>
      <c r="N469" s="142" t="e">
        <f t="shared" si="34"/>
        <v>#VALUE!</v>
      </c>
      <c r="O469" s="142" t="e">
        <f t="shared" si="35"/>
        <v>#N/A</v>
      </c>
      <c r="P469" s="24" t="str">
        <f>IFERROR(VLOOKUP(O469,HOSPITAIS_COM_DIVIDAS!A:E,5,FALSE),"")</f>
        <v/>
      </c>
    </row>
    <row r="470" spans="1:16" x14ac:dyDescent="0.25">
      <c r="A470" s="52" t="e">
        <f>Tabela410[[#This Row],[Status da Proposta]]</f>
        <v>#VALUE!</v>
      </c>
      <c r="B470" s="143">
        <f>MODALIDADE_1!A470</f>
        <v>0</v>
      </c>
      <c r="C470" s="142" t="e">
        <f>VLOOKUP(B470,MODALIDADE_1!A:B,2,FALSE)</f>
        <v>#N/A</v>
      </c>
      <c r="D470" s="142"/>
      <c r="E470" s="94" t="e">
        <f>VLOOKUP(B470,MODALIDADE_1!A:E,5,FALSE)</f>
        <v>#N/A</v>
      </c>
      <c r="F470" s="95" t="e">
        <f>VLOOKUP(B470,MODALIDADE_1!A:C,3,FALSE)</f>
        <v>#N/A</v>
      </c>
      <c r="G470" s="142" t="e">
        <f>VLOOKUP(B470,MODALIDADE_1!A:G,4,FALSE)</f>
        <v>#N/A</v>
      </c>
      <c r="H470" s="142" t="e">
        <f>VLOOKUP(B470,MODALIDADE_1!A:G,6,FALSE)</f>
        <v>#N/A</v>
      </c>
      <c r="I470" s="142" t="e">
        <f>VLOOKUP(B470,MODALIDADE_1!A:G,7,FALSE)</f>
        <v>#N/A</v>
      </c>
      <c r="J470" s="106" t="e">
        <f>VLOOKUP(Tabela410[[#This Row],[Proposta de Referência]],SIMP_M1!A:K,9,FALSE)</f>
        <v>#VALUE!</v>
      </c>
      <c r="K470" s="106" t="e">
        <f>VLOOKUP(Tabela410[[#This Row],[Proposta de Referência]],SIMP_M1!A:K,8,FALSE)</f>
        <v>#VALUE!</v>
      </c>
      <c r="L470" s="107" t="e">
        <f t="shared" si="32"/>
        <v>#VALUE!</v>
      </c>
      <c r="M470" s="107" t="e">
        <f t="shared" si="33"/>
        <v>#VALUE!</v>
      </c>
      <c r="N470" s="142" t="e">
        <f t="shared" si="34"/>
        <v>#VALUE!</v>
      </c>
      <c r="O470" s="142" t="e">
        <f t="shared" si="35"/>
        <v>#N/A</v>
      </c>
      <c r="P470" s="24" t="str">
        <f>IFERROR(VLOOKUP(O470,HOSPITAIS_COM_DIVIDAS!A:E,5,FALSE),"")</f>
        <v/>
      </c>
    </row>
    <row r="471" spans="1:16" x14ac:dyDescent="0.25">
      <c r="A471" s="52" t="e">
        <f>Tabela410[[#This Row],[Status da Proposta]]</f>
        <v>#VALUE!</v>
      </c>
      <c r="B471" s="143">
        <f>MODALIDADE_1!A471</f>
        <v>0</v>
      </c>
      <c r="C471" s="142" t="e">
        <f>VLOOKUP(B471,MODALIDADE_1!A:B,2,FALSE)</f>
        <v>#N/A</v>
      </c>
      <c r="D471" s="142"/>
      <c r="E471" s="94" t="e">
        <f>VLOOKUP(B471,MODALIDADE_1!A:E,5,FALSE)</f>
        <v>#N/A</v>
      </c>
      <c r="F471" s="95" t="e">
        <f>VLOOKUP(B471,MODALIDADE_1!A:C,3,FALSE)</f>
        <v>#N/A</v>
      </c>
      <c r="G471" s="142" t="e">
        <f>VLOOKUP(B471,MODALIDADE_1!A:G,4,FALSE)</f>
        <v>#N/A</v>
      </c>
      <c r="H471" s="142" t="e">
        <f>VLOOKUP(B471,MODALIDADE_1!A:G,6,FALSE)</f>
        <v>#N/A</v>
      </c>
      <c r="I471" s="142" t="e">
        <f>VLOOKUP(B471,MODALIDADE_1!A:G,7,FALSE)</f>
        <v>#N/A</v>
      </c>
      <c r="J471" s="106" t="e">
        <f>VLOOKUP(Tabela410[[#This Row],[Proposta de Referência]],SIMP_M1!A:K,9,FALSE)</f>
        <v>#VALUE!</v>
      </c>
      <c r="K471" s="106" t="e">
        <f>VLOOKUP(Tabela410[[#This Row],[Proposta de Referência]],SIMP_M1!A:K,8,FALSE)</f>
        <v>#VALUE!</v>
      </c>
      <c r="L471" s="107" t="e">
        <f t="shared" si="32"/>
        <v>#VALUE!</v>
      </c>
      <c r="M471" s="107" t="e">
        <f t="shared" si="33"/>
        <v>#VALUE!</v>
      </c>
      <c r="N471" s="142" t="e">
        <f t="shared" si="34"/>
        <v>#VALUE!</v>
      </c>
      <c r="O471" s="142" t="e">
        <f t="shared" si="35"/>
        <v>#N/A</v>
      </c>
      <c r="P471" s="24" t="str">
        <f>IFERROR(VLOOKUP(O471,HOSPITAIS_COM_DIVIDAS!A:E,5,FALSE),"")</f>
        <v/>
      </c>
    </row>
    <row r="472" spans="1:16" x14ac:dyDescent="0.25">
      <c r="A472" s="52" t="e">
        <f>Tabela410[[#This Row],[Status da Proposta]]</f>
        <v>#VALUE!</v>
      </c>
      <c r="B472" s="143">
        <f>MODALIDADE_1!A472</f>
        <v>0</v>
      </c>
      <c r="C472" s="142" t="e">
        <f>VLOOKUP(B472,MODALIDADE_1!A:B,2,FALSE)</f>
        <v>#N/A</v>
      </c>
      <c r="D472" s="142"/>
      <c r="E472" s="94" t="e">
        <f>VLOOKUP(B472,MODALIDADE_1!A:E,5,FALSE)</f>
        <v>#N/A</v>
      </c>
      <c r="F472" s="95" t="e">
        <f>VLOOKUP(B472,MODALIDADE_1!A:C,3,FALSE)</f>
        <v>#N/A</v>
      </c>
      <c r="G472" s="142" t="e">
        <f>VLOOKUP(B472,MODALIDADE_1!A:G,4,FALSE)</f>
        <v>#N/A</v>
      </c>
      <c r="H472" s="142" t="e">
        <f>VLOOKUP(B472,MODALIDADE_1!A:G,6,FALSE)</f>
        <v>#N/A</v>
      </c>
      <c r="I472" s="142" t="e">
        <f>VLOOKUP(B472,MODALIDADE_1!A:G,7,FALSE)</f>
        <v>#N/A</v>
      </c>
      <c r="J472" s="106" t="e">
        <f>VLOOKUP(Tabela410[[#This Row],[Proposta de Referência]],SIMP_M1!A:K,9,FALSE)</f>
        <v>#VALUE!</v>
      </c>
      <c r="K472" s="106" t="e">
        <f>VLOOKUP(Tabela410[[#This Row],[Proposta de Referência]],SIMP_M1!A:K,8,FALSE)</f>
        <v>#VALUE!</v>
      </c>
      <c r="L472" s="107" t="e">
        <f t="shared" si="32"/>
        <v>#VALUE!</v>
      </c>
      <c r="M472" s="107" t="e">
        <f t="shared" si="33"/>
        <v>#VALUE!</v>
      </c>
      <c r="N472" s="142" t="e">
        <f t="shared" si="34"/>
        <v>#VALUE!</v>
      </c>
      <c r="O472" s="142" t="e">
        <f t="shared" si="35"/>
        <v>#N/A</v>
      </c>
      <c r="P472" s="24" t="str">
        <f>IFERROR(VLOOKUP(O472,HOSPITAIS_COM_DIVIDAS!A:E,5,FALSE),"")</f>
        <v/>
      </c>
    </row>
    <row r="473" spans="1:16" x14ac:dyDescent="0.25">
      <c r="A473" s="52" t="e">
        <f>Tabela410[[#This Row],[Status da Proposta]]</f>
        <v>#VALUE!</v>
      </c>
      <c r="B473" s="143">
        <f>MODALIDADE_1!A473</f>
        <v>0</v>
      </c>
      <c r="C473" s="142" t="e">
        <f>VLOOKUP(B473,MODALIDADE_1!A:B,2,FALSE)</f>
        <v>#N/A</v>
      </c>
      <c r="D473" s="142"/>
      <c r="E473" s="94" t="e">
        <f>VLOOKUP(B473,MODALIDADE_1!A:E,5,FALSE)</f>
        <v>#N/A</v>
      </c>
      <c r="F473" s="95" t="e">
        <f>VLOOKUP(B473,MODALIDADE_1!A:C,3,FALSE)</f>
        <v>#N/A</v>
      </c>
      <c r="G473" s="142" t="e">
        <f>VLOOKUP(B473,MODALIDADE_1!A:G,4,FALSE)</f>
        <v>#N/A</v>
      </c>
      <c r="H473" s="142" t="e">
        <f>VLOOKUP(B473,MODALIDADE_1!A:G,6,FALSE)</f>
        <v>#N/A</v>
      </c>
      <c r="I473" s="142" t="e">
        <f>VLOOKUP(B473,MODALIDADE_1!A:G,7,FALSE)</f>
        <v>#N/A</v>
      </c>
      <c r="J473" s="106" t="e">
        <f>VLOOKUP(Tabela410[[#This Row],[Proposta de Referência]],SIMP_M1!A:K,9,FALSE)</f>
        <v>#VALUE!</v>
      </c>
      <c r="K473" s="106" t="e">
        <f>VLOOKUP(Tabela410[[#This Row],[Proposta de Referência]],SIMP_M1!A:K,8,FALSE)</f>
        <v>#VALUE!</v>
      </c>
      <c r="L473" s="107" t="e">
        <f t="shared" si="32"/>
        <v>#VALUE!</v>
      </c>
      <c r="M473" s="107" t="e">
        <f t="shared" si="33"/>
        <v>#VALUE!</v>
      </c>
      <c r="N473" s="142" t="e">
        <f t="shared" si="34"/>
        <v>#VALUE!</v>
      </c>
      <c r="O473" s="142" t="e">
        <f t="shared" si="35"/>
        <v>#N/A</v>
      </c>
      <c r="P473" s="24" t="str">
        <f>IFERROR(VLOOKUP(O473,HOSPITAIS_COM_DIVIDAS!A:E,5,FALSE),"")</f>
        <v/>
      </c>
    </row>
    <row r="474" spans="1:16" x14ac:dyDescent="0.25">
      <c r="A474" s="52" t="e">
        <f>Tabela410[[#This Row],[Status da Proposta]]</f>
        <v>#VALUE!</v>
      </c>
      <c r="B474" s="143">
        <f>MODALIDADE_1!A474</f>
        <v>0</v>
      </c>
      <c r="C474" s="142" t="e">
        <f>VLOOKUP(B474,MODALIDADE_1!A:B,2,FALSE)</f>
        <v>#N/A</v>
      </c>
      <c r="D474" s="142"/>
      <c r="E474" s="94" t="e">
        <f>VLOOKUP(B474,MODALIDADE_1!A:E,5,FALSE)</f>
        <v>#N/A</v>
      </c>
      <c r="F474" s="95" t="e">
        <f>VLOOKUP(B474,MODALIDADE_1!A:C,3,FALSE)</f>
        <v>#N/A</v>
      </c>
      <c r="G474" s="142" t="e">
        <f>VLOOKUP(B474,MODALIDADE_1!A:G,4,FALSE)</f>
        <v>#N/A</v>
      </c>
      <c r="H474" s="142" t="e">
        <f>VLOOKUP(B474,MODALIDADE_1!A:G,6,FALSE)</f>
        <v>#N/A</v>
      </c>
      <c r="I474" s="142" t="e">
        <f>VLOOKUP(B474,MODALIDADE_1!A:G,7,FALSE)</f>
        <v>#N/A</v>
      </c>
      <c r="J474" s="106" t="e">
        <f>VLOOKUP(Tabela410[[#This Row],[Proposta de Referência]],SIMP_M1!A:K,9,FALSE)</f>
        <v>#VALUE!</v>
      </c>
      <c r="K474" s="106" t="e">
        <f>VLOOKUP(Tabela410[[#This Row],[Proposta de Referência]],SIMP_M1!A:K,8,FALSE)</f>
        <v>#VALUE!</v>
      </c>
      <c r="L474" s="107" t="e">
        <f t="shared" si="32"/>
        <v>#VALUE!</v>
      </c>
      <c r="M474" s="107" t="e">
        <f t="shared" si="33"/>
        <v>#VALUE!</v>
      </c>
      <c r="N474" s="142" t="e">
        <f t="shared" si="34"/>
        <v>#VALUE!</v>
      </c>
      <c r="O474" s="142" t="e">
        <f t="shared" si="35"/>
        <v>#N/A</v>
      </c>
      <c r="P474" s="24" t="str">
        <f>IFERROR(VLOOKUP(O474,HOSPITAIS_COM_DIVIDAS!A:E,5,FALSE),"")</f>
        <v/>
      </c>
    </row>
    <row r="475" spans="1:16" x14ac:dyDescent="0.25">
      <c r="A475" s="52" t="e">
        <f>Tabela410[[#This Row],[Status da Proposta]]</f>
        <v>#VALUE!</v>
      </c>
      <c r="B475" s="143">
        <f>MODALIDADE_1!A475</f>
        <v>0</v>
      </c>
      <c r="C475" s="142" t="e">
        <f>VLOOKUP(B475,MODALIDADE_1!A:B,2,FALSE)</f>
        <v>#N/A</v>
      </c>
      <c r="D475" s="142"/>
      <c r="E475" s="94" t="e">
        <f>VLOOKUP(B475,MODALIDADE_1!A:E,5,FALSE)</f>
        <v>#N/A</v>
      </c>
      <c r="F475" s="95" t="e">
        <f>VLOOKUP(B475,MODALIDADE_1!A:C,3,FALSE)</f>
        <v>#N/A</v>
      </c>
      <c r="G475" s="142" t="e">
        <f>VLOOKUP(B475,MODALIDADE_1!A:G,4,FALSE)</f>
        <v>#N/A</v>
      </c>
      <c r="H475" s="142" t="e">
        <f>VLOOKUP(B475,MODALIDADE_1!A:G,6,FALSE)</f>
        <v>#N/A</v>
      </c>
      <c r="I475" s="142" t="e">
        <f>VLOOKUP(B475,MODALIDADE_1!A:G,7,FALSE)</f>
        <v>#N/A</v>
      </c>
      <c r="J475" s="106" t="e">
        <f>VLOOKUP(Tabela410[[#This Row],[Proposta de Referência]],SIMP_M1!A:K,9,FALSE)</f>
        <v>#VALUE!</v>
      </c>
      <c r="K475" s="106" t="e">
        <f>VLOOKUP(Tabela410[[#This Row],[Proposta de Referência]],SIMP_M1!A:K,8,FALSE)</f>
        <v>#VALUE!</v>
      </c>
      <c r="L475" s="107" t="e">
        <f t="shared" si="32"/>
        <v>#VALUE!</v>
      </c>
      <c r="M475" s="107" t="e">
        <f t="shared" si="33"/>
        <v>#VALUE!</v>
      </c>
      <c r="N475" s="142" t="e">
        <f t="shared" si="34"/>
        <v>#VALUE!</v>
      </c>
      <c r="O475" s="142" t="e">
        <f t="shared" si="35"/>
        <v>#N/A</v>
      </c>
      <c r="P475" s="24" t="str">
        <f>IFERROR(VLOOKUP(O475,HOSPITAIS_COM_DIVIDAS!A:E,5,FALSE),"")</f>
        <v/>
      </c>
    </row>
    <row r="476" spans="1:16" x14ac:dyDescent="0.25">
      <c r="A476" s="52" t="e">
        <f>Tabela410[[#This Row],[Status da Proposta]]</f>
        <v>#VALUE!</v>
      </c>
      <c r="B476" s="143">
        <f>MODALIDADE_1!A476</f>
        <v>0</v>
      </c>
      <c r="C476" s="142" t="e">
        <f>VLOOKUP(B476,MODALIDADE_1!A:B,2,FALSE)</f>
        <v>#N/A</v>
      </c>
      <c r="D476" s="142"/>
      <c r="E476" s="94" t="e">
        <f>VLOOKUP(B476,MODALIDADE_1!A:E,5,FALSE)</f>
        <v>#N/A</v>
      </c>
      <c r="F476" s="95" t="e">
        <f>VLOOKUP(B476,MODALIDADE_1!A:C,3,FALSE)</f>
        <v>#N/A</v>
      </c>
      <c r="G476" s="142" t="e">
        <f>VLOOKUP(B476,MODALIDADE_1!A:G,4,FALSE)</f>
        <v>#N/A</v>
      </c>
      <c r="H476" s="142" t="e">
        <f>VLOOKUP(B476,MODALIDADE_1!A:G,6,FALSE)</f>
        <v>#N/A</v>
      </c>
      <c r="I476" s="142" t="e">
        <f>VLOOKUP(B476,MODALIDADE_1!A:G,7,FALSE)</f>
        <v>#N/A</v>
      </c>
      <c r="J476" s="106" t="e">
        <f>VLOOKUP(Tabela410[[#This Row],[Proposta de Referência]],SIMP_M1!A:K,9,FALSE)</f>
        <v>#VALUE!</v>
      </c>
      <c r="K476" s="106" t="e">
        <f>VLOOKUP(Tabela410[[#This Row],[Proposta de Referência]],SIMP_M1!A:K,8,FALSE)</f>
        <v>#VALUE!</v>
      </c>
      <c r="L476" s="107" t="e">
        <f t="shared" si="32"/>
        <v>#VALUE!</v>
      </c>
      <c r="M476" s="107" t="e">
        <f t="shared" si="33"/>
        <v>#VALUE!</v>
      </c>
      <c r="N476" s="142" t="e">
        <f t="shared" si="34"/>
        <v>#VALUE!</v>
      </c>
      <c r="O476" s="142" t="e">
        <f t="shared" si="35"/>
        <v>#N/A</v>
      </c>
      <c r="P476" s="24" t="str">
        <f>IFERROR(VLOOKUP(O476,HOSPITAIS_COM_DIVIDAS!A:E,5,FALSE),"")</f>
        <v/>
      </c>
    </row>
    <row r="477" spans="1:16" x14ac:dyDescent="0.25">
      <c r="A477" s="52" t="e">
        <f>Tabela410[[#This Row],[Status da Proposta]]</f>
        <v>#VALUE!</v>
      </c>
      <c r="B477" s="143">
        <f>MODALIDADE_1!A477</f>
        <v>0</v>
      </c>
      <c r="C477" s="142" t="e">
        <f>VLOOKUP(B477,MODALIDADE_1!A:B,2,FALSE)</f>
        <v>#N/A</v>
      </c>
      <c r="D477" s="142"/>
      <c r="E477" s="94" t="e">
        <f>VLOOKUP(B477,MODALIDADE_1!A:E,5,FALSE)</f>
        <v>#N/A</v>
      </c>
      <c r="F477" s="95" t="e">
        <f>VLOOKUP(B477,MODALIDADE_1!A:C,3,FALSE)</f>
        <v>#N/A</v>
      </c>
      <c r="G477" s="142" t="e">
        <f>VLOOKUP(B477,MODALIDADE_1!A:G,4,FALSE)</f>
        <v>#N/A</v>
      </c>
      <c r="H477" s="142" t="e">
        <f>VLOOKUP(B477,MODALIDADE_1!A:G,6,FALSE)</f>
        <v>#N/A</v>
      </c>
      <c r="I477" s="142" t="e">
        <f>VLOOKUP(B477,MODALIDADE_1!A:G,7,FALSE)</f>
        <v>#N/A</v>
      </c>
      <c r="J477" s="106" t="e">
        <f>VLOOKUP(Tabela410[[#This Row],[Proposta de Referência]],SIMP_M1!A:K,9,FALSE)</f>
        <v>#VALUE!</v>
      </c>
      <c r="K477" s="106" t="e">
        <f>VLOOKUP(Tabela410[[#This Row],[Proposta de Referência]],SIMP_M1!A:K,8,FALSE)</f>
        <v>#VALUE!</v>
      </c>
      <c r="L477" s="107" t="e">
        <f t="shared" si="32"/>
        <v>#VALUE!</v>
      </c>
      <c r="M477" s="107" t="e">
        <f t="shared" si="33"/>
        <v>#VALUE!</v>
      </c>
      <c r="N477" s="142" t="e">
        <f t="shared" si="34"/>
        <v>#VALUE!</v>
      </c>
      <c r="O477" s="142" t="e">
        <f t="shared" si="35"/>
        <v>#N/A</v>
      </c>
      <c r="P477" s="24" t="str">
        <f>IFERROR(VLOOKUP(O477,HOSPITAIS_COM_DIVIDAS!A:E,5,FALSE),"")</f>
        <v/>
      </c>
    </row>
    <row r="478" spans="1:16" x14ac:dyDescent="0.25">
      <c r="A478" s="52" t="e">
        <f>Tabela410[[#This Row],[Status da Proposta]]</f>
        <v>#VALUE!</v>
      </c>
      <c r="B478" s="143">
        <f>MODALIDADE_1!A478</f>
        <v>0</v>
      </c>
      <c r="C478" s="142" t="e">
        <f>VLOOKUP(B478,MODALIDADE_1!A:B,2,FALSE)</f>
        <v>#N/A</v>
      </c>
      <c r="D478" s="142"/>
      <c r="E478" s="94" t="e">
        <f>VLOOKUP(B478,MODALIDADE_1!A:E,5,FALSE)</f>
        <v>#N/A</v>
      </c>
      <c r="F478" s="95" t="e">
        <f>VLOOKUP(B478,MODALIDADE_1!A:C,3,FALSE)</f>
        <v>#N/A</v>
      </c>
      <c r="G478" s="142" t="e">
        <f>VLOOKUP(B478,MODALIDADE_1!A:G,4,FALSE)</f>
        <v>#N/A</v>
      </c>
      <c r="H478" s="142" t="e">
        <f>VLOOKUP(B478,MODALIDADE_1!A:G,6,FALSE)</f>
        <v>#N/A</v>
      </c>
      <c r="I478" s="142" t="e">
        <f>VLOOKUP(B478,MODALIDADE_1!A:G,7,FALSE)</f>
        <v>#N/A</v>
      </c>
      <c r="J478" s="106" t="e">
        <f>VLOOKUP(Tabela410[[#This Row],[Proposta de Referência]],SIMP_M1!A:K,9,FALSE)</f>
        <v>#VALUE!</v>
      </c>
      <c r="K478" s="106" t="e">
        <f>VLOOKUP(Tabela410[[#This Row],[Proposta de Referência]],SIMP_M1!A:K,8,FALSE)</f>
        <v>#VALUE!</v>
      </c>
      <c r="L478" s="107" t="e">
        <f t="shared" si="32"/>
        <v>#VALUE!</v>
      </c>
      <c r="M478" s="107" t="e">
        <f t="shared" si="33"/>
        <v>#VALUE!</v>
      </c>
      <c r="N478" s="142" t="e">
        <f t="shared" si="34"/>
        <v>#VALUE!</v>
      </c>
      <c r="O478" s="142" t="e">
        <f t="shared" si="35"/>
        <v>#N/A</v>
      </c>
      <c r="P478" s="24" t="str">
        <f>IFERROR(VLOOKUP(O478,HOSPITAIS_COM_DIVIDAS!A:E,5,FALSE),"")</f>
        <v/>
      </c>
    </row>
    <row r="479" spans="1:16" x14ac:dyDescent="0.25">
      <c r="A479" s="52" t="e">
        <f>Tabela410[[#This Row],[Status da Proposta]]</f>
        <v>#VALUE!</v>
      </c>
      <c r="B479" s="143">
        <f>MODALIDADE_1!A479</f>
        <v>0</v>
      </c>
      <c r="C479" s="142" t="e">
        <f>VLOOKUP(B479,MODALIDADE_1!A:B,2,FALSE)</f>
        <v>#N/A</v>
      </c>
      <c r="D479" s="142"/>
      <c r="E479" s="94" t="e">
        <f>VLOOKUP(B479,MODALIDADE_1!A:E,5,FALSE)</f>
        <v>#N/A</v>
      </c>
      <c r="F479" s="95" t="e">
        <f>VLOOKUP(B479,MODALIDADE_1!A:C,3,FALSE)</f>
        <v>#N/A</v>
      </c>
      <c r="G479" s="142" t="e">
        <f>VLOOKUP(B479,MODALIDADE_1!A:G,4,FALSE)</f>
        <v>#N/A</v>
      </c>
      <c r="H479" s="142" t="e">
        <f>VLOOKUP(B479,MODALIDADE_1!A:G,6,FALSE)</f>
        <v>#N/A</v>
      </c>
      <c r="I479" s="142" t="e">
        <f>VLOOKUP(B479,MODALIDADE_1!A:G,7,FALSE)</f>
        <v>#N/A</v>
      </c>
      <c r="J479" s="106" t="e">
        <f>VLOOKUP(Tabela410[[#This Row],[Proposta de Referência]],SIMP_M1!A:K,9,FALSE)</f>
        <v>#VALUE!</v>
      </c>
      <c r="K479" s="106" t="e">
        <f>VLOOKUP(Tabela410[[#This Row],[Proposta de Referência]],SIMP_M1!A:K,8,FALSE)</f>
        <v>#VALUE!</v>
      </c>
      <c r="L479" s="107" t="e">
        <f t="shared" si="32"/>
        <v>#VALUE!</v>
      </c>
      <c r="M479" s="107" t="e">
        <f t="shared" si="33"/>
        <v>#VALUE!</v>
      </c>
      <c r="N479" s="142" t="e">
        <f t="shared" si="34"/>
        <v>#VALUE!</v>
      </c>
      <c r="O479" s="142" t="e">
        <f t="shared" si="35"/>
        <v>#N/A</v>
      </c>
      <c r="P479" s="24" t="str">
        <f>IFERROR(VLOOKUP(O479,HOSPITAIS_COM_DIVIDAS!A:E,5,FALSE),"")</f>
        <v/>
      </c>
    </row>
    <row r="480" spans="1:16" x14ac:dyDescent="0.25">
      <c r="A480" s="52" t="e">
        <f>Tabela410[[#This Row],[Status da Proposta]]</f>
        <v>#VALUE!</v>
      </c>
      <c r="B480" s="143">
        <f>MODALIDADE_1!A480</f>
        <v>0</v>
      </c>
      <c r="C480" s="142" t="e">
        <f>VLOOKUP(B480,MODALIDADE_1!A:B,2,FALSE)</f>
        <v>#N/A</v>
      </c>
      <c r="D480" s="142"/>
      <c r="E480" s="94" t="e">
        <f>VLOOKUP(B480,MODALIDADE_1!A:E,5,FALSE)</f>
        <v>#N/A</v>
      </c>
      <c r="F480" s="95" t="e">
        <f>VLOOKUP(B480,MODALIDADE_1!A:C,3,FALSE)</f>
        <v>#N/A</v>
      </c>
      <c r="G480" s="142" t="e">
        <f>VLOOKUP(B480,MODALIDADE_1!A:G,4,FALSE)</f>
        <v>#N/A</v>
      </c>
      <c r="H480" s="142" t="e">
        <f>VLOOKUP(B480,MODALIDADE_1!A:G,6,FALSE)</f>
        <v>#N/A</v>
      </c>
      <c r="I480" s="142" t="e">
        <f>VLOOKUP(B480,MODALIDADE_1!A:G,7,FALSE)</f>
        <v>#N/A</v>
      </c>
      <c r="J480" s="106" t="e">
        <f>VLOOKUP(Tabela410[[#This Row],[Proposta de Referência]],SIMP_M1!A:K,9,FALSE)</f>
        <v>#VALUE!</v>
      </c>
      <c r="K480" s="106" t="e">
        <f>VLOOKUP(Tabela410[[#This Row],[Proposta de Referência]],SIMP_M1!A:K,8,FALSE)</f>
        <v>#VALUE!</v>
      </c>
      <c r="L480" s="107" t="e">
        <f t="shared" ref="L480:L543" si="36">K480+J480</f>
        <v>#VALUE!</v>
      </c>
      <c r="M480" s="107" t="e">
        <f t="shared" ref="M480:M543" si="37">L480*12</f>
        <v>#VALUE!</v>
      </c>
      <c r="N480" s="142" t="e">
        <f t="shared" ref="N480:N543" si="38">IF(L480&gt;100000,"SIM, POSSUI VALOR ACIMA DE R$100.000,00","NÃO, POSSUI VALOR NECESSÁRIO")</f>
        <v>#VALUE!</v>
      </c>
      <c r="O480" s="142" t="e">
        <f t="shared" ref="O480:O543" si="39">LEFT(E480,8)</f>
        <v>#N/A</v>
      </c>
      <c r="P480" s="24" t="str">
        <f>IFERROR(VLOOKUP(O480,HOSPITAIS_COM_DIVIDAS!A:E,5,FALSE),"")</f>
        <v/>
      </c>
    </row>
    <row r="481" spans="1:16" x14ac:dyDescent="0.25">
      <c r="A481" s="52" t="e">
        <f>Tabela410[[#This Row],[Status da Proposta]]</f>
        <v>#VALUE!</v>
      </c>
      <c r="B481" s="143">
        <f>MODALIDADE_1!A481</f>
        <v>0</v>
      </c>
      <c r="C481" s="142" t="e">
        <f>VLOOKUP(B481,MODALIDADE_1!A:B,2,FALSE)</f>
        <v>#N/A</v>
      </c>
      <c r="D481" s="142"/>
      <c r="E481" s="94" t="e">
        <f>VLOOKUP(B481,MODALIDADE_1!A:E,5,FALSE)</f>
        <v>#N/A</v>
      </c>
      <c r="F481" s="95" t="e">
        <f>VLOOKUP(B481,MODALIDADE_1!A:C,3,FALSE)</f>
        <v>#N/A</v>
      </c>
      <c r="G481" s="142" t="e">
        <f>VLOOKUP(B481,MODALIDADE_1!A:G,4,FALSE)</f>
        <v>#N/A</v>
      </c>
      <c r="H481" s="142" t="e">
        <f>VLOOKUP(B481,MODALIDADE_1!A:G,6,FALSE)</f>
        <v>#N/A</v>
      </c>
      <c r="I481" s="142" t="e">
        <f>VLOOKUP(B481,MODALIDADE_1!A:G,7,FALSE)</f>
        <v>#N/A</v>
      </c>
      <c r="J481" s="106" t="e">
        <f>VLOOKUP(Tabela410[[#This Row],[Proposta de Referência]],SIMP_M1!A:K,9,FALSE)</f>
        <v>#VALUE!</v>
      </c>
      <c r="K481" s="106" t="e">
        <f>VLOOKUP(Tabela410[[#This Row],[Proposta de Referência]],SIMP_M1!A:K,8,FALSE)</f>
        <v>#VALUE!</v>
      </c>
      <c r="L481" s="107" t="e">
        <f t="shared" si="36"/>
        <v>#VALUE!</v>
      </c>
      <c r="M481" s="107" t="e">
        <f t="shared" si="37"/>
        <v>#VALUE!</v>
      </c>
      <c r="N481" s="142" t="e">
        <f t="shared" si="38"/>
        <v>#VALUE!</v>
      </c>
      <c r="O481" s="142" t="e">
        <f t="shared" si="39"/>
        <v>#N/A</v>
      </c>
      <c r="P481" s="24" t="str">
        <f>IFERROR(VLOOKUP(O481,HOSPITAIS_COM_DIVIDAS!A:E,5,FALSE),"")</f>
        <v/>
      </c>
    </row>
    <row r="482" spans="1:16" x14ac:dyDescent="0.25">
      <c r="A482" s="52" t="e">
        <f>Tabela410[[#This Row],[Status da Proposta]]</f>
        <v>#VALUE!</v>
      </c>
      <c r="B482" s="143">
        <f>MODALIDADE_1!A482</f>
        <v>0</v>
      </c>
      <c r="C482" s="142" t="e">
        <f>VLOOKUP(B482,MODALIDADE_1!A:B,2,FALSE)</f>
        <v>#N/A</v>
      </c>
      <c r="D482" s="142"/>
      <c r="E482" s="94" t="e">
        <f>VLOOKUP(B482,MODALIDADE_1!A:E,5,FALSE)</f>
        <v>#N/A</v>
      </c>
      <c r="F482" s="95" t="e">
        <f>VLOOKUP(B482,MODALIDADE_1!A:C,3,FALSE)</f>
        <v>#N/A</v>
      </c>
      <c r="G482" s="142" t="e">
        <f>VLOOKUP(B482,MODALIDADE_1!A:G,4,FALSE)</f>
        <v>#N/A</v>
      </c>
      <c r="H482" s="142" t="e">
        <f>VLOOKUP(B482,MODALIDADE_1!A:G,6,FALSE)</f>
        <v>#N/A</v>
      </c>
      <c r="I482" s="142" t="e">
        <f>VLOOKUP(B482,MODALIDADE_1!A:G,7,FALSE)</f>
        <v>#N/A</v>
      </c>
      <c r="J482" s="106" t="e">
        <f>VLOOKUP(Tabela410[[#This Row],[Proposta de Referência]],SIMP_M1!A:K,9,FALSE)</f>
        <v>#VALUE!</v>
      </c>
      <c r="K482" s="106" t="e">
        <f>VLOOKUP(Tabela410[[#This Row],[Proposta de Referência]],SIMP_M1!A:K,8,FALSE)</f>
        <v>#VALUE!</v>
      </c>
      <c r="L482" s="107" t="e">
        <f t="shared" si="36"/>
        <v>#VALUE!</v>
      </c>
      <c r="M482" s="107" t="e">
        <f t="shared" si="37"/>
        <v>#VALUE!</v>
      </c>
      <c r="N482" s="142" t="e">
        <f t="shared" si="38"/>
        <v>#VALUE!</v>
      </c>
      <c r="O482" s="142" t="e">
        <f t="shared" si="39"/>
        <v>#N/A</v>
      </c>
      <c r="P482" s="24" t="str">
        <f>IFERROR(VLOOKUP(O482,HOSPITAIS_COM_DIVIDAS!A:E,5,FALSE),"")</f>
        <v/>
      </c>
    </row>
    <row r="483" spans="1:16" x14ac:dyDescent="0.25">
      <c r="A483" s="52" t="e">
        <f>Tabela410[[#This Row],[Status da Proposta]]</f>
        <v>#VALUE!</v>
      </c>
      <c r="B483" s="143">
        <f>MODALIDADE_1!A483</f>
        <v>0</v>
      </c>
      <c r="C483" s="142" t="e">
        <f>VLOOKUP(B483,MODALIDADE_1!A:B,2,FALSE)</f>
        <v>#N/A</v>
      </c>
      <c r="D483" s="142"/>
      <c r="E483" s="94" t="e">
        <f>VLOOKUP(B483,MODALIDADE_1!A:E,5,FALSE)</f>
        <v>#N/A</v>
      </c>
      <c r="F483" s="95" t="e">
        <f>VLOOKUP(B483,MODALIDADE_1!A:C,3,FALSE)</f>
        <v>#N/A</v>
      </c>
      <c r="G483" s="142" t="e">
        <f>VLOOKUP(B483,MODALIDADE_1!A:G,4,FALSE)</f>
        <v>#N/A</v>
      </c>
      <c r="H483" s="142" t="e">
        <f>VLOOKUP(B483,MODALIDADE_1!A:G,6,FALSE)</f>
        <v>#N/A</v>
      </c>
      <c r="I483" s="142" t="e">
        <f>VLOOKUP(B483,MODALIDADE_1!A:G,7,FALSE)</f>
        <v>#N/A</v>
      </c>
      <c r="J483" s="106" t="e">
        <f>VLOOKUP(Tabela410[[#This Row],[Proposta de Referência]],SIMP_M1!A:K,9,FALSE)</f>
        <v>#VALUE!</v>
      </c>
      <c r="K483" s="106" t="e">
        <f>VLOOKUP(Tabela410[[#This Row],[Proposta de Referência]],SIMP_M1!A:K,8,FALSE)</f>
        <v>#VALUE!</v>
      </c>
      <c r="L483" s="107" t="e">
        <f t="shared" si="36"/>
        <v>#VALUE!</v>
      </c>
      <c r="M483" s="107" t="e">
        <f t="shared" si="37"/>
        <v>#VALUE!</v>
      </c>
      <c r="N483" s="142" t="e">
        <f t="shared" si="38"/>
        <v>#VALUE!</v>
      </c>
      <c r="O483" s="142" t="e">
        <f t="shared" si="39"/>
        <v>#N/A</v>
      </c>
      <c r="P483" s="24" t="str">
        <f>IFERROR(VLOOKUP(O483,HOSPITAIS_COM_DIVIDAS!A:E,5,FALSE),"")</f>
        <v/>
      </c>
    </row>
    <row r="484" spans="1:16" x14ac:dyDescent="0.25">
      <c r="A484" s="52" t="e">
        <f>Tabela410[[#This Row],[Status da Proposta]]</f>
        <v>#VALUE!</v>
      </c>
      <c r="B484" s="143">
        <f>MODALIDADE_1!A484</f>
        <v>0</v>
      </c>
      <c r="C484" s="142" t="e">
        <f>VLOOKUP(B484,MODALIDADE_1!A:B,2,FALSE)</f>
        <v>#N/A</v>
      </c>
      <c r="D484" s="142"/>
      <c r="E484" s="94" t="e">
        <f>VLOOKUP(B484,MODALIDADE_1!A:E,5,FALSE)</f>
        <v>#N/A</v>
      </c>
      <c r="F484" s="95" t="e">
        <f>VLOOKUP(B484,MODALIDADE_1!A:C,3,FALSE)</f>
        <v>#N/A</v>
      </c>
      <c r="G484" s="142" t="e">
        <f>VLOOKUP(B484,MODALIDADE_1!A:G,4,FALSE)</f>
        <v>#N/A</v>
      </c>
      <c r="H484" s="142" t="e">
        <f>VLOOKUP(B484,MODALIDADE_1!A:G,6,FALSE)</f>
        <v>#N/A</v>
      </c>
      <c r="I484" s="142" t="e">
        <f>VLOOKUP(B484,MODALIDADE_1!A:G,7,FALSE)</f>
        <v>#N/A</v>
      </c>
      <c r="J484" s="106" t="e">
        <f>VLOOKUP(Tabela410[[#This Row],[Proposta de Referência]],SIMP_M1!A:K,9,FALSE)</f>
        <v>#VALUE!</v>
      </c>
      <c r="K484" s="106" t="e">
        <f>VLOOKUP(Tabela410[[#This Row],[Proposta de Referência]],SIMP_M1!A:K,8,FALSE)</f>
        <v>#VALUE!</v>
      </c>
      <c r="L484" s="107" t="e">
        <f t="shared" si="36"/>
        <v>#VALUE!</v>
      </c>
      <c r="M484" s="107" t="e">
        <f t="shared" si="37"/>
        <v>#VALUE!</v>
      </c>
      <c r="N484" s="142" t="e">
        <f t="shared" si="38"/>
        <v>#VALUE!</v>
      </c>
      <c r="O484" s="142" t="e">
        <f t="shared" si="39"/>
        <v>#N/A</v>
      </c>
      <c r="P484" s="24" t="str">
        <f>IFERROR(VLOOKUP(O484,HOSPITAIS_COM_DIVIDAS!A:E,5,FALSE),"")</f>
        <v/>
      </c>
    </row>
    <row r="485" spans="1:16" x14ac:dyDescent="0.25">
      <c r="A485" s="52" t="e">
        <f>Tabela410[[#This Row],[Status da Proposta]]</f>
        <v>#VALUE!</v>
      </c>
      <c r="B485" s="143">
        <f>MODALIDADE_1!A485</f>
        <v>0</v>
      </c>
      <c r="C485" s="142" t="e">
        <f>VLOOKUP(B485,MODALIDADE_1!A:B,2,FALSE)</f>
        <v>#N/A</v>
      </c>
      <c r="D485" s="142"/>
      <c r="E485" s="94" t="e">
        <f>VLOOKUP(B485,MODALIDADE_1!A:E,5,FALSE)</f>
        <v>#N/A</v>
      </c>
      <c r="F485" s="95" t="e">
        <f>VLOOKUP(B485,MODALIDADE_1!A:C,3,FALSE)</f>
        <v>#N/A</v>
      </c>
      <c r="G485" s="142" t="e">
        <f>VLOOKUP(B485,MODALIDADE_1!A:G,4,FALSE)</f>
        <v>#N/A</v>
      </c>
      <c r="H485" s="142" t="e">
        <f>VLOOKUP(B485,MODALIDADE_1!A:G,6,FALSE)</f>
        <v>#N/A</v>
      </c>
      <c r="I485" s="142" t="e">
        <f>VLOOKUP(B485,MODALIDADE_1!A:G,7,FALSE)</f>
        <v>#N/A</v>
      </c>
      <c r="J485" s="106" t="e">
        <f>VLOOKUP(Tabela410[[#This Row],[Proposta de Referência]],SIMP_M1!A:K,9,FALSE)</f>
        <v>#VALUE!</v>
      </c>
      <c r="K485" s="106" t="e">
        <f>VLOOKUP(Tabela410[[#This Row],[Proposta de Referência]],SIMP_M1!A:K,8,FALSE)</f>
        <v>#VALUE!</v>
      </c>
      <c r="L485" s="107" t="e">
        <f t="shared" si="36"/>
        <v>#VALUE!</v>
      </c>
      <c r="M485" s="107" t="e">
        <f t="shared" si="37"/>
        <v>#VALUE!</v>
      </c>
      <c r="N485" s="142" t="e">
        <f t="shared" si="38"/>
        <v>#VALUE!</v>
      </c>
      <c r="O485" s="142" t="e">
        <f t="shared" si="39"/>
        <v>#N/A</v>
      </c>
      <c r="P485" s="24" t="str">
        <f>IFERROR(VLOOKUP(O485,HOSPITAIS_COM_DIVIDAS!A:E,5,FALSE),"")</f>
        <v/>
      </c>
    </row>
    <row r="486" spans="1:16" x14ac:dyDescent="0.25">
      <c r="A486" s="52" t="e">
        <f>Tabela410[[#This Row],[Status da Proposta]]</f>
        <v>#VALUE!</v>
      </c>
      <c r="B486" s="143">
        <f>MODALIDADE_1!A486</f>
        <v>0</v>
      </c>
      <c r="C486" s="142" t="e">
        <f>VLOOKUP(B486,MODALIDADE_1!A:B,2,FALSE)</f>
        <v>#N/A</v>
      </c>
      <c r="D486" s="142"/>
      <c r="E486" s="94" t="e">
        <f>VLOOKUP(B486,MODALIDADE_1!A:E,5,FALSE)</f>
        <v>#N/A</v>
      </c>
      <c r="F486" s="95" t="e">
        <f>VLOOKUP(B486,MODALIDADE_1!A:C,3,FALSE)</f>
        <v>#N/A</v>
      </c>
      <c r="G486" s="142" t="e">
        <f>VLOOKUP(B486,MODALIDADE_1!A:G,4,FALSE)</f>
        <v>#N/A</v>
      </c>
      <c r="H486" s="142" t="e">
        <f>VLOOKUP(B486,MODALIDADE_1!A:G,6,FALSE)</f>
        <v>#N/A</v>
      </c>
      <c r="I486" s="142" t="e">
        <f>VLOOKUP(B486,MODALIDADE_1!A:G,7,FALSE)</f>
        <v>#N/A</v>
      </c>
      <c r="J486" s="106" t="e">
        <f>VLOOKUP(Tabela410[[#This Row],[Proposta de Referência]],SIMP_M1!A:K,9,FALSE)</f>
        <v>#VALUE!</v>
      </c>
      <c r="K486" s="106" t="e">
        <f>VLOOKUP(Tabela410[[#This Row],[Proposta de Referência]],SIMP_M1!A:K,8,FALSE)</f>
        <v>#VALUE!</v>
      </c>
      <c r="L486" s="107" t="e">
        <f t="shared" si="36"/>
        <v>#VALUE!</v>
      </c>
      <c r="M486" s="107" t="e">
        <f t="shared" si="37"/>
        <v>#VALUE!</v>
      </c>
      <c r="N486" s="142" t="e">
        <f t="shared" si="38"/>
        <v>#VALUE!</v>
      </c>
      <c r="O486" s="142" t="e">
        <f t="shared" si="39"/>
        <v>#N/A</v>
      </c>
      <c r="P486" s="24" t="str">
        <f>IFERROR(VLOOKUP(O486,HOSPITAIS_COM_DIVIDAS!A:E,5,FALSE),"")</f>
        <v/>
      </c>
    </row>
    <row r="487" spans="1:16" x14ac:dyDescent="0.25">
      <c r="A487" s="52" t="e">
        <f>Tabela410[[#This Row],[Status da Proposta]]</f>
        <v>#VALUE!</v>
      </c>
      <c r="B487" s="143">
        <f>MODALIDADE_1!A487</f>
        <v>0</v>
      </c>
      <c r="C487" s="142" t="e">
        <f>VLOOKUP(B487,MODALIDADE_1!A:B,2,FALSE)</f>
        <v>#N/A</v>
      </c>
      <c r="D487" s="142"/>
      <c r="E487" s="94" t="e">
        <f>VLOOKUP(B487,MODALIDADE_1!A:E,5,FALSE)</f>
        <v>#N/A</v>
      </c>
      <c r="F487" s="95" t="e">
        <f>VLOOKUP(B487,MODALIDADE_1!A:C,3,FALSE)</f>
        <v>#N/A</v>
      </c>
      <c r="G487" s="142" t="e">
        <f>VLOOKUP(B487,MODALIDADE_1!A:G,4,FALSE)</f>
        <v>#N/A</v>
      </c>
      <c r="H487" s="142" t="e">
        <f>VLOOKUP(B487,MODALIDADE_1!A:G,6,FALSE)</f>
        <v>#N/A</v>
      </c>
      <c r="I487" s="142" t="e">
        <f>VLOOKUP(B487,MODALIDADE_1!A:G,7,FALSE)</f>
        <v>#N/A</v>
      </c>
      <c r="J487" s="106" t="e">
        <f>VLOOKUP(Tabela410[[#This Row],[Proposta de Referência]],SIMP_M1!A:K,9,FALSE)</f>
        <v>#VALUE!</v>
      </c>
      <c r="K487" s="106" t="e">
        <f>VLOOKUP(Tabela410[[#This Row],[Proposta de Referência]],SIMP_M1!A:K,8,FALSE)</f>
        <v>#VALUE!</v>
      </c>
      <c r="L487" s="107" t="e">
        <f t="shared" si="36"/>
        <v>#VALUE!</v>
      </c>
      <c r="M487" s="107" t="e">
        <f t="shared" si="37"/>
        <v>#VALUE!</v>
      </c>
      <c r="N487" s="142" t="e">
        <f t="shared" si="38"/>
        <v>#VALUE!</v>
      </c>
      <c r="O487" s="142" t="e">
        <f t="shared" si="39"/>
        <v>#N/A</v>
      </c>
      <c r="P487" s="24" t="str">
        <f>IFERROR(VLOOKUP(O487,HOSPITAIS_COM_DIVIDAS!A:E,5,FALSE),"")</f>
        <v/>
      </c>
    </row>
    <row r="488" spans="1:16" x14ac:dyDescent="0.25">
      <c r="A488" s="52" t="e">
        <f>Tabela410[[#This Row],[Status da Proposta]]</f>
        <v>#VALUE!</v>
      </c>
      <c r="B488" s="143">
        <f>MODALIDADE_1!A488</f>
        <v>0</v>
      </c>
      <c r="C488" s="142" t="e">
        <f>VLOOKUP(B488,MODALIDADE_1!A:B,2,FALSE)</f>
        <v>#N/A</v>
      </c>
      <c r="D488" s="142"/>
      <c r="E488" s="94" t="e">
        <f>VLOOKUP(B488,MODALIDADE_1!A:E,5,FALSE)</f>
        <v>#N/A</v>
      </c>
      <c r="F488" s="95" t="e">
        <f>VLOOKUP(B488,MODALIDADE_1!A:C,3,FALSE)</f>
        <v>#N/A</v>
      </c>
      <c r="G488" s="142" t="e">
        <f>VLOOKUP(B488,MODALIDADE_1!A:G,4,FALSE)</f>
        <v>#N/A</v>
      </c>
      <c r="H488" s="142" t="e">
        <f>VLOOKUP(B488,MODALIDADE_1!A:G,6,FALSE)</f>
        <v>#N/A</v>
      </c>
      <c r="I488" s="142" t="e">
        <f>VLOOKUP(B488,MODALIDADE_1!A:G,7,FALSE)</f>
        <v>#N/A</v>
      </c>
      <c r="J488" s="106" t="e">
        <f>VLOOKUP(Tabela410[[#This Row],[Proposta de Referência]],SIMP_M1!A:K,9,FALSE)</f>
        <v>#VALUE!</v>
      </c>
      <c r="K488" s="106" t="e">
        <f>VLOOKUP(Tabela410[[#This Row],[Proposta de Referência]],SIMP_M1!A:K,8,FALSE)</f>
        <v>#VALUE!</v>
      </c>
      <c r="L488" s="107" t="e">
        <f t="shared" si="36"/>
        <v>#VALUE!</v>
      </c>
      <c r="M488" s="107" t="e">
        <f t="shared" si="37"/>
        <v>#VALUE!</v>
      </c>
      <c r="N488" s="142" t="e">
        <f t="shared" si="38"/>
        <v>#VALUE!</v>
      </c>
      <c r="O488" s="142" t="e">
        <f t="shared" si="39"/>
        <v>#N/A</v>
      </c>
      <c r="P488" s="24" t="str">
        <f>IFERROR(VLOOKUP(O488,HOSPITAIS_COM_DIVIDAS!A:E,5,FALSE),"")</f>
        <v/>
      </c>
    </row>
    <row r="489" spans="1:16" x14ac:dyDescent="0.25">
      <c r="A489" s="52" t="e">
        <f>Tabela410[[#This Row],[Status da Proposta]]</f>
        <v>#VALUE!</v>
      </c>
      <c r="B489" s="143">
        <f>MODALIDADE_1!A489</f>
        <v>0</v>
      </c>
      <c r="C489" s="142" t="e">
        <f>VLOOKUP(B489,MODALIDADE_1!A:B,2,FALSE)</f>
        <v>#N/A</v>
      </c>
      <c r="D489" s="142"/>
      <c r="E489" s="94" t="e">
        <f>VLOOKUP(B489,MODALIDADE_1!A:E,5,FALSE)</f>
        <v>#N/A</v>
      </c>
      <c r="F489" s="95" t="e">
        <f>VLOOKUP(B489,MODALIDADE_1!A:C,3,FALSE)</f>
        <v>#N/A</v>
      </c>
      <c r="G489" s="142" t="e">
        <f>VLOOKUP(B489,MODALIDADE_1!A:G,4,FALSE)</f>
        <v>#N/A</v>
      </c>
      <c r="H489" s="142" t="e">
        <f>VLOOKUP(B489,MODALIDADE_1!A:G,6,FALSE)</f>
        <v>#N/A</v>
      </c>
      <c r="I489" s="142" t="e">
        <f>VLOOKUP(B489,MODALIDADE_1!A:G,7,FALSE)</f>
        <v>#N/A</v>
      </c>
      <c r="J489" s="106" t="e">
        <f>VLOOKUP(Tabela410[[#This Row],[Proposta de Referência]],SIMP_M1!A:K,9,FALSE)</f>
        <v>#VALUE!</v>
      </c>
      <c r="K489" s="106" t="e">
        <f>VLOOKUP(Tabela410[[#This Row],[Proposta de Referência]],SIMP_M1!A:K,8,FALSE)</f>
        <v>#VALUE!</v>
      </c>
      <c r="L489" s="107" t="e">
        <f t="shared" si="36"/>
        <v>#VALUE!</v>
      </c>
      <c r="M489" s="107" t="e">
        <f t="shared" si="37"/>
        <v>#VALUE!</v>
      </c>
      <c r="N489" s="142" t="e">
        <f t="shared" si="38"/>
        <v>#VALUE!</v>
      </c>
      <c r="O489" s="142" t="e">
        <f t="shared" si="39"/>
        <v>#N/A</v>
      </c>
      <c r="P489" s="24" t="str">
        <f>IFERROR(VLOOKUP(O489,HOSPITAIS_COM_DIVIDAS!A:E,5,FALSE),"")</f>
        <v/>
      </c>
    </row>
    <row r="490" spans="1:16" x14ac:dyDescent="0.25">
      <c r="A490" s="52" t="e">
        <f>Tabela410[[#This Row],[Status da Proposta]]</f>
        <v>#VALUE!</v>
      </c>
      <c r="B490" s="143">
        <f>MODALIDADE_1!A490</f>
        <v>0</v>
      </c>
      <c r="C490" s="142" t="e">
        <f>VLOOKUP(B490,MODALIDADE_1!A:B,2,FALSE)</f>
        <v>#N/A</v>
      </c>
      <c r="D490" s="142"/>
      <c r="E490" s="94" t="e">
        <f>VLOOKUP(B490,MODALIDADE_1!A:E,5,FALSE)</f>
        <v>#N/A</v>
      </c>
      <c r="F490" s="95" t="e">
        <f>VLOOKUP(B490,MODALIDADE_1!A:C,3,FALSE)</f>
        <v>#N/A</v>
      </c>
      <c r="G490" s="142" t="e">
        <f>VLOOKUP(B490,MODALIDADE_1!A:G,4,FALSE)</f>
        <v>#N/A</v>
      </c>
      <c r="H490" s="142" t="e">
        <f>VLOOKUP(B490,MODALIDADE_1!A:G,6,FALSE)</f>
        <v>#N/A</v>
      </c>
      <c r="I490" s="142" t="e">
        <f>VLOOKUP(B490,MODALIDADE_1!A:G,7,FALSE)</f>
        <v>#N/A</v>
      </c>
      <c r="J490" s="106" t="e">
        <f>VLOOKUP(Tabela410[[#This Row],[Proposta de Referência]],SIMP_M1!A:K,9,FALSE)</f>
        <v>#VALUE!</v>
      </c>
      <c r="K490" s="106" t="e">
        <f>VLOOKUP(Tabela410[[#This Row],[Proposta de Referência]],SIMP_M1!A:K,8,FALSE)</f>
        <v>#VALUE!</v>
      </c>
      <c r="L490" s="107" t="e">
        <f t="shared" si="36"/>
        <v>#VALUE!</v>
      </c>
      <c r="M490" s="107" t="e">
        <f t="shared" si="37"/>
        <v>#VALUE!</v>
      </c>
      <c r="N490" s="142" t="e">
        <f t="shared" si="38"/>
        <v>#VALUE!</v>
      </c>
      <c r="O490" s="142" t="e">
        <f t="shared" si="39"/>
        <v>#N/A</v>
      </c>
      <c r="P490" s="24" t="str">
        <f>IFERROR(VLOOKUP(O490,HOSPITAIS_COM_DIVIDAS!A:E,5,FALSE),"")</f>
        <v/>
      </c>
    </row>
    <row r="491" spans="1:16" x14ac:dyDescent="0.25">
      <c r="A491" s="52" t="e">
        <f>Tabela410[[#This Row],[Status da Proposta]]</f>
        <v>#VALUE!</v>
      </c>
      <c r="B491" s="143">
        <f>MODALIDADE_1!A491</f>
        <v>0</v>
      </c>
      <c r="C491" s="142" t="e">
        <f>VLOOKUP(B491,MODALIDADE_1!A:B,2,FALSE)</f>
        <v>#N/A</v>
      </c>
      <c r="D491" s="142"/>
      <c r="E491" s="94" t="e">
        <f>VLOOKUP(B491,MODALIDADE_1!A:E,5,FALSE)</f>
        <v>#N/A</v>
      </c>
      <c r="F491" s="95" t="e">
        <f>VLOOKUP(B491,MODALIDADE_1!A:C,3,FALSE)</f>
        <v>#N/A</v>
      </c>
      <c r="G491" s="142" t="e">
        <f>VLOOKUP(B491,MODALIDADE_1!A:G,4,FALSE)</f>
        <v>#N/A</v>
      </c>
      <c r="H491" s="142" t="e">
        <f>VLOOKUP(B491,MODALIDADE_1!A:G,6,FALSE)</f>
        <v>#N/A</v>
      </c>
      <c r="I491" s="142" t="e">
        <f>VLOOKUP(B491,MODALIDADE_1!A:G,7,FALSE)</f>
        <v>#N/A</v>
      </c>
      <c r="J491" s="106" t="e">
        <f>VLOOKUP(Tabela410[[#This Row],[Proposta de Referência]],SIMP_M1!A:K,9,FALSE)</f>
        <v>#VALUE!</v>
      </c>
      <c r="K491" s="106" t="e">
        <f>VLOOKUP(Tabela410[[#This Row],[Proposta de Referência]],SIMP_M1!A:K,8,FALSE)</f>
        <v>#VALUE!</v>
      </c>
      <c r="L491" s="107" t="e">
        <f t="shared" si="36"/>
        <v>#VALUE!</v>
      </c>
      <c r="M491" s="107" t="e">
        <f t="shared" si="37"/>
        <v>#VALUE!</v>
      </c>
      <c r="N491" s="142" t="e">
        <f t="shared" si="38"/>
        <v>#VALUE!</v>
      </c>
      <c r="O491" s="142" t="e">
        <f t="shared" si="39"/>
        <v>#N/A</v>
      </c>
      <c r="P491" s="24" t="str">
        <f>IFERROR(VLOOKUP(O491,HOSPITAIS_COM_DIVIDAS!A:E,5,FALSE),"")</f>
        <v/>
      </c>
    </row>
    <row r="492" spans="1:16" x14ac:dyDescent="0.25">
      <c r="A492" s="52" t="e">
        <f>Tabela410[[#This Row],[Status da Proposta]]</f>
        <v>#VALUE!</v>
      </c>
      <c r="B492" s="143">
        <f>MODALIDADE_1!A492</f>
        <v>0</v>
      </c>
      <c r="C492" s="142" t="e">
        <f>VLOOKUP(B492,MODALIDADE_1!A:B,2,FALSE)</f>
        <v>#N/A</v>
      </c>
      <c r="D492" s="142"/>
      <c r="E492" s="94" t="e">
        <f>VLOOKUP(B492,MODALIDADE_1!A:E,5,FALSE)</f>
        <v>#N/A</v>
      </c>
      <c r="F492" s="95" t="e">
        <f>VLOOKUP(B492,MODALIDADE_1!A:C,3,FALSE)</f>
        <v>#N/A</v>
      </c>
      <c r="G492" s="142" t="e">
        <f>VLOOKUP(B492,MODALIDADE_1!A:G,4,FALSE)</f>
        <v>#N/A</v>
      </c>
      <c r="H492" s="142" t="e">
        <f>VLOOKUP(B492,MODALIDADE_1!A:G,6,FALSE)</f>
        <v>#N/A</v>
      </c>
      <c r="I492" s="142" t="e">
        <f>VLOOKUP(B492,MODALIDADE_1!A:G,7,FALSE)</f>
        <v>#N/A</v>
      </c>
      <c r="J492" s="106" t="e">
        <f>VLOOKUP(Tabela410[[#This Row],[Proposta de Referência]],SIMP_M1!A:K,9,FALSE)</f>
        <v>#VALUE!</v>
      </c>
      <c r="K492" s="106" t="e">
        <f>VLOOKUP(Tabela410[[#This Row],[Proposta de Referência]],SIMP_M1!A:K,8,FALSE)</f>
        <v>#VALUE!</v>
      </c>
      <c r="L492" s="107" t="e">
        <f t="shared" si="36"/>
        <v>#VALUE!</v>
      </c>
      <c r="M492" s="107" t="e">
        <f t="shared" si="37"/>
        <v>#VALUE!</v>
      </c>
      <c r="N492" s="142" t="e">
        <f t="shared" si="38"/>
        <v>#VALUE!</v>
      </c>
      <c r="O492" s="142" t="e">
        <f t="shared" si="39"/>
        <v>#N/A</v>
      </c>
      <c r="P492" s="24" t="str">
        <f>IFERROR(VLOOKUP(O492,HOSPITAIS_COM_DIVIDAS!A:E,5,FALSE),"")</f>
        <v/>
      </c>
    </row>
    <row r="493" spans="1:16" x14ac:dyDescent="0.25">
      <c r="A493" s="52" t="e">
        <f>Tabela410[[#This Row],[Status da Proposta]]</f>
        <v>#VALUE!</v>
      </c>
      <c r="B493" s="143">
        <f>MODALIDADE_1!A493</f>
        <v>0</v>
      </c>
      <c r="C493" s="142" t="e">
        <f>VLOOKUP(B493,MODALIDADE_1!A:B,2,FALSE)</f>
        <v>#N/A</v>
      </c>
      <c r="D493" s="142"/>
      <c r="E493" s="94" t="e">
        <f>VLOOKUP(B493,MODALIDADE_1!A:E,5,FALSE)</f>
        <v>#N/A</v>
      </c>
      <c r="F493" s="95" t="e">
        <f>VLOOKUP(B493,MODALIDADE_1!A:C,3,FALSE)</f>
        <v>#N/A</v>
      </c>
      <c r="G493" s="142" t="e">
        <f>VLOOKUP(B493,MODALIDADE_1!A:G,4,FALSE)</f>
        <v>#N/A</v>
      </c>
      <c r="H493" s="142" t="e">
        <f>VLOOKUP(B493,MODALIDADE_1!A:G,6,FALSE)</f>
        <v>#N/A</v>
      </c>
      <c r="I493" s="142" t="e">
        <f>VLOOKUP(B493,MODALIDADE_1!A:G,7,FALSE)</f>
        <v>#N/A</v>
      </c>
      <c r="J493" s="106" t="e">
        <f>VLOOKUP(Tabela410[[#This Row],[Proposta de Referência]],SIMP_M1!A:K,9,FALSE)</f>
        <v>#VALUE!</v>
      </c>
      <c r="K493" s="106" t="e">
        <f>VLOOKUP(Tabela410[[#This Row],[Proposta de Referência]],SIMP_M1!A:K,8,FALSE)</f>
        <v>#VALUE!</v>
      </c>
      <c r="L493" s="107" t="e">
        <f t="shared" si="36"/>
        <v>#VALUE!</v>
      </c>
      <c r="M493" s="107" t="e">
        <f t="shared" si="37"/>
        <v>#VALUE!</v>
      </c>
      <c r="N493" s="142" t="e">
        <f t="shared" si="38"/>
        <v>#VALUE!</v>
      </c>
      <c r="O493" s="142" t="e">
        <f t="shared" si="39"/>
        <v>#N/A</v>
      </c>
      <c r="P493" s="24" t="str">
        <f>IFERROR(VLOOKUP(O493,HOSPITAIS_COM_DIVIDAS!A:E,5,FALSE),"")</f>
        <v/>
      </c>
    </row>
    <row r="494" spans="1:16" x14ac:dyDescent="0.25">
      <c r="A494" s="52" t="e">
        <f>Tabela410[[#This Row],[Status da Proposta]]</f>
        <v>#VALUE!</v>
      </c>
      <c r="B494" s="143">
        <f>MODALIDADE_1!A494</f>
        <v>0</v>
      </c>
      <c r="C494" s="142" t="e">
        <f>VLOOKUP(B494,MODALIDADE_1!A:B,2,FALSE)</f>
        <v>#N/A</v>
      </c>
      <c r="D494" s="142"/>
      <c r="E494" s="94" t="e">
        <f>VLOOKUP(B494,MODALIDADE_1!A:E,5,FALSE)</f>
        <v>#N/A</v>
      </c>
      <c r="F494" s="95" t="e">
        <f>VLOOKUP(B494,MODALIDADE_1!A:C,3,FALSE)</f>
        <v>#N/A</v>
      </c>
      <c r="G494" s="142" t="e">
        <f>VLOOKUP(B494,MODALIDADE_1!A:G,4,FALSE)</f>
        <v>#N/A</v>
      </c>
      <c r="H494" s="142" t="e">
        <f>VLOOKUP(B494,MODALIDADE_1!A:G,6,FALSE)</f>
        <v>#N/A</v>
      </c>
      <c r="I494" s="142" t="e">
        <f>VLOOKUP(B494,MODALIDADE_1!A:G,7,FALSE)</f>
        <v>#N/A</v>
      </c>
      <c r="J494" s="106" t="e">
        <f>VLOOKUP(Tabela410[[#This Row],[Proposta de Referência]],SIMP_M1!A:K,9,FALSE)</f>
        <v>#VALUE!</v>
      </c>
      <c r="K494" s="106" t="e">
        <f>VLOOKUP(Tabela410[[#This Row],[Proposta de Referência]],SIMP_M1!A:K,8,FALSE)</f>
        <v>#VALUE!</v>
      </c>
      <c r="L494" s="107" t="e">
        <f t="shared" si="36"/>
        <v>#VALUE!</v>
      </c>
      <c r="M494" s="107" t="e">
        <f t="shared" si="37"/>
        <v>#VALUE!</v>
      </c>
      <c r="N494" s="142" t="e">
        <f t="shared" si="38"/>
        <v>#VALUE!</v>
      </c>
      <c r="O494" s="142" t="e">
        <f t="shared" si="39"/>
        <v>#N/A</v>
      </c>
      <c r="P494" s="24" t="str">
        <f>IFERROR(VLOOKUP(O494,HOSPITAIS_COM_DIVIDAS!A:E,5,FALSE),"")</f>
        <v/>
      </c>
    </row>
    <row r="495" spans="1:16" x14ac:dyDescent="0.25">
      <c r="A495" s="52" t="e">
        <f>Tabela410[[#This Row],[Status da Proposta]]</f>
        <v>#VALUE!</v>
      </c>
      <c r="B495" s="143">
        <f>MODALIDADE_1!A495</f>
        <v>0</v>
      </c>
      <c r="C495" s="142" t="e">
        <f>VLOOKUP(B495,MODALIDADE_1!A:B,2,FALSE)</f>
        <v>#N/A</v>
      </c>
      <c r="D495" s="142"/>
      <c r="E495" s="94" t="e">
        <f>VLOOKUP(B495,MODALIDADE_1!A:E,5,FALSE)</f>
        <v>#N/A</v>
      </c>
      <c r="F495" s="95" t="e">
        <f>VLOOKUP(B495,MODALIDADE_1!A:C,3,FALSE)</f>
        <v>#N/A</v>
      </c>
      <c r="G495" s="142" t="e">
        <f>VLOOKUP(B495,MODALIDADE_1!A:G,4,FALSE)</f>
        <v>#N/A</v>
      </c>
      <c r="H495" s="142" t="e">
        <f>VLOOKUP(B495,MODALIDADE_1!A:G,6,FALSE)</f>
        <v>#N/A</v>
      </c>
      <c r="I495" s="142" t="e">
        <f>VLOOKUP(B495,MODALIDADE_1!A:G,7,FALSE)</f>
        <v>#N/A</v>
      </c>
      <c r="J495" s="106" t="e">
        <f>VLOOKUP(Tabela410[[#This Row],[Proposta de Referência]],SIMP_M1!A:K,9,FALSE)</f>
        <v>#VALUE!</v>
      </c>
      <c r="K495" s="106" t="e">
        <f>VLOOKUP(Tabela410[[#This Row],[Proposta de Referência]],SIMP_M1!A:K,8,FALSE)</f>
        <v>#VALUE!</v>
      </c>
      <c r="L495" s="107" t="e">
        <f t="shared" si="36"/>
        <v>#VALUE!</v>
      </c>
      <c r="M495" s="107" t="e">
        <f t="shared" si="37"/>
        <v>#VALUE!</v>
      </c>
      <c r="N495" s="142" t="e">
        <f t="shared" si="38"/>
        <v>#VALUE!</v>
      </c>
      <c r="O495" s="142" t="e">
        <f t="shared" si="39"/>
        <v>#N/A</v>
      </c>
      <c r="P495" s="24" t="str">
        <f>IFERROR(VLOOKUP(O495,HOSPITAIS_COM_DIVIDAS!A:E,5,FALSE),"")</f>
        <v/>
      </c>
    </row>
    <row r="496" spans="1:16" x14ac:dyDescent="0.25">
      <c r="A496" s="52" t="e">
        <f>Tabela410[[#This Row],[Status da Proposta]]</f>
        <v>#VALUE!</v>
      </c>
      <c r="B496" s="143">
        <f>MODALIDADE_1!A496</f>
        <v>0</v>
      </c>
      <c r="C496" s="142" t="e">
        <f>VLOOKUP(B496,MODALIDADE_1!A:B,2,FALSE)</f>
        <v>#N/A</v>
      </c>
      <c r="D496" s="142"/>
      <c r="E496" s="94" t="e">
        <f>VLOOKUP(B496,MODALIDADE_1!A:E,5,FALSE)</f>
        <v>#N/A</v>
      </c>
      <c r="F496" s="95" t="e">
        <f>VLOOKUP(B496,MODALIDADE_1!A:C,3,FALSE)</f>
        <v>#N/A</v>
      </c>
      <c r="G496" s="142" t="e">
        <f>VLOOKUP(B496,MODALIDADE_1!A:G,4,FALSE)</f>
        <v>#N/A</v>
      </c>
      <c r="H496" s="142" t="e">
        <f>VLOOKUP(B496,MODALIDADE_1!A:G,6,FALSE)</f>
        <v>#N/A</v>
      </c>
      <c r="I496" s="142" t="e">
        <f>VLOOKUP(B496,MODALIDADE_1!A:G,7,FALSE)</f>
        <v>#N/A</v>
      </c>
      <c r="J496" s="106" t="e">
        <f>VLOOKUP(Tabela410[[#This Row],[Proposta de Referência]],SIMP_M1!A:K,9,FALSE)</f>
        <v>#VALUE!</v>
      </c>
      <c r="K496" s="106" t="e">
        <f>VLOOKUP(Tabela410[[#This Row],[Proposta de Referência]],SIMP_M1!A:K,8,FALSE)</f>
        <v>#VALUE!</v>
      </c>
      <c r="L496" s="107" t="e">
        <f t="shared" si="36"/>
        <v>#VALUE!</v>
      </c>
      <c r="M496" s="107" t="e">
        <f t="shared" si="37"/>
        <v>#VALUE!</v>
      </c>
      <c r="N496" s="142" t="e">
        <f t="shared" si="38"/>
        <v>#VALUE!</v>
      </c>
      <c r="O496" s="142" t="e">
        <f t="shared" si="39"/>
        <v>#N/A</v>
      </c>
      <c r="P496" s="24" t="str">
        <f>IFERROR(VLOOKUP(O496,HOSPITAIS_COM_DIVIDAS!A:E,5,FALSE),"")</f>
        <v/>
      </c>
    </row>
    <row r="497" spans="1:16" x14ac:dyDescent="0.25">
      <c r="A497" s="52" t="e">
        <f>Tabela410[[#This Row],[Status da Proposta]]</f>
        <v>#VALUE!</v>
      </c>
      <c r="B497" s="143">
        <f>MODALIDADE_1!A497</f>
        <v>0</v>
      </c>
      <c r="C497" s="142" t="e">
        <f>VLOOKUP(B497,MODALIDADE_1!A:B,2,FALSE)</f>
        <v>#N/A</v>
      </c>
      <c r="D497" s="142"/>
      <c r="E497" s="94" t="e">
        <f>VLOOKUP(B497,MODALIDADE_1!A:E,5,FALSE)</f>
        <v>#N/A</v>
      </c>
      <c r="F497" s="95" t="e">
        <f>VLOOKUP(B497,MODALIDADE_1!A:C,3,FALSE)</f>
        <v>#N/A</v>
      </c>
      <c r="G497" s="142" t="e">
        <f>VLOOKUP(B497,MODALIDADE_1!A:G,4,FALSE)</f>
        <v>#N/A</v>
      </c>
      <c r="H497" s="142" t="e">
        <f>VLOOKUP(B497,MODALIDADE_1!A:G,6,FALSE)</f>
        <v>#N/A</v>
      </c>
      <c r="I497" s="142" t="e">
        <f>VLOOKUP(B497,MODALIDADE_1!A:G,7,FALSE)</f>
        <v>#N/A</v>
      </c>
      <c r="J497" s="106" t="e">
        <f>VLOOKUP(Tabela410[[#This Row],[Proposta de Referência]],SIMP_M1!A:K,9,FALSE)</f>
        <v>#VALUE!</v>
      </c>
      <c r="K497" s="106" t="e">
        <f>VLOOKUP(Tabela410[[#This Row],[Proposta de Referência]],SIMP_M1!A:K,8,FALSE)</f>
        <v>#VALUE!</v>
      </c>
      <c r="L497" s="107" t="e">
        <f t="shared" si="36"/>
        <v>#VALUE!</v>
      </c>
      <c r="M497" s="107" t="e">
        <f t="shared" si="37"/>
        <v>#VALUE!</v>
      </c>
      <c r="N497" s="142" t="e">
        <f t="shared" si="38"/>
        <v>#VALUE!</v>
      </c>
      <c r="O497" s="142" t="e">
        <f t="shared" si="39"/>
        <v>#N/A</v>
      </c>
      <c r="P497" s="24" t="str">
        <f>IFERROR(VLOOKUP(O497,HOSPITAIS_COM_DIVIDAS!A:E,5,FALSE),"")</f>
        <v/>
      </c>
    </row>
    <row r="498" spans="1:16" x14ac:dyDescent="0.25">
      <c r="A498" s="52" t="e">
        <f>Tabela410[[#This Row],[Status da Proposta]]</f>
        <v>#VALUE!</v>
      </c>
      <c r="B498" s="143">
        <f>MODALIDADE_1!A498</f>
        <v>0</v>
      </c>
      <c r="C498" s="142" t="e">
        <f>VLOOKUP(B498,MODALIDADE_1!A:B,2,FALSE)</f>
        <v>#N/A</v>
      </c>
      <c r="D498" s="142"/>
      <c r="E498" s="94" t="e">
        <f>VLOOKUP(B498,MODALIDADE_1!A:E,5,FALSE)</f>
        <v>#N/A</v>
      </c>
      <c r="F498" s="95" t="e">
        <f>VLOOKUP(B498,MODALIDADE_1!A:C,3,FALSE)</f>
        <v>#N/A</v>
      </c>
      <c r="G498" s="142" t="e">
        <f>VLOOKUP(B498,MODALIDADE_1!A:G,4,FALSE)</f>
        <v>#N/A</v>
      </c>
      <c r="H498" s="142" t="e">
        <f>VLOOKUP(B498,MODALIDADE_1!A:G,6,FALSE)</f>
        <v>#N/A</v>
      </c>
      <c r="I498" s="142" t="e">
        <f>VLOOKUP(B498,MODALIDADE_1!A:G,7,FALSE)</f>
        <v>#N/A</v>
      </c>
      <c r="J498" s="106" t="e">
        <f>VLOOKUP(Tabela410[[#This Row],[Proposta de Referência]],SIMP_M1!A:K,9,FALSE)</f>
        <v>#VALUE!</v>
      </c>
      <c r="K498" s="106" t="e">
        <f>VLOOKUP(Tabela410[[#This Row],[Proposta de Referência]],SIMP_M1!A:K,8,FALSE)</f>
        <v>#VALUE!</v>
      </c>
      <c r="L498" s="107" t="e">
        <f t="shared" si="36"/>
        <v>#VALUE!</v>
      </c>
      <c r="M498" s="107" t="e">
        <f t="shared" si="37"/>
        <v>#VALUE!</v>
      </c>
      <c r="N498" s="142" t="e">
        <f t="shared" si="38"/>
        <v>#VALUE!</v>
      </c>
      <c r="O498" s="142" t="e">
        <f t="shared" si="39"/>
        <v>#N/A</v>
      </c>
      <c r="P498" s="24" t="str">
        <f>IFERROR(VLOOKUP(O498,HOSPITAIS_COM_DIVIDAS!A:E,5,FALSE),"")</f>
        <v/>
      </c>
    </row>
    <row r="499" spans="1:16" x14ac:dyDescent="0.25">
      <c r="A499" s="52" t="e">
        <f>Tabela410[[#This Row],[Status da Proposta]]</f>
        <v>#VALUE!</v>
      </c>
      <c r="B499" s="143">
        <f>MODALIDADE_1!A499</f>
        <v>0</v>
      </c>
      <c r="C499" s="142" t="e">
        <f>VLOOKUP(B499,MODALIDADE_1!A:B,2,FALSE)</f>
        <v>#N/A</v>
      </c>
      <c r="D499" s="142"/>
      <c r="E499" s="94" t="e">
        <f>VLOOKUP(B499,MODALIDADE_1!A:E,5,FALSE)</f>
        <v>#N/A</v>
      </c>
      <c r="F499" s="95" t="e">
        <f>VLOOKUP(B499,MODALIDADE_1!A:C,3,FALSE)</f>
        <v>#N/A</v>
      </c>
      <c r="G499" s="142" t="e">
        <f>VLOOKUP(B499,MODALIDADE_1!A:G,4,FALSE)</f>
        <v>#N/A</v>
      </c>
      <c r="H499" s="142" t="e">
        <f>VLOOKUP(B499,MODALIDADE_1!A:G,6,FALSE)</f>
        <v>#N/A</v>
      </c>
      <c r="I499" s="142" t="e">
        <f>VLOOKUP(B499,MODALIDADE_1!A:G,7,FALSE)</f>
        <v>#N/A</v>
      </c>
      <c r="J499" s="106" t="e">
        <f>VLOOKUP(Tabela410[[#This Row],[Proposta de Referência]],SIMP_M1!A:K,9,FALSE)</f>
        <v>#VALUE!</v>
      </c>
      <c r="K499" s="106" t="e">
        <f>VLOOKUP(Tabela410[[#This Row],[Proposta de Referência]],SIMP_M1!A:K,8,FALSE)</f>
        <v>#VALUE!</v>
      </c>
      <c r="L499" s="107" t="e">
        <f t="shared" si="36"/>
        <v>#VALUE!</v>
      </c>
      <c r="M499" s="107" t="e">
        <f t="shared" si="37"/>
        <v>#VALUE!</v>
      </c>
      <c r="N499" s="142" t="e">
        <f t="shared" si="38"/>
        <v>#VALUE!</v>
      </c>
      <c r="O499" s="142" t="e">
        <f t="shared" si="39"/>
        <v>#N/A</v>
      </c>
      <c r="P499" s="24" t="str">
        <f>IFERROR(VLOOKUP(O499,HOSPITAIS_COM_DIVIDAS!A:E,5,FALSE),"")</f>
        <v/>
      </c>
    </row>
    <row r="500" spans="1:16" x14ac:dyDescent="0.25">
      <c r="A500" s="52" t="e">
        <f>Tabela410[[#This Row],[Status da Proposta]]</f>
        <v>#VALUE!</v>
      </c>
      <c r="B500" s="143">
        <f>MODALIDADE_1!A500</f>
        <v>0</v>
      </c>
      <c r="C500" s="142" t="e">
        <f>VLOOKUP(B500,MODALIDADE_1!A:B,2,FALSE)</f>
        <v>#N/A</v>
      </c>
      <c r="D500" s="142"/>
      <c r="E500" s="94" t="e">
        <f>VLOOKUP(B500,MODALIDADE_1!A:E,5,FALSE)</f>
        <v>#N/A</v>
      </c>
      <c r="F500" s="95" t="e">
        <f>VLOOKUP(B500,MODALIDADE_1!A:C,3,FALSE)</f>
        <v>#N/A</v>
      </c>
      <c r="G500" s="142" t="e">
        <f>VLOOKUP(B500,MODALIDADE_1!A:G,4,FALSE)</f>
        <v>#N/A</v>
      </c>
      <c r="H500" s="142" t="e">
        <f>VLOOKUP(B500,MODALIDADE_1!A:G,6,FALSE)</f>
        <v>#N/A</v>
      </c>
      <c r="I500" s="142" t="e">
        <f>VLOOKUP(B500,MODALIDADE_1!A:G,7,FALSE)</f>
        <v>#N/A</v>
      </c>
      <c r="J500" s="106" t="e">
        <f>VLOOKUP(Tabela410[[#This Row],[Proposta de Referência]],SIMP_M1!A:K,9,FALSE)</f>
        <v>#VALUE!</v>
      </c>
      <c r="K500" s="106" t="e">
        <f>VLOOKUP(Tabela410[[#This Row],[Proposta de Referência]],SIMP_M1!A:K,8,FALSE)</f>
        <v>#VALUE!</v>
      </c>
      <c r="L500" s="107" t="e">
        <f t="shared" si="36"/>
        <v>#VALUE!</v>
      </c>
      <c r="M500" s="107" t="e">
        <f t="shared" si="37"/>
        <v>#VALUE!</v>
      </c>
      <c r="N500" s="142" t="e">
        <f t="shared" si="38"/>
        <v>#VALUE!</v>
      </c>
      <c r="O500" s="142" t="e">
        <f t="shared" si="39"/>
        <v>#N/A</v>
      </c>
      <c r="P500" s="24" t="str">
        <f>IFERROR(VLOOKUP(O500,HOSPITAIS_COM_DIVIDAS!A:E,5,FALSE),"")</f>
        <v/>
      </c>
    </row>
    <row r="501" spans="1:16" x14ac:dyDescent="0.25">
      <c r="A501" s="52" t="e">
        <f>Tabela410[[#This Row],[Status da Proposta]]</f>
        <v>#VALUE!</v>
      </c>
      <c r="B501" s="143">
        <f>MODALIDADE_1!A501</f>
        <v>0</v>
      </c>
      <c r="C501" s="142" t="e">
        <f>VLOOKUP(B501,MODALIDADE_1!A:B,2,FALSE)</f>
        <v>#N/A</v>
      </c>
      <c r="D501" s="142"/>
      <c r="E501" s="94" t="e">
        <f>VLOOKUP(B501,MODALIDADE_1!A:E,5,FALSE)</f>
        <v>#N/A</v>
      </c>
      <c r="F501" s="95" t="e">
        <f>VLOOKUP(B501,MODALIDADE_1!A:C,3,FALSE)</f>
        <v>#N/A</v>
      </c>
      <c r="G501" s="142" t="e">
        <f>VLOOKUP(B501,MODALIDADE_1!A:G,4,FALSE)</f>
        <v>#N/A</v>
      </c>
      <c r="H501" s="142" t="e">
        <f>VLOOKUP(B501,MODALIDADE_1!A:G,6,FALSE)</f>
        <v>#N/A</v>
      </c>
      <c r="I501" s="142" t="e">
        <f>VLOOKUP(B501,MODALIDADE_1!A:G,7,FALSE)</f>
        <v>#N/A</v>
      </c>
      <c r="J501" s="106" t="e">
        <f>VLOOKUP(Tabela410[[#This Row],[Proposta de Referência]],SIMP_M1!A:K,9,FALSE)</f>
        <v>#VALUE!</v>
      </c>
      <c r="K501" s="106" t="e">
        <f>VLOOKUP(Tabela410[[#This Row],[Proposta de Referência]],SIMP_M1!A:K,8,FALSE)</f>
        <v>#VALUE!</v>
      </c>
      <c r="L501" s="107" t="e">
        <f t="shared" si="36"/>
        <v>#VALUE!</v>
      </c>
      <c r="M501" s="107" t="e">
        <f t="shared" si="37"/>
        <v>#VALUE!</v>
      </c>
      <c r="N501" s="142" t="e">
        <f t="shared" si="38"/>
        <v>#VALUE!</v>
      </c>
      <c r="O501" s="142" t="e">
        <f t="shared" si="39"/>
        <v>#N/A</v>
      </c>
      <c r="P501" s="24" t="str">
        <f>IFERROR(VLOOKUP(O501,HOSPITAIS_COM_DIVIDAS!A:E,5,FALSE),"")</f>
        <v/>
      </c>
    </row>
    <row r="502" spans="1:16" x14ac:dyDescent="0.25">
      <c r="A502" s="52" t="e">
        <f>Tabela410[[#This Row],[Status da Proposta]]</f>
        <v>#VALUE!</v>
      </c>
      <c r="B502" s="143">
        <f>MODALIDADE_1!A502</f>
        <v>0</v>
      </c>
      <c r="C502" s="142" t="e">
        <f>VLOOKUP(B502,MODALIDADE_1!A:B,2,FALSE)</f>
        <v>#N/A</v>
      </c>
      <c r="D502" s="142"/>
      <c r="E502" s="94" t="e">
        <f>VLOOKUP(B502,MODALIDADE_1!A:E,5,FALSE)</f>
        <v>#N/A</v>
      </c>
      <c r="F502" s="95" t="e">
        <f>VLOOKUP(B502,MODALIDADE_1!A:C,3,FALSE)</f>
        <v>#N/A</v>
      </c>
      <c r="G502" s="142" t="e">
        <f>VLOOKUP(B502,MODALIDADE_1!A:G,4,FALSE)</f>
        <v>#N/A</v>
      </c>
      <c r="H502" s="142" t="e">
        <f>VLOOKUP(B502,MODALIDADE_1!A:G,6,FALSE)</f>
        <v>#N/A</v>
      </c>
      <c r="I502" s="142" t="e">
        <f>VLOOKUP(B502,MODALIDADE_1!A:G,7,FALSE)</f>
        <v>#N/A</v>
      </c>
      <c r="J502" s="106" t="e">
        <f>VLOOKUP(Tabela410[[#This Row],[Proposta de Referência]],SIMP_M1!A:K,9,FALSE)</f>
        <v>#VALUE!</v>
      </c>
      <c r="K502" s="106" t="e">
        <f>VLOOKUP(Tabela410[[#This Row],[Proposta de Referência]],SIMP_M1!A:K,8,FALSE)</f>
        <v>#VALUE!</v>
      </c>
      <c r="L502" s="107" t="e">
        <f t="shared" si="36"/>
        <v>#VALUE!</v>
      </c>
      <c r="M502" s="107" t="e">
        <f t="shared" si="37"/>
        <v>#VALUE!</v>
      </c>
      <c r="N502" s="142" t="e">
        <f t="shared" si="38"/>
        <v>#VALUE!</v>
      </c>
      <c r="O502" s="142" t="e">
        <f t="shared" si="39"/>
        <v>#N/A</v>
      </c>
      <c r="P502" s="24" t="str">
        <f>IFERROR(VLOOKUP(O502,HOSPITAIS_COM_DIVIDAS!A:E,5,FALSE),"")</f>
        <v/>
      </c>
    </row>
    <row r="503" spans="1:16" x14ac:dyDescent="0.25">
      <c r="A503" s="52" t="e">
        <f>Tabela410[[#This Row],[Status da Proposta]]</f>
        <v>#VALUE!</v>
      </c>
      <c r="B503" s="143">
        <f>MODALIDADE_1!A503</f>
        <v>0</v>
      </c>
      <c r="C503" s="142" t="e">
        <f>VLOOKUP(B503,MODALIDADE_1!A:B,2,FALSE)</f>
        <v>#N/A</v>
      </c>
      <c r="D503" s="142"/>
      <c r="E503" s="94" t="e">
        <f>VLOOKUP(B503,MODALIDADE_1!A:E,5,FALSE)</f>
        <v>#N/A</v>
      </c>
      <c r="F503" s="95" t="e">
        <f>VLOOKUP(B503,MODALIDADE_1!A:C,3,FALSE)</f>
        <v>#N/A</v>
      </c>
      <c r="G503" s="142" t="e">
        <f>VLOOKUP(B503,MODALIDADE_1!A:G,4,FALSE)</f>
        <v>#N/A</v>
      </c>
      <c r="H503" s="142" t="e">
        <f>VLOOKUP(B503,MODALIDADE_1!A:G,6,FALSE)</f>
        <v>#N/A</v>
      </c>
      <c r="I503" s="142" t="e">
        <f>VLOOKUP(B503,MODALIDADE_1!A:G,7,FALSE)</f>
        <v>#N/A</v>
      </c>
      <c r="J503" s="106" t="e">
        <f>VLOOKUP(Tabela410[[#This Row],[Proposta de Referência]],SIMP_M1!A:K,9,FALSE)</f>
        <v>#VALUE!</v>
      </c>
      <c r="K503" s="106" t="e">
        <f>VLOOKUP(Tabela410[[#This Row],[Proposta de Referência]],SIMP_M1!A:K,8,FALSE)</f>
        <v>#VALUE!</v>
      </c>
      <c r="L503" s="107" t="e">
        <f t="shared" si="36"/>
        <v>#VALUE!</v>
      </c>
      <c r="M503" s="107" t="e">
        <f t="shared" si="37"/>
        <v>#VALUE!</v>
      </c>
      <c r="N503" s="142" t="e">
        <f t="shared" si="38"/>
        <v>#VALUE!</v>
      </c>
      <c r="O503" s="142" t="e">
        <f t="shared" si="39"/>
        <v>#N/A</v>
      </c>
      <c r="P503" s="24" t="str">
        <f>IFERROR(VLOOKUP(O503,HOSPITAIS_COM_DIVIDAS!A:E,5,FALSE),"")</f>
        <v/>
      </c>
    </row>
    <row r="504" spans="1:16" x14ac:dyDescent="0.25">
      <c r="A504" s="52" t="e">
        <f>Tabela410[[#This Row],[Status da Proposta]]</f>
        <v>#VALUE!</v>
      </c>
      <c r="B504" s="143">
        <f>MODALIDADE_1!A504</f>
        <v>0</v>
      </c>
      <c r="C504" s="142" t="e">
        <f>VLOOKUP(B504,MODALIDADE_1!A:B,2,FALSE)</f>
        <v>#N/A</v>
      </c>
      <c r="D504" s="142"/>
      <c r="E504" s="94" t="e">
        <f>VLOOKUP(B504,MODALIDADE_1!A:E,5,FALSE)</f>
        <v>#N/A</v>
      </c>
      <c r="F504" s="95" t="e">
        <f>VLOOKUP(B504,MODALIDADE_1!A:C,3,FALSE)</f>
        <v>#N/A</v>
      </c>
      <c r="G504" s="142" t="e">
        <f>VLOOKUP(B504,MODALIDADE_1!A:G,4,FALSE)</f>
        <v>#N/A</v>
      </c>
      <c r="H504" s="142" t="e">
        <f>VLOOKUP(B504,MODALIDADE_1!A:G,6,FALSE)</f>
        <v>#N/A</v>
      </c>
      <c r="I504" s="142" t="e">
        <f>VLOOKUP(B504,MODALIDADE_1!A:G,7,FALSE)</f>
        <v>#N/A</v>
      </c>
      <c r="J504" s="106" t="e">
        <f>VLOOKUP(Tabela410[[#This Row],[Proposta de Referência]],SIMP_M1!A:K,9,FALSE)</f>
        <v>#VALUE!</v>
      </c>
      <c r="K504" s="106" t="e">
        <f>VLOOKUP(Tabela410[[#This Row],[Proposta de Referência]],SIMP_M1!A:K,8,FALSE)</f>
        <v>#VALUE!</v>
      </c>
      <c r="L504" s="107" t="e">
        <f t="shared" si="36"/>
        <v>#VALUE!</v>
      </c>
      <c r="M504" s="107" t="e">
        <f t="shared" si="37"/>
        <v>#VALUE!</v>
      </c>
      <c r="N504" s="142" t="e">
        <f t="shared" si="38"/>
        <v>#VALUE!</v>
      </c>
      <c r="O504" s="142" t="e">
        <f t="shared" si="39"/>
        <v>#N/A</v>
      </c>
      <c r="P504" s="24" t="str">
        <f>IFERROR(VLOOKUP(O504,HOSPITAIS_COM_DIVIDAS!A:E,5,FALSE),"")</f>
        <v/>
      </c>
    </row>
    <row r="505" spans="1:16" x14ac:dyDescent="0.25">
      <c r="A505" s="52" t="e">
        <f>Tabela410[[#This Row],[Status da Proposta]]</f>
        <v>#VALUE!</v>
      </c>
      <c r="B505" s="143">
        <f>MODALIDADE_1!A505</f>
        <v>0</v>
      </c>
      <c r="C505" s="142" t="e">
        <f>VLOOKUP(B505,MODALIDADE_1!A:B,2,FALSE)</f>
        <v>#N/A</v>
      </c>
      <c r="D505" s="142"/>
      <c r="E505" s="94" t="e">
        <f>VLOOKUP(B505,MODALIDADE_1!A:E,5,FALSE)</f>
        <v>#N/A</v>
      </c>
      <c r="F505" s="95" t="e">
        <f>VLOOKUP(B505,MODALIDADE_1!A:C,3,FALSE)</f>
        <v>#N/A</v>
      </c>
      <c r="G505" s="142" t="e">
        <f>VLOOKUP(B505,MODALIDADE_1!A:G,4,FALSE)</f>
        <v>#N/A</v>
      </c>
      <c r="H505" s="142" t="e">
        <f>VLOOKUP(B505,MODALIDADE_1!A:G,6,FALSE)</f>
        <v>#N/A</v>
      </c>
      <c r="I505" s="142" t="e">
        <f>VLOOKUP(B505,MODALIDADE_1!A:G,7,FALSE)</f>
        <v>#N/A</v>
      </c>
      <c r="J505" s="106" t="e">
        <f>VLOOKUP(Tabela410[[#This Row],[Proposta de Referência]],SIMP_M1!A:K,9,FALSE)</f>
        <v>#VALUE!</v>
      </c>
      <c r="K505" s="106" t="e">
        <f>VLOOKUP(Tabela410[[#This Row],[Proposta de Referência]],SIMP_M1!A:K,8,FALSE)</f>
        <v>#VALUE!</v>
      </c>
      <c r="L505" s="107" t="e">
        <f t="shared" si="36"/>
        <v>#VALUE!</v>
      </c>
      <c r="M505" s="107" t="e">
        <f t="shared" si="37"/>
        <v>#VALUE!</v>
      </c>
      <c r="N505" s="142" t="e">
        <f t="shared" si="38"/>
        <v>#VALUE!</v>
      </c>
      <c r="O505" s="142" t="e">
        <f t="shared" si="39"/>
        <v>#N/A</v>
      </c>
      <c r="P505" s="24" t="str">
        <f>IFERROR(VLOOKUP(O505,HOSPITAIS_COM_DIVIDAS!A:E,5,FALSE),"")</f>
        <v/>
      </c>
    </row>
    <row r="506" spans="1:16" x14ac:dyDescent="0.25">
      <c r="A506" s="52" t="e">
        <f>Tabela410[[#This Row],[Status da Proposta]]</f>
        <v>#VALUE!</v>
      </c>
      <c r="B506" s="143">
        <f>MODALIDADE_1!A506</f>
        <v>0</v>
      </c>
      <c r="C506" s="142" t="e">
        <f>VLOOKUP(B506,MODALIDADE_1!A:B,2,FALSE)</f>
        <v>#N/A</v>
      </c>
      <c r="D506" s="142"/>
      <c r="E506" s="94" t="e">
        <f>VLOOKUP(B506,MODALIDADE_1!A:E,5,FALSE)</f>
        <v>#N/A</v>
      </c>
      <c r="F506" s="95" t="e">
        <f>VLOOKUP(B506,MODALIDADE_1!A:C,3,FALSE)</f>
        <v>#N/A</v>
      </c>
      <c r="G506" s="142" t="e">
        <f>VLOOKUP(B506,MODALIDADE_1!A:G,4,FALSE)</f>
        <v>#N/A</v>
      </c>
      <c r="H506" s="142" t="e">
        <f>VLOOKUP(B506,MODALIDADE_1!A:G,6,FALSE)</f>
        <v>#N/A</v>
      </c>
      <c r="I506" s="142" t="e">
        <f>VLOOKUP(B506,MODALIDADE_1!A:G,7,FALSE)</f>
        <v>#N/A</v>
      </c>
      <c r="J506" s="106" t="e">
        <f>VLOOKUP(Tabela410[[#This Row],[Proposta de Referência]],SIMP_M1!A:K,9,FALSE)</f>
        <v>#VALUE!</v>
      </c>
      <c r="K506" s="106" t="e">
        <f>VLOOKUP(Tabela410[[#This Row],[Proposta de Referência]],SIMP_M1!A:K,8,FALSE)</f>
        <v>#VALUE!</v>
      </c>
      <c r="L506" s="107" t="e">
        <f t="shared" si="36"/>
        <v>#VALUE!</v>
      </c>
      <c r="M506" s="107" t="e">
        <f t="shared" si="37"/>
        <v>#VALUE!</v>
      </c>
      <c r="N506" s="142" t="e">
        <f t="shared" si="38"/>
        <v>#VALUE!</v>
      </c>
      <c r="O506" s="142" t="e">
        <f t="shared" si="39"/>
        <v>#N/A</v>
      </c>
      <c r="P506" s="24" t="str">
        <f>IFERROR(VLOOKUP(O506,HOSPITAIS_COM_DIVIDAS!A:E,5,FALSE),"")</f>
        <v/>
      </c>
    </row>
    <row r="507" spans="1:16" x14ac:dyDescent="0.25">
      <c r="A507" s="52" t="e">
        <f>Tabela410[[#This Row],[Status da Proposta]]</f>
        <v>#VALUE!</v>
      </c>
      <c r="B507" s="143">
        <f>MODALIDADE_1!A507</f>
        <v>0</v>
      </c>
      <c r="C507" s="142" t="e">
        <f>VLOOKUP(B507,MODALIDADE_1!A:B,2,FALSE)</f>
        <v>#N/A</v>
      </c>
      <c r="D507" s="142"/>
      <c r="E507" s="94" t="e">
        <f>VLOOKUP(B507,MODALIDADE_1!A:E,5,FALSE)</f>
        <v>#N/A</v>
      </c>
      <c r="F507" s="95" t="e">
        <f>VLOOKUP(B507,MODALIDADE_1!A:C,3,FALSE)</f>
        <v>#N/A</v>
      </c>
      <c r="G507" s="142" t="e">
        <f>VLOOKUP(B507,MODALIDADE_1!A:G,4,FALSE)</f>
        <v>#N/A</v>
      </c>
      <c r="H507" s="142" t="e">
        <f>VLOOKUP(B507,MODALIDADE_1!A:G,6,FALSE)</f>
        <v>#N/A</v>
      </c>
      <c r="I507" s="142" t="e">
        <f>VLOOKUP(B507,MODALIDADE_1!A:G,7,FALSE)</f>
        <v>#N/A</v>
      </c>
      <c r="J507" s="106" t="e">
        <f>VLOOKUP(Tabela410[[#This Row],[Proposta de Referência]],SIMP_M1!A:K,9,FALSE)</f>
        <v>#VALUE!</v>
      </c>
      <c r="K507" s="106" t="e">
        <f>VLOOKUP(Tabela410[[#This Row],[Proposta de Referência]],SIMP_M1!A:K,8,FALSE)</f>
        <v>#VALUE!</v>
      </c>
      <c r="L507" s="107" t="e">
        <f t="shared" si="36"/>
        <v>#VALUE!</v>
      </c>
      <c r="M507" s="107" t="e">
        <f t="shared" si="37"/>
        <v>#VALUE!</v>
      </c>
      <c r="N507" s="142" t="e">
        <f t="shared" si="38"/>
        <v>#VALUE!</v>
      </c>
      <c r="O507" s="142" t="e">
        <f t="shared" si="39"/>
        <v>#N/A</v>
      </c>
      <c r="P507" s="24" t="str">
        <f>IFERROR(VLOOKUP(O507,HOSPITAIS_COM_DIVIDAS!A:E,5,FALSE),"")</f>
        <v/>
      </c>
    </row>
    <row r="508" spans="1:16" x14ac:dyDescent="0.25">
      <c r="A508" s="52" t="e">
        <f>Tabela410[[#This Row],[Status da Proposta]]</f>
        <v>#VALUE!</v>
      </c>
      <c r="B508" s="143">
        <f>MODALIDADE_1!A508</f>
        <v>0</v>
      </c>
      <c r="C508" s="142" t="e">
        <f>VLOOKUP(B508,MODALIDADE_1!A:B,2,FALSE)</f>
        <v>#N/A</v>
      </c>
      <c r="D508" s="142"/>
      <c r="E508" s="94" t="e">
        <f>VLOOKUP(B508,MODALIDADE_1!A:E,5,FALSE)</f>
        <v>#N/A</v>
      </c>
      <c r="F508" s="95" t="e">
        <f>VLOOKUP(B508,MODALIDADE_1!A:C,3,FALSE)</f>
        <v>#N/A</v>
      </c>
      <c r="G508" s="142" t="e">
        <f>VLOOKUP(B508,MODALIDADE_1!A:G,4,FALSE)</f>
        <v>#N/A</v>
      </c>
      <c r="H508" s="142" t="e">
        <f>VLOOKUP(B508,MODALIDADE_1!A:G,6,FALSE)</f>
        <v>#N/A</v>
      </c>
      <c r="I508" s="142" t="e">
        <f>VLOOKUP(B508,MODALIDADE_1!A:G,7,FALSE)</f>
        <v>#N/A</v>
      </c>
      <c r="J508" s="106" t="e">
        <f>VLOOKUP(Tabela410[[#This Row],[Proposta de Referência]],SIMP_M1!A:K,9,FALSE)</f>
        <v>#VALUE!</v>
      </c>
      <c r="K508" s="106" t="e">
        <f>VLOOKUP(Tabela410[[#This Row],[Proposta de Referência]],SIMP_M1!A:K,8,FALSE)</f>
        <v>#VALUE!</v>
      </c>
      <c r="L508" s="107" t="e">
        <f t="shared" si="36"/>
        <v>#VALUE!</v>
      </c>
      <c r="M508" s="107" t="e">
        <f t="shared" si="37"/>
        <v>#VALUE!</v>
      </c>
      <c r="N508" s="142" t="e">
        <f t="shared" si="38"/>
        <v>#VALUE!</v>
      </c>
      <c r="O508" s="142" t="e">
        <f t="shared" si="39"/>
        <v>#N/A</v>
      </c>
      <c r="P508" s="24" t="str">
        <f>IFERROR(VLOOKUP(O508,HOSPITAIS_COM_DIVIDAS!A:E,5,FALSE),"")</f>
        <v/>
      </c>
    </row>
    <row r="509" spans="1:16" x14ac:dyDescent="0.25">
      <c r="A509" s="52" t="e">
        <f>Tabela410[[#This Row],[Status da Proposta]]</f>
        <v>#VALUE!</v>
      </c>
      <c r="B509" s="143">
        <f>MODALIDADE_1!A509</f>
        <v>0</v>
      </c>
      <c r="C509" s="142" t="e">
        <f>VLOOKUP(B509,MODALIDADE_1!A:B,2,FALSE)</f>
        <v>#N/A</v>
      </c>
      <c r="D509" s="142"/>
      <c r="E509" s="94" t="e">
        <f>VLOOKUP(B509,MODALIDADE_1!A:E,5,FALSE)</f>
        <v>#N/A</v>
      </c>
      <c r="F509" s="95" t="e">
        <f>VLOOKUP(B509,MODALIDADE_1!A:C,3,FALSE)</f>
        <v>#N/A</v>
      </c>
      <c r="G509" s="142" t="e">
        <f>VLOOKUP(B509,MODALIDADE_1!A:G,4,FALSE)</f>
        <v>#N/A</v>
      </c>
      <c r="H509" s="142" t="e">
        <f>VLOOKUP(B509,MODALIDADE_1!A:G,6,FALSE)</f>
        <v>#N/A</v>
      </c>
      <c r="I509" s="142" t="e">
        <f>VLOOKUP(B509,MODALIDADE_1!A:G,7,FALSE)</f>
        <v>#N/A</v>
      </c>
      <c r="J509" s="106" t="e">
        <f>VLOOKUP(Tabela410[[#This Row],[Proposta de Referência]],SIMP_M1!A:K,9,FALSE)</f>
        <v>#VALUE!</v>
      </c>
      <c r="K509" s="106" t="e">
        <f>VLOOKUP(Tabela410[[#This Row],[Proposta de Referência]],SIMP_M1!A:K,8,FALSE)</f>
        <v>#VALUE!</v>
      </c>
      <c r="L509" s="107" t="e">
        <f t="shared" si="36"/>
        <v>#VALUE!</v>
      </c>
      <c r="M509" s="107" t="e">
        <f t="shared" si="37"/>
        <v>#VALUE!</v>
      </c>
      <c r="N509" s="142" t="e">
        <f t="shared" si="38"/>
        <v>#VALUE!</v>
      </c>
      <c r="O509" s="142" t="e">
        <f t="shared" si="39"/>
        <v>#N/A</v>
      </c>
      <c r="P509" s="24" t="str">
        <f>IFERROR(VLOOKUP(O509,HOSPITAIS_COM_DIVIDAS!A:E,5,FALSE),"")</f>
        <v/>
      </c>
    </row>
    <row r="510" spans="1:16" x14ac:dyDescent="0.25">
      <c r="A510" s="52" t="e">
        <f>Tabela410[[#This Row],[Status da Proposta]]</f>
        <v>#VALUE!</v>
      </c>
      <c r="B510" s="143">
        <f>MODALIDADE_1!A510</f>
        <v>0</v>
      </c>
      <c r="C510" s="142" t="e">
        <f>VLOOKUP(B510,MODALIDADE_1!A:B,2,FALSE)</f>
        <v>#N/A</v>
      </c>
      <c r="D510" s="142"/>
      <c r="E510" s="94" t="e">
        <f>VLOOKUP(B510,MODALIDADE_1!A:E,5,FALSE)</f>
        <v>#N/A</v>
      </c>
      <c r="F510" s="95" t="e">
        <f>VLOOKUP(B510,MODALIDADE_1!A:C,3,FALSE)</f>
        <v>#N/A</v>
      </c>
      <c r="G510" s="142" t="e">
        <f>VLOOKUP(B510,MODALIDADE_1!A:G,4,FALSE)</f>
        <v>#N/A</v>
      </c>
      <c r="H510" s="142" t="e">
        <f>VLOOKUP(B510,MODALIDADE_1!A:G,6,FALSE)</f>
        <v>#N/A</v>
      </c>
      <c r="I510" s="142" t="e">
        <f>VLOOKUP(B510,MODALIDADE_1!A:G,7,FALSE)</f>
        <v>#N/A</v>
      </c>
      <c r="J510" s="106" t="e">
        <f>VLOOKUP(Tabela410[[#This Row],[Proposta de Referência]],SIMP_M1!A:K,9,FALSE)</f>
        <v>#VALUE!</v>
      </c>
      <c r="K510" s="106" t="e">
        <f>VLOOKUP(Tabela410[[#This Row],[Proposta de Referência]],SIMP_M1!A:K,8,FALSE)</f>
        <v>#VALUE!</v>
      </c>
      <c r="L510" s="107" t="e">
        <f t="shared" si="36"/>
        <v>#VALUE!</v>
      </c>
      <c r="M510" s="107" t="e">
        <f t="shared" si="37"/>
        <v>#VALUE!</v>
      </c>
      <c r="N510" s="142" t="e">
        <f t="shared" si="38"/>
        <v>#VALUE!</v>
      </c>
      <c r="O510" s="142" t="e">
        <f t="shared" si="39"/>
        <v>#N/A</v>
      </c>
      <c r="P510" s="24" t="str">
        <f>IFERROR(VLOOKUP(O510,HOSPITAIS_COM_DIVIDAS!A:E,5,FALSE),"")</f>
        <v/>
      </c>
    </row>
    <row r="511" spans="1:16" x14ac:dyDescent="0.25">
      <c r="A511" s="52" t="e">
        <f>Tabela410[[#This Row],[Status da Proposta]]</f>
        <v>#VALUE!</v>
      </c>
      <c r="B511" s="143">
        <f>MODALIDADE_1!A511</f>
        <v>0</v>
      </c>
      <c r="C511" s="142" t="e">
        <f>VLOOKUP(B511,MODALIDADE_1!A:B,2,FALSE)</f>
        <v>#N/A</v>
      </c>
      <c r="D511" s="142"/>
      <c r="E511" s="94" t="e">
        <f>VLOOKUP(B511,MODALIDADE_1!A:E,5,FALSE)</f>
        <v>#N/A</v>
      </c>
      <c r="F511" s="95" t="e">
        <f>VLOOKUP(B511,MODALIDADE_1!A:C,3,FALSE)</f>
        <v>#N/A</v>
      </c>
      <c r="G511" s="142" t="e">
        <f>VLOOKUP(B511,MODALIDADE_1!A:G,4,FALSE)</f>
        <v>#N/A</v>
      </c>
      <c r="H511" s="142" t="e">
        <f>VLOOKUP(B511,MODALIDADE_1!A:G,6,FALSE)</f>
        <v>#N/A</v>
      </c>
      <c r="I511" s="142" t="e">
        <f>VLOOKUP(B511,MODALIDADE_1!A:G,7,FALSE)</f>
        <v>#N/A</v>
      </c>
      <c r="J511" s="106" t="e">
        <f>VLOOKUP(Tabela410[[#This Row],[Proposta de Referência]],SIMP_M1!A:K,9,FALSE)</f>
        <v>#VALUE!</v>
      </c>
      <c r="K511" s="106" t="e">
        <f>VLOOKUP(Tabela410[[#This Row],[Proposta de Referência]],SIMP_M1!A:K,8,FALSE)</f>
        <v>#VALUE!</v>
      </c>
      <c r="L511" s="107" t="e">
        <f t="shared" si="36"/>
        <v>#VALUE!</v>
      </c>
      <c r="M511" s="107" t="e">
        <f t="shared" si="37"/>
        <v>#VALUE!</v>
      </c>
      <c r="N511" s="142" t="e">
        <f t="shared" si="38"/>
        <v>#VALUE!</v>
      </c>
      <c r="O511" s="142" t="e">
        <f t="shared" si="39"/>
        <v>#N/A</v>
      </c>
      <c r="P511" s="24" t="str">
        <f>IFERROR(VLOOKUP(O511,HOSPITAIS_COM_DIVIDAS!A:E,5,FALSE),"")</f>
        <v/>
      </c>
    </row>
    <row r="512" spans="1:16" x14ac:dyDescent="0.25">
      <c r="A512" s="52" t="e">
        <f>Tabela410[[#This Row],[Status da Proposta]]</f>
        <v>#VALUE!</v>
      </c>
      <c r="B512" s="143">
        <f>MODALIDADE_1!A512</f>
        <v>0</v>
      </c>
      <c r="C512" s="142" t="e">
        <f>VLOOKUP(B512,MODALIDADE_1!A:B,2,FALSE)</f>
        <v>#N/A</v>
      </c>
      <c r="D512" s="142"/>
      <c r="E512" s="94" t="e">
        <f>VLOOKUP(B512,MODALIDADE_1!A:E,5,FALSE)</f>
        <v>#N/A</v>
      </c>
      <c r="F512" s="95" t="e">
        <f>VLOOKUP(B512,MODALIDADE_1!A:C,3,FALSE)</f>
        <v>#N/A</v>
      </c>
      <c r="G512" s="142" t="e">
        <f>VLOOKUP(B512,MODALIDADE_1!A:G,4,FALSE)</f>
        <v>#N/A</v>
      </c>
      <c r="H512" s="142" t="e">
        <f>VLOOKUP(B512,MODALIDADE_1!A:G,6,FALSE)</f>
        <v>#N/A</v>
      </c>
      <c r="I512" s="142" t="e">
        <f>VLOOKUP(B512,MODALIDADE_1!A:G,7,FALSE)</f>
        <v>#N/A</v>
      </c>
      <c r="J512" s="106" t="e">
        <f>VLOOKUP(Tabela410[[#This Row],[Proposta de Referência]],SIMP_M1!A:K,9,FALSE)</f>
        <v>#VALUE!</v>
      </c>
      <c r="K512" s="106" t="e">
        <f>VLOOKUP(Tabela410[[#This Row],[Proposta de Referência]],SIMP_M1!A:K,8,FALSE)</f>
        <v>#VALUE!</v>
      </c>
      <c r="L512" s="107" t="e">
        <f t="shared" si="36"/>
        <v>#VALUE!</v>
      </c>
      <c r="M512" s="107" t="e">
        <f t="shared" si="37"/>
        <v>#VALUE!</v>
      </c>
      <c r="N512" s="142" t="e">
        <f t="shared" si="38"/>
        <v>#VALUE!</v>
      </c>
      <c r="O512" s="142" t="e">
        <f t="shared" si="39"/>
        <v>#N/A</v>
      </c>
      <c r="P512" s="24" t="str">
        <f>IFERROR(VLOOKUP(O512,HOSPITAIS_COM_DIVIDAS!A:E,5,FALSE),"")</f>
        <v/>
      </c>
    </row>
    <row r="513" spans="1:16" x14ac:dyDescent="0.25">
      <c r="A513" s="52" t="e">
        <f>Tabela410[[#This Row],[Status da Proposta]]</f>
        <v>#VALUE!</v>
      </c>
      <c r="B513" s="143">
        <f>MODALIDADE_1!A513</f>
        <v>0</v>
      </c>
      <c r="C513" s="142" t="e">
        <f>VLOOKUP(B513,MODALIDADE_1!A:B,2,FALSE)</f>
        <v>#N/A</v>
      </c>
      <c r="D513" s="142"/>
      <c r="E513" s="94" t="e">
        <f>VLOOKUP(B513,MODALIDADE_1!A:E,5,FALSE)</f>
        <v>#N/A</v>
      </c>
      <c r="F513" s="95" t="e">
        <f>VLOOKUP(B513,MODALIDADE_1!A:C,3,FALSE)</f>
        <v>#N/A</v>
      </c>
      <c r="G513" s="142" t="e">
        <f>VLOOKUP(B513,MODALIDADE_1!A:G,4,FALSE)</f>
        <v>#N/A</v>
      </c>
      <c r="H513" s="142" t="e">
        <f>VLOOKUP(B513,MODALIDADE_1!A:G,6,FALSE)</f>
        <v>#N/A</v>
      </c>
      <c r="I513" s="142" t="e">
        <f>VLOOKUP(B513,MODALIDADE_1!A:G,7,FALSE)</f>
        <v>#N/A</v>
      </c>
      <c r="J513" s="106" t="e">
        <f>VLOOKUP(Tabela410[[#This Row],[Proposta de Referência]],SIMP_M1!A:K,9,FALSE)</f>
        <v>#VALUE!</v>
      </c>
      <c r="K513" s="106" t="e">
        <f>VLOOKUP(Tabela410[[#This Row],[Proposta de Referência]],SIMP_M1!A:K,8,FALSE)</f>
        <v>#VALUE!</v>
      </c>
      <c r="L513" s="107" t="e">
        <f t="shared" si="36"/>
        <v>#VALUE!</v>
      </c>
      <c r="M513" s="107" t="e">
        <f t="shared" si="37"/>
        <v>#VALUE!</v>
      </c>
      <c r="N513" s="142" t="e">
        <f t="shared" si="38"/>
        <v>#VALUE!</v>
      </c>
      <c r="O513" s="142" t="e">
        <f t="shared" si="39"/>
        <v>#N/A</v>
      </c>
      <c r="P513" s="24" t="str">
        <f>IFERROR(VLOOKUP(O513,HOSPITAIS_COM_DIVIDAS!A:E,5,FALSE),"")</f>
        <v/>
      </c>
    </row>
    <row r="514" spans="1:16" x14ac:dyDescent="0.25">
      <c r="A514" s="52" t="e">
        <f>Tabela410[[#This Row],[Status da Proposta]]</f>
        <v>#VALUE!</v>
      </c>
      <c r="B514" s="143">
        <f>MODALIDADE_1!A514</f>
        <v>0</v>
      </c>
      <c r="C514" s="142" t="e">
        <f>VLOOKUP(B514,MODALIDADE_1!A:B,2,FALSE)</f>
        <v>#N/A</v>
      </c>
      <c r="D514" s="142"/>
      <c r="E514" s="94" t="e">
        <f>VLOOKUP(B514,MODALIDADE_1!A:E,5,FALSE)</f>
        <v>#N/A</v>
      </c>
      <c r="F514" s="95" t="e">
        <f>VLOOKUP(B514,MODALIDADE_1!A:C,3,FALSE)</f>
        <v>#N/A</v>
      </c>
      <c r="G514" s="142" t="e">
        <f>VLOOKUP(B514,MODALIDADE_1!A:G,4,FALSE)</f>
        <v>#N/A</v>
      </c>
      <c r="H514" s="142" t="e">
        <f>VLOOKUP(B514,MODALIDADE_1!A:G,6,FALSE)</f>
        <v>#N/A</v>
      </c>
      <c r="I514" s="142" t="e">
        <f>VLOOKUP(B514,MODALIDADE_1!A:G,7,FALSE)</f>
        <v>#N/A</v>
      </c>
      <c r="J514" s="106" t="e">
        <f>VLOOKUP(Tabela410[[#This Row],[Proposta de Referência]],SIMP_M1!A:K,9,FALSE)</f>
        <v>#VALUE!</v>
      </c>
      <c r="K514" s="106" t="e">
        <f>VLOOKUP(Tabela410[[#This Row],[Proposta de Referência]],SIMP_M1!A:K,8,FALSE)</f>
        <v>#VALUE!</v>
      </c>
      <c r="L514" s="107" t="e">
        <f t="shared" si="36"/>
        <v>#VALUE!</v>
      </c>
      <c r="M514" s="107" t="e">
        <f t="shared" si="37"/>
        <v>#VALUE!</v>
      </c>
      <c r="N514" s="142" t="e">
        <f t="shared" si="38"/>
        <v>#VALUE!</v>
      </c>
      <c r="O514" s="142" t="e">
        <f t="shared" si="39"/>
        <v>#N/A</v>
      </c>
      <c r="P514" s="24" t="str">
        <f>IFERROR(VLOOKUP(O514,HOSPITAIS_COM_DIVIDAS!A:E,5,FALSE),"")</f>
        <v/>
      </c>
    </row>
    <row r="515" spans="1:16" x14ac:dyDescent="0.25">
      <c r="A515" s="52" t="e">
        <f>Tabela410[[#This Row],[Status da Proposta]]</f>
        <v>#VALUE!</v>
      </c>
      <c r="B515" s="143">
        <f>MODALIDADE_1!A515</f>
        <v>0</v>
      </c>
      <c r="C515" s="142" t="e">
        <f>VLOOKUP(B515,MODALIDADE_1!A:B,2,FALSE)</f>
        <v>#N/A</v>
      </c>
      <c r="D515" s="142"/>
      <c r="E515" s="94" t="e">
        <f>VLOOKUP(B515,MODALIDADE_1!A:E,5,FALSE)</f>
        <v>#N/A</v>
      </c>
      <c r="F515" s="95" t="e">
        <f>VLOOKUP(B515,MODALIDADE_1!A:C,3,FALSE)</f>
        <v>#N/A</v>
      </c>
      <c r="G515" s="142" t="e">
        <f>VLOOKUP(B515,MODALIDADE_1!A:G,4,FALSE)</f>
        <v>#N/A</v>
      </c>
      <c r="H515" s="142" t="e">
        <f>VLOOKUP(B515,MODALIDADE_1!A:G,6,FALSE)</f>
        <v>#N/A</v>
      </c>
      <c r="I515" s="142" t="e">
        <f>VLOOKUP(B515,MODALIDADE_1!A:G,7,FALSE)</f>
        <v>#N/A</v>
      </c>
      <c r="J515" s="106" t="e">
        <f>VLOOKUP(Tabela410[[#This Row],[Proposta de Referência]],SIMP_M1!A:K,9,FALSE)</f>
        <v>#VALUE!</v>
      </c>
      <c r="K515" s="106" t="e">
        <f>VLOOKUP(Tabela410[[#This Row],[Proposta de Referência]],SIMP_M1!A:K,8,FALSE)</f>
        <v>#VALUE!</v>
      </c>
      <c r="L515" s="107" t="e">
        <f t="shared" si="36"/>
        <v>#VALUE!</v>
      </c>
      <c r="M515" s="107" t="e">
        <f t="shared" si="37"/>
        <v>#VALUE!</v>
      </c>
      <c r="N515" s="142" t="e">
        <f t="shared" si="38"/>
        <v>#VALUE!</v>
      </c>
      <c r="O515" s="142" t="e">
        <f t="shared" si="39"/>
        <v>#N/A</v>
      </c>
      <c r="P515" s="24" t="str">
        <f>IFERROR(VLOOKUP(O515,HOSPITAIS_COM_DIVIDAS!A:E,5,FALSE),"")</f>
        <v/>
      </c>
    </row>
    <row r="516" spans="1:16" x14ac:dyDescent="0.25">
      <c r="A516" s="52" t="e">
        <f>Tabela410[[#This Row],[Status da Proposta]]</f>
        <v>#VALUE!</v>
      </c>
      <c r="B516" s="143">
        <f>MODALIDADE_1!A516</f>
        <v>0</v>
      </c>
      <c r="C516" s="142" t="e">
        <f>VLOOKUP(B516,MODALIDADE_1!A:B,2,FALSE)</f>
        <v>#N/A</v>
      </c>
      <c r="D516" s="142"/>
      <c r="E516" s="94" t="e">
        <f>VLOOKUP(B516,MODALIDADE_1!A:E,5,FALSE)</f>
        <v>#N/A</v>
      </c>
      <c r="F516" s="95" t="e">
        <f>VLOOKUP(B516,MODALIDADE_1!A:C,3,FALSE)</f>
        <v>#N/A</v>
      </c>
      <c r="G516" s="142" t="e">
        <f>VLOOKUP(B516,MODALIDADE_1!A:G,4,FALSE)</f>
        <v>#N/A</v>
      </c>
      <c r="H516" s="142" t="e">
        <f>VLOOKUP(B516,MODALIDADE_1!A:G,6,FALSE)</f>
        <v>#N/A</v>
      </c>
      <c r="I516" s="142" t="e">
        <f>VLOOKUP(B516,MODALIDADE_1!A:G,7,FALSE)</f>
        <v>#N/A</v>
      </c>
      <c r="J516" s="106" t="e">
        <f>VLOOKUP(Tabela410[[#This Row],[Proposta de Referência]],SIMP_M1!A:K,9,FALSE)</f>
        <v>#VALUE!</v>
      </c>
      <c r="K516" s="106" t="e">
        <f>VLOOKUP(Tabela410[[#This Row],[Proposta de Referência]],SIMP_M1!A:K,8,FALSE)</f>
        <v>#VALUE!</v>
      </c>
      <c r="L516" s="107" t="e">
        <f t="shared" si="36"/>
        <v>#VALUE!</v>
      </c>
      <c r="M516" s="107" t="e">
        <f t="shared" si="37"/>
        <v>#VALUE!</v>
      </c>
      <c r="N516" s="142" t="e">
        <f t="shared" si="38"/>
        <v>#VALUE!</v>
      </c>
      <c r="O516" s="142" t="e">
        <f t="shared" si="39"/>
        <v>#N/A</v>
      </c>
      <c r="P516" s="24" t="str">
        <f>IFERROR(VLOOKUP(O516,HOSPITAIS_COM_DIVIDAS!A:E,5,FALSE),"")</f>
        <v/>
      </c>
    </row>
    <row r="517" spans="1:16" x14ac:dyDescent="0.25">
      <c r="A517" s="52" t="e">
        <f>Tabela410[[#This Row],[Status da Proposta]]</f>
        <v>#VALUE!</v>
      </c>
      <c r="B517" s="143">
        <f>MODALIDADE_1!A517</f>
        <v>0</v>
      </c>
      <c r="C517" s="142" t="e">
        <f>VLOOKUP(B517,MODALIDADE_1!A:B,2,FALSE)</f>
        <v>#N/A</v>
      </c>
      <c r="D517" s="142"/>
      <c r="E517" s="94" t="e">
        <f>VLOOKUP(B517,MODALIDADE_1!A:E,5,FALSE)</f>
        <v>#N/A</v>
      </c>
      <c r="F517" s="95" t="e">
        <f>VLOOKUP(B517,MODALIDADE_1!A:C,3,FALSE)</f>
        <v>#N/A</v>
      </c>
      <c r="G517" s="142" t="e">
        <f>VLOOKUP(B517,MODALIDADE_1!A:G,4,FALSE)</f>
        <v>#N/A</v>
      </c>
      <c r="H517" s="142" t="e">
        <f>VLOOKUP(B517,MODALIDADE_1!A:G,6,FALSE)</f>
        <v>#N/A</v>
      </c>
      <c r="I517" s="142" t="e">
        <f>VLOOKUP(B517,MODALIDADE_1!A:G,7,FALSE)</f>
        <v>#N/A</v>
      </c>
      <c r="J517" s="106" t="e">
        <f>VLOOKUP(Tabela410[[#This Row],[Proposta de Referência]],SIMP_M1!A:K,9,FALSE)</f>
        <v>#VALUE!</v>
      </c>
      <c r="K517" s="106" t="e">
        <f>VLOOKUP(Tabela410[[#This Row],[Proposta de Referência]],SIMP_M1!A:K,8,FALSE)</f>
        <v>#VALUE!</v>
      </c>
      <c r="L517" s="107" t="e">
        <f t="shared" si="36"/>
        <v>#VALUE!</v>
      </c>
      <c r="M517" s="107" t="e">
        <f t="shared" si="37"/>
        <v>#VALUE!</v>
      </c>
      <c r="N517" s="142" t="e">
        <f t="shared" si="38"/>
        <v>#VALUE!</v>
      </c>
      <c r="O517" s="142" t="e">
        <f t="shared" si="39"/>
        <v>#N/A</v>
      </c>
      <c r="P517" s="24" t="str">
        <f>IFERROR(VLOOKUP(O517,HOSPITAIS_COM_DIVIDAS!A:E,5,FALSE),"")</f>
        <v/>
      </c>
    </row>
    <row r="518" spans="1:16" x14ac:dyDescent="0.25">
      <c r="A518" s="52" t="e">
        <f>Tabela410[[#This Row],[Status da Proposta]]</f>
        <v>#VALUE!</v>
      </c>
      <c r="B518" s="143">
        <f>MODALIDADE_1!A518</f>
        <v>0</v>
      </c>
      <c r="C518" s="142" t="e">
        <f>VLOOKUP(B518,MODALIDADE_1!A:B,2,FALSE)</f>
        <v>#N/A</v>
      </c>
      <c r="D518" s="142"/>
      <c r="E518" s="94" t="e">
        <f>VLOOKUP(B518,MODALIDADE_1!A:E,5,FALSE)</f>
        <v>#N/A</v>
      </c>
      <c r="F518" s="95" t="e">
        <f>VLOOKUP(B518,MODALIDADE_1!A:C,3,FALSE)</f>
        <v>#N/A</v>
      </c>
      <c r="G518" s="142" t="e">
        <f>VLOOKUP(B518,MODALIDADE_1!A:G,4,FALSE)</f>
        <v>#N/A</v>
      </c>
      <c r="H518" s="142" t="e">
        <f>VLOOKUP(B518,MODALIDADE_1!A:G,6,FALSE)</f>
        <v>#N/A</v>
      </c>
      <c r="I518" s="142" t="e">
        <f>VLOOKUP(B518,MODALIDADE_1!A:G,7,FALSE)</f>
        <v>#N/A</v>
      </c>
      <c r="J518" s="106" t="e">
        <f>VLOOKUP(Tabela410[[#This Row],[Proposta de Referência]],SIMP_M1!A:K,9,FALSE)</f>
        <v>#VALUE!</v>
      </c>
      <c r="K518" s="106" t="e">
        <f>VLOOKUP(Tabela410[[#This Row],[Proposta de Referência]],SIMP_M1!A:K,8,FALSE)</f>
        <v>#VALUE!</v>
      </c>
      <c r="L518" s="107" t="e">
        <f t="shared" si="36"/>
        <v>#VALUE!</v>
      </c>
      <c r="M518" s="107" t="e">
        <f t="shared" si="37"/>
        <v>#VALUE!</v>
      </c>
      <c r="N518" s="142" t="e">
        <f t="shared" si="38"/>
        <v>#VALUE!</v>
      </c>
      <c r="O518" s="142" t="e">
        <f t="shared" si="39"/>
        <v>#N/A</v>
      </c>
      <c r="P518" s="24" t="str">
        <f>IFERROR(VLOOKUP(O518,HOSPITAIS_COM_DIVIDAS!A:E,5,FALSE),"")</f>
        <v/>
      </c>
    </row>
    <row r="519" spans="1:16" x14ac:dyDescent="0.25">
      <c r="A519" s="52" t="e">
        <f>Tabela410[[#This Row],[Status da Proposta]]</f>
        <v>#VALUE!</v>
      </c>
      <c r="B519" s="143">
        <f>MODALIDADE_1!A519</f>
        <v>0</v>
      </c>
      <c r="C519" s="142" t="e">
        <f>VLOOKUP(B519,MODALIDADE_1!A:B,2,FALSE)</f>
        <v>#N/A</v>
      </c>
      <c r="D519" s="142"/>
      <c r="E519" s="94" t="e">
        <f>VLOOKUP(B519,MODALIDADE_1!A:E,5,FALSE)</f>
        <v>#N/A</v>
      </c>
      <c r="F519" s="95" t="e">
        <f>VLOOKUP(B519,MODALIDADE_1!A:C,3,FALSE)</f>
        <v>#N/A</v>
      </c>
      <c r="G519" s="142" t="e">
        <f>VLOOKUP(B519,MODALIDADE_1!A:G,4,FALSE)</f>
        <v>#N/A</v>
      </c>
      <c r="H519" s="142" t="e">
        <f>VLOOKUP(B519,MODALIDADE_1!A:G,6,FALSE)</f>
        <v>#N/A</v>
      </c>
      <c r="I519" s="142" t="e">
        <f>VLOOKUP(B519,MODALIDADE_1!A:G,7,FALSE)</f>
        <v>#N/A</v>
      </c>
      <c r="J519" s="106" t="e">
        <f>VLOOKUP(Tabela410[[#This Row],[Proposta de Referência]],SIMP_M1!A:K,9,FALSE)</f>
        <v>#VALUE!</v>
      </c>
      <c r="K519" s="106" t="e">
        <f>VLOOKUP(Tabela410[[#This Row],[Proposta de Referência]],SIMP_M1!A:K,8,FALSE)</f>
        <v>#VALUE!</v>
      </c>
      <c r="L519" s="107" t="e">
        <f t="shared" si="36"/>
        <v>#VALUE!</v>
      </c>
      <c r="M519" s="107" t="e">
        <f t="shared" si="37"/>
        <v>#VALUE!</v>
      </c>
      <c r="N519" s="142" t="e">
        <f t="shared" si="38"/>
        <v>#VALUE!</v>
      </c>
      <c r="O519" s="142" t="e">
        <f t="shared" si="39"/>
        <v>#N/A</v>
      </c>
      <c r="P519" s="24" t="str">
        <f>IFERROR(VLOOKUP(O519,HOSPITAIS_COM_DIVIDAS!A:E,5,FALSE),"")</f>
        <v/>
      </c>
    </row>
    <row r="520" spans="1:16" x14ac:dyDescent="0.25">
      <c r="A520" s="52" t="e">
        <f>Tabela410[[#This Row],[Status da Proposta]]</f>
        <v>#VALUE!</v>
      </c>
      <c r="B520" s="143">
        <f>MODALIDADE_1!A520</f>
        <v>0</v>
      </c>
      <c r="C520" s="142" t="e">
        <f>VLOOKUP(B520,MODALIDADE_1!A:B,2,FALSE)</f>
        <v>#N/A</v>
      </c>
      <c r="D520" s="142"/>
      <c r="E520" s="94" t="e">
        <f>VLOOKUP(B520,MODALIDADE_1!A:E,5,FALSE)</f>
        <v>#N/A</v>
      </c>
      <c r="F520" s="95" t="e">
        <f>VLOOKUP(B520,MODALIDADE_1!A:C,3,FALSE)</f>
        <v>#N/A</v>
      </c>
      <c r="G520" s="142" t="e">
        <f>VLOOKUP(B520,MODALIDADE_1!A:G,4,FALSE)</f>
        <v>#N/A</v>
      </c>
      <c r="H520" s="142" t="e">
        <f>VLOOKUP(B520,MODALIDADE_1!A:G,6,FALSE)</f>
        <v>#N/A</v>
      </c>
      <c r="I520" s="142" t="e">
        <f>VLOOKUP(B520,MODALIDADE_1!A:G,7,FALSE)</f>
        <v>#N/A</v>
      </c>
      <c r="J520" s="106" t="e">
        <f>VLOOKUP(Tabela410[[#This Row],[Proposta de Referência]],SIMP_M1!A:K,9,FALSE)</f>
        <v>#VALUE!</v>
      </c>
      <c r="K520" s="106" t="e">
        <f>VLOOKUP(Tabela410[[#This Row],[Proposta de Referência]],SIMP_M1!A:K,8,FALSE)</f>
        <v>#VALUE!</v>
      </c>
      <c r="L520" s="107" t="e">
        <f t="shared" si="36"/>
        <v>#VALUE!</v>
      </c>
      <c r="M520" s="107" t="e">
        <f t="shared" si="37"/>
        <v>#VALUE!</v>
      </c>
      <c r="N520" s="142" t="e">
        <f t="shared" si="38"/>
        <v>#VALUE!</v>
      </c>
      <c r="O520" s="142" t="e">
        <f t="shared" si="39"/>
        <v>#N/A</v>
      </c>
      <c r="P520" s="24" t="str">
        <f>IFERROR(VLOOKUP(O520,HOSPITAIS_COM_DIVIDAS!A:E,5,FALSE),"")</f>
        <v/>
      </c>
    </row>
    <row r="521" spans="1:16" x14ac:dyDescent="0.25">
      <c r="A521" s="52" t="e">
        <f>Tabela410[[#This Row],[Status da Proposta]]</f>
        <v>#VALUE!</v>
      </c>
      <c r="B521" s="143">
        <f>MODALIDADE_1!A521</f>
        <v>0</v>
      </c>
      <c r="C521" s="142" t="e">
        <f>VLOOKUP(B521,MODALIDADE_1!A:B,2,FALSE)</f>
        <v>#N/A</v>
      </c>
      <c r="D521" s="142"/>
      <c r="E521" s="94" t="e">
        <f>VLOOKUP(B521,MODALIDADE_1!A:E,5,FALSE)</f>
        <v>#N/A</v>
      </c>
      <c r="F521" s="95" t="e">
        <f>VLOOKUP(B521,MODALIDADE_1!A:C,3,FALSE)</f>
        <v>#N/A</v>
      </c>
      <c r="G521" s="142" t="e">
        <f>VLOOKUP(B521,MODALIDADE_1!A:G,4,FALSE)</f>
        <v>#N/A</v>
      </c>
      <c r="H521" s="142" t="e">
        <f>VLOOKUP(B521,MODALIDADE_1!A:G,6,FALSE)</f>
        <v>#N/A</v>
      </c>
      <c r="I521" s="142" t="e">
        <f>VLOOKUP(B521,MODALIDADE_1!A:G,7,FALSE)</f>
        <v>#N/A</v>
      </c>
      <c r="J521" s="106" t="e">
        <f>VLOOKUP(Tabela410[[#This Row],[Proposta de Referência]],SIMP_M1!A:K,9,FALSE)</f>
        <v>#VALUE!</v>
      </c>
      <c r="K521" s="106" t="e">
        <f>VLOOKUP(Tabela410[[#This Row],[Proposta de Referência]],SIMP_M1!A:K,8,FALSE)</f>
        <v>#VALUE!</v>
      </c>
      <c r="L521" s="107" t="e">
        <f t="shared" si="36"/>
        <v>#VALUE!</v>
      </c>
      <c r="M521" s="107" t="e">
        <f t="shared" si="37"/>
        <v>#VALUE!</v>
      </c>
      <c r="N521" s="142" t="e">
        <f t="shared" si="38"/>
        <v>#VALUE!</v>
      </c>
      <c r="O521" s="142" t="e">
        <f t="shared" si="39"/>
        <v>#N/A</v>
      </c>
      <c r="P521" s="24" t="str">
        <f>IFERROR(VLOOKUP(O521,HOSPITAIS_COM_DIVIDAS!A:E,5,FALSE),"")</f>
        <v/>
      </c>
    </row>
    <row r="522" spans="1:16" x14ac:dyDescent="0.25">
      <c r="A522" s="52" t="e">
        <f>Tabela410[[#This Row],[Status da Proposta]]</f>
        <v>#VALUE!</v>
      </c>
      <c r="B522" s="143">
        <f>MODALIDADE_1!A522</f>
        <v>0</v>
      </c>
      <c r="C522" s="142" t="e">
        <f>VLOOKUP(B522,MODALIDADE_1!A:B,2,FALSE)</f>
        <v>#N/A</v>
      </c>
      <c r="D522" s="142"/>
      <c r="E522" s="94" t="e">
        <f>VLOOKUP(B522,MODALIDADE_1!A:E,5,FALSE)</f>
        <v>#N/A</v>
      </c>
      <c r="F522" s="95" t="e">
        <f>VLOOKUP(B522,MODALIDADE_1!A:C,3,FALSE)</f>
        <v>#N/A</v>
      </c>
      <c r="G522" s="142" t="e">
        <f>VLOOKUP(B522,MODALIDADE_1!A:G,4,FALSE)</f>
        <v>#N/A</v>
      </c>
      <c r="H522" s="142" t="e">
        <f>VLOOKUP(B522,MODALIDADE_1!A:G,6,FALSE)</f>
        <v>#N/A</v>
      </c>
      <c r="I522" s="142" t="e">
        <f>VLOOKUP(B522,MODALIDADE_1!A:G,7,FALSE)</f>
        <v>#N/A</v>
      </c>
      <c r="J522" s="106" t="e">
        <f>VLOOKUP(Tabela410[[#This Row],[Proposta de Referência]],SIMP_M1!A:K,9,FALSE)</f>
        <v>#VALUE!</v>
      </c>
      <c r="K522" s="106" t="e">
        <f>VLOOKUP(Tabela410[[#This Row],[Proposta de Referência]],SIMP_M1!A:K,8,FALSE)</f>
        <v>#VALUE!</v>
      </c>
      <c r="L522" s="107" t="e">
        <f t="shared" si="36"/>
        <v>#VALUE!</v>
      </c>
      <c r="M522" s="107" t="e">
        <f t="shared" si="37"/>
        <v>#VALUE!</v>
      </c>
      <c r="N522" s="142" t="e">
        <f t="shared" si="38"/>
        <v>#VALUE!</v>
      </c>
      <c r="O522" s="142" t="e">
        <f t="shared" si="39"/>
        <v>#N/A</v>
      </c>
      <c r="P522" s="24" t="str">
        <f>IFERROR(VLOOKUP(O522,HOSPITAIS_COM_DIVIDAS!A:E,5,FALSE),"")</f>
        <v/>
      </c>
    </row>
    <row r="523" spans="1:16" x14ac:dyDescent="0.25">
      <c r="A523" s="52" t="e">
        <f>Tabela410[[#This Row],[Status da Proposta]]</f>
        <v>#VALUE!</v>
      </c>
      <c r="B523" s="143">
        <f>MODALIDADE_1!A523</f>
        <v>0</v>
      </c>
      <c r="C523" s="142" t="e">
        <f>VLOOKUP(B523,MODALIDADE_1!A:B,2,FALSE)</f>
        <v>#N/A</v>
      </c>
      <c r="D523" s="142"/>
      <c r="E523" s="94" t="e">
        <f>VLOOKUP(B523,MODALIDADE_1!A:E,5,FALSE)</f>
        <v>#N/A</v>
      </c>
      <c r="F523" s="95" t="e">
        <f>VLOOKUP(B523,MODALIDADE_1!A:C,3,FALSE)</f>
        <v>#N/A</v>
      </c>
      <c r="G523" s="142" t="e">
        <f>VLOOKUP(B523,MODALIDADE_1!A:G,4,FALSE)</f>
        <v>#N/A</v>
      </c>
      <c r="H523" s="142" t="e">
        <f>VLOOKUP(B523,MODALIDADE_1!A:G,6,FALSE)</f>
        <v>#N/A</v>
      </c>
      <c r="I523" s="142" t="e">
        <f>VLOOKUP(B523,MODALIDADE_1!A:G,7,FALSE)</f>
        <v>#N/A</v>
      </c>
      <c r="J523" s="106" t="e">
        <f>VLOOKUP(Tabela410[[#This Row],[Proposta de Referência]],SIMP_M1!A:K,9,FALSE)</f>
        <v>#VALUE!</v>
      </c>
      <c r="K523" s="106" t="e">
        <f>VLOOKUP(Tabela410[[#This Row],[Proposta de Referência]],SIMP_M1!A:K,8,FALSE)</f>
        <v>#VALUE!</v>
      </c>
      <c r="L523" s="107" t="e">
        <f t="shared" si="36"/>
        <v>#VALUE!</v>
      </c>
      <c r="M523" s="107" t="e">
        <f t="shared" si="37"/>
        <v>#VALUE!</v>
      </c>
      <c r="N523" s="142" t="e">
        <f t="shared" si="38"/>
        <v>#VALUE!</v>
      </c>
      <c r="O523" s="142" t="e">
        <f t="shared" si="39"/>
        <v>#N/A</v>
      </c>
      <c r="P523" s="24" t="str">
        <f>IFERROR(VLOOKUP(O523,HOSPITAIS_COM_DIVIDAS!A:E,5,FALSE),"")</f>
        <v/>
      </c>
    </row>
    <row r="524" spans="1:16" x14ac:dyDescent="0.25">
      <c r="A524" s="52" t="e">
        <f>Tabela410[[#This Row],[Status da Proposta]]</f>
        <v>#VALUE!</v>
      </c>
      <c r="B524" s="143">
        <f>MODALIDADE_1!A524</f>
        <v>0</v>
      </c>
      <c r="C524" s="142" t="e">
        <f>VLOOKUP(B524,MODALIDADE_1!A:B,2,FALSE)</f>
        <v>#N/A</v>
      </c>
      <c r="D524" s="142"/>
      <c r="E524" s="94" t="e">
        <f>VLOOKUP(B524,MODALIDADE_1!A:E,5,FALSE)</f>
        <v>#N/A</v>
      </c>
      <c r="F524" s="95" t="e">
        <f>VLOOKUP(B524,MODALIDADE_1!A:C,3,FALSE)</f>
        <v>#N/A</v>
      </c>
      <c r="G524" s="142" t="e">
        <f>VLOOKUP(B524,MODALIDADE_1!A:G,4,FALSE)</f>
        <v>#N/A</v>
      </c>
      <c r="H524" s="142" t="e">
        <f>VLOOKUP(B524,MODALIDADE_1!A:G,6,FALSE)</f>
        <v>#N/A</v>
      </c>
      <c r="I524" s="142" t="e">
        <f>VLOOKUP(B524,MODALIDADE_1!A:G,7,FALSE)</f>
        <v>#N/A</v>
      </c>
      <c r="J524" s="106" t="e">
        <f>VLOOKUP(Tabela410[[#This Row],[Proposta de Referência]],SIMP_M1!A:K,9,FALSE)</f>
        <v>#VALUE!</v>
      </c>
      <c r="K524" s="106" t="e">
        <f>VLOOKUP(Tabela410[[#This Row],[Proposta de Referência]],SIMP_M1!A:K,8,FALSE)</f>
        <v>#VALUE!</v>
      </c>
      <c r="L524" s="107" t="e">
        <f t="shared" si="36"/>
        <v>#VALUE!</v>
      </c>
      <c r="M524" s="107" t="e">
        <f t="shared" si="37"/>
        <v>#VALUE!</v>
      </c>
      <c r="N524" s="142" t="e">
        <f t="shared" si="38"/>
        <v>#VALUE!</v>
      </c>
      <c r="O524" s="142" t="e">
        <f t="shared" si="39"/>
        <v>#N/A</v>
      </c>
      <c r="P524" s="24" t="str">
        <f>IFERROR(VLOOKUP(O524,HOSPITAIS_COM_DIVIDAS!A:E,5,FALSE),"")</f>
        <v/>
      </c>
    </row>
    <row r="525" spans="1:16" x14ac:dyDescent="0.25">
      <c r="A525" s="52" t="e">
        <f>Tabela410[[#This Row],[Status da Proposta]]</f>
        <v>#VALUE!</v>
      </c>
      <c r="B525" s="143">
        <f>MODALIDADE_1!A525</f>
        <v>0</v>
      </c>
      <c r="C525" s="142" t="e">
        <f>VLOOKUP(B525,MODALIDADE_1!A:B,2,FALSE)</f>
        <v>#N/A</v>
      </c>
      <c r="D525" s="142"/>
      <c r="E525" s="94" t="e">
        <f>VLOOKUP(B525,MODALIDADE_1!A:E,5,FALSE)</f>
        <v>#N/A</v>
      </c>
      <c r="F525" s="95" t="e">
        <f>VLOOKUP(B525,MODALIDADE_1!A:C,3,FALSE)</f>
        <v>#N/A</v>
      </c>
      <c r="G525" s="142" t="e">
        <f>VLOOKUP(B525,MODALIDADE_1!A:G,4,FALSE)</f>
        <v>#N/A</v>
      </c>
      <c r="H525" s="142" t="e">
        <f>VLOOKUP(B525,MODALIDADE_1!A:G,6,FALSE)</f>
        <v>#N/A</v>
      </c>
      <c r="I525" s="142" t="e">
        <f>VLOOKUP(B525,MODALIDADE_1!A:G,7,FALSE)</f>
        <v>#N/A</v>
      </c>
      <c r="J525" s="106" t="e">
        <f>VLOOKUP(Tabela410[[#This Row],[Proposta de Referência]],SIMP_M1!A:K,9,FALSE)</f>
        <v>#VALUE!</v>
      </c>
      <c r="K525" s="106" t="e">
        <f>VLOOKUP(Tabela410[[#This Row],[Proposta de Referência]],SIMP_M1!A:K,8,FALSE)</f>
        <v>#VALUE!</v>
      </c>
      <c r="L525" s="107" t="e">
        <f t="shared" si="36"/>
        <v>#VALUE!</v>
      </c>
      <c r="M525" s="107" t="e">
        <f t="shared" si="37"/>
        <v>#VALUE!</v>
      </c>
      <c r="N525" s="142" t="e">
        <f t="shared" si="38"/>
        <v>#VALUE!</v>
      </c>
      <c r="O525" s="142" t="e">
        <f t="shared" si="39"/>
        <v>#N/A</v>
      </c>
      <c r="P525" s="24" t="str">
        <f>IFERROR(VLOOKUP(O525,HOSPITAIS_COM_DIVIDAS!A:E,5,FALSE),"")</f>
        <v/>
      </c>
    </row>
    <row r="526" spans="1:16" x14ac:dyDescent="0.25">
      <c r="A526" s="52" t="e">
        <f>Tabela410[[#This Row],[Status da Proposta]]</f>
        <v>#VALUE!</v>
      </c>
      <c r="B526" s="143">
        <f>MODALIDADE_1!A526</f>
        <v>0</v>
      </c>
      <c r="C526" s="142" t="e">
        <f>VLOOKUP(B526,MODALIDADE_1!A:B,2,FALSE)</f>
        <v>#N/A</v>
      </c>
      <c r="D526" s="142"/>
      <c r="E526" s="94" t="e">
        <f>VLOOKUP(B526,MODALIDADE_1!A:E,5,FALSE)</f>
        <v>#N/A</v>
      </c>
      <c r="F526" s="95" t="e">
        <f>VLOOKUP(B526,MODALIDADE_1!A:C,3,FALSE)</f>
        <v>#N/A</v>
      </c>
      <c r="G526" s="142" t="e">
        <f>VLOOKUP(B526,MODALIDADE_1!A:G,4,FALSE)</f>
        <v>#N/A</v>
      </c>
      <c r="H526" s="142" t="e">
        <f>VLOOKUP(B526,MODALIDADE_1!A:G,6,FALSE)</f>
        <v>#N/A</v>
      </c>
      <c r="I526" s="142" t="e">
        <f>VLOOKUP(B526,MODALIDADE_1!A:G,7,FALSE)</f>
        <v>#N/A</v>
      </c>
      <c r="J526" s="106" t="e">
        <f>VLOOKUP(Tabela410[[#This Row],[Proposta de Referência]],SIMP_M1!A:K,9,FALSE)</f>
        <v>#VALUE!</v>
      </c>
      <c r="K526" s="106" t="e">
        <f>VLOOKUP(Tabela410[[#This Row],[Proposta de Referência]],SIMP_M1!A:K,8,FALSE)</f>
        <v>#VALUE!</v>
      </c>
      <c r="L526" s="107" t="e">
        <f t="shared" si="36"/>
        <v>#VALUE!</v>
      </c>
      <c r="M526" s="107" t="e">
        <f t="shared" si="37"/>
        <v>#VALUE!</v>
      </c>
      <c r="N526" s="142" t="e">
        <f t="shared" si="38"/>
        <v>#VALUE!</v>
      </c>
      <c r="O526" s="142" t="e">
        <f t="shared" si="39"/>
        <v>#N/A</v>
      </c>
      <c r="P526" s="24" t="str">
        <f>IFERROR(VLOOKUP(O526,HOSPITAIS_COM_DIVIDAS!A:E,5,FALSE),"")</f>
        <v/>
      </c>
    </row>
    <row r="527" spans="1:16" x14ac:dyDescent="0.25">
      <c r="A527" s="52" t="e">
        <f>Tabela410[[#This Row],[Status da Proposta]]</f>
        <v>#VALUE!</v>
      </c>
      <c r="B527" s="143">
        <f>MODALIDADE_1!A527</f>
        <v>0</v>
      </c>
      <c r="C527" s="142" t="e">
        <f>VLOOKUP(B527,MODALIDADE_1!A:B,2,FALSE)</f>
        <v>#N/A</v>
      </c>
      <c r="D527" s="142"/>
      <c r="E527" s="94" t="e">
        <f>VLOOKUP(B527,MODALIDADE_1!A:E,5,FALSE)</f>
        <v>#N/A</v>
      </c>
      <c r="F527" s="95" t="e">
        <f>VLOOKUP(B527,MODALIDADE_1!A:C,3,FALSE)</f>
        <v>#N/A</v>
      </c>
      <c r="G527" s="142" t="e">
        <f>VLOOKUP(B527,MODALIDADE_1!A:G,4,FALSE)</f>
        <v>#N/A</v>
      </c>
      <c r="H527" s="142" t="e">
        <f>VLOOKUP(B527,MODALIDADE_1!A:G,6,FALSE)</f>
        <v>#N/A</v>
      </c>
      <c r="I527" s="142" t="e">
        <f>VLOOKUP(B527,MODALIDADE_1!A:G,7,FALSE)</f>
        <v>#N/A</v>
      </c>
      <c r="J527" s="106" t="e">
        <f>VLOOKUP(Tabela410[[#This Row],[Proposta de Referência]],SIMP_M1!A:K,9,FALSE)</f>
        <v>#VALUE!</v>
      </c>
      <c r="K527" s="106" t="e">
        <f>VLOOKUP(Tabela410[[#This Row],[Proposta de Referência]],SIMP_M1!A:K,8,FALSE)</f>
        <v>#VALUE!</v>
      </c>
      <c r="L527" s="107" t="e">
        <f t="shared" si="36"/>
        <v>#VALUE!</v>
      </c>
      <c r="M527" s="107" t="e">
        <f t="shared" si="37"/>
        <v>#VALUE!</v>
      </c>
      <c r="N527" s="142" t="e">
        <f t="shared" si="38"/>
        <v>#VALUE!</v>
      </c>
      <c r="O527" s="142" t="e">
        <f t="shared" si="39"/>
        <v>#N/A</v>
      </c>
      <c r="P527" s="24" t="str">
        <f>IFERROR(VLOOKUP(O527,HOSPITAIS_COM_DIVIDAS!A:E,5,FALSE),"")</f>
        <v/>
      </c>
    </row>
    <row r="528" spans="1:16" x14ac:dyDescent="0.25">
      <c r="A528" s="52" t="e">
        <f>Tabela410[[#This Row],[Status da Proposta]]</f>
        <v>#VALUE!</v>
      </c>
      <c r="B528" s="143">
        <f>MODALIDADE_1!A528</f>
        <v>0</v>
      </c>
      <c r="C528" s="142" t="e">
        <f>VLOOKUP(B528,MODALIDADE_1!A:B,2,FALSE)</f>
        <v>#N/A</v>
      </c>
      <c r="D528" s="142"/>
      <c r="E528" s="94" t="e">
        <f>VLOOKUP(B528,MODALIDADE_1!A:E,5,FALSE)</f>
        <v>#N/A</v>
      </c>
      <c r="F528" s="95" t="e">
        <f>VLOOKUP(B528,MODALIDADE_1!A:C,3,FALSE)</f>
        <v>#N/A</v>
      </c>
      <c r="G528" s="142" t="e">
        <f>VLOOKUP(B528,MODALIDADE_1!A:G,4,FALSE)</f>
        <v>#N/A</v>
      </c>
      <c r="H528" s="142" t="e">
        <f>VLOOKUP(B528,MODALIDADE_1!A:G,6,FALSE)</f>
        <v>#N/A</v>
      </c>
      <c r="I528" s="142" t="e">
        <f>VLOOKUP(B528,MODALIDADE_1!A:G,7,FALSE)</f>
        <v>#N/A</v>
      </c>
      <c r="J528" s="106" t="e">
        <f>VLOOKUP(Tabela410[[#This Row],[Proposta de Referência]],SIMP_M1!A:K,9,FALSE)</f>
        <v>#VALUE!</v>
      </c>
      <c r="K528" s="106" t="e">
        <f>VLOOKUP(Tabela410[[#This Row],[Proposta de Referência]],SIMP_M1!A:K,8,FALSE)</f>
        <v>#VALUE!</v>
      </c>
      <c r="L528" s="107" t="e">
        <f t="shared" si="36"/>
        <v>#VALUE!</v>
      </c>
      <c r="M528" s="107" t="e">
        <f t="shared" si="37"/>
        <v>#VALUE!</v>
      </c>
      <c r="N528" s="142" t="e">
        <f t="shared" si="38"/>
        <v>#VALUE!</v>
      </c>
      <c r="O528" s="142" t="e">
        <f t="shared" si="39"/>
        <v>#N/A</v>
      </c>
      <c r="P528" s="24" t="str">
        <f>IFERROR(VLOOKUP(O528,HOSPITAIS_COM_DIVIDAS!A:E,5,FALSE),"")</f>
        <v/>
      </c>
    </row>
    <row r="529" spans="1:16" x14ac:dyDescent="0.25">
      <c r="A529" s="52" t="e">
        <f>Tabela410[[#This Row],[Status da Proposta]]</f>
        <v>#VALUE!</v>
      </c>
      <c r="B529" s="143">
        <f>MODALIDADE_1!A529</f>
        <v>0</v>
      </c>
      <c r="C529" s="142" t="e">
        <f>VLOOKUP(B529,MODALIDADE_1!A:B,2,FALSE)</f>
        <v>#N/A</v>
      </c>
      <c r="D529" s="142"/>
      <c r="E529" s="94" t="e">
        <f>VLOOKUP(B529,MODALIDADE_1!A:E,5,FALSE)</f>
        <v>#N/A</v>
      </c>
      <c r="F529" s="95" t="e">
        <f>VLOOKUP(B529,MODALIDADE_1!A:C,3,FALSE)</f>
        <v>#N/A</v>
      </c>
      <c r="G529" s="142" t="e">
        <f>VLOOKUP(B529,MODALIDADE_1!A:G,4,FALSE)</f>
        <v>#N/A</v>
      </c>
      <c r="H529" s="142" t="e">
        <f>VLOOKUP(B529,MODALIDADE_1!A:G,6,FALSE)</f>
        <v>#N/A</v>
      </c>
      <c r="I529" s="142" t="e">
        <f>VLOOKUP(B529,MODALIDADE_1!A:G,7,FALSE)</f>
        <v>#N/A</v>
      </c>
      <c r="J529" s="106" t="e">
        <f>VLOOKUP(Tabela410[[#This Row],[Proposta de Referência]],SIMP_M1!A:K,9,FALSE)</f>
        <v>#VALUE!</v>
      </c>
      <c r="K529" s="106" t="e">
        <f>VLOOKUP(Tabela410[[#This Row],[Proposta de Referência]],SIMP_M1!A:K,8,FALSE)</f>
        <v>#VALUE!</v>
      </c>
      <c r="L529" s="107" t="e">
        <f t="shared" si="36"/>
        <v>#VALUE!</v>
      </c>
      <c r="M529" s="107" t="e">
        <f t="shared" si="37"/>
        <v>#VALUE!</v>
      </c>
      <c r="N529" s="142" t="e">
        <f t="shared" si="38"/>
        <v>#VALUE!</v>
      </c>
      <c r="O529" s="142" t="e">
        <f t="shared" si="39"/>
        <v>#N/A</v>
      </c>
      <c r="P529" s="24" t="str">
        <f>IFERROR(VLOOKUP(O529,HOSPITAIS_COM_DIVIDAS!A:E,5,FALSE),"")</f>
        <v/>
      </c>
    </row>
    <row r="530" spans="1:16" x14ac:dyDescent="0.25">
      <c r="A530" s="52" t="e">
        <f>Tabela410[[#This Row],[Status da Proposta]]</f>
        <v>#VALUE!</v>
      </c>
      <c r="B530" s="143">
        <f>MODALIDADE_1!A530</f>
        <v>0</v>
      </c>
      <c r="C530" s="142" t="e">
        <f>VLOOKUP(B530,MODALIDADE_1!A:B,2,FALSE)</f>
        <v>#N/A</v>
      </c>
      <c r="D530" s="142"/>
      <c r="E530" s="94" t="e">
        <f>VLOOKUP(B530,MODALIDADE_1!A:E,5,FALSE)</f>
        <v>#N/A</v>
      </c>
      <c r="F530" s="95" t="e">
        <f>VLOOKUP(B530,MODALIDADE_1!A:C,3,FALSE)</f>
        <v>#N/A</v>
      </c>
      <c r="G530" s="142" t="e">
        <f>VLOOKUP(B530,MODALIDADE_1!A:G,4,FALSE)</f>
        <v>#N/A</v>
      </c>
      <c r="H530" s="142" t="e">
        <f>VLOOKUP(B530,MODALIDADE_1!A:G,6,FALSE)</f>
        <v>#N/A</v>
      </c>
      <c r="I530" s="142" t="e">
        <f>VLOOKUP(B530,MODALIDADE_1!A:G,7,FALSE)</f>
        <v>#N/A</v>
      </c>
      <c r="J530" s="106" t="e">
        <f>VLOOKUP(Tabela410[[#This Row],[Proposta de Referência]],SIMP_M1!A:K,9,FALSE)</f>
        <v>#VALUE!</v>
      </c>
      <c r="K530" s="106" t="e">
        <f>VLOOKUP(Tabela410[[#This Row],[Proposta de Referência]],SIMP_M1!A:K,8,FALSE)</f>
        <v>#VALUE!</v>
      </c>
      <c r="L530" s="107" t="e">
        <f t="shared" si="36"/>
        <v>#VALUE!</v>
      </c>
      <c r="M530" s="107" t="e">
        <f t="shared" si="37"/>
        <v>#VALUE!</v>
      </c>
      <c r="N530" s="142" t="e">
        <f t="shared" si="38"/>
        <v>#VALUE!</v>
      </c>
      <c r="O530" s="142" t="e">
        <f t="shared" si="39"/>
        <v>#N/A</v>
      </c>
      <c r="P530" s="24" t="str">
        <f>IFERROR(VLOOKUP(O530,HOSPITAIS_COM_DIVIDAS!A:E,5,FALSE),"")</f>
        <v/>
      </c>
    </row>
    <row r="531" spans="1:16" x14ac:dyDescent="0.25">
      <c r="A531" s="52" t="e">
        <f>Tabela410[[#This Row],[Status da Proposta]]</f>
        <v>#VALUE!</v>
      </c>
      <c r="B531" s="143">
        <f>MODALIDADE_1!A531</f>
        <v>0</v>
      </c>
      <c r="C531" s="142" t="e">
        <f>VLOOKUP(B531,MODALIDADE_1!A:B,2,FALSE)</f>
        <v>#N/A</v>
      </c>
      <c r="D531" s="142"/>
      <c r="E531" s="94" t="e">
        <f>VLOOKUP(B531,MODALIDADE_1!A:E,5,FALSE)</f>
        <v>#N/A</v>
      </c>
      <c r="F531" s="95" t="e">
        <f>VLOOKUP(B531,MODALIDADE_1!A:C,3,FALSE)</f>
        <v>#N/A</v>
      </c>
      <c r="G531" s="142" t="e">
        <f>VLOOKUP(B531,MODALIDADE_1!A:G,4,FALSE)</f>
        <v>#N/A</v>
      </c>
      <c r="H531" s="142" t="e">
        <f>VLOOKUP(B531,MODALIDADE_1!A:G,6,FALSE)</f>
        <v>#N/A</v>
      </c>
      <c r="I531" s="142" t="e">
        <f>VLOOKUP(B531,MODALIDADE_1!A:G,7,FALSE)</f>
        <v>#N/A</v>
      </c>
      <c r="J531" s="106" t="e">
        <f>VLOOKUP(Tabela410[[#This Row],[Proposta de Referência]],SIMP_M1!A:K,9,FALSE)</f>
        <v>#VALUE!</v>
      </c>
      <c r="K531" s="106" t="e">
        <f>VLOOKUP(Tabela410[[#This Row],[Proposta de Referência]],SIMP_M1!A:K,8,FALSE)</f>
        <v>#VALUE!</v>
      </c>
      <c r="L531" s="107" t="e">
        <f t="shared" si="36"/>
        <v>#VALUE!</v>
      </c>
      <c r="M531" s="107" t="e">
        <f t="shared" si="37"/>
        <v>#VALUE!</v>
      </c>
      <c r="N531" s="142" t="e">
        <f t="shared" si="38"/>
        <v>#VALUE!</v>
      </c>
      <c r="O531" s="142" t="e">
        <f t="shared" si="39"/>
        <v>#N/A</v>
      </c>
      <c r="P531" s="24" t="str">
        <f>IFERROR(VLOOKUP(O531,HOSPITAIS_COM_DIVIDAS!A:E,5,FALSE),"")</f>
        <v/>
      </c>
    </row>
    <row r="532" spans="1:16" x14ac:dyDescent="0.25">
      <c r="A532" s="52" t="e">
        <f>Tabela410[[#This Row],[Status da Proposta]]</f>
        <v>#VALUE!</v>
      </c>
      <c r="B532" s="143">
        <f>MODALIDADE_1!A532</f>
        <v>0</v>
      </c>
      <c r="C532" s="142" t="e">
        <f>VLOOKUP(B532,MODALIDADE_1!A:B,2,FALSE)</f>
        <v>#N/A</v>
      </c>
      <c r="D532" s="142"/>
      <c r="E532" s="94" t="e">
        <f>VLOOKUP(B532,MODALIDADE_1!A:E,5,FALSE)</f>
        <v>#N/A</v>
      </c>
      <c r="F532" s="95" t="e">
        <f>VLOOKUP(B532,MODALIDADE_1!A:C,3,FALSE)</f>
        <v>#N/A</v>
      </c>
      <c r="G532" s="142" t="e">
        <f>VLOOKUP(B532,MODALIDADE_1!A:G,4,FALSE)</f>
        <v>#N/A</v>
      </c>
      <c r="H532" s="142" t="e">
        <f>VLOOKUP(B532,MODALIDADE_1!A:G,6,FALSE)</f>
        <v>#N/A</v>
      </c>
      <c r="I532" s="142" t="e">
        <f>VLOOKUP(B532,MODALIDADE_1!A:G,7,FALSE)</f>
        <v>#N/A</v>
      </c>
      <c r="J532" s="106" t="e">
        <f>VLOOKUP(Tabela410[[#This Row],[Proposta de Referência]],SIMP_M1!A:K,9,FALSE)</f>
        <v>#VALUE!</v>
      </c>
      <c r="K532" s="106" t="e">
        <f>VLOOKUP(Tabela410[[#This Row],[Proposta de Referência]],SIMP_M1!A:K,8,FALSE)</f>
        <v>#VALUE!</v>
      </c>
      <c r="L532" s="107" t="e">
        <f t="shared" si="36"/>
        <v>#VALUE!</v>
      </c>
      <c r="M532" s="107" t="e">
        <f t="shared" si="37"/>
        <v>#VALUE!</v>
      </c>
      <c r="N532" s="142" t="e">
        <f t="shared" si="38"/>
        <v>#VALUE!</v>
      </c>
      <c r="O532" s="142" t="e">
        <f t="shared" si="39"/>
        <v>#N/A</v>
      </c>
      <c r="P532" s="24" t="str">
        <f>IFERROR(VLOOKUP(O532,HOSPITAIS_COM_DIVIDAS!A:E,5,FALSE),"")</f>
        <v/>
      </c>
    </row>
    <row r="533" spans="1:16" x14ac:dyDescent="0.25">
      <c r="A533" s="52" t="e">
        <f>Tabela410[[#This Row],[Status da Proposta]]</f>
        <v>#VALUE!</v>
      </c>
      <c r="B533" s="143">
        <f>MODALIDADE_1!A533</f>
        <v>0</v>
      </c>
      <c r="C533" s="142" t="e">
        <f>VLOOKUP(B533,MODALIDADE_1!A:B,2,FALSE)</f>
        <v>#N/A</v>
      </c>
      <c r="D533" s="142"/>
      <c r="E533" s="94" t="e">
        <f>VLOOKUP(B533,MODALIDADE_1!A:E,5,FALSE)</f>
        <v>#N/A</v>
      </c>
      <c r="F533" s="95" t="e">
        <f>VLOOKUP(B533,MODALIDADE_1!A:C,3,FALSE)</f>
        <v>#N/A</v>
      </c>
      <c r="G533" s="142" t="e">
        <f>VLOOKUP(B533,MODALIDADE_1!A:G,4,FALSE)</f>
        <v>#N/A</v>
      </c>
      <c r="H533" s="142" t="e">
        <f>VLOOKUP(B533,MODALIDADE_1!A:G,6,FALSE)</f>
        <v>#N/A</v>
      </c>
      <c r="I533" s="142" t="e">
        <f>VLOOKUP(B533,MODALIDADE_1!A:G,7,FALSE)</f>
        <v>#N/A</v>
      </c>
      <c r="J533" s="106" t="e">
        <f>VLOOKUP(Tabela410[[#This Row],[Proposta de Referência]],SIMP_M1!A:K,9,FALSE)</f>
        <v>#VALUE!</v>
      </c>
      <c r="K533" s="106" t="e">
        <f>VLOOKUP(Tabela410[[#This Row],[Proposta de Referência]],SIMP_M1!A:K,8,FALSE)</f>
        <v>#VALUE!</v>
      </c>
      <c r="L533" s="107" t="e">
        <f t="shared" si="36"/>
        <v>#VALUE!</v>
      </c>
      <c r="M533" s="107" t="e">
        <f t="shared" si="37"/>
        <v>#VALUE!</v>
      </c>
      <c r="N533" s="142" t="e">
        <f t="shared" si="38"/>
        <v>#VALUE!</v>
      </c>
      <c r="O533" s="142" t="e">
        <f t="shared" si="39"/>
        <v>#N/A</v>
      </c>
      <c r="P533" s="24" t="str">
        <f>IFERROR(VLOOKUP(O533,HOSPITAIS_COM_DIVIDAS!A:E,5,FALSE),"")</f>
        <v/>
      </c>
    </row>
    <row r="534" spans="1:16" x14ac:dyDescent="0.25">
      <c r="A534" s="52" t="e">
        <f>Tabela410[[#This Row],[Status da Proposta]]</f>
        <v>#VALUE!</v>
      </c>
      <c r="B534" s="143">
        <f>MODALIDADE_1!A534</f>
        <v>0</v>
      </c>
      <c r="C534" s="142" t="e">
        <f>VLOOKUP(B534,MODALIDADE_1!A:B,2,FALSE)</f>
        <v>#N/A</v>
      </c>
      <c r="D534" s="142"/>
      <c r="E534" s="94" t="e">
        <f>VLOOKUP(B534,MODALIDADE_1!A:E,5,FALSE)</f>
        <v>#N/A</v>
      </c>
      <c r="F534" s="95" t="e">
        <f>VLOOKUP(B534,MODALIDADE_1!A:C,3,FALSE)</f>
        <v>#N/A</v>
      </c>
      <c r="G534" s="142" t="e">
        <f>VLOOKUP(B534,MODALIDADE_1!A:G,4,FALSE)</f>
        <v>#N/A</v>
      </c>
      <c r="H534" s="142" t="e">
        <f>VLOOKUP(B534,MODALIDADE_1!A:G,6,FALSE)</f>
        <v>#N/A</v>
      </c>
      <c r="I534" s="142" t="e">
        <f>VLOOKUP(B534,MODALIDADE_1!A:G,7,FALSE)</f>
        <v>#N/A</v>
      </c>
      <c r="J534" s="106" t="e">
        <f>VLOOKUP(Tabela410[[#This Row],[Proposta de Referência]],SIMP_M1!A:K,9,FALSE)</f>
        <v>#VALUE!</v>
      </c>
      <c r="K534" s="106" t="e">
        <f>VLOOKUP(Tabela410[[#This Row],[Proposta de Referência]],SIMP_M1!A:K,8,FALSE)</f>
        <v>#VALUE!</v>
      </c>
      <c r="L534" s="107" t="e">
        <f t="shared" si="36"/>
        <v>#VALUE!</v>
      </c>
      <c r="M534" s="107" t="e">
        <f t="shared" si="37"/>
        <v>#VALUE!</v>
      </c>
      <c r="N534" s="142" t="e">
        <f t="shared" si="38"/>
        <v>#VALUE!</v>
      </c>
      <c r="O534" s="142" t="e">
        <f t="shared" si="39"/>
        <v>#N/A</v>
      </c>
      <c r="P534" s="24" t="str">
        <f>IFERROR(VLOOKUP(O534,HOSPITAIS_COM_DIVIDAS!A:E,5,FALSE),"")</f>
        <v/>
      </c>
    </row>
    <row r="535" spans="1:16" x14ac:dyDescent="0.25">
      <c r="A535" s="52" t="e">
        <f>Tabela410[[#This Row],[Status da Proposta]]</f>
        <v>#VALUE!</v>
      </c>
      <c r="B535" s="143">
        <f>MODALIDADE_1!A535</f>
        <v>0</v>
      </c>
      <c r="C535" s="142" t="e">
        <f>VLOOKUP(B535,MODALIDADE_1!A:B,2,FALSE)</f>
        <v>#N/A</v>
      </c>
      <c r="D535" s="142"/>
      <c r="E535" s="94" t="e">
        <f>VLOOKUP(B535,MODALIDADE_1!A:E,5,FALSE)</f>
        <v>#N/A</v>
      </c>
      <c r="F535" s="95" t="e">
        <f>VLOOKUP(B535,MODALIDADE_1!A:C,3,FALSE)</f>
        <v>#N/A</v>
      </c>
      <c r="G535" s="142" t="e">
        <f>VLOOKUP(B535,MODALIDADE_1!A:G,4,FALSE)</f>
        <v>#N/A</v>
      </c>
      <c r="H535" s="142" t="e">
        <f>VLOOKUP(B535,MODALIDADE_1!A:G,6,FALSE)</f>
        <v>#N/A</v>
      </c>
      <c r="I535" s="142" t="e">
        <f>VLOOKUP(B535,MODALIDADE_1!A:G,7,FALSE)</f>
        <v>#N/A</v>
      </c>
      <c r="J535" s="106" t="e">
        <f>VLOOKUP(Tabela410[[#This Row],[Proposta de Referência]],SIMP_M1!A:K,9,FALSE)</f>
        <v>#VALUE!</v>
      </c>
      <c r="K535" s="106" t="e">
        <f>VLOOKUP(Tabela410[[#This Row],[Proposta de Referência]],SIMP_M1!A:K,8,FALSE)</f>
        <v>#VALUE!</v>
      </c>
      <c r="L535" s="107" t="e">
        <f t="shared" si="36"/>
        <v>#VALUE!</v>
      </c>
      <c r="M535" s="107" t="e">
        <f t="shared" si="37"/>
        <v>#VALUE!</v>
      </c>
      <c r="N535" s="142" t="e">
        <f t="shared" si="38"/>
        <v>#VALUE!</v>
      </c>
      <c r="O535" s="142" t="e">
        <f t="shared" si="39"/>
        <v>#N/A</v>
      </c>
      <c r="P535" s="24" t="str">
        <f>IFERROR(VLOOKUP(O535,HOSPITAIS_COM_DIVIDAS!A:E,5,FALSE),"")</f>
        <v/>
      </c>
    </row>
    <row r="536" spans="1:16" x14ac:dyDescent="0.25">
      <c r="A536" s="52" t="e">
        <f>Tabela410[[#This Row],[Status da Proposta]]</f>
        <v>#VALUE!</v>
      </c>
      <c r="B536" s="143">
        <f>MODALIDADE_1!A536</f>
        <v>0</v>
      </c>
      <c r="C536" s="142" t="e">
        <f>VLOOKUP(B536,MODALIDADE_1!A:B,2,FALSE)</f>
        <v>#N/A</v>
      </c>
      <c r="D536" s="142"/>
      <c r="E536" s="94" t="e">
        <f>VLOOKUP(B536,MODALIDADE_1!A:E,5,FALSE)</f>
        <v>#N/A</v>
      </c>
      <c r="F536" s="95" t="e">
        <f>VLOOKUP(B536,MODALIDADE_1!A:C,3,FALSE)</f>
        <v>#N/A</v>
      </c>
      <c r="G536" s="142" t="e">
        <f>VLOOKUP(B536,MODALIDADE_1!A:G,4,FALSE)</f>
        <v>#N/A</v>
      </c>
      <c r="H536" s="142" t="e">
        <f>VLOOKUP(B536,MODALIDADE_1!A:G,6,FALSE)</f>
        <v>#N/A</v>
      </c>
      <c r="I536" s="142" t="e">
        <f>VLOOKUP(B536,MODALIDADE_1!A:G,7,FALSE)</f>
        <v>#N/A</v>
      </c>
      <c r="J536" s="106" t="e">
        <f>VLOOKUP(Tabela410[[#This Row],[Proposta de Referência]],SIMP_M1!A:K,9,FALSE)</f>
        <v>#VALUE!</v>
      </c>
      <c r="K536" s="106" t="e">
        <f>VLOOKUP(Tabela410[[#This Row],[Proposta de Referência]],SIMP_M1!A:K,8,FALSE)</f>
        <v>#VALUE!</v>
      </c>
      <c r="L536" s="107" t="e">
        <f t="shared" si="36"/>
        <v>#VALUE!</v>
      </c>
      <c r="M536" s="107" t="e">
        <f t="shared" si="37"/>
        <v>#VALUE!</v>
      </c>
      <c r="N536" s="142" t="e">
        <f t="shared" si="38"/>
        <v>#VALUE!</v>
      </c>
      <c r="O536" s="142" t="e">
        <f t="shared" si="39"/>
        <v>#N/A</v>
      </c>
      <c r="P536" s="24" t="str">
        <f>IFERROR(VLOOKUP(O536,HOSPITAIS_COM_DIVIDAS!A:E,5,FALSE),"")</f>
        <v/>
      </c>
    </row>
    <row r="537" spans="1:16" x14ac:dyDescent="0.25">
      <c r="A537" s="52" t="e">
        <f>Tabela410[[#This Row],[Status da Proposta]]</f>
        <v>#VALUE!</v>
      </c>
      <c r="B537" s="143">
        <f>MODALIDADE_1!A537</f>
        <v>0</v>
      </c>
      <c r="C537" s="142" t="e">
        <f>VLOOKUP(B537,MODALIDADE_1!A:B,2,FALSE)</f>
        <v>#N/A</v>
      </c>
      <c r="D537" s="142"/>
      <c r="E537" s="94" t="e">
        <f>VLOOKUP(B537,MODALIDADE_1!A:E,5,FALSE)</f>
        <v>#N/A</v>
      </c>
      <c r="F537" s="95" t="e">
        <f>VLOOKUP(B537,MODALIDADE_1!A:C,3,FALSE)</f>
        <v>#N/A</v>
      </c>
      <c r="G537" s="142" t="e">
        <f>VLOOKUP(B537,MODALIDADE_1!A:G,4,FALSE)</f>
        <v>#N/A</v>
      </c>
      <c r="H537" s="142" t="e">
        <f>VLOOKUP(B537,MODALIDADE_1!A:G,6,FALSE)</f>
        <v>#N/A</v>
      </c>
      <c r="I537" s="142" t="e">
        <f>VLOOKUP(B537,MODALIDADE_1!A:G,7,FALSE)</f>
        <v>#N/A</v>
      </c>
      <c r="J537" s="106" t="e">
        <f>VLOOKUP(Tabela410[[#This Row],[Proposta de Referência]],SIMP_M1!A:K,9,FALSE)</f>
        <v>#VALUE!</v>
      </c>
      <c r="K537" s="106" t="e">
        <f>VLOOKUP(Tabela410[[#This Row],[Proposta de Referência]],SIMP_M1!A:K,8,FALSE)</f>
        <v>#VALUE!</v>
      </c>
      <c r="L537" s="107" t="e">
        <f t="shared" si="36"/>
        <v>#VALUE!</v>
      </c>
      <c r="M537" s="107" t="e">
        <f t="shared" si="37"/>
        <v>#VALUE!</v>
      </c>
      <c r="N537" s="142" t="e">
        <f t="shared" si="38"/>
        <v>#VALUE!</v>
      </c>
      <c r="O537" s="142" t="e">
        <f t="shared" si="39"/>
        <v>#N/A</v>
      </c>
      <c r="P537" s="24" t="str">
        <f>IFERROR(VLOOKUP(O537,HOSPITAIS_COM_DIVIDAS!A:E,5,FALSE),"")</f>
        <v/>
      </c>
    </row>
    <row r="538" spans="1:16" x14ac:dyDescent="0.25">
      <c r="A538" s="52" t="e">
        <f>Tabela410[[#This Row],[Status da Proposta]]</f>
        <v>#VALUE!</v>
      </c>
      <c r="B538" s="143">
        <f>MODALIDADE_1!A538</f>
        <v>0</v>
      </c>
      <c r="C538" s="142" t="e">
        <f>VLOOKUP(B538,MODALIDADE_1!A:B,2,FALSE)</f>
        <v>#N/A</v>
      </c>
      <c r="D538" s="142"/>
      <c r="E538" s="94" t="e">
        <f>VLOOKUP(B538,MODALIDADE_1!A:E,5,FALSE)</f>
        <v>#N/A</v>
      </c>
      <c r="F538" s="95" t="e">
        <f>VLOOKUP(B538,MODALIDADE_1!A:C,3,FALSE)</f>
        <v>#N/A</v>
      </c>
      <c r="G538" s="142" t="e">
        <f>VLOOKUP(B538,MODALIDADE_1!A:G,4,FALSE)</f>
        <v>#N/A</v>
      </c>
      <c r="H538" s="142" t="e">
        <f>VLOOKUP(B538,MODALIDADE_1!A:G,6,FALSE)</f>
        <v>#N/A</v>
      </c>
      <c r="I538" s="142" t="e">
        <f>VLOOKUP(B538,MODALIDADE_1!A:G,7,FALSE)</f>
        <v>#N/A</v>
      </c>
      <c r="J538" s="106" t="e">
        <f>VLOOKUP(Tabela410[[#This Row],[Proposta de Referência]],SIMP_M1!A:K,9,FALSE)</f>
        <v>#VALUE!</v>
      </c>
      <c r="K538" s="106" t="e">
        <f>VLOOKUP(Tabela410[[#This Row],[Proposta de Referência]],SIMP_M1!A:K,8,FALSE)</f>
        <v>#VALUE!</v>
      </c>
      <c r="L538" s="107" t="e">
        <f t="shared" si="36"/>
        <v>#VALUE!</v>
      </c>
      <c r="M538" s="107" t="e">
        <f t="shared" si="37"/>
        <v>#VALUE!</v>
      </c>
      <c r="N538" s="142" t="e">
        <f t="shared" si="38"/>
        <v>#VALUE!</v>
      </c>
      <c r="O538" s="142" t="e">
        <f t="shared" si="39"/>
        <v>#N/A</v>
      </c>
      <c r="P538" s="24" t="str">
        <f>IFERROR(VLOOKUP(O538,HOSPITAIS_COM_DIVIDAS!A:E,5,FALSE),"")</f>
        <v/>
      </c>
    </row>
    <row r="539" spans="1:16" x14ac:dyDescent="0.25">
      <c r="A539" s="52" t="e">
        <f>Tabela410[[#This Row],[Status da Proposta]]</f>
        <v>#VALUE!</v>
      </c>
      <c r="B539" s="143">
        <f>MODALIDADE_1!A539</f>
        <v>0</v>
      </c>
      <c r="C539" s="142" t="e">
        <f>VLOOKUP(B539,MODALIDADE_1!A:B,2,FALSE)</f>
        <v>#N/A</v>
      </c>
      <c r="D539" s="142"/>
      <c r="E539" s="94" t="e">
        <f>VLOOKUP(B539,MODALIDADE_1!A:E,5,FALSE)</f>
        <v>#N/A</v>
      </c>
      <c r="F539" s="95" t="e">
        <f>VLOOKUP(B539,MODALIDADE_1!A:C,3,FALSE)</f>
        <v>#N/A</v>
      </c>
      <c r="G539" s="142" t="e">
        <f>VLOOKUP(B539,MODALIDADE_1!A:G,4,FALSE)</f>
        <v>#N/A</v>
      </c>
      <c r="H539" s="142" t="e">
        <f>VLOOKUP(B539,MODALIDADE_1!A:G,6,FALSE)</f>
        <v>#N/A</v>
      </c>
      <c r="I539" s="142" t="e">
        <f>VLOOKUP(B539,MODALIDADE_1!A:G,7,FALSE)</f>
        <v>#N/A</v>
      </c>
      <c r="J539" s="106" t="e">
        <f>VLOOKUP(Tabela410[[#This Row],[Proposta de Referência]],SIMP_M1!A:K,9,FALSE)</f>
        <v>#VALUE!</v>
      </c>
      <c r="K539" s="106" t="e">
        <f>VLOOKUP(Tabela410[[#This Row],[Proposta de Referência]],SIMP_M1!A:K,8,FALSE)</f>
        <v>#VALUE!</v>
      </c>
      <c r="L539" s="107" t="e">
        <f t="shared" si="36"/>
        <v>#VALUE!</v>
      </c>
      <c r="M539" s="107" t="e">
        <f t="shared" si="37"/>
        <v>#VALUE!</v>
      </c>
      <c r="N539" s="142" t="e">
        <f t="shared" si="38"/>
        <v>#VALUE!</v>
      </c>
      <c r="O539" s="142" t="e">
        <f t="shared" si="39"/>
        <v>#N/A</v>
      </c>
      <c r="P539" s="24" t="str">
        <f>IFERROR(VLOOKUP(O539,HOSPITAIS_COM_DIVIDAS!A:E,5,FALSE),"")</f>
        <v/>
      </c>
    </row>
    <row r="540" spans="1:16" x14ac:dyDescent="0.25">
      <c r="A540" s="52" t="e">
        <f>Tabela410[[#This Row],[Status da Proposta]]</f>
        <v>#VALUE!</v>
      </c>
      <c r="B540" s="143">
        <f>MODALIDADE_1!A540</f>
        <v>0</v>
      </c>
      <c r="C540" s="142" t="e">
        <f>VLOOKUP(B540,MODALIDADE_1!A:B,2,FALSE)</f>
        <v>#N/A</v>
      </c>
      <c r="D540" s="142"/>
      <c r="E540" s="94" t="e">
        <f>VLOOKUP(B540,MODALIDADE_1!A:E,5,FALSE)</f>
        <v>#N/A</v>
      </c>
      <c r="F540" s="95" t="e">
        <f>VLOOKUP(B540,MODALIDADE_1!A:C,3,FALSE)</f>
        <v>#N/A</v>
      </c>
      <c r="G540" s="142" t="e">
        <f>VLOOKUP(B540,MODALIDADE_1!A:G,4,FALSE)</f>
        <v>#N/A</v>
      </c>
      <c r="H540" s="142" t="e">
        <f>VLOOKUP(B540,MODALIDADE_1!A:G,6,FALSE)</f>
        <v>#N/A</v>
      </c>
      <c r="I540" s="142" t="e">
        <f>VLOOKUP(B540,MODALIDADE_1!A:G,7,FALSE)</f>
        <v>#N/A</v>
      </c>
      <c r="J540" s="106" t="e">
        <f>VLOOKUP(Tabela410[[#This Row],[Proposta de Referência]],SIMP_M1!A:K,9,FALSE)</f>
        <v>#VALUE!</v>
      </c>
      <c r="K540" s="106" t="e">
        <f>VLOOKUP(Tabela410[[#This Row],[Proposta de Referência]],SIMP_M1!A:K,8,FALSE)</f>
        <v>#VALUE!</v>
      </c>
      <c r="L540" s="107" t="e">
        <f t="shared" si="36"/>
        <v>#VALUE!</v>
      </c>
      <c r="M540" s="107" t="e">
        <f t="shared" si="37"/>
        <v>#VALUE!</v>
      </c>
      <c r="N540" s="142" t="e">
        <f t="shared" si="38"/>
        <v>#VALUE!</v>
      </c>
      <c r="O540" s="142" t="e">
        <f t="shared" si="39"/>
        <v>#N/A</v>
      </c>
      <c r="P540" s="24" t="str">
        <f>IFERROR(VLOOKUP(O540,HOSPITAIS_COM_DIVIDAS!A:E,5,FALSE),"")</f>
        <v/>
      </c>
    </row>
    <row r="541" spans="1:16" x14ac:dyDescent="0.25">
      <c r="A541" s="52" t="e">
        <f>Tabela410[[#This Row],[Status da Proposta]]</f>
        <v>#VALUE!</v>
      </c>
      <c r="B541" s="143">
        <f>MODALIDADE_1!A541</f>
        <v>0</v>
      </c>
      <c r="C541" s="142" t="e">
        <f>VLOOKUP(B541,MODALIDADE_1!A:B,2,FALSE)</f>
        <v>#N/A</v>
      </c>
      <c r="D541" s="142"/>
      <c r="E541" s="94" t="e">
        <f>VLOOKUP(B541,MODALIDADE_1!A:E,5,FALSE)</f>
        <v>#N/A</v>
      </c>
      <c r="F541" s="95" t="e">
        <f>VLOOKUP(B541,MODALIDADE_1!A:C,3,FALSE)</f>
        <v>#N/A</v>
      </c>
      <c r="G541" s="142" t="e">
        <f>VLOOKUP(B541,MODALIDADE_1!A:G,4,FALSE)</f>
        <v>#N/A</v>
      </c>
      <c r="H541" s="142" t="e">
        <f>VLOOKUP(B541,MODALIDADE_1!A:G,6,FALSE)</f>
        <v>#N/A</v>
      </c>
      <c r="I541" s="142" t="e">
        <f>VLOOKUP(B541,MODALIDADE_1!A:G,7,FALSE)</f>
        <v>#N/A</v>
      </c>
      <c r="J541" s="106" t="e">
        <f>VLOOKUP(Tabela410[[#This Row],[Proposta de Referência]],SIMP_M1!A:K,9,FALSE)</f>
        <v>#VALUE!</v>
      </c>
      <c r="K541" s="106" t="e">
        <f>VLOOKUP(Tabela410[[#This Row],[Proposta de Referência]],SIMP_M1!A:K,8,FALSE)</f>
        <v>#VALUE!</v>
      </c>
      <c r="L541" s="107" t="e">
        <f t="shared" si="36"/>
        <v>#VALUE!</v>
      </c>
      <c r="M541" s="107" t="e">
        <f t="shared" si="37"/>
        <v>#VALUE!</v>
      </c>
      <c r="N541" s="142" t="e">
        <f t="shared" si="38"/>
        <v>#VALUE!</v>
      </c>
      <c r="O541" s="142" t="e">
        <f t="shared" si="39"/>
        <v>#N/A</v>
      </c>
      <c r="P541" s="24" t="str">
        <f>IFERROR(VLOOKUP(O541,HOSPITAIS_COM_DIVIDAS!A:E,5,FALSE),"")</f>
        <v/>
      </c>
    </row>
    <row r="542" spans="1:16" x14ac:dyDescent="0.25">
      <c r="A542" s="52" t="e">
        <f>Tabela410[[#This Row],[Status da Proposta]]</f>
        <v>#VALUE!</v>
      </c>
      <c r="B542" s="143">
        <f>MODALIDADE_1!A542</f>
        <v>0</v>
      </c>
      <c r="C542" s="142" t="e">
        <f>VLOOKUP(B542,MODALIDADE_1!A:B,2,FALSE)</f>
        <v>#N/A</v>
      </c>
      <c r="D542" s="142"/>
      <c r="E542" s="94" t="e">
        <f>VLOOKUP(B542,MODALIDADE_1!A:E,5,FALSE)</f>
        <v>#N/A</v>
      </c>
      <c r="F542" s="95" t="e">
        <f>VLOOKUP(B542,MODALIDADE_1!A:C,3,FALSE)</f>
        <v>#N/A</v>
      </c>
      <c r="G542" s="142" t="e">
        <f>VLOOKUP(B542,MODALIDADE_1!A:G,4,FALSE)</f>
        <v>#N/A</v>
      </c>
      <c r="H542" s="142" t="e">
        <f>VLOOKUP(B542,MODALIDADE_1!A:G,6,FALSE)</f>
        <v>#N/A</v>
      </c>
      <c r="I542" s="142" t="e">
        <f>VLOOKUP(B542,MODALIDADE_1!A:G,7,FALSE)</f>
        <v>#N/A</v>
      </c>
      <c r="J542" s="106" t="e">
        <f>VLOOKUP(Tabela410[[#This Row],[Proposta de Referência]],SIMP_M1!A:K,9,FALSE)</f>
        <v>#VALUE!</v>
      </c>
      <c r="K542" s="106" t="e">
        <f>VLOOKUP(Tabela410[[#This Row],[Proposta de Referência]],SIMP_M1!A:K,8,FALSE)</f>
        <v>#VALUE!</v>
      </c>
      <c r="L542" s="107" t="e">
        <f t="shared" si="36"/>
        <v>#VALUE!</v>
      </c>
      <c r="M542" s="107" t="e">
        <f t="shared" si="37"/>
        <v>#VALUE!</v>
      </c>
      <c r="N542" s="142" t="e">
        <f t="shared" si="38"/>
        <v>#VALUE!</v>
      </c>
      <c r="O542" s="142" t="e">
        <f t="shared" si="39"/>
        <v>#N/A</v>
      </c>
      <c r="P542" s="24" t="str">
        <f>IFERROR(VLOOKUP(O542,HOSPITAIS_COM_DIVIDAS!A:E,5,FALSE),"")</f>
        <v/>
      </c>
    </row>
    <row r="543" spans="1:16" x14ac:dyDescent="0.25">
      <c r="A543" s="52" t="e">
        <f>Tabela410[[#This Row],[Status da Proposta]]</f>
        <v>#VALUE!</v>
      </c>
      <c r="B543" s="143">
        <f>MODALIDADE_1!A543</f>
        <v>0</v>
      </c>
      <c r="C543" s="142" t="e">
        <f>VLOOKUP(B543,MODALIDADE_1!A:B,2,FALSE)</f>
        <v>#N/A</v>
      </c>
      <c r="D543" s="142"/>
      <c r="E543" s="94" t="e">
        <f>VLOOKUP(B543,MODALIDADE_1!A:E,5,FALSE)</f>
        <v>#N/A</v>
      </c>
      <c r="F543" s="95" t="e">
        <f>VLOOKUP(B543,MODALIDADE_1!A:C,3,FALSE)</f>
        <v>#N/A</v>
      </c>
      <c r="G543" s="142" t="e">
        <f>VLOOKUP(B543,MODALIDADE_1!A:G,4,FALSE)</f>
        <v>#N/A</v>
      </c>
      <c r="H543" s="142" t="e">
        <f>VLOOKUP(B543,MODALIDADE_1!A:G,6,FALSE)</f>
        <v>#N/A</v>
      </c>
      <c r="I543" s="142" t="e">
        <f>VLOOKUP(B543,MODALIDADE_1!A:G,7,FALSE)</f>
        <v>#N/A</v>
      </c>
      <c r="J543" s="106" t="e">
        <f>VLOOKUP(Tabela410[[#This Row],[Proposta de Referência]],SIMP_M1!A:K,9,FALSE)</f>
        <v>#VALUE!</v>
      </c>
      <c r="K543" s="106" t="e">
        <f>VLOOKUP(Tabela410[[#This Row],[Proposta de Referência]],SIMP_M1!A:K,8,FALSE)</f>
        <v>#VALUE!</v>
      </c>
      <c r="L543" s="107" t="e">
        <f t="shared" si="36"/>
        <v>#VALUE!</v>
      </c>
      <c r="M543" s="107" t="e">
        <f t="shared" si="37"/>
        <v>#VALUE!</v>
      </c>
      <c r="N543" s="142" t="e">
        <f t="shared" si="38"/>
        <v>#VALUE!</v>
      </c>
      <c r="O543" s="142" t="e">
        <f t="shared" si="39"/>
        <v>#N/A</v>
      </c>
      <c r="P543" s="24" t="str">
        <f>IFERROR(VLOOKUP(O543,HOSPITAIS_COM_DIVIDAS!A:E,5,FALSE),"")</f>
        <v/>
      </c>
    </row>
    <row r="544" spans="1:16" x14ac:dyDescent="0.25">
      <c r="A544" s="52" t="e">
        <f>Tabela410[[#This Row],[Status da Proposta]]</f>
        <v>#VALUE!</v>
      </c>
      <c r="B544" s="143">
        <f>MODALIDADE_1!A544</f>
        <v>0</v>
      </c>
      <c r="C544" s="142" t="e">
        <f>VLOOKUP(B544,MODALIDADE_1!A:B,2,FALSE)</f>
        <v>#N/A</v>
      </c>
      <c r="D544" s="142"/>
      <c r="E544" s="94" t="e">
        <f>VLOOKUP(B544,MODALIDADE_1!A:E,5,FALSE)</f>
        <v>#N/A</v>
      </c>
      <c r="F544" s="95" t="e">
        <f>VLOOKUP(B544,MODALIDADE_1!A:C,3,FALSE)</f>
        <v>#N/A</v>
      </c>
      <c r="G544" s="142" t="e">
        <f>VLOOKUP(B544,MODALIDADE_1!A:G,4,FALSE)</f>
        <v>#N/A</v>
      </c>
      <c r="H544" s="142" t="e">
        <f>VLOOKUP(B544,MODALIDADE_1!A:G,6,FALSE)</f>
        <v>#N/A</v>
      </c>
      <c r="I544" s="142" t="e">
        <f>VLOOKUP(B544,MODALIDADE_1!A:G,7,FALSE)</f>
        <v>#N/A</v>
      </c>
      <c r="J544" s="106" t="e">
        <f>VLOOKUP(Tabela410[[#This Row],[Proposta de Referência]],SIMP_M1!A:K,9,FALSE)</f>
        <v>#VALUE!</v>
      </c>
      <c r="K544" s="106" t="e">
        <f>VLOOKUP(Tabela410[[#This Row],[Proposta de Referência]],SIMP_M1!A:K,8,FALSE)</f>
        <v>#VALUE!</v>
      </c>
      <c r="L544" s="107" t="e">
        <f t="shared" ref="L544:L607" si="40">K544+J544</f>
        <v>#VALUE!</v>
      </c>
      <c r="M544" s="107" t="e">
        <f t="shared" ref="M544:M607" si="41">L544*12</f>
        <v>#VALUE!</v>
      </c>
      <c r="N544" s="142" t="e">
        <f t="shared" ref="N544:N607" si="42">IF(L544&gt;100000,"SIM, POSSUI VALOR ACIMA DE R$100.000,00","NÃO, POSSUI VALOR NECESSÁRIO")</f>
        <v>#VALUE!</v>
      </c>
      <c r="O544" s="142" t="e">
        <f t="shared" ref="O544:O607" si="43">LEFT(E544,8)</f>
        <v>#N/A</v>
      </c>
      <c r="P544" s="24" t="str">
        <f>IFERROR(VLOOKUP(O544,HOSPITAIS_COM_DIVIDAS!A:E,5,FALSE),"")</f>
        <v/>
      </c>
    </row>
    <row r="545" spans="1:16" x14ac:dyDescent="0.25">
      <c r="A545" s="52" t="e">
        <f>Tabela410[[#This Row],[Status da Proposta]]</f>
        <v>#VALUE!</v>
      </c>
      <c r="B545" s="143">
        <f>MODALIDADE_1!A545</f>
        <v>0</v>
      </c>
      <c r="C545" s="142" t="e">
        <f>VLOOKUP(B545,MODALIDADE_1!A:B,2,FALSE)</f>
        <v>#N/A</v>
      </c>
      <c r="D545" s="142"/>
      <c r="E545" s="94" t="e">
        <f>VLOOKUP(B545,MODALIDADE_1!A:E,5,FALSE)</f>
        <v>#N/A</v>
      </c>
      <c r="F545" s="95" t="e">
        <f>VLOOKUP(B545,MODALIDADE_1!A:C,3,FALSE)</f>
        <v>#N/A</v>
      </c>
      <c r="G545" s="142" t="e">
        <f>VLOOKUP(B545,MODALIDADE_1!A:G,4,FALSE)</f>
        <v>#N/A</v>
      </c>
      <c r="H545" s="142" t="e">
        <f>VLOOKUP(B545,MODALIDADE_1!A:G,6,FALSE)</f>
        <v>#N/A</v>
      </c>
      <c r="I545" s="142" t="e">
        <f>VLOOKUP(B545,MODALIDADE_1!A:G,7,FALSE)</f>
        <v>#N/A</v>
      </c>
      <c r="J545" s="106" t="e">
        <f>VLOOKUP(Tabela410[[#This Row],[Proposta de Referência]],SIMP_M1!A:K,9,FALSE)</f>
        <v>#VALUE!</v>
      </c>
      <c r="K545" s="106" t="e">
        <f>VLOOKUP(Tabela410[[#This Row],[Proposta de Referência]],SIMP_M1!A:K,8,FALSE)</f>
        <v>#VALUE!</v>
      </c>
      <c r="L545" s="107" t="e">
        <f t="shared" si="40"/>
        <v>#VALUE!</v>
      </c>
      <c r="M545" s="107" t="e">
        <f t="shared" si="41"/>
        <v>#VALUE!</v>
      </c>
      <c r="N545" s="142" t="e">
        <f t="shared" si="42"/>
        <v>#VALUE!</v>
      </c>
      <c r="O545" s="142" t="e">
        <f t="shared" si="43"/>
        <v>#N/A</v>
      </c>
      <c r="P545" s="24" t="str">
        <f>IFERROR(VLOOKUP(O545,HOSPITAIS_COM_DIVIDAS!A:E,5,FALSE),"")</f>
        <v/>
      </c>
    </row>
    <row r="546" spans="1:16" x14ac:dyDescent="0.25">
      <c r="A546" s="52" t="e">
        <f>Tabela410[[#This Row],[Status da Proposta]]</f>
        <v>#VALUE!</v>
      </c>
      <c r="B546" s="143">
        <f>MODALIDADE_1!A546</f>
        <v>0</v>
      </c>
      <c r="C546" s="142" t="e">
        <f>VLOOKUP(B546,MODALIDADE_1!A:B,2,FALSE)</f>
        <v>#N/A</v>
      </c>
      <c r="D546" s="142"/>
      <c r="E546" s="94" t="e">
        <f>VLOOKUP(B546,MODALIDADE_1!A:E,5,FALSE)</f>
        <v>#N/A</v>
      </c>
      <c r="F546" s="95" t="e">
        <f>VLOOKUP(B546,MODALIDADE_1!A:C,3,FALSE)</f>
        <v>#N/A</v>
      </c>
      <c r="G546" s="142" t="e">
        <f>VLOOKUP(B546,MODALIDADE_1!A:G,4,FALSE)</f>
        <v>#N/A</v>
      </c>
      <c r="H546" s="142" t="e">
        <f>VLOOKUP(B546,MODALIDADE_1!A:G,6,FALSE)</f>
        <v>#N/A</v>
      </c>
      <c r="I546" s="142" t="e">
        <f>VLOOKUP(B546,MODALIDADE_1!A:G,7,FALSE)</f>
        <v>#N/A</v>
      </c>
      <c r="J546" s="106" t="e">
        <f>VLOOKUP(Tabela410[[#This Row],[Proposta de Referência]],SIMP_M1!A:K,9,FALSE)</f>
        <v>#VALUE!</v>
      </c>
      <c r="K546" s="106" t="e">
        <f>VLOOKUP(Tabela410[[#This Row],[Proposta de Referência]],SIMP_M1!A:K,8,FALSE)</f>
        <v>#VALUE!</v>
      </c>
      <c r="L546" s="107" t="e">
        <f t="shared" si="40"/>
        <v>#VALUE!</v>
      </c>
      <c r="M546" s="107" t="e">
        <f t="shared" si="41"/>
        <v>#VALUE!</v>
      </c>
      <c r="N546" s="142" t="e">
        <f t="shared" si="42"/>
        <v>#VALUE!</v>
      </c>
      <c r="O546" s="142" t="e">
        <f t="shared" si="43"/>
        <v>#N/A</v>
      </c>
      <c r="P546" s="24" t="str">
        <f>IFERROR(VLOOKUP(O546,HOSPITAIS_COM_DIVIDAS!A:E,5,FALSE),"")</f>
        <v/>
      </c>
    </row>
    <row r="547" spans="1:16" x14ac:dyDescent="0.25">
      <c r="A547" s="52" t="e">
        <f>Tabela410[[#This Row],[Status da Proposta]]</f>
        <v>#VALUE!</v>
      </c>
      <c r="B547" s="143">
        <f>MODALIDADE_1!A547</f>
        <v>0</v>
      </c>
      <c r="C547" s="142" t="e">
        <f>VLOOKUP(B547,MODALIDADE_1!A:B,2,FALSE)</f>
        <v>#N/A</v>
      </c>
      <c r="D547" s="142"/>
      <c r="E547" s="94" t="e">
        <f>VLOOKUP(B547,MODALIDADE_1!A:E,5,FALSE)</f>
        <v>#N/A</v>
      </c>
      <c r="F547" s="95" t="e">
        <f>VLOOKUP(B547,MODALIDADE_1!A:C,3,FALSE)</f>
        <v>#N/A</v>
      </c>
      <c r="G547" s="142" t="e">
        <f>VLOOKUP(B547,MODALIDADE_1!A:G,4,FALSE)</f>
        <v>#N/A</v>
      </c>
      <c r="H547" s="142" t="e">
        <f>VLOOKUP(B547,MODALIDADE_1!A:G,6,FALSE)</f>
        <v>#N/A</v>
      </c>
      <c r="I547" s="142" t="e">
        <f>VLOOKUP(B547,MODALIDADE_1!A:G,7,FALSE)</f>
        <v>#N/A</v>
      </c>
      <c r="J547" s="106" t="e">
        <f>VLOOKUP(Tabela410[[#This Row],[Proposta de Referência]],SIMP_M1!A:K,9,FALSE)</f>
        <v>#VALUE!</v>
      </c>
      <c r="K547" s="106" t="e">
        <f>VLOOKUP(Tabela410[[#This Row],[Proposta de Referência]],SIMP_M1!A:K,8,FALSE)</f>
        <v>#VALUE!</v>
      </c>
      <c r="L547" s="107" t="e">
        <f t="shared" si="40"/>
        <v>#VALUE!</v>
      </c>
      <c r="M547" s="107" t="e">
        <f t="shared" si="41"/>
        <v>#VALUE!</v>
      </c>
      <c r="N547" s="142" t="e">
        <f t="shared" si="42"/>
        <v>#VALUE!</v>
      </c>
      <c r="O547" s="142" t="e">
        <f t="shared" si="43"/>
        <v>#N/A</v>
      </c>
      <c r="P547" s="24" t="str">
        <f>IFERROR(VLOOKUP(O547,HOSPITAIS_COM_DIVIDAS!A:E,5,FALSE),"")</f>
        <v/>
      </c>
    </row>
    <row r="548" spans="1:16" x14ac:dyDescent="0.25">
      <c r="A548" s="52" t="e">
        <f>Tabela410[[#This Row],[Status da Proposta]]</f>
        <v>#VALUE!</v>
      </c>
      <c r="B548" s="143">
        <f>MODALIDADE_1!A548</f>
        <v>0</v>
      </c>
      <c r="C548" s="142" t="e">
        <f>VLOOKUP(B548,MODALIDADE_1!A:B,2,FALSE)</f>
        <v>#N/A</v>
      </c>
      <c r="D548" s="142"/>
      <c r="E548" s="94" t="e">
        <f>VLOOKUP(B548,MODALIDADE_1!A:E,5,FALSE)</f>
        <v>#N/A</v>
      </c>
      <c r="F548" s="95" t="e">
        <f>VLOOKUP(B548,MODALIDADE_1!A:C,3,FALSE)</f>
        <v>#N/A</v>
      </c>
      <c r="G548" s="142" t="e">
        <f>VLOOKUP(B548,MODALIDADE_1!A:G,4,FALSE)</f>
        <v>#N/A</v>
      </c>
      <c r="H548" s="142" t="e">
        <f>VLOOKUP(B548,MODALIDADE_1!A:G,6,FALSE)</f>
        <v>#N/A</v>
      </c>
      <c r="I548" s="142" t="e">
        <f>VLOOKUP(B548,MODALIDADE_1!A:G,7,FALSE)</f>
        <v>#N/A</v>
      </c>
      <c r="J548" s="106" t="e">
        <f>VLOOKUP(Tabela410[[#This Row],[Proposta de Referência]],SIMP_M1!A:K,9,FALSE)</f>
        <v>#VALUE!</v>
      </c>
      <c r="K548" s="106" t="e">
        <f>VLOOKUP(Tabela410[[#This Row],[Proposta de Referência]],SIMP_M1!A:K,8,FALSE)</f>
        <v>#VALUE!</v>
      </c>
      <c r="L548" s="107" t="e">
        <f t="shared" si="40"/>
        <v>#VALUE!</v>
      </c>
      <c r="M548" s="107" t="e">
        <f t="shared" si="41"/>
        <v>#VALUE!</v>
      </c>
      <c r="N548" s="142" t="e">
        <f t="shared" si="42"/>
        <v>#VALUE!</v>
      </c>
      <c r="O548" s="142" t="e">
        <f t="shared" si="43"/>
        <v>#N/A</v>
      </c>
      <c r="P548" s="24" t="str">
        <f>IFERROR(VLOOKUP(O548,HOSPITAIS_COM_DIVIDAS!A:E,5,FALSE),"")</f>
        <v/>
      </c>
    </row>
    <row r="549" spans="1:16" x14ac:dyDescent="0.25">
      <c r="A549" s="52" t="e">
        <f>Tabela410[[#This Row],[Status da Proposta]]</f>
        <v>#VALUE!</v>
      </c>
      <c r="B549" s="143">
        <f>MODALIDADE_1!A549</f>
        <v>0</v>
      </c>
      <c r="C549" s="142" t="e">
        <f>VLOOKUP(B549,MODALIDADE_1!A:B,2,FALSE)</f>
        <v>#N/A</v>
      </c>
      <c r="D549" s="142"/>
      <c r="E549" s="94" t="e">
        <f>VLOOKUP(B549,MODALIDADE_1!A:E,5,FALSE)</f>
        <v>#N/A</v>
      </c>
      <c r="F549" s="95" t="e">
        <f>VLOOKUP(B549,MODALIDADE_1!A:C,3,FALSE)</f>
        <v>#N/A</v>
      </c>
      <c r="G549" s="142" t="e">
        <f>VLOOKUP(B549,MODALIDADE_1!A:G,4,FALSE)</f>
        <v>#N/A</v>
      </c>
      <c r="H549" s="142" t="e">
        <f>VLOOKUP(B549,MODALIDADE_1!A:G,6,FALSE)</f>
        <v>#N/A</v>
      </c>
      <c r="I549" s="142" t="e">
        <f>VLOOKUP(B549,MODALIDADE_1!A:G,7,FALSE)</f>
        <v>#N/A</v>
      </c>
      <c r="J549" s="106" t="e">
        <f>VLOOKUP(Tabela410[[#This Row],[Proposta de Referência]],SIMP_M1!A:K,9,FALSE)</f>
        <v>#VALUE!</v>
      </c>
      <c r="K549" s="106" t="e">
        <f>VLOOKUP(Tabela410[[#This Row],[Proposta de Referência]],SIMP_M1!A:K,8,FALSE)</f>
        <v>#VALUE!</v>
      </c>
      <c r="L549" s="107" t="e">
        <f t="shared" si="40"/>
        <v>#VALUE!</v>
      </c>
      <c r="M549" s="107" t="e">
        <f t="shared" si="41"/>
        <v>#VALUE!</v>
      </c>
      <c r="N549" s="142" t="e">
        <f t="shared" si="42"/>
        <v>#VALUE!</v>
      </c>
      <c r="O549" s="142" t="e">
        <f t="shared" si="43"/>
        <v>#N/A</v>
      </c>
      <c r="P549" s="24" t="str">
        <f>IFERROR(VLOOKUP(O549,HOSPITAIS_COM_DIVIDAS!A:E,5,FALSE),"")</f>
        <v/>
      </c>
    </row>
    <row r="550" spans="1:16" x14ac:dyDescent="0.25">
      <c r="A550" s="52" t="e">
        <f>Tabela410[[#This Row],[Status da Proposta]]</f>
        <v>#VALUE!</v>
      </c>
      <c r="B550" s="143">
        <f>MODALIDADE_1!A550</f>
        <v>0</v>
      </c>
      <c r="C550" s="142" t="e">
        <f>VLOOKUP(B550,MODALIDADE_1!A:B,2,FALSE)</f>
        <v>#N/A</v>
      </c>
      <c r="D550" s="142"/>
      <c r="E550" s="94" t="e">
        <f>VLOOKUP(B550,MODALIDADE_1!A:E,5,FALSE)</f>
        <v>#N/A</v>
      </c>
      <c r="F550" s="95" t="e">
        <f>VLOOKUP(B550,MODALIDADE_1!A:C,3,FALSE)</f>
        <v>#N/A</v>
      </c>
      <c r="G550" s="142" t="e">
        <f>VLOOKUP(B550,MODALIDADE_1!A:G,4,FALSE)</f>
        <v>#N/A</v>
      </c>
      <c r="H550" s="142" t="e">
        <f>VLOOKUP(B550,MODALIDADE_1!A:G,6,FALSE)</f>
        <v>#N/A</v>
      </c>
      <c r="I550" s="142" t="e">
        <f>VLOOKUP(B550,MODALIDADE_1!A:G,7,FALSE)</f>
        <v>#N/A</v>
      </c>
      <c r="J550" s="106" t="e">
        <f>VLOOKUP(Tabela410[[#This Row],[Proposta de Referência]],SIMP_M1!A:K,9,FALSE)</f>
        <v>#VALUE!</v>
      </c>
      <c r="K550" s="106" t="e">
        <f>VLOOKUP(Tabela410[[#This Row],[Proposta de Referência]],SIMP_M1!A:K,8,FALSE)</f>
        <v>#VALUE!</v>
      </c>
      <c r="L550" s="107" t="e">
        <f t="shared" si="40"/>
        <v>#VALUE!</v>
      </c>
      <c r="M550" s="107" t="e">
        <f t="shared" si="41"/>
        <v>#VALUE!</v>
      </c>
      <c r="N550" s="142" t="e">
        <f t="shared" si="42"/>
        <v>#VALUE!</v>
      </c>
      <c r="O550" s="142" t="e">
        <f t="shared" si="43"/>
        <v>#N/A</v>
      </c>
      <c r="P550" s="24" t="str">
        <f>IFERROR(VLOOKUP(O550,HOSPITAIS_COM_DIVIDAS!A:E,5,FALSE),"")</f>
        <v/>
      </c>
    </row>
    <row r="551" spans="1:16" x14ac:dyDescent="0.25">
      <c r="A551" s="52" t="e">
        <f>Tabela410[[#This Row],[Status da Proposta]]</f>
        <v>#VALUE!</v>
      </c>
      <c r="B551" s="143">
        <f>MODALIDADE_1!A551</f>
        <v>0</v>
      </c>
      <c r="C551" s="142" t="e">
        <f>VLOOKUP(B551,MODALIDADE_1!A:B,2,FALSE)</f>
        <v>#N/A</v>
      </c>
      <c r="D551" s="142"/>
      <c r="E551" s="94" t="e">
        <f>VLOOKUP(B551,MODALIDADE_1!A:E,5,FALSE)</f>
        <v>#N/A</v>
      </c>
      <c r="F551" s="95" t="e">
        <f>VLOOKUP(B551,MODALIDADE_1!A:C,3,FALSE)</f>
        <v>#N/A</v>
      </c>
      <c r="G551" s="142" t="e">
        <f>VLOOKUP(B551,MODALIDADE_1!A:G,4,FALSE)</f>
        <v>#N/A</v>
      </c>
      <c r="H551" s="142" t="e">
        <f>VLOOKUP(B551,MODALIDADE_1!A:G,6,FALSE)</f>
        <v>#N/A</v>
      </c>
      <c r="I551" s="142" t="e">
        <f>VLOOKUP(B551,MODALIDADE_1!A:G,7,FALSE)</f>
        <v>#N/A</v>
      </c>
      <c r="J551" s="106" t="e">
        <f>VLOOKUP(Tabela410[[#This Row],[Proposta de Referência]],SIMP_M1!A:K,9,FALSE)</f>
        <v>#VALUE!</v>
      </c>
      <c r="K551" s="106" t="e">
        <f>VLOOKUP(Tabela410[[#This Row],[Proposta de Referência]],SIMP_M1!A:K,8,FALSE)</f>
        <v>#VALUE!</v>
      </c>
      <c r="L551" s="107" t="e">
        <f t="shared" si="40"/>
        <v>#VALUE!</v>
      </c>
      <c r="M551" s="107" t="e">
        <f t="shared" si="41"/>
        <v>#VALUE!</v>
      </c>
      <c r="N551" s="142" t="e">
        <f t="shared" si="42"/>
        <v>#VALUE!</v>
      </c>
      <c r="O551" s="142" t="e">
        <f t="shared" si="43"/>
        <v>#N/A</v>
      </c>
      <c r="P551" s="24" t="str">
        <f>IFERROR(VLOOKUP(O551,HOSPITAIS_COM_DIVIDAS!A:E,5,FALSE),"")</f>
        <v/>
      </c>
    </row>
    <row r="552" spans="1:16" x14ac:dyDescent="0.25">
      <c r="A552" s="52" t="e">
        <f>Tabela410[[#This Row],[Status da Proposta]]</f>
        <v>#VALUE!</v>
      </c>
      <c r="B552" s="143">
        <f>MODALIDADE_1!A552</f>
        <v>0</v>
      </c>
      <c r="C552" s="142" t="e">
        <f>VLOOKUP(B552,MODALIDADE_1!A:B,2,FALSE)</f>
        <v>#N/A</v>
      </c>
      <c r="D552" s="142"/>
      <c r="E552" s="94" t="e">
        <f>VLOOKUP(B552,MODALIDADE_1!A:E,5,FALSE)</f>
        <v>#N/A</v>
      </c>
      <c r="F552" s="95" t="e">
        <f>VLOOKUP(B552,MODALIDADE_1!A:C,3,FALSE)</f>
        <v>#N/A</v>
      </c>
      <c r="G552" s="142" t="e">
        <f>VLOOKUP(B552,MODALIDADE_1!A:G,4,FALSE)</f>
        <v>#N/A</v>
      </c>
      <c r="H552" s="142" t="e">
        <f>VLOOKUP(B552,MODALIDADE_1!A:G,6,FALSE)</f>
        <v>#N/A</v>
      </c>
      <c r="I552" s="142" t="e">
        <f>VLOOKUP(B552,MODALIDADE_1!A:G,7,FALSE)</f>
        <v>#N/A</v>
      </c>
      <c r="J552" s="106" t="e">
        <f>VLOOKUP(Tabela410[[#This Row],[Proposta de Referência]],SIMP_M1!A:K,9,FALSE)</f>
        <v>#VALUE!</v>
      </c>
      <c r="K552" s="106" t="e">
        <f>VLOOKUP(Tabela410[[#This Row],[Proposta de Referência]],SIMP_M1!A:K,8,FALSE)</f>
        <v>#VALUE!</v>
      </c>
      <c r="L552" s="107" t="e">
        <f t="shared" si="40"/>
        <v>#VALUE!</v>
      </c>
      <c r="M552" s="107" t="e">
        <f t="shared" si="41"/>
        <v>#VALUE!</v>
      </c>
      <c r="N552" s="142" t="e">
        <f t="shared" si="42"/>
        <v>#VALUE!</v>
      </c>
      <c r="O552" s="142" t="e">
        <f t="shared" si="43"/>
        <v>#N/A</v>
      </c>
      <c r="P552" s="24" t="str">
        <f>IFERROR(VLOOKUP(O552,HOSPITAIS_COM_DIVIDAS!A:E,5,FALSE),"")</f>
        <v/>
      </c>
    </row>
    <row r="553" spans="1:16" x14ac:dyDescent="0.25">
      <c r="A553" s="52" t="e">
        <f>Tabela410[[#This Row],[Status da Proposta]]</f>
        <v>#VALUE!</v>
      </c>
      <c r="B553" s="143">
        <f>MODALIDADE_1!A553</f>
        <v>0</v>
      </c>
      <c r="C553" s="142" t="e">
        <f>VLOOKUP(B553,MODALIDADE_1!A:B,2,FALSE)</f>
        <v>#N/A</v>
      </c>
      <c r="D553" s="142"/>
      <c r="E553" s="94" t="e">
        <f>VLOOKUP(B553,MODALIDADE_1!A:E,5,FALSE)</f>
        <v>#N/A</v>
      </c>
      <c r="F553" s="95" t="e">
        <f>VLOOKUP(B553,MODALIDADE_1!A:C,3,FALSE)</f>
        <v>#N/A</v>
      </c>
      <c r="G553" s="142" t="e">
        <f>VLOOKUP(B553,MODALIDADE_1!A:G,4,FALSE)</f>
        <v>#N/A</v>
      </c>
      <c r="H553" s="142" t="e">
        <f>VLOOKUP(B553,MODALIDADE_1!A:G,6,FALSE)</f>
        <v>#N/A</v>
      </c>
      <c r="I553" s="142" t="e">
        <f>VLOOKUP(B553,MODALIDADE_1!A:G,7,FALSE)</f>
        <v>#N/A</v>
      </c>
      <c r="J553" s="106" t="e">
        <f>VLOOKUP(Tabela410[[#This Row],[Proposta de Referência]],SIMP_M1!A:K,9,FALSE)</f>
        <v>#VALUE!</v>
      </c>
      <c r="K553" s="106" t="e">
        <f>VLOOKUP(Tabela410[[#This Row],[Proposta de Referência]],SIMP_M1!A:K,8,FALSE)</f>
        <v>#VALUE!</v>
      </c>
      <c r="L553" s="107" t="e">
        <f t="shared" si="40"/>
        <v>#VALUE!</v>
      </c>
      <c r="M553" s="107" t="e">
        <f t="shared" si="41"/>
        <v>#VALUE!</v>
      </c>
      <c r="N553" s="142" t="e">
        <f t="shared" si="42"/>
        <v>#VALUE!</v>
      </c>
      <c r="O553" s="142" t="e">
        <f t="shared" si="43"/>
        <v>#N/A</v>
      </c>
      <c r="P553" s="24" t="str">
        <f>IFERROR(VLOOKUP(O553,HOSPITAIS_COM_DIVIDAS!A:E,5,FALSE),"")</f>
        <v/>
      </c>
    </row>
    <row r="554" spans="1:16" x14ac:dyDescent="0.25">
      <c r="A554" s="52" t="e">
        <f>Tabela410[[#This Row],[Status da Proposta]]</f>
        <v>#VALUE!</v>
      </c>
      <c r="B554" s="143">
        <f>MODALIDADE_1!A554</f>
        <v>0</v>
      </c>
      <c r="C554" s="142" t="e">
        <f>VLOOKUP(B554,MODALIDADE_1!A:B,2,FALSE)</f>
        <v>#N/A</v>
      </c>
      <c r="D554" s="142"/>
      <c r="E554" s="94" t="e">
        <f>VLOOKUP(B554,MODALIDADE_1!A:E,5,FALSE)</f>
        <v>#N/A</v>
      </c>
      <c r="F554" s="95" t="e">
        <f>VLOOKUP(B554,MODALIDADE_1!A:C,3,FALSE)</f>
        <v>#N/A</v>
      </c>
      <c r="G554" s="142" t="e">
        <f>VLOOKUP(B554,MODALIDADE_1!A:G,4,FALSE)</f>
        <v>#N/A</v>
      </c>
      <c r="H554" s="142" t="e">
        <f>VLOOKUP(B554,MODALIDADE_1!A:G,6,FALSE)</f>
        <v>#N/A</v>
      </c>
      <c r="I554" s="142" t="e">
        <f>VLOOKUP(B554,MODALIDADE_1!A:G,7,FALSE)</f>
        <v>#N/A</v>
      </c>
      <c r="J554" s="106" t="e">
        <f>VLOOKUP(Tabela410[[#This Row],[Proposta de Referência]],SIMP_M1!A:K,9,FALSE)</f>
        <v>#VALUE!</v>
      </c>
      <c r="K554" s="106" t="e">
        <f>VLOOKUP(Tabela410[[#This Row],[Proposta de Referência]],SIMP_M1!A:K,8,FALSE)</f>
        <v>#VALUE!</v>
      </c>
      <c r="L554" s="107" t="e">
        <f t="shared" si="40"/>
        <v>#VALUE!</v>
      </c>
      <c r="M554" s="107" t="e">
        <f t="shared" si="41"/>
        <v>#VALUE!</v>
      </c>
      <c r="N554" s="142" t="e">
        <f t="shared" si="42"/>
        <v>#VALUE!</v>
      </c>
      <c r="O554" s="142" t="e">
        <f t="shared" si="43"/>
        <v>#N/A</v>
      </c>
      <c r="P554" s="24" t="str">
        <f>IFERROR(VLOOKUP(O554,HOSPITAIS_COM_DIVIDAS!A:E,5,FALSE),"")</f>
        <v/>
      </c>
    </row>
    <row r="555" spans="1:16" x14ac:dyDescent="0.25">
      <c r="A555" s="52" t="e">
        <f>Tabela410[[#This Row],[Status da Proposta]]</f>
        <v>#VALUE!</v>
      </c>
      <c r="B555" s="143">
        <f>MODALIDADE_1!A555</f>
        <v>0</v>
      </c>
      <c r="C555" s="142" t="e">
        <f>VLOOKUP(B555,MODALIDADE_1!A:B,2,FALSE)</f>
        <v>#N/A</v>
      </c>
      <c r="D555" s="142"/>
      <c r="E555" s="94" t="e">
        <f>VLOOKUP(B555,MODALIDADE_1!A:E,5,FALSE)</f>
        <v>#N/A</v>
      </c>
      <c r="F555" s="95" t="e">
        <f>VLOOKUP(B555,MODALIDADE_1!A:C,3,FALSE)</f>
        <v>#N/A</v>
      </c>
      <c r="G555" s="142" t="e">
        <f>VLOOKUP(B555,MODALIDADE_1!A:G,4,FALSE)</f>
        <v>#N/A</v>
      </c>
      <c r="H555" s="142" t="e">
        <f>VLOOKUP(B555,MODALIDADE_1!A:G,6,FALSE)</f>
        <v>#N/A</v>
      </c>
      <c r="I555" s="142" t="e">
        <f>VLOOKUP(B555,MODALIDADE_1!A:G,7,FALSE)</f>
        <v>#N/A</v>
      </c>
      <c r="J555" s="106" t="e">
        <f>VLOOKUP(Tabela410[[#This Row],[Proposta de Referência]],SIMP_M1!A:K,9,FALSE)</f>
        <v>#VALUE!</v>
      </c>
      <c r="K555" s="106" t="e">
        <f>VLOOKUP(Tabela410[[#This Row],[Proposta de Referência]],SIMP_M1!A:K,8,FALSE)</f>
        <v>#VALUE!</v>
      </c>
      <c r="L555" s="107" t="e">
        <f t="shared" si="40"/>
        <v>#VALUE!</v>
      </c>
      <c r="M555" s="107" t="e">
        <f t="shared" si="41"/>
        <v>#VALUE!</v>
      </c>
      <c r="N555" s="142" t="e">
        <f t="shared" si="42"/>
        <v>#VALUE!</v>
      </c>
      <c r="O555" s="142" t="e">
        <f t="shared" si="43"/>
        <v>#N/A</v>
      </c>
      <c r="P555" s="24" t="str">
        <f>IFERROR(VLOOKUP(O555,HOSPITAIS_COM_DIVIDAS!A:E,5,FALSE),"")</f>
        <v/>
      </c>
    </row>
    <row r="556" spans="1:16" x14ac:dyDescent="0.25">
      <c r="A556" s="52" t="e">
        <f>Tabela410[[#This Row],[Status da Proposta]]</f>
        <v>#VALUE!</v>
      </c>
      <c r="B556" s="143">
        <f>MODALIDADE_1!A556</f>
        <v>0</v>
      </c>
      <c r="C556" s="142" t="e">
        <f>VLOOKUP(B556,MODALIDADE_1!A:B,2,FALSE)</f>
        <v>#N/A</v>
      </c>
      <c r="D556" s="142"/>
      <c r="E556" s="94" t="e">
        <f>VLOOKUP(B556,MODALIDADE_1!A:E,5,FALSE)</f>
        <v>#N/A</v>
      </c>
      <c r="F556" s="95" t="e">
        <f>VLOOKUP(B556,MODALIDADE_1!A:C,3,FALSE)</f>
        <v>#N/A</v>
      </c>
      <c r="G556" s="142" t="e">
        <f>VLOOKUP(B556,MODALIDADE_1!A:G,4,FALSE)</f>
        <v>#N/A</v>
      </c>
      <c r="H556" s="142" t="e">
        <f>VLOOKUP(B556,MODALIDADE_1!A:G,6,FALSE)</f>
        <v>#N/A</v>
      </c>
      <c r="I556" s="142" t="e">
        <f>VLOOKUP(B556,MODALIDADE_1!A:G,7,FALSE)</f>
        <v>#N/A</v>
      </c>
      <c r="J556" s="106" t="e">
        <f>VLOOKUP(Tabela410[[#This Row],[Proposta de Referência]],SIMP_M1!A:K,9,FALSE)</f>
        <v>#VALUE!</v>
      </c>
      <c r="K556" s="106" t="e">
        <f>VLOOKUP(Tabela410[[#This Row],[Proposta de Referência]],SIMP_M1!A:K,8,FALSE)</f>
        <v>#VALUE!</v>
      </c>
      <c r="L556" s="107" t="e">
        <f t="shared" si="40"/>
        <v>#VALUE!</v>
      </c>
      <c r="M556" s="107" t="e">
        <f t="shared" si="41"/>
        <v>#VALUE!</v>
      </c>
      <c r="N556" s="142" t="e">
        <f t="shared" si="42"/>
        <v>#VALUE!</v>
      </c>
      <c r="O556" s="142" t="e">
        <f t="shared" si="43"/>
        <v>#N/A</v>
      </c>
      <c r="P556" s="24" t="str">
        <f>IFERROR(VLOOKUP(O556,HOSPITAIS_COM_DIVIDAS!A:E,5,FALSE),"")</f>
        <v/>
      </c>
    </row>
    <row r="557" spans="1:16" x14ac:dyDescent="0.25">
      <c r="A557" s="52" t="e">
        <f>Tabela410[[#This Row],[Status da Proposta]]</f>
        <v>#VALUE!</v>
      </c>
      <c r="B557" s="143">
        <f>MODALIDADE_1!A557</f>
        <v>0</v>
      </c>
      <c r="C557" s="142" t="e">
        <f>VLOOKUP(B557,MODALIDADE_1!A:B,2,FALSE)</f>
        <v>#N/A</v>
      </c>
      <c r="D557" s="142"/>
      <c r="E557" s="94" t="e">
        <f>VLOOKUP(B557,MODALIDADE_1!A:E,5,FALSE)</f>
        <v>#N/A</v>
      </c>
      <c r="F557" s="95" t="e">
        <f>VLOOKUP(B557,MODALIDADE_1!A:C,3,FALSE)</f>
        <v>#N/A</v>
      </c>
      <c r="G557" s="142" t="e">
        <f>VLOOKUP(B557,MODALIDADE_1!A:G,4,FALSE)</f>
        <v>#N/A</v>
      </c>
      <c r="H557" s="142" t="e">
        <f>VLOOKUP(B557,MODALIDADE_1!A:G,6,FALSE)</f>
        <v>#N/A</v>
      </c>
      <c r="I557" s="142" t="e">
        <f>VLOOKUP(B557,MODALIDADE_1!A:G,7,FALSE)</f>
        <v>#N/A</v>
      </c>
      <c r="J557" s="106" t="e">
        <f>VLOOKUP(Tabela410[[#This Row],[Proposta de Referência]],SIMP_M1!A:K,9,FALSE)</f>
        <v>#VALUE!</v>
      </c>
      <c r="K557" s="106" t="e">
        <f>VLOOKUP(Tabela410[[#This Row],[Proposta de Referência]],SIMP_M1!A:K,8,FALSE)</f>
        <v>#VALUE!</v>
      </c>
      <c r="L557" s="107" t="e">
        <f t="shared" si="40"/>
        <v>#VALUE!</v>
      </c>
      <c r="M557" s="107" t="e">
        <f t="shared" si="41"/>
        <v>#VALUE!</v>
      </c>
      <c r="N557" s="142" t="e">
        <f t="shared" si="42"/>
        <v>#VALUE!</v>
      </c>
      <c r="O557" s="142" t="e">
        <f t="shared" si="43"/>
        <v>#N/A</v>
      </c>
      <c r="P557" s="24" t="str">
        <f>IFERROR(VLOOKUP(O557,HOSPITAIS_COM_DIVIDAS!A:E,5,FALSE),"")</f>
        <v/>
      </c>
    </row>
    <row r="558" spans="1:16" x14ac:dyDescent="0.25">
      <c r="A558" s="52" t="e">
        <f>Tabela410[[#This Row],[Status da Proposta]]</f>
        <v>#VALUE!</v>
      </c>
      <c r="B558" s="143">
        <f>MODALIDADE_1!A558</f>
        <v>0</v>
      </c>
      <c r="C558" s="142" t="e">
        <f>VLOOKUP(B558,MODALIDADE_1!A:B,2,FALSE)</f>
        <v>#N/A</v>
      </c>
      <c r="D558" s="142"/>
      <c r="E558" s="94" t="e">
        <f>VLOOKUP(B558,MODALIDADE_1!A:E,5,FALSE)</f>
        <v>#N/A</v>
      </c>
      <c r="F558" s="95" t="e">
        <f>VLOOKUP(B558,MODALIDADE_1!A:C,3,FALSE)</f>
        <v>#N/A</v>
      </c>
      <c r="G558" s="142" t="e">
        <f>VLOOKUP(B558,MODALIDADE_1!A:G,4,FALSE)</f>
        <v>#N/A</v>
      </c>
      <c r="H558" s="142" t="e">
        <f>VLOOKUP(B558,MODALIDADE_1!A:G,6,FALSE)</f>
        <v>#N/A</v>
      </c>
      <c r="I558" s="142" t="e">
        <f>VLOOKUP(B558,MODALIDADE_1!A:G,7,FALSE)</f>
        <v>#N/A</v>
      </c>
      <c r="J558" s="106" t="e">
        <f>VLOOKUP(Tabela410[[#This Row],[Proposta de Referência]],SIMP_M1!A:K,9,FALSE)</f>
        <v>#VALUE!</v>
      </c>
      <c r="K558" s="106" t="e">
        <f>VLOOKUP(Tabela410[[#This Row],[Proposta de Referência]],SIMP_M1!A:K,8,FALSE)</f>
        <v>#VALUE!</v>
      </c>
      <c r="L558" s="107" t="e">
        <f t="shared" si="40"/>
        <v>#VALUE!</v>
      </c>
      <c r="M558" s="107" t="e">
        <f t="shared" si="41"/>
        <v>#VALUE!</v>
      </c>
      <c r="N558" s="142" t="e">
        <f t="shared" si="42"/>
        <v>#VALUE!</v>
      </c>
      <c r="O558" s="142" t="e">
        <f t="shared" si="43"/>
        <v>#N/A</v>
      </c>
      <c r="P558" s="24" t="str">
        <f>IFERROR(VLOOKUP(O558,HOSPITAIS_COM_DIVIDAS!A:E,5,FALSE),"")</f>
        <v/>
      </c>
    </row>
    <row r="559" spans="1:16" x14ac:dyDescent="0.25">
      <c r="A559" s="52" t="e">
        <f>Tabela410[[#This Row],[Status da Proposta]]</f>
        <v>#VALUE!</v>
      </c>
      <c r="B559" s="143">
        <f>MODALIDADE_1!A559</f>
        <v>0</v>
      </c>
      <c r="C559" s="142" t="e">
        <f>VLOOKUP(B559,MODALIDADE_1!A:B,2,FALSE)</f>
        <v>#N/A</v>
      </c>
      <c r="D559" s="142"/>
      <c r="E559" s="94" t="e">
        <f>VLOOKUP(B559,MODALIDADE_1!A:E,5,FALSE)</f>
        <v>#N/A</v>
      </c>
      <c r="F559" s="95" t="e">
        <f>VLOOKUP(B559,MODALIDADE_1!A:C,3,FALSE)</f>
        <v>#N/A</v>
      </c>
      <c r="G559" s="142" t="e">
        <f>VLOOKUP(B559,MODALIDADE_1!A:G,4,FALSE)</f>
        <v>#N/A</v>
      </c>
      <c r="H559" s="142" t="e">
        <f>VLOOKUP(B559,MODALIDADE_1!A:G,6,FALSE)</f>
        <v>#N/A</v>
      </c>
      <c r="I559" s="142" t="e">
        <f>VLOOKUP(B559,MODALIDADE_1!A:G,7,FALSE)</f>
        <v>#N/A</v>
      </c>
      <c r="J559" s="106" t="e">
        <f>VLOOKUP(Tabela410[[#This Row],[Proposta de Referência]],SIMP_M1!A:K,9,FALSE)</f>
        <v>#VALUE!</v>
      </c>
      <c r="K559" s="106" t="e">
        <f>VLOOKUP(Tabela410[[#This Row],[Proposta de Referência]],SIMP_M1!A:K,8,FALSE)</f>
        <v>#VALUE!</v>
      </c>
      <c r="L559" s="107" t="e">
        <f t="shared" si="40"/>
        <v>#VALUE!</v>
      </c>
      <c r="M559" s="107" t="e">
        <f t="shared" si="41"/>
        <v>#VALUE!</v>
      </c>
      <c r="N559" s="142" t="e">
        <f t="shared" si="42"/>
        <v>#VALUE!</v>
      </c>
      <c r="O559" s="142" t="e">
        <f t="shared" si="43"/>
        <v>#N/A</v>
      </c>
      <c r="P559" s="24" t="str">
        <f>IFERROR(VLOOKUP(O559,HOSPITAIS_COM_DIVIDAS!A:E,5,FALSE),"")</f>
        <v/>
      </c>
    </row>
    <row r="560" spans="1:16" x14ac:dyDescent="0.25">
      <c r="A560" s="52" t="e">
        <f>Tabela410[[#This Row],[Status da Proposta]]</f>
        <v>#VALUE!</v>
      </c>
      <c r="B560" s="143">
        <f>MODALIDADE_1!A560</f>
        <v>0</v>
      </c>
      <c r="C560" s="142" t="e">
        <f>VLOOKUP(B560,MODALIDADE_1!A:B,2,FALSE)</f>
        <v>#N/A</v>
      </c>
      <c r="D560" s="142"/>
      <c r="E560" s="94" t="e">
        <f>VLOOKUP(B560,MODALIDADE_1!A:E,5,FALSE)</f>
        <v>#N/A</v>
      </c>
      <c r="F560" s="95" t="e">
        <f>VLOOKUP(B560,MODALIDADE_1!A:C,3,FALSE)</f>
        <v>#N/A</v>
      </c>
      <c r="G560" s="142" t="e">
        <f>VLOOKUP(B560,MODALIDADE_1!A:G,4,FALSE)</f>
        <v>#N/A</v>
      </c>
      <c r="H560" s="142" t="e">
        <f>VLOOKUP(B560,MODALIDADE_1!A:G,6,FALSE)</f>
        <v>#N/A</v>
      </c>
      <c r="I560" s="142" t="e">
        <f>VLOOKUP(B560,MODALIDADE_1!A:G,7,FALSE)</f>
        <v>#N/A</v>
      </c>
      <c r="J560" s="106" t="e">
        <f>VLOOKUP(Tabela410[[#This Row],[Proposta de Referência]],SIMP_M1!A:K,9,FALSE)</f>
        <v>#VALUE!</v>
      </c>
      <c r="K560" s="106" t="e">
        <f>VLOOKUP(Tabela410[[#This Row],[Proposta de Referência]],SIMP_M1!A:K,8,FALSE)</f>
        <v>#VALUE!</v>
      </c>
      <c r="L560" s="107" t="e">
        <f t="shared" si="40"/>
        <v>#VALUE!</v>
      </c>
      <c r="M560" s="107" t="e">
        <f t="shared" si="41"/>
        <v>#VALUE!</v>
      </c>
      <c r="N560" s="142" t="e">
        <f t="shared" si="42"/>
        <v>#VALUE!</v>
      </c>
      <c r="O560" s="142" t="e">
        <f t="shared" si="43"/>
        <v>#N/A</v>
      </c>
      <c r="P560" s="24" t="str">
        <f>IFERROR(VLOOKUP(O560,HOSPITAIS_COM_DIVIDAS!A:E,5,FALSE),"")</f>
        <v/>
      </c>
    </row>
    <row r="561" spans="1:16" x14ac:dyDescent="0.25">
      <c r="A561" s="52" t="e">
        <f>Tabela410[[#This Row],[Status da Proposta]]</f>
        <v>#VALUE!</v>
      </c>
      <c r="B561" s="143">
        <f>MODALIDADE_1!A561</f>
        <v>0</v>
      </c>
      <c r="C561" s="142" t="e">
        <f>VLOOKUP(B561,MODALIDADE_1!A:B,2,FALSE)</f>
        <v>#N/A</v>
      </c>
      <c r="D561" s="142"/>
      <c r="E561" s="94" t="e">
        <f>VLOOKUP(B561,MODALIDADE_1!A:E,5,FALSE)</f>
        <v>#N/A</v>
      </c>
      <c r="F561" s="95" t="e">
        <f>VLOOKUP(B561,MODALIDADE_1!A:C,3,FALSE)</f>
        <v>#N/A</v>
      </c>
      <c r="G561" s="142" t="e">
        <f>VLOOKUP(B561,MODALIDADE_1!A:G,4,FALSE)</f>
        <v>#N/A</v>
      </c>
      <c r="H561" s="142" t="e">
        <f>VLOOKUP(B561,MODALIDADE_1!A:G,6,FALSE)</f>
        <v>#N/A</v>
      </c>
      <c r="I561" s="142" t="e">
        <f>VLOOKUP(B561,MODALIDADE_1!A:G,7,FALSE)</f>
        <v>#N/A</v>
      </c>
      <c r="J561" s="106" t="e">
        <f>VLOOKUP(Tabela410[[#This Row],[Proposta de Referência]],SIMP_M1!A:K,9,FALSE)</f>
        <v>#VALUE!</v>
      </c>
      <c r="K561" s="106" t="e">
        <f>VLOOKUP(Tabela410[[#This Row],[Proposta de Referência]],SIMP_M1!A:K,8,FALSE)</f>
        <v>#VALUE!</v>
      </c>
      <c r="L561" s="107" t="e">
        <f t="shared" si="40"/>
        <v>#VALUE!</v>
      </c>
      <c r="M561" s="107" t="e">
        <f t="shared" si="41"/>
        <v>#VALUE!</v>
      </c>
      <c r="N561" s="142" t="e">
        <f t="shared" si="42"/>
        <v>#VALUE!</v>
      </c>
      <c r="O561" s="142" t="e">
        <f t="shared" si="43"/>
        <v>#N/A</v>
      </c>
      <c r="P561" s="24" t="str">
        <f>IFERROR(VLOOKUP(O561,HOSPITAIS_COM_DIVIDAS!A:E,5,FALSE),"")</f>
        <v/>
      </c>
    </row>
    <row r="562" spans="1:16" x14ac:dyDescent="0.25">
      <c r="A562" s="52" t="e">
        <f>Tabela410[[#This Row],[Status da Proposta]]</f>
        <v>#VALUE!</v>
      </c>
      <c r="B562" s="143">
        <f>MODALIDADE_1!A562</f>
        <v>0</v>
      </c>
      <c r="C562" s="142" t="e">
        <f>VLOOKUP(B562,MODALIDADE_1!A:B,2,FALSE)</f>
        <v>#N/A</v>
      </c>
      <c r="D562" s="142"/>
      <c r="E562" s="94" t="e">
        <f>VLOOKUP(B562,MODALIDADE_1!A:E,5,FALSE)</f>
        <v>#N/A</v>
      </c>
      <c r="F562" s="95" t="e">
        <f>VLOOKUP(B562,MODALIDADE_1!A:C,3,FALSE)</f>
        <v>#N/A</v>
      </c>
      <c r="G562" s="142" t="e">
        <f>VLOOKUP(B562,MODALIDADE_1!A:G,4,FALSE)</f>
        <v>#N/A</v>
      </c>
      <c r="H562" s="142" t="e">
        <f>VLOOKUP(B562,MODALIDADE_1!A:G,6,FALSE)</f>
        <v>#N/A</v>
      </c>
      <c r="I562" s="142" t="e">
        <f>VLOOKUP(B562,MODALIDADE_1!A:G,7,FALSE)</f>
        <v>#N/A</v>
      </c>
      <c r="J562" s="106" t="e">
        <f>VLOOKUP(Tabela410[[#This Row],[Proposta de Referência]],SIMP_M1!A:K,9,FALSE)</f>
        <v>#VALUE!</v>
      </c>
      <c r="K562" s="106" t="e">
        <f>VLOOKUP(Tabela410[[#This Row],[Proposta de Referência]],SIMP_M1!A:K,8,FALSE)</f>
        <v>#VALUE!</v>
      </c>
      <c r="L562" s="107" t="e">
        <f t="shared" si="40"/>
        <v>#VALUE!</v>
      </c>
      <c r="M562" s="107" t="e">
        <f t="shared" si="41"/>
        <v>#VALUE!</v>
      </c>
      <c r="N562" s="142" t="e">
        <f t="shared" si="42"/>
        <v>#VALUE!</v>
      </c>
      <c r="O562" s="142" t="e">
        <f t="shared" si="43"/>
        <v>#N/A</v>
      </c>
      <c r="P562" s="24" t="str">
        <f>IFERROR(VLOOKUP(O562,HOSPITAIS_COM_DIVIDAS!A:E,5,FALSE),"")</f>
        <v/>
      </c>
    </row>
    <row r="563" spans="1:16" x14ac:dyDescent="0.25">
      <c r="A563" s="52" t="e">
        <f>Tabela410[[#This Row],[Status da Proposta]]</f>
        <v>#VALUE!</v>
      </c>
      <c r="B563" s="143">
        <f>MODALIDADE_1!A563</f>
        <v>0</v>
      </c>
      <c r="C563" s="142" t="e">
        <f>VLOOKUP(B563,MODALIDADE_1!A:B,2,FALSE)</f>
        <v>#N/A</v>
      </c>
      <c r="D563" s="142"/>
      <c r="E563" s="94" t="e">
        <f>VLOOKUP(B563,MODALIDADE_1!A:E,5,FALSE)</f>
        <v>#N/A</v>
      </c>
      <c r="F563" s="95" t="e">
        <f>VLOOKUP(B563,MODALIDADE_1!A:C,3,FALSE)</f>
        <v>#N/A</v>
      </c>
      <c r="G563" s="142" t="e">
        <f>VLOOKUP(B563,MODALIDADE_1!A:G,4,FALSE)</f>
        <v>#N/A</v>
      </c>
      <c r="H563" s="142" t="e">
        <f>VLOOKUP(B563,MODALIDADE_1!A:G,6,FALSE)</f>
        <v>#N/A</v>
      </c>
      <c r="I563" s="142" t="e">
        <f>VLOOKUP(B563,MODALIDADE_1!A:G,7,FALSE)</f>
        <v>#N/A</v>
      </c>
      <c r="J563" s="106" t="e">
        <f>VLOOKUP(Tabela410[[#This Row],[Proposta de Referência]],SIMP_M1!A:K,9,FALSE)</f>
        <v>#VALUE!</v>
      </c>
      <c r="K563" s="106" t="e">
        <f>VLOOKUP(Tabela410[[#This Row],[Proposta de Referência]],SIMP_M1!A:K,8,FALSE)</f>
        <v>#VALUE!</v>
      </c>
      <c r="L563" s="107" t="e">
        <f t="shared" si="40"/>
        <v>#VALUE!</v>
      </c>
      <c r="M563" s="107" t="e">
        <f t="shared" si="41"/>
        <v>#VALUE!</v>
      </c>
      <c r="N563" s="142" t="e">
        <f t="shared" si="42"/>
        <v>#VALUE!</v>
      </c>
      <c r="O563" s="142" t="e">
        <f t="shared" si="43"/>
        <v>#N/A</v>
      </c>
      <c r="P563" s="24" t="str">
        <f>IFERROR(VLOOKUP(O563,HOSPITAIS_COM_DIVIDAS!A:E,5,FALSE),"")</f>
        <v/>
      </c>
    </row>
    <row r="564" spans="1:16" x14ac:dyDescent="0.25">
      <c r="A564" s="52" t="e">
        <f>Tabela410[[#This Row],[Status da Proposta]]</f>
        <v>#VALUE!</v>
      </c>
      <c r="B564" s="143">
        <f>MODALIDADE_1!A564</f>
        <v>0</v>
      </c>
      <c r="C564" s="142" t="e">
        <f>VLOOKUP(B564,MODALIDADE_1!A:B,2,FALSE)</f>
        <v>#N/A</v>
      </c>
      <c r="D564" s="142"/>
      <c r="E564" s="94" t="e">
        <f>VLOOKUP(B564,MODALIDADE_1!A:E,5,FALSE)</f>
        <v>#N/A</v>
      </c>
      <c r="F564" s="95" t="e">
        <f>VLOOKUP(B564,MODALIDADE_1!A:C,3,FALSE)</f>
        <v>#N/A</v>
      </c>
      <c r="G564" s="142" t="e">
        <f>VLOOKUP(B564,MODALIDADE_1!A:G,4,FALSE)</f>
        <v>#N/A</v>
      </c>
      <c r="H564" s="142" t="e">
        <f>VLOOKUP(B564,MODALIDADE_1!A:G,6,FALSE)</f>
        <v>#N/A</v>
      </c>
      <c r="I564" s="142" t="e">
        <f>VLOOKUP(B564,MODALIDADE_1!A:G,7,FALSE)</f>
        <v>#N/A</v>
      </c>
      <c r="J564" s="106" t="e">
        <f>VLOOKUP(Tabela410[[#This Row],[Proposta de Referência]],SIMP_M1!A:K,9,FALSE)</f>
        <v>#VALUE!</v>
      </c>
      <c r="K564" s="106" t="e">
        <f>VLOOKUP(Tabela410[[#This Row],[Proposta de Referência]],SIMP_M1!A:K,8,FALSE)</f>
        <v>#VALUE!</v>
      </c>
      <c r="L564" s="107" t="e">
        <f t="shared" si="40"/>
        <v>#VALUE!</v>
      </c>
      <c r="M564" s="107" t="e">
        <f t="shared" si="41"/>
        <v>#VALUE!</v>
      </c>
      <c r="N564" s="142" t="e">
        <f t="shared" si="42"/>
        <v>#VALUE!</v>
      </c>
      <c r="O564" s="142" t="e">
        <f t="shared" si="43"/>
        <v>#N/A</v>
      </c>
      <c r="P564" s="24" t="str">
        <f>IFERROR(VLOOKUP(O564,HOSPITAIS_COM_DIVIDAS!A:E,5,FALSE),"")</f>
        <v/>
      </c>
    </row>
    <row r="565" spans="1:16" x14ac:dyDescent="0.25">
      <c r="A565" s="52" t="e">
        <f>Tabela410[[#This Row],[Status da Proposta]]</f>
        <v>#VALUE!</v>
      </c>
      <c r="B565" s="143">
        <f>MODALIDADE_1!A565</f>
        <v>0</v>
      </c>
      <c r="C565" s="142" t="e">
        <f>VLOOKUP(B565,MODALIDADE_1!A:B,2,FALSE)</f>
        <v>#N/A</v>
      </c>
      <c r="D565" s="142"/>
      <c r="E565" s="94" t="e">
        <f>VLOOKUP(B565,MODALIDADE_1!A:E,5,FALSE)</f>
        <v>#N/A</v>
      </c>
      <c r="F565" s="95" t="e">
        <f>VLOOKUP(B565,MODALIDADE_1!A:C,3,FALSE)</f>
        <v>#N/A</v>
      </c>
      <c r="G565" s="142" t="e">
        <f>VLOOKUP(B565,MODALIDADE_1!A:G,4,FALSE)</f>
        <v>#N/A</v>
      </c>
      <c r="H565" s="142" t="e">
        <f>VLOOKUP(B565,MODALIDADE_1!A:G,6,FALSE)</f>
        <v>#N/A</v>
      </c>
      <c r="I565" s="142" t="e">
        <f>VLOOKUP(B565,MODALIDADE_1!A:G,7,FALSE)</f>
        <v>#N/A</v>
      </c>
      <c r="J565" s="106" t="e">
        <f>VLOOKUP(Tabela410[[#This Row],[Proposta de Referência]],SIMP_M1!A:K,9,FALSE)</f>
        <v>#VALUE!</v>
      </c>
      <c r="K565" s="106" t="e">
        <f>VLOOKUP(Tabela410[[#This Row],[Proposta de Referência]],SIMP_M1!A:K,8,FALSE)</f>
        <v>#VALUE!</v>
      </c>
      <c r="L565" s="107" t="e">
        <f t="shared" si="40"/>
        <v>#VALUE!</v>
      </c>
      <c r="M565" s="107" t="e">
        <f t="shared" si="41"/>
        <v>#VALUE!</v>
      </c>
      <c r="N565" s="142" t="e">
        <f t="shared" si="42"/>
        <v>#VALUE!</v>
      </c>
      <c r="O565" s="142" t="e">
        <f t="shared" si="43"/>
        <v>#N/A</v>
      </c>
      <c r="P565" s="24" t="str">
        <f>IFERROR(VLOOKUP(O565,HOSPITAIS_COM_DIVIDAS!A:E,5,FALSE),"")</f>
        <v/>
      </c>
    </row>
    <row r="566" spans="1:16" x14ac:dyDescent="0.25">
      <c r="A566" s="52" t="e">
        <f>Tabela410[[#This Row],[Status da Proposta]]</f>
        <v>#VALUE!</v>
      </c>
      <c r="B566" s="143">
        <f>MODALIDADE_1!A566</f>
        <v>0</v>
      </c>
      <c r="C566" s="142" t="e">
        <f>VLOOKUP(B566,MODALIDADE_1!A:B,2,FALSE)</f>
        <v>#N/A</v>
      </c>
      <c r="D566" s="142"/>
      <c r="E566" s="94" t="e">
        <f>VLOOKUP(B566,MODALIDADE_1!A:E,5,FALSE)</f>
        <v>#N/A</v>
      </c>
      <c r="F566" s="95" t="e">
        <f>VLOOKUP(B566,MODALIDADE_1!A:C,3,FALSE)</f>
        <v>#N/A</v>
      </c>
      <c r="G566" s="142" t="e">
        <f>VLOOKUP(B566,MODALIDADE_1!A:G,4,FALSE)</f>
        <v>#N/A</v>
      </c>
      <c r="H566" s="142" t="e">
        <f>VLOOKUP(B566,MODALIDADE_1!A:G,6,FALSE)</f>
        <v>#N/A</v>
      </c>
      <c r="I566" s="142" t="e">
        <f>VLOOKUP(B566,MODALIDADE_1!A:G,7,FALSE)</f>
        <v>#N/A</v>
      </c>
      <c r="J566" s="106" t="e">
        <f>VLOOKUP(Tabela410[[#This Row],[Proposta de Referência]],SIMP_M1!A:K,9,FALSE)</f>
        <v>#VALUE!</v>
      </c>
      <c r="K566" s="106" t="e">
        <f>VLOOKUP(Tabela410[[#This Row],[Proposta de Referência]],SIMP_M1!A:K,8,FALSE)</f>
        <v>#VALUE!</v>
      </c>
      <c r="L566" s="107" t="e">
        <f t="shared" si="40"/>
        <v>#VALUE!</v>
      </c>
      <c r="M566" s="107" t="e">
        <f t="shared" si="41"/>
        <v>#VALUE!</v>
      </c>
      <c r="N566" s="142" t="e">
        <f t="shared" si="42"/>
        <v>#VALUE!</v>
      </c>
      <c r="O566" s="142" t="e">
        <f t="shared" si="43"/>
        <v>#N/A</v>
      </c>
      <c r="P566" s="24" t="str">
        <f>IFERROR(VLOOKUP(O566,HOSPITAIS_COM_DIVIDAS!A:E,5,FALSE),"")</f>
        <v/>
      </c>
    </row>
    <row r="567" spans="1:16" x14ac:dyDescent="0.25">
      <c r="A567" s="52" t="e">
        <f>Tabela410[[#This Row],[Status da Proposta]]</f>
        <v>#VALUE!</v>
      </c>
      <c r="B567" s="143">
        <f>MODALIDADE_1!A567</f>
        <v>0</v>
      </c>
      <c r="C567" s="142" t="e">
        <f>VLOOKUP(B567,MODALIDADE_1!A:B,2,FALSE)</f>
        <v>#N/A</v>
      </c>
      <c r="D567" s="142"/>
      <c r="E567" s="94" t="e">
        <f>VLOOKUP(B567,MODALIDADE_1!A:E,5,FALSE)</f>
        <v>#N/A</v>
      </c>
      <c r="F567" s="95" t="e">
        <f>VLOOKUP(B567,MODALIDADE_1!A:C,3,FALSE)</f>
        <v>#N/A</v>
      </c>
      <c r="G567" s="142" t="e">
        <f>VLOOKUP(B567,MODALIDADE_1!A:G,4,FALSE)</f>
        <v>#N/A</v>
      </c>
      <c r="H567" s="142" t="e">
        <f>VLOOKUP(B567,MODALIDADE_1!A:G,6,FALSE)</f>
        <v>#N/A</v>
      </c>
      <c r="I567" s="142" t="e">
        <f>VLOOKUP(B567,MODALIDADE_1!A:G,7,FALSE)</f>
        <v>#N/A</v>
      </c>
      <c r="J567" s="106" t="e">
        <f>VLOOKUP(Tabela410[[#This Row],[Proposta de Referência]],SIMP_M1!A:K,9,FALSE)</f>
        <v>#VALUE!</v>
      </c>
      <c r="K567" s="106" t="e">
        <f>VLOOKUP(Tabela410[[#This Row],[Proposta de Referência]],SIMP_M1!A:K,8,FALSE)</f>
        <v>#VALUE!</v>
      </c>
      <c r="L567" s="107" t="e">
        <f t="shared" si="40"/>
        <v>#VALUE!</v>
      </c>
      <c r="M567" s="107" t="e">
        <f t="shared" si="41"/>
        <v>#VALUE!</v>
      </c>
      <c r="N567" s="142" t="e">
        <f t="shared" si="42"/>
        <v>#VALUE!</v>
      </c>
      <c r="O567" s="142" t="e">
        <f t="shared" si="43"/>
        <v>#N/A</v>
      </c>
      <c r="P567" s="24" t="str">
        <f>IFERROR(VLOOKUP(O567,HOSPITAIS_COM_DIVIDAS!A:E,5,FALSE),"")</f>
        <v/>
      </c>
    </row>
    <row r="568" spans="1:16" x14ac:dyDescent="0.25">
      <c r="A568" s="52" t="e">
        <f>Tabela410[[#This Row],[Status da Proposta]]</f>
        <v>#VALUE!</v>
      </c>
      <c r="B568" s="143">
        <f>MODALIDADE_1!A568</f>
        <v>0</v>
      </c>
      <c r="C568" s="142" t="e">
        <f>VLOOKUP(B568,MODALIDADE_1!A:B,2,FALSE)</f>
        <v>#N/A</v>
      </c>
      <c r="D568" s="142"/>
      <c r="E568" s="94" t="e">
        <f>VLOOKUP(B568,MODALIDADE_1!A:E,5,FALSE)</f>
        <v>#N/A</v>
      </c>
      <c r="F568" s="95" t="e">
        <f>VLOOKUP(B568,MODALIDADE_1!A:C,3,FALSE)</f>
        <v>#N/A</v>
      </c>
      <c r="G568" s="142" t="e">
        <f>VLOOKUP(B568,MODALIDADE_1!A:G,4,FALSE)</f>
        <v>#N/A</v>
      </c>
      <c r="H568" s="142" t="e">
        <f>VLOOKUP(B568,MODALIDADE_1!A:G,6,FALSE)</f>
        <v>#N/A</v>
      </c>
      <c r="I568" s="142" t="e">
        <f>VLOOKUP(B568,MODALIDADE_1!A:G,7,FALSE)</f>
        <v>#N/A</v>
      </c>
      <c r="J568" s="106" t="e">
        <f>VLOOKUP(Tabela410[[#This Row],[Proposta de Referência]],SIMP_M1!A:K,9,FALSE)</f>
        <v>#VALUE!</v>
      </c>
      <c r="K568" s="106" t="e">
        <f>VLOOKUP(Tabela410[[#This Row],[Proposta de Referência]],SIMP_M1!A:K,8,FALSE)</f>
        <v>#VALUE!</v>
      </c>
      <c r="L568" s="107" t="e">
        <f t="shared" si="40"/>
        <v>#VALUE!</v>
      </c>
      <c r="M568" s="107" t="e">
        <f t="shared" si="41"/>
        <v>#VALUE!</v>
      </c>
      <c r="N568" s="142" t="e">
        <f t="shared" si="42"/>
        <v>#VALUE!</v>
      </c>
      <c r="O568" s="142" t="e">
        <f t="shared" si="43"/>
        <v>#N/A</v>
      </c>
      <c r="P568" s="24" t="str">
        <f>IFERROR(VLOOKUP(O568,HOSPITAIS_COM_DIVIDAS!A:E,5,FALSE),"")</f>
        <v/>
      </c>
    </row>
    <row r="569" spans="1:16" x14ac:dyDescent="0.25">
      <c r="A569" s="52" t="e">
        <f>Tabela410[[#This Row],[Status da Proposta]]</f>
        <v>#VALUE!</v>
      </c>
      <c r="B569" s="143">
        <f>MODALIDADE_1!A569</f>
        <v>0</v>
      </c>
      <c r="C569" s="142" t="e">
        <f>VLOOKUP(B569,MODALIDADE_1!A:B,2,FALSE)</f>
        <v>#N/A</v>
      </c>
      <c r="D569" s="142"/>
      <c r="E569" s="94" t="e">
        <f>VLOOKUP(B569,MODALIDADE_1!A:E,5,FALSE)</f>
        <v>#N/A</v>
      </c>
      <c r="F569" s="95" t="e">
        <f>VLOOKUP(B569,MODALIDADE_1!A:C,3,FALSE)</f>
        <v>#N/A</v>
      </c>
      <c r="G569" s="142" t="e">
        <f>VLOOKUP(B569,MODALIDADE_1!A:G,4,FALSE)</f>
        <v>#N/A</v>
      </c>
      <c r="H569" s="142" t="e">
        <f>VLOOKUP(B569,MODALIDADE_1!A:G,6,FALSE)</f>
        <v>#N/A</v>
      </c>
      <c r="I569" s="142" t="e">
        <f>VLOOKUP(B569,MODALIDADE_1!A:G,7,FALSE)</f>
        <v>#N/A</v>
      </c>
      <c r="J569" s="106" t="e">
        <f>VLOOKUP(Tabela410[[#This Row],[Proposta de Referência]],SIMP_M1!A:K,9,FALSE)</f>
        <v>#VALUE!</v>
      </c>
      <c r="K569" s="106" t="e">
        <f>VLOOKUP(Tabela410[[#This Row],[Proposta de Referência]],SIMP_M1!A:K,8,FALSE)</f>
        <v>#VALUE!</v>
      </c>
      <c r="L569" s="107" t="e">
        <f t="shared" si="40"/>
        <v>#VALUE!</v>
      </c>
      <c r="M569" s="107" t="e">
        <f t="shared" si="41"/>
        <v>#VALUE!</v>
      </c>
      <c r="N569" s="142" t="e">
        <f t="shared" si="42"/>
        <v>#VALUE!</v>
      </c>
      <c r="O569" s="142" t="e">
        <f t="shared" si="43"/>
        <v>#N/A</v>
      </c>
      <c r="P569" s="24" t="str">
        <f>IFERROR(VLOOKUP(O569,HOSPITAIS_COM_DIVIDAS!A:E,5,FALSE),"")</f>
        <v/>
      </c>
    </row>
    <row r="570" spans="1:16" x14ac:dyDescent="0.25">
      <c r="A570" s="52" t="e">
        <f>Tabela410[[#This Row],[Status da Proposta]]</f>
        <v>#VALUE!</v>
      </c>
      <c r="B570" s="143">
        <f>MODALIDADE_1!A570</f>
        <v>0</v>
      </c>
      <c r="C570" s="142" t="e">
        <f>VLOOKUP(B570,MODALIDADE_1!A:B,2,FALSE)</f>
        <v>#N/A</v>
      </c>
      <c r="D570" s="142"/>
      <c r="E570" s="94" t="e">
        <f>VLOOKUP(B570,MODALIDADE_1!A:E,5,FALSE)</f>
        <v>#N/A</v>
      </c>
      <c r="F570" s="95" t="e">
        <f>VLOOKUP(B570,MODALIDADE_1!A:C,3,FALSE)</f>
        <v>#N/A</v>
      </c>
      <c r="G570" s="142" t="e">
        <f>VLOOKUP(B570,MODALIDADE_1!A:G,4,FALSE)</f>
        <v>#N/A</v>
      </c>
      <c r="H570" s="142" t="e">
        <f>VLOOKUP(B570,MODALIDADE_1!A:G,6,FALSE)</f>
        <v>#N/A</v>
      </c>
      <c r="I570" s="142" t="e">
        <f>VLOOKUP(B570,MODALIDADE_1!A:G,7,FALSE)</f>
        <v>#N/A</v>
      </c>
      <c r="J570" s="106" t="e">
        <f>VLOOKUP(Tabela410[[#This Row],[Proposta de Referência]],SIMP_M1!A:K,9,FALSE)</f>
        <v>#VALUE!</v>
      </c>
      <c r="K570" s="106" t="e">
        <f>VLOOKUP(Tabela410[[#This Row],[Proposta de Referência]],SIMP_M1!A:K,8,FALSE)</f>
        <v>#VALUE!</v>
      </c>
      <c r="L570" s="107" t="e">
        <f t="shared" si="40"/>
        <v>#VALUE!</v>
      </c>
      <c r="M570" s="107" t="e">
        <f t="shared" si="41"/>
        <v>#VALUE!</v>
      </c>
      <c r="N570" s="142" t="e">
        <f t="shared" si="42"/>
        <v>#VALUE!</v>
      </c>
      <c r="O570" s="142" t="e">
        <f t="shared" si="43"/>
        <v>#N/A</v>
      </c>
      <c r="P570" s="24" t="str">
        <f>IFERROR(VLOOKUP(O570,HOSPITAIS_COM_DIVIDAS!A:E,5,FALSE),"")</f>
        <v/>
      </c>
    </row>
    <row r="571" spans="1:16" x14ac:dyDescent="0.25">
      <c r="A571" s="52" t="e">
        <f>Tabela410[[#This Row],[Status da Proposta]]</f>
        <v>#VALUE!</v>
      </c>
      <c r="B571" s="143">
        <f>MODALIDADE_1!A571</f>
        <v>0</v>
      </c>
      <c r="C571" s="142" t="e">
        <f>VLOOKUP(B571,MODALIDADE_1!A:B,2,FALSE)</f>
        <v>#N/A</v>
      </c>
      <c r="D571" s="142"/>
      <c r="E571" s="94" t="e">
        <f>VLOOKUP(B571,MODALIDADE_1!A:E,5,FALSE)</f>
        <v>#N/A</v>
      </c>
      <c r="F571" s="95" t="e">
        <f>VLOOKUP(B571,MODALIDADE_1!A:C,3,FALSE)</f>
        <v>#N/A</v>
      </c>
      <c r="G571" s="142" t="e">
        <f>VLOOKUP(B571,MODALIDADE_1!A:G,4,FALSE)</f>
        <v>#N/A</v>
      </c>
      <c r="H571" s="142" t="e">
        <f>VLOOKUP(B571,MODALIDADE_1!A:G,6,FALSE)</f>
        <v>#N/A</v>
      </c>
      <c r="I571" s="142" t="e">
        <f>VLOOKUP(B571,MODALIDADE_1!A:G,7,FALSE)</f>
        <v>#N/A</v>
      </c>
      <c r="J571" s="106" t="e">
        <f>VLOOKUP(Tabela410[[#This Row],[Proposta de Referência]],SIMP_M1!A:K,9,FALSE)</f>
        <v>#VALUE!</v>
      </c>
      <c r="K571" s="106" t="e">
        <f>VLOOKUP(Tabela410[[#This Row],[Proposta de Referência]],SIMP_M1!A:K,8,FALSE)</f>
        <v>#VALUE!</v>
      </c>
      <c r="L571" s="107" t="e">
        <f t="shared" si="40"/>
        <v>#VALUE!</v>
      </c>
      <c r="M571" s="107" t="e">
        <f t="shared" si="41"/>
        <v>#VALUE!</v>
      </c>
      <c r="N571" s="142" t="e">
        <f t="shared" si="42"/>
        <v>#VALUE!</v>
      </c>
      <c r="O571" s="142" t="e">
        <f t="shared" si="43"/>
        <v>#N/A</v>
      </c>
      <c r="P571" s="24" t="str">
        <f>IFERROR(VLOOKUP(O571,HOSPITAIS_COM_DIVIDAS!A:E,5,FALSE),"")</f>
        <v/>
      </c>
    </row>
    <row r="572" spans="1:16" x14ac:dyDescent="0.25">
      <c r="A572" s="52" t="e">
        <f>Tabela410[[#This Row],[Status da Proposta]]</f>
        <v>#VALUE!</v>
      </c>
      <c r="B572" s="143">
        <f>MODALIDADE_1!A572</f>
        <v>0</v>
      </c>
      <c r="C572" s="142" t="e">
        <f>VLOOKUP(B572,MODALIDADE_1!A:B,2,FALSE)</f>
        <v>#N/A</v>
      </c>
      <c r="D572" s="142"/>
      <c r="E572" s="94" t="e">
        <f>VLOOKUP(B572,MODALIDADE_1!A:E,5,FALSE)</f>
        <v>#N/A</v>
      </c>
      <c r="F572" s="95" t="e">
        <f>VLOOKUP(B572,MODALIDADE_1!A:C,3,FALSE)</f>
        <v>#N/A</v>
      </c>
      <c r="G572" s="142" t="e">
        <f>VLOOKUP(B572,MODALIDADE_1!A:G,4,FALSE)</f>
        <v>#N/A</v>
      </c>
      <c r="H572" s="142" t="e">
        <f>VLOOKUP(B572,MODALIDADE_1!A:G,6,FALSE)</f>
        <v>#N/A</v>
      </c>
      <c r="I572" s="142" t="e">
        <f>VLOOKUP(B572,MODALIDADE_1!A:G,7,FALSE)</f>
        <v>#N/A</v>
      </c>
      <c r="J572" s="106" t="e">
        <f>VLOOKUP(Tabela410[[#This Row],[Proposta de Referência]],SIMP_M1!A:K,9,FALSE)</f>
        <v>#VALUE!</v>
      </c>
      <c r="K572" s="106" t="e">
        <f>VLOOKUP(Tabela410[[#This Row],[Proposta de Referência]],SIMP_M1!A:K,8,FALSE)</f>
        <v>#VALUE!</v>
      </c>
      <c r="L572" s="107" t="e">
        <f t="shared" si="40"/>
        <v>#VALUE!</v>
      </c>
      <c r="M572" s="107" t="e">
        <f t="shared" si="41"/>
        <v>#VALUE!</v>
      </c>
      <c r="N572" s="142" t="e">
        <f t="shared" si="42"/>
        <v>#VALUE!</v>
      </c>
      <c r="O572" s="142" t="e">
        <f t="shared" si="43"/>
        <v>#N/A</v>
      </c>
      <c r="P572" s="24" t="str">
        <f>IFERROR(VLOOKUP(O572,HOSPITAIS_COM_DIVIDAS!A:E,5,FALSE),"")</f>
        <v/>
      </c>
    </row>
    <row r="573" spans="1:16" x14ac:dyDescent="0.25">
      <c r="A573" s="52" t="e">
        <f>Tabela410[[#This Row],[Status da Proposta]]</f>
        <v>#VALUE!</v>
      </c>
      <c r="B573" s="143">
        <f>MODALIDADE_1!A573</f>
        <v>0</v>
      </c>
      <c r="C573" s="142" t="e">
        <f>VLOOKUP(B573,MODALIDADE_1!A:B,2,FALSE)</f>
        <v>#N/A</v>
      </c>
      <c r="D573" s="142"/>
      <c r="E573" s="94" t="e">
        <f>VLOOKUP(B573,MODALIDADE_1!A:E,5,FALSE)</f>
        <v>#N/A</v>
      </c>
      <c r="F573" s="95" t="e">
        <f>VLOOKUP(B573,MODALIDADE_1!A:C,3,FALSE)</f>
        <v>#N/A</v>
      </c>
      <c r="G573" s="142" t="e">
        <f>VLOOKUP(B573,MODALIDADE_1!A:G,4,FALSE)</f>
        <v>#N/A</v>
      </c>
      <c r="H573" s="142" t="e">
        <f>VLOOKUP(B573,MODALIDADE_1!A:G,6,FALSE)</f>
        <v>#N/A</v>
      </c>
      <c r="I573" s="142" t="e">
        <f>VLOOKUP(B573,MODALIDADE_1!A:G,7,FALSE)</f>
        <v>#N/A</v>
      </c>
      <c r="J573" s="106" t="e">
        <f>VLOOKUP(Tabela410[[#This Row],[Proposta de Referência]],SIMP_M1!A:K,9,FALSE)</f>
        <v>#VALUE!</v>
      </c>
      <c r="K573" s="106" t="e">
        <f>VLOOKUP(Tabela410[[#This Row],[Proposta de Referência]],SIMP_M1!A:K,8,FALSE)</f>
        <v>#VALUE!</v>
      </c>
      <c r="L573" s="107" t="e">
        <f t="shared" si="40"/>
        <v>#VALUE!</v>
      </c>
      <c r="M573" s="107" t="e">
        <f t="shared" si="41"/>
        <v>#VALUE!</v>
      </c>
      <c r="N573" s="142" t="e">
        <f t="shared" si="42"/>
        <v>#VALUE!</v>
      </c>
      <c r="O573" s="142" t="e">
        <f t="shared" si="43"/>
        <v>#N/A</v>
      </c>
      <c r="P573" s="24" t="str">
        <f>IFERROR(VLOOKUP(O573,HOSPITAIS_COM_DIVIDAS!A:E,5,FALSE),"")</f>
        <v/>
      </c>
    </row>
    <row r="574" spans="1:16" x14ac:dyDescent="0.25">
      <c r="A574" s="52" t="e">
        <f>Tabela410[[#This Row],[Status da Proposta]]</f>
        <v>#VALUE!</v>
      </c>
      <c r="B574" s="143">
        <f>MODALIDADE_1!A574</f>
        <v>0</v>
      </c>
      <c r="C574" s="142" t="e">
        <f>VLOOKUP(B574,MODALIDADE_1!A:B,2,FALSE)</f>
        <v>#N/A</v>
      </c>
      <c r="D574" s="142"/>
      <c r="E574" s="94" t="e">
        <f>VLOOKUP(B574,MODALIDADE_1!A:E,5,FALSE)</f>
        <v>#N/A</v>
      </c>
      <c r="F574" s="95" t="e">
        <f>VLOOKUP(B574,MODALIDADE_1!A:C,3,FALSE)</f>
        <v>#N/A</v>
      </c>
      <c r="G574" s="142" t="e">
        <f>VLOOKUP(B574,MODALIDADE_1!A:G,4,FALSE)</f>
        <v>#N/A</v>
      </c>
      <c r="H574" s="142" t="e">
        <f>VLOOKUP(B574,MODALIDADE_1!A:G,6,FALSE)</f>
        <v>#N/A</v>
      </c>
      <c r="I574" s="142" t="e">
        <f>VLOOKUP(B574,MODALIDADE_1!A:G,7,FALSE)</f>
        <v>#N/A</v>
      </c>
      <c r="J574" s="106" t="e">
        <f>VLOOKUP(Tabela410[[#This Row],[Proposta de Referência]],SIMP_M1!A:K,9,FALSE)</f>
        <v>#VALUE!</v>
      </c>
      <c r="K574" s="106" t="e">
        <f>VLOOKUP(Tabela410[[#This Row],[Proposta de Referência]],SIMP_M1!A:K,8,FALSE)</f>
        <v>#VALUE!</v>
      </c>
      <c r="L574" s="107" t="e">
        <f t="shared" si="40"/>
        <v>#VALUE!</v>
      </c>
      <c r="M574" s="107" t="e">
        <f t="shared" si="41"/>
        <v>#VALUE!</v>
      </c>
      <c r="N574" s="142" t="e">
        <f t="shared" si="42"/>
        <v>#VALUE!</v>
      </c>
      <c r="O574" s="142" t="e">
        <f t="shared" si="43"/>
        <v>#N/A</v>
      </c>
      <c r="P574" s="24" t="str">
        <f>IFERROR(VLOOKUP(O574,HOSPITAIS_COM_DIVIDAS!A:E,5,FALSE),"")</f>
        <v/>
      </c>
    </row>
    <row r="575" spans="1:16" x14ac:dyDescent="0.25">
      <c r="A575" s="52" t="e">
        <f>Tabela410[[#This Row],[Status da Proposta]]</f>
        <v>#VALUE!</v>
      </c>
      <c r="B575" s="143">
        <f>MODALIDADE_1!A575</f>
        <v>0</v>
      </c>
      <c r="C575" s="142" t="e">
        <f>VLOOKUP(B575,MODALIDADE_1!A:B,2,FALSE)</f>
        <v>#N/A</v>
      </c>
      <c r="D575" s="142"/>
      <c r="E575" s="94" t="e">
        <f>VLOOKUP(B575,MODALIDADE_1!A:E,5,FALSE)</f>
        <v>#N/A</v>
      </c>
      <c r="F575" s="95" t="e">
        <f>VLOOKUP(B575,MODALIDADE_1!A:C,3,FALSE)</f>
        <v>#N/A</v>
      </c>
      <c r="G575" s="142" t="e">
        <f>VLOOKUP(B575,MODALIDADE_1!A:G,4,FALSE)</f>
        <v>#N/A</v>
      </c>
      <c r="H575" s="142" t="e">
        <f>VLOOKUP(B575,MODALIDADE_1!A:G,6,FALSE)</f>
        <v>#N/A</v>
      </c>
      <c r="I575" s="142" t="e">
        <f>VLOOKUP(B575,MODALIDADE_1!A:G,7,FALSE)</f>
        <v>#N/A</v>
      </c>
      <c r="J575" s="106" t="e">
        <f>VLOOKUP(Tabela410[[#This Row],[Proposta de Referência]],SIMP_M1!A:K,9,FALSE)</f>
        <v>#VALUE!</v>
      </c>
      <c r="K575" s="106" t="e">
        <f>VLOOKUP(Tabela410[[#This Row],[Proposta de Referência]],SIMP_M1!A:K,8,FALSE)</f>
        <v>#VALUE!</v>
      </c>
      <c r="L575" s="107" t="e">
        <f t="shared" si="40"/>
        <v>#VALUE!</v>
      </c>
      <c r="M575" s="107" t="e">
        <f t="shared" si="41"/>
        <v>#VALUE!</v>
      </c>
      <c r="N575" s="142" t="e">
        <f t="shared" si="42"/>
        <v>#VALUE!</v>
      </c>
      <c r="O575" s="142" t="e">
        <f t="shared" si="43"/>
        <v>#N/A</v>
      </c>
      <c r="P575" s="24" t="str">
        <f>IFERROR(VLOOKUP(O575,HOSPITAIS_COM_DIVIDAS!A:E,5,FALSE),"")</f>
        <v/>
      </c>
    </row>
    <row r="576" spans="1:16" x14ac:dyDescent="0.25">
      <c r="A576" s="52" t="e">
        <f>Tabela410[[#This Row],[Status da Proposta]]</f>
        <v>#VALUE!</v>
      </c>
      <c r="B576" s="143">
        <f>MODALIDADE_1!A576</f>
        <v>0</v>
      </c>
      <c r="C576" s="142" t="e">
        <f>VLOOKUP(B576,MODALIDADE_1!A:B,2,FALSE)</f>
        <v>#N/A</v>
      </c>
      <c r="D576" s="142"/>
      <c r="E576" s="94" t="e">
        <f>VLOOKUP(B576,MODALIDADE_1!A:E,5,FALSE)</f>
        <v>#N/A</v>
      </c>
      <c r="F576" s="95" t="e">
        <f>VLOOKUP(B576,MODALIDADE_1!A:C,3,FALSE)</f>
        <v>#N/A</v>
      </c>
      <c r="G576" s="142" t="e">
        <f>VLOOKUP(B576,MODALIDADE_1!A:G,4,FALSE)</f>
        <v>#N/A</v>
      </c>
      <c r="H576" s="142" t="e">
        <f>VLOOKUP(B576,MODALIDADE_1!A:G,6,FALSE)</f>
        <v>#N/A</v>
      </c>
      <c r="I576" s="142" t="e">
        <f>VLOOKUP(B576,MODALIDADE_1!A:G,7,FALSE)</f>
        <v>#N/A</v>
      </c>
      <c r="J576" s="106" t="e">
        <f>VLOOKUP(Tabela410[[#This Row],[Proposta de Referência]],SIMP_M1!A:K,9,FALSE)</f>
        <v>#VALUE!</v>
      </c>
      <c r="K576" s="106" t="e">
        <f>VLOOKUP(Tabela410[[#This Row],[Proposta de Referência]],SIMP_M1!A:K,8,FALSE)</f>
        <v>#VALUE!</v>
      </c>
      <c r="L576" s="107" t="e">
        <f t="shared" si="40"/>
        <v>#VALUE!</v>
      </c>
      <c r="M576" s="107" t="e">
        <f t="shared" si="41"/>
        <v>#VALUE!</v>
      </c>
      <c r="N576" s="142" t="e">
        <f t="shared" si="42"/>
        <v>#VALUE!</v>
      </c>
      <c r="O576" s="142" t="e">
        <f t="shared" si="43"/>
        <v>#N/A</v>
      </c>
      <c r="P576" s="24" t="str">
        <f>IFERROR(VLOOKUP(O576,HOSPITAIS_COM_DIVIDAS!A:E,5,FALSE),"")</f>
        <v/>
      </c>
    </row>
    <row r="577" spans="1:16" x14ac:dyDescent="0.25">
      <c r="A577" s="52" t="e">
        <f>Tabela410[[#This Row],[Status da Proposta]]</f>
        <v>#VALUE!</v>
      </c>
      <c r="B577" s="143">
        <f>MODALIDADE_1!A577</f>
        <v>0</v>
      </c>
      <c r="C577" s="142" t="e">
        <f>VLOOKUP(B577,MODALIDADE_1!A:B,2,FALSE)</f>
        <v>#N/A</v>
      </c>
      <c r="D577" s="142"/>
      <c r="E577" s="94" t="e">
        <f>VLOOKUP(B577,MODALIDADE_1!A:E,5,FALSE)</f>
        <v>#N/A</v>
      </c>
      <c r="F577" s="95" t="e">
        <f>VLOOKUP(B577,MODALIDADE_1!A:C,3,FALSE)</f>
        <v>#N/A</v>
      </c>
      <c r="G577" s="142" t="e">
        <f>VLOOKUP(B577,MODALIDADE_1!A:G,4,FALSE)</f>
        <v>#N/A</v>
      </c>
      <c r="H577" s="142" t="e">
        <f>VLOOKUP(B577,MODALIDADE_1!A:G,6,FALSE)</f>
        <v>#N/A</v>
      </c>
      <c r="I577" s="142" t="e">
        <f>VLOOKUP(B577,MODALIDADE_1!A:G,7,FALSE)</f>
        <v>#N/A</v>
      </c>
      <c r="J577" s="106" t="e">
        <f>VLOOKUP(Tabela410[[#This Row],[Proposta de Referência]],SIMP_M1!A:K,9,FALSE)</f>
        <v>#VALUE!</v>
      </c>
      <c r="K577" s="106" t="e">
        <f>VLOOKUP(Tabela410[[#This Row],[Proposta de Referência]],SIMP_M1!A:K,8,FALSE)</f>
        <v>#VALUE!</v>
      </c>
      <c r="L577" s="107" t="e">
        <f t="shared" si="40"/>
        <v>#VALUE!</v>
      </c>
      <c r="M577" s="107" t="e">
        <f t="shared" si="41"/>
        <v>#VALUE!</v>
      </c>
      <c r="N577" s="142" t="e">
        <f t="shared" si="42"/>
        <v>#VALUE!</v>
      </c>
      <c r="O577" s="142" t="e">
        <f t="shared" si="43"/>
        <v>#N/A</v>
      </c>
      <c r="P577" s="24" t="str">
        <f>IFERROR(VLOOKUP(O577,HOSPITAIS_COM_DIVIDAS!A:E,5,FALSE),"")</f>
        <v/>
      </c>
    </row>
    <row r="578" spans="1:16" x14ac:dyDescent="0.25">
      <c r="A578" s="52" t="e">
        <f>Tabela410[[#This Row],[Status da Proposta]]</f>
        <v>#VALUE!</v>
      </c>
      <c r="B578" s="143">
        <f>MODALIDADE_1!A578</f>
        <v>0</v>
      </c>
      <c r="C578" s="142" t="e">
        <f>VLOOKUP(B578,MODALIDADE_1!A:B,2,FALSE)</f>
        <v>#N/A</v>
      </c>
      <c r="D578" s="142"/>
      <c r="E578" s="94" t="e">
        <f>VLOOKUP(B578,MODALIDADE_1!A:E,5,FALSE)</f>
        <v>#N/A</v>
      </c>
      <c r="F578" s="95" t="e">
        <f>VLOOKUP(B578,MODALIDADE_1!A:C,3,FALSE)</f>
        <v>#N/A</v>
      </c>
      <c r="G578" s="142" t="e">
        <f>VLOOKUP(B578,MODALIDADE_1!A:G,4,FALSE)</f>
        <v>#N/A</v>
      </c>
      <c r="H578" s="142" t="e">
        <f>VLOOKUP(B578,MODALIDADE_1!A:G,6,FALSE)</f>
        <v>#N/A</v>
      </c>
      <c r="I578" s="142" t="e">
        <f>VLOOKUP(B578,MODALIDADE_1!A:G,7,FALSE)</f>
        <v>#N/A</v>
      </c>
      <c r="J578" s="106" t="e">
        <f>VLOOKUP(Tabela410[[#This Row],[Proposta de Referência]],SIMP_M1!A:K,9,FALSE)</f>
        <v>#VALUE!</v>
      </c>
      <c r="K578" s="106" t="e">
        <f>VLOOKUP(Tabela410[[#This Row],[Proposta de Referência]],SIMP_M1!A:K,8,FALSE)</f>
        <v>#VALUE!</v>
      </c>
      <c r="L578" s="107" t="e">
        <f t="shared" si="40"/>
        <v>#VALUE!</v>
      </c>
      <c r="M578" s="107" t="e">
        <f t="shared" si="41"/>
        <v>#VALUE!</v>
      </c>
      <c r="N578" s="142" t="e">
        <f t="shared" si="42"/>
        <v>#VALUE!</v>
      </c>
      <c r="O578" s="142" t="e">
        <f t="shared" si="43"/>
        <v>#N/A</v>
      </c>
      <c r="P578" s="24" t="str">
        <f>IFERROR(VLOOKUP(O578,HOSPITAIS_COM_DIVIDAS!A:E,5,FALSE),"")</f>
        <v/>
      </c>
    </row>
    <row r="579" spans="1:16" x14ac:dyDescent="0.25">
      <c r="A579" s="52" t="e">
        <f>Tabela410[[#This Row],[Status da Proposta]]</f>
        <v>#VALUE!</v>
      </c>
      <c r="B579" s="143">
        <f>MODALIDADE_1!A579</f>
        <v>0</v>
      </c>
      <c r="C579" s="142" t="e">
        <f>VLOOKUP(B579,MODALIDADE_1!A:B,2,FALSE)</f>
        <v>#N/A</v>
      </c>
      <c r="D579" s="142"/>
      <c r="E579" s="94" t="e">
        <f>VLOOKUP(B579,MODALIDADE_1!A:E,5,FALSE)</f>
        <v>#N/A</v>
      </c>
      <c r="F579" s="95" t="e">
        <f>VLOOKUP(B579,MODALIDADE_1!A:C,3,FALSE)</f>
        <v>#N/A</v>
      </c>
      <c r="G579" s="142" t="e">
        <f>VLOOKUP(B579,MODALIDADE_1!A:G,4,FALSE)</f>
        <v>#N/A</v>
      </c>
      <c r="H579" s="142" t="e">
        <f>VLOOKUP(B579,MODALIDADE_1!A:G,6,FALSE)</f>
        <v>#N/A</v>
      </c>
      <c r="I579" s="142" t="e">
        <f>VLOOKUP(B579,MODALIDADE_1!A:G,7,FALSE)</f>
        <v>#N/A</v>
      </c>
      <c r="J579" s="106" t="e">
        <f>VLOOKUP(Tabela410[[#This Row],[Proposta de Referência]],SIMP_M1!A:K,9,FALSE)</f>
        <v>#VALUE!</v>
      </c>
      <c r="K579" s="106" t="e">
        <f>VLOOKUP(Tabela410[[#This Row],[Proposta de Referência]],SIMP_M1!A:K,8,FALSE)</f>
        <v>#VALUE!</v>
      </c>
      <c r="L579" s="107" t="e">
        <f t="shared" si="40"/>
        <v>#VALUE!</v>
      </c>
      <c r="M579" s="107" t="e">
        <f t="shared" si="41"/>
        <v>#VALUE!</v>
      </c>
      <c r="N579" s="142" t="e">
        <f t="shared" si="42"/>
        <v>#VALUE!</v>
      </c>
      <c r="O579" s="142" t="e">
        <f t="shared" si="43"/>
        <v>#N/A</v>
      </c>
      <c r="P579" s="24" t="str">
        <f>IFERROR(VLOOKUP(O579,HOSPITAIS_COM_DIVIDAS!A:E,5,FALSE),"")</f>
        <v/>
      </c>
    </row>
    <row r="580" spans="1:16" x14ac:dyDescent="0.25">
      <c r="A580" s="52" t="e">
        <f>Tabela410[[#This Row],[Status da Proposta]]</f>
        <v>#VALUE!</v>
      </c>
      <c r="B580" s="143">
        <f>MODALIDADE_1!A580</f>
        <v>0</v>
      </c>
      <c r="C580" s="142" t="e">
        <f>VLOOKUP(B580,MODALIDADE_1!A:B,2,FALSE)</f>
        <v>#N/A</v>
      </c>
      <c r="D580" s="142"/>
      <c r="E580" s="94" t="e">
        <f>VLOOKUP(B580,MODALIDADE_1!A:E,5,FALSE)</f>
        <v>#N/A</v>
      </c>
      <c r="F580" s="95" t="e">
        <f>VLOOKUP(B580,MODALIDADE_1!A:C,3,FALSE)</f>
        <v>#N/A</v>
      </c>
      <c r="G580" s="142" t="e">
        <f>VLOOKUP(B580,MODALIDADE_1!A:G,4,FALSE)</f>
        <v>#N/A</v>
      </c>
      <c r="H580" s="142" t="e">
        <f>VLOOKUP(B580,MODALIDADE_1!A:G,6,FALSE)</f>
        <v>#N/A</v>
      </c>
      <c r="I580" s="142" t="e">
        <f>VLOOKUP(B580,MODALIDADE_1!A:G,7,FALSE)</f>
        <v>#N/A</v>
      </c>
      <c r="J580" s="106" t="e">
        <f>VLOOKUP(Tabela410[[#This Row],[Proposta de Referência]],SIMP_M1!A:K,9,FALSE)</f>
        <v>#VALUE!</v>
      </c>
      <c r="K580" s="106" t="e">
        <f>VLOOKUP(Tabela410[[#This Row],[Proposta de Referência]],SIMP_M1!A:K,8,FALSE)</f>
        <v>#VALUE!</v>
      </c>
      <c r="L580" s="107" t="e">
        <f t="shared" si="40"/>
        <v>#VALUE!</v>
      </c>
      <c r="M580" s="107" t="e">
        <f t="shared" si="41"/>
        <v>#VALUE!</v>
      </c>
      <c r="N580" s="142" t="e">
        <f t="shared" si="42"/>
        <v>#VALUE!</v>
      </c>
      <c r="O580" s="142" t="e">
        <f t="shared" si="43"/>
        <v>#N/A</v>
      </c>
      <c r="P580" s="24" t="str">
        <f>IFERROR(VLOOKUP(O580,HOSPITAIS_COM_DIVIDAS!A:E,5,FALSE),"")</f>
        <v/>
      </c>
    </row>
    <row r="581" spans="1:16" x14ac:dyDescent="0.25">
      <c r="A581" s="52" t="e">
        <f>Tabela410[[#This Row],[Status da Proposta]]</f>
        <v>#VALUE!</v>
      </c>
      <c r="B581" s="143">
        <f>MODALIDADE_1!A581</f>
        <v>0</v>
      </c>
      <c r="C581" s="142" t="e">
        <f>VLOOKUP(B581,MODALIDADE_1!A:B,2,FALSE)</f>
        <v>#N/A</v>
      </c>
      <c r="D581" s="142"/>
      <c r="E581" s="94" t="e">
        <f>VLOOKUP(B581,MODALIDADE_1!A:E,5,FALSE)</f>
        <v>#N/A</v>
      </c>
      <c r="F581" s="95" t="e">
        <f>VLOOKUP(B581,MODALIDADE_1!A:C,3,FALSE)</f>
        <v>#N/A</v>
      </c>
      <c r="G581" s="142" t="e">
        <f>VLOOKUP(B581,MODALIDADE_1!A:G,4,FALSE)</f>
        <v>#N/A</v>
      </c>
      <c r="H581" s="142" t="e">
        <f>VLOOKUP(B581,MODALIDADE_1!A:G,6,FALSE)</f>
        <v>#N/A</v>
      </c>
      <c r="I581" s="142" t="e">
        <f>VLOOKUP(B581,MODALIDADE_1!A:G,7,FALSE)</f>
        <v>#N/A</v>
      </c>
      <c r="J581" s="106" t="e">
        <f>VLOOKUP(Tabela410[[#This Row],[Proposta de Referência]],SIMP_M1!A:K,9,FALSE)</f>
        <v>#VALUE!</v>
      </c>
      <c r="K581" s="106" t="e">
        <f>VLOOKUP(Tabela410[[#This Row],[Proposta de Referência]],SIMP_M1!A:K,8,FALSE)</f>
        <v>#VALUE!</v>
      </c>
      <c r="L581" s="107" t="e">
        <f t="shared" si="40"/>
        <v>#VALUE!</v>
      </c>
      <c r="M581" s="107" t="e">
        <f t="shared" si="41"/>
        <v>#VALUE!</v>
      </c>
      <c r="N581" s="142" t="e">
        <f t="shared" si="42"/>
        <v>#VALUE!</v>
      </c>
      <c r="O581" s="142" t="e">
        <f t="shared" si="43"/>
        <v>#N/A</v>
      </c>
      <c r="P581" s="24" t="str">
        <f>IFERROR(VLOOKUP(O581,HOSPITAIS_COM_DIVIDAS!A:E,5,FALSE),"")</f>
        <v/>
      </c>
    </row>
    <row r="582" spans="1:16" x14ac:dyDescent="0.25">
      <c r="A582" s="52" t="e">
        <f>Tabela410[[#This Row],[Status da Proposta]]</f>
        <v>#VALUE!</v>
      </c>
      <c r="B582" s="143">
        <f>MODALIDADE_1!A582</f>
        <v>0</v>
      </c>
      <c r="C582" s="142" t="e">
        <f>VLOOKUP(B582,MODALIDADE_1!A:B,2,FALSE)</f>
        <v>#N/A</v>
      </c>
      <c r="D582" s="142"/>
      <c r="E582" s="94" t="e">
        <f>VLOOKUP(B582,MODALIDADE_1!A:E,5,FALSE)</f>
        <v>#N/A</v>
      </c>
      <c r="F582" s="95" t="e">
        <f>VLOOKUP(B582,MODALIDADE_1!A:C,3,FALSE)</f>
        <v>#N/A</v>
      </c>
      <c r="G582" s="142" t="e">
        <f>VLOOKUP(B582,MODALIDADE_1!A:G,4,FALSE)</f>
        <v>#N/A</v>
      </c>
      <c r="H582" s="142" t="e">
        <f>VLOOKUP(B582,MODALIDADE_1!A:G,6,FALSE)</f>
        <v>#N/A</v>
      </c>
      <c r="I582" s="142" t="e">
        <f>VLOOKUP(B582,MODALIDADE_1!A:G,7,FALSE)</f>
        <v>#N/A</v>
      </c>
      <c r="J582" s="106" t="e">
        <f>VLOOKUP(Tabela410[[#This Row],[Proposta de Referência]],SIMP_M1!A:K,9,FALSE)</f>
        <v>#VALUE!</v>
      </c>
      <c r="K582" s="106" t="e">
        <f>VLOOKUP(Tabela410[[#This Row],[Proposta de Referência]],SIMP_M1!A:K,8,FALSE)</f>
        <v>#VALUE!</v>
      </c>
      <c r="L582" s="107" t="e">
        <f t="shared" si="40"/>
        <v>#VALUE!</v>
      </c>
      <c r="M582" s="107" t="e">
        <f t="shared" si="41"/>
        <v>#VALUE!</v>
      </c>
      <c r="N582" s="142" t="e">
        <f t="shared" si="42"/>
        <v>#VALUE!</v>
      </c>
      <c r="O582" s="142" t="e">
        <f t="shared" si="43"/>
        <v>#N/A</v>
      </c>
      <c r="P582" s="24" t="str">
        <f>IFERROR(VLOOKUP(O582,HOSPITAIS_COM_DIVIDAS!A:E,5,FALSE),"")</f>
        <v/>
      </c>
    </row>
    <row r="583" spans="1:16" x14ac:dyDescent="0.25">
      <c r="A583" s="52" t="e">
        <f>Tabela410[[#This Row],[Status da Proposta]]</f>
        <v>#VALUE!</v>
      </c>
      <c r="B583" s="143">
        <f>MODALIDADE_1!A583</f>
        <v>0</v>
      </c>
      <c r="C583" s="142" t="e">
        <f>VLOOKUP(B583,MODALIDADE_1!A:B,2,FALSE)</f>
        <v>#N/A</v>
      </c>
      <c r="D583" s="142"/>
      <c r="E583" s="94" t="e">
        <f>VLOOKUP(B583,MODALIDADE_1!A:E,5,FALSE)</f>
        <v>#N/A</v>
      </c>
      <c r="F583" s="95" t="e">
        <f>VLOOKUP(B583,MODALIDADE_1!A:C,3,FALSE)</f>
        <v>#N/A</v>
      </c>
      <c r="G583" s="142" t="e">
        <f>VLOOKUP(B583,MODALIDADE_1!A:G,4,FALSE)</f>
        <v>#N/A</v>
      </c>
      <c r="H583" s="142" t="e">
        <f>VLOOKUP(B583,MODALIDADE_1!A:G,6,FALSE)</f>
        <v>#N/A</v>
      </c>
      <c r="I583" s="142" t="e">
        <f>VLOOKUP(B583,MODALIDADE_1!A:G,7,FALSE)</f>
        <v>#N/A</v>
      </c>
      <c r="J583" s="106" t="e">
        <f>VLOOKUP(Tabela410[[#This Row],[Proposta de Referência]],SIMP_M1!A:K,9,FALSE)</f>
        <v>#VALUE!</v>
      </c>
      <c r="K583" s="106" t="e">
        <f>VLOOKUP(Tabela410[[#This Row],[Proposta de Referência]],SIMP_M1!A:K,8,FALSE)</f>
        <v>#VALUE!</v>
      </c>
      <c r="L583" s="107" t="e">
        <f t="shared" si="40"/>
        <v>#VALUE!</v>
      </c>
      <c r="M583" s="107" t="e">
        <f t="shared" si="41"/>
        <v>#VALUE!</v>
      </c>
      <c r="N583" s="142" t="e">
        <f t="shared" si="42"/>
        <v>#VALUE!</v>
      </c>
      <c r="O583" s="142" t="e">
        <f t="shared" si="43"/>
        <v>#N/A</v>
      </c>
      <c r="P583" s="24" t="str">
        <f>IFERROR(VLOOKUP(O583,HOSPITAIS_COM_DIVIDAS!A:E,5,FALSE),"")</f>
        <v/>
      </c>
    </row>
    <row r="584" spans="1:16" x14ac:dyDescent="0.25">
      <c r="A584" s="52" t="e">
        <f>Tabela410[[#This Row],[Status da Proposta]]</f>
        <v>#VALUE!</v>
      </c>
      <c r="B584" s="143">
        <f>MODALIDADE_1!A584</f>
        <v>0</v>
      </c>
      <c r="C584" s="142" t="e">
        <f>VLOOKUP(B584,MODALIDADE_1!A:B,2,FALSE)</f>
        <v>#N/A</v>
      </c>
      <c r="D584" s="142"/>
      <c r="E584" s="94" t="e">
        <f>VLOOKUP(B584,MODALIDADE_1!A:E,5,FALSE)</f>
        <v>#N/A</v>
      </c>
      <c r="F584" s="95" t="e">
        <f>VLOOKUP(B584,MODALIDADE_1!A:C,3,FALSE)</f>
        <v>#N/A</v>
      </c>
      <c r="G584" s="142" t="e">
        <f>VLOOKUP(B584,MODALIDADE_1!A:G,4,FALSE)</f>
        <v>#N/A</v>
      </c>
      <c r="H584" s="142" t="e">
        <f>VLOOKUP(B584,MODALIDADE_1!A:G,6,FALSE)</f>
        <v>#N/A</v>
      </c>
      <c r="I584" s="142" t="e">
        <f>VLOOKUP(B584,MODALIDADE_1!A:G,7,FALSE)</f>
        <v>#N/A</v>
      </c>
      <c r="J584" s="106" t="e">
        <f>VLOOKUP(Tabela410[[#This Row],[Proposta de Referência]],SIMP_M1!A:K,9,FALSE)</f>
        <v>#VALUE!</v>
      </c>
      <c r="K584" s="106" t="e">
        <f>VLOOKUP(Tabela410[[#This Row],[Proposta de Referência]],SIMP_M1!A:K,8,FALSE)</f>
        <v>#VALUE!</v>
      </c>
      <c r="L584" s="107" t="e">
        <f t="shared" si="40"/>
        <v>#VALUE!</v>
      </c>
      <c r="M584" s="107" t="e">
        <f t="shared" si="41"/>
        <v>#VALUE!</v>
      </c>
      <c r="N584" s="142" t="e">
        <f t="shared" si="42"/>
        <v>#VALUE!</v>
      </c>
      <c r="O584" s="142" t="e">
        <f t="shared" si="43"/>
        <v>#N/A</v>
      </c>
      <c r="P584" s="24" t="str">
        <f>IFERROR(VLOOKUP(O584,HOSPITAIS_COM_DIVIDAS!A:E,5,FALSE),"")</f>
        <v/>
      </c>
    </row>
    <row r="585" spans="1:16" x14ac:dyDescent="0.25">
      <c r="A585" s="52" t="e">
        <f>Tabela410[[#This Row],[Status da Proposta]]</f>
        <v>#VALUE!</v>
      </c>
      <c r="B585" s="143">
        <f>MODALIDADE_1!A585</f>
        <v>0</v>
      </c>
      <c r="C585" s="142" t="e">
        <f>VLOOKUP(B585,MODALIDADE_1!A:B,2,FALSE)</f>
        <v>#N/A</v>
      </c>
      <c r="D585" s="142"/>
      <c r="E585" s="94" t="e">
        <f>VLOOKUP(B585,MODALIDADE_1!A:E,5,FALSE)</f>
        <v>#N/A</v>
      </c>
      <c r="F585" s="95" t="e">
        <f>VLOOKUP(B585,MODALIDADE_1!A:C,3,FALSE)</f>
        <v>#N/A</v>
      </c>
      <c r="G585" s="142" t="e">
        <f>VLOOKUP(B585,MODALIDADE_1!A:G,4,FALSE)</f>
        <v>#N/A</v>
      </c>
      <c r="H585" s="142" t="e">
        <f>VLOOKUP(B585,MODALIDADE_1!A:G,6,FALSE)</f>
        <v>#N/A</v>
      </c>
      <c r="I585" s="142" t="e">
        <f>VLOOKUP(B585,MODALIDADE_1!A:G,7,FALSE)</f>
        <v>#N/A</v>
      </c>
      <c r="J585" s="106" t="e">
        <f>VLOOKUP(Tabela410[[#This Row],[Proposta de Referência]],SIMP_M1!A:K,9,FALSE)</f>
        <v>#VALUE!</v>
      </c>
      <c r="K585" s="106" t="e">
        <f>VLOOKUP(Tabela410[[#This Row],[Proposta de Referência]],SIMP_M1!A:K,8,FALSE)</f>
        <v>#VALUE!</v>
      </c>
      <c r="L585" s="107" t="e">
        <f t="shared" si="40"/>
        <v>#VALUE!</v>
      </c>
      <c r="M585" s="107" t="e">
        <f t="shared" si="41"/>
        <v>#VALUE!</v>
      </c>
      <c r="N585" s="142" t="e">
        <f t="shared" si="42"/>
        <v>#VALUE!</v>
      </c>
      <c r="O585" s="142" t="e">
        <f t="shared" si="43"/>
        <v>#N/A</v>
      </c>
      <c r="P585" s="24" t="str">
        <f>IFERROR(VLOOKUP(O585,HOSPITAIS_COM_DIVIDAS!A:E,5,FALSE),"")</f>
        <v/>
      </c>
    </row>
    <row r="586" spans="1:16" x14ac:dyDescent="0.25">
      <c r="A586" s="52" t="e">
        <f>Tabela410[[#This Row],[Status da Proposta]]</f>
        <v>#VALUE!</v>
      </c>
      <c r="B586" s="143">
        <f>MODALIDADE_1!A586</f>
        <v>0</v>
      </c>
      <c r="C586" s="142" t="e">
        <f>VLOOKUP(B586,MODALIDADE_1!A:B,2,FALSE)</f>
        <v>#N/A</v>
      </c>
      <c r="D586" s="142"/>
      <c r="E586" s="94" t="e">
        <f>VLOOKUP(B586,MODALIDADE_1!A:E,5,FALSE)</f>
        <v>#N/A</v>
      </c>
      <c r="F586" s="95" t="e">
        <f>VLOOKUP(B586,MODALIDADE_1!A:C,3,FALSE)</f>
        <v>#N/A</v>
      </c>
      <c r="G586" s="142" t="e">
        <f>VLOOKUP(B586,MODALIDADE_1!A:G,4,FALSE)</f>
        <v>#N/A</v>
      </c>
      <c r="H586" s="142" t="e">
        <f>VLOOKUP(B586,MODALIDADE_1!A:G,6,FALSE)</f>
        <v>#N/A</v>
      </c>
      <c r="I586" s="142" t="e">
        <f>VLOOKUP(B586,MODALIDADE_1!A:G,7,FALSE)</f>
        <v>#N/A</v>
      </c>
      <c r="J586" s="106" t="e">
        <f>VLOOKUP(Tabela410[[#This Row],[Proposta de Referência]],SIMP_M1!A:K,9,FALSE)</f>
        <v>#VALUE!</v>
      </c>
      <c r="K586" s="106" t="e">
        <f>VLOOKUP(Tabela410[[#This Row],[Proposta de Referência]],SIMP_M1!A:K,8,FALSE)</f>
        <v>#VALUE!</v>
      </c>
      <c r="L586" s="107" t="e">
        <f t="shared" si="40"/>
        <v>#VALUE!</v>
      </c>
      <c r="M586" s="107" t="e">
        <f t="shared" si="41"/>
        <v>#VALUE!</v>
      </c>
      <c r="N586" s="142" t="e">
        <f t="shared" si="42"/>
        <v>#VALUE!</v>
      </c>
      <c r="O586" s="142" t="e">
        <f t="shared" si="43"/>
        <v>#N/A</v>
      </c>
      <c r="P586" s="24" t="str">
        <f>IFERROR(VLOOKUP(O586,HOSPITAIS_COM_DIVIDAS!A:E,5,FALSE),"")</f>
        <v/>
      </c>
    </row>
    <row r="587" spans="1:16" x14ac:dyDescent="0.25">
      <c r="A587" s="52" t="e">
        <f>Tabela410[[#This Row],[Status da Proposta]]</f>
        <v>#VALUE!</v>
      </c>
      <c r="B587" s="143">
        <f>MODALIDADE_1!A587</f>
        <v>0</v>
      </c>
      <c r="C587" s="142" t="e">
        <f>VLOOKUP(B587,MODALIDADE_1!A:B,2,FALSE)</f>
        <v>#N/A</v>
      </c>
      <c r="D587" s="142"/>
      <c r="E587" s="94" t="e">
        <f>VLOOKUP(B587,MODALIDADE_1!A:E,5,FALSE)</f>
        <v>#N/A</v>
      </c>
      <c r="F587" s="95" t="e">
        <f>VLOOKUP(B587,MODALIDADE_1!A:C,3,FALSE)</f>
        <v>#N/A</v>
      </c>
      <c r="G587" s="142" t="e">
        <f>VLOOKUP(B587,MODALIDADE_1!A:G,4,FALSE)</f>
        <v>#N/A</v>
      </c>
      <c r="H587" s="142" t="e">
        <f>VLOOKUP(B587,MODALIDADE_1!A:G,6,FALSE)</f>
        <v>#N/A</v>
      </c>
      <c r="I587" s="142" t="e">
        <f>VLOOKUP(B587,MODALIDADE_1!A:G,7,FALSE)</f>
        <v>#N/A</v>
      </c>
      <c r="J587" s="106" t="e">
        <f>VLOOKUP(Tabela410[[#This Row],[Proposta de Referência]],SIMP_M1!A:K,9,FALSE)</f>
        <v>#VALUE!</v>
      </c>
      <c r="K587" s="106" t="e">
        <f>VLOOKUP(Tabela410[[#This Row],[Proposta de Referência]],SIMP_M1!A:K,8,FALSE)</f>
        <v>#VALUE!</v>
      </c>
      <c r="L587" s="107" t="e">
        <f t="shared" si="40"/>
        <v>#VALUE!</v>
      </c>
      <c r="M587" s="107" t="e">
        <f t="shared" si="41"/>
        <v>#VALUE!</v>
      </c>
      <c r="N587" s="142" t="e">
        <f t="shared" si="42"/>
        <v>#VALUE!</v>
      </c>
      <c r="O587" s="142" t="e">
        <f t="shared" si="43"/>
        <v>#N/A</v>
      </c>
      <c r="P587" s="24" t="str">
        <f>IFERROR(VLOOKUP(O587,HOSPITAIS_COM_DIVIDAS!A:E,5,FALSE),"")</f>
        <v/>
      </c>
    </row>
    <row r="588" spans="1:16" x14ac:dyDescent="0.25">
      <c r="A588" s="52" t="e">
        <f>Tabela410[[#This Row],[Status da Proposta]]</f>
        <v>#VALUE!</v>
      </c>
      <c r="B588" s="143">
        <f>MODALIDADE_1!A588</f>
        <v>0</v>
      </c>
      <c r="C588" s="142" t="e">
        <f>VLOOKUP(B588,MODALIDADE_1!A:B,2,FALSE)</f>
        <v>#N/A</v>
      </c>
      <c r="D588" s="142"/>
      <c r="E588" s="94" t="e">
        <f>VLOOKUP(B588,MODALIDADE_1!A:E,5,FALSE)</f>
        <v>#N/A</v>
      </c>
      <c r="F588" s="95" t="e">
        <f>VLOOKUP(B588,MODALIDADE_1!A:C,3,FALSE)</f>
        <v>#N/A</v>
      </c>
      <c r="G588" s="142" t="e">
        <f>VLOOKUP(B588,MODALIDADE_1!A:G,4,FALSE)</f>
        <v>#N/A</v>
      </c>
      <c r="H588" s="142" t="e">
        <f>VLOOKUP(B588,MODALIDADE_1!A:G,6,FALSE)</f>
        <v>#N/A</v>
      </c>
      <c r="I588" s="142" t="e">
        <f>VLOOKUP(B588,MODALIDADE_1!A:G,7,FALSE)</f>
        <v>#N/A</v>
      </c>
      <c r="J588" s="106" t="e">
        <f>VLOOKUP(Tabela410[[#This Row],[Proposta de Referência]],SIMP_M1!A:K,9,FALSE)</f>
        <v>#VALUE!</v>
      </c>
      <c r="K588" s="106" t="e">
        <f>VLOOKUP(Tabela410[[#This Row],[Proposta de Referência]],SIMP_M1!A:K,8,FALSE)</f>
        <v>#VALUE!</v>
      </c>
      <c r="L588" s="107" t="e">
        <f t="shared" si="40"/>
        <v>#VALUE!</v>
      </c>
      <c r="M588" s="107" t="e">
        <f t="shared" si="41"/>
        <v>#VALUE!</v>
      </c>
      <c r="N588" s="142" t="e">
        <f t="shared" si="42"/>
        <v>#VALUE!</v>
      </c>
      <c r="O588" s="142" t="e">
        <f t="shared" si="43"/>
        <v>#N/A</v>
      </c>
      <c r="P588" s="24" t="str">
        <f>IFERROR(VLOOKUP(O588,HOSPITAIS_COM_DIVIDAS!A:E,5,FALSE),"")</f>
        <v/>
      </c>
    </row>
    <row r="589" spans="1:16" x14ac:dyDescent="0.25">
      <c r="A589" s="52" t="e">
        <f>Tabela410[[#This Row],[Status da Proposta]]</f>
        <v>#VALUE!</v>
      </c>
      <c r="B589" s="143">
        <f>MODALIDADE_1!A589</f>
        <v>0</v>
      </c>
      <c r="C589" s="142" t="e">
        <f>VLOOKUP(B589,MODALIDADE_1!A:B,2,FALSE)</f>
        <v>#N/A</v>
      </c>
      <c r="D589" s="142"/>
      <c r="E589" s="94" t="e">
        <f>VLOOKUP(B589,MODALIDADE_1!A:E,5,FALSE)</f>
        <v>#N/A</v>
      </c>
      <c r="F589" s="95" t="e">
        <f>VLOOKUP(B589,MODALIDADE_1!A:C,3,FALSE)</f>
        <v>#N/A</v>
      </c>
      <c r="G589" s="142" t="e">
        <f>VLOOKUP(B589,MODALIDADE_1!A:G,4,FALSE)</f>
        <v>#N/A</v>
      </c>
      <c r="H589" s="142" t="e">
        <f>VLOOKUP(B589,MODALIDADE_1!A:G,6,FALSE)</f>
        <v>#N/A</v>
      </c>
      <c r="I589" s="142" t="e">
        <f>VLOOKUP(B589,MODALIDADE_1!A:G,7,FALSE)</f>
        <v>#N/A</v>
      </c>
      <c r="J589" s="106" t="e">
        <f>VLOOKUP(Tabela410[[#This Row],[Proposta de Referência]],SIMP_M1!A:K,9,FALSE)</f>
        <v>#VALUE!</v>
      </c>
      <c r="K589" s="106" t="e">
        <f>VLOOKUP(Tabela410[[#This Row],[Proposta de Referência]],SIMP_M1!A:K,8,FALSE)</f>
        <v>#VALUE!</v>
      </c>
      <c r="L589" s="107" t="e">
        <f t="shared" si="40"/>
        <v>#VALUE!</v>
      </c>
      <c r="M589" s="107" t="e">
        <f t="shared" si="41"/>
        <v>#VALUE!</v>
      </c>
      <c r="N589" s="142" t="e">
        <f t="shared" si="42"/>
        <v>#VALUE!</v>
      </c>
      <c r="O589" s="142" t="e">
        <f t="shared" si="43"/>
        <v>#N/A</v>
      </c>
      <c r="P589" s="24" t="str">
        <f>IFERROR(VLOOKUP(O589,HOSPITAIS_COM_DIVIDAS!A:E,5,FALSE),"")</f>
        <v/>
      </c>
    </row>
    <row r="590" spans="1:16" x14ac:dyDescent="0.25">
      <c r="A590" s="52" t="e">
        <f>Tabela410[[#This Row],[Status da Proposta]]</f>
        <v>#VALUE!</v>
      </c>
      <c r="B590" s="143">
        <f>MODALIDADE_1!A590</f>
        <v>0</v>
      </c>
      <c r="C590" s="142" t="e">
        <f>VLOOKUP(B590,MODALIDADE_1!A:B,2,FALSE)</f>
        <v>#N/A</v>
      </c>
      <c r="D590" s="142"/>
      <c r="E590" s="94" t="e">
        <f>VLOOKUP(B590,MODALIDADE_1!A:E,5,FALSE)</f>
        <v>#N/A</v>
      </c>
      <c r="F590" s="95" t="e">
        <f>VLOOKUP(B590,MODALIDADE_1!A:C,3,FALSE)</f>
        <v>#N/A</v>
      </c>
      <c r="G590" s="142" t="e">
        <f>VLOOKUP(B590,MODALIDADE_1!A:G,4,FALSE)</f>
        <v>#N/A</v>
      </c>
      <c r="H590" s="142" t="e">
        <f>VLOOKUP(B590,MODALIDADE_1!A:G,6,FALSE)</f>
        <v>#N/A</v>
      </c>
      <c r="I590" s="142" t="e">
        <f>VLOOKUP(B590,MODALIDADE_1!A:G,7,FALSE)</f>
        <v>#N/A</v>
      </c>
      <c r="J590" s="106" t="e">
        <f>VLOOKUP(Tabela410[[#This Row],[Proposta de Referência]],SIMP_M1!A:K,9,FALSE)</f>
        <v>#VALUE!</v>
      </c>
      <c r="K590" s="106" t="e">
        <f>VLOOKUP(Tabela410[[#This Row],[Proposta de Referência]],SIMP_M1!A:K,8,FALSE)</f>
        <v>#VALUE!</v>
      </c>
      <c r="L590" s="107" t="e">
        <f t="shared" si="40"/>
        <v>#VALUE!</v>
      </c>
      <c r="M590" s="107" t="e">
        <f t="shared" si="41"/>
        <v>#VALUE!</v>
      </c>
      <c r="N590" s="142" t="e">
        <f t="shared" si="42"/>
        <v>#VALUE!</v>
      </c>
      <c r="O590" s="142" t="e">
        <f t="shared" si="43"/>
        <v>#N/A</v>
      </c>
      <c r="P590" s="24" t="str">
        <f>IFERROR(VLOOKUP(O590,HOSPITAIS_COM_DIVIDAS!A:E,5,FALSE),"")</f>
        <v/>
      </c>
    </row>
    <row r="591" spans="1:16" x14ac:dyDescent="0.25">
      <c r="A591" s="52" t="e">
        <f>Tabela410[[#This Row],[Status da Proposta]]</f>
        <v>#VALUE!</v>
      </c>
      <c r="B591" s="143">
        <f>MODALIDADE_1!A591</f>
        <v>0</v>
      </c>
      <c r="C591" s="142" t="e">
        <f>VLOOKUP(B591,MODALIDADE_1!A:B,2,FALSE)</f>
        <v>#N/A</v>
      </c>
      <c r="D591" s="142"/>
      <c r="E591" s="94" t="e">
        <f>VLOOKUP(B591,MODALIDADE_1!A:E,5,FALSE)</f>
        <v>#N/A</v>
      </c>
      <c r="F591" s="95" t="e">
        <f>VLOOKUP(B591,MODALIDADE_1!A:C,3,FALSE)</f>
        <v>#N/A</v>
      </c>
      <c r="G591" s="142" t="e">
        <f>VLOOKUP(B591,MODALIDADE_1!A:G,4,FALSE)</f>
        <v>#N/A</v>
      </c>
      <c r="H591" s="142" t="e">
        <f>VLOOKUP(B591,MODALIDADE_1!A:G,6,FALSE)</f>
        <v>#N/A</v>
      </c>
      <c r="I591" s="142" t="e">
        <f>VLOOKUP(B591,MODALIDADE_1!A:G,7,FALSE)</f>
        <v>#N/A</v>
      </c>
      <c r="J591" s="106" t="e">
        <f>VLOOKUP(Tabela410[[#This Row],[Proposta de Referência]],SIMP_M1!A:K,9,FALSE)</f>
        <v>#VALUE!</v>
      </c>
      <c r="K591" s="106" t="e">
        <f>VLOOKUP(Tabela410[[#This Row],[Proposta de Referência]],SIMP_M1!A:K,8,FALSE)</f>
        <v>#VALUE!</v>
      </c>
      <c r="L591" s="107" t="e">
        <f t="shared" si="40"/>
        <v>#VALUE!</v>
      </c>
      <c r="M591" s="107" t="e">
        <f t="shared" si="41"/>
        <v>#VALUE!</v>
      </c>
      <c r="N591" s="142" t="e">
        <f t="shared" si="42"/>
        <v>#VALUE!</v>
      </c>
      <c r="O591" s="142" t="e">
        <f t="shared" si="43"/>
        <v>#N/A</v>
      </c>
      <c r="P591" s="24" t="str">
        <f>IFERROR(VLOOKUP(O591,HOSPITAIS_COM_DIVIDAS!A:E,5,FALSE),"")</f>
        <v/>
      </c>
    </row>
    <row r="592" spans="1:16" x14ac:dyDescent="0.25">
      <c r="A592" s="52" t="e">
        <f>Tabela410[[#This Row],[Status da Proposta]]</f>
        <v>#VALUE!</v>
      </c>
      <c r="B592" s="143">
        <f>MODALIDADE_1!A592</f>
        <v>0</v>
      </c>
      <c r="C592" s="142" t="e">
        <f>VLOOKUP(B592,MODALIDADE_1!A:B,2,FALSE)</f>
        <v>#N/A</v>
      </c>
      <c r="D592" s="142"/>
      <c r="E592" s="94" t="e">
        <f>VLOOKUP(B592,MODALIDADE_1!A:E,5,FALSE)</f>
        <v>#N/A</v>
      </c>
      <c r="F592" s="95" t="e">
        <f>VLOOKUP(B592,MODALIDADE_1!A:C,3,FALSE)</f>
        <v>#N/A</v>
      </c>
      <c r="G592" s="142" t="e">
        <f>VLOOKUP(B592,MODALIDADE_1!A:G,4,FALSE)</f>
        <v>#N/A</v>
      </c>
      <c r="H592" s="142" t="e">
        <f>VLOOKUP(B592,MODALIDADE_1!A:G,6,FALSE)</f>
        <v>#N/A</v>
      </c>
      <c r="I592" s="142" t="e">
        <f>VLOOKUP(B592,MODALIDADE_1!A:G,7,FALSE)</f>
        <v>#N/A</v>
      </c>
      <c r="J592" s="106" t="e">
        <f>VLOOKUP(Tabela410[[#This Row],[Proposta de Referência]],SIMP_M1!A:K,9,FALSE)</f>
        <v>#VALUE!</v>
      </c>
      <c r="K592" s="106" t="e">
        <f>VLOOKUP(Tabela410[[#This Row],[Proposta de Referência]],SIMP_M1!A:K,8,FALSE)</f>
        <v>#VALUE!</v>
      </c>
      <c r="L592" s="107" t="e">
        <f t="shared" si="40"/>
        <v>#VALUE!</v>
      </c>
      <c r="M592" s="107" t="e">
        <f t="shared" si="41"/>
        <v>#VALUE!</v>
      </c>
      <c r="N592" s="142" t="e">
        <f t="shared" si="42"/>
        <v>#VALUE!</v>
      </c>
      <c r="O592" s="142" t="e">
        <f t="shared" si="43"/>
        <v>#N/A</v>
      </c>
      <c r="P592" s="24" t="str">
        <f>IFERROR(VLOOKUP(O592,HOSPITAIS_COM_DIVIDAS!A:E,5,FALSE),"")</f>
        <v/>
      </c>
    </row>
    <row r="593" spans="1:16" x14ac:dyDescent="0.25">
      <c r="A593" s="52" t="e">
        <f>Tabela410[[#This Row],[Status da Proposta]]</f>
        <v>#VALUE!</v>
      </c>
      <c r="B593" s="143">
        <f>MODALIDADE_1!A593</f>
        <v>0</v>
      </c>
      <c r="C593" s="142" t="e">
        <f>VLOOKUP(B593,MODALIDADE_1!A:B,2,FALSE)</f>
        <v>#N/A</v>
      </c>
      <c r="D593" s="142"/>
      <c r="E593" s="94" t="e">
        <f>VLOOKUP(B593,MODALIDADE_1!A:E,5,FALSE)</f>
        <v>#N/A</v>
      </c>
      <c r="F593" s="95" t="e">
        <f>VLOOKUP(B593,MODALIDADE_1!A:C,3,FALSE)</f>
        <v>#N/A</v>
      </c>
      <c r="G593" s="142" t="e">
        <f>VLOOKUP(B593,MODALIDADE_1!A:G,4,FALSE)</f>
        <v>#N/A</v>
      </c>
      <c r="H593" s="142" t="e">
        <f>VLOOKUP(B593,MODALIDADE_1!A:G,6,FALSE)</f>
        <v>#N/A</v>
      </c>
      <c r="I593" s="142" t="e">
        <f>VLOOKUP(B593,MODALIDADE_1!A:G,7,FALSE)</f>
        <v>#N/A</v>
      </c>
      <c r="J593" s="106" t="e">
        <f>VLOOKUP(Tabela410[[#This Row],[Proposta de Referência]],SIMP_M1!A:K,9,FALSE)</f>
        <v>#VALUE!</v>
      </c>
      <c r="K593" s="106" t="e">
        <f>VLOOKUP(Tabela410[[#This Row],[Proposta de Referência]],SIMP_M1!A:K,8,FALSE)</f>
        <v>#VALUE!</v>
      </c>
      <c r="L593" s="107" t="e">
        <f t="shared" si="40"/>
        <v>#VALUE!</v>
      </c>
      <c r="M593" s="107" t="e">
        <f t="shared" si="41"/>
        <v>#VALUE!</v>
      </c>
      <c r="N593" s="142" t="e">
        <f t="shared" si="42"/>
        <v>#VALUE!</v>
      </c>
      <c r="O593" s="142" t="e">
        <f t="shared" si="43"/>
        <v>#N/A</v>
      </c>
      <c r="P593" s="24" t="str">
        <f>IFERROR(VLOOKUP(O593,HOSPITAIS_COM_DIVIDAS!A:E,5,FALSE),"")</f>
        <v/>
      </c>
    </row>
    <row r="594" spans="1:16" x14ac:dyDescent="0.25">
      <c r="A594" s="52" t="e">
        <f>Tabela410[[#This Row],[Status da Proposta]]</f>
        <v>#VALUE!</v>
      </c>
      <c r="B594" s="143">
        <f>MODALIDADE_1!A594</f>
        <v>0</v>
      </c>
      <c r="C594" s="142" t="e">
        <f>VLOOKUP(B594,MODALIDADE_1!A:B,2,FALSE)</f>
        <v>#N/A</v>
      </c>
      <c r="D594" s="142"/>
      <c r="E594" s="94" t="e">
        <f>VLOOKUP(B594,MODALIDADE_1!A:E,5,FALSE)</f>
        <v>#N/A</v>
      </c>
      <c r="F594" s="95" t="e">
        <f>VLOOKUP(B594,MODALIDADE_1!A:C,3,FALSE)</f>
        <v>#N/A</v>
      </c>
      <c r="G594" s="142" t="e">
        <f>VLOOKUP(B594,MODALIDADE_1!A:G,4,FALSE)</f>
        <v>#N/A</v>
      </c>
      <c r="H594" s="142" t="e">
        <f>VLOOKUP(B594,MODALIDADE_1!A:G,6,FALSE)</f>
        <v>#N/A</v>
      </c>
      <c r="I594" s="142" t="e">
        <f>VLOOKUP(B594,MODALIDADE_1!A:G,7,FALSE)</f>
        <v>#N/A</v>
      </c>
      <c r="J594" s="106" t="e">
        <f>VLOOKUP(Tabela410[[#This Row],[Proposta de Referência]],SIMP_M1!A:K,9,FALSE)</f>
        <v>#VALUE!</v>
      </c>
      <c r="K594" s="106" t="e">
        <f>VLOOKUP(Tabela410[[#This Row],[Proposta de Referência]],SIMP_M1!A:K,8,FALSE)</f>
        <v>#VALUE!</v>
      </c>
      <c r="L594" s="107" t="e">
        <f t="shared" si="40"/>
        <v>#VALUE!</v>
      </c>
      <c r="M594" s="107" t="e">
        <f t="shared" si="41"/>
        <v>#VALUE!</v>
      </c>
      <c r="N594" s="142" t="e">
        <f t="shared" si="42"/>
        <v>#VALUE!</v>
      </c>
      <c r="O594" s="142" t="e">
        <f t="shared" si="43"/>
        <v>#N/A</v>
      </c>
      <c r="P594" s="24" t="str">
        <f>IFERROR(VLOOKUP(O594,HOSPITAIS_COM_DIVIDAS!A:E,5,FALSE),"")</f>
        <v/>
      </c>
    </row>
    <row r="595" spans="1:16" x14ac:dyDescent="0.25">
      <c r="A595" s="52" t="e">
        <f>Tabela410[[#This Row],[Status da Proposta]]</f>
        <v>#VALUE!</v>
      </c>
      <c r="B595" s="143">
        <f>MODALIDADE_1!A595</f>
        <v>0</v>
      </c>
      <c r="C595" s="142" t="e">
        <f>VLOOKUP(B595,MODALIDADE_1!A:B,2,FALSE)</f>
        <v>#N/A</v>
      </c>
      <c r="D595" s="142"/>
      <c r="E595" s="94" t="e">
        <f>VLOOKUP(B595,MODALIDADE_1!A:E,5,FALSE)</f>
        <v>#N/A</v>
      </c>
      <c r="F595" s="95" t="e">
        <f>VLOOKUP(B595,MODALIDADE_1!A:C,3,FALSE)</f>
        <v>#N/A</v>
      </c>
      <c r="G595" s="142" t="e">
        <f>VLOOKUP(B595,MODALIDADE_1!A:G,4,FALSE)</f>
        <v>#N/A</v>
      </c>
      <c r="H595" s="142" t="e">
        <f>VLOOKUP(B595,MODALIDADE_1!A:G,6,FALSE)</f>
        <v>#N/A</v>
      </c>
      <c r="I595" s="142" t="e">
        <f>VLOOKUP(B595,MODALIDADE_1!A:G,7,FALSE)</f>
        <v>#N/A</v>
      </c>
      <c r="J595" s="106" t="e">
        <f>VLOOKUP(Tabela410[[#This Row],[Proposta de Referência]],SIMP_M1!A:K,9,FALSE)</f>
        <v>#VALUE!</v>
      </c>
      <c r="K595" s="106" t="e">
        <f>VLOOKUP(Tabela410[[#This Row],[Proposta de Referência]],SIMP_M1!A:K,8,FALSE)</f>
        <v>#VALUE!</v>
      </c>
      <c r="L595" s="107" t="e">
        <f t="shared" si="40"/>
        <v>#VALUE!</v>
      </c>
      <c r="M595" s="107" t="e">
        <f t="shared" si="41"/>
        <v>#VALUE!</v>
      </c>
      <c r="N595" s="142" t="e">
        <f t="shared" si="42"/>
        <v>#VALUE!</v>
      </c>
      <c r="O595" s="142" t="e">
        <f t="shared" si="43"/>
        <v>#N/A</v>
      </c>
      <c r="P595" s="24" t="str">
        <f>IFERROR(VLOOKUP(O595,HOSPITAIS_COM_DIVIDAS!A:E,5,FALSE),"")</f>
        <v/>
      </c>
    </row>
    <row r="596" spans="1:16" x14ac:dyDescent="0.25">
      <c r="A596" s="52" t="e">
        <f>Tabela410[[#This Row],[Status da Proposta]]</f>
        <v>#VALUE!</v>
      </c>
      <c r="B596" s="143">
        <f>MODALIDADE_1!A596</f>
        <v>0</v>
      </c>
      <c r="C596" s="142" t="e">
        <f>VLOOKUP(B596,MODALIDADE_1!A:B,2,FALSE)</f>
        <v>#N/A</v>
      </c>
      <c r="D596" s="142"/>
      <c r="E596" s="94" t="e">
        <f>VLOOKUP(B596,MODALIDADE_1!A:E,5,FALSE)</f>
        <v>#N/A</v>
      </c>
      <c r="F596" s="95" t="e">
        <f>VLOOKUP(B596,MODALIDADE_1!A:C,3,FALSE)</f>
        <v>#N/A</v>
      </c>
      <c r="G596" s="142" t="e">
        <f>VLOOKUP(B596,MODALIDADE_1!A:G,4,FALSE)</f>
        <v>#N/A</v>
      </c>
      <c r="H596" s="142" t="e">
        <f>VLOOKUP(B596,MODALIDADE_1!A:G,6,FALSE)</f>
        <v>#N/A</v>
      </c>
      <c r="I596" s="142" t="e">
        <f>VLOOKUP(B596,MODALIDADE_1!A:G,7,FALSE)</f>
        <v>#N/A</v>
      </c>
      <c r="J596" s="106" t="e">
        <f>VLOOKUP(Tabela410[[#This Row],[Proposta de Referência]],SIMP_M1!A:K,9,FALSE)</f>
        <v>#VALUE!</v>
      </c>
      <c r="K596" s="106" t="e">
        <f>VLOOKUP(Tabela410[[#This Row],[Proposta de Referência]],SIMP_M1!A:K,8,FALSE)</f>
        <v>#VALUE!</v>
      </c>
      <c r="L596" s="107" t="e">
        <f t="shared" si="40"/>
        <v>#VALUE!</v>
      </c>
      <c r="M596" s="107" t="e">
        <f t="shared" si="41"/>
        <v>#VALUE!</v>
      </c>
      <c r="N596" s="142" t="e">
        <f t="shared" si="42"/>
        <v>#VALUE!</v>
      </c>
      <c r="O596" s="142" t="e">
        <f t="shared" si="43"/>
        <v>#N/A</v>
      </c>
      <c r="P596" s="24" t="str">
        <f>IFERROR(VLOOKUP(O596,HOSPITAIS_COM_DIVIDAS!A:E,5,FALSE),"")</f>
        <v/>
      </c>
    </row>
    <row r="597" spans="1:16" x14ac:dyDescent="0.25">
      <c r="A597" s="52" t="e">
        <f>Tabela410[[#This Row],[Status da Proposta]]</f>
        <v>#VALUE!</v>
      </c>
      <c r="B597" s="143">
        <f>MODALIDADE_1!A597</f>
        <v>0</v>
      </c>
      <c r="C597" s="142" t="e">
        <f>VLOOKUP(B597,MODALIDADE_1!A:B,2,FALSE)</f>
        <v>#N/A</v>
      </c>
      <c r="D597" s="142"/>
      <c r="E597" s="94" t="e">
        <f>VLOOKUP(B597,MODALIDADE_1!A:E,5,FALSE)</f>
        <v>#N/A</v>
      </c>
      <c r="F597" s="95" t="e">
        <f>VLOOKUP(B597,MODALIDADE_1!A:C,3,FALSE)</f>
        <v>#N/A</v>
      </c>
      <c r="G597" s="142" t="e">
        <f>VLOOKUP(B597,MODALIDADE_1!A:G,4,FALSE)</f>
        <v>#N/A</v>
      </c>
      <c r="H597" s="142" t="e">
        <f>VLOOKUP(B597,MODALIDADE_1!A:G,6,FALSE)</f>
        <v>#N/A</v>
      </c>
      <c r="I597" s="142" t="e">
        <f>VLOOKUP(B597,MODALIDADE_1!A:G,7,FALSE)</f>
        <v>#N/A</v>
      </c>
      <c r="J597" s="106" t="e">
        <f>VLOOKUP(Tabela410[[#This Row],[Proposta de Referência]],SIMP_M1!A:K,9,FALSE)</f>
        <v>#VALUE!</v>
      </c>
      <c r="K597" s="106" t="e">
        <f>VLOOKUP(Tabela410[[#This Row],[Proposta de Referência]],SIMP_M1!A:K,8,FALSE)</f>
        <v>#VALUE!</v>
      </c>
      <c r="L597" s="107" t="e">
        <f t="shared" si="40"/>
        <v>#VALUE!</v>
      </c>
      <c r="M597" s="107" t="e">
        <f t="shared" si="41"/>
        <v>#VALUE!</v>
      </c>
      <c r="N597" s="142" t="e">
        <f t="shared" si="42"/>
        <v>#VALUE!</v>
      </c>
      <c r="O597" s="142" t="e">
        <f t="shared" si="43"/>
        <v>#N/A</v>
      </c>
      <c r="P597" s="24" t="str">
        <f>IFERROR(VLOOKUP(O597,HOSPITAIS_COM_DIVIDAS!A:E,5,FALSE),"")</f>
        <v/>
      </c>
    </row>
    <row r="598" spans="1:16" x14ac:dyDescent="0.25">
      <c r="A598" s="52" t="e">
        <f>Tabela410[[#This Row],[Status da Proposta]]</f>
        <v>#VALUE!</v>
      </c>
      <c r="B598" s="143">
        <f>MODALIDADE_1!A598</f>
        <v>0</v>
      </c>
      <c r="C598" s="142" t="e">
        <f>VLOOKUP(B598,MODALIDADE_1!A:B,2,FALSE)</f>
        <v>#N/A</v>
      </c>
      <c r="D598" s="142"/>
      <c r="E598" s="94" t="e">
        <f>VLOOKUP(B598,MODALIDADE_1!A:E,5,FALSE)</f>
        <v>#N/A</v>
      </c>
      <c r="F598" s="95" t="e">
        <f>VLOOKUP(B598,MODALIDADE_1!A:C,3,FALSE)</f>
        <v>#N/A</v>
      </c>
      <c r="G598" s="142" t="e">
        <f>VLOOKUP(B598,MODALIDADE_1!A:G,4,FALSE)</f>
        <v>#N/A</v>
      </c>
      <c r="H598" s="142" t="e">
        <f>VLOOKUP(B598,MODALIDADE_1!A:G,6,FALSE)</f>
        <v>#N/A</v>
      </c>
      <c r="I598" s="142" t="e">
        <f>VLOOKUP(B598,MODALIDADE_1!A:G,7,FALSE)</f>
        <v>#N/A</v>
      </c>
      <c r="J598" s="106" t="e">
        <f>VLOOKUP(Tabela410[[#This Row],[Proposta de Referência]],SIMP_M1!A:K,9,FALSE)</f>
        <v>#VALUE!</v>
      </c>
      <c r="K598" s="106" t="e">
        <f>VLOOKUP(Tabela410[[#This Row],[Proposta de Referência]],SIMP_M1!A:K,8,FALSE)</f>
        <v>#VALUE!</v>
      </c>
      <c r="L598" s="107" t="e">
        <f t="shared" si="40"/>
        <v>#VALUE!</v>
      </c>
      <c r="M598" s="107" t="e">
        <f t="shared" si="41"/>
        <v>#VALUE!</v>
      </c>
      <c r="N598" s="142" t="e">
        <f t="shared" si="42"/>
        <v>#VALUE!</v>
      </c>
      <c r="O598" s="142" t="e">
        <f t="shared" si="43"/>
        <v>#N/A</v>
      </c>
      <c r="P598" s="24" t="str">
        <f>IFERROR(VLOOKUP(O598,HOSPITAIS_COM_DIVIDAS!A:E,5,FALSE),"")</f>
        <v/>
      </c>
    </row>
    <row r="599" spans="1:16" x14ac:dyDescent="0.25">
      <c r="A599" s="52" t="e">
        <f>Tabela410[[#This Row],[Status da Proposta]]</f>
        <v>#VALUE!</v>
      </c>
      <c r="B599" s="143">
        <f>MODALIDADE_1!A599</f>
        <v>0</v>
      </c>
      <c r="C599" s="142" t="e">
        <f>VLOOKUP(B599,MODALIDADE_1!A:B,2,FALSE)</f>
        <v>#N/A</v>
      </c>
      <c r="D599" s="142"/>
      <c r="E599" s="94" t="e">
        <f>VLOOKUP(B599,MODALIDADE_1!A:E,5,FALSE)</f>
        <v>#N/A</v>
      </c>
      <c r="F599" s="95" t="e">
        <f>VLOOKUP(B599,MODALIDADE_1!A:C,3,FALSE)</f>
        <v>#N/A</v>
      </c>
      <c r="G599" s="142" t="e">
        <f>VLOOKUP(B599,MODALIDADE_1!A:G,4,FALSE)</f>
        <v>#N/A</v>
      </c>
      <c r="H599" s="142" t="e">
        <f>VLOOKUP(B599,MODALIDADE_1!A:G,6,FALSE)</f>
        <v>#N/A</v>
      </c>
      <c r="I599" s="142" t="e">
        <f>VLOOKUP(B599,MODALIDADE_1!A:G,7,FALSE)</f>
        <v>#N/A</v>
      </c>
      <c r="J599" s="106" t="e">
        <f>VLOOKUP(Tabela410[[#This Row],[Proposta de Referência]],SIMP_M1!A:K,9,FALSE)</f>
        <v>#VALUE!</v>
      </c>
      <c r="K599" s="106" t="e">
        <f>VLOOKUP(Tabela410[[#This Row],[Proposta de Referência]],SIMP_M1!A:K,8,FALSE)</f>
        <v>#VALUE!</v>
      </c>
      <c r="L599" s="107" t="e">
        <f t="shared" si="40"/>
        <v>#VALUE!</v>
      </c>
      <c r="M599" s="107" t="e">
        <f t="shared" si="41"/>
        <v>#VALUE!</v>
      </c>
      <c r="N599" s="142" t="e">
        <f t="shared" si="42"/>
        <v>#VALUE!</v>
      </c>
      <c r="O599" s="142" t="e">
        <f t="shared" si="43"/>
        <v>#N/A</v>
      </c>
      <c r="P599" s="24" t="str">
        <f>IFERROR(VLOOKUP(O599,HOSPITAIS_COM_DIVIDAS!A:E,5,FALSE),"")</f>
        <v/>
      </c>
    </row>
    <row r="600" spans="1:16" x14ac:dyDescent="0.25">
      <c r="A600" s="52" t="e">
        <f>Tabela410[[#This Row],[Status da Proposta]]</f>
        <v>#VALUE!</v>
      </c>
      <c r="B600" s="143">
        <f>MODALIDADE_1!A600</f>
        <v>0</v>
      </c>
      <c r="C600" s="142" t="e">
        <f>VLOOKUP(B600,MODALIDADE_1!A:B,2,FALSE)</f>
        <v>#N/A</v>
      </c>
      <c r="D600" s="142"/>
      <c r="E600" s="94" t="e">
        <f>VLOOKUP(B600,MODALIDADE_1!A:E,5,FALSE)</f>
        <v>#N/A</v>
      </c>
      <c r="F600" s="95" t="e">
        <f>VLOOKUP(B600,MODALIDADE_1!A:C,3,FALSE)</f>
        <v>#N/A</v>
      </c>
      <c r="G600" s="142" t="e">
        <f>VLOOKUP(B600,MODALIDADE_1!A:G,4,FALSE)</f>
        <v>#N/A</v>
      </c>
      <c r="H600" s="142" t="e">
        <f>VLOOKUP(B600,MODALIDADE_1!A:G,6,FALSE)</f>
        <v>#N/A</v>
      </c>
      <c r="I600" s="142" t="e">
        <f>VLOOKUP(B600,MODALIDADE_1!A:G,7,FALSE)</f>
        <v>#N/A</v>
      </c>
      <c r="J600" s="106" t="e">
        <f>VLOOKUP(Tabela410[[#This Row],[Proposta de Referência]],SIMP_M1!A:K,9,FALSE)</f>
        <v>#VALUE!</v>
      </c>
      <c r="K600" s="106" t="e">
        <f>VLOOKUP(Tabela410[[#This Row],[Proposta de Referência]],SIMP_M1!A:K,8,FALSE)</f>
        <v>#VALUE!</v>
      </c>
      <c r="L600" s="107" t="e">
        <f t="shared" si="40"/>
        <v>#VALUE!</v>
      </c>
      <c r="M600" s="107" t="e">
        <f t="shared" si="41"/>
        <v>#VALUE!</v>
      </c>
      <c r="N600" s="142" t="e">
        <f t="shared" si="42"/>
        <v>#VALUE!</v>
      </c>
      <c r="O600" s="142" t="e">
        <f t="shared" si="43"/>
        <v>#N/A</v>
      </c>
      <c r="P600" s="24" t="str">
        <f>IFERROR(VLOOKUP(O600,HOSPITAIS_COM_DIVIDAS!A:E,5,FALSE),"")</f>
        <v/>
      </c>
    </row>
    <row r="601" spans="1:16" x14ac:dyDescent="0.25">
      <c r="A601" s="52" t="e">
        <f>Tabela410[[#This Row],[Status da Proposta]]</f>
        <v>#VALUE!</v>
      </c>
      <c r="B601" s="143">
        <f>MODALIDADE_1!A601</f>
        <v>0</v>
      </c>
      <c r="C601" s="142" t="e">
        <f>VLOOKUP(B601,MODALIDADE_1!A:B,2,FALSE)</f>
        <v>#N/A</v>
      </c>
      <c r="D601" s="142"/>
      <c r="E601" s="94" t="e">
        <f>VLOOKUP(B601,MODALIDADE_1!A:E,5,FALSE)</f>
        <v>#N/A</v>
      </c>
      <c r="F601" s="95" t="e">
        <f>VLOOKUP(B601,MODALIDADE_1!A:C,3,FALSE)</f>
        <v>#N/A</v>
      </c>
      <c r="G601" s="142" t="e">
        <f>VLOOKUP(B601,MODALIDADE_1!A:G,4,FALSE)</f>
        <v>#N/A</v>
      </c>
      <c r="H601" s="142" t="e">
        <f>VLOOKUP(B601,MODALIDADE_1!A:G,6,FALSE)</f>
        <v>#N/A</v>
      </c>
      <c r="I601" s="142" t="e">
        <f>VLOOKUP(B601,MODALIDADE_1!A:G,7,FALSE)</f>
        <v>#N/A</v>
      </c>
      <c r="J601" s="106" t="e">
        <f>VLOOKUP(Tabela410[[#This Row],[Proposta de Referência]],SIMP_M1!A:K,9,FALSE)</f>
        <v>#VALUE!</v>
      </c>
      <c r="K601" s="106" t="e">
        <f>VLOOKUP(Tabela410[[#This Row],[Proposta de Referência]],SIMP_M1!A:K,8,FALSE)</f>
        <v>#VALUE!</v>
      </c>
      <c r="L601" s="107" t="e">
        <f t="shared" si="40"/>
        <v>#VALUE!</v>
      </c>
      <c r="M601" s="107" t="e">
        <f t="shared" si="41"/>
        <v>#VALUE!</v>
      </c>
      <c r="N601" s="142" t="e">
        <f t="shared" si="42"/>
        <v>#VALUE!</v>
      </c>
      <c r="O601" s="142" t="e">
        <f t="shared" si="43"/>
        <v>#N/A</v>
      </c>
      <c r="P601" s="24" t="str">
        <f>IFERROR(VLOOKUP(O601,HOSPITAIS_COM_DIVIDAS!A:E,5,FALSE),"")</f>
        <v/>
      </c>
    </row>
    <row r="602" spans="1:16" x14ac:dyDescent="0.25">
      <c r="A602" s="52" t="e">
        <f>Tabela410[[#This Row],[Status da Proposta]]</f>
        <v>#VALUE!</v>
      </c>
      <c r="B602" s="143">
        <f>MODALIDADE_1!A602</f>
        <v>0</v>
      </c>
      <c r="C602" s="142" t="e">
        <f>VLOOKUP(B602,MODALIDADE_1!A:B,2,FALSE)</f>
        <v>#N/A</v>
      </c>
      <c r="D602" s="142"/>
      <c r="E602" s="94" t="e">
        <f>VLOOKUP(B602,MODALIDADE_1!A:E,5,FALSE)</f>
        <v>#N/A</v>
      </c>
      <c r="F602" s="95" t="e">
        <f>VLOOKUP(B602,MODALIDADE_1!A:C,3,FALSE)</f>
        <v>#N/A</v>
      </c>
      <c r="G602" s="142" t="e">
        <f>VLOOKUP(B602,MODALIDADE_1!A:G,4,FALSE)</f>
        <v>#N/A</v>
      </c>
      <c r="H602" s="142" t="e">
        <f>VLOOKUP(B602,MODALIDADE_1!A:G,6,FALSE)</f>
        <v>#N/A</v>
      </c>
      <c r="I602" s="142" t="e">
        <f>VLOOKUP(B602,MODALIDADE_1!A:G,7,FALSE)</f>
        <v>#N/A</v>
      </c>
      <c r="J602" s="106" t="e">
        <f>VLOOKUP(Tabela410[[#This Row],[Proposta de Referência]],SIMP_M1!A:K,9,FALSE)</f>
        <v>#VALUE!</v>
      </c>
      <c r="K602" s="106" t="e">
        <f>VLOOKUP(Tabela410[[#This Row],[Proposta de Referência]],SIMP_M1!A:K,8,FALSE)</f>
        <v>#VALUE!</v>
      </c>
      <c r="L602" s="107" t="e">
        <f t="shared" si="40"/>
        <v>#VALUE!</v>
      </c>
      <c r="M602" s="107" t="e">
        <f t="shared" si="41"/>
        <v>#VALUE!</v>
      </c>
      <c r="N602" s="142" t="e">
        <f t="shared" si="42"/>
        <v>#VALUE!</v>
      </c>
      <c r="O602" s="142" t="e">
        <f t="shared" si="43"/>
        <v>#N/A</v>
      </c>
      <c r="P602" s="24" t="str">
        <f>IFERROR(VLOOKUP(O602,HOSPITAIS_COM_DIVIDAS!A:E,5,FALSE),"")</f>
        <v/>
      </c>
    </row>
    <row r="603" spans="1:16" x14ac:dyDescent="0.25">
      <c r="A603" s="52" t="e">
        <f>Tabela410[[#This Row],[Status da Proposta]]</f>
        <v>#VALUE!</v>
      </c>
      <c r="B603" s="143">
        <f>MODALIDADE_1!A603</f>
        <v>0</v>
      </c>
      <c r="C603" s="142" t="e">
        <f>VLOOKUP(B603,MODALIDADE_1!A:B,2,FALSE)</f>
        <v>#N/A</v>
      </c>
      <c r="D603" s="142"/>
      <c r="E603" s="94" t="e">
        <f>VLOOKUP(B603,MODALIDADE_1!A:E,5,FALSE)</f>
        <v>#N/A</v>
      </c>
      <c r="F603" s="95" t="e">
        <f>VLOOKUP(B603,MODALIDADE_1!A:C,3,FALSE)</f>
        <v>#N/A</v>
      </c>
      <c r="G603" s="142" t="e">
        <f>VLOOKUP(B603,MODALIDADE_1!A:G,4,FALSE)</f>
        <v>#N/A</v>
      </c>
      <c r="H603" s="142" t="e">
        <f>VLOOKUP(B603,MODALIDADE_1!A:G,6,FALSE)</f>
        <v>#N/A</v>
      </c>
      <c r="I603" s="142" t="e">
        <f>VLOOKUP(B603,MODALIDADE_1!A:G,7,FALSE)</f>
        <v>#N/A</v>
      </c>
      <c r="J603" s="106" t="e">
        <f>VLOOKUP(Tabela410[[#This Row],[Proposta de Referência]],SIMP_M1!A:K,9,FALSE)</f>
        <v>#VALUE!</v>
      </c>
      <c r="K603" s="106" t="e">
        <f>VLOOKUP(Tabela410[[#This Row],[Proposta de Referência]],SIMP_M1!A:K,8,FALSE)</f>
        <v>#VALUE!</v>
      </c>
      <c r="L603" s="107" t="e">
        <f t="shared" si="40"/>
        <v>#VALUE!</v>
      </c>
      <c r="M603" s="107" t="e">
        <f t="shared" si="41"/>
        <v>#VALUE!</v>
      </c>
      <c r="N603" s="142" t="e">
        <f t="shared" si="42"/>
        <v>#VALUE!</v>
      </c>
      <c r="O603" s="142" t="e">
        <f t="shared" si="43"/>
        <v>#N/A</v>
      </c>
      <c r="P603" s="24" t="str">
        <f>IFERROR(VLOOKUP(O603,HOSPITAIS_COM_DIVIDAS!A:E,5,FALSE),"")</f>
        <v/>
      </c>
    </row>
    <row r="604" spans="1:16" x14ac:dyDescent="0.25">
      <c r="A604" s="52" t="e">
        <f>Tabela410[[#This Row],[Status da Proposta]]</f>
        <v>#VALUE!</v>
      </c>
      <c r="B604" s="143">
        <f>MODALIDADE_1!A604</f>
        <v>0</v>
      </c>
      <c r="C604" s="142" t="e">
        <f>VLOOKUP(B604,MODALIDADE_1!A:B,2,FALSE)</f>
        <v>#N/A</v>
      </c>
      <c r="D604" s="142"/>
      <c r="E604" s="94" t="e">
        <f>VLOOKUP(B604,MODALIDADE_1!A:E,5,FALSE)</f>
        <v>#N/A</v>
      </c>
      <c r="F604" s="95" t="e">
        <f>VLOOKUP(B604,MODALIDADE_1!A:C,3,FALSE)</f>
        <v>#N/A</v>
      </c>
      <c r="G604" s="142" t="e">
        <f>VLOOKUP(B604,MODALIDADE_1!A:G,4,FALSE)</f>
        <v>#N/A</v>
      </c>
      <c r="H604" s="142" t="e">
        <f>VLOOKUP(B604,MODALIDADE_1!A:G,6,FALSE)</f>
        <v>#N/A</v>
      </c>
      <c r="I604" s="142" t="e">
        <f>VLOOKUP(B604,MODALIDADE_1!A:G,7,FALSE)</f>
        <v>#N/A</v>
      </c>
      <c r="J604" s="106" t="e">
        <f>VLOOKUP(Tabela410[[#This Row],[Proposta de Referência]],SIMP_M1!A:K,9,FALSE)</f>
        <v>#VALUE!</v>
      </c>
      <c r="K604" s="106" t="e">
        <f>VLOOKUP(Tabela410[[#This Row],[Proposta de Referência]],SIMP_M1!A:K,8,FALSE)</f>
        <v>#VALUE!</v>
      </c>
      <c r="L604" s="107" t="e">
        <f t="shared" si="40"/>
        <v>#VALUE!</v>
      </c>
      <c r="M604" s="107" t="e">
        <f t="shared" si="41"/>
        <v>#VALUE!</v>
      </c>
      <c r="N604" s="142" t="e">
        <f t="shared" si="42"/>
        <v>#VALUE!</v>
      </c>
      <c r="O604" s="142" t="e">
        <f t="shared" si="43"/>
        <v>#N/A</v>
      </c>
      <c r="P604" s="24" t="str">
        <f>IFERROR(VLOOKUP(O604,HOSPITAIS_COM_DIVIDAS!A:E,5,FALSE),"")</f>
        <v/>
      </c>
    </row>
    <row r="605" spans="1:16" x14ac:dyDescent="0.25">
      <c r="A605" s="52" t="e">
        <f>Tabela410[[#This Row],[Status da Proposta]]</f>
        <v>#VALUE!</v>
      </c>
      <c r="B605" s="143">
        <f>MODALIDADE_1!A605</f>
        <v>0</v>
      </c>
      <c r="C605" s="142" t="e">
        <f>VLOOKUP(B605,MODALIDADE_1!A:B,2,FALSE)</f>
        <v>#N/A</v>
      </c>
      <c r="D605" s="142"/>
      <c r="E605" s="94" t="e">
        <f>VLOOKUP(B605,MODALIDADE_1!A:E,5,FALSE)</f>
        <v>#N/A</v>
      </c>
      <c r="F605" s="95" t="e">
        <f>VLOOKUP(B605,MODALIDADE_1!A:C,3,FALSE)</f>
        <v>#N/A</v>
      </c>
      <c r="G605" s="142" t="e">
        <f>VLOOKUP(B605,MODALIDADE_1!A:G,4,FALSE)</f>
        <v>#N/A</v>
      </c>
      <c r="H605" s="142" t="e">
        <f>VLOOKUP(B605,MODALIDADE_1!A:G,6,FALSE)</f>
        <v>#N/A</v>
      </c>
      <c r="I605" s="142" t="e">
        <f>VLOOKUP(B605,MODALIDADE_1!A:G,7,FALSE)</f>
        <v>#N/A</v>
      </c>
      <c r="J605" s="106" t="e">
        <f>VLOOKUP(Tabela410[[#This Row],[Proposta de Referência]],SIMP_M1!A:K,9,FALSE)</f>
        <v>#VALUE!</v>
      </c>
      <c r="K605" s="106" t="e">
        <f>VLOOKUP(Tabela410[[#This Row],[Proposta de Referência]],SIMP_M1!A:K,8,FALSE)</f>
        <v>#VALUE!</v>
      </c>
      <c r="L605" s="107" t="e">
        <f t="shared" si="40"/>
        <v>#VALUE!</v>
      </c>
      <c r="M605" s="107" t="e">
        <f t="shared" si="41"/>
        <v>#VALUE!</v>
      </c>
      <c r="N605" s="142" t="e">
        <f t="shared" si="42"/>
        <v>#VALUE!</v>
      </c>
      <c r="O605" s="142" t="e">
        <f t="shared" si="43"/>
        <v>#N/A</v>
      </c>
      <c r="P605" s="24" t="str">
        <f>IFERROR(VLOOKUP(O605,HOSPITAIS_COM_DIVIDAS!A:E,5,FALSE),"")</f>
        <v/>
      </c>
    </row>
    <row r="606" spans="1:16" x14ac:dyDescent="0.25">
      <c r="A606" s="52" t="e">
        <f>Tabela410[[#This Row],[Status da Proposta]]</f>
        <v>#VALUE!</v>
      </c>
      <c r="B606" s="143">
        <f>MODALIDADE_1!A606</f>
        <v>0</v>
      </c>
      <c r="C606" s="142" t="e">
        <f>VLOOKUP(B606,MODALIDADE_1!A:B,2,FALSE)</f>
        <v>#N/A</v>
      </c>
      <c r="D606" s="142"/>
      <c r="E606" s="94" t="e">
        <f>VLOOKUP(B606,MODALIDADE_1!A:E,5,FALSE)</f>
        <v>#N/A</v>
      </c>
      <c r="F606" s="95" t="e">
        <f>VLOOKUP(B606,MODALIDADE_1!A:C,3,FALSE)</f>
        <v>#N/A</v>
      </c>
      <c r="G606" s="142" t="e">
        <f>VLOOKUP(B606,MODALIDADE_1!A:G,4,FALSE)</f>
        <v>#N/A</v>
      </c>
      <c r="H606" s="142" t="e">
        <f>VLOOKUP(B606,MODALIDADE_1!A:G,6,FALSE)</f>
        <v>#N/A</v>
      </c>
      <c r="I606" s="142" t="e">
        <f>VLOOKUP(B606,MODALIDADE_1!A:G,7,FALSE)</f>
        <v>#N/A</v>
      </c>
      <c r="J606" s="106" t="e">
        <f>VLOOKUP(Tabela410[[#This Row],[Proposta de Referência]],SIMP_M1!A:K,9,FALSE)</f>
        <v>#VALUE!</v>
      </c>
      <c r="K606" s="106" t="e">
        <f>VLOOKUP(Tabela410[[#This Row],[Proposta de Referência]],SIMP_M1!A:K,8,FALSE)</f>
        <v>#VALUE!</v>
      </c>
      <c r="L606" s="107" t="e">
        <f t="shared" si="40"/>
        <v>#VALUE!</v>
      </c>
      <c r="M606" s="107" t="e">
        <f t="shared" si="41"/>
        <v>#VALUE!</v>
      </c>
      <c r="N606" s="142" t="e">
        <f t="shared" si="42"/>
        <v>#VALUE!</v>
      </c>
      <c r="O606" s="142" t="e">
        <f t="shared" si="43"/>
        <v>#N/A</v>
      </c>
      <c r="P606" s="24" t="str">
        <f>IFERROR(VLOOKUP(O606,HOSPITAIS_COM_DIVIDAS!A:E,5,FALSE),"")</f>
        <v/>
      </c>
    </row>
    <row r="607" spans="1:16" x14ac:dyDescent="0.25">
      <c r="A607" s="52" t="e">
        <f>Tabela410[[#This Row],[Status da Proposta]]</f>
        <v>#VALUE!</v>
      </c>
      <c r="B607" s="143">
        <f>MODALIDADE_1!A607</f>
        <v>0</v>
      </c>
      <c r="C607" s="142" t="e">
        <f>VLOOKUP(B607,MODALIDADE_1!A:B,2,FALSE)</f>
        <v>#N/A</v>
      </c>
      <c r="D607" s="142"/>
      <c r="E607" s="94" t="e">
        <f>VLOOKUP(B607,MODALIDADE_1!A:E,5,FALSE)</f>
        <v>#N/A</v>
      </c>
      <c r="F607" s="95" t="e">
        <f>VLOOKUP(B607,MODALIDADE_1!A:C,3,FALSE)</f>
        <v>#N/A</v>
      </c>
      <c r="G607" s="142" t="e">
        <f>VLOOKUP(B607,MODALIDADE_1!A:G,4,FALSE)</f>
        <v>#N/A</v>
      </c>
      <c r="H607" s="142" t="e">
        <f>VLOOKUP(B607,MODALIDADE_1!A:G,6,FALSE)</f>
        <v>#N/A</v>
      </c>
      <c r="I607" s="142" t="e">
        <f>VLOOKUP(B607,MODALIDADE_1!A:G,7,FALSE)</f>
        <v>#N/A</v>
      </c>
      <c r="J607" s="106" t="e">
        <f>VLOOKUP(Tabela410[[#This Row],[Proposta de Referência]],SIMP_M1!A:K,9,FALSE)</f>
        <v>#VALUE!</v>
      </c>
      <c r="K607" s="106" t="e">
        <f>VLOOKUP(Tabela410[[#This Row],[Proposta de Referência]],SIMP_M1!A:K,8,FALSE)</f>
        <v>#VALUE!</v>
      </c>
      <c r="L607" s="107" t="e">
        <f t="shared" si="40"/>
        <v>#VALUE!</v>
      </c>
      <c r="M607" s="107" t="e">
        <f t="shared" si="41"/>
        <v>#VALUE!</v>
      </c>
      <c r="N607" s="142" t="e">
        <f t="shared" si="42"/>
        <v>#VALUE!</v>
      </c>
      <c r="O607" s="142" t="e">
        <f t="shared" si="43"/>
        <v>#N/A</v>
      </c>
      <c r="P607" s="24" t="str">
        <f>IFERROR(VLOOKUP(O607,HOSPITAIS_COM_DIVIDAS!A:E,5,FALSE),"")</f>
        <v/>
      </c>
    </row>
    <row r="608" spans="1:16" x14ac:dyDescent="0.25">
      <c r="A608" s="52" t="e">
        <f>Tabela410[[#This Row],[Status da Proposta]]</f>
        <v>#VALUE!</v>
      </c>
      <c r="B608" s="143">
        <f>MODALIDADE_1!A608</f>
        <v>0</v>
      </c>
      <c r="C608" s="142" t="e">
        <f>VLOOKUP(B608,MODALIDADE_1!A:B,2,FALSE)</f>
        <v>#N/A</v>
      </c>
      <c r="D608" s="142"/>
      <c r="E608" s="94" t="e">
        <f>VLOOKUP(B608,MODALIDADE_1!A:E,5,FALSE)</f>
        <v>#N/A</v>
      </c>
      <c r="F608" s="95" t="e">
        <f>VLOOKUP(B608,MODALIDADE_1!A:C,3,FALSE)</f>
        <v>#N/A</v>
      </c>
      <c r="G608" s="142" t="e">
        <f>VLOOKUP(B608,MODALIDADE_1!A:G,4,FALSE)</f>
        <v>#N/A</v>
      </c>
      <c r="H608" s="142" t="e">
        <f>VLOOKUP(B608,MODALIDADE_1!A:G,6,FALSE)</f>
        <v>#N/A</v>
      </c>
      <c r="I608" s="142" t="e">
        <f>VLOOKUP(B608,MODALIDADE_1!A:G,7,FALSE)</f>
        <v>#N/A</v>
      </c>
      <c r="J608" s="106" t="e">
        <f>VLOOKUP(Tabela410[[#This Row],[Proposta de Referência]],SIMP_M1!A:K,9,FALSE)</f>
        <v>#VALUE!</v>
      </c>
      <c r="K608" s="106" t="e">
        <f>VLOOKUP(Tabela410[[#This Row],[Proposta de Referência]],SIMP_M1!A:K,8,FALSE)</f>
        <v>#VALUE!</v>
      </c>
      <c r="L608" s="107" t="e">
        <f t="shared" ref="L608:L671" si="44">K608+J608</f>
        <v>#VALUE!</v>
      </c>
      <c r="M608" s="107" t="e">
        <f t="shared" ref="M608:M671" si="45">L608*12</f>
        <v>#VALUE!</v>
      </c>
      <c r="N608" s="142" t="e">
        <f t="shared" ref="N608:N671" si="46">IF(L608&gt;100000,"SIM, POSSUI VALOR ACIMA DE R$100.000,00","NÃO, POSSUI VALOR NECESSÁRIO")</f>
        <v>#VALUE!</v>
      </c>
      <c r="O608" s="142" t="e">
        <f t="shared" ref="O608:O671" si="47">LEFT(E608,8)</f>
        <v>#N/A</v>
      </c>
      <c r="P608" s="24" t="str">
        <f>IFERROR(VLOOKUP(O608,HOSPITAIS_COM_DIVIDAS!A:E,5,FALSE),"")</f>
        <v/>
      </c>
    </row>
    <row r="609" spans="1:16" x14ac:dyDescent="0.25">
      <c r="A609" s="52" t="e">
        <f>Tabela410[[#This Row],[Status da Proposta]]</f>
        <v>#VALUE!</v>
      </c>
      <c r="B609" s="143">
        <f>MODALIDADE_1!A609</f>
        <v>0</v>
      </c>
      <c r="C609" s="142" t="e">
        <f>VLOOKUP(B609,MODALIDADE_1!A:B,2,FALSE)</f>
        <v>#N/A</v>
      </c>
      <c r="D609" s="142"/>
      <c r="E609" s="94" t="e">
        <f>VLOOKUP(B609,MODALIDADE_1!A:E,5,FALSE)</f>
        <v>#N/A</v>
      </c>
      <c r="F609" s="95" t="e">
        <f>VLOOKUP(B609,MODALIDADE_1!A:C,3,FALSE)</f>
        <v>#N/A</v>
      </c>
      <c r="G609" s="142" t="e">
        <f>VLOOKUP(B609,MODALIDADE_1!A:G,4,FALSE)</f>
        <v>#N/A</v>
      </c>
      <c r="H609" s="142" t="e">
        <f>VLOOKUP(B609,MODALIDADE_1!A:G,6,FALSE)</f>
        <v>#N/A</v>
      </c>
      <c r="I609" s="142" t="e">
        <f>VLOOKUP(B609,MODALIDADE_1!A:G,7,FALSE)</f>
        <v>#N/A</v>
      </c>
      <c r="J609" s="106" t="e">
        <f>VLOOKUP(Tabela410[[#This Row],[Proposta de Referência]],SIMP_M1!A:K,9,FALSE)</f>
        <v>#VALUE!</v>
      </c>
      <c r="K609" s="106" t="e">
        <f>VLOOKUP(Tabela410[[#This Row],[Proposta de Referência]],SIMP_M1!A:K,8,FALSE)</f>
        <v>#VALUE!</v>
      </c>
      <c r="L609" s="107" t="e">
        <f t="shared" si="44"/>
        <v>#VALUE!</v>
      </c>
      <c r="M609" s="107" t="e">
        <f t="shared" si="45"/>
        <v>#VALUE!</v>
      </c>
      <c r="N609" s="142" t="e">
        <f t="shared" si="46"/>
        <v>#VALUE!</v>
      </c>
      <c r="O609" s="142" t="e">
        <f t="shared" si="47"/>
        <v>#N/A</v>
      </c>
      <c r="P609" s="24" t="str">
        <f>IFERROR(VLOOKUP(O609,HOSPITAIS_COM_DIVIDAS!A:E,5,FALSE),"")</f>
        <v/>
      </c>
    </row>
    <row r="610" spans="1:16" x14ac:dyDescent="0.25">
      <c r="A610" s="52" t="e">
        <f>Tabela410[[#This Row],[Status da Proposta]]</f>
        <v>#VALUE!</v>
      </c>
      <c r="B610" s="143">
        <f>MODALIDADE_1!A610</f>
        <v>0</v>
      </c>
      <c r="C610" s="142" t="e">
        <f>VLOOKUP(B610,MODALIDADE_1!A:B,2,FALSE)</f>
        <v>#N/A</v>
      </c>
      <c r="D610" s="142"/>
      <c r="E610" s="94" t="e">
        <f>VLOOKUP(B610,MODALIDADE_1!A:E,5,FALSE)</f>
        <v>#N/A</v>
      </c>
      <c r="F610" s="95" t="e">
        <f>VLOOKUP(B610,MODALIDADE_1!A:C,3,FALSE)</f>
        <v>#N/A</v>
      </c>
      <c r="G610" s="142" t="e">
        <f>VLOOKUP(B610,MODALIDADE_1!A:G,4,FALSE)</f>
        <v>#N/A</v>
      </c>
      <c r="H610" s="142" t="e">
        <f>VLOOKUP(B610,MODALIDADE_1!A:G,6,FALSE)</f>
        <v>#N/A</v>
      </c>
      <c r="I610" s="142" t="e">
        <f>VLOOKUP(B610,MODALIDADE_1!A:G,7,FALSE)</f>
        <v>#N/A</v>
      </c>
      <c r="J610" s="106" t="e">
        <f>VLOOKUP(Tabela410[[#This Row],[Proposta de Referência]],SIMP_M1!A:K,9,FALSE)</f>
        <v>#VALUE!</v>
      </c>
      <c r="K610" s="106" t="e">
        <f>VLOOKUP(Tabela410[[#This Row],[Proposta de Referência]],SIMP_M1!A:K,8,FALSE)</f>
        <v>#VALUE!</v>
      </c>
      <c r="L610" s="107" t="e">
        <f t="shared" si="44"/>
        <v>#VALUE!</v>
      </c>
      <c r="M610" s="107" t="e">
        <f t="shared" si="45"/>
        <v>#VALUE!</v>
      </c>
      <c r="N610" s="142" t="e">
        <f t="shared" si="46"/>
        <v>#VALUE!</v>
      </c>
      <c r="O610" s="142" t="e">
        <f t="shared" si="47"/>
        <v>#N/A</v>
      </c>
      <c r="P610" s="24" t="str">
        <f>IFERROR(VLOOKUP(O610,HOSPITAIS_COM_DIVIDAS!A:E,5,FALSE),"")</f>
        <v/>
      </c>
    </row>
    <row r="611" spans="1:16" x14ac:dyDescent="0.25">
      <c r="A611" s="52" t="e">
        <f>Tabela410[[#This Row],[Status da Proposta]]</f>
        <v>#VALUE!</v>
      </c>
      <c r="B611" s="143">
        <f>MODALIDADE_1!A611</f>
        <v>0</v>
      </c>
      <c r="C611" s="142" t="e">
        <f>VLOOKUP(B611,MODALIDADE_1!A:B,2,FALSE)</f>
        <v>#N/A</v>
      </c>
      <c r="D611" s="142"/>
      <c r="E611" s="94" t="e">
        <f>VLOOKUP(B611,MODALIDADE_1!A:E,5,FALSE)</f>
        <v>#N/A</v>
      </c>
      <c r="F611" s="95" t="e">
        <f>VLOOKUP(B611,MODALIDADE_1!A:C,3,FALSE)</f>
        <v>#N/A</v>
      </c>
      <c r="G611" s="142" t="e">
        <f>VLOOKUP(B611,MODALIDADE_1!A:G,4,FALSE)</f>
        <v>#N/A</v>
      </c>
      <c r="H611" s="142" t="e">
        <f>VLOOKUP(B611,MODALIDADE_1!A:G,6,FALSE)</f>
        <v>#N/A</v>
      </c>
      <c r="I611" s="142" t="e">
        <f>VLOOKUP(B611,MODALIDADE_1!A:G,7,FALSE)</f>
        <v>#N/A</v>
      </c>
      <c r="J611" s="106" t="e">
        <f>VLOOKUP(Tabela410[[#This Row],[Proposta de Referência]],SIMP_M1!A:K,9,FALSE)</f>
        <v>#VALUE!</v>
      </c>
      <c r="K611" s="106" t="e">
        <f>VLOOKUP(Tabela410[[#This Row],[Proposta de Referência]],SIMP_M1!A:K,8,FALSE)</f>
        <v>#VALUE!</v>
      </c>
      <c r="L611" s="107" t="e">
        <f t="shared" si="44"/>
        <v>#VALUE!</v>
      </c>
      <c r="M611" s="107" t="e">
        <f t="shared" si="45"/>
        <v>#VALUE!</v>
      </c>
      <c r="N611" s="142" t="e">
        <f t="shared" si="46"/>
        <v>#VALUE!</v>
      </c>
      <c r="O611" s="142" t="e">
        <f t="shared" si="47"/>
        <v>#N/A</v>
      </c>
      <c r="P611" s="24" t="str">
        <f>IFERROR(VLOOKUP(O611,HOSPITAIS_COM_DIVIDAS!A:E,5,FALSE),"")</f>
        <v/>
      </c>
    </row>
    <row r="612" spans="1:16" x14ac:dyDescent="0.25">
      <c r="A612" s="52" t="e">
        <f>Tabela410[[#This Row],[Status da Proposta]]</f>
        <v>#VALUE!</v>
      </c>
      <c r="B612" s="143">
        <f>MODALIDADE_1!A612</f>
        <v>0</v>
      </c>
      <c r="C612" s="142" t="e">
        <f>VLOOKUP(B612,MODALIDADE_1!A:B,2,FALSE)</f>
        <v>#N/A</v>
      </c>
      <c r="D612" s="142"/>
      <c r="E612" s="94" t="e">
        <f>VLOOKUP(B612,MODALIDADE_1!A:E,5,FALSE)</f>
        <v>#N/A</v>
      </c>
      <c r="F612" s="95" t="e">
        <f>VLOOKUP(B612,MODALIDADE_1!A:C,3,FALSE)</f>
        <v>#N/A</v>
      </c>
      <c r="G612" s="142" t="e">
        <f>VLOOKUP(B612,MODALIDADE_1!A:G,4,FALSE)</f>
        <v>#N/A</v>
      </c>
      <c r="H612" s="142" t="e">
        <f>VLOOKUP(B612,MODALIDADE_1!A:G,6,FALSE)</f>
        <v>#N/A</v>
      </c>
      <c r="I612" s="142" t="e">
        <f>VLOOKUP(B612,MODALIDADE_1!A:G,7,FALSE)</f>
        <v>#N/A</v>
      </c>
      <c r="J612" s="106" t="e">
        <f>VLOOKUP(Tabela410[[#This Row],[Proposta de Referência]],SIMP_M1!A:K,9,FALSE)</f>
        <v>#VALUE!</v>
      </c>
      <c r="K612" s="106" t="e">
        <f>VLOOKUP(Tabela410[[#This Row],[Proposta de Referência]],SIMP_M1!A:K,8,FALSE)</f>
        <v>#VALUE!</v>
      </c>
      <c r="L612" s="107" t="e">
        <f t="shared" si="44"/>
        <v>#VALUE!</v>
      </c>
      <c r="M612" s="107" t="e">
        <f t="shared" si="45"/>
        <v>#VALUE!</v>
      </c>
      <c r="N612" s="142" t="e">
        <f t="shared" si="46"/>
        <v>#VALUE!</v>
      </c>
      <c r="O612" s="142" t="e">
        <f t="shared" si="47"/>
        <v>#N/A</v>
      </c>
      <c r="P612" s="24" t="str">
        <f>IFERROR(VLOOKUP(O612,HOSPITAIS_COM_DIVIDAS!A:E,5,FALSE),"")</f>
        <v/>
      </c>
    </row>
    <row r="613" spans="1:16" x14ac:dyDescent="0.25">
      <c r="A613" s="52" t="e">
        <f>Tabela410[[#This Row],[Status da Proposta]]</f>
        <v>#VALUE!</v>
      </c>
      <c r="B613" s="143">
        <f>MODALIDADE_1!A613</f>
        <v>0</v>
      </c>
      <c r="C613" s="142" t="e">
        <f>VLOOKUP(B613,MODALIDADE_1!A:B,2,FALSE)</f>
        <v>#N/A</v>
      </c>
      <c r="D613" s="142"/>
      <c r="E613" s="94" t="e">
        <f>VLOOKUP(B613,MODALIDADE_1!A:E,5,FALSE)</f>
        <v>#N/A</v>
      </c>
      <c r="F613" s="95" t="e">
        <f>VLOOKUP(B613,MODALIDADE_1!A:C,3,FALSE)</f>
        <v>#N/A</v>
      </c>
      <c r="G613" s="142" t="e">
        <f>VLOOKUP(B613,MODALIDADE_1!A:G,4,FALSE)</f>
        <v>#N/A</v>
      </c>
      <c r="H613" s="142" t="e">
        <f>VLOOKUP(B613,MODALIDADE_1!A:G,6,FALSE)</f>
        <v>#N/A</v>
      </c>
      <c r="I613" s="142" t="e">
        <f>VLOOKUP(B613,MODALIDADE_1!A:G,7,FALSE)</f>
        <v>#N/A</v>
      </c>
      <c r="J613" s="106" t="e">
        <f>VLOOKUP(Tabela410[[#This Row],[Proposta de Referência]],SIMP_M1!A:K,9,FALSE)</f>
        <v>#VALUE!</v>
      </c>
      <c r="K613" s="106" t="e">
        <f>VLOOKUP(Tabela410[[#This Row],[Proposta de Referência]],SIMP_M1!A:K,8,FALSE)</f>
        <v>#VALUE!</v>
      </c>
      <c r="L613" s="107" t="e">
        <f t="shared" si="44"/>
        <v>#VALUE!</v>
      </c>
      <c r="M613" s="107" t="e">
        <f t="shared" si="45"/>
        <v>#VALUE!</v>
      </c>
      <c r="N613" s="142" t="e">
        <f t="shared" si="46"/>
        <v>#VALUE!</v>
      </c>
      <c r="O613" s="142" t="e">
        <f t="shared" si="47"/>
        <v>#N/A</v>
      </c>
      <c r="P613" s="24" t="str">
        <f>IFERROR(VLOOKUP(O613,HOSPITAIS_COM_DIVIDAS!A:E,5,FALSE),"")</f>
        <v/>
      </c>
    </row>
    <row r="614" spans="1:16" x14ac:dyDescent="0.25">
      <c r="A614" s="52" t="e">
        <f>Tabela410[[#This Row],[Status da Proposta]]</f>
        <v>#VALUE!</v>
      </c>
      <c r="B614" s="143">
        <f>MODALIDADE_1!A614</f>
        <v>0</v>
      </c>
      <c r="C614" s="142" t="e">
        <f>VLOOKUP(B614,MODALIDADE_1!A:B,2,FALSE)</f>
        <v>#N/A</v>
      </c>
      <c r="D614" s="142"/>
      <c r="E614" s="94" t="e">
        <f>VLOOKUP(B614,MODALIDADE_1!A:E,5,FALSE)</f>
        <v>#N/A</v>
      </c>
      <c r="F614" s="95" t="e">
        <f>VLOOKUP(B614,MODALIDADE_1!A:C,3,FALSE)</f>
        <v>#N/A</v>
      </c>
      <c r="G614" s="142" t="e">
        <f>VLOOKUP(B614,MODALIDADE_1!A:G,4,FALSE)</f>
        <v>#N/A</v>
      </c>
      <c r="H614" s="142" t="e">
        <f>VLOOKUP(B614,MODALIDADE_1!A:G,6,FALSE)</f>
        <v>#N/A</v>
      </c>
      <c r="I614" s="142" t="e">
        <f>VLOOKUP(B614,MODALIDADE_1!A:G,7,FALSE)</f>
        <v>#N/A</v>
      </c>
      <c r="J614" s="106" t="e">
        <f>VLOOKUP(Tabela410[[#This Row],[Proposta de Referência]],SIMP_M1!A:K,9,FALSE)</f>
        <v>#VALUE!</v>
      </c>
      <c r="K614" s="106" t="e">
        <f>VLOOKUP(Tabela410[[#This Row],[Proposta de Referência]],SIMP_M1!A:K,8,FALSE)</f>
        <v>#VALUE!</v>
      </c>
      <c r="L614" s="107" t="e">
        <f t="shared" si="44"/>
        <v>#VALUE!</v>
      </c>
      <c r="M614" s="107" t="e">
        <f t="shared" si="45"/>
        <v>#VALUE!</v>
      </c>
      <c r="N614" s="142" t="e">
        <f t="shared" si="46"/>
        <v>#VALUE!</v>
      </c>
      <c r="O614" s="142" t="e">
        <f t="shared" si="47"/>
        <v>#N/A</v>
      </c>
      <c r="P614" s="24" t="str">
        <f>IFERROR(VLOOKUP(O614,HOSPITAIS_COM_DIVIDAS!A:E,5,FALSE),"")</f>
        <v/>
      </c>
    </row>
    <row r="615" spans="1:16" x14ac:dyDescent="0.25">
      <c r="A615" s="52" t="e">
        <f>Tabela410[[#This Row],[Status da Proposta]]</f>
        <v>#VALUE!</v>
      </c>
      <c r="B615" s="143">
        <f>MODALIDADE_1!A615</f>
        <v>0</v>
      </c>
      <c r="C615" s="142" t="e">
        <f>VLOOKUP(B615,MODALIDADE_1!A:B,2,FALSE)</f>
        <v>#N/A</v>
      </c>
      <c r="D615" s="142"/>
      <c r="E615" s="94" t="e">
        <f>VLOOKUP(B615,MODALIDADE_1!A:E,5,FALSE)</f>
        <v>#N/A</v>
      </c>
      <c r="F615" s="95" t="e">
        <f>VLOOKUP(B615,MODALIDADE_1!A:C,3,FALSE)</f>
        <v>#N/A</v>
      </c>
      <c r="G615" s="142" t="e">
        <f>VLOOKUP(B615,MODALIDADE_1!A:G,4,FALSE)</f>
        <v>#N/A</v>
      </c>
      <c r="H615" s="142" t="e">
        <f>VLOOKUP(B615,MODALIDADE_1!A:G,6,FALSE)</f>
        <v>#N/A</v>
      </c>
      <c r="I615" s="142" t="e">
        <f>VLOOKUP(B615,MODALIDADE_1!A:G,7,FALSE)</f>
        <v>#N/A</v>
      </c>
      <c r="J615" s="106" t="e">
        <f>VLOOKUP(Tabela410[[#This Row],[Proposta de Referência]],SIMP_M1!A:K,9,FALSE)</f>
        <v>#VALUE!</v>
      </c>
      <c r="K615" s="106" t="e">
        <f>VLOOKUP(Tabela410[[#This Row],[Proposta de Referência]],SIMP_M1!A:K,8,FALSE)</f>
        <v>#VALUE!</v>
      </c>
      <c r="L615" s="107" t="e">
        <f t="shared" si="44"/>
        <v>#VALUE!</v>
      </c>
      <c r="M615" s="107" t="e">
        <f t="shared" si="45"/>
        <v>#VALUE!</v>
      </c>
      <c r="N615" s="142" t="e">
        <f t="shared" si="46"/>
        <v>#VALUE!</v>
      </c>
      <c r="O615" s="142" t="e">
        <f t="shared" si="47"/>
        <v>#N/A</v>
      </c>
      <c r="P615" s="24" t="str">
        <f>IFERROR(VLOOKUP(O615,HOSPITAIS_COM_DIVIDAS!A:E,5,FALSE),"")</f>
        <v/>
      </c>
    </row>
    <row r="616" spans="1:16" x14ac:dyDescent="0.25">
      <c r="A616" s="52" t="e">
        <f>Tabela410[[#This Row],[Status da Proposta]]</f>
        <v>#VALUE!</v>
      </c>
      <c r="B616" s="143">
        <f>MODALIDADE_1!A616</f>
        <v>0</v>
      </c>
      <c r="C616" s="142" t="e">
        <f>VLOOKUP(B616,MODALIDADE_1!A:B,2,FALSE)</f>
        <v>#N/A</v>
      </c>
      <c r="D616" s="142"/>
      <c r="E616" s="94" t="e">
        <f>VLOOKUP(B616,MODALIDADE_1!A:E,5,FALSE)</f>
        <v>#N/A</v>
      </c>
      <c r="F616" s="95" t="e">
        <f>VLOOKUP(B616,MODALIDADE_1!A:C,3,FALSE)</f>
        <v>#N/A</v>
      </c>
      <c r="G616" s="142" t="e">
        <f>VLOOKUP(B616,MODALIDADE_1!A:G,4,FALSE)</f>
        <v>#N/A</v>
      </c>
      <c r="H616" s="142" t="e">
        <f>VLOOKUP(B616,MODALIDADE_1!A:G,6,FALSE)</f>
        <v>#N/A</v>
      </c>
      <c r="I616" s="142" t="e">
        <f>VLOOKUP(B616,MODALIDADE_1!A:G,7,FALSE)</f>
        <v>#N/A</v>
      </c>
      <c r="J616" s="106" t="e">
        <f>VLOOKUP(Tabela410[[#This Row],[Proposta de Referência]],SIMP_M1!A:K,9,FALSE)</f>
        <v>#VALUE!</v>
      </c>
      <c r="K616" s="106" t="e">
        <f>VLOOKUP(Tabela410[[#This Row],[Proposta de Referência]],SIMP_M1!A:K,8,FALSE)</f>
        <v>#VALUE!</v>
      </c>
      <c r="L616" s="107" t="e">
        <f t="shared" si="44"/>
        <v>#VALUE!</v>
      </c>
      <c r="M616" s="107" t="e">
        <f t="shared" si="45"/>
        <v>#VALUE!</v>
      </c>
      <c r="N616" s="142" t="e">
        <f t="shared" si="46"/>
        <v>#VALUE!</v>
      </c>
      <c r="O616" s="142" t="e">
        <f t="shared" si="47"/>
        <v>#N/A</v>
      </c>
      <c r="P616" s="24" t="str">
        <f>IFERROR(VLOOKUP(O616,HOSPITAIS_COM_DIVIDAS!A:E,5,FALSE),"")</f>
        <v/>
      </c>
    </row>
    <row r="617" spans="1:16" x14ac:dyDescent="0.25">
      <c r="A617" s="52" t="e">
        <f>Tabela410[[#This Row],[Status da Proposta]]</f>
        <v>#VALUE!</v>
      </c>
      <c r="B617" s="143">
        <f>MODALIDADE_1!A617</f>
        <v>0</v>
      </c>
      <c r="C617" s="142" t="e">
        <f>VLOOKUP(B617,MODALIDADE_1!A:B,2,FALSE)</f>
        <v>#N/A</v>
      </c>
      <c r="D617" s="142"/>
      <c r="E617" s="94" t="e">
        <f>VLOOKUP(B617,MODALIDADE_1!A:E,5,FALSE)</f>
        <v>#N/A</v>
      </c>
      <c r="F617" s="95" t="e">
        <f>VLOOKUP(B617,MODALIDADE_1!A:C,3,FALSE)</f>
        <v>#N/A</v>
      </c>
      <c r="G617" s="142" t="e">
        <f>VLOOKUP(B617,MODALIDADE_1!A:G,4,FALSE)</f>
        <v>#N/A</v>
      </c>
      <c r="H617" s="142" t="e">
        <f>VLOOKUP(B617,MODALIDADE_1!A:G,6,FALSE)</f>
        <v>#N/A</v>
      </c>
      <c r="I617" s="142" t="e">
        <f>VLOOKUP(B617,MODALIDADE_1!A:G,7,FALSE)</f>
        <v>#N/A</v>
      </c>
      <c r="J617" s="106" t="e">
        <f>VLOOKUP(Tabela410[[#This Row],[Proposta de Referência]],SIMP_M1!A:K,9,FALSE)</f>
        <v>#VALUE!</v>
      </c>
      <c r="K617" s="106" t="e">
        <f>VLOOKUP(Tabela410[[#This Row],[Proposta de Referência]],SIMP_M1!A:K,8,FALSE)</f>
        <v>#VALUE!</v>
      </c>
      <c r="L617" s="107" t="e">
        <f t="shared" si="44"/>
        <v>#VALUE!</v>
      </c>
      <c r="M617" s="107" t="e">
        <f t="shared" si="45"/>
        <v>#VALUE!</v>
      </c>
      <c r="N617" s="142" t="e">
        <f t="shared" si="46"/>
        <v>#VALUE!</v>
      </c>
      <c r="O617" s="142" t="e">
        <f t="shared" si="47"/>
        <v>#N/A</v>
      </c>
      <c r="P617" s="24" t="str">
        <f>IFERROR(VLOOKUP(O617,HOSPITAIS_COM_DIVIDAS!A:E,5,FALSE),"")</f>
        <v/>
      </c>
    </row>
    <row r="618" spans="1:16" x14ac:dyDescent="0.25">
      <c r="A618" s="52" t="e">
        <f>Tabela410[[#This Row],[Status da Proposta]]</f>
        <v>#VALUE!</v>
      </c>
      <c r="B618" s="143">
        <f>MODALIDADE_1!A618</f>
        <v>0</v>
      </c>
      <c r="C618" s="142" t="e">
        <f>VLOOKUP(B618,MODALIDADE_1!A:B,2,FALSE)</f>
        <v>#N/A</v>
      </c>
      <c r="D618" s="142"/>
      <c r="E618" s="94" t="e">
        <f>VLOOKUP(B618,MODALIDADE_1!A:E,5,FALSE)</f>
        <v>#N/A</v>
      </c>
      <c r="F618" s="95" t="e">
        <f>VLOOKUP(B618,MODALIDADE_1!A:C,3,FALSE)</f>
        <v>#N/A</v>
      </c>
      <c r="G618" s="142" t="e">
        <f>VLOOKUP(B618,MODALIDADE_1!A:G,4,FALSE)</f>
        <v>#N/A</v>
      </c>
      <c r="H618" s="142" t="e">
        <f>VLOOKUP(B618,MODALIDADE_1!A:G,6,FALSE)</f>
        <v>#N/A</v>
      </c>
      <c r="I618" s="142" t="e">
        <f>VLOOKUP(B618,MODALIDADE_1!A:G,7,FALSE)</f>
        <v>#N/A</v>
      </c>
      <c r="J618" s="106" t="e">
        <f>VLOOKUP(Tabela410[[#This Row],[Proposta de Referência]],SIMP_M1!A:K,9,FALSE)</f>
        <v>#VALUE!</v>
      </c>
      <c r="K618" s="106" t="e">
        <f>VLOOKUP(Tabela410[[#This Row],[Proposta de Referência]],SIMP_M1!A:K,8,FALSE)</f>
        <v>#VALUE!</v>
      </c>
      <c r="L618" s="107" t="e">
        <f t="shared" si="44"/>
        <v>#VALUE!</v>
      </c>
      <c r="M618" s="107" t="e">
        <f t="shared" si="45"/>
        <v>#VALUE!</v>
      </c>
      <c r="N618" s="142" t="e">
        <f t="shared" si="46"/>
        <v>#VALUE!</v>
      </c>
      <c r="O618" s="142" t="e">
        <f t="shared" si="47"/>
        <v>#N/A</v>
      </c>
      <c r="P618" s="24" t="str">
        <f>IFERROR(VLOOKUP(O618,HOSPITAIS_COM_DIVIDAS!A:E,5,FALSE),"")</f>
        <v/>
      </c>
    </row>
    <row r="619" spans="1:16" x14ac:dyDescent="0.25">
      <c r="A619" s="52" t="e">
        <f>Tabela410[[#This Row],[Status da Proposta]]</f>
        <v>#VALUE!</v>
      </c>
      <c r="B619" s="143">
        <f>MODALIDADE_1!A619</f>
        <v>0</v>
      </c>
      <c r="C619" s="142" t="e">
        <f>VLOOKUP(B619,MODALIDADE_1!A:B,2,FALSE)</f>
        <v>#N/A</v>
      </c>
      <c r="D619" s="142"/>
      <c r="E619" s="94" t="e">
        <f>VLOOKUP(B619,MODALIDADE_1!A:E,5,FALSE)</f>
        <v>#N/A</v>
      </c>
      <c r="F619" s="95" t="e">
        <f>VLOOKUP(B619,MODALIDADE_1!A:C,3,FALSE)</f>
        <v>#N/A</v>
      </c>
      <c r="G619" s="142" t="e">
        <f>VLOOKUP(B619,MODALIDADE_1!A:G,4,FALSE)</f>
        <v>#N/A</v>
      </c>
      <c r="H619" s="142" t="e">
        <f>VLOOKUP(B619,MODALIDADE_1!A:G,6,FALSE)</f>
        <v>#N/A</v>
      </c>
      <c r="I619" s="142" t="e">
        <f>VLOOKUP(B619,MODALIDADE_1!A:G,7,FALSE)</f>
        <v>#N/A</v>
      </c>
      <c r="J619" s="106" t="e">
        <f>VLOOKUP(Tabela410[[#This Row],[Proposta de Referência]],SIMP_M1!A:K,9,FALSE)</f>
        <v>#VALUE!</v>
      </c>
      <c r="K619" s="106" t="e">
        <f>VLOOKUP(Tabela410[[#This Row],[Proposta de Referência]],SIMP_M1!A:K,8,FALSE)</f>
        <v>#VALUE!</v>
      </c>
      <c r="L619" s="107" t="e">
        <f t="shared" si="44"/>
        <v>#VALUE!</v>
      </c>
      <c r="M619" s="107" t="e">
        <f t="shared" si="45"/>
        <v>#VALUE!</v>
      </c>
      <c r="N619" s="142" t="e">
        <f t="shared" si="46"/>
        <v>#VALUE!</v>
      </c>
      <c r="O619" s="142" t="e">
        <f t="shared" si="47"/>
        <v>#N/A</v>
      </c>
      <c r="P619" s="24" t="str">
        <f>IFERROR(VLOOKUP(O619,HOSPITAIS_COM_DIVIDAS!A:E,5,FALSE),"")</f>
        <v/>
      </c>
    </row>
    <row r="620" spans="1:16" x14ac:dyDescent="0.25">
      <c r="A620" s="52" t="e">
        <f>Tabela410[[#This Row],[Status da Proposta]]</f>
        <v>#VALUE!</v>
      </c>
      <c r="B620" s="143">
        <f>MODALIDADE_1!A620</f>
        <v>0</v>
      </c>
      <c r="C620" s="142" t="e">
        <f>VLOOKUP(B620,MODALIDADE_1!A:B,2,FALSE)</f>
        <v>#N/A</v>
      </c>
      <c r="D620" s="142"/>
      <c r="E620" s="94" t="e">
        <f>VLOOKUP(B620,MODALIDADE_1!A:E,5,FALSE)</f>
        <v>#N/A</v>
      </c>
      <c r="F620" s="95" t="e">
        <f>VLOOKUP(B620,MODALIDADE_1!A:C,3,FALSE)</f>
        <v>#N/A</v>
      </c>
      <c r="G620" s="142" t="e">
        <f>VLOOKUP(B620,MODALIDADE_1!A:G,4,FALSE)</f>
        <v>#N/A</v>
      </c>
      <c r="H620" s="142" t="e">
        <f>VLOOKUP(B620,MODALIDADE_1!A:G,6,FALSE)</f>
        <v>#N/A</v>
      </c>
      <c r="I620" s="142" t="e">
        <f>VLOOKUP(B620,MODALIDADE_1!A:G,7,FALSE)</f>
        <v>#N/A</v>
      </c>
      <c r="J620" s="106" t="e">
        <f>VLOOKUP(Tabela410[[#This Row],[Proposta de Referência]],SIMP_M1!A:K,9,FALSE)</f>
        <v>#VALUE!</v>
      </c>
      <c r="K620" s="106" t="e">
        <f>VLOOKUP(Tabela410[[#This Row],[Proposta de Referência]],SIMP_M1!A:K,8,FALSE)</f>
        <v>#VALUE!</v>
      </c>
      <c r="L620" s="107" t="e">
        <f t="shared" si="44"/>
        <v>#VALUE!</v>
      </c>
      <c r="M620" s="107" t="e">
        <f t="shared" si="45"/>
        <v>#VALUE!</v>
      </c>
      <c r="N620" s="142" t="e">
        <f t="shared" si="46"/>
        <v>#VALUE!</v>
      </c>
      <c r="O620" s="142" t="e">
        <f t="shared" si="47"/>
        <v>#N/A</v>
      </c>
      <c r="P620" s="24" t="str">
        <f>IFERROR(VLOOKUP(O620,HOSPITAIS_COM_DIVIDAS!A:E,5,FALSE),"")</f>
        <v/>
      </c>
    </row>
    <row r="621" spans="1:16" x14ac:dyDescent="0.25">
      <c r="A621" s="52" t="e">
        <f>Tabela410[[#This Row],[Status da Proposta]]</f>
        <v>#VALUE!</v>
      </c>
      <c r="B621" s="143">
        <f>MODALIDADE_1!A621</f>
        <v>0</v>
      </c>
      <c r="C621" s="142" t="e">
        <f>VLOOKUP(B621,MODALIDADE_1!A:B,2,FALSE)</f>
        <v>#N/A</v>
      </c>
      <c r="D621" s="142"/>
      <c r="E621" s="94" t="e">
        <f>VLOOKUP(B621,MODALIDADE_1!A:E,5,FALSE)</f>
        <v>#N/A</v>
      </c>
      <c r="F621" s="95" t="e">
        <f>VLOOKUP(B621,MODALIDADE_1!A:C,3,FALSE)</f>
        <v>#N/A</v>
      </c>
      <c r="G621" s="142" t="e">
        <f>VLOOKUP(B621,MODALIDADE_1!A:G,4,FALSE)</f>
        <v>#N/A</v>
      </c>
      <c r="H621" s="142" t="e">
        <f>VLOOKUP(B621,MODALIDADE_1!A:G,6,FALSE)</f>
        <v>#N/A</v>
      </c>
      <c r="I621" s="142" t="e">
        <f>VLOOKUP(B621,MODALIDADE_1!A:G,7,FALSE)</f>
        <v>#N/A</v>
      </c>
      <c r="J621" s="106" t="e">
        <f>VLOOKUP(Tabela410[[#This Row],[Proposta de Referência]],SIMP_M1!A:K,9,FALSE)</f>
        <v>#VALUE!</v>
      </c>
      <c r="K621" s="106" t="e">
        <f>VLOOKUP(Tabela410[[#This Row],[Proposta de Referência]],SIMP_M1!A:K,8,FALSE)</f>
        <v>#VALUE!</v>
      </c>
      <c r="L621" s="107" t="e">
        <f t="shared" si="44"/>
        <v>#VALUE!</v>
      </c>
      <c r="M621" s="107" t="e">
        <f t="shared" si="45"/>
        <v>#VALUE!</v>
      </c>
      <c r="N621" s="142" t="e">
        <f t="shared" si="46"/>
        <v>#VALUE!</v>
      </c>
      <c r="O621" s="142" t="e">
        <f t="shared" si="47"/>
        <v>#N/A</v>
      </c>
      <c r="P621" s="24" t="str">
        <f>IFERROR(VLOOKUP(O621,HOSPITAIS_COM_DIVIDAS!A:E,5,FALSE),"")</f>
        <v/>
      </c>
    </row>
    <row r="622" spans="1:16" x14ac:dyDescent="0.25">
      <c r="A622" s="52" t="e">
        <f>Tabela410[[#This Row],[Status da Proposta]]</f>
        <v>#VALUE!</v>
      </c>
      <c r="B622" s="143">
        <f>MODALIDADE_1!A622</f>
        <v>0</v>
      </c>
      <c r="C622" s="142" t="e">
        <f>VLOOKUP(B622,MODALIDADE_1!A:B,2,FALSE)</f>
        <v>#N/A</v>
      </c>
      <c r="D622" s="142"/>
      <c r="E622" s="94" t="e">
        <f>VLOOKUP(B622,MODALIDADE_1!A:E,5,FALSE)</f>
        <v>#N/A</v>
      </c>
      <c r="F622" s="95" t="e">
        <f>VLOOKUP(B622,MODALIDADE_1!A:C,3,FALSE)</f>
        <v>#N/A</v>
      </c>
      <c r="G622" s="142" t="e">
        <f>VLOOKUP(B622,MODALIDADE_1!A:G,4,FALSE)</f>
        <v>#N/A</v>
      </c>
      <c r="H622" s="142" t="e">
        <f>VLOOKUP(B622,MODALIDADE_1!A:G,6,FALSE)</f>
        <v>#N/A</v>
      </c>
      <c r="I622" s="142" t="e">
        <f>VLOOKUP(B622,MODALIDADE_1!A:G,7,FALSE)</f>
        <v>#N/A</v>
      </c>
      <c r="J622" s="106" t="e">
        <f>VLOOKUP(Tabela410[[#This Row],[Proposta de Referência]],SIMP_M1!A:K,9,FALSE)</f>
        <v>#VALUE!</v>
      </c>
      <c r="K622" s="106" t="e">
        <f>VLOOKUP(Tabela410[[#This Row],[Proposta de Referência]],SIMP_M1!A:K,8,FALSE)</f>
        <v>#VALUE!</v>
      </c>
      <c r="L622" s="107" t="e">
        <f t="shared" si="44"/>
        <v>#VALUE!</v>
      </c>
      <c r="M622" s="107" t="e">
        <f t="shared" si="45"/>
        <v>#VALUE!</v>
      </c>
      <c r="N622" s="142" t="e">
        <f t="shared" si="46"/>
        <v>#VALUE!</v>
      </c>
      <c r="O622" s="142" t="e">
        <f t="shared" si="47"/>
        <v>#N/A</v>
      </c>
      <c r="P622" s="24" t="str">
        <f>IFERROR(VLOOKUP(O622,HOSPITAIS_COM_DIVIDAS!A:E,5,FALSE),"")</f>
        <v/>
      </c>
    </row>
    <row r="623" spans="1:16" x14ac:dyDescent="0.25">
      <c r="A623" s="52" t="e">
        <f>Tabela410[[#This Row],[Status da Proposta]]</f>
        <v>#VALUE!</v>
      </c>
      <c r="B623" s="143">
        <f>MODALIDADE_1!A623</f>
        <v>0</v>
      </c>
      <c r="C623" s="142" t="e">
        <f>VLOOKUP(B623,MODALIDADE_1!A:B,2,FALSE)</f>
        <v>#N/A</v>
      </c>
      <c r="D623" s="142"/>
      <c r="E623" s="94" t="e">
        <f>VLOOKUP(B623,MODALIDADE_1!A:E,5,FALSE)</f>
        <v>#N/A</v>
      </c>
      <c r="F623" s="95" t="e">
        <f>VLOOKUP(B623,MODALIDADE_1!A:C,3,FALSE)</f>
        <v>#N/A</v>
      </c>
      <c r="G623" s="142" t="e">
        <f>VLOOKUP(B623,MODALIDADE_1!A:G,4,FALSE)</f>
        <v>#N/A</v>
      </c>
      <c r="H623" s="142" t="e">
        <f>VLOOKUP(B623,MODALIDADE_1!A:G,6,FALSE)</f>
        <v>#N/A</v>
      </c>
      <c r="I623" s="142" t="e">
        <f>VLOOKUP(B623,MODALIDADE_1!A:G,7,FALSE)</f>
        <v>#N/A</v>
      </c>
      <c r="J623" s="106" t="e">
        <f>VLOOKUP(Tabela410[[#This Row],[Proposta de Referência]],SIMP_M1!A:K,9,FALSE)</f>
        <v>#VALUE!</v>
      </c>
      <c r="K623" s="106" t="e">
        <f>VLOOKUP(Tabela410[[#This Row],[Proposta de Referência]],SIMP_M1!A:K,8,FALSE)</f>
        <v>#VALUE!</v>
      </c>
      <c r="L623" s="107" t="e">
        <f t="shared" si="44"/>
        <v>#VALUE!</v>
      </c>
      <c r="M623" s="107" t="e">
        <f t="shared" si="45"/>
        <v>#VALUE!</v>
      </c>
      <c r="N623" s="142" t="e">
        <f t="shared" si="46"/>
        <v>#VALUE!</v>
      </c>
      <c r="O623" s="142" t="e">
        <f t="shared" si="47"/>
        <v>#N/A</v>
      </c>
      <c r="P623" s="24" t="str">
        <f>IFERROR(VLOOKUP(O623,HOSPITAIS_COM_DIVIDAS!A:E,5,FALSE),"")</f>
        <v/>
      </c>
    </row>
    <row r="624" spans="1:16" x14ac:dyDescent="0.25">
      <c r="A624" s="52" t="e">
        <f>Tabela410[[#This Row],[Status da Proposta]]</f>
        <v>#VALUE!</v>
      </c>
      <c r="B624" s="143">
        <f>MODALIDADE_1!A624</f>
        <v>0</v>
      </c>
      <c r="C624" s="142" t="e">
        <f>VLOOKUP(B624,MODALIDADE_1!A:B,2,FALSE)</f>
        <v>#N/A</v>
      </c>
      <c r="D624" s="142"/>
      <c r="E624" s="94" t="e">
        <f>VLOOKUP(B624,MODALIDADE_1!A:E,5,FALSE)</f>
        <v>#N/A</v>
      </c>
      <c r="F624" s="95" t="e">
        <f>VLOOKUP(B624,MODALIDADE_1!A:C,3,FALSE)</f>
        <v>#N/A</v>
      </c>
      <c r="G624" s="142" t="e">
        <f>VLOOKUP(B624,MODALIDADE_1!A:G,4,FALSE)</f>
        <v>#N/A</v>
      </c>
      <c r="H624" s="142" t="e">
        <f>VLOOKUP(B624,MODALIDADE_1!A:G,6,FALSE)</f>
        <v>#N/A</v>
      </c>
      <c r="I624" s="142" t="e">
        <f>VLOOKUP(B624,MODALIDADE_1!A:G,7,FALSE)</f>
        <v>#N/A</v>
      </c>
      <c r="J624" s="106" t="e">
        <f>VLOOKUP(Tabela410[[#This Row],[Proposta de Referência]],SIMP_M1!A:K,9,FALSE)</f>
        <v>#VALUE!</v>
      </c>
      <c r="K624" s="106" t="e">
        <f>VLOOKUP(Tabela410[[#This Row],[Proposta de Referência]],SIMP_M1!A:K,8,FALSE)</f>
        <v>#VALUE!</v>
      </c>
      <c r="L624" s="107" t="e">
        <f t="shared" si="44"/>
        <v>#VALUE!</v>
      </c>
      <c r="M624" s="107" t="e">
        <f t="shared" si="45"/>
        <v>#VALUE!</v>
      </c>
      <c r="N624" s="142" t="e">
        <f t="shared" si="46"/>
        <v>#VALUE!</v>
      </c>
      <c r="O624" s="142" t="e">
        <f t="shared" si="47"/>
        <v>#N/A</v>
      </c>
      <c r="P624" s="24" t="str">
        <f>IFERROR(VLOOKUP(O624,HOSPITAIS_COM_DIVIDAS!A:E,5,FALSE),"")</f>
        <v/>
      </c>
    </row>
    <row r="625" spans="1:16" x14ac:dyDescent="0.25">
      <c r="A625" s="52" t="e">
        <f>Tabela410[[#This Row],[Status da Proposta]]</f>
        <v>#VALUE!</v>
      </c>
      <c r="B625" s="143">
        <f>MODALIDADE_1!A625</f>
        <v>0</v>
      </c>
      <c r="C625" s="142" t="e">
        <f>VLOOKUP(B625,MODALIDADE_1!A:B,2,FALSE)</f>
        <v>#N/A</v>
      </c>
      <c r="D625" s="142"/>
      <c r="E625" s="94" t="e">
        <f>VLOOKUP(B625,MODALIDADE_1!A:E,5,FALSE)</f>
        <v>#N/A</v>
      </c>
      <c r="F625" s="95" t="e">
        <f>VLOOKUP(B625,MODALIDADE_1!A:C,3,FALSE)</f>
        <v>#N/A</v>
      </c>
      <c r="G625" s="142" t="e">
        <f>VLOOKUP(B625,MODALIDADE_1!A:G,4,FALSE)</f>
        <v>#N/A</v>
      </c>
      <c r="H625" s="142" t="e">
        <f>VLOOKUP(B625,MODALIDADE_1!A:G,6,FALSE)</f>
        <v>#N/A</v>
      </c>
      <c r="I625" s="142" t="e">
        <f>VLOOKUP(B625,MODALIDADE_1!A:G,7,FALSE)</f>
        <v>#N/A</v>
      </c>
      <c r="J625" s="106" t="e">
        <f>VLOOKUP(Tabela410[[#This Row],[Proposta de Referência]],SIMP_M1!A:K,9,FALSE)</f>
        <v>#VALUE!</v>
      </c>
      <c r="K625" s="106" t="e">
        <f>VLOOKUP(Tabela410[[#This Row],[Proposta de Referência]],SIMP_M1!A:K,8,FALSE)</f>
        <v>#VALUE!</v>
      </c>
      <c r="L625" s="107" t="e">
        <f t="shared" si="44"/>
        <v>#VALUE!</v>
      </c>
      <c r="M625" s="107" t="e">
        <f t="shared" si="45"/>
        <v>#VALUE!</v>
      </c>
      <c r="N625" s="142" t="e">
        <f t="shared" si="46"/>
        <v>#VALUE!</v>
      </c>
      <c r="O625" s="142" t="e">
        <f t="shared" si="47"/>
        <v>#N/A</v>
      </c>
      <c r="P625" s="24" t="str">
        <f>IFERROR(VLOOKUP(O625,HOSPITAIS_COM_DIVIDAS!A:E,5,FALSE),"")</f>
        <v/>
      </c>
    </row>
    <row r="626" spans="1:16" x14ac:dyDescent="0.25">
      <c r="A626" s="52" t="e">
        <f>Tabela410[[#This Row],[Status da Proposta]]</f>
        <v>#VALUE!</v>
      </c>
      <c r="B626" s="143">
        <f>MODALIDADE_1!A626</f>
        <v>0</v>
      </c>
      <c r="C626" s="142" t="e">
        <f>VLOOKUP(B626,MODALIDADE_1!A:B,2,FALSE)</f>
        <v>#N/A</v>
      </c>
      <c r="D626" s="142"/>
      <c r="E626" s="94" t="e">
        <f>VLOOKUP(B626,MODALIDADE_1!A:E,5,FALSE)</f>
        <v>#N/A</v>
      </c>
      <c r="F626" s="95" t="e">
        <f>VLOOKUP(B626,MODALIDADE_1!A:C,3,FALSE)</f>
        <v>#N/A</v>
      </c>
      <c r="G626" s="142" t="e">
        <f>VLOOKUP(B626,MODALIDADE_1!A:G,4,FALSE)</f>
        <v>#N/A</v>
      </c>
      <c r="H626" s="142" t="e">
        <f>VLOOKUP(B626,MODALIDADE_1!A:G,6,FALSE)</f>
        <v>#N/A</v>
      </c>
      <c r="I626" s="142" t="e">
        <f>VLOOKUP(B626,MODALIDADE_1!A:G,7,FALSE)</f>
        <v>#N/A</v>
      </c>
      <c r="J626" s="106" t="e">
        <f>VLOOKUP(Tabela410[[#This Row],[Proposta de Referência]],SIMP_M1!A:K,9,FALSE)</f>
        <v>#VALUE!</v>
      </c>
      <c r="K626" s="106" t="e">
        <f>VLOOKUP(Tabela410[[#This Row],[Proposta de Referência]],SIMP_M1!A:K,8,FALSE)</f>
        <v>#VALUE!</v>
      </c>
      <c r="L626" s="107" t="e">
        <f t="shared" si="44"/>
        <v>#VALUE!</v>
      </c>
      <c r="M626" s="107" t="e">
        <f t="shared" si="45"/>
        <v>#VALUE!</v>
      </c>
      <c r="N626" s="142" t="e">
        <f t="shared" si="46"/>
        <v>#VALUE!</v>
      </c>
      <c r="O626" s="142" t="e">
        <f t="shared" si="47"/>
        <v>#N/A</v>
      </c>
      <c r="P626" s="24" t="str">
        <f>IFERROR(VLOOKUP(O626,HOSPITAIS_COM_DIVIDAS!A:E,5,FALSE),"")</f>
        <v/>
      </c>
    </row>
    <row r="627" spans="1:16" x14ac:dyDescent="0.25">
      <c r="A627" s="52" t="e">
        <f>Tabela410[[#This Row],[Status da Proposta]]</f>
        <v>#VALUE!</v>
      </c>
      <c r="B627" s="143">
        <f>MODALIDADE_1!A627</f>
        <v>0</v>
      </c>
      <c r="C627" s="142" t="e">
        <f>VLOOKUP(B627,MODALIDADE_1!A:B,2,FALSE)</f>
        <v>#N/A</v>
      </c>
      <c r="D627" s="142"/>
      <c r="E627" s="94" t="e">
        <f>VLOOKUP(B627,MODALIDADE_1!A:E,5,FALSE)</f>
        <v>#N/A</v>
      </c>
      <c r="F627" s="95" t="e">
        <f>VLOOKUP(B627,MODALIDADE_1!A:C,3,FALSE)</f>
        <v>#N/A</v>
      </c>
      <c r="G627" s="142" t="e">
        <f>VLOOKUP(B627,MODALIDADE_1!A:G,4,FALSE)</f>
        <v>#N/A</v>
      </c>
      <c r="H627" s="142" t="e">
        <f>VLOOKUP(B627,MODALIDADE_1!A:G,6,FALSE)</f>
        <v>#N/A</v>
      </c>
      <c r="I627" s="142" t="e">
        <f>VLOOKUP(B627,MODALIDADE_1!A:G,7,FALSE)</f>
        <v>#N/A</v>
      </c>
      <c r="J627" s="106" t="e">
        <f>VLOOKUP(Tabela410[[#This Row],[Proposta de Referência]],SIMP_M1!A:K,9,FALSE)</f>
        <v>#VALUE!</v>
      </c>
      <c r="K627" s="106" t="e">
        <f>VLOOKUP(Tabela410[[#This Row],[Proposta de Referência]],SIMP_M1!A:K,8,FALSE)</f>
        <v>#VALUE!</v>
      </c>
      <c r="L627" s="107" t="e">
        <f t="shared" si="44"/>
        <v>#VALUE!</v>
      </c>
      <c r="M627" s="107" t="e">
        <f t="shared" si="45"/>
        <v>#VALUE!</v>
      </c>
      <c r="N627" s="142" t="e">
        <f t="shared" si="46"/>
        <v>#VALUE!</v>
      </c>
      <c r="O627" s="142" t="e">
        <f t="shared" si="47"/>
        <v>#N/A</v>
      </c>
      <c r="P627" s="24" t="str">
        <f>IFERROR(VLOOKUP(O627,HOSPITAIS_COM_DIVIDAS!A:E,5,FALSE),"")</f>
        <v/>
      </c>
    </row>
    <row r="628" spans="1:16" x14ac:dyDescent="0.25">
      <c r="A628" s="52" t="e">
        <f>Tabela410[[#This Row],[Status da Proposta]]</f>
        <v>#VALUE!</v>
      </c>
      <c r="B628" s="143">
        <f>MODALIDADE_1!A628</f>
        <v>0</v>
      </c>
      <c r="C628" s="142" t="e">
        <f>VLOOKUP(B628,MODALIDADE_1!A:B,2,FALSE)</f>
        <v>#N/A</v>
      </c>
      <c r="D628" s="142"/>
      <c r="E628" s="94" t="e">
        <f>VLOOKUP(B628,MODALIDADE_1!A:E,5,FALSE)</f>
        <v>#N/A</v>
      </c>
      <c r="F628" s="95" t="e">
        <f>VLOOKUP(B628,MODALIDADE_1!A:C,3,FALSE)</f>
        <v>#N/A</v>
      </c>
      <c r="G628" s="142" t="e">
        <f>VLOOKUP(B628,MODALIDADE_1!A:G,4,FALSE)</f>
        <v>#N/A</v>
      </c>
      <c r="H628" s="142" t="e">
        <f>VLOOKUP(B628,MODALIDADE_1!A:G,6,FALSE)</f>
        <v>#N/A</v>
      </c>
      <c r="I628" s="142" t="e">
        <f>VLOOKUP(B628,MODALIDADE_1!A:G,7,FALSE)</f>
        <v>#N/A</v>
      </c>
      <c r="J628" s="106" t="e">
        <f>VLOOKUP(Tabela410[[#This Row],[Proposta de Referência]],SIMP_M1!A:K,9,FALSE)</f>
        <v>#VALUE!</v>
      </c>
      <c r="K628" s="106" t="e">
        <f>VLOOKUP(Tabela410[[#This Row],[Proposta de Referência]],SIMP_M1!A:K,8,FALSE)</f>
        <v>#VALUE!</v>
      </c>
      <c r="L628" s="107" t="e">
        <f t="shared" si="44"/>
        <v>#VALUE!</v>
      </c>
      <c r="M628" s="107" t="e">
        <f t="shared" si="45"/>
        <v>#VALUE!</v>
      </c>
      <c r="N628" s="142" t="e">
        <f t="shared" si="46"/>
        <v>#VALUE!</v>
      </c>
      <c r="O628" s="142" t="e">
        <f t="shared" si="47"/>
        <v>#N/A</v>
      </c>
      <c r="P628" s="24" t="str">
        <f>IFERROR(VLOOKUP(O628,HOSPITAIS_COM_DIVIDAS!A:E,5,FALSE),"")</f>
        <v/>
      </c>
    </row>
    <row r="629" spans="1:16" x14ac:dyDescent="0.25">
      <c r="A629" s="52" t="e">
        <f>Tabela410[[#This Row],[Status da Proposta]]</f>
        <v>#VALUE!</v>
      </c>
      <c r="B629" s="143">
        <f>MODALIDADE_1!A629</f>
        <v>0</v>
      </c>
      <c r="C629" s="142" t="e">
        <f>VLOOKUP(B629,MODALIDADE_1!A:B,2,FALSE)</f>
        <v>#N/A</v>
      </c>
      <c r="D629" s="142"/>
      <c r="E629" s="94" t="e">
        <f>VLOOKUP(B629,MODALIDADE_1!A:E,5,FALSE)</f>
        <v>#N/A</v>
      </c>
      <c r="F629" s="95" t="e">
        <f>VLOOKUP(B629,MODALIDADE_1!A:C,3,FALSE)</f>
        <v>#N/A</v>
      </c>
      <c r="G629" s="142" t="e">
        <f>VLOOKUP(B629,MODALIDADE_1!A:G,4,FALSE)</f>
        <v>#N/A</v>
      </c>
      <c r="H629" s="142" t="e">
        <f>VLOOKUP(B629,MODALIDADE_1!A:G,6,FALSE)</f>
        <v>#N/A</v>
      </c>
      <c r="I629" s="142" t="e">
        <f>VLOOKUP(B629,MODALIDADE_1!A:G,7,FALSE)</f>
        <v>#N/A</v>
      </c>
      <c r="J629" s="106" t="e">
        <f>VLOOKUP(Tabela410[[#This Row],[Proposta de Referência]],SIMP_M1!A:K,9,FALSE)</f>
        <v>#VALUE!</v>
      </c>
      <c r="K629" s="106" t="e">
        <f>VLOOKUP(Tabela410[[#This Row],[Proposta de Referência]],SIMP_M1!A:K,8,FALSE)</f>
        <v>#VALUE!</v>
      </c>
      <c r="L629" s="107" t="e">
        <f t="shared" si="44"/>
        <v>#VALUE!</v>
      </c>
      <c r="M629" s="107" t="e">
        <f t="shared" si="45"/>
        <v>#VALUE!</v>
      </c>
      <c r="N629" s="142" t="e">
        <f t="shared" si="46"/>
        <v>#VALUE!</v>
      </c>
      <c r="O629" s="142" t="e">
        <f t="shared" si="47"/>
        <v>#N/A</v>
      </c>
      <c r="P629" s="24" t="str">
        <f>IFERROR(VLOOKUP(O629,HOSPITAIS_COM_DIVIDAS!A:E,5,FALSE),"")</f>
        <v/>
      </c>
    </row>
    <row r="630" spans="1:16" x14ac:dyDescent="0.25">
      <c r="A630" s="52" t="e">
        <f>Tabela410[[#This Row],[Status da Proposta]]</f>
        <v>#VALUE!</v>
      </c>
      <c r="B630" s="143">
        <f>MODALIDADE_1!A630</f>
        <v>0</v>
      </c>
      <c r="C630" s="142" t="e">
        <f>VLOOKUP(B630,MODALIDADE_1!A:B,2,FALSE)</f>
        <v>#N/A</v>
      </c>
      <c r="D630" s="142"/>
      <c r="E630" s="94" t="e">
        <f>VLOOKUP(B630,MODALIDADE_1!A:E,5,FALSE)</f>
        <v>#N/A</v>
      </c>
      <c r="F630" s="95" t="e">
        <f>VLOOKUP(B630,MODALIDADE_1!A:C,3,FALSE)</f>
        <v>#N/A</v>
      </c>
      <c r="G630" s="142" t="e">
        <f>VLOOKUP(B630,MODALIDADE_1!A:G,4,FALSE)</f>
        <v>#N/A</v>
      </c>
      <c r="H630" s="142" t="e">
        <f>VLOOKUP(B630,MODALIDADE_1!A:G,6,FALSE)</f>
        <v>#N/A</v>
      </c>
      <c r="I630" s="142" t="e">
        <f>VLOOKUP(B630,MODALIDADE_1!A:G,7,FALSE)</f>
        <v>#N/A</v>
      </c>
      <c r="J630" s="106" t="e">
        <f>VLOOKUP(Tabela410[[#This Row],[Proposta de Referência]],SIMP_M1!A:K,9,FALSE)</f>
        <v>#VALUE!</v>
      </c>
      <c r="K630" s="106" t="e">
        <f>VLOOKUP(Tabela410[[#This Row],[Proposta de Referência]],SIMP_M1!A:K,8,FALSE)</f>
        <v>#VALUE!</v>
      </c>
      <c r="L630" s="107" t="e">
        <f t="shared" si="44"/>
        <v>#VALUE!</v>
      </c>
      <c r="M630" s="107" t="e">
        <f t="shared" si="45"/>
        <v>#VALUE!</v>
      </c>
      <c r="N630" s="142" t="e">
        <f t="shared" si="46"/>
        <v>#VALUE!</v>
      </c>
      <c r="O630" s="142" t="e">
        <f t="shared" si="47"/>
        <v>#N/A</v>
      </c>
      <c r="P630" s="24" t="str">
        <f>IFERROR(VLOOKUP(O630,HOSPITAIS_COM_DIVIDAS!A:E,5,FALSE),"")</f>
        <v/>
      </c>
    </row>
    <row r="631" spans="1:16" x14ac:dyDescent="0.25">
      <c r="A631" s="52" t="e">
        <f>Tabela410[[#This Row],[Status da Proposta]]</f>
        <v>#VALUE!</v>
      </c>
      <c r="B631" s="143">
        <f>MODALIDADE_1!A631</f>
        <v>0</v>
      </c>
      <c r="C631" s="142" t="e">
        <f>VLOOKUP(B631,MODALIDADE_1!A:B,2,FALSE)</f>
        <v>#N/A</v>
      </c>
      <c r="D631" s="142"/>
      <c r="E631" s="94" t="e">
        <f>VLOOKUP(B631,MODALIDADE_1!A:E,5,FALSE)</f>
        <v>#N/A</v>
      </c>
      <c r="F631" s="95" t="e">
        <f>VLOOKUP(B631,MODALIDADE_1!A:C,3,FALSE)</f>
        <v>#N/A</v>
      </c>
      <c r="G631" s="142" t="e">
        <f>VLOOKUP(B631,MODALIDADE_1!A:G,4,FALSE)</f>
        <v>#N/A</v>
      </c>
      <c r="H631" s="142" t="e">
        <f>VLOOKUP(B631,MODALIDADE_1!A:G,6,FALSE)</f>
        <v>#N/A</v>
      </c>
      <c r="I631" s="142" t="e">
        <f>VLOOKUP(B631,MODALIDADE_1!A:G,7,FALSE)</f>
        <v>#N/A</v>
      </c>
      <c r="J631" s="106" t="e">
        <f>VLOOKUP(Tabela410[[#This Row],[Proposta de Referência]],SIMP_M1!A:K,9,FALSE)</f>
        <v>#VALUE!</v>
      </c>
      <c r="K631" s="106" t="e">
        <f>VLOOKUP(Tabela410[[#This Row],[Proposta de Referência]],SIMP_M1!A:K,8,FALSE)</f>
        <v>#VALUE!</v>
      </c>
      <c r="L631" s="107" t="e">
        <f t="shared" si="44"/>
        <v>#VALUE!</v>
      </c>
      <c r="M631" s="107" t="e">
        <f t="shared" si="45"/>
        <v>#VALUE!</v>
      </c>
      <c r="N631" s="142" t="e">
        <f t="shared" si="46"/>
        <v>#VALUE!</v>
      </c>
      <c r="O631" s="142" t="e">
        <f t="shared" si="47"/>
        <v>#N/A</v>
      </c>
      <c r="P631" s="24" t="str">
        <f>IFERROR(VLOOKUP(O631,HOSPITAIS_COM_DIVIDAS!A:E,5,FALSE),"")</f>
        <v/>
      </c>
    </row>
    <row r="632" spans="1:16" x14ac:dyDescent="0.25">
      <c r="A632" s="52" t="e">
        <f>Tabela410[[#This Row],[Status da Proposta]]</f>
        <v>#VALUE!</v>
      </c>
      <c r="B632" s="143">
        <f>MODALIDADE_1!A632</f>
        <v>0</v>
      </c>
      <c r="C632" s="142" t="e">
        <f>VLOOKUP(B632,MODALIDADE_1!A:B,2,FALSE)</f>
        <v>#N/A</v>
      </c>
      <c r="D632" s="142"/>
      <c r="E632" s="94" t="e">
        <f>VLOOKUP(B632,MODALIDADE_1!A:E,5,FALSE)</f>
        <v>#N/A</v>
      </c>
      <c r="F632" s="95" t="e">
        <f>VLOOKUP(B632,MODALIDADE_1!A:C,3,FALSE)</f>
        <v>#N/A</v>
      </c>
      <c r="G632" s="142" t="e">
        <f>VLOOKUP(B632,MODALIDADE_1!A:G,4,FALSE)</f>
        <v>#N/A</v>
      </c>
      <c r="H632" s="142" t="e">
        <f>VLOOKUP(B632,MODALIDADE_1!A:G,6,FALSE)</f>
        <v>#N/A</v>
      </c>
      <c r="I632" s="142" t="e">
        <f>VLOOKUP(B632,MODALIDADE_1!A:G,7,FALSE)</f>
        <v>#N/A</v>
      </c>
      <c r="J632" s="106" t="e">
        <f>VLOOKUP(Tabela410[[#This Row],[Proposta de Referência]],SIMP_M1!A:K,9,FALSE)</f>
        <v>#VALUE!</v>
      </c>
      <c r="K632" s="106" t="e">
        <f>VLOOKUP(Tabela410[[#This Row],[Proposta de Referência]],SIMP_M1!A:K,8,FALSE)</f>
        <v>#VALUE!</v>
      </c>
      <c r="L632" s="107" t="e">
        <f t="shared" si="44"/>
        <v>#VALUE!</v>
      </c>
      <c r="M632" s="107" t="e">
        <f t="shared" si="45"/>
        <v>#VALUE!</v>
      </c>
      <c r="N632" s="142" t="e">
        <f t="shared" si="46"/>
        <v>#VALUE!</v>
      </c>
      <c r="O632" s="142" t="e">
        <f t="shared" si="47"/>
        <v>#N/A</v>
      </c>
      <c r="P632" s="24" t="str">
        <f>IFERROR(VLOOKUP(O632,HOSPITAIS_COM_DIVIDAS!A:E,5,FALSE),"")</f>
        <v/>
      </c>
    </row>
    <row r="633" spans="1:16" x14ac:dyDescent="0.25">
      <c r="A633" s="52" t="e">
        <f>Tabela410[[#This Row],[Status da Proposta]]</f>
        <v>#VALUE!</v>
      </c>
      <c r="B633" s="143">
        <f>MODALIDADE_1!A633</f>
        <v>0</v>
      </c>
      <c r="C633" s="142" t="e">
        <f>VLOOKUP(B633,MODALIDADE_1!A:B,2,FALSE)</f>
        <v>#N/A</v>
      </c>
      <c r="D633" s="142"/>
      <c r="E633" s="94" t="e">
        <f>VLOOKUP(B633,MODALIDADE_1!A:E,5,FALSE)</f>
        <v>#N/A</v>
      </c>
      <c r="F633" s="95" t="e">
        <f>VLOOKUP(B633,MODALIDADE_1!A:C,3,FALSE)</f>
        <v>#N/A</v>
      </c>
      <c r="G633" s="142" t="e">
        <f>VLOOKUP(B633,MODALIDADE_1!A:G,4,FALSE)</f>
        <v>#N/A</v>
      </c>
      <c r="H633" s="142" t="e">
        <f>VLOOKUP(B633,MODALIDADE_1!A:G,6,FALSE)</f>
        <v>#N/A</v>
      </c>
      <c r="I633" s="142" t="e">
        <f>VLOOKUP(B633,MODALIDADE_1!A:G,7,FALSE)</f>
        <v>#N/A</v>
      </c>
      <c r="J633" s="106" t="e">
        <f>VLOOKUP(Tabela410[[#This Row],[Proposta de Referência]],SIMP_M1!A:K,9,FALSE)</f>
        <v>#VALUE!</v>
      </c>
      <c r="K633" s="106" t="e">
        <f>VLOOKUP(Tabela410[[#This Row],[Proposta de Referência]],SIMP_M1!A:K,8,FALSE)</f>
        <v>#VALUE!</v>
      </c>
      <c r="L633" s="107" t="e">
        <f t="shared" si="44"/>
        <v>#VALUE!</v>
      </c>
      <c r="M633" s="107" t="e">
        <f t="shared" si="45"/>
        <v>#VALUE!</v>
      </c>
      <c r="N633" s="142" t="e">
        <f t="shared" si="46"/>
        <v>#VALUE!</v>
      </c>
      <c r="O633" s="142" t="e">
        <f t="shared" si="47"/>
        <v>#N/A</v>
      </c>
      <c r="P633" s="24" t="str">
        <f>IFERROR(VLOOKUP(O633,HOSPITAIS_COM_DIVIDAS!A:E,5,FALSE),"")</f>
        <v/>
      </c>
    </row>
    <row r="634" spans="1:16" x14ac:dyDescent="0.25">
      <c r="A634" s="52" t="e">
        <f>Tabela410[[#This Row],[Status da Proposta]]</f>
        <v>#VALUE!</v>
      </c>
      <c r="B634" s="143">
        <f>MODALIDADE_1!A634</f>
        <v>0</v>
      </c>
      <c r="C634" s="142" t="e">
        <f>VLOOKUP(B634,MODALIDADE_1!A:B,2,FALSE)</f>
        <v>#N/A</v>
      </c>
      <c r="D634" s="142"/>
      <c r="E634" s="94" t="e">
        <f>VLOOKUP(B634,MODALIDADE_1!A:E,5,FALSE)</f>
        <v>#N/A</v>
      </c>
      <c r="F634" s="95" t="e">
        <f>VLOOKUP(B634,MODALIDADE_1!A:C,3,FALSE)</f>
        <v>#N/A</v>
      </c>
      <c r="G634" s="142" t="e">
        <f>VLOOKUP(B634,MODALIDADE_1!A:G,4,FALSE)</f>
        <v>#N/A</v>
      </c>
      <c r="H634" s="142" t="e">
        <f>VLOOKUP(B634,MODALIDADE_1!A:G,6,FALSE)</f>
        <v>#N/A</v>
      </c>
      <c r="I634" s="142" t="e">
        <f>VLOOKUP(B634,MODALIDADE_1!A:G,7,FALSE)</f>
        <v>#N/A</v>
      </c>
      <c r="J634" s="106" t="e">
        <f>VLOOKUP(Tabela410[[#This Row],[Proposta de Referência]],SIMP_M1!A:K,9,FALSE)</f>
        <v>#VALUE!</v>
      </c>
      <c r="K634" s="106" t="e">
        <f>VLOOKUP(Tabela410[[#This Row],[Proposta de Referência]],SIMP_M1!A:K,8,FALSE)</f>
        <v>#VALUE!</v>
      </c>
      <c r="L634" s="107" t="e">
        <f t="shared" si="44"/>
        <v>#VALUE!</v>
      </c>
      <c r="M634" s="107" t="e">
        <f t="shared" si="45"/>
        <v>#VALUE!</v>
      </c>
      <c r="N634" s="142" t="e">
        <f t="shared" si="46"/>
        <v>#VALUE!</v>
      </c>
      <c r="O634" s="142" t="e">
        <f t="shared" si="47"/>
        <v>#N/A</v>
      </c>
      <c r="P634" s="24" t="str">
        <f>IFERROR(VLOOKUP(O634,HOSPITAIS_COM_DIVIDAS!A:E,5,FALSE),"")</f>
        <v/>
      </c>
    </row>
    <row r="635" spans="1:16" x14ac:dyDescent="0.25">
      <c r="A635" s="52" t="e">
        <f>Tabela410[[#This Row],[Status da Proposta]]</f>
        <v>#VALUE!</v>
      </c>
      <c r="B635" s="143">
        <f>MODALIDADE_1!A635</f>
        <v>0</v>
      </c>
      <c r="C635" s="142" t="e">
        <f>VLOOKUP(B635,MODALIDADE_1!A:B,2,FALSE)</f>
        <v>#N/A</v>
      </c>
      <c r="D635" s="142"/>
      <c r="E635" s="94" t="e">
        <f>VLOOKUP(B635,MODALIDADE_1!A:E,5,FALSE)</f>
        <v>#N/A</v>
      </c>
      <c r="F635" s="95" t="e">
        <f>VLOOKUP(B635,MODALIDADE_1!A:C,3,FALSE)</f>
        <v>#N/A</v>
      </c>
      <c r="G635" s="142" t="e">
        <f>VLOOKUP(B635,MODALIDADE_1!A:G,4,FALSE)</f>
        <v>#N/A</v>
      </c>
      <c r="H635" s="142" t="e">
        <f>VLOOKUP(B635,MODALIDADE_1!A:G,6,FALSE)</f>
        <v>#N/A</v>
      </c>
      <c r="I635" s="142" t="e">
        <f>VLOOKUP(B635,MODALIDADE_1!A:G,7,FALSE)</f>
        <v>#N/A</v>
      </c>
      <c r="J635" s="106" t="e">
        <f>VLOOKUP(Tabela410[[#This Row],[Proposta de Referência]],SIMP_M1!A:K,9,FALSE)</f>
        <v>#VALUE!</v>
      </c>
      <c r="K635" s="106" t="e">
        <f>VLOOKUP(Tabela410[[#This Row],[Proposta de Referência]],SIMP_M1!A:K,8,FALSE)</f>
        <v>#VALUE!</v>
      </c>
      <c r="L635" s="107" t="e">
        <f t="shared" si="44"/>
        <v>#VALUE!</v>
      </c>
      <c r="M635" s="107" t="e">
        <f t="shared" si="45"/>
        <v>#VALUE!</v>
      </c>
      <c r="N635" s="142" t="e">
        <f t="shared" si="46"/>
        <v>#VALUE!</v>
      </c>
      <c r="O635" s="142" t="e">
        <f t="shared" si="47"/>
        <v>#N/A</v>
      </c>
      <c r="P635" s="24" t="str">
        <f>IFERROR(VLOOKUP(O635,HOSPITAIS_COM_DIVIDAS!A:E,5,FALSE),"")</f>
        <v/>
      </c>
    </row>
    <row r="636" spans="1:16" x14ac:dyDescent="0.25">
      <c r="A636" s="52" t="e">
        <f>Tabela410[[#This Row],[Status da Proposta]]</f>
        <v>#VALUE!</v>
      </c>
      <c r="B636" s="143">
        <f>MODALIDADE_1!A636</f>
        <v>0</v>
      </c>
      <c r="C636" s="142" t="e">
        <f>VLOOKUP(B636,MODALIDADE_1!A:B,2,FALSE)</f>
        <v>#N/A</v>
      </c>
      <c r="D636" s="142"/>
      <c r="E636" s="94" t="e">
        <f>VLOOKUP(B636,MODALIDADE_1!A:E,5,FALSE)</f>
        <v>#N/A</v>
      </c>
      <c r="F636" s="95" t="e">
        <f>VLOOKUP(B636,MODALIDADE_1!A:C,3,FALSE)</f>
        <v>#N/A</v>
      </c>
      <c r="G636" s="142" t="e">
        <f>VLOOKUP(B636,MODALIDADE_1!A:G,4,FALSE)</f>
        <v>#N/A</v>
      </c>
      <c r="H636" s="142" t="e">
        <f>VLOOKUP(B636,MODALIDADE_1!A:G,6,FALSE)</f>
        <v>#N/A</v>
      </c>
      <c r="I636" s="142" t="e">
        <f>VLOOKUP(B636,MODALIDADE_1!A:G,7,FALSE)</f>
        <v>#N/A</v>
      </c>
      <c r="J636" s="106" t="e">
        <f>VLOOKUP(Tabela410[[#This Row],[Proposta de Referência]],SIMP_M1!A:K,9,FALSE)</f>
        <v>#VALUE!</v>
      </c>
      <c r="K636" s="106" t="e">
        <f>VLOOKUP(Tabela410[[#This Row],[Proposta de Referência]],SIMP_M1!A:K,8,FALSE)</f>
        <v>#VALUE!</v>
      </c>
      <c r="L636" s="107" t="e">
        <f t="shared" si="44"/>
        <v>#VALUE!</v>
      </c>
      <c r="M636" s="107" t="e">
        <f t="shared" si="45"/>
        <v>#VALUE!</v>
      </c>
      <c r="N636" s="142" t="e">
        <f t="shared" si="46"/>
        <v>#VALUE!</v>
      </c>
      <c r="O636" s="142" t="e">
        <f t="shared" si="47"/>
        <v>#N/A</v>
      </c>
      <c r="P636" s="24" t="str">
        <f>IFERROR(VLOOKUP(O636,HOSPITAIS_COM_DIVIDAS!A:E,5,FALSE),"")</f>
        <v/>
      </c>
    </row>
    <row r="637" spans="1:16" x14ac:dyDescent="0.25">
      <c r="A637" s="52" t="e">
        <f>Tabela410[[#This Row],[Status da Proposta]]</f>
        <v>#VALUE!</v>
      </c>
      <c r="B637" s="143">
        <f>MODALIDADE_1!A637</f>
        <v>0</v>
      </c>
      <c r="C637" s="142" t="e">
        <f>VLOOKUP(B637,MODALIDADE_1!A:B,2,FALSE)</f>
        <v>#N/A</v>
      </c>
      <c r="D637" s="142"/>
      <c r="E637" s="94" t="e">
        <f>VLOOKUP(B637,MODALIDADE_1!A:E,5,FALSE)</f>
        <v>#N/A</v>
      </c>
      <c r="F637" s="95" t="e">
        <f>VLOOKUP(B637,MODALIDADE_1!A:C,3,FALSE)</f>
        <v>#N/A</v>
      </c>
      <c r="G637" s="142" t="e">
        <f>VLOOKUP(B637,MODALIDADE_1!A:G,4,FALSE)</f>
        <v>#N/A</v>
      </c>
      <c r="H637" s="142" t="e">
        <f>VLOOKUP(B637,MODALIDADE_1!A:G,6,FALSE)</f>
        <v>#N/A</v>
      </c>
      <c r="I637" s="142" t="e">
        <f>VLOOKUP(B637,MODALIDADE_1!A:G,7,FALSE)</f>
        <v>#N/A</v>
      </c>
      <c r="J637" s="106" t="e">
        <f>VLOOKUP(Tabela410[[#This Row],[Proposta de Referência]],SIMP_M1!A:K,9,FALSE)</f>
        <v>#VALUE!</v>
      </c>
      <c r="K637" s="106" t="e">
        <f>VLOOKUP(Tabela410[[#This Row],[Proposta de Referência]],SIMP_M1!A:K,8,FALSE)</f>
        <v>#VALUE!</v>
      </c>
      <c r="L637" s="107" t="e">
        <f t="shared" si="44"/>
        <v>#VALUE!</v>
      </c>
      <c r="M637" s="107" t="e">
        <f t="shared" si="45"/>
        <v>#VALUE!</v>
      </c>
      <c r="N637" s="142" t="e">
        <f t="shared" si="46"/>
        <v>#VALUE!</v>
      </c>
      <c r="O637" s="142" t="e">
        <f t="shared" si="47"/>
        <v>#N/A</v>
      </c>
      <c r="P637" s="24" t="str">
        <f>IFERROR(VLOOKUP(O637,HOSPITAIS_COM_DIVIDAS!A:E,5,FALSE),"")</f>
        <v/>
      </c>
    </row>
    <row r="638" spans="1:16" x14ac:dyDescent="0.25">
      <c r="A638" s="52" t="e">
        <f>Tabela410[[#This Row],[Status da Proposta]]</f>
        <v>#VALUE!</v>
      </c>
      <c r="B638" s="143">
        <f>MODALIDADE_1!A638</f>
        <v>0</v>
      </c>
      <c r="C638" s="142" t="e">
        <f>VLOOKUP(B638,MODALIDADE_1!A:B,2,FALSE)</f>
        <v>#N/A</v>
      </c>
      <c r="D638" s="142"/>
      <c r="E638" s="94" t="e">
        <f>VLOOKUP(B638,MODALIDADE_1!A:E,5,FALSE)</f>
        <v>#N/A</v>
      </c>
      <c r="F638" s="95" t="e">
        <f>VLOOKUP(B638,MODALIDADE_1!A:C,3,FALSE)</f>
        <v>#N/A</v>
      </c>
      <c r="G638" s="142" t="e">
        <f>VLOOKUP(B638,MODALIDADE_1!A:G,4,FALSE)</f>
        <v>#N/A</v>
      </c>
      <c r="H638" s="142" t="e">
        <f>VLOOKUP(B638,MODALIDADE_1!A:G,6,FALSE)</f>
        <v>#N/A</v>
      </c>
      <c r="I638" s="142" t="e">
        <f>VLOOKUP(B638,MODALIDADE_1!A:G,7,FALSE)</f>
        <v>#N/A</v>
      </c>
      <c r="J638" s="106" t="e">
        <f>VLOOKUP(Tabela410[[#This Row],[Proposta de Referência]],SIMP_M1!A:K,9,FALSE)</f>
        <v>#VALUE!</v>
      </c>
      <c r="K638" s="106" t="e">
        <f>VLOOKUP(Tabela410[[#This Row],[Proposta de Referência]],SIMP_M1!A:K,8,FALSE)</f>
        <v>#VALUE!</v>
      </c>
      <c r="L638" s="107" t="e">
        <f t="shared" si="44"/>
        <v>#VALUE!</v>
      </c>
      <c r="M638" s="107" t="e">
        <f t="shared" si="45"/>
        <v>#VALUE!</v>
      </c>
      <c r="N638" s="142" t="e">
        <f t="shared" si="46"/>
        <v>#VALUE!</v>
      </c>
      <c r="O638" s="142" t="e">
        <f t="shared" si="47"/>
        <v>#N/A</v>
      </c>
      <c r="P638" s="24" t="str">
        <f>IFERROR(VLOOKUP(O638,HOSPITAIS_COM_DIVIDAS!A:E,5,FALSE),"")</f>
        <v/>
      </c>
    </row>
    <row r="639" spans="1:16" x14ac:dyDescent="0.25">
      <c r="A639" s="52" t="e">
        <f>Tabela410[[#This Row],[Status da Proposta]]</f>
        <v>#VALUE!</v>
      </c>
      <c r="B639" s="143">
        <f>MODALIDADE_1!A639</f>
        <v>0</v>
      </c>
      <c r="C639" s="142" t="e">
        <f>VLOOKUP(B639,MODALIDADE_1!A:B,2,FALSE)</f>
        <v>#N/A</v>
      </c>
      <c r="D639" s="142"/>
      <c r="E639" s="94" t="e">
        <f>VLOOKUP(B639,MODALIDADE_1!A:E,5,FALSE)</f>
        <v>#N/A</v>
      </c>
      <c r="F639" s="95" t="e">
        <f>VLOOKUP(B639,MODALIDADE_1!A:C,3,FALSE)</f>
        <v>#N/A</v>
      </c>
      <c r="G639" s="142" t="e">
        <f>VLOOKUP(B639,MODALIDADE_1!A:G,4,FALSE)</f>
        <v>#N/A</v>
      </c>
      <c r="H639" s="142" t="e">
        <f>VLOOKUP(B639,MODALIDADE_1!A:G,6,FALSE)</f>
        <v>#N/A</v>
      </c>
      <c r="I639" s="142" t="e">
        <f>VLOOKUP(B639,MODALIDADE_1!A:G,7,FALSE)</f>
        <v>#N/A</v>
      </c>
      <c r="J639" s="106" t="e">
        <f>VLOOKUP(Tabela410[[#This Row],[Proposta de Referência]],SIMP_M1!A:K,9,FALSE)</f>
        <v>#VALUE!</v>
      </c>
      <c r="K639" s="106" t="e">
        <f>VLOOKUP(Tabela410[[#This Row],[Proposta de Referência]],SIMP_M1!A:K,8,FALSE)</f>
        <v>#VALUE!</v>
      </c>
      <c r="L639" s="107" t="e">
        <f t="shared" si="44"/>
        <v>#VALUE!</v>
      </c>
      <c r="M639" s="107" t="e">
        <f t="shared" si="45"/>
        <v>#VALUE!</v>
      </c>
      <c r="N639" s="142" t="e">
        <f t="shared" si="46"/>
        <v>#VALUE!</v>
      </c>
      <c r="O639" s="142" t="e">
        <f t="shared" si="47"/>
        <v>#N/A</v>
      </c>
      <c r="P639" s="24" t="str">
        <f>IFERROR(VLOOKUP(O639,HOSPITAIS_COM_DIVIDAS!A:E,5,FALSE),"")</f>
        <v/>
      </c>
    </row>
    <row r="640" spans="1:16" x14ac:dyDescent="0.25">
      <c r="A640" s="52" t="e">
        <f>Tabela410[[#This Row],[Status da Proposta]]</f>
        <v>#VALUE!</v>
      </c>
      <c r="B640" s="143">
        <f>MODALIDADE_1!A640</f>
        <v>0</v>
      </c>
      <c r="C640" s="142" t="e">
        <f>VLOOKUP(B640,MODALIDADE_1!A:B,2,FALSE)</f>
        <v>#N/A</v>
      </c>
      <c r="D640" s="142"/>
      <c r="E640" s="94" t="e">
        <f>VLOOKUP(B640,MODALIDADE_1!A:E,5,FALSE)</f>
        <v>#N/A</v>
      </c>
      <c r="F640" s="95" t="e">
        <f>VLOOKUP(B640,MODALIDADE_1!A:C,3,FALSE)</f>
        <v>#N/A</v>
      </c>
      <c r="G640" s="142" t="e">
        <f>VLOOKUP(B640,MODALIDADE_1!A:G,4,FALSE)</f>
        <v>#N/A</v>
      </c>
      <c r="H640" s="142" t="e">
        <f>VLOOKUP(B640,MODALIDADE_1!A:G,6,FALSE)</f>
        <v>#N/A</v>
      </c>
      <c r="I640" s="142" t="e">
        <f>VLOOKUP(B640,MODALIDADE_1!A:G,7,FALSE)</f>
        <v>#N/A</v>
      </c>
      <c r="J640" s="106" t="e">
        <f>VLOOKUP(Tabela410[[#This Row],[Proposta de Referência]],SIMP_M1!A:K,9,FALSE)</f>
        <v>#VALUE!</v>
      </c>
      <c r="K640" s="106" t="e">
        <f>VLOOKUP(Tabela410[[#This Row],[Proposta de Referência]],SIMP_M1!A:K,8,FALSE)</f>
        <v>#VALUE!</v>
      </c>
      <c r="L640" s="107" t="e">
        <f t="shared" si="44"/>
        <v>#VALUE!</v>
      </c>
      <c r="M640" s="107" t="e">
        <f t="shared" si="45"/>
        <v>#VALUE!</v>
      </c>
      <c r="N640" s="142" t="e">
        <f t="shared" si="46"/>
        <v>#VALUE!</v>
      </c>
      <c r="O640" s="142" t="e">
        <f t="shared" si="47"/>
        <v>#N/A</v>
      </c>
      <c r="P640" s="24" t="str">
        <f>IFERROR(VLOOKUP(O640,HOSPITAIS_COM_DIVIDAS!A:E,5,FALSE),"")</f>
        <v/>
      </c>
    </row>
    <row r="641" spans="1:16" x14ac:dyDescent="0.25">
      <c r="A641" s="52" t="e">
        <f>Tabela410[[#This Row],[Status da Proposta]]</f>
        <v>#VALUE!</v>
      </c>
      <c r="B641" s="143">
        <f>MODALIDADE_1!A641</f>
        <v>0</v>
      </c>
      <c r="C641" s="142" t="e">
        <f>VLOOKUP(B641,MODALIDADE_1!A:B,2,FALSE)</f>
        <v>#N/A</v>
      </c>
      <c r="D641" s="142"/>
      <c r="E641" s="94" t="e">
        <f>VLOOKUP(B641,MODALIDADE_1!A:E,5,FALSE)</f>
        <v>#N/A</v>
      </c>
      <c r="F641" s="95" t="e">
        <f>VLOOKUP(B641,MODALIDADE_1!A:C,3,FALSE)</f>
        <v>#N/A</v>
      </c>
      <c r="G641" s="142" t="e">
        <f>VLOOKUP(B641,MODALIDADE_1!A:G,4,FALSE)</f>
        <v>#N/A</v>
      </c>
      <c r="H641" s="142" t="e">
        <f>VLOOKUP(B641,MODALIDADE_1!A:G,6,FALSE)</f>
        <v>#N/A</v>
      </c>
      <c r="I641" s="142" t="e">
        <f>VLOOKUP(B641,MODALIDADE_1!A:G,7,FALSE)</f>
        <v>#N/A</v>
      </c>
      <c r="J641" s="106" t="e">
        <f>VLOOKUP(Tabela410[[#This Row],[Proposta de Referência]],SIMP_M1!A:K,9,FALSE)</f>
        <v>#VALUE!</v>
      </c>
      <c r="K641" s="106" t="e">
        <f>VLOOKUP(Tabela410[[#This Row],[Proposta de Referência]],SIMP_M1!A:K,8,FALSE)</f>
        <v>#VALUE!</v>
      </c>
      <c r="L641" s="107" t="e">
        <f t="shared" si="44"/>
        <v>#VALUE!</v>
      </c>
      <c r="M641" s="107" t="e">
        <f t="shared" si="45"/>
        <v>#VALUE!</v>
      </c>
      <c r="N641" s="142" t="e">
        <f t="shared" si="46"/>
        <v>#VALUE!</v>
      </c>
      <c r="O641" s="142" t="e">
        <f t="shared" si="47"/>
        <v>#N/A</v>
      </c>
      <c r="P641" s="24" t="str">
        <f>IFERROR(VLOOKUP(O641,HOSPITAIS_COM_DIVIDAS!A:E,5,FALSE),"")</f>
        <v/>
      </c>
    </row>
    <row r="642" spans="1:16" x14ac:dyDescent="0.25">
      <c r="A642" s="52" t="e">
        <f>Tabela410[[#This Row],[Status da Proposta]]</f>
        <v>#VALUE!</v>
      </c>
      <c r="B642" s="143">
        <f>MODALIDADE_1!A642</f>
        <v>0</v>
      </c>
      <c r="C642" s="142" t="e">
        <f>VLOOKUP(B642,MODALIDADE_1!A:B,2,FALSE)</f>
        <v>#N/A</v>
      </c>
      <c r="D642" s="142"/>
      <c r="E642" s="94" t="e">
        <f>VLOOKUP(B642,MODALIDADE_1!A:E,5,FALSE)</f>
        <v>#N/A</v>
      </c>
      <c r="F642" s="95" t="e">
        <f>VLOOKUP(B642,MODALIDADE_1!A:C,3,FALSE)</f>
        <v>#N/A</v>
      </c>
      <c r="G642" s="142" t="e">
        <f>VLOOKUP(B642,MODALIDADE_1!A:G,4,FALSE)</f>
        <v>#N/A</v>
      </c>
      <c r="H642" s="142" t="e">
        <f>VLOOKUP(B642,MODALIDADE_1!A:G,6,FALSE)</f>
        <v>#N/A</v>
      </c>
      <c r="I642" s="142" t="e">
        <f>VLOOKUP(B642,MODALIDADE_1!A:G,7,FALSE)</f>
        <v>#N/A</v>
      </c>
      <c r="J642" s="106" t="e">
        <f>VLOOKUP(Tabela410[[#This Row],[Proposta de Referência]],SIMP_M1!A:K,9,FALSE)</f>
        <v>#VALUE!</v>
      </c>
      <c r="K642" s="106" t="e">
        <f>VLOOKUP(Tabela410[[#This Row],[Proposta de Referência]],SIMP_M1!A:K,8,FALSE)</f>
        <v>#VALUE!</v>
      </c>
      <c r="L642" s="107" t="e">
        <f t="shared" si="44"/>
        <v>#VALUE!</v>
      </c>
      <c r="M642" s="107" t="e">
        <f t="shared" si="45"/>
        <v>#VALUE!</v>
      </c>
      <c r="N642" s="142" t="e">
        <f t="shared" si="46"/>
        <v>#VALUE!</v>
      </c>
      <c r="O642" s="142" t="e">
        <f t="shared" si="47"/>
        <v>#N/A</v>
      </c>
      <c r="P642" s="24" t="str">
        <f>IFERROR(VLOOKUP(O642,HOSPITAIS_COM_DIVIDAS!A:E,5,FALSE),"")</f>
        <v/>
      </c>
    </row>
    <row r="643" spans="1:16" x14ac:dyDescent="0.25">
      <c r="A643" s="52" t="e">
        <f>Tabela410[[#This Row],[Status da Proposta]]</f>
        <v>#VALUE!</v>
      </c>
      <c r="B643" s="143">
        <f>MODALIDADE_1!A643</f>
        <v>0</v>
      </c>
      <c r="C643" s="142" t="e">
        <f>VLOOKUP(B643,MODALIDADE_1!A:B,2,FALSE)</f>
        <v>#N/A</v>
      </c>
      <c r="D643" s="142"/>
      <c r="E643" s="94" t="e">
        <f>VLOOKUP(B643,MODALIDADE_1!A:E,5,FALSE)</f>
        <v>#N/A</v>
      </c>
      <c r="F643" s="95" t="e">
        <f>VLOOKUP(B643,MODALIDADE_1!A:C,3,FALSE)</f>
        <v>#N/A</v>
      </c>
      <c r="G643" s="142" t="e">
        <f>VLOOKUP(B643,MODALIDADE_1!A:G,4,FALSE)</f>
        <v>#N/A</v>
      </c>
      <c r="H643" s="142" t="e">
        <f>VLOOKUP(B643,MODALIDADE_1!A:G,6,FALSE)</f>
        <v>#N/A</v>
      </c>
      <c r="I643" s="142" t="e">
        <f>VLOOKUP(B643,MODALIDADE_1!A:G,7,FALSE)</f>
        <v>#N/A</v>
      </c>
      <c r="J643" s="106" t="e">
        <f>VLOOKUP(Tabela410[[#This Row],[Proposta de Referência]],SIMP_M1!A:K,9,FALSE)</f>
        <v>#VALUE!</v>
      </c>
      <c r="K643" s="106" t="e">
        <f>VLOOKUP(Tabela410[[#This Row],[Proposta de Referência]],SIMP_M1!A:K,8,FALSE)</f>
        <v>#VALUE!</v>
      </c>
      <c r="L643" s="107" t="e">
        <f t="shared" si="44"/>
        <v>#VALUE!</v>
      </c>
      <c r="M643" s="107" t="e">
        <f t="shared" si="45"/>
        <v>#VALUE!</v>
      </c>
      <c r="N643" s="142" t="e">
        <f t="shared" si="46"/>
        <v>#VALUE!</v>
      </c>
      <c r="O643" s="142" t="e">
        <f t="shared" si="47"/>
        <v>#N/A</v>
      </c>
      <c r="P643" s="24" t="str">
        <f>IFERROR(VLOOKUP(O643,HOSPITAIS_COM_DIVIDAS!A:E,5,FALSE),"")</f>
        <v/>
      </c>
    </row>
    <row r="644" spans="1:16" x14ac:dyDescent="0.25">
      <c r="A644" s="52" t="e">
        <f>Tabela410[[#This Row],[Status da Proposta]]</f>
        <v>#VALUE!</v>
      </c>
      <c r="B644" s="143">
        <f>MODALIDADE_1!A644</f>
        <v>0</v>
      </c>
      <c r="C644" s="142" t="e">
        <f>VLOOKUP(B644,MODALIDADE_1!A:B,2,FALSE)</f>
        <v>#N/A</v>
      </c>
      <c r="D644" s="142"/>
      <c r="E644" s="94" t="e">
        <f>VLOOKUP(B644,MODALIDADE_1!A:E,5,FALSE)</f>
        <v>#N/A</v>
      </c>
      <c r="F644" s="95" t="e">
        <f>VLOOKUP(B644,MODALIDADE_1!A:C,3,FALSE)</f>
        <v>#N/A</v>
      </c>
      <c r="G644" s="142" t="e">
        <f>VLOOKUP(B644,MODALIDADE_1!A:G,4,FALSE)</f>
        <v>#N/A</v>
      </c>
      <c r="H644" s="142" t="e">
        <f>VLOOKUP(B644,MODALIDADE_1!A:G,6,FALSE)</f>
        <v>#N/A</v>
      </c>
      <c r="I644" s="142" t="e">
        <f>VLOOKUP(B644,MODALIDADE_1!A:G,7,FALSE)</f>
        <v>#N/A</v>
      </c>
      <c r="J644" s="106" t="e">
        <f>VLOOKUP(Tabela410[[#This Row],[Proposta de Referência]],SIMP_M1!A:K,9,FALSE)</f>
        <v>#VALUE!</v>
      </c>
      <c r="K644" s="106" t="e">
        <f>VLOOKUP(Tabela410[[#This Row],[Proposta de Referência]],SIMP_M1!A:K,8,FALSE)</f>
        <v>#VALUE!</v>
      </c>
      <c r="L644" s="107" t="e">
        <f t="shared" si="44"/>
        <v>#VALUE!</v>
      </c>
      <c r="M644" s="107" t="e">
        <f t="shared" si="45"/>
        <v>#VALUE!</v>
      </c>
      <c r="N644" s="142" t="e">
        <f t="shared" si="46"/>
        <v>#VALUE!</v>
      </c>
      <c r="O644" s="142" t="e">
        <f t="shared" si="47"/>
        <v>#N/A</v>
      </c>
      <c r="P644" s="24" t="str">
        <f>IFERROR(VLOOKUP(O644,HOSPITAIS_COM_DIVIDAS!A:E,5,FALSE),"")</f>
        <v/>
      </c>
    </row>
    <row r="645" spans="1:16" x14ac:dyDescent="0.25">
      <c r="A645" s="52" t="e">
        <f>Tabela410[[#This Row],[Status da Proposta]]</f>
        <v>#VALUE!</v>
      </c>
      <c r="B645" s="143">
        <f>MODALIDADE_1!A645</f>
        <v>0</v>
      </c>
      <c r="C645" s="142" t="e">
        <f>VLOOKUP(B645,MODALIDADE_1!A:B,2,FALSE)</f>
        <v>#N/A</v>
      </c>
      <c r="D645" s="142"/>
      <c r="E645" s="94" t="e">
        <f>VLOOKUP(B645,MODALIDADE_1!A:E,5,FALSE)</f>
        <v>#N/A</v>
      </c>
      <c r="F645" s="95" t="e">
        <f>VLOOKUP(B645,MODALIDADE_1!A:C,3,FALSE)</f>
        <v>#N/A</v>
      </c>
      <c r="G645" s="142" t="e">
        <f>VLOOKUP(B645,MODALIDADE_1!A:G,4,FALSE)</f>
        <v>#N/A</v>
      </c>
      <c r="H645" s="142" t="e">
        <f>VLOOKUP(B645,MODALIDADE_1!A:G,6,FALSE)</f>
        <v>#N/A</v>
      </c>
      <c r="I645" s="142" t="e">
        <f>VLOOKUP(B645,MODALIDADE_1!A:G,7,FALSE)</f>
        <v>#N/A</v>
      </c>
      <c r="J645" s="106" t="e">
        <f>VLOOKUP(Tabela410[[#This Row],[Proposta de Referência]],SIMP_M1!A:K,9,FALSE)</f>
        <v>#VALUE!</v>
      </c>
      <c r="K645" s="106" t="e">
        <f>VLOOKUP(Tabela410[[#This Row],[Proposta de Referência]],SIMP_M1!A:K,8,FALSE)</f>
        <v>#VALUE!</v>
      </c>
      <c r="L645" s="107" t="e">
        <f t="shared" si="44"/>
        <v>#VALUE!</v>
      </c>
      <c r="M645" s="107" t="e">
        <f t="shared" si="45"/>
        <v>#VALUE!</v>
      </c>
      <c r="N645" s="142" t="e">
        <f t="shared" si="46"/>
        <v>#VALUE!</v>
      </c>
      <c r="O645" s="142" t="e">
        <f t="shared" si="47"/>
        <v>#N/A</v>
      </c>
      <c r="P645" s="24" t="str">
        <f>IFERROR(VLOOKUP(O645,HOSPITAIS_COM_DIVIDAS!A:E,5,FALSE),"")</f>
        <v/>
      </c>
    </row>
    <row r="646" spans="1:16" x14ac:dyDescent="0.25">
      <c r="A646" s="52" t="e">
        <f>Tabela410[[#This Row],[Status da Proposta]]</f>
        <v>#VALUE!</v>
      </c>
      <c r="B646" s="143">
        <f>MODALIDADE_1!A646</f>
        <v>0</v>
      </c>
      <c r="C646" s="142" t="e">
        <f>VLOOKUP(B646,MODALIDADE_1!A:B,2,FALSE)</f>
        <v>#N/A</v>
      </c>
      <c r="D646" s="142"/>
      <c r="E646" s="94" t="e">
        <f>VLOOKUP(B646,MODALIDADE_1!A:E,5,FALSE)</f>
        <v>#N/A</v>
      </c>
      <c r="F646" s="95" t="e">
        <f>VLOOKUP(B646,MODALIDADE_1!A:C,3,FALSE)</f>
        <v>#N/A</v>
      </c>
      <c r="G646" s="142" t="e">
        <f>VLOOKUP(B646,MODALIDADE_1!A:G,4,FALSE)</f>
        <v>#N/A</v>
      </c>
      <c r="H646" s="142" t="e">
        <f>VLOOKUP(B646,MODALIDADE_1!A:G,6,FALSE)</f>
        <v>#N/A</v>
      </c>
      <c r="I646" s="142" t="e">
        <f>VLOOKUP(B646,MODALIDADE_1!A:G,7,FALSE)</f>
        <v>#N/A</v>
      </c>
      <c r="J646" s="106" t="e">
        <f>VLOOKUP(Tabela410[[#This Row],[Proposta de Referência]],SIMP_M1!A:K,9,FALSE)</f>
        <v>#VALUE!</v>
      </c>
      <c r="K646" s="106" t="e">
        <f>VLOOKUP(Tabela410[[#This Row],[Proposta de Referência]],SIMP_M1!A:K,8,FALSE)</f>
        <v>#VALUE!</v>
      </c>
      <c r="L646" s="107" t="e">
        <f t="shared" si="44"/>
        <v>#VALUE!</v>
      </c>
      <c r="M646" s="107" t="e">
        <f t="shared" si="45"/>
        <v>#VALUE!</v>
      </c>
      <c r="N646" s="142" t="e">
        <f t="shared" si="46"/>
        <v>#VALUE!</v>
      </c>
      <c r="O646" s="142" t="e">
        <f t="shared" si="47"/>
        <v>#N/A</v>
      </c>
      <c r="P646" s="24" t="str">
        <f>IFERROR(VLOOKUP(O646,HOSPITAIS_COM_DIVIDAS!A:E,5,FALSE),"")</f>
        <v/>
      </c>
    </row>
    <row r="647" spans="1:16" x14ac:dyDescent="0.25">
      <c r="A647" s="52" t="e">
        <f>Tabela410[[#This Row],[Status da Proposta]]</f>
        <v>#VALUE!</v>
      </c>
      <c r="B647" s="143">
        <f>MODALIDADE_1!A647</f>
        <v>0</v>
      </c>
      <c r="C647" s="142" t="e">
        <f>VLOOKUP(B647,MODALIDADE_1!A:B,2,FALSE)</f>
        <v>#N/A</v>
      </c>
      <c r="D647" s="142"/>
      <c r="E647" s="94" t="e">
        <f>VLOOKUP(B647,MODALIDADE_1!A:E,5,FALSE)</f>
        <v>#N/A</v>
      </c>
      <c r="F647" s="95" t="e">
        <f>VLOOKUP(B647,MODALIDADE_1!A:C,3,FALSE)</f>
        <v>#N/A</v>
      </c>
      <c r="G647" s="142" t="e">
        <f>VLOOKUP(B647,MODALIDADE_1!A:G,4,FALSE)</f>
        <v>#N/A</v>
      </c>
      <c r="H647" s="142" t="e">
        <f>VLOOKUP(B647,MODALIDADE_1!A:G,6,FALSE)</f>
        <v>#N/A</v>
      </c>
      <c r="I647" s="142" t="e">
        <f>VLOOKUP(B647,MODALIDADE_1!A:G,7,FALSE)</f>
        <v>#N/A</v>
      </c>
      <c r="J647" s="106" t="e">
        <f>VLOOKUP(Tabela410[[#This Row],[Proposta de Referência]],SIMP_M1!A:K,9,FALSE)</f>
        <v>#VALUE!</v>
      </c>
      <c r="K647" s="106" t="e">
        <f>VLOOKUP(Tabela410[[#This Row],[Proposta de Referência]],SIMP_M1!A:K,8,FALSE)</f>
        <v>#VALUE!</v>
      </c>
      <c r="L647" s="107" t="e">
        <f t="shared" si="44"/>
        <v>#VALUE!</v>
      </c>
      <c r="M647" s="107" t="e">
        <f t="shared" si="45"/>
        <v>#VALUE!</v>
      </c>
      <c r="N647" s="142" t="e">
        <f t="shared" si="46"/>
        <v>#VALUE!</v>
      </c>
      <c r="O647" s="142" t="e">
        <f t="shared" si="47"/>
        <v>#N/A</v>
      </c>
      <c r="P647" s="24" t="str">
        <f>IFERROR(VLOOKUP(O647,HOSPITAIS_COM_DIVIDAS!A:E,5,FALSE),"")</f>
        <v/>
      </c>
    </row>
    <row r="648" spans="1:16" x14ac:dyDescent="0.25">
      <c r="A648" s="52" t="e">
        <f>Tabela410[[#This Row],[Status da Proposta]]</f>
        <v>#VALUE!</v>
      </c>
      <c r="B648" s="143">
        <f>MODALIDADE_1!A648</f>
        <v>0</v>
      </c>
      <c r="C648" s="142" t="e">
        <f>VLOOKUP(B648,MODALIDADE_1!A:B,2,FALSE)</f>
        <v>#N/A</v>
      </c>
      <c r="D648" s="142"/>
      <c r="E648" s="94" t="e">
        <f>VLOOKUP(B648,MODALIDADE_1!A:E,5,FALSE)</f>
        <v>#N/A</v>
      </c>
      <c r="F648" s="95" t="e">
        <f>VLOOKUP(B648,MODALIDADE_1!A:C,3,FALSE)</f>
        <v>#N/A</v>
      </c>
      <c r="G648" s="142" t="e">
        <f>VLOOKUP(B648,MODALIDADE_1!A:G,4,FALSE)</f>
        <v>#N/A</v>
      </c>
      <c r="H648" s="142" t="e">
        <f>VLOOKUP(B648,MODALIDADE_1!A:G,6,FALSE)</f>
        <v>#N/A</v>
      </c>
      <c r="I648" s="142" t="e">
        <f>VLOOKUP(B648,MODALIDADE_1!A:G,7,FALSE)</f>
        <v>#N/A</v>
      </c>
      <c r="J648" s="106" t="e">
        <f>VLOOKUP(Tabela410[[#This Row],[Proposta de Referência]],SIMP_M1!A:K,9,FALSE)</f>
        <v>#VALUE!</v>
      </c>
      <c r="K648" s="106" t="e">
        <f>VLOOKUP(Tabela410[[#This Row],[Proposta de Referência]],SIMP_M1!A:K,8,FALSE)</f>
        <v>#VALUE!</v>
      </c>
      <c r="L648" s="107" t="e">
        <f t="shared" si="44"/>
        <v>#VALUE!</v>
      </c>
      <c r="M648" s="107" t="e">
        <f t="shared" si="45"/>
        <v>#VALUE!</v>
      </c>
      <c r="N648" s="142" t="e">
        <f t="shared" si="46"/>
        <v>#VALUE!</v>
      </c>
      <c r="O648" s="142" t="e">
        <f t="shared" si="47"/>
        <v>#N/A</v>
      </c>
      <c r="P648" s="24" t="str">
        <f>IFERROR(VLOOKUP(O648,HOSPITAIS_COM_DIVIDAS!A:E,5,FALSE),"")</f>
        <v/>
      </c>
    </row>
    <row r="649" spans="1:16" x14ac:dyDescent="0.25">
      <c r="A649" s="52" t="e">
        <f>Tabela410[[#This Row],[Status da Proposta]]</f>
        <v>#VALUE!</v>
      </c>
      <c r="B649" s="143">
        <f>MODALIDADE_1!A649</f>
        <v>0</v>
      </c>
      <c r="C649" s="142" t="e">
        <f>VLOOKUP(B649,MODALIDADE_1!A:B,2,FALSE)</f>
        <v>#N/A</v>
      </c>
      <c r="D649" s="142"/>
      <c r="E649" s="94" t="e">
        <f>VLOOKUP(B649,MODALIDADE_1!A:E,5,FALSE)</f>
        <v>#N/A</v>
      </c>
      <c r="F649" s="95" t="e">
        <f>VLOOKUP(B649,MODALIDADE_1!A:C,3,FALSE)</f>
        <v>#N/A</v>
      </c>
      <c r="G649" s="142" t="e">
        <f>VLOOKUP(B649,MODALIDADE_1!A:G,4,FALSE)</f>
        <v>#N/A</v>
      </c>
      <c r="H649" s="142" t="e">
        <f>VLOOKUP(B649,MODALIDADE_1!A:G,6,FALSE)</f>
        <v>#N/A</v>
      </c>
      <c r="I649" s="142" t="e">
        <f>VLOOKUP(B649,MODALIDADE_1!A:G,7,FALSE)</f>
        <v>#N/A</v>
      </c>
      <c r="J649" s="106" t="e">
        <f>VLOOKUP(Tabela410[[#This Row],[Proposta de Referência]],SIMP_M1!A:K,9,FALSE)</f>
        <v>#VALUE!</v>
      </c>
      <c r="K649" s="106" t="e">
        <f>VLOOKUP(Tabela410[[#This Row],[Proposta de Referência]],SIMP_M1!A:K,8,FALSE)</f>
        <v>#VALUE!</v>
      </c>
      <c r="L649" s="107" t="e">
        <f t="shared" si="44"/>
        <v>#VALUE!</v>
      </c>
      <c r="M649" s="107" t="e">
        <f t="shared" si="45"/>
        <v>#VALUE!</v>
      </c>
      <c r="N649" s="142" t="e">
        <f t="shared" si="46"/>
        <v>#VALUE!</v>
      </c>
      <c r="O649" s="142" t="e">
        <f t="shared" si="47"/>
        <v>#N/A</v>
      </c>
      <c r="P649" s="24" t="str">
        <f>IFERROR(VLOOKUP(O649,HOSPITAIS_COM_DIVIDAS!A:E,5,FALSE),"")</f>
        <v/>
      </c>
    </row>
    <row r="650" spans="1:16" x14ac:dyDescent="0.25">
      <c r="A650" s="52" t="e">
        <f>Tabela410[[#This Row],[Status da Proposta]]</f>
        <v>#VALUE!</v>
      </c>
      <c r="B650" s="143">
        <f>MODALIDADE_1!A650</f>
        <v>0</v>
      </c>
      <c r="C650" s="142" t="e">
        <f>VLOOKUP(B650,MODALIDADE_1!A:B,2,FALSE)</f>
        <v>#N/A</v>
      </c>
      <c r="D650" s="142"/>
      <c r="E650" s="94" t="e">
        <f>VLOOKUP(B650,MODALIDADE_1!A:E,5,FALSE)</f>
        <v>#N/A</v>
      </c>
      <c r="F650" s="95" t="e">
        <f>VLOOKUP(B650,MODALIDADE_1!A:C,3,FALSE)</f>
        <v>#N/A</v>
      </c>
      <c r="G650" s="142" t="e">
        <f>VLOOKUP(B650,MODALIDADE_1!A:G,4,FALSE)</f>
        <v>#N/A</v>
      </c>
      <c r="H650" s="142" t="e">
        <f>VLOOKUP(B650,MODALIDADE_1!A:G,6,FALSE)</f>
        <v>#N/A</v>
      </c>
      <c r="I650" s="142" t="e">
        <f>VLOOKUP(B650,MODALIDADE_1!A:G,7,FALSE)</f>
        <v>#N/A</v>
      </c>
      <c r="J650" s="106" t="e">
        <f>VLOOKUP(Tabela410[[#This Row],[Proposta de Referência]],SIMP_M1!A:K,9,FALSE)</f>
        <v>#VALUE!</v>
      </c>
      <c r="K650" s="106" t="e">
        <f>VLOOKUP(Tabela410[[#This Row],[Proposta de Referência]],SIMP_M1!A:K,8,FALSE)</f>
        <v>#VALUE!</v>
      </c>
      <c r="L650" s="107" t="e">
        <f t="shared" si="44"/>
        <v>#VALUE!</v>
      </c>
      <c r="M650" s="107" t="e">
        <f t="shared" si="45"/>
        <v>#VALUE!</v>
      </c>
      <c r="N650" s="142" t="e">
        <f t="shared" si="46"/>
        <v>#VALUE!</v>
      </c>
      <c r="O650" s="142" t="e">
        <f t="shared" si="47"/>
        <v>#N/A</v>
      </c>
      <c r="P650" s="24" t="str">
        <f>IFERROR(VLOOKUP(O650,HOSPITAIS_COM_DIVIDAS!A:E,5,FALSE),"")</f>
        <v/>
      </c>
    </row>
    <row r="651" spans="1:16" x14ac:dyDescent="0.25">
      <c r="A651" s="52" t="e">
        <f>Tabela410[[#This Row],[Status da Proposta]]</f>
        <v>#VALUE!</v>
      </c>
      <c r="B651" s="143">
        <f>MODALIDADE_1!A651</f>
        <v>0</v>
      </c>
      <c r="C651" s="142" t="e">
        <f>VLOOKUP(B651,MODALIDADE_1!A:B,2,FALSE)</f>
        <v>#N/A</v>
      </c>
      <c r="D651" s="142"/>
      <c r="E651" s="94" t="e">
        <f>VLOOKUP(B651,MODALIDADE_1!A:E,5,FALSE)</f>
        <v>#N/A</v>
      </c>
      <c r="F651" s="95" t="e">
        <f>VLOOKUP(B651,MODALIDADE_1!A:C,3,FALSE)</f>
        <v>#N/A</v>
      </c>
      <c r="G651" s="142" t="e">
        <f>VLOOKUP(B651,MODALIDADE_1!A:G,4,FALSE)</f>
        <v>#N/A</v>
      </c>
      <c r="H651" s="142" t="e">
        <f>VLOOKUP(B651,MODALIDADE_1!A:G,6,FALSE)</f>
        <v>#N/A</v>
      </c>
      <c r="I651" s="142" t="e">
        <f>VLOOKUP(B651,MODALIDADE_1!A:G,7,FALSE)</f>
        <v>#N/A</v>
      </c>
      <c r="J651" s="106" t="e">
        <f>VLOOKUP(Tabela410[[#This Row],[Proposta de Referência]],SIMP_M1!A:K,9,FALSE)</f>
        <v>#VALUE!</v>
      </c>
      <c r="K651" s="106" t="e">
        <f>VLOOKUP(Tabela410[[#This Row],[Proposta de Referência]],SIMP_M1!A:K,8,FALSE)</f>
        <v>#VALUE!</v>
      </c>
      <c r="L651" s="107" t="e">
        <f t="shared" si="44"/>
        <v>#VALUE!</v>
      </c>
      <c r="M651" s="107" t="e">
        <f t="shared" si="45"/>
        <v>#VALUE!</v>
      </c>
      <c r="N651" s="142" t="e">
        <f t="shared" si="46"/>
        <v>#VALUE!</v>
      </c>
      <c r="O651" s="142" t="e">
        <f t="shared" si="47"/>
        <v>#N/A</v>
      </c>
      <c r="P651" s="24" t="str">
        <f>IFERROR(VLOOKUP(O651,HOSPITAIS_COM_DIVIDAS!A:E,5,FALSE),"")</f>
        <v/>
      </c>
    </row>
    <row r="652" spans="1:16" x14ac:dyDescent="0.25">
      <c r="A652" s="52" t="e">
        <f>Tabela410[[#This Row],[Status da Proposta]]</f>
        <v>#VALUE!</v>
      </c>
      <c r="B652" s="143">
        <f>MODALIDADE_1!A652</f>
        <v>0</v>
      </c>
      <c r="C652" s="142" t="e">
        <f>VLOOKUP(B652,MODALIDADE_1!A:B,2,FALSE)</f>
        <v>#N/A</v>
      </c>
      <c r="D652" s="142"/>
      <c r="E652" s="94" t="e">
        <f>VLOOKUP(B652,MODALIDADE_1!A:E,5,FALSE)</f>
        <v>#N/A</v>
      </c>
      <c r="F652" s="95" t="e">
        <f>VLOOKUP(B652,MODALIDADE_1!A:C,3,FALSE)</f>
        <v>#N/A</v>
      </c>
      <c r="G652" s="142" t="e">
        <f>VLOOKUP(B652,MODALIDADE_1!A:G,4,FALSE)</f>
        <v>#N/A</v>
      </c>
      <c r="H652" s="142" t="e">
        <f>VLOOKUP(B652,MODALIDADE_1!A:G,6,FALSE)</f>
        <v>#N/A</v>
      </c>
      <c r="I652" s="142" t="e">
        <f>VLOOKUP(B652,MODALIDADE_1!A:G,7,FALSE)</f>
        <v>#N/A</v>
      </c>
      <c r="J652" s="106" t="e">
        <f>VLOOKUP(Tabela410[[#This Row],[Proposta de Referência]],SIMP_M1!A:K,9,FALSE)</f>
        <v>#VALUE!</v>
      </c>
      <c r="K652" s="106" t="e">
        <f>VLOOKUP(Tabela410[[#This Row],[Proposta de Referência]],SIMP_M1!A:K,8,FALSE)</f>
        <v>#VALUE!</v>
      </c>
      <c r="L652" s="107" t="e">
        <f t="shared" si="44"/>
        <v>#VALUE!</v>
      </c>
      <c r="M652" s="107" t="e">
        <f t="shared" si="45"/>
        <v>#VALUE!</v>
      </c>
      <c r="N652" s="142" t="e">
        <f t="shared" si="46"/>
        <v>#VALUE!</v>
      </c>
      <c r="O652" s="142" t="e">
        <f t="shared" si="47"/>
        <v>#N/A</v>
      </c>
      <c r="P652" s="24" t="str">
        <f>IFERROR(VLOOKUP(O652,HOSPITAIS_COM_DIVIDAS!A:E,5,FALSE),"")</f>
        <v/>
      </c>
    </row>
    <row r="653" spans="1:16" x14ac:dyDescent="0.25">
      <c r="A653" s="52" t="e">
        <f>Tabela410[[#This Row],[Status da Proposta]]</f>
        <v>#VALUE!</v>
      </c>
      <c r="B653" s="143">
        <f>MODALIDADE_1!A653</f>
        <v>0</v>
      </c>
      <c r="C653" s="142" t="e">
        <f>VLOOKUP(B653,MODALIDADE_1!A:B,2,FALSE)</f>
        <v>#N/A</v>
      </c>
      <c r="D653" s="142"/>
      <c r="E653" s="94" t="e">
        <f>VLOOKUP(B653,MODALIDADE_1!A:E,5,FALSE)</f>
        <v>#N/A</v>
      </c>
      <c r="F653" s="95" t="e">
        <f>VLOOKUP(B653,MODALIDADE_1!A:C,3,FALSE)</f>
        <v>#N/A</v>
      </c>
      <c r="G653" s="142" t="e">
        <f>VLOOKUP(B653,MODALIDADE_1!A:G,4,FALSE)</f>
        <v>#N/A</v>
      </c>
      <c r="H653" s="142" t="e">
        <f>VLOOKUP(B653,MODALIDADE_1!A:G,6,FALSE)</f>
        <v>#N/A</v>
      </c>
      <c r="I653" s="142" t="e">
        <f>VLOOKUP(B653,MODALIDADE_1!A:G,7,FALSE)</f>
        <v>#N/A</v>
      </c>
      <c r="J653" s="106" t="e">
        <f>VLOOKUP(Tabela410[[#This Row],[Proposta de Referência]],SIMP_M1!A:K,9,FALSE)</f>
        <v>#VALUE!</v>
      </c>
      <c r="K653" s="106" t="e">
        <f>VLOOKUP(Tabela410[[#This Row],[Proposta de Referência]],SIMP_M1!A:K,8,FALSE)</f>
        <v>#VALUE!</v>
      </c>
      <c r="L653" s="107" t="e">
        <f t="shared" si="44"/>
        <v>#VALUE!</v>
      </c>
      <c r="M653" s="107" t="e">
        <f t="shared" si="45"/>
        <v>#VALUE!</v>
      </c>
      <c r="N653" s="142" t="e">
        <f t="shared" si="46"/>
        <v>#VALUE!</v>
      </c>
      <c r="O653" s="142" t="e">
        <f t="shared" si="47"/>
        <v>#N/A</v>
      </c>
      <c r="P653" s="24" t="str">
        <f>IFERROR(VLOOKUP(O653,HOSPITAIS_COM_DIVIDAS!A:E,5,FALSE),"")</f>
        <v/>
      </c>
    </row>
    <row r="654" spans="1:16" x14ac:dyDescent="0.25">
      <c r="A654" s="52" t="e">
        <f>Tabela410[[#This Row],[Status da Proposta]]</f>
        <v>#VALUE!</v>
      </c>
      <c r="B654" s="143">
        <f>MODALIDADE_1!A654</f>
        <v>0</v>
      </c>
      <c r="C654" s="142" t="e">
        <f>VLOOKUP(B654,MODALIDADE_1!A:B,2,FALSE)</f>
        <v>#N/A</v>
      </c>
      <c r="D654" s="142"/>
      <c r="E654" s="94" t="e">
        <f>VLOOKUP(B654,MODALIDADE_1!A:E,5,FALSE)</f>
        <v>#N/A</v>
      </c>
      <c r="F654" s="95" t="e">
        <f>VLOOKUP(B654,MODALIDADE_1!A:C,3,FALSE)</f>
        <v>#N/A</v>
      </c>
      <c r="G654" s="142" t="e">
        <f>VLOOKUP(B654,MODALIDADE_1!A:G,4,FALSE)</f>
        <v>#N/A</v>
      </c>
      <c r="H654" s="142" t="e">
        <f>VLOOKUP(B654,MODALIDADE_1!A:G,6,FALSE)</f>
        <v>#N/A</v>
      </c>
      <c r="I654" s="142" t="e">
        <f>VLOOKUP(B654,MODALIDADE_1!A:G,7,FALSE)</f>
        <v>#N/A</v>
      </c>
      <c r="J654" s="106" t="e">
        <f>VLOOKUP(Tabela410[[#This Row],[Proposta de Referência]],SIMP_M1!A:K,9,FALSE)</f>
        <v>#VALUE!</v>
      </c>
      <c r="K654" s="106" t="e">
        <f>VLOOKUP(Tabela410[[#This Row],[Proposta de Referência]],SIMP_M1!A:K,8,FALSE)</f>
        <v>#VALUE!</v>
      </c>
      <c r="L654" s="107" t="e">
        <f t="shared" si="44"/>
        <v>#VALUE!</v>
      </c>
      <c r="M654" s="107" t="e">
        <f t="shared" si="45"/>
        <v>#VALUE!</v>
      </c>
      <c r="N654" s="142" t="e">
        <f t="shared" si="46"/>
        <v>#VALUE!</v>
      </c>
      <c r="O654" s="142" t="e">
        <f t="shared" si="47"/>
        <v>#N/A</v>
      </c>
      <c r="P654" s="24" t="str">
        <f>IFERROR(VLOOKUP(O654,HOSPITAIS_COM_DIVIDAS!A:E,5,FALSE),"")</f>
        <v/>
      </c>
    </row>
    <row r="655" spans="1:16" x14ac:dyDescent="0.25">
      <c r="A655" s="52" t="e">
        <f>Tabela410[[#This Row],[Status da Proposta]]</f>
        <v>#VALUE!</v>
      </c>
      <c r="B655" s="143">
        <f>MODALIDADE_1!A655</f>
        <v>0</v>
      </c>
      <c r="C655" s="142" t="e">
        <f>VLOOKUP(B655,MODALIDADE_1!A:B,2,FALSE)</f>
        <v>#N/A</v>
      </c>
      <c r="D655" s="142"/>
      <c r="E655" s="94" t="e">
        <f>VLOOKUP(B655,MODALIDADE_1!A:E,5,FALSE)</f>
        <v>#N/A</v>
      </c>
      <c r="F655" s="95" t="e">
        <f>VLOOKUP(B655,MODALIDADE_1!A:C,3,FALSE)</f>
        <v>#N/A</v>
      </c>
      <c r="G655" s="142" t="e">
        <f>VLOOKUP(B655,MODALIDADE_1!A:G,4,FALSE)</f>
        <v>#N/A</v>
      </c>
      <c r="H655" s="142" t="e">
        <f>VLOOKUP(B655,MODALIDADE_1!A:G,6,FALSE)</f>
        <v>#N/A</v>
      </c>
      <c r="I655" s="142" t="e">
        <f>VLOOKUP(B655,MODALIDADE_1!A:G,7,FALSE)</f>
        <v>#N/A</v>
      </c>
      <c r="J655" s="106" t="e">
        <f>VLOOKUP(Tabela410[[#This Row],[Proposta de Referência]],SIMP_M1!A:K,9,FALSE)</f>
        <v>#VALUE!</v>
      </c>
      <c r="K655" s="106" t="e">
        <f>VLOOKUP(Tabela410[[#This Row],[Proposta de Referência]],SIMP_M1!A:K,8,FALSE)</f>
        <v>#VALUE!</v>
      </c>
      <c r="L655" s="107" t="e">
        <f t="shared" si="44"/>
        <v>#VALUE!</v>
      </c>
      <c r="M655" s="107" t="e">
        <f t="shared" si="45"/>
        <v>#VALUE!</v>
      </c>
      <c r="N655" s="142" t="e">
        <f t="shared" si="46"/>
        <v>#VALUE!</v>
      </c>
      <c r="O655" s="142" t="e">
        <f t="shared" si="47"/>
        <v>#N/A</v>
      </c>
      <c r="P655" s="24" t="str">
        <f>IFERROR(VLOOKUP(O655,HOSPITAIS_COM_DIVIDAS!A:E,5,FALSE),"")</f>
        <v/>
      </c>
    </row>
    <row r="656" spans="1:16" x14ac:dyDescent="0.25">
      <c r="A656" s="52" t="e">
        <f>Tabela410[[#This Row],[Status da Proposta]]</f>
        <v>#VALUE!</v>
      </c>
      <c r="B656" s="143">
        <f>MODALIDADE_1!A656</f>
        <v>0</v>
      </c>
      <c r="C656" s="142" t="e">
        <f>VLOOKUP(B656,MODALIDADE_1!A:B,2,FALSE)</f>
        <v>#N/A</v>
      </c>
      <c r="D656" s="142"/>
      <c r="E656" s="94" t="e">
        <f>VLOOKUP(B656,MODALIDADE_1!A:E,5,FALSE)</f>
        <v>#N/A</v>
      </c>
      <c r="F656" s="95" t="e">
        <f>VLOOKUP(B656,MODALIDADE_1!A:C,3,FALSE)</f>
        <v>#N/A</v>
      </c>
      <c r="G656" s="142" t="e">
        <f>VLOOKUP(B656,MODALIDADE_1!A:G,4,FALSE)</f>
        <v>#N/A</v>
      </c>
      <c r="H656" s="142" t="e">
        <f>VLOOKUP(B656,MODALIDADE_1!A:G,6,FALSE)</f>
        <v>#N/A</v>
      </c>
      <c r="I656" s="142" t="e">
        <f>VLOOKUP(B656,MODALIDADE_1!A:G,7,FALSE)</f>
        <v>#N/A</v>
      </c>
      <c r="J656" s="106" t="e">
        <f>VLOOKUP(Tabela410[[#This Row],[Proposta de Referência]],SIMP_M1!A:K,9,FALSE)</f>
        <v>#VALUE!</v>
      </c>
      <c r="K656" s="106" t="e">
        <f>VLOOKUP(Tabela410[[#This Row],[Proposta de Referência]],SIMP_M1!A:K,8,FALSE)</f>
        <v>#VALUE!</v>
      </c>
      <c r="L656" s="107" t="e">
        <f t="shared" si="44"/>
        <v>#VALUE!</v>
      </c>
      <c r="M656" s="107" t="e">
        <f t="shared" si="45"/>
        <v>#VALUE!</v>
      </c>
      <c r="N656" s="142" t="e">
        <f t="shared" si="46"/>
        <v>#VALUE!</v>
      </c>
      <c r="O656" s="142" t="e">
        <f t="shared" si="47"/>
        <v>#N/A</v>
      </c>
      <c r="P656" s="24" t="str">
        <f>IFERROR(VLOOKUP(O656,HOSPITAIS_COM_DIVIDAS!A:E,5,FALSE),"")</f>
        <v/>
      </c>
    </row>
    <row r="657" spans="1:16" x14ac:dyDescent="0.25">
      <c r="A657" s="52" t="e">
        <f>Tabela410[[#This Row],[Status da Proposta]]</f>
        <v>#VALUE!</v>
      </c>
      <c r="B657" s="143">
        <f>MODALIDADE_1!A657</f>
        <v>0</v>
      </c>
      <c r="C657" s="142" t="e">
        <f>VLOOKUP(B657,MODALIDADE_1!A:B,2,FALSE)</f>
        <v>#N/A</v>
      </c>
      <c r="D657" s="142"/>
      <c r="E657" s="94" t="e">
        <f>VLOOKUP(B657,MODALIDADE_1!A:E,5,FALSE)</f>
        <v>#N/A</v>
      </c>
      <c r="F657" s="95" t="e">
        <f>VLOOKUP(B657,MODALIDADE_1!A:C,3,FALSE)</f>
        <v>#N/A</v>
      </c>
      <c r="G657" s="142" t="e">
        <f>VLOOKUP(B657,MODALIDADE_1!A:G,4,FALSE)</f>
        <v>#N/A</v>
      </c>
      <c r="H657" s="142" t="e">
        <f>VLOOKUP(B657,MODALIDADE_1!A:G,6,FALSE)</f>
        <v>#N/A</v>
      </c>
      <c r="I657" s="142" t="e">
        <f>VLOOKUP(B657,MODALIDADE_1!A:G,7,FALSE)</f>
        <v>#N/A</v>
      </c>
      <c r="J657" s="106" t="e">
        <f>VLOOKUP(Tabela410[[#This Row],[Proposta de Referência]],SIMP_M1!A:K,9,FALSE)</f>
        <v>#VALUE!</v>
      </c>
      <c r="K657" s="106" t="e">
        <f>VLOOKUP(Tabela410[[#This Row],[Proposta de Referência]],SIMP_M1!A:K,8,FALSE)</f>
        <v>#VALUE!</v>
      </c>
      <c r="L657" s="107" t="e">
        <f t="shared" si="44"/>
        <v>#VALUE!</v>
      </c>
      <c r="M657" s="107" t="e">
        <f t="shared" si="45"/>
        <v>#VALUE!</v>
      </c>
      <c r="N657" s="142" t="e">
        <f t="shared" si="46"/>
        <v>#VALUE!</v>
      </c>
      <c r="O657" s="142" t="e">
        <f t="shared" si="47"/>
        <v>#N/A</v>
      </c>
      <c r="P657" s="24" t="str">
        <f>IFERROR(VLOOKUP(O657,HOSPITAIS_COM_DIVIDAS!A:E,5,FALSE),"")</f>
        <v/>
      </c>
    </row>
    <row r="658" spans="1:16" x14ac:dyDescent="0.25">
      <c r="A658" s="52" t="e">
        <f>Tabela410[[#This Row],[Status da Proposta]]</f>
        <v>#VALUE!</v>
      </c>
      <c r="B658" s="143">
        <f>MODALIDADE_1!A658</f>
        <v>0</v>
      </c>
      <c r="C658" s="142" t="e">
        <f>VLOOKUP(B658,MODALIDADE_1!A:B,2,FALSE)</f>
        <v>#N/A</v>
      </c>
      <c r="D658" s="142"/>
      <c r="E658" s="94" t="e">
        <f>VLOOKUP(B658,MODALIDADE_1!A:E,5,FALSE)</f>
        <v>#N/A</v>
      </c>
      <c r="F658" s="95" t="e">
        <f>VLOOKUP(B658,MODALIDADE_1!A:C,3,FALSE)</f>
        <v>#N/A</v>
      </c>
      <c r="G658" s="142" t="e">
        <f>VLOOKUP(B658,MODALIDADE_1!A:G,4,FALSE)</f>
        <v>#N/A</v>
      </c>
      <c r="H658" s="142" t="e">
        <f>VLOOKUP(B658,MODALIDADE_1!A:G,6,FALSE)</f>
        <v>#N/A</v>
      </c>
      <c r="I658" s="142" t="e">
        <f>VLOOKUP(B658,MODALIDADE_1!A:G,7,FALSE)</f>
        <v>#N/A</v>
      </c>
      <c r="J658" s="106" t="e">
        <f>VLOOKUP(Tabela410[[#This Row],[Proposta de Referência]],SIMP_M1!A:K,9,FALSE)</f>
        <v>#VALUE!</v>
      </c>
      <c r="K658" s="106" t="e">
        <f>VLOOKUP(Tabela410[[#This Row],[Proposta de Referência]],SIMP_M1!A:K,8,FALSE)</f>
        <v>#VALUE!</v>
      </c>
      <c r="L658" s="107" t="e">
        <f t="shared" si="44"/>
        <v>#VALUE!</v>
      </c>
      <c r="M658" s="107" t="e">
        <f t="shared" si="45"/>
        <v>#VALUE!</v>
      </c>
      <c r="N658" s="142" t="e">
        <f t="shared" si="46"/>
        <v>#VALUE!</v>
      </c>
      <c r="O658" s="142" t="e">
        <f t="shared" si="47"/>
        <v>#N/A</v>
      </c>
      <c r="P658" s="24" t="str">
        <f>IFERROR(VLOOKUP(O658,HOSPITAIS_COM_DIVIDAS!A:E,5,FALSE),"")</f>
        <v/>
      </c>
    </row>
    <row r="659" spans="1:16" x14ac:dyDescent="0.25">
      <c r="A659" s="52" t="e">
        <f>Tabela410[[#This Row],[Status da Proposta]]</f>
        <v>#VALUE!</v>
      </c>
      <c r="B659" s="143">
        <f>MODALIDADE_1!A659</f>
        <v>0</v>
      </c>
      <c r="C659" s="142" t="e">
        <f>VLOOKUP(B659,MODALIDADE_1!A:B,2,FALSE)</f>
        <v>#N/A</v>
      </c>
      <c r="D659" s="142"/>
      <c r="E659" s="94" t="e">
        <f>VLOOKUP(B659,MODALIDADE_1!A:E,5,FALSE)</f>
        <v>#N/A</v>
      </c>
      <c r="F659" s="95" t="e">
        <f>VLOOKUP(B659,MODALIDADE_1!A:C,3,FALSE)</f>
        <v>#N/A</v>
      </c>
      <c r="G659" s="142" t="e">
        <f>VLOOKUP(B659,MODALIDADE_1!A:G,4,FALSE)</f>
        <v>#N/A</v>
      </c>
      <c r="H659" s="142" t="e">
        <f>VLOOKUP(B659,MODALIDADE_1!A:G,6,FALSE)</f>
        <v>#N/A</v>
      </c>
      <c r="I659" s="142" t="e">
        <f>VLOOKUP(B659,MODALIDADE_1!A:G,7,FALSE)</f>
        <v>#N/A</v>
      </c>
      <c r="J659" s="106" t="e">
        <f>VLOOKUP(Tabela410[[#This Row],[Proposta de Referência]],SIMP_M1!A:K,9,FALSE)</f>
        <v>#VALUE!</v>
      </c>
      <c r="K659" s="106" t="e">
        <f>VLOOKUP(Tabela410[[#This Row],[Proposta de Referência]],SIMP_M1!A:K,8,FALSE)</f>
        <v>#VALUE!</v>
      </c>
      <c r="L659" s="107" t="e">
        <f t="shared" si="44"/>
        <v>#VALUE!</v>
      </c>
      <c r="M659" s="107" t="e">
        <f t="shared" si="45"/>
        <v>#VALUE!</v>
      </c>
      <c r="N659" s="142" t="e">
        <f t="shared" si="46"/>
        <v>#VALUE!</v>
      </c>
      <c r="O659" s="142" t="e">
        <f t="shared" si="47"/>
        <v>#N/A</v>
      </c>
      <c r="P659" s="24" t="str">
        <f>IFERROR(VLOOKUP(O659,HOSPITAIS_COM_DIVIDAS!A:E,5,FALSE),"")</f>
        <v/>
      </c>
    </row>
    <row r="660" spans="1:16" x14ac:dyDescent="0.25">
      <c r="A660" s="52" t="e">
        <f>Tabela410[[#This Row],[Status da Proposta]]</f>
        <v>#VALUE!</v>
      </c>
      <c r="B660" s="143">
        <f>MODALIDADE_1!A660</f>
        <v>0</v>
      </c>
      <c r="C660" s="142" t="e">
        <f>VLOOKUP(B660,MODALIDADE_1!A:B,2,FALSE)</f>
        <v>#N/A</v>
      </c>
      <c r="D660" s="142"/>
      <c r="E660" s="94" t="e">
        <f>VLOOKUP(B660,MODALIDADE_1!A:E,5,FALSE)</f>
        <v>#N/A</v>
      </c>
      <c r="F660" s="95" t="e">
        <f>VLOOKUP(B660,MODALIDADE_1!A:C,3,FALSE)</f>
        <v>#N/A</v>
      </c>
      <c r="G660" s="142" t="e">
        <f>VLOOKUP(B660,MODALIDADE_1!A:G,4,FALSE)</f>
        <v>#N/A</v>
      </c>
      <c r="H660" s="142" t="e">
        <f>VLOOKUP(B660,MODALIDADE_1!A:G,6,FALSE)</f>
        <v>#N/A</v>
      </c>
      <c r="I660" s="142" t="e">
        <f>VLOOKUP(B660,MODALIDADE_1!A:G,7,FALSE)</f>
        <v>#N/A</v>
      </c>
      <c r="J660" s="106" t="e">
        <f>VLOOKUP(Tabela410[[#This Row],[Proposta de Referência]],SIMP_M1!A:K,9,FALSE)</f>
        <v>#VALUE!</v>
      </c>
      <c r="K660" s="106" t="e">
        <f>VLOOKUP(Tabela410[[#This Row],[Proposta de Referência]],SIMP_M1!A:K,8,FALSE)</f>
        <v>#VALUE!</v>
      </c>
      <c r="L660" s="107" t="e">
        <f t="shared" si="44"/>
        <v>#VALUE!</v>
      </c>
      <c r="M660" s="107" t="e">
        <f t="shared" si="45"/>
        <v>#VALUE!</v>
      </c>
      <c r="N660" s="142" t="e">
        <f t="shared" si="46"/>
        <v>#VALUE!</v>
      </c>
      <c r="O660" s="142" t="e">
        <f t="shared" si="47"/>
        <v>#N/A</v>
      </c>
      <c r="P660" s="24" t="str">
        <f>IFERROR(VLOOKUP(O660,HOSPITAIS_COM_DIVIDAS!A:E,5,FALSE),"")</f>
        <v/>
      </c>
    </row>
    <row r="661" spans="1:16" x14ac:dyDescent="0.25">
      <c r="A661" s="52" t="e">
        <f>Tabela410[[#This Row],[Status da Proposta]]</f>
        <v>#VALUE!</v>
      </c>
      <c r="B661" s="143">
        <f>MODALIDADE_1!A661</f>
        <v>0</v>
      </c>
      <c r="C661" s="142" t="e">
        <f>VLOOKUP(B661,MODALIDADE_1!A:B,2,FALSE)</f>
        <v>#N/A</v>
      </c>
      <c r="D661" s="142"/>
      <c r="E661" s="94" t="e">
        <f>VLOOKUP(B661,MODALIDADE_1!A:E,5,FALSE)</f>
        <v>#N/A</v>
      </c>
      <c r="F661" s="95" t="e">
        <f>VLOOKUP(B661,MODALIDADE_1!A:C,3,FALSE)</f>
        <v>#N/A</v>
      </c>
      <c r="G661" s="142" t="e">
        <f>VLOOKUP(B661,MODALIDADE_1!A:G,4,FALSE)</f>
        <v>#N/A</v>
      </c>
      <c r="H661" s="142" t="e">
        <f>VLOOKUP(B661,MODALIDADE_1!A:G,6,FALSE)</f>
        <v>#N/A</v>
      </c>
      <c r="I661" s="142" t="e">
        <f>VLOOKUP(B661,MODALIDADE_1!A:G,7,FALSE)</f>
        <v>#N/A</v>
      </c>
      <c r="J661" s="106" t="e">
        <f>VLOOKUP(Tabela410[[#This Row],[Proposta de Referência]],SIMP_M1!A:K,9,FALSE)</f>
        <v>#VALUE!</v>
      </c>
      <c r="K661" s="106" t="e">
        <f>VLOOKUP(Tabela410[[#This Row],[Proposta de Referência]],SIMP_M1!A:K,8,FALSE)</f>
        <v>#VALUE!</v>
      </c>
      <c r="L661" s="107" t="e">
        <f t="shared" si="44"/>
        <v>#VALUE!</v>
      </c>
      <c r="M661" s="107" t="e">
        <f t="shared" si="45"/>
        <v>#VALUE!</v>
      </c>
      <c r="N661" s="142" t="e">
        <f t="shared" si="46"/>
        <v>#VALUE!</v>
      </c>
      <c r="O661" s="142" t="e">
        <f t="shared" si="47"/>
        <v>#N/A</v>
      </c>
      <c r="P661" s="24" t="str">
        <f>IFERROR(VLOOKUP(O661,HOSPITAIS_COM_DIVIDAS!A:E,5,FALSE),"")</f>
        <v/>
      </c>
    </row>
    <row r="662" spans="1:16" x14ac:dyDescent="0.25">
      <c r="A662" s="52" t="e">
        <f>Tabela410[[#This Row],[Status da Proposta]]</f>
        <v>#VALUE!</v>
      </c>
      <c r="B662" s="143">
        <f>MODALIDADE_1!A662</f>
        <v>0</v>
      </c>
      <c r="C662" s="142" t="e">
        <f>VLOOKUP(B662,MODALIDADE_1!A:B,2,FALSE)</f>
        <v>#N/A</v>
      </c>
      <c r="D662" s="142"/>
      <c r="E662" s="94" t="e">
        <f>VLOOKUP(B662,MODALIDADE_1!A:E,5,FALSE)</f>
        <v>#N/A</v>
      </c>
      <c r="F662" s="95" t="e">
        <f>VLOOKUP(B662,MODALIDADE_1!A:C,3,FALSE)</f>
        <v>#N/A</v>
      </c>
      <c r="G662" s="142" t="e">
        <f>VLOOKUP(B662,MODALIDADE_1!A:G,4,FALSE)</f>
        <v>#N/A</v>
      </c>
      <c r="H662" s="142" t="e">
        <f>VLOOKUP(B662,MODALIDADE_1!A:G,6,FALSE)</f>
        <v>#N/A</v>
      </c>
      <c r="I662" s="142" t="e">
        <f>VLOOKUP(B662,MODALIDADE_1!A:G,7,FALSE)</f>
        <v>#N/A</v>
      </c>
      <c r="J662" s="106" t="e">
        <f>VLOOKUP(Tabela410[[#This Row],[Proposta de Referência]],SIMP_M1!A:K,9,FALSE)</f>
        <v>#VALUE!</v>
      </c>
      <c r="K662" s="106" t="e">
        <f>VLOOKUP(Tabela410[[#This Row],[Proposta de Referência]],SIMP_M1!A:K,8,FALSE)</f>
        <v>#VALUE!</v>
      </c>
      <c r="L662" s="107" t="e">
        <f t="shared" si="44"/>
        <v>#VALUE!</v>
      </c>
      <c r="M662" s="107" t="e">
        <f t="shared" si="45"/>
        <v>#VALUE!</v>
      </c>
      <c r="N662" s="142" t="e">
        <f t="shared" si="46"/>
        <v>#VALUE!</v>
      </c>
      <c r="O662" s="142" t="e">
        <f t="shared" si="47"/>
        <v>#N/A</v>
      </c>
      <c r="P662" s="24" t="str">
        <f>IFERROR(VLOOKUP(O662,HOSPITAIS_COM_DIVIDAS!A:E,5,FALSE),"")</f>
        <v/>
      </c>
    </row>
    <row r="663" spans="1:16" x14ac:dyDescent="0.25">
      <c r="A663" s="52" t="e">
        <f>Tabela410[[#This Row],[Status da Proposta]]</f>
        <v>#VALUE!</v>
      </c>
      <c r="B663" s="143">
        <f>MODALIDADE_1!A663</f>
        <v>0</v>
      </c>
      <c r="C663" s="142" t="e">
        <f>VLOOKUP(B663,MODALIDADE_1!A:B,2,FALSE)</f>
        <v>#N/A</v>
      </c>
      <c r="D663" s="142"/>
      <c r="E663" s="94" t="e">
        <f>VLOOKUP(B663,MODALIDADE_1!A:E,5,FALSE)</f>
        <v>#N/A</v>
      </c>
      <c r="F663" s="95" t="e">
        <f>VLOOKUP(B663,MODALIDADE_1!A:C,3,FALSE)</f>
        <v>#N/A</v>
      </c>
      <c r="G663" s="142" t="e">
        <f>VLOOKUP(B663,MODALIDADE_1!A:G,4,FALSE)</f>
        <v>#N/A</v>
      </c>
      <c r="H663" s="142" t="e">
        <f>VLOOKUP(B663,MODALIDADE_1!A:G,6,FALSE)</f>
        <v>#N/A</v>
      </c>
      <c r="I663" s="142" t="e">
        <f>VLOOKUP(B663,MODALIDADE_1!A:G,7,FALSE)</f>
        <v>#N/A</v>
      </c>
      <c r="J663" s="106" t="e">
        <f>VLOOKUP(Tabela410[[#This Row],[Proposta de Referência]],SIMP_M1!A:K,9,FALSE)</f>
        <v>#VALUE!</v>
      </c>
      <c r="K663" s="106" t="e">
        <f>VLOOKUP(Tabela410[[#This Row],[Proposta de Referência]],SIMP_M1!A:K,8,FALSE)</f>
        <v>#VALUE!</v>
      </c>
      <c r="L663" s="107" t="e">
        <f t="shared" si="44"/>
        <v>#VALUE!</v>
      </c>
      <c r="M663" s="107" t="e">
        <f t="shared" si="45"/>
        <v>#VALUE!</v>
      </c>
      <c r="N663" s="142" t="e">
        <f t="shared" si="46"/>
        <v>#VALUE!</v>
      </c>
      <c r="O663" s="142" t="e">
        <f t="shared" si="47"/>
        <v>#N/A</v>
      </c>
      <c r="P663" s="24" t="str">
        <f>IFERROR(VLOOKUP(O663,HOSPITAIS_COM_DIVIDAS!A:E,5,FALSE),"")</f>
        <v/>
      </c>
    </row>
    <row r="664" spans="1:16" x14ac:dyDescent="0.25">
      <c r="A664" s="52" t="e">
        <f>Tabela410[[#This Row],[Status da Proposta]]</f>
        <v>#VALUE!</v>
      </c>
      <c r="B664" s="143">
        <f>MODALIDADE_1!A664</f>
        <v>0</v>
      </c>
      <c r="C664" s="142" t="e">
        <f>VLOOKUP(B664,MODALIDADE_1!A:B,2,FALSE)</f>
        <v>#N/A</v>
      </c>
      <c r="D664" s="142"/>
      <c r="E664" s="94" t="e">
        <f>VLOOKUP(B664,MODALIDADE_1!A:E,5,FALSE)</f>
        <v>#N/A</v>
      </c>
      <c r="F664" s="95" t="e">
        <f>VLOOKUP(B664,MODALIDADE_1!A:C,3,FALSE)</f>
        <v>#N/A</v>
      </c>
      <c r="G664" s="142" t="e">
        <f>VLOOKUP(B664,MODALIDADE_1!A:G,4,FALSE)</f>
        <v>#N/A</v>
      </c>
      <c r="H664" s="142" t="e">
        <f>VLOOKUP(B664,MODALIDADE_1!A:G,6,FALSE)</f>
        <v>#N/A</v>
      </c>
      <c r="I664" s="142" t="e">
        <f>VLOOKUP(B664,MODALIDADE_1!A:G,7,FALSE)</f>
        <v>#N/A</v>
      </c>
      <c r="J664" s="106" t="e">
        <f>VLOOKUP(Tabela410[[#This Row],[Proposta de Referência]],SIMP_M1!A:K,9,FALSE)</f>
        <v>#VALUE!</v>
      </c>
      <c r="K664" s="106" t="e">
        <f>VLOOKUP(Tabela410[[#This Row],[Proposta de Referência]],SIMP_M1!A:K,8,FALSE)</f>
        <v>#VALUE!</v>
      </c>
      <c r="L664" s="107" t="e">
        <f t="shared" si="44"/>
        <v>#VALUE!</v>
      </c>
      <c r="M664" s="107" t="e">
        <f t="shared" si="45"/>
        <v>#VALUE!</v>
      </c>
      <c r="N664" s="142" t="e">
        <f t="shared" si="46"/>
        <v>#VALUE!</v>
      </c>
      <c r="O664" s="142" t="e">
        <f t="shared" si="47"/>
        <v>#N/A</v>
      </c>
      <c r="P664" s="24" t="str">
        <f>IFERROR(VLOOKUP(O664,HOSPITAIS_COM_DIVIDAS!A:E,5,FALSE),"")</f>
        <v/>
      </c>
    </row>
    <row r="665" spans="1:16" x14ac:dyDescent="0.25">
      <c r="A665" s="52" t="e">
        <f>Tabela410[[#This Row],[Status da Proposta]]</f>
        <v>#VALUE!</v>
      </c>
      <c r="B665" s="143">
        <f>MODALIDADE_1!A665</f>
        <v>0</v>
      </c>
      <c r="C665" s="142" t="e">
        <f>VLOOKUP(B665,MODALIDADE_1!A:B,2,FALSE)</f>
        <v>#N/A</v>
      </c>
      <c r="D665" s="142"/>
      <c r="E665" s="94" t="e">
        <f>VLOOKUP(B665,MODALIDADE_1!A:E,5,FALSE)</f>
        <v>#N/A</v>
      </c>
      <c r="F665" s="95" t="e">
        <f>VLOOKUP(B665,MODALIDADE_1!A:C,3,FALSE)</f>
        <v>#N/A</v>
      </c>
      <c r="G665" s="142" t="e">
        <f>VLOOKUP(B665,MODALIDADE_1!A:G,4,FALSE)</f>
        <v>#N/A</v>
      </c>
      <c r="H665" s="142" t="e">
        <f>VLOOKUP(B665,MODALIDADE_1!A:G,6,FALSE)</f>
        <v>#N/A</v>
      </c>
      <c r="I665" s="142" t="e">
        <f>VLOOKUP(B665,MODALIDADE_1!A:G,7,FALSE)</f>
        <v>#N/A</v>
      </c>
      <c r="J665" s="106" t="e">
        <f>VLOOKUP(Tabela410[[#This Row],[Proposta de Referência]],SIMP_M1!A:K,9,FALSE)</f>
        <v>#VALUE!</v>
      </c>
      <c r="K665" s="106" t="e">
        <f>VLOOKUP(Tabela410[[#This Row],[Proposta de Referência]],SIMP_M1!A:K,8,FALSE)</f>
        <v>#VALUE!</v>
      </c>
      <c r="L665" s="107" t="e">
        <f t="shared" si="44"/>
        <v>#VALUE!</v>
      </c>
      <c r="M665" s="107" t="e">
        <f t="shared" si="45"/>
        <v>#VALUE!</v>
      </c>
      <c r="N665" s="142" t="e">
        <f t="shared" si="46"/>
        <v>#VALUE!</v>
      </c>
      <c r="O665" s="142" t="e">
        <f t="shared" si="47"/>
        <v>#N/A</v>
      </c>
      <c r="P665" s="24" t="str">
        <f>IFERROR(VLOOKUP(O665,HOSPITAIS_COM_DIVIDAS!A:E,5,FALSE),"")</f>
        <v/>
      </c>
    </row>
    <row r="666" spans="1:16" x14ac:dyDescent="0.25">
      <c r="A666" s="52" t="e">
        <f>Tabela410[[#This Row],[Status da Proposta]]</f>
        <v>#VALUE!</v>
      </c>
      <c r="B666" s="143">
        <f>MODALIDADE_1!A666</f>
        <v>0</v>
      </c>
      <c r="C666" s="142" t="e">
        <f>VLOOKUP(B666,MODALIDADE_1!A:B,2,FALSE)</f>
        <v>#N/A</v>
      </c>
      <c r="D666" s="142"/>
      <c r="E666" s="94" t="e">
        <f>VLOOKUP(B666,MODALIDADE_1!A:E,5,FALSE)</f>
        <v>#N/A</v>
      </c>
      <c r="F666" s="95" t="e">
        <f>VLOOKUP(B666,MODALIDADE_1!A:C,3,FALSE)</f>
        <v>#N/A</v>
      </c>
      <c r="G666" s="142" t="e">
        <f>VLOOKUP(B666,MODALIDADE_1!A:G,4,FALSE)</f>
        <v>#N/A</v>
      </c>
      <c r="H666" s="142" t="e">
        <f>VLOOKUP(B666,MODALIDADE_1!A:G,6,FALSE)</f>
        <v>#N/A</v>
      </c>
      <c r="I666" s="142" t="e">
        <f>VLOOKUP(B666,MODALIDADE_1!A:G,7,FALSE)</f>
        <v>#N/A</v>
      </c>
      <c r="J666" s="106" t="e">
        <f>VLOOKUP(Tabela410[[#This Row],[Proposta de Referência]],SIMP_M1!A:K,9,FALSE)</f>
        <v>#VALUE!</v>
      </c>
      <c r="K666" s="106" t="e">
        <f>VLOOKUP(Tabela410[[#This Row],[Proposta de Referência]],SIMP_M1!A:K,8,FALSE)</f>
        <v>#VALUE!</v>
      </c>
      <c r="L666" s="107" t="e">
        <f t="shared" si="44"/>
        <v>#VALUE!</v>
      </c>
      <c r="M666" s="107" t="e">
        <f t="shared" si="45"/>
        <v>#VALUE!</v>
      </c>
      <c r="N666" s="142" t="e">
        <f t="shared" si="46"/>
        <v>#VALUE!</v>
      </c>
      <c r="O666" s="142" t="e">
        <f t="shared" si="47"/>
        <v>#N/A</v>
      </c>
      <c r="P666" s="24" t="str">
        <f>IFERROR(VLOOKUP(O666,HOSPITAIS_COM_DIVIDAS!A:E,5,FALSE),"")</f>
        <v/>
      </c>
    </row>
    <row r="667" spans="1:16" x14ac:dyDescent="0.25">
      <c r="A667" s="52" t="e">
        <f>Tabela410[[#This Row],[Status da Proposta]]</f>
        <v>#VALUE!</v>
      </c>
      <c r="B667" s="143">
        <f>MODALIDADE_1!A667</f>
        <v>0</v>
      </c>
      <c r="C667" s="142" t="e">
        <f>VLOOKUP(B667,MODALIDADE_1!A:B,2,FALSE)</f>
        <v>#N/A</v>
      </c>
      <c r="D667" s="142"/>
      <c r="E667" s="94" t="e">
        <f>VLOOKUP(B667,MODALIDADE_1!A:E,5,FALSE)</f>
        <v>#N/A</v>
      </c>
      <c r="F667" s="95" t="e">
        <f>VLOOKUP(B667,MODALIDADE_1!A:C,3,FALSE)</f>
        <v>#N/A</v>
      </c>
      <c r="G667" s="142" t="e">
        <f>VLOOKUP(B667,MODALIDADE_1!A:G,4,FALSE)</f>
        <v>#N/A</v>
      </c>
      <c r="H667" s="142" t="e">
        <f>VLOOKUP(B667,MODALIDADE_1!A:G,6,FALSE)</f>
        <v>#N/A</v>
      </c>
      <c r="I667" s="142" t="e">
        <f>VLOOKUP(B667,MODALIDADE_1!A:G,7,FALSE)</f>
        <v>#N/A</v>
      </c>
      <c r="J667" s="106" t="e">
        <f>VLOOKUP(Tabela410[[#This Row],[Proposta de Referência]],SIMP_M1!A:K,9,FALSE)</f>
        <v>#VALUE!</v>
      </c>
      <c r="K667" s="106" t="e">
        <f>VLOOKUP(Tabela410[[#This Row],[Proposta de Referência]],SIMP_M1!A:K,8,FALSE)</f>
        <v>#VALUE!</v>
      </c>
      <c r="L667" s="107" t="e">
        <f t="shared" si="44"/>
        <v>#VALUE!</v>
      </c>
      <c r="M667" s="107" t="e">
        <f t="shared" si="45"/>
        <v>#VALUE!</v>
      </c>
      <c r="N667" s="142" t="e">
        <f t="shared" si="46"/>
        <v>#VALUE!</v>
      </c>
      <c r="O667" s="142" t="e">
        <f t="shared" si="47"/>
        <v>#N/A</v>
      </c>
      <c r="P667" s="24" t="str">
        <f>IFERROR(VLOOKUP(O667,HOSPITAIS_COM_DIVIDAS!A:E,5,FALSE),"")</f>
        <v/>
      </c>
    </row>
    <row r="668" spans="1:16" x14ac:dyDescent="0.25">
      <c r="A668" s="52" t="e">
        <f>Tabela410[[#This Row],[Status da Proposta]]</f>
        <v>#VALUE!</v>
      </c>
      <c r="B668" s="143">
        <f>MODALIDADE_1!A668</f>
        <v>0</v>
      </c>
      <c r="C668" s="142" t="e">
        <f>VLOOKUP(B668,MODALIDADE_1!A:B,2,FALSE)</f>
        <v>#N/A</v>
      </c>
      <c r="D668" s="142"/>
      <c r="E668" s="94" t="e">
        <f>VLOOKUP(B668,MODALIDADE_1!A:E,5,FALSE)</f>
        <v>#N/A</v>
      </c>
      <c r="F668" s="95" t="e">
        <f>VLOOKUP(B668,MODALIDADE_1!A:C,3,FALSE)</f>
        <v>#N/A</v>
      </c>
      <c r="G668" s="142" t="e">
        <f>VLOOKUP(B668,MODALIDADE_1!A:G,4,FALSE)</f>
        <v>#N/A</v>
      </c>
      <c r="H668" s="142" t="e">
        <f>VLOOKUP(B668,MODALIDADE_1!A:G,6,FALSE)</f>
        <v>#N/A</v>
      </c>
      <c r="I668" s="142" t="e">
        <f>VLOOKUP(B668,MODALIDADE_1!A:G,7,FALSE)</f>
        <v>#N/A</v>
      </c>
      <c r="J668" s="106" t="e">
        <f>VLOOKUP(Tabela410[[#This Row],[Proposta de Referência]],SIMP_M1!A:K,9,FALSE)</f>
        <v>#VALUE!</v>
      </c>
      <c r="K668" s="106" t="e">
        <f>VLOOKUP(Tabela410[[#This Row],[Proposta de Referência]],SIMP_M1!A:K,8,FALSE)</f>
        <v>#VALUE!</v>
      </c>
      <c r="L668" s="107" t="e">
        <f t="shared" si="44"/>
        <v>#VALUE!</v>
      </c>
      <c r="M668" s="107" t="e">
        <f t="shared" si="45"/>
        <v>#VALUE!</v>
      </c>
      <c r="N668" s="142" t="e">
        <f t="shared" si="46"/>
        <v>#VALUE!</v>
      </c>
      <c r="O668" s="142" t="e">
        <f t="shared" si="47"/>
        <v>#N/A</v>
      </c>
      <c r="P668" s="24" t="str">
        <f>IFERROR(VLOOKUP(O668,HOSPITAIS_COM_DIVIDAS!A:E,5,FALSE),"")</f>
        <v/>
      </c>
    </row>
    <row r="669" spans="1:16" x14ac:dyDescent="0.25">
      <c r="A669" s="52" t="e">
        <f>Tabela410[[#This Row],[Status da Proposta]]</f>
        <v>#VALUE!</v>
      </c>
      <c r="B669" s="143">
        <f>MODALIDADE_1!A669</f>
        <v>0</v>
      </c>
      <c r="C669" s="142" t="e">
        <f>VLOOKUP(B669,MODALIDADE_1!A:B,2,FALSE)</f>
        <v>#N/A</v>
      </c>
      <c r="D669" s="142"/>
      <c r="E669" s="94" t="e">
        <f>VLOOKUP(B669,MODALIDADE_1!A:E,5,FALSE)</f>
        <v>#N/A</v>
      </c>
      <c r="F669" s="95" t="e">
        <f>VLOOKUP(B669,MODALIDADE_1!A:C,3,FALSE)</f>
        <v>#N/A</v>
      </c>
      <c r="G669" s="142" t="e">
        <f>VLOOKUP(B669,MODALIDADE_1!A:G,4,FALSE)</f>
        <v>#N/A</v>
      </c>
      <c r="H669" s="142" t="e">
        <f>VLOOKUP(B669,MODALIDADE_1!A:G,6,FALSE)</f>
        <v>#N/A</v>
      </c>
      <c r="I669" s="142" t="e">
        <f>VLOOKUP(B669,MODALIDADE_1!A:G,7,FALSE)</f>
        <v>#N/A</v>
      </c>
      <c r="J669" s="106" t="e">
        <f>VLOOKUP(Tabela410[[#This Row],[Proposta de Referência]],SIMP_M1!A:K,9,FALSE)</f>
        <v>#VALUE!</v>
      </c>
      <c r="K669" s="106" t="e">
        <f>VLOOKUP(Tabela410[[#This Row],[Proposta de Referência]],SIMP_M1!A:K,8,FALSE)</f>
        <v>#VALUE!</v>
      </c>
      <c r="L669" s="107" t="e">
        <f t="shared" si="44"/>
        <v>#VALUE!</v>
      </c>
      <c r="M669" s="107" t="e">
        <f t="shared" si="45"/>
        <v>#VALUE!</v>
      </c>
      <c r="N669" s="142" t="e">
        <f t="shared" si="46"/>
        <v>#VALUE!</v>
      </c>
      <c r="O669" s="142" t="e">
        <f t="shared" si="47"/>
        <v>#N/A</v>
      </c>
      <c r="P669" s="24" t="str">
        <f>IFERROR(VLOOKUP(O669,HOSPITAIS_COM_DIVIDAS!A:E,5,FALSE),"")</f>
        <v/>
      </c>
    </row>
    <row r="670" spans="1:16" x14ac:dyDescent="0.25">
      <c r="A670" s="52" t="e">
        <f>Tabela410[[#This Row],[Status da Proposta]]</f>
        <v>#VALUE!</v>
      </c>
      <c r="B670" s="143">
        <f>MODALIDADE_1!A670</f>
        <v>0</v>
      </c>
      <c r="C670" s="142" t="e">
        <f>VLOOKUP(B670,MODALIDADE_1!A:B,2,FALSE)</f>
        <v>#N/A</v>
      </c>
      <c r="D670" s="142"/>
      <c r="E670" s="94" t="e">
        <f>VLOOKUP(B670,MODALIDADE_1!A:E,5,FALSE)</f>
        <v>#N/A</v>
      </c>
      <c r="F670" s="95" t="e">
        <f>VLOOKUP(B670,MODALIDADE_1!A:C,3,FALSE)</f>
        <v>#N/A</v>
      </c>
      <c r="G670" s="142" t="e">
        <f>VLOOKUP(B670,MODALIDADE_1!A:G,4,FALSE)</f>
        <v>#N/A</v>
      </c>
      <c r="H670" s="142" t="e">
        <f>VLOOKUP(B670,MODALIDADE_1!A:G,6,FALSE)</f>
        <v>#N/A</v>
      </c>
      <c r="I670" s="142" t="e">
        <f>VLOOKUP(B670,MODALIDADE_1!A:G,7,FALSE)</f>
        <v>#N/A</v>
      </c>
      <c r="J670" s="106" t="e">
        <f>VLOOKUP(Tabela410[[#This Row],[Proposta de Referência]],SIMP_M1!A:K,9,FALSE)</f>
        <v>#VALUE!</v>
      </c>
      <c r="K670" s="106" t="e">
        <f>VLOOKUP(Tabela410[[#This Row],[Proposta de Referência]],SIMP_M1!A:K,8,FALSE)</f>
        <v>#VALUE!</v>
      </c>
      <c r="L670" s="107" t="e">
        <f t="shared" si="44"/>
        <v>#VALUE!</v>
      </c>
      <c r="M670" s="107" t="e">
        <f t="shared" si="45"/>
        <v>#VALUE!</v>
      </c>
      <c r="N670" s="142" t="e">
        <f t="shared" si="46"/>
        <v>#VALUE!</v>
      </c>
      <c r="O670" s="142" t="e">
        <f t="shared" si="47"/>
        <v>#N/A</v>
      </c>
      <c r="P670" s="24" t="str">
        <f>IFERROR(VLOOKUP(O670,HOSPITAIS_COM_DIVIDAS!A:E,5,FALSE),"")</f>
        <v/>
      </c>
    </row>
    <row r="671" spans="1:16" x14ac:dyDescent="0.25">
      <c r="A671" s="52" t="e">
        <f>Tabela410[[#This Row],[Status da Proposta]]</f>
        <v>#VALUE!</v>
      </c>
      <c r="B671" s="143">
        <f>MODALIDADE_1!A671</f>
        <v>0</v>
      </c>
      <c r="C671" s="142" t="e">
        <f>VLOOKUP(B671,MODALIDADE_1!A:B,2,FALSE)</f>
        <v>#N/A</v>
      </c>
      <c r="D671" s="142"/>
      <c r="E671" s="94" t="e">
        <f>VLOOKUP(B671,MODALIDADE_1!A:E,5,FALSE)</f>
        <v>#N/A</v>
      </c>
      <c r="F671" s="95" t="e">
        <f>VLOOKUP(B671,MODALIDADE_1!A:C,3,FALSE)</f>
        <v>#N/A</v>
      </c>
      <c r="G671" s="142" t="e">
        <f>VLOOKUP(B671,MODALIDADE_1!A:G,4,FALSE)</f>
        <v>#N/A</v>
      </c>
      <c r="H671" s="142" t="e">
        <f>VLOOKUP(B671,MODALIDADE_1!A:G,6,FALSE)</f>
        <v>#N/A</v>
      </c>
      <c r="I671" s="142" t="e">
        <f>VLOOKUP(B671,MODALIDADE_1!A:G,7,FALSE)</f>
        <v>#N/A</v>
      </c>
      <c r="J671" s="106" t="e">
        <f>VLOOKUP(Tabela410[[#This Row],[Proposta de Referência]],SIMP_M1!A:K,9,FALSE)</f>
        <v>#VALUE!</v>
      </c>
      <c r="K671" s="106" t="e">
        <f>VLOOKUP(Tabela410[[#This Row],[Proposta de Referência]],SIMP_M1!A:K,8,FALSE)</f>
        <v>#VALUE!</v>
      </c>
      <c r="L671" s="107" t="e">
        <f t="shared" si="44"/>
        <v>#VALUE!</v>
      </c>
      <c r="M671" s="107" t="e">
        <f t="shared" si="45"/>
        <v>#VALUE!</v>
      </c>
      <c r="N671" s="142" t="e">
        <f t="shared" si="46"/>
        <v>#VALUE!</v>
      </c>
      <c r="O671" s="142" t="e">
        <f t="shared" si="47"/>
        <v>#N/A</v>
      </c>
      <c r="P671" s="24" t="str">
        <f>IFERROR(VLOOKUP(O671,HOSPITAIS_COM_DIVIDAS!A:E,5,FALSE),"")</f>
        <v/>
      </c>
    </row>
    <row r="672" spans="1:16" x14ac:dyDescent="0.25">
      <c r="A672" s="52" t="e">
        <f>Tabela410[[#This Row],[Status da Proposta]]</f>
        <v>#VALUE!</v>
      </c>
      <c r="B672" s="143">
        <f>MODALIDADE_1!A672</f>
        <v>0</v>
      </c>
      <c r="C672" s="142" t="e">
        <f>VLOOKUP(B672,MODALIDADE_1!A:B,2,FALSE)</f>
        <v>#N/A</v>
      </c>
      <c r="D672" s="142"/>
      <c r="E672" s="94" t="e">
        <f>VLOOKUP(B672,MODALIDADE_1!A:E,5,FALSE)</f>
        <v>#N/A</v>
      </c>
      <c r="F672" s="95" t="e">
        <f>VLOOKUP(B672,MODALIDADE_1!A:C,3,FALSE)</f>
        <v>#N/A</v>
      </c>
      <c r="G672" s="142" t="e">
        <f>VLOOKUP(B672,MODALIDADE_1!A:G,4,FALSE)</f>
        <v>#N/A</v>
      </c>
      <c r="H672" s="142" t="e">
        <f>VLOOKUP(B672,MODALIDADE_1!A:G,6,FALSE)</f>
        <v>#N/A</v>
      </c>
      <c r="I672" s="142" t="e">
        <f>VLOOKUP(B672,MODALIDADE_1!A:G,7,FALSE)</f>
        <v>#N/A</v>
      </c>
      <c r="J672" s="106" t="e">
        <f>VLOOKUP(Tabela410[[#This Row],[Proposta de Referência]],SIMP_M1!A:K,9,FALSE)</f>
        <v>#VALUE!</v>
      </c>
      <c r="K672" s="106" t="e">
        <f>VLOOKUP(Tabela410[[#This Row],[Proposta de Referência]],SIMP_M1!A:K,8,FALSE)</f>
        <v>#VALUE!</v>
      </c>
      <c r="L672" s="107" t="e">
        <f t="shared" ref="L672:L735" si="48">K672+J672</f>
        <v>#VALUE!</v>
      </c>
      <c r="M672" s="107" t="e">
        <f t="shared" ref="M672:M735" si="49">L672*12</f>
        <v>#VALUE!</v>
      </c>
      <c r="N672" s="142" t="e">
        <f t="shared" ref="N672:N735" si="50">IF(L672&gt;100000,"SIM, POSSUI VALOR ACIMA DE R$100.000,00","NÃO, POSSUI VALOR NECESSÁRIO")</f>
        <v>#VALUE!</v>
      </c>
      <c r="O672" s="142" t="e">
        <f t="shared" ref="O672:O735" si="51">LEFT(E672,8)</f>
        <v>#N/A</v>
      </c>
      <c r="P672" s="24" t="str">
        <f>IFERROR(VLOOKUP(O672,HOSPITAIS_COM_DIVIDAS!A:E,5,FALSE),"")</f>
        <v/>
      </c>
    </row>
    <row r="673" spans="1:16" x14ac:dyDescent="0.25">
      <c r="A673" s="52" t="e">
        <f>Tabela410[[#This Row],[Status da Proposta]]</f>
        <v>#VALUE!</v>
      </c>
      <c r="B673" s="143">
        <f>MODALIDADE_1!A673</f>
        <v>0</v>
      </c>
      <c r="C673" s="142" t="e">
        <f>VLOOKUP(B673,MODALIDADE_1!A:B,2,FALSE)</f>
        <v>#N/A</v>
      </c>
      <c r="D673" s="142"/>
      <c r="E673" s="94" t="e">
        <f>VLOOKUP(B673,MODALIDADE_1!A:E,5,FALSE)</f>
        <v>#N/A</v>
      </c>
      <c r="F673" s="95" t="e">
        <f>VLOOKUP(B673,MODALIDADE_1!A:C,3,FALSE)</f>
        <v>#N/A</v>
      </c>
      <c r="G673" s="142" t="e">
        <f>VLOOKUP(B673,MODALIDADE_1!A:G,4,FALSE)</f>
        <v>#N/A</v>
      </c>
      <c r="H673" s="142" t="e">
        <f>VLOOKUP(B673,MODALIDADE_1!A:G,6,FALSE)</f>
        <v>#N/A</v>
      </c>
      <c r="I673" s="142" t="e">
        <f>VLOOKUP(B673,MODALIDADE_1!A:G,7,FALSE)</f>
        <v>#N/A</v>
      </c>
      <c r="J673" s="106" t="e">
        <f>VLOOKUP(Tabela410[[#This Row],[Proposta de Referência]],SIMP_M1!A:K,9,FALSE)</f>
        <v>#VALUE!</v>
      </c>
      <c r="K673" s="106" t="e">
        <f>VLOOKUP(Tabela410[[#This Row],[Proposta de Referência]],SIMP_M1!A:K,8,FALSE)</f>
        <v>#VALUE!</v>
      </c>
      <c r="L673" s="107" t="e">
        <f t="shared" si="48"/>
        <v>#VALUE!</v>
      </c>
      <c r="M673" s="107" t="e">
        <f t="shared" si="49"/>
        <v>#VALUE!</v>
      </c>
      <c r="N673" s="142" t="e">
        <f t="shared" si="50"/>
        <v>#VALUE!</v>
      </c>
      <c r="O673" s="142" t="e">
        <f t="shared" si="51"/>
        <v>#N/A</v>
      </c>
      <c r="P673" s="24" t="str">
        <f>IFERROR(VLOOKUP(O673,HOSPITAIS_COM_DIVIDAS!A:E,5,FALSE),"")</f>
        <v/>
      </c>
    </row>
    <row r="674" spans="1:16" x14ac:dyDescent="0.25">
      <c r="A674" s="52" t="e">
        <f>Tabela410[[#This Row],[Status da Proposta]]</f>
        <v>#VALUE!</v>
      </c>
      <c r="B674" s="143">
        <f>MODALIDADE_1!A674</f>
        <v>0</v>
      </c>
      <c r="C674" s="142" t="e">
        <f>VLOOKUP(B674,MODALIDADE_1!A:B,2,FALSE)</f>
        <v>#N/A</v>
      </c>
      <c r="D674" s="142"/>
      <c r="E674" s="94" t="e">
        <f>VLOOKUP(B674,MODALIDADE_1!A:E,5,FALSE)</f>
        <v>#N/A</v>
      </c>
      <c r="F674" s="95" t="e">
        <f>VLOOKUP(B674,MODALIDADE_1!A:C,3,FALSE)</f>
        <v>#N/A</v>
      </c>
      <c r="G674" s="142" t="e">
        <f>VLOOKUP(B674,MODALIDADE_1!A:G,4,FALSE)</f>
        <v>#N/A</v>
      </c>
      <c r="H674" s="142" t="e">
        <f>VLOOKUP(B674,MODALIDADE_1!A:G,6,FALSE)</f>
        <v>#N/A</v>
      </c>
      <c r="I674" s="142" t="e">
        <f>VLOOKUP(B674,MODALIDADE_1!A:G,7,FALSE)</f>
        <v>#N/A</v>
      </c>
      <c r="J674" s="106" t="e">
        <f>VLOOKUP(Tabela410[[#This Row],[Proposta de Referência]],SIMP_M1!A:K,9,FALSE)</f>
        <v>#VALUE!</v>
      </c>
      <c r="K674" s="106" t="e">
        <f>VLOOKUP(Tabela410[[#This Row],[Proposta de Referência]],SIMP_M1!A:K,8,FALSE)</f>
        <v>#VALUE!</v>
      </c>
      <c r="L674" s="107" t="e">
        <f t="shared" si="48"/>
        <v>#VALUE!</v>
      </c>
      <c r="M674" s="107" t="e">
        <f t="shared" si="49"/>
        <v>#VALUE!</v>
      </c>
      <c r="N674" s="142" t="e">
        <f t="shared" si="50"/>
        <v>#VALUE!</v>
      </c>
      <c r="O674" s="142" t="e">
        <f t="shared" si="51"/>
        <v>#N/A</v>
      </c>
      <c r="P674" s="24" t="str">
        <f>IFERROR(VLOOKUP(O674,HOSPITAIS_COM_DIVIDAS!A:E,5,FALSE),"")</f>
        <v/>
      </c>
    </row>
    <row r="675" spans="1:16" x14ac:dyDescent="0.25">
      <c r="A675" s="52" t="e">
        <f>Tabela410[[#This Row],[Status da Proposta]]</f>
        <v>#VALUE!</v>
      </c>
      <c r="B675" s="143">
        <f>MODALIDADE_1!A675</f>
        <v>0</v>
      </c>
      <c r="C675" s="142" t="e">
        <f>VLOOKUP(B675,MODALIDADE_1!A:B,2,FALSE)</f>
        <v>#N/A</v>
      </c>
      <c r="D675" s="142"/>
      <c r="E675" s="94" t="e">
        <f>VLOOKUP(B675,MODALIDADE_1!A:E,5,FALSE)</f>
        <v>#N/A</v>
      </c>
      <c r="F675" s="95" t="e">
        <f>VLOOKUP(B675,MODALIDADE_1!A:C,3,FALSE)</f>
        <v>#N/A</v>
      </c>
      <c r="G675" s="142" t="e">
        <f>VLOOKUP(B675,MODALIDADE_1!A:G,4,FALSE)</f>
        <v>#N/A</v>
      </c>
      <c r="H675" s="142" t="e">
        <f>VLOOKUP(B675,MODALIDADE_1!A:G,6,FALSE)</f>
        <v>#N/A</v>
      </c>
      <c r="I675" s="142" t="e">
        <f>VLOOKUP(B675,MODALIDADE_1!A:G,7,FALSE)</f>
        <v>#N/A</v>
      </c>
      <c r="J675" s="106" t="e">
        <f>VLOOKUP(Tabela410[[#This Row],[Proposta de Referência]],SIMP_M1!A:K,9,FALSE)</f>
        <v>#VALUE!</v>
      </c>
      <c r="K675" s="106" t="e">
        <f>VLOOKUP(Tabela410[[#This Row],[Proposta de Referência]],SIMP_M1!A:K,8,FALSE)</f>
        <v>#VALUE!</v>
      </c>
      <c r="L675" s="107" t="e">
        <f t="shared" si="48"/>
        <v>#VALUE!</v>
      </c>
      <c r="M675" s="107" t="e">
        <f t="shared" si="49"/>
        <v>#VALUE!</v>
      </c>
      <c r="N675" s="142" t="e">
        <f t="shared" si="50"/>
        <v>#VALUE!</v>
      </c>
      <c r="O675" s="142" t="e">
        <f t="shared" si="51"/>
        <v>#N/A</v>
      </c>
      <c r="P675" s="24" t="str">
        <f>IFERROR(VLOOKUP(O675,HOSPITAIS_COM_DIVIDAS!A:E,5,FALSE),"")</f>
        <v/>
      </c>
    </row>
    <row r="676" spans="1:16" x14ac:dyDescent="0.25">
      <c r="A676" s="52" t="e">
        <f>Tabela410[[#This Row],[Status da Proposta]]</f>
        <v>#VALUE!</v>
      </c>
      <c r="B676" s="143">
        <f>MODALIDADE_1!A676</f>
        <v>0</v>
      </c>
      <c r="C676" s="142" t="e">
        <f>VLOOKUP(B676,MODALIDADE_1!A:B,2,FALSE)</f>
        <v>#N/A</v>
      </c>
      <c r="D676" s="142"/>
      <c r="E676" s="94" t="e">
        <f>VLOOKUP(B676,MODALIDADE_1!A:E,5,FALSE)</f>
        <v>#N/A</v>
      </c>
      <c r="F676" s="95" t="e">
        <f>VLOOKUP(B676,MODALIDADE_1!A:C,3,FALSE)</f>
        <v>#N/A</v>
      </c>
      <c r="G676" s="142" t="e">
        <f>VLOOKUP(B676,MODALIDADE_1!A:G,4,FALSE)</f>
        <v>#N/A</v>
      </c>
      <c r="H676" s="142" t="e">
        <f>VLOOKUP(B676,MODALIDADE_1!A:G,6,FALSE)</f>
        <v>#N/A</v>
      </c>
      <c r="I676" s="142" t="e">
        <f>VLOOKUP(B676,MODALIDADE_1!A:G,7,FALSE)</f>
        <v>#N/A</v>
      </c>
      <c r="J676" s="106" t="e">
        <f>VLOOKUP(Tabela410[[#This Row],[Proposta de Referência]],SIMP_M1!A:K,9,FALSE)</f>
        <v>#VALUE!</v>
      </c>
      <c r="K676" s="106" t="e">
        <f>VLOOKUP(Tabela410[[#This Row],[Proposta de Referência]],SIMP_M1!A:K,8,FALSE)</f>
        <v>#VALUE!</v>
      </c>
      <c r="L676" s="107" t="e">
        <f t="shared" si="48"/>
        <v>#VALUE!</v>
      </c>
      <c r="M676" s="107" t="e">
        <f t="shared" si="49"/>
        <v>#VALUE!</v>
      </c>
      <c r="N676" s="142" t="e">
        <f t="shared" si="50"/>
        <v>#VALUE!</v>
      </c>
      <c r="O676" s="142" t="e">
        <f t="shared" si="51"/>
        <v>#N/A</v>
      </c>
      <c r="P676" s="24" t="str">
        <f>IFERROR(VLOOKUP(O676,HOSPITAIS_COM_DIVIDAS!A:E,5,FALSE),"")</f>
        <v/>
      </c>
    </row>
    <row r="677" spans="1:16" x14ac:dyDescent="0.25">
      <c r="A677" s="52" t="e">
        <f>Tabela410[[#This Row],[Status da Proposta]]</f>
        <v>#VALUE!</v>
      </c>
      <c r="B677" s="143">
        <f>MODALIDADE_1!A677</f>
        <v>0</v>
      </c>
      <c r="C677" s="142" t="e">
        <f>VLOOKUP(B677,MODALIDADE_1!A:B,2,FALSE)</f>
        <v>#N/A</v>
      </c>
      <c r="D677" s="142"/>
      <c r="E677" s="94" t="e">
        <f>VLOOKUP(B677,MODALIDADE_1!A:E,5,FALSE)</f>
        <v>#N/A</v>
      </c>
      <c r="F677" s="95" t="e">
        <f>VLOOKUP(B677,MODALIDADE_1!A:C,3,FALSE)</f>
        <v>#N/A</v>
      </c>
      <c r="G677" s="142" t="e">
        <f>VLOOKUP(B677,MODALIDADE_1!A:G,4,FALSE)</f>
        <v>#N/A</v>
      </c>
      <c r="H677" s="142" t="e">
        <f>VLOOKUP(B677,MODALIDADE_1!A:G,6,FALSE)</f>
        <v>#N/A</v>
      </c>
      <c r="I677" s="142" t="e">
        <f>VLOOKUP(B677,MODALIDADE_1!A:G,7,FALSE)</f>
        <v>#N/A</v>
      </c>
      <c r="J677" s="106" t="e">
        <f>VLOOKUP(Tabela410[[#This Row],[Proposta de Referência]],SIMP_M1!A:K,9,FALSE)</f>
        <v>#VALUE!</v>
      </c>
      <c r="K677" s="106" t="e">
        <f>VLOOKUP(Tabela410[[#This Row],[Proposta de Referência]],SIMP_M1!A:K,8,FALSE)</f>
        <v>#VALUE!</v>
      </c>
      <c r="L677" s="107" t="e">
        <f t="shared" si="48"/>
        <v>#VALUE!</v>
      </c>
      <c r="M677" s="107" t="e">
        <f t="shared" si="49"/>
        <v>#VALUE!</v>
      </c>
      <c r="N677" s="142" t="e">
        <f t="shared" si="50"/>
        <v>#VALUE!</v>
      </c>
      <c r="O677" s="142" t="e">
        <f t="shared" si="51"/>
        <v>#N/A</v>
      </c>
      <c r="P677" s="24" t="str">
        <f>IFERROR(VLOOKUP(O677,HOSPITAIS_COM_DIVIDAS!A:E,5,FALSE),"")</f>
        <v/>
      </c>
    </row>
    <row r="678" spans="1:16" x14ac:dyDescent="0.25">
      <c r="A678" s="52" t="e">
        <f>Tabela410[[#This Row],[Status da Proposta]]</f>
        <v>#VALUE!</v>
      </c>
      <c r="B678" s="143">
        <f>MODALIDADE_1!A678</f>
        <v>0</v>
      </c>
      <c r="C678" s="142" t="e">
        <f>VLOOKUP(B678,MODALIDADE_1!A:B,2,FALSE)</f>
        <v>#N/A</v>
      </c>
      <c r="D678" s="142"/>
      <c r="E678" s="94" t="e">
        <f>VLOOKUP(B678,MODALIDADE_1!A:E,5,FALSE)</f>
        <v>#N/A</v>
      </c>
      <c r="F678" s="95" t="e">
        <f>VLOOKUP(B678,MODALIDADE_1!A:C,3,FALSE)</f>
        <v>#N/A</v>
      </c>
      <c r="G678" s="142" t="e">
        <f>VLOOKUP(B678,MODALIDADE_1!A:G,4,FALSE)</f>
        <v>#N/A</v>
      </c>
      <c r="H678" s="142" t="e">
        <f>VLOOKUP(B678,MODALIDADE_1!A:G,6,FALSE)</f>
        <v>#N/A</v>
      </c>
      <c r="I678" s="142" t="e">
        <f>VLOOKUP(B678,MODALIDADE_1!A:G,7,FALSE)</f>
        <v>#N/A</v>
      </c>
      <c r="J678" s="106" t="e">
        <f>VLOOKUP(Tabela410[[#This Row],[Proposta de Referência]],SIMP_M1!A:K,9,FALSE)</f>
        <v>#VALUE!</v>
      </c>
      <c r="K678" s="106" t="e">
        <f>VLOOKUP(Tabela410[[#This Row],[Proposta de Referência]],SIMP_M1!A:K,8,FALSE)</f>
        <v>#VALUE!</v>
      </c>
      <c r="L678" s="107" t="e">
        <f t="shared" si="48"/>
        <v>#VALUE!</v>
      </c>
      <c r="M678" s="107" t="e">
        <f t="shared" si="49"/>
        <v>#VALUE!</v>
      </c>
      <c r="N678" s="142" t="e">
        <f t="shared" si="50"/>
        <v>#VALUE!</v>
      </c>
      <c r="O678" s="142" t="e">
        <f t="shared" si="51"/>
        <v>#N/A</v>
      </c>
      <c r="P678" s="24" t="str">
        <f>IFERROR(VLOOKUP(O678,HOSPITAIS_COM_DIVIDAS!A:E,5,FALSE),"")</f>
        <v/>
      </c>
    </row>
    <row r="679" spans="1:16" x14ac:dyDescent="0.25">
      <c r="A679" s="52" t="e">
        <f>Tabela410[[#This Row],[Status da Proposta]]</f>
        <v>#VALUE!</v>
      </c>
      <c r="B679" s="143">
        <f>MODALIDADE_1!A679</f>
        <v>0</v>
      </c>
      <c r="C679" s="142" t="e">
        <f>VLOOKUP(B679,MODALIDADE_1!A:B,2,FALSE)</f>
        <v>#N/A</v>
      </c>
      <c r="D679" s="142"/>
      <c r="E679" s="94" t="e">
        <f>VLOOKUP(B679,MODALIDADE_1!A:E,5,FALSE)</f>
        <v>#N/A</v>
      </c>
      <c r="F679" s="95" t="e">
        <f>VLOOKUP(B679,MODALIDADE_1!A:C,3,FALSE)</f>
        <v>#N/A</v>
      </c>
      <c r="G679" s="142" t="e">
        <f>VLOOKUP(B679,MODALIDADE_1!A:G,4,FALSE)</f>
        <v>#N/A</v>
      </c>
      <c r="H679" s="142" t="e">
        <f>VLOOKUP(B679,MODALIDADE_1!A:G,6,FALSE)</f>
        <v>#N/A</v>
      </c>
      <c r="I679" s="142" t="e">
        <f>VLOOKUP(B679,MODALIDADE_1!A:G,7,FALSE)</f>
        <v>#N/A</v>
      </c>
      <c r="J679" s="106" t="e">
        <f>VLOOKUP(Tabela410[[#This Row],[Proposta de Referência]],SIMP_M1!A:K,9,FALSE)</f>
        <v>#VALUE!</v>
      </c>
      <c r="K679" s="106" t="e">
        <f>VLOOKUP(Tabela410[[#This Row],[Proposta de Referência]],SIMP_M1!A:K,8,FALSE)</f>
        <v>#VALUE!</v>
      </c>
      <c r="L679" s="107" t="e">
        <f t="shared" si="48"/>
        <v>#VALUE!</v>
      </c>
      <c r="M679" s="107" t="e">
        <f t="shared" si="49"/>
        <v>#VALUE!</v>
      </c>
      <c r="N679" s="142" t="e">
        <f t="shared" si="50"/>
        <v>#VALUE!</v>
      </c>
      <c r="O679" s="142" t="e">
        <f t="shared" si="51"/>
        <v>#N/A</v>
      </c>
      <c r="P679" s="24" t="str">
        <f>IFERROR(VLOOKUP(O679,HOSPITAIS_COM_DIVIDAS!A:E,5,FALSE),"")</f>
        <v/>
      </c>
    </row>
    <row r="680" spans="1:16" x14ac:dyDescent="0.25">
      <c r="A680" s="52" t="e">
        <f>Tabela410[[#This Row],[Status da Proposta]]</f>
        <v>#VALUE!</v>
      </c>
      <c r="B680" s="143">
        <f>MODALIDADE_1!A680</f>
        <v>0</v>
      </c>
      <c r="C680" s="142" t="e">
        <f>VLOOKUP(B680,MODALIDADE_1!A:B,2,FALSE)</f>
        <v>#N/A</v>
      </c>
      <c r="D680" s="142"/>
      <c r="E680" s="94" t="e">
        <f>VLOOKUP(B680,MODALIDADE_1!A:E,5,FALSE)</f>
        <v>#N/A</v>
      </c>
      <c r="F680" s="95" t="e">
        <f>VLOOKUP(B680,MODALIDADE_1!A:C,3,FALSE)</f>
        <v>#N/A</v>
      </c>
      <c r="G680" s="142" t="e">
        <f>VLOOKUP(B680,MODALIDADE_1!A:G,4,FALSE)</f>
        <v>#N/A</v>
      </c>
      <c r="H680" s="142" t="e">
        <f>VLOOKUP(B680,MODALIDADE_1!A:G,6,FALSE)</f>
        <v>#N/A</v>
      </c>
      <c r="I680" s="142" t="e">
        <f>VLOOKUP(B680,MODALIDADE_1!A:G,7,FALSE)</f>
        <v>#N/A</v>
      </c>
      <c r="J680" s="106" t="e">
        <f>VLOOKUP(Tabela410[[#This Row],[Proposta de Referência]],SIMP_M1!A:K,9,FALSE)</f>
        <v>#VALUE!</v>
      </c>
      <c r="K680" s="106" t="e">
        <f>VLOOKUP(Tabela410[[#This Row],[Proposta de Referência]],SIMP_M1!A:K,8,FALSE)</f>
        <v>#VALUE!</v>
      </c>
      <c r="L680" s="107" t="e">
        <f t="shared" si="48"/>
        <v>#VALUE!</v>
      </c>
      <c r="M680" s="107" t="e">
        <f t="shared" si="49"/>
        <v>#VALUE!</v>
      </c>
      <c r="N680" s="142" t="e">
        <f t="shared" si="50"/>
        <v>#VALUE!</v>
      </c>
      <c r="O680" s="142" t="e">
        <f t="shared" si="51"/>
        <v>#N/A</v>
      </c>
      <c r="P680" s="24" t="str">
        <f>IFERROR(VLOOKUP(O680,HOSPITAIS_COM_DIVIDAS!A:E,5,FALSE),"")</f>
        <v/>
      </c>
    </row>
    <row r="681" spans="1:16" x14ac:dyDescent="0.25">
      <c r="A681" s="52" t="e">
        <f>Tabela410[[#This Row],[Status da Proposta]]</f>
        <v>#VALUE!</v>
      </c>
      <c r="B681" s="143">
        <f>MODALIDADE_1!A681</f>
        <v>0</v>
      </c>
      <c r="C681" s="142" t="e">
        <f>VLOOKUP(B681,MODALIDADE_1!A:B,2,FALSE)</f>
        <v>#N/A</v>
      </c>
      <c r="D681" s="142"/>
      <c r="E681" s="94" t="e">
        <f>VLOOKUP(B681,MODALIDADE_1!A:E,5,FALSE)</f>
        <v>#N/A</v>
      </c>
      <c r="F681" s="95" t="e">
        <f>VLOOKUP(B681,MODALIDADE_1!A:C,3,FALSE)</f>
        <v>#N/A</v>
      </c>
      <c r="G681" s="142" t="e">
        <f>VLOOKUP(B681,MODALIDADE_1!A:G,4,FALSE)</f>
        <v>#N/A</v>
      </c>
      <c r="H681" s="142" t="e">
        <f>VLOOKUP(B681,MODALIDADE_1!A:G,6,FALSE)</f>
        <v>#N/A</v>
      </c>
      <c r="I681" s="142" t="e">
        <f>VLOOKUP(B681,MODALIDADE_1!A:G,7,FALSE)</f>
        <v>#N/A</v>
      </c>
      <c r="J681" s="106" t="e">
        <f>VLOOKUP(Tabela410[[#This Row],[Proposta de Referência]],SIMP_M1!A:K,9,FALSE)</f>
        <v>#VALUE!</v>
      </c>
      <c r="K681" s="106" t="e">
        <f>VLOOKUP(Tabela410[[#This Row],[Proposta de Referência]],SIMP_M1!A:K,8,FALSE)</f>
        <v>#VALUE!</v>
      </c>
      <c r="L681" s="107" t="e">
        <f t="shared" si="48"/>
        <v>#VALUE!</v>
      </c>
      <c r="M681" s="107" t="e">
        <f t="shared" si="49"/>
        <v>#VALUE!</v>
      </c>
      <c r="N681" s="142" t="e">
        <f t="shared" si="50"/>
        <v>#VALUE!</v>
      </c>
      <c r="O681" s="142" t="e">
        <f t="shared" si="51"/>
        <v>#N/A</v>
      </c>
      <c r="P681" s="24" t="str">
        <f>IFERROR(VLOOKUP(O681,HOSPITAIS_COM_DIVIDAS!A:E,5,FALSE),"")</f>
        <v/>
      </c>
    </row>
    <row r="682" spans="1:16" x14ac:dyDescent="0.25">
      <c r="A682" s="52" t="e">
        <f>Tabela410[[#This Row],[Status da Proposta]]</f>
        <v>#VALUE!</v>
      </c>
      <c r="B682" s="143">
        <f>MODALIDADE_1!A682</f>
        <v>0</v>
      </c>
      <c r="C682" s="142" t="e">
        <f>VLOOKUP(B682,MODALIDADE_1!A:B,2,FALSE)</f>
        <v>#N/A</v>
      </c>
      <c r="D682" s="142"/>
      <c r="E682" s="94" t="e">
        <f>VLOOKUP(B682,MODALIDADE_1!A:E,5,FALSE)</f>
        <v>#N/A</v>
      </c>
      <c r="F682" s="95" t="e">
        <f>VLOOKUP(B682,MODALIDADE_1!A:C,3,FALSE)</f>
        <v>#N/A</v>
      </c>
      <c r="G682" s="142" t="e">
        <f>VLOOKUP(B682,MODALIDADE_1!A:G,4,FALSE)</f>
        <v>#N/A</v>
      </c>
      <c r="H682" s="142" t="e">
        <f>VLOOKUP(B682,MODALIDADE_1!A:G,6,FALSE)</f>
        <v>#N/A</v>
      </c>
      <c r="I682" s="142" t="e">
        <f>VLOOKUP(B682,MODALIDADE_1!A:G,7,FALSE)</f>
        <v>#N/A</v>
      </c>
      <c r="J682" s="106" t="e">
        <f>VLOOKUP(Tabela410[[#This Row],[Proposta de Referência]],SIMP_M1!A:K,9,FALSE)</f>
        <v>#VALUE!</v>
      </c>
      <c r="K682" s="106" t="e">
        <f>VLOOKUP(Tabela410[[#This Row],[Proposta de Referência]],SIMP_M1!A:K,8,FALSE)</f>
        <v>#VALUE!</v>
      </c>
      <c r="L682" s="107" t="e">
        <f t="shared" si="48"/>
        <v>#VALUE!</v>
      </c>
      <c r="M682" s="107" t="e">
        <f t="shared" si="49"/>
        <v>#VALUE!</v>
      </c>
      <c r="N682" s="142" t="e">
        <f t="shared" si="50"/>
        <v>#VALUE!</v>
      </c>
      <c r="O682" s="142" t="e">
        <f t="shared" si="51"/>
        <v>#N/A</v>
      </c>
      <c r="P682" s="24" t="str">
        <f>IFERROR(VLOOKUP(O682,HOSPITAIS_COM_DIVIDAS!A:E,5,FALSE),"")</f>
        <v/>
      </c>
    </row>
    <row r="683" spans="1:16" x14ac:dyDescent="0.25">
      <c r="A683" s="52" t="e">
        <f>Tabela410[[#This Row],[Status da Proposta]]</f>
        <v>#VALUE!</v>
      </c>
      <c r="B683" s="143">
        <f>MODALIDADE_1!A683</f>
        <v>0</v>
      </c>
      <c r="C683" s="142" t="e">
        <f>VLOOKUP(B683,MODALIDADE_1!A:B,2,FALSE)</f>
        <v>#N/A</v>
      </c>
      <c r="D683" s="142"/>
      <c r="E683" s="94" t="e">
        <f>VLOOKUP(B683,MODALIDADE_1!A:E,5,FALSE)</f>
        <v>#N/A</v>
      </c>
      <c r="F683" s="95" t="e">
        <f>VLOOKUP(B683,MODALIDADE_1!A:C,3,FALSE)</f>
        <v>#N/A</v>
      </c>
      <c r="G683" s="142" t="e">
        <f>VLOOKUP(B683,MODALIDADE_1!A:G,4,FALSE)</f>
        <v>#N/A</v>
      </c>
      <c r="H683" s="142" t="e">
        <f>VLOOKUP(B683,MODALIDADE_1!A:G,6,FALSE)</f>
        <v>#N/A</v>
      </c>
      <c r="I683" s="142" t="e">
        <f>VLOOKUP(B683,MODALIDADE_1!A:G,7,FALSE)</f>
        <v>#N/A</v>
      </c>
      <c r="J683" s="106" t="e">
        <f>VLOOKUP(Tabela410[[#This Row],[Proposta de Referência]],SIMP_M1!A:K,9,FALSE)</f>
        <v>#VALUE!</v>
      </c>
      <c r="K683" s="106" t="e">
        <f>VLOOKUP(Tabela410[[#This Row],[Proposta de Referência]],SIMP_M1!A:K,8,FALSE)</f>
        <v>#VALUE!</v>
      </c>
      <c r="L683" s="107" t="e">
        <f t="shared" si="48"/>
        <v>#VALUE!</v>
      </c>
      <c r="M683" s="107" t="e">
        <f t="shared" si="49"/>
        <v>#VALUE!</v>
      </c>
      <c r="N683" s="142" t="e">
        <f t="shared" si="50"/>
        <v>#VALUE!</v>
      </c>
      <c r="O683" s="142" t="e">
        <f t="shared" si="51"/>
        <v>#N/A</v>
      </c>
      <c r="P683" s="24" t="str">
        <f>IFERROR(VLOOKUP(O683,HOSPITAIS_COM_DIVIDAS!A:E,5,FALSE),"")</f>
        <v/>
      </c>
    </row>
    <row r="684" spans="1:16" x14ac:dyDescent="0.25">
      <c r="A684" s="52" t="e">
        <f>Tabela410[[#This Row],[Status da Proposta]]</f>
        <v>#VALUE!</v>
      </c>
      <c r="B684" s="143">
        <f>MODALIDADE_1!A684</f>
        <v>0</v>
      </c>
      <c r="C684" s="142" t="e">
        <f>VLOOKUP(B684,MODALIDADE_1!A:B,2,FALSE)</f>
        <v>#N/A</v>
      </c>
      <c r="D684" s="142"/>
      <c r="E684" s="94" t="e">
        <f>VLOOKUP(B684,MODALIDADE_1!A:E,5,FALSE)</f>
        <v>#N/A</v>
      </c>
      <c r="F684" s="95" t="e">
        <f>VLOOKUP(B684,MODALIDADE_1!A:C,3,FALSE)</f>
        <v>#N/A</v>
      </c>
      <c r="G684" s="142" t="e">
        <f>VLOOKUP(B684,MODALIDADE_1!A:G,4,FALSE)</f>
        <v>#N/A</v>
      </c>
      <c r="H684" s="142" t="e">
        <f>VLOOKUP(B684,MODALIDADE_1!A:G,6,FALSE)</f>
        <v>#N/A</v>
      </c>
      <c r="I684" s="142" t="e">
        <f>VLOOKUP(B684,MODALIDADE_1!A:G,7,FALSE)</f>
        <v>#N/A</v>
      </c>
      <c r="J684" s="106" t="e">
        <f>VLOOKUP(Tabela410[[#This Row],[Proposta de Referência]],SIMP_M1!A:K,9,FALSE)</f>
        <v>#VALUE!</v>
      </c>
      <c r="K684" s="106" t="e">
        <f>VLOOKUP(Tabela410[[#This Row],[Proposta de Referência]],SIMP_M1!A:K,8,FALSE)</f>
        <v>#VALUE!</v>
      </c>
      <c r="L684" s="107" t="e">
        <f t="shared" si="48"/>
        <v>#VALUE!</v>
      </c>
      <c r="M684" s="107" t="e">
        <f t="shared" si="49"/>
        <v>#VALUE!</v>
      </c>
      <c r="N684" s="142" t="e">
        <f t="shared" si="50"/>
        <v>#VALUE!</v>
      </c>
      <c r="O684" s="142" t="e">
        <f t="shared" si="51"/>
        <v>#N/A</v>
      </c>
      <c r="P684" s="24" t="str">
        <f>IFERROR(VLOOKUP(O684,HOSPITAIS_COM_DIVIDAS!A:E,5,FALSE),"")</f>
        <v/>
      </c>
    </row>
    <row r="685" spans="1:16" x14ac:dyDescent="0.25">
      <c r="A685" s="52" t="e">
        <f>Tabela410[[#This Row],[Status da Proposta]]</f>
        <v>#VALUE!</v>
      </c>
      <c r="B685" s="143">
        <f>MODALIDADE_1!A685</f>
        <v>0</v>
      </c>
      <c r="C685" s="142" t="e">
        <f>VLOOKUP(B685,MODALIDADE_1!A:B,2,FALSE)</f>
        <v>#N/A</v>
      </c>
      <c r="D685" s="142"/>
      <c r="E685" s="94" t="e">
        <f>VLOOKUP(B685,MODALIDADE_1!A:E,5,FALSE)</f>
        <v>#N/A</v>
      </c>
      <c r="F685" s="95" t="e">
        <f>VLOOKUP(B685,MODALIDADE_1!A:C,3,FALSE)</f>
        <v>#N/A</v>
      </c>
      <c r="G685" s="142" t="e">
        <f>VLOOKUP(B685,MODALIDADE_1!A:G,4,FALSE)</f>
        <v>#N/A</v>
      </c>
      <c r="H685" s="142" t="e">
        <f>VLOOKUP(B685,MODALIDADE_1!A:G,6,FALSE)</f>
        <v>#N/A</v>
      </c>
      <c r="I685" s="142" t="e">
        <f>VLOOKUP(B685,MODALIDADE_1!A:G,7,FALSE)</f>
        <v>#N/A</v>
      </c>
      <c r="J685" s="106" t="e">
        <f>VLOOKUP(Tabela410[[#This Row],[Proposta de Referência]],SIMP_M1!A:K,9,FALSE)</f>
        <v>#VALUE!</v>
      </c>
      <c r="K685" s="106" t="e">
        <f>VLOOKUP(Tabela410[[#This Row],[Proposta de Referência]],SIMP_M1!A:K,8,FALSE)</f>
        <v>#VALUE!</v>
      </c>
      <c r="L685" s="107" t="e">
        <f t="shared" si="48"/>
        <v>#VALUE!</v>
      </c>
      <c r="M685" s="107" t="e">
        <f t="shared" si="49"/>
        <v>#VALUE!</v>
      </c>
      <c r="N685" s="142" t="e">
        <f t="shared" si="50"/>
        <v>#VALUE!</v>
      </c>
      <c r="O685" s="142" t="e">
        <f t="shared" si="51"/>
        <v>#N/A</v>
      </c>
      <c r="P685" s="24" t="str">
        <f>IFERROR(VLOOKUP(O685,HOSPITAIS_COM_DIVIDAS!A:E,5,FALSE),"")</f>
        <v/>
      </c>
    </row>
    <row r="686" spans="1:16" x14ac:dyDescent="0.25">
      <c r="A686" s="52" t="e">
        <f>Tabela410[[#This Row],[Status da Proposta]]</f>
        <v>#VALUE!</v>
      </c>
      <c r="B686" s="143">
        <f>MODALIDADE_1!A686</f>
        <v>0</v>
      </c>
      <c r="C686" s="142" t="e">
        <f>VLOOKUP(B686,MODALIDADE_1!A:B,2,FALSE)</f>
        <v>#N/A</v>
      </c>
      <c r="D686" s="142"/>
      <c r="E686" s="94" t="e">
        <f>VLOOKUP(B686,MODALIDADE_1!A:E,5,FALSE)</f>
        <v>#N/A</v>
      </c>
      <c r="F686" s="95" t="e">
        <f>VLOOKUP(B686,MODALIDADE_1!A:C,3,FALSE)</f>
        <v>#N/A</v>
      </c>
      <c r="G686" s="142" t="e">
        <f>VLOOKUP(B686,MODALIDADE_1!A:G,4,FALSE)</f>
        <v>#N/A</v>
      </c>
      <c r="H686" s="142" t="e">
        <f>VLOOKUP(B686,MODALIDADE_1!A:G,6,FALSE)</f>
        <v>#N/A</v>
      </c>
      <c r="I686" s="142" t="e">
        <f>VLOOKUP(B686,MODALIDADE_1!A:G,7,FALSE)</f>
        <v>#N/A</v>
      </c>
      <c r="J686" s="106" t="e">
        <f>VLOOKUP(Tabela410[[#This Row],[Proposta de Referência]],SIMP_M1!A:K,9,FALSE)</f>
        <v>#VALUE!</v>
      </c>
      <c r="K686" s="106" t="e">
        <f>VLOOKUP(Tabela410[[#This Row],[Proposta de Referência]],SIMP_M1!A:K,8,FALSE)</f>
        <v>#VALUE!</v>
      </c>
      <c r="L686" s="107" t="e">
        <f t="shared" si="48"/>
        <v>#VALUE!</v>
      </c>
      <c r="M686" s="107" t="e">
        <f t="shared" si="49"/>
        <v>#VALUE!</v>
      </c>
      <c r="N686" s="142" t="e">
        <f t="shared" si="50"/>
        <v>#VALUE!</v>
      </c>
      <c r="O686" s="142" t="e">
        <f t="shared" si="51"/>
        <v>#N/A</v>
      </c>
      <c r="P686" s="24" t="str">
        <f>IFERROR(VLOOKUP(O686,HOSPITAIS_COM_DIVIDAS!A:E,5,FALSE),"")</f>
        <v/>
      </c>
    </row>
    <row r="687" spans="1:16" x14ac:dyDescent="0.25">
      <c r="A687" s="52" t="e">
        <f>Tabela410[[#This Row],[Status da Proposta]]</f>
        <v>#VALUE!</v>
      </c>
      <c r="B687" s="143">
        <f>MODALIDADE_1!A687</f>
        <v>0</v>
      </c>
      <c r="C687" s="142" t="e">
        <f>VLOOKUP(B687,MODALIDADE_1!A:B,2,FALSE)</f>
        <v>#N/A</v>
      </c>
      <c r="D687" s="142"/>
      <c r="E687" s="94" t="e">
        <f>VLOOKUP(B687,MODALIDADE_1!A:E,5,FALSE)</f>
        <v>#N/A</v>
      </c>
      <c r="F687" s="95" t="e">
        <f>VLOOKUP(B687,MODALIDADE_1!A:C,3,FALSE)</f>
        <v>#N/A</v>
      </c>
      <c r="G687" s="142" t="e">
        <f>VLOOKUP(B687,MODALIDADE_1!A:G,4,FALSE)</f>
        <v>#N/A</v>
      </c>
      <c r="H687" s="142" t="e">
        <f>VLOOKUP(B687,MODALIDADE_1!A:G,6,FALSE)</f>
        <v>#N/A</v>
      </c>
      <c r="I687" s="142" t="e">
        <f>VLOOKUP(B687,MODALIDADE_1!A:G,7,FALSE)</f>
        <v>#N/A</v>
      </c>
      <c r="J687" s="106" t="e">
        <f>VLOOKUP(Tabela410[[#This Row],[Proposta de Referência]],SIMP_M1!A:K,9,FALSE)</f>
        <v>#VALUE!</v>
      </c>
      <c r="K687" s="106" t="e">
        <f>VLOOKUP(Tabela410[[#This Row],[Proposta de Referência]],SIMP_M1!A:K,8,FALSE)</f>
        <v>#VALUE!</v>
      </c>
      <c r="L687" s="107" t="e">
        <f t="shared" si="48"/>
        <v>#VALUE!</v>
      </c>
      <c r="M687" s="107" t="e">
        <f t="shared" si="49"/>
        <v>#VALUE!</v>
      </c>
      <c r="N687" s="142" t="e">
        <f t="shared" si="50"/>
        <v>#VALUE!</v>
      </c>
      <c r="O687" s="142" t="e">
        <f t="shared" si="51"/>
        <v>#N/A</v>
      </c>
      <c r="P687" s="24" t="str">
        <f>IFERROR(VLOOKUP(O687,HOSPITAIS_COM_DIVIDAS!A:E,5,FALSE),"")</f>
        <v/>
      </c>
    </row>
    <row r="688" spans="1:16" x14ac:dyDescent="0.25">
      <c r="A688" s="52" t="e">
        <f>Tabela410[[#This Row],[Status da Proposta]]</f>
        <v>#VALUE!</v>
      </c>
      <c r="B688" s="143">
        <f>MODALIDADE_1!A688</f>
        <v>0</v>
      </c>
      <c r="C688" s="142" t="e">
        <f>VLOOKUP(B688,MODALIDADE_1!A:B,2,FALSE)</f>
        <v>#N/A</v>
      </c>
      <c r="D688" s="142"/>
      <c r="E688" s="94" t="e">
        <f>VLOOKUP(B688,MODALIDADE_1!A:E,5,FALSE)</f>
        <v>#N/A</v>
      </c>
      <c r="F688" s="95" t="e">
        <f>VLOOKUP(B688,MODALIDADE_1!A:C,3,FALSE)</f>
        <v>#N/A</v>
      </c>
      <c r="G688" s="142" t="e">
        <f>VLOOKUP(B688,MODALIDADE_1!A:G,4,FALSE)</f>
        <v>#N/A</v>
      </c>
      <c r="H688" s="142" t="e">
        <f>VLOOKUP(B688,MODALIDADE_1!A:G,6,FALSE)</f>
        <v>#N/A</v>
      </c>
      <c r="I688" s="142" t="e">
        <f>VLOOKUP(B688,MODALIDADE_1!A:G,7,FALSE)</f>
        <v>#N/A</v>
      </c>
      <c r="J688" s="106" t="e">
        <f>VLOOKUP(Tabela410[[#This Row],[Proposta de Referência]],SIMP_M1!A:K,9,FALSE)</f>
        <v>#VALUE!</v>
      </c>
      <c r="K688" s="106" t="e">
        <f>VLOOKUP(Tabela410[[#This Row],[Proposta de Referência]],SIMP_M1!A:K,8,FALSE)</f>
        <v>#VALUE!</v>
      </c>
      <c r="L688" s="107" t="e">
        <f t="shared" si="48"/>
        <v>#VALUE!</v>
      </c>
      <c r="M688" s="107" t="e">
        <f t="shared" si="49"/>
        <v>#VALUE!</v>
      </c>
      <c r="N688" s="142" t="e">
        <f t="shared" si="50"/>
        <v>#VALUE!</v>
      </c>
      <c r="O688" s="142" t="e">
        <f t="shared" si="51"/>
        <v>#N/A</v>
      </c>
      <c r="P688" s="24" t="str">
        <f>IFERROR(VLOOKUP(O688,HOSPITAIS_COM_DIVIDAS!A:E,5,FALSE),"")</f>
        <v/>
      </c>
    </row>
    <row r="689" spans="1:16" x14ac:dyDescent="0.25">
      <c r="A689" s="52" t="e">
        <f>Tabela410[[#This Row],[Status da Proposta]]</f>
        <v>#VALUE!</v>
      </c>
      <c r="B689" s="143">
        <f>MODALIDADE_1!A689</f>
        <v>0</v>
      </c>
      <c r="C689" s="142" t="e">
        <f>VLOOKUP(B689,MODALIDADE_1!A:B,2,FALSE)</f>
        <v>#N/A</v>
      </c>
      <c r="D689" s="142"/>
      <c r="E689" s="94" t="e">
        <f>VLOOKUP(B689,MODALIDADE_1!A:E,5,FALSE)</f>
        <v>#N/A</v>
      </c>
      <c r="F689" s="95" t="e">
        <f>VLOOKUP(B689,MODALIDADE_1!A:C,3,FALSE)</f>
        <v>#N/A</v>
      </c>
      <c r="G689" s="142" t="e">
        <f>VLOOKUP(B689,MODALIDADE_1!A:G,4,FALSE)</f>
        <v>#N/A</v>
      </c>
      <c r="H689" s="142" t="e">
        <f>VLOOKUP(B689,MODALIDADE_1!A:G,6,FALSE)</f>
        <v>#N/A</v>
      </c>
      <c r="I689" s="142" t="e">
        <f>VLOOKUP(B689,MODALIDADE_1!A:G,7,FALSE)</f>
        <v>#N/A</v>
      </c>
      <c r="J689" s="106" t="e">
        <f>VLOOKUP(Tabela410[[#This Row],[Proposta de Referência]],SIMP_M1!A:K,9,FALSE)</f>
        <v>#VALUE!</v>
      </c>
      <c r="K689" s="106" t="e">
        <f>VLOOKUP(Tabela410[[#This Row],[Proposta de Referência]],SIMP_M1!A:K,8,FALSE)</f>
        <v>#VALUE!</v>
      </c>
      <c r="L689" s="107" t="e">
        <f t="shared" si="48"/>
        <v>#VALUE!</v>
      </c>
      <c r="M689" s="107" t="e">
        <f t="shared" si="49"/>
        <v>#VALUE!</v>
      </c>
      <c r="N689" s="142" t="e">
        <f t="shared" si="50"/>
        <v>#VALUE!</v>
      </c>
      <c r="O689" s="142" t="e">
        <f t="shared" si="51"/>
        <v>#N/A</v>
      </c>
      <c r="P689" s="24" t="str">
        <f>IFERROR(VLOOKUP(O689,HOSPITAIS_COM_DIVIDAS!A:E,5,FALSE),"")</f>
        <v/>
      </c>
    </row>
    <row r="690" spans="1:16" x14ac:dyDescent="0.25">
      <c r="A690" s="52" t="e">
        <f>Tabela410[[#This Row],[Status da Proposta]]</f>
        <v>#VALUE!</v>
      </c>
      <c r="B690" s="143">
        <f>MODALIDADE_1!A690</f>
        <v>0</v>
      </c>
      <c r="C690" s="142" t="e">
        <f>VLOOKUP(B690,MODALIDADE_1!A:B,2,FALSE)</f>
        <v>#N/A</v>
      </c>
      <c r="D690" s="142"/>
      <c r="E690" s="94" t="e">
        <f>VLOOKUP(B690,MODALIDADE_1!A:E,5,FALSE)</f>
        <v>#N/A</v>
      </c>
      <c r="F690" s="95" t="e">
        <f>VLOOKUP(B690,MODALIDADE_1!A:C,3,FALSE)</f>
        <v>#N/A</v>
      </c>
      <c r="G690" s="142" t="e">
        <f>VLOOKUP(B690,MODALIDADE_1!A:G,4,FALSE)</f>
        <v>#N/A</v>
      </c>
      <c r="H690" s="142" t="e">
        <f>VLOOKUP(B690,MODALIDADE_1!A:G,6,FALSE)</f>
        <v>#N/A</v>
      </c>
      <c r="I690" s="142" t="e">
        <f>VLOOKUP(B690,MODALIDADE_1!A:G,7,FALSE)</f>
        <v>#N/A</v>
      </c>
      <c r="J690" s="106" t="e">
        <f>VLOOKUP(Tabela410[[#This Row],[Proposta de Referência]],SIMP_M1!A:K,9,FALSE)</f>
        <v>#VALUE!</v>
      </c>
      <c r="K690" s="106" t="e">
        <f>VLOOKUP(Tabela410[[#This Row],[Proposta de Referência]],SIMP_M1!A:K,8,FALSE)</f>
        <v>#VALUE!</v>
      </c>
      <c r="L690" s="107" t="e">
        <f t="shared" si="48"/>
        <v>#VALUE!</v>
      </c>
      <c r="M690" s="107" t="e">
        <f t="shared" si="49"/>
        <v>#VALUE!</v>
      </c>
      <c r="N690" s="142" t="e">
        <f t="shared" si="50"/>
        <v>#VALUE!</v>
      </c>
      <c r="O690" s="142" t="e">
        <f t="shared" si="51"/>
        <v>#N/A</v>
      </c>
      <c r="P690" s="24" t="str">
        <f>IFERROR(VLOOKUP(O690,HOSPITAIS_COM_DIVIDAS!A:E,5,FALSE),"")</f>
        <v/>
      </c>
    </row>
    <row r="691" spans="1:16" x14ac:dyDescent="0.25">
      <c r="A691" s="52" t="e">
        <f>Tabela410[[#This Row],[Status da Proposta]]</f>
        <v>#VALUE!</v>
      </c>
      <c r="B691" s="143">
        <f>MODALIDADE_1!A691</f>
        <v>0</v>
      </c>
      <c r="C691" s="142" t="e">
        <f>VLOOKUP(B691,MODALIDADE_1!A:B,2,FALSE)</f>
        <v>#N/A</v>
      </c>
      <c r="D691" s="142"/>
      <c r="E691" s="94" t="e">
        <f>VLOOKUP(B691,MODALIDADE_1!A:E,5,FALSE)</f>
        <v>#N/A</v>
      </c>
      <c r="F691" s="95" t="e">
        <f>VLOOKUP(B691,MODALIDADE_1!A:C,3,FALSE)</f>
        <v>#N/A</v>
      </c>
      <c r="G691" s="142" t="e">
        <f>VLOOKUP(B691,MODALIDADE_1!A:G,4,FALSE)</f>
        <v>#N/A</v>
      </c>
      <c r="H691" s="142" t="e">
        <f>VLOOKUP(B691,MODALIDADE_1!A:G,6,FALSE)</f>
        <v>#N/A</v>
      </c>
      <c r="I691" s="142" t="e">
        <f>VLOOKUP(B691,MODALIDADE_1!A:G,7,FALSE)</f>
        <v>#N/A</v>
      </c>
      <c r="J691" s="106" t="e">
        <f>VLOOKUP(Tabela410[[#This Row],[Proposta de Referência]],SIMP_M1!A:K,9,FALSE)</f>
        <v>#VALUE!</v>
      </c>
      <c r="K691" s="106" t="e">
        <f>VLOOKUP(Tabela410[[#This Row],[Proposta de Referência]],SIMP_M1!A:K,8,FALSE)</f>
        <v>#VALUE!</v>
      </c>
      <c r="L691" s="107" t="e">
        <f t="shared" si="48"/>
        <v>#VALUE!</v>
      </c>
      <c r="M691" s="107" t="e">
        <f t="shared" si="49"/>
        <v>#VALUE!</v>
      </c>
      <c r="N691" s="142" t="e">
        <f t="shared" si="50"/>
        <v>#VALUE!</v>
      </c>
      <c r="O691" s="142" t="e">
        <f t="shared" si="51"/>
        <v>#N/A</v>
      </c>
      <c r="P691" s="24" t="str">
        <f>IFERROR(VLOOKUP(O691,HOSPITAIS_COM_DIVIDAS!A:E,5,FALSE),"")</f>
        <v/>
      </c>
    </row>
    <row r="692" spans="1:16" x14ac:dyDescent="0.25">
      <c r="A692" s="52" t="e">
        <f>Tabela410[[#This Row],[Status da Proposta]]</f>
        <v>#VALUE!</v>
      </c>
      <c r="B692" s="143">
        <f>MODALIDADE_1!A692</f>
        <v>0</v>
      </c>
      <c r="C692" s="142" t="e">
        <f>VLOOKUP(B692,MODALIDADE_1!A:B,2,FALSE)</f>
        <v>#N/A</v>
      </c>
      <c r="D692" s="142"/>
      <c r="E692" s="94" t="e">
        <f>VLOOKUP(B692,MODALIDADE_1!A:E,5,FALSE)</f>
        <v>#N/A</v>
      </c>
      <c r="F692" s="95" t="e">
        <f>VLOOKUP(B692,MODALIDADE_1!A:C,3,FALSE)</f>
        <v>#N/A</v>
      </c>
      <c r="G692" s="142" t="e">
        <f>VLOOKUP(B692,MODALIDADE_1!A:G,4,FALSE)</f>
        <v>#N/A</v>
      </c>
      <c r="H692" s="142" t="e">
        <f>VLOOKUP(B692,MODALIDADE_1!A:G,6,FALSE)</f>
        <v>#N/A</v>
      </c>
      <c r="I692" s="142" t="e">
        <f>VLOOKUP(B692,MODALIDADE_1!A:G,7,FALSE)</f>
        <v>#N/A</v>
      </c>
      <c r="J692" s="106" t="e">
        <f>VLOOKUP(Tabela410[[#This Row],[Proposta de Referência]],SIMP_M1!A:K,9,FALSE)</f>
        <v>#VALUE!</v>
      </c>
      <c r="K692" s="106" t="e">
        <f>VLOOKUP(Tabela410[[#This Row],[Proposta de Referência]],SIMP_M1!A:K,8,FALSE)</f>
        <v>#VALUE!</v>
      </c>
      <c r="L692" s="107" t="e">
        <f t="shared" si="48"/>
        <v>#VALUE!</v>
      </c>
      <c r="M692" s="107" t="e">
        <f t="shared" si="49"/>
        <v>#VALUE!</v>
      </c>
      <c r="N692" s="142" t="e">
        <f t="shared" si="50"/>
        <v>#VALUE!</v>
      </c>
      <c r="O692" s="142" t="e">
        <f t="shared" si="51"/>
        <v>#N/A</v>
      </c>
      <c r="P692" s="24" t="str">
        <f>IFERROR(VLOOKUP(O692,HOSPITAIS_COM_DIVIDAS!A:E,5,FALSE),"")</f>
        <v/>
      </c>
    </row>
    <row r="693" spans="1:16" x14ac:dyDescent="0.25">
      <c r="A693" s="52" t="e">
        <f>Tabela410[[#This Row],[Status da Proposta]]</f>
        <v>#VALUE!</v>
      </c>
      <c r="B693" s="143">
        <f>MODALIDADE_1!A693</f>
        <v>0</v>
      </c>
      <c r="C693" s="142" t="e">
        <f>VLOOKUP(B693,MODALIDADE_1!A:B,2,FALSE)</f>
        <v>#N/A</v>
      </c>
      <c r="D693" s="142"/>
      <c r="E693" s="94" t="e">
        <f>VLOOKUP(B693,MODALIDADE_1!A:E,5,FALSE)</f>
        <v>#N/A</v>
      </c>
      <c r="F693" s="95" t="e">
        <f>VLOOKUP(B693,MODALIDADE_1!A:C,3,FALSE)</f>
        <v>#N/A</v>
      </c>
      <c r="G693" s="142" t="e">
        <f>VLOOKUP(B693,MODALIDADE_1!A:G,4,FALSE)</f>
        <v>#N/A</v>
      </c>
      <c r="H693" s="142" t="e">
        <f>VLOOKUP(B693,MODALIDADE_1!A:G,6,FALSE)</f>
        <v>#N/A</v>
      </c>
      <c r="I693" s="142" t="e">
        <f>VLOOKUP(B693,MODALIDADE_1!A:G,7,FALSE)</f>
        <v>#N/A</v>
      </c>
      <c r="J693" s="106" t="e">
        <f>VLOOKUP(Tabela410[[#This Row],[Proposta de Referência]],SIMP_M1!A:K,9,FALSE)</f>
        <v>#VALUE!</v>
      </c>
      <c r="K693" s="106" t="e">
        <f>VLOOKUP(Tabela410[[#This Row],[Proposta de Referência]],SIMP_M1!A:K,8,FALSE)</f>
        <v>#VALUE!</v>
      </c>
      <c r="L693" s="107" t="e">
        <f t="shared" si="48"/>
        <v>#VALUE!</v>
      </c>
      <c r="M693" s="107" t="e">
        <f t="shared" si="49"/>
        <v>#VALUE!</v>
      </c>
      <c r="N693" s="142" t="e">
        <f t="shared" si="50"/>
        <v>#VALUE!</v>
      </c>
      <c r="O693" s="142" t="e">
        <f t="shared" si="51"/>
        <v>#N/A</v>
      </c>
      <c r="P693" s="24" t="str">
        <f>IFERROR(VLOOKUP(O693,HOSPITAIS_COM_DIVIDAS!A:E,5,FALSE),"")</f>
        <v/>
      </c>
    </row>
    <row r="694" spans="1:16" x14ac:dyDescent="0.25">
      <c r="A694" s="52" t="e">
        <f>Tabela410[[#This Row],[Status da Proposta]]</f>
        <v>#VALUE!</v>
      </c>
      <c r="B694" s="143">
        <f>MODALIDADE_1!A694</f>
        <v>0</v>
      </c>
      <c r="C694" s="142" t="e">
        <f>VLOOKUP(B694,MODALIDADE_1!A:B,2,FALSE)</f>
        <v>#N/A</v>
      </c>
      <c r="D694" s="142"/>
      <c r="E694" s="94" t="e">
        <f>VLOOKUP(B694,MODALIDADE_1!A:E,5,FALSE)</f>
        <v>#N/A</v>
      </c>
      <c r="F694" s="95" t="e">
        <f>VLOOKUP(B694,MODALIDADE_1!A:C,3,FALSE)</f>
        <v>#N/A</v>
      </c>
      <c r="G694" s="142" t="e">
        <f>VLOOKUP(B694,MODALIDADE_1!A:G,4,FALSE)</f>
        <v>#N/A</v>
      </c>
      <c r="H694" s="142" t="e">
        <f>VLOOKUP(B694,MODALIDADE_1!A:G,6,FALSE)</f>
        <v>#N/A</v>
      </c>
      <c r="I694" s="142" t="e">
        <f>VLOOKUP(B694,MODALIDADE_1!A:G,7,FALSE)</f>
        <v>#N/A</v>
      </c>
      <c r="J694" s="106" t="e">
        <f>VLOOKUP(Tabela410[[#This Row],[Proposta de Referência]],SIMP_M1!A:K,9,FALSE)</f>
        <v>#VALUE!</v>
      </c>
      <c r="K694" s="106" t="e">
        <f>VLOOKUP(Tabela410[[#This Row],[Proposta de Referência]],SIMP_M1!A:K,8,FALSE)</f>
        <v>#VALUE!</v>
      </c>
      <c r="L694" s="107" t="e">
        <f t="shared" si="48"/>
        <v>#VALUE!</v>
      </c>
      <c r="M694" s="107" t="e">
        <f t="shared" si="49"/>
        <v>#VALUE!</v>
      </c>
      <c r="N694" s="142" t="e">
        <f t="shared" si="50"/>
        <v>#VALUE!</v>
      </c>
      <c r="O694" s="142" t="e">
        <f t="shared" si="51"/>
        <v>#N/A</v>
      </c>
      <c r="P694" s="24" t="str">
        <f>IFERROR(VLOOKUP(O694,HOSPITAIS_COM_DIVIDAS!A:E,5,FALSE),"")</f>
        <v/>
      </c>
    </row>
    <row r="695" spans="1:16" x14ac:dyDescent="0.25">
      <c r="A695" s="52" t="e">
        <f>Tabela410[[#This Row],[Status da Proposta]]</f>
        <v>#VALUE!</v>
      </c>
      <c r="B695" s="143">
        <f>MODALIDADE_1!A695</f>
        <v>0</v>
      </c>
      <c r="C695" s="142" t="e">
        <f>VLOOKUP(B695,MODALIDADE_1!A:B,2,FALSE)</f>
        <v>#N/A</v>
      </c>
      <c r="D695" s="142"/>
      <c r="E695" s="94" t="e">
        <f>VLOOKUP(B695,MODALIDADE_1!A:E,5,FALSE)</f>
        <v>#N/A</v>
      </c>
      <c r="F695" s="95" t="e">
        <f>VLOOKUP(B695,MODALIDADE_1!A:C,3,FALSE)</f>
        <v>#N/A</v>
      </c>
      <c r="G695" s="142" t="e">
        <f>VLOOKUP(B695,MODALIDADE_1!A:G,4,FALSE)</f>
        <v>#N/A</v>
      </c>
      <c r="H695" s="142" t="e">
        <f>VLOOKUP(B695,MODALIDADE_1!A:G,6,FALSE)</f>
        <v>#N/A</v>
      </c>
      <c r="I695" s="142" t="e">
        <f>VLOOKUP(B695,MODALIDADE_1!A:G,7,FALSE)</f>
        <v>#N/A</v>
      </c>
      <c r="J695" s="106" t="e">
        <f>VLOOKUP(Tabela410[[#This Row],[Proposta de Referência]],SIMP_M1!A:K,9,FALSE)</f>
        <v>#VALUE!</v>
      </c>
      <c r="K695" s="106" t="e">
        <f>VLOOKUP(Tabela410[[#This Row],[Proposta de Referência]],SIMP_M1!A:K,8,FALSE)</f>
        <v>#VALUE!</v>
      </c>
      <c r="L695" s="107" t="e">
        <f t="shared" si="48"/>
        <v>#VALUE!</v>
      </c>
      <c r="M695" s="107" t="e">
        <f t="shared" si="49"/>
        <v>#VALUE!</v>
      </c>
      <c r="N695" s="142" t="e">
        <f t="shared" si="50"/>
        <v>#VALUE!</v>
      </c>
      <c r="O695" s="142" t="e">
        <f t="shared" si="51"/>
        <v>#N/A</v>
      </c>
      <c r="P695" s="24" t="str">
        <f>IFERROR(VLOOKUP(O695,HOSPITAIS_COM_DIVIDAS!A:E,5,FALSE),"")</f>
        <v/>
      </c>
    </row>
    <row r="696" spans="1:16" x14ac:dyDescent="0.25">
      <c r="A696" s="52" t="e">
        <f>Tabela410[[#This Row],[Status da Proposta]]</f>
        <v>#VALUE!</v>
      </c>
      <c r="B696" s="143">
        <f>MODALIDADE_1!A696</f>
        <v>0</v>
      </c>
      <c r="C696" s="142" t="e">
        <f>VLOOKUP(B696,MODALIDADE_1!A:B,2,FALSE)</f>
        <v>#N/A</v>
      </c>
      <c r="D696" s="142"/>
      <c r="E696" s="94" t="e">
        <f>VLOOKUP(B696,MODALIDADE_1!A:E,5,FALSE)</f>
        <v>#N/A</v>
      </c>
      <c r="F696" s="95" t="e">
        <f>VLOOKUP(B696,MODALIDADE_1!A:C,3,FALSE)</f>
        <v>#N/A</v>
      </c>
      <c r="G696" s="142" t="e">
        <f>VLOOKUP(B696,MODALIDADE_1!A:G,4,FALSE)</f>
        <v>#N/A</v>
      </c>
      <c r="H696" s="142" t="e">
        <f>VLOOKUP(B696,MODALIDADE_1!A:G,6,FALSE)</f>
        <v>#N/A</v>
      </c>
      <c r="I696" s="142" t="e">
        <f>VLOOKUP(B696,MODALIDADE_1!A:G,7,FALSE)</f>
        <v>#N/A</v>
      </c>
      <c r="J696" s="106" t="e">
        <f>VLOOKUP(Tabela410[[#This Row],[Proposta de Referência]],SIMP_M1!A:K,9,FALSE)</f>
        <v>#VALUE!</v>
      </c>
      <c r="K696" s="106" t="e">
        <f>VLOOKUP(Tabela410[[#This Row],[Proposta de Referência]],SIMP_M1!A:K,8,FALSE)</f>
        <v>#VALUE!</v>
      </c>
      <c r="L696" s="107" t="e">
        <f t="shared" si="48"/>
        <v>#VALUE!</v>
      </c>
      <c r="M696" s="107" t="e">
        <f t="shared" si="49"/>
        <v>#VALUE!</v>
      </c>
      <c r="N696" s="142" t="e">
        <f t="shared" si="50"/>
        <v>#VALUE!</v>
      </c>
      <c r="O696" s="142" t="e">
        <f t="shared" si="51"/>
        <v>#N/A</v>
      </c>
      <c r="P696" s="24" t="str">
        <f>IFERROR(VLOOKUP(O696,HOSPITAIS_COM_DIVIDAS!A:E,5,FALSE),"")</f>
        <v/>
      </c>
    </row>
    <row r="697" spans="1:16" x14ac:dyDescent="0.25">
      <c r="A697" s="52" t="e">
        <f>Tabela410[[#This Row],[Status da Proposta]]</f>
        <v>#VALUE!</v>
      </c>
      <c r="B697" s="143">
        <f>MODALIDADE_1!A697</f>
        <v>0</v>
      </c>
      <c r="C697" s="142" t="e">
        <f>VLOOKUP(B697,MODALIDADE_1!A:B,2,FALSE)</f>
        <v>#N/A</v>
      </c>
      <c r="D697" s="142"/>
      <c r="E697" s="94" t="e">
        <f>VLOOKUP(B697,MODALIDADE_1!A:E,5,FALSE)</f>
        <v>#N/A</v>
      </c>
      <c r="F697" s="95" t="e">
        <f>VLOOKUP(B697,MODALIDADE_1!A:C,3,FALSE)</f>
        <v>#N/A</v>
      </c>
      <c r="G697" s="142" t="e">
        <f>VLOOKUP(B697,MODALIDADE_1!A:G,4,FALSE)</f>
        <v>#N/A</v>
      </c>
      <c r="H697" s="142" t="e">
        <f>VLOOKUP(B697,MODALIDADE_1!A:G,6,FALSE)</f>
        <v>#N/A</v>
      </c>
      <c r="I697" s="142" t="e">
        <f>VLOOKUP(B697,MODALIDADE_1!A:G,7,FALSE)</f>
        <v>#N/A</v>
      </c>
      <c r="J697" s="106" t="e">
        <f>VLOOKUP(Tabela410[[#This Row],[Proposta de Referência]],SIMP_M1!A:K,9,FALSE)</f>
        <v>#VALUE!</v>
      </c>
      <c r="K697" s="106" t="e">
        <f>VLOOKUP(Tabela410[[#This Row],[Proposta de Referência]],SIMP_M1!A:K,8,FALSE)</f>
        <v>#VALUE!</v>
      </c>
      <c r="L697" s="107" t="e">
        <f t="shared" si="48"/>
        <v>#VALUE!</v>
      </c>
      <c r="M697" s="107" t="e">
        <f t="shared" si="49"/>
        <v>#VALUE!</v>
      </c>
      <c r="N697" s="142" t="e">
        <f t="shared" si="50"/>
        <v>#VALUE!</v>
      </c>
      <c r="O697" s="142" t="e">
        <f t="shared" si="51"/>
        <v>#N/A</v>
      </c>
      <c r="P697" s="24" t="str">
        <f>IFERROR(VLOOKUP(O697,HOSPITAIS_COM_DIVIDAS!A:E,5,FALSE),"")</f>
        <v/>
      </c>
    </row>
    <row r="698" spans="1:16" x14ac:dyDescent="0.25">
      <c r="A698" s="52" t="e">
        <f>Tabela410[[#This Row],[Status da Proposta]]</f>
        <v>#VALUE!</v>
      </c>
      <c r="B698" s="143">
        <f>MODALIDADE_1!A698</f>
        <v>0</v>
      </c>
      <c r="C698" s="142" t="e">
        <f>VLOOKUP(B698,MODALIDADE_1!A:B,2,FALSE)</f>
        <v>#N/A</v>
      </c>
      <c r="D698" s="142"/>
      <c r="E698" s="94" t="e">
        <f>VLOOKUP(B698,MODALIDADE_1!A:E,5,FALSE)</f>
        <v>#N/A</v>
      </c>
      <c r="F698" s="95" t="e">
        <f>VLOOKUP(B698,MODALIDADE_1!A:C,3,FALSE)</f>
        <v>#N/A</v>
      </c>
      <c r="G698" s="142" t="e">
        <f>VLOOKUP(B698,MODALIDADE_1!A:G,4,FALSE)</f>
        <v>#N/A</v>
      </c>
      <c r="H698" s="142" t="e">
        <f>VLOOKUP(B698,MODALIDADE_1!A:G,6,FALSE)</f>
        <v>#N/A</v>
      </c>
      <c r="I698" s="142" t="e">
        <f>VLOOKUP(B698,MODALIDADE_1!A:G,7,FALSE)</f>
        <v>#N/A</v>
      </c>
      <c r="J698" s="106" t="e">
        <f>VLOOKUP(Tabela410[[#This Row],[Proposta de Referência]],SIMP_M1!A:K,9,FALSE)</f>
        <v>#VALUE!</v>
      </c>
      <c r="K698" s="106" t="e">
        <f>VLOOKUP(Tabela410[[#This Row],[Proposta de Referência]],SIMP_M1!A:K,8,FALSE)</f>
        <v>#VALUE!</v>
      </c>
      <c r="L698" s="107" t="e">
        <f t="shared" si="48"/>
        <v>#VALUE!</v>
      </c>
      <c r="M698" s="107" t="e">
        <f t="shared" si="49"/>
        <v>#VALUE!</v>
      </c>
      <c r="N698" s="142" t="e">
        <f t="shared" si="50"/>
        <v>#VALUE!</v>
      </c>
      <c r="O698" s="142" t="e">
        <f t="shared" si="51"/>
        <v>#N/A</v>
      </c>
      <c r="P698" s="24" t="str">
        <f>IFERROR(VLOOKUP(O698,HOSPITAIS_COM_DIVIDAS!A:E,5,FALSE),"")</f>
        <v/>
      </c>
    </row>
    <row r="699" spans="1:16" x14ac:dyDescent="0.25">
      <c r="A699" s="52" t="e">
        <f>Tabela410[[#This Row],[Status da Proposta]]</f>
        <v>#VALUE!</v>
      </c>
      <c r="B699" s="143">
        <f>MODALIDADE_1!A699</f>
        <v>0</v>
      </c>
      <c r="C699" s="142" t="e">
        <f>VLOOKUP(B699,MODALIDADE_1!A:B,2,FALSE)</f>
        <v>#N/A</v>
      </c>
      <c r="D699" s="142"/>
      <c r="E699" s="94" t="e">
        <f>VLOOKUP(B699,MODALIDADE_1!A:E,5,FALSE)</f>
        <v>#N/A</v>
      </c>
      <c r="F699" s="95" t="e">
        <f>VLOOKUP(B699,MODALIDADE_1!A:C,3,FALSE)</f>
        <v>#N/A</v>
      </c>
      <c r="G699" s="142" t="e">
        <f>VLOOKUP(B699,MODALIDADE_1!A:G,4,FALSE)</f>
        <v>#N/A</v>
      </c>
      <c r="H699" s="142" t="e">
        <f>VLOOKUP(B699,MODALIDADE_1!A:G,6,FALSE)</f>
        <v>#N/A</v>
      </c>
      <c r="I699" s="142" t="e">
        <f>VLOOKUP(B699,MODALIDADE_1!A:G,7,FALSE)</f>
        <v>#N/A</v>
      </c>
      <c r="J699" s="106" t="e">
        <f>VLOOKUP(Tabela410[[#This Row],[Proposta de Referência]],SIMP_M1!A:K,9,FALSE)</f>
        <v>#VALUE!</v>
      </c>
      <c r="K699" s="106" t="e">
        <f>VLOOKUP(Tabela410[[#This Row],[Proposta de Referência]],SIMP_M1!A:K,8,FALSE)</f>
        <v>#VALUE!</v>
      </c>
      <c r="L699" s="107" t="e">
        <f t="shared" si="48"/>
        <v>#VALUE!</v>
      </c>
      <c r="M699" s="107" t="e">
        <f t="shared" si="49"/>
        <v>#VALUE!</v>
      </c>
      <c r="N699" s="142" t="e">
        <f t="shared" si="50"/>
        <v>#VALUE!</v>
      </c>
      <c r="O699" s="142" t="e">
        <f t="shared" si="51"/>
        <v>#N/A</v>
      </c>
      <c r="P699" s="24" t="str">
        <f>IFERROR(VLOOKUP(O699,HOSPITAIS_COM_DIVIDAS!A:E,5,FALSE),"")</f>
        <v/>
      </c>
    </row>
    <row r="700" spans="1:16" x14ac:dyDescent="0.25">
      <c r="A700" s="52" t="e">
        <f>Tabela410[[#This Row],[Status da Proposta]]</f>
        <v>#VALUE!</v>
      </c>
      <c r="B700" s="143">
        <f>MODALIDADE_1!A700</f>
        <v>0</v>
      </c>
      <c r="C700" s="142" t="e">
        <f>VLOOKUP(B700,MODALIDADE_1!A:B,2,FALSE)</f>
        <v>#N/A</v>
      </c>
      <c r="D700" s="142"/>
      <c r="E700" s="94" t="e">
        <f>VLOOKUP(B700,MODALIDADE_1!A:E,5,FALSE)</f>
        <v>#N/A</v>
      </c>
      <c r="F700" s="95" t="e">
        <f>VLOOKUP(B700,MODALIDADE_1!A:C,3,FALSE)</f>
        <v>#N/A</v>
      </c>
      <c r="G700" s="142" t="e">
        <f>VLOOKUP(B700,MODALIDADE_1!A:G,4,FALSE)</f>
        <v>#N/A</v>
      </c>
      <c r="H700" s="142" t="e">
        <f>VLOOKUP(B700,MODALIDADE_1!A:G,6,FALSE)</f>
        <v>#N/A</v>
      </c>
      <c r="I700" s="142" t="e">
        <f>VLOOKUP(B700,MODALIDADE_1!A:G,7,FALSE)</f>
        <v>#N/A</v>
      </c>
      <c r="J700" s="106" t="e">
        <f>VLOOKUP(Tabela410[[#This Row],[Proposta de Referência]],SIMP_M1!A:K,9,FALSE)</f>
        <v>#VALUE!</v>
      </c>
      <c r="K700" s="106" t="e">
        <f>VLOOKUP(Tabela410[[#This Row],[Proposta de Referência]],SIMP_M1!A:K,8,FALSE)</f>
        <v>#VALUE!</v>
      </c>
      <c r="L700" s="107" t="e">
        <f t="shared" si="48"/>
        <v>#VALUE!</v>
      </c>
      <c r="M700" s="107" t="e">
        <f t="shared" si="49"/>
        <v>#VALUE!</v>
      </c>
      <c r="N700" s="142" t="e">
        <f t="shared" si="50"/>
        <v>#VALUE!</v>
      </c>
      <c r="O700" s="142" t="e">
        <f t="shared" si="51"/>
        <v>#N/A</v>
      </c>
      <c r="P700" s="24" t="str">
        <f>IFERROR(VLOOKUP(O700,HOSPITAIS_COM_DIVIDAS!A:E,5,FALSE),"")</f>
        <v/>
      </c>
    </row>
    <row r="701" spans="1:16" x14ac:dyDescent="0.25">
      <c r="A701" s="52" t="e">
        <f>Tabela410[[#This Row],[Status da Proposta]]</f>
        <v>#VALUE!</v>
      </c>
      <c r="B701" s="143">
        <f>MODALIDADE_1!A701</f>
        <v>0</v>
      </c>
      <c r="C701" s="142" t="e">
        <f>VLOOKUP(B701,MODALIDADE_1!A:B,2,FALSE)</f>
        <v>#N/A</v>
      </c>
      <c r="D701" s="142"/>
      <c r="E701" s="94" t="e">
        <f>VLOOKUP(B701,MODALIDADE_1!A:E,5,FALSE)</f>
        <v>#N/A</v>
      </c>
      <c r="F701" s="95" t="e">
        <f>VLOOKUP(B701,MODALIDADE_1!A:C,3,FALSE)</f>
        <v>#N/A</v>
      </c>
      <c r="G701" s="142" t="e">
        <f>VLOOKUP(B701,MODALIDADE_1!A:G,4,FALSE)</f>
        <v>#N/A</v>
      </c>
      <c r="H701" s="142" t="e">
        <f>VLOOKUP(B701,MODALIDADE_1!A:G,6,FALSE)</f>
        <v>#N/A</v>
      </c>
      <c r="I701" s="142" t="e">
        <f>VLOOKUP(B701,MODALIDADE_1!A:G,7,FALSE)</f>
        <v>#N/A</v>
      </c>
      <c r="J701" s="106" t="e">
        <f>VLOOKUP(Tabela410[[#This Row],[Proposta de Referência]],SIMP_M1!A:K,9,FALSE)</f>
        <v>#VALUE!</v>
      </c>
      <c r="K701" s="106" t="e">
        <f>VLOOKUP(Tabela410[[#This Row],[Proposta de Referência]],SIMP_M1!A:K,8,FALSE)</f>
        <v>#VALUE!</v>
      </c>
      <c r="L701" s="107" t="e">
        <f t="shared" si="48"/>
        <v>#VALUE!</v>
      </c>
      <c r="M701" s="107" t="e">
        <f t="shared" si="49"/>
        <v>#VALUE!</v>
      </c>
      <c r="N701" s="142" t="e">
        <f t="shared" si="50"/>
        <v>#VALUE!</v>
      </c>
      <c r="O701" s="142" t="e">
        <f t="shared" si="51"/>
        <v>#N/A</v>
      </c>
      <c r="P701" s="24" t="str">
        <f>IFERROR(VLOOKUP(O701,HOSPITAIS_COM_DIVIDAS!A:E,5,FALSE),"")</f>
        <v/>
      </c>
    </row>
    <row r="702" spans="1:16" x14ac:dyDescent="0.25">
      <c r="A702" s="52" t="e">
        <f>Tabela410[[#This Row],[Status da Proposta]]</f>
        <v>#VALUE!</v>
      </c>
      <c r="B702" s="143">
        <f>MODALIDADE_1!A702</f>
        <v>0</v>
      </c>
      <c r="C702" s="142" t="e">
        <f>VLOOKUP(B702,MODALIDADE_1!A:B,2,FALSE)</f>
        <v>#N/A</v>
      </c>
      <c r="D702" s="142"/>
      <c r="E702" s="94" t="e">
        <f>VLOOKUP(B702,MODALIDADE_1!A:E,5,FALSE)</f>
        <v>#N/A</v>
      </c>
      <c r="F702" s="95" t="e">
        <f>VLOOKUP(B702,MODALIDADE_1!A:C,3,FALSE)</f>
        <v>#N/A</v>
      </c>
      <c r="G702" s="142" t="e">
        <f>VLOOKUP(B702,MODALIDADE_1!A:G,4,FALSE)</f>
        <v>#N/A</v>
      </c>
      <c r="H702" s="142" t="e">
        <f>VLOOKUP(B702,MODALIDADE_1!A:G,6,FALSE)</f>
        <v>#N/A</v>
      </c>
      <c r="I702" s="142" t="e">
        <f>VLOOKUP(B702,MODALIDADE_1!A:G,7,FALSE)</f>
        <v>#N/A</v>
      </c>
      <c r="J702" s="106" t="e">
        <f>VLOOKUP(Tabela410[[#This Row],[Proposta de Referência]],SIMP_M1!A:K,9,FALSE)</f>
        <v>#VALUE!</v>
      </c>
      <c r="K702" s="106" t="e">
        <f>VLOOKUP(Tabela410[[#This Row],[Proposta de Referência]],SIMP_M1!A:K,8,FALSE)</f>
        <v>#VALUE!</v>
      </c>
      <c r="L702" s="107" t="e">
        <f t="shared" si="48"/>
        <v>#VALUE!</v>
      </c>
      <c r="M702" s="107" t="e">
        <f t="shared" si="49"/>
        <v>#VALUE!</v>
      </c>
      <c r="N702" s="142" t="e">
        <f t="shared" si="50"/>
        <v>#VALUE!</v>
      </c>
      <c r="O702" s="142" t="e">
        <f t="shared" si="51"/>
        <v>#N/A</v>
      </c>
      <c r="P702" s="24" t="str">
        <f>IFERROR(VLOOKUP(O702,HOSPITAIS_COM_DIVIDAS!A:E,5,FALSE),"")</f>
        <v/>
      </c>
    </row>
    <row r="703" spans="1:16" x14ac:dyDescent="0.25">
      <c r="A703" s="52" t="e">
        <f>Tabela410[[#This Row],[Status da Proposta]]</f>
        <v>#VALUE!</v>
      </c>
      <c r="B703" s="143">
        <f>MODALIDADE_1!A703</f>
        <v>0</v>
      </c>
      <c r="C703" s="142" t="e">
        <f>VLOOKUP(B703,MODALIDADE_1!A:B,2,FALSE)</f>
        <v>#N/A</v>
      </c>
      <c r="D703" s="142"/>
      <c r="E703" s="94" t="e">
        <f>VLOOKUP(B703,MODALIDADE_1!A:E,5,FALSE)</f>
        <v>#N/A</v>
      </c>
      <c r="F703" s="95" t="e">
        <f>VLOOKUP(B703,MODALIDADE_1!A:C,3,FALSE)</f>
        <v>#N/A</v>
      </c>
      <c r="G703" s="142" t="e">
        <f>VLOOKUP(B703,MODALIDADE_1!A:G,4,FALSE)</f>
        <v>#N/A</v>
      </c>
      <c r="H703" s="142" t="e">
        <f>VLOOKUP(B703,MODALIDADE_1!A:G,6,FALSE)</f>
        <v>#N/A</v>
      </c>
      <c r="I703" s="142" t="e">
        <f>VLOOKUP(B703,MODALIDADE_1!A:G,7,FALSE)</f>
        <v>#N/A</v>
      </c>
      <c r="J703" s="106" t="e">
        <f>VLOOKUP(Tabela410[[#This Row],[Proposta de Referência]],SIMP_M1!A:K,9,FALSE)</f>
        <v>#VALUE!</v>
      </c>
      <c r="K703" s="106" t="e">
        <f>VLOOKUP(Tabela410[[#This Row],[Proposta de Referência]],SIMP_M1!A:K,8,FALSE)</f>
        <v>#VALUE!</v>
      </c>
      <c r="L703" s="107" t="e">
        <f t="shared" si="48"/>
        <v>#VALUE!</v>
      </c>
      <c r="M703" s="107" t="e">
        <f t="shared" si="49"/>
        <v>#VALUE!</v>
      </c>
      <c r="N703" s="142" t="e">
        <f t="shared" si="50"/>
        <v>#VALUE!</v>
      </c>
      <c r="O703" s="142" t="e">
        <f t="shared" si="51"/>
        <v>#N/A</v>
      </c>
      <c r="P703" s="24" t="str">
        <f>IFERROR(VLOOKUP(O703,HOSPITAIS_COM_DIVIDAS!A:E,5,FALSE),"")</f>
        <v/>
      </c>
    </row>
    <row r="704" spans="1:16" x14ac:dyDescent="0.25">
      <c r="A704" s="52" t="e">
        <f>Tabela410[[#This Row],[Status da Proposta]]</f>
        <v>#VALUE!</v>
      </c>
      <c r="B704" s="143">
        <f>MODALIDADE_1!A704</f>
        <v>0</v>
      </c>
      <c r="C704" s="142" t="e">
        <f>VLOOKUP(B704,MODALIDADE_1!A:B,2,FALSE)</f>
        <v>#N/A</v>
      </c>
      <c r="D704" s="142"/>
      <c r="E704" s="94" t="e">
        <f>VLOOKUP(B704,MODALIDADE_1!A:E,5,FALSE)</f>
        <v>#N/A</v>
      </c>
      <c r="F704" s="95" t="e">
        <f>VLOOKUP(B704,MODALIDADE_1!A:C,3,FALSE)</f>
        <v>#N/A</v>
      </c>
      <c r="G704" s="142" t="e">
        <f>VLOOKUP(B704,MODALIDADE_1!A:G,4,FALSE)</f>
        <v>#N/A</v>
      </c>
      <c r="H704" s="142" t="e">
        <f>VLOOKUP(B704,MODALIDADE_1!A:G,6,FALSE)</f>
        <v>#N/A</v>
      </c>
      <c r="I704" s="142" t="e">
        <f>VLOOKUP(B704,MODALIDADE_1!A:G,7,FALSE)</f>
        <v>#N/A</v>
      </c>
      <c r="J704" s="106" t="e">
        <f>VLOOKUP(Tabela410[[#This Row],[Proposta de Referência]],SIMP_M1!A:K,9,FALSE)</f>
        <v>#VALUE!</v>
      </c>
      <c r="K704" s="106" t="e">
        <f>VLOOKUP(Tabela410[[#This Row],[Proposta de Referência]],SIMP_M1!A:K,8,FALSE)</f>
        <v>#VALUE!</v>
      </c>
      <c r="L704" s="107" t="e">
        <f t="shared" si="48"/>
        <v>#VALUE!</v>
      </c>
      <c r="M704" s="107" t="e">
        <f t="shared" si="49"/>
        <v>#VALUE!</v>
      </c>
      <c r="N704" s="142" t="e">
        <f t="shared" si="50"/>
        <v>#VALUE!</v>
      </c>
      <c r="O704" s="142" t="e">
        <f t="shared" si="51"/>
        <v>#N/A</v>
      </c>
      <c r="P704" s="24" t="str">
        <f>IFERROR(VLOOKUP(O704,HOSPITAIS_COM_DIVIDAS!A:E,5,FALSE),"")</f>
        <v/>
      </c>
    </row>
    <row r="705" spans="1:16" x14ac:dyDescent="0.25">
      <c r="A705" s="52" t="e">
        <f>Tabela410[[#This Row],[Status da Proposta]]</f>
        <v>#VALUE!</v>
      </c>
      <c r="B705" s="143">
        <f>MODALIDADE_1!A705</f>
        <v>0</v>
      </c>
      <c r="C705" s="142" t="e">
        <f>VLOOKUP(B705,MODALIDADE_1!A:B,2,FALSE)</f>
        <v>#N/A</v>
      </c>
      <c r="D705" s="142"/>
      <c r="E705" s="94" t="e">
        <f>VLOOKUP(B705,MODALIDADE_1!A:E,5,FALSE)</f>
        <v>#N/A</v>
      </c>
      <c r="F705" s="95" t="e">
        <f>VLOOKUP(B705,MODALIDADE_1!A:C,3,FALSE)</f>
        <v>#N/A</v>
      </c>
      <c r="G705" s="142" t="e">
        <f>VLOOKUP(B705,MODALIDADE_1!A:G,4,FALSE)</f>
        <v>#N/A</v>
      </c>
      <c r="H705" s="142" t="e">
        <f>VLOOKUP(B705,MODALIDADE_1!A:G,6,FALSE)</f>
        <v>#N/A</v>
      </c>
      <c r="I705" s="142" t="e">
        <f>VLOOKUP(B705,MODALIDADE_1!A:G,7,FALSE)</f>
        <v>#N/A</v>
      </c>
      <c r="J705" s="106" t="e">
        <f>VLOOKUP(Tabela410[[#This Row],[Proposta de Referência]],SIMP_M1!A:K,9,FALSE)</f>
        <v>#VALUE!</v>
      </c>
      <c r="K705" s="106" t="e">
        <f>VLOOKUP(Tabela410[[#This Row],[Proposta de Referência]],SIMP_M1!A:K,8,FALSE)</f>
        <v>#VALUE!</v>
      </c>
      <c r="L705" s="107" t="e">
        <f t="shared" si="48"/>
        <v>#VALUE!</v>
      </c>
      <c r="M705" s="107" t="e">
        <f t="shared" si="49"/>
        <v>#VALUE!</v>
      </c>
      <c r="N705" s="142" t="e">
        <f t="shared" si="50"/>
        <v>#VALUE!</v>
      </c>
      <c r="O705" s="142" t="e">
        <f t="shared" si="51"/>
        <v>#N/A</v>
      </c>
      <c r="P705" s="24" t="str">
        <f>IFERROR(VLOOKUP(O705,HOSPITAIS_COM_DIVIDAS!A:E,5,FALSE),"")</f>
        <v/>
      </c>
    </row>
    <row r="706" spans="1:16" x14ac:dyDescent="0.25">
      <c r="A706" s="52" t="e">
        <f>Tabela410[[#This Row],[Status da Proposta]]</f>
        <v>#VALUE!</v>
      </c>
      <c r="B706" s="143">
        <f>MODALIDADE_1!A706</f>
        <v>0</v>
      </c>
      <c r="C706" s="142" t="e">
        <f>VLOOKUP(B706,MODALIDADE_1!A:B,2,FALSE)</f>
        <v>#N/A</v>
      </c>
      <c r="D706" s="142"/>
      <c r="E706" s="94" t="e">
        <f>VLOOKUP(B706,MODALIDADE_1!A:E,5,FALSE)</f>
        <v>#N/A</v>
      </c>
      <c r="F706" s="95" t="e">
        <f>VLOOKUP(B706,MODALIDADE_1!A:C,3,FALSE)</f>
        <v>#N/A</v>
      </c>
      <c r="G706" s="142" t="e">
        <f>VLOOKUP(B706,MODALIDADE_1!A:G,4,FALSE)</f>
        <v>#N/A</v>
      </c>
      <c r="H706" s="142" t="e">
        <f>VLOOKUP(B706,MODALIDADE_1!A:G,6,FALSE)</f>
        <v>#N/A</v>
      </c>
      <c r="I706" s="142" t="e">
        <f>VLOOKUP(B706,MODALIDADE_1!A:G,7,FALSE)</f>
        <v>#N/A</v>
      </c>
      <c r="J706" s="106" t="e">
        <f>VLOOKUP(Tabela410[[#This Row],[Proposta de Referência]],SIMP_M1!A:K,9,FALSE)</f>
        <v>#VALUE!</v>
      </c>
      <c r="K706" s="106" t="e">
        <f>VLOOKUP(Tabela410[[#This Row],[Proposta de Referência]],SIMP_M1!A:K,8,FALSE)</f>
        <v>#VALUE!</v>
      </c>
      <c r="L706" s="107" t="e">
        <f t="shared" si="48"/>
        <v>#VALUE!</v>
      </c>
      <c r="M706" s="107" t="e">
        <f t="shared" si="49"/>
        <v>#VALUE!</v>
      </c>
      <c r="N706" s="142" t="e">
        <f t="shared" si="50"/>
        <v>#VALUE!</v>
      </c>
      <c r="O706" s="142" t="e">
        <f t="shared" si="51"/>
        <v>#N/A</v>
      </c>
      <c r="P706" s="24" t="str">
        <f>IFERROR(VLOOKUP(O706,HOSPITAIS_COM_DIVIDAS!A:E,5,FALSE),"")</f>
        <v/>
      </c>
    </row>
    <row r="707" spans="1:16" x14ac:dyDescent="0.25">
      <c r="A707" s="52" t="e">
        <f>Tabela410[[#This Row],[Status da Proposta]]</f>
        <v>#VALUE!</v>
      </c>
      <c r="B707" s="143">
        <f>MODALIDADE_1!A707</f>
        <v>0</v>
      </c>
      <c r="C707" s="142" t="e">
        <f>VLOOKUP(B707,MODALIDADE_1!A:B,2,FALSE)</f>
        <v>#N/A</v>
      </c>
      <c r="D707" s="142"/>
      <c r="E707" s="94" t="e">
        <f>VLOOKUP(B707,MODALIDADE_1!A:E,5,FALSE)</f>
        <v>#N/A</v>
      </c>
      <c r="F707" s="95" t="e">
        <f>VLOOKUP(B707,MODALIDADE_1!A:C,3,FALSE)</f>
        <v>#N/A</v>
      </c>
      <c r="G707" s="142" t="e">
        <f>VLOOKUP(B707,MODALIDADE_1!A:G,4,FALSE)</f>
        <v>#N/A</v>
      </c>
      <c r="H707" s="142" t="e">
        <f>VLOOKUP(B707,MODALIDADE_1!A:G,6,FALSE)</f>
        <v>#N/A</v>
      </c>
      <c r="I707" s="142" t="e">
        <f>VLOOKUP(B707,MODALIDADE_1!A:G,7,FALSE)</f>
        <v>#N/A</v>
      </c>
      <c r="J707" s="106" t="e">
        <f>VLOOKUP(Tabela410[[#This Row],[Proposta de Referência]],SIMP_M1!A:K,9,FALSE)</f>
        <v>#VALUE!</v>
      </c>
      <c r="K707" s="106" t="e">
        <f>VLOOKUP(Tabela410[[#This Row],[Proposta de Referência]],SIMP_M1!A:K,8,FALSE)</f>
        <v>#VALUE!</v>
      </c>
      <c r="L707" s="107" t="e">
        <f t="shared" si="48"/>
        <v>#VALUE!</v>
      </c>
      <c r="M707" s="107" t="e">
        <f t="shared" si="49"/>
        <v>#VALUE!</v>
      </c>
      <c r="N707" s="142" t="e">
        <f t="shared" si="50"/>
        <v>#VALUE!</v>
      </c>
      <c r="O707" s="142" t="e">
        <f t="shared" si="51"/>
        <v>#N/A</v>
      </c>
      <c r="P707" s="24" t="str">
        <f>IFERROR(VLOOKUP(O707,HOSPITAIS_COM_DIVIDAS!A:E,5,FALSE),"")</f>
        <v/>
      </c>
    </row>
    <row r="708" spans="1:16" x14ac:dyDescent="0.25">
      <c r="A708" s="52" t="e">
        <f>Tabela410[[#This Row],[Status da Proposta]]</f>
        <v>#VALUE!</v>
      </c>
      <c r="B708" s="143">
        <f>MODALIDADE_1!A708</f>
        <v>0</v>
      </c>
      <c r="C708" s="142" t="e">
        <f>VLOOKUP(B708,MODALIDADE_1!A:B,2,FALSE)</f>
        <v>#N/A</v>
      </c>
      <c r="D708" s="142"/>
      <c r="E708" s="94" t="e">
        <f>VLOOKUP(B708,MODALIDADE_1!A:E,5,FALSE)</f>
        <v>#N/A</v>
      </c>
      <c r="F708" s="95" t="e">
        <f>VLOOKUP(B708,MODALIDADE_1!A:C,3,FALSE)</f>
        <v>#N/A</v>
      </c>
      <c r="G708" s="142" t="e">
        <f>VLOOKUP(B708,MODALIDADE_1!A:G,4,FALSE)</f>
        <v>#N/A</v>
      </c>
      <c r="H708" s="142" t="e">
        <f>VLOOKUP(B708,MODALIDADE_1!A:G,6,FALSE)</f>
        <v>#N/A</v>
      </c>
      <c r="I708" s="142" t="e">
        <f>VLOOKUP(B708,MODALIDADE_1!A:G,7,FALSE)</f>
        <v>#N/A</v>
      </c>
      <c r="J708" s="106" t="e">
        <f>VLOOKUP(Tabela410[[#This Row],[Proposta de Referência]],SIMP_M1!A:K,9,FALSE)</f>
        <v>#VALUE!</v>
      </c>
      <c r="K708" s="106" t="e">
        <f>VLOOKUP(Tabela410[[#This Row],[Proposta de Referência]],SIMP_M1!A:K,8,FALSE)</f>
        <v>#VALUE!</v>
      </c>
      <c r="L708" s="107" t="e">
        <f t="shared" si="48"/>
        <v>#VALUE!</v>
      </c>
      <c r="M708" s="107" t="e">
        <f t="shared" si="49"/>
        <v>#VALUE!</v>
      </c>
      <c r="N708" s="142" t="e">
        <f t="shared" si="50"/>
        <v>#VALUE!</v>
      </c>
      <c r="O708" s="142" t="e">
        <f t="shared" si="51"/>
        <v>#N/A</v>
      </c>
      <c r="P708" s="24" t="str">
        <f>IFERROR(VLOOKUP(O708,HOSPITAIS_COM_DIVIDAS!A:E,5,FALSE),"")</f>
        <v/>
      </c>
    </row>
    <row r="709" spans="1:16" x14ac:dyDescent="0.25">
      <c r="A709" s="52" t="e">
        <f>Tabela410[[#This Row],[Status da Proposta]]</f>
        <v>#VALUE!</v>
      </c>
      <c r="B709" s="143">
        <f>MODALIDADE_1!A709</f>
        <v>0</v>
      </c>
      <c r="C709" s="142" t="e">
        <f>VLOOKUP(B709,MODALIDADE_1!A:B,2,FALSE)</f>
        <v>#N/A</v>
      </c>
      <c r="D709" s="142"/>
      <c r="E709" s="94" t="e">
        <f>VLOOKUP(B709,MODALIDADE_1!A:E,5,FALSE)</f>
        <v>#N/A</v>
      </c>
      <c r="F709" s="95" t="e">
        <f>VLOOKUP(B709,MODALIDADE_1!A:C,3,FALSE)</f>
        <v>#N/A</v>
      </c>
      <c r="G709" s="142" t="e">
        <f>VLOOKUP(B709,MODALIDADE_1!A:G,4,FALSE)</f>
        <v>#N/A</v>
      </c>
      <c r="H709" s="142" t="e">
        <f>VLOOKUP(B709,MODALIDADE_1!A:G,6,FALSE)</f>
        <v>#N/A</v>
      </c>
      <c r="I709" s="142" t="e">
        <f>VLOOKUP(B709,MODALIDADE_1!A:G,7,FALSE)</f>
        <v>#N/A</v>
      </c>
      <c r="J709" s="106" t="e">
        <f>VLOOKUP(Tabela410[[#This Row],[Proposta de Referência]],SIMP_M1!A:K,9,FALSE)</f>
        <v>#VALUE!</v>
      </c>
      <c r="K709" s="106" t="e">
        <f>VLOOKUP(Tabela410[[#This Row],[Proposta de Referência]],SIMP_M1!A:K,8,FALSE)</f>
        <v>#VALUE!</v>
      </c>
      <c r="L709" s="107" t="e">
        <f t="shared" si="48"/>
        <v>#VALUE!</v>
      </c>
      <c r="M709" s="107" t="e">
        <f t="shared" si="49"/>
        <v>#VALUE!</v>
      </c>
      <c r="N709" s="142" t="e">
        <f t="shared" si="50"/>
        <v>#VALUE!</v>
      </c>
      <c r="O709" s="142" t="e">
        <f t="shared" si="51"/>
        <v>#N/A</v>
      </c>
      <c r="P709" s="24" t="str">
        <f>IFERROR(VLOOKUP(O709,HOSPITAIS_COM_DIVIDAS!A:E,5,FALSE),"")</f>
        <v/>
      </c>
    </row>
    <row r="710" spans="1:16" x14ac:dyDescent="0.25">
      <c r="A710" s="52" t="e">
        <f>Tabela410[[#This Row],[Status da Proposta]]</f>
        <v>#VALUE!</v>
      </c>
      <c r="B710" s="143">
        <f>MODALIDADE_1!A710</f>
        <v>0</v>
      </c>
      <c r="C710" s="142" t="e">
        <f>VLOOKUP(B710,MODALIDADE_1!A:B,2,FALSE)</f>
        <v>#N/A</v>
      </c>
      <c r="D710" s="142"/>
      <c r="E710" s="94" t="e">
        <f>VLOOKUP(B710,MODALIDADE_1!A:E,5,FALSE)</f>
        <v>#N/A</v>
      </c>
      <c r="F710" s="95" t="e">
        <f>VLOOKUP(B710,MODALIDADE_1!A:C,3,FALSE)</f>
        <v>#N/A</v>
      </c>
      <c r="G710" s="142" t="e">
        <f>VLOOKUP(B710,MODALIDADE_1!A:G,4,FALSE)</f>
        <v>#N/A</v>
      </c>
      <c r="H710" s="142" t="e">
        <f>VLOOKUP(B710,MODALIDADE_1!A:G,6,FALSE)</f>
        <v>#N/A</v>
      </c>
      <c r="I710" s="142" t="e">
        <f>VLOOKUP(B710,MODALIDADE_1!A:G,7,FALSE)</f>
        <v>#N/A</v>
      </c>
      <c r="J710" s="106" t="e">
        <f>VLOOKUP(Tabela410[[#This Row],[Proposta de Referência]],SIMP_M1!A:K,9,FALSE)</f>
        <v>#VALUE!</v>
      </c>
      <c r="K710" s="106" t="e">
        <f>VLOOKUP(Tabela410[[#This Row],[Proposta de Referência]],SIMP_M1!A:K,8,FALSE)</f>
        <v>#VALUE!</v>
      </c>
      <c r="L710" s="107" t="e">
        <f t="shared" si="48"/>
        <v>#VALUE!</v>
      </c>
      <c r="M710" s="107" t="e">
        <f t="shared" si="49"/>
        <v>#VALUE!</v>
      </c>
      <c r="N710" s="142" t="e">
        <f t="shared" si="50"/>
        <v>#VALUE!</v>
      </c>
      <c r="O710" s="142" t="e">
        <f t="shared" si="51"/>
        <v>#N/A</v>
      </c>
      <c r="P710" s="24" t="str">
        <f>IFERROR(VLOOKUP(O710,HOSPITAIS_COM_DIVIDAS!A:E,5,FALSE),"")</f>
        <v/>
      </c>
    </row>
    <row r="711" spans="1:16" x14ac:dyDescent="0.25">
      <c r="A711" s="52" t="e">
        <f>Tabela410[[#This Row],[Status da Proposta]]</f>
        <v>#VALUE!</v>
      </c>
      <c r="B711" s="143">
        <f>MODALIDADE_1!A711</f>
        <v>0</v>
      </c>
      <c r="C711" s="142" t="e">
        <f>VLOOKUP(B711,MODALIDADE_1!A:B,2,FALSE)</f>
        <v>#N/A</v>
      </c>
      <c r="D711" s="142"/>
      <c r="E711" s="94" t="e">
        <f>VLOOKUP(B711,MODALIDADE_1!A:E,5,FALSE)</f>
        <v>#N/A</v>
      </c>
      <c r="F711" s="95" t="e">
        <f>VLOOKUP(B711,MODALIDADE_1!A:C,3,FALSE)</f>
        <v>#N/A</v>
      </c>
      <c r="G711" s="142" t="e">
        <f>VLOOKUP(B711,MODALIDADE_1!A:G,4,FALSE)</f>
        <v>#N/A</v>
      </c>
      <c r="H711" s="142" t="e">
        <f>VLOOKUP(B711,MODALIDADE_1!A:G,6,FALSE)</f>
        <v>#N/A</v>
      </c>
      <c r="I711" s="142" t="e">
        <f>VLOOKUP(B711,MODALIDADE_1!A:G,7,FALSE)</f>
        <v>#N/A</v>
      </c>
      <c r="J711" s="106" t="e">
        <f>VLOOKUP(Tabela410[[#This Row],[Proposta de Referência]],SIMP_M1!A:K,9,FALSE)</f>
        <v>#VALUE!</v>
      </c>
      <c r="K711" s="106" t="e">
        <f>VLOOKUP(Tabela410[[#This Row],[Proposta de Referência]],SIMP_M1!A:K,8,FALSE)</f>
        <v>#VALUE!</v>
      </c>
      <c r="L711" s="107" t="e">
        <f t="shared" si="48"/>
        <v>#VALUE!</v>
      </c>
      <c r="M711" s="107" t="e">
        <f t="shared" si="49"/>
        <v>#VALUE!</v>
      </c>
      <c r="N711" s="142" t="e">
        <f t="shared" si="50"/>
        <v>#VALUE!</v>
      </c>
      <c r="O711" s="142" t="e">
        <f t="shared" si="51"/>
        <v>#N/A</v>
      </c>
      <c r="P711" s="24" t="str">
        <f>IFERROR(VLOOKUP(O711,HOSPITAIS_COM_DIVIDAS!A:E,5,FALSE),"")</f>
        <v/>
      </c>
    </row>
    <row r="712" spans="1:16" x14ac:dyDescent="0.25">
      <c r="A712" s="52" t="e">
        <f>Tabela410[[#This Row],[Status da Proposta]]</f>
        <v>#VALUE!</v>
      </c>
      <c r="B712" s="143">
        <f>MODALIDADE_1!A712</f>
        <v>0</v>
      </c>
      <c r="C712" s="142" t="e">
        <f>VLOOKUP(B712,MODALIDADE_1!A:B,2,FALSE)</f>
        <v>#N/A</v>
      </c>
      <c r="D712" s="142"/>
      <c r="E712" s="94" t="e">
        <f>VLOOKUP(B712,MODALIDADE_1!A:E,5,FALSE)</f>
        <v>#N/A</v>
      </c>
      <c r="F712" s="95" t="e">
        <f>VLOOKUP(B712,MODALIDADE_1!A:C,3,FALSE)</f>
        <v>#N/A</v>
      </c>
      <c r="G712" s="142" t="e">
        <f>VLOOKUP(B712,MODALIDADE_1!A:G,4,FALSE)</f>
        <v>#N/A</v>
      </c>
      <c r="H712" s="142" t="e">
        <f>VLOOKUP(B712,MODALIDADE_1!A:G,6,FALSE)</f>
        <v>#N/A</v>
      </c>
      <c r="I712" s="142" t="e">
        <f>VLOOKUP(B712,MODALIDADE_1!A:G,7,FALSE)</f>
        <v>#N/A</v>
      </c>
      <c r="J712" s="106" t="e">
        <f>VLOOKUP(Tabela410[[#This Row],[Proposta de Referência]],SIMP_M1!A:K,9,FALSE)</f>
        <v>#VALUE!</v>
      </c>
      <c r="K712" s="106" t="e">
        <f>VLOOKUP(Tabela410[[#This Row],[Proposta de Referência]],SIMP_M1!A:K,8,FALSE)</f>
        <v>#VALUE!</v>
      </c>
      <c r="L712" s="107" t="e">
        <f t="shared" si="48"/>
        <v>#VALUE!</v>
      </c>
      <c r="M712" s="107" t="e">
        <f t="shared" si="49"/>
        <v>#VALUE!</v>
      </c>
      <c r="N712" s="142" t="e">
        <f t="shared" si="50"/>
        <v>#VALUE!</v>
      </c>
      <c r="O712" s="142" t="e">
        <f t="shared" si="51"/>
        <v>#N/A</v>
      </c>
      <c r="P712" s="24" t="str">
        <f>IFERROR(VLOOKUP(O712,HOSPITAIS_COM_DIVIDAS!A:E,5,FALSE),"")</f>
        <v/>
      </c>
    </row>
    <row r="713" spans="1:16" x14ac:dyDescent="0.25">
      <c r="A713" s="52" t="e">
        <f>Tabela410[[#This Row],[Status da Proposta]]</f>
        <v>#VALUE!</v>
      </c>
      <c r="B713" s="143">
        <f>MODALIDADE_1!A713</f>
        <v>0</v>
      </c>
      <c r="C713" s="142" t="e">
        <f>VLOOKUP(B713,MODALIDADE_1!A:B,2,FALSE)</f>
        <v>#N/A</v>
      </c>
      <c r="D713" s="142"/>
      <c r="E713" s="94" t="e">
        <f>VLOOKUP(B713,MODALIDADE_1!A:E,5,FALSE)</f>
        <v>#N/A</v>
      </c>
      <c r="F713" s="95" t="e">
        <f>VLOOKUP(B713,MODALIDADE_1!A:C,3,FALSE)</f>
        <v>#N/A</v>
      </c>
      <c r="G713" s="142" t="e">
        <f>VLOOKUP(B713,MODALIDADE_1!A:G,4,FALSE)</f>
        <v>#N/A</v>
      </c>
      <c r="H713" s="142" t="e">
        <f>VLOOKUP(B713,MODALIDADE_1!A:G,6,FALSE)</f>
        <v>#N/A</v>
      </c>
      <c r="I713" s="142" t="e">
        <f>VLOOKUP(B713,MODALIDADE_1!A:G,7,FALSE)</f>
        <v>#N/A</v>
      </c>
      <c r="J713" s="106" t="e">
        <f>VLOOKUP(Tabela410[[#This Row],[Proposta de Referência]],SIMP_M1!A:K,9,FALSE)</f>
        <v>#VALUE!</v>
      </c>
      <c r="K713" s="106" t="e">
        <f>VLOOKUP(Tabela410[[#This Row],[Proposta de Referência]],SIMP_M1!A:K,8,FALSE)</f>
        <v>#VALUE!</v>
      </c>
      <c r="L713" s="107" t="e">
        <f t="shared" si="48"/>
        <v>#VALUE!</v>
      </c>
      <c r="M713" s="107" t="e">
        <f t="shared" si="49"/>
        <v>#VALUE!</v>
      </c>
      <c r="N713" s="142" t="e">
        <f t="shared" si="50"/>
        <v>#VALUE!</v>
      </c>
      <c r="O713" s="142" t="e">
        <f t="shared" si="51"/>
        <v>#N/A</v>
      </c>
      <c r="P713" s="24" t="str">
        <f>IFERROR(VLOOKUP(O713,HOSPITAIS_COM_DIVIDAS!A:E,5,FALSE),"")</f>
        <v/>
      </c>
    </row>
    <row r="714" spans="1:16" x14ac:dyDescent="0.25">
      <c r="A714" s="52" t="e">
        <f>Tabela410[[#This Row],[Status da Proposta]]</f>
        <v>#VALUE!</v>
      </c>
      <c r="B714" s="143">
        <f>MODALIDADE_1!A714</f>
        <v>0</v>
      </c>
      <c r="C714" s="142" t="e">
        <f>VLOOKUP(B714,MODALIDADE_1!A:B,2,FALSE)</f>
        <v>#N/A</v>
      </c>
      <c r="D714" s="142"/>
      <c r="E714" s="94" t="e">
        <f>VLOOKUP(B714,MODALIDADE_1!A:E,5,FALSE)</f>
        <v>#N/A</v>
      </c>
      <c r="F714" s="95" t="e">
        <f>VLOOKUP(B714,MODALIDADE_1!A:C,3,FALSE)</f>
        <v>#N/A</v>
      </c>
      <c r="G714" s="142" t="e">
        <f>VLOOKUP(B714,MODALIDADE_1!A:G,4,FALSE)</f>
        <v>#N/A</v>
      </c>
      <c r="H714" s="142" t="e">
        <f>VLOOKUP(B714,MODALIDADE_1!A:G,6,FALSE)</f>
        <v>#N/A</v>
      </c>
      <c r="I714" s="142" t="e">
        <f>VLOOKUP(B714,MODALIDADE_1!A:G,7,FALSE)</f>
        <v>#N/A</v>
      </c>
      <c r="J714" s="106" t="e">
        <f>VLOOKUP(Tabela410[[#This Row],[Proposta de Referência]],SIMP_M1!A:K,9,FALSE)</f>
        <v>#VALUE!</v>
      </c>
      <c r="K714" s="106" t="e">
        <f>VLOOKUP(Tabela410[[#This Row],[Proposta de Referência]],SIMP_M1!A:K,8,FALSE)</f>
        <v>#VALUE!</v>
      </c>
      <c r="L714" s="107" t="e">
        <f t="shared" si="48"/>
        <v>#VALUE!</v>
      </c>
      <c r="M714" s="107" t="e">
        <f t="shared" si="49"/>
        <v>#VALUE!</v>
      </c>
      <c r="N714" s="142" t="e">
        <f t="shared" si="50"/>
        <v>#VALUE!</v>
      </c>
      <c r="O714" s="142" t="e">
        <f t="shared" si="51"/>
        <v>#N/A</v>
      </c>
      <c r="P714" s="24" t="str">
        <f>IFERROR(VLOOKUP(O714,HOSPITAIS_COM_DIVIDAS!A:E,5,FALSE),"")</f>
        <v/>
      </c>
    </row>
    <row r="715" spans="1:16" x14ac:dyDescent="0.25">
      <c r="A715" s="52" t="e">
        <f>Tabela410[[#This Row],[Status da Proposta]]</f>
        <v>#VALUE!</v>
      </c>
      <c r="B715" s="143">
        <f>MODALIDADE_1!A715</f>
        <v>0</v>
      </c>
      <c r="C715" s="142" t="e">
        <f>VLOOKUP(B715,MODALIDADE_1!A:B,2,FALSE)</f>
        <v>#N/A</v>
      </c>
      <c r="D715" s="142"/>
      <c r="E715" s="94" t="e">
        <f>VLOOKUP(B715,MODALIDADE_1!A:E,5,FALSE)</f>
        <v>#N/A</v>
      </c>
      <c r="F715" s="95" t="e">
        <f>VLOOKUP(B715,MODALIDADE_1!A:C,3,FALSE)</f>
        <v>#N/A</v>
      </c>
      <c r="G715" s="142" t="e">
        <f>VLOOKUP(B715,MODALIDADE_1!A:G,4,FALSE)</f>
        <v>#N/A</v>
      </c>
      <c r="H715" s="142" t="e">
        <f>VLOOKUP(B715,MODALIDADE_1!A:G,6,FALSE)</f>
        <v>#N/A</v>
      </c>
      <c r="I715" s="142" t="e">
        <f>VLOOKUP(B715,MODALIDADE_1!A:G,7,FALSE)</f>
        <v>#N/A</v>
      </c>
      <c r="J715" s="106" t="e">
        <f>VLOOKUP(Tabela410[[#This Row],[Proposta de Referência]],SIMP_M1!A:K,9,FALSE)</f>
        <v>#VALUE!</v>
      </c>
      <c r="K715" s="106" t="e">
        <f>VLOOKUP(Tabela410[[#This Row],[Proposta de Referência]],SIMP_M1!A:K,8,FALSE)</f>
        <v>#VALUE!</v>
      </c>
      <c r="L715" s="107" t="e">
        <f t="shared" si="48"/>
        <v>#VALUE!</v>
      </c>
      <c r="M715" s="107" t="e">
        <f t="shared" si="49"/>
        <v>#VALUE!</v>
      </c>
      <c r="N715" s="142" t="e">
        <f t="shared" si="50"/>
        <v>#VALUE!</v>
      </c>
      <c r="O715" s="142" t="e">
        <f t="shared" si="51"/>
        <v>#N/A</v>
      </c>
      <c r="P715" s="24" t="str">
        <f>IFERROR(VLOOKUP(O715,HOSPITAIS_COM_DIVIDAS!A:E,5,FALSE),"")</f>
        <v/>
      </c>
    </row>
    <row r="716" spans="1:16" x14ac:dyDescent="0.25">
      <c r="A716" s="52" t="e">
        <f>Tabela410[[#This Row],[Status da Proposta]]</f>
        <v>#VALUE!</v>
      </c>
      <c r="B716" s="143">
        <f>MODALIDADE_1!A716</f>
        <v>0</v>
      </c>
      <c r="C716" s="142" t="e">
        <f>VLOOKUP(B716,MODALIDADE_1!A:B,2,FALSE)</f>
        <v>#N/A</v>
      </c>
      <c r="D716" s="142"/>
      <c r="E716" s="94" t="e">
        <f>VLOOKUP(B716,MODALIDADE_1!A:E,5,FALSE)</f>
        <v>#N/A</v>
      </c>
      <c r="F716" s="95" t="e">
        <f>VLOOKUP(B716,MODALIDADE_1!A:C,3,FALSE)</f>
        <v>#N/A</v>
      </c>
      <c r="G716" s="142" t="e">
        <f>VLOOKUP(B716,MODALIDADE_1!A:G,4,FALSE)</f>
        <v>#N/A</v>
      </c>
      <c r="H716" s="142" t="e">
        <f>VLOOKUP(B716,MODALIDADE_1!A:G,6,FALSE)</f>
        <v>#N/A</v>
      </c>
      <c r="I716" s="142" t="e">
        <f>VLOOKUP(B716,MODALIDADE_1!A:G,7,FALSE)</f>
        <v>#N/A</v>
      </c>
      <c r="J716" s="106" t="e">
        <f>VLOOKUP(Tabela410[[#This Row],[Proposta de Referência]],SIMP_M1!A:K,9,FALSE)</f>
        <v>#VALUE!</v>
      </c>
      <c r="K716" s="106" t="e">
        <f>VLOOKUP(Tabela410[[#This Row],[Proposta de Referência]],SIMP_M1!A:K,8,FALSE)</f>
        <v>#VALUE!</v>
      </c>
      <c r="L716" s="107" t="e">
        <f t="shared" si="48"/>
        <v>#VALUE!</v>
      </c>
      <c r="M716" s="107" t="e">
        <f t="shared" si="49"/>
        <v>#VALUE!</v>
      </c>
      <c r="N716" s="142" t="e">
        <f t="shared" si="50"/>
        <v>#VALUE!</v>
      </c>
      <c r="O716" s="142" t="e">
        <f t="shared" si="51"/>
        <v>#N/A</v>
      </c>
      <c r="P716" s="24" t="str">
        <f>IFERROR(VLOOKUP(O716,HOSPITAIS_COM_DIVIDAS!A:E,5,FALSE),"")</f>
        <v/>
      </c>
    </row>
    <row r="717" spans="1:16" x14ac:dyDescent="0.25">
      <c r="A717" s="52" t="e">
        <f>Tabela410[[#This Row],[Status da Proposta]]</f>
        <v>#VALUE!</v>
      </c>
      <c r="B717" s="143">
        <f>MODALIDADE_1!A717</f>
        <v>0</v>
      </c>
      <c r="C717" s="142" t="e">
        <f>VLOOKUP(B717,MODALIDADE_1!A:B,2,FALSE)</f>
        <v>#N/A</v>
      </c>
      <c r="D717" s="142"/>
      <c r="E717" s="94" t="e">
        <f>VLOOKUP(B717,MODALIDADE_1!A:E,5,FALSE)</f>
        <v>#N/A</v>
      </c>
      <c r="F717" s="95" t="e">
        <f>VLOOKUP(B717,MODALIDADE_1!A:C,3,FALSE)</f>
        <v>#N/A</v>
      </c>
      <c r="G717" s="142" t="e">
        <f>VLOOKUP(B717,MODALIDADE_1!A:G,4,FALSE)</f>
        <v>#N/A</v>
      </c>
      <c r="H717" s="142" t="e">
        <f>VLOOKUP(B717,MODALIDADE_1!A:G,6,FALSE)</f>
        <v>#N/A</v>
      </c>
      <c r="I717" s="142" t="e">
        <f>VLOOKUP(B717,MODALIDADE_1!A:G,7,FALSE)</f>
        <v>#N/A</v>
      </c>
      <c r="J717" s="106" t="e">
        <f>VLOOKUP(Tabela410[[#This Row],[Proposta de Referência]],SIMP_M1!A:K,9,FALSE)</f>
        <v>#VALUE!</v>
      </c>
      <c r="K717" s="106" t="e">
        <f>VLOOKUP(Tabela410[[#This Row],[Proposta de Referência]],SIMP_M1!A:K,8,FALSE)</f>
        <v>#VALUE!</v>
      </c>
      <c r="L717" s="107" t="e">
        <f t="shared" si="48"/>
        <v>#VALUE!</v>
      </c>
      <c r="M717" s="107" t="e">
        <f t="shared" si="49"/>
        <v>#VALUE!</v>
      </c>
      <c r="N717" s="142" t="e">
        <f t="shared" si="50"/>
        <v>#VALUE!</v>
      </c>
      <c r="O717" s="142" t="e">
        <f t="shared" si="51"/>
        <v>#N/A</v>
      </c>
      <c r="P717" s="24" t="str">
        <f>IFERROR(VLOOKUP(O717,HOSPITAIS_COM_DIVIDAS!A:E,5,FALSE),"")</f>
        <v/>
      </c>
    </row>
    <row r="718" spans="1:16" x14ac:dyDescent="0.25">
      <c r="A718" s="52" t="e">
        <f>Tabela410[[#This Row],[Status da Proposta]]</f>
        <v>#VALUE!</v>
      </c>
      <c r="B718" s="143">
        <f>MODALIDADE_1!A718</f>
        <v>0</v>
      </c>
      <c r="C718" s="142" t="e">
        <f>VLOOKUP(B718,MODALIDADE_1!A:B,2,FALSE)</f>
        <v>#N/A</v>
      </c>
      <c r="D718" s="142"/>
      <c r="E718" s="94" t="e">
        <f>VLOOKUP(B718,MODALIDADE_1!A:E,5,FALSE)</f>
        <v>#N/A</v>
      </c>
      <c r="F718" s="95" t="e">
        <f>VLOOKUP(B718,MODALIDADE_1!A:C,3,FALSE)</f>
        <v>#N/A</v>
      </c>
      <c r="G718" s="142" t="e">
        <f>VLOOKUP(B718,MODALIDADE_1!A:G,4,FALSE)</f>
        <v>#N/A</v>
      </c>
      <c r="H718" s="142" t="e">
        <f>VLOOKUP(B718,MODALIDADE_1!A:G,6,FALSE)</f>
        <v>#N/A</v>
      </c>
      <c r="I718" s="142" t="e">
        <f>VLOOKUP(B718,MODALIDADE_1!A:G,7,FALSE)</f>
        <v>#N/A</v>
      </c>
      <c r="J718" s="106" t="e">
        <f>VLOOKUP(Tabela410[[#This Row],[Proposta de Referência]],SIMP_M1!A:K,9,FALSE)</f>
        <v>#VALUE!</v>
      </c>
      <c r="K718" s="106" t="e">
        <f>VLOOKUP(Tabela410[[#This Row],[Proposta de Referência]],SIMP_M1!A:K,8,FALSE)</f>
        <v>#VALUE!</v>
      </c>
      <c r="L718" s="107" t="e">
        <f t="shared" si="48"/>
        <v>#VALUE!</v>
      </c>
      <c r="M718" s="107" t="e">
        <f t="shared" si="49"/>
        <v>#VALUE!</v>
      </c>
      <c r="N718" s="142" t="e">
        <f t="shared" si="50"/>
        <v>#VALUE!</v>
      </c>
      <c r="O718" s="142" t="e">
        <f t="shared" si="51"/>
        <v>#N/A</v>
      </c>
      <c r="P718" s="24" t="str">
        <f>IFERROR(VLOOKUP(O718,HOSPITAIS_COM_DIVIDAS!A:E,5,FALSE),"")</f>
        <v/>
      </c>
    </row>
    <row r="719" spans="1:16" x14ac:dyDescent="0.25">
      <c r="A719" s="52" t="e">
        <f>Tabela410[[#This Row],[Status da Proposta]]</f>
        <v>#VALUE!</v>
      </c>
      <c r="B719" s="143">
        <f>MODALIDADE_1!A719</f>
        <v>0</v>
      </c>
      <c r="C719" s="142" t="e">
        <f>VLOOKUP(B719,MODALIDADE_1!A:B,2,FALSE)</f>
        <v>#N/A</v>
      </c>
      <c r="D719" s="142"/>
      <c r="E719" s="94" t="e">
        <f>VLOOKUP(B719,MODALIDADE_1!A:E,5,FALSE)</f>
        <v>#N/A</v>
      </c>
      <c r="F719" s="95" t="e">
        <f>VLOOKUP(B719,MODALIDADE_1!A:C,3,FALSE)</f>
        <v>#N/A</v>
      </c>
      <c r="G719" s="142" t="e">
        <f>VLOOKUP(B719,MODALIDADE_1!A:G,4,FALSE)</f>
        <v>#N/A</v>
      </c>
      <c r="H719" s="142" t="e">
        <f>VLOOKUP(B719,MODALIDADE_1!A:G,6,FALSE)</f>
        <v>#N/A</v>
      </c>
      <c r="I719" s="142" t="e">
        <f>VLOOKUP(B719,MODALIDADE_1!A:G,7,FALSE)</f>
        <v>#N/A</v>
      </c>
      <c r="J719" s="106" t="e">
        <f>VLOOKUP(Tabela410[[#This Row],[Proposta de Referência]],SIMP_M1!A:K,9,FALSE)</f>
        <v>#VALUE!</v>
      </c>
      <c r="K719" s="106" t="e">
        <f>VLOOKUP(Tabela410[[#This Row],[Proposta de Referência]],SIMP_M1!A:K,8,FALSE)</f>
        <v>#VALUE!</v>
      </c>
      <c r="L719" s="107" t="e">
        <f t="shared" si="48"/>
        <v>#VALUE!</v>
      </c>
      <c r="M719" s="107" t="e">
        <f t="shared" si="49"/>
        <v>#VALUE!</v>
      </c>
      <c r="N719" s="142" t="e">
        <f t="shared" si="50"/>
        <v>#VALUE!</v>
      </c>
      <c r="O719" s="142" t="e">
        <f t="shared" si="51"/>
        <v>#N/A</v>
      </c>
      <c r="P719" s="24" t="str">
        <f>IFERROR(VLOOKUP(O719,HOSPITAIS_COM_DIVIDAS!A:E,5,FALSE),"")</f>
        <v/>
      </c>
    </row>
    <row r="720" spans="1:16" x14ac:dyDescent="0.25">
      <c r="A720" s="52" t="e">
        <f>Tabela410[[#This Row],[Status da Proposta]]</f>
        <v>#VALUE!</v>
      </c>
      <c r="B720" s="143">
        <f>MODALIDADE_1!A720</f>
        <v>0</v>
      </c>
      <c r="C720" s="142" t="e">
        <f>VLOOKUP(B720,MODALIDADE_1!A:B,2,FALSE)</f>
        <v>#N/A</v>
      </c>
      <c r="D720" s="142"/>
      <c r="E720" s="94" t="e">
        <f>VLOOKUP(B720,MODALIDADE_1!A:E,5,FALSE)</f>
        <v>#N/A</v>
      </c>
      <c r="F720" s="95" t="e">
        <f>VLOOKUP(B720,MODALIDADE_1!A:C,3,FALSE)</f>
        <v>#N/A</v>
      </c>
      <c r="G720" s="142" t="e">
        <f>VLOOKUP(B720,MODALIDADE_1!A:G,4,FALSE)</f>
        <v>#N/A</v>
      </c>
      <c r="H720" s="142" t="e">
        <f>VLOOKUP(B720,MODALIDADE_1!A:G,6,FALSE)</f>
        <v>#N/A</v>
      </c>
      <c r="I720" s="142" t="e">
        <f>VLOOKUP(B720,MODALIDADE_1!A:G,7,FALSE)</f>
        <v>#N/A</v>
      </c>
      <c r="J720" s="106" t="e">
        <f>VLOOKUP(Tabela410[[#This Row],[Proposta de Referência]],SIMP_M1!A:K,9,FALSE)</f>
        <v>#VALUE!</v>
      </c>
      <c r="K720" s="106" t="e">
        <f>VLOOKUP(Tabela410[[#This Row],[Proposta de Referência]],SIMP_M1!A:K,8,FALSE)</f>
        <v>#VALUE!</v>
      </c>
      <c r="L720" s="107" t="e">
        <f t="shared" si="48"/>
        <v>#VALUE!</v>
      </c>
      <c r="M720" s="107" t="e">
        <f t="shared" si="49"/>
        <v>#VALUE!</v>
      </c>
      <c r="N720" s="142" t="e">
        <f t="shared" si="50"/>
        <v>#VALUE!</v>
      </c>
      <c r="O720" s="142" t="e">
        <f t="shared" si="51"/>
        <v>#N/A</v>
      </c>
      <c r="P720" s="24" t="str">
        <f>IFERROR(VLOOKUP(O720,HOSPITAIS_COM_DIVIDAS!A:E,5,FALSE),"")</f>
        <v/>
      </c>
    </row>
    <row r="721" spans="1:16" x14ac:dyDescent="0.25">
      <c r="A721" s="52" t="e">
        <f>Tabela410[[#This Row],[Status da Proposta]]</f>
        <v>#VALUE!</v>
      </c>
      <c r="B721" s="143">
        <f>MODALIDADE_1!A721</f>
        <v>0</v>
      </c>
      <c r="C721" s="142" t="e">
        <f>VLOOKUP(B721,MODALIDADE_1!A:B,2,FALSE)</f>
        <v>#N/A</v>
      </c>
      <c r="D721" s="142"/>
      <c r="E721" s="94" t="e">
        <f>VLOOKUP(B721,MODALIDADE_1!A:E,5,FALSE)</f>
        <v>#N/A</v>
      </c>
      <c r="F721" s="95" t="e">
        <f>VLOOKUP(B721,MODALIDADE_1!A:C,3,FALSE)</f>
        <v>#N/A</v>
      </c>
      <c r="G721" s="142" t="e">
        <f>VLOOKUP(B721,MODALIDADE_1!A:G,4,FALSE)</f>
        <v>#N/A</v>
      </c>
      <c r="H721" s="142" t="e">
        <f>VLOOKUP(B721,MODALIDADE_1!A:G,6,FALSE)</f>
        <v>#N/A</v>
      </c>
      <c r="I721" s="142" t="e">
        <f>VLOOKUP(B721,MODALIDADE_1!A:G,7,FALSE)</f>
        <v>#N/A</v>
      </c>
      <c r="J721" s="106" t="e">
        <f>VLOOKUP(Tabela410[[#This Row],[Proposta de Referência]],SIMP_M1!A:K,9,FALSE)</f>
        <v>#VALUE!</v>
      </c>
      <c r="K721" s="106" t="e">
        <f>VLOOKUP(Tabela410[[#This Row],[Proposta de Referência]],SIMP_M1!A:K,8,FALSE)</f>
        <v>#VALUE!</v>
      </c>
      <c r="L721" s="107" t="e">
        <f t="shared" si="48"/>
        <v>#VALUE!</v>
      </c>
      <c r="M721" s="107" t="e">
        <f t="shared" si="49"/>
        <v>#VALUE!</v>
      </c>
      <c r="N721" s="142" t="e">
        <f t="shared" si="50"/>
        <v>#VALUE!</v>
      </c>
      <c r="O721" s="142" t="e">
        <f t="shared" si="51"/>
        <v>#N/A</v>
      </c>
      <c r="P721" s="24" t="str">
        <f>IFERROR(VLOOKUP(O721,HOSPITAIS_COM_DIVIDAS!A:E,5,FALSE),"")</f>
        <v/>
      </c>
    </row>
    <row r="722" spans="1:16" x14ac:dyDescent="0.25">
      <c r="A722" s="52" t="e">
        <f>Tabela410[[#This Row],[Status da Proposta]]</f>
        <v>#VALUE!</v>
      </c>
      <c r="B722" s="143">
        <f>MODALIDADE_1!A722</f>
        <v>0</v>
      </c>
      <c r="C722" s="142" t="e">
        <f>VLOOKUP(B722,MODALIDADE_1!A:B,2,FALSE)</f>
        <v>#N/A</v>
      </c>
      <c r="D722" s="142"/>
      <c r="E722" s="94" t="e">
        <f>VLOOKUP(B722,MODALIDADE_1!A:E,5,FALSE)</f>
        <v>#N/A</v>
      </c>
      <c r="F722" s="95" t="e">
        <f>VLOOKUP(B722,MODALIDADE_1!A:C,3,FALSE)</f>
        <v>#N/A</v>
      </c>
      <c r="G722" s="142" t="e">
        <f>VLOOKUP(B722,MODALIDADE_1!A:G,4,FALSE)</f>
        <v>#N/A</v>
      </c>
      <c r="H722" s="142" t="e">
        <f>VLOOKUP(B722,MODALIDADE_1!A:G,6,FALSE)</f>
        <v>#N/A</v>
      </c>
      <c r="I722" s="142" t="e">
        <f>VLOOKUP(B722,MODALIDADE_1!A:G,7,FALSE)</f>
        <v>#N/A</v>
      </c>
      <c r="J722" s="106" t="e">
        <f>VLOOKUP(Tabela410[[#This Row],[Proposta de Referência]],SIMP_M1!A:K,9,FALSE)</f>
        <v>#VALUE!</v>
      </c>
      <c r="K722" s="106" t="e">
        <f>VLOOKUP(Tabela410[[#This Row],[Proposta de Referência]],SIMP_M1!A:K,8,FALSE)</f>
        <v>#VALUE!</v>
      </c>
      <c r="L722" s="107" t="e">
        <f t="shared" si="48"/>
        <v>#VALUE!</v>
      </c>
      <c r="M722" s="107" t="e">
        <f t="shared" si="49"/>
        <v>#VALUE!</v>
      </c>
      <c r="N722" s="142" t="e">
        <f t="shared" si="50"/>
        <v>#VALUE!</v>
      </c>
      <c r="O722" s="142" t="e">
        <f t="shared" si="51"/>
        <v>#N/A</v>
      </c>
      <c r="P722" s="24" t="str">
        <f>IFERROR(VLOOKUP(O722,HOSPITAIS_COM_DIVIDAS!A:E,5,FALSE),"")</f>
        <v/>
      </c>
    </row>
    <row r="723" spans="1:16" x14ac:dyDescent="0.25">
      <c r="A723" s="52" t="e">
        <f>Tabela410[[#This Row],[Status da Proposta]]</f>
        <v>#VALUE!</v>
      </c>
      <c r="B723" s="143">
        <f>MODALIDADE_1!A723</f>
        <v>0</v>
      </c>
      <c r="C723" s="142" t="e">
        <f>VLOOKUP(B723,MODALIDADE_1!A:B,2,FALSE)</f>
        <v>#N/A</v>
      </c>
      <c r="D723" s="142"/>
      <c r="E723" s="94" t="e">
        <f>VLOOKUP(B723,MODALIDADE_1!A:E,5,FALSE)</f>
        <v>#N/A</v>
      </c>
      <c r="F723" s="95" t="e">
        <f>VLOOKUP(B723,MODALIDADE_1!A:C,3,FALSE)</f>
        <v>#N/A</v>
      </c>
      <c r="G723" s="142" t="e">
        <f>VLOOKUP(B723,MODALIDADE_1!A:G,4,FALSE)</f>
        <v>#N/A</v>
      </c>
      <c r="H723" s="142" t="e">
        <f>VLOOKUP(B723,MODALIDADE_1!A:G,6,FALSE)</f>
        <v>#N/A</v>
      </c>
      <c r="I723" s="142" t="e">
        <f>VLOOKUP(B723,MODALIDADE_1!A:G,7,FALSE)</f>
        <v>#N/A</v>
      </c>
      <c r="J723" s="106" t="e">
        <f>VLOOKUP(Tabela410[[#This Row],[Proposta de Referência]],SIMP_M1!A:K,9,FALSE)</f>
        <v>#VALUE!</v>
      </c>
      <c r="K723" s="106" t="e">
        <f>VLOOKUP(Tabela410[[#This Row],[Proposta de Referência]],SIMP_M1!A:K,8,FALSE)</f>
        <v>#VALUE!</v>
      </c>
      <c r="L723" s="107" t="e">
        <f t="shared" si="48"/>
        <v>#VALUE!</v>
      </c>
      <c r="M723" s="107" t="e">
        <f t="shared" si="49"/>
        <v>#VALUE!</v>
      </c>
      <c r="N723" s="142" t="e">
        <f t="shared" si="50"/>
        <v>#VALUE!</v>
      </c>
      <c r="O723" s="142" t="e">
        <f t="shared" si="51"/>
        <v>#N/A</v>
      </c>
      <c r="P723" s="24" t="str">
        <f>IFERROR(VLOOKUP(O723,HOSPITAIS_COM_DIVIDAS!A:E,5,FALSE),"")</f>
        <v/>
      </c>
    </row>
    <row r="724" spans="1:16" x14ac:dyDescent="0.25">
      <c r="A724" s="52" t="e">
        <f>Tabela410[[#This Row],[Status da Proposta]]</f>
        <v>#VALUE!</v>
      </c>
      <c r="B724" s="143">
        <f>MODALIDADE_1!A724</f>
        <v>0</v>
      </c>
      <c r="C724" s="142" t="e">
        <f>VLOOKUP(B724,MODALIDADE_1!A:B,2,FALSE)</f>
        <v>#N/A</v>
      </c>
      <c r="D724" s="142"/>
      <c r="E724" s="94" t="e">
        <f>VLOOKUP(B724,MODALIDADE_1!A:E,5,FALSE)</f>
        <v>#N/A</v>
      </c>
      <c r="F724" s="95" t="e">
        <f>VLOOKUP(B724,MODALIDADE_1!A:C,3,FALSE)</f>
        <v>#N/A</v>
      </c>
      <c r="G724" s="142" t="e">
        <f>VLOOKUP(B724,MODALIDADE_1!A:G,4,FALSE)</f>
        <v>#N/A</v>
      </c>
      <c r="H724" s="142" t="e">
        <f>VLOOKUP(B724,MODALIDADE_1!A:G,6,FALSE)</f>
        <v>#N/A</v>
      </c>
      <c r="I724" s="142" t="e">
        <f>VLOOKUP(B724,MODALIDADE_1!A:G,7,FALSE)</f>
        <v>#N/A</v>
      </c>
      <c r="J724" s="106" t="e">
        <f>VLOOKUP(Tabela410[[#This Row],[Proposta de Referência]],SIMP_M1!A:K,9,FALSE)</f>
        <v>#VALUE!</v>
      </c>
      <c r="K724" s="106" t="e">
        <f>VLOOKUP(Tabela410[[#This Row],[Proposta de Referência]],SIMP_M1!A:K,8,FALSE)</f>
        <v>#VALUE!</v>
      </c>
      <c r="L724" s="107" t="e">
        <f t="shared" si="48"/>
        <v>#VALUE!</v>
      </c>
      <c r="M724" s="107" t="e">
        <f t="shared" si="49"/>
        <v>#VALUE!</v>
      </c>
      <c r="N724" s="142" t="e">
        <f t="shared" si="50"/>
        <v>#VALUE!</v>
      </c>
      <c r="O724" s="142" t="e">
        <f t="shared" si="51"/>
        <v>#N/A</v>
      </c>
      <c r="P724" s="24" t="str">
        <f>IFERROR(VLOOKUP(O724,HOSPITAIS_COM_DIVIDAS!A:E,5,FALSE),"")</f>
        <v/>
      </c>
    </row>
    <row r="725" spans="1:16" x14ac:dyDescent="0.25">
      <c r="A725" s="52" t="e">
        <f>Tabela410[[#This Row],[Status da Proposta]]</f>
        <v>#VALUE!</v>
      </c>
      <c r="B725" s="143">
        <f>MODALIDADE_1!A725</f>
        <v>0</v>
      </c>
      <c r="C725" s="142" t="e">
        <f>VLOOKUP(B725,MODALIDADE_1!A:B,2,FALSE)</f>
        <v>#N/A</v>
      </c>
      <c r="D725" s="142"/>
      <c r="E725" s="94" t="e">
        <f>VLOOKUP(B725,MODALIDADE_1!A:E,5,FALSE)</f>
        <v>#N/A</v>
      </c>
      <c r="F725" s="95" t="e">
        <f>VLOOKUP(B725,MODALIDADE_1!A:C,3,FALSE)</f>
        <v>#N/A</v>
      </c>
      <c r="G725" s="142" t="e">
        <f>VLOOKUP(B725,MODALIDADE_1!A:G,4,FALSE)</f>
        <v>#N/A</v>
      </c>
      <c r="H725" s="142" t="e">
        <f>VLOOKUP(B725,MODALIDADE_1!A:G,6,FALSE)</f>
        <v>#N/A</v>
      </c>
      <c r="I725" s="142" t="e">
        <f>VLOOKUP(B725,MODALIDADE_1!A:G,7,FALSE)</f>
        <v>#N/A</v>
      </c>
      <c r="J725" s="106" t="e">
        <f>VLOOKUP(Tabela410[[#This Row],[Proposta de Referência]],SIMP_M1!A:K,9,FALSE)</f>
        <v>#VALUE!</v>
      </c>
      <c r="K725" s="106" t="e">
        <f>VLOOKUP(Tabela410[[#This Row],[Proposta de Referência]],SIMP_M1!A:K,8,FALSE)</f>
        <v>#VALUE!</v>
      </c>
      <c r="L725" s="107" t="e">
        <f t="shared" si="48"/>
        <v>#VALUE!</v>
      </c>
      <c r="M725" s="107" t="e">
        <f t="shared" si="49"/>
        <v>#VALUE!</v>
      </c>
      <c r="N725" s="142" t="e">
        <f t="shared" si="50"/>
        <v>#VALUE!</v>
      </c>
      <c r="O725" s="142" t="e">
        <f t="shared" si="51"/>
        <v>#N/A</v>
      </c>
      <c r="P725" s="24" t="str">
        <f>IFERROR(VLOOKUP(O725,HOSPITAIS_COM_DIVIDAS!A:E,5,FALSE),"")</f>
        <v/>
      </c>
    </row>
    <row r="726" spans="1:16" x14ac:dyDescent="0.25">
      <c r="A726" s="52" t="e">
        <f>Tabela410[[#This Row],[Status da Proposta]]</f>
        <v>#VALUE!</v>
      </c>
      <c r="B726" s="143">
        <f>MODALIDADE_1!A726</f>
        <v>0</v>
      </c>
      <c r="C726" s="142" t="e">
        <f>VLOOKUP(B726,MODALIDADE_1!A:B,2,FALSE)</f>
        <v>#N/A</v>
      </c>
      <c r="D726" s="142"/>
      <c r="E726" s="94" t="e">
        <f>VLOOKUP(B726,MODALIDADE_1!A:E,5,FALSE)</f>
        <v>#N/A</v>
      </c>
      <c r="F726" s="95" t="e">
        <f>VLOOKUP(B726,MODALIDADE_1!A:C,3,FALSE)</f>
        <v>#N/A</v>
      </c>
      <c r="G726" s="142" t="e">
        <f>VLOOKUP(B726,MODALIDADE_1!A:G,4,FALSE)</f>
        <v>#N/A</v>
      </c>
      <c r="H726" s="142" t="e">
        <f>VLOOKUP(B726,MODALIDADE_1!A:G,6,FALSE)</f>
        <v>#N/A</v>
      </c>
      <c r="I726" s="142" t="e">
        <f>VLOOKUP(B726,MODALIDADE_1!A:G,7,FALSE)</f>
        <v>#N/A</v>
      </c>
      <c r="J726" s="106" t="e">
        <f>VLOOKUP(Tabela410[[#This Row],[Proposta de Referência]],SIMP_M1!A:K,9,FALSE)</f>
        <v>#VALUE!</v>
      </c>
      <c r="K726" s="106" t="e">
        <f>VLOOKUP(Tabela410[[#This Row],[Proposta de Referência]],SIMP_M1!A:K,8,FALSE)</f>
        <v>#VALUE!</v>
      </c>
      <c r="L726" s="107" t="e">
        <f t="shared" si="48"/>
        <v>#VALUE!</v>
      </c>
      <c r="M726" s="107" t="e">
        <f t="shared" si="49"/>
        <v>#VALUE!</v>
      </c>
      <c r="N726" s="142" t="e">
        <f t="shared" si="50"/>
        <v>#VALUE!</v>
      </c>
      <c r="O726" s="142" t="e">
        <f t="shared" si="51"/>
        <v>#N/A</v>
      </c>
      <c r="P726" s="24" t="str">
        <f>IFERROR(VLOOKUP(O726,HOSPITAIS_COM_DIVIDAS!A:E,5,FALSE),"")</f>
        <v/>
      </c>
    </row>
    <row r="727" spans="1:16" x14ac:dyDescent="0.25">
      <c r="A727" s="52" t="e">
        <f>Tabela410[[#This Row],[Status da Proposta]]</f>
        <v>#VALUE!</v>
      </c>
      <c r="B727" s="143">
        <f>MODALIDADE_1!A727</f>
        <v>0</v>
      </c>
      <c r="C727" s="142" t="e">
        <f>VLOOKUP(B727,MODALIDADE_1!A:B,2,FALSE)</f>
        <v>#N/A</v>
      </c>
      <c r="D727" s="142"/>
      <c r="E727" s="94" t="e">
        <f>VLOOKUP(B727,MODALIDADE_1!A:E,5,FALSE)</f>
        <v>#N/A</v>
      </c>
      <c r="F727" s="95" t="e">
        <f>VLOOKUP(B727,MODALIDADE_1!A:C,3,FALSE)</f>
        <v>#N/A</v>
      </c>
      <c r="G727" s="142" t="e">
        <f>VLOOKUP(B727,MODALIDADE_1!A:G,4,FALSE)</f>
        <v>#N/A</v>
      </c>
      <c r="H727" s="142" t="e">
        <f>VLOOKUP(B727,MODALIDADE_1!A:G,6,FALSE)</f>
        <v>#N/A</v>
      </c>
      <c r="I727" s="142" t="e">
        <f>VLOOKUP(B727,MODALIDADE_1!A:G,7,FALSE)</f>
        <v>#N/A</v>
      </c>
      <c r="J727" s="106" t="e">
        <f>VLOOKUP(Tabela410[[#This Row],[Proposta de Referência]],SIMP_M1!A:K,9,FALSE)</f>
        <v>#VALUE!</v>
      </c>
      <c r="K727" s="106" t="e">
        <f>VLOOKUP(Tabela410[[#This Row],[Proposta de Referência]],SIMP_M1!A:K,8,FALSE)</f>
        <v>#VALUE!</v>
      </c>
      <c r="L727" s="107" t="e">
        <f t="shared" si="48"/>
        <v>#VALUE!</v>
      </c>
      <c r="M727" s="107" t="e">
        <f t="shared" si="49"/>
        <v>#VALUE!</v>
      </c>
      <c r="N727" s="142" t="e">
        <f t="shared" si="50"/>
        <v>#VALUE!</v>
      </c>
      <c r="O727" s="142" t="e">
        <f t="shared" si="51"/>
        <v>#N/A</v>
      </c>
      <c r="P727" s="24" t="str">
        <f>IFERROR(VLOOKUP(O727,HOSPITAIS_COM_DIVIDAS!A:E,5,FALSE),"")</f>
        <v/>
      </c>
    </row>
    <row r="728" spans="1:16" x14ac:dyDescent="0.25">
      <c r="A728" s="52" t="e">
        <f>Tabela410[[#This Row],[Status da Proposta]]</f>
        <v>#VALUE!</v>
      </c>
      <c r="B728" s="143">
        <f>MODALIDADE_1!A728</f>
        <v>0</v>
      </c>
      <c r="C728" s="142" t="e">
        <f>VLOOKUP(B728,MODALIDADE_1!A:B,2,FALSE)</f>
        <v>#N/A</v>
      </c>
      <c r="D728" s="142"/>
      <c r="E728" s="94" t="e">
        <f>VLOOKUP(B728,MODALIDADE_1!A:E,5,FALSE)</f>
        <v>#N/A</v>
      </c>
      <c r="F728" s="95" t="e">
        <f>VLOOKUP(B728,MODALIDADE_1!A:C,3,FALSE)</f>
        <v>#N/A</v>
      </c>
      <c r="G728" s="142" t="e">
        <f>VLOOKUP(B728,MODALIDADE_1!A:G,4,FALSE)</f>
        <v>#N/A</v>
      </c>
      <c r="H728" s="142" t="e">
        <f>VLOOKUP(B728,MODALIDADE_1!A:G,6,FALSE)</f>
        <v>#N/A</v>
      </c>
      <c r="I728" s="142" t="e">
        <f>VLOOKUP(B728,MODALIDADE_1!A:G,7,FALSE)</f>
        <v>#N/A</v>
      </c>
      <c r="J728" s="106" t="e">
        <f>VLOOKUP(Tabela410[[#This Row],[Proposta de Referência]],SIMP_M1!A:K,9,FALSE)</f>
        <v>#VALUE!</v>
      </c>
      <c r="K728" s="106" t="e">
        <f>VLOOKUP(Tabela410[[#This Row],[Proposta de Referência]],SIMP_M1!A:K,8,FALSE)</f>
        <v>#VALUE!</v>
      </c>
      <c r="L728" s="107" t="e">
        <f t="shared" si="48"/>
        <v>#VALUE!</v>
      </c>
      <c r="M728" s="107" t="e">
        <f t="shared" si="49"/>
        <v>#VALUE!</v>
      </c>
      <c r="N728" s="142" t="e">
        <f t="shared" si="50"/>
        <v>#VALUE!</v>
      </c>
      <c r="O728" s="142" t="e">
        <f t="shared" si="51"/>
        <v>#N/A</v>
      </c>
      <c r="P728" s="24" t="str">
        <f>IFERROR(VLOOKUP(O728,HOSPITAIS_COM_DIVIDAS!A:E,5,FALSE),"")</f>
        <v/>
      </c>
    </row>
    <row r="729" spans="1:16" x14ac:dyDescent="0.25">
      <c r="A729" s="52" t="e">
        <f>Tabela410[[#This Row],[Status da Proposta]]</f>
        <v>#VALUE!</v>
      </c>
      <c r="B729" s="143">
        <f>MODALIDADE_1!A729</f>
        <v>0</v>
      </c>
      <c r="C729" s="142" t="e">
        <f>VLOOKUP(B729,MODALIDADE_1!A:B,2,FALSE)</f>
        <v>#N/A</v>
      </c>
      <c r="D729" s="142"/>
      <c r="E729" s="94" t="e">
        <f>VLOOKUP(B729,MODALIDADE_1!A:E,5,FALSE)</f>
        <v>#N/A</v>
      </c>
      <c r="F729" s="95" t="e">
        <f>VLOOKUP(B729,MODALIDADE_1!A:C,3,FALSE)</f>
        <v>#N/A</v>
      </c>
      <c r="G729" s="142" t="e">
        <f>VLOOKUP(B729,MODALIDADE_1!A:G,4,FALSE)</f>
        <v>#N/A</v>
      </c>
      <c r="H729" s="142" t="e">
        <f>VLOOKUP(B729,MODALIDADE_1!A:G,6,FALSE)</f>
        <v>#N/A</v>
      </c>
      <c r="I729" s="142" t="e">
        <f>VLOOKUP(B729,MODALIDADE_1!A:G,7,FALSE)</f>
        <v>#N/A</v>
      </c>
      <c r="J729" s="106" t="e">
        <f>VLOOKUP(Tabela410[[#This Row],[Proposta de Referência]],SIMP_M1!A:K,9,FALSE)</f>
        <v>#VALUE!</v>
      </c>
      <c r="K729" s="106" t="e">
        <f>VLOOKUP(Tabela410[[#This Row],[Proposta de Referência]],SIMP_M1!A:K,8,FALSE)</f>
        <v>#VALUE!</v>
      </c>
      <c r="L729" s="107" t="e">
        <f t="shared" si="48"/>
        <v>#VALUE!</v>
      </c>
      <c r="M729" s="107" t="e">
        <f t="shared" si="49"/>
        <v>#VALUE!</v>
      </c>
      <c r="N729" s="142" t="e">
        <f t="shared" si="50"/>
        <v>#VALUE!</v>
      </c>
      <c r="O729" s="142" t="e">
        <f t="shared" si="51"/>
        <v>#N/A</v>
      </c>
      <c r="P729" s="24" t="str">
        <f>IFERROR(VLOOKUP(O729,HOSPITAIS_COM_DIVIDAS!A:E,5,FALSE),"")</f>
        <v/>
      </c>
    </row>
    <row r="730" spans="1:16" x14ac:dyDescent="0.25">
      <c r="A730" s="52" t="e">
        <f>Tabela410[[#This Row],[Status da Proposta]]</f>
        <v>#VALUE!</v>
      </c>
      <c r="B730" s="143">
        <f>MODALIDADE_1!A730</f>
        <v>0</v>
      </c>
      <c r="C730" s="142" t="e">
        <f>VLOOKUP(B730,MODALIDADE_1!A:B,2,FALSE)</f>
        <v>#N/A</v>
      </c>
      <c r="D730" s="142"/>
      <c r="E730" s="94" t="e">
        <f>VLOOKUP(B730,MODALIDADE_1!A:E,5,FALSE)</f>
        <v>#N/A</v>
      </c>
      <c r="F730" s="95" t="e">
        <f>VLOOKUP(B730,MODALIDADE_1!A:C,3,FALSE)</f>
        <v>#N/A</v>
      </c>
      <c r="G730" s="142" t="e">
        <f>VLOOKUP(B730,MODALIDADE_1!A:G,4,FALSE)</f>
        <v>#N/A</v>
      </c>
      <c r="H730" s="142" t="e">
        <f>VLOOKUP(B730,MODALIDADE_1!A:G,6,FALSE)</f>
        <v>#N/A</v>
      </c>
      <c r="I730" s="142" t="e">
        <f>VLOOKUP(B730,MODALIDADE_1!A:G,7,FALSE)</f>
        <v>#N/A</v>
      </c>
      <c r="J730" s="106" t="e">
        <f>VLOOKUP(Tabela410[[#This Row],[Proposta de Referência]],SIMP_M1!A:K,9,FALSE)</f>
        <v>#VALUE!</v>
      </c>
      <c r="K730" s="106" t="e">
        <f>VLOOKUP(Tabela410[[#This Row],[Proposta de Referência]],SIMP_M1!A:K,8,FALSE)</f>
        <v>#VALUE!</v>
      </c>
      <c r="L730" s="107" t="e">
        <f t="shared" si="48"/>
        <v>#VALUE!</v>
      </c>
      <c r="M730" s="107" t="e">
        <f t="shared" si="49"/>
        <v>#VALUE!</v>
      </c>
      <c r="N730" s="142" t="e">
        <f t="shared" si="50"/>
        <v>#VALUE!</v>
      </c>
      <c r="O730" s="142" t="e">
        <f t="shared" si="51"/>
        <v>#N/A</v>
      </c>
      <c r="P730" s="24" t="str">
        <f>IFERROR(VLOOKUP(O730,HOSPITAIS_COM_DIVIDAS!A:E,5,FALSE),"")</f>
        <v/>
      </c>
    </row>
    <row r="731" spans="1:16" x14ac:dyDescent="0.25">
      <c r="A731" s="52" t="e">
        <f>Tabela410[[#This Row],[Status da Proposta]]</f>
        <v>#VALUE!</v>
      </c>
      <c r="B731" s="143">
        <f>MODALIDADE_1!A731</f>
        <v>0</v>
      </c>
      <c r="C731" s="142" t="e">
        <f>VLOOKUP(B731,MODALIDADE_1!A:B,2,FALSE)</f>
        <v>#N/A</v>
      </c>
      <c r="D731" s="142"/>
      <c r="E731" s="94" t="e">
        <f>VLOOKUP(B731,MODALIDADE_1!A:E,5,FALSE)</f>
        <v>#N/A</v>
      </c>
      <c r="F731" s="95" t="e">
        <f>VLOOKUP(B731,MODALIDADE_1!A:C,3,FALSE)</f>
        <v>#N/A</v>
      </c>
      <c r="G731" s="142" t="e">
        <f>VLOOKUP(B731,MODALIDADE_1!A:G,4,FALSE)</f>
        <v>#N/A</v>
      </c>
      <c r="H731" s="142" t="e">
        <f>VLOOKUP(B731,MODALIDADE_1!A:G,6,FALSE)</f>
        <v>#N/A</v>
      </c>
      <c r="I731" s="142" t="e">
        <f>VLOOKUP(B731,MODALIDADE_1!A:G,7,FALSE)</f>
        <v>#N/A</v>
      </c>
      <c r="J731" s="106" t="e">
        <f>VLOOKUP(Tabela410[[#This Row],[Proposta de Referência]],SIMP_M1!A:K,9,FALSE)</f>
        <v>#VALUE!</v>
      </c>
      <c r="K731" s="106" t="e">
        <f>VLOOKUP(Tabela410[[#This Row],[Proposta de Referência]],SIMP_M1!A:K,8,FALSE)</f>
        <v>#VALUE!</v>
      </c>
      <c r="L731" s="107" t="e">
        <f t="shared" si="48"/>
        <v>#VALUE!</v>
      </c>
      <c r="M731" s="107" t="e">
        <f t="shared" si="49"/>
        <v>#VALUE!</v>
      </c>
      <c r="N731" s="142" t="e">
        <f t="shared" si="50"/>
        <v>#VALUE!</v>
      </c>
      <c r="O731" s="142" t="e">
        <f t="shared" si="51"/>
        <v>#N/A</v>
      </c>
      <c r="P731" s="24" t="str">
        <f>IFERROR(VLOOKUP(O731,HOSPITAIS_COM_DIVIDAS!A:E,5,FALSE),"")</f>
        <v/>
      </c>
    </row>
    <row r="732" spans="1:16" x14ac:dyDescent="0.25">
      <c r="A732" s="52" t="e">
        <f>Tabela410[[#This Row],[Status da Proposta]]</f>
        <v>#VALUE!</v>
      </c>
      <c r="B732" s="143">
        <f>MODALIDADE_1!A732</f>
        <v>0</v>
      </c>
      <c r="C732" s="142" t="e">
        <f>VLOOKUP(B732,MODALIDADE_1!A:B,2,FALSE)</f>
        <v>#N/A</v>
      </c>
      <c r="D732" s="142"/>
      <c r="E732" s="94" t="e">
        <f>VLOOKUP(B732,MODALIDADE_1!A:E,5,FALSE)</f>
        <v>#N/A</v>
      </c>
      <c r="F732" s="95" t="e">
        <f>VLOOKUP(B732,MODALIDADE_1!A:C,3,FALSE)</f>
        <v>#N/A</v>
      </c>
      <c r="G732" s="142" t="e">
        <f>VLOOKUP(B732,MODALIDADE_1!A:G,4,FALSE)</f>
        <v>#N/A</v>
      </c>
      <c r="H732" s="142" t="e">
        <f>VLOOKUP(B732,MODALIDADE_1!A:G,6,FALSE)</f>
        <v>#N/A</v>
      </c>
      <c r="I732" s="142" t="e">
        <f>VLOOKUP(B732,MODALIDADE_1!A:G,7,FALSE)</f>
        <v>#N/A</v>
      </c>
      <c r="J732" s="106" t="e">
        <f>VLOOKUP(Tabela410[[#This Row],[Proposta de Referência]],SIMP_M1!A:K,9,FALSE)</f>
        <v>#VALUE!</v>
      </c>
      <c r="K732" s="106" t="e">
        <f>VLOOKUP(Tabela410[[#This Row],[Proposta de Referência]],SIMP_M1!A:K,8,FALSE)</f>
        <v>#VALUE!</v>
      </c>
      <c r="L732" s="107" t="e">
        <f t="shared" si="48"/>
        <v>#VALUE!</v>
      </c>
      <c r="M732" s="107" t="e">
        <f t="shared" si="49"/>
        <v>#VALUE!</v>
      </c>
      <c r="N732" s="142" t="e">
        <f t="shared" si="50"/>
        <v>#VALUE!</v>
      </c>
      <c r="O732" s="142" t="e">
        <f t="shared" si="51"/>
        <v>#N/A</v>
      </c>
      <c r="P732" s="24" t="str">
        <f>IFERROR(VLOOKUP(O732,HOSPITAIS_COM_DIVIDAS!A:E,5,FALSE),"")</f>
        <v/>
      </c>
    </row>
    <row r="733" spans="1:16" x14ac:dyDescent="0.25">
      <c r="A733" s="52" t="e">
        <f>Tabela410[[#This Row],[Status da Proposta]]</f>
        <v>#VALUE!</v>
      </c>
      <c r="B733" s="143">
        <f>MODALIDADE_1!A733</f>
        <v>0</v>
      </c>
      <c r="C733" s="142" t="e">
        <f>VLOOKUP(B733,MODALIDADE_1!A:B,2,FALSE)</f>
        <v>#N/A</v>
      </c>
      <c r="D733" s="142"/>
      <c r="E733" s="94" t="e">
        <f>VLOOKUP(B733,MODALIDADE_1!A:E,5,FALSE)</f>
        <v>#N/A</v>
      </c>
      <c r="F733" s="95" t="e">
        <f>VLOOKUP(B733,MODALIDADE_1!A:C,3,FALSE)</f>
        <v>#N/A</v>
      </c>
      <c r="G733" s="142" t="e">
        <f>VLOOKUP(B733,MODALIDADE_1!A:G,4,FALSE)</f>
        <v>#N/A</v>
      </c>
      <c r="H733" s="142" t="e">
        <f>VLOOKUP(B733,MODALIDADE_1!A:G,6,FALSE)</f>
        <v>#N/A</v>
      </c>
      <c r="I733" s="142" t="e">
        <f>VLOOKUP(B733,MODALIDADE_1!A:G,7,FALSE)</f>
        <v>#N/A</v>
      </c>
      <c r="J733" s="106" t="e">
        <f>VLOOKUP(Tabela410[[#This Row],[Proposta de Referência]],SIMP_M1!A:K,9,FALSE)</f>
        <v>#VALUE!</v>
      </c>
      <c r="K733" s="106" t="e">
        <f>VLOOKUP(Tabela410[[#This Row],[Proposta de Referência]],SIMP_M1!A:K,8,FALSE)</f>
        <v>#VALUE!</v>
      </c>
      <c r="L733" s="107" t="e">
        <f t="shared" si="48"/>
        <v>#VALUE!</v>
      </c>
      <c r="M733" s="107" t="e">
        <f t="shared" si="49"/>
        <v>#VALUE!</v>
      </c>
      <c r="N733" s="142" t="e">
        <f t="shared" si="50"/>
        <v>#VALUE!</v>
      </c>
      <c r="O733" s="142" t="e">
        <f t="shared" si="51"/>
        <v>#N/A</v>
      </c>
      <c r="P733" s="24" t="str">
        <f>IFERROR(VLOOKUP(O733,HOSPITAIS_COM_DIVIDAS!A:E,5,FALSE),"")</f>
        <v/>
      </c>
    </row>
    <row r="734" spans="1:16" x14ac:dyDescent="0.25">
      <c r="A734" s="52" t="e">
        <f>Tabela410[[#This Row],[Status da Proposta]]</f>
        <v>#VALUE!</v>
      </c>
      <c r="B734" s="143">
        <f>MODALIDADE_1!A734</f>
        <v>0</v>
      </c>
      <c r="C734" s="142" t="e">
        <f>VLOOKUP(B734,MODALIDADE_1!A:B,2,FALSE)</f>
        <v>#N/A</v>
      </c>
      <c r="D734" s="142"/>
      <c r="E734" s="94" t="e">
        <f>VLOOKUP(B734,MODALIDADE_1!A:E,5,FALSE)</f>
        <v>#N/A</v>
      </c>
      <c r="F734" s="95" t="e">
        <f>VLOOKUP(B734,MODALIDADE_1!A:C,3,FALSE)</f>
        <v>#N/A</v>
      </c>
      <c r="G734" s="142" t="e">
        <f>VLOOKUP(B734,MODALIDADE_1!A:G,4,FALSE)</f>
        <v>#N/A</v>
      </c>
      <c r="H734" s="142" t="e">
        <f>VLOOKUP(B734,MODALIDADE_1!A:G,6,FALSE)</f>
        <v>#N/A</v>
      </c>
      <c r="I734" s="142" t="e">
        <f>VLOOKUP(B734,MODALIDADE_1!A:G,7,FALSE)</f>
        <v>#N/A</v>
      </c>
      <c r="J734" s="106" t="e">
        <f>VLOOKUP(Tabela410[[#This Row],[Proposta de Referência]],SIMP_M1!A:K,9,FALSE)</f>
        <v>#VALUE!</v>
      </c>
      <c r="K734" s="106" t="e">
        <f>VLOOKUP(Tabela410[[#This Row],[Proposta de Referência]],SIMP_M1!A:K,8,FALSE)</f>
        <v>#VALUE!</v>
      </c>
      <c r="L734" s="107" t="e">
        <f t="shared" si="48"/>
        <v>#VALUE!</v>
      </c>
      <c r="M734" s="107" t="e">
        <f t="shared" si="49"/>
        <v>#VALUE!</v>
      </c>
      <c r="N734" s="142" t="e">
        <f t="shared" si="50"/>
        <v>#VALUE!</v>
      </c>
      <c r="O734" s="142" t="e">
        <f t="shared" si="51"/>
        <v>#N/A</v>
      </c>
      <c r="P734" s="24" t="str">
        <f>IFERROR(VLOOKUP(O734,HOSPITAIS_COM_DIVIDAS!A:E,5,FALSE),"")</f>
        <v/>
      </c>
    </row>
    <row r="735" spans="1:16" x14ac:dyDescent="0.25">
      <c r="A735" s="52" t="e">
        <f>Tabela410[[#This Row],[Status da Proposta]]</f>
        <v>#VALUE!</v>
      </c>
      <c r="B735" s="143">
        <f>MODALIDADE_1!A735</f>
        <v>0</v>
      </c>
      <c r="C735" s="142" t="e">
        <f>VLOOKUP(B735,MODALIDADE_1!A:B,2,FALSE)</f>
        <v>#N/A</v>
      </c>
      <c r="D735" s="142"/>
      <c r="E735" s="94" t="e">
        <f>VLOOKUP(B735,MODALIDADE_1!A:E,5,FALSE)</f>
        <v>#N/A</v>
      </c>
      <c r="F735" s="95" t="e">
        <f>VLOOKUP(B735,MODALIDADE_1!A:C,3,FALSE)</f>
        <v>#N/A</v>
      </c>
      <c r="G735" s="142" t="e">
        <f>VLOOKUP(B735,MODALIDADE_1!A:G,4,FALSE)</f>
        <v>#N/A</v>
      </c>
      <c r="H735" s="142" t="e">
        <f>VLOOKUP(B735,MODALIDADE_1!A:G,6,FALSE)</f>
        <v>#N/A</v>
      </c>
      <c r="I735" s="142" t="e">
        <f>VLOOKUP(B735,MODALIDADE_1!A:G,7,FALSE)</f>
        <v>#N/A</v>
      </c>
      <c r="J735" s="106" t="e">
        <f>VLOOKUP(Tabela410[[#This Row],[Proposta de Referência]],SIMP_M1!A:K,9,FALSE)</f>
        <v>#VALUE!</v>
      </c>
      <c r="K735" s="106" t="e">
        <f>VLOOKUP(Tabela410[[#This Row],[Proposta de Referência]],SIMP_M1!A:K,8,FALSE)</f>
        <v>#VALUE!</v>
      </c>
      <c r="L735" s="107" t="e">
        <f t="shared" si="48"/>
        <v>#VALUE!</v>
      </c>
      <c r="M735" s="107" t="e">
        <f t="shared" si="49"/>
        <v>#VALUE!</v>
      </c>
      <c r="N735" s="142" t="e">
        <f t="shared" si="50"/>
        <v>#VALUE!</v>
      </c>
      <c r="O735" s="142" t="e">
        <f t="shared" si="51"/>
        <v>#N/A</v>
      </c>
      <c r="P735" s="24" t="str">
        <f>IFERROR(VLOOKUP(O735,HOSPITAIS_COM_DIVIDAS!A:E,5,FALSE),"")</f>
        <v/>
      </c>
    </row>
    <row r="736" spans="1:16" x14ac:dyDescent="0.25">
      <c r="A736" s="52" t="e">
        <f>Tabela410[[#This Row],[Status da Proposta]]</f>
        <v>#VALUE!</v>
      </c>
      <c r="B736" s="143">
        <f>MODALIDADE_1!A736</f>
        <v>0</v>
      </c>
      <c r="C736" s="142" t="e">
        <f>VLOOKUP(B736,MODALIDADE_1!A:B,2,FALSE)</f>
        <v>#N/A</v>
      </c>
      <c r="D736" s="142"/>
      <c r="E736" s="94" t="e">
        <f>VLOOKUP(B736,MODALIDADE_1!A:E,5,FALSE)</f>
        <v>#N/A</v>
      </c>
      <c r="F736" s="95" t="e">
        <f>VLOOKUP(B736,MODALIDADE_1!A:C,3,FALSE)</f>
        <v>#N/A</v>
      </c>
      <c r="G736" s="142" t="e">
        <f>VLOOKUP(B736,MODALIDADE_1!A:G,4,FALSE)</f>
        <v>#N/A</v>
      </c>
      <c r="H736" s="142" t="e">
        <f>VLOOKUP(B736,MODALIDADE_1!A:G,6,FALSE)</f>
        <v>#N/A</v>
      </c>
      <c r="I736" s="142" t="e">
        <f>VLOOKUP(B736,MODALIDADE_1!A:G,7,FALSE)</f>
        <v>#N/A</v>
      </c>
      <c r="J736" s="106" t="e">
        <f>VLOOKUP(Tabela410[[#This Row],[Proposta de Referência]],SIMP_M1!A:K,9,FALSE)</f>
        <v>#VALUE!</v>
      </c>
      <c r="K736" s="106" t="e">
        <f>VLOOKUP(Tabela410[[#This Row],[Proposta de Referência]],SIMP_M1!A:K,8,FALSE)</f>
        <v>#VALUE!</v>
      </c>
      <c r="L736" s="107" t="e">
        <f t="shared" ref="L736:L799" si="52">K736+J736</f>
        <v>#VALUE!</v>
      </c>
      <c r="M736" s="107" t="e">
        <f t="shared" ref="M736:M799" si="53">L736*12</f>
        <v>#VALUE!</v>
      </c>
      <c r="N736" s="142" t="e">
        <f t="shared" ref="N736:N799" si="54">IF(L736&gt;100000,"SIM, POSSUI VALOR ACIMA DE R$100.000,00","NÃO, POSSUI VALOR NECESSÁRIO")</f>
        <v>#VALUE!</v>
      </c>
      <c r="O736" s="142" t="e">
        <f t="shared" ref="O736:O799" si="55">LEFT(E736,8)</f>
        <v>#N/A</v>
      </c>
      <c r="P736" s="24" t="str">
        <f>IFERROR(VLOOKUP(O736,HOSPITAIS_COM_DIVIDAS!A:E,5,FALSE),"")</f>
        <v/>
      </c>
    </row>
    <row r="737" spans="1:16" x14ac:dyDescent="0.25">
      <c r="A737" s="52" t="e">
        <f>Tabela410[[#This Row],[Status da Proposta]]</f>
        <v>#VALUE!</v>
      </c>
      <c r="B737" s="143">
        <f>MODALIDADE_1!A737</f>
        <v>0</v>
      </c>
      <c r="C737" s="142" t="e">
        <f>VLOOKUP(B737,MODALIDADE_1!A:B,2,FALSE)</f>
        <v>#N/A</v>
      </c>
      <c r="D737" s="142"/>
      <c r="E737" s="94" t="e">
        <f>VLOOKUP(B737,MODALIDADE_1!A:E,5,FALSE)</f>
        <v>#N/A</v>
      </c>
      <c r="F737" s="95" t="e">
        <f>VLOOKUP(B737,MODALIDADE_1!A:C,3,FALSE)</f>
        <v>#N/A</v>
      </c>
      <c r="G737" s="142" t="e">
        <f>VLOOKUP(B737,MODALIDADE_1!A:G,4,FALSE)</f>
        <v>#N/A</v>
      </c>
      <c r="H737" s="142" t="e">
        <f>VLOOKUP(B737,MODALIDADE_1!A:G,6,FALSE)</f>
        <v>#N/A</v>
      </c>
      <c r="I737" s="142" t="e">
        <f>VLOOKUP(B737,MODALIDADE_1!A:G,7,FALSE)</f>
        <v>#N/A</v>
      </c>
      <c r="J737" s="106" t="e">
        <f>VLOOKUP(Tabela410[[#This Row],[Proposta de Referência]],SIMP_M1!A:K,9,FALSE)</f>
        <v>#VALUE!</v>
      </c>
      <c r="K737" s="106" t="e">
        <f>VLOOKUP(Tabela410[[#This Row],[Proposta de Referência]],SIMP_M1!A:K,8,FALSE)</f>
        <v>#VALUE!</v>
      </c>
      <c r="L737" s="107" t="e">
        <f t="shared" si="52"/>
        <v>#VALUE!</v>
      </c>
      <c r="M737" s="107" t="e">
        <f t="shared" si="53"/>
        <v>#VALUE!</v>
      </c>
      <c r="N737" s="142" t="e">
        <f t="shared" si="54"/>
        <v>#VALUE!</v>
      </c>
      <c r="O737" s="142" t="e">
        <f t="shared" si="55"/>
        <v>#N/A</v>
      </c>
      <c r="P737" s="24" t="str">
        <f>IFERROR(VLOOKUP(O737,HOSPITAIS_COM_DIVIDAS!A:E,5,FALSE),"")</f>
        <v/>
      </c>
    </row>
    <row r="738" spans="1:16" x14ac:dyDescent="0.25">
      <c r="A738" s="52" t="e">
        <f>Tabela410[[#This Row],[Status da Proposta]]</f>
        <v>#VALUE!</v>
      </c>
      <c r="B738" s="143">
        <f>MODALIDADE_1!A738</f>
        <v>0</v>
      </c>
      <c r="C738" s="142" t="e">
        <f>VLOOKUP(B738,MODALIDADE_1!A:B,2,FALSE)</f>
        <v>#N/A</v>
      </c>
      <c r="D738" s="142"/>
      <c r="E738" s="94" t="e">
        <f>VLOOKUP(B738,MODALIDADE_1!A:E,5,FALSE)</f>
        <v>#N/A</v>
      </c>
      <c r="F738" s="95" t="e">
        <f>VLOOKUP(B738,MODALIDADE_1!A:C,3,FALSE)</f>
        <v>#N/A</v>
      </c>
      <c r="G738" s="142" t="e">
        <f>VLOOKUP(B738,MODALIDADE_1!A:G,4,FALSE)</f>
        <v>#N/A</v>
      </c>
      <c r="H738" s="142" t="e">
        <f>VLOOKUP(B738,MODALIDADE_1!A:G,6,FALSE)</f>
        <v>#N/A</v>
      </c>
      <c r="I738" s="142" t="e">
        <f>VLOOKUP(B738,MODALIDADE_1!A:G,7,FALSE)</f>
        <v>#N/A</v>
      </c>
      <c r="J738" s="106" t="e">
        <f>VLOOKUP(Tabela410[[#This Row],[Proposta de Referência]],SIMP_M1!A:K,9,FALSE)</f>
        <v>#VALUE!</v>
      </c>
      <c r="K738" s="106" t="e">
        <f>VLOOKUP(Tabela410[[#This Row],[Proposta de Referência]],SIMP_M1!A:K,8,FALSE)</f>
        <v>#VALUE!</v>
      </c>
      <c r="L738" s="107" t="e">
        <f t="shared" si="52"/>
        <v>#VALUE!</v>
      </c>
      <c r="M738" s="107" t="e">
        <f t="shared" si="53"/>
        <v>#VALUE!</v>
      </c>
      <c r="N738" s="142" t="e">
        <f t="shared" si="54"/>
        <v>#VALUE!</v>
      </c>
      <c r="O738" s="142" t="e">
        <f t="shared" si="55"/>
        <v>#N/A</v>
      </c>
      <c r="P738" s="24" t="str">
        <f>IFERROR(VLOOKUP(O738,HOSPITAIS_COM_DIVIDAS!A:E,5,FALSE),"")</f>
        <v/>
      </c>
    </row>
    <row r="739" spans="1:16" x14ac:dyDescent="0.25">
      <c r="A739" s="52" t="e">
        <f>Tabela410[[#This Row],[Status da Proposta]]</f>
        <v>#VALUE!</v>
      </c>
      <c r="B739" s="143">
        <f>MODALIDADE_1!A739</f>
        <v>0</v>
      </c>
      <c r="C739" s="142" t="e">
        <f>VLOOKUP(B739,MODALIDADE_1!A:B,2,FALSE)</f>
        <v>#N/A</v>
      </c>
      <c r="D739" s="142"/>
      <c r="E739" s="94" t="e">
        <f>VLOOKUP(B739,MODALIDADE_1!A:E,5,FALSE)</f>
        <v>#N/A</v>
      </c>
      <c r="F739" s="95" t="e">
        <f>VLOOKUP(B739,MODALIDADE_1!A:C,3,FALSE)</f>
        <v>#N/A</v>
      </c>
      <c r="G739" s="142" t="e">
        <f>VLOOKUP(B739,MODALIDADE_1!A:G,4,FALSE)</f>
        <v>#N/A</v>
      </c>
      <c r="H739" s="142" t="e">
        <f>VLOOKUP(B739,MODALIDADE_1!A:G,6,FALSE)</f>
        <v>#N/A</v>
      </c>
      <c r="I739" s="142" t="e">
        <f>VLOOKUP(B739,MODALIDADE_1!A:G,7,FALSE)</f>
        <v>#N/A</v>
      </c>
      <c r="J739" s="106" t="e">
        <f>VLOOKUP(Tabela410[[#This Row],[Proposta de Referência]],SIMP_M1!A:K,9,FALSE)</f>
        <v>#VALUE!</v>
      </c>
      <c r="K739" s="106" t="e">
        <f>VLOOKUP(Tabela410[[#This Row],[Proposta de Referência]],SIMP_M1!A:K,8,FALSE)</f>
        <v>#VALUE!</v>
      </c>
      <c r="L739" s="107" t="e">
        <f t="shared" si="52"/>
        <v>#VALUE!</v>
      </c>
      <c r="M739" s="107" t="e">
        <f t="shared" si="53"/>
        <v>#VALUE!</v>
      </c>
      <c r="N739" s="142" t="e">
        <f t="shared" si="54"/>
        <v>#VALUE!</v>
      </c>
      <c r="O739" s="142" t="e">
        <f t="shared" si="55"/>
        <v>#N/A</v>
      </c>
      <c r="P739" s="24" t="str">
        <f>IFERROR(VLOOKUP(O739,HOSPITAIS_COM_DIVIDAS!A:E,5,FALSE),"")</f>
        <v/>
      </c>
    </row>
    <row r="740" spans="1:16" x14ac:dyDescent="0.25">
      <c r="A740" s="52" t="e">
        <f>Tabela410[[#This Row],[Status da Proposta]]</f>
        <v>#VALUE!</v>
      </c>
      <c r="B740" s="143">
        <f>MODALIDADE_1!A740</f>
        <v>0</v>
      </c>
      <c r="C740" s="142" t="e">
        <f>VLOOKUP(B740,MODALIDADE_1!A:B,2,FALSE)</f>
        <v>#N/A</v>
      </c>
      <c r="D740" s="142"/>
      <c r="E740" s="94" t="e">
        <f>VLOOKUP(B740,MODALIDADE_1!A:E,5,FALSE)</f>
        <v>#N/A</v>
      </c>
      <c r="F740" s="95" t="e">
        <f>VLOOKUP(B740,MODALIDADE_1!A:C,3,FALSE)</f>
        <v>#N/A</v>
      </c>
      <c r="G740" s="142" t="e">
        <f>VLOOKUP(B740,MODALIDADE_1!A:G,4,FALSE)</f>
        <v>#N/A</v>
      </c>
      <c r="H740" s="142" t="e">
        <f>VLOOKUP(B740,MODALIDADE_1!A:G,6,FALSE)</f>
        <v>#N/A</v>
      </c>
      <c r="I740" s="142" t="e">
        <f>VLOOKUP(B740,MODALIDADE_1!A:G,7,FALSE)</f>
        <v>#N/A</v>
      </c>
      <c r="J740" s="106" t="e">
        <f>VLOOKUP(Tabela410[[#This Row],[Proposta de Referência]],SIMP_M1!A:K,9,FALSE)</f>
        <v>#VALUE!</v>
      </c>
      <c r="K740" s="106" t="e">
        <f>VLOOKUP(Tabela410[[#This Row],[Proposta de Referência]],SIMP_M1!A:K,8,FALSE)</f>
        <v>#VALUE!</v>
      </c>
      <c r="L740" s="107" t="e">
        <f t="shared" si="52"/>
        <v>#VALUE!</v>
      </c>
      <c r="M740" s="107" t="e">
        <f t="shared" si="53"/>
        <v>#VALUE!</v>
      </c>
      <c r="N740" s="142" t="e">
        <f t="shared" si="54"/>
        <v>#VALUE!</v>
      </c>
      <c r="O740" s="142" t="e">
        <f t="shared" si="55"/>
        <v>#N/A</v>
      </c>
      <c r="P740" s="24" t="str">
        <f>IFERROR(VLOOKUP(O740,HOSPITAIS_COM_DIVIDAS!A:E,5,FALSE),"")</f>
        <v/>
      </c>
    </row>
    <row r="741" spans="1:16" x14ac:dyDescent="0.25">
      <c r="A741" s="52" t="e">
        <f>Tabela410[[#This Row],[Status da Proposta]]</f>
        <v>#VALUE!</v>
      </c>
      <c r="B741" s="143">
        <f>MODALIDADE_1!A741</f>
        <v>0</v>
      </c>
      <c r="C741" s="142" t="e">
        <f>VLOOKUP(B741,MODALIDADE_1!A:B,2,FALSE)</f>
        <v>#N/A</v>
      </c>
      <c r="D741" s="142"/>
      <c r="E741" s="94" t="e">
        <f>VLOOKUP(B741,MODALIDADE_1!A:E,5,FALSE)</f>
        <v>#N/A</v>
      </c>
      <c r="F741" s="95" t="e">
        <f>VLOOKUP(B741,MODALIDADE_1!A:C,3,FALSE)</f>
        <v>#N/A</v>
      </c>
      <c r="G741" s="142" t="e">
        <f>VLOOKUP(B741,MODALIDADE_1!A:G,4,FALSE)</f>
        <v>#N/A</v>
      </c>
      <c r="H741" s="142" t="e">
        <f>VLOOKUP(B741,MODALIDADE_1!A:G,6,FALSE)</f>
        <v>#N/A</v>
      </c>
      <c r="I741" s="142" t="e">
        <f>VLOOKUP(B741,MODALIDADE_1!A:G,7,FALSE)</f>
        <v>#N/A</v>
      </c>
      <c r="J741" s="106" t="e">
        <f>VLOOKUP(Tabela410[[#This Row],[Proposta de Referência]],SIMP_M1!A:K,9,FALSE)</f>
        <v>#VALUE!</v>
      </c>
      <c r="K741" s="106" t="e">
        <f>VLOOKUP(Tabela410[[#This Row],[Proposta de Referência]],SIMP_M1!A:K,8,FALSE)</f>
        <v>#VALUE!</v>
      </c>
      <c r="L741" s="107" t="e">
        <f t="shared" si="52"/>
        <v>#VALUE!</v>
      </c>
      <c r="M741" s="107" t="e">
        <f t="shared" si="53"/>
        <v>#VALUE!</v>
      </c>
      <c r="N741" s="142" t="e">
        <f t="shared" si="54"/>
        <v>#VALUE!</v>
      </c>
      <c r="O741" s="142" t="e">
        <f t="shared" si="55"/>
        <v>#N/A</v>
      </c>
      <c r="P741" s="24" t="str">
        <f>IFERROR(VLOOKUP(O741,HOSPITAIS_COM_DIVIDAS!A:E,5,FALSE),"")</f>
        <v/>
      </c>
    </row>
    <row r="742" spans="1:16" x14ac:dyDescent="0.25">
      <c r="A742" s="52" t="e">
        <f>Tabela410[[#This Row],[Status da Proposta]]</f>
        <v>#VALUE!</v>
      </c>
      <c r="B742" s="143">
        <f>MODALIDADE_1!A742</f>
        <v>0</v>
      </c>
      <c r="C742" s="142" t="e">
        <f>VLOOKUP(B742,MODALIDADE_1!A:B,2,FALSE)</f>
        <v>#N/A</v>
      </c>
      <c r="D742" s="142"/>
      <c r="E742" s="94" t="e">
        <f>VLOOKUP(B742,MODALIDADE_1!A:E,5,FALSE)</f>
        <v>#N/A</v>
      </c>
      <c r="F742" s="95" t="e">
        <f>VLOOKUP(B742,MODALIDADE_1!A:C,3,FALSE)</f>
        <v>#N/A</v>
      </c>
      <c r="G742" s="142" t="e">
        <f>VLOOKUP(B742,MODALIDADE_1!A:G,4,FALSE)</f>
        <v>#N/A</v>
      </c>
      <c r="H742" s="142" t="e">
        <f>VLOOKUP(B742,MODALIDADE_1!A:G,6,FALSE)</f>
        <v>#N/A</v>
      </c>
      <c r="I742" s="142" t="e">
        <f>VLOOKUP(B742,MODALIDADE_1!A:G,7,FALSE)</f>
        <v>#N/A</v>
      </c>
      <c r="J742" s="106" t="e">
        <f>VLOOKUP(Tabela410[[#This Row],[Proposta de Referência]],SIMP_M1!A:K,9,FALSE)</f>
        <v>#VALUE!</v>
      </c>
      <c r="K742" s="106" t="e">
        <f>VLOOKUP(Tabela410[[#This Row],[Proposta de Referência]],SIMP_M1!A:K,8,FALSE)</f>
        <v>#VALUE!</v>
      </c>
      <c r="L742" s="107" t="e">
        <f t="shared" si="52"/>
        <v>#VALUE!</v>
      </c>
      <c r="M742" s="107" t="e">
        <f t="shared" si="53"/>
        <v>#VALUE!</v>
      </c>
      <c r="N742" s="142" t="e">
        <f t="shared" si="54"/>
        <v>#VALUE!</v>
      </c>
      <c r="O742" s="142" t="e">
        <f t="shared" si="55"/>
        <v>#N/A</v>
      </c>
      <c r="P742" s="24" t="str">
        <f>IFERROR(VLOOKUP(O742,HOSPITAIS_COM_DIVIDAS!A:E,5,FALSE),"")</f>
        <v/>
      </c>
    </row>
    <row r="743" spans="1:16" x14ac:dyDescent="0.25">
      <c r="A743" s="52" t="e">
        <f>Tabela410[[#This Row],[Status da Proposta]]</f>
        <v>#VALUE!</v>
      </c>
      <c r="B743" s="143">
        <f>MODALIDADE_1!A743</f>
        <v>0</v>
      </c>
      <c r="C743" s="142" t="e">
        <f>VLOOKUP(B743,MODALIDADE_1!A:B,2,FALSE)</f>
        <v>#N/A</v>
      </c>
      <c r="D743" s="142"/>
      <c r="E743" s="94" t="e">
        <f>VLOOKUP(B743,MODALIDADE_1!A:E,5,FALSE)</f>
        <v>#N/A</v>
      </c>
      <c r="F743" s="95" t="e">
        <f>VLOOKUP(B743,MODALIDADE_1!A:C,3,FALSE)</f>
        <v>#N/A</v>
      </c>
      <c r="G743" s="142" t="e">
        <f>VLOOKUP(B743,MODALIDADE_1!A:G,4,FALSE)</f>
        <v>#N/A</v>
      </c>
      <c r="H743" s="142" t="e">
        <f>VLOOKUP(B743,MODALIDADE_1!A:G,6,FALSE)</f>
        <v>#N/A</v>
      </c>
      <c r="I743" s="142" t="e">
        <f>VLOOKUP(B743,MODALIDADE_1!A:G,7,FALSE)</f>
        <v>#N/A</v>
      </c>
      <c r="J743" s="106" t="e">
        <f>VLOOKUP(Tabela410[[#This Row],[Proposta de Referência]],SIMP_M1!A:K,9,FALSE)</f>
        <v>#VALUE!</v>
      </c>
      <c r="K743" s="106" t="e">
        <f>VLOOKUP(Tabela410[[#This Row],[Proposta de Referência]],SIMP_M1!A:K,8,FALSE)</f>
        <v>#VALUE!</v>
      </c>
      <c r="L743" s="107" t="e">
        <f t="shared" si="52"/>
        <v>#VALUE!</v>
      </c>
      <c r="M743" s="107" t="e">
        <f t="shared" si="53"/>
        <v>#VALUE!</v>
      </c>
      <c r="N743" s="142" t="e">
        <f t="shared" si="54"/>
        <v>#VALUE!</v>
      </c>
      <c r="O743" s="142" t="e">
        <f t="shared" si="55"/>
        <v>#N/A</v>
      </c>
      <c r="P743" s="24" t="str">
        <f>IFERROR(VLOOKUP(O743,HOSPITAIS_COM_DIVIDAS!A:E,5,FALSE),"")</f>
        <v/>
      </c>
    </row>
    <row r="744" spans="1:16" x14ac:dyDescent="0.25">
      <c r="A744" s="52" t="e">
        <f>Tabela410[[#This Row],[Status da Proposta]]</f>
        <v>#VALUE!</v>
      </c>
      <c r="B744" s="143">
        <f>MODALIDADE_1!A744</f>
        <v>0</v>
      </c>
      <c r="C744" s="142" t="e">
        <f>VLOOKUP(B744,MODALIDADE_1!A:B,2,FALSE)</f>
        <v>#N/A</v>
      </c>
      <c r="D744" s="142"/>
      <c r="E744" s="94" t="e">
        <f>VLOOKUP(B744,MODALIDADE_1!A:E,5,FALSE)</f>
        <v>#N/A</v>
      </c>
      <c r="F744" s="95" t="e">
        <f>VLOOKUP(B744,MODALIDADE_1!A:C,3,FALSE)</f>
        <v>#N/A</v>
      </c>
      <c r="G744" s="142" t="e">
        <f>VLOOKUP(B744,MODALIDADE_1!A:G,4,FALSE)</f>
        <v>#N/A</v>
      </c>
      <c r="H744" s="142" t="e">
        <f>VLOOKUP(B744,MODALIDADE_1!A:G,6,FALSE)</f>
        <v>#N/A</v>
      </c>
      <c r="I744" s="142" t="e">
        <f>VLOOKUP(B744,MODALIDADE_1!A:G,7,FALSE)</f>
        <v>#N/A</v>
      </c>
      <c r="J744" s="106" t="e">
        <f>VLOOKUP(Tabela410[[#This Row],[Proposta de Referência]],SIMP_M1!A:K,9,FALSE)</f>
        <v>#VALUE!</v>
      </c>
      <c r="K744" s="106" t="e">
        <f>VLOOKUP(Tabela410[[#This Row],[Proposta de Referência]],SIMP_M1!A:K,8,FALSE)</f>
        <v>#VALUE!</v>
      </c>
      <c r="L744" s="107" t="e">
        <f t="shared" si="52"/>
        <v>#VALUE!</v>
      </c>
      <c r="M744" s="107" t="e">
        <f t="shared" si="53"/>
        <v>#VALUE!</v>
      </c>
      <c r="N744" s="142" t="e">
        <f t="shared" si="54"/>
        <v>#VALUE!</v>
      </c>
      <c r="O744" s="142" t="e">
        <f t="shared" si="55"/>
        <v>#N/A</v>
      </c>
      <c r="P744" s="24" t="str">
        <f>IFERROR(VLOOKUP(O744,HOSPITAIS_COM_DIVIDAS!A:E,5,FALSE),"")</f>
        <v/>
      </c>
    </row>
    <row r="745" spans="1:16" x14ac:dyDescent="0.25">
      <c r="A745" s="52" t="e">
        <f>Tabela410[[#This Row],[Status da Proposta]]</f>
        <v>#VALUE!</v>
      </c>
      <c r="B745" s="143">
        <f>MODALIDADE_1!A745</f>
        <v>0</v>
      </c>
      <c r="C745" s="142" t="e">
        <f>VLOOKUP(B745,MODALIDADE_1!A:B,2,FALSE)</f>
        <v>#N/A</v>
      </c>
      <c r="D745" s="142"/>
      <c r="E745" s="94" t="e">
        <f>VLOOKUP(B745,MODALIDADE_1!A:E,5,FALSE)</f>
        <v>#N/A</v>
      </c>
      <c r="F745" s="95" t="e">
        <f>VLOOKUP(B745,MODALIDADE_1!A:C,3,FALSE)</f>
        <v>#N/A</v>
      </c>
      <c r="G745" s="142" t="e">
        <f>VLOOKUP(B745,MODALIDADE_1!A:G,4,FALSE)</f>
        <v>#N/A</v>
      </c>
      <c r="H745" s="142" t="e">
        <f>VLOOKUP(B745,MODALIDADE_1!A:G,6,FALSE)</f>
        <v>#N/A</v>
      </c>
      <c r="I745" s="142" t="e">
        <f>VLOOKUP(B745,MODALIDADE_1!A:G,7,FALSE)</f>
        <v>#N/A</v>
      </c>
      <c r="J745" s="106" t="e">
        <f>VLOOKUP(Tabela410[[#This Row],[Proposta de Referência]],SIMP_M1!A:K,9,FALSE)</f>
        <v>#VALUE!</v>
      </c>
      <c r="K745" s="106" t="e">
        <f>VLOOKUP(Tabela410[[#This Row],[Proposta de Referência]],SIMP_M1!A:K,8,FALSE)</f>
        <v>#VALUE!</v>
      </c>
      <c r="L745" s="107" t="e">
        <f t="shared" si="52"/>
        <v>#VALUE!</v>
      </c>
      <c r="M745" s="107" t="e">
        <f t="shared" si="53"/>
        <v>#VALUE!</v>
      </c>
      <c r="N745" s="142" t="e">
        <f t="shared" si="54"/>
        <v>#VALUE!</v>
      </c>
      <c r="O745" s="142" t="e">
        <f t="shared" si="55"/>
        <v>#N/A</v>
      </c>
      <c r="P745" s="24" t="str">
        <f>IFERROR(VLOOKUP(O745,HOSPITAIS_COM_DIVIDAS!A:E,5,FALSE),"")</f>
        <v/>
      </c>
    </row>
    <row r="746" spans="1:16" x14ac:dyDescent="0.25">
      <c r="A746" s="52" t="e">
        <f>Tabela410[[#This Row],[Status da Proposta]]</f>
        <v>#VALUE!</v>
      </c>
      <c r="B746" s="143">
        <f>MODALIDADE_1!A746</f>
        <v>0</v>
      </c>
      <c r="C746" s="142" t="e">
        <f>VLOOKUP(B746,MODALIDADE_1!A:B,2,FALSE)</f>
        <v>#N/A</v>
      </c>
      <c r="D746" s="142"/>
      <c r="E746" s="94" t="e">
        <f>VLOOKUP(B746,MODALIDADE_1!A:E,5,FALSE)</f>
        <v>#N/A</v>
      </c>
      <c r="F746" s="95" t="e">
        <f>VLOOKUP(B746,MODALIDADE_1!A:C,3,FALSE)</f>
        <v>#N/A</v>
      </c>
      <c r="G746" s="142" t="e">
        <f>VLOOKUP(B746,MODALIDADE_1!A:G,4,FALSE)</f>
        <v>#N/A</v>
      </c>
      <c r="H746" s="142" t="e">
        <f>VLOOKUP(B746,MODALIDADE_1!A:G,6,FALSE)</f>
        <v>#N/A</v>
      </c>
      <c r="I746" s="142" t="e">
        <f>VLOOKUP(B746,MODALIDADE_1!A:G,7,FALSE)</f>
        <v>#N/A</v>
      </c>
      <c r="J746" s="106" t="e">
        <f>VLOOKUP(Tabela410[[#This Row],[Proposta de Referência]],SIMP_M1!A:K,9,FALSE)</f>
        <v>#VALUE!</v>
      </c>
      <c r="K746" s="106" t="e">
        <f>VLOOKUP(Tabela410[[#This Row],[Proposta de Referência]],SIMP_M1!A:K,8,FALSE)</f>
        <v>#VALUE!</v>
      </c>
      <c r="L746" s="107" t="e">
        <f t="shared" si="52"/>
        <v>#VALUE!</v>
      </c>
      <c r="M746" s="107" t="e">
        <f t="shared" si="53"/>
        <v>#VALUE!</v>
      </c>
      <c r="N746" s="142" t="e">
        <f t="shared" si="54"/>
        <v>#VALUE!</v>
      </c>
      <c r="O746" s="142" t="e">
        <f t="shared" si="55"/>
        <v>#N/A</v>
      </c>
      <c r="P746" s="24" t="str">
        <f>IFERROR(VLOOKUP(O746,HOSPITAIS_COM_DIVIDAS!A:E,5,FALSE),"")</f>
        <v/>
      </c>
    </row>
    <row r="747" spans="1:16" x14ac:dyDescent="0.25">
      <c r="A747" s="52" t="e">
        <f>Tabela410[[#This Row],[Status da Proposta]]</f>
        <v>#VALUE!</v>
      </c>
      <c r="B747" s="143">
        <f>MODALIDADE_1!A747</f>
        <v>0</v>
      </c>
      <c r="C747" s="142" t="e">
        <f>VLOOKUP(B747,MODALIDADE_1!A:B,2,FALSE)</f>
        <v>#N/A</v>
      </c>
      <c r="D747" s="142"/>
      <c r="E747" s="94" t="e">
        <f>VLOOKUP(B747,MODALIDADE_1!A:E,5,FALSE)</f>
        <v>#N/A</v>
      </c>
      <c r="F747" s="95" t="e">
        <f>VLOOKUP(B747,MODALIDADE_1!A:C,3,FALSE)</f>
        <v>#N/A</v>
      </c>
      <c r="G747" s="142" t="e">
        <f>VLOOKUP(B747,MODALIDADE_1!A:G,4,FALSE)</f>
        <v>#N/A</v>
      </c>
      <c r="H747" s="142" t="e">
        <f>VLOOKUP(B747,MODALIDADE_1!A:G,6,FALSE)</f>
        <v>#N/A</v>
      </c>
      <c r="I747" s="142" t="e">
        <f>VLOOKUP(B747,MODALIDADE_1!A:G,7,FALSE)</f>
        <v>#N/A</v>
      </c>
      <c r="J747" s="106" t="e">
        <f>VLOOKUP(Tabela410[[#This Row],[Proposta de Referência]],SIMP_M1!A:K,9,FALSE)</f>
        <v>#VALUE!</v>
      </c>
      <c r="K747" s="106" t="e">
        <f>VLOOKUP(Tabela410[[#This Row],[Proposta de Referência]],SIMP_M1!A:K,8,FALSE)</f>
        <v>#VALUE!</v>
      </c>
      <c r="L747" s="107" t="e">
        <f t="shared" si="52"/>
        <v>#VALUE!</v>
      </c>
      <c r="M747" s="107" t="e">
        <f t="shared" si="53"/>
        <v>#VALUE!</v>
      </c>
      <c r="N747" s="142" t="e">
        <f t="shared" si="54"/>
        <v>#VALUE!</v>
      </c>
      <c r="O747" s="142" t="e">
        <f t="shared" si="55"/>
        <v>#N/A</v>
      </c>
      <c r="P747" s="24" t="str">
        <f>IFERROR(VLOOKUP(O747,HOSPITAIS_COM_DIVIDAS!A:E,5,FALSE),"")</f>
        <v/>
      </c>
    </row>
    <row r="748" spans="1:16" x14ac:dyDescent="0.25">
      <c r="A748" s="52" t="e">
        <f>Tabela410[[#This Row],[Status da Proposta]]</f>
        <v>#VALUE!</v>
      </c>
      <c r="B748" s="143">
        <f>MODALIDADE_1!A748</f>
        <v>0</v>
      </c>
      <c r="C748" s="142" t="e">
        <f>VLOOKUP(B748,MODALIDADE_1!A:B,2,FALSE)</f>
        <v>#N/A</v>
      </c>
      <c r="D748" s="142"/>
      <c r="E748" s="94" t="e">
        <f>VLOOKUP(B748,MODALIDADE_1!A:E,5,FALSE)</f>
        <v>#N/A</v>
      </c>
      <c r="F748" s="95" t="e">
        <f>VLOOKUP(B748,MODALIDADE_1!A:C,3,FALSE)</f>
        <v>#N/A</v>
      </c>
      <c r="G748" s="142" t="e">
        <f>VLOOKUP(B748,MODALIDADE_1!A:G,4,FALSE)</f>
        <v>#N/A</v>
      </c>
      <c r="H748" s="142" t="e">
        <f>VLOOKUP(B748,MODALIDADE_1!A:G,6,FALSE)</f>
        <v>#N/A</v>
      </c>
      <c r="I748" s="142" t="e">
        <f>VLOOKUP(B748,MODALIDADE_1!A:G,7,FALSE)</f>
        <v>#N/A</v>
      </c>
      <c r="J748" s="106" t="e">
        <f>VLOOKUP(Tabela410[[#This Row],[Proposta de Referência]],SIMP_M1!A:K,9,FALSE)</f>
        <v>#VALUE!</v>
      </c>
      <c r="K748" s="106" t="e">
        <f>VLOOKUP(Tabela410[[#This Row],[Proposta de Referência]],SIMP_M1!A:K,8,FALSE)</f>
        <v>#VALUE!</v>
      </c>
      <c r="L748" s="107" t="e">
        <f t="shared" si="52"/>
        <v>#VALUE!</v>
      </c>
      <c r="M748" s="107" t="e">
        <f t="shared" si="53"/>
        <v>#VALUE!</v>
      </c>
      <c r="N748" s="142" t="e">
        <f t="shared" si="54"/>
        <v>#VALUE!</v>
      </c>
      <c r="O748" s="142" t="e">
        <f t="shared" si="55"/>
        <v>#N/A</v>
      </c>
      <c r="P748" s="24" t="str">
        <f>IFERROR(VLOOKUP(O748,HOSPITAIS_COM_DIVIDAS!A:E,5,FALSE),"")</f>
        <v/>
      </c>
    </row>
    <row r="749" spans="1:16" x14ac:dyDescent="0.25">
      <c r="A749" s="52" t="e">
        <f>Tabela410[[#This Row],[Status da Proposta]]</f>
        <v>#VALUE!</v>
      </c>
      <c r="B749" s="143">
        <f>MODALIDADE_1!A749</f>
        <v>0</v>
      </c>
      <c r="C749" s="142" t="e">
        <f>VLOOKUP(B749,MODALIDADE_1!A:B,2,FALSE)</f>
        <v>#N/A</v>
      </c>
      <c r="D749" s="142"/>
      <c r="E749" s="94" t="e">
        <f>VLOOKUP(B749,MODALIDADE_1!A:E,5,FALSE)</f>
        <v>#N/A</v>
      </c>
      <c r="F749" s="95" t="e">
        <f>VLOOKUP(B749,MODALIDADE_1!A:C,3,FALSE)</f>
        <v>#N/A</v>
      </c>
      <c r="G749" s="142" t="e">
        <f>VLOOKUP(B749,MODALIDADE_1!A:G,4,FALSE)</f>
        <v>#N/A</v>
      </c>
      <c r="H749" s="142" t="e">
        <f>VLOOKUP(B749,MODALIDADE_1!A:G,6,FALSE)</f>
        <v>#N/A</v>
      </c>
      <c r="I749" s="142" t="e">
        <f>VLOOKUP(B749,MODALIDADE_1!A:G,7,FALSE)</f>
        <v>#N/A</v>
      </c>
      <c r="J749" s="106" t="e">
        <f>VLOOKUP(Tabela410[[#This Row],[Proposta de Referência]],SIMP_M1!A:K,9,FALSE)</f>
        <v>#VALUE!</v>
      </c>
      <c r="K749" s="106" t="e">
        <f>VLOOKUP(Tabela410[[#This Row],[Proposta de Referência]],SIMP_M1!A:K,8,FALSE)</f>
        <v>#VALUE!</v>
      </c>
      <c r="L749" s="107" t="e">
        <f t="shared" si="52"/>
        <v>#VALUE!</v>
      </c>
      <c r="M749" s="107" t="e">
        <f t="shared" si="53"/>
        <v>#VALUE!</v>
      </c>
      <c r="N749" s="142" t="e">
        <f t="shared" si="54"/>
        <v>#VALUE!</v>
      </c>
      <c r="O749" s="142" t="e">
        <f t="shared" si="55"/>
        <v>#N/A</v>
      </c>
      <c r="P749" s="24" t="str">
        <f>IFERROR(VLOOKUP(O749,HOSPITAIS_COM_DIVIDAS!A:E,5,FALSE),"")</f>
        <v/>
      </c>
    </row>
    <row r="750" spans="1:16" x14ac:dyDescent="0.25">
      <c r="A750" s="52" t="e">
        <f>Tabela410[[#This Row],[Status da Proposta]]</f>
        <v>#VALUE!</v>
      </c>
      <c r="B750" s="143">
        <f>MODALIDADE_1!A750</f>
        <v>0</v>
      </c>
      <c r="C750" s="142" t="e">
        <f>VLOOKUP(B750,MODALIDADE_1!A:B,2,FALSE)</f>
        <v>#N/A</v>
      </c>
      <c r="D750" s="142"/>
      <c r="E750" s="94" t="e">
        <f>VLOOKUP(B750,MODALIDADE_1!A:E,5,FALSE)</f>
        <v>#N/A</v>
      </c>
      <c r="F750" s="95" t="e">
        <f>VLOOKUP(B750,MODALIDADE_1!A:C,3,FALSE)</f>
        <v>#N/A</v>
      </c>
      <c r="G750" s="142" t="e">
        <f>VLOOKUP(B750,MODALIDADE_1!A:G,4,FALSE)</f>
        <v>#N/A</v>
      </c>
      <c r="H750" s="142" t="e">
        <f>VLOOKUP(B750,MODALIDADE_1!A:G,6,FALSE)</f>
        <v>#N/A</v>
      </c>
      <c r="I750" s="142" t="e">
        <f>VLOOKUP(B750,MODALIDADE_1!A:G,7,FALSE)</f>
        <v>#N/A</v>
      </c>
      <c r="J750" s="106" t="e">
        <f>VLOOKUP(Tabela410[[#This Row],[Proposta de Referência]],SIMP_M1!A:K,9,FALSE)</f>
        <v>#VALUE!</v>
      </c>
      <c r="K750" s="106" t="e">
        <f>VLOOKUP(Tabela410[[#This Row],[Proposta de Referência]],SIMP_M1!A:K,8,FALSE)</f>
        <v>#VALUE!</v>
      </c>
      <c r="L750" s="107" t="e">
        <f t="shared" si="52"/>
        <v>#VALUE!</v>
      </c>
      <c r="M750" s="107" t="e">
        <f t="shared" si="53"/>
        <v>#VALUE!</v>
      </c>
      <c r="N750" s="142" t="e">
        <f t="shared" si="54"/>
        <v>#VALUE!</v>
      </c>
      <c r="O750" s="142" t="e">
        <f t="shared" si="55"/>
        <v>#N/A</v>
      </c>
      <c r="P750" s="24" t="str">
        <f>IFERROR(VLOOKUP(O750,HOSPITAIS_COM_DIVIDAS!A:E,5,FALSE),"")</f>
        <v/>
      </c>
    </row>
    <row r="751" spans="1:16" x14ac:dyDescent="0.25">
      <c r="A751" s="52" t="e">
        <f>Tabela410[[#This Row],[Status da Proposta]]</f>
        <v>#VALUE!</v>
      </c>
      <c r="B751" s="143">
        <f>MODALIDADE_1!A751</f>
        <v>0</v>
      </c>
      <c r="C751" s="142" t="e">
        <f>VLOOKUP(B751,MODALIDADE_1!A:B,2,FALSE)</f>
        <v>#N/A</v>
      </c>
      <c r="D751" s="142"/>
      <c r="E751" s="94" t="e">
        <f>VLOOKUP(B751,MODALIDADE_1!A:E,5,FALSE)</f>
        <v>#N/A</v>
      </c>
      <c r="F751" s="95" t="e">
        <f>VLOOKUP(B751,MODALIDADE_1!A:C,3,FALSE)</f>
        <v>#N/A</v>
      </c>
      <c r="G751" s="142" t="e">
        <f>VLOOKUP(B751,MODALIDADE_1!A:G,4,FALSE)</f>
        <v>#N/A</v>
      </c>
      <c r="H751" s="142" t="e">
        <f>VLOOKUP(B751,MODALIDADE_1!A:G,6,FALSE)</f>
        <v>#N/A</v>
      </c>
      <c r="I751" s="142" t="e">
        <f>VLOOKUP(B751,MODALIDADE_1!A:G,7,FALSE)</f>
        <v>#N/A</v>
      </c>
      <c r="J751" s="106" t="e">
        <f>VLOOKUP(Tabela410[[#This Row],[Proposta de Referência]],SIMP_M1!A:K,9,FALSE)</f>
        <v>#VALUE!</v>
      </c>
      <c r="K751" s="106" t="e">
        <f>VLOOKUP(Tabela410[[#This Row],[Proposta de Referência]],SIMP_M1!A:K,8,FALSE)</f>
        <v>#VALUE!</v>
      </c>
      <c r="L751" s="107" t="e">
        <f t="shared" si="52"/>
        <v>#VALUE!</v>
      </c>
      <c r="M751" s="107" t="e">
        <f t="shared" si="53"/>
        <v>#VALUE!</v>
      </c>
      <c r="N751" s="142" t="e">
        <f t="shared" si="54"/>
        <v>#VALUE!</v>
      </c>
      <c r="O751" s="142" t="e">
        <f t="shared" si="55"/>
        <v>#N/A</v>
      </c>
      <c r="P751" s="24" t="str">
        <f>IFERROR(VLOOKUP(O751,HOSPITAIS_COM_DIVIDAS!A:E,5,FALSE),"")</f>
        <v/>
      </c>
    </row>
    <row r="752" spans="1:16" x14ac:dyDescent="0.25">
      <c r="A752" s="52" t="e">
        <f>Tabela410[[#This Row],[Status da Proposta]]</f>
        <v>#VALUE!</v>
      </c>
      <c r="B752" s="143">
        <f>MODALIDADE_1!A752</f>
        <v>0</v>
      </c>
      <c r="C752" s="142" t="e">
        <f>VLOOKUP(B752,MODALIDADE_1!A:B,2,FALSE)</f>
        <v>#N/A</v>
      </c>
      <c r="D752" s="142"/>
      <c r="E752" s="94" t="e">
        <f>VLOOKUP(B752,MODALIDADE_1!A:E,5,FALSE)</f>
        <v>#N/A</v>
      </c>
      <c r="F752" s="95" t="e">
        <f>VLOOKUP(B752,MODALIDADE_1!A:C,3,FALSE)</f>
        <v>#N/A</v>
      </c>
      <c r="G752" s="142" t="e">
        <f>VLOOKUP(B752,MODALIDADE_1!A:G,4,FALSE)</f>
        <v>#N/A</v>
      </c>
      <c r="H752" s="142" t="e">
        <f>VLOOKUP(B752,MODALIDADE_1!A:G,6,FALSE)</f>
        <v>#N/A</v>
      </c>
      <c r="I752" s="142" t="e">
        <f>VLOOKUP(B752,MODALIDADE_1!A:G,7,FALSE)</f>
        <v>#N/A</v>
      </c>
      <c r="J752" s="106" t="e">
        <f>VLOOKUP(Tabela410[[#This Row],[Proposta de Referência]],SIMP_M1!A:K,9,FALSE)</f>
        <v>#VALUE!</v>
      </c>
      <c r="K752" s="106" t="e">
        <f>VLOOKUP(Tabela410[[#This Row],[Proposta de Referência]],SIMP_M1!A:K,8,FALSE)</f>
        <v>#VALUE!</v>
      </c>
      <c r="L752" s="107" t="e">
        <f t="shared" si="52"/>
        <v>#VALUE!</v>
      </c>
      <c r="M752" s="107" t="e">
        <f t="shared" si="53"/>
        <v>#VALUE!</v>
      </c>
      <c r="N752" s="142" t="e">
        <f t="shared" si="54"/>
        <v>#VALUE!</v>
      </c>
      <c r="O752" s="142" t="e">
        <f t="shared" si="55"/>
        <v>#N/A</v>
      </c>
      <c r="P752" s="24" t="str">
        <f>IFERROR(VLOOKUP(O752,HOSPITAIS_COM_DIVIDAS!A:E,5,FALSE),"")</f>
        <v/>
      </c>
    </row>
    <row r="753" spans="1:16" x14ac:dyDescent="0.25">
      <c r="A753" s="52" t="e">
        <f>Tabela410[[#This Row],[Status da Proposta]]</f>
        <v>#VALUE!</v>
      </c>
      <c r="B753" s="143">
        <f>MODALIDADE_1!A753</f>
        <v>0</v>
      </c>
      <c r="C753" s="142" t="e">
        <f>VLOOKUP(B753,MODALIDADE_1!A:B,2,FALSE)</f>
        <v>#N/A</v>
      </c>
      <c r="D753" s="142"/>
      <c r="E753" s="94" t="e">
        <f>VLOOKUP(B753,MODALIDADE_1!A:E,5,FALSE)</f>
        <v>#N/A</v>
      </c>
      <c r="F753" s="95" t="e">
        <f>VLOOKUP(B753,MODALIDADE_1!A:C,3,FALSE)</f>
        <v>#N/A</v>
      </c>
      <c r="G753" s="142" t="e">
        <f>VLOOKUP(B753,MODALIDADE_1!A:G,4,FALSE)</f>
        <v>#N/A</v>
      </c>
      <c r="H753" s="142" t="e">
        <f>VLOOKUP(B753,MODALIDADE_1!A:G,6,FALSE)</f>
        <v>#N/A</v>
      </c>
      <c r="I753" s="142" t="e">
        <f>VLOOKUP(B753,MODALIDADE_1!A:G,7,FALSE)</f>
        <v>#N/A</v>
      </c>
      <c r="J753" s="106" t="e">
        <f>VLOOKUP(Tabela410[[#This Row],[Proposta de Referência]],SIMP_M1!A:K,9,FALSE)</f>
        <v>#VALUE!</v>
      </c>
      <c r="K753" s="106" t="e">
        <f>VLOOKUP(Tabela410[[#This Row],[Proposta de Referência]],SIMP_M1!A:K,8,FALSE)</f>
        <v>#VALUE!</v>
      </c>
      <c r="L753" s="107" t="e">
        <f t="shared" si="52"/>
        <v>#VALUE!</v>
      </c>
      <c r="M753" s="107" t="e">
        <f t="shared" si="53"/>
        <v>#VALUE!</v>
      </c>
      <c r="N753" s="142" t="e">
        <f t="shared" si="54"/>
        <v>#VALUE!</v>
      </c>
      <c r="O753" s="142" t="e">
        <f t="shared" si="55"/>
        <v>#N/A</v>
      </c>
      <c r="P753" s="24" t="str">
        <f>IFERROR(VLOOKUP(O753,HOSPITAIS_COM_DIVIDAS!A:E,5,FALSE),"")</f>
        <v/>
      </c>
    </row>
    <row r="754" spans="1:16" x14ac:dyDescent="0.25">
      <c r="A754" s="52" t="e">
        <f>Tabela410[[#This Row],[Status da Proposta]]</f>
        <v>#VALUE!</v>
      </c>
      <c r="B754" s="143">
        <f>MODALIDADE_1!A754</f>
        <v>0</v>
      </c>
      <c r="C754" s="142" t="e">
        <f>VLOOKUP(B754,MODALIDADE_1!A:B,2,FALSE)</f>
        <v>#N/A</v>
      </c>
      <c r="D754" s="142"/>
      <c r="E754" s="94" t="e">
        <f>VLOOKUP(B754,MODALIDADE_1!A:E,5,FALSE)</f>
        <v>#N/A</v>
      </c>
      <c r="F754" s="95" t="e">
        <f>VLOOKUP(B754,MODALIDADE_1!A:C,3,FALSE)</f>
        <v>#N/A</v>
      </c>
      <c r="G754" s="142" t="e">
        <f>VLOOKUP(B754,MODALIDADE_1!A:G,4,FALSE)</f>
        <v>#N/A</v>
      </c>
      <c r="H754" s="142" t="e">
        <f>VLOOKUP(B754,MODALIDADE_1!A:G,6,FALSE)</f>
        <v>#N/A</v>
      </c>
      <c r="I754" s="142" t="e">
        <f>VLOOKUP(B754,MODALIDADE_1!A:G,7,FALSE)</f>
        <v>#N/A</v>
      </c>
      <c r="J754" s="106" t="e">
        <f>VLOOKUP(Tabela410[[#This Row],[Proposta de Referência]],SIMP_M1!A:K,9,FALSE)</f>
        <v>#VALUE!</v>
      </c>
      <c r="K754" s="106" t="e">
        <f>VLOOKUP(Tabela410[[#This Row],[Proposta de Referência]],SIMP_M1!A:K,8,FALSE)</f>
        <v>#VALUE!</v>
      </c>
      <c r="L754" s="107" t="e">
        <f t="shared" si="52"/>
        <v>#VALUE!</v>
      </c>
      <c r="M754" s="107" t="e">
        <f t="shared" si="53"/>
        <v>#VALUE!</v>
      </c>
      <c r="N754" s="142" t="e">
        <f t="shared" si="54"/>
        <v>#VALUE!</v>
      </c>
      <c r="O754" s="142" t="e">
        <f t="shared" si="55"/>
        <v>#N/A</v>
      </c>
      <c r="P754" s="24" t="str">
        <f>IFERROR(VLOOKUP(O754,HOSPITAIS_COM_DIVIDAS!A:E,5,FALSE),"")</f>
        <v/>
      </c>
    </row>
    <row r="755" spans="1:16" x14ac:dyDescent="0.25">
      <c r="A755" s="52" t="e">
        <f>Tabela410[[#This Row],[Status da Proposta]]</f>
        <v>#VALUE!</v>
      </c>
      <c r="B755" s="143">
        <f>MODALIDADE_1!A755</f>
        <v>0</v>
      </c>
      <c r="C755" s="142" t="e">
        <f>VLOOKUP(B755,MODALIDADE_1!A:B,2,FALSE)</f>
        <v>#N/A</v>
      </c>
      <c r="D755" s="142"/>
      <c r="E755" s="94" t="e">
        <f>VLOOKUP(B755,MODALIDADE_1!A:E,5,FALSE)</f>
        <v>#N/A</v>
      </c>
      <c r="F755" s="95" t="e">
        <f>VLOOKUP(B755,MODALIDADE_1!A:C,3,FALSE)</f>
        <v>#N/A</v>
      </c>
      <c r="G755" s="142" t="e">
        <f>VLOOKUP(B755,MODALIDADE_1!A:G,4,FALSE)</f>
        <v>#N/A</v>
      </c>
      <c r="H755" s="142" t="e">
        <f>VLOOKUP(B755,MODALIDADE_1!A:G,6,FALSE)</f>
        <v>#N/A</v>
      </c>
      <c r="I755" s="142" t="e">
        <f>VLOOKUP(B755,MODALIDADE_1!A:G,7,FALSE)</f>
        <v>#N/A</v>
      </c>
      <c r="J755" s="106" t="e">
        <f>VLOOKUP(Tabela410[[#This Row],[Proposta de Referência]],SIMP_M1!A:K,9,FALSE)</f>
        <v>#VALUE!</v>
      </c>
      <c r="K755" s="106" t="e">
        <f>VLOOKUP(Tabela410[[#This Row],[Proposta de Referência]],SIMP_M1!A:K,8,FALSE)</f>
        <v>#VALUE!</v>
      </c>
      <c r="L755" s="107" t="e">
        <f t="shared" si="52"/>
        <v>#VALUE!</v>
      </c>
      <c r="M755" s="107" t="e">
        <f t="shared" si="53"/>
        <v>#VALUE!</v>
      </c>
      <c r="N755" s="142" t="e">
        <f t="shared" si="54"/>
        <v>#VALUE!</v>
      </c>
      <c r="O755" s="142" t="e">
        <f t="shared" si="55"/>
        <v>#N/A</v>
      </c>
      <c r="P755" s="24" t="str">
        <f>IFERROR(VLOOKUP(O755,HOSPITAIS_COM_DIVIDAS!A:E,5,FALSE),"")</f>
        <v/>
      </c>
    </row>
    <row r="756" spans="1:16" x14ac:dyDescent="0.25">
      <c r="A756" s="52" t="e">
        <f>Tabela410[[#This Row],[Status da Proposta]]</f>
        <v>#VALUE!</v>
      </c>
      <c r="B756" s="143">
        <f>MODALIDADE_1!A756</f>
        <v>0</v>
      </c>
      <c r="C756" s="142" t="e">
        <f>VLOOKUP(B756,MODALIDADE_1!A:B,2,FALSE)</f>
        <v>#N/A</v>
      </c>
      <c r="D756" s="142"/>
      <c r="E756" s="94" t="e">
        <f>VLOOKUP(B756,MODALIDADE_1!A:E,5,FALSE)</f>
        <v>#N/A</v>
      </c>
      <c r="F756" s="95" t="e">
        <f>VLOOKUP(B756,MODALIDADE_1!A:C,3,FALSE)</f>
        <v>#N/A</v>
      </c>
      <c r="G756" s="142" t="e">
        <f>VLOOKUP(B756,MODALIDADE_1!A:G,4,FALSE)</f>
        <v>#N/A</v>
      </c>
      <c r="H756" s="142" t="e">
        <f>VLOOKUP(B756,MODALIDADE_1!A:G,6,FALSE)</f>
        <v>#N/A</v>
      </c>
      <c r="I756" s="142" t="e">
        <f>VLOOKUP(B756,MODALIDADE_1!A:G,7,FALSE)</f>
        <v>#N/A</v>
      </c>
      <c r="J756" s="106" t="e">
        <f>VLOOKUP(Tabela410[[#This Row],[Proposta de Referência]],SIMP_M1!A:K,9,FALSE)</f>
        <v>#VALUE!</v>
      </c>
      <c r="K756" s="106" t="e">
        <f>VLOOKUP(Tabela410[[#This Row],[Proposta de Referência]],SIMP_M1!A:K,8,FALSE)</f>
        <v>#VALUE!</v>
      </c>
      <c r="L756" s="107" t="e">
        <f t="shared" si="52"/>
        <v>#VALUE!</v>
      </c>
      <c r="M756" s="107" t="e">
        <f t="shared" si="53"/>
        <v>#VALUE!</v>
      </c>
      <c r="N756" s="142" t="e">
        <f t="shared" si="54"/>
        <v>#VALUE!</v>
      </c>
      <c r="O756" s="142" t="e">
        <f t="shared" si="55"/>
        <v>#N/A</v>
      </c>
      <c r="P756" s="24" t="str">
        <f>IFERROR(VLOOKUP(O756,HOSPITAIS_COM_DIVIDAS!A:E,5,FALSE),"")</f>
        <v/>
      </c>
    </row>
    <row r="757" spans="1:16" x14ac:dyDescent="0.25">
      <c r="A757" s="52" t="e">
        <f>Tabela410[[#This Row],[Status da Proposta]]</f>
        <v>#VALUE!</v>
      </c>
      <c r="B757" s="143">
        <f>MODALIDADE_1!A757</f>
        <v>0</v>
      </c>
      <c r="C757" s="142" t="e">
        <f>VLOOKUP(B757,MODALIDADE_1!A:B,2,FALSE)</f>
        <v>#N/A</v>
      </c>
      <c r="D757" s="142"/>
      <c r="E757" s="94" t="e">
        <f>VLOOKUP(B757,MODALIDADE_1!A:E,5,FALSE)</f>
        <v>#N/A</v>
      </c>
      <c r="F757" s="95" t="e">
        <f>VLOOKUP(B757,MODALIDADE_1!A:C,3,FALSE)</f>
        <v>#N/A</v>
      </c>
      <c r="G757" s="142" t="e">
        <f>VLOOKUP(B757,MODALIDADE_1!A:G,4,FALSE)</f>
        <v>#N/A</v>
      </c>
      <c r="H757" s="142" t="e">
        <f>VLOOKUP(B757,MODALIDADE_1!A:G,6,FALSE)</f>
        <v>#N/A</v>
      </c>
      <c r="I757" s="142" t="e">
        <f>VLOOKUP(B757,MODALIDADE_1!A:G,7,FALSE)</f>
        <v>#N/A</v>
      </c>
      <c r="J757" s="106" t="e">
        <f>VLOOKUP(Tabela410[[#This Row],[Proposta de Referência]],SIMP_M1!A:K,9,FALSE)</f>
        <v>#VALUE!</v>
      </c>
      <c r="K757" s="106" t="e">
        <f>VLOOKUP(Tabela410[[#This Row],[Proposta de Referência]],SIMP_M1!A:K,8,FALSE)</f>
        <v>#VALUE!</v>
      </c>
      <c r="L757" s="107" t="e">
        <f t="shared" si="52"/>
        <v>#VALUE!</v>
      </c>
      <c r="M757" s="107" t="e">
        <f t="shared" si="53"/>
        <v>#VALUE!</v>
      </c>
      <c r="N757" s="142" t="e">
        <f t="shared" si="54"/>
        <v>#VALUE!</v>
      </c>
      <c r="O757" s="142" t="e">
        <f t="shared" si="55"/>
        <v>#N/A</v>
      </c>
      <c r="P757" s="24" t="str">
        <f>IFERROR(VLOOKUP(O757,HOSPITAIS_COM_DIVIDAS!A:E,5,FALSE),"")</f>
        <v/>
      </c>
    </row>
    <row r="758" spans="1:16" x14ac:dyDescent="0.25">
      <c r="A758" s="52" t="e">
        <f>Tabela410[[#This Row],[Status da Proposta]]</f>
        <v>#VALUE!</v>
      </c>
      <c r="B758" s="143">
        <f>MODALIDADE_1!A758</f>
        <v>0</v>
      </c>
      <c r="C758" s="142" t="e">
        <f>VLOOKUP(B758,MODALIDADE_1!A:B,2,FALSE)</f>
        <v>#N/A</v>
      </c>
      <c r="D758" s="142"/>
      <c r="E758" s="94" t="e">
        <f>VLOOKUP(B758,MODALIDADE_1!A:E,5,FALSE)</f>
        <v>#N/A</v>
      </c>
      <c r="F758" s="95" t="e">
        <f>VLOOKUP(B758,MODALIDADE_1!A:C,3,FALSE)</f>
        <v>#N/A</v>
      </c>
      <c r="G758" s="142" t="e">
        <f>VLOOKUP(B758,MODALIDADE_1!A:G,4,FALSE)</f>
        <v>#N/A</v>
      </c>
      <c r="H758" s="142" t="e">
        <f>VLOOKUP(B758,MODALIDADE_1!A:G,6,FALSE)</f>
        <v>#N/A</v>
      </c>
      <c r="I758" s="142" t="e">
        <f>VLOOKUP(B758,MODALIDADE_1!A:G,7,FALSE)</f>
        <v>#N/A</v>
      </c>
      <c r="J758" s="106" t="e">
        <f>VLOOKUP(Tabela410[[#This Row],[Proposta de Referência]],SIMP_M1!A:K,9,FALSE)</f>
        <v>#VALUE!</v>
      </c>
      <c r="K758" s="106" t="e">
        <f>VLOOKUP(Tabela410[[#This Row],[Proposta de Referência]],SIMP_M1!A:K,8,FALSE)</f>
        <v>#VALUE!</v>
      </c>
      <c r="L758" s="107" t="e">
        <f t="shared" si="52"/>
        <v>#VALUE!</v>
      </c>
      <c r="M758" s="107" t="e">
        <f t="shared" si="53"/>
        <v>#VALUE!</v>
      </c>
      <c r="N758" s="142" t="e">
        <f t="shared" si="54"/>
        <v>#VALUE!</v>
      </c>
      <c r="O758" s="142" t="e">
        <f t="shared" si="55"/>
        <v>#N/A</v>
      </c>
      <c r="P758" s="24" t="str">
        <f>IFERROR(VLOOKUP(O758,HOSPITAIS_COM_DIVIDAS!A:E,5,FALSE),"")</f>
        <v/>
      </c>
    </row>
    <row r="759" spans="1:16" x14ac:dyDescent="0.25">
      <c r="A759" s="52" t="e">
        <f>Tabela410[[#This Row],[Status da Proposta]]</f>
        <v>#VALUE!</v>
      </c>
      <c r="B759" s="143">
        <f>MODALIDADE_1!A759</f>
        <v>0</v>
      </c>
      <c r="C759" s="142" t="e">
        <f>VLOOKUP(B759,MODALIDADE_1!A:B,2,FALSE)</f>
        <v>#N/A</v>
      </c>
      <c r="D759" s="142"/>
      <c r="E759" s="94" t="e">
        <f>VLOOKUP(B759,MODALIDADE_1!A:E,5,FALSE)</f>
        <v>#N/A</v>
      </c>
      <c r="F759" s="95" t="e">
        <f>VLOOKUP(B759,MODALIDADE_1!A:C,3,FALSE)</f>
        <v>#N/A</v>
      </c>
      <c r="G759" s="142" t="e">
        <f>VLOOKUP(B759,MODALIDADE_1!A:G,4,FALSE)</f>
        <v>#N/A</v>
      </c>
      <c r="H759" s="142" t="e">
        <f>VLOOKUP(B759,MODALIDADE_1!A:G,6,FALSE)</f>
        <v>#N/A</v>
      </c>
      <c r="I759" s="142" t="e">
        <f>VLOOKUP(B759,MODALIDADE_1!A:G,7,FALSE)</f>
        <v>#N/A</v>
      </c>
      <c r="J759" s="106" t="e">
        <f>VLOOKUP(Tabela410[[#This Row],[Proposta de Referência]],SIMP_M1!A:K,9,FALSE)</f>
        <v>#VALUE!</v>
      </c>
      <c r="K759" s="106" t="e">
        <f>VLOOKUP(Tabela410[[#This Row],[Proposta de Referência]],SIMP_M1!A:K,8,FALSE)</f>
        <v>#VALUE!</v>
      </c>
      <c r="L759" s="107" t="e">
        <f t="shared" si="52"/>
        <v>#VALUE!</v>
      </c>
      <c r="M759" s="107" t="e">
        <f t="shared" si="53"/>
        <v>#VALUE!</v>
      </c>
      <c r="N759" s="142" t="e">
        <f t="shared" si="54"/>
        <v>#VALUE!</v>
      </c>
      <c r="O759" s="142" t="e">
        <f t="shared" si="55"/>
        <v>#N/A</v>
      </c>
      <c r="P759" s="24" t="str">
        <f>IFERROR(VLOOKUP(O759,HOSPITAIS_COM_DIVIDAS!A:E,5,FALSE),"")</f>
        <v/>
      </c>
    </row>
    <row r="760" spans="1:16" x14ac:dyDescent="0.25">
      <c r="A760" s="52" t="e">
        <f>Tabela410[[#This Row],[Status da Proposta]]</f>
        <v>#VALUE!</v>
      </c>
      <c r="B760" s="143">
        <f>MODALIDADE_1!A760</f>
        <v>0</v>
      </c>
      <c r="C760" s="142" t="e">
        <f>VLOOKUP(B760,MODALIDADE_1!A:B,2,FALSE)</f>
        <v>#N/A</v>
      </c>
      <c r="D760" s="142"/>
      <c r="E760" s="94" t="e">
        <f>VLOOKUP(B760,MODALIDADE_1!A:E,5,FALSE)</f>
        <v>#N/A</v>
      </c>
      <c r="F760" s="95" t="e">
        <f>VLOOKUP(B760,MODALIDADE_1!A:C,3,FALSE)</f>
        <v>#N/A</v>
      </c>
      <c r="G760" s="142" t="e">
        <f>VLOOKUP(B760,MODALIDADE_1!A:G,4,FALSE)</f>
        <v>#N/A</v>
      </c>
      <c r="H760" s="142" t="e">
        <f>VLOOKUP(B760,MODALIDADE_1!A:G,6,FALSE)</f>
        <v>#N/A</v>
      </c>
      <c r="I760" s="142" t="e">
        <f>VLOOKUP(B760,MODALIDADE_1!A:G,7,FALSE)</f>
        <v>#N/A</v>
      </c>
      <c r="J760" s="106" t="e">
        <f>VLOOKUP(Tabela410[[#This Row],[Proposta de Referência]],SIMP_M1!A:K,9,FALSE)</f>
        <v>#VALUE!</v>
      </c>
      <c r="K760" s="106" t="e">
        <f>VLOOKUP(Tabela410[[#This Row],[Proposta de Referência]],SIMP_M1!A:K,8,FALSE)</f>
        <v>#VALUE!</v>
      </c>
      <c r="L760" s="107" t="e">
        <f t="shared" si="52"/>
        <v>#VALUE!</v>
      </c>
      <c r="M760" s="107" t="e">
        <f t="shared" si="53"/>
        <v>#VALUE!</v>
      </c>
      <c r="N760" s="142" t="e">
        <f t="shared" si="54"/>
        <v>#VALUE!</v>
      </c>
      <c r="O760" s="142" t="e">
        <f t="shared" si="55"/>
        <v>#N/A</v>
      </c>
      <c r="P760" s="24" t="str">
        <f>IFERROR(VLOOKUP(O760,HOSPITAIS_COM_DIVIDAS!A:E,5,FALSE),"")</f>
        <v/>
      </c>
    </row>
    <row r="761" spans="1:16" x14ac:dyDescent="0.25">
      <c r="A761" s="52" t="e">
        <f>Tabela410[[#This Row],[Status da Proposta]]</f>
        <v>#VALUE!</v>
      </c>
      <c r="B761" s="143">
        <f>MODALIDADE_1!A761</f>
        <v>0</v>
      </c>
      <c r="C761" s="142" t="e">
        <f>VLOOKUP(B761,MODALIDADE_1!A:B,2,FALSE)</f>
        <v>#N/A</v>
      </c>
      <c r="D761" s="142"/>
      <c r="E761" s="94" t="e">
        <f>VLOOKUP(B761,MODALIDADE_1!A:E,5,FALSE)</f>
        <v>#N/A</v>
      </c>
      <c r="F761" s="95" t="e">
        <f>VLOOKUP(B761,MODALIDADE_1!A:C,3,FALSE)</f>
        <v>#N/A</v>
      </c>
      <c r="G761" s="142" t="e">
        <f>VLOOKUP(B761,MODALIDADE_1!A:G,4,FALSE)</f>
        <v>#N/A</v>
      </c>
      <c r="H761" s="142" t="e">
        <f>VLOOKUP(B761,MODALIDADE_1!A:G,6,FALSE)</f>
        <v>#N/A</v>
      </c>
      <c r="I761" s="142" t="e">
        <f>VLOOKUP(B761,MODALIDADE_1!A:G,7,FALSE)</f>
        <v>#N/A</v>
      </c>
      <c r="J761" s="106" t="e">
        <f>VLOOKUP(Tabela410[[#This Row],[Proposta de Referência]],SIMP_M1!A:K,9,FALSE)</f>
        <v>#VALUE!</v>
      </c>
      <c r="K761" s="106" t="e">
        <f>VLOOKUP(Tabela410[[#This Row],[Proposta de Referência]],SIMP_M1!A:K,8,FALSE)</f>
        <v>#VALUE!</v>
      </c>
      <c r="L761" s="107" t="e">
        <f t="shared" si="52"/>
        <v>#VALUE!</v>
      </c>
      <c r="M761" s="107" t="e">
        <f t="shared" si="53"/>
        <v>#VALUE!</v>
      </c>
      <c r="N761" s="142" t="e">
        <f t="shared" si="54"/>
        <v>#VALUE!</v>
      </c>
      <c r="O761" s="142" t="e">
        <f t="shared" si="55"/>
        <v>#N/A</v>
      </c>
      <c r="P761" s="24" t="str">
        <f>IFERROR(VLOOKUP(O761,HOSPITAIS_COM_DIVIDAS!A:E,5,FALSE),"")</f>
        <v/>
      </c>
    </row>
    <row r="762" spans="1:16" x14ac:dyDescent="0.25">
      <c r="A762" s="52" t="e">
        <f>Tabela410[[#This Row],[Status da Proposta]]</f>
        <v>#VALUE!</v>
      </c>
      <c r="B762" s="143">
        <f>MODALIDADE_1!A762</f>
        <v>0</v>
      </c>
      <c r="C762" s="142" t="e">
        <f>VLOOKUP(B762,MODALIDADE_1!A:B,2,FALSE)</f>
        <v>#N/A</v>
      </c>
      <c r="D762" s="142"/>
      <c r="E762" s="94" t="e">
        <f>VLOOKUP(B762,MODALIDADE_1!A:E,5,FALSE)</f>
        <v>#N/A</v>
      </c>
      <c r="F762" s="95" t="e">
        <f>VLOOKUP(B762,MODALIDADE_1!A:C,3,FALSE)</f>
        <v>#N/A</v>
      </c>
      <c r="G762" s="142" t="e">
        <f>VLOOKUP(B762,MODALIDADE_1!A:G,4,FALSE)</f>
        <v>#N/A</v>
      </c>
      <c r="H762" s="142" t="e">
        <f>VLOOKUP(B762,MODALIDADE_1!A:G,6,FALSE)</f>
        <v>#N/A</v>
      </c>
      <c r="I762" s="142" t="e">
        <f>VLOOKUP(B762,MODALIDADE_1!A:G,7,FALSE)</f>
        <v>#N/A</v>
      </c>
      <c r="J762" s="106" t="e">
        <f>VLOOKUP(Tabela410[[#This Row],[Proposta de Referência]],SIMP_M1!A:K,9,FALSE)</f>
        <v>#VALUE!</v>
      </c>
      <c r="K762" s="106" t="e">
        <f>VLOOKUP(Tabela410[[#This Row],[Proposta de Referência]],SIMP_M1!A:K,8,FALSE)</f>
        <v>#VALUE!</v>
      </c>
      <c r="L762" s="107" t="e">
        <f t="shared" si="52"/>
        <v>#VALUE!</v>
      </c>
      <c r="M762" s="107" t="e">
        <f t="shared" si="53"/>
        <v>#VALUE!</v>
      </c>
      <c r="N762" s="142" t="e">
        <f t="shared" si="54"/>
        <v>#VALUE!</v>
      </c>
      <c r="O762" s="142" t="e">
        <f t="shared" si="55"/>
        <v>#N/A</v>
      </c>
      <c r="P762" s="24" t="str">
        <f>IFERROR(VLOOKUP(O762,HOSPITAIS_COM_DIVIDAS!A:E,5,FALSE),"")</f>
        <v/>
      </c>
    </row>
    <row r="763" spans="1:16" x14ac:dyDescent="0.25">
      <c r="A763" s="52" t="e">
        <f>Tabela410[[#This Row],[Status da Proposta]]</f>
        <v>#VALUE!</v>
      </c>
      <c r="B763" s="143">
        <f>MODALIDADE_1!A763</f>
        <v>0</v>
      </c>
      <c r="C763" s="142" t="e">
        <f>VLOOKUP(B763,MODALIDADE_1!A:B,2,FALSE)</f>
        <v>#N/A</v>
      </c>
      <c r="D763" s="142"/>
      <c r="E763" s="94" t="e">
        <f>VLOOKUP(B763,MODALIDADE_1!A:E,5,FALSE)</f>
        <v>#N/A</v>
      </c>
      <c r="F763" s="95" t="e">
        <f>VLOOKUP(B763,MODALIDADE_1!A:C,3,FALSE)</f>
        <v>#N/A</v>
      </c>
      <c r="G763" s="142" t="e">
        <f>VLOOKUP(B763,MODALIDADE_1!A:G,4,FALSE)</f>
        <v>#N/A</v>
      </c>
      <c r="H763" s="142" t="e">
        <f>VLOOKUP(B763,MODALIDADE_1!A:G,6,FALSE)</f>
        <v>#N/A</v>
      </c>
      <c r="I763" s="142" t="e">
        <f>VLOOKUP(B763,MODALIDADE_1!A:G,7,FALSE)</f>
        <v>#N/A</v>
      </c>
      <c r="J763" s="106" t="e">
        <f>VLOOKUP(Tabela410[[#This Row],[Proposta de Referência]],SIMP_M1!A:K,9,FALSE)</f>
        <v>#VALUE!</v>
      </c>
      <c r="K763" s="106" t="e">
        <f>VLOOKUP(Tabela410[[#This Row],[Proposta de Referência]],SIMP_M1!A:K,8,FALSE)</f>
        <v>#VALUE!</v>
      </c>
      <c r="L763" s="107" t="e">
        <f t="shared" si="52"/>
        <v>#VALUE!</v>
      </c>
      <c r="M763" s="107" t="e">
        <f t="shared" si="53"/>
        <v>#VALUE!</v>
      </c>
      <c r="N763" s="142" t="e">
        <f t="shared" si="54"/>
        <v>#VALUE!</v>
      </c>
      <c r="O763" s="142" t="e">
        <f t="shared" si="55"/>
        <v>#N/A</v>
      </c>
      <c r="P763" s="24" t="str">
        <f>IFERROR(VLOOKUP(O763,HOSPITAIS_COM_DIVIDAS!A:E,5,FALSE),"")</f>
        <v/>
      </c>
    </row>
    <row r="764" spans="1:16" x14ac:dyDescent="0.25">
      <c r="A764" s="52" t="e">
        <f>Tabela410[[#This Row],[Status da Proposta]]</f>
        <v>#VALUE!</v>
      </c>
      <c r="B764" s="143">
        <f>MODALIDADE_1!A764</f>
        <v>0</v>
      </c>
      <c r="C764" s="142" t="e">
        <f>VLOOKUP(B764,MODALIDADE_1!A:B,2,FALSE)</f>
        <v>#N/A</v>
      </c>
      <c r="D764" s="142"/>
      <c r="E764" s="94" t="e">
        <f>VLOOKUP(B764,MODALIDADE_1!A:E,5,FALSE)</f>
        <v>#N/A</v>
      </c>
      <c r="F764" s="95" t="e">
        <f>VLOOKUP(B764,MODALIDADE_1!A:C,3,FALSE)</f>
        <v>#N/A</v>
      </c>
      <c r="G764" s="142" t="e">
        <f>VLOOKUP(B764,MODALIDADE_1!A:G,4,FALSE)</f>
        <v>#N/A</v>
      </c>
      <c r="H764" s="142" t="e">
        <f>VLOOKUP(B764,MODALIDADE_1!A:G,6,FALSE)</f>
        <v>#N/A</v>
      </c>
      <c r="I764" s="142" t="e">
        <f>VLOOKUP(B764,MODALIDADE_1!A:G,7,FALSE)</f>
        <v>#N/A</v>
      </c>
      <c r="J764" s="106" t="e">
        <f>VLOOKUP(Tabela410[[#This Row],[Proposta de Referência]],SIMP_M1!A:K,9,FALSE)</f>
        <v>#VALUE!</v>
      </c>
      <c r="K764" s="106" t="e">
        <f>VLOOKUP(Tabela410[[#This Row],[Proposta de Referência]],SIMP_M1!A:K,8,FALSE)</f>
        <v>#VALUE!</v>
      </c>
      <c r="L764" s="107" t="e">
        <f t="shared" si="52"/>
        <v>#VALUE!</v>
      </c>
      <c r="M764" s="107" t="e">
        <f t="shared" si="53"/>
        <v>#VALUE!</v>
      </c>
      <c r="N764" s="142" t="e">
        <f t="shared" si="54"/>
        <v>#VALUE!</v>
      </c>
      <c r="O764" s="142" t="e">
        <f t="shared" si="55"/>
        <v>#N/A</v>
      </c>
      <c r="P764" s="24" t="str">
        <f>IFERROR(VLOOKUP(O764,HOSPITAIS_COM_DIVIDAS!A:E,5,FALSE),"")</f>
        <v/>
      </c>
    </row>
    <row r="765" spans="1:16" x14ac:dyDescent="0.25">
      <c r="A765" s="52" t="e">
        <f>Tabela410[[#This Row],[Status da Proposta]]</f>
        <v>#VALUE!</v>
      </c>
      <c r="B765" s="143">
        <f>MODALIDADE_1!A765</f>
        <v>0</v>
      </c>
      <c r="C765" s="142" t="e">
        <f>VLOOKUP(B765,MODALIDADE_1!A:B,2,FALSE)</f>
        <v>#N/A</v>
      </c>
      <c r="D765" s="142"/>
      <c r="E765" s="94" t="e">
        <f>VLOOKUP(B765,MODALIDADE_1!A:E,5,FALSE)</f>
        <v>#N/A</v>
      </c>
      <c r="F765" s="95" t="e">
        <f>VLOOKUP(B765,MODALIDADE_1!A:C,3,FALSE)</f>
        <v>#N/A</v>
      </c>
      <c r="G765" s="142" t="e">
        <f>VLOOKUP(B765,MODALIDADE_1!A:G,4,FALSE)</f>
        <v>#N/A</v>
      </c>
      <c r="H765" s="142" t="e">
        <f>VLOOKUP(B765,MODALIDADE_1!A:G,6,FALSE)</f>
        <v>#N/A</v>
      </c>
      <c r="I765" s="142" t="e">
        <f>VLOOKUP(B765,MODALIDADE_1!A:G,7,FALSE)</f>
        <v>#N/A</v>
      </c>
      <c r="J765" s="106" t="e">
        <f>VLOOKUP(Tabela410[[#This Row],[Proposta de Referência]],SIMP_M1!A:K,9,FALSE)</f>
        <v>#VALUE!</v>
      </c>
      <c r="K765" s="106" t="e">
        <f>VLOOKUP(Tabela410[[#This Row],[Proposta de Referência]],SIMP_M1!A:K,8,FALSE)</f>
        <v>#VALUE!</v>
      </c>
      <c r="L765" s="107" t="e">
        <f t="shared" si="52"/>
        <v>#VALUE!</v>
      </c>
      <c r="M765" s="107" t="e">
        <f t="shared" si="53"/>
        <v>#VALUE!</v>
      </c>
      <c r="N765" s="142" t="e">
        <f t="shared" si="54"/>
        <v>#VALUE!</v>
      </c>
      <c r="O765" s="142" t="e">
        <f t="shared" si="55"/>
        <v>#N/A</v>
      </c>
      <c r="P765" s="24" t="str">
        <f>IFERROR(VLOOKUP(O765,HOSPITAIS_COM_DIVIDAS!A:E,5,FALSE),"")</f>
        <v/>
      </c>
    </row>
    <row r="766" spans="1:16" x14ac:dyDescent="0.25">
      <c r="A766" s="52" t="e">
        <f>Tabela410[[#This Row],[Status da Proposta]]</f>
        <v>#VALUE!</v>
      </c>
      <c r="B766" s="143">
        <f>MODALIDADE_1!A766</f>
        <v>0</v>
      </c>
      <c r="C766" s="142" t="e">
        <f>VLOOKUP(B766,MODALIDADE_1!A:B,2,FALSE)</f>
        <v>#N/A</v>
      </c>
      <c r="D766" s="142"/>
      <c r="E766" s="94" t="e">
        <f>VLOOKUP(B766,MODALIDADE_1!A:E,5,FALSE)</f>
        <v>#N/A</v>
      </c>
      <c r="F766" s="95" t="e">
        <f>VLOOKUP(B766,MODALIDADE_1!A:C,3,FALSE)</f>
        <v>#N/A</v>
      </c>
      <c r="G766" s="142" t="e">
        <f>VLOOKUP(B766,MODALIDADE_1!A:G,4,FALSE)</f>
        <v>#N/A</v>
      </c>
      <c r="H766" s="142" t="e">
        <f>VLOOKUP(B766,MODALIDADE_1!A:G,6,FALSE)</f>
        <v>#N/A</v>
      </c>
      <c r="I766" s="142" t="e">
        <f>VLOOKUP(B766,MODALIDADE_1!A:G,7,FALSE)</f>
        <v>#N/A</v>
      </c>
      <c r="J766" s="106" t="e">
        <f>VLOOKUP(Tabela410[[#This Row],[Proposta de Referência]],SIMP_M1!A:K,9,FALSE)</f>
        <v>#VALUE!</v>
      </c>
      <c r="K766" s="106" t="e">
        <f>VLOOKUP(Tabela410[[#This Row],[Proposta de Referência]],SIMP_M1!A:K,8,FALSE)</f>
        <v>#VALUE!</v>
      </c>
      <c r="L766" s="107" t="e">
        <f t="shared" si="52"/>
        <v>#VALUE!</v>
      </c>
      <c r="M766" s="107" t="e">
        <f t="shared" si="53"/>
        <v>#VALUE!</v>
      </c>
      <c r="N766" s="142" t="e">
        <f t="shared" si="54"/>
        <v>#VALUE!</v>
      </c>
      <c r="O766" s="142" t="e">
        <f t="shared" si="55"/>
        <v>#N/A</v>
      </c>
      <c r="P766" s="24" t="str">
        <f>IFERROR(VLOOKUP(O766,HOSPITAIS_COM_DIVIDAS!A:E,5,FALSE),"")</f>
        <v/>
      </c>
    </row>
    <row r="767" spans="1:16" x14ac:dyDescent="0.25">
      <c r="A767" s="52" t="e">
        <f>Tabela410[[#This Row],[Status da Proposta]]</f>
        <v>#VALUE!</v>
      </c>
      <c r="B767" s="143">
        <f>MODALIDADE_1!A767</f>
        <v>0</v>
      </c>
      <c r="C767" s="142" t="e">
        <f>VLOOKUP(B767,MODALIDADE_1!A:B,2,FALSE)</f>
        <v>#N/A</v>
      </c>
      <c r="D767" s="142"/>
      <c r="E767" s="94" t="e">
        <f>VLOOKUP(B767,MODALIDADE_1!A:E,5,FALSE)</f>
        <v>#N/A</v>
      </c>
      <c r="F767" s="95" t="e">
        <f>VLOOKUP(B767,MODALIDADE_1!A:C,3,FALSE)</f>
        <v>#N/A</v>
      </c>
      <c r="G767" s="142" t="e">
        <f>VLOOKUP(B767,MODALIDADE_1!A:G,4,FALSE)</f>
        <v>#N/A</v>
      </c>
      <c r="H767" s="142" t="e">
        <f>VLOOKUP(B767,MODALIDADE_1!A:G,6,FALSE)</f>
        <v>#N/A</v>
      </c>
      <c r="I767" s="142" t="e">
        <f>VLOOKUP(B767,MODALIDADE_1!A:G,7,FALSE)</f>
        <v>#N/A</v>
      </c>
      <c r="J767" s="106" t="e">
        <f>VLOOKUP(Tabela410[[#This Row],[Proposta de Referência]],SIMP_M1!A:K,9,FALSE)</f>
        <v>#VALUE!</v>
      </c>
      <c r="K767" s="106" t="e">
        <f>VLOOKUP(Tabela410[[#This Row],[Proposta de Referência]],SIMP_M1!A:K,8,FALSE)</f>
        <v>#VALUE!</v>
      </c>
      <c r="L767" s="107" t="e">
        <f t="shared" si="52"/>
        <v>#VALUE!</v>
      </c>
      <c r="M767" s="107" t="e">
        <f t="shared" si="53"/>
        <v>#VALUE!</v>
      </c>
      <c r="N767" s="142" t="e">
        <f t="shared" si="54"/>
        <v>#VALUE!</v>
      </c>
      <c r="O767" s="142" t="e">
        <f t="shared" si="55"/>
        <v>#N/A</v>
      </c>
      <c r="P767" s="24" t="str">
        <f>IFERROR(VLOOKUP(O767,HOSPITAIS_COM_DIVIDAS!A:E,5,FALSE),"")</f>
        <v/>
      </c>
    </row>
    <row r="768" spans="1:16" x14ac:dyDescent="0.25">
      <c r="A768" s="52" t="e">
        <f>Tabela410[[#This Row],[Status da Proposta]]</f>
        <v>#VALUE!</v>
      </c>
      <c r="B768" s="143">
        <f>MODALIDADE_1!A768</f>
        <v>0</v>
      </c>
      <c r="C768" s="142" t="e">
        <f>VLOOKUP(B768,MODALIDADE_1!A:B,2,FALSE)</f>
        <v>#N/A</v>
      </c>
      <c r="D768" s="142"/>
      <c r="E768" s="94" t="e">
        <f>VLOOKUP(B768,MODALIDADE_1!A:E,5,FALSE)</f>
        <v>#N/A</v>
      </c>
      <c r="F768" s="95" t="e">
        <f>VLOOKUP(B768,MODALIDADE_1!A:C,3,FALSE)</f>
        <v>#N/A</v>
      </c>
      <c r="G768" s="142" t="e">
        <f>VLOOKUP(B768,MODALIDADE_1!A:G,4,FALSE)</f>
        <v>#N/A</v>
      </c>
      <c r="H768" s="142" t="e">
        <f>VLOOKUP(B768,MODALIDADE_1!A:G,6,FALSE)</f>
        <v>#N/A</v>
      </c>
      <c r="I768" s="142" t="e">
        <f>VLOOKUP(B768,MODALIDADE_1!A:G,7,FALSE)</f>
        <v>#N/A</v>
      </c>
      <c r="J768" s="106" t="e">
        <f>VLOOKUP(Tabela410[[#This Row],[Proposta de Referência]],SIMP_M1!A:K,9,FALSE)</f>
        <v>#VALUE!</v>
      </c>
      <c r="K768" s="106" t="e">
        <f>VLOOKUP(Tabela410[[#This Row],[Proposta de Referência]],SIMP_M1!A:K,8,FALSE)</f>
        <v>#VALUE!</v>
      </c>
      <c r="L768" s="107" t="e">
        <f t="shared" si="52"/>
        <v>#VALUE!</v>
      </c>
      <c r="M768" s="107" t="e">
        <f t="shared" si="53"/>
        <v>#VALUE!</v>
      </c>
      <c r="N768" s="142" t="e">
        <f t="shared" si="54"/>
        <v>#VALUE!</v>
      </c>
      <c r="O768" s="142" t="e">
        <f t="shared" si="55"/>
        <v>#N/A</v>
      </c>
      <c r="P768" s="24" t="str">
        <f>IFERROR(VLOOKUP(O768,HOSPITAIS_COM_DIVIDAS!A:E,5,FALSE),"")</f>
        <v/>
      </c>
    </row>
    <row r="769" spans="1:16" x14ac:dyDescent="0.25">
      <c r="A769" s="52" t="e">
        <f>Tabela410[[#This Row],[Status da Proposta]]</f>
        <v>#VALUE!</v>
      </c>
      <c r="B769" s="143">
        <f>MODALIDADE_1!A769</f>
        <v>0</v>
      </c>
      <c r="C769" s="142" t="e">
        <f>VLOOKUP(B769,MODALIDADE_1!A:B,2,FALSE)</f>
        <v>#N/A</v>
      </c>
      <c r="D769" s="142"/>
      <c r="E769" s="94" t="e">
        <f>VLOOKUP(B769,MODALIDADE_1!A:E,5,FALSE)</f>
        <v>#N/A</v>
      </c>
      <c r="F769" s="95" t="e">
        <f>VLOOKUP(B769,MODALIDADE_1!A:C,3,FALSE)</f>
        <v>#N/A</v>
      </c>
      <c r="G769" s="142" t="e">
        <f>VLOOKUP(B769,MODALIDADE_1!A:G,4,FALSE)</f>
        <v>#N/A</v>
      </c>
      <c r="H769" s="142" t="e">
        <f>VLOOKUP(B769,MODALIDADE_1!A:G,6,FALSE)</f>
        <v>#N/A</v>
      </c>
      <c r="I769" s="142" t="e">
        <f>VLOOKUP(B769,MODALIDADE_1!A:G,7,FALSE)</f>
        <v>#N/A</v>
      </c>
      <c r="J769" s="106" t="e">
        <f>VLOOKUP(Tabela410[[#This Row],[Proposta de Referência]],SIMP_M1!A:K,9,FALSE)</f>
        <v>#VALUE!</v>
      </c>
      <c r="K769" s="106" t="e">
        <f>VLOOKUP(Tabela410[[#This Row],[Proposta de Referência]],SIMP_M1!A:K,8,FALSE)</f>
        <v>#VALUE!</v>
      </c>
      <c r="L769" s="107" t="e">
        <f t="shared" si="52"/>
        <v>#VALUE!</v>
      </c>
      <c r="M769" s="107" t="e">
        <f t="shared" si="53"/>
        <v>#VALUE!</v>
      </c>
      <c r="N769" s="142" t="e">
        <f t="shared" si="54"/>
        <v>#VALUE!</v>
      </c>
      <c r="O769" s="142" t="e">
        <f t="shared" si="55"/>
        <v>#N/A</v>
      </c>
      <c r="P769" s="24" t="str">
        <f>IFERROR(VLOOKUP(O769,HOSPITAIS_COM_DIVIDAS!A:E,5,FALSE),"")</f>
        <v/>
      </c>
    </row>
    <row r="770" spans="1:16" x14ac:dyDescent="0.25">
      <c r="A770" s="52" t="e">
        <f>Tabela410[[#This Row],[Status da Proposta]]</f>
        <v>#VALUE!</v>
      </c>
      <c r="B770" s="143">
        <f>MODALIDADE_1!A770</f>
        <v>0</v>
      </c>
      <c r="C770" s="142" t="e">
        <f>VLOOKUP(B770,MODALIDADE_1!A:B,2,FALSE)</f>
        <v>#N/A</v>
      </c>
      <c r="D770" s="142"/>
      <c r="E770" s="94" t="e">
        <f>VLOOKUP(B770,MODALIDADE_1!A:E,5,FALSE)</f>
        <v>#N/A</v>
      </c>
      <c r="F770" s="95" t="e">
        <f>VLOOKUP(B770,MODALIDADE_1!A:C,3,FALSE)</f>
        <v>#N/A</v>
      </c>
      <c r="G770" s="142" t="e">
        <f>VLOOKUP(B770,MODALIDADE_1!A:G,4,FALSE)</f>
        <v>#N/A</v>
      </c>
      <c r="H770" s="142" t="e">
        <f>VLOOKUP(B770,MODALIDADE_1!A:G,6,FALSE)</f>
        <v>#N/A</v>
      </c>
      <c r="I770" s="142" t="e">
        <f>VLOOKUP(B770,MODALIDADE_1!A:G,7,FALSE)</f>
        <v>#N/A</v>
      </c>
      <c r="J770" s="106" t="e">
        <f>VLOOKUP(Tabela410[[#This Row],[Proposta de Referência]],SIMP_M1!A:K,9,FALSE)</f>
        <v>#VALUE!</v>
      </c>
      <c r="K770" s="106" t="e">
        <f>VLOOKUP(Tabela410[[#This Row],[Proposta de Referência]],SIMP_M1!A:K,8,FALSE)</f>
        <v>#VALUE!</v>
      </c>
      <c r="L770" s="107" t="e">
        <f t="shared" si="52"/>
        <v>#VALUE!</v>
      </c>
      <c r="M770" s="107" t="e">
        <f t="shared" si="53"/>
        <v>#VALUE!</v>
      </c>
      <c r="N770" s="142" t="e">
        <f t="shared" si="54"/>
        <v>#VALUE!</v>
      </c>
      <c r="O770" s="142" t="e">
        <f t="shared" si="55"/>
        <v>#N/A</v>
      </c>
      <c r="P770" s="24" t="str">
        <f>IFERROR(VLOOKUP(O770,HOSPITAIS_COM_DIVIDAS!A:E,5,FALSE),"")</f>
        <v/>
      </c>
    </row>
    <row r="771" spans="1:16" x14ac:dyDescent="0.25">
      <c r="A771" s="52" t="e">
        <f>Tabela410[[#This Row],[Status da Proposta]]</f>
        <v>#VALUE!</v>
      </c>
      <c r="B771" s="143">
        <f>MODALIDADE_1!A771</f>
        <v>0</v>
      </c>
      <c r="C771" s="142" t="e">
        <f>VLOOKUP(B771,MODALIDADE_1!A:B,2,FALSE)</f>
        <v>#N/A</v>
      </c>
      <c r="D771" s="142"/>
      <c r="E771" s="94" t="e">
        <f>VLOOKUP(B771,MODALIDADE_1!A:E,5,FALSE)</f>
        <v>#N/A</v>
      </c>
      <c r="F771" s="95" t="e">
        <f>VLOOKUP(B771,MODALIDADE_1!A:C,3,FALSE)</f>
        <v>#N/A</v>
      </c>
      <c r="G771" s="142" t="e">
        <f>VLOOKUP(B771,MODALIDADE_1!A:G,4,FALSE)</f>
        <v>#N/A</v>
      </c>
      <c r="H771" s="142" t="e">
        <f>VLOOKUP(B771,MODALIDADE_1!A:G,6,FALSE)</f>
        <v>#N/A</v>
      </c>
      <c r="I771" s="142" t="e">
        <f>VLOOKUP(B771,MODALIDADE_1!A:G,7,FALSE)</f>
        <v>#N/A</v>
      </c>
      <c r="J771" s="106" t="e">
        <f>VLOOKUP(Tabela410[[#This Row],[Proposta de Referência]],SIMP_M1!A:K,9,FALSE)</f>
        <v>#VALUE!</v>
      </c>
      <c r="K771" s="106" t="e">
        <f>VLOOKUP(Tabela410[[#This Row],[Proposta de Referência]],SIMP_M1!A:K,8,FALSE)</f>
        <v>#VALUE!</v>
      </c>
      <c r="L771" s="107" t="e">
        <f t="shared" si="52"/>
        <v>#VALUE!</v>
      </c>
      <c r="M771" s="107" t="e">
        <f t="shared" si="53"/>
        <v>#VALUE!</v>
      </c>
      <c r="N771" s="142" t="e">
        <f t="shared" si="54"/>
        <v>#VALUE!</v>
      </c>
      <c r="O771" s="142" t="e">
        <f t="shared" si="55"/>
        <v>#N/A</v>
      </c>
      <c r="P771" s="24" t="str">
        <f>IFERROR(VLOOKUP(O771,HOSPITAIS_COM_DIVIDAS!A:E,5,FALSE),"")</f>
        <v/>
      </c>
    </row>
    <row r="772" spans="1:16" x14ac:dyDescent="0.25">
      <c r="A772" s="52" t="e">
        <f>Tabela410[[#This Row],[Status da Proposta]]</f>
        <v>#VALUE!</v>
      </c>
      <c r="B772" s="143">
        <f>MODALIDADE_1!A772</f>
        <v>0</v>
      </c>
      <c r="C772" s="142" t="e">
        <f>VLOOKUP(B772,MODALIDADE_1!A:B,2,FALSE)</f>
        <v>#N/A</v>
      </c>
      <c r="D772" s="142"/>
      <c r="E772" s="94" t="e">
        <f>VLOOKUP(B772,MODALIDADE_1!A:E,5,FALSE)</f>
        <v>#N/A</v>
      </c>
      <c r="F772" s="95" t="e">
        <f>VLOOKUP(B772,MODALIDADE_1!A:C,3,FALSE)</f>
        <v>#N/A</v>
      </c>
      <c r="G772" s="142" t="e">
        <f>VLOOKUP(B772,MODALIDADE_1!A:G,4,FALSE)</f>
        <v>#N/A</v>
      </c>
      <c r="H772" s="142" t="e">
        <f>VLOOKUP(B772,MODALIDADE_1!A:G,6,FALSE)</f>
        <v>#N/A</v>
      </c>
      <c r="I772" s="142" t="e">
        <f>VLOOKUP(B772,MODALIDADE_1!A:G,7,FALSE)</f>
        <v>#N/A</v>
      </c>
      <c r="J772" s="106" t="e">
        <f>VLOOKUP(Tabela410[[#This Row],[Proposta de Referência]],SIMP_M1!A:K,9,FALSE)</f>
        <v>#VALUE!</v>
      </c>
      <c r="K772" s="106" t="e">
        <f>VLOOKUP(Tabela410[[#This Row],[Proposta de Referência]],SIMP_M1!A:K,8,FALSE)</f>
        <v>#VALUE!</v>
      </c>
      <c r="L772" s="107" t="e">
        <f t="shared" si="52"/>
        <v>#VALUE!</v>
      </c>
      <c r="M772" s="107" t="e">
        <f t="shared" si="53"/>
        <v>#VALUE!</v>
      </c>
      <c r="N772" s="142" t="e">
        <f t="shared" si="54"/>
        <v>#VALUE!</v>
      </c>
      <c r="O772" s="142" t="e">
        <f t="shared" si="55"/>
        <v>#N/A</v>
      </c>
      <c r="P772" s="24" t="str">
        <f>IFERROR(VLOOKUP(O772,HOSPITAIS_COM_DIVIDAS!A:E,5,FALSE),"")</f>
        <v/>
      </c>
    </row>
    <row r="773" spans="1:16" x14ac:dyDescent="0.25">
      <c r="A773" s="52" t="e">
        <f>Tabela410[[#This Row],[Status da Proposta]]</f>
        <v>#VALUE!</v>
      </c>
      <c r="B773" s="143">
        <f>MODALIDADE_1!A773</f>
        <v>0</v>
      </c>
      <c r="C773" s="142" t="e">
        <f>VLOOKUP(B773,MODALIDADE_1!A:B,2,FALSE)</f>
        <v>#N/A</v>
      </c>
      <c r="D773" s="142"/>
      <c r="E773" s="94" t="e">
        <f>VLOOKUP(B773,MODALIDADE_1!A:E,5,FALSE)</f>
        <v>#N/A</v>
      </c>
      <c r="F773" s="95" t="e">
        <f>VLOOKUP(B773,MODALIDADE_1!A:C,3,FALSE)</f>
        <v>#N/A</v>
      </c>
      <c r="G773" s="142" t="e">
        <f>VLOOKUP(B773,MODALIDADE_1!A:G,4,FALSE)</f>
        <v>#N/A</v>
      </c>
      <c r="H773" s="142" t="e">
        <f>VLOOKUP(B773,MODALIDADE_1!A:G,6,FALSE)</f>
        <v>#N/A</v>
      </c>
      <c r="I773" s="142" t="e">
        <f>VLOOKUP(B773,MODALIDADE_1!A:G,7,FALSE)</f>
        <v>#N/A</v>
      </c>
      <c r="J773" s="106" t="e">
        <f>VLOOKUP(Tabela410[[#This Row],[Proposta de Referência]],SIMP_M1!A:K,9,FALSE)</f>
        <v>#VALUE!</v>
      </c>
      <c r="K773" s="106" t="e">
        <f>VLOOKUP(Tabela410[[#This Row],[Proposta de Referência]],SIMP_M1!A:K,8,FALSE)</f>
        <v>#VALUE!</v>
      </c>
      <c r="L773" s="107" t="e">
        <f t="shared" si="52"/>
        <v>#VALUE!</v>
      </c>
      <c r="M773" s="107" t="e">
        <f t="shared" si="53"/>
        <v>#VALUE!</v>
      </c>
      <c r="N773" s="142" t="e">
        <f t="shared" si="54"/>
        <v>#VALUE!</v>
      </c>
      <c r="O773" s="142" t="e">
        <f t="shared" si="55"/>
        <v>#N/A</v>
      </c>
      <c r="P773" s="24" t="str">
        <f>IFERROR(VLOOKUP(O773,HOSPITAIS_COM_DIVIDAS!A:E,5,FALSE),"")</f>
        <v/>
      </c>
    </row>
    <row r="774" spans="1:16" x14ac:dyDescent="0.25">
      <c r="A774" s="52" t="e">
        <f>Tabela410[[#This Row],[Status da Proposta]]</f>
        <v>#VALUE!</v>
      </c>
      <c r="B774" s="143">
        <f>MODALIDADE_1!A774</f>
        <v>0</v>
      </c>
      <c r="C774" s="142" t="e">
        <f>VLOOKUP(B774,MODALIDADE_1!A:B,2,FALSE)</f>
        <v>#N/A</v>
      </c>
      <c r="D774" s="142"/>
      <c r="E774" s="94" t="e">
        <f>VLOOKUP(B774,MODALIDADE_1!A:E,5,FALSE)</f>
        <v>#N/A</v>
      </c>
      <c r="F774" s="95" t="e">
        <f>VLOOKUP(B774,MODALIDADE_1!A:C,3,FALSE)</f>
        <v>#N/A</v>
      </c>
      <c r="G774" s="142" t="e">
        <f>VLOOKUP(B774,MODALIDADE_1!A:G,4,FALSE)</f>
        <v>#N/A</v>
      </c>
      <c r="H774" s="142" t="e">
        <f>VLOOKUP(B774,MODALIDADE_1!A:G,6,FALSE)</f>
        <v>#N/A</v>
      </c>
      <c r="I774" s="142" t="e">
        <f>VLOOKUP(B774,MODALIDADE_1!A:G,7,FALSE)</f>
        <v>#N/A</v>
      </c>
      <c r="J774" s="106" t="e">
        <f>VLOOKUP(Tabela410[[#This Row],[Proposta de Referência]],SIMP_M1!A:K,9,FALSE)</f>
        <v>#VALUE!</v>
      </c>
      <c r="K774" s="106" t="e">
        <f>VLOOKUP(Tabela410[[#This Row],[Proposta de Referência]],SIMP_M1!A:K,8,FALSE)</f>
        <v>#VALUE!</v>
      </c>
      <c r="L774" s="107" t="e">
        <f t="shared" si="52"/>
        <v>#VALUE!</v>
      </c>
      <c r="M774" s="107" t="e">
        <f t="shared" si="53"/>
        <v>#VALUE!</v>
      </c>
      <c r="N774" s="142" t="e">
        <f t="shared" si="54"/>
        <v>#VALUE!</v>
      </c>
      <c r="O774" s="142" t="e">
        <f t="shared" si="55"/>
        <v>#N/A</v>
      </c>
      <c r="P774" s="24" t="str">
        <f>IFERROR(VLOOKUP(O774,HOSPITAIS_COM_DIVIDAS!A:E,5,FALSE),"")</f>
        <v/>
      </c>
    </row>
    <row r="775" spans="1:16" x14ac:dyDescent="0.25">
      <c r="A775" s="52" t="e">
        <f>Tabela410[[#This Row],[Status da Proposta]]</f>
        <v>#VALUE!</v>
      </c>
      <c r="B775" s="143">
        <f>MODALIDADE_1!A775</f>
        <v>0</v>
      </c>
      <c r="C775" s="142" t="e">
        <f>VLOOKUP(B775,MODALIDADE_1!A:B,2,FALSE)</f>
        <v>#N/A</v>
      </c>
      <c r="D775" s="142"/>
      <c r="E775" s="94" t="e">
        <f>VLOOKUP(B775,MODALIDADE_1!A:E,5,FALSE)</f>
        <v>#N/A</v>
      </c>
      <c r="F775" s="95" t="e">
        <f>VLOOKUP(B775,MODALIDADE_1!A:C,3,FALSE)</f>
        <v>#N/A</v>
      </c>
      <c r="G775" s="142" t="e">
        <f>VLOOKUP(B775,MODALIDADE_1!A:G,4,FALSE)</f>
        <v>#N/A</v>
      </c>
      <c r="H775" s="142" t="e">
        <f>VLOOKUP(B775,MODALIDADE_1!A:G,6,FALSE)</f>
        <v>#N/A</v>
      </c>
      <c r="I775" s="142" t="e">
        <f>VLOOKUP(B775,MODALIDADE_1!A:G,7,FALSE)</f>
        <v>#N/A</v>
      </c>
      <c r="J775" s="106" t="e">
        <f>VLOOKUP(Tabela410[[#This Row],[Proposta de Referência]],SIMP_M1!A:K,9,FALSE)</f>
        <v>#VALUE!</v>
      </c>
      <c r="K775" s="106" t="e">
        <f>VLOOKUP(Tabela410[[#This Row],[Proposta de Referência]],SIMP_M1!A:K,8,FALSE)</f>
        <v>#VALUE!</v>
      </c>
      <c r="L775" s="107" t="e">
        <f t="shared" si="52"/>
        <v>#VALUE!</v>
      </c>
      <c r="M775" s="107" t="e">
        <f t="shared" si="53"/>
        <v>#VALUE!</v>
      </c>
      <c r="N775" s="142" t="e">
        <f t="shared" si="54"/>
        <v>#VALUE!</v>
      </c>
      <c r="O775" s="142" t="e">
        <f t="shared" si="55"/>
        <v>#N/A</v>
      </c>
      <c r="P775" s="24" t="str">
        <f>IFERROR(VLOOKUP(O775,HOSPITAIS_COM_DIVIDAS!A:E,5,FALSE),"")</f>
        <v/>
      </c>
    </row>
    <row r="776" spans="1:16" x14ac:dyDescent="0.25">
      <c r="A776" s="52" t="e">
        <f>Tabela410[[#This Row],[Status da Proposta]]</f>
        <v>#VALUE!</v>
      </c>
      <c r="B776" s="143">
        <f>MODALIDADE_1!A776</f>
        <v>0</v>
      </c>
      <c r="C776" s="142" t="e">
        <f>VLOOKUP(B776,MODALIDADE_1!A:B,2,FALSE)</f>
        <v>#N/A</v>
      </c>
      <c r="D776" s="142"/>
      <c r="E776" s="94" t="e">
        <f>VLOOKUP(B776,MODALIDADE_1!A:E,5,FALSE)</f>
        <v>#N/A</v>
      </c>
      <c r="F776" s="95" t="e">
        <f>VLOOKUP(B776,MODALIDADE_1!A:C,3,FALSE)</f>
        <v>#N/A</v>
      </c>
      <c r="G776" s="142" t="e">
        <f>VLOOKUP(B776,MODALIDADE_1!A:G,4,FALSE)</f>
        <v>#N/A</v>
      </c>
      <c r="H776" s="142" t="e">
        <f>VLOOKUP(B776,MODALIDADE_1!A:G,6,FALSE)</f>
        <v>#N/A</v>
      </c>
      <c r="I776" s="142" t="e">
        <f>VLOOKUP(B776,MODALIDADE_1!A:G,7,FALSE)</f>
        <v>#N/A</v>
      </c>
      <c r="J776" s="106" t="e">
        <f>VLOOKUP(Tabela410[[#This Row],[Proposta de Referência]],SIMP_M1!A:K,9,FALSE)</f>
        <v>#VALUE!</v>
      </c>
      <c r="K776" s="106" t="e">
        <f>VLOOKUP(Tabela410[[#This Row],[Proposta de Referência]],SIMP_M1!A:K,8,FALSE)</f>
        <v>#VALUE!</v>
      </c>
      <c r="L776" s="107" t="e">
        <f t="shared" si="52"/>
        <v>#VALUE!</v>
      </c>
      <c r="M776" s="107" t="e">
        <f t="shared" si="53"/>
        <v>#VALUE!</v>
      </c>
      <c r="N776" s="142" t="e">
        <f t="shared" si="54"/>
        <v>#VALUE!</v>
      </c>
      <c r="O776" s="142" t="e">
        <f t="shared" si="55"/>
        <v>#N/A</v>
      </c>
      <c r="P776" s="24" t="str">
        <f>IFERROR(VLOOKUP(O776,HOSPITAIS_COM_DIVIDAS!A:E,5,FALSE),"")</f>
        <v/>
      </c>
    </row>
    <row r="777" spans="1:16" x14ac:dyDescent="0.25">
      <c r="A777" s="52" t="e">
        <f>Tabela410[[#This Row],[Status da Proposta]]</f>
        <v>#VALUE!</v>
      </c>
      <c r="B777" s="143">
        <f>MODALIDADE_1!A777</f>
        <v>0</v>
      </c>
      <c r="C777" s="142" t="e">
        <f>VLOOKUP(B777,MODALIDADE_1!A:B,2,FALSE)</f>
        <v>#N/A</v>
      </c>
      <c r="D777" s="142"/>
      <c r="E777" s="94" t="e">
        <f>VLOOKUP(B777,MODALIDADE_1!A:E,5,FALSE)</f>
        <v>#N/A</v>
      </c>
      <c r="F777" s="95" t="e">
        <f>VLOOKUP(B777,MODALIDADE_1!A:C,3,FALSE)</f>
        <v>#N/A</v>
      </c>
      <c r="G777" s="142" t="e">
        <f>VLOOKUP(B777,MODALIDADE_1!A:G,4,FALSE)</f>
        <v>#N/A</v>
      </c>
      <c r="H777" s="142" t="e">
        <f>VLOOKUP(B777,MODALIDADE_1!A:G,6,FALSE)</f>
        <v>#N/A</v>
      </c>
      <c r="I777" s="142" t="e">
        <f>VLOOKUP(B777,MODALIDADE_1!A:G,7,FALSE)</f>
        <v>#N/A</v>
      </c>
      <c r="J777" s="106" t="e">
        <f>VLOOKUP(Tabela410[[#This Row],[Proposta de Referência]],SIMP_M1!A:K,9,FALSE)</f>
        <v>#VALUE!</v>
      </c>
      <c r="K777" s="106" t="e">
        <f>VLOOKUP(Tabela410[[#This Row],[Proposta de Referência]],SIMP_M1!A:K,8,FALSE)</f>
        <v>#VALUE!</v>
      </c>
      <c r="L777" s="107" t="e">
        <f t="shared" si="52"/>
        <v>#VALUE!</v>
      </c>
      <c r="M777" s="107" t="e">
        <f t="shared" si="53"/>
        <v>#VALUE!</v>
      </c>
      <c r="N777" s="142" t="e">
        <f t="shared" si="54"/>
        <v>#VALUE!</v>
      </c>
      <c r="O777" s="142" t="e">
        <f t="shared" si="55"/>
        <v>#N/A</v>
      </c>
      <c r="P777" s="24" t="str">
        <f>IFERROR(VLOOKUP(O777,HOSPITAIS_COM_DIVIDAS!A:E,5,FALSE),"")</f>
        <v/>
      </c>
    </row>
    <row r="778" spans="1:16" x14ac:dyDescent="0.25">
      <c r="A778" s="52" t="e">
        <f>Tabela410[[#This Row],[Status da Proposta]]</f>
        <v>#VALUE!</v>
      </c>
      <c r="B778" s="143">
        <f>MODALIDADE_1!A778</f>
        <v>0</v>
      </c>
      <c r="C778" s="142" t="e">
        <f>VLOOKUP(B778,MODALIDADE_1!A:B,2,FALSE)</f>
        <v>#N/A</v>
      </c>
      <c r="D778" s="142"/>
      <c r="E778" s="94" t="e">
        <f>VLOOKUP(B778,MODALIDADE_1!A:E,5,FALSE)</f>
        <v>#N/A</v>
      </c>
      <c r="F778" s="95" t="e">
        <f>VLOOKUP(B778,MODALIDADE_1!A:C,3,FALSE)</f>
        <v>#N/A</v>
      </c>
      <c r="G778" s="142" t="e">
        <f>VLOOKUP(B778,MODALIDADE_1!A:G,4,FALSE)</f>
        <v>#N/A</v>
      </c>
      <c r="H778" s="142" t="e">
        <f>VLOOKUP(B778,MODALIDADE_1!A:G,6,FALSE)</f>
        <v>#N/A</v>
      </c>
      <c r="I778" s="142" t="e">
        <f>VLOOKUP(B778,MODALIDADE_1!A:G,7,FALSE)</f>
        <v>#N/A</v>
      </c>
      <c r="J778" s="106" t="e">
        <f>VLOOKUP(Tabela410[[#This Row],[Proposta de Referência]],SIMP_M1!A:K,9,FALSE)</f>
        <v>#VALUE!</v>
      </c>
      <c r="K778" s="106" t="e">
        <f>VLOOKUP(Tabela410[[#This Row],[Proposta de Referência]],SIMP_M1!A:K,8,FALSE)</f>
        <v>#VALUE!</v>
      </c>
      <c r="L778" s="107" t="e">
        <f t="shared" si="52"/>
        <v>#VALUE!</v>
      </c>
      <c r="M778" s="107" t="e">
        <f t="shared" si="53"/>
        <v>#VALUE!</v>
      </c>
      <c r="N778" s="142" t="e">
        <f t="shared" si="54"/>
        <v>#VALUE!</v>
      </c>
      <c r="O778" s="142" t="e">
        <f t="shared" si="55"/>
        <v>#N/A</v>
      </c>
      <c r="P778" s="24" t="str">
        <f>IFERROR(VLOOKUP(O778,HOSPITAIS_COM_DIVIDAS!A:E,5,FALSE),"")</f>
        <v/>
      </c>
    </row>
    <row r="779" spans="1:16" x14ac:dyDescent="0.25">
      <c r="A779" s="52" t="e">
        <f>Tabela410[[#This Row],[Status da Proposta]]</f>
        <v>#VALUE!</v>
      </c>
      <c r="B779" s="143">
        <f>MODALIDADE_1!A779</f>
        <v>0</v>
      </c>
      <c r="C779" s="142" t="e">
        <f>VLOOKUP(B779,MODALIDADE_1!A:B,2,FALSE)</f>
        <v>#N/A</v>
      </c>
      <c r="D779" s="142"/>
      <c r="E779" s="94" t="e">
        <f>VLOOKUP(B779,MODALIDADE_1!A:E,5,FALSE)</f>
        <v>#N/A</v>
      </c>
      <c r="F779" s="95" t="e">
        <f>VLOOKUP(B779,MODALIDADE_1!A:C,3,FALSE)</f>
        <v>#N/A</v>
      </c>
      <c r="G779" s="142" t="e">
        <f>VLOOKUP(B779,MODALIDADE_1!A:G,4,FALSE)</f>
        <v>#N/A</v>
      </c>
      <c r="H779" s="142" t="e">
        <f>VLOOKUP(B779,MODALIDADE_1!A:G,6,FALSE)</f>
        <v>#N/A</v>
      </c>
      <c r="I779" s="142" t="e">
        <f>VLOOKUP(B779,MODALIDADE_1!A:G,7,FALSE)</f>
        <v>#N/A</v>
      </c>
      <c r="J779" s="106" t="e">
        <f>VLOOKUP(Tabela410[[#This Row],[Proposta de Referência]],SIMP_M1!A:K,9,FALSE)</f>
        <v>#VALUE!</v>
      </c>
      <c r="K779" s="106" t="e">
        <f>VLOOKUP(Tabela410[[#This Row],[Proposta de Referência]],SIMP_M1!A:K,8,FALSE)</f>
        <v>#VALUE!</v>
      </c>
      <c r="L779" s="107" t="e">
        <f t="shared" si="52"/>
        <v>#VALUE!</v>
      </c>
      <c r="M779" s="107" t="e">
        <f t="shared" si="53"/>
        <v>#VALUE!</v>
      </c>
      <c r="N779" s="142" t="e">
        <f t="shared" si="54"/>
        <v>#VALUE!</v>
      </c>
      <c r="O779" s="142" t="e">
        <f t="shared" si="55"/>
        <v>#N/A</v>
      </c>
      <c r="P779" s="24" t="str">
        <f>IFERROR(VLOOKUP(O779,HOSPITAIS_COM_DIVIDAS!A:E,5,FALSE),"")</f>
        <v/>
      </c>
    </row>
    <row r="780" spans="1:16" x14ac:dyDescent="0.25">
      <c r="A780" s="52" t="e">
        <f>Tabela410[[#This Row],[Status da Proposta]]</f>
        <v>#VALUE!</v>
      </c>
      <c r="B780" s="143">
        <f>MODALIDADE_1!A780</f>
        <v>0</v>
      </c>
      <c r="C780" s="142" t="e">
        <f>VLOOKUP(B780,MODALIDADE_1!A:B,2,FALSE)</f>
        <v>#N/A</v>
      </c>
      <c r="D780" s="142"/>
      <c r="E780" s="94" t="e">
        <f>VLOOKUP(B780,MODALIDADE_1!A:E,5,FALSE)</f>
        <v>#N/A</v>
      </c>
      <c r="F780" s="95" t="e">
        <f>VLOOKUP(B780,MODALIDADE_1!A:C,3,FALSE)</f>
        <v>#N/A</v>
      </c>
      <c r="G780" s="142" t="e">
        <f>VLOOKUP(B780,MODALIDADE_1!A:G,4,FALSE)</f>
        <v>#N/A</v>
      </c>
      <c r="H780" s="142" t="e">
        <f>VLOOKUP(B780,MODALIDADE_1!A:G,6,FALSE)</f>
        <v>#N/A</v>
      </c>
      <c r="I780" s="142" t="e">
        <f>VLOOKUP(B780,MODALIDADE_1!A:G,7,FALSE)</f>
        <v>#N/A</v>
      </c>
      <c r="J780" s="106" t="e">
        <f>VLOOKUP(Tabela410[[#This Row],[Proposta de Referência]],SIMP_M1!A:K,9,FALSE)</f>
        <v>#VALUE!</v>
      </c>
      <c r="K780" s="106" t="e">
        <f>VLOOKUP(Tabela410[[#This Row],[Proposta de Referência]],SIMP_M1!A:K,8,FALSE)</f>
        <v>#VALUE!</v>
      </c>
      <c r="L780" s="107" t="e">
        <f t="shared" si="52"/>
        <v>#VALUE!</v>
      </c>
      <c r="M780" s="107" t="e">
        <f t="shared" si="53"/>
        <v>#VALUE!</v>
      </c>
      <c r="N780" s="142" t="e">
        <f t="shared" si="54"/>
        <v>#VALUE!</v>
      </c>
      <c r="O780" s="142" t="e">
        <f t="shared" si="55"/>
        <v>#N/A</v>
      </c>
      <c r="P780" s="24" t="str">
        <f>IFERROR(VLOOKUP(O780,HOSPITAIS_COM_DIVIDAS!A:E,5,FALSE),"")</f>
        <v/>
      </c>
    </row>
    <row r="781" spans="1:16" x14ac:dyDescent="0.25">
      <c r="A781" s="52" t="e">
        <f>Tabela410[[#This Row],[Status da Proposta]]</f>
        <v>#VALUE!</v>
      </c>
      <c r="B781" s="143">
        <f>MODALIDADE_1!A781</f>
        <v>0</v>
      </c>
      <c r="C781" s="142" t="e">
        <f>VLOOKUP(B781,MODALIDADE_1!A:B,2,FALSE)</f>
        <v>#N/A</v>
      </c>
      <c r="D781" s="142"/>
      <c r="E781" s="94" t="e">
        <f>VLOOKUP(B781,MODALIDADE_1!A:E,5,FALSE)</f>
        <v>#N/A</v>
      </c>
      <c r="F781" s="95" t="e">
        <f>VLOOKUP(B781,MODALIDADE_1!A:C,3,FALSE)</f>
        <v>#N/A</v>
      </c>
      <c r="G781" s="142" t="e">
        <f>VLOOKUP(B781,MODALIDADE_1!A:G,4,FALSE)</f>
        <v>#N/A</v>
      </c>
      <c r="H781" s="142" t="e">
        <f>VLOOKUP(B781,MODALIDADE_1!A:G,6,FALSE)</f>
        <v>#N/A</v>
      </c>
      <c r="I781" s="142" t="e">
        <f>VLOOKUP(B781,MODALIDADE_1!A:G,7,FALSE)</f>
        <v>#N/A</v>
      </c>
      <c r="J781" s="106" t="e">
        <f>VLOOKUP(Tabela410[[#This Row],[Proposta de Referência]],SIMP_M1!A:K,9,FALSE)</f>
        <v>#VALUE!</v>
      </c>
      <c r="K781" s="106" t="e">
        <f>VLOOKUP(Tabela410[[#This Row],[Proposta de Referência]],SIMP_M1!A:K,8,FALSE)</f>
        <v>#VALUE!</v>
      </c>
      <c r="L781" s="107" t="e">
        <f t="shared" si="52"/>
        <v>#VALUE!</v>
      </c>
      <c r="M781" s="107" t="e">
        <f t="shared" si="53"/>
        <v>#VALUE!</v>
      </c>
      <c r="N781" s="142" t="e">
        <f t="shared" si="54"/>
        <v>#VALUE!</v>
      </c>
      <c r="O781" s="142" t="e">
        <f t="shared" si="55"/>
        <v>#N/A</v>
      </c>
      <c r="P781" s="24" t="str">
        <f>IFERROR(VLOOKUP(O781,HOSPITAIS_COM_DIVIDAS!A:E,5,FALSE),"")</f>
        <v/>
      </c>
    </row>
    <row r="782" spans="1:16" x14ac:dyDescent="0.25">
      <c r="A782" s="52" t="e">
        <f>Tabela410[[#This Row],[Status da Proposta]]</f>
        <v>#VALUE!</v>
      </c>
      <c r="B782" s="143">
        <f>MODALIDADE_1!A782</f>
        <v>0</v>
      </c>
      <c r="C782" s="142" t="e">
        <f>VLOOKUP(B782,MODALIDADE_1!A:B,2,FALSE)</f>
        <v>#N/A</v>
      </c>
      <c r="D782" s="142"/>
      <c r="E782" s="94" t="e">
        <f>VLOOKUP(B782,MODALIDADE_1!A:E,5,FALSE)</f>
        <v>#N/A</v>
      </c>
      <c r="F782" s="95" t="e">
        <f>VLOOKUP(B782,MODALIDADE_1!A:C,3,FALSE)</f>
        <v>#N/A</v>
      </c>
      <c r="G782" s="142" t="e">
        <f>VLOOKUP(B782,MODALIDADE_1!A:G,4,FALSE)</f>
        <v>#N/A</v>
      </c>
      <c r="H782" s="142" t="e">
        <f>VLOOKUP(B782,MODALIDADE_1!A:G,6,FALSE)</f>
        <v>#N/A</v>
      </c>
      <c r="I782" s="142" t="e">
        <f>VLOOKUP(B782,MODALIDADE_1!A:G,7,FALSE)</f>
        <v>#N/A</v>
      </c>
      <c r="J782" s="106" t="e">
        <f>VLOOKUP(Tabela410[[#This Row],[Proposta de Referência]],SIMP_M1!A:K,9,FALSE)</f>
        <v>#VALUE!</v>
      </c>
      <c r="K782" s="106" t="e">
        <f>VLOOKUP(Tabela410[[#This Row],[Proposta de Referência]],SIMP_M1!A:K,8,FALSE)</f>
        <v>#VALUE!</v>
      </c>
      <c r="L782" s="107" t="e">
        <f t="shared" si="52"/>
        <v>#VALUE!</v>
      </c>
      <c r="M782" s="107" t="e">
        <f t="shared" si="53"/>
        <v>#VALUE!</v>
      </c>
      <c r="N782" s="142" t="e">
        <f t="shared" si="54"/>
        <v>#VALUE!</v>
      </c>
      <c r="O782" s="142" t="e">
        <f t="shared" si="55"/>
        <v>#N/A</v>
      </c>
      <c r="P782" s="24" t="str">
        <f>IFERROR(VLOOKUP(O782,HOSPITAIS_COM_DIVIDAS!A:E,5,FALSE),"")</f>
        <v/>
      </c>
    </row>
    <row r="783" spans="1:16" x14ac:dyDescent="0.25">
      <c r="A783" s="52" t="e">
        <f>Tabela410[[#This Row],[Status da Proposta]]</f>
        <v>#VALUE!</v>
      </c>
      <c r="B783" s="143">
        <f>MODALIDADE_1!A783</f>
        <v>0</v>
      </c>
      <c r="C783" s="142" t="e">
        <f>VLOOKUP(B783,MODALIDADE_1!A:B,2,FALSE)</f>
        <v>#N/A</v>
      </c>
      <c r="D783" s="142"/>
      <c r="E783" s="94" t="e">
        <f>VLOOKUP(B783,MODALIDADE_1!A:E,5,FALSE)</f>
        <v>#N/A</v>
      </c>
      <c r="F783" s="95" t="e">
        <f>VLOOKUP(B783,MODALIDADE_1!A:C,3,FALSE)</f>
        <v>#N/A</v>
      </c>
      <c r="G783" s="142" t="e">
        <f>VLOOKUP(B783,MODALIDADE_1!A:G,4,FALSE)</f>
        <v>#N/A</v>
      </c>
      <c r="H783" s="142" t="e">
        <f>VLOOKUP(B783,MODALIDADE_1!A:G,6,FALSE)</f>
        <v>#N/A</v>
      </c>
      <c r="I783" s="142" t="e">
        <f>VLOOKUP(B783,MODALIDADE_1!A:G,7,FALSE)</f>
        <v>#N/A</v>
      </c>
      <c r="J783" s="106" t="e">
        <f>VLOOKUP(Tabela410[[#This Row],[Proposta de Referência]],SIMP_M1!A:K,9,FALSE)</f>
        <v>#VALUE!</v>
      </c>
      <c r="K783" s="106" t="e">
        <f>VLOOKUP(Tabela410[[#This Row],[Proposta de Referência]],SIMP_M1!A:K,8,FALSE)</f>
        <v>#VALUE!</v>
      </c>
      <c r="L783" s="107" t="e">
        <f t="shared" si="52"/>
        <v>#VALUE!</v>
      </c>
      <c r="M783" s="107" t="e">
        <f t="shared" si="53"/>
        <v>#VALUE!</v>
      </c>
      <c r="N783" s="142" t="e">
        <f t="shared" si="54"/>
        <v>#VALUE!</v>
      </c>
      <c r="O783" s="142" t="e">
        <f t="shared" si="55"/>
        <v>#N/A</v>
      </c>
      <c r="P783" s="24" t="str">
        <f>IFERROR(VLOOKUP(O783,HOSPITAIS_COM_DIVIDAS!A:E,5,FALSE),"")</f>
        <v/>
      </c>
    </row>
    <row r="784" spans="1:16" x14ac:dyDescent="0.25">
      <c r="A784" s="52" t="e">
        <f>Tabela410[[#This Row],[Status da Proposta]]</f>
        <v>#VALUE!</v>
      </c>
      <c r="B784" s="143">
        <f>MODALIDADE_1!A784</f>
        <v>0</v>
      </c>
      <c r="C784" s="142" t="e">
        <f>VLOOKUP(B784,MODALIDADE_1!A:B,2,FALSE)</f>
        <v>#N/A</v>
      </c>
      <c r="D784" s="142"/>
      <c r="E784" s="94" t="e">
        <f>VLOOKUP(B784,MODALIDADE_1!A:E,5,FALSE)</f>
        <v>#N/A</v>
      </c>
      <c r="F784" s="95" t="e">
        <f>VLOOKUP(B784,MODALIDADE_1!A:C,3,FALSE)</f>
        <v>#N/A</v>
      </c>
      <c r="G784" s="142" t="e">
        <f>VLOOKUP(B784,MODALIDADE_1!A:G,4,FALSE)</f>
        <v>#N/A</v>
      </c>
      <c r="H784" s="142" t="e">
        <f>VLOOKUP(B784,MODALIDADE_1!A:G,6,FALSE)</f>
        <v>#N/A</v>
      </c>
      <c r="I784" s="142" t="e">
        <f>VLOOKUP(B784,MODALIDADE_1!A:G,7,FALSE)</f>
        <v>#N/A</v>
      </c>
      <c r="J784" s="106" t="e">
        <f>VLOOKUP(Tabela410[[#This Row],[Proposta de Referência]],SIMP_M1!A:K,9,FALSE)</f>
        <v>#VALUE!</v>
      </c>
      <c r="K784" s="106" t="e">
        <f>VLOOKUP(Tabela410[[#This Row],[Proposta de Referência]],SIMP_M1!A:K,8,FALSE)</f>
        <v>#VALUE!</v>
      </c>
      <c r="L784" s="107" t="e">
        <f t="shared" si="52"/>
        <v>#VALUE!</v>
      </c>
      <c r="M784" s="107" t="e">
        <f t="shared" si="53"/>
        <v>#VALUE!</v>
      </c>
      <c r="N784" s="142" t="e">
        <f t="shared" si="54"/>
        <v>#VALUE!</v>
      </c>
      <c r="O784" s="142" t="e">
        <f t="shared" si="55"/>
        <v>#N/A</v>
      </c>
      <c r="P784" s="24" t="str">
        <f>IFERROR(VLOOKUP(O784,HOSPITAIS_COM_DIVIDAS!A:E,5,FALSE),"")</f>
        <v/>
      </c>
    </row>
    <row r="785" spans="1:16" x14ac:dyDescent="0.25">
      <c r="A785" s="52" t="e">
        <f>Tabela410[[#This Row],[Status da Proposta]]</f>
        <v>#VALUE!</v>
      </c>
      <c r="B785" s="143">
        <f>MODALIDADE_1!A785</f>
        <v>0</v>
      </c>
      <c r="C785" s="142" t="e">
        <f>VLOOKUP(B785,MODALIDADE_1!A:B,2,FALSE)</f>
        <v>#N/A</v>
      </c>
      <c r="D785" s="142"/>
      <c r="E785" s="94" t="e">
        <f>VLOOKUP(B785,MODALIDADE_1!A:E,5,FALSE)</f>
        <v>#N/A</v>
      </c>
      <c r="F785" s="95" t="e">
        <f>VLOOKUP(B785,MODALIDADE_1!A:C,3,FALSE)</f>
        <v>#N/A</v>
      </c>
      <c r="G785" s="142" t="e">
        <f>VLOOKUP(B785,MODALIDADE_1!A:G,4,FALSE)</f>
        <v>#N/A</v>
      </c>
      <c r="H785" s="142" t="e">
        <f>VLOOKUP(B785,MODALIDADE_1!A:G,6,FALSE)</f>
        <v>#N/A</v>
      </c>
      <c r="I785" s="142" t="e">
        <f>VLOOKUP(B785,MODALIDADE_1!A:G,7,FALSE)</f>
        <v>#N/A</v>
      </c>
      <c r="J785" s="106" t="e">
        <f>VLOOKUP(Tabela410[[#This Row],[Proposta de Referência]],SIMP_M1!A:K,9,FALSE)</f>
        <v>#VALUE!</v>
      </c>
      <c r="K785" s="106" t="e">
        <f>VLOOKUP(Tabela410[[#This Row],[Proposta de Referência]],SIMP_M1!A:K,8,FALSE)</f>
        <v>#VALUE!</v>
      </c>
      <c r="L785" s="107" t="e">
        <f t="shared" si="52"/>
        <v>#VALUE!</v>
      </c>
      <c r="M785" s="107" t="e">
        <f t="shared" si="53"/>
        <v>#VALUE!</v>
      </c>
      <c r="N785" s="142" t="e">
        <f t="shared" si="54"/>
        <v>#VALUE!</v>
      </c>
      <c r="O785" s="142" t="e">
        <f t="shared" si="55"/>
        <v>#N/A</v>
      </c>
      <c r="P785" s="24" t="str">
        <f>IFERROR(VLOOKUP(O785,HOSPITAIS_COM_DIVIDAS!A:E,5,FALSE),"")</f>
        <v/>
      </c>
    </row>
    <row r="786" spans="1:16" x14ac:dyDescent="0.25">
      <c r="A786" s="52" t="e">
        <f>Tabela410[[#This Row],[Status da Proposta]]</f>
        <v>#VALUE!</v>
      </c>
      <c r="B786" s="143">
        <f>MODALIDADE_1!A786</f>
        <v>0</v>
      </c>
      <c r="C786" s="142" t="e">
        <f>VLOOKUP(B786,MODALIDADE_1!A:B,2,FALSE)</f>
        <v>#N/A</v>
      </c>
      <c r="D786" s="142"/>
      <c r="E786" s="94" t="e">
        <f>VLOOKUP(B786,MODALIDADE_1!A:E,5,FALSE)</f>
        <v>#N/A</v>
      </c>
      <c r="F786" s="95" t="e">
        <f>VLOOKUP(B786,MODALIDADE_1!A:C,3,FALSE)</f>
        <v>#N/A</v>
      </c>
      <c r="G786" s="142" t="e">
        <f>VLOOKUP(B786,MODALIDADE_1!A:G,4,FALSE)</f>
        <v>#N/A</v>
      </c>
      <c r="H786" s="142" t="e">
        <f>VLOOKUP(B786,MODALIDADE_1!A:G,6,FALSE)</f>
        <v>#N/A</v>
      </c>
      <c r="I786" s="142" t="e">
        <f>VLOOKUP(B786,MODALIDADE_1!A:G,7,FALSE)</f>
        <v>#N/A</v>
      </c>
      <c r="J786" s="106" t="e">
        <f>VLOOKUP(Tabela410[[#This Row],[Proposta de Referência]],SIMP_M1!A:K,9,FALSE)</f>
        <v>#VALUE!</v>
      </c>
      <c r="K786" s="106" t="e">
        <f>VLOOKUP(Tabela410[[#This Row],[Proposta de Referência]],SIMP_M1!A:K,8,FALSE)</f>
        <v>#VALUE!</v>
      </c>
      <c r="L786" s="107" t="e">
        <f t="shared" si="52"/>
        <v>#VALUE!</v>
      </c>
      <c r="M786" s="107" t="e">
        <f t="shared" si="53"/>
        <v>#VALUE!</v>
      </c>
      <c r="N786" s="142" t="e">
        <f t="shared" si="54"/>
        <v>#VALUE!</v>
      </c>
      <c r="O786" s="142" t="e">
        <f t="shared" si="55"/>
        <v>#N/A</v>
      </c>
      <c r="P786" s="24" t="str">
        <f>IFERROR(VLOOKUP(O786,HOSPITAIS_COM_DIVIDAS!A:E,5,FALSE),"")</f>
        <v/>
      </c>
    </row>
    <row r="787" spans="1:16" x14ac:dyDescent="0.25">
      <c r="A787" s="52" t="e">
        <f>Tabela410[[#This Row],[Status da Proposta]]</f>
        <v>#VALUE!</v>
      </c>
      <c r="B787" s="143">
        <f>MODALIDADE_1!A787</f>
        <v>0</v>
      </c>
      <c r="C787" s="142" t="e">
        <f>VLOOKUP(B787,MODALIDADE_1!A:B,2,FALSE)</f>
        <v>#N/A</v>
      </c>
      <c r="D787" s="142"/>
      <c r="E787" s="94" t="e">
        <f>VLOOKUP(B787,MODALIDADE_1!A:E,5,FALSE)</f>
        <v>#N/A</v>
      </c>
      <c r="F787" s="95" t="e">
        <f>VLOOKUP(B787,MODALIDADE_1!A:C,3,FALSE)</f>
        <v>#N/A</v>
      </c>
      <c r="G787" s="142" t="e">
        <f>VLOOKUP(B787,MODALIDADE_1!A:G,4,FALSE)</f>
        <v>#N/A</v>
      </c>
      <c r="H787" s="142" t="e">
        <f>VLOOKUP(B787,MODALIDADE_1!A:G,6,FALSE)</f>
        <v>#N/A</v>
      </c>
      <c r="I787" s="142" t="e">
        <f>VLOOKUP(B787,MODALIDADE_1!A:G,7,FALSE)</f>
        <v>#N/A</v>
      </c>
      <c r="J787" s="106" t="e">
        <f>VLOOKUP(Tabela410[[#This Row],[Proposta de Referência]],SIMP_M1!A:K,9,FALSE)</f>
        <v>#VALUE!</v>
      </c>
      <c r="K787" s="106" t="e">
        <f>VLOOKUP(Tabela410[[#This Row],[Proposta de Referência]],SIMP_M1!A:K,8,FALSE)</f>
        <v>#VALUE!</v>
      </c>
      <c r="L787" s="107" t="e">
        <f t="shared" si="52"/>
        <v>#VALUE!</v>
      </c>
      <c r="M787" s="107" t="e">
        <f t="shared" si="53"/>
        <v>#VALUE!</v>
      </c>
      <c r="N787" s="142" t="e">
        <f t="shared" si="54"/>
        <v>#VALUE!</v>
      </c>
      <c r="O787" s="142" t="e">
        <f t="shared" si="55"/>
        <v>#N/A</v>
      </c>
      <c r="P787" s="24" t="str">
        <f>IFERROR(VLOOKUP(O787,HOSPITAIS_COM_DIVIDAS!A:E,5,FALSE),"")</f>
        <v/>
      </c>
    </row>
    <row r="788" spans="1:16" x14ac:dyDescent="0.25">
      <c r="A788" s="52" t="e">
        <f>Tabela410[[#This Row],[Status da Proposta]]</f>
        <v>#VALUE!</v>
      </c>
      <c r="B788" s="143">
        <f>MODALIDADE_1!A788</f>
        <v>0</v>
      </c>
      <c r="C788" s="142" t="e">
        <f>VLOOKUP(B788,MODALIDADE_1!A:B,2,FALSE)</f>
        <v>#N/A</v>
      </c>
      <c r="D788" s="142"/>
      <c r="E788" s="94" t="e">
        <f>VLOOKUP(B788,MODALIDADE_1!A:E,5,FALSE)</f>
        <v>#N/A</v>
      </c>
      <c r="F788" s="95" t="e">
        <f>VLOOKUP(B788,MODALIDADE_1!A:C,3,FALSE)</f>
        <v>#N/A</v>
      </c>
      <c r="G788" s="142" t="e">
        <f>VLOOKUP(B788,MODALIDADE_1!A:G,4,FALSE)</f>
        <v>#N/A</v>
      </c>
      <c r="H788" s="142" t="e">
        <f>VLOOKUP(B788,MODALIDADE_1!A:G,6,FALSE)</f>
        <v>#N/A</v>
      </c>
      <c r="I788" s="142" t="e">
        <f>VLOOKUP(B788,MODALIDADE_1!A:G,7,FALSE)</f>
        <v>#N/A</v>
      </c>
      <c r="J788" s="106" t="e">
        <f>VLOOKUP(Tabela410[[#This Row],[Proposta de Referência]],SIMP_M1!A:K,9,FALSE)</f>
        <v>#VALUE!</v>
      </c>
      <c r="K788" s="106" t="e">
        <f>VLOOKUP(Tabela410[[#This Row],[Proposta de Referência]],SIMP_M1!A:K,8,FALSE)</f>
        <v>#VALUE!</v>
      </c>
      <c r="L788" s="107" t="e">
        <f t="shared" si="52"/>
        <v>#VALUE!</v>
      </c>
      <c r="M788" s="107" t="e">
        <f t="shared" si="53"/>
        <v>#VALUE!</v>
      </c>
      <c r="N788" s="142" t="e">
        <f t="shared" si="54"/>
        <v>#VALUE!</v>
      </c>
      <c r="O788" s="142" t="e">
        <f t="shared" si="55"/>
        <v>#N/A</v>
      </c>
      <c r="P788" s="24" t="str">
        <f>IFERROR(VLOOKUP(O788,HOSPITAIS_COM_DIVIDAS!A:E,5,FALSE),"")</f>
        <v/>
      </c>
    </row>
    <row r="789" spans="1:16" x14ac:dyDescent="0.25">
      <c r="A789" s="52" t="e">
        <f>Tabela410[[#This Row],[Status da Proposta]]</f>
        <v>#VALUE!</v>
      </c>
      <c r="B789" s="143">
        <f>MODALIDADE_1!A789</f>
        <v>0</v>
      </c>
      <c r="C789" s="142" t="e">
        <f>VLOOKUP(B789,MODALIDADE_1!A:B,2,FALSE)</f>
        <v>#N/A</v>
      </c>
      <c r="D789" s="142"/>
      <c r="E789" s="94" t="e">
        <f>VLOOKUP(B789,MODALIDADE_1!A:E,5,FALSE)</f>
        <v>#N/A</v>
      </c>
      <c r="F789" s="95" t="e">
        <f>VLOOKUP(B789,MODALIDADE_1!A:C,3,FALSE)</f>
        <v>#N/A</v>
      </c>
      <c r="G789" s="142" t="e">
        <f>VLOOKUP(B789,MODALIDADE_1!A:G,4,FALSE)</f>
        <v>#N/A</v>
      </c>
      <c r="H789" s="142" t="e">
        <f>VLOOKUP(B789,MODALIDADE_1!A:G,6,FALSE)</f>
        <v>#N/A</v>
      </c>
      <c r="I789" s="142" t="e">
        <f>VLOOKUP(B789,MODALIDADE_1!A:G,7,FALSE)</f>
        <v>#N/A</v>
      </c>
      <c r="J789" s="106" t="e">
        <f>VLOOKUP(Tabela410[[#This Row],[Proposta de Referência]],SIMP_M1!A:K,9,FALSE)</f>
        <v>#VALUE!</v>
      </c>
      <c r="K789" s="106" t="e">
        <f>VLOOKUP(Tabela410[[#This Row],[Proposta de Referência]],SIMP_M1!A:K,8,FALSE)</f>
        <v>#VALUE!</v>
      </c>
      <c r="L789" s="107" t="e">
        <f t="shared" si="52"/>
        <v>#VALUE!</v>
      </c>
      <c r="M789" s="107" t="e">
        <f t="shared" si="53"/>
        <v>#VALUE!</v>
      </c>
      <c r="N789" s="142" t="e">
        <f t="shared" si="54"/>
        <v>#VALUE!</v>
      </c>
      <c r="O789" s="142" t="e">
        <f t="shared" si="55"/>
        <v>#N/A</v>
      </c>
      <c r="P789" s="24" t="str">
        <f>IFERROR(VLOOKUP(O789,HOSPITAIS_COM_DIVIDAS!A:E,5,FALSE),"")</f>
        <v/>
      </c>
    </row>
    <row r="790" spans="1:16" x14ac:dyDescent="0.25">
      <c r="A790" s="52" t="e">
        <f>Tabela410[[#This Row],[Status da Proposta]]</f>
        <v>#VALUE!</v>
      </c>
      <c r="B790" s="143">
        <f>MODALIDADE_1!A790</f>
        <v>0</v>
      </c>
      <c r="C790" s="142" t="e">
        <f>VLOOKUP(B790,MODALIDADE_1!A:B,2,FALSE)</f>
        <v>#N/A</v>
      </c>
      <c r="D790" s="142"/>
      <c r="E790" s="94" t="e">
        <f>VLOOKUP(B790,MODALIDADE_1!A:E,5,FALSE)</f>
        <v>#N/A</v>
      </c>
      <c r="F790" s="95" t="e">
        <f>VLOOKUP(B790,MODALIDADE_1!A:C,3,FALSE)</f>
        <v>#N/A</v>
      </c>
      <c r="G790" s="142" t="e">
        <f>VLOOKUP(B790,MODALIDADE_1!A:G,4,FALSE)</f>
        <v>#N/A</v>
      </c>
      <c r="H790" s="142" t="e">
        <f>VLOOKUP(B790,MODALIDADE_1!A:G,6,FALSE)</f>
        <v>#N/A</v>
      </c>
      <c r="I790" s="142" t="e">
        <f>VLOOKUP(B790,MODALIDADE_1!A:G,7,FALSE)</f>
        <v>#N/A</v>
      </c>
      <c r="J790" s="106" t="e">
        <f>VLOOKUP(Tabela410[[#This Row],[Proposta de Referência]],SIMP_M1!A:K,9,FALSE)</f>
        <v>#VALUE!</v>
      </c>
      <c r="K790" s="106" t="e">
        <f>VLOOKUP(Tabela410[[#This Row],[Proposta de Referência]],SIMP_M1!A:K,8,FALSE)</f>
        <v>#VALUE!</v>
      </c>
      <c r="L790" s="107" t="e">
        <f t="shared" si="52"/>
        <v>#VALUE!</v>
      </c>
      <c r="M790" s="107" t="e">
        <f t="shared" si="53"/>
        <v>#VALUE!</v>
      </c>
      <c r="N790" s="142" t="e">
        <f t="shared" si="54"/>
        <v>#VALUE!</v>
      </c>
      <c r="O790" s="142" t="e">
        <f t="shared" si="55"/>
        <v>#N/A</v>
      </c>
      <c r="P790" s="24" t="str">
        <f>IFERROR(VLOOKUP(O790,HOSPITAIS_COM_DIVIDAS!A:E,5,FALSE),"")</f>
        <v/>
      </c>
    </row>
    <row r="791" spans="1:16" x14ac:dyDescent="0.25">
      <c r="A791" s="52" t="e">
        <f>Tabela410[[#This Row],[Status da Proposta]]</f>
        <v>#VALUE!</v>
      </c>
      <c r="B791" s="143">
        <f>MODALIDADE_1!A791</f>
        <v>0</v>
      </c>
      <c r="C791" s="142" t="e">
        <f>VLOOKUP(B791,MODALIDADE_1!A:B,2,FALSE)</f>
        <v>#N/A</v>
      </c>
      <c r="D791" s="142"/>
      <c r="E791" s="94" t="e">
        <f>VLOOKUP(B791,MODALIDADE_1!A:E,5,FALSE)</f>
        <v>#N/A</v>
      </c>
      <c r="F791" s="95" t="e">
        <f>VLOOKUP(B791,MODALIDADE_1!A:C,3,FALSE)</f>
        <v>#N/A</v>
      </c>
      <c r="G791" s="142" t="e">
        <f>VLOOKUP(B791,MODALIDADE_1!A:G,4,FALSE)</f>
        <v>#N/A</v>
      </c>
      <c r="H791" s="142" t="e">
        <f>VLOOKUP(B791,MODALIDADE_1!A:G,6,FALSE)</f>
        <v>#N/A</v>
      </c>
      <c r="I791" s="142" t="e">
        <f>VLOOKUP(B791,MODALIDADE_1!A:G,7,FALSE)</f>
        <v>#N/A</v>
      </c>
      <c r="J791" s="106" t="e">
        <f>VLOOKUP(Tabela410[[#This Row],[Proposta de Referência]],SIMP_M1!A:K,9,FALSE)</f>
        <v>#VALUE!</v>
      </c>
      <c r="K791" s="106" t="e">
        <f>VLOOKUP(Tabela410[[#This Row],[Proposta de Referência]],SIMP_M1!A:K,8,FALSE)</f>
        <v>#VALUE!</v>
      </c>
      <c r="L791" s="107" t="e">
        <f t="shared" si="52"/>
        <v>#VALUE!</v>
      </c>
      <c r="M791" s="107" t="e">
        <f t="shared" si="53"/>
        <v>#VALUE!</v>
      </c>
      <c r="N791" s="142" t="e">
        <f t="shared" si="54"/>
        <v>#VALUE!</v>
      </c>
      <c r="O791" s="142" t="e">
        <f t="shared" si="55"/>
        <v>#N/A</v>
      </c>
      <c r="P791" s="24" t="str">
        <f>IFERROR(VLOOKUP(O791,HOSPITAIS_COM_DIVIDAS!A:E,5,FALSE),"")</f>
        <v/>
      </c>
    </row>
    <row r="792" spans="1:16" x14ac:dyDescent="0.25">
      <c r="A792" s="52" t="e">
        <f>Tabela410[[#This Row],[Status da Proposta]]</f>
        <v>#VALUE!</v>
      </c>
      <c r="B792" s="143">
        <f>MODALIDADE_1!A792</f>
        <v>0</v>
      </c>
      <c r="C792" s="142" t="e">
        <f>VLOOKUP(B792,MODALIDADE_1!A:B,2,FALSE)</f>
        <v>#N/A</v>
      </c>
      <c r="D792" s="142"/>
      <c r="E792" s="94" t="e">
        <f>VLOOKUP(B792,MODALIDADE_1!A:E,5,FALSE)</f>
        <v>#N/A</v>
      </c>
      <c r="F792" s="95" t="e">
        <f>VLOOKUP(B792,MODALIDADE_1!A:C,3,FALSE)</f>
        <v>#N/A</v>
      </c>
      <c r="G792" s="142" t="e">
        <f>VLOOKUP(B792,MODALIDADE_1!A:G,4,FALSE)</f>
        <v>#N/A</v>
      </c>
      <c r="H792" s="142" t="e">
        <f>VLOOKUP(B792,MODALIDADE_1!A:G,6,FALSE)</f>
        <v>#N/A</v>
      </c>
      <c r="I792" s="142" t="e">
        <f>VLOOKUP(B792,MODALIDADE_1!A:G,7,FALSE)</f>
        <v>#N/A</v>
      </c>
      <c r="J792" s="106" t="e">
        <f>VLOOKUP(Tabela410[[#This Row],[Proposta de Referência]],SIMP_M1!A:K,9,FALSE)</f>
        <v>#VALUE!</v>
      </c>
      <c r="K792" s="106" t="e">
        <f>VLOOKUP(Tabela410[[#This Row],[Proposta de Referência]],SIMP_M1!A:K,8,FALSE)</f>
        <v>#VALUE!</v>
      </c>
      <c r="L792" s="107" t="e">
        <f t="shared" si="52"/>
        <v>#VALUE!</v>
      </c>
      <c r="M792" s="107" t="e">
        <f t="shared" si="53"/>
        <v>#VALUE!</v>
      </c>
      <c r="N792" s="142" t="e">
        <f t="shared" si="54"/>
        <v>#VALUE!</v>
      </c>
      <c r="O792" s="142" t="e">
        <f t="shared" si="55"/>
        <v>#N/A</v>
      </c>
      <c r="P792" s="24" t="str">
        <f>IFERROR(VLOOKUP(O792,HOSPITAIS_COM_DIVIDAS!A:E,5,FALSE),"")</f>
        <v/>
      </c>
    </row>
    <row r="793" spans="1:16" x14ac:dyDescent="0.25">
      <c r="A793" s="52" t="e">
        <f>Tabela410[[#This Row],[Status da Proposta]]</f>
        <v>#VALUE!</v>
      </c>
      <c r="B793" s="143">
        <f>MODALIDADE_1!A793</f>
        <v>0</v>
      </c>
      <c r="C793" s="142" t="e">
        <f>VLOOKUP(B793,MODALIDADE_1!A:B,2,FALSE)</f>
        <v>#N/A</v>
      </c>
      <c r="D793" s="142"/>
      <c r="E793" s="94" t="e">
        <f>VLOOKUP(B793,MODALIDADE_1!A:E,5,FALSE)</f>
        <v>#N/A</v>
      </c>
      <c r="F793" s="95" t="e">
        <f>VLOOKUP(B793,MODALIDADE_1!A:C,3,FALSE)</f>
        <v>#N/A</v>
      </c>
      <c r="G793" s="142" t="e">
        <f>VLOOKUP(B793,MODALIDADE_1!A:G,4,FALSE)</f>
        <v>#N/A</v>
      </c>
      <c r="H793" s="142" t="e">
        <f>VLOOKUP(B793,MODALIDADE_1!A:G,6,FALSE)</f>
        <v>#N/A</v>
      </c>
      <c r="I793" s="142" t="e">
        <f>VLOOKUP(B793,MODALIDADE_1!A:G,7,FALSE)</f>
        <v>#N/A</v>
      </c>
      <c r="J793" s="106" t="e">
        <f>VLOOKUP(Tabela410[[#This Row],[Proposta de Referência]],SIMP_M1!A:K,9,FALSE)</f>
        <v>#VALUE!</v>
      </c>
      <c r="K793" s="106" t="e">
        <f>VLOOKUP(Tabela410[[#This Row],[Proposta de Referência]],SIMP_M1!A:K,8,FALSE)</f>
        <v>#VALUE!</v>
      </c>
      <c r="L793" s="107" t="e">
        <f t="shared" si="52"/>
        <v>#VALUE!</v>
      </c>
      <c r="M793" s="107" t="e">
        <f t="shared" si="53"/>
        <v>#VALUE!</v>
      </c>
      <c r="N793" s="142" t="e">
        <f t="shared" si="54"/>
        <v>#VALUE!</v>
      </c>
      <c r="O793" s="142" t="e">
        <f t="shared" si="55"/>
        <v>#N/A</v>
      </c>
      <c r="P793" s="24" t="str">
        <f>IFERROR(VLOOKUP(O793,HOSPITAIS_COM_DIVIDAS!A:E,5,FALSE),"")</f>
        <v/>
      </c>
    </row>
    <row r="794" spans="1:16" x14ac:dyDescent="0.25">
      <c r="A794" s="52" t="e">
        <f>Tabela410[[#This Row],[Status da Proposta]]</f>
        <v>#VALUE!</v>
      </c>
      <c r="B794" s="143">
        <f>MODALIDADE_1!A794</f>
        <v>0</v>
      </c>
      <c r="C794" s="142" t="e">
        <f>VLOOKUP(B794,MODALIDADE_1!A:B,2,FALSE)</f>
        <v>#N/A</v>
      </c>
      <c r="D794" s="142"/>
      <c r="E794" s="94" t="e">
        <f>VLOOKUP(B794,MODALIDADE_1!A:E,5,FALSE)</f>
        <v>#N/A</v>
      </c>
      <c r="F794" s="95" t="e">
        <f>VLOOKUP(B794,MODALIDADE_1!A:C,3,FALSE)</f>
        <v>#N/A</v>
      </c>
      <c r="G794" s="142" t="e">
        <f>VLOOKUP(B794,MODALIDADE_1!A:G,4,FALSE)</f>
        <v>#N/A</v>
      </c>
      <c r="H794" s="142" t="e">
        <f>VLOOKUP(B794,MODALIDADE_1!A:G,6,FALSE)</f>
        <v>#N/A</v>
      </c>
      <c r="I794" s="142" t="e">
        <f>VLOOKUP(B794,MODALIDADE_1!A:G,7,FALSE)</f>
        <v>#N/A</v>
      </c>
      <c r="J794" s="106" t="e">
        <f>VLOOKUP(Tabela410[[#This Row],[Proposta de Referência]],SIMP_M1!A:K,9,FALSE)</f>
        <v>#VALUE!</v>
      </c>
      <c r="K794" s="106" t="e">
        <f>VLOOKUP(Tabela410[[#This Row],[Proposta de Referência]],SIMP_M1!A:K,8,FALSE)</f>
        <v>#VALUE!</v>
      </c>
      <c r="L794" s="107" t="e">
        <f t="shared" si="52"/>
        <v>#VALUE!</v>
      </c>
      <c r="M794" s="107" t="e">
        <f t="shared" si="53"/>
        <v>#VALUE!</v>
      </c>
      <c r="N794" s="142" t="e">
        <f t="shared" si="54"/>
        <v>#VALUE!</v>
      </c>
      <c r="O794" s="142" t="e">
        <f t="shared" si="55"/>
        <v>#N/A</v>
      </c>
      <c r="P794" s="24" t="str">
        <f>IFERROR(VLOOKUP(O794,HOSPITAIS_COM_DIVIDAS!A:E,5,FALSE),"")</f>
        <v/>
      </c>
    </row>
    <row r="795" spans="1:16" x14ac:dyDescent="0.25">
      <c r="A795" s="52" t="e">
        <f>Tabela410[[#This Row],[Status da Proposta]]</f>
        <v>#VALUE!</v>
      </c>
      <c r="B795" s="143">
        <f>MODALIDADE_1!A795</f>
        <v>0</v>
      </c>
      <c r="C795" s="142" t="e">
        <f>VLOOKUP(B795,MODALIDADE_1!A:B,2,FALSE)</f>
        <v>#N/A</v>
      </c>
      <c r="D795" s="142"/>
      <c r="E795" s="94" t="e">
        <f>VLOOKUP(B795,MODALIDADE_1!A:E,5,FALSE)</f>
        <v>#N/A</v>
      </c>
      <c r="F795" s="95" t="e">
        <f>VLOOKUP(B795,MODALIDADE_1!A:C,3,FALSE)</f>
        <v>#N/A</v>
      </c>
      <c r="G795" s="142" t="e">
        <f>VLOOKUP(B795,MODALIDADE_1!A:G,4,FALSE)</f>
        <v>#N/A</v>
      </c>
      <c r="H795" s="142" t="e">
        <f>VLOOKUP(B795,MODALIDADE_1!A:G,6,FALSE)</f>
        <v>#N/A</v>
      </c>
      <c r="I795" s="142" t="e">
        <f>VLOOKUP(B795,MODALIDADE_1!A:G,7,FALSE)</f>
        <v>#N/A</v>
      </c>
      <c r="J795" s="106" t="e">
        <f>VLOOKUP(Tabela410[[#This Row],[Proposta de Referência]],SIMP_M1!A:K,9,FALSE)</f>
        <v>#VALUE!</v>
      </c>
      <c r="K795" s="106" t="e">
        <f>VLOOKUP(Tabela410[[#This Row],[Proposta de Referência]],SIMP_M1!A:K,8,FALSE)</f>
        <v>#VALUE!</v>
      </c>
      <c r="L795" s="107" t="e">
        <f t="shared" si="52"/>
        <v>#VALUE!</v>
      </c>
      <c r="M795" s="107" t="e">
        <f t="shared" si="53"/>
        <v>#VALUE!</v>
      </c>
      <c r="N795" s="142" t="e">
        <f t="shared" si="54"/>
        <v>#VALUE!</v>
      </c>
      <c r="O795" s="142" t="e">
        <f t="shared" si="55"/>
        <v>#N/A</v>
      </c>
      <c r="P795" s="24" t="str">
        <f>IFERROR(VLOOKUP(O795,HOSPITAIS_COM_DIVIDAS!A:E,5,FALSE),"")</f>
        <v/>
      </c>
    </row>
    <row r="796" spans="1:16" x14ac:dyDescent="0.25">
      <c r="A796" s="52" t="e">
        <f>Tabela410[[#This Row],[Status da Proposta]]</f>
        <v>#VALUE!</v>
      </c>
      <c r="B796" s="143">
        <f>MODALIDADE_1!A796</f>
        <v>0</v>
      </c>
      <c r="C796" s="142" t="e">
        <f>VLOOKUP(B796,MODALIDADE_1!A:B,2,FALSE)</f>
        <v>#N/A</v>
      </c>
      <c r="D796" s="142"/>
      <c r="E796" s="94" t="e">
        <f>VLOOKUP(B796,MODALIDADE_1!A:E,5,FALSE)</f>
        <v>#N/A</v>
      </c>
      <c r="F796" s="95" t="e">
        <f>VLOOKUP(B796,MODALIDADE_1!A:C,3,FALSE)</f>
        <v>#N/A</v>
      </c>
      <c r="G796" s="142" t="e">
        <f>VLOOKUP(B796,MODALIDADE_1!A:G,4,FALSE)</f>
        <v>#N/A</v>
      </c>
      <c r="H796" s="142" t="e">
        <f>VLOOKUP(B796,MODALIDADE_1!A:G,6,FALSE)</f>
        <v>#N/A</v>
      </c>
      <c r="I796" s="142" t="e">
        <f>VLOOKUP(B796,MODALIDADE_1!A:G,7,FALSE)</f>
        <v>#N/A</v>
      </c>
      <c r="J796" s="106" t="e">
        <f>VLOOKUP(Tabela410[[#This Row],[Proposta de Referência]],SIMP_M1!A:K,9,FALSE)</f>
        <v>#VALUE!</v>
      </c>
      <c r="K796" s="106" t="e">
        <f>VLOOKUP(Tabela410[[#This Row],[Proposta de Referência]],SIMP_M1!A:K,8,FALSE)</f>
        <v>#VALUE!</v>
      </c>
      <c r="L796" s="107" t="e">
        <f t="shared" si="52"/>
        <v>#VALUE!</v>
      </c>
      <c r="M796" s="107" t="e">
        <f t="shared" si="53"/>
        <v>#VALUE!</v>
      </c>
      <c r="N796" s="142" t="e">
        <f t="shared" si="54"/>
        <v>#VALUE!</v>
      </c>
      <c r="O796" s="142" t="e">
        <f t="shared" si="55"/>
        <v>#N/A</v>
      </c>
      <c r="P796" s="24" t="str">
        <f>IFERROR(VLOOKUP(O796,HOSPITAIS_COM_DIVIDAS!A:E,5,FALSE),"")</f>
        <v/>
      </c>
    </row>
    <row r="797" spans="1:16" x14ac:dyDescent="0.25">
      <c r="A797" s="52" t="e">
        <f>Tabela410[[#This Row],[Status da Proposta]]</f>
        <v>#VALUE!</v>
      </c>
      <c r="B797" s="143">
        <f>MODALIDADE_1!A797</f>
        <v>0</v>
      </c>
      <c r="C797" s="142" t="e">
        <f>VLOOKUP(B797,MODALIDADE_1!A:B,2,FALSE)</f>
        <v>#N/A</v>
      </c>
      <c r="D797" s="142"/>
      <c r="E797" s="94" t="e">
        <f>VLOOKUP(B797,MODALIDADE_1!A:E,5,FALSE)</f>
        <v>#N/A</v>
      </c>
      <c r="F797" s="95" t="e">
        <f>VLOOKUP(B797,MODALIDADE_1!A:C,3,FALSE)</f>
        <v>#N/A</v>
      </c>
      <c r="G797" s="142" t="e">
        <f>VLOOKUP(B797,MODALIDADE_1!A:G,4,FALSE)</f>
        <v>#N/A</v>
      </c>
      <c r="H797" s="142" t="e">
        <f>VLOOKUP(B797,MODALIDADE_1!A:G,6,FALSE)</f>
        <v>#N/A</v>
      </c>
      <c r="I797" s="142" t="e">
        <f>VLOOKUP(B797,MODALIDADE_1!A:G,7,FALSE)</f>
        <v>#N/A</v>
      </c>
      <c r="J797" s="106" t="e">
        <f>VLOOKUP(Tabela410[[#This Row],[Proposta de Referência]],SIMP_M1!A:K,9,FALSE)</f>
        <v>#VALUE!</v>
      </c>
      <c r="K797" s="106" t="e">
        <f>VLOOKUP(Tabela410[[#This Row],[Proposta de Referência]],SIMP_M1!A:K,8,FALSE)</f>
        <v>#VALUE!</v>
      </c>
      <c r="L797" s="107" t="e">
        <f t="shared" si="52"/>
        <v>#VALUE!</v>
      </c>
      <c r="M797" s="107" t="e">
        <f t="shared" si="53"/>
        <v>#VALUE!</v>
      </c>
      <c r="N797" s="142" t="e">
        <f t="shared" si="54"/>
        <v>#VALUE!</v>
      </c>
      <c r="O797" s="142" t="e">
        <f t="shared" si="55"/>
        <v>#N/A</v>
      </c>
      <c r="P797" s="24" t="str">
        <f>IFERROR(VLOOKUP(O797,HOSPITAIS_COM_DIVIDAS!A:E,5,FALSE),"")</f>
        <v/>
      </c>
    </row>
    <row r="798" spans="1:16" x14ac:dyDescent="0.25">
      <c r="A798" s="52" t="e">
        <f>Tabela410[[#This Row],[Status da Proposta]]</f>
        <v>#VALUE!</v>
      </c>
      <c r="B798" s="143">
        <f>MODALIDADE_1!A798</f>
        <v>0</v>
      </c>
      <c r="C798" s="142" t="e">
        <f>VLOOKUP(B798,MODALIDADE_1!A:B,2,FALSE)</f>
        <v>#N/A</v>
      </c>
      <c r="D798" s="142"/>
      <c r="E798" s="94" t="e">
        <f>VLOOKUP(B798,MODALIDADE_1!A:E,5,FALSE)</f>
        <v>#N/A</v>
      </c>
      <c r="F798" s="95" t="e">
        <f>VLOOKUP(B798,MODALIDADE_1!A:C,3,FALSE)</f>
        <v>#N/A</v>
      </c>
      <c r="G798" s="142" t="e">
        <f>VLOOKUP(B798,MODALIDADE_1!A:G,4,FALSE)</f>
        <v>#N/A</v>
      </c>
      <c r="H798" s="142" t="e">
        <f>VLOOKUP(B798,MODALIDADE_1!A:G,6,FALSE)</f>
        <v>#N/A</v>
      </c>
      <c r="I798" s="142" t="e">
        <f>VLOOKUP(B798,MODALIDADE_1!A:G,7,FALSE)</f>
        <v>#N/A</v>
      </c>
      <c r="J798" s="106" t="e">
        <f>VLOOKUP(Tabela410[[#This Row],[Proposta de Referência]],SIMP_M1!A:K,9,FALSE)</f>
        <v>#VALUE!</v>
      </c>
      <c r="K798" s="106" t="e">
        <f>VLOOKUP(Tabela410[[#This Row],[Proposta de Referência]],SIMP_M1!A:K,8,FALSE)</f>
        <v>#VALUE!</v>
      </c>
      <c r="L798" s="107" t="e">
        <f t="shared" si="52"/>
        <v>#VALUE!</v>
      </c>
      <c r="M798" s="107" t="e">
        <f t="shared" si="53"/>
        <v>#VALUE!</v>
      </c>
      <c r="N798" s="142" t="e">
        <f t="shared" si="54"/>
        <v>#VALUE!</v>
      </c>
      <c r="O798" s="142" t="e">
        <f t="shared" si="55"/>
        <v>#N/A</v>
      </c>
      <c r="P798" s="24" t="str">
        <f>IFERROR(VLOOKUP(O798,HOSPITAIS_COM_DIVIDAS!A:E,5,FALSE),"")</f>
        <v/>
      </c>
    </row>
    <row r="799" spans="1:16" x14ac:dyDescent="0.25">
      <c r="A799" s="52" t="e">
        <f>Tabela410[[#This Row],[Status da Proposta]]</f>
        <v>#VALUE!</v>
      </c>
      <c r="B799" s="143">
        <f>MODALIDADE_1!A799</f>
        <v>0</v>
      </c>
      <c r="C799" s="142" t="e">
        <f>VLOOKUP(B799,MODALIDADE_1!A:B,2,FALSE)</f>
        <v>#N/A</v>
      </c>
      <c r="D799" s="142"/>
      <c r="E799" s="94" t="e">
        <f>VLOOKUP(B799,MODALIDADE_1!A:E,5,FALSE)</f>
        <v>#N/A</v>
      </c>
      <c r="F799" s="95" t="e">
        <f>VLOOKUP(B799,MODALIDADE_1!A:C,3,FALSE)</f>
        <v>#N/A</v>
      </c>
      <c r="G799" s="142" t="e">
        <f>VLOOKUP(B799,MODALIDADE_1!A:G,4,FALSE)</f>
        <v>#N/A</v>
      </c>
      <c r="H799" s="142" t="e">
        <f>VLOOKUP(B799,MODALIDADE_1!A:G,6,FALSE)</f>
        <v>#N/A</v>
      </c>
      <c r="I799" s="142" t="e">
        <f>VLOOKUP(B799,MODALIDADE_1!A:G,7,FALSE)</f>
        <v>#N/A</v>
      </c>
      <c r="J799" s="106" t="e">
        <f>VLOOKUP(Tabela410[[#This Row],[Proposta de Referência]],SIMP_M1!A:K,9,FALSE)</f>
        <v>#VALUE!</v>
      </c>
      <c r="K799" s="106" t="e">
        <f>VLOOKUP(Tabela410[[#This Row],[Proposta de Referência]],SIMP_M1!A:K,8,FALSE)</f>
        <v>#VALUE!</v>
      </c>
      <c r="L799" s="107" t="e">
        <f t="shared" si="52"/>
        <v>#VALUE!</v>
      </c>
      <c r="M799" s="107" t="e">
        <f t="shared" si="53"/>
        <v>#VALUE!</v>
      </c>
      <c r="N799" s="142" t="e">
        <f t="shared" si="54"/>
        <v>#VALUE!</v>
      </c>
      <c r="O799" s="142" t="e">
        <f t="shared" si="55"/>
        <v>#N/A</v>
      </c>
      <c r="P799" s="24" t="str">
        <f>IFERROR(VLOOKUP(O799,HOSPITAIS_COM_DIVIDAS!A:E,5,FALSE),"")</f>
        <v/>
      </c>
    </row>
    <row r="800" spans="1:16" x14ac:dyDescent="0.25">
      <c r="A800" s="52" t="e">
        <f>Tabela410[[#This Row],[Status da Proposta]]</f>
        <v>#VALUE!</v>
      </c>
      <c r="B800" s="143">
        <f>MODALIDADE_1!A800</f>
        <v>0</v>
      </c>
      <c r="C800" s="142" t="e">
        <f>VLOOKUP(B800,MODALIDADE_1!A:B,2,FALSE)</f>
        <v>#N/A</v>
      </c>
      <c r="D800" s="142"/>
      <c r="E800" s="94" t="e">
        <f>VLOOKUP(B800,MODALIDADE_1!A:E,5,FALSE)</f>
        <v>#N/A</v>
      </c>
      <c r="F800" s="95" t="e">
        <f>VLOOKUP(B800,MODALIDADE_1!A:C,3,FALSE)</f>
        <v>#N/A</v>
      </c>
      <c r="G800" s="142" t="e">
        <f>VLOOKUP(B800,MODALIDADE_1!A:G,4,FALSE)</f>
        <v>#N/A</v>
      </c>
      <c r="H800" s="142" t="e">
        <f>VLOOKUP(B800,MODALIDADE_1!A:G,6,FALSE)</f>
        <v>#N/A</v>
      </c>
      <c r="I800" s="142" t="e">
        <f>VLOOKUP(B800,MODALIDADE_1!A:G,7,FALSE)</f>
        <v>#N/A</v>
      </c>
      <c r="J800" s="106" t="e">
        <f>VLOOKUP(Tabela410[[#This Row],[Proposta de Referência]],SIMP_M1!A:K,9,FALSE)</f>
        <v>#VALUE!</v>
      </c>
      <c r="K800" s="106" t="e">
        <f>VLOOKUP(Tabela410[[#This Row],[Proposta de Referência]],SIMP_M1!A:K,8,FALSE)</f>
        <v>#VALUE!</v>
      </c>
      <c r="L800" s="107" t="e">
        <f t="shared" ref="L800:L863" si="56">K800+J800</f>
        <v>#VALUE!</v>
      </c>
      <c r="M800" s="107" t="e">
        <f t="shared" ref="M800:M863" si="57">L800*12</f>
        <v>#VALUE!</v>
      </c>
      <c r="N800" s="142" t="e">
        <f t="shared" ref="N800:N863" si="58">IF(L800&gt;100000,"SIM, POSSUI VALOR ACIMA DE R$100.000,00","NÃO, POSSUI VALOR NECESSÁRIO")</f>
        <v>#VALUE!</v>
      </c>
      <c r="O800" s="142" t="e">
        <f t="shared" ref="O800:O863" si="59">LEFT(E800,8)</f>
        <v>#N/A</v>
      </c>
      <c r="P800" s="24" t="str">
        <f>IFERROR(VLOOKUP(O800,HOSPITAIS_COM_DIVIDAS!A:E,5,FALSE),"")</f>
        <v/>
      </c>
    </row>
    <row r="801" spans="1:16" x14ac:dyDescent="0.25">
      <c r="A801" s="52" t="e">
        <f>Tabela410[[#This Row],[Status da Proposta]]</f>
        <v>#VALUE!</v>
      </c>
      <c r="B801" s="143">
        <f>MODALIDADE_1!A801</f>
        <v>0</v>
      </c>
      <c r="C801" s="142" t="e">
        <f>VLOOKUP(B801,MODALIDADE_1!A:B,2,FALSE)</f>
        <v>#N/A</v>
      </c>
      <c r="D801" s="142"/>
      <c r="E801" s="94" t="e">
        <f>VLOOKUP(B801,MODALIDADE_1!A:E,5,FALSE)</f>
        <v>#N/A</v>
      </c>
      <c r="F801" s="95" t="e">
        <f>VLOOKUP(B801,MODALIDADE_1!A:C,3,FALSE)</f>
        <v>#N/A</v>
      </c>
      <c r="G801" s="142" t="e">
        <f>VLOOKUP(B801,MODALIDADE_1!A:G,4,FALSE)</f>
        <v>#N/A</v>
      </c>
      <c r="H801" s="142" t="e">
        <f>VLOOKUP(B801,MODALIDADE_1!A:G,6,FALSE)</f>
        <v>#N/A</v>
      </c>
      <c r="I801" s="142" t="e">
        <f>VLOOKUP(B801,MODALIDADE_1!A:G,7,FALSE)</f>
        <v>#N/A</v>
      </c>
      <c r="J801" s="106" t="e">
        <f>VLOOKUP(Tabela410[[#This Row],[Proposta de Referência]],SIMP_M1!A:K,9,FALSE)</f>
        <v>#VALUE!</v>
      </c>
      <c r="K801" s="106" t="e">
        <f>VLOOKUP(Tabela410[[#This Row],[Proposta de Referência]],SIMP_M1!A:K,8,FALSE)</f>
        <v>#VALUE!</v>
      </c>
      <c r="L801" s="107" t="e">
        <f t="shared" si="56"/>
        <v>#VALUE!</v>
      </c>
      <c r="M801" s="107" t="e">
        <f t="shared" si="57"/>
        <v>#VALUE!</v>
      </c>
      <c r="N801" s="142" t="e">
        <f t="shared" si="58"/>
        <v>#VALUE!</v>
      </c>
      <c r="O801" s="142" t="e">
        <f t="shared" si="59"/>
        <v>#N/A</v>
      </c>
      <c r="P801" s="24" t="str">
        <f>IFERROR(VLOOKUP(O801,HOSPITAIS_COM_DIVIDAS!A:E,5,FALSE),"")</f>
        <v/>
      </c>
    </row>
    <row r="802" spans="1:16" x14ac:dyDescent="0.25">
      <c r="A802" s="52" t="e">
        <f>Tabela410[[#This Row],[Status da Proposta]]</f>
        <v>#VALUE!</v>
      </c>
      <c r="B802" s="143">
        <f>MODALIDADE_1!A802</f>
        <v>0</v>
      </c>
      <c r="C802" s="142" t="e">
        <f>VLOOKUP(B802,MODALIDADE_1!A:B,2,FALSE)</f>
        <v>#N/A</v>
      </c>
      <c r="D802" s="142"/>
      <c r="E802" s="94" t="e">
        <f>VLOOKUP(B802,MODALIDADE_1!A:E,5,FALSE)</f>
        <v>#N/A</v>
      </c>
      <c r="F802" s="95" t="e">
        <f>VLOOKUP(B802,MODALIDADE_1!A:C,3,FALSE)</f>
        <v>#N/A</v>
      </c>
      <c r="G802" s="142" t="e">
        <f>VLOOKUP(B802,MODALIDADE_1!A:G,4,FALSE)</f>
        <v>#N/A</v>
      </c>
      <c r="H802" s="142" t="e">
        <f>VLOOKUP(B802,MODALIDADE_1!A:G,6,FALSE)</f>
        <v>#N/A</v>
      </c>
      <c r="I802" s="142" t="e">
        <f>VLOOKUP(B802,MODALIDADE_1!A:G,7,FALSE)</f>
        <v>#N/A</v>
      </c>
      <c r="J802" s="106" t="e">
        <f>VLOOKUP(Tabela410[[#This Row],[Proposta de Referência]],SIMP_M1!A:K,9,FALSE)</f>
        <v>#VALUE!</v>
      </c>
      <c r="K802" s="106" t="e">
        <f>VLOOKUP(Tabela410[[#This Row],[Proposta de Referência]],SIMP_M1!A:K,8,FALSE)</f>
        <v>#VALUE!</v>
      </c>
      <c r="L802" s="107" t="e">
        <f t="shared" si="56"/>
        <v>#VALUE!</v>
      </c>
      <c r="M802" s="107" t="e">
        <f t="shared" si="57"/>
        <v>#VALUE!</v>
      </c>
      <c r="N802" s="142" t="e">
        <f t="shared" si="58"/>
        <v>#VALUE!</v>
      </c>
      <c r="O802" s="142" t="e">
        <f t="shared" si="59"/>
        <v>#N/A</v>
      </c>
      <c r="P802" s="24" t="str">
        <f>IFERROR(VLOOKUP(O802,HOSPITAIS_COM_DIVIDAS!A:E,5,FALSE),"")</f>
        <v/>
      </c>
    </row>
    <row r="803" spans="1:16" x14ac:dyDescent="0.25">
      <c r="A803" s="52" t="e">
        <f>Tabela410[[#This Row],[Status da Proposta]]</f>
        <v>#VALUE!</v>
      </c>
      <c r="B803" s="143">
        <f>MODALIDADE_1!A803</f>
        <v>0</v>
      </c>
      <c r="C803" s="142" t="e">
        <f>VLOOKUP(B803,MODALIDADE_1!A:B,2,FALSE)</f>
        <v>#N/A</v>
      </c>
      <c r="D803" s="142"/>
      <c r="E803" s="94" t="e">
        <f>VLOOKUP(B803,MODALIDADE_1!A:E,5,FALSE)</f>
        <v>#N/A</v>
      </c>
      <c r="F803" s="95" t="e">
        <f>VLOOKUP(B803,MODALIDADE_1!A:C,3,FALSE)</f>
        <v>#N/A</v>
      </c>
      <c r="G803" s="142" t="e">
        <f>VLOOKUP(B803,MODALIDADE_1!A:G,4,FALSE)</f>
        <v>#N/A</v>
      </c>
      <c r="H803" s="142" t="e">
        <f>VLOOKUP(B803,MODALIDADE_1!A:G,6,FALSE)</f>
        <v>#N/A</v>
      </c>
      <c r="I803" s="142" t="e">
        <f>VLOOKUP(B803,MODALIDADE_1!A:G,7,FALSE)</f>
        <v>#N/A</v>
      </c>
      <c r="J803" s="106" t="e">
        <f>VLOOKUP(Tabela410[[#This Row],[Proposta de Referência]],SIMP_M1!A:K,9,FALSE)</f>
        <v>#VALUE!</v>
      </c>
      <c r="K803" s="106" t="e">
        <f>VLOOKUP(Tabela410[[#This Row],[Proposta de Referência]],SIMP_M1!A:K,8,FALSE)</f>
        <v>#VALUE!</v>
      </c>
      <c r="L803" s="107" t="e">
        <f t="shared" si="56"/>
        <v>#VALUE!</v>
      </c>
      <c r="M803" s="107" t="e">
        <f t="shared" si="57"/>
        <v>#VALUE!</v>
      </c>
      <c r="N803" s="142" t="e">
        <f t="shared" si="58"/>
        <v>#VALUE!</v>
      </c>
      <c r="O803" s="142" t="e">
        <f t="shared" si="59"/>
        <v>#N/A</v>
      </c>
      <c r="P803" s="24" t="str">
        <f>IFERROR(VLOOKUP(O803,HOSPITAIS_COM_DIVIDAS!A:E,5,FALSE),"")</f>
        <v/>
      </c>
    </row>
    <row r="804" spans="1:16" x14ac:dyDescent="0.25">
      <c r="A804" s="52" t="e">
        <f>Tabela410[[#This Row],[Status da Proposta]]</f>
        <v>#VALUE!</v>
      </c>
      <c r="B804" s="143">
        <f>MODALIDADE_1!A804</f>
        <v>0</v>
      </c>
      <c r="C804" s="142" t="e">
        <f>VLOOKUP(B804,MODALIDADE_1!A:B,2,FALSE)</f>
        <v>#N/A</v>
      </c>
      <c r="D804" s="142"/>
      <c r="E804" s="94" t="e">
        <f>VLOOKUP(B804,MODALIDADE_1!A:E,5,FALSE)</f>
        <v>#N/A</v>
      </c>
      <c r="F804" s="95" t="e">
        <f>VLOOKUP(B804,MODALIDADE_1!A:C,3,FALSE)</f>
        <v>#N/A</v>
      </c>
      <c r="G804" s="142" t="e">
        <f>VLOOKUP(B804,MODALIDADE_1!A:G,4,FALSE)</f>
        <v>#N/A</v>
      </c>
      <c r="H804" s="142" t="e">
        <f>VLOOKUP(B804,MODALIDADE_1!A:G,6,FALSE)</f>
        <v>#N/A</v>
      </c>
      <c r="I804" s="142" t="e">
        <f>VLOOKUP(B804,MODALIDADE_1!A:G,7,FALSE)</f>
        <v>#N/A</v>
      </c>
      <c r="J804" s="106" t="e">
        <f>VLOOKUP(Tabela410[[#This Row],[Proposta de Referência]],SIMP_M1!A:K,9,FALSE)</f>
        <v>#VALUE!</v>
      </c>
      <c r="K804" s="106" t="e">
        <f>VLOOKUP(Tabela410[[#This Row],[Proposta de Referência]],SIMP_M1!A:K,8,FALSE)</f>
        <v>#VALUE!</v>
      </c>
      <c r="L804" s="107" t="e">
        <f t="shared" si="56"/>
        <v>#VALUE!</v>
      </c>
      <c r="M804" s="107" t="e">
        <f t="shared" si="57"/>
        <v>#VALUE!</v>
      </c>
      <c r="N804" s="142" t="e">
        <f t="shared" si="58"/>
        <v>#VALUE!</v>
      </c>
      <c r="O804" s="142" t="e">
        <f t="shared" si="59"/>
        <v>#N/A</v>
      </c>
      <c r="P804" s="24" t="str">
        <f>IFERROR(VLOOKUP(O804,HOSPITAIS_COM_DIVIDAS!A:E,5,FALSE),"")</f>
        <v/>
      </c>
    </row>
    <row r="805" spans="1:16" x14ac:dyDescent="0.25">
      <c r="A805" s="52" t="e">
        <f>Tabela410[[#This Row],[Status da Proposta]]</f>
        <v>#VALUE!</v>
      </c>
      <c r="B805" s="143">
        <f>MODALIDADE_1!A805</f>
        <v>0</v>
      </c>
      <c r="C805" s="142" t="e">
        <f>VLOOKUP(B805,MODALIDADE_1!A:B,2,FALSE)</f>
        <v>#N/A</v>
      </c>
      <c r="D805" s="142"/>
      <c r="E805" s="94" t="e">
        <f>VLOOKUP(B805,MODALIDADE_1!A:E,5,FALSE)</f>
        <v>#N/A</v>
      </c>
      <c r="F805" s="95" t="e">
        <f>VLOOKUP(B805,MODALIDADE_1!A:C,3,FALSE)</f>
        <v>#N/A</v>
      </c>
      <c r="G805" s="142" t="e">
        <f>VLOOKUP(B805,MODALIDADE_1!A:G,4,FALSE)</f>
        <v>#N/A</v>
      </c>
      <c r="H805" s="142" t="e">
        <f>VLOOKUP(B805,MODALIDADE_1!A:G,6,FALSE)</f>
        <v>#N/A</v>
      </c>
      <c r="I805" s="142" t="e">
        <f>VLOOKUP(B805,MODALIDADE_1!A:G,7,FALSE)</f>
        <v>#N/A</v>
      </c>
      <c r="J805" s="106" t="e">
        <f>VLOOKUP(Tabela410[[#This Row],[Proposta de Referência]],SIMP_M1!A:K,9,FALSE)</f>
        <v>#VALUE!</v>
      </c>
      <c r="K805" s="106" t="e">
        <f>VLOOKUP(Tabela410[[#This Row],[Proposta de Referência]],SIMP_M1!A:K,8,FALSE)</f>
        <v>#VALUE!</v>
      </c>
      <c r="L805" s="107" t="e">
        <f t="shared" si="56"/>
        <v>#VALUE!</v>
      </c>
      <c r="M805" s="107" t="e">
        <f t="shared" si="57"/>
        <v>#VALUE!</v>
      </c>
      <c r="N805" s="142" t="e">
        <f t="shared" si="58"/>
        <v>#VALUE!</v>
      </c>
      <c r="O805" s="142" t="e">
        <f t="shared" si="59"/>
        <v>#N/A</v>
      </c>
      <c r="P805" s="24" t="str">
        <f>IFERROR(VLOOKUP(O805,HOSPITAIS_COM_DIVIDAS!A:E,5,FALSE),"")</f>
        <v/>
      </c>
    </row>
    <row r="806" spans="1:16" x14ac:dyDescent="0.25">
      <c r="A806" s="52" t="e">
        <f>Tabela410[[#This Row],[Status da Proposta]]</f>
        <v>#VALUE!</v>
      </c>
      <c r="B806" s="143">
        <f>MODALIDADE_1!A806</f>
        <v>0</v>
      </c>
      <c r="C806" s="142" t="e">
        <f>VLOOKUP(B806,MODALIDADE_1!A:B,2,FALSE)</f>
        <v>#N/A</v>
      </c>
      <c r="D806" s="142"/>
      <c r="E806" s="94" t="e">
        <f>VLOOKUP(B806,MODALIDADE_1!A:E,5,FALSE)</f>
        <v>#N/A</v>
      </c>
      <c r="F806" s="95" t="e">
        <f>VLOOKUP(B806,MODALIDADE_1!A:C,3,FALSE)</f>
        <v>#N/A</v>
      </c>
      <c r="G806" s="142" t="e">
        <f>VLOOKUP(B806,MODALIDADE_1!A:G,4,FALSE)</f>
        <v>#N/A</v>
      </c>
      <c r="H806" s="142" t="e">
        <f>VLOOKUP(B806,MODALIDADE_1!A:G,6,FALSE)</f>
        <v>#N/A</v>
      </c>
      <c r="I806" s="142" t="e">
        <f>VLOOKUP(B806,MODALIDADE_1!A:G,7,FALSE)</f>
        <v>#N/A</v>
      </c>
      <c r="J806" s="106" t="e">
        <f>VLOOKUP(Tabela410[[#This Row],[Proposta de Referência]],SIMP_M1!A:K,9,FALSE)</f>
        <v>#VALUE!</v>
      </c>
      <c r="K806" s="106" t="e">
        <f>VLOOKUP(Tabela410[[#This Row],[Proposta de Referência]],SIMP_M1!A:K,8,FALSE)</f>
        <v>#VALUE!</v>
      </c>
      <c r="L806" s="107" t="e">
        <f t="shared" si="56"/>
        <v>#VALUE!</v>
      </c>
      <c r="M806" s="107" t="e">
        <f t="shared" si="57"/>
        <v>#VALUE!</v>
      </c>
      <c r="N806" s="142" t="e">
        <f t="shared" si="58"/>
        <v>#VALUE!</v>
      </c>
      <c r="O806" s="142" t="e">
        <f t="shared" si="59"/>
        <v>#N/A</v>
      </c>
      <c r="P806" s="24" t="str">
        <f>IFERROR(VLOOKUP(O806,HOSPITAIS_COM_DIVIDAS!A:E,5,FALSE),"")</f>
        <v/>
      </c>
    </row>
    <row r="807" spans="1:16" x14ac:dyDescent="0.25">
      <c r="A807" s="52" t="e">
        <f>Tabela410[[#This Row],[Status da Proposta]]</f>
        <v>#VALUE!</v>
      </c>
      <c r="B807" s="143">
        <f>MODALIDADE_1!A807</f>
        <v>0</v>
      </c>
      <c r="C807" s="142" t="e">
        <f>VLOOKUP(B807,MODALIDADE_1!A:B,2,FALSE)</f>
        <v>#N/A</v>
      </c>
      <c r="D807" s="142"/>
      <c r="E807" s="94" t="e">
        <f>VLOOKUP(B807,MODALIDADE_1!A:E,5,FALSE)</f>
        <v>#N/A</v>
      </c>
      <c r="F807" s="95" t="e">
        <f>VLOOKUP(B807,MODALIDADE_1!A:C,3,FALSE)</f>
        <v>#N/A</v>
      </c>
      <c r="G807" s="142" t="e">
        <f>VLOOKUP(B807,MODALIDADE_1!A:G,4,FALSE)</f>
        <v>#N/A</v>
      </c>
      <c r="H807" s="142" t="e">
        <f>VLOOKUP(B807,MODALIDADE_1!A:G,6,FALSE)</f>
        <v>#N/A</v>
      </c>
      <c r="I807" s="142" t="e">
        <f>VLOOKUP(B807,MODALIDADE_1!A:G,7,FALSE)</f>
        <v>#N/A</v>
      </c>
      <c r="J807" s="106" t="e">
        <f>VLOOKUP(Tabela410[[#This Row],[Proposta de Referência]],SIMP_M1!A:K,9,FALSE)</f>
        <v>#VALUE!</v>
      </c>
      <c r="K807" s="106" t="e">
        <f>VLOOKUP(Tabela410[[#This Row],[Proposta de Referência]],SIMP_M1!A:K,8,FALSE)</f>
        <v>#VALUE!</v>
      </c>
      <c r="L807" s="107" t="e">
        <f t="shared" si="56"/>
        <v>#VALUE!</v>
      </c>
      <c r="M807" s="107" t="e">
        <f t="shared" si="57"/>
        <v>#VALUE!</v>
      </c>
      <c r="N807" s="142" t="e">
        <f t="shared" si="58"/>
        <v>#VALUE!</v>
      </c>
      <c r="O807" s="142" t="e">
        <f t="shared" si="59"/>
        <v>#N/A</v>
      </c>
      <c r="P807" s="24" t="str">
        <f>IFERROR(VLOOKUP(O807,HOSPITAIS_COM_DIVIDAS!A:E,5,FALSE),"")</f>
        <v/>
      </c>
    </row>
    <row r="808" spans="1:16" x14ac:dyDescent="0.25">
      <c r="A808" s="52" t="e">
        <f>Tabela410[[#This Row],[Status da Proposta]]</f>
        <v>#VALUE!</v>
      </c>
      <c r="B808" s="143">
        <f>MODALIDADE_1!A808</f>
        <v>0</v>
      </c>
      <c r="C808" s="142" t="e">
        <f>VLOOKUP(B808,MODALIDADE_1!A:B,2,FALSE)</f>
        <v>#N/A</v>
      </c>
      <c r="D808" s="142"/>
      <c r="E808" s="94" t="e">
        <f>VLOOKUP(B808,MODALIDADE_1!A:E,5,FALSE)</f>
        <v>#N/A</v>
      </c>
      <c r="F808" s="95" t="e">
        <f>VLOOKUP(B808,MODALIDADE_1!A:C,3,FALSE)</f>
        <v>#N/A</v>
      </c>
      <c r="G808" s="142" t="e">
        <f>VLOOKUP(B808,MODALIDADE_1!A:G,4,FALSE)</f>
        <v>#N/A</v>
      </c>
      <c r="H808" s="142" t="e">
        <f>VLOOKUP(B808,MODALIDADE_1!A:G,6,FALSE)</f>
        <v>#N/A</v>
      </c>
      <c r="I808" s="142" t="e">
        <f>VLOOKUP(B808,MODALIDADE_1!A:G,7,FALSE)</f>
        <v>#N/A</v>
      </c>
      <c r="J808" s="106" t="e">
        <f>VLOOKUP(Tabela410[[#This Row],[Proposta de Referência]],SIMP_M1!A:K,9,FALSE)</f>
        <v>#VALUE!</v>
      </c>
      <c r="K808" s="106" t="e">
        <f>VLOOKUP(Tabela410[[#This Row],[Proposta de Referência]],SIMP_M1!A:K,8,FALSE)</f>
        <v>#VALUE!</v>
      </c>
      <c r="L808" s="107" t="e">
        <f t="shared" si="56"/>
        <v>#VALUE!</v>
      </c>
      <c r="M808" s="107" t="e">
        <f t="shared" si="57"/>
        <v>#VALUE!</v>
      </c>
      <c r="N808" s="142" t="e">
        <f t="shared" si="58"/>
        <v>#VALUE!</v>
      </c>
      <c r="O808" s="142" t="e">
        <f t="shared" si="59"/>
        <v>#N/A</v>
      </c>
      <c r="P808" s="24" t="str">
        <f>IFERROR(VLOOKUP(O808,HOSPITAIS_COM_DIVIDAS!A:E,5,FALSE),"")</f>
        <v/>
      </c>
    </row>
    <row r="809" spans="1:16" x14ac:dyDescent="0.25">
      <c r="A809" s="52" t="e">
        <f>Tabela410[[#This Row],[Status da Proposta]]</f>
        <v>#VALUE!</v>
      </c>
      <c r="B809" s="143">
        <f>MODALIDADE_1!A809</f>
        <v>0</v>
      </c>
      <c r="C809" s="142" t="e">
        <f>VLOOKUP(B809,MODALIDADE_1!A:B,2,FALSE)</f>
        <v>#N/A</v>
      </c>
      <c r="D809" s="142"/>
      <c r="E809" s="94" t="e">
        <f>VLOOKUP(B809,MODALIDADE_1!A:E,5,FALSE)</f>
        <v>#N/A</v>
      </c>
      <c r="F809" s="95" t="e">
        <f>VLOOKUP(B809,MODALIDADE_1!A:C,3,FALSE)</f>
        <v>#N/A</v>
      </c>
      <c r="G809" s="142" t="e">
        <f>VLOOKUP(B809,MODALIDADE_1!A:G,4,FALSE)</f>
        <v>#N/A</v>
      </c>
      <c r="H809" s="142" t="e">
        <f>VLOOKUP(B809,MODALIDADE_1!A:G,6,FALSE)</f>
        <v>#N/A</v>
      </c>
      <c r="I809" s="142" t="e">
        <f>VLOOKUP(B809,MODALIDADE_1!A:G,7,FALSE)</f>
        <v>#N/A</v>
      </c>
      <c r="J809" s="106" t="e">
        <f>VLOOKUP(Tabela410[[#This Row],[Proposta de Referência]],SIMP_M1!A:K,9,FALSE)</f>
        <v>#VALUE!</v>
      </c>
      <c r="K809" s="106" t="e">
        <f>VLOOKUP(Tabela410[[#This Row],[Proposta de Referência]],SIMP_M1!A:K,8,FALSE)</f>
        <v>#VALUE!</v>
      </c>
      <c r="L809" s="107" t="e">
        <f t="shared" si="56"/>
        <v>#VALUE!</v>
      </c>
      <c r="M809" s="107" t="e">
        <f t="shared" si="57"/>
        <v>#VALUE!</v>
      </c>
      <c r="N809" s="142" t="e">
        <f t="shared" si="58"/>
        <v>#VALUE!</v>
      </c>
      <c r="O809" s="142" t="e">
        <f t="shared" si="59"/>
        <v>#N/A</v>
      </c>
      <c r="P809" s="24" t="str">
        <f>IFERROR(VLOOKUP(O809,HOSPITAIS_COM_DIVIDAS!A:E,5,FALSE),"")</f>
        <v/>
      </c>
    </row>
    <row r="810" spans="1:16" x14ac:dyDescent="0.25">
      <c r="A810" s="52" t="e">
        <f>Tabela410[[#This Row],[Status da Proposta]]</f>
        <v>#VALUE!</v>
      </c>
      <c r="B810" s="143">
        <f>MODALIDADE_1!A810</f>
        <v>0</v>
      </c>
      <c r="C810" s="142" t="e">
        <f>VLOOKUP(B810,MODALIDADE_1!A:B,2,FALSE)</f>
        <v>#N/A</v>
      </c>
      <c r="D810" s="142"/>
      <c r="E810" s="94" t="e">
        <f>VLOOKUP(B810,MODALIDADE_1!A:E,5,FALSE)</f>
        <v>#N/A</v>
      </c>
      <c r="F810" s="95" t="e">
        <f>VLOOKUP(B810,MODALIDADE_1!A:C,3,FALSE)</f>
        <v>#N/A</v>
      </c>
      <c r="G810" s="142" t="e">
        <f>VLOOKUP(B810,MODALIDADE_1!A:G,4,FALSE)</f>
        <v>#N/A</v>
      </c>
      <c r="H810" s="142" t="e">
        <f>VLOOKUP(B810,MODALIDADE_1!A:G,6,FALSE)</f>
        <v>#N/A</v>
      </c>
      <c r="I810" s="142" t="e">
        <f>VLOOKUP(B810,MODALIDADE_1!A:G,7,FALSE)</f>
        <v>#N/A</v>
      </c>
      <c r="J810" s="106" t="e">
        <f>VLOOKUP(Tabela410[[#This Row],[Proposta de Referência]],SIMP_M1!A:K,9,FALSE)</f>
        <v>#VALUE!</v>
      </c>
      <c r="K810" s="106" t="e">
        <f>VLOOKUP(Tabela410[[#This Row],[Proposta de Referência]],SIMP_M1!A:K,8,FALSE)</f>
        <v>#VALUE!</v>
      </c>
      <c r="L810" s="107" t="e">
        <f t="shared" si="56"/>
        <v>#VALUE!</v>
      </c>
      <c r="M810" s="107" t="e">
        <f t="shared" si="57"/>
        <v>#VALUE!</v>
      </c>
      <c r="N810" s="142" t="e">
        <f t="shared" si="58"/>
        <v>#VALUE!</v>
      </c>
      <c r="O810" s="142" t="e">
        <f t="shared" si="59"/>
        <v>#N/A</v>
      </c>
      <c r="P810" s="24" t="str">
        <f>IFERROR(VLOOKUP(O810,HOSPITAIS_COM_DIVIDAS!A:E,5,FALSE),"")</f>
        <v/>
      </c>
    </row>
    <row r="811" spans="1:16" x14ac:dyDescent="0.25">
      <c r="A811" s="52" t="e">
        <f>Tabela410[[#This Row],[Status da Proposta]]</f>
        <v>#VALUE!</v>
      </c>
      <c r="B811" s="143">
        <f>MODALIDADE_1!A811</f>
        <v>0</v>
      </c>
      <c r="C811" s="142" t="e">
        <f>VLOOKUP(B811,MODALIDADE_1!A:B,2,FALSE)</f>
        <v>#N/A</v>
      </c>
      <c r="D811" s="142"/>
      <c r="E811" s="94" t="e">
        <f>VLOOKUP(B811,MODALIDADE_1!A:E,5,FALSE)</f>
        <v>#N/A</v>
      </c>
      <c r="F811" s="95" t="e">
        <f>VLOOKUP(B811,MODALIDADE_1!A:C,3,FALSE)</f>
        <v>#N/A</v>
      </c>
      <c r="G811" s="142" t="e">
        <f>VLOOKUP(B811,MODALIDADE_1!A:G,4,FALSE)</f>
        <v>#N/A</v>
      </c>
      <c r="H811" s="142" t="e">
        <f>VLOOKUP(B811,MODALIDADE_1!A:G,6,FALSE)</f>
        <v>#N/A</v>
      </c>
      <c r="I811" s="142" t="e">
        <f>VLOOKUP(B811,MODALIDADE_1!A:G,7,FALSE)</f>
        <v>#N/A</v>
      </c>
      <c r="J811" s="106" t="e">
        <f>VLOOKUP(Tabela410[[#This Row],[Proposta de Referência]],SIMP_M1!A:K,9,FALSE)</f>
        <v>#VALUE!</v>
      </c>
      <c r="K811" s="106" t="e">
        <f>VLOOKUP(Tabela410[[#This Row],[Proposta de Referência]],SIMP_M1!A:K,8,FALSE)</f>
        <v>#VALUE!</v>
      </c>
      <c r="L811" s="107" t="e">
        <f t="shared" si="56"/>
        <v>#VALUE!</v>
      </c>
      <c r="M811" s="107" t="e">
        <f t="shared" si="57"/>
        <v>#VALUE!</v>
      </c>
      <c r="N811" s="142" t="e">
        <f t="shared" si="58"/>
        <v>#VALUE!</v>
      </c>
      <c r="O811" s="142" t="e">
        <f t="shared" si="59"/>
        <v>#N/A</v>
      </c>
      <c r="P811" s="24" t="str">
        <f>IFERROR(VLOOKUP(O811,HOSPITAIS_COM_DIVIDAS!A:E,5,FALSE),"")</f>
        <v/>
      </c>
    </row>
    <row r="812" spans="1:16" x14ac:dyDescent="0.25">
      <c r="A812" s="52" t="e">
        <f>Tabela410[[#This Row],[Status da Proposta]]</f>
        <v>#VALUE!</v>
      </c>
      <c r="B812" s="143">
        <f>MODALIDADE_1!A812</f>
        <v>0</v>
      </c>
      <c r="C812" s="142" t="e">
        <f>VLOOKUP(B812,MODALIDADE_1!A:B,2,FALSE)</f>
        <v>#N/A</v>
      </c>
      <c r="D812" s="142"/>
      <c r="E812" s="94" t="e">
        <f>VLOOKUP(B812,MODALIDADE_1!A:E,5,FALSE)</f>
        <v>#N/A</v>
      </c>
      <c r="F812" s="95" t="e">
        <f>VLOOKUP(B812,MODALIDADE_1!A:C,3,FALSE)</f>
        <v>#N/A</v>
      </c>
      <c r="G812" s="142" t="e">
        <f>VLOOKUP(B812,MODALIDADE_1!A:G,4,FALSE)</f>
        <v>#N/A</v>
      </c>
      <c r="H812" s="142" t="e">
        <f>VLOOKUP(B812,MODALIDADE_1!A:G,6,FALSE)</f>
        <v>#N/A</v>
      </c>
      <c r="I812" s="142" t="e">
        <f>VLOOKUP(B812,MODALIDADE_1!A:G,7,FALSE)</f>
        <v>#N/A</v>
      </c>
      <c r="J812" s="106" t="e">
        <f>VLOOKUP(Tabela410[[#This Row],[Proposta de Referência]],SIMP_M1!A:K,9,FALSE)</f>
        <v>#VALUE!</v>
      </c>
      <c r="K812" s="106" t="e">
        <f>VLOOKUP(Tabela410[[#This Row],[Proposta de Referência]],SIMP_M1!A:K,8,FALSE)</f>
        <v>#VALUE!</v>
      </c>
      <c r="L812" s="107" t="e">
        <f t="shared" si="56"/>
        <v>#VALUE!</v>
      </c>
      <c r="M812" s="107" t="e">
        <f t="shared" si="57"/>
        <v>#VALUE!</v>
      </c>
      <c r="N812" s="142" t="e">
        <f t="shared" si="58"/>
        <v>#VALUE!</v>
      </c>
      <c r="O812" s="142" t="e">
        <f t="shared" si="59"/>
        <v>#N/A</v>
      </c>
      <c r="P812" s="24" t="str">
        <f>IFERROR(VLOOKUP(O812,HOSPITAIS_COM_DIVIDAS!A:E,5,FALSE),"")</f>
        <v/>
      </c>
    </row>
    <row r="813" spans="1:16" x14ac:dyDescent="0.25">
      <c r="A813" s="52" t="e">
        <f>Tabela410[[#This Row],[Status da Proposta]]</f>
        <v>#VALUE!</v>
      </c>
      <c r="B813" s="143">
        <f>MODALIDADE_1!A813</f>
        <v>0</v>
      </c>
      <c r="C813" s="142" t="e">
        <f>VLOOKUP(B813,MODALIDADE_1!A:B,2,FALSE)</f>
        <v>#N/A</v>
      </c>
      <c r="D813" s="142"/>
      <c r="E813" s="94" t="e">
        <f>VLOOKUP(B813,MODALIDADE_1!A:E,5,FALSE)</f>
        <v>#N/A</v>
      </c>
      <c r="F813" s="95" t="e">
        <f>VLOOKUP(B813,MODALIDADE_1!A:C,3,FALSE)</f>
        <v>#N/A</v>
      </c>
      <c r="G813" s="142" t="e">
        <f>VLOOKUP(B813,MODALIDADE_1!A:G,4,FALSE)</f>
        <v>#N/A</v>
      </c>
      <c r="H813" s="142" t="e">
        <f>VLOOKUP(B813,MODALIDADE_1!A:G,6,FALSE)</f>
        <v>#N/A</v>
      </c>
      <c r="I813" s="142" t="e">
        <f>VLOOKUP(B813,MODALIDADE_1!A:G,7,FALSE)</f>
        <v>#N/A</v>
      </c>
      <c r="J813" s="106" t="e">
        <f>VLOOKUP(Tabela410[[#This Row],[Proposta de Referência]],SIMP_M1!A:K,9,FALSE)</f>
        <v>#VALUE!</v>
      </c>
      <c r="K813" s="106" t="e">
        <f>VLOOKUP(Tabela410[[#This Row],[Proposta de Referência]],SIMP_M1!A:K,8,FALSE)</f>
        <v>#VALUE!</v>
      </c>
      <c r="L813" s="107" t="e">
        <f t="shared" si="56"/>
        <v>#VALUE!</v>
      </c>
      <c r="M813" s="107" t="e">
        <f t="shared" si="57"/>
        <v>#VALUE!</v>
      </c>
      <c r="N813" s="142" t="e">
        <f t="shared" si="58"/>
        <v>#VALUE!</v>
      </c>
      <c r="O813" s="142" t="e">
        <f t="shared" si="59"/>
        <v>#N/A</v>
      </c>
      <c r="P813" s="24" t="str">
        <f>IFERROR(VLOOKUP(O813,HOSPITAIS_COM_DIVIDAS!A:E,5,FALSE),"")</f>
        <v/>
      </c>
    </row>
    <row r="814" spans="1:16" x14ac:dyDescent="0.25">
      <c r="A814" s="52" t="e">
        <f>Tabela410[[#This Row],[Status da Proposta]]</f>
        <v>#VALUE!</v>
      </c>
      <c r="B814" s="143">
        <f>MODALIDADE_1!A814</f>
        <v>0</v>
      </c>
      <c r="C814" s="142" t="e">
        <f>VLOOKUP(B814,MODALIDADE_1!A:B,2,FALSE)</f>
        <v>#N/A</v>
      </c>
      <c r="D814" s="142"/>
      <c r="E814" s="94" t="e">
        <f>VLOOKUP(B814,MODALIDADE_1!A:E,5,FALSE)</f>
        <v>#N/A</v>
      </c>
      <c r="F814" s="95" t="e">
        <f>VLOOKUP(B814,MODALIDADE_1!A:C,3,FALSE)</f>
        <v>#N/A</v>
      </c>
      <c r="G814" s="142" t="e">
        <f>VLOOKUP(B814,MODALIDADE_1!A:G,4,FALSE)</f>
        <v>#N/A</v>
      </c>
      <c r="H814" s="142" t="e">
        <f>VLOOKUP(B814,MODALIDADE_1!A:G,6,FALSE)</f>
        <v>#N/A</v>
      </c>
      <c r="I814" s="142" t="e">
        <f>VLOOKUP(B814,MODALIDADE_1!A:G,7,FALSE)</f>
        <v>#N/A</v>
      </c>
      <c r="J814" s="106" t="e">
        <f>VLOOKUP(Tabela410[[#This Row],[Proposta de Referência]],SIMP_M1!A:K,9,FALSE)</f>
        <v>#VALUE!</v>
      </c>
      <c r="K814" s="106" t="e">
        <f>VLOOKUP(Tabela410[[#This Row],[Proposta de Referência]],SIMP_M1!A:K,8,FALSE)</f>
        <v>#VALUE!</v>
      </c>
      <c r="L814" s="107" t="e">
        <f t="shared" si="56"/>
        <v>#VALUE!</v>
      </c>
      <c r="M814" s="107" t="e">
        <f t="shared" si="57"/>
        <v>#VALUE!</v>
      </c>
      <c r="N814" s="142" t="e">
        <f t="shared" si="58"/>
        <v>#VALUE!</v>
      </c>
      <c r="O814" s="142" t="e">
        <f t="shared" si="59"/>
        <v>#N/A</v>
      </c>
      <c r="P814" s="24" t="str">
        <f>IFERROR(VLOOKUP(O814,HOSPITAIS_COM_DIVIDAS!A:E,5,FALSE),"")</f>
        <v/>
      </c>
    </row>
    <row r="815" spans="1:16" x14ac:dyDescent="0.25">
      <c r="A815" s="52" t="e">
        <f>Tabela410[[#This Row],[Status da Proposta]]</f>
        <v>#VALUE!</v>
      </c>
      <c r="B815" s="143">
        <f>MODALIDADE_1!A815</f>
        <v>0</v>
      </c>
      <c r="C815" s="142" t="e">
        <f>VLOOKUP(B815,MODALIDADE_1!A:B,2,FALSE)</f>
        <v>#N/A</v>
      </c>
      <c r="D815" s="142"/>
      <c r="E815" s="94" t="e">
        <f>VLOOKUP(B815,MODALIDADE_1!A:E,5,FALSE)</f>
        <v>#N/A</v>
      </c>
      <c r="F815" s="95" t="e">
        <f>VLOOKUP(B815,MODALIDADE_1!A:C,3,FALSE)</f>
        <v>#N/A</v>
      </c>
      <c r="G815" s="142" t="e">
        <f>VLOOKUP(B815,MODALIDADE_1!A:G,4,FALSE)</f>
        <v>#N/A</v>
      </c>
      <c r="H815" s="142" t="e">
        <f>VLOOKUP(B815,MODALIDADE_1!A:G,6,FALSE)</f>
        <v>#N/A</v>
      </c>
      <c r="I815" s="142" t="e">
        <f>VLOOKUP(B815,MODALIDADE_1!A:G,7,FALSE)</f>
        <v>#N/A</v>
      </c>
      <c r="J815" s="106" t="e">
        <f>VLOOKUP(Tabela410[[#This Row],[Proposta de Referência]],SIMP_M1!A:K,9,FALSE)</f>
        <v>#VALUE!</v>
      </c>
      <c r="K815" s="106" t="e">
        <f>VLOOKUP(Tabela410[[#This Row],[Proposta de Referência]],SIMP_M1!A:K,8,FALSE)</f>
        <v>#VALUE!</v>
      </c>
      <c r="L815" s="107" t="e">
        <f t="shared" si="56"/>
        <v>#VALUE!</v>
      </c>
      <c r="M815" s="107" t="e">
        <f t="shared" si="57"/>
        <v>#VALUE!</v>
      </c>
      <c r="N815" s="142" t="e">
        <f t="shared" si="58"/>
        <v>#VALUE!</v>
      </c>
      <c r="O815" s="142" t="e">
        <f t="shared" si="59"/>
        <v>#N/A</v>
      </c>
      <c r="P815" s="24" t="str">
        <f>IFERROR(VLOOKUP(O815,HOSPITAIS_COM_DIVIDAS!A:E,5,FALSE),"")</f>
        <v/>
      </c>
    </row>
    <row r="816" spans="1:16" x14ac:dyDescent="0.25">
      <c r="A816" s="52" t="e">
        <f>Tabela410[[#This Row],[Status da Proposta]]</f>
        <v>#VALUE!</v>
      </c>
      <c r="B816" s="143">
        <f>MODALIDADE_1!A816</f>
        <v>0</v>
      </c>
      <c r="C816" s="142" t="e">
        <f>VLOOKUP(B816,MODALIDADE_1!A:B,2,FALSE)</f>
        <v>#N/A</v>
      </c>
      <c r="D816" s="142"/>
      <c r="E816" s="94" t="e">
        <f>VLOOKUP(B816,MODALIDADE_1!A:E,5,FALSE)</f>
        <v>#N/A</v>
      </c>
      <c r="F816" s="95" t="e">
        <f>VLOOKUP(B816,MODALIDADE_1!A:C,3,FALSE)</f>
        <v>#N/A</v>
      </c>
      <c r="G816" s="142" t="e">
        <f>VLOOKUP(B816,MODALIDADE_1!A:G,4,FALSE)</f>
        <v>#N/A</v>
      </c>
      <c r="H816" s="142" t="e">
        <f>VLOOKUP(B816,MODALIDADE_1!A:G,6,FALSE)</f>
        <v>#N/A</v>
      </c>
      <c r="I816" s="142" t="e">
        <f>VLOOKUP(B816,MODALIDADE_1!A:G,7,FALSE)</f>
        <v>#N/A</v>
      </c>
      <c r="J816" s="106" t="e">
        <f>VLOOKUP(Tabela410[[#This Row],[Proposta de Referência]],SIMP_M1!A:K,9,FALSE)</f>
        <v>#VALUE!</v>
      </c>
      <c r="K816" s="106" t="e">
        <f>VLOOKUP(Tabela410[[#This Row],[Proposta de Referência]],SIMP_M1!A:K,8,FALSE)</f>
        <v>#VALUE!</v>
      </c>
      <c r="L816" s="107" t="e">
        <f t="shared" si="56"/>
        <v>#VALUE!</v>
      </c>
      <c r="M816" s="107" t="e">
        <f t="shared" si="57"/>
        <v>#VALUE!</v>
      </c>
      <c r="N816" s="142" t="e">
        <f t="shared" si="58"/>
        <v>#VALUE!</v>
      </c>
      <c r="O816" s="142" t="e">
        <f t="shared" si="59"/>
        <v>#N/A</v>
      </c>
      <c r="P816" s="24" t="str">
        <f>IFERROR(VLOOKUP(O816,HOSPITAIS_COM_DIVIDAS!A:E,5,FALSE),"")</f>
        <v/>
      </c>
    </row>
    <row r="817" spans="1:16" x14ac:dyDescent="0.25">
      <c r="A817" s="52" t="e">
        <f>Tabela410[[#This Row],[Status da Proposta]]</f>
        <v>#VALUE!</v>
      </c>
      <c r="B817" s="143">
        <f>MODALIDADE_1!A817</f>
        <v>0</v>
      </c>
      <c r="C817" s="142" t="e">
        <f>VLOOKUP(B817,MODALIDADE_1!A:B,2,FALSE)</f>
        <v>#N/A</v>
      </c>
      <c r="D817" s="142"/>
      <c r="E817" s="94" t="e">
        <f>VLOOKUP(B817,MODALIDADE_1!A:E,5,FALSE)</f>
        <v>#N/A</v>
      </c>
      <c r="F817" s="95" t="e">
        <f>VLOOKUP(B817,MODALIDADE_1!A:C,3,FALSE)</f>
        <v>#N/A</v>
      </c>
      <c r="G817" s="142" t="e">
        <f>VLOOKUP(B817,MODALIDADE_1!A:G,4,FALSE)</f>
        <v>#N/A</v>
      </c>
      <c r="H817" s="142" t="e">
        <f>VLOOKUP(B817,MODALIDADE_1!A:G,6,FALSE)</f>
        <v>#N/A</v>
      </c>
      <c r="I817" s="142" t="e">
        <f>VLOOKUP(B817,MODALIDADE_1!A:G,7,FALSE)</f>
        <v>#N/A</v>
      </c>
      <c r="J817" s="106" t="e">
        <f>VLOOKUP(Tabela410[[#This Row],[Proposta de Referência]],SIMP_M1!A:K,9,FALSE)</f>
        <v>#VALUE!</v>
      </c>
      <c r="K817" s="106" t="e">
        <f>VLOOKUP(Tabela410[[#This Row],[Proposta de Referência]],SIMP_M1!A:K,8,FALSE)</f>
        <v>#VALUE!</v>
      </c>
      <c r="L817" s="107" t="e">
        <f t="shared" si="56"/>
        <v>#VALUE!</v>
      </c>
      <c r="M817" s="107" t="e">
        <f t="shared" si="57"/>
        <v>#VALUE!</v>
      </c>
      <c r="N817" s="142" t="e">
        <f t="shared" si="58"/>
        <v>#VALUE!</v>
      </c>
      <c r="O817" s="142" t="e">
        <f t="shared" si="59"/>
        <v>#N/A</v>
      </c>
      <c r="P817" s="24" t="str">
        <f>IFERROR(VLOOKUP(O817,HOSPITAIS_COM_DIVIDAS!A:E,5,FALSE),"")</f>
        <v/>
      </c>
    </row>
    <row r="818" spans="1:16" x14ac:dyDescent="0.25">
      <c r="A818" s="52" t="e">
        <f>Tabela410[[#This Row],[Status da Proposta]]</f>
        <v>#VALUE!</v>
      </c>
      <c r="B818" s="143">
        <f>MODALIDADE_1!A818</f>
        <v>0</v>
      </c>
      <c r="C818" s="142" t="e">
        <f>VLOOKUP(B818,MODALIDADE_1!A:B,2,FALSE)</f>
        <v>#N/A</v>
      </c>
      <c r="D818" s="142"/>
      <c r="E818" s="94" t="e">
        <f>VLOOKUP(B818,MODALIDADE_1!A:E,5,FALSE)</f>
        <v>#N/A</v>
      </c>
      <c r="F818" s="95" t="e">
        <f>VLOOKUP(B818,MODALIDADE_1!A:C,3,FALSE)</f>
        <v>#N/A</v>
      </c>
      <c r="G818" s="142" t="e">
        <f>VLOOKUP(B818,MODALIDADE_1!A:G,4,FALSE)</f>
        <v>#N/A</v>
      </c>
      <c r="H818" s="142" t="e">
        <f>VLOOKUP(B818,MODALIDADE_1!A:G,6,FALSE)</f>
        <v>#N/A</v>
      </c>
      <c r="I818" s="142" t="e">
        <f>VLOOKUP(B818,MODALIDADE_1!A:G,7,FALSE)</f>
        <v>#N/A</v>
      </c>
      <c r="J818" s="106" t="e">
        <f>VLOOKUP(Tabela410[[#This Row],[Proposta de Referência]],SIMP_M1!A:K,9,FALSE)</f>
        <v>#VALUE!</v>
      </c>
      <c r="K818" s="106" t="e">
        <f>VLOOKUP(Tabela410[[#This Row],[Proposta de Referência]],SIMP_M1!A:K,8,FALSE)</f>
        <v>#VALUE!</v>
      </c>
      <c r="L818" s="107" t="e">
        <f t="shared" si="56"/>
        <v>#VALUE!</v>
      </c>
      <c r="M818" s="107" t="e">
        <f t="shared" si="57"/>
        <v>#VALUE!</v>
      </c>
      <c r="N818" s="142" t="e">
        <f t="shared" si="58"/>
        <v>#VALUE!</v>
      </c>
      <c r="O818" s="142" t="e">
        <f t="shared" si="59"/>
        <v>#N/A</v>
      </c>
      <c r="P818" s="24" t="str">
        <f>IFERROR(VLOOKUP(O818,HOSPITAIS_COM_DIVIDAS!A:E,5,FALSE),"")</f>
        <v/>
      </c>
    </row>
    <row r="819" spans="1:16" x14ac:dyDescent="0.25">
      <c r="A819" s="52" t="e">
        <f>Tabela410[[#This Row],[Status da Proposta]]</f>
        <v>#VALUE!</v>
      </c>
      <c r="B819" s="143">
        <f>MODALIDADE_1!A819</f>
        <v>0</v>
      </c>
      <c r="C819" s="142" t="e">
        <f>VLOOKUP(B819,MODALIDADE_1!A:B,2,FALSE)</f>
        <v>#N/A</v>
      </c>
      <c r="D819" s="142"/>
      <c r="E819" s="94" t="e">
        <f>VLOOKUP(B819,MODALIDADE_1!A:E,5,FALSE)</f>
        <v>#N/A</v>
      </c>
      <c r="F819" s="95" t="e">
        <f>VLOOKUP(B819,MODALIDADE_1!A:C,3,FALSE)</f>
        <v>#N/A</v>
      </c>
      <c r="G819" s="142" t="e">
        <f>VLOOKUP(B819,MODALIDADE_1!A:G,4,FALSE)</f>
        <v>#N/A</v>
      </c>
      <c r="H819" s="142" t="e">
        <f>VLOOKUP(B819,MODALIDADE_1!A:G,6,FALSE)</f>
        <v>#N/A</v>
      </c>
      <c r="I819" s="142" t="e">
        <f>VLOOKUP(B819,MODALIDADE_1!A:G,7,FALSE)</f>
        <v>#N/A</v>
      </c>
      <c r="J819" s="106" t="e">
        <f>VLOOKUP(Tabela410[[#This Row],[Proposta de Referência]],SIMP_M1!A:K,9,FALSE)</f>
        <v>#VALUE!</v>
      </c>
      <c r="K819" s="106" t="e">
        <f>VLOOKUP(Tabela410[[#This Row],[Proposta de Referência]],SIMP_M1!A:K,8,FALSE)</f>
        <v>#VALUE!</v>
      </c>
      <c r="L819" s="107" t="e">
        <f t="shared" si="56"/>
        <v>#VALUE!</v>
      </c>
      <c r="M819" s="107" t="e">
        <f t="shared" si="57"/>
        <v>#VALUE!</v>
      </c>
      <c r="N819" s="142" t="e">
        <f t="shared" si="58"/>
        <v>#VALUE!</v>
      </c>
      <c r="O819" s="142" t="e">
        <f t="shared" si="59"/>
        <v>#N/A</v>
      </c>
      <c r="P819" s="24" t="str">
        <f>IFERROR(VLOOKUP(O819,HOSPITAIS_COM_DIVIDAS!A:E,5,FALSE),"")</f>
        <v/>
      </c>
    </row>
    <row r="820" spans="1:16" x14ac:dyDescent="0.25">
      <c r="A820" s="52" t="e">
        <f>Tabela410[[#This Row],[Status da Proposta]]</f>
        <v>#VALUE!</v>
      </c>
      <c r="B820" s="143">
        <f>MODALIDADE_1!A820</f>
        <v>0</v>
      </c>
      <c r="C820" s="142" t="e">
        <f>VLOOKUP(B820,MODALIDADE_1!A:B,2,FALSE)</f>
        <v>#N/A</v>
      </c>
      <c r="D820" s="142"/>
      <c r="E820" s="94" t="e">
        <f>VLOOKUP(B820,MODALIDADE_1!A:E,5,FALSE)</f>
        <v>#N/A</v>
      </c>
      <c r="F820" s="95" t="e">
        <f>VLOOKUP(B820,MODALIDADE_1!A:C,3,FALSE)</f>
        <v>#N/A</v>
      </c>
      <c r="G820" s="142" t="e">
        <f>VLOOKUP(B820,MODALIDADE_1!A:G,4,FALSE)</f>
        <v>#N/A</v>
      </c>
      <c r="H820" s="142" t="e">
        <f>VLOOKUP(B820,MODALIDADE_1!A:G,6,FALSE)</f>
        <v>#N/A</v>
      </c>
      <c r="I820" s="142" t="e">
        <f>VLOOKUP(B820,MODALIDADE_1!A:G,7,FALSE)</f>
        <v>#N/A</v>
      </c>
      <c r="J820" s="106" t="e">
        <f>VLOOKUP(Tabela410[[#This Row],[Proposta de Referência]],SIMP_M1!A:K,9,FALSE)</f>
        <v>#VALUE!</v>
      </c>
      <c r="K820" s="106" t="e">
        <f>VLOOKUP(Tabela410[[#This Row],[Proposta de Referência]],SIMP_M1!A:K,8,FALSE)</f>
        <v>#VALUE!</v>
      </c>
      <c r="L820" s="107" t="e">
        <f t="shared" si="56"/>
        <v>#VALUE!</v>
      </c>
      <c r="M820" s="107" t="e">
        <f t="shared" si="57"/>
        <v>#VALUE!</v>
      </c>
      <c r="N820" s="142" t="e">
        <f t="shared" si="58"/>
        <v>#VALUE!</v>
      </c>
      <c r="O820" s="142" t="e">
        <f t="shared" si="59"/>
        <v>#N/A</v>
      </c>
      <c r="P820" s="24" t="str">
        <f>IFERROR(VLOOKUP(O820,HOSPITAIS_COM_DIVIDAS!A:E,5,FALSE),"")</f>
        <v/>
      </c>
    </row>
    <row r="821" spans="1:16" x14ac:dyDescent="0.25">
      <c r="A821" s="52" t="e">
        <f>Tabela410[[#This Row],[Status da Proposta]]</f>
        <v>#VALUE!</v>
      </c>
      <c r="B821" s="143">
        <f>MODALIDADE_1!A821</f>
        <v>0</v>
      </c>
      <c r="C821" s="142" t="e">
        <f>VLOOKUP(B821,MODALIDADE_1!A:B,2,FALSE)</f>
        <v>#N/A</v>
      </c>
      <c r="D821" s="142"/>
      <c r="E821" s="94" t="e">
        <f>VLOOKUP(B821,MODALIDADE_1!A:E,5,FALSE)</f>
        <v>#N/A</v>
      </c>
      <c r="F821" s="95" t="e">
        <f>VLOOKUP(B821,MODALIDADE_1!A:C,3,FALSE)</f>
        <v>#N/A</v>
      </c>
      <c r="G821" s="142" t="e">
        <f>VLOOKUP(B821,MODALIDADE_1!A:G,4,FALSE)</f>
        <v>#N/A</v>
      </c>
      <c r="H821" s="142" t="e">
        <f>VLOOKUP(B821,MODALIDADE_1!A:G,6,FALSE)</f>
        <v>#N/A</v>
      </c>
      <c r="I821" s="142" t="e">
        <f>VLOOKUP(B821,MODALIDADE_1!A:G,7,FALSE)</f>
        <v>#N/A</v>
      </c>
      <c r="J821" s="106" t="e">
        <f>VLOOKUP(Tabela410[[#This Row],[Proposta de Referência]],SIMP_M1!A:K,9,FALSE)</f>
        <v>#VALUE!</v>
      </c>
      <c r="K821" s="106" t="e">
        <f>VLOOKUP(Tabela410[[#This Row],[Proposta de Referência]],SIMP_M1!A:K,8,FALSE)</f>
        <v>#VALUE!</v>
      </c>
      <c r="L821" s="107" t="e">
        <f t="shared" si="56"/>
        <v>#VALUE!</v>
      </c>
      <c r="M821" s="107" t="e">
        <f t="shared" si="57"/>
        <v>#VALUE!</v>
      </c>
      <c r="N821" s="142" t="e">
        <f t="shared" si="58"/>
        <v>#VALUE!</v>
      </c>
      <c r="O821" s="142" t="e">
        <f t="shared" si="59"/>
        <v>#N/A</v>
      </c>
      <c r="P821" s="24" t="str">
        <f>IFERROR(VLOOKUP(O821,HOSPITAIS_COM_DIVIDAS!A:E,5,FALSE),"")</f>
        <v/>
      </c>
    </row>
    <row r="822" spans="1:16" x14ac:dyDescent="0.25">
      <c r="A822" s="52" t="e">
        <f>Tabela410[[#This Row],[Status da Proposta]]</f>
        <v>#VALUE!</v>
      </c>
      <c r="B822" s="143">
        <f>MODALIDADE_1!A822</f>
        <v>0</v>
      </c>
      <c r="C822" s="142" t="e">
        <f>VLOOKUP(B822,MODALIDADE_1!A:B,2,FALSE)</f>
        <v>#N/A</v>
      </c>
      <c r="D822" s="142"/>
      <c r="E822" s="94" t="e">
        <f>VLOOKUP(B822,MODALIDADE_1!A:E,5,FALSE)</f>
        <v>#N/A</v>
      </c>
      <c r="F822" s="95" t="e">
        <f>VLOOKUP(B822,MODALIDADE_1!A:C,3,FALSE)</f>
        <v>#N/A</v>
      </c>
      <c r="G822" s="142" t="e">
        <f>VLOOKUP(B822,MODALIDADE_1!A:G,4,FALSE)</f>
        <v>#N/A</v>
      </c>
      <c r="H822" s="142" t="e">
        <f>VLOOKUP(B822,MODALIDADE_1!A:G,6,FALSE)</f>
        <v>#N/A</v>
      </c>
      <c r="I822" s="142" t="e">
        <f>VLOOKUP(B822,MODALIDADE_1!A:G,7,FALSE)</f>
        <v>#N/A</v>
      </c>
      <c r="J822" s="106" t="e">
        <f>VLOOKUP(Tabela410[[#This Row],[Proposta de Referência]],SIMP_M1!A:K,9,FALSE)</f>
        <v>#VALUE!</v>
      </c>
      <c r="K822" s="106" t="e">
        <f>VLOOKUP(Tabela410[[#This Row],[Proposta de Referência]],SIMP_M1!A:K,8,FALSE)</f>
        <v>#VALUE!</v>
      </c>
      <c r="L822" s="107" t="e">
        <f t="shared" si="56"/>
        <v>#VALUE!</v>
      </c>
      <c r="M822" s="107" t="e">
        <f t="shared" si="57"/>
        <v>#VALUE!</v>
      </c>
      <c r="N822" s="142" t="e">
        <f t="shared" si="58"/>
        <v>#VALUE!</v>
      </c>
      <c r="O822" s="142" t="e">
        <f t="shared" si="59"/>
        <v>#N/A</v>
      </c>
      <c r="P822" s="24" t="str">
        <f>IFERROR(VLOOKUP(O822,HOSPITAIS_COM_DIVIDAS!A:E,5,FALSE),"")</f>
        <v/>
      </c>
    </row>
    <row r="823" spans="1:16" x14ac:dyDescent="0.25">
      <c r="A823" s="52" t="e">
        <f>Tabela410[[#This Row],[Status da Proposta]]</f>
        <v>#VALUE!</v>
      </c>
      <c r="B823" s="143">
        <f>MODALIDADE_1!A823</f>
        <v>0</v>
      </c>
      <c r="C823" s="142" t="e">
        <f>VLOOKUP(B823,MODALIDADE_1!A:B,2,FALSE)</f>
        <v>#N/A</v>
      </c>
      <c r="D823" s="142"/>
      <c r="E823" s="94" t="e">
        <f>VLOOKUP(B823,MODALIDADE_1!A:E,5,FALSE)</f>
        <v>#N/A</v>
      </c>
      <c r="F823" s="95" t="e">
        <f>VLOOKUP(B823,MODALIDADE_1!A:C,3,FALSE)</f>
        <v>#N/A</v>
      </c>
      <c r="G823" s="142" t="e">
        <f>VLOOKUP(B823,MODALIDADE_1!A:G,4,FALSE)</f>
        <v>#N/A</v>
      </c>
      <c r="H823" s="142" t="e">
        <f>VLOOKUP(B823,MODALIDADE_1!A:G,6,FALSE)</f>
        <v>#N/A</v>
      </c>
      <c r="I823" s="142" t="e">
        <f>VLOOKUP(B823,MODALIDADE_1!A:G,7,FALSE)</f>
        <v>#N/A</v>
      </c>
      <c r="J823" s="106" t="e">
        <f>VLOOKUP(Tabela410[[#This Row],[Proposta de Referência]],SIMP_M1!A:K,9,FALSE)</f>
        <v>#VALUE!</v>
      </c>
      <c r="K823" s="106" t="e">
        <f>VLOOKUP(Tabela410[[#This Row],[Proposta de Referência]],SIMP_M1!A:K,8,FALSE)</f>
        <v>#VALUE!</v>
      </c>
      <c r="L823" s="107" t="e">
        <f t="shared" si="56"/>
        <v>#VALUE!</v>
      </c>
      <c r="M823" s="107" t="e">
        <f t="shared" si="57"/>
        <v>#VALUE!</v>
      </c>
      <c r="N823" s="142" t="e">
        <f t="shared" si="58"/>
        <v>#VALUE!</v>
      </c>
      <c r="O823" s="142" t="e">
        <f t="shared" si="59"/>
        <v>#N/A</v>
      </c>
      <c r="P823" s="24" t="str">
        <f>IFERROR(VLOOKUP(O823,HOSPITAIS_COM_DIVIDAS!A:E,5,FALSE),"")</f>
        <v/>
      </c>
    </row>
    <row r="824" spans="1:16" x14ac:dyDescent="0.25">
      <c r="A824" s="52" t="e">
        <f>Tabela410[[#This Row],[Status da Proposta]]</f>
        <v>#VALUE!</v>
      </c>
      <c r="B824" s="143">
        <f>MODALIDADE_1!A824</f>
        <v>0</v>
      </c>
      <c r="C824" s="142" t="e">
        <f>VLOOKUP(B824,MODALIDADE_1!A:B,2,FALSE)</f>
        <v>#N/A</v>
      </c>
      <c r="D824" s="142"/>
      <c r="E824" s="94" t="e">
        <f>VLOOKUP(B824,MODALIDADE_1!A:E,5,FALSE)</f>
        <v>#N/A</v>
      </c>
      <c r="F824" s="95" t="e">
        <f>VLOOKUP(B824,MODALIDADE_1!A:C,3,FALSE)</f>
        <v>#N/A</v>
      </c>
      <c r="G824" s="142" t="e">
        <f>VLOOKUP(B824,MODALIDADE_1!A:G,4,FALSE)</f>
        <v>#N/A</v>
      </c>
      <c r="H824" s="142" t="e">
        <f>VLOOKUP(B824,MODALIDADE_1!A:G,6,FALSE)</f>
        <v>#N/A</v>
      </c>
      <c r="I824" s="142" t="e">
        <f>VLOOKUP(B824,MODALIDADE_1!A:G,7,FALSE)</f>
        <v>#N/A</v>
      </c>
      <c r="J824" s="106" t="e">
        <f>VLOOKUP(Tabela410[[#This Row],[Proposta de Referência]],SIMP_M1!A:K,9,FALSE)</f>
        <v>#VALUE!</v>
      </c>
      <c r="K824" s="106" t="e">
        <f>VLOOKUP(Tabela410[[#This Row],[Proposta de Referência]],SIMP_M1!A:K,8,FALSE)</f>
        <v>#VALUE!</v>
      </c>
      <c r="L824" s="107" t="e">
        <f t="shared" si="56"/>
        <v>#VALUE!</v>
      </c>
      <c r="M824" s="107" t="e">
        <f t="shared" si="57"/>
        <v>#VALUE!</v>
      </c>
      <c r="N824" s="142" t="e">
        <f t="shared" si="58"/>
        <v>#VALUE!</v>
      </c>
      <c r="O824" s="142" t="e">
        <f t="shared" si="59"/>
        <v>#N/A</v>
      </c>
      <c r="P824" s="24" t="str">
        <f>IFERROR(VLOOKUP(O824,HOSPITAIS_COM_DIVIDAS!A:E,5,FALSE),"")</f>
        <v/>
      </c>
    </row>
    <row r="825" spans="1:16" x14ac:dyDescent="0.25">
      <c r="A825" s="52" t="e">
        <f>Tabela410[[#This Row],[Status da Proposta]]</f>
        <v>#VALUE!</v>
      </c>
      <c r="B825" s="143">
        <f>MODALIDADE_1!A825</f>
        <v>0</v>
      </c>
      <c r="C825" s="142" t="e">
        <f>VLOOKUP(B825,MODALIDADE_1!A:B,2,FALSE)</f>
        <v>#N/A</v>
      </c>
      <c r="D825" s="142"/>
      <c r="E825" s="94" t="e">
        <f>VLOOKUP(B825,MODALIDADE_1!A:E,5,FALSE)</f>
        <v>#N/A</v>
      </c>
      <c r="F825" s="95" t="e">
        <f>VLOOKUP(B825,MODALIDADE_1!A:C,3,FALSE)</f>
        <v>#N/A</v>
      </c>
      <c r="G825" s="142" t="e">
        <f>VLOOKUP(B825,MODALIDADE_1!A:G,4,FALSE)</f>
        <v>#N/A</v>
      </c>
      <c r="H825" s="142" t="e">
        <f>VLOOKUP(B825,MODALIDADE_1!A:G,6,FALSE)</f>
        <v>#N/A</v>
      </c>
      <c r="I825" s="142" t="e">
        <f>VLOOKUP(B825,MODALIDADE_1!A:G,7,FALSE)</f>
        <v>#N/A</v>
      </c>
      <c r="J825" s="106" t="e">
        <f>VLOOKUP(Tabela410[[#This Row],[Proposta de Referência]],SIMP_M1!A:K,9,FALSE)</f>
        <v>#VALUE!</v>
      </c>
      <c r="K825" s="106" t="e">
        <f>VLOOKUP(Tabela410[[#This Row],[Proposta de Referência]],SIMP_M1!A:K,8,FALSE)</f>
        <v>#VALUE!</v>
      </c>
      <c r="L825" s="107" t="e">
        <f t="shared" si="56"/>
        <v>#VALUE!</v>
      </c>
      <c r="M825" s="107" t="e">
        <f t="shared" si="57"/>
        <v>#VALUE!</v>
      </c>
      <c r="N825" s="142" t="e">
        <f t="shared" si="58"/>
        <v>#VALUE!</v>
      </c>
      <c r="O825" s="142" t="e">
        <f t="shared" si="59"/>
        <v>#N/A</v>
      </c>
      <c r="P825" s="24" t="str">
        <f>IFERROR(VLOOKUP(O825,HOSPITAIS_COM_DIVIDAS!A:E,5,FALSE),"")</f>
        <v/>
      </c>
    </row>
    <row r="826" spans="1:16" x14ac:dyDescent="0.25">
      <c r="A826" s="52" t="e">
        <f>Tabela410[[#This Row],[Status da Proposta]]</f>
        <v>#VALUE!</v>
      </c>
      <c r="B826" s="143">
        <f>MODALIDADE_1!A826</f>
        <v>0</v>
      </c>
      <c r="C826" s="142" t="e">
        <f>VLOOKUP(B826,MODALIDADE_1!A:B,2,FALSE)</f>
        <v>#N/A</v>
      </c>
      <c r="D826" s="142"/>
      <c r="E826" s="94" t="e">
        <f>VLOOKUP(B826,MODALIDADE_1!A:E,5,FALSE)</f>
        <v>#N/A</v>
      </c>
      <c r="F826" s="95" t="e">
        <f>VLOOKUP(B826,MODALIDADE_1!A:C,3,FALSE)</f>
        <v>#N/A</v>
      </c>
      <c r="G826" s="142" t="e">
        <f>VLOOKUP(B826,MODALIDADE_1!A:G,4,FALSE)</f>
        <v>#N/A</v>
      </c>
      <c r="H826" s="142" t="e">
        <f>VLOOKUP(B826,MODALIDADE_1!A:G,6,FALSE)</f>
        <v>#N/A</v>
      </c>
      <c r="I826" s="142" t="e">
        <f>VLOOKUP(B826,MODALIDADE_1!A:G,7,FALSE)</f>
        <v>#N/A</v>
      </c>
      <c r="J826" s="106" t="e">
        <f>VLOOKUP(Tabela410[[#This Row],[Proposta de Referência]],SIMP_M1!A:K,9,FALSE)</f>
        <v>#VALUE!</v>
      </c>
      <c r="K826" s="106" t="e">
        <f>VLOOKUP(Tabela410[[#This Row],[Proposta de Referência]],SIMP_M1!A:K,8,FALSE)</f>
        <v>#VALUE!</v>
      </c>
      <c r="L826" s="107" t="e">
        <f t="shared" si="56"/>
        <v>#VALUE!</v>
      </c>
      <c r="M826" s="107" t="e">
        <f t="shared" si="57"/>
        <v>#VALUE!</v>
      </c>
      <c r="N826" s="142" t="e">
        <f t="shared" si="58"/>
        <v>#VALUE!</v>
      </c>
      <c r="O826" s="142" t="e">
        <f t="shared" si="59"/>
        <v>#N/A</v>
      </c>
      <c r="P826" s="24" t="str">
        <f>IFERROR(VLOOKUP(O826,HOSPITAIS_COM_DIVIDAS!A:E,5,FALSE),"")</f>
        <v/>
      </c>
    </row>
    <row r="827" spans="1:16" x14ac:dyDescent="0.25">
      <c r="A827" s="52" t="e">
        <f>Tabela410[[#This Row],[Status da Proposta]]</f>
        <v>#VALUE!</v>
      </c>
      <c r="B827" s="143">
        <f>MODALIDADE_1!A827</f>
        <v>0</v>
      </c>
      <c r="C827" s="142" t="e">
        <f>VLOOKUP(B827,MODALIDADE_1!A:B,2,FALSE)</f>
        <v>#N/A</v>
      </c>
      <c r="D827" s="142"/>
      <c r="E827" s="94" t="e">
        <f>VLOOKUP(B827,MODALIDADE_1!A:E,5,FALSE)</f>
        <v>#N/A</v>
      </c>
      <c r="F827" s="95" t="e">
        <f>VLOOKUP(B827,MODALIDADE_1!A:C,3,FALSE)</f>
        <v>#N/A</v>
      </c>
      <c r="G827" s="142" t="e">
        <f>VLOOKUP(B827,MODALIDADE_1!A:G,4,FALSE)</f>
        <v>#N/A</v>
      </c>
      <c r="H827" s="142" t="e">
        <f>VLOOKUP(B827,MODALIDADE_1!A:G,6,FALSE)</f>
        <v>#N/A</v>
      </c>
      <c r="I827" s="142" t="e">
        <f>VLOOKUP(B827,MODALIDADE_1!A:G,7,FALSE)</f>
        <v>#N/A</v>
      </c>
      <c r="J827" s="106" t="e">
        <f>VLOOKUP(Tabela410[[#This Row],[Proposta de Referência]],SIMP_M1!A:K,9,FALSE)</f>
        <v>#VALUE!</v>
      </c>
      <c r="K827" s="106" t="e">
        <f>VLOOKUP(Tabela410[[#This Row],[Proposta de Referência]],SIMP_M1!A:K,8,FALSE)</f>
        <v>#VALUE!</v>
      </c>
      <c r="L827" s="107" t="e">
        <f t="shared" si="56"/>
        <v>#VALUE!</v>
      </c>
      <c r="M827" s="107" t="e">
        <f t="shared" si="57"/>
        <v>#VALUE!</v>
      </c>
      <c r="N827" s="142" t="e">
        <f t="shared" si="58"/>
        <v>#VALUE!</v>
      </c>
      <c r="O827" s="142" t="e">
        <f t="shared" si="59"/>
        <v>#N/A</v>
      </c>
      <c r="P827" s="24" t="str">
        <f>IFERROR(VLOOKUP(O827,HOSPITAIS_COM_DIVIDAS!A:E,5,FALSE),"")</f>
        <v/>
      </c>
    </row>
    <row r="828" spans="1:16" x14ac:dyDescent="0.25">
      <c r="A828" s="52" t="e">
        <f>Tabela410[[#This Row],[Status da Proposta]]</f>
        <v>#VALUE!</v>
      </c>
      <c r="B828" s="143">
        <f>MODALIDADE_1!A828</f>
        <v>0</v>
      </c>
      <c r="C828" s="142" t="e">
        <f>VLOOKUP(B828,MODALIDADE_1!A:B,2,FALSE)</f>
        <v>#N/A</v>
      </c>
      <c r="D828" s="142"/>
      <c r="E828" s="94" t="e">
        <f>VLOOKUP(B828,MODALIDADE_1!A:E,5,FALSE)</f>
        <v>#N/A</v>
      </c>
      <c r="F828" s="95" t="e">
        <f>VLOOKUP(B828,MODALIDADE_1!A:C,3,FALSE)</f>
        <v>#N/A</v>
      </c>
      <c r="G828" s="142" t="e">
        <f>VLOOKUP(B828,MODALIDADE_1!A:G,4,FALSE)</f>
        <v>#N/A</v>
      </c>
      <c r="H828" s="142" t="e">
        <f>VLOOKUP(B828,MODALIDADE_1!A:G,6,FALSE)</f>
        <v>#N/A</v>
      </c>
      <c r="I828" s="142" t="e">
        <f>VLOOKUP(B828,MODALIDADE_1!A:G,7,FALSE)</f>
        <v>#N/A</v>
      </c>
      <c r="J828" s="106" t="e">
        <f>VLOOKUP(Tabela410[[#This Row],[Proposta de Referência]],SIMP_M1!A:K,9,FALSE)</f>
        <v>#VALUE!</v>
      </c>
      <c r="K828" s="106" t="e">
        <f>VLOOKUP(Tabela410[[#This Row],[Proposta de Referência]],SIMP_M1!A:K,8,FALSE)</f>
        <v>#VALUE!</v>
      </c>
      <c r="L828" s="107" t="e">
        <f t="shared" si="56"/>
        <v>#VALUE!</v>
      </c>
      <c r="M828" s="107" t="e">
        <f t="shared" si="57"/>
        <v>#VALUE!</v>
      </c>
      <c r="N828" s="142" t="e">
        <f t="shared" si="58"/>
        <v>#VALUE!</v>
      </c>
      <c r="O828" s="142" t="e">
        <f t="shared" si="59"/>
        <v>#N/A</v>
      </c>
      <c r="P828" s="24" t="str">
        <f>IFERROR(VLOOKUP(O828,HOSPITAIS_COM_DIVIDAS!A:E,5,FALSE),"")</f>
        <v/>
      </c>
    </row>
    <row r="829" spans="1:16" x14ac:dyDescent="0.25">
      <c r="A829" s="52" t="e">
        <f>Tabela410[[#This Row],[Status da Proposta]]</f>
        <v>#VALUE!</v>
      </c>
      <c r="B829" s="143">
        <f>MODALIDADE_1!A829</f>
        <v>0</v>
      </c>
      <c r="C829" s="142" t="e">
        <f>VLOOKUP(B829,MODALIDADE_1!A:B,2,FALSE)</f>
        <v>#N/A</v>
      </c>
      <c r="D829" s="142"/>
      <c r="E829" s="94" t="e">
        <f>VLOOKUP(B829,MODALIDADE_1!A:E,5,FALSE)</f>
        <v>#N/A</v>
      </c>
      <c r="F829" s="95" t="e">
        <f>VLOOKUP(B829,MODALIDADE_1!A:C,3,FALSE)</f>
        <v>#N/A</v>
      </c>
      <c r="G829" s="142" t="e">
        <f>VLOOKUP(B829,MODALIDADE_1!A:G,4,FALSE)</f>
        <v>#N/A</v>
      </c>
      <c r="H829" s="142" t="e">
        <f>VLOOKUP(B829,MODALIDADE_1!A:G,6,FALSE)</f>
        <v>#N/A</v>
      </c>
      <c r="I829" s="142" t="e">
        <f>VLOOKUP(B829,MODALIDADE_1!A:G,7,FALSE)</f>
        <v>#N/A</v>
      </c>
      <c r="J829" s="106" t="e">
        <f>VLOOKUP(Tabela410[[#This Row],[Proposta de Referência]],SIMP_M1!A:K,9,FALSE)</f>
        <v>#VALUE!</v>
      </c>
      <c r="K829" s="106" t="e">
        <f>VLOOKUP(Tabela410[[#This Row],[Proposta de Referência]],SIMP_M1!A:K,8,FALSE)</f>
        <v>#VALUE!</v>
      </c>
      <c r="L829" s="107" t="e">
        <f t="shared" si="56"/>
        <v>#VALUE!</v>
      </c>
      <c r="M829" s="107" t="e">
        <f t="shared" si="57"/>
        <v>#VALUE!</v>
      </c>
      <c r="N829" s="142" t="e">
        <f t="shared" si="58"/>
        <v>#VALUE!</v>
      </c>
      <c r="O829" s="142" t="e">
        <f t="shared" si="59"/>
        <v>#N/A</v>
      </c>
      <c r="P829" s="24" t="str">
        <f>IFERROR(VLOOKUP(O829,HOSPITAIS_COM_DIVIDAS!A:E,5,FALSE),"")</f>
        <v/>
      </c>
    </row>
    <row r="830" spans="1:16" x14ac:dyDescent="0.25">
      <c r="A830" s="52" t="e">
        <f>Tabela410[[#This Row],[Status da Proposta]]</f>
        <v>#VALUE!</v>
      </c>
      <c r="B830" s="143">
        <f>MODALIDADE_1!A830</f>
        <v>0</v>
      </c>
      <c r="C830" s="142" t="e">
        <f>VLOOKUP(B830,MODALIDADE_1!A:B,2,FALSE)</f>
        <v>#N/A</v>
      </c>
      <c r="D830" s="142"/>
      <c r="E830" s="94" t="e">
        <f>VLOOKUP(B830,MODALIDADE_1!A:E,5,FALSE)</f>
        <v>#N/A</v>
      </c>
      <c r="F830" s="95" t="e">
        <f>VLOOKUP(B830,MODALIDADE_1!A:C,3,FALSE)</f>
        <v>#N/A</v>
      </c>
      <c r="G830" s="142" t="e">
        <f>VLOOKUP(B830,MODALIDADE_1!A:G,4,FALSE)</f>
        <v>#N/A</v>
      </c>
      <c r="H830" s="142" t="e">
        <f>VLOOKUP(B830,MODALIDADE_1!A:G,6,FALSE)</f>
        <v>#N/A</v>
      </c>
      <c r="I830" s="142" t="e">
        <f>VLOOKUP(B830,MODALIDADE_1!A:G,7,FALSE)</f>
        <v>#N/A</v>
      </c>
      <c r="J830" s="106" t="e">
        <f>VLOOKUP(Tabela410[[#This Row],[Proposta de Referência]],SIMP_M1!A:K,9,FALSE)</f>
        <v>#VALUE!</v>
      </c>
      <c r="K830" s="106" t="e">
        <f>VLOOKUP(Tabela410[[#This Row],[Proposta de Referência]],SIMP_M1!A:K,8,FALSE)</f>
        <v>#VALUE!</v>
      </c>
      <c r="L830" s="107" t="e">
        <f t="shared" si="56"/>
        <v>#VALUE!</v>
      </c>
      <c r="M830" s="107" t="e">
        <f t="shared" si="57"/>
        <v>#VALUE!</v>
      </c>
      <c r="N830" s="142" t="e">
        <f t="shared" si="58"/>
        <v>#VALUE!</v>
      </c>
      <c r="O830" s="142" t="e">
        <f t="shared" si="59"/>
        <v>#N/A</v>
      </c>
      <c r="P830" s="24" t="str">
        <f>IFERROR(VLOOKUP(O830,HOSPITAIS_COM_DIVIDAS!A:E,5,FALSE),"")</f>
        <v/>
      </c>
    </row>
    <row r="831" spans="1:16" x14ac:dyDescent="0.25">
      <c r="A831" s="52" t="e">
        <f>Tabela410[[#This Row],[Status da Proposta]]</f>
        <v>#VALUE!</v>
      </c>
      <c r="B831" s="143">
        <f>MODALIDADE_1!A831</f>
        <v>0</v>
      </c>
      <c r="C831" s="142" t="e">
        <f>VLOOKUP(B831,MODALIDADE_1!A:B,2,FALSE)</f>
        <v>#N/A</v>
      </c>
      <c r="D831" s="142"/>
      <c r="E831" s="94" t="e">
        <f>VLOOKUP(B831,MODALIDADE_1!A:E,5,FALSE)</f>
        <v>#N/A</v>
      </c>
      <c r="F831" s="95" t="e">
        <f>VLOOKUP(B831,MODALIDADE_1!A:C,3,FALSE)</f>
        <v>#N/A</v>
      </c>
      <c r="G831" s="142" t="e">
        <f>VLOOKUP(B831,MODALIDADE_1!A:G,4,FALSE)</f>
        <v>#N/A</v>
      </c>
      <c r="H831" s="142" t="e">
        <f>VLOOKUP(B831,MODALIDADE_1!A:G,6,FALSE)</f>
        <v>#N/A</v>
      </c>
      <c r="I831" s="142" t="e">
        <f>VLOOKUP(B831,MODALIDADE_1!A:G,7,FALSE)</f>
        <v>#N/A</v>
      </c>
      <c r="J831" s="106" t="e">
        <f>VLOOKUP(Tabela410[[#This Row],[Proposta de Referência]],SIMP_M1!A:K,9,FALSE)</f>
        <v>#VALUE!</v>
      </c>
      <c r="K831" s="106" t="e">
        <f>VLOOKUP(Tabela410[[#This Row],[Proposta de Referência]],SIMP_M1!A:K,8,FALSE)</f>
        <v>#VALUE!</v>
      </c>
      <c r="L831" s="107" t="e">
        <f t="shared" si="56"/>
        <v>#VALUE!</v>
      </c>
      <c r="M831" s="107" t="e">
        <f t="shared" si="57"/>
        <v>#VALUE!</v>
      </c>
      <c r="N831" s="142" t="e">
        <f t="shared" si="58"/>
        <v>#VALUE!</v>
      </c>
      <c r="O831" s="142" t="e">
        <f t="shared" si="59"/>
        <v>#N/A</v>
      </c>
      <c r="P831" s="24" t="str">
        <f>IFERROR(VLOOKUP(O831,HOSPITAIS_COM_DIVIDAS!A:E,5,FALSE),"")</f>
        <v/>
      </c>
    </row>
    <row r="832" spans="1:16" x14ac:dyDescent="0.25">
      <c r="A832" s="52" t="e">
        <f>Tabela410[[#This Row],[Status da Proposta]]</f>
        <v>#VALUE!</v>
      </c>
      <c r="B832" s="143">
        <f>MODALIDADE_1!A832</f>
        <v>0</v>
      </c>
      <c r="C832" s="142" t="e">
        <f>VLOOKUP(B832,MODALIDADE_1!A:B,2,FALSE)</f>
        <v>#N/A</v>
      </c>
      <c r="D832" s="142"/>
      <c r="E832" s="94" t="e">
        <f>VLOOKUP(B832,MODALIDADE_1!A:E,5,FALSE)</f>
        <v>#N/A</v>
      </c>
      <c r="F832" s="95" t="e">
        <f>VLOOKUP(B832,MODALIDADE_1!A:C,3,FALSE)</f>
        <v>#N/A</v>
      </c>
      <c r="G832" s="142" t="e">
        <f>VLOOKUP(B832,MODALIDADE_1!A:G,4,FALSE)</f>
        <v>#N/A</v>
      </c>
      <c r="H832" s="142" t="e">
        <f>VLOOKUP(B832,MODALIDADE_1!A:G,6,FALSE)</f>
        <v>#N/A</v>
      </c>
      <c r="I832" s="142" t="e">
        <f>VLOOKUP(B832,MODALIDADE_1!A:G,7,FALSE)</f>
        <v>#N/A</v>
      </c>
      <c r="J832" s="106" t="e">
        <f>VLOOKUP(Tabela410[[#This Row],[Proposta de Referência]],SIMP_M1!A:K,9,FALSE)</f>
        <v>#VALUE!</v>
      </c>
      <c r="K832" s="106" t="e">
        <f>VLOOKUP(Tabela410[[#This Row],[Proposta de Referência]],SIMP_M1!A:K,8,FALSE)</f>
        <v>#VALUE!</v>
      </c>
      <c r="L832" s="107" t="e">
        <f t="shared" si="56"/>
        <v>#VALUE!</v>
      </c>
      <c r="M832" s="107" t="e">
        <f t="shared" si="57"/>
        <v>#VALUE!</v>
      </c>
      <c r="N832" s="142" t="e">
        <f t="shared" si="58"/>
        <v>#VALUE!</v>
      </c>
      <c r="O832" s="142" t="e">
        <f t="shared" si="59"/>
        <v>#N/A</v>
      </c>
      <c r="P832" s="24" t="str">
        <f>IFERROR(VLOOKUP(O832,HOSPITAIS_COM_DIVIDAS!A:E,5,FALSE),"")</f>
        <v/>
      </c>
    </row>
    <row r="833" spans="1:16" x14ac:dyDescent="0.25">
      <c r="A833" s="52" t="e">
        <f>Tabela410[[#This Row],[Status da Proposta]]</f>
        <v>#VALUE!</v>
      </c>
      <c r="B833" s="143">
        <f>MODALIDADE_1!A833</f>
        <v>0</v>
      </c>
      <c r="C833" s="142" t="e">
        <f>VLOOKUP(B833,MODALIDADE_1!A:B,2,FALSE)</f>
        <v>#N/A</v>
      </c>
      <c r="D833" s="142"/>
      <c r="E833" s="94" t="e">
        <f>VLOOKUP(B833,MODALIDADE_1!A:E,5,FALSE)</f>
        <v>#N/A</v>
      </c>
      <c r="F833" s="95" t="e">
        <f>VLOOKUP(B833,MODALIDADE_1!A:C,3,FALSE)</f>
        <v>#N/A</v>
      </c>
      <c r="G833" s="142" t="e">
        <f>VLOOKUP(B833,MODALIDADE_1!A:G,4,FALSE)</f>
        <v>#N/A</v>
      </c>
      <c r="H833" s="142" t="e">
        <f>VLOOKUP(B833,MODALIDADE_1!A:G,6,FALSE)</f>
        <v>#N/A</v>
      </c>
      <c r="I833" s="142" t="e">
        <f>VLOOKUP(B833,MODALIDADE_1!A:G,7,FALSE)</f>
        <v>#N/A</v>
      </c>
      <c r="J833" s="106" t="e">
        <f>VLOOKUP(Tabela410[[#This Row],[Proposta de Referência]],SIMP_M1!A:K,9,FALSE)</f>
        <v>#VALUE!</v>
      </c>
      <c r="K833" s="106" t="e">
        <f>VLOOKUP(Tabela410[[#This Row],[Proposta de Referência]],SIMP_M1!A:K,8,FALSE)</f>
        <v>#VALUE!</v>
      </c>
      <c r="L833" s="107" t="e">
        <f t="shared" si="56"/>
        <v>#VALUE!</v>
      </c>
      <c r="M833" s="107" t="e">
        <f t="shared" si="57"/>
        <v>#VALUE!</v>
      </c>
      <c r="N833" s="142" t="e">
        <f t="shared" si="58"/>
        <v>#VALUE!</v>
      </c>
      <c r="O833" s="142" t="e">
        <f t="shared" si="59"/>
        <v>#N/A</v>
      </c>
      <c r="P833" s="24" t="str">
        <f>IFERROR(VLOOKUP(O833,HOSPITAIS_COM_DIVIDAS!A:E,5,FALSE),"")</f>
        <v/>
      </c>
    </row>
    <row r="834" spans="1:16" x14ac:dyDescent="0.25">
      <c r="A834" s="52" t="e">
        <f>Tabela410[[#This Row],[Status da Proposta]]</f>
        <v>#VALUE!</v>
      </c>
      <c r="B834" s="143">
        <f>MODALIDADE_1!A834</f>
        <v>0</v>
      </c>
      <c r="C834" s="142" t="e">
        <f>VLOOKUP(B834,MODALIDADE_1!A:B,2,FALSE)</f>
        <v>#N/A</v>
      </c>
      <c r="D834" s="142"/>
      <c r="E834" s="94" t="e">
        <f>VLOOKUP(B834,MODALIDADE_1!A:E,5,FALSE)</f>
        <v>#N/A</v>
      </c>
      <c r="F834" s="95" t="e">
        <f>VLOOKUP(B834,MODALIDADE_1!A:C,3,FALSE)</f>
        <v>#N/A</v>
      </c>
      <c r="G834" s="142" t="e">
        <f>VLOOKUP(B834,MODALIDADE_1!A:G,4,FALSE)</f>
        <v>#N/A</v>
      </c>
      <c r="H834" s="142" t="e">
        <f>VLOOKUP(B834,MODALIDADE_1!A:G,6,FALSE)</f>
        <v>#N/A</v>
      </c>
      <c r="I834" s="142" t="e">
        <f>VLOOKUP(B834,MODALIDADE_1!A:G,7,FALSE)</f>
        <v>#N/A</v>
      </c>
      <c r="J834" s="106" t="e">
        <f>VLOOKUP(Tabela410[[#This Row],[Proposta de Referência]],SIMP_M1!A:K,9,FALSE)</f>
        <v>#VALUE!</v>
      </c>
      <c r="K834" s="106" t="e">
        <f>VLOOKUP(Tabela410[[#This Row],[Proposta de Referência]],SIMP_M1!A:K,8,FALSE)</f>
        <v>#VALUE!</v>
      </c>
      <c r="L834" s="107" t="e">
        <f t="shared" si="56"/>
        <v>#VALUE!</v>
      </c>
      <c r="M834" s="107" t="e">
        <f t="shared" si="57"/>
        <v>#VALUE!</v>
      </c>
      <c r="N834" s="142" t="e">
        <f t="shared" si="58"/>
        <v>#VALUE!</v>
      </c>
      <c r="O834" s="142" t="e">
        <f t="shared" si="59"/>
        <v>#N/A</v>
      </c>
      <c r="P834" s="24" t="str">
        <f>IFERROR(VLOOKUP(O834,HOSPITAIS_COM_DIVIDAS!A:E,5,FALSE),"")</f>
        <v/>
      </c>
    </row>
    <row r="835" spans="1:16" x14ac:dyDescent="0.25">
      <c r="A835" s="52" t="e">
        <f>Tabela410[[#This Row],[Status da Proposta]]</f>
        <v>#VALUE!</v>
      </c>
      <c r="B835" s="143">
        <f>MODALIDADE_1!A835</f>
        <v>0</v>
      </c>
      <c r="C835" s="142" t="e">
        <f>VLOOKUP(B835,MODALIDADE_1!A:B,2,FALSE)</f>
        <v>#N/A</v>
      </c>
      <c r="D835" s="142"/>
      <c r="E835" s="94" t="e">
        <f>VLOOKUP(B835,MODALIDADE_1!A:E,5,FALSE)</f>
        <v>#N/A</v>
      </c>
      <c r="F835" s="95" t="e">
        <f>VLOOKUP(B835,MODALIDADE_1!A:C,3,FALSE)</f>
        <v>#N/A</v>
      </c>
      <c r="G835" s="142" t="e">
        <f>VLOOKUP(B835,MODALIDADE_1!A:G,4,FALSE)</f>
        <v>#N/A</v>
      </c>
      <c r="H835" s="142" t="e">
        <f>VLOOKUP(B835,MODALIDADE_1!A:G,6,FALSE)</f>
        <v>#N/A</v>
      </c>
      <c r="I835" s="142" t="e">
        <f>VLOOKUP(B835,MODALIDADE_1!A:G,7,FALSE)</f>
        <v>#N/A</v>
      </c>
      <c r="J835" s="106" t="e">
        <f>VLOOKUP(Tabela410[[#This Row],[Proposta de Referência]],SIMP_M1!A:K,9,FALSE)</f>
        <v>#VALUE!</v>
      </c>
      <c r="K835" s="106" t="e">
        <f>VLOOKUP(Tabela410[[#This Row],[Proposta de Referência]],SIMP_M1!A:K,8,FALSE)</f>
        <v>#VALUE!</v>
      </c>
      <c r="L835" s="107" t="e">
        <f t="shared" si="56"/>
        <v>#VALUE!</v>
      </c>
      <c r="M835" s="107" t="e">
        <f t="shared" si="57"/>
        <v>#VALUE!</v>
      </c>
      <c r="N835" s="142" t="e">
        <f t="shared" si="58"/>
        <v>#VALUE!</v>
      </c>
      <c r="O835" s="142" t="e">
        <f t="shared" si="59"/>
        <v>#N/A</v>
      </c>
      <c r="P835" s="24" t="str">
        <f>IFERROR(VLOOKUP(O835,HOSPITAIS_COM_DIVIDAS!A:E,5,FALSE),"")</f>
        <v/>
      </c>
    </row>
    <row r="836" spans="1:16" x14ac:dyDescent="0.25">
      <c r="A836" s="52" t="e">
        <f>Tabela410[[#This Row],[Status da Proposta]]</f>
        <v>#VALUE!</v>
      </c>
      <c r="B836" s="143">
        <f>MODALIDADE_1!A836</f>
        <v>0</v>
      </c>
      <c r="C836" s="142" t="e">
        <f>VLOOKUP(B836,MODALIDADE_1!A:B,2,FALSE)</f>
        <v>#N/A</v>
      </c>
      <c r="D836" s="142"/>
      <c r="E836" s="94" t="e">
        <f>VLOOKUP(B836,MODALIDADE_1!A:E,5,FALSE)</f>
        <v>#N/A</v>
      </c>
      <c r="F836" s="95" t="e">
        <f>VLOOKUP(B836,MODALIDADE_1!A:C,3,FALSE)</f>
        <v>#N/A</v>
      </c>
      <c r="G836" s="142" t="e">
        <f>VLOOKUP(B836,MODALIDADE_1!A:G,4,FALSE)</f>
        <v>#N/A</v>
      </c>
      <c r="H836" s="142" t="e">
        <f>VLOOKUP(B836,MODALIDADE_1!A:G,6,FALSE)</f>
        <v>#N/A</v>
      </c>
      <c r="I836" s="142" t="e">
        <f>VLOOKUP(B836,MODALIDADE_1!A:G,7,FALSE)</f>
        <v>#N/A</v>
      </c>
      <c r="J836" s="106" t="e">
        <f>VLOOKUP(Tabela410[[#This Row],[Proposta de Referência]],SIMP_M1!A:K,9,FALSE)</f>
        <v>#VALUE!</v>
      </c>
      <c r="K836" s="106" t="e">
        <f>VLOOKUP(Tabela410[[#This Row],[Proposta de Referência]],SIMP_M1!A:K,8,FALSE)</f>
        <v>#VALUE!</v>
      </c>
      <c r="L836" s="107" t="e">
        <f t="shared" si="56"/>
        <v>#VALUE!</v>
      </c>
      <c r="M836" s="107" t="e">
        <f t="shared" si="57"/>
        <v>#VALUE!</v>
      </c>
      <c r="N836" s="142" t="e">
        <f t="shared" si="58"/>
        <v>#VALUE!</v>
      </c>
      <c r="O836" s="142" t="e">
        <f t="shared" si="59"/>
        <v>#N/A</v>
      </c>
      <c r="P836" s="24" t="str">
        <f>IFERROR(VLOOKUP(O836,HOSPITAIS_COM_DIVIDAS!A:E,5,FALSE),"")</f>
        <v/>
      </c>
    </row>
    <row r="837" spans="1:16" x14ac:dyDescent="0.25">
      <c r="A837" s="52" t="e">
        <f>Tabela410[[#This Row],[Status da Proposta]]</f>
        <v>#VALUE!</v>
      </c>
      <c r="B837" s="143">
        <f>MODALIDADE_1!A837</f>
        <v>0</v>
      </c>
      <c r="C837" s="142" t="e">
        <f>VLOOKUP(B837,MODALIDADE_1!A:B,2,FALSE)</f>
        <v>#N/A</v>
      </c>
      <c r="D837" s="142"/>
      <c r="E837" s="94" t="e">
        <f>VLOOKUP(B837,MODALIDADE_1!A:E,5,FALSE)</f>
        <v>#N/A</v>
      </c>
      <c r="F837" s="95" t="e">
        <f>VLOOKUP(B837,MODALIDADE_1!A:C,3,FALSE)</f>
        <v>#N/A</v>
      </c>
      <c r="G837" s="142" t="e">
        <f>VLOOKUP(B837,MODALIDADE_1!A:G,4,FALSE)</f>
        <v>#N/A</v>
      </c>
      <c r="H837" s="142" t="e">
        <f>VLOOKUP(B837,MODALIDADE_1!A:G,6,FALSE)</f>
        <v>#N/A</v>
      </c>
      <c r="I837" s="142" t="e">
        <f>VLOOKUP(B837,MODALIDADE_1!A:G,7,FALSE)</f>
        <v>#N/A</v>
      </c>
      <c r="J837" s="106" t="e">
        <f>VLOOKUP(Tabela410[[#This Row],[Proposta de Referência]],SIMP_M1!A:K,9,FALSE)</f>
        <v>#VALUE!</v>
      </c>
      <c r="K837" s="106" t="e">
        <f>VLOOKUP(Tabela410[[#This Row],[Proposta de Referência]],SIMP_M1!A:K,8,FALSE)</f>
        <v>#VALUE!</v>
      </c>
      <c r="L837" s="107" t="e">
        <f t="shared" si="56"/>
        <v>#VALUE!</v>
      </c>
      <c r="M837" s="107" t="e">
        <f t="shared" si="57"/>
        <v>#VALUE!</v>
      </c>
      <c r="N837" s="142" t="e">
        <f t="shared" si="58"/>
        <v>#VALUE!</v>
      </c>
      <c r="O837" s="142" t="e">
        <f t="shared" si="59"/>
        <v>#N/A</v>
      </c>
      <c r="P837" s="24" t="str">
        <f>IFERROR(VLOOKUP(O837,HOSPITAIS_COM_DIVIDAS!A:E,5,FALSE),"")</f>
        <v/>
      </c>
    </row>
    <row r="838" spans="1:16" x14ac:dyDescent="0.25">
      <c r="A838" s="52" t="e">
        <f>Tabela410[[#This Row],[Status da Proposta]]</f>
        <v>#VALUE!</v>
      </c>
      <c r="B838" s="143">
        <f>MODALIDADE_1!A838</f>
        <v>0</v>
      </c>
      <c r="C838" s="142" t="e">
        <f>VLOOKUP(B838,MODALIDADE_1!A:B,2,FALSE)</f>
        <v>#N/A</v>
      </c>
      <c r="D838" s="142"/>
      <c r="E838" s="94" t="e">
        <f>VLOOKUP(B838,MODALIDADE_1!A:E,5,FALSE)</f>
        <v>#N/A</v>
      </c>
      <c r="F838" s="95" t="e">
        <f>VLOOKUP(B838,MODALIDADE_1!A:C,3,FALSE)</f>
        <v>#N/A</v>
      </c>
      <c r="G838" s="142" t="e">
        <f>VLOOKUP(B838,MODALIDADE_1!A:G,4,FALSE)</f>
        <v>#N/A</v>
      </c>
      <c r="H838" s="142" t="e">
        <f>VLOOKUP(B838,MODALIDADE_1!A:G,6,FALSE)</f>
        <v>#N/A</v>
      </c>
      <c r="I838" s="142" t="e">
        <f>VLOOKUP(B838,MODALIDADE_1!A:G,7,FALSE)</f>
        <v>#N/A</v>
      </c>
      <c r="J838" s="106" t="e">
        <f>VLOOKUP(Tabela410[[#This Row],[Proposta de Referência]],SIMP_M1!A:K,9,FALSE)</f>
        <v>#VALUE!</v>
      </c>
      <c r="K838" s="106" t="e">
        <f>VLOOKUP(Tabela410[[#This Row],[Proposta de Referência]],SIMP_M1!A:K,8,FALSE)</f>
        <v>#VALUE!</v>
      </c>
      <c r="L838" s="107" t="e">
        <f t="shared" si="56"/>
        <v>#VALUE!</v>
      </c>
      <c r="M838" s="107" t="e">
        <f t="shared" si="57"/>
        <v>#VALUE!</v>
      </c>
      <c r="N838" s="142" t="e">
        <f t="shared" si="58"/>
        <v>#VALUE!</v>
      </c>
      <c r="O838" s="142" t="e">
        <f t="shared" si="59"/>
        <v>#N/A</v>
      </c>
      <c r="P838" s="24" t="str">
        <f>IFERROR(VLOOKUP(O838,HOSPITAIS_COM_DIVIDAS!A:E,5,FALSE),"")</f>
        <v/>
      </c>
    </row>
    <row r="839" spans="1:16" x14ac:dyDescent="0.25">
      <c r="A839" s="52" t="e">
        <f>Tabela410[[#This Row],[Status da Proposta]]</f>
        <v>#VALUE!</v>
      </c>
      <c r="B839" s="143">
        <f>MODALIDADE_1!A839</f>
        <v>0</v>
      </c>
      <c r="C839" s="142" t="e">
        <f>VLOOKUP(B839,MODALIDADE_1!A:B,2,FALSE)</f>
        <v>#N/A</v>
      </c>
      <c r="D839" s="142"/>
      <c r="E839" s="94" t="e">
        <f>VLOOKUP(B839,MODALIDADE_1!A:E,5,FALSE)</f>
        <v>#N/A</v>
      </c>
      <c r="F839" s="95" t="e">
        <f>VLOOKUP(B839,MODALIDADE_1!A:C,3,FALSE)</f>
        <v>#N/A</v>
      </c>
      <c r="G839" s="142" t="e">
        <f>VLOOKUP(B839,MODALIDADE_1!A:G,4,FALSE)</f>
        <v>#N/A</v>
      </c>
      <c r="H839" s="142" t="e">
        <f>VLOOKUP(B839,MODALIDADE_1!A:G,6,FALSE)</f>
        <v>#N/A</v>
      </c>
      <c r="I839" s="142" t="e">
        <f>VLOOKUP(B839,MODALIDADE_1!A:G,7,FALSE)</f>
        <v>#N/A</v>
      </c>
      <c r="J839" s="106" t="e">
        <f>VLOOKUP(Tabela410[[#This Row],[Proposta de Referência]],SIMP_M1!A:K,9,FALSE)</f>
        <v>#VALUE!</v>
      </c>
      <c r="K839" s="106" t="e">
        <f>VLOOKUP(Tabela410[[#This Row],[Proposta de Referência]],SIMP_M1!A:K,8,FALSE)</f>
        <v>#VALUE!</v>
      </c>
      <c r="L839" s="107" t="e">
        <f t="shared" si="56"/>
        <v>#VALUE!</v>
      </c>
      <c r="M839" s="107" t="e">
        <f t="shared" si="57"/>
        <v>#VALUE!</v>
      </c>
      <c r="N839" s="142" t="e">
        <f t="shared" si="58"/>
        <v>#VALUE!</v>
      </c>
      <c r="O839" s="142" t="e">
        <f t="shared" si="59"/>
        <v>#N/A</v>
      </c>
      <c r="P839" s="24" t="str">
        <f>IFERROR(VLOOKUP(O839,HOSPITAIS_COM_DIVIDAS!A:E,5,FALSE),"")</f>
        <v/>
      </c>
    </row>
    <row r="840" spans="1:16" x14ac:dyDescent="0.25">
      <c r="A840" s="52" t="e">
        <f>Tabela410[[#This Row],[Status da Proposta]]</f>
        <v>#VALUE!</v>
      </c>
      <c r="B840" s="143">
        <f>MODALIDADE_1!A840</f>
        <v>0</v>
      </c>
      <c r="C840" s="142" t="e">
        <f>VLOOKUP(B840,MODALIDADE_1!A:B,2,FALSE)</f>
        <v>#N/A</v>
      </c>
      <c r="D840" s="142"/>
      <c r="E840" s="94" t="e">
        <f>VLOOKUP(B840,MODALIDADE_1!A:E,5,FALSE)</f>
        <v>#N/A</v>
      </c>
      <c r="F840" s="95" t="e">
        <f>VLOOKUP(B840,MODALIDADE_1!A:C,3,FALSE)</f>
        <v>#N/A</v>
      </c>
      <c r="G840" s="142" t="e">
        <f>VLOOKUP(B840,MODALIDADE_1!A:G,4,FALSE)</f>
        <v>#N/A</v>
      </c>
      <c r="H840" s="142" t="e">
        <f>VLOOKUP(B840,MODALIDADE_1!A:G,6,FALSE)</f>
        <v>#N/A</v>
      </c>
      <c r="I840" s="142" t="e">
        <f>VLOOKUP(B840,MODALIDADE_1!A:G,7,FALSE)</f>
        <v>#N/A</v>
      </c>
      <c r="J840" s="106" t="e">
        <f>VLOOKUP(Tabela410[[#This Row],[Proposta de Referência]],SIMP_M1!A:K,9,FALSE)</f>
        <v>#VALUE!</v>
      </c>
      <c r="K840" s="106" t="e">
        <f>VLOOKUP(Tabela410[[#This Row],[Proposta de Referência]],SIMP_M1!A:K,8,FALSE)</f>
        <v>#VALUE!</v>
      </c>
      <c r="L840" s="107" t="e">
        <f t="shared" si="56"/>
        <v>#VALUE!</v>
      </c>
      <c r="M840" s="107" t="e">
        <f t="shared" si="57"/>
        <v>#VALUE!</v>
      </c>
      <c r="N840" s="142" t="e">
        <f t="shared" si="58"/>
        <v>#VALUE!</v>
      </c>
      <c r="O840" s="142" t="e">
        <f t="shared" si="59"/>
        <v>#N/A</v>
      </c>
      <c r="P840" s="24" t="str">
        <f>IFERROR(VLOOKUP(O840,HOSPITAIS_COM_DIVIDAS!A:E,5,FALSE),"")</f>
        <v/>
      </c>
    </row>
    <row r="841" spans="1:16" x14ac:dyDescent="0.25">
      <c r="A841" s="52" t="e">
        <f>Tabela410[[#This Row],[Status da Proposta]]</f>
        <v>#VALUE!</v>
      </c>
      <c r="B841" s="143">
        <f>MODALIDADE_1!A841</f>
        <v>0</v>
      </c>
      <c r="C841" s="142" t="e">
        <f>VLOOKUP(B841,MODALIDADE_1!A:B,2,FALSE)</f>
        <v>#N/A</v>
      </c>
      <c r="D841" s="142"/>
      <c r="E841" s="94" t="e">
        <f>VLOOKUP(B841,MODALIDADE_1!A:E,5,FALSE)</f>
        <v>#N/A</v>
      </c>
      <c r="F841" s="95" t="e">
        <f>VLOOKUP(B841,MODALIDADE_1!A:C,3,FALSE)</f>
        <v>#N/A</v>
      </c>
      <c r="G841" s="142" t="e">
        <f>VLOOKUP(B841,MODALIDADE_1!A:G,4,FALSE)</f>
        <v>#N/A</v>
      </c>
      <c r="H841" s="142" t="e">
        <f>VLOOKUP(B841,MODALIDADE_1!A:G,6,FALSE)</f>
        <v>#N/A</v>
      </c>
      <c r="I841" s="142" t="e">
        <f>VLOOKUP(B841,MODALIDADE_1!A:G,7,FALSE)</f>
        <v>#N/A</v>
      </c>
      <c r="J841" s="106" t="e">
        <f>VLOOKUP(Tabela410[[#This Row],[Proposta de Referência]],SIMP_M1!A:K,9,FALSE)</f>
        <v>#VALUE!</v>
      </c>
      <c r="K841" s="106" t="e">
        <f>VLOOKUP(Tabela410[[#This Row],[Proposta de Referência]],SIMP_M1!A:K,8,FALSE)</f>
        <v>#VALUE!</v>
      </c>
      <c r="L841" s="107" t="e">
        <f t="shared" si="56"/>
        <v>#VALUE!</v>
      </c>
      <c r="M841" s="107" t="e">
        <f t="shared" si="57"/>
        <v>#VALUE!</v>
      </c>
      <c r="N841" s="142" t="e">
        <f t="shared" si="58"/>
        <v>#VALUE!</v>
      </c>
      <c r="O841" s="142" t="e">
        <f t="shared" si="59"/>
        <v>#N/A</v>
      </c>
      <c r="P841" s="24" t="str">
        <f>IFERROR(VLOOKUP(O841,HOSPITAIS_COM_DIVIDAS!A:E,5,FALSE),"")</f>
        <v/>
      </c>
    </row>
    <row r="842" spans="1:16" x14ac:dyDescent="0.25">
      <c r="A842" s="52" t="e">
        <f>Tabela410[[#This Row],[Status da Proposta]]</f>
        <v>#VALUE!</v>
      </c>
      <c r="B842" s="143">
        <f>MODALIDADE_1!A842</f>
        <v>0</v>
      </c>
      <c r="C842" s="142" t="e">
        <f>VLOOKUP(B842,MODALIDADE_1!A:B,2,FALSE)</f>
        <v>#N/A</v>
      </c>
      <c r="D842" s="142"/>
      <c r="E842" s="94" t="e">
        <f>VLOOKUP(B842,MODALIDADE_1!A:E,5,FALSE)</f>
        <v>#N/A</v>
      </c>
      <c r="F842" s="95" t="e">
        <f>VLOOKUP(B842,MODALIDADE_1!A:C,3,FALSE)</f>
        <v>#N/A</v>
      </c>
      <c r="G842" s="142" t="e">
        <f>VLOOKUP(B842,MODALIDADE_1!A:G,4,FALSE)</f>
        <v>#N/A</v>
      </c>
      <c r="H842" s="142" t="e">
        <f>VLOOKUP(B842,MODALIDADE_1!A:G,6,FALSE)</f>
        <v>#N/A</v>
      </c>
      <c r="I842" s="142" t="e">
        <f>VLOOKUP(B842,MODALIDADE_1!A:G,7,FALSE)</f>
        <v>#N/A</v>
      </c>
      <c r="J842" s="106" t="e">
        <f>VLOOKUP(Tabela410[[#This Row],[Proposta de Referência]],SIMP_M1!A:K,9,FALSE)</f>
        <v>#VALUE!</v>
      </c>
      <c r="K842" s="106" t="e">
        <f>VLOOKUP(Tabela410[[#This Row],[Proposta de Referência]],SIMP_M1!A:K,8,FALSE)</f>
        <v>#VALUE!</v>
      </c>
      <c r="L842" s="107" t="e">
        <f t="shared" si="56"/>
        <v>#VALUE!</v>
      </c>
      <c r="M842" s="107" t="e">
        <f t="shared" si="57"/>
        <v>#VALUE!</v>
      </c>
      <c r="N842" s="142" t="e">
        <f t="shared" si="58"/>
        <v>#VALUE!</v>
      </c>
      <c r="O842" s="142" t="e">
        <f t="shared" si="59"/>
        <v>#N/A</v>
      </c>
      <c r="P842" s="24" t="str">
        <f>IFERROR(VLOOKUP(O842,HOSPITAIS_COM_DIVIDAS!A:E,5,FALSE),"")</f>
        <v/>
      </c>
    </row>
    <row r="843" spans="1:16" x14ac:dyDescent="0.25">
      <c r="A843" s="52" t="e">
        <f>Tabela410[[#This Row],[Status da Proposta]]</f>
        <v>#VALUE!</v>
      </c>
      <c r="B843" s="143">
        <f>MODALIDADE_1!A843</f>
        <v>0</v>
      </c>
      <c r="C843" s="142" t="e">
        <f>VLOOKUP(B843,MODALIDADE_1!A:B,2,FALSE)</f>
        <v>#N/A</v>
      </c>
      <c r="D843" s="142"/>
      <c r="E843" s="94" t="e">
        <f>VLOOKUP(B843,MODALIDADE_1!A:E,5,FALSE)</f>
        <v>#N/A</v>
      </c>
      <c r="F843" s="95" t="e">
        <f>VLOOKUP(B843,MODALIDADE_1!A:C,3,FALSE)</f>
        <v>#N/A</v>
      </c>
      <c r="G843" s="142" t="e">
        <f>VLOOKUP(B843,MODALIDADE_1!A:G,4,FALSE)</f>
        <v>#N/A</v>
      </c>
      <c r="H843" s="142" t="e">
        <f>VLOOKUP(B843,MODALIDADE_1!A:G,6,FALSE)</f>
        <v>#N/A</v>
      </c>
      <c r="I843" s="142" t="e">
        <f>VLOOKUP(B843,MODALIDADE_1!A:G,7,FALSE)</f>
        <v>#N/A</v>
      </c>
      <c r="J843" s="106" t="e">
        <f>VLOOKUP(Tabela410[[#This Row],[Proposta de Referência]],SIMP_M1!A:K,9,FALSE)</f>
        <v>#VALUE!</v>
      </c>
      <c r="K843" s="106" t="e">
        <f>VLOOKUP(Tabela410[[#This Row],[Proposta de Referência]],SIMP_M1!A:K,8,FALSE)</f>
        <v>#VALUE!</v>
      </c>
      <c r="L843" s="107" t="e">
        <f t="shared" si="56"/>
        <v>#VALUE!</v>
      </c>
      <c r="M843" s="107" t="e">
        <f t="shared" si="57"/>
        <v>#VALUE!</v>
      </c>
      <c r="N843" s="142" t="e">
        <f t="shared" si="58"/>
        <v>#VALUE!</v>
      </c>
      <c r="O843" s="142" t="e">
        <f t="shared" si="59"/>
        <v>#N/A</v>
      </c>
      <c r="P843" s="24" t="str">
        <f>IFERROR(VLOOKUP(O843,HOSPITAIS_COM_DIVIDAS!A:E,5,FALSE),"")</f>
        <v/>
      </c>
    </row>
    <row r="844" spans="1:16" x14ac:dyDescent="0.25">
      <c r="A844" s="52" t="e">
        <f>Tabela410[[#This Row],[Status da Proposta]]</f>
        <v>#VALUE!</v>
      </c>
      <c r="B844" s="143">
        <f>MODALIDADE_1!A844</f>
        <v>0</v>
      </c>
      <c r="C844" s="142" t="e">
        <f>VLOOKUP(B844,MODALIDADE_1!A:B,2,FALSE)</f>
        <v>#N/A</v>
      </c>
      <c r="D844" s="142"/>
      <c r="E844" s="94" t="e">
        <f>VLOOKUP(B844,MODALIDADE_1!A:E,5,FALSE)</f>
        <v>#N/A</v>
      </c>
      <c r="F844" s="95" t="e">
        <f>VLOOKUP(B844,MODALIDADE_1!A:C,3,FALSE)</f>
        <v>#N/A</v>
      </c>
      <c r="G844" s="142" t="e">
        <f>VLOOKUP(B844,MODALIDADE_1!A:G,4,FALSE)</f>
        <v>#N/A</v>
      </c>
      <c r="H844" s="142" t="e">
        <f>VLOOKUP(B844,MODALIDADE_1!A:G,6,FALSE)</f>
        <v>#N/A</v>
      </c>
      <c r="I844" s="142" t="e">
        <f>VLOOKUP(B844,MODALIDADE_1!A:G,7,FALSE)</f>
        <v>#N/A</v>
      </c>
      <c r="J844" s="106" t="e">
        <f>VLOOKUP(Tabela410[[#This Row],[Proposta de Referência]],SIMP_M1!A:K,9,FALSE)</f>
        <v>#VALUE!</v>
      </c>
      <c r="K844" s="106" t="e">
        <f>VLOOKUP(Tabela410[[#This Row],[Proposta de Referência]],SIMP_M1!A:K,8,FALSE)</f>
        <v>#VALUE!</v>
      </c>
      <c r="L844" s="107" t="e">
        <f t="shared" si="56"/>
        <v>#VALUE!</v>
      </c>
      <c r="M844" s="107" t="e">
        <f t="shared" si="57"/>
        <v>#VALUE!</v>
      </c>
      <c r="N844" s="142" t="e">
        <f t="shared" si="58"/>
        <v>#VALUE!</v>
      </c>
      <c r="O844" s="142" t="e">
        <f t="shared" si="59"/>
        <v>#N/A</v>
      </c>
      <c r="P844" s="24" t="str">
        <f>IFERROR(VLOOKUP(O844,HOSPITAIS_COM_DIVIDAS!A:E,5,FALSE),"")</f>
        <v/>
      </c>
    </row>
    <row r="845" spans="1:16" x14ac:dyDescent="0.25">
      <c r="A845" s="52" t="e">
        <f>Tabela410[[#This Row],[Status da Proposta]]</f>
        <v>#VALUE!</v>
      </c>
      <c r="B845" s="143">
        <f>MODALIDADE_1!A845</f>
        <v>0</v>
      </c>
      <c r="C845" s="142" t="e">
        <f>VLOOKUP(B845,MODALIDADE_1!A:B,2,FALSE)</f>
        <v>#N/A</v>
      </c>
      <c r="D845" s="142"/>
      <c r="E845" s="94" t="e">
        <f>VLOOKUP(B845,MODALIDADE_1!A:E,5,FALSE)</f>
        <v>#N/A</v>
      </c>
      <c r="F845" s="95" t="e">
        <f>VLOOKUP(B845,MODALIDADE_1!A:C,3,FALSE)</f>
        <v>#N/A</v>
      </c>
      <c r="G845" s="142" t="e">
        <f>VLOOKUP(B845,MODALIDADE_1!A:G,4,FALSE)</f>
        <v>#N/A</v>
      </c>
      <c r="H845" s="142" t="e">
        <f>VLOOKUP(B845,MODALIDADE_1!A:G,6,FALSE)</f>
        <v>#N/A</v>
      </c>
      <c r="I845" s="142" t="e">
        <f>VLOOKUP(B845,MODALIDADE_1!A:G,7,FALSE)</f>
        <v>#N/A</v>
      </c>
      <c r="J845" s="106" t="e">
        <f>VLOOKUP(Tabela410[[#This Row],[Proposta de Referência]],SIMP_M1!A:K,9,FALSE)</f>
        <v>#VALUE!</v>
      </c>
      <c r="K845" s="106" t="e">
        <f>VLOOKUP(Tabela410[[#This Row],[Proposta de Referência]],SIMP_M1!A:K,8,FALSE)</f>
        <v>#VALUE!</v>
      </c>
      <c r="L845" s="107" t="e">
        <f t="shared" si="56"/>
        <v>#VALUE!</v>
      </c>
      <c r="M845" s="107" t="e">
        <f t="shared" si="57"/>
        <v>#VALUE!</v>
      </c>
      <c r="N845" s="142" t="e">
        <f t="shared" si="58"/>
        <v>#VALUE!</v>
      </c>
      <c r="O845" s="142" t="e">
        <f t="shared" si="59"/>
        <v>#N/A</v>
      </c>
      <c r="P845" s="24" t="str">
        <f>IFERROR(VLOOKUP(O845,HOSPITAIS_COM_DIVIDAS!A:E,5,FALSE),"")</f>
        <v/>
      </c>
    </row>
    <row r="846" spans="1:16" x14ac:dyDescent="0.25">
      <c r="A846" s="52" t="e">
        <f>Tabela410[[#This Row],[Status da Proposta]]</f>
        <v>#VALUE!</v>
      </c>
      <c r="B846" s="143">
        <f>MODALIDADE_1!A846</f>
        <v>0</v>
      </c>
      <c r="C846" s="142" t="e">
        <f>VLOOKUP(B846,MODALIDADE_1!A:B,2,FALSE)</f>
        <v>#N/A</v>
      </c>
      <c r="D846" s="142"/>
      <c r="E846" s="94" t="e">
        <f>VLOOKUP(B846,MODALIDADE_1!A:E,5,FALSE)</f>
        <v>#N/A</v>
      </c>
      <c r="F846" s="95" t="e">
        <f>VLOOKUP(B846,MODALIDADE_1!A:C,3,FALSE)</f>
        <v>#N/A</v>
      </c>
      <c r="G846" s="142" t="e">
        <f>VLOOKUP(B846,MODALIDADE_1!A:G,4,FALSE)</f>
        <v>#N/A</v>
      </c>
      <c r="H846" s="142" t="e">
        <f>VLOOKUP(B846,MODALIDADE_1!A:G,6,FALSE)</f>
        <v>#N/A</v>
      </c>
      <c r="I846" s="142" t="e">
        <f>VLOOKUP(B846,MODALIDADE_1!A:G,7,FALSE)</f>
        <v>#N/A</v>
      </c>
      <c r="J846" s="106" t="e">
        <f>VLOOKUP(Tabela410[[#This Row],[Proposta de Referência]],SIMP_M1!A:K,9,FALSE)</f>
        <v>#VALUE!</v>
      </c>
      <c r="K846" s="106" t="e">
        <f>VLOOKUP(Tabela410[[#This Row],[Proposta de Referência]],SIMP_M1!A:K,8,FALSE)</f>
        <v>#VALUE!</v>
      </c>
      <c r="L846" s="107" t="e">
        <f t="shared" si="56"/>
        <v>#VALUE!</v>
      </c>
      <c r="M846" s="107" t="e">
        <f t="shared" si="57"/>
        <v>#VALUE!</v>
      </c>
      <c r="N846" s="142" t="e">
        <f t="shared" si="58"/>
        <v>#VALUE!</v>
      </c>
      <c r="O846" s="142" t="e">
        <f t="shared" si="59"/>
        <v>#N/A</v>
      </c>
      <c r="P846" s="24" t="str">
        <f>IFERROR(VLOOKUP(O846,HOSPITAIS_COM_DIVIDAS!A:E,5,FALSE),"")</f>
        <v/>
      </c>
    </row>
    <row r="847" spans="1:16" x14ac:dyDescent="0.25">
      <c r="A847" s="52" t="e">
        <f>Tabela410[[#This Row],[Status da Proposta]]</f>
        <v>#VALUE!</v>
      </c>
      <c r="B847" s="143">
        <f>MODALIDADE_1!A847</f>
        <v>0</v>
      </c>
      <c r="C847" s="142" t="e">
        <f>VLOOKUP(B847,MODALIDADE_1!A:B,2,FALSE)</f>
        <v>#N/A</v>
      </c>
      <c r="D847" s="142"/>
      <c r="E847" s="94" t="e">
        <f>VLOOKUP(B847,MODALIDADE_1!A:E,5,FALSE)</f>
        <v>#N/A</v>
      </c>
      <c r="F847" s="95" t="e">
        <f>VLOOKUP(B847,MODALIDADE_1!A:C,3,FALSE)</f>
        <v>#N/A</v>
      </c>
      <c r="G847" s="142" t="e">
        <f>VLOOKUP(B847,MODALIDADE_1!A:G,4,FALSE)</f>
        <v>#N/A</v>
      </c>
      <c r="H847" s="142" t="e">
        <f>VLOOKUP(B847,MODALIDADE_1!A:G,6,FALSE)</f>
        <v>#N/A</v>
      </c>
      <c r="I847" s="142" t="e">
        <f>VLOOKUP(B847,MODALIDADE_1!A:G,7,FALSE)</f>
        <v>#N/A</v>
      </c>
      <c r="J847" s="106" t="e">
        <f>VLOOKUP(Tabela410[[#This Row],[Proposta de Referência]],SIMP_M1!A:K,9,FALSE)</f>
        <v>#VALUE!</v>
      </c>
      <c r="K847" s="106" t="e">
        <f>VLOOKUP(Tabela410[[#This Row],[Proposta de Referência]],SIMP_M1!A:K,8,FALSE)</f>
        <v>#VALUE!</v>
      </c>
      <c r="L847" s="107" t="e">
        <f t="shared" si="56"/>
        <v>#VALUE!</v>
      </c>
      <c r="M847" s="107" t="e">
        <f t="shared" si="57"/>
        <v>#VALUE!</v>
      </c>
      <c r="N847" s="142" t="e">
        <f t="shared" si="58"/>
        <v>#VALUE!</v>
      </c>
      <c r="O847" s="142" t="e">
        <f t="shared" si="59"/>
        <v>#N/A</v>
      </c>
      <c r="P847" s="24" t="str">
        <f>IFERROR(VLOOKUP(O847,HOSPITAIS_COM_DIVIDAS!A:E,5,FALSE),"")</f>
        <v/>
      </c>
    </row>
    <row r="848" spans="1:16" x14ac:dyDescent="0.25">
      <c r="A848" s="52" t="e">
        <f>Tabela410[[#This Row],[Status da Proposta]]</f>
        <v>#VALUE!</v>
      </c>
      <c r="B848" s="143">
        <f>MODALIDADE_1!A848</f>
        <v>0</v>
      </c>
      <c r="C848" s="142" t="e">
        <f>VLOOKUP(B848,MODALIDADE_1!A:B,2,FALSE)</f>
        <v>#N/A</v>
      </c>
      <c r="D848" s="142"/>
      <c r="E848" s="94" t="e">
        <f>VLOOKUP(B848,MODALIDADE_1!A:E,5,FALSE)</f>
        <v>#N/A</v>
      </c>
      <c r="F848" s="95" t="e">
        <f>VLOOKUP(B848,MODALIDADE_1!A:C,3,FALSE)</f>
        <v>#N/A</v>
      </c>
      <c r="G848" s="142" t="e">
        <f>VLOOKUP(B848,MODALIDADE_1!A:G,4,FALSE)</f>
        <v>#N/A</v>
      </c>
      <c r="H848" s="142" t="e">
        <f>VLOOKUP(B848,MODALIDADE_1!A:G,6,FALSE)</f>
        <v>#N/A</v>
      </c>
      <c r="I848" s="142" t="e">
        <f>VLOOKUP(B848,MODALIDADE_1!A:G,7,FALSE)</f>
        <v>#N/A</v>
      </c>
      <c r="J848" s="106" t="e">
        <f>VLOOKUP(Tabela410[[#This Row],[Proposta de Referência]],SIMP_M1!A:K,9,FALSE)</f>
        <v>#VALUE!</v>
      </c>
      <c r="K848" s="106" t="e">
        <f>VLOOKUP(Tabela410[[#This Row],[Proposta de Referência]],SIMP_M1!A:K,8,FALSE)</f>
        <v>#VALUE!</v>
      </c>
      <c r="L848" s="107" t="e">
        <f t="shared" si="56"/>
        <v>#VALUE!</v>
      </c>
      <c r="M848" s="107" t="e">
        <f t="shared" si="57"/>
        <v>#VALUE!</v>
      </c>
      <c r="N848" s="142" t="e">
        <f t="shared" si="58"/>
        <v>#VALUE!</v>
      </c>
      <c r="O848" s="142" t="e">
        <f t="shared" si="59"/>
        <v>#N/A</v>
      </c>
      <c r="P848" s="24" t="str">
        <f>IFERROR(VLOOKUP(O848,HOSPITAIS_COM_DIVIDAS!A:E,5,FALSE),"")</f>
        <v/>
      </c>
    </row>
    <row r="849" spans="1:16" x14ac:dyDescent="0.25">
      <c r="A849" s="52" t="e">
        <f>Tabela410[[#This Row],[Status da Proposta]]</f>
        <v>#VALUE!</v>
      </c>
      <c r="B849" s="143">
        <f>MODALIDADE_1!A849</f>
        <v>0</v>
      </c>
      <c r="C849" s="142" t="e">
        <f>VLOOKUP(B849,MODALIDADE_1!A:B,2,FALSE)</f>
        <v>#N/A</v>
      </c>
      <c r="D849" s="142"/>
      <c r="E849" s="94" t="e">
        <f>VLOOKUP(B849,MODALIDADE_1!A:E,5,FALSE)</f>
        <v>#N/A</v>
      </c>
      <c r="F849" s="95" t="e">
        <f>VLOOKUP(B849,MODALIDADE_1!A:C,3,FALSE)</f>
        <v>#N/A</v>
      </c>
      <c r="G849" s="142" t="e">
        <f>VLOOKUP(B849,MODALIDADE_1!A:G,4,FALSE)</f>
        <v>#N/A</v>
      </c>
      <c r="H849" s="142" t="e">
        <f>VLOOKUP(B849,MODALIDADE_1!A:G,6,FALSE)</f>
        <v>#N/A</v>
      </c>
      <c r="I849" s="142" t="e">
        <f>VLOOKUP(B849,MODALIDADE_1!A:G,7,FALSE)</f>
        <v>#N/A</v>
      </c>
      <c r="J849" s="106" t="e">
        <f>VLOOKUP(Tabela410[[#This Row],[Proposta de Referência]],SIMP_M1!A:K,9,FALSE)</f>
        <v>#VALUE!</v>
      </c>
      <c r="K849" s="106" t="e">
        <f>VLOOKUP(Tabela410[[#This Row],[Proposta de Referência]],SIMP_M1!A:K,8,FALSE)</f>
        <v>#VALUE!</v>
      </c>
      <c r="L849" s="107" t="e">
        <f t="shared" si="56"/>
        <v>#VALUE!</v>
      </c>
      <c r="M849" s="107" t="e">
        <f t="shared" si="57"/>
        <v>#VALUE!</v>
      </c>
      <c r="N849" s="142" t="e">
        <f t="shared" si="58"/>
        <v>#VALUE!</v>
      </c>
      <c r="O849" s="142" t="e">
        <f t="shared" si="59"/>
        <v>#N/A</v>
      </c>
      <c r="P849" s="24" t="str">
        <f>IFERROR(VLOOKUP(O849,HOSPITAIS_COM_DIVIDAS!A:E,5,FALSE),"")</f>
        <v/>
      </c>
    </row>
    <row r="850" spans="1:16" x14ac:dyDescent="0.25">
      <c r="A850" s="52" t="e">
        <f>Tabela410[[#This Row],[Status da Proposta]]</f>
        <v>#VALUE!</v>
      </c>
      <c r="B850" s="143">
        <f>MODALIDADE_1!A850</f>
        <v>0</v>
      </c>
      <c r="C850" s="142" t="e">
        <f>VLOOKUP(B850,MODALIDADE_1!A:B,2,FALSE)</f>
        <v>#N/A</v>
      </c>
      <c r="D850" s="142"/>
      <c r="E850" s="94" t="e">
        <f>VLOOKUP(B850,MODALIDADE_1!A:E,5,FALSE)</f>
        <v>#N/A</v>
      </c>
      <c r="F850" s="95" t="e">
        <f>VLOOKUP(B850,MODALIDADE_1!A:C,3,FALSE)</f>
        <v>#N/A</v>
      </c>
      <c r="G850" s="142" t="e">
        <f>VLOOKUP(B850,MODALIDADE_1!A:G,4,FALSE)</f>
        <v>#N/A</v>
      </c>
      <c r="H850" s="142" t="e">
        <f>VLOOKUP(B850,MODALIDADE_1!A:G,6,FALSE)</f>
        <v>#N/A</v>
      </c>
      <c r="I850" s="142" t="e">
        <f>VLOOKUP(B850,MODALIDADE_1!A:G,7,FALSE)</f>
        <v>#N/A</v>
      </c>
      <c r="J850" s="106" t="e">
        <f>VLOOKUP(Tabela410[[#This Row],[Proposta de Referência]],SIMP_M1!A:K,9,FALSE)</f>
        <v>#VALUE!</v>
      </c>
      <c r="K850" s="106" t="e">
        <f>VLOOKUP(Tabela410[[#This Row],[Proposta de Referência]],SIMP_M1!A:K,8,FALSE)</f>
        <v>#VALUE!</v>
      </c>
      <c r="L850" s="107" t="e">
        <f t="shared" si="56"/>
        <v>#VALUE!</v>
      </c>
      <c r="M850" s="107" t="e">
        <f t="shared" si="57"/>
        <v>#VALUE!</v>
      </c>
      <c r="N850" s="142" t="e">
        <f t="shared" si="58"/>
        <v>#VALUE!</v>
      </c>
      <c r="O850" s="142" t="e">
        <f t="shared" si="59"/>
        <v>#N/A</v>
      </c>
      <c r="P850" s="24" t="str">
        <f>IFERROR(VLOOKUP(O850,HOSPITAIS_COM_DIVIDAS!A:E,5,FALSE),"")</f>
        <v/>
      </c>
    </row>
    <row r="851" spans="1:16" x14ac:dyDescent="0.25">
      <c r="A851" s="52" t="e">
        <f>Tabela410[[#This Row],[Status da Proposta]]</f>
        <v>#VALUE!</v>
      </c>
      <c r="B851" s="143">
        <f>MODALIDADE_1!A851</f>
        <v>0</v>
      </c>
      <c r="C851" s="142" t="e">
        <f>VLOOKUP(B851,MODALIDADE_1!A:B,2,FALSE)</f>
        <v>#N/A</v>
      </c>
      <c r="D851" s="142"/>
      <c r="E851" s="94" t="e">
        <f>VLOOKUP(B851,MODALIDADE_1!A:E,5,FALSE)</f>
        <v>#N/A</v>
      </c>
      <c r="F851" s="95" t="e">
        <f>VLOOKUP(B851,MODALIDADE_1!A:C,3,FALSE)</f>
        <v>#N/A</v>
      </c>
      <c r="G851" s="142" t="e">
        <f>VLOOKUP(B851,MODALIDADE_1!A:G,4,FALSE)</f>
        <v>#N/A</v>
      </c>
      <c r="H851" s="142" t="e">
        <f>VLOOKUP(B851,MODALIDADE_1!A:G,6,FALSE)</f>
        <v>#N/A</v>
      </c>
      <c r="I851" s="142" t="e">
        <f>VLOOKUP(B851,MODALIDADE_1!A:G,7,FALSE)</f>
        <v>#N/A</v>
      </c>
      <c r="J851" s="106" t="e">
        <f>VLOOKUP(Tabela410[[#This Row],[Proposta de Referência]],SIMP_M1!A:K,9,FALSE)</f>
        <v>#VALUE!</v>
      </c>
      <c r="K851" s="106" t="e">
        <f>VLOOKUP(Tabela410[[#This Row],[Proposta de Referência]],SIMP_M1!A:K,8,FALSE)</f>
        <v>#VALUE!</v>
      </c>
      <c r="L851" s="107" t="e">
        <f t="shared" si="56"/>
        <v>#VALUE!</v>
      </c>
      <c r="M851" s="107" t="e">
        <f t="shared" si="57"/>
        <v>#VALUE!</v>
      </c>
      <c r="N851" s="142" t="e">
        <f t="shared" si="58"/>
        <v>#VALUE!</v>
      </c>
      <c r="O851" s="142" t="e">
        <f t="shared" si="59"/>
        <v>#N/A</v>
      </c>
      <c r="P851" s="24" t="str">
        <f>IFERROR(VLOOKUP(O851,HOSPITAIS_COM_DIVIDAS!A:E,5,FALSE),"")</f>
        <v/>
      </c>
    </row>
    <row r="852" spans="1:16" x14ac:dyDescent="0.25">
      <c r="A852" s="52" t="e">
        <f>Tabela410[[#This Row],[Status da Proposta]]</f>
        <v>#VALUE!</v>
      </c>
      <c r="B852" s="143">
        <f>MODALIDADE_1!A852</f>
        <v>0</v>
      </c>
      <c r="C852" s="142" t="e">
        <f>VLOOKUP(B852,MODALIDADE_1!A:B,2,FALSE)</f>
        <v>#N/A</v>
      </c>
      <c r="D852" s="142"/>
      <c r="E852" s="94" t="e">
        <f>VLOOKUP(B852,MODALIDADE_1!A:E,5,FALSE)</f>
        <v>#N/A</v>
      </c>
      <c r="F852" s="95" t="e">
        <f>VLOOKUP(B852,MODALIDADE_1!A:C,3,FALSE)</f>
        <v>#N/A</v>
      </c>
      <c r="G852" s="142" t="e">
        <f>VLOOKUP(B852,MODALIDADE_1!A:G,4,FALSE)</f>
        <v>#N/A</v>
      </c>
      <c r="H852" s="142" t="e">
        <f>VLOOKUP(B852,MODALIDADE_1!A:G,6,FALSE)</f>
        <v>#N/A</v>
      </c>
      <c r="I852" s="142" t="e">
        <f>VLOOKUP(B852,MODALIDADE_1!A:G,7,FALSE)</f>
        <v>#N/A</v>
      </c>
      <c r="J852" s="106" t="e">
        <f>VLOOKUP(Tabela410[[#This Row],[Proposta de Referência]],SIMP_M1!A:K,9,FALSE)</f>
        <v>#VALUE!</v>
      </c>
      <c r="K852" s="106" t="e">
        <f>VLOOKUP(Tabela410[[#This Row],[Proposta de Referência]],SIMP_M1!A:K,8,FALSE)</f>
        <v>#VALUE!</v>
      </c>
      <c r="L852" s="107" t="e">
        <f t="shared" si="56"/>
        <v>#VALUE!</v>
      </c>
      <c r="M852" s="107" t="e">
        <f t="shared" si="57"/>
        <v>#VALUE!</v>
      </c>
      <c r="N852" s="142" t="e">
        <f t="shared" si="58"/>
        <v>#VALUE!</v>
      </c>
      <c r="O852" s="142" t="e">
        <f t="shared" si="59"/>
        <v>#N/A</v>
      </c>
      <c r="P852" s="24" t="str">
        <f>IFERROR(VLOOKUP(O852,HOSPITAIS_COM_DIVIDAS!A:E,5,FALSE),"")</f>
        <v/>
      </c>
    </row>
    <row r="853" spans="1:16" x14ac:dyDescent="0.25">
      <c r="A853" s="52" t="e">
        <f>Tabela410[[#This Row],[Status da Proposta]]</f>
        <v>#VALUE!</v>
      </c>
      <c r="B853" s="143">
        <f>MODALIDADE_1!A853</f>
        <v>0</v>
      </c>
      <c r="C853" s="142" t="e">
        <f>VLOOKUP(B853,MODALIDADE_1!A:B,2,FALSE)</f>
        <v>#N/A</v>
      </c>
      <c r="D853" s="142"/>
      <c r="E853" s="94" t="e">
        <f>VLOOKUP(B853,MODALIDADE_1!A:E,5,FALSE)</f>
        <v>#N/A</v>
      </c>
      <c r="F853" s="95" t="e">
        <f>VLOOKUP(B853,MODALIDADE_1!A:C,3,FALSE)</f>
        <v>#N/A</v>
      </c>
      <c r="G853" s="142" t="e">
        <f>VLOOKUP(B853,MODALIDADE_1!A:G,4,FALSE)</f>
        <v>#N/A</v>
      </c>
      <c r="H853" s="142" t="e">
        <f>VLOOKUP(B853,MODALIDADE_1!A:G,6,FALSE)</f>
        <v>#N/A</v>
      </c>
      <c r="I853" s="142" t="e">
        <f>VLOOKUP(B853,MODALIDADE_1!A:G,7,FALSE)</f>
        <v>#N/A</v>
      </c>
      <c r="J853" s="106" t="e">
        <f>VLOOKUP(Tabela410[[#This Row],[Proposta de Referência]],SIMP_M1!A:K,9,FALSE)</f>
        <v>#VALUE!</v>
      </c>
      <c r="K853" s="106" t="e">
        <f>VLOOKUP(Tabela410[[#This Row],[Proposta de Referência]],SIMP_M1!A:K,8,FALSE)</f>
        <v>#VALUE!</v>
      </c>
      <c r="L853" s="107" t="e">
        <f t="shared" si="56"/>
        <v>#VALUE!</v>
      </c>
      <c r="M853" s="107" t="e">
        <f t="shared" si="57"/>
        <v>#VALUE!</v>
      </c>
      <c r="N853" s="142" t="e">
        <f t="shared" si="58"/>
        <v>#VALUE!</v>
      </c>
      <c r="O853" s="142" t="e">
        <f t="shared" si="59"/>
        <v>#N/A</v>
      </c>
      <c r="P853" s="24" t="str">
        <f>IFERROR(VLOOKUP(O853,HOSPITAIS_COM_DIVIDAS!A:E,5,FALSE),"")</f>
        <v/>
      </c>
    </row>
    <row r="854" spans="1:16" x14ac:dyDescent="0.25">
      <c r="A854" s="52" t="e">
        <f>Tabela410[[#This Row],[Status da Proposta]]</f>
        <v>#VALUE!</v>
      </c>
      <c r="B854" s="143">
        <f>MODALIDADE_1!A854</f>
        <v>0</v>
      </c>
      <c r="C854" s="142" t="e">
        <f>VLOOKUP(B854,MODALIDADE_1!A:B,2,FALSE)</f>
        <v>#N/A</v>
      </c>
      <c r="D854" s="142"/>
      <c r="E854" s="94" t="e">
        <f>VLOOKUP(B854,MODALIDADE_1!A:E,5,FALSE)</f>
        <v>#N/A</v>
      </c>
      <c r="F854" s="95" t="e">
        <f>VLOOKUP(B854,MODALIDADE_1!A:C,3,FALSE)</f>
        <v>#N/A</v>
      </c>
      <c r="G854" s="142" t="e">
        <f>VLOOKUP(B854,MODALIDADE_1!A:G,4,FALSE)</f>
        <v>#N/A</v>
      </c>
      <c r="H854" s="142" t="e">
        <f>VLOOKUP(B854,MODALIDADE_1!A:G,6,FALSE)</f>
        <v>#N/A</v>
      </c>
      <c r="I854" s="142" t="e">
        <f>VLOOKUP(B854,MODALIDADE_1!A:G,7,FALSE)</f>
        <v>#N/A</v>
      </c>
      <c r="J854" s="106" t="e">
        <f>VLOOKUP(Tabela410[[#This Row],[Proposta de Referência]],SIMP_M1!A:K,9,FALSE)</f>
        <v>#VALUE!</v>
      </c>
      <c r="K854" s="106" t="e">
        <f>VLOOKUP(Tabela410[[#This Row],[Proposta de Referência]],SIMP_M1!A:K,8,FALSE)</f>
        <v>#VALUE!</v>
      </c>
      <c r="L854" s="107" t="e">
        <f t="shared" si="56"/>
        <v>#VALUE!</v>
      </c>
      <c r="M854" s="107" t="e">
        <f t="shared" si="57"/>
        <v>#VALUE!</v>
      </c>
      <c r="N854" s="142" t="e">
        <f t="shared" si="58"/>
        <v>#VALUE!</v>
      </c>
      <c r="O854" s="142" t="e">
        <f t="shared" si="59"/>
        <v>#N/A</v>
      </c>
      <c r="P854" s="24" t="str">
        <f>IFERROR(VLOOKUP(O854,HOSPITAIS_COM_DIVIDAS!A:E,5,FALSE),"")</f>
        <v/>
      </c>
    </row>
    <row r="855" spans="1:16" x14ac:dyDescent="0.25">
      <c r="A855" s="52" t="e">
        <f>Tabela410[[#This Row],[Status da Proposta]]</f>
        <v>#VALUE!</v>
      </c>
      <c r="B855" s="143">
        <f>MODALIDADE_1!A855</f>
        <v>0</v>
      </c>
      <c r="C855" s="142" t="e">
        <f>VLOOKUP(B855,MODALIDADE_1!A:B,2,FALSE)</f>
        <v>#N/A</v>
      </c>
      <c r="D855" s="142"/>
      <c r="E855" s="94" t="e">
        <f>VLOOKUP(B855,MODALIDADE_1!A:E,5,FALSE)</f>
        <v>#N/A</v>
      </c>
      <c r="F855" s="95" t="e">
        <f>VLOOKUP(B855,MODALIDADE_1!A:C,3,FALSE)</f>
        <v>#N/A</v>
      </c>
      <c r="G855" s="142" t="e">
        <f>VLOOKUP(B855,MODALIDADE_1!A:G,4,FALSE)</f>
        <v>#N/A</v>
      </c>
      <c r="H855" s="142" t="e">
        <f>VLOOKUP(B855,MODALIDADE_1!A:G,6,FALSE)</f>
        <v>#N/A</v>
      </c>
      <c r="I855" s="142" t="e">
        <f>VLOOKUP(B855,MODALIDADE_1!A:G,7,FALSE)</f>
        <v>#N/A</v>
      </c>
      <c r="J855" s="106" t="e">
        <f>VLOOKUP(Tabela410[[#This Row],[Proposta de Referência]],SIMP_M1!A:K,9,FALSE)</f>
        <v>#VALUE!</v>
      </c>
      <c r="K855" s="106" t="e">
        <f>VLOOKUP(Tabela410[[#This Row],[Proposta de Referência]],SIMP_M1!A:K,8,FALSE)</f>
        <v>#VALUE!</v>
      </c>
      <c r="L855" s="107" t="e">
        <f t="shared" si="56"/>
        <v>#VALUE!</v>
      </c>
      <c r="M855" s="107" t="e">
        <f t="shared" si="57"/>
        <v>#VALUE!</v>
      </c>
      <c r="N855" s="142" t="e">
        <f t="shared" si="58"/>
        <v>#VALUE!</v>
      </c>
      <c r="O855" s="142" t="e">
        <f t="shared" si="59"/>
        <v>#N/A</v>
      </c>
      <c r="P855" s="24" t="str">
        <f>IFERROR(VLOOKUP(O855,HOSPITAIS_COM_DIVIDAS!A:E,5,FALSE),"")</f>
        <v/>
      </c>
    </row>
    <row r="856" spans="1:16" x14ac:dyDescent="0.25">
      <c r="A856" s="52" t="e">
        <f>Tabela410[[#This Row],[Status da Proposta]]</f>
        <v>#VALUE!</v>
      </c>
      <c r="B856" s="143">
        <f>MODALIDADE_1!A856</f>
        <v>0</v>
      </c>
      <c r="C856" s="142" t="e">
        <f>VLOOKUP(B856,MODALIDADE_1!A:B,2,FALSE)</f>
        <v>#N/A</v>
      </c>
      <c r="D856" s="142"/>
      <c r="E856" s="94" t="e">
        <f>VLOOKUP(B856,MODALIDADE_1!A:E,5,FALSE)</f>
        <v>#N/A</v>
      </c>
      <c r="F856" s="95" t="e">
        <f>VLOOKUP(B856,MODALIDADE_1!A:C,3,FALSE)</f>
        <v>#N/A</v>
      </c>
      <c r="G856" s="142" t="e">
        <f>VLOOKUP(B856,MODALIDADE_1!A:G,4,FALSE)</f>
        <v>#N/A</v>
      </c>
      <c r="H856" s="142" t="e">
        <f>VLOOKUP(B856,MODALIDADE_1!A:G,6,FALSE)</f>
        <v>#N/A</v>
      </c>
      <c r="I856" s="142" t="e">
        <f>VLOOKUP(B856,MODALIDADE_1!A:G,7,FALSE)</f>
        <v>#N/A</v>
      </c>
      <c r="J856" s="106" t="e">
        <f>VLOOKUP(Tabela410[[#This Row],[Proposta de Referência]],SIMP_M1!A:K,9,FALSE)</f>
        <v>#VALUE!</v>
      </c>
      <c r="K856" s="106" t="e">
        <f>VLOOKUP(Tabela410[[#This Row],[Proposta de Referência]],SIMP_M1!A:K,8,FALSE)</f>
        <v>#VALUE!</v>
      </c>
      <c r="L856" s="107" t="e">
        <f t="shared" si="56"/>
        <v>#VALUE!</v>
      </c>
      <c r="M856" s="107" t="e">
        <f t="shared" si="57"/>
        <v>#VALUE!</v>
      </c>
      <c r="N856" s="142" t="e">
        <f t="shared" si="58"/>
        <v>#VALUE!</v>
      </c>
      <c r="O856" s="142" t="e">
        <f t="shared" si="59"/>
        <v>#N/A</v>
      </c>
      <c r="P856" s="24" t="str">
        <f>IFERROR(VLOOKUP(O856,HOSPITAIS_COM_DIVIDAS!A:E,5,FALSE),"")</f>
        <v/>
      </c>
    </row>
    <row r="857" spans="1:16" x14ac:dyDescent="0.25">
      <c r="A857" s="52" t="e">
        <f>Tabela410[[#This Row],[Status da Proposta]]</f>
        <v>#VALUE!</v>
      </c>
      <c r="B857" s="143">
        <f>MODALIDADE_1!A857</f>
        <v>0</v>
      </c>
      <c r="C857" s="142" t="e">
        <f>VLOOKUP(B857,MODALIDADE_1!A:B,2,FALSE)</f>
        <v>#N/A</v>
      </c>
      <c r="D857" s="142"/>
      <c r="E857" s="94" t="e">
        <f>VLOOKUP(B857,MODALIDADE_1!A:E,5,FALSE)</f>
        <v>#N/A</v>
      </c>
      <c r="F857" s="95" t="e">
        <f>VLOOKUP(B857,MODALIDADE_1!A:C,3,FALSE)</f>
        <v>#N/A</v>
      </c>
      <c r="G857" s="142" t="e">
        <f>VLOOKUP(B857,MODALIDADE_1!A:G,4,FALSE)</f>
        <v>#N/A</v>
      </c>
      <c r="H857" s="142" t="e">
        <f>VLOOKUP(B857,MODALIDADE_1!A:G,6,FALSE)</f>
        <v>#N/A</v>
      </c>
      <c r="I857" s="142" t="e">
        <f>VLOOKUP(B857,MODALIDADE_1!A:G,7,FALSE)</f>
        <v>#N/A</v>
      </c>
      <c r="J857" s="106" t="e">
        <f>VLOOKUP(Tabela410[[#This Row],[Proposta de Referência]],SIMP_M1!A:K,9,FALSE)</f>
        <v>#VALUE!</v>
      </c>
      <c r="K857" s="106" t="e">
        <f>VLOOKUP(Tabela410[[#This Row],[Proposta de Referência]],SIMP_M1!A:K,8,FALSE)</f>
        <v>#VALUE!</v>
      </c>
      <c r="L857" s="107" t="e">
        <f t="shared" si="56"/>
        <v>#VALUE!</v>
      </c>
      <c r="M857" s="107" t="e">
        <f t="shared" si="57"/>
        <v>#VALUE!</v>
      </c>
      <c r="N857" s="142" t="e">
        <f t="shared" si="58"/>
        <v>#VALUE!</v>
      </c>
      <c r="O857" s="142" t="e">
        <f t="shared" si="59"/>
        <v>#N/A</v>
      </c>
      <c r="P857" s="24" t="str">
        <f>IFERROR(VLOOKUP(O857,HOSPITAIS_COM_DIVIDAS!A:E,5,FALSE),"")</f>
        <v/>
      </c>
    </row>
    <row r="858" spans="1:16" x14ac:dyDescent="0.25">
      <c r="A858" s="52" t="e">
        <f>Tabela410[[#This Row],[Status da Proposta]]</f>
        <v>#VALUE!</v>
      </c>
      <c r="B858" s="143">
        <f>MODALIDADE_1!A858</f>
        <v>0</v>
      </c>
      <c r="C858" s="142" t="e">
        <f>VLOOKUP(B858,MODALIDADE_1!A:B,2,FALSE)</f>
        <v>#N/A</v>
      </c>
      <c r="D858" s="142"/>
      <c r="E858" s="94" t="e">
        <f>VLOOKUP(B858,MODALIDADE_1!A:E,5,FALSE)</f>
        <v>#N/A</v>
      </c>
      <c r="F858" s="95" t="e">
        <f>VLOOKUP(B858,MODALIDADE_1!A:C,3,FALSE)</f>
        <v>#N/A</v>
      </c>
      <c r="G858" s="142" t="e">
        <f>VLOOKUP(B858,MODALIDADE_1!A:G,4,FALSE)</f>
        <v>#N/A</v>
      </c>
      <c r="H858" s="142" t="e">
        <f>VLOOKUP(B858,MODALIDADE_1!A:G,6,FALSE)</f>
        <v>#N/A</v>
      </c>
      <c r="I858" s="142" t="e">
        <f>VLOOKUP(B858,MODALIDADE_1!A:G,7,FALSE)</f>
        <v>#N/A</v>
      </c>
      <c r="J858" s="106" t="e">
        <f>VLOOKUP(Tabela410[[#This Row],[Proposta de Referência]],SIMP_M1!A:K,9,FALSE)</f>
        <v>#VALUE!</v>
      </c>
      <c r="K858" s="106" t="e">
        <f>VLOOKUP(Tabela410[[#This Row],[Proposta de Referência]],SIMP_M1!A:K,8,FALSE)</f>
        <v>#VALUE!</v>
      </c>
      <c r="L858" s="107" t="e">
        <f t="shared" si="56"/>
        <v>#VALUE!</v>
      </c>
      <c r="M858" s="107" t="e">
        <f t="shared" si="57"/>
        <v>#VALUE!</v>
      </c>
      <c r="N858" s="142" t="e">
        <f t="shared" si="58"/>
        <v>#VALUE!</v>
      </c>
      <c r="O858" s="142" t="e">
        <f t="shared" si="59"/>
        <v>#N/A</v>
      </c>
      <c r="P858" s="24" t="str">
        <f>IFERROR(VLOOKUP(O858,HOSPITAIS_COM_DIVIDAS!A:E,5,FALSE),"")</f>
        <v/>
      </c>
    </row>
    <row r="859" spans="1:16" x14ac:dyDescent="0.25">
      <c r="A859" s="52" t="e">
        <f>Tabela410[[#This Row],[Status da Proposta]]</f>
        <v>#VALUE!</v>
      </c>
      <c r="B859" s="143">
        <f>MODALIDADE_1!A859</f>
        <v>0</v>
      </c>
      <c r="C859" s="142" t="e">
        <f>VLOOKUP(B859,MODALIDADE_1!A:B,2,FALSE)</f>
        <v>#N/A</v>
      </c>
      <c r="D859" s="142"/>
      <c r="E859" s="94" t="e">
        <f>VLOOKUP(B859,MODALIDADE_1!A:E,5,FALSE)</f>
        <v>#N/A</v>
      </c>
      <c r="F859" s="95" t="e">
        <f>VLOOKUP(B859,MODALIDADE_1!A:C,3,FALSE)</f>
        <v>#N/A</v>
      </c>
      <c r="G859" s="142" t="e">
        <f>VLOOKUP(B859,MODALIDADE_1!A:G,4,FALSE)</f>
        <v>#N/A</v>
      </c>
      <c r="H859" s="142" t="e">
        <f>VLOOKUP(B859,MODALIDADE_1!A:G,6,FALSE)</f>
        <v>#N/A</v>
      </c>
      <c r="I859" s="142" t="e">
        <f>VLOOKUP(B859,MODALIDADE_1!A:G,7,FALSE)</f>
        <v>#N/A</v>
      </c>
      <c r="J859" s="106" t="e">
        <f>VLOOKUP(Tabela410[[#This Row],[Proposta de Referência]],SIMP_M1!A:K,9,FALSE)</f>
        <v>#VALUE!</v>
      </c>
      <c r="K859" s="106" t="e">
        <f>VLOOKUP(Tabela410[[#This Row],[Proposta de Referência]],SIMP_M1!A:K,8,FALSE)</f>
        <v>#VALUE!</v>
      </c>
      <c r="L859" s="107" t="e">
        <f t="shared" si="56"/>
        <v>#VALUE!</v>
      </c>
      <c r="M859" s="107" t="e">
        <f t="shared" si="57"/>
        <v>#VALUE!</v>
      </c>
      <c r="N859" s="142" t="e">
        <f t="shared" si="58"/>
        <v>#VALUE!</v>
      </c>
      <c r="O859" s="142" t="e">
        <f t="shared" si="59"/>
        <v>#N/A</v>
      </c>
      <c r="P859" s="24" t="str">
        <f>IFERROR(VLOOKUP(O859,HOSPITAIS_COM_DIVIDAS!A:E,5,FALSE),"")</f>
        <v/>
      </c>
    </row>
    <row r="860" spans="1:16" x14ac:dyDescent="0.25">
      <c r="A860" s="52" t="e">
        <f>Tabela410[[#This Row],[Status da Proposta]]</f>
        <v>#VALUE!</v>
      </c>
      <c r="B860" s="143">
        <f>MODALIDADE_1!A860</f>
        <v>0</v>
      </c>
      <c r="C860" s="142" t="e">
        <f>VLOOKUP(B860,MODALIDADE_1!A:B,2,FALSE)</f>
        <v>#N/A</v>
      </c>
      <c r="D860" s="142"/>
      <c r="E860" s="94" t="e">
        <f>VLOOKUP(B860,MODALIDADE_1!A:E,5,FALSE)</f>
        <v>#N/A</v>
      </c>
      <c r="F860" s="95" t="e">
        <f>VLOOKUP(B860,MODALIDADE_1!A:C,3,FALSE)</f>
        <v>#N/A</v>
      </c>
      <c r="G860" s="142" t="e">
        <f>VLOOKUP(B860,MODALIDADE_1!A:G,4,FALSE)</f>
        <v>#N/A</v>
      </c>
      <c r="H860" s="142" t="e">
        <f>VLOOKUP(B860,MODALIDADE_1!A:G,6,FALSE)</f>
        <v>#N/A</v>
      </c>
      <c r="I860" s="142" t="e">
        <f>VLOOKUP(B860,MODALIDADE_1!A:G,7,FALSE)</f>
        <v>#N/A</v>
      </c>
      <c r="J860" s="106" t="e">
        <f>VLOOKUP(Tabela410[[#This Row],[Proposta de Referência]],SIMP_M1!A:K,9,FALSE)</f>
        <v>#VALUE!</v>
      </c>
      <c r="K860" s="106" t="e">
        <f>VLOOKUP(Tabela410[[#This Row],[Proposta de Referência]],SIMP_M1!A:K,8,FALSE)</f>
        <v>#VALUE!</v>
      </c>
      <c r="L860" s="107" t="e">
        <f t="shared" si="56"/>
        <v>#VALUE!</v>
      </c>
      <c r="M860" s="107" t="e">
        <f t="shared" si="57"/>
        <v>#VALUE!</v>
      </c>
      <c r="N860" s="142" t="e">
        <f t="shared" si="58"/>
        <v>#VALUE!</v>
      </c>
      <c r="O860" s="142" t="e">
        <f t="shared" si="59"/>
        <v>#N/A</v>
      </c>
      <c r="P860" s="24" t="str">
        <f>IFERROR(VLOOKUP(O860,HOSPITAIS_COM_DIVIDAS!A:E,5,FALSE),"")</f>
        <v/>
      </c>
    </row>
    <row r="861" spans="1:16" x14ac:dyDescent="0.25">
      <c r="A861" s="52" t="e">
        <f>Tabela410[[#This Row],[Status da Proposta]]</f>
        <v>#VALUE!</v>
      </c>
      <c r="B861" s="143">
        <f>MODALIDADE_1!A861</f>
        <v>0</v>
      </c>
      <c r="C861" s="142" t="e">
        <f>VLOOKUP(B861,MODALIDADE_1!A:B,2,FALSE)</f>
        <v>#N/A</v>
      </c>
      <c r="D861" s="142"/>
      <c r="E861" s="94" t="e">
        <f>VLOOKUP(B861,MODALIDADE_1!A:E,5,FALSE)</f>
        <v>#N/A</v>
      </c>
      <c r="F861" s="95" t="e">
        <f>VLOOKUP(B861,MODALIDADE_1!A:C,3,FALSE)</f>
        <v>#N/A</v>
      </c>
      <c r="G861" s="142" t="e">
        <f>VLOOKUP(B861,MODALIDADE_1!A:G,4,FALSE)</f>
        <v>#N/A</v>
      </c>
      <c r="H861" s="142" t="e">
        <f>VLOOKUP(B861,MODALIDADE_1!A:G,6,FALSE)</f>
        <v>#N/A</v>
      </c>
      <c r="I861" s="142" t="e">
        <f>VLOOKUP(B861,MODALIDADE_1!A:G,7,FALSE)</f>
        <v>#N/A</v>
      </c>
      <c r="J861" s="106" t="e">
        <f>VLOOKUP(Tabela410[[#This Row],[Proposta de Referência]],SIMP_M1!A:K,9,FALSE)</f>
        <v>#VALUE!</v>
      </c>
      <c r="K861" s="106" t="e">
        <f>VLOOKUP(Tabela410[[#This Row],[Proposta de Referência]],SIMP_M1!A:K,8,FALSE)</f>
        <v>#VALUE!</v>
      </c>
      <c r="L861" s="107" t="e">
        <f t="shared" si="56"/>
        <v>#VALUE!</v>
      </c>
      <c r="M861" s="107" t="e">
        <f t="shared" si="57"/>
        <v>#VALUE!</v>
      </c>
      <c r="N861" s="142" t="e">
        <f t="shared" si="58"/>
        <v>#VALUE!</v>
      </c>
      <c r="O861" s="142" t="e">
        <f t="shared" si="59"/>
        <v>#N/A</v>
      </c>
      <c r="P861" s="24" t="str">
        <f>IFERROR(VLOOKUP(O861,HOSPITAIS_COM_DIVIDAS!A:E,5,FALSE),"")</f>
        <v/>
      </c>
    </row>
    <row r="862" spans="1:16" x14ac:dyDescent="0.25">
      <c r="A862" s="52" t="e">
        <f>Tabela410[[#This Row],[Status da Proposta]]</f>
        <v>#VALUE!</v>
      </c>
      <c r="B862" s="143">
        <f>MODALIDADE_1!A862</f>
        <v>0</v>
      </c>
      <c r="C862" s="142" t="e">
        <f>VLOOKUP(B862,MODALIDADE_1!A:B,2,FALSE)</f>
        <v>#N/A</v>
      </c>
      <c r="D862" s="142"/>
      <c r="E862" s="94" t="e">
        <f>VLOOKUP(B862,MODALIDADE_1!A:E,5,FALSE)</f>
        <v>#N/A</v>
      </c>
      <c r="F862" s="95" t="e">
        <f>VLOOKUP(B862,MODALIDADE_1!A:C,3,FALSE)</f>
        <v>#N/A</v>
      </c>
      <c r="G862" s="142" t="e">
        <f>VLOOKUP(B862,MODALIDADE_1!A:G,4,FALSE)</f>
        <v>#N/A</v>
      </c>
      <c r="H862" s="142" t="e">
        <f>VLOOKUP(B862,MODALIDADE_1!A:G,6,FALSE)</f>
        <v>#N/A</v>
      </c>
      <c r="I862" s="142" t="e">
        <f>VLOOKUP(B862,MODALIDADE_1!A:G,7,FALSE)</f>
        <v>#N/A</v>
      </c>
      <c r="J862" s="106" t="e">
        <f>VLOOKUP(Tabela410[[#This Row],[Proposta de Referência]],SIMP_M1!A:K,9,FALSE)</f>
        <v>#VALUE!</v>
      </c>
      <c r="K862" s="106" t="e">
        <f>VLOOKUP(Tabela410[[#This Row],[Proposta de Referência]],SIMP_M1!A:K,8,FALSE)</f>
        <v>#VALUE!</v>
      </c>
      <c r="L862" s="107" t="e">
        <f t="shared" si="56"/>
        <v>#VALUE!</v>
      </c>
      <c r="M862" s="107" t="e">
        <f t="shared" si="57"/>
        <v>#VALUE!</v>
      </c>
      <c r="N862" s="142" t="e">
        <f t="shared" si="58"/>
        <v>#VALUE!</v>
      </c>
      <c r="O862" s="142" t="e">
        <f t="shared" si="59"/>
        <v>#N/A</v>
      </c>
      <c r="P862" s="24" t="str">
        <f>IFERROR(VLOOKUP(O862,HOSPITAIS_COM_DIVIDAS!A:E,5,FALSE),"")</f>
        <v/>
      </c>
    </row>
    <row r="863" spans="1:16" x14ac:dyDescent="0.25">
      <c r="A863" s="52" t="e">
        <f>Tabela410[[#This Row],[Status da Proposta]]</f>
        <v>#VALUE!</v>
      </c>
      <c r="B863" s="143">
        <f>MODALIDADE_1!A863</f>
        <v>0</v>
      </c>
      <c r="C863" s="142" t="e">
        <f>VLOOKUP(B863,MODALIDADE_1!A:B,2,FALSE)</f>
        <v>#N/A</v>
      </c>
      <c r="D863" s="142"/>
      <c r="E863" s="94" t="e">
        <f>VLOOKUP(B863,MODALIDADE_1!A:E,5,FALSE)</f>
        <v>#N/A</v>
      </c>
      <c r="F863" s="95" t="e">
        <f>VLOOKUP(B863,MODALIDADE_1!A:C,3,FALSE)</f>
        <v>#N/A</v>
      </c>
      <c r="G863" s="142" t="e">
        <f>VLOOKUP(B863,MODALIDADE_1!A:G,4,FALSE)</f>
        <v>#N/A</v>
      </c>
      <c r="H863" s="142" t="e">
        <f>VLOOKUP(B863,MODALIDADE_1!A:G,6,FALSE)</f>
        <v>#N/A</v>
      </c>
      <c r="I863" s="142" t="e">
        <f>VLOOKUP(B863,MODALIDADE_1!A:G,7,FALSE)</f>
        <v>#N/A</v>
      </c>
      <c r="J863" s="106" t="e">
        <f>VLOOKUP(Tabela410[[#This Row],[Proposta de Referência]],SIMP_M1!A:K,9,FALSE)</f>
        <v>#VALUE!</v>
      </c>
      <c r="K863" s="106" t="e">
        <f>VLOOKUP(Tabela410[[#This Row],[Proposta de Referência]],SIMP_M1!A:K,8,FALSE)</f>
        <v>#VALUE!</v>
      </c>
      <c r="L863" s="107" t="e">
        <f t="shared" si="56"/>
        <v>#VALUE!</v>
      </c>
      <c r="M863" s="107" t="e">
        <f t="shared" si="57"/>
        <v>#VALUE!</v>
      </c>
      <c r="N863" s="142" t="e">
        <f t="shared" si="58"/>
        <v>#VALUE!</v>
      </c>
      <c r="O863" s="142" t="e">
        <f t="shared" si="59"/>
        <v>#N/A</v>
      </c>
      <c r="P863" s="24" t="str">
        <f>IFERROR(VLOOKUP(O863,HOSPITAIS_COM_DIVIDAS!A:E,5,FALSE),"")</f>
        <v/>
      </c>
    </row>
    <row r="864" spans="1:16" x14ac:dyDescent="0.25">
      <c r="A864" s="52" t="e">
        <f>Tabela410[[#This Row],[Status da Proposta]]</f>
        <v>#VALUE!</v>
      </c>
      <c r="B864" s="143">
        <f>MODALIDADE_1!A864</f>
        <v>0</v>
      </c>
      <c r="C864" s="142" t="e">
        <f>VLOOKUP(B864,MODALIDADE_1!A:B,2,FALSE)</f>
        <v>#N/A</v>
      </c>
      <c r="D864" s="142"/>
      <c r="E864" s="94" t="e">
        <f>VLOOKUP(B864,MODALIDADE_1!A:E,5,FALSE)</f>
        <v>#N/A</v>
      </c>
      <c r="F864" s="95" t="e">
        <f>VLOOKUP(B864,MODALIDADE_1!A:C,3,FALSE)</f>
        <v>#N/A</v>
      </c>
      <c r="G864" s="142" t="e">
        <f>VLOOKUP(B864,MODALIDADE_1!A:G,4,FALSE)</f>
        <v>#N/A</v>
      </c>
      <c r="H864" s="142" t="e">
        <f>VLOOKUP(B864,MODALIDADE_1!A:G,6,FALSE)</f>
        <v>#N/A</v>
      </c>
      <c r="I864" s="142" t="e">
        <f>VLOOKUP(B864,MODALIDADE_1!A:G,7,FALSE)</f>
        <v>#N/A</v>
      </c>
      <c r="J864" s="106" t="e">
        <f>VLOOKUP(Tabela410[[#This Row],[Proposta de Referência]],SIMP_M1!A:K,9,FALSE)</f>
        <v>#VALUE!</v>
      </c>
      <c r="K864" s="106" t="e">
        <f>VLOOKUP(Tabela410[[#This Row],[Proposta de Referência]],SIMP_M1!A:K,8,FALSE)</f>
        <v>#VALUE!</v>
      </c>
      <c r="L864" s="107" t="e">
        <f t="shared" ref="L864:L927" si="60">K864+J864</f>
        <v>#VALUE!</v>
      </c>
      <c r="M864" s="107" t="e">
        <f t="shared" ref="M864:M927" si="61">L864*12</f>
        <v>#VALUE!</v>
      </c>
      <c r="N864" s="142" t="e">
        <f t="shared" ref="N864:N927" si="62">IF(L864&gt;100000,"SIM, POSSUI VALOR ACIMA DE R$100.000,00","NÃO, POSSUI VALOR NECESSÁRIO")</f>
        <v>#VALUE!</v>
      </c>
      <c r="O864" s="142" t="e">
        <f t="shared" ref="O864:O927" si="63">LEFT(E864,8)</f>
        <v>#N/A</v>
      </c>
      <c r="P864" s="24" t="str">
        <f>IFERROR(VLOOKUP(O864,HOSPITAIS_COM_DIVIDAS!A:E,5,FALSE),"")</f>
        <v/>
      </c>
    </row>
    <row r="865" spans="1:16" x14ac:dyDescent="0.25">
      <c r="A865" s="52" t="e">
        <f>Tabela410[[#This Row],[Status da Proposta]]</f>
        <v>#VALUE!</v>
      </c>
      <c r="B865" s="143">
        <f>MODALIDADE_1!A865</f>
        <v>0</v>
      </c>
      <c r="C865" s="142" t="e">
        <f>VLOOKUP(B865,MODALIDADE_1!A:B,2,FALSE)</f>
        <v>#N/A</v>
      </c>
      <c r="D865" s="142"/>
      <c r="E865" s="94" t="e">
        <f>VLOOKUP(B865,MODALIDADE_1!A:E,5,FALSE)</f>
        <v>#N/A</v>
      </c>
      <c r="F865" s="95" t="e">
        <f>VLOOKUP(B865,MODALIDADE_1!A:C,3,FALSE)</f>
        <v>#N/A</v>
      </c>
      <c r="G865" s="142" t="e">
        <f>VLOOKUP(B865,MODALIDADE_1!A:G,4,FALSE)</f>
        <v>#N/A</v>
      </c>
      <c r="H865" s="142" t="e">
        <f>VLOOKUP(B865,MODALIDADE_1!A:G,6,FALSE)</f>
        <v>#N/A</v>
      </c>
      <c r="I865" s="142" t="e">
        <f>VLOOKUP(B865,MODALIDADE_1!A:G,7,FALSE)</f>
        <v>#N/A</v>
      </c>
      <c r="J865" s="106" t="e">
        <f>VLOOKUP(Tabela410[[#This Row],[Proposta de Referência]],SIMP_M1!A:K,9,FALSE)</f>
        <v>#VALUE!</v>
      </c>
      <c r="K865" s="106" t="e">
        <f>VLOOKUP(Tabela410[[#This Row],[Proposta de Referência]],SIMP_M1!A:K,8,FALSE)</f>
        <v>#VALUE!</v>
      </c>
      <c r="L865" s="107" t="e">
        <f t="shared" si="60"/>
        <v>#VALUE!</v>
      </c>
      <c r="M865" s="107" t="e">
        <f t="shared" si="61"/>
        <v>#VALUE!</v>
      </c>
      <c r="N865" s="142" t="e">
        <f t="shared" si="62"/>
        <v>#VALUE!</v>
      </c>
      <c r="O865" s="142" t="e">
        <f t="shared" si="63"/>
        <v>#N/A</v>
      </c>
      <c r="P865" s="24" t="str">
        <f>IFERROR(VLOOKUP(O865,HOSPITAIS_COM_DIVIDAS!A:E,5,FALSE),"")</f>
        <v/>
      </c>
    </row>
    <row r="866" spans="1:16" x14ac:dyDescent="0.25">
      <c r="A866" s="52" t="e">
        <f>Tabela410[[#This Row],[Status da Proposta]]</f>
        <v>#VALUE!</v>
      </c>
      <c r="B866" s="143">
        <f>MODALIDADE_1!A866</f>
        <v>0</v>
      </c>
      <c r="C866" s="142" t="e">
        <f>VLOOKUP(B866,MODALIDADE_1!A:B,2,FALSE)</f>
        <v>#N/A</v>
      </c>
      <c r="D866" s="142"/>
      <c r="E866" s="94" t="e">
        <f>VLOOKUP(B866,MODALIDADE_1!A:E,5,FALSE)</f>
        <v>#N/A</v>
      </c>
      <c r="F866" s="95" t="e">
        <f>VLOOKUP(B866,MODALIDADE_1!A:C,3,FALSE)</f>
        <v>#N/A</v>
      </c>
      <c r="G866" s="142" t="e">
        <f>VLOOKUP(B866,MODALIDADE_1!A:G,4,FALSE)</f>
        <v>#N/A</v>
      </c>
      <c r="H866" s="142" t="e">
        <f>VLOOKUP(B866,MODALIDADE_1!A:G,6,FALSE)</f>
        <v>#N/A</v>
      </c>
      <c r="I866" s="142" t="e">
        <f>VLOOKUP(B866,MODALIDADE_1!A:G,7,FALSE)</f>
        <v>#N/A</v>
      </c>
      <c r="J866" s="106" t="e">
        <f>VLOOKUP(Tabela410[[#This Row],[Proposta de Referência]],SIMP_M1!A:K,9,FALSE)</f>
        <v>#VALUE!</v>
      </c>
      <c r="K866" s="106" t="e">
        <f>VLOOKUP(Tabela410[[#This Row],[Proposta de Referência]],SIMP_M1!A:K,8,FALSE)</f>
        <v>#VALUE!</v>
      </c>
      <c r="L866" s="107" t="e">
        <f t="shared" si="60"/>
        <v>#VALUE!</v>
      </c>
      <c r="M866" s="107" t="e">
        <f t="shared" si="61"/>
        <v>#VALUE!</v>
      </c>
      <c r="N866" s="142" t="e">
        <f t="shared" si="62"/>
        <v>#VALUE!</v>
      </c>
      <c r="O866" s="142" t="e">
        <f t="shared" si="63"/>
        <v>#N/A</v>
      </c>
      <c r="P866" s="24" t="str">
        <f>IFERROR(VLOOKUP(O866,HOSPITAIS_COM_DIVIDAS!A:E,5,FALSE),"")</f>
        <v/>
      </c>
    </row>
    <row r="867" spans="1:16" x14ac:dyDescent="0.25">
      <c r="A867" s="52" t="e">
        <f>Tabela410[[#This Row],[Status da Proposta]]</f>
        <v>#VALUE!</v>
      </c>
      <c r="B867" s="143">
        <f>MODALIDADE_1!A867</f>
        <v>0</v>
      </c>
      <c r="C867" s="142" t="e">
        <f>VLOOKUP(B867,MODALIDADE_1!A:B,2,FALSE)</f>
        <v>#N/A</v>
      </c>
      <c r="D867" s="142"/>
      <c r="E867" s="94" t="e">
        <f>VLOOKUP(B867,MODALIDADE_1!A:E,5,FALSE)</f>
        <v>#N/A</v>
      </c>
      <c r="F867" s="95" t="e">
        <f>VLOOKUP(B867,MODALIDADE_1!A:C,3,FALSE)</f>
        <v>#N/A</v>
      </c>
      <c r="G867" s="142" t="e">
        <f>VLOOKUP(B867,MODALIDADE_1!A:G,4,FALSE)</f>
        <v>#N/A</v>
      </c>
      <c r="H867" s="142" t="e">
        <f>VLOOKUP(B867,MODALIDADE_1!A:G,6,FALSE)</f>
        <v>#N/A</v>
      </c>
      <c r="I867" s="142" t="e">
        <f>VLOOKUP(B867,MODALIDADE_1!A:G,7,FALSE)</f>
        <v>#N/A</v>
      </c>
      <c r="J867" s="106" t="e">
        <f>VLOOKUP(Tabela410[[#This Row],[Proposta de Referência]],SIMP_M1!A:K,9,FALSE)</f>
        <v>#VALUE!</v>
      </c>
      <c r="K867" s="106" t="e">
        <f>VLOOKUP(Tabela410[[#This Row],[Proposta de Referência]],SIMP_M1!A:K,8,FALSE)</f>
        <v>#VALUE!</v>
      </c>
      <c r="L867" s="107" t="e">
        <f t="shared" si="60"/>
        <v>#VALUE!</v>
      </c>
      <c r="M867" s="107" t="e">
        <f t="shared" si="61"/>
        <v>#VALUE!</v>
      </c>
      <c r="N867" s="142" t="e">
        <f t="shared" si="62"/>
        <v>#VALUE!</v>
      </c>
      <c r="O867" s="142" t="e">
        <f t="shared" si="63"/>
        <v>#N/A</v>
      </c>
      <c r="P867" s="24" t="str">
        <f>IFERROR(VLOOKUP(O867,HOSPITAIS_COM_DIVIDAS!A:E,5,FALSE),"")</f>
        <v/>
      </c>
    </row>
    <row r="868" spans="1:16" x14ac:dyDescent="0.25">
      <c r="A868" s="52" t="e">
        <f>Tabela410[[#This Row],[Status da Proposta]]</f>
        <v>#VALUE!</v>
      </c>
      <c r="B868" s="143">
        <f>MODALIDADE_1!A868</f>
        <v>0</v>
      </c>
      <c r="C868" s="142" t="e">
        <f>VLOOKUP(B868,MODALIDADE_1!A:B,2,FALSE)</f>
        <v>#N/A</v>
      </c>
      <c r="D868" s="142"/>
      <c r="E868" s="94" t="e">
        <f>VLOOKUP(B868,MODALIDADE_1!A:E,5,FALSE)</f>
        <v>#N/A</v>
      </c>
      <c r="F868" s="95" t="e">
        <f>VLOOKUP(B868,MODALIDADE_1!A:C,3,FALSE)</f>
        <v>#N/A</v>
      </c>
      <c r="G868" s="142" t="e">
        <f>VLOOKUP(B868,MODALIDADE_1!A:G,4,FALSE)</f>
        <v>#N/A</v>
      </c>
      <c r="H868" s="142" t="e">
        <f>VLOOKUP(B868,MODALIDADE_1!A:G,6,FALSE)</f>
        <v>#N/A</v>
      </c>
      <c r="I868" s="142" t="e">
        <f>VLOOKUP(B868,MODALIDADE_1!A:G,7,FALSE)</f>
        <v>#N/A</v>
      </c>
      <c r="J868" s="106" t="e">
        <f>VLOOKUP(Tabela410[[#This Row],[Proposta de Referência]],SIMP_M1!A:K,9,FALSE)</f>
        <v>#VALUE!</v>
      </c>
      <c r="K868" s="106" t="e">
        <f>VLOOKUP(Tabela410[[#This Row],[Proposta de Referência]],SIMP_M1!A:K,8,FALSE)</f>
        <v>#VALUE!</v>
      </c>
      <c r="L868" s="107" t="e">
        <f t="shared" si="60"/>
        <v>#VALUE!</v>
      </c>
      <c r="M868" s="107" t="e">
        <f t="shared" si="61"/>
        <v>#VALUE!</v>
      </c>
      <c r="N868" s="142" t="e">
        <f t="shared" si="62"/>
        <v>#VALUE!</v>
      </c>
      <c r="O868" s="142" t="e">
        <f t="shared" si="63"/>
        <v>#N/A</v>
      </c>
      <c r="P868" s="24" t="str">
        <f>IFERROR(VLOOKUP(O868,HOSPITAIS_COM_DIVIDAS!A:E,5,FALSE),"")</f>
        <v/>
      </c>
    </row>
    <row r="869" spans="1:16" x14ac:dyDescent="0.25">
      <c r="A869" s="52" t="e">
        <f>Tabela410[[#This Row],[Status da Proposta]]</f>
        <v>#VALUE!</v>
      </c>
      <c r="B869" s="143">
        <f>MODALIDADE_1!A869</f>
        <v>0</v>
      </c>
      <c r="C869" s="142" t="e">
        <f>VLOOKUP(B869,MODALIDADE_1!A:B,2,FALSE)</f>
        <v>#N/A</v>
      </c>
      <c r="D869" s="142"/>
      <c r="E869" s="94" t="e">
        <f>VLOOKUP(B869,MODALIDADE_1!A:E,5,FALSE)</f>
        <v>#N/A</v>
      </c>
      <c r="F869" s="95" t="e">
        <f>VLOOKUP(B869,MODALIDADE_1!A:C,3,FALSE)</f>
        <v>#N/A</v>
      </c>
      <c r="G869" s="142" t="e">
        <f>VLOOKUP(B869,MODALIDADE_1!A:G,4,FALSE)</f>
        <v>#N/A</v>
      </c>
      <c r="H869" s="142" t="e">
        <f>VLOOKUP(B869,MODALIDADE_1!A:G,6,FALSE)</f>
        <v>#N/A</v>
      </c>
      <c r="I869" s="142" t="e">
        <f>VLOOKUP(B869,MODALIDADE_1!A:G,7,FALSE)</f>
        <v>#N/A</v>
      </c>
      <c r="J869" s="106" t="e">
        <f>VLOOKUP(Tabela410[[#This Row],[Proposta de Referência]],SIMP_M1!A:K,9,FALSE)</f>
        <v>#VALUE!</v>
      </c>
      <c r="K869" s="106" t="e">
        <f>VLOOKUP(Tabela410[[#This Row],[Proposta de Referência]],SIMP_M1!A:K,8,FALSE)</f>
        <v>#VALUE!</v>
      </c>
      <c r="L869" s="107" t="e">
        <f t="shared" si="60"/>
        <v>#VALUE!</v>
      </c>
      <c r="M869" s="107" t="e">
        <f t="shared" si="61"/>
        <v>#VALUE!</v>
      </c>
      <c r="N869" s="142" t="e">
        <f t="shared" si="62"/>
        <v>#VALUE!</v>
      </c>
      <c r="O869" s="142" t="e">
        <f t="shared" si="63"/>
        <v>#N/A</v>
      </c>
      <c r="P869" s="24" t="str">
        <f>IFERROR(VLOOKUP(O869,HOSPITAIS_COM_DIVIDAS!A:E,5,FALSE),"")</f>
        <v/>
      </c>
    </row>
    <row r="870" spans="1:16" x14ac:dyDescent="0.25">
      <c r="A870" s="52" t="e">
        <f>Tabela410[[#This Row],[Status da Proposta]]</f>
        <v>#VALUE!</v>
      </c>
      <c r="B870" s="143">
        <f>MODALIDADE_1!A870</f>
        <v>0</v>
      </c>
      <c r="C870" s="142" t="e">
        <f>VLOOKUP(B870,MODALIDADE_1!A:B,2,FALSE)</f>
        <v>#N/A</v>
      </c>
      <c r="D870" s="142"/>
      <c r="E870" s="94" t="e">
        <f>VLOOKUP(B870,MODALIDADE_1!A:E,5,FALSE)</f>
        <v>#N/A</v>
      </c>
      <c r="F870" s="95" t="e">
        <f>VLOOKUP(B870,MODALIDADE_1!A:C,3,FALSE)</f>
        <v>#N/A</v>
      </c>
      <c r="G870" s="142" t="e">
        <f>VLOOKUP(B870,MODALIDADE_1!A:G,4,FALSE)</f>
        <v>#N/A</v>
      </c>
      <c r="H870" s="142" t="e">
        <f>VLOOKUP(B870,MODALIDADE_1!A:G,6,FALSE)</f>
        <v>#N/A</v>
      </c>
      <c r="I870" s="142" t="e">
        <f>VLOOKUP(B870,MODALIDADE_1!A:G,7,FALSE)</f>
        <v>#N/A</v>
      </c>
      <c r="J870" s="106" t="e">
        <f>VLOOKUP(Tabela410[[#This Row],[Proposta de Referência]],SIMP_M1!A:K,9,FALSE)</f>
        <v>#VALUE!</v>
      </c>
      <c r="K870" s="106" t="e">
        <f>VLOOKUP(Tabela410[[#This Row],[Proposta de Referência]],SIMP_M1!A:K,8,FALSE)</f>
        <v>#VALUE!</v>
      </c>
      <c r="L870" s="107" t="e">
        <f t="shared" si="60"/>
        <v>#VALUE!</v>
      </c>
      <c r="M870" s="107" t="e">
        <f t="shared" si="61"/>
        <v>#VALUE!</v>
      </c>
      <c r="N870" s="142" t="e">
        <f t="shared" si="62"/>
        <v>#VALUE!</v>
      </c>
      <c r="O870" s="142" t="e">
        <f t="shared" si="63"/>
        <v>#N/A</v>
      </c>
      <c r="P870" s="24" t="str">
        <f>IFERROR(VLOOKUP(O870,HOSPITAIS_COM_DIVIDAS!A:E,5,FALSE),"")</f>
        <v/>
      </c>
    </row>
    <row r="871" spans="1:16" x14ac:dyDescent="0.25">
      <c r="A871" s="52" t="e">
        <f>Tabela410[[#This Row],[Status da Proposta]]</f>
        <v>#VALUE!</v>
      </c>
      <c r="B871" s="143">
        <f>MODALIDADE_1!A871</f>
        <v>0</v>
      </c>
      <c r="C871" s="142" t="e">
        <f>VLOOKUP(B871,MODALIDADE_1!A:B,2,FALSE)</f>
        <v>#N/A</v>
      </c>
      <c r="D871" s="142"/>
      <c r="E871" s="94" t="e">
        <f>VLOOKUP(B871,MODALIDADE_1!A:E,5,FALSE)</f>
        <v>#N/A</v>
      </c>
      <c r="F871" s="95" t="e">
        <f>VLOOKUP(B871,MODALIDADE_1!A:C,3,FALSE)</f>
        <v>#N/A</v>
      </c>
      <c r="G871" s="142" t="e">
        <f>VLOOKUP(B871,MODALIDADE_1!A:G,4,FALSE)</f>
        <v>#N/A</v>
      </c>
      <c r="H871" s="142" t="e">
        <f>VLOOKUP(B871,MODALIDADE_1!A:G,6,FALSE)</f>
        <v>#N/A</v>
      </c>
      <c r="I871" s="142" t="e">
        <f>VLOOKUP(B871,MODALIDADE_1!A:G,7,FALSE)</f>
        <v>#N/A</v>
      </c>
      <c r="J871" s="106" t="e">
        <f>VLOOKUP(Tabela410[[#This Row],[Proposta de Referência]],SIMP_M1!A:K,9,FALSE)</f>
        <v>#VALUE!</v>
      </c>
      <c r="K871" s="106" t="e">
        <f>VLOOKUP(Tabela410[[#This Row],[Proposta de Referência]],SIMP_M1!A:K,8,FALSE)</f>
        <v>#VALUE!</v>
      </c>
      <c r="L871" s="107" t="e">
        <f t="shared" si="60"/>
        <v>#VALUE!</v>
      </c>
      <c r="M871" s="107" t="e">
        <f t="shared" si="61"/>
        <v>#VALUE!</v>
      </c>
      <c r="N871" s="142" t="e">
        <f t="shared" si="62"/>
        <v>#VALUE!</v>
      </c>
      <c r="O871" s="142" t="e">
        <f t="shared" si="63"/>
        <v>#N/A</v>
      </c>
      <c r="P871" s="24" t="str">
        <f>IFERROR(VLOOKUP(O871,HOSPITAIS_COM_DIVIDAS!A:E,5,FALSE),"")</f>
        <v/>
      </c>
    </row>
    <row r="872" spans="1:16" x14ac:dyDescent="0.25">
      <c r="A872" s="52" t="e">
        <f>Tabela410[[#This Row],[Status da Proposta]]</f>
        <v>#VALUE!</v>
      </c>
      <c r="B872" s="143">
        <f>MODALIDADE_1!A872</f>
        <v>0</v>
      </c>
      <c r="C872" s="142" t="e">
        <f>VLOOKUP(B872,MODALIDADE_1!A:B,2,FALSE)</f>
        <v>#N/A</v>
      </c>
      <c r="D872" s="142"/>
      <c r="E872" s="94" t="e">
        <f>VLOOKUP(B872,MODALIDADE_1!A:E,5,FALSE)</f>
        <v>#N/A</v>
      </c>
      <c r="F872" s="95" t="e">
        <f>VLOOKUP(B872,MODALIDADE_1!A:C,3,FALSE)</f>
        <v>#N/A</v>
      </c>
      <c r="G872" s="142" t="e">
        <f>VLOOKUP(B872,MODALIDADE_1!A:G,4,FALSE)</f>
        <v>#N/A</v>
      </c>
      <c r="H872" s="142" t="e">
        <f>VLOOKUP(B872,MODALIDADE_1!A:G,6,FALSE)</f>
        <v>#N/A</v>
      </c>
      <c r="I872" s="142" t="e">
        <f>VLOOKUP(B872,MODALIDADE_1!A:G,7,FALSE)</f>
        <v>#N/A</v>
      </c>
      <c r="J872" s="106" t="e">
        <f>VLOOKUP(Tabela410[[#This Row],[Proposta de Referência]],SIMP_M1!A:K,9,FALSE)</f>
        <v>#VALUE!</v>
      </c>
      <c r="K872" s="106" t="e">
        <f>VLOOKUP(Tabela410[[#This Row],[Proposta de Referência]],SIMP_M1!A:K,8,FALSE)</f>
        <v>#VALUE!</v>
      </c>
      <c r="L872" s="107" t="e">
        <f t="shared" si="60"/>
        <v>#VALUE!</v>
      </c>
      <c r="M872" s="107" t="e">
        <f t="shared" si="61"/>
        <v>#VALUE!</v>
      </c>
      <c r="N872" s="142" t="e">
        <f t="shared" si="62"/>
        <v>#VALUE!</v>
      </c>
      <c r="O872" s="142" t="e">
        <f t="shared" si="63"/>
        <v>#N/A</v>
      </c>
      <c r="P872" s="24" t="str">
        <f>IFERROR(VLOOKUP(O872,HOSPITAIS_COM_DIVIDAS!A:E,5,FALSE),"")</f>
        <v/>
      </c>
    </row>
    <row r="873" spans="1:16" x14ac:dyDescent="0.25">
      <c r="A873" s="52" t="e">
        <f>Tabela410[[#This Row],[Status da Proposta]]</f>
        <v>#VALUE!</v>
      </c>
      <c r="B873" s="143">
        <f>MODALIDADE_1!A873</f>
        <v>0</v>
      </c>
      <c r="C873" s="142" t="e">
        <f>VLOOKUP(B873,MODALIDADE_1!A:B,2,FALSE)</f>
        <v>#N/A</v>
      </c>
      <c r="D873" s="142"/>
      <c r="E873" s="94" t="e">
        <f>VLOOKUP(B873,MODALIDADE_1!A:E,5,FALSE)</f>
        <v>#N/A</v>
      </c>
      <c r="F873" s="95" t="e">
        <f>VLOOKUP(B873,MODALIDADE_1!A:C,3,FALSE)</f>
        <v>#N/A</v>
      </c>
      <c r="G873" s="142" t="e">
        <f>VLOOKUP(B873,MODALIDADE_1!A:G,4,FALSE)</f>
        <v>#N/A</v>
      </c>
      <c r="H873" s="142" t="e">
        <f>VLOOKUP(B873,MODALIDADE_1!A:G,6,FALSE)</f>
        <v>#N/A</v>
      </c>
      <c r="I873" s="142" t="e">
        <f>VLOOKUP(B873,MODALIDADE_1!A:G,7,FALSE)</f>
        <v>#N/A</v>
      </c>
      <c r="J873" s="106" t="e">
        <f>VLOOKUP(Tabela410[[#This Row],[Proposta de Referência]],SIMP_M1!A:K,9,FALSE)</f>
        <v>#VALUE!</v>
      </c>
      <c r="K873" s="106" t="e">
        <f>VLOOKUP(Tabela410[[#This Row],[Proposta de Referência]],SIMP_M1!A:K,8,FALSE)</f>
        <v>#VALUE!</v>
      </c>
      <c r="L873" s="107" t="e">
        <f t="shared" si="60"/>
        <v>#VALUE!</v>
      </c>
      <c r="M873" s="107" t="e">
        <f t="shared" si="61"/>
        <v>#VALUE!</v>
      </c>
      <c r="N873" s="142" t="e">
        <f t="shared" si="62"/>
        <v>#VALUE!</v>
      </c>
      <c r="O873" s="142" t="e">
        <f t="shared" si="63"/>
        <v>#N/A</v>
      </c>
      <c r="P873" s="24" t="str">
        <f>IFERROR(VLOOKUP(O873,HOSPITAIS_COM_DIVIDAS!A:E,5,FALSE),"")</f>
        <v/>
      </c>
    </row>
    <row r="874" spans="1:16" x14ac:dyDescent="0.25">
      <c r="A874" s="52" t="e">
        <f>Tabela410[[#This Row],[Status da Proposta]]</f>
        <v>#VALUE!</v>
      </c>
      <c r="B874" s="143">
        <f>MODALIDADE_1!A874</f>
        <v>0</v>
      </c>
      <c r="C874" s="142" t="e">
        <f>VLOOKUP(B874,MODALIDADE_1!A:B,2,FALSE)</f>
        <v>#N/A</v>
      </c>
      <c r="D874" s="142"/>
      <c r="E874" s="94" t="e">
        <f>VLOOKUP(B874,MODALIDADE_1!A:E,5,FALSE)</f>
        <v>#N/A</v>
      </c>
      <c r="F874" s="95" t="e">
        <f>VLOOKUP(B874,MODALIDADE_1!A:C,3,FALSE)</f>
        <v>#N/A</v>
      </c>
      <c r="G874" s="142" t="e">
        <f>VLOOKUP(B874,MODALIDADE_1!A:G,4,FALSE)</f>
        <v>#N/A</v>
      </c>
      <c r="H874" s="142" t="e">
        <f>VLOOKUP(B874,MODALIDADE_1!A:G,6,FALSE)</f>
        <v>#N/A</v>
      </c>
      <c r="I874" s="142" t="e">
        <f>VLOOKUP(B874,MODALIDADE_1!A:G,7,FALSE)</f>
        <v>#N/A</v>
      </c>
      <c r="J874" s="106" t="e">
        <f>VLOOKUP(Tabela410[[#This Row],[Proposta de Referência]],SIMP_M1!A:K,9,FALSE)</f>
        <v>#VALUE!</v>
      </c>
      <c r="K874" s="106" t="e">
        <f>VLOOKUP(Tabela410[[#This Row],[Proposta de Referência]],SIMP_M1!A:K,8,FALSE)</f>
        <v>#VALUE!</v>
      </c>
      <c r="L874" s="107" t="e">
        <f t="shared" si="60"/>
        <v>#VALUE!</v>
      </c>
      <c r="M874" s="107" t="e">
        <f t="shared" si="61"/>
        <v>#VALUE!</v>
      </c>
      <c r="N874" s="142" t="e">
        <f t="shared" si="62"/>
        <v>#VALUE!</v>
      </c>
      <c r="O874" s="142" t="e">
        <f t="shared" si="63"/>
        <v>#N/A</v>
      </c>
      <c r="P874" s="24" t="str">
        <f>IFERROR(VLOOKUP(O874,HOSPITAIS_COM_DIVIDAS!A:E,5,FALSE),"")</f>
        <v/>
      </c>
    </row>
    <row r="875" spans="1:16" x14ac:dyDescent="0.25">
      <c r="A875" s="52" t="e">
        <f>Tabela410[[#This Row],[Status da Proposta]]</f>
        <v>#VALUE!</v>
      </c>
      <c r="B875" s="143">
        <f>MODALIDADE_1!A875</f>
        <v>0</v>
      </c>
      <c r="C875" s="142" t="e">
        <f>VLOOKUP(B875,MODALIDADE_1!A:B,2,FALSE)</f>
        <v>#N/A</v>
      </c>
      <c r="D875" s="142"/>
      <c r="E875" s="94" t="e">
        <f>VLOOKUP(B875,MODALIDADE_1!A:E,5,FALSE)</f>
        <v>#N/A</v>
      </c>
      <c r="F875" s="95" t="e">
        <f>VLOOKUP(B875,MODALIDADE_1!A:C,3,FALSE)</f>
        <v>#N/A</v>
      </c>
      <c r="G875" s="142" t="e">
        <f>VLOOKUP(B875,MODALIDADE_1!A:G,4,FALSE)</f>
        <v>#N/A</v>
      </c>
      <c r="H875" s="142" t="e">
        <f>VLOOKUP(B875,MODALIDADE_1!A:G,6,FALSE)</f>
        <v>#N/A</v>
      </c>
      <c r="I875" s="142" t="e">
        <f>VLOOKUP(B875,MODALIDADE_1!A:G,7,FALSE)</f>
        <v>#N/A</v>
      </c>
      <c r="J875" s="106" t="e">
        <f>VLOOKUP(Tabela410[[#This Row],[Proposta de Referência]],SIMP_M1!A:K,9,FALSE)</f>
        <v>#VALUE!</v>
      </c>
      <c r="K875" s="106" t="e">
        <f>VLOOKUP(Tabela410[[#This Row],[Proposta de Referência]],SIMP_M1!A:K,8,FALSE)</f>
        <v>#VALUE!</v>
      </c>
      <c r="L875" s="107" t="e">
        <f t="shared" si="60"/>
        <v>#VALUE!</v>
      </c>
      <c r="M875" s="107" t="e">
        <f t="shared" si="61"/>
        <v>#VALUE!</v>
      </c>
      <c r="N875" s="142" t="e">
        <f t="shared" si="62"/>
        <v>#VALUE!</v>
      </c>
      <c r="O875" s="142" t="e">
        <f t="shared" si="63"/>
        <v>#N/A</v>
      </c>
      <c r="P875" s="24" t="str">
        <f>IFERROR(VLOOKUP(O875,HOSPITAIS_COM_DIVIDAS!A:E,5,FALSE),"")</f>
        <v/>
      </c>
    </row>
    <row r="876" spans="1:16" x14ac:dyDescent="0.25">
      <c r="A876" s="52" t="e">
        <f>Tabela410[[#This Row],[Status da Proposta]]</f>
        <v>#VALUE!</v>
      </c>
      <c r="B876" s="143">
        <f>MODALIDADE_1!A876</f>
        <v>0</v>
      </c>
      <c r="C876" s="142" t="e">
        <f>VLOOKUP(B876,MODALIDADE_1!A:B,2,FALSE)</f>
        <v>#N/A</v>
      </c>
      <c r="D876" s="142"/>
      <c r="E876" s="94" t="e">
        <f>VLOOKUP(B876,MODALIDADE_1!A:E,5,FALSE)</f>
        <v>#N/A</v>
      </c>
      <c r="F876" s="95" t="e">
        <f>VLOOKUP(B876,MODALIDADE_1!A:C,3,FALSE)</f>
        <v>#N/A</v>
      </c>
      <c r="G876" s="142" t="e">
        <f>VLOOKUP(B876,MODALIDADE_1!A:G,4,FALSE)</f>
        <v>#N/A</v>
      </c>
      <c r="H876" s="142" t="e">
        <f>VLOOKUP(B876,MODALIDADE_1!A:G,6,FALSE)</f>
        <v>#N/A</v>
      </c>
      <c r="I876" s="142" t="e">
        <f>VLOOKUP(B876,MODALIDADE_1!A:G,7,FALSE)</f>
        <v>#N/A</v>
      </c>
      <c r="J876" s="106" t="e">
        <f>VLOOKUP(Tabela410[[#This Row],[Proposta de Referência]],SIMP_M1!A:K,9,FALSE)</f>
        <v>#VALUE!</v>
      </c>
      <c r="K876" s="106" t="e">
        <f>VLOOKUP(Tabela410[[#This Row],[Proposta de Referência]],SIMP_M1!A:K,8,FALSE)</f>
        <v>#VALUE!</v>
      </c>
      <c r="L876" s="107" t="e">
        <f t="shared" si="60"/>
        <v>#VALUE!</v>
      </c>
      <c r="M876" s="107" t="e">
        <f t="shared" si="61"/>
        <v>#VALUE!</v>
      </c>
      <c r="N876" s="142" t="e">
        <f t="shared" si="62"/>
        <v>#VALUE!</v>
      </c>
      <c r="O876" s="142" t="e">
        <f t="shared" si="63"/>
        <v>#N/A</v>
      </c>
      <c r="P876" s="24" t="str">
        <f>IFERROR(VLOOKUP(O876,HOSPITAIS_COM_DIVIDAS!A:E,5,FALSE),"")</f>
        <v/>
      </c>
    </row>
    <row r="877" spans="1:16" x14ac:dyDescent="0.25">
      <c r="A877" s="52" t="e">
        <f>Tabela410[[#This Row],[Status da Proposta]]</f>
        <v>#VALUE!</v>
      </c>
      <c r="B877" s="143">
        <f>MODALIDADE_1!A877</f>
        <v>0</v>
      </c>
      <c r="C877" s="142" t="e">
        <f>VLOOKUP(B877,MODALIDADE_1!A:B,2,FALSE)</f>
        <v>#N/A</v>
      </c>
      <c r="D877" s="142"/>
      <c r="E877" s="94" t="e">
        <f>VLOOKUP(B877,MODALIDADE_1!A:E,5,FALSE)</f>
        <v>#N/A</v>
      </c>
      <c r="F877" s="95" t="e">
        <f>VLOOKUP(B877,MODALIDADE_1!A:C,3,FALSE)</f>
        <v>#N/A</v>
      </c>
      <c r="G877" s="142" t="e">
        <f>VLOOKUP(B877,MODALIDADE_1!A:G,4,FALSE)</f>
        <v>#N/A</v>
      </c>
      <c r="H877" s="142" t="e">
        <f>VLOOKUP(B877,MODALIDADE_1!A:G,6,FALSE)</f>
        <v>#N/A</v>
      </c>
      <c r="I877" s="142" t="e">
        <f>VLOOKUP(B877,MODALIDADE_1!A:G,7,FALSE)</f>
        <v>#N/A</v>
      </c>
      <c r="J877" s="106" t="e">
        <f>VLOOKUP(Tabela410[[#This Row],[Proposta de Referência]],SIMP_M1!A:K,9,FALSE)</f>
        <v>#VALUE!</v>
      </c>
      <c r="K877" s="106" t="e">
        <f>VLOOKUP(Tabela410[[#This Row],[Proposta de Referência]],SIMP_M1!A:K,8,FALSE)</f>
        <v>#VALUE!</v>
      </c>
      <c r="L877" s="107" t="e">
        <f t="shared" si="60"/>
        <v>#VALUE!</v>
      </c>
      <c r="M877" s="107" t="e">
        <f t="shared" si="61"/>
        <v>#VALUE!</v>
      </c>
      <c r="N877" s="142" t="e">
        <f t="shared" si="62"/>
        <v>#VALUE!</v>
      </c>
      <c r="O877" s="142" t="e">
        <f t="shared" si="63"/>
        <v>#N/A</v>
      </c>
      <c r="P877" s="24" t="str">
        <f>IFERROR(VLOOKUP(O877,HOSPITAIS_COM_DIVIDAS!A:E,5,FALSE),"")</f>
        <v/>
      </c>
    </row>
    <row r="878" spans="1:16" x14ac:dyDescent="0.25">
      <c r="A878" s="52" t="e">
        <f>Tabela410[[#This Row],[Status da Proposta]]</f>
        <v>#VALUE!</v>
      </c>
      <c r="B878" s="143">
        <f>MODALIDADE_1!A878</f>
        <v>0</v>
      </c>
      <c r="C878" s="142" t="e">
        <f>VLOOKUP(B878,MODALIDADE_1!A:B,2,FALSE)</f>
        <v>#N/A</v>
      </c>
      <c r="D878" s="142"/>
      <c r="E878" s="94" t="e">
        <f>VLOOKUP(B878,MODALIDADE_1!A:E,5,FALSE)</f>
        <v>#N/A</v>
      </c>
      <c r="F878" s="95" t="e">
        <f>VLOOKUP(B878,MODALIDADE_1!A:C,3,FALSE)</f>
        <v>#N/A</v>
      </c>
      <c r="G878" s="142" t="e">
        <f>VLOOKUP(B878,MODALIDADE_1!A:G,4,FALSE)</f>
        <v>#N/A</v>
      </c>
      <c r="H878" s="142" t="e">
        <f>VLOOKUP(B878,MODALIDADE_1!A:G,6,FALSE)</f>
        <v>#N/A</v>
      </c>
      <c r="I878" s="142" t="e">
        <f>VLOOKUP(B878,MODALIDADE_1!A:G,7,FALSE)</f>
        <v>#N/A</v>
      </c>
      <c r="J878" s="106" t="e">
        <f>VLOOKUP(Tabela410[[#This Row],[Proposta de Referência]],SIMP_M1!A:K,9,FALSE)</f>
        <v>#VALUE!</v>
      </c>
      <c r="K878" s="106" t="e">
        <f>VLOOKUP(Tabela410[[#This Row],[Proposta de Referência]],SIMP_M1!A:K,8,FALSE)</f>
        <v>#VALUE!</v>
      </c>
      <c r="L878" s="107" t="e">
        <f t="shared" si="60"/>
        <v>#VALUE!</v>
      </c>
      <c r="M878" s="107" t="e">
        <f t="shared" si="61"/>
        <v>#VALUE!</v>
      </c>
      <c r="N878" s="142" t="e">
        <f t="shared" si="62"/>
        <v>#VALUE!</v>
      </c>
      <c r="O878" s="142" t="e">
        <f t="shared" si="63"/>
        <v>#N/A</v>
      </c>
      <c r="P878" s="24" t="str">
        <f>IFERROR(VLOOKUP(O878,HOSPITAIS_COM_DIVIDAS!A:E,5,FALSE),"")</f>
        <v/>
      </c>
    </row>
    <row r="879" spans="1:16" x14ac:dyDescent="0.25">
      <c r="A879" s="52" t="e">
        <f>Tabela410[[#This Row],[Status da Proposta]]</f>
        <v>#VALUE!</v>
      </c>
      <c r="B879" s="143">
        <f>MODALIDADE_1!A879</f>
        <v>0</v>
      </c>
      <c r="C879" s="142" t="e">
        <f>VLOOKUP(B879,MODALIDADE_1!A:B,2,FALSE)</f>
        <v>#N/A</v>
      </c>
      <c r="D879" s="142"/>
      <c r="E879" s="94" t="e">
        <f>VLOOKUP(B879,MODALIDADE_1!A:E,5,FALSE)</f>
        <v>#N/A</v>
      </c>
      <c r="F879" s="95" t="e">
        <f>VLOOKUP(B879,MODALIDADE_1!A:C,3,FALSE)</f>
        <v>#N/A</v>
      </c>
      <c r="G879" s="142" t="e">
        <f>VLOOKUP(B879,MODALIDADE_1!A:G,4,FALSE)</f>
        <v>#N/A</v>
      </c>
      <c r="H879" s="142" t="e">
        <f>VLOOKUP(B879,MODALIDADE_1!A:G,6,FALSE)</f>
        <v>#N/A</v>
      </c>
      <c r="I879" s="142" t="e">
        <f>VLOOKUP(B879,MODALIDADE_1!A:G,7,FALSE)</f>
        <v>#N/A</v>
      </c>
      <c r="J879" s="106" t="e">
        <f>VLOOKUP(Tabela410[[#This Row],[Proposta de Referência]],SIMP_M1!A:K,9,FALSE)</f>
        <v>#VALUE!</v>
      </c>
      <c r="K879" s="106" t="e">
        <f>VLOOKUP(Tabela410[[#This Row],[Proposta de Referência]],SIMP_M1!A:K,8,FALSE)</f>
        <v>#VALUE!</v>
      </c>
      <c r="L879" s="107" t="e">
        <f t="shared" si="60"/>
        <v>#VALUE!</v>
      </c>
      <c r="M879" s="107" t="e">
        <f t="shared" si="61"/>
        <v>#VALUE!</v>
      </c>
      <c r="N879" s="142" t="e">
        <f t="shared" si="62"/>
        <v>#VALUE!</v>
      </c>
      <c r="O879" s="142" t="e">
        <f t="shared" si="63"/>
        <v>#N/A</v>
      </c>
      <c r="P879" s="24" t="str">
        <f>IFERROR(VLOOKUP(O879,HOSPITAIS_COM_DIVIDAS!A:E,5,FALSE),"")</f>
        <v/>
      </c>
    </row>
    <row r="880" spans="1:16" x14ac:dyDescent="0.25">
      <c r="A880" s="52" t="e">
        <f>Tabela410[[#This Row],[Status da Proposta]]</f>
        <v>#VALUE!</v>
      </c>
      <c r="B880" s="143">
        <f>MODALIDADE_1!A880</f>
        <v>0</v>
      </c>
      <c r="C880" s="142" t="e">
        <f>VLOOKUP(B880,MODALIDADE_1!A:B,2,FALSE)</f>
        <v>#N/A</v>
      </c>
      <c r="D880" s="142"/>
      <c r="E880" s="94" t="e">
        <f>VLOOKUP(B880,MODALIDADE_1!A:E,5,FALSE)</f>
        <v>#N/A</v>
      </c>
      <c r="F880" s="95" t="e">
        <f>VLOOKUP(B880,MODALIDADE_1!A:C,3,FALSE)</f>
        <v>#N/A</v>
      </c>
      <c r="G880" s="142" t="e">
        <f>VLOOKUP(B880,MODALIDADE_1!A:G,4,FALSE)</f>
        <v>#N/A</v>
      </c>
      <c r="H880" s="142" t="e">
        <f>VLOOKUP(B880,MODALIDADE_1!A:G,6,FALSE)</f>
        <v>#N/A</v>
      </c>
      <c r="I880" s="142" t="e">
        <f>VLOOKUP(B880,MODALIDADE_1!A:G,7,FALSE)</f>
        <v>#N/A</v>
      </c>
      <c r="J880" s="106" t="e">
        <f>VLOOKUP(Tabela410[[#This Row],[Proposta de Referência]],SIMP_M1!A:K,9,FALSE)</f>
        <v>#VALUE!</v>
      </c>
      <c r="K880" s="106" t="e">
        <f>VLOOKUP(Tabela410[[#This Row],[Proposta de Referência]],SIMP_M1!A:K,8,FALSE)</f>
        <v>#VALUE!</v>
      </c>
      <c r="L880" s="107" t="e">
        <f t="shared" si="60"/>
        <v>#VALUE!</v>
      </c>
      <c r="M880" s="107" t="e">
        <f t="shared" si="61"/>
        <v>#VALUE!</v>
      </c>
      <c r="N880" s="142" t="e">
        <f t="shared" si="62"/>
        <v>#VALUE!</v>
      </c>
      <c r="O880" s="142" t="e">
        <f t="shared" si="63"/>
        <v>#N/A</v>
      </c>
      <c r="P880" s="24" t="str">
        <f>IFERROR(VLOOKUP(O880,HOSPITAIS_COM_DIVIDAS!A:E,5,FALSE),"")</f>
        <v/>
      </c>
    </row>
    <row r="881" spans="1:16" x14ac:dyDescent="0.25">
      <c r="A881" s="52" t="e">
        <f>Tabela410[[#This Row],[Status da Proposta]]</f>
        <v>#VALUE!</v>
      </c>
      <c r="B881" s="143">
        <f>MODALIDADE_1!A881</f>
        <v>0</v>
      </c>
      <c r="C881" s="142" t="e">
        <f>VLOOKUP(B881,MODALIDADE_1!A:B,2,FALSE)</f>
        <v>#N/A</v>
      </c>
      <c r="D881" s="142"/>
      <c r="E881" s="94" t="e">
        <f>VLOOKUP(B881,MODALIDADE_1!A:E,5,FALSE)</f>
        <v>#N/A</v>
      </c>
      <c r="F881" s="95" t="e">
        <f>VLOOKUP(B881,MODALIDADE_1!A:C,3,FALSE)</f>
        <v>#N/A</v>
      </c>
      <c r="G881" s="142" t="e">
        <f>VLOOKUP(B881,MODALIDADE_1!A:G,4,FALSE)</f>
        <v>#N/A</v>
      </c>
      <c r="H881" s="142" t="e">
        <f>VLOOKUP(B881,MODALIDADE_1!A:G,6,FALSE)</f>
        <v>#N/A</v>
      </c>
      <c r="I881" s="142" t="e">
        <f>VLOOKUP(B881,MODALIDADE_1!A:G,7,FALSE)</f>
        <v>#N/A</v>
      </c>
      <c r="J881" s="106" t="e">
        <f>VLOOKUP(Tabela410[[#This Row],[Proposta de Referência]],SIMP_M1!A:K,9,FALSE)</f>
        <v>#VALUE!</v>
      </c>
      <c r="K881" s="106" t="e">
        <f>VLOOKUP(Tabela410[[#This Row],[Proposta de Referência]],SIMP_M1!A:K,8,FALSE)</f>
        <v>#VALUE!</v>
      </c>
      <c r="L881" s="107" t="e">
        <f t="shared" si="60"/>
        <v>#VALUE!</v>
      </c>
      <c r="M881" s="107" t="e">
        <f t="shared" si="61"/>
        <v>#VALUE!</v>
      </c>
      <c r="N881" s="142" t="e">
        <f t="shared" si="62"/>
        <v>#VALUE!</v>
      </c>
      <c r="O881" s="142" t="e">
        <f t="shared" si="63"/>
        <v>#N/A</v>
      </c>
      <c r="P881" s="24" t="str">
        <f>IFERROR(VLOOKUP(O881,HOSPITAIS_COM_DIVIDAS!A:E,5,FALSE),"")</f>
        <v/>
      </c>
    </row>
    <row r="882" spans="1:16" x14ac:dyDescent="0.25">
      <c r="A882" s="52" t="e">
        <f>Tabela410[[#This Row],[Status da Proposta]]</f>
        <v>#VALUE!</v>
      </c>
      <c r="B882" s="143">
        <f>MODALIDADE_1!A882</f>
        <v>0</v>
      </c>
      <c r="C882" s="142" t="e">
        <f>VLOOKUP(B882,MODALIDADE_1!A:B,2,FALSE)</f>
        <v>#N/A</v>
      </c>
      <c r="D882" s="142"/>
      <c r="E882" s="94" t="e">
        <f>VLOOKUP(B882,MODALIDADE_1!A:E,5,FALSE)</f>
        <v>#N/A</v>
      </c>
      <c r="F882" s="95" t="e">
        <f>VLOOKUP(B882,MODALIDADE_1!A:C,3,FALSE)</f>
        <v>#N/A</v>
      </c>
      <c r="G882" s="142" t="e">
        <f>VLOOKUP(B882,MODALIDADE_1!A:G,4,FALSE)</f>
        <v>#N/A</v>
      </c>
      <c r="H882" s="142" t="e">
        <f>VLOOKUP(B882,MODALIDADE_1!A:G,6,FALSE)</f>
        <v>#N/A</v>
      </c>
      <c r="I882" s="142" t="e">
        <f>VLOOKUP(B882,MODALIDADE_1!A:G,7,FALSE)</f>
        <v>#N/A</v>
      </c>
      <c r="J882" s="106" t="e">
        <f>VLOOKUP(Tabela410[[#This Row],[Proposta de Referência]],SIMP_M1!A:K,9,FALSE)</f>
        <v>#VALUE!</v>
      </c>
      <c r="K882" s="106" t="e">
        <f>VLOOKUP(Tabela410[[#This Row],[Proposta de Referência]],SIMP_M1!A:K,8,FALSE)</f>
        <v>#VALUE!</v>
      </c>
      <c r="L882" s="107" t="e">
        <f t="shared" si="60"/>
        <v>#VALUE!</v>
      </c>
      <c r="M882" s="107" t="e">
        <f t="shared" si="61"/>
        <v>#VALUE!</v>
      </c>
      <c r="N882" s="142" t="e">
        <f t="shared" si="62"/>
        <v>#VALUE!</v>
      </c>
      <c r="O882" s="142" t="e">
        <f t="shared" si="63"/>
        <v>#N/A</v>
      </c>
      <c r="P882" s="24" t="str">
        <f>IFERROR(VLOOKUP(O882,HOSPITAIS_COM_DIVIDAS!A:E,5,FALSE),"")</f>
        <v/>
      </c>
    </row>
    <row r="883" spans="1:16" x14ac:dyDescent="0.25">
      <c r="A883" s="52" t="e">
        <f>Tabela410[[#This Row],[Status da Proposta]]</f>
        <v>#VALUE!</v>
      </c>
      <c r="B883" s="143">
        <f>MODALIDADE_1!A883</f>
        <v>0</v>
      </c>
      <c r="C883" s="142" t="e">
        <f>VLOOKUP(B883,MODALIDADE_1!A:B,2,FALSE)</f>
        <v>#N/A</v>
      </c>
      <c r="D883" s="142"/>
      <c r="E883" s="94" t="e">
        <f>VLOOKUP(B883,MODALIDADE_1!A:E,5,FALSE)</f>
        <v>#N/A</v>
      </c>
      <c r="F883" s="95" t="e">
        <f>VLOOKUP(B883,MODALIDADE_1!A:C,3,FALSE)</f>
        <v>#N/A</v>
      </c>
      <c r="G883" s="142" t="e">
        <f>VLOOKUP(B883,MODALIDADE_1!A:G,4,FALSE)</f>
        <v>#N/A</v>
      </c>
      <c r="H883" s="142" t="e">
        <f>VLOOKUP(B883,MODALIDADE_1!A:G,6,FALSE)</f>
        <v>#N/A</v>
      </c>
      <c r="I883" s="142" t="e">
        <f>VLOOKUP(B883,MODALIDADE_1!A:G,7,FALSE)</f>
        <v>#N/A</v>
      </c>
      <c r="J883" s="106" t="e">
        <f>VLOOKUP(Tabela410[[#This Row],[Proposta de Referência]],SIMP_M1!A:K,9,FALSE)</f>
        <v>#VALUE!</v>
      </c>
      <c r="K883" s="106" t="e">
        <f>VLOOKUP(Tabela410[[#This Row],[Proposta de Referência]],SIMP_M1!A:K,8,FALSE)</f>
        <v>#VALUE!</v>
      </c>
      <c r="L883" s="107" t="e">
        <f t="shared" si="60"/>
        <v>#VALUE!</v>
      </c>
      <c r="M883" s="107" t="e">
        <f t="shared" si="61"/>
        <v>#VALUE!</v>
      </c>
      <c r="N883" s="142" t="e">
        <f t="shared" si="62"/>
        <v>#VALUE!</v>
      </c>
      <c r="O883" s="142" t="e">
        <f t="shared" si="63"/>
        <v>#N/A</v>
      </c>
      <c r="P883" s="24" t="str">
        <f>IFERROR(VLOOKUP(O883,HOSPITAIS_COM_DIVIDAS!A:E,5,FALSE),"")</f>
        <v/>
      </c>
    </row>
    <row r="884" spans="1:16" x14ac:dyDescent="0.25">
      <c r="A884" s="52" t="e">
        <f>Tabela410[[#This Row],[Status da Proposta]]</f>
        <v>#VALUE!</v>
      </c>
      <c r="B884" s="143">
        <f>MODALIDADE_1!A884</f>
        <v>0</v>
      </c>
      <c r="C884" s="142" t="e">
        <f>VLOOKUP(B884,MODALIDADE_1!A:B,2,FALSE)</f>
        <v>#N/A</v>
      </c>
      <c r="D884" s="142"/>
      <c r="E884" s="94" t="e">
        <f>VLOOKUP(B884,MODALIDADE_1!A:E,5,FALSE)</f>
        <v>#N/A</v>
      </c>
      <c r="F884" s="95" t="e">
        <f>VLOOKUP(B884,MODALIDADE_1!A:C,3,FALSE)</f>
        <v>#N/A</v>
      </c>
      <c r="G884" s="142" t="e">
        <f>VLOOKUP(B884,MODALIDADE_1!A:G,4,FALSE)</f>
        <v>#N/A</v>
      </c>
      <c r="H884" s="142" t="e">
        <f>VLOOKUP(B884,MODALIDADE_1!A:G,6,FALSE)</f>
        <v>#N/A</v>
      </c>
      <c r="I884" s="142" t="e">
        <f>VLOOKUP(B884,MODALIDADE_1!A:G,7,FALSE)</f>
        <v>#N/A</v>
      </c>
      <c r="J884" s="106" t="e">
        <f>VLOOKUP(Tabela410[[#This Row],[Proposta de Referência]],SIMP_M1!A:K,9,FALSE)</f>
        <v>#VALUE!</v>
      </c>
      <c r="K884" s="106" t="e">
        <f>VLOOKUP(Tabela410[[#This Row],[Proposta de Referência]],SIMP_M1!A:K,8,FALSE)</f>
        <v>#VALUE!</v>
      </c>
      <c r="L884" s="107" t="e">
        <f t="shared" si="60"/>
        <v>#VALUE!</v>
      </c>
      <c r="M884" s="107" t="e">
        <f t="shared" si="61"/>
        <v>#VALUE!</v>
      </c>
      <c r="N884" s="142" t="e">
        <f t="shared" si="62"/>
        <v>#VALUE!</v>
      </c>
      <c r="O884" s="142" t="e">
        <f t="shared" si="63"/>
        <v>#N/A</v>
      </c>
      <c r="P884" s="24" t="str">
        <f>IFERROR(VLOOKUP(O884,HOSPITAIS_COM_DIVIDAS!A:E,5,FALSE),"")</f>
        <v/>
      </c>
    </row>
    <row r="885" spans="1:16" x14ac:dyDescent="0.25">
      <c r="A885" s="52" t="e">
        <f>Tabela410[[#This Row],[Status da Proposta]]</f>
        <v>#VALUE!</v>
      </c>
      <c r="B885" s="143">
        <f>MODALIDADE_1!A885</f>
        <v>0</v>
      </c>
      <c r="C885" s="142" t="e">
        <f>VLOOKUP(B885,MODALIDADE_1!A:B,2,FALSE)</f>
        <v>#N/A</v>
      </c>
      <c r="D885" s="142"/>
      <c r="E885" s="94" t="e">
        <f>VLOOKUP(B885,MODALIDADE_1!A:E,5,FALSE)</f>
        <v>#N/A</v>
      </c>
      <c r="F885" s="95" t="e">
        <f>VLOOKUP(B885,MODALIDADE_1!A:C,3,FALSE)</f>
        <v>#N/A</v>
      </c>
      <c r="G885" s="142" t="e">
        <f>VLOOKUP(B885,MODALIDADE_1!A:G,4,FALSE)</f>
        <v>#N/A</v>
      </c>
      <c r="H885" s="142" t="e">
        <f>VLOOKUP(B885,MODALIDADE_1!A:G,6,FALSE)</f>
        <v>#N/A</v>
      </c>
      <c r="I885" s="142" t="e">
        <f>VLOOKUP(B885,MODALIDADE_1!A:G,7,FALSE)</f>
        <v>#N/A</v>
      </c>
      <c r="J885" s="106" t="e">
        <f>VLOOKUP(Tabela410[[#This Row],[Proposta de Referência]],SIMP_M1!A:K,9,FALSE)</f>
        <v>#VALUE!</v>
      </c>
      <c r="K885" s="106" t="e">
        <f>VLOOKUP(Tabela410[[#This Row],[Proposta de Referência]],SIMP_M1!A:K,8,FALSE)</f>
        <v>#VALUE!</v>
      </c>
      <c r="L885" s="107" t="e">
        <f t="shared" si="60"/>
        <v>#VALUE!</v>
      </c>
      <c r="M885" s="107" t="e">
        <f t="shared" si="61"/>
        <v>#VALUE!</v>
      </c>
      <c r="N885" s="142" t="e">
        <f t="shared" si="62"/>
        <v>#VALUE!</v>
      </c>
      <c r="O885" s="142" t="e">
        <f t="shared" si="63"/>
        <v>#N/A</v>
      </c>
      <c r="P885" s="24" t="str">
        <f>IFERROR(VLOOKUP(O885,HOSPITAIS_COM_DIVIDAS!A:E,5,FALSE),"")</f>
        <v/>
      </c>
    </row>
    <row r="886" spans="1:16" x14ac:dyDescent="0.25">
      <c r="A886" s="52" t="e">
        <f>Tabela410[[#This Row],[Status da Proposta]]</f>
        <v>#VALUE!</v>
      </c>
      <c r="B886" s="143">
        <f>MODALIDADE_1!A886</f>
        <v>0</v>
      </c>
      <c r="C886" s="142" t="e">
        <f>VLOOKUP(B886,MODALIDADE_1!A:B,2,FALSE)</f>
        <v>#N/A</v>
      </c>
      <c r="D886" s="142"/>
      <c r="E886" s="94" t="e">
        <f>VLOOKUP(B886,MODALIDADE_1!A:E,5,FALSE)</f>
        <v>#N/A</v>
      </c>
      <c r="F886" s="95" t="e">
        <f>VLOOKUP(B886,MODALIDADE_1!A:C,3,FALSE)</f>
        <v>#N/A</v>
      </c>
      <c r="G886" s="142" t="e">
        <f>VLOOKUP(B886,MODALIDADE_1!A:G,4,FALSE)</f>
        <v>#N/A</v>
      </c>
      <c r="H886" s="142" t="e">
        <f>VLOOKUP(B886,MODALIDADE_1!A:G,6,FALSE)</f>
        <v>#N/A</v>
      </c>
      <c r="I886" s="142" t="e">
        <f>VLOOKUP(B886,MODALIDADE_1!A:G,7,FALSE)</f>
        <v>#N/A</v>
      </c>
      <c r="J886" s="106" t="e">
        <f>VLOOKUP(Tabela410[[#This Row],[Proposta de Referência]],SIMP_M1!A:K,9,FALSE)</f>
        <v>#VALUE!</v>
      </c>
      <c r="K886" s="106" t="e">
        <f>VLOOKUP(Tabela410[[#This Row],[Proposta de Referência]],SIMP_M1!A:K,8,FALSE)</f>
        <v>#VALUE!</v>
      </c>
      <c r="L886" s="107" t="e">
        <f t="shared" si="60"/>
        <v>#VALUE!</v>
      </c>
      <c r="M886" s="107" t="e">
        <f t="shared" si="61"/>
        <v>#VALUE!</v>
      </c>
      <c r="N886" s="142" t="e">
        <f t="shared" si="62"/>
        <v>#VALUE!</v>
      </c>
      <c r="O886" s="142" t="e">
        <f t="shared" si="63"/>
        <v>#N/A</v>
      </c>
      <c r="P886" s="24" t="str">
        <f>IFERROR(VLOOKUP(O886,HOSPITAIS_COM_DIVIDAS!A:E,5,FALSE),"")</f>
        <v/>
      </c>
    </row>
    <row r="887" spans="1:16" x14ac:dyDescent="0.25">
      <c r="A887" s="52" t="e">
        <f>Tabela410[[#This Row],[Status da Proposta]]</f>
        <v>#VALUE!</v>
      </c>
      <c r="B887" s="143">
        <f>MODALIDADE_1!A887</f>
        <v>0</v>
      </c>
      <c r="C887" s="142" t="e">
        <f>VLOOKUP(B887,MODALIDADE_1!A:B,2,FALSE)</f>
        <v>#N/A</v>
      </c>
      <c r="D887" s="142"/>
      <c r="E887" s="94" t="e">
        <f>VLOOKUP(B887,MODALIDADE_1!A:E,5,FALSE)</f>
        <v>#N/A</v>
      </c>
      <c r="F887" s="95" t="e">
        <f>VLOOKUP(B887,MODALIDADE_1!A:C,3,FALSE)</f>
        <v>#N/A</v>
      </c>
      <c r="G887" s="142" t="e">
        <f>VLOOKUP(B887,MODALIDADE_1!A:G,4,FALSE)</f>
        <v>#N/A</v>
      </c>
      <c r="H887" s="142" t="e">
        <f>VLOOKUP(B887,MODALIDADE_1!A:G,6,FALSE)</f>
        <v>#N/A</v>
      </c>
      <c r="I887" s="142" t="e">
        <f>VLOOKUP(B887,MODALIDADE_1!A:G,7,FALSE)</f>
        <v>#N/A</v>
      </c>
      <c r="J887" s="106" t="e">
        <f>VLOOKUP(Tabela410[[#This Row],[Proposta de Referência]],SIMP_M1!A:K,9,FALSE)</f>
        <v>#VALUE!</v>
      </c>
      <c r="K887" s="106" t="e">
        <f>VLOOKUP(Tabela410[[#This Row],[Proposta de Referência]],SIMP_M1!A:K,8,FALSE)</f>
        <v>#VALUE!</v>
      </c>
      <c r="L887" s="107" t="e">
        <f t="shared" si="60"/>
        <v>#VALUE!</v>
      </c>
      <c r="M887" s="107" t="e">
        <f t="shared" si="61"/>
        <v>#VALUE!</v>
      </c>
      <c r="N887" s="142" t="e">
        <f t="shared" si="62"/>
        <v>#VALUE!</v>
      </c>
      <c r="O887" s="142" t="e">
        <f t="shared" si="63"/>
        <v>#N/A</v>
      </c>
      <c r="P887" s="24" t="str">
        <f>IFERROR(VLOOKUP(O887,HOSPITAIS_COM_DIVIDAS!A:E,5,FALSE),"")</f>
        <v/>
      </c>
    </row>
    <row r="888" spans="1:16" x14ac:dyDescent="0.25">
      <c r="A888" s="52" t="e">
        <f>Tabela410[[#This Row],[Status da Proposta]]</f>
        <v>#VALUE!</v>
      </c>
      <c r="B888" s="143">
        <f>MODALIDADE_1!A888</f>
        <v>0</v>
      </c>
      <c r="C888" s="142" t="e">
        <f>VLOOKUP(B888,MODALIDADE_1!A:B,2,FALSE)</f>
        <v>#N/A</v>
      </c>
      <c r="D888" s="142"/>
      <c r="E888" s="94" t="e">
        <f>VLOOKUP(B888,MODALIDADE_1!A:E,5,FALSE)</f>
        <v>#N/A</v>
      </c>
      <c r="F888" s="95" t="e">
        <f>VLOOKUP(B888,MODALIDADE_1!A:C,3,FALSE)</f>
        <v>#N/A</v>
      </c>
      <c r="G888" s="142" t="e">
        <f>VLOOKUP(B888,MODALIDADE_1!A:G,4,FALSE)</f>
        <v>#N/A</v>
      </c>
      <c r="H888" s="142" t="e">
        <f>VLOOKUP(B888,MODALIDADE_1!A:G,6,FALSE)</f>
        <v>#N/A</v>
      </c>
      <c r="I888" s="142" t="e">
        <f>VLOOKUP(B888,MODALIDADE_1!A:G,7,FALSE)</f>
        <v>#N/A</v>
      </c>
      <c r="J888" s="106" t="e">
        <f>VLOOKUP(Tabela410[[#This Row],[Proposta de Referência]],SIMP_M1!A:K,9,FALSE)</f>
        <v>#VALUE!</v>
      </c>
      <c r="K888" s="106" t="e">
        <f>VLOOKUP(Tabela410[[#This Row],[Proposta de Referência]],SIMP_M1!A:K,8,FALSE)</f>
        <v>#VALUE!</v>
      </c>
      <c r="L888" s="107" t="e">
        <f t="shared" si="60"/>
        <v>#VALUE!</v>
      </c>
      <c r="M888" s="107" t="e">
        <f t="shared" si="61"/>
        <v>#VALUE!</v>
      </c>
      <c r="N888" s="142" t="e">
        <f t="shared" si="62"/>
        <v>#VALUE!</v>
      </c>
      <c r="O888" s="142" t="e">
        <f t="shared" si="63"/>
        <v>#N/A</v>
      </c>
      <c r="P888" s="24" t="str">
        <f>IFERROR(VLOOKUP(O888,HOSPITAIS_COM_DIVIDAS!A:E,5,FALSE),"")</f>
        <v/>
      </c>
    </row>
    <row r="889" spans="1:16" x14ac:dyDescent="0.25">
      <c r="A889" s="52" t="e">
        <f>Tabela410[[#This Row],[Status da Proposta]]</f>
        <v>#VALUE!</v>
      </c>
      <c r="B889" s="143">
        <f>MODALIDADE_1!A889</f>
        <v>0</v>
      </c>
      <c r="C889" s="142" t="e">
        <f>VLOOKUP(B889,MODALIDADE_1!A:B,2,FALSE)</f>
        <v>#N/A</v>
      </c>
      <c r="D889" s="142"/>
      <c r="E889" s="94" t="e">
        <f>VLOOKUP(B889,MODALIDADE_1!A:E,5,FALSE)</f>
        <v>#N/A</v>
      </c>
      <c r="F889" s="95" t="e">
        <f>VLOOKUP(B889,MODALIDADE_1!A:C,3,FALSE)</f>
        <v>#N/A</v>
      </c>
      <c r="G889" s="142" t="e">
        <f>VLOOKUP(B889,MODALIDADE_1!A:G,4,FALSE)</f>
        <v>#N/A</v>
      </c>
      <c r="H889" s="142" t="e">
        <f>VLOOKUP(B889,MODALIDADE_1!A:G,6,FALSE)</f>
        <v>#N/A</v>
      </c>
      <c r="I889" s="142" t="e">
        <f>VLOOKUP(B889,MODALIDADE_1!A:G,7,FALSE)</f>
        <v>#N/A</v>
      </c>
      <c r="J889" s="106" t="e">
        <f>VLOOKUP(Tabela410[[#This Row],[Proposta de Referência]],SIMP_M1!A:K,9,FALSE)</f>
        <v>#VALUE!</v>
      </c>
      <c r="K889" s="106" t="e">
        <f>VLOOKUP(Tabela410[[#This Row],[Proposta de Referência]],SIMP_M1!A:K,8,FALSE)</f>
        <v>#VALUE!</v>
      </c>
      <c r="L889" s="107" t="e">
        <f t="shared" si="60"/>
        <v>#VALUE!</v>
      </c>
      <c r="M889" s="107" t="e">
        <f t="shared" si="61"/>
        <v>#VALUE!</v>
      </c>
      <c r="N889" s="142" t="e">
        <f t="shared" si="62"/>
        <v>#VALUE!</v>
      </c>
      <c r="O889" s="142" t="e">
        <f t="shared" si="63"/>
        <v>#N/A</v>
      </c>
      <c r="P889" s="24" t="str">
        <f>IFERROR(VLOOKUP(O889,HOSPITAIS_COM_DIVIDAS!A:E,5,FALSE),"")</f>
        <v/>
      </c>
    </row>
    <row r="890" spans="1:16" x14ac:dyDescent="0.25">
      <c r="A890" s="52" t="e">
        <f>Tabela410[[#This Row],[Status da Proposta]]</f>
        <v>#VALUE!</v>
      </c>
      <c r="B890" s="143">
        <f>MODALIDADE_1!A890</f>
        <v>0</v>
      </c>
      <c r="C890" s="142" t="e">
        <f>VLOOKUP(B890,MODALIDADE_1!A:B,2,FALSE)</f>
        <v>#N/A</v>
      </c>
      <c r="D890" s="142"/>
      <c r="E890" s="94" t="e">
        <f>VLOOKUP(B890,MODALIDADE_1!A:E,5,FALSE)</f>
        <v>#N/A</v>
      </c>
      <c r="F890" s="95" t="e">
        <f>VLOOKUP(B890,MODALIDADE_1!A:C,3,FALSE)</f>
        <v>#N/A</v>
      </c>
      <c r="G890" s="142" t="e">
        <f>VLOOKUP(B890,MODALIDADE_1!A:G,4,FALSE)</f>
        <v>#N/A</v>
      </c>
      <c r="H890" s="142" t="e">
        <f>VLOOKUP(B890,MODALIDADE_1!A:G,6,FALSE)</f>
        <v>#N/A</v>
      </c>
      <c r="I890" s="142" t="e">
        <f>VLOOKUP(B890,MODALIDADE_1!A:G,7,FALSE)</f>
        <v>#N/A</v>
      </c>
      <c r="J890" s="106" t="e">
        <f>VLOOKUP(Tabela410[[#This Row],[Proposta de Referência]],SIMP_M1!A:K,9,FALSE)</f>
        <v>#VALUE!</v>
      </c>
      <c r="K890" s="106" t="e">
        <f>VLOOKUP(Tabela410[[#This Row],[Proposta de Referência]],SIMP_M1!A:K,8,FALSE)</f>
        <v>#VALUE!</v>
      </c>
      <c r="L890" s="107" t="e">
        <f t="shared" si="60"/>
        <v>#VALUE!</v>
      </c>
      <c r="M890" s="107" t="e">
        <f t="shared" si="61"/>
        <v>#VALUE!</v>
      </c>
      <c r="N890" s="142" t="e">
        <f t="shared" si="62"/>
        <v>#VALUE!</v>
      </c>
      <c r="O890" s="142" t="e">
        <f t="shared" si="63"/>
        <v>#N/A</v>
      </c>
      <c r="P890" s="24" t="str">
        <f>IFERROR(VLOOKUP(O890,HOSPITAIS_COM_DIVIDAS!A:E,5,FALSE),"")</f>
        <v/>
      </c>
    </row>
    <row r="891" spans="1:16" x14ac:dyDescent="0.25">
      <c r="A891" s="52" t="e">
        <f>Tabela410[[#This Row],[Status da Proposta]]</f>
        <v>#VALUE!</v>
      </c>
      <c r="B891" s="143">
        <f>MODALIDADE_1!A891</f>
        <v>0</v>
      </c>
      <c r="C891" s="142" t="e">
        <f>VLOOKUP(B891,MODALIDADE_1!A:B,2,FALSE)</f>
        <v>#N/A</v>
      </c>
      <c r="D891" s="142"/>
      <c r="E891" s="94" t="e">
        <f>VLOOKUP(B891,MODALIDADE_1!A:E,5,FALSE)</f>
        <v>#N/A</v>
      </c>
      <c r="F891" s="95" t="e">
        <f>VLOOKUP(B891,MODALIDADE_1!A:C,3,FALSE)</f>
        <v>#N/A</v>
      </c>
      <c r="G891" s="142" t="e">
        <f>VLOOKUP(B891,MODALIDADE_1!A:G,4,FALSE)</f>
        <v>#N/A</v>
      </c>
      <c r="H891" s="142" t="e">
        <f>VLOOKUP(B891,MODALIDADE_1!A:G,6,FALSE)</f>
        <v>#N/A</v>
      </c>
      <c r="I891" s="142" t="e">
        <f>VLOOKUP(B891,MODALIDADE_1!A:G,7,FALSE)</f>
        <v>#N/A</v>
      </c>
      <c r="J891" s="106" t="e">
        <f>VLOOKUP(Tabela410[[#This Row],[Proposta de Referência]],SIMP_M1!A:K,9,FALSE)</f>
        <v>#VALUE!</v>
      </c>
      <c r="K891" s="106" t="e">
        <f>VLOOKUP(Tabela410[[#This Row],[Proposta de Referência]],SIMP_M1!A:K,8,FALSE)</f>
        <v>#VALUE!</v>
      </c>
      <c r="L891" s="107" t="e">
        <f t="shared" si="60"/>
        <v>#VALUE!</v>
      </c>
      <c r="M891" s="107" t="e">
        <f t="shared" si="61"/>
        <v>#VALUE!</v>
      </c>
      <c r="N891" s="142" t="e">
        <f t="shared" si="62"/>
        <v>#VALUE!</v>
      </c>
      <c r="O891" s="142" t="e">
        <f t="shared" si="63"/>
        <v>#N/A</v>
      </c>
      <c r="P891" s="24" t="str">
        <f>IFERROR(VLOOKUP(O891,HOSPITAIS_COM_DIVIDAS!A:E,5,FALSE),"")</f>
        <v/>
      </c>
    </row>
    <row r="892" spans="1:16" x14ac:dyDescent="0.25">
      <c r="A892" s="52" t="e">
        <f>Tabela410[[#This Row],[Status da Proposta]]</f>
        <v>#VALUE!</v>
      </c>
      <c r="B892" s="143">
        <f>MODALIDADE_1!A892</f>
        <v>0</v>
      </c>
      <c r="C892" s="142" t="e">
        <f>VLOOKUP(B892,MODALIDADE_1!A:B,2,FALSE)</f>
        <v>#N/A</v>
      </c>
      <c r="D892" s="142"/>
      <c r="E892" s="94" t="e">
        <f>VLOOKUP(B892,MODALIDADE_1!A:E,5,FALSE)</f>
        <v>#N/A</v>
      </c>
      <c r="F892" s="95" t="e">
        <f>VLOOKUP(B892,MODALIDADE_1!A:C,3,FALSE)</f>
        <v>#N/A</v>
      </c>
      <c r="G892" s="142" t="e">
        <f>VLOOKUP(B892,MODALIDADE_1!A:G,4,FALSE)</f>
        <v>#N/A</v>
      </c>
      <c r="H892" s="142" t="e">
        <f>VLOOKUP(B892,MODALIDADE_1!A:G,6,FALSE)</f>
        <v>#N/A</v>
      </c>
      <c r="I892" s="142" t="e">
        <f>VLOOKUP(B892,MODALIDADE_1!A:G,7,FALSE)</f>
        <v>#N/A</v>
      </c>
      <c r="J892" s="106" t="e">
        <f>VLOOKUP(Tabela410[[#This Row],[Proposta de Referência]],SIMP_M1!A:K,9,FALSE)</f>
        <v>#VALUE!</v>
      </c>
      <c r="K892" s="106" t="e">
        <f>VLOOKUP(Tabela410[[#This Row],[Proposta de Referência]],SIMP_M1!A:K,8,FALSE)</f>
        <v>#VALUE!</v>
      </c>
      <c r="L892" s="107" t="e">
        <f t="shared" si="60"/>
        <v>#VALUE!</v>
      </c>
      <c r="M892" s="107" t="e">
        <f t="shared" si="61"/>
        <v>#VALUE!</v>
      </c>
      <c r="N892" s="142" t="e">
        <f t="shared" si="62"/>
        <v>#VALUE!</v>
      </c>
      <c r="O892" s="142" t="e">
        <f t="shared" si="63"/>
        <v>#N/A</v>
      </c>
      <c r="P892" s="24" t="str">
        <f>IFERROR(VLOOKUP(O892,HOSPITAIS_COM_DIVIDAS!A:E,5,FALSE),"")</f>
        <v/>
      </c>
    </row>
    <row r="893" spans="1:16" x14ac:dyDescent="0.25">
      <c r="A893" s="52" t="e">
        <f>Tabela410[[#This Row],[Status da Proposta]]</f>
        <v>#VALUE!</v>
      </c>
      <c r="B893" s="143">
        <f>MODALIDADE_1!A893</f>
        <v>0</v>
      </c>
      <c r="C893" s="142" t="e">
        <f>VLOOKUP(B893,MODALIDADE_1!A:B,2,FALSE)</f>
        <v>#N/A</v>
      </c>
      <c r="D893" s="142"/>
      <c r="E893" s="94" t="e">
        <f>VLOOKUP(B893,MODALIDADE_1!A:E,5,FALSE)</f>
        <v>#N/A</v>
      </c>
      <c r="F893" s="95" t="e">
        <f>VLOOKUP(B893,MODALIDADE_1!A:C,3,FALSE)</f>
        <v>#N/A</v>
      </c>
      <c r="G893" s="142" t="e">
        <f>VLOOKUP(B893,MODALIDADE_1!A:G,4,FALSE)</f>
        <v>#N/A</v>
      </c>
      <c r="H893" s="142" t="e">
        <f>VLOOKUP(B893,MODALIDADE_1!A:G,6,FALSE)</f>
        <v>#N/A</v>
      </c>
      <c r="I893" s="142" t="e">
        <f>VLOOKUP(B893,MODALIDADE_1!A:G,7,FALSE)</f>
        <v>#N/A</v>
      </c>
      <c r="J893" s="106" t="e">
        <f>VLOOKUP(Tabela410[[#This Row],[Proposta de Referência]],SIMP_M1!A:K,9,FALSE)</f>
        <v>#VALUE!</v>
      </c>
      <c r="K893" s="106" t="e">
        <f>VLOOKUP(Tabela410[[#This Row],[Proposta de Referência]],SIMP_M1!A:K,8,FALSE)</f>
        <v>#VALUE!</v>
      </c>
      <c r="L893" s="107" t="e">
        <f t="shared" si="60"/>
        <v>#VALUE!</v>
      </c>
      <c r="M893" s="107" t="e">
        <f t="shared" si="61"/>
        <v>#VALUE!</v>
      </c>
      <c r="N893" s="142" t="e">
        <f t="shared" si="62"/>
        <v>#VALUE!</v>
      </c>
      <c r="O893" s="142" t="e">
        <f t="shared" si="63"/>
        <v>#N/A</v>
      </c>
      <c r="P893" s="24" t="str">
        <f>IFERROR(VLOOKUP(O893,HOSPITAIS_COM_DIVIDAS!A:E,5,FALSE),"")</f>
        <v/>
      </c>
    </row>
    <row r="894" spans="1:16" x14ac:dyDescent="0.25">
      <c r="A894" s="52" t="e">
        <f>Tabela410[[#This Row],[Status da Proposta]]</f>
        <v>#VALUE!</v>
      </c>
      <c r="B894" s="143">
        <f>MODALIDADE_1!A894</f>
        <v>0</v>
      </c>
      <c r="C894" s="142" t="e">
        <f>VLOOKUP(B894,MODALIDADE_1!A:B,2,FALSE)</f>
        <v>#N/A</v>
      </c>
      <c r="D894" s="142"/>
      <c r="E894" s="94" t="e">
        <f>VLOOKUP(B894,MODALIDADE_1!A:E,5,FALSE)</f>
        <v>#N/A</v>
      </c>
      <c r="F894" s="95" t="e">
        <f>VLOOKUP(B894,MODALIDADE_1!A:C,3,FALSE)</f>
        <v>#N/A</v>
      </c>
      <c r="G894" s="142" t="e">
        <f>VLOOKUP(B894,MODALIDADE_1!A:G,4,FALSE)</f>
        <v>#N/A</v>
      </c>
      <c r="H894" s="142" t="e">
        <f>VLOOKUP(B894,MODALIDADE_1!A:G,6,FALSE)</f>
        <v>#N/A</v>
      </c>
      <c r="I894" s="142" t="e">
        <f>VLOOKUP(B894,MODALIDADE_1!A:G,7,FALSE)</f>
        <v>#N/A</v>
      </c>
      <c r="J894" s="106" t="e">
        <f>VLOOKUP(Tabela410[[#This Row],[Proposta de Referência]],SIMP_M1!A:K,9,FALSE)</f>
        <v>#VALUE!</v>
      </c>
      <c r="K894" s="106" t="e">
        <f>VLOOKUP(Tabela410[[#This Row],[Proposta de Referência]],SIMP_M1!A:K,8,FALSE)</f>
        <v>#VALUE!</v>
      </c>
      <c r="L894" s="107" t="e">
        <f t="shared" si="60"/>
        <v>#VALUE!</v>
      </c>
      <c r="M894" s="107" t="e">
        <f t="shared" si="61"/>
        <v>#VALUE!</v>
      </c>
      <c r="N894" s="142" t="e">
        <f t="shared" si="62"/>
        <v>#VALUE!</v>
      </c>
      <c r="O894" s="142" t="e">
        <f t="shared" si="63"/>
        <v>#N/A</v>
      </c>
      <c r="P894" s="24" t="str">
        <f>IFERROR(VLOOKUP(O894,HOSPITAIS_COM_DIVIDAS!A:E,5,FALSE),"")</f>
        <v/>
      </c>
    </row>
    <row r="895" spans="1:16" x14ac:dyDescent="0.25">
      <c r="A895" s="52" t="e">
        <f>Tabela410[[#This Row],[Status da Proposta]]</f>
        <v>#VALUE!</v>
      </c>
      <c r="B895" s="143">
        <f>MODALIDADE_1!A895</f>
        <v>0</v>
      </c>
      <c r="C895" s="142" t="e">
        <f>VLOOKUP(B895,MODALIDADE_1!A:B,2,FALSE)</f>
        <v>#N/A</v>
      </c>
      <c r="D895" s="142"/>
      <c r="E895" s="94" t="e">
        <f>VLOOKUP(B895,MODALIDADE_1!A:E,5,FALSE)</f>
        <v>#N/A</v>
      </c>
      <c r="F895" s="95" t="e">
        <f>VLOOKUP(B895,MODALIDADE_1!A:C,3,FALSE)</f>
        <v>#N/A</v>
      </c>
      <c r="G895" s="142" t="e">
        <f>VLOOKUP(B895,MODALIDADE_1!A:G,4,FALSE)</f>
        <v>#N/A</v>
      </c>
      <c r="H895" s="142" t="e">
        <f>VLOOKUP(B895,MODALIDADE_1!A:G,6,FALSE)</f>
        <v>#N/A</v>
      </c>
      <c r="I895" s="142" t="e">
        <f>VLOOKUP(B895,MODALIDADE_1!A:G,7,FALSE)</f>
        <v>#N/A</v>
      </c>
      <c r="J895" s="106" t="e">
        <f>VLOOKUP(Tabela410[[#This Row],[Proposta de Referência]],SIMP_M1!A:K,9,FALSE)</f>
        <v>#VALUE!</v>
      </c>
      <c r="K895" s="106" t="e">
        <f>VLOOKUP(Tabela410[[#This Row],[Proposta de Referência]],SIMP_M1!A:K,8,FALSE)</f>
        <v>#VALUE!</v>
      </c>
      <c r="L895" s="107" t="e">
        <f t="shared" si="60"/>
        <v>#VALUE!</v>
      </c>
      <c r="M895" s="107" t="e">
        <f t="shared" si="61"/>
        <v>#VALUE!</v>
      </c>
      <c r="N895" s="142" t="e">
        <f t="shared" si="62"/>
        <v>#VALUE!</v>
      </c>
      <c r="O895" s="142" t="e">
        <f t="shared" si="63"/>
        <v>#N/A</v>
      </c>
      <c r="P895" s="24" t="str">
        <f>IFERROR(VLOOKUP(O895,HOSPITAIS_COM_DIVIDAS!A:E,5,FALSE),"")</f>
        <v/>
      </c>
    </row>
    <row r="896" spans="1:16" x14ac:dyDescent="0.25">
      <c r="A896" s="52" t="e">
        <f>Tabela410[[#This Row],[Status da Proposta]]</f>
        <v>#VALUE!</v>
      </c>
      <c r="B896" s="143">
        <f>MODALIDADE_1!A896</f>
        <v>0</v>
      </c>
      <c r="C896" s="142" t="e">
        <f>VLOOKUP(B896,MODALIDADE_1!A:B,2,FALSE)</f>
        <v>#N/A</v>
      </c>
      <c r="D896" s="142"/>
      <c r="E896" s="94" t="e">
        <f>VLOOKUP(B896,MODALIDADE_1!A:E,5,FALSE)</f>
        <v>#N/A</v>
      </c>
      <c r="F896" s="95" t="e">
        <f>VLOOKUP(B896,MODALIDADE_1!A:C,3,FALSE)</f>
        <v>#N/A</v>
      </c>
      <c r="G896" s="142" t="e">
        <f>VLOOKUP(B896,MODALIDADE_1!A:G,4,FALSE)</f>
        <v>#N/A</v>
      </c>
      <c r="H896" s="142" t="e">
        <f>VLOOKUP(B896,MODALIDADE_1!A:G,6,FALSE)</f>
        <v>#N/A</v>
      </c>
      <c r="I896" s="142" t="e">
        <f>VLOOKUP(B896,MODALIDADE_1!A:G,7,FALSE)</f>
        <v>#N/A</v>
      </c>
      <c r="J896" s="106" t="e">
        <f>VLOOKUP(Tabela410[[#This Row],[Proposta de Referência]],SIMP_M1!A:K,9,FALSE)</f>
        <v>#VALUE!</v>
      </c>
      <c r="K896" s="106" t="e">
        <f>VLOOKUP(Tabela410[[#This Row],[Proposta de Referência]],SIMP_M1!A:K,8,FALSE)</f>
        <v>#VALUE!</v>
      </c>
      <c r="L896" s="107" t="e">
        <f t="shared" si="60"/>
        <v>#VALUE!</v>
      </c>
      <c r="M896" s="107" t="e">
        <f t="shared" si="61"/>
        <v>#VALUE!</v>
      </c>
      <c r="N896" s="142" t="e">
        <f t="shared" si="62"/>
        <v>#VALUE!</v>
      </c>
      <c r="O896" s="142" t="e">
        <f t="shared" si="63"/>
        <v>#N/A</v>
      </c>
      <c r="P896" s="24" t="str">
        <f>IFERROR(VLOOKUP(O896,HOSPITAIS_COM_DIVIDAS!A:E,5,FALSE),"")</f>
        <v/>
      </c>
    </row>
    <row r="897" spans="1:16" x14ac:dyDescent="0.25">
      <c r="A897" s="52" t="e">
        <f>Tabela410[[#This Row],[Status da Proposta]]</f>
        <v>#VALUE!</v>
      </c>
      <c r="B897" s="143">
        <f>MODALIDADE_1!A897</f>
        <v>0</v>
      </c>
      <c r="C897" s="142" t="e">
        <f>VLOOKUP(B897,MODALIDADE_1!A:B,2,FALSE)</f>
        <v>#N/A</v>
      </c>
      <c r="D897" s="142"/>
      <c r="E897" s="94" t="e">
        <f>VLOOKUP(B897,MODALIDADE_1!A:E,5,FALSE)</f>
        <v>#N/A</v>
      </c>
      <c r="F897" s="95" t="e">
        <f>VLOOKUP(B897,MODALIDADE_1!A:C,3,FALSE)</f>
        <v>#N/A</v>
      </c>
      <c r="G897" s="142" t="e">
        <f>VLOOKUP(B897,MODALIDADE_1!A:G,4,FALSE)</f>
        <v>#N/A</v>
      </c>
      <c r="H897" s="142" t="e">
        <f>VLOOKUP(B897,MODALIDADE_1!A:G,6,FALSE)</f>
        <v>#N/A</v>
      </c>
      <c r="I897" s="142" t="e">
        <f>VLOOKUP(B897,MODALIDADE_1!A:G,7,FALSE)</f>
        <v>#N/A</v>
      </c>
      <c r="J897" s="106" t="e">
        <f>VLOOKUP(Tabela410[[#This Row],[Proposta de Referência]],SIMP_M1!A:K,9,FALSE)</f>
        <v>#VALUE!</v>
      </c>
      <c r="K897" s="106" t="e">
        <f>VLOOKUP(Tabela410[[#This Row],[Proposta de Referência]],SIMP_M1!A:K,8,FALSE)</f>
        <v>#VALUE!</v>
      </c>
      <c r="L897" s="107" t="e">
        <f t="shared" si="60"/>
        <v>#VALUE!</v>
      </c>
      <c r="M897" s="107" t="e">
        <f t="shared" si="61"/>
        <v>#VALUE!</v>
      </c>
      <c r="N897" s="142" t="e">
        <f t="shared" si="62"/>
        <v>#VALUE!</v>
      </c>
      <c r="O897" s="142" t="e">
        <f t="shared" si="63"/>
        <v>#N/A</v>
      </c>
      <c r="P897" s="24" t="str">
        <f>IFERROR(VLOOKUP(O897,HOSPITAIS_COM_DIVIDAS!A:E,5,FALSE),"")</f>
        <v/>
      </c>
    </row>
    <row r="898" spans="1:16" x14ac:dyDescent="0.25">
      <c r="A898" s="52" t="e">
        <f>Tabela410[[#This Row],[Status da Proposta]]</f>
        <v>#VALUE!</v>
      </c>
      <c r="B898" s="143">
        <f>MODALIDADE_1!A898</f>
        <v>0</v>
      </c>
      <c r="C898" s="142" t="e">
        <f>VLOOKUP(B898,MODALIDADE_1!A:B,2,FALSE)</f>
        <v>#N/A</v>
      </c>
      <c r="D898" s="142"/>
      <c r="E898" s="94" t="e">
        <f>VLOOKUP(B898,MODALIDADE_1!A:E,5,FALSE)</f>
        <v>#N/A</v>
      </c>
      <c r="F898" s="95" t="e">
        <f>VLOOKUP(B898,MODALIDADE_1!A:C,3,FALSE)</f>
        <v>#N/A</v>
      </c>
      <c r="G898" s="142" t="e">
        <f>VLOOKUP(B898,MODALIDADE_1!A:G,4,FALSE)</f>
        <v>#N/A</v>
      </c>
      <c r="H898" s="142" t="e">
        <f>VLOOKUP(B898,MODALIDADE_1!A:G,6,FALSE)</f>
        <v>#N/A</v>
      </c>
      <c r="I898" s="142" t="e">
        <f>VLOOKUP(B898,MODALIDADE_1!A:G,7,FALSE)</f>
        <v>#N/A</v>
      </c>
      <c r="J898" s="106" t="e">
        <f>VLOOKUP(Tabela410[[#This Row],[Proposta de Referência]],SIMP_M1!A:K,9,FALSE)</f>
        <v>#VALUE!</v>
      </c>
      <c r="K898" s="106" t="e">
        <f>VLOOKUP(Tabela410[[#This Row],[Proposta de Referência]],SIMP_M1!A:K,8,FALSE)</f>
        <v>#VALUE!</v>
      </c>
      <c r="L898" s="107" t="e">
        <f t="shared" si="60"/>
        <v>#VALUE!</v>
      </c>
      <c r="M898" s="107" t="e">
        <f t="shared" si="61"/>
        <v>#VALUE!</v>
      </c>
      <c r="N898" s="142" t="e">
        <f t="shared" si="62"/>
        <v>#VALUE!</v>
      </c>
      <c r="O898" s="142" t="e">
        <f t="shared" si="63"/>
        <v>#N/A</v>
      </c>
      <c r="P898" s="24" t="str">
        <f>IFERROR(VLOOKUP(O898,HOSPITAIS_COM_DIVIDAS!A:E,5,FALSE),"")</f>
        <v/>
      </c>
    </row>
    <row r="899" spans="1:16" x14ac:dyDescent="0.25">
      <c r="A899" s="52" t="e">
        <f>Tabela410[[#This Row],[Status da Proposta]]</f>
        <v>#VALUE!</v>
      </c>
      <c r="B899" s="143">
        <f>MODALIDADE_1!A899</f>
        <v>0</v>
      </c>
      <c r="C899" s="142" t="e">
        <f>VLOOKUP(B899,MODALIDADE_1!A:B,2,FALSE)</f>
        <v>#N/A</v>
      </c>
      <c r="D899" s="142"/>
      <c r="E899" s="94" t="e">
        <f>VLOOKUP(B899,MODALIDADE_1!A:E,5,FALSE)</f>
        <v>#N/A</v>
      </c>
      <c r="F899" s="95" t="e">
        <f>VLOOKUP(B899,MODALIDADE_1!A:C,3,FALSE)</f>
        <v>#N/A</v>
      </c>
      <c r="G899" s="142" t="e">
        <f>VLOOKUP(B899,MODALIDADE_1!A:G,4,FALSE)</f>
        <v>#N/A</v>
      </c>
      <c r="H899" s="142" t="e">
        <f>VLOOKUP(B899,MODALIDADE_1!A:G,6,FALSE)</f>
        <v>#N/A</v>
      </c>
      <c r="I899" s="142" t="e">
        <f>VLOOKUP(B899,MODALIDADE_1!A:G,7,FALSE)</f>
        <v>#N/A</v>
      </c>
      <c r="J899" s="106" t="e">
        <f>VLOOKUP(Tabela410[[#This Row],[Proposta de Referência]],SIMP_M1!A:K,9,FALSE)</f>
        <v>#VALUE!</v>
      </c>
      <c r="K899" s="106" t="e">
        <f>VLOOKUP(Tabela410[[#This Row],[Proposta de Referência]],SIMP_M1!A:K,8,FALSE)</f>
        <v>#VALUE!</v>
      </c>
      <c r="L899" s="107" t="e">
        <f t="shared" si="60"/>
        <v>#VALUE!</v>
      </c>
      <c r="M899" s="107" t="e">
        <f t="shared" si="61"/>
        <v>#VALUE!</v>
      </c>
      <c r="N899" s="142" t="e">
        <f t="shared" si="62"/>
        <v>#VALUE!</v>
      </c>
      <c r="O899" s="142" t="e">
        <f t="shared" si="63"/>
        <v>#N/A</v>
      </c>
      <c r="P899" s="24" t="str">
        <f>IFERROR(VLOOKUP(O899,HOSPITAIS_COM_DIVIDAS!A:E,5,FALSE),"")</f>
        <v/>
      </c>
    </row>
    <row r="900" spans="1:16" x14ac:dyDescent="0.25">
      <c r="A900" s="52" t="e">
        <f>Tabela410[[#This Row],[Status da Proposta]]</f>
        <v>#VALUE!</v>
      </c>
      <c r="B900" s="143">
        <f>MODALIDADE_1!A900</f>
        <v>0</v>
      </c>
      <c r="C900" s="142" t="e">
        <f>VLOOKUP(B900,MODALIDADE_1!A:B,2,FALSE)</f>
        <v>#N/A</v>
      </c>
      <c r="D900" s="142"/>
      <c r="E900" s="94" t="e">
        <f>VLOOKUP(B900,MODALIDADE_1!A:E,5,FALSE)</f>
        <v>#N/A</v>
      </c>
      <c r="F900" s="95" t="e">
        <f>VLOOKUP(B900,MODALIDADE_1!A:C,3,FALSE)</f>
        <v>#N/A</v>
      </c>
      <c r="G900" s="142" t="e">
        <f>VLOOKUP(B900,MODALIDADE_1!A:G,4,FALSE)</f>
        <v>#N/A</v>
      </c>
      <c r="H900" s="142" t="e">
        <f>VLOOKUP(B900,MODALIDADE_1!A:G,6,FALSE)</f>
        <v>#N/A</v>
      </c>
      <c r="I900" s="142" t="e">
        <f>VLOOKUP(B900,MODALIDADE_1!A:G,7,FALSE)</f>
        <v>#N/A</v>
      </c>
      <c r="J900" s="106" t="e">
        <f>VLOOKUP(Tabela410[[#This Row],[Proposta de Referência]],SIMP_M1!A:K,9,FALSE)</f>
        <v>#VALUE!</v>
      </c>
      <c r="K900" s="106" t="e">
        <f>VLOOKUP(Tabela410[[#This Row],[Proposta de Referência]],SIMP_M1!A:K,8,FALSE)</f>
        <v>#VALUE!</v>
      </c>
      <c r="L900" s="107" t="e">
        <f t="shared" si="60"/>
        <v>#VALUE!</v>
      </c>
      <c r="M900" s="107" t="e">
        <f t="shared" si="61"/>
        <v>#VALUE!</v>
      </c>
      <c r="N900" s="142" t="e">
        <f t="shared" si="62"/>
        <v>#VALUE!</v>
      </c>
      <c r="O900" s="142" t="e">
        <f t="shared" si="63"/>
        <v>#N/A</v>
      </c>
      <c r="P900" s="24" t="str">
        <f>IFERROR(VLOOKUP(O900,HOSPITAIS_COM_DIVIDAS!A:E,5,FALSE),"")</f>
        <v/>
      </c>
    </row>
    <row r="901" spans="1:16" x14ac:dyDescent="0.25">
      <c r="A901" s="52" t="e">
        <f>Tabela410[[#This Row],[Status da Proposta]]</f>
        <v>#VALUE!</v>
      </c>
      <c r="B901" s="143">
        <f>MODALIDADE_1!A901</f>
        <v>0</v>
      </c>
      <c r="C901" s="142" t="e">
        <f>VLOOKUP(B901,MODALIDADE_1!A:B,2,FALSE)</f>
        <v>#N/A</v>
      </c>
      <c r="D901" s="142"/>
      <c r="E901" s="94" t="e">
        <f>VLOOKUP(B901,MODALIDADE_1!A:E,5,FALSE)</f>
        <v>#N/A</v>
      </c>
      <c r="F901" s="95" t="e">
        <f>VLOOKUP(B901,MODALIDADE_1!A:C,3,FALSE)</f>
        <v>#N/A</v>
      </c>
      <c r="G901" s="142" t="e">
        <f>VLOOKUP(B901,MODALIDADE_1!A:G,4,FALSE)</f>
        <v>#N/A</v>
      </c>
      <c r="H901" s="142" t="e">
        <f>VLOOKUP(B901,MODALIDADE_1!A:G,6,FALSE)</f>
        <v>#N/A</v>
      </c>
      <c r="I901" s="142" t="e">
        <f>VLOOKUP(B901,MODALIDADE_1!A:G,7,FALSE)</f>
        <v>#N/A</v>
      </c>
      <c r="J901" s="106" t="e">
        <f>VLOOKUP(Tabela410[[#This Row],[Proposta de Referência]],SIMP_M1!A:K,9,FALSE)</f>
        <v>#VALUE!</v>
      </c>
      <c r="K901" s="106" t="e">
        <f>VLOOKUP(Tabela410[[#This Row],[Proposta de Referência]],SIMP_M1!A:K,8,FALSE)</f>
        <v>#VALUE!</v>
      </c>
      <c r="L901" s="107" t="e">
        <f t="shared" si="60"/>
        <v>#VALUE!</v>
      </c>
      <c r="M901" s="107" t="e">
        <f t="shared" si="61"/>
        <v>#VALUE!</v>
      </c>
      <c r="N901" s="142" t="e">
        <f t="shared" si="62"/>
        <v>#VALUE!</v>
      </c>
      <c r="O901" s="142" t="e">
        <f t="shared" si="63"/>
        <v>#N/A</v>
      </c>
      <c r="P901" s="24" t="str">
        <f>IFERROR(VLOOKUP(O901,HOSPITAIS_COM_DIVIDAS!A:E,5,FALSE),"")</f>
        <v/>
      </c>
    </row>
    <row r="902" spans="1:16" x14ac:dyDescent="0.25">
      <c r="A902" s="52" t="e">
        <f>Tabela410[[#This Row],[Status da Proposta]]</f>
        <v>#VALUE!</v>
      </c>
      <c r="B902" s="143">
        <f>MODALIDADE_1!A902</f>
        <v>0</v>
      </c>
      <c r="C902" s="142" t="e">
        <f>VLOOKUP(B902,MODALIDADE_1!A:B,2,FALSE)</f>
        <v>#N/A</v>
      </c>
      <c r="D902" s="142"/>
      <c r="E902" s="94" t="e">
        <f>VLOOKUP(B902,MODALIDADE_1!A:E,5,FALSE)</f>
        <v>#N/A</v>
      </c>
      <c r="F902" s="95" t="e">
        <f>VLOOKUP(B902,MODALIDADE_1!A:C,3,FALSE)</f>
        <v>#N/A</v>
      </c>
      <c r="G902" s="142" t="e">
        <f>VLOOKUP(B902,MODALIDADE_1!A:G,4,FALSE)</f>
        <v>#N/A</v>
      </c>
      <c r="H902" s="142" t="e">
        <f>VLOOKUP(B902,MODALIDADE_1!A:G,6,FALSE)</f>
        <v>#N/A</v>
      </c>
      <c r="I902" s="142" t="e">
        <f>VLOOKUP(B902,MODALIDADE_1!A:G,7,FALSE)</f>
        <v>#N/A</v>
      </c>
      <c r="J902" s="106" t="e">
        <f>VLOOKUP(Tabela410[[#This Row],[Proposta de Referência]],SIMP_M1!A:K,9,FALSE)</f>
        <v>#VALUE!</v>
      </c>
      <c r="K902" s="106" t="e">
        <f>VLOOKUP(Tabela410[[#This Row],[Proposta de Referência]],SIMP_M1!A:K,8,FALSE)</f>
        <v>#VALUE!</v>
      </c>
      <c r="L902" s="107" t="e">
        <f t="shared" si="60"/>
        <v>#VALUE!</v>
      </c>
      <c r="M902" s="107" t="e">
        <f t="shared" si="61"/>
        <v>#VALUE!</v>
      </c>
      <c r="N902" s="142" t="e">
        <f t="shared" si="62"/>
        <v>#VALUE!</v>
      </c>
      <c r="O902" s="142" t="e">
        <f t="shared" si="63"/>
        <v>#N/A</v>
      </c>
      <c r="P902" s="24" t="str">
        <f>IFERROR(VLOOKUP(O902,HOSPITAIS_COM_DIVIDAS!A:E,5,FALSE),"")</f>
        <v/>
      </c>
    </row>
    <row r="903" spans="1:16" x14ac:dyDescent="0.25">
      <c r="A903" s="52" t="e">
        <f>Tabela410[[#This Row],[Status da Proposta]]</f>
        <v>#VALUE!</v>
      </c>
      <c r="B903" s="143">
        <f>MODALIDADE_1!A903</f>
        <v>0</v>
      </c>
      <c r="C903" s="142" t="e">
        <f>VLOOKUP(B903,MODALIDADE_1!A:B,2,FALSE)</f>
        <v>#N/A</v>
      </c>
      <c r="D903" s="142"/>
      <c r="E903" s="94" t="e">
        <f>VLOOKUP(B903,MODALIDADE_1!A:E,5,FALSE)</f>
        <v>#N/A</v>
      </c>
      <c r="F903" s="95" t="e">
        <f>VLOOKUP(B903,MODALIDADE_1!A:C,3,FALSE)</f>
        <v>#N/A</v>
      </c>
      <c r="G903" s="142" t="e">
        <f>VLOOKUP(B903,MODALIDADE_1!A:G,4,FALSE)</f>
        <v>#N/A</v>
      </c>
      <c r="H903" s="142" t="e">
        <f>VLOOKUP(B903,MODALIDADE_1!A:G,6,FALSE)</f>
        <v>#N/A</v>
      </c>
      <c r="I903" s="142" t="e">
        <f>VLOOKUP(B903,MODALIDADE_1!A:G,7,FALSE)</f>
        <v>#N/A</v>
      </c>
      <c r="J903" s="106" t="e">
        <f>VLOOKUP(Tabela410[[#This Row],[Proposta de Referência]],SIMP_M1!A:K,9,FALSE)</f>
        <v>#VALUE!</v>
      </c>
      <c r="K903" s="106" t="e">
        <f>VLOOKUP(Tabela410[[#This Row],[Proposta de Referência]],SIMP_M1!A:K,8,FALSE)</f>
        <v>#VALUE!</v>
      </c>
      <c r="L903" s="107" t="e">
        <f t="shared" si="60"/>
        <v>#VALUE!</v>
      </c>
      <c r="M903" s="107" t="e">
        <f t="shared" si="61"/>
        <v>#VALUE!</v>
      </c>
      <c r="N903" s="142" t="e">
        <f t="shared" si="62"/>
        <v>#VALUE!</v>
      </c>
      <c r="O903" s="142" t="e">
        <f t="shared" si="63"/>
        <v>#N/A</v>
      </c>
      <c r="P903" s="24" t="str">
        <f>IFERROR(VLOOKUP(O903,HOSPITAIS_COM_DIVIDAS!A:E,5,FALSE),"")</f>
        <v/>
      </c>
    </row>
    <row r="904" spans="1:16" x14ac:dyDescent="0.25">
      <c r="A904" s="52" t="e">
        <f>Tabela410[[#This Row],[Status da Proposta]]</f>
        <v>#VALUE!</v>
      </c>
      <c r="B904" s="143">
        <f>MODALIDADE_1!A904</f>
        <v>0</v>
      </c>
      <c r="C904" s="142" t="e">
        <f>VLOOKUP(B904,MODALIDADE_1!A:B,2,FALSE)</f>
        <v>#N/A</v>
      </c>
      <c r="D904" s="142"/>
      <c r="E904" s="94" t="e">
        <f>VLOOKUP(B904,MODALIDADE_1!A:E,5,FALSE)</f>
        <v>#N/A</v>
      </c>
      <c r="F904" s="95" t="e">
        <f>VLOOKUP(B904,MODALIDADE_1!A:C,3,FALSE)</f>
        <v>#N/A</v>
      </c>
      <c r="G904" s="142" t="e">
        <f>VLOOKUP(B904,MODALIDADE_1!A:G,4,FALSE)</f>
        <v>#N/A</v>
      </c>
      <c r="H904" s="142" t="e">
        <f>VLOOKUP(B904,MODALIDADE_1!A:G,6,FALSE)</f>
        <v>#N/A</v>
      </c>
      <c r="I904" s="142" t="e">
        <f>VLOOKUP(B904,MODALIDADE_1!A:G,7,FALSE)</f>
        <v>#N/A</v>
      </c>
      <c r="J904" s="106" t="e">
        <f>VLOOKUP(Tabela410[[#This Row],[Proposta de Referência]],SIMP_M1!A:K,9,FALSE)</f>
        <v>#VALUE!</v>
      </c>
      <c r="K904" s="106" t="e">
        <f>VLOOKUP(Tabela410[[#This Row],[Proposta de Referência]],SIMP_M1!A:K,8,FALSE)</f>
        <v>#VALUE!</v>
      </c>
      <c r="L904" s="107" t="e">
        <f t="shared" si="60"/>
        <v>#VALUE!</v>
      </c>
      <c r="M904" s="107" t="e">
        <f t="shared" si="61"/>
        <v>#VALUE!</v>
      </c>
      <c r="N904" s="142" t="e">
        <f t="shared" si="62"/>
        <v>#VALUE!</v>
      </c>
      <c r="O904" s="142" t="e">
        <f t="shared" si="63"/>
        <v>#N/A</v>
      </c>
      <c r="P904" s="24" t="str">
        <f>IFERROR(VLOOKUP(O904,HOSPITAIS_COM_DIVIDAS!A:E,5,FALSE),"")</f>
        <v/>
      </c>
    </row>
    <row r="905" spans="1:16" x14ac:dyDescent="0.25">
      <c r="A905" s="52" t="e">
        <f>Tabela410[[#This Row],[Status da Proposta]]</f>
        <v>#VALUE!</v>
      </c>
      <c r="B905" s="143">
        <f>MODALIDADE_1!A905</f>
        <v>0</v>
      </c>
      <c r="C905" s="142" t="e">
        <f>VLOOKUP(B905,MODALIDADE_1!A:B,2,FALSE)</f>
        <v>#N/A</v>
      </c>
      <c r="D905" s="142"/>
      <c r="E905" s="94" t="e">
        <f>VLOOKUP(B905,MODALIDADE_1!A:E,5,FALSE)</f>
        <v>#N/A</v>
      </c>
      <c r="F905" s="95" t="e">
        <f>VLOOKUP(B905,MODALIDADE_1!A:C,3,FALSE)</f>
        <v>#N/A</v>
      </c>
      <c r="G905" s="142" t="e">
        <f>VLOOKUP(B905,MODALIDADE_1!A:G,4,FALSE)</f>
        <v>#N/A</v>
      </c>
      <c r="H905" s="142" t="e">
        <f>VLOOKUP(B905,MODALIDADE_1!A:G,6,FALSE)</f>
        <v>#N/A</v>
      </c>
      <c r="I905" s="142" t="e">
        <f>VLOOKUP(B905,MODALIDADE_1!A:G,7,FALSE)</f>
        <v>#N/A</v>
      </c>
      <c r="J905" s="106" t="e">
        <f>VLOOKUP(Tabela410[[#This Row],[Proposta de Referência]],SIMP_M1!A:K,9,FALSE)</f>
        <v>#VALUE!</v>
      </c>
      <c r="K905" s="106" t="e">
        <f>VLOOKUP(Tabela410[[#This Row],[Proposta de Referência]],SIMP_M1!A:K,8,FALSE)</f>
        <v>#VALUE!</v>
      </c>
      <c r="L905" s="107" t="e">
        <f t="shared" si="60"/>
        <v>#VALUE!</v>
      </c>
      <c r="M905" s="107" t="e">
        <f t="shared" si="61"/>
        <v>#VALUE!</v>
      </c>
      <c r="N905" s="142" t="e">
        <f t="shared" si="62"/>
        <v>#VALUE!</v>
      </c>
      <c r="O905" s="142" t="e">
        <f t="shared" si="63"/>
        <v>#N/A</v>
      </c>
      <c r="P905" s="24" t="str">
        <f>IFERROR(VLOOKUP(O905,HOSPITAIS_COM_DIVIDAS!A:E,5,FALSE),"")</f>
        <v/>
      </c>
    </row>
    <row r="906" spans="1:16" x14ac:dyDescent="0.25">
      <c r="A906" s="52" t="e">
        <f>Tabela410[[#This Row],[Status da Proposta]]</f>
        <v>#VALUE!</v>
      </c>
      <c r="B906" s="143">
        <f>MODALIDADE_1!A906</f>
        <v>0</v>
      </c>
      <c r="C906" s="142" t="e">
        <f>VLOOKUP(B906,MODALIDADE_1!A:B,2,FALSE)</f>
        <v>#N/A</v>
      </c>
      <c r="D906" s="142"/>
      <c r="E906" s="94" t="e">
        <f>VLOOKUP(B906,MODALIDADE_1!A:E,5,FALSE)</f>
        <v>#N/A</v>
      </c>
      <c r="F906" s="95" t="e">
        <f>VLOOKUP(B906,MODALIDADE_1!A:C,3,FALSE)</f>
        <v>#N/A</v>
      </c>
      <c r="G906" s="142" t="e">
        <f>VLOOKUP(B906,MODALIDADE_1!A:G,4,FALSE)</f>
        <v>#N/A</v>
      </c>
      <c r="H906" s="142" t="e">
        <f>VLOOKUP(B906,MODALIDADE_1!A:G,6,FALSE)</f>
        <v>#N/A</v>
      </c>
      <c r="I906" s="142" t="e">
        <f>VLOOKUP(B906,MODALIDADE_1!A:G,7,FALSE)</f>
        <v>#N/A</v>
      </c>
      <c r="J906" s="106" t="e">
        <f>VLOOKUP(Tabela410[[#This Row],[Proposta de Referência]],SIMP_M1!A:K,9,FALSE)</f>
        <v>#VALUE!</v>
      </c>
      <c r="K906" s="106" t="e">
        <f>VLOOKUP(Tabela410[[#This Row],[Proposta de Referência]],SIMP_M1!A:K,8,FALSE)</f>
        <v>#VALUE!</v>
      </c>
      <c r="L906" s="107" t="e">
        <f t="shared" si="60"/>
        <v>#VALUE!</v>
      </c>
      <c r="M906" s="107" t="e">
        <f t="shared" si="61"/>
        <v>#VALUE!</v>
      </c>
      <c r="N906" s="142" t="e">
        <f t="shared" si="62"/>
        <v>#VALUE!</v>
      </c>
      <c r="O906" s="142" t="e">
        <f t="shared" si="63"/>
        <v>#N/A</v>
      </c>
      <c r="P906" s="24" t="str">
        <f>IFERROR(VLOOKUP(O906,HOSPITAIS_COM_DIVIDAS!A:E,5,FALSE),"")</f>
        <v/>
      </c>
    </row>
    <row r="907" spans="1:16" x14ac:dyDescent="0.25">
      <c r="A907" s="52" t="e">
        <f>Tabela410[[#This Row],[Status da Proposta]]</f>
        <v>#VALUE!</v>
      </c>
      <c r="B907" s="143">
        <f>MODALIDADE_1!A907</f>
        <v>0</v>
      </c>
      <c r="C907" s="142" t="e">
        <f>VLOOKUP(B907,MODALIDADE_1!A:B,2,FALSE)</f>
        <v>#N/A</v>
      </c>
      <c r="D907" s="142"/>
      <c r="E907" s="94" t="e">
        <f>VLOOKUP(B907,MODALIDADE_1!A:E,5,FALSE)</f>
        <v>#N/A</v>
      </c>
      <c r="F907" s="95" t="e">
        <f>VLOOKUP(B907,MODALIDADE_1!A:C,3,FALSE)</f>
        <v>#N/A</v>
      </c>
      <c r="G907" s="142" t="e">
        <f>VLOOKUP(B907,MODALIDADE_1!A:G,4,FALSE)</f>
        <v>#N/A</v>
      </c>
      <c r="H907" s="142" t="e">
        <f>VLOOKUP(B907,MODALIDADE_1!A:G,6,FALSE)</f>
        <v>#N/A</v>
      </c>
      <c r="I907" s="142" t="e">
        <f>VLOOKUP(B907,MODALIDADE_1!A:G,7,FALSE)</f>
        <v>#N/A</v>
      </c>
      <c r="J907" s="106" t="e">
        <f>VLOOKUP(Tabela410[[#This Row],[Proposta de Referência]],SIMP_M1!A:K,9,FALSE)</f>
        <v>#VALUE!</v>
      </c>
      <c r="K907" s="106" t="e">
        <f>VLOOKUP(Tabela410[[#This Row],[Proposta de Referência]],SIMP_M1!A:K,8,FALSE)</f>
        <v>#VALUE!</v>
      </c>
      <c r="L907" s="107" t="e">
        <f t="shared" si="60"/>
        <v>#VALUE!</v>
      </c>
      <c r="M907" s="107" t="e">
        <f t="shared" si="61"/>
        <v>#VALUE!</v>
      </c>
      <c r="N907" s="142" t="e">
        <f t="shared" si="62"/>
        <v>#VALUE!</v>
      </c>
      <c r="O907" s="142" t="e">
        <f t="shared" si="63"/>
        <v>#N/A</v>
      </c>
      <c r="P907" s="24" t="str">
        <f>IFERROR(VLOOKUP(O907,HOSPITAIS_COM_DIVIDAS!A:E,5,FALSE),"")</f>
        <v/>
      </c>
    </row>
    <row r="908" spans="1:16" x14ac:dyDescent="0.25">
      <c r="A908" s="52" t="e">
        <f>Tabela410[[#This Row],[Status da Proposta]]</f>
        <v>#VALUE!</v>
      </c>
      <c r="B908" s="143">
        <f>MODALIDADE_1!A908</f>
        <v>0</v>
      </c>
      <c r="C908" s="142" t="e">
        <f>VLOOKUP(B908,MODALIDADE_1!A:B,2,FALSE)</f>
        <v>#N/A</v>
      </c>
      <c r="D908" s="142"/>
      <c r="E908" s="94" t="e">
        <f>VLOOKUP(B908,MODALIDADE_1!A:E,5,FALSE)</f>
        <v>#N/A</v>
      </c>
      <c r="F908" s="95" t="e">
        <f>VLOOKUP(B908,MODALIDADE_1!A:C,3,FALSE)</f>
        <v>#N/A</v>
      </c>
      <c r="G908" s="142" t="e">
        <f>VLOOKUP(B908,MODALIDADE_1!A:G,4,FALSE)</f>
        <v>#N/A</v>
      </c>
      <c r="H908" s="142" t="e">
        <f>VLOOKUP(B908,MODALIDADE_1!A:G,6,FALSE)</f>
        <v>#N/A</v>
      </c>
      <c r="I908" s="142" t="e">
        <f>VLOOKUP(B908,MODALIDADE_1!A:G,7,FALSE)</f>
        <v>#N/A</v>
      </c>
      <c r="J908" s="106" t="e">
        <f>VLOOKUP(Tabela410[[#This Row],[Proposta de Referência]],SIMP_M1!A:K,9,FALSE)</f>
        <v>#VALUE!</v>
      </c>
      <c r="K908" s="106" t="e">
        <f>VLOOKUP(Tabela410[[#This Row],[Proposta de Referência]],SIMP_M1!A:K,8,FALSE)</f>
        <v>#VALUE!</v>
      </c>
      <c r="L908" s="107" t="e">
        <f t="shared" si="60"/>
        <v>#VALUE!</v>
      </c>
      <c r="M908" s="107" t="e">
        <f t="shared" si="61"/>
        <v>#VALUE!</v>
      </c>
      <c r="N908" s="142" t="e">
        <f t="shared" si="62"/>
        <v>#VALUE!</v>
      </c>
      <c r="O908" s="142" t="e">
        <f t="shared" si="63"/>
        <v>#N/A</v>
      </c>
      <c r="P908" s="24" t="str">
        <f>IFERROR(VLOOKUP(O908,HOSPITAIS_COM_DIVIDAS!A:E,5,FALSE),"")</f>
        <v/>
      </c>
    </row>
    <row r="909" spans="1:16" x14ac:dyDescent="0.25">
      <c r="A909" s="52" t="e">
        <f>Tabela410[[#This Row],[Status da Proposta]]</f>
        <v>#VALUE!</v>
      </c>
      <c r="B909" s="143">
        <f>MODALIDADE_1!A909</f>
        <v>0</v>
      </c>
      <c r="C909" s="142" t="e">
        <f>VLOOKUP(B909,MODALIDADE_1!A:B,2,FALSE)</f>
        <v>#N/A</v>
      </c>
      <c r="D909" s="142"/>
      <c r="E909" s="94" t="e">
        <f>VLOOKUP(B909,MODALIDADE_1!A:E,5,FALSE)</f>
        <v>#N/A</v>
      </c>
      <c r="F909" s="95" t="e">
        <f>VLOOKUP(B909,MODALIDADE_1!A:C,3,FALSE)</f>
        <v>#N/A</v>
      </c>
      <c r="G909" s="142" t="e">
        <f>VLOOKUP(B909,MODALIDADE_1!A:G,4,FALSE)</f>
        <v>#N/A</v>
      </c>
      <c r="H909" s="142" t="e">
        <f>VLOOKUP(B909,MODALIDADE_1!A:G,6,FALSE)</f>
        <v>#N/A</v>
      </c>
      <c r="I909" s="142" t="e">
        <f>VLOOKUP(B909,MODALIDADE_1!A:G,7,FALSE)</f>
        <v>#N/A</v>
      </c>
      <c r="J909" s="106" t="e">
        <f>VLOOKUP(Tabela410[[#This Row],[Proposta de Referência]],SIMP_M1!A:K,9,FALSE)</f>
        <v>#VALUE!</v>
      </c>
      <c r="K909" s="106" t="e">
        <f>VLOOKUP(Tabela410[[#This Row],[Proposta de Referência]],SIMP_M1!A:K,8,FALSE)</f>
        <v>#VALUE!</v>
      </c>
      <c r="L909" s="107" t="e">
        <f t="shared" si="60"/>
        <v>#VALUE!</v>
      </c>
      <c r="M909" s="107" t="e">
        <f t="shared" si="61"/>
        <v>#VALUE!</v>
      </c>
      <c r="N909" s="142" t="e">
        <f t="shared" si="62"/>
        <v>#VALUE!</v>
      </c>
      <c r="O909" s="142" t="e">
        <f t="shared" si="63"/>
        <v>#N/A</v>
      </c>
      <c r="P909" s="24" t="str">
        <f>IFERROR(VLOOKUP(O909,HOSPITAIS_COM_DIVIDAS!A:E,5,FALSE),"")</f>
        <v/>
      </c>
    </row>
    <row r="910" spans="1:16" x14ac:dyDescent="0.25">
      <c r="A910" s="52" t="e">
        <f>Tabela410[[#This Row],[Status da Proposta]]</f>
        <v>#VALUE!</v>
      </c>
      <c r="B910" s="143">
        <f>MODALIDADE_1!A910</f>
        <v>0</v>
      </c>
      <c r="C910" s="142" t="e">
        <f>VLOOKUP(B910,MODALIDADE_1!A:B,2,FALSE)</f>
        <v>#N/A</v>
      </c>
      <c r="D910" s="142"/>
      <c r="E910" s="94" t="e">
        <f>VLOOKUP(B910,MODALIDADE_1!A:E,5,FALSE)</f>
        <v>#N/A</v>
      </c>
      <c r="F910" s="95" t="e">
        <f>VLOOKUP(B910,MODALIDADE_1!A:C,3,FALSE)</f>
        <v>#N/A</v>
      </c>
      <c r="G910" s="142" t="e">
        <f>VLOOKUP(B910,MODALIDADE_1!A:G,4,FALSE)</f>
        <v>#N/A</v>
      </c>
      <c r="H910" s="142" t="e">
        <f>VLOOKUP(B910,MODALIDADE_1!A:G,6,FALSE)</f>
        <v>#N/A</v>
      </c>
      <c r="I910" s="142" t="e">
        <f>VLOOKUP(B910,MODALIDADE_1!A:G,7,FALSE)</f>
        <v>#N/A</v>
      </c>
      <c r="J910" s="106" t="e">
        <f>VLOOKUP(Tabela410[[#This Row],[Proposta de Referência]],SIMP_M1!A:K,9,FALSE)</f>
        <v>#VALUE!</v>
      </c>
      <c r="K910" s="106" t="e">
        <f>VLOOKUP(Tabela410[[#This Row],[Proposta de Referência]],SIMP_M1!A:K,8,FALSE)</f>
        <v>#VALUE!</v>
      </c>
      <c r="L910" s="107" t="e">
        <f t="shared" si="60"/>
        <v>#VALUE!</v>
      </c>
      <c r="M910" s="107" t="e">
        <f t="shared" si="61"/>
        <v>#VALUE!</v>
      </c>
      <c r="N910" s="142" t="e">
        <f t="shared" si="62"/>
        <v>#VALUE!</v>
      </c>
      <c r="O910" s="142" t="e">
        <f t="shared" si="63"/>
        <v>#N/A</v>
      </c>
      <c r="P910" s="24" t="str">
        <f>IFERROR(VLOOKUP(O910,HOSPITAIS_COM_DIVIDAS!A:E,5,FALSE),"")</f>
        <v/>
      </c>
    </row>
    <row r="911" spans="1:16" x14ac:dyDescent="0.25">
      <c r="A911" s="52" t="e">
        <f>Tabela410[[#This Row],[Status da Proposta]]</f>
        <v>#VALUE!</v>
      </c>
      <c r="B911" s="143">
        <f>MODALIDADE_1!A911</f>
        <v>0</v>
      </c>
      <c r="C911" s="142" t="e">
        <f>VLOOKUP(B911,MODALIDADE_1!A:B,2,FALSE)</f>
        <v>#N/A</v>
      </c>
      <c r="D911" s="142"/>
      <c r="E911" s="94" t="e">
        <f>VLOOKUP(B911,MODALIDADE_1!A:E,5,FALSE)</f>
        <v>#N/A</v>
      </c>
      <c r="F911" s="95" t="e">
        <f>VLOOKUP(B911,MODALIDADE_1!A:C,3,FALSE)</f>
        <v>#N/A</v>
      </c>
      <c r="G911" s="142" t="e">
        <f>VLOOKUP(B911,MODALIDADE_1!A:G,4,FALSE)</f>
        <v>#N/A</v>
      </c>
      <c r="H911" s="142" t="e">
        <f>VLOOKUP(B911,MODALIDADE_1!A:G,6,FALSE)</f>
        <v>#N/A</v>
      </c>
      <c r="I911" s="142" t="e">
        <f>VLOOKUP(B911,MODALIDADE_1!A:G,7,FALSE)</f>
        <v>#N/A</v>
      </c>
      <c r="J911" s="106" t="e">
        <f>VLOOKUP(Tabela410[[#This Row],[Proposta de Referência]],SIMP_M1!A:K,9,FALSE)</f>
        <v>#VALUE!</v>
      </c>
      <c r="K911" s="106" t="e">
        <f>VLOOKUP(Tabela410[[#This Row],[Proposta de Referência]],SIMP_M1!A:K,8,FALSE)</f>
        <v>#VALUE!</v>
      </c>
      <c r="L911" s="107" t="e">
        <f t="shared" si="60"/>
        <v>#VALUE!</v>
      </c>
      <c r="M911" s="107" t="e">
        <f t="shared" si="61"/>
        <v>#VALUE!</v>
      </c>
      <c r="N911" s="142" t="e">
        <f t="shared" si="62"/>
        <v>#VALUE!</v>
      </c>
      <c r="O911" s="142" t="e">
        <f t="shared" si="63"/>
        <v>#N/A</v>
      </c>
      <c r="P911" s="24" t="str">
        <f>IFERROR(VLOOKUP(O911,HOSPITAIS_COM_DIVIDAS!A:E,5,FALSE),"")</f>
        <v/>
      </c>
    </row>
    <row r="912" spans="1:16" x14ac:dyDescent="0.25">
      <c r="A912" s="52" t="e">
        <f>Tabela410[[#This Row],[Status da Proposta]]</f>
        <v>#VALUE!</v>
      </c>
      <c r="B912" s="143">
        <f>MODALIDADE_1!A912</f>
        <v>0</v>
      </c>
      <c r="C912" s="142" t="e">
        <f>VLOOKUP(B912,MODALIDADE_1!A:B,2,FALSE)</f>
        <v>#N/A</v>
      </c>
      <c r="D912" s="142"/>
      <c r="E912" s="94" t="e">
        <f>VLOOKUP(B912,MODALIDADE_1!A:E,5,FALSE)</f>
        <v>#N/A</v>
      </c>
      <c r="F912" s="95" t="e">
        <f>VLOOKUP(B912,MODALIDADE_1!A:C,3,FALSE)</f>
        <v>#N/A</v>
      </c>
      <c r="G912" s="142" t="e">
        <f>VLOOKUP(B912,MODALIDADE_1!A:G,4,FALSE)</f>
        <v>#N/A</v>
      </c>
      <c r="H912" s="142" t="e">
        <f>VLOOKUP(B912,MODALIDADE_1!A:G,6,FALSE)</f>
        <v>#N/A</v>
      </c>
      <c r="I912" s="142" t="e">
        <f>VLOOKUP(B912,MODALIDADE_1!A:G,7,FALSE)</f>
        <v>#N/A</v>
      </c>
      <c r="J912" s="106" t="e">
        <f>VLOOKUP(Tabela410[[#This Row],[Proposta de Referência]],SIMP_M1!A:K,9,FALSE)</f>
        <v>#VALUE!</v>
      </c>
      <c r="K912" s="106" t="e">
        <f>VLOOKUP(Tabela410[[#This Row],[Proposta de Referência]],SIMP_M1!A:K,8,FALSE)</f>
        <v>#VALUE!</v>
      </c>
      <c r="L912" s="107" t="e">
        <f t="shared" si="60"/>
        <v>#VALUE!</v>
      </c>
      <c r="M912" s="107" t="e">
        <f t="shared" si="61"/>
        <v>#VALUE!</v>
      </c>
      <c r="N912" s="142" t="e">
        <f t="shared" si="62"/>
        <v>#VALUE!</v>
      </c>
      <c r="O912" s="142" t="e">
        <f t="shared" si="63"/>
        <v>#N/A</v>
      </c>
      <c r="P912" s="24" t="str">
        <f>IFERROR(VLOOKUP(O912,HOSPITAIS_COM_DIVIDAS!A:E,5,FALSE),"")</f>
        <v/>
      </c>
    </row>
    <row r="913" spans="1:16" x14ac:dyDescent="0.25">
      <c r="A913" s="52" t="e">
        <f>Tabela410[[#This Row],[Status da Proposta]]</f>
        <v>#VALUE!</v>
      </c>
      <c r="B913" s="143">
        <f>MODALIDADE_1!A913</f>
        <v>0</v>
      </c>
      <c r="C913" s="142" t="e">
        <f>VLOOKUP(B913,MODALIDADE_1!A:B,2,FALSE)</f>
        <v>#N/A</v>
      </c>
      <c r="D913" s="142"/>
      <c r="E913" s="94" t="e">
        <f>VLOOKUP(B913,MODALIDADE_1!A:E,5,FALSE)</f>
        <v>#N/A</v>
      </c>
      <c r="F913" s="95" t="e">
        <f>VLOOKUP(B913,MODALIDADE_1!A:C,3,FALSE)</f>
        <v>#N/A</v>
      </c>
      <c r="G913" s="142" t="e">
        <f>VLOOKUP(B913,MODALIDADE_1!A:G,4,FALSE)</f>
        <v>#N/A</v>
      </c>
      <c r="H913" s="142" t="e">
        <f>VLOOKUP(B913,MODALIDADE_1!A:G,6,FALSE)</f>
        <v>#N/A</v>
      </c>
      <c r="I913" s="142" t="e">
        <f>VLOOKUP(B913,MODALIDADE_1!A:G,7,FALSE)</f>
        <v>#N/A</v>
      </c>
      <c r="J913" s="106" t="e">
        <f>VLOOKUP(Tabela410[[#This Row],[Proposta de Referência]],SIMP_M1!A:K,9,FALSE)</f>
        <v>#VALUE!</v>
      </c>
      <c r="K913" s="106" t="e">
        <f>VLOOKUP(Tabela410[[#This Row],[Proposta de Referência]],SIMP_M1!A:K,8,FALSE)</f>
        <v>#VALUE!</v>
      </c>
      <c r="L913" s="107" t="e">
        <f t="shared" si="60"/>
        <v>#VALUE!</v>
      </c>
      <c r="M913" s="107" t="e">
        <f t="shared" si="61"/>
        <v>#VALUE!</v>
      </c>
      <c r="N913" s="142" t="e">
        <f t="shared" si="62"/>
        <v>#VALUE!</v>
      </c>
      <c r="O913" s="142" t="e">
        <f t="shared" si="63"/>
        <v>#N/A</v>
      </c>
      <c r="P913" s="24" t="str">
        <f>IFERROR(VLOOKUP(O913,HOSPITAIS_COM_DIVIDAS!A:E,5,FALSE),"")</f>
        <v/>
      </c>
    </row>
    <row r="914" spans="1:16" x14ac:dyDescent="0.25">
      <c r="A914" s="52" t="e">
        <f>Tabela410[[#This Row],[Status da Proposta]]</f>
        <v>#VALUE!</v>
      </c>
      <c r="B914" s="143">
        <f>MODALIDADE_1!A914</f>
        <v>0</v>
      </c>
      <c r="C914" s="142" t="e">
        <f>VLOOKUP(B914,MODALIDADE_1!A:B,2,FALSE)</f>
        <v>#N/A</v>
      </c>
      <c r="D914" s="142"/>
      <c r="E914" s="94" t="e">
        <f>VLOOKUP(B914,MODALIDADE_1!A:E,5,FALSE)</f>
        <v>#N/A</v>
      </c>
      <c r="F914" s="95" t="e">
        <f>VLOOKUP(B914,MODALIDADE_1!A:C,3,FALSE)</f>
        <v>#N/A</v>
      </c>
      <c r="G914" s="142" t="e">
        <f>VLOOKUP(B914,MODALIDADE_1!A:G,4,FALSE)</f>
        <v>#N/A</v>
      </c>
      <c r="H914" s="142" t="e">
        <f>VLOOKUP(B914,MODALIDADE_1!A:G,6,FALSE)</f>
        <v>#N/A</v>
      </c>
      <c r="I914" s="142" t="e">
        <f>VLOOKUP(B914,MODALIDADE_1!A:G,7,FALSE)</f>
        <v>#N/A</v>
      </c>
      <c r="J914" s="106" t="e">
        <f>VLOOKUP(Tabela410[[#This Row],[Proposta de Referência]],SIMP_M1!A:K,9,FALSE)</f>
        <v>#VALUE!</v>
      </c>
      <c r="K914" s="106" t="e">
        <f>VLOOKUP(Tabela410[[#This Row],[Proposta de Referência]],SIMP_M1!A:K,8,FALSE)</f>
        <v>#VALUE!</v>
      </c>
      <c r="L914" s="107" t="e">
        <f t="shared" si="60"/>
        <v>#VALUE!</v>
      </c>
      <c r="M914" s="107" t="e">
        <f t="shared" si="61"/>
        <v>#VALUE!</v>
      </c>
      <c r="N914" s="142" t="e">
        <f t="shared" si="62"/>
        <v>#VALUE!</v>
      </c>
      <c r="O914" s="142" t="e">
        <f t="shared" si="63"/>
        <v>#N/A</v>
      </c>
      <c r="P914" s="24" t="str">
        <f>IFERROR(VLOOKUP(O914,HOSPITAIS_COM_DIVIDAS!A:E,5,FALSE),"")</f>
        <v/>
      </c>
    </row>
    <row r="915" spans="1:16" x14ac:dyDescent="0.25">
      <c r="A915" s="52" t="e">
        <f>Tabela410[[#This Row],[Status da Proposta]]</f>
        <v>#VALUE!</v>
      </c>
      <c r="B915" s="143">
        <f>MODALIDADE_1!A915</f>
        <v>0</v>
      </c>
      <c r="C915" s="142" t="e">
        <f>VLOOKUP(B915,MODALIDADE_1!A:B,2,FALSE)</f>
        <v>#N/A</v>
      </c>
      <c r="D915" s="142"/>
      <c r="E915" s="94" t="e">
        <f>VLOOKUP(B915,MODALIDADE_1!A:E,5,FALSE)</f>
        <v>#N/A</v>
      </c>
      <c r="F915" s="95" t="e">
        <f>VLOOKUP(B915,MODALIDADE_1!A:C,3,FALSE)</f>
        <v>#N/A</v>
      </c>
      <c r="G915" s="142" t="e">
        <f>VLOOKUP(B915,MODALIDADE_1!A:G,4,FALSE)</f>
        <v>#N/A</v>
      </c>
      <c r="H915" s="142" t="e">
        <f>VLOOKUP(B915,MODALIDADE_1!A:G,6,FALSE)</f>
        <v>#N/A</v>
      </c>
      <c r="I915" s="142" t="e">
        <f>VLOOKUP(B915,MODALIDADE_1!A:G,7,FALSE)</f>
        <v>#N/A</v>
      </c>
      <c r="J915" s="106" t="e">
        <f>VLOOKUP(Tabela410[[#This Row],[Proposta de Referência]],SIMP_M1!A:K,9,FALSE)</f>
        <v>#VALUE!</v>
      </c>
      <c r="K915" s="106" t="e">
        <f>VLOOKUP(Tabela410[[#This Row],[Proposta de Referência]],SIMP_M1!A:K,8,FALSE)</f>
        <v>#VALUE!</v>
      </c>
      <c r="L915" s="107" t="e">
        <f t="shared" si="60"/>
        <v>#VALUE!</v>
      </c>
      <c r="M915" s="107" t="e">
        <f t="shared" si="61"/>
        <v>#VALUE!</v>
      </c>
      <c r="N915" s="142" t="e">
        <f t="shared" si="62"/>
        <v>#VALUE!</v>
      </c>
      <c r="O915" s="142" t="e">
        <f t="shared" si="63"/>
        <v>#N/A</v>
      </c>
      <c r="P915" s="24" t="str">
        <f>IFERROR(VLOOKUP(O915,HOSPITAIS_COM_DIVIDAS!A:E,5,FALSE),"")</f>
        <v/>
      </c>
    </row>
    <row r="916" spans="1:16" x14ac:dyDescent="0.25">
      <c r="A916" s="52" t="e">
        <f>Tabela410[[#This Row],[Status da Proposta]]</f>
        <v>#VALUE!</v>
      </c>
      <c r="B916" s="143">
        <f>MODALIDADE_1!A916</f>
        <v>0</v>
      </c>
      <c r="C916" s="142" t="e">
        <f>VLOOKUP(B916,MODALIDADE_1!A:B,2,FALSE)</f>
        <v>#N/A</v>
      </c>
      <c r="D916" s="142"/>
      <c r="E916" s="94" t="e">
        <f>VLOOKUP(B916,MODALIDADE_1!A:E,5,FALSE)</f>
        <v>#N/A</v>
      </c>
      <c r="F916" s="95" t="e">
        <f>VLOOKUP(B916,MODALIDADE_1!A:C,3,FALSE)</f>
        <v>#N/A</v>
      </c>
      <c r="G916" s="142" t="e">
        <f>VLOOKUP(B916,MODALIDADE_1!A:G,4,FALSE)</f>
        <v>#N/A</v>
      </c>
      <c r="H916" s="142" t="e">
        <f>VLOOKUP(B916,MODALIDADE_1!A:G,6,FALSE)</f>
        <v>#N/A</v>
      </c>
      <c r="I916" s="142" t="e">
        <f>VLOOKUP(B916,MODALIDADE_1!A:G,7,FALSE)</f>
        <v>#N/A</v>
      </c>
      <c r="J916" s="106" t="e">
        <f>VLOOKUP(Tabela410[[#This Row],[Proposta de Referência]],SIMP_M1!A:K,9,FALSE)</f>
        <v>#VALUE!</v>
      </c>
      <c r="K916" s="106" t="e">
        <f>VLOOKUP(Tabela410[[#This Row],[Proposta de Referência]],SIMP_M1!A:K,8,FALSE)</f>
        <v>#VALUE!</v>
      </c>
      <c r="L916" s="107" t="e">
        <f t="shared" si="60"/>
        <v>#VALUE!</v>
      </c>
      <c r="M916" s="107" t="e">
        <f t="shared" si="61"/>
        <v>#VALUE!</v>
      </c>
      <c r="N916" s="142" t="e">
        <f t="shared" si="62"/>
        <v>#VALUE!</v>
      </c>
      <c r="O916" s="142" t="e">
        <f t="shared" si="63"/>
        <v>#N/A</v>
      </c>
      <c r="P916" s="24" t="str">
        <f>IFERROR(VLOOKUP(O916,HOSPITAIS_COM_DIVIDAS!A:E,5,FALSE),"")</f>
        <v/>
      </c>
    </row>
    <row r="917" spans="1:16" x14ac:dyDescent="0.25">
      <c r="A917" s="52" t="e">
        <f>Tabela410[[#This Row],[Status da Proposta]]</f>
        <v>#VALUE!</v>
      </c>
      <c r="B917" s="143">
        <f>MODALIDADE_1!A917</f>
        <v>0</v>
      </c>
      <c r="C917" s="142" t="e">
        <f>VLOOKUP(B917,MODALIDADE_1!A:B,2,FALSE)</f>
        <v>#N/A</v>
      </c>
      <c r="D917" s="142"/>
      <c r="E917" s="94" t="e">
        <f>VLOOKUP(B917,MODALIDADE_1!A:E,5,FALSE)</f>
        <v>#N/A</v>
      </c>
      <c r="F917" s="95" t="e">
        <f>VLOOKUP(B917,MODALIDADE_1!A:C,3,FALSE)</f>
        <v>#N/A</v>
      </c>
      <c r="G917" s="142" t="e">
        <f>VLOOKUP(B917,MODALIDADE_1!A:G,4,FALSE)</f>
        <v>#N/A</v>
      </c>
      <c r="H917" s="142" t="e">
        <f>VLOOKUP(B917,MODALIDADE_1!A:G,6,FALSE)</f>
        <v>#N/A</v>
      </c>
      <c r="I917" s="142" t="e">
        <f>VLOOKUP(B917,MODALIDADE_1!A:G,7,FALSE)</f>
        <v>#N/A</v>
      </c>
      <c r="J917" s="106" t="e">
        <f>VLOOKUP(Tabela410[[#This Row],[Proposta de Referência]],SIMP_M1!A:K,9,FALSE)</f>
        <v>#VALUE!</v>
      </c>
      <c r="K917" s="106" t="e">
        <f>VLOOKUP(Tabela410[[#This Row],[Proposta de Referência]],SIMP_M1!A:K,8,FALSE)</f>
        <v>#VALUE!</v>
      </c>
      <c r="L917" s="107" t="e">
        <f t="shared" si="60"/>
        <v>#VALUE!</v>
      </c>
      <c r="M917" s="107" t="e">
        <f t="shared" si="61"/>
        <v>#VALUE!</v>
      </c>
      <c r="N917" s="142" t="e">
        <f t="shared" si="62"/>
        <v>#VALUE!</v>
      </c>
      <c r="O917" s="142" t="e">
        <f t="shared" si="63"/>
        <v>#N/A</v>
      </c>
      <c r="P917" s="24" t="str">
        <f>IFERROR(VLOOKUP(O917,HOSPITAIS_COM_DIVIDAS!A:E,5,FALSE),"")</f>
        <v/>
      </c>
    </row>
    <row r="918" spans="1:16" x14ac:dyDescent="0.25">
      <c r="A918" s="52" t="e">
        <f>Tabela410[[#This Row],[Status da Proposta]]</f>
        <v>#VALUE!</v>
      </c>
      <c r="B918" s="143">
        <f>MODALIDADE_1!A918</f>
        <v>0</v>
      </c>
      <c r="C918" s="142" t="e">
        <f>VLOOKUP(B918,MODALIDADE_1!A:B,2,FALSE)</f>
        <v>#N/A</v>
      </c>
      <c r="D918" s="142"/>
      <c r="E918" s="94" t="e">
        <f>VLOOKUP(B918,MODALIDADE_1!A:E,5,FALSE)</f>
        <v>#N/A</v>
      </c>
      <c r="F918" s="95" t="e">
        <f>VLOOKUP(B918,MODALIDADE_1!A:C,3,FALSE)</f>
        <v>#N/A</v>
      </c>
      <c r="G918" s="142" t="e">
        <f>VLOOKUP(B918,MODALIDADE_1!A:G,4,FALSE)</f>
        <v>#N/A</v>
      </c>
      <c r="H918" s="142" t="e">
        <f>VLOOKUP(B918,MODALIDADE_1!A:G,6,FALSE)</f>
        <v>#N/A</v>
      </c>
      <c r="I918" s="142" t="e">
        <f>VLOOKUP(B918,MODALIDADE_1!A:G,7,FALSE)</f>
        <v>#N/A</v>
      </c>
      <c r="J918" s="106" t="e">
        <f>VLOOKUP(Tabela410[[#This Row],[Proposta de Referência]],SIMP_M1!A:K,9,FALSE)</f>
        <v>#VALUE!</v>
      </c>
      <c r="K918" s="106" t="e">
        <f>VLOOKUP(Tabela410[[#This Row],[Proposta de Referência]],SIMP_M1!A:K,8,FALSE)</f>
        <v>#VALUE!</v>
      </c>
      <c r="L918" s="107" t="e">
        <f t="shared" si="60"/>
        <v>#VALUE!</v>
      </c>
      <c r="M918" s="107" t="e">
        <f t="shared" si="61"/>
        <v>#VALUE!</v>
      </c>
      <c r="N918" s="142" t="e">
        <f t="shared" si="62"/>
        <v>#VALUE!</v>
      </c>
      <c r="O918" s="142" t="e">
        <f t="shared" si="63"/>
        <v>#N/A</v>
      </c>
      <c r="P918" s="24" t="str">
        <f>IFERROR(VLOOKUP(O918,HOSPITAIS_COM_DIVIDAS!A:E,5,FALSE),"")</f>
        <v/>
      </c>
    </row>
    <row r="919" spans="1:16" x14ac:dyDescent="0.25">
      <c r="A919" s="52" t="e">
        <f>Tabela410[[#This Row],[Status da Proposta]]</f>
        <v>#VALUE!</v>
      </c>
      <c r="B919" s="143">
        <f>MODALIDADE_1!A919</f>
        <v>0</v>
      </c>
      <c r="C919" s="142" t="e">
        <f>VLOOKUP(B919,MODALIDADE_1!A:B,2,FALSE)</f>
        <v>#N/A</v>
      </c>
      <c r="D919" s="142"/>
      <c r="E919" s="94" t="e">
        <f>VLOOKUP(B919,MODALIDADE_1!A:E,5,FALSE)</f>
        <v>#N/A</v>
      </c>
      <c r="F919" s="95" t="e">
        <f>VLOOKUP(B919,MODALIDADE_1!A:C,3,FALSE)</f>
        <v>#N/A</v>
      </c>
      <c r="G919" s="142" t="e">
        <f>VLOOKUP(B919,MODALIDADE_1!A:G,4,FALSE)</f>
        <v>#N/A</v>
      </c>
      <c r="H919" s="142" t="e">
        <f>VLOOKUP(B919,MODALIDADE_1!A:G,6,FALSE)</f>
        <v>#N/A</v>
      </c>
      <c r="I919" s="142" t="e">
        <f>VLOOKUP(B919,MODALIDADE_1!A:G,7,FALSE)</f>
        <v>#N/A</v>
      </c>
      <c r="J919" s="106" t="e">
        <f>VLOOKUP(Tabela410[[#This Row],[Proposta de Referência]],SIMP_M1!A:K,9,FALSE)</f>
        <v>#VALUE!</v>
      </c>
      <c r="K919" s="106" t="e">
        <f>VLOOKUP(Tabela410[[#This Row],[Proposta de Referência]],SIMP_M1!A:K,8,FALSE)</f>
        <v>#VALUE!</v>
      </c>
      <c r="L919" s="107" t="e">
        <f t="shared" si="60"/>
        <v>#VALUE!</v>
      </c>
      <c r="M919" s="107" t="e">
        <f t="shared" si="61"/>
        <v>#VALUE!</v>
      </c>
      <c r="N919" s="142" t="e">
        <f t="shared" si="62"/>
        <v>#VALUE!</v>
      </c>
      <c r="O919" s="142" t="e">
        <f t="shared" si="63"/>
        <v>#N/A</v>
      </c>
      <c r="P919" s="24" t="str">
        <f>IFERROR(VLOOKUP(O919,HOSPITAIS_COM_DIVIDAS!A:E,5,FALSE),"")</f>
        <v/>
      </c>
    </row>
    <row r="920" spans="1:16" x14ac:dyDescent="0.25">
      <c r="A920" s="52" t="e">
        <f>Tabela410[[#This Row],[Status da Proposta]]</f>
        <v>#VALUE!</v>
      </c>
      <c r="B920" s="143">
        <f>MODALIDADE_1!A920</f>
        <v>0</v>
      </c>
      <c r="C920" s="142" t="e">
        <f>VLOOKUP(B920,MODALIDADE_1!A:B,2,FALSE)</f>
        <v>#N/A</v>
      </c>
      <c r="D920" s="142"/>
      <c r="E920" s="94" t="e">
        <f>VLOOKUP(B920,MODALIDADE_1!A:E,5,FALSE)</f>
        <v>#N/A</v>
      </c>
      <c r="F920" s="95" t="e">
        <f>VLOOKUP(B920,MODALIDADE_1!A:C,3,FALSE)</f>
        <v>#N/A</v>
      </c>
      <c r="G920" s="142" t="e">
        <f>VLOOKUP(B920,MODALIDADE_1!A:G,4,FALSE)</f>
        <v>#N/A</v>
      </c>
      <c r="H920" s="142" t="e">
        <f>VLOOKUP(B920,MODALIDADE_1!A:G,6,FALSE)</f>
        <v>#N/A</v>
      </c>
      <c r="I920" s="142" t="e">
        <f>VLOOKUP(B920,MODALIDADE_1!A:G,7,FALSE)</f>
        <v>#N/A</v>
      </c>
      <c r="J920" s="106" t="e">
        <f>VLOOKUP(Tabela410[[#This Row],[Proposta de Referência]],SIMP_M1!A:K,9,FALSE)</f>
        <v>#VALUE!</v>
      </c>
      <c r="K920" s="106" t="e">
        <f>VLOOKUP(Tabela410[[#This Row],[Proposta de Referência]],SIMP_M1!A:K,8,FALSE)</f>
        <v>#VALUE!</v>
      </c>
      <c r="L920" s="107" t="e">
        <f t="shared" si="60"/>
        <v>#VALUE!</v>
      </c>
      <c r="M920" s="107" t="e">
        <f t="shared" si="61"/>
        <v>#VALUE!</v>
      </c>
      <c r="N920" s="142" t="e">
        <f t="shared" si="62"/>
        <v>#VALUE!</v>
      </c>
      <c r="O920" s="142" t="e">
        <f t="shared" si="63"/>
        <v>#N/A</v>
      </c>
      <c r="P920" s="24" t="str">
        <f>IFERROR(VLOOKUP(O920,HOSPITAIS_COM_DIVIDAS!A:E,5,FALSE),"")</f>
        <v/>
      </c>
    </row>
    <row r="921" spans="1:16" x14ac:dyDescent="0.25">
      <c r="A921" s="52" t="e">
        <f>Tabela410[[#This Row],[Status da Proposta]]</f>
        <v>#VALUE!</v>
      </c>
      <c r="B921" s="143">
        <f>MODALIDADE_1!A921</f>
        <v>0</v>
      </c>
      <c r="C921" s="142" t="e">
        <f>VLOOKUP(B921,MODALIDADE_1!A:B,2,FALSE)</f>
        <v>#N/A</v>
      </c>
      <c r="D921" s="142"/>
      <c r="E921" s="94" t="e">
        <f>VLOOKUP(B921,MODALIDADE_1!A:E,5,FALSE)</f>
        <v>#N/A</v>
      </c>
      <c r="F921" s="95" t="e">
        <f>VLOOKUP(B921,MODALIDADE_1!A:C,3,FALSE)</f>
        <v>#N/A</v>
      </c>
      <c r="G921" s="142" t="e">
        <f>VLOOKUP(B921,MODALIDADE_1!A:G,4,FALSE)</f>
        <v>#N/A</v>
      </c>
      <c r="H921" s="142" t="e">
        <f>VLOOKUP(B921,MODALIDADE_1!A:G,6,FALSE)</f>
        <v>#N/A</v>
      </c>
      <c r="I921" s="142" t="e">
        <f>VLOOKUP(B921,MODALIDADE_1!A:G,7,FALSE)</f>
        <v>#N/A</v>
      </c>
      <c r="J921" s="106" t="e">
        <f>VLOOKUP(Tabela410[[#This Row],[Proposta de Referência]],SIMP_M1!A:K,9,FALSE)</f>
        <v>#VALUE!</v>
      </c>
      <c r="K921" s="106" t="e">
        <f>VLOOKUP(Tabela410[[#This Row],[Proposta de Referência]],SIMP_M1!A:K,8,FALSE)</f>
        <v>#VALUE!</v>
      </c>
      <c r="L921" s="107" t="e">
        <f t="shared" si="60"/>
        <v>#VALUE!</v>
      </c>
      <c r="M921" s="107" t="e">
        <f t="shared" si="61"/>
        <v>#VALUE!</v>
      </c>
      <c r="N921" s="142" t="e">
        <f t="shared" si="62"/>
        <v>#VALUE!</v>
      </c>
      <c r="O921" s="142" t="e">
        <f t="shared" si="63"/>
        <v>#N/A</v>
      </c>
      <c r="P921" s="24" t="str">
        <f>IFERROR(VLOOKUP(O921,HOSPITAIS_COM_DIVIDAS!A:E,5,FALSE),"")</f>
        <v/>
      </c>
    </row>
    <row r="922" spans="1:16" x14ac:dyDescent="0.25">
      <c r="A922" s="52" t="e">
        <f>Tabela410[[#This Row],[Status da Proposta]]</f>
        <v>#VALUE!</v>
      </c>
      <c r="B922" s="143">
        <f>MODALIDADE_1!A922</f>
        <v>0</v>
      </c>
      <c r="C922" s="142" t="e">
        <f>VLOOKUP(B922,MODALIDADE_1!A:B,2,FALSE)</f>
        <v>#N/A</v>
      </c>
      <c r="D922" s="142"/>
      <c r="E922" s="94" t="e">
        <f>VLOOKUP(B922,MODALIDADE_1!A:E,5,FALSE)</f>
        <v>#N/A</v>
      </c>
      <c r="F922" s="95" t="e">
        <f>VLOOKUP(B922,MODALIDADE_1!A:C,3,FALSE)</f>
        <v>#N/A</v>
      </c>
      <c r="G922" s="142" t="e">
        <f>VLOOKUP(B922,MODALIDADE_1!A:G,4,FALSE)</f>
        <v>#N/A</v>
      </c>
      <c r="H922" s="142" t="e">
        <f>VLOOKUP(B922,MODALIDADE_1!A:G,6,FALSE)</f>
        <v>#N/A</v>
      </c>
      <c r="I922" s="142" t="e">
        <f>VLOOKUP(B922,MODALIDADE_1!A:G,7,FALSE)</f>
        <v>#N/A</v>
      </c>
      <c r="J922" s="106" t="e">
        <f>VLOOKUP(Tabela410[[#This Row],[Proposta de Referência]],SIMP_M1!A:K,9,FALSE)</f>
        <v>#VALUE!</v>
      </c>
      <c r="K922" s="106" t="e">
        <f>VLOOKUP(Tabela410[[#This Row],[Proposta de Referência]],SIMP_M1!A:K,8,FALSE)</f>
        <v>#VALUE!</v>
      </c>
      <c r="L922" s="107" t="e">
        <f t="shared" si="60"/>
        <v>#VALUE!</v>
      </c>
      <c r="M922" s="107" t="e">
        <f t="shared" si="61"/>
        <v>#VALUE!</v>
      </c>
      <c r="N922" s="142" t="e">
        <f t="shared" si="62"/>
        <v>#VALUE!</v>
      </c>
      <c r="O922" s="142" t="e">
        <f t="shared" si="63"/>
        <v>#N/A</v>
      </c>
      <c r="P922" s="24" t="str">
        <f>IFERROR(VLOOKUP(O922,HOSPITAIS_COM_DIVIDAS!A:E,5,FALSE),"")</f>
        <v/>
      </c>
    </row>
    <row r="923" spans="1:16" x14ac:dyDescent="0.25">
      <c r="A923" s="52" t="e">
        <f>Tabela410[[#This Row],[Status da Proposta]]</f>
        <v>#VALUE!</v>
      </c>
      <c r="B923" s="143">
        <f>MODALIDADE_1!A923</f>
        <v>0</v>
      </c>
      <c r="C923" s="142" t="e">
        <f>VLOOKUP(B923,MODALIDADE_1!A:B,2,FALSE)</f>
        <v>#N/A</v>
      </c>
      <c r="D923" s="142"/>
      <c r="E923" s="94" t="e">
        <f>VLOOKUP(B923,MODALIDADE_1!A:E,5,FALSE)</f>
        <v>#N/A</v>
      </c>
      <c r="F923" s="95" t="e">
        <f>VLOOKUP(B923,MODALIDADE_1!A:C,3,FALSE)</f>
        <v>#N/A</v>
      </c>
      <c r="G923" s="142" t="e">
        <f>VLOOKUP(B923,MODALIDADE_1!A:G,4,FALSE)</f>
        <v>#N/A</v>
      </c>
      <c r="H923" s="142" t="e">
        <f>VLOOKUP(B923,MODALIDADE_1!A:G,6,FALSE)</f>
        <v>#N/A</v>
      </c>
      <c r="I923" s="142" t="e">
        <f>VLOOKUP(B923,MODALIDADE_1!A:G,7,FALSE)</f>
        <v>#N/A</v>
      </c>
      <c r="J923" s="106" t="e">
        <f>VLOOKUP(Tabela410[[#This Row],[Proposta de Referência]],SIMP_M1!A:K,9,FALSE)</f>
        <v>#VALUE!</v>
      </c>
      <c r="K923" s="106" t="e">
        <f>VLOOKUP(Tabela410[[#This Row],[Proposta de Referência]],SIMP_M1!A:K,8,FALSE)</f>
        <v>#VALUE!</v>
      </c>
      <c r="L923" s="107" t="e">
        <f t="shared" si="60"/>
        <v>#VALUE!</v>
      </c>
      <c r="M923" s="107" t="e">
        <f t="shared" si="61"/>
        <v>#VALUE!</v>
      </c>
      <c r="N923" s="142" t="e">
        <f t="shared" si="62"/>
        <v>#VALUE!</v>
      </c>
      <c r="O923" s="142" t="e">
        <f t="shared" si="63"/>
        <v>#N/A</v>
      </c>
      <c r="P923" s="24" t="str">
        <f>IFERROR(VLOOKUP(O923,HOSPITAIS_COM_DIVIDAS!A:E,5,FALSE),"")</f>
        <v/>
      </c>
    </row>
    <row r="924" spans="1:16" x14ac:dyDescent="0.25">
      <c r="A924" s="52" t="e">
        <f>Tabela410[[#This Row],[Status da Proposta]]</f>
        <v>#VALUE!</v>
      </c>
      <c r="B924" s="143">
        <f>MODALIDADE_1!A924</f>
        <v>0</v>
      </c>
      <c r="C924" s="142" t="e">
        <f>VLOOKUP(B924,MODALIDADE_1!A:B,2,FALSE)</f>
        <v>#N/A</v>
      </c>
      <c r="D924" s="142"/>
      <c r="E924" s="94" t="e">
        <f>VLOOKUP(B924,MODALIDADE_1!A:E,5,FALSE)</f>
        <v>#N/A</v>
      </c>
      <c r="F924" s="95" t="e">
        <f>VLOOKUP(B924,MODALIDADE_1!A:C,3,FALSE)</f>
        <v>#N/A</v>
      </c>
      <c r="G924" s="142" t="e">
        <f>VLOOKUP(B924,MODALIDADE_1!A:G,4,FALSE)</f>
        <v>#N/A</v>
      </c>
      <c r="H924" s="142" t="e">
        <f>VLOOKUP(B924,MODALIDADE_1!A:G,6,FALSE)</f>
        <v>#N/A</v>
      </c>
      <c r="I924" s="142" t="e">
        <f>VLOOKUP(B924,MODALIDADE_1!A:G,7,FALSE)</f>
        <v>#N/A</v>
      </c>
      <c r="J924" s="106" t="e">
        <f>VLOOKUP(Tabela410[[#This Row],[Proposta de Referência]],SIMP_M1!A:K,9,FALSE)</f>
        <v>#VALUE!</v>
      </c>
      <c r="K924" s="106" t="e">
        <f>VLOOKUP(Tabela410[[#This Row],[Proposta de Referência]],SIMP_M1!A:K,8,FALSE)</f>
        <v>#VALUE!</v>
      </c>
      <c r="L924" s="107" t="e">
        <f t="shared" si="60"/>
        <v>#VALUE!</v>
      </c>
      <c r="M924" s="107" t="e">
        <f t="shared" si="61"/>
        <v>#VALUE!</v>
      </c>
      <c r="N924" s="142" t="e">
        <f t="shared" si="62"/>
        <v>#VALUE!</v>
      </c>
      <c r="O924" s="142" t="e">
        <f t="shared" si="63"/>
        <v>#N/A</v>
      </c>
      <c r="P924" s="24" t="str">
        <f>IFERROR(VLOOKUP(O924,HOSPITAIS_COM_DIVIDAS!A:E,5,FALSE),"")</f>
        <v/>
      </c>
    </row>
    <row r="925" spans="1:16" x14ac:dyDescent="0.25">
      <c r="A925" s="52" t="e">
        <f>Tabela410[[#This Row],[Status da Proposta]]</f>
        <v>#VALUE!</v>
      </c>
      <c r="B925" s="143">
        <f>MODALIDADE_1!A925</f>
        <v>0</v>
      </c>
      <c r="C925" s="142" t="e">
        <f>VLOOKUP(B925,MODALIDADE_1!A:B,2,FALSE)</f>
        <v>#N/A</v>
      </c>
      <c r="D925" s="142"/>
      <c r="E925" s="94" t="e">
        <f>VLOOKUP(B925,MODALIDADE_1!A:E,5,FALSE)</f>
        <v>#N/A</v>
      </c>
      <c r="F925" s="95" t="e">
        <f>VLOOKUP(B925,MODALIDADE_1!A:C,3,FALSE)</f>
        <v>#N/A</v>
      </c>
      <c r="G925" s="142" t="e">
        <f>VLOOKUP(B925,MODALIDADE_1!A:G,4,FALSE)</f>
        <v>#N/A</v>
      </c>
      <c r="H925" s="142" t="e">
        <f>VLOOKUP(B925,MODALIDADE_1!A:G,6,FALSE)</f>
        <v>#N/A</v>
      </c>
      <c r="I925" s="142" t="e">
        <f>VLOOKUP(B925,MODALIDADE_1!A:G,7,FALSE)</f>
        <v>#N/A</v>
      </c>
      <c r="J925" s="106" t="e">
        <f>VLOOKUP(Tabela410[[#This Row],[Proposta de Referência]],SIMP_M1!A:K,9,FALSE)</f>
        <v>#VALUE!</v>
      </c>
      <c r="K925" s="106" t="e">
        <f>VLOOKUP(Tabela410[[#This Row],[Proposta de Referência]],SIMP_M1!A:K,8,FALSE)</f>
        <v>#VALUE!</v>
      </c>
      <c r="L925" s="107" t="e">
        <f t="shared" si="60"/>
        <v>#VALUE!</v>
      </c>
      <c r="M925" s="107" t="e">
        <f t="shared" si="61"/>
        <v>#VALUE!</v>
      </c>
      <c r="N925" s="142" t="e">
        <f t="shared" si="62"/>
        <v>#VALUE!</v>
      </c>
      <c r="O925" s="142" t="e">
        <f t="shared" si="63"/>
        <v>#N/A</v>
      </c>
      <c r="P925" s="24" t="str">
        <f>IFERROR(VLOOKUP(O925,HOSPITAIS_COM_DIVIDAS!A:E,5,FALSE),"")</f>
        <v/>
      </c>
    </row>
    <row r="926" spans="1:16" x14ac:dyDescent="0.25">
      <c r="A926" s="52" t="e">
        <f>Tabela410[[#This Row],[Status da Proposta]]</f>
        <v>#VALUE!</v>
      </c>
      <c r="B926" s="143">
        <f>MODALIDADE_1!A926</f>
        <v>0</v>
      </c>
      <c r="C926" s="142" t="e">
        <f>VLOOKUP(B926,MODALIDADE_1!A:B,2,FALSE)</f>
        <v>#N/A</v>
      </c>
      <c r="D926" s="142"/>
      <c r="E926" s="94" t="e">
        <f>VLOOKUP(B926,MODALIDADE_1!A:E,5,FALSE)</f>
        <v>#N/A</v>
      </c>
      <c r="F926" s="95" t="e">
        <f>VLOOKUP(B926,MODALIDADE_1!A:C,3,FALSE)</f>
        <v>#N/A</v>
      </c>
      <c r="G926" s="142" t="e">
        <f>VLOOKUP(B926,MODALIDADE_1!A:G,4,FALSE)</f>
        <v>#N/A</v>
      </c>
      <c r="H926" s="142" t="e">
        <f>VLOOKUP(B926,MODALIDADE_1!A:G,6,FALSE)</f>
        <v>#N/A</v>
      </c>
      <c r="I926" s="142" t="e">
        <f>VLOOKUP(B926,MODALIDADE_1!A:G,7,FALSE)</f>
        <v>#N/A</v>
      </c>
      <c r="J926" s="106" t="e">
        <f>VLOOKUP(Tabela410[[#This Row],[Proposta de Referência]],SIMP_M1!A:K,9,FALSE)</f>
        <v>#VALUE!</v>
      </c>
      <c r="K926" s="106" t="e">
        <f>VLOOKUP(Tabela410[[#This Row],[Proposta de Referência]],SIMP_M1!A:K,8,FALSE)</f>
        <v>#VALUE!</v>
      </c>
      <c r="L926" s="107" t="e">
        <f t="shared" si="60"/>
        <v>#VALUE!</v>
      </c>
      <c r="M926" s="107" t="e">
        <f t="shared" si="61"/>
        <v>#VALUE!</v>
      </c>
      <c r="N926" s="142" t="e">
        <f t="shared" si="62"/>
        <v>#VALUE!</v>
      </c>
      <c r="O926" s="142" t="e">
        <f t="shared" si="63"/>
        <v>#N/A</v>
      </c>
      <c r="P926" s="24" t="str">
        <f>IFERROR(VLOOKUP(O926,HOSPITAIS_COM_DIVIDAS!A:E,5,FALSE),"")</f>
        <v/>
      </c>
    </row>
    <row r="927" spans="1:16" x14ac:dyDescent="0.25">
      <c r="A927" s="52" t="e">
        <f>Tabela410[[#This Row],[Status da Proposta]]</f>
        <v>#VALUE!</v>
      </c>
      <c r="B927" s="143">
        <f>MODALIDADE_1!A927</f>
        <v>0</v>
      </c>
      <c r="C927" s="142" t="e">
        <f>VLOOKUP(B927,MODALIDADE_1!A:B,2,FALSE)</f>
        <v>#N/A</v>
      </c>
      <c r="D927" s="142"/>
      <c r="E927" s="94" t="e">
        <f>VLOOKUP(B927,MODALIDADE_1!A:E,5,FALSE)</f>
        <v>#N/A</v>
      </c>
      <c r="F927" s="95" t="e">
        <f>VLOOKUP(B927,MODALIDADE_1!A:C,3,FALSE)</f>
        <v>#N/A</v>
      </c>
      <c r="G927" s="142" t="e">
        <f>VLOOKUP(B927,MODALIDADE_1!A:G,4,FALSE)</f>
        <v>#N/A</v>
      </c>
      <c r="H927" s="142" t="e">
        <f>VLOOKUP(B927,MODALIDADE_1!A:G,6,FALSE)</f>
        <v>#N/A</v>
      </c>
      <c r="I927" s="142" t="e">
        <f>VLOOKUP(B927,MODALIDADE_1!A:G,7,FALSE)</f>
        <v>#N/A</v>
      </c>
      <c r="J927" s="106" t="e">
        <f>VLOOKUP(Tabela410[[#This Row],[Proposta de Referência]],SIMP_M1!A:K,9,FALSE)</f>
        <v>#VALUE!</v>
      </c>
      <c r="K927" s="106" t="e">
        <f>VLOOKUP(Tabela410[[#This Row],[Proposta de Referência]],SIMP_M1!A:K,8,FALSE)</f>
        <v>#VALUE!</v>
      </c>
      <c r="L927" s="107" t="e">
        <f t="shared" si="60"/>
        <v>#VALUE!</v>
      </c>
      <c r="M927" s="107" t="e">
        <f t="shared" si="61"/>
        <v>#VALUE!</v>
      </c>
      <c r="N927" s="142" t="e">
        <f t="shared" si="62"/>
        <v>#VALUE!</v>
      </c>
      <c r="O927" s="142" t="e">
        <f t="shared" si="63"/>
        <v>#N/A</v>
      </c>
      <c r="P927" s="24" t="str">
        <f>IFERROR(VLOOKUP(O927,HOSPITAIS_COM_DIVIDAS!A:E,5,FALSE),"")</f>
        <v/>
      </c>
    </row>
    <row r="928" spans="1:16" x14ac:dyDescent="0.25">
      <c r="A928" s="52" t="e">
        <f>Tabela410[[#This Row],[Status da Proposta]]</f>
        <v>#VALUE!</v>
      </c>
      <c r="B928" s="143">
        <f>MODALIDADE_1!A928</f>
        <v>0</v>
      </c>
      <c r="C928" s="142" t="e">
        <f>VLOOKUP(B928,MODALIDADE_1!A:B,2,FALSE)</f>
        <v>#N/A</v>
      </c>
      <c r="D928" s="142"/>
      <c r="E928" s="94" t="e">
        <f>VLOOKUP(B928,MODALIDADE_1!A:E,5,FALSE)</f>
        <v>#N/A</v>
      </c>
      <c r="F928" s="95" t="e">
        <f>VLOOKUP(B928,MODALIDADE_1!A:C,3,FALSE)</f>
        <v>#N/A</v>
      </c>
      <c r="G928" s="142" t="e">
        <f>VLOOKUP(B928,MODALIDADE_1!A:G,4,FALSE)</f>
        <v>#N/A</v>
      </c>
      <c r="H928" s="142" t="e">
        <f>VLOOKUP(B928,MODALIDADE_1!A:G,6,FALSE)</f>
        <v>#N/A</v>
      </c>
      <c r="I928" s="142" t="e">
        <f>VLOOKUP(B928,MODALIDADE_1!A:G,7,FALSE)</f>
        <v>#N/A</v>
      </c>
      <c r="J928" s="106" t="e">
        <f>VLOOKUP(Tabela410[[#This Row],[Proposta de Referência]],SIMP_M1!A:K,9,FALSE)</f>
        <v>#VALUE!</v>
      </c>
      <c r="K928" s="106" t="e">
        <f>VLOOKUP(Tabela410[[#This Row],[Proposta de Referência]],SIMP_M1!A:K,8,FALSE)</f>
        <v>#VALUE!</v>
      </c>
      <c r="L928" s="107" t="e">
        <f t="shared" ref="L928:L991" si="64">K928+J928</f>
        <v>#VALUE!</v>
      </c>
      <c r="M928" s="107" t="e">
        <f t="shared" ref="M928:M991" si="65">L928*12</f>
        <v>#VALUE!</v>
      </c>
      <c r="N928" s="142" t="e">
        <f t="shared" ref="N928:N991" si="66">IF(L928&gt;100000,"SIM, POSSUI VALOR ACIMA DE R$100.000,00","NÃO, POSSUI VALOR NECESSÁRIO")</f>
        <v>#VALUE!</v>
      </c>
      <c r="O928" s="142" t="e">
        <f t="shared" ref="O928:O991" si="67">LEFT(E928,8)</f>
        <v>#N/A</v>
      </c>
      <c r="P928" s="24" t="str">
        <f>IFERROR(VLOOKUP(O928,HOSPITAIS_COM_DIVIDAS!A:E,5,FALSE),"")</f>
        <v/>
      </c>
    </row>
    <row r="929" spans="1:16" x14ac:dyDescent="0.25">
      <c r="A929" s="52" t="e">
        <f>Tabela410[[#This Row],[Status da Proposta]]</f>
        <v>#VALUE!</v>
      </c>
      <c r="B929" s="143">
        <f>MODALIDADE_1!A929</f>
        <v>0</v>
      </c>
      <c r="C929" s="142" t="e">
        <f>VLOOKUP(B929,MODALIDADE_1!A:B,2,FALSE)</f>
        <v>#N/A</v>
      </c>
      <c r="D929" s="142"/>
      <c r="E929" s="94" t="e">
        <f>VLOOKUP(B929,MODALIDADE_1!A:E,5,FALSE)</f>
        <v>#N/A</v>
      </c>
      <c r="F929" s="95" t="e">
        <f>VLOOKUP(B929,MODALIDADE_1!A:C,3,FALSE)</f>
        <v>#N/A</v>
      </c>
      <c r="G929" s="142" t="e">
        <f>VLOOKUP(B929,MODALIDADE_1!A:G,4,FALSE)</f>
        <v>#N/A</v>
      </c>
      <c r="H929" s="142" t="e">
        <f>VLOOKUP(B929,MODALIDADE_1!A:G,6,FALSE)</f>
        <v>#N/A</v>
      </c>
      <c r="I929" s="142" t="e">
        <f>VLOOKUP(B929,MODALIDADE_1!A:G,7,FALSE)</f>
        <v>#N/A</v>
      </c>
      <c r="J929" s="106" t="e">
        <f>VLOOKUP(Tabela410[[#This Row],[Proposta de Referência]],SIMP_M1!A:K,9,FALSE)</f>
        <v>#VALUE!</v>
      </c>
      <c r="K929" s="106" t="e">
        <f>VLOOKUP(Tabela410[[#This Row],[Proposta de Referência]],SIMP_M1!A:K,8,FALSE)</f>
        <v>#VALUE!</v>
      </c>
      <c r="L929" s="107" t="e">
        <f t="shared" si="64"/>
        <v>#VALUE!</v>
      </c>
      <c r="M929" s="107" t="e">
        <f t="shared" si="65"/>
        <v>#VALUE!</v>
      </c>
      <c r="N929" s="142" t="e">
        <f t="shared" si="66"/>
        <v>#VALUE!</v>
      </c>
      <c r="O929" s="142" t="e">
        <f t="shared" si="67"/>
        <v>#N/A</v>
      </c>
      <c r="P929" s="24" t="str">
        <f>IFERROR(VLOOKUP(O929,HOSPITAIS_COM_DIVIDAS!A:E,5,FALSE),"")</f>
        <v/>
      </c>
    </row>
    <row r="930" spans="1:16" x14ac:dyDescent="0.25">
      <c r="A930" s="52" t="e">
        <f>Tabela410[[#This Row],[Status da Proposta]]</f>
        <v>#VALUE!</v>
      </c>
      <c r="B930" s="143">
        <f>MODALIDADE_1!A930</f>
        <v>0</v>
      </c>
      <c r="C930" s="142" t="e">
        <f>VLOOKUP(B930,MODALIDADE_1!A:B,2,FALSE)</f>
        <v>#N/A</v>
      </c>
      <c r="D930" s="142"/>
      <c r="E930" s="94" t="e">
        <f>VLOOKUP(B930,MODALIDADE_1!A:E,5,FALSE)</f>
        <v>#N/A</v>
      </c>
      <c r="F930" s="95" t="e">
        <f>VLOOKUP(B930,MODALIDADE_1!A:C,3,FALSE)</f>
        <v>#N/A</v>
      </c>
      <c r="G930" s="142" t="e">
        <f>VLOOKUP(B930,MODALIDADE_1!A:G,4,FALSE)</f>
        <v>#N/A</v>
      </c>
      <c r="H930" s="142" t="e">
        <f>VLOOKUP(B930,MODALIDADE_1!A:G,6,FALSE)</f>
        <v>#N/A</v>
      </c>
      <c r="I930" s="142" t="e">
        <f>VLOOKUP(B930,MODALIDADE_1!A:G,7,FALSE)</f>
        <v>#N/A</v>
      </c>
      <c r="J930" s="106" t="e">
        <f>VLOOKUP(Tabela410[[#This Row],[Proposta de Referência]],SIMP_M1!A:K,9,FALSE)</f>
        <v>#VALUE!</v>
      </c>
      <c r="K930" s="106" t="e">
        <f>VLOOKUP(Tabela410[[#This Row],[Proposta de Referência]],SIMP_M1!A:K,8,FALSE)</f>
        <v>#VALUE!</v>
      </c>
      <c r="L930" s="107" t="e">
        <f t="shared" si="64"/>
        <v>#VALUE!</v>
      </c>
      <c r="M930" s="107" t="e">
        <f t="shared" si="65"/>
        <v>#VALUE!</v>
      </c>
      <c r="N930" s="142" t="e">
        <f t="shared" si="66"/>
        <v>#VALUE!</v>
      </c>
      <c r="O930" s="142" t="e">
        <f t="shared" si="67"/>
        <v>#N/A</v>
      </c>
      <c r="P930" s="24" t="str">
        <f>IFERROR(VLOOKUP(O930,HOSPITAIS_COM_DIVIDAS!A:E,5,FALSE),"")</f>
        <v/>
      </c>
    </row>
    <row r="931" spans="1:16" x14ac:dyDescent="0.25">
      <c r="A931" s="52" t="e">
        <f>Tabela410[[#This Row],[Status da Proposta]]</f>
        <v>#VALUE!</v>
      </c>
      <c r="B931" s="143">
        <f>MODALIDADE_1!A931</f>
        <v>0</v>
      </c>
      <c r="C931" s="142" t="e">
        <f>VLOOKUP(B931,MODALIDADE_1!A:B,2,FALSE)</f>
        <v>#N/A</v>
      </c>
      <c r="D931" s="142"/>
      <c r="E931" s="94" t="e">
        <f>VLOOKUP(B931,MODALIDADE_1!A:E,5,FALSE)</f>
        <v>#N/A</v>
      </c>
      <c r="F931" s="95" t="e">
        <f>VLOOKUP(B931,MODALIDADE_1!A:C,3,FALSE)</f>
        <v>#N/A</v>
      </c>
      <c r="G931" s="142" t="e">
        <f>VLOOKUP(B931,MODALIDADE_1!A:G,4,FALSE)</f>
        <v>#N/A</v>
      </c>
      <c r="H931" s="142" t="e">
        <f>VLOOKUP(B931,MODALIDADE_1!A:G,6,FALSE)</f>
        <v>#N/A</v>
      </c>
      <c r="I931" s="142" t="e">
        <f>VLOOKUP(B931,MODALIDADE_1!A:G,7,FALSE)</f>
        <v>#N/A</v>
      </c>
      <c r="J931" s="106" t="e">
        <f>VLOOKUP(Tabela410[[#This Row],[Proposta de Referência]],SIMP_M1!A:K,9,FALSE)</f>
        <v>#VALUE!</v>
      </c>
      <c r="K931" s="106" t="e">
        <f>VLOOKUP(Tabela410[[#This Row],[Proposta de Referência]],SIMP_M1!A:K,8,FALSE)</f>
        <v>#VALUE!</v>
      </c>
      <c r="L931" s="107" t="e">
        <f t="shared" si="64"/>
        <v>#VALUE!</v>
      </c>
      <c r="M931" s="107" t="e">
        <f t="shared" si="65"/>
        <v>#VALUE!</v>
      </c>
      <c r="N931" s="142" t="e">
        <f t="shared" si="66"/>
        <v>#VALUE!</v>
      </c>
      <c r="O931" s="142" t="e">
        <f t="shared" si="67"/>
        <v>#N/A</v>
      </c>
      <c r="P931" s="24" t="str">
        <f>IFERROR(VLOOKUP(O931,HOSPITAIS_COM_DIVIDAS!A:E,5,FALSE),"")</f>
        <v/>
      </c>
    </row>
    <row r="932" spans="1:16" x14ac:dyDescent="0.25">
      <c r="A932" s="52" t="e">
        <f>Tabela410[[#This Row],[Status da Proposta]]</f>
        <v>#VALUE!</v>
      </c>
      <c r="B932" s="143">
        <f>MODALIDADE_1!A932</f>
        <v>0</v>
      </c>
      <c r="C932" s="142" t="e">
        <f>VLOOKUP(B932,MODALIDADE_1!A:B,2,FALSE)</f>
        <v>#N/A</v>
      </c>
      <c r="D932" s="142"/>
      <c r="E932" s="94" t="e">
        <f>VLOOKUP(B932,MODALIDADE_1!A:E,5,FALSE)</f>
        <v>#N/A</v>
      </c>
      <c r="F932" s="95" t="e">
        <f>VLOOKUP(B932,MODALIDADE_1!A:C,3,FALSE)</f>
        <v>#N/A</v>
      </c>
      <c r="G932" s="142" t="e">
        <f>VLOOKUP(B932,MODALIDADE_1!A:G,4,FALSE)</f>
        <v>#N/A</v>
      </c>
      <c r="H932" s="142" t="e">
        <f>VLOOKUP(B932,MODALIDADE_1!A:G,6,FALSE)</f>
        <v>#N/A</v>
      </c>
      <c r="I932" s="142" t="e">
        <f>VLOOKUP(B932,MODALIDADE_1!A:G,7,FALSE)</f>
        <v>#N/A</v>
      </c>
      <c r="J932" s="106" t="e">
        <f>VLOOKUP(Tabela410[[#This Row],[Proposta de Referência]],SIMP_M1!A:K,9,FALSE)</f>
        <v>#VALUE!</v>
      </c>
      <c r="K932" s="106" t="e">
        <f>VLOOKUP(Tabela410[[#This Row],[Proposta de Referência]],SIMP_M1!A:K,8,FALSE)</f>
        <v>#VALUE!</v>
      </c>
      <c r="L932" s="107" t="e">
        <f t="shared" si="64"/>
        <v>#VALUE!</v>
      </c>
      <c r="M932" s="107" t="e">
        <f t="shared" si="65"/>
        <v>#VALUE!</v>
      </c>
      <c r="N932" s="142" t="e">
        <f t="shared" si="66"/>
        <v>#VALUE!</v>
      </c>
      <c r="O932" s="142" t="e">
        <f t="shared" si="67"/>
        <v>#N/A</v>
      </c>
      <c r="P932" s="24" t="str">
        <f>IFERROR(VLOOKUP(O932,HOSPITAIS_COM_DIVIDAS!A:E,5,FALSE),"")</f>
        <v/>
      </c>
    </row>
    <row r="933" spans="1:16" x14ac:dyDescent="0.25">
      <c r="A933" s="52" t="e">
        <f>Tabela410[[#This Row],[Status da Proposta]]</f>
        <v>#VALUE!</v>
      </c>
      <c r="B933" s="143">
        <f>MODALIDADE_1!A933</f>
        <v>0</v>
      </c>
      <c r="C933" s="142" t="e">
        <f>VLOOKUP(B933,MODALIDADE_1!A:B,2,FALSE)</f>
        <v>#N/A</v>
      </c>
      <c r="D933" s="142"/>
      <c r="E933" s="94" t="e">
        <f>VLOOKUP(B933,MODALIDADE_1!A:E,5,FALSE)</f>
        <v>#N/A</v>
      </c>
      <c r="F933" s="95" t="e">
        <f>VLOOKUP(B933,MODALIDADE_1!A:C,3,FALSE)</f>
        <v>#N/A</v>
      </c>
      <c r="G933" s="142" t="e">
        <f>VLOOKUP(B933,MODALIDADE_1!A:G,4,FALSE)</f>
        <v>#N/A</v>
      </c>
      <c r="H933" s="142" t="e">
        <f>VLOOKUP(B933,MODALIDADE_1!A:G,6,FALSE)</f>
        <v>#N/A</v>
      </c>
      <c r="I933" s="142" t="e">
        <f>VLOOKUP(B933,MODALIDADE_1!A:G,7,FALSE)</f>
        <v>#N/A</v>
      </c>
      <c r="J933" s="106" t="e">
        <f>VLOOKUP(Tabela410[[#This Row],[Proposta de Referência]],SIMP_M1!A:K,9,FALSE)</f>
        <v>#VALUE!</v>
      </c>
      <c r="K933" s="106" t="e">
        <f>VLOOKUP(Tabela410[[#This Row],[Proposta de Referência]],SIMP_M1!A:K,8,FALSE)</f>
        <v>#VALUE!</v>
      </c>
      <c r="L933" s="107" t="e">
        <f t="shared" si="64"/>
        <v>#VALUE!</v>
      </c>
      <c r="M933" s="107" t="e">
        <f t="shared" si="65"/>
        <v>#VALUE!</v>
      </c>
      <c r="N933" s="142" t="e">
        <f t="shared" si="66"/>
        <v>#VALUE!</v>
      </c>
      <c r="O933" s="142" t="e">
        <f t="shared" si="67"/>
        <v>#N/A</v>
      </c>
      <c r="P933" s="24" t="str">
        <f>IFERROR(VLOOKUP(O933,HOSPITAIS_COM_DIVIDAS!A:E,5,FALSE),"")</f>
        <v/>
      </c>
    </row>
    <row r="934" spans="1:16" x14ac:dyDescent="0.25">
      <c r="A934" s="52" t="e">
        <f>Tabela410[[#This Row],[Status da Proposta]]</f>
        <v>#VALUE!</v>
      </c>
      <c r="B934" s="143">
        <f>MODALIDADE_1!A934</f>
        <v>0</v>
      </c>
      <c r="C934" s="142" t="e">
        <f>VLOOKUP(B934,MODALIDADE_1!A:B,2,FALSE)</f>
        <v>#N/A</v>
      </c>
      <c r="D934" s="142"/>
      <c r="E934" s="94" t="e">
        <f>VLOOKUP(B934,MODALIDADE_1!A:E,5,FALSE)</f>
        <v>#N/A</v>
      </c>
      <c r="F934" s="95" t="e">
        <f>VLOOKUP(B934,MODALIDADE_1!A:C,3,FALSE)</f>
        <v>#N/A</v>
      </c>
      <c r="G934" s="142" t="e">
        <f>VLOOKUP(B934,MODALIDADE_1!A:G,4,FALSE)</f>
        <v>#N/A</v>
      </c>
      <c r="H934" s="142" t="e">
        <f>VLOOKUP(B934,MODALIDADE_1!A:G,6,FALSE)</f>
        <v>#N/A</v>
      </c>
      <c r="I934" s="142" t="e">
        <f>VLOOKUP(B934,MODALIDADE_1!A:G,7,FALSE)</f>
        <v>#N/A</v>
      </c>
      <c r="J934" s="106" t="e">
        <f>VLOOKUP(Tabela410[[#This Row],[Proposta de Referência]],SIMP_M1!A:K,9,FALSE)</f>
        <v>#VALUE!</v>
      </c>
      <c r="K934" s="106" t="e">
        <f>VLOOKUP(Tabela410[[#This Row],[Proposta de Referência]],SIMP_M1!A:K,8,FALSE)</f>
        <v>#VALUE!</v>
      </c>
      <c r="L934" s="107" t="e">
        <f t="shared" si="64"/>
        <v>#VALUE!</v>
      </c>
      <c r="M934" s="107" t="e">
        <f t="shared" si="65"/>
        <v>#VALUE!</v>
      </c>
      <c r="N934" s="142" t="e">
        <f t="shared" si="66"/>
        <v>#VALUE!</v>
      </c>
      <c r="O934" s="142" t="e">
        <f t="shared" si="67"/>
        <v>#N/A</v>
      </c>
      <c r="P934" s="24" t="str">
        <f>IFERROR(VLOOKUP(O934,HOSPITAIS_COM_DIVIDAS!A:E,5,FALSE),"")</f>
        <v/>
      </c>
    </row>
    <row r="935" spans="1:16" x14ac:dyDescent="0.25">
      <c r="A935" s="52" t="e">
        <f>Tabela410[[#This Row],[Status da Proposta]]</f>
        <v>#VALUE!</v>
      </c>
      <c r="B935" s="143">
        <f>MODALIDADE_1!A935</f>
        <v>0</v>
      </c>
      <c r="C935" s="142" t="e">
        <f>VLOOKUP(B935,MODALIDADE_1!A:B,2,FALSE)</f>
        <v>#N/A</v>
      </c>
      <c r="D935" s="142"/>
      <c r="E935" s="94" t="e">
        <f>VLOOKUP(B935,MODALIDADE_1!A:E,5,FALSE)</f>
        <v>#N/A</v>
      </c>
      <c r="F935" s="95" t="e">
        <f>VLOOKUP(B935,MODALIDADE_1!A:C,3,FALSE)</f>
        <v>#N/A</v>
      </c>
      <c r="G935" s="142" t="e">
        <f>VLOOKUP(B935,MODALIDADE_1!A:G,4,FALSE)</f>
        <v>#N/A</v>
      </c>
      <c r="H935" s="142" t="e">
        <f>VLOOKUP(B935,MODALIDADE_1!A:G,6,FALSE)</f>
        <v>#N/A</v>
      </c>
      <c r="I935" s="142" t="e">
        <f>VLOOKUP(B935,MODALIDADE_1!A:G,7,FALSE)</f>
        <v>#N/A</v>
      </c>
      <c r="J935" s="106" t="e">
        <f>VLOOKUP(Tabela410[[#This Row],[Proposta de Referência]],SIMP_M1!A:K,9,FALSE)</f>
        <v>#VALUE!</v>
      </c>
      <c r="K935" s="106" t="e">
        <f>VLOOKUP(Tabela410[[#This Row],[Proposta de Referência]],SIMP_M1!A:K,8,FALSE)</f>
        <v>#VALUE!</v>
      </c>
      <c r="L935" s="107" t="e">
        <f t="shared" si="64"/>
        <v>#VALUE!</v>
      </c>
      <c r="M935" s="107" t="e">
        <f t="shared" si="65"/>
        <v>#VALUE!</v>
      </c>
      <c r="N935" s="142" t="e">
        <f t="shared" si="66"/>
        <v>#VALUE!</v>
      </c>
      <c r="O935" s="142" t="e">
        <f t="shared" si="67"/>
        <v>#N/A</v>
      </c>
      <c r="P935" s="24" t="str">
        <f>IFERROR(VLOOKUP(O935,HOSPITAIS_COM_DIVIDAS!A:E,5,FALSE),"")</f>
        <v/>
      </c>
    </row>
    <row r="936" spans="1:16" x14ac:dyDescent="0.25">
      <c r="A936" s="52" t="e">
        <f>Tabela410[[#This Row],[Status da Proposta]]</f>
        <v>#VALUE!</v>
      </c>
      <c r="B936" s="143">
        <f>MODALIDADE_1!A936</f>
        <v>0</v>
      </c>
      <c r="C936" s="142" t="e">
        <f>VLOOKUP(B936,MODALIDADE_1!A:B,2,FALSE)</f>
        <v>#N/A</v>
      </c>
      <c r="D936" s="142"/>
      <c r="E936" s="94" t="e">
        <f>VLOOKUP(B936,MODALIDADE_1!A:E,5,FALSE)</f>
        <v>#N/A</v>
      </c>
      <c r="F936" s="95" t="e">
        <f>VLOOKUP(B936,MODALIDADE_1!A:C,3,FALSE)</f>
        <v>#N/A</v>
      </c>
      <c r="G936" s="142" t="e">
        <f>VLOOKUP(B936,MODALIDADE_1!A:G,4,FALSE)</f>
        <v>#N/A</v>
      </c>
      <c r="H936" s="142" t="e">
        <f>VLOOKUP(B936,MODALIDADE_1!A:G,6,FALSE)</f>
        <v>#N/A</v>
      </c>
      <c r="I936" s="142" t="e">
        <f>VLOOKUP(B936,MODALIDADE_1!A:G,7,FALSE)</f>
        <v>#N/A</v>
      </c>
      <c r="J936" s="106" t="e">
        <f>VLOOKUP(Tabela410[[#This Row],[Proposta de Referência]],SIMP_M1!A:K,9,FALSE)</f>
        <v>#VALUE!</v>
      </c>
      <c r="K936" s="106" t="e">
        <f>VLOOKUP(Tabela410[[#This Row],[Proposta de Referência]],SIMP_M1!A:K,8,FALSE)</f>
        <v>#VALUE!</v>
      </c>
      <c r="L936" s="107" t="e">
        <f t="shared" si="64"/>
        <v>#VALUE!</v>
      </c>
      <c r="M936" s="107" t="e">
        <f t="shared" si="65"/>
        <v>#VALUE!</v>
      </c>
      <c r="N936" s="142" t="e">
        <f t="shared" si="66"/>
        <v>#VALUE!</v>
      </c>
      <c r="O936" s="142" t="e">
        <f t="shared" si="67"/>
        <v>#N/A</v>
      </c>
      <c r="P936" s="24" t="str">
        <f>IFERROR(VLOOKUP(O936,HOSPITAIS_COM_DIVIDAS!A:E,5,FALSE),"")</f>
        <v/>
      </c>
    </row>
    <row r="937" spans="1:16" x14ac:dyDescent="0.25">
      <c r="A937" s="52" t="e">
        <f>Tabela410[[#This Row],[Status da Proposta]]</f>
        <v>#VALUE!</v>
      </c>
      <c r="B937" s="143">
        <f>MODALIDADE_1!A937</f>
        <v>0</v>
      </c>
      <c r="C937" s="142" t="e">
        <f>VLOOKUP(B937,MODALIDADE_1!A:B,2,FALSE)</f>
        <v>#N/A</v>
      </c>
      <c r="D937" s="142"/>
      <c r="E937" s="94" t="e">
        <f>VLOOKUP(B937,MODALIDADE_1!A:E,5,FALSE)</f>
        <v>#N/A</v>
      </c>
      <c r="F937" s="95" t="e">
        <f>VLOOKUP(B937,MODALIDADE_1!A:C,3,FALSE)</f>
        <v>#N/A</v>
      </c>
      <c r="G937" s="142" t="e">
        <f>VLOOKUP(B937,MODALIDADE_1!A:G,4,FALSE)</f>
        <v>#N/A</v>
      </c>
      <c r="H937" s="142" t="e">
        <f>VLOOKUP(B937,MODALIDADE_1!A:G,6,FALSE)</f>
        <v>#N/A</v>
      </c>
      <c r="I937" s="142" t="e">
        <f>VLOOKUP(B937,MODALIDADE_1!A:G,7,FALSE)</f>
        <v>#N/A</v>
      </c>
      <c r="J937" s="106" t="e">
        <f>VLOOKUP(Tabela410[[#This Row],[Proposta de Referência]],SIMP_M1!A:K,9,FALSE)</f>
        <v>#VALUE!</v>
      </c>
      <c r="K937" s="106" t="e">
        <f>VLOOKUP(Tabela410[[#This Row],[Proposta de Referência]],SIMP_M1!A:K,8,FALSE)</f>
        <v>#VALUE!</v>
      </c>
      <c r="L937" s="107" t="e">
        <f t="shared" si="64"/>
        <v>#VALUE!</v>
      </c>
      <c r="M937" s="107" t="e">
        <f t="shared" si="65"/>
        <v>#VALUE!</v>
      </c>
      <c r="N937" s="142" t="e">
        <f t="shared" si="66"/>
        <v>#VALUE!</v>
      </c>
      <c r="O937" s="142" t="e">
        <f t="shared" si="67"/>
        <v>#N/A</v>
      </c>
      <c r="P937" s="24" t="str">
        <f>IFERROR(VLOOKUP(O937,HOSPITAIS_COM_DIVIDAS!A:E,5,FALSE),"")</f>
        <v/>
      </c>
    </row>
    <row r="938" spans="1:16" x14ac:dyDescent="0.25">
      <c r="A938" s="52" t="e">
        <f>Tabela410[[#This Row],[Status da Proposta]]</f>
        <v>#VALUE!</v>
      </c>
      <c r="B938" s="143">
        <f>MODALIDADE_1!A938</f>
        <v>0</v>
      </c>
      <c r="C938" s="142" t="e">
        <f>VLOOKUP(B938,MODALIDADE_1!A:B,2,FALSE)</f>
        <v>#N/A</v>
      </c>
      <c r="D938" s="142"/>
      <c r="E938" s="94" t="e">
        <f>VLOOKUP(B938,MODALIDADE_1!A:E,5,FALSE)</f>
        <v>#N/A</v>
      </c>
      <c r="F938" s="95" t="e">
        <f>VLOOKUP(B938,MODALIDADE_1!A:C,3,FALSE)</f>
        <v>#N/A</v>
      </c>
      <c r="G938" s="142" t="e">
        <f>VLOOKUP(B938,MODALIDADE_1!A:G,4,FALSE)</f>
        <v>#N/A</v>
      </c>
      <c r="H938" s="142" t="e">
        <f>VLOOKUP(B938,MODALIDADE_1!A:G,6,FALSE)</f>
        <v>#N/A</v>
      </c>
      <c r="I938" s="142" t="e">
        <f>VLOOKUP(B938,MODALIDADE_1!A:G,7,FALSE)</f>
        <v>#N/A</v>
      </c>
      <c r="J938" s="106" t="e">
        <f>VLOOKUP(Tabela410[[#This Row],[Proposta de Referência]],SIMP_M1!A:K,9,FALSE)</f>
        <v>#VALUE!</v>
      </c>
      <c r="K938" s="106" t="e">
        <f>VLOOKUP(Tabela410[[#This Row],[Proposta de Referência]],SIMP_M1!A:K,8,FALSE)</f>
        <v>#VALUE!</v>
      </c>
      <c r="L938" s="107" t="e">
        <f t="shared" si="64"/>
        <v>#VALUE!</v>
      </c>
      <c r="M938" s="107" t="e">
        <f t="shared" si="65"/>
        <v>#VALUE!</v>
      </c>
      <c r="N938" s="142" t="e">
        <f t="shared" si="66"/>
        <v>#VALUE!</v>
      </c>
      <c r="O938" s="142" t="e">
        <f t="shared" si="67"/>
        <v>#N/A</v>
      </c>
      <c r="P938" s="24" t="str">
        <f>IFERROR(VLOOKUP(O938,HOSPITAIS_COM_DIVIDAS!A:E,5,FALSE),"")</f>
        <v/>
      </c>
    </row>
    <row r="939" spans="1:16" x14ac:dyDescent="0.25">
      <c r="A939" s="52" t="e">
        <f>Tabela410[[#This Row],[Status da Proposta]]</f>
        <v>#VALUE!</v>
      </c>
      <c r="B939" s="143">
        <f>MODALIDADE_1!A939</f>
        <v>0</v>
      </c>
      <c r="C939" s="142" t="e">
        <f>VLOOKUP(B939,MODALIDADE_1!A:B,2,FALSE)</f>
        <v>#N/A</v>
      </c>
      <c r="D939" s="142"/>
      <c r="E939" s="94" t="e">
        <f>VLOOKUP(B939,MODALIDADE_1!A:E,5,FALSE)</f>
        <v>#N/A</v>
      </c>
      <c r="F939" s="95" t="e">
        <f>VLOOKUP(B939,MODALIDADE_1!A:C,3,FALSE)</f>
        <v>#N/A</v>
      </c>
      <c r="G939" s="142" t="e">
        <f>VLOOKUP(B939,MODALIDADE_1!A:G,4,FALSE)</f>
        <v>#N/A</v>
      </c>
      <c r="H939" s="142" t="e">
        <f>VLOOKUP(B939,MODALIDADE_1!A:G,6,FALSE)</f>
        <v>#N/A</v>
      </c>
      <c r="I939" s="142" t="e">
        <f>VLOOKUP(B939,MODALIDADE_1!A:G,7,FALSE)</f>
        <v>#N/A</v>
      </c>
      <c r="J939" s="106" t="e">
        <f>VLOOKUP(Tabela410[[#This Row],[Proposta de Referência]],SIMP_M1!A:K,9,FALSE)</f>
        <v>#VALUE!</v>
      </c>
      <c r="K939" s="106" t="e">
        <f>VLOOKUP(Tabela410[[#This Row],[Proposta de Referência]],SIMP_M1!A:K,8,FALSE)</f>
        <v>#VALUE!</v>
      </c>
      <c r="L939" s="107" t="e">
        <f t="shared" si="64"/>
        <v>#VALUE!</v>
      </c>
      <c r="M939" s="107" t="e">
        <f t="shared" si="65"/>
        <v>#VALUE!</v>
      </c>
      <c r="N939" s="142" t="e">
        <f t="shared" si="66"/>
        <v>#VALUE!</v>
      </c>
      <c r="O939" s="142" t="e">
        <f t="shared" si="67"/>
        <v>#N/A</v>
      </c>
      <c r="P939" s="24" t="str">
        <f>IFERROR(VLOOKUP(O939,HOSPITAIS_COM_DIVIDAS!A:E,5,FALSE),"")</f>
        <v/>
      </c>
    </row>
    <row r="940" spans="1:16" x14ac:dyDescent="0.25">
      <c r="A940" s="52" t="e">
        <f>Tabela410[[#This Row],[Status da Proposta]]</f>
        <v>#VALUE!</v>
      </c>
      <c r="B940" s="143">
        <f>MODALIDADE_1!A940</f>
        <v>0</v>
      </c>
      <c r="C940" s="142" t="e">
        <f>VLOOKUP(B940,MODALIDADE_1!A:B,2,FALSE)</f>
        <v>#N/A</v>
      </c>
      <c r="D940" s="142"/>
      <c r="E940" s="94" t="e">
        <f>VLOOKUP(B940,MODALIDADE_1!A:E,5,FALSE)</f>
        <v>#N/A</v>
      </c>
      <c r="F940" s="95" t="e">
        <f>VLOOKUP(B940,MODALIDADE_1!A:C,3,FALSE)</f>
        <v>#N/A</v>
      </c>
      <c r="G940" s="142" t="e">
        <f>VLOOKUP(B940,MODALIDADE_1!A:G,4,FALSE)</f>
        <v>#N/A</v>
      </c>
      <c r="H940" s="142" t="e">
        <f>VLOOKUP(B940,MODALIDADE_1!A:G,6,FALSE)</f>
        <v>#N/A</v>
      </c>
      <c r="I940" s="142" t="e">
        <f>VLOOKUP(B940,MODALIDADE_1!A:G,7,FALSE)</f>
        <v>#N/A</v>
      </c>
      <c r="J940" s="106" t="e">
        <f>VLOOKUP(Tabela410[[#This Row],[Proposta de Referência]],SIMP_M1!A:K,9,FALSE)</f>
        <v>#VALUE!</v>
      </c>
      <c r="K940" s="106" t="e">
        <f>VLOOKUP(Tabela410[[#This Row],[Proposta de Referência]],SIMP_M1!A:K,8,FALSE)</f>
        <v>#VALUE!</v>
      </c>
      <c r="L940" s="107" t="e">
        <f t="shared" si="64"/>
        <v>#VALUE!</v>
      </c>
      <c r="M940" s="107" t="e">
        <f t="shared" si="65"/>
        <v>#VALUE!</v>
      </c>
      <c r="N940" s="142" t="e">
        <f t="shared" si="66"/>
        <v>#VALUE!</v>
      </c>
      <c r="O940" s="142" t="e">
        <f t="shared" si="67"/>
        <v>#N/A</v>
      </c>
      <c r="P940" s="24" t="str">
        <f>IFERROR(VLOOKUP(O940,HOSPITAIS_COM_DIVIDAS!A:E,5,FALSE),"")</f>
        <v/>
      </c>
    </row>
    <row r="941" spans="1:16" x14ac:dyDescent="0.25">
      <c r="A941" s="52" t="e">
        <f>Tabela410[[#This Row],[Status da Proposta]]</f>
        <v>#VALUE!</v>
      </c>
      <c r="B941" s="143">
        <f>MODALIDADE_1!A941</f>
        <v>0</v>
      </c>
      <c r="C941" s="142" t="e">
        <f>VLOOKUP(B941,MODALIDADE_1!A:B,2,FALSE)</f>
        <v>#N/A</v>
      </c>
      <c r="D941" s="142"/>
      <c r="E941" s="94" t="e">
        <f>VLOOKUP(B941,MODALIDADE_1!A:E,5,FALSE)</f>
        <v>#N/A</v>
      </c>
      <c r="F941" s="95" t="e">
        <f>VLOOKUP(B941,MODALIDADE_1!A:C,3,FALSE)</f>
        <v>#N/A</v>
      </c>
      <c r="G941" s="142" t="e">
        <f>VLOOKUP(B941,MODALIDADE_1!A:G,4,FALSE)</f>
        <v>#N/A</v>
      </c>
      <c r="H941" s="142" t="e">
        <f>VLOOKUP(B941,MODALIDADE_1!A:G,6,FALSE)</f>
        <v>#N/A</v>
      </c>
      <c r="I941" s="142" t="e">
        <f>VLOOKUP(B941,MODALIDADE_1!A:G,7,FALSE)</f>
        <v>#N/A</v>
      </c>
      <c r="J941" s="106" t="e">
        <f>VLOOKUP(Tabela410[[#This Row],[Proposta de Referência]],SIMP_M1!A:K,9,FALSE)</f>
        <v>#VALUE!</v>
      </c>
      <c r="K941" s="106" t="e">
        <f>VLOOKUP(Tabela410[[#This Row],[Proposta de Referência]],SIMP_M1!A:K,8,FALSE)</f>
        <v>#VALUE!</v>
      </c>
      <c r="L941" s="107" t="e">
        <f t="shared" si="64"/>
        <v>#VALUE!</v>
      </c>
      <c r="M941" s="107" t="e">
        <f t="shared" si="65"/>
        <v>#VALUE!</v>
      </c>
      <c r="N941" s="142" t="e">
        <f t="shared" si="66"/>
        <v>#VALUE!</v>
      </c>
      <c r="O941" s="142" t="e">
        <f t="shared" si="67"/>
        <v>#N/A</v>
      </c>
      <c r="P941" s="24" t="str">
        <f>IFERROR(VLOOKUP(O941,HOSPITAIS_COM_DIVIDAS!A:E,5,FALSE),"")</f>
        <v/>
      </c>
    </row>
    <row r="942" spans="1:16" x14ac:dyDescent="0.25">
      <c r="A942" s="52" t="e">
        <f>Tabela410[[#This Row],[Status da Proposta]]</f>
        <v>#VALUE!</v>
      </c>
      <c r="B942" s="143">
        <f>MODALIDADE_1!A942</f>
        <v>0</v>
      </c>
      <c r="C942" s="142" t="e">
        <f>VLOOKUP(B942,MODALIDADE_1!A:B,2,FALSE)</f>
        <v>#N/A</v>
      </c>
      <c r="D942" s="142"/>
      <c r="E942" s="94" t="e">
        <f>VLOOKUP(B942,MODALIDADE_1!A:E,5,FALSE)</f>
        <v>#N/A</v>
      </c>
      <c r="F942" s="95" t="e">
        <f>VLOOKUP(B942,MODALIDADE_1!A:C,3,FALSE)</f>
        <v>#N/A</v>
      </c>
      <c r="G942" s="142" t="e">
        <f>VLOOKUP(B942,MODALIDADE_1!A:G,4,FALSE)</f>
        <v>#N/A</v>
      </c>
      <c r="H942" s="142" t="e">
        <f>VLOOKUP(B942,MODALIDADE_1!A:G,6,FALSE)</f>
        <v>#N/A</v>
      </c>
      <c r="I942" s="142" t="e">
        <f>VLOOKUP(B942,MODALIDADE_1!A:G,7,FALSE)</f>
        <v>#N/A</v>
      </c>
      <c r="J942" s="106" t="e">
        <f>VLOOKUP(Tabela410[[#This Row],[Proposta de Referência]],SIMP_M1!A:K,9,FALSE)</f>
        <v>#VALUE!</v>
      </c>
      <c r="K942" s="106" t="e">
        <f>VLOOKUP(Tabela410[[#This Row],[Proposta de Referência]],SIMP_M1!A:K,8,FALSE)</f>
        <v>#VALUE!</v>
      </c>
      <c r="L942" s="107" t="e">
        <f t="shared" si="64"/>
        <v>#VALUE!</v>
      </c>
      <c r="M942" s="107" t="e">
        <f t="shared" si="65"/>
        <v>#VALUE!</v>
      </c>
      <c r="N942" s="142" t="e">
        <f t="shared" si="66"/>
        <v>#VALUE!</v>
      </c>
      <c r="O942" s="142" t="e">
        <f t="shared" si="67"/>
        <v>#N/A</v>
      </c>
      <c r="P942" s="24" t="str">
        <f>IFERROR(VLOOKUP(O942,HOSPITAIS_COM_DIVIDAS!A:E,5,FALSE),"")</f>
        <v/>
      </c>
    </row>
    <row r="943" spans="1:16" x14ac:dyDescent="0.25">
      <c r="A943" s="52" t="e">
        <f>Tabela410[[#This Row],[Status da Proposta]]</f>
        <v>#VALUE!</v>
      </c>
      <c r="B943" s="143">
        <f>MODALIDADE_1!A943</f>
        <v>0</v>
      </c>
      <c r="C943" s="142" t="e">
        <f>VLOOKUP(B943,MODALIDADE_1!A:B,2,FALSE)</f>
        <v>#N/A</v>
      </c>
      <c r="D943" s="142"/>
      <c r="E943" s="94" t="e">
        <f>VLOOKUP(B943,MODALIDADE_1!A:E,5,FALSE)</f>
        <v>#N/A</v>
      </c>
      <c r="F943" s="95" t="e">
        <f>VLOOKUP(B943,MODALIDADE_1!A:C,3,FALSE)</f>
        <v>#N/A</v>
      </c>
      <c r="G943" s="142" t="e">
        <f>VLOOKUP(B943,MODALIDADE_1!A:G,4,FALSE)</f>
        <v>#N/A</v>
      </c>
      <c r="H943" s="142" t="e">
        <f>VLOOKUP(B943,MODALIDADE_1!A:G,6,FALSE)</f>
        <v>#N/A</v>
      </c>
      <c r="I943" s="142" t="e">
        <f>VLOOKUP(B943,MODALIDADE_1!A:G,7,FALSE)</f>
        <v>#N/A</v>
      </c>
      <c r="J943" s="106" t="e">
        <f>VLOOKUP(Tabela410[[#This Row],[Proposta de Referência]],SIMP_M1!A:K,9,FALSE)</f>
        <v>#VALUE!</v>
      </c>
      <c r="K943" s="106" t="e">
        <f>VLOOKUP(Tabela410[[#This Row],[Proposta de Referência]],SIMP_M1!A:K,8,FALSE)</f>
        <v>#VALUE!</v>
      </c>
      <c r="L943" s="107" t="e">
        <f t="shared" si="64"/>
        <v>#VALUE!</v>
      </c>
      <c r="M943" s="107" t="e">
        <f t="shared" si="65"/>
        <v>#VALUE!</v>
      </c>
      <c r="N943" s="142" t="e">
        <f t="shared" si="66"/>
        <v>#VALUE!</v>
      </c>
      <c r="O943" s="142" t="e">
        <f t="shared" si="67"/>
        <v>#N/A</v>
      </c>
      <c r="P943" s="24" t="str">
        <f>IFERROR(VLOOKUP(O943,HOSPITAIS_COM_DIVIDAS!A:E,5,FALSE),"")</f>
        <v/>
      </c>
    </row>
    <row r="944" spans="1:16" x14ac:dyDescent="0.25">
      <c r="A944" s="52" t="e">
        <f>Tabela410[[#This Row],[Status da Proposta]]</f>
        <v>#VALUE!</v>
      </c>
      <c r="B944" s="143">
        <f>MODALIDADE_1!A944</f>
        <v>0</v>
      </c>
      <c r="C944" s="142" t="e">
        <f>VLOOKUP(B944,MODALIDADE_1!A:B,2,FALSE)</f>
        <v>#N/A</v>
      </c>
      <c r="D944" s="142"/>
      <c r="E944" s="94" t="e">
        <f>VLOOKUP(B944,MODALIDADE_1!A:E,5,FALSE)</f>
        <v>#N/A</v>
      </c>
      <c r="F944" s="95" t="e">
        <f>VLOOKUP(B944,MODALIDADE_1!A:C,3,FALSE)</f>
        <v>#N/A</v>
      </c>
      <c r="G944" s="142" t="e">
        <f>VLOOKUP(B944,MODALIDADE_1!A:G,4,FALSE)</f>
        <v>#N/A</v>
      </c>
      <c r="H944" s="142" t="e">
        <f>VLOOKUP(B944,MODALIDADE_1!A:G,6,FALSE)</f>
        <v>#N/A</v>
      </c>
      <c r="I944" s="142" t="e">
        <f>VLOOKUP(B944,MODALIDADE_1!A:G,7,FALSE)</f>
        <v>#N/A</v>
      </c>
      <c r="J944" s="106" t="e">
        <f>VLOOKUP(Tabela410[[#This Row],[Proposta de Referência]],SIMP_M1!A:K,9,FALSE)</f>
        <v>#VALUE!</v>
      </c>
      <c r="K944" s="106" t="e">
        <f>VLOOKUP(Tabela410[[#This Row],[Proposta de Referência]],SIMP_M1!A:K,8,FALSE)</f>
        <v>#VALUE!</v>
      </c>
      <c r="L944" s="107" t="e">
        <f t="shared" si="64"/>
        <v>#VALUE!</v>
      </c>
      <c r="M944" s="107" t="e">
        <f t="shared" si="65"/>
        <v>#VALUE!</v>
      </c>
      <c r="N944" s="142" t="e">
        <f t="shared" si="66"/>
        <v>#VALUE!</v>
      </c>
      <c r="O944" s="142" t="e">
        <f t="shared" si="67"/>
        <v>#N/A</v>
      </c>
      <c r="P944" s="24" t="str">
        <f>IFERROR(VLOOKUP(O944,HOSPITAIS_COM_DIVIDAS!A:E,5,FALSE),"")</f>
        <v/>
      </c>
    </row>
    <row r="945" spans="1:16" x14ac:dyDescent="0.25">
      <c r="A945" s="52" t="e">
        <f>Tabela410[[#This Row],[Status da Proposta]]</f>
        <v>#VALUE!</v>
      </c>
      <c r="B945" s="143">
        <f>MODALIDADE_1!A945</f>
        <v>0</v>
      </c>
      <c r="C945" s="142" t="e">
        <f>VLOOKUP(B945,MODALIDADE_1!A:B,2,FALSE)</f>
        <v>#N/A</v>
      </c>
      <c r="D945" s="142"/>
      <c r="E945" s="94" t="e">
        <f>VLOOKUP(B945,MODALIDADE_1!A:E,5,FALSE)</f>
        <v>#N/A</v>
      </c>
      <c r="F945" s="95" t="e">
        <f>VLOOKUP(B945,MODALIDADE_1!A:C,3,FALSE)</f>
        <v>#N/A</v>
      </c>
      <c r="G945" s="142" t="e">
        <f>VLOOKUP(B945,MODALIDADE_1!A:G,4,FALSE)</f>
        <v>#N/A</v>
      </c>
      <c r="H945" s="142" t="e">
        <f>VLOOKUP(B945,MODALIDADE_1!A:G,6,FALSE)</f>
        <v>#N/A</v>
      </c>
      <c r="I945" s="142" t="e">
        <f>VLOOKUP(B945,MODALIDADE_1!A:G,7,FALSE)</f>
        <v>#N/A</v>
      </c>
      <c r="J945" s="106" t="e">
        <f>VLOOKUP(Tabela410[[#This Row],[Proposta de Referência]],SIMP_M1!A:K,9,FALSE)</f>
        <v>#VALUE!</v>
      </c>
      <c r="K945" s="106" t="e">
        <f>VLOOKUP(Tabela410[[#This Row],[Proposta de Referência]],SIMP_M1!A:K,8,FALSE)</f>
        <v>#VALUE!</v>
      </c>
      <c r="L945" s="107" t="e">
        <f t="shared" si="64"/>
        <v>#VALUE!</v>
      </c>
      <c r="M945" s="107" t="e">
        <f t="shared" si="65"/>
        <v>#VALUE!</v>
      </c>
      <c r="N945" s="142" t="e">
        <f t="shared" si="66"/>
        <v>#VALUE!</v>
      </c>
      <c r="O945" s="142" t="e">
        <f t="shared" si="67"/>
        <v>#N/A</v>
      </c>
      <c r="P945" s="24" t="str">
        <f>IFERROR(VLOOKUP(O945,HOSPITAIS_COM_DIVIDAS!A:E,5,FALSE),"")</f>
        <v/>
      </c>
    </row>
    <row r="946" spans="1:16" x14ac:dyDescent="0.25">
      <c r="A946" s="52" t="e">
        <f>Tabela410[[#This Row],[Status da Proposta]]</f>
        <v>#VALUE!</v>
      </c>
      <c r="B946" s="143">
        <f>MODALIDADE_1!A946</f>
        <v>0</v>
      </c>
      <c r="C946" s="142" t="e">
        <f>VLOOKUP(B946,MODALIDADE_1!A:B,2,FALSE)</f>
        <v>#N/A</v>
      </c>
      <c r="D946" s="142"/>
      <c r="E946" s="94" t="e">
        <f>VLOOKUP(B946,MODALIDADE_1!A:E,5,FALSE)</f>
        <v>#N/A</v>
      </c>
      <c r="F946" s="95" t="e">
        <f>VLOOKUP(B946,MODALIDADE_1!A:C,3,FALSE)</f>
        <v>#N/A</v>
      </c>
      <c r="G946" s="142" t="e">
        <f>VLOOKUP(B946,MODALIDADE_1!A:G,4,FALSE)</f>
        <v>#N/A</v>
      </c>
      <c r="H946" s="142" t="e">
        <f>VLOOKUP(B946,MODALIDADE_1!A:G,6,FALSE)</f>
        <v>#N/A</v>
      </c>
      <c r="I946" s="142" t="e">
        <f>VLOOKUP(B946,MODALIDADE_1!A:G,7,FALSE)</f>
        <v>#N/A</v>
      </c>
      <c r="J946" s="106" t="e">
        <f>VLOOKUP(Tabela410[[#This Row],[Proposta de Referência]],SIMP_M1!A:K,9,FALSE)</f>
        <v>#VALUE!</v>
      </c>
      <c r="K946" s="106" t="e">
        <f>VLOOKUP(Tabela410[[#This Row],[Proposta de Referência]],SIMP_M1!A:K,8,FALSE)</f>
        <v>#VALUE!</v>
      </c>
      <c r="L946" s="107" t="e">
        <f t="shared" si="64"/>
        <v>#VALUE!</v>
      </c>
      <c r="M946" s="107" t="e">
        <f t="shared" si="65"/>
        <v>#VALUE!</v>
      </c>
      <c r="N946" s="142" t="e">
        <f t="shared" si="66"/>
        <v>#VALUE!</v>
      </c>
      <c r="O946" s="142" t="e">
        <f t="shared" si="67"/>
        <v>#N/A</v>
      </c>
      <c r="P946" s="24" t="str">
        <f>IFERROR(VLOOKUP(O946,HOSPITAIS_COM_DIVIDAS!A:E,5,FALSE),"")</f>
        <v/>
      </c>
    </row>
    <row r="947" spans="1:16" x14ac:dyDescent="0.25">
      <c r="A947" s="52" t="e">
        <f>Tabela410[[#This Row],[Status da Proposta]]</f>
        <v>#VALUE!</v>
      </c>
      <c r="B947" s="143">
        <f>MODALIDADE_1!A947</f>
        <v>0</v>
      </c>
      <c r="C947" s="142" t="e">
        <f>VLOOKUP(B947,MODALIDADE_1!A:B,2,FALSE)</f>
        <v>#N/A</v>
      </c>
      <c r="D947" s="142"/>
      <c r="E947" s="94" t="e">
        <f>VLOOKUP(B947,MODALIDADE_1!A:E,5,FALSE)</f>
        <v>#N/A</v>
      </c>
      <c r="F947" s="95" t="e">
        <f>VLOOKUP(B947,MODALIDADE_1!A:C,3,FALSE)</f>
        <v>#N/A</v>
      </c>
      <c r="G947" s="142" t="e">
        <f>VLOOKUP(B947,MODALIDADE_1!A:G,4,FALSE)</f>
        <v>#N/A</v>
      </c>
      <c r="H947" s="142" t="e">
        <f>VLOOKUP(B947,MODALIDADE_1!A:G,6,FALSE)</f>
        <v>#N/A</v>
      </c>
      <c r="I947" s="142" t="e">
        <f>VLOOKUP(B947,MODALIDADE_1!A:G,7,FALSE)</f>
        <v>#N/A</v>
      </c>
      <c r="J947" s="106" t="e">
        <f>VLOOKUP(Tabela410[[#This Row],[Proposta de Referência]],SIMP_M1!A:K,9,FALSE)</f>
        <v>#VALUE!</v>
      </c>
      <c r="K947" s="106" t="e">
        <f>VLOOKUP(Tabela410[[#This Row],[Proposta de Referência]],SIMP_M1!A:K,8,FALSE)</f>
        <v>#VALUE!</v>
      </c>
      <c r="L947" s="107" t="e">
        <f t="shared" si="64"/>
        <v>#VALUE!</v>
      </c>
      <c r="M947" s="107" t="e">
        <f t="shared" si="65"/>
        <v>#VALUE!</v>
      </c>
      <c r="N947" s="142" t="e">
        <f t="shared" si="66"/>
        <v>#VALUE!</v>
      </c>
      <c r="O947" s="142" t="e">
        <f t="shared" si="67"/>
        <v>#N/A</v>
      </c>
      <c r="P947" s="24" t="str">
        <f>IFERROR(VLOOKUP(O947,HOSPITAIS_COM_DIVIDAS!A:E,5,FALSE),"")</f>
        <v/>
      </c>
    </row>
    <row r="948" spans="1:16" x14ac:dyDescent="0.25">
      <c r="A948" s="52" t="e">
        <f>Tabela410[[#This Row],[Status da Proposta]]</f>
        <v>#VALUE!</v>
      </c>
      <c r="B948" s="143">
        <f>MODALIDADE_1!A948</f>
        <v>0</v>
      </c>
      <c r="C948" s="142" t="e">
        <f>VLOOKUP(B948,MODALIDADE_1!A:B,2,FALSE)</f>
        <v>#N/A</v>
      </c>
      <c r="D948" s="142"/>
      <c r="E948" s="94" t="e">
        <f>VLOOKUP(B948,MODALIDADE_1!A:E,5,FALSE)</f>
        <v>#N/A</v>
      </c>
      <c r="F948" s="95" t="e">
        <f>VLOOKUP(B948,MODALIDADE_1!A:C,3,FALSE)</f>
        <v>#N/A</v>
      </c>
      <c r="G948" s="142" t="e">
        <f>VLOOKUP(B948,MODALIDADE_1!A:G,4,FALSE)</f>
        <v>#N/A</v>
      </c>
      <c r="H948" s="142" t="e">
        <f>VLOOKUP(B948,MODALIDADE_1!A:G,6,FALSE)</f>
        <v>#N/A</v>
      </c>
      <c r="I948" s="142" t="e">
        <f>VLOOKUP(B948,MODALIDADE_1!A:G,7,FALSE)</f>
        <v>#N/A</v>
      </c>
      <c r="J948" s="106" t="e">
        <f>VLOOKUP(Tabela410[[#This Row],[Proposta de Referência]],SIMP_M1!A:K,9,FALSE)</f>
        <v>#VALUE!</v>
      </c>
      <c r="K948" s="106" t="e">
        <f>VLOOKUP(Tabela410[[#This Row],[Proposta de Referência]],SIMP_M1!A:K,8,FALSE)</f>
        <v>#VALUE!</v>
      </c>
      <c r="L948" s="107" t="e">
        <f t="shared" si="64"/>
        <v>#VALUE!</v>
      </c>
      <c r="M948" s="107" t="e">
        <f t="shared" si="65"/>
        <v>#VALUE!</v>
      </c>
      <c r="N948" s="142" t="e">
        <f t="shared" si="66"/>
        <v>#VALUE!</v>
      </c>
      <c r="O948" s="142" t="e">
        <f t="shared" si="67"/>
        <v>#N/A</v>
      </c>
      <c r="P948" s="24" t="str">
        <f>IFERROR(VLOOKUP(O948,HOSPITAIS_COM_DIVIDAS!A:E,5,FALSE),"")</f>
        <v/>
      </c>
    </row>
    <row r="949" spans="1:16" x14ac:dyDescent="0.25">
      <c r="A949" s="52" t="e">
        <f>Tabela410[[#This Row],[Status da Proposta]]</f>
        <v>#VALUE!</v>
      </c>
      <c r="B949" s="143">
        <f>MODALIDADE_1!A949</f>
        <v>0</v>
      </c>
      <c r="C949" s="142" t="e">
        <f>VLOOKUP(B949,MODALIDADE_1!A:B,2,FALSE)</f>
        <v>#N/A</v>
      </c>
      <c r="D949" s="142"/>
      <c r="E949" s="94" t="e">
        <f>VLOOKUP(B949,MODALIDADE_1!A:E,5,FALSE)</f>
        <v>#N/A</v>
      </c>
      <c r="F949" s="95" t="e">
        <f>VLOOKUP(B949,MODALIDADE_1!A:C,3,FALSE)</f>
        <v>#N/A</v>
      </c>
      <c r="G949" s="142" t="e">
        <f>VLOOKUP(B949,MODALIDADE_1!A:G,4,FALSE)</f>
        <v>#N/A</v>
      </c>
      <c r="H949" s="142" t="e">
        <f>VLOOKUP(B949,MODALIDADE_1!A:G,6,FALSE)</f>
        <v>#N/A</v>
      </c>
      <c r="I949" s="142" t="e">
        <f>VLOOKUP(B949,MODALIDADE_1!A:G,7,FALSE)</f>
        <v>#N/A</v>
      </c>
      <c r="J949" s="106" t="e">
        <f>VLOOKUP(Tabela410[[#This Row],[Proposta de Referência]],SIMP_M1!A:K,9,FALSE)</f>
        <v>#VALUE!</v>
      </c>
      <c r="K949" s="106" t="e">
        <f>VLOOKUP(Tabela410[[#This Row],[Proposta de Referência]],SIMP_M1!A:K,8,FALSE)</f>
        <v>#VALUE!</v>
      </c>
      <c r="L949" s="107" t="e">
        <f t="shared" si="64"/>
        <v>#VALUE!</v>
      </c>
      <c r="M949" s="107" t="e">
        <f t="shared" si="65"/>
        <v>#VALUE!</v>
      </c>
      <c r="N949" s="142" t="e">
        <f t="shared" si="66"/>
        <v>#VALUE!</v>
      </c>
      <c r="O949" s="142" t="e">
        <f t="shared" si="67"/>
        <v>#N/A</v>
      </c>
      <c r="P949" s="24" t="str">
        <f>IFERROR(VLOOKUP(O949,HOSPITAIS_COM_DIVIDAS!A:E,5,FALSE),"")</f>
        <v/>
      </c>
    </row>
    <row r="950" spans="1:16" x14ac:dyDescent="0.25">
      <c r="A950" s="52" t="e">
        <f>Tabela410[[#This Row],[Status da Proposta]]</f>
        <v>#VALUE!</v>
      </c>
      <c r="B950" s="143">
        <f>MODALIDADE_1!A950</f>
        <v>0</v>
      </c>
      <c r="C950" s="142" t="e">
        <f>VLOOKUP(B950,MODALIDADE_1!A:B,2,FALSE)</f>
        <v>#N/A</v>
      </c>
      <c r="D950" s="142"/>
      <c r="E950" s="94" t="e">
        <f>VLOOKUP(B950,MODALIDADE_1!A:E,5,FALSE)</f>
        <v>#N/A</v>
      </c>
      <c r="F950" s="95" t="e">
        <f>VLOOKUP(B950,MODALIDADE_1!A:C,3,FALSE)</f>
        <v>#N/A</v>
      </c>
      <c r="G950" s="142" t="e">
        <f>VLOOKUP(B950,MODALIDADE_1!A:G,4,FALSE)</f>
        <v>#N/A</v>
      </c>
      <c r="H950" s="142" t="e">
        <f>VLOOKUP(B950,MODALIDADE_1!A:G,6,FALSE)</f>
        <v>#N/A</v>
      </c>
      <c r="I950" s="142" t="e">
        <f>VLOOKUP(B950,MODALIDADE_1!A:G,7,FALSE)</f>
        <v>#N/A</v>
      </c>
      <c r="J950" s="106" t="e">
        <f>VLOOKUP(Tabela410[[#This Row],[Proposta de Referência]],SIMP_M1!A:K,9,FALSE)</f>
        <v>#VALUE!</v>
      </c>
      <c r="K950" s="106" t="e">
        <f>VLOOKUP(Tabela410[[#This Row],[Proposta de Referência]],SIMP_M1!A:K,8,FALSE)</f>
        <v>#VALUE!</v>
      </c>
      <c r="L950" s="107" t="e">
        <f t="shared" si="64"/>
        <v>#VALUE!</v>
      </c>
      <c r="M950" s="107" t="e">
        <f t="shared" si="65"/>
        <v>#VALUE!</v>
      </c>
      <c r="N950" s="142" t="e">
        <f t="shared" si="66"/>
        <v>#VALUE!</v>
      </c>
      <c r="O950" s="142" t="e">
        <f t="shared" si="67"/>
        <v>#N/A</v>
      </c>
      <c r="P950" s="24" t="str">
        <f>IFERROR(VLOOKUP(O950,HOSPITAIS_COM_DIVIDAS!A:E,5,FALSE),"")</f>
        <v/>
      </c>
    </row>
    <row r="951" spans="1:16" x14ac:dyDescent="0.25">
      <c r="A951" s="52" t="e">
        <f>Tabela410[[#This Row],[Status da Proposta]]</f>
        <v>#VALUE!</v>
      </c>
      <c r="B951" s="143">
        <f>MODALIDADE_1!A951</f>
        <v>0</v>
      </c>
      <c r="C951" s="142" t="e">
        <f>VLOOKUP(B951,MODALIDADE_1!A:B,2,FALSE)</f>
        <v>#N/A</v>
      </c>
      <c r="D951" s="142"/>
      <c r="E951" s="94" t="e">
        <f>VLOOKUP(B951,MODALIDADE_1!A:E,5,FALSE)</f>
        <v>#N/A</v>
      </c>
      <c r="F951" s="95" t="e">
        <f>VLOOKUP(B951,MODALIDADE_1!A:C,3,FALSE)</f>
        <v>#N/A</v>
      </c>
      <c r="G951" s="142" t="e">
        <f>VLOOKUP(B951,MODALIDADE_1!A:G,4,FALSE)</f>
        <v>#N/A</v>
      </c>
      <c r="H951" s="142" t="e">
        <f>VLOOKUP(B951,MODALIDADE_1!A:G,6,FALSE)</f>
        <v>#N/A</v>
      </c>
      <c r="I951" s="142" t="e">
        <f>VLOOKUP(B951,MODALIDADE_1!A:G,7,FALSE)</f>
        <v>#N/A</v>
      </c>
      <c r="J951" s="106" t="e">
        <f>VLOOKUP(Tabela410[[#This Row],[Proposta de Referência]],SIMP_M1!A:K,9,FALSE)</f>
        <v>#VALUE!</v>
      </c>
      <c r="K951" s="106" t="e">
        <f>VLOOKUP(Tabela410[[#This Row],[Proposta de Referência]],SIMP_M1!A:K,8,FALSE)</f>
        <v>#VALUE!</v>
      </c>
      <c r="L951" s="107" t="e">
        <f t="shared" si="64"/>
        <v>#VALUE!</v>
      </c>
      <c r="M951" s="107" t="e">
        <f t="shared" si="65"/>
        <v>#VALUE!</v>
      </c>
      <c r="N951" s="142" t="e">
        <f t="shared" si="66"/>
        <v>#VALUE!</v>
      </c>
      <c r="O951" s="142" t="e">
        <f t="shared" si="67"/>
        <v>#N/A</v>
      </c>
      <c r="P951" s="24" t="str">
        <f>IFERROR(VLOOKUP(O951,HOSPITAIS_COM_DIVIDAS!A:E,5,FALSE),"")</f>
        <v/>
      </c>
    </row>
    <row r="952" spans="1:16" x14ac:dyDescent="0.25">
      <c r="A952" s="52" t="e">
        <f>Tabela410[[#This Row],[Status da Proposta]]</f>
        <v>#VALUE!</v>
      </c>
      <c r="B952" s="143">
        <f>MODALIDADE_1!A952</f>
        <v>0</v>
      </c>
      <c r="C952" s="142" t="e">
        <f>VLOOKUP(B952,MODALIDADE_1!A:B,2,FALSE)</f>
        <v>#N/A</v>
      </c>
      <c r="D952" s="142"/>
      <c r="E952" s="94" t="e">
        <f>VLOOKUP(B952,MODALIDADE_1!A:E,5,FALSE)</f>
        <v>#N/A</v>
      </c>
      <c r="F952" s="95" t="e">
        <f>VLOOKUP(B952,MODALIDADE_1!A:C,3,FALSE)</f>
        <v>#N/A</v>
      </c>
      <c r="G952" s="142" t="e">
        <f>VLOOKUP(B952,MODALIDADE_1!A:G,4,FALSE)</f>
        <v>#N/A</v>
      </c>
      <c r="H952" s="142" t="e">
        <f>VLOOKUP(B952,MODALIDADE_1!A:G,6,FALSE)</f>
        <v>#N/A</v>
      </c>
      <c r="I952" s="142" t="e">
        <f>VLOOKUP(B952,MODALIDADE_1!A:G,7,FALSE)</f>
        <v>#N/A</v>
      </c>
      <c r="J952" s="106" t="e">
        <f>VLOOKUP(Tabela410[[#This Row],[Proposta de Referência]],SIMP_M1!A:K,9,FALSE)</f>
        <v>#VALUE!</v>
      </c>
      <c r="K952" s="106" t="e">
        <f>VLOOKUP(Tabela410[[#This Row],[Proposta de Referência]],SIMP_M1!A:K,8,FALSE)</f>
        <v>#VALUE!</v>
      </c>
      <c r="L952" s="107" t="e">
        <f t="shared" si="64"/>
        <v>#VALUE!</v>
      </c>
      <c r="M952" s="107" t="e">
        <f t="shared" si="65"/>
        <v>#VALUE!</v>
      </c>
      <c r="N952" s="142" t="e">
        <f t="shared" si="66"/>
        <v>#VALUE!</v>
      </c>
      <c r="O952" s="142" t="e">
        <f t="shared" si="67"/>
        <v>#N/A</v>
      </c>
      <c r="P952" s="24" t="str">
        <f>IFERROR(VLOOKUP(O952,HOSPITAIS_COM_DIVIDAS!A:E,5,FALSE),"")</f>
        <v/>
      </c>
    </row>
    <row r="953" spans="1:16" x14ac:dyDescent="0.25">
      <c r="A953" s="52" t="e">
        <f>Tabela410[[#This Row],[Status da Proposta]]</f>
        <v>#VALUE!</v>
      </c>
      <c r="B953" s="143">
        <f>MODALIDADE_1!A953</f>
        <v>0</v>
      </c>
      <c r="C953" s="142" t="e">
        <f>VLOOKUP(B953,MODALIDADE_1!A:B,2,FALSE)</f>
        <v>#N/A</v>
      </c>
      <c r="D953" s="142"/>
      <c r="E953" s="94" t="e">
        <f>VLOOKUP(B953,MODALIDADE_1!A:E,5,FALSE)</f>
        <v>#N/A</v>
      </c>
      <c r="F953" s="95" t="e">
        <f>VLOOKUP(B953,MODALIDADE_1!A:C,3,FALSE)</f>
        <v>#N/A</v>
      </c>
      <c r="G953" s="142" t="e">
        <f>VLOOKUP(B953,MODALIDADE_1!A:G,4,FALSE)</f>
        <v>#N/A</v>
      </c>
      <c r="H953" s="142" t="e">
        <f>VLOOKUP(B953,MODALIDADE_1!A:G,6,FALSE)</f>
        <v>#N/A</v>
      </c>
      <c r="I953" s="142" t="e">
        <f>VLOOKUP(B953,MODALIDADE_1!A:G,7,FALSE)</f>
        <v>#N/A</v>
      </c>
      <c r="J953" s="106" t="e">
        <f>VLOOKUP(Tabela410[[#This Row],[Proposta de Referência]],SIMP_M1!A:K,9,FALSE)</f>
        <v>#VALUE!</v>
      </c>
      <c r="K953" s="106" t="e">
        <f>VLOOKUP(Tabela410[[#This Row],[Proposta de Referência]],SIMP_M1!A:K,8,FALSE)</f>
        <v>#VALUE!</v>
      </c>
      <c r="L953" s="107" t="e">
        <f t="shared" si="64"/>
        <v>#VALUE!</v>
      </c>
      <c r="M953" s="107" t="e">
        <f t="shared" si="65"/>
        <v>#VALUE!</v>
      </c>
      <c r="N953" s="142" t="e">
        <f t="shared" si="66"/>
        <v>#VALUE!</v>
      </c>
      <c r="O953" s="142" t="e">
        <f t="shared" si="67"/>
        <v>#N/A</v>
      </c>
      <c r="P953" s="24" t="str">
        <f>IFERROR(VLOOKUP(O953,HOSPITAIS_COM_DIVIDAS!A:E,5,FALSE),"")</f>
        <v/>
      </c>
    </row>
    <row r="954" spans="1:16" x14ac:dyDescent="0.25">
      <c r="A954" s="52" t="e">
        <f>Tabela410[[#This Row],[Status da Proposta]]</f>
        <v>#VALUE!</v>
      </c>
      <c r="B954" s="143">
        <f>MODALIDADE_1!A954</f>
        <v>0</v>
      </c>
      <c r="C954" s="142" t="e">
        <f>VLOOKUP(B954,MODALIDADE_1!A:B,2,FALSE)</f>
        <v>#N/A</v>
      </c>
      <c r="D954" s="142"/>
      <c r="E954" s="94" t="e">
        <f>VLOOKUP(B954,MODALIDADE_1!A:E,5,FALSE)</f>
        <v>#N/A</v>
      </c>
      <c r="F954" s="95" t="e">
        <f>VLOOKUP(B954,MODALIDADE_1!A:C,3,FALSE)</f>
        <v>#N/A</v>
      </c>
      <c r="G954" s="142" t="e">
        <f>VLOOKUP(B954,MODALIDADE_1!A:G,4,FALSE)</f>
        <v>#N/A</v>
      </c>
      <c r="H954" s="142" t="e">
        <f>VLOOKUP(B954,MODALIDADE_1!A:G,6,FALSE)</f>
        <v>#N/A</v>
      </c>
      <c r="I954" s="142" t="e">
        <f>VLOOKUP(B954,MODALIDADE_1!A:G,7,FALSE)</f>
        <v>#N/A</v>
      </c>
      <c r="J954" s="106" t="e">
        <f>VLOOKUP(Tabela410[[#This Row],[Proposta de Referência]],SIMP_M1!A:K,9,FALSE)</f>
        <v>#VALUE!</v>
      </c>
      <c r="K954" s="106" t="e">
        <f>VLOOKUP(Tabela410[[#This Row],[Proposta de Referência]],SIMP_M1!A:K,8,FALSE)</f>
        <v>#VALUE!</v>
      </c>
      <c r="L954" s="107" t="e">
        <f t="shared" si="64"/>
        <v>#VALUE!</v>
      </c>
      <c r="M954" s="107" t="e">
        <f t="shared" si="65"/>
        <v>#VALUE!</v>
      </c>
      <c r="N954" s="142" t="e">
        <f t="shared" si="66"/>
        <v>#VALUE!</v>
      </c>
      <c r="O954" s="142" t="e">
        <f t="shared" si="67"/>
        <v>#N/A</v>
      </c>
      <c r="P954" s="24" t="str">
        <f>IFERROR(VLOOKUP(O954,HOSPITAIS_COM_DIVIDAS!A:E,5,FALSE),"")</f>
        <v/>
      </c>
    </row>
    <row r="955" spans="1:16" x14ac:dyDescent="0.25">
      <c r="A955" s="52" t="e">
        <f>Tabela410[[#This Row],[Status da Proposta]]</f>
        <v>#VALUE!</v>
      </c>
      <c r="B955" s="143">
        <f>MODALIDADE_1!A955</f>
        <v>0</v>
      </c>
      <c r="C955" s="142" t="e">
        <f>VLOOKUP(B955,MODALIDADE_1!A:B,2,FALSE)</f>
        <v>#N/A</v>
      </c>
      <c r="D955" s="142"/>
      <c r="E955" s="94" t="e">
        <f>VLOOKUP(B955,MODALIDADE_1!A:E,5,FALSE)</f>
        <v>#N/A</v>
      </c>
      <c r="F955" s="95" t="e">
        <f>VLOOKUP(B955,MODALIDADE_1!A:C,3,FALSE)</f>
        <v>#N/A</v>
      </c>
      <c r="G955" s="142" t="e">
        <f>VLOOKUP(B955,MODALIDADE_1!A:G,4,FALSE)</f>
        <v>#N/A</v>
      </c>
      <c r="H955" s="142" t="e">
        <f>VLOOKUP(B955,MODALIDADE_1!A:G,6,FALSE)</f>
        <v>#N/A</v>
      </c>
      <c r="I955" s="142" t="e">
        <f>VLOOKUP(B955,MODALIDADE_1!A:G,7,FALSE)</f>
        <v>#N/A</v>
      </c>
      <c r="J955" s="106" t="e">
        <f>VLOOKUP(Tabela410[[#This Row],[Proposta de Referência]],SIMP_M1!A:K,9,FALSE)</f>
        <v>#VALUE!</v>
      </c>
      <c r="K955" s="106" t="e">
        <f>VLOOKUP(Tabela410[[#This Row],[Proposta de Referência]],SIMP_M1!A:K,8,FALSE)</f>
        <v>#VALUE!</v>
      </c>
      <c r="L955" s="107" t="e">
        <f t="shared" si="64"/>
        <v>#VALUE!</v>
      </c>
      <c r="M955" s="107" t="e">
        <f t="shared" si="65"/>
        <v>#VALUE!</v>
      </c>
      <c r="N955" s="142" t="e">
        <f t="shared" si="66"/>
        <v>#VALUE!</v>
      </c>
      <c r="O955" s="142" t="e">
        <f t="shared" si="67"/>
        <v>#N/A</v>
      </c>
      <c r="P955" s="24" t="str">
        <f>IFERROR(VLOOKUP(O955,HOSPITAIS_COM_DIVIDAS!A:E,5,FALSE),"")</f>
        <v/>
      </c>
    </row>
    <row r="956" spans="1:16" x14ac:dyDescent="0.25">
      <c r="A956" s="52" t="e">
        <f>Tabela410[[#This Row],[Status da Proposta]]</f>
        <v>#VALUE!</v>
      </c>
      <c r="B956" s="143">
        <f>MODALIDADE_1!A956</f>
        <v>0</v>
      </c>
      <c r="C956" s="142" t="e">
        <f>VLOOKUP(B956,MODALIDADE_1!A:B,2,FALSE)</f>
        <v>#N/A</v>
      </c>
      <c r="D956" s="142"/>
      <c r="E956" s="94" t="e">
        <f>VLOOKUP(B956,MODALIDADE_1!A:E,5,FALSE)</f>
        <v>#N/A</v>
      </c>
      <c r="F956" s="95" t="e">
        <f>VLOOKUP(B956,MODALIDADE_1!A:C,3,FALSE)</f>
        <v>#N/A</v>
      </c>
      <c r="G956" s="142" t="e">
        <f>VLOOKUP(B956,MODALIDADE_1!A:G,4,FALSE)</f>
        <v>#N/A</v>
      </c>
      <c r="H956" s="142" t="e">
        <f>VLOOKUP(B956,MODALIDADE_1!A:G,6,FALSE)</f>
        <v>#N/A</v>
      </c>
      <c r="I956" s="142" t="e">
        <f>VLOOKUP(B956,MODALIDADE_1!A:G,7,FALSE)</f>
        <v>#N/A</v>
      </c>
      <c r="J956" s="106" t="e">
        <f>VLOOKUP(Tabela410[[#This Row],[Proposta de Referência]],SIMP_M1!A:K,9,FALSE)</f>
        <v>#VALUE!</v>
      </c>
      <c r="K956" s="106" t="e">
        <f>VLOOKUP(Tabela410[[#This Row],[Proposta de Referência]],SIMP_M1!A:K,8,FALSE)</f>
        <v>#VALUE!</v>
      </c>
      <c r="L956" s="107" t="e">
        <f t="shared" si="64"/>
        <v>#VALUE!</v>
      </c>
      <c r="M956" s="107" t="e">
        <f t="shared" si="65"/>
        <v>#VALUE!</v>
      </c>
      <c r="N956" s="142" t="e">
        <f t="shared" si="66"/>
        <v>#VALUE!</v>
      </c>
      <c r="O956" s="142" t="e">
        <f t="shared" si="67"/>
        <v>#N/A</v>
      </c>
      <c r="P956" s="24" t="str">
        <f>IFERROR(VLOOKUP(O956,HOSPITAIS_COM_DIVIDAS!A:E,5,FALSE),"")</f>
        <v/>
      </c>
    </row>
    <row r="957" spans="1:16" x14ac:dyDescent="0.25">
      <c r="A957" s="52" t="e">
        <f>Tabela410[[#This Row],[Status da Proposta]]</f>
        <v>#VALUE!</v>
      </c>
      <c r="B957" s="143">
        <f>MODALIDADE_1!A957</f>
        <v>0</v>
      </c>
      <c r="C957" s="142" t="e">
        <f>VLOOKUP(B957,MODALIDADE_1!A:B,2,FALSE)</f>
        <v>#N/A</v>
      </c>
      <c r="D957" s="142"/>
      <c r="E957" s="94" t="e">
        <f>VLOOKUP(B957,MODALIDADE_1!A:E,5,FALSE)</f>
        <v>#N/A</v>
      </c>
      <c r="F957" s="95" t="e">
        <f>VLOOKUP(B957,MODALIDADE_1!A:C,3,FALSE)</f>
        <v>#N/A</v>
      </c>
      <c r="G957" s="142" t="e">
        <f>VLOOKUP(B957,MODALIDADE_1!A:G,4,FALSE)</f>
        <v>#N/A</v>
      </c>
      <c r="H957" s="142" t="e">
        <f>VLOOKUP(B957,MODALIDADE_1!A:G,6,FALSE)</f>
        <v>#N/A</v>
      </c>
      <c r="I957" s="142" t="e">
        <f>VLOOKUP(B957,MODALIDADE_1!A:G,7,FALSE)</f>
        <v>#N/A</v>
      </c>
      <c r="J957" s="106" t="e">
        <f>VLOOKUP(Tabela410[[#This Row],[Proposta de Referência]],SIMP_M1!A:K,9,FALSE)</f>
        <v>#VALUE!</v>
      </c>
      <c r="K957" s="106" t="e">
        <f>VLOOKUP(Tabela410[[#This Row],[Proposta de Referência]],SIMP_M1!A:K,8,FALSE)</f>
        <v>#VALUE!</v>
      </c>
      <c r="L957" s="107" t="e">
        <f t="shared" si="64"/>
        <v>#VALUE!</v>
      </c>
      <c r="M957" s="107" t="e">
        <f t="shared" si="65"/>
        <v>#VALUE!</v>
      </c>
      <c r="N957" s="142" t="e">
        <f t="shared" si="66"/>
        <v>#VALUE!</v>
      </c>
      <c r="O957" s="142" t="e">
        <f t="shared" si="67"/>
        <v>#N/A</v>
      </c>
      <c r="P957" s="24" t="str">
        <f>IFERROR(VLOOKUP(O957,HOSPITAIS_COM_DIVIDAS!A:E,5,FALSE),"")</f>
        <v/>
      </c>
    </row>
    <row r="958" spans="1:16" x14ac:dyDescent="0.25">
      <c r="A958" s="52" t="e">
        <f>Tabela410[[#This Row],[Status da Proposta]]</f>
        <v>#VALUE!</v>
      </c>
      <c r="B958" s="143">
        <f>MODALIDADE_1!A958</f>
        <v>0</v>
      </c>
      <c r="C958" s="142" t="e">
        <f>VLOOKUP(B958,MODALIDADE_1!A:B,2,FALSE)</f>
        <v>#N/A</v>
      </c>
      <c r="D958" s="142"/>
      <c r="E958" s="94" t="e">
        <f>VLOOKUP(B958,MODALIDADE_1!A:E,5,FALSE)</f>
        <v>#N/A</v>
      </c>
      <c r="F958" s="95" t="e">
        <f>VLOOKUP(B958,MODALIDADE_1!A:C,3,FALSE)</f>
        <v>#N/A</v>
      </c>
      <c r="G958" s="142" t="e">
        <f>VLOOKUP(B958,MODALIDADE_1!A:G,4,FALSE)</f>
        <v>#N/A</v>
      </c>
      <c r="H958" s="142" t="e">
        <f>VLOOKUP(B958,MODALIDADE_1!A:G,6,FALSE)</f>
        <v>#N/A</v>
      </c>
      <c r="I958" s="142" t="e">
        <f>VLOOKUP(B958,MODALIDADE_1!A:G,7,FALSE)</f>
        <v>#N/A</v>
      </c>
      <c r="J958" s="106" t="e">
        <f>VLOOKUP(Tabela410[[#This Row],[Proposta de Referência]],SIMP_M1!A:K,9,FALSE)</f>
        <v>#VALUE!</v>
      </c>
      <c r="K958" s="106" t="e">
        <f>VLOOKUP(Tabela410[[#This Row],[Proposta de Referência]],SIMP_M1!A:K,8,FALSE)</f>
        <v>#VALUE!</v>
      </c>
      <c r="L958" s="107" t="e">
        <f t="shared" si="64"/>
        <v>#VALUE!</v>
      </c>
      <c r="M958" s="107" t="e">
        <f t="shared" si="65"/>
        <v>#VALUE!</v>
      </c>
      <c r="N958" s="142" t="e">
        <f t="shared" si="66"/>
        <v>#VALUE!</v>
      </c>
      <c r="O958" s="142" t="e">
        <f t="shared" si="67"/>
        <v>#N/A</v>
      </c>
      <c r="P958" s="24" t="str">
        <f>IFERROR(VLOOKUP(O958,HOSPITAIS_COM_DIVIDAS!A:E,5,FALSE),"")</f>
        <v/>
      </c>
    </row>
    <row r="959" spans="1:16" x14ac:dyDescent="0.25">
      <c r="A959" s="52" t="e">
        <f>Tabela410[[#This Row],[Status da Proposta]]</f>
        <v>#VALUE!</v>
      </c>
      <c r="B959" s="143">
        <f>MODALIDADE_1!A959</f>
        <v>0</v>
      </c>
      <c r="C959" s="142" t="e">
        <f>VLOOKUP(B959,MODALIDADE_1!A:B,2,FALSE)</f>
        <v>#N/A</v>
      </c>
      <c r="D959" s="142"/>
      <c r="E959" s="94" t="e">
        <f>VLOOKUP(B959,MODALIDADE_1!A:E,5,FALSE)</f>
        <v>#N/A</v>
      </c>
      <c r="F959" s="95" t="e">
        <f>VLOOKUP(B959,MODALIDADE_1!A:C,3,FALSE)</f>
        <v>#N/A</v>
      </c>
      <c r="G959" s="142" t="e">
        <f>VLOOKUP(B959,MODALIDADE_1!A:G,4,FALSE)</f>
        <v>#N/A</v>
      </c>
      <c r="H959" s="142" t="e">
        <f>VLOOKUP(B959,MODALIDADE_1!A:G,6,FALSE)</f>
        <v>#N/A</v>
      </c>
      <c r="I959" s="142" t="e">
        <f>VLOOKUP(B959,MODALIDADE_1!A:G,7,FALSE)</f>
        <v>#N/A</v>
      </c>
      <c r="J959" s="106" t="e">
        <f>VLOOKUP(Tabela410[[#This Row],[Proposta de Referência]],SIMP_M1!A:K,9,FALSE)</f>
        <v>#VALUE!</v>
      </c>
      <c r="K959" s="106" t="e">
        <f>VLOOKUP(Tabela410[[#This Row],[Proposta de Referência]],SIMP_M1!A:K,8,FALSE)</f>
        <v>#VALUE!</v>
      </c>
      <c r="L959" s="107" t="e">
        <f t="shared" si="64"/>
        <v>#VALUE!</v>
      </c>
      <c r="M959" s="107" t="e">
        <f t="shared" si="65"/>
        <v>#VALUE!</v>
      </c>
      <c r="N959" s="142" t="e">
        <f t="shared" si="66"/>
        <v>#VALUE!</v>
      </c>
      <c r="O959" s="142" t="e">
        <f t="shared" si="67"/>
        <v>#N/A</v>
      </c>
      <c r="P959" s="24" t="str">
        <f>IFERROR(VLOOKUP(O959,HOSPITAIS_COM_DIVIDAS!A:E,5,FALSE),"")</f>
        <v/>
      </c>
    </row>
    <row r="960" spans="1:16" x14ac:dyDescent="0.25">
      <c r="A960" s="52" t="e">
        <f>Tabela410[[#This Row],[Status da Proposta]]</f>
        <v>#VALUE!</v>
      </c>
      <c r="B960" s="143">
        <f>MODALIDADE_1!A960</f>
        <v>0</v>
      </c>
      <c r="C960" s="142" t="e">
        <f>VLOOKUP(B960,MODALIDADE_1!A:B,2,FALSE)</f>
        <v>#N/A</v>
      </c>
      <c r="D960" s="142"/>
      <c r="E960" s="94" t="e">
        <f>VLOOKUP(B960,MODALIDADE_1!A:E,5,FALSE)</f>
        <v>#N/A</v>
      </c>
      <c r="F960" s="95" t="e">
        <f>VLOOKUP(B960,MODALIDADE_1!A:C,3,FALSE)</f>
        <v>#N/A</v>
      </c>
      <c r="G960" s="142" t="e">
        <f>VLOOKUP(B960,MODALIDADE_1!A:G,4,FALSE)</f>
        <v>#N/A</v>
      </c>
      <c r="H960" s="142" t="e">
        <f>VLOOKUP(B960,MODALIDADE_1!A:G,6,FALSE)</f>
        <v>#N/A</v>
      </c>
      <c r="I960" s="142" t="e">
        <f>VLOOKUP(B960,MODALIDADE_1!A:G,7,FALSE)</f>
        <v>#N/A</v>
      </c>
      <c r="J960" s="106" t="e">
        <f>VLOOKUP(Tabela410[[#This Row],[Proposta de Referência]],SIMP_M1!A:K,9,FALSE)</f>
        <v>#VALUE!</v>
      </c>
      <c r="K960" s="106" t="e">
        <f>VLOOKUP(Tabela410[[#This Row],[Proposta de Referência]],SIMP_M1!A:K,8,FALSE)</f>
        <v>#VALUE!</v>
      </c>
      <c r="L960" s="107" t="e">
        <f t="shared" si="64"/>
        <v>#VALUE!</v>
      </c>
      <c r="M960" s="107" t="e">
        <f t="shared" si="65"/>
        <v>#VALUE!</v>
      </c>
      <c r="N960" s="142" t="e">
        <f t="shared" si="66"/>
        <v>#VALUE!</v>
      </c>
      <c r="O960" s="142" t="e">
        <f t="shared" si="67"/>
        <v>#N/A</v>
      </c>
      <c r="P960" s="24" t="str">
        <f>IFERROR(VLOOKUP(O960,HOSPITAIS_COM_DIVIDAS!A:E,5,FALSE),"")</f>
        <v/>
      </c>
    </row>
    <row r="961" spans="1:16" x14ac:dyDescent="0.25">
      <c r="A961" s="52" t="e">
        <f>Tabela410[[#This Row],[Status da Proposta]]</f>
        <v>#VALUE!</v>
      </c>
      <c r="B961" s="143">
        <f>MODALIDADE_1!A961</f>
        <v>0</v>
      </c>
      <c r="C961" s="142" t="e">
        <f>VLOOKUP(B961,MODALIDADE_1!A:B,2,FALSE)</f>
        <v>#N/A</v>
      </c>
      <c r="D961" s="142"/>
      <c r="E961" s="94" t="e">
        <f>VLOOKUP(B961,MODALIDADE_1!A:E,5,FALSE)</f>
        <v>#N/A</v>
      </c>
      <c r="F961" s="95" t="e">
        <f>VLOOKUP(B961,MODALIDADE_1!A:C,3,FALSE)</f>
        <v>#N/A</v>
      </c>
      <c r="G961" s="142" t="e">
        <f>VLOOKUP(B961,MODALIDADE_1!A:G,4,FALSE)</f>
        <v>#N/A</v>
      </c>
      <c r="H961" s="142" t="e">
        <f>VLOOKUP(B961,MODALIDADE_1!A:G,6,FALSE)</f>
        <v>#N/A</v>
      </c>
      <c r="I961" s="142" t="e">
        <f>VLOOKUP(B961,MODALIDADE_1!A:G,7,FALSE)</f>
        <v>#N/A</v>
      </c>
      <c r="J961" s="106" t="e">
        <f>VLOOKUP(Tabela410[[#This Row],[Proposta de Referência]],SIMP_M1!A:K,9,FALSE)</f>
        <v>#VALUE!</v>
      </c>
      <c r="K961" s="106" t="e">
        <f>VLOOKUP(Tabela410[[#This Row],[Proposta de Referência]],SIMP_M1!A:K,8,FALSE)</f>
        <v>#VALUE!</v>
      </c>
      <c r="L961" s="107" t="e">
        <f t="shared" si="64"/>
        <v>#VALUE!</v>
      </c>
      <c r="M961" s="107" t="e">
        <f t="shared" si="65"/>
        <v>#VALUE!</v>
      </c>
      <c r="N961" s="142" t="e">
        <f t="shared" si="66"/>
        <v>#VALUE!</v>
      </c>
      <c r="O961" s="142" t="e">
        <f t="shared" si="67"/>
        <v>#N/A</v>
      </c>
      <c r="P961" s="24" t="str">
        <f>IFERROR(VLOOKUP(O961,HOSPITAIS_COM_DIVIDAS!A:E,5,FALSE),"")</f>
        <v/>
      </c>
    </row>
    <row r="962" spans="1:16" x14ac:dyDescent="0.25">
      <c r="A962" s="52" t="e">
        <f>Tabela410[[#This Row],[Status da Proposta]]</f>
        <v>#VALUE!</v>
      </c>
      <c r="B962" s="143">
        <f>MODALIDADE_1!A962</f>
        <v>0</v>
      </c>
      <c r="C962" s="142" t="e">
        <f>VLOOKUP(B962,MODALIDADE_1!A:B,2,FALSE)</f>
        <v>#N/A</v>
      </c>
      <c r="D962" s="142"/>
      <c r="E962" s="94" t="e">
        <f>VLOOKUP(B962,MODALIDADE_1!A:E,5,FALSE)</f>
        <v>#N/A</v>
      </c>
      <c r="F962" s="95" t="e">
        <f>VLOOKUP(B962,MODALIDADE_1!A:C,3,FALSE)</f>
        <v>#N/A</v>
      </c>
      <c r="G962" s="142" t="e">
        <f>VLOOKUP(B962,MODALIDADE_1!A:G,4,FALSE)</f>
        <v>#N/A</v>
      </c>
      <c r="H962" s="142" t="e">
        <f>VLOOKUP(B962,MODALIDADE_1!A:G,6,FALSE)</f>
        <v>#N/A</v>
      </c>
      <c r="I962" s="142" t="e">
        <f>VLOOKUP(B962,MODALIDADE_1!A:G,7,FALSE)</f>
        <v>#N/A</v>
      </c>
      <c r="J962" s="106" t="e">
        <f>VLOOKUP(Tabela410[[#This Row],[Proposta de Referência]],SIMP_M1!A:K,9,FALSE)</f>
        <v>#VALUE!</v>
      </c>
      <c r="K962" s="106" t="e">
        <f>VLOOKUP(Tabela410[[#This Row],[Proposta de Referência]],SIMP_M1!A:K,8,FALSE)</f>
        <v>#VALUE!</v>
      </c>
      <c r="L962" s="107" t="e">
        <f t="shared" si="64"/>
        <v>#VALUE!</v>
      </c>
      <c r="M962" s="107" t="e">
        <f t="shared" si="65"/>
        <v>#VALUE!</v>
      </c>
      <c r="N962" s="142" t="e">
        <f t="shared" si="66"/>
        <v>#VALUE!</v>
      </c>
      <c r="O962" s="142" t="e">
        <f t="shared" si="67"/>
        <v>#N/A</v>
      </c>
      <c r="P962" s="24" t="str">
        <f>IFERROR(VLOOKUP(O962,HOSPITAIS_COM_DIVIDAS!A:E,5,FALSE),"")</f>
        <v/>
      </c>
    </row>
    <row r="963" spans="1:16" x14ac:dyDescent="0.25">
      <c r="A963" s="52" t="e">
        <f>Tabela410[[#This Row],[Status da Proposta]]</f>
        <v>#VALUE!</v>
      </c>
      <c r="B963" s="143">
        <f>MODALIDADE_1!A963</f>
        <v>0</v>
      </c>
      <c r="C963" s="142" t="e">
        <f>VLOOKUP(B963,MODALIDADE_1!A:B,2,FALSE)</f>
        <v>#N/A</v>
      </c>
      <c r="D963" s="142"/>
      <c r="E963" s="94" t="e">
        <f>VLOOKUP(B963,MODALIDADE_1!A:E,5,FALSE)</f>
        <v>#N/A</v>
      </c>
      <c r="F963" s="95" t="e">
        <f>VLOOKUP(B963,MODALIDADE_1!A:C,3,FALSE)</f>
        <v>#N/A</v>
      </c>
      <c r="G963" s="142" t="e">
        <f>VLOOKUP(B963,MODALIDADE_1!A:G,4,FALSE)</f>
        <v>#N/A</v>
      </c>
      <c r="H963" s="142" t="e">
        <f>VLOOKUP(B963,MODALIDADE_1!A:G,6,FALSE)</f>
        <v>#N/A</v>
      </c>
      <c r="I963" s="142" t="e">
        <f>VLOOKUP(B963,MODALIDADE_1!A:G,7,FALSE)</f>
        <v>#N/A</v>
      </c>
      <c r="J963" s="106" t="e">
        <f>VLOOKUP(Tabela410[[#This Row],[Proposta de Referência]],SIMP_M1!A:K,9,FALSE)</f>
        <v>#VALUE!</v>
      </c>
      <c r="K963" s="106" t="e">
        <f>VLOOKUP(Tabela410[[#This Row],[Proposta de Referência]],SIMP_M1!A:K,8,FALSE)</f>
        <v>#VALUE!</v>
      </c>
      <c r="L963" s="107" t="e">
        <f t="shared" si="64"/>
        <v>#VALUE!</v>
      </c>
      <c r="M963" s="107" t="e">
        <f t="shared" si="65"/>
        <v>#VALUE!</v>
      </c>
      <c r="N963" s="142" t="e">
        <f t="shared" si="66"/>
        <v>#VALUE!</v>
      </c>
      <c r="O963" s="142" t="e">
        <f t="shared" si="67"/>
        <v>#N/A</v>
      </c>
      <c r="P963" s="24" t="str">
        <f>IFERROR(VLOOKUP(O963,HOSPITAIS_COM_DIVIDAS!A:E,5,FALSE),"")</f>
        <v/>
      </c>
    </row>
    <row r="964" spans="1:16" x14ac:dyDescent="0.25">
      <c r="A964" s="52" t="e">
        <f>Tabela410[[#This Row],[Status da Proposta]]</f>
        <v>#VALUE!</v>
      </c>
      <c r="B964" s="143">
        <f>MODALIDADE_1!A964</f>
        <v>0</v>
      </c>
      <c r="C964" s="142" t="e">
        <f>VLOOKUP(B964,MODALIDADE_1!A:B,2,FALSE)</f>
        <v>#N/A</v>
      </c>
      <c r="D964" s="142"/>
      <c r="E964" s="94" t="e">
        <f>VLOOKUP(B964,MODALIDADE_1!A:E,5,FALSE)</f>
        <v>#N/A</v>
      </c>
      <c r="F964" s="95" t="e">
        <f>VLOOKUP(B964,MODALIDADE_1!A:C,3,FALSE)</f>
        <v>#N/A</v>
      </c>
      <c r="G964" s="142" t="e">
        <f>VLOOKUP(B964,MODALIDADE_1!A:G,4,FALSE)</f>
        <v>#N/A</v>
      </c>
      <c r="H964" s="142" t="e">
        <f>VLOOKUP(B964,MODALIDADE_1!A:G,6,FALSE)</f>
        <v>#N/A</v>
      </c>
      <c r="I964" s="142" t="e">
        <f>VLOOKUP(B964,MODALIDADE_1!A:G,7,FALSE)</f>
        <v>#N/A</v>
      </c>
      <c r="J964" s="106" t="e">
        <f>VLOOKUP(Tabela410[[#This Row],[Proposta de Referência]],SIMP_M1!A:K,9,FALSE)</f>
        <v>#VALUE!</v>
      </c>
      <c r="K964" s="106" t="e">
        <f>VLOOKUP(Tabela410[[#This Row],[Proposta de Referência]],SIMP_M1!A:K,8,FALSE)</f>
        <v>#VALUE!</v>
      </c>
      <c r="L964" s="107" t="e">
        <f t="shared" si="64"/>
        <v>#VALUE!</v>
      </c>
      <c r="M964" s="107" t="e">
        <f t="shared" si="65"/>
        <v>#VALUE!</v>
      </c>
      <c r="N964" s="142" t="e">
        <f t="shared" si="66"/>
        <v>#VALUE!</v>
      </c>
      <c r="O964" s="142" t="e">
        <f t="shared" si="67"/>
        <v>#N/A</v>
      </c>
      <c r="P964" s="24" t="str">
        <f>IFERROR(VLOOKUP(O964,HOSPITAIS_COM_DIVIDAS!A:E,5,FALSE),"")</f>
        <v/>
      </c>
    </row>
    <row r="965" spans="1:16" x14ac:dyDescent="0.25">
      <c r="A965" s="52" t="e">
        <f>Tabela410[[#This Row],[Status da Proposta]]</f>
        <v>#VALUE!</v>
      </c>
      <c r="B965" s="143">
        <f>MODALIDADE_1!A965</f>
        <v>0</v>
      </c>
      <c r="C965" s="142" t="e">
        <f>VLOOKUP(B965,MODALIDADE_1!A:B,2,FALSE)</f>
        <v>#N/A</v>
      </c>
      <c r="D965" s="142"/>
      <c r="E965" s="94" t="e">
        <f>VLOOKUP(B965,MODALIDADE_1!A:E,5,FALSE)</f>
        <v>#N/A</v>
      </c>
      <c r="F965" s="95" t="e">
        <f>VLOOKUP(B965,MODALIDADE_1!A:C,3,FALSE)</f>
        <v>#N/A</v>
      </c>
      <c r="G965" s="142" t="e">
        <f>VLOOKUP(B965,MODALIDADE_1!A:G,4,FALSE)</f>
        <v>#N/A</v>
      </c>
      <c r="H965" s="142" t="e">
        <f>VLOOKUP(B965,MODALIDADE_1!A:G,6,FALSE)</f>
        <v>#N/A</v>
      </c>
      <c r="I965" s="142" t="e">
        <f>VLOOKUP(B965,MODALIDADE_1!A:G,7,FALSE)</f>
        <v>#N/A</v>
      </c>
      <c r="J965" s="106" t="e">
        <f>VLOOKUP(Tabela410[[#This Row],[Proposta de Referência]],SIMP_M1!A:K,9,FALSE)</f>
        <v>#VALUE!</v>
      </c>
      <c r="K965" s="106" t="e">
        <f>VLOOKUP(Tabela410[[#This Row],[Proposta de Referência]],SIMP_M1!A:K,8,FALSE)</f>
        <v>#VALUE!</v>
      </c>
      <c r="L965" s="107" t="e">
        <f t="shared" si="64"/>
        <v>#VALUE!</v>
      </c>
      <c r="M965" s="107" t="e">
        <f t="shared" si="65"/>
        <v>#VALUE!</v>
      </c>
      <c r="N965" s="142" t="e">
        <f t="shared" si="66"/>
        <v>#VALUE!</v>
      </c>
      <c r="O965" s="142" t="e">
        <f t="shared" si="67"/>
        <v>#N/A</v>
      </c>
      <c r="P965" s="24" t="str">
        <f>IFERROR(VLOOKUP(O965,HOSPITAIS_COM_DIVIDAS!A:E,5,FALSE),"")</f>
        <v/>
      </c>
    </row>
    <row r="966" spans="1:16" x14ac:dyDescent="0.25">
      <c r="A966" s="52" t="e">
        <f>Tabela410[[#This Row],[Status da Proposta]]</f>
        <v>#VALUE!</v>
      </c>
      <c r="B966" s="143">
        <f>MODALIDADE_1!A966</f>
        <v>0</v>
      </c>
      <c r="C966" s="142" t="e">
        <f>VLOOKUP(B966,MODALIDADE_1!A:B,2,FALSE)</f>
        <v>#N/A</v>
      </c>
      <c r="D966" s="142"/>
      <c r="E966" s="94" t="e">
        <f>VLOOKUP(B966,MODALIDADE_1!A:E,5,FALSE)</f>
        <v>#N/A</v>
      </c>
      <c r="F966" s="95" t="e">
        <f>VLOOKUP(B966,MODALIDADE_1!A:C,3,FALSE)</f>
        <v>#N/A</v>
      </c>
      <c r="G966" s="142" t="e">
        <f>VLOOKUP(B966,MODALIDADE_1!A:G,4,FALSE)</f>
        <v>#N/A</v>
      </c>
      <c r="H966" s="142" t="e">
        <f>VLOOKUP(B966,MODALIDADE_1!A:G,6,FALSE)</f>
        <v>#N/A</v>
      </c>
      <c r="I966" s="142" t="e">
        <f>VLOOKUP(B966,MODALIDADE_1!A:G,7,FALSE)</f>
        <v>#N/A</v>
      </c>
      <c r="J966" s="106" t="e">
        <f>VLOOKUP(Tabela410[[#This Row],[Proposta de Referência]],SIMP_M1!A:K,9,FALSE)</f>
        <v>#VALUE!</v>
      </c>
      <c r="K966" s="106" t="e">
        <f>VLOOKUP(Tabela410[[#This Row],[Proposta de Referência]],SIMP_M1!A:K,8,FALSE)</f>
        <v>#VALUE!</v>
      </c>
      <c r="L966" s="107" t="e">
        <f t="shared" si="64"/>
        <v>#VALUE!</v>
      </c>
      <c r="M966" s="107" t="e">
        <f t="shared" si="65"/>
        <v>#VALUE!</v>
      </c>
      <c r="N966" s="142" t="e">
        <f t="shared" si="66"/>
        <v>#VALUE!</v>
      </c>
      <c r="O966" s="142" t="e">
        <f t="shared" si="67"/>
        <v>#N/A</v>
      </c>
      <c r="P966" s="24" t="str">
        <f>IFERROR(VLOOKUP(O966,HOSPITAIS_COM_DIVIDAS!A:E,5,FALSE),"")</f>
        <v/>
      </c>
    </row>
    <row r="967" spans="1:16" x14ac:dyDescent="0.25">
      <c r="A967" s="52" t="e">
        <f>Tabela410[[#This Row],[Status da Proposta]]</f>
        <v>#VALUE!</v>
      </c>
      <c r="B967" s="143">
        <f>MODALIDADE_1!A967</f>
        <v>0</v>
      </c>
      <c r="C967" s="142" t="e">
        <f>VLOOKUP(B967,MODALIDADE_1!A:B,2,FALSE)</f>
        <v>#N/A</v>
      </c>
      <c r="D967" s="142"/>
      <c r="E967" s="94" t="e">
        <f>VLOOKUP(B967,MODALIDADE_1!A:E,5,FALSE)</f>
        <v>#N/A</v>
      </c>
      <c r="F967" s="95" t="e">
        <f>VLOOKUP(B967,MODALIDADE_1!A:C,3,FALSE)</f>
        <v>#N/A</v>
      </c>
      <c r="G967" s="142" t="e">
        <f>VLOOKUP(B967,MODALIDADE_1!A:G,4,FALSE)</f>
        <v>#N/A</v>
      </c>
      <c r="H967" s="142" t="e">
        <f>VLOOKUP(B967,MODALIDADE_1!A:G,6,FALSE)</f>
        <v>#N/A</v>
      </c>
      <c r="I967" s="142" t="e">
        <f>VLOOKUP(B967,MODALIDADE_1!A:G,7,FALSE)</f>
        <v>#N/A</v>
      </c>
      <c r="J967" s="106" t="e">
        <f>VLOOKUP(Tabela410[[#This Row],[Proposta de Referência]],SIMP_M1!A:K,9,FALSE)</f>
        <v>#VALUE!</v>
      </c>
      <c r="K967" s="106" t="e">
        <f>VLOOKUP(Tabela410[[#This Row],[Proposta de Referência]],SIMP_M1!A:K,8,FALSE)</f>
        <v>#VALUE!</v>
      </c>
      <c r="L967" s="107" t="e">
        <f t="shared" si="64"/>
        <v>#VALUE!</v>
      </c>
      <c r="M967" s="107" t="e">
        <f t="shared" si="65"/>
        <v>#VALUE!</v>
      </c>
      <c r="N967" s="142" t="e">
        <f t="shared" si="66"/>
        <v>#VALUE!</v>
      </c>
      <c r="O967" s="142" t="e">
        <f t="shared" si="67"/>
        <v>#N/A</v>
      </c>
      <c r="P967" s="24" t="str">
        <f>IFERROR(VLOOKUP(O967,HOSPITAIS_COM_DIVIDAS!A:E,5,FALSE),"")</f>
        <v/>
      </c>
    </row>
    <row r="968" spans="1:16" x14ac:dyDescent="0.25">
      <c r="A968" s="52" t="e">
        <f>Tabela410[[#This Row],[Status da Proposta]]</f>
        <v>#VALUE!</v>
      </c>
      <c r="B968" s="143">
        <f>MODALIDADE_1!A968</f>
        <v>0</v>
      </c>
      <c r="C968" s="142" t="e">
        <f>VLOOKUP(B968,MODALIDADE_1!A:B,2,FALSE)</f>
        <v>#N/A</v>
      </c>
      <c r="D968" s="142"/>
      <c r="E968" s="94" t="e">
        <f>VLOOKUP(B968,MODALIDADE_1!A:E,5,FALSE)</f>
        <v>#N/A</v>
      </c>
      <c r="F968" s="95" t="e">
        <f>VLOOKUP(B968,MODALIDADE_1!A:C,3,FALSE)</f>
        <v>#N/A</v>
      </c>
      <c r="G968" s="142" t="e">
        <f>VLOOKUP(B968,MODALIDADE_1!A:G,4,FALSE)</f>
        <v>#N/A</v>
      </c>
      <c r="H968" s="142" t="e">
        <f>VLOOKUP(B968,MODALIDADE_1!A:G,6,FALSE)</f>
        <v>#N/A</v>
      </c>
      <c r="I968" s="142" t="e">
        <f>VLOOKUP(B968,MODALIDADE_1!A:G,7,FALSE)</f>
        <v>#N/A</v>
      </c>
      <c r="J968" s="106" t="e">
        <f>VLOOKUP(Tabela410[[#This Row],[Proposta de Referência]],SIMP_M1!A:K,9,FALSE)</f>
        <v>#VALUE!</v>
      </c>
      <c r="K968" s="106" t="e">
        <f>VLOOKUP(Tabela410[[#This Row],[Proposta de Referência]],SIMP_M1!A:K,8,FALSE)</f>
        <v>#VALUE!</v>
      </c>
      <c r="L968" s="107" t="e">
        <f t="shared" si="64"/>
        <v>#VALUE!</v>
      </c>
      <c r="M968" s="107" t="e">
        <f t="shared" si="65"/>
        <v>#VALUE!</v>
      </c>
      <c r="N968" s="142" t="e">
        <f t="shared" si="66"/>
        <v>#VALUE!</v>
      </c>
      <c r="O968" s="142" t="e">
        <f t="shared" si="67"/>
        <v>#N/A</v>
      </c>
      <c r="P968" s="24" t="str">
        <f>IFERROR(VLOOKUP(O968,HOSPITAIS_COM_DIVIDAS!A:E,5,FALSE),"")</f>
        <v/>
      </c>
    </row>
    <row r="969" spans="1:16" x14ac:dyDescent="0.25">
      <c r="A969" s="52" t="e">
        <f>Tabela410[[#This Row],[Status da Proposta]]</f>
        <v>#VALUE!</v>
      </c>
      <c r="B969" s="143">
        <f>MODALIDADE_1!A969</f>
        <v>0</v>
      </c>
      <c r="C969" s="142" t="e">
        <f>VLOOKUP(B969,MODALIDADE_1!A:B,2,FALSE)</f>
        <v>#N/A</v>
      </c>
      <c r="D969" s="142"/>
      <c r="E969" s="94" t="e">
        <f>VLOOKUP(B969,MODALIDADE_1!A:E,5,FALSE)</f>
        <v>#N/A</v>
      </c>
      <c r="F969" s="95" t="e">
        <f>VLOOKUP(B969,MODALIDADE_1!A:C,3,FALSE)</f>
        <v>#N/A</v>
      </c>
      <c r="G969" s="142" t="e">
        <f>VLOOKUP(B969,MODALIDADE_1!A:G,4,FALSE)</f>
        <v>#N/A</v>
      </c>
      <c r="H969" s="142" t="e">
        <f>VLOOKUP(B969,MODALIDADE_1!A:G,6,FALSE)</f>
        <v>#N/A</v>
      </c>
      <c r="I969" s="142" t="e">
        <f>VLOOKUP(B969,MODALIDADE_1!A:G,7,FALSE)</f>
        <v>#N/A</v>
      </c>
      <c r="J969" s="106" t="e">
        <f>VLOOKUP(Tabela410[[#This Row],[Proposta de Referência]],SIMP_M1!A:K,9,FALSE)</f>
        <v>#VALUE!</v>
      </c>
      <c r="K969" s="106" t="e">
        <f>VLOOKUP(Tabela410[[#This Row],[Proposta de Referência]],SIMP_M1!A:K,8,FALSE)</f>
        <v>#VALUE!</v>
      </c>
      <c r="L969" s="107" t="e">
        <f t="shared" si="64"/>
        <v>#VALUE!</v>
      </c>
      <c r="M969" s="107" t="e">
        <f t="shared" si="65"/>
        <v>#VALUE!</v>
      </c>
      <c r="N969" s="142" t="e">
        <f t="shared" si="66"/>
        <v>#VALUE!</v>
      </c>
      <c r="O969" s="142" t="e">
        <f t="shared" si="67"/>
        <v>#N/A</v>
      </c>
      <c r="P969" s="24" t="str">
        <f>IFERROR(VLOOKUP(O969,HOSPITAIS_COM_DIVIDAS!A:E,5,FALSE),"")</f>
        <v/>
      </c>
    </row>
    <row r="970" spans="1:16" x14ac:dyDescent="0.25">
      <c r="A970" s="52" t="e">
        <f>Tabela410[[#This Row],[Status da Proposta]]</f>
        <v>#VALUE!</v>
      </c>
      <c r="B970" s="143">
        <f>MODALIDADE_1!A970</f>
        <v>0</v>
      </c>
      <c r="C970" s="142" t="e">
        <f>VLOOKUP(B970,MODALIDADE_1!A:B,2,FALSE)</f>
        <v>#N/A</v>
      </c>
      <c r="D970" s="142"/>
      <c r="E970" s="94" t="e">
        <f>VLOOKUP(B970,MODALIDADE_1!A:E,5,FALSE)</f>
        <v>#N/A</v>
      </c>
      <c r="F970" s="95" t="e">
        <f>VLOOKUP(B970,MODALIDADE_1!A:C,3,FALSE)</f>
        <v>#N/A</v>
      </c>
      <c r="G970" s="142" t="e">
        <f>VLOOKUP(B970,MODALIDADE_1!A:G,4,FALSE)</f>
        <v>#N/A</v>
      </c>
      <c r="H970" s="142" t="e">
        <f>VLOOKUP(B970,MODALIDADE_1!A:G,6,FALSE)</f>
        <v>#N/A</v>
      </c>
      <c r="I970" s="142" t="e">
        <f>VLOOKUP(B970,MODALIDADE_1!A:G,7,FALSE)</f>
        <v>#N/A</v>
      </c>
      <c r="J970" s="106" t="e">
        <f>VLOOKUP(Tabela410[[#This Row],[Proposta de Referência]],SIMP_M1!A:K,9,FALSE)</f>
        <v>#VALUE!</v>
      </c>
      <c r="K970" s="106" t="e">
        <f>VLOOKUP(Tabela410[[#This Row],[Proposta de Referência]],SIMP_M1!A:K,8,FALSE)</f>
        <v>#VALUE!</v>
      </c>
      <c r="L970" s="107" t="e">
        <f t="shared" si="64"/>
        <v>#VALUE!</v>
      </c>
      <c r="M970" s="107" t="e">
        <f t="shared" si="65"/>
        <v>#VALUE!</v>
      </c>
      <c r="N970" s="142" t="e">
        <f t="shared" si="66"/>
        <v>#VALUE!</v>
      </c>
      <c r="O970" s="142" t="e">
        <f t="shared" si="67"/>
        <v>#N/A</v>
      </c>
      <c r="P970" s="24" t="str">
        <f>IFERROR(VLOOKUP(O970,HOSPITAIS_COM_DIVIDAS!A:E,5,FALSE),"")</f>
        <v/>
      </c>
    </row>
    <row r="971" spans="1:16" x14ac:dyDescent="0.25">
      <c r="A971" s="52" t="e">
        <f>Tabela410[[#This Row],[Status da Proposta]]</f>
        <v>#VALUE!</v>
      </c>
      <c r="B971" s="143">
        <f>MODALIDADE_1!A971</f>
        <v>0</v>
      </c>
      <c r="C971" s="142" t="e">
        <f>VLOOKUP(B971,MODALIDADE_1!A:B,2,FALSE)</f>
        <v>#N/A</v>
      </c>
      <c r="D971" s="142"/>
      <c r="E971" s="94" t="e">
        <f>VLOOKUP(B971,MODALIDADE_1!A:E,5,FALSE)</f>
        <v>#N/A</v>
      </c>
      <c r="F971" s="95" t="e">
        <f>VLOOKUP(B971,MODALIDADE_1!A:C,3,FALSE)</f>
        <v>#N/A</v>
      </c>
      <c r="G971" s="142" t="e">
        <f>VLOOKUP(B971,MODALIDADE_1!A:G,4,FALSE)</f>
        <v>#N/A</v>
      </c>
      <c r="H971" s="142" t="e">
        <f>VLOOKUP(B971,MODALIDADE_1!A:G,6,FALSE)</f>
        <v>#N/A</v>
      </c>
      <c r="I971" s="142" t="e">
        <f>VLOOKUP(B971,MODALIDADE_1!A:G,7,FALSE)</f>
        <v>#N/A</v>
      </c>
      <c r="J971" s="106" t="e">
        <f>VLOOKUP(Tabela410[[#This Row],[Proposta de Referência]],SIMP_M1!A:K,9,FALSE)</f>
        <v>#VALUE!</v>
      </c>
      <c r="K971" s="106" t="e">
        <f>VLOOKUP(Tabela410[[#This Row],[Proposta de Referência]],SIMP_M1!A:K,8,FALSE)</f>
        <v>#VALUE!</v>
      </c>
      <c r="L971" s="107" t="e">
        <f t="shared" si="64"/>
        <v>#VALUE!</v>
      </c>
      <c r="M971" s="107" t="e">
        <f t="shared" si="65"/>
        <v>#VALUE!</v>
      </c>
      <c r="N971" s="142" t="e">
        <f t="shared" si="66"/>
        <v>#VALUE!</v>
      </c>
      <c r="O971" s="142" t="e">
        <f t="shared" si="67"/>
        <v>#N/A</v>
      </c>
      <c r="P971" s="24" t="str">
        <f>IFERROR(VLOOKUP(O971,HOSPITAIS_COM_DIVIDAS!A:E,5,FALSE),"")</f>
        <v/>
      </c>
    </row>
    <row r="972" spans="1:16" x14ac:dyDescent="0.25">
      <c r="A972" s="52" t="e">
        <f>Tabela410[[#This Row],[Status da Proposta]]</f>
        <v>#VALUE!</v>
      </c>
      <c r="B972" s="143">
        <f>MODALIDADE_1!A972</f>
        <v>0</v>
      </c>
      <c r="C972" s="142" t="e">
        <f>VLOOKUP(B972,MODALIDADE_1!A:B,2,FALSE)</f>
        <v>#N/A</v>
      </c>
      <c r="D972" s="142"/>
      <c r="E972" s="94" t="e">
        <f>VLOOKUP(B972,MODALIDADE_1!A:E,5,FALSE)</f>
        <v>#N/A</v>
      </c>
      <c r="F972" s="95" t="e">
        <f>VLOOKUP(B972,MODALIDADE_1!A:C,3,FALSE)</f>
        <v>#N/A</v>
      </c>
      <c r="G972" s="142" t="e">
        <f>VLOOKUP(B972,MODALIDADE_1!A:G,4,FALSE)</f>
        <v>#N/A</v>
      </c>
      <c r="H972" s="142" t="e">
        <f>VLOOKUP(B972,MODALIDADE_1!A:G,6,FALSE)</f>
        <v>#N/A</v>
      </c>
      <c r="I972" s="142" t="e">
        <f>VLOOKUP(B972,MODALIDADE_1!A:G,7,FALSE)</f>
        <v>#N/A</v>
      </c>
      <c r="J972" s="106" t="e">
        <f>VLOOKUP(Tabela410[[#This Row],[Proposta de Referência]],SIMP_M1!A:K,9,FALSE)</f>
        <v>#VALUE!</v>
      </c>
      <c r="K972" s="106" t="e">
        <f>VLOOKUP(Tabela410[[#This Row],[Proposta de Referência]],SIMP_M1!A:K,8,FALSE)</f>
        <v>#VALUE!</v>
      </c>
      <c r="L972" s="107" t="e">
        <f t="shared" si="64"/>
        <v>#VALUE!</v>
      </c>
      <c r="M972" s="107" t="e">
        <f t="shared" si="65"/>
        <v>#VALUE!</v>
      </c>
      <c r="N972" s="142" t="e">
        <f t="shared" si="66"/>
        <v>#VALUE!</v>
      </c>
      <c r="O972" s="142" t="e">
        <f t="shared" si="67"/>
        <v>#N/A</v>
      </c>
      <c r="P972" s="24" t="str">
        <f>IFERROR(VLOOKUP(O972,HOSPITAIS_COM_DIVIDAS!A:E,5,FALSE),"")</f>
        <v/>
      </c>
    </row>
    <row r="973" spans="1:16" x14ac:dyDescent="0.25">
      <c r="A973" s="52" t="e">
        <f>Tabela410[[#This Row],[Status da Proposta]]</f>
        <v>#VALUE!</v>
      </c>
      <c r="B973" s="143">
        <f>MODALIDADE_1!A973</f>
        <v>0</v>
      </c>
      <c r="C973" s="142" t="e">
        <f>VLOOKUP(B973,MODALIDADE_1!A:B,2,FALSE)</f>
        <v>#N/A</v>
      </c>
      <c r="D973" s="142"/>
      <c r="E973" s="94" t="e">
        <f>VLOOKUP(B973,MODALIDADE_1!A:E,5,FALSE)</f>
        <v>#N/A</v>
      </c>
      <c r="F973" s="95" t="e">
        <f>VLOOKUP(B973,MODALIDADE_1!A:C,3,FALSE)</f>
        <v>#N/A</v>
      </c>
      <c r="G973" s="142" t="e">
        <f>VLOOKUP(B973,MODALIDADE_1!A:G,4,FALSE)</f>
        <v>#N/A</v>
      </c>
      <c r="H973" s="142" t="e">
        <f>VLOOKUP(B973,MODALIDADE_1!A:G,6,FALSE)</f>
        <v>#N/A</v>
      </c>
      <c r="I973" s="142" t="e">
        <f>VLOOKUP(B973,MODALIDADE_1!A:G,7,FALSE)</f>
        <v>#N/A</v>
      </c>
      <c r="J973" s="106" t="e">
        <f>VLOOKUP(Tabela410[[#This Row],[Proposta de Referência]],SIMP_M1!A:K,9,FALSE)</f>
        <v>#VALUE!</v>
      </c>
      <c r="K973" s="106" t="e">
        <f>VLOOKUP(Tabela410[[#This Row],[Proposta de Referência]],SIMP_M1!A:K,8,FALSE)</f>
        <v>#VALUE!</v>
      </c>
      <c r="L973" s="107" t="e">
        <f t="shared" si="64"/>
        <v>#VALUE!</v>
      </c>
      <c r="M973" s="107" t="e">
        <f t="shared" si="65"/>
        <v>#VALUE!</v>
      </c>
      <c r="N973" s="142" t="e">
        <f t="shared" si="66"/>
        <v>#VALUE!</v>
      </c>
      <c r="O973" s="142" t="e">
        <f t="shared" si="67"/>
        <v>#N/A</v>
      </c>
      <c r="P973" s="24" t="str">
        <f>IFERROR(VLOOKUP(O973,HOSPITAIS_COM_DIVIDAS!A:E,5,FALSE),"")</f>
        <v/>
      </c>
    </row>
    <row r="974" spans="1:16" x14ac:dyDescent="0.25">
      <c r="A974" s="52" t="e">
        <f>Tabela410[[#This Row],[Status da Proposta]]</f>
        <v>#VALUE!</v>
      </c>
      <c r="B974" s="143">
        <f>MODALIDADE_1!A974</f>
        <v>0</v>
      </c>
      <c r="C974" s="142" t="e">
        <f>VLOOKUP(B974,MODALIDADE_1!A:B,2,FALSE)</f>
        <v>#N/A</v>
      </c>
      <c r="D974" s="142"/>
      <c r="E974" s="94" t="e">
        <f>VLOOKUP(B974,MODALIDADE_1!A:E,5,FALSE)</f>
        <v>#N/A</v>
      </c>
      <c r="F974" s="95" t="e">
        <f>VLOOKUP(B974,MODALIDADE_1!A:C,3,FALSE)</f>
        <v>#N/A</v>
      </c>
      <c r="G974" s="142" t="e">
        <f>VLOOKUP(B974,MODALIDADE_1!A:G,4,FALSE)</f>
        <v>#N/A</v>
      </c>
      <c r="H974" s="142" t="e">
        <f>VLOOKUP(B974,MODALIDADE_1!A:G,6,FALSE)</f>
        <v>#N/A</v>
      </c>
      <c r="I974" s="142" t="e">
        <f>VLOOKUP(B974,MODALIDADE_1!A:G,7,FALSE)</f>
        <v>#N/A</v>
      </c>
      <c r="J974" s="106" t="e">
        <f>VLOOKUP(Tabela410[[#This Row],[Proposta de Referência]],SIMP_M1!A:K,9,FALSE)</f>
        <v>#VALUE!</v>
      </c>
      <c r="K974" s="106" t="e">
        <f>VLOOKUP(Tabela410[[#This Row],[Proposta de Referência]],SIMP_M1!A:K,8,FALSE)</f>
        <v>#VALUE!</v>
      </c>
      <c r="L974" s="107" t="e">
        <f t="shared" si="64"/>
        <v>#VALUE!</v>
      </c>
      <c r="M974" s="107" t="e">
        <f t="shared" si="65"/>
        <v>#VALUE!</v>
      </c>
      <c r="N974" s="142" t="e">
        <f t="shared" si="66"/>
        <v>#VALUE!</v>
      </c>
      <c r="O974" s="142" t="e">
        <f t="shared" si="67"/>
        <v>#N/A</v>
      </c>
      <c r="P974" s="24" t="str">
        <f>IFERROR(VLOOKUP(O974,HOSPITAIS_COM_DIVIDAS!A:E,5,FALSE),"")</f>
        <v/>
      </c>
    </row>
    <row r="975" spans="1:16" x14ac:dyDescent="0.25">
      <c r="A975" s="52" t="e">
        <f>Tabela410[[#This Row],[Status da Proposta]]</f>
        <v>#VALUE!</v>
      </c>
      <c r="B975" s="143">
        <f>MODALIDADE_1!A975</f>
        <v>0</v>
      </c>
      <c r="C975" s="142" t="e">
        <f>VLOOKUP(B975,MODALIDADE_1!A:B,2,FALSE)</f>
        <v>#N/A</v>
      </c>
      <c r="D975" s="142"/>
      <c r="E975" s="94" t="e">
        <f>VLOOKUP(B975,MODALIDADE_1!A:E,5,FALSE)</f>
        <v>#N/A</v>
      </c>
      <c r="F975" s="95" t="e">
        <f>VLOOKUP(B975,MODALIDADE_1!A:C,3,FALSE)</f>
        <v>#N/A</v>
      </c>
      <c r="G975" s="142" t="e">
        <f>VLOOKUP(B975,MODALIDADE_1!A:G,4,FALSE)</f>
        <v>#N/A</v>
      </c>
      <c r="H975" s="142" t="e">
        <f>VLOOKUP(B975,MODALIDADE_1!A:G,6,FALSE)</f>
        <v>#N/A</v>
      </c>
      <c r="I975" s="142" t="e">
        <f>VLOOKUP(B975,MODALIDADE_1!A:G,7,FALSE)</f>
        <v>#N/A</v>
      </c>
      <c r="J975" s="106" t="e">
        <f>VLOOKUP(Tabela410[[#This Row],[Proposta de Referência]],SIMP_M1!A:K,9,FALSE)</f>
        <v>#VALUE!</v>
      </c>
      <c r="K975" s="106" t="e">
        <f>VLOOKUP(Tabela410[[#This Row],[Proposta de Referência]],SIMP_M1!A:K,8,FALSE)</f>
        <v>#VALUE!</v>
      </c>
      <c r="L975" s="107" t="e">
        <f t="shared" si="64"/>
        <v>#VALUE!</v>
      </c>
      <c r="M975" s="107" t="e">
        <f t="shared" si="65"/>
        <v>#VALUE!</v>
      </c>
      <c r="N975" s="142" t="e">
        <f t="shared" si="66"/>
        <v>#VALUE!</v>
      </c>
      <c r="O975" s="142" t="e">
        <f t="shared" si="67"/>
        <v>#N/A</v>
      </c>
      <c r="P975" s="24" t="str">
        <f>IFERROR(VLOOKUP(O975,HOSPITAIS_COM_DIVIDAS!A:E,5,FALSE),"")</f>
        <v/>
      </c>
    </row>
    <row r="976" spans="1:16" x14ac:dyDescent="0.25">
      <c r="A976" s="52" t="e">
        <f>Tabela410[[#This Row],[Status da Proposta]]</f>
        <v>#VALUE!</v>
      </c>
      <c r="B976" s="143">
        <f>MODALIDADE_1!A976</f>
        <v>0</v>
      </c>
      <c r="C976" s="142" t="e">
        <f>VLOOKUP(B976,MODALIDADE_1!A:B,2,FALSE)</f>
        <v>#N/A</v>
      </c>
      <c r="D976" s="142"/>
      <c r="E976" s="94" t="e">
        <f>VLOOKUP(B976,MODALIDADE_1!A:E,5,FALSE)</f>
        <v>#N/A</v>
      </c>
      <c r="F976" s="95" t="e">
        <f>VLOOKUP(B976,MODALIDADE_1!A:C,3,FALSE)</f>
        <v>#N/A</v>
      </c>
      <c r="G976" s="142" t="e">
        <f>VLOOKUP(B976,MODALIDADE_1!A:G,4,FALSE)</f>
        <v>#N/A</v>
      </c>
      <c r="H976" s="142" t="e">
        <f>VLOOKUP(B976,MODALIDADE_1!A:G,6,FALSE)</f>
        <v>#N/A</v>
      </c>
      <c r="I976" s="142" t="e">
        <f>VLOOKUP(B976,MODALIDADE_1!A:G,7,FALSE)</f>
        <v>#N/A</v>
      </c>
      <c r="J976" s="106" t="e">
        <f>VLOOKUP(Tabela410[[#This Row],[Proposta de Referência]],SIMP_M1!A:K,9,FALSE)</f>
        <v>#VALUE!</v>
      </c>
      <c r="K976" s="106" t="e">
        <f>VLOOKUP(Tabela410[[#This Row],[Proposta de Referência]],SIMP_M1!A:K,8,FALSE)</f>
        <v>#VALUE!</v>
      </c>
      <c r="L976" s="107" t="e">
        <f t="shared" si="64"/>
        <v>#VALUE!</v>
      </c>
      <c r="M976" s="107" t="e">
        <f t="shared" si="65"/>
        <v>#VALUE!</v>
      </c>
      <c r="N976" s="142" t="e">
        <f t="shared" si="66"/>
        <v>#VALUE!</v>
      </c>
      <c r="O976" s="142" t="e">
        <f t="shared" si="67"/>
        <v>#N/A</v>
      </c>
      <c r="P976" s="24" t="str">
        <f>IFERROR(VLOOKUP(O976,HOSPITAIS_COM_DIVIDAS!A:E,5,FALSE),"")</f>
        <v/>
      </c>
    </row>
    <row r="977" spans="1:16" x14ac:dyDescent="0.25">
      <c r="A977" s="52" t="e">
        <f>Tabela410[[#This Row],[Status da Proposta]]</f>
        <v>#VALUE!</v>
      </c>
      <c r="B977" s="143">
        <f>MODALIDADE_1!A977</f>
        <v>0</v>
      </c>
      <c r="C977" s="142" t="e">
        <f>VLOOKUP(B977,MODALIDADE_1!A:B,2,FALSE)</f>
        <v>#N/A</v>
      </c>
      <c r="D977" s="142"/>
      <c r="E977" s="94" t="e">
        <f>VLOOKUP(B977,MODALIDADE_1!A:E,5,FALSE)</f>
        <v>#N/A</v>
      </c>
      <c r="F977" s="95" t="e">
        <f>VLOOKUP(B977,MODALIDADE_1!A:C,3,FALSE)</f>
        <v>#N/A</v>
      </c>
      <c r="G977" s="142" t="e">
        <f>VLOOKUP(B977,MODALIDADE_1!A:G,4,FALSE)</f>
        <v>#N/A</v>
      </c>
      <c r="H977" s="142" t="e">
        <f>VLOOKUP(B977,MODALIDADE_1!A:G,6,FALSE)</f>
        <v>#N/A</v>
      </c>
      <c r="I977" s="142" t="e">
        <f>VLOOKUP(B977,MODALIDADE_1!A:G,7,FALSE)</f>
        <v>#N/A</v>
      </c>
      <c r="J977" s="106" t="e">
        <f>VLOOKUP(Tabela410[[#This Row],[Proposta de Referência]],SIMP_M1!A:K,9,FALSE)</f>
        <v>#VALUE!</v>
      </c>
      <c r="K977" s="106" t="e">
        <f>VLOOKUP(Tabela410[[#This Row],[Proposta de Referência]],SIMP_M1!A:K,8,FALSE)</f>
        <v>#VALUE!</v>
      </c>
      <c r="L977" s="107" t="e">
        <f t="shared" si="64"/>
        <v>#VALUE!</v>
      </c>
      <c r="M977" s="107" t="e">
        <f t="shared" si="65"/>
        <v>#VALUE!</v>
      </c>
      <c r="N977" s="142" t="e">
        <f t="shared" si="66"/>
        <v>#VALUE!</v>
      </c>
      <c r="O977" s="142" t="e">
        <f t="shared" si="67"/>
        <v>#N/A</v>
      </c>
      <c r="P977" s="24" t="str">
        <f>IFERROR(VLOOKUP(O977,HOSPITAIS_COM_DIVIDAS!A:E,5,FALSE),"")</f>
        <v/>
      </c>
    </row>
    <row r="978" spans="1:16" x14ac:dyDescent="0.25">
      <c r="A978" s="52" t="e">
        <f>Tabela410[[#This Row],[Status da Proposta]]</f>
        <v>#VALUE!</v>
      </c>
      <c r="B978" s="143">
        <f>MODALIDADE_1!A978</f>
        <v>0</v>
      </c>
      <c r="C978" s="142" t="e">
        <f>VLOOKUP(B978,MODALIDADE_1!A:B,2,FALSE)</f>
        <v>#N/A</v>
      </c>
      <c r="D978" s="142"/>
      <c r="E978" s="94" t="e">
        <f>VLOOKUP(B978,MODALIDADE_1!A:E,5,FALSE)</f>
        <v>#N/A</v>
      </c>
      <c r="F978" s="95" t="e">
        <f>VLOOKUP(B978,MODALIDADE_1!A:C,3,FALSE)</f>
        <v>#N/A</v>
      </c>
      <c r="G978" s="142" t="e">
        <f>VLOOKUP(B978,MODALIDADE_1!A:G,4,FALSE)</f>
        <v>#N/A</v>
      </c>
      <c r="H978" s="142" t="e">
        <f>VLOOKUP(B978,MODALIDADE_1!A:G,6,FALSE)</f>
        <v>#N/A</v>
      </c>
      <c r="I978" s="142" t="e">
        <f>VLOOKUP(B978,MODALIDADE_1!A:G,7,FALSE)</f>
        <v>#N/A</v>
      </c>
      <c r="J978" s="106" t="e">
        <f>VLOOKUP(Tabela410[[#This Row],[Proposta de Referência]],SIMP_M1!A:K,9,FALSE)</f>
        <v>#VALUE!</v>
      </c>
      <c r="K978" s="106" t="e">
        <f>VLOOKUP(Tabela410[[#This Row],[Proposta de Referência]],SIMP_M1!A:K,8,FALSE)</f>
        <v>#VALUE!</v>
      </c>
      <c r="L978" s="107" t="e">
        <f t="shared" si="64"/>
        <v>#VALUE!</v>
      </c>
      <c r="M978" s="107" t="e">
        <f t="shared" si="65"/>
        <v>#VALUE!</v>
      </c>
      <c r="N978" s="142" t="e">
        <f t="shared" si="66"/>
        <v>#VALUE!</v>
      </c>
      <c r="O978" s="142" t="e">
        <f t="shared" si="67"/>
        <v>#N/A</v>
      </c>
      <c r="P978" s="24" t="str">
        <f>IFERROR(VLOOKUP(O978,HOSPITAIS_COM_DIVIDAS!A:E,5,FALSE),"")</f>
        <v/>
      </c>
    </row>
    <row r="979" spans="1:16" x14ac:dyDescent="0.25">
      <c r="A979" s="52" t="e">
        <f>Tabela410[[#This Row],[Status da Proposta]]</f>
        <v>#VALUE!</v>
      </c>
      <c r="B979" s="143">
        <f>MODALIDADE_1!A979</f>
        <v>0</v>
      </c>
      <c r="C979" s="142" t="e">
        <f>VLOOKUP(B979,MODALIDADE_1!A:B,2,FALSE)</f>
        <v>#N/A</v>
      </c>
      <c r="D979" s="142"/>
      <c r="E979" s="94" t="e">
        <f>VLOOKUP(B979,MODALIDADE_1!A:E,5,FALSE)</f>
        <v>#N/A</v>
      </c>
      <c r="F979" s="95" t="e">
        <f>VLOOKUP(B979,MODALIDADE_1!A:C,3,FALSE)</f>
        <v>#N/A</v>
      </c>
      <c r="G979" s="142" t="e">
        <f>VLOOKUP(B979,MODALIDADE_1!A:G,4,FALSE)</f>
        <v>#N/A</v>
      </c>
      <c r="H979" s="142" t="e">
        <f>VLOOKUP(B979,MODALIDADE_1!A:G,6,FALSE)</f>
        <v>#N/A</v>
      </c>
      <c r="I979" s="142" t="e">
        <f>VLOOKUP(B979,MODALIDADE_1!A:G,7,FALSE)</f>
        <v>#N/A</v>
      </c>
      <c r="J979" s="106" t="e">
        <f>VLOOKUP(Tabela410[[#This Row],[Proposta de Referência]],SIMP_M1!A:K,9,FALSE)</f>
        <v>#VALUE!</v>
      </c>
      <c r="K979" s="106" t="e">
        <f>VLOOKUP(Tabela410[[#This Row],[Proposta de Referência]],SIMP_M1!A:K,8,FALSE)</f>
        <v>#VALUE!</v>
      </c>
      <c r="L979" s="107" t="e">
        <f t="shared" si="64"/>
        <v>#VALUE!</v>
      </c>
      <c r="M979" s="107" t="e">
        <f t="shared" si="65"/>
        <v>#VALUE!</v>
      </c>
      <c r="N979" s="142" t="e">
        <f t="shared" si="66"/>
        <v>#VALUE!</v>
      </c>
      <c r="O979" s="142" t="e">
        <f t="shared" si="67"/>
        <v>#N/A</v>
      </c>
      <c r="P979" s="24" t="str">
        <f>IFERROR(VLOOKUP(O979,HOSPITAIS_COM_DIVIDAS!A:E,5,FALSE),"")</f>
        <v/>
      </c>
    </row>
    <row r="980" spans="1:16" x14ac:dyDescent="0.25">
      <c r="A980" s="52" t="e">
        <f>Tabela410[[#This Row],[Status da Proposta]]</f>
        <v>#VALUE!</v>
      </c>
      <c r="B980" s="143">
        <f>MODALIDADE_1!A980</f>
        <v>0</v>
      </c>
      <c r="C980" s="142" t="e">
        <f>VLOOKUP(B980,MODALIDADE_1!A:B,2,FALSE)</f>
        <v>#N/A</v>
      </c>
      <c r="D980" s="142"/>
      <c r="E980" s="94" t="e">
        <f>VLOOKUP(B980,MODALIDADE_1!A:E,5,FALSE)</f>
        <v>#N/A</v>
      </c>
      <c r="F980" s="95" t="e">
        <f>VLOOKUP(B980,MODALIDADE_1!A:C,3,FALSE)</f>
        <v>#N/A</v>
      </c>
      <c r="G980" s="142" t="e">
        <f>VLOOKUP(B980,MODALIDADE_1!A:G,4,FALSE)</f>
        <v>#N/A</v>
      </c>
      <c r="H980" s="142" t="e">
        <f>VLOOKUP(B980,MODALIDADE_1!A:G,6,FALSE)</f>
        <v>#N/A</v>
      </c>
      <c r="I980" s="142" t="e">
        <f>VLOOKUP(B980,MODALIDADE_1!A:G,7,FALSE)</f>
        <v>#N/A</v>
      </c>
      <c r="J980" s="106" t="e">
        <f>VLOOKUP(Tabela410[[#This Row],[Proposta de Referência]],SIMP_M1!A:K,9,FALSE)</f>
        <v>#VALUE!</v>
      </c>
      <c r="K980" s="106" t="e">
        <f>VLOOKUP(Tabela410[[#This Row],[Proposta de Referência]],SIMP_M1!A:K,8,FALSE)</f>
        <v>#VALUE!</v>
      </c>
      <c r="L980" s="107" t="e">
        <f t="shared" si="64"/>
        <v>#VALUE!</v>
      </c>
      <c r="M980" s="107" t="e">
        <f t="shared" si="65"/>
        <v>#VALUE!</v>
      </c>
      <c r="N980" s="142" t="e">
        <f t="shared" si="66"/>
        <v>#VALUE!</v>
      </c>
      <c r="O980" s="142" t="e">
        <f t="shared" si="67"/>
        <v>#N/A</v>
      </c>
      <c r="P980" s="24" t="str">
        <f>IFERROR(VLOOKUP(O980,HOSPITAIS_COM_DIVIDAS!A:E,5,FALSE),"")</f>
        <v/>
      </c>
    </row>
    <row r="981" spans="1:16" x14ac:dyDescent="0.25">
      <c r="A981" s="52" t="e">
        <f>Tabela410[[#This Row],[Status da Proposta]]</f>
        <v>#VALUE!</v>
      </c>
      <c r="B981" s="143">
        <f>MODALIDADE_1!A981</f>
        <v>0</v>
      </c>
      <c r="C981" s="142" t="e">
        <f>VLOOKUP(B981,MODALIDADE_1!A:B,2,FALSE)</f>
        <v>#N/A</v>
      </c>
      <c r="D981" s="142"/>
      <c r="E981" s="94" t="e">
        <f>VLOOKUP(B981,MODALIDADE_1!A:E,5,FALSE)</f>
        <v>#N/A</v>
      </c>
      <c r="F981" s="95" t="e">
        <f>VLOOKUP(B981,MODALIDADE_1!A:C,3,FALSE)</f>
        <v>#N/A</v>
      </c>
      <c r="G981" s="142" t="e">
        <f>VLOOKUP(B981,MODALIDADE_1!A:G,4,FALSE)</f>
        <v>#N/A</v>
      </c>
      <c r="H981" s="142" t="e">
        <f>VLOOKUP(B981,MODALIDADE_1!A:G,6,FALSE)</f>
        <v>#N/A</v>
      </c>
      <c r="I981" s="142" t="e">
        <f>VLOOKUP(B981,MODALIDADE_1!A:G,7,FALSE)</f>
        <v>#N/A</v>
      </c>
      <c r="J981" s="106" t="e">
        <f>VLOOKUP(Tabela410[[#This Row],[Proposta de Referência]],SIMP_M1!A:K,9,FALSE)</f>
        <v>#VALUE!</v>
      </c>
      <c r="K981" s="106" t="e">
        <f>VLOOKUP(Tabela410[[#This Row],[Proposta de Referência]],SIMP_M1!A:K,8,FALSE)</f>
        <v>#VALUE!</v>
      </c>
      <c r="L981" s="107" t="e">
        <f t="shared" si="64"/>
        <v>#VALUE!</v>
      </c>
      <c r="M981" s="107" t="e">
        <f t="shared" si="65"/>
        <v>#VALUE!</v>
      </c>
      <c r="N981" s="142" t="e">
        <f t="shared" si="66"/>
        <v>#VALUE!</v>
      </c>
      <c r="O981" s="142" t="e">
        <f t="shared" si="67"/>
        <v>#N/A</v>
      </c>
      <c r="P981" s="24" t="str">
        <f>IFERROR(VLOOKUP(O981,HOSPITAIS_COM_DIVIDAS!A:E,5,FALSE),"")</f>
        <v/>
      </c>
    </row>
    <row r="982" spans="1:16" x14ac:dyDescent="0.25">
      <c r="A982" s="52" t="e">
        <f>Tabela410[[#This Row],[Status da Proposta]]</f>
        <v>#VALUE!</v>
      </c>
      <c r="B982" s="143">
        <f>MODALIDADE_1!A982</f>
        <v>0</v>
      </c>
      <c r="C982" s="142" t="e">
        <f>VLOOKUP(B982,MODALIDADE_1!A:B,2,FALSE)</f>
        <v>#N/A</v>
      </c>
      <c r="D982" s="142"/>
      <c r="E982" s="94" t="e">
        <f>VLOOKUP(B982,MODALIDADE_1!A:E,5,FALSE)</f>
        <v>#N/A</v>
      </c>
      <c r="F982" s="95" t="e">
        <f>VLOOKUP(B982,MODALIDADE_1!A:C,3,FALSE)</f>
        <v>#N/A</v>
      </c>
      <c r="G982" s="142" t="e">
        <f>VLOOKUP(B982,MODALIDADE_1!A:G,4,FALSE)</f>
        <v>#N/A</v>
      </c>
      <c r="H982" s="142" t="e">
        <f>VLOOKUP(B982,MODALIDADE_1!A:G,6,FALSE)</f>
        <v>#N/A</v>
      </c>
      <c r="I982" s="142" t="e">
        <f>VLOOKUP(B982,MODALIDADE_1!A:G,7,FALSE)</f>
        <v>#N/A</v>
      </c>
      <c r="J982" s="106" t="e">
        <f>VLOOKUP(Tabela410[[#This Row],[Proposta de Referência]],SIMP_M1!A:K,9,FALSE)</f>
        <v>#VALUE!</v>
      </c>
      <c r="K982" s="106" t="e">
        <f>VLOOKUP(Tabela410[[#This Row],[Proposta de Referência]],SIMP_M1!A:K,8,FALSE)</f>
        <v>#VALUE!</v>
      </c>
      <c r="L982" s="107" t="e">
        <f t="shared" si="64"/>
        <v>#VALUE!</v>
      </c>
      <c r="M982" s="107" t="e">
        <f t="shared" si="65"/>
        <v>#VALUE!</v>
      </c>
      <c r="N982" s="142" t="e">
        <f t="shared" si="66"/>
        <v>#VALUE!</v>
      </c>
      <c r="O982" s="142" t="e">
        <f t="shared" si="67"/>
        <v>#N/A</v>
      </c>
      <c r="P982" s="24" t="str">
        <f>IFERROR(VLOOKUP(O982,HOSPITAIS_COM_DIVIDAS!A:E,5,FALSE),"")</f>
        <v/>
      </c>
    </row>
    <row r="983" spans="1:16" x14ac:dyDescent="0.25">
      <c r="A983" s="52" t="e">
        <f>Tabela410[[#This Row],[Status da Proposta]]</f>
        <v>#VALUE!</v>
      </c>
      <c r="B983" s="143">
        <f>MODALIDADE_1!A983</f>
        <v>0</v>
      </c>
      <c r="C983" s="142" t="e">
        <f>VLOOKUP(B983,MODALIDADE_1!A:B,2,FALSE)</f>
        <v>#N/A</v>
      </c>
      <c r="D983" s="142"/>
      <c r="E983" s="94" t="e">
        <f>VLOOKUP(B983,MODALIDADE_1!A:E,5,FALSE)</f>
        <v>#N/A</v>
      </c>
      <c r="F983" s="95" t="e">
        <f>VLOOKUP(B983,MODALIDADE_1!A:C,3,FALSE)</f>
        <v>#N/A</v>
      </c>
      <c r="G983" s="142" t="e">
        <f>VLOOKUP(B983,MODALIDADE_1!A:G,4,FALSE)</f>
        <v>#N/A</v>
      </c>
      <c r="H983" s="142" t="e">
        <f>VLOOKUP(B983,MODALIDADE_1!A:G,6,FALSE)</f>
        <v>#N/A</v>
      </c>
      <c r="I983" s="142" t="e">
        <f>VLOOKUP(B983,MODALIDADE_1!A:G,7,FALSE)</f>
        <v>#N/A</v>
      </c>
      <c r="J983" s="106" t="e">
        <f>VLOOKUP(Tabela410[[#This Row],[Proposta de Referência]],SIMP_M1!A:K,9,FALSE)</f>
        <v>#VALUE!</v>
      </c>
      <c r="K983" s="106" t="e">
        <f>VLOOKUP(Tabela410[[#This Row],[Proposta de Referência]],SIMP_M1!A:K,8,FALSE)</f>
        <v>#VALUE!</v>
      </c>
      <c r="L983" s="107" t="e">
        <f t="shared" si="64"/>
        <v>#VALUE!</v>
      </c>
      <c r="M983" s="107" t="e">
        <f t="shared" si="65"/>
        <v>#VALUE!</v>
      </c>
      <c r="N983" s="142" t="e">
        <f t="shared" si="66"/>
        <v>#VALUE!</v>
      </c>
      <c r="O983" s="142" t="e">
        <f t="shared" si="67"/>
        <v>#N/A</v>
      </c>
      <c r="P983" s="24" t="str">
        <f>IFERROR(VLOOKUP(O983,HOSPITAIS_COM_DIVIDAS!A:E,5,FALSE),"")</f>
        <v/>
      </c>
    </row>
    <row r="984" spans="1:16" x14ac:dyDescent="0.25">
      <c r="A984" s="52" t="e">
        <f>Tabela410[[#This Row],[Status da Proposta]]</f>
        <v>#VALUE!</v>
      </c>
      <c r="B984" s="143">
        <f>MODALIDADE_1!A984</f>
        <v>0</v>
      </c>
      <c r="C984" s="142" t="e">
        <f>VLOOKUP(B984,MODALIDADE_1!A:B,2,FALSE)</f>
        <v>#N/A</v>
      </c>
      <c r="D984" s="142"/>
      <c r="E984" s="94" t="e">
        <f>VLOOKUP(B984,MODALIDADE_1!A:E,5,FALSE)</f>
        <v>#N/A</v>
      </c>
      <c r="F984" s="95" t="e">
        <f>VLOOKUP(B984,MODALIDADE_1!A:C,3,FALSE)</f>
        <v>#N/A</v>
      </c>
      <c r="G984" s="142" t="e">
        <f>VLOOKUP(B984,MODALIDADE_1!A:G,4,FALSE)</f>
        <v>#N/A</v>
      </c>
      <c r="H984" s="142" t="e">
        <f>VLOOKUP(B984,MODALIDADE_1!A:G,6,FALSE)</f>
        <v>#N/A</v>
      </c>
      <c r="I984" s="142" t="e">
        <f>VLOOKUP(B984,MODALIDADE_1!A:G,7,FALSE)</f>
        <v>#N/A</v>
      </c>
      <c r="J984" s="106" t="e">
        <f>VLOOKUP(Tabela410[[#This Row],[Proposta de Referência]],SIMP_M1!A:K,9,FALSE)</f>
        <v>#VALUE!</v>
      </c>
      <c r="K984" s="106" t="e">
        <f>VLOOKUP(Tabela410[[#This Row],[Proposta de Referência]],SIMP_M1!A:K,8,FALSE)</f>
        <v>#VALUE!</v>
      </c>
      <c r="L984" s="107" t="e">
        <f t="shared" si="64"/>
        <v>#VALUE!</v>
      </c>
      <c r="M984" s="107" t="e">
        <f t="shared" si="65"/>
        <v>#VALUE!</v>
      </c>
      <c r="N984" s="142" t="e">
        <f t="shared" si="66"/>
        <v>#VALUE!</v>
      </c>
      <c r="O984" s="142" t="e">
        <f t="shared" si="67"/>
        <v>#N/A</v>
      </c>
      <c r="P984" s="24" t="str">
        <f>IFERROR(VLOOKUP(O984,HOSPITAIS_COM_DIVIDAS!A:E,5,FALSE),"")</f>
        <v/>
      </c>
    </row>
    <row r="985" spans="1:16" x14ac:dyDescent="0.25">
      <c r="A985" s="52" t="e">
        <f>Tabela410[[#This Row],[Status da Proposta]]</f>
        <v>#VALUE!</v>
      </c>
      <c r="B985" s="143">
        <f>MODALIDADE_1!A985</f>
        <v>0</v>
      </c>
      <c r="C985" s="142" t="e">
        <f>VLOOKUP(B985,MODALIDADE_1!A:B,2,FALSE)</f>
        <v>#N/A</v>
      </c>
      <c r="D985" s="142"/>
      <c r="E985" s="94" t="e">
        <f>VLOOKUP(B985,MODALIDADE_1!A:E,5,FALSE)</f>
        <v>#N/A</v>
      </c>
      <c r="F985" s="95" t="e">
        <f>VLOOKUP(B985,MODALIDADE_1!A:C,3,FALSE)</f>
        <v>#N/A</v>
      </c>
      <c r="G985" s="142" t="e">
        <f>VLOOKUP(B985,MODALIDADE_1!A:G,4,FALSE)</f>
        <v>#N/A</v>
      </c>
      <c r="H985" s="142" t="e">
        <f>VLOOKUP(B985,MODALIDADE_1!A:G,6,FALSE)</f>
        <v>#N/A</v>
      </c>
      <c r="I985" s="142" t="e">
        <f>VLOOKUP(B985,MODALIDADE_1!A:G,7,FALSE)</f>
        <v>#N/A</v>
      </c>
      <c r="J985" s="106" t="e">
        <f>VLOOKUP(Tabela410[[#This Row],[Proposta de Referência]],SIMP_M1!A:K,9,FALSE)</f>
        <v>#VALUE!</v>
      </c>
      <c r="K985" s="106" t="e">
        <f>VLOOKUP(Tabela410[[#This Row],[Proposta de Referência]],SIMP_M1!A:K,8,FALSE)</f>
        <v>#VALUE!</v>
      </c>
      <c r="L985" s="107" t="e">
        <f t="shared" si="64"/>
        <v>#VALUE!</v>
      </c>
      <c r="M985" s="107" t="e">
        <f t="shared" si="65"/>
        <v>#VALUE!</v>
      </c>
      <c r="N985" s="142" t="e">
        <f t="shared" si="66"/>
        <v>#VALUE!</v>
      </c>
      <c r="O985" s="142" t="e">
        <f t="shared" si="67"/>
        <v>#N/A</v>
      </c>
      <c r="P985" s="24" t="str">
        <f>IFERROR(VLOOKUP(O985,HOSPITAIS_COM_DIVIDAS!A:E,5,FALSE),"")</f>
        <v/>
      </c>
    </row>
    <row r="986" spans="1:16" x14ac:dyDescent="0.25">
      <c r="A986" s="52" t="e">
        <f>Tabela410[[#This Row],[Status da Proposta]]</f>
        <v>#VALUE!</v>
      </c>
      <c r="B986" s="143">
        <f>MODALIDADE_1!A986</f>
        <v>0</v>
      </c>
      <c r="C986" s="142" t="e">
        <f>VLOOKUP(B986,MODALIDADE_1!A:B,2,FALSE)</f>
        <v>#N/A</v>
      </c>
      <c r="D986" s="142"/>
      <c r="E986" s="94" t="e">
        <f>VLOOKUP(B986,MODALIDADE_1!A:E,5,FALSE)</f>
        <v>#N/A</v>
      </c>
      <c r="F986" s="95" t="e">
        <f>VLOOKUP(B986,MODALIDADE_1!A:C,3,FALSE)</f>
        <v>#N/A</v>
      </c>
      <c r="G986" s="142" t="e">
        <f>VLOOKUP(B986,MODALIDADE_1!A:G,4,FALSE)</f>
        <v>#N/A</v>
      </c>
      <c r="H986" s="142" t="e">
        <f>VLOOKUP(B986,MODALIDADE_1!A:G,6,FALSE)</f>
        <v>#N/A</v>
      </c>
      <c r="I986" s="142" t="e">
        <f>VLOOKUP(B986,MODALIDADE_1!A:G,7,FALSE)</f>
        <v>#N/A</v>
      </c>
      <c r="J986" s="106" t="e">
        <f>VLOOKUP(Tabela410[[#This Row],[Proposta de Referência]],SIMP_M1!A:K,9,FALSE)</f>
        <v>#VALUE!</v>
      </c>
      <c r="K986" s="106" t="e">
        <f>VLOOKUP(Tabela410[[#This Row],[Proposta de Referência]],SIMP_M1!A:K,8,FALSE)</f>
        <v>#VALUE!</v>
      </c>
      <c r="L986" s="107" t="e">
        <f t="shared" si="64"/>
        <v>#VALUE!</v>
      </c>
      <c r="M986" s="107" t="e">
        <f t="shared" si="65"/>
        <v>#VALUE!</v>
      </c>
      <c r="N986" s="142" t="e">
        <f t="shared" si="66"/>
        <v>#VALUE!</v>
      </c>
      <c r="O986" s="142" t="e">
        <f t="shared" si="67"/>
        <v>#N/A</v>
      </c>
      <c r="P986" s="24" t="str">
        <f>IFERROR(VLOOKUP(O986,HOSPITAIS_COM_DIVIDAS!A:E,5,FALSE),"")</f>
        <v/>
      </c>
    </row>
    <row r="987" spans="1:16" x14ac:dyDescent="0.25">
      <c r="A987" s="52" t="e">
        <f>Tabela410[[#This Row],[Status da Proposta]]</f>
        <v>#VALUE!</v>
      </c>
      <c r="B987" s="143">
        <f>MODALIDADE_1!A987</f>
        <v>0</v>
      </c>
      <c r="C987" s="142" t="e">
        <f>VLOOKUP(B987,MODALIDADE_1!A:B,2,FALSE)</f>
        <v>#N/A</v>
      </c>
      <c r="D987" s="142"/>
      <c r="E987" s="94" t="e">
        <f>VLOOKUP(B987,MODALIDADE_1!A:E,5,FALSE)</f>
        <v>#N/A</v>
      </c>
      <c r="F987" s="95" t="e">
        <f>VLOOKUP(B987,MODALIDADE_1!A:C,3,FALSE)</f>
        <v>#N/A</v>
      </c>
      <c r="G987" s="142" t="e">
        <f>VLOOKUP(B987,MODALIDADE_1!A:G,4,FALSE)</f>
        <v>#N/A</v>
      </c>
      <c r="H987" s="142" t="e">
        <f>VLOOKUP(B987,MODALIDADE_1!A:G,6,FALSE)</f>
        <v>#N/A</v>
      </c>
      <c r="I987" s="142" t="e">
        <f>VLOOKUP(B987,MODALIDADE_1!A:G,7,FALSE)</f>
        <v>#N/A</v>
      </c>
      <c r="J987" s="106" t="e">
        <f>VLOOKUP(Tabela410[[#This Row],[Proposta de Referência]],SIMP_M1!A:K,9,FALSE)</f>
        <v>#VALUE!</v>
      </c>
      <c r="K987" s="106" t="e">
        <f>VLOOKUP(Tabela410[[#This Row],[Proposta de Referência]],SIMP_M1!A:K,8,FALSE)</f>
        <v>#VALUE!</v>
      </c>
      <c r="L987" s="107" t="e">
        <f t="shared" si="64"/>
        <v>#VALUE!</v>
      </c>
      <c r="M987" s="107" t="e">
        <f t="shared" si="65"/>
        <v>#VALUE!</v>
      </c>
      <c r="N987" s="142" t="e">
        <f t="shared" si="66"/>
        <v>#VALUE!</v>
      </c>
      <c r="O987" s="142" t="e">
        <f t="shared" si="67"/>
        <v>#N/A</v>
      </c>
      <c r="P987" s="24" t="str">
        <f>IFERROR(VLOOKUP(O987,HOSPITAIS_COM_DIVIDAS!A:E,5,FALSE),"")</f>
        <v/>
      </c>
    </row>
    <row r="988" spans="1:16" x14ac:dyDescent="0.25">
      <c r="A988" s="52" t="e">
        <f>Tabela410[[#This Row],[Status da Proposta]]</f>
        <v>#VALUE!</v>
      </c>
      <c r="B988" s="143">
        <f>MODALIDADE_1!A988</f>
        <v>0</v>
      </c>
      <c r="C988" s="142" t="e">
        <f>VLOOKUP(B988,MODALIDADE_1!A:B,2,FALSE)</f>
        <v>#N/A</v>
      </c>
      <c r="D988" s="142"/>
      <c r="E988" s="94" t="e">
        <f>VLOOKUP(B988,MODALIDADE_1!A:E,5,FALSE)</f>
        <v>#N/A</v>
      </c>
      <c r="F988" s="95" t="e">
        <f>VLOOKUP(B988,MODALIDADE_1!A:C,3,FALSE)</f>
        <v>#N/A</v>
      </c>
      <c r="G988" s="142" t="e">
        <f>VLOOKUP(B988,MODALIDADE_1!A:G,4,FALSE)</f>
        <v>#N/A</v>
      </c>
      <c r="H988" s="142" t="e">
        <f>VLOOKUP(B988,MODALIDADE_1!A:G,6,FALSE)</f>
        <v>#N/A</v>
      </c>
      <c r="I988" s="142" t="e">
        <f>VLOOKUP(B988,MODALIDADE_1!A:G,7,FALSE)</f>
        <v>#N/A</v>
      </c>
      <c r="J988" s="106" t="e">
        <f>VLOOKUP(Tabela410[[#This Row],[Proposta de Referência]],SIMP_M1!A:K,9,FALSE)</f>
        <v>#VALUE!</v>
      </c>
      <c r="K988" s="106" t="e">
        <f>VLOOKUP(Tabela410[[#This Row],[Proposta de Referência]],SIMP_M1!A:K,8,FALSE)</f>
        <v>#VALUE!</v>
      </c>
      <c r="L988" s="107" t="e">
        <f t="shared" si="64"/>
        <v>#VALUE!</v>
      </c>
      <c r="M988" s="107" t="e">
        <f t="shared" si="65"/>
        <v>#VALUE!</v>
      </c>
      <c r="N988" s="142" t="e">
        <f t="shared" si="66"/>
        <v>#VALUE!</v>
      </c>
      <c r="O988" s="142" t="e">
        <f t="shared" si="67"/>
        <v>#N/A</v>
      </c>
      <c r="P988" s="24" t="str">
        <f>IFERROR(VLOOKUP(O988,HOSPITAIS_COM_DIVIDAS!A:E,5,FALSE),"")</f>
        <v/>
      </c>
    </row>
    <row r="989" spans="1:16" x14ac:dyDescent="0.25">
      <c r="A989" s="52" t="e">
        <f>Tabela410[[#This Row],[Status da Proposta]]</f>
        <v>#VALUE!</v>
      </c>
      <c r="B989" s="143">
        <f>MODALIDADE_1!A989</f>
        <v>0</v>
      </c>
      <c r="C989" s="142" t="e">
        <f>VLOOKUP(B989,MODALIDADE_1!A:B,2,FALSE)</f>
        <v>#N/A</v>
      </c>
      <c r="D989" s="142"/>
      <c r="E989" s="94" t="e">
        <f>VLOOKUP(B989,MODALIDADE_1!A:E,5,FALSE)</f>
        <v>#N/A</v>
      </c>
      <c r="F989" s="95" t="e">
        <f>VLOOKUP(B989,MODALIDADE_1!A:C,3,FALSE)</f>
        <v>#N/A</v>
      </c>
      <c r="G989" s="142" t="e">
        <f>VLOOKUP(B989,MODALIDADE_1!A:G,4,FALSE)</f>
        <v>#N/A</v>
      </c>
      <c r="H989" s="142" t="e">
        <f>VLOOKUP(B989,MODALIDADE_1!A:G,6,FALSE)</f>
        <v>#N/A</v>
      </c>
      <c r="I989" s="142" t="e">
        <f>VLOOKUP(B989,MODALIDADE_1!A:G,7,FALSE)</f>
        <v>#N/A</v>
      </c>
      <c r="J989" s="106" t="e">
        <f>VLOOKUP(Tabela410[[#This Row],[Proposta de Referência]],SIMP_M1!A:K,9,FALSE)</f>
        <v>#VALUE!</v>
      </c>
      <c r="K989" s="106" t="e">
        <f>VLOOKUP(Tabela410[[#This Row],[Proposta de Referência]],SIMP_M1!A:K,8,FALSE)</f>
        <v>#VALUE!</v>
      </c>
      <c r="L989" s="107" t="e">
        <f t="shared" si="64"/>
        <v>#VALUE!</v>
      </c>
      <c r="M989" s="107" t="e">
        <f t="shared" si="65"/>
        <v>#VALUE!</v>
      </c>
      <c r="N989" s="142" t="e">
        <f t="shared" si="66"/>
        <v>#VALUE!</v>
      </c>
      <c r="O989" s="142" t="e">
        <f t="shared" si="67"/>
        <v>#N/A</v>
      </c>
      <c r="P989" s="24" t="str">
        <f>IFERROR(VLOOKUP(O989,HOSPITAIS_COM_DIVIDAS!A:E,5,FALSE),"")</f>
        <v/>
      </c>
    </row>
    <row r="990" spans="1:16" x14ac:dyDescent="0.25">
      <c r="A990" s="52" t="e">
        <f>Tabela410[[#This Row],[Status da Proposta]]</f>
        <v>#VALUE!</v>
      </c>
      <c r="B990" s="143">
        <f>MODALIDADE_1!A990</f>
        <v>0</v>
      </c>
      <c r="C990" s="142" t="e">
        <f>VLOOKUP(B990,MODALIDADE_1!A:B,2,FALSE)</f>
        <v>#N/A</v>
      </c>
      <c r="D990" s="142"/>
      <c r="E990" s="94" t="e">
        <f>VLOOKUP(B990,MODALIDADE_1!A:E,5,FALSE)</f>
        <v>#N/A</v>
      </c>
      <c r="F990" s="95" t="e">
        <f>VLOOKUP(B990,MODALIDADE_1!A:C,3,FALSE)</f>
        <v>#N/A</v>
      </c>
      <c r="G990" s="142" t="e">
        <f>VLOOKUP(B990,MODALIDADE_1!A:G,4,FALSE)</f>
        <v>#N/A</v>
      </c>
      <c r="H990" s="142" t="e">
        <f>VLOOKUP(B990,MODALIDADE_1!A:G,6,FALSE)</f>
        <v>#N/A</v>
      </c>
      <c r="I990" s="142" t="e">
        <f>VLOOKUP(B990,MODALIDADE_1!A:G,7,FALSE)</f>
        <v>#N/A</v>
      </c>
      <c r="J990" s="106" t="e">
        <f>VLOOKUP(Tabela410[[#This Row],[Proposta de Referência]],SIMP_M1!A:K,9,FALSE)</f>
        <v>#VALUE!</v>
      </c>
      <c r="K990" s="106" t="e">
        <f>VLOOKUP(Tabela410[[#This Row],[Proposta de Referência]],SIMP_M1!A:K,8,FALSE)</f>
        <v>#VALUE!</v>
      </c>
      <c r="L990" s="107" t="e">
        <f t="shared" si="64"/>
        <v>#VALUE!</v>
      </c>
      <c r="M990" s="107" t="e">
        <f t="shared" si="65"/>
        <v>#VALUE!</v>
      </c>
      <c r="N990" s="142" t="e">
        <f t="shared" si="66"/>
        <v>#VALUE!</v>
      </c>
      <c r="O990" s="142" t="e">
        <f t="shared" si="67"/>
        <v>#N/A</v>
      </c>
      <c r="P990" s="24" t="str">
        <f>IFERROR(VLOOKUP(O990,HOSPITAIS_COM_DIVIDAS!A:E,5,FALSE),"")</f>
        <v/>
      </c>
    </row>
    <row r="991" spans="1:16" x14ac:dyDescent="0.25">
      <c r="A991" s="52" t="e">
        <f>Tabela410[[#This Row],[Status da Proposta]]</f>
        <v>#VALUE!</v>
      </c>
      <c r="B991" s="143">
        <f>MODALIDADE_1!A991</f>
        <v>0</v>
      </c>
      <c r="C991" s="142" t="e">
        <f>VLOOKUP(B991,MODALIDADE_1!A:B,2,FALSE)</f>
        <v>#N/A</v>
      </c>
      <c r="D991" s="142"/>
      <c r="E991" s="94" t="e">
        <f>VLOOKUP(B991,MODALIDADE_1!A:E,5,FALSE)</f>
        <v>#N/A</v>
      </c>
      <c r="F991" s="95" t="e">
        <f>VLOOKUP(B991,MODALIDADE_1!A:C,3,FALSE)</f>
        <v>#N/A</v>
      </c>
      <c r="G991" s="142" t="e">
        <f>VLOOKUP(B991,MODALIDADE_1!A:G,4,FALSE)</f>
        <v>#N/A</v>
      </c>
      <c r="H991" s="142" t="e">
        <f>VLOOKUP(B991,MODALIDADE_1!A:G,6,FALSE)</f>
        <v>#N/A</v>
      </c>
      <c r="I991" s="142" t="e">
        <f>VLOOKUP(B991,MODALIDADE_1!A:G,7,FALSE)</f>
        <v>#N/A</v>
      </c>
      <c r="J991" s="106" t="e">
        <f>VLOOKUP(Tabela410[[#This Row],[Proposta de Referência]],SIMP_M1!A:K,9,FALSE)</f>
        <v>#VALUE!</v>
      </c>
      <c r="K991" s="106" t="e">
        <f>VLOOKUP(Tabela410[[#This Row],[Proposta de Referência]],SIMP_M1!A:K,8,FALSE)</f>
        <v>#VALUE!</v>
      </c>
      <c r="L991" s="107" t="e">
        <f t="shared" si="64"/>
        <v>#VALUE!</v>
      </c>
      <c r="M991" s="107" t="e">
        <f t="shared" si="65"/>
        <v>#VALUE!</v>
      </c>
      <c r="N991" s="142" t="e">
        <f t="shared" si="66"/>
        <v>#VALUE!</v>
      </c>
      <c r="O991" s="142" t="e">
        <f t="shared" si="67"/>
        <v>#N/A</v>
      </c>
      <c r="P991" s="24" t="str">
        <f>IFERROR(VLOOKUP(O991,HOSPITAIS_COM_DIVIDAS!A:E,5,FALSE),"")</f>
        <v/>
      </c>
    </row>
    <row r="992" spans="1:16" x14ac:dyDescent="0.25">
      <c r="A992" s="52" t="e">
        <f>Tabela410[[#This Row],[Status da Proposta]]</f>
        <v>#VALUE!</v>
      </c>
      <c r="B992" s="143">
        <f>MODALIDADE_1!A992</f>
        <v>0</v>
      </c>
      <c r="C992" s="142" t="e">
        <f>VLOOKUP(B992,MODALIDADE_1!A:B,2,FALSE)</f>
        <v>#N/A</v>
      </c>
      <c r="D992" s="142"/>
      <c r="E992" s="94" t="e">
        <f>VLOOKUP(B992,MODALIDADE_1!A:E,5,FALSE)</f>
        <v>#N/A</v>
      </c>
      <c r="F992" s="95" t="e">
        <f>VLOOKUP(B992,MODALIDADE_1!A:C,3,FALSE)</f>
        <v>#N/A</v>
      </c>
      <c r="G992" s="142" t="e">
        <f>VLOOKUP(B992,MODALIDADE_1!A:G,4,FALSE)</f>
        <v>#N/A</v>
      </c>
      <c r="H992" s="142" t="e">
        <f>VLOOKUP(B992,MODALIDADE_1!A:G,6,FALSE)</f>
        <v>#N/A</v>
      </c>
      <c r="I992" s="142" t="e">
        <f>VLOOKUP(B992,MODALIDADE_1!A:G,7,FALSE)</f>
        <v>#N/A</v>
      </c>
      <c r="J992" s="106" t="e">
        <f>VLOOKUP(Tabela410[[#This Row],[Proposta de Referência]],SIMP_M1!A:K,9,FALSE)</f>
        <v>#VALUE!</v>
      </c>
      <c r="K992" s="106" t="e">
        <f>VLOOKUP(Tabela410[[#This Row],[Proposta de Referência]],SIMP_M1!A:K,8,FALSE)</f>
        <v>#VALUE!</v>
      </c>
      <c r="L992" s="107" t="e">
        <f t="shared" ref="L992:L1055" si="68">K992+J992</f>
        <v>#VALUE!</v>
      </c>
      <c r="M992" s="107" t="e">
        <f t="shared" ref="M992:M1055" si="69">L992*12</f>
        <v>#VALUE!</v>
      </c>
      <c r="N992" s="142" t="e">
        <f t="shared" ref="N992:N1055" si="70">IF(L992&gt;100000,"SIM, POSSUI VALOR ACIMA DE R$100.000,00","NÃO, POSSUI VALOR NECESSÁRIO")</f>
        <v>#VALUE!</v>
      </c>
      <c r="O992" s="142" t="e">
        <f t="shared" ref="O992:O1055" si="71">LEFT(E992,8)</f>
        <v>#N/A</v>
      </c>
      <c r="P992" s="24" t="str">
        <f>IFERROR(VLOOKUP(O992,HOSPITAIS_COM_DIVIDAS!A:E,5,FALSE),"")</f>
        <v/>
      </c>
    </row>
    <row r="993" spans="1:16" x14ac:dyDescent="0.25">
      <c r="A993" s="52" t="e">
        <f>Tabela410[[#This Row],[Status da Proposta]]</f>
        <v>#VALUE!</v>
      </c>
      <c r="B993" s="143">
        <f>MODALIDADE_1!A993</f>
        <v>0</v>
      </c>
      <c r="C993" s="142" t="e">
        <f>VLOOKUP(B993,MODALIDADE_1!A:B,2,FALSE)</f>
        <v>#N/A</v>
      </c>
      <c r="D993" s="142"/>
      <c r="E993" s="94" t="e">
        <f>VLOOKUP(B993,MODALIDADE_1!A:E,5,FALSE)</f>
        <v>#N/A</v>
      </c>
      <c r="F993" s="95" t="e">
        <f>VLOOKUP(B993,MODALIDADE_1!A:C,3,FALSE)</f>
        <v>#N/A</v>
      </c>
      <c r="G993" s="142" t="e">
        <f>VLOOKUP(B993,MODALIDADE_1!A:G,4,FALSE)</f>
        <v>#N/A</v>
      </c>
      <c r="H993" s="142" t="e">
        <f>VLOOKUP(B993,MODALIDADE_1!A:G,6,FALSE)</f>
        <v>#N/A</v>
      </c>
      <c r="I993" s="142" t="e">
        <f>VLOOKUP(B993,MODALIDADE_1!A:G,7,FALSE)</f>
        <v>#N/A</v>
      </c>
      <c r="J993" s="106" t="e">
        <f>VLOOKUP(Tabela410[[#This Row],[Proposta de Referência]],SIMP_M1!A:K,9,FALSE)</f>
        <v>#VALUE!</v>
      </c>
      <c r="K993" s="106" t="e">
        <f>VLOOKUP(Tabela410[[#This Row],[Proposta de Referência]],SIMP_M1!A:K,8,FALSE)</f>
        <v>#VALUE!</v>
      </c>
      <c r="L993" s="107" t="e">
        <f t="shared" si="68"/>
        <v>#VALUE!</v>
      </c>
      <c r="M993" s="107" t="e">
        <f t="shared" si="69"/>
        <v>#VALUE!</v>
      </c>
      <c r="N993" s="142" t="e">
        <f t="shared" si="70"/>
        <v>#VALUE!</v>
      </c>
      <c r="O993" s="142" t="e">
        <f t="shared" si="71"/>
        <v>#N/A</v>
      </c>
      <c r="P993" s="24" t="str">
        <f>IFERROR(VLOOKUP(O993,HOSPITAIS_COM_DIVIDAS!A:E,5,FALSE),"")</f>
        <v/>
      </c>
    </row>
    <row r="994" spans="1:16" x14ac:dyDescent="0.25">
      <c r="A994" s="52" t="e">
        <f>Tabela410[[#This Row],[Status da Proposta]]</f>
        <v>#VALUE!</v>
      </c>
      <c r="B994" s="143">
        <f>MODALIDADE_1!A994</f>
        <v>0</v>
      </c>
      <c r="C994" s="142" t="e">
        <f>VLOOKUP(B994,MODALIDADE_1!A:B,2,FALSE)</f>
        <v>#N/A</v>
      </c>
      <c r="D994" s="142"/>
      <c r="E994" s="94" t="e">
        <f>VLOOKUP(B994,MODALIDADE_1!A:E,5,FALSE)</f>
        <v>#N/A</v>
      </c>
      <c r="F994" s="95" t="e">
        <f>VLOOKUP(B994,MODALIDADE_1!A:C,3,FALSE)</f>
        <v>#N/A</v>
      </c>
      <c r="G994" s="142" t="e">
        <f>VLOOKUP(B994,MODALIDADE_1!A:G,4,FALSE)</f>
        <v>#N/A</v>
      </c>
      <c r="H994" s="142" t="e">
        <f>VLOOKUP(B994,MODALIDADE_1!A:G,6,FALSE)</f>
        <v>#N/A</v>
      </c>
      <c r="I994" s="142" t="e">
        <f>VLOOKUP(B994,MODALIDADE_1!A:G,7,FALSE)</f>
        <v>#N/A</v>
      </c>
      <c r="J994" s="106" t="e">
        <f>VLOOKUP(Tabela410[[#This Row],[Proposta de Referência]],SIMP_M1!A:K,9,FALSE)</f>
        <v>#VALUE!</v>
      </c>
      <c r="K994" s="106" t="e">
        <f>VLOOKUP(Tabela410[[#This Row],[Proposta de Referência]],SIMP_M1!A:K,8,FALSE)</f>
        <v>#VALUE!</v>
      </c>
      <c r="L994" s="107" t="e">
        <f t="shared" si="68"/>
        <v>#VALUE!</v>
      </c>
      <c r="M994" s="107" t="e">
        <f t="shared" si="69"/>
        <v>#VALUE!</v>
      </c>
      <c r="N994" s="142" t="e">
        <f t="shared" si="70"/>
        <v>#VALUE!</v>
      </c>
      <c r="O994" s="142" t="e">
        <f t="shared" si="71"/>
        <v>#N/A</v>
      </c>
      <c r="P994" s="24" t="str">
        <f>IFERROR(VLOOKUP(O994,HOSPITAIS_COM_DIVIDAS!A:E,5,FALSE),"")</f>
        <v/>
      </c>
    </row>
    <row r="995" spans="1:16" x14ac:dyDescent="0.25">
      <c r="A995" s="52" t="e">
        <f>Tabela410[[#This Row],[Status da Proposta]]</f>
        <v>#VALUE!</v>
      </c>
      <c r="B995" s="143">
        <f>MODALIDADE_1!A995</f>
        <v>0</v>
      </c>
      <c r="C995" s="142" t="e">
        <f>VLOOKUP(B995,MODALIDADE_1!A:B,2,FALSE)</f>
        <v>#N/A</v>
      </c>
      <c r="D995" s="142"/>
      <c r="E995" s="94" t="e">
        <f>VLOOKUP(B995,MODALIDADE_1!A:E,5,FALSE)</f>
        <v>#N/A</v>
      </c>
      <c r="F995" s="95" t="e">
        <f>VLOOKUP(B995,MODALIDADE_1!A:C,3,FALSE)</f>
        <v>#N/A</v>
      </c>
      <c r="G995" s="142" t="e">
        <f>VLOOKUP(B995,MODALIDADE_1!A:G,4,FALSE)</f>
        <v>#N/A</v>
      </c>
      <c r="H995" s="142" t="e">
        <f>VLOOKUP(B995,MODALIDADE_1!A:G,6,FALSE)</f>
        <v>#N/A</v>
      </c>
      <c r="I995" s="142" t="e">
        <f>VLOOKUP(B995,MODALIDADE_1!A:G,7,FALSE)</f>
        <v>#N/A</v>
      </c>
      <c r="J995" s="106" t="e">
        <f>VLOOKUP(Tabela410[[#This Row],[Proposta de Referência]],SIMP_M1!A:K,9,FALSE)</f>
        <v>#VALUE!</v>
      </c>
      <c r="K995" s="106" t="e">
        <f>VLOOKUP(Tabela410[[#This Row],[Proposta de Referência]],SIMP_M1!A:K,8,FALSE)</f>
        <v>#VALUE!</v>
      </c>
      <c r="L995" s="107" t="e">
        <f t="shared" si="68"/>
        <v>#VALUE!</v>
      </c>
      <c r="M995" s="107" t="e">
        <f t="shared" si="69"/>
        <v>#VALUE!</v>
      </c>
      <c r="N995" s="142" t="e">
        <f t="shared" si="70"/>
        <v>#VALUE!</v>
      </c>
      <c r="O995" s="142" t="e">
        <f t="shared" si="71"/>
        <v>#N/A</v>
      </c>
      <c r="P995" s="24" t="str">
        <f>IFERROR(VLOOKUP(O995,HOSPITAIS_COM_DIVIDAS!A:E,5,FALSE),"")</f>
        <v/>
      </c>
    </row>
    <row r="996" spans="1:16" x14ac:dyDescent="0.25">
      <c r="A996" s="52" t="e">
        <f>Tabela410[[#This Row],[Status da Proposta]]</f>
        <v>#VALUE!</v>
      </c>
      <c r="B996" s="143">
        <f>MODALIDADE_1!A996</f>
        <v>0</v>
      </c>
      <c r="C996" s="142" t="e">
        <f>VLOOKUP(B996,MODALIDADE_1!A:B,2,FALSE)</f>
        <v>#N/A</v>
      </c>
      <c r="D996" s="142"/>
      <c r="E996" s="94" t="e">
        <f>VLOOKUP(B996,MODALIDADE_1!A:E,5,FALSE)</f>
        <v>#N/A</v>
      </c>
      <c r="F996" s="95" t="e">
        <f>VLOOKUP(B996,MODALIDADE_1!A:C,3,FALSE)</f>
        <v>#N/A</v>
      </c>
      <c r="G996" s="142" t="e">
        <f>VLOOKUP(B996,MODALIDADE_1!A:G,4,FALSE)</f>
        <v>#N/A</v>
      </c>
      <c r="H996" s="142" t="e">
        <f>VLOOKUP(B996,MODALIDADE_1!A:G,6,FALSE)</f>
        <v>#N/A</v>
      </c>
      <c r="I996" s="142" t="e">
        <f>VLOOKUP(B996,MODALIDADE_1!A:G,7,FALSE)</f>
        <v>#N/A</v>
      </c>
      <c r="J996" s="106" t="e">
        <f>VLOOKUP(Tabela410[[#This Row],[Proposta de Referência]],SIMP_M1!A:K,9,FALSE)</f>
        <v>#VALUE!</v>
      </c>
      <c r="K996" s="106" t="e">
        <f>VLOOKUP(Tabela410[[#This Row],[Proposta de Referência]],SIMP_M1!A:K,8,FALSE)</f>
        <v>#VALUE!</v>
      </c>
      <c r="L996" s="107" t="e">
        <f t="shared" si="68"/>
        <v>#VALUE!</v>
      </c>
      <c r="M996" s="107" t="e">
        <f t="shared" si="69"/>
        <v>#VALUE!</v>
      </c>
      <c r="N996" s="142" t="e">
        <f t="shared" si="70"/>
        <v>#VALUE!</v>
      </c>
      <c r="O996" s="142" t="e">
        <f t="shared" si="71"/>
        <v>#N/A</v>
      </c>
      <c r="P996" s="24" t="str">
        <f>IFERROR(VLOOKUP(O996,HOSPITAIS_COM_DIVIDAS!A:E,5,FALSE),"")</f>
        <v/>
      </c>
    </row>
    <row r="997" spans="1:16" x14ac:dyDescent="0.25">
      <c r="A997" s="52" t="e">
        <f>Tabela410[[#This Row],[Status da Proposta]]</f>
        <v>#VALUE!</v>
      </c>
      <c r="B997" s="143">
        <f>MODALIDADE_1!A997</f>
        <v>0</v>
      </c>
      <c r="C997" s="142" t="e">
        <f>VLOOKUP(B997,MODALIDADE_1!A:B,2,FALSE)</f>
        <v>#N/A</v>
      </c>
      <c r="D997" s="142"/>
      <c r="E997" s="94" t="e">
        <f>VLOOKUP(B997,MODALIDADE_1!A:E,5,FALSE)</f>
        <v>#N/A</v>
      </c>
      <c r="F997" s="95" t="e">
        <f>VLOOKUP(B997,MODALIDADE_1!A:C,3,FALSE)</f>
        <v>#N/A</v>
      </c>
      <c r="G997" s="142" t="e">
        <f>VLOOKUP(B997,MODALIDADE_1!A:G,4,FALSE)</f>
        <v>#N/A</v>
      </c>
      <c r="H997" s="142" t="e">
        <f>VLOOKUP(B997,MODALIDADE_1!A:G,6,FALSE)</f>
        <v>#N/A</v>
      </c>
      <c r="I997" s="142" t="e">
        <f>VLOOKUP(B997,MODALIDADE_1!A:G,7,FALSE)</f>
        <v>#N/A</v>
      </c>
      <c r="J997" s="106" t="e">
        <f>VLOOKUP(Tabela410[[#This Row],[Proposta de Referência]],SIMP_M1!A:K,9,FALSE)</f>
        <v>#VALUE!</v>
      </c>
      <c r="K997" s="106" t="e">
        <f>VLOOKUP(Tabela410[[#This Row],[Proposta de Referência]],SIMP_M1!A:K,8,FALSE)</f>
        <v>#VALUE!</v>
      </c>
      <c r="L997" s="107" t="e">
        <f t="shared" si="68"/>
        <v>#VALUE!</v>
      </c>
      <c r="M997" s="107" t="e">
        <f t="shared" si="69"/>
        <v>#VALUE!</v>
      </c>
      <c r="N997" s="142" t="e">
        <f t="shared" si="70"/>
        <v>#VALUE!</v>
      </c>
      <c r="O997" s="142" t="e">
        <f t="shared" si="71"/>
        <v>#N/A</v>
      </c>
      <c r="P997" s="24" t="str">
        <f>IFERROR(VLOOKUP(O997,HOSPITAIS_COM_DIVIDAS!A:E,5,FALSE),"")</f>
        <v/>
      </c>
    </row>
    <row r="998" spans="1:16" x14ac:dyDescent="0.25">
      <c r="A998" s="52" t="e">
        <f>Tabela410[[#This Row],[Status da Proposta]]</f>
        <v>#VALUE!</v>
      </c>
      <c r="B998" s="143">
        <f>MODALIDADE_1!A998</f>
        <v>0</v>
      </c>
      <c r="C998" s="142" t="e">
        <f>VLOOKUP(B998,MODALIDADE_1!A:B,2,FALSE)</f>
        <v>#N/A</v>
      </c>
      <c r="D998" s="142"/>
      <c r="E998" s="94" t="e">
        <f>VLOOKUP(B998,MODALIDADE_1!A:E,5,FALSE)</f>
        <v>#N/A</v>
      </c>
      <c r="F998" s="95" t="e">
        <f>VLOOKUP(B998,MODALIDADE_1!A:C,3,FALSE)</f>
        <v>#N/A</v>
      </c>
      <c r="G998" s="142" t="e">
        <f>VLOOKUP(B998,MODALIDADE_1!A:G,4,FALSE)</f>
        <v>#N/A</v>
      </c>
      <c r="H998" s="142" t="e">
        <f>VLOOKUP(B998,MODALIDADE_1!A:G,6,FALSE)</f>
        <v>#N/A</v>
      </c>
      <c r="I998" s="142" t="e">
        <f>VLOOKUP(B998,MODALIDADE_1!A:G,7,FALSE)</f>
        <v>#N/A</v>
      </c>
      <c r="J998" s="106" t="e">
        <f>VLOOKUP(Tabela410[[#This Row],[Proposta de Referência]],SIMP_M1!A:K,9,FALSE)</f>
        <v>#VALUE!</v>
      </c>
      <c r="K998" s="106" t="e">
        <f>VLOOKUP(Tabela410[[#This Row],[Proposta de Referência]],SIMP_M1!A:K,8,FALSE)</f>
        <v>#VALUE!</v>
      </c>
      <c r="L998" s="107" t="e">
        <f t="shared" si="68"/>
        <v>#VALUE!</v>
      </c>
      <c r="M998" s="107" t="e">
        <f t="shared" si="69"/>
        <v>#VALUE!</v>
      </c>
      <c r="N998" s="142" t="e">
        <f t="shared" si="70"/>
        <v>#VALUE!</v>
      </c>
      <c r="O998" s="142" t="e">
        <f t="shared" si="71"/>
        <v>#N/A</v>
      </c>
      <c r="P998" s="24" t="str">
        <f>IFERROR(VLOOKUP(O998,HOSPITAIS_COM_DIVIDAS!A:E,5,FALSE),"")</f>
        <v/>
      </c>
    </row>
    <row r="999" spans="1:16" x14ac:dyDescent="0.25">
      <c r="A999" s="52" t="e">
        <f>Tabela410[[#This Row],[Status da Proposta]]</f>
        <v>#VALUE!</v>
      </c>
      <c r="B999" s="143">
        <f>MODALIDADE_1!A999</f>
        <v>0</v>
      </c>
      <c r="C999" s="142" t="e">
        <f>VLOOKUP(B999,MODALIDADE_1!A:B,2,FALSE)</f>
        <v>#N/A</v>
      </c>
      <c r="D999" s="142"/>
      <c r="E999" s="94" t="e">
        <f>VLOOKUP(B999,MODALIDADE_1!A:E,5,FALSE)</f>
        <v>#N/A</v>
      </c>
      <c r="F999" s="95" t="e">
        <f>VLOOKUP(B999,MODALIDADE_1!A:C,3,FALSE)</f>
        <v>#N/A</v>
      </c>
      <c r="G999" s="142" t="e">
        <f>VLOOKUP(B999,MODALIDADE_1!A:G,4,FALSE)</f>
        <v>#N/A</v>
      </c>
      <c r="H999" s="142" t="e">
        <f>VLOOKUP(B999,MODALIDADE_1!A:G,6,FALSE)</f>
        <v>#N/A</v>
      </c>
      <c r="I999" s="142" t="e">
        <f>VLOOKUP(B999,MODALIDADE_1!A:G,7,FALSE)</f>
        <v>#N/A</v>
      </c>
      <c r="J999" s="106" t="e">
        <f>VLOOKUP(Tabela410[[#This Row],[Proposta de Referência]],SIMP_M1!A:K,9,FALSE)</f>
        <v>#VALUE!</v>
      </c>
      <c r="K999" s="106" t="e">
        <f>VLOOKUP(Tabela410[[#This Row],[Proposta de Referência]],SIMP_M1!A:K,8,FALSE)</f>
        <v>#VALUE!</v>
      </c>
      <c r="L999" s="107" t="e">
        <f t="shared" si="68"/>
        <v>#VALUE!</v>
      </c>
      <c r="M999" s="107" t="e">
        <f t="shared" si="69"/>
        <v>#VALUE!</v>
      </c>
      <c r="N999" s="142" t="e">
        <f t="shared" si="70"/>
        <v>#VALUE!</v>
      </c>
      <c r="O999" s="142" t="e">
        <f t="shared" si="71"/>
        <v>#N/A</v>
      </c>
      <c r="P999" s="24" t="str">
        <f>IFERROR(VLOOKUP(O999,HOSPITAIS_COM_DIVIDAS!A:E,5,FALSE),"")</f>
        <v/>
      </c>
    </row>
    <row r="1000" spans="1:16" x14ac:dyDescent="0.25">
      <c r="A1000" s="52" t="e">
        <f>Tabela410[[#This Row],[Status da Proposta]]</f>
        <v>#VALUE!</v>
      </c>
      <c r="B1000" s="143">
        <f>MODALIDADE_1!A1000</f>
        <v>0</v>
      </c>
      <c r="C1000" s="142" t="e">
        <f>VLOOKUP(B1000,MODALIDADE_1!A:B,2,FALSE)</f>
        <v>#N/A</v>
      </c>
      <c r="D1000" s="142"/>
      <c r="E1000" s="94" t="e">
        <f>VLOOKUP(B1000,MODALIDADE_1!A:E,5,FALSE)</f>
        <v>#N/A</v>
      </c>
      <c r="F1000" s="95" t="e">
        <f>VLOOKUP(B1000,MODALIDADE_1!A:C,3,FALSE)</f>
        <v>#N/A</v>
      </c>
      <c r="G1000" s="142" t="e">
        <f>VLOOKUP(B1000,MODALIDADE_1!A:G,4,FALSE)</f>
        <v>#N/A</v>
      </c>
      <c r="H1000" s="142" t="e">
        <f>VLOOKUP(B1000,MODALIDADE_1!A:G,6,FALSE)</f>
        <v>#N/A</v>
      </c>
      <c r="I1000" s="142" t="e">
        <f>VLOOKUP(B1000,MODALIDADE_1!A:G,7,FALSE)</f>
        <v>#N/A</v>
      </c>
      <c r="J1000" s="106" t="e">
        <f>VLOOKUP(Tabela410[[#This Row],[Proposta de Referência]],SIMP_M1!A:K,9,FALSE)</f>
        <v>#VALUE!</v>
      </c>
      <c r="K1000" s="106" t="e">
        <f>VLOOKUP(Tabela410[[#This Row],[Proposta de Referência]],SIMP_M1!A:K,8,FALSE)</f>
        <v>#VALUE!</v>
      </c>
      <c r="L1000" s="107" t="e">
        <f t="shared" si="68"/>
        <v>#VALUE!</v>
      </c>
      <c r="M1000" s="107" t="e">
        <f t="shared" si="69"/>
        <v>#VALUE!</v>
      </c>
      <c r="N1000" s="142" t="e">
        <f t="shared" si="70"/>
        <v>#VALUE!</v>
      </c>
      <c r="O1000" s="142" t="e">
        <f t="shared" si="71"/>
        <v>#N/A</v>
      </c>
      <c r="P1000" s="24" t="str">
        <f>IFERROR(VLOOKUP(O1000,HOSPITAIS_COM_DIVIDAS!A:E,5,FALSE),"")</f>
        <v/>
      </c>
    </row>
    <row r="1001" spans="1:16" x14ac:dyDescent="0.25">
      <c r="A1001" s="52" t="e">
        <f>Tabela410[[#This Row],[Status da Proposta]]</f>
        <v>#VALUE!</v>
      </c>
      <c r="B1001" s="143">
        <f>MODALIDADE_1!A1001</f>
        <v>0</v>
      </c>
      <c r="C1001" s="142" t="e">
        <f>VLOOKUP(B1001,MODALIDADE_1!A:B,2,FALSE)</f>
        <v>#N/A</v>
      </c>
      <c r="D1001" s="142"/>
      <c r="E1001" s="94" t="e">
        <f>VLOOKUP(B1001,MODALIDADE_1!A:E,5,FALSE)</f>
        <v>#N/A</v>
      </c>
      <c r="F1001" s="95" t="e">
        <f>VLOOKUP(B1001,MODALIDADE_1!A:C,3,FALSE)</f>
        <v>#N/A</v>
      </c>
      <c r="G1001" s="142" t="e">
        <f>VLOOKUP(B1001,MODALIDADE_1!A:G,4,FALSE)</f>
        <v>#N/A</v>
      </c>
      <c r="H1001" s="142" t="e">
        <f>VLOOKUP(B1001,MODALIDADE_1!A:G,6,FALSE)</f>
        <v>#N/A</v>
      </c>
      <c r="I1001" s="142" t="e">
        <f>VLOOKUP(B1001,MODALIDADE_1!A:G,7,FALSE)</f>
        <v>#N/A</v>
      </c>
      <c r="J1001" s="106" t="e">
        <f>VLOOKUP(Tabela410[[#This Row],[Proposta de Referência]],SIMP_M1!A:K,9,FALSE)</f>
        <v>#VALUE!</v>
      </c>
      <c r="K1001" s="106" t="e">
        <f>VLOOKUP(Tabela410[[#This Row],[Proposta de Referência]],SIMP_M1!A:K,8,FALSE)</f>
        <v>#VALUE!</v>
      </c>
      <c r="L1001" s="107" t="e">
        <f t="shared" si="68"/>
        <v>#VALUE!</v>
      </c>
      <c r="M1001" s="107" t="e">
        <f t="shared" si="69"/>
        <v>#VALUE!</v>
      </c>
      <c r="N1001" s="142" t="e">
        <f t="shared" si="70"/>
        <v>#VALUE!</v>
      </c>
      <c r="O1001" s="142" t="e">
        <f t="shared" si="71"/>
        <v>#N/A</v>
      </c>
      <c r="P1001" s="24" t="str">
        <f>IFERROR(VLOOKUP(O1001,HOSPITAIS_COM_DIVIDAS!A:E,5,FALSE),"")</f>
        <v/>
      </c>
    </row>
    <row r="1002" spans="1:16" x14ac:dyDescent="0.25">
      <c r="A1002" s="52" t="e">
        <f>Tabela410[[#This Row],[Status da Proposta]]</f>
        <v>#VALUE!</v>
      </c>
      <c r="B1002" s="143">
        <f>MODALIDADE_1!A1002</f>
        <v>0</v>
      </c>
      <c r="C1002" s="142" t="e">
        <f>VLOOKUP(B1002,MODALIDADE_1!A:B,2,FALSE)</f>
        <v>#N/A</v>
      </c>
      <c r="D1002" s="142"/>
      <c r="E1002" s="94" t="e">
        <f>VLOOKUP(B1002,MODALIDADE_1!A:E,5,FALSE)</f>
        <v>#N/A</v>
      </c>
      <c r="F1002" s="95" t="e">
        <f>VLOOKUP(B1002,MODALIDADE_1!A:C,3,FALSE)</f>
        <v>#N/A</v>
      </c>
      <c r="G1002" s="142" t="e">
        <f>VLOOKUP(B1002,MODALIDADE_1!A:G,4,FALSE)</f>
        <v>#N/A</v>
      </c>
      <c r="H1002" s="142" t="e">
        <f>VLOOKUP(B1002,MODALIDADE_1!A:G,6,FALSE)</f>
        <v>#N/A</v>
      </c>
      <c r="I1002" s="142" t="e">
        <f>VLOOKUP(B1002,MODALIDADE_1!A:G,7,FALSE)</f>
        <v>#N/A</v>
      </c>
      <c r="J1002" s="106" t="e">
        <f>VLOOKUP(Tabela410[[#This Row],[Proposta de Referência]],SIMP_M1!A:K,9,FALSE)</f>
        <v>#VALUE!</v>
      </c>
      <c r="K1002" s="106" t="e">
        <f>VLOOKUP(Tabela410[[#This Row],[Proposta de Referência]],SIMP_M1!A:K,8,FALSE)</f>
        <v>#VALUE!</v>
      </c>
      <c r="L1002" s="107" t="e">
        <f t="shared" si="68"/>
        <v>#VALUE!</v>
      </c>
      <c r="M1002" s="107" t="e">
        <f t="shared" si="69"/>
        <v>#VALUE!</v>
      </c>
      <c r="N1002" s="142" t="e">
        <f t="shared" si="70"/>
        <v>#VALUE!</v>
      </c>
      <c r="O1002" s="142" t="e">
        <f t="shared" si="71"/>
        <v>#N/A</v>
      </c>
      <c r="P1002" s="24" t="str">
        <f>IFERROR(VLOOKUP(O1002,HOSPITAIS_COM_DIVIDAS!A:E,5,FALSE),"")</f>
        <v/>
      </c>
    </row>
    <row r="1003" spans="1:16" x14ac:dyDescent="0.25">
      <c r="A1003" s="52" t="e">
        <f>Tabela410[[#This Row],[Status da Proposta]]</f>
        <v>#VALUE!</v>
      </c>
      <c r="B1003" s="143">
        <f>MODALIDADE_1!A1003</f>
        <v>0</v>
      </c>
      <c r="C1003" s="142" t="e">
        <f>VLOOKUP(B1003,MODALIDADE_1!A:B,2,FALSE)</f>
        <v>#N/A</v>
      </c>
      <c r="D1003" s="142"/>
      <c r="E1003" s="94" t="e">
        <f>VLOOKUP(B1003,MODALIDADE_1!A:E,5,FALSE)</f>
        <v>#N/A</v>
      </c>
      <c r="F1003" s="95" t="e">
        <f>VLOOKUP(B1003,MODALIDADE_1!A:C,3,FALSE)</f>
        <v>#N/A</v>
      </c>
      <c r="G1003" s="142" t="e">
        <f>VLOOKUP(B1003,MODALIDADE_1!A:G,4,FALSE)</f>
        <v>#N/A</v>
      </c>
      <c r="H1003" s="142" t="e">
        <f>VLOOKUP(B1003,MODALIDADE_1!A:G,6,FALSE)</f>
        <v>#N/A</v>
      </c>
      <c r="I1003" s="142" t="e">
        <f>VLOOKUP(B1003,MODALIDADE_1!A:G,7,FALSE)</f>
        <v>#N/A</v>
      </c>
      <c r="J1003" s="106" t="e">
        <f>VLOOKUP(Tabela410[[#This Row],[Proposta de Referência]],SIMP_M1!A:K,9,FALSE)</f>
        <v>#VALUE!</v>
      </c>
      <c r="K1003" s="106" t="e">
        <f>VLOOKUP(Tabela410[[#This Row],[Proposta de Referência]],SIMP_M1!A:K,8,FALSE)</f>
        <v>#VALUE!</v>
      </c>
      <c r="L1003" s="107" t="e">
        <f t="shared" si="68"/>
        <v>#VALUE!</v>
      </c>
      <c r="M1003" s="107" t="e">
        <f t="shared" si="69"/>
        <v>#VALUE!</v>
      </c>
      <c r="N1003" s="142" t="e">
        <f t="shared" si="70"/>
        <v>#VALUE!</v>
      </c>
      <c r="O1003" s="142" t="e">
        <f t="shared" si="71"/>
        <v>#N/A</v>
      </c>
      <c r="P1003" s="24" t="str">
        <f>IFERROR(VLOOKUP(O1003,HOSPITAIS_COM_DIVIDAS!A:E,5,FALSE),"")</f>
        <v/>
      </c>
    </row>
    <row r="1004" spans="1:16" x14ac:dyDescent="0.25">
      <c r="A1004" s="52" t="e">
        <f>Tabela410[[#This Row],[Status da Proposta]]</f>
        <v>#VALUE!</v>
      </c>
      <c r="B1004" s="143">
        <f>MODALIDADE_1!A1004</f>
        <v>0</v>
      </c>
      <c r="C1004" s="142" t="e">
        <f>VLOOKUP(B1004,MODALIDADE_1!A:B,2,FALSE)</f>
        <v>#N/A</v>
      </c>
      <c r="D1004" s="142"/>
      <c r="E1004" s="94" t="e">
        <f>VLOOKUP(B1004,MODALIDADE_1!A:E,5,FALSE)</f>
        <v>#N/A</v>
      </c>
      <c r="F1004" s="95" t="e">
        <f>VLOOKUP(B1004,MODALIDADE_1!A:C,3,FALSE)</f>
        <v>#N/A</v>
      </c>
      <c r="G1004" s="142" t="e">
        <f>VLOOKUP(B1004,MODALIDADE_1!A:G,4,FALSE)</f>
        <v>#N/A</v>
      </c>
      <c r="H1004" s="142" t="e">
        <f>VLOOKUP(B1004,MODALIDADE_1!A:G,6,FALSE)</f>
        <v>#N/A</v>
      </c>
      <c r="I1004" s="142" t="e">
        <f>VLOOKUP(B1004,MODALIDADE_1!A:G,7,FALSE)</f>
        <v>#N/A</v>
      </c>
      <c r="J1004" s="106" t="e">
        <f>VLOOKUP(Tabela410[[#This Row],[Proposta de Referência]],SIMP_M1!A:K,9,FALSE)</f>
        <v>#VALUE!</v>
      </c>
      <c r="K1004" s="106" t="e">
        <f>VLOOKUP(Tabela410[[#This Row],[Proposta de Referência]],SIMP_M1!A:K,8,FALSE)</f>
        <v>#VALUE!</v>
      </c>
      <c r="L1004" s="107" t="e">
        <f t="shared" si="68"/>
        <v>#VALUE!</v>
      </c>
      <c r="M1004" s="107" t="e">
        <f t="shared" si="69"/>
        <v>#VALUE!</v>
      </c>
      <c r="N1004" s="142" t="e">
        <f t="shared" si="70"/>
        <v>#VALUE!</v>
      </c>
      <c r="O1004" s="142" t="e">
        <f t="shared" si="71"/>
        <v>#N/A</v>
      </c>
      <c r="P1004" s="24" t="str">
        <f>IFERROR(VLOOKUP(O1004,HOSPITAIS_COM_DIVIDAS!A:E,5,FALSE),"")</f>
        <v/>
      </c>
    </row>
    <row r="1005" spans="1:16" x14ac:dyDescent="0.25">
      <c r="A1005" s="52" t="e">
        <f>Tabela410[[#This Row],[Status da Proposta]]</f>
        <v>#VALUE!</v>
      </c>
      <c r="B1005" s="143">
        <f>MODALIDADE_1!A1005</f>
        <v>0</v>
      </c>
      <c r="C1005" s="142" t="e">
        <f>VLOOKUP(B1005,MODALIDADE_1!A:B,2,FALSE)</f>
        <v>#N/A</v>
      </c>
      <c r="D1005" s="142"/>
      <c r="E1005" s="94" t="e">
        <f>VLOOKUP(B1005,MODALIDADE_1!A:E,5,FALSE)</f>
        <v>#N/A</v>
      </c>
      <c r="F1005" s="95" t="e">
        <f>VLOOKUP(B1005,MODALIDADE_1!A:C,3,FALSE)</f>
        <v>#N/A</v>
      </c>
      <c r="G1005" s="142" t="e">
        <f>VLOOKUP(B1005,MODALIDADE_1!A:G,4,FALSE)</f>
        <v>#N/A</v>
      </c>
      <c r="H1005" s="142" t="e">
        <f>VLOOKUP(B1005,MODALIDADE_1!A:G,6,FALSE)</f>
        <v>#N/A</v>
      </c>
      <c r="I1005" s="142" t="e">
        <f>VLOOKUP(B1005,MODALIDADE_1!A:G,7,FALSE)</f>
        <v>#N/A</v>
      </c>
      <c r="J1005" s="106" t="e">
        <f>VLOOKUP(Tabela410[[#This Row],[Proposta de Referência]],SIMP_M1!A:K,9,FALSE)</f>
        <v>#VALUE!</v>
      </c>
      <c r="K1005" s="106" t="e">
        <f>VLOOKUP(Tabela410[[#This Row],[Proposta de Referência]],SIMP_M1!A:K,8,FALSE)</f>
        <v>#VALUE!</v>
      </c>
      <c r="L1005" s="107" t="e">
        <f t="shared" si="68"/>
        <v>#VALUE!</v>
      </c>
      <c r="M1005" s="107" t="e">
        <f t="shared" si="69"/>
        <v>#VALUE!</v>
      </c>
      <c r="N1005" s="142" t="e">
        <f t="shared" si="70"/>
        <v>#VALUE!</v>
      </c>
      <c r="O1005" s="142" t="e">
        <f t="shared" si="71"/>
        <v>#N/A</v>
      </c>
      <c r="P1005" s="24" t="str">
        <f>IFERROR(VLOOKUP(O1005,HOSPITAIS_COM_DIVIDAS!A:E,5,FALSE),"")</f>
        <v/>
      </c>
    </row>
    <row r="1006" spans="1:16" x14ac:dyDescent="0.25">
      <c r="A1006" s="52" t="e">
        <f>Tabela410[[#This Row],[Status da Proposta]]</f>
        <v>#VALUE!</v>
      </c>
      <c r="B1006" s="143">
        <f>MODALIDADE_1!A1006</f>
        <v>0</v>
      </c>
      <c r="C1006" s="142" t="e">
        <f>VLOOKUP(B1006,MODALIDADE_1!A:B,2,FALSE)</f>
        <v>#N/A</v>
      </c>
      <c r="D1006" s="142"/>
      <c r="E1006" s="94" t="e">
        <f>VLOOKUP(B1006,MODALIDADE_1!A:E,5,FALSE)</f>
        <v>#N/A</v>
      </c>
      <c r="F1006" s="95" t="e">
        <f>VLOOKUP(B1006,MODALIDADE_1!A:C,3,FALSE)</f>
        <v>#N/A</v>
      </c>
      <c r="G1006" s="142" t="e">
        <f>VLOOKUP(B1006,MODALIDADE_1!A:G,4,FALSE)</f>
        <v>#N/A</v>
      </c>
      <c r="H1006" s="142" t="e">
        <f>VLOOKUP(B1006,MODALIDADE_1!A:G,6,FALSE)</f>
        <v>#N/A</v>
      </c>
      <c r="I1006" s="142" t="e">
        <f>VLOOKUP(B1006,MODALIDADE_1!A:G,7,FALSE)</f>
        <v>#N/A</v>
      </c>
      <c r="J1006" s="106" t="e">
        <f>VLOOKUP(Tabela410[[#This Row],[Proposta de Referência]],SIMP_M1!A:K,9,FALSE)</f>
        <v>#VALUE!</v>
      </c>
      <c r="K1006" s="106" t="e">
        <f>VLOOKUP(Tabela410[[#This Row],[Proposta de Referência]],SIMP_M1!A:K,8,FALSE)</f>
        <v>#VALUE!</v>
      </c>
      <c r="L1006" s="107" t="e">
        <f t="shared" si="68"/>
        <v>#VALUE!</v>
      </c>
      <c r="M1006" s="107" t="e">
        <f t="shared" si="69"/>
        <v>#VALUE!</v>
      </c>
      <c r="N1006" s="142" t="e">
        <f t="shared" si="70"/>
        <v>#VALUE!</v>
      </c>
      <c r="O1006" s="142" t="e">
        <f t="shared" si="71"/>
        <v>#N/A</v>
      </c>
      <c r="P1006" s="24" t="str">
        <f>IFERROR(VLOOKUP(O1006,HOSPITAIS_COM_DIVIDAS!A:E,5,FALSE),"")</f>
        <v/>
      </c>
    </row>
    <row r="1007" spans="1:16" x14ac:dyDescent="0.25">
      <c r="A1007" s="52" t="e">
        <f>Tabela410[[#This Row],[Status da Proposta]]</f>
        <v>#VALUE!</v>
      </c>
      <c r="B1007" s="143">
        <f>MODALIDADE_1!A1007</f>
        <v>0</v>
      </c>
      <c r="C1007" s="142" t="e">
        <f>VLOOKUP(B1007,MODALIDADE_1!A:B,2,FALSE)</f>
        <v>#N/A</v>
      </c>
      <c r="D1007" s="142"/>
      <c r="E1007" s="94" t="e">
        <f>VLOOKUP(B1007,MODALIDADE_1!A:E,5,FALSE)</f>
        <v>#N/A</v>
      </c>
      <c r="F1007" s="95" t="e">
        <f>VLOOKUP(B1007,MODALIDADE_1!A:C,3,FALSE)</f>
        <v>#N/A</v>
      </c>
      <c r="G1007" s="142" t="e">
        <f>VLOOKUP(B1007,MODALIDADE_1!A:G,4,FALSE)</f>
        <v>#N/A</v>
      </c>
      <c r="H1007" s="142" t="e">
        <f>VLOOKUP(B1007,MODALIDADE_1!A:G,6,FALSE)</f>
        <v>#N/A</v>
      </c>
      <c r="I1007" s="142" t="e">
        <f>VLOOKUP(B1007,MODALIDADE_1!A:G,7,FALSE)</f>
        <v>#N/A</v>
      </c>
      <c r="J1007" s="106" t="e">
        <f>VLOOKUP(Tabela410[[#This Row],[Proposta de Referência]],SIMP_M1!A:K,9,FALSE)</f>
        <v>#VALUE!</v>
      </c>
      <c r="K1007" s="106" t="e">
        <f>VLOOKUP(Tabela410[[#This Row],[Proposta de Referência]],SIMP_M1!A:K,8,FALSE)</f>
        <v>#VALUE!</v>
      </c>
      <c r="L1007" s="107" t="e">
        <f t="shared" si="68"/>
        <v>#VALUE!</v>
      </c>
      <c r="M1007" s="107" t="e">
        <f t="shared" si="69"/>
        <v>#VALUE!</v>
      </c>
      <c r="N1007" s="142" t="e">
        <f t="shared" si="70"/>
        <v>#VALUE!</v>
      </c>
      <c r="O1007" s="142" t="e">
        <f t="shared" si="71"/>
        <v>#N/A</v>
      </c>
      <c r="P1007" s="24" t="str">
        <f>IFERROR(VLOOKUP(O1007,HOSPITAIS_COM_DIVIDAS!A:E,5,FALSE),"")</f>
        <v/>
      </c>
    </row>
    <row r="1008" spans="1:16" x14ac:dyDescent="0.25">
      <c r="A1008" s="52" t="e">
        <f>Tabela410[[#This Row],[Status da Proposta]]</f>
        <v>#VALUE!</v>
      </c>
      <c r="B1008" s="143">
        <f>MODALIDADE_1!A1008</f>
        <v>0</v>
      </c>
      <c r="C1008" s="142" t="e">
        <f>VLOOKUP(B1008,MODALIDADE_1!A:B,2,FALSE)</f>
        <v>#N/A</v>
      </c>
      <c r="D1008" s="142"/>
      <c r="E1008" s="94" t="e">
        <f>VLOOKUP(B1008,MODALIDADE_1!A:E,5,FALSE)</f>
        <v>#N/A</v>
      </c>
      <c r="F1008" s="95" t="e">
        <f>VLOOKUP(B1008,MODALIDADE_1!A:C,3,FALSE)</f>
        <v>#N/A</v>
      </c>
      <c r="G1008" s="142" t="e">
        <f>VLOOKUP(B1008,MODALIDADE_1!A:G,4,FALSE)</f>
        <v>#N/A</v>
      </c>
      <c r="H1008" s="142" t="e">
        <f>VLOOKUP(B1008,MODALIDADE_1!A:G,6,FALSE)</f>
        <v>#N/A</v>
      </c>
      <c r="I1008" s="142" t="e">
        <f>VLOOKUP(B1008,MODALIDADE_1!A:G,7,FALSE)</f>
        <v>#N/A</v>
      </c>
      <c r="J1008" s="106" t="e">
        <f>VLOOKUP(Tabela410[[#This Row],[Proposta de Referência]],SIMP_M1!A:K,9,FALSE)</f>
        <v>#VALUE!</v>
      </c>
      <c r="K1008" s="106" t="e">
        <f>VLOOKUP(Tabela410[[#This Row],[Proposta de Referência]],SIMP_M1!A:K,8,FALSE)</f>
        <v>#VALUE!</v>
      </c>
      <c r="L1008" s="107" t="e">
        <f t="shared" si="68"/>
        <v>#VALUE!</v>
      </c>
      <c r="M1008" s="107" t="e">
        <f t="shared" si="69"/>
        <v>#VALUE!</v>
      </c>
      <c r="N1008" s="142" t="e">
        <f t="shared" si="70"/>
        <v>#VALUE!</v>
      </c>
      <c r="O1008" s="142" t="e">
        <f t="shared" si="71"/>
        <v>#N/A</v>
      </c>
      <c r="P1008" s="24" t="str">
        <f>IFERROR(VLOOKUP(O1008,HOSPITAIS_COM_DIVIDAS!A:E,5,FALSE),"")</f>
        <v/>
      </c>
    </row>
    <row r="1009" spans="1:16" x14ac:dyDescent="0.25">
      <c r="A1009" s="52" t="e">
        <f>Tabela410[[#This Row],[Status da Proposta]]</f>
        <v>#VALUE!</v>
      </c>
      <c r="B1009" s="143">
        <f>MODALIDADE_1!A1009</f>
        <v>0</v>
      </c>
      <c r="C1009" s="142" t="e">
        <f>VLOOKUP(B1009,MODALIDADE_1!A:B,2,FALSE)</f>
        <v>#N/A</v>
      </c>
      <c r="D1009" s="142"/>
      <c r="E1009" s="94" t="e">
        <f>VLOOKUP(B1009,MODALIDADE_1!A:E,5,FALSE)</f>
        <v>#N/A</v>
      </c>
      <c r="F1009" s="95" t="e">
        <f>VLOOKUP(B1009,MODALIDADE_1!A:C,3,FALSE)</f>
        <v>#N/A</v>
      </c>
      <c r="G1009" s="142" t="e">
        <f>VLOOKUP(B1009,MODALIDADE_1!A:G,4,FALSE)</f>
        <v>#N/A</v>
      </c>
      <c r="H1009" s="142" t="e">
        <f>VLOOKUP(B1009,MODALIDADE_1!A:G,6,FALSE)</f>
        <v>#N/A</v>
      </c>
      <c r="I1009" s="142" t="e">
        <f>VLOOKUP(B1009,MODALIDADE_1!A:G,7,FALSE)</f>
        <v>#N/A</v>
      </c>
      <c r="J1009" s="106" t="e">
        <f>VLOOKUP(Tabela410[[#This Row],[Proposta de Referência]],SIMP_M1!A:K,9,FALSE)</f>
        <v>#VALUE!</v>
      </c>
      <c r="K1009" s="106" t="e">
        <f>VLOOKUP(Tabela410[[#This Row],[Proposta de Referência]],SIMP_M1!A:K,8,FALSE)</f>
        <v>#VALUE!</v>
      </c>
      <c r="L1009" s="107" t="e">
        <f t="shared" si="68"/>
        <v>#VALUE!</v>
      </c>
      <c r="M1009" s="107" t="e">
        <f t="shared" si="69"/>
        <v>#VALUE!</v>
      </c>
      <c r="N1009" s="142" t="e">
        <f t="shared" si="70"/>
        <v>#VALUE!</v>
      </c>
      <c r="O1009" s="142" t="e">
        <f t="shared" si="71"/>
        <v>#N/A</v>
      </c>
      <c r="P1009" s="24" t="str">
        <f>IFERROR(VLOOKUP(O1009,HOSPITAIS_COM_DIVIDAS!A:E,5,FALSE),"")</f>
        <v/>
      </c>
    </row>
    <row r="1010" spans="1:16" x14ac:dyDescent="0.25">
      <c r="A1010" s="52" t="e">
        <f>Tabela410[[#This Row],[Status da Proposta]]</f>
        <v>#VALUE!</v>
      </c>
      <c r="B1010" s="143">
        <f>MODALIDADE_1!A1010</f>
        <v>0</v>
      </c>
      <c r="C1010" s="142" t="e">
        <f>VLOOKUP(B1010,MODALIDADE_1!A:B,2,FALSE)</f>
        <v>#N/A</v>
      </c>
      <c r="D1010" s="142"/>
      <c r="E1010" s="94" t="e">
        <f>VLOOKUP(B1010,MODALIDADE_1!A:E,5,FALSE)</f>
        <v>#N/A</v>
      </c>
      <c r="F1010" s="95" t="e">
        <f>VLOOKUP(B1010,MODALIDADE_1!A:C,3,FALSE)</f>
        <v>#N/A</v>
      </c>
      <c r="G1010" s="142" t="e">
        <f>VLOOKUP(B1010,MODALIDADE_1!A:G,4,FALSE)</f>
        <v>#N/A</v>
      </c>
      <c r="H1010" s="142" t="e">
        <f>VLOOKUP(B1010,MODALIDADE_1!A:G,6,FALSE)</f>
        <v>#N/A</v>
      </c>
      <c r="I1010" s="142" t="e">
        <f>VLOOKUP(B1010,MODALIDADE_1!A:G,7,FALSE)</f>
        <v>#N/A</v>
      </c>
      <c r="J1010" s="106" t="e">
        <f>VLOOKUP(Tabela410[[#This Row],[Proposta de Referência]],SIMP_M1!A:K,9,FALSE)</f>
        <v>#VALUE!</v>
      </c>
      <c r="K1010" s="106" t="e">
        <f>VLOOKUP(Tabela410[[#This Row],[Proposta de Referência]],SIMP_M1!A:K,8,FALSE)</f>
        <v>#VALUE!</v>
      </c>
      <c r="L1010" s="107" t="e">
        <f t="shared" si="68"/>
        <v>#VALUE!</v>
      </c>
      <c r="M1010" s="107" t="e">
        <f t="shared" si="69"/>
        <v>#VALUE!</v>
      </c>
      <c r="N1010" s="142" t="e">
        <f t="shared" si="70"/>
        <v>#VALUE!</v>
      </c>
      <c r="O1010" s="142" t="e">
        <f t="shared" si="71"/>
        <v>#N/A</v>
      </c>
      <c r="P1010" s="24" t="str">
        <f>IFERROR(VLOOKUP(O1010,HOSPITAIS_COM_DIVIDAS!A:E,5,FALSE),"")</f>
        <v/>
      </c>
    </row>
    <row r="1011" spans="1:16" x14ac:dyDescent="0.25">
      <c r="A1011" s="52" t="e">
        <f>Tabela410[[#This Row],[Status da Proposta]]</f>
        <v>#VALUE!</v>
      </c>
      <c r="B1011" s="143">
        <f>MODALIDADE_1!A1011</f>
        <v>0</v>
      </c>
      <c r="C1011" s="142" t="e">
        <f>VLOOKUP(B1011,MODALIDADE_1!A:B,2,FALSE)</f>
        <v>#N/A</v>
      </c>
      <c r="D1011" s="142"/>
      <c r="E1011" s="94" t="e">
        <f>VLOOKUP(B1011,MODALIDADE_1!A:E,5,FALSE)</f>
        <v>#N/A</v>
      </c>
      <c r="F1011" s="95" t="e">
        <f>VLOOKUP(B1011,MODALIDADE_1!A:C,3,FALSE)</f>
        <v>#N/A</v>
      </c>
      <c r="G1011" s="142" t="e">
        <f>VLOOKUP(B1011,MODALIDADE_1!A:G,4,FALSE)</f>
        <v>#N/A</v>
      </c>
      <c r="H1011" s="142" t="e">
        <f>VLOOKUP(B1011,MODALIDADE_1!A:G,6,FALSE)</f>
        <v>#N/A</v>
      </c>
      <c r="I1011" s="142" t="e">
        <f>VLOOKUP(B1011,MODALIDADE_1!A:G,7,FALSE)</f>
        <v>#N/A</v>
      </c>
      <c r="J1011" s="106" t="e">
        <f>VLOOKUP(Tabela410[[#This Row],[Proposta de Referência]],SIMP_M1!A:K,9,FALSE)</f>
        <v>#VALUE!</v>
      </c>
      <c r="K1011" s="106" t="e">
        <f>VLOOKUP(Tabela410[[#This Row],[Proposta de Referência]],SIMP_M1!A:K,8,FALSE)</f>
        <v>#VALUE!</v>
      </c>
      <c r="L1011" s="107" t="e">
        <f t="shared" si="68"/>
        <v>#VALUE!</v>
      </c>
      <c r="M1011" s="107" t="e">
        <f t="shared" si="69"/>
        <v>#VALUE!</v>
      </c>
      <c r="N1011" s="142" t="e">
        <f t="shared" si="70"/>
        <v>#VALUE!</v>
      </c>
      <c r="O1011" s="142" t="e">
        <f t="shared" si="71"/>
        <v>#N/A</v>
      </c>
      <c r="P1011" s="24" t="str">
        <f>IFERROR(VLOOKUP(O1011,HOSPITAIS_COM_DIVIDAS!A:E,5,FALSE),"")</f>
        <v/>
      </c>
    </row>
    <row r="1012" spans="1:16" x14ac:dyDescent="0.25">
      <c r="A1012" s="52" t="e">
        <f>Tabela410[[#This Row],[Status da Proposta]]</f>
        <v>#VALUE!</v>
      </c>
      <c r="B1012" s="143">
        <f>MODALIDADE_1!A1012</f>
        <v>0</v>
      </c>
      <c r="C1012" s="142" t="e">
        <f>VLOOKUP(B1012,MODALIDADE_1!A:B,2,FALSE)</f>
        <v>#N/A</v>
      </c>
      <c r="D1012" s="142"/>
      <c r="E1012" s="94" t="e">
        <f>VLOOKUP(B1012,MODALIDADE_1!A:E,5,FALSE)</f>
        <v>#N/A</v>
      </c>
      <c r="F1012" s="95" t="e">
        <f>VLOOKUP(B1012,MODALIDADE_1!A:C,3,FALSE)</f>
        <v>#N/A</v>
      </c>
      <c r="G1012" s="142" t="e">
        <f>VLOOKUP(B1012,MODALIDADE_1!A:G,4,FALSE)</f>
        <v>#N/A</v>
      </c>
      <c r="H1012" s="142" t="e">
        <f>VLOOKUP(B1012,MODALIDADE_1!A:G,6,FALSE)</f>
        <v>#N/A</v>
      </c>
      <c r="I1012" s="142" t="e">
        <f>VLOOKUP(B1012,MODALIDADE_1!A:G,7,FALSE)</f>
        <v>#N/A</v>
      </c>
      <c r="J1012" s="106" t="e">
        <f>VLOOKUP(Tabela410[[#This Row],[Proposta de Referência]],SIMP_M1!A:K,9,FALSE)</f>
        <v>#VALUE!</v>
      </c>
      <c r="K1012" s="106" t="e">
        <f>VLOOKUP(Tabela410[[#This Row],[Proposta de Referência]],SIMP_M1!A:K,8,FALSE)</f>
        <v>#VALUE!</v>
      </c>
      <c r="L1012" s="107" t="e">
        <f t="shared" si="68"/>
        <v>#VALUE!</v>
      </c>
      <c r="M1012" s="107" t="e">
        <f t="shared" si="69"/>
        <v>#VALUE!</v>
      </c>
      <c r="N1012" s="142" t="e">
        <f t="shared" si="70"/>
        <v>#VALUE!</v>
      </c>
      <c r="O1012" s="142" t="e">
        <f t="shared" si="71"/>
        <v>#N/A</v>
      </c>
      <c r="P1012" s="24" t="str">
        <f>IFERROR(VLOOKUP(O1012,HOSPITAIS_COM_DIVIDAS!A:E,5,FALSE),"")</f>
        <v/>
      </c>
    </row>
    <row r="1013" spans="1:16" x14ac:dyDescent="0.25">
      <c r="A1013" s="52" t="e">
        <f>Tabela410[[#This Row],[Status da Proposta]]</f>
        <v>#VALUE!</v>
      </c>
      <c r="B1013" s="143">
        <f>MODALIDADE_1!A1013</f>
        <v>0</v>
      </c>
      <c r="C1013" s="142" t="e">
        <f>VLOOKUP(B1013,MODALIDADE_1!A:B,2,FALSE)</f>
        <v>#N/A</v>
      </c>
      <c r="D1013" s="142"/>
      <c r="E1013" s="94" t="e">
        <f>VLOOKUP(B1013,MODALIDADE_1!A:E,5,FALSE)</f>
        <v>#N/A</v>
      </c>
      <c r="F1013" s="95" t="e">
        <f>VLOOKUP(B1013,MODALIDADE_1!A:C,3,FALSE)</f>
        <v>#N/A</v>
      </c>
      <c r="G1013" s="142" t="e">
        <f>VLOOKUP(B1013,MODALIDADE_1!A:G,4,FALSE)</f>
        <v>#N/A</v>
      </c>
      <c r="H1013" s="142" t="e">
        <f>VLOOKUP(B1013,MODALIDADE_1!A:G,6,FALSE)</f>
        <v>#N/A</v>
      </c>
      <c r="I1013" s="142" t="e">
        <f>VLOOKUP(B1013,MODALIDADE_1!A:G,7,FALSE)</f>
        <v>#N/A</v>
      </c>
      <c r="J1013" s="106" t="e">
        <f>VLOOKUP(Tabela410[[#This Row],[Proposta de Referência]],SIMP_M1!A:K,9,FALSE)</f>
        <v>#VALUE!</v>
      </c>
      <c r="K1013" s="106" t="e">
        <f>VLOOKUP(Tabela410[[#This Row],[Proposta de Referência]],SIMP_M1!A:K,8,FALSE)</f>
        <v>#VALUE!</v>
      </c>
      <c r="L1013" s="107" t="e">
        <f t="shared" si="68"/>
        <v>#VALUE!</v>
      </c>
      <c r="M1013" s="107" t="e">
        <f t="shared" si="69"/>
        <v>#VALUE!</v>
      </c>
      <c r="N1013" s="142" t="e">
        <f t="shared" si="70"/>
        <v>#VALUE!</v>
      </c>
      <c r="O1013" s="142" t="e">
        <f t="shared" si="71"/>
        <v>#N/A</v>
      </c>
      <c r="P1013" s="24" t="str">
        <f>IFERROR(VLOOKUP(O1013,HOSPITAIS_COM_DIVIDAS!A:E,5,FALSE),"")</f>
        <v/>
      </c>
    </row>
    <row r="1014" spans="1:16" x14ac:dyDescent="0.25">
      <c r="A1014" s="52" t="e">
        <f>Tabela410[[#This Row],[Status da Proposta]]</f>
        <v>#VALUE!</v>
      </c>
      <c r="B1014" s="143">
        <f>MODALIDADE_1!A1014</f>
        <v>0</v>
      </c>
      <c r="C1014" s="142" t="e">
        <f>VLOOKUP(B1014,MODALIDADE_1!A:B,2,FALSE)</f>
        <v>#N/A</v>
      </c>
      <c r="D1014" s="142"/>
      <c r="E1014" s="94" t="e">
        <f>VLOOKUP(B1014,MODALIDADE_1!A:E,5,FALSE)</f>
        <v>#N/A</v>
      </c>
      <c r="F1014" s="95" t="e">
        <f>VLOOKUP(B1014,MODALIDADE_1!A:C,3,FALSE)</f>
        <v>#N/A</v>
      </c>
      <c r="G1014" s="142" t="e">
        <f>VLOOKUP(B1014,MODALIDADE_1!A:G,4,FALSE)</f>
        <v>#N/A</v>
      </c>
      <c r="H1014" s="142" t="e">
        <f>VLOOKUP(B1014,MODALIDADE_1!A:G,6,FALSE)</f>
        <v>#N/A</v>
      </c>
      <c r="I1014" s="142" t="e">
        <f>VLOOKUP(B1014,MODALIDADE_1!A:G,7,FALSE)</f>
        <v>#N/A</v>
      </c>
      <c r="J1014" s="106" t="e">
        <f>VLOOKUP(Tabela410[[#This Row],[Proposta de Referência]],SIMP_M1!A:K,9,FALSE)</f>
        <v>#VALUE!</v>
      </c>
      <c r="K1014" s="106" t="e">
        <f>VLOOKUP(Tabela410[[#This Row],[Proposta de Referência]],SIMP_M1!A:K,8,FALSE)</f>
        <v>#VALUE!</v>
      </c>
      <c r="L1014" s="107" t="e">
        <f t="shared" si="68"/>
        <v>#VALUE!</v>
      </c>
      <c r="M1014" s="107" t="e">
        <f t="shared" si="69"/>
        <v>#VALUE!</v>
      </c>
      <c r="N1014" s="142" t="e">
        <f t="shared" si="70"/>
        <v>#VALUE!</v>
      </c>
      <c r="O1014" s="142" t="e">
        <f t="shared" si="71"/>
        <v>#N/A</v>
      </c>
      <c r="P1014" s="24" t="str">
        <f>IFERROR(VLOOKUP(O1014,HOSPITAIS_COM_DIVIDAS!A:E,5,FALSE),"")</f>
        <v/>
      </c>
    </row>
    <row r="1015" spans="1:16" x14ac:dyDescent="0.25">
      <c r="A1015" s="52" t="e">
        <f>Tabela410[[#This Row],[Status da Proposta]]</f>
        <v>#VALUE!</v>
      </c>
      <c r="B1015" s="143">
        <f>MODALIDADE_1!A1015</f>
        <v>0</v>
      </c>
      <c r="C1015" s="142" t="e">
        <f>VLOOKUP(B1015,MODALIDADE_1!A:B,2,FALSE)</f>
        <v>#N/A</v>
      </c>
      <c r="D1015" s="142"/>
      <c r="E1015" s="94" t="e">
        <f>VLOOKUP(B1015,MODALIDADE_1!A:E,5,FALSE)</f>
        <v>#N/A</v>
      </c>
      <c r="F1015" s="95" t="e">
        <f>VLOOKUP(B1015,MODALIDADE_1!A:C,3,FALSE)</f>
        <v>#N/A</v>
      </c>
      <c r="G1015" s="142" t="e">
        <f>VLOOKUP(B1015,MODALIDADE_1!A:G,4,FALSE)</f>
        <v>#N/A</v>
      </c>
      <c r="H1015" s="142" t="e">
        <f>VLOOKUP(B1015,MODALIDADE_1!A:G,6,FALSE)</f>
        <v>#N/A</v>
      </c>
      <c r="I1015" s="142" t="e">
        <f>VLOOKUP(B1015,MODALIDADE_1!A:G,7,FALSE)</f>
        <v>#N/A</v>
      </c>
      <c r="J1015" s="106" t="e">
        <f>VLOOKUP(Tabela410[[#This Row],[Proposta de Referência]],SIMP_M1!A:K,9,FALSE)</f>
        <v>#VALUE!</v>
      </c>
      <c r="K1015" s="106" t="e">
        <f>VLOOKUP(Tabela410[[#This Row],[Proposta de Referência]],SIMP_M1!A:K,8,FALSE)</f>
        <v>#VALUE!</v>
      </c>
      <c r="L1015" s="107" t="e">
        <f t="shared" si="68"/>
        <v>#VALUE!</v>
      </c>
      <c r="M1015" s="107" t="e">
        <f t="shared" si="69"/>
        <v>#VALUE!</v>
      </c>
      <c r="N1015" s="142" t="e">
        <f t="shared" si="70"/>
        <v>#VALUE!</v>
      </c>
      <c r="O1015" s="142" t="e">
        <f t="shared" si="71"/>
        <v>#N/A</v>
      </c>
      <c r="P1015" s="24" t="str">
        <f>IFERROR(VLOOKUP(O1015,HOSPITAIS_COM_DIVIDAS!A:E,5,FALSE),"")</f>
        <v/>
      </c>
    </row>
    <row r="1016" spans="1:16" x14ac:dyDescent="0.25">
      <c r="A1016" s="52" t="e">
        <f>Tabela410[[#This Row],[Status da Proposta]]</f>
        <v>#VALUE!</v>
      </c>
      <c r="B1016" s="143">
        <f>MODALIDADE_1!A1016</f>
        <v>0</v>
      </c>
      <c r="C1016" s="142" t="e">
        <f>VLOOKUP(B1016,MODALIDADE_1!A:B,2,FALSE)</f>
        <v>#N/A</v>
      </c>
      <c r="D1016" s="142"/>
      <c r="E1016" s="94" t="e">
        <f>VLOOKUP(B1016,MODALIDADE_1!A:E,5,FALSE)</f>
        <v>#N/A</v>
      </c>
      <c r="F1016" s="95" t="e">
        <f>VLOOKUP(B1016,MODALIDADE_1!A:C,3,FALSE)</f>
        <v>#N/A</v>
      </c>
      <c r="G1016" s="142" t="e">
        <f>VLOOKUP(B1016,MODALIDADE_1!A:G,4,FALSE)</f>
        <v>#N/A</v>
      </c>
      <c r="H1016" s="142" t="e">
        <f>VLOOKUP(B1016,MODALIDADE_1!A:G,6,FALSE)</f>
        <v>#N/A</v>
      </c>
      <c r="I1016" s="142" t="e">
        <f>VLOOKUP(B1016,MODALIDADE_1!A:G,7,FALSE)</f>
        <v>#N/A</v>
      </c>
      <c r="J1016" s="106" t="e">
        <f>VLOOKUP(Tabela410[[#This Row],[Proposta de Referência]],SIMP_M1!A:K,9,FALSE)</f>
        <v>#VALUE!</v>
      </c>
      <c r="K1016" s="106" t="e">
        <f>VLOOKUP(Tabela410[[#This Row],[Proposta de Referência]],SIMP_M1!A:K,8,FALSE)</f>
        <v>#VALUE!</v>
      </c>
      <c r="L1016" s="107" t="e">
        <f t="shared" si="68"/>
        <v>#VALUE!</v>
      </c>
      <c r="M1016" s="107" t="e">
        <f t="shared" si="69"/>
        <v>#VALUE!</v>
      </c>
      <c r="N1016" s="142" t="e">
        <f t="shared" si="70"/>
        <v>#VALUE!</v>
      </c>
      <c r="O1016" s="142" t="e">
        <f t="shared" si="71"/>
        <v>#N/A</v>
      </c>
      <c r="P1016" s="24" t="str">
        <f>IFERROR(VLOOKUP(O1016,HOSPITAIS_COM_DIVIDAS!A:E,5,FALSE),"")</f>
        <v/>
      </c>
    </row>
    <row r="1017" spans="1:16" x14ac:dyDescent="0.25">
      <c r="A1017" s="52" t="e">
        <f>Tabela410[[#This Row],[Status da Proposta]]</f>
        <v>#VALUE!</v>
      </c>
      <c r="B1017" s="143">
        <f>MODALIDADE_1!A1017</f>
        <v>0</v>
      </c>
      <c r="C1017" s="142" t="e">
        <f>VLOOKUP(B1017,MODALIDADE_1!A:B,2,FALSE)</f>
        <v>#N/A</v>
      </c>
      <c r="D1017" s="142"/>
      <c r="E1017" s="94" t="e">
        <f>VLOOKUP(B1017,MODALIDADE_1!A:E,5,FALSE)</f>
        <v>#N/A</v>
      </c>
      <c r="F1017" s="95" t="e">
        <f>VLOOKUP(B1017,MODALIDADE_1!A:C,3,FALSE)</f>
        <v>#N/A</v>
      </c>
      <c r="G1017" s="142" t="e">
        <f>VLOOKUP(B1017,MODALIDADE_1!A:G,4,FALSE)</f>
        <v>#N/A</v>
      </c>
      <c r="H1017" s="142" t="e">
        <f>VLOOKUP(B1017,MODALIDADE_1!A:G,6,FALSE)</f>
        <v>#N/A</v>
      </c>
      <c r="I1017" s="142" t="e">
        <f>VLOOKUP(B1017,MODALIDADE_1!A:G,7,FALSE)</f>
        <v>#N/A</v>
      </c>
      <c r="J1017" s="106" t="e">
        <f>VLOOKUP(Tabela410[[#This Row],[Proposta de Referência]],SIMP_M1!A:K,9,FALSE)</f>
        <v>#VALUE!</v>
      </c>
      <c r="K1017" s="106" t="e">
        <f>VLOOKUP(Tabela410[[#This Row],[Proposta de Referência]],SIMP_M1!A:K,8,FALSE)</f>
        <v>#VALUE!</v>
      </c>
      <c r="L1017" s="107" t="e">
        <f t="shared" si="68"/>
        <v>#VALUE!</v>
      </c>
      <c r="M1017" s="107" t="e">
        <f t="shared" si="69"/>
        <v>#VALUE!</v>
      </c>
      <c r="N1017" s="142" t="e">
        <f t="shared" si="70"/>
        <v>#VALUE!</v>
      </c>
      <c r="O1017" s="142" t="e">
        <f t="shared" si="71"/>
        <v>#N/A</v>
      </c>
      <c r="P1017" s="24" t="str">
        <f>IFERROR(VLOOKUP(O1017,HOSPITAIS_COM_DIVIDAS!A:E,5,FALSE),"")</f>
        <v/>
      </c>
    </row>
    <row r="1018" spans="1:16" x14ac:dyDescent="0.25">
      <c r="A1018" s="52" t="e">
        <f>Tabela410[[#This Row],[Status da Proposta]]</f>
        <v>#VALUE!</v>
      </c>
      <c r="B1018" s="143">
        <f>MODALIDADE_1!A1018</f>
        <v>0</v>
      </c>
      <c r="C1018" s="142" t="e">
        <f>VLOOKUP(B1018,MODALIDADE_1!A:B,2,FALSE)</f>
        <v>#N/A</v>
      </c>
      <c r="D1018" s="142"/>
      <c r="E1018" s="94" t="e">
        <f>VLOOKUP(B1018,MODALIDADE_1!A:E,5,FALSE)</f>
        <v>#N/A</v>
      </c>
      <c r="F1018" s="95" t="e">
        <f>VLOOKUP(B1018,MODALIDADE_1!A:C,3,FALSE)</f>
        <v>#N/A</v>
      </c>
      <c r="G1018" s="142" t="e">
        <f>VLOOKUP(B1018,MODALIDADE_1!A:G,4,FALSE)</f>
        <v>#N/A</v>
      </c>
      <c r="H1018" s="142" t="e">
        <f>VLOOKUP(B1018,MODALIDADE_1!A:G,6,FALSE)</f>
        <v>#N/A</v>
      </c>
      <c r="I1018" s="142" t="e">
        <f>VLOOKUP(B1018,MODALIDADE_1!A:G,7,FALSE)</f>
        <v>#N/A</v>
      </c>
      <c r="J1018" s="106" t="e">
        <f>VLOOKUP(Tabela410[[#This Row],[Proposta de Referência]],SIMP_M1!A:K,9,FALSE)</f>
        <v>#VALUE!</v>
      </c>
      <c r="K1018" s="106" t="e">
        <f>VLOOKUP(Tabela410[[#This Row],[Proposta de Referência]],SIMP_M1!A:K,8,FALSE)</f>
        <v>#VALUE!</v>
      </c>
      <c r="L1018" s="107" t="e">
        <f t="shared" si="68"/>
        <v>#VALUE!</v>
      </c>
      <c r="M1018" s="107" t="e">
        <f t="shared" si="69"/>
        <v>#VALUE!</v>
      </c>
      <c r="N1018" s="142" t="e">
        <f t="shared" si="70"/>
        <v>#VALUE!</v>
      </c>
      <c r="O1018" s="142" t="e">
        <f t="shared" si="71"/>
        <v>#N/A</v>
      </c>
      <c r="P1018" s="24" t="str">
        <f>IFERROR(VLOOKUP(O1018,HOSPITAIS_COM_DIVIDAS!A:E,5,FALSE),"")</f>
        <v/>
      </c>
    </row>
    <row r="1019" spans="1:16" x14ac:dyDescent="0.25">
      <c r="A1019" s="52" t="e">
        <f>Tabela410[[#This Row],[Status da Proposta]]</f>
        <v>#VALUE!</v>
      </c>
      <c r="B1019" s="143">
        <f>MODALIDADE_1!A1019</f>
        <v>0</v>
      </c>
      <c r="C1019" s="142" t="e">
        <f>VLOOKUP(B1019,MODALIDADE_1!A:B,2,FALSE)</f>
        <v>#N/A</v>
      </c>
      <c r="D1019" s="142"/>
      <c r="E1019" s="94" t="e">
        <f>VLOOKUP(B1019,MODALIDADE_1!A:E,5,FALSE)</f>
        <v>#N/A</v>
      </c>
      <c r="F1019" s="95" t="e">
        <f>VLOOKUP(B1019,MODALIDADE_1!A:C,3,FALSE)</f>
        <v>#N/A</v>
      </c>
      <c r="G1019" s="142" t="e">
        <f>VLOOKUP(B1019,MODALIDADE_1!A:G,4,FALSE)</f>
        <v>#N/A</v>
      </c>
      <c r="H1019" s="142" t="e">
        <f>VLOOKUP(B1019,MODALIDADE_1!A:G,6,FALSE)</f>
        <v>#N/A</v>
      </c>
      <c r="I1019" s="142" t="e">
        <f>VLOOKUP(B1019,MODALIDADE_1!A:G,7,FALSE)</f>
        <v>#N/A</v>
      </c>
      <c r="J1019" s="106" t="e">
        <f>VLOOKUP(Tabela410[[#This Row],[Proposta de Referência]],SIMP_M1!A:K,9,FALSE)</f>
        <v>#VALUE!</v>
      </c>
      <c r="K1019" s="106" t="e">
        <f>VLOOKUP(Tabela410[[#This Row],[Proposta de Referência]],SIMP_M1!A:K,8,FALSE)</f>
        <v>#VALUE!</v>
      </c>
      <c r="L1019" s="107" t="e">
        <f t="shared" si="68"/>
        <v>#VALUE!</v>
      </c>
      <c r="M1019" s="107" t="e">
        <f t="shared" si="69"/>
        <v>#VALUE!</v>
      </c>
      <c r="N1019" s="142" t="e">
        <f t="shared" si="70"/>
        <v>#VALUE!</v>
      </c>
      <c r="O1019" s="142" t="e">
        <f t="shared" si="71"/>
        <v>#N/A</v>
      </c>
      <c r="P1019" s="24" t="str">
        <f>IFERROR(VLOOKUP(O1019,HOSPITAIS_COM_DIVIDAS!A:E,5,FALSE),"")</f>
        <v/>
      </c>
    </row>
    <row r="1020" spans="1:16" x14ac:dyDescent="0.25">
      <c r="A1020" s="52" t="e">
        <f>Tabela410[[#This Row],[Status da Proposta]]</f>
        <v>#VALUE!</v>
      </c>
      <c r="B1020" s="143">
        <f>MODALIDADE_1!A1020</f>
        <v>0</v>
      </c>
      <c r="C1020" s="142" t="e">
        <f>VLOOKUP(B1020,MODALIDADE_1!A:B,2,FALSE)</f>
        <v>#N/A</v>
      </c>
      <c r="D1020" s="142"/>
      <c r="E1020" s="94" t="e">
        <f>VLOOKUP(B1020,MODALIDADE_1!A:E,5,FALSE)</f>
        <v>#N/A</v>
      </c>
      <c r="F1020" s="95" t="e">
        <f>VLOOKUP(B1020,MODALIDADE_1!A:C,3,FALSE)</f>
        <v>#N/A</v>
      </c>
      <c r="G1020" s="142" t="e">
        <f>VLOOKUP(B1020,MODALIDADE_1!A:G,4,FALSE)</f>
        <v>#N/A</v>
      </c>
      <c r="H1020" s="142" t="e">
        <f>VLOOKUP(B1020,MODALIDADE_1!A:G,6,FALSE)</f>
        <v>#N/A</v>
      </c>
      <c r="I1020" s="142" t="e">
        <f>VLOOKUP(B1020,MODALIDADE_1!A:G,7,FALSE)</f>
        <v>#N/A</v>
      </c>
      <c r="J1020" s="106" t="e">
        <f>VLOOKUP(Tabela410[[#This Row],[Proposta de Referência]],SIMP_M1!A:K,9,FALSE)</f>
        <v>#VALUE!</v>
      </c>
      <c r="K1020" s="106" t="e">
        <f>VLOOKUP(Tabela410[[#This Row],[Proposta de Referência]],SIMP_M1!A:K,8,FALSE)</f>
        <v>#VALUE!</v>
      </c>
      <c r="L1020" s="107" t="e">
        <f t="shared" si="68"/>
        <v>#VALUE!</v>
      </c>
      <c r="M1020" s="107" t="e">
        <f t="shared" si="69"/>
        <v>#VALUE!</v>
      </c>
      <c r="N1020" s="142" t="e">
        <f t="shared" si="70"/>
        <v>#VALUE!</v>
      </c>
      <c r="O1020" s="142" t="e">
        <f t="shared" si="71"/>
        <v>#N/A</v>
      </c>
      <c r="P1020" s="24" t="str">
        <f>IFERROR(VLOOKUP(O1020,HOSPITAIS_COM_DIVIDAS!A:E,5,FALSE),"")</f>
        <v/>
      </c>
    </row>
    <row r="1021" spans="1:16" x14ac:dyDescent="0.25">
      <c r="A1021" s="52" t="e">
        <f>Tabela410[[#This Row],[Status da Proposta]]</f>
        <v>#VALUE!</v>
      </c>
      <c r="B1021" s="143">
        <f>MODALIDADE_1!A1021</f>
        <v>0</v>
      </c>
      <c r="C1021" s="142" t="e">
        <f>VLOOKUP(B1021,MODALIDADE_1!A:B,2,FALSE)</f>
        <v>#N/A</v>
      </c>
      <c r="D1021" s="142"/>
      <c r="E1021" s="94" t="e">
        <f>VLOOKUP(B1021,MODALIDADE_1!A:E,5,FALSE)</f>
        <v>#N/A</v>
      </c>
      <c r="F1021" s="95" t="e">
        <f>VLOOKUP(B1021,MODALIDADE_1!A:C,3,FALSE)</f>
        <v>#N/A</v>
      </c>
      <c r="G1021" s="142" t="e">
        <f>VLOOKUP(B1021,MODALIDADE_1!A:G,4,FALSE)</f>
        <v>#N/A</v>
      </c>
      <c r="H1021" s="142" t="e">
        <f>VLOOKUP(B1021,MODALIDADE_1!A:G,6,FALSE)</f>
        <v>#N/A</v>
      </c>
      <c r="I1021" s="142" t="e">
        <f>VLOOKUP(B1021,MODALIDADE_1!A:G,7,FALSE)</f>
        <v>#N/A</v>
      </c>
      <c r="J1021" s="106" t="e">
        <f>VLOOKUP(Tabela410[[#This Row],[Proposta de Referência]],SIMP_M1!A:K,9,FALSE)</f>
        <v>#VALUE!</v>
      </c>
      <c r="K1021" s="106" t="e">
        <f>VLOOKUP(Tabela410[[#This Row],[Proposta de Referência]],SIMP_M1!A:K,8,FALSE)</f>
        <v>#VALUE!</v>
      </c>
      <c r="L1021" s="107" t="e">
        <f t="shared" si="68"/>
        <v>#VALUE!</v>
      </c>
      <c r="M1021" s="107" t="e">
        <f t="shared" si="69"/>
        <v>#VALUE!</v>
      </c>
      <c r="N1021" s="142" t="e">
        <f t="shared" si="70"/>
        <v>#VALUE!</v>
      </c>
      <c r="O1021" s="142" t="e">
        <f t="shared" si="71"/>
        <v>#N/A</v>
      </c>
      <c r="P1021" s="24" t="str">
        <f>IFERROR(VLOOKUP(O1021,HOSPITAIS_COM_DIVIDAS!A:E,5,FALSE),"")</f>
        <v/>
      </c>
    </row>
    <row r="1022" spans="1:16" x14ac:dyDescent="0.25">
      <c r="A1022" s="52" t="e">
        <f>Tabela410[[#This Row],[Status da Proposta]]</f>
        <v>#VALUE!</v>
      </c>
      <c r="B1022" s="143">
        <f>MODALIDADE_1!A1022</f>
        <v>0</v>
      </c>
      <c r="C1022" s="142" t="e">
        <f>VLOOKUP(B1022,MODALIDADE_1!A:B,2,FALSE)</f>
        <v>#N/A</v>
      </c>
      <c r="D1022" s="142"/>
      <c r="E1022" s="94" t="e">
        <f>VLOOKUP(B1022,MODALIDADE_1!A:E,5,FALSE)</f>
        <v>#N/A</v>
      </c>
      <c r="F1022" s="95" t="e">
        <f>VLOOKUP(B1022,MODALIDADE_1!A:C,3,FALSE)</f>
        <v>#N/A</v>
      </c>
      <c r="G1022" s="142" t="e">
        <f>VLOOKUP(B1022,MODALIDADE_1!A:G,4,FALSE)</f>
        <v>#N/A</v>
      </c>
      <c r="H1022" s="142" t="e">
        <f>VLOOKUP(B1022,MODALIDADE_1!A:G,6,FALSE)</f>
        <v>#N/A</v>
      </c>
      <c r="I1022" s="142" t="e">
        <f>VLOOKUP(B1022,MODALIDADE_1!A:G,7,FALSE)</f>
        <v>#N/A</v>
      </c>
      <c r="J1022" s="106" t="e">
        <f>VLOOKUP(Tabela410[[#This Row],[Proposta de Referência]],SIMP_M1!A:K,9,FALSE)</f>
        <v>#VALUE!</v>
      </c>
      <c r="K1022" s="106" t="e">
        <f>VLOOKUP(Tabela410[[#This Row],[Proposta de Referência]],SIMP_M1!A:K,8,FALSE)</f>
        <v>#VALUE!</v>
      </c>
      <c r="L1022" s="107" t="e">
        <f t="shared" si="68"/>
        <v>#VALUE!</v>
      </c>
      <c r="M1022" s="107" t="e">
        <f t="shared" si="69"/>
        <v>#VALUE!</v>
      </c>
      <c r="N1022" s="142" t="e">
        <f t="shared" si="70"/>
        <v>#VALUE!</v>
      </c>
      <c r="O1022" s="142" t="e">
        <f t="shared" si="71"/>
        <v>#N/A</v>
      </c>
      <c r="P1022" s="24" t="str">
        <f>IFERROR(VLOOKUP(O1022,HOSPITAIS_COM_DIVIDAS!A:E,5,FALSE),"")</f>
        <v/>
      </c>
    </row>
    <row r="1023" spans="1:16" x14ac:dyDescent="0.25">
      <c r="A1023" s="52" t="e">
        <f>Tabela410[[#This Row],[Status da Proposta]]</f>
        <v>#VALUE!</v>
      </c>
      <c r="B1023" s="143">
        <f>MODALIDADE_1!A1023</f>
        <v>0</v>
      </c>
      <c r="C1023" s="142" t="e">
        <f>VLOOKUP(B1023,MODALIDADE_1!A:B,2,FALSE)</f>
        <v>#N/A</v>
      </c>
      <c r="D1023" s="142"/>
      <c r="E1023" s="94" t="e">
        <f>VLOOKUP(B1023,MODALIDADE_1!A:E,5,FALSE)</f>
        <v>#N/A</v>
      </c>
      <c r="F1023" s="95" t="e">
        <f>VLOOKUP(B1023,MODALIDADE_1!A:C,3,FALSE)</f>
        <v>#N/A</v>
      </c>
      <c r="G1023" s="142" t="e">
        <f>VLOOKUP(B1023,MODALIDADE_1!A:G,4,FALSE)</f>
        <v>#N/A</v>
      </c>
      <c r="H1023" s="142" t="e">
        <f>VLOOKUP(B1023,MODALIDADE_1!A:G,6,FALSE)</f>
        <v>#N/A</v>
      </c>
      <c r="I1023" s="142" t="e">
        <f>VLOOKUP(B1023,MODALIDADE_1!A:G,7,FALSE)</f>
        <v>#N/A</v>
      </c>
      <c r="J1023" s="106" t="e">
        <f>VLOOKUP(Tabela410[[#This Row],[Proposta de Referência]],SIMP_M1!A:K,9,FALSE)</f>
        <v>#VALUE!</v>
      </c>
      <c r="K1023" s="106" t="e">
        <f>VLOOKUP(Tabela410[[#This Row],[Proposta de Referência]],SIMP_M1!A:K,8,FALSE)</f>
        <v>#VALUE!</v>
      </c>
      <c r="L1023" s="107" t="e">
        <f t="shared" si="68"/>
        <v>#VALUE!</v>
      </c>
      <c r="M1023" s="107" t="e">
        <f t="shared" si="69"/>
        <v>#VALUE!</v>
      </c>
      <c r="N1023" s="142" t="e">
        <f t="shared" si="70"/>
        <v>#VALUE!</v>
      </c>
      <c r="O1023" s="142" t="e">
        <f t="shared" si="71"/>
        <v>#N/A</v>
      </c>
      <c r="P1023" s="24" t="str">
        <f>IFERROR(VLOOKUP(O1023,HOSPITAIS_COM_DIVIDAS!A:E,5,FALSE),"")</f>
        <v/>
      </c>
    </row>
    <row r="1024" spans="1:16" x14ac:dyDescent="0.25">
      <c r="A1024" s="52" t="e">
        <f>Tabela410[[#This Row],[Status da Proposta]]</f>
        <v>#VALUE!</v>
      </c>
      <c r="B1024" s="143">
        <f>MODALIDADE_1!A1024</f>
        <v>0</v>
      </c>
      <c r="C1024" s="142" t="e">
        <f>VLOOKUP(B1024,MODALIDADE_1!A:B,2,FALSE)</f>
        <v>#N/A</v>
      </c>
      <c r="D1024" s="142"/>
      <c r="E1024" s="94" t="e">
        <f>VLOOKUP(B1024,MODALIDADE_1!A:E,5,FALSE)</f>
        <v>#N/A</v>
      </c>
      <c r="F1024" s="95" t="e">
        <f>VLOOKUP(B1024,MODALIDADE_1!A:C,3,FALSE)</f>
        <v>#N/A</v>
      </c>
      <c r="G1024" s="142" t="e">
        <f>VLOOKUP(B1024,MODALIDADE_1!A:G,4,FALSE)</f>
        <v>#N/A</v>
      </c>
      <c r="H1024" s="142" t="e">
        <f>VLOOKUP(B1024,MODALIDADE_1!A:G,6,FALSE)</f>
        <v>#N/A</v>
      </c>
      <c r="I1024" s="142" t="e">
        <f>VLOOKUP(B1024,MODALIDADE_1!A:G,7,FALSE)</f>
        <v>#N/A</v>
      </c>
      <c r="J1024" s="106" t="e">
        <f>VLOOKUP(Tabela410[[#This Row],[Proposta de Referência]],SIMP_M1!A:K,9,FALSE)</f>
        <v>#VALUE!</v>
      </c>
      <c r="K1024" s="106" t="e">
        <f>VLOOKUP(Tabela410[[#This Row],[Proposta de Referência]],SIMP_M1!A:K,8,FALSE)</f>
        <v>#VALUE!</v>
      </c>
      <c r="L1024" s="107" t="e">
        <f t="shared" si="68"/>
        <v>#VALUE!</v>
      </c>
      <c r="M1024" s="107" t="e">
        <f t="shared" si="69"/>
        <v>#VALUE!</v>
      </c>
      <c r="N1024" s="142" t="e">
        <f t="shared" si="70"/>
        <v>#VALUE!</v>
      </c>
      <c r="O1024" s="142" t="e">
        <f t="shared" si="71"/>
        <v>#N/A</v>
      </c>
      <c r="P1024" s="24" t="str">
        <f>IFERROR(VLOOKUP(O1024,HOSPITAIS_COM_DIVIDAS!A:E,5,FALSE),"")</f>
        <v/>
      </c>
    </row>
    <row r="1025" spans="1:16" x14ac:dyDescent="0.25">
      <c r="A1025" s="52" t="e">
        <f>Tabela410[[#This Row],[Status da Proposta]]</f>
        <v>#VALUE!</v>
      </c>
      <c r="B1025" s="143">
        <f>MODALIDADE_1!A1025</f>
        <v>0</v>
      </c>
      <c r="C1025" s="142" t="e">
        <f>VLOOKUP(B1025,MODALIDADE_1!A:B,2,FALSE)</f>
        <v>#N/A</v>
      </c>
      <c r="D1025" s="142"/>
      <c r="E1025" s="94" t="e">
        <f>VLOOKUP(B1025,MODALIDADE_1!A:E,5,FALSE)</f>
        <v>#N/A</v>
      </c>
      <c r="F1025" s="95" t="e">
        <f>VLOOKUP(B1025,MODALIDADE_1!A:C,3,FALSE)</f>
        <v>#N/A</v>
      </c>
      <c r="G1025" s="142" t="e">
        <f>VLOOKUP(B1025,MODALIDADE_1!A:G,4,FALSE)</f>
        <v>#N/A</v>
      </c>
      <c r="H1025" s="142" t="e">
        <f>VLOOKUP(B1025,MODALIDADE_1!A:G,6,FALSE)</f>
        <v>#N/A</v>
      </c>
      <c r="I1025" s="142" t="e">
        <f>VLOOKUP(B1025,MODALIDADE_1!A:G,7,FALSE)</f>
        <v>#N/A</v>
      </c>
      <c r="J1025" s="106" t="e">
        <f>VLOOKUP(Tabela410[[#This Row],[Proposta de Referência]],SIMP_M1!A:K,9,FALSE)</f>
        <v>#VALUE!</v>
      </c>
      <c r="K1025" s="106" t="e">
        <f>VLOOKUP(Tabela410[[#This Row],[Proposta de Referência]],SIMP_M1!A:K,8,FALSE)</f>
        <v>#VALUE!</v>
      </c>
      <c r="L1025" s="107" t="e">
        <f t="shared" si="68"/>
        <v>#VALUE!</v>
      </c>
      <c r="M1025" s="107" t="e">
        <f t="shared" si="69"/>
        <v>#VALUE!</v>
      </c>
      <c r="N1025" s="142" t="e">
        <f t="shared" si="70"/>
        <v>#VALUE!</v>
      </c>
      <c r="O1025" s="142" t="e">
        <f t="shared" si="71"/>
        <v>#N/A</v>
      </c>
      <c r="P1025" s="24" t="str">
        <f>IFERROR(VLOOKUP(O1025,HOSPITAIS_COM_DIVIDAS!A:E,5,FALSE),"")</f>
        <v/>
      </c>
    </row>
    <row r="1026" spans="1:16" x14ac:dyDescent="0.25">
      <c r="A1026" s="52" t="e">
        <f>Tabela410[[#This Row],[Status da Proposta]]</f>
        <v>#VALUE!</v>
      </c>
      <c r="B1026" s="143">
        <f>MODALIDADE_1!A1026</f>
        <v>0</v>
      </c>
      <c r="C1026" s="142" t="e">
        <f>VLOOKUP(B1026,MODALIDADE_1!A:B,2,FALSE)</f>
        <v>#N/A</v>
      </c>
      <c r="D1026" s="142"/>
      <c r="E1026" s="94" t="e">
        <f>VLOOKUP(B1026,MODALIDADE_1!A:E,5,FALSE)</f>
        <v>#N/A</v>
      </c>
      <c r="F1026" s="95" t="e">
        <f>VLOOKUP(B1026,MODALIDADE_1!A:C,3,FALSE)</f>
        <v>#N/A</v>
      </c>
      <c r="G1026" s="142" t="e">
        <f>VLOOKUP(B1026,MODALIDADE_1!A:G,4,FALSE)</f>
        <v>#N/A</v>
      </c>
      <c r="H1026" s="142" t="e">
        <f>VLOOKUP(B1026,MODALIDADE_1!A:G,6,FALSE)</f>
        <v>#N/A</v>
      </c>
      <c r="I1026" s="142" t="e">
        <f>VLOOKUP(B1026,MODALIDADE_1!A:G,7,FALSE)</f>
        <v>#N/A</v>
      </c>
      <c r="J1026" s="106" t="e">
        <f>VLOOKUP(Tabela410[[#This Row],[Proposta de Referência]],SIMP_M1!A:K,9,FALSE)</f>
        <v>#VALUE!</v>
      </c>
      <c r="K1026" s="106" t="e">
        <f>VLOOKUP(Tabela410[[#This Row],[Proposta de Referência]],SIMP_M1!A:K,8,FALSE)</f>
        <v>#VALUE!</v>
      </c>
      <c r="L1026" s="107" t="e">
        <f t="shared" si="68"/>
        <v>#VALUE!</v>
      </c>
      <c r="M1026" s="107" t="e">
        <f t="shared" si="69"/>
        <v>#VALUE!</v>
      </c>
      <c r="N1026" s="142" t="e">
        <f t="shared" si="70"/>
        <v>#VALUE!</v>
      </c>
      <c r="O1026" s="142" t="e">
        <f t="shared" si="71"/>
        <v>#N/A</v>
      </c>
      <c r="P1026" s="24" t="str">
        <f>IFERROR(VLOOKUP(O1026,HOSPITAIS_COM_DIVIDAS!A:E,5,FALSE),"")</f>
        <v/>
      </c>
    </row>
    <row r="1027" spans="1:16" x14ac:dyDescent="0.25">
      <c r="A1027" s="52" t="e">
        <f>Tabela410[[#This Row],[Status da Proposta]]</f>
        <v>#VALUE!</v>
      </c>
      <c r="B1027" s="143">
        <f>MODALIDADE_1!A1027</f>
        <v>0</v>
      </c>
      <c r="C1027" s="142" t="e">
        <f>VLOOKUP(B1027,MODALIDADE_1!A:B,2,FALSE)</f>
        <v>#N/A</v>
      </c>
      <c r="D1027" s="142"/>
      <c r="E1027" s="94" t="e">
        <f>VLOOKUP(B1027,MODALIDADE_1!A:E,5,FALSE)</f>
        <v>#N/A</v>
      </c>
      <c r="F1027" s="95" t="e">
        <f>VLOOKUP(B1027,MODALIDADE_1!A:C,3,FALSE)</f>
        <v>#N/A</v>
      </c>
      <c r="G1027" s="142" t="e">
        <f>VLOOKUP(B1027,MODALIDADE_1!A:G,4,FALSE)</f>
        <v>#N/A</v>
      </c>
      <c r="H1027" s="142" t="e">
        <f>VLOOKUP(B1027,MODALIDADE_1!A:G,6,FALSE)</f>
        <v>#N/A</v>
      </c>
      <c r="I1027" s="142" t="e">
        <f>VLOOKUP(B1027,MODALIDADE_1!A:G,7,FALSE)</f>
        <v>#N/A</v>
      </c>
      <c r="J1027" s="106" t="e">
        <f>VLOOKUP(Tabela410[[#This Row],[Proposta de Referência]],SIMP_M1!A:K,9,FALSE)</f>
        <v>#VALUE!</v>
      </c>
      <c r="K1027" s="106" t="e">
        <f>VLOOKUP(Tabela410[[#This Row],[Proposta de Referência]],SIMP_M1!A:K,8,FALSE)</f>
        <v>#VALUE!</v>
      </c>
      <c r="L1027" s="107" t="e">
        <f t="shared" si="68"/>
        <v>#VALUE!</v>
      </c>
      <c r="M1027" s="107" t="e">
        <f t="shared" si="69"/>
        <v>#VALUE!</v>
      </c>
      <c r="N1027" s="142" t="e">
        <f t="shared" si="70"/>
        <v>#VALUE!</v>
      </c>
      <c r="O1027" s="142" t="e">
        <f t="shared" si="71"/>
        <v>#N/A</v>
      </c>
      <c r="P1027" s="24" t="str">
        <f>IFERROR(VLOOKUP(O1027,HOSPITAIS_COM_DIVIDAS!A:E,5,FALSE),"")</f>
        <v/>
      </c>
    </row>
    <row r="1028" spans="1:16" x14ac:dyDescent="0.25">
      <c r="A1028" s="52" t="e">
        <f>Tabela410[[#This Row],[Status da Proposta]]</f>
        <v>#VALUE!</v>
      </c>
      <c r="B1028" s="143">
        <f>MODALIDADE_1!A1028</f>
        <v>0</v>
      </c>
      <c r="C1028" s="142" t="e">
        <f>VLOOKUP(B1028,MODALIDADE_1!A:B,2,FALSE)</f>
        <v>#N/A</v>
      </c>
      <c r="D1028" s="142"/>
      <c r="E1028" s="94" t="e">
        <f>VLOOKUP(B1028,MODALIDADE_1!A:E,5,FALSE)</f>
        <v>#N/A</v>
      </c>
      <c r="F1028" s="95" t="e">
        <f>VLOOKUP(B1028,MODALIDADE_1!A:C,3,FALSE)</f>
        <v>#N/A</v>
      </c>
      <c r="G1028" s="142" t="e">
        <f>VLOOKUP(B1028,MODALIDADE_1!A:G,4,FALSE)</f>
        <v>#N/A</v>
      </c>
      <c r="H1028" s="142" t="e">
        <f>VLOOKUP(B1028,MODALIDADE_1!A:G,6,FALSE)</f>
        <v>#N/A</v>
      </c>
      <c r="I1028" s="142" t="e">
        <f>VLOOKUP(B1028,MODALIDADE_1!A:G,7,FALSE)</f>
        <v>#N/A</v>
      </c>
      <c r="J1028" s="106" t="e">
        <f>VLOOKUP(Tabela410[[#This Row],[Proposta de Referência]],SIMP_M1!A:K,9,FALSE)</f>
        <v>#VALUE!</v>
      </c>
      <c r="K1028" s="106" t="e">
        <f>VLOOKUP(Tabela410[[#This Row],[Proposta de Referência]],SIMP_M1!A:K,8,FALSE)</f>
        <v>#VALUE!</v>
      </c>
      <c r="L1028" s="107" t="e">
        <f t="shared" si="68"/>
        <v>#VALUE!</v>
      </c>
      <c r="M1028" s="107" t="e">
        <f t="shared" si="69"/>
        <v>#VALUE!</v>
      </c>
      <c r="N1028" s="142" t="e">
        <f t="shared" si="70"/>
        <v>#VALUE!</v>
      </c>
      <c r="O1028" s="142" t="e">
        <f t="shared" si="71"/>
        <v>#N/A</v>
      </c>
      <c r="P1028" s="24" t="str">
        <f>IFERROR(VLOOKUP(O1028,HOSPITAIS_COM_DIVIDAS!A:E,5,FALSE),"")</f>
        <v/>
      </c>
    </row>
    <row r="1029" spans="1:16" x14ac:dyDescent="0.25">
      <c r="A1029" s="52" t="e">
        <f>Tabela410[[#This Row],[Status da Proposta]]</f>
        <v>#VALUE!</v>
      </c>
      <c r="B1029" s="143">
        <f>MODALIDADE_1!A1029</f>
        <v>0</v>
      </c>
      <c r="C1029" s="142" t="e">
        <f>VLOOKUP(B1029,MODALIDADE_1!A:B,2,FALSE)</f>
        <v>#N/A</v>
      </c>
      <c r="D1029" s="142"/>
      <c r="E1029" s="94" t="e">
        <f>VLOOKUP(B1029,MODALIDADE_1!A:E,5,FALSE)</f>
        <v>#N/A</v>
      </c>
      <c r="F1029" s="95" t="e">
        <f>VLOOKUP(B1029,MODALIDADE_1!A:C,3,FALSE)</f>
        <v>#N/A</v>
      </c>
      <c r="G1029" s="142" t="e">
        <f>VLOOKUP(B1029,MODALIDADE_1!A:G,4,FALSE)</f>
        <v>#N/A</v>
      </c>
      <c r="H1029" s="142" t="e">
        <f>VLOOKUP(B1029,MODALIDADE_1!A:G,6,FALSE)</f>
        <v>#N/A</v>
      </c>
      <c r="I1029" s="142" t="e">
        <f>VLOOKUP(B1029,MODALIDADE_1!A:G,7,FALSE)</f>
        <v>#N/A</v>
      </c>
      <c r="J1029" s="106" t="e">
        <f>VLOOKUP(Tabela410[[#This Row],[Proposta de Referência]],SIMP_M1!A:K,9,FALSE)</f>
        <v>#VALUE!</v>
      </c>
      <c r="K1029" s="106" t="e">
        <f>VLOOKUP(Tabela410[[#This Row],[Proposta de Referência]],SIMP_M1!A:K,8,FALSE)</f>
        <v>#VALUE!</v>
      </c>
      <c r="L1029" s="107" t="e">
        <f t="shared" si="68"/>
        <v>#VALUE!</v>
      </c>
      <c r="M1029" s="107" t="e">
        <f t="shared" si="69"/>
        <v>#VALUE!</v>
      </c>
      <c r="N1029" s="142" t="e">
        <f t="shared" si="70"/>
        <v>#VALUE!</v>
      </c>
      <c r="O1029" s="142" t="e">
        <f t="shared" si="71"/>
        <v>#N/A</v>
      </c>
      <c r="P1029" s="24" t="str">
        <f>IFERROR(VLOOKUP(O1029,HOSPITAIS_COM_DIVIDAS!A:E,5,FALSE),"")</f>
        <v/>
      </c>
    </row>
    <row r="1030" spans="1:16" x14ac:dyDescent="0.25">
      <c r="A1030" s="52" t="e">
        <f>Tabela410[[#This Row],[Status da Proposta]]</f>
        <v>#VALUE!</v>
      </c>
      <c r="B1030" s="143">
        <f>MODALIDADE_1!A1030</f>
        <v>0</v>
      </c>
      <c r="C1030" s="142" t="e">
        <f>VLOOKUP(B1030,MODALIDADE_1!A:B,2,FALSE)</f>
        <v>#N/A</v>
      </c>
      <c r="D1030" s="142"/>
      <c r="E1030" s="94" t="e">
        <f>VLOOKUP(B1030,MODALIDADE_1!A:E,5,FALSE)</f>
        <v>#N/A</v>
      </c>
      <c r="F1030" s="95" t="e">
        <f>VLOOKUP(B1030,MODALIDADE_1!A:C,3,FALSE)</f>
        <v>#N/A</v>
      </c>
      <c r="G1030" s="142" t="e">
        <f>VLOOKUP(B1030,MODALIDADE_1!A:G,4,FALSE)</f>
        <v>#N/A</v>
      </c>
      <c r="H1030" s="142" t="e">
        <f>VLOOKUP(B1030,MODALIDADE_1!A:G,6,FALSE)</f>
        <v>#N/A</v>
      </c>
      <c r="I1030" s="142" t="e">
        <f>VLOOKUP(B1030,MODALIDADE_1!A:G,7,FALSE)</f>
        <v>#N/A</v>
      </c>
      <c r="J1030" s="106" t="e">
        <f>VLOOKUP(Tabela410[[#This Row],[Proposta de Referência]],SIMP_M1!A:K,9,FALSE)</f>
        <v>#VALUE!</v>
      </c>
      <c r="K1030" s="106" t="e">
        <f>VLOOKUP(Tabela410[[#This Row],[Proposta de Referência]],SIMP_M1!A:K,8,FALSE)</f>
        <v>#VALUE!</v>
      </c>
      <c r="L1030" s="107" t="e">
        <f t="shared" si="68"/>
        <v>#VALUE!</v>
      </c>
      <c r="M1030" s="107" t="e">
        <f t="shared" si="69"/>
        <v>#VALUE!</v>
      </c>
      <c r="N1030" s="142" t="e">
        <f t="shared" si="70"/>
        <v>#VALUE!</v>
      </c>
      <c r="O1030" s="142" t="e">
        <f t="shared" si="71"/>
        <v>#N/A</v>
      </c>
      <c r="P1030" s="24" t="str">
        <f>IFERROR(VLOOKUP(O1030,HOSPITAIS_COM_DIVIDAS!A:E,5,FALSE),"")</f>
        <v/>
      </c>
    </row>
    <row r="1031" spans="1:16" x14ac:dyDescent="0.25">
      <c r="A1031" s="52" t="e">
        <f>Tabela410[[#This Row],[Status da Proposta]]</f>
        <v>#VALUE!</v>
      </c>
      <c r="B1031" s="143">
        <f>MODALIDADE_1!A1031</f>
        <v>0</v>
      </c>
      <c r="C1031" s="142" t="e">
        <f>VLOOKUP(B1031,MODALIDADE_1!A:B,2,FALSE)</f>
        <v>#N/A</v>
      </c>
      <c r="D1031" s="142"/>
      <c r="E1031" s="94" t="e">
        <f>VLOOKUP(B1031,MODALIDADE_1!A:E,5,FALSE)</f>
        <v>#N/A</v>
      </c>
      <c r="F1031" s="95" t="e">
        <f>VLOOKUP(B1031,MODALIDADE_1!A:C,3,FALSE)</f>
        <v>#N/A</v>
      </c>
      <c r="G1031" s="142" t="e">
        <f>VLOOKUP(B1031,MODALIDADE_1!A:G,4,FALSE)</f>
        <v>#N/A</v>
      </c>
      <c r="H1031" s="142" t="e">
        <f>VLOOKUP(B1031,MODALIDADE_1!A:G,6,FALSE)</f>
        <v>#N/A</v>
      </c>
      <c r="I1031" s="142" t="e">
        <f>VLOOKUP(B1031,MODALIDADE_1!A:G,7,FALSE)</f>
        <v>#N/A</v>
      </c>
      <c r="J1031" s="106" t="e">
        <f>VLOOKUP(Tabela410[[#This Row],[Proposta de Referência]],SIMP_M1!A:K,9,FALSE)</f>
        <v>#VALUE!</v>
      </c>
      <c r="K1031" s="106" t="e">
        <f>VLOOKUP(Tabela410[[#This Row],[Proposta de Referência]],SIMP_M1!A:K,8,FALSE)</f>
        <v>#VALUE!</v>
      </c>
      <c r="L1031" s="107" t="e">
        <f t="shared" si="68"/>
        <v>#VALUE!</v>
      </c>
      <c r="M1031" s="107" t="e">
        <f t="shared" si="69"/>
        <v>#VALUE!</v>
      </c>
      <c r="N1031" s="142" t="e">
        <f t="shared" si="70"/>
        <v>#VALUE!</v>
      </c>
      <c r="O1031" s="142" t="e">
        <f t="shared" si="71"/>
        <v>#N/A</v>
      </c>
      <c r="P1031" s="24" t="str">
        <f>IFERROR(VLOOKUP(O1031,HOSPITAIS_COM_DIVIDAS!A:E,5,FALSE),"")</f>
        <v/>
      </c>
    </row>
    <row r="1032" spans="1:16" x14ac:dyDescent="0.25">
      <c r="A1032" s="52" t="e">
        <f>Tabela410[[#This Row],[Status da Proposta]]</f>
        <v>#VALUE!</v>
      </c>
      <c r="B1032" s="143">
        <f>MODALIDADE_1!A1032</f>
        <v>0</v>
      </c>
      <c r="C1032" s="142" t="e">
        <f>VLOOKUP(B1032,MODALIDADE_1!A:B,2,FALSE)</f>
        <v>#N/A</v>
      </c>
      <c r="D1032" s="142"/>
      <c r="E1032" s="94" t="e">
        <f>VLOOKUP(B1032,MODALIDADE_1!A:E,5,FALSE)</f>
        <v>#N/A</v>
      </c>
      <c r="F1032" s="95" t="e">
        <f>VLOOKUP(B1032,MODALIDADE_1!A:C,3,FALSE)</f>
        <v>#N/A</v>
      </c>
      <c r="G1032" s="142" t="e">
        <f>VLOOKUP(B1032,MODALIDADE_1!A:G,4,FALSE)</f>
        <v>#N/A</v>
      </c>
      <c r="H1032" s="142" t="e">
        <f>VLOOKUP(B1032,MODALIDADE_1!A:G,6,FALSE)</f>
        <v>#N/A</v>
      </c>
      <c r="I1032" s="142" t="e">
        <f>VLOOKUP(B1032,MODALIDADE_1!A:G,7,FALSE)</f>
        <v>#N/A</v>
      </c>
      <c r="J1032" s="106" t="e">
        <f>VLOOKUP(Tabela410[[#This Row],[Proposta de Referência]],SIMP_M1!A:K,9,FALSE)</f>
        <v>#VALUE!</v>
      </c>
      <c r="K1032" s="106" t="e">
        <f>VLOOKUP(Tabela410[[#This Row],[Proposta de Referência]],SIMP_M1!A:K,8,FALSE)</f>
        <v>#VALUE!</v>
      </c>
      <c r="L1032" s="107" t="e">
        <f t="shared" si="68"/>
        <v>#VALUE!</v>
      </c>
      <c r="M1032" s="107" t="e">
        <f t="shared" si="69"/>
        <v>#VALUE!</v>
      </c>
      <c r="N1032" s="142" t="e">
        <f t="shared" si="70"/>
        <v>#VALUE!</v>
      </c>
      <c r="O1032" s="142" t="e">
        <f t="shared" si="71"/>
        <v>#N/A</v>
      </c>
      <c r="P1032" s="24" t="str">
        <f>IFERROR(VLOOKUP(O1032,HOSPITAIS_COM_DIVIDAS!A:E,5,FALSE),"")</f>
        <v/>
      </c>
    </row>
    <row r="1033" spans="1:16" x14ac:dyDescent="0.25">
      <c r="A1033" s="52" t="e">
        <f>Tabela410[[#This Row],[Status da Proposta]]</f>
        <v>#VALUE!</v>
      </c>
      <c r="B1033" s="143">
        <f>MODALIDADE_1!A1033</f>
        <v>0</v>
      </c>
      <c r="C1033" s="142" t="e">
        <f>VLOOKUP(B1033,MODALIDADE_1!A:B,2,FALSE)</f>
        <v>#N/A</v>
      </c>
      <c r="D1033" s="142"/>
      <c r="E1033" s="94" t="e">
        <f>VLOOKUP(B1033,MODALIDADE_1!A:E,5,FALSE)</f>
        <v>#N/A</v>
      </c>
      <c r="F1033" s="95" t="e">
        <f>VLOOKUP(B1033,MODALIDADE_1!A:C,3,FALSE)</f>
        <v>#N/A</v>
      </c>
      <c r="G1033" s="142" t="e">
        <f>VLOOKUP(B1033,MODALIDADE_1!A:G,4,FALSE)</f>
        <v>#N/A</v>
      </c>
      <c r="H1033" s="142" t="e">
        <f>VLOOKUP(B1033,MODALIDADE_1!A:G,6,FALSE)</f>
        <v>#N/A</v>
      </c>
      <c r="I1033" s="142" t="e">
        <f>VLOOKUP(B1033,MODALIDADE_1!A:G,7,FALSE)</f>
        <v>#N/A</v>
      </c>
      <c r="J1033" s="106" t="e">
        <f>VLOOKUP(Tabela410[[#This Row],[Proposta de Referência]],SIMP_M1!A:K,9,FALSE)</f>
        <v>#VALUE!</v>
      </c>
      <c r="K1033" s="106" t="e">
        <f>VLOOKUP(Tabela410[[#This Row],[Proposta de Referência]],SIMP_M1!A:K,8,FALSE)</f>
        <v>#VALUE!</v>
      </c>
      <c r="L1033" s="107" t="e">
        <f t="shared" si="68"/>
        <v>#VALUE!</v>
      </c>
      <c r="M1033" s="107" t="e">
        <f t="shared" si="69"/>
        <v>#VALUE!</v>
      </c>
      <c r="N1033" s="142" t="e">
        <f t="shared" si="70"/>
        <v>#VALUE!</v>
      </c>
      <c r="O1033" s="142" t="e">
        <f t="shared" si="71"/>
        <v>#N/A</v>
      </c>
      <c r="P1033" s="24" t="str">
        <f>IFERROR(VLOOKUP(O1033,HOSPITAIS_COM_DIVIDAS!A:E,5,FALSE),"")</f>
        <v/>
      </c>
    </row>
    <row r="1034" spans="1:16" x14ac:dyDescent="0.25">
      <c r="A1034" s="52" t="e">
        <f>Tabela410[[#This Row],[Status da Proposta]]</f>
        <v>#VALUE!</v>
      </c>
      <c r="B1034" s="143">
        <f>MODALIDADE_1!A1034</f>
        <v>0</v>
      </c>
      <c r="C1034" s="142" t="e">
        <f>VLOOKUP(B1034,MODALIDADE_1!A:B,2,FALSE)</f>
        <v>#N/A</v>
      </c>
      <c r="D1034" s="142"/>
      <c r="E1034" s="94" t="e">
        <f>VLOOKUP(B1034,MODALIDADE_1!A:E,5,FALSE)</f>
        <v>#N/A</v>
      </c>
      <c r="F1034" s="95" t="e">
        <f>VLOOKUP(B1034,MODALIDADE_1!A:C,3,FALSE)</f>
        <v>#N/A</v>
      </c>
      <c r="G1034" s="142" t="e">
        <f>VLOOKUP(B1034,MODALIDADE_1!A:G,4,FALSE)</f>
        <v>#N/A</v>
      </c>
      <c r="H1034" s="142" t="e">
        <f>VLOOKUP(B1034,MODALIDADE_1!A:G,6,FALSE)</f>
        <v>#N/A</v>
      </c>
      <c r="I1034" s="142" t="e">
        <f>VLOOKUP(B1034,MODALIDADE_1!A:G,7,FALSE)</f>
        <v>#N/A</v>
      </c>
      <c r="J1034" s="106" t="e">
        <f>VLOOKUP(Tabela410[[#This Row],[Proposta de Referência]],SIMP_M1!A:K,9,FALSE)</f>
        <v>#VALUE!</v>
      </c>
      <c r="K1034" s="106" t="e">
        <f>VLOOKUP(Tabela410[[#This Row],[Proposta de Referência]],SIMP_M1!A:K,8,FALSE)</f>
        <v>#VALUE!</v>
      </c>
      <c r="L1034" s="107" t="e">
        <f t="shared" si="68"/>
        <v>#VALUE!</v>
      </c>
      <c r="M1034" s="107" t="e">
        <f t="shared" si="69"/>
        <v>#VALUE!</v>
      </c>
      <c r="N1034" s="142" t="e">
        <f t="shared" si="70"/>
        <v>#VALUE!</v>
      </c>
      <c r="O1034" s="142" t="e">
        <f t="shared" si="71"/>
        <v>#N/A</v>
      </c>
      <c r="P1034" s="24" t="str">
        <f>IFERROR(VLOOKUP(O1034,HOSPITAIS_COM_DIVIDAS!A:E,5,FALSE),"")</f>
        <v/>
      </c>
    </row>
    <row r="1035" spans="1:16" x14ac:dyDescent="0.25">
      <c r="A1035" s="52" t="e">
        <f>Tabela410[[#This Row],[Status da Proposta]]</f>
        <v>#VALUE!</v>
      </c>
      <c r="B1035" s="143">
        <f>MODALIDADE_1!A1035</f>
        <v>0</v>
      </c>
      <c r="C1035" s="142" t="e">
        <f>VLOOKUP(B1035,MODALIDADE_1!A:B,2,FALSE)</f>
        <v>#N/A</v>
      </c>
      <c r="D1035" s="142"/>
      <c r="E1035" s="94" t="e">
        <f>VLOOKUP(B1035,MODALIDADE_1!A:E,5,FALSE)</f>
        <v>#N/A</v>
      </c>
      <c r="F1035" s="95" t="e">
        <f>VLOOKUP(B1035,MODALIDADE_1!A:C,3,FALSE)</f>
        <v>#N/A</v>
      </c>
      <c r="G1035" s="142" t="e">
        <f>VLOOKUP(B1035,MODALIDADE_1!A:G,4,FALSE)</f>
        <v>#N/A</v>
      </c>
      <c r="H1035" s="142" t="e">
        <f>VLOOKUP(B1035,MODALIDADE_1!A:G,6,FALSE)</f>
        <v>#N/A</v>
      </c>
      <c r="I1035" s="142" t="e">
        <f>VLOOKUP(B1035,MODALIDADE_1!A:G,7,FALSE)</f>
        <v>#N/A</v>
      </c>
      <c r="J1035" s="106" t="e">
        <f>VLOOKUP(Tabela410[[#This Row],[Proposta de Referência]],SIMP_M1!A:K,9,FALSE)</f>
        <v>#VALUE!</v>
      </c>
      <c r="K1035" s="106" t="e">
        <f>VLOOKUP(Tabela410[[#This Row],[Proposta de Referência]],SIMP_M1!A:K,8,FALSE)</f>
        <v>#VALUE!</v>
      </c>
      <c r="L1035" s="107" t="e">
        <f t="shared" si="68"/>
        <v>#VALUE!</v>
      </c>
      <c r="M1035" s="107" t="e">
        <f t="shared" si="69"/>
        <v>#VALUE!</v>
      </c>
      <c r="N1035" s="142" t="e">
        <f t="shared" si="70"/>
        <v>#VALUE!</v>
      </c>
      <c r="O1035" s="142" t="e">
        <f t="shared" si="71"/>
        <v>#N/A</v>
      </c>
      <c r="P1035" s="24" t="str">
        <f>IFERROR(VLOOKUP(O1035,HOSPITAIS_COM_DIVIDAS!A:E,5,FALSE),"")</f>
        <v/>
      </c>
    </row>
    <row r="1036" spans="1:16" x14ac:dyDescent="0.25">
      <c r="A1036" s="52" t="e">
        <f>Tabela410[[#This Row],[Status da Proposta]]</f>
        <v>#VALUE!</v>
      </c>
      <c r="B1036" s="143">
        <f>MODALIDADE_1!A1036</f>
        <v>0</v>
      </c>
      <c r="C1036" s="142" t="e">
        <f>VLOOKUP(B1036,MODALIDADE_1!A:B,2,FALSE)</f>
        <v>#N/A</v>
      </c>
      <c r="D1036" s="142"/>
      <c r="E1036" s="94" t="e">
        <f>VLOOKUP(B1036,MODALIDADE_1!A:E,5,FALSE)</f>
        <v>#N/A</v>
      </c>
      <c r="F1036" s="95" t="e">
        <f>VLOOKUP(B1036,MODALIDADE_1!A:C,3,FALSE)</f>
        <v>#N/A</v>
      </c>
      <c r="G1036" s="142" t="e">
        <f>VLOOKUP(B1036,MODALIDADE_1!A:G,4,FALSE)</f>
        <v>#N/A</v>
      </c>
      <c r="H1036" s="142" t="e">
        <f>VLOOKUP(B1036,MODALIDADE_1!A:G,6,FALSE)</f>
        <v>#N/A</v>
      </c>
      <c r="I1036" s="142" t="e">
        <f>VLOOKUP(B1036,MODALIDADE_1!A:G,7,FALSE)</f>
        <v>#N/A</v>
      </c>
      <c r="J1036" s="106" t="e">
        <f>VLOOKUP(Tabela410[[#This Row],[Proposta de Referência]],SIMP_M1!A:K,9,FALSE)</f>
        <v>#VALUE!</v>
      </c>
      <c r="K1036" s="106" t="e">
        <f>VLOOKUP(Tabela410[[#This Row],[Proposta de Referência]],SIMP_M1!A:K,8,FALSE)</f>
        <v>#VALUE!</v>
      </c>
      <c r="L1036" s="107" t="e">
        <f t="shared" si="68"/>
        <v>#VALUE!</v>
      </c>
      <c r="M1036" s="107" t="e">
        <f t="shared" si="69"/>
        <v>#VALUE!</v>
      </c>
      <c r="N1036" s="142" t="e">
        <f t="shared" si="70"/>
        <v>#VALUE!</v>
      </c>
      <c r="O1036" s="142" t="e">
        <f t="shared" si="71"/>
        <v>#N/A</v>
      </c>
      <c r="P1036" s="24" t="str">
        <f>IFERROR(VLOOKUP(O1036,HOSPITAIS_COM_DIVIDAS!A:E,5,FALSE),"")</f>
        <v/>
      </c>
    </row>
    <row r="1037" spans="1:16" x14ac:dyDescent="0.25">
      <c r="A1037" s="52" t="e">
        <f>Tabela410[[#This Row],[Status da Proposta]]</f>
        <v>#VALUE!</v>
      </c>
      <c r="B1037" s="143">
        <f>MODALIDADE_1!A1037</f>
        <v>0</v>
      </c>
      <c r="C1037" s="142" t="e">
        <f>VLOOKUP(B1037,MODALIDADE_1!A:B,2,FALSE)</f>
        <v>#N/A</v>
      </c>
      <c r="D1037" s="142"/>
      <c r="E1037" s="94" t="e">
        <f>VLOOKUP(B1037,MODALIDADE_1!A:E,5,FALSE)</f>
        <v>#N/A</v>
      </c>
      <c r="F1037" s="95" t="e">
        <f>VLOOKUP(B1037,MODALIDADE_1!A:C,3,FALSE)</f>
        <v>#N/A</v>
      </c>
      <c r="G1037" s="142" t="e">
        <f>VLOOKUP(B1037,MODALIDADE_1!A:G,4,FALSE)</f>
        <v>#N/A</v>
      </c>
      <c r="H1037" s="142" t="e">
        <f>VLOOKUP(B1037,MODALIDADE_1!A:G,6,FALSE)</f>
        <v>#N/A</v>
      </c>
      <c r="I1037" s="142" t="e">
        <f>VLOOKUP(B1037,MODALIDADE_1!A:G,7,FALSE)</f>
        <v>#N/A</v>
      </c>
      <c r="J1037" s="106" t="e">
        <f>VLOOKUP(Tabela410[[#This Row],[Proposta de Referência]],SIMP_M1!A:K,9,FALSE)</f>
        <v>#VALUE!</v>
      </c>
      <c r="K1037" s="106" t="e">
        <f>VLOOKUP(Tabela410[[#This Row],[Proposta de Referência]],SIMP_M1!A:K,8,FALSE)</f>
        <v>#VALUE!</v>
      </c>
      <c r="L1037" s="107" t="e">
        <f t="shared" si="68"/>
        <v>#VALUE!</v>
      </c>
      <c r="M1037" s="107" t="e">
        <f t="shared" si="69"/>
        <v>#VALUE!</v>
      </c>
      <c r="N1037" s="142" t="e">
        <f t="shared" si="70"/>
        <v>#VALUE!</v>
      </c>
      <c r="O1037" s="142" t="e">
        <f t="shared" si="71"/>
        <v>#N/A</v>
      </c>
      <c r="P1037" s="24" t="str">
        <f>IFERROR(VLOOKUP(O1037,HOSPITAIS_COM_DIVIDAS!A:E,5,FALSE),"")</f>
        <v/>
      </c>
    </row>
    <row r="1038" spans="1:16" x14ac:dyDescent="0.25">
      <c r="A1038" s="52" t="e">
        <f>Tabela410[[#This Row],[Status da Proposta]]</f>
        <v>#VALUE!</v>
      </c>
      <c r="B1038" s="143">
        <f>MODALIDADE_1!A1038</f>
        <v>0</v>
      </c>
      <c r="C1038" s="142" t="e">
        <f>VLOOKUP(B1038,MODALIDADE_1!A:B,2,FALSE)</f>
        <v>#N/A</v>
      </c>
      <c r="D1038" s="142"/>
      <c r="E1038" s="94" t="e">
        <f>VLOOKUP(B1038,MODALIDADE_1!A:E,5,FALSE)</f>
        <v>#N/A</v>
      </c>
      <c r="F1038" s="95" t="e">
        <f>VLOOKUP(B1038,MODALIDADE_1!A:C,3,FALSE)</f>
        <v>#N/A</v>
      </c>
      <c r="G1038" s="142" t="e">
        <f>VLOOKUP(B1038,MODALIDADE_1!A:G,4,FALSE)</f>
        <v>#N/A</v>
      </c>
      <c r="H1038" s="142" t="e">
        <f>VLOOKUP(B1038,MODALIDADE_1!A:G,6,FALSE)</f>
        <v>#N/A</v>
      </c>
      <c r="I1038" s="142" t="e">
        <f>VLOOKUP(B1038,MODALIDADE_1!A:G,7,FALSE)</f>
        <v>#N/A</v>
      </c>
      <c r="J1038" s="106" t="e">
        <f>VLOOKUP(Tabela410[[#This Row],[Proposta de Referência]],SIMP_M1!A:K,9,FALSE)</f>
        <v>#VALUE!</v>
      </c>
      <c r="K1038" s="106" t="e">
        <f>VLOOKUP(Tabela410[[#This Row],[Proposta de Referência]],SIMP_M1!A:K,8,FALSE)</f>
        <v>#VALUE!</v>
      </c>
      <c r="L1038" s="107" t="e">
        <f t="shared" si="68"/>
        <v>#VALUE!</v>
      </c>
      <c r="M1038" s="107" t="e">
        <f t="shared" si="69"/>
        <v>#VALUE!</v>
      </c>
      <c r="N1038" s="142" t="e">
        <f t="shared" si="70"/>
        <v>#VALUE!</v>
      </c>
      <c r="O1038" s="142" t="e">
        <f t="shared" si="71"/>
        <v>#N/A</v>
      </c>
      <c r="P1038" s="24" t="str">
        <f>IFERROR(VLOOKUP(O1038,HOSPITAIS_COM_DIVIDAS!A:E,5,FALSE),"")</f>
        <v/>
      </c>
    </row>
    <row r="1039" spans="1:16" x14ac:dyDescent="0.25">
      <c r="A1039" s="52" t="e">
        <f>Tabela410[[#This Row],[Status da Proposta]]</f>
        <v>#VALUE!</v>
      </c>
      <c r="B1039" s="143">
        <f>MODALIDADE_1!A1039</f>
        <v>0</v>
      </c>
      <c r="C1039" s="142" t="e">
        <f>VLOOKUP(B1039,MODALIDADE_1!A:B,2,FALSE)</f>
        <v>#N/A</v>
      </c>
      <c r="D1039" s="142"/>
      <c r="E1039" s="94" t="e">
        <f>VLOOKUP(B1039,MODALIDADE_1!A:E,5,FALSE)</f>
        <v>#N/A</v>
      </c>
      <c r="F1039" s="95" t="e">
        <f>VLOOKUP(B1039,MODALIDADE_1!A:C,3,FALSE)</f>
        <v>#N/A</v>
      </c>
      <c r="G1039" s="142" t="e">
        <f>VLOOKUP(B1039,MODALIDADE_1!A:G,4,FALSE)</f>
        <v>#N/A</v>
      </c>
      <c r="H1039" s="142" t="e">
        <f>VLOOKUP(B1039,MODALIDADE_1!A:G,6,FALSE)</f>
        <v>#N/A</v>
      </c>
      <c r="I1039" s="142" t="e">
        <f>VLOOKUP(B1039,MODALIDADE_1!A:G,7,FALSE)</f>
        <v>#N/A</v>
      </c>
      <c r="J1039" s="106" t="e">
        <f>VLOOKUP(Tabela410[[#This Row],[Proposta de Referência]],SIMP_M1!A:K,9,FALSE)</f>
        <v>#VALUE!</v>
      </c>
      <c r="K1039" s="106" t="e">
        <f>VLOOKUP(Tabela410[[#This Row],[Proposta de Referência]],SIMP_M1!A:K,8,FALSE)</f>
        <v>#VALUE!</v>
      </c>
      <c r="L1039" s="107" t="e">
        <f t="shared" si="68"/>
        <v>#VALUE!</v>
      </c>
      <c r="M1039" s="107" t="e">
        <f t="shared" si="69"/>
        <v>#VALUE!</v>
      </c>
      <c r="N1039" s="142" t="e">
        <f t="shared" si="70"/>
        <v>#VALUE!</v>
      </c>
      <c r="O1039" s="142" t="e">
        <f t="shared" si="71"/>
        <v>#N/A</v>
      </c>
      <c r="P1039" s="24" t="str">
        <f>IFERROR(VLOOKUP(O1039,HOSPITAIS_COM_DIVIDAS!A:E,5,FALSE),"")</f>
        <v/>
      </c>
    </row>
    <row r="1040" spans="1:16" x14ac:dyDescent="0.25">
      <c r="A1040" s="52" t="e">
        <f>Tabela410[[#This Row],[Status da Proposta]]</f>
        <v>#VALUE!</v>
      </c>
      <c r="B1040" s="143">
        <f>MODALIDADE_1!A1040</f>
        <v>0</v>
      </c>
      <c r="C1040" s="142" t="e">
        <f>VLOOKUP(B1040,MODALIDADE_1!A:B,2,FALSE)</f>
        <v>#N/A</v>
      </c>
      <c r="D1040" s="142"/>
      <c r="E1040" s="94" t="e">
        <f>VLOOKUP(B1040,MODALIDADE_1!A:E,5,FALSE)</f>
        <v>#N/A</v>
      </c>
      <c r="F1040" s="95" t="e">
        <f>VLOOKUP(B1040,MODALIDADE_1!A:C,3,FALSE)</f>
        <v>#N/A</v>
      </c>
      <c r="G1040" s="142" t="e">
        <f>VLOOKUP(B1040,MODALIDADE_1!A:G,4,FALSE)</f>
        <v>#N/A</v>
      </c>
      <c r="H1040" s="142" t="e">
        <f>VLOOKUP(B1040,MODALIDADE_1!A:G,6,FALSE)</f>
        <v>#N/A</v>
      </c>
      <c r="I1040" s="142" t="e">
        <f>VLOOKUP(B1040,MODALIDADE_1!A:G,7,FALSE)</f>
        <v>#N/A</v>
      </c>
      <c r="J1040" s="106" t="e">
        <f>VLOOKUP(Tabela410[[#This Row],[Proposta de Referência]],SIMP_M1!A:K,9,FALSE)</f>
        <v>#VALUE!</v>
      </c>
      <c r="K1040" s="106" t="e">
        <f>VLOOKUP(Tabela410[[#This Row],[Proposta de Referência]],SIMP_M1!A:K,8,FALSE)</f>
        <v>#VALUE!</v>
      </c>
      <c r="L1040" s="107" t="e">
        <f t="shared" si="68"/>
        <v>#VALUE!</v>
      </c>
      <c r="M1040" s="107" t="e">
        <f t="shared" si="69"/>
        <v>#VALUE!</v>
      </c>
      <c r="N1040" s="142" t="e">
        <f t="shared" si="70"/>
        <v>#VALUE!</v>
      </c>
      <c r="O1040" s="142" t="e">
        <f t="shared" si="71"/>
        <v>#N/A</v>
      </c>
      <c r="P1040" s="24" t="str">
        <f>IFERROR(VLOOKUP(O1040,HOSPITAIS_COM_DIVIDAS!A:E,5,FALSE),"")</f>
        <v/>
      </c>
    </row>
    <row r="1041" spans="1:16" x14ac:dyDescent="0.25">
      <c r="A1041" s="52" t="e">
        <f>Tabela410[[#This Row],[Status da Proposta]]</f>
        <v>#VALUE!</v>
      </c>
      <c r="B1041" s="143">
        <f>MODALIDADE_1!A1041</f>
        <v>0</v>
      </c>
      <c r="C1041" s="142" t="e">
        <f>VLOOKUP(B1041,MODALIDADE_1!A:B,2,FALSE)</f>
        <v>#N/A</v>
      </c>
      <c r="D1041" s="142"/>
      <c r="E1041" s="94" t="e">
        <f>VLOOKUP(B1041,MODALIDADE_1!A:E,5,FALSE)</f>
        <v>#N/A</v>
      </c>
      <c r="F1041" s="95" t="e">
        <f>VLOOKUP(B1041,MODALIDADE_1!A:C,3,FALSE)</f>
        <v>#N/A</v>
      </c>
      <c r="G1041" s="142" t="e">
        <f>VLOOKUP(B1041,MODALIDADE_1!A:G,4,FALSE)</f>
        <v>#N/A</v>
      </c>
      <c r="H1041" s="142" t="e">
        <f>VLOOKUP(B1041,MODALIDADE_1!A:G,6,FALSE)</f>
        <v>#N/A</v>
      </c>
      <c r="I1041" s="142" t="e">
        <f>VLOOKUP(B1041,MODALIDADE_1!A:G,7,FALSE)</f>
        <v>#N/A</v>
      </c>
      <c r="J1041" s="106" t="e">
        <f>VLOOKUP(Tabela410[[#This Row],[Proposta de Referência]],SIMP_M1!A:K,9,FALSE)</f>
        <v>#VALUE!</v>
      </c>
      <c r="K1041" s="106" t="e">
        <f>VLOOKUP(Tabela410[[#This Row],[Proposta de Referência]],SIMP_M1!A:K,8,FALSE)</f>
        <v>#VALUE!</v>
      </c>
      <c r="L1041" s="107" t="e">
        <f t="shared" si="68"/>
        <v>#VALUE!</v>
      </c>
      <c r="M1041" s="107" t="e">
        <f t="shared" si="69"/>
        <v>#VALUE!</v>
      </c>
      <c r="N1041" s="142" t="e">
        <f t="shared" si="70"/>
        <v>#VALUE!</v>
      </c>
      <c r="O1041" s="142" t="e">
        <f t="shared" si="71"/>
        <v>#N/A</v>
      </c>
      <c r="P1041" s="24" t="str">
        <f>IFERROR(VLOOKUP(O1041,HOSPITAIS_COM_DIVIDAS!A:E,5,FALSE),"")</f>
        <v/>
      </c>
    </row>
    <row r="1042" spans="1:16" x14ac:dyDescent="0.25">
      <c r="A1042" s="52" t="e">
        <f>Tabela410[[#This Row],[Status da Proposta]]</f>
        <v>#VALUE!</v>
      </c>
      <c r="B1042" s="143">
        <f>MODALIDADE_1!A1042</f>
        <v>0</v>
      </c>
      <c r="C1042" s="142" t="e">
        <f>VLOOKUP(B1042,MODALIDADE_1!A:B,2,FALSE)</f>
        <v>#N/A</v>
      </c>
      <c r="D1042" s="142"/>
      <c r="E1042" s="94" t="e">
        <f>VLOOKUP(B1042,MODALIDADE_1!A:E,5,FALSE)</f>
        <v>#N/A</v>
      </c>
      <c r="F1042" s="95" t="e">
        <f>VLOOKUP(B1042,MODALIDADE_1!A:C,3,FALSE)</f>
        <v>#N/A</v>
      </c>
      <c r="G1042" s="142" t="e">
        <f>VLOOKUP(B1042,MODALIDADE_1!A:G,4,FALSE)</f>
        <v>#N/A</v>
      </c>
      <c r="H1042" s="142" t="e">
        <f>VLOOKUP(B1042,MODALIDADE_1!A:G,6,FALSE)</f>
        <v>#N/A</v>
      </c>
      <c r="I1042" s="142" t="e">
        <f>VLOOKUP(B1042,MODALIDADE_1!A:G,7,FALSE)</f>
        <v>#N/A</v>
      </c>
      <c r="J1042" s="106" t="e">
        <f>VLOOKUP(Tabela410[[#This Row],[Proposta de Referência]],SIMP_M1!A:K,9,FALSE)</f>
        <v>#VALUE!</v>
      </c>
      <c r="K1042" s="106" t="e">
        <f>VLOOKUP(Tabela410[[#This Row],[Proposta de Referência]],SIMP_M1!A:K,8,FALSE)</f>
        <v>#VALUE!</v>
      </c>
      <c r="L1042" s="107" t="e">
        <f t="shared" si="68"/>
        <v>#VALUE!</v>
      </c>
      <c r="M1042" s="107" t="e">
        <f t="shared" si="69"/>
        <v>#VALUE!</v>
      </c>
      <c r="N1042" s="142" t="e">
        <f t="shared" si="70"/>
        <v>#VALUE!</v>
      </c>
      <c r="O1042" s="142" t="e">
        <f t="shared" si="71"/>
        <v>#N/A</v>
      </c>
      <c r="P1042" s="24" t="str">
        <f>IFERROR(VLOOKUP(O1042,HOSPITAIS_COM_DIVIDAS!A:E,5,FALSE),"")</f>
        <v/>
      </c>
    </row>
    <row r="1043" spans="1:16" x14ac:dyDescent="0.25">
      <c r="A1043" s="52" t="e">
        <f>Tabela410[[#This Row],[Status da Proposta]]</f>
        <v>#VALUE!</v>
      </c>
      <c r="B1043" s="143">
        <f>MODALIDADE_1!A1043</f>
        <v>0</v>
      </c>
      <c r="C1043" s="142" t="e">
        <f>VLOOKUP(B1043,MODALIDADE_1!A:B,2,FALSE)</f>
        <v>#N/A</v>
      </c>
      <c r="D1043" s="142"/>
      <c r="E1043" s="94" t="e">
        <f>VLOOKUP(B1043,MODALIDADE_1!A:E,5,FALSE)</f>
        <v>#N/A</v>
      </c>
      <c r="F1043" s="95" t="e">
        <f>VLOOKUP(B1043,MODALIDADE_1!A:C,3,FALSE)</f>
        <v>#N/A</v>
      </c>
      <c r="G1043" s="142" t="e">
        <f>VLOOKUP(B1043,MODALIDADE_1!A:G,4,FALSE)</f>
        <v>#N/A</v>
      </c>
      <c r="H1043" s="142" t="e">
        <f>VLOOKUP(B1043,MODALIDADE_1!A:G,6,FALSE)</f>
        <v>#N/A</v>
      </c>
      <c r="I1043" s="142" t="e">
        <f>VLOOKUP(B1043,MODALIDADE_1!A:G,7,FALSE)</f>
        <v>#N/A</v>
      </c>
      <c r="J1043" s="106" t="e">
        <f>VLOOKUP(Tabela410[[#This Row],[Proposta de Referência]],SIMP_M1!A:K,9,FALSE)</f>
        <v>#VALUE!</v>
      </c>
      <c r="K1043" s="106" t="e">
        <f>VLOOKUP(Tabela410[[#This Row],[Proposta de Referência]],SIMP_M1!A:K,8,FALSE)</f>
        <v>#VALUE!</v>
      </c>
      <c r="L1043" s="107" t="e">
        <f t="shared" si="68"/>
        <v>#VALUE!</v>
      </c>
      <c r="M1043" s="107" t="e">
        <f t="shared" si="69"/>
        <v>#VALUE!</v>
      </c>
      <c r="N1043" s="142" t="e">
        <f t="shared" si="70"/>
        <v>#VALUE!</v>
      </c>
      <c r="O1043" s="142" t="e">
        <f t="shared" si="71"/>
        <v>#N/A</v>
      </c>
      <c r="P1043" s="24" t="str">
        <f>IFERROR(VLOOKUP(O1043,HOSPITAIS_COM_DIVIDAS!A:E,5,FALSE),"")</f>
        <v/>
      </c>
    </row>
    <row r="1044" spans="1:16" x14ac:dyDescent="0.25">
      <c r="A1044" s="52" t="e">
        <f>Tabela410[[#This Row],[Status da Proposta]]</f>
        <v>#VALUE!</v>
      </c>
      <c r="B1044" s="143">
        <f>MODALIDADE_1!A1044</f>
        <v>0</v>
      </c>
      <c r="C1044" s="142" t="e">
        <f>VLOOKUP(B1044,MODALIDADE_1!A:B,2,FALSE)</f>
        <v>#N/A</v>
      </c>
      <c r="D1044" s="142"/>
      <c r="E1044" s="94" t="e">
        <f>VLOOKUP(B1044,MODALIDADE_1!A:E,5,FALSE)</f>
        <v>#N/A</v>
      </c>
      <c r="F1044" s="95" t="e">
        <f>VLOOKUP(B1044,MODALIDADE_1!A:C,3,FALSE)</f>
        <v>#N/A</v>
      </c>
      <c r="G1044" s="142" t="e">
        <f>VLOOKUP(B1044,MODALIDADE_1!A:G,4,FALSE)</f>
        <v>#N/A</v>
      </c>
      <c r="H1044" s="142" t="e">
        <f>VLOOKUP(B1044,MODALIDADE_1!A:G,6,FALSE)</f>
        <v>#N/A</v>
      </c>
      <c r="I1044" s="142" t="e">
        <f>VLOOKUP(B1044,MODALIDADE_1!A:G,7,FALSE)</f>
        <v>#N/A</v>
      </c>
      <c r="J1044" s="106" t="e">
        <f>VLOOKUP(Tabela410[[#This Row],[Proposta de Referência]],SIMP_M1!A:K,9,FALSE)</f>
        <v>#VALUE!</v>
      </c>
      <c r="K1044" s="106" t="e">
        <f>VLOOKUP(Tabela410[[#This Row],[Proposta de Referência]],SIMP_M1!A:K,8,FALSE)</f>
        <v>#VALUE!</v>
      </c>
      <c r="L1044" s="107" t="e">
        <f t="shared" si="68"/>
        <v>#VALUE!</v>
      </c>
      <c r="M1044" s="107" t="e">
        <f t="shared" si="69"/>
        <v>#VALUE!</v>
      </c>
      <c r="N1044" s="142" t="e">
        <f t="shared" si="70"/>
        <v>#VALUE!</v>
      </c>
      <c r="O1044" s="142" t="e">
        <f t="shared" si="71"/>
        <v>#N/A</v>
      </c>
      <c r="P1044" s="24" t="str">
        <f>IFERROR(VLOOKUP(O1044,HOSPITAIS_COM_DIVIDAS!A:E,5,FALSE),"")</f>
        <v/>
      </c>
    </row>
    <row r="1045" spans="1:16" x14ac:dyDescent="0.25">
      <c r="A1045" s="52" t="e">
        <f>Tabela410[[#This Row],[Status da Proposta]]</f>
        <v>#VALUE!</v>
      </c>
      <c r="B1045" s="143">
        <f>MODALIDADE_1!A1045</f>
        <v>0</v>
      </c>
      <c r="C1045" s="142" t="e">
        <f>VLOOKUP(B1045,MODALIDADE_1!A:B,2,FALSE)</f>
        <v>#N/A</v>
      </c>
      <c r="D1045" s="142"/>
      <c r="E1045" s="94" t="e">
        <f>VLOOKUP(B1045,MODALIDADE_1!A:E,5,FALSE)</f>
        <v>#N/A</v>
      </c>
      <c r="F1045" s="95" t="e">
        <f>VLOOKUP(B1045,MODALIDADE_1!A:C,3,FALSE)</f>
        <v>#N/A</v>
      </c>
      <c r="G1045" s="142" t="e">
        <f>VLOOKUP(B1045,MODALIDADE_1!A:G,4,FALSE)</f>
        <v>#N/A</v>
      </c>
      <c r="H1045" s="142" t="e">
        <f>VLOOKUP(B1045,MODALIDADE_1!A:G,6,FALSE)</f>
        <v>#N/A</v>
      </c>
      <c r="I1045" s="142" t="e">
        <f>VLOOKUP(B1045,MODALIDADE_1!A:G,7,FALSE)</f>
        <v>#N/A</v>
      </c>
      <c r="J1045" s="106" t="e">
        <f>VLOOKUP(Tabela410[[#This Row],[Proposta de Referência]],SIMP_M1!A:K,9,FALSE)</f>
        <v>#VALUE!</v>
      </c>
      <c r="K1045" s="106" t="e">
        <f>VLOOKUP(Tabela410[[#This Row],[Proposta de Referência]],SIMP_M1!A:K,8,FALSE)</f>
        <v>#VALUE!</v>
      </c>
      <c r="L1045" s="107" t="e">
        <f t="shared" si="68"/>
        <v>#VALUE!</v>
      </c>
      <c r="M1045" s="107" t="e">
        <f t="shared" si="69"/>
        <v>#VALUE!</v>
      </c>
      <c r="N1045" s="142" t="e">
        <f t="shared" si="70"/>
        <v>#VALUE!</v>
      </c>
      <c r="O1045" s="142" t="e">
        <f t="shared" si="71"/>
        <v>#N/A</v>
      </c>
      <c r="P1045" s="24" t="str">
        <f>IFERROR(VLOOKUP(O1045,HOSPITAIS_COM_DIVIDAS!A:E,5,FALSE),"")</f>
        <v/>
      </c>
    </row>
    <row r="1046" spans="1:16" x14ac:dyDescent="0.25">
      <c r="A1046" s="52" t="e">
        <f>Tabela410[[#This Row],[Status da Proposta]]</f>
        <v>#VALUE!</v>
      </c>
      <c r="B1046" s="143">
        <f>MODALIDADE_1!A1046</f>
        <v>0</v>
      </c>
      <c r="C1046" s="142" t="e">
        <f>VLOOKUP(B1046,MODALIDADE_1!A:B,2,FALSE)</f>
        <v>#N/A</v>
      </c>
      <c r="D1046" s="142"/>
      <c r="E1046" s="94" t="e">
        <f>VLOOKUP(B1046,MODALIDADE_1!A:E,5,FALSE)</f>
        <v>#N/A</v>
      </c>
      <c r="F1046" s="95" t="e">
        <f>VLOOKUP(B1046,MODALIDADE_1!A:C,3,FALSE)</f>
        <v>#N/A</v>
      </c>
      <c r="G1046" s="142" t="e">
        <f>VLOOKUP(B1046,MODALIDADE_1!A:G,4,FALSE)</f>
        <v>#N/A</v>
      </c>
      <c r="H1046" s="142" t="e">
        <f>VLOOKUP(B1046,MODALIDADE_1!A:G,6,FALSE)</f>
        <v>#N/A</v>
      </c>
      <c r="I1046" s="142" t="e">
        <f>VLOOKUP(B1046,MODALIDADE_1!A:G,7,FALSE)</f>
        <v>#N/A</v>
      </c>
      <c r="J1046" s="106" t="e">
        <f>VLOOKUP(Tabela410[[#This Row],[Proposta de Referência]],SIMP_M1!A:K,9,FALSE)</f>
        <v>#VALUE!</v>
      </c>
      <c r="K1046" s="106" t="e">
        <f>VLOOKUP(Tabela410[[#This Row],[Proposta de Referência]],SIMP_M1!A:K,8,FALSE)</f>
        <v>#VALUE!</v>
      </c>
      <c r="L1046" s="107" t="e">
        <f t="shared" si="68"/>
        <v>#VALUE!</v>
      </c>
      <c r="M1046" s="107" t="e">
        <f t="shared" si="69"/>
        <v>#VALUE!</v>
      </c>
      <c r="N1046" s="142" t="e">
        <f t="shared" si="70"/>
        <v>#VALUE!</v>
      </c>
      <c r="O1046" s="142" t="e">
        <f t="shared" si="71"/>
        <v>#N/A</v>
      </c>
      <c r="P1046" s="24" t="str">
        <f>IFERROR(VLOOKUP(O1046,HOSPITAIS_COM_DIVIDAS!A:E,5,FALSE),"")</f>
        <v/>
      </c>
    </row>
    <row r="1047" spans="1:16" x14ac:dyDescent="0.25">
      <c r="A1047" s="52" t="e">
        <f>Tabela410[[#This Row],[Status da Proposta]]</f>
        <v>#VALUE!</v>
      </c>
      <c r="B1047" s="143">
        <f>MODALIDADE_1!A1047</f>
        <v>0</v>
      </c>
      <c r="C1047" s="142" t="e">
        <f>VLOOKUP(B1047,MODALIDADE_1!A:B,2,FALSE)</f>
        <v>#N/A</v>
      </c>
      <c r="D1047" s="142"/>
      <c r="E1047" s="94" t="e">
        <f>VLOOKUP(B1047,MODALIDADE_1!A:E,5,FALSE)</f>
        <v>#N/A</v>
      </c>
      <c r="F1047" s="95" t="e">
        <f>VLOOKUP(B1047,MODALIDADE_1!A:C,3,FALSE)</f>
        <v>#N/A</v>
      </c>
      <c r="G1047" s="142" t="e">
        <f>VLOOKUP(B1047,MODALIDADE_1!A:G,4,FALSE)</f>
        <v>#N/A</v>
      </c>
      <c r="H1047" s="142" t="e">
        <f>VLOOKUP(B1047,MODALIDADE_1!A:G,6,FALSE)</f>
        <v>#N/A</v>
      </c>
      <c r="I1047" s="142" t="e">
        <f>VLOOKUP(B1047,MODALIDADE_1!A:G,7,FALSE)</f>
        <v>#N/A</v>
      </c>
      <c r="J1047" s="106" t="e">
        <f>VLOOKUP(Tabela410[[#This Row],[Proposta de Referência]],SIMP_M1!A:K,9,FALSE)</f>
        <v>#VALUE!</v>
      </c>
      <c r="K1047" s="106" t="e">
        <f>VLOOKUP(Tabela410[[#This Row],[Proposta de Referência]],SIMP_M1!A:K,8,FALSE)</f>
        <v>#VALUE!</v>
      </c>
      <c r="L1047" s="107" t="e">
        <f t="shared" si="68"/>
        <v>#VALUE!</v>
      </c>
      <c r="M1047" s="107" t="e">
        <f t="shared" si="69"/>
        <v>#VALUE!</v>
      </c>
      <c r="N1047" s="142" t="e">
        <f t="shared" si="70"/>
        <v>#VALUE!</v>
      </c>
      <c r="O1047" s="142" t="e">
        <f t="shared" si="71"/>
        <v>#N/A</v>
      </c>
      <c r="P1047" s="24" t="str">
        <f>IFERROR(VLOOKUP(O1047,HOSPITAIS_COM_DIVIDAS!A:E,5,FALSE),"")</f>
        <v/>
      </c>
    </row>
    <row r="1048" spans="1:16" x14ac:dyDescent="0.25">
      <c r="A1048" s="52" t="e">
        <f>Tabela410[[#This Row],[Status da Proposta]]</f>
        <v>#VALUE!</v>
      </c>
      <c r="B1048" s="143">
        <f>MODALIDADE_1!A1048</f>
        <v>0</v>
      </c>
      <c r="C1048" s="142" t="e">
        <f>VLOOKUP(B1048,MODALIDADE_1!A:B,2,FALSE)</f>
        <v>#N/A</v>
      </c>
      <c r="D1048" s="142"/>
      <c r="E1048" s="94" t="e">
        <f>VLOOKUP(B1048,MODALIDADE_1!A:E,5,FALSE)</f>
        <v>#N/A</v>
      </c>
      <c r="F1048" s="95" t="e">
        <f>VLOOKUP(B1048,MODALIDADE_1!A:C,3,FALSE)</f>
        <v>#N/A</v>
      </c>
      <c r="G1048" s="142" t="e">
        <f>VLOOKUP(B1048,MODALIDADE_1!A:G,4,FALSE)</f>
        <v>#N/A</v>
      </c>
      <c r="H1048" s="142" t="e">
        <f>VLOOKUP(B1048,MODALIDADE_1!A:G,6,FALSE)</f>
        <v>#N/A</v>
      </c>
      <c r="I1048" s="142" t="e">
        <f>VLOOKUP(B1048,MODALIDADE_1!A:G,7,FALSE)</f>
        <v>#N/A</v>
      </c>
      <c r="J1048" s="106" t="e">
        <f>VLOOKUP(Tabela410[[#This Row],[Proposta de Referência]],SIMP_M1!A:K,9,FALSE)</f>
        <v>#VALUE!</v>
      </c>
      <c r="K1048" s="106" t="e">
        <f>VLOOKUP(Tabela410[[#This Row],[Proposta de Referência]],SIMP_M1!A:K,8,FALSE)</f>
        <v>#VALUE!</v>
      </c>
      <c r="L1048" s="107" t="e">
        <f t="shared" si="68"/>
        <v>#VALUE!</v>
      </c>
      <c r="M1048" s="107" t="e">
        <f t="shared" si="69"/>
        <v>#VALUE!</v>
      </c>
      <c r="N1048" s="142" t="e">
        <f t="shared" si="70"/>
        <v>#VALUE!</v>
      </c>
      <c r="O1048" s="142" t="e">
        <f t="shared" si="71"/>
        <v>#N/A</v>
      </c>
      <c r="P1048" s="24" t="str">
        <f>IFERROR(VLOOKUP(O1048,HOSPITAIS_COM_DIVIDAS!A:E,5,FALSE),"")</f>
        <v/>
      </c>
    </row>
    <row r="1049" spans="1:16" x14ac:dyDescent="0.25">
      <c r="A1049" s="52" t="e">
        <f>Tabela410[[#This Row],[Status da Proposta]]</f>
        <v>#VALUE!</v>
      </c>
      <c r="B1049" s="143">
        <f>MODALIDADE_1!A1049</f>
        <v>0</v>
      </c>
      <c r="C1049" s="142" t="e">
        <f>VLOOKUP(B1049,MODALIDADE_1!A:B,2,FALSE)</f>
        <v>#N/A</v>
      </c>
      <c r="D1049" s="142"/>
      <c r="E1049" s="94" t="e">
        <f>VLOOKUP(B1049,MODALIDADE_1!A:E,5,FALSE)</f>
        <v>#N/A</v>
      </c>
      <c r="F1049" s="95" t="e">
        <f>VLOOKUP(B1049,MODALIDADE_1!A:C,3,FALSE)</f>
        <v>#N/A</v>
      </c>
      <c r="G1049" s="142" t="e">
        <f>VLOOKUP(B1049,MODALIDADE_1!A:G,4,FALSE)</f>
        <v>#N/A</v>
      </c>
      <c r="H1049" s="142" t="e">
        <f>VLOOKUP(B1049,MODALIDADE_1!A:G,6,FALSE)</f>
        <v>#N/A</v>
      </c>
      <c r="I1049" s="142" t="e">
        <f>VLOOKUP(B1049,MODALIDADE_1!A:G,7,FALSE)</f>
        <v>#N/A</v>
      </c>
      <c r="J1049" s="106" t="e">
        <f>VLOOKUP(Tabela410[[#This Row],[Proposta de Referência]],SIMP_M1!A:K,9,FALSE)</f>
        <v>#VALUE!</v>
      </c>
      <c r="K1049" s="106" t="e">
        <f>VLOOKUP(Tabela410[[#This Row],[Proposta de Referência]],SIMP_M1!A:K,8,FALSE)</f>
        <v>#VALUE!</v>
      </c>
      <c r="L1049" s="107" t="e">
        <f t="shared" si="68"/>
        <v>#VALUE!</v>
      </c>
      <c r="M1049" s="107" t="e">
        <f t="shared" si="69"/>
        <v>#VALUE!</v>
      </c>
      <c r="N1049" s="142" t="e">
        <f t="shared" si="70"/>
        <v>#VALUE!</v>
      </c>
      <c r="O1049" s="142" t="e">
        <f t="shared" si="71"/>
        <v>#N/A</v>
      </c>
      <c r="P1049" s="24" t="str">
        <f>IFERROR(VLOOKUP(O1049,HOSPITAIS_COM_DIVIDAS!A:E,5,FALSE),"")</f>
        <v/>
      </c>
    </row>
    <row r="1050" spans="1:16" x14ac:dyDescent="0.25">
      <c r="A1050" s="52" t="e">
        <f>Tabela410[[#This Row],[Status da Proposta]]</f>
        <v>#VALUE!</v>
      </c>
      <c r="B1050" s="143">
        <f>MODALIDADE_1!A1050</f>
        <v>0</v>
      </c>
      <c r="C1050" s="142" t="e">
        <f>VLOOKUP(B1050,MODALIDADE_1!A:B,2,FALSE)</f>
        <v>#N/A</v>
      </c>
      <c r="D1050" s="142"/>
      <c r="E1050" s="94" t="e">
        <f>VLOOKUP(B1050,MODALIDADE_1!A:E,5,FALSE)</f>
        <v>#N/A</v>
      </c>
      <c r="F1050" s="95" t="e">
        <f>VLOOKUP(B1050,MODALIDADE_1!A:C,3,FALSE)</f>
        <v>#N/A</v>
      </c>
      <c r="G1050" s="142" t="e">
        <f>VLOOKUP(B1050,MODALIDADE_1!A:G,4,FALSE)</f>
        <v>#N/A</v>
      </c>
      <c r="H1050" s="142" t="e">
        <f>VLOOKUP(B1050,MODALIDADE_1!A:G,6,FALSE)</f>
        <v>#N/A</v>
      </c>
      <c r="I1050" s="142" t="e">
        <f>VLOOKUP(B1050,MODALIDADE_1!A:G,7,FALSE)</f>
        <v>#N/A</v>
      </c>
      <c r="J1050" s="106" t="e">
        <f>VLOOKUP(Tabela410[[#This Row],[Proposta de Referência]],SIMP_M1!A:K,9,FALSE)</f>
        <v>#VALUE!</v>
      </c>
      <c r="K1050" s="106" t="e">
        <f>VLOOKUP(Tabela410[[#This Row],[Proposta de Referência]],SIMP_M1!A:K,8,FALSE)</f>
        <v>#VALUE!</v>
      </c>
      <c r="L1050" s="107" t="e">
        <f t="shared" si="68"/>
        <v>#VALUE!</v>
      </c>
      <c r="M1050" s="107" t="e">
        <f t="shared" si="69"/>
        <v>#VALUE!</v>
      </c>
      <c r="N1050" s="142" t="e">
        <f t="shared" si="70"/>
        <v>#VALUE!</v>
      </c>
      <c r="O1050" s="142" t="e">
        <f t="shared" si="71"/>
        <v>#N/A</v>
      </c>
      <c r="P1050" s="24" t="str">
        <f>IFERROR(VLOOKUP(O1050,HOSPITAIS_COM_DIVIDAS!A:E,5,FALSE),"")</f>
        <v/>
      </c>
    </row>
    <row r="1051" spans="1:16" x14ac:dyDescent="0.25">
      <c r="A1051" s="52" t="e">
        <f>Tabela410[[#This Row],[Status da Proposta]]</f>
        <v>#VALUE!</v>
      </c>
      <c r="B1051" s="143">
        <f>MODALIDADE_1!A1051</f>
        <v>0</v>
      </c>
      <c r="C1051" s="142" t="e">
        <f>VLOOKUP(B1051,MODALIDADE_1!A:B,2,FALSE)</f>
        <v>#N/A</v>
      </c>
      <c r="D1051" s="142"/>
      <c r="E1051" s="94" t="e">
        <f>VLOOKUP(B1051,MODALIDADE_1!A:E,5,FALSE)</f>
        <v>#N/A</v>
      </c>
      <c r="F1051" s="95" t="e">
        <f>VLOOKUP(B1051,MODALIDADE_1!A:C,3,FALSE)</f>
        <v>#N/A</v>
      </c>
      <c r="G1051" s="142" t="e">
        <f>VLOOKUP(B1051,MODALIDADE_1!A:G,4,FALSE)</f>
        <v>#N/A</v>
      </c>
      <c r="H1051" s="142" t="e">
        <f>VLOOKUP(B1051,MODALIDADE_1!A:G,6,FALSE)</f>
        <v>#N/A</v>
      </c>
      <c r="I1051" s="142" t="e">
        <f>VLOOKUP(B1051,MODALIDADE_1!A:G,7,FALSE)</f>
        <v>#N/A</v>
      </c>
      <c r="J1051" s="106" t="e">
        <f>VLOOKUP(Tabela410[[#This Row],[Proposta de Referência]],SIMP_M1!A:K,9,FALSE)</f>
        <v>#VALUE!</v>
      </c>
      <c r="K1051" s="106" t="e">
        <f>VLOOKUP(Tabela410[[#This Row],[Proposta de Referência]],SIMP_M1!A:K,8,FALSE)</f>
        <v>#VALUE!</v>
      </c>
      <c r="L1051" s="107" t="e">
        <f t="shared" si="68"/>
        <v>#VALUE!</v>
      </c>
      <c r="M1051" s="107" t="e">
        <f t="shared" si="69"/>
        <v>#VALUE!</v>
      </c>
      <c r="N1051" s="142" t="e">
        <f t="shared" si="70"/>
        <v>#VALUE!</v>
      </c>
      <c r="O1051" s="142" t="e">
        <f t="shared" si="71"/>
        <v>#N/A</v>
      </c>
      <c r="P1051" s="24" t="str">
        <f>IFERROR(VLOOKUP(O1051,HOSPITAIS_COM_DIVIDAS!A:E,5,FALSE),"")</f>
        <v/>
      </c>
    </row>
    <row r="1052" spans="1:16" x14ac:dyDescent="0.25">
      <c r="A1052" s="52" t="e">
        <f>Tabela410[[#This Row],[Status da Proposta]]</f>
        <v>#VALUE!</v>
      </c>
      <c r="B1052" s="143">
        <f>MODALIDADE_1!A1052</f>
        <v>0</v>
      </c>
      <c r="C1052" s="142" t="e">
        <f>VLOOKUP(B1052,MODALIDADE_1!A:B,2,FALSE)</f>
        <v>#N/A</v>
      </c>
      <c r="D1052" s="142"/>
      <c r="E1052" s="94" t="e">
        <f>VLOOKUP(B1052,MODALIDADE_1!A:E,5,FALSE)</f>
        <v>#N/A</v>
      </c>
      <c r="F1052" s="95" t="e">
        <f>VLOOKUP(B1052,MODALIDADE_1!A:C,3,FALSE)</f>
        <v>#N/A</v>
      </c>
      <c r="G1052" s="142" t="e">
        <f>VLOOKUP(B1052,MODALIDADE_1!A:G,4,FALSE)</f>
        <v>#N/A</v>
      </c>
      <c r="H1052" s="142" t="e">
        <f>VLOOKUP(B1052,MODALIDADE_1!A:G,6,FALSE)</f>
        <v>#N/A</v>
      </c>
      <c r="I1052" s="142" t="e">
        <f>VLOOKUP(B1052,MODALIDADE_1!A:G,7,FALSE)</f>
        <v>#N/A</v>
      </c>
      <c r="J1052" s="106" t="e">
        <f>VLOOKUP(Tabela410[[#This Row],[Proposta de Referência]],SIMP_M1!A:K,9,FALSE)</f>
        <v>#VALUE!</v>
      </c>
      <c r="K1052" s="106" t="e">
        <f>VLOOKUP(Tabela410[[#This Row],[Proposta de Referência]],SIMP_M1!A:K,8,FALSE)</f>
        <v>#VALUE!</v>
      </c>
      <c r="L1052" s="107" t="e">
        <f t="shared" si="68"/>
        <v>#VALUE!</v>
      </c>
      <c r="M1052" s="107" t="e">
        <f t="shared" si="69"/>
        <v>#VALUE!</v>
      </c>
      <c r="N1052" s="142" t="e">
        <f t="shared" si="70"/>
        <v>#VALUE!</v>
      </c>
      <c r="O1052" s="142" t="e">
        <f t="shared" si="71"/>
        <v>#N/A</v>
      </c>
      <c r="P1052" s="24" t="str">
        <f>IFERROR(VLOOKUP(O1052,HOSPITAIS_COM_DIVIDAS!A:E,5,FALSE),"")</f>
        <v/>
      </c>
    </row>
    <row r="1053" spans="1:16" x14ac:dyDescent="0.25">
      <c r="A1053" s="52" t="e">
        <f>Tabela410[[#This Row],[Status da Proposta]]</f>
        <v>#VALUE!</v>
      </c>
      <c r="B1053" s="143">
        <f>MODALIDADE_1!A1053</f>
        <v>0</v>
      </c>
      <c r="C1053" s="142" t="e">
        <f>VLOOKUP(B1053,MODALIDADE_1!A:B,2,FALSE)</f>
        <v>#N/A</v>
      </c>
      <c r="D1053" s="142"/>
      <c r="E1053" s="94" t="e">
        <f>VLOOKUP(B1053,MODALIDADE_1!A:E,5,FALSE)</f>
        <v>#N/A</v>
      </c>
      <c r="F1053" s="95" t="e">
        <f>VLOOKUP(B1053,MODALIDADE_1!A:C,3,FALSE)</f>
        <v>#N/A</v>
      </c>
      <c r="G1053" s="142" t="e">
        <f>VLOOKUP(B1053,MODALIDADE_1!A:G,4,FALSE)</f>
        <v>#N/A</v>
      </c>
      <c r="H1053" s="142" t="e">
        <f>VLOOKUP(B1053,MODALIDADE_1!A:G,6,FALSE)</f>
        <v>#N/A</v>
      </c>
      <c r="I1053" s="142" t="e">
        <f>VLOOKUP(B1053,MODALIDADE_1!A:G,7,FALSE)</f>
        <v>#N/A</v>
      </c>
      <c r="J1053" s="106" t="e">
        <f>VLOOKUP(Tabela410[[#This Row],[Proposta de Referência]],SIMP_M1!A:K,9,FALSE)</f>
        <v>#VALUE!</v>
      </c>
      <c r="K1053" s="106" t="e">
        <f>VLOOKUP(Tabela410[[#This Row],[Proposta de Referência]],SIMP_M1!A:K,8,FALSE)</f>
        <v>#VALUE!</v>
      </c>
      <c r="L1053" s="107" t="e">
        <f t="shared" si="68"/>
        <v>#VALUE!</v>
      </c>
      <c r="M1053" s="107" t="e">
        <f t="shared" si="69"/>
        <v>#VALUE!</v>
      </c>
      <c r="N1053" s="142" t="e">
        <f t="shared" si="70"/>
        <v>#VALUE!</v>
      </c>
      <c r="O1053" s="142" t="e">
        <f t="shared" si="71"/>
        <v>#N/A</v>
      </c>
      <c r="P1053" s="24" t="str">
        <f>IFERROR(VLOOKUP(O1053,HOSPITAIS_COM_DIVIDAS!A:E,5,FALSE),"")</f>
        <v/>
      </c>
    </row>
    <row r="1054" spans="1:16" x14ac:dyDescent="0.25">
      <c r="A1054" s="52" t="e">
        <f>Tabela410[[#This Row],[Status da Proposta]]</f>
        <v>#VALUE!</v>
      </c>
      <c r="B1054" s="143">
        <f>MODALIDADE_1!A1054</f>
        <v>0</v>
      </c>
      <c r="C1054" s="142" t="e">
        <f>VLOOKUP(B1054,MODALIDADE_1!A:B,2,FALSE)</f>
        <v>#N/A</v>
      </c>
      <c r="D1054" s="142"/>
      <c r="E1054" s="94" t="e">
        <f>VLOOKUP(B1054,MODALIDADE_1!A:E,5,FALSE)</f>
        <v>#N/A</v>
      </c>
      <c r="F1054" s="95" t="e">
        <f>VLOOKUP(B1054,MODALIDADE_1!A:C,3,FALSE)</f>
        <v>#N/A</v>
      </c>
      <c r="G1054" s="142" t="e">
        <f>VLOOKUP(B1054,MODALIDADE_1!A:G,4,FALSE)</f>
        <v>#N/A</v>
      </c>
      <c r="H1054" s="142" t="e">
        <f>VLOOKUP(B1054,MODALIDADE_1!A:G,6,FALSE)</f>
        <v>#N/A</v>
      </c>
      <c r="I1054" s="142" t="e">
        <f>VLOOKUP(B1054,MODALIDADE_1!A:G,7,FALSE)</f>
        <v>#N/A</v>
      </c>
      <c r="J1054" s="106" t="e">
        <f>VLOOKUP(Tabela410[[#This Row],[Proposta de Referência]],SIMP_M1!A:K,9,FALSE)</f>
        <v>#VALUE!</v>
      </c>
      <c r="K1054" s="106" t="e">
        <f>VLOOKUP(Tabela410[[#This Row],[Proposta de Referência]],SIMP_M1!A:K,8,FALSE)</f>
        <v>#VALUE!</v>
      </c>
      <c r="L1054" s="107" t="e">
        <f t="shared" si="68"/>
        <v>#VALUE!</v>
      </c>
      <c r="M1054" s="107" t="e">
        <f t="shared" si="69"/>
        <v>#VALUE!</v>
      </c>
      <c r="N1054" s="142" t="e">
        <f t="shared" si="70"/>
        <v>#VALUE!</v>
      </c>
      <c r="O1054" s="142" t="e">
        <f t="shared" si="71"/>
        <v>#N/A</v>
      </c>
      <c r="P1054" s="24" t="str">
        <f>IFERROR(VLOOKUP(O1054,HOSPITAIS_COM_DIVIDAS!A:E,5,FALSE),"")</f>
        <v/>
      </c>
    </row>
    <row r="1055" spans="1:16" x14ac:dyDescent="0.25">
      <c r="A1055" s="52" t="e">
        <f>Tabela410[[#This Row],[Status da Proposta]]</f>
        <v>#VALUE!</v>
      </c>
      <c r="B1055" s="143">
        <f>MODALIDADE_1!A1055</f>
        <v>0</v>
      </c>
      <c r="C1055" s="142" t="e">
        <f>VLOOKUP(B1055,MODALIDADE_1!A:B,2,FALSE)</f>
        <v>#N/A</v>
      </c>
      <c r="D1055" s="142"/>
      <c r="E1055" s="94" t="e">
        <f>VLOOKUP(B1055,MODALIDADE_1!A:E,5,FALSE)</f>
        <v>#N/A</v>
      </c>
      <c r="F1055" s="95" t="e">
        <f>VLOOKUP(B1055,MODALIDADE_1!A:C,3,FALSE)</f>
        <v>#N/A</v>
      </c>
      <c r="G1055" s="142" t="e">
        <f>VLOOKUP(B1055,MODALIDADE_1!A:G,4,FALSE)</f>
        <v>#N/A</v>
      </c>
      <c r="H1055" s="142" t="e">
        <f>VLOOKUP(B1055,MODALIDADE_1!A:G,6,FALSE)</f>
        <v>#N/A</v>
      </c>
      <c r="I1055" s="142" t="e">
        <f>VLOOKUP(B1055,MODALIDADE_1!A:G,7,FALSE)</f>
        <v>#N/A</v>
      </c>
      <c r="J1055" s="106" t="e">
        <f>VLOOKUP(Tabela410[[#This Row],[Proposta de Referência]],SIMP_M1!A:K,9,FALSE)</f>
        <v>#VALUE!</v>
      </c>
      <c r="K1055" s="106" t="e">
        <f>VLOOKUP(Tabela410[[#This Row],[Proposta de Referência]],SIMP_M1!A:K,8,FALSE)</f>
        <v>#VALUE!</v>
      </c>
      <c r="L1055" s="107" t="e">
        <f t="shared" si="68"/>
        <v>#VALUE!</v>
      </c>
      <c r="M1055" s="107" t="e">
        <f t="shared" si="69"/>
        <v>#VALUE!</v>
      </c>
      <c r="N1055" s="142" t="e">
        <f t="shared" si="70"/>
        <v>#VALUE!</v>
      </c>
      <c r="O1055" s="142" t="e">
        <f t="shared" si="71"/>
        <v>#N/A</v>
      </c>
      <c r="P1055" s="24" t="str">
        <f>IFERROR(VLOOKUP(O1055,HOSPITAIS_COM_DIVIDAS!A:E,5,FALSE),"")</f>
        <v/>
      </c>
    </row>
    <row r="1056" spans="1:16" x14ac:dyDescent="0.25">
      <c r="A1056" s="52" t="e">
        <f>Tabela410[[#This Row],[Status da Proposta]]</f>
        <v>#VALUE!</v>
      </c>
      <c r="B1056" s="143">
        <f>MODALIDADE_1!A1056</f>
        <v>0</v>
      </c>
      <c r="C1056" s="142" t="e">
        <f>VLOOKUP(B1056,MODALIDADE_1!A:B,2,FALSE)</f>
        <v>#N/A</v>
      </c>
      <c r="D1056" s="142"/>
      <c r="E1056" s="94" t="e">
        <f>VLOOKUP(B1056,MODALIDADE_1!A:E,5,FALSE)</f>
        <v>#N/A</v>
      </c>
      <c r="F1056" s="95" t="e">
        <f>VLOOKUP(B1056,MODALIDADE_1!A:C,3,FALSE)</f>
        <v>#N/A</v>
      </c>
      <c r="G1056" s="142" t="e">
        <f>VLOOKUP(B1056,MODALIDADE_1!A:G,4,FALSE)</f>
        <v>#N/A</v>
      </c>
      <c r="H1056" s="142" t="e">
        <f>VLOOKUP(B1056,MODALIDADE_1!A:G,6,FALSE)</f>
        <v>#N/A</v>
      </c>
      <c r="I1056" s="142" t="e">
        <f>VLOOKUP(B1056,MODALIDADE_1!A:G,7,FALSE)</f>
        <v>#N/A</v>
      </c>
      <c r="J1056" s="106" t="e">
        <f>VLOOKUP(Tabela410[[#This Row],[Proposta de Referência]],SIMP_M1!A:K,9,FALSE)</f>
        <v>#VALUE!</v>
      </c>
      <c r="K1056" s="106" t="e">
        <f>VLOOKUP(Tabela410[[#This Row],[Proposta de Referência]],SIMP_M1!A:K,8,FALSE)</f>
        <v>#VALUE!</v>
      </c>
      <c r="L1056" s="107" t="e">
        <f t="shared" ref="L1056:L1119" si="72">K1056+J1056</f>
        <v>#VALUE!</v>
      </c>
      <c r="M1056" s="107" t="e">
        <f t="shared" ref="M1056:M1119" si="73">L1056*12</f>
        <v>#VALUE!</v>
      </c>
      <c r="N1056" s="142" t="e">
        <f t="shared" ref="N1056:N1119" si="74">IF(L1056&gt;100000,"SIM, POSSUI VALOR ACIMA DE R$100.000,00","NÃO, POSSUI VALOR NECESSÁRIO")</f>
        <v>#VALUE!</v>
      </c>
      <c r="O1056" s="142" t="e">
        <f t="shared" ref="O1056:O1119" si="75">LEFT(E1056,8)</f>
        <v>#N/A</v>
      </c>
      <c r="P1056" s="24" t="str">
        <f>IFERROR(VLOOKUP(O1056,HOSPITAIS_COM_DIVIDAS!A:E,5,FALSE),"")</f>
        <v/>
      </c>
    </row>
    <row r="1057" spans="1:16" x14ac:dyDescent="0.25">
      <c r="A1057" s="52" t="e">
        <f>Tabela410[[#This Row],[Status da Proposta]]</f>
        <v>#VALUE!</v>
      </c>
      <c r="B1057" s="143">
        <f>MODALIDADE_1!A1057</f>
        <v>0</v>
      </c>
      <c r="C1057" s="142" t="e">
        <f>VLOOKUP(B1057,MODALIDADE_1!A:B,2,FALSE)</f>
        <v>#N/A</v>
      </c>
      <c r="D1057" s="142"/>
      <c r="E1057" s="94" t="e">
        <f>VLOOKUP(B1057,MODALIDADE_1!A:E,5,FALSE)</f>
        <v>#N/A</v>
      </c>
      <c r="F1057" s="95" t="e">
        <f>VLOOKUP(B1057,MODALIDADE_1!A:C,3,FALSE)</f>
        <v>#N/A</v>
      </c>
      <c r="G1057" s="142" t="e">
        <f>VLOOKUP(B1057,MODALIDADE_1!A:G,4,FALSE)</f>
        <v>#N/A</v>
      </c>
      <c r="H1057" s="142" t="e">
        <f>VLOOKUP(B1057,MODALIDADE_1!A:G,6,FALSE)</f>
        <v>#N/A</v>
      </c>
      <c r="I1057" s="142" t="e">
        <f>VLOOKUP(B1057,MODALIDADE_1!A:G,7,FALSE)</f>
        <v>#N/A</v>
      </c>
      <c r="J1057" s="106" t="e">
        <f>VLOOKUP(Tabela410[[#This Row],[Proposta de Referência]],SIMP_M1!A:K,9,FALSE)</f>
        <v>#VALUE!</v>
      </c>
      <c r="K1057" s="106" t="e">
        <f>VLOOKUP(Tabela410[[#This Row],[Proposta de Referência]],SIMP_M1!A:K,8,FALSE)</f>
        <v>#VALUE!</v>
      </c>
      <c r="L1057" s="107" t="e">
        <f t="shared" si="72"/>
        <v>#VALUE!</v>
      </c>
      <c r="M1057" s="107" t="e">
        <f t="shared" si="73"/>
        <v>#VALUE!</v>
      </c>
      <c r="N1057" s="142" t="e">
        <f t="shared" si="74"/>
        <v>#VALUE!</v>
      </c>
      <c r="O1057" s="142" t="e">
        <f t="shared" si="75"/>
        <v>#N/A</v>
      </c>
      <c r="P1057" s="24" t="str">
        <f>IFERROR(VLOOKUP(O1057,HOSPITAIS_COM_DIVIDAS!A:E,5,FALSE),"")</f>
        <v/>
      </c>
    </row>
    <row r="1058" spans="1:16" x14ac:dyDescent="0.25">
      <c r="A1058" s="52" t="e">
        <f>Tabela410[[#This Row],[Status da Proposta]]</f>
        <v>#VALUE!</v>
      </c>
      <c r="B1058" s="143">
        <f>MODALIDADE_1!A1058</f>
        <v>0</v>
      </c>
      <c r="C1058" s="142" t="e">
        <f>VLOOKUP(B1058,MODALIDADE_1!A:B,2,FALSE)</f>
        <v>#N/A</v>
      </c>
      <c r="D1058" s="142"/>
      <c r="E1058" s="94" t="e">
        <f>VLOOKUP(B1058,MODALIDADE_1!A:E,5,FALSE)</f>
        <v>#N/A</v>
      </c>
      <c r="F1058" s="95" t="e">
        <f>VLOOKUP(B1058,MODALIDADE_1!A:C,3,FALSE)</f>
        <v>#N/A</v>
      </c>
      <c r="G1058" s="142" t="e">
        <f>VLOOKUP(B1058,MODALIDADE_1!A:G,4,FALSE)</f>
        <v>#N/A</v>
      </c>
      <c r="H1058" s="142" t="e">
        <f>VLOOKUP(B1058,MODALIDADE_1!A:G,6,FALSE)</f>
        <v>#N/A</v>
      </c>
      <c r="I1058" s="142" t="e">
        <f>VLOOKUP(B1058,MODALIDADE_1!A:G,7,FALSE)</f>
        <v>#N/A</v>
      </c>
      <c r="J1058" s="106" t="e">
        <f>VLOOKUP(Tabela410[[#This Row],[Proposta de Referência]],SIMP_M1!A:K,9,FALSE)</f>
        <v>#VALUE!</v>
      </c>
      <c r="K1058" s="106" t="e">
        <f>VLOOKUP(Tabela410[[#This Row],[Proposta de Referência]],SIMP_M1!A:K,8,FALSE)</f>
        <v>#VALUE!</v>
      </c>
      <c r="L1058" s="107" t="e">
        <f t="shared" si="72"/>
        <v>#VALUE!</v>
      </c>
      <c r="M1058" s="107" t="e">
        <f t="shared" si="73"/>
        <v>#VALUE!</v>
      </c>
      <c r="N1058" s="142" t="e">
        <f t="shared" si="74"/>
        <v>#VALUE!</v>
      </c>
      <c r="O1058" s="142" t="e">
        <f t="shared" si="75"/>
        <v>#N/A</v>
      </c>
      <c r="P1058" s="24" t="str">
        <f>IFERROR(VLOOKUP(O1058,HOSPITAIS_COM_DIVIDAS!A:E,5,FALSE),"")</f>
        <v/>
      </c>
    </row>
    <row r="1059" spans="1:16" x14ac:dyDescent="0.25">
      <c r="A1059" s="52" t="e">
        <f>Tabela410[[#This Row],[Status da Proposta]]</f>
        <v>#VALUE!</v>
      </c>
      <c r="B1059" s="143">
        <f>MODALIDADE_1!A1059</f>
        <v>0</v>
      </c>
      <c r="C1059" s="142" t="e">
        <f>VLOOKUP(B1059,MODALIDADE_1!A:B,2,FALSE)</f>
        <v>#N/A</v>
      </c>
      <c r="D1059" s="142"/>
      <c r="E1059" s="94" t="e">
        <f>VLOOKUP(B1059,MODALIDADE_1!A:E,5,FALSE)</f>
        <v>#N/A</v>
      </c>
      <c r="F1059" s="95" t="e">
        <f>VLOOKUP(B1059,MODALIDADE_1!A:C,3,FALSE)</f>
        <v>#N/A</v>
      </c>
      <c r="G1059" s="142" t="e">
        <f>VLOOKUP(B1059,MODALIDADE_1!A:G,4,FALSE)</f>
        <v>#N/A</v>
      </c>
      <c r="H1059" s="142" t="e">
        <f>VLOOKUP(B1059,MODALIDADE_1!A:G,6,FALSE)</f>
        <v>#N/A</v>
      </c>
      <c r="I1059" s="142" t="e">
        <f>VLOOKUP(B1059,MODALIDADE_1!A:G,7,FALSE)</f>
        <v>#N/A</v>
      </c>
      <c r="J1059" s="106" t="e">
        <f>VLOOKUP(Tabela410[[#This Row],[Proposta de Referência]],SIMP_M1!A:K,9,FALSE)</f>
        <v>#VALUE!</v>
      </c>
      <c r="K1059" s="106" t="e">
        <f>VLOOKUP(Tabela410[[#This Row],[Proposta de Referência]],SIMP_M1!A:K,8,FALSE)</f>
        <v>#VALUE!</v>
      </c>
      <c r="L1059" s="107" t="e">
        <f t="shared" si="72"/>
        <v>#VALUE!</v>
      </c>
      <c r="M1059" s="107" t="e">
        <f t="shared" si="73"/>
        <v>#VALUE!</v>
      </c>
      <c r="N1059" s="142" t="e">
        <f t="shared" si="74"/>
        <v>#VALUE!</v>
      </c>
      <c r="O1059" s="142" t="e">
        <f t="shared" si="75"/>
        <v>#N/A</v>
      </c>
      <c r="P1059" s="24" t="str">
        <f>IFERROR(VLOOKUP(O1059,HOSPITAIS_COM_DIVIDAS!A:E,5,FALSE),"")</f>
        <v/>
      </c>
    </row>
    <row r="1060" spans="1:16" x14ac:dyDescent="0.25">
      <c r="A1060" s="52" t="e">
        <f>Tabela410[[#This Row],[Status da Proposta]]</f>
        <v>#VALUE!</v>
      </c>
      <c r="B1060" s="143">
        <f>MODALIDADE_1!A1060</f>
        <v>0</v>
      </c>
      <c r="C1060" s="142" t="e">
        <f>VLOOKUP(B1060,MODALIDADE_1!A:B,2,FALSE)</f>
        <v>#N/A</v>
      </c>
      <c r="D1060" s="142"/>
      <c r="E1060" s="94" t="e">
        <f>VLOOKUP(B1060,MODALIDADE_1!A:E,5,FALSE)</f>
        <v>#N/A</v>
      </c>
      <c r="F1060" s="95" t="e">
        <f>VLOOKUP(B1060,MODALIDADE_1!A:C,3,FALSE)</f>
        <v>#N/A</v>
      </c>
      <c r="G1060" s="142" t="e">
        <f>VLOOKUP(B1060,MODALIDADE_1!A:G,4,FALSE)</f>
        <v>#N/A</v>
      </c>
      <c r="H1060" s="142" t="e">
        <f>VLOOKUP(B1060,MODALIDADE_1!A:G,6,FALSE)</f>
        <v>#N/A</v>
      </c>
      <c r="I1060" s="142" t="e">
        <f>VLOOKUP(B1060,MODALIDADE_1!A:G,7,FALSE)</f>
        <v>#N/A</v>
      </c>
      <c r="J1060" s="106" t="e">
        <f>VLOOKUP(Tabela410[[#This Row],[Proposta de Referência]],SIMP_M1!A:K,9,FALSE)</f>
        <v>#VALUE!</v>
      </c>
      <c r="K1060" s="106" t="e">
        <f>VLOOKUP(Tabela410[[#This Row],[Proposta de Referência]],SIMP_M1!A:K,8,FALSE)</f>
        <v>#VALUE!</v>
      </c>
      <c r="L1060" s="107" t="e">
        <f t="shared" si="72"/>
        <v>#VALUE!</v>
      </c>
      <c r="M1060" s="107" t="e">
        <f t="shared" si="73"/>
        <v>#VALUE!</v>
      </c>
      <c r="N1060" s="142" t="e">
        <f t="shared" si="74"/>
        <v>#VALUE!</v>
      </c>
      <c r="O1060" s="142" t="e">
        <f t="shared" si="75"/>
        <v>#N/A</v>
      </c>
      <c r="P1060" s="24" t="str">
        <f>IFERROR(VLOOKUP(O1060,HOSPITAIS_COM_DIVIDAS!A:E,5,FALSE),"")</f>
        <v/>
      </c>
    </row>
    <row r="1061" spans="1:16" x14ac:dyDescent="0.25">
      <c r="A1061" s="52" t="e">
        <f>Tabela410[[#This Row],[Status da Proposta]]</f>
        <v>#VALUE!</v>
      </c>
      <c r="B1061" s="143">
        <f>MODALIDADE_1!A1061</f>
        <v>0</v>
      </c>
      <c r="C1061" s="142" t="e">
        <f>VLOOKUP(B1061,MODALIDADE_1!A:B,2,FALSE)</f>
        <v>#N/A</v>
      </c>
      <c r="D1061" s="142"/>
      <c r="E1061" s="94" t="e">
        <f>VLOOKUP(B1061,MODALIDADE_1!A:E,5,FALSE)</f>
        <v>#N/A</v>
      </c>
      <c r="F1061" s="95" t="e">
        <f>VLOOKUP(B1061,MODALIDADE_1!A:C,3,FALSE)</f>
        <v>#N/A</v>
      </c>
      <c r="G1061" s="142" t="e">
        <f>VLOOKUP(B1061,MODALIDADE_1!A:G,4,FALSE)</f>
        <v>#N/A</v>
      </c>
      <c r="H1061" s="142" t="e">
        <f>VLOOKUP(B1061,MODALIDADE_1!A:G,6,FALSE)</f>
        <v>#N/A</v>
      </c>
      <c r="I1061" s="142" t="e">
        <f>VLOOKUP(B1061,MODALIDADE_1!A:G,7,FALSE)</f>
        <v>#N/A</v>
      </c>
      <c r="J1061" s="106" t="e">
        <f>VLOOKUP(Tabela410[[#This Row],[Proposta de Referência]],SIMP_M1!A:K,9,FALSE)</f>
        <v>#VALUE!</v>
      </c>
      <c r="K1061" s="106" t="e">
        <f>VLOOKUP(Tabela410[[#This Row],[Proposta de Referência]],SIMP_M1!A:K,8,FALSE)</f>
        <v>#VALUE!</v>
      </c>
      <c r="L1061" s="107" t="e">
        <f t="shared" si="72"/>
        <v>#VALUE!</v>
      </c>
      <c r="M1061" s="107" t="e">
        <f t="shared" si="73"/>
        <v>#VALUE!</v>
      </c>
      <c r="N1061" s="142" t="e">
        <f t="shared" si="74"/>
        <v>#VALUE!</v>
      </c>
      <c r="O1061" s="142" t="e">
        <f t="shared" si="75"/>
        <v>#N/A</v>
      </c>
      <c r="P1061" s="24" t="str">
        <f>IFERROR(VLOOKUP(O1061,HOSPITAIS_COM_DIVIDAS!A:E,5,FALSE),"")</f>
        <v/>
      </c>
    </row>
    <row r="1062" spans="1:16" x14ac:dyDescent="0.25">
      <c r="A1062" s="52" t="e">
        <f>Tabela410[[#This Row],[Status da Proposta]]</f>
        <v>#VALUE!</v>
      </c>
      <c r="B1062" s="143">
        <f>MODALIDADE_1!A1062</f>
        <v>0</v>
      </c>
      <c r="C1062" s="142" t="e">
        <f>VLOOKUP(B1062,MODALIDADE_1!A:B,2,FALSE)</f>
        <v>#N/A</v>
      </c>
      <c r="D1062" s="142"/>
      <c r="E1062" s="94" t="e">
        <f>VLOOKUP(B1062,MODALIDADE_1!A:E,5,FALSE)</f>
        <v>#N/A</v>
      </c>
      <c r="F1062" s="95" t="e">
        <f>VLOOKUP(B1062,MODALIDADE_1!A:C,3,FALSE)</f>
        <v>#N/A</v>
      </c>
      <c r="G1062" s="142" t="e">
        <f>VLOOKUP(B1062,MODALIDADE_1!A:G,4,FALSE)</f>
        <v>#N/A</v>
      </c>
      <c r="H1062" s="142" t="e">
        <f>VLOOKUP(B1062,MODALIDADE_1!A:G,6,FALSE)</f>
        <v>#N/A</v>
      </c>
      <c r="I1062" s="142" t="e">
        <f>VLOOKUP(B1062,MODALIDADE_1!A:G,7,FALSE)</f>
        <v>#N/A</v>
      </c>
      <c r="J1062" s="106" t="e">
        <f>VLOOKUP(Tabela410[[#This Row],[Proposta de Referência]],SIMP_M1!A:K,9,FALSE)</f>
        <v>#VALUE!</v>
      </c>
      <c r="K1062" s="106" t="e">
        <f>VLOOKUP(Tabela410[[#This Row],[Proposta de Referência]],SIMP_M1!A:K,8,FALSE)</f>
        <v>#VALUE!</v>
      </c>
      <c r="L1062" s="107" t="e">
        <f t="shared" si="72"/>
        <v>#VALUE!</v>
      </c>
      <c r="M1062" s="107" t="e">
        <f t="shared" si="73"/>
        <v>#VALUE!</v>
      </c>
      <c r="N1062" s="142" t="e">
        <f t="shared" si="74"/>
        <v>#VALUE!</v>
      </c>
      <c r="O1062" s="142" t="e">
        <f t="shared" si="75"/>
        <v>#N/A</v>
      </c>
      <c r="P1062" s="24" t="str">
        <f>IFERROR(VLOOKUP(O1062,HOSPITAIS_COM_DIVIDAS!A:E,5,FALSE),"")</f>
        <v/>
      </c>
    </row>
    <row r="1063" spans="1:16" x14ac:dyDescent="0.25">
      <c r="A1063" s="52" t="e">
        <f>Tabela410[[#This Row],[Status da Proposta]]</f>
        <v>#VALUE!</v>
      </c>
      <c r="B1063" s="143">
        <f>MODALIDADE_1!A1063</f>
        <v>0</v>
      </c>
      <c r="C1063" s="142" t="e">
        <f>VLOOKUP(B1063,MODALIDADE_1!A:B,2,FALSE)</f>
        <v>#N/A</v>
      </c>
      <c r="D1063" s="142"/>
      <c r="E1063" s="94" t="e">
        <f>VLOOKUP(B1063,MODALIDADE_1!A:E,5,FALSE)</f>
        <v>#N/A</v>
      </c>
      <c r="F1063" s="95" t="e">
        <f>VLOOKUP(B1063,MODALIDADE_1!A:C,3,FALSE)</f>
        <v>#N/A</v>
      </c>
      <c r="G1063" s="142" t="e">
        <f>VLOOKUP(B1063,MODALIDADE_1!A:G,4,FALSE)</f>
        <v>#N/A</v>
      </c>
      <c r="H1063" s="142" t="e">
        <f>VLOOKUP(B1063,MODALIDADE_1!A:G,6,FALSE)</f>
        <v>#N/A</v>
      </c>
      <c r="I1063" s="142" t="e">
        <f>VLOOKUP(B1063,MODALIDADE_1!A:G,7,FALSE)</f>
        <v>#N/A</v>
      </c>
      <c r="J1063" s="106" t="e">
        <f>VLOOKUP(Tabela410[[#This Row],[Proposta de Referência]],SIMP_M1!A:K,9,FALSE)</f>
        <v>#VALUE!</v>
      </c>
      <c r="K1063" s="106" t="e">
        <f>VLOOKUP(Tabela410[[#This Row],[Proposta de Referência]],SIMP_M1!A:K,8,FALSE)</f>
        <v>#VALUE!</v>
      </c>
      <c r="L1063" s="107" t="e">
        <f t="shared" si="72"/>
        <v>#VALUE!</v>
      </c>
      <c r="M1063" s="107" t="e">
        <f t="shared" si="73"/>
        <v>#VALUE!</v>
      </c>
      <c r="N1063" s="142" t="e">
        <f t="shared" si="74"/>
        <v>#VALUE!</v>
      </c>
      <c r="O1063" s="142" t="e">
        <f t="shared" si="75"/>
        <v>#N/A</v>
      </c>
      <c r="P1063" s="24" t="str">
        <f>IFERROR(VLOOKUP(O1063,HOSPITAIS_COM_DIVIDAS!A:E,5,FALSE),"")</f>
        <v/>
      </c>
    </row>
    <row r="1064" spans="1:16" x14ac:dyDescent="0.25">
      <c r="A1064" s="52" t="e">
        <f>Tabela410[[#This Row],[Status da Proposta]]</f>
        <v>#VALUE!</v>
      </c>
      <c r="B1064" s="143">
        <f>MODALIDADE_1!A1064</f>
        <v>0</v>
      </c>
      <c r="C1064" s="142" t="e">
        <f>VLOOKUP(B1064,MODALIDADE_1!A:B,2,FALSE)</f>
        <v>#N/A</v>
      </c>
      <c r="D1064" s="142"/>
      <c r="E1064" s="94" t="e">
        <f>VLOOKUP(B1064,MODALIDADE_1!A:E,5,FALSE)</f>
        <v>#N/A</v>
      </c>
      <c r="F1064" s="95" t="e">
        <f>VLOOKUP(B1064,MODALIDADE_1!A:C,3,FALSE)</f>
        <v>#N/A</v>
      </c>
      <c r="G1064" s="142" t="e">
        <f>VLOOKUP(B1064,MODALIDADE_1!A:G,4,FALSE)</f>
        <v>#N/A</v>
      </c>
      <c r="H1064" s="142" t="e">
        <f>VLOOKUP(B1064,MODALIDADE_1!A:G,6,FALSE)</f>
        <v>#N/A</v>
      </c>
      <c r="I1064" s="142" t="e">
        <f>VLOOKUP(B1064,MODALIDADE_1!A:G,7,FALSE)</f>
        <v>#N/A</v>
      </c>
      <c r="J1064" s="106" t="e">
        <f>VLOOKUP(Tabela410[[#This Row],[Proposta de Referência]],SIMP_M1!A:K,9,FALSE)</f>
        <v>#VALUE!</v>
      </c>
      <c r="K1064" s="106" t="e">
        <f>VLOOKUP(Tabela410[[#This Row],[Proposta de Referência]],SIMP_M1!A:K,8,FALSE)</f>
        <v>#VALUE!</v>
      </c>
      <c r="L1064" s="107" t="e">
        <f t="shared" si="72"/>
        <v>#VALUE!</v>
      </c>
      <c r="M1064" s="107" t="e">
        <f t="shared" si="73"/>
        <v>#VALUE!</v>
      </c>
      <c r="N1064" s="142" t="e">
        <f t="shared" si="74"/>
        <v>#VALUE!</v>
      </c>
      <c r="O1064" s="142" t="e">
        <f t="shared" si="75"/>
        <v>#N/A</v>
      </c>
      <c r="P1064" s="24" t="str">
        <f>IFERROR(VLOOKUP(O1064,HOSPITAIS_COM_DIVIDAS!A:E,5,FALSE),"")</f>
        <v/>
      </c>
    </row>
    <row r="1065" spans="1:16" x14ac:dyDescent="0.25">
      <c r="A1065" s="52" t="e">
        <f>Tabela410[[#This Row],[Status da Proposta]]</f>
        <v>#VALUE!</v>
      </c>
      <c r="B1065" s="143">
        <f>MODALIDADE_1!A1065</f>
        <v>0</v>
      </c>
      <c r="C1065" s="142" t="e">
        <f>VLOOKUP(B1065,MODALIDADE_1!A:B,2,FALSE)</f>
        <v>#N/A</v>
      </c>
      <c r="D1065" s="142"/>
      <c r="E1065" s="94" t="e">
        <f>VLOOKUP(B1065,MODALIDADE_1!A:E,5,FALSE)</f>
        <v>#N/A</v>
      </c>
      <c r="F1065" s="95" t="e">
        <f>VLOOKUP(B1065,MODALIDADE_1!A:C,3,FALSE)</f>
        <v>#N/A</v>
      </c>
      <c r="G1065" s="142" t="e">
        <f>VLOOKUP(B1065,MODALIDADE_1!A:G,4,FALSE)</f>
        <v>#N/A</v>
      </c>
      <c r="H1065" s="142" t="e">
        <f>VLOOKUP(B1065,MODALIDADE_1!A:G,6,FALSE)</f>
        <v>#N/A</v>
      </c>
      <c r="I1065" s="142" t="e">
        <f>VLOOKUP(B1065,MODALIDADE_1!A:G,7,FALSE)</f>
        <v>#N/A</v>
      </c>
      <c r="J1065" s="106" t="e">
        <f>VLOOKUP(Tabela410[[#This Row],[Proposta de Referência]],SIMP_M1!A:K,9,FALSE)</f>
        <v>#VALUE!</v>
      </c>
      <c r="K1065" s="106" t="e">
        <f>VLOOKUP(Tabela410[[#This Row],[Proposta de Referência]],SIMP_M1!A:K,8,FALSE)</f>
        <v>#VALUE!</v>
      </c>
      <c r="L1065" s="107" t="e">
        <f t="shared" si="72"/>
        <v>#VALUE!</v>
      </c>
      <c r="M1065" s="107" t="e">
        <f t="shared" si="73"/>
        <v>#VALUE!</v>
      </c>
      <c r="N1065" s="142" t="e">
        <f t="shared" si="74"/>
        <v>#VALUE!</v>
      </c>
      <c r="O1065" s="142" t="e">
        <f t="shared" si="75"/>
        <v>#N/A</v>
      </c>
      <c r="P1065" s="24" t="str">
        <f>IFERROR(VLOOKUP(O1065,HOSPITAIS_COM_DIVIDAS!A:E,5,FALSE),"")</f>
        <v/>
      </c>
    </row>
    <row r="1066" spans="1:16" x14ac:dyDescent="0.25">
      <c r="A1066" s="52" t="e">
        <f>Tabela410[[#This Row],[Status da Proposta]]</f>
        <v>#VALUE!</v>
      </c>
      <c r="B1066" s="143">
        <f>MODALIDADE_1!A1066</f>
        <v>0</v>
      </c>
      <c r="C1066" s="142" t="e">
        <f>VLOOKUP(B1066,MODALIDADE_1!A:B,2,FALSE)</f>
        <v>#N/A</v>
      </c>
      <c r="D1066" s="142"/>
      <c r="E1066" s="94" t="e">
        <f>VLOOKUP(B1066,MODALIDADE_1!A:E,5,FALSE)</f>
        <v>#N/A</v>
      </c>
      <c r="F1066" s="95" t="e">
        <f>VLOOKUP(B1066,MODALIDADE_1!A:C,3,FALSE)</f>
        <v>#N/A</v>
      </c>
      <c r="G1066" s="142" t="e">
        <f>VLOOKUP(B1066,MODALIDADE_1!A:G,4,FALSE)</f>
        <v>#N/A</v>
      </c>
      <c r="H1066" s="142" t="e">
        <f>VLOOKUP(B1066,MODALIDADE_1!A:G,6,FALSE)</f>
        <v>#N/A</v>
      </c>
      <c r="I1066" s="142" t="e">
        <f>VLOOKUP(B1066,MODALIDADE_1!A:G,7,FALSE)</f>
        <v>#N/A</v>
      </c>
      <c r="J1066" s="106" t="e">
        <f>VLOOKUP(Tabela410[[#This Row],[Proposta de Referência]],SIMP_M1!A:K,9,FALSE)</f>
        <v>#VALUE!</v>
      </c>
      <c r="K1066" s="106" t="e">
        <f>VLOOKUP(Tabela410[[#This Row],[Proposta de Referência]],SIMP_M1!A:K,8,FALSE)</f>
        <v>#VALUE!</v>
      </c>
      <c r="L1066" s="107" t="e">
        <f t="shared" si="72"/>
        <v>#VALUE!</v>
      </c>
      <c r="M1066" s="107" t="e">
        <f t="shared" si="73"/>
        <v>#VALUE!</v>
      </c>
      <c r="N1066" s="142" t="e">
        <f t="shared" si="74"/>
        <v>#VALUE!</v>
      </c>
      <c r="O1066" s="142" t="e">
        <f t="shared" si="75"/>
        <v>#N/A</v>
      </c>
      <c r="P1066" s="24" t="str">
        <f>IFERROR(VLOOKUP(O1066,HOSPITAIS_COM_DIVIDAS!A:E,5,FALSE),"")</f>
        <v/>
      </c>
    </row>
    <row r="1067" spans="1:16" x14ac:dyDescent="0.25">
      <c r="A1067" s="52" t="e">
        <f>Tabela410[[#This Row],[Status da Proposta]]</f>
        <v>#VALUE!</v>
      </c>
      <c r="B1067" s="143">
        <f>MODALIDADE_1!A1067</f>
        <v>0</v>
      </c>
      <c r="C1067" s="142" t="e">
        <f>VLOOKUP(B1067,MODALIDADE_1!A:B,2,FALSE)</f>
        <v>#N/A</v>
      </c>
      <c r="D1067" s="142"/>
      <c r="E1067" s="94" t="e">
        <f>VLOOKUP(B1067,MODALIDADE_1!A:E,5,FALSE)</f>
        <v>#N/A</v>
      </c>
      <c r="F1067" s="95" t="e">
        <f>VLOOKUP(B1067,MODALIDADE_1!A:C,3,FALSE)</f>
        <v>#N/A</v>
      </c>
      <c r="G1067" s="142" t="e">
        <f>VLOOKUP(B1067,MODALIDADE_1!A:G,4,FALSE)</f>
        <v>#N/A</v>
      </c>
      <c r="H1067" s="142" t="e">
        <f>VLOOKUP(B1067,MODALIDADE_1!A:G,6,FALSE)</f>
        <v>#N/A</v>
      </c>
      <c r="I1067" s="142" t="e">
        <f>VLOOKUP(B1067,MODALIDADE_1!A:G,7,FALSE)</f>
        <v>#N/A</v>
      </c>
      <c r="J1067" s="106" t="e">
        <f>VLOOKUP(Tabela410[[#This Row],[Proposta de Referência]],SIMP_M1!A:K,9,FALSE)</f>
        <v>#VALUE!</v>
      </c>
      <c r="K1067" s="106" t="e">
        <f>VLOOKUP(Tabela410[[#This Row],[Proposta de Referência]],SIMP_M1!A:K,8,FALSE)</f>
        <v>#VALUE!</v>
      </c>
      <c r="L1067" s="107" t="e">
        <f t="shared" si="72"/>
        <v>#VALUE!</v>
      </c>
      <c r="M1067" s="107" t="e">
        <f t="shared" si="73"/>
        <v>#VALUE!</v>
      </c>
      <c r="N1067" s="142" t="e">
        <f t="shared" si="74"/>
        <v>#VALUE!</v>
      </c>
      <c r="O1067" s="142" t="e">
        <f t="shared" si="75"/>
        <v>#N/A</v>
      </c>
      <c r="P1067" s="24" t="str">
        <f>IFERROR(VLOOKUP(O1067,HOSPITAIS_COM_DIVIDAS!A:E,5,FALSE),"")</f>
        <v/>
      </c>
    </row>
    <row r="1068" spans="1:16" x14ac:dyDescent="0.25">
      <c r="A1068" s="52" t="e">
        <f>Tabela410[[#This Row],[Status da Proposta]]</f>
        <v>#VALUE!</v>
      </c>
      <c r="B1068" s="143">
        <f>MODALIDADE_1!A1068</f>
        <v>0</v>
      </c>
      <c r="C1068" s="142" t="e">
        <f>VLOOKUP(B1068,MODALIDADE_1!A:B,2,FALSE)</f>
        <v>#N/A</v>
      </c>
      <c r="D1068" s="142"/>
      <c r="E1068" s="94" t="e">
        <f>VLOOKUP(B1068,MODALIDADE_1!A:E,5,FALSE)</f>
        <v>#N/A</v>
      </c>
      <c r="F1068" s="95" t="e">
        <f>VLOOKUP(B1068,MODALIDADE_1!A:C,3,FALSE)</f>
        <v>#N/A</v>
      </c>
      <c r="G1068" s="142" t="e">
        <f>VLOOKUP(B1068,MODALIDADE_1!A:G,4,FALSE)</f>
        <v>#N/A</v>
      </c>
      <c r="H1068" s="142" t="e">
        <f>VLOOKUP(B1068,MODALIDADE_1!A:G,6,FALSE)</f>
        <v>#N/A</v>
      </c>
      <c r="I1068" s="142" t="e">
        <f>VLOOKUP(B1068,MODALIDADE_1!A:G,7,FALSE)</f>
        <v>#N/A</v>
      </c>
      <c r="J1068" s="106" t="e">
        <f>VLOOKUP(Tabela410[[#This Row],[Proposta de Referência]],SIMP_M1!A:K,9,FALSE)</f>
        <v>#VALUE!</v>
      </c>
      <c r="K1068" s="106" t="e">
        <f>VLOOKUP(Tabela410[[#This Row],[Proposta de Referência]],SIMP_M1!A:K,8,FALSE)</f>
        <v>#VALUE!</v>
      </c>
      <c r="L1068" s="107" t="e">
        <f t="shared" si="72"/>
        <v>#VALUE!</v>
      </c>
      <c r="M1068" s="107" t="e">
        <f t="shared" si="73"/>
        <v>#VALUE!</v>
      </c>
      <c r="N1068" s="142" t="e">
        <f t="shared" si="74"/>
        <v>#VALUE!</v>
      </c>
      <c r="O1068" s="142" t="e">
        <f t="shared" si="75"/>
        <v>#N/A</v>
      </c>
      <c r="P1068" s="24" t="str">
        <f>IFERROR(VLOOKUP(O1068,HOSPITAIS_COM_DIVIDAS!A:E,5,FALSE),"")</f>
        <v/>
      </c>
    </row>
    <row r="1069" spans="1:16" x14ac:dyDescent="0.25">
      <c r="A1069" s="52" t="e">
        <f>Tabela410[[#This Row],[Status da Proposta]]</f>
        <v>#VALUE!</v>
      </c>
      <c r="B1069" s="143">
        <f>MODALIDADE_1!A1069</f>
        <v>0</v>
      </c>
      <c r="C1069" s="142" t="e">
        <f>VLOOKUP(B1069,MODALIDADE_1!A:B,2,FALSE)</f>
        <v>#N/A</v>
      </c>
      <c r="D1069" s="142"/>
      <c r="E1069" s="94" t="e">
        <f>VLOOKUP(B1069,MODALIDADE_1!A:E,5,FALSE)</f>
        <v>#N/A</v>
      </c>
      <c r="F1069" s="95" t="e">
        <f>VLOOKUP(B1069,MODALIDADE_1!A:C,3,FALSE)</f>
        <v>#N/A</v>
      </c>
      <c r="G1069" s="142" t="e">
        <f>VLOOKUP(B1069,MODALIDADE_1!A:G,4,FALSE)</f>
        <v>#N/A</v>
      </c>
      <c r="H1069" s="142" t="e">
        <f>VLOOKUP(B1069,MODALIDADE_1!A:G,6,FALSE)</f>
        <v>#N/A</v>
      </c>
      <c r="I1069" s="142" t="e">
        <f>VLOOKUP(B1069,MODALIDADE_1!A:G,7,FALSE)</f>
        <v>#N/A</v>
      </c>
      <c r="J1069" s="106" t="e">
        <f>VLOOKUP(Tabela410[[#This Row],[Proposta de Referência]],SIMP_M1!A:K,9,FALSE)</f>
        <v>#VALUE!</v>
      </c>
      <c r="K1069" s="106" t="e">
        <f>VLOOKUP(Tabela410[[#This Row],[Proposta de Referência]],SIMP_M1!A:K,8,FALSE)</f>
        <v>#VALUE!</v>
      </c>
      <c r="L1069" s="107" t="e">
        <f t="shared" si="72"/>
        <v>#VALUE!</v>
      </c>
      <c r="M1069" s="107" t="e">
        <f t="shared" si="73"/>
        <v>#VALUE!</v>
      </c>
      <c r="N1069" s="142" t="e">
        <f t="shared" si="74"/>
        <v>#VALUE!</v>
      </c>
      <c r="O1069" s="142" t="e">
        <f t="shared" si="75"/>
        <v>#N/A</v>
      </c>
      <c r="P1069" s="24" t="str">
        <f>IFERROR(VLOOKUP(O1069,HOSPITAIS_COM_DIVIDAS!A:E,5,FALSE),"")</f>
        <v/>
      </c>
    </row>
    <row r="1070" spans="1:16" x14ac:dyDescent="0.25">
      <c r="A1070" s="52" t="e">
        <f>Tabela410[[#This Row],[Status da Proposta]]</f>
        <v>#VALUE!</v>
      </c>
      <c r="B1070" s="143">
        <f>MODALIDADE_1!A1070</f>
        <v>0</v>
      </c>
      <c r="C1070" s="142" t="e">
        <f>VLOOKUP(B1070,MODALIDADE_1!A:B,2,FALSE)</f>
        <v>#N/A</v>
      </c>
      <c r="D1070" s="142"/>
      <c r="E1070" s="94" t="e">
        <f>VLOOKUP(B1070,MODALIDADE_1!A:E,5,FALSE)</f>
        <v>#N/A</v>
      </c>
      <c r="F1070" s="95" t="e">
        <f>VLOOKUP(B1070,MODALIDADE_1!A:C,3,FALSE)</f>
        <v>#N/A</v>
      </c>
      <c r="G1070" s="142" t="e">
        <f>VLOOKUP(B1070,MODALIDADE_1!A:G,4,FALSE)</f>
        <v>#N/A</v>
      </c>
      <c r="H1070" s="142" t="e">
        <f>VLOOKUP(B1070,MODALIDADE_1!A:G,6,FALSE)</f>
        <v>#N/A</v>
      </c>
      <c r="I1070" s="142" t="e">
        <f>VLOOKUP(B1070,MODALIDADE_1!A:G,7,FALSE)</f>
        <v>#N/A</v>
      </c>
      <c r="J1070" s="106" t="e">
        <f>VLOOKUP(Tabela410[[#This Row],[Proposta de Referência]],SIMP_M1!A:K,9,FALSE)</f>
        <v>#VALUE!</v>
      </c>
      <c r="K1070" s="106" t="e">
        <f>VLOOKUP(Tabela410[[#This Row],[Proposta de Referência]],SIMP_M1!A:K,8,FALSE)</f>
        <v>#VALUE!</v>
      </c>
      <c r="L1070" s="107" t="e">
        <f t="shared" si="72"/>
        <v>#VALUE!</v>
      </c>
      <c r="M1070" s="107" t="e">
        <f t="shared" si="73"/>
        <v>#VALUE!</v>
      </c>
      <c r="N1070" s="142" t="e">
        <f t="shared" si="74"/>
        <v>#VALUE!</v>
      </c>
      <c r="O1070" s="142" t="e">
        <f t="shared" si="75"/>
        <v>#N/A</v>
      </c>
      <c r="P1070" s="24" t="str">
        <f>IFERROR(VLOOKUP(O1070,HOSPITAIS_COM_DIVIDAS!A:E,5,FALSE),"")</f>
        <v/>
      </c>
    </row>
    <row r="1071" spans="1:16" x14ac:dyDescent="0.25">
      <c r="A1071" s="52" t="e">
        <f>Tabela410[[#This Row],[Status da Proposta]]</f>
        <v>#VALUE!</v>
      </c>
      <c r="B1071" s="143">
        <f>MODALIDADE_1!A1071</f>
        <v>0</v>
      </c>
      <c r="C1071" s="142" t="e">
        <f>VLOOKUP(B1071,MODALIDADE_1!A:B,2,FALSE)</f>
        <v>#N/A</v>
      </c>
      <c r="D1071" s="142"/>
      <c r="E1071" s="94" t="e">
        <f>VLOOKUP(B1071,MODALIDADE_1!A:E,5,FALSE)</f>
        <v>#N/A</v>
      </c>
      <c r="F1071" s="95" t="e">
        <f>VLOOKUP(B1071,MODALIDADE_1!A:C,3,FALSE)</f>
        <v>#N/A</v>
      </c>
      <c r="G1071" s="142" t="e">
        <f>VLOOKUP(B1071,MODALIDADE_1!A:G,4,FALSE)</f>
        <v>#N/A</v>
      </c>
      <c r="H1071" s="142" t="e">
        <f>VLOOKUP(B1071,MODALIDADE_1!A:G,6,FALSE)</f>
        <v>#N/A</v>
      </c>
      <c r="I1071" s="142" t="e">
        <f>VLOOKUP(B1071,MODALIDADE_1!A:G,7,FALSE)</f>
        <v>#N/A</v>
      </c>
      <c r="J1071" s="106" t="e">
        <f>VLOOKUP(Tabela410[[#This Row],[Proposta de Referência]],SIMP_M1!A:K,9,FALSE)</f>
        <v>#VALUE!</v>
      </c>
      <c r="K1071" s="106" t="e">
        <f>VLOOKUP(Tabela410[[#This Row],[Proposta de Referência]],SIMP_M1!A:K,8,FALSE)</f>
        <v>#VALUE!</v>
      </c>
      <c r="L1071" s="107" t="e">
        <f t="shared" si="72"/>
        <v>#VALUE!</v>
      </c>
      <c r="M1071" s="107" t="e">
        <f t="shared" si="73"/>
        <v>#VALUE!</v>
      </c>
      <c r="N1071" s="142" t="e">
        <f t="shared" si="74"/>
        <v>#VALUE!</v>
      </c>
      <c r="O1071" s="142" t="e">
        <f t="shared" si="75"/>
        <v>#N/A</v>
      </c>
      <c r="P1071" s="24" t="str">
        <f>IFERROR(VLOOKUP(O1071,HOSPITAIS_COM_DIVIDAS!A:E,5,FALSE),"")</f>
        <v/>
      </c>
    </row>
    <row r="1072" spans="1:16" x14ac:dyDescent="0.25">
      <c r="A1072" s="52" t="e">
        <f>Tabela410[[#This Row],[Status da Proposta]]</f>
        <v>#VALUE!</v>
      </c>
      <c r="B1072" s="143">
        <f>MODALIDADE_1!A1072</f>
        <v>0</v>
      </c>
      <c r="C1072" s="142" t="e">
        <f>VLOOKUP(B1072,MODALIDADE_1!A:B,2,FALSE)</f>
        <v>#N/A</v>
      </c>
      <c r="D1072" s="142"/>
      <c r="E1072" s="94" t="e">
        <f>VLOOKUP(B1072,MODALIDADE_1!A:E,5,FALSE)</f>
        <v>#N/A</v>
      </c>
      <c r="F1072" s="95" t="e">
        <f>VLOOKUP(B1072,MODALIDADE_1!A:C,3,FALSE)</f>
        <v>#N/A</v>
      </c>
      <c r="G1072" s="142" t="e">
        <f>VLOOKUP(B1072,MODALIDADE_1!A:G,4,FALSE)</f>
        <v>#N/A</v>
      </c>
      <c r="H1072" s="142" t="e">
        <f>VLOOKUP(B1072,MODALIDADE_1!A:G,6,FALSE)</f>
        <v>#N/A</v>
      </c>
      <c r="I1072" s="142" t="e">
        <f>VLOOKUP(B1072,MODALIDADE_1!A:G,7,FALSE)</f>
        <v>#N/A</v>
      </c>
      <c r="J1072" s="106" t="e">
        <f>VLOOKUP(Tabela410[[#This Row],[Proposta de Referência]],SIMP_M1!A:K,9,FALSE)</f>
        <v>#VALUE!</v>
      </c>
      <c r="K1072" s="106" t="e">
        <f>VLOOKUP(Tabela410[[#This Row],[Proposta de Referência]],SIMP_M1!A:K,8,FALSE)</f>
        <v>#VALUE!</v>
      </c>
      <c r="L1072" s="107" t="e">
        <f t="shared" si="72"/>
        <v>#VALUE!</v>
      </c>
      <c r="M1072" s="107" t="e">
        <f t="shared" si="73"/>
        <v>#VALUE!</v>
      </c>
      <c r="N1072" s="142" t="e">
        <f t="shared" si="74"/>
        <v>#VALUE!</v>
      </c>
      <c r="O1072" s="142" t="e">
        <f t="shared" si="75"/>
        <v>#N/A</v>
      </c>
      <c r="P1072" s="24" t="str">
        <f>IFERROR(VLOOKUP(O1072,HOSPITAIS_COM_DIVIDAS!A:E,5,FALSE),"")</f>
        <v/>
      </c>
    </row>
    <row r="1073" spans="1:16" x14ac:dyDescent="0.25">
      <c r="A1073" s="52" t="e">
        <f>Tabela410[[#This Row],[Status da Proposta]]</f>
        <v>#VALUE!</v>
      </c>
      <c r="B1073" s="143">
        <f>MODALIDADE_1!A1073</f>
        <v>0</v>
      </c>
      <c r="C1073" s="142" t="e">
        <f>VLOOKUP(B1073,MODALIDADE_1!A:B,2,FALSE)</f>
        <v>#N/A</v>
      </c>
      <c r="D1073" s="142"/>
      <c r="E1073" s="94" t="e">
        <f>VLOOKUP(B1073,MODALIDADE_1!A:E,5,FALSE)</f>
        <v>#N/A</v>
      </c>
      <c r="F1073" s="95" t="e">
        <f>VLOOKUP(B1073,MODALIDADE_1!A:C,3,FALSE)</f>
        <v>#N/A</v>
      </c>
      <c r="G1073" s="142" t="e">
        <f>VLOOKUP(B1073,MODALIDADE_1!A:G,4,FALSE)</f>
        <v>#N/A</v>
      </c>
      <c r="H1073" s="142" t="e">
        <f>VLOOKUP(B1073,MODALIDADE_1!A:G,6,FALSE)</f>
        <v>#N/A</v>
      </c>
      <c r="I1073" s="142" t="e">
        <f>VLOOKUP(B1073,MODALIDADE_1!A:G,7,FALSE)</f>
        <v>#N/A</v>
      </c>
      <c r="J1073" s="106" t="e">
        <f>VLOOKUP(Tabela410[[#This Row],[Proposta de Referência]],SIMP_M1!A:K,9,FALSE)</f>
        <v>#VALUE!</v>
      </c>
      <c r="K1073" s="106" t="e">
        <f>VLOOKUP(Tabela410[[#This Row],[Proposta de Referência]],SIMP_M1!A:K,8,FALSE)</f>
        <v>#VALUE!</v>
      </c>
      <c r="L1073" s="107" t="e">
        <f t="shared" si="72"/>
        <v>#VALUE!</v>
      </c>
      <c r="M1073" s="107" t="e">
        <f t="shared" si="73"/>
        <v>#VALUE!</v>
      </c>
      <c r="N1073" s="142" t="e">
        <f t="shared" si="74"/>
        <v>#VALUE!</v>
      </c>
      <c r="O1073" s="142" t="e">
        <f t="shared" si="75"/>
        <v>#N/A</v>
      </c>
      <c r="P1073" s="24" t="str">
        <f>IFERROR(VLOOKUP(O1073,HOSPITAIS_COM_DIVIDAS!A:E,5,FALSE),"")</f>
        <v/>
      </c>
    </row>
    <row r="1074" spans="1:16" x14ac:dyDescent="0.25">
      <c r="A1074" s="52" t="e">
        <f>Tabela410[[#This Row],[Status da Proposta]]</f>
        <v>#VALUE!</v>
      </c>
      <c r="B1074" s="143">
        <f>MODALIDADE_1!A1074</f>
        <v>0</v>
      </c>
      <c r="C1074" s="142" t="e">
        <f>VLOOKUP(B1074,MODALIDADE_1!A:B,2,FALSE)</f>
        <v>#N/A</v>
      </c>
      <c r="D1074" s="142"/>
      <c r="E1074" s="94" t="e">
        <f>VLOOKUP(B1074,MODALIDADE_1!A:E,5,FALSE)</f>
        <v>#N/A</v>
      </c>
      <c r="F1074" s="95" t="e">
        <f>VLOOKUP(B1074,MODALIDADE_1!A:C,3,FALSE)</f>
        <v>#N/A</v>
      </c>
      <c r="G1074" s="142" t="e">
        <f>VLOOKUP(B1074,MODALIDADE_1!A:G,4,FALSE)</f>
        <v>#N/A</v>
      </c>
      <c r="H1074" s="142" t="e">
        <f>VLOOKUP(B1074,MODALIDADE_1!A:G,6,FALSE)</f>
        <v>#N/A</v>
      </c>
      <c r="I1074" s="142" t="e">
        <f>VLOOKUP(B1074,MODALIDADE_1!A:G,7,FALSE)</f>
        <v>#N/A</v>
      </c>
      <c r="J1074" s="106" t="e">
        <f>VLOOKUP(Tabela410[[#This Row],[Proposta de Referência]],SIMP_M1!A:K,9,FALSE)</f>
        <v>#VALUE!</v>
      </c>
      <c r="K1074" s="106" t="e">
        <f>VLOOKUP(Tabela410[[#This Row],[Proposta de Referência]],SIMP_M1!A:K,8,FALSE)</f>
        <v>#VALUE!</v>
      </c>
      <c r="L1074" s="107" t="e">
        <f t="shared" si="72"/>
        <v>#VALUE!</v>
      </c>
      <c r="M1074" s="107" t="e">
        <f t="shared" si="73"/>
        <v>#VALUE!</v>
      </c>
      <c r="N1074" s="142" t="e">
        <f t="shared" si="74"/>
        <v>#VALUE!</v>
      </c>
      <c r="O1074" s="142" t="e">
        <f t="shared" si="75"/>
        <v>#N/A</v>
      </c>
      <c r="P1074" s="24" t="str">
        <f>IFERROR(VLOOKUP(O1074,HOSPITAIS_COM_DIVIDAS!A:E,5,FALSE),"")</f>
        <v/>
      </c>
    </row>
    <row r="1075" spans="1:16" x14ac:dyDescent="0.25">
      <c r="A1075" s="52" t="e">
        <f>Tabela410[[#This Row],[Status da Proposta]]</f>
        <v>#VALUE!</v>
      </c>
      <c r="B1075" s="143">
        <f>MODALIDADE_1!A1075</f>
        <v>0</v>
      </c>
      <c r="C1075" s="142" t="e">
        <f>VLOOKUP(B1075,MODALIDADE_1!A:B,2,FALSE)</f>
        <v>#N/A</v>
      </c>
      <c r="D1075" s="142"/>
      <c r="E1075" s="94" t="e">
        <f>VLOOKUP(B1075,MODALIDADE_1!A:E,5,FALSE)</f>
        <v>#N/A</v>
      </c>
      <c r="F1075" s="95" t="e">
        <f>VLOOKUP(B1075,MODALIDADE_1!A:C,3,FALSE)</f>
        <v>#N/A</v>
      </c>
      <c r="G1075" s="142" t="e">
        <f>VLOOKUP(B1075,MODALIDADE_1!A:G,4,FALSE)</f>
        <v>#N/A</v>
      </c>
      <c r="H1075" s="142" t="e">
        <f>VLOOKUP(B1075,MODALIDADE_1!A:G,6,FALSE)</f>
        <v>#N/A</v>
      </c>
      <c r="I1075" s="142" t="e">
        <f>VLOOKUP(B1075,MODALIDADE_1!A:G,7,FALSE)</f>
        <v>#N/A</v>
      </c>
      <c r="J1075" s="106" t="e">
        <f>VLOOKUP(Tabela410[[#This Row],[Proposta de Referência]],SIMP_M1!A:K,9,FALSE)</f>
        <v>#VALUE!</v>
      </c>
      <c r="K1075" s="106" t="e">
        <f>VLOOKUP(Tabela410[[#This Row],[Proposta de Referência]],SIMP_M1!A:K,8,FALSE)</f>
        <v>#VALUE!</v>
      </c>
      <c r="L1075" s="107" t="e">
        <f t="shared" si="72"/>
        <v>#VALUE!</v>
      </c>
      <c r="M1075" s="107" t="e">
        <f t="shared" si="73"/>
        <v>#VALUE!</v>
      </c>
      <c r="N1075" s="142" t="e">
        <f t="shared" si="74"/>
        <v>#VALUE!</v>
      </c>
      <c r="O1075" s="142" t="e">
        <f t="shared" si="75"/>
        <v>#N/A</v>
      </c>
      <c r="P1075" s="24" t="str">
        <f>IFERROR(VLOOKUP(O1075,HOSPITAIS_COM_DIVIDAS!A:E,5,FALSE),"")</f>
        <v/>
      </c>
    </row>
    <row r="1076" spans="1:16" x14ac:dyDescent="0.25">
      <c r="A1076" s="52" t="e">
        <f>Tabela410[[#This Row],[Status da Proposta]]</f>
        <v>#VALUE!</v>
      </c>
      <c r="B1076" s="143">
        <f>MODALIDADE_1!A1076</f>
        <v>0</v>
      </c>
      <c r="C1076" s="142" t="e">
        <f>VLOOKUP(B1076,MODALIDADE_1!A:B,2,FALSE)</f>
        <v>#N/A</v>
      </c>
      <c r="D1076" s="142"/>
      <c r="E1076" s="94" t="e">
        <f>VLOOKUP(B1076,MODALIDADE_1!A:E,5,FALSE)</f>
        <v>#N/A</v>
      </c>
      <c r="F1076" s="95" t="e">
        <f>VLOOKUP(B1076,MODALIDADE_1!A:C,3,FALSE)</f>
        <v>#N/A</v>
      </c>
      <c r="G1076" s="142" t="e">
        <f>VLOOKUP(B1076,MODALIDADE_1!A:G,4,FALSE)</f>
        <v>#N/A</v>
      </c>
      <c r="H1076" s="142" t="e">
        <f>VLOOKUP(B1076,MODALIDADE_1!A:G,6,FALSE)</f>
        <v>#N/A</v>
      </c>
      <c r="I1076" s="142" t="e">
        <f>VLOOKUP(B1076,MODALIDADE_1!A:G,7,FALSE)</f>
        <v>#N/A</v>
      </c>
      <c r="J1076" s="106" t="e">
        <f>VLOOKUP(Tabela410[[#This Row],[Proposta de Referência]],SIMP_M1!A:K,9,FALSE)</f>
        <v>#VALUE!</v>
      </c>
      <c r="K1076" s="106" t="e">
        <f>VLOOKUP(Tabela410[[#This Row],[Proposta de Referência]],SIMP_M1!A:K,8,FALSE)</f>
        <v>#VALUE!</v>
      </c>
      <c r="L1076" s="107" t="e">
        <f t="shared" si="72"/>
        <v>#VALUE!</v>
      </c>
      <c r="M1076" s="107" t="e">
        <f t="shared" si="73"/>
        <v>#VALUE!</v>
      </c>
      <c r="N1076" s="142" t="e">
        <f t="shared" si="74"/>
        <v>#VALUE!</v>
      </c>
      <c r="O1076" s="142" t="e">
        <f t="shared" si="75"/>
        <v>#N/A</v>
      </c>
      <c r="P1076" s="24" t="str">
        <f>IFERROR(VLOOKUP(O1076,HOSPITAIS_COM_DIVIDAS!A:E,5,FALSE),"")</f>
        <v/>
      </c>
    </row>
    <row r="1077" spans="1:16" x14ac:dyDescent="0.25">
      <c r="A1077" s="52" t="e">
        <f>Tabela410[[#This Row],[Status da Proposta]]</f>
        <v>#VALUE!</v>
      </c>
      <c r="B1077" s="143">
        <f>MODALIDADE_1!A1077</f>
        <v>0</v>
      </c>
      <c r="C1077" s="142" t="e">
        <f>VLOOKUP(B1077,MODALIDADE_1!A:B,2,FALSE)</f>
        <v>#N/A</v>
      </c>
      <c r="D1077" s="142"/>
      <c r="E1077" s="94" t="e">
        <f>VLOOKUP(B1077,MODALIDADE_1!A:E,5,FALSE)</f>
        <v>#N/A</v>
      </c>
      <c r="F1077" s="95" t="e">
        <f>VLOOKUP(B1077,MODALIDADE_1!A:C,3,FALSE)</f>
        <v>#N/A</v>
      </c>
      <c r="G1077" s="142" t="e">
        <f>VLOOKUP(B1077,MODALIDADE_1!A:G,4,FALSE)</f>
        <v>#N/A</v>
      </c>
      <c r="H1077" s="142" t="e">
        <f>VLOOKUP(B1077,MODALIDADE_1!A:G,6,FALSE)</f>
        <v>#N/A</v>
      </c>
      <c r="I1077" s="142" t="e">
        <f>VLOOKUP(B1077,MODALIDADE_1!A:G,7,FALSE)</f>
        <v>#N/A</v>
      </c>
      <c r="J1077" s="106" t="e">
        <f>VLOOKUP(Tabela410[[#This Row],[Proposta de Referência]],SIMP_M1!A:K,9,FALSE)</f>
        <v>#VALUE!</v>
      </c>
      <c r="K1077" s="106" t="e">
        <f>VLOOKUP(Tabela410[[#This Row],[Proposta de Referência]],SIMP_M1!A:K,8,FALSE)</f>
        <v>#VALUE!</v>
      </c>
      <c r="L1077" s="107" t="e">
        <f t="shared" si="72"/>
        <v>#VALUE!</v>
      </c>
      <c r="M1077" s="107" t="e">
        <f t="shared" si="73"/>
        <v>#VALUE!</v>
      </c>
      <c r="N1077" s="142" t="e">
        <f t="shared" si="74"/>
        <v>#VALUE!</v>
      </c>
      <c r="O1077" s="142" t="e">
        <f t="shared" si="75"/>
        <v>#N/A</v>
      </c>
      <c r="P1077" s="24" t="str">
        <f>IFERROR(VLOOKUP(O1077,HOSPITAIS_COM_DIVIDAS!A:E,5,FALSE),"")</f>
        <v/>
      </c>
    </row>
    <row r="1078" spans="1:16" x14ac:dyDescent="0.25">
      <c r="A1078" s="52" t="e">
        <f>Tabela410[[#This Row],[Status da Proposta]]</f>
        <v>#VALUE!</v>
      </c>
      <c r="B1078" s="143">
        <f>MODALIDADE_1!A1078</f>
        <v>0</v>
      </c>
      <c r="C1078" s="142" t="e">
        <f>VLOOKUP(B1078,MODALIDADE_1!A:B,2,FALSE)</f>
        <v>#N/A</v>
      </c>
      <c r="D1078" s="142"/>
      <c r="E1078" s="94" t="e">
        <f>VLOOKUP(B1078,MODALIDADE_1!A:E,5,FALSE)</f>
        <v>#N/A</v>
      </c>
      <c r="F1078" s="95" t="e">
        <f>VLOOKUP(B1078,MODALIDADE_1!A:C,3,FALSE)</f>
        <v>#N/A</v>
      </c>
      <c r="G1078" s="142" t="e">
        <f>VLOOKUP(B1078,MODALIDADE_1!A:G,4,FALSE)</f>
        <v>#N/A</v>
      </c>
      <c r="H1078" s="142" t="e">
        <f>VLOOKUP(B1078,MODALIDADE_1!A:G,6,FALSE)</f>
        <v>#N/A</v>
      </c>
      <c r="I1078" s="142" t="e">
        <f>VLOOKUP(B1078,MODALIDADE_1!A:G,7,FALSE)</f>
        <v>#N/A</v>
      </c>
      <c r="J1078" s="106" t="e">
        <f>VLOOKUP(Tabela410[[#This Row],[Proposta de Referência]],SIMP_M1!A:K,9,FALSE)</f>
        <v>#VALUE!</v>
      </c>
      <c r="K1078" s="106" t="e">
        <f>VLOOKUP(Tabela410[[#This Row],[Proposta de Referência]],SIMP_M1!A:K,8,FALSE)</f>
        <v>#VALUE!</v>
      </c>
      <c r="L1078" s="107" t="e">
        <f t="shared" si="72"/>
        <v>#VALUE!</v>
      </c>
      <c r="M1078" s="107" t="e">
        <f t="shared" si="73"/>
        <v>#VALUE!</v>
      </c>
      <c r="N1078" s="142" t="e">
        <f t="shared" si="74"/>
        <v>#VALUE!</v>
      </c>
      <c r="O1078" s="142" t="e">
        <f t="shared" si="75"/>
        <v>#N/A</v>
      </c>
      <c r="P1078" s="24" t="str">
        <f>IFERROR(VLOOKUP(O1078,HOSPITAIS_COM_DIVIDAS!A:E,5,FALSE),"")</f>
        <v/>
      </c>
    </row>
    <row r="1079" spans="1:16" x14ac:dyDescent="0.25">
      <c r="A1079" s="52" t="e">
        <f>Tabela410[[#This Row],[Status da Proposta]]</f>
        <v>#VALUE!</v>
      </c>
      <c r="B1079" s="143">
        <f>MODALIDADE_1!A1079</f>
        <v>0</v>
      </c>
      <c r="C1079" s="142" t="e">
        <f>VLOOKUP(B1079,MODALIDADE_1!A:B,2,FALSE)</f>
        <v>#N/A</v>
      </c>
      <c r="D1079" s="142"/>
      <c r="E1079" s="94" t="e">
        <f>VLOOKUP(B1079,MODALIDADE_1!A:E,5,FALSE)</f>
        <v>#N/A</v>
      </c>
      <c r="F1079" s="95" t="e">
        <f>VLOOKUP(B1079,MODALIDADE_1!A:C,3,FALSE)</f>
        <v>#N/A</v>
      </c>
      <c r="G1079" s="142" t="e">
        <f>VLOOKUP(B1079,MODALIDADE_1!A:G,4,FALSE)</f>
        <v>#N/A</v>
      </c>
      <c r="H1079" s="142" t="e">
        <f>VLOOKUP(B1079,MODALIDADE_1!A:G,6,FALSE)</f>
        <v>#N/A</v>
      </c>
      <c r="I1079" s="142" t="e">
        <f>VLOOKUP(B1079,MODALIDADE_1!A:G,7,FALSE)</f>
        <v>#N/A</v>
      </c>
      <c r="J1079" s="106" t="e">
        <f>VLOOKUP(Tabela410[[#This Row],[Proposta de Referência]],SIMP_M1!A:K,9,FALSE)</f>
        <v>#VALUE!</v>
      </c>
      <c r="K1079" s="106" t="e">
        <f>VLOOKUP(Tabela410[[#This Row],[Proposta de Referência]],SIMP_M1!A:K,8,FALSE)</f>
        <v>#VALUE!</v>
      </c>
      <c r="L1079" s="107" t="e">
        <f t="shared" si="72"/>
        <v>#VALUE!</v>
      </c>
      <c r="M1079" s="107" t="e">
        <f t="shared" si="73"/>
        <v>#VALUE!</v>
      </c>
      <c r="N1079" s="142" t="e">
        <f t="shared" si="74"/>
        <v>#VALUE!</v>
      </c>
      <c r="O1079" s="142" t="e">
        <f t="shared" si="75"/>
        <v>#N/A</v>
      </c>
      <c r="P1079" s="24" t="str">
        <f>IFERROR(VLOOKUP(O1079,HOSPITAIS_COM_DIVIDAS!A:E,5,FALSE),"")</f>
        <v/>
      </c>
    </row>
    <row r="1080" spans="1:16" x14ac:dyDescent="0.25">
      <c r="A1080" s="52" t="e">
        <f>Tabela410[[#This Row],[Status da Proposta]]</f>
        <v>#VALUE!</v>
      </c>
      <c r="B1080" s="143">
        <f>MODALIDADE_1!A1080</f>
        <v>0</v>
      </c>
      <c r="C1080" s="142" t="e">
        <f>VLOOKUP(B1080,MODALIDADE_1!A:B,2,FALSE)</f>
        <v>#N/A</v>
      </c>
      <c r="D1080" s="142"/>
      <c r="E1080" s="94" t="e">
        <f>VLOOKUP(B1080,MODALIDADE_1!A:E,5,FALSE)</f>
        <v>#N/A</v>
      </c>
      <c r="F1080" s="95" t="e">
        <f>VLOOKUP(B1080,MODALIDADE_1!A:C,3,FALSE)</f>
        <v>#N/A</v>
      </c>
      <c r="G1080" s="142" t="e">
        <f>VLOOKUP(B1080,MODALIDADE_1!A:G,4,FALSE)</f>
        <v>#N/A</v>
      </c>
      <c r="H1080" s="142" t="e">
        <f>VLOOKUP(B1080,MODALIDADE_1!A:G,6,FALSE)</f>
        <v>#N/A</v>
      </c>
      <c r="I1080" s="142" t="e">
        <f>VLOOKUP(B1080,MODALIDADE_1!A:G,7,FALSE)</f>
        <v>#N/A</v>
      </c>
      <c r="J1080" s="106" t="e">
        <f>VLOOKUP(Tabela410[[#This Row],[Proposta de Referência]],SIMP_M1!A:K,9,FALSE)</f>
        <v>#VALUE!</v>
      </c>
      <c r="K1080" s="106" t="e">
        <f>VLOOKUP(Tabela410[[#This Row],[Proposta de Referência]],SIMP_M1!A:K,8,FALSE)</f>
        <v>#VALUE!</v>
      </c>
      <c r="L1080" s="107" t="e">
        <f t="shared" si="72"/>
        <v>#VALUE!</v>
      </c>
      <c r="M1080" s="107" t="e">
        <f t="shared" si="73"/>
        <v>#VALUE!</v>
      </c>
      <c r="N1080" s="142" t="e">
        <f t="shared" si="74"/>
        <v>#VALUE!</v>
      </c>
      <c r="O1080" s="142" t="e">
        <f t="shared" si="75"/>
        <v>#N/A</v>
      </c>
      <c r="P1080" s="24" t="str">
        <f>IFERROR(VLOOKUP(O1080,HOSPITAIS_COM_DIVIDAS!A:E,5,FALSE),"")</f>
        <v/>
      </c>
    </row>
    <row r="1081" spans="1:16" x14ac:dyDescent="0.25">
      <c r="A1081" s="52" t="e">
        <f>Tabela410[[#This Row],[Status da Proposta]]</f>
        <v>#VALUE!</v>
      </c>
      <c r="B1081" s="143">
        <f>MODALIDADE_1!A1081</f>
        <v>0</v>
      </c>
      <c r="C1081" s="142" t="e">
        <f>VLOOKUP(B1081,MODALIDADE_1!A:B,2,FALSE)</f>
        <v>#N/A</v>
      </c>
      <c r="D1081" s="142"/>
      <c r="E1081" s="94" t="e">
        <f>VLOOKUP(B1081,MODALIDADE_1!A:E,5,FALSE)</f>
        <v>#N/A</v>
      </c>
      <c r="F1081" s="95" t="e">
        <f>VLOOKUP(B1081,MODALIDADE_1!A:C,3,FALSE)</f>
        <v>#N/A</v>
      </c>
      <c r="G1081" s="142" t="e">
        <f>VLOOKUP(B1081,MODALIDADE_1!A:G,4,FALSE)</f>
        <v>#N/A</v>
      </c>
      <c r="H1081" s="142" t="e">
        <f>VLOOKUP(B1081,MODALIDADE_1!A:G,6,FALSE)</f>
        <v>#N/A</v>
      </c>
      <c r="I1081" s="142" t="e">
        <f>VLOOKUP(B1081,MODALIDADE_1!A:G,7,FALSE)</f>
        <v>#N/A</v>
      </c>
      <c r="J1081" s="106" t="e">
        <f>VLOOKUP(Tabela410[[#This Row],[Proposta de Referência]],SIMP_M1!A:K,9,FALSE)</f>
        <v>#VALUE!</v>
      </c>
      <c r="K1081" s="106" t="e">
        <f>VLOOKUP(Tabela410[[#This Row],[Proposta de Referência]],SIMP_M1!A:K,8,FALSE)</f>
        <v>#VALUE!</v>
      </c>
      <c r="L1081" s="107" t="e">
        <f t="shared" si="72"/>
        <v>#VALUE!</v>
      </c>
      <c r="M1081" s="107" t="e">
        <f t="shared" si="73"/>
        <v>#VALUE!</v>
      </c>
      <c r="N1081" s="142" t="e">
        <f t="shared" si="74"/>
        <v>#VALUE!</v>
      </c>
      <c r="O1081" s="142" t="e">
        <f t="shared" si="75"/>
        <v>#N/A</v>
      </c>
      <c r="P1081" s="24" t="str">
        <f>IFERROR(VLOOKUP(O1081,HOSPITAIS_COM_DIVIDAS!A:E,5,FALSE),"")</f>
        <v/>
      </c>
    </row>
    <row r="1082" spans="1:16" x14ac:dyDescent="0.25">
      <c r="A1082" s="52" t="e">
        <f>Tabela410[[#This Row],[Status da Proposta]]</f>
        <v>#VALUE!</v>
      </c>
      <c r="B1082" s="143">
        <f>MODALIDADE_1!A1082</f>
        <v>0</v>
      </c>
      <c r="C1082" s="142" t="e">
        <f>VLOOKUP(B1082,MODALIDADE_1!A:B,2,FALSE)</f>
        <v>#N/A</v>
      </c>
      <c r="D1082" s="142"/>
      <c r="E1082" s="94" t="e">
        <f>VLOOKUP(B1082,MODALIDADE_1!A:E,5,FALSE)</f>
        <v>#N/A</v>
      </c>
      <c r="F1082" s="95" t="e">
        <f>VLOOKUP(B1082,MODALIDADE_1!A:C,3,FALSE)</f>
        <v>#N/A</v>
      </c>
      <c r="G1082" s="142" t="e">
        <f>VLOOKUP(B1082,MODALIDADE_1!A:G,4,FALSE)</f>
        <v>#N/A</v>
      </c>
      <c r="H1082" s="142" t="e">
        <f>VLOOKUP(B1082,MODALIDADE_1!A:G,6,FALSE)</f>
        <v>#N/A</v>
      </c>
      <c r="I1082" s="142" t="e">
        <f>VLOOKUP(B1082,MODALIDADE_1!A:G,7,FALSE)</f>
        <v>#N/A</v>
      </c>
      <c r="J1082" s="106" t="e">
        <f>VLOOKUP(Tabela410[[#This Row],[Proposta de Referência]],SIMP_M1!A:K,9,FALSE)</f>
        <v>#VALUE!</v>
      </c>
      <c r="K1082" s="106" t="e">
        <f>VLOOKUP(Tabela410[[#This Row],[Proposta de Referência]],SIMP_M1!A:K,8,FALSE)</f>
        <v>#VALUE!</v>
      </c>
      <c r="L1082" s="107" t="e">
        <f t="shared" si="72"/>
        <v>#VALUE!</v>
      </c>
      <c r="M1082" s="107" t="e">
        <f t="shared" si="73"/>
        <v>#VALUE!</v>
      </c>
      <c r="N1082" s="142" t="e">
        <f t="shared" si="74"/>
        <v>#VALUE!</v>
      </c>
      <c r="O1082" s="142" t="e">
        <f t="shared" si="75"/>
        <v>#N/A</v>
      </c>
      <c r="P1082" s="24" t="str">
        <f>IFERROR(VLOOKUP(O1082,HOSPITAIS_COM_DIVIDAS!A:E,5,FALSE),"")</f>
        <v/>
      </c>
    </row>
    <row r="1083" spans="1:16" x14ac:dyDescent="0.25">
      <c r="A1083" s="52" t="e">
        <f>Tabela410[[#This Row],[Status da Proposta]]</f>
        <v>#VALUE!</v>
      </c>
      <c r="B1083" s="143">
        <f>MODALIDADE_1!A1083</f>
        <v>0</v>
      </c>
      <c r="C1083" s="142" t="e">
        <f>VLOOKUP(B1083,MODALIDADE_1!A:B,2,FALSE)</f>
        <v>#N/A</v>
      </c>
      <c r="D1083" s="142"/>
      <c r="E1083" s="94" t="e">
        <f>VLOOKUP(B1083,MODALIDADE_1!A:E,5,FALSE)</f>
        <v>#N/A</v>
      </c>
      <c r="F1083" s="95" t="e">
        <f>VLOOKUP(B1083,MODALIDADE_1!A:C,3,FALSE)</f>
        <v>#N/A</v>
      </c>
      <c r="G1083" s="142" t="e">
        <f>VLOOKUP(B1083,MODALIDADE_1!A:G,4,FALSE)</f>
        <v>#N/A</v>
      </c>
      <c r="H1083" s="142" t="e">
        <f>VLOOKUP(B1083,MODALIDADE_1!A:G,6,FALSE)</f>
        <v>#N/A</v>
      </c>
      <c r="I1083" s="142" t="e">
        <f>VLOOKUP(B1083,MODALIDADE_1!A:G,7,FALSE)</f>
        <v>#N/A</v>
      </c>
      <c r="J1083" s="106" t="e">
        <f>VLOOKUP(Tabela410[[#This Row],[Proposta de Referência]],SIMP_M1!A:K,9,FALSE)</f>
        <v>#VALUE!</v>
      </c>
      <c r="K1083" s="106" t="e">
        <f>VLOOKUP(Tabela410[[#This Row],[Proposta de Referência]],SIMP_M1!A:K,8,FALSE)</f>
        <v>#VALUE!</v>
      </c>
      <c r="L1083" s="107" t="e">
        <f t="shared" si="72"/>
        <v>#VALUE!</v>
      </c>
      <c r="M1083" s="107" t="e">
        <f t="shared" si="73"/>
        <v>#VALUE!</v>
      </c>
      <c r="N1083" s="142" t="e">
        <f t="shared" si="74"/>
        <v>#VALUE!</v>
      </c>
      <c r="O1083" s="142" t="e">
        <f t="shared" si="75"/>
        <v>#N/A</v>
      </c>
      <c r="P1083" s="24" t="str">
        <f>IFERROR(VLOOKUP(O1083,HOSPITAIS_COM_DIVIDAS!A:E,5,FALSE),"")</f>
        <v/>
      </c>
    </row>
    <row r="1084" spans="1:16" x14ac:dyDescent="0.25">
      <c r="A1084" s="52" t="e">
        <f>Tabela410[[#This Row],[Status da Proposta]]</f>
        <v>#VALUE!</v>
      </c>
      <c r="B1084" s="143">
        <f>MODALIDADE_1!A1084</f>
        <v>0</v>
      </c>
      <c r="C1084" s="142" t="e">
        <f>VLOOKUP(B1084,MODALIDADE_1!A:B,2,FALSE)</f>
        <v>#N/A</v>
      </c>
      <c r="D1084" s="142"/>
      <c r="E1084" s="94" t="e">
        <f>VLOOKUP(B1084,MODALIDADE_1!A:E,5,FALSE)</f>
        <v>#N/A</v>
      </c>
      <c r="F1084" s="95" t="e">
        <f>VLOOKUP(B1084,MODALIDADE_1!A:C,3,FALSE)</f>
        <v>#N/A</v>
      </c>
      <c r="G1084" s="142" t="e">
        <f>VLOOKUP(B1084,MODALIDADE_1!A:G,4,FALSE)</f>
        <v>#N/A</v>
      </c>
      <c r="H1084" s="142" t="e">
        <f>VLOOKUP(B1084,MODALIDADE_1!A:G,6,FALSE)</f>
        <v>#N/A</v>
      </c>
      <c r="I1084" s="142" t="e">
        <f>VLOOKUP(B1084,MODALIDADE_1!A:G,7,FALSE)</f>
        <v>#N/A</v>
      </c>
      <c r="J1084" s="106" t="e">
        <f>VLOOKUP(Tabela410[[#This Row],[Proposta de Referência]],SIMP_M1!A:K,9,FALSE)</f>
        <v>#VALUE!</v>
      </c>
      <c r="K1084" s="106" t="e">
        <f>VLOOKUP(Tabela410[[#This Row],[Proposta de Referência]],SIMP_M1!A:K,8,FALSE)</f>
        <v>#VALUE!</v>
      </c>
      <c r="L1084" s="107" t="e">
        <f t="shared" si="72"/>
        <v>#VALUE!</v>
      </c>
      <c r="M1084" s="107" t="e">
        <f t="shared" si="73"/>
        <v>#VALUE!</v>
      </c>
      <c r="N1084" s="142" t="e">
        <f t="shared" si="74"/>
        <v>#VALUE!</v>
      </c>
      <c r="O1084" s="142" t="e">
        <f t="shared" si="75"/>
        <v>#N/A</v>
      </c>
      <c r="P1084" s="24" t="str">
        <f>IFERROR(VLOOKUP(O1084,HOSPITAIS_COM_DIVIDAS!A:E,5,FALSE),"")</f>
        <v/>
      </c>
    </row>
    <row r="1085" spans="1:16" x14ac:dyDescent="0.25">
      <c r="A1085" s="52" t="e">
        <f>Tabela410[[#This Row],[Status da Proposta]]</f>
        <v>#VALUE!</v>
      </c>
      <c r="B1085" s="143">
        <f>MODALIDADE_1!A1085</f>
        <v>0</v>
      </c>
      <c r="C1085" s="142" t="e">
        <f>VLOOKUP(B1085,MODALIDADE_1!A:B,2,FALSE)</f>
        <v>#N/A</v>
      </c>
      <c r="D1085" s="142"/>
      <c r="E1085" s="94" t="e">
        <f>VLOOKUP(B1085,MODALIDADE_1!A:E,5,FALSE)</f>
        <v>#N/A</v>
      </c>
      <c r="F1085" s="95" t="e">
        <f>VLOOKUP(B1085,MODALIDADE_1!A:C,3,FALSE)</f>
        <v>#N/A</v>
      </c>
      <c r="G1085" s="142" t="e">
        <f>VLOOKUP(B1085,MODALIDADE_1!A:G,4,FALSE)</f>
        <v>#N/A</v>
      </c>
      <c r="H1085" s="142" t="e">
        <f>VLOOKUP(B1085,MODALIDADE_1!A:G,6,FALSE)</f>
        <v>#N/A</v>
      </c>
      <c r="I1085" s="142" t="e">
        <f>VLOOKUP(B1085,MODALIDADE_1!A:G,7,FALSE)</f>
        <v>#N/A</v>
      </c>
      <c r="J1085" s="106" t="e">
        <f>VLOOKUP(Tabela410[[#This Row],[Proposta de Referência]],SIMP_M1!A:K,9,FALSE)</f>
        <v>#VALUE!</v>
      </c>
      <c r="K1085" s="106" t="e">
        <f>VLOOKUP(Tabela410[[#This Row],[Proposta de Referência]],SIMP_M1!A:K,8,FALSE)</f>
        <v>#VALUE!</v>
      </c>
      <c r="L1085" s="107" t="e">
        <f t="shared" si="72"/>
        <v>#VALUE!</v>
      </c>
      <c r="M1085" s="107" t="e">
        <f t="shared" si="73"/>
        <v>#VALUE!</v>
      </c>
      <c r="N1085" s="142" t="e">
        <f t="shared" si="74"/>
        <v>#VALUE!</v>
      </c>
      <c r="O1085" s="142" t="e">
        <f t="shared" si="75"/>
        <v>#N/A</v>
      </c>
      <c r="P1085" s="24" t="str">
        <f>IFERROR(VLOOKUP(O1085,HOSPITAIS_COM_DIVIDAS!A:E,5,FALSE),"")</f>
        <v/>
      </c>
    </row>
    <row r="1086" spans="1:16" x14ac:dyDescent="0.25">
      <c r="A1086" s="52" t="e">
        <f>Tabela410[[#This Row],[Status da Proposta]]</f>
        <v>#VALUE!</v>
      </c>
      <c r="B1086" s="143">
        <f>MODALIDADE_1!A1086</f>
        <v>0</v>
      </c>
      <c r="C1086" s="142" t="e">
        <f>VLOOKUP(B1086,MODALIDADE_1!A:B,2,FALSE)</f>
        <v>#N/A</v>
      </c>
      <c r="D1086" s="142"/>
      <c r="E1086" s="94" t="e">
        <f>VLOOKUP(B1086,MODALIDADE_1!A:E,5,FALSE)</f>
        <v>#N/A</v>
      </c>
      <c r="F1086" s="95" t="e">
        <f>VLOOKUP(B1086,MODALIDADE_1!A:C,3,FALSE)</f>
        <v>#N/A</v>
      </c>
      <c r="G1086" s="142" t="e">
        <f>VLOOKUP(B1086,MODALIDADE_1!A:G,4,FALSE)</f>
        <v>#N/A</v>
      </c>
      <c r="H1086" s="142" t="e">
        <f>VLOOKUP(B1086,MODALIDADE_1!A:G,6,FALSE)</f>
        <v>#N/A</v>
      </c>
      <c r="I1086" s="142" t="e">
        <f>VLOOKUP(B1086,MODALIDADE_1!A:G,7,FALSE)</f>
        <v>#N/A</v>
      </c>
      <c r="J1086" s="106" t="e">
        <f>VLOOKUP(Tabela410[[#This Row],[Proposta de Referência]],SIMP_M1!A:K,9,FALSE)</f>
        <v>#VALUE!</v>
      </c>
      <c r="K1086" s="106" t="e">
        <f>VLOOKUP(Tabela410[[#This Row],[Proposta de Referência]],SIMP_M1!A:K,8,FALSE)</f>
        <v>#VALUE!</v>
      </c>
      <c r="L1086" s="107" t="e">
        <f t="shared" si="72"/>
        <v>#VALUE!</v>
      </c>
      <c r="M1086" s="107" t="e">
        <f t="shared" si="73"/>
        <v>#VALUE!</v>
      </c>
      <c r="N1086" s="142" t="e">
        <f t="shared" si="74"/>
        <v>#VALUE!</v>
      </c>
      <c r="O1086" s="142" t="e">
        <f t="shared" si="75"/>
        <v>#N/A</v>
      </c>
      <c r="P1086" s="24" t="str">
        <f>IFERROR(VLOOKUP(O1086,HOSPITAIS_COM_DIVIDAS!A:E,5,FALSE),"")</f>
        <v/>
      </c>
    </row>
    <row r="1087" spans="1:16" x14ac:dyDescent="0.25">
      <c r="A1087" s="52" t="e">
        <f>Tabela410[[#This Row],[Status da Proposta]]</f>
        <v>#VALUE!</v>
      </c>
      <c r="B1087" s="143">
        <f>MODALIDADE_1!A1087</f>
        <v>0</v>
      </c>
      <c r="C1087" s="142" t="e">
        <f>VLOOKUP(B1087,MODALIDADE_1!A:B,2,FALSE)</f>
        <v>#N/A</v>
      </c>
      <c r="D1087" s="142"/>
      <c r="E1087" s="94" t="e">
        <f>VLOOKUP(B1087,MODALIDADE_1!A:E,5,FALSE)</f>
        <v>#N/A</v>
      </c>
      <c r="F1087" s="95" t="e">
        <f>VLOOKUP(B1087,MODALIDADE_1!A:C,3,FALSE)</f>
        <v>#N/A</v>
      </c>
      <c r="G1087" s="142" t="e">
        <f>VLOOKUP(B1087,MODALIDADE_1!A:G,4,FALSE)</f>
        <v>#N/A</v>
      </c>
      <c r="H1087" s="142" t="e">
        <f>VLOOKUP(B1087,MODALIDADE_1!A:G,6,FALSE)</f>
        <v>#N/A</v>
      </c>
      <c r="I1087" s="142" t="e">
        <f>VLOOKUP(B1087,MODALIDADE_1!A:G,7,FALSE)</f>
        <v>#N/A</v>
      </c>
      <c r="J1087" s="106" t="e">
        <f>VLOOKUP(Tabela410[[#This Row],[Proposta de Referência]],SIMP_M1!A:K,9,FALSE)</f>
        <v>#VALUE!</v>
      </c>
      <c r="K1087" s="106" t="e">
        <f>VLOOKUP(Tabela410[[#This Row],[Proposta de Referência]],SIMP_M1!A:K,8,FALSE)</f>
        <v>#VALUE!</v>
      </c>
      <c r="L1087" s="107" t="e">
        <f t="shared" si="72"/>
        <v>#VALUE!</v>
      </c>
      <c r="M1087" s="107" t="e">
        <f t="shared" si="73"/>
        <v>#VALUE!</v>
      </c>
      <c r="N1087" s="142" t="e">
        <f t="shared" si="74"/>
        <v>#VALUE!</v>
      </c>
      <c r="O1087" s="142" t="e">
        <f t="shared" si="75"/>
        <v>#N/A</v>
      </c>
      <c r="P1087" s="24" t="str">
        <f>IFERROR(VLOOKUP(O1087,HOSPITAIS_COM_DIVIDAS!A:E,5,FALSE),"")</f>
        <v/>
      </c>
    </row>
    <row r="1088" spans="1:16" x14ac:dyDescent="0.25">
      <c r="A1088" s="52" t="e">
        <f>Tabela410[[#This Row],[Status da Proposta]]</f>
        <v>#VALUE!</v>
      </c>
      <c r="B1088" s="143">
        <f>MODALIDADE_1!A1088</f>
        <v>0</v>
      </c>
      <c r="C1088" s="142" t="e">
        <f>VLOOKUP(B1088,MODALIDADE_1!A:B,2,FALSE)</f>
        <v>#N/A</v>
      </c>
      <c r="D1088" s="142"/>
      <c r="E1088" s="94" t="e">
        <f>VLOOKUP(B1088,MODALIDADE_1!A:E,5,FALSE)</f>
        <v>#N/A</v>
      </c>
      <c r="F1088" s="95" t="e">
        <f>VLOOKUP(B1088,MODALIDADE_1!A:C,3,FALSE)</f>
        <v>#N/A</v>
      </c>
      <c r="G1088" s="142" t="e">
        <f>VLOOKUP(B1088,MODALIDADE_1!A:G,4,FALSE)</f>
        <v>#N/A</v>
      </c>
      <c r="H1088" s="142" t="e">
        <f>VLOOKUP(B1088,MODALIDADE_1!A:G,6,FALSE)</f>
        <v>#N/A</v>
      </c>
      <c r="I1088" s="142" t="e">
        <f>VLOOKUP(B1088,MODALIDADE_1!A:G,7,FALSE)</f>
        <v>#N/A</v>
      </c>
      <c r="J1088" s="106" t="e">
        <f>VLOOKUP(Tabela410[[#This Row],[Proposta de Referência]],SIMP_M1!A:K,9,FALSE)</f>
        <v>#VALUE!</v>
      </c>
      <c r="K1088" s="106" t="e">
        <f>VLOOKUP(Tabela410[[#This Row],[Proposta de Referência]],SIMP_M1!A:K,8,FALSE)</f>
        <v>#VALUE!</v>
      </c>
      <c r="L1088" s="107" t="e">
        <f t="shared" si="72"/>
        <v>#VALUE!</v>
      </c>
      <c r="M1088" s="107" t="e">
        <f t="shared" si="73"/>
        <v>#VALUE!</v>
      </c>
      <c r="N1088" s="142" t="e">
        <f t="shared" si="74"/>
        <v>#VALUE!</v>
      </c>
      <c r="O1088" s="142" t="e">
        <f t="shared" si="75"/>
        <v>#N/A</v>
      </c>
      <c r="P1088" s="24" t="str">
        <f>IFERROR(VLOOKUP(O1088,HOSPITAIS_COM_DIVIDAS!A:E,5,FALSE),"")</f>
        <v/>
      </c>
    </row>
    <row r="1089" spans="1:16" x14ac:dyDescent="0.25">
      <c r="A1089" s="52" t="e">
        <f>Tabela410[[#This Row],[Status da Proposta]]</f>
        <v>#VALUE!</v>
      </c>
      <c r="B1089" s="143">
        <f>MODALIDADE_1!A1089</f>
        <v>0</v>
      </c>
      <c r="C1089" s="142" t="e">
        <f>VLOOKUP(B1089,MODALIDADE_1!A:B,2,FALSE)</f>
        <v>#N/A</v>
      </c>
      <c r="D1089" s="142"/>
      <c r="E1089" s="94" t="e">
        <f>VLOOKUP(B1089,MODALIDADE_1!A:E,5,FALSE)</f>
        <v>#N/A</v>
      </c>
      <c r="F1089" s="95" t="e">
        <f>VLOOKUP(B1089,MODALIDADE_1!A:C,3,FALSE)</f>
        <v>#N/A</v>
      </c>
      <c r="G1089" s="142" t="e">
        <f>VLOOKUP(B1089,MODALIDADE_1!A:G,4,FALSE)</f>
        <v>#N/A</v>
      </c>
      <c r="H1089" s="142" t="e">
        <f>VLOOKUP(B1089,MODALIDADE_1!A:G,6,FALSE)</f>
        <v>#N/A</v>
      </c>
      <c r="I1089" s="142" t="e">
        <f>VLOOKUP(B1089,MODALIDADE_1!A:G,7,FALSE)</f>
        <v>#N/A</v>
      </c>
      <c r="J1089" s="106" t="e">
        <f>VLOOKUP(Tabela410[[#This Row],[Proposta de Referência]],SIMP_M1!A:K,9,FALSE)</f>
        <v>#VALUE!</v>
      </c>
      <c r="K1089" s="106" t="e">
        <f>VLOOKUP(Tabela410[[#This Row],[Proposta de Referência]],SIMP_M1!A:K,8,FALSE)</f>
        <v>#VALUE!</v>
      </c>
      <c r="L1089" s="107" t="e">
        <f t="shared" si="72"/>
        <v>#VALUE!</v>
      </c>
      <c r="M1089" s="107" t="e">
        <f t="shared" si="73"/>
        <v>#VALUE!</v>
      </c>
      <c r="N1089" s="142" t="e">
        <f t="shared" si="74"/>
        <v>#VALUE!</v>
      </c>
      <c r="O1089" s="142" t="e">
        <f t="shared" si="75"/>
        <v>#N/A</v>
      </c>
      <c r="P1089" s="24" t="str">
        <f>IFERROR(VLOOKUP(O1089,HOSPITAIS_COM_DIVIDAS!A:E,5,FALSE),"")</f>
        <v/>
      </c>
    </row>
    <row r="1090" spans="1:16" x14ac:dyDescent="0.25">
      <c r="A1090" s="52" t="e">
        <f>Tabela410[[#This Row],[Status da Proposta]]</f>
        <v>#VALUE!</v>
      </c>
      <c r="B1090" s="143">
        <f>MODALIDADE_1!A1090</f>
        <v>0</v>
      </c>
      <c r="C1090" s="142" t="e">
        <f>VLOOKUP(B1090,MODALIDADE_1!A:B,2,FALSE)</f>
        <v>#N/A</v>
      </c>
      <c r="D1090" s="142"/>
      <c r="E1090" s="94" t="e">
        <f>VLOOKUP(B1090,MODALIDADE_1!A:E,5,FALSE)</f>
        <v>#N/A</v>
      </c>
      <c r="F1090" s="95" t="e">
        <f>VLOOKUP(B1090,MODALIDADE_1!A:C,3,FALSE)</f>
        <v>#N/A</v>
      </c>
      <c r="G1090" s="142" t="e">
        <f>VLOOKUP(B1090,MODALIDADE_1!A:G,4,FALSE)</f>
        <v>#N/A</v>
      </c>
      <c r="H1090" s="142" t="e">
        <f>VLOOKUP(B1090,MODALIDADE_1!A:G,6,FALSE)</f>
        <v>#N/A</v>
      </c>
      <c r="I1090" s="142" t="e">
        <f>VLOOKUP(B1090,MODALIDADE_1!A:G,7,FALSE)</f>
        <v>#N/A</v>
      </c>
      <c r="J1090" s="106" t="e">
        <f>VLOOKUP(Tabela410[[#This Row],[Proposta de Referência]],SIMP_M1!A:K,9,FALSE)</f>
        <v>#VALUE!</v>
      </c>
      <c r="K1090" s="106" t="e">
        <f>VLOOKUP(Tabela410[[#This Row],[Proposta de Referência]],SIMP_M1!A:K,8,FALSE)</f>
        <v>#VALUE!</v>
      </c>
      <c r="L1090" s="107" t="e">
        <f t="shared" si="72"/>
        <v>#VALUE!</v>
      </c>
      <c r="M1090" s="107" t="e">
        <f t="shared" si="73"/>
        <v>#VALUE!</v>
      </c>
      <c r="N1090" s="142" t="e">
        <f t="shared" si="74"/>
        <v>#VALUE!</v>
      </c>
      <c r="O1090" s="142" t="e">
        <f t="shared" si="75"/>
        <v>#N/A</v>
      </c>
      <c r="P1090" s="24" t="str">
        <f>IFERROR(VLOOKUP(O1090,HOSPITAIS_COM_DIVIDAS!A:E,5,FALSE),"")</f>
        <v/>
      </c>
    </row>
    <row r="1091" spans="1:16" x14ac:dyDescent="0.25">
      <c r="A1091" s="52" t="e">
        <f>Tabela410[[#This Row],[Status da Proposta]]</f>
        <v>#VALUE!</v>
      </c>
      <c r="B1091" s="143">
        <f>MODALIDADE_1!A1091</f>
        <v>0</v>
      </c>
      <c r="C1091" s="142" t="e">
        <f>VLOOKUP(B1091,MODALIDADE_1!A:B,2,FALSE)</f>
        <v>#N/A</v>
      </c>
      <c r="D1091" s="142"/>
      <c r="E1091" s="94" t="e">
        <f>VLOOKUP(B1091,MODALIDADE_1!A:E,5,FALSE)</f>
        <v>#N/A</v>
      </c>
      <c r="F1091" s="95" t="e">
        <f>VLOOKUP(B1091,MODALIDADE_1!A:C,3,FALSE)</f>
        <v>#N/A</v>
      </c>
      <c r="G1091" s="142" t="e">
        <f>VLOOKUP(B1091,MODALIDADE_1!A:G,4,FALSE)</f>
        <v>#N/A</v>
      </c>
      <c r="H1091" s="142" t="e">
        <f>VLOOKUP(B1091,MODALIDADE_1!A:G,6,FALSE)</f>
        <v>#N/A</v>
      </c>
      <c r="I1091" s="142" t="e">
        <f>VLOOKUP(B1091,MODALIDADE_1!A:G,7,FALSE)</f>
        <v>#N/A</v>
      </c>
      <c r="J1091" s="106" t="e">
        <f>VLOOKUP(Tabela410[[#This Row],[Proposta de Referência]],SIMP_M1!A:K,9,FALSE)</f>
        <v>#VALUE!</v>
      </c>
      <c r="K1091" s="106" t="e">
        <f>VLOOKUP(Tabela410[[#This Row],[Proposta de Referência]],SIMP_M1!A:K,8,FALSE)</f>
        <v>#VALUE!</v>
      </c>
      <c r="L1091" s="107" t="e">
        <f t="shared" si="72"/>
        <v>#VALUE!</v>
      </c>
      <c r="M1091" s="107" t="e">
        <f t="shared" si="73"/>
        <v>#VALUE!</v>
      </c>
      <c r="N1091" s="142" t="e">
        <f t="shared" si="74"/>
        <v>#VALUE!</v>
      </c>
      <c r="O1091" s="142" t="e">
        <f t="shared" si="75"/>
        <v>#N/A</v>
      </c>
      <c r="P1091" s="24" t="str">
        <f>IFERROR(VLOOKUP(O1091,HOSPITAIS_COM_DIVIDAS!A:E,5,FALSE),"")</f>
        <v/>
      </c>
    </row>
    <row r="1092" spans="1:16" x14ac:dyDescent="0.25">
      <c r="A1092" s="52" t="e">
        <f>Tabela410[[#This Row],[Status da Proposta]]</f>
        <v>#VALUE!</v>
      </c>
      <c r="B1092" s="143">
        <f>MODALIDADE_1!A1092</f>
        <v>0</v>
      </c>
      <c r="C1092" s="142" t="e">
        <f>VLOOKUP(B1092,MODALIDADE_1!A:B,2,FALSE)</f>
        <v>#N/A</v>
      </c>
      <c r="D1092" s="142"/>
      <c r="E1092" s="94" t="e">
        <f>VLOOKUP(B1092,MODALIDADE_1!A:E,5,FALSE)</f>
        <v>#N/A</v>
      </c>
      <c r="F1092" s="95" t="e">
        <f>VLOOKUP(B1092,MODALIDADE_1!A:C,3,FALSE)</f>
        <v>#N/A</v>
      </c>
      <c r="G1092" s="142" t="e">
        <f>VLOOKUP(B1092,MODALIDADE_1!A:G,4,FALSE)</f>
        <v>#N/A</v>
      </c>
      <c r="H1092" s="142" t="e">
        <f>VLOOKUP(B1092,MODALIDADE_1!A:G,6,FALSE)</f>
        <v>#N/A</v>
      </c>
      <c r="I1092" s="142" t="e">
        <f>VLOOKUP(B1092,MODALIDADE_1!A:G,7,FALSE)</f>
        <v>#N/A</v>
      </c>
      <c r="J1092" s="106" t="e">
        <f>VLOOKUP(Tabela410[[#This Row],[Proposta de Referência]],SIMP_M1!A:K,9,FALSE)</f>
        <v>#VALUE!</v>
      </c>
      <c r="K1092" s="106" t="e">
        <f>VLOOKUP(Tabela410[[#This Row],[Proposta de Referência]],SIMP_M1!A:K,8,FALSE)</f>
        <v>#VALUE!</v>
      </c>
      <c r="L1092" s="107" t="e">
        <f t="shared" si="72"/>
        <v>#VALUE!</v>
      </c>
      <c r="M1092" s="107" t="e">
        <f t="shared" si="73"/>
        <v>#VALUE!</v>
      </c>
      <c r="N1092" s="142" t="e">
        <f t="shared" si="74"/>
        <v>#VALUE!</v>
      </c>
      <c r="O1092" s="142" t="e">
        <f t="shared" si="75"/>
        <v>#N/A</v>
      </c>
      <c r="P1092" s="24" t="str">
        <f>IFERROR(VLOOKUP(O1092,HOSPITAIS_COM_DIVIDAS!A:E,5,FALSE),"")</f>
        <v/>
      </c>
    </row>
    <row r="1093" spans="1:16" x14ac:dyDescent="0.25">
      <c r="A1093" s="52" t="e">
        <f>Tabela410[[#This Row],[Status da Proposta]]</f>
        <v>#VALUE!</v>
      </c>
      <c r="B1093" s="143">
        <f>MODALIDADE_1!A1093</f>
        <v>0</v>
      </c>
      <c r="C1093" s="142" t="e">
        <f>VLOOKUP(B1093,MODALIDADE_1!A:B,2,FALSE)</f>
        <v>#N/A</v>
      </c>
      <c r="D1093" s="142"/>
      <c r="E1093" s="94" t="e">
        <f>VLOOKUP(B1093,MODALIDADE_1!A:E,5,FALSE)</f>
        <v>#N/A</v>
      </c>
      <c r="F1093" s="95" t="e">
        <f>VLOOKUP(B1093,MODALIDADE_1!A:C,3,FALSE)</f>
        <v>#N/A</v>
      </c>
      <c r="G1093" s="142" t="e">
        <f>VLOOKUP(B1093,MODALIDADE_1!A:G,4,FALSE)</f>
        <v>#N/A</v>
      </c>
      <c r="H1093" s="142" t="e">
        <f>VLOOKUP(B1093,MODALIDADE_1!A:G,6,FALSE)</f>
        <v>#N/A</v>
      </c>
      <c r="I1093" s="142" t="e">
        <f>VLOOKUP(B1093,MODALIDADE_1!A:G,7,FALSE)</f>
        <v>#N/A</v>
      </c>
      <c r="J1093" s="106" t="e">
        <f>VLOOKUP(Tabela410[[#This Row],[Proposta de Referência]],SIMP_M1!A:K,9,FALSE)</f>
        <v>#VALUE!</v>
      </c>
      <c r="K1093" s="106" t="e">
        <f>VLOOKUP(Tabela410[[#This Row],[Proposta de Referência]],SIMP_M1!A:K,8,FALSE)</f>
        <v>#VALUE!</v>
      </c>
      <c r="L1093" s="107" t="e">
        <f t="shared" si="72"/>
        <v>#VALUE!</v>
      </c>
      <c r="M1093" s="107" t="e">
        <f t="shared" si="73"/>
        <v>#VALUE!</v>
      </c>
      <c r="N1093" s="142" t="e">
        <f t="shared" si="74"/>
        <v>#VALUE!</v>
      </c>
      <c r="O1093" s="142" t="e">
        <f t="shared" si="75"/>
        <v>#N/A</v>
      </c>
      <c r="P1093" s="24" t="str">
        <f>IFERROR(VLOOKUP(O1093,HOSPITAIS_COM_DIVIDAS!A:E,5,FALSE),"")</f>
        <v/>
      </c>
    </row>
    <row r="1094" spans="1:16" x14ac:dyDescent="0.25">
      <c r="A1094" s="52" t="e">
        <f>Tabela410[[#This Row],[Status da Proposta]]</f>
        <v>#VALUE!</v>
      </c>
      <c r="B1094" s="143">
        <f>MODALIDADE_1!A1094</f>
        <v>0</v>
      </c>
      <c r="C1094" s="142" t="e">
        <f>VLOOKUP(B1094,MODALIDADE_1!A:B,2,FALSE)</f>
        <v>#N/A</v>
      </c>
      <c r="D1094" s="142"/>
      <c r="E1094" s="94" t="e">
        <f>VLOOKUP(B1094,MODALIDADE_1!A:E,5,FALSE)</f>
        <v>#N/A</v>
      </c>
      <c r="F1094" s="95" t="e">
        <f>VLOOKUP(B1094,MODALIDADE_1!A:C,3,FALSE)</f>
        <v>#N/A</v>
      </c>
      <c r="G1094" s="142" t="e">
        <f>VLOOKUP(B1094,MODALIDADE_1!A:G,4,FALSE)</f>
        <v>#N/A</v>
      </c>
      <c r="H1094" s="142" t="e">
        <f>VLOOKUP(B1094,MODALIDADE_1!A:G,6,FALSE)</f>
        <v>#N/A</v>
      </c>
      <c r="I1094" s="142" t="e">
        <f>VLOOKUP(B1094,MODALIDADE_1!A:G,7,FALSE)</f>
        <v>#N/A</v>
      </c>
      <c r="J1094" s="106" t="e">
        <f>VLOOKUP(Tabela410[[#This Row],[Proposta de Referência]],SIMP_M1!A:K,9,FALSE)</f>
        <v>#VALUE!</v>
      </c>
      <c r="K1094" s="106" t="e">
        <f>VLOOKUP(Tabela410[[#This Row],[Proposta de Referência]],SIMP_M1!A:K,8,FALSE)</f>
        <v>#VALUE!</v>
      </c>
      <c r="L1094" s="107" t="e">
        <f t="shared" si="72"/>
        <v>#VALUE!</v>
      </c>
      <c r="M1094" s="107" t="e">
        <f t="shared" si="73"/>
        <v>#VALUE!</v>
      </c>
      <c r="N1094" s="142" t="e">
        <f t="shared" si="74"/>
        <v>#VALUE!</v>
      </c>
      <c r="O1094" s="142" t="e">
        <f t="shared" si="75"/>
        <v>#N/A</v>
      </c>
      <c r="P1094" s="24" t="str">
        <f>IFERROR(VLOOKUP(O1094,HOSPITAIS_COM_DIVIDAS!A:E,5,FALSE),"")</f>
        <v/>
      </c>
    </row>
    <row r="1095" spans="1:16" x14ac:dyDescent="0.25">
      <c r="A1095" s="52" t="e">
        <f>Tabela410[[#This Row],[Status da Proposta]]</f>
        <v>#VALUE!</v>
      </c>
      <c r="B1095" s="143">
        <f>MODALIDADE_1!A1095</f>
        <v>0</v>
      </c>
      <c r="C1095" s="142" t="e">
        <f>VLOOKUP(B1095,MODALIDADE_1!A:B,2,FALSE)</f>
        <v>#N/A</v>
      </c>
      <c r="D1095" s="142"/>
      <c r="E1095" s="94" t="e">
        <f>VLOOKUP(B1095,MODALIDADE_1!A:E,5,FALSE)</f>
        <v>#N/A</v>
      </c>
      <c r="F1095" s="95" t="e">
        <f>VLOOKUP(B1095,MODALIDADE_1!A:C,3,FALSE)</f>
        <v>#N/A</v>
      </c>
      <c r="G1095" s="142" t="e">
        <f>VLOOKUP(B1095,MODALIDADE_1!A:G,4,FALSE)</f>
        <v>#N/A</v>
      </c>
      <c r="H1095" s="142" t="e">
        <f>VLOOKUP(B1095,MODALIDADE_1!A:G,6,FALSE)</f>
        <v>#N/A</v>
      </c>
      <c r="I1095" s="142" t="e">
        <f>VLOOKUP(B1095,MODALIDADE_1!A:G,7,FALSE)</f>
        <v>#N/A</v>
      </c>
      <c r="J1095" s="106" t="e">
        <f>VLOOKUP(Tabela410[[#This Row],[Proposta de Referência]],SIMP_M1!A:K,9,FALSE)</f>
        <v>#VALUE!</v>
      </c>
      <c r="K1095" s="106" t="e">
        <f>VLOOKUP(Tabela410[[#This Row],[Proposta de Referência]],SIMP_M1!A:K,8,FALSE)</f>
        <v>#VALUE!</v>
      </c>
      <c r="L1095" s="107" t="e">
        <f t="shared" si="72"/>
        <v>#VALUE!</v>
      </c>
      <c r="M1095" s="107" t="e">
        <f t="shared" si="73"/>
        <v>#VALUE!</v>
      </c>
      <c r="N1095" s="142" t="e">
        <f t="shared" si="74"/>
        <v>#VALUE!</v>
      </c>
      <c r="O1095" s="142" t="e">
        <f t="shared" si="75"/>
        <v>#N/A</v>
      </c>
      <c r="P1095" s="24" t="str">
        <f>IFERROR(VLOOKUP(O1095,HOSPITAIS_COM_DIVIDAS!A:E,5,FALSE),"")</f>
        <v/>
      </c>
    </row>
    <row r="1096" spans="1:16" x14ac:dyDescent="0.25">
      <c r="A1096" s="52" t="e">
        <f>Tabela410[[#This Row],[Status da Proposta]]</f>
        <v>#VALUE!</v>
      </c>
      <c r="B1096" s="143">
        <f>MODALIDADE_1!A1096</f>
        <v>0</v>
      </c>
      <c r="C1096" s="142" t="e">
        <f>VLOOKUP(B1096,MODALIDADE_1!A:B,2,FALSE)</f>
        <v>#N/A</v>
      </c>
      <c r="D1096" s="142"/>
      <c r="E1096" s="94" t="e">
        <f>VLOOKUP(B1096,MODALIDADE_1!A:E,5,FALSE)</f>
        <v>#N/A</v>
      </c>
      <c r="F1096" s="95" t="e">
        <f>VLOOKUP(B1096,MODALIDADE_1!A:C,3,FALSE)</f>
        <v>#N/A</v>
      </c>
      <c r="G1096" s="142" t="e">
        <f>VLOOKUP(B1096,MODALIDADE_1!A:G,4,FALSE)</f>
        <v>#N/A</v>
      </c>
      <c r="H1096" s="142" t="e">
        <f>VLOOKUP(B1096,MODALIDADE_1!A:G,6,FALSE)</f>
        <v>#N/A</v>
      </c>
      <c r="I1096" s="142" t="e">
        <f>VLOOKUP(B1096,MODALIDADE_1!A:G,7,FALSE)</f>
        <v>#N/A</v>
      </c>
      <c r="J1096" s="106" t="e">
        <f>VLOOKUP(Tabela410[[#This Row],[Proposta de Referência]],SIMP_M1!A:K,9,FALSE)</f>
        <v>#VALUE!</v>
      </c>
      <c r="K1096" s="106" t="e">
        <f>VLOOKUP(Tabela410[[#This Row],[Proposta de Referência]],SIMP_M1!A:K,8,FALSE)</f>
        <v>#VALUE!</v>
      </c>
      <c r="L1096" s="107" t="e">
        <f t="shared" si="72"/>
        <v>#VALUE!</v>
      </c>
      <c r="M1096" s="107" t="e">
        <f t="shared" si="73"/>
        <v>#VALUE!</v>
      </c>
      <c r="N1096" s="142" t="e">
        <f t="shared" si="74"/>
        <v>#VALUE!</v>
      </c>
      <c r="O1096" s="142" t="e">
        <f t="shared" si="75"/>
        <v>#N/A</v>
      </c>
      <c r="P1096" s="24" t="str">
        <f>IFERROR(VLOOKUP(O1096,HOSPITAIS_COM_DIVIDAS!A:E,5,FALSE),"")</f>
        <v/>
      </c>
    </row>
    <row r="1097" spans="1:16" x14ac:dyDescent="0.25">
      <c r="A1097" s="52" t="e">
        <f>Tabela410[[#This Row],[Status da Proposta]]</f>
        <v>#VALUE!</v>
      </c>
      <c r="B1097" s="143">
        <f>MODALIDADE_1!A1097</f>
        <v>0</v>
      </c>
      <c r="C1097" s="142" t="e">
        <f>VLOOKUP(B1097,MODALIDADE_1!A:B,2,FALSE)</f>
        <v>#N/A</v>
      </c>
      <c r="D1097" s="142"/>
      <c r="E1097" s="94" t="e">
        <f>VLOOKUP(B1097,MODALIDADE_1!A:E,5,FALSE)</f>
        <v>#N/A</v>
      </c>
      <c r="F1097" s="95" t="e">
        <f>VLOOKUP(B1097,MODALIDADE_1!A:C,3,FALSE)</f>
        <v>#N/A</v>
      </c>
      <c r="G1097" s="142" t="e">
        <f>VLOOKUP(B1097,MODALIDADE_1!A:G,4,FALSE)</f>
        <v>#N/A</v>
      </c>
      <c r="H1097" s="142" t="e">
        <f>VLOOKUP(B1097,MODALIDADE_1!A:G,6,FALSE)</f>
        <v>#N/A</v>
      </c>
      <c r="I1097" s="142" t="e">
        <f>VLOOKUP(B1097,MODALIDADE_1!A:G,7,FALSE)</f>
        <v>#N/A</v>
      </c>
      <c r="J1097" s="106" t="e">
        <f>VLOOKUP(Tabela410[[#This Row],[Proposta de Referência]],SIMP_M1!A:K,9,FALSE)</f>
        <v>#VALUE!</v>
      </c>
      <c r="K1097" s="106" t="e">
        <f>VLOOKUP(Tabela410[[#This Row],[Proposta de Referência]],SIMP_M1!A:K,8,FALSE)</f>
        <v>#VALUE!</v>
      </c>
      <c r="L1097" s="107" t="e">
        <f t="shared" si="72"/>
        <v>#VALUE!</v>
      </c>
      <c r="M1097" s="107" t="e">
        <f t="shared" si="73"/>
        <v>#VALUE!</v>
      </c>
      <c r="N1097" s="142" t="e">
        <f t="shared" si="74"/>
        <v>#VALUE!</v>
      </c>
      <c r="O1097" s="142" t="e">
        <f t="shared" si="75"/>
        <v>#N/A</v>
      </c>
      <c r="P1097" s="24" t="str">
        <f>IFERROR(VLOOKUP(O1097,HOSPITAIS_COM_DIVIDAS!A:E,5,FALSE),"")</f>
        <v/>
      </c>
    </row>
    <row r="1098" spans="1:16" x14ac:dyDescent="0.25">
      <c r="A1098" s="52" t="e">
        <f>Tabela410[[#This Row],[Status da Proposta]]</f>
        <v>#VALUE!</v>
      </c>
      <c r="B1098" s="143">
        <f>MODALIDADE_1!A1098</f>
        <v>0</v>
      </c>
      <c r="C1098" s="142" t="e">
        <f>VLOOKUP(B1098,MODALIDADE_1!A:B,2,FALSE)</f>
        <v>#N/A</v>
      </c>
      <c r="D1098" s="142"/>
      <c r="E1098" s="94" t="e">
        <f>VLOOKUP(B1098,MODALIDADE_1!A:E,5,FALSE)</f>
        <v>#N/A</v>
      </c>
      <c r="F1098" s="95" t="e">
        <f>VLOOKUP(B1098,MODALIDADE_1!A:C,3,FALSE)</f>
        <v>#N/A</v>
      </c>
      <c r="G1098" s="142" t="e">
        <f>VLOOKUP(B1098,MODALIDADE_1!A:G,4,FALSE)</f>
        <v>#N/A</v>
      </c>
      <c r="H1098" s="142" t="e">
        <f>VLOOKUP(B1098,MODALIDADE_1!A:G,6,FALSE)</f>
        <v>#N/A</v>
      </c>
      <c r="I1098" s="142" t="e">
        <f>VLOOKUP(B1098,MODALIDADE_1!A:G,7,FALSE)</f>
        <v>#N/A</v>
      </c>
      <c r="J1098" s="106" t="e">
        <f>VLOOKUP(Tabela410[[#This Row],[Proposta de Referência]],SIMP_M1!A:K,9,FALSE)</f>
        <v>#VALUE!</v>
      </c>
      <c r="K1098" s="106" t="e">
        <f>VLOOKUP(Tabela410[[#This Row],[Proposta de Referência]],SIMP_M1!A:K,8,FALSE)</f>
        <v>#VALUE!</v>
      </c>
      <c r="L1098" s="107" t="e">
        <f t="shared" si="72"/>
        <v>#VALUE!</v>
      </c>
      <c r="M1098" s="107" t="e">
        <f t="shared" si="73"/>
        <v>#VALUE!</v>
      </c>
      <c r="N1098" s="142" t="e">
        <f t="shared" si="74"/>
        <v>#VALUE!</v>
      </c>
      <c r="O1098" s="142" t="e">
        <f t="shared" si="75"/>
        <v>#N/A</v>
      </c>
      <c r="P1098" s="24" t="str">
        <f>IFERROR(VLOOKUP(O1098,HOSPITAIS_COM_DIVIDAS!A:E,5,FALSE),"")</f>
        <v/>
      </c>
    </row>
    <row r="1099" spans="1:16" x14ac:dyDescent="0.25">
      <c r="A1099" s="52" t="e">
        <f>Tabela410[[#This Row],[Status da Proposta]]</f>
        <v>#VALUE!</v>
      </c>
      <c r="B1099" s="143">
        <f>MODALIDADE_1!A1099</f>
        <v>0</v>
      </c>
      <c r="C1099" s="142" t="e">
        <f>VLOOKUP(B1099,MODALIDADE_1!A:B,2,FALSE)</f>
        <v>#N/A</v>
      </c>
      <c r="D1099" s="142"/>
      <c r="E1099" s="94" t="e">
        <f>VLOOKUP(B1099,MODALIDADE_1!A:E,5,FALSE)</f>
        <v>#N/A</v>
      </c>
      <c r="F1099" s="95" t="e">
        <f>VLOOKUP(B1099,MODALIDADE_1!A:C,3,FALSE)</f>
        <v>#N/A</v>
      </c>
      <c r="G1099" s="142" t="e">
        <f>VLOOKUP(B1099,MODALIDADE_1!A:G,4,FALSE)</f>
        <v>#N/A</v>
      </c>
      <c r="H1099" s="142" t="e">
        <f>VLOOKUP(B1099,MODALIDADE_1!A:G,6,FALSE)</f>
        <v>#N/A</v>
      </c>
      <c r="I1099" s="142" t="e">
        <f>VLOOKUP(B1099,MODALIDADE_1!A:G,7,FALSE)</f>
        <v>#N/A</v>
      </c>
      <c r="J1099" s="106" t="e">
        <f>VLOOKUP(Tabela410[[#This Row],[Proposta de Referência]],SIMP_M1!A:K,9,FALSE)</f>
        <v>#VALUE!</v>
      </c>
      <c r="K1099" s="106" t="e">
        <f>VLOOKUP(Tabela410[[#This Row],[Proposta de Referência]],SIMP_M1!A:K,8,FALSE)</f>
        <v>#VALUE!</v>
      </c>
      <c r="L1099" s="107" t="e">
        <f t="shared" si="72"/>
        <v>#VALUE!</v>
      </c>
      <c r="M1099" s="107" t="e">
        <f t="shared" si="73"/>
        <v>#VALUE!</v>
      </c>
      <c r="N1099" s="142" t="e">
        <f t="shared" si="74"/>
        <v>#VALUE!</v>
      </c>
      <c r="O1099" s="142" t="e">
        <f t="shared" si="75"/>
        <v>#N/A</v>
      </c>
      <c r="P1099" s="24" t="str">
        <f>IFERROR(VLOOKUP(O1099,HOSPITAIS_COM_DIVIDAS!A:E,5,FALSE),"")</f>
        <v/>
      </c>
    </row>
    <row r="1100" spans="1:16" x14ac:dyDescent="0.25">
      <c r="A1100" s="52" t="e">
        <f>Tabela410[[#This Row],[Status da Proposta]]</f>
        <v>#VALUE!</v>
      </c>
      <c r="B1100" s="143">
        <f>MODALIDADE_1!A1100</f>
        <v>0</v>
      </c>
      <c r="C1100" s="142" t="e">
        <f>VLOOKUP(B1100,MODALIDADE_1!A:B,2,FALSE)</f>
        <v>#N/A</v>
      </c>
      <c r="D1100" s="142"/>
      <c r="E1100" s="94" t="e">
        <f>VLOOKUP(B1100,MODALIDADE_1!A:E,5,FALSE)</f>
        <v>#N/A</v>
      </c>
      <c r="F1100" s="95" t="e">
        <f>VLOOKUP(B1100,MODALIDADE_1!A:C,3,FALSE)</f>
        <v>#N/A</v>
      </c>
      <c r="G1100" s="142" t="e">
        <f>VLOOKUP(B1100,MODALIDADE_1!A:G,4,FALSE)</f>
        <v>#N/A</v>
      </c>
      <c r="H1100" s="142" t="e">
        <f>VLOOKUP(B1100,MODALIDADE_1!A:G,6,FALSE)</f>
        <v>#N/A</v>
      </c>
      <c r="I1100" s="142" t="e">
        <f>VLOOKUP(B1100,MODALIDADE_1!A:G,7,FALSE)</f>
        <v>#N/A</v>
      </c>
      <c r="J1100" s="106" t="e">
        <f>VLOOKUP(Tabela410[[#This Row],[Proposta de Referência]],SIMP_M1!A:K,9,FALSE)</f>
        <v>#VALUE!</v>
      </c>
      <c r="K1100" s="106" t="e">
        <f>VLOOKUP(Tabela410[[#This Row],[Proposta de Referência]],SIMP_M1!A:K,8,FALSE)</f>
        <v>#VALUE!</v>
      </c>
      <c r="L1100" s="107" t="e">
        <f t="shared" si="72"/>
        <v>#VALUE!</v>
      </c>
      <c r="M1100" s="107" t="e">
        <f t="shared" si="73"/>
        <v>#VALUE!</v>
      </c>
      <c r="N1100" s="142" t="e">
        <f t="shared" si="74"/>
        <v>#VALUE!</v>
      </c>
      <c r="O1100" s="142" t="e">
        <f t="shared" si="75"/>
        <v>#N/A</v>
      </c>
      <c r="P1100" s="24" t="str">
        <f>IFERROR(VLOOKUP(O1100,HOSPITAIS_COM_DIVIDAS!A:E,5,FALSE),"")</f>
        <v/>
      </c>
    </row>
    <row r="1101" spans="1:16" x14ac:dyDescent="0.25">
      <c r="A1101" s="52" t="e">
        <f>Tabela410[[#This Row],[Status da Proposta]]</f>
        <v>#VALUE!</v>
      </c>
      <c r="B1101" s="143">
        <f>MODALIDADE_1!A1101</f>
        <v>0</v>
      </c>
      <c r="C1101" s="142" t="e">
        <f>VLOOKUP(B1101,MODALIDADE_1!A:B,2,FALSE)</f>
        <v>#N/A</v>
      </c>
      <c r="D1101" s="142"/>
      <c r="E1101" s="94" t="e">
        <f>VLOOKUP(B1101,MODALIDADE_1!A:E,5,FALSE)</f>
        <v>#N/A</v>
      </c>
      <c r="F1101" s="95" t="e">
        <f>VLOOKUP(B1101,MODALIDADE_1!A:C,3,FALSE)</f>
        <v>#N/A</v>
      </c>
      <c r="G1101" s="142" t="e">
        <f>VLOOKUP(B1101,MODALIDADE_1!A:G,4,FALSE)</f>
        <v>#N/A</v>
      </c>
      <c r="H1101" s="142" t="e">
        <f>VLOOKUP(B1101,MODALIDADE_1!A:G,6,FALSE)</f>
        <v>#N/A</v>
      </c>
      <c r="I1101" s="142" t="e">
        <f>VLOOKUP(B1101,MODALIDADE_1!A:G,7,FALSE)</f>
        <v>#N/A</v>
      </c>
      <c r="J1101" s="106" t="e">
        <f>VLOOKUP(Tabela410[[#This Row],[Proposta de Referência]],SIMP_M1!A:K,9,FALSE)</f>
        <v>#VALUE!</v>
      </c>
      <c r="K1101" s="106" t="e">
        <f>VLOOKUP(Tabela410[[#This Row],[Proposta de Referência]],SIMP_M1!A:K,8,FALSE)</f>
        <v>#VALUE!</v>
      </c>
      <c r="L1101" s="107" t="e">
        <f t="shared" si="72"/>
        <v>#VALUE!</v>
      </c>
      <c r="M1101" s="107" t="e">
        <f t="shared" si="73"/>
        <v>#VALUE!</v>
      </c>
      <c r="N1101" s="142" t="e">
        <f t="shared" si="74"/>
        <v>#VALUE!</v>
      </c>
      <c r="O1101" s="142" t="e">
        <f t="shared" si="75"/>
        <v>#N/A</v>
      </c>
      <c r="P1101" s="24" t="str">
        <f>IFERROR(VLOOKUP(O1101,HOSPITAIS_COM_DIVIDAS!A:E,5,FALSE),"")</f>
        <v/>
      </c>
    </row>
    <row r="1102" spans="1:16" x14ac:dyDescent="0.25">
      <c r="A1102" s="52" t="e">
        <f>Tabela410[[#This Row],[Status da Proposta]]</f>
        <v>#VALUE!</v>
      </c>
      <c r="B1102" s="143">
        <f>MODALIDADE_1!A1102</f>
        <v>0</v>
      </c>
      <c r="C1102" s="142" t="e">
        <f>VLOOKUP(B1102,MODALIDADE_1!A:B,2,FALSE)</f>
        <v>#N/A</v>
      </c>
      <c r="D1102" s="142"/>
      <c r="E1102" s="94" t="e">
        <f>VLOOKUP(B1102,MODALIDADE_1!A:E,5,FALSE)</f>
        <v>#N/A</v>
      </c>
      <c r="F1102" s="95" t="e">
        <f>VLOOKUP(B1102,MODALIDADE_1!A:C,3,FALSE)</f>
        <v>#N/A</v>
      </c>
      <c r="G1102" s="142" t="e">
        <f>VLOOKUP(B1102,MODALIDADE_1!A:G,4,FALSE)</f>
        <v>#N/A</v>
      </c>
      <c r="H1102" s="142" t="e">
        <f>VLOOKUP(B1102,MODALIDADE_1!A:G,6,FALSE)</f>
        <v>#N/A</v>
      </c>
      <c r="I1102" s="142" t="e">
        <f>VLOOKUP(B1102,MODALIDADE_1!A:G,7,FALSE)</f>
        <v>#N/A</v>
      </c>
      <c r="J1102" s="106" t="e">
        <f>VLOOKUP(Tabela410[[#This Row],[Proposta de Referência]],SIMP_M1!A:K,9,FALSE)</f>
        <v>#VALUE!</v>
      </c>
      <c r="K1102" s="106" t="e">
        <f>VLOOKUP(Tabela410[[#This Row],[Proposta de Referência]],SIMP_M1!A:K,8,FALSE)</f>
        <v>#VALUE!</v>
      </c>
      <c r="L1102" s="107" t="e">
        <f t="shared" si="72"/>
        <v>#VALUE!</v>
      </c>
      <c r="M1102" s="107" t="e">
        <f t="shared" si="73"/>
        <v>#VALUE!</v>
      </c>
      <c r="N1102" s="142" t="e">
        <f t="shared" si="74"/>
        <v>#VALUE!</v>
      </c>
      <c r="O1102" s="142" t="e">
        <f t="shared" si="75"/>
        <v>#N/A</v>
      </c>
      <c r="P1102" s="24" t="str">
        <f>IFERROR(VLOOKUP(O1102,HOSPITAIS_COM_DIVIDAS!A:E,5,FALSE),"")</f>
        <v/>
      </c>
    </row>
    <row r="1103" spans="1:16" x14ac:dyDescent="0.25">
      <c r="A1103" s="52" t="e">
        <f>Tabela410[[#This Row],[Status da Proposta]]</f>
        <v>#VALUE!</v>
      </c>
      <c r="B1103" s="143">
        <f>MODALIDADE_1!A1103</f>
        <v>0</v>
      </c>
      <c r="C1103" s="142" t="e">
        <f>VLOOKUP(B1103,MODALIDADE_1!A:B,2,FALSE)</f>
        <v>#N/A</v>
      </c>
      <c r="D1103" s="142"/>
      <c r="E1103" s="94" t="e">
        <f>VLOOKUP(B1103,MODALIDADE_1!A:E,5,FALSE)</f>
        <v>#N/A</v>
      </c>
      <c r="F1103" s="95" t="e">
        <f>VLOOKUP(B1103,MODALIDADE_1!A:C,3,FALSE)</f>
        <v>#N/A</v>
      </c>
      <c r="G1103" s="142" t="e">
        <f>VLOOKUP(B1103,MODALIDADE_1!A:G,4,FALSE)</f>
        <v>#N/A</v>
      </c>
      <c r="H1103" s="142" t="e">
        <f>VLOOKUP(B1103,MODALIDADE_1!A:G,6,FALSE)</f>
        <v>#N/A</v>
      </c>
      <c r="I1103" s="142" t="e">
        <f>VLOOKUP(B1103,MODALIDADE_1!A:G,7,FALSE)</f>
        <v>#N/A</v>
      </c>
      <c r="J1103" s="106" t="e">
        <f>VLOOKUP(Tabela410[[#This Row],[Proposta de Referência]],SIMP_M1!A:K,9,FALSE)</f>
        <v>#VALUE!</v>
      </c>
      <c r="K1103" s="106" t="e">
        <f>VLOOKUP(Tabela410[[#This Row],[Proposta de Referência]],SIMP_M1!A:K,8,FALSE)</f>
        <v>#VALUE!</v>
      </c>
      <c r="L1103" s="107" t="e">
        <f t="shared" si="72"/>
        <v>#VALUE!</v>
      </c>
      <c r="M1103" s="107" t="e">
        <f t="shared" si="73"/>
        <v>#VALUE!</v>
      </c>
      <c r="N1103" s="142" t="e">
        <f t="shared" si="74"/>
        <v>#VALUE!</v>
      </c>
      <c r="O1103" s="142" t="e">
        <f t="shared" si="75"/>
        <v>#N/A</v>
      </c>
      <c r="P1103" s="24" t="str">
        <f>IFERROR(VLOOKUP(O1103,HOSPITAIS_COM_DIVIDAS!A:E,5,FALSE),"")</f>
        <v/>
      </c>
    </row>
    <row r="1104" spans="1:16" x14ac:dyDescent="0.25">
      <c r="A1104" s="52" t="e">
        <f>Tabela410[[#This Row],[Status da Proposta]]</f>
        <v>#VALUE!</v>
      </c>
      <c r="B1104" s="143">
        <f>MODALIDADE_1!A1104</f>
        <v>0</v>
      </c>
      <c r="C1104" s="142" t="e">
        <f>VLOOKUP(B1104,MODALIDADE_1!A:B,2,FALSE)</f>
        <v>#N/A</v>
      </c>
      <c r="D1104" s="142"/>
      <c r="E1104" s="94" t="e">
        <f>VLOOKUP(B1104,MODALIDADE_1!A:E,5,FALSE)</f>
        <v>#N/A</v>
      </c>
      <c r="F1104" s="95" t="e">
        <f>VLOOKUP(B1104,MODALIDADE_1!A:C,3,FALSE)</f>
        <v>#N/A</v>
      </c>
      <c r="G1104" s="142" t="e">
        <f>VLOOKUP(B1104,MODALIDADE_1!A:G,4,FALSE)</f>
        <v>#N/A</v>
      </c>
      <c r="H1104" s="142" t="e">
        <f>VLOOKUP(B1104,MODALIDADE_1!A:G,6,FALSE)</f>
        <v>#N/A</v>
      </c>
      <c r="I1104" s="142" t="e">
        <f>VLOOKUP(B1104,MODALIDADE_1!A:G,7,FALSE)</f>
        <v>#N/A</v>
      </c>
      <c r="J1104" s="106" t="e">
        <f>VLOOKUP(Tabela410[[#This Row],[Proposta de Referência]],SIMP_M1!A:K,9,FALSE)</f>
        <v>#VALUE!</v>
      </c>
      <c r="K1104" s="106" t="e">
        <f>VLOOKUP(Tabela410[[#This Row],[Proposta de Referência]],SIMP_M1!A:K,8,FALSE)</f>
        <v>#VALUE!</v>
      </c>
      <c r="L1104" s="107" t="e">
        <f t="shared" si="72"/>
        <v>#VALUE!</v>
      </c>
      <c r="M1104" s="107" t="e">
        <f t="shared" si="73"/>
        <v>#VALUE!</v>
      </c>
      <c r="N1104" s="142" t="e">
        <f t="shared" si="74"/>
        <v>#VALUE!</v>
      </c>
      <c r="O1104" s="142" t="e">
        <f t="shared" si="75"/>
        <v>#N/A</v>
      </c>
      <c r="P1104" s="24" t="str">
        <f>IFERROR(VLOOKUP(O1104,HOSPITAIS_COM_DIVIDAS!A:E,5,FALSE),"")</f>
        <v/>
      </c>
    </row>
    <row r="1105" spans="1:16" x14ac:dyDescent="0.25">
      <c r="A1105" s="52" t="e">
        <f>Tabela410[[#This Row],[Status da Proposta]]</f>
        <v>#VALUE!</v>
      </c>
      <c r="B1105" s="143">
        <f>MODALIDADE_1!A1105</f>
        <v>0</v>
      </c>
      <c r="C1105" s="142" t="e">
        <f>VLOOKUP(B1105,MODALIDADE_1!A:B,2,FALSE)</f>
        <v>#N/A</v>
      </c>
      <c r="D1105" s="142"/>
      <c r="E1105" s="94" t="e">
        <f>VLOOKUP(B1105,MODALIDADE_1!A:E,5,FALSE)</f>
        <v>#N/A</v>
      </c>
      <c r="F1105" s="95" t="e">
        <f>VLOOKUP(B1105,MODALIDADE_1!A:C,3,FALSE)</f>
        <v>#N/A</v>
      </c>
      <c r="G1105" s="142" t="e">
        <f>VLOOKUP(B1105,MODALIDADE_1!A:G,4,FALSE)</f>
        <v>#N/A</v>
      </c>
      <c r="H1105" s="142" t="e">
        <f>VLOOKUP(B1105,MODALIDADE_1!A:G,6,FALSE)</f>
        <v>#N/A</v>
      </c>
      <c r="I1105" s="142" t="e">
        <f>VLOOKUP(B1105,MODALIDADE_1!A:G,7,FALSE)</f>
        <v>#N/A</v>
      </c>
      <c r="J1105" s="106" t="e">
        <f>VLOOKUP(Tabela410[[#This Row],[Proposta de Referência]],SIMP_M1!A:K,9,FALSE)</f>
        <v>#VALUE!</v>
      </c>
      <c r="K1105" s="106" t="e">
        <f>VLOOKUP(Tabela410[[#This Row],[Proposta de Referência]],SIMP_M1!A:K,8,FALSE)</f>
        <v>#VALUE!</v>
      </c>
      <c r="L1105" s="107" t="e">
        <f t="shared" si="72"/>
        <v>#VALUE!</v>
      </c>
      <c r="M1105" s="107" t="e">
        <f t="shared" si="73"/>
        <v>#VALUE!</v>
      </c>
      <c r="N1105" s="142" t="e">
        <f t="shared" si="74"/>
        <v>#VALUE!</v>
      </c>
      <c r="O1105" s="142" t="e">
        <f t="shared" si="75"/>
        <v>#N/A</v>
      </c>
      <c r="P1105" s="24" t="str">
        <f>IFERROR(VLOOKUP(O1105,HOSPITAIS_COM_DIVIDAS!A:E,5,FALSE),"")</f>
        <v/>
      </c>
    </row>
    <row r="1106" spans="1:16" x14ac:dyDescent="0.25">
      <c r="A1106" s="52" t="e">
        <f>Tabela410[[#This Row],[Status da Proposta]]</f>
        <v>#VALUE!</v>
      </c>
      <c r="B1106" s="143">
        <f>MODALIDADE_1!A1106</f>
        <v>0</v>
      </c>
      <c r="C1106" s="142" t="e">
        <f>VLOOKUP(B1106,MODALIDADE_1!A:B,2,FALSE)</f>
        <v>#N/A</v>
      </c>
      <c r="D1106" s="142"/>
      <c r="E1106" s="94" t="e">
        <f>VLOOKUP(B1106,MODALIDADE_1!A:E,5,FALSE)</f>
        <v>#N/A</v>
      </c>
      <c r="F1106" s="95" t="e">
        <f>VLOOKUP(B1106,MODALIDADE_1!A:C,3,FALSE)</f>
        <v>#N/A</v>
      </c>
      <c r="G1106" s="142" t="e">
        <f>VLOOKUP(B1106,MODALIDADE_1!A:G,4,FALSE)</f>
        <v>#N/A</v>
      </c>
      <c r="H1106" s="142" t="e">
        <f>VLOOKUP(B1106,MODALIDADE_1!A:G,6,FALSE)</f>
        <v>#N/A</v>
      </c>
      <c r="I1106" s="142" t="e">
        <f>VLOOKUP(B1106,MODALIDADE_1!A:G,7,FALSE)</f>
        <v>#N/A</v>
      </c>
      <c r="J1106" s="106" t="e">
        <f>VLOOKUP(Tabela410[[#This Row],[Proposta de Referência]],SIMP_M1!A:K,9,FALSE)</f>
        <v>#VALUE!</v>
      </c>
      <c r="K1106" s="106" t="e">
        <f>VLOOKUP(Tabela410[[#This Row],[Proposta de Referência]],SIMP_M1!A:K,8,FALSE)</f>
        <v>#VALUE!</v>
      </c>
      <c r="L1106" s="107" t="e">
        <f t="shared" si="72"/>
        <v>#VALUE!</v>
      </c>
      <c r="M1106" s="107" t="e">
        <f t="shared" si="73"/>
        <v>#VALUE!</v>
      </c>
      <c r="N1106" s="142" t="e">
        <f t="shared" si="74"/>
        <v>#VALUE!</v>
      </c>
      <c r="O1106" s="142" t="e">
        <f t="shared" si="75"/>
        <v>#N/A</v>
      </c>
      <c r="P1106" s="24" t="str">
        <f>IFERROR(VLOOKUP(O1106,HOSPITAIS_COM_DIVIDAS!A:E,5,FALSE),"")</f>
        <v/>
      </c>
    </row>
    <row r="1107" spans="1:16" x14ac:dyDescent="0.25">
      <c r="A1107" s="52" t="e">
        <f>Tabela410[[#This Row],[Status da Proposta]]</f>
        <v>#VALUE!</v>
      </c>
      <c r="B1107" s="143">
        <f>MODALIDADE_1!A1107</f>
        <v>0</v>
      </c>
      <c r="C1107" s="142" t="e">
        <f>VLOOKUP(B1107,MODALIDADE_1!A:B,2,FALSE)</f>
        <v>#N/A</v>
      </c>
      <c r="D1107" s="142"/>
      <c r="E1107" s="94" t="e">
        <f>VLOOKUP(B1107,MODALIDADE_1!A:E,5,FALSE)</f>
        <v>#N/A</v>
      </c>
      <c r="F1107" s="95" t="e">
        <f>VLOOKUP(B1107,MODALIDADE_1!A:C,3,FALSE)</f>
        <v>#N/A</v>
      </c>
      <c r="G1107" s="142" t="e">
        <f>VLOOKUP(B1107,MODALIDADE_1!A:G,4,FALSE)</f>
        <v>#N/A</v>
      </c>
      <c r="H1107" s="142" t="e">
        <f>VLOOKUP(B1107,MODALIDADE_1!A:G,6,FALSE)</f>
        <v>#N/A</v>
      </c>
      <c r="I1107" s="142" t="e">
        <f>VLOOKUP(B1107,MODALIDADE_1!A:G,7,FALSE)</f>
        <v>#N/A</v>
      </c>
      <c r="J1107" s="106" t="e">
        <f>VLOOKUP(Tabela410[[#This Row],[Proposta de Referência]],SIMP_M1!A:K,9,FALSE)</f>
        <v>#VALUE!</v>
      </c>
      <c r="K1107" s="106" t="e">
        <f>VLOOKUP(Tabela410[[#This Row],[Proposta de Referência]],SIMP_M1!A:K,8,FALSE)</f>
        <v>#VALUE!</v>
      </c>
      <c r="L1107" s="107" t="e">
        <f t="shared" si="72"/>
        <v>#VALUE!</v>
      </c>
      <c r="M1107" s="107" t="e">
        <f t="shared" si="73"/>
        <v>#VALUE!</v>
      </c>
      <c r="N1107" s="142" t="e">
        <f t="shared" si="74"/>
        <v>#VALUE!</v>
      </c>
      <c r="O1107" s="142" t="e">
        <f t="shared" si="75"/>
        <v>#N/A</v>
      </c>
      <c r="P1107" s="24" t="str">
        <f>IFERROR(VLOOKUP(O1107,HOSPITAIS_COM_DIVIDAS!A:E,5,FALSE),"")</f>
        <v/>
      </c>
    </row>
    <row r="1108" spans="1:16" x14ac:dyDescent="0.25">
      <c r="A1108" s="52" t="e">
        <f>Tabela410[[#This Row],[Status da Proposta]]</f>
        <v>#VALUE!</v>
      </c>
      <c r="B1108" s="143">
        <f>MODALIDADE_1!A1108</f>
        <v>0</v>
      </c>
      <c r="C1108" s="142" t="e">
        <f>VLOOKUP(B1108,MODALIDADE_1!A:B,2,FALSE)</f>
        <v>#N/A</v>
      </c>
      <c r="D1108" s="142"/>
      <c r="E1108" s="94" t="e">
        <f>VLOOKUP(B1108,MODALIDADE_1!A:E,5,FALSE)</f>
        <v>#N/A</v>
      </c>
      <c r="F1108" s="95" t="e">
        <f>VLOOKUP(B1108,MODALIDADE_1!A:C,3,FALSE)</f>
        <v>#N/A</v>
      </c>
      <c r="G1108" s="142" t="e">
        <f>VLOOKUP(B1108,MODALIDADE_1!A:G,4,FALSE)</f>
        <v>#N/A</v>
      </c>
      <c r="H1108" s="142" t="e">
        <f>VLOOKUP(B1108,MODALIDADE_1!A:G,6,FALSE)</f>
        <v>#N/A</v>
      </c>
      <c r="I1108" s="142" t="e">
        <f>VLOOKUP(B1108,MODALIDADE_1!A:G,7,FALSE)</f>
        <v>#N/A</v>
      </c>
      <c r="J1108" s="106" t="e">
        <f>VLOOKUP(Tabela410[[#This Row],[Proposta de Referência]],SIMP_M1!A:K,9,FALSE)</f>
        <v>#VALUE!</v>
      </c>
      <c r="K1108" s="106" t="e">
        <f>VLOOKUP(Tabela410[[#This Row],[Proposta de Referência]],SIMP_M1!A:K,8,FALSE)</f>
        <v>#VALUE!</v>
      </c>
      <c r="L1108" s="107" t="e">
        <f t="shared" si="72"/>
        <v>#VALUE!</v>
      </c>
      <c r="M1108" s="107" t="e">
        <f t="shared" si="73"/>
        <v>#VALUE!</v>
      </c>
      <c r="N1108" s="142" t="e">
        <f t="shared" si="74"/>
        <v>#VALUE!</v>
      </c>
      <c r="O1108" s="142" t="e">
        <f t="shared" si="75"/>
        <v>#N/A</v>
      </c>
      <c r="P1108" s="24" t="str">
        <f>IFERROR(VLOOKUP(O1108,HOSPITAIS_COM_DIVIDAS!A:E,5,FALSE),"")</f>
        <v/>
      </c>
    </row>
    <row r="1109" spans="1:16" x14ac:dyDescent="0.25">
      <c r="A1109" s="52" t="e">
        <f>Tabela410[[#This Row],[Status da Proposta]]</f>
        <v>#VALUE!</v>
      </c>
      <c r="B1109" s="143">
        <f>MODALIDADE_1!A1109</f>
        <v>0</v>
      </c>
      <c r="C1109" s="142" t="e">
        <f>VLOOKUP(B1109,MODALIDADE_1!A:B,2,FALSE)</f>
        <v>#N/A</v>
      </c>
      <c r="D1109" s="142"/>
      <c r="E1109" s="94" t="e">
        <f>VLOOKUP(B1109,MODALIDADE_1!A:E,5,FALSE)</f>
        <v>#N/A</v>
      </c>
      <c r="F1109" s="95" t="e">
        <f>VLOOKUP(B1109,MODALIDADE_1!A:C,3,FALSE)</f>
        <v>#N/A</v>
      </c>
      <c r="G1109" s="142" t="e">
        <f>VLOOKUP(B1109,MODALIDADE_1!A:G,4,FALSE)</f>
        <v>#N/A</v>
      </c>
      <c r="H1109" s="142" t="e">
        <f>VLOOKUP(B1109,MODALIDADE_1!A:G,6,FALSE)</f>
        <v>#N/A</v>
      </c>
      <c r="I1109" s="142" t="e">
        <f>VLOOKUP(B1109,MODALIDADE_1!A:G,7,FALSE)</f>
        <v>#N/A</v>
      </c>
      <c r="J1109" s="106" t="e">
        <f>VLOOKUP(Tabela410[[#This Row],[Proposta de Referência]],SIMP_M1!A:K,9,FALSE)</f>
        <v>#VALUE!</v>
      </c>
      <c r="K1109" s="106" t="e">
        <f>VLOOKUP(Tabela410[[#This Row],[Proposta de Referência]],SIMP_M1!A:K,8,FALSE)</f>
        <v>#VALUE!</v>
      </c>
      <c r="L1109" s="107" t="e">
        <f t="shared" si="72"/>
        <v>#VALUE!</v>
      </c>
      <c r="M1109" s="107" t="e">
        <f t="shared" si="73"/>
        <v>#VALUE!</v>
      </c>
      <c r="N1109" s="142" t="e">
        <f t="shared" si="74"/>
        <v>#VALUE!</v>
      </c>
      <c r="O1109" s="142" t="e">
        <f t="shared" si="75"/>
        <v>#N/A</v>
      </c>
      <c r="P1109" s="24" t="str">
        <f>IFERROR(VLOOKUP(O1109,HOSPITAIS_COM_DIVIDAS!A:E,5,FALSE),"")</f>
        <v/>
      </c>
    </row>
    <row r="1110" spans="1:16" x14ac:dyDescent="0.25">
      <c r="A1110" s="52" t="e">
        <f>Tabela410[[#This Row],[Status da Proposta]]</f>
        <v>#VALUE!</v>
      </c>
      <c r="B1110" s="143">
        <f>MODALIDADE_1!A1110</f>
        <v>0</v>
      </c>
      <c r="C1110" s="142" t="e">
        <f>VLOOKUP(B1110,MODALIDADE_1!A:B,2,FALSE)</f>
        <v>#N/A</v>
      </c>
      <c r="D1110" s="142"/>
      <c r="E1110" s="94" t="e">
        <f>VLOOKUP(B1110,MODALIDADE_1!A:E,5,FALSE)</f>
        <v>#N/A</v>
      </c>
      <c r="F1110" s="95" t="e">
        <f>VLOOKUP(B1110,MODALIDADE_1!A:C,3,FALSE)</f>
        <v>#N/A</v>
      </c>
      <c r="G1110" s="142" t="e">
        <f>VLOOKUP(B1110,MODALIDADE_1!A:G,4,FALSE)</f>
        <v>#N/A</v>
      </c>
      <c r="H1110" s="142" t="e">
        <f>VLOOKUP(B1110,MODALIDADE_1!A:G,6,FALSE)</f>
        <v>#N/A</v>
      </c>
      <c r="I1110" s="142" t="e">
        <f>VLOOKUP(B1110,MODALIDADE_1!A:G,7,FALSE)</f>
        <v>#N/A</v>
      </c>
      <c r="J1110" s="106" t="e">
        <f>VLOOKUP(Tabela410[[#This Row],[Proposta de Referência]],SIMP_M1!A:K,9,FALSE)</f>
        <v>#VALUE!</v>
      </c>
      <c r="K1110" s="106" t="e">
        <f>VLOOKUP(Tabela410[[#This Row],[Proposta de Referência]],SIMP_M1!A:K,8,FALSE)</f>
        <v>#VALUE!</v>
      </c>
      <c r="L1110" s="107" t="e">
        <f t="shared" si="72"/>
        <v>#VALUE!</v>
      </c>
      <c r="M1110" s="107" t="e">
        <f t="shared" si="73"/>
        <v>#VALUE!</v>
      </c>
      <c r="N1110" s="142" t="e">
        <f t="shared" si="74"/>
        <v>#VALUE!</v>
      </c>
      <c r="O1110" s="142" t="e">
        <f t="shared" si="75"/>
        <v>#N/A</v>
      </c>
      <c r="P1110" s="24" t="str">
        <f>IFERROR(VLOOKUP(O1110,HOSPITAIS_COM_DIVIDAS!A:E,5,FALSE),"")</f>
        <v/>
      </c>
    </row>
    <row r="1111" spans="1:16" x14ac:dyDescent="0.25">
      <c r="A1111" s="52" t="e">
        <f>Tabela410[[#This Row],[Status da Proposta]]</f>
        <v>#VALUE!</v>
      </c>
      <c r="B1111" s="143">
        <f>MODALIDADE_1!A1111</f>
        <v>0</v>
      </c>
      <c r="C1111" s="142" t="e">
        <f>VLOOKUP(B1111,MODALIDADE_1!A:B,2,FALSE)</f>
        <v>#N/A</v>
      </c>
      <c r="D1111" s="142"/>
      <c r="E1111" s="94" t="e">
        <f>VLOOKUP(B1111,MODALIDADE_1!A:E,5,FALSE)</f>
        <v>#N/A</v>
      </c>
      <c r="F1111" s="95" t="e">
        <f>VLOOKUP(B1111,MODALIDADE_1!A:C,3,FALSE)</f>
        <v>#N/A</v>
      </c>
      <c r="G1111" s="142" t="e">
        <f>VLOOKUP(B1111,MODALIDADE_1!A:G,4,FALSE)</f>
        <v>#N/A</v>
      </c>
      <c r="H1111" s="142" t="e">
        <f>VLOOKUP(B1111,MODALIDADE_1!A:G,6,FALSE)</f>
        <v>#N/A</v>
      </c>
      <c r="I1111" s="142" t="e">
        <f>VLOOKUP(B1111,MODALIDADE_1!A:G,7,FALSE)</f>
        <v>#N/A</v>
      </c>
      <c r="J1111" s="106" t="e">
        <f>VLOOKUP(Tabela410[[#This Row],[Proposta de Referência]],SIMP_M1!A:K,9,FALSE)</f>
        <v>#VALUE!</v>
      </c>
      <c r="K1111" s="106" t="e">
        <f>VLOOKUP(Tabela410[[#This Row],[Proposta de Referência]],SIMP_M1!A:K,8,FALSE)</f>
        <v>#VALUE!</v>
      </c>
      <c r="L1111" s="107" t="e">
        <f t="shared" si="72"/>
        <v>#VALUE!</v>
      </c>
      <c r="M1111" s="107" t="e">
        <f t="shared" si="73"/>
        <v>#VALUE!</v>
      </c>
      <c r="N1111" s="142" t="e">
        <f t="shared" si="74"/>
        <v>#VALUE!</v>
      </c>
      <c r="O1111" s="142" t="e">
        <f t="shared" si="75"/>
        <v>#N/A</v>
      </c>
      <c r="P1111" s="24" t="str">
        <f>IFERROR(VLOOKUP(O1111,HOSPITAIS_COM_DIVIDAS!A:E,5,FALSE),"")</f>
        <v/>
      </c>
    </row>
    <row r="1112" spans="1:16" x14ac:dyDescent="0.25">
      <c r="A1112" s="52" t="e">
        <f>Tabela410[[#This Row],[Status da Proposta]]</f>
        <v>#VALUE!</v>
      </c>
      <c r="B1112" s="143">
        <f>MODALIDADE_1!A1112</f>
        <v>0</v>
      </c>
      <c r="C1112" s="142" t="e">
        <f>VLOOKUP(B1112,MODALIDADE_1!A:B,2,FALSE)</f>
        <v>#N/A</v>
      </c>
      <c r="D1112" s="142"/>
      <c r="E1112" s="94" t="e">
        <f>VLOOKUP(B1112,MODALIDADE_1!A:E,5,FALSE)</f>
        <v>#N/A</v>
      </c>
      <c r="F1112" s="95" t="e">
        <f>VLOOKUP(B1112,MODALIDADE_1!A:C,3,FALSE)</f>
        <v>#N/A</v>
      </c>
      <c r="G1112" s="142" t="e">
        <f>VLOOKUP(B1112,MODALIDADE_1!A:G,4,FALSE)</f>
        <v>#N/A</v>
      </c>
      <c r="H1112" s="142" t="e">
        <f>VLOOKUP(B1112,MODALIDADE_1!A:G,6,FALSE)</f>
        <v>#N/A</v>
      </c>
      <c r="I1112" s="142" t="e">
        <f>VLOOKUP(B1112,MODALIDADE_1!A:G,7,FALSE)</f>
        <v>#N/A</v>
      </c>
      <c r="J1112" s="106" t="e">
        <f>VLOOKUP(Tabela410[[#This Row],[Proposta de Referência]],SIMP_M1!A:K,9,FALSE)</f>
        <v>#VALUE!</v>
      </c>
      <c r="K1112" s="106" t="e">
        <f>VLOOKUP(Tabela410[[#This Row],[Proposta de Referência]],SIMP_M1!A:K,8,FALSE)</f>
        <v>#VALUE!</v>
      </c>
      <c r="L1112" s="107" t="e">
        <f t="shared" si="72"/>
        <v>#VALUE!</v>
      </c>
      <c r="M1112" s="107" t="e">
        <f t="shared" si="73"/>
        <v>#VALUE!</v>
      </c>
      <c r="N1112" s="142" t="e">
        <f t="shared" si="74"/>
        <v>#VALUE!</v>
      </c>
      <c r="O1112" s="142" t="e">
        <f t="shared" si="75"/>
        <v>#N/A</v>
      </c>
      <c r="P1112" s="24" t="str">
        <f>IFERROR(VLOOKUP(O1112,HOSPITAIS_COM_DIVIDAS!A:E,5,FALSE),"")</f>
        <v/>
      </c>
    </row>
    <row r="1113" spans="1:16" x14ac:dyDescent="0.25">
      <c r="A1113" s="52" t="e">
        <f>Tabela410[[#This Row],[Status da Proposta]]</f>
        <v>#VALUE!</v>
      </c>
      <c r="B1113" s="143">
        <f>MODALIDADE_1!A1113</f>
        <v>0</v>
      </c>
      <c r="C1113" s="142" t="e">
        <f>VLOOKUP(B1113,MODALIDADE_1!A:B,2,FALSE)</f>
        <v>#N/A</v>
      </c>
      <c r="D1113" s="142"/>
      <c r="E1113" s="94" t="e">
        <f>VLOOKUP(B1113,MODALIDADE_1!A:E,5,FALSE)</f>
        <v>#N/A</v>
      </c>
      <c r="F1113" s="95" t="e">
        <f>VLOOKUP(B1113,MODALIDADE_1!A:C,3,FALSE)</f>
        <v>#N/A</v>
      </c>
      <c r="G1113" s="142" t="e">
        <f>VLOOKUP(B1113,MODALIDADE_1!A:G,4,FALSE)</f>
        <v>#N/A</v>
      </c>
      <c r="H1113" s="142" t="e">
        <f>VLOOKUP(B1113,MODALIDADE_1!A:G,6,FALSE)</f>
        <v>#N/A</v>
      </c>
      <c r="I1113" s="142" t="e">
        <f>VLOOKUP(B1113,MODALIDADE_1!A:G,7,FALSE)</f>
        <v>#N/A</v>
      </c>
      <c r="J1113" s="106" t="e">
        <f>VLOOKUP(Tabela410[[#This Row],[Proposta de Referência]],SIMP_M1!A:K,9,FALSE)</f>
        <v>#VALUE!</v>
      </c>
      <c r="K1113" s="106" t="e">
        <f>VLOOKUP(Tabela410[[#This Row],[Proposta de Referência]],SIMP_M1!A:K,8,FALSE)</f>
        <v>#VALUE!</v>
      </c>
      <c r="L1113" s="107" t="e">
        <f t="shared" si="72"/>
        <v>#VALUE!</v>
      </c>
      <c r="M1113" s="107" t="e">
        <f t="shared" si="73"/>
        <v>#VALUE!</v>
      </c>
      <c r="N1113" s="142" t="e">
        <f t="shared" si="74"/>
        <v>#VALUE!</v>
      </c>
      <c r="O1113" s="142" t="e">
        <f t="shared" si="75"/>
        <v>#N/A</v>
      </c>
      <c r="P1113" s="24" t="str">
        <f>IFERROR(VLOOKUP(O1113,HOSPITAIS_COM_DIVIDAS!A:E,5,FALSE),"")</f>
        <v/>
      </c>
    </row>
    <row r="1114" spans="1:16" x14ac:dyDescent="0.25">
      <c r="A1114" s="52" t="e">
        <f>Tabela410[[#This Row],[Status da Proposta]]</f>
        <v>#VALUE!</v>
      </c>
      <c r="B1114" s="143">
        <f>MODALIDADE_1!A1114</f>
        <v>0</v>
      </c>
      <c r="C1114" s="142" t="e">
        <f>VLOOKUP(B1114,MODALIDADE_1!A:B,2,FALSE)</f>
        <v>#N/A</v>
      </c>
      <c r="D1114" s="142"/>
      <c r="E1114" s="94" t="e">
        <f>VLOOKUP(B1114,MODALIDADE_1!A:E,5,FALSE)</f>
        <v>#N/A</v>
      </c>
      <c r="F1114" s="95" t="e">
        <f>VLOOKUP(B1114,MODALIDADE_1!A:C,3,FALSE)</f>
        <v>#N/A</v>
      </c>
      <c r="G1114" s="142" t="e">
        <f>VLOOKUP(B1114,MODALIDADE_1!A:G,4,FALSE)</f>
        <v>#N/A</v>
      </c>
      <c r="H1114" s="142" t="e">
        <f>VLOOKUP(B1114,MODALIDADE_1!A:G,6,FALSE)</f>
        <v>#N/A</v>
      </c>
      <c r="I1114" s="142" t="e">
        <f>VLOOKUP(B1114,MODALIDADE_1!A:G,7,FALSE)</f>
        <v>#N/A</v>
      </c>
      <c r="J1114" s="106" t="e">
        <f>VLOOKUP(Tabela410[[#This Row],[Proposta de Referência]],SIMP_M1!A:K,9,FALSE)</f>
        <v>#VALUE!</v>
      </c>
      <c r="K1114" s="106" t="e">
        <f>VLOOKUP(Tabela410[[#This Row],[Proposta de Referência]],SIMP_M1!A:K,8,FALSE)</f>
        <v>#VALUE!</v>
      </c>
      <c r="L1114" s="107" t="e">
        <f t="shared" si="72"/>
        <v>#VALUE!</v>
      </c>
      <c r="M1114" s="107" t="e">
        <f t="shared" si="73"/>
        <v>#VALUE!</v>
      </c>
      <c r="N1114" s="142" t="e">
        <f t="shared" si="74"/>
        <v>#VALUE!</v>
      </c>
      <c r="O1114" s="142" t="e">
        <f t="shared" si="75"/>
        <v>#N/A</v>
      </c>
      <c r="P1114" s="24" t="str">
        <f>IFERROR(VLOOKUP(O1114,HOSPITAIS_COM_DIVIDAS!A:E,5,FALSE),"")</f>
        <v/>
      </c>
    </row>
    <row r="1115" spans="1:16" x14ac:dyDescent="0.25">
      <c r="A1115" s="52" t="e">
        <f>Tabela410[[#This Row],[Status da Proposta]]</f>
        <v>#VALUE!</v>
      </c>
      <c r="B1115" s="143">
        <f>MODALIDADE_1!A1115</f>
        <v>0</v>
      </c>
      <c r="C1115" s="142" t="e">
        <f>VLOOKUP(B1115,MODALIDADE_1!A:B,2,FALSE)</f>
        <v>#N/A</v>
      </c>
      <c r="D1115" s="142"/>
      <c r="E1115" s="94" t="e">
        <f>VLOOKUP(B1115,MODALIDADE_1!A:E,5,FALSE)</f>
        <v>#N/A</v>
      </c>
      <c r="F1115" s="95" t="e">
        <f>VLOOKUP(B1115,MODALIDADE_1!A:C,3,FALSE)</f>
        <v>#N/A</v>
      </c>
      <c r="G1115" s="142" t="e">
        <f>VLOOKUP(B1115,MODALIDADE_1!A:G,4,FALSE)</f>
        <v>#N/A</v>
      </c>
      <c r="H1115" s="142" t="e">
        <f>VLOOKUP(B1115,MODALIDADE_1!A:G,6,FALSE)</f>
        <v>#N/A</v>
      </c>
      <c r="I1115" s="142" t="e">
        <f>VLOOKUP(B1115,MODALIDADE_1!A:G,7,FALSE)</f>
        <v>#N/A</v>
      </c>
      <c r="J1115" s="106" t="e">
        <f>VLOOKUP(Tabela410[[#This Row],[Proposta de Referência]],SIMP_M1!A:K,9,FALSE)</f>
        <v>#VALUE!</v>
      </c>
      <c r="K1115" s="106" t="e">
        <f>VLOOKUP(Tabela410[[#This Row],[Proposta de Referência]],SIMP_M1!A:K,8,FALSE)</f>
        <v>#VALUE!</v>
      </c>
      <c r="L1115" s="107" t="e">
        <f t="shared" si="72"/>
        <v>#VALUE!</v>
      </c>
      <c r="M1115" s="107" t="e">
        <f t="shared" si="73"/>
        <v>#VALUE!</v>
      </c>
      <c r="N1115" s="142" t="e">
        <f t="shared" si="74"/>
        <v>#VALUE!</v>
      </c>
      <c r="O1115" s="142" t="e">
        <f t="shared" si="75"/>
        <v>#N/A</v>
      </c>
      <c r="P1115" s="24" t="str">
        <f>IFERROR(VLOOKUP(O1115,HOSPITAIS_COM_DIVIDAS!A:E,5,FALSE),"")</f>
        <v/>
      </c>
    </row>
    <row r="1116" spans="1:16" x14ac:dyDescent="0.25">
      <c r="A1116" s="52" t="e">
        <f>Tabela410[[#This Row],[Status da Proposta]]</f>
        <v>#VALUE!</v>
      </c>
      <c r="B1116" s="143">
        <f>MODALIDADE_1!A1116</f>
        <v>0</v>
      </c>
      <c r="C1116" s="142" t="e">
        <f>VLOOKUP(B1116,MODALIDADE_1!A:B,2,FALSE)</f>
        <v>#N/A</v>
      </c>
      <c r="D1116" s="142"/>
      <c r="E1116" s="94" t="e">
        <f>VLOOKUP(B1116,MODALIDADE_1!A:E,5,FALSE)</f>
        <v>#N/A</v>
      </c>
      <c r="F1116" s="95" t="e">
        <f>VLOOKUP(B1116,MODALIDADE_1!A:C,3,FALSE)</f>
        <v>#N/A</v>
      </c>
      <c r="G1116" s="142" t="e">
        <f>VLOOKUP(B1116,MODALIDADE_1!A:G,4,FALSE)</f>
        <v>#N/A</v>
      </c>
      <c r="H1116" s="142" t="e">
        <f>VLOOKUP(B1116,MODALIDADE_1!A:G,6,FALSE)</f>
        <v>#N/A</v>
      </c>
      <c r="I1116" s="142" t="e">
        <f>VLOOKUP(B1116,MODALIDADE_1!A:G,7,FALSE)</f>
        <v>#N/A</v>
      </c>
      <c r="J1116" s="106" t="e">
        <f>VLOOKUP(Tabela410[[#This Row],[Proposta de Referência]],SIMP_M1!A:K,9,FALSE)</f>
        <v>#VALUE!</v>
      </c>
      <c r="K1116" s="106" t="e">
        <f>VLOOKUP(Tabela410[[#This Row],[Proposta de Referência]],SIMP_M1!A:K,8,FALSE)</f>
        <v>#VALUE!</v>
      </c>
      <c r="L1116" s="107" t="e">
        <f t="shared" si="72"/>
        <v>#VALUE!</v>
      </c>
      <c r="M1116" s="107" t="e">
        <f t="shared" si="73"/>
        <v>#VALUE!</v>
      </c>
      <c r="N1116" s="142" t="e">
        <f t="shared" si="74"/>
        <v>#VALUE!</v>
      </c>
      <c r="O1116" s="142" t="e">
        <f t="shared" si="75"/>
        <v>#N/A</v>
      </c>
      <c r="P1116" s="24" t="str">
        <f>IFERROR(VLOOKUP(O1116,HOSPITAIS_COM_DIVIDAS!A:E,5,FALSE),"")</f>
        <v/>
      </c>
    </row>
    <row r="1117" spans="1:16" x14ac:dyDescent="0.25">
      <c r="A1117" s="52" t="e">
        <f>Tabela410[[#This Row],[Status da Proposta]]</f>
        <v>#VALUE!</v>
      </c>
      <c r="B1117" s="143">
        <f>MODALIDADE_1!A1117</f>
        <v>0</v>
      </c>
      <c r="C1117" s="142" t="e">
        <f>VLOOKUP(B1117,MODALIDADE_1!A:B,2,FALSE)</f>
        <v>#N/A</v>
      </c>
      <c r="D1117" s="142"/>
      <c r="E1117" s="94" t="e">
        <f>VLOOKUP(B1117,MODALIDADE_1!A:E,5,FALSE)</f>
        <v>#N/A</v>
      </c>
      <c r="F1117" s="95" t="e">
        <f>VLOOKUP(B1117,MODALIDADE_1!A:C,3,FALSE)</f>
        <v>#N/A</v>
      </c>
      <c r="G1117" s="142" t="e">
        <f>VLOOKUP(B1117,MODALIDADE_1!A:G,4,FALSE)</f>
        <v>#N/A</v>
      </c>
      <c r="H1117" s="142" t="e">
        <f>VLOOKUP(B1117,MODALIDADE_1!A:G,6,FALSE)</f>
        <v>#N/A</v>
      </c>
      <c r="I1117" s="142" t="e">
        <f>VLOOKUP(B1117,MODALIDADE_1!A:G,7,FALSE)</f>
        <v>#N/A</v>
      </c>
      <c r="J1117" s="106" t="e">
        <f>VLOOKUP(Tabela410[[#This Row],[Proposta de Referência]],SIMP_M1!A:K,9,FALSE)</f>
        <v>#VALUE!</v>
      </c>
      <c r="K1117" s="106" t="e">
        <f>VLOOKUP(Tabela410[[#This Row],[Proposta de Referência]],SIMP_M1!A:K,8,FALSE)</f>
        <v>#VALUE!</v>
      </c>
      <c r="L1117" s="107" t="e">
        <f t="shared" si="72"/>
        <v>#VALUE!</v>
      </c>
      <c r="M1117" s="107" t="e">
        <f t="shared" si="73"/>
        <v>#VALUE!</v>
      </c>
      <c r="N1117" s="142" t="e">
        <f t="shared" si="74"/>
        <v>#VALUE!</v>
      </c>
      <c r="O1117" s="142" t="e">
        <f t="shared" si="75"/>
        <v>#N/A</v>
      </c>
      <c r="P1117" s="24" t="str">
        <f>IFERROR(VLOOKUP(O1117,HOSPITAIS_COM_DIVIDAS!A:E,5,FALSE),"")</f>
        <v/>
      </c>
    </row>
    <row r="1118" spans="1:16" x14ac:dyDescent="0.25">
      <c r="A1118" s="52" t="e">
        <f>Tabela410[[#This Row],[Status da Proposta]]</f>
        <v>#VALUE!</v>
      </c>
      <c r="B1118" s="143">
        <f>MODALIDADE_1!A1118</f>
        <v>0</v>
      </c>
      <c r="C1118" s="142" t="e">
        <f>VLOOKUP(B1118,MODALIDADE_1!A:B,2,FALSE)</f>
        <v>#N/A</v>
      </c>
      <c r="D1118" s="142"/>
      <c r="E1118" s="94" t="e">
        <f>VLOOKUP(B1118,MODALIDADE_1!A:E,5,FALSE)</f>
        <v>#N/A</v>
      </c>
      <c r="F1118" s="95" t="e">
        <f>VLOOKUP(B1118,MODALIDADE_1!A:C,3,FALSE)</f>
        <v>#N/A</v>
      </c>
      <c r="G1118" s="142" t="e">
        <f>VLOOKUP(B1118,MODALIDADE_1!A:G,4,FALSE)</f>
        <v>#N/A</v>
      </c>
      <c r="H1118" s="142" t="e">
        <f>VLOOKUP(B1118,MODALIDADE_1!A:G,6,FALSE)</f>
        <v>#N/A</v>
      </c>
      <c r="I1118" s="142" t="e">
        <f>VLOOKUP(B1118,MODALIDADE_1!A:G,7,FALSE)</f>
        <v>#N/A</v>
      </c>
      <c r="J1118" s="106" t="e">
        <f>VLOOKUP(Tabela410[[#This Row],[Proposta de Referência]],SIMP_M1!A:K,9,FALSE)</f>
        <v>#VALUE!</v>
      </c>
      <c r="K1118" s="106" t="e">
        <f>VLOOKUP(Tabela410[[#This Row],[Proposta de Referência]],SIMP_M1!A:K,8,FALSE)</f>
        <v>#VALUE!</v>
      </c>
      <c r="L1118" s="107" t="e">
        <f t="shared" si="72"/>
        <v>#VALUE!</v>
      </c>
      <c r="M1118" s="107" t="e">
        <f t="shared" si="73"/>
        <v>#VALUE!</v>
      </c>
      <c r="N1118" s="142" t="e">
        <f t="shared" si="74"/>
        <v>#VALUE!</v>
      </c>
      <c r="O1118" s="142" t="e">
        <f t="shared" si="75"/>
        <v>#N/A</v>
      </c>
      <c r="P1118" s="24" t="str">
        <f>IFERROR(VLOOKUP(O1118,HOSPITAIS_COM_DIVIDAS!A:E,5,FALSE),"")</f>
        <v/>
      </c>
    </row>
    <row r="1119" spans="1:16" x14ac:dyDescent="0.25">
      <c r="A1119" s="52" t="e">
        <f>Tabela410[[#This Row],[Status da Proposta]]</f>
        <v>#VALUE!</v>
      </c>
      <c r="B1119" s="143">
        <f>MODALIDADE_1!A1119</f>
        <v>0</v>
      </c>
      <c r="C1119" s="142" t="e">
        <f>VLOOKUP(B1119,MODALIDADE_1!A:B,2,FALSE)</f>
        <v>#N/A</v>
      </c>
      <c r="D1119" s="142"/>
      <c r="E1119" s="94" t="e">
        <f>VLOOKUP(B1119,MODALIDADE_1!A:E,5,FALSE)</f>
        <v>#N/A</v>
      </c>
      <c r="F1119" s="95" t="e">
        <f>VLOOKUP(B1119,MODALIDADE_1!A:C,3,FALSE)</f>
        <v>#N/A</v>
      </c>
      <c r="G1119" s="142" t="e">
        <f>VLOOKUP(B1119,MODALIDADE_1!A:G,4,FALSE)</f>
        <v>#N/A</v>
      </c>
      <c r="H1119" s="142" t="e">
        <f>VLOOKUP(B1119,MODALIDADE_1!A:G,6,FALSE)</f>
        <v>#N/A</v>
      </c>
      <c r="I1119" s="142" t="e">
        <f>VLOOKUP(B1119,MODALIDADE_1!A:G,7,FALSE)</f>
        <v>#N/A</v>
      </c>
      <c r="J1119" s="106" t="e">
        <f>VLOOKUP(Tabela410[[#This Row],[Proposta de Referência]],SIMP_M1!A:K,9,FALSE)</f>
        <v>#VALUE!</v>
      </c>
      <c r="K1119" s="106" t="e">
        <f>VLOOKUP(Tabela410[[#This Row],[Proposta de Referência]],SIMP_M1!A:K,8,FALSE)</f>
        <v>#VALUE!</v>
      </c>
      <c r="L1119" s="107" t="e">
        <f t="shared" si="72"/>
        <v>#VALUE!</v>
      </c>
      <c r="M1119" s="107" t="e">
        <f t="shared" si="73"/>
        <v>#VALUE!</v>
      </c>
      <c r="N1119" s="142" t="e">
        <f t="shared" si="74"/>
        <v>#VALUE!</v>
      </c>
      <c r="O1119" s="142" t="e">
        <f t="shared" si="75"/>
        <v>#N/A</v>
      </c>
      <c r="P1119" s="24" t="str">
        <f>IFERROR(VLOOKUP(O1119,HOSPITAIS_COM_DIVIDAS!A:E,5,FALSE),"")</f>
        <v/>
      </c>
    </row>
    <row r="1120" spans="1:16" x14ac:dyDescent="0.25">
      <c r="A1120" s="52" t="e">
        <f>Tabela410[[#This Row],[Status da Proposta]]</f>
        <v>#VALUE!</v>
      </c>
      <c r="B1120" s="143">
        <f>MODALIDADE_1!A1120</f>
        <v>0</v>
      </c>
      <c r="C1120" s="142" t="e">
        <f>VLOOKUP(B1120,MODALIDADE_1!A:B,2,FALSE)</f>
        <v>#N/A</v>
      </c>
      <c r="D1120" s="142"/>
      <c r="E1120" s="94" t="e">
        <f>VLOOKUP(B1120,MODALIDADE_1!A:E,5,FALSE)</f>
        <v>#N/A</v>
      </c>
      <c r="F1120" s="95" t="e">
        <f>VLOOKUP(B1120,MODALIDADE_1!A:C,3,FALSE)</f>
        <v>#N/A</v>
      </c>
      <c r="G1120" s="142" t="e">
        <f>VLOOKUP(B1120,MODALIDADE_1!A:G,4,FALSE)</f>
        <v>#N/A</v>
      </c>
      <c r="H1120" s="142" t="e">
        <f>VLOOKUP(B1120,MODALIDADE_1!A:G,6,FALSE)</f>
        <v>#N/A</v>
      </c>
      <c r="I1120" s="142" t="e">
        <f>VLOOKUP(B1120,MODALIDADE_1!A:G,7,FALSE)</f>
        <v>#N/A</v>
      </c>
      <c r="J1120" s="106" t="e">
        <f>VLOOKUP(Tabela410[[#This Row],[Proposta de Referência]],SIMP_M1!A:K,9,FALSE)</f>
        <v>#VALUE!</v>
      </c>
      <c r="K1120" s="106" t="e">
        <f>VLOOKUP(Tabela410[[#This Row],[Proposta de Referência]],SIMP_M1!A:K,8,FALSE)</f>
        <v>#VALUE!</v>
      </c>
      <c r="L1120" s="107" t="e">
        <f t="shared" ref="L1120:L1183" si="76">K1120+J1120</f>
        <v>#VALUE!</v>
      </c>
      <c r="M1120" s="107" t="e">
        <f t="shared" ref="M1120:M1183" si="77">L1120*12</f>
        <v>#VALUE!</v>
      </c>
      <c r="N1120" s="142" t="e">
        <f t="shared" ref="N1120:N1183" si="78">IF(L1120&gt;100000,"SIM, POSSUI VALOR ACIMA DE R$100.000,00","NÃO, POSSUI VALOR NECESSÁRIO")</f>
        <v>#VALUE!</v>
      </c>
      <c r="O1120" s="142" t="e">
        <f t="shared" ref="O1120:O1183" si="79">LEFT(E1120,8)</f>
        <v>#N/A</v>
      </c>
      <c r="P1120" s="24" t="str">
        <f>IFERROR(VLOOKUP(O1120,HOSPITAIS_COM_DIVIDAS!A:E,5,FALSE),"")</f>
        <v/>
      </c>
    </row>
    <row r="1121" spans="1:16" x14ac:dyDescent="0.25">
      <c r="A1121" s="52" t="e">
        <f>Tabela410[[#This Row],[Status da Proposta]]</f>
        <v>#VALUE!</v>
      </c>
      <c r="B1121" s="143">
        <f>MODALIDADE_1!A1121</f>
        <v>0</v>
      </c>
      <c r="C1121" s="142" t="e">
        <f>VLOOKUP(B1121,MODALIDADE_1!A:B,2,FALSE)</f>
        <v>#N/A</v>
      </c>
      <c r="D1121" s="142"/>
      <c r="E1121" s="94" t="e">
        <f>VLOOKUP(B1121,MODALIDADE_1!A:E,5,FALSE)</f>
        <v>#N/A</v>
      </c>
      <c r="F1121" s="95" t="e">
        <f>VLOOKUP(B1121,MODALIDADE_1!A:C,3,FALSE)</f>
        <v>#N/A</v>
      </c>
      <c r="G1121" s="142" t="e">
        <f>VLOOKUP(B1121,MODALIDADE_1!A:G,4,FALSE)</f>
        <v>#N/A</v>
      </c>
      <c r="H1121" s="142" t="e">
        <f>VLOOKUP(B1121,MODALIDADE_1!A:G,6,FALSE)</f>
        <v>#N/A</v>
      </c>
      <c r="I1121" s="142" t="e">
        <f>VLOOKUP(B1121,MODALIDADE_1!A:G,7,FALSE)</f>
        <v>#N/A</v>
      </c>
      <c r="J1121" s="106" t="e">
        <f>VLOOKUP(Tabela410[[#This Row],[Proposta de Referência]],SIMP_M1!A:K,9,FALSE)</f>
        <v>#VALUE!</v>
      </c>
      <c r="K1121" s="106" t="e">
        <f>VLOOKUP(Tabela410[[#This Row],[Proposta de Referência]],SIMP_M1!A:K,8,FALSE)</f>
        <v>#VALUE!</v>
      </c>
      <c r="L1121" s="107" t="e">
        <f t="shared" si="76"/>
        <v>#VALUE!</v>
      </c>
      <c r="M1121" s="107" t="e">
        <f t="shared" si="77"/>
        <v>#VALUE!</v>
      </c>
      <c r="N1121" s="142" t="e">
        <f t="shared" si="78"/>
        <v>#VALUE!</v>
      </c>
      <c r="O1121" s="142" t="e">
        <f t="shared" si="79"/>
        <v>#N/A</v>
      </c>
      <c r="P1121" s="24" t="str">
        <f>IFERROR(VLOOKUP(O1121,HOSPITAIS_COM_DIVIDAS!A:E,5,FALSE),"")</f>
        <v/>
      </c>
    </row>
    <row r="1122" spans="1:16" x14ac:dyDescent="0.25">
      <c r="A1122" s="52" t="e">
        <f>Tabela410[[#This Row],[Status da Proposta]]</f>
        <v>#VALUE!</v>
      </c>
      <c r="B1122" s="143">
        <f>MODALIDADE_1!A1122</f>
        <v>0</v>
      </c>
      <c r="C1122" s="142" t="e">
        <f>VLOOKUP(B1122,MODALIDADE_1!A:B,2,FALSE)</f>
        <v>#N/A</v>
      </c>
      <c r="D1122" s="142"/>
      <c r="E1122" s="94" t="e">
        <f>VLOOKUP(B1122,MODALIDADE_1!A:E,5,FALSE)</f>
        <v>#N/A</v>
      </c>
      <c r="F1122" s="95" t="e">
        <f>VLOOKUP(B1122,MODALIDADE_1!A:C,3,FALSE)</f>
        <v>#N/A</v>
      </c>
      <c r="G1122" s="142" t="e">
        <f>VLOOKUP(B1122,MODALIDADE_1!A:G,4,FALSE)</f>
        <v>#N/A</v>
      </c>
      <c r="H1122" s="142" t="e">
        <f>VLOOKUP(B1122,MODALIDADE_1!A:G,6,FALSE)</f>
        <v>#N/A</v>
      </c>
      <c r="I1122" s="142" t="e">
        <f>VLOOKUP(B1122,MODALIDADE_1!A:G,7,FALSE)</f>
        <v>#N/A</v>
      </c>
      <c r="J1122" s="106" t="e">
        <f>VLOOKUP(Tabela410[[#This Row],[Proposta de Referência]],SIMP_M1!A:K,9,FALSE)</f>
        <v>#VALUE!</v>
      </c>
      <c r="K1122" s="106" t="e">
        <f>VLOOKUP(Tabela410[[#This Row],[Proposta de Referência]],SIMP_M1!A:K,8,FALSE)</f>
        <v>#VALUE!</v>
      </c>
      <c r="L1122" s="107" t="e">
        <f t="shared" si="76"/>
        <v>#VALUE!</v>
      </c>
      <c r="M1122" s="107" t="e">
        <f t="shared" si="77"/>
        <v>#VALUE!</v>
      </c>
      <c r="N1122" s="142" t="e">
        <f t="shared" si="78"/>
        <v>#VALUE!</v>
      </c>
      <c r="O1122" s="142" t="e">
        <f t="shared" si="79"/>
        <v>#N/A</v>
      </c>
      <c r="P1122" s="24" t="str">
        <f>IFERROR(VLOOKUP(O1122,HOSPITAIS_COM_DIVIDAS!A:E,5,FALSE),"")</f>
        <v/>
      </c>
    </row>
    <row r="1123" spans="1:16" x14ac:dyDescent="0.25">
      <c r="A1123" s="52" t="e">
        <f>Tabela410[[#This Row],[Status da Proposta]]</f>
        <v>#VALUE!</v>
      </c>
      <c r="B1123" s="143">
        <f>MODALIDADE_1!A1123</f>
        <v>0</v>
      </c>
      <c r="C1123" s="142" t="e">
        <f>VLOOKUP(B1123,MODALIDADE_1!A:B,2,FALSE)</f>
        <v>#N/A</v>
      </c>
      <c r="D1123" s="142"/>
      <c r="E1123" s="94" t="e">
        <f>VLOOKUP(B1123,MODALIDADE_1!A:E,5,FALSE)</f>
        <v>#N/A</v>
      </c>
      <c r="F1123" s="95" t="e">
        <f>VLOOKUP(B1123,MODALIDADE_1!A:C,3,FALSE)</f>
        <v>#N/A</v>
      </c>
      <c r="G1123" s="142" t="e">
        <f>VLOOKUP(B1123,MODALIDADE_1!A:G,4,FALSE)</f>
        <v>#N/A</v>
      </c>
      <c r="H1123" s="142" t="e">
        <f>VLOOKUP(B1123,MODALIDADE_1!A:G,6,FALSE)</f>
        <v>#N/A</v>
      </c>
      <c r="I1123" s="142" t="e">
        <f>VLOOKUP(B1123,MODALIDADE_1!A:G,7,FALSE)</f>
        <v>#N/A</v>
      </c>
      <c r="J1123" s="106" t="e">
        <f>VLOOKUP(Tabela410[[#This Row],[Proposta de Referência]],SIMP_M1!A:K,9,FALSE)</f>
        <v>#VALUE!</v>
      </c>
      <c r="K1123" s="106" t="e">
        <f>VLOOKUP(Tabela410[[#This Row],[Proposta de Referência]],SIMP_M1!A:K,8,FALSE)</f>
        <v>#VALUE!</v>
      </c>
      <c r="L1123" s="107" t="e">
        <f t="shared" si="76"/>
        <v>#VALUE!</v>
      </c>
      <c r="M1123" s="107" t="e">
        <f t="shared" si="77"/>
        <v>#VALUE!</v>
      </c>
      <c r="N1123" s="142" t="e">
        <f t="shared" si="78"/>
        <v>#VALUE!</v>
      </c>
      <c r="O1123" s="142" t="e">
        <f t="shared" si="79"/>
        <v>#N/A</v>
      </c>
      <c r="P1123" s="24" t="str">
        <f>IFERROR(VLOOKUP(O1123,HOSPITAIS_COM_DIVIDAS!A:E,5,FALSE),"")</f>
        <v/>
      </c>
    </row>
    <row r="1124" spans="1:16" x14ac:dyDescent="0.25">
      <c r="A1124" s="52" t="e">
        <f>Tabela410[[#This Row],[Status da Proposta]]</f>
        <v>#VALUE!</v>
      </c>
      <c r="B1124" s="143">
        <f>MODALIDADE_1!A1124</f>
        <v>0</v>
      </c>
      <c r="C1124" s="142" t="e">
        <f>VLOOKUP(B1124,MODALIDADE_1!A:B,2,FALSE)</f>
        <v>#N/A</v>
      </c>
      <c r="D1124" s="142"/>
      <c r="E1124" s="94" t="e">
        <f>VLOOKUP(B1124,MODALIDADE_1!A:E,5,FALSE)</f>
        <v>#N/A</v>
      </c>
      <c r="F1124" s="95" t="e">
        <f>VLOOKUP(B1124,MODALIDADE_1!A:C,3,FALSE)</f>
        <v>#N/A</v>
      </c>
      <c r="G1124" s="142" t="e">
        <f>VLOOKUP(B1124,MODALIDADE_1!A:G,4,FALSE)</f>
        <v>#N/A</v>
      </c>
      <c r="H1124" s="142" t="e">
        <f>VLOOKUP(B1124,MODALIDADE_1!A:G,6,FALSE)</f>
        <v>#N/A</v>
      </c>
      <c r="I1124" s="142" t="e">
        <f>VLOOKUP(B1124,MODALIDADE_1!A:G,7,FALSE)</f>
        <v>#N/A</v>
      </c>
      <c r="J1124" s="106" t="e">
        <f>VLOOKUP(Tabela410[[#This Row],[Proposta de Referência]],SIMP_M1!A:K,9,FALSE)</f>
        <v>#VALUE!</v>
      </c>
      <c r="K1124" s="106" t="e">
        <f>VLOOKUP(Tabela410[[#This Row],[Proposta de Referência]],SIMP_M1!A:K,8,FALSE)</f>
        <v>#VALUE!</v>
      </c>
      <c r="L1124" s="107" t="e">
        <f t="shared" si="76"/>
        <v>#VALUE!</v>
      </c>
      <c r="M1124" s="107" t="e">
        <f t="shared" si="77"/>
        <v>#VALUE!</v>
      </c>
      <c r="N1124" s="142" t="e">
        <f t="shared" si="78"/>
        <v>#VALUE!</v>
      </c>
      <c r="O1124" s="142" t="e">
        <f t="shared" si="79"/>
        <v>#N/A</v>
      </c>
      <c r="P1124" s="24" t="str">
        <f>IFERROR(VLOOKUP(O1124,HOSPITAIS_COM_DIVIDAS!A:E,5,FALSE),"")</f>
        <v/>
      </c>
    </row>
    <row r="1125" spans="1:16" x14ac:dyDescent="0.25">
      <c r="A1125" s="52" t="e">
        <f>Tabela410[[#This Row],[Status da Proposta]]</f>
        <v>#VALUE!</v>
      </c>
      <c r="B1125" s="143">
        <f>MODALIDADE_1!A1125</f>
        <v>0</v>
      </c>
      <c r="C1125" s="142" t="e">
        <f>VLOOKUP(B1125,MODALIDADE_1!A:B,2,FALSE)</f>
        <v>#N/A</v>
      </c>
      <c r="D1125" s="142"/>
      <c r="E1125" s="94" t="e">
        <f>VLOOKUP(B1125,MODALIDADE_1!A:E,5,FALSE)</f>
        <v>#N/A</v>
      </c>
      <c r="F1125" s="95" t="e">
        <f>VLOOKUP(B1125,MODALIDADE_1!A:C,3,FALSE)</f>
        <v>#N/A</v>
      </c>
      <c r="G1125" s="142" t="e">
        <f>VLOOKUP(B1125,MODALIDADE_1!A:G,4,FALSE)</f>
        <v>#N/A</v>
      </c>
      <c r="H1125" s="142" t="e">
        <f>VLOOKUP(B1125,MODALIDADE_1!A:G,6,FALSE)</f>
        <v>#N/A</v>
      </c>
      <c r="I1125" s="142" t="e">
        <f>VLOOKUP(B1125,MODALIDADE_1!A:G,7,FALSE)</f>
        <v>#N/A</v>
      </c>
      <c r="J1125" s="106" t="e">
        <f>VLOOKUP(Tabela410[[#This Row],[Proposta de Referência]],SIMP_M1!A:K,9,FALSE)</f>
        <v>#VALUE!</v>
      </c>
      <c r="K1125" s="106" t="e">
        <f>VLOOKUP(Tabela410[[#This Row],[Proposta de Referência]],SIMP_M1!A:K,8,FALSE)</f>
        <v>#VALUE!</v>
      </c>
      <c r="L1125" s="107" t="e">
        <f t="shared" si="76"/>
        <v>#VALUE!</v>
      </c>
      <c r="M1125" s="107" t="e">
        <f t="shared" si="77"/>
        <v>#VALUE!</v>
      </c>
      <c r="N1125" s="142" t="e">
        <f t="shared" si="78"/>
        <v>#VALUE!</v>
      </c>
      <c r="O1125" s="142" t="e">
        <f t="shared" si="79"/>
        <v>#N/A</v>
      </c>
      <c r="P1125" s="24" t="str">
        <f>IFERROR(VLOOKUP(O1125,HOSPITAIS_COM_DIVIDAS!A:E,5,FALSE),"")</f>
        <v/>
      </c>
    </row>
    <row r="1126" spans="1:16" x14ac:dyDescent="0.25">
      <c r="A1126" s="52" t="e">
        <f>Tabela410[[#This Row],[Status da Proposta]]</f>
        <v>#VALUE!</v>
      </c>
      <c r="B1126" s="143">
        <f>MODALIDADE_1!A1126</f>
        <v>0</v>
      </c>
      <c r="C1126" s="142" t="e">
        <f>VLOOKUP(B1126,MODALIDADE_1!A:B,2,FALSE)</f>
        <v>#N/A</v>
      </c>
      <c r="D1126" s="142"/>
      <c r="E1126" s="94" t="e">
        <f>VLOOKUP(B1126,MODALIDADE_1!A:E,5,FALSE)</f>
        <v>#N/A</v>
      </c>
      <c r="F1126" s="95" t="e">
        <f>VLOOKUP(B1126,MODALIDADE_1!A:C,3,FALSE)</f>
        <v>#N/A</v>
      </c>
      <c r="G1126" s="142" t="e">
        <f>VLOOKUP(B1126,MODALIDADE_1!A:G,4,FALSE)</f>
        <v>#N/A</v>
      </c>
      <c r="H1126" s="142" t="e">
        <f>VLOOKUP(B1126,MODALIDADE_1!A:G,6,FALSE)</f>
        <v>#N/A</v>
      </c>
      <c r="I1126" s="142" t="e">
        <f>VLOOKUP(B1126,MODALIDADE_1!A:G,7,FALSE)</f>
        <v>#N/A</v>
      </c>
      <c r="J1126" s="106" t="e">
        <f>VLOOKUP(Tabela410[[#This Row],[Proposta de Referência]],SIMP_M1!A:K,9,FALSE)</f>
        <v>#VALUE!</v>
      </c>
      <c r="K1126" s="106" t="e">
        <f>VLOOKUP(Tabela410[[#This Row],[Proposta de Referência]],SIMP_M1!A:K,8,FALSE)</f>
        <v>#VALUE!</v>
      </c>
      <c r="L1126" s="107" t="e">
        <f t="shared" si="76"/>
        <v>#VALUE!</v>
      </c>
      <c r="M1126" s="107" t="e">
        <f t="shared" si="77"/>
        <v>#VALUE!</v>
      </c>
      <c r="N1126" s="142" t="e">
        <f t="shared" si="78"/>
        <v>#VALUE!</v>
      </c>
      <c r="O1126" s="142" t="e">
        <f t="shared" si="79"/>
        <v>#N/A</v>
      </c>
      <c r="P1126" s="24" t="str">
        <f>IFERROR(VLOOKUP(O1126,HOSPITAIS_COM_DIVIDAS!A:E,5,FALSE),"")</f>
        <v/>
      </c>
    </row>
    <row r="1127" spans="1:16" x14ac:dyDescent="0.25">
      <c r="A1127" s="52" t="e">
        <f>Tabela410[[#This Row],[Status da Proposta]]</f>
        <v>#VALUE!</v>
      </c>
      <c r="B1127" s="143">
        <f>MODALIDADE_1!A1127</f>
        <v>0</v>
      </c>
      <c r="C1127" s="142" t="e">
        <f>VLOOKUP(B1127,MODALIDADE_1!A:B,2,FALSE)</f>
        <v>#N/A</v>
      </c>
      <c r="D1127" s="142"/>
      <c r="E1127" s="94" t="e">
        <f>VLOOKUP(B1127,MODALIDADE_1!A:E,5,FALSE)</f>
        <v>#N/A</v>
      </c>
      <c r="F1127" s="95" t="e">
        <f>VLOOKUP(B1127,MODALIDADE_1!A:C,3,FALSE)</f>
        <v>#N/A</v>
      </c>
      <c r="G1127" s="142" t="e">
        <f>VLOOKUP(B1127,MODALIDADE_1!A:G,4,FALSE)</f>
        <v>#N/A</v>
      </c>
      <c r="H1127" s="142" t="e">
        <f>VLOOKUP(B1127,MODALIDADE_1!A:G,6,FALSE)</f>
        <v>#N/A</v>
      </c>
      <c r="I1127" s="142" t="e">
        <f>VLOOKUP(B1127,MODALIDADE_1!A:G,7,FALSE)</f>
        <v>#N/A</v>
      </c>
      <c r="J1127" s="106" t="e">
        <f>VLOOKUP(Tabela410[[#This Row],[Proposta de Referência]],SIMP_M1!A:K,9,FALSE)</f>
        <v>#VALUE!</v>
      </c>
      <c r="K1127" s="106" t="e">
        <f>VLOOKUP(Tabela410[[#This Row],[Proposta de Referência]],SIMP_M1!A:K,8,FALSE)</f>
        <v>#VALUE!</v>
      </c>
      <c r="L1127" s="107" t="e">
        <f t="shared" si="76"/>
        <v>#VALUE!</v>
      </c>
      <c r="M1127" s="107" t="e">
        <f t="shared" si="77"/>
        <v>#VALUE!</v>
      </c>
      <c r="N1127" s="142" t="e">
        <f t="shared" si="78"/>
        <v>#VALUE!</v>
      </c>
      <c r="O1127" s="142" t="e">
        <f t="shared" si="79"/>
        <v>#N/A</v>
      </c>
      <c r="P1127" s="24" t="str">
        <f>IFERROR(VLOOKUP(O1127,HOSPITAIS_COM_DIVIDAS!A:E,5,FALSE),"")</f>
        <v/>
      </c>
    </row>
    <row r="1128" spans="1:16" x14ac:dyDescent="0.25">
      <c r="A1128" s="52" t="e">
        <f>Tabela410[[#This Row],[Status da Proposta]]</f>
        <v>#VALUE!</v>
      </c>
      <c r="B1128" s="143">
        <f>MODALIDADE_1!A1128</f>
        <v>0</v>
      </c>
      <c r="C1128" s="142" t="e">
        <f>VLOOKUP(B1128,MODALIDADE_1!A:B,2,FALSE)</f>
        <v>#N/A</v>
      </c>
      <c r="D1128" s="142"/>
      <c r="E1128" s="94" t="e">
        <f>VLOOKUP(B1128,MODALIDADE_1!A:E,5,FALSE)</f>
        <v>#N/A</v>
      </c>
      <c r="F1128" s="95" t="e">
        <f>VLOOKUP(B1128,MODALIDADE_1!A:C,3,FALSE)</f>
        <v>#N/A</v>
      </c>
      <c r="G1128" s="142" t="e">
        <f>VLOOKUP(B1128,MODALIDADE_1!A:G,4,FALSE)</f>
        <v>#N/A</v>
      </c>
      <c r="H1128" s="142" t="e">
        <f>VLOOKUP(B1128,MODALIDADE_1!A:G,6,FALSE)</f>
        <v>#N/A</v>
      </c>
      <c r="I1128" s="142" t="e">
        <f>VLOOKUP(B1128,MODALIDADE_1!A:G,7,FALSE)</f>
        <v>#N/A</v>
      </c>
      <c r="J1128" s="106" t="e">
        <f>VLOOKUP(Tabela410[[#This Row],[Proposta de Referência]],SIMP_M1!A:K,9,FALSE)</f>
        <v>#VALUE!</v>
      </c>
      <c r="K1128" s="106" t="e">
        <f>VLOOKUP(Tabela410[[#This Row],[Proposta de Referência]],SIMP_M1!A:K,8,FALSE)</f>
        <v>#VALUE!</v>
      </c>
      <c r="L1128" s="107" t="e">
        <f t="shared" si="76"/>
        <v>#VALUE!</v>
      </c>
      <c r="M1128" s="107" t="e">
        <f t="shared" si="77"/>
        <v>#VALUE!</v>
      </c>
      <c r="N1128" s="142" t="e">
        <f t="shared" si="78"/>
        <v>#VALUE!</v>
      </c>
      <c r="O1128" s="142" t="e">
        <f t="shared" si="79"/>
        <v>#N/A</v>
      </c>
      <c r="P1128" s="24" t="str">
        <f>IFERROR(VLOOKUP(O1128,HOSPITAIS_COM_DIVIDAS!A:E,5,FALSE),"")</f>
        <v/>
      </c>
    </row>
    <row r="1129" spans="1:16" x14ac:dyDescent="0.25">
      <c r="A1129" s="52" t="e">
        <f>Tabela410[[#This Row],[Status da Proposta]]</f>
        <v>#VALUE!</v>
      </c>
      <c r="B1129" s="143">
        <f>MODALIDADE_1!A1129</f>
        <v>0</v>
      </c>
      <c r="C1129" s="142" t="e">
        <f>VLOOKUP(B1129,MODALIDADE_1!A:B,2,FALSE)</f>
        <v>#N/A</v>
      </c>
      <c r="D1129" s="142"/>
      <c r="E1129" s="94" t="e">
        <f>VLOOKUP(B1129,MODALIDADE_1!A:E,5,FALSE)</f>
        <v>#N/A</v>
      </c>
      <c r="F1129" s="95" t="e">
        <f>VLOOKUP(B1129,MODALIDADE_1!A:C,3,FALSE)</f>
        <v>#N/A</v>
      </c>
      <c r="G1129" s="142" t="e">
        <f>VLOOKUP(B1129,MODALIDADE_1!A:G,4,FALSE)</f>
        <v>#N/A</v>
      </c>
      <c r="H1129" s="142" t="e">
        <f>VLOOKUP(B1129,MODALIDADE_1!A:G,6,FALSE)</f>
        <v>#N/A</v>
      </c>
      <c r="I1129" s="142" t="e">
        <f>VLOOKUP(B1129,MODALIDADE_1!A:G,7,FALSE)</f>
        <v>#N/A</v>
      </c>
      <c r="J1129" s="106" t="e">
        <f>VLOOKUP(Tabela410[[#This Row],[Proposta de Referência]],SIMP_M1!A:K,9,FALSE)</f>
        <v>#VALUE!</v>
      </c>
      <c r="K1129" s="106" t="e">
        <f>VLOOKUP(Tabela410[[#This Row],[Proposta de Referência]],SIMP_M1!A:K,8,FALSE)</f>
        <v>#VALUE!</v>
      </c>
      <c r="L1129" s="107" t="e">
        <f t="shared" si="76"/>
        <v>#VALUE!</v>
      </c>
      <c r="M1129" s="107" t="e">
        <f t="shared" si="77"/>
        <v>#VALUE!</v>
      </c>
      <c r="N1129" s="142" t="e">
        <f t="shared" si="78"/>
        <v>#VALUE!</v>
      </c>
      <c r="O1129" s="142" t="e">
        <f t="shared" si="79"/>
        <v>#N/A</v>
      </c>
      <c r="P1129" s="24" t="str">
        <f>IFERROR(VLOOKUP(O1129,HOSPITAIS_COM_DIVIDAS!A:E,5,FALSE),"")</f>
        <v/>
      </c>
    </row>
    <row r="1130" spans="1:16" x14ac:dyDescent="0.25">
      <c r="A1130" s="52" t="e">
        <f>Tabela410[[#This Row],[Status da Proposta]]</f>
        <v>#VALUE!</v>
      </c>
      <c r="B1130" s="143">
        <f>MODALIDADE_1!A1130</f>
        <v>0</v>
      </c>
      <c r="C1130" s="142" t="e">
        <f>VLOOKUP(B1130,MODALIDADE_1!A:B,2,FALSE)</f>
        <v>#N/A</v>
      </c>
      <c r="D1130" s="142"/>
      <c r="E1130" s="94" t="e">
        <f>VLOOKUP(B1130,MODALIDADE_1!A:E,5,FALSE)</f>
        <v>#N/A</v>
      </c>
      <c r="F1130" s="95" t="e">
        <f>VLOOKUP(B1130,MODALIDADE_1!A:C,3,FALSE)</f>
        <v>#N/A</v>
      </c>
      <c r="G1130" s="142" t="e">
        <f>VLOOKUP(B1130,MODALIDADE_1!A:G,4,FALSE)</f>
        <v>#N/A</v>
      </c>
      <c r="H1130" s="142" t="e">
        <f>VLOOKUP(B1130,MODALIDADE_1!A:G,6,FALSE)</f>
        <v>#N/A</v>
      </c>
      <c r="I1130" s="142" t="e">
        <f>VLOOKUP(B1130,MODALIDADE_1!A:G,7,FALSE)</f>
        <v>#N/A</v>
      </c>
      <c r="J1130" s="106" t="e">
        <f>VLOOKUP(Tabela410[[#This Row],[Proposta de Referência]],SIMP_M1!A:K,9,FALSE)</f>
        <v>#VALUE!</v>
      </c>
      <c r="K1130" s="106" t="e">
        <f>VLOOKUP(Tabela410[[#This Row],[Proposta de Referência]],SIMP_M1!A:K,8,FALSE)</f>
        <v>#VALUE!</v>
      </c>
      <c r="L1130" s="107" t="e">
        <f t="shared" si="76"/>
        <v>#VALUE!</v>
      </c>
      <c r="M1130" s="107" t="e">
        <f t="shared" si="77"/>
        <v>#VALUE!</v>
      </c>
      <c r="N1130" s="142" t="e">
        <f t="shared" si="78"/>
        <v>#VALUE!</v>
      </c>
      <c r="O1130" s="142" t="e">
        <f t="shared" si="79"/>
        <v>#N/A</v>
      </c>
      <c r="P1130" s="24" t="str">
        <f>IFERROR(VLOOKUP(O1130,HOSPITAIS_COM_DIVIDAS!A:E,5,FALSE),"")</f>
        <v/>
      </c>
    </row>
    <row r="1131" spans="1:16" x14ac:dyDescent="0.25">
      <c r="A1131" s="52" t="e">
        <f>Tabela410[[#This Row],[Status da Proposta]]</f>
        <v>#VALUE!</v>
      </c>
      <c r="B1131" s="143">
        <f>MODALIDADE_1!A1131</f>
        <v>0</v>
      </c>
      <c r="C1131" s="142" t="e">
        <f>VLOOKUP(B1131,MODALIDADE_1!A:B,2,FALSE)</f>
        <v>#N/A</v>
      </c>
      <c r="D1131" s="142"/>
      <c r="E1131" s="94" t="e">
        <f>VLOOKUP(B1131,MODALIDADE_1!A:E,5,FALSE)</f>
        <v>#N/A</v>
      </c>
      <c r="F1131" s="95" t="e">
        <f>VLOOKUP(B1131,MODALIDADE_1!A:C,3,FALSE)</f>
        <v>#N/A</v>
      </c>
      <c r="G1131" s="142" t="e">
        <f>VLOOKUP(B1131,MODALIDADE_1!A:G,4,FALSE)</f>
        <v>#N/A</v>
      </c>
      <c r="H1131" s="142" t="e">
        <f>VLOOKUP(B1131,MODALIDADE_1!A:G,6,FALSE)</f>
        <v>#N/A</v>
      </c>
      <c r="I1131" s="142" t="e">
        <f>VLOOKUP(B1131,MODALIDADE_1!A:G,7,FALSE)</f>
        <v>#N/A</v>
      </c>
      <c r="J1131" s="106" t="e">
        <f>VLOOKUP(Tabela410[[#This Row],[Proposta de Referência]],SIMP_M1!A:K,9,FALSE)</f>
        <v>#VALUE!</v>
      </c>
      <c r="K1131" s="106" t="e">
        <f>VLOOKUP(Tabela410[[#This Row],[Proposta de Referência]],SIMP_M1!A:K,8,FALSE)</f>
        <v>#VALUE!</v>
      </c>
      <c r="L1131" s="107" t="e">
        <f t="shared" si="76"/>
        <v>#VALUE!</v>
      </c>
      <c r="M1131" s="107" t="e">
        <f t="shared" si="77"/>
        <v>#VALUE!</v>
      </c>
      <c r="N1131" s="142" t="e">
        <f t="shared" si="78"/>
        <v>#VALUE!</v>
      </c>
      <c r="O1131" s="142" t="e">
        <f t="shared" si="79"/>
        <v>#N/A</v>
      </c>
      <c r="P1131" s="24" t="str">
        <f>IFERROR(VLOOKUP(O1131,HOSPITAIS_COM_DIVIDAS!A:E,5,FALSE),"")</f>
        <v/>
      </c>
    </row>
    <row r="1132" spans="1:16" x14ac:dyDescent="0.25">
      <c r="A1132" s="52" t="e">
        <f>Tabela410[[#This Row],[Status da Proposta]]</f>
        <v>#VALUE!</v>
      </c>
      <c r="B1132" s="143">
        <f>MODALIDADE_1!A1132</f>
        <v>0</v>
      </c>
      <c r="C1132" s="142" t="e">
        <f>VLOOKUP(B1132,MODALIDADE_1!A:B,2,FALSE)</f>
        <v>#N/A</v>
      </c>
      <c r="D1132" s="142"/>
      <c r="E1132" s="94" t="e">
        <f>VLOOKUP(B1132,MODALIDADE_1!A:E,5,FALSE)</f>
        <v>#N/A</v>
      </c>
      <c r="F1132" s="95" t="e">
        <f>VLOOKUP(B1132,MODALIDADE_1!A:C,3,FALSE)</f>
        <v>#N/A</v>
      </c>
      <c r="G1132" s="142" t="e">
        <f>VLOOKUP(B1132,MODALIDADE_1!A:G,4,FALSE)</f>
        <v>#N/A</v>
      </c>
      <c r="H1132" s="142" t="e">
        <f>VLOOKUP(B1132,MODALIDADE_1!A:G,6,FALSE)</f>
        <v>#N/A</v>
      </c>
      <c r="I1132" s="142" t="e">
        <f>VLOOKUP(B1132,MODALIDADE_1!A:G,7,FALSE)</f>
        <v>#N/A</v>
      </c>
      <c r="J1132" s="106" t="e">
        <f>VLOOKUP(Tabela410[[#This Row],[Proposta de Referência]],SIMP_M1!A:K,9,FALSE)</f>
        <v>#VALUE!</v>
      </c>
      <c r="K1132" s="106" t="e">
        <f>VLOOKUP(Tabela410[[#This Row],[Proposta de Referência]],SIMP_M1!A:K,8,FALSE)</f>
        <v>#VALUE!</v>
      </c>
      <c r="L1132" s="107" t="e">
        <f t="shared" si="76"/>
        <v>#VALUE!</v>
      </c>
      <c r="M1132" s="107" t="e">
        <f t="shared" si="77"/>
        <v>#VALUE!</v>
      </c>
      <c r="N1132" s="142" t="e">
        <f t="shared" si="78"/>
        <v>#VALUE!</v>
      </c>
      <c r="O1132" s="142" t="e">
        <f t="shared" si="79"/>
        <v>#N/A</v>
      </c>
      <c r="P1132" s="24" t="str">
        <f>IFERROR(VLOOKUP(O1132,HOSPITAIS_COM_DIVIDAS!A:E,5,FALSE),"")</f>
        <v/>
      </c>
    </row>
    <row r="1133" spans="1:16" x14ac:dyDescent="0.25">
      <c r="A1133" s="52" t="e">
        <f>Tabela410[[#This Row],[Status da Proposta]]</f>
        <v>#VALUE!</v>
      </c>
      <c r="B1133" s="143">
        <f>MODALIDADE_1!A1133</f>
        <v>0</v>
      </c>
      <c r="C1133" s="142" t="e">
        <f>VLOOKUP(B1133,MODALIDADE_1!A:B,2,FALSE)</f>
        <v>#N/A</v>
      </c>
      <c r="D1133" s="142"/>
      <c r="E1133" s="94" t="e">
        <f>VLOOKUP(B1133,MODALIDADE_1!A:E,5,FALSE)</f>
        <v>#N/A</v>
      </c>
      <c r="F1133" s="95" t="e">
        <f>VLOOKUP(B1133,MODALIDADE_1!A:C,3,FALSE)</f>
        <v>#N/A</v>
      </c>
      <c r="G1133" s="142" t="e">
        <f>VLOOKUP(B1133,MODALIDADE_1!A:G,4,FALSE)</f>
        <v>#N/A</v>
      </c>
      <c r="H1133" s="142" t="e">
        <f>VLOOKUP(B1133,MODALIDADE_1!A:G,6,FALSE)</f>
        <v>#N/A</v>
      </c>
      <c r="I1133" s="142" t="e">
        <f>VLOOKUP(B1133,MODALIDADE_1!A:G,7,FALSE)</f>
        <v>#N/A</v>
      </c>
      <c r="J1133" s="106" t="e">
        <f>VLOOKUP(Tabela410[[#This Row],[Proposta de Referência]],SIMP_M1!A:K,9,FALSE)</f>
        <v>#VALUE!</v>
      </c>
      <c r="K1133" s="106" t="e">
        <f>VLOOKUP(Tabela410[[#This Row],[Proposta de Referência]],SIMP_M1!A:K,8,FALSE)</f>
        <v>#VALUE!</v>
      </c>
      <c r="L1133" s="107" t="e">
        <f t="shared" si="76"/>
        <v>#VALUE!</v>
      </c>
      <c r="M1133" s="107" t="e">
        <f t="shared" si="77"/>
        <v>#VALUE!</v>
      </c>
      <c r="N1133" s="142" t="e">
        <f t="shared" si="78"/>
        <v>#VALUE!</v>
      </c>
      <c r="O1133" s="142" t="e">
        <f t="shared" si="79"/>
        <v>#N/A</v>
      </c>
      <c r="P1133" s="24" t="str">
        <f>IFERROR(VLOOKUP(O1133,HOSPITAIS_COM_DIVIDAS!A:E,5,FALSE),"")</f>
        <v/>
      </c>
    </row>
    <row r="1134" spans="1:16" x14ac:dyDescent="0.25">
      <c r="A1134" s="52" t="e">
        <f>Tabela410[[#This Row],[Status da Proposta]]</f>
        <v>#VALUE!</v>
      </c>
      <c r="B1134" s="143">
        <f>MODALIDADE_1!A1134</f>
        <v>0</v>
      </c>
      <c r="C1134" s="142" t="e">
        <f>VLOOKUP(B1134,MODALIDADE_1!A:B,2,FALSE)</f>
        <v>#N/A</v>
      </c>
      <c r="D1134" s="142"/>
      <c r="E1134" s="94" t="e">
        <f>VLOOKUP(B1134,MODALIDADE_1!A:E,5,FALSE)</f>
        <v>#N/A</v>
      </c>
      <c r="F1134" s="95" t="e">
        <f>VLOOKUP(B1134,MODALIDADE_1!A:C,3,FALSE)</f>
        <v>#N/A</v>
      </c>
      <c r="G1134" s="142" t="e">
        <f>VLOOKUP(B1134,MODALIDADE_1!A:G,4,FALSE)</f>
        <v>#N/A</v>
      </c>
      <c r="H1134" s="142" t="e">
        <f>VLOOKUP(B1134,MODALIDADE_1!A:G,6,FALSE)</f>
        <v>#N/A</v>
      </c>
      <c r="I1134" s="142" t="e">
        <f>VLOOKUP(B1134,MODALIDADE_1!A:G,7,FALSE)</f>
        <v>#N/A</v>
      </c>
      <c r="J1134" s="106" t="e">
        <f>VLOOKUP(Tabela410[[#This Row],[Proposta de Referência]],SIMP_M1!A:K,9,FALSE)</f>
        <v>#VALUE!</v>
      </c>
      <c r="K1134" s="106" t="e">
        <f>VLOOKUP(Tabela410[[#This Row],[Proposta de Referência]],SIMP_M1!A:K,8,FALSE)</f>
        <v>#VALUE!</v>
      </c>
      <c r="L1134" s="107" t="e">
        <f t="shared" si="76"/>
        <v>#VALUE!</v>
      </c>
      <c r="M1134" s="107" t="e">
        <f t="shared" si="77"/>
        <v>#VALUE!</v>
      </c>
      <c r="N1134" s="142" t="e">
        <f t="shared" si="78"/>
        <v>#VALUE!</v>
      </c>
      <c r="O1134" s="142" t="e">
        <f t="shared" si="79"/>
        <v>#N/A</v>
      </c>
      <c r="P1134" s="24" t="str">
        <f>IFERROR(VLOOKUP(O1134,HOSPITAIS_COM_DIVIDAS!A:E,5,FALSE),"")</f>
        <v/>
      </c>
    </row>
    <row r="1135" spans="1:16" x14ac:dyDescent="0.25">
      <c r="A1135" s="52" t="e">
        <f>Tabela410[[#This Row],[Status da Proposta]]</f>
        <v>#VALUE!</v>
      </c>
      <c r="B1135" s="143">
        <f>MODALIDADE_1!A1135</f>
        <v>0</v>
      </c>
      <c r="C1135" s="142" t="e">
        <f>VLOOKUP(B1135,MODALIDADE_1!A:B,2,FALSE)</f>
        <v>#N/A</v>
      </c>
      <c r="D1135" s="142"/>
      <c r="E1135" s="94" t="e">
        <f>VLOOKUP(B1135,MODALIDADE_1!A:E,5,FALSE)</f>
        <v>#N/A</v>
      </c>
      <c r="F1135" s="95" t="e">
        <f>VLOOKUP(B1135,MODALIDADE_1!A:C,3,FALSE)</f>
        <v>#N/A</v>
      </c>
      <c r="G1135" s="142" t="e">
        <f>VLOOKUP(B1135,MODALIDADE_1!A:G,4,FALSE)</f>
        <v>#N/A</v>
      </c>
      <c r="H1135" s="142" t="e">
        <f>VLOOKUP(B1135,MODALIDADE_1!A:G,6,FALSE)</f>
        <v>#N/A</v>
      </c>
      <c r="I1135" s="142" t="e">
        <f>VLOOKUP(B1135,MODALIDADE_1!A:G,7,FALSE)</f>
        <v>#N/A</v>
      </c>
      <c r="J1135" s="106" t="e">
        <f>VLOOKUP(Tabela410[[#This Row],[Proposta de Referência]],SIMP_M1!A:K,9,FALSE)</f>
        <v>#VALUE!</v>
      </c>
      <c r="K1135" s="106" t="e">
        <f>VLOOKUP(Tabela410[[#This Row],[Proposta de Referência]],SIMP_M1!A:K,8,FALSE)</f>
        <v>#VALUE!</v>
      </c>
      <c r="L1135" s="107" t="e">
        <f t="shared" si="76"/>
        <v>#VALUE!</v>
      </c>
      <c r="M1135" s="107" t="e">
        <f t="shared" si="77"/>
        <v>#VALUE!</v>
      </c>
      <c r="N1135" s="142" t="e">
        <f t="shared" si="78"/>
        <v>#VALUE!</v>
      </c>
      <c r="O1135" s="142" t="e">
        <f t="shared" si="79"/>
        <v>#N/A</v>
      </c>
      <c r="P1135" s="24" t="str">
        <f>IFERROR(VLOOKUP(O1135,HOSPITAIS_COM_DIVIDAS!A:E,5,FALSE),"")</f>
        <v/>
      </c>
    </row>
    <row r="1136" spans="1:16" x14ac:dyDescent="0.25">
      <c r="A1136" s="52" t="e">
        <f>Tabela410[[#This Row],[Status da Proposta]]</f>
        <v>#VALUE!</v>
      </c>
      <c r="B1136" s="143">
        <f>MODALIDADE_1!A1136</f>
        <v>0</v>
      </c>
      <c r="C1136" s="142" t="e">
        <f>VLOOKUP(B1136,MODALIDADE_1!A:B,2,FALSE)</f>
        <v>#N/A</v>
      </c>
      <c r="D1136" s="142"/>
      <c r="E1136" s="94" t="e">
        <f>VLOOKUP(B1136,MODALIDADE_1!A:E,5,FALSE)</f>
        <v>#N/A</v>
      </c>
      <c r="F1136" s="95" t="e">
        <f>VLOOKUP(B1136,MODALIDADE_1!A:C,3,FALSE)</f>
        <v>#N/A</v>
      </c>
      <c r="G1136" s="142" t="e">
        <f>VLOOKUP(B1136,MODALIDADE_1!A:G,4,FALSE)</f>
        <v>#N/A</v>
      </c>
      <c r="H1136" s="142" t="e">
        <f>VLOOKUP(B1136,MODALIDADE_1!A:G,6,FALSE)</f>
        <v>#N/A</v>
      </c>
      <c r="I1136" s="142" t="e">
        <f>VLOOKUP(B1136,MODALIDADE_1!A:G,7,FALSE)</f>
        <v>#N/A</v>
      </c>
      <c r="J1136" s="106" t="e">
        <f>VLOOKUP(Tabela410[[#This Row],[Proposta de Referência]],SIMP_M1!A:K,9,FALSE)</f>
        <v>#VALUE!</v>
      </c>
      <c r="K1136" s="106" t="e">
        <f>VLOOKUP(Tabela410[[#This Row],[Proposta de Referência]],SIMP_M1!A:K,8,FALSE)</f>
        <v>#VALUE!</v>
      </c>
      <c r="L1136" s="107" t="e">
        <f t="shared" si="76"/>
        <v>#VALUE!</v>
      </c>
      <c r="M1136" s="107" t="e">
        <f t="shared" si="77"/>
        <v>#VALUE!</v>
      </c>
      <c r="N1136" s="142" t="e">
        <f t="shared" si="78"/>
        <v>#VALUE!</v>
      </c>
      <c r="O1136" s="142" t="e">
        <f t="shared" si="79"/>
        <v>#N/A</v>
      </c>
      <c r="P1136" s="24" t="str">
        <f>IFERROR(VLOOKUP(O1136,HOSPITAIS_COM_DIVIDAS!A:E,5,FALSE),"")</f>
        <v/>
      </c>
    </row>
    <row r="1137" spans="1:16" x14ac:dyDescent="0.25">
      <c r="A1137" s="52" t="e">
        <f>Tabela410[[#This Row],[Status da Proposta]]</f>
        <v>#VALUE!</v>
      </c>
      <c r="B1137" s="143">
        <f>MODALIDADE_1!A1137</f>
        <v>0</v>
      </c>
      <c r="C1137" s="142" t="e">
        <f>VLOOKUP(B1137,MODALIDADE_1!A:B,2,FALSE)</f>
        <v>#N/A</v>
      </c>
      <c r="D1137" s="142"/>
      <c r="E1137" s="94" t="e">
        <f>VLOOKUP(B1137,MODALIDADE_1!A:E,5,FALSE)</f>
        <v>#N/A</v>
      </c>
      <c r="F1137" s="95" t="e">
        <f>VLOOKUP(B1137,MODALIDADE_1!A:C,3,FALSE)</f>
        <v>#N/A</v>
      </c>
      <c r="G1137" s="142" t="e">
        <f>VLOOKUP(B1137,MODALIDADE_1!A:G,4,FALSE)</f>
        <v>#N/A</v>
      </c>
      <c r="H1137" s="142" t="e">
        <f>VLOOKUP(B1137,MODALIDADE_1!A:G,6,FALSE)</f>
        <v>#N/A</v>
      </c>
      <c r="I1137" s="142" t="e">
        <f>VLOOKUP(B1137,MODALIDADE_1!A:G,7,FALSE)</f>
        <v>#N/A</v>
      </c>
      <c r="J1137" s="106" t="e">
        <f>VLOOKUP(Tabela410[[#This Row],[Proposta de Referência]],SIMP_M1!A:K,9,FALSE)</f>
        <v>#VALUE!</v>
      </c>
      <c r="K1137" s="106" t="e">
        <f>VLOOKUP(Tabela410[[#This Row],[Proposta de Referência]],SIMP_M1!A:K,8,FALSE)</f>
        <v>#VALUE!</v>
      </c>
      <c r="L1137" s="107" t="e">
        <f t="shared" si="76"/>
        <v>#VALUE!</v>
      </c>
      <c r="M1137" s="107" t="e">
        <f t="shared" si="77"/>
        <v>#VALUE!</v>
      </c>
      <c r="N1137" s="142" t="e">
        <f t="shared" si="78"/>
        <v>#VALUE!</v>
      </c>
      <c r="O1137" s="142" t="e">
        <f t="shared" si="79"/>
        <v>#N/A</v>
      </c>
      <c r="P1137" s="24" t="str">
        <f>IFERROR(VLOOKUP(O1137,HOSPITAIS_COM_DIVIDAS!A:E,5,FALSE),"")</f>
        <v/>
      </c>
    </row>
    <row r="1138" spans="1:16" x14ac:dyDescent="0.25">
      <c r="A1138" s="52" t="e">
        <f>Tabela410[[#This Row],[Status da Proposta]]</f>
        <v>#VALUE!</v>
      </c>
      <c r="B1138" s="143">
        <f>MODALIDADE_1!A1138</f>
        <v>0</v>
      </c>
      <c r="C1138" s="142" t="e">
        <f>VLOOKUP(B1138,MODALIDADE_1!A:B,2,FALSE)</f>
        <v>#N/A</v>
      </c>
      <c r="D1138" s="142"/>
      <c r="E1138" s="94" t="e">
        <f>VLOOKUP(B1138,MODALIDADE_1!A:E,5,FALSE)</f>
        <v>#N/A</v>
      </c>
      <c r="F1138" s="95" t="e">
        <f>VLOOKUP(B1138,MODALIDADE_1!A:C,3,FALSE)</f>
        <v>#N/A</v>
      </c>
      <c r="G1138" s="142" t="e">
        <f>VLOOKUP(B1138,MODALIDADE_1!A:G,4,FALSE)</f>
        <v>#N/A</v>
      </c>
      <c r="H1138" s="142" t="e">
        <f>VLOOKUP(B1138,MODALIDADE_1!A:G,6,FALSE)</f>
        <v>#N/A</v>
      </c>
      <c r="I1138" s="142" t="e">
        <f>VLOOKUP(B1138,MODALIDADE_1!A:G,7,FALSE)</f>
        <v>#N/A</v>
      </c>
      <c r="J1138" s="106" t="e">
        <f>VLOOKUP(Tabela410[[#This Row],[Proposta de Referência]],SIMP_M1!A:K,9,FALSE)</f>
        <v>#VALUE!</v>
      </c>
      <c r="K1138" s="106" t="e">
        <f>VLOOKUP(Tabela410[[#This Row],[Proposta de Referência]],SIMP_M1!A:K,8,FALSE)</f>
        <v>#VALUE!</v>
      </c>
      <c r="L1138" s="107" t="e">
        <f t="shared" si="76"/>
        <v>#VALUE!</v>
      </c>
      <c r="M1138" s="107" t="e">
        <f t="shared" si="77"/>
        <v>#VALUE!</v>
      </c>
      <c r="N1138" s="142" t="e">
        <f t="shared" si="78"/>
        <v>#VALUE!</v>
      </c>
      <c r="O1138" s="142" t="e">
        <f t="shared" si="79"/>
        <v>#N/A</v>
      </c>
      <c r="P1138" s="24" t="str">
        <f>IFERROR(VLOOKUP(O1138,HOSPITAIS_COM_DIVIDAS!A:E,5,FALSE),"")</f>
        <v/>
      </c>
    </row>
    <row r="1139" spans="1:16" x14ac:dyDescent="0.25">
      <c r="A1139" s="52" t="e">
        <f>Tabela410[[#This Row],[Status da Proposta]]</f>
        <v>#VALUE!</v>
      </c>
      <c r="B1139" s="143">
        <f>MODALIDADE_1!A1139</f>
        <v>0</v>
      </c>
      <c r="C1139" s="142" t="e">
        <f>VLOOKUP(B1139,MODALIDADE_1!A:B,2,FALSE)</f>
        <v>#N/A</v>
      </c>
      <c r="D1139" s="142"/>
      <c r="E1139" s="94" t="e">
        <f>VLOOKUP(B1139,MODALIDADE_1!A:E,5,FALSE)</f>
        <v>#N/A</v>
      </c>
      <c r="F1139" s="95" t="e">
        <f>VLOOKUP(B1139,MODALIDADE_1!A:C,3,FALSE)</f>
        <v>#N/A</v>
      </c>
      <c r="G1139" s="142" t="e">
        <f>VLOOKUP(B1139,MODALIDADE_1!A:G,4,FALSE)</f>
        <v>#N/A</v>
      </c>
      <c r="H1139" s="142" t="e">
        <f>VLOOKUP(B1139,MODALIDADE_1!A:G,6,FALSE)</f>
        <v>#N/A</v>
      </c>
      <c r="I1139" s="142" t="e">
        <f>VLOOKUP(B1139,MODALIDADE_1!A:G,7,FALSE)</f>
        <v>#N/A</v>
      </c>
      <c r="J1139" s="106" t="e">
        <f>VLOOKUP(Tabela410[[#This Row],[Proposta de Referência]],SIMP_M1!A:K,9,FALSE)</f>
        <v>#VALUE!</v>
      </c>
      <c r="K1139" s="106" t="e">
        <f>VLOOKUP(Tabela410[[#This Row],[Proposta de Referência]],SIMP_M1!A:K,8,FALSE)</f>
        <v>#VALUE!</v>
      </c>
      <c r="L1139" s="107" t="e">
        <f t="shared" si="76"/>
        <v>#VALUE!</v>
      </c>
      <c r="M1139" s="107" t="e">
        <f t="shared" si="77"/>
        <v>#VALUE!</v>
      </c>
      <c r="N1139" s="142" t="e">
        <f t="shared" si="78"/>
        <v>#VALUE!</v>
      </c>
      <c r="O1139" s="142" t="e">
        <f t="shared" si="79"/>
        <v>#N/A</v>
      </c>
      <c r="P1139" s="24" t="str">
        <f>IFERROR(VLOOKUP(O1139,HOSPITAIS_COM_DIVIDAS!A:E,5,FALSE),"")</f>
        <v/>
      </c>
    </row>
    <row r="1140" spans="1:16" x14ac:dyDescent="0.25">
      <c r="A1140" s="52" t="e">
        <f>Tabela410[[#This Row],[Status da Proposta]]</f>
        <v>#VALUE!</v>
      </c>
      <c r="B1140" s="143">
        <f>MODALIDADE_1!A1140</f>
        <v>0</v>
      </c>
      <c r="C1140" s="142" t="e">
        <f>VLOOKUP(B1140,MODALIDADE_1!A:B,2,FALSE)</f>
        <v>#N/A</v>
      </c>
      <c r="D1140" s="142"/>
      <c r="E1140" s="94" t="e">
        <f>VLOOKUP(B1140,MODALIDADE_1!A:E,5,FALSE)</f>
        <v>#N/A</v>
      </c>
      <c r="F1140" s="95" t="e">
        <f>VLOOKUP(B1140,MODALIDADE_1!A:C,3,FALSE)</f>
        <v>#N/A</v>
      </c>
      <c r="G1140" s="142" t="e">
        <f>VLOOKUP(B1140,MODALIDADE_1!A:G,4,FALSE)</f>
        <v>#N/A</v>
      </c>
      <c r="H1140" s="142" t="e">
        <f>VLOOKUP(B1140,MODALIDADE_1!A:G,6,FALSE)</f>
        <v>#N/A</v>
      </c>
      <c r="I1140" s="142" t="e">
        <f>VLOOKUP(B1140,MODALIDADE_1!A:G,7,FALSE)</f>
        <v>#N/A</v>
      </c>
      <c r="J1140" s="106" t="e">
        <f>VLOOKUP(Tabela410[[#This Row],[Proposta de Referência]],SIMP_M1!A:K,9,FALSE)</f>
        <v>#VALUE!</v>
      </c>
      <c r="K1140" s="106" t="e">
        <f>VLOOKUP(Tabela410[[#This Row],[Proposta de Referência]],SIMP_M1!A:K,8,FALSE)</f>
        <v>#VALUE!</v>
      </c>
      <c r="L1140" s="107" t="e">
        <f t="shared" si="76"/>
        <v>#VALUE!</v>
      </c>
      <c r="M1140" s="107" t="e">
        <f t="shared" si="77"/>
        <v>#VALUE!</v>
      </c>
      <c r="N1140" s="142" t="e">
        <f t="shared" si="78"/>
        <v>#VALUE!</v>
      </c>
      <c r="O1140" s="142" t="e">
        <f t="shared" si="79"/>
        <v>#N/A</v>
      </c>
      <c r="P1140" s="24" t="str">
        <f>IFERROR(VLOOKUP(O1140,HOSPITAIS_COM_DIVIDAS!A:E,5,FALSE),"")</f>
        <v/>
      </c>
    </row>
    <row r="1141" spans="1:16" x14ac:dyDescent="0.25">
      <c r="A1141" s="52" t="e">
        <f>Tabela410[[#This Row],[Status da Proposta]]</f>
        <v>#VALUE!</v>
      </c>
      <c r="B1141" s="143">
        <f>MODALIDADE_1!A1141</f>
        <v>0</v>
      </c>
      <c r="C1141" s="142" t="e">
        <f>VLOOKUP(B1141,MODALIDADE_1!A:B,2,FALSE)</f>
        <v>#N/A</v>
      </c>
      <c r="D1141" s="142"/>
      <c r="E1141" s="94" t="e">
        <f>VLOOKUP(B1141,MODALIDADE_1!A:E,5,FALSE)</f>
        <v>#N/A</v>
      </c>
      <c r="F1141" s="95" t="e">
        <f>VLOOKUP(B1141,MODALIDADE_1!A:C,3,FALSE)</f>
        <v>#N/A</v>
      </c>
      <c r="G1141" s="142" t="e">
        <f>VLOOKUP(B1141,MODALIDADE_1!A:G,4,FALSE)</f>
        <v>#N/A</v>
      </c>
      <c r="H1141" s="142" t="e">
        <f>VLOOKUP(B1141,MODALIDADE_1!A:G,6,FALSE)</f>
        <v>#N/A</v>
      </c>
      <c r="I1141" s="142" t="e">
        <f>VLOOKUP(B1141,MODALIDADE_1!A:G,7,FALSE)</f>
        <v>#N/A</v>
      </c>
      <c r="J1141" s="106" t="e">
        <f>VLOOKUP(Tabela410[[#This Row],[Proposta de Referência]],SIMP_M1!A:K,9,FALSE)</f>
        <v>#VALUE!</v>
      </c>
      <c r="K1141" s="106" t="e">
        <f>VLOOKUP(Tabela410[[#This Row],[Proposta de Referência]],SIMP_M1!A:K,8,FALSE)</f>
        <v>#VALUE!</v>
      </c>
      <c r="L1141" s="107" t="e">
        <f t="shared" si="76"/>
        <v>#VALUE!</v>
      </c>
      <c r="M1141" s="107" t="e">
        <f t="shared" si="77"/>
        <v>#VALUE!</v>
      </c>
      <c r="N1141" s="142" t="e">
        <f t="shared" si="78"/>
        <v>#VALUE!</v>
      </c>
      <c r="O1141" s="142" t="e">
        <f t="shared" si="79"/>
        <v>#N/A</v>
      </c>
      <c r="P1141" s="24" t="str">
        <f>IFERROR(VLOOKUP(O1141,HOSPITAIS_COM_DIVIDAS!A:E,5,FALSE),"")</f>
        <v/>
      </c>
    </row>
    <row r="1142" spans="1:16" x14ac:dyDescent="0.25">
      <c r="A1142" s="52" t="e">
        <f>Tabela410[[#This Row],[Status da Proposta]]</f>
        <v>#VALUE!</v>
      </c>
      <c r="B1142" s="143">
        <f>MODALIDADE_1!A1142</f>
        <v>0</v>
      </c>
      <c r="C1142" s="142" t="e">
        <f>VLOOKUP(B1142,MODALIDADE_1!A:B,2,FALSE)</f>
        <v>#N/A</v>
      </c>
      <c r="D1142" s="142"/>
      <c r="E1142" s="94" t="e">
        <f>VLOOKUP(B1142,MODALIDADE_1!A:E,5,FALSE)</f>
        <v>#N/A</v>
      </c>
      <c r="F1142" s="95" t="e">
        <f>VLOOKUP(B1142,MODALIDADE_1!A:C,3,FALSE)</f>
        <v>#N/A</v>
      </c>
      <c r="G1142" s="142" t="e">
        <f>VLOOKUP(B1142,MODALIDADE_1!A:G,4,FALSE)</f>
        <v>#N/A</v>
      </c>
      <c r="H1142" s="142" t="e">
        <f>VLOOKUP(B1142,MODALIDADE_1!A:G,6,FALSE)</f>
        <v>#N/A</v>
      </c>
      <c r="I1142" s="142" t="e">
        <f>VLOOKUP(B1142,MODALIDADE_1!A:G,7,FALSE)</f>
        <v>#N/A</v>
      </c>
      <c r="J1142" s="106" t="e">
        <f>VLOOKUP(Tabela410[[#This Row],[Proposta de Referência]],SIMP_M1!A:K,9,FALSE)</f>
        <v>#VALUE!</v>
      </c>
      <c r="K1142" s="106" t="e">
        <f>VLOOKUP(Tabela410[[#This Row],[Proposta de Referência]],SIMP_M1!A:K,8,FALSE)</f>
        <v>#VALUE!</v>
      </c>
      <c r="L1142" s="107" t="e">
        <f t="shared" si="76"/>
        <v>#VALUE!</v>
      </c>
      <c r="M1142" s="107" t="e">
        <f t="shared" si="77"/>
        <v>#VALUE!</v>
      </c>
      <c r="N1142" s="142" t="e">
        <f t="shared" si="78"/>
        <v>#VALUE!</v>
      </c>
      <c r="O1142" s="142" t="e">
        <f t="shared" si="79"/>
        <v>#N/A</v>
      </c>
      <c r="P1142" s="24" t="str">
        <f>IFERROR(VLOOKUP(O1142,HOSPITAIS_COM_DIVIDAS!A:E,5,FALSE),"")</f>
        <v/>
      </c>
    </row>
    <row r="1143" spans="1:16" x14ac:dyDescent="0.25">
      <c r="A1143" s="52" t="e">
        <f>Tabela410[[#This Row],[Status da Proposta]]</f>
        <v>#VALUE!</v>
      </c>
      <c r="B1143" s="143">
        <f>MODALIDADE_1!A1143</f>
        <v>0</v>
      </c>
      <c r="C1143" s="142" t="e">
        <f>VLOOKUP(B1143,MODALIDADE_1!A:B,2,FALSE)</f>
        <v>#N/A</v>
      </c>
      <c r="D1143" s="142"/>
      <c r="E1143" s="94" t="e">
        <f>VLOOKUP(B1143,MODALIDADE_1!A:E,5,FALSE)</f>
        <v>#N/A</v>
      </c>
      <c r="F1143" s="95" t="e">
        <f>VLOOKUP(B1143,MODALIDADE_1!A:C,3,FALSE)</f>
        <v>#N/A</v>
      </c>
      <c r="G1143" s="142" t="e">
        <f>VLOOKUP(B1143,MODALIDADE_1!A:G,4,FALSE)</f>
        <v>#N/A</v>
      </c>
      <c r="H1143" s="142" t="e">
        <f>VLOOKUP(B1143,MODALIDADE_1!A:G,6,FALSE)</f>
        <v>#N/A</v>
      </c>
      <c r="I1143" s="142" t="e">
        <f>VLOOKUP(B1143,MODALIDADE_1!A:G,7,FALSE)</f>
        <v>#N/A</v>
      </c>
      <c r="J1143" s="106" t="e">
        <f>VLOOKUP(Tabela410[[#This Row],[Proposta de Referência]],SIMP_M1!A:K,9,FALSE)</f>
        <v>#VALUE!</v>
      </c>
      <c r="K1143" s="106" t="e">
        <f>VLOOKUP(Tabela410[[#This Row],[Proposta de Referência]],SIMP_M1!A:K,8,FALSE)</f>
        <v>#VALUE!</v>
      </c>
      <c r="L1143" s="107" t="e">
        <f t="shared" si="76"/>
        <v>#VALUE!</v>
      </c>
      <c r="M1143" s="107" t="e">
        <f t="shared" si="77"/>
        <v>#VALUE!</v>
      </c>
      <c r="N1143" s="142" t="e">
        <f t="shared" si="78"/>
        <v>#VALUE!</v>
      </c>
      <c r="O1143" s="142" t="e">
        <f t="shared" si="79"/>
        <v>#N/A</v>
      </c>
      <c r="P1143" s="24" t="str">
        <f>IFERROR(VLOOKUP(O1143,HOSPITAIS_COM_DIVIDAS!A:E,5,FALSE),"")</f>
        <v/>
      </c>
    </row>
    <row r="1144" spans="1:16" x14ac:dyDescent="0.25">
      <c r="A1144" s="52" t="e">
        <f>Tabela410[[#This Row],[Status da Proposta]]</f>
        <v>#VALUE!</v>
      </c>
      <c r="B1144" s="143">
        <f>MODALIDADE_1!A1144</f>
        <v>0</v>
      </c>
      <c r="C1144" s="142" t="e">
        <f>VLOOKUP(B1144,MODALIDADE_1!A:B,2,FALSE)</f>
        <v>#N/A</v>
      </c>
      <c r="D1144" s="142"/>
      <c r="E1144" s="94" t="e">
        <f>VLOOKUP(B1144,MODALIDADE_1!A:E,5,FALSE)</f>
        <v>#N/A</v>
      </c>
      <c r="F1144" s="95" t="e">
        <f>VLOOKUP(B1144,MODALIDADE_1!A:C,3,FALSE)</f>
        <v>#N/A</v>
      </c>
      <c r="G1144" s="142" t="e">
        <f>VLOOKUP(B1144,MODALIDADE_1!A:G,4,FALSE)</f>
        <v>#N/A</v>
      </c>
      <c r="H1144" s="142" t="e">
        <f>VLOOKUP(B1144,MODALIDADE_1!A:G,6,FALSE)</f>
        <v>#N/A</v>
      </c>
      <c r="I1144" s="142" t="e">
        <f>VLOOKUP(B1144,MODALIDADE_1!A:G,7,FALSE)</f>
        <v>#N/A</v>
      </c>
      <c r="J1144" s="106" t="e">
        <f>VLOOKUP(Tabela410[[#This Row],[Proposta de Referência]],SIMP_M1!A:K,9,FALSE)</f>
        <v>#VALUE!</v>
      </c>
      <c r="K1144" s="106" t="e">
        <f>VLOOKUP(Tabela410[[#This Row],[Proposta de Referência]],SIMP_M1!A:K,8,FALSE)</f>
        <v>#VALUE!</v>
      </c>
      <c r="L1144" s="107" t="e">
        <f t="shared" si="76"/>
        <v>#VALUE!</v>
      </c>
      <c r="M1144" s="107" t="e">
        <f t="shared" si="77"/>
        <v>#VALUE!</v>
      </c>
      <c r="N1144" s="142" t="e">
        <f t="shared" si="78"/>
        <v>#VALUE!</v>
      </c>
      <c r="O1144" s="142" t="e">
        <f t="shared" si="79"/>
        <v>#N/A</v>
      </c>
      <c r="P1144" s="24" t="str">
        <f>IFERROR(VLOOKUP(O1144,HOSPITAIS_COM_DIVIDAS!A:E,5,FALSE),"")</f>
        <v/>
      </c>
    </row>
    <row r="1145" spans="1:16" x14ac:dyDescent="0.25">
      <c r="A1145" s="52" t="e">
        <f>Tabela410[[#This Row],[Status da Proposta]]</f>
        <v>#VALUE!</v>
      </c>
      <c r="B1145" s="143">
        <f>MODALIDADE_1!A1145</f>
        <v>0</v>
      </c>
      <c r="C1145" s="142" t="e">
        <f>VLOOKUP(B1145,MODALIDADE_1!A:B,2,FALSE)</f>
        <v>#N/A</v>
      </c>
      <c r="D1145" s="142"/>
      <c r="E1145" s="94" t="e">
        <f>VLOOKUP(B1145,MODALIDADE_1!A:E,5,FALSE)</f>
        <v>#N/A</v>
      </c>
      <c r="F1145" s="95" t="e">
        <f>VLOOKUP(B1145,MODALIDADE_1!A:C,3,FALSE)</f>
        <v>#N/A</v>
      </c>
      <c r="G1145" s="142" t="e">
        <f>VLOOKUP(B1145,MODALIDADE_1!A:G,4,FALSE)</f>
        <v>#N/A</v>
      </c>
      <c r="H1145" s="142" t="e">
        <f>VLOOKUP(B1145,MODALIDADE_1!A:G,6,FALSE)</f>
        <v>#N/A</v>
      </c>
      <c r="I1145" s="142" t="e">
        <f>VLOOKUP(B1145,MODALIDADE_1!A:G,7,FALSE)</f>
        <v>#N/A</v>
      </c>
      <c r="J1145" s="106" t="e">
        <f>VLOOKUP(Tabela410[[#This Row],[Proposta de Referência]],SIMP_M1!A:K,9,FALSE)</f>
        <v>#VALUE!</v>
      </c>
      <c r="K1145" s="106" t="e">
        <f>VLOOKUP(Tabela410[[#This Row],[Proposta de Referência]],SIMP_M1!A:K,8,FALSE)</f>
        <v>#VALUE!</v>
      </c>
      <c r="L1145" s="107" t="e">
        <f t="shared" si="76"/>
        <v>#VALUE!</v>
      </c>
      <c r="M1145" s="107" t="e">
        <f t="shared" si="77"/>
        <v>#VALUE!</v>
      </c>
      <c r="N1145" s="142" t="e">
        <f t="shared" si="78"/>
        <v>#VALUE!</v>
      </c>
      <c r="O1145" s="142" t="e">
        <f t="shared" si="79"/>
        <v>#N/A</v>
      </c>
      <c r="P1145" s="24" t="str">
        <f>IFERROR(VLOOKUP(O1145,HOSPITAIS_COM_DIVIDAS!A:E,5,FALSE),"")</f>
        <v/>
      </c>
    </row>
    <row r="1146" spans="1:16" x14ac:dyDescent="0.25">
      <c r="A1146" s="52" t="e">
        <f>Tabela410[[#This Row],[Status da Proposta]]</f>
        <v>#VALUE!</v>
      </c>
      <c r="B1146" s="143">
        <f>MODALIDADE_1!A1146</f>
        <v>0</v>
      </c>
      <c r="C1146" s="142" t="e">
        <f>VLOOKUP(B1146,MODALIDADE_1!A:B,2,FALSE)</f>
        <v>#N/A</v>
      </c>
      <c r="D1146" s="142"/>
      <c r="E1146" s="94" t="e">
        <f>VLOOKUP(B1146,MODALIDADE_1!A:E,5,FALSE)</f>
        <v>#N/A</v>
      </c>
      <c r="F1146" s="95" t="e">
        <f>VLOOKUP(B1146,MODALIDADE_1!A:C,3,FALSE)</f>
        <v>#N/A</v>
      </c>
      <c r="G1146" s="142" t="e">
        <f>VLOOKUP(B1146,MODALIDADE_1!A:G,4,FALSE)</f>
        <v>#N/A</v>
      </c>
      <c r="H1146" s="142" t="e">
        <f>VLOOKUP(B1146,MODALIDADE_1!A:G,6,FALSE)</f>
        <v>#N/A</v>
      </c>
      <c r="I1146" s="142" t="e">
        <f>VLOOKUP(B1146,MODALIDADE_1!A:G,7,FALSE)</f>
        <v>#N/A</v>
      </c>
      <c r="J1146" s="106" t="e">
        <f>VLOOKUP(Tabela410[[#This Row],[Proposta de Referência]],SIMP_M1!A:K,9,FALSE)</f>
        <v>#VALUE!</v>
      </c>
      <c r="K1146" s="106" t="e">
        <f>VLOOKUP(Tabela410[[#This Row],[Proposta de Referência]],SIMP_M1!A:K,8,FALSE)</f>
        <v>#VALUE!</v>
      </c>
      <c r="L1146" s="107" t="e">
        <f t="shared" si="76"/>
        <v>#VALUE!</v>
      </c>
      <c r="M1146" s="107" t="e">
        <f t="shared" si="77"/>
        <v>#VALUE!</v>
      </c>
      <c r="N1146" s="142" t="e">
        <f t="shared" si="78"/>
        <v>#VALUE!</v>
      </c>
      <c r="O1146" s="142" t="e">
        <f t="shared" si="79"/>
        <v>#N/A</v>
      </c>
      <c r="P1146" s="24" t="str">
        <f>IFERROR(VLOOKUP(O1146,HOSPITAIS_COM_DIVIDAS!A:E,5,FALSE),"")</f>
        <v/>
      </c>
    </row>
    <row r="1147" spans="1:16" x14ac:dyDescent="0.25">
      <c r="A1147" s="52" t="e">
        <f>Tabela410[[#This Row],[Status da Proposta]]</f>
        <v>#VALUE!</v>
      </c>
      <c r="B1147" s="143">
        <f>MODALIDADE_1!A1147</f>
        <v>0</v>
      </c>
      <c r="C1147" s="142" t="e">
        <f>VLOOKUP(B1147,MODALIDADE_1!A:B,2,FALSE)</f>
        <v>#N/A</v>
      </c>
      <c r="D1147" s="142"/>
      <c r="E1147" s="94" t="e">
        <f>VLOOKUP(B1147,MODALIDADE_1!A:E,5,FALSE)</f>
        <v>#N/A</v>
      </c>
      <c r="F1147" s="95" t="e">
        <f>VLOOKUP(B1147,MODALIDADE_1!A:C,3,FALSE)</f>
        <v>#N/A</v>
      </c>
      <c r="G1147" s="142" t="e">
        <f>VLOOKUP(B1147,MODALIDADE_1!A:G,4,FALSE)</f>
        <v>#N/A</v>
      </c>
      <c r="H1147" s="142" t="e">
        <f>VLOOKUP(B1147,MODALIDADE_1!A:G,6,FALSE)</f>
        <v>#N/A</v>
      </c>
      <c r="I1147" s="142" t="e">
        <f>VLOOKUP(B1147,MODALIDADE_1!A:G,7,FALSE)</f>
        <v>#N/A</v>
      </c>
      <c r="J1147" s="106" t="e">
        <f>VLOOKUP(Tabela410[[#This Row],[Proposta de Referência]],SIMP_M1!A:K,9,FALSE)</f>
        <v>#VALUE!</v>
      </c>
      <c r="K1147" s="106" t="e">
        <f>VLOOKUP(Tabela410[[#This Row],[Proposta de Referência]],SIMP_M1!A:K,8,FALSE)</f>
        <v>#VALUE!</v>
      </c>
      <c r="L1147" s="107" t="e">
        <f t="shared" si="76"/>
        <v>#VALUE!</v>
      </c>
      <c r="M1147" s="107" t="e">
        <f t="shared" si="77"/>
        <v>#VALUE!</v>
      </c>
      <c r="N1147" s="142" t="e">
        <f t="shared" si="78"/>
        <v>#VALUE!</v>
      </c>
      <c r="O1147" s="142" t="e">
        <f t="shared" si="79"/>
        <v>#N/A</v>
      </c>
      <c r="P1147" s="24" t="str">
        <f>IFERROR(VLOOKUP(O1147,HOSPITAIS_COM_DIVIDAS!A:E,5,FALSE),"")</f>
        <v/>
      </c>
    </row>
    <row r="1148" spans="1:16" x14ac:dyDescent="0.25">
      <c r="A1148" s="52" t="e">
        <f>Tabela410[[#This Row],[Status da Proposta]]</f>
        <v>#VALUE!</v>
      </c>
      <c r="B1148" s="143">
        <f>MODALIDADE_1!A1148</f>
        <v>0</v>
      </c>
      <c r="C1148" s="142" t="e">
        <f>VLOOKUP(B1148,MODALIDADE_1!A:B,2,FALSE)</f>
        <v>#N/A</v>
      </c>
      <c r="D1148" s="142"/>
      <c r="E1148" s="94" t="e">
        <f>VLOOKUP(B1148,MODALIDADE_1!A:E,5,FALSE)</f>
        <v>#N/A</v>
      </c>
      <c r="F1148" s="95" t="e">
        <f>VLOOKUP(B1148,MODALIDADE_1!A:C,3,FALSE)</f>
        <v>#N/A</v>
      </c>
      <c r="G1148" s="142" t="e">
        <f>VLOOKUP(B1148,MODALIDADE_1!A:G,4,FALSE)</f>
        <v>#N/A</v>
      </c>
      <c r="H1148" s="142" t="e">
        <f>VLOOKUP(B1148,MODALIDADE_1!A:G,6,FALSE)</f>
        <v>#N/A</v>
      </c>
      <c r="I1148" s="142" t="e">
        <f>VLOOKUP(B1148,MODALIDADE_1!A:G,7,FALSE)</f>
        <v>#N/A</v>
      </c>
      <c r="J1148" s="106" t="e">
        <f>VLOOKUP(Tabela410[[#This Row],[Proposta de Referência]],SIMP_M1!A:K,9,FALSE)</f>
        <v>#VALUE!</v>
      </c>
      <c r="K1148" s="106" t="e">
        <f>VLOOKUP(Tabela410[[#This Row],[Proposta de Referência]],SIMP_M1!A:K,8,FALSE)</f>
        <v>#VALUE!</v>
      </c>
      <c r="L1148" s="107" t="e">
        <f t="shared" si="76"/>
        <v>#VALUE!</v>
      </c>
      <c r="M1148" s="107" t="e">
        <f t="shared" si="77"/>
        <v>#VALUE!</v>
      </c>
      <c r="N1148" s="142" t="e">
        <f t="shared" si="78"/>
        <v>#VALUE!</v>
      </c>
      <c r="O1148" s="142" t="e">
        <f t="shared" si="79"/>
        <v>#N/A</v>
      </c>
      <c r="P1148" s="24" t="str">
        <f>IFERROR(VLOOKUP(O1148,HOSPITAIS_COM_DIVIDAS!A:E,5,FALSE),"")</f>
        <v/>
      </c>
    </row>
    <row r="1149" spans="1:16" x14ac:dyDescent="0.25">
      <c r="A1149" s="52" t="e">
        <f>Tabela410[[#This Row],[Status da Proposta]]</f>
        <v>#VALUE!</v>
      </c>
      <c r="B1149" s="143">
        <f>MODALIDADE_1!A1149</f>
        <v>0</v>
      </c>
      <c r="C1149" s="142" t="e">
        <f>VLOOKUP(B1149,MODALIDADE_1!A:B,2,FALSE)</f>
        <v>#N/A</v>
      </c>
      <c r="D1149" s="142"/>
      <c r="E1149" s="94" t="e">
        <f>VLOOKUP(B1149,MODALIDADE_1!A:E,5,FALSE)</f>
        <v>#N/A</v>
      </c>
      <c r="F1149" s="95" t="e">
        <f>VLOOKUP(B1149,MODALIDADE_1!A:C,3,FALSE)</f>
        <v>#N/A</v>
      </c>
      <c r="G1149" s="142" t="e">
        <f>VLOOKUP(B1149,MODALIDADE_1!A:G,4,FALSE)</f>
        <v>#N/A</v>
      </c>
      <c r="H1149" s="142" t="e">
        <f>VLOOKUP(B1149,MODALIDADE_1!A:G,6,FALSE)</f>
        <v>#N/A</v>
      </c>
      <c r="I1149" s="142" t="e">
        <f>VLOOKUP(B1149,MODALIDADE_1!A:G,7,FALSE)</f>
        <v>#N/A</v>
      </c>
      <c r="J1149" s="106" t="e">
        <f>VLOOKUP(Tabela410[[#This Row],[Proposta de Referência]],SIMP_M1!A:K,9,FALSE)</f>
        <v>#VALUE!</v>
      </c>
      <c r="K1149" s="106" t="e">
        <f>VLOOKUP(Tabela410[[#This Row],[Proposta de Referência]],SIMP_M1!A:K,8,FALSE)</f>
        <v>#VALUE!</v>
      </c>
      <c r="L1149" s="107" t="e">
        <f t="shared" si="76"/>
        <v>#VALUE!</v>
      </c>
      <c r="M1149" s="107" t="e">
        <f t="shared" si="77"/>
        <v>#VALUE!</v>
      </c>
      <c r="N1149" s="142" t="e">
        <f t="shared" si="78"/>
        <v>#VALUE!</v>
      </c>
      <c r="O1149" s="142" t="e">
        <f t="shared" si="79"/>
        <v>#N/A</v>
      </c>
      <c r="P1149" s="24" t="str">
        <f>IFERROR(VLOOKUP(O1149,HOSPITAIS_COM_DIVIDAS!A:E,5,FALSE),"")</f>
        <v/>
      </c>
    </row>
    <row r="1150" spans="1:16" x14ac:dyDescent="0.25">
      <c r="A1150" s="52" t="e">
        <f>Tabela410[[#This Row],[Status da Proposta]]</f>
        <v>#VALUE!</v>
      </c>
      <c r="B1150" s="143">
        <f>MODALIDADE_1!A1150</f>
        <v>0</v>
      </c>
      <c r="C1150" s="142" t="e">
        <f>VLOOKUP(B1150,MODALIDADE_1!A:B,2,FALSE)</f>
        <v>#N/A</v>
      </c>
      <c r="D1150" s="142"/>
      <c r="E1150" s="94" t="e">
        <f>VLOOKUP(B1150,MODALIDADE_1!A:E,5,FALSE)</f>
        <v>#N/A</v>
      </c>
      <c r="F1150" s="95" t="e">
        <f>VLOOKUP(B1150,MODALIDADE_1!A:C,3,FALSE)</f>
        <v>#N/A</v>
      </c>
      <c r="G1150" s="142" t="e">
        <f>VLOOKUP(B1150,MODALIDADE_1!A:G,4,FALSE)</f>
        <v>#N/A</v>
      </c>
      <c r="H1150" s="142" t="e">
        <f>VLOOKUP(B1150,MODALIDADE_1!A:G,6,FALSE)</f>
        <v>#N/A</v>
      </c>
      <c r="I1150" s="142" t="e">
        <f>VLOOKUP(B1150,MODALIDADE_1!A:G,7,FALSE)</f>
        <v>#N/A</v>
      </c>
      <c r="J1150" s="106" t="e">
        <f>VLOOKUP(Tabela410[[#This Row],[Proposta de Referência]],SIMP_M1!A:K,9,FALSE)</f>
        <v>#VALUE!</v>
      </c>
      <c r="K1150" s="106" t="e">
        <f>VLOOKUP(Tabela410[[#This Row],[Proposta de Referência]],SIMP_M1!A:K,8,FALSE)</f>
        <v>#VALUE!</v>
      </c>
      <c r="L1150" s="107" t="e">
        <f t="shared" si="76"/>
        <v>#VALUE!</v>
      </c>
      <c r="M1150" s="107" t="e">
        <f t="shared" si="77"/>
        <v>#VALUE!</v>
      </c>
      <c r="N1150" s="142" t="e">
        <f t="shared" si="78"/>
        <v>#VALUE!</v>
      </c>
      <c r="O1150" s="142" t="e">
        <f t="shared" si="79"/>
        <v>#N/A</v>
      </c>
      <c r="P1150" s="24" t="str">
        <f>IFERROR(VLOOKUP(O1150,HOSPITAIS_COM_DIVIDAS!A:E,5,FALSE),"")</f>
        <v/>
      </c>
    </row>
    <row r="1151" spans="1:16" x14ac:dyDescent="0.25">
      <c r="A1151" s="52" t="e">
        <f>Tabela410[[#This Row],[Status da Proposta]]</f>
        <v>#VALUE!</v>
      </c>
      <c r="B1151" s="143">
        <f>MODALIDADE_1!A1151</f>
        <v>0</v>
      </c>
      <c r="C1151" s="142" t="e">
        <f>VLOOKUP(B1151,MODALIDADE_1!A:B,2,FALSE)</f>
        <v>#N/A</v>
      </c>
      <c r="D1151" s="142"/>
      <c r="E1151" s="94" t="e">
        <f>VLOOKUP(B1151,MODALIDADE_1!A:E,5,FALSE)</f>
        <v>#N/A</v>
      </c>
      <c r="F1151" s="95" t="e">
        <f>VLOOKUP(B1151,MODALIDADE_1!A:C,3,FALSE)</f>
        <v>#N/A</v>
      </c>
      <c r="G1151" s="142" t="e">
        <f>VLOOKUP(B1151,MODALIDADE_1!A:G,4,FALSE)</f>
        <v>#N/A</v>
      </c>
      <c r="H1151" s="142" t="e">
        <f>VLOOKUP(B1151,MODALIDADE_1!A:G,6,FALSE)</f>
        <v>#N/A</v>
      </c>
      <c r="I1151" s="142" t="e">
        <f>VLOOKUP(B1151,MODALIDADE_1!A:G,7,FALSE)</f>
        <v>#N/A</v>
      </c>
      <c r="J1151" s="106" t="e">
        <f>VLOOKUP(Tabela410[[#This Row],[Proposta de Referência]],SIMP_M1!A:K,9,FALSE)</f>
        <v>#VALUE!</v>
      </c>
      <c r="K1151" s="106" t="e">
        <f>VLOOKUP(Tabela410[[#This Row],[Proposta de Referência]],SIMP_M1!A:K,8,FALSE)</f>
        <v>#VALUE!</v>
      </c>
      <c r="L1151" s="107" t="e">
        <f t="shared" si="76"/>
        <v>#VALUE!</v>
      </c>
      <c r="M1151" s="107" t="e">
        <f t="shared" si="77"/>
        <v>#VALUE!</v>
      </c>
      <c r="N1151" s="142" t="e">
        <f t="shared" si="78"/>
        <v>#VALUE!</v>
      </c>
      <c r="O1151" s="142" t="e">
        <f t="shared" si="79"/>
        <v>#N/A</v>
      </c>
      <c r="P1151" s="24" t="str">
        <f>IFERROR(VLOOKUP(O1151,HOSPITAIS_COM_DIVIDAS!A:E,5,FALSE),"")</f>
        <v/>
      </c>
    </row>
    <row r="1152" spans="1:16" x14ac:dyDescent="0.25">
      <c r="A1152" s="52" t="e">
        <f>Tabela410[[#This Row],[Status da Proposta]]</f>
        <v>#VALUE!</v>
      </c>
      <c r="B1152" s="143">
        <f>MODALIDADE_1!A1152</f>
        <v>0</v>
      </c>
      <c r="C1152" s="142" t="e">
        <f>VLOOKUP(B1152,MODALIDADE_1!A:B,2,FALSE)</f>
        <v>#N/A</v>
      </c>
      <c r="D1152" s="142"/>
      <c r="E1152" s="94" t="e">
        <f>VLOOKUP(B1152,MODALIDADE_1!A:E,5,FALSE)</f>
        <v>#N/A</v>
      </c>
      <c r="F1152" s="95" t="e">
        <f>VLOOKUP(B1152,MODALIDADE_1!A:C,3,FALSE)</f>
        <v>#N/A</v>
      </c>
      <c r="G1152" s="142" t="e">
        <f>VLOOKUP(B1152,MODALIDADE_1!A:G,4,FALSE)</f>
        <v>#N/A</v>
      </c>
      <c r="H1152" s="142" t="e">
        <f>VLOOKUP(B1152,MODALIDADE_1!A:G,6,FALSE)</f>
        <v>#N/A</v>
      </c>
      <c r="I1152" s="142" t="e">
        <f>VLOOKUP(B1152,MODALIDADE_1!A:G,7,FALSE)</f>
        <v>#N/A</v>
      </c>
      <c r="J1152" s="106" t="e">
        <f>VLOOKUP(Tabela410[[#This Row],[Proposta de Referência]],SIMP_M1!A:K,9,FALSE)</f>
        <v>#VALUE!</v>
      </c>
      <c r="K1152" s="106" t="e">
        <f>VLOOKUP(Tabela410[[#This Row],[Proposta de Referência]],SIMP_M1!A:K,8,FALSE)</f>
        <v>#VALUE!</v>
      </c>
      <c r="L1152" s="107" t="e">
        <f t="shared" si="76"/>
        <v>#VALUE!</v>
      </c>
      <c r="M1152" s="107" t="e">
        <f t="shared" si="77"/>
        <v>#VALUE!</v>
      </c>
      <c r="N1152" s="142" t="e">
        <f t="shared" si="78"/>
        <v>#VALUE!</v>
      </c>
      <c r="O1152" s="142" t="e">
        <f t="shared" si="79"/>
        <v>#N/A</v>
      </c>
      <c r="P1152" s="24" t="str">
        <f>IFERROR(VLOOKUP(O1152,HOSPITAIS_COM_DIVIDAS!A:E,5,FALSE),"")</f>
        <v/>
      </c>
    </row>
    <row r="1153" spans="1:16" x14ac:dyDescent="0.25">
      <c r="A1153" s="52" t="e">
        <f>Tabela410[[#This Row],[Status da Proposta]]</f>
        <v>#VALUE!</v>
      </c>
      <c r="B1153" s="143">
        <f>MODALIDADE_1!A1153</f>
        <v>0</v>
      </c>
      <c r="C1153" s="142" t="e">
        <f>VLOOKUP(B1153,MODALIDADE_1!A:B,2,FALSE)</f>
        <v>#N/A</v>
      </c>
      <c r="D1153" s="142"/>
      <c r="E1153" s="94" t="e">
        <f>VLOOKUP(B1153,MODALIDADE_1!A:E,5,FALSE)</f>
        <v>#N/A</v>
      </c>
      <c r="F1153" s="95" t="e">
        <f>VLOOKUP(B1153,MODALIDADE_1!A:C,3,FALSE)</f>
        <v>#N/A</v>
      </c>
      <c r="G1153" s="142" t="e">
        <f>VLOOKUP(B1153,MODALIDADE_1!A:G,4,FALSE)</f>
        <v>#N/A</v>
      </c>
      <c r="H1153" s="142" t="e">
        <f>VLOOKUP(B1153,MODALIDADE_1!A:G,6,FALSE)</f>
        <v>#N/A</v>
      </c>
      <c r="I1153" s="142" t="e">
        <f>VLOOKUP(B1153,MODALIDADE_1!A:G,7,FALSE)</f>
        <v>#N/A</v>
      </c>
      <c r="J1153" s="106" t="e">
        <f>VLOOKUP(Tabela410[[#This Row],[Proposta de Referência]],SIMP_M1!A:K,9,FALSE)</f>
        <v>#VALUE!</v>
      </c>
      <c r="K1153" s="106" t="e">
        <f>VLOOKUP(Tabela410[[#This Row],[Proposta de Referência]],SIMP_M1!A:K,8,FALSE)</f>
        <v>#VALUE!</v>
      </c>
      <c r="L1153" s="107" t="e">
        <f t="shared" si="76"/>
        <v>#VALUE!</v>
      </c>
      <c r="M1153" s="107" t="e">
        <f t="shared" si="77"/>
        <v>#VALUE!</v>
      </c>
      <c r="N1153" s="142" t="e">
        <f t="shared" si="78"/>
        <v>#VALUE!</v>
      </c>
      <c r="O1153" s="142" t="e">
        <f t="shared" si="79"/>
        <v>#N/A</v>
      </c>
      <c r="P1153" s="24" t="str">
        <f>IFERROR(VLOOKUP(O1153,HOSPITAIS_COM_DIVIDAS!A:E,5,FALSE),"")</f>
        <v/>
      </c>
    </row>
    <row r="1154" spans="1:16" x14ac:dyDescent="0.25">
      <c r="A1154" s="52" t="e">
        <f>Tabela410[[#This Row],[Status da Proposta]]</f>
        <v>#VALUE!</v>
      </c>
      <c r="B1154" s="143">
        <f>MODALIDADE_1!A1154</f>
        <v>0</v>
      </c>
      <c r="C1154" s="142" t="e">
        <f>VLOOKUP(B1154,MODALIDADE_1!A:B,2,FALSE)</f>
        <v>#N/A</v>
      </c>
      <c r="D1154" s="142"/>
      <c r="E1154" s="94" t="e">
        <f>VLOOKUP(B1154,MODALIDADE_1!A:E,5,FALSE)</f>
        <v>#N/A</v>
      </c>
      <c r="F1154" s="95" t="e">
        <f>VLOOKUP(B1154,MODALIDADE_1!A:C,3,FALSE)</f>
        <v>#N/A</v>
      </c>
      <c r="G1154" s="142" t="e">
        <f>VLOOKUP(B1154,MODALIDADE_1!A:G,4,FALSE)</f>
        <v>#N/A</v>
      </c>
      <c r="H1154" s="142" t="e">
        <f>VLOOKUP(B1154,MODALIDADE_1!A:G,6,FALSE)</f>
        <v>#N/A</v>
      </c>
      <c r="I1154" s="142" t="e">
        <f>VLOOKUP(B1154,MODALIDADE_1!A:G,7,FALSE)</f>
        <v>#N/A</v>
      </c>
      <c r="J1154" s="106" t="e">
        <f>VLOOKUP(Tabela410[[#This Row],[Proposta de Referência]],SIMP_M1!A:K,9,FALSE)</f>
        <v>#VALUE!</v>
      </c>
      <c r="K1154" s="106" t="e">
        <f>VLOOKUP(Tabela410[[#This Row],[Proposta de Referência]],SIMP_M1!A:K,8,FALSE)</f>
        <v>#VALUE!</v>
      </c>
      <c r="L1154" s="107" t="e">
        <f t="shared" si="76"/>
        <v>#VALUE!</v>
      </c>
      <c r="M1154" s="107" t="e">
        <f t="shared" si="77"/>
        <v>#VALUE!</v>
      </c>
      <c r="N1154" s="142" t="e">
        <f t="shared" si="78"/>
        <v>#VALUE!</v>
      </c>
      <c r="O1154" s="142" t="e">
        <f t="shared" si="79"/>
        <v>#N/A</v>
      </c>
      <c r="P1154" s="24" t="str">
        <f>IFERROR(VLOOKUP(O1154,HOSPITAIS_COM_DIVIDAS!A:E,5,FALSE),"")</f>
        <v/>
      </c>
    </row>
    <row r="1155" spans="1:16" x14ac:dyDescent="0.25">
      <c r="A1155" s="52" t="e">
        <f>Tabela410[[#This Row],[Status da Proposta]]</f>
        <v>#VALUE!</v>
      </c>
      <c r="B1155" s="143">
        <f>MODALIDADE_1!A1155</f>
        <v>0</v>
      </c>
      <c r="C1155" s="142" t="e">
        <f>VLOOKUP(B1155,MODALIDADE_1!A:B,2,FALSE)</f>
        <v>#N/A</v>
      </c>
      <c r="D1155" s="142"/>
      <c r="E1155" s="94" t="e">
        <f>VLOOKUP(B1155,MODALIDADE_1!A:E,5,FALSE)</f>
        <v>#N/A</v>
      </c>
      <c r="F1155" s="95" t="e">
        <f>VLOOKUP(B1155,MODALIDADE_1!A:C,3,FALSE)</f>
        <v>#N/A</v>
      </c>
      <c r="G1155" s="142" t="e">
        <f>VLOOKUP(B1155,MODALIDADE_1!A:G,4,FALSE)</f>
        <v>#N/A</v>
      </c>
      <c r="H1155" s="142" t="e">
        <f>VLOOKUP(B1155,MODALIDADE_1!A:G,6,FALSE)</f>
        <v>#N/A</v>
      </c>
      <c r="I1155" s="142" t="e">
        <f>VLOOKUP(B1155,MODALIDADE_1!A:G,7,FALSE)</f>
        <v>#N/A</v>
      </c>
      <c r="J1155" s="106" t="e">
        <f>VLOOKUP(Tabela410[[#This Row],[Proposta de Referência]],SIMP_M1!A:K,9,FALSE)</f>
        <v>#VALUE!</v>
      </c>
      <c r="K1155" s="106" t="e">
        <f>VLOOKUP(Tabela410[[#This Row],[Proposta de Referência]],SIMP_M1!A:K,8,FALSE)</f>
        <v>#VALUE!</v>
      </c>
      <c r="L1155" s="107" t="e">
        <f t="shared" si="76"/>
        <v>#VALUE!</v>
      </c>
      <c r="M1155" s="107" t="e">
        <f t="shared" si="77"/>
        <v>#VALUE!</v>
      </c>
      <c r="N1155" s="142" t="e">
        <f t="shared" si="78"/>
        <v>#VALUE!</v>
      </c>
      <c r="O1155" s="142" t="e">
        <f t="shared" si="79"/>
        <v>#N/A</v>
      </c>
      <c r="P1155" s="24" t="str">
        <f>IFERROR(VLOOKUP(O1155,HOSPITAIS_COM_DIVIDAS!A:E,5,FALSE),"")</f>
        <v/>
      </c>
    </row>
    <row r="1156" spans="1:16" x14ac:dyDescent="0.25">
      <c r="A1156" s="52" t="e">
        <f>Tabela410[[#This Row],[Status da Proposta]]</f>
        <v>#VALUE!</v>
      </c>
      <c r="B1156" s="143">
        <f>MODALIDADE_1!A1156</f>
        <v>0</v>
      </c>
      <c r="C1156" s="142" t="e">
        <f>VLOOKUP(B1156,MODALIDADE_1!A:B,2,FALSE)</f>
        <v>#N/A</v>
      </c>
      <c r="D1156" s="142"/>
      <c r="E1156" s="94" t="e">
        <f>VLOOKUP(B1156,MODALIDADE_1!A:E,5,FALSE)</f>
        <v>#N/A</v>
      </c>
      <c r="F1156" s="95" t="e">
        <f>VLOOKUP(B1156,MODALIDADE_1!A:C,3,FALSE)</f>
        <v>#N/A</v>
      </c>
      <c r="G1156" s="142" t="e">
        <f>VLOOKUP(B1156,MODALIDADE_1!A:G,4,FALSE)</f>
        <v>#N/A</v>
      </c>
      <c r="H1156" s="142" t="e">
        <f>VLOOKUP(B1156,MODALIDADE_1!A:G,6,FALSE)</f>
        <v>#N/A</v>
      </c>
      <c r="I1156" s="142" t="e">
        <f>VLOOKUP(B1156,MODALIDADE_1!A:G,7,FALSE)</f>
        <v>#N/A</v>
      </c>
      <c r="J1156" s="106" t="e">
        <f>VLOOKUP(Tabela410[[#This Row],[Proposta de Referência]],SIMP_M1!A:K,9,FALSE)</f>
        <v>#VALUE!</v>
      </c>
      <c r="K1156" s="106" t="e">
        <f>VLOOKUP(Tabela410[[#This Row],[Proposta de Referência]],SIMP_M1!A:K,8,FALSE)</f>
        <v>#VALUE!</v>
      </c>
      <c r="L1156" s="107" t="e">
        <f t="shared" si="76"/>
        <v>#VALUE!</v>
      </c>
      <c r="M1156" s="107" t="e">
        <f t="shared" si="77"/>
        <v>#VALUE!</v>
      </c>
      <c r="N1156" s="142" t="e">
        <f t="shared" si="78"/>
        <v>#VALUE!</v>
      </c>
      <c r="O1156" s="142" t="e">
        <f t="shared" si="79"/>
        <v>#N/A</v>
      </c>
      <c r="P1156" s="24" t="str">
        <f>IFERROR(VLOOKUP(O1156,HOSPITAIS_COM_DIVIDAS!A:E,5,FALSE),"")</f>
        <v/>
      </c>
    </row>
    <row r="1157" spans="1:16" x14ac:dyDescent="0.25">
      <c r="A1157" s="52" t="e">
        <f>Tabela410[[#This Row],[Status da Proposta]]</f>
        <v>#VALUE!</v>
      </c>
      <c r="B1157" s="143">
        <f>MODALIDADE_1!A1157</f>
        <v>0</v>
      </c>
      <c r="C1157" s="142" t="e">
        <f>VLOOKUP(B1157,MODALIDADE_1!A:B,2,FALSE)</f>
        <v>#N/A</v>
      </c>
      <c r="D1157" s="142"/>
      <c r="E1157" s="94" t="e">
        <f>VLOOKUP(B1157,MODALIDADE_1!A:E,5,FALSE)</f>
        <v>#N/A</v>
      </c>
      <c r="F1157" s="95" t="e">
        <f>VLOOKUP(B1157,MODALIDADE_1!A:C,3,FALSE)</f>
        <v>#N/A</v>
      </c>
      <c r="G1157" s="142" t="e">
        <f>VLOOKUP(B1157,MODALIDADE_1!A:G,4,FALSE)</f>
        <v>#N/A</v>
      </c>
      <c r="H1157" s="142" t="e">
        <f>VLOOKUP(B1157,MODALIDADE_1!A:G,6,FALSE)</f>
        <v>#N/A</v>
      </c>
      <c r="I1157" s="142" t="e">
        <f>VLOOKUP(B1157,MODALIDADE_1!A:G,7,FALSE)</f>
        <v>#N/A</v>
      </c>
      <c r="J1157" s="106" t="e">
        <f>VLOOKUP(Tabela410[[#This Row],[Proposta de Referência]],SIMP_M1!A:K,9,FALSE)</f>
        <v>#VALUE!</v>
      </c>
      <c r="K1157" s="106" t="e">
        <f>VLOOKUP(Tabela410[[#This Row],[Proposta de Referência]],SIMP_M1!A:K,8,FALSE)</f>
        <v>#VALUE!</v>
      </c>
      <c r="L1157" s="107" t="e">
        <f t="shared" si="76"/>
        <v>#VALUE!</v>
      </c>
      <c r="M1157" s="107" t="e">
        <f t="shared" si="77"/>
        <v>#VALUE!</v>
      </c>
      <c r="N1157" s="142" t="e">
        <f t="shared" si="78"/>
        <v>#VALUE!</v>
      </c>
      <c r="O1157" s="142" t="e">
        <f t="shared" si="79"/>
        <v>#N/A</v>
      </c>
      <c r="P1157" s="24" t="str">
        <f>IFERROR(VLOOKUP(O1157,HOSPITAIS_COM_DIVIDAS!A:E,5,FALSE),"")</f>
        <v/>
      </c>
    </row>
    <row r="1158" spans="1:16" x14ac:dyDescent="0.25">
      <c r="A1158" s="52" t="e">
        <f>Tabela410[[#This Row],[Status da Proposta]]</f>
        <v>#VALUE!</v>
      </c>
      <c r="B1158" s="143">
        <f>MODALIDADE_1!A1158</f>
        <v>0</v>
      </c>
      <c r="C1158" s="142" t="e">
        <f>VLOOKUP(B1158,MODALIDADE_1!A:B,2,FALSE)</f>
        <v>#N/A</v>
      </c>
      <c r="D1158" s="142"/>
      <c r="E1158" s="94" t="e">
        <f>VLOOKUP(B1158,MODALIDADE_1!A:E,5,FALSE)</f>
        <v>#N/A</v>
      </c>
      <c r="F1158" s="95" t="e">
        <f>VLOOKUP(B1158,MODALIDADE_1!A:C,3,FALSE)</f>
        <v>#N/A</v>
      </c>
      <c r="G1158" s="142" t="e">
        <f>VLOOKUP(B1158,MODALIDADE_1!A:G,4,FALSE)</f>
        <v>#N/A</v>
      </c>
      <c r="H1158" s="142" t="e">
        <f>VLOOKUP(B1158,MODALIDADE_1!A:G,6,FALSE)</f>
        <v>#N/A</v>
      </c>
      <c r="I1158" s="142" t="e">
        <f>VLOOKUP(B1158,MODALIDADE_1!A:G,7,FALSE)</f>
        <v>#N/A</v>
      </c>
      <c r="J1158" s="106" t="e">
        <f>VLOOKUP(Tabela410[[#This Row],[Proposta de Referência]],SIMP_M1!A:K,9,FALSE)</f>
        <v>#VALUE!</v>
      </c>
      <c r="K1158" s="106" t="e">
        <f>VLOOKUP(Tabela410[[#This Row],[Proposta de Referência]],SIMP_M1!A:K,8,FALSE)</f>
        <v>#VALUE!</v>
      </c>
      <c r="L1158" s="107" t="e">
        <f t="shared" si="76"/>
        <v>#VALUE!</v>
      </c>
      <c r="M1158" s="107" t="e">
        <f t="shared" si="77"/>
        <v>#VALUE!</v>
      </c>
      <c r="N1158" s="142" t="e">
        <f t="shared" si="78"/>
        <v>#VALUE!</v>
      </c>
      <c r="O1158" s="142" t="e">
        <f t="shared" si="79"/>
        <v>#N/A</v>
      </c>
      <c r="P1158" s="24" t="str">
        <f>IFERROR(VLOOKUP(O1158,HOSPITAIS_COM_DIVIDAS!A:E,5,FALSE),"")</f>
        <v/>
      </c>
    </row>
    <row r="1159" spans="1:16" x14ac:dyDescent="0.25">
      <c r="A1159" s="52" t="e">
        <f>Tabela410[[#This Row],[Status da Proposta]]</f>
        <v>#VALUE!</v>
      </c>
      <c r="B1159" s="143">
        <f>MODALIDADE_1!A1159</f>
        <v>0</v>
      </c>
      <c r="C1159" s="142" t="e">
        <f>VLOOKUP(B1159,MODALIDADE_1!A:B,2,FALSE)</f>
        <v>#N/A</v>
      </c>
      <c r="D1159" s="142"/>
      <c r="E1159" s="94" t="e">
        <f>VLOOKUP(B1159,MODALIDADE_1!A:E,5,FALSE)</f>
        <v>#N/A</v>
      </c>
      <c r="F1159" s="95" t="e">
        <f>VLOOKUP(B1159,MODALIDADE_1!A:C,3,FALSE)</f>
        <v>#N/A</v>
      </c>
      <c r="G1159" s="142" t="e">
        <f>VLOOKUP(B1159,MODALIDADE_1!A:G,4,FALSE)</f>
        <v>#N/A</v>
      </c>
      <c r="H1159" s="142" t="e">
        <f>VLOOKUP(B1159,MODALIDADE_1!A:G,6,FALSE)</f>
        <v>#N/A</v>
      </c>
      <c r="I1159" s="142" t="e">
        <f>VLOOKUP(B1159,MODALIDADE_1!A:G,7,FALSE)</f>
        <v>#N/A</v>
      </c>
      <c r="J1159" s="106" t="e">
        <f>VLOOKUP(Tabela410[[#This Row],[Proposta de Referência]],SIMP_M1!A:K,9,FALSE)</f>
        <v>#VALUE!</v>
      </c>
      <c r="K1159" s="106" t="e">
        <f>VLOOKUP(Tabela410[[#This Row],[Proposta de Referência]],SIMP_M1!A:K,8,FALSE)</f>
        <v>#VALUE!</v>
      </c>
      <c r="L1159" s="107" t="e">
        <f t="shared" si="76"/>
        <v>#VALUE!</v>
      </c>
      <c r="M1159" s="107" t="e">
        <f t="shared" si="77"/>
        <v>#VALUE!</v>
      </c>
      <c r="N1159" s="142" t="e">
        <f t="shared" si="78"/>
        <v>#VALUE!</v>
      </c>
      <c r="O1159" s="142" t="e">
        <f t="shared" si="79"/>
        <v>#N/A</v>
      </c>
      <c r="P1159" s="24" t="str">
        <f>IFERROR(VLOOKUP(O1159,HOSPITAIS_COM_DIVIDAS!A:E,5,FALSE),"")</f>
        <v/>
      </c>
    </row>
    <row r="1160" spans="1:16" x14ac:dyDescent="0.25">
      <c r="A1160" s="52" t="e">
        <f>Tabela410[[#This Row],[Status da Proposta]]</f>
        <v>#VALUE!</v>
      </c>
      <c r="B1160" s="143">
        <f>MODALIDADE_1!A1160</f>
        <v>0</v>
      </c>
      <c r="C1160" s="142" t="e">
        <f>VLOOKUP(B1160,MODALIDADE_1!A:B,2,FALSE)</f>
        <v>#N/A</v>
      </c>
      <c r="D1160" s="142"/>
      <c r="E1160" s="94" t="e">
        <f>VLOOKUP(B1160,MODALIDADE_1!A:E,5,FALSE)</f>
        <v>#N/A</v>
      </c>
      <c r="F1160" s="95" t="e">
        <f>VLOOKUP(B1160,MODALIDADE_1!A:C,3,FALSE)</f>
        <v>#N/A</v>
      </c>
      <c r="G1160" s="142" t="e">
        <f>VLOOKUP(B1160,MODALIDADE_1!A:G,4,FALSE)</f>
        <v>#N/A</v>
      </c>
      <c r="H1160" s="142" t="e">
        <f>VLOOKUP(B1160,MODALIDADE_1!A:G,6,FALSE)</f>
        <v>#N/A</v>
      </c>
      <c r="I1160" s="142" t="e">
        <f>VLOOKUP(B1160,MODALIDADE_1!A:G,7,FALSE)</f>
        <v>#N/A</v>
      </c>
      <c r="J1160" s="106" t="e">
        <f>VLOOKUP(Tabela410[[#This Row],[Proposta de Referência]],SIMP_M1!A:K,9,FALSE)</f>
        <v>#VALUE!</v>
      </c>
      <c r="K1160" s="106" t="e">
        <f>VLOOKUP(Tabela410[[#This Row],[Proposta de Referência]],SIMP_M1!A:K,8,FALSE)</f>
        <v>#VALUE!</v>
      </c>
      <c r="L1160" s="107" t="e">
        <f t="shared" si="76"/>
        <v>#VALUE!</v>
      </c>
      <c r="M1160" s="107" t="e">
        <f t="shared" si="77"/>
        <v>#VALUE!</v>
      </c>
      <c r="N1160" s="142" t="e">
        <f t="shared" si="78"/>
        <v>#VALUE!</v>
      </c>
      <c r="O1160" s="142" t="e">
        <f t="shared" si="79"/>
        <v>#N/A</v>
      </c>
      <c r="P1160" s="24" t="str">
        <f>IFERROR(VLOOKUP(O1160,HOSPITAIS_COM_DIVIDAS!A:E,5,FALSE),"")</f>
        <v/>
      </c>
    </row>
    <row r="1161" spans="1:16" x14ac:dyDescent="0.25">
      <c r="A1161" s="52" t="e">
        <f>Tabela410[[#This Row],[Status da Proposta]]</f>
        <v>#VALUE!</v>
      </c>
      <c r="B1161" s="143">
        <f>MODALIDADE_1!A1161</f>
        <v>0</v>
      </c>
      <c r="C1161" s="142" t="e">
        <f>VLOOKUP(B1161,MODALIDADE_1!A:B,2,FALSE)</f>
        <v>#N/A</v>
      </c>
      <c r="D1161" s="142"/>
      <c r="E1161" s="94" t="e">
        <f>VLOOKUP(B1161,MODALIDADE_1!A:E,5,FALSE)</f>
        <v>#N/A</v>
      </c>
      <c r="F1161" s="95" t="e">
        <f>VLOOKUP(B1161,MODALIDADE_1!A:C,3,FALSE)</f>
        <v>#N/A</v>
      </c>
      <c r="G1161" s="142" t="e">
        <f>VLOOKUP(B1161,MODALIDADE_1!A:G,4,FALSE)</f>
        <v>#N/A</v>
      </c>
      <c r="H1161" s="142" t="e">
        <f>VLOOKUP(B1161,MODALIDADE_1!A:G,6,FALSE)</f>
        <v>#N/A</v>
      </c>
      <c r="I1161" s="142" t="e">
        <f>VLOOKUP(B1161,MODALIDADE_1!A:G,7,FALSE)</f>
        <v>#N/A</v>
      </c>
      <c r="J1161" s="106" t="e">
        <f>VLOOKUP(Tabela410[[#This Row],[Proposta de Referência]],SIMP_M1!A:K,9,FALSE)</f>
        <v>#VALUE!</v>
      </c>
      <c r="K1161" s="106" t="e">
        <f>VLOOKUP(Tabela410[[#This Row],[Proposta de Referência]],SIMP_M1!A:K,8,FALSE)</f>
        <v>#VALUE!</v>
      </c>
      <c r="L1161" s="107" t="e">
        <f t="shared" si="76"/>
        <v>#VALUE!</v>
      </c>
      <c r="M1161" s="107" t="e">
        <f t="shared" si="77"/>
        <v>#VALUE!</v>
      </c>
      <c r="N1161" s="142" t="e">
        <f t="shared" si="78"/>
        <v>#VALUE!</v>
      </c>
      <c r="O1161" s="142" t="e">
        <f t="shared" si="79"/>
        <v>#N/A</v>
      </c>
      <c r="P1161" s="24" t="str">
        <f>IFERROR(VLOOKUP(O1161,HOSPITAIS_COM_DIVIDAS!A:E,5,FALSE),"")</f>
        <v/>
      </c>
    </row>
    <row r="1162" spans="1:16" x14ac:dyDescent="0.25">
      <c r="A1162" s="52" t="e">
        <f>Tabela410[[#This Row],[Status da Proposta]]</f>
        <v>#VALUE!</v>
      </c>
      <c r="B1162" s="143">
        <f>MODALIDADE_1!A1162</f>
        <v>0</v>
      </c>
      <c r="C1162" s="142" t="e">
        <f>VLOOKUP(B1162,MODALIDADE_1!A:B,2,FALSE)</f>
        <v>#N/A</v>
      </c>
      <c r="D1162" s="142"/>
      <c r="E1162" s="94" t="e">
        <f>VLOOKUP(B1162,MODALIDADE_1!A:E,5,FALSE)</f>
        <v>#N/A</v>
      </c>
      <c r="F1162" s="95" t="e">
        <f>VLOOKUP(B1162,MODALIDADE_1!A:C,3,FALSE)</f>
        <v>#N/A</v>
      </c>
      <c r="G1162" s="142" t="e">
        <f>VLOOKUP(B1162,MODALIDADE_1!A:G,4,FALSE)</f>
        <v>#N/A</v>
      </c>
      <c r="H1162" s="142" t="e">
        <f>VLOOKUP(B1162,MODALIDADE_1!A:G,6,FALSE)</f>
        <v>#N/A</v>
      </c>
      <c r="I1162" s="142" t="e">
        <f>VLOOKUP(B1162,MODALIDADE_1!A:G,7,FALSE)</f>
        <v>#N/A</v>
      </c>
      <c r="J1162" s="106" t="e">
        <f>VLOOKUP(Tabela410[[#This Row],[Proposta de Referência]],SIMP_M1!A:K,9,FALSE)</f>
        <v>#VALUE!</v>
      </c>
      <c r="K1162" s="106" t="e">
        <f>VLOOKUP(Tabela410[[#This Row],[Proposta de Referência]],SIMP_M1!A:K,8,FALSE)</f>
        <v>#VALUE!</v>
      </c>
      <c r="L1162" s="107" t="e">
        <f t="shared" si="76"/>
        <v>#VALUE!</v>
      </c>
      <c r="M1162" s="107" t="e">
        <f t="shared" si="77"/>
        <v>#VALUE!</v>
      </c>
      <c r="N1162" s="142" t="e">
        <f t="shared" si="78"/>
        <v>#VALUE!</v>
      </c>
      <c r="O1162" s="142" t="e">
        <f t="shared" si="79"/>
        <v>#N/A</v>
      </c>
      <c r="P1162" s="24" t="str">
        <f>IFERROR(VLOOKUP(O1162,HOSPITAIS_COM_DIVIDAS!A:E,5,FALSE),"")</f>
        <v/>
      </c>
    </row>
    <row r="1163" spans="1:16" x14ac:dyDescent="0.25">
      <c r="A1163" s="52" t="e">
        <f>Tabela410[[#This Row],[Status da Proposta]]</f>
        <v>#VALUE!</v>
      </c>
      <c r="B1163" s="143">
        <f>MODALIDADE_1!A1163</f>
        <v>0</v>
      </c>
      <c r="C1163" s="142" t="e">
        <f>VLOOKUP(B1163,MODALIDADE_1!A:B,2,FALSE)</f>
        <v>#N/A</v>
      </c>
      <c r="D1163" s="142"/>
      <c r="E1163" s="94" t="e">
        <f>VLOOKUP(B1163,MODALIDADE_1!A:E,5,FALSE)</f>
        <v>#N/A</v>
      </c>
      <c r="F1163" s="95" t="e">
        <f>VLOOKUP(B1163,MODALIDADE_1!A:C,3,FALSE)</f>
        <v>#N/A</v>
      </c>
      <c r="G1163" s="142" t="e">
        <f>VLOOKUP(B1163,MODALIDADE_1!A:G,4,FALSE)</f>
        <v>#N/A</v>
      </c>
      <c r="H1163" s="142" t="e">
        <f>VLOOKUP(B1163,MODALIDADE_1!A:G,6,FALSE)</f>
        <v>#N/A</v>
      </c>
      <c r="I1163" s="142" t="e">
        <f>VLOOKUP(B1163,MODALIDADE_1!A:G,7,FALSE)</f>
        <v>#N/A</v>
      </c>
      <c r="J1163" s="106" t="e">
        <f>VLOOKUP(Tabela410[[#This Row],[Proposta de Referência]],SIMP_M1!A:K,9,FALSE)</f>
        <v>#VALUE!</v>
      </c>
      <c r="K1163" s="106" t="e">
        <f>VLOOKUP(Tabela410[[#This Row],[Proposta de Referência]],SIMP_M1!A:K,8,FALSE)</f>
        <v>#VALUE!</v>
      </c>
      <c r="L1163" s="107" t="e">
        <f t="shared" si="76"/>
        <v>#VALUE!</v>
      </c>
      <c r="M1163" s="107" t="e">
        <f t="shared" si="77"/>
        <v>#VALUE!</v>
      </c>
      <c r="N1163" s="142" t="e">
        <f t="shared" si="78"/>
        <v>#VALUE!</v>
      </c>
      <c r="O1163" s="142" t="e">
        <f t="shared" si="79"/>
        <v>#N/A</v>
      </c>
      <c r="P1163" s="24" t="str">
        <f>IFERROR(VLOOKUP(O1163,HOSPITAIS_COM_DIVIDAS!A:E,5,FALSE),"")</f>
        <v/>
      </c>
    </row>
    <row r="1164" spans="1:16" x14ac:dyDescent="0.25">
      <c r="A1164" s="52" t="e">
        <f>Tabela410[[#This Row],[Status da Proposta]]</f>
        <v>#VALUE!</v>
      </c>
      <c r="B1164" s="143">
        <f>MODALIDADE_1!A1164</f>
        <v>0</v>
      </c>
      <c r="C1164" s="142" t="e">
        <f>VLOOKUP(B1164,MODALIDADE_1!A:B,2,FALSE)</f>
        <v>#N/A</v>
      </c>
      <c r="D1164" s="142"/>
      <c r="E1164" s="94" t="e">
        <f>VLOOKUP(B1164,MODALIDADE_1!A:E,5,FALSE)</f>
        <v>#N/A</v>
      </c>
      <c r="F1164" s="95" t="e">
        <f>VLOOKUP(B1164,MODALIDADE_1!A:C,3,FALSE)</f>
        <v>#N/A</v>
      </c>
      <c r="G1164" s="142" t="e">
        <f>VLOOKUP(B1164,MODALIDADE_1!A:G,4,FALSE)</f>
        <v>#N/A</v>
      </c>
      <c r="H1164" s="142" t="e">
        <f>VLOOKUP(B1164,MODALIDADE_1!A:G,6,FALSE)</f>
        <v>#N/A</v>
      </c>
      <c r="I1164" s="142" t="e">
        <f>VLOOKUP(B1164,MODALIDADE_1!A:G,7,FALSE)</f>
        <v>#N/A</v>
      </c>
      <c r="J1164" s="106" t="e">
        <f>VLOOKUP(Tabela410[[#This Row],[Proposta de Referência]],SIMP_M1!A:K,9,FALSE)</f>
        <v>#VALUE!</v>
      </c>
      <c r="K1164" s="106" t="e">
        <f>VLOOKUP(Tabela410[[#This Row],[Proposta de Referência]],SIMP_M1!A:K,8,FALSE)</f>
        <v>#VALUE!</v>
      </c>
      <c r="L1164" s="107" t="e">
        <f t="shared" si="76"/>
        <v>#VALUE!</v>
      </c>
      <c r="M1164" s="107" t="e">
        <f t="shared" si="77"/>
        <v>#VALUE!</v>
      </c>
      <c r="N1164" s="142" t="e">
        <f t="shared" si="78"/>
        <v>#VALUE!</v>
      </c>
      <c r="O1164" s="142" t="e">
        <f t="shared" si="79"/>
        <v>#N/A</v>
      </c>
      <c r="P1164" s="24" t="str">
        <f>IFERROR(VLOOKUP(O1164,HOSPITAIS_COM_DIVIDAS!A:E,5,FALSE),"")</f>
        <v/>
      </c>
    </row>
    <row r="1165" spans="1:16" x14ac:dyDescent="0.25">
      <c r="A1165" s="52" t="e">
        <f>Tabela410[[#This Row],[Status da Proposta]]</f>
        <v>#VALUE!</v>
      </c>
      <c r="B1165" s="143">
        <f>MODALIDADE_1!A1165</f>
        <v>0</v>
      </c>
      <c r="C1165" s="142" t="e">
        <f>VLOOKUP(B1165,MODALIDADE_1!A:B,2,FALSE)</f>
        <v>#N/A</v>
      </c>
      <c r="D1165" s="142"/>
      <c r="E1165" s="94" t="e">
        <f>VLOOKUP(B1165,MODALIDADE_1!A:E,5,FALSE)</f>
        <v>#N/A</v>
      </c>
      <c r="F1165" s="95" t="e">
        <f>VLOOKUP(B1165,MODALIDADE_1!A:C,3,FALSE)</f>
        <v>#N/A</v>
      </c>
      <c r="G1165" s="142" t="e">
        <f>VLOOKUP(B1165,MODALIDADE_1!A:G,4,FALSE)</f>
        <v>#N/A</v>
      </c>
      <c r="H1165" s="142" t="e">
        <f>VLOOKUP(B1165,MODALIDADE_1!A:G,6,FALSE)</f>
        <v>#N/A</v>
      </c>
      <c r="I1165" s="142" t="e">
        <f>VLOOKUP(B1165,MODALIDADE_1!A:G,7,FALSE)</f>
        <v>#N/A</v>
      </c>
      <c r="J1165" s="106" t="e">
        <f>VLOOKUP(Tabela410[[#This Row],[Proposta de Referência]],SIMP_M1!A:K,9,FALSE)</f>
        <v>#VALUE!</v>
      </c>
      <c r="K1165" s="106" t="e">
        <f>VLOOKUP(Tabela410[[#This Row],[Proposta de Referência]],SIMP_M1!A:K,8,FALSE)</f>
        <v>#VALUE!</v>
      </c>
      <c r="L1165" s="107" t="e">
        <f t="shared" si="76"/>
        <v>#VALUE!</v>
      </c>
      <c r="M1165" s="107" t="e">
        <f t="shared" si="77"/>
        <v>#VALUE!</v>
      </c>
      <c r="N1165" s="142" t="e">
        <f t="shared" si="78"/>
        <v>#VALUE!</v>
      </c>
      <c r="O1165" s="142" t="e">
        <f t="shared" si="79"/>
        <v>#N/A</v>
      </c>
      <c r="P1165" s="24" t="str">
        <f>IFERROR(VLOOKUP(O1165,HOSPITAIS_COM_DIVIDAS!A:E,5,FALSE),"")</f>
        <v/>
      </c>
    </row>
    <row r="1166" spans="1:16" x14ac:dyDescent="0.25">
      <c r="A1166" s="52" t="e">
        <f>Tabela410[[#This Row],[Status da Proposta]]</f>
        <v>#VALUE!</v>
      </c>
      <c r="B1166" s="143">
        <f>MODALIDADE_1!A1166</f>
        <v>0</v>
      </c>
      <c r="C1166" s="142" t="e">
        <f>VLOOKUP(B1166,MODALIDADE_1!A:B,2,FALSE)</f>
        <v>#N/A</v>
      </c>
      <c r="D1166" s="142"/>
      <c r="E1166" s="94" t="e">
        <f>VLOOKUP(B1166,MODALIDADE_1!A:E,5,FALSE)</f>
        <v>#N/A</v>
      </c>
      <c r="F1166" s="95" t="e">
        <f>VLOOKUP(B1166,MODALIDADE_1!A:C,3,FALSE)</f>
        <v>#N/A</v>
      </c>
      <c r="G1166" s="142" t="e">
        <f>VLOOKUP(B1166,MODALIDADE_1!A:G,4,FALSE)</f>
        <v>#N/A</v>
      </c>
      <c r="H1166" s="142" t="e">
        <f>VLOOKUP(B1166,MODALIDADE_1!A:G,6,FALSE)</f>
        <v>#N/A</v>
      </c>
      <c r="I1166" s="142" t="e">
        <f>VLOOKUP(B1166,MODALIDADE_1!A:G,7,FALSE)</f>
        <v>#N/A</v>
      </c>
      <c r="J1166" s="106" t="e">
        <f>VLOOKUP(Tabela410[[#This Row],[Proposta de Referência]],SIMP_M1!A:K,9,FALSE)</f>
        <v>#VALUE!</v>
      </c>
      <c r="K1166" s="106" t="e">
        <f>VLOOKUP(Tabela410[[#This Row],[Proposta de Referência]],SIMP_M1!A:K,8,FALSE)</f>
        <v>#VALUE!</v>
      </c>
      <c r="L1166" s="107" t="e">
        <f t="shared" si="76"/>
        <v>#VALUE!</v>
      </c>
      <c r="M1166" s="107" t="e">
        <f t="shared" si="77"/>
        <v>#VALUE!</v>
      </c>
      <c r="N1166" s="142" t="e">
        <f t="shared" si="78"/>
        <v>#VALUE!</v>
      </c>
      <c r="O1166" s="142" t="e">
        <f t="shared" si="79"/>
        <v>#N/A</v>
      </c>
      <c r="P1166" s="24" t="str">
        <f>IFERROR(VLOOKUP(O1166,HOSPITAIS_COM_DIVIDAS!A:E,5,FALSE),"")</f>
        <v/>
      </c>
    </row>
    <row r="1167" spans="1:16" x14ac:dyDescent="0.25">
      <c r="A1167" s="52" t="e">
        <f>Tabela410[[#This Row],[Status da Proposta]]</f>
        <v>#VALUE!</v>
      </c>
      <c r="B1167" s="143">
        <f>MODALIDADE_1!A1167</f>
        <v>0</v>
      </c>
      <c r="C1167" s="142" t="e">
        <f>VLOOKUP(B1167,MODALIDADE_1!A:B,2,FALSE)</f>
        <v>#N/A</v>
      </c>
      <c r="D1167" s="142"/>
      <c r="E1167" s="94" t="e">
        <f>VLOOKUP(B1167,MODALIDADE_1!A:E,5,FALSE)</f>
        <v>#N/A</v>
      </c>
      <c r="F1167" s="95" t="e">
        <f>VLOOKUP(B1167,MODALIDADE_1!A:C,3,FALSE)</f>
        <v>#N/A</v>
      </c>
      <c r="G1167" s="142" t="e">
        <f>VLOOKUP(B1167,MODALIDADE_1!A:G,4,FALSE)</f>
        <v>#N/A</v>
      </c>
      <c r="H1167" s="142" t="e">
        <f>VLOOKUP(B1167,MODALIDADE_1!A:G,6,FALSE)</f>
        <v>#N/A</v>
      </c>
      <c r="I1167" s="142" t="e">
        <f>VLOOKUP(B1167,MODALIDADE_1!A:G,7,FALSE)</f>
        <v>#N/A</v>
      </c>
      <c r="J1167" s="106" t="e">
        <f>VLOOKUP(Tabela410[[#This Row],[Proposta de Referência]],SIMP_M1!A:K,9,FALSE)</f>
        <v>#VALUE!</v>
      </c>
      <c r="K1167" s="106" t="e">
        <f>VLOOKUP(Tabela410[[#This Row],[Proposta de Referência]],SIMP_M1!A:K,8,FALSE)</f>
        <v>#VALUE!</v>
      </c>
      <c r="L1167" s="107" t="e">
        <f t="shared" si="76"/>
        <v>#VALUE!</v>
      </c>
      <c r="M1167" s="107" t="e">
        <f t="shared" si="77"/>
        <v>#VALUE!</v>
      </c>
      <c r="N1167" s="142" t="e">
        <f t="shared" si="78"/>
        <v>#VALUE!</v>
      </c>
      <c r="O1167" s="142" t="e">
        <f t="shared" si="79"/>
        <v>#N/A</v>
      </c>
      <c r="P1167" s="24" t="str">
        <f>IFERROR(VLOOKUP(O1167,HOSPITAIS_COM_DIVIDAS!A:E,5,FALSE),"")</f>
        <v/>
      </c>
    </row>
    <row r="1168" spans="1:16" x14ac:dyDescent="0.25">
      <c r="A1168" s="52" t="e">
        <f>Tabela410[[#This Row],[Status da Proposta]]</f>
        <v>#VALUE!</v>
      </c>
      <c r="B1168" s="143">
        <f>MODALIDADE_1!A1168</f>
        <v>0</v>
      </c>
      <c r="C1168" s="142" t="e">
        <f>VLOOKUP(B1168,MODALIDADE_1!A:B,2,FALSE)</f>
        <v>#N/A</v>
      </c>
      <c r="D1168" s="142"/>
      <c r="E1168" s="94" t="e">
        <f>VLOOKUP(B1168,MODALIDADE_1!A:E,5,FALSE)</f>
        <v>#N/A</v>
      </c>
      <c r="F1168" s="95" t="e">
        <f>VLOOKUP(B1168,MODALIDADE_1!A:C,3,FALSE)</f>
        <v>#N/A</v>
      </c>
      <c r="G1168" s="142" t="e">
        <f>VLOOKUP(B1168,MODALIDADE_1!A:G,4,FALSE)</f>
        <v>#N/A</v>
      </c>
      <c r="H1168" s="142" t="e">
        <f>VLOOKUP(B1168,MODALIDADE_1!A:G,6,FALSE)</f>
        <v>#N/A</v>
      </c>
      <c r="I1168" s="142" t="e">
        <f>VLOOKUP(B1168,MODALIDADE_1!A:G,7,FALSE)</f>
        <v>#N/A</v>
      </c>
      <c r="J1168" s="106" t="e">
        <f>VLOOKUP(Tabela410[[#This Row],[Proposta de Referência]],SIMP_M1!A:K,9,FALSE)</f>
        <v>#VALUE!</v>
      </c>
      <c r="K1168" s="106" t="e">
        <f>VLOOKUP(Tabela410[[#This Row],[Proposta de Referência]],SIMP_M1!A:K,8,FALSE)</f>
        <v>#VALUE!</v>
      </c>
      <c r="L1168" s="107" t="e">
        <f t="shared" si="76"/>
        <v>#VALUE!</v>
      </c>
      <c r="M1168" s="107" t="e">
        <f t="shared" si="77"/>
        <v>#VALUE!</v>
      </c>
      <c r="N1168" s="142" t="e">
        <f t="shared" si="78"/>
        <v>#VALUE!</v>
      </c>
      <c r="O1168" s="142" t="e">
        <f t="shared" si="79"/>
        <v>#N/A</v>
      </c>
      <c r="P1168" s="24" t="str">
        <f>IFERROR(VLOOKUP(O1168,HOSPITAIS_COM_DIVIDAS!A:E,5,FALSE),"")</f>
        <v/>
      </c>
    </row>
    <row r="1169" spans="1:16" x14ac:dyDescent="0.25">
      <c r="A1169" s="52" t="e">
        <f>Tabela410[[#This Row],[Status da Proposta]]</f>
        <v>#VALUE!</v>
      </c>
      <c r="B1169" s="143">
        <f>MODALIDADE_1!A1169</f>
        <v>0</v>
      </c>
      <c r="C1169" s="142" t="e">
        <f>VLOOKUP(B1169,MODALIDADE_1!A:B,2,FALSE)</f>
        <v>#N/A</v>
      </c>
      <c r="D1169" s="142"/>
      <c r="E1169" s="94" t="e">
        <f>VLOOKUP(B1169,MODALIDADE_1!A:E,5,FALSE)</f>
        <v>#N/A</v>
      </c>
      <c r="F1169" s="95" t="e">
        <f>VLOOKUP(B1169,MODALIDADE_1!A:C,3,FALSE)</f>
        <v>#N/A</v>
      </c>
      <c r="G1169" s="142" t="e">
        <f>VLOOKUP(B1169,MODALIDADE_1!A:G,4,FALSE)</f>
        <v>#N/A</v>
      </c>
      <c r="H1169" s="142" t="e">
        <f>VLOOKUP(B1169,MODALIDADE_1!A:G,6,FALSE)</f>
        <v>#N/A</v>
      </c>
      <c r="I1169" s="142" t="e">
        <f>VLOOKUP(B1169,MODALIDADE_1!A:G,7,FALSE)</f>
        <v>#N/A</v>
      </c>
      <c r="J1169" s="106" t="e">
        <f>VLOOKUP(Tabela410[[#This Row],[Proposta de Referência]],SIMP_M1!A:K,9,FALSE)</f>
        <v>#VALUE!</v>
      </c>
      <c r="K1169" s="106" t="e">
        <f>VLOOKUP(Tabela410[[#This Row],[Proposta de Referência]],SIMP_M1!A:K,8,FALSE)</f>
        <v>#VALUE!</v>
      </c>
      <c r="L1169" s="107" t="e">
        <f t="shared" si="76"/>
        <v>#VALUE!</v>
      </c>
      <c r="M1169" s="107" t="e">
        <f t="shared" si="77"/>
        <v>#VALUE!</v>
      </c>
      <c r="N1169" s="142" t="e">
        <f t="shared" si="78"/>
        <v>#VALUE!</v>
      </c>
      <c r="O1169" s="142" t="e">
        <f t="shared" si="79"/>
        <v>#N/A</v>
      </c>
      <c r="P1169" s="24" t="str">
        <f>IFERROR(VLOOKUP(O1169,HOSPITAIS_COM_DIVIDAS!A:E,5,FALSE),"")</f>
        <v/>
      </c>
    </row>
    <row r="1170" spans="1:16" x14ac:dyDescent="0.25">
      <c r="A1170" s="52" t="e">
        <f>Tabela410[[#This Row],[Status da Proposta]]</f>
        <v>#VALUE!</v>
      </c>
      <c r="B1170" s="143">
        <f>MODALIDADE_1!A1170</f>
        <v>0</v>
      </c>
      <c r="C1170" s="142" t="e">
        <f>VLOOKUP(B1170,MODALIDADE_1!A:B,2,FALSE)</f>
        <v>#N/A</v>
      </c>
      <c r="D1170" s="142"/>
      <c r="E1170" s="94" t="e">
        <f>VLOOKUP(B1170,MODALIDADE_1!A:E,5,FALSE)</f>
        <v>#N/A</v>
      </c>
      <c r="F1170" s="95" t="e">
        <f>VLOOKUP(B1170,MODALIDADE_1!A:C,3,FALSE)</f>
        <v>#N/A</v>
      </c>
      <c r="G1170" s="142" t="e">
        <f>VLOOKUP(B1170,MODALIDADE_1!A:G,4,FALSE)</f>
        <v>#N/A</v>
      </c>
      <c r="H1170" s="142" t="e">
        <f>VLOOKUP(B1170,MODALIDADE_1!A:G,6,FALSE)</f>
        <v>#N/A</v>
      </c>
      <c r="I1170" s="142" t="e">
        <f>VLOOKUP(B1170,MODALIDADE_1!A:G,7,FALSE)</f>
        <v>#N/A</v>
      </c>
      <c r="J1170" s="106" t="e">
        <f>VLOOKUP(Tabela410[[#This Row],[Proposta de Referência]],SIMP_M1!A:K,9,FALSE)</f>
        <v>#VALUE!</v>
      </c>
      <c r="K1170" s="106" t="e">
        <f>VLOOKUP(Tabela410[[#This Row],[Proposta de Referência]],SIMP_M1!A:K,8,FALSE)</f>
        <v>#VALUE!</v>
      </c>
      <c r="L1170" s="107" t="e">
        <f t="shared" si="76"/>
        <v>#VALUE!</v>
      </c>
      <c r="M1170" s="107" t="e">
        <f t="shared" si="77"/>
        <v>#VALUE!</v>
      </c>
      <c r="N1170" s="142" t="e">
        <f t="shared" si="78"/>
        <v>#VALUE!</v>
      </c>
      <c r="O1170" s="142" t="e">
        <f t="shared" si="79"/>
        <v>#N/A</v>
      </c>
      <c r="P1170" s="24" t="str">
        <f>IFERROR(VLOOKUP(O1170,HOSPITAIS_COM_DIVIDAS!A:E,5,FALSE),"")</f>
        <v/>
      </c>
    </row>
    <row r="1171" spans="1:16" x14ac:dyDescent="0.25">
      <c r="A1171" s="52" t="e">
        <f>Tabela410[[#This Row],[Status da Proposta]]</f>
        <v>#VALUE!</v>
      </c>
      <c r="B1171" s="143">
        <f>MODALIDADE_1!A1171</f>
        <v>0</v>
      </c>
      <c r="C1171" s="142" t="e">
        <f>VLOOKUP(B1171,MODALIDADE_1!A:B,2,FALSE)</f>
        <v>#N/A</v>
      </c>
      <c r="D1171" s="142"/>
      <c r="E1171" s="94" t="e">
        <f>VLOOKUP(B1171,MODALIDADE_1!A:E,5,FALSE)</f>
        <v>#N/A</v>
      </c>
      <c r="F1171" s="95" t="e">
        <f>VLOOKUP(B1171,MODALIDADE_1!A:C,3,FALSE)</f>
        <v>#N/A</v>
      </c>
      <c r="G1171" s="142" t="e">
        <f>VLOOKUP(B1171,MODALIDADE_1!A:G,4,FALSE)</f>
        <v>#N/A</v>
      </c>
      <c r="H1171" s="142" t="e">
        <f>VLOOKUP(B1171,MODALIDADE_1!A:G,6,FALSE)</f>
        <v>#N/A</v>
      </c>
      <c r="I1171" s="142" t="e">
        <f>VLOOKUP(B1171,MODALIDADE_1!A:G,7,FALSE)</f>
        <v>#N/A</v>
      </c>
      <c r="J1171" s="106" t="e">
        <f>VLOOKUP(Tabela410[[#This Row],[Proposta de Referência]],SIMP_M1!A:K,9,FALSE)</f>
        <v>#VALUE!</v>
      </c>
      <c r="K1171" s="106" t="e">
        <f>VLOOKUP(Tabela410[[#This Row],[Proposta de Referência]],SIMP_M1!A:K,8,FALSE)</f>
        <v>#VALUE!</v>
      </c>
      <c r="L1171" s="107" t="e">
        <f t="shared" si="76"/>
        <v>#VALUE!</v>
      </c>
      <c r="M1171" s="107" t="e">
        <f t="shared" si="77"/>
        <v>#VALUE!</v>
      </c>
      <c r="N1171" s="142" t="e">
        <f t="shared" si="78"/>
        <v>#VALUE!</v>
      </c>
      <c r="O1171" s="142" t="e">
        <f t="shared" si="79"/>
        <v>#N/A</v>
      </c>
      <c r="P1171" s="24" t="str">
        <f>IFERROR(VLOOKUP(O1171,HOSPITAIS_COM_DIVIDAS!A:E,5,FALSE),"")</f>
        <v/>
      </c>
    </row>
    <row r="1172" spans="1:16" x14ac:dyDescent="0.25">
      <c r="A1172" s="52" t="e">
        <f>Tabela410[[#This Row],[Status da Proposta]]</f>
        <v>#VALUE!</v>
      </c>
      <c r="B1172" s="143">
        <f>MODALIDADE_1!A1172</f>
        <v>0</v>
      </c>
      <c r="C1172" s="142" t="e">
        <f>VLOOKUP(B1172,MODALIDADE_1!A:B,2,FALSE)</f>
        <v>#N/A</v>
      </c>
      <c r="D1172" s="142"/>
      <c r="E1172" s="94" t="e">
        <f>VLOOKUP(B1172,MODALIDADE_1!A:E,5,FALSE)</f>
        <v>#N/A</v>
      </c>
      <c r="F1172" s="95" t="e">
        <f>VLOOKUP(B1172,MODALIDADE_1!A:C,3,FALSE)</f>
        <v>#N/A</v>
      </c>
      <c r="G1172" s="142" t="e">
        <f>VLOOKUP(B1172,MODALIDADE_1!A:G,4,FALSE)</f>
        <v>#N/A</v>
      </c>
      <c r="H1172" s="142" t="e">
        <f>VLOOKUP(B1172,MODALIDADE_1!A:G,6,FALSE)</f>
        <v>#N/A</v>
      </c>
      <c r="I1172" s="142" t="e">
        <f>VLOOKUP(B1172,MODALIDADE_1!A:G,7,FALSE)</f>
        <v>#N/A</v>
      </c>
      <c r="J1172" s="106" t="e">
        <f>VLOOKUP(Tabela410[[#This Row],[Proposta de Referência]],SIMP_M1!A:K,9,FALSE)</f>
        <v>#VALUE!</v>
      </c>
      <c r="K1172" s="106" t="e">
        <f>VLOOKUP(Tabela410[[#This Row],[Proposta de Referência]],SIMP_M1!A:K,8,FALSE)</f>
        <v>#VALUE!</v>
      </c>
      <c r="L1172" s="107" t="e">
        <f t="shared" si="76"/>
        <v>#VALUE!</v>
      </c>
      <c r="M1172" s="107" t="e">
        <f t="shared" si="77"/>
        <v>#VALUE!</v>
      </c>
      <c r="N1172" s="142" t="e">
        <f t="shared" si="78"/>
        <v>#VALUE!</v>
      </c>
      <c r="O1172" s="142" t="e">
        <f t="shared" si="79"/>
        <v>#N/A</v>
      </c>
      <c r="P1172" s="24" t="str">
        <f>IFERROR(VLOOKUP(O1172,HOSPITAIS_COM_DIVIDAS!A:E,5,FALSE),"")</f>
        <v/>
      </c>
    </row>
    <row r="1173" spans="1:16" x14ac:dyDescent="0.25">
      <c r="A1173" s="52" t="e">
        <f>Tabela410[[#This Row],[Status da Proposta]]</f>
        <v>#VALUE!</v>
      </c>
      <c r="B1173" s="143">
        <f>MODALIDADE_1!A1173</f>
        <v>0</v>
      </c>
      <c r="C1173" s="142" t="e">
        <f>VLOOKUP(B1173,MODALIDADE_1!A:B,2,FALSE)</f>
        <v>#N/A</v>
      </c>
      <c r="D1173" s="142"/>
      <c r="E1173" s="94" t="e">
        <f>VLOOKUP(B1173,MODALIDADE_1!A:E,5,FALSE)</f>
        <v>#N/A</v>
      </c>
      <c r="F1173" s="95" t="e">
        <f>VLOOKUP(B1173,MODALIDADE_1!A:C,3,FALSE)</f>
        <v>#N/A</v>
      </c>
      <c r="G1173" s="142" t="e">
        <f>VLOOKUP(B1173,MODALIDADE_1!A:G,4,FALSE)</f>
        <v>#N/A</v>
      </c>
      <c r="H1173" s="142" t="e">
        <f>VLOOKUP(B1173,MODALIDADE_1!A:G,6,FALSE)</f>
        <v>#N/A</v>
      </c>
      <c r="I1173" s="142" t="e">
        <f>VLOOKUP(B1173,MODALIDADE_1!A:G,7,FALSE)</f>
        <v>#N/A</v>
      </c>
      <c r="J1173" s="106" t="e">
        <f>VLOOKUP(Tabela410[[#This Row],[Proposta de Referência]],SIMP_M1!A:K,9,FALSE)</f>
        <v>#VALUE!</v>
      </c>
      <c r="K1173" s="106" t="e">
        <f>VLOOKUP(Tabela410[[#This Row],[Proposta de Referência]],SIMP_M1!A:K,8,FALSE)</f>
        <v>#VALUE!</v>
      </c>
      <c r="L1173" s="107" t="e">
        <f t="shared" si="76"/>
        <v>#VALUE!</v>
      </c>
      <c r="M1173" s="107" t="e">
        <f t="shared" si="77"/>
        <v>#VALUE!</v>
      </c>
      <c r="N1173" s="142" t="e">
        <f t="shared" si="78"/>
        <v>#VALUE!</v>
      </c>
      <c r="O1173" s="142" t="e">
        <f t="shared" si="79"/>
        <v>#N/A</v>
      </c>
      <c r="P1173" s="24" t="str">
        <f>IFERROR(VLOOKUP(O1173,HOSPITAIS_COM_DIVIDAS!A:E,5,FALSE),"")</f>
        <v/>
      </c>
    </row>
    <row r="1174" spans="1:16" x14ac:dyDescent="0.25">
      <c r="A1174" s="52" t="e">
        <f>Tabela410[[#This Row],[Status da Proposta]]</f>
        <v>#VALUE!</v>
      </c>
      <c r="B1174" s="143">
        <f>MODALIDADE_1!A1174</f>
        <v>0</v>
      </c>
      <c r="C1174" s="142" t="e">
        <f>VLOOKUP(B1174,MODALIDADE_1!A:B,2,FALSE)</f>
        <v>#N/A</v>
      </c>
      <c r="D1174" s="142"/>
      <c r="E1174" s="94" t="e">
        <f>VLOOKUP(B1174,MODALIDADE_1!A:E,5,FALSE)</f>
        <v>#N/A</v>
      </c>
      <c r="F1174" s="95" t="e">
        <f>VLOOKUP(B1174,MODALIDADE_1!A:C,3,FALSE)</f>
        <v>#N/A</v>
      </c>
      <c r="G1174" s="142" t="e">
        <f>VLOOKUP(B1174,MODALIDADE_1!A:G,4,FALSE)</f>
        <v>#N/A</v>
      </c>
      <c r="H1174" s="142" t="e">
        <f>VLOOKUP(B1174,MODALIDADE_1!A:G,6,FALSE)</f>
        <v>#N/A</v>
      </c>
      <c r="I1174" s="142" t="e">
        <f>VLOOKUP(B1174,MODALIDADE_1!A:G,7,FALSE)</f>
        <v>#N/A</v>
      </c>
      <c r="J1174" s="106" t="e">
        <f>VLOOKUP(Tabela410[[#This Row],[Proposta de Referência]],SIMP_M1!A:K,9,FALSE)</f>
        <v>#VALUE!</v>
      </c>
      <c r="K1174" s="106" t="e">
        <f>VLOOKUP(Tabela410[[#This Row],[Proposta de Referência]],SIMP_M1!A:K,8,FALSE)</f>
        <v>#VALUE!</v>
      </c>
      <c r="L1174" s="107" t="e">
        <f t="shared" si="76"/>
        <v>#VALUE!</v>
      </c>
      <c r="M1174" s="107" t="e">
        <f t="shared" si="77"/>
        <v>#VALUE!</v>
      </c>
      <c r="N1174" s="142" t="e">
        <f t="shared" si="78"/>
        <v>#VALUE!</v>
      </c>
      <c r="O1174" s="142" t="e">
        <f t="shared" si="79"/>
        <v>#N/A</v>
      </c>
      <c r="P1174" s="24" t="str">
        <f>IFERROR(VLOOKUP(O1174,HOSPITAIS_COM_DIVIDAS!A:E,5,FALSE),"")</f>
        <v/>
      </c>
    </row>
    <row r="1175" spans="1:16" x14ac:dyDescent="0.25">
      <c r="A1175" s="52" t="e">
        <f>Tabela410[[#This Row],[Status da Proposta]]</f>
        <v>#VALUE!</v>
      </c>
      <c r="B1175" s="143">
        <f>MODALIDADE_1!A1175</f>
        <v>0</v>
      </c>
      <c r="C1175" s="142" t="e">
        <f>VLOOKUP(B1175,MODALIDADE_1!A:B,2,FALSE)</f>
        <v>#N/A</v>
      </c>
      <c r="D1175" s="142"/>
      <c r="E1175" s="94" t="e">
        <f>VLOOKUP(B1175,MODALIDADE_1!A:E,5,FALSE)</f>
        <v>#N/A</v>
      </c>
      <c r="F1175" s="95" t="e">
        <f>VLOOKUP(B1175,MODALIDADE_1!A:C,3,FALSE)</f>
        <v>#N/A</v>
      </c>
      <c r="G1175" s="142" t="e">
        <f>VLOOKUP(B1175,MODALIDADE_1!A:G,4,FALSE)</f>
        <v>#N/A</v>
      </c>
      <c r="H1175" s="142" t="e">
        <f>VLOOKUP(B1175,MODALIDADE_1!A:G,6,FALSE)</f>
        <v>#N/A</v>
      </c>
      <c r="I1175" s="142" t="e">
        <f>VLOOKUP(B1175,MODALIDADE_1!A:G,7,FALSE)</f>
        <v>#N/A</v>
      </c>
      <c r="J1175" s="106" t="e">
        <f>VLOOKUP(Tabela410[[#This Row],[Proposta de Referência]],SIMP_M1!A:K,9,FALSE)</f>
        <v>#VALUE!</v>
      </c>
      <c r="K1175" s="106" t="e">
        <f>VLOOKUP(Tabela410[[#This Row],[Proposta de Referência]],SIMP_M1!A:K,8,FALSE)</f>
        <v>#VALUE!</v>
      </c>
      <c r="L1175" s="107" t="e">
        <f t="shared" si="76"/>
        <v>#VALUE!</v>
      </c>
      <c r="M1175" s="107" t="e">
        <f t="shared" si="77"/>
        <v>#VALUE!</v>
      </c>
      <c r="N1175" s="142" t="e">
        <f t="shared" si="78"/>
        <v>#VALUE!</v>
      </c>
      <c r="O1175" s="142" t="e">
        <f t="shared" si="79"/>
        <v>#N/A</v>
      </c>
      <c r="P1175" s="24" t="str">
        <f>IFERROR(VLOOKUP(O1175,HOSPITAIS_COM_DIVIDAS!A:E,5,FALSE),"")</f>
        <v/>
      </c>
    </row>
    <row r="1176" spans="1:16" x14ac:dyDescent="0.25">
      <c r="A1176" s="52" t="e">
        <f>Tabela410[[#This Row],[Status da Proposta]]</f>
        <v>#VALUE!</v>
      </c>
      <c r="B1176" s="143">
        <f>MODALIDADE_1!A1176</f>
        <v>0</v>
      </c>
      <c r="C1176" s="142" t="e">
        <f>VLOOKUP(B1176,MODALIDADE_1!A:B,2,FALSE)</f>
        <v>#N/A</v>
      </c>
      <c r="D1176" s="142"/>
      <c r="E1176" s="94" t="e">
        <f>VLOOKUP(B1176,MODALIDADE_1!A:E,5,FALSE)</f>
        <v>#N/A</v>
      </c>
      <c r="F1176" s="95" t="e">
        <f>VLOOKUP(B1176,MODALIDADE_1!A:C,3,FALSE)</f>
        <v>#N/A</v>
      </c>
      <c r="G1176" s="142" t="e">
        <f>VLOOKUP(B1176,MODALIDADE_1!A:G,4,FALSE)</f>
        <v>#N/A</v>
      </c>
      <c r="H1176" s="142" t="e">
        <f>VLOOKUP(B1176,MODALIDADE_1!A:G,6,FALSE)</f>
        <v>#N/A</v>
      </c>
      <c r="I1176" s="142" t="e">
        <f>VLOOKUP(B1176,MODALIDADE_1!A:G,7,FALSE)</f>
        <v>#N/A</v>
      </c>
      <c r="J1176" s="106" t="e">
        <f>VLOOKUP(Tabela410[[#This Row],[Proposta de Referência]],SIMP_M1!A:K,9,FALSE)</f>
        <v>#VALUE!</v>
      </c>
      <c r="K1176" s="106" t="e">
        <f>VLOOKUP(Tabela410[[#This Row],[Proposta de Referência]],SIMP_M1!A:K,8,FALSE)</f>
        <v>#VALUE!</v>
      </c>
      <c r="L1176" s="107" t="e">
        <f t="shared" si="76"/>
        <v>#VALUE!</v>
      </c>
      <c r="M1176" s="107" t="e">
        <f t="shared" si="77"/>
        <v>#VALUE!</v>
      </c>
      <c r="N1176" s="142" t="e">
        <f t="shared" si="78"/>
        <v>#VALUE!</v>
      </c>
      <c r="O1176" s="142" t="e">
        <f t="shared" si="79"/>
        <v>#N/A</v>
      </c>
      <c r="P1176" s="24" t="str">
        <f>IFERROR(VLOOKUP(O1176,HOSPITAIS_COM_DIVIDAS!A:E,5,FALSE),"")</f>
        <v/>
      </c>
    </row>
    <row r="1177" spans="1:16" x14ac:dyDescent="0.25">
      <c r="A1177" s="52" t="e">
        <f>Tabela410[[#This Row],[Status da Proposta]]</f>
        <v>#VALUE!</v>
      </c>
      <c r="B1177" s="143">
        <f>MODALIDADE_1!A1177</f>
        <v>0</v>
      </c>
      <c r="C1177" s="142" t="e">
        <f>VLOOKUP(B1177,MODALIDADE_1!A:B,2,FALSE)</f>
        <v>#N/A</v>
      </c>
      <c r="D1177" s="142"/>
      <c r="E1177" s="94" t="e">
        <f>VLOOKUP(B1177,MODALIDADE_1!A:E,5,FALSE)</f>
        <v>#N/A</v>
      </c>
      <c r="F1177" s="95" t="e">
        <f>VLOOKUP(B1177,MODALIDADE_1!A:C,3,FALSE)</f>
        <v>#N/A</v>
      </c>
      <c r="G1177" s="142" t="e">
        <f>VLOOKUP(B1177,MODALIDADE_1!A:G,4,FALSE)</f>
        <v>#N/A</v>
      </c>
      <c r="H1177" s="142" t="e">
        <f>VLOOKUP(B1177,MODALIDADE_1!A:G,6,FALSE)</f>
        <v>#N/A</v>
      </c>
      <c r="I1177" s="142" t="e">
        <f>VLOOKUP(B1177,MODALIDADE_1!A:G,7,FALSE)</f>
        <v>#N/A</v>
      </c>
      <c r="J1177" s="106" t="e">
        <f>VLOOKUP(Tabela410[[#This Row],[Proposta de Referência]],SIMP_M1!A:K,9,FALSE)</f>
        <v>#VALUE!</v>
      </c>
      <c r="K1177" s="106" t="e">
        <f>VLOOKUP(Tabela410[[#This Row],[Proposta de Referência]],SIMP_M1!A:K,8,FALSE)</f>
        <v>#VALUE!</v>
      </c>
      <c r="L1177" s="107" t="e">
        <f t="shared" si="76"/>
        <v>#VALUE!</v>
      </c>
      <c r="M1177" s="107" t="e">
        <f t="shared" si="77"/>
        <v>#VALUE!</v>
      </c>
      <c r="N1177" s="142" t="e">
        <f t="shared" si="78"/>
        <v>#VALUE!</v>
      </c>
      <c r="O1177" s="142" t="e">
        <f t="shared" si="79"/>
        <v>#N/A</v>
      </c>
      <c r="P1177" s="24" t="str">
        <f>IFERROR(VLOOKUP(O1177,HOSPITAIS_COM_DIVIDAS!A:E,5,FALSE),"")</f>
        <v/>
      </c>
    </row>
    <row r="1178" spans="1:16" x14ac:dyDescent="0.25">
      <c r="A1178" s="52" t="e">
        <f>Tabela410[[#This Row],[Status da Proposta]]</f>
        <v>#VALUE!</v>
      </c>
      <c r="B1178" s="143">
        <f>MODALIDADE_1!A1178</f>
        <v>0</v>
      </c>
      <c r="C1178" s="142" t="e">
        <f>VLOOKUP(B1178,MODALIDADE_1!A:B,2,FALSE)</f>
        <v>#N/A</v>
      </c>
      <c r="D1178" s="142"/>
      <c r="E1178" s="94" t="e">
        <f>VLOOKUP(B1178,MODALIDADE_1!A:E,5,FALSE)</f>
        <v>#N/A</v>
      </c>
      <c r="F1178" s="95" t="e">
        <f>VLOOKUP(B1178,MODALIDADE_1!A:C,3,FALSE)</f>
        <v>#N/A</v>
      </c>
      <c r="G1178" s="142" t="e">
        <f>VLOOKUP(B1178,MODALIDADE_1!A:G,4,FALSE)</f>
        <v>#N/A</v>
      </c>
      <c r="H1178" s="142" t="e">
        <f>VLOOKUP(B1178,MODALIDADE_1!A:G,6,FALSE)</f>
        <v>#N/A</v>
      </c>
      <c r="I1178" s="142" t="e">
        <f>VLOOKUP(B1178,MODALIDADE_1!A:G,7,FALSE)</f>
        <v>#N/A</v>
      </c>
      <c r="J1178" s="106" t="e">
        <f>VLOOKUP(Tabela410[[#This Row],[Proposta de Referência]],SIMP_M1!A:K,9,FALSE)</f>
        <v>#VALUE!</v>
      </c>
      <c r="K1178" s="106" t="e">
        <f>VLOOKUP(Tabela410[[#This Row],[Proposta de Referência]],SIMP_M1!A:K,8,FALSE)</f>
        <v>#VALUE!</v>
      </c>
      <c r="L1178" s="107" t="e">
        <f t="shared" si="76"/>
        <v>#VALUE!</v>
      </c>
      <c r="M1178" s="107" t="e">
        <f t="shared" si="77"/>
        <v>#VALUE!</v>
      </c>
      <c r="N1178" s="142" t="e">
        <f t="shared" si="78"/>
        <v>#VALUE!</v>
      </c>
      <c r="O1178" s="142" t="e">
        <f t="shared" si="79"/>
        <v>#N/A</v>
      </c>
      <c r="P1178" s="24" t="str">
        <f>IFERROR(VLOOKUP(O1178,HOSPITAIS_COM_DIVIDAS!A:E,5,FALSE),"")</f>
        <v/>
      </c>
    </row>
    <row r="1179" spans="1:16" x14ac:dyDescent="0.25">
      <c r="A1179" s="52" t="e">
        <f>Tabela410[[#This Row],[Status da Proposta]]</f>
        <v>#VALUE!</v>
      </c>
      <c r="B1179" s="143">
        <f>MODALIDADE_1!A1179</f>
        <v>0</v>
      </c>
      <c r="C1179" s="142" t="e">
        <f>VLOOKUP(B1179,MODALIDADE_1!A:B,2,FALSE)</f>
        <v>#N/A</v>
      </c>
      <c r="D1179" s="142"/>
      <c r="E1179" s="94" t="e">
        <f>VLOOKUP(B1179,MODALIDADE_1!A:E,5,FALSE)</f>
        <v>#N/A</v>
      </c>
      <c r="F1179" s="95" t="e">
        <f>VLOOKUP(B1179,MODALIDADE_1!A:C,3,FALSE)</f>
        <v>#N/A</v>
      </c>
      <c r="G1179" s="142" t="e">
        <f>VLOOKUP(B1179,MODALIDADE_1!A:G,4,FALSE)</f>
        <v>#N/A</v>
      </c>
      <c r="H1179" s="142" t="e">
        <f>VLOOKUP(B1179,MODALIDADE_1!A:G,6,FALSE)</f>
        <v>#N/A</v>
      </c>
      <c r="I1179" s="142" t="e">
        <f>VLOOKUP(B1179,MODALIDADE_1!A:G,7,FALSE)</f>
        <v>#N/A</v>
      </c>
      <c r="J1179" s="106" t="e">
        <f>VLOOKUP(Tabela410[[#This Row],[Proposta de Referência]],SIMP_M1!A:K,9,FALSE)</f>
        <v>#VALUE!</v>
      </c>
      <c r="K1179" s="106" t="e">
        <f>VLOOKUP(Tabela410[[#This Row],[Proposta de Referência]],SIMP_M1!A:K,8,FALSE)</f>
        <v>#VALUE!</v>
      </c>
      <c r="L1179" s="107" t="e">
        <f t="shared" si="76"/>
        <v>#VALUE!</v>
      </c>
      <c r="M1179" s="107" t="e">
        <f t="shared" si="77"/>
        <v>#VALUE!</v>
      </c>
      <c r="N1179" s="142" t="e">
        <f t="shared" si="78"/>
        <v>#VALUE!</v>
      </c>
      <c r="O1179" s="142" t="e">
        <f t="shared" si="79"/>
        <v>#N/A</v>
      </c>
      <c r="P1179" s="24" t="str">
        <f>IFERROR(VLOOKUP(O1179,HOSPITAIS_COM_DIVIDAS!A:E,5,FALSE),"")</f>
        <v/>
      </c>
    </row>
    <row r="1180" spans="1:16" x14ac:dyDescent="0.25">
      <c r="A1180" s="52" t="e">
        <f>Tabela410[[#This Row],[Status da Proposta]]</f>
        <v>#VALUE!</v>
      </c>
      <c r="B1180" s="143">
        <f>MODALIDADE_1!A1180</f>
        <v>0</v>
      </c>
      <c r="C1180" s="142" t="e">
        <f>VLOOKUP(B1180,MODALIDADE_1!A:B,2,FALSE)</f>
        <v>#N/A</v>
      </c>
      <c r="D1180" s="142"/>
      <c r="E1180" s="94" t="e">
        <f>VLOOKUP(B1180,MODALIDADE_1!A:E,5,FALSE)</f>
        <v>#N/A</v>
      </c>
      <c r="F1180" s="95" t="e">
        <f>VLOOKUP(B1180,MODALIDADE_1!A:C,3,FALSE)</f>
        <v>#N/A</v>
      </c>
      <c r="G1180" s="142" t="e">
        <f>VLOOKUP(B1180,MODALIDADE_1!A:G,4,FALSE)</f>
        <v>#N/A</v>
      </c>
      <c r="H1180" s="142" t="e">
        <f>VLOOKUP(B1180,MODALIDADE_1!A:G,6,FALSE)</f>
        <v>#N/A</v>
      </c>
      <c r="I1180" s="142" t="e">
        <f>VLOOKUP(B1180,MODALIDADE_1!A:G,7,FALSE)</f>
        <v>#N/A</v>
      </c>
      <c r="J1180" s="106" t="e">
        <f>VLOOKUP(Tabela410[[#This Row],[Proposta de Referência]],SIMP_M1!A:K,9,FALSE)</f>
        <v>#VALUE!</v>
      </c>
      <c r="K1180" s="106" t="e">
        <f>VLOOKUP(Tabela410[[#This Row],[Proposta de Referência]],SIMP_M1!A:K,8,FALSE)</f>
        <v>#VALUE!</v>
      </c>
      <c r="L1180" s="107" t="e">
        <f t="shared" si="76"/>
        <v>#VALUE!</v>
      </c>
      <c r="M1180" s="107" t="e">
        <f t="shared" si="77"/>
        <v>#VALUE!</v>
      </c>
      <c r="N1180" s="142" t="e">
        <f t="shared" si="78"/>
        <v>#VALUE!</v>
      </c>
      <c r="O1180" s="142" t="e">
        <f t="shared" si="79"/>
        <v>#N/A</v>
      </c>
      <c r="P1180" s="24" t="str">
        <f>IFERROR(VLOOKUP(O1180,HOSPITAIS_COM_DIVIDAS!A:E,5,FALSE),"")</f>
        <v/>
      </c>
    </row>
    <row r="1181" spans="1:16" x14ac:dyDescent="0.25">
      <c r="A1181" s="52" t="e">
        <f>Tabela410[[#This Row],[Status da Proposta]]</f>
        <v>#VALUE!</v>
      </c>
      <c r="B1181" s="143">
        <f>MODALIDADE_1!A1181</f>
        <v>0</v>
      </c>
      <c r="C1181" s="142" t="e">
        <f>VLOOKUP(B1181,MODALIDADE_1!A:B,2,FALSE)</f>
        <v>#N/A</v>
      </c>
      <c r="D1181" s="142"/>
      <c r="E1181" s="94" t="e">
        <f>VLOOKUP(B1181,MODALIDADE_1!A:E,5,FALSE)</f>
        <v>#N/A</v>
      </c>
      <c r="F1181" s="95" t="e">
        <f>VLOOKUP(B1181,MODALIDADE_1!A:C,3,FALSE)</f>
        <v>#N/A</v>
      </c>
      <c r="G1181" s="142" t="e">
        <f>VLOOKUP(B1181,MODALIDADE_1!A:G,4,FALSE)</f>
        <v>#N/A</v>
      </c>
      <c r="H1181" s="142" t="e">
        <f>VLOOKUP(B1181,MODALIDADE_1!A:G,6,FALSE)</f>
        <v>#N/A</v>
      </c>
      <c r="I1181" s="142" t="e">
        <f>VLOOKUP(B1181,MODALIDADE_1!A:G,7,FALSE)</f>
        <v>#N/A</v>
      </c>
      <c r="J1181" s="106" t="e">
        <f>VLOOKUP(Tabela410[[#This Row],[Proposta de Referência]],SIMP_M1!A:K,9,FALSE)</f>
        <v>#VALUE!</v>
      </c>
      <c r="K1181" s="106" t="e">
        <f>VLOOKUP(Tabela410[[#This Row],[Proposta de Referência]],SIMP_M1!A:K,8,FALSE)</f>
        <v>#VALUE!</v>
      </c>
      <c r="L1181" s="107" t="e">
        <f t="shared" si="76"/>
        <v>#VALUE!</v>
      </c>
      <c r="M1181" s="107" t="e">
        <f t="shared" si="77"/>
        <v>#VALUE!</v>
      </c>
      <c r="N1181" s="142" t="e">
        <f t="shared" si="78"/>
        <v>#VALUE!</v>
      </c>
      <c r="O1181" s="142" t="e">
        <f t="shared" si="79"/>
        <v>#N/A</v>
      </c>
      <c r="P1181" s="24" t="str">
        <f>IFERROR(VLOOKUP(O1181,HOSPITAIS_COM_DIVIDAS!A:E,5,FALSE),"")</f>
        <v/>
      </c>
    </row>
    <row r="1182" spans="1:16" x14ac:dyDescent="0.25">
      <c r="A1182" s="52" t="e">
        <f>Tabela410[[#This Row],[Status da Proposta]]</f>
        <v>#VALUE!</v>
      </c>
      <c r="B1182" s="143">
        <f>MODALIDADE_1!A1182</f>
        <v>0</v>
      </c>
      <c r="C1182" s="142" t="e">
        <f>VLOOKUP(B1182,MODALIDADE_1!A:B,2,FALSE)</f>
        <v>#N/A</v>
      </c>
      <c r="D1182" s="142"/>
      <c r="E1182" s="94" t="e">
        <f>VLOOKUP(B1182,MODALIDADE_1!A:E,5,FALSE)</f>
        <v>#N/A</v>
      </c>
      <c r="F1182" s="95" t="e">
        <f>VLOOKUP(B1182,MODALIDADE_1!A:C,3,FALSE)</f>
        <v>#N/A</v>
      </c>
      <c r="G1182" s="142" t="e">
        <f>VLOOKUP(B1182,MODALIDADE_1!A:G,4,FALSE)</f>
        <v>#N/A</v>
      </c>
      <c r="H1182" s="142" t="e">
        <f>VLOOKUP(B1182,MODALIDADE_1!A:G,6,FALSE)</f>
        <v>#N/A</v>
      </c>
      <c r="I1182" s="142" t="e">
        <f>VLOOKUP(B1182,MODALIDADE_1!A:G,7,FALSE)</f>
        <v>#N/A</v>
      </c>
      <c r="J1182" s="106" t="e">
        <f>VLOOKUP(Tabela410[[#This Row],[Proposta de Referência]],SIMP_M1!A:K,9,FALSE)</f>
        <v>#VALUE!</v>
      </c>
      <c r="K1182" s="106" t="e">
        <f>VLOOKUP(Tabela410[[#This Row],[Proposta de Referência]],SIMP_M1!A:K,8,FALSE)</f>
        <v>#VALUE!</v>
      </c>
      <c r="L1182" s="107" t="e">
        <f t="shared" si="76"/>
        <v>#VALUE!</v>
      </c>
      <c r="M1182" s="107" t="e">
        <f t="shared" si="77"/>
        <v>#VALUE!</v>
      </c>
      <c r="N1182" s="142" t="e">
        <f t="shared" si="78"/>
        <v>#VALUE!</v>
      </c>
      <c r="O1182" s="142" t="e">
        <f t="shared" si="79"/>
        <v>#N/A</v>
      </c>
      <c r="P1182" s="24" t="str">
        <f>IFERROR(VLOOKUP(O1182,HOSPITAIS_COM_DIVIDAS!A:E,5,FALSE),"")</f>
        <v/>
      </c>
    </row>
    <row r="1183" spans="1:16" x14ac:dyDescent="0.25">
      <c r="A1183" s="52" t="e">
        <f>Tabela410[[#This Row],[Status da Proposta]]</f>
        <v>#VALUE!</v>
      </c>
      <c r="B1183" s="143">
        <f>MODALIDADE_1!A1183</f>
        <v>0</v>
      </c>
      <c r="C1183" s="142" t="e">
        <f>VLOOKUP(B1183,MODALIDADE_1!A:B,2,FALSE)</f>
        <v>#N/A</v>
      </c>
      <c r="D1183" s="142"/>
      <c r="E1183" s="94" t="e">
        <f>VLOOKUP(B1183,MODALIDADE_1!A:E,5,FALSE)</f>
        <v>#N/A</v>
      </c>
      <c r="F1183" s="95" t="e">
        <f>VLOOKUP(B1183,MODALIDADE_1!A:C,3,FALSE)</f>
        <v>#N/A</v>
      </c>
      <c r="G1183" s="142" t="e">
        <f>VLOOKUP(B1183,MODALIDADE_1!A:G,4,FALSE)</f>
        <v>#N/A</v>
      </c>
      <c r="H1183" s="142" t="e">
        <f>VLOOKUP(B1183,MODALIDADE_1!A:G,6,FALSE)</f>
        <v>#N/A</v>
      </c>
      <c r="I1183" s="142" t="e">
        <f>VLOOKUP(B1183,MODALIDADE_1!A:G,7,FALSE)</f>
        <v>#N/A</v>
      </c>
      <c r="J1183" s="106" t="e">
        <f>VLOOKUP(Tabela410[[#This Row],[Proposta de Referência]],SIMP_M1!A:K,9,FALSE)</f>
        <v>#VALUE!</v>
      </c>
      <c r="K1183" s="106" t="e">
        <f>VLOOKUP(Tabela410[[#This Row],[Proposta de Referência]],SIMP_M1!A:K,8,FALSE)</f>
        <v>#VALUE!</v>
      </c>
      <c r="L1183" s="107" t="e">
        <f t="shared" si="76"/>
        <v>#VALUE!</v>
      </c>
      <c r="M1183" s="107" t="e">
        <f t="shared" si="77"/>
        <v>#VALUE!</v>
      </c>
      <c r="N1183" s="142" t="e">
        <f t="shared" si="78"/>
        <v>#VALUE!</v>
      </c>
      <c r="O1183" s="142" t="e">
        <f t="shared" si="79"/>
        <v>#N/A</v>
      </c>
      <c r="P1183" s="24" t="str">
        <f>IFERROR(VLOOKUP(O1183,HOSPITAIS_COM_DIVIDAS!A:E,5,FALSE),"")</f>
        <v/>
      </c>
    </row>
    <row r="1184" spans="1:16" x14ac:dyDescent="0.25">
      <c r="A1184" s="52" t="e">
        <f>Tabela410[[#This Row],[Status da Proposta]]</f>
        <v>#VALUE!</v>
      </c>
      <c r="B1184" s="143">
        <f>MODALIDADE_1!A1184</f>
        <v>0</v>
      </c>
      <c r="C1184" s="142" t="e">
        <f>VLOOKUP(B1184,MODALIDADE_1!A:B,2,FALSE)</f>
        <v>#N/A</v>
      </c>
      <c r="D1184" s="142"/>
      <c r="E1184" s="94" t="e">
        <f>VLOOKUP(B1184,MODALIDADE_1!A:E,5,FALSE)</f>
        <v>#N/A</v>
      </c>
      <c r="F1184" s="95" t="e">
        <f>VLOOKUP(B1184,MODALIDADE_1!A:C,3,FALSE)</f>
        <v>#N/A</v>
      </c>
      <c r="G1184" s="142" t="e">
        <f>VLOOKUP(B1184,MODALIDADE_1!A:G,4,FALSE)</f>
        <v>#N/A</v>
      </c>
      <c r="H1184" s="142" t="e">
        <f>VLOOKUP(B1184,MODALIDADE_1!A:G,6,FALSE)</f>
        <v>#N/A</v>
      </c>
      <c r="I1184" s="142" t="e">
        <f>VLOOKUP(B1184,MODALIDADE_1!A:G,7,FALSE)</f>
        <v>#N/A</v>
      </c>
      <c r="J1184" s="106" t="e">
        <f>VLOOKUP(Tabela410[[#This Row],[Proposta de Referência]],SIMP_M1!A:K,9,FALSE)</f>
        <v>#VALUE!</v>
      </c>
      <c r="K1184" s="106" t="e">
        <f>VLOOKUP(Tabela410[[#This Row],[Proposta de Referência]],SIMP_M1!A:K,8,FALSE)</f>
        <v>#VALUE!</v>
      </c>
      <c r="L1184" s="107" t="e">
        <f t="shared" ref="L1184:L1247" si="80">K1184+J1184</f>
        <v>#VALUE!</v>
      </c>
      <c r="M1184" s="107" t="e">
        <f t="shared" ref="M1184:M1247" si="81">L1184*12</f>
        <v>#VALUE!</v>
      </c>
      <c r="N1184" s="142" t="e">
        <f t="shared" ref="N1184:N1247" si="82">IF(L1184&gt;100000,"SIM, POSSUI VALOR ACIMA DE R$100.000,00","NÃO, POSSUI VALOR NECESSÁRIO")</f>
        <v>#VALUE!</v>
      </c>
      <c r="O1184" s="142" t="e">
        <f t="shared" ref="O1184:O1247" si="83">LEFT(E1184,8)</f>
        <v>#N/A</v>
      </c>
      <c r="P1184" s="24" t="str">
        <f>IFERROR(VLOOKUP(O1184,HOSPITAIS_COM_DIVIDAS!A:E,5,FALSE),"")</f>
        <v/>
      </c>
    </row>
    <row r="1185" spans="1:16" x14ac:dyDescent="0.25">
      <c r="A1185" s="52" t="e">
        <f>Tabela410[[#This Row],[Status da Proposta]]</f>
        <v>#VALUE!</v>
      </c>
      <c r="B1185" s="143">
        <f>MODALIDADE_1!A1185</f>
        <v>0</v>
      </c>
      <c r="C1185" s="142" t="e">
        <f>VLOOKUP(B1185,MODALIDADE_1!A:B,2,FALSE)</f>
        <v>#N/A</v>
      </c>
      <c r="D1185" s="142"/>
      <c r="E1185" s="94" t="e">
        <f>VLOOKUP(B1185,MODALIDADE_1!A:E,5,FALSE)</f>
        <v>#N/A</v>
      </c>
      <c r="F1185" s="95" t="e">
        <f>VLOOKUP(B1185,MODALIDADE_1!A:C,3,FALSE)</f>
        <v>#N/A</v>
      </c>
      <c r="G1185" s="142" t="e">
        <f>VLOOKUP(B1185,MODALIDADE_1!A:G,4,FALSE)</f>
        <v>#N/A</v>
      </c>
      <c r="H1185" s="142" t="e">
        <f>VLOOKUP(B1185,MODALIDADE_1!A:G,6,FALSE)</f>
        <v>#N/A</v>
      </c>
      <c r="I1185" s="142" t="e">
        <f>VLOOKUP(B1185,MODALIDADE_1!A:G,7,FALSE)</f>
        <v>#N/A</v>
      </c>
      <c r="J1185" s="106" t="e">
        <f>VLOOKUP(Tabela410[[#This Row],[Proposta de Referência]],SIMP_M1!A:K,9,FALSE)</f>
        <v>#VALUE!</v>
      </c>
      <c r="K1185" s="106" t="e">
        <f>VLOOKUP(Tabela410[[#This Row],[Proposta de Referência]],SIMP_M1!A:K,8,FALSE)</f>
        <v>#VALUE!</v>
      </c>
      <c r="L1185" s="107" t="e">
        <f t="shared" si="80"/>
        <v>#VALUE!</v>
      </c>
      <c r="M1185" s="107" t="e">
        <f t="shared" si="81"/>
        <v>#VALUE!</v>
      </c>
      <c r="N1185" s="142" t="e">
        <f t="shared" si="82"/>
        <v>#VALUE!</v>
      </c>
      <c r="O1185" s="142" t="e">
        <f t="shared" si="83"/>
        <v>#N/A</v>
      </c>
      <c r="P1185" s="24" t="str">
        <f>IFERROR(VLOOKUP(O1185,HOSPITAIS_COM_DIVIDAS!A:E,5,FALSE),"")</f>
        <v/>
      </c>
    </row>
    <row r="1186" spans="1:16" x14ac:dyDescent="0.25">
      <c r="A1186" s="52" t="e">
        <f>Tabela410[[#This Row],[Status da Proposta]]</f>
        <v>#VALUE!</v>
      </c>
      <c r="B1186" s="143">
        <f>MODALIDADE_1!A1186</f>
        <v>0</v>
      </c>
      <c r="C1186" s="142" t="e">
        <f>VLOOKUP(B1186,MODALIDADE_1!A:B,2,FALSE)</f>
        <v>#N/A</v>
      </c>
      <c r="D1186" s="142"/>
      <c r="E1186" s="94" t="e">
        <f>VLOOKUP(B1186,MODALIDADE_1!A:E,5,FALSE)</f>
        <v>#N/A</v>
      </c>
      <c r="F1186" s="95" t="e">
        <f>VLOOKUP(B1186,MODALIDADE_1!A:C,3,FALSE)</f>
        <v>#N/A</v>
      </c>
      <c r="G1186" s="142" t="e">
        <f>VLOOKUP(B1186,MODALIDADE_1!A:G,4,FALSE)</f>
        <v>#N/A</v>
      </c>
      <c r="H1186" s="142" t="e">
        <f>VLOOKUP(B1186,MODALIDADE_1!A:G,6,FALSE)</f>
        <v>#N/A</v>
      </c>
      <c r="I1186" s="142" t="e">
        <f>VLOOKUP(B1186,MODALIDADE_1!A:G,7,FALSE)</f>
        <v>#N/A</v>
      </c>
      <c r="J1186" s="106" t="e">
        <f>VLOOKUP(Tabela410[[#This Row],[Proposta de Referência]],SIMP_M1!A:K,9,FALSE)</f>
        <v>#VALUE!</v>
      </c>
      <c r="K1186" s="106" t="e">
        <f>VLOOKUP(Tabela410[[#This Row],[Proposta de Referência]],SIMP_M1!A:K,8,FALSE)</f>
        <v>#VALUE!</v>
      </c>
      <c r="L1186" s="107" t="e">
        <f t="shared" si="80"/>
        <v>#VALUE!</v>
      </c>
      <c r="M1186" s="107" t="e">
        <f t="shared" si="81"/>
        <v>#VALUE!</v>
      </c>
      <c r="N1186" s="142" t="e">
        <f t="shared" si="82"/>
        <v>#VALUE!</v>
      </c>
      <c r="O1186" s="142" t="e">
        <f t="shared" si="83"/>
        <v>#N/A</v>
      </c>
      <c r="P1186" s="24" t="str">
        <f>IFERROR(VLOOKUP(O1186,HOSPITAIS_COM_DIVIDAS!A:E,5,FALSE),"")</f>
        <v/>
      </c>
    </row>
    <row r="1187" spans="1:16" x14ac:dyDescent="0.25">
      <c r="A1187" s="52" t="e">
        <f>Tabela410[[#This Row],[Status da Proposta]]</f>
        <v>#VALUE!</v>
      </c>
      <c r="B1187" s="143">
        <f>MODALIDADE_1!A1187</f>
        <v>0</v>
      </c>
      <c r="C1187" s="142" t="e">
        <f>VLOOKUP(B1187,MODALIDADE_1!A:B,2,FALSE)</f>
        <v>#N/A</v>
      </c>
      <c r="D1187" s="142"/>
      <c r="E1187" s="94" t="e">
        <f>VLOOKUP(B1187,MODALIDADE_1!A:E,5,FALSE)</f>
        <v>#N/A</v>
      </c>
      <c r="F1187" s="95" t="e">
        <f>VLOOKUP(B1187,MODALIDADE_1!A:C,3,FALSE)</f>
        <v>#N/A</v>
      </c>
      <c r="G1187" s="142" t="e">
        <f>VLOOKUP(B1187,MODALIDADE_1!A:G,4,FALSE)</f>
        <v>#N/A</v>
      </c>
      <c r="H1187" s="142" t="e">
        <f>VLOOKUP(B1187,MODALIDADE_1!A:G,6,FALSE)</f>
        <v>#N/A</v>
      </c>
      <c r="I1187" s="142" t="e">
        <f>VLOOKUP(B1187,MODALIDADE_1!A:G,7,FALSE)</f>
        <v>#N/A</v>
      </c>
      <c r="J1187" s="106" t="e">
        <f>VLOOKUP(Tabela410[[#This Row],[Proposta de Referência]],SIMP_M1!A:K,9,FALSE)</f>
        <v>#VALUE!</v>
      </c>
      <c r="K1187" s="106" t="e">
        <f>VLOOKUP(Tabela410[[#This Row],[Proposta de Referência]],SIMP_M1!A:K,8,FALSE)</f>
        <v>#VALUE!</v>
      </c>
      <c r="L1187" s="107" t="e">
        <f t="shared" si="80"/>
        <v>#VALUE!</v>
      </c>
      <c r="M1187" s="107" t="e">
        <f t="shared" si="81"/>
        <v>#VALUE!</v>
      </c>
      <c r="N1187" s="142" t="e">
        <f t="shared" si="82"/>
        <v>#VALUE!</v>
      </c>
      <c r="O1187" s="142" t="e">
        <f t="shared" si="83"/>
        <v>#N/A</v>
      </c>
      <c r="P1187" s="24" t="str">
        <f>IFERROR(VLOOKUP(O1187,HOSPITAIS_COM_DIVIDAS!A:E,5,FALSE),"")</f>
        <v/>
      </c>
    </row>
    <row r="1188" spans="1:16" x14ac:dyDescent="0.25">
      <c r="A1188" s="52" t="e">
        <f>Tabela410[[#This Row],[Status da Proposta]]</f>
        <v>#VALUE!</v>
      </c>
      <c r="B1188" s="143">
        <f>MODALIDADE_1!A1188</f>
        <v>0</v>
      </c>
      <c r="C1188" s="142" t="e">
        <f>VLOOKUP(B1188,MODALIDADE_1!A:B,2,FALSE)</f>
        <v>#N/A</v>
      </c>
      <c r="D1188" s="142"/>
      <c r="E1188" s="94" t="e">
        <f>VLOOKUP(B1188,MODALIDADE_1!A:E,5,FALSE)</f>
        <v>#N/A</v>
      </c>
      <c r="F1188" s="95" t="e">
        <f>VLOOKUP(B1188,MODALIDADE_1!A:C,3,FALSE)</f>
        <v>#N/A</v>
      </c>
      <c r="G1188" s="142" t="e">
        <f>VLOOKUP(B1188,MODALIDADE_1!A:G,4,FALSE)</f>
        <v>#N/A</v>
      </c>
      <c r="H1188" s="142" t="e">
        <f>VLOOKUP(B1188,MODALIDADE_1!A:G,6,FALSE)</f>
        <v>#N/A</v>
      </c>
      <c r="I1188" s="142" t="e">
        <f>VLOOKUP(B1188,MODALIDADE_1!A:G,7,FALSE)</f>
        <v>#N/A</v>
      </c>
      <c r="J1188" s="106" t="e">
        <f>VLOOKUP(Tabela410[[#This Row],[Proposta de Referência]],SIMP_M1!A:K,9,FALSE)</f>
        <v>#VALUE!</v>
      </c>
      <c r="K1188" s="106" t="e">
        <f>VLOOKUP(Tabela410[[#This Row],[Proposta de Referência]],SIMP_M1!A:K,8,FALSE)</f>
        <v>#VALUE!</v>
      </c>
      <c r="L1188" s="107" t="e">
        <f t="shared" si="80"/>
        <v>#VALUE!</v>
      </c>
      <c r="M1188" s="107" t="e">
        <f t="shared" si="81"/>
        <v>#VALUE!</v>
      </c>
      <c r="N1188" s="142" t="e">
        <f t="shared" si="82"/>
        <v>#VALUE!</v>
      </c>
      <c r="O1188" s="142" t="e">
        <f t="shared" si="83"/>
        <v>#N/A</v>
      </c>
      <c r="P1188" s="24" t="str">
        <f>IFERROR(VLOOKUP(O1188,HOSPITAIS_COM_DIVIDAS!A:E,5,FALSE),"")</f>
        <v/>
      </c>
    </row>
    <row r="1189" spans="1:16" x14ac:dyDescent="0.25">
      <c r="A1189" s="52" t="e">
        <f>Tabela410[[#This Row],[Status da Proposta]]</f>
        <v>#VALUE!</v>
      </c>
      <c r="B1189" s="143">
        <f>MODALIDADE_1!A1189</f>
        <v>0</v>
      </c>
      <c r="C1189" s="142" t="e">
        <f>VLOOKUP(B1189,MODALIDADE_1!A:B,2,FALSE)</f>
        <v>#N/A</v>
      </c>
      <c r="D1189" s="142"/>
      <c r="E1189" s="94" t="e">
        <f>VLOOKUP(B1189,MODALIDADE_1!A:E,5,FALSE)</f>
        <v>#N/A</v>
      </c>
      <c r="F1189" s="95" t="e">
        <f>VLOOKUP(B1189,MODALIDADE_1!A:C,3,FALSE)</f>
        <v>#N/A</v>
      </c>
      <c r="G1189" s="142" t="e">
        <f>VLOOKUP(B1189,MODALIDADE_1!A:G,4,FALSE)</f>
        <v>#N/A</v>
      </c>
      <c r="H1189" s="142" t="e">
        <f>VLOOKUP(B1189,MODALIDADE_1!A:G,6,FALSE)</f>
        <v>#N/A</v>
      </c>
      <c r="I1189" s="142" t="e">
        <f>VLOOKUP(B1189,MODALIDADE_1!A:G,7,FALSE)</f>
        <v>#N/A</v>
      </c>
      <c r="J1189" s="106" t="e">
        <f>VLOOKUP(Tabela410[[#This Row],[Proposta de Referência]],SIMP_M1!A:K,9,FALSE)</f>
        <v>#VALUE!</v>
      </c>
      <c r="K1189" s="106" t="e">
        <f>VLOOKUP(Tabela410[[#This Row],[Proposta de Referência]],SIMP_M1!A:K,8,FALSE)</f>
        <v>#VALUE!</v>
      </c>
      <c r="L1189" s="107" t="e">
        <f t="shared" si="80"/>
        <v>#VALUE!</v>
      </c>
      <c r="M1189" s="107" t="e">
        <f t="shared" si="81"/>
        <v>#VALUE!</v>
      </c>
      <c r="N1189" s="142" t="e">
        <f t="shared" si="82"/>
        <v>#VALUE!</v>
      </c>
      <c r="O1189" s="142" t="e">
        <f t="shared" si="83"/>
        <v>#N/A</v>
      </c>
      <c r="P1189" s="24" t="str">
        <f>IFERROR(VLOOKUP(O1189,HOSPITAIS_COM_DIVIDAS!A:E,5,FALSE),"")</f>
        <v/>
      </c>
    </row>
    <row r="1190" spans="1:16" x14ac:dyDescent="0.25">
      <c r="A1190" s="52" t="e">
        <f>Tabela410[[#This Row],[Status da Proposta]]</f>
        <v>#VALUE!</v>
      </c>
      <c r="B1190" s="143">
        <f>MODALIDADE_1!A1190</f>
        <v>0</v>
      </c>
      <c r="C1190" s="142" t="e">
        <f>VLOOKUP(B1190,MODALIDADE_1!A:B,2,FALSE)</f>
        <v>#N/A</v>
      </c>
      <c r="D1190" s="142"/>
      <c r="E1190" s="94" t="e">
        <f>VLOOKUP(B1190,MODALIDADE_1!A:E,5,FALSE)</f>
        <v>#N/A</v>
      </c>
      <c r="F1190" s="95" t="e">
        <f>VLOOKUP(B1190,MODALIDADE_1!A:C,3,FALSE)</f>
        <v>#N/A</v>
      </c>
      <c r="G1190" s="142" t="e">
        <f>VLOOKUP(B1190,MODALIDADE_1!A:G,4,FALSE)</f>
        <v>#N/A</v>
      </c>
      <c r="H1190" s="142" t="e">
        <f>VLOOKUP(B1190,MODALIDADE_1!A:G,6,FALSE)</f>
        <v>#N/A</v>
      </c>
      <c r="I1190" s="142" t="e">
        <f>VLOOKUP(B1190,MODALIDADE_1!A:G,7,FALSE)</f>
        <v>#N/A</v>
      </c>
      <c r="J1190" s="106" t="e">
        <f>VLOOKUP(Tabela410[[#This Row],[Proposta de Referência]],SIMP_M1!A:K,9,FALSE)</f>
        <v>#VALUE!</v>
      </c>
      <c r="K1190" s="106" t="e">
        <f>VLOOKUP(Tabela410[[#This Row],[Proposta de Referência]],SIMP_M1!A:K,8,FALSE)</f>
        <v>#VALUE!</v>
      </c>
      <c r="L1190" s="107" t="e">
        <f t="shared" si="80"/>
        <v>#VALUE!</v>
      </c>
      <c r="M1190" s="107" t="e">
        <f t="shared" si="81"/>
        <v>#VALUE!</v>
      </c>
      <c r="N1190" s="142" t="e">
        <f t="shared" si="82"/>
        <v>#VALUE!</v>
      </c>
      <c r="O1190" s="142" t="e">
        <f t="shared" si="83"/>
        <v>#N/A</v>
      </c>
      <c r="P1190" s="24" t="str">
        <f>IFERROR(VLOOKUP(O1190,HOSPITAIS_COM_DIVIDAS!A:E,5,FALSE),"")</f>
        <v/>
      </c>
    </row>
    <row r="1191" spans="1:16" x14ac:dyDescent="0.25">
      <c r="A1191" s="52" t="e">
        <f>Tabela410[[#This Row],[Status da Proposta]]</f>
        <v>#VALUE!</v>
      </c>
      <c r="B1191" s="143">
        <f>MODALIDADE_1!A1191</f>
        <v>0</v>
      </c>
      <c r="C1191" s="142" t="e">
        <f>VLOOKUP(B1191,MODALIDADE_1!A:B,2,FALSE)</f>
        <v>#N/A</v>
      </c>
      <c r="D1191" s="142"/>
      <c r="E1191" s="94" t="e">
        <f>VLOOKUP(B1191,MODALIDADE_1!A:E,5,FALSE)</f>
        <v>#N/A</v>
      </c>
      <c r="F1191" s="95" t="e">
        <f>VLOOKUP(B1191,MODALIDADE_1!A:C,3,FALSE)</f>
        <v>#N/A</v>
      </c>
      <c r="G1191" s="142" t="e">
        <f>VLOOKUP(B1191,MODALIDADE_1!A:G,4,FALSE)</f>
        <v>#N/A</v>
      </c>
      <c r="H1191" s="142" t="e">
        <f>VLOOKUP(B1191,MODALIDADE_1!A:G,6,FALSE)</f>
        <v>#N/A</v>
      </c>
      <c r="I1191" s="142" t="e">
        <f>VLOOKUP(B1191,MODALIDADE_1!A:G,7,FALSE)</f>
        <v>#N/A</v>
      </c>
      <c r="J1191" s="106" t="e">
        <f>VLOOKUP(Tabela410[[#This Row],[Proposta de Referência]],SIMP_M1!A:K,9,FALSE)</f>
        <v>#VALUE!</v>
      </c>
      <c r="K1191" s="106" t="e">
        <f>VLOOKUP(Tabela410[[#This Row],[Proposta de Referência]],SIMP_M1!A:K,8,FALSE)</f>
        <v>#VALUE!</v>
      </c>
      <c r="L1191" s="107" t="e">
        <f t="shared" si="80"/>
        <v>#VALUE!</v>
      </c>
      <c r="M1191" s="107" t="e">
        <f t="shared" si="81"/>
        <v>#VALUE!</v>
      </c>
      <c r="N1191" s="142" t="e">
        <f t="shared" si="82"/>
        <v>#VALUE!</v>
      </c>
      <c r="O1191" s="142" t="e">
        <f t="shared" si="83"/>
        <v>#N/A</v>
      </c>
      <c r="P1191" s="24" t="str">
        <f>IFERROR(VLOOKUP(O1191,HOSPITAIS_COM_DIVIDAS!A:E,5,FALSE),"")</f>
        <v/>
      </c>
    </row>
    <row r="1192" spans="1:16" x14ac:dyDescent="0.25">
      <c r="A1192" s="52" t="e">
        <f>Tabela410[[#This Row],[Status da Proposta]]</f>
        <v>#VALUE!</v>
      </c>
      <c r="B1192" s="143">
        <f>MODALIDADE_1!A1192</f>
        <v>0</v>
      </c>
      <c r="C1192" s="142" t="e">
        <f>VLOOKUP(B1192,MODALIDADE_1!A:B,2,FALSE)</f>
        <v>#N/A</v>
      </c>
      <c r="D1192" s="142"/>
      <c r="E1192" s="94" t="e">
        <f>VLOOKUP(B1192,MODALIDADE_1!A:E,5,FALSE)</f>
        <v>#N/A</v>
      </c>
      <c r="F1192" s="95" t="e">
        <f>VLOOKUP(B1192,MODALIDADE_1!A:C,3,FALSE)</f>
        <v>#N/A</v>
      </c>
      <c r="G1192" s="142" t="e">
        <f>VLOOKUP(B1192,MODALIDADE_1!A:G,4,FALSE)</f>
        <v>#N/A</v>
      </c>
      <c r="H1192" s="142" t="e">
        <f>VLOOKUP(B1192,MODALIDADE_1!A:G,6,FALSE)</f>
        <v>#N/A</v>
      </c>
      <c r="I1192" s="142" t="e">
        <f>VLOOKUP(B1192,MODALIDADE_1!A:G,7,FALSE)</f>
        <v>#N/A</v>
      </c>
      <c r="J1192" s="106" t="e">
        <f>VLOOKUP(Tabela410[[#This Row],[Proposta de Referência]],SIMP_M1!A:K,9,FALSE)</f>
        <v>#VALUE!</v>
      </c>
      <c r="K1192" s="106" t="e">
        <f>VLOOKUP(Tabela410[[#This Row],[Proposta de Referência]],SIMP_M1!A:K,8,FALSE)</f>
        <v>#VALUE!</v>
      </c>
      <c r="L1192" s="107" t="e">
        <f t="shared" si="80"/>
        <v>#VALUE!</v>
      </c>
      <c r="M1192" s="107" t="e">
        <f t="shared" si="81"/>
        <v>#VALUE!</v>
      </c>
      <c r="N1192" s="142" t="e">
        <f t="shared" si="82"/>
        <v>#VALUE!</v>
      </c>
      <c r="O1192" s="142" t="e">
        <f t="shared" si="83"/>
        <v>#N/A</v>
      </c>
      <c r="P1192" s="24" t="str">
        <f>IFERROR(VLOOKUP(O1192,HOSPITAIS_COM_DIVIDAS!A:E,5,FALSE),"")</f>
        <v/>
      </c>
    </row>
    <row r="1193" spans="1:16" x14ac:dyDescent="0.25">
      <c r="A1193" s="52" t="e">
        <f>Tabela410[[#This Row],[Status da Proposta]]</f>
        <v>#VALUE!</v>
      </c>
      <c r="B1193" s="143">
        <f>MODALIDADE_1!A1193</f>
        <v>0</v>
      </c>
      <c r="C1193" s="142" t="e">
        <f>VLOOKUP(B1193,MODALIDADE_1!A:B,2,FALSE)</f>
        <v>#N/A</v>
      </c>
      <c r="D1193" s="142"/>
      <c r="E1193" s="94" t="e">
        <f>VLOOKUP(B1193,MODALIDADE_1!A:E,5,FALSE)</f>
        <v>#N/A</v>
      </c>
      <c r="F1193" s="95" t="e">
        <f>VLOOKUP(B1193,MODALIDADE_1!A:C,3,FALSE)</f>
        <v>#N/A</v>
      </c>
      <c r="G1193" s="142" t="e">
        <f>VLOOKUP(B1193,MODALIDADE_1!A:G,4,FALSE)</f>
        <v>#N/A</v>
      </c>
      <c r="H1193" s="142" t="e">
        <f>VLOOKUP(B1193,MODALIDADE_1!A:G,6,FALSE)</f>
        <v>#N/A</v>
      </c>
      <c r="I1193" s="142" t="e">
        <f>VLOOKUP(B1193,MODALIDADE_1!A:G,7,FALSE)</f>
        <v>#N/A</v>
      </c>
      <c r="J1193" s="106" t="e">
        <f>VLOOKUP(Tabela410[[#This Row],[Proposta de Referência]],SIMP_M1!A:K,9,FALSE)</f>
        <v>#VALUE!</v>
      </c>
      <c r="K1193" s="106" t="e">
        <f>VLOOKUP(Tabela410[[#This Row],[Proposta de Referência]],SIMP_M1!A:K,8,FALSE)</f>
        <v>#VALUE!</v>
      </c>
      <c r="L1193" s="107" t="e">
        <f t="shared" si="80"/>
        <v>#VALUE!</v>
      </c>
      <c r="M1193" s="107" t="e">
        <f t="shared" si="81"/>
        <v>#VALUE!</v>
      </c>
      <c r="N1193" s="142" t="e">
        <f t="shared" si="82"/>
        <v>#VALUE!</v>
      </c>
      <c r="O1193" s="142" t="e">
        <f t="shared" si="83"/>
        <v>#N/A</v>
      </c>
      <c r="P1193" s="24" t="str">
        <f>IFERROR(VLOOKUP(O1193,HOSPITAIS_COM_DIVIDAS!A:E,5,FALSE),"")</f>
        <v/>
      </c>
    </row>
    <row r="1194" spans="1:16" x14ac:dyDescent="0.25">
      <c r="A1194" s="52" t="e">
        <f>Tabela410[[#This Row],[Status da Proposta]]</f>
        <v>#VALUE!</v>
      </c>
      <c r="B1194" s="143">
        <f>MODALIDADE_1!A1194</f>
        <v>0</v>
      </c>
      <c r="C1194" s="142" t="e">
        <f>VLOOKUP(B1194,MODALIDADE_1!A:B,2,FALSE)</f>
        <v>#N/A</v>
      </c>
      <c r="D1194" s="142"/>
      <c r="E1194" s="94" t="e">
        <f>VLOOKUP(B1194,MODALIDADE_1!A:E,5,FALSE)</f>
        <v>#N/A</v>
      </c>
      <c r="F1194" s="95" t="e">
        <f>VLOOKUP(B1194,MODALIDADE_1!A:C,3,FALSE)</f>
        <v>#N/A</v>
      </c>
      <c r="G1194" s="142" t="e">
        <f>VLOOKUP(B1194,MODALIDADE_1!A:G,4,FALSE)</f>
        <v>#N/A</v>
      </c>
      <c r="H1194" s="142" t="e">
        <f>VLOOKUP(B1194,MODALIDADE_1!A:G,6,FALSE)</f>
        <v>#N/A</v>
      </c>
      <c r="I1194" s="142" t="e">
        <f>VLOOKUP(B1194,MODALIDADE_1!A:G,7,FALSE)</f>
        <v>#N/A</v>
      </c>
      <c r="J1194" s="106" t="e">
        <f>VLOOKUP(Tabela410[[#This Row],[Proposta de Referência]],SIMP_M1!A:K,9,FALSE)</f>
        <v>#VALUE!</v>
      </c>
      <c r="K1194" s="106" t="e">
        <f>VLOOKUP(Tabela410[[#This Row],[Proposta de Referência]],SIMP_M1!A:K,8,FALSE)</f>
        <v>#VALUE!</v>
      </c>
      <c r="L1194" s="107" t="e">
        <f t="shared" si="80"/>
        <v>#VALUE!</v>
      </c>
      <c r="M1194" s="107" t="e">
        <f t="shared" si="81"/>
        <v>#VALUE!</v>
      </c>
      <c r="N1194" s="142" t="e">
        <f t="shared" si="82"/>
        <v>#VALUE!</v>
      </c>
      <c r="O1194" s="142" t="e">
        <f t="shared" si="83"/>
        <v>#N/A</v>
      </c>
      <c r="P1194" s="24" t="str">
        <f>IFERROR(VLOOKUP(O1194,HOSPITAIS_COM_DIVIDAS!A:E,5,FALSE),"")</f>
        <v/>
      </c>
    </row>
    <row r="1195" spans="1:16" x14ac:dyDescent="0.25">
      <c r="A1195" s="52" t="e">
        <f>Tabela410[[#This Row],[Status da Proposta]]</f>
        <v>#VALUE!</v>
      </c>
      <c r="B1195" s="143">
        <f>MODALIDADE_1!A1195</f>
        <v>0</v>
      </c>
      <c r="C1195" s="142" t="e">
        <f>VLOOKUP(B1195,MODALIDADE_1!A:B,2,FALSE)</f>
        <v>#N/A</v>
      </c>
      <c r="D1195" s="142"/>
      <c r="E1195" s="94" t="e">
        <f>VLOOKUP(B1195,MODALIDADE_1!A:E,5,FALSE)</f>
        <v>#N/A</v>
      </c>
      <c r="F1195" s="95" t="e">
        <f>VLOOKUP(B1195,MODALIDADE_1!A:C,3,FALSE)</f>
        <v>#N/A</v>
      </c>
      <c r="G1195" s="142" t="e">
        <f>VLOOKUP(B1195,MODALIDADE_1!A:G,4,FALSE)</f>
        <v>#N/A</v>
      </c>
      <c r="H1195" s="142" t="e">
        <f>VLOOKUP(B1195,MODALIDADE_1!A:G,6,FALSE)</f>
        <v>#N/A</v>
      </c>
      <c r="I1195" s="142" t="e">
        <f>VLOOKUP(B1195,MODALIDADE_1!A:G,7,FALSE)</f>
        <v>#N/A</v>
      </c>
      <c r="J1195" s="106" t="e">
        <f>VLOOKUP(Tabela410[[#This Row],[Proposta de Referência]],SIMP_M1!A:K,9,FALSE)</f>
        <v>#VALUE!</v>
      </c>
      <c r="K1195" s="106" t="e">
        <f>VLOOKUP(Tabela410[[#This Row],[Proposta de Referência]],SIMP_M1!A:K,8,FALSE)</f>
        <v>#VALUE!</v>
      </c>
      <c r="L1195" s="107" t="e">
        <f t="shared" si="80"/>
        <v>#VALUE!</v>
      </c>
      <c r="M1195" s="107" t="e">
        <f t="shared" si="81"/>
        <v>#VALUE!</v>
      </c>
      <c r="N1195" s="142" t="e">
        <f t="shared" si="82"/>
        <v>#VALUE!</v>
      </c>
      <c r="O1195" s="142" t="e">
        <f t="shared" si="83"/>
        <v>#N/A</v>
      </c>
      <c r="P1195" s="24" t="str">
        <f>IFERROR(VLOOKUP(O1195,HOSPITAIS_COM_DIVIDAS!A:E,5,FALSE),"")</f>
        <v/>
      </c>
    </row>
    <row r="1196" spans="1:16" x14ac:dyDescent="0.25">
      <c r="A1196" s="52" t="e">
        <f>Tabela410[[#This Row],[Status da Proposta]]</f>
        <v>#VALUE!</v>
      </c>
      <c r="B1196" s="143">
        <f>MODALIDADE_1!A1196</f>
        <v>0</v>
      </c>
      <c r="C1196" s="142" t="e">
        <f>VLOOKUP(B1196,MODALIDADE_1!A:B,2,FALSE)</f>
        <v>#N/A</v>
      </c>
      <c r="D1196" s="142"/>
      <c r="E1196" s="94" t="e">
        <f>VLOOKUP(B1196,MODALIDADE_1!A:E,5,FALSE)</f>
        <v>#N/A</v>
      </c>
      <c r="F1196" s="95" t="e">
        <f>VLOOKUP(B1196,MODALIDADE_1!A:C,3,FALSE)</f>
        <v>#N/A</v>
      </c>
      <c r="G1196" s="142" t="e">
        <f>VLOOKUP(B1196,MODALIDADE_1!A:G,4,FALSE)</f>
        <v>#N/A</v>
      </c>
      <c r="H1196" s="142" t="e">
        <f>VLOOKUP(B1196,MODALIDADE_1!A:G,6,FALSE)</f>
        <v>#N/A</v>
      </c>
      <c r="I1196" s="142" t="e">
        <f>VLOOKUP(B1196,MODALIDADE_1!A:G,7,FALSE)</f>
        <v>#N/A</v>
      </c>
      <c r="J1196" s="106" t="e">
        <f>VLOOKUP(Tabela410[[#This Row],[Proposta de Referência]],SIMP_M1!A:K,9,FALSE)</f>
        <v>#VALUE!</v>
      </c>
      <c r="K1196" s="106" t="e">
        <f>VLOOKUP(Tabela410[[#This Row],[Proposta de Referência]],SIMP_M1!A:K,8,FALSE)</f>
        <v>#VALUE!</v>
      </c>
      <c r="L1196" s="107" t="e">
        <f t="shared" si="80"/>
        <v>#VALUE!</v>
      </c>
      <c r="M1196" s="107" t="e">
        <f t="shared" si="81"/>
        <v>#VALUE!</v>
      </c>
      <c r="N1196" s="142" t="e">
        <f t="shared" si="82"/>
        <v>#VALUE!</v>
      </c>
      <c r="O1196" s="142" t="e">
        <f t="shared" si="83"/>
        <v>#N/A</v>
      </c>
      <c r="P1196" s="24" t="str">
        <f>IFERROR(VLOOKUP(O1196,HOSPITAIS_COM_DIVIDAS!A:E,5,FALSE),"")</f>
        <v/>
      </c>
    </row>
    <row r="1197" spans="1:16" x14ac:dyDescent="0.25">
      <c r="A1197" s="52" t="e">
        <f>Tabela410[[#This Row],[Status da Proposta]]</f>
        <v>#VALUE!</v>
      </c>
      <c r="B1197" s="143">
        <f>MODALIDADE_1!A1197</f>
        <v>0</v>
      </c>
      <c r="C1197" s="142" t="e">
        <f>VLOOKUP(B1197,MODALIDADE_1!A:B,2,FALSE)</f>
        <v>#N/A</v>
      </c>
      <c r="D1197" s="142"/>
      <c r="E1197" s="94" t="e">
        <f>VLOOKUP(B1197,MODALIDADE_1!A:E,5,FALSE)</f>
        <v>#N/A</v>
      </c>
      <c r="F1197" s="95" t="e">
        <f>VLOOKUP(B1197,MODALIDADE_1!A:C,3,FALSE)</f>
        <v>#N/A</v>
      </c>
      <c r="G1197" s="142" t="e">
        <f>VLOOKUP(B1197,MODALIDADE_1!A:G,4,FALSE)</f>
        <v>#N/A</v>
      </c>
      <c r="H1197" s="142" t="e">
        <f>VLOOKUP(B1197,MODALIDADE_1!A:G,6,FALSE)</f>
        <v>#N/A</v>
      </c>
      <c r="I1197" s="142" t="e">
        <f>VLOOKUP(B1197,MODALIDADE_1!A:G,7,FALSE)</f>
        <v>#N/A</v>
      </c>
      <c r="J1197" s="106" t="e">
        <f>VLOOKUP(Tabela410[[#This Row],[Proposta de Referência]],SIMP_M1!A:K,9,FALSE)</f>
        <v>#VALUE!</v>
      </c>
      <c r="K1197" s="106" t="e">
        <f>VLOOKUP(Tabela410[[#This Row],[Proposta de Referência]],SIMP_M1!A:K,8,FALSE)</f>
        <v>#VALUE!</v>
      </c>
      <c r="L1197" s="107" t="e">
        <f t="shared" si="80"/>
        <v>#VALUE!</v>
      </c>
      <c r="M1197" s="107" t="e">
        <f t="shared" si="81"/>
        <v>#VALUE!</v>
      </c>
      <c r="N1197" s="142" t="e">
        <f t="shared" si="82"/>
        <v>#VALUE!</v>
      </c>
      <c r="O1197" s="142" t="e">
        <f t="shared" si="83"/>
        <v>#N/A</v>
      </c>
      <c r="P1197" s="24" t="str">
        <f>IFERROR(VLOOKUP(O1197,HOSPITAIS_COM_DIVIDAS!A:E,5,FALSE),"")</f>
        <v/>
      </c>
    </row>
    <row r="1198" spans="1:16" x14ac:dyDescent="0.25">
      <c r="A1198" s="52" t="e">
        <f>Tabela410[[#This Row],[Status da Proposta]]</f>
        <v>#VALUE!</v>
      </c>
      <c r="B1198" s="143">
        <f>MODALIDADE_1!A1198</f>
        <v>0</v>
      </c>
      <c r="C1198" s="142" t="e">
        <f>VLOOKUP(B1198,MODALIDADE_1!A:B,2,FALSE)</f>
        <v>#N/A</v>
      </c>
      <c r="D1198" s="142"/>
      <c r="E1198" s="94" t="e">
        <f>VLOOKUP(B1198,MODALIDADE_1!A:E,5,FALSE)</f>
        <v>#N/A</v>
      </c>
      <c r="F1198" s="95" t="e">
        <f>VLOOKUP(B1198,MODALIDADE_1!A:C,3,FALSE)</f>
        <v>#N/A</v>
      </c>
      <c r="G1198" s="142" t="e">
        <f>VLOOKUP(B1198,MODALIDADE_1!A:G,4,FALSE)</f>
        <v>#N/A</v>
      </c>
      <c r="H1198" s="142" t="e">
        <f>VLOOKUP(B1198,MODALIDADE_1!A:G,6,FALSE)</f>
        <v>#N/A</v>
      </c>
      <c r="I1198" s="142" t="e">
        <f>VLOOKUP(B1198,MODALIDADE_1!A:G,7,FALSE)</f>
        <v>#N/A</v>
      </c>
      <c r="J1198" s="106" t="e">
        <f>VLOOKUP(Tabela410[[#This Row],[Proposta de Referência]],SIMP_M1!A:K,9,FALSE)</f>
        <v>#VALUE!</v>
      </c>
      <c r="K1198" s="106" t="e">
        <f>VLOOKUP(Tabela410[[#This Row],[Proposta de Referência]],SIMP_M1!A:K,8,FALSE)</f>
        <v>#VALUE!</v>
      </c>
      <c r="L1198" s="107" t="e">
        <f t="shared" si="80"/>
        <v>#VALUE!</v>
      </c>
      <c r="M1198" s="107" t="e">
        <f t="shared" si="81"/>
        <v>#VALUE!</v>
      </c>
      <c r="N1198" s="142" t="e">
        <f t="shared" si="82"/>
        <v>#VALUE!</v>
      </c>
      <c r="O1198" s="142" t="e">
        <f t="shared" si="83"/>
        <v>#N/A</v>
      </c>
      <c r="P1198" s="24" t="str">
        <f>IFERROR(VLOOKUP(O1198,HOSPITAIS_COM_DIVIDAS!A:E,5,FALSE),"")</f>
        <v/>
      </c>
    </row>
    <row r="1199" spans="1:16" x14ac:dyDescent="0.25">
      <c r="A1199" s="52" t="e">
        <f>Tabela410[[#This Row],[Status da Proposta]]</f>
        <v>#VALUE!</v>
      </c>
      <c r="B1199" s="143">
        <f>MODALIDADE_1!A1199</f>
        <v>0</v>
      </c>
      <c r="C1199" s="142" t="e">
        <f>VLOOKUP(B1199,MODALIDADE_1!A:B,2,FALSE)</f>
        <v>#N/A</v>
      </c>
      <c r="D1199" s="142"/>
      <c r="E1199" s="94" t="e">
        <f>VLOOKUP(B1199,MODALIDADE_1!A:E,5,FALSE)</f>
        <v>#N/A</v>
      </c>
      <c r="F1199" s="95" t="e">
        <f>VLOOKUP(B1199,MODALIDADE_1!A:C,3,FALSE)</f>
        <v>#N/A</v>
      </c>
      <c r="G1199" s="142" t="e">
        <f>VLOOKUP(B1199,MODALIDADE_1!A:G,4,FALSE)</f>
        <v>#N/A</v>
      </c>
      <c r="H1199" s="142" t="e">
        <f>VLOOKUP(B1199,MODALIDADE_1!A:G,6,FALSE)</f>
        <v>#N/A</v>
      </c>
      <c r="I1199" s="142" t="e">
        <f>VLOOKUP(B1199,MODALIDADE_1!A:G,7,FALSE)</f>
        <v>#N/A</v>
      </c>
      <c r="J1199" s="106" t="e">
        <f>VLOOKUP(Tabela410[[#This Row],[Proposta de Referência]],SIMP_M1!A:K,9,FALSE)</f>
        <v>#VALUE!</v>
      </c>
      <c r="K1199" s="106" t="e">
        <f>VLOOKUP(Tabela410[[#This Row],[Proposta de Referência]],SIMP_M1!A:K,8,FALSE)</f>
        <v>#VALUE!</v>
      </c>
      <c r="L1199" s="107" t="e">
        <f t="shared" si="80"/>
        <v>#VALUE!</v>
      </c>
      <c r="M1199" s="107" t="e">
        <f t="shared" si="81"/>
        <v>#VALUE!</v>
      </c>
      <c r="N1199" s="142" t="e">
        <f t="shared" si="82"/>
        <v>#VALUE!</v>
      </c>
      <c r="O1199" s="142" t="e">
        <f t="shared" si="83"/>
        <v>#N/A</v>
      </c>
      <c r="P1199" s="24" t="str">
        <f>IFERROR(VLOOKUP(O1199,HOSPITAIS_COM_DIVIDAS!A:E,5,FALSE),"")</f>
        <v/>
      </c>
    </row>
    <row r="1200" spans="1:16" x14ac:dyDescent="0.25">
      <c r="A1200" s="52" t="e">
        <f>Tabela410[[#This Row],[Status da Proposta]]</f>
        <v>#VALUE!</v>
      </c>
      <c r="B1200" s="143">
        <f>MODALIDADE_1!A1200</f>
        <v>0</v>
      </c>
      <c r="C1200" s="142" t="e">
        <f>VLOOKUP(B1200,MODALIDADE_1!A:B,2,FALSE)</f>
        <v>#N/A</v>
      </c>
      <c r="D1200" s="142"/>
      <c r="E1200" s="94" t="e">
        <f>VLOOKUP(B1200,MODALIDADE_1!A:E,5,FALSE)</f>
        <v>#N/A</v>
      </c>
      <c r="F1200" s="95" t="e">
        <f>VLOOKUP(B1200,MODALIDADE_1!A:C,3,FALSE)</f>
        <v>#N/A</v>
      </c>
      <c r="G1200" s="142" t="e">
        <f>VLOOKUP(B1200,MODALIDADE_1!A:G,4,FALSE)</f>
        <v>#N/A</v>
      </c>
      <c r="H1200" s="142" t="e">
        <f>VLOOKUP(B1200,MODALIDADE_1!A:G,6,FALSE)</f>
        <v>#N/A</v>
      </c>
      <c r="I1200" s="142" t="e">
        <f>VLOOKUP(B1200,MODALIDADE_1!A:G,7,FALSE)</f>
        <v>#N/A</v>
      </c>
      <c r="J1200" s="106" t="e">
        <f>VLOOKUP(Tabela410[[#This Row],[Proposta de Referência]],SIMP_M1!A:K,9,FALSE)</f>
        <v>#VALUE!</v>
      </c>
      <c r="K1200" s="106" t="e">
        <f>VLOOKUP(Tabela410[[#This Row],[Proposta de Referência]],SIMP_M1!A:K,8,FALSE)</f>
        <v>#VALUE!</v>
      </c>
      <c r="L1200" s="107" t="e">
        <f t="shared" si="80"/>
        <v>#VALUE!</v>
      </c>
      <c r="M1200" s="107" t="e">
        <f t="shared" si="81"/>
        <v>#VALUE!</v>
      </c>
      <c r="N1200" s="142" t="e">
        <f t="shared" si="82"/>
        <v>#VALUE!</v>
      </c>
      <c r="O1200" s="142" t="e">
        <f t="shared" si="83"/>
        <v>#N/A</v>
      </c>
      <c r="P1200" s="24" t="str">
        <f>IFERROR(VLOOKUP(O1200,HOSPITAIS_COM_DIVIDAS!A:E,5,FALSE),"")</f>
        <v/>
      </c>
    </row>
    <row r="1201" spans="1:16" x14ac:dyDescent="0.25">
      <c r="A1201" s="52" t="e">
        <f>Tabela410[[#This Row],[Status da Proposta]]</f>
        <v>#VALUE!</v>
      </c>
      <c r="B1201" s="143">
        <f>MODALIDADE_1!A1201</f>
        <v>0</v>
      </c>
      <c r="C1201" s="142" t="e">
        <f>VLOOKUP(B1201,MODALIDADE_1!A:B,2,FALSE)</f>
        <v>#N/A</v>
      </c>
      <c r="D1201" s="142"/>
      <c r="E1201" s="94" t="e">
        <f>VLOOKUP(B1201,MODALIDADE_1!A:E,5,FALSE)</f>
        <v>#N/A</v>
      </c>
      <c r="F1201" s="95" t="e">
        <f>VLOOKUP(B1201,MODALIDADE_1!A:C,3,FALSE)</f>
        <v>#N/A</v>
      </c>
      <c r="G1201" s="142" t="e">
        <f>VLOOKUP(B1201,MODALIDADE_1!A:G,4,FALSE)</f>
        <v>#N/A</v>
      </c>
      <c r="H1201" s="142" t="e">
        <f>VLOOKUP(B1201,MODALIDADE_1!A:G,6,FALSE)</f>
        <v>#N/A</v>
      </c>
      <c r="I1201" s="142" t="e">
        <f>VLOOKUP(B1201,MODALIDADE_1!A:G,7,FALSE)</f>
        <v>#N/A</v>
      </c>
      <c r="J1201" s="106" t="e">
        <f>VLOOKUP(Tabela410[[#This Row],[Proposta de Referência]],SIMP_M1!A:K,9,FALSE)</f>
        <v>#VALUE!</v>
      </c>
      <c r="K1201" s="106" t="e">
        <f>VLOOKUP(Tabela410[[#This Row],[Proposta de Referência]],SIMP_M1!A:K,8,FALSE)</f>
        <v>#VALUE!</v>
      </c>
      <c r="L1201" s="107" t="e">
        <f t="shared" si="80"/>
        <v>#VALUE!</v>
      </c>
      <c r="M1201" s="107" t="e">
        <f t="shared" si="81"/>
        <v>#VALUE!</v>
      </c>
      <c r="N1201" s="142" t="e">
        <f t="shared" si="82"/>
        <v>#VALUE!</v>
      </c>
      <c r="O1201" s="142" t="e">
        <f t="shared" si="83"/>
        <v>#N/A</v>
      </c>
      <c r="P1201" s="24" t="str">
        <f>IFERROR(VLOOKUP(O1201,HOSPITAIS_COM_DIVIDAS!A:E,5,FALSE),"")</f>
        <v/>
      </c>
    </row>
    <row r="1202" spans="1:16" x14ac:dyDescent="0.25">
      <c r="A1202" s="52" t="e">
        <f>Tabela410[[#This Row],[Status da Proposta]]</f>
        <v>#VALUE!</v>
      </c>
      <c r="B1202" s="143">
        <f>MODALIDADE_1!A1202</f>
        <v>0</v>
      </c>
      <c r="C1202" s="142" t="e">
        <f>VLOOKUP(B1202,MODALIDADE_1!A:B,2,FALSE)</f>
        <v>#N/A</v>
      </c>
      <c r="D1202" s="142"/>
      <c r="E1202" s="94" t="e">
        <f>VLOOKUP(B1202,MODALIDADE_1!A:E,5,FALSE)</f>
        <v>#N/A</v>
      </c>
      <c r="F1202" s="95" t="e">
        <f>VLOOKUP(B1202,MODALIDADE_1!A:C,3,FALSE)</f>
        <v>#N/A</v>
      </c>
      <c r="G1202" s="142" t="e">
        <f>VLOOKUP(B1202,MODALIDADE_1!A:G,4,FALSE)</f>
        <v>#N/A</v>
      </c>
      <c r="H1202" s="142" t="e">
        <f>VLOOKUP(B1202,MODALIDADE_1!A:G,6,FALSE)</f>
        <v>#N/A</v>
      </c>
      <c r="I1202" s="142" t="e">
        <f>VLOOKUP(B1202,MODALIDADE_1!A:G,7,FALSE)</f>
        <v>#N/A</v>
      </c>
      <c r="J1202" s="106" t="e">
        <f>VLOOKUP(Tabela410[[#This Row],[Proposta de Referência]],SIMP_M1!A:K,9,FALSE)</f>
        <v>#VALUE!</v>
      </c>
      <c r="K1202" s="106" t="e">
        <f>VLOOKUP(Tabela410[[#This Row],[Proposta de Referência]],SIMP_M1!A:K,8,FALSE)</f>
        <v>#VALUE!</v>
      </c>
      <c r="L1202" s="107" t="e">
        <f t="shared" si="80"/>
        <v>#VALUE!</v>
      </c>
      <c r="M1202" s="107" t="e">
        <f t="shared" si="81"/>
        <v>#VALUE!</v>
      </c>
      <c r="N1202" s="142" t="e">
        <f t="shared" si="82"/>
        <v>#VALUE!</v>
      </c>
      <c r="O1202" s="142" t="e">
        <f t="shared" si="83"/>
        <v>#N/A</v>
      </c>
      <c r="P1202" s="24" t="str">
        <f>IFERROR(VLOOKUP(O1202,HOSPITAIS_COM_DIVIDAS!A:E,5,FALSE),"")</f>
        <v/>
      </c>
    </row>
    <row r="1203" spans="1:16" x14ac:dyDescent="0.25">
      <c r="A1203" s="52" t="e">
        <f>Tabela410[[#This Row],[Status da Proposta]]</f>
        <v>#VALUE!</v>
      </c>
      <c r="B1203" s="143">
        <f>MODALIDADE_1!A1203</f>
        <v>0</v>
      </c>
      <c r="C1203" s="142" t="e">
        <f>VLOOKUP(B1203,MODALIDADE_1!A:B,2,FALSE)</f>
        <v>#N/A</v>
      </c>
      <c r="D1203" s="142"/>
      <c r="E1203" s="94" t="e">
        <f>VLOOKUP(B1203,MODALIDADE_1!A:E,5,FALSE)</f>
        <v>#N/A</v>
      </c>
      <c r="F1203" s="95" t="e">
        <f>VLOOKUP(B1203,MODALIDADE_1!A:C,3,FALSE)</f>
        <v>#N/A</v>
      </c>
      <c r="G1203" s="142" t="e">
        <f>VLOOKUP(B1203,MODALIDADE_1!A:G,4,FALSE)</f>
        <v>#N/A</v>
      </c>
      <c r="H1203" s="142" t="e">
        <f>VLOOKUP(B1203,MODALIDADE_1!A:G,6,FALSE)</f>
        <v>#N/A</v>
      </c>
      <c r="I1203" s="142" t="e">
        <f>VLOOKUP(B1203,MODALIDADE_1!A:G,7,FALSE)</f>
        <v>#N/A</v>
      </c>
      <c r="J1203" s="106" t="e">
        <f>VLOOKUP(Tabela410[[#This Row],[Proposta de Referência]],SIMP_M1!A:K,9,FALSE)</f>
        <v>#VALUE!</v>
      </c>
      <c r="K1203" s="106" t="e">
        <f>VLOOKUP(Tabela410[[#This Row],[Proposta de Referência]],SIMP_M1!A:K,8,FALSE)</f>
        <v>#VALUE!</v>
      </c>
      <c r="L1203" s="107" t="e">
        <f t="shared" si="80"/>
        <v>#VALUE!</v>
      </c>
      <c r="M1203" s="107" t="e">
        <f t="shared" si="81"/>
        <v>#VALUE!</v>
      </c>
      <c r="N1203" s="142" t="e">
        <f t="shared" si="82"/>
        <v>#VALUE!</v>
      </c>
      <c r="O1203" s="142" t="e">
        <f t="shared" si="83"/>
        <v>#N/A</v>
      </c>
      <c r="P1203" s="24" t="str">
        <f>IFERROR(VLOOKUP(O1203,HOSPITAIS_COM_DIVIDAS!A:E,5,FALSE),"")</f>
        <v/>
      </c>
    </row>
    <row r="1204" spans="1:16" x14ac:dyDescent="0.25">
      <c r="A1204" s="52" t="e">
        <f>Tabela410[[#This Row],[Status da Proposta]]</f>
        <v>#VALUE!</v>
      </c>
      <c r="B1204" s="143">
        <f>MODALIDADE_1!A1204</f>
        <v>0</v>
      </c>
      <c r="C1204" s="142" t="e">
        <f>VLOOKUP(B1204,MODALIDADE_1!A:B,2,FALSE)</f>
        <v>#N/A</v>
      </c>
      <c r="D1204" s="142"/>
      <c r="E1204" s="94" t="e">
        <f>VLOOKUP(B1204,MODALIDADE_1!A:E,5,FALSE)</f>
        <v>#N/A</v>
      </c>
      <c r="F1204" s="95" t="e">
        <f>VLOOKUP(B1204,MODALIDADE_1!A:C,3,FALSE)</f>
        <v>#N/A</v>
      </c>
      <c r="G1204" s="142" t="e">
        <f>VLOOKUP(B1204,MODALIDADE_1!A:G,4,FALSE)</f>
        <v>#N/A</v>
      </c>
      <c r="H1204" s="142" t="e">
        <f>VLOOKUP(B1204,MODALIDADE_1!A:G,6,FALSE)</f>
        <v>#N/A</v>
      </c>
      <c r="I1204" s="142" t="e">
        <f>VLOOKUP(B1204,MODALIDADE_1!A:G,7,FALSE)</f>
        <v>#N/A</v>
      </c>
      <c r="J1204" s="106" t="e">
        <f>VLOOKUP(Tabela410[[#This Row],[Proposta de Referência]],SIMP_M1!A:K,9,FALSE)</f>
        <v>#VALUE!</v>
      </c>
      <c r="K1204" s="106" t="e">
        <f>VLOOKUP(Tabela410[[#This Row],[Proposta de Referência]],SIMP_M1!A:K,8,FALSE)</f>
        <v>#VALUE!</v>
      </c>
      <c r="L1204" s="107" t="e">
        <f t="shared" si="80"/>
        <v>#VALUE!</v>
      </c>
      <c r="M1204" s="107" t="e">
        <f t="shared" si="81"/>
        <v>#VALUE!</v>
      </c>
      <c r="N1204" s="142" t="e">
        <f t="shared" si="82"/>
        <v>#VALUE!</v>
      </c>
      <c r="O1204" s="142" t="e">
        <f t="shared" si="83"/>
        <v>#N/A</v>
      </c>
      <c r="P1204" s="24" t="str">
        <f>IFERROR(VLOOKUP(O1204,HOSPITAIS_COM_DIVIDAS!A:E,5,FALSE),"")</f>
        <v/>
      </c>
    </row>
    <row r="1205" spans="1:16" x14ac:dyDescent="0.25">
      <c r="A1205" s="52" t="e">
        <f>Tabela410[[#This Row],[Status da Proposta]]</f>
        <v>#VALUE!</v>
      </c>
      <c r="B1205" s="143">
        <f>MODALIDADE_1!A1205</f>
        <v>0</v>
      </c>
      <c r="C1205" s="142" t="e">
        <f>VLOOKUP(B1205,MODALIDADE_1!A:B,2,FALSE)</f>
        <v>#N/A</v>
      </c>
      <c r="D1205" s="142"/>
      <c r="E1205" s="94" t="e">
        <f>VLOOKUP(B1205,MODALIDADE_1!A:E,5,FALSE)</f>
        <v>#N/A</v>
      </c>
      <c r="F1205" s="95" t="e">
        <f>VLOOKUP(B1205,MODALIDADE_1!A:C,3,FALSE)</f>
        <v>#N/A</v>
      </c>
      <c r="G1205" s="142" t="e">
        <f>VLOOKUP(B1205,MODALIDADE_1!A:G,4,FALSE)</f>
        <v>#N/A</v>
      </c>
      <c r="H1205" s="142" t="e">
        <f>VLOOKUP(B1205,MODALIDADE_1!A:G,6,FALSE)</f>
        <v>#N/A</v>
      </c>
      <c r="I1205" s="142" t="e">
        <f>VLOOKUP(B1205,MODALIDADE_1!A:G,7,FALSE)</f>
        <v>#N/A</v>
      </c>
      <c r="J1205" s="106" t="e">
        <f>VLOOKUP(Tabela410[[#This Row],[Proposta de Referência]],SIMP_M1!A:K,9,FALSE)</f>
        <v>#VALUE!</v>
      </c>
      <c r="K1205" s="106" t="e">
        <f>VLOOKUP(Tabela410[[#This Row],[Proposta de Referência]],SIMP_M1!A:K,8,FALSE)</f>
        <v>#VALUE!</v>
      </c>
      <c r="L1205" s="107" t="e">
        <f t="shared" si="80"/>
        <v>#VALUE!</v>
      </c>
      <c r="M1205" s="107" t="e">
        <f t="shared" si="81"/>
        <v>#VALUE!</v>
      </c>
      <c r="N1205" s="142" t="e">
        <f t="shared" si="82"/>
        <v>#VALUE!</v>
      </c>
      <c r="O1205" s="142" t="e">
        <f t="shared" si="83"/>
        <v>#N/A</v>
      </c>
      <c r="P1205" s="24" t="str">
        <f>IFERROR(VLOOKUP(O1205,HOSPITAIS_COM_DIVIDAS!A:E,5,FALSE),"")</f>
        <v/>
      </c>
    </row>
    <row r="1206" spans="1:16" x14ac:dyDescent="0.25">
      <c r="A1206" s="52" t="e">
        <f>Tabela410[[#This Row],[Status da Proposta]]</f>
        <v>#VALUE!</v>
      </c>
      <c r="B1206" s="143">
        <f>MODALIDADE_1!A1206</f>
        <v>0</v>
      </c>
      <c r="C1206" s="142" t="e">
        <f>VLOOKUP(B1206,MODALIDADE_1!A:B,2,FALSE)</f>
        <v>#N/A</v>
      </c>
      <c r="D1206" s="142"/>
      <c r="E1206" s="94" t="e">
        <f>VLOOKUP(B1206,MODALIDADE_1!A:E,5,FALSE)</f>
        <v>#N/A</v>
      </c>
      <c r="F1206" s="95" t="e">
        <f>VLOOKUP(B1206,MODALIDADE_1!A:C,3,FALSE)</f>
        <v>#N/A</v>
      </c>
      <c r="G1206" s="142" t="e">
        <f>VLOOKUP(B1206,MODALIDADE_1!A:G,4,FALSE)</f>
        <v>#N/A</v>
      </c>
      <c r="H1206" s="142" t="e">
        <f>VLOOKUP(B1206,MODALIDADE_1!A:G,6,FALSE)</f>
        <v>#N/A</v>
      </c>
      <c r="I1206" s="142" t="e">
        <f>VLOOKUP(B1206,MODALIDADE_1!A:G,7,FALSE)</f>
        <v>#N/A</v>
      </c>
      <c r="J1206" s="106" t="e">
        <f>VLOOKUP(Tabela410[[#This Row],[Proposta de Referência]],SIMP_M1!A:K,9,FALSE)</f>
        <v>#VALUE!</v>
      </c>
      <c r="K1206" s="106" t="e">
        <f>VLOOKUP(Tabela410[[#This Row],[Proposta de Referência]],SIMP_M1!A:K,8,FALSE)</f>
        <v>#VALUE!</v>
      </c>
      <c r="L1206" s="107" t="e">
        <f t="shared" si="80"/>
        <v>#VALUE!</v>
      </c>
      <c r="M1206" s="107" t="e">
        <f t="shared" si="81"/>
        <v>#VALUE!</v>
      </c>
      <c r="N1206" s="142" t="e">
        <f t="shared" si="82"/>
        <v>#VALUE!</v>
      </c>
      <c r="O1206" s="142" t="e">
        <f t="shared" si="83"/>
        <v>#N/A</v>
      </c>
      <c r="P1206" s="24" t="str">
        <f>IFERROR(VLOOKUP(O1206,HOSPITAIS_COM_DIVIDAS!A:E,5,FALSE),"")</f>
        <v/>
      </c>
    </row>
    <row r="1207" spans="1:16" x14ac:dyDescent="0.25">
      <c r="A1207" s="52" t="e">
        <f>Tabela410[[#This Row],[Status da Proposta]]</f>
        <v>#VALUE!</v>
      </c>
      <c r="B1207" s="143">
        <f>MODALIDADE_1!A1207</f>
        <v>0</v>
      </c>
      <c r="C1207" s="142" t="e">
        <f>VLOOKUP(B1207,MODALIDADE_1!A:B,2,FALSE)</f>
        <v>#N/A</v>
      </c>
      <c r="D1207" s="142"/>
      <c r="E1207" s="94" t="e">
        <f>VLOOKUP(B1207,MODALIDADE_1!A:E,5,FALSE)</f>
        <v>#N/A</v>
      </c>
      <c r="F1207" s="95" t="e">
        <f>VLOOKUP(B1207,MODALIDADE_1!A:C,3,FALSE)</f>
        <v>#N/A</v>
      </c>
      <c r="G1207" s="142" t="e">
        <f>VLOOKUP(B1207,MODALIDADE_1!A:G,4,FALSE)</f>
        <v>#N/A</v>
      </c>
      <c r="H1207" s="142" t="e">
        <f>VLOOKUP(B1207,MODALIDADE_1!A:G,6,FALSE)</f>
        <v>#N/A</v>
      </c>
      <c r="I1207" s="142" t="e">
        <f>VLOOKUP(B1207,MODALIDADE_1!A:G,7,FALSE)</f>
        <v>#N/A</v>
      </c>
      <c r="J1207" s="106" t="e">
        <f>VLOOKUP(Tabela410[[#This Row],[Proposta de Referência]],SIMP_M1!A:K,9,FALSE)</f>
        <v>#VALUE!</v>
      </c>
      <c r="K1207" s="106" t="e">
        <f>VLOOKUP(Tabela410[[#This Row],[Proposta de Referência]],SIMP_M1!A:K,8,FALSE)</f>
        <v>#VALUE!</v>
      </c>
      <c r="L1207" s="107" t="e">
        <f t="shared" si="80"/>
        <v>#VALUE!</v>
      </c>
      <c r="M1207" s="107" t="e">
        <f t="shared" si="81"/>
        <v>#VALUE!</v>
      </c>
      <c r="N1207" s="142" t="e">
        <f t="shared" si="82"/>
        <v>#VALUE!</v>
      </c>
      <c r="O1207" s="142" t="e">
        <f t="shared" si="83"/>
        <v>#N/A</v>
      </c>
      <c r="P1207" s="24" t="str">
        <f>IFERROR(VLOOKUP(O1207,HOSPITAIS_COM_DIVIDAS!A:E,5,FALSE),"")</f>
        <v/>
      </c>
    </row>
    <row r="1208" spans="1:16" x14ac:dyDescent="0.25">
      <c r="A1208" s="52" t="e">
        <f>Tabela410[[#This Row],[Status da Proposta]]</f>
        <v>#VALUE!</v>
      </c>
      <c r="B1208" s="143">
        <f>MODALIDADE_1!A1208</f>
        <v>0</v>
      </c>
      <c r="C1208" s="142" t="e">
        <f>VLOOKUP(B1208,MODALIDADE_1!A:B,2,FALSE)</f>
        <v>#N/A</v>
      </c>
      <c r="D1208" s="142"/>
      <c r="E1208" s="94" t="e">
        <f>VLOOKUP(B1208,MODALIDADE_1!A:E,5,FALSE)</f>
        <v>#N/A</v>
      </c>
      <c r="F1208" s="95" t="e">
        <f>VLOOKUP(B1208,MODALIDADE_1!A:C,3,FALSE)</f>
        <v>#N/A</v>
      </c>
      <c r="G1208" s="142" t="e">
        <f>VLOOKUP(B1208,MODALIDADE_1!A:G,4,FALSE)</f>
        <v>#N/A</v>
      </c>
      <c r="H1208" s="142" t="e">
        <f>VLOOKUP(B1208,MODALIDADE_1!A:G,6,FALSE)</f>
        <v>#N/A</v>
      </c>
      <c r="I1208" s="142" t="e">
        <f>VLOOKUP(B1208,MODALIDADE_1!A:G,7,FALSE)</f>
        <v>#N/A</v>
      </c>
      <c r="J1208" s="106" t="e">
        <f>VLOOKUP(Tabela410[[#This Row],[Proposta de Referência]],SIMP_M1!A:K,9,FALSE)</f>
        <v>#VALUE!</v>
      </c>
      <c r="K1208" s="106" t="e">
        <f>VLOOKUP(Tabela410[[#This Row],[Proposta de Referência]],SIMP_M1!A:K,8,FALSE)</f>
        <v>#VALUE!</v>
      </c>
      <c r="L1208" s="107" t="e">
        <f t="shared" si="80"/>
        <v>#VALUE!</v>
      </c>
      <c r="M1208" s="107" t="e">
        <f t="shared" si="81"/>
        <v>#VALUE!</v>
      </c>
      <c r="N1208" s="142" t="e">
        <f t="shared" si="82"/>
        <v>#VALUE!</v>
      </c>
      <c r="O1208" s="142" t="e">
        <f t="shared" si="83"/>
        <v>#N/A</v>
      </c>
      <c r="P1208" s="24" t="str">
        <f>IFERROR(VLOOKUP(O1208,HOSPITAIS_COM_DIVIDAS!A:E,5,FALSE),"")</f>
        <v/>
      </c>
    </row>
    <row r="1209" spans="1:16" x14ac:dyDescent="0.25">
      <c r="A1209" s="52" t="e">
        <f>Tabela410[[#This Row],[Status da Proposta]]</f>
        <v>#VALUE!</v>
      </c>
      <c r="B1209" s="143">
        <f>MODALIDADE_1!A1209</f>
        <v>0</v>
      </c>
      <c r="C1209" s="142" t="e">
        <f>VLOOKUP(B1209,MODALIDADE_1!A:B,2,FALSE)</f>
        <v>#N/A</v>
      </c>
      <c r="D1209" s="142"/>
      <c r="E1209" s="94" t="e">
        <f>VLOOKUP(B1209,MODALIDADE_1!A:E,5,FALSE)</f>
        <v>#N/A</v>
      </c>
      <c r="F1209" s="95" t="e">
        <f>VLOOKUP(B1209,MODALIDADE_1!A:C,3,FALSE)</f>
        <v>#N/A</v>
      </c>
      <c r="G1209" s="142" t="e">
        <f>VLOOKUP(B1209,MODALIDADE_1!A:G,4,FALSE)</f>
        <v>#N/A</v>
      </c>
      <c r="H1209" s="142" t="e">
        <f>VLOOKUP(B1209,MODALIDADE_1!A:G,6,FALSE)</f>
        <v>#N/A</v>
      </c>
      <c r="I1209" s="142" t="e">
        <f>VLOOKUP(B1209,MODALIDADE_1!A:G,7,FALSE)</f>
        <v>#N/A</v>
      </c>
      <c r="J1209" s="106" t="e">
        <f>VLOOKUP(Tabela410[[#This Row],[Proposta de Referência]],SIMP_M1!A:K,9,FALSE)</f>
        <v>#VALUE!</v>
      </c>
      <c r="K1209" s="106" t="e">
        <f>VLOOKUP(Tabela410[[#This Row],[Proposta de Referência]],SIMP_M1!A:K,8,FALSE)</f>
        <v>#VALUE!</v>
      </c>
      <c r="L1209" s="107" t="e">
        <f t="shared" si="80"/>
        <v>#VALUE!</v>
      </c>
      <c r="M1209" s="107" t="e">
        <f t="shared" si="81"/>
        <v>#VALUE!</v>
      </c>
      <c r="N1209" s="142" t="e">
        <f t="shared" si="82"/>
        <v>#VALUE!</v>
      </c>
      <c r="O1209" s="142" t="e">
        <f t="shared" si="83"/>
        <v>#N/A</v>
      </c>
      <c r="P1209" s="24" t="str">
        <f>IFERROR(VLOOKUP(O1209,HOSPITAIS_COM_DIVIDAS!A:E,5,FALSE),"")</f>
        <v/>
      </c>
    </row>
    <row r="1210" spans="1:16" x14ac:dyDescent="0.25">
      <c r="A1210" s="52" t="e">
        <f>Tabela410[[#This Row],[Status da Proposta]]</f>
        <v>#VALUE!</v>
      </c>
      <c r="B1210" s="143">
        <f>MODALIDADE_1!A1210</f>
        <v>0</v>
      </c>
      <c r="C1210" s="142" t="e">
        <f>VLOOKUP(B1210,MODALIDADE_1!A:B,2,FALSE)</f>
        <v>#N/A</v>
      </c>
      <c r="D1210" s="142"/>
      <c r="E1210" s="94" t="e">
        <f>VLOOKUP(B1210,MODALIDADE_1!A:E,5,FALSE)</f>
        <v>#N/A</v>
      </c>
      <c r="F1210" s="95" t="e">
        <f>VLOOKUP(B1210,MODALIDADE_1!A:C,3,FALSE)</f>
        <v>#N/A</v>
      </c>
      <c r="G1210" s="142" t="e">
        <f>VLOOKUP(B1210,MODALIDADE_1!A:G,4,FALSE)</f>
        <v>#N/A</v>
      </c>
      <c r="H1210" s="142" t="e">
        <f>VLOOKUP(B1210,MODALIDADE_1!A:G,6,FALSE)</f>
        <v>#N/A</v>
      </c>
      <c r="I1210" s="142" t="e">
        <f>VLOOKUP(B1210,MODALIDADE_1!A:G,7,FALSE)</f>
        <v>#N/A</v>
      </c>
      <c r="J1210" s="106" t="e">
        <f>VLOOKUP(Tabela410[[#This Row],[Proposta de Referência]],SIMP_M1!A:K,9,FALSE)</f>
        <v>#VALUE!</v>
      </c>
      <c r="K1210" s="106" t="e">
        <f>VLOOKUP(Tabela410[[#This Row],[Proposta de Referência]],SIMP_M1!A:K,8,FALSE)</f>
        <v>#VALUE!</v>
      </c>
      <c r="L1210" s="107" t="e">
        <f t="shared" si="80"/>
        <v>#VALUE!</v>
      </c>
      <c r="M1210" s="107" t="e">
        <f t="shared" si="81"/>
        <v>#VALUE!</v>
      </c>
      <c r="N1210" s="142" t="e">
        <f t="shared" si="82"/>
        <v>#VALUE!</v>
      </c>
      <c r="O1210" s="142" t="e">
        <f t="shared" si="83"/>
        <v>#N/A</v>
      </c>
      <c r="P1210" s="24" t="str">
        <f>IFERROR(VLOOKUP(O1210,HOSPITAIS_COM_DIVIDAS!A:E,5,FALSE),"")</f>
        <v/>
      </c>
    </row>
    <row r="1211" spans="1:16" x14ac:dyDescent="0.25">
      <c r="A1211" s="52" t="e">
        <f>Tabela410[[#This Row],[Status da Proposta]]</f>
        <v>#VALUE!</v>
      </c>
      <c r="B1211" s="143">
        <f>MODALIDADE_1!A1211</f>
        <v>0</v>
      </c>
      <c r="C1211" s="142" t="e">
        <f>VLOOKUP(B1211,MODALIDADE_1!A:B,2,FALSE)</f>
        <v>#N/A</v>
      </c>
      <c r="D1211" s="142"/>
      <c r="E1211" s="94" t="e">
        <f>VLOOKUP(B1211,MODALIDADE_1!A:E,5,FALSE)</f>
        <v>#N/A</v>
      </c>
      <c r="F1211" s="95" t="e">
        <f>VLOOKUP(B1211,MODALIDADE_1!A:C,3,FALSE)</f>
        <v>#N/A</v>
      </c>
      <c r="G1211" s="142" t="e">
        <f>VLOOKUP(B1211,MODALIDADE_1!A:G,4,FALSE)</f>
        <v>#N/A</v>
      </c>
      <c r="H1211" s="142" t="e">
        <f>VLOOKUP(B1211,MODALIDADE_1!A:G,6,FALSE)</f>
        <v>#N/A</v>
      </c>
      <c r="I1211" s="142" t="e">
        <f>VLOOKUP(B1211,MODALIDADE_1!A:G,7,FALSE)</f>
        <v>#N/A</v>
      </c>
      <c r="J1211" s="106" t="e">
        <f>VLOOKUP(Tabela410[[#This Row],[Proposta de Referência]],SIMP_M1!A:K,9,FALSE)</f>
        <v>#VALUE!</v>
      </c>
      <c r="K1211" s="106" t="e">
        <f>VLOOKUP(Tabela410[[#This Row],[Proposta de Referência]],SIMP_M1!A:K,8,FALSE)</f>
        <v>#VALUE!</v>
      </c>
      <c r="L1211" s="107" t="e">
        <f t="shared" si="80"/>
        <v>#VALUE!</v>
      </c>
      <c r="M1211" s="107" t="e">
        <f t="shared" si="81"/>
        <v>#VALUE!</v>
      </c>
      <c r="N1211" s="142" t="e">
        <f t="shared" si="82"/>
        <v>#VALUE!</v>
      </c>
      <c r="O1211" s="142" t="e">
        <f t="shared" si="83"/>
        <v>#N/A</v>
      </c>
      <c r="P1211" s="24" t="str">
        <f>IFERROR(VLOOKUP(O1211,HOSPITAIS_COM_DIVIDAS!A:E,5,FALSE),"")</f>
        <v/>
      </c>
    </row>
    <row r="1212" spans="1:16" x14ac:dyDescent="0.25">
      <c r="A1212" s="52" t="e">
        <f>Tabela410[[#This Row],[Status da Proposta]]</f>
        <v>#VALUE!</v>
      </c>
      <c r="B1212" s="143">
        <f>MODALIDADE_1!A1212</f>
        <v>0</v>
      </c>
      <c r="C1212" s="142" t="e">
        <f>VLOOKUP(B1212,MODALIDADE_1!A:B,2,FALSE)</f>
        <v>#N/A</v>
      </c>
      <c r="D1212" s="142"/>
      <c r="E1212" s="94" t="e">
        <f>VLOOKUP(B1212,MODALIDADE_1!A:E,5,FALSE)</f>
        <v>#N/A</v>
      </c>
      <c r="F1212" s="95" t="e">
        <f>VLOOKUP(B1212,MODALIDADE_1!A:C,3,FALSE)</f>
        <v>#N/A</v>
      </c>
      <c r="G1212" s="142" t="e">
        <f>VLOOKUP(B1212,MODALIDADE_1!A:G,4,FALSE)</f>
        <v>#N/A</v>
      </c>
      <c r="H1212" s="142" t="e">
        <f>VLOOKUP(B1212,MODALIDADE_1!A:G,6,FALSE)</f>
        <v>#N/A</v>
      </c>
      <c r="I1212" s="142" t="e">
        <f>VLOOKUP(B1212,MODALIDADE_1!A:G,7,FALSE)</f>
        <v>#N/A</v>
      </c>
      <c r="J1212" s="106" t="e">
        <f>VLOOKUP(Tabela410[[#This Row],[Proposta de Referência]],SIMP_M1!A:K,9,FALSE)</f>
        <v>#VALUE!</v>
      </c>
      <c r="K1212" s="106" t="e">
        <f>VLOOKUP(Tabela410[[#This Row],[Proposta de Referência]],SIMP_M1!A:K,8,FALSE)</f>
        <v>#VALUE!</v>
      </c>
      <c r="L1212" s="107" t="e">
        <f t="shared" si="80"/>
        <v>#VALUE!</v>
      </c>
      <c r="M1212" s="107" t="e">
        <f t="shared" si="81"/>
        <v>#VALUE!</v>
      </c>
      <c r="N1212" s="142" t="e">
        <f t="shared" si="82"/>
        <v>#VALUE!</v>
      </c>
      <c r="O1212" s="142" t="e">
        <f t="shared" si="83"/>
        <v>#N/A</v>
      </c>
      <c r="P1212" s="24" t="str">
        <f>IFERROR(VLOOKUP(O1212,HOSPITAIS_COM_DIVIDAS!A:E,5,FALSE),"")</f>
        <v/>
      </c>
    </row>
    <row r="1213" spans="1:16" x14ac:dyDescent="0.25">
      <c r="A1213" s="52" t="e">
        <f>Tabela410[[#This Row],[Status da Proposta]]</f>
        <v>#VALUE!</v>
      </c>
      <c r="B1213" s="143">
        <f>MODALIDADE_1!A1213</f>
        <v>0</v>
      </c>
      <c r="C1213" s="142" t="e">
        <f>VLOOKUP(B1213,MODALIDADE_1!A:B,2,FALSE)</f>
        <v>#N/A</v>
      </c>
      <c r="D1213" s="142"/>
      <c r="E1213" s="94" t="e">
        <f>VLOOKUP(B1213,MODALIDADE_1!A:E,5,FALSE)</f>
        <v>#N/A</v>
      </c>
      <c r="F1213" s="95" t="e">
        <f>VLOOKUP(B1213,MODALIDADE_1!A:C,3,FALSE)</f>
        <v>#N/A</v>
      </c>
      <c r="G1213" s="142" t="e">
        <f>VLOOKUP(B1213,MODALIDADE_1!A:G,4,FALSE)</f>
        <v>#N/A</v>
      </c>
      <c r="H1213" s="142" t="e">
        <f>VLOOKUP(B1213,MODALIDADE_1!A:G,6,FALSE)</f>
        <v>#N/A</v>
      </c>
      <c r="I1213" s="142" t="e">
        <f>VLOOKUP(B1213,MODALIDADE_1!A:G,7,FALSE)</f>
        <v>#N/A</v>
      </c>
      <c r="J1213" s="106" t="e">
        <f>VLOOKUP(Tabela410[[#This Row],[Proposta de Referência]],SIMP_M1!A:K,9,FALSE)</f>
        <v>#VALUE!</v>
      </c>
      <c r="K1213" s="106" t="e">
        <f>VLOOKUP(Tabela410[[#This Row],[Proposta de Referência]],SIMP_M1!A:K,8,FALSE)</f>
        <v>#VALUE!</v>
      </c>
      <c r="L1213" s="107" t="e">
        <f t="shared" si="80"/>
        <v>#VALUE!</v>
      </c>
      <c r="M1213" s="107" t="e">
        <f t="shared" si="81"/>
        <v>#VALUE!</v>
      </c>
      <c r="N1213" s="142" t="e">
        <f t="shared" si="82"/>
        <v>#VALUE!</v>
      </c>
      <c r="O1213" s="142" t="e">
        <f t="shared" si="83"/>
        <v>#N/A</v>
      </c>
      <c r="P1213" s="24" t="str">
        <f>IFERROR(VLOOKUP(O1213,HOSPITAIS_COM_DIVIDAS!A:E,5,FALSE),"")</f>
        <v/>
      </c>
    </row>
    <row r="1214" spans="1:16" x14ac:dyDescent="0.25">
      <c r="A1214" s="52" t="e">
        <f>Tabela410[[#This Row],[Status da Proposta]]</f>
        <v>#VALUE!</v>
      </c>
      <c r="B1214" s="143">
        <f>MODALIDADE_1!A1214</f>
        <v>0</v>
      </c>
      <c r="C1214" s="142" t="e">
        <f>VLOOKUP(B1214,MODALIDADE_1!A:B,2,FALSE)</f>
        <v>#N/A</v>
      </c>
      <c r="D1214" s="142"/>
      <c r="E1214" s="94" t="e">
        <f>VLOOKUP(B1214,MODALIDADE_1!A:E,5,FALSE)</f>
        <v>#N/A</v>
      </c>
      <c r="F1214" s="95" t="e">
        <f>VLOOKUP(B1214,MODALIDADE_1!A:C,3,FALSE)</f>
        <v>#N/A</v>
      </c>
      <c r="G1214" s="142" t="e">
        <f>VLOOKUP(B1214,MODALIDADE_1!A:G,4,FALSE)</f>
        <v>#N/A</v>
      </c>
      <c r="H1214" s="142" t="e">
        <f>VLOOKUP(B1214,MODALIDADE_1!A:G,6,FALSE)</f>
        <v>#N/A</v>
      </c>
      <c r="I1214" s="142" t="e">
        <f>VLOOKUP(B1214,MODALIDADE_1!A:G,7,FALSE)</f>
        <v>#N/A</v>
      </c>
      <c r="J1214" s="106" t="e">
        <f>VLOOKUP(Tabela410[[#This Row],[Proposta de Referência]],SIMP_M1!A:K,9,FALSE)</f>
        <v>#VALUE!</v>
      </c>
      <c r="K1214" s="106" t="e">
        <f>VLOOKUP(Tabela410[[#This Row],[Proposta de Referência]],SIMP_M1!A:K,8,FALSE)</f>
        <v>#VALUE!</v>
      </c>
      <c r="L1214" s="107" t="e">
        <f t="shared" si="80"/>
        <v>#VALUE!</v>
      </c>
      <c r="M1214" s="107" t="e">
        <f t="shared" si="81"/>
        <v>#VALUE!</v>
      </c>
      <c r="N1214" s="142" t="e">
        <f t="shared" si="82"/>
        <v>#VALUE!</v>
      </c>
      <c r="O1214" s="142" t="e">
        <f t="shared" si="83"/>
        <v>#N/A</v>
      </c>
      <c r="P1214" s="24" t="str">
        <f>IFERROR(VLOOKUP(O1214,HOSPITAIS_COM_DIVIDAS!A:E,5,FALSE),"")</f>
        <v/>
      </c>
    </row>
    <row r="1215" spans="1:16" x14ac:dyDescent="0.25">
      <c r="A1215" s="52" t="e">
        <f>Tabela410[[#This Row],[Status da Proposta]]</f>
        <v>#VALUE!</v>
      </c>
      <c r="B1215" s="143">
        <f>MODALIDADE_1!A1215</f>
        <v>0</v>
      </c>
      <c r="C1215" s="142" t="e">
        <f>VLOOKUP(B1215,MODALIDADE_1!A:B,2,FALSE)</f>
        <v>#N/A</v>
      </c>
      <c r="D1215" s="142"/>
      <c r="E1215" s="94" t="e">
        <f>VLOOKUP(B1215,MODALIDADE_1!A:E,5,FALSE)</f>
        <v>#N/A</v>
      </c>
      <c r="F1215" s="95" t="e">
        <f>VLOOKUP(B1215,MODALIDADE_1!A:C,3,FALSE)</f>
        <v>#N/A</v>
      </c>
      <c r="G1215" s="142" t="e">
        <f>VLOOKUP(B1215,MODALIDADE_1!A:G,4,FALSE)</f>
        <v>#N/A</v>
      </c>
      <c r="H1215" s="142" t="e">
        <f>VLOOKUP(B1215,MODALIDADE_1!A:G,6,FALSE)</f>
        <v>#N/A</v>
      </c>
      <c r="I1215" s="142" t="e">
        <f>VLOOKUP(B1215,MODALIDADE_1!A:G,7,FALSE)</f>
        <v>#N/A</v>
      </c>
      <c r="J1215" s="106" t="e">
        <f>VLOOKUP(Tabela410[[#This Row],[Proposta de Referência]],SIMP_M1!A:K,9,FALSE)</f>
        <v>#VALUE!</v>
      </c>
      <c r="K1215" s="106" t="e">
        <f>VLOOKUP(Tabela410[[#This Row],[Proposta de Referência]],SIMP_M1!A:K,8,FALSE)</f>
        <v>#VALUE!</v>
      </c>
      <c r="L1215" s="107" t="e">
        <f t="shared" si="80"/>
        <v>#VALUE!</v>
      </c>
      <c r="M1215" s="107" t="e">
        <f t="shared" si="81"/>
        <v>#VALUE!</v>
      </c>
      <c r="N1215" s="142" t="e">
        <f t="shared" si="82"/>
        <v>#VALUE!</v>
      </c>
      <c r="O1215" s="142" t="e">
        <f t="shared" si="83"/>
        <v>#N/A</v>
      </c>
      <c r="P1215" s="24" t="str">
        <f>IFERROR(VLOOKUP(O1215,HOSPITAIS_COM_DIVIDAS!A:E,5,FALSE),"")</f>
        <v/>
      </c>
    </row>
    <row r="1216" spans="1:16" x14ac:dyDescent="0.25">
      <c r="A1216" s="52" t="e">
        <f>Tabela410[[#This Row],[Status da Proposta]]</f>
        <v>#VALUE!</v>
      </c>
      <c r="B1216" s="143">
        <f>MODALIDADE_1!A1216</f>
        <v>0</v>
      </c>
      <c r="C1216" s="142" t="e">
        <f>VLOOKUP(B1216,MODALIDADE_1!A:B,2,FALSE)</f>
        <v>#N/A</v>
      </c>
      <c r="D1216" s="142"/>
      <c r="E1216" s="94" t="e">
        <f>VLOOKUP(B1216,MODALIDADE_1!A:E,5,FALSE)</f>
        <v>#N/A</v>
      </c>
      <c r="F1216" s="95" t="e">
        <f>VLOOKUP(B1216,MODALIDADE_1!A:C,3,FALSE)</f>
        <v>#N/A</v>
      </c>
      <c r="G1216" s="142" t="e">
        <f>VLOOKUP(B1216,MODALIDADE_1!A:G,4,FALSE)</f>
        <v>#N/A</v>
      </c>
      <c r="H1216" s="142" t="e">
        <f>VLOOKUP(B1216,MODALIDADE_1!A:G,6,FALSE)</f>
        <v>#N/A</v>
      </c>
      <c r="I1216" s="142" t="e">
        <f>VLOOKUP(B1216,MODALIDADE_1!A:G,7,FALSE)</f>
        <v>#N/A</v>
      </c>
      <c r="J1216" s="106" t="e">
        <f>VLOOKUP(Tabela410[[#This Row],[Proposta de Referência]],SIMP_M1!A:K,9,FALSE)</f>
        <v>#VALUE!</v>
      </c>
      <c r="K1216" s="106" t="e">
        <f>VLOOKUP(Tabela410[[#This Row],[Proposta de Referência]],SIMP_M1!A:K,8,FALSE)</f>
        <v>#VALUE!</v>
      </c>
      <c r="L1216" s="107" t="e">
        <f t="shared" si="80"/>
        <v>#VALUE!</v>
      </c>
      <c r="M1216" s="107" t="e">
        <f t="shared" si="81"/>
        <v>#VALUE!</v>
      </c>
      <c r="N1216" s="142" t="e">
        <f t="shared" si="82"/>
        <v>#VALUE!</v>
      </c>
      <c r="O1216" s="142" t="e">
        <f t="shared" si="83"/>
        <v>#N/A</v>
      </c>
      <c r="P1216" s="24" t="str">
        <f>IFERROR(VLOOKUP(O1216,HOSPITAIS_COM_DIVIDAS!A:E,5,FALSE),"")</f>
        <v/>
      </c>
    </row>
    <row r="1217" spans="1:16" x14ac:dyDescent="0.25">
      <c r="A1217" s="52" t="e">
        <f>Tabela410[[#This Row],[Status da Proposta]]</f>
        <v>#VALUE!</v>
      </c>
      <c r="B1217" s="143">
        <f>MODALIDADE_1!A1217</f>
        <v>0</v>
      </c>
      <c r="C1217" s="142" t="e">
        <f>VLOOKUP(B1217,MODALIDADE_1!A:B,2,FALSE)</f>
        <v>#N/A</v>
      </c>
      <c r="D1217" s="142"/>
      <c r="E1217" s="94" t="e">
        <f>VLOOKUP(B1217,MODALIDADE_1!A:E,5,FALSE)</f>
        <v>#N/A</v>
      </c>
      <c r="F1217" s="95" t="e">
        <f>VLOOKUP(B1217,MODALIDADE_1!A:C,3,FALSE)</f>
        <v>#N/A</v>
      </c>
      <c r="G1217" s="142" t="e">
        <f>VLOOKUP(B1217,MODALIDADE_1!A:G,4,FALSE)</f>
        <v>#N/A</v>
      </c>
      <c r="H1217" s="142" t="e">
        <f>VLOOKUP(B1217,MODALIDADE_1!A:G,6,FALSE)</f>
        <v>#N/A</v>
      </c>
      <c r="I1217" s="142" t="e">
        <f>VLOOKUP(B1217,MODALIDADE_1!A:G,7,FALSE)</f>
        <v>#N/A</v>
      </c>
      <c r="J1217" s="106" t="e">
        <f>VLOOKUP(Tabela410[[#This Row],[Proposta de Referência]],SIMP_M1!A:K,9,FALSE)</f>
        <v>#VALUE!</v>
      </c>
      <c r="K1217" s="106" t="e">
        <f>VLOOKUP(Tabela410[[#This Row],[Proposta de Referência]],SIMP_M1!A:K,8,FALSE)</f>
        <v>#VALUE!</v>
      </c>
      <c r="L1217" s="107" t="e">
        <f t="shared" si="80"/>
        <v>#VALUE!</v>
      </c>
      <c r="M1217" s="107" t="e">
        <f t="shared" si="81"/>
        <v>#VALUE!</v>
      </c>
      <c r="N1217" s="142" t="e">
        <f t="shared" si="82"/>
        <v>#VALUE!</v>
      </c>
      <c r="O1217" s="142" t="e">
        <f t="shared" si="83"/>
        <v>#N/A</v>
      </c>
      <c r="P1217" s="24" t="str">
        <f>IFERROR(VLOOKUP(O1217,HOSPITAIS_COM_DIVIDAS!A:E,5,FALSE),"")</f>
        <v/>
      </c>
    </row>
    <row r="1218" spans="1:16" x14ac:dyDescent="0.25">
      <c r="A1218" s="52" t="e">
        <f>Tabela410[[#This Row],[Status da Proposta]]</f>
        <v>#VALUE!</v>
      </c>
      <c r="B1218" s="143">
        <f>MODALIDADE_1!A1218</f>
        <v>0</v>
      </c>
      <c r="C1218" s="142" t="e">
        <f>VLOOKUP(B1218,MODALIDADE_1!A:B,2,FALSE)</f>
        <v>#N/A</v>
      </c>
      <c r="D1218" s="142"/>
      <c r="E1218" s="94" t="e">
        <f>VLOOKUP(B1218,MODALIDADE_1!A:E,5,FALSE)</f>
        <v>#N/A</v>
      </c>
      <c r="F1218" s="95" t="e">
        <f>VLOOKUP(B1218,MODALIDADE_1!A:C,3,FALSE)</f>
        <v>#N/A</v>
      </c>
      <c r="G1218" s="142" t="e">
        <f>VLOOKUP(B1218,MODALIDADE_1!A:G,4,FALSE)</f>
        <v>#N/A</v>
      </c>
      <c r="H1218" s="142" t="e">
        <f>VLOOKUP(B1218,MODALIDADE_1!A:G,6,FALSE)</f>
        <v>#N/A</v>
      </c>
      <c r="I1218" s="142" t="e">
        <f>VLOOKUP(B1218,MODALIDADE_1!A:G,7,FALSE)</f>
        <v>#N/A</v>
      </c>
      <c r="J1218" s="106" t="e">
        <f>VLOOKUP(Tabela410[[#This Row],[Proposta de Referência]],SIMP_M1!A:K,9,FALSE)</f>
        <v>#VALUE!</v>
      </c>
      <c r="K1218" s="106" t="e">
        <f>VLOOKUP(Tabela410[[#This Row],[Proposta de Referência]],SIMP_M1!A:K,8,FALSE)</f>
        <v>#VALUE!</v>
      </c>
      <c r="L1218" s="107" t="e">
        <f t="shared" si="80"/>
        <v>#VALUE!</v>
      </c>
      <c r="M1218" s="107" t="e">
        <f t="shared" si="81"/>
        <v>#VALUE!</v>
      </c>
      <c r="N1218" s="142" t="e">
        <f t="shared" si="82"/>
        <v>#VALUE!</v>
      </c>
      <c r="O1218" s="142" t="e">
        <f t="shared" si="83"/>
        <v>#N/A</v>
      </c>
      <c r="P1218" s="24" t="str">
        <f>IFERROR(VLOOKUP(O1218,HOSPITAIS_COM_DIVIDAS!A:E,5,FALSE),"")</f>
        <v/>
      </c>
    </row>
    <row r="1219" spans="1:16" x14ac:dyDescent="0.25">
      <c r="A1219" s="52" t="e">
        <f>Tabela410[[#This Row],[Status da Proposta]]</f>
        <v>#VALUE!</v>
      </c>
      <c r="B1219" s="143">
        <f>MODALIDADE_1!A1219</f>
        <v>0</v>
      </c>
      <c r="C1219" s="142" t="e">
        <f>VLOOKUP(B1219,MODALIDADE_1!A:B,2,FALSE)</f>
        <v>#N/A</v>
      </c>
      <c r="D1219" s="142"/>
      <c r="E1219" s="94" t="e">
        <f>VLOOKUP(B1219,MODALIDADE_1!A:E,5,FALSE)</f>
        <v>#N/A</v>
      </c>
      <c r="F1219" s="95" t="e">
        <f>VLOOKUP(B1219,MODALIDADE_1!A:C,3,FALSE)</f>
        <v>#N/A</v>
      </c>
      <c r="G1219" s="142" t="e">
        <f>VLOOKUP(B1219,MODALIDADE_1!A:G,4,FALSE)</f>
        <v>#N/A</v>
      </c>
      <c r="H1219" s="142" t="e">
        <f>VLOOKUP(B1219,MODALIDADE_1!A:G,6,FALSE)</f>
        <v>#N/A</v>
      </c>
      <c r="I1219" s="142" t="e">
        <f>VLOOKUP(B1219,MODALIDADE_1!A:G,7,FALSE)</f>
        <v>#N/A</v>
      </c>
      <c r="J1219" s="106" t="e">
        <f>VLOOKUP(Tabela410[[#This Row],[Proposta de Referência]],SIMP_M1!A:K,9,FALSE)</f>
        <v>#VALUE!</v>
      </c>
      <c r="K1219" s="106" t="e">
        <f>VLOOKUP(Tabela410[[#This Row],[Proposta de Referência]],SIMP_M1!A:K,8,FALSE)</f>
        <v>#VALUE!</v>
      </c>
      <c r="L1219" s="107" t="e">
        <f t="shared" si="80"/>
        <v>#VALUE!</v>
      </c>
      <c r="M1219" s="107" t="e">
        <f t="shared" si="81"/>
        <v>#VALUE!</v>
      </c>
      <c r="N1219" s="142" t="e">
        <f t="shared" si="82"/>
        <v>#VALUE!</v>
      </c>
      <c r="O1219" s="142" t="e">
        <f t="shared" si="83"/>
        <v>#N/A</v>
      </c>
      <c r="P1219" s="24" t="str">
        <f>IFERROR(VLOOKUP(O1219,HOSPITAIS_COM_DIVIDAS!A:E,5,FALSE),"")</f>
        <v/>
      </c>
    </row>
    <row r="1220" spans="1:16" x14ac:dyDescent="0.25">
      <c r="A1220" s="52" t="e">
        <f>Tabela410[[#This Row],[Status da Proposta]]</f>
        <v>#VALUE!</v>
      </c>
      <c r="B1220" s="143">
        <f>MODALIDADE_1!A1220</f>
        <v>0</v>
      </c>
      <c r="C1220" s="142" t="e">
        <f>VLOOKUP(B1220,MODALIDADE_1!A:B,2,FALSE)</f>
        <v>#N/A</v>
      </c>
      <c r="D1220" s="142"/>
      <c r="E1220" s="94" t="e">
        <f>VLOOKUP(B1220,MODALIDADE_1!A:E,5,FALSE)</f>
        <v>#N/A</v>
      </c>
      <c r="F1220" s="95" t="e">
        <f>VLOOKUP(B1220,MODALIDADE_1!A:C,3,FALSE)</f>
        <v>#N/A</v>
      </c>
      <c r="G1220" s="142" t="e">
        <f>VLOOKUP(B1220,MODALIDADE_1!A:G,4,FALSE)</f>
        <v>#N/A</v>
      </c>
      <c r="H1220" s="142" t="e">
        <f>VLOOKUP(B1220,MODALIDADE_1!A:G,6,FALSE)</f>
        <v>#N/A</v>
      </c>
      <c r="I1220" s="142" t="e">
        <f>VLOOKUP(B1220,MODALIDADE_1!A:G,7,FALSE)</f>
        <v>#N/A</v>
      </c>
      <c r="J1220" s="106" t="e">
        <f>VLOOKUP(Tabela410[[#This Row],[Proposta de Referência]],SIMP_M1!A:K,9,FALSE)</f>
        <v>#VALUE!</v>
      </c>
      <c r="K1220" s="106" t="e">
        <f>VLOOKUP(Tabela410[[#This Row],[Proposta de Referência]],SIMP_M1!A:K,8,FALSE)</f>
        <v>#VALUE!</v>
      </c>
      <c r="L1220" s="107" t="e">
        <f t="shared" si="80"/>
        <v>#VALUE!</v>
      </c>
      <c r="M1220" s="107" t="e">
        <f t="shared" si="81"/>
        <v>#VALUE!</v>
      </c>
      <c r="N1220" s="142" t="e">
        <f t="shared" si="82"/>
        <v>#VALUE!</v>
      </c>
      <c r="O1220" s="142" t="e">
        <f t="shared" si="83"/>
        <v>#N/A</v>
      </c>
      <c r="P1220" s="24" t="str">
        <f>IFERROR(VLOOKUP(O1220,HOSPITAIS_COM_DIVIDAS!A:E,5,FALSE),"")</f>
        <v/>
      </c>
    </row>
    <row r="1221" spans="1:16" x14ac:dyDescent="0.25">
      <c r="A1221" s="52" t="e">
        <f>Tabela410[[#This Row],[Status da Proposta]]</f>
        <v>#VALUE!</v>
      </c>
      <c r="B1221" s="143">
        <f>MODALIDADE_1!A1221</f>
        <v>0</v>
      </c>
      <c r="C1221" s="142" t="e">
        <f>VLOOKUP(B1221,MODALIDADE_1!A:B,2,FALSE)</f>
        <v>#N/A</v>
      </c>
      <c r="D1221" s="142"/>
      <c r="E1221" s="94" t="e">
        <f>VLOOKUP(B1221,MODALIDADE_1!A:E,5,FALSE)</f>
        <v>#N/A</v>
      </c>
      <c r="F1221" s="95" t="e">
        <f>VLOOKUP(B1221,MODALIDADE_1!A:C,3,FALSE)</f>
        <v>#N/A</v>
      </c>
      <c r="G1221" s="142" t="e">
        <f>VLOOKUP(B1221,MODALIDADE_1!A:G,4,FALSE)</f>
        <v>#N/A</v>
      </c>
      <c r="H1221" s="142" t="e">
        <f>VLOOKUP(B1221,MODALIDADE_1!A:G,6,FALSE)</f>
        <v>#N/A</v>
      </c>
      <c r="I1221" s="142" t="e">
        <f>VLOOKUP(B1221,MODALIDADE_1!A:G,7,FALSE)</f>
        <v>#N/A</v>
      </c>
      <c r="J1221" s="106" t="e">
        <f>VLOOKUP(Tabela410[[#This Row],[Proposta de Referência]],SIMP_M1!A:K,9,FALSE)</f>
        <v>#VALUE!</v>
      </c>
      <c r="K1221" s="106" t="e">
        <f>VLOOKUP(Tabela410[[#This Row],[Proposta de Referência]],SIMP_M1!A:K,8,FALSE)</f>
        <v>#VALUE!</v>
      </c>
      <c r="L1221" s="107" t="e">
        <f t="shared" si="80"/>
        <v>#VALUE!</v>
      </c>
      <c r="M1221" s="107" t="e">
        <f t="shared" si="81"/>
        <v>#VALUE!</v>
      </c>
      <c r="N1221" s="142" t="e">
        <f t="shared" si="82"/>
        <v>#VALUE!</v>
      </c>
      <c r="O1221" s="142" t="e">
        <f t="shared" si="83"/>
        <v>#N/A</v>
      </c>
      <c r="P1221" s="24" t="str">
        <f>IFERROR(VLOOKUP(O1221,HOSPITAIS_COM_DIVIDAS!A:E,5,FALSE),"")</f>
        <v/>
      </c>
    </row>
    <row r="1222" spans="1:16" x14ac:dyDescent="0.25">
      <c r="A1222" s="52" t="e">
        <f>Tabela410[[#This Row],[Status da Proposta]]</f>
        <v>#VALUE!</v>
      </c>
      <c r="B1222" s="143">
        <f>MODALIDADE_1!A1222</f>
        <v>0</v>
      </c>
      <c r="C1222" s="142" t="e">
        <f>VLOOKUP(B1222,MODALIDADE_1!A:B,2,FALSE)</f>
        <v>#N/A</v>
      </c>
      <c r="D1222" s="142"/>
      <c r="E1222" s="94" t="e">
        <f>VLOOKUP(B1222,MODALIDADE_1!A:E,5,FALSE)</f>
        <v>#N/A</v>
      </c>
      <c r="F1222" s="95" t="e">
        <f>VLOOKUP(B1222,MODALIDADE_1!A:C,3,FALSE)</f>
        <v>#N/A</v>
      </c>
      <c r="G1222" s="142" t="e">
        <f>VLOOKUP(B1222,MODALIDADE_1!A:G,4,FALSE)</f>
        <v>#N/A</v>
      </c>
      <c r="H1222" s="142" t="e">
        <f>VLOOKUP(B1222,MODALIDADE_1!A:G,6,FALSE)</f>
        <v>#N/A</v>
      </c>
      <c r="I1222" s="142" t="e">
        <f>VLOOKUP(B1222,MODALIDADE_1!A:G,7,FALSE)</f>
        <v>#N/A</v>
      </c>
      <c r="J1222" s="106" t="e">
        <f>VLOOKUP(Tabela410[[#This Row],[Proposta de Referência]],SIMP_M1!A:K,9,FALSE)</f>
        <v>#VALUE!</v>
      </c>
      <c r="K1222" s="106" t="e">
        <f>VLOOKUP(Tabela410[[#This Row],[Proposta de Referência]],SIMP_M1!A:K,8,FALSE)</f>
        <v>#VALUE!</v>
      </c>
      <c r="L1222" s="107" t="e">
        <f t="shared" si="80"/>
        <v>#VALUE!</v>
      </c>
      <c r="M1222" s="107" t="e">
        <f t="shared" si="81"/>
        <v>#VALUE!</v>
      </c>
      <c r="N1222" s="142" t="e">
        <f t="shared" si="82"/>
        <v>#VALUE!</v>
      </c>
      <c r="O1222" s="142" t="e">
        <f t="shared" si="83"/>
        <v>#N/A</v>
      </c>
      <c r="P1222" s="24" t="str">
        <f>IFERROR(VLOOKUP(O1222,HOSPITAIS_COM_DIVIDAS!A:E,5,FALSE),"")</f>
        <v/>
      </c>
    </row>
    <row r="1223" spans="1:16" x14ac:dyDescent="0.25">
      <c r="A1223" s="52" t="e">
        <f>Tabela410[[#This Row],[Status da Proposta]]</f>
        <v>#VALUE!</v>
      </c>
      <c r="B1223" s="143">
        <f>MODALIDADE_1!A1223</f>
        <v>0</v>
      </c>
      <c r="C1223" s="142" t="e">
        <f>VLOOKUP(B1223,MODALIDADE_1!A:B,2,FALSE)</f>
        <v>#N/A</v>
      </c>
      <c r="D1223" s="142"/>
      <c r="E1223" s="94" t="e">
        <f>VLOOKUP(B1223,MODALIDADE_1!A:E,5,FALSE)</f>
        <v>#N/A</v>
      </c>
      <c r="F1223" s="95" t="e">
        <f>VLOOKUP(B1223,MODALIDADE_1!A:C,3,FALSE)</f>
        <v>#N/A</v>
      </c>
      <c r="G1223" s="142" t="e">
        <f>VLOOKUP(B1223,MODALIDADE_1!A:G,4,FALSE)</f>
        <v>#N/A</v>
      </c>
      <c r="H1223" s="142" t="e">
        <f>VLOOKUP(B1223,MODALIDADE_1!A:G,6,FALSE)</f>
        <v>#N/A</v>
      </c>
      <c r="I1223" s="142" t="e">
        <f>VLOOKUP(B1223,MODALIDADE_1!A:G,7,FALSE)</f>
        <v>#N/A</v>
      </c>
      <c r="J1223" s="106" t="e">
        <f>VLOOKUP(Tabela410[[#This Row],[Proposta de Referência]],SIMP_M1!A:K,9,FALSE)</f>
        <v>#VALUE!</v>
      </c>
      <c r="K1223" s="106" t="e">
        <f>VLOOKUP(Tabela410[[#This Row],[Proposta de Referência]],SIMP_M1!A:K,8,FALSE)</f>
        <v>#VALUE!</v>
      </c>
      <c r="L1223" s="107" t="e">
        <f t="shared" si="80"/>
        <v>#VALUE!</v>
      </c>
      <c r="M1223" s="107" t="e">
        <f t="shared" si="81"/>
        <v>#VALUE!</v>
      </c>
      <c r="N1223" s="142" t="e">
        <f t="shared" si="82"/>
        <v>#VALUE!</v>
      </c>
      <c r="O1223" s="142" t="e">
        <f t="shared" si="83"/>
        <v>#N/A</v>
      </c>
      <c r="P1223" s="24" t="str">
        <f>IFERROR(VLOOKUP(O1223,HOSPITAIS_COM_DIVIDAS!A:E,5,FALSE),"")</f>
        <v/>
      </c>
    </row>
    <row r="1224" spans="1:16" x14ac:dyDescent="0.25">
      <c r="A1224" s="52" t="e">
        <f>Tabela410[[#This Row],[Status da Proposta]]</f>
        <v>#VALUE!</v>
      </c>
      <c r="B1224" s="143">
        <f>MODALIDADE_1!A1224</f>
        <v>0</v>
      </c>
      <c r="C1224" s="142" t="e">
        <f>VLOOKUP(B1224,MODALIDADE_1!A:B,2,FALSE)</f>
        <v>#N/A</v>
      </c>
      <c r="D1224" s="142"/>
      <c r="E1224" s="94" t="e">
        <f>VLOOKUP(B1224,MODALIDADE_1!A:E,5,FALSE)</f>
        <v>#N/A</v>
      </c>
      <c r="F1224" s="95" t="e">
        <f>VLOOKUP(B1224,MODALIDADE_1!A:C,3,FALSE)</f>
        <v>#N/A</v>
      </c>
      <c r="G1224" s="142" t="e">
        <f>VLOOKUP(B1224,MODALIDADE_1!A:G,4,FALSE)</f>
        <v>#N/A</v>
      </c>
      <c r="H1224" s="142" t="e">
        <f>VLOOKUP(B1224,MODALIDADE_1!A:G,6,FALSE)</f>
        <v>#N/A</v>
      </c>
      <c r="I1224" s="142" t="e">
        <f>VLOOKUP(B1224,MODALIDADE_1!A:G,7,FALSE)</f>
        <v>#N/A</v>
      </c>
      <c r="J1224" s="106" t="e">
        <f>VLOOKUP(Tabela410[[#This Row],[Proposta de Referência]],SIMP_M1!A:K,9,FALSE)</f>
        <v>#VALUE!</v>
      </c>
      <c r="K1224" s="106" t="e">
        <f>VLOOKUP(Tabela410[[#This Row],[Proposta de Referência]],SIMP_M1!A:K,8,FALSE)</f>
        <v>#VALUE!</v>
      </c>
      <c r="L1224" s="107" t="e">
        <f t="shared" si="80"/>
        <v>#VALUE!</v>
      </c>
      <c r="M1224" s="107" t="e">
        <f t="shared" si="81"/>
        <v>#VALUE!</v>
      </c>
      <c r="N1224" s="142" t="e">
        <f t="shared" si="82"/>
        <v>#VALUE!</v>
      </c>
      <c r="O1224" s="142" t="e">
        <f t="shared" si="83"/>
        <v>#N/A</v>
      </c>
      <c r="P1224" s="24" t="str">
        <f>IFERROR(VLOOKUP(O1224,HOSPITAIS_COM_DIVIDAS!A:E,5,FALSE),"")</f>
        <v/>
      </c>
    </row>
    <row r="1225" spans="1:16" x14ac:dyDescent="0.25">
      <c r="A1225" s="52" t="e">
        <f>Tabela410[[#This Row],[Status da Proposta]]</f>
        <v>#VALUE!</v>
      </c>
      <c r="B1225" s="143">
        <f>MODALIDADE_1!A1225</f>
        <v>0</v>
      </c>
      <c r="C1225" s="142" t="e">
        <f>VLOOKUP(B1225,MODALIDADE_1!A:B,2,FALSE)</f>
        <v>#N/A</v>
      </c>
      <c r="D1225" s="142"/>
      <c r="E1225" s="94" t="e">
        <f>VLOOKUP(B1225,MODALIDADE_1!A:E,5,FALSE)</f>
        <v>#N/A</v>
      </c>
      <c r="F1225" s="95" t="e">
        <f>VLOOKUP(B1225,MODALIDADE_1!A:C,3,FALSE)</f>
        <v>#N/A</v>
      </c>
      <c r="G1225" s="142" t="e">
        <f>VLOOKUP(B1225,MODALIDADE_1!A:G,4,FALSE)</f>
        <v>#N/A</v>
      </c>
      <c r="H1225" s="142" t="e">
        <f>VLOOKUP(B1225,MODALIDADE_1!A:G,6,FALSE)</f>
        <v>#N/A</v>
      </c>
      <c r="I1225" s="142" t="e">
        <f>VLOOKUP(B1225,MODALIDADE_1!A:G,7,FALSE)</f>
        <v>#N/A</v>
      </c>
      <c r="J1225" s="106" t="e">
        <f>VLOOKUP(Tabela410[[#This Row],[Proposta de Referência]],SIMP_M1!A:K,9,FALSE)</f>
        <v>#VALUE!</v>
      </c>
      <c r="K1225" s="106" t="e">
        <f>VLOOKUP(Tabela410[[#This Row],[Proposta de Referência]],SIMP_M1!A:K,8,FALSE)</f>
        <v>#VALUE!</v>
      </c>
      <c r="L1225" s="107" t="e">
        <f t="shared" si="80"/>
        <v>#VALUE!</v>
      </c>
      <c r="M1225" s="107" t="e">
        <f t="shared" si="81"/>
        <v>#VALUE!</v>
      </c>
      <c r="N1225" s="142" t="e">
        <f t="shared" si="82"/>
        <v>#VALUE!</v>
      </c>
      <c r="O1225" s="142" t="e">
        <f t="shared" si="83"/>
        <v>#N/A</v>
      </c>
      <c r="P1225" s="24" t="str">
        <f>IFERROR(VLOOKUP(O1225,HOSPITAIS_COM_DIVIDAS!A:E,5,FALSE),"")</f>
        <v/>
      </c>
    </row>
    <row r="1226" spans="1:16" x14ac:dyDescent="0.25">
      <c r="A1226" s="52" t="e">
        <f>Tabela410[[#This Row],[Status da Proposta]]</f>
        <v>#VALUE!</v>
      </c>
      <c r="B1226" s="143">
        <f>MODALIDADE_1!A1226</f>
        <v>0</v>
      </c>
      <c r="C1226" s="142" t="e">
        <f>VLOOKUP(B1226,MODALIDADE_1!A:B,2,FALSE)</f>
        <v>#N/A</v>
      </c>
      <c r="D1226" s="142"/>
      <c r="E1226" s="94" t="e">
        <f>VLOOKUP(B1226,MODALIDADE_1!A:E,5,FALSE)</f>
        <v>#N/A</v>
      </c>
      <c r="F1226" s="95" t="e">
        <f>VLOOKUP(B1226,MODALIDADE_1!A:C,3,FALSE)</f>
        <v>#N/A</v>
      </c>
      <c r="G1226" s="142" t="e">
        <f>VLOOKUP(B1226,MODALIDADE_1!A:G,4,FALSE)</f>
        <v>#N/A</v>
      </c>
      <c r="H1226" s="142" t="e">
        <f>VLOOKUP(B1226,MODALIDADE_1!A:G,6,FALSE)</f>
        <v>#N/A</v>
      </c>
      <c r="I1226" s="142" t="e">
        <f>VLOOKUP(B1226,MODALIDADE_1!A:G,7,FALSE)</f>
        <v>#N/A</v>
      </c>
      <c r="J1226" s="106" t="e">
        <f>VLOOKUP(Tabela410[[#This Row],[Proposta de Referência]],SIMP_M1!A:K,9,FALSE)</f>
        <v>#VALUE!</v>
      </c>
      <c r="K1226" s="106" t="e">
        <f>VLOOKUP(Tabela410[[#This Row],[Proposta de Referência]],SIMP_M1!A:K,8,FALSE)</f>
        <v>#VALUE!</v>
      </c>
      <c r="L1226" s="107" t="e">
        <f t="shared" si="80"/>
        <v>#VALUE!</v>
      </c>
      <c r="M1226" s="107" t="e">
        <f t="shared" si="81"/>
        <v>#VALUE!</v>
      </c>
      <c r="N1226" s="142" t="e">
        <f t="shared" si="82"/>
        <v>#VALUE!</v>
      </c>
      <c r="O1226" s="142" t="e">
        <f t="shared" si="83"/>
        <v>#N/A</v>
      </c>
      <c r="P1226" s="24" t="str">
        <f>IFERROR(VLOOKUP(O1226,HOSPITAIS_COM_DIVIDAS!A:E,5,FALSE),"")</f>
        <v/>
      </c>
    </row>
    <row r="1227" spans="1:16" x14ac:dyDescent="0.25">
      <c r="A1227" s="52" t="e">
        <f>Tabela410[[#This Row],[Status da Proposta]]</f>
        <v>#VALUE!</v>
      </c>
      <c r="B1227" s="143">
        <f>MODALIDADE_1!A1227</f>
        <v>0</v>
      </c>
      <c r="C1227" s="142" t="e">
        <f>VLOOKUP(B1227,MODALIDADE_1!A:B,2,FALSE)</f>
        <v>#N/A</v>
      </c>
      <c r="D1227" s="142"/>
      <c r="E1227" s="94" t="e">
        <f>VLOOKUP(B1227,MODALIDADE_1!A:E,5,FALSE)</f>
        <v>#N/A</v>
      </c>
      <c r="F1227" s="95" t="e">
        <f>VLOOKUP(B1227,MODALIDADE_1!A:C,3,FALSE)</f>
        <v>#N/A</v>
      </c>
      <c r="G1227" s="142" t="e">
        <f>VLOOKUP(B1227,MODALIDADE_1!A:G,4,FALSE)</f>
        <v>#N/A</v>
      </c>
      <c r="H1227" s="142" t="e">
        <f>VLOOKUP(B1227,MODALIDADE_1!A:G,6,FALSE)</f>
        <v>#N/A</v>
      </c>
      <c r="I1227" s="142" t="e">
        <f>VLOOKUP(B1227,MODALIDADE_1!A:G,7,FALSE)</f>
        <v>#N/A</v>
      </c>
      <c r="J1227" s="106" t="e">
        <f>VLOOKUP(Tabela410[[#This Row],[Proposta de Referência]],SIMP_M1!A:K,9,FALSE)</f>
        <v>#VALUE!</v>
      </c>
      <c r="K1227" s="106" t="e">
        <f>VLOOKUP(Tabela410[[#This Row],[Proposta de Referência]],SIMP_M1!A:K,8,FALSE)</f>
        <v>#VALUE!</v>
      </c>
      <c r="L1227" s="107" t="e">
        <f t="shared" si="80"/>
        <v>#VALUE!</v>
      </c>
      <c r="M1227" s="107" t="e">
        <f t="shared" si="81"/>
        <v>#VALUE!</v>
      </c>
      <c r="N1227" s="142" t="e">
        <f t="shared" si="82"/>
        <v>#VALUE!</v>
      </c>
      <c r="O1227" s="142" t="e">
        <f t="shared" si="83"/>
        <v>#N/A</v>
      </c>
      <c r="P1227" s="24" t="str">
        <f>IFERROR(VLOOKUP(O1227,HOSPITAIS_COM_DIVIDAS!A:E,5,FALSE),"")</f>
        <v/>
      </c>
    </row>
    <row r="1228" spans="1:16" x14ac:dyDescent="0.25">
      <c r="A1228" s="52" t="e">
        <f>Tabela410[[#This Row],[Status da Proposta]]</f>
        <v>#VALUE!</v>
      </c>
      <c r="B1228" s="143">
        <f>MODALIDADE_1!A1228</f>
        <v>0</v>
      </c>
      <c r="C1228" s="142" t="e">
        <f>VLOOKUP(B1228,MODALIDADE_1!A:B,2,FALSE)</f>
        <v>#N/A</v>
      </c>
      <c r="D1228" s="142"/>
      <c r="E1228" s="94" t="e">
        <f>VLOOKUP(B1228,MODALIDADE_1!A:E,5,FALSE)</f>
        <v>#N/A</v>
      </c>
      <c r="F1228" s="95" t="e">
        <f>VLOOKUP(B1228,MODALIDADE_1!A:C,3,FALSE)</f>
        <v>#N/A</v>
      </c>
      <c r="G1228" s="142" t="e">
        <f>VLOOKUP(B1228,MODALIDADE_1!A:G,4,FALSE)</f>
        <v>#N/A</v>
      </c>
      <c r="H1228" s="142" t="e">
        <f>VLOOKUP(B1228,MODALIDADE_1!A:G,6,FALSE)</f>
        <v>#N/A</v>
      </c>
      <c r="I1228" s="142" t="e">
        <f>VLOOKUP(B1228,MODALIDADE_1!A:G,7,FALSE)</f>
        <v>#N/A</v>
      </c>
      <c r="J1228" s="106" t="e">
        <f>VLOOKUP(Tabela410[[#This Row],[Proposta de Referência]],SIMP_M1!A:K,9,FALSE)</f>
        <v>#VALUE!</v>
      </c>
      <c r="K1228" s="106" t="e">
        <f>VLOOKUP(Tabela410[[#This Row],[Proposta de Referência]],SIMP_M1!A:K,8,FALSE)</f>
        <v>#VALUE!</v>
      </c>
      <c r="L1228" s="107" t="e">
        <f t="shared" si="80"/>
        <v>#VALUE!</v>
      </c>
      <c r="M1228" s="107" t="e">
        <f t="shared" si="81"/>
        <v>#VALUE!</v>
      </c>
      <c r="N1228" s="142" t="e">
        <f t="shared" si="82"/>
        <v>#VALUE!</v>
      </c>
      <c r="O1228" s="142" t="e">
        <f t="shared" si="83"/>
        <v>#N/A</v>
      </c>
      <c r="P1228" s="24" t="str">
        <f>IFERROR(VLOOKUP(O1228,HOSPITAIS_COM_DIVIDAS!A:E,5,FALSE),"")</f>
        <v/>
      </c>
    </row>
    <row r="1229" spans="1:16" x14ac:dyDescent="0.25">
      <c r="A1229" s="52" t="e">
        <f>Tabela410[[#This Row],[Status da Proposta]]</f>
        <v>#VALUE!</v>
      </c>
      <c r="B1229" s="143">
        <f>MODALIDADE_1!A1229</f>
        <v>0</v>
      </c>
      <c r="C1229" s="142" t="e">
        <f>VLOOKUP(B1229,MODALIDADE_1!A:B,2,FALSE)</f>
        <v>#N/A</v>
      </c>
      <c r="D1229" s="142"/>
      <c r="E1229" s="94" t="e">
        <f>VLOOKUP(B1229,MODALIDADE_1!A:E,5,FALSE)</f>
        <v>#N/A</v>
      </c>
      <c r="F1229" s="95" t="e">
        <f>VLOOKUP(B1229,MODALIDADE_1!A:C,3,FALSE)</f>
        <v>#N/A</v>
      </c>
      <c r="G1229" s="142" t="e">
        <f>VLOOKUP(B1229,MODALIDADE_1!A:G,4,FALSE)</f>
        <v>#N/A</v>
      </c>
      <c r="H1229" s="142" t="e">
        <f>VLOOKUP(B1229,MODALIDADE_1!A:G,6,FALSE)</f>
        <v>#N/A</v>
      </c>
      <c r="I1229" s="142" t="e">
        <f>VLOOKUP(B1229,MODALIDADE_1!A:G,7,FALSE)</f>
        <v>#N/A</v>
      </c>
      <c r="J1229" s="106" t="e">
        <f>VLOOKUP(Tabela410[[#This Row],[Proposta de Referência]],SIMP_M1!A:K,9,FALSE)</f>
        <v>#VALUE!</v>
      </c>
      <c r="K1229" s="106" t="e">
        <f>VLOOKUP(Tabela410[[#This Row],[Proposta de Referência]],SIMP_M1!A:K,8,FALSE)</f>
        <v>#VALUE!</v>
      </c>
      <c r="L1229" s="107" t="e">
        <f t="shared" si="80"/>
        <v>#VALUE!</v>
      </c>
      <c r="M1229" s="107" t="e">
        <f t="shared" si="81"/>
        <v>#VALUE!</v>
      </c>
      <c r="N1229" s="142" t="e">
        <f t="shared" si="82"/>
        <v>#VALUE!</v>
      </c>
      <c r="O1229" s="142" t="e">
        <f t="shared" si="83"/>
        <v>#N/A</v>
      </c>
      <c r="P1229" s="24" t="str">
        <f>IFERROR(VLOOKUP(O1229,HOSPITAIS_COM_DIVIDAS!A:E,5,FALSE),"")</f>
        <v/>
      </c>
    </row>
    <row r="1230" spans="1:16" x14ac:dyDescent="0.25">
      <c r="A1230" s="52" t="e">
        <f>Tabela410[[#This Row],[Status da Proposta]]</f>
        <v>#VALUE!</v>
      </c>
      <c r="B1230" s="143">
        <f>MODALIDADE_1!A1230</f>
        <v>0</v>
      </c>
      <c r="C1230" s="142" t="e">
        <f>VLOOKUP(B1230,MODALIDADE_1!A:B,2,FALSE)</f>
        <v>#N/A</v>
      </c>
      <c r="D1230" s="142"/>
      <c r="E1230" s="94" t="e">
        <f>VLOOKUP(B1230,MODALIDADE_1!A:E,5,FALSE)</f>
        <v>#N/A</v>
      </c>
      <c r="F1230" s="95" t="e">
        <f>VLOOKUP(B1230,MODALIDADE_1!A:C,3,FALSE)</f>
        <v>#N/A</v>
      </c>
      <c r="G1230" s="142" t="e">
        <f>VLOOKUP(B1230,MODALIDADE_1!A:G,4,FALSE)</f>
        <v>#N/A</v>
      </c>
      <c r="H1230" s="142" t="e">
        <f>VLOOKUP(B1230,MODALIDADE_1!A:G,6,FALSE)</f>
        <v>#N/A</v>
      </c>
      <c r="I1230" s="142" t="e">
        <f>VLOOKUP(B1230,MODALIDADE_1!A:G,7,FALSE)</f>
        <v>#N/A</v>
      </c>
      <c r="J1230" s="106" t="e">
        <f>VLOOKUP(Tabela410[[#This Row],[Proposta de Referência]],SIMP_M1!A:K,9,FALSE)</f>
        <v>#VALUE!</v>
      </c>
      <c r="K1230" s="106" t="e">
        <f>VLOOKUP(Tabela410[[#This Row],[Proposta de Referência]],SIMP_M1!A:K,8,FALSE)</f>
        <v>#VALUE!</v>
      </c>
      <c r="L1230" s="107" t="e">
        <f t="shared" si="80"/>
        <v>#VALUE!</v>
      </c>
      <c r="M1230" s="107" t="e">
        <f t="shared" si="81"/>
        <v>#VALUE!</v>
      </c>
      <c r="N1230" s="142" t="e">
        <f t="shared" si="82"/>
        <v>#VALUE!</v>
      </c>
      <c r="O1230" s="142" t="e">
        <f t="shared" si="83"/>
        <v>#N/A</v>
      </c>
      <c r="P1230" s="24" t="str">
        <f>IFERROR(VLOOKUP(O1230,HOSPITAIS_COM_DIVIDAS!A:E,5,FALSE),"")</f>
        <v/>
      </c>
    </row>
    <row r="1231" spans="1:16" x14ac:dyDescent="0.25">
      <c r="A1231" s="52" t="e">
        <f>Tabela410[[#This Row],[Status da Proposta]]</f>
        <v>#VALUE!</v>
      </c>
      <c r="B1231" s="143">
        <f>MODALIDADE_1!A1231</f>
        <v>0</v>
      </c>
      <c r="C1231" s="142" t="e">
        <f>VLOOKUP(B1231,MODALIDADE_1!A:B,2,FALSE)</f>
        <v>#N/A</v>
      </c>
      <c r="D1231" s="142"/>
      <c r="E1231" s="94" t="e">
        <f>VLOOKUP(B1231,MODALIDADE_1!A:E,5,FALSE)</f>
        <v>#N/A</v>
      </c>
      <c r="F1231" s="95" t="e">
        <f>VLOOKUP(B1231,MODALIDADE_1!A:C,3,FALSE)</f>
        <v>#N/A</v>
      </c>
      <c r="G1231" s="142" t="e">
        <f>VLOOKUP(B1231,MODALIDADE_1!A:G,4,FALSE)</f>
        <v>#N/A</v>
      </c>
      <c r="H1231" s="142" t="e">
        <f>VLOOKUP(B1231,MODALIDADE_1!A:G,6,FALSE)</f>
        <v>#N/A</v>
      </c>
      <c r="I1231" s="142" t="e">
        <f>VLOOKUP(B1231,MODALIDADE_1!A:G,7,FALSE)</f>
        <v>#N/A</v>
      </c>
      <c r="J1231" s="106" t="e">
        <f>VLOOKUP(Tabela410[[#This Row],[Proposta de Referência]],SIMP_M1!A:K,9,FALSE)</f>
        <v>#VALUE!</v>
      </c>
      <c r="K1231" s="106" t="e">
        <f>VLOOKUP(Tabela410[[#This Row],[Proposta de Referência]],SIMP_M1!A:K,8,FALSE)</f>
        <v>#VALUE!</v>
      </c>
      <c r="L1231" s="107" t="e">
        <f t="shared" si="80"/>
        <v>#VALUE!</v>
      </c>
      <c r="M1231" s="107" t="e">
        <f t="shared" si="81"/>
        <v>#VALUE!</v>
      </c>
      <c r="N1231" s="142" t="e">
        <f t="shared" si="82"/>
        <v>#VALUE!</v>
      </c>
      <c r="O1231" s="142" t="e">
        <f t="shared" si="83"/>
        <v>#N/A</v>
      </c>
      <c r="P1231" s="24" t="str">
        <f>IFERROR(VLOOKUP(O1231,HOSPITAIS_COM_DIVIDAS!A:E,5,FALSE),"")</f>
        <v/>
      </c>
    </row>
    <row r="1232" spans="1:16" x14ac:dyDescent="0.25">
      <c r="A1232" s="52" t="e">
        <f>Tabela410[[#This Row],[Status da Proposta]]</f>
        <v>#VALUE!</v>
      </c>
      <c r="B1232" s="143">
        <f>MODALIDADE_1!A1232</f>
        <v>0</v>
      </c>
      <c r="C1232" s="142" t="e">
        <f>VLOOKUP(B1232,MODALIDADE_1!A:B,2,FALSE)</f>
        <v>#N/A</v>
      </c>
      <c r="D1232" s="142"/>
      <c r="E1232" s="94" t="e">
        <f>VLOOKUP(B1232,MODALIDADE_1!A:E,5,FALSE)</f>
        <v>#N/A</v>
      </c>
      <c r="F1232" s="95" t="e">
        <f>VLOOKUP(B1232,MODALIDADE_1!A:C,3,FALSE)</f>
        <v>#N/A</v>
      </c>
      <c r="G1232" s="142" t="e">
        <f>VLOOKUP(B1232,MODALIDADE_1!A:G,4,FALSE)</f>
        <v>#N/A</v>
      </c>
      <c r="H1232" s="142" t="e">
        <f>VLOOKUP(B1232,MODALIDADE_1!A:G,6,FALSE)</f>
        <v>#N/A</v>
      </c>
      <c r="I1232" s="142" t="e">
        <f>VLOOKUP(B1232,MODALIDADE_1!A:G,7,FALSE)</f>
        <v>#N/A</v>
      </c>
      <c r="J1232" s="106" t="e">
        <f>VLOOKUP(Tabela410[[#This Row],[Proposta de Referência]],SIMP_M1!A:K,9,FALSE)</f>
        <v>#VALUE!</v>
      </c>
      <c r="K1232" s="106" t="e">
        <f>VLOOKUP(Tabela410[[#This Row],[Proposta de Referência]],SIMP_M1!A:K,8,FALSE)</f>
        <v>#VALUE!</v>
      </c>
      <c r="L1232" s="107" t="e">
        <f t="shared" si="80"/>
        <v>#VALUE!</v>
      </c>
      <c r="M1232" s="107" t="e">
        <f t="shared" si="81"/>
        <v>#VALUE!</v>
      </c>
      <c r="N1232" s="142" t="e">
        <f t="shared" si="82"/>
        <v>#VALUE!</v>
      </c>
      <c r="O1232" s="142" t="e">
        <f t="shared" si="83"/>
        <v>#N/A</v>
      </c>
      <c r="P1232" s="24" t="str">
        <f>IFERROR(VLOOKUP(O1232,HOSPITAIS_COM_DIVIDAS!A:E,5,FALSE),"")</f>
        <v/>
      </c>
    </row>
    <row r="1233" spans="1:16" x14ac:dyDescent="0.25">
      <c r="A1233" s="52" t="e">
        <f>Tabela410[[#This Row],[Status da Proposta]]</f>
        <v>#VALUE!</v>
      </c>
      <c r="B1233" s="143">
        <f>MODALIDADE_1!A1233</f>
        <v>0</v>
      </c>
      <c r="C1233" s="142" t="e">
        <f>VLOOKUP(B1233,MODALIDADE_1!A:B,2,FALSE)</f>
        <v>#N/A</v>
      </c>
      <c r="D1233" s="142"/>
      <c r="E1233" s="94" t="e">
        <f>VLOOKUP(B1233,MODALIDADE_1!A:E,5,FALSE)</f>
        <v>#N/A</v>
      </c>
      <c r="F1233" s="95" t="e">
        <f>VLOOKUP(B1233,MODALIDADE_1!A:C,3,FALSE)</f>
        <v>#N/A</v>
      </c>
      <c r="G1233" s="142" t="e">
        <f>VLOOKUP(B1233,MODALIDADE_1!A:G,4,FALSE)</f>
        <v>#N/A</v>
      </c>
      <c r="H1233" s="142" t="e">
        <f>VLOOKUP(B1233,MODALIDADE_1!A:G,6,FALSE)</f>
        <v>#N/A</v>
      </c>
      <c r="I1233" s="142" t="e">
        <f>VLOOKUP(B1233,MODALIDADE_1!A:G,7,FALSE)</f>
        <v>#N/A</v>
      </c>
      <c r="J1233" s="106" t="e">
        <f>VLOOKUP(Tabela410[[#This Row],[Proposta de Referência]],SIMP_M1!A:K,9,FALSE)</f>
        <v>#VALUE!</v>
      </c>
      <c r="K1233" s="106" t="e">
        <f>VLOOKUP(Tabela410[[#This Row],[Proposta de Referência]],SIMP_M1!A:K,8,FALSE)</f>
        <v>#VALUE!</v>
      </c>
      <c r="L1233" s="107" t="e">
        <f t="shared" si="80"/>
        <v>#VALUE!</v>
      </c>
      <c r="M1233" s="107" t="e">
        <f t="shared" si="81"/>
        <v>#VALUE!</v>
      </c>
      <c r="N1233" s="142" t="e">
        <f t="shared" si="82"/>
        <v>#VALUE!</v>
      </c>
      <c r="O1233" s="142" t="e">
        <f t="shared" si="83"/>
        <v>#N/A</v>
      </c>
      <c r="P1233" s="24" t="str">
        <f>IFERROR(VLOOKUP(O1233,HOSPITAIS_COM_DIVIDAS!A:E,5,FALSE),"")</f>
        <v/>
      </c>
    </row>
    <row r="1234" spans="1:16" x14ac:dyDescent="0.25">
      <c r="A1234" s="52" t="e">
        <f>Tabela410[[#This Row],[Status da Proposta]]</f>
        <v>#VALUE!</v>
      </c>
      <c r="B1234" s="143">
        <f>MODALIDADE_1!A1234</f>
        <v>0</v>
      </c>
      <c r="C1234" s="142" t="e">
        <f>VLOOKUP(B1234,MODALIDADE_1!A:B,2,FALSE)</f>
        <v>#N/A</v>
      </c>
      <c r="D1234" s="142"/>
      <c r="E1234" s="94" t="e">
        <f>VLOOKUP(B1234,MODALIDADE_1!A:E,5,FALSE)</f>
        <v>#N/A</v>
      </c>
      <c r="F1234" s="95" t="e">
        <f>VLOOKUP(B1234,MODALIDADE_1!A:C,3,FALSE)</f>
        <v>#N/A</v>
      </c>
      <c r="G1234" s="142" t="e">
        <f>VLOOKUP(B1234,MODALIDADE_1!A:G,4,FALSE)</f>
        <v>#N/A</v>
      </c>
      <c r="H1234" s="142" t="e">
        <f>VLOOKUP(B1234,MODALIDADE_1!A:G,6,FALSE)</f>
        <v>#N/A</v>
      </c>
      <c r="I1234" s="142" t="e">
        <f>VLOOKUP(B1234,MODALIDADE_1!A:G,7,FALSE)</f>
        <v>#N/A</v>
      </c>
      <c r="J1234" s="106" t="e">
        <f>VLOOKUP(Tabela410[[#This Row],[Proposta de Referência]],SIMP_M1!A:K,9,FALSE)</f>
        <v>#VALUE!</v>
      </c>
      <c r="K1234" s="106" t="e">
        <f>VLOOKUP(Tabela410[[#This Row],[Proposta de Referência]],SIMP_M1!A:K,8,FALSE)</f>
        <v>#VALUE!</v>
      </c>
      <c r="L1234" s="107" t="e">
        <f t="shared" si="80"/>
        <v>#VALUE!</v>
      </c>
      <c r="M1234" s="107" t="e">
        <f t="shared" si="81"/>
        <v>#VALUE!</v>
      </c>
      <c r="N1234" s="142" t="e">
        <f t="shared" si="82"/>
        <v>#VALUE!</v>
      </c>
      <c r="O1234" s="142" t="e">
        <f t="shared" si="83"/>
        <v>#N/A</v>
      </c>
      <c r="P1234" s="24" t="str">
        <f>IFERROR(VLOOKUP(O1234,HOSPITAIS_COM_DIVIDAS!A:E,5,FALSE),"")</f>
        <v/>
      </c>
    </row>
    <row r="1235" spans="1:16" x14ac:dyDescent="0.25">
      <c r="A1235" s="52" t="e">
        <f>Tabela410[[#This Row],[Status da Proposta]]</f>
        <v>#VALUE!</v>
      </c>
      <c r="B1235" s="143">
        <f>MODALIDADE_1!A1235</f>
        <v>0</v>
      </c>
      <c r="C1235" s="142" t="e">
        <f>VLOOKUP(B1235,MODALIDADE_1!A:B,2,FALSE)</f>
        <v>#N/A</v>
      </c>
      <c r="D1235" s="142"/>
      <c r="E1235" s="94" t="e">
        <f>VLOOKUP(B1235,MODALIDADE_1!A:E,5,FALSE)</f>
        <v>#N/A</v>
      </c>
      <c r="F1235" s="95" t="e">
        <f>VLOOKUP(B1235,MODALIDADE_1!A:C,3,FALSE)</f>
        <v>#N/A</v>
      </c>
      <c r="G1235" s="142" t="e">
        <f>VLOOKUP(B1235,MODALIDADE_1!A:G,4,FALSE)</f>
        <v>#N/A</v>
      </c>
      <c r="H1235" s="142" t="e">
        <f>VLOOKUP(B1235,MODALIDADE_1!A:G,6,FALSE)</f>
        <v>#N/A</v>
      </c>
      <c r="I1235" s="142" t="e">
        <f>VLOOKUP(B1235,MODALIDADE_1!A:G,7,FALSE)</f>
        <v>#N/A</v>
      </c>
      <c r="J1235" s="106" t="e">
        <f>VLOOKUP(Tabela410[[#This Row],[Proposta de Referência]],SIMP_M1!A:K,9,FALSE)</f>
        <v>#VALUE!</v>
      </c>
      <c r="K1235" s="106" t="e">
        <f>VLOOKUP(Tabela410[[#This Row],[Proposta de Referência]],SIMP_M1!A:K,8,FALSE)</f>
        <v>#VALUE!</v>
      </c>
      <c r="L1235" s="107" t="e">
        <f t="shared" si="80"/>
        <v>#VALUE!</v>
      </c>
      <c r="M1235" s="107" t="e">
        <f t="shared" si="81"/>
        <v>#VALUE!</v>
      </c>
      <c r="N1235" s="142" t="e">
        <f t="shared" si="82"/>
        <v>#VALUE!</v>
      </c>
      <c r="O1235" s="142" t="e">
        <f t="shared" si="83"/>
        <v>#N/A</v>
      </c>
      <c r="P1235" s="24" t="str">
        <f>IFERROR(VLOOKUP(O1235,HOSPITAIS_COM_DIVIDAS!A:E,5,FALSE),"")</f>
        <v/>
      </c>
    </row>
    <row r="1236" spans="1:16" x14ac:dyDescent="0.25">
      <c r="A1236" s="52" t="e">
        <f>Tabela410[[#This Row],[Status da Proposta]]</f>
        <v>#VALUE!</v>
      </c>
      <c r="B1236" s="143">
        <f>MODALIDADE_1!A1236</f>
        <v>0</v>
      </c>
      <c r="C1236" s="142" t="e">
        <f>VLOOKUP(B1236,MODALIDADE_1!A:B,2,FALSE)</f>
        <v>#N/A</v>
      </c>
      <c r="D1236" s="142"/>
      <c r="E1236" s="94" t="e">
        <f>VLOOKUP(B1236,MODALIDADE_1!A:E,5,FALSE)</f>
        <v>#N/A</v>
      </c>
      <c r="F1236" s="95" t="e">
        <f>VLOOKUP(B1236,MODALIDADE_1!A:C,3,FALSE)</f>
        <v>#N/A</v>
      </c>
      <c r="G1236" s="142" t="e">
        <f>VLOOKUP(B1236,MODALIDADE_1!A:G,4,FALSE)</f>
        <v>#N/A</v>
      </c>
      <c r="H1236" s="142" t="e">
        <f>VLOOKUP(B1236,MODALIDADE_1!A:G,6,FALSE)</f>
        <v>#N/A</v>
      </c>
      <c r="I1236" s="142" t="e">
        <f>VLOOKUP(B1236,MODALIDADE_1!A:G,7,FALSE)</f>
        <v>#N/A</v>
      </c>
      <c r="J1236" s="106" t="e">
        <f>VLOOKUP(Tabela410[[#This Row],[Proposta de Referência]],SIMP_M1!A:K,9,FALSE)</f>
        <v>#VALUE!</v>
      </c>
      <c r="K1236" s="106" t="e">
        <f>VLOOKUP(Tabela410[[#This Row],[Proposta de Referência]],SIMP_M1!A:K,8,FALSE)</f>
        <v>#VALUE!</v>
      </c>
      <c r="L1236" s="107" t="e">
        <f t="shared" si="80"/>
        <v>#VALUE!</v>
      </c>
      <c r="M1236" s="107" t="e">
        <f t="shared" si="81"/>
        <v>#VALUE!</v>
      </c>
      <c r="N1236" s="142" t="e">
        <f t="shared" si="82"/>
        <v>#VALUE!</v>
      </c>
      <c r="O1236" s="142" t="e">
        <f t="shared" si="83"/>
        <v>#N/A</v>
      </c>
      <c r="P1236" s="24" t="str">
        <f>IFERROR(VLOOKUP(O1236,HOSPITAIS_COM_DIVIDAS!A:E,5,FALSE),"")</f>
        <v/>
      </c>
    </row>
    <row r="1237" spans="1:16" x14ac:dyDescent="0.25">
      <c r="A1237" s="52" t="e">
        <f>Tabela410[[#This Row],[Status da Proposta]]</f>
        <v>#VALUE!</v>
      </c>
      <c r="B1237" s="143">
        <f>MODALIDADE_1!A1237</f>
        <v>0</v>
      </c>
      <c r="C1237" s="142" t="e">
        <f>VLOOKUP(B1237,MODALIDADE_1!A:B,2,FALSE)</f>
        <v>#N/A</v>
      </c>
      <c r="D1237" s="142"/>
      <c r="E1237" s="94" t="e">
        <f>VLOOKUP(B1237,MODALIDADE_1!A:E,5,FALSE)</f>
        <v>#N/A</v>
      </c>
      <c r="F1237" s="95" t="e">
        <f>VLOOKUP(B1237,MODALIDADE_1!A:C,3,FALSE)</f>
        <v>#N/A</v>
      </c>
      <c r="G1237" s="142" t="e">
        <f>VLOOKUP(B1237,MODALIDADE_1!A:G,4,FALSE)</f>
        <v>#N/A</v>
      </c>
      <c r="H1237" s="142" t="e">
        <f>VLOOKUP(B1237,MODALIDADE_1!A:G,6,FALSE)</f>
        <v>#N/A</v>
      </c>
      <c r="I1237" s="142" t="e">
        <f>VLOOKUP(B1237,MODALIDADE_1!A:G,7,FALSE)</f>
        <v>#N/A</v>
      </c>
      <c r="J1237" s="106" t="e">
        <f>VLOOKUP(Tabela410[[#This Row],[Proposta de Referência]],SIMP_M1!A:K,9,FALSE)</f>
        <v>#VALUE!</v>
      </c>
      <c r="K1237" s="106" t="e">
        <f>VLOOKUP(Tabela410[[#This Row],[Proposta de Referência]],SIMP_M1!A:K,8,FALSE)</f>
        <v>#VALUE!</v>
      </c>
      <c r="L1237" s="107" t="e">
        <f t="shared" si="80"/>
        <v>#VALUE!</v>
      </c>
      <c r="M1237" s="107" t="e">
        <f t="shared" si="81"/>
        <v>#VALUE!</v>
      </c>
      <c r="N1237" s="142" t="e">
        <f t="shared" si="82"/>
        <v>#VALUE!</v>
      </c>
      <c r="O1237" s="142" t="e">
        <f t="shared" si="83"/>
        <v>#N/A</v>
      </c>
      <c r="P1237" s="24" t="str">
        <f>IFERROR(VLOOKUP(O1237,HOSPITAIS_COM_DIVIDAS!A:E,5,FALSE),"")</f>
        <v/>
      </c>
    </row>
    <row r="1238" spans="1:16" x14ac:dyDescent="0.25">
      <c r="A1238" s="52" t="e">
        <f>Tabela410[[#This Row],[Status da Proposta]]</f>
        <v>#VALUE!</v>
      </c>
      <c r="B1238" s="143">
        <f>MODALIDADE_1!A1238</f>
        <v>0</v>
      </c>
      <c r="C1238" s="142" t="e">
        <f>VLOOKUP(B1238,MODALIDADE_1!A:B,2,FALSE)</f>
        <v>#N/A</v>
      </c>
      <c r="D1238" s="142"/>
      <c r="E1238" s="94" t="e">
        <f>VLOOKUP(B1238,MODALIDADE_1!A:E,5,FALSE)</f>
        <v>#N/A</v>
      </c>
      <c r="F1238" s="95" t="e">
        <f>VLOOKUP(B1238,MODALIDADE_1!A:C,3,FALSE)</f>
        <v>#N/A</v>
      </c>
      <c r="G1238" s="142" t="e">
        <f>VLOOKUP(B1238,MODALIDADE_1!A:G,4,FALSE)</f>
        <v>#N/A</v>
      </c>
      <c r="H1238" s="142" t="e">
        <f>VLOOKUP(B1238,MODALIDADE_1!A:G,6,FALSE)</f>
        <v>#N/A</v>
      </c>
      <c r="I1238" s="142" t="e">
        <f>VLOOKUP(B1238,MODALIDADE_1!A:G,7,FALSE)</f>
        <v>#N/A</v>
      </c>
      <c r="J1238" s="106" t="e">
        <f>VLOOKUP(Tabela410[[#This Row],[Proposta de Referência]],SIMP_M1!A:K,9,FALSE)</f>
        <v>#VALUE!</v>
      </c>
      <c r="K1238" s="106" t="e">
        <f>VLOOKUP(Tabela410[[#This Row],[Proposta de Referência]],SIMP_M1!A:K,8,FALSE)</f>
        <v>#VALUE!</v>
      </c>
      <c r="L1238" s="107" t="e">
        <f t="shared" si="80"/>
        <v>#VALUE!</v>
      </c>
      <c r="M1238" s="107" t="e">
        <f t="shared" si="81"/>
        <v>#VALUE!</v>
      </c>
      <c r="N1238" s="142" t="e">
        <f t="shared" si="82"/>
        <v>#VALUE!</v>
      </c>
      <c r="O1238" s="142" t="e">
        <f t="shared" si="83"/>
        <v>#N/A</v>
      </c>
      <c r="P1238" s="24" t="str">
        <f>IFERROR(VLOOKUP(O1238,HOSPITAIS_COM_DIVIDAS!A:E,5,FALSE),"")</f>
        <v/>
      </c>
    </row>
    <row r="1239" spans="1:16" x14ac:dyDescent="0.25">
      <c r="A1239" s="52" t="e">
        <f>Tabela410[[#This Row],[Status da Proposta]]</f>
        <v>#VALUE!</v>
      </c>
      <c r="B1239" s="143">
        <f>MODALIDADE_1!A1239</f>
        <v>0</v>
      </c>
      <c r="C1239" s="142" t="e">
        <f>VLOOKUP(B1239,MODALIDADE_1!A:B,2,FALSE)</f>
        <v>#N/A</v>
      </c>
      <c r="D1239" s="142"/>
      <c r="E1239" s="94" t="e">
        <f>VLOOKUP(B1239,MODALIDADE_1!A:E,5,FALSE)</f>
        <v>#N/A</v>
      </c>
      <c r="F1239" s="95" t="e">
        <f>VLOOKUP(B1239,MODALIDADE_1!A:C,3,FALSE)</f>
        <v>#N/A</v>
      </c>
      <c r="G1239" s="142" t="e">
        <f>VLOOKUP(B1239,MODALIDADE_1!A:G,4,FALSE)</f>
        <v>#N/A</v>
      </c>
      <c r="H1239" s="142" t="e">
        <f>VLOOKUP(B1239,MODALIDADE_1!A:G,6,FALSE)</f>
        <v>#N/A</v>
      </c>
      <c r="I1239" s="142" t="e">
        <f>VLOOKUP(B1239,MODALIDADE_1!A:G,7,FALSE)</f>
        <v>#N/A</v>
      </c>
      <c r="J1239" s="106" t="e">
        <f>VLOOKUP(Tabela410[[#This Row],[Proposta de Referência]],SIMP_M1!A:K,9,FALSE)</f>
        <v>#VALUE!</v>
      </c>
      <c r="K1239" s="106" t="e">
        <f>VLOOKUP(Tabela410[[#This Row],[Proposta de Referência]],SIMP_M1!A:K,8,FALSE)</f>
        <v>#VALUE!</v>
      </c>
      <c r="L1239" s="107" t="e">
        <f t="shared" si="80"/>
        <v>#VALUE!</v>
      </c>
      <c r="M1239" s="107" t="e">
        <f t="shared" si="81"/>
        <v>#VALUE!</v>
      </c>
      <c r="N1239" s="142" t="e">
        <f t="shared" si="82"/>
        <v>#VALUE!</v>
      </c>
      <c r="O1239" s="142" t="e">
        <f t="shared" si="83"/>
        <v>#N/A</v>
      </c>
      <c r="P1239" s="24" t="str">
        <f>IFERROR(VLOOKUP(O1239,HOSPITAIS_COM_DIVIDAS!A:E,5,FALSE),"")</f>
        <v/>
      </c>
    </row>
    <row r="1240" spans="1:16" x14ac:dyDescent="0.25">
      <c r="A1240" s="52" t="e">
        <f>Tabela410[[#This Row],[Status da Proposta]]</f>
        <v>#VALUE!</v>
      </c>
      <c r="B1240" s="143">
        <f>MODALIDADE_1!A1240</f>
        <v>0</v>
      </c>
      <c r="C1240" s="142" t="e">
        <f>VLOOKUP(B1240,MODALIDADE_1!A:B,2,FALSE)</f>
        <v>#N/A</v>
      </c>
      <c r="D1240" s="142"/>
      <c r="E1240" s="94" t="e">
        <f>VLOOKUP(B1240,MODALIDADE_1!A:E,5,FALSE)</f>
        <v>#N/A</v>
      </c>
      <c r="F1240" s="95" t="e">
        <f>VLOOKUP(B1240,MODALIDADE_1!A:C,3,FALSE)</f>
        <v>#N/A</v>
      </c>
      <c r="G1240" s="142" t="e">
        <f>VLOOKUP(B1240,MODALIDADE_1!A:G,4,FALSE)</f>
        <v>#N/A</v>
      </c>
      <c r="H1240" s="142" t="e">
        <f>VLOOKUP(B1240,MODALIDADE_1!A:G,6,FALSE)</f>
        <v>#N/A</v>
      </c>
      <c r="I1240" s="142" t="e">
        <f>VLOOKUP(B1240,MODALIDADE_1!A:G,7,FALSE)</f>
        <v>#N/A</v>
      </c>
      <c r="J1240" s="106" t="e">
        <f>VLOOKUP(Tabela410[[#This Row],[Proposta de Referência]],SIMP_M1!A:K,9,FALSE)</f>
        <v>#VALUE!</v>
      </c>
      <c r="K1240" s="106" t="e">
        <f>VLOOKUP(Tabela410[[#This Row],[Proposta de Referência]],SIMP_M1!A:K,8,FALSE)</f>
        <v>#VALUE!</v>
      </c>
      <c r="L1240" s="107" t="e">
        <f t="shared" si="80"/>
        <v>#VALUE!</v>
      </c>
      <c r="M1240" s="107" t="e">
        <f t="shared" si="81"/>
        <v>#VALUE!</v>
      </c>
      <c r="N1240" s="142" t="e">
        <f t="shared" si="82"/>
        <v>#VALUE!</v>
      </c>
      <c r="O1240" s="142" t="e">
        <f t="shared" si="83"/>
        <v>#N/A</v>
      </c>
      <c r="P1240" s="24" t="str">
        <f>IFERROR(VLOOKUP(O1240,HOSPITAIS_COM_DIVIDAS!A:E,5,FALSE),"")</f>
        <v/>
      </c>
    </row>
    <row r="1241" spans="1:16" x14ac:dyDescent="0.25">
      <c r="A1241" s="52" t="e">
        <f>Tabela410[[#This Row],[Status da Proposta]]</f>
        <v>#VALUE!</v>
      </c>
      <c r="B1241" s="143">
        <f>MODALIDADE_1!A1241</f>
        <v>0</v>
      </c>
      <c r="C1241" s="142" t="e">
        <f>VLOOKUP(B1241,MODALIDADE_1!A:B,2,FALSE)</f>
        <v>#N/A</v>
      </c>
      <c r="D1241" s="142"/>
      <c r="E1241" s="94" t="e">
        <f>VLOOKUP(B1241,MODALIDADE_1!A:E,5,FALSE)</f>
        <v>#N/A</v>
      </c>
      <c r="F1241" s="95" t="e">
        <f>VLOOKUP(B1241,MODALIDADE_1!A:C,3,FALSE)</f>
        <v>#N/A</v>
      </c>
      <c r="G1241" s="142" t="e">
        <f>VLOOKUP(B1241,MODALIDADE_1!A:G,4,FALSE)</f>
        <v>#N/A</v>
      </c>
      <c r="H1241" s="142" t="e">
        <f>VLOOKUP(B1241,MODALIDADE_1!A:G,6,FALSE)</f>
        <v>#N/A</v>
      </c>
      <c r="I1241" s="142" t="e">
        <f>VLOOKUP(B1241,MODALIDADE_1!A:G,7,FALSE)</f>
        <v>#N/A</v>
      </c>
      <c r="J1241" s="106" t="e">
        <f>VLOOKUP(Tabela410[[#This Row],[Proposta de Referência]],SIMP_M1!A:K,9,FALSE)</f>
        <v>#VALUE!</v>
      </c>
      <c r="K1241" s="106" t="e">
        <f>VLOOKUP(Tabela410[[#This Row],[Proposta de Referência]],SIMP_M1!A:K,8,FALSE)</f>
        <v>#VALUE!</v>
      </c>
      <c r="L1241" s="107" t="e">
        <f t="shared" si="80"/>
        <v>#VALUE!</v>
      </c>
      <c r="M1241" s="107" t="e">
        <f t="shared" si="81"/>
        <v>#VALUE!</v>
      </c>
      <c r="N1241" s="142" t="e">
        <f t="shared" si="82"/>
        <v>#VALUE!</v>
      </c>
      <c r="O1241" s="142" t="e">
        <f t="shared" si="83"/>
        <v>#N/A</v>
      </c>
      <c r="P1241" s="24" t="str">
        <f>IFERROR(VLOOKUP(O1241,HOSPITAIS_COM_DIVIDAS!A:E,5,FALSE),"")</f>
        <v/>
      </c>
    </row>
    <row r="1242" spans="1:16" x14ac:dyDescent="0.25">
      <c r="A1242" s="52" t="e">
        <f>Tabela410[[#This Row],[Status da Proposta]]</f>
        <v>#VALUE!</v>
      </c>
      <c r="B1242" s="143">
        <f>MODALIDADE_1!A1242</f>
        <v>0</v>
      </c>
      <c r="C1242" s="142" t="e">
        <f>VLOOKUP(B1242,MODALIDADE_1!A:B,2,FALSE)</f>
        <v>#N/A</v>
      </c>
      <c r="D1242" s="142"/>
      <c r="E1242" s="94" t="e">
        <f>VLOOKUP(B1242,MODALIDADE_1!A:E,5,FALSE)</f>
        <v>#N/A</v>
      </c>
      <c r="F1242" s="95" t="e">
        <f>VLOOKUP(B1242,MODALIDADE_1!A:C,3,FALSE)</f>
        <v>#N/A</v>
      </c>
      <c r="G1242" s="142" t="e">
        <f>VLOOKUP(B1242,MODALIDADE_1!A:G,4,FALSE)</f>
        <v>#N/A</v>
      </c>
      <c r="H1242" s="142" t="e">
        <f>VLOOKUP(B1242,MODALIDADE_1!A:G,6,FALSE)</f>
        <v>#N/A</v>
      </c>
      <c r="I1242" s="142" t="e">
        <f>VLOOKUP(B1242,MODALIDADE_1!A:G,7,FALSE)</f>
        <v>#N/A</v>
      </c>
      <c r="J1242" s="106" t="e">
        <f>VLOOKUP(Tabela410[[#This Row],[Proposta de Referência]],SIMP_M1!A:K,9,FALSE)</f>
        <v>#VALUE!</v>
      </c>
      <c r="K1242" s="106" t="e">
        <f>VLOOKUP(Tabela410[[#This Row],[Proposta de Referência]],SIMP_M1!A:K,8,FALSE)</f>
        <v>#VALUE!</v>
      </c>
      <c r="L1242" s="107" t="e">
        <f t="shared" si="80"/>
        <v>#VALUE!</v>
      </c>
      <c r="M1242" s="107" t="e">
        <f t="shared" si="81"/>
        <v>#VALUE!</v>
      </c>
      <c r="N1242" s="142" t="e">
        <f t="shared" si="82"/>
        <v>#VALUE!</v>
      </c>
      <c r="O1242" s="142" t="e">
        <f t="shared" si="83"/>
        <v>#N/A</v>
      </c>
      <c r="P1242" s="24" t="str">
        <f>IFERROR(VLOOKUP(O1242,HOSPITAIS_COM_DIVIDAS!A:E,5,FALSE),"")</f>
        <v/>
      </c>
    </row>
    <row r="1243" spans="1:16" x14ac:dyDescent="0.25">
      <c r="A1243" s="52" t="e">
        <f>Tabela410[[#This Row],[Status da Proposta]]</f>
        <v>#VALUE!</v>
      </c>
      <c r="B1243" s="143">
        <f>MODALIDADE_1!A1243</f>
        <v>0</v>
      </c>
      <c r="C1243" s="142" t="e">
        <f>VLOOKUP(B1243,MODALIDADE_1!A:B,2,FALSE)</f>
        <v>#N/A</v>
      </c>
      <c r="D1243" s="142"/>
      <c r="E1243" s="94" t="e">
        <f>VLOOKUP(B1243,MODALIDADE_1!A:E,5,FALSE)</f>
        <v>#N/A</v>
      </c>
      <c r="F1243" s="95" t="e">
        <f>VLOOKUP(B1243,MODALIDADE_1!A:C,3,FALSE)</f>
        <v>#N/A</v>
      </c>
      <c r="G1243" s="142" t="e">
        <f>VLOOKUP(B1243,MODALIDADE_1!A:G,4,FALSE)</f>
        <v>#N/A</v>
      </c>
      <c r="H1243" s="142" t="e">
        <f>VLOOKUP(B1243,MODALIDADE_1!A:G,6,FALSE)</f>
        <v>#N/A</v>
      </c>
      <c r="I1243" s="142" t="e">
        <f>VLOOKUP(B1243,MODALIDADE_1!A:G,7,FALSE)</f>
        <v>#N/A</v>
      </c>
      <c r="J1243" s="106" t="e">
        <f>VLOOKUP(Tabela410[[#This Row],[Proposta de Referência]],SIMP_M1!A:K,9,FALSE)</f>
        <v>#VALUE!</v>
      </c>
      <c r="K1243" s="106" t="e">
        <f>VLOOKUP(Tabela410[[#This Row],[Proposta de Referência]],SIMP_M1!A:K,8,FALSE)</f>
        <v>#VALUE!</v>
      </c>
      <c r="L1243" s="107" t="e">
        <f t="shared" si="80"/>
        <v>#VALUE!</v>
      </c>
      <c r="M1243" s="107" t="e">
        <f t="shared" si="81"/>
        <v>#VALUE!</v>
      </c>
      <c r="N1243" s="142" t="e">
        <f t="shared" si="82"/>
        <v>#VALUE!</v>
      </c>
      <c r="O1243" s="142" t="e">
        <f t="shared" si="83"/>
        <v>#N/A</v>
      </c>
      <c r="P1243" s="24" t="str">
        <f>IFERROR(VLOOKUP(O1243,HOSPITAIS_COM_DIVIDAS!A:E,5,FALSE),"")</f>
        <v/>
      </c>
    </row>
    <row r="1244" spans="1:16" x14ac:dyDescent="0.25">
      <c r="A1244" s="52" t="e">
        <f>Tabela410[[#This Row],[Status da Proposta]]</f>
        <v>#VALUE!</v>
      </c>
      <c r="B1244" s="143">
        <f>MODALIDADE_1!A1244</f>
        <v>0</v>
      </c>
      <c r="C1244" s="142" t="e">
        <f>VLOOKUP(B1244,MODALIDADE_1!A:B,2,FALSE)</f>
        <v>#N/A</v>
      </c>
      <c r="D1244" s="142"/>
      <c r="E1244" s="94" t="e">
        <f>VLOOKUP(B1244,MODALIDADE_1!A:E,5,FALSE)</f>
        <v>#N/A</v>
      </c>
      <c r="F1244" s="95" t="e">
        <f>VLOOKUP(B1244,MODALIDADE_1!A:C,3,FALSE)</f>
        <v>#N/A</v>
      </c>
      <c r="G1244" s="142" t="e">
        <f>VLOOKUP(B1244,MODALIDADE_1!A:G,4,FALSE)</f>
        <v>#N/A</v>
      </c>
      <c r="H1244" s="142" t="e">
        <f>VLOOKUP(B1244,MODALIDADE_1!A:G,6,FALSE)</f>
        <v>#N/A</v>
      </c>
      <c r="I1244" s="142" t="e">
        <f>VLOOKUP(B1244,MODALIDADE_1!A:G,7,FALSE)</f>
        <v>#N/A</v>
      </c>
      <c r="J1244" s="106" t="e">
        <f>VLOOKUP(Tabela410[[#This Row],[Proposta de Referência]],SIMP_M1!A:K,9,FALSE)</f>
        <v>#VALUE!</v>
      </c>
      <c r="K1244" s="106" t="e">
        <f>VLOOKUP(Tabela410[[#This Row],[Proposta de Referência]],SIMP_M1!A:K,8,FALSE)</f>
        <v>#VALUE!</v>
      </c>
      <c r="L1244" s="107" t="e">
        <f t="shared" si="80"/>
        <v>#VALUE!</v>
      </c>
      <c r="M1244" s="107" t="e">
        <f t="shared" si="81"/>
        <v>#VALUE!</v>
      </c>
      <c r="N1244" s="142" t="e">
        <f t="shared" si="82"/>
        <v>#VALUE!</v>
      </c>
      <c r="O1244" s="142" t="e">
        <f t="shared" si="83"/>
        <v>#N/A</v>
      </c>
      <c r="P1244" s="24" t="str">
        <f>IFERROR(VLOOKUP(O1244,HOSPITAIS_COM_DIVIDAS!A:E,5,FALSE),"")</f>
        <v/>
      </c>
    </row>
    <row r="1245" spans="1:16" x14ac:dyDescent="0.25">
      <c r="A1245" s="52" t="e">
        <f>Tabela410[[#This Row],[Status da Proposta]]</f>
        <v>#VALUE!</v>
      </c>
      <c r="B1245" s="143">
        <f>MODALIDADE_1!A1245</f>
        <v>0</v>
      </c>
      <c r="C1245" s="142" t="e">
        <f>VLOOKUP(B1245,MODALIDADE_1!A:B,2,FALSE)</f>
        <v>#N/A</v>
      </c>
      <c r="D1245" s="142"/>
      <c r="E1245" s="94" t="e">
        <f>VLOOKUP(B1245,MODALIDADE_1!A:E,5,FALSE)</f>
        <v>#N/A</v>
      </c>
      <c r="F1245" s="95" t="e">
        <f>VLOOKUP(B1245,MODALIDADE_1!A:C,3,FALSE)</f>
        <v>#N/A</v>
      </c>
      <c r="G1245" s="142" t="e">
        <f>VLOOKUP(B1245,MODALIDADE_1!A:G,4,FALSE)</f>
        <v>#N/A</v>
      </c>
      <c r="H1245" s="142" t="e">
        <f>VLOOKUP(B1245,MODALIDADE_1!A:G,6,FALSE)</f>
        <v>#N/A</v>
      </c>
      <c r="I1245" s="142" t="e">
        <f>VLOOKUP(B1245,MODALIDADE_1!A:G,7,FALSE)</f>
        <v>#N/A</v>
      </c>
      <c r="J1245" s="106" t="e">
        <f>VLOOKUP(Tabela410[[#This Row],[Proposta de Referência]],SIMP_M1!A:K,9,FALSE)</f>
        <v>#VALUE!</v>
      </c>
      <c r="K1245" s="106" t="e">
        <f>VLOOKUP(Tabela410[[#This Row],[Proposta de Referência]],SIMP_M1!A:K,8,FALSE)</f>
        <v>#VALUE!</v>
      </c>
      <c r="L1245" s="107" t="e">
        <f t="shared" si="80"/>
        <v>#VALUE!</v>
      </c>
      <c r="M1245" s="107" t="e">
        <f t="shared" si="81"/>
        <v>#VALUE!</v>
      </c>
      <c r="N1245" s="142" t="e">
        <f t="shared" si="82"/>
        <v>#VALUE!</v>
      </c>
      <c r="O1245" s="142" t="e">
        <f t="shared" si="83"/>
        <v>#N/A</v>
      </c>
      <c r="P1245" s="24" t="str">
        <f>IFERROR(VLOOKUP(O1245,HOSPITAIS_COM_DIVIDAS!A:E,5,FALSE),"")</f>
        <v/>
      </c>
    </row>
    <row r="1246" spans="1:16" x14ac:dyDescent="0.25">
      <c r="A1246" s="52" t="e">
        <f>Tabela410[[#This Row],[Status da Proposta]]</f>
        <v>#VALUE!</v>
      </c>
      <c r="B1246" s="143">
        <f>MODALIDADE_1!A1246</f>
        <v>0</v>
      </c>
      <c r="C1246" s="142" t="e">
        <f>VLOOKUP(B1246,MODALIDADE_1!A:B,2,FALSE)</f>
        <v>#N/A</v>
      </c>
      <c r="D1246" s="142"/>
      <c r="E1246" s="94" t="e">
        <f>VLOOKUP(B1246,MODALIDADE_1!A:E,5,FALSE)</f>
        <v>#N/A</v>
      </c>
      <c r="F1246" s="95" t="e">
        <f>VLOOKUP(B1246,MODALIDADE_1!A:C,3,FALSE)</f>
        <v>#N/A</v>
      </c>
      <c r="G1246" s="142" t="e">
        <f>VLOOKUP(B1246,MODALIDADE_1!A:G,4,FALSE)</f>
        <v>#N/A</v>
      </c>
      <c r="H1246" s="142" t="e">
        <f>VLOOKUP(B1246,MODALIDADE_1!A:G,6,FALSE)</f>
        <v>#N/A</v>
      </c>
      <c r="I1246" s="142" t="e">
        <f>VLOOKUP(B1246,MODALIDADE_1!A:G,7,FALSE)</f>
        <v>#N/A</v>
      </c>
      <c r="J1246" s="106" t="e">
        <f>VLOOKUP(Tabela410[[#This Row],[Proposta de Referência]],SIMP_M1!A:K,9,FALSE)</f>
        <v>#VALUE!</v>
      </c>
      <c r="K1246" s="106" t="e">
        <f>VLOOKUP(Tabela410[[#This Row],[Proposta de Referência]],SIMP_M1!A:K,8,FALSE)</f>
        <v>#VALUE!</v>
      </c>
      <c r="L1246" s="107" t="e">
        <f t="shared" si="80"/>
        <v>#VALUE!</v>
      </c>
      <c r="M1246" s="107" t="e">
        <f t="shared" si="81"/>
        <v>#VALUE!</v>
      </c>
      <c r="N1246" s="142" t="e">
        <f t="shared" si="82"/>
        <v>#VALUE!</v>
      </c>
      <c r="O1246" s="142" t="e">
        <f t="shared" si="83"/>
        <v>#N/A</v>
      </c>
      <c r="P1246" s="24" t="str">
        <f>IFERROR(VLOOKUP(O1246,HOSPITAIS_COM_DIVIDAS!A:E,5,FALSE),"")</f>
        <v/>
      </c>
    </row>
    <row r="1247" spans="1:16" x14ac:dyDescent="0.25">
      <c r="A1247" s="52" t="e">
        <f>Tabela410[[#This Row],[Status da Proposta]]</f>
        <v>#VALUE!</v>
      </c>
      <c r="B1247" s="143">
        <f>MODALIDADE_1!A1247</f>
        <v>0</v>
      </c>
      <c r="C1247" s="142" t="e">
        <f>VLOOKUP(B1247,MODALIDADE_1!A:B,2,FALSE)</f>
        <v>#N/A</v>
      </c>
      <c r="D1247" s="142"/>
      <c r="E1247" s="94" t="e">
        <f>VLOOKUP(B1247,MODALIDADE_1!A:E,5,FALSE)</f>
        <v>#N/A</v>
      </c>
      <c r="F1247" s="95" t="e">
        <f>VLOOKUP(B1247,MODALIDADE_1!A:C,3,FALSE)</f>
        <v>#N/A</v>
      </c>
      <c r="G1247" s="142" t="e">
        <f>VLOOKUP(B1247,MODALIDADE_1!A:G,4,FALSE)</f>
        <v>#N/A</v>
      </c>
      <c r="H1247" s="142" t="e">
        <f>VLOOKUP(B1247,MODALIDADE_1!A:G,6,FALSE)</f>
        <v>#N/A</v>
      </c>
      <c r="I1247" s="142" t="e">
        <f>VLOOKUP(B1247,MODALIDADE_1!A:G,7,FALSE)</f>
        <v>#N/A</v>
      </c>
      <c r="J1247" s="106" t="e">
        <f>VLOOKUP(Tabela410[[#This Row],[Proposta de Referência]],SIMP_M1!A:K,9,FALSE)</f>
        <v>#VALUE!</v>
      </c>
      <c r="K1247" s="106" t="e">
        <f>VLOOKUP(Tabela410[[#This Row],[Proposta de Referência]],SIMP_M1!A:K,8,FALSE)</f>
        <v>#VALUE!</v>
      </c>
      <c r="L1247" s="107" t="e">
        <f t="shared" si="80"/>
        <v>#VALUE!</v>
      </c>
      <c r="M1247" s="107" t="e">
        <f t="shared" si="81"/>
        <v>#VALUE!</v>
      </c>
      <c r="N1247" s="142" t="e">
        <f t="shared" si="82"/>
        <v>#VALUE!</v>
      </c>
      <c r="O1247" s="142" t="e">
        <f t="shared" si="83"/>
        <v>#N/A</v>
      </c>
      <c r="P1247" s="24" t="str">
        <f>IFERROR(VLOOKUP(O1247,HOSPITAIS_COM_DIVIDAS!A:E,5,FALSE),"")</f>
        <v/>
      </c>
    </row>
    <row r="1248" spans="1:16" x14ac:dyDescent="0.25">
      <c r="A1248" s="52" t="e">
        <f>Tabela410[[#This Row],[Status da Proposta]]</f>
        <v>#VALUE!</v>
      </c>
      <c r="B1248" s="143">
        <f>MODALIDADE_1!A1248</f>
        <v>0</v>
      </c>
      <c r="C1248" s="142" t="e">
        <f>VLOOKUP(B1248,MODALIDADE_1!A:B,2,FALSE)</f>
        <v>#N/A</v>
      </c>
      <c r="D1248" s="142"/>
      <c r="E1248" s="94" t="e">
        <f>VLOOKUP(B1248,MODALIDADE_1!A:E,5,FALSE)</f>
        <v>#N/A</v>
      </c>
      <c r="F1248" s="95" t="e">
        <f>VLOOKUP(B1248,MODALIDADE_1!A:C,3,FALSE)</f>
        <v>#N/A</v>
      </c>
      <c r="G1248" s="142" t="e">
        <f>VLOOKUP(B1248,MODALIDADE_1!A:G,4,FALSE)</f>
        <v>#N/A</v>
      </c>
      <c r="H1248" s="142" t="e">
        <f>VLOOKUP(B1248,MODALIDADE_1!A:G,6,FALSE)</f>
        <v>#N/A</v>
      </c>
      <c r="I1248" s="142" t="e">
        <f>VLOOKUP(B1248,MODALIDADE_1!A:G,7,FALSE)</f>
        <v>#N/A</v>
      </c>
      <c r="J1248" s="106" t="e">
        <f>VLOOKUP(Tabela410[[#This Row],[Proposta de Referência]],SIMP_M1!A:K,9,FALSE)</f>
        <v>#VALUE!</v>
      </c>
      <c r="K1248" s="106" t="e">
        <f>VLOOKUP(Tabela410[[#This Row],[Proposta de Referência]],SIMP_M1!A:K,8,FALSE)</f>
        <v>#VALUE!</v>
      </c>
      <c r="L1248" s="107" t="e">
        <f t="shared" ref="L1248:L1311" si="84">K1248+J1248</f>
        <v>#VALUE!</v>
      </c>
      <c r="M1248" s="107" t="e">
        <f t="shared" ref="M1248:M1311" si="85">L1248*12</f>
        <v>#VALUE!</v>
      </c>
      <c r="N1248" s="142" t="e">
        <f t="shared" ref="N1248:N1311" si="86">IF(L1248&gt;100000,"SIM, POSSUI VALOR ACIMA DE R$100.000,00","NÃO, POSSUI VALOR NECESSÁRIO")</f>
        <v>#VALUE!</v>
      </c>
      <c r="O1248" s="142" t="e">
        <f t="shared" ref="O1248:O1311" si="87">LEFT(E1248,8)</f>
        <v>#N/A</v>
      </c>
      <c r="P1248" s="24" t="str">
        <f>IFERROR(VLOOKUP(O1248,HOSPITAIS_COM_DIVIDAS!A:E,5,FALSE),"")</f>
        <v/>
      </c>
    </row>
    <row r="1249" spans="1:16" x14ac:dyDescent="0.25">
      <c r="A1249" s="52" t="e">
        <f>Tabela410[[#This Row],[Status da Proposta]]</f>
        <v>#VALUE!</v>
      </c>
      <c r="B1249" s="143">
        <f>MODALIDADE_1!A1249</f>
        <v>0</v>
      </c>
      <c r="C1249" s="142" t="e">
        <f>VLOOKUP(B1249,MODALIDADE_1!A:B,2,FALSE)</f>
        <v>#N/A</v>
      </c>
      <c r="D1249" s="142"/>
      <c r="E1249" s="94" t="e">
        <f>VLOOKUP(B1249,MODALIDADE_1!A:E,5,FALSE)</f>
        <v>#N/A</v>
      </c>
      <c r="F1249" s="95" t="e">
        <f>VLOOKUP(B1249,MODALIDADE_1!A:C,3,FALSE)</f>
        <v>#N/A</v>
      </c>
      <c r="G1249" s="142" t="e">
        <f>VLOOKUP(B1249,MODALIDADE_1!A:G,4,FALSE)</f>
        <v>#N/A</v>
      </c>
      <c r="H1249" s="142" t="e">
        <f>VLOOKUP(B1249,MODALIDADE_1!A:G,6,FALSE)</f>
        <v>#N/A</v>
      </c>
      <c r="I1249" s="142" t="e">
        <f>VLOOKUP(B1249,MODALIDADE_1!A:G,7,FALSE)</f>
        <v>#N/A</v>
      </c>
      <c r="J1249" s="106" t="e">
        <f>VLOOKUP(Tabela410[[#This Row],[Proposta de Referência]],SIMP_M1!A:K,9,FALSE)</f>
        <v>#VALUE!</v>
      </c>
      <c r="K1249" s="106" t="e">
        <f>VLOOKUP(Tabela410[[#This Row],[Proposta de Referência]],SIMP_M1!A:K,8,FALSE)</f>
        <v>#VALUE!</v>
      </c>
      <c r="L1249" s="107" t="e">
        <f t="shared" si="84"/>
        <v>#VALUE!</v>
      </c>
      <c r="M1249" s="107" t="e">
        <f t="shared" si="85"/>
        <v>#VALUE!</v>
      </c>
      <c r="N1249" s="142" t="e">
        <f t="shared" si="86"/>
        <v>#VALUE!</v>
      </c>
      <c r="O1249" s="142" t="e">
        <f t="shared" si="87"/>
        <v>#N/A</v>
      </c>
      <c r="P1249" s="24" t="str">
        <f>IFERROR(VLOOKUP(O1249,HOSPITAIS_COM_DIVIDAS!A:E,5,FALSE),"")</f>
        <v/>
      </c>
    </row>
    <row r="1250" spans="1:16" x14ac:dyDescent="0.25">
      <c r="A1250" s="52" t="e">
        <f>Tabela410[[#This Row],[Status da Proposta]]</f>
        <v>#VALUE!</v>
      </c>
      <c r="B1250" s="143">
        <f>MODALIDADE_1!A1250</f>
        <v>0</v>
      </c>
      <c r="C1250" s="142" t="e">
        <f>VLOOKUP(B1250,MODALIDADE_1!A:B,2,FALSE)</f>
        <v>#N/A</v>
      </c>
      <c r="D1250" s="142"/>
      <c r="E1250" s="94" t="e">
        <f>VLOOKUP(B1250,MODALIDADE_1!A:E,5,FALSE)</f>
        <v>#N/A</v>
      </c>
      <c r="F1250" s="95" t="e">
        <f>VLOOKUP(B1250,MODALIDADE_1!A:C,3,FALSE)</f>
        <v>#N/A</v>
      </c>
      <c r="G1250" s="142" t="e">
        <f>VLOOKUP(B1250,MODALIDADE_1!A:G,4,FALSE)</f>
        <v>#N/A</v>
      </c>
      <c r="H1250" s="142" t="e">
        <f>VLOOKUP(B1250,MODALIDADE_1!A:G,6,FALSE)</f>
        <v>#N/A</v>
      </c>
      <c r="I1250" s="142" t="e">
        <f>VLOOKUP(B1250,MODALIDADE_1!A:G,7,FALSE)</f>
        <v>#N/A</v>
      </c>
      <c r="J1250" s="106" t="e">
        <f>VLOOKUP(Tabela410[[#This Row],[Proposta de Referência]],SIMP_M1!A:K,9,FALSE)</f>
        <v>#VALUE!</v>
      </c>
      <c r="K1250" s="106" t="e">
        <f>VLOOKUP(Tabela410[[#This Row],[Proposta de Referência]],SIMP_M1!A:K,8,FALSE)</f>
        <v>#VALUE!</v>
      </c>
      <c r="L1250" s="107" t="e">
        <f t="shared" si="84"/>
        <v>#VALUE!</v>
      </c>
      <c r="M1250" s="107" t="e">
        <f t="shared" si="85"/>
        <v>#VALUE!</v>
      </c>
      <c r="N1250" s="142" t="e">
        <f t="shared" si="86"/>
        <v>#VALUE!</v>
      </c>
      <c r="O1250" s="142" t="e">
        <f t="shared" si="87"/>
        <v>#N/A</v>
      </c>
      <c r="P1250" s="24" t="str">
        <f>IFERROR(VLOOKUP(O1250,HOSPITAIS_COM_DIVIDAS!A:E,5,FALSE),"")</f>
        <v/>
      </c>
    </row>
    <row r="1251" spans="1:16" x14ac:dyDescent="0.25">
      <c r="A1251" s="52" t="e">
        <f>Tabela410[[#This Row],[Status da Proposta]]</f>
        <v>#VALUE!</v>
      </c>
      <c r="B1251" s="143">
        <f>MODALIDADE_1!A1251</f>
        <v>0</v>
      </c>
      <c r="C1251" s="142" t="e">
        <f>VLOOKUP(B1251,MODALIDADE_1!A:B,2,FALSE)</f>
        <v>#N/A</v>
      </c>
      <c r="D1251" s="142"/>
      <c r="E1251" s="94" t="e">
        <f>VLOOKUP(B1251,MODALIDADE_1!A:E,5,FALSE)</f>
        <v>#N/A</v>
      </c>
      <c r="F1251" s="95" t="e">
        <f>VLOOKUP(B1251,MODALIDADE_1!A:C,3,FALSE)</f>
        <v>#N/A</v>
      </c>
      <c r="G1251" s="142" t="e">
        <f>VLOOKUP(B1251,MODALIDADE_1!A:G,4,FALSE)</f>
        <v>#N/A</v>
      </c>
      <c r="H1251" s="142" t="e">
        <f>VLOOKUP(B1251,MODALIDADE_1!A:G,6,FALSE)</f>
        <v>#N/A</v>
      </c>
      <c r="I1251" s="142" t="e">
        <f>VLOOKUP(B1251,MODALIDADE_1!A:G,7,FALSE)</f>
        <v>#N/A</v>
      </c>
      <c r="J1251" s="106" t="e">
        <f>VLOOKUP(Tabela410[[#This Row],[Proposta de Referência]],SIMP_M1!A:K,9,FALSE)</f>
        <v>#VALUE!</v>
      </c>
      <c r="K1251" s="106" t="e">
        <f>VLOOKUP(Tabela410[[#This Row],[Proposta de Referência]],SIMP_M1!A:K,8,FALSE)</f>
        <v>#VALUE!</v>
      </c>
      <c r="L1251" s="107" t="e">
        <f t="shared" si="84"/>
        <v>#VALUE!</v>
      </c>
      <c r="M1251" s="107" t="e">
        <f t="shared" si="85"/>
        <v>#VALUE!</v>
      </c>
      <c r="N1251" s="142" t="e">
        <f t="shared" si="86"/>
        <v>#VALUE!</v>
      </c>
      <c r="O1251" s="142" t="e">
        <f t="shared" si="87"/>
        <v>#N/A</v>
      </c>
      <c r="P1251" s="24" t="str">
        <f>IFERROR(VLOOKUP(O1251,HOSPITAIS_COM_DIVIDAS!A:E,5,FALSE),"")</f>
        <v/>
      </c>
    </row>
    <row r="1252" spans="1:16" x14ac:dyDescent="0.25">
      <c r="A1252" s="52" t="e">
        <f>Tabela410[[#This Row],[Status da Proposta]]</f>
        <v>#VALUE!</v>
      </c>
      <c r="B1252" s="143">
        <f>MODALIDADE_1!A1252</f>
        <v>0</v>
      </c>
      <c r="C1252" s="142" t="e">
        <f>VLOOKUP(B1252,MODALIDADE_1!A:B,2,FALSE)</f>
        <v>#N/A</v>
      </c>
      <c r="D1252" s="142"/>
      <c r="E1252" s="94" t="e">
        <f>VLOOKUP(B1252,MODALIDADE_1!A:E,5,FALSE)</f>
        <v>#N/A</v>
      </c>
      <c r="F1252" s="95" t="e">
        <f>VLOOKUP(B1252,MODALIDADE_1!A:C,3,FALSE)</f>
        <v>#N/A</v>
      </c>
      <c r="G1252" s="142" t="e">
        <f>VLOOKUP(B1252,MODALIDADE_1!A:G,4,FALSE)</f>
        <v>#N/A</v>
      </c>
      <c r="H1252" s="142" t="e">
        <f>VLOOKUP(B1252,MODALIDADE_1!A:G,6,FALSE)</f>
        <v>#N/A</v>
      </c>
      <c r="I1252" s="142" t="e">
        <f>VLOOKUP(B1252,MODALIDADE_1!A:G,7,FALSE)</f>
        <v>#N/A</v>
      </c>
      <c r="J1252" s="106" t="e">
        <f>VLOOKUP(Tabela410[[#This Row],[Proposta de Referência]],SIMP_M1!A:K,9,FALSE)</f>
        <v>#VALUE!</v>
      </c>
      <c r="K1252" s="106" t="e">
        <f>VLOOKUP(Tabela410[[#This Row],[Proposta de Referência]],SIMP_M1!A:K,8,FALSE)</f>
        <v>#VALUE!</v>
      </c>
      <c r="L1252" s="107" t="e">
        <f t="shared" si="84"/>
        <v>#VALUE!</v>
      </c>
      <c r="M1252" s="107" t="e">
        <f t="shared" si="85"/>
        <v>#VALUE!</v>
      </c>
      <c r="N1252" s="142" t="e">
        <f t="shared" si="86"/>
        <v>#VALUE!</v>
      </c>
      <c r="O1252" s="142" t="e">
        <f t="shared" si="87"/>
        <v>#N/A</v>
      </c>
      <c r="P1252" s="24" t="str">
        <f>IFERROR(VLOOKUP(O1252,HOSPITAIS_COM_DIVIDAS!A:E,5,FALSE),"")</f>
        <v/>
      </c>
    </row>
    <row r="1253" spans="1:16" x14ac:dyDescent="0.25">
      <c r="A1253" s="52" t="e">
        <f>Tabela410[[#This Row],[Status da Proposta]]</f>
        <v>#VALUE!</v>
      </c>
      <c r="B1253" s="143">
        <f>MODALIDADE_1!A1253</f>
        <v>0</v>
      </c>
      <c r="C1253" s="142" t="e">
        <f>VLOOKUP(B1253,MODALIDADE_1!A:B,2,FALSE)</f>
        <v>#N/A</v>
      </c>
      <c r="D1253" s="142"/>
      <c r="E1253" s="94" t="e">
        <f>VLOOKUP(B1253,MODALIDADE_1!A:E,5,FALSE)</f>
        <v>#N/A</v>
      </c>
      <c r="F1253" s="95" t="e">
        <f>VLOOKUP(B1253,MODALIDADE_1!A:C,3,FALSE)</f>
        <v>#N/A</v>
      </c>
      <c r="G1253" s="142" t="e">
        <f>VLOOKUP(B1253,MODALIDADE_1!A:G,4,FALSE)</f>
        <v>#N/A</v>
      </c>
      <c r="H1253" s="142" t="e">
        <f>VLOOKUP(B1253,MODALIDADE_1!A:G,6,FALSE)</f>
        <v>#N/A</v>
      </c>
      <c r="I1253" s="142" t="e">
        <f>VLOOKUP(B1253,MODALIDADE_1!A:G,7,FALSE)</f>
        <v>#N/A</v>
      </c>
      <c r="J1253" s="106" t="e">
        <f>VLOOKUP(Tabela410[[#This Row],[Proposta de Referência]],SIMP_M1!A:K,9,FALSE)</f>
        <v>#VALUE!</v>
      </c>
      <c r="K1253" s="106" t="e">
        <f>VLOOKUP(Tabela410[[#This Row],[Proposta de Referência]],SIMP_M1!A:K,8,FALSE)</f>
        <v>#VALUE!</v>
      </c>
      <c r="L1253" s="107" t="e">
        <f t="shared" si="84"/>
        <v>#VALUE!</v>
      </c>
      <c r="M1253" s="107" t="e">
        <f t="shared" si="85"/>
        <v>#VALUE!</v>
      </c>
      <c r="N1253" s="142" t="e">
        <f t="shared" si="86"/>
        <v>#VALUE!</v>
      </c>
      <c r="O1253" s="142" t="e">
        <f t="shared" si="87"/>
        <v>#N/A</v>
      </c>
      <c r="P1253" s="24" t="str">
        <f>IFERROR(VLOOKUP(O1253,HOSPITAIS_COM_DIVIDAS!A:E,5,FALSE),"")</f>
        <v/>
      </c>
    </row>
    <row r="1254" spans="1:16" x14ac:dyDescent="0.25">
      <c r="A1254" s="52" t="e">
        <f>Tabela410[[#This Row],[Status da Proposta]]</f>
        <v>#VALUE!</v>
      </c>
      <c r="B1254" s="143">
        <f>MODALIDADE_1!A1254</f>
        <v>0</v>
      </c>
      <c r="C1254" s="142" t="e">
        <f>VLOOKUP(B1254,MODALIDADE_1!A:B,2,FALSE)</f>
        <v>#N/A</v>
      </c>
      <c r="D1254" s="142"/>
      <c r="E1254" s="94" t="e">
        <f>VLOOKUP(B1254,MODALIDADE_1!A:E,5,FALSE)</f>
        <v>#N/A</v>
      </c>
      <c r="F1254" s="95" t="e">
        <f>VLOOKUP(B1254,MODALIDADE_1!A:C,3,FALSE)</f>
        <v>#N/A</v>
      </c>
      <c r="G1254" s="142" t="e">
        <f>VLOOKUP(B1254,MODALIDADE_1!A:G,4,FALSE)</f>
        <v>#N/A</v>
      </c>
      <c r="H1254" s="142" t="e">
        <f>VLOOKUP(B1254,MODALIDADE_1!A:G,6,FALSE)</f>
        <v>#N/A</v>
      </c>
      <c r="I1254" s="142" t="e">
        <f>VLOOKUP(B1254,MODALIDADE_1!A:G,7,FALSE)</f>
        <v>#N/A</v>
      </c>
      <c r="J1254" s="106" t="e">
        <f>VLOOKUP(Tabela410[[#This Row],[Proposta de Referência]],SIMP_M1!A:K,9,FALSE)</f>
        <v>#VALUE!</v>
      </c>
      <c r="K1254" s="106" t="e">
        <f>VLOOKUP(Tabela410[[#This Row],[Proposta de Referência]],SIMP_M1!A:K,8,FALSE)</f>
        <v>#VALUE!</v>
      </c>
      <c r="L1254" s="107" t="e">
        <f t="shared" si="84"/>
        <v>#VALUE!</v>
      </c>
      <c r="M1254" s="107" t="e">
        <f t="shared" si="85"/>
        <v>#VALUE!</v>
      </c>
      <c r="N1254" s="142" t="e">
        <f t="shared" si="86"/>
        <v>#VALUE!</v>
      </c>
      <c r="O1254" s="142" t="e">
        <f t="shared" si="87"/>
        <v>#N/A</v>
      </c>
      <c r="P1254" s="24" t="str">
        <f>IFERROR(VLOOKUP(O1254,HOSPITAIS_COM_DIVIDAS!A:E,5,FALSE),"")</f>
        <v/>
      </c>
    </row>
    <row r="1255" spans="1:16" x14ac:dyDescent="0.25">
      <c r="A1255" s="52" t="e">
        <f>Tabela410[[#This Row],[Status da Proposta]]</f>
        <v>#VALUE!</v>
      </c>
      <c r="B1255" s="143">
        <f>MODALIDADE_1!A1255</f>
        <v>0</v>
      </c>
      <c r="C1255" s="142" t="e">
        <f>VLOOKUP(B1255,MODALIDADE_1!A:B,2,FALSE)</f>
        <v>#N/A</v>
      </c>
      <c r="D1255" s="142"/>
      <c r="E1255" s="94" t="e">
        <f>VLOOKUP(B1255,MODALIDADE_1!A:E,5,FALSE)</f>
        <v>#N/A</v>
      </c>
      <c r="F1255" s="95" t="e">
        <f>VLOOKUP(B1255,MODALIDADE_1!A:C,3,FALSE)</f>
        <v>#N/A</v>
      </c>
      <c r="G1255" s="142" t="e">
        <f>VLOOKUP(B1255,MODALIDADE_1!A:G,4,FALSE)</f>
        <v>#N/A</v>
      </c>
      <c r="H1255" s="142" t="e">
        <f>VLOOKUP(B1255,MODALIDADE_1!A:G,6,FALSE)</f>
        <v>#N/A</v>
      </c>
      <c r="I1255" s="142" t="e">
        <f>VLOOKUP(B1255,MODALIDADE_1!A:G,7,FALSE)</f>
        <v>#N/A</v>
      </c>
      <c r="J1255" s="106" t="e">
        <f>VLOOKUP(Tabela410[[#This Row],[Proposta de Referência]],SIMP_M1!A:K,9,FALSE)</f>
        <v>#VALUE!</v>
      </c>
      <c r="K1255" s="106" t="e">
        <f>VLOOKUP(Tabela410[[#This Row],[Proposta de Referência]],SIMP_M1!A:K,8,FALSE)</f>
        <v>#VALUE!</v>
      </c>
      <c r="L1255" s="107" t="e">
        <f t="shared" si="84"/>
        <v>#VALUE!</v>
      </c>
      <c r="M1255" s="107" t="e">
        <f t="shared" si="85"/>
        <v>#VALUE!</v>
      </c>
      <c r="N1255" s="142" t="e">
        <f t="shared" si="86"/>
        <v>#VALUE!</v>
      </c>
      <c r="O1255" s="142" t="e">
        <f t="shared" si="87"/>
        <v>#N/A</v>
      </c>
      <c r="P1255" s="24" t="str">
        <f>IFERROR(VLOOKUP(O1255,HOSPITAIS_COM_DIVIDAS!A:E,5,FALSE),"")</f>
        <v/>
      </c>
    </row>
    <row r="1256" spans="1:16" x14ac:dyDescent="0.25">
      <c r="A1256" s="52" t="e">
        <f>Tabela410[[#This Row],[Status da Proposta]]</f>
        <v>#VALUE!</v>
      </c>
      <c r="B1256" s="143">
        <f>MODALIDADE_1!A1256</f>
        <v>0</v>
      </c>
      <c r="C1256" s="142" t="e">
        <f>VLOOKUP(B1256,MODALIDADE_1!A:B,2,FALSE)</f>
        <v>#N/A</v>
      </c>
      <c r="D1256" s="142"/>
      <c r="E1256" s="94" t="e">
        <f>VLOOKUP(B1256,MODALIDADE_1!A:E,5,FALSE)</f>
        <v>#N/A</v>
      </c>
      <c r="F1256" s="95" t="e">
        <f>VLOOKUP(B1256,MODALIDADE_1!A:C,3,FALSE)</f>
        <v>#N/A</v>
      </c>
      <c r="G1256" s="142" t="e">
        <f>VLOOKUP(B1256,MODALIDADE_1!A:G,4,FALSE)</f>
        <v>#N/A</v>
      </c>
      <c r="H1256" s="142" t="e">
        <f>VLOOKUP(B1256,MODALIDADE_1!A:G,6,FALSE)</f>
        <v>#N/A</v>
      </c>
      <c r="I1256" s="142" t="e">
        <f>VLOOKUP(B1256,MODALIDADE_1!A:G,7,FALSE)</f>
        <v>#N/A</v>
      </c>
      <c r="J1256" s="106" t="e">
        <f>VLOOKUP(Tabela410[[#This Row],[Proposta de Referência]],SIMP_M1!A:K,9,FALSE)</f>
        <v>#VALUE!</v>
      </c>
      <c r="K1256" s="106" t="e">
        <f>VLOOKUP(Tabela410[[#This Row],[Proposta de Referência]],SIMP_M1!A:K,8,FALSE)</f>
        <v>#VALUE!</v>
      </c>
      <c r="L1256" s="107" t="e">
        <f t="shared" si="84"/>
        <v>#VALUE!</v>
      </c>
      <c r="M1256" s="107" t="e">
        <f t="shared" si="85"/>
        <v>#VALUE!</v>
      </c>
      <c r="N1256" s="142" t="e">
        <f t="shared" si="86"/>
        <v>#VALUE!</v>
      </c>
      <c r="O1256" s="142" t="e">
        <f t="shared" si="87"/>
        <v>#N/A</v>
      </c>
      <c r="P1256" s="24" t="str">
        <f>IFERROR(VLOOKUP(O1256,HOSPITAIS_COM_DIVIDAS!A:E,5,FALSE),"")</f>
        <v/>
      </c>
    </row>
    <row r="1257" spans="1:16" x14ac:dyDescent="0.25">
      <c r="A1257" s="52" t="e">
        <f>Tabela410[[#This Row],[Status da Proposta]]</f>
        <v>#VALUE!</v>
      </c>
      <c r="B1257" s="143">
        <f>MODALIDADE_1!A1257</f>
        <v>0</v>
      </c>
      <c r="C1257" s="142" t="e">
        <f>VLOOKUP(B1257,MODALIDADE_1!A:B,2,FALSE)</f>
        <v>#N/A</v>
      </c>
      <c r="D1257" s="142"/>
      <c r="E1257" s="94" t="e">
        <f>VLOOKUP(B1257,MODALIDADE_1!A:E,5,FALSE)</f>
        <v>#N/A</v>
      </c>
      <c r="F1257" s="95" t="e">
        <f>VLOOKUP(B1257,MODALIDADE_1!A:C,3,FALSE)</f>
        <v>#N/A</v>
      </c>
      <c r="G1257" s="142" t="e">
        <f>VLOOKUP(B1257,MODALIDADE_1!A:G,4,FALSE)</f>
        <v>#N/A</v>
      </c>
      <c r="H1257" s="142" t="e">
        <f>VLOOKUP(B1257,MODALIDADE_1!A:G,6,FALSE)</f>
        <v>#N/A</v>
      </c>
      <c r="I1257" s="142" t="e">
        <f>VLOOKUP(B1257,MODALIDADE_1!A:G,7,FALSE)</f>
        <v>#N/A</v>
      </c>
      <c r="J1257" s="106" t="e">
        <f>VLOOKUP(Tabela410[[#This Row],[Proposta de Referência]],SIMP_M1!A:K,9,FALSE)</f>
        <v>#VALUE!</v>
      </c>
      <c r="K1257" s="106" t="e">
        <f>VLOOKUP(Tabela410[[#This Row],[Proposta de Referência]],SIMP_M1!A:K,8,FALSE)</f>
        <v>#VALUE!</v>
      </c>
      <c r="L1257" s="107" t="e">
        <f t="shared" si="84"/>
        <v>#VALUE!</v>
      </c>
      <c r="M1257" s="107" t="e">
        <f t="shared" si="85"/>
        <v>#VALUE!</v>
      </c>
      <c r="N1257" s="142" t="e">
        <f t="shared" si="86"/>
        <v>#VALUE!</v>
      </c>
      <c r="O1257" s="142" t="e">
        <f t="shared" si="87"/>
        <v>#N/A</v>
      </c>
      <c r="P1257" s="24" t="str">
        <f>IFERROR(VLOOKUP(O1257,HOSPITAIS_COM_DIVIDAS!A:E,5,FALSE),"")</f>
        <v/>
      </c>
    </row>
    <row r="1258" spans="1:16" x14ac:dyDescent="0.25">
      <c r="A1258" s="52" t="e">
        <f>Tabela410[[#This Row],[Status da Proposta]]</f>
        <v>#VALUE!</v>
      </c>
      <c r="B1258" s="143">
        <f>MODALIDADE_1!A1258</f>
        <v>0</v>
      </c>
      <c r="C1258" s="142" t="e">
        <f>VLOOKUP(B1258,MODALIDADE_1!A:B,2,FALSE)</f>
        <v>#N/A</v>
      </c>
      <c r="D1258" s="142"/>
      <c r="E1258" s="94" t="e">
        <f>VLOOKUP(B1258,MODALIDADE_1!A:E,5,FALSE)</f>
        <v>#N/A</v>
      </c>
      <c r="F1258" s="95" t="e">
        <f>VLOOKUP(B1258,MODALIDADE_1!A:C,3,FALSE)</f>
        <v>#N/A</v>
      </c>
      <c r="G1258" s="142" t="e">
        <f>VLOOKUP(B1258,MODALIDADE_1!A:G,4,FALSE)</f>
        <v>#N/A</v>
      </c>
      <c r="H1258" s="142" t="e">
        <f>VLOOKUP(B1258,MODALIDADE_1!A:G,6,FALSE)</f>
        <v>#N/A</v>
      </c>
      <c r="I1258" s="142" t="e">
        <f>VLOOKUP(B1258,MODALIDADE_1!A:G,7,FALSE)</f>
        <v>#N/A</v>
      </c>
      <c r="J1258" s="106" t="e">
        <f>VLOOKUP(Tabela410[[#This Row],[Proposta de Referência]],SIMP_M1!A:K,9,FALSE)</f>
        <v>#VALUE!</v>
      </c>
      <c r="K1258" s="106" t="e">
        <f>VLOOKUP(Tabela410[[#This Row],[Proposta de Referência]],SIMP_M1!A:K,8,FALSE)</f>
        <v>#VALUE!</v>
      </c>
      <c r="L1258" s="107" t="e">
        <f t="shared" si="84"/>
        <v>#VALUE!</v>
      </c>
      <c r="M1258" s="107" t="e">
        <f t="shared" si="85"/>
        <v>#VALUE!</v>
      </c>
      <c r="N1258" s="142" t="e">
        <f t="shared" si="86"/>
        <v>#VALUE!</v>
      </c>
      <c r="O1258" s="142" t="e">
        <f t="shared" si="87"/>
        <v>#N/A</v>
      </c>
      <c r="P1258" s="24" t="str">
        <f>IFERROR(VLOOKUP(O1258,HOSPITAIS_COM_DIVIDAS!A:E,5,FALSE),"")</f>
        <v/>
      </c>
    </row>
    <row r="1259" spans="1:16" x14ac:dyDescent="0.25">
      <c r="A1259" s="52" t="e">
        <f>Tabela410[[#This Row],[Status da Proposta]]</f>
        <v>#VALUE!</v>
      </c>
      <c r="B1259" s="143">
        <f>MODALIDADE_1!A1259</f>
        <v>0</v>
      </c>
      <c r="C1259" s="142" t="e">
        <f>VLOOKUP(B1259,MODALIDADE_1!A:B,2,FALSE)</f>
        <v>#N/A</v>
      </c>
      <c r="D1259" s="142"/>
      <c r="E1259" s="94" t="e">
        <f>VLOOKUP(B1259,MODALIDADE_1!A:E,5,FALSE)</f>
        <v>#N/A</v>
      </c>
      <c r="F1259" s="95" t="e">
        <f>VLOOKUP(B1259,MODALIDADE_1!A:C,3,FALSE)</f>
        <v>#N/A</v>
      </c>
      <c r="G1259" s="142" t="e">
        <f>VLOOKUP(B1259,MODALIDADE_1!A:G,4,FALSE)</f>
        <v>#N/A</v>
      </c>
      <c r="H1259" s="142" t="e">
        <f>VLOOKUP(B1259,MODALIDADE_1!A:G,6,FALSE)</f>
        <v>#N/A</v>
      </c>
      <c r="I1259" s="142" t="e">
        <f>VLOOKUP(B1259,MODALIDADE_1!A:G,7,FALSE)</f>
        <v>#N/A</v>
      </c>
      <c r="J1259" s="106" t="e">
        <f>VLOOKUP(Tabela410[[#This Row],[Proposta de Referência]],SIMP_M1!A:K,9,FALSE)</f>
        <v>#VALUE!</v>
      </c>
      <c r="K1259" s="106" t="e">
        <f>VLOOKUP(Tabela410[[#This Row],[Proposta de Referência]],SIMP_M1!A:K,8,FALSE)</f>
        <v>#VALUE!</v>
      </c>
      <c r="L1259" s="107" t="e">
        <f t="shared" si="84"/>
        <v>#VALUE!</v>
      </c>
      <c r="M1259" s="107" t="e">
        <f t="shared" si="85"/>
        <v>#VALUE!</v>
      </c>
      <c r="N1259" s="142" t="e">
        <f t="shared" si="86"/>
        <v>#VALUE!</v>
      </c>
      <c r="O1259" s="142" t="e">
        <f t="shared" si="87"/>
        <v>#N/A</v>
      </c>
      <c r="P1259" s="24" t="str">
        <f>IFERROR(VLOOKUP(O1259,HOSPITAIS_COM_DIVIDAS!A:E,5,FALSE),"")</f>
        <v/>
      </c>
    </row>
    <row r="1260" spans="1:16" x14ac:dyDescent="0.25">
      <c r="A1260" s="52" t="e">
        <f>Tabela410[[#This Row],[Status da Proposta]]</f>
        <v>#VALUE!</v>
      </c>
      <c r="B1260" s="143">
        <f>MODALIDADE_1!A1260</f>
        <v>0</v>
      </c>
      <c r="C1260" s="142" t="e">
        <f>VLOOKUP(B1260,MODALIDADE_1!A:B,2,FALSE)</f>
        <v>#N/A</v>
      </c>
      <c r="D1260" s="142"/>
      <c r="E1260" s="94" t="e">
        <f>VLOOKUP(B1260,MODALIDADE_1!A:E,5,FALSE)</f>
        <v>#N/A</v>
      </c>
      <c r="F1260" s="95" t="e">
        <f>VLOOKUP(B1260,MODALIDADE_1!A:C,3,FALSE)</f>
        <v>#N/A</v>
      </c>
      <c r="G1260" s="142" t="e">
        <f>VLOOKUP(B1260,MODALIDADE_1!A:G,4,FALSE)</f>
        <v>#N/A</v>
      </c>
      <c r="H1260" s="142" t="e">
        <f>VLOOKUP(B1260,MODALIDADE_1!A:G,6,FALSE)</f>
        <v>#N/A</v>
      </c>
      <c r="I1260" s="142" t="e">
        <f>VLOOKUP(B1260,MODALIDADE_1!A:G,7,FALSE)</f>
        <v>#N/A</v>
      </c>
      <c r="J1260" s="106" t="e">
        <f>VLOOKUP(Tabela410[[#This Row],[Proposta de Referência]],SIMP_M1!A:K,9,FALSE)</f>
        <v>#VALUE!</v>
      </c>
      <c r="K1260" s="106" t="e">
        <f>VLOOKUP(Tabela410[[#This Row],[Proposta de Referência]],SIMP_M1!A:K,8,FALSE)</f>
        <v>#VALUE!</v>
      </c>
      <c r="L1260" s="107" t="e">
        <f t="shared" si="84"/>
        <v>#VALUE!</v>
      </c>
      <c r="M1260" s="107" t="e">
        <f t="shared" si="85"/>
        <v>#VALUE!</v>
      </c>
      <c r="N1260" s="142" t="e">
        <f t="shared" si="86"/>
        <v>#VALUE!</v>
      </c>
      <c r="O1260" s="142" t="e">
        <f t="shared" si="87"/>
        <v>#N/A</v>
      </c>
      <c r="P1260" s="24" t="str">
        <f>IFERROR(VLOOKUP(O1260,HOSPITAIS_COM_DIVIDAS!A:E,5,FALSE),"")</f>
        <v/>
      </c>
    </row>
    <row r="1261" spans="1:16" x14ac:dyDescent="0.25">
      <c r="A1261" s="52" t="e">
        <f>Tabela410[[#This Row],[Status da Proposta]]</f>
        <v>#VALUE!</v>
      </c>
      <c r="B1261" s="143">
        <f>MODALIDADE_1!A1261</f>
        <v>0</v>
      </c>
      <c r="C1261" s="142" t="e">
        <f>VLOOKUP(B1261,MODALIDADE_1!A:B,2,FALSE)</f>
        <v>#N/A</v>
      </c>
      <c r="D1261" s="142"/>
      <c r="E1261" s="94" t="e">
        <f>VLOOKUP(B1261,MODALIDADE_1!A:E,5,FALSE)</f>
        <v>#N/A</v>
      </c>
      <c r="F1261" s="95" t="e">
        <f>VLOOKUP(B1261,MODALIDADE_1!A:C,3,FALSE)</f>
        <v>#N/A</v>
      </c>
      <c r="G1261" s="142" t="e">
        <f>VLOOKUP(B1261,MODALIDADE_1!A:G,4,FALSE)</f>
        <v>#N/A</v>
      </c>
      <c r="H1261" s="142" t="e">
        <f>VLOOKUP(B1261,MODALIDADE_1!A:G,6,FALSE)</f>
        <v>#N/A</v>
      </c>
      <c r="I1261" s="142" t="e">
        <f>VLOOKUP(B1261,MODALIDADE_1!A:G,7,FALSE)</f>
        <v>#N/A</v>
      </c>
      <c r="J1261" s="106" t="e">
        <f>VLOOKUP(Tabela410[[#This Row],[Proposta de Referência]],SIMP_M1!A:K,9,FALSE)</f>
        <v>#VALUE!</v>
      </c>
      <c r="K1261" s="106" t="e">
        <f>VLOOKUP(Tabela410[[#This Row],[Proposta de Referência]],SIMP_M1!A:K,8,FALSE)</f>
        <v>#VALUE!</v>
      </c>
      <c r="L1261" s="107" t="e">
        <f t="shared" si="84"/>
        <v>#VALUE!</v>
      </c>
      <c r="M1261" s="107" t="e">
        <f t="shared" si="85"/>
        <v>#VALUE!</v>
      </c>
      <c r="N1261" s="142" t="e">
        <f t="shared" si="86"/>
        <v>#VALUE!</v>
      </c>
      <c r="O1261" s="142" t="e">
        <f t="shared" si="87"/>
        <v>#N/A</v>
      </c>
      <c r="P1261" s="24" t="str">
        <f>IFERROR(VLOOKUP(O1261,HOSPITAIS_COM_DIVIDAS!A:E,5,FALSE),"")</f>
        <v/>
      </c>
    </row>
    <row r="1262" spans="1:16" x14ac:dyDescent="0.25">
      <c r="A1262" s="52" t="e">
        <f>Tabela410[[#This Row],[Status da Proposta]]</f>
        <v>#VALUE!</v>
      </c>
      <c r="B1262" s="143">
        <f>MODALIDADE_1!A1262</f>
        <v>0</v>
      </c>
      <c r="C1262" s="142" t="e">
        <f>VLOOKUP(B1262,MODALIDADE_1!A:B,2,FALSE)</f>
        <v>#N/A</v>
      </c>
      <c r="D1262" s="142"/>
      <c r="E1262" s="94" t="e">
        <f>VLOOKUP(B1262,MODALIDADE_1!A:E,5,FALSE)</f>
        <v>#N/A</v>
      </c>
      <c r="F1262" s="95" t="e">
        <f>VLOOKUP(B1262,MODALIDADE_1!A:C,3,FALSE)</f>
        <v>#N/A</v>
      </c>
      <c r="G1262" s="142" t="e">
        <f>VLOOKUP(B1262,MODALIDADE_1!A:G,4,FALSE)</f>
        <v>#N/A</v>
      </c>
      <c r="H1262" s="142" t="e">
        <f>VLOOKUP(B1262,MODALIDADE_1!A:G,6,FALSE)</f>
        <v>#N/A</v>
      </c>
      <c r="I1262" s="142" t="e">
        <f>VLOOKUP(B1262,MODALIDADE_1!A:G,7,FALSE)</f>
        <v>#N/A</v>
      </c>
      <c r="J1262" s="106" t="e">
        <f>VLOOKUP(Tabela410[[#This Row],[Proposta de Referência]],SIMP_M1!A:K,9,FALSE)</f>
        <v>#VALUE!</v>
      </c>
      <c r="K1262" s="106" t="e">
        <f>VLOOKUP(Tabela410[[#This Row],[Proposta de Referência]],SIMP_M1!A:K,8,FALSE)</f>
        <v>#VALUE!</v>
      </c>
      <c r="L1262" s="107" t="e">
        <f t="shared" si="84"/>
        <v>#VALUE!</v>
      </c>
      <c r="M1262" s="107" t="e">
        <f t="shared" si="85"/>
        <v>#VALUE!</v>
      </c>
      <c r="N1262" s="142" t="e">
        <f t="shared" si="86"/>
        <v>#VALUE!</v>
      </c>
      <c r="O1262" s="142" t="e">
        <f t="shared" si="87"/>
        <v>#N/A</v>
      </c>
      <c r="P1262" s="24" t="str">
        <f>IFERROR(VLOOKUP(O1262,HOSPITAIS_COM_DIVIDAS!A:E,5,FALSE),"")</f>
        <v/>
      </c>
    </row>
    <row r="1263" spans="1:16" x14ac:dyDescent="0.25">
      <c r="A1263" s="52" t="e">
        <f>Tabela410[[#This Row],[Status da Proposta]]</f>
        <v>#VALUE!</v>
      </c>
      <c r="B1263" s="143">
        <f>MODALIDADE_1!A1263</f>
        <v>0</v>
      </c>
      <c r="C1263" s="142" t="e">
        <f>VLOOKUP(B1263,MODALIDADE_1!A:B,2,FALSE)</f>
        <v>#N/A</v>
      </c>
      <c r="D1263" s="142"/>
      <c r="E1263" s="94" t="e">
        <f>VLOOKUP(B1263,MODALIDADE_1!A:E,5,FALSE)</f>
        <v>#N/A</v>
      </c>
      <c r="F1263" s="95" t="e">
        <f>VLOOKUP(B1263,MODALIDADE_1!A:C,3,FALSE)</f>
        <v>#N/A</v>
      </c>
      <c r="G1263" s="142" t="e">
        <f>VLOOKUP(B1263,MODALIDADE_1!A:G,4,FALSE)</f>
        <v>#N/A</v>
      </c>
      <c r="H1263" s="142" t="e">
        <f>VLOOKUP(B1263,MODALIDADE_1!A:G,6,FALSE)</f>
        <v>#N/A</v>
      </c>
      <c r="I1263" s="142" t="e">
        <f>VLOOKUP(B1263,MODALIDADE_1!A:G,7,FALSE)</f>
        <v>#N/A</v>
      </c>
      <c r="J1263" s="106" t="e">
        <f>VLOOKUP(Tabela410[[#This Row],[Proposta de Referência]],SIMP_M1!A:K,9,FALSE)</f>
        <v>#VALUE!</v>
      </c>
      <c r="K1263" s="106" t="e">
        <f>VLOOKUP(Tabela410[[#This Row],[Proposta de Referência]],SIMP_M1!A:K,8,FALSE)</f>
        <v>#VALUE!</v>
      </c>
      <c r="L1263" s="107" t="e">
        <f t="shared" si="84"/>
        <v>#VALUE!</v>
      </c>
      <c r="M1263" s="107" t="e">
        <f t="shared" si="85"/>
        <v>#VALUE!</v>
      </c>
      <c r="N1263" s="142" t="e">
        <f t="shared" si="86"/>
        <v>#VALUE!</v>
      </c>
      <c r="O1263" s="142" t="e">
        <f t="shared" si="87"/>
        <v>#N/A</v>
      </c>
      <c r="P1263" s="24" t="str">
        <f>IFERROR(VLOOKUP(O1263,HOSPITAIS_COM_DIVIDAS!A:E,5,FALSE),"")</f>
        <v/>
      </c>
    </row>
    <row r="1264" spans="1:16" x14ac:dyDescent="0.25">
      <c r="A1264" s="52" t="e">
        <f>Tabela410[[#This Row],[Status da Proposta]]</f>
        <v>#VALUE!</v>
      </c>
      <c r="B1264" s="143">
        <f>MODALIDADE_1!A1264</f>
        <v>0</v>
      </c>
      <c r="C1264" s="142" t="e">
        <f>VLOOKUP(B1264,MODALIDADE_1!A:B,2,FALSE)</f>
        <v>#N/A</v>
      </c>
      <c r="D1264" s="142"/>
      <c r="E1264" s="94" t="e">
        <f>VLOOKUP(B1264,MODALIDADE_1!A:E,5,FALSE)</f>
        <v>#N/A</v>
      </c>
      <c r="F1264" s="95" t="e">
        <f>VLOOKUP(B1264,MODALIDADE_1!A:C,3,FALSE)</f>
        <v>#N/A</v>
      </c>
      <c r="G1264" s="142" t="e">
        <f>VLOOKUP(B1264,MODALIDADE_1!A:G,4,FALSE)</f>
        <v>#N/A</v>
      </c>
      <c r="H1264" s="142" t="e">
        <f>VLOOKUP(B1264,MODALIDADE_1!A:G,6,FALSE)</f>
        <v>#N/A</v>
      </c>
      <c r="I1264" s="142" t="e">
        <f>VLOOKUP(B1264,MODALIDADE_1!A:G,7,FALSE)</f>
        <v>#N/A</v>
      </c>
      <c r="J1264" s="106" t="e">
        <f>VLOOKUP(Tabela410[[#This Row],[Proposta de Referência]],SIMP_M1!A:K,9,FALSE)</f>
        <v>#VALUE!</v>
      </c>
      <c r="K1264" s="106" t="e">
        <f>VLOOKUP(Tabela410[[#This Row],[Proposta de Referência]],SIMP_M1!A:K,8,FALSE)</f>
        <v>#VALUE!</v>
      </c>
      <c r="L1264" s="107" t="e">
        <f t="shared" si="84"/>
        <v>#VALUE!</v>
      </c>
      <c r="M1264" s="107" t="e">
        <f t="shared" si="85"/>
        <v>#VALUE!</v>
      </c>
      <c r="N1264" s="142" t="e">
        <f t="shared" si="86"/>
        <v>#VALUE!</v>
      </c>
      <c r="O1264" s="142" t="e">
        <f t="shared" si="87"/>
        <v>#N/A</v>
      </c>
      <c r="P1264" s="24" t="str">
        <f>IFERROR(VLOOKUP(O1264,HOSPITAIS_COM_DIVIDAS!A:E,5,FALSE),"")</f>
        <v/>
      </c>
    </row>
    <row r="1265" spans="1:16" x14ac:dyDescent="0.25">
      <c r="A1265" s="52" t="e">
        <f>Tabela410[[#This Row],[Status da Proposta]]</f>
        <v>#VALUE!</v>
      </c>
      <c r="B1265" s="143">
        <f>MODALIDADE_1!A1265</f>
        <v>0</v>
      </c>
      <c r="C1265" s="142" t="e">
        <f>VLOOKUP(B1265,MODALIDADE_1!A:B,2,FALSE)</f>
        <v>#N/A</v>
      </c>
      <c r="D1265" s="142"/>
      <c r="E1265" s="94" t="e">
        <f>VLOOKUP(B1265,MODALIDADE_1!A:E,5,FALSE)</f>
        <v>#N/A</v>
      </c>
      <c r="F1265" s="95" t="e">
        <f>VLOOKUP(B1265,MODALIDADE_1!A:C,3,FALSE)</f>
        <v>#N/A</v>
      </c>
      <c r="G1265" s="142" t="e">
        <f>VLOOKUP(B1265,MODALIDADE_1!A:G,4,FALSE)</f>
        <v>#N/A</v>
      </c>
      <c r="H1265" s="142" t="e">
        <f>VLOOKUP(B1265,MODALIDADE_1!A:G,6,FALSE)</f>
        <v>#N/A</v>
      </c>
      <c r="I1265" s="142" t="e">
        <f>VLOOKUP(B1265,MODALIDADE_1!A:G,7,FALSE)</f>
        <v>#N/A</v>
      </c>
      <c r="J1265" s="106" t="e">
        <f>VLOOKUP(Tabela410[[#This Row],[Proposta de Referência]],SIMP_M1!A:K,9,FALSE)</f>
        <v>#VALUE!</v>
      </c>
      <c r="K1265" s="106" t="e">
        <f>VLOOKUP(Tabela410[[#This Row],[Proposta de Referência]],SIMP_M1!A:K,8,FALSE)</f>
        <v>#VALUE!</v>
      </c>
      <c r="L1265" s="107" t="e">
        <f t="shared" si="84"/>
        <v>#VALUE!</v>
      </c>
      <c r="M1265" s="107" t="e">
        <f t="shared" si="85"/>
        <v>#VALUE!</v>
      </c>
      <c r="N1265" s="142" t="e">
        <f t="shared" si="86"/>
        <v>#VALUE!</v>
      </c>
      <c r="O1265" s="142" t="e">
        <f t="shared" si="87"/>
        <v>#N/A</v>
      </c>
      <c r="P1265" s="24" t="str">
        <f>IFERROR(VLOOKUP(O1265,HOSPITAIS_COM_DIVIDAS!A:E,5,FALSE),"")</f>
        <v/>
      </c>
    </row>
    <row r="1266" spans="1:16" x14ac:dyDescent="0.25">
      <c r="A1266" s="52" t="e">
        <f>Tabela410[[#This Row],[Status da Proposta]]</f>
        <v>#VALUE!</v>
      </c>
      <c r="B1266" s="143">
        <f>MODALIDADE_1!A1266</f>
        <v>0</v>
      </c>
      <c r="C1266" s="142" t="e">
        <f>VLOOKUP(B1266,MODALIDADE_1!A:B,2,FALSE)</f>
        <v>#N/A</v>
      </c>
      <c r="D1266" s="142"/>
      <c r="E1266" s="94" t="e">
        <f>VLOOKUP(B1266,MODALIDADE_1!A:E,5,FALSE)</f>
        <v>#N/A</v>
      </c>
      <c r="F1266" s="95" t="e">
        <f>VLOOKUP(B1266,MODALIDADE_1!A:C,3,FALSE)</f>
        <v>#N/A</v>
      </c>
      <c r="G1266" s="142" t="e">
        <f>VLOOKUP(B1266,MODALIDADE_1!A:G,4,FALSE)</f>
        <v>#N/A</v>
      </c>
      <c r="H1266" s="142" t="e">
        <f>VLOOKUP(B1266,MODALIDADE_1!A:G,6,FALSE)</f>
        <v>#N/A</v>
      </c>
      <c r="I1266" s="142" t="e">
        <f>VLOOKUP(B1266,MODALIDADE_1!A:G,7,FALSE)</f>
        <v>#N/A</v>
      </c>
      <c r="J1266" s="106" t="e">
        <f>VLOOKUP(Tabela410[[#This Row],[Proposta de Referência]],SIMP_M1!A:K,9,FALSE)</f>
        <v>#VALUE!</v>
      </c>
      <c r="K1266" s="106" t="e">
        <f>VLOOKUP(Tabela410[[#This Row],[Proposta de Referência]],SIMP_M1!A:K,8,FALSE)</f>
        <v>#VALUE!</v>
      </c>
      <c r="L1266" s="107" t="e">
        <f t="shared" si="84"/>
        <v>#VALUE!</v>
      </c>
      <c r="M1266" s="107" t="e">
        <f t="shared" si="85"/>
        <v>#VALUE!</v>
      </c>
      <c r="N1266" s="142" t="e">
        <f t="shared" si="86"/>
        <v>#VALUE!</v>
      </c>
      <c r="O1266" s="142" t="e">
        <f t="shared" si="87"/>
        <v>#N/A</v>
      </c>
      <c r="P1266" s="24" t="str">
        <f>IFERROR(VLOOKUP(O1266,HOSPITAIS_COM_DIVIDAS!A:E,5,FALSE),"")</f>
        <v/>
      </c>
    </row>
    <row r="1267" spans="1:16" x14ac:dyDescent="0.25">
      <c r="A1267" s="52" t="e">
        <f>Tabela410[[#This Row],[Status da Proposta]]</f>
        <v>#VALUE!</v>
      </c>
      <c r="B1267" s="143">
        <f>MODALIDADE_1!A1267</f>
        <v>0</v>
      </c>
      <c r="C1267" s="142" t="e">
        <f>VLOOKUP(B1267,MODALIDADE_1!A:B,2,FALSE)</f>
        <v>#N/A</v>
      </c>
      <c r="D1267" s="142"/>
      <c r="E1267" s="94" t="e">
        <f>VLOOKUP(B1267,MODALIDADE_1!A:E,5,FALSE)</f>
        <v>#N/A</v>
      </c>
      <c r="F1267" s="95" t="e">
        <f>VLOOKUP(B1267,MODALIDADE_1!A:C,3,FALSE)</f>
        <v>#N/A</v>
      </c>
      <c r="G1267" s="142" t="e">
        <f>VLOOKUP(B1267,MODALIDADE_1!A:G,4,FALSE)</f>
        <v>#N/A</v>
      </c>
      <c r="H1267" s="142" t="e">
        <f>VLOOKUP(B1267,MODALIDADE_1!A:G,6,FALSE)</f>
        <v>#N/A</v>
      </c>
      <c r="I1267" s="142" t="e">
        <f>VLOOKUP(B1267,MODALIDADE_1!A:G,7,FALSE)</f>
        <v>#N/A</v>
      </c>
      <c r="J1267" s="106" t="e">
        <f>VLOOKUP(Tabela410[[#This Row],[Proposta de Referência]],SIMP_M1!A:K,9,FALSE)</f>
        <v>#VALUE!</v>
      </c>
      <c r="K1267" s="106" t="e">
        <f>VLOOKUP(Tabela410[[#This Row],[Proposta de Referência]],SIMP_M1!A:K,8,FALSE)</f>
        <v>#VALUE!</v>
      </c>
      <c r="L1267" s="107" t="e">
        <f t="shared" si="84"/>
        <v>#VALUE!</v>
      </c>
      <c r="M1267" s="107" t="e">
        <f t="shared" si="85"/>
        <v>#VALUE!</v>
      </c>
      <c r="N1267" s="142" t="e">
        <f t="shared" si="86"/>
        <v>#VALUE!</v>
      </c>
      <c r="O1267" s="142" t="e">
        <f t="shared" si="87"/>
        <v>#N/A</v>
      </c>
      <c r="P1267" s="24" t="str">
        <f>IFERROR(VLOOKUP(O1267,HOSPITAIS_COM_DIVIDAS!A:E,5,FALSE),"")</f>
        <v/>
      </c>
    </row>
    <row r="1268" spans="1:16" x14ac:dyDescent="0.25">
      <c r="A1268" s="52" t="e">
        <f>Tabela410[[#This Row],[Status da Proposta]]</f>
        <v>#VALUE!</v>
      </c>
      <c r="B1268" s="143">
        <f>MODALIDADE_1!A1268</f>
        <v>0</v>
      </c>
      <c r="C1268" s="142" t="e">
        <f>VLOOKUP(B1268,MODALIDADE_1!A:B,2,FALSE)</f>
        <v>#N/A</v>
      </c>
      <c r="D1268" s="142"/>
      <c r="E1268" s="94" t="e">
        <f>VLOOKUP(B1268,MODALIDADE_1!A:E,5,FALSE)</f>
        <v>#N/A</v>
      </c>
      <c r="F1268" s="95" t="e">
        <f>VLOOKUP(B1268,MODALIDADE_1!A:C,3,FALSE)</f>
        <v>#N/A</v>
      </c>
      <c r="G1268" s="142" t="e">
        <f>VLOOKUP(B1268,MODALIDADE_1!A:G,4,FALSE)</f>
        <v>#N/A</v>
      </c>
      <c r="H1268" s="142" t="e">
        <f>VLOOKUP(B1268,MODALIDADE_1!A:G,6,FALSE)</f>
        <v>#N/A</v>
      </c>
      <c r="I1268" s="142" t="e">
        <f>VLOOKUP(B1268,MODALIDADE_1!A:G,7,FALSE)</f>
        <v>#N/A</v>
      </c>
      <c r="J1268" s="106" t="e">
        <f>VLOOKUP(Tabela410[[#This Row],[Proposta de Referência]],SIMP_M1!A:K,9,FALSE)</f>
        <v>#VALUE!</v>
      </c>
      <c r="K1268" s="106" t="e">
        <f>VLOOKUP(Tabela410[[#This Row],[Proposta de Referência]],SIMP_M1!A:K,8,FALSE)</f>
        <v>#VALUE!</v>
      </c>
      <c r="L1268" s="107" t="e">
        <f t="shared" si="84"/>
        <v>#VALUE!</v>
      </c>
      <c r="M1268" s="107" t="e">
        <f t="shared" si="85"/>
        <v>#VALUE!</v>
      </c>
      <c r="N1268" s="142" t="e">
        <f t="shared" si="86"/>
        <v>#VALUE!</v>
      </c>
      <c r="O1268" s="142" t="e">
        <f t="shared" si="87"/>
        <v>#N/A</v>
      </c>
      <c r="P1268" s="24" t="str">
        <f>IFERROR(VLOOKUP(O1268,HOSPITAIS_COM_DIVIDAS!A:E,5,FALSE),"")</f>
        <v/>
      </c>
    </row>
    <row r="1269" spans="1:16" x14ac:dyDescent="0.25">
      <c r="A1269" s="52" t="e">
        <f>Tabela410[[#This Row],[Status da Proposta]]</f>
        <v>#VALUE!</v>
      </c>
      <c r="B1269" s="143">
        <f>MODALIDADE_1!A1269</f>
        <v>0</v>
      </c>
      <c r="C1269" s="142" t="e">
        <f>VLOOKUP(B1269,MODALIDADE_1!A:B,2,FALSE)</f>
        <v>#N/A</v>
      </c>
      <c r="D1269" s="142"/>
      <c r="E1269" s="94" t="e">
        <f>VLOOKUP(B1269,MODALIDADE_1!A:E,5,FALSE)</f>
        <v>#N/A</v>
      </c>
      <c r="F1269" s="95" t="e">
        <f>VLOOKUP(B1269,MODALIDADE_1!A:C,3,FALSE)</f>
        <v>#N/A</v>
      </c>
      <c r="G1269" s="142" t="e">
        <f>VLOOKUP(B1269,MODALIDADE_1!A:G,4,FALSE)</f>
        <v>#N/A</v>
      </c>
      <c r="H1269" s="142" t="e">
        <f>VLOOKUP(B1269,MODALIDADE_1!A:G,6,FALSE)</f>
        <v>#N/A</v>
      </c>
      <c r="I1269" s="142" t="e">
        <f>VLOOKUP(B1269,MODALIDADE_1!A:G,7,FALSE)</f>
        <v>#N/A</v>
      </c>
      <c r="J1269" s="106" t="e">
        <f>VLOOKUP(Tabela410[[#This Row],[Proposta de Referência]],SIMP_M1!A:K,9,FALSE)</f>
        <v>#VALUE!</v>
      </c>
      <c r="K1269" s="106" t="e">
        <f>VLOOKUP(Tabela410[[#This Row],[Proposta de Referência]],SIMP_M1!A:K,8,FALSE)</f>
        <v>#VALUE!</v>
      </c>
      <c r="L1269" s="107" t="e">
        <f t="shared" si="84"/>
        <v>#VALUE!</v>
      </c>
      <c r="M1269" s="107" t="e">
        <f t="shared" si="85"/>
        <v>#VALUE!</v>
      </c>
      <c r="N1269" s="142" t="e">
        <f t="shared" si="86"/>
        <v>#VALUE!</v>
      </c>
      <c r="O1269" s="142" t="e">
        <f t="shared" si="87"/>
        <v>#N/A</v>
      </c>
      <c r="P1269" s="24" t="str">
        <f>IFERROR(VLOOKUP(O1269,HOSPITAIS_COM_DIVIDAS!A:E,5,FALSE),"")</f>
        <v/>
      </c>
    </row>
    <row r="1270" spans="1:16" x14ac:dyDescent="0.25">
      <c r="A1270" s="52" t="e">
        <f>Tabela410[[#This Row],[Status da Proposta]]</f>
        <v>#VALUE!</v>
      </c>
      <c r="B1270" s="143">
        <f>MODALIDADE_1!A1270</f>
        <v>0</v>
      </c>
      <c r="C1270" s="142" t="e">
        <f>VLOOKUP(B1270,MODALIDADE_1!A:B,2,FALSE)</f>
        <v>#N/A</v>
      </c>
      <c r="D1270" s="142"/>
      <c r="E1270" s="94" t="e">
        <f>VLOOKUP(B1270,MODALIDADE_1!A:E,5,FALSE)</f>
        <v>#N/A</v>
      </c>
      <c r="F1270" s="95" t="e">
        <f>VLOOKUP(B1270,MODALIDADE_1!A:C,3,FALSE)</f>
        <v>#N/A</v>
      </c>
      <c r="G1270" s="142" t="e">
        <f>VLOOKUP(B1270,MODALIDADE_1!A:G,4,FALSE)</f>
        <v>#N/A</v>
      </c>
      <c r="H1270" s="142" t="e">
        <f>VLOOKUP(B1270,MODALIDADE_1!A:G,6,FALSE)</f>
        <v>#N/A</v>
      </c>
      <c r="I1270" s="142" t="e">
        <f>VLOOKUP(B1270,MODALIDADE_1!A:G,7,FALSE)</f>
        <v>#N/A</v>
      </c>
      <c r="J1270" s="106" t="e">
        <f>VLOOKUP(Tabela410[[#This Row],[Proposta de Referência]],SIMP_M1!A:K,9,FALSE)</f>
        <v>#VALUE!</v>
      </c>
      <c r="K1270" s="106" t="e">
        <f>VLOOKUP(Tabela410[[#This Row],[Proposta de Referência]],SIMP_M1!A:K,8,FALSE)</f>
        <v>#VALUE!</v>
      </c>
      <c r="L1270" s="107" t="e">
        <f t="shared" si="84"/>
        <v>#VALUE!</v>
      </c>
      <c r="M1270" s="107" t="e">
        <f t="shared" si="85"/>
        <v>#VALUE!</v>
      </c>
      <c r="N1270" s="142" t="e">
        <f t="shared" si="86"/>
        <v>#VALUE!</v>
      </c>
      <c r="O1270" s="142" t="e">
        <f t="shared" si="87"/>
        <v>#N/A</v>
      </c>
      <c r="P1270" s="24" t="str">
        <f>IFERROR(VLOOKUP(O1270,HOSPITAIS_COM_DIVIDAS!A:E,5,FALSE),"")</f>
        <v/>
      </c>
    </row>
    <row r="1271" spans="1:16" x14ac:dyDescent="0.25">
      <c r="A1271" s="52" t="e">
        <f>Tabela410[[#This Row],[Status da Proposta]]</f>
        <v>#VALUE!</v>
      </c>
      <c r="B1271" s="143">
        <f>MODALIDADE_1!A1271</f>
        <v>0</v>
      </c>
      <c r="C1271" s="142" t="e">
        <f>VLOOKUP(B1271,MODALIDADE_1!A:B,2,FALSE)</f>
        <v>#N/A</v>
      </c>
      <c r="D1271" s="142"/>
      <c r="E1271" s="94" t="e">
        <f>VLOOKUP(B1271,MODALIDADE_1!A:E,5,FALSE)</f>
        <v>#N/A</v>
      </c>
      <c r="F1271" s="95" t="e">
        <f>VLOOKUP(B1271,MODALIDADE_1!A:C,3,FALSE)</f>
        <v>#N/A</v>
      </c>
      <c r="G1271" s="142" t="e">
        <f>VLOOKUP(B1271,MODALIDADE_1!A:G,4,FALSE)</f>
        <v>#N/A</v>
      </c>
      <c r="H1271" s="142" t="e">
        <f>VLOOKUP(B1271,MODALIDADE_1!A:G,6,FALSE)</f>
        <v>#N/A</v>
      </c>
      <c r="I1271" s="142" t="e">
        <f>VLOOKUP(B1271,MODALIDADE_1!A:G,7,FALSE)</f>
        <v>#N/A</v>
      </c>
      <c r="J1271" s="106" t="e">
        <f>VLOOKUP(Tabela410[[#This Row],[Proposta de Referência]],SIMP_M1!A:K,9,FALSE)</f>
        <v>#VALUE!</v>
      </c>
      <c r="K1271" s="106" t="e">
        <f>VLOOKUP(Tabela410[[#This Row],[Proposta de Referência]],SIMP_M1!A:K,8,FALSE)</f>
        <v>#VALUE!</v>
      </c>
      <c r="L1271" s="107" t="e">
        <f t="shared" si="84"/>
        <v>#VALUE!</v>
      </c>
      <c r="M1271" s="107" t="e">
        <f t="shared" si="85"/>
        <v>#VALUE!</v>
      </c>
      <c r="N1271" s="142" t="e">
        <f t="shared" si="86"/>
        <v>#VALUE!</v>
      </c>
      <c r="O1271" s="142" t="e">
        <f t="shared" si="87"/>
        <v>#N/A</v>
      </c>
      <c r="P1271" s="24" t="str">
        <f>IFERROR(VLOOKUP(O1271,HOSPITAIS_COM_DIVIDAS!A:E,5,FALSE),"")</f>
        <v/>
      </c>
    </row>
    <row r="1272" spans="1:16" x14ac:dyDescent="0.25">
      <c r="A1272" s="52" t="e">
        <f>Tabela410[[#This Row],[Status da Proposta]]</f>
        <v>#VALUE!</v>
      </c>
      <c r="B1272" s="143">
        <f>MODALIDADE_1!A1272</f>
        <v>0</v>
      </c>
      <c r="C1272" s="142" t="e">
        <f>VLOOKUP(B1272,MODALIDADE_1!A:B,2,FALSE)</f>
        <v>#N/A</v>
      </c>
      <c r="D1272" s="142"/>
      <c r="E1272" s="94" t="e">
        <f>VLOOKUP(B1272,MODALIDADE_1!A:E,5,FALSE)</f>
        <v>#N/A</v>
      </c>
      <c r="F1272" s="95" t="e">
        <f>VLOOKUP(B1272,MODALIDADE_1!A:C,3,FALSE)</f>
        <v>#N/A</v>
      </c>
      <c r="G1272" s="142" t="e">
        <f>VLOOKUP(B1272,MODALIDADE_1!A:G,4,FALSE)</f>
        <v>#N/A</v>
      </c>
      <c r="H1272" s="142" t="e">
        <f>VLOOKUP(B1272,MODALIDADE_1!A:G,6,FALSE)</f>
        <v>#N/A</v>
      </c>
      <c r="I1272" s="142" t="e">
        <f>VLOOKUP(B1272,MODALIDADE_1!A:G,7,FALSE)</f>
        <v>#N/A</v>
      </c>
      <c r="J1272" s="106" t="e">
        <f>VLOOKUP(Tabela410[[#This Row],[Proposta de Referência]],SIMP_M1!A:K,9,FALSE)</f>
        <v>#VALUE!</v>
      </c>
      <c r="K1272" s="106" t="e">
        <f>VLOOKUP(Tabela410[[#This Row],[Proposta de Referência]],SIMP_M1!A:K,8,FALSE)</f>
        <v>#VALUE!</v>
      </c>
      <c r="L1272" s="107" t="e">
        <f t="shared" si="84"/>
        <v>#VALUE!</v>
      </c>
      <c r="M1272" s="107" t="e">
        <f t="shared" si="85"/>
        <v>#VALUE!</v>
      </c>
      <c r="N1272" s="142" t="e">
        <f t="shared" si="86"/>
        <v>#VALUE!</v>
      </c>
      <c r="O1272" s="142" t="e">
        <f t="shared" si="87"/>
        <v>#N/A</v>
      </c>
      <c r="P1272" s="24" t="str">
        <f>IFERROR(VLOOKUP(O1272,HOSPITAIS_COM_DIVIDAS!A:E,5,FALSE),"")</f>
        <v/>
      </c>
    </row>
    <row r="1273" spans="1:16" x14ac:dyDescent="0.25">
      <c r="A1273" s="52" t="e">
        <f>Tabela410[[#This Row],[Status da Proposta]]</f>
        <v>#VALUE!</v>
      </c>
      <c r="B1273" s="143">
        <f>MODALIDADE_1!A1273</f>
        <v>0</v>
      </c>
      <c r="C1273" s="142" t="e">
        <f>VLOOKUP(B1273,MODALIDADE_1!A:B,2,FALSE)</f>
        <v>#N/A</v>
      </c>
      <c r="D1273" s="142"/>
      <c r="E1273" s="94" t="e">
        <f>VLOOKUP(B1273,MODALIDADE_1!A:E,5,FALSE)</f>
        <v>#N/A</v>
      </c>
      <c r="F1273" s="95" t="e">
        <f>VLOOKUP(B1273,MODALIDADE_1!A:C,3,FALSE)</f>
        <v>#N/A</v>
      </c>
      <c r="G1273" s="142" t="e">
        <f>VLOOKUP(B1273,MODALIDADE_1!A:G,4,FALSE)</f>
        <v>#N/A</v>
      </c>
      <c r="H1273" s="142" t="e">
        <f>VLOOKUP(B1273,MODALIDADE_1!A:G,6,FALSE)</f>
        <v>#N/A</v>
      </c>
      <c r="I1273" s="142" t="e">
        <f>VLOOKUP(B1273,MODALIDADE_1!A:G,7,FALSE)</f>
        <v>#N/A</v>
      </c>
      <c r="J1273" s="106" t="e">
        <f>VLOOKUP(Tabela410[[#This Row],[Proposta de Referência]],SIMP_M1!A:K,9,FALSE)</f>
        <v>#VALUE!</v>
      </c>
      <c r="K1273" s="106" t="e">
        <f>VLOOKUP(Tabela410[[#This Row],[Proposta de Referência]],SIMP_M1!A:K,8,FALSE)</f>
        <v>#VALUE!</v>
      </c>
      <c r="L1273" s="107" t="e">
        <f t="shared" si="84"/>
        <v>#VALUE!</v>
      </c>
      <c r="M1273" s="107" t="e">
        <f t="shared" si="85"/>
        <v>#VALUE!</v>
      </c>
      <c r="N1273" s="142" t="e">
        <f t="shared" si="86"/>
        <v>#VALUE!</v>
      </c>
      <c r="O1273" s="142" t="e">
        <f t="shared" si="87"/>
        <v>#N/A</v>
      </c>
      <c r="P1273" s="24" t="str">
        <f>IFERROR(VLOOKUP(O1273,HOSPITAIS_COM_DIVIDAS!A:E,5,FALSE),"")</f>
        <v/>
      </c>
    </row>
    <row r="1274" spans="1:16" x14ac:dyDescent="0.25">
      <c r="A1274" s="52" t="e">
        <f>Tabela410[[#This Row],[Status da Proposta]]</f>
        <v>#VALUE!</v>
      </c>
      <c r="B1274" s="143">
        <f>MODALIDADE_1!A1274</f>
        <v>0</v>
      </c>
      <c r="C1274" s="142" t="e">
        <f>VLOOKUP(B1274,MODALIDADE_1!A:B,2,FALSE)</f>
        <v>#N/A</v>
      </c>
      <c r="D1274" s="142"/>
      <c r="E1274" s="94" t="e">
        <f>VLOOKUP(B1274,MODALIDADE_1!A:E,5,FALSE)</f>
        <v>#N/A</v>
      </c>
      <c r="F1274" s="95" t="e">
        <f>VLOOKUP(B1274,MODALIDADE_1!A:C,3,FALSE)</f>
        <v>#N/A</v>
      </c>
      <c r="G1274" s="142" t="e">
        <f>VLOOKUP(B1274,MODALIDADE_1!A:G,4,FALSE)</f>
        <v>#N/A</v>
      </c>
      <c r="H1274" s="142" t="e">
        <f>VLOOKUP(B1274,MODALIDADE_1!A:G,6,FALSE)</f>
        <v>#N/A</v>
      </c>
      <c r="I1274" s="142" t="e">
        <f>VLOOKUP(B1274,MODALIDADE_1!A:G,7,FALSE)</f>
        <v>#N/A</v>
      </c>
      <c r="J1274" s="106" t="e">
        <f>VLOOKUP(Tabela410[[#This Row],[Proposta de Referência]],SIMP_M1!A:K,9,FALSE)</f>
        <v>#VALUE!</v>
      </c>
      <c r="K1274" s="106" t="e">
        <f>VLOOKUP(Tabela410[[#This Row],[Proposta de Referência]],SIMP_M1!A:K,8,FALSE)</f>
        <v>#VALUE!</v>
      </c>
      <c r="L1274" s="107" t="e">
        <f t="shared" si="84"/>
        <v>#VALUE!</v>
      </c>
      <c r="M1274" s="107" t="e">
        <f t="shared" si="85"/>
        <v>#VALUE!</v>
      </c>
      <c r="N1274" s="142" t="e">
        <f t="shared" si="86"/>
        <v>#VALUE!</v>
      </c>
      <c r="O1274" s="142" t="e">
        <f t="shared" si="87"/>
        <v>#N/A</v>
      </c>
      <c r="P1274" s="24" t="str">
        <f>IFERROR(VLOOKUP(O1274,HOSPITAIS_COM_DIVIDAS!A:E,5,FALSE),"")</f>
        <v/>
      </c>
    </row>
    <row r="1275" spans="1:16" x14ac:dyDescent="0.25">
      <c r="A1275" s="52" t="e">
        <f>Tabela410[[#This Row],[Status da Proposta]]</f>
        <v>#VALUE!</v>
      </c>
      <c r="B1275" s="143">
        <f>MODALIDADE_1!A1275</f>
        <v>0</v>
      </c>
      <c r="C1275" s="142" t="e">
        <f>VLOOKUP(B1275,MODALIDADE_1!A:B,2,FALSE)</f>
        <v>#N/A</v>
      </c>
      <c r="D1275" s="142"/>
      <c r="E1275" s="94" t="e">
        <f>VLOOKUP(B1275,MODALIDADE_1!A:E,5,FALSE)</f>
        <v>#N/A</v>
      </c>
      <c r="F1275" s="95" t="e">
        <f>VLOOKUP(B1275,MODALIDADE_1!A:C,3,FALSE)</f>
        <v>#N/A</v>
      </c>
      <c r="G1275" s="142" t="e">
        <f>VLOOKUP(B1275,MODALIDADE_1!A:G,4,FALSE)</f>
        <v>#N/A</v>
      </c>
      <c r="H1275" s="142" t="e">
        <f>VLOOKUP(B1275,MODALIDADE_1!A:G,6,FALSE)</f>
        <v>#N/A</v>
      </c>
      <c r="I1275" s="142" t="e">
        <f>VLOOKUP(B1275,MODALIDADE_1!A:G,7,FALSE)</f>
        <v>#N/A</v>
      </c>
      <c r="J1275" s="106" t="e">
        <f>VLOOKUP(Tabela410[[#This Row],[Proposta de Referência]],SIMP_M1!A:K,9,FALSE)</f>
        <v>#VALUE!</v>
      </c>
      <c r="K1275" s="106" t="e">
        <f>VLOOKUP(Tabela410[[#This Row],[Proposta de Referência]],SIMP_M1!A:K,8,FALSE)</f>
        <v>#VALUE!</v>
      </c>
      <c r="L1275" s="107" t="e">
        <f t="shared" si="84"/>
        <v>#VALUE!</v>
      </c>
      <c r="M1275" s="107" t="e">
        <f t="shared" si="85"/>
        <v>#VALUE!</v>
      </c>
      <c r="N1275" s="142" t="e">
        <f t="shared" si="86"/>
        <v>#VALUE!</v>
      </c>
      <c r="O1275" s="142" t="e">
        <f t="shared" si="87"/>
        <v>#N/A</v>
      </c>
      <c r="P1275" s="24" t="str">
        <f>IFERROR(VLOOKUP(O1275,HOSPITAIS_COM_DIVIDAS!A:E,5,FALSE),"")</f>
        <v/>
      </c>
    </row>
    <row r="1276" spans="1:16" x14ac:dyDescent="0.25">
      <c r="A1276" s="52" t="e">
        <f>Tabela410[[#This Row],[Status da Proposta]]</f>
        <v>#VALUE!</v>
      </c>
      <c r="B1276" s="143">
        <f>MODALIDADE_1!A1276</f>
        <v>0</v>
      </c>
      <c r="C1276" s="142" t="e">
        <f>VLOOKUP(B1276,MODALIDADE_1!A:B,2,FALSE)</f>
        <v>#N/A</v>
      </c>
      <c r="D1276" s="142"/>
      <c r="E1276" s="94" t="e">
        <f>VLOOKUP(B1276,MODALIDADE_1!A:E,5,FALSE)</f>
        <v>#N/A</v>
      </c>
      <c r="F1276" s="95" t="e">
        <f>VLOOKUP(B1276,MODALIDADE_1!A:C,3,FALSE)</f>
        <v>#N/A</v>
      </c>
      <c r="G1276" s="142" t="e">
        <f>VLOOKUP(B1276,MODALIDADE_1!A:G,4,FALSE)</f>
        <v>#N/A</v>
      </c>
      <c r="H1276" s="142" t="e">
        <f>VLOOKUP(B1276,MODALIDADE_1!A:G,6,FALSE)</f>
        <v>#N/A</v>
      </c>
      <c r="I1276" s="142" t="e">
        <f>VLOOKUP(B1276,MODALIDADE_1!A:G,7,FALSE)</f>
        <v>#N/A</v>
      </c>
      <c r="J1276" s="106" t="e">
        <f>VLOOKUP(Tabela410[[#This Row],[Proposta de Referência]],SIMP_M1!A:K,9,FALSE)</f>
        <v>#VALUE!</v>
      </c>
      <c r="K1276" s="106" t="e">
        <f>VLOOKUP(Tabela410[[#This Row],[Proposta de Referência]],SIMP_M1!A:K,8,FALSE)</f>
        <v>#VALUE!</v>
      </c>
      <c r="L1276" s="107" t="e">
        <f t="shared" si="84"/>
        <v>#VALUE!</v>
      </c>
      <c r="M1276" s="107" t="e">
        <f t="shared" si="85"/>
        <v>#VALUE!</v>
      </c>
      <c r="N1276" s="142" t="e">
        <f t="shared" si="86"/>
        <v>#VALUE!</v>
      </c>
      <c r="O1276" s="142" t="e">
        <f t="shared" si="87"/>
        <v>#N/A</v>
      </c>
      <c r="P1276" s="24" t="str">
        <f>IFERROR(VLOOKUP(O1276,HOSPITAIS_COM_DIVIDAS!A:E,5,FALSE),"")</f>
        <v/>
      </c>
    </row>
    <row r="1277" spans="1:16" x14ac:dyDescent="0.25">
      <c r="A1277" s="52" t="e">
        <f>Tabela410[[#This Row],[Status da Proposta]]</f>
        <v>#VALUE!</v>
      </c>
      <c r="B1277" s="143">
        <f>MODALIDADE_1!A1277</f>
        <v>0</v>
      </c>
      <c r="C1277" s="142" t="e">
        <f>VLOOKUP(B1277,MODALIDADE_1!A:B,2,FALSE)</f>
        <v>#N/A</v>
      </c>
      <c r="D1277" s="142"/>
      <c r="E1277" s="94" t="e">
        <f>VLOOKUP(B1277,MODALIDADE_1!A:E,5,FALSE)</f>
        <v>#N/A</v>
      </c>
      <c r="F1277" s="95" t="e">
        <f>VLOOKUP(B1277,MODALIDADE_1!A:C,3,FALSE)</f>
        <v>#N/A</v>
      </c>
      <c r="G1277" s="142" t="e">
        <f>VLOOKUP(B1277,MODALIDADE_1!A:G,4,FALSE)</f>
        <v>#N/A</v>
      </c>
      <c r="H1277" s="142" t="e">
        <f>VLOOKUP(B1277,MODALIDADE_1!A:G,6,FALSE)</f>
        <v>#N/A</v>
      </c>
      <c r="I1277" s="142" t="e">
        <f>VLOOKUP(B1277,MODALIDADE_1!A:G,7,FALSE)</f>
        <v>#N/A</v>
      </c>
      <c r="J1277" s="106" t="e">
        <f>VLOOKUP(Tabela410[[#This Row],[Proposta de Referência]],SIMP_M1!A:K,9,FALSE)</f>
        <v>#VALUE!</v>
      </c>
      <c r="K1277" s="106" t="e">
        <f>VLOOKUP(Tabela410[[#This Row],[Proposta de Referência]],SIMP_M1!A:K,8,FALSE)</f>
        <v>#VALUE!</v>
      </c>
      <c r="L1277" s="107" t="e">
        <f t="shared" si="84"/>
        <v>#VALUE!</v>
      </c>
      <c r="M1277" s="107" t="e">
        <f t="shared" si="85"/>
        <v>#VALUE!</v>
      </c>
      <c r="N1277" s="142" t="e">
        <f t="shared" si="86"/>
        <v>#VALUE!</v>
      </c>
      <c r="O1277" s="142" t="e">
        <f t="shared" si="87"/>
        <v>#N/A</v>
      </c>
      <c r="P1277" s="24" t="str">
        <f>IFERROR(VLOOKUP(O1277,HOSPITAIS_COM_DIVIDAS!A:E,5,FALSE),"")</f>
        <v/>
      </c>
    </row>
    <row r="1278" spans="1:16" x14ac:dyDescent="0.25">
      <c r="A1278" s="52" t="e">
        <f>Tabela410[[#This Row],[Status da Proposta]]</f>
        <v>#VALUE!</v>
      </c>
      <c r="B1278" s="143">
        <f>MODALIDADE_1!A1278</f>
        <v>0</v>
      </c>
      <c r="C1278" s="142" t="e">
        <f>VLOOKUP(B1278,MODALIDADE_1!A:B,2,FALSE)</f>
        <v>#N/A</v>
      </c>
      <c r="D1278" s="142"/>
      <c r="E1278" s="94" t="e">
        <f>VLOOKUP(B1278,MODALIDADE_1!A:E,5,FALSE)</f>
        <v>#N/A</v>
      </c>
      <c r="F1278" s="95" t="e">
        <f>VLOOKUP(B1278,MODALIDADE_1!A:C,3,FALSE)</f>
        <v>#N/A</v>
      </c>
      <c r="G1278" s="142" t="e">
        <f>VLOOKUP(B1278,MODALIDADE_1!A:G,4,FALSE)</f>
        <v>#N/A</v>
      </c>
      <c r="H1278" s="142" t="e">
        <f>VLOOKUP(B1278,MODALIDADE_1!A:G,6,FALSE)</f>
        <v>#N/A</v>
      </c>
      <c r="I1278" s="142" t="e">
        <f>VLOOKUP(B1278,MODALIDADE_1!A:G,7,FALSE)</f>
        <v>#N/A</v>
      </c>
      <c r="J1278" s="106" t="e">
        <f>VLOOKUP(Tabela410[[#This Row],[Proposta de Referência]],SIMP_M1!A:K,9,FALSE)</f>
        <v>#VALUE!</v>
      </c>
      <c r="K1278" s="106" t="e">
        <f>VLOOKUP(Tabela410[[#This Row],[Proposta de Referência]],SIMP_M1!A:K,8,FALSE)</f>
        <v>#VALUE!</v>
      </c>
      <c r="L1278" s="107" t="e">
        <f t="shared" si="84"/>
        <v>#VALUE!</v>
      </c>
      <c r="M1278" s="107" t="e">
        <f t="shared" si="85"/>
        <v>#VALUE!</v>
      </c>
      <c r="N1278" s="142" t="e">
        <f t="shared" si="86"/>
        <v>#VALUE!</v>
      </c>
      <c r="O1278" s="142" t="e">
        <f t="shared" si="87"/>
        <v>#N/A</v>
      </c>
      <c r="P1278" s="24" t="str">
        <f>IFERROR(VLOOKUP(O1278,HOSPITAIS_COM_DIVIDAS!A:E,5,FALSE),"")</f>
        <v/>
      </c>
    </row>
    <row r="1279" spans="1:16" x14ac:dyDescent="0.25">
      <c r="A1279" s="52" t="e">
        <f>Tabela410[[#This Row],[Status da Proposta]]</f>
        <v>#VALUE!</v>
      </c>
      <c r="B1279" s="143">
        <f>MODALIDADE_1!A1279</f>
        <v>0</v>
      </c>
      <c r="C1279" s="142" t="e">
        <f>VLOOKUP(B1279,MODALIDADE_1!A:B,2,FALSE)</f>
        <v>#N/A</v>
      </c>
      <c r="D1279" s="142"/>
      <c r="E1279" s="94" t="e">
        <f>VLOOKUP(B1279,MODALIDADE_1!A:E,5,FALSE)</f>
        <v>#N/A</v>
      </c>
      <c r="F1279" s="95" t="e">
        <f>VLOOKUP(B1279,MODALIDADE_1!A:C,3,FALSE)</f>
        <v>#N/A</v>
      </c>
      <c r="G1279" s="142" t="e">
        <f>VLOOKUP(B1279,MODALIDADE_1!A:G,4,FALSE)</f>
        <v>#N/A</v>
      </c>
      <c r="H1279" s="142" t="e">
        <f>VLOOKUP(B1279,MODALIDADE_1!A:G,6,FALSE)</f>
        <v>#N/A</v>
      </c>
      <c r="I1279" s="142" t="e">
        <f>VLOOKUP(B1279,MODALIDADE_1!A:G,7,FALSE)</f>
        <v>#N/A</v>
      </c>
      <c r="J1279" s="106" t="e">
        <f>VLOOKUP(Tabela410[[#This Row],[Proposta de Referência]],SIMP_M1!A:K,9,FALSE)</f>
        <v>#VALUE!</v>
      </c>
      <c r="K1279" s="106" t="e">
        <f>VLOOKUP(Tabela410[[#This Row],[Proposta de Referência]],SIMP_M1!A:K,8,FALSE)</f>
        <v>#VALUE!</v>
      </c>
      <c r="L1279" s="107" t="e">
        <f t="shared" si="84"/>
        <v>#VALUE!</v>
      </c>
      <c r="M1279" s="107" t="e">
        <f t="shared" si="85"/>
        <v>#VALUE!</v>
      </c>
      <c r="N1279" s="142" t="e">
        <f t="shared" si="86"/>
        <v>#VALUE!</v>
      </c>
      <c r="O1279" s="142" t="e">
        <f t="shared" si="87"/>
        <v>#N/A</v>
      </c>
      <c r="P1279" s="24" t="str">
        <f>IFERROR(VLOOKUP(O1279,HOSPITAIS_COM_DIVIDAS!A:E,5,FALSE),"")</f>
        <v/>
      </c>
    </row>
    <row r="1280" spans="1:16" x14ac:dyDescent="0.25">
      <c r="A1280" s="52" t="e">
        <f>Tabela410[[#This Row],[Status da Proposta]]</f>
        <v>#VALUE!</v>
      </c>
      <c r="B1280" s="143">
        <f>MODALIDADE_1!A1280</f>
        <v>0</v>
      </c>
      <c r="C1280" s="142" t="e">
        <f>VLOOKUP(B1280,MODALIDADE_1!A:B,2,FALSE)</f>
        <v>#N/A</v>
      </c>
      <c r="D1280" s="142"/>
      <c r="E1280" s="94" t="e">
        <f>VLOOKUP(B1280,MODALIDADE_1!A:E,5,FALSE)</f>
        <v>#N/A</v>
      </c>
      <c r="F1280" s="95" t="e">
        <f>VLOOKUP(B1280,MODALIDADE_1!A:C,3,FALSE)</f>
        <v>#N/A</v>
      </c>
      <c r="G1280" s="142" t="e">
        <f>VLOOKUP(B1280,MODALIDADE_1!A:G,4,FALSE)</f>
        <v>#N/A</v>
      </c>
      <c r="H1280" s="142" t="e">
        <f>VLOOKUP(B1280,MODALIDADE_1!A:G,6,FALSE)</f>
        <v>#N/A</v>
      </c>
      <c r="I1280" s="142" t="e">
        <f>VLOOKUP(B1280,MODALIDADE_1!A:G,7,FALSE)</f>
        <v>#N/A</v>
      </c>
      <c r="J1280" s="106" t="e">
        <f>VLOOKUP(Tabela410[[#This Row],[Proposta de Referência]],SIMP_M1!A:K,9,FALSE)</f>
        <v>#VALUE!</v>
      </c>
      <c r="K1280" s="106" t="e">
        <f>VLOOKUP(Tabela410[[#This Row],[Proposta de Referência]],SIMP_M1!A:K,8,FALSE)</f>
        <v>#VALUE!</v>
      </c>
      <c r="L1280" s="107" t="e">
        <f t="shared" si="84"/>
        <v>#VALUE!</v>
      </c>
      <c r="M1280" s="107" t="e">
        <f t="shared" si="85"/>
        <v>#VALUE!</v>
      </c>
      <c r="N1280" s="142" t="e">
        <f t="shared" si="86"/>
        <v>#VALUE!</v>
      </c>
      <c r="O1280" s="142" t="e">
        <f t="shared" si="87"/>
        <v>#N/A</v>
      </c>
      <c r="P1280" s="24" t="str">
        <f>IFERROR(VLOOKUP(O1280,HOSPITAIS_COM_DIVIDAS!A:E,5,FALSE),"")</f>
        <v/>
      </c>
    </row>
    <row r="1281" spans="1:16" x14ac:dyDescent="0.25">
      <c r="A1281" s="52" t="e">
        <f>Tabela410[[#This Row],[Status da Proposta]]</f>
        <v>#VALUE!</v>
      </c>
      <c r="B1281" s="143">
        <f>MODALIDADE_1!A1281</f>
        <v>0</v>
      </c>
      <c r="C1281" s="142" t="e">
        <f>VLOOKUP(B1281,MODALIDADE_1!A:B,2,FALSE)</f>
        <v>#N/A</v>
      </c>
      <c r="D1281" s="142"/>
      <c r="E1281" s="94" t="e">
        <f>VLOOKUP(B1281,MODALIDADE_1!A:E,5,FALSE)</f>
        <v>#N/A</v>
      </c>
      <c r="F1281" s="95" t="e">
        <f>VLOOKUP(B1281,MODALIDADE_1!A:C,3,FALSE)</f>
        <v>#N/A</v>
      </c>
      <c r="G1281" s="142" t="e">
        <f>VLOOKUP(B1281,MODALIDADE_1!A:G,4,FALSE)</f>
        <v>#N/A</v>
      </c>
      <c r="H1281" s="142" t="e">
        <f>VLOOKUP(B1281,MODALIDADE_1!A:G,6,FALSE)</f>
        <v>#N/A</v>
      </c>
      <c r="I1281" s="142" t="e">
        <f>VLOOKUP(B1281,MODALIDADE_1!A:G,7,FALSE)</f>
        <v>#N/A</v>
      </c>
      <c r="J1281" s="106" t="e">
        <f>VLOOKUP(Tabela410[[#This Row],[Proposta de Referência]],SIMP_M1!A:K,9,FALSE)</f>
        <v>#VALUE!</v>
      </c>
      <c r="K1281" s="106" t="e">
        <f>VLOOKUP(Tabela410[[#This Row],[Proposta de Referência]],SIMP_M1!A:K,8,FALSE)</f>
        <v>#VALUE!</v>
      </c>
      <c r="L1281" s="107" t="e">
        <f t="shared" si="84"/>
        <v>#VALUE!</v>
      </c>
      <c r="M1281" s="107" t="e">
        <f t="shared" si="85"/>
        <v>#VALUE!</v>
      </c>
      <c r="N1281" s="142" t="e">
        <f t="shared" si="86"/>
        <v>#VALUE!</v>
      </c>
      <c r="O1281" s="142" t="e">
        <f t="shared" si="87"/>
        <v>#N/A</v>
      </c>
      <c r="P1281" s="24" t="str">
        <f>IFERROR(VLOOKUP(O1281,HOSPITAIS_COM_DIVIDAS!A:E,5,FALSE),"")</f>
        <v/>
      </c>
    </row>
    <row r="1282" spans="1:16" x14ac:dyDescent="0.25">
      <c r="A1282" s="52" t="e">
        <f>Tabela410[[#This Row],[Status da Proposta]]</f>
        <v>#VALUE!</v>
      </c>
      <c r="B1282" s="143">
        <f>MODALIDADE_1!A1282</f>
        <v>0</v>
      </c>
      <c r="C1282" s="142" t="e">
        <f>VLOOKUP(B1282,MODALIDADE_1!A:B,2,FALSE)</f>
        <v>#N/A</v>
      </c>
      <c r="D1282" s="142"/>
      <c r="E1282" s="94" t="e">
        <f>VLOOKUP(B1282,MODALIDADE_1!A:E,5,FALSE)</f>
        <v>#N/A</v>
      </c>
      <c r="F1282" s="95" t="e">
        <f>VLOOKUP(B1282,MODALIDADE_1!A:C,3,FALSE)</f>
        <v>#N/A</v>
      </c>
      <c r="G1282" s="142" t="e">
        <f>VLOOKUP(B1282,MODALIDADE_1!A:G,4,FALSE)</f>
        <v>#N/A</v>
      </c>
      <c r="H1282" s="142" t="e">
        <f>VLOOKUP(B1282,MODALIDADE_1!A:G,6,FALSE)</f>
        <v>#N/A</v>
      </c>
      <c r="I1282" s="142" t="e">
        <f>VLOOKUP(B1282,MODALIDADE_1!A:G,7,FALSE)</f>
        <v>#N/A</v>
      </c>
      <c r="J1282" s="106" t="e">
        <f>VLOOKUP(Tabela410[[#This Row],[Proposta de Referência]],SIMP_M1!A:K,9,FALSE)</f>
        <v>#VALUE!</v>
      </c>
      <c r="K1282" s="106" t="e">
        <f>VLOOKUP(Tabela410[[#This Row],[Proposta de Referência]],SIMP_M1!A:K,8,FALSE)</f>
        <v>#VALUE!</v>
      </c>
      <c r="L1282" s="107" t="e">
        <f t="shared" si="84"/>
        <v>#VALUE!</v>
      </c>
      <c r="M1282" s="107" t="e">
        <f t="shared" si="85"/>
        <v>#VALUE!</v>
      </c>
      <c r="N1282" s="142" t="e">
        <f t="shared" si="86"/>
        <v>#VALUE!</v>
      </c>
      <c r="O1282" s="142" t="e">
        <f t="shared" si="87"/>
        <v>#N/A</v>
      </c>
      <c r="P1282" s="24" t="str">
        <f>IFERROR(VLOOKUP(O1282,HOSPITAIS_COM_DIVIDAS!A:E,5,FALSE),"")</f>
        <v/>
      </c>
    </row>
    <row r="1283" spans="1:16" x14ac:dyDescent="0.25">
      <c r="A1283" s="52" t="e">
        <f>Tabela410[[#This Row],[Status da Proposta]]</f>
        <v>#VALUE!</v>
      </c>
      <c r="B1283" s="143">
        <f>MODALIDADE_1!A1283</f>
        <v>0</v>
      </c>
      <c r="C1283" s="142" t="e">
        <f>VLOOKUP(B1283,MODALIDADE_1!A:B,2,FALSE)</f>
        <v>#N/A</v>
      </c>
      <c r="D1283" s="142"/>
      <c r="E1283" s="94" t="e">
        <f>VLOOKUP(B1283,MODALIDADE_1!A:E,5,FALSE)</f>
        <v>#N/A</v>
      </c>
      <c r="F1283" s="95" t="e">
        <f>VLOOKUP(B1283,MODALIDADE_1!A:C,3,FALSE)</f>
        <v>#N/A</v>
      </c>
      <c r="G1283" s="142" t="e">
        <f>VLOOKUP(B1283,MODALIDADE_1!A:G,4,FALSE)</f>
        <v>#N/A</v>
      </c>
      <c r="H1283" s="142" t="e">
        <f>VLOOKUP(B1283,MODALIDADE_1!A:G,6,FALSE)</f>
        <v>#N/A</v>
      </c>
      <c r="I1283" s="142" t="e">
        <f>VLOOKUP(B1283,MODALIDADE_1!A:G,7,FALSE)</f>
        <v>#N/A</v>
      </c>
      <c r="J1283" s="106" t="e">
        <f>VLOOKUP(Tabela410[[#This Row],[Proposta de Referência]],SIMP_M1!A:K,9,FALSE)</f>
        <v>#VALUE!</v>
      </c>
      <c r="K1283" s="106" t="e">
        <f>VLOOKUP(Tabela410[[#This Row],[Proposta de Referência]],SIMP_M1!A:K,8,FALSE)</f>
        <v>#VALUE!</v>
      </c>
      <c r="L1283" s="107" t="e">
        <f t="shared" si="84"/>
        <v>#VALUE!</v>
      </c>
      <c r="M1283" s="107" t="e">
        <f t="shared" si="85"/>
        <v>#VALUE!</v>
      </c>
      <c r="N1283" s="142" t="e">
        <f t="shared" si="86"/>
        <v>#VALUE!</v>
      </c>
      <c r="O1283" s="142" t="e">
        <f t="shared" si="87"/>
        <v>#N/A</v>
      </c>
      <c r="P1283" s="24" t="str">
        <f>IFERROR(VLOOKUP(O1283,HOSPITAIS_COM_DIVIDAS!A:E,5,FALSE),"")</f>
        <v/>
      </c>
    </row>
    <row r="1284" spans="1:16" x14ac:dyDescent="0.25">
      <c r="A1284" s="52" t="e">
        <f>Tabela410[[#This Row],[Status da Proposta]]</f>
        <v>#VALUE!</v>
      </c>
      <c r="B1284" s="143">
        <f>MODALIDADE_1!A1284</f>
        <v>0</v>
      </c>
      <c r="C1284" s="142" t="e">
        <f>VLOOKUP(B1284,MODALIDADE_1!A:B,2,FALSE)</f>
        <v>#N/A</v>
      </c>
      <c r="D1284" s="142"/>
      <c r="E1284" s="94" t="e">
        <f>VLOOKUP(B1284,MODALIDADE_1!A:E,5,FALSE)</f>
        <v>#N/A</v>
      </c>
      <c r="F1284" s="95" t="e">
        <f>VLOOKUP(B1284,MODALIDADE_1!A:C,3,FALSE)</f>
        <v>#N/A</v>
      </c>
      <c r="G1284" s="142" t="e">
        <f>VLOOKUP(B1284,MODALIDADE_1!A:G,4,FALSE)</f>
        <v>#N/A</v>
      </c>
      <c r="H1284" s="142" t="e">
        <f>VLOOKUP(B1284,MODALIDADE_1!A:G,6,FALSE)</f>
        <v>#N/A</v>
      </c>
      <c r="I1284" s="142" t="e">
        <f>VLOOKUP(B1284,MODALIDADE_1!A:G,7,FALSE)</f>
        <v>#N/A</v>
      </c>
      <c r="J1284" s="106" t="e">
        <f>VLOOKUP(Tabela410[[#This Row],[Proposta de Referência]],SIMP_M1!A:K,9,FALSE)</f>
        <v>#VALUE!</v>
      </c>
      <c r="K1284" s="106" t="e">
        <f>VLOOKUP(Tabela410[[#This Row],[Proposta de Referência]],SIMP_M1!A:K,8,FALSE)</f>
        <v>#VALUE!</v>
      </c>
      <c r="L1284" s="107" t="e">
        <f t="shared" si="84"/>
        <v>#VALUE!</v>
      </c>
      <c r="M1284" s="107" t="e">
        <f t="shared" si="85"/>
        <v>#VALUE!</v>
      </c>
      <c r="N1284" s="142" t="e">
        <f t="shared" si="86"/>
        <v>#VALUE!</v>
      </c>
      <c r="O1284" s="142" t="e">
        <f t="shared" si="87"/>
        <v>#N/A</v>
      </c>
      <c r="P1284" s="24" t="str">
        <f>IFERROR(VLOOKUP(O1284,HOSPITAIS_COM_DIVIDAS!A:E,5,FALSE),"")</f>
        <v/>
      </c>
    </row>
    <row r="1285" spans="1:16" x14ac:dyDescent="0.25">
      <c r="A1285" s="52" t="e">
        <f>Tabela410[[#This Row],[Status da Proposta]]</f>
        <v>#VALUE!</v>
      </c>
      <c r="B1285" s="143">
        <f>MODALIDADE_1!A1285</f>
        <v>0</v>
      </c>
      <c r="C1285" s="142" t="e">
        <f>VLOOKUP(B1285,MODALIDADE_1!A:B,2,FALSE)</f>
        <v>#N/A</v>
      </c>
      <c r="D1285" s="142"/>
      <c r="E1285" s="94" t="e">
        <f>VLOOKUP(B1285,MODALIDADE_1!A:E,5,FALSE)</f>
        <v>#N/A</v>
      </c>
      <c r="F1285" s="95" t="e">
        <f>VLOOKUP(B1285,MODALIDADE_1!A:C,3,FALSE)</f>
        <v>#N/A</v>
      </c>
      <c r="G1285" s="142" t="e">
        <f>VLOOKUP(B1285,MODALIDADE_1!A:G,4,FALSE)</f>
        <v>#N/A</v>
      </c>
      <c r="H1285" s="142" t="e">
        <f>VLOOKUP(B1285,MODALIDADE_1!A:G,6,FALSE)</f>
        <v>#N/A</v>
      </c>
      <c r="I1285" s="142" t="e">
        <f>VLOOKUP(B1285,MODALIDADE_1!A:G,7,FALSE)</f>
        <v>#N/A</v>
      </c>
      <c r="J1285" s="106" t="e">
        <f>VLOOKUP(Tabela410[[#This Row],[Proposta de Referência]],SIMP_M1!A:K,9,FALSE)</f>
        <v>#VALUE!</v>
      </c>
      <c r="K1285" s="106" t="e">
        <f>VLOOKUP(Tabela410[[#This Row],[Proposta de Referência]],SIMP_M1!A:K,8,FALSE)</f>
        <v>#VALUE!</v>
      </c>
      <c r="L1285" s="107" t="e">
        <f t="shared" si="84"/>
        <v>#VALUE!</v>
      </c>
      <c r="M1285" s="107" t="e">
        <f t="shared" si="85"/>
        <v>#VALUE!</v>
      </c>
      <c r="N1285" s="142" t="e">
        <f t="shared" si="86"/>
        <v>#VALUE!</v>
      </c>
      <c r="O1285" s="142" t="e">
        <f t="shared" si="87"/>
        <v>#N/A</v>
      </c>
      <c r="P1285" s="24" t="str">
        <f>IFERROR(VLOOKUP(O1285,HOSPITAIS_COM_DIVIDAS!A:E,5,FALSE),"")</f>
        <v/>
      </c>
    </row>
    <row r="1286" spans="1:16" x14ac:dyDescent="0.25">
      <c r="A1286" s="52" t="e">
        <f>Tabela410[[#This Row],[Status da Proposta]]</f>
        <v>#VALUE!</v>
      </c>
      <c r="B1286" s="143">
        <f>MODALIDADE_1!A1286</f>
        <v>0</v>
      </c>
      <c r="C1286" s="142" t="e">
        <f>VLOOKUP(B1286,MODALIDADE_1!A:B,2,FALSE)</f>
        <v>#N/A</v>
      </c>
      <c r="D1286" s="142"/>
      <c r="E1286" s="94" t="e">
        <f>VLOOKUP(B1286,MODALIDADE_1!A:E,5,FALSE)</f>
        <v>#N/A</v>
      </c>
      <c r="F1286" s="95" t="e">
        <f>VLOOKUP(B1286,MODALIDADE_1!A:C,3,FALSE)</f>
        <v>#N/A</v>
      </c>
      <c r="G1286" s="142" t="e">
        <f>VLOOKUP(B1286,MODALIDADE_1!A:G,4,FALSE)</f>
        <v>#N/A</v>
      </c>
      <c r="H1286" s="142" t="e">
        <f>VLOOKUP(B1286,MODALIDADE_1!A:G,6,FALSE)</f>
        <v>#N/A</v>
      </c>
      <c r="I1286" s="142" t="e">
        <f>VLOOKUP(B1286,MODALIDADE_1!A:G,7,FALSE)</f>
        <v>#N/A</v>
      </c>
      <c r="J1286" s="106" t="e">
        <f>VLOOKUP(Tabela410[[#This Row],[Proposta de Referência]],SIMP_M1!A:K,9,FALSE)</f>
        <v>#VALUE!</v>
      </c>
      <c r="K1286" s="106" t="e">
        <f>VLOOKUP(Tabela410[[#This Row],[Proposta de Referência]],SIMP_M1!A:K,8,FALSE)</f>
        <v>#VALUE!</v>
      </c>
      <c r="L1286" s="107" t="e">
        <f t="shared" si="84"/>
        <v>#VALUE!</v>
      </c>
      <c r="M1286" s="107" t="e">
        <f t="shared" si="85"/>
        <v>#VALUE!</v>
      </c>
      <c r="N1286" s="142" t="e">
        <f t="shared" si="86"/>
        <v>#VALUE!</v>
      </c>
      <c r="O1286" s="142" t="e">
        <f t="shared" si="87"/>
        <v>#N/A</v>
      </c>
      <c r="P1286" s="24" t="str">
        <f>IFERROR(VLOOKUP(O1286,HOSPITAIS_COM_DIVIDAS!A:E,5,FALSE),"")</f>
        <v/>
      </c>
    </row>
    <row r="1287" spans="1:16" x14ac:dyDescent="0.25">
      <c r="A1287" s="52" t="e">
        <f>Tabela410[[#This Row],[Status da Proposta]]</f>
        <v>#VALUE!</v>
      </c>
      <c r="B1287" s="143">
        <f>MODALIDADE_1!A1287</f>
        <v>0</v>
      </c>
      <c r="C1287" s="142" t="e">
        <f>VLOOKUP(B1287,MODALIDADE_1!A:B,2,FALSE)</f>
        <v>#N/A</v>
      </c>
      <c r="D1287" s="142"/>
      <c r="E1287" s="94" t="e">
        <f>VLOOKUP(B1287,MODALIDADE_1!A:E,5,FALSE)</f>
        <v>#N/A</v>
      </c>
      <c r="F1287" s="95" t="e">
        <f>VLOOKUP(B1287,MODALIDADE_1!A:C,3,FALSE)</f>
        <v>#N/A</v>
      </c>
      <c r="G1287" s="142" t="e">
        <f>VLOOKUP(B1287,MODALIDADE_1!A:G,4,FALSE)</f>
        <v>#N/A</v>
      </c>
      <c r="H1287" s="142" t="e">
        <f>VLOOKUP(B1287,MODALIDADE_1!A:G,6,FALSE)</f>
        <v>#N/A</v>
      </c>
      <c r="I1287" s="142" t="e">
        <f>VLOOKUP(B1287,MODALIDADE_1!A:G,7,FALSE)</f>
        <v>#N/A</v>
      </c>
      <c r="J1287" s="106" t="e">
        <f>VLOOKUP(Tabela410[[#This Row],[Proposta de Referência]],SIMP_M1!A:K,9,FALSE)</f>
        <v>#VALUE!</v>
      </c>
      <c r="K1287" s="106" t="e">
        <f>VLOOKUP(Tabela410[[#This Row],[Proposta de Referência]],SIMP_M1!A:K,8,FALSE)</f>
        <v>#VALUE!</v>
      </c>
      <c r="L1287" s="107" t="e">
        <f t="shared" si="84"/>
        <v>#VALUE!</v>
      </c>
      <c r="M1287" s="107" t="e">
        <f t="shared" si="85"/>
        <v>#VALUE!</v>
      </c>
      <c r="N1287" s="142" t="e">
        <f t="shared" si="86"/>
        <v>#VALUE!</v>
      </c>
      <c r="O1287" s="142" t="e">
        <f t="shared" si="87"/>
        <v>#N/A</v>
      </c>
      <c r="P1287" s="24" t="str">
        <f>IFERROR(VLOOKUP(O1287,HOSPITAIS_COM_DIVIDAS!A:E,5,FALSE),"")</f>
        <v/>
      </c>
    </row>
    <row r="1288" spans="1:16" x14ac:dyDescent="0.25">
      <c r="A1288" s="52" t="e">
        <f>Tabela410[[#This Row],[Status da Proposta]]</f>
        <v>#VALUE!</v>
      </c>
      <c r="B1288" s="143">
        <f>MODALIDADE_1!A1288</f>
        <v>0</v>
      </c>
      <c r="C1288" s="142" t="e">
        <f>VLOOKUP(B1288,MODALIDADE_1!A:B,2,FALSE)</f>
        <v>#N/A</v>
      </c>
      <c r="D1288" s="142"/>
      <c r="E1288" s="94" t="e">
        <f>VLOOKUP(B1288,MODALIDADE_1!A:E,5,FALSE)</f>
        <v>#N/A</v>
      </c>
      <c r="F1288" s="95" t="e">
        <f>VLOOKUP(B1288,MODALIDADE_1!A:C,3,FALSE)</f>
        <v>#N/A</v>
      </c>
      <c r="G1288" s="142" t="e">
        <f>VLOOKUP(B1288,MODALIDADE_1!A:G,4,FALSE)</f>
        <v>#N/A</v>
      </c>
      <c r="H1288" s="142" t="e">
        <f>VLOOKUP(B1288,MODALIDADE_1!A:G,6,FALSE)</f>
        <v>#N/A</v>
      </c>
      <c r="I1288" s="142" t="e">
        <f>VLOOKUP(B1288,MODALIDADE_1!A:G,7,FALSE)</f>
        <v>#N/A</v>
      </c>
      <c r="J1288" s="106" t="e">
        <f>VLOOKUP(Tabela410[[#This Row],[Proposta de Referência]],SIMP_M1!A:K,9,FALSE)</f>
        <v>#VALUE!</v>
      </c>
      <c r="K1288" s="106" t="e">
        <f>VLOOKUP(Tabela410[[#This Row],[Proposta de Referência]],SIMP_M1!A:K,8,FALSE)</f>
        <v>#VALUE!</v>
      </c>
      <c r="L1288" s="107" t="e">
        <f t="shared" si="84"/>
        <v>#VALUE!</v>
      </c>
      <c r="M1288" s="107" t="e">
        <f t="shared" si="85"/>
        <v>#VALUE!</v>
      </c>
      <c r="N1288" s="142" t="e">
        <f t="shared" si="86"/>
        <v>#VALUE!</v>
      </c>
      <c r="O1288" s="142" t="e">
        <f t="shared" si="87"/>
        <v>#N/A</v>
      </c>
      <c r="P1288" s="24" t="str">
        <f>IFERROR(VLOOKUP(O1288,HOSPITAIS_COM_DIVIDAS!A:E,5,FALSE),"")</f>
        <v/>
      </c>
    </row>
    <row r="1289" spans="1:16" x14ac:dyDescent="0.25">
      <c r="A1289" s="52" t="e">
        <f>Tabela410[[#This Row],[Status da Proposta]]</f>
        <v>#VALUE!</v>
      </c>
      <c r="B1289" s="143">
        <f>MODALIDADE_1!A1289</f>
        <v>0</v>
      </c>
      <c r="C1289" s="142" t="e">
        <f>VLOOKUP(B1289,MODALIDADE_1!A:B,2,FALSE)</f>
        <v>#N/A</v>
      </c>
      <c r="D1289" s="142"/>
      <c r="E1289" s="94" t="e">
        <f>VLOOKUP(B1289,MODALIDADE_1!A:E,5,FALSE)</f>
        <v>#N/A</v>
      </c>
      <c r="F1289" s="95" t="e">
        <f>VLOOKUP(B1289,MODALIDADE_1!A:C,3,FALSE)</f>
        <v>#N/A</v>
      </c>
      <c r="G1289" s="142" t="e">
        <f>VLOOKUP(B1289,MODALIDADE_1!A:G,4,FALSE)</f>
        <v>#N/A</v>
      </c>
      <c r="H1289" s="142" t="e">
        <f>VLOOKUP(B1289,MODALIDADE_1!A:G,6,FALSE)</f>
        <v>#N/A</v>
      </c>
      <c r="I1289" s="142" t="e">
        <f>VLOOKUP(B1289,MODALIDADE_1!A:G,7,FALSE)</f>
        <v>#N/A</v>
      </c>
      <c r="J1289" s="106" t="e">
        <f>VLOOKUP(Tabela410[[#This Row],[Proposta de Referência]],SIMP_M1!A:K,9,FALSE)</f>
        <v>#VALUE!</v>
      </c>
      <c r="K1289" s="106" t="e">
        <f>VLOOKUP(Tabela410[[#This Row],[Proposta de Referência]],SIMP_M1!A:K,8,FALSE)</f>
        <v>#VALUE!</v>
      </c>
      <c r="L1289" s="107" t="e">
        <f t="shared" si="84"/>
        <v>#VALUE!</v>
      </c>
      <c r="M1289" s="107" t="e">
        <f t="shared" si="85"/>
        <v>#VALUE!</v>
      </c>
      <c r="N1289" s="142" t="e">
        <f t="shared" si="86"/>
        <v>#VALUE!</v>
      </c>
      <c r="O1289" s="142" t="e">
        <f t="shared" si="87"/>
        <v>#N/A</v>
      </c>
      <c r="P1289" s="24" t="str">
        <f>IFERROR(VLOOKUP(O1289,HOSPITAIS_COM_DIVIDAS!A:E,5,FALSE),"")</f>
        <v/>
      </c>
    </row>
    <row r="1290" spans="1:16" x14ac:dyDescent="0.25">
      <c r="A1290" s="52" t="e">
        <f>Tabela410[[#This Row],[Status da Proposta]]</f>
        <v>#VALUE!</v>
      </c>
      <c r="B1290" s="143">
        <f>MODALIDADE_1!A1290</f>
        <v>0</v>
      </c>
      <c r="C1290" s="142" t="e">
        <f>VLOOKUP(B1290,MODALIDADE_1!A:B,2,FALSE)</f>
        <v>#N/A</v>
      </c>
      <c r="D1290" s="142"/>
      <c r="E1290" s="94" t="e">
        <f>VLOOKUP(B1290,MODALIDADE_1!A:E,5,FALSE)</f>
        <v>#N/A</v>
      </c>
      <c r="F1290" s="95" t="e">
        <f>VLOOKUP(B1290,MODALIDADE_1!A:C,3,FALSE)</f>
        <v>#N/A</v>
      </c>
      <c r="G1290" s="142" t="e">
        <f>VLOOKUP(B1290,MODALIDADE_1!A:G,4,FALSE)</f>
        <v>#N/A</v>
      </c>
      <c r="H1290" s="142" t="e">
        <f>VLOOKUP(B1290,MODALIDADE_1!A:G,6,FALSE)</f>
        <v>#N/A</v>
      </c>
      <c r="I1290" s="142" t="e">
        <f>VLOOKUP(B1290,MODALIDADE_1!A:G,7,FALSE)</f>
        <v>#N/A</v>
      </c>
      <c r="J1290" s="106" t="e">
        <f>VLOOKUP(Tabela410[[#This Row],[Proposta de Referência]],SIMP_M1!A:K,9,FALSE)</f>
        <v>#VALUE!</v>
      </c>
      <c r="K1290" s="106" t="e">
        <f>VLOOKUP(Tabela410[[#This Row],[Proposta de Referência]],SIMP_M1!A:K,8,FALSE)</f>
        <v>#VALUE!</v>
      </c>
      <c r="L1290" s="107" t="e">
        <f t="shared" si="84"/>
        <v>#VALUE!</v>
      </c>
      <c r="M1290" s="107" t="e">
        <f t="shared" si="85"/>
        <v>#VALUE!</v>
      </c>
      <c r="N1290" s="142" t="e">
        <f t="shared" si="86"/>
        <v>#VALUE!</v>
      </c>
      <c r="O1290" s="142" t="e">
        <f t="shared" si="87"/>
        <v>#N/A</v>
      </c>
      <c r="P1290" s="24" t="str">
        <f>IFERROR(VLOOKUP(O1290,HOSPITAIS_COM_DIVIDAS!A:E,5,FALSE),"")</f>
        <v/>
      </c>
    </row>
    <row r="1291" spans="1:16" x14ac:dyDescent="0.25">
      <c r="A1291" s="52" t="e">
        <f>Tabela410[[#This Row],[Status da Proposta]]</f>
        <v>#VALUE!</v>
      </c>
      <c r="B1291" s="143">
        <f>MODALIDADE_1!A1291</f>
        <v>0</v>
      </c>
      <c r="C1291" s="142" t="e">
        <f>VLOOKUP(B1291,MODALIDADE_1!A:B,2,FALSE)</f>
        <v>#N/A</v>
      </c>
      <c r="D1291" s="142"/>
      <c r="E1291" s="94" t="e">
        <f>VLOOKUP(B1291,MODALIDADE_1!A:E,5,FALSE)</f>
        <v>#N/A</v>
      </c>
      <c r="F1291" s="95" t="e">
        <f>VLOOKUP(B1291,MODALIDADE_1!A:C,3,FALSE)</f>
        <v>#N/A</v>
      </c>
      <c r="G1291" s="142" t="e">
        <f>VLOOKUP(B1291,MODALIDADE_1!A:G,4,FALSE)</f>
        <v>#N/A</v>
      </c>
      <c r="H1291" s="142" t="e">
        <f>VLOOKUP(B1291,MODALIDADE_1!A:G,6,FALSE)</f>
        <v>#N/A</v>
      </c>
      <c r="I1291" s="142" t="e">
        <f>VLOOKUP(B1291,MODALIDADE_1!A:G,7,FALSE)</f>
        <v>#N/A</v>
      </c>
      <c r="J1291" s="106" t="e">
        <f>VLOOKUP(Tabela410[[#This Row],[Proposta de Referência]],SIMP_M1!A:K,9,FALSE)</f>
        <v>#VALUE!</v>
      </c>
      <c r="K1291" s="106" t="e">
        <f>VLOOKUP(Tabela410[[#This Row],[Proposta de Referência]],SIMP_M1!A:K,8,FALSE)</f>
        <v>#VALUE!</v>
      </c>
      <c r="L1291" s="107" t="e">
        <f t="shared" si="84"/>
        <v>#VALUE!</v>
      </c>
      <c r="M1291" s="107" t="e">
        <f t="shared" si="85"/>
        <v>#VALUE!</v>
      </c>
      <c r="N1291" s="142" t="e">
        <f t="shared" si="86"/>
        <v>#VALUE!</v>
      </c>
      <c r="O1291" s="142" t="e">
        <f t="shared" si="87"/>
        <v>#N/A</v>
      </c>
      <c r="P1291" s="24" t="str">
        <f>IFERROR(VLOOKUP(O1291,HOSPITAIS_COM_DIVIDAS!A:E,5,FALSE),"")</f>
        <v/>
      </c>
    </row>
    <row r="1292" spans="1:16" x14ac:dyDescent="0.25">
      <c r="A1292" s="52" t="e">
        <f>Tabela410[[#This Row],[Status da Proposta]]</f>
        <v>#VALUE!</v>
      </c>
      <c r="B1292" s="143">
        <f>MODALIDADE_1!A1292</f>
        <v>0</v>
      </c>
      <c r="C1292" s="142" t="e">
        <f>VLOOKUP(B1292,MODALIDADE_1!A:B,2,FALSE)</f>
        <v>#N/A</v>
      </c>
      <c r="D1292" s="142"/>
      <c r="E1292" s="94" t="e">
        <f>VLOOKUP(B1292,MODALIDADE_1!A:E,5,FALSE)</f>
        <v>#N/A</v>
      </c>
      <c r="F1292" s="95" t="e">
        <f>VLOOKUP(B1292,MODALIDADE_1!A:C,3,FALSE)</f>
        <v>#N/A</v>
      </c>
      <c r="G1292" s="142" t="e">
        <f>VLOOKUP(B1292,MODALIDADE_1!A:G,4,FALSE)</f>
        <v>#N/A</v>
      </c>
      <c r="H1292" s="142" t="e">
        <f>VLOOKUP(B1292,MODALIDADE_1!A:G,6,FALSE)</f>
        <v>#N/A</v>
      </c>
      <c r="I1292" s="142" t="e">
        <f>VLOOKUP(B1292,MODALIDADE_1!A:G,7,FALSE)</f>
        <v>#N/A</v>
      </c>
      <c r="J1292" s="106" t="e">
        <f>VLOOKUP(Tabela410[[#This Row],[Proposta de Referência]],SIMP_M1!A:K,9,FALSE)</f>
        <v>#VALUE!</v>
      </c>
      <c r="K1292" s="106" t="e">
        <f>VLOOKUP(Tabela410[[#This Row],[Proposta de Referência]],SIMP_M1!A:K,8,FALSE)</f>
        <v>#VALUE!</v>
      </c>
      <c r="L1292" s="107" t="e">
        <f t="shared" si="84"/>
        <v>#VALUE!</v>
      </c>
      <c r="M1292" s="107" t="e">
        <f t="shared" si="85"/>
        <v>#VALUE!</v>
      </c>
      <c r="N1292" s="142" t="e">
        <f t="shared" si="86"/>
        <v>#VALUE!</v>
      </c>
      <c r="O1292" s="142" t="e">
        <f t="shared" si="87"/>
        <v>#N/A</v>
      </c>
      <c r="P1292" s="24" t="str">
        <f>IFERROR(VLOOKUP(O1292,HOSPITAIS_COM_DIVIDAS!A:E,5,FALSE),"")</f>
        <v/>
      </c>
    </row>
    <row r="1293" spans="1:16" x14ac:dyDescent="0.25">
      <c r="A1293" s="52" t="e">
        <f>Tabela410[[#This Row],[Status da Proposta]]</f>
        <v>#VALUE!</v>
      </c>
      <c r="B1293" s="143">
        <f>MODALIDADE_1!A1293</f>
        <v>0</v>
      </c>
      <c r="C1293" s="142" t="e">
        <f>VLOOKUP(B1293,MODALIDADE_1!A:B,2,FALSE)</f>
        <v>#N/A</v>
      </c>
      <c r="D1293" s="142"/>
      <c r="E1293" s="94" t="e">
        <f>VLOOKUP(B1293,MODALIDADE_1!A:E,5,FALSE)</f>
        <v>#N/A</v>
      </c>
      <c r="F1293" s="95" t="e">
        <f>VLOOKUP(B1293,MODALIDADE_1!A:C,3,FALSE)</f>
        <v>#N/A</v>
      </c>
      <c r="G1293" s="142" t="e">
        <f>VLOOKUP(B1293,MODALIDADE_1!A:G,4,FALSE)</f>
        <v>#N/A</v>
      </c>
      <c r="H1293" s="142" t="e">
        <f>VLOOKUP(B1293,MODALIDADE_1!A:G,6,FALSE)</f>
        <v>#N/A</v>
      </c>
      <c r="I1293" s="142" t="e">
        <f>VLOOKUP(B1293,MODALIDADE_1!A:G,7,FALSE)</f>
        <v>#N/A</v>
      </c>
      <c r="J1293" s="106" t="e">
        <f>VLOOKUP(Tabela410[[#This Row],[Proposta de Referência]],SIMP_M1!A:K,9,FALSE)</f>
        <v>#VALUE!</v>
      </c>
      <c r="K1293" s="106" t="e">
        <f>VLOOKUP(Tabela410[[#This Row],[Proposta de Referência]],SIMP_M1!A:K,8,FALSE)</f>
        <v>#VALUE!</v>
      </c>
      <c r="L1293" s="107" t="e">
        <f t="shared" si="84"/>
        <v>#VALUE!</v>
      </c>
      <c r="M1293" s="107" t="e">
        <f t="shared" si="85"/>
        <v>#VALUE!</v>
      </c>
      <c r="N1293" s="142" t="e">
        <f t="shared" si="86"/>
        <v>#VALUE!</v>
      </c>
      <c r="O1293" s="142" t="e">
        <f t="shared" si="87"/>
        <v>#N/A</v>
      </c>
      <c r="P1293" s="24" t="str">
        <f>IFERROR(VLOOKUP(O1293,HOSPITAIS_COM_DIVIDAS!A:E,5,FALSE),"")</f>
        <v/>
      </c>
    </row>
    <row r="1294" spans="1:16" x14ac:dyDescent="0.25">
      <c r="A1294" s="52" t="e">
        <f>Tabela410[[#This Row],[Status da Proposta]]</f>
        <v>#VALUE!</v>
      </c>
      <c r="B1294" s="143">
        <f>MODALIDADE_1!A1294</f>
        <v>0</v>
      </c>
      <c r="C1294" s="142" t="e">
        <f>VLOOKUP(B1294,MODALIDADE_1!A:B,2,FALSE)</f>
        <v>#N/A</v>
      </c>
      <c r="D1294" s="142"/>
      <c r="E1294" s="94" t="e">
        <f>VLOOKUP(B1294,MODALIDADE_1!A:E,5,FALSE)</f>
        <v>#N/A</v>
      </c>
      <c r="F1294" s="95" t="e">
        <f>VLOOKUP(B1294,MODALIDADE_1!A:C,3,FALSE)</f>
        <v>#N/A</v>
      </c>
      <c r="G1294" s="142" t="e">
        <f>VLOOKUP(B1294,MODALIDADE_1!A:G,4,FALSE)</f>
        <v>#N/A</v>
      </c>
      <c r="H1294" s="142" t="e">
        <f>VLOOKUP(B1294,MODALIDADE_1!A:G,6,FALSE)</f>
        <v>#N/A</v>
      </c>
      <c r="I1294" s="142" t="e">
        <f>VLOOKUP(B1294,MODALIDADE_1!A:G,7,FALSE)</f>
        <v>#N/A</v>
      </c>
      <c r="J1294" s="106" t="e">
        <f>VLOOKUP(Tabela410[[#This Row],[Proposta de Referência]],SIMP_M1!A:K,9,FALSE)</f>
        <v>#VALUE!</v>
      </c>
      <c r="K1294" s="106" t="e">
        <f>VLOOKUP(Tabela410[[#This Row],[Proposta de Referência]],SIMP_M1!A:K,8,FALSE)</f>
        <v>#VALUE!</v>
      </c>
      <c r="L1294" s="107" t="e">
        <f t="shared" si="84"/>
        <v>#VALUE!</v>
      </c>
      <c r="M1294" s="107" t="e">
        <f t="shared" si="85"/>
        <v>#VALUE!</v>
      </c>
      <c r="N1294" s="142" t="e">
        <f t="shared" si="86"/>
        <v>#VALUE!</v>
      </c>
      <c r="O1294" s="142" t="e">
        <f t="shared" si="87"/>
        <v>#N/A</v>
      </c>
      <c r="P1294" s="24" t="str">
        <f>IFERROR(VLOOKUP(O1294,HOSPITAIS_COM_DIVIDAS!A:E,5,FALSE),"")</f>
        <v/>
      </c>
    </row>
    <row r="1295" spans="1:16" x14ac:dyDescent="0.25">
      <c r="A1295" s="52" t="e">
        <f>Tabela410[[#This Row],[Status da Proposta]]</f>
        <v>#VALUE!</v>
      </c>
      <c r="B1295" s="143">
        <f>MODALIDADE_1!A1295</f>
        <v>0</v>
      </c>
      <c r="C1295" s="142" t="e">
        <f>VLOOKUP(B1295,MODALIDADE_1!A:B,2,FALSE)</f>
        <v>#N/A</v>
      </c>
      <c r="D1295" s="142"/>
      <c r="E1295" s="94" t="e">
        <f>VLOOKUP(B1295,MODALIDADE_1!A:E,5,FALSE)</f>
        <v>#N/A</v>
      </c>
      <c r="F1295" s="95" t="e">
        <f>VLOOKUP(B1295,MODALIDADE_1!A:C,3,FALSE)</f>
        <v>#N/A</v>
      </c>
      <c r="G1295" s="142" t="e">
        <f>VLOOKUP(B1295,MODALIDADE_1!A:G,4,FALSE)</f>
        <v>#N/A</v>
      </c>
      <c r="H1295" s="142" t="e">
        <f>VLOOKUP(B1295,MODALIDADE_1!A:G,6,FALSE)</f>
        <v>#N/A</v>
      </c>
      <c r="I1295" s="142" t="e">
        <f>VLOOKUP(B1295,MODALIDADE_1!A:G,7,FALSE)</f>
        <v>#N/A</v>
      </c>
      <c r="J1295" s="106" t="e">
        <f>VLOOKUP(Tabela410[[#This Row],[Proposta de Referência]],SIMP_M1!A:K,9,FALSE)</f>
        <v>#VALUE!</v>
      </c>
      <c r="K1295" s="106" t="e">
        <f>VLOOKUP(Tabela410[[#This Row],[Proposta de Referência]],SIMP_M1!A:K,8,FALSE)</f>
        <v>#VALUE!</v>
      </c>
      <c r="L1295" s="107" t="e">
        <f t="shared" si="84"/>
        <v>#VALUE!</v>
      </c>
      <c r="M1295" s="107" t="e">
        <f t="shared" si="85"/>
        <v>#VALUE!</v>
      </c>
      <c r="N1295" s="142" t="e">
        <f t="shared" si="86"/>
        <v>#VALUE!</v>
      </c>
      <c r="O1295" s="142" t="e">
        <f t="shared" si="87"/>
        <v>#N/A</v>
      </c>
      <c r="P1295" s="24" t="str">
        <f>IFERROR(VLOOKUP(O1295,HOSPITAIS_COM_DIVIDAS!A:E,5,FALSE),"")</f>
        <v/>
      </c>
    </row>
    <row r="1296" spans="1:16" x14ac:dyDescent="0.25">
      <c r="A1296" s="52" t="e">
        <f>Tabela410[[#This Row],[Status da Proposta]]</f>
        <v>#VALUE!</v>
      </c>
      <c r="B1296" s="143">
        <f>MODALIDADE_1!A1296</f>
        <v>0</v>
      </c>
      <c r="C1296" s="142" t="e">
        <f>VLOOKUP(B1296,MODALIDADE_1!A:B,2,FALSE)</f>
        <v>#N/A</v>
      </c>
      <c r="D1296" s="142"/>
      <c r="E1296" s="94" t="e">
        <f>VLOOKUP(B1296,MODALIDADE_1!A:E,5,FALSE)</f>
        <v>#N/A</v>
      </c>
      <c r="F1296" s="95" t="e">
        <f>VLOOKUP(B1296,MODALIDADE_1!A:C,3,FALSE)</f>
        <v>#N/A</v>
      </c>
      <c r="G1296" s="142" t="e">
        <f>VLOOKUP(B1296,MODALIDADE_1!A:G,4,FALSE)</f>
        <v>#N/A</v>
      </c>
      <c r="H1296" s="142" t="e">
        <f>VLOOKUP(B1296,MODALIDADE_1!A:G,6,FALSE)</f>
        <v>#N/A</v>
      </c>
      <c r="I1296" s="142" t="e">
        <f>VLOOKUP(B1296,MODALIDADE_1!A:G,7,FALSE)</f>
        <v>#N/A</v>
      </c>
      <c r="J1296" s="106" t="e">
        <f>VLOOKUP(Tabela410[[#This Row],[Proposta de Referência]],SIMP_M1!A:K,9,FALSE)</f>
        <v>#VALUE!</v>
      </c>
      <c r="K1296" s="106" t="e">
        <f>VLOOKUP(Tabela410[[#This Row],[Proposta de Referência]],SIMP_M1!A:K,8,FALSE)</f>
        <v>#VALUE!</v>
      </c>
      <c r="L1296" s="107" t="e">
        <f t="shared" si="84"/>
        <v>#VALUE!</v>
      </c>
      <c r="M1296" s="107" t="e">
        <f t="shared" si="85"/>
        <v>#VALUE!</v>
      </c>
      <c r="N1296" s="142" t="e">
        <f t="shared" si="86"/>
        <v>#VALUE!</v>
      </c>
      <c r="O1296" s="142" t="e">
        <f t="shared" si="87"/>
        <v>#N/A</v>
      </c>
      <c r="P1296" s="24" t="str">
        <f>IFERROR(VLOOKUP(O1296,HOSPITAIS_COM_DIVIDAS!A:E,5,FALSE),"")</f>
        <v/>
      </c>
    </row>
    <row r="1297" spans="1:16" x14ac:dyDescent="0.25">
      <c r="A1297" s="52" t="e">
        <f>Tabela410[[#This Row],[Status da Proposta]]</f>
        <v>#VALUE!</v>
      </c>
      <c r="B1297" s="143">
        <f>MODALIDADE_1!A1297</f>
        <v>0</v>
      </c>
      <c r="C1297" s="142" t="e">
        <f>VLOOKUP(B1297,MODALIDADE_1!A:B,2,FALSE)</f>
        <v>#N/A</v>
      </c>
      <c r="D1297" s="142"/>
      <c r="E1297" s="94" t="e">
        <f>VLOOKUP(B1297,MODALIDADE_1!A:E,5,FALSE)</f>
        <v>#N/A</v>
      </c>
      <c r="F1297" s="95" t="e">
        <f>VLOOKUP(B1297,MODALIDADE_1!A:C,3,FALSE)</f>
        <v>#N/A</v>
      </c>
      <c r="G1297" s="142" t="e">
        <f>VLOOKUP(B1297,MODALIDADE_1!A:G,4,FALSE)</f>
        <v>#N/A</v>
      </c>
      <c r="H1297" s="142" t="e">
        <f>VLOOKUP(B1297,MODALIDADE_1!A:G,6,FALSE)</f>
        <v>#N/A</v>
      </c>
      <c r="I1297" s="142" t="e">
        <f>VLOOKUP(B1297,MODALIDADE_1!A:G,7,FALSE)</f>
        <v>#N/A</v>
      </c>
      <c r="J1297" s="106" t="e">
        <f>VLOOKUP(Tabela410[[#This Row],[Proposta de Referência]],SIMP_M1!A:K,9,FALSE)</f>
        <v>#VALUE!</v>
      </c>
      <c r="K1297" s="106" t="e">
        <f>VLOOKUP(Tabela410[[#This Row],[Proposta de Referência]],SIMP_M1!A:K,8,FALSE)</f>
        <v>#VALUE!</v>
      </c>
      <c r="L1297" s="107" t="e">
        <f t="shared" si="84"/>
        <v>#VALUE!</v>
      </c>
      <c r="M1297" s="107" t="e">
        <f t="shared" si="85"/>
        <v>#VALUE!</v>
      </c>
      <c r="N1297" s="142" t="e">
        <f t="shared" si="86"/>
        <v>#VALUE!</v>
      </c>
      <c r="O1297" s="142" t="e">
        <f t="shared" si="87"/>
        <v>#N/A</v>
      </c>
      <c r="P1297" s="24" t="str">
        <f>IFERROR(VLOOKUP(O1297,HOSPITAIS_COM_DIVIDAS!A:E,5,FALSE),"")</f>
        <v/>
      </c>
    </row>
    <row r="1298" spans="1:16" x14ac:dyDescent="0.25">
      <c r="A1298" s="52" t="e">
        <f>Tabela410[[#This Row],[Status da Proposta]]</f>
        <v>#VALUE!</v>
      </c>
      <c r="B1298" s="143">
        <f>MODALIDADE_1!A1298</f>
        <v>0</v>
      </c>
      <c r="C1298" s="142" t="e">
        <f>VLOOKUP(B1298,MODALIDADE_1!A:B,2,FALSE)</f>
        <v>#N/A</v>
      </c>
      <c r="D1298" s="142"/>
      <c r="E1298" s="94" t="e">
        <f>VLOOKUP(B1298,MODALIDADE_1!A:E,5,FALSE)</f>
        <v>#N/A</v>
      </c>
      <c r="F1298" s="95" t="e">
        <f>VLOOKUP(B1298,MODALIDADE_1!A:C,3,FALSE)</f>
        <v>#N/A</v>
      </c>
      <c r="G1298" s="142" t="e">
        <f>VLOOKUP(B1298,MODALIDADE_1!A:G,4,FALSE)</f>
        <v>#N/A</v>
      </c>
      <c r="H1298" s="142" t="e">
        <f>VLOOKUP(B1298,MODALIDADE_1!A:G,6,FALSE)</f>
        <v>#N/A</v>
      </c>
      <c r="I1298" s="142" t="e">
        <f>VLOOKUP(B1298,MODALIDADE_1!A:G,7,FALSE)</f>
        <v>#N/A</v>
      </c>
      <c r="J1298" s="106" t="e">
        <f>VLOOKUP(Tabela410[[#This Row],[Proposta de Referência]],SIMP_M1!A:K,9,FALSE)</f>
        <v>#VALUE!</v>
      </c>
      <c r="K1298" s="106" t="e">
        <f>VLOOKUP(Tabela410[[#This Row],[Proposta de Referência]],SIMP_M1!A:K,8,FALSE)</f>
        <v>#VALUE!</v>
      </c>
      <c r="L1298" s="107" t="e">
        <f t="shared" si="84"/>
        <v>#VALUE!</v>
      </c>
      <c r="M1298" s="107" t="e">
        <f t="shared" si="85"/>
        <v>#VALUE!</v>
      </c>
      <c r="N1298" s="142" t="e">
        <f t="shared" si="86"/>
        <v>#VALUE!</v>
      </c>
      <c r="O1298" s="142" t="e">
        <f t="shared" si="87"/>
        <v>#N/A</v>
      </c>
      <c r="P1298" s="24" t="str">
        <f>IFERROR(VLOOKUP(O1298,HOSPITAIS_COM_DIVIDAS!A:E,5,FALSE),"")</f>
        <v/>
      </c>
    </row>
    <row r="1299" spans="1:16" x14ac:dyDescent="0.25">
      <c r="A1299" s="52" t="e">
        <f>Tabela410[[#This Row],[Status da Proposta]]</f>
        <v>#VALUE!</v>
      </c>
      <c r="B1299" s="143">
        <f>MODALIDADE_1!A1299</f>
        <v>0</v>
      </c>
      <c r="C1299" s="142" t="e">
        <f>VLOOKUP(B1299,MODALIDADE_1!A:B,2,FALSE)</f>
        <v>#N/A</v>
      </c>
      <c r="D1299" s="142"/>
      <c r="E1299" s="94" t="e">
        <f>VLOOKUP(B1299,MODALIDADE_1!A:E,5,FALSE)</f>
        <v>#N/A</v>
      </c>
      <c r="F1299" s="95" t="e">
        <f>VLOOKUP(B1299,MODALIDADE_1!A:C,3,FALSE)</f>
        <v>#N/A</v>
      </c>
      <c r="G1299" s="142" t="e">
        <f>VLOOKUP(B1299,MODALIDADE_1!A:G,4,FALSE)</f>
        <v>#N/A</v>
      </c>
      <c r="H1299" s="142" t="e">
        <f>VLOOKUP(B1299,MODALIDADE_1!A:G,6,FALSE)</f>
        <v>#N/A</v>
      </c>
      <c r="I1299" s="142" t="e">
        <f>VLOOKUP(B1299,MODALIDADE_1!A:G,7,FALSE)</f>
        <v>#N/A</v>
      </c>
      <c r="J1299" s="106" t="e">
        <f>VLOOKUP(Tabela410[[#This Row],[Proposta de Referência]],SIMP_M1!A:K,9,FALSE)</f>
        <v>#VALUE!</v>
      </c>
      <c r="K1299" s="106" t="e">
        <f>VLOOKUP(Tabela410[[#This Row],[Proposta de Referência]],SIMP_M1!A:K,8,FALSE)</f>
        <v>#VALUE!</v>
      </c>
      <c r="L1299" s="107" t="e">
        <f t="shared" si="84"/>
        <v>#VALUE!</v>
      </c>
      <c r="M1299" s="107" t="e">
        <f t="shared" si="85"/>
        <v>#VALUE!</v>
      </c>
      <c r="N1299" s="142" t="e">
        <f t="shared" si="86"/>
        <v>#VALUE!</v>
      </c>
      <c r="O1299" s="142" t="e">
        <f t="shared" si="87"/>
        <v>#N/A</v>
      </c>
      <c r="P1299" s="24" t="str">
        <f>IFERROR(VLOOKUP(O1299,HOSPITAIS_COM_DIVIDAS!A:E,5,FALSE),"")</f>
        <v/>
      </c>
    </row>
    <row r="1300" spans="1:16" x14ac:dyDescent="0.25">
      <c r="A1300" s="52" t="e">
        <f>Tabela410[[#This Row],[Status da Proposta]]</f>
        <v>#VALUE!</v>
      </c>
      <c r="B1300" s="143">
        <f>MODALIDADE_1!A1300</f>
        <v>0</v>
      </c>
      <c r="C1300" s="142" t="e">
        <f>VLOOKUP(B1300,MODALIDADE_1!A:B,2,FALSE)</f>
        <v>#N/A</v>
      </c>
      <c r="D1300" s="142"/>
      <c r="E1300" s="94" t="e">
        <f>VLOOKUP(B1300,MODALIDADE_1!A:E,5,FALSE)</f>
        <v>#N/A</v>
      </c>
      <c r="F1300" s="95" t="e">
        <f>VLOOKUP(B1300,MODALIDADE_1!A:C,3,FALSE)</f>
        <v>#N/A</v>
      </c>
      <c r="G1300" s="142" t="e">
        <f>VLOOKUP(B1300,MODALIDADE_1!A:G,4,FALSE)</f>
        <v>#N/A</v>
      </c>
      <c r="H1300" s="142" t="e">
        <f>VLOOKUP(B1300,MODALIDADE_1!A:G,6,FALSE)</f>
        <v>#N/A</v>
      </c>
      <c r="I1300" s="142" t="e">
        <f>VLOOKUP(B1300,MODALIDADE_1!A:G,7,FALSE)</f>
        <v>#N/A</v>
      </c>
      <c r="J1300" s="106" t="e">
        <f>VLOOKUP(Tabela410[[#This Row],[Proposta de Referência]],SIMP_M1!A:K,9,FALSE)</f>
        <v>#VALUE!</v>
      </c>
      <c r="K1300" s="106" t="e">
        <f>VLOOKUP(Tabela410[[#This Row],[Proposta de Referência]],SIMP_M1!A:K,8,FALSE)</f>
        <v>#VALUE!</v>
      </c>
      <c r="L1300" s="107" t="e">
        <f t="shared" si="84"/>
        <v>#VALUE!</v>
      </c>
      <c r="M1300" s="107" t="e">
        <f t="shared" si="85"/>
        <v>#VALUE!</v>
      </c>
      <c r="N1300" s="142" t="e">
        <f t="shared" si="86"/>
        <v>#VALUE!</v>
      </c>
      <c r="O1300" s="142" t="e">
        <f t="shared" si="87"/>
        <v>#N/A</v>
      </c>
      <c r="P1300" s="24" t="str">
        <f>IFERROR(VLOOKUP(O1300,HOSPITAIS_COM_DIVIDAS!A:E,5,FALSE),"")</f>
        <v/>
      </c>
    </row>
    <row r="1301" spans="1:16" x14ac:dyDescent="0.25">
      <c r="A1301" s="52" t="e">
        <f>Tabela410[[#This Row],[Status da Proposta]]</f>
        <v>#VALUE!</v>
      </c>
      <c r="B1301" s="143">
        <f>MODALIDADE_1!A1301</f>
        <v>0</v>
      </c>
      <c r="C1301" s="142" t="e">
        <f>VLOOKUP(B1301,MODALIDADE_1!A:B,2,FALSE)</f>
        <v>#N/A</v>
      </c>
      <c r="D1301" s="142"/>
      <c r="E1301" s="94" t="e">
        <f>VLOOKUP(B1301,MODALIDADE_1!A:E,5,FALSE)</f>
        <v>#N/A</v>
      </c>
      <c r="F1301" s="95" t="e">
        <f>VLOOKUP(B1301,MODALIDADE_1!A:C,3,FALSE)</f>
        <v>#N/A</v>
      </c>
      <c r="G1301" s="142" t="e">
        <f>VLOOKUP(B1301,MODALIDADE_1!A:G,4,FALSE)</f>
        <v>#N/A</v>
      </c>
      <c r="H1301" s="142" t="e">
        <f>VLOOKUP(B1301,MODALIDADE_1!A:G,6,FALSE)</f>
        <v>#N/A</v>
      </c>
      <c r="I1301" s="142" t="e">
        <f>VLOOKUP(B1301,MODALIDADE_1!A:G,7,FALSE)</f>
        <v>#N/A</v>
      </c>
      <c r="J1301" s="106" t="e">
        <f>VLOOKUP(Tabela410[[#This Row],[Proposta de Referência]],SIMP_M1!A:K,9,FALSE)</f>
        <v>#VALUE!</v>
      </c>
      <c r="K1301" s="106" t="e">
        <f>VLOOKUP(Tabela410[[#This Row],[Proposta de Referência]],SIMP_M1!A:K,8,FALSE)</f>
        <v>#VALUE!</v>
      </c>
      <c r="L1301" s="107" t="e">
        <f t="shared" si="84"/>
        <v>#VALUE!</v>
      </c>
      <c r="M1301" s="107" t="e">
        <f t="shared" si="85"/>
        <v>#VALUE!</v>
      </c>
      <c r="N1301" s="142" t="e">
        <f t="shared" si="86"/>
        <v>#VALUE!</v>
      </c>
      <c r="O1301" s="142" t="e">
        <f t="shared" si="87"/>
        <v>#N/A</v>
      </c>
      <c r="P1301" s="24" t="str">
        <f>IFERROR(VLOOKUP(O1301,HOSPITAIS_COM_DIVIDAS!A:E,5,FALSE),"")</f>
        <v/>
      </c>
    </row>
    <row r="1302" spans="1:16" x14ac:dyDescent="0.25">
      <c r="A1302" s="52" t="e">
        <f>Tabela410[[#This Row],[Status da Proposta]]</f>
        <v>#VALUE!</v>
      </c>
      <c r="B1302" s="143">
        <f>MODALIDADE_1!A1302</f>
        <v>0</v>
      </c>
      <c r="C1302" s="142" t="e">
        <f>VLOOKUP(B1302,MODALIDADE_1!A:B,2,FALSE)</f>
        <v>#N/A</v>
      </c>
      <c r="D1302" s="142"/>
      <c r="E1302" s="94" t="e">
        <f>VLOOKUP(B1302,MODALIDADE_1!A:E,5,FALSE)</f>
        <v>#N/A</v>
      </c>
      <c r="F1302" s="95" t="e">
        <f>VLOOKUP(B1302,MODALIDADE_1!A:C,3,FALSE)</f>
        <v>#N/A</v>
      </c>
      <c r="G1302" s="142" t="e">
        <f>VLOOKUP(B1302,MODALIDADE_1!A:G,4,FALSE)</f>
        <v>#N/A</v>
      </c>
      <c r="H1302" s="142" t="e">
        <f>VLOOKUP(B1302,MODALIDADE_1!A:G,6,FALSE)</f>
        <v>#N/A</v>
      </c>
      <c r="I1302" s="142" t="e">
        <f>VLOOKUP(B1302,MODALIDADE_1!A:G,7,FALSE)</f>
        <v>#N/A</v>
      </c>
      <c r="J1302" s="106" t="e">
        <f>VLOOKUP(Tabela410[[#This Row],[Proposta de Referência]],SIMP_M1!A:K,9,FALSE)</f>
        <v>#VALUE!</v>
      </c>
      <c r="K1302" s="106" t="e">
        <f>VLOOKUP(Tabela410[[#This Row],[Proposta de Referência]],SIMP_M1!A:K,8,FALSE)</f>
        <v>#VALUE!</v>
      </c>
      <c r="L1302" s="107" t="e">
        <f t="shared" si="84"/>
        <v>#VALUE!</v>
      </c>
      <c r="M1302" s="107" t="e">
        <f t="shared" si="85"/>
        <v>#VALUE!</v>
      </c>
      <c r="N1302" s="142" t="e">
        <f t="shared" si="86"/>
        <v>#VALUE!</v>
      </c>
      <c r="O1302" s="142" t="e">
        <f t="shared" si="87"/>
        <v>#N/A</v>
      </c>
      <c r="P1302" s="24" t="str">
        <f>IFERROR(VLOOKUP(O1302,HOSPITAIS_COM_DIVIDAS!A:E,5,FALSE),"")</f>
        <v/>
      </c>
    </row>
    <row r="1303" spans="1:16" x14ac:dyDescent="0.25">
      <c r="A1303" s="52" t="e">
        <f>Tabela410[[#This Row],[Status da Proposta]]</f>
        <v>#VALUE!</v>
      </c>
      <c r="B1303" s="143">
        <f>MODALIDADE_1!A1303</f>
        <v>0</v>
      </c>
      <c r="C1303" s="142" t="e">
        <f>VLOOKUP(B1303,MODALIDADE_1!A:B,2,FALSE)</f>
        <v>#N/A</v>
      </c>
      <c r="D1303" s="142"/>
      <c r="E1303" s="94" t="e">
        <f>VLOOKUP(B1303,MODALIDADE_1!A:E,5,FALSE)</f>
        <v>#N/A</v>
      </c>
      <c r="F1303" s="95" t="e">
        <f>VLOOKUP(B1303,MODALIDADE_1!A:C,3,FALSE)</f>
        <v>#N/A</v>
      </c>
      <c r="G1303" s="142" t="e">
        <f>VLOOKUP(B1303,MODALIDADE_1!A:G,4,FALSE)</f>
        <v>#N/A</v>
      </c>
      <c r="H1303" s="142" t="e">
        <f>VLOOKUP(B1303,MODALIDADE_1!A:G,6,FALSE)</f>
        <v>#N/A</v>
      </c>
      <c r="I1303" s="142" t="e">
        <f>VLOOKUP(B1303,MODALIDADE_1!A:G,7,FALSE)</f>
        <v>#N/A</v>
      </c>
      <c r="J1303" s="106" t="e">
        <f>VLOOKUP(Tabela410[[#This Row],[Proposta de Referência]],SIMP_M1!A:K,9,FALSE)</f>
        <v>#VALUE!</v>
      </c>
      <c r="K1303" s="106" t="e">
        <f>VLOOKUP(Tabela410[[#This Row],[Proposta de Referência]],SIMP_M1!A:K,8,FALSE)</f>
        <v>#VALUE!</v>
      </c>
      <c r="L1303" s="107" t="e">
        <f t="shared" si="84"/>
        <v>#VALUE!</v>
      </c>
      <c r="M1303" s="107" t="e">
        <f t="shared" si="85"/>
        <v>#VALUE!</v>
      </c>
      <c r="N1303" s="142" t="e">
        <f t="shared" si="86"/>
        <v>#VALUE!</v>
      </c>
      <c r="O1303" s="142" t="e">
        <f t="shared" si="87"/>
        <v>#N/A</v>
      </c>
      <c r="P1303" s="24" t="str">
        <f>IFERROR(VLOOKUP(O1303,HOSPITAIS_COM_DIVIDAS!A:E,5,FALSE),"")</f>
        <v/>
      </c>
    </row>
    <row r="1304" spans="1:16" x14ac:dyDescent="0.25">
      <c r="A1304" s="52" t="e">
        <f>Tabela410[[#This Row],[Status da Proposta]]</f>
        <v>#VALUE!</v>
      </c>
      <c r="B1304" s="143">
        <f>MODALIDADE_1!A1304</f>
        <v>0</v>
      </c>
      <c r="C1304" s="142" t="e">
        <f>VLOOKUP(B1304,MODALIDADE_1!A:B,2,FALSE)</f>
        <v>#N/A</v>
      </c>
      <c r="D1304" s="142"/>
      <c r="E1304" s="94" t="e">
        <f>VLOOKUP(B1304,MODALIDADE_1!A:E,5,FALSE)</f>
        <v>#N/A</v>
      </c>
      <c r="F1304" s="95" t="e">
        <f>VLOOKUP(B1304,MODALIDADE_1!A:C,3,FALSE)</f>
        <v>#N/A</v>
      </c>
      <c r="G1304" s="142" t="e">
        <f>VLOOKUP(B1304,MODALIDADE_1!A:G,4,FALSE)</f>
        <v>#N/A</v>
      </c>
      <c r="H1304" s="142" t="e">
        <f>VLOOKUP(B1304,MODALIDADE_1!A:G,6,FALSE)</f>
        <v>#N/A</v>
      </c>
      <c r="I1304" s="142" t="e">
        <f>VLOOKUP(B1304,MODALIDADE_1!A:G,7,FALSE)</f>
        <v>#N/A</v>
      </c>
      <c r="J1304" s="106" t="e">
        <f>VLOOKUP(Tabela410[[#This Row],[Proposta de Referência]],SIMP_M1!A:K,9,FALSE)</f>
        <v>#VALUE!</v>
      </c>
      <c r="K1304" s="106" t="e">
        <f>VLOOKUP(Tabela410[[#This Row],[Proposta de Referência]],SIMP_M1!A:K,8,FALSE)</f>
        <v>#VALUE!</v>
      </c>
      <c r="L1304" s="107" t="e">
        <f t="shared" si="84"/>
        <v>#VALUE!</v>
      </c>
      <c r="M1304" s="107" t="e">
        <f t="shared" si="85"/>
        <v>#VALUE!</v>
      </c>
      <c r="N1304" s="142" t="e">
        <f t="shared" si="86"/>
        <v>#VALUE!</v>
      </c>
      <c r="O1304" s="142" t="e">
        <f t="shared" si="87"/>
        <v>#N/A</v>
      </c>
      <c r="P1304" s="24" t="str">
        <f>IFERROR(VLOOKUP(O1304,HOSPITAIS_COM_DIVIDAS!A:E,5,FALSE),"")</f>
        <v/>
      </c>
    </row>
    <row r="1305" spans="1:16" x14ac:dyDescent="0.25">
      <c r="A1305" s="52" t="e">
        <f>Tabela410[[#This Row],[Status da Proposta]]</f>
        <v>#VALUE!</v>
      </c>
      <c r="B1305" s="143">
        <f>MODALIDADE_1!A1305</f>
        <v>0</v>
      </c>
      <c r="C1305" s="142" t="e">
        <f>VLOOKUP(B1305,MODALIDADE_1!A:B,2,FALSE)</f>
        <v>#N/A</v>
      </c>
      <c r="D1305" s="142"/>
      <c r="E1305" s="94" t="e">
        <f>VLOOKUP(B1305,MODALIDADE_1!A:E,5,FALSE)</f>
        <v>#N/A</v>
      </c>
      <c r="F1305" s="95" t="e">
        <f>VLOOKUP(B1305,MODALIDADE_1!A:C,3,FALSE)</f>
        <v>#N/A</v>
      </c>
      <c r="G1305" s="142" t="e">
        <f>VLOOKUP(B1305,MODALIDADE_1!A:G,4,FALSE)</f>
        <v>#N/A</v>
      </c>
      <c r="H1305" s="142" t="e">
        <f>VLOOKUP(B1305,MODALIDADE_1!A:G,6,FALSE)</f>
        <v>#N/A</v>
      </c>
      <c r="I1305" s="142" t="e">
        <f>VLOOKUP(B1305,MODALIDADE_1!A:G,7,FALSE)</f>
        <v>#N/A</v>
      </c>
      <c r="J1305" s="106" t="e">
        <f>VLOOKUP(Tabela410[[#This Row],[Proposta de Referência]],SIMP_M1!A:K,9,FALSE)</f>
        <v>#VALUE!</v>
      </c>
      <c r="K1305" s="106" t="e">
        <f>VLOOKUP(Tabela410[[#This Row],[Proposta de Referência]],SIMP_M1!A:K,8,FALSE)</f>
        <v>#VALUE!</v>
      </c>
      <c r="L1305" s="107" t="e">
        <f t="shared" si="84"/>
        <v>#VALUE!</v>
      </c>
      <c r="M1305" s="107" t="e">
        <f t="shared" si="85"/>
        <v>#VALUE!</v>
      </c>
      <c r="N1305" s="142" t="e">
        <f t="shared" si="86"/>
        <v>#VALUE!</v>
      </c>
      <c r="O1305" s="142" t="e">
        <f t="shared" si="87"/>
        <v>#N/A</v>
      </c>
      <c r="P1305" s="24" t="str">
        <f>IFERROR(VLOOKUP(O1305,HOSPITAIS_COM_DIVIDAS!A:E,5,FALSE),"")</f>
        <v/>
      </c>
    </row>
    <row r="1306" spans="1:16" x14ac:dyDescent="0.25">
      <c r="A1306" s="52" t="e">
        <f>Tabela410[[#This Row],[Status da Proposta]]</f>
        <v>#VALUE!</v>
      </c>
      <c r="B1306" s="143">
        <f>MODALIDADE_1!A1306</f>
        <v>0</v>
      </c>
      <c r="C1306" s="142" t="e">
        <f>VLOOKUP(B1306,MODALIDADE_1!A:B,2,FALSE)</f>
        <v>#N/A</v>
      </c>
      <c r="D1306" s="142"/>
      <c r="E1306" s="94" t="e">
        <f>VLOOKUP(B1306,MODALIDADE_1!A:E,5,FALSE)</f>
        <v>#N/A</v>
      </c>
      <c r="F1306" s="95" t="e">
        <f>VLOOKUP(B1306,MODALIDADE_1!A:C,3,FALSE)</f>
        <v>#N/A</v>
      </c>
      <c r="G1306" s="142" t="e">
        <f>VLOOKUP(B1306,MODALIDADE_1!A:G,4,FALSE)</f>
        <v>#N/A</v>
      </c>
      <c r="H1306" s="142" t="e">
        <f>VLOOKUP(B1306,MODALIDADE_1!A:G,6,FALSE)</f>
        <v>#N/A</v>
      </c>
      <c r="I1306" s="142" t="e">
        <f>VLOOKUP(B1306,MODALIDADE_1!A:G,7,FALSE)</f>
        <v>#N/A</v>
      </c>
      <c r="J1306" s="106" t="e">
        <f>VLOOKUP(Tabela410[[#This Row],[Proposta de Referência]],SIMP_M1!A:K,9,FALSE)</f>
        <v>#VALUE!</v>
      </c>
      <c r="K1306" s="106" t="e">
        <f>VLOOKUP(Tabela410[[#This Row],[Proposta de Referência]],SIMP_M1!A:K,8,FALSE)</f>
        <v>#VALUE!</v>
      </c>
      <c r="L1306" s="107" t="e">
        <f t="shared" si="84"/>
        <v>#VALUE!</v>
      </c>
      <c r="M1306" s="107" t="e">
        <f t="shared" si="85"/>
        <v>#VALUE!</v>
      </c>
      <c r="N1306" s="142" t="e">
        <f t="shared" si="86"/>
        <v>#VALUE!</v>
      </c>
      <c r="O1306" s="142" t="e">
        <f t="shared" si="87"/>
        <v>#N/A</v>
      </c>
      <c r="P1306" s="24" t="str">
        <f>IFERROR(VLOOKUP(O1306,HOSPITAIS_COM_DIVIDAS!A:E,5,FALSE),"")</f>
        <v/>
      </c>
    </row>
    <row r="1307" spans="1:16" x14ac:dyDescent="0.25">
      <c r="A1307" s="52" t="e">
        <f>Tabela410[[#This Row],[Status da Proposta]]</f>
        <v>#VALUE!</v>
      </c>
      <c r="B1307" s="143">
        <f>MODALIDADE_1!A1307</f>
        <v>0</v>
      </c>
      <c r="C1307" s="142" t="e">
        <f>VLOOKUP(B1307,MODALIDADE_1!A:B,2,FALSE)</f>
        <v>#N/A</v>
      </c>
      <c r="D1307" s="142"/>
      <c r="E1307" s="94" t="e">
        <f>VLOOKUP(B1307,MODALIDADE_1!A:E,5,FALSE)</f>
        <v>#N/A</v>
      </c>
      <c r="F1307" s="95" t="e">
        <f>VLOOKUP(B1307,MODALIDADE_1!A:C,3,FALSE)</f>
        <v>#N/A</v>
      </c>
      <c r="G1307" s="142" t="e">
        <f>VLOOKUP(B1307,MODALIDADE_1!A:G,4,FALSE)</f>
        <v>#N/A</v>
      </c>
      <c r="H1307" s="142" t="e">
        <f>VLOOKUP(B1307,MODALIDADE_1!A:G,6,FALSE)</f>
        <v>#N/A</v>
      </c>
      <c r="I1307" s="142" t="e">
        <f>VLOOKUP(B1307,MODALIDADE_1!A:G,7,FALSE)</f>
        <v>#N/A</v>
      </c>
      <c r="J1307" s="106" t="e">
        <f>VLOOKUP(Tabela410[[#This Row],[Proposta de Referência]],SIMP_M1!A:K,9,FALSE)</f>
        <v>#VALUE!</v>
      </c>
      <c r="K1307" s="106" t="e">
        <f>VLOOKUP(Tabela410[[#This Row],[Proposta de Referência]],SIMP_M1!A:K,8,FALSE)</f>
        <v>#VALUE!</v>
      </c>
      <c r="L1307" s="107" t="e">
        <f t="shared" si="84"/>
        <v>#VALUE!</v>
      </c>
      <c r="M1307" s="107" t="e">
        <f t="shared" si="85"/>
        <v>#VALUE!</v>
      </c>
      <c r="N1307" s="142" t="e">
        <f t="shared" si="86"/>
        <v>#VALUE!</v>
      </c>
      <c r="O1307" s="142" t="e">
        <f t="shared" si="87"/>
        <v>#N/A</v>
      </c>
      <c r="P1307" s="24" t="str">
        <f>IFERROR(VLOOKUP(O1307,HOSPITAIS_COM_DIVIDAS!A:E,5,FALSE),"")</f>
        <v/>
      </c>
    </row>
    <row r="1308" spans="1:16" x14ac:dyDescent="0.25">
      <c r="A1308" s="52" t="e">
        <f>Tabela410[[#This Row],[Status da Proposta]]</f>
        <v>#VALUE!</v>
      </c>
      <c r="B1308" s="143">
        <f>MODALIDADE_1!A1308</f>
        <v>0</v>
      </c>
      <c r="C1308" s="142" t="e">
        <f>VLOOKUP(B1308,MODALIDADE_1!A:B,2,FALSE)</f>
        <v>#N/A</v>
      </c>
      <c r="D1308" s="142"/>
      <c r="E1308" s="94" t="e">
        <f>VLOOKUP(B1308,MODALIDADE_1!A:E,5,FALSE)</f>
        <v>#N/A</v>
      </c>
      <c r="F1308" s="95" t="e">
        <f>VLOOKUP(B1308,MODALIDADE_1!A:C,3,FALSE)</f>
        <v>#N/A</v>
      </c>
      <c r="G1308" s="142" t="e">
        <f>VLOOKUP(B1308,MODALIDADE_1!A:G,4,FALSE)</f>
        <v>#N/A</v>
      </c>
      <c r="H1308" s="142" t="e">
        <f>VLOOKUP(B1308,MODALIDADE_1!A:G,6,FALSE)</f>
        <v>#N/A</v>
      </c>
      <c r="I1308" s="142" t="e">
        <f>VLOOKUP(B1308,MODALIDADE_1!A:G,7,FALSE)</f>
        <v>#N/A</v>
      </c>
      <c r="J1308" s="106" t="e">
        <f>VLOOKUP(Tabela410[[#This Row],[Proposta de Referência]],SIMP_M1!A:K,9,FALSE)</f>
        <v>#VALUE!</v>
      </c>
      <c r="K1308" s="106" t="e">
        <f>VLOOKUP(Tabela410[[#This Row],[Proposta de Referência]],SIMP_M1!A:K,8,FALSE)</f>
        <v>#VALUE!</v>
      </c>
      <c r="L1308" s="107" t="e">
        <f t="shared" si="84"/>
        <v>#VALUE!</v>
      </c>
      <c r="M1308" s="107" t="e">
        <f t="shared" si="85"/>
        <v>#VALUE!</v>
      </c>
      <c r="N1308" s="142" t="e">
        <f t="shared" si="86"/>
        <v>#VALUE!</v>
      </c>
      <c r="O1308" s="142" t="e">
        <f t="shared" si="87"/>
        <v>#N/A</v>
      </c>
      <c r="P1308" s="24" t="str">
        <f>IFERROR(VLOOKUP(O1308,HOSPITAIS_COM_DIVIDAS!A:E,5,FALSE),"")</f>
        <v/>
      </c>
    </row>
    <row r="1309" spans="1:16" x14ac:dyDescent="0.25">
      <c r="A1309" s="52" t="e">
        <f>Tabela410[[#This Row],[Status da Proposta]]</f>
        <v>#VALUE!</v>
      </c>
      <c r="B1309" s="143">
        <f>MODALIDADE_1!A1309</f>
        <v>0</v>
      </c>
      <c r="C1309" s="142" t="e">
        <f>VLOOKUP(B1309,MODALIDADE_1!A:B,2,FALSE)</f>
        <v>#N/A</v>
      </c>
      <c r="D1309" s="142"/>
      <c r="E1309" s="94" t="e">
        <f>VLOOKUP(B1309,MODALIDADE_1!A:E,5,FALSE)</f>
        <v>#N/A</v>
      </c>
      <c r="F1309" s="95" t="e">
        <f>VLOOKUP(B1309,MODALIDADE_1!A:C,3,FALSE)</f>
        <v>#N/A</v>
      </c>
      <c r="G1309" s="142" t="e">
        <f>VLOOKUP(B1309,MODALIDADE_1!A:G,4,FALSE)</f>
        <v>#N/A</v>
      </c>
      <c r="H1309" s="142" t="e">
        <f>VLOOKUP(B1309,MODALIDADE_1!A:G,6,FALSE)</f>
        <v>#N/A</v>
      </c>
      <c r="I1309" s="142" t="e">
        <f>VLOOKUP(B1309,MODALIDADE_1!A:G,7,FALSE)</f>
        <v>#N/A</v>
      </c>
      <c r="J1309" s="106" t="e">
        <f>VLOOKUP(Tabela410[[#This Row],[Proposta de Referência]],SIMP_M1!A:K,9,FALSE)</f>
        <v>#VALUE!</v>
      </c>
      <c r="K1309" s="106" t="e">
        <f>VLOOKUP(Tabela410[[#This Row],[Proposta de Referência]],SIMP_M1!A:K,8,FALSE)</f>
        <v>#VALUE!</v>
      </c>
      <c r="L1309" s="107" t="e">
        <f t="shared" si="84"/>
        <v>#VALUE!</v>
      </c>
      <c r="M1309" s="107" t="e">
        <f t="shared" si="85"/>
        <v>#VALUE!</v>
      </c>
      <c r="N1309" s="142" t="e">
        <f t="shared" si="86"/>
        <v>#VALUE!</v>
      </c>
      <c r="O1309" s="142" t="e">
        <f t="shared" si="87"/>
        <v>#N/A</v>
      </c>
      <c r="P1309" s="24" t="str">
        <f>IFERROR(VLOOKUP(O1309,HOSPITAIS_COM_DIVIDAS!A:E,5,FALSE),"")</f>
        <v/>
      </c>
    </row>
    <row r="1310" spans="1:16" x14ac:dyDescent="0.25">
      <c r="A1310" s="52" t="e">
        <f>Tabela410[[#This Row],[Status da Proposta]]</f>
        <v>#VALUE!</v>
      </c>
      <c r="B1310" s="143">
        <f>MODALIDADE_1!A1310</f>
        <v>0</v>
      </c>
      <c r="C1310" s="142" t="e">
        <f>VLOOKUP(B1310,MODALIDADE_1!A:B,2,FALSE)</f>
        <v>#N/A</v>
      </c>
      <c r="D1310" s="142"/>
      <c r="E1310" s="94" t="e">
        <f>VLOOKUP(B1310,MODALIDADE_1!A:E,5,FALSE)</f>
        <v>#N/A</v>
      </c>
      <c r="F1310" s="95" t="e">
        <f>VLOOKUP(B1310,MODALIDADE_1!A:C,3,FALSE)</f>
        <v>#N/A</v>
      </c>
      <c r="G1310" s="142" t="e">
        <f>VLOOKUP(B1310,MODALIDADE_1!A:G,4,FALSE)</f>
        <v>#N/A</v>
      </c>
      <c r="H1310" s="142" t="e">
        <f>VLOOKUP(B1310,MODALIDADE_1!A:G,6,FALSE)</f>
        <v>#N/A</v>
      </c>
      <c r="I1310" s="142" t="e">
        <f>VLOOKUP(B1310,MODALIDADE_1!A:G,7,FALSE)</f>
        <v>#N/A</v>
      </c>
      <c r="J1310" s="106" t="e">
        <f>VLOOKUP(Tabela410[[#This Row],[Proposta de Referência]],SIMP_M1!A:K,9,FALSE)</f>
        <v>#VALUE!</v>
      </c>
      <c r="K1310" s="106" t="e">
        <f>VLOOKUP(Tabela410[[#This Row],[Proposta de Referência]],SIMP_M1!A:K,8,FALSE)</f>
        <v>#VALUE!</v>
      </c>
      <c r="L1310" s="107" t="e">
        <f t="shared" si="84"/>
        <v>#VALUE!</v>
      </c>
      <c r="M1310" s="107" t="e">
        <f t="shared" si="85"/>
        <v>#VALUE!</v>
      </c>
      <c r="N1310" s="142" t="e">
        <f t="shared" si="86"/>
        <v>#VALUE!</v>
      </c>
      <c r="O1310" s="142" t="e">
        <f t="shared" si="87"/>
        <v>#N/A</v>
      </c>
      <c r="P1310" s="24" t="str">
        <f>IFERROR(VLOOKUP(O1310,HOSPITAIS_COM_DIVIDAS!A:E,5,FALSE),"")</f>
        <v/>
      </c>
    </row>
    <row r="1311" spans="1:16" x14ac:dyDescent="0.25">
      <c r="A1311" s="52" t="e">
        <f>Tabela410[[#This Row],[Status da Proposta]]</f>
        <v>#VALUE!</v>
      </c>
      <c r="B1311" s="143">
        <f>MODALIDADE_1!A1311</f>
        <v>0</v>
      </c>
      <c r="C1311" s="142" t="e">
        <f>VLOOKUP(B1311,MODALIDADE_1!A:B,2,FALSE)</f>
        <v>#N/A</v>
      </c>
      <c r="D1311" s="142"/>
      <c r="E1311" s="94" t="e">
        <f>VLOOKUP(B1311,MODALIDADE_1!A:E,5,FALSE)</f>
        <v>#N/A</v>
      </c>
      <c r="F1311" s="95" t="e">
        <f>VLOOKUP(B1311,MODALIDADE_1!A:C,3,FALSE)</f>
        <v>#N/A</v>
      </c>
      <c r="G1311" s="142" t="e">
        <f>VLOOKUP(B1311,MODALIDADE_1!A:G,4,FALSE)</f>
        <v>#N/A</v>
      </c>
      <c r="H1311" s="142" t="e">
        <f>VLOOKUP(B1311,MODALIDADE_1!A:G,6,FALSE)</f>
        <v>#N/A</v>
      </c>
      <c r="I1311" s="142" t="e">
        <f>VLOOKUP(B1311,MODALIDADE_1!A:G,7,FALSE)</f>
        <v>#N/A</v>
      </c>
      <c r="J1311" s="106" t="e">
        <f>VLOOKUP(Tabela410[[#This Row],[Proposta de Referência]],SIMP_M1!A:K,9,FALSE)</f>
        <v>#VALUE!</v>
      </c>
      <c r="K1311" s="106" t="e">
        <f>VLOOKUP(Tabela410[[#This Row],[Proposta de Referência]],SIMP_M1!A:K,8,FALSE)</f>
        <v>#VALUE!</v>
      </c>
      <c r="L1311" s="107" t="e">
        <f t="shared" si="84"/>
        <v>#VALUE!</v>
      </c>
      <c r="M1311" s="107" t="e">
        <f t="shared" si="85"/>
        <v>#VALUE!</v>
      </c>
      <c r="N1311" s="142" t="e">
        <f t="shared" si="86"/>
        <v>#VALUE!</v>
      </c>
      <c r="O1311" s="142" t="e">
        <f t="shared" si="87"/>
        <v>#N/A</v>
      </c>
      <c r="P1311" s="24" t="str">
        <f>IFERROR(VLOOKUP(O1311,HOSPITAIS_COM_DIVIDAS!A:E,5,FALSE),"")</f>
        <v/>
      </c>
    </row>
    <row r="1312" spans="1:16" x14ac:dyDescent="0.25">
      <c r="A1312" s="52" t="e">
        <f>Tabela410[[#This Row],[Status da Proposta]]</f>
        <v>#VALUE!</v>
      </c>
      <c r="B1312" s="143">
        <f>MODALIDADE_1!A1312</f>
        <v>0</v>
      </c>
      <c r="C1312" s="142" t="e">
        <f>VLOOKUP(B1312,MODALIDADE_1!A:B,2,FALSE)</f>
        <v>#N/A</v>
      </c>
      <c r="D1312" s="142"/>
      <c r="E1312" s="94" t="e">
        <f>VLOOKUP(B1312,MODALIDADE_1!A:E,5,FALSE)</f>
        <v>#N/A</v>
      </c>
      <c r="F1312" s="95" t="e">
        <f>VLOOKUP(B1312,MODALIDADE_1!A:C,3,FALSE)</f>
        <v>#N/A</v>
      </c>
      <c r="G1312" s="142" t="e">
        <f>VLOOKUP(B1312,MODALIDADE_1!A:G,4,FALSE)</f>
        <v>#N/A</v>
      </c>
      <c r="H1312" s="142" t="e">
        <f>VLOOKUP(B1312,MODALIDADE_1!A:G,6,FALSE)</f>
        <v>#N/A</v>
      </c>
      <c r="I1312" s="142" t="e">
        <f>VLOOKUP(B1312,MODALIDADE_1!A:G,7,FALSE)</f>
        <v>#N/A</v>
      </c>
      <c r="J1312" s="106" t="e">
        <f>VLOOKUP(Tabela410[[#This Row],[Proposta de Referência]],SIMP_M1!A:K,9,FALSE)</f>
        <v>#VALUE!</v>
      </c>
      <c r="K1312" s="106" t="e">
        <f>VLOOKUP(Tabela410[[#This Row],[Proposta de Referência]],SIMP_M1!A:K,8,FALSE)</f>
        <v>#VALUE!</v>
      </c>
      <c r="L1312" s="107" t="e">
        <f t="shared" ref="L1312:L1375" si="88">K1312+J1312</f>
        <v>#VALUE!</v>
      </c>
      <c r="M1312" s="107" t="e">
        <f t="shared" ref="M1312:M1375" si="89">L1312*12</f>
        <v>#VALUE!</v>
      </c>
      <c r="N1312" s="142" t="e">
        <f t="shared" ref="N1312:N1375" si="90">IF(L1312&gt;100000,"SIM, POSSUI VALOR ACIMA DE R$100.000,00","NÃO, POSSUI VALOR NECESSÁRIO")</f>
        <v>#VALUE!</v>
      </c>
      <c r="O1312" s="142" t="e">
        <f t="shared" ref="O1312:O1375" si="91">LEFT(E1312,8)</f>
        <v>#N/A</v>
      </c>
      <c r="P1312" s="24" t="str">
        <f>IFERROR(VLOOKUP(O1312,HOSPITAIS_COM_DIVIDAS!A:E,5,FALSE),"")</f>
        <v/>
      </c>
    </row>
    <row r="1313" spans="1:16" x14ac:dyDescent="0.25">
      <c r="A1313" s="52" t="e">
        <f>Tabela410[[#This Row],[Status da Proposta]]</f>
        <v>#VALUE!</v>
      </c>
      <c r="B1313" s="143">
        <f>MODALIDADE_1!A1313</f>
        <v>0</v>
      </c>
      <c r="C1313" s="142" t="e">
        <f>VLOOKUP(B1313,MODALIDADE_1!A:B,2,FALSE)</f>
        <v>#N/A</v>
      </c>
      <c r="D1313" s="142"/>
      <c r="E1313" s="94" t="e">
        <f>VLOOKUP(B1313,MODALIDADE_1!A:E,5,FALSE)</f>
        <v>#N/A</v>
      </c>
      <c r="F1313" s="95" t="e">
        <f>VLOOKUP(B1313,MODALIDADE_1!A:C,3,FALSE)</f>
        <v>#N/A</v>
      </c>
      <c r="G1313" s="142" t="e">
        <f>VLOOKUP(B1313,MODALIDADE_1!A:G,4,FALSE)</f>
        <v>#N/A</v>
      </c>
      <c r="H1313" s="142" t="e">
        <f>VLOOKUP(B1313,MODALIDADE_1!A:G,6,FALSE)</f>
        <v>#N/A</v>
      </c>
      <c r="I1313" s="142" t="e">
        <f>VLOOKUP(B1313,MODALIDADE_1!A:G,7,FALSE)</f>
        <v>#N/A</v>
      </c>
      <c r="J1313" s="106" t="e">
        <f>VLOOKUP(Tabela410[[#This Row],[Proposta de Referência]],SIMP_M1!A:K,9,FALSE)</f>
        <v>#VALUE!</v>
      </c>
      <c r="K1313" s="106" t="e">
        <f>VLOOKUP(Tabela410[[#This Row],[Proposta de Referência]],SIMP_M1!A:K,8,FALSE)</f>
        <v>#VALUE!</v>
      </c>
      <c r="L1313" s="107" t="e">
        <f t="shared" si="88"/>
        <v>#VALUE!</v>
      </c>
      <c r="M1313" s="107" t="e">
        <f t="shared" si="89"/>
        <v>#VALUE!</v>
      </c>
      <c r="N1313" s="142" t="e">
        <f t="shared" si="90"/>
        <v>#VALUE!</v>
      </c>
      <c r="O1313" s="142" t="e">
        <f t="shared" si="91"/>
        <v>#N/A</v>
      </c>
      <c r="P1313" s="24" t="str">
        <f>IFERROR(VLOOKUP(O1313,HOSPITAIS_COM_DIVIDAS!A:E,5,FALSE),"")</f>
        <v/>
      </c>
    </row>
    <row r="1314" spans="1:16" x14ac:dyDescent="0.25">
      <c r="A1314" s="52" t="e">
        <f>Tabela410[[#This Row],[Status da Proposta]]</f>
        <v>#VALUE!</v>
      </c>
      <c r="B1314" s="143">
        <f>MODALIDADE_1!A1314</f>
        <v>0</v>
      </c>
      <c r="C1314" s="142" t="e">
        <f>VLOOKUP(B1314,MODALIDADE_1!A:B,2,FALSE)</f>
        <v>#N/A</v>
      </c>
      <c r="D1314" s="142"/>
      <c r="E1314" s="94" t="e">
        <f>VLOOKUP(B1314,MODALIDADE_1!A:E,5,FALSE)</f>
        <v>#N/A</v>
      </c>
      <c r="F1314" s="95" t="e">
        <f>VLOOKUP(B1314,MODALIDADE_1!A:C,3,FALSE)</f>
        <v>#N/A</v>
      </c>
      <c r="G1314" s="142" t="e">
        <f>VLOOKUP(B1314,MODALIDADE_1!A:G,4,FALSE)</f>
        <v>#N/A</v>
      </c>
      <c r="H1314" s="142" t="e">
        <f>VLOOKUP(B1314,MODALIDADE_1!A:G,6,FALSE)</f>
        <v>#N/A</v>
      </c>
      <c r="I1314" s="142" t="e">
        <f>VLOOKUP(B1314,MODALIDADE_1!A:G,7,FALSE)</f>
        <v>#N/A</v>
      </c>
      <c r="J1314" s="106" t="e">
        <f>VLOOKUP(Tabela410[[#This Row],[Proposta de Referência]],SIMP_M1!A:K,9,FALSE)</f>
        <v>#VALUE!</v>
      </c>
      <c r="K1314" s="106" t="e">
        <f>VLOOKUP(Tabela410[[#This Row],[Proposta de Referência]],SIMP_M1!A:K,8,FALSE)</f>
        <v>#VALUE!</v>
      </c>
      <c r="L1314" s="107" t="e">
        <f t="shared" si="88"/>
        <v>#VALUE!</v>
      </c>
      <c r="M1314" s="107" t="e">
        <f t="shared" si="89"/>
        <v>#VALUE!</v>
      </c>
      <c r="N1314" s="142" t="e">
        <f t="shared" si="90"/>
        <v>#VALUE!</v>
      </c>
      <c r="O1314" s="142" t="e">
        <f t="shared" si="91"/>
        <v>#N/A</v>
      </c>
      <c r="P1314" s="24" t="str">
        <f>IFERROR(VLOOKUP(O1314,HOSPITAIS_COM_DIVIDAS!A:E,5,FALSE),"")</f>
        <v/>
      </c>
    </row>
    <row r="1315" spans="1:16" x14ac:dyDescent="0.25">
      <c r="A1315" s="52" t="e">
        <f>Tabela410[[#This Row],[Status da Proposta]]</f>
        <v>#VALUE!</v>
      </c>
      <c r="B1315" s="143">
        <f>MODALIDADE_1!A1315</f>
        <v>0</v>
      </c>
      <c r="C1315" s="142" t="e">
        <f>VLOOKUP(B1315,MODALIDADE_1!A:B,2,FALSE)</f>
        <v>#N/A</v>
      </c>
      <c r="D1315" s="142"/>
      <c r="E1315" s="94" t="e">
        <f>VLOOKUP(B1315,MODALIDADE_1!A:E,5,FALSE)</f>
        <v>#N/A</v>
      </c>
      <c r="F1315" s="95" t="e">
        <f>VLOOKUP(B1315,MODALIDADE_1!A:C,3,FALSE)</f>
        <v>#N/A</v>
      </c>
      <c r="G1315" s="142" t="e">
        <f>VLOOKUP(B1315,MODALIDADE_1!A:G,4,FALSE)</f>
        <v>#N/A</v>
      </c>
      <c r="H1315" s="142" t="e">
        <f>VLOOKUP(B1315,MODALIDADE_1!A:G,6,FALSE)</f>
        <v>#N/A</v>
      </c>
      <c r="I1315" s="142" t="e">
        <f>VLOOKUP(B1315,MODALIDADE_1!A:G,7,FALSE)</f>
        <v>#N/A</v>
      </c>
      <c r="J1315" s="106" t="e">
        <f>VLOOKUP(Tabela410[[#This Row],[Proposta de Referência]],SIMP_M1!A:K,9,FALSE)</f>
        <v>#VALUE!</v>
      </c>
      <c r="K1315" s="106" t="e">
        <f>VLOOKUP(Tabela410[[#This Row],[Proposta de Referência]],SIMP_M1!A:K,8,FALSE)</f>
        <v>#VALUE!</v>
      </c>
      <c r="L1315" s="107" t="e">
        <f t="shared" si="88"/>
        <v>#VALUE!</v>
      </c>
      <c r="M1315" s="107" t="e">
        <f t="shared" si="89"/>
        <v>#VALUE!</v>
      </c>
      <c r="N1315" s="142" t="e">
        <f t="shared" si="90"/>
        <v>#VALUE!</v>
      </c>
      <c r="O1315" s="142" t="e">
        <f t="shared" si="91"/>
        <v>#N/A</v>
      </c>
      <c r="P1315" s="24" t="str">
        <f>IFERROR(VLOOKUP(O1315,HOSPITAIS_COM_DIVIDAS!A:E,5,FALSE),"")</f>
        <v/>
      </c>
    </row>
    <row r="1316" spans="1:16" x14ac:dyDescent="0.25">
      <c r="A1316" s="52" t="e">
        <f>Tabela410[[#This Row],[Status da Proposta]]</f>
        <v>#VALUE!</v>
      </c>
      <c r="B1316" s="143">
        <f>MODALIDADE_1!A1316</f>
        <v>0</v>
      </c>
      <c r="C1316" s="142" t="e">
        <f>VLOOKUP(B1316,MODALIDADE_1!A:B,2,FALSE)</f>
        <v>#N/A</v>
      </c>
      <c r="D1316" s="142"/>
      <c r="E1316" s="94" t="e">
        <f>VLOOKUP(B1316,MODALIDADE_1!A:E,5,FALSE)</f>
        <v>#N/A</v>
      </c>
      <c r="F1316" s="95" t="e">
        <f>VLOOKUP(B1316,MODALIDADE_1!A:C,3,FALSE)</f>
        <v>#N/A</v>
      </c>
      <c r="G1316" s="142" t="e">
        <f>VLOOKUP(B1316,MODALIDADE_1!A:G,4,FALSE)</f>
        <v>#N/A</v>
      </c>
      <c r="H1316" s="142" t="e">
        <f>VLOOKUP(B1316,MODALIDADE_1!A:G,6,FALSE)</f>
        <v>#N/A</v>
      </c>
      <c r="I1316" s="142" t="e">
        <f>VLOOKUP(B1316,MODALIDADE_1!A:G,7,FALSE)</f>
        <v>#N/A</v>
      </c>
      <c r="J1316" s="106" t="e">
        <f>VLOOKUP(Tabela410[[#This Row],[Proposta de Referência]],SIMP_M1!A:K,9,FALSE)</f>
        <v>#VALUE!</v>
      </c>
      <c r="K1316" s="106" t="e">
        <f>VLOOKUP(Tabela410[[#This Row],[Proposta de Referência]],SIMP_M1!A:K,8,FALSE)</f>
        <v>#VALUE!</v>
      </c>
      <c r="L1316" s="107" t="e">
        <f t="shared" si="88"/>
        <v>#VALUE!</v>
      </c>
      <c r="M1316" s="107" t="e">
        <f t="shared" si="89"/>
        <v>#VALUE!</v>
      </c>
      <c r="N1316" s="142" t="e">
        <f t="shared" si="90"/>
        <v>#VALUE!</v>
      </c>
      <c r="O1316" s="142" t="e">
        <f t="shared" si="91"/>
        <v>#N/A</v>
      </c>
      <c r="P1316" s="24" t="str">
        <f>IFERROR(VLOOKUP(O1316,HOSPITAIS_COM_DIVIDAS!A:E,5,FALSE),"")</f>
        <v/>
      </c>
    </row>
    <row r="1317" spans="1:16" x14ac:dyDescent="0.25">
      <c r="A1317" s="52" t="e">
        <f>Tabela410[[#This Row],[Status da Proposta]]</f>
        <v>#VALUE!</v>
      </c>
      <c r="B1317" s="143">
        <f>MODALIDADE_1!A1317</f>
        <v>0</v>
      </c>
      <c r="C1317" s="142" t="e">
        <f>VLOOKUP(B1317,MODALIDADE_1!A:B,2,FALSE)</f>
        <v>#N/A</v>
      </c>
      <c r="D1317" s="142"/>
      <c r="E1317" s="94" t="e">
        <f>VLOOKUP(B1317,MODALIDADE_1!A:E,5,FALSE)</f>
        <v>#N/A</v>
      </c>
      <c r="F1317" s="95" t="e">
        <f>VLOOKUP(B1317,MODALIDADE_1!A:C,3,FALSE)</f>
        <v>#N/A</v>
      </c>
      <c r="G1317" s="142" t="e">
        <f>VLOOKUP(B1317,MODALIDADE_1!A:G,4,FALSE)</f>
        <v>#N/A</v>
      </c>
      <c r="H1317" s="142" t="e">
        <f>VLOOKUP(B1317,MODALIDADE_1!A:G,6,FALSE)</f>
        <v>#N/A</v>
      </c>
      <c r="I1317" s="142" t="e">
        <f>VLOOKUP(B1317,MODALIDADE_1!A:G,7,FALSE)</f>
        <v>#N/A</v>
      </c>
      <c r="J1317" s="106" t="e">
        <f>VLOOKUP(Tabela410[[#This Row],[Proposta de Referência]],SIMP_M1!A:K,9,FALSE)</f>
        <v>#VALUE!</v>
      </c>
      <c r="K1317" s="106" t="e">
        <f>VLOOKUP(Tabela410[[#This Row],[Proposta de Referência]],SIMP_M1!A:K,8,FALSE)</f>
        <v>#VALUE!</v>
      </c>
      <c r="L1317" s="107" t="e">
        <f t="shared" si="88"/>
        <v>#VALUE!</v>
      </c>
      <c r="M1317" s="107" t="e">
        <f t="shared" si="89"/>
        <v>#VALUE!</v>
      </c>
      <c r="N1317" s="142" t="e">
        <f t="shared" si="90"/>
        <v>#VALUE!</v>
      </c>
      <c r="O1317" s="142" t="e">
        <f t="shared" si="91"/>
        <v>#N/A</v>
      </c>
      <c r="P1317" s="24" t="str">
        <f>IFERROR(VLOOKUP(O1317,HOSPITAIS_COM_DIVIDAS!A:E,5,FALSE),"")</f>
        <v/>
      </c>
    </row>
    <row r="1318" spans="1:16" x14ac:dyDescent="0.25">
      <c r="A1318" s="52" t="e">
        <f>Tabela410[[#This Row],[Status da Proposta]]</f>
        <v>#VALUE!</v>
      </c>
      <c r="B1318" s="143">
        <f>MODALIDADE_1!A1318</f>
        <v>0</v>
      </c>
      <c r="C1318" s="142" t="e">
        <f>VLOOKUP(B1318,MODALIDADE_1!A:B,2,FALSE)</f>
        <v>#N/A</v>
      </c>
      <c r="D1318" s="142"/>
      <c r="E1318" s="94" t="e">
        <f>VLOOKUP(B1318,MODALIDADE_1!A:E,5,FALSE)</f>
        <v>#N/A</v>
      </c>
      <c r="F1318" s="95" t="e">
        <f>VLOOKUP(B1318,MODALIDADE_1!A:C,3,FALSE)</f>
        <v>#N/A</v>
      </c>
      <c r="G1318" s="142" t="e">
        <f>VLOOKUP(B1318,MODALIDADE_1!A:G,4,FALSE)</f>
        <v>#N/A</v>
      </c>
      <c r="H1318" s="142" t="e">
        <f>VLOOKUP(B1318,MODALIDADE_1!A:G,6,FALSE)</f>
        <v>#N/A</v>
      </c>
      <c r="I1318" s="142" t="e">
        <f>VLOOKUP(B1318,MODALIDADE_1!A:G,7,FALSE)</f>
        <v>#N/A</v>
      </c>
      <c r="J1318" s="106" t="e">
        <f>VLOOKUP(Tabela410[[#This Row],[Proposta de Referência]],SIMP_M1!A:K,9,FALSE)</f>
        <v>#VALUE!</v>
      </c>
      <c r="K1318" s="106" t="e">
        <f>VLOOKUP(Tabela410[[#This Row],[Proposta de Referência]],SIMP_M1!A:K,8,FALSE)</f>
        <v>#VALUE!</v>
      </c>
      <c r="L1318" s="107" t="e">
        <f t="shared" si="88"/>
        <v>#VALUE!</v>
      </c>
      <c r="M1318" s="107" t="e">
        <f t="shared" si="89"/>
        <v>#VALUE!</v>
      </c>
      <c r="N1318" s="142" t="e">
        <f t="shared" si="90"/>
        <v>#VALUE!</v>
      </c>
      <c r="O1318" s="142" t="e">
        <f t="shared" si="91"/>
        <v>#N/A</v>
      </c>
      <c r="P1318" s="24" t="str">
        <f>IFERROR(VLOOKUP(O1318,HOSPITAIS_COM_DIVIDAS!A:E,5,FALSE),"")</f>
        <v/>
      </c>
    </row>
    <row r="1319" spans="1:16" x14ac:dyDescent="0.25">
      <c r="A1319" s="52" t="e">
        <f>Tabela410[[#This Row],[Status da Proposta]]</f>
        <v>#VALUE!</v>
      </c>
      <c r="B1319" s="143">
        <f>MODALIDADE_1!A1319</f>
        <v>0</v>
      </c>
      <c r="C1319" s="142" t="e">
        <f>VLOOKUP(B1319,MODALIDADE_1!A:B,2,FALSE)</f>
        <v>#N/A</v>
      </c>
      <c r="D1319" s="142"/>
      <c r="E1319" s="94" t="e">
        <f>VLOOKUP(B1319,MODALIDADE_1!A:E,5,FALSE)</f>
        <v>#N/A</v>
      </c>
      <c r="F1319" s="95" t="e">
        <f>VLOOKUP(B1319,MODALIDADE_1!A:C,3,FALSE)</f>
        <v>#N/A</v>
      </c>
      <c r="G1319" s="142" t="e">
        <f>VLOOKUP(B1319,MODALIDADE_1!A:G,4,FALSE)</f>
        <v>#N/A</v>
      </c>
      <c r="H1319" s="142" t="e">
        <f>VLOOKUP(B1319,MODALIDADE_1!A:G,6,FALSE)</f>
        <v>#N/A</v>
      </c>
      <c r="I1319" s="142" t="e">
        <f>VLOOKUP(B1319,MODALIDADE_1!A:G,7,FALSE)</f>
        <v>#N/A</v>
      </c>
      <c r="J1319" s="106" t="e">
        <f>VLOOKUP(Tabela410[[#This Row],[Proposta de Referência]],SIMP_M1!A:K,9,FALSE)</f>
        <v>#VALUE!</v>
      </c>
      <c r="K1319" s="106" t="e">
        <f>VLOOKUP(Tabela410[[#This Row],[Proposta de Referência]],SIMP_M1!A:K,8,FALSE)</f>
        <v>#VALUE!</v>
      </c>
      <c r="L1319" s="107" t="e">
        <f t="shared" si="88"/>
        <v>#VALUE!</v>
      </c>
      <c r="M1319" s="107" t="e">
        <f t="shared" si="89"/>
        <v>#VALUE!</v>
      </c>
      <c r="N1319" s="142" t="e">
        <f t="shared" si="90"/>
        <v>#VALUE!</v>
      </c>
      <c r="O1319" s="142" t="e">
        <f t="shared" si="91"/>
        <v>#N/A</v>
      </c>
      <c r="P1319" s="24" t="str">
        <f>IFERROR(VLOOKUP(O1319,HOSPITAIS_COM_DIVIDAS!A:E,5,FALSE),"")</f>
        <v/>
      </c>
    </row>
    <row r="1320" spans="1:16" x14ac:dyDescent="0.25">
      <c r="A1320" s="52" t="e">
        <f>Tabela410[[#This Row],[Status da Proposta]]</f>
        <v>#VALUE!</v>
      </c>
      <c r="B1320" s="143">
        <f>MODALIDADE_1!A1320</f>
        <v>0</v>
      </c>
      <c r="C1320" s="142" t="e">
        <f>VLOOKUP(B1320,MODALIDADE_1!A:B,2,FALSE)</f>
        <v>#N/A</v>
      </c>
      <c r="D1320" s="142"/>
      <c r="E1320" s="94" t="e">
        <f>VLOOKUP(B1320,MODALIDADE_1!A:E,5,FALSE)</f>
        <v>#N/A</v>
      </c>
      <c r="F1320" s="95" t="e">
        <f>VLOOKUP(B1320,MODALIDADE_1!A:C,3,FALSE)</f>
        <v>#N/A</v>
      </c>
      <c r="G1320" s="142" t="e">
        <f>VLOOKUP(B1320,MODALIDADE_1!A:G,4,FALSE)</f>
        <v>#N/A</v>
      </c>
      <c r="H1320" s="142" t="e">
        <f>VLOOKUP(B1320,MODALIDADE_1!A:G,6,FALSE)</f>
        <v>#N/A</v>
      </c>
      <c r="I1320" s="142" t="e">
        <f>VLOOKUP(B1320,MODALIDADE_1!A:G,7,FALSE)</f>
        <v>#N/A</v>
      </c>
      <c r="J1320" s="106" t="e">
        <f>VLOOKUP(Tabela410[[#This Row],[Proposta de Referência]],SIMP_M1!A:K,9,FALSE)</f>
        <v>#VALUE!</v>
      </c>
      <c r="K1320" s="106" t="e">
        <f>VLOOKUP(Tabela410[[#This Row],[Proposta de Referência]],SIMP_M1!A:K,8,FALSE)</f>
        <v>#VALUE!</v>
      </c>
      <c r="L1320" s="107" t="e">
        <f t="shared" si="88"/>
        <v>#VALUE!</v>
      </c>
      <c r="M1320" s="107" t="e">
        <f t="shared" si="89"/>
        <v>#VALUE!</v>
      </c>
      <c r="N1320" s="142" t="e">
        <f t="shared" si="90"/>
        <v>#VALUE!</v>
      </c>
      <c r="O1320" s="142" t="e">
        <f t="shared" si="91"/>
        <v>#N/A</v>
      </c>
      <c r="P1320" s="24" t="str">
        <f>IFERROR(VLOOKUP(O1320,HOSPITAIS_COM_DIVIDAS!A:E,5,FALSE),"")</f>
        <v/>
      </c>
    </row>
    <row r="1321" spans="1:16" x14ac:dyDescent="0.25">
      <c r="A1321" s="52" t="e">
        <f>Tabela410[[#This Row],[Status da Proposta]]</f>
        <v>#VALUE!</v>
      </c>
      <c r="B1321" s="143">
        <f>MODALIDADE_1!A1321</f>
        <v>0</v>
      </c>
      <c r="C1321" s="142" t="e">
        <f>VLOOKUP(B1321,MODALIDADE_1!A:B,2,FALSE)</f>
        <v>#N/A</v>
      </c>
      <c r="D1321" s="142"/>
      <c r="E1321" s="94" t="e">
        <f>VLOOKUP(B1321,MODALIDADE_1!A:E,5,FALSE)</f>
        <v>#N/A</v>
      </c>
      <c r="F1321" s="95" t="e">
        <f>VLOOKUP(B1321,MODALIDADE_1!A:C,3,FALSE)</f>
        <v>#N/A</v>
      </c>
      <c r="G1321" s="142" t="e">
        <f>VLOOKUP(B1321,MODALIDADE_1!A:G,4,FALSE)</f>
        <v>#N/A</v>
      </c>
      <c r="H1321" s="142" t="e">
        <f>VLOOKUP(B1321,MODALIDADE_1!A:G,6,FALSE)</f>
        <v>#N/A</v>
      </c>
      <c r="I1321" s="142" t="e">
        <f>VLOOKUP(B1321,MODALIDADE_1!A:G,7,FALSE)</f>
        <v>#N/A</v>
      </c>
      <c r="J1321" s="106" t="e">
        <f>VLOOKUP(Tabela410[[#This Row],[Proposta de Referência]],SIMP_M1!A:K,9,FALSE)</f>
        <v>#VALUE!</v>
      </c>
      <c r="K1321" s="106" t="e">
        <f>VLOOKUP(Tabela410[[#This Row],[Proposta de Referência]],SIMP_M1!A:K,8,FALSE)</f>
        <v>#VALUE!</v>
      </c>
      <c r="L1321" s="107" t="e">
        <f t="shared" si="88"/>
        <v>#VALUE!</v>
      </c>
      <c r="M1321" s="107" t="e">
        <f t="shared" si="89"/>
        <v>#VALUE!</v>
      </c>
      <c r="N1321" s="142" t="e">
        <f t="shared" si="90"/>
        <v>#VALUE!</v>
      </c>
      <c r="O1321" s="142" t="e">
        <f t="shared" si="91"/>
        <v>#N/A</v>
      </c>
      <c r="P1321" s="24" t="str">
        <f>IFERROR(VLOOKUP(O1321,HOSPITAIS_COM_DIVIDAS!A:E,5,FALSE),"")</f>
        <v/>
      </c>
    </row>
    <row r="1322" spans="1:16" x14ac:dyDescent="0.25">
      <c r="A1322" s="52" t="e">
        <f>Tabela410[[#This Row],[Status da Proposta]]</f>
        <v>#VALUE!</v>
      </c>
      <c r="B1322" s="143">
        <f>MODALIDADE_1!A1322</f>
        <v>0</v>
      </c>
      <c r="C1322" s="142" t="e">
        <f>VLOOKUP(B1322,MODALIDADE_1!A:B,2,FALSE)</f>
        <v>#N/A</v>
      </c>
      <c r="D1322" s="142"/>
      <c r="E1322" s="94" t="e">
        <f>VLOOKUP(B1322,MODALIDADE_1!A:E,5,FALSE)</f>
        <v>#N/A</v>
      </c>
      <c r="F1322" s="95" t="e">
        <f>VLOOKUP(B1322,MODALIDADE_1!A:C,3,FALSE)</f>
        <v>#N/A</v>
      </c>
      <c r="G1322" s="142" t="e">
        <f>VLOOKUP(B1322,MODALIDADE_1!A:G,4,FALSE)</f>
        <v>#N/A</v>
      </c>
      <c r="H1322" s="142" t="e">
        <f>VLOOKUP(B1322,MODALIDADE_1!A:G,6,FALSE)</f>
        <v>#N/A</v>
      </c>
      <c r="I1322" s="142" t="e">
        <f>VLOOKUP(B1322,MODALIDADE_1!A:G,7,FALSE)</f>
        <v>#N/A</v>
      </c>
      <c r="J1322" s="106" t="e">
        <f>VLOOKUP(Tabela410[[#This Row],[Proposta de Referência]],SIMP_M1!A:K,9,FALSE)</f>
        <v>#VALUE!</v>
      </c>
      <c r="K1322" s="106" t="e">
        <f>VLOOKUP(Tabela410[[#This Row],[Proposta de Referência]],SIMP_M1!A:K,8,FALSE)</f>
        <v>#VALUE!</v>
      </c>
      <c r="L1322" s="107" t="e">
        <f t="shared" si="88"/>
        <v>#VALUE!</v>
      </c>
      <c r="M1322" s="107" t="e">
        <f t="shared" si="89"/>
        <v>#VALUE!</v>
      </c>
      <c r="N1322" s="142" t="e">
        <f t="shared" si="90"/>
        <v>#VALUE!</v>
      </c>
      <c r="O1322" s="142" t="e">
        <f t="shared" si="91"/>
        <v>#N/A</v>
      </c>
      <c r="P1322" s="24" t="str">
        <f>IFERROR(VLOOKUP(O1322,HOSPITAIS_COM_DIVIDAS!A:E,5,FALSE),"")</f>
        <v/>
      </c>
    </row>
    <row r="1323" spans="1:16" x14ac:dyDescent="0.25">
      <c r="A1323" s="52" t="e">
        <f>Tabela410[[#This Row],[Status da Proposta]]</f>
        <v>#VALUE!</v>
      </c>
      <c r="B1323" s="143">
        <f>MODALIDADE_1!A1323</f>
        <v>0</v>
      </c>
      <c r="C1323" s="142" t="e">
        <f>VLOOKUP(B1323,MODALIDADE_1!A:B,2,FALSE)</f>
        <v>#N/A</v>
      </c>
      <c r="D1323" s="142"/>
      <c r="E1323" s="94" t="e">
        <f>VLOOKUP(B1323,MODALIDADE_1!A:E,5,FALSE)</f>
        <v>#N/A</v>
      </c>
      <c r="F1323" s="95" t="e">
        <f>VLOOKUP(B1323,MODALIDADE_1!A:C,3,FALSE)</f>
        <v>#N/A</v>
      </c>
      <c r="G1323" s="142" t="e">
        <f>VLOOKUP(B1323,MODALIDADE_1!A:G,4,FALSE)</f>
        <v>#N/A</v>
      </c>
      <c r="H1323" s="142" t="e">
        <f>VLOOKUP(B1323,MODALIDADE_1!A:G,6,FALSE)</f>
        <v>#N/A</v>
      </c>
      <c r="I1323" s="142" t="e">
        <f>VLOOKUP(B1323,MODALIDADE_1!A:G,7,FALSE)</f>
        <v>#N/A</v>
      </c>
      <c r="J1323" s="106" t="e">
        <f>VLOOKUP(Tabela410[[#This Row],[Proposta de Referência]],SIMP_M1!A:K,9,FALSE)</f>
        <v>#VALUE!</v>
      </c>
      <c r="K1323" s="106" t="e">
        <f>VLOOKUP(Tabela410[[#This Row],[Proposta de Referência]],SIMP_M1!A:K,8,FALSE)</f>
        <v>#VALUE!</v>
      </c>
      <c r="L1323" s="107" t="e">
        <f t="shared" si="88"/>
        <v>#VALUE!</v>
      </c>
      <c r="M1323" s="107" t="e">
        <f t="shared" si="89"/>
        <v>#VALUE!</v>
      </c>
      <c r="N1323" s="142" t="e">
        <f t="shared" si="90"/>
        <v>#VALUE!</v>
      </c>
      <c r="O1323" s="142" t="e">
        <f t="shared" si="91"/>
        <v>#N/A</v>
      </c>
      <c r="P1323" s="24" t="str">
        <f>IFERROR(VLOOKUP(O1323,HOSPITAIS_COM_DIVIDAS!A:E,5,FALSE),"")</f>
        <v/>
      </c>
    </row>
    <row r="1324" spans="1:16" x14ac:dyDescent="0.25">
      <c r="A1324" s="52" t="e">
        <f>Tabela410[[#This Row],[Status da Proposta]]</f>
        <v>#VALUE!</v>
      </c>
      <c r="B1324" s="143">
        <f>MODALIDADE_1!A1324</f>
        <v>0</v>
      </c>
      <c r="C1324" s="142" t="e">
        <f>VLOOKUP(B1324,MODALIDADE_1!A:B,2,FALSE)</f>
        <v>#N/A</v>
      </c>
      <c r="D1324" s="142"/>
      <c r="E1324" s="94" t="e">
        <f>VLOOKUP(B1324,MODALIDADE_1!A:E,5,FALSE)</f>
        <v>#N/A</v>
      </c>
      <c r="F1324" s="95" t="e">
        <f>VLOOKUP(B1324,MODALIDADE_1!A:C,3,FALSE)</f>
        <v>#N/A</v>
      </c>
      <c r="G1324" s="142" t="e">
        <f>VLOOKUP(B1324,MODALIDADE_1!A:G,4,FALSE)</f>
        <v>#N/A</v>
      </c>
      <c r="H1324" s="142" t="e">
        <f>VLOOKUP(B1324,MODALIDADE_1!A:G,6,FALSE)</f>
        <v>#N/A</v>
      </c>
      <c r="I1324" s="142" t="e">
        <f>VLOOKUP(B1324,MODALIDADE_1!A:G,7,FALSE)</f>
        <v>#N/A</v>
      </c>
      <c r="J1324" s="106" t="e">
        <f>VLOOKUP(Tabela410[[#This Row],[Proposta de Referência]],SIMP_M1!A:K,9,FALSE)</f>
        <v>#VALUE!</v>
      </c>
      <c r="K1324" s="106" t="e">
        <f>VLOOKUP(Tabela410[[#This Row],[Proposta de Referência]],SIMP_M1!A:K,8,FALSE)</f>
        <v>#VALUE!</v>
      </c>
      <c r="L1324" s="107" t="e">
        <f t="shared" si="88"/>
        <v>#VALUE!</v>
      </c>
      <c r="M1324" s="107" t="e">
        <f t="shared" si="89"/>
        <v>#VALUE!</v>
      </c>
      <c r="N1324" s="142" t="e">
        <f t="shared" si="90"/>
        <v>#VALUE!</v>
      </c>
      <c r="O1324" s="142" t="e">
        <f t="shared" si="91"/>
        <v>#N/A</v>
      </c>
      <c r="P1324" s="24" t="str">
        <f>IFERROR(VLOOKUP(O1324,HOSPITAIS_COM_DIVIDAS!A:E,5,FALSE),"")</f>
        <v/>
      </c>
    </row>
    <row r="1325" spans="1:16" x14ac:dyDescent="0.25">
      <c r="A1325" s="52" t="e">
        <f>Tabela410[[#This Row],[Status da Proposta]]</f>
        <v>#VALUE!</v>
      </c>
      <c r="B1325" s="143">
        <f>MODALIDADE_1!A1325</f>
        <v>0</v>
      </c>
      <c r="C1325" s="142" t="e">
        <f>VLOOKUP(B1325,MODALIDADE_1!A:B,2,FALSE)</f>
        <v>#N/A</v>
      </c>
      <c r="D1325" s="142"/>
      <c r="E1325" s="94" t="e">
        <f>VLOOKUP(B1325,MODALIDADE_1!A:E,5,FALSE)</f>
        <v>#N/A</v>
      </c>
      <c r="F1325" s="95" t="e">
        <f>VLOOKUP(B1325,MODALIDADE_1!A:C,3,FALSE)</f>
        <v>#N/A</v>
      </c>
      <c r="G1325" s="142" t="e">
        <f>VLOOKUP(B1325,MODALIDADE_1!A:G,4,FALSE)</f>
        <v>#N/A</v>
      </c>
      <c r="H1325" s="142" t="e">
        <f>VLOOKUP(B1325,MODALIDADE_1!A:G,6,FALSE)</f>
        <v>#N/A</v>
      </c>
      <c r="I1325" s="142" t="e">
        <f>VLOOKUP(B1325,MODALIDADE_1!A:G,7,FALSE)</f>
        <v>#N/A</v>
      </c>
      <c r="J1325" s="106" t="e">
        <f>VLOOKUP(Tabela410[[#This Row],[Proposta de Referência]],SIMP_M1!A:K,9,FALSE)</f>
        <v>#VALUE!</v>
      </c>
      <c r="K1325" s="106" t="e">
        <f>VLOOKUP(Tabela410[[#This Row],[Proposta de Referência]],SIMP_M1!A:K,8,FALSE)</f>
        <v>#VALUE!</v>
      </c>
      <c r="L1325" s="107" t="e">
        <f t="shared" si="88"/>
        <v>#VALUE!</v>
      </c>
      <c r="M1325" s="107" t="e">
        <f t="shared" si="89"/>
        <v>#VALUE!</v>
      </c>
      <c r="N1325" s="142" t="e">
        <f t="shared" si="90"/>
        <v>#VALUE!</v>
      </c>
      <c r="O1325" s="142" t="e">
        <f t="shared" si="91"/>
        <v>#N/A</v>
      </c>
      <c r="P1325" s="24" t="str">
        <f>IFERROR(VLOOKUP(O1325,HOSPITAIS_COM_DIVIDAS!A:E,5,FALSE),"")</f>
        <v/>
      </c>
    </row>
    <row r="1326" spans="1:16" x14ac:dyDescent="0.25">
      <c r="A1326" s="52" t="e">
        <f>Tabela410[[#This Row],[Status da Proposta]]</f>
        <v>#VALUE!</v>
      </c>
      <c r="B1326" s="143">
        <f>MODALIDADE_1!A1326</f>
        <v>0</v>
      </c>
      <c r="C1326" s="142" t="e">
        <f>VLOOKUP(B1326,MODALIDADE_1!A:B,2,FALSE)</f>
        <v>#N/A</v>
      </c>
      <c r="D1326" s="142"/>
      <c r="E1326" s="94" t="e">
        <f>VLOOKUP(B1326,MODALIDADE_1!A:E,5,FALSE)</f>
        <v>#N/A</v>
      </c>
      <c r="F1326" s="95" t="e">
        <f>VLOOKUP(B1326,MODALIDADE_1!A:C,3,FALSE)</f>
        <v>#N/A</v>
      </c>
      <c r="G1326" s="142" t="e">
        <f>VLOOKUP(B1326,MODALIDADE_1!A:G,4,FALSE)</f>
        <v>#N/A</v>
      </c>
      <c r="H1326" s="142" t="e">
        <f>VLOOKUP(B1326,MODALIDADE_1!A:G,6,FALSE)</f>
        <v>#N/A</v>
      </c>
      <c r="I1326" s="142" t="e">
        <f>VLOOKUP(B1326,MODALIDADE_1!A:G,7,FALSE)</f>
        <v>#N/A</v>
      </c>
      <c r="J1326" s="106" t="e">
        <f>VLOOKUP(Tabela410[[#This Row],[Proposta de Referência]],SIMP_M1!A:K,9,FALSE)</f>
        <v>#VALUE!</v>
      </c>
      <c r="K1326" s="106" t="e">
        <f>VLOOKUP(Tabela410[[#This Row],[Proposta de Referência]],SIMP_M1!A:K,8,FALSE)</f>
        <v>#VALUE!</v>
      </c>
      <c r="L1326" s="107" t="e">
        <f t="shared" si="88"/>
        <v>#VALUE!</v>
      </c>
      <c r="M1326" s="107" t="e">
        <f t="shared" si="89"/>
        <v>#VALUE!</v>
      </c>
      <c r="N1326" s="142" t="e">
        <f t="shared" si="90"/>
        <v>#VALUE!</v>
      </c>
      <c r="O1326" s="142" t="e">
        <f t="shared" si="91"/>
        <v>#N/A</v>
      </c>
      <c r="P1326" s="24" t="str">
        <f>IFERROR(VLOOKUP(O1326,HOSPITAIS_COM_DIVIDAS!A:E,5,FALSE),"")</f>
        <v/>
      </c>
    </row>
    <row r="1327" spans="1:16" x14ac:dyDescent="0.25">
      <c r="A1327" s="52" t="e">
        <f>Tabela410[[#This Row],[Status da Proposta]]</f>
        <v>#VALUE!</v>
      </c>
      <c r="B1327" s="143">
        <f>MODALIDADE_1!A1327</f>
        <v>0</v>
      </c>
      <c r="C1327" s="142" t="e">
        <f>VLOOKUP(B1327,MODALIDADE_1!A:B,2,FALSE)</f>
        <v>#N/A</v>
      </c>
      <c r="D1327" s="142"/>
      <c r="E1327" s="94" t="e">
        <f>VLOOKUP(B1327,MODALIDADE_1!A:E,5,FALSE)</f>
        <v>#N/A</v>
      </c>
      <c r="F1327" s="95" t="e">
        <f>VLOOKUP(B1327,MODALIDADE_1!A:C,3,FALSE)</f>
        <v>#N/A</v>
      </c>
      <c r="G1327" s="142" t="e">
        <f>VLOOKUP(B1327,MODALIDADE_1!A:G,4,FALSE)</f>
        <v>#N/A</v>
      </c>
      <c r="H1327" s="142" t="e">
        <f>VLOOKUP(B1327,MODALIDADE_1!A:G,6,FALSE)</f>
        <v>#N/A</v>
      </c>
      <c r="I1327" s="142" t="e">
        <f>VLOOKUP(B1327,MODALIDADE_1!A:G,7,FALSE)</f>
        <v>#N/A</v>
      </c>
      <c r="J1327" s="106" t="e">
        <f>VLOOKUP(Tabela410[[#This Row],[Proposta de Referência]],SIMP_M1!A:K,9,FALSE)</f>
        <v>#VALUE!</v>
      </c>
      <c r="K1327" s="106" t="e">
        <f>VLOOKUP(Tabela410[[#This Row],[Proposta de Referência]],SIMP_M1!A:K,8,FALSE)</f>
        <v>#VALUE!</v>
      </c>
      <c r="L1327" s="107" t="e">
        <f t="shared" si="88"/>
        <v>#VALUE!</v>
      </c>
      <c r="M1327" s="107" t="e">
        <f t="shared" si="89"/>
        <v>#VALUE!</v>
      </c>
      <c r="N1327" s="142" t="e">
        <f t="shared" si="90"/>
        <v>#VALUE!</v>
      </c>
      <c r="O1327" s="142" t="e">
        <f t="shared" si="91"/>
        <v>#N/A</v>
      </c>
      <c r="P1327" s="24" t="str">
        <f>IFERROR(VLOOKUP(O1327,HOSPITAIS_COM_DIVIDAS!A:E,5,FALSE),"")</f>
        <v/>
      </c>
    </row>
    <row r="1328" spans="1:16" x14ac:dyDescent="0.25">
      <c r="A1328" s="52" t="e">
        <f>Tabela410[[#This Row],[Status da Proposta]]</f>
        <v>#VALUE!</v>
      </c>
      <c r="B1328" s="143">
        <f>MODALIDADE_1!A1328</f>
        <v>0</v>
      </c>
      <c r="C1328" s="142" t="e">
        <f>VLOOKUP(B1328,MODALIDADE_1!A:B,2,FALSE)</f>
        <v>#N/A</v>
      </c>
      <c r="D1328" s="142"/>
      <c r="E1328" s="94" t="e">
        <f>VLOOKUP(B1328,MODALIDADE_1!A:E,5,FALSE)</f>
        <v>#N/A</v>
      </c>
      <c r="F1328" s="95" t="e">
        <f>VLOOKUP(B1328,MODALIDADE_1!A:C,3,FALSE)</f>
        <v>#N/A</v>
      </c>
      <c r="G1328" s="142" t="e">
        <f>VLOOKUP(B1328,MODALIDADE_1!A:G,4,FALSE)</f>
        <v>#N/A</v>
      </c>
      <c r="H1328" s="142" t="e">
        <f>VLOOKUP(B1328,MODALIDADE_1!A:G,6,FALSE)</f>
        <v>#N/A</v>
      </c>
      <c r="I1328" s="142" t="e">
        <f>VLOOKUP(B1328,MODALIDADE_1!A:G,7,FALSE)</f>
        <v>#N/A</v>
      </c>
      <c r="J1328" s="106" t="e">
        <f>VLOOKUP(Tabela410[[#This Row],[Proposta de Referência]],SIMP_M1!A:K,9,FALSE)</f>
        <v>#VALUE!</v>
      </c>
      <c r="K1328" s="106" t="e">
        <f>VLOOKUP(Tabela410[[#This Row],[Proposta de Referência]],SIMP_M1!A:K,8,FALSE)</f>
        <v>#VALUE!</v>
      </c>
      <c r="L1328" s="107" t="e">
        <f t="shared" si="88"/>
        <v>#VALUE!</v>
      </c>
      <c r="M1328" s="107" t="e">
        <f t="shared" si="89"/>
        <v>#VALUE!</v>
      </c>
      <c r="N1328" s="142" t="e">
        <f t="shared" si="90"/>
        <v>#VALUE!</v>
      </c>
      <c r="O1328" s="142" t="e">
        <f t="shared" si="91"/>
        <v>#N/A</v>
      </c>
      <c r="P1328" s="24" t="str">
        <f>IFERROR(VLOOKUP(O1328,HOSPITAIS_COM_DIVIDAS!A:E,5,FALSE),"")</f>
        <v/>
      </c>
    </row>
    <row r="1329" spans="1:16" x14ac:dyDescent="0.25">
      <c r="A1329" s="52" t="e">
        <f>Tabela410[[#This Row],[Status da Proposta]]</f>
        <v>#VALUE!</v>
      </c>
      <c r="B1329" s="143">
        <f>MODALIDADE_1!A1329</f>
        <v>0</v>
      </c>
      <c r="C1329" s="142" t="e">
        <f>VLOOKUP(B1329,MODALIDADE_1!A:B,2,FALSE)</f>
        <v>#N/A</v>
      </c>
      <c r="D1329" s="142"/>
      <c r="E1329" s="94" t="e">
        <f>VLOOKUP(B1329,MODALIDADE_1!A:E,5,FALSE)</f>
        <v>#N/A</v>
      </c>
      <c r="F1329" s="95" t="e">
        <f>VLOOKUP(B1329,MODALIDADE_1!A:C,3,FALSE)</f>
        <v>#N/A</v>
      </c>
      <c r="G1329" s="142" t="e">
        <f>VLOOKUP(B1329,MODALIDADE_1!A:G,4,FALSE)</f>
        <v>#N/A</v>
      </c>
      <c r="H1329" s="142" t="e">
        <f>VLOOKUP(B1329,MODALIDADE_1!A:G,6,FALSE)</f>
        <v>#N/A</v>
      </c>
      <c r="I1329" s="142" t="e">
        <f>VLOOKUP(B1329,MODALIDADE_1!A:G,7,FALSE)</f>
        <v>#N/A</v>
      </c>
      <c r="J1329" s="106" t="e">
        <f>VLOOKUP(Tabela410[[#This Row],[Proposta de Referência]],SIMP_M1!A:K,9,FALSE)</f>
        <v>#VALUE!</v>
      </c>
      <c r="K1329" s="106" t="e">
        <f>VLOOKUP(Tabela410[[#This Row],[Proposta de Referência]],SIMP_M1!A:K,8,FALSE)</f>
        <v>#VALUE!</v>
      </c>
      <c r="L1329" s="107" t="e">
        <f t="shared" si="88"/>
        <v>#VALUE!</v>
      </c>
      <c r="M1329" s="107" t="e">
        <f t="shared" si="89"/>
        <v>#VALUE!</v>
      </c>
      <c r="N1329" s="142" t="e">
        <f t="shared" si="90"/>
        <v>#VALUE!</v>
      </c>
      <c r="O1329" s="142" t="e">
        <f t="shared" si="91"/>
        <v>#N/A</v>
      </c>
      <c r="P1329" s="24" t="str">
        <f>IFERROR(VLOOKUP(O1329,HOSPITAIS_COM_DIVIDAS!A:E,5,FALSE),"")</f>
        <v/>
      </c>
    </row>
    <row r="1330" spans="1:16" x14ac:dyDescent="0.25">
      <c r="A1330" s="52" t="e">
        <f>Tabela410[[#This Row],[Status da Proposta]]</f>
        <v>#VALUE!</v>
      </c>
      <c r="B1330" s="143">
        <f>MODALIDADE_1!A1330</f>
        <v>0</v>
      </c>
      <c r="C1330" s="142" t="e">
        <f>VLOOKUP(B1330,MODALIDADE_1!A:B,2,FALSE)</f>
        <v>#N/A</v>
      </c>
      <c r="D1330" s="142"/>
      <c r="E1330" s="94" t="e">
        <f>VLOOKUP(B1330,MODALIDADE_1!A:E,5,FALSE)</f>
        <v>#N/A</v>
      </c>
      <c r="F1330" s="95" t="e">
        <f>VLOOKUP(B1330,MODALIDADE_1!A:C,3,FALSE)</f>
        <v>#N/A</v>
      </c>
      <c r="G1330" s="142" t="e">
        <f>VLOOKUP(B1330,MODALIDADE_1!A:G,4,FALSE)</f>
        <v>#N/A</v>
      </c>
      <c r="H1330" s="142" t="e">
        <f>VLOOKUP(B1330,MODALIDADE_1!A:G,6,FALSE)</f>
        <v>#N/A</v>
      </c>
      <c r="I1330" s="142" t="e">
        <f>VLOOKUP(B1330,MODALIDADE_1!A:G,7,FALSE)</f>
        <v>#N/A</v>
      </c>
      <c r="J1330" s="106" t="e">
        <f>VLOOKUP(Tabela410[[#This Row],[Proposta de Referência]],SIMP_M1!A:K,9,FALSE)</f>
        <v>#VALUE!</v>
      </c>
      <c r="K1330" s="106" t="e">
        <f>VLOOKUP(Tabela410[[#This Row],[Proposta de Referência]],SIMP_M1!A:K,8,FALSE)</f>
        <v>#VALUE!</v>
      </c>
      <c r="L1330" s="107" t="e">
        <f t="shared" si="88"/>
        <v>#VALUE!</v>
      </c>
      <c r="M1330" s="107" t="e">
        <f t="shared" si="89"/>
        <v>#VALUE!</v>
      </c>
      <c r="N1330" s="142" t="e">
        <f t="shared" si="90"/>
        <v>#VALUE!</v>
      </c>
      <c r="O1330" s="142" t="e">
        <f t="shared" si="91"/>
        <v>#N/A</v>
      </c>
      <c r="P1330" s="24" t="str">
        <f>IFERROR(VLOOKUP(O1330,HOSPITAIS_COM_DIVIDAS!A:E,5,FALSE),"")</f>
        <v/>
      </c>
    </row>
    <row r="1331" spans="1:16" x14ac:dyDescent="0.25">
      <c r="A1331" s="52" t="e">
        <f>Tabela410[[#This Row],[Status da Proposta]]</f>
        <v>#VALUE!</v>
      </c>
      <c r="B1331" s="143">
        <f>MODALIDADE_1!A1331</f>
        <v>0</v>
      </c>
      <c r="C1331" s="142" t="e">
        <f>VLOOKUP(B1331,MODALIDADE_1!A:B,2,FALSE)</f>
        <v>#N/A</v>
      </c>
      <c r="D1331" s="142"/>
      <c r="E1331" s="94" t="e">
        <f>VLOOKUP(B1331,MODALIDADE_1!A:E,5,FALSE)</f>
        <v>#N/A</v>
      </c>
      <c r="F1331" s="95" t="e">
        <f>VLOOKUP(B1331,MODALIDADE_1!A:C,3,FALSE)</f>
        <v>#N/A</v>
      </c>
      <c r="G1331" s="142" t="e">
        <f>VLOOKUP(B1331,MODALIDADE_1!A:G,4,FALSE)</f>
        <v>#N/A</v>
      </c>
      <c r="H1331" s="142" t="e">
        <f>VLOOKUP(B1331,MODALIDADE_1!A:G,6,FALSE)</f>
        <v>#N/A</v>
      </c>
      <c r="I1331" s="142" t="e">
        <f>VLOOKUP(B1331,MODALIDADE_1!A:G,7,FALSE)</f>
        <v>#N/A</v>
      </c>
      <c r="J1331" s="106" t="e">
        <f>VLOOKUP(Tabela410[[#This Row],[Proposta de Referência]],SIMP_M1!A:K,9,FALSE)</f>
        <v>#VALUE!</v>
      </c>
      <c r="K1331" s="106" t="e">
        <f>VLOOKUP(Tabela410[[#This Row],[Proposta de Referência]],SIMP_M1!A:K,8,FALSE)</f>
        <v>#VALUE!</v>
      </c>
      <c r="L1331" s="107" t="e">
        <f t="shared" si="88"/>
        <v>#VALUE!</v>
      </c>
      <c r="M1331" s="107" t="e">
        <f t="shared" si="89"/>
        <v>#VALUE!</v>
      </c>
      <c r="N1331" s="142" t="e">
        <f t="shared" si="90"/>
        <v>#VALUE!</v>
      </c>
      <c r="O1331" s="142" t="e">
        <f t="shared" si="91"/>
        <v>#N/A</v>
      </c>
      <c r="P1331" s="24" t="str">
        <f>IFERROR(VLOOKUP(O1331,HOSPITAIS_COM_DIVIDAS!A:E,5,FALSE),"")</f>
        <v/>
      </c>
    </row>
    <row r="1332" spans="1:16" x14ac:dyDescent="0.25">
      <c r="A1332" s="52" t="e">
        <f>Tabela410[[#This Row],[Status da Proposta]]</f>
        <v>#VALUE!</v>
      </c>
      <c r="B1332" s="143">
        <f>MODALIDADE_1!A1332</f>
        <v>0</v>
      </c>
      <c r="C1332" s="142" t="e">
        <f>VLOOKUP(B1332,MODALIDADE_1!A:B,2,FALSE)</f>
        <v>#N/A</v>
      </c>
      <c r="D1332" s="142"/>
      <c r="E1332" s="94" t="e">
        <f>VLOOKUP(B1332,MODALIDADE_1!A:E,5,FALSE)</f>
        <v>#N/A</v>
      </c>
      <c r="F1332" s="95" t="e">
        <f>VLOOKUP(B1332,MODALIDADE_1!A:C,3,FALSE)</f>
        <v>#N/A</v>
      </c>
      <c r="G1332" s="142" t="e">
        <f>VLOOKUP(B1332,MODALIDADE_1!A:G,4,FALSE)</f>
        <v>#N/A</v>
      </c>
      <c r="H1332" s="142" t="e">
        <f>VLOOKUP(B1332,MODALIDADE_1!A:G,6,FALSE)</f>
        <v>#N/A</v>
      </c>
      <c r="I1332" s="142" t="e">
        <f>VLOOKUP(B1332,MODALIDADE_1!A:G,7,FALSE)</f>
        <v>#N/A</v>
      </c>
      <c r="J1332" s="106" t="e">
        <f>VLOOKUP(Tabela410[[#This Row],[Proposta de Referência]],SIMP_M1!A:K,9,FALSE)</f>
        <v>#VALUE!</v>
      </c>
      <c r="K1332" s="106" t="e">
        <f>VLOOKUP(Tabela410[[#This Row],[Proposta de Referência]],SIMP_M1!A:K,8,FALSE)</f>
        <v>#VALUE!</v>
      </c>
      <c r="L1332" s="107" t="e">
        <f t="shared" si="88"/>
        <v>#VALUE!</v>
      </c>
      <c r="M1332" s="107" t="e">
        <f t="shared" si="89"/>
        <v>#VALUE!</v>
      </c>
      <c r="N1332" s="142" t="e">
        <f t="shared" si="90"/>
        <v>#VALUE!</v>
      </c>
      <c r="O1332" s="142" t="e">
        <f t="shared" si="91"/>
        <v>#N/A</v>
      </c>
      <c r="P1332" s="24" t="str">
        <f>IFERROR(VLOOKUP(O1332,HOSPITAIS_COM_DIVIDAS!A:E,5,FALSE),"")</f>
        <v/>
      </c>
    </row>
    <row r="1333" spans="1:16" x14ac:dyDescent="0.25">
      <c r="A1333" s="52" t="e">
        <f>Tabela410[[#This Row],[Status da Proposta]]</f>
        <v>#VALUE!</v>
      </c>
      <c r="B1333" s="143">
        <f>MODALIDADE_1!A1333</f>
        <v>0</v>
      </c>
      <c r="C1333" s="142" t="e">
        <f>VLOOKUP(B1333,MODALIDADE_1!A:B,2,FALSE)</f>
        <v>#N/A</v>
      </c>
      <c r="D1333" s="142"/>
      <c r="E1333" s="94" t="e">
        <f>VLOOKUP(B1333,MODALIDADE_1!A:E,5,FALSE)</f>
        <v>#N/A</v>
      </c>
      <c r="F1333" s="95" t="e">
        <f>VLOOKUP(B1333,MODALIDADE_1!A:C,3,FALSE)</f>
        <v>#N/A</v>
      </c>
      <c r="G1333" s="142" t="e">
        <f>VLOOKUP(B1333,MODALIDADE_1!A:G,4,FALSE)</f>
        <v>#N/A</v>
      </c>
      <c r="H1333" s="142" t="e">
        <f>VLOOKUP(B1333,MODALIDADE_1!A:G,6,FALSE)</f>
        <v>#N/A</v>
      </c>
      <c r="I1333" s="142" t="e">
        <f>VLOOKUP(B1333,MODALIDADE_1!A:G,7,FALSE)</f>
        <v>#N/A</v>
      </c>
      <c r="J1333" s="106" t="e">
        <f>VLOOKUP(Tabela410[[#This Row],[Proposta de Referência]],SIMP_M1!A:K,9,FALSE)</f>
        <v>#VALUE!</v>
      </c>
      <c r="K1333" s="106" t="e">
        <f>VLOOKUP(Tabela410[[#This Row],[Proposta de Referência]],SIMP_M1!A:K,8,FALSE)</f>
        <v>#VALUE!</v>
      </c>
      <c r="L1333" s="107" t="e">
        <f t="shared" si="88"/>
        <v>#VALUE!</v>
      </c>
      <c r="M1333" s="107" t="e">
        <f t="shared" si="89"/>
        <v>#VALUE!</v>
      </c>
      <c r="N1333" s="142" t="e">
        <f t="shared" si="90"/>
        <v>#VALUE!</v>
      </c>
      <c r="O1333" s="142" t="e">
        <f t="shared" si="91"/>
        <v>#N/A</v>
      </c>
      <c r="P1333" s="24" t="str">
        <f>IFERROR(VLOOKUP(O1333,HOSPITAIS_COM_DIVIDAS!A:E,5,FALSE),"")</f>
        <v/>
      </c>
    </row>
    <row r="1334" spans="1:16" x14ac:dyDescent="0.25">
      <c r="A1334" s="52" t="e">
        <f>Tabela410[[#This Row],[Status da Proposta]]</f>
        <v>#VALUE!</v>
      </c>
      <c r="B1334" s="143">
        <f>MODALIDADE_1!A1334</f>
        <v>0</v>
      </c>
      <c r="C1334" s="142" t="e">
        <f>VLOOKUP(B1334,MODALIDADE_1!A:B,2,FALSE)</f>
        <v>#N/A</v>
      </c>
      <c r="D1334" s="142"/>
      <c r="E1334" s="94" t="e">
        <f>VLOOKUP(B1334,MODALIDADE_1!A:E,5,FALSE)</f>
        <v>#N/A</v>
      </c>
      <c r="F1334" s="95" t="e">
        <f>VLOOKUP(B1334,MODALIDADE_1!A:C,3,FALSE)</f>
        <v>#N/A</v>
      </c>
      <c r="G1334" s="142" t="e">
        <f>VLOOKUP(B1334,MODALIDADE_1!A:G,4,FALSE)</f>
        <v>#N/A</v>
      </c>
      <c r="H1334" s="142" t="e">
        <f>VLOOKUP(B1334,MODALIDADE_1!A:G,6,FALSE)</f>
        <v>#N/A</v>
      </c>
      <c r="I1334" s="142" t="e">
        <f>VLOOKUP(B1334,MODALIDADE_1!A:G,7,FALSE)</f>
        <v>#N/A</v>
      </c>
      <c r="J1334" s="106" t="e">
        <f>VLOOKUP(Tabela410[[#This Row],[Proposta de Referência]],SIMP_M1!A:K,9,FALSE)</f>
        <v>#VALUE!</v>
      </c>
      <c r="K1334" s="106" t="e">
        <f>VLOOKUP(Tabela410[[#This Row],[Proposta de Referência]],SIMP_M1!A:K,8,FALSE)</f>
        <v>#VALUE!</v>
      </c>
      <c r="L1334" s="107" t="e">
        <f t="shared" si="88"/>
        <v>#VALUE!</v>
      </c>
      <c r="M1334" s="107" t="e">
        <f t="shared" si="89"/>
        <v>#VALUE!</v>
      </c>
      <c r="N1334" s="142" t="e">
        <f t="shared" si="90"/>
        <v>#VALUE!</v>
      </c>
      <c r="O1334" s="142" t="e">
        <f t="shared" si="91"/>
        <v>#N/A</v>
      </c>
      <c r="P1334" s="24" t="str">
        <f>IFERROR(VLOOKUP(O1334,HOSPITAIS_COM_DIVIDAS!A:E,5,FALSE),"")</f>
        <v/>
      </c>
    </row>
    <row r="1335" spans="1:16" x14ac:dyDescent="0.25">
      <c r="A1335" s="52" t="e">
        <f>Tabela410[[#This Row],[Status da Proposta]]</f>
        <v>#VALUE!</v>
      </c>
      <c r="B1335" s="143">
        <f>MODALIDADE_1!A1335</f>
        <v>0</v>
      </c>
      <c r="C1335" s="142" t="e">
        <f>VLOOKUP(B1335,MODALIDADE_1!A:B,2,FALSE)</f>
        <v>#N/A</v>
      </c>
      <c r="D1335" s="142"/>
      <c r="E1335" s="94" t="e">
        <f>VLOOKUP(B1335,MODALIDADE_1!A:E,5,FALSE)</f>
        <v>#N/A</v>
      </c>
      <c r="F1335" s="95" t="e">
        <f>VLOOKUP(B1335,MODALIDADE_1!A:C,3,FALSE)</f>
        <v>#N/A</v>
      </c>
      <c r="G1335" s="142" t="e">
        <f>VLOOKUP(B1335,MODALIDADE_1!A:G,4,FALSE)</f>
        <v>#N/A</v>
      </c>
      <c r="H1335" s="142" t="e">
        <f>VLOOKUP(B1335,MODALIDADE_1!A:G,6,FALSE)</f>
        <v>#N/A</v>
      </c>
      <c r="I1335" s="142" t="e">
        <f>VLOOKUP(B1335,MODALIDADE_1!A:G,7,FALSE)</f>
        <v>#N/A</v>
      </c>
      <c r="J1335" s="106" t="e">
        <f>VLOOKUP(Tabela410[[#This Row],[Proposta de Referência]],SIMP_M1!A:K,9,FALSE)</f>
        <v>#VALUE!</v>
      </c>
      <c r="K1335" s="106" t="e">
        <f>VLOOKUP(Tabela410[[#This Row],[Proposta de Referência]],SIMP_M1!A:K,8,FALSE)</f>
        <v>#VALUE!</v>
      </c>
      <c r="L1335" s="107" t="e">
        <f t="shared" si="88"/>
        <v>#VALUE!</v>
      </c>
      <c r="M1335" s="107" t="e">
        <f t="shared" si="89"/>
        <v>#VALUE!</v>
      </c>
      <c r="N1335" s="142" t="e">
        <f t="shared" si="90"/>
        <v>#VALUE!</v>
      </c>
      <c r="O1335" s="142" t="e">
        <f t="shared" si="91"/>
        <v>#N/A</v>
      </c>
      <c r="P1335" s="24" t="str">
        <f>IFERROR(VLOOKUP(O1335,HOSPITAIS_COM_DIVIDAS!A:E,5,FALSE),"")</f>
        <v/>
      </c>
    </row>
    <row r="1336" spans="1:16" x14ac:dyDescent="0.25">
      <c r="A1336" s="52" t="e">
        <f>Tabela410[[#This Row],[Status da Proposta]]</f>
        <v>#VALUE!</v>
      </c>
      <c r="B1336" s="143">
        <f>MODALIDADE_1!A1336</f>
        <v>0</v>
      </c>
      <c r="C1336" s="142" t="e">
        <f>VLOOKUP(B1336,MODALIDADE_1!A:B,2,FALSE)</f>
        <v>#N/A</v>
      </c>
      <c r="D1336" s="142"/>
      <c r="E1336" s="94" t="e">
        <f>VLOOKUP(B1336,MODALIDADE_1!A:E,5,FALSE)</f>
        <v>#N/A</v>
      </c>
      <c r="F1336" s="95" t="e">
        <f>VLOOKUP(B1336,MODALIDADE_1!A:C,3,FALSE)</f>
        <v>#N/A</v>
      </c>
      <c r="G1336" s="142" t="e">
        <f>VLOOKUP(B1336,MODALIDADE_1!A:G,4,FALSE)</f>
        <v>#N/A</v>
      </c>
      <c r="H1336" s="142" t="e">
        <f>VLOOKUP(B1336,MODALIDADE_1!A:G,6,FALSE)</f>
        <v>#N/A</v>
      </c>
      <c r="I1336" s="142" t="e">
        <f>VLOOKUP(B1336,MODALIDADE_1!A:G,7,FALSE)</f>
        <v>#N/A</v>
      </c>
      <c r="J1336" s="106" t="e">
        <f>VLOOKUP(Tabela410[[#This Row],[Proposta de Referência]],SIMP_M1!A:K,9,FALSE)</f>
        <v>#VALUE!</v>
      </c>
      <c r="K1336" s="106" t="e">
        <f>VLOOKUP(Tabela410[[#This Row],[Proposta de Referência]],SIMP_M1!A:K,8,FALSE)</f>
        <v>#VALUE!</v>
      </c>
      <c r="L1336" s="107" t="e">
        <f t="shared" si="88"/>
        <v>#VALUE!</v>
      </c>
      <c r="M1336" s="107" t="e">
        <f t="shared" si="89"/>
        <v>#VALUE!</v>
      </c>
      <c r="N1336" s="142" t="e">
        <f t="shared" si="90"/>
        <v>#VALUE!</v>
      </c>
      <c r="O1336" s="142" t="e">
        <f t="shared" si="91"/>
        <v>#N/A</v>
      </c>
      <c r="P1336" s="24" t="str">
        <f>IFERROR(VLOOKUP(O1336,HOSPITAIS_COM_DIVIDAS!A:E,5,FALSE),"")</f>
        <v/>
      </c>
    </row>
    <row r="1337" spans="1:16" x14ac:dyDescent="0.25">
      <c r="A1337" s="52" t="e">
        <f>Tabela410[[#This Row],[Status da Proposta]]</f>
        <v>#VALUE!</v>
      </c>
      <c r="B1337" s="143">
        <f>MODALIDADE_1!A1337</f>
        <v>0</v>
      </c>
      <c r="C1337" s="142" t="e">
        <f>VLOOKUP(B1337,MODALIDADE_1!A:B,2,FALSE)</f>
        <v>#N/A</v>
      </c>
      <c r="D1337" s="142"/>
      <c r="E1337" s="94" t="e">
        <f>VLOOKUP(B1337,MODALIDADE_1!A:E,5,FALSE)</f>
        <v>#N/A</v>
      </c>
      <c r="F1337" s="95" t="e">
        <f>VLOOKUP(B1337,MODALIDADE_1!A:C,3,FALSE)</f>
        <v>#N/A</v>
      </c>
      <c r="G1337" s="142" t="e">
        <f>VLOOKUP(B1337,MODALIDADE_1!A:G,4,FALSE)</f>
        <v>#N/A</v>
      </c>
      <c r="H1337" s="142" t="e">
        <f>VLOOKUP(B1337,MODALIDADE_1!A:G,6,FALSE)</f>
        <v>#N/A</v>
      </c>
      <c r="I1337" s="142" t="e">
        <f>VLOOKUP(B1337,MODALIDADE_1!A:G,7,FALSE)</f>
        <v>#N/A</v>
      </c>
      <c r="J1337" s="106" t="e">
        <f>VLOOKUP(Tabela410[[#This Row],[Proposta de Referência]],SIMP_M1!A:K,9,FALSE)</f>
        <v>#VALUE!</v>
      </c>
      <c r="K1337" s="106" t="e">
        <f>VLOOKUP(Tabela410[[#This Row],[Proposta de Referência]],SIMP_M1!A:K,8,FALSE)</f>
        <v>#VALUE!</v>
      </c>
      <c r="L1337" s="107" t="e">
        <f t="shared" si="88"/>
        <v>#VALUE!</v>
      </c>
      <c r="M1337" s="107" t="e">
        <f t="shared" si="89"/>
        <v>#VALUE!</v>
      </c>
      <c r="N1337" s="142" t="e">
        <f t="shared" si="90"/>
        <v>#VALUE!</v>
      </c>
      <c r="O1337" s="142" t="e">
        <f t="shared" si="91"/>
        <v>#N/A</v>
      </c>
      <c r="P1337" s="24" t="str">
        <f>IFERROR(VLOOKUP(O1337,HOSPITAIS_COM_DIVIDAS!A:E,5,FALSE),"")</f>
        <v/>
      </c>
    </row>
    <row r="1338" spans="1:16" x14ac:dyDescent="0.25">
      <c r="A1338" s="52" t="e">
        <f>Tabela410[[#This Row],[Status da Proposta]]</f>
        <v>#VALUE!</v>
      </c>
      <c r="B1338" s="143">
        <f>MODALIDADE_1!A1338</f>
        <v>0</v>
      </c>
      <c r="C1338" s="142" t="e">
        <f>VLOOKUP(B1338,MODALIDADE_1!A:B,2,FALSE)</f>
        <v>#N/A</v>
      </c>
      <c r="D1338" s="142"/>
      <c r="E1338" s="94" t="e">
        <f>VLOOKUP(B1338,MODALIDADE_1!A:E,5,FALSE)</f>
        <v>#N/A</v>
      </c>
      <c r="F1338" s="95" t="e">
        <f>VLOOKUP(B1338,MODALIDADE_1!A:C,3,FALSE)</f>
        <v>#N/A</v>
      </c>
      <c r="G1338" s="142" t="e">
        <f>VLOOKUP(B1338,MODALIDADE_1!A:G,4,FALSE)</f>
        <v>#N/A</v>
      </c>
      <c r="H1338" s="142" t="e">
        <f>VLOOKUP(B1338,MODALIDADE_1!A:G,6,FALSE)</f>
        <v>#N/A</v>
      </c>
      <c r="I1338" s="142" t="e">
        <f>VLOOKUP(B1338,MODALIDADE_1!A:G,7,FALSE)</f>
        <v>#N/A</v>
      </c>
      <c r="J1338" s="106" t="e">
        <f>VLOOKUP(Tabela410[[#This Row],[Proposta de Referência]],SIMP_M1!A:K,9,FALSE)</f>
        <v>#VALUE!</v>
      </c>
      <c r="K1338" s="106" t="e">
        <f>VLOOKUP(Tabela410[[#This Row],[Proposta de Referência]],SIMP_M1!A:K,8,FALSE)</f>
        <v>#VALUE!</v>
      </c>
      <c r="L1338" s="107" t="e">
        <f t="shared" si="88"/>
        <v>#VALUE!</v>
      </c>
      <c r="M1338" s="107" t="e">
        <f t="shared" si="89"/>
        <v>#VALUE!</v>
      </c>
      <c r="N1338" s="142" t="e">
        <f t="shared" si="90"/>
        <v>#VALUE!</v>
      </c>
      <c r="O1338" s="142" t="e">
        <f t="shared" si="91"/>
        <v>#N/A</v>
      </c>
      <c r="P1338" s="24" t="str">
        <f>IFERROR(VLOOKUP(O1338,HOSPITAIS_COM_DIVIDAS!A:E,5,FALSE),"")</f>
        <v/>
      </c>
    </row>
    <row r="1339" spans="1:16" x14ac:dyDescent="0.25">
      <c r="A1339" s="52" t="e">
        <f>Tabela410[[#This Row],[Status da Proposta]]</f>
        <v>#VALUE!</v>
      </c>
      <c r="B1339" s="143">
        <f>MODALIDADE_1!A1339</f>
        <v>0</v>
      </c>
      <c r="C1339" s="142" t="e">
        <f>VLOOKUP(B1339,MODALIDADE_1!A:B,2,FALSE)</f>
        <v>#N/A</v>
      </c>
      <c r="D1339" s="142"/>
      <c r="E1339" s="94" t="e">
        <f>VLOOKUP(B1339,MODALIDADE_1!A:E,5,FALSE)</f>
        <v>#N/A</v>
      </c>
      <c r="F1339" s="95" t="e">
        <f>VLOOKUP(B1339,MODALIDADE_1!A:C,3,FALSE)</f>
        <v>#N/A</v>
      </c>
      <c r="G1339" s="142" t="e">
        <f>VLOOKUP(B1339,MODALIDADE_1!A:G,4,FALSE)</f>
        <v>#N/A</v>
      </c>
      <c r="H1339" s="142" t="e">
        <f>VLOOKUP(B1339,MODALIDADE_1!A:G,6,FALSE)</f>
        <v>#N/A</v>
      </c>
      <c r="I1339" s="142" t="e">
        <f>VLOOKUP(B1339,MODALIDADE_1!A:G,7,FALSE)</f>
        <v>#N/A</v>
      </c>
      <c r="J1339" s="106" t="e">
        <f>VLOOKUP(Tabela410[[#This Row],[Proposta de Referência]],SIMP_M1!A:K,9,FALSE)</f>
        <v>#VALUE!</v>
      </c>
      <c r="K1339" s="106" t="e">
        <f>VLOOKUP(Tabela410[[#This Row],[Proposta de Referência]],SIMP_M1!A:K,8,FALSE)</f>
        <v>#VALUE!</v>
      </c>
      <c r="L1339" s="107" t="e">
        <f t="shared" si="88"/>
        <v>#VALUE!</v>
      </c>
      <c r="M1339" s="107" t="e">
        <f t="shared" si="89"/>
        <v>#VALUE!</v>
      </c>
      <c r="N1339" s="142" t="e">
        <f t="shared" si="90"/>
        <v>#VALUE!</v>
      </c>
      <c r="O1339" s="142" t="e">
        <f t="shared" si="91"/>
        <v>#N/A</v>
      </c>
      <c r="P1339" s="24" t="str">
        <f>IFERROR(VLOOKUP(O1339,HOSPITAIS_COM_DIVIDAS!A:E,5,FALSE),"")</f>
        <v/>
      </c>
    </row>
    <row r="1340" spans="1:16" x14ac:dyDescent="0.25">
      <c r="A1340" s="52" t="e">
        <f>Tabela410[[#This Row],[Status da Proposta]]</f>
        <v>#VALUE!</v>
      </c>
      <c r="B1340" s="143">
        <f>MODALIDADE_1!A1340</f>
        <v>0</v>
      </c>
      <c r="C1340" s="142" t="e">
        <f>VLOOKUP(B1340,MODALIDADE_1!A:B,2,FALSE)</f>
        <v>#N/A</v>
      </c>
      <c r="D1340" s="142"/>
      <c r="E1340" s="94" t="e">
        <f>VLOOKUP(B1340,MODALIDADE_1!A:E,5,FALSE)</f>
        <v>#N/A</v>
      </c>
      <c r="F1340" s="95" t="e">
        <f>VLOOKUP(B1340,MODALIDADE_1!A:C,3,FALSE)</f>
        <v>#N/A</v>
      </c>
      <c r="G1340" s="142" t="e">
        <f>VLOOKUP(B1340,MODALIDADE_1!A:G,4,FALSE)</f>
        <v>#N/A</v>
      </c>
      <c r="H1340" s="142" t="e">
        <f>VLOOKUP(B1340,MODALIDADE_1!A:G,6,FALSE)</f>
        <v>#N/A</v>
      </c>
      <c r="I1340" s="142" t="e">
        <f>VLOOKUP(B1340,MODALIDADE_1!A:G,7,FALSE)</f>
        <v>#N/A</v>
      </c>
      <c r="J1340" s="106" t="e">
        <f>VLOOKUP(Tabela410[[#This Row],[Proposta de Referência]],SIMP_M1!A:K,9,FALSE)</f>
        <v>#VALUE!</v>
      </c>
      <c r="K1340" s="106" t="e">
        <f>VLOOKUP(Tabela410[[#This Row],[Proposta de Referência]],SIMP_M1!A:K,8,FALSE)</f>
        <v>#VALUE!</v>
      </c>
      <c r="L1340" s="107" t="e">
        <f t="shared" si="88"/>
        <v>#VALUE!</v>
      </c>
      <c r="M1340" s="107" t="e">
        <f t="shared" si="89"/>
        <v>#VALUE!</v>
      </c>
      <c r="N1340" s="142" t="e">
        <f t="shared" si="90"/>
        <v>#VALUE!</v>
      </c>
      <c r="O1340" s="142" t="e">
        <f t="shared" si="91"/>
        <v>#N/A</v>
      </c>
      <c r="P1340" s="24" t="str">
        <f>IFERROR(VLOOKUP(O1340,HOSPITAIS_COM_DIVIDAS!A:E,5,FALSE),"")</f>
        <v/>
      </c>
    </row>
    <row r="1341" spans="1:16" x14ac:dyDescent="0.25">
      <c r="A1341" s="52" t="e">
        <f>Tabela410[[#This Row],[Status da Proposta]]</f>
        <v>#VALUE!</v>
      </c>
      <c r="B1341" s="143">
        <f>MODALIDADE_1!A1341</f>
        <v>0</v>
      </c>
      <c r="C1341" s="142" t="e">
        <f>VLOOKUP(B1341,MODALIDADE_1!A:B,2,FALSE)</f>
        <v>#N/A</v>
      </c>
      <c r="D1341" s="142"/>
      <c r="E1341" s="94" t="e">
        <f>VLOOKUP(B1341,MODALIDADE_1!A:E,5,FALSE)</f>
        <v>#N/A</v>
      </c>
      <c r="F1341" s="95" t="e">
        <f>VLOOKUP(B1341,MODALIDADE_1!A:C,3,FALSE)</f>
        <v>#N/A</v>
      </c>
      <c r="G1341" s="142" t="e">
        <f>VLOOKUP(B1341,MODALIDADE_1!A:G,4,FALSE)</f>
        <v>#N/A</v>
      </c>
      <c r="H1341" s="142" t="e">
        <f>VLOOKUP(B1341,MODALIDADE_1!A:G,6,FALSE)</f>
        <v>#N/A</v>
      </c>
      <c r="I1341" s="142" t="e">
        <f>VLOOKUP(B1341,MODALIDADE_1!A:G,7,FALSE)</f>
        <v>#N/A</v>
      </c>
      <c r="J1341" s="106" t="e">
        <f>VLOOKUP(Tabela410[[#This Row],[Proposta de Referência]],SIMP_M1!A:K,9,FALSE)</f>
        <v>#VALUE!</v>
      </c>
      <c r="K1341" s="106" t="e">
        <f>VLOOKUP(Tabela410[[#This Row],[Proposta de Referência]],SIMP_M1!A:K,8,FALSE)</f>
        <v>#VALUE!</v>
      </c>
      <c r="L1341" s="107" t="e">
        <f t="shared" si="88"/>
        <v>#VALUE!</v>
      </c>
      <c r="M1341" s="107" t="e">
        <f t="shared" si="89"/>
        <v>#VALUE!</v>
      </c>
      <c r="N1341" s="142" t="e">
        <f t="shared" si="90"/>
        <v>#VALUE!</v>
      </c>
      <c r="O1341" s="142" t="e">
        <f t="shared" si="91"/>
        <v>#N/A</v>
      </c>
      <c r="P1341" s="24" t="str">
        <f>IFERROR(VLOOKUP(O1341,HOSPITAIS_COM_DIVIDAS!A:E,5,FALSE),"")</f>
        <v/>
      </c>
    </row>
    <row r="1342" spans="1:16" x14ac:dyDescent="0.25">
      <c r="A1342" s="52" t="e">
        <f>Tabela410[[#This Row],[Status da Proposta]]</f>
        <v>#VALUE!</v>
      </c>
      <c r="B1342" s="143">
        <f>MODALIDADE_1!A1342</f>
        <v>0</v>
      </c>
      <c r="C1342" s="142" t="e">
        <f>VLOOKUP(B1342,MODALIDADE_1!A:B,2,FALSE)</f>
        <v>#N/A</v>
      </c>
      <c r="D1342" s="142"/>
      <c r="E1342" s="94" t="e">
        <f>VLOOKUP(B1342,MODALIDADE_1!A:E,5,FALSE)</f>
        <v>#N/A</v>
      </c>
      <c r="F1342" s="95" t="e">
        <f>VLOOKUP(B1342,MODALIDADE_1!A:C,3,FALSE)</f>
        <v>#N/A</v>
      </c>
      <c r="G1342" s="142" t="e">
        <f>VLOOKUP(B1342,MODALIDADE_1!A:G,4,FALSE)</f>
        <v>#N/A</v>
      </c>
      <c r="H1342" s="142" t="e">
        <f>VLOOKUP(B1342,MODALIDADE_1!A:G,6,FALSE)</f>
        <v>#N/A</v>
      </c>
      <c r="I1342" s="142" t="e">
        <f>VLOOKUP(B1342,MODALIDADE_1!A:G,7,FALSE)</f>
        <v>#N/A</v>
      </c>
      <c r="J1342" s="106" t="e">
        <f>VLOOKUP(Tabela410[[#This Row],[Proposta de Referência]],SIMP_M1!A:K,9,FALSE)</f>
        <v>#VALUE!</v>
      </c>
      <c r="K1342" s="106" t="e">
        <f>VLOOKUP(Tabela410[[#This Row],[Proposta de Referência]],SIMP_M1!A:K,8,FALSE)</f>
        <v>#VALUE!</v>
      </c>
      <c r="L1342" s="107" t="e">
        <f t="shared" si="88"/>
        <v>#VALUE!</v>
      </c>
      <c r="M1342" s="107" t="e">
        <f t="shared" si="89"/>
        <v>#VALUE!</v>
      </c>
      <c r="N1342" s="142" t="e">
        <f t="shared" si="90"/>
        <v>#VALUE!</v>
      </c>
      <c r="O1342" s="142" t="e">
        <f t="shared" si="91"/>
        <v>#N/A</v>
      </c>
      <c r="P1342" s="24" t="str">
        <f>IFERROR(VLOOKUP(O1342,HOSPITAIS_COM_DIVIDAS!A:E,5,FALSE),"")</f>
        <v/>
      </c>
    </row>
    <row r="1343" spans="1:16" x14ac:dyDescent="0.25">
      <c r="A1343" s="52" t="e">
        <f>Tabela410[[#This Row],[Status da Proposta]]</f>
        <v>#VALUE!</v>
      </c>
      <c r="B1343" s="143">
        <f>MODALIDADE_1!A1343</f>
        <v>0</v>
      </c>
      <c r="C1343" s="142" t="e">
        <f>VLOOKUP(B1343,MODALIDADE_1!A:B,2,FALSE)</f>
        <v>#N/A</v>
      </c>
      <c r="D1343" s="142"/>
      <c r="E1343" s="94" t="e">
        <f>VLOOKUP(B1343,MODALIDADE_1!A:E,5,FALSE)</f>
        <v>#N/A</v>
      </c>
      <c r="F1343" s="95" t="e">
        <f>VLOOKUP(B1343,MODALIDADE_1!A:C,3,FALSE)</f>
        <v>#N/A</v>
      </c>
      <c r="G1343" s="142" t="e">
        <f>VLOOKUP(B1343,MODALIDADE_1!A:G,4,FALSE)</f>
        <v>#N/A</v>
      </c>
      <c r="H1343" s="142" t="e">
        <f>VLOOKUP(B1343,MODALIDADE_1!A:G,6,FALSE)</f>
        <v>#N/A</v>
      </c>
      <c r="I1343" s="142" t="e">
        <f>VLOOKUP(B1343,MODALIDADE_1!A:G,7,FALSE)</f>
        <v>#N/A</v>
      </c>
      <c r="J1343" s="106" t="e">
        <f>VLOOKUP(Tabela410[[#This Row],[Proposta de Referência]],SIMP_M1!A:K,9,FALSE)</f>
        <v>#VALUE!</v>
      </c>
      <c r="K1343" s="106" t="e">
        <f>VLOOKUP(Tabela410[[#This Row],[Proposta de Referência]],SIMP_M1!A:K,8,FALSE)</f>
        <v>#VALUE!</v>
      </c>
      <c r="L1343" s="107" t="e">
        <f t="shared" si="88"/>
        <v>#VALUE!</v>
      </c>
      <c r="M1343" s="107" t="e">
        <f t="shared" si="89"/>
        <v>#VALUE!</v>
      </c>
      <c r="N1343" s="142" t="e">
        <f t="shared" si="90"/>
        <v>#VALUE!</v>
      </c>
      <c r="O1343" s="142" t="e">
        <f t="shared" si="91"/>
        <v>#N/A</v>
      </c>
      <c r="P1343" s="24" t="str">
        <f>IFERROR(VLOOKUP(O1343,HOSPITAIS_COM_DIVIDAS!A:E,5,FALSE),"")</f>
        <v/>
      </c>
    </row>
    <row r="1344" spans="1:16" x14ac:dyDescent="0.25">
      <c r="A1344" s="52" t="e">
        <f>Tabela410[[#This Row],[Status da Proposta]]</f>
        <v>#VALUE!</v>
      </c>
      <c r="B1344" s="143">
        <f>MODALIDADE_1!A1344</f>
        <v>0</v>
      </c>
      <c r="C1344" s="142" t="e">
        <f>VLOOKUP(B1344,MODALIDADE_1!A:B,2,FALSE)</f>
        <v>#N/A</v>
      </c>
      <c r="D1344" s="142"/>
      <c r="E1344" s="94" t="e">
        <f>VLOOKUP(B1344,MODALIDADE_1!A:E,5,FALSE)</f>
        <v>#N/A</v>
      </c>
      <c r="F1344" s="95" t="e">
        <f>VLOOKUP(B1344,MODALIDADE_1!A:C,3,FALSE)</f>
        <v>#N/A</v>
      </c>
      <c r="G1344" s="142" t="e">
        <f>VLOOKUP(B1344,MODALIDADE_1!A:G,4,FALSE)</f>
        <v>#N/A</v>
      </c>
      <c r="H1344" s="142" t="e">
        <f>VLOOKUP(B1344,MODALIDADE_1!A:G,6,FALSE)</f>
        <v>#N/A</v>
      </c>
      <c r="I1344" s="142" t="e">
        <f>VLOOKUP(B1344,MODALIDADE_1!A:G,7,FALSE)</f>
        <v>#N/A</v>
      </c>
      <c r="J1344" s="106" t="e">
        <f>VLOOKUP(Tabela410[[#This Row],[Proposta de Referência]],SIMP_M1!A:K,9,FALSE)</f>
        <v>#VALUE!</v>
      </c>
      <c r="K1344" s="106" t="e">
        <f>VLOOKUP(Tabela410[[#This Row],[Proposta de Referência]],SIMP_M1!A:K,8,FALSE)</f>
        <v>#VALUE!</v>
      </c>
      <c r="L1344" s="107" t="e">
        <f t="shared" si="88"/>
        <v>#VALUE!</v>
      </c>
      <c r="M1344" s="107" t="e">
        <f t="shared" si="89"/>
        <v>#VALUE!</v>
      </c>
      <c r="N1344" s="142" t="e">
        <f t="shared" si="90"/>
        <v>#VALUE!</v>
      </c>
      <c r="O1344" s="142" t="e">
        <f t="shared" si="91"/>
        <v>#N/A</v>
      </c>
      <c r="P1344" s="24" t="str">
        <f>IFERROR(VLOOKUP(O1344,HOSPITAIS_COM_DIVIDAS!A:E,5,FALSE),"")</f>
        <v/>
      </c>
    </row>
    <row r="1345" spans="1:16" x14ac:dyDescent="0.25">
      <c r="A1345" s="52" t="e">
        <f>Tabela410[[#This Row],[Status da Proposta]]</f>
        <v>#VALUE!</v>
      </c>
      <c r="B1345" s="143">
        <f>MODALIDADE_1!A1345</f>
        <v>0</v>
      </c>
      <c r="C1345" s="142" t="e">
        <f>VLOOKUP(B1345,MODALIDADE_1!A:B,2,FALSE)</f>
        <v>#N/A</v>
      </c>
      <c r="D1345" s="142"/>
      <c r="E1345" s="94" t="e">
        <f>VLOOKUP(B1345,MODALIDADE_1!A:E,5,FALSE)</f>
        <v>#N/A</v>
      </c>
      <c r="F1345" s="95" t="e">
        <f>VLOOKUP(B1345,MODALIDADE_1!A:C,3,FALSE)</f>
        <v>#N/A</v>
      </c>
      <c r="G1345" s="142" t="e">
        <f>VLOOKUP(B1345,MODALIDADE_1!A:G,4,FALSE)</f>
        <v>#N/A</v>
      </c>
      <c r="H1345" s="142" t="e">
        <f>VLOOKUP(B1345,MODALIDADE_1!A:G,6,FALSE)</f>
        <v>#N/A</v>
      </c>
      <c r="I1345" s="142" t="e">
        <f>VLOOKUP(B1345,MODALIDADE_1!A:G,7,FALSE)</f>
        <v>#N/A</v>
      </c>
      <c r="J1345" s="106" t="e">
        <f>VLOOKUP(Tabela410[[#This Row],[Proposta de Referência]],SIMP_M1!A:K,9,FALSE)</f>
        <v>#VALUE!</v>
      </c>
      <c r="K1345" s="106" t="e">
        <f>VLOOKUP(Tabela410[[#This Row],[Proposta de Referência]],SIMP_M1!A:K,8,FALSE)</f>
        <v>#VALUE!</v>
      </c>
      <c r="L1345" s="107" t="e">
        <f t="shared" si="88"/>
        <v>#VALUE!</v>
      </c>
      <c r="M1345" s="107" t="e">
        <f t="shared" si="89"/>
        <v>#VALUE!</v>
      </c>
      <c r="N1345" s="142" t="e">
        <f t="shared" si="90"/>
        <v>#VALUE!</v>
      </c>
      <c r="O1345" s="142" t="e">
        <f t="shared" si="91"/>
        <v>#N/A</v>
      </c>
      <c r="P1345" s="24" t="str">
        <f>IFERROR(VLOOKUP(O1345,HOSPITAIS_COM_DIVIDAS!A:E,5,FALSE),"")</f>
        <v/>
      </c>
    </row>
    <row r="1346" spans="1:16" x14ac:dyDescent="0.25">
      <c r="A1346" s="52" t="e">
        <f>Tabela410[[#This Row],[Status da Proposta]]</f>
        <v>#VALUE!</v>
      </c>
      <c r="B1346" s="143">
        <f>MODALIDADE_1!A1346</f>
        <v>0</v>
      </c>
      <c r="C1346" s="142" t="e">
        <f>VLOOKUP(B1346,MODALIDADE_1!A:B,2,FALSE)</f>
        <v>#N/A</v>
      </c>
      <c r="D1346" s="142"/>
      <c r="E1346" s="94" t="e">
        <f>VLOOKUP(B1346,MODALIDADE_1!A:E,5,FALSE)</f>
        <v>#N/A</v>
      </c>
      <c r="F1346" s="95" t="e">
        <f>VLOOKUP(B1346,MODALIDADE_1!A:C,3,FALSE)</f>
        <v>#N/A</v>
      </c>
      <c r="G1346" s="142" t="e">
        <f>VLOOKUP(B1346,MODALIDADE_1!A:G,4,FALSE)</f>
        <v>#N/A</v>
      </c>
      <c r="H1346" s="142" t="e">
        <f>VLOOKUP(B1346,MODALIDADE_1!A:G,6,FALSE)</f>
        <v>#N/A</v>
      </c>
      <c r="I1346" s="142" t="e">
        <f>VLOOKUP(B1346,MODALIDADE_1!A:G,7,FALSE)</f>
        <v>#N/A</v>
      </c>
      <c r="J1346" s="106" t="e">
        <f>VLOOKUP(Tabela410[[#This Row],[Proposta de Referência]],SIMP_M1!A:K,9,FALSE)</f>
        <v>#VALUE!</v>
      </c>
      <c r="K1346" s="106" t="e">
        <f>VLOOKUP(Tabela410[[#This Row],[Proposta de Referência]],SIMP_M1!A:K,8,FALSE)</f>
        <v>#VALUE!</v>
      </c>
      <c r="L1346" s="107" t="e">
        <f t="shared" si="88"/>
        <v>#VALUE!</v>
      </c>
      <c r="M1346" s="107" t="e">
        <f t="shared" si="89"/>
        <v>#VALUE!</v>
      </c>
      <c r="N1346" s="142" t="e">
        <f t="shared" si="90"/>
        <v>#VALUE!</v>
      </c>
      <c r="O1346" s="142" t="e">
        <f t="shared" si="91"/>
        <v>#N/A</v>
      </c>
      <c r="P1346" s="24" t="str">
        <f>IFERROR(VLOOKUP(O1346,HOSPITAIS_COM_DIVIDAS!A:E,5,FALSE),"")</f>
        <v/>
      </c>
    </row>
    <row r="1347" spans="1:16" x14ac:dyDescent="0.25">
      <c r="A1347" s="52" t="e">
        <f>Tabela410[[#This Row],[Status da Proposta]]</f>
        <v>#VALUE!</v>
      </c>
      <c r="B1347" s="143">
        <f>MODALIDADE_1!A1347</f>
        <v>0</v>
      </c>
      <c r="C1347" s="142" t="e">
        <f>VLOOKUP(B1347,MODALIDADE_1!A:B,2,FALSE)</f>
        <v>#N/A</v>
      </c>
      <c r="D1347" s="142"/>
      <c r="E1347" s="94" t="e">
        <f>VLOOKUP(B1347,MODALIDADE_1!A:E,5,FALSE)</f>
        <v>#N/A</v>
      </c>
      <c r="F1347" s="95" t="e">
        <f>VLOOKUP(B1347,MODALIDADE_1!A:C,3,FALSE)</f>
        <v>#N/A</v>
      </c>
      <c r="G1347" s="142" t="e">
        <f>VLOOKUP(B1347,MODALIDADE_1!A:G,4,FALSE)</f>
        <v>#N/A</v>
      </c>
      <c r="H1347" s="142" t="e">
        <f>VLOOKUP(B1347,MODALIDADE_1!A:G,6,FALSE)</f>
        <v>#N/A</v>
      </c>
      <c r="I1347" s="142" t="e">
        <f>VLOOKUP(B1347,MODALIDADE_1!A:G,7,FALSE)</f>
        <v>#N/A</v>
      </c>
      <c r="J1347" s="106" t="e">
        <f>VLOOKUP(Tabela410[[#This Row],[Proposta de Referência]],SIMP_M1!A:K,9,FALSE)</f>
        <v>#VALUE!</v>
      </c>
      <c r="K1347" s="106" t="e">
        <f>VLOOKUP(Tabela410[[#This Row],[Proposta de Referência]],SIMP_M1!A:K,8,FALSE)</f>
        <v>#VALUE!</v>
      </c>
      <c r="L1347" s="107" t="e">
        <f t="shared" si="88"/>
        <v>#VALUE!</v>
      </c>
      <c r="M1347" s="107" t="e">
        <f t="shared" si="89"/>
        <v>#VALUE!</v>
      </c>
      <c r="N1347" s="142" t="e">
        <f t="shared" si="90"/>
        <v>#VALUE!</v>
      </c>
      <c r="O1347" s="142" t="e">
        <f t="shared" si="91"/>
        <v>#N/A</v>
      </c>
      <c r="P1347" s="24" t="str">
        <f>IFERROR(VLOOKUP(O1347,HOSPITAIS_COM_DIVIDAS!A:E,5,FALSE),"")</f>
        <v/>
      </c>
    </row>
    <row r="1348" spans="1:16" x14ac:dyDescent="0.25">
      <c r="A1348" s="52" t="e">
        <f>Tabela410[[#This Row],[Status da Proposta]]</f>
        <v>#VALUE!</v>
      </c>
      <c r="B1348" s="143">
        <f>MODALIDADE_1!A1348</f>
        <v>0</v>
      </c>
      <c r="C1348" s="142" t="e">
        <f>VLOOKUP(B1348,MODALIDADE_1!A:B,2,FALSE)</f>
        <v>#N/A</v>
      </c>
      <c r="D1348" s="142"/>
      <c r="E1348" s="94" t="e">
        <f>VLOOKUP(B1348,MODALIDADE_1!A:E,5,FALSE)</f>
        <v>#N/A</v>
      </c>
      <c r="F1348" s="95" t="e">
        <f>VLOOKUP(B1348,MODALIDADE_1!A:C,3,FALSE)</f>
        <v>#N/A</v>
      </c>
      <c r="G1348" s="142" t="e">
        <f>VLOOKUP(B1348,MODALIDADE_1!A:G,4,FALSE)</f>
        <v>#N/A</v>
      </c>
      <c r="H1348" s="142" t="e">
        <f>VLOOKUP(B1348,MODALIDADE_1!A:G,6,FALSE)</f>
        <v>#N/A</v>
      </c>
      <c r="I1348" s="142" t="e">
        <f>VLOOKUP(B1348,MODALIDADE_1!A:G,7,FALSE)</f>
        <v>#N/A</v>
      </c>
      <c r="J1348" s="106" t="e">
        <f>VLOOKUP(Tabela410[[#This Row],[Proposta de Referência]],SIMP_M1!A:K,9,FALSE)</f>
        <v>#VALUE!</v>
      </c>
      <c r="K1348" s="106" t="e">
        <f>VLOOKUP(Tabela410[[#This Row],[Proposta de Referência]],SIMP_M1!A:K,8,FALSE)</f>
        <v>#VALUE!</v>
      </c>
      <c r="L1348" s="107" t="e">
        <f t="shared" si="88"/>
        <v>#VALUE!</v>
      </c>
      <c r="M1348" s="107" t="e">
        <f t="shared" si="89"/>
        <v>#VALUE!</v>
      </c>
      <c r="N1348" s="142" t="e">
        <f t="shared" si="90"/>
        <v>#VALUE!</v>
      </c>
      <c r="O1348" s="142" t="e">
        <f t="shared" si="91"/>
        <v>#N/A</v>
      </c>
      <c r="P1348" s="24" t="str">
        <f>IFERROR(VLOOKUP(O1348,HOSPITAIS_COM_DIVIDAS!A:E,5,FALSE),"")</f>
        <v/>
      </c>
    </row>
    <row r="1349" spans="1:16" x14ac:dyDescent="0.25">
      <c r="A1349" s="52" t="e">
        <f>Tabela410[[#This Row],[Status da Proposta]]</f>
        <v>#VALUE!</v>
      </c>
      <c r="B1349" s="143">
        <f>MODALIDADE_1!A1349</f>
        <v>0</v>
      </c>
      <c r="C1349" s="142" t="e">
        <f>VLOOKUP(B1349,MODALIDADE_1!A:B,2,FALSE)</f>
        <v>#N/A</v>
      </c>
      <c r="D1349" s="142"/>
      <c r="E1349" s="94" t="e">
        <f>VLOOKUP(B1349,MODALIDADE_1!A:E,5,FALSE)</f>
        <v>#N/A</v>
      </c>
      <c r="F1349" s="95" t="e">
        <f>VLOOKUP(B1349,MODALIDADE_1!A:C,3,FALSE)</f>
        <v>#N/A</v>
      </c>
      <c r="G1349" s="142" t="e">
        <f>VLOOKUP(B1349,MODALIDADE_1!A:G,4,FALSE)</f>
        <v>#N/A</v>
      </c>
      <c r="H1349" s="142" t="e">
        <f>VLOOKUP(B1349,MODALIDADE_1!A:G,6,FALSE)</f>
        <v>#N/A</v>
      </c>
      <c r="I1349" s="142" t="e">
        <f>VLOOKUP(B1349,MODALIDADE_1!A:G,7,FALSE)</f>
        <v>#N/A</v>
      </c>
      <c r="J1349" s="106" t="e">
        <f>VLOOKUP(Tabela410[[#This Row],[Proposta de Referência]],SIMP_M1!A:K,9,FALSE)</f>
        <v>#VALUE!</v>
      </c>
      <c r="K1349" s="106" t="e">
        <f>VLOOKUP(Tabela410[[#This Row],[Proposta de Referência]],SIMP_M1!A:K,8,FALSE)</f>
        <v>#VALUE!</v>
      </c>
      <c r="L1349" s="107" t="e">
        <f t="shared" si="88"/>
        <v>#VALUE!</v>
      </c>
      <c r="M1349" s="107" t="e">
        <f t="shared" si="89"/>
        <v>#VALUE!</v>
      </c>
      <c r="N1349" s="142" t="e">
        <f t="shared" si="90"/>
        <v>#VALUE!</v>
      </c>
      <c r="O1349" s="142" t="e">
        <f t="shared" si="91"/>
        <v>#N/A</v>
      </c>
      <c r="P1349" s="24" t="str">
        <f>IFERROR(VLOOKUP(O1349,HOSPITAIS_COM_DIVIDAS!A:E,5,FALSE),"")</f>
        <v/>
      </c>
    </row>
    <row r="1350" spans="1:16" x14ac:dyDescent="0.25">
      <c r="A1350" s="52" t="e">
        <f>Tabela410[[#This Row],[Status da Proposta]]</f>
        <v>#VALUE!</v>
      </c>
      <c r="B1350" s="143">
        <f>MODALIDADE_1!A1350</f>
        <v>0</v>
      </c>
      <c r="C1350" s="142" t="e">
        <f>VLOOKUP(B1350,MODALIDADE_1!A:B,2,FALSE)</f>
        <v>#N/A</v>
      </c>
      <c r="D1350" s="142"/>
      <c r="E1350" s="94" t="e">
        <f>VLOOKUP(B1350,MODALIDADE_1!A:E,5,FALSE)</f>
        <v>#N/A</v>
      </c>
      <c r="F1350" s="95" t="e">
        <f>VLOOKUP(B1350,MODALIDADE_1!A:C,3,FALSE)</f>
        <v>#N/A</v>
      </c>
      <c r="G1350" s="142" t="e">
        <f>VLOOKUP(B1350,MODALIDADE_1!A:G,4,FALSE)</f>
        <v>#N/A</v>
      </c>
      <c r="H1350" s="142" t="e">
        <f>VLOOKUP(B1350,MODALIDADE_1!A:G,6,FALSE)</f>
        <v>#N/A</v>
      </c>
      <c r="I1350" s="142" t="e">
        <f>VLOOKUP(B1350,MODALIDADE_1!A:G,7,FALSE)</f>
        <v>#N/A</v>
      </c>
      <c r="J1350" s="106" t="e">
        <f>VLOOKUP(Tabela410[[#This Row],[Proposta de Referência]],SIMP_M1!A:K,9,FALSE)</f>
        <v>#VALUE!</v>
      </c>
      <c r="K1350" s="106" t="e">
        <f>VLOOKUP(Tabela410[[#This Row],[Proposta de Referência]],SIMP_M1!A:K,8,FALSE)</f>
        <v>#VALUE!</v>
      </c>
      <c r="L1350" s="107" t="e">
        <f t="shared" si="88"/>
        <v>#VALUE!</v>
      </c>
      <c r="M1350" s="107" t="e">
        <f t="shared" si="89"/>
        <v>#VALUE!</v>
      </c>
      <c r="N1350" s="142" t="e">
        <f t="shared" si="90"/>
        <v>#VALUE!</v>
      </c>
      <c r="O1350" s="142" t="e">
        <f t="shared" si="91"/>
        <v>#N/A</v>
      </c>
      <c r="P1350" s="24" t="str">
        <f>IFERROR(VLOOKUP(O1350,HOSPITAIS_COM_DIVIDAS!A:E,5,FALSE),"")</f>
        <v/>
      </c>
    </row>
    <row r="1351" spans="1:16" x14ac:dyDescent="0.25">
      <c r="A1351" s="52" t="e">
        <f>Tabela410[[#This Row],[Status da Proposta]]</f>
        <v>#VALUE!</v>
      </c>
      <c r="B1351" s="143">
        <f>MODALIDADE_1!A1351</f>
        <v>0</v>
      </c>
      <c r="C1351" s="142" t="e">
        <f>VLOOKUP(B1351,MODALIDADE_1!A:B,2,FALSE)</f>
        <v>#N/A</v>
      </c>
      <c r="D1351" s="142"/>
      <c r="E1351" s="94" t="e">
        <f>VLOOKUP(B1351,MODALIDADE_1!A:E,5,FALSE)</f>
        <v>#N/A</v>
      </c>
      <c r="F1351" s="95" t="e">
        <f>VLOOKUP(B1351,MODALIDADE_1!A:C,3,FALSE)</f>
        <v>#N/A</v>
      </c>
      <c r="G1351" s="142" t="e">
        <f>VLOOKUP(B1351,MODALIDADE_1!A:G,4,FALSE)</f>
        <v>#N/A</v>
      </c>
      <c r="H1351" s="142" t="e">
        <f>VLOOKUP(B1351,MODALIDADE_1!A:G,6,FALSE)</f>
        <v>#N/A</v>
      </c>
      <c r="I1351" s="142" t="e">
        <f>VLOOKUP(B1351,MODALIDADE_1!A:G,7,FALSE)</f>
        <v>#N/A</v>
      </c>
      <c r="J1351" s="106" t="e">
        <f>VLOOKUP(Tabela410[[#This Row],[Proposta de Referência]],SIMP_M1!A:K,9,FALSE)</f>
        <v>#VALUE!</v>
      </c>
      <c r="K1351" s="106" t="e">
        <f>VLOOKUP(Tabela410[[#This Row],[Proposta de Referência]],SIMP_M1!A:K,8,FALSE)</f>
        <v>#VALUE!</v>
      </c>
      <c r="L1351" s="107" t="e">
        <f t="shared" si="88"/>
        <v>#VALUE!</v>
      </c>
      <c r="M1351" s="107" t="e">
        <f t="shared" si="89"/>
        <v>#VALUE!</v>
      </c>
      <c r="N1351" s="142" t="e">
        <f t="shared" si="90"/>
        <v>#VALUE!</v>
      </c>
      <c r="O1351" s="142" t="e">
        <f t="shared" si="91"/>
        <v>#N/A</v>
      </c>
      <c r="P1351" s="24" t="str">
        <f>IFERROR(VLOOKUP(O1351,HOSPITAIS_COM_DIVIDAS!A:E,5,FALSE),"")</f>
        <v/>
      </c>
    </row>
    <row r="1352" spans="1:16" x14ac:dyDescent="0.25">
      <c r="A1352" s="52" t="e">
        <f>Tabela410[[#This Row],[Status da Proposta]]</f>
        <v>#VALUE!</v>
      </c>
      <c r="B1352" s="143">
        <f>MODALIDADE_1!A1352</f>
        <v>0</v>
      </c>
      <c r="C1352" s="142" t="e">
        <f>VLOOKUP(B1352,MODALIDADE_1!A:B,2,FALSE)</f>
        <v>#N/A</v>
      </c>
      <c r="D1352" s="142"/>
      <c r="E1352" s="94" t="e">
        <f>VLOOKUP(B1352,MODALIDADE_1!A:E,5,FALSE)</f>
        <v>#N/A</v>
      </c>
      <c r="F1352" s="95" t="e">
        <f>VLOOKUP(B1352,MODALIDADE_1!A:C,3,FALSE)</f>
        <v>#N/A</v>
      </c>
      <c r="G1352" s="142" t="e">
        <f>VLOOKUP(B1352,MODALIDADE_1!A:G,4,FALSE)</f>
        <v>#N/A</v>
      </c>
      <c r="H1352" s="142" t="e">
        <f>VLOOKUP(B1352,MODALIDADE_1!A:G,6,FALSE)</f>
        <v>#N/A</v>
      </c>
      <c r="I1352" s="142" t="e">
        <f>VLOOKUP(B1352,MODALIDADE_1!A:G,7,FALSE)</f>
        <v>#N/A</v>
      </c>
      <c r="J1352" s="106" t="e">
        <f>VLOOKUP(Tabela410[[#This Row],[Proposta de Referência]],SIMP_M1!A:K,9,FALSE)</f>
        <v>#VALUE!</v>
      </c>
      <c r="K1352" s="106" t="e">
        <f>VLOOKUP(Tabela410[[#This Row],[Proposta de Referência]],SIMP_M1!A:K,8,FALSE)</f>
        <v>#VALUE!</v>
      </c>
      <c r="L1352" s="107" t="e">
        <f t="shared" si="88"/>
        <v>#VALUE!</v>
      </c>
      <c r="M1352" s="107" t="e">
        <f t="shared" si="89"/>
        <v>#VALUE!</v>
      </c>
      <c r="N1352" s="142" t="e">
        <f t="shared" si="90"/>
        <v>#VALUE!</v>
      </c>
      <c r="O1352" s="142" t="e">
        <f t="shared" si="91"/>
        <v>#N/A</v>
      </c>
      <c r="P1352" s="24" t="str">
        <f>IFERROR(VLOOKUP(O1352,HOSPITAIS_COM_DIVIDAS!A:E,5,FALSE),"")</f>
        <v/>
      </c>
    </row>
    <row r="1353" spans="1:16" x14ac:dyDescent="0.25">
      <c r="A1353" s="52" t="e">
        <f>Tabela410[[#This Row],[Status da Proposta]]</f>
        <v>#VALUE!</v>
      </c>
      <c r="B1353" s="143">
        <f>MODALIDADE_1!A1353</f>
        <v>0</v>
      </c>
      <c r="C1353" s="142" t="e">
        <f>VLOOKUP(B1353,MODALIDADE_1!A:B,2,FALSE)</f>
        <v>#N/A</v>
      </c>
      <c r="D1353" s="142"/>
      <c r="E1353" s="94" t="e">
        <f>VLOOKUP(B1353,MODALIDADE_1!A:E,5,FALSE)</f>
        <v>#N/A</v>
      </c>
      <c r="F1353" s="95" t="e">
        <f>VLOOKUP(B1353,MODALIDADE_1!A:C,3,FALSE)</f>
        <v>#N/A</v>
      </c>
      <c r="G1353" s="142" t="e">
        <f>VLOOKUP(B1353,MODALIDADE_1!A:G,4,FALSE)</f>
        <v>#N/A</v>
      </c>
      <c r="H1353" s="142" t="e">
        <f>VLOOKUP(B1353,MODALIDADE_1!A:G,6,FALSE)</f>
        <v>#N/A</v>
      </c>
      <c r="I1353" s="142" t="e">
        <f>VLOOKUP(B1353,MODALIDADE_1!A:G,7,FALSE)</f>
        <v>#N/A</v>
      </c>
      <c r="J1353" s="106" t="e">
        <f>VLOOKUP(Tabela410[[#This Row],[Proposta de Referência]],SIMP_M1!A:K,9,FALSE)</f>
        <v>#VALUE!</v>
      </c>
      <c r="K1353" s="106" t="e">
        <f>VLOOKUP(Tabela410[[#This Row],[Proposta de Referência]],SIMP_M1!A:K,8,FALSE)</f>
        <v>#VALUE!</v>
      </c>
      <c r="L1353" s="107" t="e">
        <f t="shared" si="88"/>
        <v>#VALUE!</v>
      </c>
      <c r="M1353" s="107" t="e">
        <f t="shared" si="89"/>
        <v>#VALUE!</v>
      </c>
      <c r="N1353" s="142" t="e">
        <f t="shared" si="90"/>
        <v>#VALUE!</v>
      </c>
      <c r="O1353" s="142" t="e">
        <f t="shared" si="91"/>
        <v>#N/A</v>
      </c>
      <c r="P1353" s="24" t="str">
        <f>IFERROR(VLOOKUP(O1353,HOSPITAIS_COM_DIVIDAS!A:E,5,FALSE),"")</f>
        <v/>
      </c>
    </row>
    <row r="1354" spans="1:16" x14ac:dyDescent="0.25">
      <c r="A1354" s="52" t="e">
        <f>Tabela410[[#This Row],[Status da Proposta]]</f>
        <v>#VALUE!</v>
      </c>
      <c r="B1354" s="143">
        <f>MODALIDADE_1!A1354</f>
        <v>0</v>
      </c>
      <c r="C1354" s="142" t="e">
        <f>VLOOKUP(B1354,MODALIDADE_1!A:B,2,FALSE)</f>
        <v>#N/A</v>
      </c>
      <c r="D1354" s="142"/>
      <c r="E1354" s="94" t="e">
        <f>VLOOKUP(B1354,MODALIDADE_1!A:E,5,FALSE)</f>
        <v>#N/A</v>
      </c>
      <c r="F1354" s="95" t="e">
        <f>VLOOKUP(B1354,MODALIDADE_1!A:C,3,FALSE)</f>
        <v>#N/A</v>
      </c>
      <c r="G1354" s="142" t="e">
        <f>VLOOKUP(B1354,MODALIDADE_1!A:G,4,FALSE)</f>
        <v>#N/A</v>
      </c>
      <c r="H1354" s="142" t="e">
        <f>VLOOKUP(B1354,MODALIDADE_1!A:G,6,FALSE)</f>
        <v>#N/A</v>
      </c>
      <c r="I1354" s="142" t="e">
        <f>VLOOKUP(B1354,MODALIDADE_1!A:G,7,FALSE)</f>
        <v>#N/A</v>
      </c>
      <c r="J1354" s="106" t="e">
        <f>VLOOKUP(Tabela410[[#This Row],[Proposta de Referência]],SIMP_M1!A:K,9,FALSE)</f>
        <v>#VALUE!</v>
      </c>
      <c r="K1354" s="106" t="e">
        <f>VLOOKUP(Tabela410[[#This Row],[Proposta de Referência]],SIMP_M1!A:K,8,FALSE)</f>
        <v>#VALUE!</v>
      </c>
      <c r="L1354" s="107" t="e">
        <f t="shared" si="88"/>
        <v>#VALUE!</v>
      </c>
      <c r="M1354" s="107" t="e">
        <f t="shared" si="89"/>
        <v>#VALUE!</v>
      </c>
      <c r="N1354" s="142" t="e">
        <f t="shared" si="90"/>
        <v>#VALUE!</v>
      </c>
      <c r="O1354" s="142" t="e">
        <f t="shared" si="91"/>
        <v>#N/A</v>
      </c>
      <c r="P1354" s="24" t="str">
        <f>IFERROR(VLOOKUP(O1354,HOSPITAIS_COM_DIVIDAS!A:E,5,FALSE),"")</f>
        <v/>
      </c>
    </row>
    <row r="1355" spans="1:16" x14ac:dyDescent="0.25">
      <c r="A1355" s="52" t="e">
        <f>Tabela410[[#This Row],[Status da Proposta]]</f>
        <v>#VALUE!</v>
      </c>
      <c r="B1355" s="143">
        <f>MODALIDADE_1!A1355</f>
        <v>0</v>
      </c>
      <c r="C1355" s="142" t="e">
        <f>VLOOKUP(B1355,MODALIDADE_1!A:B,2,FALSE)</f>
        <v>#N/A</v>
      </c>
      <c r="D1355" s="142"/>
      <c r="E1355" s="94" t="e">
        <f>VLOOKUP(B1355,MODALIDADE_1!A:E,5,FALSE)</f>
        <v>#N/A</v>
      </c>
      <c r="F1355" s="95" t="e">
        <f>VLOOKUP(B1355,MODALIDADE_1!A:C,3,FALSE)</f>
        <v>#N/A</v>
      </c>
      <c r="G1355" s="142" t="e">
        <f>VLOOKUP(B1355,MODALIDADE_1!A:G,4,FALSE)</f>
        <v>#N/A</v>
      </c>
      <c r="H1355" s="142" t="e">
        <f>VLOOKUP(B1355,MODALIDADE_1!A:G,6,FALSE)</f>
        <v>#N/A</v>
      </c>
      <c r="I1355" s="142" t="e">
        <f>VLOOKUP(B1355,MODALIDADE_1!A:G,7,FALSE)</f>
        <v>#N/A</v>
      </c>
      <c r="J1355" s="106" t="e">
        <f>VLOOKUP(Tabela410[[#This Row],[Proposta de Referência]],SIMP_M1!A:K,9,FALSE)</f>
        <v>#VALUE!</v>
      </c>
      <c r="K1355" s="106" t="e">
        <f>VLOOKUP(Tabela410[[#This Row],[Proposta de Referência]],SIMP_M1!A:K,8,FALSE)</f>
        <v>#VALUE!</v>
      </c>
      <c r="L1355" s="107" t="e">
        <f t="shared" si="88"/>
        <v>#VALUE!</v>
      </c>
      <c r="M1355" s="107" t="e">
        <f t="shared" si="89"/>
        <v>#VALUE!</v>
      </c>
      <c r="N1355" s="142" t="e">
        <f t="shared" si="90"/>
        <v>#VALUE!</v>
      </c>
      <c r="O1355" s="142" t="e">
        <f t="shared" si="91"/>
        <v>#N/A</v>
      </c>
      <c r="P1355" s="24" t="str">
        <f>IFERROR(VLOOKUP(O1355,HOSPITAIS_COM_DIVIDAS!A:E,5,FALSE),"")</f>
        <v/>
      </c>
    </row>
    <row r="1356" spans="1:16" x14ac:dyDescent="0.25">
      <c r="A1356" s="52" t="e">
        <f>Tabela410[[#This Row],[Status da Proposta]]</f>
        <v>#VALUE!</v>
      </c>
      <c r="B1356" s="143">
        <f>MODALIDADE_1!A1356</f>
        <v>0</v>
      </c>
      <c r="C1356" s="142" t="e">
        <f>VLOOKUP(B1356,MODALIDADE_1!A:B,2,FALSE)</f>
        <v>#N/A</v>
      </c>
      <c r="D1356" s="142"/>
      <c r="E1356" s="94" t="e">
        <f>VLOOKUP(B1356,MODALIDADE_1!A:E,5,FALSE)</f>
        <v>#N/A</v>
      </c>
      <c r="F1356" s="95" t="e">
        <f>VLOOKUP(B1356,MODALIDADE_1!A:C,3,FALSE)</f>
        <v>#N/A</v>
      </c>
      <c r="G1356" s="142" t="e">
        <f>VLOOKUP(B1356,MODALIDADE_1!A:G,4,FALSE)</f>
        <v>#N/A</v>
      </c>
      <c r="H1356" s="142" t="e">
        <f>VLOOKUP(B1356,MODALIDADE_1!A:G,6,FALSE)</f>
        <v>#N/A</v>
      </c>
      <c r="I1356" s="142" t="e">
        <f>VLOOKUP(B1356,MODALIDADE_1!A:G,7,FALSE)</f>
        <v>#N/A</v>
      </c>
      <c r="J1356" s="106" t="e">
        <f>VLOOKUP(Tabela410[[#This Row],[Proposta de Referência]],SIMP_M1!A:K,9,FALSE)</f>
        <v>#VALUE!</v>
      </c>
      <c r="K1356" s="106" t="e">
        <f>VLOOKUP(Tabela410[[#This Row],[Proposta de Referência]],SIMP_M1!A:K,8,FALSE)</f>
        <v>#VALUE!</v>
      </c>
      <c r="L1356" s="107" t="e">
        <f t="shared" si="88"/>
        <v>#VALUE!</v>
      </c>
      <c r="M1356" s="107" t="e">
        <f t="shared" si="89"/>
        <v>#VALUE!</v>
      </c>
      <c r="N1356" s="142" t="e">
        <f t="shared" si="90"/>
        <v>#VALUE!</v>
      </c>
      <c r="O1356" s="142" t="e">
        <f t="shared" si="91"/>
        <v>#N/A</v>
      </c>
      <c r="P1356" s="24" t="str">
        <f>IFERROR(VLOOKUP(O1356,HOSPITAIS_COM_DIVIDAS!A:E,5,FALSE),"")</f>
        <v/>
      </c>
    </row>
    <row r="1357" spans="1:16" x14ac:dyDescent="0.25">
      <c r="A1357" s="52" t="e">
        <f>Tabela410[[#This Row],[Status da Proposta]]</f>
        <v>#VALUE!</v>
      </c>
      <c r="B1357" s="143">
        <f>MODALIDADE_1!A1357</f>
        <v>0</v>
      </c>
      <c r="C1357" s="142" t="e">
        <f>VLOOKUP(B1357,MODALIDADE_1!A:B,2,FALSE)</f>
        <v>#N/A</v>
      </c>
      <c r="D1357" s="142"/>
      <c r="E1357" s="94" t="e">
        <f>VLOOKUP(B1357,MODALIDADE_1!A:E,5,FALSE)</f>
        <v>#N/A</v>
      </c>
      <c r="F1357" s="95" t="e">
        <f>VLOOKUP(B1357,MODALIDADE_1!A:C,3,FALSE)</f>
        <v>#N/A</v>
      </c>
      <c r="G1357" s="142" t="e">
        <f>VLOOKUP(B1357,MODALIDADE_1!A:G,4,FALSE)</f>
        <v>#N/A</v>
      </c>
      <c r="H1357" s="142" t="e">
        <f>VLOOKUP(B1357,MODALIDADE_1!A:G,6,FALSE)</f>
        <v>#N/A</v>
      </c>
      <c r="I1357" s="142" t="e">
        <f>VLOOKUP(B1357,MODALIDADE_1!A:G,7,FALSE)</f>
        <v>#N/A</v>
      </c>
      <c r="J1357" s="106" t="e">
        <f>VLOOKUP(Tabela410[[#This Row],[Proposta de Referência]],SIMP_M1!A:K,9,FALSE)</f>
        <v>#VALUE!</v>
      </c>
      <c r="K1357" s="106" t="e">
        <f>VLOOKUP(Tabela410[[#This Row],[Proposta de Referência]],SIMP_M1!A:K,8,FALSE)</f>
        <v>#VALUE!</v>
      </c>
      <c r="L1357" s="107" t="e">
        <f t="shared" si="88"/>
        <v>#VALUE!</v>
      </c>
      <c r="M1357" s="107" t="e">
        <f t="shared" si="89"/>
        <v>#VALUE!</v>
      </c>
      <c r="N1357" s="142" t="e">
        <f t="shared" si="90"/>
        <v>#VALUE!</v>
      </c>
      <c r="O1357" s="142" t="e">
        <f t="shared" si="91"/>
        <v>#N/A</v>
      </c>
      <c r="P1357" s="24" t="str">
        <f>IFERROR(VLOOKUP(O1357,HOSPITAIS_COM_DIVIDAS!A:E,5,FALSE),"")</f>
        <v/>
      </c>
    </row>
    <row r="1358" spans="1:16" x14ac:dyDescent="0.25">
      <c r="A1358" s="52" t="e">
        <f>Tabela410[[#This Row],[Status da Proposta]]</f>
        <v>#VALUE!</v>
      </c>
      <c r="B1358" s="143">
        <f>MODALIDADE_1!A1358</f>
        <v>0</v>
      </c>
      <c r="C1358" s="142" t="e">
        <f>VLOOKUP(B1358,MODALIDADE_1!A:B,2,FALSE)</f>
        <v>#N/A</v>
      </c>
      <c r="D1358" s="142"/>
      <c r="E1358" s="94" t="e">
        <f>VLOOKUP(B1358,MODALIDADE_1!A:E,5,FALSE)</f>
        <v>#N/A</v>
      </c>
      <c r="F1358" s="95" t="e">
        <f>VLOOKUP(B1358,MODALIDADE_1!A:C,3,FALSE)</f>
        <v>#N/A</v>
      </c>
      <c r="G1358" s="142" t="e">
        <f>VLOOKUP(B1358,MODALIDADE_1!A:G,4,FALSE)</f>
        <v>#N/A</v>
      </c>
      <c r="H1358" s="142" t="e">
        <f>VLOOKUP(B1358,MODALIDADE_1!A:G,6,FALSE)</f>
        <v>#N/A</v>
      </c>
      <c r="I1358" s="142" t="e">
        <f>VLOOKUP(B1358,MODALIDADE_1!A:G,7,FALSE)</f>
        <v>#N/A</v>
      </c>
      <c r="J1358" s="106" t="e">
        <f>VLOOKUP(Tabela410[[#This Row],[Proposta de Referência]],SIMP_M1!A:K,9,FALSE)</f>
        <v>#VALUE!</v>
      </c>
      <c r="K1358" s="106" t="e">
        <f>VLOOKUP(Tabela410[[#This Row],[Proposta de Referência]],SIMP_M1!A:K,8,FALSE)</f>
        <v>#VALUE!</v>
      </c>
      <c r="L1358" s="107" t="e">
        <f t="shared" si="88"/>
        <v>#VALUE!</v>
      </c>
      <c r="M1358" s="107" t="e">
        <f t="shared" si="89"/>
        <v>#VALUE!</v>
      </c>
      <c r="N1358" s="142" t="e">
        <f t="shared" si="90"/>
        <v>#VALUE!</v>
      </c>
      <c r="O1358" s="142" t="e">
        <f t="shared" si="91"/>
        <v>#N/A</v>
      </c>
      <c r="P1358" s="24" t="str">
        <f>IFERROR(VLOOKUP(O1358,HOSPITAIS_COM_DIVIDAS!A:E,5,FALSE),"")</f>
        <v/>
      </c>
    </row>
    <row r="1359" spans="1:16" x14ac:dyDescent="0.25">
      <c r="A1359" s="52" t="e">
        <f>Tabela410[[#This Row],[Status da Proposta]]</f>
        <v>#VALUE!</v>
      </c>
      <c r="B1359" s="143">
        <f>MODALIDADE_1!A1359</f>
        <v>0</v>
      </c>
      <c r="C1359" s="142" t="e">
        <f>VLOOKUP(B1359,MODALIDADE_1!A:B,2,FALSE)</f>
        <v>#N/A</v>
      </c>
      <c r="D1359" s="142"/>
      <c r="E1359" s="94" t="e">
        <f>VLOOKUP(B1359,MODALIDADE_1!A:E,5,FALSE)</f>
        <v>#N/A</v>
      </c>
      <c r="F1359" s="95" t="e">
        <f>VLOOKUP(B1359,MODALIDADE_1!A:C,3,FALSE)</f>
        <v>#N/A</v>
      </c>
      <c r="G1359" s="142" t="e">
        <f>VLOOKUP(B1359,MODALIDADE_1!A:G,4,FALSE)</f>
        <v>#N/A</v>
      </c>
      <c r="H1359" s="142" t="e">
        <f>VLOOKUP(B1359,MODALIDADE_1!A:G,6,FALSE)</f>
        <v>#N/A</v>
      </c>
      <c r="I1359" s="142" t="e">
        <f>VLOOKUP(B1359,MODALIDADE_1!A:G,7,FALSE)</f>
        <v>#N/A</v>
      </c>
      <c r="J1359" s="106" t="e">
        <f>VLOOKUP(Tabela410[[#This Row],[Proposta de Referência]],SIMP_M1!A:K,9,FALSE)</f>
        <v>#VALUE!</v>
      </c>
      <c r="K1359" s="106" t="e">
        <f>VLOOKUP(Tabela410[[#This Row],[Proposta de Referência]],SIMP_M1!A:K,8,FALSE)</f>
        <v>#VALUE!</v>
      </c>
      <c r="L1359" s="107" t="e">
        <f t="shared" si="88"/>
        <v>#VALUE!</v>
      </c>
      <c r="M1359" s="107" t="e">
        <f t="shared" si="89"/>
        <v>#VALUE!</v>
      </c>
      <c r="N1359" s="142" t="e">
        <f t="shared" si="90"/>
        <v>#VALUE!</v>
      </c>
      <c r="O1359" s="142" t="e">
        <f t="shared" si="91"/>
        <v>#N/A</v>
      </c>
      <c r="P1359" s="24" t="str">
        <f>IFERROR(VLOOKUP(O1359,HOSPITAIS_COM_DIVIDAS!A:E,5,FALSE),"")</f>
        <v/>
      </c>
    </row>
    <row r="1360" spans="1:16" x14ac:dyDescent="0.25">
      <c r="A1360" s="52" t="e">
        <f>Tabela410[[#This Row],[Status da Proposta]]</f>
        <v>#VALUE!</v>
      </c>
      <c r="B1360" s="143">
        <f>MODALIDADE_1!A1360</f>
        <v>0</v>
      </c>
      <c r="C1360" s="142" t="e">
        <f>VLOOKUP(B1360,MODALIDADE_1!A:B,2,FALSE)</f>
        <v>#N/A</v>
      </c>
      <c r="D1360" s="142"/>
      <c r="E1360" s="94" t="e">
        <f>VLOOKUP(B1360,MODALIDADE_1!A:E,5,FALSE)</f>
        <v>#N/A</v>
      </c>
      <c r="F1360" s="95" t="e">
        <f>VLOOKUP(B1360,MODALIDADE_1!A:C,3,FALSE)</f>
        <v>#N/A</v>
      </c>
      <c r="G1360" s="142" t="e">
        <f>VLOOKUP(B1360,MODALIDADE_1!A:G,4,FALSE)</f>
        <v>#N/A</v>
      </c>
      <c r="H1360" s="142" t="e">
        <f>VLOOKUP(B1360,MODALIDADE_1!A:G,6,FALSE)</f>
        <v>#N/A</v>
      </c>
      <c r="I1360" s="142" t="e">
        <f>VLOOKUP(B1360,MODALIDADE_1!A:G,7,FALSE)</f>
        <v>#N/A</v>
      </c>
      <c r="J1360" s="106" t="e">
        <f>VLOOKUP(Tabela410[[#This Row],[Proposta de Referência]],SIMP_M1!A:K,9,FALSE)</f>
        <v>#VALUE!</v>
      </c>
      <c r="K1360" s="106" t="e">
        <f>VLOOKUP(Tabela410[[#This Row],[Proposta de Referência]],SIMP_M1!A:K,8,FALSE)</f>
        <v>#VALUE!</v>
      </c>
      <c r="L1360" s="107" t="e">
        <f t="shared" si="88"/>
        <v>#VALUE!</v>
      </c>
      <c r="M1360" s="107" t="e">
        <f t="shared" si="89"/>
        <v>#VALUE!</v>
      </c>
      <c r="N1360" s="142" t="e">
        <f t="shared" si="90"/>
        <v>#VALUE!</v>
      </c>
      <c r="O1360" s="142" t="e">
        <f t="shared" si="91"/>
        <v>#N/A</v>
      </c>
      <c r="P1360" s="24" t="str">
        <f>IFERROR(VLOOKUP(O1360,HOSPITAIS_COM_DIVIDAS!A:E,5,FALSE),"")</f>
        <v/>
      </c>
    </row>
    <row r="1361" spans="1:16" x14ac:dyDescent="0.25">
      <c r="A1361" s="52" t="e">
        <f>Tabela410[[#This Row],[Status da Proposta]]</f>
        <v>#VALUE!</v>
      </c>
      <c r="B1361" s="143">
        <f>MODALIDADE_1!A1361</f>
        <v>0</v>
      </c>
      <c r="C1361" s="142" t="e">
        <f>VLOOKUP(B1361,MODALIDADE_1!A:B,2,FALSE)</f>
        <v>#N/A</v>
      </c>
      <c r="D1361" s="142"/>
      <c r="E1361" s="94" t="e">
        <f>VLOOKUP(B1361,MODALIDADE_1!A:E,5,FALSE)</f>
        <v>#N/A</v>
      </c>
      <c r="F1361" s="95" t="e">
        <f>VLOOKUP(B1361,MODALIDADE_1!A:C,3,FALSE)</f>
        <v>#N/A</v>
      </c>
      <c r="G1361" s="142" t="e">
        <f>VLOOKUP(B1361,MODALIDADE_1!A:G,4,FALSE)</f>
        <v>#N/A</v>
      </c>
      <c r="H1361" s="142" t="e">
        <f>VLOOKUP(B1361,MODALIDADE_1!A:G,6,FALSE)</f>
        <v>#N/A</v>
      </c>
      <c r="I1361" s="142" t="e">
        <f>VLOOKUP(B1361,MODALIDADE_1!A:G,7,FALSE)</f>
        <v>#N/A</v>
      </c>
      <c r="J1361" s="106" t="e">
        <f>VLOOKUP(Tabela410[[#This Row],[Proposta de Referência]],SIMP_M1!A:K,9,FALSE)</f>
        <v>#VALUE!</v>
      </c>
      <c r="K1361" s="106" t="e">
        <f>VLOOKUP(Tabela410[[#This Row],[Proposta de Referência]],SIMP_M1!A:K,8,FALSE)</f>
        <v>#VALUE!</v>
      </c>
      <c r="L1361" s="107" t="e">
        <f t="shared" si="88"/>
        <v>#VALUE!</v>
      </c>
      <c r="M1361" s="107" t="e">
        <f t="shared" si="89"/>
        <v>#VALUE!</v>
      </c>
      <c r="N1361" s="142" t="e">
        <f t="shared" si="90"/>
        <v>#VALUE!</v>
      </c>
      <c r="O1361" s="142" t="e">
        <f t="shared" si="91"/>
        <v>#N/A</v>
      </c>
      <c r="P1361" s="24" t="str">
        <f>IFERROR(VLOOKUP(O1361,HOSPITAIS_COM_DIVIDAS!A:E,5,FALSE),"")</f>
        <v/>
      </c>
    </row>
    <row r="1362" spans="1:16" x14ac:dyDescent="0.25">
      <c r="A1362" s="52" t="e">
        <f>Tabela410[[#This Row],[Status da Proposta]]</f>
        <v>#VALUE!</v>
      </c>
      <c r="B1362" s="143">
        <f>MODALIDADE_1!A1362</f>
        <v>0</v>
      </c>
      <c r="C1362" s="142" t="e">
        <f>VLOOKUP(B1362,MODALIDADE_1!A:B,2,FALSE)</f>
        <v>#N/A</v>
      </c>
      <c r="D1362" s="142"/>
      <c r="E1362" s="94" t="e">
        <f>VLOOKUP(B1362,MODALIDADE_1!A:E,5,FALSE)</f>
        <v>#N/A</v>
      </c>
      <c r="F1362" s="95" t="e">
        <f>VLOOKUP(B1362,MODALIDADE_1!A:C,3,FALSE)</f>
        <v>#N/A</v>
      </c>
      <c r="G1362" s="142" t="e">
        <f>VLOOKUP(B1362,MODALIDADE_1!A:G,4,FALSE)</f>
        <v>#N/A</v>
      </c>
      <c r="H1362" s="142" t="e">
        <f>VLOOKUP(B1362,MODALIDADE_1!A:G,6,FALSE)</f>
        <v>#N/A</v>
      </c>
      <c r="I1362" s="142" t="e">
        <f>VLOOKUP(B1362,MODALIDADE_1!A:G,7,FALSE)</f>
        <v>#N/A</v>
      </c>
      <c r="J1362" s="106" t="e">
        <f>VLOOKUP(Tabela410[[#This Row],[Proposta de Referência]],SIMP_M1!A:K,9,FALSE)</f>
        <v>#VALUE!</v>
      </c>
      <c r="K1362" s="106" t="e">
        <f>VLOOKUP(Tabela410[[#This Row],[Proposta de Referência]],SIMP_M1!A:K,8,FALSE)</f>
        <v>#VALUE!</v>
      </c>
      <c r="L1362" s="107" t="e">
        <f t="shared" si="88"/>
        <v>#VALUE!</v>
      </c>
      <c r="M1362" s="107" t="e">
        <f t="shared" si="89"/>
        <v>#VALUE!</v>
      </c>
      <c r="N1362" s="142" t="e">
        <f t="shared" si="90"/>
        <v>#VALUE!</v>
      </c>
      <c r="O1362" s="142" t="e">
        <f t="shared" si="91"/>
        <v>#N/A</v>
      </c>
      <c r="P1362" s="24" t="str">
        <f>IFERROR(VLOOKUP(O1362,HOSPITAIS_COM_DIVIDAS!A:E,5,FALSE),"")</f>
        <v/>
      </c>
    </row>
    <row r="1363" spans="1:16" x14ac:dyDescent="0.25">
      <c r="A1363" s="52" t="e">
        <f>Tabela410[[#This Row],[Status da Proposta]]</f>
        <v>#VALUE!</v>
      </c>
      <c r="B1363" s="143">
        <f>MODALIDADE_1!A1363</f>
        <v>0</v>
      </c>
      <c r="C1363" s="142" t="e">
        <f>VLOOKUP(B1363,MODALIDADE_1!A:B,2,FALSE)</f>
        <v>#N/A</v>
      </c>
      <c r="D1363" s="142"/>
      <c r="E1363" s="94" t="e">
        <f>VLOOKUP(B1363,MODALIDADE_1!A:E,5,FALSE)</f>
        <v>#N/A</v>
      </c>
      <c r="F1363" s="95" t="e">
        <f>VLOOKUP(B1363,MODALIDADE_1!A:C,3,FALSE)</f>
        <v>#N/A</v>
      </c>
      <c r="G1363" s="142" t="e">
        <f>VLOOKUP(B1363,MODALIDADE_1!A:G,4,FALSE)</f>
        <v>#N/A</v>
      </c>
      <c r="H1363" s="142" t="e">
        <f>VLOOKUP(B1363,MODALIDADE_1!A:G,6,FALSE)</f>
        <v>#N/A</v>
      </c>
      <c r="I1363" s="142" t="e">
        <f>VLOOKUP(B1363,MODALIDADE_1!A:G,7,FALSE)</f>
        <v>#N/A</v>
      </c>
      <c r="J1363" s="106" t="e">
        <f>VLOOKUP(Tabela410[[#This Row],[Proposta de Referência]],SIMP_M1!A:K,9,FALSE)</f>
        <v>#VALUE!</v>
      </c>
      <c r="K1363" s="106" t="e">
        <f>VLOOKUP(Tabela410[[#This Row],[Proposta de Referência]],SIMP_M1!A:K,8,FALSE)</f>
        <v>#VALUE!</v>
      </c>
      <c r="L1363" s="107" t="e">
        <f t="shared" si="88"/>
        <v>#VALUE!</v>
      </c>
      <c r="M1363" s="107" t="e">
        <f t="shared" si="89"/>
        <v>#VALUE!</v>
      </c>
      <c r="N1363" s="142" t="e">
        <f t="shared" si="90"/>
        <v>#VALUE!</v>
      </c>
      <c r="O1363" s="142" t="e">
        <f t="shared" si="91"/>
        <v>#N/A</v>
      </c>
      <c r="P1363" s="24" t="str">
        <f>IFERROR(VLOOKUP(O1363,HOSPITAIS_COM_DIVIDAS!A:E,5,FALSE),"")</f>
        <v/>
      </c>
    </row>
    <row r="1364" spans="1:16" x14ac:dyDescent="0.25">
      <c r="A1364" s="52" t="e">
        <f>Tabela410[[#This Row],[Status da Proposta]]</f>
        <v>#VALUE!</v>
      </c>
      <c r="B1364" s="143">
        <f>MODALIDADE_1!A1364</f>
        <v>0</v>
      </c>
      <c r="C1364" s="142" t="e">
        <f>VLOOKUP(B1364,MODALIDADE_1!A:B,2,FALSE)</f>
        <v>#N/A</v>
      </c>
      <c r="D1364" s="142"/>
      <c r="E1364" s="94" t="e">
        <f>VLOOKUP(B1364,MODALIDADE_1!A:E,5,FALSE)</f>
        <v>#N/A</v>
      </c>
      <c r="F1364" s="95" t="e">
        <f>VLOOKUP(B1364,MODALIDADE_1!A:C,3,FALSE)</f>
        <v>#N/A</v>
      </c>
      <c r="G1364" s="142" t="e">
        <f>VLOOKUP(B1364,MODALIDADE_1!A:G,4,FALSE)</f>
        <v>#N/A</v>
      </c>
      <c r="H1364" s="142" t="e">
        <f>VLOOKUP(B1364,MODALIDADE_1!A:G,6,FALSE)</f>
        <v>#N/A</v>
      </c>
      <c r="I1364" s="142" t="e">
        <f>VLOOKUP(B1364,MODALIDADE_1!A:G,7,FALSE)</f>
        <v>#N/A</v>
      </c>
      <c r="J1364" s="106" t="e">
        <f>VLOOKUP(Tabela410[[#This Row],[Proposta de Referência]],SIMP_M1!A:K,9,FALSE)</f>
        <v>#VALUE!</v>
      </c>
      <c r="K1364" s="106" t="e">
        <f>VLOOKUP(Tabela410[[#This Row],[Proposta de Referência]],SIMP_M1!A:K,8,FALSE)</f>
        <v>#VALUE!</v>
      </c>
      <c r="L1364" s="107" t="e">
        <f t="shared" si="88"/>
        <v>#VALUE!</v>
      </c>
      <c r="M1364" s="107" t="e">
        <f t="shared" si="89"/>
        <v>#VALUE!</v>
      </c>
      <c r="N1364" s="142" t="e">
        <f t="shared" si="90"/>
        <v>#VALUE!</v>
      </c>
      <c r="O1364" s="142" t="e">
        <f t="shared" si="91"/>
        <v>#N/A</v>
      </c>
      <c r="P1364" s="24" t="str">
        <f>IFERROR(VLOOKUP(O1364,HOSPITAIS_COM_DIVIDAS!A:E,5,FALSE),"")</f>
        <v/>
      </c>
    </row>
    <row r="1365" spans="1:16" x14ac:dyDescent="0.25">
      <c r="A1365" s="52" t="e">
        <f>Tabela410[[#This Row],[Status da Proposta]]</f>
        <v>#VALUE!</v>
      </c>
      <c r="B1365" s="143">
        <f>MODALIDADE_1!A1365</f>
        <v>0</v>
      </c>
      <c r="C1365" s="142" t="e">
        <f>VLOOKUP(B1365,MODALIDADE_1!A:B,2,FALSE)</f>
        <v>#N/A</v>
      </c>
      <c r="D1365" s="142"/>
      <c r="E1365" s="94" t="e">
        <f>VLOOKUP(B1365,MODALIDADE_1!A:E,5,FALSE)</f>
        <v>#N/A</v>
      </c>
      <c r="F1365" s="95" t="e">
        <f>VLOOKUP(B1365,MODALIDADE_1!A:C,3,FALSE)</f>
        <v>#N/A</v>
      </c>
      <c r="G1365" s="142" t="e">
        <f>VLOOKUP(B1365,MODALIDADE_1!A:G,4,FALSE)</f>
        <v>#N/A</v>
      </c>
      <c r="H1365" s="142" t="e">
        <f>VLOOKUP(B1365,MODALIDADE_1!A:G,6,FALSE)</f>
        <v>#N/A</v>
      </c>
      <c r="I1365" s="142" t="e">
        <f>VLOOKUP(B1365,MODALIDADE_1!A:G,7,FALSE)</f>
        <v>#N/A</v>
      </c>
      <c r="J1365" s="106" t="e">
        <f>VLOOKUP(Tabela410[[#This Row],[Proposta de Referência]],SIMP_M1!A:K,9,FALSE)</f>
        <v>#VALUE!</v>
      </c>
      <c r="K1365" s="106" t="e">
        <f>VLOOKUP(Tabela410[[#This Row],[Proposta de Referência]],SIMP_M1!A:K,8,FALSE)</f>
        <v>#VALUE!</v>
      </c>
      <c r="L1365" s="107" t="e">
        <f t="shared" si="88"/>
        <v>#VALUE!</v>
      </c>
      <c r="M1365" s="107" t="e">
        <f t="shared" si="89"/>
        <v>#VALUE!</v>
      </c>
      <c r="N1365" s="142" t="e">
        <f t="shared" si="90"/>
        <v>#VALUE!</v>
      </c>
      <c r="O1365" s="142" t="e">
        <f t="shared" si="91"/>
        <v>#N/A</v>
      </c>
      <c r="P1365" s="24" t="str">
        <f>IFERROR(VLOOKUP(O1365,HOSPITAIS_COM_DIVIDAS!A:E,5,FALSE),"")</f>
        <v/>
      </c>
    </row>
    <row r="1366" spans="1:16" x14ac:dyDescent="0.25">
      <c r="A1366" s="52" t="e">
        <f>Tabela410[[#This Row],[Status da Proposta]]</f>
        <v>#VALUE!</v>
      </c>
      <c r="B1366" s="143">
        <f>MODALIDADE_1!A1366</f>
        <v>0</v>
      </c>
      <c r="C1366" s="142" t="e">
        <f>VLOOKUP(B1366,MODALIDADE_1!A:B,2,FALSE)</f>
        <v>#N/A</v>
      </c>
      <c r="D1366" s="142"/>
      <c r="E1366" s="94" t="e">
        <f>VLOOKUP(B1366,MODALIDADE_1!A:E,5,FALSE)</f>
        <v>#N/A</v>
      </c>
      <c r="F1366" s="95" t="e">
        <f>VLOOKUP(B1366,MODALIDADE_1!A:C,3,FALSE)</f>
        <v>#N/A</v>
      </c>
      <c r="G1366" s="142" t="e">
        <f>VLOOKUP(B1366,MODALIDADE_1!A:G,4,FALSE)</f>
        <v>#N/A</v>
      </c>
      <c r="H1366" s="142" t="e">
        <f>VLOOKUP(B1366,MODALIDADE_1!A:G,6,FALSE)</f>
        <v>#N/A</v>
      </c>
      <c r="I1366" s="142" t="e">
        <f>VLOOKUP(B1366,MODALIDADE_1!A:G,7,FALSE)</f>
        <v>#N/A</v>
      </c>
      <c r="J1366" s="106" t="e">
        <f>VLOOKUP(Tabela410[[#This Row],[Proposta de Referência]],SIMP_M1!A:K,9,FALSE)</f>
        <v>#VALUE!</v>
      </c>
      <c r="K1366" s="106" t="e">
        <f>VLOOKUP(Tabela410[[#This Row],[Proposta de Referência]],SIMP_M1!A:K,8,FALSE)</f>
        <v>#VALUE!</v>
      </c>
      <c r="L1366" s="107" t="e">
        <f t="shared" si="88"/>
        <v>#VALUE!</v>
      </c>
      <c r="M1366" s="107" t="e">
        <f t="shared" si="89"/>
        <v>#VALUE!</v>
      </c>
      <c r="N1366" s="142" t="e">
        <f t="shared" si="90"/>
        <v>#VALUE!</v>
      </c>
      <c r="O1366" s="142" t="e">
        <f t="shared" si="91"/>
        <v>#N/A</v>
      </c>
      <c r="P1366" s="24" t="str">
        <f>IFERROR(VLOOKUP(O1366,HOSPITAIS_COM_DIVIDAS!A:E,5,FALSE),"")</f>
        <v/>
      </c>
    </row>
    <row r="1367" spans="1:16" x14ac:dyDescent="0.25">
      <c r="A1367" s="52" t="e">
        <f>Tabela410[[#This Row],[Status da Proposta]]</f>
        <v>#VALUE!</v>
      </c>
      <c r="B1367" s="143">
        <f>MODALIDADE_1!A1367</f>
        <v>0</v>
      </c>
      <c r="C1367" s="142" t="e">
        <f>VLOOKUP(B1367,MODALIDADE_1!A:B,2,FALSE)</f>
        <v>#N/A</v>
      </c>
      <c r="D1367" s="142"/>
      <c r="E1367" s="94" t="e">
        <f>VLOOKUP(B1367,MODALIDADE_1!A:E,5,FALSE)</f>
        <v>#N/A</v>
      </c>
      <c r="F1367" s="95" t="e">
        <f>VLOOKUP(B1367,MODALIDADE_1!A:C,3,FALSE)</f>
        <v>#N/A</v>
      </c>
      <c r="G1367" s="142" t="e">
        <f>VLOOKUP(B1367,MODALIDADE_1!A:G,4,FALSE)</f>
        <v>#N/A</v>
      </c>
      <c r="H1367" s="142" t="e">
        <f>VLOOKUP(B1367,MODALIDADE_1!A:G,6,FALSE)</f>
        <v>#N/A</v>
      </c>
      <c r="I1367" s="142" t="e">
        <f>VLOOKUP(B1367,MODALIDADE_1!A:G,7,FALSE)</f>
        <v>#N/A</v>
      </c>
      <c r="J1367" s="106" t="e">
        <f>VLOOKUP(Tabela410[[#This Row],[Proposta de Referência]],SIMP_M1!A:K,9,FALSE)</f>
        <v>#VALUE!</v>
      </c>
      <c r="K1367" s="106" t="e">
        <f>VLOOKUP(Tabela410[[#This Row],[Proposta de Referência]],SIMP_M1!A:K,8,FALSE)</f>
        <v>#VALUE!</v>
      </c>
      <c r="L1367" s="107" t="e">
        <f t="shared" si="88"/>
        <v>#VALUE!</v>
      </c>
      <c r="M1367" s="107" t="e">
        <f t="shared" si="89"/>
        <v>#VALUE!</v>
      </c>
      <c r="N1367" s="142" t="e">
        <f t="shared" si="90"/>
        <v>#VALUE!</v>
      </c>
      <c r="O1367" s="142" t="e">
        <f t="shared" si="91"/>
        <v>#N/A</v>
      </c>
      <c r="P1367" s="24" t="str">
        <f>IFERROR(VLOOKUP(O1367,HOSPITAIS_COM_DIVIDAS!A:E,5,FALSE),"")</f>
        <v/>
      </c>
    </row>
    <row r="1368" spans="1:16" x14ac:dyDescent="0.25">
      <c r="A1368" s="52" t="e">
        <f>Tabela410[[#This Row],[Status da Proposta]]</f>
        <v>#VALUE!</v>
      </c>
      <c r="B1368" s="143">
        <f>MODALIDADE_1!A1368</f>
        <v>0</v>
      </c>
      <c r="C1368" s="142" t="e">
        <f>VLOOKUP(B1368,MODALIDADE_1!A:B,2,FALSE)</f>
        <v>#N/A</v>
      </c>
      <c r="D1368" s="142"/>
      <c r="E1368" s="94" t="e">
        <f>VLOOKUP(B1368,MODALIDADE_1!A:E,5,FALSE)</f>
        <v>#N/A</v>
      </c>
      <c r="F1368" s="95" t="e">
        <f>VLOOKUP(B1368,MODALIDADE_1!A:C,3,FALSE)</f>
        <v>#N/A</v>
      </c>
      <c r="G1368" s="142" t="e">
        <f>VLOOKUP(B1368,MODALIDADE_1!A:G,4,FALSE)</f>
        <v>#N/A</v>
      </c>
      <c r="H1368" s="142" t="e">
        <f>VLOOKUP(B1368,MODALIDADE_1!A:G,6,FALSE)</f>
        <v>#N/A</v>
      </c>
      <c r="I1368" s="142" t="e">
        <f>VLOOKUP(B1368,MODALIDADE_1!A:G,7,FALSE)</f>
        <v>#N/A</v>
      </c>
      <c r="J1368" s="106" t="e">
        <f>VLOOKUP(Tabela410[[#This Row],[Proposta de Referência]],SIMP_M1!A:K,9,FALSE)</f>
        <v>#VALUE!</v>
      </c>
      <c r="K1368" s="106" t="e">
        <f>VLOOKUP(Tabela410[[#This Row],[Proposta de Referência]],SIMP_M1!A:K,8,FALSE)</f>
        <v>#VALUE!</v>
      </c>
      <c r="L1368" s="107" t="e">
        <f t="shared" si="88"/>
        <v>#VALUE!</v>
      </c>
      <c r="M1368" s="107" t="e">
        <f t="shared" si="89"/>
        <v>#VALUE!</v>
      </c>
      <c r="N1368" s="142" t="e">
        <f t="shared" si="90"/>
        <v>#VALUE!</v>
      </c>
      <c r="O1368" s="142" t="e">
        <f t="shared" si="91"/>
        <v>#N/A</v>
      </c>
      <c r="P1368" s="24" t="str">
        <f>IFERROR(VLOOKUP(O1368,HOSPITAIS_COM_DIVIDAS!A:E,5,FALSE),"")</f>
        <v/>
      </c>
    </row>
    <row r="1369" spans="1:16" x14ac:dyDescent="0.25">
      <c r="A1369" s="52" t="e">
        <f>Tabela410[[#This Row],[Status da Proposta]]</f>
        <v>#VALUE!</v>
      </c>
      <c r="B1369" s="143">
        <f>MODALIDADE_1!A1369</f>
        <v>0</v>
      </c>
      <c r="C1369" s="142" t="e">
        <f>VLOOKUP(B1369,MODALIDADE_1!A:B,2,FALSE)</f>
        <v>#N/A</v>
      </c>
      <c r="D1369" s="142"/>
      <c r="E1369" s="94" t="e">
        <f>VLOOKUP(B1369,MODALIDADE_1!A:E,5,FALSE)</f>
        <v>#N/A</v>
      </c>
      <c r="F1369" s="95" t="e">
        <f>VLOOKUP(B1369,MODALIDADE_1!A:C,3,FALSE)</f>
        <v>#N/A</v>
      </c>
      <c r="G1369" s="142" t="e">
        <f>VLOOKUP(B1369,MODALIDADE_1!A:G,4,FALSE)</f>
        <v>#N/A</v>
      </c>
      <c r="H1369" s="142" t="e">
        <f>VLOOKUP(B1369,MODALIDADE_1!A:G,6,FALSE)</f>
        <v>#N/A</v>
      </c>
      <c r="I1369" s="142" t="e">
        <f>VLOOKUP(B1369,MODALIDADE_1!A:G,7,FALSE)</f>
        <v>#N/A</v>
      </c>
      <c r="J1369" s="106" t="e">
        <f>VLOOKUP(Tabela410[[#This Row],[Proposta de Referência]],SIMP_M1!A:K,9,FALSE)</f>
        <v>#VALUE!</v>
      </c>
      <c r="K1369" s="106" t="e">
        <f>VLOOKUP(Tabela410[[#This Row],[Proposta de Referência]],SIMP_M1!A:K,8,FALSE)</f>
        <v>#VALUE!</v>
      </c>
      <c r="L1369" s="107" t="e">
        <f t="shared" si="88"/>
        <v>#VALUE!</v>
      </c>
      <c r="M1369" s="107" t="e">
        <f t="shared" si="89"/>
        <v>#VALUE!</v>
      </c>
      <c r="N1369" s="142" t="e">
        <f t="shared" si="90"/>
        <v>#VALUE!</v>
      </c>
      <c r="O1369" s="142" t="e">
        <f t="shared" si="91"/>
        <v>#N/A</v>
      </c>
      <c r="P1369" s="24" t="str">
        <f>IFERROR(VLOOKUP(O1369,HOSPITAIS_COM_DIVIDAS!A:E,5,FALSE),"")</f>
        <v/>
      </c>
    </row>
    <row r="1370" spans="1:16" x14ac:dyDescent="0.25">
      <c r="A1370" s="52" t="e">
        <f>Tabela410[[#This Row],[Status da Proposta]]</f>
        <v>#VALUE!</v>
      </c>
      <c r="B1370" s="143">
        <f>MODALIDADE_1!A1370</f>
        <v>0</v>
      </c>
      <c r="C1370" s="142" t="e">
        <f>VLOOKUP(B1370,MODALIDADE_1!A:B,2,FALSE)</f>
        <v>#N/A</v>
      </c>
      <c r="D1370" s="142"/>
      <c r="E1370" s="94" t="e">
        <f>VLOOKUP(B1370,MODALIDADE_1!A:E,5,FALSE)</f>
        <v>#N/A</v>
      </c>
      <c r="F1370" s="95" t="e">
        <f>VLOOKUP(B1370,MODALIDADE_1!A:C,3,FALSE)</f>
        <v>#N/A</v>
      </c>
      <c r="G1370" s="142" t="e">
        <f>VLOOKUP(B1370,MODALIDADE_1!A:G,4,FALSE)</f>
        <v>#N/A</v>
      </c>
      <c r="H1370" s="142" t="e">
        <f>VLOOKUP(B1370,MODALIDADE_1!A:G,6,FALSE)</f>
        <v>#N/A</v>
      </c>
      <c r="I1370" s="142" t="e">
        <f>VLOOKUP(B1370,MODALIDADE_1!A:G,7,FALSE)</f>
        <v>#N/A</v>
      </c>
      <c r="J1370" s="106" t="e">
        <f>VLOOKUP(Tabela410[[#This Row],[Proposta de Referência]],SIMP_M1!A:K,9,FALSE)</f>
        <v>#VALUE!</v>
      </c>
      <c r="K1370" s="106" t="e">
        <f>VLOOKUP(Tabela410[[#This Row],[Proposta de Referência]],SIMP_M1!A:K,8,FALSE)</f>
        <v>#VALUE!</v>
      </c>
      <c r="L1370" s="107" t="e">
        <f t="shared" si="88"/>
        <v>#VALUE!</v>
      </c>
      <c r="M1370" s="107" t="e">
        <f t="shared" si="89"/>
        <v>#VALUE!</v>
      </c>
      <c r="N1370" s="142" t="e">
        <f t="shared" si="90"/>
        <v>#VALUE!</v>
      </c>
      <c r="O1370" s="142" t="e">
        <f t="shared" si="91"/>
        <v>#N/A</v>
      </c>
      <c r="P1370" s="24" t="str">
        <f>IFERROR(VLOOKUP(O1370,HOSPITAIS_COM_DIVIDAS!A:E,5,FALSE),"")</f>
        <v/>
      </c>
    </row>
    <row r="1371" spans="1:16" x14ac:dyDescent="0.25">
      <c r="A1371" s="52" t="e">
        <f>Tabela410[[#This Row],[Status da Proposta]]</f>
        <v>#VALUE!</v>
      </c>
      <c r="B1371" s="143">
        <f>MODALIDADE_1!A1371</f>
        <v>0</v>
      </c>
      <c r="C1371" s="142" t="e">
        <f>VLOOKUP(B1371,MODALIDADE_1!A:B,2,FALSE)</f>
        <v>#N/A</v>
      </c>
      <c r="D1371" s="142"/>
      <c r="E1371" s="94" t="e">
        <f>VLOOKUP(B1371,MODALIDADE_1!A:E,5,FALSE)</f>
        <v>#N/A</v>
      </c>
      <c r="F1371" s="95" t="e">
        <f>VLOOKUP(B1371,MODALIDADE_1!A:C,3,FALSE)</f>
        <v>#N/A</v>
      </c>
      <c r="G1371" s="142" t="e">
        <f>VLOOKUP(B1371,MODALIDADE_1!A:G,4,FALSE)</f>
        <v>#N/A</v>
      </c>
      <c r="H1371" s="142" t="e">
        <f>VLOOKUP(B1371,MODALIDADE_1!A:G,6,FALSE)</f>
        <v>#N/A</v>
      </c>
      <c r="I1371" s="142" t="e">
        <f>VLOOKUP(B1371,MODALIDADE_1!A:G,7,FALSE)</f>
        <v>#N/A</v>
      </c>
      <c r="J1371" s="106" t="e">
        <f>VLOOKUP(Tabela410[[#This Row],[Proposta de Referência]],SIMP_M1!A:K,9,FALSE)</f>
        <v>#VALUE!</v>
      </c>
      <c r="K1371" s="106" t="e">
        <f>VLOOKUP(Tabela410[[#This Row],[Proposta de Referência]],SIMP_M1!A:K,8,FALSE)</f>
        <v>#VALUE!</v>
      </c>
      <c r="L1371" s="107" t="e">
        <f t="shared" si="88"/>
        <v>#VALUE!</v>
      </c>
      <c r="M1371" s="107" t="e">
        <f t="shared" si="89"/>
        <v>#VALUE!</v>
      </c>
      <c r="N1371" s="142" t="e">
        <f t="shared" si="90"/>
        <v>#VALUE!</v>
      </c>
      <c r="O1371" s="142" t="e">
        <f t="shared" si="91"/>
        <v>#N/A</v>
      </c>
      <c r="P1371" s="24" t="str">
        <f>IFERROR(VLOOKUP(O1371,HOSPITAIS_COM_DIVIDAS!A:E,5,FALSE),"")</f>
        <v/>
      </c>
    </row>
    <row r="1372" spans="1:16" x14ac:dyDescent="0.25">
      <c r="A1372" s="52" t="e">
        <f>Tabela410[[#This Row],[Status da Proposta]]</f>
        <v>#VALUE!</v>
      </c>
      <c r="B1372" s="143">
        <f>MODALIDADE_1!A1372</f>
        <v>0</v>
      </c>
      <c r="C1372" s="142" t="e">
        <f>VLOOKUP(B1372,MODALIDADE_1!A:B,2,FALSE)</f>
        <v>#N/A</v>
      </c>
      <c r="D1372" s="142"/>
      <c r="E1372" s="94" t="e">
        <f>VLOOKUP(B1372,MODALIDADE_1!A:E,5,FALSE)</f>
        <v>#N/A</v>
      </c>
      <c r="F1372" s="95" t="e">
        <f>VLOOKUP(B1372,MODALIDADE_1!A:C,3,FALSE)</f>
        <v>#N/A</v>
      </c>
      <c r="G1372" s="142" t="e">
        <f>VLOOKUP(B1372,MODALIDADE_1!A:G,4,FALSE)</f>
        <v>#N/A</v>
      </c>
      <c r="H1372" s="142" t="e">
        <f>VLOOKUP(B1372,MODALIDADE_1!A:G,6,FALSE)</f>
        <v>#N/A</v>
      </c>
      <c r="I1372" s="142" t="e">
        <f>VLOOKUP(B1372,MODALIDADE_1!A:G,7,FALSE)</f>
        <v>#N/A</v>
      </c>
      <c r="J1372" s="106" t="e">
        <f>VLOOKUP(Tabela410[[#This Row],[Proposta de Referência]],SIMP_M1!A:K,9,FALSE)</f>
        <v>#VALUE!</v>
      </c>
      <c r="K1372" s="106" t="e">
        <f>VLOOKUP(Tabela410[[#This Row],[Proposta de Referência]],SIMP_M1!A:K,8,FALSE)</f>
        <v>#VALUE!</v>
      </c>
      <c r="L1372" s="107" t="e">
        <f t="shared" si="88"/>
        <v>#VALUE!</v>
      </c>
      <c r="M1372" s="107" t="e">
        <f t="shared" si="89"/>
        <v>#VALUE!</v>
      </c>
      <c r="N1372" s="142" t="e">
        <f t="shared" si="90"/>
        <v>#VALUE!</v>
      </c>
      <c r="O1372" s="142" t="e">
        <f t="shared" si="91"/>
        <v>#N/A</v>
      </c>
      <c r="P1372" s="24" t="str">
        <f>IFERROR(VLOOKUP(O1372,HOSPITAIS_COM_DIVIDAS!A:E,5,FALSE),"")</f>
        <v/>
      </c>
    </row>
    <row r="1373" spans="1:16" x14ac:dyDescent="0.25">
      <c r="A1373" s="52" t="e">
        <f>Tabela410[[#This Row],[Status da Proposta]]</f>
        <v>#VALUE!</v>
      </c>
      <c r="B1373" s="143">
        <f>MODALIDADE_1!A1373</f>
        <v>0</v>
      </c>
      <c r="C1373" s="142" t="e">
        <f>VLOOKUP(B1373,MODALIDADE_1!A:B,2,FALSE)</f>
        <v>#N/A</v>
      </c>
      <c r="D1373" s="142"/>
      <c r="E1373" s="94" t="e">
        <f>VLOOKUP(B1373,MODALIDADE_1!A:E,5,FALSE)</f>
        <v>#N/A</v>
      </c>
      <c r="F1373" s="95" t="e">
        <f>VLOOKUP(B1373,MODALIDADE_1!A:C,3,FALSE)</f>
        <v>#N/A</v>
      </c>
      <c r="G1373" s="142" t="e">
        <f>VLOOKUP(B1373,MODALIDADE_1!A:G,4,FALSE)</f>
        <v>#N/A</v>
      </c>
      <c r="H1373" s="142" t="e">
        <f>VLOOKUP(B1373,MODALIDADE_1!A:G,6,FALSE)</f>
        <v>#N/A</v>
      </c>
      <c r="I1373" s="142" t="e">
        <f>VLOOKUP(B1373,MODALIDADE_1!A:G,7,FALSE)</f>
        <v>#N/A</v>
      </c>
      <c r="J1373" s="106" t="e">
        <f>VLOOKUP(Tabela410[[#This Row],[Proposta de Referência]],SIMP_M1!A:K,9,FALSE)</f>
        <v>#VALUE!</v>
      </c>
      <c r="K1373" s="106" t="e">
        <f>VLOOKUP(Tabela410[[#This Row],[Proposta de Referência]],SIMP_M1!A:K,8,FALSE)</f>
        <v>#VALUE!</v>
      </c>
      <c r="L1373" s="107" t="e">
        <f t="shared" si="88"/>
        <v>#VALUE!</v>
      </c>
      <c r="M1373" s="107" t="e">
        <f t="shared" si="89"/>
        <v>#VALUE!</v>
      </c>
      <c r="N1373" s="142" t="e">
        <f t="shared" si="90"/>
        <v>#VALUE!</v>
      </c>
      <c r="O1373" s="142" t="e">
        <f t="shared" si="91"/>
        <v>#N/A</v>
      </c>
      <c r="P1373" s="24" t="str">
        <f>IFERROR(VLOOKUP(O1373,HOSPITAIS_COM_DIVIDAS!A:E,5,FALSE),"")</f>
        <v/>
      </c>
    </row>
    <row r="1374" spans="1:16" x14ac:dyDescent="0.25">
      <c r="A1374" s="52" t="e">
        <f>Tabela410[[#This Row],[Status da Proposta]]</f>
        <v>#VALUE!</v>
      </c>
      <c r="B1374" s="143">
        <f>MODALIDADE_1!A1374</f>
        <v>0</v>
      </c>
      <c r="C1374" s="142" t="e">
        <f>VLOOKUP(B1374,MODALIDADE_1!A:B,2,FALSE)</f>
        <v>#N/A</v>
      </c>
      <c r="D1374" s="142"/>
      <c r="E1374" s="94" t="e">
        <f>VLOOKUP(B1374,MODALIDADE_1!A:E,5,FALSE)</f>
        <v>#N/A</v>
      </c>
      <c r="F1374" s="95" t="e">
        <f>VLOOKUP(B1374,MODALIDADE_1!A:C,3,FALSE)</f>
        <v>#N/A</v>
      </c>
      <c r="G1374" s="142" t="e">
        <f>VLOOKUP(B1374,MODALIDADE_1!A:G,4,FALSE)</f>
        <v>#N/A</v>
      </c>
      <c r="H1374" s="142" t="e">
        <f>VLOOKUP(B1374,MODALIDADE_1!A:G,6,FALSE)</f>
        <v>#N/A</v>
      </c>
      <c r="I1374" s="142" t="e">
        <f>VLOOKUP(B1374,MODALIDADE_1!A:G,7,FALSE)</f>
        <v>#N/A</v>
      </c>
      <c r="J1374" s="106" t="e">
        <f>VLOOKUP(Tabela410[[#This Row],[Proposta de Referência]],SIMP_M1!A:K,9,FALSE)</f>
        <v>#VALUE!</v>
      </c>
      <c r="K1374" s="106" t="e">
        <f>VLOOKUP(Tabela410[[#This Row],[Proposta de Referência]],SIMP_M1!A:K,8,FALSE)</f>
        <v>#VALUE!</v>
      </c>
      <c r="L1374" s="107" t="e">
        <f t="shared" si="88"/>
        <v>#VALUE!</v>
      </c>
      <c r="M1374" s="107" t="e">
        <f t="shared" si="89"/>
        <v>#VALUE!</v>
      </c>
      <c r="N1374" s="142" t="e">
        <f t="shared" si="90"/>
        <v>#VALUE!</v>
      </c>
      <c r="O1374" s="142" t="e">
        <f t="shared" si="91"/>
        <v>#N/A</v>
      </c>
      <c r="P1374" s="24" t="str">
        <f>IFERROR(VLOOKUP(O1374,HOSPITAIS_COM_DIVIDAS!A:E,5,FALSE),"")</f>
        <v/>
      </c>
    </row>
    <row r="1375" spans="1:16" x14ac:dyDescent="0.25">
      <c r="A1375" s="52" t="e">
        <f>Tabela410[[#This Row],[Status da Proposta]]</f>
        <v>#VALUE!</v>
      </c>
      <c r="B1375" s="143">
        <f>MODALIDADE_1!A1375</f>
        <v>0</v>
      </c>
      <c r="C1375" s="142" t="e">
        <f>VLOOKUP(B1375,MODALIDADE_1!A:B,2,FALSE)</f>
        <v>#N/A</v>
      </c>
      <c r="D1375" s="142"/>
      <c r="E1375" s="94" t="e">
        <f>VLOOKUP(B1375,MODALIDADE_1!A:E,5,FALSE)</f>
        <v>#N/A</v>
      </c>
      <c r="F1375" s="95" t="e">
        <f>VLOOKUP(B1375,MODALIDADE_1!A:C,3,FALSE)</f>
        <v>#N/A</v>
      </c>
      <c r="G1375" s="142" t="e">
        <f>VLOOKUP(B1375,MODALIDADE_1!A:G,4,FALSE)</f>
        <v>#N/A</v>
      </c>
      <c r="H1375" s="142" t="e">
        <f>VLOOKUP(B1375,MODALIDADE_1!A:G,6,FALSE)</f>
        <v>#N/A</v>
      </c>
      <c r="I1375" s="142" t="e">
        <f>VLOOKUP(B1375,MODALIDADE_1!A:G,7,FALSE)</f>
        <v>#N/A</v>
      </c>
      <c r="J1375" s="106" t="e">
        <f>VLOOKUP(Tabela410[[#This Row],[Proposta de Referência]],SIMP_M1!A:K,9,FALSE)</f>
        <v>#VALUE!</v>
      </c>
      <c r="K1375" s="106" t="e">
        <f>VLOOKUP(Tabela410[[#This Row],[Proposta de Referência]],SIMP_M1!A:K,8,FALSE)</f>
        <v>#VALUE!</v>
      </c>
      <c r="L1375" s="107" t="e">
        <f t="shared" si="88"/>
        <v>#VALUE!</v>
      </c>
      <c r="M1375" s="107" t="e">
        <f t="shared" si="89"/>
        <v>#VALUE!</v>
      </c>
      <c r="N1375" s="142" t="e">
        <f t="shared" si="90"/>
        <v>#VALUE!</v>
      </c>
      <c r="O1375" s="142" t="e">
        <f t="shared" si="91"/>
        <v>#N/A</v>
      </c>
      <c r="P1375" s="24" t="str">
        <f>IFERROR(VLOOKUP(O1375,HOSPITAIS_COM_DIVIDAS!A:E,5,FALSE),"")</f>
        <v/>
      </c>
    </row>
    <row r="1376" spans="1:16" x14ac:dyDescent="0.25">
      <c r="A1376" s="52" t="e">
        <f>Tabela410[[#This Row],[Status da Proposta]]</f>
        <v>#VALUE!</v>
      </c>
      <c r="B1376" s="143">
        <f>MODALIDADE_1!A1376</f>
        <v>0</v>
      </c>
      <c r="C1376" s="142" t="e">
        <f>VLOOKUP(B1376,MODALIDADE_1!A:B,2,FALSE)</f>
        <v>#N/A</v>
      </c>
      <c r="D1376" s="142"/>
      <c r="E1376" s="94" t="e">
        <f>VLOOKUP(B1376,MODALIDADE_1!A:E,5,FALSE)</f>
        <v>#N/A</v>
      </c>
      <c r="F1376" s="95" t="e">
        <f>VLOOKUP(B1376,MODALIDADE_1!A:C,3,FALSE)</f>
        <v>#N/A</v>
      </c>
      <c r="G1376" s="142" t="e">
        <f>VLOOKUP(B1376,MODALIDADE_1!A:G,4,FALSE)</f>
        <v>#N/A</v>
      </c>
      <c r="H1376" s="142" t="e">
        <f>VLOOKUP(B1376,MODALIDADE_1!A:G,6,FALSE)</f>
        <v>#N/A</v>
      </c>
      <c r="I1376" s="142" t="e">
        <f>VLOOKUP(B1376,MODALIDADE_1!A:G,7,FALSE)</f>
        <v>#N/A</v>
      </c>
      <c r="J1376" s="106" t="e">
        <f>VLOOKUP(Tabela410[[#This Row],[Proposta de Referência]],SIMP_M1!A:K,9,FALSE)</f>
        <v>#VALUE!</v>
      </c>
      <c r="K1376" s="106" t="e">
        <f>VLOOKUP(Tabela410[[#This Row],[Proposta de Referência]],SIMP_M1!A:K,8,FALSE)</f>
        <v>#VALUE!</v>
      </c>
      <c r="L1376" s="107" t="e">
        <f t="shared" ref="L1376:L1439" si="92">K1376+J1376</f>
        <v>#VALUE!</v>
      </c>
      <c r="M1376" s="107" t="e">
        <f t="shared" ref="M1376:M1439" si="93">L1376*12</f>
        <v>#VALUE!</v>
      </c>
      <c r="N1376" s="142" t="e">
        <f t="shared" ref="N1376:N1439" si="94">IF(L1376&gt;100000,"SIM, POSSUI VALOR ACIMA DE R$100.000,00","NÃO, POSSUI VALOR NECESSÁRIO")</f>
        <v>#VALUE!</v>
      </c>
      <c r="O1376" s="142" t="e">
        <f t="shared" ref="O1376:O1439" si="95">LEFT(E1376,8)</f>
        <v>#N/A</v>
      </c>
      <c r="P1376" s="24" t="str">
        <f>IFERROR(VLOOKUP(O1376,HOSPITAIS_COM_DIVIDAS!A:E,5,FALSE),"")</f>
        <v/>
      </c>
    </row>
    <row r="1377" spans="1:16" x14ac:dyDescent="0.25">
      <c r="A1377" s="52" t="e">
        <f>Tabela410[[#This Row],[Status da Proposta]]</f>
        <v>#VALUE!</v>
      </c>
      <c r="B1377" s="143">
        <f>MODALIDADE_1!A1377</f>
        <v>0</v>
      </c>
      <c r="C1377" s="142" t="e">
        <f>VLOOKUP(B1377,MODALIDADE_1!A:B,2,FALSE)</f>
        <v>#N/A</v>
      </c>
      <c r="D1377" s="142"/>
      <c r="E1377" s="94" t="e">
        <f>VLOOKUP(B1377,MODALIDADE_1!A:E,5,FALSE)</f>
        <v>#N/A</v>
      </c>
      <c r="F1377" s="95" t="e">
        <f>VLOOKUP(B1377,MODALIDADE_1!A:C,3,FALSE)</f>
        <v>#N/A</v>
      </c>
      <c r="G1377" s="142" t="e">
        <f>VLOOKUP(B1377,MODALIDADE_1!A:G,4,FALSE)</f>
        <v>#N/A</v>
      </c>
      <c r="H1377" s="142" t="e">
        <f>VLOOKUP(B1377,MODALIDADE_1!A:G,6,FALSE)</f>
        <v>#N/A</v>
      </c>
      <c r="I1377" s="142" t="e">
        <f>VLOOKUP(B1377,MODALIDADE_1!A:G,7,FALSE)</f>
        <v>#N/A</v>
      </c>
      <c r="J1377" s="106" t="e">
        <f>VLOOKUP(Tabela410[[#This Row],[Proposta de Referência]],SIMP_M1!A:K,9,FALSE)</f>
        <v>#VALUE!</v>
      </c>
      <c r="K1377" s="106" t="e">
        <f>VLOOKUP(Tabela410[[#This Row],[Proposta de Referência]],SIMP_M1!A:K,8,FALSE)</f>
        <v>#VALUE!</v>
      </c>
      <c r="L1377" s="107" t="e">
        <f t="shared" si="92"/>
        <v>#VALUE!</v>
      </c>
      <c r="M1377" s="107" t="e">
        <f t="shared" si="93"/>
        <v>#VALUE!</v>
      </c>
      <c r="N1377" s="142" t="e">
        <f t="shared" si="94"/>
        <v>#VALUE!</v>
      </c>
      <c r="O1377" s="142" t="e">
        <f t="shared" si="95"/>
        <v>#N/A</v>
      </c>
      <c r="P1377" s="24" t="str">
        <f>IFERROR(VLOOKUP(O1377,HOSPITAIS_COM_DIVIDAS!A:E,5,FALSE),"")</f>
        <v/>
      </c>
    </row>
    <row r="1378" spans="1:16" x14ac:dyDescent="0.25">
      <c r="A1378" s="52" t="e">
        <f>Tabela410[[#This Row],[Status da Proposta]]</f>
        <v>#VALUE!</v>
      </c>
      <c r="B1378" s="143">
        <f>MODALIDADE_1!A1378</f>
        <v>0</v>
      </c>
      <c r="C1378" s="142" t="e">
        <f>VLOOKUP(B1378,MODALIDADE_1!A:B,2,FALSE)</f>
        <v>#N/A</v>
      </c>
      <c r="D1378" s="142"/>
      <c r="E1378" s="94" t="e">
        <f>VLOOKUP(B1378,MODALIDADE_1!A:E,5,FALSE)</f>
        <v>#N/A</v>
      </c>
      <c r="F1378" s="95" t="e">
        <f>VLOOKUP(B1378,MODALIDADE_1!A:C,3,FALSE)</f>
        <v>#N/A</v>
      </c>
      <c r="G1378" s="142" t="e">
        <f>VLOOKUP(B1378,MODALIDADE_1!A:G,4,FALSE)</f>
        <v>#N/A</v>
      </c>
      <c r="H1378" s="142" t="e">
        <f>VLOOKUP(B1378,MODALIDADE_1!A:G,6,FALSE)</f>
        <v>#N/A</v>
      </c>
      <c r="I1378" s="142" t="e">
        <f>VLOOKUP(B1378,MODALIDADE_1!A:G,7,FALSE)</f>
        <v>#N/A</v>
      </c>
      <c r="J1378" s="106" t="e">
        <f>VLOOKUP(Tabela410[[#This Row],[Proposta de Referência]],SIMP_M1!A:K,9,FALSE)</f>
        <v>#VALUE!</v>
      </c>
      <c r="K1378" s="106" t="e">
        <f>VLOOKUP(Tabela410[[#This Row],[Proposta de Referência]],SIMP_M1!A:K,8,FALSE)</f>
        <v>#VALUE!</v>
      </c>
      <c r="L1378" s="107" t="e">
        <f t="shared" si="92"/>
        <v>#VALUE!</v>
      </c>
      <c r="M1378" s="107" t="e">
        <f t="shared" si="93"/>
        <v>#VALUE!</v>
      </c>
      <c r="N1378" s="142" t="e">
        <f t="shared" si="94"/>
        <v>#VALUE!</v>
      </c>
      <c r="O1378" s="142" t="e">
        <f t="shared" si="95"/>
        <v>#N/A</v>
      </c>
      <c r="P1378" s="24" t="str">
        <f>IFERROR(VLOOKUP(O1378,HOSPITAIS_COM_DIVIDAS!A:E,5,FALSE),"")</f>
        <v/>
      </c>
    </row>
    <row r="1379" spans="1:16" x14ac:dyDescent="0.25">
      <c r="A1379" s="52" t="e">
        <f>Tabela410[[#This Row],[Status da Proposta]]</f>
        <v>#VALUE!</v>
      </c>
      <c r="B1379" s="143">
        <f>MODALIDADE_1!A1379</f>
        <v>0</v>
      </c>
      <c r="C1379" s="142" t="e">
        <f>VLOOKUP(B1379,MODALIDADE_1!A:B,2,FALSE)</f>
        <v>#N/A</v>
      </c>
      <c r="D1379" s="142"/>
      <c r="E1379" s="94" t="e">
        <f>VLOOKUP(B1379,MODALIDADE_1!A:E,5,FALSE)</f>
        <v>#N/A</v>
      </c>
      <c r="F1379" s="95" t="e">
        <f>VLOOKUP(B1379,MODALIDADE_1!A:C,3,FALSE)</f>
        <v>#N/A</v>
      </c>
      <c r="G1379" s="142" t="e">
        <f>VLOOKUP(B1379,MODALIDADE_1!A:G,4,FALSE)</f>
        <v>#N/A</v>
      </c>
      <c r="H1379" s="142" t="e">
        <f>VLOOKUP(B1379,MODALIDADE_1!A:G,6,FALSE)</f>
        <v>#N/A</v>
      </c>
      <c r="I1379" s="142" t="e">
        <f>VLOOKUP(B1379,MODALIDADE_1!A:G,7,FALSE)</f>
        <v>#N/A</v>
      </c>
      <c r="J1379" s="106" t="e">
        <f>VLOOKUP(Tabela410[[#This Row],[Proposta de Referência]],SIMP_M1!A:K,9,FALSE)</f>
        <v>#VALUE!</v>
      </c>
      <c r="K1379" s="106" t="e">
        <f>VLOOKUP(Tabela410[[#This Row],[Proposta de Referência]],SIMP_M1!A:K,8,FALSE)</f>
        <v>#VALUE!</v>
      </c>
      <c r="L1379" s="107" t="e">
        <f t="shared" si="92"/>
        <v>#VALUE!</v>
      </c>
      <c r="M1379" s="107" t="e">
        <f t="shared" si="93"/>
        <v>#VALUE!</v>
      </c>
      <c r="N1379" s="142" t="e">
        <f t="shared" si="94"/>
        <v>#VALUE!</v>
      </c>
      <c r="O1379" s="142" t="e">
        <f t="shared" si="95"/>
        <v>#N/A</v>
      </c>
      <c r="P1379" s="24" t="str">
        <f>IFERROR(VLOOKUP(O1379,HOSPITAIS_COM_DIVIDAS!A:E,5,FALSE),"")</f>
        <v/>
      </c>
    </row>
    <row r="1380" spans="1:16" x14ac:dyDescent="0.25">
      <c r="A1380" s="52" t="e">
        <f>Tabela410[[#This Row],[Status da Proposta]]</f>
        <v>#VALUE!</v>
      </c>
      <c r="B1380" s="143">
        <f>MODALIDADE_1!A1380</f>
        <v>0</v>
      </c>
      <c r="C1380" s="142" t="e">
        <f>VLOOKUP(B1380,MODALIDADE_1!A:B,2,FALSE)</f>
        <v>#N/A</v>
      </c>
      <c r="D1380" s="142"/>
      <c r="E1380" s="94" t="e">
        <f>VLOOKUP(B1380,MODALIDADE_1!A:E,5,FALSE)</f>
        <v>#N/A</v>
      </c>
      <c r="F1380" s="95" t="e">
        <f>VLOOKUP(B1380,MODALIDADE_1!A:C,3,FALSE)</f>
        <v>#N/A</v>
      </c>
      <c r="G1380" s="142" t="e">
        <f>VLOOKUP(B1380,MODALIDADE_1!A:G,4,FALSE)</f>
        <v>#N/A</v>
      </c>
      <c r="H1380" s="142" t="e">
        <f>VLOOKUP(B1380,MODALIDADE_1!A:G,6,FALSE)</f>
        <v>#N/A</v>
      </c>
      <c r="I1380" s="142" t="e">
        <f>VLOOKUP(B1380,MODALIDADE_1!A:G,7,FALSE)</f>
        <v>#N/A</v>
      </c>
      <c r="J1380" s="106" t="e">
        <f>VLOOKUP(Tabela410[[#This Row],[Proposta de Referência]],SIMP_M1!A:K,9,FALSE)</f>
        <v>#VALUE!</v>
      </c>
      <c r="K1380" s="106" t="e">
        <f>VLOOKUP(Tabela410[[#This Row],[Proposta de Referência]],SIMP_M1!A:K,8,FALSE)</f>
        <v>#VALUE!</v>
      </c>
      <c r="L1380" s="107" t="e">
        <f t="shared" si="92"/>
        <v>#VALUE!</v>
      </c>
      <c r="M1380" s="107" t="e">
        <f t="shared" si="93"/>
        <v>#VALUE!</v>
      </c>
      <c r="N1380" s="142" t="e">
        <f t="shared" si="94"/>
        <v>#VALUE!</v>
      </c>
      <c r="O1380" s="142" t="e">
        <f t="shared" si="95"/>
        <v>#N/A</v>
      </c>
      <c r="P1380" s="24" t="str">
        <f>IFERROR(VLOOKUP(O1380,HOSPITAIS_COM_DIVIDAS!A:E,5,FALSE),"")</f>
        <v/>
      </c>
    </row>
    <row r="1381" spans="1:16" x14ac:dyDescent="0.25">
      <c r="A1381" s="52" t="e">
        <f>Tabela410[[#This Row],[Status da Proposta]]</f>
        <v>#VALUE!</v>
      </c>
      <c r="B1381" s="143">
        <f>MODALIDADE_1!A1381</f>
        <v>0</v>
      </c>
      <c r="C1381" s="142" t="e">
        <f>VLOOKUP(B1381,MODALIDADE_1!A:B,2,FALSE)</f>
        <v>#N/A</v>
      </c>
      <c r="D1381" s="142"/>
      <c r="E1381" s="94" t="e">
        <f>VLOOKUP(B1381,MODALIDADE_1!A:E,5,FALSE)</f>
        <v>#N/A</v>
      </c>
      <c r="F1381" s="95" t="e">
        <f>VLOOKUP(B1381,MODALIDADE_1!A:C,3,FALSE)</f>
        <v>#N/A</v>
      </c>
      <c r="G1381" s="142" t="e">
        <f>VLOOKUP(B1381,MODALIDADE_1!A:G,4,FALSE)</f>
        <v>#N/A</v>
      </c>
      <c r="H1381" s="142" t="e">
        <f>VLOOKUP(B1381,MODALIDADE_1!A:G,6,FALSE)</f>
        <v>#N/A</v>
      </c>
      <c r="I1381" s="142" t="e">
        <f>VLOOKUP(B1381,MODALIDADE_1!A:G,7,FALSE)</f>
        <v>#N/A</v>
      </c>
      <c r="J1381" s="106" t="e">
        <f>VLOOKUP(Tabela410[[#This Row],[Proposta de Referência]],SIMP_M1!A:K,9,FALSE)</f>
        <v>#VALUE!</v>
      </c>
      <c r="K1381" s="106" t="e">
        <f>VLOOKUP(Tabela410[[#This Row],[Proposta de Referência]],SIMP_M1!A:K,8,FALSE)</f>
        <v>#VALUE!</v>
      </c>
      <c r="L1381" s="107" t="e">
        <f t="shared" si="92"/>
        <v>#VALUE!</v>
      </c>
      <c r="M1381" s="107" t="e">
        <f t="shared" si="93"/>
        <v>#VALUE!</v>
      </c>
      <c r="N1381" s="142" t="e">
        <f t="shared" si="94"/>
        <v>#VALUE!</v>
      </c>
      <c r="O1381" s="142" t="e">
        <f t="shared" si="95"/>
        <v>#N/A</v>
      </c>
      <c r="P1381" s="24" t="str">
        <f>IFERROR(VLOOKUP(O1381,HOSPITAIS_COM_DIVIDAS!A:E,5,FALSE),"")</f>
        <v/>
      </c>
    </row>
    <row r="1382" spans="1:16" x14ac:dyDescent="0.25">
      <c r="A1382" s="52" t="e">
        <f>Tabela410[[#This Row],[Status da Proposta]]</f>
        <v>#VALUE!</v>
      </c>
      <c r="B1382" s="143">
        <f>MODALIDADE_1!A1382</f>
        <v>0</v>
      </c>
      <c r="C1382" s="142" t="e">
        <f>VLOOKUP(B1382,MODALIDADE_1!A:B,2,FALSE)</f>
        <v>#N/A</v>
      </c>
      <c r="D1382" s="142"/>
      <c r="E1382" s="94" t="e">
        <f>VLOOKUP(B1382,MODALIDADE_1!A:E,5,FALSE)</f>
        <v>#N/A</v>
      </c>
      <c r="F1382" s="95" t="e">
        <f>VLOOKUP(B1382,MODALIDADE_1!A:C,3,FALSE)</f>
        <v>#N/A</v>
      </c>
      <c r="G1382" s="142" t="e">
        <f>VLOOKUP(B1382,MODALIDADE_1!A:G,4,FALSE)</f>
        <v>#N/A</v>
      </c>
      <c r="H1382" s="142" t="e">
        <f>VLOOKUP(B1382,MODALIDADE_1!A:G,6,FALSE)</f>
        <v>#N/A</v>
      </c>
      <c r="I1382" s="142" t="e">
        <f>VLOOKUP(B1382,MODALIDADE_1!A:G,7,FALSE)</f>
        <v>#N/A</v>
      </c>
      <c r="J1382" s="106" t="e">
        <f>VLOOKUP(Tabela410[[#This Row],[Proposta de Referência]],SIMP_M1!A:K,9,FALSE)</f>
        <v>#VALUE!</v>
      </c>
      <c r="K1382" s="106" t="e">
        <f>VLOOKUP(Tabela410[[#This Row],[Proposta de Referência]],SIMP_M1!A:K,8,FALSE)</f>
        <v>#VALUE!</v>
      </c>
      <c r="L1382" s="107" t="e">
        <f t="shared" si="92"/>
        <v>#VALUE!</v>
      </c>
      <c r="M1382" s="107" t="e">
        <f t="shared" si="93"/>
        <v>#VALUE!</v>
      </c>
      <c r="N1382" s="142" t="e">
        <f t="shared" si="94"/>
        <v>#VALUE!</v>
      </c>
      <c r="O1382" s="142" t="e">
        <f t="shared" si="95"/>
        <v>#N/A</v>
      </c>
      <c r="P1382" s="24" t="str">
        <f>IFERROR(VLOOKUP(O1382,HOSPITAIS_COM_DIVIDAS!A:E,5,FALSE),"")</f>
        <v/>
      </c>
    </row>
    <row r="1383" spans="1:16" x14ac:dyDescent="0.25">
      <c r="A1383" s="52" t="e">
        <f>Tabela410[[#This Row],[Status da Proposta]]</f>
        <v>#VALUE!</v>
      </c>
      <c r="B1383" s="143">
        <f>MODALIDADE_1!A1383</f>
        <v>0</v>
      </c>
      <c r="C1383" s="142" t="e">
        <f>VLOOKUP(B1383,MODALIDADE_1!A:B,2,FALSE)</f>
        <v>#N/A</v>
      </c>
      <c r="D1383" s="142"/>
      <c r="E1383" s="94" t="e">
        <f>VLOOKUP(B1383,MODALIDADE_1!A:E,5,FALSE)</f>
        <v>#N/A</v>
      </c>
      <c r="F1383" s="95" t="e">
        <f>VLOOKUP(B1383,MODALIDADE_1!A:C,3,FALSE)</f>
        <v>#N/A</v>
      </c>
      <c r="G1383" s="142" t="e">
        <f>VLOOKUP(B1383,MODALIDADE_1!A:G,4,FALSE)</f>
        <v>#N/A</v>
      </c>
      <c r="H1383" s="142" t="e">
        <f>VLOOKUP(B1383,MODALIDADE_1!A:G,6,FALSE)</f>
        <v>#N/A</v>
      </c>
      <c r="I1383" s="142" t="e">
        <f>VLOOKUP(B1383,MODALIDADE_1!A:G,7,FALSE)</f>
        <v>#N/A</v>
      </c>
      <c r="J1383" s="106" t="e">
        <f>VLOOKUP(Tabela410[[#This Row],[Proposta de Referência]],SIMP_M1!A:K,9,FALSE)</f>
        <v>#VALUE!</v>
      </c>
      <c r="K1383" s="106" t="e">
        <f>VLOOKUP(Tabela410[[#This Row],[Proposta de Referência]],SIMP_M1!A:K,8,FALSE)</f>
        <v>#VALUE!</v>
      </c>
      <c r="L1383" s="107" t="e">
        <f t="shared" si="92"/>
        <v>#VALUE!</v>
      </c>
      <c r="M1383" s="107" t="e">
        <f t="shared" si="93"/>
        <v>#VALUE!</v>
      </c>
      <c r="N1383" s="142" t="e">
        <f t="shared" si="94"/>
        <v>#VALUE!</v>
      </c>
      <c r="O1383" s="142" t="e">
        <f t="shared" si="95"/>
        <v>#N/A</v>
      </c>
      <c r="P1383" s="24" t="str">
        <f>IFERROR(VLOOKUP(O1383,HOSPITAIS_COM_DIVIDAS!A:E,5,FALSE),"")</f>
        <v/>
      </c>
    </row>
    <row r="1384" spans="1:16" x14ac:dyDescent="0.25">
      <c r="A1384" s="52" t="e">
        <f>Tabela410[[#This Row],[Status da Proposta]]</f>
        <v>#VALUE!</v>
      </c>
      <c r="B1384" s="143">
        <f>MODALIDADE_1!A1384</f>
        <v>0</v>
      </c>
      <c r="C1384" s="142" t="e">
        <f>VLOOKUP(B1384,MODALIDADE_1!A:B,2,FALSE)</f>
        <v>#N/A</v>
      </c>
      <c r="D1384" s="142"/>
      <c r="E1384" s="94" t="e">
        <f>VLOOKUP(B1384,MODALIDADE_1!A:E,5,FALSE)</f>
        <v>#N/A</v>
      </c>
      <c r="F1384" s="95" t="e">
        <f>VLOOKUP(B1384,MODALIDADE_1!A:C,3,FALSE)</f>
        <v>#N/A</v>
      </c>
      <c r="G1384" s="142" t="e">
        <f>VLOOKUP(B1384,MODALIDADE_1!A:G,4,FALSE)</f>
        <v>#N/A</v>
      </c>
      <c r="H1384" s="142" t="e">
        <f>VLOOKUP(B1384,MODALIDADE_1!A:G,6,FALSE)</f>
        <v>#N/A</v>
      </c>
      <c r="I1384" s="142" t="e">
        <f>VLOOKUP(B1384,MODALIDADE_1!A:G,7,FALSE)</f>
        <v>#N/A</v>
      </c>
      <c r="J1384" s="106" t="e">
        <f>VLOOKUP(Tabela410[[#This Row],[Proposta de Referência]],SIMP_M1!A:K,9,FALSE)</f>
        <v>#VALUE!</v>
      </c>
      <c r="K1384" s="106" t="e">
        <f>VLOOKUP(Tabela410[[#This Row],[Proposta de Referência]],SIMP_M1!A:K,8,FALSE)</f>
        <v>#VALUE!</v>
      </c>
      <c r="L1384" s="107" t="e">
        <f t="shared" si="92"/>
        <v>#VALUE!</v>
      </c>
      <c r="M1384" s="107" t="e">
        <f t="shared" si="93"/>
        <v>#VALUE!</v>
      </c>
      <c r="N1384" s="142" t="e">
        <f t="shared" si="94"/>
        <v>#VALUE!</v>
      </c>
      <c r="O1384" s="142" t="e">
        <f t="shared" si="95"/>
        <v>#N/A</v>
      </c>
      <c r="P1384" s="24" t="str">
        <f>IFERROR(VLOOKUP(O1384,HOSPITAIS_COM_DIVIDAS!A:E,5,FALSE),"")</f>
        <v/>
      </c>
    </row>
    <row r="1385" spans="1:16" x14ac:dyDescent="0.25">
      <c r="A1385" s="52" t="e">
        <f>Tabela410[[#This Row],[Status da Proposta]]</f>
        <v>#VALUE!</v>
      </c>
      <c r="B1385" s="143">
        <f>MODALIDADE_1!A1385</f>
        <v>0</v>
      </c>
      <c r="C1385" s="142" t="e">
        <f>VLOOKUP(B1385,MODALIDADE_1!A:B,2,FALSE)</f>
        <v>#N/A</v>
      </c>
      <c r="D1385" s="142"/>
      <c r="E1385" s="94" t="e">
        <f>VLOOKUP(B1385,MODALIDADE_1!A:E,5,FALSE)</f>
        <v>#N/A</v>
      </c>
      <c r="F1385" s="95" t="e">
        <f>VLOOKUP(B1385,MODALIDADE_1!A:C,3,FALSE)</f>
        <v>#N/A</v>
      </c>
      <c r="G1385" s="142" t="e">
        <f>VLOOKUP(B1385,MODALIDADE_1!A:G,4,FALSE)</f>
        <v>#N/A</v>
      </c>
      <c r="H1385" s="142" t="e">
        <f>VLOOKUP(B1385,MODALIDADE_1!A:G,6,FALSE)</f>
        <v>#N/A</v>
      </c>
      <c r="I1385" s="142" t="e">
        <f>VLOOKUP(B1385,MODALIDADE_1!A:G,7,FALSE)</f>
        <v>#N/A</v>
      </c>
      <c r="J1385" s="106" t="e">
        <f>VLOOKUP(Tabela410[[#This Row],[Proposta de Referência]],SIMP_M1!A:K,9,FALSE)</f>
        <v>#VALUE!</v>
      </c>
      <c r="K1385" s="106" t="e">
        <f>VLOOKUP(Tabela410[[#This Row],[Proposta de Referência]],SIMP_M1!A:K,8,FALSE)</f>
        <v>#VALUE!</v>
      </c>
      <c r="L1385" s="107" t="e">
        <f t="shared" si="92"/>
        <v>#VALUE!</v>
      </c>
      <c r="M1385" s="107" t="e">
        <f t="shared" si="93"/>
        <v>#VALUE!</v>
      </c>
      <c r="N1385" s="142" t="e">
        <f t="shared" si="94"/>
        <v>#VALUE!</v>
      </c>
      <c r="O1385" s="142" t="e">
        <f t="shared" si="95"/>
        <v>#N/A</v>
      </c>
      <c r="P1385" s="24" t="str">
        <f>IFERROR(VLOOKUP(O1385,HOSPITAIS_COM_DIVIDAS!A:E,5,FALSE),"")</f>
        <v/>
      </c>
    </row>
    <row r="1386" spans="1:16" x14ac:dyDescent="0.25">
      <c r="A1386" s="52" t="e">
        <f>Tabela410[[#This Row],[Status da Proposta]]</f>
        <v>#VALUE!</v>
      </c>
      <c r="B1386" s="143">
        <f>MODALIDADE_1!A1386</f>
        <v>0</v>
      </c>
      <c r="C1386" s="142" t="e">
        <f>VLOOKUP(B1386,MODALIDADE_1!A:B,2,FALSE)</f>
        <v>#N/A</v>
      </c>
      <c r="D1386" s="142"/>
      <c r="E1386" s="94" t="e">
        <f>VLOOKUP(B1386,MODALIDADE_1!A:E,5,FALSE)</f>
        <v>#N/A</v>
      </c>
      <c r="F1386" s="95" t="e">
        <f>VLOOKUP(B1386,MODALIDADE_1!A:C,3,FALSE)</f>
        <v>#N/A</v>
      </c>
      <c r="G1386" s="142" t="e">
        <f>VLOOKUP(B1386,MODALIDADE_1!A:G,4,FALSE)</f>
        <v>#N/A</v>
      </c>
      <c r="H1386" s="142" t="e">
        <f>VLOOKUP(B1386,MODALIDADE_1!A:G,6,FALSE)</f>
        <v>#N/A</v>
      </c>
      <c r="I1386" s="142" t="e">
        <f>VLOOKUP(B1386,MODALIDADE_1!A:G,7,FALSE)</f>
        <v>#N/A</v>
      </c>
      <c r="J1386" s="106" t="e">
        <f>VLOOKUP(Tabela410[[#This Row],[Proposta de Referência]],SIMP_M1!A:K,9,FALSE)</f>
        <v>#VALUE!</v>
      </c>
      <c r="K1386" s="106" t="e">
        <f>VLOOKUP(Tabela410[[#This Row],[Proposta de Referência]],SIMP_M1!A:K,8,FALSE)</f>
        <v>#VALUE!</v>
      </c>
      <c r="L1386" s="107" t="e">
        <f t="shared" si="92"/>
        <v>#VALUE!</v>
      </c>
      <c r="M1386" s="107" t="e">
        <f t="shared" si="93"/>
        <v>#VALUE!</v>
      </c>
      <c r="N1386" s="142" t="e">
        <f t="shared" si="94"/>
        <v>#VALUE!</v>
      </c>
      <c r="O1386" s="142" t="e">
        <f t="shared" si="95"/>
        <v>#N/A</v>
      </c>
      <c r="P1386" s="24" t="str">
        <f>IFERROR(VLOOKUP(O1386,HOSPITAIS_COM_DIVIDAS!A:E,5,FALSE),"")</f>
        <v/>
      </c>
    </row>
    <row r="1387" spans="1:16" x14ac:dyDescent="0.25">
      <c r="A1387" s="52" t="e">
        <f>Tabela410[[#This Row],[Status da Proposta]]</f>
        <v>#VALUE!</v>
      </c>
      <c r="B1387" s="143">
        <f>MODALIDADE_1!A1387</f>
        <v>0</v>
      </c>
      <c r="C1387" s="142" t="e">
        <f>VLOOKUP(B1387,MODALIDADE_1!A:B,2,FALSE)</f>
        <v>#N/A</v>
      </c>
      <c r="D1387" s="142"/>
      <c r="E1387" s="94" t="e">
        <f>VLOOKUP(B1387,MODALIDADE_1!A:E,5,FALSE)</f>
        <v>#N/A</v>
      </c>
      <c r="F1387" s="95" t="e">
        <f>VLOOKUP(B1387,MODALIDADE_1!A:C,3,FALSE)</f>
        <v>#N/A</v>
      </c>
      <c r="G1387" s="142" t="e">
        <f>VLOOKUP(B1387,MODALIDADE_1!A:G,4,FALSE)</f>
        <v>#N/A</v>
      </c>
      <c r="H1387" s="142" t="e">
        <f>VLOOKUP(B1387,MODALIDADE_1!A:G,6,FALSE)</f>
        <v>#N/A</v>
      </c>
      <c r="I1387" s="142" t="e">
        <f>VLOOKUP(B1387,MODALIDADE_1!A:G,7,FALSE)</f>
        <v>#N/A</v>
      </c>
      <c r="J1387" s="106" t="e">
        <f>VLOOKUP(Tabela410[[#This Row],[Proposta de Referência]],SIMP_M1!A:K,9,FALSE)</f>
        <v>#VALUE!</v>
      </c>
      <c r="K1387" s="106" t="e">
        <f>VLOOKUP(Tabela410[[#This Row],[Proposta de Referência]],SIMP_M1!A:K,8,FALSE)</f>
        <v>#VALUE!</v>
      </c>
      <c r="L1387" s="107" t="e">
        <f t="shared" si="92"/>
        <v>#VALUE!</v>
      </c>
      <c r="M1387" s="107" t="e">
        <f t="shared" si="93"/>
        <v>#VALUE!</v>
      </c>
      <c r="N1387" s="142" t="e">
        <f t="shared" si="94"/>
        <v>#VALUE!</v>
      </c>
      <c r="O1387" s="142" t="e">
        <f t="shared" si="95"/>
        <v>#N/A</v>
      </c>
      <c r="P1387" s="24" t="str">
        <f>IFERROR(VLOOKUP(O1387,HOSPITAIS_COM_DIVIDAS!A:E,5,FALSE),"")</f>
        <v/>
      </c>
    </row>
    <row r="1388" spans="1:16" x14ac:dyDescent="0.25">
      <c r="A1388" s="52" t="e">
        <f>Tabela410[[#This Row],[Status da Proposta]]</f>
        <v>#VALUE!</v>
      </c>
      <c r="B1388" s="143">
        <f>MODALIDADE_1!A1388</f>
        <v>0</v>
      </c>
      <c r="C1388" s="142" t="e">
        <f>VLOOKUP(B1388,MODALIDADE_1!A:B,2,FALSE)</f>
        <v>#N/A</v>
      </c>
      <c r="D1388" s="142"/>
      <c r="E1388" s="94" t="e">
        <f>VLOOKUP(B1388,MODALIDADE_1!A:E,5,FALSE)</f>
        <v>#N/A</v>
      </c>
      <c r="F1388" s="95" t="e">
        <f>VLOOKUP(B1388,MODALIDADE_1!A:C,3,FALSE)</f>
        <v>#N/A</v>
      </c>
      <c r="G1388" s="142" t="e">
        <f>VLOOKUP(B1388,MODALIDADE_1!A:G,4,FALSE)</f>
        <v>#N/A</v>
      </c>
      <c r="H1388" s="142" t="e">
        <f>VLOOKUP(B1388,MODALIDADE_1!A:G,6,FALSE)</f>
        <v>#N/A</v>
      </c>
      <c r="I1388" s="142" t="e">
        <f>VLOOKUP(B1388,MODALIDADE_1!A:G,7,FALSE)</f>
        <v>#N/A</v>
      </c>
      <c r="J1388" s="106" t="e">
        <f>VLOOKUP(Tabela410[[#This Row],[Proposta de Referência]],SIMP_M1!A:K,9,FALSE)</f>
        <v>#VALUE!</v>
      </c>
      <c r="K1388" s="106" t="e">
        <f>VLOOKUP(Tabela410[[#This Row],[Proposta de Referência]],SIMP_M1!A:K,8,FALSE)</f>
        <v>#VALUE!</v>
      </c>
      <c r="L1388" s="107" t="e">
        <f t="shared" si="92"/>
        <v>#VALUE!</v>
      </c>
      <c r="M1388" s="107" t="e">
        <f t="shared" si="93"/>
        <v>#VALUE!</v>
      </c>
      <c r="N1388" s="142" t="e">
        <f t="shared" si="94"/>
        <v>#VALUE!</v>
      </c>
      <c r="O1388" s="142" t="e">
        <f t="shared" si="95"/>
        <v>#N/A</v>
      </c>
      <c r="P1388" s="24" t="str">
        <f>IFERROR(VLOOKUP(O1388,HOSPITAIS_COM_DIVIDAS!A:E,5,FALSE),"")</f>
        <v/>
      </c>
    </row>
    <row r="1389" spans="1:16" x14ac:dyDescent="0.25">
      <c r="A1389" s="52" t="e">
        <f>Tabela410[[#This Row],[Status da Proposta]]</f>
        <v>#VALUE!</v>
      </c>
      <c r="B1389" s="143">
        <f>MODALIDADE_1!A1389</f>
        <v>0</v>
      </c>
      <c r="C1389" s="142" t="e">
        <f>VLOOKUP(B1389,MODALIDADE_1!A:B,2,FALSE)</f>
        <v>#N/A</v>
      </c>
      <c r="D1389" s="142"/>
      <c r="E1389" s="94" t="e">
        <f>VLOOKUP(B1389,MODALIDADE_1!A:E,5,FALSE)</f>
        <v>#N/A</v>
      </c>
      <c r="F1389" s="95" t="e">
        <f>VLOOKUP(B1389,MODALIDADE_1!A:C,3,FALSE)</f>
        <v>#N/A</v>
      </c>
      <c r="G1389" s="142" t="e">
        <f>VLOOKUP(B1389,MODALIDADE_1!A:G,4,FALSE)</f>
        <v>#N/A</v>
      </c>
      <c r="H1389" s="142" t="e">
        <f>VLOOKUP(B1389,MODALIDADE_1!A:G,6,FALSE)</f>
        <v>#N/A</v>
      </c>
      <c r="I1389" s="142" t="e">
        <f>VLOOKUP(B1389,MODALIDADE_1!A:G,7,FALSE)</f>
        <v>#N/A</v>
      </c>
      <c r="J1389" s="106" t="e">
        <f>VLOOKUP(Tabela410[[#This Row],[Proposta de Referência]],SIMP_M1!A:K,9,FALSE)</f>
        <v>#VALUE!</v>
      </c>
      <c r="K1389" s="106" t="e">
        <f>VLOOKUP(Tabela410[[#This Row],[Proposta de Referência]],SIMP_M1!A:K,8,FALSE)</f>
        <v>#VALUE!</v>
      </c>
      <c r="L1389" s="107" t="e">
        <f t="shared" si="92"/>
        <v>#VALUE!</v>
      </c>
      <c r="M1389" s="107" t="e">
        <f t="shared" si="93"/>
        <v>#VALUE!</v>
      </c>
      <c r="N1389" s="142" t="e">
        <f t="shared" si="94"/>
        <v>#VALUE!</v>
      </c>
      <c r="O1389" s="142" t="e">
        <f t="shared" si="95"/>
        <v>#N/A</v>
      </c>
      <c r="P1389" s="24" t="str">
        <f>IFERROR(VLOOKUP(O1389,HOSPITAIS_COM_DIVIDAS!A:E,5,FALSE),"")</f>
        <v/>
      </c>
    </row>
    <row r="1390" spans="1:16" x14ac:dyDescent="0.25">
      <c r="A1390" s="52" t="e">
        <f>Tabela410[[#This Row],[Status da Proposta]]</f>
        <v>#VALUE!</v>
      </c>
      <c r="B1390" s="143">
        <f>MODALIDADE_1!A1390</f>
        <v>0</v>
      </c>
      <c r="C1390" s="142" t="e">
        <f>VLOOKUP(B1390,MODALIDADE_1!A:B,2,FALSE)</f>
        <v>#N/A</v>
      </c>
      <c r="D1390" s="142"/>
      <c r="E1390" s="94" t="e">
        <f>VLOOKUP(B1390,MODALIDADE_1!A:E,5,FALSE)</f>
        <v>#N/A</v>
      </c>
      <c r="F1390" s="95" t="e">
        <f>VLOOKUP(B1390,MODALIDADE_1!A:C,3,FALSE)</f>
        <v>#N/A</v>
      </c>
      <c r="G1390" s="142" t="e">
        <f>VLOOKUP(B1390,MODALIDADE_1!A:G,4,FALSE)</f>
        <v>#N/A</v>
      </c>
      <c r="H1390" s="142" t="e">
        <f>VLOOKUP(B1390,MODALIDADE_1!A:G,6,FALSE)</f>
        <v>#N/A</v>
      </c>
      <c r="I1390" s="142" t="e">
        <f>VLOOKUP(B1390,MODALIDADE_1!A:G,7,FALSE)</f>
        <v>#N/A</v>
      </c>
      <c r="J1390" s="106" t="e">
        <f>VLOOKUP(Tabela410[[#This Row],[Proposta de Referência]],SIMP_M1!A:K,9,FALSE)</f>
        <v>#VALUE!</v>
      </c>
      <c r="K1390" s="106" t="e">
        <f>VLOOKUP(Tabela410[[#This Row],[Proposta de Referência]],SIMP_M1!A:K,8,FALSE)</f>
        <v>#VALUE!</v>
      </c>
      <c r="L1390" s="107" t="e">
        <f t="shared" si="92"/>
        <v>#VALUE!</v>
      </c>
      <c r="M1390" s="107" t="e">
        <f t="shared" si="93"/>
        <v>#VALUE!</v>
      </c>
      <c r="N1390" s="142" t="e">
        <f t="shared" si="94"/>
        <v>#VALUE!</v>
      </c>
      <c r="O1390" s="142" t="e">
        <f t="shared" si="95"/>
        <v>#N/A</v>
      </c>
      <c r="P1390" s="24" t="str">
        <f>IFERROR(VLOOKUP(O1390,HOSPITAIS_COM_DIVIDAS!A:E,5,FALSE),"")</f>
        <v/>
      </c>
    </row>
    <row r="1391" spans="1:16" x14ac:dyDescent="0.25">
      <c r="A1391" s="52" t="e">
        <f>Tabela410[[#This Row],[Status da Proposta]]</f>
        <v>#VALUE!</v>
      </c>
      <c r="B1391" s="143">
        <f>MODALIDADE_1!A1391</f>
        <v>0</v>
      </c>
      <c r="C1391" s="142" t="e">
        <f>VLOOKUP(B1391,MODALIDADE_1!A:B,2,FALSE)</f>
        <v>#N/A</v>
      </c>
      <c r="D1391" s="142"/>
      <c r="E1391" s="94" t="e">
        <f>VLOOKUP(B1391,MODALIDADE_1!A:E,5,FALSE)</f>
        <v>#N/A</v>
      </c>
      <c r="F1391" s="95" t="e">
        <f>VLOOKUP(B1391,MODALIDADE_1!A:C,3,FALSE)</f>
        <v>#N/A</v>
      </c>
      <c r="G1391" s="142" t="e">
        <f>VLOOKUP(B1391,MODALIDADE_1!A:G,4,FALSE)</f>
        <v>#N/A</v>
      </c>
      <c r="H1391" s="142" t="e">
        <f>VLOOKUP(B1391,MODALIDADE_1!A:G,6,FALSE)</f>
        <v>#N/A</v>
      </c>
      <c r="I1391" s="142" t="e">
        <f>VLOOKUP(B1391,MODALIDADE_1!A:G,7,FALSE)</f>
        <v>#N/A</v>
      </c>
      <c r="J1391" s="106" t="e">
        <f>VLOOKUP(Tabela410[[#This Row],[Proposta de Referência]],SIMP_M1!A:K,9,FALSE)</f>
        <v>#VALUE!</v>
      </c>
      <c r="K1391" s="106" t="e">
        <f>VLOOKUP(Tabela410[[#This Row],[Proposta de Referência]],SIMP_M1!A:K,8,FALSE)</f>
        <v>#VALUE!</v>
      </c>
      <c r="L1391" s="107" t="e">
        <f t="shared" si="92"/>
        <v>#VALUE!</v>
      </c>
      <c r="M1391" s="107" t="e">
        <f t="shared" si="93"/>
        <v>#VALUE!</v>
      </c>
      <c r="N1391" s="142" t="e">
        <f t="shared" si="94"/>
        <v>#VALUE!</v>
      </c>
      <c r="O1391" s="142" t="e">
        <f t="shared" si="95"/>
        <v>#N/A</v>
      </c>
      <c r="P1391" s="24" t="str">
        <f>IFERROR(VLOOKUP(O1391,HOSPITAIS_COM_DIVIDAS!A:E,5,FALSE),"")</f>
        <v/>
      </c>
    </row>
    <row r="1392" spans="1:16" x14ac:dyDescent="0.25">
      <c r="A1392" s="52" t="e">
        <f>Tabela410[[#This Row],[Status da Proposta]]</f>
        <v>#VALUE!</v>
      </c>
      <c r="B1392" s="143">
        <f>MODALIDADE_1!A1392</f>
        <v>0</v>
      </c>
      <c r="C1392" s="142" t="e">
        <f>VLOOKUP(B1392,MODALIDADE_1!A:B,2,FALSE)</f>
        <v>#N/A</v>
      </c>
      <c r="D1392" s="142"/>
      <c r="E1392" s="94" t="e">
        <f>VLOOKUP(B1392,MODALIDADE_1!A:E,5,FALSE)</f>
        <v>#N/A</v>
      </c>
      <c r="F1392" s="95" t="e">
        <f>VLOOKUP(B1392,MODALIDADE_1!A:C,3,FALSE)</f>
        <v>#N/A</v>
      </c>
      <c r="G1392" s="142" t="e">
        <f>VLOOKUP(B1392,MODALIDADE_1!A:G,4,FALSE)</f>
        <v>#N/A</v>
      </c>
      <c r="H1392" s="142" t="e">
        <f>VLOOKUP(B1392,MODALIDADE_1!A:G,6,FALSE)</f>
        <v>#N/A</v>
      </c>
      <c r="I1392" s="142" t="e">
        <f>VLOOKUP(B1392,MODALIDADE_1!A:G,7,FALSE)</f>
        <v>#N/A</v>
      </c>
      <c r="J1392" s="106" t="e">
        <f>VLOOKUP(Tabela410[[#This Row],[Proposta de Referência]],SIMP_M1!A:K,9,FALSE)</f>
        <v>#VALUE!</v>
      </c>
      <c r="K1392" s="106" t="e">
        <f>VLOOKUP(Tabela410[[#This Row],[Proposta de Referência]],SIMP_M1!A:K,8,FALSE)</f>
        <v>#VALUE!</v>
      </c>
      <c r="L1392" s="107" t="e">
        <f t="shared" si="92"/>
        <v>#VALUE!</v>
      </c>
      <c r="M1392" s="107" t="e">
        <f t="shared" si="93"/>
        <v>#VALUE!</v>
      </c>
      <c r="N1392" s="142" t="e">
        <f t="shared" si="94"/>
        <v>#VALUE!</v>
      </c>
      <c r="O1392" s="142" t="e">
        <f t="shared" si="95"/>
        <v>#N/A</v>
      </c>
      <c r="P1392" s="24" t="str">
        <f>IFERROR(VLOOKUP(O1392,HOSPITAIS_COM_DIVIDAS!A:E,5,FALSE),"")</f>
        <v/>
      </c>
    </row>
    <row r="1393" spans="1:16" x14ac:dyDescent="0.25">
      <c r="A1393" s="52" t="e">
        <f>Tabela410[[#This Row],[Status da Proposta]]</f>
        <v>#VALUE!</v>
      </c>
      <c r="B1393" s="143">
        <f>MODALIDADE_1!A1393</f>
        <v>0</v>
      </c>
      <c r="C1393" s="142" t="e">
        <f>VLOOKUP(B1393,MODALIDADE_1!A:B,2,FALSE)</f>
        <v>#N/A</v>
      </c>
      <c r="D1393" s="142"/>
      <c r="E1393" s="94" t="e">
        <f>VLOOKUP(B1393,MODALIDADE_1!A:E,5,FALSE)</f>
        <v>#N/A</v>
      </c>
      <c r="F1393" s="95" t="e">
        <f>VLOOKUP(B1393,MODALIDADE_1!A:C,3,FALSE)</f>
        <v>#N/A</v>
      </c>
      <c r="G1393" s="142" t="e">
        <f>VLOOKUP(B1393,MODALIDADE_1!A:G,4,FALSE)</f>
        <v>#N/A</v>
      </c>
      <c r="H1393" s="142" t="e">
        <f>VLOOKUP(B1393,MODALIDADE_1!A:G,6,FALSE)</f>
        <v>#N/A</v>
      </c>
      <c r="I1393" s="142" t="e">
        <f>VLOOKUP(B1393,MODALIDADE_1!A:G,7,FALSE)</f>
        <v>#N/A</v>
      </c>
      <c r="J1393" s="106" t="e">
        <f>VLOOKUP(Tabela410[[#This Row],[Proposta de Referência]],SIMP_M1!A:K,9,FALSE)</f>
        <v>#VALUE!</v>
      </c>
      <c r="K1393" s="106" t="e">
        <f>VLOOKUP(Tabela410[[#This Row],[Proposta de Referência]],SIMP_M1!A:K,8,FALSE)</f>
        <v>#VALUE!</v>
      </c>
      <c r="L1393" s="107" t="e">
        <f t="shared" si="92"/>
        <v>#VALUE!</v>
      </c>
      <c r="M1393" s="107" t="e">
        <f t="shared" si="93"/>
        <v>#VALUE!</v>
      </c>
      <c r="N1393" s="142" t="e">
        <f t="shared" si="94"/>
        <v>#VALUE!</v>
      </c>
      <c r="O1393" s="142" t="e">
        <f t="shared" si="95"/>
        <v>#N/A</v>
      </c>
      <c r="P1393" s="24" t="str">
        <f>IFERROR(VLOOKUP(O1393,HOSPITAIS_COM_DIVIDAS!A:E,5,FALSE),"")</f>
        <v/>
      </c>
    </row>
    <row r="1394" spans="1:16" x14ac:dyDescent="0.25">
      <c r="A1394" s="52" t="e">
        <f>Tabela410[[#This Row],[Status da Proposta]]</f>
        <v>#VALUE!</v>
      </c>
      <c r="B1394" s="143">
        <f>MODALIDADE_1!A1394</f>
        <v>0</v>
      </c>
      <c r="C1394" s="142" t="e">
        <f>VLOOKUP(B1394,MODALIDADE_1!A:B,2,FALSE)</f>
        <v>#N/A</v>
      </c>
      <c r="D1394" s="142"/>
      <c r="E1394" s="94" t="e">
        <f>VLOOKUP(B1394,MODALIDADE_1!A:E,5,FALSE)</f>
        <v>#N/A</v>
      </c>
      <c r="F1394" s="95" t="e">
        <f>VLOOKUP(B1394,MODALIDADE_1!A:C,3,FALSE)</f>
        <v>#N/A</v>
      </c>
      <c r="G1394" s="142" t="e">
        <f>VLOOKUP(B1394,MODALIDADE_1!A:G,4,FALSE)</f>
        <v>#N/A</v>
      </c>
      <c r="H1394" s="142" t="e">
        <f>VLOOKUP(B1394,MODALIDADE_1!A:G,6,FALSE)</f>
        <v>#N/A</v>
      </c>
      <c r="I1394" s="142" t="e">
        <f>VLOOKUP(B1394,MODALIDADE_1!A:G,7,FALSE)</f>
        <v>#N/A</v>
      </c>
      <c r="J1394" s="106" t="e">
        <f>VLOOKUP(Tabela410[[#This Row],[Proposta de Referência]],SIMP_M1!A:K,9,FALSE)</f>
        <v>#VALUE!</v>
      </c>
      <c r="K1394" s="106" t="e">
        <f>VLOOKUP(Tabela410[[#This Row],[Proposta de Referência]],SIMP_M1!A:K,8,FALSE)</f>
        <v>#VALUE!</v>
      </c>
      <c r="L1394" s="107" t="e">
        <f t="shared" si="92"/>
        <v>#VALUE!</v>
      </c>
      <c r="M1394" s="107" t="e">
        <f t="shared" si="93"/>
        <v>#VALUE!</v>
      </c>
      <c r="N1394" s="142" t="e">
        <f t="shared" si="94"/>
        <v>#VALUE!</v>
      </c>
      <c r="O1394" s="142" t="e">
        <f t="shared" si="95"/>
        <v>#N/A</v>
      </c>
      <c r="P1394" s="24" t="str">
        <f>IFERROR(VLOOKUP(O1394,HOSPITAIS_COM_DIVIDAS!A:E,5,FALSE),"")</f>
        <v/>
      </c>
    </row>
    <row r="1395" spans="1:16" x14ac:dyDescent="0.25">
      <c r="A1395" s="52" t="e">
        <f>Tabela410[[#This Row],[Status da Proposta]]</f>
        <v>#VALUE!</v>
      </c>
      <c r="B1395" s="143">
        <f>MODALIDADE_1!A1395</f>
        <v>0</v>
      </c>
      <c r="C1395" s="142" t="e">
        <f>VLOOKUP(B1395,MODALIDADE_1!A:B,2,FALSE)</f>
        <v>#N/A</v>
      </c>
      <c r="D1395" s="142"/>
      <c r="E1395" s="94" t="e">
        <f>VLOOKUP(B1395,MODALIDADE_1!A:E,5,FALSE)</f>
        <v>#N/A</v>
      </c>
      <c r="F1395" s="95" t="e">
        <f>VLOOKUP(B1395,MODALIDADE_1!A:C,3,FALSE)</f>
        <v>#N/A</v>
      </c>
      <c r="G1395" s="142" t="e">
        <f>VLOOKUP(B1395,MODALIDADE_1!A:G,4,FALSE)</f>
        <v>#N/A</v>
      </c>
      <c r="H1395" s="142" t="e">
        <f>VLOOKUP(B1395,MODALIDADE_1!A:G,6,FALSE)</f>
        <v>#N/A</v>
      </c>
      <c r="I1395" s="142" t="e">
        <f>VLOOKUP(B1395,MODALIDADE_1!A:G,7,FALSE)</f>
        <v>#N/A</v>
      </c>
      <c r="J1395" s="106" t="e">
        <f>VLOOKUP(Tabela410[[#This Row],[Proposta de Referência]],SIMP_M1!A:K,9,FALSE)</f>
        <v>#VALUE!</v>
      </c>
      <c r="K1395" s="106" t="e">
        <f>VLOOKUP(Tabela410[[#This Row],[Proposta de Referência]],SIMP_M1!A:K,8,FALSE)</f>
        <v>#VALUE!</v>
      </c>
      <c r="L1395" s="107" t="e">
        <f t="shared" si="92"/>
        <v>#VALUE!</v>
      </c>
      <c r="M1395" s="107" t="e">
        <f t="shared" si="93"/>
        <v>#VALUE!</v>
      </c>
      <c r="N1395" s="142" t="e">
        <f t="shared" si="94"/>
        <v>#VALUE!</v>
      </c>
      <c r="O1395" s="142" t="e">
        <f t="shared" si="95"/>
        <v>#N/A</v>
      </c>
      <c r="P1395" s="24" t="str">
        <f>IFERROR(VLOOKUP(O1395,HOSPITAIS_COM_DIVIDAS!A:E,5,FALSE),"")</f>
        <v/>
      </c>
    </row>
    <row r="1396" spans="1:16" x14ac:dyDescent="0.25">
      <c r="A1396" s="52" t="e">
        <f>Tabela410[[#This Row],[Status da Proposta]]</f>
        <v>#VALUE!</v>
      </c>
      <c r="B1396" s="143">
        <f>MODALIDADE_1!A1396</f>
        <v>0</v>
      </c>
      <c r="C1396" s="142" t="e">
        <f>VLOOKUP(B1396,MODALIDADE_1!A:B,2,FALSE)</f>
        <v>#N/A</v>
      </c>
      <c r="D1396" s="142"/>
      <c r="E1396" s="94" t="e">
        <f>VLOOKUP(B1396,MODALIDADE_1!A:E,5,FALSE)</f>
        <v>#N/A</v>
      </c>
      <c r="F1396" s="95" t="e">
        <f>VLOOKUP(B1396,MODALIDADE_1!A:C,3,FALSE)</f>
        <v>#N/A</v>
      </c>
      <c r="G1396" s="142" t="e">
        <f>VLOOKUP(B1396,MODALIDADE_1!A:G,4,FALSE)</f>
        <v>#N/A</v>
      </c>
      <c r="H1396" s="142" t="e">
        <f>VLOOKUP(B1396,MODALIDADE_1!A:G,6,FALSE)</f>
        <v>#N/A</v>
      </c>
      <c r="I1396" s="142" t="e">
        <f>VLOOKUP(B1396,MODALIDADE_1!A:G,7,FALSE)</f>
        <v>#N/A</v>
      </c>
      <c r="J1396" s="106" t="e">
        <f>VLOOKUP(Tabela410[[#This Row],[Proposta de Referência]],SIMP_M1!A:K,9,FALSE)</f>
        <v>#VALUE!</v>
      </c>
      <c r="K1396" s="106" t="e">
        <f>VLOOKUP(Tabela410[[#This Row],[Proposta de Referência]],SIMP_M1!A:K,8,FALSE)</f>
        <v>#VALUE!</v>
      </c>
      <c r="L1396" s="107" t="e">
        <f t="shared" si="92"/>
        <v>#VALUE!</v>
      </c>
      <c r="M1396" s="107" t="e">
        <f t="shared" si="93"/>
        <v>#VALUE!</v>
      </c>
      <c r="N1396" s="142" t="e">
        <f t="shared" si="94"/>
        <v>#VALUE!</v>
      </c>
      <c r="O1396" s="142" t="e">
        <f t="shared" si="95"/>
        <v>#N/A</v>
      </c>
      <c r="P1396" s="24" t="str">
        <f>IFERROR(VLOOKUP(O1396,HOSPITAIS_COM_DIVIDAS!A:E,5,FALSE),"")</f>
        <v/>
      </c>
    </row>
    <row r="1397" spans="1:16" x14ac:dyDescent="0.25">
      <c r="A1397" s="52" t="e">
        <f>Tabela410[[#This Row],[Status da Proposta]]</f>
        <v>#VALUE!</v>
      </c>
      <c r="B1397" s="143">
        <f>MODALIDADE_1!A1397</f>
        <v>0</v>
      </c>
      <c r="C1397" s="142" t="e">
        <f>VLOOKUP(B1397,MODALIDADE_1!A:B,2,FALSE)</f>
        <v>#N/A</v>
      </c>
      <c r="D1397" s="142"/>
      <c r="E1397" s="94" t="e">
        <f>VLOOKUP(B1397,MODALIDADE_1!A:E,5,FALSE)</f>
        <v>#N/A</v>
      </c>
      <c r="F1397" s="95" t="e">
        <f>VLOOKUP(B1397,MODALIDADE_1!A:C,3,FALSE)</f>
        <v>#N/A</v>
      </c>
      <c r="G1397" s="142" t="e">
        <f>VLOOKUP(B1397,MODALIDADE_1!A:G,4,FALSE)</f>
        <v>#N/A</v>
      </c>
      <c r="H1397" s="142" t="e">
        <f>VLOOKUP(B1397,MODALIDADE_1!A:G,6,FALSE)</f>
        <v>#N/A</v>
      </c>
      <c r="I1397" s="142" t="e">
        <f>VLOOKUP(B1397,MODALIDADE_1!A:G,7,FALSE)</f>
        <v>#N/A</v>
      </c>
      <c r="J1397" s="106" t="e">
        <f>VLOOKUP(Tabela410[[#This Row],[Proposta de Referência]],SIMP_M1!A:K,9,FALSE)</f>
        <v>#VALUE!</v>
      </c>
      <c r="K1397" s="106" t="e">
        <f>VLOOKUP(Tabela410[[#This Row],[Proposta de Referência]],SIMP_M1!A:K,8,FALSE)</f>
        <v>#VALUE!</v>
      </c>
      <c r="L1397" s="107" t="e">
        <f t="shared" si="92"/>
        <v>#VALUE!</v>
      </c>
      <c r="M1397" s="107" t="e">
        <f t="shared" si="93"/>
        <v>#VALUE!</v>
      </c>
      <c r="N1397" s="142" t="e">
        <f t="shared" si="94"/>
        <v>#VALUE!</v>
      </c>
      <c r="O1397" s="142" t="e">
        <f t="shared" si="95"/>
        <v>#N/A</v>
      </c>
      <c r="P1397" s="24" t="str">
        <f>IFERROR(VLOOKUP(O1397,HOSPITAIS_COM_DIVIDAS!A:E,5,FALSE),"")</f>
        <v/>
      </c>
    </row>
    <row r="1398" spans="1:16" x14ac:dyDescent="0.25">
      <c r="A1398" s="52" t="e">
        <f>Tabela410[[#This Row],[Status da Proposta]]</f>
        <v>#VALUE!</v>
      </c>
      <c r="B1398" s="143">
        <f>MODALIDADE_1!A1398</f>
        <v>0</v>
      </c>
      <c r="C1398" s="142" t="e">
        <f>VLOOKUP(B1398,MODALIDADE_1!A:B,2,FALSE)</f>
        <v>#N/A</v>
      </c>
      <c r="D1398" s="142"/>
      <c r="E1398" s="94" t="e">
        <f>VLOOKUP(B1398,MODALIDADE_1!A:E,5,FALSE)</f>
        <v>#N/A</v>
      </c>
      <c r="F1398" s="95" t="e">
        <f>VLOOKUP(B1398,MODALIDADE_1!A:C,3,FALSE)</f>
        <v>#N/A</v>
      </c>
      <c r="G1398" s="142" t="e">
        <f>VLOOKUP(B1398,MODALIDADE_1!A:G,4,FALSE)</f>
        <v>#N/A</v>
      </c>
      <c r="H1398" s="142" t="e">
        <f>VLOOKUP(B1398,MODALIDADE_1!A:G,6,FALSE)</f>
        <v>#N/A</v>
      </c>
      <c r="I1398" s="142" t="e">
        <f>VLOOKUP(B1398,MODALIDADE_1!A:G,7,FALSE)</f>
        <v>#N/A</v>
      </c>
      <c r="J1398" s="106" t="e">
        <f>VLOOKUP(Tabela410[[#This Row],[Proposta de Referência]],SIMP_M1!A:K,9,FALSE)</f>
        <v>#VALUE!</v>
      </c>
      <c r="K1398" s="106" t="e">
        <f>VLOOKUP(Tabela410[[#This Row],[Proposta de Referência]],SIMP_M1!A:K,8,FALSE)</f>
        <v>#VALUE!</v>
      </c>
      <c r="L1398" s="107" t="e">
        <f t="shared" si="92"/>
        <v>#VALUE!</v>
      </c>
      <c r="M1398" s="107" t="e">
        <f t="shared" si="93"/>
        <v>#VALUE!</v>
      </c>
      <c r="N1398" s="142" t="e">
        <f t="shared" si="94"/>
        <v>#VALUE!</v>
      </c>
      <c r="O1398" s="142" t="e">
        <f t="shared" si="95"/>
        <v>#N/A</v>
      </c>
      <c r="P1398" s="24" t="str">
        <f>IFERROR(VLOOKUP(O1398,HOSPITAIS_COM_DIVIDAS!A:E,5,FALSE),"")</f>
        <v/>
      </c>
    </row>
    <row r="1399" spans="1:16" x14ac:dyDescent="0.25">
      <c r="A1399" s="52" t="e">
        <f>Tabela410[[#This Row],[Status da Proposta]]</f>
        <v>#VALUE!</v>
      </c>
      <c r="B1399" s="143">
        <f>MODALIDADE_1!A1399</f>
        <v>0</v>
      </c>
      <c r="C1399" s="142" t="e">
        <f>VLOOKUP(B1399,MODALIDADE_1!A:B,2,FALSE)</f>
        <v>#N/A</v>
      </c>
      <c r="D1399" s="142"/>
      <c r="E1399" s="94" t="e">
        <f>VLOOKUP(B1399,MODALIDADE_1!A:E,5,FALSE)</f>
        <v>#N/A</v>
      </c>
      <c r="F1399" s="95" t="e">
        <f>VLOOKUP(B1399,MODALIDADE_1!A:C,3,FALSE)</f>
        <v>#N/A</v>
      </c>
      <c r="G1399" s="142" t="e">
        <f>VLOOKUP(B1399,MODALIDADE_1!A:G,4,FALSE)</f>
        <v>#N/A</v>
      </c>
      <c r="H1399" s="142" t="e">
        <f>VLOOKUP(B1399,MODALIDADE_1!A:G,6,FALSE)</f>
        <v>#N/A</v>
      </c>
      <c r="I1399" s="142" t="e">
        <f>VLOOKUP(B1399,MODALIDADE_1!A:G,7,FALSE)</f>
        <v>#N/A</v>
      </c>
      <c r="J1399" s="106" t="e">
        <f>VLOOKUP(Tabela410[[#This Row],[Proposta de Referência]],SIMP_M1!A:K,9,FALSE)</f>
        <v>#VALUE!</v>
      </c>
      <c r="K1399" s="106" t="e">
        <f>VLOOKUP(Tabela410[[#This Row],[Proposta de Referência]],SIMP_M1!A:K,8,FALSE)</f>
        <v>#VALUE!</v>
      </c>
      <c r="L1399" s="107" t="e">
        <f t="shared" si="92"/>
        <v>#VALUE!</v>
      </c>
      <c r="M1399" s="107" t="e">
        <f t="shared" si="93"/>
        <v>#VALUE!</v>
      </c>
      <c r="N1399" s="142" t="e">
        <f t="shared" si="94"/>
        <v>#VALUE!</v>
      </c>
      <c r="O1399" s="142" t="e">
        <f t="shared" si="95"/>
        <v>#N/A</v>
      </c>
      <c r="P1399" s="24" t="str">
        <f>IFERROR(VLOOKUP(O1399,HOSPITAIS_COM_DIVIDAS!A:E,5,FALSE),"")</f>
        <v/>
      </c>
    </row>
    <row r="1400" spans="1:16" x14ac:dyDescent="0.25">
      <c r="A1400" s="52" t="e">
        <f>Tabela410[[#This Row],[Status da Proposta]]</f>
        <v>#VALUE!</v>
      </c>
      <c r="B1400" s="143">
        <f>MODALIDADE_1!A1400</f>
        <v>0</v>
      </c>
      <c r="C1400" s="142" t="e">
        <f>VLOOKUP(B1400,MODALIDADE_1!A:B,2,FALSE)</f>
        <v>#N/A</v>
      </c>
      <c r="D1400" s="142"/>
      <c r="E1400" s="94" t="e">
        <f>VLOOKUP(B1400,MODALIDADE_1!A:E,5,FALSE)</f>
        <v>#N/A</v>
      </c>
      <c r="F1400" s="95" t="e">
        <f>VLOOKUP(B1400,MODALIDADE_1!A:C,3,FALSE)</f>
        <v>#N/A</v>
      </c>
      <c r="G1400" s="142" t="e">
        <f>VLOOKUP(B1400,MODALIDADE_1!A:G,4,FALSE)</f>
        <v>#N/A</v>
      </c>
      <c r="H1400" s="142" t="e">
        <f>VLOOKUP(B1400,MODALIDADE_1!A:G,6,FALSE)</f>
        <v>#N/A</v>
      </c>
      <c r="I1400" s="142" t="e">
        <f>VLOOKUP(B1400,MODALIDADE_1!A:G,7,FALSE)</f>
        <v>#N/A</v>
      </c>
      <c r="J1400" s="106" t="e">
        <f>VLOOKUP(Tabela410[[#This Row],[Proposta de Referência]],SIMP_M1!A:K,9,FALSE)</f>
        <v>#VALUE!</v>
      </c>
      <c r="K1400" s="106" t="e">
        <f>VLOOKUP(Tabela410[[#This Row],[Proposta de Referência]],SIMP_M1!A:K,8,FALSE)</f>
        <v>#VALUE!</v>
      </c>
      <c r="L1400" s="107" t="e">
        <f t="shared" si="92"/>
        <v>#VALUE!</v>
      </c>
      <c r="M1400" s="107" t="e">
        <f t="shared" si="93"/>
        <v>#VALUE!</v>
      </c>
      <c r="N1400" s="142" t="e">
        <f t="shared" si="94"/>
        <v>#VALUE!</v>
      </c>
      <c r="O1400" s="142" t="e">
        <f t="shared" si="95"/>
        <v>#N/A</v>
      </c>
      <c r="P1400" s="24" t="str">
        <f>IFERROR(VLOOKUP(O1400,HOSPITAIS_COM_DIVIDAS!A:E,5,FALSE),"")</f>
        <v/>
      </c>
    </row>
    <row r="1401" spans="1:16" x14ac:dyDescent="0.25">
      <c r="A1401" s="52" t="e">
        <f>Tabela410[[#This Row],[Status da Proposta]]</f>
        <v>#VALUE!</v>
      </c>
      <c r="B1401" s="143">
        <f>MODALIDADE_1!A1401</f>
        <v>0</v>
      </c>
      <c r="C1401" s="142" t="e">
        <f>VLOOKUP(B1401,MODALIDADE_1!A:B,2,FALSE)</f>
        <v>#N/A</v>
      </c>
      <c r="D1401" s="142"/>
      <c r="E1401" s="94" t="e">
        <f>VLOOKUP(B1401,MODALIDADE_1!A:E,5,FALSE)</f>
        <v>#N/A</v>
      </c>
      <c r="F1401" s="95" t="e">
        <f>VLOOKUP(B1401,MODALIDADE_1!A:C,3,FALSE)</f>
        <v>#N/A</v>
      </c>
      <c r="G1401" s="142" t="e">
        <f>VLOOKUP(B1401,MODALIDADE_1!A:G,4,FALSE)</f>
        <v>#N/A</v>
      </c>
      <c r="H1401" s="142" t="e">
        <f>VLOOKUP(B1401,MODALIDADE_1!A:G,6,FALSE)</f>
        <v>#N/A</v>
      </c>
      <c r="I1401" s="142" t="e">
        <f>VLOOKUP(B1401,MODALIDADE_1!A:G,7,FALSE)</f>
        <v>#N/A</v>
      </c>
      <c r="J1401" s="106" t="e">
        <f>VLOOKUP(Tabela410[[#This Row],[Proposta de Referência]],SIMP_M1!A:K,9,FALSE)</f>
        <v>#VALUE!</v>
      </c>
      <c r="K1401" s="106" t="e">
        <f>VLOOKUP(Tabela410[[#This Row],[Proposta de Referência]],SIMP_M1!A:K,8,FALSE)</f>
        <v>#VALUE!</v>
      </c>
      <c r="L1401" s="107" t="e">
        <f t="shared" si="92"/>
        <v>#VALUE!</v>
      </c>
      <c r="M1401" s="107" t="e">
        <f t="shared" si="93"/>
        <v>#VALUE!</v>
      </c>
      <c r="N1401" s="142" t="e">
        <f t="shared" si="94"/>
        <v>#VALUE!</v>
      </c>
      <c r="O1401" s="142" t="e">
        <f t="shared" si="95"/>
        <v>#N/A</v>
      </c>
      <c r="P1401" s="24" t="str">
        <f>IFERROR(VLOOKUP(O1401,HOSPITAIS_COM_DIVIDAS!A:E,5,FALSE),"")</f>
        <v/>
      </c>
    </row>
    <row r="1402" spans="1:16" x14ac:dyDescent="0.25">
      <c r="A1402" s="52" t="e">
        <f>Tabela410[[#This Row],[Status da Proposta]]</f>
        <v>#VALUE!</v>
      </c>
      <c r="B1402" s="143">
        <f>MODALIDADE_1!A1402</f>
        <v>0</v>
      </c>
      <c r="C1402" s="142" t="e">
        <f>VLOOKUP(B1402,MODALIDADE_1!A:B,2,FALSE)</f>
        <v>#N/A</v>
      </c>
      <c r="D1402" s="142"/>
      <c r="E1402" s="94" t="e">
        <f>VLOOKUP(B1402,MODALIDADE_1!A:E,5,FALSE)</f>
        <v>#N/A</v>
      </c>
      <c r="F1402" s="95" t="e">
        <f>VLOOKUP(B1402,MODALIDADE_1!A:C,3,FALSE)</f>
        <v>#N/A</v>
      </c>
      <c r="G1402" s="142" t="e">
        <f>VLOOKUP(B1402,MODALIDADE_1!A:G,4,FALSE)</f>
        <v>#N/A</v>
      </c>
      <c r="H1402" s="142" t="e">
        <f>VLOOKUP(B1402,MODALIDADE_1!A:G,6,FALSE)</f>
        <v>#N/A</v>
      </c>
      <c r="I1402" s="142" t="e">
        <f>VLOOKUP(B1402,MODALIDADE_1!A:G,7,FALSE)</f>
        <v>#N/A</v>
      </c>
      <c r="J1402" s="106" t="e">
        <f>VLOOKUP(Tabela410[[#This Row],[Proposta de Referência]],SIMP_M1!A:K,9,FALSE)</f>
        <v>#VALUE!</v>
      </c>
      <c r="K1402" s="106" t="e">
        <f>VLOOKUP(Tabela410[[#This Row],[Proposta de Referência]],SIMP_M1!A:K,8,FALSE)</f>
        <v>#VALUE!</v>
      </c>
      <c r="L1402" s="107" t="e">
        <f t="shared" si="92"/>
        <v>#VALUE!</v>
      </c>
      <c r="M1402" s="107" t="e">
        <f t="shared" si="93"/>
        <v>#VALUE!</v>
      </c>
      <c r="N1402" s="142" t="e">
        <f t="shared" si="94"/>
        <v>#VALUE!</v>
      </c>
      <c r="O1402" s="142" t="e">
        <f t="shared" si="95"/>
        <v>#N/A</v>
      </c>
      <c r="P1402" s="24" t="str">
        <f>IFERROR(VLOOKUP(O1402,HOSPITAIS_COM_DIVIDAS!A:E,5,FALSE),"")</f>
        <v/>
      </c>
    </row>
    <row r="1403" spans="1:16" x14ac:dyDescent="0.25">
      <c r="A1403" s="52" t="e">
        <f>Tabela410[[#This Row],[Status da Proposta]]</f>
        <v>#VALUE!</v>
      </c>
      <c r="B1403" s="143">
        <f>MODALIDADE_1!A1403</f>
        <v>0</v>
      </c>
      <c r="C1403" s="142" t="e">
        <f>VLOOKUP(B1403,MODALIDADE_1!A:B,2,FALSE)</f>
        <v>#N/A</v>
      </c>
      <c r="D1403" s="142"/>
      <c r="E1403" s="94" t="e">
        <f>VLOOKUP(B1403,MODALIDADE_1!A:E,5,FALSE)</f>
        <v>#N/A</v>
      </c>
      <c r="F1403" s="95" t="e">
        <f>VLOOKUP(B1403,MODALIDADE_1!A:C,3,FALSE)</f>
        <v>#N/A</v>
      </c>
      <c r="G1403" s="142" t="e">
        <f>VLOOKUP(B1403,MODALIDADE_1!A:G,4,FALSE)</f>
        <v>#N/A</v>
      </c>
      <c r="H1403" s="142" t="e">
        <f>VLOOKUP(B1403,MODALIDADE_1!A:G,6,FALSE)</f>
        <v>#N/A</v>
      </c>
      <c r="I1403" s="142" t="e">
        <f>VLOOKUP(B1403,MODALIDADE_1!A:G,7,FALSE)</f>
        <v>#N/A</v>
      </c>
      <c r="J1403" s="106" t="e">
        <f>VLOOKUP(Tabela410[[#This Row],[Proposta de Referência]],SIMP_M1!A:K,9,FALSE)</f>
        <v>#VALUE!</v>
      </c>
      <c r="K1403" s="106" t="e">
        <f>VLOOKUP(Tabela410[[#This Row],[Proposta de Referência]],SIMP_M1!A:K,8,FALSE)</f>
        <v>#VALUE!</v>
      </c>
      <c r="L1403" s="107" t="e">
        <f t="shared" si="92"/>
        <v>#VALUE!</v>
      </c>
      <c r="M1403" s="107" t="e">
        <f t="shared" si="93"/>
        <v>#VALUE!</v>
      </c>
      <c r="N1403" s="142" t="e">
        <f t="shared" si="94"/>
        <v>#VALUE!</v>
      </c>
      <c r="O1403" s="142" t="e">
        <f t="shared" si="95"/>
        <v>#N/A</v>
      </c>
      <c r="P1403" s="24" t="str">
        <f>IFERROR(VLOOKUP(O1403,HOSPITAIS_COM_DIVIDAS!A:E,5,FALSE),"")</f>
        <v/>
      </c>
    </row>
    <row r="1404" spans="1:16" x14ac:dyDescent="0.25">
      <c r="A1404" s="52" t="e">
        <f>Tabela410[[#This Row],[Status da Proposta]]</f>
        <v>#VALUE!</v>
      </c>
      <c r="B1404" s="143">
        <f>MODALIDADE_1!A1404</f>
        <v>0</v>
      </c>
      <c r="C1404" s="142" t="e">
        <f>VLOOKUP(B1404,MODALIDADE_1!A:B,2,FALSE)</f>
        <v>#N/A</v>
      </c>
      <c r="D1404" s="142"/>
      <c r="E1404" s="94" t="e">
        <f>VLOOKUP(B1404,MODALIDADE_1!A:E,5,FALSE)</f>
        <v>#N/A</v>
      </c>
      <c r="F1404" s="95" t="e">
        <f>VLOOKUP(B1404,MODALIDADE_1!A:C,3,FALSE)</f>
        <v>#N/A</v>
      </c>
      <c r="G1404" s="142" t="e">
        <f>VLOOKUP(B1404,MODALIDADE_1!A:G,4,FALSE)</f>
        <v>#N/A</v>
      </c>
      <c r="H1404" s="142" t="e">
        <f>VLOOKUP(B1404,MODALIDADE_1!A:G,6,FALSE)</f>
        <v>#N/A</v>
      </c>
      <c r="I1404" s="142" t="e">
        <f>VLOOKUP(B1404,MODALIDADE_1!A:G,7,FALSE)</f>
        <v>#N/A</v>
      </c>
      <c r="J1404" s="106" t="e">
        <f>VLOOKUP(Tabela410[[#This Row],[Proposta de Referência]],SIMP_M1!A:K,9,FALSE)</f>
        <v>#VALUE!</v>
      </c>
      <c r="K1404" s="106" t="e">
        <f>VLOOKUP(Tabela410[[#This Row],[Proposta de Referência]],SIMP_M1!A:K,8,FALSE)</f>
        <v>#VALUE!</v>
      </c>
      <c r="L1404" s="107" t="e">
        <f t="shared" si="92"/>
        <v>#VALUE!</v>
      </c>
      <c r="M1404" s="107" t="e">
        <f t="shared" si="93"/>
        <v>#VALUE!</v>
      </c>
      <c r="N1404" s="142" t="e">
        <f t="shared" si="94"/>
        <v>#VALUE!</v>
      </c>
      <c r="O1404" s="142" t="e">
        <f t="shared" si="95"/>
        <v>#N/A</v>
      </c>
      <c r="P1404" s="24" t="str">
        <f>IFERROR(VLOOKUP(O1404,HOSPITAIS_COM_DIVIDAS!A:E,5,FALSE),"")</f>
        <v/>
      </c>
    </row>
    <row r="1405" spans="1:16" x14ac:dyDescent="0.25">
      <c r="A1405" s="52" t="e">
        <f>Tabela410[[#This Row],[Status da Proposta]]</f>
        <v>#VALUE!</v>
      </c>
      <c r="B1405" s="143">
        <f>MODALIDADE_1!A1405</f>
        <v>0</v>
      </c>
      <c r="C1405" s="142" t="e">
        <f>VLOOKUP(B1405,MODALIDADE_1!A:B,2,FALSE)</f>
        <v>#N/A</v>
      </c>
      <c r="D1405" s="142"/>
      <c r="E1405" s="94" t="e">
        <f>VLOOKUP(B1405,MODALIDADE_1!A:E,5,FALSE)</f>
        <v>#N/A</v>
      </c>
      <c r="F1405" s="95" t="e">
        <f>VLOOKUP(B1405,MODALIDADE_1!A:C,3,FALSE)</f>
        <v>#N/A</v>
      </c>
      <c r="G1405" s="142" t="e">
        <f>VLOOKUP(B1405,MODALIDADE_1!A:G,4,FALSE)</f>
        <v>#N/A</v>
      </c>
      <c r="H1405" s="142" t="e">
        <f>VLOOKUP(B1405,MODALIDADE_1!A:G,6,FALSE)</f>
        <v>#N/A</v>
      </c>
      <c r="I1405" s="142" t="e">
        <f>VLOOKUP(B1405,MODALIDADE_1!A:G,7,FALSE)</f>
        <v>#N/A</v>
      </c>
      <c r="J1405" s="106" t="e">
        <f>VLOOKUP(Tabela410[[#This Row],[Proposta de Referência]],SIMP_M1!A:K,9,FALSE)</f>
        <v>#VALUE!</v>
      </c>
      <c r="K1405" s="106" t="e">
        <f>VLOOKUP(Tabela410[[#This Row],[Proposta de Referência]],SIMP_M1!A:K,8,FALSE)</f>
        <v>#VALUE!</v>
      </c>
      <c r="L1405" s="107" t="e">
        <f t="shared" si="92"/>
        <v>#VALUE!</v>
      </c>
      <c r="M1405" s="107" t="e">
        <f t="shared" si="93"/>
        <v>#VALUE!</v>
      </c>
      <c r="N1405" s="142" t="e">
        <f t="shared" si="94"/>
        <v>#VALUE!</v>
      </c>
      <c r="O1405" s="142" t="e">
        <f t="shared" si="95"/>
        <v>#N/A</v>
      </c>
      <c r="P1405" s="24" t="str">
        <f>IFERROR(VLOOKUP(O1405,HOSPITAIS_COM_DIVIDAS!A:E,5,FALSE),"")</f>
        <v/>
      </c>
    </row>
    <row r="1406" spans="1:16" x14ac:dyDescent="0.25">
      <c r="A1406" s="52" t="e">
        <f>Tabela410[[#This Row],[Status da Proposta]]</f>
        <v>#VALUE!</v>
      </c>
      <c r="B1406" s="143">
        <f>MODALIDADE_1!A1406</f>
        <v>0</v>
      </c>
      <c r="C1406" s="142" t="e">
        <f>VLOOKUP(B1406,MODALIDADE_1!A:B,2,FALSE)</f>
        <v>#N/A</v>
      </c>
      <c r="D1406" s="142"/>
      <c r="E1406" s="94" t="e">
        <f>VLOOKUP(B1406,MODALIDADE_1!A:E,5,FALSE)</f>
        <v>#N/A</v>
      </c>
      <c r="F1406" s="95" t="e">
        <f>VLOOKUP(B1406,MODALIDADE_1!A:C,3,FALSE)</f>
        <v>#N/A</v>
      </c>
      <c r="G1406" s="142" t="e">
        <f>VLOOKUP(B1406,MODALIDADE_1!A:G,4,FALSE)</f>
        <v>#N/A</v>
      </c>
      <c r="H1406" s="142" t="e">
        <f>VLOOKUP(B1406,MODALIDADE_1!A:G,6,FALSE)</f>
        <v>#N/A</v>
      </c>
      <c r="I1406" s="142" t="e">
        <f>VLOOKUP(B1406,MODALIDADE_1!A:G,7,FALSE)</f>
        <v>#N/A</v>
      </c>
      <c r="J1406" s="106" t="e">
        <f>VLOOKUP(Tabela410[[#This Row],[Proposta de Referência]],SIMP_M1!A:K,9,FALSE)</f>
        <v>#VALUE!</v>
      </c>
      <c r="K1406" s="106" t="e">
        <f>VLOOKUP(Tabela410[[#This Row],[Proposta de Referência]],SIMP_M1!A:K,8,FALSE)</f>
        <v>#VALUE!</v>
      </c>
      <c r="L1406" s="107" t="e">
        <f t="shared" si="92"/>
        <v>#VALUE!</v>
      </c>
      <c r="M1406" s="107" t="e">
        <f t="shared" si="93"/>
        <v>#VALUE!</v>
      </c>
      <c r="N1406" s="142" t="e">
        <f t="shared" si="94"/>
        <v>#VALUE!</v>
      </c>
      <c r="O1406" s="142" t="e">
        <f t="shared" si="95"/>
        <v>#N/A</v>
      </c>
      <c r="P1406" s="24" t="str">
        <f>IFERROR(VLOOKUP(O1406,HOSPITAIS_COM_DIVIDAS!A:E,5,FALSE),"")</f>
        <v/>
      </c>
    </row>
    <row r="1407" spans="1:16" x14ac:dyDescent="0.25">
      <c r="A1407" s="52" t="e">
        <f>Tabela410[[#This Row],[Status da Proposta]]</f>
        <v>#VALUE!</v>
      </c>
      <c r="B1407" s="143">
        <f>MODALIDADE_1!A1407</f>
        <v>0</v>
      </c>
      <c r="C1407" s="142" t="e">
        <f>VLOOKUP(B1407,MODALIDADE_1!A:B,2,FALSE)</f>
        <v>#N/A</v>
      </c>
      <c r="D1407" s="142"/>
      <c r="E1407" s="94" t="e">
        <f>VLOOKUP(B1407,MODALIDADE_1!A:E,5,FALSE)</f>
        <v>#N/A</v>
      </c>
      <c r="F1407" s="95" t="e">
        <f>VLOOKUP(B1407,MODALIDADE_1!A:C,3,FALSE)</f>
        <v>#N/A</v>
      </c>
      <c r="G1407" s="142" t="e">
        <f>VLOOKUP(B1407,MODALIDADE_1!A:G,4,FALSE)</f>
        <v>#N/A</v>
      </c>
      <c r="H1407" s="142" t="e">
        <f>VLOOKUP(B1407,MODALIDADE_1!A:G,6,FALSE)</f>
        <v>#N/A</v>
      </c>
      <c r="I1407" s="142" t="e">
        <f>VLOOKUP(B1407,MODALIDADE_1!A:G,7,FALSE)</f>
        <v>#N/A</v>
      </c>
      <c r="J1407" s="106" t="e">
        <f>VLOOKUP(Tabela410[[#This Row],[Proposta de Referência]],SIMP_M1!A:K,9,FALSE)</f>
        <v>#VALUE!</v>
      </c>
      <c r="K1407" s="106" t="e">
        <f>VLOOKUP(Tabela410[[#This Row],[Proposta de Referência]],SIMP_M1!A:K,8,FALSE)</f>
        <v>#VALUE!</v>
      </c>
      <c r="L1407" s="107" t="e">
        <f t="shared" si="92"/>
        <v>#VALUE!</v>
      </c>
      <c r="M1407" s="107" t="e">
        <f t="shared" si="93"/>
        <v>#VALUE!</v>
      </c>
      <c r="N1407" s="142" t="e">
        <f t="shared" si="94"/>
        <v>#VALUE!</v>
      </c>
      <c r="O1407" s="142" t="e">
        <f t="shared" si="95"/>
        <v>#N/A</v>
      </c>
      <c r="P1407" s="24" t="str">
        <f>IFERROR(VLOOKUP(O1407,HOSPITAIS_COM_DIVIDAS!A:E,5,FALSE),"")</f>
        <v/>
      </c>
    </row>
    <row r="1408" spans="1:16" x14ac:dyDescent="0.25">
      <c r="A1408" s="52" t="e">
        <f>Tabela410[[#This Row],[Status da Proposta]]</f>
        <v>#VALUE!</v>
      </c>
      <c r="B1408" s="143">
        <f>MODALIDADE_1!A1408</f>
        <v>0</v>
      </c>
      <c r="C1408" s="142" t="e">
        <f>VLOOKUP(B1408,MODALIDADE_1!A:B,2,FALSE)</f>
        <v>#N/A</v>
      </c>
      <c r="D1408" s="142"/>
      <c r="E1408" s="94" t="e">
        <f>VLOOKUP(B1408,MODALIDADE_1!A:E,5,FALSE)</f>
        <v>#N/A</v>
      </c>
      <c r="F1408" s="95" t="e">
        <f>VLOOKUP(B1408,MODALIDADE_1!A:C,3,FALSE)</f>
        <v>#N/A</v>
      </c>
      <c r="G1408" s="142" t="e">
        <f>VLOOKUP(B1408,MODALIDADE_1!A:G,4,FALSE)</f>
        <v>#N/A</v>
      </c>
      <c r="H1408" s="142" t="e">
        <f>VLOOKUP(B1408,MODALIDADE_1!A:G,6,FALSE)</f>
        <v>#N/A</v>
      </c>
      <c r="I1408" s="142" t="e">
        <f>VLOOKUP(B1408,MODALIDADE_1!A:G,7,FALSE)</f>
        <v>#N/A</v>
      </c>
      <c r="J1408" s="106" t="e">
        <f>VLOOKUP(Tabela410[[#This Row],[Proposta de Referência]],SIMP_M1!A:K,9,FALSE)</f>
        <v>#VALUE!</v>
      </c>
      <c r="K1408" s="106" t="e">
        <f>VLOOKUP(Tabela410[[#This Row],[Proposta de Referência]],SIMP_M1!A:K,8,FALSE)</f>
        <v>#VALUE!</v>
      </c>
      <c r="L1408" s="107" t="e">
        <f t="shared" si="92"/>
        <v>#VALUE!</v>
      </c>
      <c r="M1408" s="107" t="e">
        <f t="shared" si="93"/>
        <v>#VALUE!</v>
      </c>
      <c r="N1408" s="142" t="e">
        <f t="shared" si="94"/>
        <v>#VALUE!</v>
      </c>
      <c r="O1408" s="142" t="e">
        <f t="shared" si="95"/>
        <v>#N/A</v>
      </c>
      <c r="P1408" s="24" t="str">
        <f>IFERROR(VLOOKUP(O1408,HOSPITAIS_COM_DIVIDAS!A:E,5,FALSE),"")</f>
        <v/>
      </c>
    </row>
    <row r="1409" spans="1:16" x14ac:dyDescent="0.25">
      <c r="A1409" s="52" t="e">
        <f>Tabela410[[#This Row],[Status da Proposta]]</f>
        <v>#VALUE!</v>
      </c>
      <c r="B1409" s="143">
        <f>MODALIDADE_1!A1409</f>
        <v>0</v>
      </c>
      <c r="C1409" s="142" t="e">
        <f>VLOOKUP(B1409,MODALIDADE_1!A:B,2,FALSE)</f>
        <v>#N/A</v>
      </c>
      <c r="D1409" s="142"/>
      <c r="E1409" s="94" t="e">
        <f>VLOOKUP(B1409,MODALIDADE_1!A:E,5,FALSE)</f>
        <v>#N/A</v>
      </c>
      <c r="F1409" s="95" t="e">
        <f>VLOOKUP(B1409,MODALIDADE_1!A:C,3,FALSE)</f>
        <v>#N/A</v>
      </c>
      <c r="G1409" s="142" t="e">
        <f>VLOOKUP(B1409,MODALIDADE_1!A:G,4,FALSE)</f>
        <v>#N/A</v>
      </c>
      <c r="H1409" s="142" t="e">
        <f>VLOOKUP(B1409,MODALIDADE_1!A:G,6,FALSE)</f>
        <v>#N/A</v>
      </c>
      <c r="I1409" s="142" t="e">
        <f>VLOOKUP(B1409,MODALIDADE_1!A:G,7,FALSE)</f>
        <v>#N/A</v>
      </c>
      <c r="J1409" s="106" t="e">
        <f>VLOOKUP(Tabela410[[#This Row],[Proposta de Referência]],SIMP_M1!A:K,9,FALSE)</f>
        <v>#VALUE!</v>
      </c>
      <c r="K1409" s="106" t="e">
        <f>VLOOKUP(Tabela410[[#This Row],[Proposta de Referência]],SIMP_M1!A:K,8,FALSE)</f>
        <v>#VALUE!</v>
      </c>
      <c r="L1409" s="107" t="e">
        <f t="shared" si="92"/>
        <v>#VALUE!</v>
      </c>
      <c r="M1409" s="107" t="e">
        <f t="shared" si="93"/>
        <v>#VALUE!</v>
      </c>
      <c r="N1409" s="142" t="e">
        <f t="shared" si="94"/>
        <v>#VALUE!</v>
      </c>
      <c r="O1409" s="142" t="e">
        <f t="shared" si="95"/>
        <v>#N/A</v>
      </c>
      <c r="P1409" s="24" t="str">
        <f>IFERROR(VLOOKUP(O1409,HOSPITAIS_COM_DIVIDAS!A:E,5,FALSE),"")</f>
        <v/>
      </c>
    </row>
    <row r="1410" spans="1:16" x14ac:dyDescent="0.25">
      <c r="A1410" s="52" t="e">
        <f>Tabela410[[#This Row],[Status da Proposta]]</f>
        <v>#VALUE!</v>
      </c>
      <c r="B1410" s="143">
        <f>MODALIDADE_1!A1410</f>
        <v>0</v>
      </c>
      <c r="C1410" s="142" t="e">
        <f>VLOOKUP(B1410,MODALIDADE_1!A:B,2,FALSE)</f>
        <v>#N/A</v>
      </c>
      <c r="D1410" s="142"/>
      <c r="E1410" s="94" t="e">
        <f>VLOOKUP(B1410,MODALIDADE_1!A:E,5,FALSE)</f>
        <v>#N/A</v>
      </c>
      <c r="F1410" s="95" t="e">
        <f>VLOOKUP(B1410,MODALIDADE_1!A:C,3,FALSE)</f>
        <v>#N/A</v>
      </c>
      <c r="G1410" s="142" t="e">
        <f>VLOOKUP(B1410,MODALIDADE_1!A:G,4,FALSE)</f>
        <v>#N/A</v>
      </c>
      <c r="H1410" s="142" t="e">
        <f>VLOOKUP(B1410,MODALIDADE_1!A:G,6,FALSE)</f>
        <v>#N/A</v>
      </c>
      <c r="I1410" s="142" t="e">
        <f>VLOOKUP(B1410,MODALIDADE_1!A:G,7,FALSE)</f>
        <v>#N/A</v>
      </c>
      <c r="J1410" s="106" t="e">
        <f>VLOOKUP(Tabela410[[#This Row],[Proposta de Referência]],SIMP_M1!A:K,9,FALSE)</f>
        <v>#VALUE!</v>
      </c>
      <c r="K1410" s="106" t="e">
        <f>VLOOKUP(Tabela410[[#This Row],[Proposta de Referência]],SIMP_M1!A:K,8,FALSE)</f>
        <v>#VALUE!</v>
      </c>
      <c r="L1410" s="107" t="e">
        <f t="shared" si="92"/>
        <v>#VALUE!</v>
      </c>
      <c r="M1410" s="107" t="e">
        <f t="shared" si="93"/>
        <v>#VALUE!</v>
      </c>
      <c r="N1410" s="142" t="e">
        <f t="shared" si="94"/>
        <v>#VALUE!</v>
      </c>
      <c r="O1410" s="142" t="e">
        <f t="shared" si="95"/>
        <v>#N/A</v>
      </c>
      <c r="P1410" s="24" t="str">
        <f>IFERROR(VLOOKUP(O1410,HOSPITAIS_COM_DIVIDAS!A:E,5,FALSE),"")</f>
        <v/>
      </c>
    </row>
    <row r="1411" spans="1:16" x14ac:dyDescent="0.25">
      <c r="A1411" s="52" t="e">
        <f>Tabela410[[#This Row],[Status da Proposta]]</f>
        <v>#VALUE!</v>
      </c>
      <c r="B1411" s="143">
        <f>MODALIDADE_1!A1411</f>
        <v>0</v>
      </c>
      <c r="C1411" s="142" t="e">
        <f>VLOOKUP(B1411,MODALIDADE_1!A:B,2,FALSE)</f>
        <v>#N/A</v>
      </c>
      <c r="D1411" s="142"/>
      <c r="E1411" s="94" t="e">
        <f>VLOOKUP(B1411,MODALIDADE_1!A:E,5,FALSE)</f>
        <v>#N/A</v>
      </c>
      <c r="F1411" s="95" t="e">
        <f>VLOOKUP(B1411,MODALIDADE_1!A:C,3,FALSE)</f>
        <v>#N/A</v>
      </c>
      <c r="G1411" s="142" t="e">
        <f>VLOOKUP(B1411,MODALIDADE_1!A:G,4,FALSE)</f>
        <v>#N/A</v>
      </c>
      <c r="H1411" s="142" t="e">
        <f>VLOOKUP(B1411,MODALIDADE_1!A:G,6,FALSE)</f>
        <v>#N/A</v>
      </c>
      <c r="I1411" s="142" t="e">
        <f>VLOOKUP(B1411,MODALIDADE_1!A:G,7,FALSE)</f>
        <v>#N/A</v>
      </c>
      <c r="J1411" s="106" t="e">
        <f>VLOOKUP(Tabela410[[#This Row],[Proposta de Referência]],SIMP_M1!A:K,9,FALSE)</f>
        <v>#VALUE!</v>
      </c>
      <c r="K1411" s="106" t="e">
        <f>VLOOKUP(Tabela410[[#This Row],[Proposta de Referência]],SIMP_M1!A:K,8,FALSE)</f>
        <v>#VALUE!</v>
      </c>
      <c r="L1411" s="107" t="e">
        <f t="shared" si="92"/>
        <v>#VALUE!</v>
      </c>
      <c r="M1411" s="107" t="e">
        <f t="shared" si="93"/>
        <v>#VALUE!</v>
      </c>
      <c r="N1411" s="142" t="e">
        <f t="shared" si="94"/>
        <v>#VALUE!</v>
      </c>
      <c r="O1411" s="142" t="e">
        <f t="shared" si="95"/>
        <v>#N/A</v>
      </c>
      <c r="P1411" s="24" t="str">
        <f>IFERROR(VLOOKUP(O1411,HOSPITAIS_COM_DIVIDAS!A:E,5,FALSE),"")</f>
        <v/>
      </c>
    </row>
    <row r="1412" spans="1:16" x14ac:dyDescent="0.25">
      <c r="A1412" s="52" t="e">
        <f>Tabela410[[#This Row],[Status da Proposta]]</f>
        <v>#VALUE!</v>
      </c>
      <c r="B1412" s="143">
        <f>MODALIDADE_1!A1412</f>
        <v>0</v>
      </c>
      <c r="C1412" s="142" t="e">
        <f>VLOOKUP(B1412,MODALIDADE_1!A:B,2,FALSE)</f>
        <v>#N/A</v>
      </c>
      <c r="D1412" s="142"/>
      <c r="E1412" s="94" t="e">
        <f>VLOOKUP(B1412,MODALIDADE_1!A:E,5,FALSE)</f>
        <v>#N/A</v>
      </c>
      <c r="F1412" s="95" t="e">
        <f>VLOOKUP(B1412,MODALIDADE_1!A:C,3,FALSE)</f>
        <v>#N/A</v>
      </c>
      <c r="G1412" s="142" t="e">
        <f>VLOOKUP(B1412,MODALIDADE_1!A:G,4,FALSE)</f>
        <v>#N/A</v>
      </c>
      <c r="H1412" s="142" t="e">
        <f>VLOOKUP(B1412,MODALIDADE_1!A:G,6,FALSE)</f>
        <v>#N/A</v>
      </c>
      <c r="I1412" s="142" t="e">
        <f>VLOOKUP(B1412,MODALIDADE_1!A:G,7,FALSE)</f>
        <v>#N/A</v>
      </c>
      <c r="J1412" s="106" t="e">
        <f>VLOOKUP(Tabela410[[#This Row],[Proposta de Referência]],SIMP_M1!A:K,9,FALSE)</f>
        <v>#VALUE!</v>
      </c>
      <c r="K1412" s="106" t="e">
        <f>VLOOKUP(Tabela410[[#This Row],[Proposta de Referência]],SIMP_M1!A:K,8,FALSE)</f>
        <v>#VALUE!</v>
      </c>
      <c r="L1412" s="107" t="e">
        <f t="shared" si="92"/>
        <v>#VALUE!</v>
      </c>
      <c r="M1412" s="107" t="e">
        <f t="shared" si="93"/>
        <v>#VALUE!</v>
      </c>
      <c r="N1412" s="142" t="e">
        <f t="shared" si="94"/>
        <v>#VALUE!</v>
      </c>
      <c r="O1412" s="142" t="e">
        <f t="shared" si="95"/>
        <v>#N/A</v>
      </c>
      <c r="P1412" s="24" t="str">
        <f>IFERROR(VLOOKUP(O1412,HOSPITAIS_COM_DIVIDAS!A:E,5,FALSE),"")</f>
        <v/>
      </c>
    </row>
    <row r="1413" spans="1:16" x14ac:dyDescent="0.25">
      <c r="A1413" s="52" t="e">
        <f>Tabela410[[#This Row],[Status da Proposta]]</f>
        <v>#VALUE!</v>
      </c>
      <c r="B1413" s="143">
        <f>MODALIDADE_1!A1413</f>
        <v>0</v>
      </c>
      <c r="C1413" s="142" t="e">
        <f>VLOOKUP(B1413,MODALIDADE_1!A:B,2,FALSE)</f>
        <v>#N/A</v>
      </c>
      <c r="D1413" s="142"/>
      <c r="E1413" s="94" t="e">
        <f>VLOOKUP(B1413,MODALIDADE_1!A:E,5,FALSE)</f>
        <v>#N/A</v>
      </c>
      <c r="F1413" s="95" t="e">
        <f>VLOOKUP(B1413,MODALIDADE_1!A:C,3,FALSE)</f>
        <v>#N/A</v>
      </c>
      <c r="G1413" s="142" t="e">
        <f>VLOOKUP(B1413,MODALIDADE_1!A:G,4,FALSE)</f>
        <v>#N/A</v>
      </c>
      <c r="H1413" s="142" t="e">
        <f>VLOOKUP(B1413,MODALIDADE_1!A:G,6,FALSE)</f>
        <v>#N/A</v>
      </c>
      <c r="I1413" s="142" t="e">
        <f>VLOOKUP(B1413,MODALIDADE_1!A:G,7,FALSE)</f>
        <v>#N/A</v>
      </c>
      <c r="J1413" s="106" t="e">
        <f>VLOOKUP(Tabela410[[#This Row],[Proposta de Referência]],SIMP_M1!A:K,9,FALSE)</f>
        <v>#VALUE!</v>
      </c>
      <c r="K1413" s="106" t="e">
        <f>VLOOKUP(Tabela410[[#This Row],[Proposta de Referência]],SIMP_M1!A:K,8,FALSE)</f>
        <v>#VALUE!</v>
      </c>
      <c r="L1413" s="107" t="e">
        <f t="shared" si="92"/>
        <v>#VALUE!</v>
      </c>
      <c r="M1413" s="107" t="e">
        <f t="shared" si="93"/>
        <v>#VALUE!</v>
      </c>
      <c r="N1413" s="142" t="e">
        <f t="shared" si="94"/>
        <v>#VALUE!</v>
      </c>
      <c r="O1413" s="142" t="e">
        <f t="shared" si="95"/>
        <v>#N/A</v>
      </c>
      <c r="P1413" s="24" t="str">
        <f>IFERROR(VLOOKUP(O1413,HOSPITAIS_COM_DIVIDAS!A:E,5,FALSE),"")</f>
        <v/>
      </c>
    </row>
    <row r="1414" spans="1:16" x14ac:dyDescent="0.25">
      <c r="A1414" s="52" t="e">
        <f>Tabela410[[#This Row],[Status da Proposta]]</f>
        <v>#VALUE!</v>
      </c>
      <c r="B1414" s="143">
        <f>MODALIDADE_1!A1414</f>
        <v>0</v>
      </c>
      <c r="C1414" s="142" t="e">
        <f>VLOOKUP(B1414,MODALIDADE_1!A:B,2,FALSE)</f>
        <v>#N/A</v>
      </c>
      <c r="D1414" s="142"/>
      <c r="E1414" s="94" t="e">
        <f>VLOOKUP(B1414,MODALIDADE_1!A:E,5,FALSE)</f>
        <v>#N/A</v>
      </c>
      <c r="F1414" s="95" t="e">
        <f>VLOOKUP(B1414,MODALIDADE_1!A:C,3,FALSE)</f>
        <v>#N/A</v>
      </c>
      <c r="G1414" s="142" t="e">
        <f>VLOOKUP(B1414,MODALIDADE_1!A:G,4,FALSE)</f>
        <v>#N/A</v>
      </c>
      <c r="H1414" s="142" t="e">
        <f>VLOOKUP(B1414,MODALIDADE_1!A:G,6,FALSE)</f>
        <v>#N/A</v>
      </c>
      <c r="I1414" s="142" t="e">
        <f>VLOOKUP(B1414,MODALIDADE_1!A:G,7,FALSE)</f>
        <v>#N/A</v>
      </c>
      <c r="J1414" s="106" t="e">
        <f>VLOOKUP(Tabela410[[#This Row],[Proposta de Referência]],SIMP_M1!A:K,9,FALSE)</f>
        <v>#VALUE!</v>
      </c>
      <c r="K1414" s="106" t="e">
        <f>VLOOKUP(Tabela410[[#This Row],[Proposta de Referência]],SIMP_M1!A:K,8,FALSE)</f>
        <v>#VALUE!</v>
      </c>
      <c r="L1414" s="107" t="e">
        <f t="shared" si="92"/>
        <v>#VALUE!</v>
      </c>
      <c r="M1414" s="107" t="e">
        <f t="shared" si="93"/>
        <v>#VALUE!</v>
      </c>
      <c r="N1414" s="142" t="e">
        <f t="shared" si="94"/>
        <v>#VALUE!</v>
      </c>
      <c r="O1414" s="142" t="e">
        <f t="shared" si="95"/>
        <v>#N/A</v>
      </c>
      <c r="P1414" s="24" t="str">
        <f>IFERROR(VLOOKUP(O1414,HOSPITAIS_COM_DIVIDAS!A:E,5,FALSE),"")</f>
        <v/>
      </c>
    </row>
    <row r="1415" spans="1:16" x14ac:dyDescent="0.25">
      <c r="A1415" s="52" t="e">
        <f>Tabela410[[#This Row],[Status da Proposta]]</f>
        <v>#VALUE!</v>
      </c>
      <c r="B1415" s="143">
        <f>MODALIDADE_1!A1415</f>
        <v>0</v>
      </c>
      <c r="C1415" s="142" t="e">
        <f>VLOOKUP(B1415,MODALIDADE_1!A:B,2,FALSE)</f>
        <v>#N/A</v>
      </c>
      <c r="D1415" s="142"/>
      <c r="E1415" s="94" t="e">
        <f>VLOOKUP(B1415,MODALIDADE_1!A:E,5,FALSE)</f>
        <v>#N/A</v>
      </c>
      <c r="F1415" s="95" t="e">
        <f>VLOOKUP(B1415,MODALIDADE_1!A:C,3,FALSE)</f>
        <v>#N/A</v>
      </c>
      <c r="G1415" s="142" t="e">
        <f>VLOOKUP(B1415,MODALIDADE_1!A:G,4,FALSE)</f>
        <v>#N/A</v>
      </c>
      <c r="H1415" s="142" t="e">
        <f>VLOOKUP(B1415,MODALIDADE_1!A:G,6,FALSE)</f>
        <v>#N/A</v>
      </c>
      <c r="I1415" s="142" t="e">
        <f>VLOOKUP(B1415,MODALIDADE_1!A:G,7,FALSE)</f>
        <v>#N/A</v>
      </c>
      <c r="J1415" s="106" t="e">
        <f>VLOOKUP(Tabela410[[#This Row],[Proposta de Referência]],SIMP_M1!A:K,9,FALSE)</f>
        <v>#VALUE!</v>
      </c>
      <c r="K1415" s="106" t="e">
        <f>VLOOKUP(Tabela410[[#This Row],[Proposta de Referência]],SIMP_M1!A:K,8,FALSE)</f>
        <v>#VALUE!</v>
      </c>
      <c r="L1415" s="107" t="e">
        <f t="shared" si="92"/>
        <v>#VALUE!</v>
      </c>
      <c r="M1415" s="107" t="e">
        <f t="shared" si="93"/>
        <v>#VALUE!</v>
      </c>
      <c r="N1415" s="142" t="e">
        <f t="shared" si="94"/>
        <v>#VALUE!</v>
      </c>
      <c r="O1415" s="142" t="e">
        <f t="shared" si="95"/>
        <v>#N/A</v>
      </c>
      <c r="P1415" s="24" t="str">
        <f>IFERROR(VLOOKUP(O1415,HOSPITAIS_COM_DIVIDAS!A:E,5,FALSE),"")</f>
        <v/>
      </c>
    </row>
    <row r="1416" spans="1:16" x14ac:dyDescent="0.25">
      <c r="A1416" s="52" t="e">
        <f>Tabela410[[#This Row],[Status da Proposta]]</f>
        <v>#VALUE!</v>
      </c>
      <c r="B1416" s="143">
        <f>MODALIDADE_1!A1416</f>
        <v>0</v>
      </c>
      <c r="C1416" s="142" t="e">
        <f>VLOOKUP(B1416,MODALIDADE_1!A:B,2,FALSE)</f>
        <v>#N/A</v>
      </c>
      <c r="D1416" s="142"/>
      <c r="E1416" s="94" t="e">
        <f>VLOOKUP(B1416,MODALIDADE_1!A:E,5,FALSE)</f>
        <v>#N/A</v>
      </c>
      <c r="F1416" s="95" t="e">
        <f>VLOOKUP(B1416,MODALIDADE_1!A:C,3,FALSE)</f>
        <v>#N/A</v>
      </c>
      <c r="G1416" s="142" t="e">
        <f>VLOOKUP(B1416,MODALIDADE_1!A:G,4,FALSE)</f>
        <v>#N/A</v>
      </c>
      <c r="H1416" s="142" t="e">
        <f>VLOOKUP(B1416,MODALIDADE_1!A:G,6,FALSE)</f>
        <v>#N/A</v>
      </c>
      <c r="I1416" s="142" t="e">
        <f>VLOOKUP(B1416,MODALIDADE_1!A:G,7,FALSE)</f>
        <v>#N/A</v>
      </c>
      <c r="J1416" s="106" t="e">
        <f>VLOOKUP(Tabela410[[#This Row],[Proposta de Referência]],SIMP_M1!A:K,9,FALSE)</f>
        <v>#VALUE!</v>
      </c>
      <c r="K1416" s="106" t="e">
        <f>VLOOKUP(Tabela410[[#This Row],[Proposta de Referência]],SIMP_M1!A:K,8,FALSE)</f>
        <v>#VALUE!</v>
      </c>
      <c r="L1416" s="107" t="e">
        <f t="shared" si="92"/>
        <v>#VALUE!</v>
      </c>
      <c r="M1416" s="107" t="e">
        <f t="shared" si="93"/>
        <v>#VALUE!</v>
      </c>
      <c r="N1416" s="142" t="e">
        <f t="shared" si="94"/>
        <v>#VALUE!</v>
      </c>
      <c r="O1416" s="142" t="e">
        <f t="shared" si="95"/>
        <v>#N/A</v>
      </c>
      <c r="P1416" s="24" t="str">
        <f>IFERROR(VLOOKUP(O1416,HOSPITAIS_COM_DIVIDAS!A:E,5,FALSE),"")</f>
        <v/>
      </c>
    </row>
    <row r="1417" spans="1:16" x14ac:dyDescent="0.25">
      <c r="A1417" s="52" t="e">
        <f>Tabela410[[#This Row],[Status da Proposta]]</f>
        <v>#VALUE!</v>
      </c>
      <c r="B1417" s="143">
        <f>MODALIDADE_1!A1417</f>
        <v>0</v>
      </c>
      <c r="C1417" s="142" t="e">
        <f>VLOOKUP(B1417,MODALIDADE_1!A:B,2,FALSE)</f>
        <v>#N/A</v>
      </c>
      <c r="D1417" s="142"/>
      <c r="E1417" s="94" t="e">
        <f>VLOOKUP(B1417,MODALIDADE_1!A:E,5,FALSE)</f>
        <v>#N/A</v>
      </c>
      <c r="F1417" s="95" t="e">
        <f>VLOOKUP(B1417,MODALIDADE_1!A:C,3,FALSE)</f>
        <v>#N/A</v>
      </c>
      <c r="G1417" s="142" t="e">
        <f>VLOOKUP(B1417,MODALIDADE_1!A:G,4,FALSE)</f>
        <v>#N/A</v>
      </c>
      <c r="H1417" s="142" t="e">
        <f>VLOOKUP(B1417,MODALIDADE_1!A:G,6,FALSE)</f>
        <v>#N/A</v>
      </c>
      <c r="I1417" s="142" t="e">
        <f>VLOOKUP(B1417,MODALIDADE_1!A:G,7,FALSE)</f>
        <v>#N/A</v>
      </c>
      <c r="J1417" s="106" t="e">
        <f>VLOOKUP(Tabela410[[#This Row],[Proposta de Referência]],SIMP_M1!A:K,9,FALSE)</f>
        <v>#VALUE!</v>
      </c>
      <c r="K1417" s="106" t="e">
        <f>VLOOKUP(Tabela410[[#This Row],[Proposta de Referência]],SIMP_M1!A:K,8,FALSE)</f>
        <v>#VALUE!</v>
      </c>
      <c r="L1417" s="107" t="e">
        <f t="shared" si="92"/>
        <v>#VALUE!</v>
      </c>
      <c r="M1417" s="107" t="e">
        <f t="shared" si="93"/>
        <v>#VALUE!</v>
      </c>
      <c r="N1417" s="142" t="e">
        <f t="shared" si="94"/>
        <v>#VALUE!</v>
      </c>
      <c r="O1417" s="142" t="e">
        <f t="shared" si="95"/>
        <v>#N/A</v>
      </c>
      <c r="P1417" s="24" t="str">
        <f>IFERROR(VLOOKUP(O1417,HOSPITAIS_COM_DIVIDAS!A:E,5,FALSE),"")</f>
        <v/>
      </c>
    </row>
    <row r="1418" spans="1:16" x14ac:dyDescent="0.25">
      <c r="A1418" s="52" t="e">
        <f>Tabela410[[#This Row],[Status da Proposta]]</f>
        <v>#VALUE!</v>
      </c>
      <c r="B1418" s="143">
        <f>MODALIDADE_1!A1418</f>
        <v>0</v>
      </c>
      <c r="C1418" s="142" t="e">
        <f>VLOOKUP(B1418,MODALIDADE_1!A:B,2,FALSE)</f>
        <v>#N/A</v>
      </c>
      <c r="D1418" s="142"/>
      <c r="E1418" s="94" t="e">
        <f>VLOOKUP(B1418,MODALIDADE_1!A:E,5,FALSE)</f>
        <v>#N/A</v>
      </c>
      <c r="F1418" s="95" t="e">
        <f>VLOOKUP(B1418,MODALIDADE_1!A:C,3,FALSE)</f>
        <v>#N/A</v>
      </c>
      <c r="G1418" s="142" t="e">
        <f>VLOOKUP(B1418,MODALIDADE_1!A:G,4,FALSE)</f>
        <v>#N/A</v>
      </c>
      <c r="H1418" s="142" t="e">
        <f>VLOOKUP(B1418,MODALIDADE_1!A:G,6,FALSE)</f>
        <v>#N/A</v>
      </c>
      <c r="I1418" s="142" t="e">
        <f>VLOOKUP(B1418,MODALIDADE_1!A:G,7,FALSE)</f>
        <v>#N/A</v>
      </c>
      <c r="J1418" s="106" t="e">
        <f>VLOOKUP(Tabela410[[#This Row],[Proposta de Referência]],SIMP_M1!A:K,9,FALSE)</f>
        <v>#VALUE!</v>
      </c>
      <c r="K1418" s="106" t="e">
        <f>VLOOKUP(Tabela410[[#This Row],[Proposta de Referência]],SIMP_M1!A:K,8,FALSE)</f>
        <v>#VALUE!</v>
      </c>
      <c r="L1418" s="107" t="e">
        <f t="shared" si="92"/>
        <v>#VALUE!</v>
      </c>
      <c r="M1418" s="107" t="e">
        <f t="shared" si="93"/>
        <v>#VALUE!</v>
      </c>
      <c r="N1418" s="142" t="e">
        <f t="shared" si="94"/>
        <v>#VALUE!</v>
      </c>
      <c r="O1418" s="142" t="e">
        <f t="shared" si="95"/>
        <v>#N/A</v>
      </c>
      <c r="P1418" s="24" t="str">
        <f>IFERROR(VLOOKUP(O1418,HOSPITAIS_COM_DIVIDAS!A:E,5,FALSE),"")</f>
        <v/>
      </c>
    </row>
    <row r="1419" spans="1:16" x14ac:dyDescent="0.25">
      <c r="A1419" s="52" t="e">
        <f>Tabela410[[#This Row],[Status da Proposta]]</f>
        <v>#VALUE!</v>
      </c>
      <c r="B1419" s="143">
        <f>MODALIDADE_1!A1419</f>
        <v>0</v>
      </c>
      <c r="C1419" s="142" t="e">
        <f>VLOOKUP(B1419,MODALIDADE_1!A:B,2,FALSE)</f>
        <v>#N/A</v>
      </c>
      <c r="D1419" s="142"/>
      <c r="E1419" s="94" t="e">
        <f>VLOOKUP(B1419,MODALIDADE_1!A:E,5,FALSE)</f>
        <v>#N/A</v>
      </c>
      <c r="F1419" s="95" t="e">
        <f>VLOOKUP(B1419,MODALIDADE_1!A:C,3,FALSE)</f>
        <v>#N/A</v>
      </c>
      <c r="G1419" s="142" t="e">
        <f>VLOOKUP(B1419,MODALIDADE_1!A:G,4,FALSE)</f>
        <v>#N/A</v>
      </c>
      <c r="H1419" s="142" t="e">
        <f>VLOOKUP(B1419,MODALIDADE_1!A:G,6,FALSE)</f>
        <v>#N/A</v>
      </c>
      <c r="I1419" s="142" t="e">
        <f>VLOOKUP(B1419,MODALIDADE_1!A:G,7,FALSE)</f>
        <v>#N/A</v>
      </c>
      <c r="J1419" s="106" t="e">
        <f>VLOOKUP(Tabela410[[#This Row],[Proposta de Referência]],SIMP_M1!A:K,9,FALSE)</f>
        <v>#VALUE!</v>
      </c>
      <c r="K1419" s="106" t="e">
        <f>VLOOKUP(Tabela410[[#This Row],[Proposta de Referência]],SIMP_M1!A:K,8,FALSE)</f>
        <v>#VALUE!</v>
      </c>
      <c r="L1419" s="107" t="e">
        <f t="shared" si="92"/>
        <v>#VALUE!</v>
      </c>
      <c r="M1419" s="107" t="e">
        <f t="shared" si="93"/>
        <v>#VALUE!</v>
      </c>
      <c r="N1419" s="142" t="e">
        <f t="shared" si="94"/>
        <v>#VALUE!</v>
      </c>
      <c r="O1419" s="142" t="e">
        <f t="shared" si="95"/>
        <v>#N/A</v>
      </c>
      <c r="P1419" s="24" t="str">
        <f>IFERROR(VLOOKUP(O1419,HOSPITAIS_COM_DIVIDAS!A:E,5,FALSE),"")</f>
        <v/>
      </c>
    </row>
    <row r="1420" spans="1:16" x14ac:dyDescent="0.25">
      <c r="A1420" s="52" t="e">
        <f>Tabela410[[#This Row],[Status da Proposta]]</f>
        <v>#VALUE!</v>
      </c>
      <c r="B1420" s="143">
        <f>MODALIDADE_1!A1420</f>
        <v>0</v>
      </c>
      <c r="C1420" s="142" t="e">
        <f>VLOOKUP(B1420,MODALIDADE_1!A:B,2,FALSE)</f>
        <v>#N/A</v>
      </c>
      <c r="D1420" s="142"/>
      <c r="E1420" s="94" t="e">
        <f>VLOOKUP(B1420,MODALIDADE_1!A:E,5,FALSE)</f>
        <v>#N/A</v>
      </c>
      <c r="F1420" s="95" t="e">
        <f>VLOOKUP(B1420,MODALIDADE_1!A:C,3,FALSE)</f>
        <v>#N/A</v>
      </c>
      <c r="G1420" s="142" t="e">
        <f>VLOOKUP(B1420,MODALIDADE_1!A:G,4,FALSE)</f>
        <v>#N/A</v>
      </c>
      <c r="H1420" s="142" t="e">
        <f>VLOOKUP(B1420,MODALIDADE_1!A:G,6,FALSE)</f>
        <v>#N/A</v>
      </c>
      <c r="I1420" s="142" t="e">
        <f>VLOOKUP(B1420,MODALIDADE_1!A:G,7,FALSE)</f>
        <v>#N/A</v>
      </c>
      <c r="J1420" s="106" t="e">
        <f>VLOOKUP(Tabela410[[#This Row],[Proposta de Referência]],SIMP_M1!A:K,9,FALSE)</f>
        <v>#VALUE!</v>
      </c>
      <c r="K1420" s="106" t="e">
        <f>VLOOKUP(Tabela410[[#This Row],[Proposta de Referência]],SIMP_M1!A:K,8,FALSE)</f>
        <v>#VALUE!</v>
      </c>
      <c r="L1420" s="107" t="e">
        <f t="shared" si="92"/>
        <v>#VALUE!</v>
      </c>
      <c r="M1420" s="107" t="e">
        <f t="shared" si="93"/>
        <v>#VALUE!</v>
      </c>
      <c r="N1420" s="142" t="e">
        <f t="shared" si="94"/>
        <v>#VALUE!</v>
      </c>
      <c r="O1420" s="142" t="e">
        <f t="shared" si="95"/>
        <v>#N/A</v>
      </c>
      <c r="P1420" s="24" t="str">
        <f>IFERROR(VLOOKUP(O1420,HOSPITAIS_COM_DIVIDAS!A:E,5,FALSE),"")</f>
        <v/>
      </c>
    </row>
    <row r="1421" spans="1:16" x14ac:dyDescent="0.25">
      <c r="A1421" s="52" t="e">
        <f>Tabela410[[#This Row],[Status da Proposta]]</f>
        <v>#VALUE!</v>
      </c>
      <c r="B1421" s="143">
        <f>MODALIDADE_1!A1421</f>
        <v>0</v>
      </c>
      <c r="C1421" s="142" t="e">
        <f>VLOOKUP(B1421,MODALIDADE_1!A:B,2,FALSE)</f>
        <v>#N/A</v>
      </c>
      <c r="D1421" s="142"/>
      <c r="E1421" s="94" t="e">
        <f>VLOOKUP(B1421,MODALIDADE_1!A:E,5,FALSE)</f>
        <v>#N/A</v>
      </c>
      <c r="F1421" s="95" t="e">
        <f>VLOOKUP(B1421,MODALIDADE_1!A:C,3,FALSE)</f>
        <v>#N/A</v>
      </c>
      <c r="G1421" s="142" t="e">
        <f>VLOOKUP(B1421,MODALIDADE_1!A:G,4,FALSE)</f>
        <v>#N/A</v>
      </c>
      <c r="H1421" s="142" t="e">
        <f>VLOOKUP(B1421,MODALIDADE_1!A:G,6,FALSE)</f>
        <v>#N/A</v>
      </c>
      <c r="I1421" s="142" t="e">
        <f>VLOOKUP(B1421,MODALIDADE_1!A:G,7,FALSE)</f>
        <v>#N/A</v>
      </c>
      <c r="J1421" s="106" t="e">
        <f>VLOOKUP(Tabela410[[#This Row],[Proposta de Referência]],SIMP_M1!A:K,9,FALSE)</f>
        <v>#VALUE!</v>
      </c>
      <c r="K1421" s="106" t="e">
        <f>VLOOKUP(Tabela410[[#This Row],[Proposta de Referência]],SIMP_M1!A:K,8,FALSE)</f>
        <v>#VALUE!</v>
      </c>
      <c r="L1421" s="107" t="e">
        <f t="shared" si="92"/>
        <v>#VALUE!</v>
      </c>
      <c r="M1421" s="107" t="e">
        <f t="shared" si="93"/>
        <v>#VALUE!</v>
      </c>
      <c r="N1421" s="142" t="e">
        <f t="shared" si="94"/>
        <v>#VALUE!</v>
      </c>
      <c r="O1421" s="142" t="e">
        <f t="shared" si="95"/>
        <v>#N/A</v>
      </c>
      <c r="P1421" s="24" t="str">
        <f>IFERROR(VLOOKUP(O1421,HOSPITAIS_COM_DIVIDAS!A:E,5,FALSE),"")</f>
        <v/>
      </c>
    </row>
    <row r="1422" spans="1:16" x14ac:dyDescent="0.25">
      <c r="A1422" s="52" t="e">
        <f>Tabela410[[#This Row],[Status da Proposta]]</f>
        <v>#VALUE!</v>
      </c>
      <c r="B1422" s="143">
        <f>MODALIDADE_1!A1422</f>
        <v>0</v>
      </c>
      <c r="C1422" s="142" t="e">
        <f>VLOOKUP(B1422,MODALIDADE_1!A:B,2,FALSE)</f>
        <v>#N/A</v>
      </c>
      <c r="D1422" s="142"/>
      <c r="E1422" s="94" t="e">
        <f>VLOOKUP(B1422,MODALIDADE_1!A:E,5,FALSE)</f>
        <v>#N/A</v>
      </c>
      <c r="F1422" s="95" t="e">
        <f>VLOOKUP(B1422,MODALIDADE_1!A:C,3,FALSE)</f>
        <v>#N/A</v>
      </c>
      <c r="G1422" s="142" t="e">
        <f>VLOOKUP(B1422,MODALIDADE_1!A:G,4,FALSE)</f>
        <v>#N/A</v>
      </c>
      <c r="H1422" s="142" t="e">
        <f>VLOOKUP(B1422,MODALIDADE_1!A:G,6,FALSE)</f>
        <v>#N/A</v>
      </c>
      <c r="I1422" s="142" t="e">
        <f>VLOOKUP(B1422,MODALIDADE_1!A:G,7,FALSE)</f>
        <v>#N/A</v>
      </c>
      <c r="J1422" s="106" t="e">
        <f>VLOOKUP(Tabela410[[#This Row],[Proposta de Referência]],SIMP_M1!A:K,9,FALSE)</f>
        <v>#VALUE!</v>
      </c>
      <c r="K1422" s="106" t="e">
        <f>VLOOKUP(Tabela410[[#This Row],[Proposta de Referência]],SIMP_M1!A:K,8,FALSE)</f>
        <v>#VALUE!</v>
      </c>
      <c r="L1422" s="107" t="e">
        <f t="shared" si="92"/>
        <v>#VALUE!</v>
      </c>
      <c r="M1422" s="107" t="e">
        <f t="shared" si="93"/>
        <v>#VALUE!</v>
      </c>
      <c r="N1422" s="142" t="e">
        <f t="shared" si="94"/>
        <v>#VALUE!</v>
      </c>
      <c r="O1422" s="142" t="e">
        <f t="shared" si="95"/>
        <v>#N/A</v>
      </c>
      <c r="P1422" s="24" t="str">
        <f>IFERROR(VLOOKUP(O1422,HOSPITAIS_COM_DIVIDAS!A:E,5,FALSE),"")</f>
        <v/>
      </c>
    </row>
    <row r="1423" spans="1:16" x14ac:dyDescent="0.25">
      <c r="A1423" s="52" t="e">
        <f>Tabela410[[#This Row],[Status da Proposta]]</f>
        <v>#VALUE!</v>
      </c>
      <c r="B1423" s="143">
        <f>MODALIDADE_1!A1423</f>
        <v>0</v>
      </c>
      <c r="C1423" s="142" t="e">
        <f>VLOOKUP(B1423,MODALIDADE_1!A:B,2,FALSE)</f>
        <v>#N/A</v>
      </c>
      <c r="D1423" s="142"/>
      <c r="E1423" s="94" t="e">
        <f>VLOOKUP(B1423,MODALIDADE_1!A:E,5,FALSE)</f>
        <v>#N/A</v>
      </c>
      <c r="F1423" s="95" t="e">
        <f>VLOOKUP(B1423,MODALIDADE_1!A:C,3,FALSE)</f>
        <v>#N/A</v>
      </c>
      <c r="G1423" s="142" t="e">
        <f>VLOOKUP(B1423,MODALIDADE_1!A:G,4,FALSE)</f>
        <v>#N/A</v>
      </c>
      <c r="H1423" s="142" t="e">
        <f>VLOOKUP(B1423,MODALIDADE_1!A:G,6,FALSE)</f>
        <v>#N/A</v>
      </c>
      <c r="I1423" s="142" t="e">
        <f>VLOOKUP(B1423,MODALIDADE_1!A:G,7,FALSE)</f>
        <v>#N/A</v>
      </c>
      <c r="J1423" s="106" t="e">
        <f>VLOOKUP(Tabela410[[#This Row],[Proposta de Referência]],SIMP_M1!A:K,9,FALSE)</f>
        <v>#VALUE!</v>
      </c>
      <c r="K1423" s="106" t="e">
        <f>VLOOKUP(Tabela410[[#This Row],[Proposta de Referência]],SIMP_M1!A:K,8,FALSE)</f>
        <v>#VALUE!</v>
      </c>
      <c r="L1423" s="107" t="e">
        <f t="shared" si="92"/>
        <v>#VALUE!</v>
      </c>
      <c r="M1423" s="107" t="e">
        <f t="shared" si="93"/>
        <v>#VALUE!</v>
      </c>
      <c r="N1423" s="142" t="e">
        <f t="shared" si="94"/>
        <v>#VALUE!</v>
      </c>
      <c r="O1423" s="142" t="e">
        <f t="shared" si="95"/>
        <v>#N/A</v>
      </c>
      <c r="P1423" s="24" t="str">
        <f>IFERROR(VLOOKUP(O1423,HOSPITAIS_COM_DIVIDAS!A:E,5,FALSE),"")</f>
        <v/>
      </c>
    </row>
    <row r="1424" spans="1:16" x14ac:dyDescent="0.25">
      <c r="A1424" s="52" t="e">
        <f>Tabela410[[#This Row],[Status da Proposta]]</f>
        <v>#VALUE!</v>
      </c>
      <c r="B1424" s="143">
        <f>MODALIDADE_1!A1424</f>
        <v>0</v>
      </c>
      <c r="C1424" s="142" t="e">
        <f>VLOOKUP(B1424,MODALIDADE_1!A:B,2,FALSE)</f>
        <v>#N/A</v>
      </c>
      <c r="D1424" s="142"/>
      <c r="E1424" s="94" t="e">
        <f>VLOOKUP(B1424,MODALIDADE_1!A:E,5,FALSE)</f>
        <v>#N/A</v>
      </c>
      <c r="F1424" s="95" t="e">
        <f>VLOOKUP(B1424,MODALIDADE_1!A:C,3,FALSE)</f>
        <v>#N/A</v>
      </c>
      <c r="G1424" s="142" t="e">
        <f>VLOOKUP(B1424,MODALIDADE_1!A:G,4,FALSE)</f>
        <v>#N/A</v>
      </c>
      <c r="H1424" s="142" t="e">
        <f>VLOOKUP(B1424,MODALIDADE_1!A:G,6,FALSE)</f>
        <v>#N/A</v>
      </c>
      <c r="I1424" s="142" t="e">
        <f>VLOOKUP(B1424,MODALIDADE_1!A:G,7,FALSE)</f>
        <v>#N/A</v>
      </c>
      <c r="J1424" s="106" t="e">
        <f>VLOOKUP(Tabela410[[#This Row],[Proposta de Referência]],SIMP_M1!A:K,9,FALSE)</f>
        <v>#VALUE!</v>
      </c>
      <c r="K1424" s="106" t="e">
        <f>VLOOKUP(Tabela410[[#This Row],[Proposta de Referência]],SIMP_M1!A:K,8,FALSE)</f>
        <v>#VALUE!</v>
      </c>
      <c r="L1424" s="107" t="e">
        <f t="shared" si="92"/>
        <v>#VALUE!</v>
      </c>
      <c r="M1424" s="107" t="e">
        <f t="shared" si="93"/>
        <v>#VALUE!</v>
      </c>
      <c r="N1424" s="142" t="e">
        <f t="shared" si="94"/>
        <v>#VALUE!</v>
      </c>
      <c r="O1424" s="142" t="e">
        <f t="shared" si="95"/>
        <v>#N/A</v>
      </c>
      <c r="P1424" s="24" t="str">
        <f>IFERROR(VLOOKUP(O1424,HOSPITAIS_COM_DIVIDAS!A:E,5,FALSE),"")</f>
        <v/>
      </c>
    </row>
    <row r="1425" spans="1:16" x14ac:dyDescent="0.25">
      <c r="A1425" s="52" t="e">
        <f>Tabela410[[#This Row],[Status da Proposta]]</f>
        <v>#VALUE!</v>
      </c>
      <c r="B1425" s="143">
        <f>MODALIDADE_1!A1425</f>
        <v>0</v>
      </c>
      <c r="C1425" s="142" t="e">
        <f>VLOOKUP(B1425,MODALIDADE_1!A:B,2,FALSE)</f>
        <v>#N/A</v>
      </c>
      <c r="D1425" s="142"/>
      <c r="E1425" s="94" t="e">
        <f>VLOOKUP(B1425,MODALIDADE_1!A:E,5,FALSE)</f>
        <v>#N/A</v>
      </c>
      <c r="F1425" s="95" t="e">
        <f>VLOOKUP(B1425,MODALIDADE_1!A:C,3,FALSE)</f>
        <v>#N/A</v>
      </c>
      <c r="G1425" s="142" t="e">
        <f>VLOOKUP(B1425,MODALIDADE_1!A:G,4,FALSE)</f>
        <v>#N/A</v>
      </c>
      <c r="H1425" s="142" t="e">
        <f>VLOOKUP(B1425,MODALIDADE_1!A:G,6,FALSE)</f>
        <v>#N/A</v>
      </c>
      <c r="I1425" s="142" t="e">
        <f>VLOOKUP(B1425,MODALIDADE_1!A:G,7,FALSE)</f>
        <v>#N/A</v>
      </c>
      <c r="J1425" s="106" t="e">
        <f>VLOOKUP(Tabela410[[#This Row],[Proposta de Referência]],SIMP_M1!A:K,9,FALSE)</f>
        <v>#VALUE!</v>
      </c>
      <c r="K1425" s="106" t="e">
        <f>VLOOKUP(Tabela410[[#This Row],[Proposta de Referência]],SIMP_M1!A:K,8,FALSE)</f>
        <v>#VALUE!</v>
      </c>
      <c r="L1425" s="107" t="e">
        <f t="shared" si="92"/>
        <v>#VALUE!</v>
      </c>
      <c r="M1425" s="107" t="e">
        <f t="shared" si="93"/>
        <v>#VALUE!</v>
      </c>
      <c r="N1425" s="142" t="e">
        <f t="shared" si="94"/>
        <v>#VALUE!</v>
      </c>
      <c r="O1425" s="142" t="e">
        <f t="shared" si="95"/>
        <v>#N/A</v>
      </c>
      <c r="P1425" s="24" t="str">
        <f>IFERROR(VLOOKUP(O1425,HOSPITAIS_COM_DIVIDAS!A:E,5,FALSE),"")</f>
        <v/>
      </c>
    </row>
    <row r="1426" spans="1:16" x14ac:dyDescent="0.25">
      <c r="A1426" s="52" t="e">
        <f>Tabela410[[#This Row],[Status da Proposta]]</f>
        <v>#VALUE!</v>
      </c>
      <c r="B1426" s="143">
        <f>MODALIDADE_1!A1426</f>
        <v>0</v>
      </c>
      <c r="C1426" s="142" t="e">
        <f>VLOOKUP(B1426,MODALIDADE_1!A:B,2,FALSE)</f>
        <v>#N/A</v>
      </c>
      <c r="D1426" s="142"/>
      <c r="E1426" s="94" t="e">
        <f>VLOOKUP(B1426,MODALIDADE_1!A:E,5,FALSE)</f>
        <v>#N/A</v>
      </c>
      <c r="F1426" s="95" t="e">
        <f>VLOOKUP(B1426,MODALIDADE_1!A:C,3,FALSE)</f>
        <v>#N/A</v>
      </c>
      <c r="G1426" s="142" t="e">
        <f>VLOOKUP(B1426,MODALIDADE_1!A:G,4,FALSE)</f>
        <v>#N/A</v>
      </c>
      <c r="H1426" s="142" t="e">
        <f>VLOOKUP(B1426,MODALIDADE_1!A:G,6,FALSE)</f>
        <v>#N/A</v>
      </c>
      <c r="I1426" s="142" t="e">
        <f>VLOOKUP(B1426,MODALIDADE_1!A:G,7,FALSE)</f>
        <v>#N/A</v>
      </c>
      <c r="J1426" s="106" t="e">
        <f>VLOOKUP(Tabela410[[#This Row],[Proposta de Referência]],SIMP_M1!A:K,9,FALSE)</f>
        <v>#VALUE!</v>
      </c>
      <c r="K1426" s="106" t="e">
        <f>VLOOKUP(Tabela410[[#This Row],[Proposta de Referência]],SIMP_M1!A:K,8,FALSE)</f>
        <v>#VALUE!</v>
      </c>
      <c r="L1426" s="107" t="e">
        <f t="shared" si="92"/>
        <v>#VALUE!</v>
      </c>
      <c r="M1426" s="107" t="e">
        <f t="shared" si="93"/>
        <v>#VALUE!</v>
      </c>
      <c r="N1426" s="142" t="e">
        <f t="shared" si="94"/>
        <v>#VALUE!</v>
      </c>
      <c r="O1426" s="142" t="e">
        <f t="shared" si="95"/>
        <v>#N/A</v>
      </c>
      <c r="P1426" s="24" t="str">
        <f>IFERROR(VLOOKUP(O1426,HOSPITAIS_COM_DIVIDAS!A:E,5,FALSE),"")</f>
        <v/>
      </c>
    </row>
    <row r="1427" spans="1:16" x14ac:dyDescent="0.25">
      <c r="A1427" s="52" t="e">
        <f>Tabela410[[#This Row],[Status da Proposta]]</f>
        <v>#VALUE!</v>
      </c>
      <c r="B1427" s="143">
        <f>MODALIDADE_1!A1427</f>
        <v>0</v>
      </c>
      <c r="C1427" s="142" t="e">
        <f>VLOOKUP(B1427,MODALIDADE_1!A:B,2,FALSE)</f>
        <v>#N/A</v>
      </c>
      <c r="D1427" s="142"/>
      <c r="E1427" s="94" t="e">
        <f>VLOOKUP(B1427,MODALIDADE_1!A:E,5,FALSE)</f>
        <v>#N/A</v>
      </c>
      <c r="F1427" s="95" t="e">
        <f>VLOOKUP(B1427,MODALIDADE_1!A:C,3,FALSE)</f>
        <v>#N/A</v>
      </c>
      <c r="G1427" s="142" t="e">
        <f>VLOOKUP(B1427,MODALIDADE_1!A:G,4,FALSE)</f>
        <v>#N/A</v>
      </c>
      <c r="H1427" s="142" t="e">
        <f>VLOOKUP(B1427,MODALIDADE_1!A:G,6,FALSE)</f>
        <v>#N/A</v>
      </c>
      <c r="I1427" s="142" t="e">
        <f>VLOOKUP(B1427,MODALIDADE_1!A:G,7,FALSE)</f>
        <v>#N/A</v>
      </c>
      <c r="J1427" s="106" t="e">
        <f>VLOOKUP(Tabela410[[#This Row],[Proposta de Referência]],SIMP_M1!A:K,9,FALSE)</f>
        <v>#VALUE!</v>
      </c>
      <c r="K1427" s="106" t="e">
        <f>VLOOKUP(Tabela410[[#This Row],[Proposta de Referência]],SIMP_M1!A:K,8,FALSE)</f>
        <v>#VALUE!</v>
      </c>
      <c r="L1427" s="107" t="e">
        <f t="shared" si="92"/>
        <v>#VALUE!</v>
      </c>
      <c r="M1427" s="107" t="e">
        <f t="shared" si="93"/>
        <v>#VALUE!</v>
      </c>
      <c r="N1427" s="142" t="e">
        <f t="shared" si="94"/>
        <v>#VALUE!</v>
      </c>
      <c r="O1427" s="142" t="e">
        <f t="shared" si="95"/>
        <v>#N/A</v>
      </c>
      <c r="P1427" s="24" t="str">
        <f>IFERROR(VLOOKUP(O1427,HOSPITAIS_COM_DIVIDAS!A:E,5,FALSE),"")</f>
        <v/>
      </c>
    </row>
    <row r="1428" spans="1:16" x14ac:dyDescent="0.25">
      <c r="A1428" s="52" t="e">
        <f>Tabela410[[#This Row],[Status da Proposta]]</f>
        <v>#VALUE!</v>
      </c>
      <c r="B1428" s="143">
        <f>MODALIDADE_1!A1428</f>
        <v>0</v>
      </c>
      <c r="C1428" s="142" t="e">
        <f>VLOOKUP(B1428,MODALIDADE_1!A:B,2,FALSE)</f>
        <v>#N/A</v>
      </c>
      <c r="D1428" s="142"/>
      <c r="E1428" s="94" t="e">
        <f>VLOOKUP(B1428,MODALIDADE_1!A:E,5,FALSE)</f>
        <v>#N/A</v>
      </c>
      <c r="F1428" s="95" t="e">
        <f>VLOOKUP(B1428,MODALIDADE_1!A:C,3,FALSE)</f>
        <v>#N/A</v>
      </c>
      <c r="G1428" s="142" t="e">
        <f>VLOOKUP(B1428,MODALIDADE_1!A:G,4,FALSE)</f>
        <v>#N/A</v>
      </c>
      <c r="H1428" s="142" t="e">
        <f>VLOOKUP(B1428,MODALIDADE_1!A:G,6,FALSE)</f>
        <v>#N/A</v>
      </c>
      <c r="I1428" s="142" t="e">
        <f>VLOOKUP(B1428,MODALIDADE_1!A:G,7,FALSE)</f>
        <v>#N/A</v>
      </c>
      <c r="J1428" s="106" t="e">
        <f>VLOOKUP(Tabela410[[#This Row],[Proposta de Referência]],SIMP_M1!A:K,9,FALSE)</f>
        <v>#VALUE!</v>
      </c>
      <c r="K1428" s="106" t="e">
        <f>VLOOKUP(Tabela410[[#This Row],[Proposta de Referência]],SIMP_M1!A:K,8,FALSE)</f>
        <v>#VALUE!</v>
      </c>
      <c r="L1428" s="107" t="e">
        <f t="shared" si="92"/>
        <v>#VALUE!</v>
      </c>
      <c r="M1428" s="107" t="e">
        <f t="shared" si="93"/>
        <v>#VALUE!</v>
      </c>
      <c r="N1428" s="142" t="e">
        <f t="shared" si="94"/>
        <v>#VALUE!</v>
      </c>
      <c r="O1428" s="142" t="e">
        <f t="shared" si="95"/>
        <v>#N/A</v>
      </c>
      <c r="P1428" s="24" t="str">
        <f>IFERROR(VLOOKUP(O1428,HOSPITAIS_COM_DIVIDAS!A:E,5,FALSE),"")</f>
        <v/>
      </c>
    </row>
    <row r="1429" spans="1:16" x14ac:dyDescent="0.25">
      <c r="A1429" s="52" t="e">
        <f>Tabela410[[#This Row],[Status da Proposta]]</f>
        <v>#VALUE!</v>
      </c>
      <c r="B1429" s="143">
        <f>MODALIDADE_1!A1429</f>
        <v>0</v>
      </c>
      <c r="C1429" s="142" t="e">
        <f>VLOOKUP(B1429,MODALIDADE_1!A:B,2,FALSE)</f>
        <v>#N/A</v>
      </c>
      <c r="D1429" s="142"/>
      <c r="E1429" s="94" t="e">
        <f>VLOOKUP(B1429,MODALIDADE_1!A:E,5,FALSE)</f>
        <v>#N/A</v>
      </c>
      <c r="F1429" s="95" t="e">
        <f>VLOOKUP(B1429,MODALIDADE_1!A:C,3,FALSE)</f>
        <v>#N/A</v>
      </c>
      <c r="G1429" s="142" t="e">
        <f>VLOOKUP(B1429,MODALIDADE_1!A:G,4,FALSE)</f>
        <v>#N/A</v>
      </c>
      <c r="H1429" s="142" t="e">
        <f>VLOOKUP(B1429,MODALIDADE_1!A:G,6,FALSE)</f>
        <v>#N/A</v>
      </c>
      <c r="I1429" s="142" t="e">
        <f>VLOOKUP(B1429,MODALIDADE_1!A:G,7,FALSE)</f>
        <v>#N/A</v>
      </c>
      <c r="J1429" s="106" t="e">
        <f>VLOOKUP(Tabela410[[#This Row],[Proposta de Referência]],SIMP_M1!A:K,9,FALSE)</f>
        <v>#VALUE!</v>
      </c>
      <c r="K1429" s="106" t="e">
        <f>VLOOKUP(Tabela410[[#This Row],[Proposta de Referência]],SIMP_M1!A:K,8,FALSE)</f>
        <v>#VALUE!</v>
      </c>
      <c r="L1429" s="107" t="e">
        <f t="shared" si="92"/>
        <v>#VALUE!</v>
      </c>
      <c r="M1429" s="107" t="e">
        <f t="shared" si="93"/>
        <v>#VALUE!</v>
      </c>
      <c r="N1429" s="142" t="e">
        <f t="shared" si="94"/>
        <v>#VALUE!</v>
      </c>
      <c r="O1429" s="142" t="e">
        <f t="shared" si="95"/>
        <v>#N/A</v>
      </c>
      <c r="P1429" s="24" t="str">
        <f>IFERROR(VLOOKUP(O1429,HOSPITAIS_COM_DIVIDAS!A:E,5,FALSE),"")</f>
        <v/>
      </c>
    </row>
    <row r="1430" spans="1:16" x14ac:dyDescent="0.25">
      <c r="A1430" s="52" t="e">
        <f>Tabela410[[#This Row],[Status da Proposta]]</f>
        <v>#VALUE!</v>
      </c>
      <c r="B1430" s="143">
        <f>MODALIDADE_1!A1430</f>
        <v>0</v>
      </c>
      <c r="C1430" s="142" t="e">
        <f>VLOOKUP(B1430,MODALIDADE_1!A:B,2,FALSE)</f>
        <v>#N/A</v>
      </c>
      <c r="D1430" s="142"/>
      <c r="E1430" s="94" t="e">
        <f>VLOOKUP(B1430,MODALIDADE_1!A:E,5,FALSE)</f>
        <v>#N/A</v>
      </c>
      <c r="F1430" s="95" t="e">
        <f>VLOOKUP(B1430,MODALIDADE_1!A:C,3,FALSE)</f>
        <v>#N/A</v>
      </c>
      <c r="G1430" s="142" t="e">
        <f>VLOOKUP(B1430,MODALIDADE_1!A:G,4,FALSE)</f>
        <v>#N/A</v>
      </c>
      <c r="H1430" s="142" t="e">
        <f>VLOOKUP(B1430,MODALIDADE_1!A:G,6,FALSE)</f>
        <v>#N/A</v>
      </c>
      <c r="I1430" s="142" t="e">
        <f>VLOOKUP(B1430,MODALIDADE_1!A:G,7,FALSE)</f>
        <v>#N/A</v>
      </c>
      <c r="J1430" s="106" t="e">
        <f>VLOOKUP(Tabela410[[#This Row],[Proposta de Referência]],SIMP_M1!A:K,9,FALSE)</f>
        <v>#VALUE!</v>
      </c>
      <c r="K1430" s="106" t="e">
        <f>VLOOKUP(Tabela410[[#This Row],[Proposta de Referência]],SIMP_M1!A:K,8,FALSE)</f>
        <v>#VALUE!</v>
      </c>
      <c r="L1430" s="107" t="e">
        <f t="shared" si="92"/>
        <v>#VALUE!</v>
      </c>
      <c r="M1430" s="107" t="e">
        <f t="shared" si="93"/>
        <v>#VALUE!</v>
      </c>
      <c r="N1430" s="142" t="e">
        <f t="shared" si="94"/>
        <v>#VALUE!</v>
      </c>
      <c r="O1430" s="142" t="e">
        <f t="shared" si="95"/>
        <v>#N/A</v>
      </c>
      <c r="P1430" s="24" t="str">
        <f>IFERROR(VLOOKUP(O1430,HOSPITAIS_COM_DIVIDAS!A:E,5,FALSE),"")</f>
        <v/>
      </c>
    </row>
    <row r="1431" spans="1:16" x14ac:dyDescent="0.25">
      <c r="A1431" s="52" t="e">
        <f>Tabela410[[#This Row],[Status da Proposta]]</f>
        <v>#VALUE!</v>
      </c>
      <c r="B1431" s="143">
        <f>MODALIDADE_1!A1431</f>
        <v>0</v>
      </c>
      <c r="C1431" s="142" t="e">
        <f>VLOOKUP(B1431,MODALIDADE_1!A:B,2,FALSE)</f>
        <v>#N/A</v>
      </c>
      <c r="D1431" s="142"/>
      <c r="E1431" s="94" t="e">
        <f>VLOOKUP(B1431,MODALIDADE_1!A:E,5,FALSE)</f>
        <v>#N/A</v>
      </c>
      <c r="F1431" s="95" t="e">
        <f>VLOOKUP(B1431,MODALIDADE_1!A:C,3,FALSE)</f>
        <v>#N/A</v>
      </c>
      <c r="G1431" s="142" t="e">
        <f>VLOOKUP(B1431,MODALIDADE_1!A:G,4,FALSE)</f>
        <v>#N/A</v>
      </c>
      <c r="H1431" s="142" t="e">
        <f>VLOOKUP(B1431,MODALIDADE_1!A:G,6,FALSE)</f>
        <v>#N/A</v>
      </c>
      <c r="I1431" s="142" t="e">
        <f>VLOOKUP(B1431,MODALIDADE_1!A:G,7,FALSE)</f>
        <v>#N/A</v>
      </c>
      <c r="J1431" s="106" t="e">
        <f>VLOOKUP(Tabela410[[#This Row],[Proposta de Referência]],SIMP_M1!A:K,9,FALSE)</f>
        <v>#VALUE!</v>
      </c>
      <c r="K1431" s="106" t="e">
        <f>VLOOKUP(Tabela410[[#This Row],[Proposta de Referência]],SIMP_M1!A:K,8,FALSE)</f>
        <v>#VALUE!</v>
      </c>
      <c r="L1431" s="107" t="e">
        <f t="shared" si="92"/>
        <v>#VALUE!</v>
      </c>
      <c r="M1431" s="107" t="e">
        <f t="shared" si="93"/>
        <v>#VALUE!</v>
      </c>
      <c r="N1431" s="142" t="e">
        <f t="shared" si="94"/>
        <v>#VALUE!</v>
      </c>
      <c r="O1431" s="142" t="e">
        <f t="shared" si="95"/>
        <v>#N/A</v>
      </c>
      <c r="P1431" s="24" t="str">
        <f>IFERROR(VLOOKUP(O1431,HOSPITAIS_COM_DIVIDAS!A:E,5,FALSE),"")</f>
        <v/>
      </c>
    </row>
    <row r="1432" spans="1:16" x14ac:dyDescent="0.25">
      <c r="A1432" s="52" t="e">
        <f>Tabela410[[#This Row],[Status da Proposta]]</f>
        <v>#VALUE!</v>
      </c>
      <c r="B1432" s="143">
        <f>MODALIDADE_1!A1432</f>
        <v>0</v>
      </c>
      <c r="C1432" s="142" t="e">
        <f>VLOOKUP(B1432,MODALIDADE_1!A:B,2,FALSE)</f>
        <v>#N/A</v>
      </c>
      <c r="D1432" s="142"/>
      <c r="E1432" s="94" t="e">
        <f>VLOOKUP(B1432,MODALIDADE_1!A:E,5,FALSE)</f>
        <v>#N/A</v>
      </c>
      <c r="F1432" s="95" t="e">
        <f>VLOOKUP(B1432,MODALIDADE_1!A:C,3,FALSE)</f>
        <v>#N/A</v>
      </c>
      <c r="G1432" s="142" t="e">
        <f>VLOOKUP(B1432,MODALIDADE_1!A:G,4,FALSE)</f>
        <v>#N/A</v>
      </c>
      <c r="H1432" s="142" t="e">
        <f>VLOOKUP(B1432,MODALIDADE_1!A:G,6,FALSE)</f>
        <v>#N/A</v>
      </c>
      <c r="I1432" s="142" t="e">
        <f>VLOOKUP(B1432,MODALIDADE_1!A:G,7,FALSE)</f>
        <v>#N/A</v>
      </c>
      <c r="J1432" s="106" t="e">
        <f>VLOOKUP(Tabela410[[#This Row],[Proposta de Referência]],SIMP_M1!A:K,9,FALSE)</f>
        <v>#VALUE!</v>
      </c>
      <c r="K1432" s="106" t="e">
        <f>VLOOKUP(Tabela410[[#This Row],[Proposta de Referência]],SIMP_M1!A:K,8,FALSE)</f>
        <v>#VALUE!</v>
      </c>
      <c r="L1432" s="107" t="e">
        <f t="shared" si="92"/>
        <v>#VALUE!</v>
      </c>
      <c r="M1432" s="107" t="e">
        <f t="shared" si="93"/>
        <v>#VALUE!</v>
      </c>
      <c r="N1432" s="142" t="e">
        <f t="shared" si="94"/>
        <v>#VALUE!</v>
      </c>
      <c r="O1432" s="142" t="e">
        <f t="shared" si="95"/>
        <v>#N/A</v>
      </c>
      <c r="P1432" s="24" t="str">
        <f>IFERROR(VLOOKUP(O1432,HOSPITAIS_COM_DIVIDAS!A:E,5,FALSE),"")</f>
        <v/>
      </c>
    </row>
    <row r="1433" spans="1:16" x14ac:dyDescent="0.25">
      <c r="A1433" s="52" t="e">
        <f>Tabela410[[#This Row],[Status da Proposta]]</f>
        <v>#VALUE!</v>
      </c>
      <c r="B1433" s="143">
        <f>MODALIDADE_1!A1433</f>
        <v>0</v>
      </c>
      <c r="C1433" s="142" t="e">
        <f>VLOOKUP(B1433,MODALIDADE_1!A:B,2,FALSE)</f>
        <v>#N/A</v>
      </c>
      <c r="D1433" s="142"/>
      <c r="E1433" s="94" t="e">
        <f>VLOOKUP(B1433,MODALIDADE_1!A:E,5,FALSE)</f>
        <v>#N/A</v>
      </c>
      <c r="F1433" s="95" t="e">
        <f>VLOOKUP(B1433,MODALIDADE_1!A:C,3,FALSE)</f>
        <v>#N/A</v>
      </c>
      <c r="G1433" s="142" t="e">
        <f>VLOOKUP(B1433,MODALIDADE_1!A:G,4,FALSE)</f>
        <v>#N/A</v>
      </c>
      <c r="H1433" s="142" t="e">
        <f>VLOOKUP(B1433,MODALIDADE_1!A:G,6,FALSE)</f>
        <v>#N/A</v>
      </c>
      <c r="I1433" s="142" t="e">
        <f>VLOOKUP(B1433,MODALIDADE_1!A:G,7,FALSE)</f>
        <v>#N/A</v>
      </c>
      <c r="J1433" s="106" t="e">
        <f>VLOOKUP(Tabela410[[#This Row],[Proposta de Referência]],SIMP_M1!A:K,9,FALSE)</f>
        <v>#VALUE!</v>
      </c>
      <c r="K1433" s="106" t="e">
        <f>VLOOKUP(Tabela410[[#This Row],[Proposta de Referência]],SIMP_M1!A:K,8,FALSE)</f>
        <v>#VALUE!</v>
      </c>
      <c r="L1433" s="107" t="e">
        <f t="shared" si="92"/>
        <v>#VALUE!</v>
      </c>
      <c r="M1433" s="107" t="e">
        <f t="shared" si="93"/>
        <v>#VALUE!</v>
      </c>
      <c r="N1433" s="142" t="e">
        <f t="shared" si="94"/>
        <v>#VALUE!</v>
      </c>
      <c r="O1433" s="142" t="e">
        <f t="shared" si="95"/>
        <v>#N/A</v>
      </c>
      <c r="P1433" s="24" t="str">
        <f>IFERROR(VLOOKUP(O1433,HOSPITAIS_COM_DIVIDAS!A:E,5,FALSE),"")</f>
        <v/>
      </c>
    </row>
    <row r="1434" spans="1:16" x14ac:dyDescent="0.25">
      <c r="A1434" s="52" t="e">
        <f>Tabela410[[#This Row],[Status da Proposta]]</f>
        <v>#VALUE!</v>
      </c>
      <c r="B1434" s="143">
        <f>MODALIDADE_1!A1434</f>
        <v>0</v>
      </c>
      <c r="C1434" s="142" t="e">
        <f>VLOOKUP(B1434,MODALIDADE_1!A:B,2,FALSE)</f>
        <v>#N/A</v>
      </c>
      <c r="D1434" s="142"/>
      <c r="E1434" s="94" t="e">
        <f>VLOOKUP(B1434,MODALIDADE_1!A:E,5,FALSE)</f>
        <v>#N/A</v>
      </c>
      <c r="F1434" s="95" t="e">
        <f>VLOOKUP(B1434,MODALIDADE_1!A:C,3,FALSE)</f>
        <v>#N/A</v>
      </c>
      <c r="G1434" s="142" t="e">
        <f>VLOOKUP(B1434,MODALIDADE_1!A:G,4,FALSE)</f>
        <v>#N/A</v>
      </c>
      <c r="H1434" s="142" t="e">
        <f>VLOOKUP(B1434,MODALIDADE_1!A:G,6,FALSE)</f>
        <v>#N/A</v>
      </c>
      <c r="I1434" s="142" t="e">
        <f>VLOOKUP(B1434,MODALIDADE_1!A:G,7,FALSE)</f>
        <v>#N/A</v>
      </c>
      <c r="J1434" s="106" t="e">
        <f>VLOOKUP(Tabela410[[#This Row],[Proposta de Referência]],SIMP_M1!A:K,9,FALSE)</f>
        <v>#VALUE!</v>
      </c>
      <c r="K1434" s="106" t="e">
        <f>VLOOKUP(Tabela410[[#This Row],[Proposta de Referência]],SIMP_M1!A:K,8,FALSE)</f>
        <v>#VALUE!</v>
      </c>
      <c r="L1434" s="107" t="e">
        <f t="shared" si="92"/>
        <v>#VALUE!</v>
      </c>
      <c r="M1434" s="107" t="e">
        <f t="shared" si="93"/>
        <v>#VALUE!</v>
      </c>
      <c r="N1434" s="142" t="e">
        <f t="shared" si="94"/>
        <v>#VALUE!</v>
      </c>
      <c r="O1434" s="142" t="e">
        <f t="shared" si="95"/>
        <v>#N/A</v>
      </c>
      <c r="P1434" s="24" t="str">
        <f>IFERROR(VLOOKUP(O1434,HOSPITAIS_COM_DIVIDAS!A:E,5,FALSE),"")</f>
        <v/>
      </c>
    </row>
    <row r="1435" spans="1:16" x14ac:dyDescent="0.25">
      <c r="A1435" s="52" t="e">
        <f>Tabela410[[#This Row],[Status da Proposta]]</f>
        <v>#VALUE!</v>
      </c>
      <c r="B1435" s="143">
        <f>MODALIDADE_1!A1435</f>
        <v>0</v>
      </c>
      <c r="C1435" s="142" t="e">
        <f>VLOOKUP(B1435,MODALIDADE_1!A:B,2,FALSE)</f>
        <v>#N/A</v>
      </c>
      <c r="D1435" s="142"/>
      <c r="E1435" s="94" t="e">
        <f>VLOOKUP(B1435,MODALIDADE_1!A:E,5,FALSE)</f>
        <v>#N/A</v>
      </c>
      <c r="F1435" s="95" t="e">
        <f>VLOOKUP(B1435,MODALIDADE_1!A:C,3,FALSE)</f>
        <v>#N/A</v>
      </c>
      <c r="G1435" s="142" t="e">
        <f>VLOOKUP(B1435,MODALIDADE_1!A:G,4,FALSE)</f>
        <v>#N/A</v>
      </c>
      <c r="H1435" s="142" t="e">
        <f>VLOOKUP(B1435,MODALIDADE_1!A:G,6,FALSE)</f>
        <v>#N/A</v>
      </c>
      <c r="I1435" s="142" t="e">
        <f>VLOOKUP(B1435,MODALIDADE_1!A:G,7,FALSE)</f>
        <v>#N/A</v>
      </c>
      <c r="J1435" s="106" t="e">
        <f>VLOOKUP(Tabela410[[#This Row],[Proposta de Referência]],SIMP_M1!A:K,9,FALSE)</f>
        <v>#VALUE!</v>
      </c>
      <c r="K1435" s="106" t="e">
        <f>VLOOKUP(Tabela410[[#This Row],[Proposta de Referência]],SIMP_M1!A:K,8,FALSE)</f>
        <v>#VALUE!</v>
      </c>
      <c r="L1435" s="107" t="e">
        <f t="shared" si="92"/>
        <v>#VALUE!</v>
      </c>
      <c r="M1435" s="107" t="e">
        <f t="shared" si="93"/>
        <v>#VALUE!</v>
      </c>
      <c r="N1435" s="142" t="e">
        <f t="shared" si="94"/>
        <v>#VALUE!</v>
      </c>
      <c r="O1435" s="142" t="e">
        <f t="shared" si="95"/>
        <v>#N/A</v>
      </c>
      <c r="P1435" s="24" t="str">
        <f>IFERROR(VLOOKUP(O1435,HOSPITAIS_COM_DIVIDAS!A:E,5,FALSE),"")</f>
        <v/>
      </c>
    </row>
    <row r="1436" spans="1:16" x14ac:dyDescent="0.25">
      <c r="A1436" s="52" t="e">
        <f>Tabela410[[#This Row],[Status da Proposta]]</f>
        <v>#VALUE!</v>
      </c>
      <c r="B1436" s="143">
        <f>MODALIDADE_1!A1436</f>
        <v>0</v>
      </c>
      <c r="C1436" s="142" t="e">
        <f>VLOOKUP(B1436,MODALIDADE_1!A:B,2,FALSE)</f>
        <v>#N/A</v>
      </c>
      <c r="D1436" s="142"/>
      <c r="E1436" s="94" t="e">
        <f>VLOOKUP(B1436,MODALIDADE_1!A:E,5,FALSE)</f>
        <v>#N/A</v>
      </c>
      <c r="F1436" s="95" t="e">
        <f>VLOOKUP(B1436,MODALIDADE_1!A:C,3,FALSE)</f>
        <v>#N/A</v>
      </c>
      <c r="G1436" s="142" t="e">
        <f>VLOOKUP(B1436,MODALIDADE_1!A:G,4,FALSE)</f>
        <v>#N/A</v>
      </c>
      <c r="H1436" s="142" t="e">
        <f>VLOOKUP(B1436,MODALIDADE_1!A:G,6,FALSE)</f>
        <v>#N/A</v>
      </c>
      <c r="I1436" s="142" t="e">
        <f>VLOOKUP(B1436,MODALIDADE_1!A:G,7,FALSE)</f>
        <v>#N/A</v>
      </c>
      <c r="J1436" s="106" t="e">
        <f>VLOOKUP(Tabela410[[#This Row],[Proposta de Referência]],SIMP_M1!A:K,9,FALSE)</f>
        <v>#VALUE!</v>
      </c>
      <c r="K1436" s="106" t="e">
        <f>VLOOKUP(Tabela410[[#This Row],[Proposta de Referência]],SIMP_M1!A:K,8,FALSE)</f>
        <v>#VALUE!</v>
      </c>
      <c r="L1436" s="107" t="e">
        <f t="shared" si="92"/>
        <v>#VALUE!</v>
      </c>
      <c r="M1436" s="107" t="e">
        <f t="shared" si="93"/>
        <v>#VALUE!</v>
      </c>
      <c r="N1436" s="142" t="e">
        <f t="shared" si="94"/>
        <v>#VALUE!</v>
      </c>
      <c r="O1436" s="142" t="e">
        <f t="shared" si="95"/>
        <v>#N/A</v>
      </c>
      <c r="P1436" s="24" t="str">
        <f>IFERROR(VLOOKUP(O1436,HOSPITAIS_COM_DIVIDAS!A:E,5,FALSE),"")</f>
        <v/>
      </c>
    </row>
    <row r="1437" spans="1:16" x14ac:dyDescent="0.25">
      <c r="A1437" s="52" t="e">
        <f>Tabela410[[#This Row],[Status da Proposta]]</f>
        <v>#VALUE!</v>
      </c>
      <c r="B1437" s="143">
        <f>MODALIDADE_1!A1437</f>
        <v>0</v>
      </c>
      <c r="C1437" s="142" t="e">
        <f>VLOOKUP(B1437,MODALIDADE_1!A:B,2,FALSE)</f>
        <v>#N/A</v>
      </c>
      <c r="D1437" s="142"/>
      <c r="E1437" s="94" t="e">
        <f>VLOOKUP(B1437,MODALIDADE_1!A:E,5,FALSE)</f>
        <v>#N/A</v>
      </c>
      <c r="F1437" s="95" t="e">
        <f>VLOOKUP(B1437,MODALIDADE_1!A:C,3,FALSE)</f>
        <v>#N/A</v>
      </c>
      <c r="G1437" s="142" t="e">
        <f>VLOOKUP(B1437,MODALIDADE_1!A:G,4,FALSE)</f>
        <v>#N/A</v>
      </c>
      <c r="H1437" s="142" t="e">
        <f>VLOOKUP(B1437,MODALIDADE_1!A:G,6,FALSE)</f>
        <v>#N/A</v>
      </c>
      <c r="I1437" s="142" t="e">
        <f>VLOOKUP(B1437,MODALIDADE_1!A:G,7,FALSE)</f>
        <v>#N/A</v>
      </c>
      <c r="J1437" s="106" t="e">
        <f>VLOOKUP(Tabela410[[#This Row],[Proposta de Referência]],SIMP_M1!A:K,9,FALSE)</f>
        <v>#VALUE!</v>
      </c>
      <c r="K1437" s="106" t="e">
        <f>VLOOKUP(Tabela410[[#This Row],[Proposta de Referência]],SIMP_M1!A:K,8,FALSE)</f>
        <v>#VALUE!</v>
      </c>
      <c r="L1437" s="107" t="e">
        <f t="shared" si="92"/>
        <v>#VALUE!</v>
      </c>
      <c r="M1437" s="107" t="e">
        <f t="shared" si="93"/>
        <v>#VALUE!</v>
      </c>
      <c r="N1437" s="142" t="e">
        <f t="shared" si="94"/>
        <v>#VALUE!</v>
      </c>
      <c r="O1437" s="142" t="e">
        <f t="shared" si="95"/>
        <v>#N/A</v>
      </c>
      <c r="P1437" s="24" t="str">
        <f>IFERROR(VLOOKUP(O1437,HOSPITAIS_COM_DIVIDAS!A:E,5,FALSE),"")</f>
        <v/>
      </c>
    </row>
    <row r="1438" spans="1:16" x14ac:dyDescent="0.25">
      <c r="A1438" s="52" t="e">
        <f>Tabela410[[#This Row],[Status da Proposta]]</f>
        <v>#VALUE!</v>
      </c>
      <c r="B1438" s="143">
        <f>MODALIDADE_1!A1438</f>
        <v>0</v>
      </c>
      <c r="C1438" s="142" t="e">
        <f>VLOOKUP(B1438,MODALIDADE_1!A:B,2,FALSE)</f>
        <v>#N/A</v>
      </c>
      <c r="D1438" s="142"/>
      <c r="E1438" s="94" t="e">
        <f>VLOOKUP(B1438,MODALIDADE_1!A:E,5,FALSE)</f>
        <v>#N/A</v>
      </c>
      <c r="F1438" s="95" t="e">
        <f>VLOOKUP(B1438,MODALIDADE_1!A:C,3,FALSE)</f>
        <v>#N/A</v>
      </c>
      <c r="G1438" s="142" t="e">
        <f>VLOOKUP(B1438,MODALIDADE_1!A:G,4,FALSE)</f>
        <v>#N/A</v>
      </c>
      <c r="H1438" s="142" t="e">
        <f>VLOOKUP(B1438,MODALIDADE_1!A:G,6,FALSE)</f>
        <v>#N/A</v>
      </c>
      <c r="I1438" s="142" t="e">
        <f>VLOOKUP(B1438,MODALIDADE_1!A:G,7,FALSE)</f>
        <v>#N/A</v>
      </c>
      <c r="J1438" s="106" t="e">
        <f>VLOOKUP(Tabela410[[#This Row],[Proposta de Referência]],SIMP_M1!A:K,9,FALSE)</f>
        <v>#VALUE!</v>
      </c>
      <c r="K1438" s="106" t="e">
        <f>VLOOKUP(Tabela410[[#This Row],[Proposta de Referência]],SIMP_M1!A:K,8,FALSE)</f>
        <v>#VALUE!</v>
      </c>
      <c r="L1438" s="107" t="e">
        <f t="shared" si="92"/>
        <v>#VALUE!</v>
      </c>
      <c r="M1438" s="107" t="e">
        <f t="shared" si="93"/>
        <v>#VALUE!</v>
      </c>
      <c r="N1438" s="142" t="e">
        <f t="shared" si="94"/>
        <v>#VALUE!</v>
      </c>
      <c r="O1438" s="142" t="e">
        <f t="shared" si="95"/>
        <v>#N/A</v>
      </c>
      <c r="P1438" s="24" t="str">
        <f>IFERROR(VLOOKUP(O1438,HOSPITAIS_COM_DIVIDAS!A:E,5,FALSE),"")</f>
        <v/>
      </c>
    </row>
    <row r="1439" spans="1:16" x14ac:dyDescent="0.25">
      <c r="A1439" s="52" t="e">
        <f>Tabela410[[#This Row],[Status da Proposta]]</f>
        <v>#VALUE!</v>
      </c>
      <c r="B1439" s="143">
        <f>MODALIDADE_1!A1439</f>
        <v>0</v>
      </c>
      <c r="C1439" s="142" t="e">
        <f>VLOOKUP(B1439,MODALIDADE_1!A:B,2,FALSE)</f>
        <v>#N/A</v>
      </c>
      <c r="D1439" s="142"/>
      <c r="E1439" s="94" t="e">
        <f>VLOOKUP(B1439,MODALIDADE_1!A:E,5,FALSE)</f>
        <v>#N/A</v>
      </c>
      <c r="F1439" s="95" t="e">
        <f>VLOOKUP(B1439,MODALIDADE_1!A:C,3,FALSE)</f>
        <v>#N/A</v>
      </c>
      <c r="G1439" s="142" t="e">
        <f>VLOOKUP(B1439,MODALIDADE_1!A:G,4,FALSE)</f>
        <v>#N/A</v>
      </c>
      <c r="H1439" s="142" t="e">
        <f>VLOOKUP(B1439,MODALIDADE_1!A:G,6,FALSE)</f>
        <v>#N/A</v>
      </c>
      <c r="I1439" s="142" t="e">
        <f>VLOOKUP(B1439,MODALIDADE_1!A:G,7,FALSE)</f>
        <v>#N/A</v>
      </c>
      <c r="J1439" s="106" t="e">
        <f>VLOOKUP(Tabela410[[#This Row],[Proposta de Referência]],SIMP_M1!A:K,9,FALSE)</f>
        <v>#VALUE!</v>
      </c>
      <c r="K1439" s="106" t="e">
        <f>VLOOKUP(Tabela410[[#This Row],[Proposta de Referência]],SIMP_M1!A:K,8,FALSE)</f>
        <v>#VALUE!</v>
      </c>
      <c r="L1439" s="107" t="e">
        <f t="shared" si="92"/>
        <v>#VALUE!</v>
      </c>
      <c r="M1439" s="107" t="e">
        <f t="shared" si="93"/>
        <v>#VALUE!</v>
      </c>
      <c r="N1439" s="142" t="e">
        <f t="shared" si="94"/>
        <v>#VALUE!</v>
      </c>
      <c r="O1439" s="142" t="e">
        <f t="shared" si="95"/>
        <v>#N/A</v>
      </c>
      <c r="P1439" s="24" t="str">
        <f>IFERROR(VLOOKUP(O1439,HOSPITAIS_COM_DIVIDAS!A:E,5,FALSE),"")</f>
        <v/>
      </c>
    </row>
    <row r="1440" spans="1:16" x14ac:dyDescent="0.25">
      <c r="A1440" s="52" t="e">
        <f>Tabela410[[#This Row],[Status da Proposta]]</f>
        <v>#VALUE!</v>
      </c>
      <c r="B1440" s="143">
        <f>MODALIDADE_1!A1440</f>
        <v>0</v>
      </c>
      <c r="C1440" s="142" t="e">
        <f>VLOOKUP(B1440,MODALIDADE_1!A:B,2,FALSE)</f>
        <v>#N/A</v>
      </c>
      <c r="D1440" s="142"/>
      <c r="E1440" s="94" t="e">
        <f>VLOOKUP(B1440,MODALIDADE_1!A:E,5,FALSE)</f>
        <v>#N/A</v>
      </c>
      <c r="F1440" s="95" t="e">
        <f>VLOOKUP(B1440,MODALIDADE_1!A:C,3,FALSE)</f>
        <v>#N/A</v>
      </c>
      <c r="G1440" s="142" t="e">
        <f>VLOOKUP(B1440,MODALIDADE_1!A:G,4,FALSE)</f>
        <v>#N/A</v>
      </c>
      <c r="H1440" s="142" t="e">
        <f>VLOOKUP(B1440,MODALIDADE_1!A:G,6,FALSE)</f>
        <v>#N/A</v>
      </c>
      <c r="I1440" s="142" t="e">
        <f>VLOOKUP(B1440,MODALIDADE_1!A:G,7,FALSE)</f>
        <v>#N/A</v>
      </c>
      <c r="J1440" s="106" t="e">
        <f>VLOOKUP(Tabela410[[#This Row],[Proposta de Referência]],SIMP_M1!A:K,9,FALSE)</f>
        <v>#VALUE!</v>
      </c>
      <c r="K1440" s="106" t="e">
        <f>VLOOKUP(Tabela410[[#This Row],[Proposta de Referência]],SIMP_M1!A:K,8,FALSE)</f>
        <v>#VALUE!</v>
      </c>
      <c r="L1440" s="107" t="e">
        <f t="shared" ref="L1440:L1503" si="96">K1440+J1440</f>
        <v>#VALUE!</v>
      </c>
      <c r="M1440" s="107" t="e">
        <f t="shared" ref="M1440:M1503" si="97">L1440*12</f>
        <v>#VALUE!</v>
      </c>
      <c r="N1440" s="142" t="e">
        <f t="shared" ref="N1440:N1503" si="98">IF(L1440&gt;100000,"SIM, POSSUI VALOR ACIMA DE R$100.000,00","NÃO, POSSUI VALOR NECESSÁRIO")</f>
        <v>#VALUE!</v>
      </c>
      <c r="O1440" s="142" t="e">
        <f t="shared" ref="O1440:O1503" si="99">LEFT(E1440,8)</f>
        <v>#N/A</v>
      </c>
      <c r="P1440" s="24" t="str">
        <f>IFERROR(VLOOKUP(O1440,HOSPITAIS_COM_DIVIDAS!A:E,5,FALSE),"")</f>
        <v/>
      </c>
    </row>
    <row r="1441" spans="1:16" x14ac:dyDescent="0.25">
      <c r="A1441" s="52" t="e">
        <f>Tabela410[[#This Row],[Status da Proposta]]</f>
        <v>#VALUE!</v>
      </c>
      <c r="B1441" s="143">
        <f>MODALIDADE_1!A1441</f>
        <v>0</v>
      </c>
      <c r="C1441" s="142" t="e">
        <f>VLOOKUP(B1441,MODALIDADE_1!A:B,2,FALSE)</f>
        <v>#N/A</v>
      </c>
      <c r="D1441" s="142"/>
      <c r="E1441" s="94" t="e">
        <f>VLOOKUP(B1441,MODALIDADE_1!A:E,5,FALSE)</f>
        <v>#N/A</v>
      </c>
      <c r="F1441" s="95" t="e">
        <f>VLOOKUP(B1441,MODALIDADE_1!A:C,3,FALSE)</f>
        <v>#N/A</v>
      </c>
      <c r="G1441" s="142" t="e">
        <f>VLOOKUP(B1441,MODALIDADE_1!A:G,4,FALSE)</f>
        <v>#N/A</v>
      </c>
      <c r="H1441" s="142" t="e">
        <f>VLOOKUP(B1441,MODALIDADE_1!A:G,6,FALSE)</f>
        <v>#N/A</v>
      </c>
      <c r="I1441" s="142" t="e">
        <f>VLOOKUP(B1441,MODALIDADE_1!A:G,7,FALSE)</f>
        <v>#N/A</v>
      </c>
      <c r="J1441" s="106" t="e">
        <f>VLOOKUP(Tabela410[[#This Row],[Proposta de Referência]],SIMP_M1!A:K,9,FALSE)</f>
        <v>#VALUE!</v>
      </c>
      <c r="K1441" s="106" t="e">
        <f>VLOOKUP(Tabela410[[#This Row],[Proposta de Referência]],SIMP_M1!A:K,8,FALSE)</f>
        <v>#VALUE!</v>
      </c>
      <c r="L1441" s="107" t="e">
        <f t="shared" si="96"/>
        <v>#VALUE!</v>
      </c>
      <c r="M1441" s="107" t="e">
        <f t="shared" si="97"/>
        <v>#VALUE!</v>
      </c>
      <c r="N1441" s="142" t="e">
        <f t="shared" si="98"/>
        <v>#VALUE!</v>
      </c>
      <c r="O1441" s="142" t="e">
        <f t="shared" si="99"/>
        <v>#N/A</v>
      </c>
      <c r="P1441" s="24" t="str">
        <f>IFERROR(VLOOKUP(O1441,HOSPITAIS_COM_DIVIDAS!A:E,5,FALSE),"")</f>
        <v/>
      </c>
    </row>
    <row r="1442" spans="1:16" x14ac:dyDescent="0.25">
      <c r="A1442" s="52" t="e">
        <f>Tabela410[[#This Row],[Status da Proposta]]</f>
        <v>#VALUE!</v>
      </c>
      <c r="B1442" s="143">
        <f>MODALIDADE_1!A1442</f>
        <v>0</v>
      </c>
      <c r="C1442" s="142" t="e">
        <f>VLOOKUP(B1442,MODALIDADE_1!A:B,2,FALSE)</f>
        <v>#N/A</v>
      </c>
      <c r="D1442" s="142"/>
      <c r="E1442" s="94" t="e">
        <f>VLOOKUP(B1442,MODALIDADE_1!A:E,5,FALSE)</f>
        <v>#N/A</v>
      </c>
      <c r="F1442" s="95" t="e">
        <f>VLOOKUP(B1442,MODALIDADE_1!A:C,3,FALSE)</f>
        <v>#N/A</v>
      </c>
      <c r="G1442" s="142" t="e">
        <f>VLOOKUP(B1442,MODALIDADE_1!A:G,4,FALSE)</f>
        <v>#N/A</v>
      </c>
      <c r="H1442" s="142" t="e">
        <f>VLOOKUP(B1442,MODALIDADE_1!A:G,6,FALSE)</f>
        <v>#N/A</v>
      </c>
      <c r="I1442" s="142" t="e">
        <f>VLOOKUP(B1442,MODALIDADE_1!A:G,7,FALSE)</f>
        <v>#N/A</v>
      </c>
      <c r="J1442" s="106" t="e">
        <f>VLOOKUP(Tabela410[[#This Row],[Proposta de Referência]],SIMP_M1!A:K,9,FALSE)</f>
        <v>#VALUE!</v>
      </c>
      <c r="K1442" s="106" t="e">
        <f>VLOOKUP(Tabela410[[#This Row],[Proposta de Referência]],SIMP_M1!A:K,8,FALSE)</f>
        <v>#VALUE!</v>
      </c>
      <c r="L1442" s="107" t="e">
        <f t="shared" si="96"/>
        <v>#VALUE!</v>
      </c>
      <c r="M1442" s="107" t="e">
        <f t="shared" si="97"/>
        <v>#VALUE!</v>
      </c>
      <c r="N1442" s="142" t="e">
        <f t="shared" si="98"/>
        <v>#VALUE!</v>
      </c>
      <c r="O1442" s="142" t="e">
        <f t="shared" si="99"/>
        <v>#N/A</v>
      </c>
      <c r="P1442" s="24" t="str">
        <f>IFERROR(VLOOKUP(O1442,HOSPITAIS_COM_DIVIDAS!A:E,5,FALSE),"")</f>
        <v/>
      </c>
    </row>
    <row r="1443" spans="1:16" x14ac:dyDescent="0.25">
      <c r="A1443" s="52" t="e">
        <f>Tabela410[[#This Row],[Status da Proposta]]</f>
        <v>#VALUE!</v>
      </c>
      <c r="B1443" s="143">
        <f>MODALIDADE_1!A1443</f>
        <v>0</v>
      </c>
      <c r="C1443" s="142" t="e">
        <f>VLOOKUP(B1443,MODALIDADE_1!A:B,2,FALSE)</f>
        <v>#N/A</v>
      </c>
      <c r="D1443" s="142"/>
      <c r="E1443" s="94" t="e">
        <f>VLOOKUP(B1443,MODALIDADE_1!A:E,5,FALSE)</f>
        <v>#N/A</v>
      </c>
      <c r="F1443" s="95" t="e">
        <f>VLOOKUP(B1443,MODALIDADE_1!A:C,3,FALSE)</f>
        <v>#N/A</v>
      </c>
      <c r="G1443" s="142" t="e">
        <f>VLOOKUP(B1443,MODALIDADE_1!A:G,4,FALSE)</f>
        <v>#N/A</v>
      </c>
      <c r="H1443" s="142" t="e">
        <f>VLOOKUP(B1443,MODALIDADE_1!A:G,6,FALSE)</f>
        <v>#N/A</v>
      </c>
      <c r="I1443" s="142" t="e">
        <f>VLOOKUP(B1443,MODALIDADE_1!A:G,7,FALSE)</f>
        <v>#N/A</v>
      </c>
      <c r="J1443" s="106" t="e">
        <f>VLOOKUP(Tabela410[[#This Row],[Proposta de Referência]],SIMP_M1!A:K,9,FALSE)</f>
        <v>#VALUE!</v>
      </c>
      <c r="K1443" s="106" t="e">
        <f>VLOOKUP(Tabela410[[#This Row],[Proposta de Referência]],SIMP_M1!A:K,8,FALSE)</f>
        <v>#VALUE!</v>
      </c>
      <c r="L1443" s="107" t="e">
        <f t="shared" si="96"/>
        <v>#VALUE!</v>
      </c>
      <c r="M1443" s="107" t="e">
        <f t="shared" si="97"/>
        <v>#VALUE!</v>
      </c>
      <c r="N1443" s="142" t="e">
        <f t="shared" si="98"/>
        <v>#VALUE!</v>
      </c>
      <c r="O1443" s="142" t="e">
        <f t="shared" si="99"/>
        <v>#N/A</v>
      </c>
      <c r="P1443" s="24" t="str">
        <f>IFERROR(VLOOKUP(O1443,HOSPITAIS_COM_DIVIDAS!A:E,5,FALSE),"")</f>
        <v/>
      </c>
    </row>
    <row r="1444" spans="1:16" x14ac:dyDescent="0.25">
      <c r="A1444" s="52" t="e">
        <f>Tabela410[[#This Row],[Status da Proposta]]</f>
        <v>#VALUE!</v>
      </c>
      <c r="B1444" s="143">
        <f>MODALIDADE_1!A1444</f>
        <v>0</v>
      </c>
      <c r="C1444" s="142" t="e">
        <f>VLOOKUP(B1444,MODALIDADE_1!A:B,2,FALSE)</f>
        <v>#N/A</v>
      </c>
      <c r="D1444" s="142"/>
      <c r="E1444" s="94" t="e">
        <f>VLOOKUP(B1444,MODALIDADE_1!A:E,5,FALSE)</f>
        <v>#N/A</v>
      </c>
      <c r="F1444" s="95" t="e">
        <f>VLOOKUP(B1444,MODALIDADE_1!A:C,3,FALSE)</f>
        <v>#N/A</v>
      </c>
      <c r="G1444" s="142" t="e">
        <f>VLOOKUP(B1444,MODALIDADE_1!A:G,4,FALSE)</f>
        <v>#N/A</v>
      </c>
      <c r="H1444" s="142" t="e">
        <f>VLOOKUP(B1444,MODALIDADE_1!A:G,6,FALSE)</f>
        <v>#N/A</v>
      </c>
      <c r="I1444" s="142" t="e">
        <f>VLOOKUP(B1444,MODALIDADE_1!A:G,7,FALSE)</f>
        <v>#N/A</v>
      </c>
      <c r="J1444" s="106" t="e">
        <f>VLOOKUP(Tabela410[[#This Row],[Proposta de Referência]],SIMP_M1!A:K,9,FALSE)</f>
        <v>#VALUE!</v>
      </c>
      <c r="K1444" s="106" t="e">
        <f>VLOOKUP(Tabela410[[#This Row],[Proposta de Referência]],SIMP_M1!A:K,8,FALSE)</f>
        <v>#VALUE!</v>
      </c>
      <c r="L1444" s="107" t="e">
        <f t="shared" si="96"/>
        <v>#VALUE!</v>
      </c>
      <c r="M1444" s="107" t="e">
        <f t="shared" si="97"/>
        <v>#VALUE!</v>
      </c>
      <c r="N1444" s="142" t="e">
        <f t="shared" si="98"/>
        <v>#VALUE!</v>
      </c>
      <c r="O1444" s="142" t="e">
        <f t="shared" si="99"/>
        <v>#N/A</v>
      </c>
      <c r="P1444" s="24" t="str">
        <f>IFERROR(VLOOKUP(O1444,HOSPITAIS_COM_DIVIDAS!A:E,5,FALSE),"")</f>
        <v/>
      </c>
    </row>
    <row r="1445" spans="1:16" x14ac:dyDescent="0.25">
      <c r="A1445" s="52" t="e">
        <f>Tabela410[[#This Row],[Status da Proposta]]</f>
        <v>#VALUE!</v>
      </c>
      <c r="B1445" s="143">
        <f>MODALIDADE_1!A1445</f>
        <v>0</v>
      </c>
      <c r="C1445" s="142" t="e">
        <f>VLOOKUP(B1445,MODALIDADE_1!A:B,2,FALSE)</f>
        <v>#N/A</v>
      </c>
      <c r="D1445" s="142"/>
      <c r="E1445" s="94" t="e">
        <f>VLOOKUP(B1445,MODALIDADE_1!A:E,5,FALSE)</f>
        <v>#N/A</v>
      </c>
      <c r="F1445" s="95" t="e">
        <f>VLOOKUP(B1445,MODALIDADE_1!A:C,3,FALSE)</f>
        <v>#N/A</v>
      </c>
      <c r="G1445" s="142" t="e">
        <f>VLOOKUP(B1445,MODALIDADE_1!A:G,4,FALSE)</f>
        <v>#N/A</v>
      </c>
      <c r="H1445" s="142" t="e">
        <f>VLOOKUP(B1445,MODALIDADE_1!A:G,6,FALSE)</f>
        <v>#N/A</v>
      </c>
      <c r="I1445" s="142" t="e">
        <f>VLOOKUP(B1445,MODALIDADE_1!A:G,7,FALSE)</f>
        <v>#N/A</v>
      </c>
      <c r="J1445" s="106" t="e">
        <f>VLOOKUP(Tabela410[[#This Row],[Proposta de Referência]],SIMP_M1!A:K,9,FALSE)</f>
        <v>#VALUE!</v>
      </c>
      <c r="K1445" s="106" t="e">
        <f>VLOOKUP(Tabela410[[#This Row],[Proposta de Referência]],SIMP_M1!A:K,8,FALSE)</f>
        <v>#VALUE!</v>
      </c>
      <c r="L1445" s="107" t="e">
        <f t="shared" si="96"/>
        <v>#VALUE!</v>
      </c>
      <c r="M1445" s="107" t="e">
        <f t="shared" si="97"/>
        <v>#VALUE!</v>
      </c>
      <c r="N1445" s="142" t="e">
        <f t="shared" si="98"/>
        <v>#VALUE!</v>
      </c>
      <c r="O1445" s="142" t="e">
        <f t="shared" si="99"/>
        <v>#N/A</v>
      </c>
      <c r="P1445" s="24" t="str">
        <f>IFERROR(VLOOKUP(O1445,HOSPITAIS_COM_DIVIDAS!A:E,5,FALSE),"")</f>
        <v/>
      </c>
    </row>
    <row r="1446" spans="1:16" x14ac:dyDescent="0.25">
      <c r="A1446" s="52" t="e">
        <f>Tabela410[[#This Row],[Status da Proposta]]</f>
        <v>#VALUE!</v>
      </c>
      <c r="B1446" s="143">
        <f>MODALIDADE_1!A1446</f>
        <v>0</v>
      </c>
      <c r="C1446" s="142" t="e">
        <f>VLOOKUP(B1446,MODALIDADE_1!A:B,2,FALSE)</f>
        <v>#N/A</v>
      </c>
      <c r="D1446" s="142"/>
      <c r="E1446" s="94" t="e">
        <f>VLOOKUP(B1446,MODALIDADE_1!A:E,5,FALSE)</f>
        <v>#N/A</v>
      </c>
      <c r="F1446" s="95" t="e">
        <f>VLOOKUP(B1446,MODALIDADE_1!A:C,3,FALSE)</f>
        <v>#N/A</v>
      </c>
      <c r="G1446" s="142" t="e">
        <f>VLOOKUP(B1446,MODALIDADE_1!A:G,4,FALSE)</f>
        <v>#N/A</v>
      </c>
      <c r="H1446" s="142" t="e">
        <f>VLOOKUP(B1446,MODALIDADE_1!A:G,6,FALSE)</f>
        <v>#N/A</v>
      </c>
      <c r="I1446" s="142" t="e">
        <f>VLOOKUP(B1446,MODALIDADE_1!A:G,7,FALSE)</f>
        <v>#N/A</v>
      </c>
      <c r="J1446" s="106" t="e">
        <f>VLOOKUP(Tabela410[[#This Row],[Proposta de Referência]],SIMP_M1!A:K,9,FALSE)</f>
        <v>#VALUE!</v>
      </c>
      <c r="K1446" s="106" t="e">
        <f>VLOOKUP(Tabela410[[#This Row],[Proposta de Referência]],SIMP_M1!A:K,8,FALSE)</f>
        <v>#VALUE!</v>
      </c>
      <c r="L1446" s="107" t="e">
        <f t="shared" si="96"/>
        <v>#VALUE!</v>
      </c>
      <c r="M1446" s="107" t="e">
        <f t="shared" si="97"/>
        <v>#VALUE!</v>
      </c>
      <c r="N1446" s="142" t="e">
        <f t="shared" si="98"/>
        <v>#VALUE!</v>
      </c>
      <c r="O1446" s="142" t="e">
        <f t="shared" si="99"/>
        <v>#N/A</v>
      </c>
      <c r="P1446" s="24" t="str">
        <f>IFERROR(VLOOKUP(O1446,HOSPITAIS_COM_DIVIDAS!A:E,5,FALSE),"")</f>
        <v/>
      </c>
    </row>
    <row r="1447" spans="1:16" x14ac:dyDescent="0.25">
      <c r="A1447" s="52" t="e">
        <f>Tabela410[[#This Row],[Status da Proposta]]</f>
        <v>#VALUE!</v>
      </c>
      <c r="B1447" s="143">
        <f>MODALIDADE_1!A1447</f>
        <v>0</v>
      </c>
      <c r="C1447" s="142" t="e">
        <f>VLOOKUP(B1447,MODALIDADE_1!A:B,2,FALSE)</f>
        <v>#N/A</v>
      </c>
      <c r="D1447" s="142"/>
      <c r="E1447" s="94" t="e">
        <f>VLOOKUP(B1447,MODALIDADE_1!A:E,5,FALSE)</f>
        <v>#N/A</v>
      </c>
      <c r="F1447" s="95" t="e">
        <f>VLOOKUP(B1447,MODALIDADE_1!A:C,3,FALSE)</f>
        <v>#N/A</v>
      </c>
      <c r="G1447" s="142" t="e">
        <f>VLOOKUP(B1447,MODALIDADE_1!A:G,4,FALSE)</f>
        <v>#N/A</v>
      </c>
      <c r="H1447" s="142" t="e">
        <f>VLOOKUP(B1447,MODALIDADE_1!A:G,6,FALSE)</f>
        <v>#N/A</v>
      </c>
      <c r="I1447" s="142" t="e">
        <f>VLOOKUP(B1447,MODALIDADE_1!A:G,7,FALSE)</f>
        <v>#N/A</v>
      </c>
      <c r="J1447" s="106" t="e">
        <f>VLOOKUP(Tabela410[[#This Row],[Proposta de Referência]],SIMP_M1!A:K,9,FALSE)</f>
        <v>#VALUE!</v>
      </c>
      <c r="K1447" s="106" t="e">
        <f>VLOOKUP(Tabela410[[#This Row],[Proposta de Referência]],SIMP_M1!A:K,8,FALSE)</f>
        <v>#VALUE!</v>
      </c>
      <c r="L1447" s="107" t="e">
        <f t="shared" si="96"/>
        <v>#VALUE!</v>
      </c>
      <c r="M1447" s="107" t="e">
        <f t="shared" si="97"/>
        <v>#VALUE!</v>
      </c>
      <c r="N1447" s="142" t="e">
        <f t="shared" si="98"/>
        <v>#VALUE!</v>
      </c>
      <c r="O1447" s="142" t="e">
        <f t="shared" si="99"/>
        <v>#N/A</v>
      </c>
      <c r="P1447" s="24" t="str">
        <f>IFERROR(VLOOKUP(O1447,HOSPITAIS_COM_DIVIDAS!A:E,5,FALSE),"")</f>
        <v/>
      </c>
    </row>
    <row r="1448" spans="1:16" x14ac:dyDescent="0.25">
      <c r="A1448" s="52" t="e">
        <f>Tabela410[[#This Row],[Status da Proposta]]</f>
        <v>#VALUE!</v>
      </c>
      <c r="B1448" s="143">
        <f>MODALIDADE_1!A1448</f>
        <v>0</v>
      </c>
      <c r="C1448" s="142" t="e">
        <f>VLOOKUP(B1448,MODALIDADE_1!A:B,2,FALSE)</f>
        <v>#N/A</v>
      </c>
      <c r="D1448" s="142"/>
      <c r="E1448" s="94" t="e">
        <f>VLOOKUP(B1448,MODALIDADE_1!A:E,5,FALSE)</f>
        <v>#N/A</v>
      </c>
      <c r="F1448" s="95" t="e">
        <f>VLOOKUP(B1448,MODALIDADE_1!A:C,3,FALSE)</f>
        <v>#N/A</v>
      </c>
      <c r="G1448" s="142" t="e">
        <f>VLOOKUP(B1448,MODALIDADE_1!A:G,4,FALSE)</f>
        <v>#N/A</v>
      </c>
      <c r="H1448" s="142" t="e">
        <f>VLOOKUP(B1448,MODALIDADE_1!A:G,6,FALSE)</f>
        <v>#N/A</v>
      </c>
      <c r="I1448" s="142" t="e">
        <f>VLOOKUP(B1448,MODALIDADE_1!A:G,7,FALSE)</f>
        <v>#N/A</v>
      </c>
      <c r="J1448" s="106" t="e">
        <f>VLOOKUP(Tabela410[[#This Row],[Proposta de Referência]],SIMP_M1!A:K,9,FALSE)</f>
        <v>#VALUE!</v>
      </c>
      <c r="K1448" s="106" t="e">
        <f>VLOOKUP(Tabela410[[#This Row],[Proposta de Referência]],SIMP_M1!A:K,8,FALSE)</f>
        <v>#VALUE!</v>
      </c>
      <c r="L1448" s="107" t="e">
        <f t="shared" si="96"/>
        <v>#VALUE!</v>
      </c>
      <c r="M1448" s="107" t="e">
        <f t="shared" si="97"/>
        <v>#VALUE!</v>
      </c>
      <c r="N1448" s="142" t="e">
        <f t="shared" si="98"/>
        <v>#VALUE!</v>
      </c>
      <c r="O1448" s="142" t="e">
        <f t="shared" si="99"/>
        <v>#N/A</v>
      </c>
      <c r="P1448" s="24" t="str">
        <f>IFERROR(VLOOKUP(O1448,HOSPITAIS_COM_DIVIDAS!A:E,5,FALSE),"")</f>
        <v/>
      </c>
    </row>
    <row r="1449" spans="1:16" x14ac:dyDescent="0.25">
      <c r="A1449" s="52" t="e">
        <f>Tabela410[[#This Row],[Status da Proposta]]</f>
        <v>#VALUE!</v>
      </c>
      <c r="B1449" s="143">
        <f>MODALIDADE_1!A1449</f>
        <v>0</v>
      </c>
      <c r="C1449" s="142" t="e">
        <f>VLOOKUP(B1449,MODALIDADE_1!A:B,2,FALSE)</f>
        <v>#N/A</v>
      </c>
      <c r="D1449" s="142"/>
      <c r="E1449" s="94" t="e">
        <f>VLOOKUP(B1449,MODALIDADE_1!A:E,5,FALSE)</f>
        <v>#N/A</v>
      </c>
      <c r="F1449" s="95" t="e">
        <f>VLOOKUP(B1449,MODALIDADE_1!A:C,3,FALSE)</f>
        <v>#N/A</v>
      </c>
      <c r="G1449" s="142" t="e">
        <f>VLOOKUP(B1449,MODALIDADE_1!A:G,4,FALSE)</f>
        <v>#N/A</v>
      </c>
      <c r="H1449" s="142" t="e">
        <f>VLOOKUP(B1449,MODALIDADE_1!A:G,6,FALSE)</f>
        <v>#N/A</v>
      </c>
      <c r="I1449" s="142" t="e">
        <f>VLOOKUP(B1449,MODALIDADE_1!A:G,7,FALSE)</f>
        <v>#N/A</v>
      </c>
      <c r="J1449" s="106" t="e">
        <f>VLOOKUP(Tabela410[[#This Row],[Proposta de Referência]],SIMP_M1!A:K,9,FALSE)</f>
        <v>#VALUE!</v>
      </c>
      <c r="K1449" s="106" t="e">
        <f>VLOOKUP(Tabela410[[#This Row],[Proposta de Referência]],SIMP_M1!A:K,8,FALSE)</f>
        <v>#VALUE!</v>
      </c>
      <c r="L1449" s="107" t="e">
        <f t="shared" si="96"/>
        <v>#VALUE!</v>
      </c>
      <c r="M1449" s="107" t="e">
        <f t="shared" si="97"/>
        <v>#VALUE!</v>
      </c>
      <c r="N1449" s="142" t="e">
        <f t="shared" si="98"/>
        <v>#VALUE!</v>
      </c>
      <c r="O1449" s="142" t="e">
        <f t="shared" si="99"/>
        <v>#N/A</v>
      </c>
      <c r="P1449" s="24" t="str">
        <f>IFERROR(VLOOKUP(O1449,HOSPITAIS_COM_DIVIDAS!A:E,5,FALSE),"")</f>
        <v/>
      </c>
    </row>
    <row r="1450" spans="1:16" x14ac:dyDescent="0.25">
      <c r="A1450" s="52" t="e">
        <f>Tabela410[[#This Row],[Status da Proposta]]</f>
        <v>#VALUE!</v>
      </c>
      <c r="B1450" s="143">
        <f>MODALIDADE_1!A1450</f>
        <v>0</v>
      </c>
      <c r="C1450" s="142" t="e">
        <f>VLOOKUP(B1450,MODALIDADE_1!A:B,2,FALSE)</f>
        <v>#N/A</v>
      </c>
      <c r="D1450" s="142"/>
      <c r="E1450" s="94" t="e">
        <f>VLOOKUP(B1450,MODALIDADE_1!A:E,5,FALSE)</f>
        <v>#N/A</v>
      </c>
      <c r="F1450" s="95" t="e">
        <f>VLOOKUP(B1450,MODALIDADE_1!A:C,3,FALSE)</f>
        <v>#N/A</v>
      </c>
      <c r="G1450" s="142" t="e">
        <f>VLOOKUP(B1450,MODALIDADE_1!A:G,4,FALSE)</f>
        <v>#N/A</v>
      </c>
      <c r="H1450" s="142" t="e">
        <f>VLOOKUP(B1450,MODALIDADE_1!A:G,6,FALSE)</f>
        <v>#N/A</v>
      </c>
      <c r="I1450" s="142" t="e">
        <f>VLOOKUP(B1450,MODALIDADE_1!A:G,7,FALSE)</f>
        <v>#N/A</v>
      </c>
      <c r="J1450" s="106" t="e">
        <f>VLOOKUP(Tabela410[[#This Row],[Proposta de Referência]],SIMP_M1!A:K,9,FALSE)</f>
        <v>#VALUE!</v>
      </c>
      <c r="K1450" s="106" t="e">
        <f>VLOOKUP(Tabela410[[#This Row],[Proposta de Referência]],SIMP_M1!A:K,8,FALSE)</f>
        <v>#VALUE!</v>
      </c>
      <c r="L1450" s="107" t="e">
        <f t="shared" si="96"/>
        <v>#VALUE!</v>
      </c>
      <c r="M1450" s="107" t="e">
        <f t="shared" si="97"/>
        <v>#VALUE!</v>
      </c>
      <c r="N1450" s="142" t="e">
        <f t="shared" si="98"/>
        <v>#VALUE!</v>
      </c>
      <c r="O1450" s="142" t="e">
        <f t="shared" si="99"/>
        <v>#N/A</v>
      </c>
      <c r="P1450" s="24" t="str">
        <f>IFERROR(VLOOKUP(O1450,HOSPITAIS_COM_DIVIDAS!A:E,5,FALSE),"")</f>
        <v/>
      </c>
    </row>
    <row r="1451" spans="1:16" x14ac:dyDescent="0.25">
      <c r="A1451" s="52" t="e">
        <f>Tabela410[[#This Row],[Status da Proposta]]</f>
        <v>#VALUE!</v>
      </c>
      <c r="B1451" s="143">
        <f>MODALIDADE_1!A1451</f>
        <v>0</v>
      </c>
      <c r="C1451" s="142" t="e">
        <f>VLOOKUP(B1451,MODALIDADE_1!A:B,2,FALSE)</f>
        <v>#N/A</v>
      </c>
      <c r="D1451" s="142"/>
      <c r="E1451" s="94" t="e">
        <f>VLOOKUP(B1451,MODALIDADE_1!A:E,5,FALSE)</f>
        <v>#N/A</v>
      </c>
      <c r="F1451" s="95" t="e">
        <f>VLOOKUP(B1451,MODALIDADE_1!A:C,3,FALSE)</f>
        <v>#N/A</v>
      </c>
      <c r="G1451" s="142" t="e">
        <f>VLOOKUP(B1451,MODALIDADE_1!A:G,4,FALSE)</f>
        <v>#N/A</v>
      </c>
      <c r="H1451" s="142" t="e">
        <f>VLOOKUP(B1451,MODALIDADE_1!A:G,6,FALSE)</f>
        <v>#N/A</v>
      </c>
      <c r="I1451" s="142" t="e">
        <f>VLOOKUP(B1451,MODALIDADE_1!A:G,7,FALSE)</f>
        <v>#N/A</v>
      </c>
      <c r="J1451" s="106" t="e">
        <f>VLOOKUP(Tabela410[[#This Row],[Proposta de Referência]],SIMP_M1!A:K,9,FALSE)</f>
        <v>#VALUE!</v>
      </c>
      <c r="K1451" s="106" t="e">
        <f>VLOOKUP(Tabela410[[#This Row],[Proposta de Referência]],SIMP_M1!A:K,8,FALSE)</f>
        <v>#VALUE!</v>
      </c>
      <c r="L1451" s="107" t="e">
        <f t="shared" si="96"/>
        <v>#VALUE!</v>
      </c>
      <c r="M1451" s="107" t="e">
        <f t="shared" si="97"/>
        <v>#VALUE!</v>
      </c>
      <c r="N1451" s="142" t="e">
        <f t="shared" si="98"/>
        <v>#VALUE!</v>
      </c>
      <c r="O1451" s="142" t="e">
        <f t="shared" si="99"/>
        <v>#N/A</v>
      </c>
      <c r="P1451" s="24" t="str">
        <f>IFERROR(VLOOKUP(O1451,HOSPITAIS_COM_DIVIDAS!A:E,5,FALSE),"")</f>
        <v/>
      </c>
    </row>
    <row r="1452" spans="1:16" x14ac:dyDescent="0.25">
      <c r="A1452" s="52" t="e">
        <f>Tabela410[[#This Row],[Status da Proposta]]</f>
        <v>#VALUE!</v>
      </c>
      <c r="B1452" s="143">
        <f>MODALIDADE_1!A1452</f>
        <v>0</v>
      </c>
      <c r="C1452" s="142" t="e">
        <f>VLOOKUP(B1452,MODALIDADE_1!A:B,2,FALSE)</f>
        <v>#N/A</v>
      </c>
      <c r="D1452" s="142"/>
      <c r="E1452" s="94" t="e">
        <f>VLOOKUP(B1452,MODALIDADE_1!A:E,5,FALSE)</f>
        <v>#N/A</v>
      </c>
      <c r="F1452" s="95" t="e">
        <f>VLOOKUP(B1452,MODALIDADE_1!A:C,3,FALSE)</f>
        <v>#N/A</v>
      </c>
      <c r="G1452" s="142" t="e">
        <f>VLOOKUP(B1452,MODALIDADE_1!A:G,4,FALSE)</f>
        <v>#N/A</v>
      </c>
      <c r="H1452" s="142" t="e">
        <f>VLOOKUP(B1452,MODALIDADE_1!A:G,6,FALSE)</f>
        <v>#N/A</v>
      </c>
      <c r="I1452" s="142" t="e">
        <f>VLOOKUP(B1452,MODALIDADE_1!A:G,7,FALSE)</f>
        <v>#N/A</v>
      </c>
      <c r="J1452" s="106" t="e">
        <f>VLOOKUP(Tabela410[[#This Row],[Proposta de Referência]],SIMP_M1!A:K,9,FALSE)</f>
        <v>#VALUE!</v>
      </c>
      <c r="K1452" s="106" t="e">
        <f>VLOOKUP(Tabela410[[#This Row],[Proposta de Referência]],SIMP_M1!A:K,8,FALSE)</f>
        <v>#VALUE!</v>
      </c>
      <c r="L1452" s="107" t="e">
        <f t="shared" si="96"/>
        <v>#VALUE!</v>
      </c>
      <c r="M1452" s="107" t="e">
        <f t="shared" si="97"/>
        <v>#VALUE!</v>
      </c>
      <c r="N1452" s="142" t="e">
        <f t="shared" si="98"/>
        <v>#VALUE!</v>
      </c>
      <c r="O1452" s="142" t="e">
        <f t="shared" si="99"/>
        <v>#N/A</v>
      </c>
      <c r="P1452" s="24" t="str">
        <f>IFERROR(VLOOKUP(O1452,HOSPITAIS_COM_DIVIDAS!A:E,5,FALSE),"")</f>
        <v/>
      </c>
    </row>
    <row r="1453" spans="1:16" x14ac:dyDescent="0.25">
      <c r="A1453" s="52" t="e">
        <f>Tabela410[[#This Row],[Status da Proposta]]</f>
        <v>#VALUE!</v>
      </c>
      <c r="B1453" s="143">
        <f>MODALIDADE_1!A1453</f>
        <v>0</v>
      </c>
      <c r="C1453" s="142" t="e">
        <f>VLOOKUP(B1453,MODALIDADE_1!A:B,2,FALSE)</f>
        <v>#N/A</v>
      </c>
      <c r="D1453" s="142"/>
      <c r="E1453" s="94" t="e">
        <f>VLOOKUP(B1453,MODALIDADE_1!A:E,5,FALSE)</f>
        <v>#N/A</v>
      </c>
      <c r="F1453" s="95" t="e">
        <f>VLOOKUP(B1453,MODALIDADE_1!A:C,3,FALSE)</f>
        <v>#N/A</v>
      </c>
      <c r="G1453" s="142" t="e">
        <f>VLOOKUP(B1453,MODALIDADE_1!A:G,4,FALSE)</f>
        <v>#N/A</v>
      </c>
      <c r="H1453" s="142" t="e">
        <f>VLOOKUP(B1453,MODALIDADE_1!A:G,6,FALSE)</f>
        <v>#N/A</v>
      </c>
      <c r="I1453" s="142" t="e">
        <f>VLOOKUP(B1453,MODALIDADE_1!A:G,7,FALSE)</f>
        <v>#N/A</v>
      </c>
      <c r="J1453" s="106" t="e">
        <f>VLOOKUP(Tabela410[[#This Row],[Proposta de Referência]],SIMP_M1!A:K,9,FALSE)</f>
        <v>#VALUE!</v>
      </c>
      <c r="K1453" s="106" t="e">
        <f>VLOOKUP(Tabela410[[#This Row],[Proposta de Referência]],SIMP_M1!A:K,8,FALSE)</f>
        <v>#VALUE!</v>
      </c>
      <c r="L1453" s="107" t="e">
        <f t="shared" si="96"/>
        <v>#VALUE!</v>
      </c>
      <c r="M1453" s="107" t="e">
        <f t="shared" si="97"/>
        <v>#VALUE!</v>
      </c>
      <c r="N1453" s="142" t="e">
        <f t="shared" si="98"/>
        <v>#VALUE!</v>
      </c>
      <c r="O1453" s="142" t="e">
        <f t="shared" si="99"/>
        <v>#N/A</v>
      </c>
      <c r="P1453" s="24" t="str">
        <f>IFERROR(VLOOKUP(O1453,HOSPITAIS_COM_DIVIDAS!A:E,5,FALSE),"")</f>
        <v/>
      </c>
    </row>
    <row r="1454" spans="1:16" x14ac:dyDescent="0.25">
      <c r="A1454" s="52" t="e">
        <f>Tabela410[[#This Row],[Status da Proposta]]</f>
        <v>#VALUE!</v>
      </c>
      <c r="B1454" s="143">
        <f>MODALIDADE_1!A1454</f>
        <v>0</v>
      </c>
      <c r="C1454" s="142" t="e">
        <f>VLOOKUP(B1454,MODALIDADE_1!A:B,2,FALSE)</f>
        <v>#N/A</v>
      </c>
      <c r="D1454" s="142"/>
      <c r="E1454" s="94" t="e">
        <f>VLOOKUP(B1454,MODALIDADE_1!A:E,5,FALSE)</f>
        <v>#N/A</v>
      </c>
      <c r="F1454" s="95" t="e">
        <f>VLOOKUP(B1454,MODALIDADE_1!A:C,3,FALSE)</f>
        <v>#N/A</v>
      </c>
      <c r="G1454" s="142" t="e">
        <f>VLOOKUP(B1454,MODALIDADE_1!A:G,4,FALSE)</f>
        <v>#N/A</v>
      </c>
      <c r="H1454" s="142" t="e">
        <f>VLOOKUP(B1454,MODALIDADE_1!A:G,6,FALSE)</f>
        <v>#N/A</v>
      </c>
      <c r="I1454" s="142" t="e">
        <f>VLOOKUP(B1454,MODALIDADE_1!A:G,7,FALSE)</f>
        <v>#N/A</v>
      </c>
      <c r="J1454" s="106" t="e">
        <f>VLOOKUP(Tabela410[[#This Row],[Proposta de Referência]],SIMP_M1!A:K,9,FALSE)</f>
        <v>#VALUE!</v>
      </c>
      <c r="K1454" s="106" t="e">
        <f>VLOOKUP(Tabela410[[#This Row],[Proposta de Referência]],SIMP_M1!A:K,8,FALSE)</f>
        <v>#VALUE!</v>
      </c>
      <c r="L1454" s="107" t="e">
        <f t="shared" si="96"/>
        <v>#VALUE!</v>
      </c>
      <c r="M1454" s="107" t="e">
        <f t="shared" si="97"/>
        <v>#VALUE!</v>
      </c>
      <c r="N1454" s="142" t="e">
        <f t="shared" si="98"/>
        <v>#VALUE!</v>
      </c>
      <c r="O1454" s="142" t="e">
        <f t="shared" si="99"/>
        <v>#N/A</v>
      </c>
      <c r="P1454" s="24" t="str">
        <f>IFERROR(VLOOKUP(O1454,HOSPITAIS_COM_DIVIDAS!A:E,5,FALSE),"")</f>
        <v/>
      </c>
    </row>
    <row r="1455" spans="1:16" x14ac:dyDescent="0.25">
      <c r="A1455" s="52" t="e">
        <f>Tabela410[[#This Row],[Status da Proposta]]</f>
        <v>#VALUE!</v>
      </c>
      <c r="B1455" s="143">
        <f>MODALIDADE_1!A1455</f>
        <v>0</v>
      </c>
      <c r="C1455" s="142" t="e">
        <f>VLOOKUP(B1455,MODALIDADE_1!A:B,2,FALSE)</f>
        <v>#N/A</v>
      </c>
      <c r="D1455" s="142"/>
      <c r="E1455" s="94" t="e">
        <f>VLOOKUP(B1455,MODALIDADE_1!A:E,5,FALSE)</f>
        <v>#N/A</v>
      </c>
      <c r="F1455" s="95" t="e">
        <f>VLOOKUP(B1455,MODALIDADE_1!A:C,3,FALSE)</f>
        <v>#N/A</v>
      </c>
      <c r="G1455" s="142" t="e">
        <f>VLOOKUP(B1455,MODALIDADE_1!A:G,4,FALSE)</f>
        <v>#N/A</v>
      </c>
      <c r="H1455" s="142" t="e">
        <f>VLOOKUP(B1455,MODALIDADE_1!A:G,6,FALSE)</f>
        <v>#N/A</v>
      </c>
      <c r="I1455" s="142" t="e">
        <f>VLOOKUP(B1455,MODALIDADE_1!A:G,7,FALSE)</f>
        <v>#N/A</v>
      </c>
      <c r="J1455" s="106" t="e">
        <f>VLOOKUP(Tabela410[[#This Row],[Proposta de Referência]],SIMP_M1!A:K,9,FALSE)</f>
        <v>#VALUE!</v>
      </c>
      <c r="K1455" s="106" t="e">
        <f>VLOOKUP(Tabela410[[#This Row],[Proposta de Referência]],SIMP_M1!A:K,8,FALSE)</f>
        <v>#VALUE!</v>
      </c>
      <c r="L1455" s="107" t="e">
        <f t="shared" si="96"/>
        <v>#VALUE!</v>
      </c>
      <c r="M1455" s="107" t="e">
        <f t="shared" si="97"/>
        <v>#VALUE!</v>
      </c>
      <c r="N1455" s="142" t="e">
        <f t="shared" si="98"/>
        <v>#VALUE!</v>
      </c>
      <c r="O1455" s="142" t="e">
        <f t="shared" si="99"/>
        <v>#N/A</v>
      </c>
      <c r="P1455" s="24" t="str">
        <f>IFERROR(VLOOKUP(O1455,HOSPITAIS_COM_DIVIDAS!A:E,5,FALSE),"")</f>
        <v/>
      </c>
    </row>
    <row r="1456" spans="1:16" x14ac:dyDescent="0.25">
      <c r="A1456" s="52" t="e">
        <f>Tabela410[[#This Row],[Status da Proposta]]</f>
        <v>#VALUE!</v>
      </c>
      <c r="B1456" s="143">
        <f>MODALIDADE_1!A1456</f>
        <v>0</v>
      </c>
      <c r="C1456" s="142" t="e">
        <f>VLOOKUP(B1456,MODALIDADE_1!A:B,2,FALSE)</f>
        <v>#N/A</v>
      </c>
      <c r="D1456" s="142"/>
      <c r="E1456" s="94" t="e">
        <f>VLOOKUP(B1456,MODALIDADE_1!A:E,5,FALSE)</f>
        <v>#N/A</v>
      </c>
      <c r="F1456" s="95" t="e">
        <f>VLOOKUP(B1456,MODALIDADE_1!A:C,3,FALSE)</f>
        <v>#N/A</v>
      </c>
      <c r="G1456" s="142" t="e">
        <f>VLOOKUP(B1456,MODALIDADE_1!A:G,4,FALSE)</f>
        <v>#N/A</v>
      </c>
      <c r="H1456" s="142" t="e">
        <f>VLOOKUP(B1456,MODALIDADE_1!A:G,6,FALSE)</f>
        <v>#N/A</v>
      </c>
      <c r="I1456" s="142" t="e">
        <f>VLOOKUP(B1456,MODALIDADE_1!A:G,7,FALSE)</f>
        <v>#N/A</v>
      </c>
      <c r="J1456" s="106" t="e">
        <f>VLOOKUP(Tabela410[[#This Row],[Proposta de Referência]],SIMP_M1!A:K,9,FALSE)</f>
        <v>#VALUE!</v>
      </c>
      <c r="K1456" s="106" t="e">
        <f>VLOOKUP(Tabela410[[#This Row],[Proposta de Referência]],SIMP_M1!A:K,8,FALSE)</f>
        <v>#VALUE!</v>
      </c>
      <c r="L1456" s="107" t="e">
        <f t="shared" si="96"/>
        <v>#VALUE!</v>
      </c>
      <c r="M1456" s="107" t="e">
        <f t="shared" si="97"/>
        <v>#VALUE!</v>
      </c>
      <c r="N1456" s="142" t="e">
        <f t="shared" si="98"/>
        <v>#VALUE!</v>
      </c>
      <c r="O1456" s="142" t="e">
        <f t="shared" si="99"/>
        <v>#N/A</v>
      </c>
      <c r="P1456" s="24" t="str">
        <f>IFERROR(VLOOKUP(O1456,HOSPITAIS_COM_DIVIDAS!A:E,5,FALSE),"")</f>
        <v/>
      </c>
    </row>
    <row r="1457" spans="1:16" x14ac:dyDescent="0.25">
      <c r="A1457" s="52" t="e">
        <f>Tabela410[[#This Row],[Status da Proposta]]</f>
        <v>#VALUE!</v>
      </c>
      <c r="B1457" s="143">
        <f>MODALIDADE_1!A1457</f>
        <v>0</v>
      </c>
      <c r="C1457" s="142" t="e">
        <f>VLOOKUP(B1457,MODALIDADE_1!A:B,2,FALSE)</f>
        <v>#N/A</v>
      </c>
      <c r="D1457" s="142"/>
      <c r="E1457" s="94" t="e">
        <f>VLOOKUP(B1457,MODALIDADE_1!A:E,5,FALSE)</f>
        <v>#N/A</v>
      </c>
      <c r="F1457" s="95" t="e">
        <f>VLOOKUP(B1457,MODALIDADE_1!A:C,3,FALSE)</f>
        <v>#N/A</v>
      </c>
      <c r="G1457" s="142" t="e">
        <f>VLOOKUP(B1457,MODALIDADE_1!A:G,4,FALSE)</f>
        <v>#N/A</v>
      </c>
      <c r="H1457" s="142" t="e">
        <f>VLOOKUP(B1457,MODALIDADE_1!A:G,6,FALSE)</f>
        <v>#N/A</v>
      </c>
      <c r="I1457" s="142" t="e">
        <f>VLOOKUP(B1457,MODALIDADE_1!A:G,7,FALSE)</f>
        <v>#N/A</v>
      </c>
      <c r="J1457" s="106" t="e">
        <f>VLOOKUP(Tabela410[[#This Row],[Proposta de Referência]],SIMP_M1!A:K,9,FALSE)</f>
        <v>#VALUE!</v>
      </c>
      <c r="K1457" s="106" t="e">
        <f>VLOOKUP(Tabela410[[#This Row],[Proposta de Referência]],SIMP_M1!A:K,8,FALSE)</f>
        <v>#VALUE!</v>
      </c>
      <c r="L1457" s="107" t="e">
        <f t="shared" si="96"/>
        <v>#VALUE!</v>
      </c>
      <c r="M1457" s="107" t="e">
        <f t="shared" si="97"/>
        <v>#VALUE!</v>
      </c>
      <c r="N1457" s="142" t="e">
        <f t="shared" si="98"/>
        <v>#VALUE!</v>
      </c>
      <c r="O1457" s="142" t="e">
        <f t="shared" si="99"/>
        <v>#N/A</v>
      </c>
      <c r="P1457" s="24" t="str">
        <f>IFERROR(VLOOKUP(O1457,HOSPITAIS_COM_DIVIDAS!A:E,5,FALSE),"")</f>
        <v/>
      </c>
    </row>
    <row r="1458" spans="1:16" x14ac:dyDescent="0.25">
      <c r="A1458" s="52" t="e">
        <f>Tabela410[[#This Row],[Status da Proposta]]</f>
        <v>#VALUE!</v>
      </c>
      <c r="B1458" s="143">
        <f>MODALIDADE_1!A1458</f>
        <v>0</v>
      </c>
      <c r="C1458" s="142" t="e">
        <f>VLOOKUP(B1458,MODALIDADE_1!A:B,2,FALSE)</f>
        <v>#N/A</v>
      </c>
      <c r="D1458" s="142"/>
      <c r="E1458" s="94" t="e">
        <f>VLOOKUP(B1458,MODALIDADE_1!A:E,5,FALSE)</f>
        <v>#N/A</v>
      </c>
      <c r="F1458" s="95" t="e">
        <f>VLOOKUP(B1458,MODALIDADE_1!A:C,3,FALSE)</f>
        <v>#N/A</v>
      </c>
      <c r="G1458" s="142" t="e">
        <f>VLOOKUP(B1458,MODALIDADE_1!A:G,4,FALSE)</f>
        <v>#N/A</v>
      </c>
      <c r="H1458" s="142" t="e">
        <f>VLOOKUP(B1458,MODALIDADE_1!A:G,6,FALSE)</f>
        <v>#N/A</v>
      </c>
      <c r="I1458" s="142" t="e">
        <f>VLOOKUP(B1458,MODALIDADE_1!A:G,7,FALSE)</f>
        <v>#N/A</v>
      </c>
      <c r="J1458" s="106" t="e">
        <f>VLOOKUP(Tabela410[[#This Row],[Proposta de Referência]],SIMP_M1!A:K,9,FALSE)</f>
        <v>#VALUE!</v>
      </c>
      <c r="K1458" s="106" t="e">
        <f>VLOOKUP(Tabela410[[#This Row],[Proposta de Referência]],SIMP_M1!A:K,8,FALSE)</f>
        <v>#VALUE!</v>
      </c>
      <c r="L1458" s="107" t="e">
        <f t="shared" si="96"/>
        <v>#VALUE!</v>
      </c>
      <c r="M1458" s="107" t="e">
        <f t="shared" si="97"/>
        <v>#VALUE!</v>
      </c>
      <c r="N1458" s="142" t="e">
        <f t="shared" si="98"/>
        <v>#VALUE!</v>
      </c>
      <c r="O1458" s="142" t="e">
        <f t="shared" si="99"/>
        <v>#N/A</v>
      </c>
      <c r="P1458" s="24" t="str">
        <f>IFERROR(VLOOKUP(O1458,HOSPITAIS_COM_DIVIDAS!A:E,5,FALSE),"")</f>
        <v/>
      </c>
    </row>
    <row r="1459" spans="1:16" x14ac:dyDescent="0.25">
      <c r="A1459" s="52" t="e">
        <f>Tabela410[[#This Row],[Status da Proposta]]</f>
        <v>#VALUE!</v>
      </c>
      <c r="B1459" s="143">
        <f>MODALIDADE_1!A1459</f>
        <v>0</v>
      </c>
      <c r="C1459" s="142" t="e">
        <f>VLOOKUP(B1459,MODALIDADE_1!A:B,2,FALSE)</f>
        <v>#N/A</v>
      </c>
      <c r="D1459" s="142"/>
      <c r="E1459" s="94" t="e">
        <f>VLOOKUP(B1459,MODALIDADE_1!A:E,5,FALSE)</f>
        <v>#N/A</v>
      </c>
      <c r="F1459" s="95" t="e">
        <f>VLOOKUP(B1459,MODALIDADE_1!A:C,3,FALSE)</f>
        <v>#N/A</v>
      </c>
      <c r="G1459" s="142" t="e">
        <f>VLOOKUP(B1459,MODALIDADE_1!A:G,4,FALSE)</f>
        <v>#N/A</v>
      </c>
      <c r="H1459" s="142" t="e">
        <f>VLOOKUP(B1459,MODALIDADE_1!A:G,6,FALSE)</f>
        <v>#N/A</v>
      </c>
      <c r="I1459" s="142" t="e">
        <f>VLOOKUP(B1459,MODALIDADE_1!A:G,7,FALSE)</f>
        <v>#N/A</v>
      </c>
      <c r="J1459" s="106" t="e">
        <f>VLOOKUP(Tabela410[[#This Row],[Proposta de Referência]],SIMP_M1!A:K,9,FALSE)</f>
        <v>#VALUE!</v>
      </c>
      <c r="K1459" s="106" t="e">
        <f>VLOOKUP(Tabela410[[#This Row],[Proposta de Referência]],SIMP_M1!A:K,8,FALSE)</f>
        <v>#VALUE!</v>
      </c>
      <c r="L1459" s="107" t="e">
        <f t="shared" si="96"/>
        <v>#VALUE!</v>
      </c>
      <c r="M1459" s="107" t="e">
        <f t="shared" si="97"/>
        <v>#VALUE!</v>
      </c>
      <c r="N1459" s="142" t="e">
        <f t="shared" si="98"/>
        <v>#VALUE!</v>
      </c>
      <c r="O1459" s="142" t="e">
        <f t="shared" si="99"/>
        <v>#N/A</v>
      </c>
      <c r="P1459" s="24" t="str">
        <f>IFERROR(VLOOKUP(O1459,HOSPITAIS_COM_DIVIDAS!A:E,5,FALSE),"")</f>
        <v/>
      </c>
    </row>
    <row r="1460" spans="1:16" x14ac:dyDescent="0.25">
      <c r="A1460" s="52" t="e">
        <f>Tabela410[[#This Row],[Status da Proposta]]</f>
        <v>#VALUE!</v>
      </c>
      <c r="B1460" s="143">
        <f>MODALIDADE_1!A1460</f>
        <v>0</v>
      </c>
      <c r="C1460" s="142" t="e">
        <f>VLOOKUP(B1460,MODALIDADE_1!A:B,2,FALSE)</f>
        <v>#N/A</v>
      </c>
      <c r="D1460" s="142"/>
      <c r="E1460" s="94" t="e">
        <f>VLOOKUP(B1460,MODALIDADE_1!A:E,5,FALSE)</f>
        <v>#N/A</v>
      </c>
      <c r="F1460" s="95" t="e">
        <f>VLOOKUP(B1460,MODALIDADE_1!A:C,3,FALSE)</f>
        <v>#N/A</v>
      </c>
      <c r="G1460" s="142" t="e">
        <f>VLOOKUP(B1460,MODALIDADE_1!A:G,4,FALSE)</f>
        <v>#N/A</v>
      </c>
      <c r="H1460" s="142" t="e">
        <f>VLOOKUP(B1460,MODALIDADE_1!A:G,6,FALSE)</f>
        <v>#N/A</v>
      </c>
      <c r="I1460" s="142" t="e">
        <f>VLOOKUP(B1460,MODALIDADE_1!A:G,7,FALSE)</f>
        <v>#N/A</v>
      </c>
      <c r="J1460" s="106" t="e">
        <f>VLOOKUP(Tabela410[[#This Row],[Proposta de Referência]],SIMP_M1!A:K,9,FALSE)</f>
        <v>#VALUE!</v>
      </c>
      <c r="K1460" s="106" t="e">
        <f>VLOOKUP(Tabela410[[#This Row],[Proposta de Referência]],SIMP_M1!A:K,8,FALSE)</f>
        <v>#VALUE!</v>
      </c>
      <c r="L1460" s="107" t="e">
        <f t="shared" si="96"/>
        <v>#VALUE!</v>
      </c>
      <c r="M1460" s="107" t="e">
        <f t="shared" si="97"/>
        <v>#VALUE!</v>
      </c>
      <c r="N1460" s="142" t="e">
        <f t="shared" si="98"/>
        <v>#VALUE!</v>
      </c>
      <c r="O1460" s="142" t="e">
        <f t="shared" si="99"/>
        <v>#N/A</v>
      </c>
      <c r="P1460" s="24" t="str">
        <f>IFERROR(VLOOKUP(O1460,HOSPITAIS_COM_DIVIDAS!A:E,5,FALSE),"")</f>
        <v/>
      </c>
    </row>
    <row r="1461" spans="1:16" x14ac:dyDescent="0.25">
      <c r="A1461" s="52" t="e">
        <f>Tabela410[[#This Row],[Status da Proposta]]</f>
        <v>#VALUE!</v>
      </c>
      <c r="B1461" s="143">
        <f>MODALIDADE_1!A1461</f>
        <v>0</v>
      </c>
      <c r="C1461" s="142" t="e">
        <f>VLOOKUP(B1461,MODALIDADE_1!A:B,2,FALSE)</f>
        <v>#N/A</v>
      </c>
      <c r="D1461" s="142"/>
      <c r="E1461" s="94" t="e">
        <f>VLOOKUP(B1461,MODALIDADE_1!A:E,5,FALSE)</f>
        <v>#N/A</v>
      </c>
      <c r="F1461" s="95" t="e">
        <f>VLOOKUP(B1461,MODALIDADE_1!A:C,3,FALSE)</f>
        <v>#N/A</v>
      </c>
      <c r="G1461" s="142" t="e">
        <f>VLOOKUP(B1461,MODALIDADE_1!A:G,4,FALSE)</f>
        <v>#N/A</v>
      </c>
      <c r="H1461" s="142" t="e">
        <f>VLOOKUP(B1461,MODALIDADE_1!A:G,6,FALSE)</f>
        <v>#N/A</v>
      </c>
      <c r="I1461" s="142" t="e">
        <f>VLOOKUP(B1461,MODALIDADE_1!A:G,7,FALSE)</f>
        <v>#N/A</v>
      </c>
      <c r="J1461" s="106" t="e">
        <f>VLOOKUP(Tabela410[[#This Row],[Proposta de Referência]],SIMP_M1!A:K,9,FALSE)</f>
        <v>#VALUE!</v>
      </c>
      <c r="K1461" s="106" t="e">
        <f>VLOOKUP(Tabela410[[#This Row],[Proposta de Referência]],SIMP_M1!A:K,8,FALSE)</f>
        <v>#VALUE!</v>
      </c>
      <c r="L1461" s="107" t="e">
        <f t="shared" si="96"/>
        <v>#VALUE!</v>
      </c>
      <c r="M1461" s="107" t="e">
        <f t="shared" si="97"/>
        <v>#VALUE!</v>
      </c>
      <c r="N1461" s="142" t="e">
        <f t="shared" si="98"/>
        <v>#VALUE!</v>
      </c>
      <c r="O1461" s="142" t="e">
        <f t="shared" si="99"/>
        <v>#N/A</v>
      </c>
      <c r="P1461" s="24" t="str">
        <f>IFERROR(VLOOKUP(O1461,HOSPITAIS_COM_DIVIDAS!A:E,5,FALSE),"")</f>
        <v/>
      </c>
    </row>
    <row r="1462" spans="1:16" x14ac:dyDescent="0.25">
      <c r="A1462" s="52" t="e">
        <f>Tabela410[[#This Row],[Status da Proposta]]</f>
        <v>#VALUE!</v>
      </c>
      <c r="B1462" s="143">
        <f>MODALIDADE_1!A1462</f>
        <v>0</v>
      </c>
      <c r="C1462" s="142" t="e">
        <f>VLOOKUP(B1462,MODALIDADE_1!A:B,2,FALSE)</f>
        <v>#N/A</v>
      </c>
      <c r="D1462" s="142"/>
      <c r="E1462" s="94" t="e">
        <f>VLOOKUP(B1462,MODALIDADE_1!A:E,5,FALSE)</f>
        <v>#N/A</v>
      </c>
      <c r="F1462" s="95" t="e">
        <f>VLOOKUP(B1462,MODALIDADE_1!A:C,3,FALSE)</f>
        <v>#N/A</v>
      </c>
      <c r="G1462" s="142" t="e">
        <f>VLOOKUP(B1462,MODALIDADE_1!A:G,4,FALSE)</f>
        <v>#N/A</v>
      </c>
      <c r="H1462" s="142" t="e">
        <f>VLOOKUP(B1462,MODALIDADE_1!A:G,6,FALSE)</f>
        <v>#N/A</v>
      </c>
      <c r="I1462" s="142" t="e">
        <f>VLOOKUP(B1462,MODALIDADE_1!A:G,7,FALSE)</f>
        <v>#N/A</v>
      </c>
      <c r="J1462" s="106" t="e">
        <f>VLOOKUP(Tabela410[[#This Row],[Proposta de Referência]],SIMP_M1!A:K,9,FALSE)</f>
        <v>#VALUE!</v>
      </c>
      <c r="K1462" s="106" t="e">
        <f>VLOOKUP(Tabela410[[#This Row],[Proposta de Referência]],SIMP_M1!A:K,8,FALSE)</f>
        <v>#VALUE!</v>
      </c>
      <c r="L1462" s="107" t="e">
        <f t="shared" si="96"/>
        <v>#VALUE!</v>
      </c>
      <c r="M1462" s="107" t="e">
        <f t="shared" si="97"/>
        <v>#VALUE!</v>
      </c>
      <c r="N1462" s="142" t="e">
        <f t="shared" si="98"/>
        <v>#VALUE!</v>
      </c>
      <c r="O1462" s="142" t="e">
        <f t="shared" si="99"/>
        <v>#N/A</v>
      </c>
      <c r="P1462" s="24" t="str">
        <f>IFERROR(VLOOKUP(O1462,HOSPITAIS_COM_DIVIDAS!A:E,5,FALSE),"")</f>
        <v/>
      </c>
    </row>
    <row r="1463" spans="1:16" x14ac:dyDescent="0.25">
      <c r="A1463" s="52" t="e">
        <f>Tabela410[[#This Row],[Status da Proposta]]</f>
        <v>#VALUE!</v>
      </c>
      <c r="B1463" s="143">
        <f>MODALIDADE_1!A1463</f>
        <v>0</v>
      </c>
      <c r="C1463" s="142" t="e">
        <f>VLOOKUP(B1463,MODALIDADE_1!A:B,2,FALSE)</f>
        <v>#N/A</v>
      </c>
      <c r="D1463" s="142"/>
      <c r="E1463" s="94" t="e">
        <f>VLOOKUP(B1463,MODALIDADE_1!A:E,5,FALSE)</f>
        <v>#N/A</v>
      </c>
      <c r="F1463" s="95" t="e">
        <f>VLOOKUP(B1463,MODALIDADE_1!A:C,3,FALSE)</f>
        <v>#N/A</v>
      </c>
      <c r="G1463" s="142" t="e">
        <f>VLOOKUP(B1463,MODALIDADE_1!A:G,4,FALSE)</f>
        <v>#N/A</v>
      </c>
      <c r="H1463" s="142" t="e">
        <f>VLOOKUP(B1463,MODALIDADE_1!A:G,6,FALSE)</f>
        <v>#N/A</v>
      </c>
      <c r="I1463" s="142" t="e">
        <f>VLOOKUP(B1463,MODALIDADE_1!A:G,7,FALSE)</f>
        <v>#N/A</v>
      </c>
      <c r="J1463" s="106" t="e">
        <f>VLOOKUP(Tabela410[[#This Row],[Proposta de Referência]],SIMP_M1!A:K,9,FALSE)</f>
        <v>#VALUE!</v>
      </c>
      <c r="K1463" s="106" t="e">
        <f>VLOOKUP(Tabela410[[#This Row],[Proposta de Referência]],SIMP_M1!A:K,8,FALSE)</f>
        <v>#VALUE!</v>
      </c>
      <c r="L1463" s="107" t="e">
        <f t="shared" si="96"/>
        <v>#VALUE!</v>
      </c>
      <c r="M1463" s="107" t="e">
        <f t="shared" si="97"/>
        <v>#VALUE!</v>
      </c>
      <c r="N1463" s="142" t="e">
        <f t="shared" si="98"/>
        <v>#VALUE!</v>
      </c>
      <c r="O1463" s="142" t="e">
        <f t="shared" si="99"/>
        <v>#N/A</v>
      </c>
      <c r="P1463" s="24" t="str">
        <f>IFERROR(VLOOKUP(O1463,HOSPITAIS_COM_DIVIDAS!A:E,5,FALSE),"")</f>
        <v/>
      </c>
    </row>
    <row r="1464" spans="1:16" x14ac:dyDescent="0.25">
      <c r="A1464" s="52" t="e">
        <f>Tabela410[[#This Row],[Status da Proposta]]</f>
        <v>#VALUE!</v>
      </c>
      <c r="B1464" s="143">
        <f>MODALIDADE_1!A1464</f>
        <v>0</v>
      </c>
      <c r="C1464" s="142" t="e">
        <f>VLOOKUP(B1464,MODALIDADE_1!A:B,2,FALSE)</f>
        <v>#N/A</v>
      </c>
      <c r="D1464" s="142"/>
      <c r="E1464" s="94" t="e">
        <f>VLOOKUP(B1464,MODALIDADE_1!A:E,5,FALSE)</f>
        <v>#N/A</v>
      </c>
      <c r="F1464" s="95" t="e">
        <f>VLOOKUP(B1464,MODALIDADE_1!A:C,3,FALSE)</f>
        <v>#N/A</v>
      </c>
      <c r="G1464" s="142" t="e">
        <f>VLOOKUP(B1464,MODALIDADE_1!A:G,4,FALSE)</f>
        <v>#N/A</v>
      </c>
      <c r="H1464" s="142" t="e">
        <f>VLOOKUP(B1464,MODALIDADE_1!A:G,6,FALSE)</f>
        <v>#N/A</v>
      </c>
      <c r="I1464" s="142" t="e">
        <f>VLOOKUP(B1464,MODALIDADE_1!A:G,7,FALSE)</f>
        <v>#N/A</v>
      </c>
      <c r="J1464" s="106" t="e">
        <f>VLOOKUP(Tabela410[[#This Row],[Proposta de Referência]],SIMP_M1!A:K,9,FALSE)</f>
        <v>#VALUE!</v>
      </c>
      <c r="K1464" s="106" t="e">
        <f>VLOOKUP(Tabela410[[#This Row],[Proposta de Referência]],SIMP_M1!A:K,8,FALSE)</f>
        <v>#VALUE!</v>
      </c>
      <c r="L1464" s="107" t="e">
        <f t="shared" si="96"/>
        <v>#VALUE!</v>
      </c>
      <c r="M1464" s="107" t="e">
        <f t="shared" si="97"/>
        <v>#VALUE!</v>
      </c>
      <c r="N1464" s="142" t="e">
        <f t="shared" si="98"/>
        <v>#VALUE!</v>
      </c>
      <c r="O1464" s="142" t="e">
        <f t="shared" si="99"/>
        <v>#N/A</v>
      </c>
      <c r="P1464" s="24" t="str">
        <f>IFERROR(VLOOKUP(O1464,HOSPITAIS_COM_DIVIDAS!A:E,5,FALSE),"")</f>
        <v/>
      </c>
    </row>
    <row r="1465" spans="1:16" x14ac:dyDescent="0.25">
      <c r="A1465" s="52" t="e">
        <f>Tabela410[[#This Row],[Status da Proposta]]</f>
        <v>#VALUE!</v>
      </c>
      <c r="B1465" s="143">
        <f>MODALIDADE_1!A1465</f>
        <v>0</v>
      </c>
      <c r="C1465" s="142" t="e">
        <f>VLOOKUP(B1465,MODALIDADE_1!A:B,2,FALSE)</f>
        <v>#N/A</v>
      </c>
      <c r="D1465" s="142"/>
      <c r="E1465" s="94" t="e">
        <f>VLOOKUP(B1465,MODALIDADE_1!A:E,5,FALSE)</f>
        <v>#N/A</v>
      </c>
      <c r="F1465" s="95" t="e">
        <f>VLOOKUP(B1465,MODALIDADE_1!A:C,3,FALSE)</f>
        <v>#N/A</v>
      </c>
      <c r="G1465" s="142" t="e">
        <f>VLOOKUP(B1465,MODALIDADE_1!A:G,4,FALSE)</f>
        <v>#N/A</v>
      </c>
      <c r="H1465" s="142" t="e">
        <f>VLOOKUP(B1465,MODALIDADE_1!A:G,6,FALSE)</f>
        <v>#N/A</v>
      </c>
      <c r="I1465" s="142" t="e">
        <f>VLOOKUP(B1465,MODALIDADE_1!A:G,7,FALSE)</f>
        <v>#N/A</v>
      </c>
      <c r="J1465" s="106" t="e">
        <f>VLOOKUP(Tabela410[[#This Row],[Proposta de Referência]],SIMP_M1!A:K,9,FALSE)</f>
        <v>#VALUE!</v>
      </c>
      <c r="K1465" s="106" t="e">
        <f>VLOOKUP(Tabela410[[#This Row],[Proposta de Referência]],SIMP_M1!A:K,8,FALSE)</f>
        <v>#VALUE!</v>
      </c>
      <c r="L1465" s="107" t="e">
        <f t="shared" si="96"/>
        <v>#VALUE!</v>
      </c>
      <c r="M1465" s="107" t="e">
        <f t="shared" si="97"/>
        <v>#VALUE!</v>
      </c>
      <c r="N1465" s="142" t="e">
        <f t="shared" si="98"/>
        <v>#VALUE!</v>
      </c>
      <c r="O1465" s="142" t="e">
        <f t="shared" si="99"/>
        <v>#N/A</v>
      </c>
      <c r="P1465" s="24" t="str">
        <f>IFERROR(VLOOKUP(O1465,HOSPITAIS_COM_DIVIDAS!A:E,5,FALSE),"")</f>
        <v/>
      </c>
    </row>
    <row r="1466" spans="1:16" x14ac:dyDescent="0.25">
      <c r="A1466" s="52" t="e">
        <f>Tabela410[[#This Row],[Status da Proposta]]</f>
        <v>#VALUE!</v>
      </c>
      <c r="B1466" s="143">
        <f>MODALIDADE_1!A1466</f>
        <v>0</v>
      </c>
      <c r="C1466" s="142" t="e">
        <f>VLOOKUP(B1466,MODALIDADE_1!A:B,2,FALSE)</f>
        <v>#N/A</v>
      </c>
      <c r="D1466" s="142"/>
      <c r="E1466" s="94" t="e">
        <f>VLOOKUP(B1466,MODALIDADE_1!A:E,5,FALSE)</f>
        <v>#N/A</v>
      </c>
      <c r="F1466" s="95" t="e">
        <f>VLOOKUP(B1466,MODALIDADE_1!A:C,3,FALSE)</f>
        <v>#N/A</v>
      </c>
      <c r="G1466" s="142" t="e">
        <f>VLOOKUP(B1466,MODALIDADE_1!A:G,4,FALSE)</f>
        <v>#N/A</v>
      </c>
      <c r="H1466" s="142" t="e">
        <f>VLOOKUP(B1466,MODALIDADE_1!A:G,6,FALSE)</f>
        <v>#N/A</v>
      </c>
      <c r="I1466" s="142" t="e">
        <f>VLOOKUP(B1466,MODALIDADE_1!A:G,7,FALSE)</f>
        <v>#N/A</v>
      </c>
      <c r="J1466" s="106" t="e">
        <f>VLOOKUP(Tabela410[[#This Row],[Proposta de Referência]],SIMP_M1!A:K,9,FALSE)</f>
        <v>#VALUE!</v>
      </c>
      <c r="K1466" s="106" t="e">
        <f>VLOOKUP(Tabela410[[#This Row],[Proposta de Referência]],SIMP_M1!A:K,8,FALSE)</f>
        <v>#VALUE!</v>
      </c>
      <c r="L1466" s="107" t="e">
        <f t="shared" si="96"/>
        <v>#VALUE!</v>
      </c>
      <c r="M1466" s="107" t="e">
        <f t="shared" si="97"/>
        <v>#VALUE!</v>
      </c>
      <c r="N1466" s="142" t="e">
        <f t="shared" si="98"/>
        <v>#VALUE!</v>
      </c>
      <c r="O1466" s="142" t="e">
        <f t="shared" si="99"/>
        <v>#N/A</v>
      </c>
      <c r="P1466" s="24" t="str">
        <f>IFERROR(VLOOKUP(O1466,HOSPITAIS_COM_DIVIDAS!A:E,5,FALSE),"")</f>
        <v/>
      </c>
    </row>
    <row r="1467" spans="1:16" x14ac:dyDescent="0.25">
      <c r="A1467" s="52" t="e">
        <f>Tabela410[[#This Row],[Status da Proposta]]</f>
        <v>#VALUE!</v>
      </c>
      <c r="B1467" s="143">
        <f>MODALIDADE_1!A1467</f>
        <v>0</v>
      </c>
      <c r="C1467" s="142" t="e">
        <f>VLOOKUP(B1467,MODALIDADE_1!A:B,2,FALSE)</f>
        <v>#N/A</v>
      </c>
      <c r="D1467" s="142"/>
      <c r="E1467" s="94" t="e">
        <f>VLOOKUP(B1467,MODALIDADE_1!A:E,5,FALSE)</f>
        <v>#N/A</v>
      </c>
      <c r="F1467" s="95" t="e">
        <f>VLOOKUP(B1467,MODALIDADE_1!A:C,3,FALSE)</f>
        <v>#N/A</v>
      </c>
      <c r="G1467" s="142" t="e">
        <f>VLOOKUP(B1467,MODALIDADE_1!A:G,4,FALSE)</f>
        <v>#N/A</v>
      </c>
      <c r="H1467" s="142" t="e">
        <f>VLOOKUP(B1467,MODALIDADE_1!A:G,6,FALSE)</f>
        <v>#N/A</v>
      </c>
      <c r="I1467" s="142" t="e">
        <f>VLOOKUP(B1467,MODALIDADE_1!A:G,7,FALSE)</f>
        <v>#N/A</v>
      </c>
      <c r="J1467" s="106" t="e">
        <f>VLOOKUP(Tabela410[[#This Row],[Proposta de Referência]],SIMP_M1!A:K,9,FALSE)</f>
        <v>#VALUE!</v>
      </c>
      <c r="K1467" s="106" t="e">
        <f>VLOOKUP(Tabela410[[#This Row],[Proposta de Referência]],SIMP_M1!A:K,8,FALSE)</f>
        <v>#VALUE!</v>
      </c>
      <c r="L1467" s="107" t="e">
        <f t="shared" si="96"/>
        <v>#VALUE!</v>
      </c>
      <c r="M1467" s="107" t="e">
        <f t="shared" si="97"/>
        <v>#VALUE!</v>
      </c>
      <c r="N1467" s="142" t="e">
        <f t="shared" si="98"/>
        <v>#VALUE!</v>
      </c>
      <c r="O1467" s="142" t="e">
        <f t="shared" si="99"/>
        <v>#N/A</v>
      </c>
      <c r="P1467" s="24" t="str">
        <f>IFERROR(VLOOKUP(O1467,HOSPITAIS_COM_DIVIDAS!A:E,5,FALSE),"")</f>
        <v/>
      </c>
    </row>
    <row r="1468" spans="1:16" x14ac:dyDescent="0.25">
      <c r="A1468" s="52" t="e">
        <f>Tabela410[[#This Row],[Status da Proposta]]</f>
        <v>#VALUE!</v>
      </c>
      <c r="B1468" s="143">
        <f>MODALIDADE_1!A1468</f>
        <v>0</v>
      </c>
      <c r="C1468" s="142" t="e">
        <f>VLOOKUP(B1468,MODALIDADE_1!A:B,2,FALSE)</f>
        <v>#N/A</v>
      </c>
      <c r="D1468" s="142"/>
      <c r="E1468" s="94" t="e">
        <f>VLOOKUP(B1468,MODALIDADE_1!A:E,5,FALSE)</f>
        <v>#N/A</v>
      </c>
      <c r="F1468" s="95" t="e">
        <f>VLOOKUP(B1468,MODALIDADE_1!A:C,3,FALSE)</f>
        <v>#N/A</v>
      </c>
      <c r="G1468" s="142" t="e">
        <f>VLOOKUP(B1468,MODALIDADE_1!A:G,4,FALSE)</f>
        <v>#N/A</v>
      </c>
      <c r="H1468" s="142" t="e">
        <f>VLOOKUP(B1468,MODALIDADE_1!A:G,6,FALSE)</f>
        <v>#N/A</v>
      </c>
      <c r="I1468" s="142" t="e">
        <f>VLOOKUP(B1468,MODALIDADE_1!A:G,7,FALSE)</f>
        <v>#N/A</v>
      </c>
      <c r="J1468" s="106" t="e">
        <f>VLOOKUP(Tabela410[[#This Row],[Proposta de Referência]],SIMP_M1!A:K,9,FALSE)</f>
        <v>#VALUE!</v>
      </c>
      <c r="K1468" s="106" t="e">
        <f>VLOOKUP(Tabela410[[#This Row],[Proposta de Referência]],SIMP_M1!A:K,8,FALSE)</f>
        <v>#VALUE!</v>
      </c>
      <c r="L1468" s="107" t="e">
        <f t="shared" si="96"/>
        <v>#VALUE!</v>
      </c>
      <c r="M1468" s="107" t="e">
        <f t="shared" si="97"/>
        <v>#VALUE!</v>
      </c>
      <c r="N1468" s="142" t="e">
        <f t="shared" si="98"/>
        <v>#VALUE!</v>
      </c>
      <c r="O1468" s="142" t="e">
        <f t="shared" si="99"/>
        <v>#N/A</v>
      </c>
      <c r="P1468" s="24" t="str">
        <f>IFERROR(VLOOKUP(O1468,HOSPITAIS_COM_DIVIDAS!A:E,5,FALSE),"")</f>
        <v/>
      </c>
    </row>
    <row r="1469" spans="1:16" x14ac:dyDescent="0.25">
      <c r="A1469" s="52" t="e">
        <f>Tabela410[[#This Row],[Status da Proposta]]</f>
        <v>#VALUE!</v>
      </c>
      <c r="B1469" s="143">
        <f>MODALIDADE_1!A1469</f>
        <v>0</v>
      </c>
      <c r="C1469" s="142" t="e">
        <f>VLOOKUP(B1469,MODALIDADE_1!A:B,2,FALSE)</f>
        <v>#N/A</v>
      </c>
      <c r="D1469" s="142"/>
      <c r="E1469" s="94" t="e">
        <f>VLOOKUP(B1469,MODALIDADE_1!A:E,5,FALSE)</f>
        <v>#N/A</v>
      </c>
      <c r="F1469" s="95" t="e">
        <f>VLOOKUP(B1469,MODALIDADE_1!A:C,3,FALSE)</f>
        <v>#N/A</v>
      </c>
      <c r="G1469" s="142" t="e">
        <f>VLOOKUP(B1469,MODALIDADE_1!A:G,4,FALSE)</f>
        <v>#N/A</v>
      </c>
      <c r="H1469" s="142" t="e">
        <f>VLOOKUP(B1469,MODALIDADE_1!A:G,6,FALSE)</f>
        <v>#N/A</v>
      </c>
      <c r="I1469" s="142" t="e">
        <f>VLOOKUP(B1469,MODALIDADE_1!A:G,7,FALSE)</f>
        <v>#N/A</v>
      </c>
      <c r="J1469" s="106" t="e">
        <f>VLOOKUP(Tabela410[[#This Row],[Proposta de Referência]],SIMP_M1!A:K,9,FALSE)</f>
        <v>#VALUE!</v>
      </c>
      <c r="K1469" s="106" t="e">
        <f>VLOOKUP(Tabela410[[#This Row],[Proposta de Referência]],SIMP_M1!A:K,8,FALSE)</f>
        <v>#VALUE!</v>
      </c>
      <c r="L1469" s="107" t="e">
        <f t="shared" si="96"/>
        <v>#VALUE!</v>
      </c>
      <c r="M1469" s="107" t="e">
        <f t="shared" si="97"/>
        <v>#VALUE!</v>
      </c>
      <c r="N1469" s="142" t="e">
        <f t="shared" si="98"/>
        <v>#VALUE!</v>
      </c>
      <c r="O1469" s="142" t="e">
        <f t="shared" si="99"/>
        <v>#N/A</v>
      </c>
      <c r="P1469" s="24" t="str">
        <f>IFERROR(VLOOKUP(O1469,HOSPITAIS_COM_DIVIDAS!A:E,5,FALSE),"")</f>
        <v/>
      </c>
    </row>
    <row r="1470" spans="1:16" x14ac:dyDescent="0.25">
      <c r="A1470" s="52" t="e">
        <f>Tabela410[[#This Row],[Status da Proposta]]</f>
        <v>#VALUE!</v>
      </c>
      <c r="B1470" s="143">
        <f>MODALIDADE_1!A1470</f>
        <v>0</v>
      </c>
      <c r="C1470" s="142" t="e">
        <f>VLOOKUP(B1470,MODALIDADE_1!A:B,2,FALSE)</f>
        <v>#N/A</v>
      </c>
      <c r="D1470" s="142"/>
      <c r="E1470" s="94" t="e">
        <f>VLOOKUP(B1470,MODALIDADE_1!A:E,5,FALSE)</f>
        <v>#N/A</v>
      </c>
      <c r="F1470" s="95" t="e">
        <f>VLOOKUP(B1470,MODALIDADE_1!A:C,3,FALSE)</f>
        <v>#N/A</v>
      </c>
      <c r="G1470" s="142" t="e">
        <f>VLOOKUP(B1470,MODALIDADE_1!A:G,4,FALSE)</f>
        <v>#N/A</v>
      </c>
      <c r="H1470" s="142" t="e">
        <f>VLOOKUP(B1470,MODALIDADE_1!A:G,6,FALSE)</f>
        <v>#N/A</v>
      </c>
      <c r="I1470" s="142" t="e">
        <f>VLOOKUP(B1470,MODALIDADE_1!A:G,7,FALSE)</f>
        <v>#N/A</v>
      </c>
      <c r="J1470" s="106" t="e">
        <f>VLOOKUP(Tabela410[[#This Row],[Proposta de Referência]],SIMP_M1!A:K,9,FALSE)</f>
        <v>#VALUE!</v>
      </c>
      <c r="K1470" s="106" t="e">
        <f>VLOOKUP(Tabela410[[#This Row],[Proposta de Referência]],SIMP_M1!A:K,8,FALSE)</f>
        <v>#VALUE!</v>
      </c>
      <c r="L1470" s="107" t="e">
        <f t="shared" si="96"/>
        <v>#VALUE!</v>
      </c>
      <c r="M1470" s="107" t="e">
        <f t="shared" si="97"/>
        <v>#VALUE!</v>
      </c>
      <c r="N1470" s="142" t="e">
        <f t="shared" si="98"/>
        <v>#VALUE!</v>
      </c>
      <c r="O1470" s="142" t="e">
        <f t="shared" si="99"/>
        <v>#N/A</v>
      </c>
      <c r="P1470" s="24" t="str">
        <f>IFERROR(VLOOKUP(O1470,HOSPITAIS_COM_DIVIDAS!A:E,5,FALSE),"")</f>
        <v/>
      </c>
    </row>
    <row r="1471" spans="1:16" x14ac:dyDescent="0.25">
      <c r="A1471" s="52" t="e">
        <f>Tabela410[[#This Row],[Status da Proposta]]</f>
        <v>#VALUE!</v>
      </c>
      <c r="B1471" s="143">
        <f>MODALIDADE_1!A1471</f>
        <v>0</v>
      </c>
      <c r="C1471" s="142" t="e">
        <f>VLOOKUP(B1471,MODALIDADE_1!A:B,2,FALSE)</f>
        <v>#N/A</v>
      </c>
      <c r="D1471" s="142"/>
      <c r="E1471" s="94" t="e">
        <f>VLOOKUP(B1471,MODALIDADE_1!A:E,5,FALSE)</f>
        <v>#N/A</v>
      </c>
      <c r="F1471" s="95" t="e">
        <f>VLOOKUP(B1471,MODALIDADE_1!A:C,3,FALSE)</f>
        <v>#N/A</v>
      </c>
      <c r="G1471" s="142" t="e">
        <f>VLOOKUP(B1471,MODALIDADE_1!A:G,4,FALSE)</f>
        <v>#N/A</v>
      </c>
      <c r="H1471" s="142" t="e">
        <f>VLOOKUP(B1471,MODALIDADE_1!A:G,6,FALSE)</f>
        <v>#N/A</v>
      </c>
      <c r="I1471" s="142" t="e">
        <f>VLOOKUP(B1471,MODALIDADE_1!A:G,7,FALSE)</f>
        <v>#N/A</v>
      </c>
      <c r="J1471" s="106" t="e">
        <f>VLOOKUP(Tabela410[[#This Row],[Proposta de Referência]],SIMP_M1!A:K,9,FALSE)</f>
        <v>#VALUE!</v>
      </c>
      <c r="K1471" s="106" t="e">
        <f>VLOOKUP(Tabela410[[#This Row],[Proposta de Referência]],SIMP_M1!A:K,8,FALSE)</f>
        <v>#VALUE!</v>
      </c>
      <c r="L1471" s="107" t="e">
        <f t="shared" si="96"/>
        <v>#VALUE!</v>
      </c>
      <c r="M1471" s="107" t="e">
        <f t="shared" si="97"/>
        <v>#VALUE!</v>
      </c>
      <c r="N1471" s="142" t="e">
        <f t="shared" si="98"/>
        <v>#VALUE!</v>
      </c>
      <c r="O1471" s="142" t="e">
        <f t="shared" si="99"/>
        <v>#N/A</v>
      </c>
      <c r="P1471" s="24" t="str">
        <f>IFERROR(VLOOKUP(O1471,HOSPITAIS_COM_DIVIDAS!A:E,5,FALSE),"")</f>
        <v/>
      </c>
    </row>
    <row r="1472" spans="1:16" x14ac:dyDescent="0.25">
      <c r="A1472" s="52" t="e">
        <f>Tabela410[[#This Row],[Status da Proposta]]</f>
        <v>#VALUE!</v>
      </c>
      <c r="B1472" s="143">
        <f>MODALIDADE_1!A1472</f>
        <v>0</v>
      </c>
      <c r="C1472" s="142" t="e">
        <f>VLOOKUP(B1472,MODALIDADE_1!A:B,2,FALSE)</f>
        <v>#N/A</v>
      </c>
      <c r="D1472" s="142"/>
      <c r="E1472" s="94" t="e">
        <f>VLOOKUP(B1472,MODALIDADE_1!A:E,5,FALSE)</f>
        <v>#N/A</v>
      </c>
      <c r="F1472" s="95" t="e">
        <f>VLOOKUP(B1472,MODALIDADE_1!A:C,3,FALSE)</f>
        <v>#N/A</v>
      </c>
      <c r="G1472" s="142" t="e">
        <f>VLOOKUP(B1472,MODALIDADE_1!A:G,4,FALSE)</f>
        <v>#N/A</v>
      </c>
      <c r="H1472" s="142" t="e">
        <f>VLOOKUP(B1472,MODALIDADE_1!A:G,6,FALSE)</f>
        <v>#N/A</v>
      </c>
      <c r="I1472" s="142" t="e">
        <f>VLOOKUP(B1472,MODALIDADE_1!A:G,7,FALSE)</f>
        <v>#N/A</v>
      </c>
      <c r="J1472" s="106" t="e">
        <f>VLOOKUP(Tabela410[[#This Row],[Proposta de Referência]],SIMP_M1!A:K,9,FALSE)</f>
        <v>#VALUE!</v>
      </c>
      <c r="K1472" s="106" t="e">
        <f>VLOOKUP(Tabela410[[#This Row],[Proposta de Referência]],SIMP_M1!A:K,8,FALSE)</f>
        <v>#VALUE!</v>
      </c>
      <c r="L1472" s="107" t="e">
        <f t="shared" si="96"/>
        <v>#VALUE!</v>
      </c>
      <c r="M1472" s="107" t="e">
        <f t="shared" si="97"/>
        <v>#VALUE!</v>
      </c>
      <c r="N1472" s="142" t="e">
        <f t="shared" si="98"/>
        <v>#VALUE!</v>
      </c>
      <c r="O1472" s="142" t="e">
        <f t="shared" si="99"/>
        <v>#N/A</v>
      </c>
      <c r="P1472" s="24" t="str">
        <f>IFERROR(VLOOKUP(O1472,HOSPITAIS_COM_DIVIDAS!A:E,5,FALSE),"")</f>
        <v/>
      </c>
    </row>
    <row r="1473" spans="1:16" x14ac:dyDescent="0.25">
      <c r="A1473" s="52" t="e">
        <f>Tabela410[[#This Row],[Status da Proposta]]</f>
        <v>#VALUE!</v>
      </c>
      <c r="B1473" s="143">
        <f>MODALIDADE_1!A1473</f>
        <v>0</v>
      </c>
      <c r="C1473" s="142" t="e">
        <f>VLOOKUP(B1473,MODALIDADE_1!A:B,2,FALSE)</f>
        <v>#N/A</v>
      </c>
      <c r="D1473" s="142"/>
      <c r="E1473" s="94" t="e">
        <f>VLOOKUP(B1473,MODALIDADE_1!A:E,5,FALSE)</f>
        <v>#N/A</v>
      </c>
      <c r="F1473" s="95" t="e">
        <f>VLOOKUP(B1473,MODALIDADE_1!A:C,3,FALSE)</f>
        <v>#N/A</v>
      </c>
      <c r="G1473" s="142" t="e">
        <f>VLOOKUP(B1473,MODALIDADE_1!A:G,4,FALSE)</f>
        <v>#N/A</v>
      </c>
      <c r="H1473" s="142" t="e">
        <f>VLOOKUP(B1473,MODALIDADE_1!A:G,6,FALSE)</f>
        <v>#N/A</v>
      </c>
      <c r="I1473" s="142" t="e">
        <f>VLOOKUP(B1473,MODALIDADE_1!A:G,7,FALSE)</f>
        <v>#N/A</v>
      </c>
      <c r="J1473" s="106" t="e">
        <f>VLOOKUP(Tabela410[[#This Row],[Proposta de Referência]],SIMP_M1!A:K,9,FALSE)</f>
        <v>#VALUE!</v>
      </c>
      <c r="K1473" s="106" t="e">
        <f>VLOOKUP(Tabela410[[#This Row],[Proposta de Referência]],SIMP_M1!A:K,8,FALSE)</f>
        <v>#VALUE!</v>
      </c>
      <c r="L1473" s="107" t="e">
        <f t="shared" si="96"/>
        <v>#VALUE!</v>
      </c>
      <c r="M1473" s="107" t="e">
        <f t="shared" si="97"/>
        <v>#VALUE!</v>
      </c>
      <c r="N1473" s="142" t="e">
        <f t="shared" si="98"/>
        <v>#VALUE!</v>
      </c>
      <c r="O1473" s="142" t="e">
        <f t="shared" si="99"/>
        <v>#N/A</v>
      </c>
      <c r="P1473" s="24" t="str">
        <f>IFERROR(VLOOKUP(O1473,HOSPITAIS_COM_DIVIDAS!A:E,5,FALSE),"")</f>
        <v/>
      </c>
    </row>
    <row r="1474" spans="1:16" x14ac:dyDescent="0.25">
      <c r="A1474" s="52" t="e">
        <f>Tabela410[[#This Row],[Status da Proposta]]</f>
        <v>#VALUE!</v>
      </c>
      <c r="B1474" s="143">
        <f>MODALIDADE_1!A1474</f>
        <v>0</v>
      </c>
      <c r="C1474" s="142" t="e">
        <f>VLOOKUP(B1474,MODALIDADE_1!A:B,2,FALSE)</f>
        <v>#N/A</v>
      </c>
      <c r="D1474" s="142"/>
      <c r="E1474" s="94" t="e">
        <f>VLOOKUP(B1474,MODALIDADE_1!A:E,5,FALSE)</f>
        <v>#N/A</v>
      </c>
      <c r="F1474" s="95" t="e">
        <f>VLOOKUP(B1474,MODALIDADE_1!A:C,3,FALSE)</f>
        <v>#N/A</v>
      </c>
      <c r="G1474" s="142" t="e">
        <f>VLOOKUP(B1474,MODALIDADE_1!A:G,4,FALSE)</f>
        <v>#N/A</v>
      </c>
      <c r="H1474" s="142" t="e">
        <f>VLOOKUP(B1474,MODALIDADE_1!A:G,6,FALSE)</f>
        <v>#N/A</v>
      </c>
      <c r="I1474" s="142" t="e">
        <f>VLOOKUP(B1474,MODALIDADE_1!A:G,7,FALSE)</f>
        <v>#N/A</v>
      </c>
      <c r="J1474" s="106" t="e">
        <f>VLOOKUP(Tabela410[[#This Row],[Proposta de Referência]],SIMP_M1!A:K,9,FALSE)</f>
        <v>#VALUE!</v>
      </c>
      <c r="K1474" s="106" t="e">
        <f>VLOOKUP(Tabela410[[#This Row],[Proposta de Referência]],SIMP_M1!A:K,8,FALSE)</f>
        <v>#VALUE!</v>
      </c>
      <c r="L1474" s="107" t="e">
        <f t="shared" si="96"/>
        <v>#VALUE!</v>
      </c>
      <c r="M1474" s="107" t="e">
        <f t="shared" si="97"/>
        <v>#VALUE!</v>
      </c>
      <c r="N1474" s="142" t="e">
        <f t="shared" si="98"/>
        <v>#VALUE!</v>
      </c>
      <c r="O1474" s="142" t="e">
        <f t="shared" si="99"/>
        <v>#N/A</v>
      </c>
      <c r="P1474" s="24" t="str">
        <f>IFERROR(VLOOKUP(O1474,HOSPITAIS_COM_DIVIDAS!A:E,5,FALSE),"")</f>
        <v/>
      </c>
    </row>
    <row r="1475" spans="1:16" x14ac:dyDescent="0.25">
      <c r="A1475" s="52" t="e">
        <f>Tabela410[[#This Row],[Status da Proposta]]</f>
        <v>#VALUE!</v>
      </c>
      <c r="B1475" s="143">
        <f>MODALIDADE_1!A1475</f>
        <v>0</v>
      </c>
      <c r="C1475" s="142" t="e">
        <f>VLOOKUP(B1475,MODALIDADE_1!A:B,2,FALSE)</f>
        <v>#N/A</v>
      </c>
      <c r="D1475" s="142"/>
      <c r="E1475" s="94" t="e">
        <f>VLOOKUP(B1475,MODALIDADE_1!A:E,5,FALSE)</f>
        <v>#N/A</v>
      </c>
      <c r="F1475" s="95" t="e">
        <f>VLOOKUP(B1475,MODALIDADE_1!A:C,3,FALSE)</f>
        <v>#N/A</v>
      </c>
      <c r="G1475" s="142" t="e">
        <f>VLOOKUP(B1475,MODALIDADE_1!A:G,4,FALSE)</f>
        <v>#N/A</v>
      </c>
      <c r="H1475" s="142" t="e">
        <f>VLOOKUP(B1475,MODALIDADE_1!A:G,6,FALSE)</f>
        <v>#N/A</v>
      </c>
      <c r="I1475" s="142" t="e">
        <f>VLOOKUP(B1475,MODALIDADE_1!A:G,7,FALSE)</f>
        <v>#N/A</v>
      </c>
      <c r="J1475" s="106" t="e">
        <f>VLOOKUP(Tabela410[[#This Row],[Proposta de Referência]],SIMP_M1!A:K,9,FALSE)</f>
        <v>#VALUE!</v>
      </c>
      <c r="K1475" s="106" t="e">
        <f>VLOOKUP(Tabela410[[#This Row],[Proposta de Referência]],SIMP_M1!A:K,8,FALSE)</f>
        <v>#VALUE!</v>
      </c>
      <c r="L1475" s="107" t="e">
        <f t="shared" si="96"/>
        <v>#VALUE!</v>
      </c>
      <c r="M1475" s="107" t="e">
        <f t="shared" si="97"/>
        <v>#VALUE!</v>
      </c>
      <c r="N1475" s="142" t="e">
        <f t="shared" si="98"/>
        <v>#VALUE!</v>
      </c>
      <c r="O1475" s="142" t="e">
        <f t="shared" si="99"/>
        <v>#N/A</v>
      </c>
      <c r="P1475" s="24" t="str">
        <f>IFERROR(VLOOKUP(O1475,HOSPITAIS_COM_DIVIDAS!A:E,5,FALSE),"")</f>
        <v/>
      </c>
    </row>
    <row r="1476" spans="1:16" x14ac:dyDescent="0.25">
      <c r="A1476" s="52" t="e">
        <f>Tabela410[[#This Row],[Status da Proposta]]</f>
        <v>#VALUE!</v>
      </c>
      <c r="B1476" s="143">
        <f>MODALIDADE_1!A1476</f>
        <v>0</v>
      </c>
      <c r="C1476" s="142" t="e">
        <f>VLOOKUP(B1476,MODALIDADE_1!A:B,2,FALSE)</f>
        <v>#N/A</v>
      </c>
      <c r="D1476" s="142"/>
      <c r="E1476" s="94" t="e">
        <f>VLOOKUP(B1476,MODALIDADE_1!A:E,5,FALSE)</f>
        <v>#N/A</v>
      </c>
      <c r="F1476" s="95" t="e">
        <f>VLOOKUP(B1476,MODALIDADE_1!A:C,3,FALSE)</f>
        <v>#N/A</v>
      </c>
      <c r="G1476" s="142" t="e">
        <f>VLOOKUP(B1476,MODALIDADE_1!A:G,4,FALSE)</f>
        <v>#N/A</v>
      </c>
      <c r="H1476" s="142" t="e">
        <f>VLOOKUP(B1476,MODALIDADE_1!A:G,6,FALSE)</f>
        <v>#N/A</v>
      </c>
      <c r="I1476" s="142" t="e">
        <f>VLOOKUP(B1476,MODALIDADE_1!A:G,7,FALSE)</f>
        <v>#N/A</v>
      </c>
      <c r="J1476" s="106" t="e">
        <f>VLOOKUP(Tabela410[[#This Row],[Proposta de Referência]],SIMP_M1!A:K,9,FALSE)</f>
        <v>#VALUE!</v>
      </c>
      <c r="K1476" s="106" t="e">
        <f>VLOOKUP(Tabela410[[#This Row],[Proposta de Referência]],SIMP_M1!A:K,8,FALSE)</f>
        <v>#VALUE!</v>
      </c>
      <c r="L1476" s="107" t="e">
        <f t="shared" si="96"/>
        <v>#VALUE!</v>
      </c>
      <c r="M1476" s="107" t="e">
        <f t="shared" si="97"/>
        <v>#VALUE!</v>
      </c>
      <c r="N1476" s="142" t="e">
        <f t="shared" si="98"/>
        <v>#VALUE!</v>
      </c>
      <c r="O1476" s="142" t="e">
        <f t="shared" si="99"/>
        <v>#N/A</v>
      </c>
      <c r="P1476" s="24" t="str">
        <f>IFERROR(VLOOKUP(O1476,HOSPITAIS_COM_DIVIDAS!A:E,5,FALSE),"")</f>
        <v/>
      </c>
    </row>
    <row r="1477" spans="1:16" x14ac:dyDescent="0.25">
      <c r="A1477" s="52" t="e">
        <f>Tabela410[[#This Row],[Status da Proposta]]</f>
        <v>#VALUE!</v>
      </c>
      <c r="B1477" s="143">
        <f>MODALIDADE_1!A1477</f>
        <v>0</v>
      </c>
      <c r="C1477" s="142" t="e">
        <f>VLOOKUP(B1477,MODALIDADE_1!A:B,2,FALSE)</f>
        <v>#N/A</v>
      </c>
      <c r="D1477" s="142"/>
      <c r="E1477" s="94" t="e">
        <f>VLOOKUP(B1477,MODALIDADE_1!A:E,5,FALSE)</f>
        <v>#N/A</v>
      </c>
      <c r="F1477" s="95" t="e">
        <f>VLOOKUP(B1477,MODALIDADE_1!A:C,3,FALSE)</f>
        <v>#N/A</v>
      </c>
      <c r="G1477" s="142" t="e">
        <f>VLOOKUP(B1477,MODALIDADE_1!A:G,4,FALSE)</f>
        <v>#N/A</v>
      </c>
      <c r="H1477" s="142" t="e">
        <f>VLOOKUP(B1477,MODALIDADE_1!A:G,6,FALSE)</f>
        <v>#N/A</v>
      </c>
      <c r="I1477" s="142" t="e">
        <f>VLOOKUP(B1477,MODALIDADE_1!A:G,7,FALSE)</f>
        <v>#N/A</v>
      </c>
      <c r="J1477" s="106" t="e">
        <f>VLOOKUP(Tabela410[[#This Row],[Proposta de Referência]],SIMP_M1!A:K,9,FALSE)</f>
        <v>#VALUE!</v>
      </c>
      <c r="K1477" s="106" t="e">
        <f>VLOOKUP(Tabela410[[#This Row],[Proposta de Referência]],SIMP_M1!A:K,8,FALSE)</f>
        <v>#VALUE!</v>
      </c>
      <c r="L1477" s="107" t="e">
        <f t="shared" si="96"/>
        <v>#VALUE!</v>
      </c>
      <c r="M1477" s="107" t="e">
        <f t="shared" si="97"/>
        <v>#VALUE!</v>
      </c>
      <c r="N1477" s="142" t="e">
        <f t="shared" si="98"/>
        <v>#VALUE!</v>
      </c>
      <c r="O1477" s="142" t="e">
        <f t="shared" si="99"/>
        <v>#N/A</v>
      </c>
      <c r="P1477" s="24" t="str">
        <f>IFERROR(VLOOKUP(O1477,HOSPITAIS_COM_DIVIDAS!A:E,5,FALSE),"")</f>
        <v/>
      </c>
    </row>
    <row r="1478" spans="1:16" x14ac:dyDescent="0.25">
      <c r="A1478" s="52" t="e">
        <f>Tabela410[[#This Row],[Status da Proposta]]</f>
        <v>#VALUE!</v>
      </c>
      <c r="B1478" s="143">
        <f>MODALIDADE_1!A1478</f>
        <v>0</v>
      </c>
      <c r="C1478" s="142" t="e">
        <f>VLOOKUP(B1478,MODALIDADE_1!A:B,2,FALSE)</f>
        <v>#N/A</v>
      </c>
      <c r="D1478" s="142"/>
      <c r="E1478" s="94" t="e">
        <f>VLOOKUP(B1478,MODALIDADE_1!A:E,5,FALSE)</f>
        <v>#N/A</v>
      </c>
      <c r="F1478" s="95" t="e">
        <f>VLOOKUP(B1478,MODALIDADE_1!A:C,3,FALSE)</f>
        <v>#N/A</v>
      </c>
      <c r="G1478" s="142" t="e">
        <f>VLOOKUP(B1478,MODALIDADE_1!A:G,4,FALSE)</f>
        <v>#N/A</v>
      </c>
      <c r="H1478" s="142" t="e">
        <f>VLOOKUP(B1478,MODALIDADE_1!A:G,6,FALSE)</f>
        <v>#N/A</v>
      </c>
      <c r="I1478" s="142" t="e">
        <f>VLOOKUP(B1478,MODALIDADE_1!A:G,7,FALSE)</f>
        <v>#N/A</v>
      </c>
      <c r="J1478" s="106" t="e">
        <f>VLOOKUP(Tabela410[[#This Row],[Proposta de Referência]],SIMP_M1!A:K,9,FALSE)</f>
        <v>#VALUE!</v>
      </c>
      <c r="K1478" s="106" t="e">
        <f>VLOOKUP(Tabela410[[#This Row],[Proposta de Referência]],SIMP_M1!A:K,8,FALSE)</f>
        <v>#VALUE!</v>
      </c>
      <c r="L1478" s="107" t="e">
        <f t="shared" si="96"/>
        <v>#VALUE!</v>
      </c>
      <c r="M1478" s="107" t="e">
        <f t="shared" si="97"/>
        <v>#VALUE!</v>
      </c>
      <c r="N1478" s="142" t="e">
        <f t="shared" si="98"/>
        <v>#VALUE!</v>
      </c>
      <c r="O1478" s="142" t="e">
        <f t="shared" si="99"/>
        <v>#N/A</v>
      </c>
      <c r="P1478" s="24" t="str">
        <f>IFERROR(VLOOKUP(O1478,HOSPITAIS_COM_DIVIDAS!A:E,5,FALSE),"")</f>
        <v/>
      </c>
    </row>
    <row r="1479" spans="1:16" x14ac:dyDescent="0.25">
      <c r="A1479" s="52" t="e">
        <f>Tabela410[[#This Row],[Status da Proposta]]</f>
        <v>#VALUE!</v>
      </c>
      <c r="B1479" s="143">
        <f>MODALIDADE_1!A1479</f>
        <v>0</v>
      </c>
      <c r="C1479" s="142" t="e">
        <f>VLOOKUP(B1479,MODALIDADE_1!A:B,2,FALSE)</f>
        <v>#N/A</v>
      </c>
      <c r="D1479" s="142"/>
      <c r="E1479" s="94" t="e">
        <f>VLOOKUP(B1479,MODALIDADE_1!A:E,5,FALSE)</f>
        <v>#N/A</v>
      </c>
      <c r="F1479" s="95" t="e">
        <f>VLOOKUP(B1479,MODALIDADE_1!A:C,3,FALSE)</f>
        <v>#N/A</v>
      </c>
      <c r="G1479" s="142" t="e">
        <f>VLOOKUP(B1479,MODALIDADE_1!A:G,4,FALSE)</f>
        <v>#N/A</v>
      </c>
      <c r="H1479" s="142" t="e">
        <f>VLOOKUP(B1479,MODALIDADE_1!A:G,6,FALSE)</f>
        <v>#N/A</v>
      </c>
      <c r="I1479" s="142" t="e">
        <f>VLOOKUP(B1479,MODALIDADE_1!A:G,7,FALSE)</f>
        <v>#N/A</v>
      </c>
      <c r="J1479" s="106" t="e">
        <f>VLOOKUP(Tabela410[[#This Row],[Proposta de Referência]],SIMP_M1!A:K,9,FALSE)</f>
        <v>#VALUE!</v>
      </c>
      <c r="K1479" s="106" t="e">
        <f>VLOOKUP(Tabela410[[#This Row],[Proposta de Referência]],SIMP_M1!A:K,8,FALSE)</f>
        <v>#VALUE!</v>
      </c>
      <c r="L1479" s="107" t="e">
        <f t="shared" si="96"/>
        <v>#VALUE!</v>
      </c>
      <c r="M1479" s="107" t="e">
        <f t="shared" si="97"/>
        <v>#VALUE!</v>
      </c>
      <c r="N1479" s="142" t="e">
        <f t="shared" si="98"/>
        <v>#VALUE!</v>
      </c>
      <c r="O1479" s="142" t="e">
        <f t="shared" si="99"/>
        <v>#N/A</v>
      </c>
      <c r="P1479" s="24" t="str">
        <f>IFERROR(VLOOKUP(O1479,HOSPITAIS_COM_DIVIDAS!A:E,5,FALSE),"")</f>
        <v/>
      </c>
    </row>
    <row r="1480" spans="1:16" x14ac:dyDescent="0.25">
      <c r="A1480" s="52" t="e">
        <f>Tabela410[[#This Row],[Status da Proposta]]</f>
        <v>#VALUE!</v>
      </c>
      <c r="B1480" s="143">
        <f>MODALIDADE_1!A1480</f>
        <v>0</v>
      </c>
      <c r="C1480" s="142" t="e">
        <f>VLOOKUP(B1480,MODALIDADE_1!A:B,2,FALSE)</f>
        <v>#N/A</v>
      </c>
      <c r="D1480" s="142"/>
      <c r="E1480" s="94" t="e">
        <f>VLOOKUP(B1480,MODALIDADE_1!A:E,5,FALSE)</f>
        <v>#N/A</v>
      </c>
      <c r="F1480" s="95" t="e">
        <f>VLOOKUP(B1480,MODALIDADE_1!A:C,3,FALSE)</f>
        <v>#N/A</v>
      </c>
      <c r="G1480" s="142" t="e">
        <f>VLOOKUP(B1480,MODALIDADE_1!A:G,4,FALSE)</f>
        <v>#N/A</v>
      </c>
      <c r="H1480" s="142" t="e">
        <f>VLOOKUP(B1480,MODALIDADE_1!A:G,6,FALSE)</f>
        <v>#N/A</v>
      </c>
      <c r="I1480" s="142" t="e">
        <f>VLOOKUP(B1480,MODALIDADE_1!A:G,7,FALSE)</f>
        <v>#N/A</v>
      </c>
      <c r="J1480" s="106" t="e">
        <f>VLOOKUP(Tabela410[[#This Row],[Proposta de Referência]],SIMP_M1!A:K,9,FALSE)</f>
        <v>#VALUE!</v>
      </c>
      <c r="K1480" s="106" t="e">
        <f>VLOOKUP(Tabela410[[#This Row],[Proposta de Referência]],SIMP_M1!A:K,8,FALSE)</f>
        <v>#VALUE!</v>
      </c>
      <c r="L1480" s="107" t="e">
        <f t="shared" si="96"/>
        <v>#VALUE!</v>
      </c>
      <c r="M1480" s="107" t="e">
        <f t="shared" si="97"/>
        <v>#VALUE!</v>
      </c>
      <c r="N1480" s="142" t="e">
        <f t="shared" si="98"/>
        <v>#VALUE!</v>
      </c>
      <c r="O1480" s="142" t="e">
        <f t="shared" si="99"/>
        <v>#N/A</v>
      </c>
      <c r="P1480" s="24" t="str">
        <f>IFERROR(VLOOKUP(O1480,HOSPITAIS_COM_DIVIDAS!A:E,5,FALSE),"")</f>
        <v/>
      </c>
    </row>
    <row r="1481" spans="1:16" x14ac:dyDescent="0.25">
      <c r="A1481" s="52" t="e">
        <f>Tabela410[[#This Row],[Status da Proposta]]</f>
        <v>#VALUE!</v>
      </c>
      <c r="B1481" s="143">
        <f>MODALIDADE_1!A1481</f>
        <v>0</v>
      </c>
      <c r="C1481" s="142" t="e">
        <f>VLOOKUP(B1481,MODALIDADE_1!A:B,2,FALSE)</f>
        <v>#N/A</v>
      </c>
      <c r="D1481" s="142"/>
      <c r="E1481" s="94" t="e">
        <f>VLOOKUP(B1481,MODALIDADE_1!A:E,5,FALSE)</f>
        <v>#N/A</v>
      </c>
      <c r="F1481" s="95" t="e">
        <f>VLOOKUP(B1481,MODALIDADE_1!A:C,3,FALSE)</f>
        <v>#N/A</v>
      </c>
      <c r="G1481" s="142" t="e">
        <f>VLOOKUP(B1481,MODALIDADE_1!A:G,4,FALSE)</f>
        <v>#N/A</v>
      </c>
      <c r="H1481" s="142" t="e">
        <f>VLOOKUP(B1481,MODALIDADE_1!A:G,6,FALSE)</f>
        <v>#N/A</v>
      </c>
      <c r="I1481" s="142" t="e">
        <f>VLOOKUP(B1481,MODALIDADE_1!A:G,7,FALSE)</f>
        <v>#N/A</v>
      </c>
      <c r="J1481" s="106" t="e">
        <f>VLOOKUP(Tabela410[[#This Row],[Proposta de Referência]],SIMP_M1!A:K,9,FALSE)</f>
        <v>#VALUE!</v>
      </c>
      <c r="K1481" s="106" t="e">
        <f>VLOOKUP(Tabela410[[#This Row],[Proposta de Referência]],SIMP_M1!A:K,8,FALSE)</f>
        <v>#VALUE!</v>
      </c>
      <c r="L1481" s="107" t="e">
        <f t="shared" si="96"/>
        <v>#VALUE!</v>
      </c>
      <c r="M1481" s="107" t="e">
        <f t="shared" si="97"/>
        <v>#VALUE!</v>
      </c>
      <c r="N1481" s="142" t="e">
        <f t="shared" si="98"/>
        <v>#VALUE!</v>
      </c>
      <c r="O1481" s="142" t="e">
        <f t="shared" si="99"/>
        <v>#N/A</v>
      </c>
      <c r="P1481" s="24" t="str">
        <f>IFERROR(VLOOKUP(O1481,HOSPITAIS_COM_DIVIDAS!A:E,5,FALSE),"")</f>
        <v/>
      </c>
    </row>
    <row r="1482" spans="1:16" x14ac:dyDescent="0.25">
      <c r="A1482" s="52" t="e">
        <f>Tabela410[[#This Row],[Status da Proposta]]</f>
        <v>#VALUE!</v>
      </c>
      <c r="B1482" s="143">
        <f>MODALIDADE_1!A1482</f>
        <v>0</v>
      </c>
      <c r="C1482" s="142" t="e">
        <f>VLOOKUP(B1482,MODALIDADE_1!A:B,2,FALSE)</f>
        <v>#N/A</v>
      </c>
      <c r="D1482" s="142"/>
      <c r="E1482" s="94" t="e">
        <f>VLOOKUP(B1482,MODALIDADE_1!A:E,5,FALSE)</f>
        <v>#N/A</v>
      </c>
      <c r="F1482" s="95" t="e">
        <f>VLOOKUP(B1482,MODALIDADE_1!A:C,3,FALSE)</f>
        <v>#N/A</v>
      </c>
      <c r="G1482" s="142" t="e">
        <f>VLOOKUP(B1482,MODALIDADE_1!A:G,4,FALSE)</f>
        <v>#N/A</v>
      </c>
      <c r="H1482" s="142" t="e">
        <f>VLOOKUP(B1482,MODALIDADE_1!A:G,6,FALSE)</f>
        <v>#N/A</v>
      </c>
      <c r="I1482" s="142" t="e">
        <f>VLOOKUP(B1482,MODALIDADE_1!A:G,7,FALSE)</f>
        <v>#N/A</v>
      </c>
      <c r="J1482" s="106" t="e">
        <f>VLOOKUP(Tabela410[[#This Row],[Proposta de Referência]],SIMP_M1!A:K,9,FALSE)</f>
        <v>#VALUE!</v>
      </c>
      <c r="K1482" s="106" t="e">
        <f>VLOOKUP(Tabela410[[#This Row],[Proposta de Referência]],SIMP_M1!A:K,8,FALSE)</f>
        <v>#VALUE!</v>
      </c>
      <c r="L1482" s="107" t="e">
        <f t="shared" si="96"/>
        <v>#VALUE!</v>
      </c>
      <c r="M1482" s="107" t="e">
        <f t="shared" si="97"/>
        <v>#VALUE!</v>
      </c>
      <c r="N1482" s="142" t="e">
        <f t="shared" si="98"/>
        <v>#VALUE!</v>
      </c>
      <c r="O1482" s="142" t="e">
        <f t="shared" si="99"/>
        <v>#N/A</v>
      </c>
      <c r="P1482" s="24" t="str">
        <f>IFERROR(VLOOKUP(O1482,HOSPITAIS_COM_DIVIDAS!A:E,5,FALSE),"")</f>
        <v/>
      </c>
    </row>
    <row r="1483" spans="1:16" x14ac:dyDescent="0.25">
      <c r="A1483" s="52" t="e">
        <f>Tabela410[[#This Row],[Status da Proposta]]</f>
        <v>#VALUE!</v>
      </c>
      <c r="B1483" s="143">
        <f>MODALIDADE_1!A1483</f>
        <v>0</v>
      </c>
      <c r="C1483" s="142" t="e">
        <f>VLOOKUP(B1483,MODALIDADE_1!A:B,2,FALSE)</f>
        <v>#N/A</v>
      </c>
      <c r="D1483" s="142"/>
      <c r="E1483" s="94" t="e">
        <f>VLOOKUP(B1483,MODALIDADE_1!A:E,5,FALSE)</f>
        <v>#N/A</v>
      </c>
      <c r="F1483" s="95" t="e">
        <f>VLOOKUP(B1483,MODALIDADE_1!A:C,3,FALSE)</f>
        <v>#N/A</v>
      </c>
      <c r="G1483" s="142" t="e">
        <f>VLOOKUP(B1483,MODALIDADE_1!A:G,4,FALSE)</f>
        <v>#N/A</v>
      </c>
      <c r="H1483" s="142" t="e">
        <f>VLOOKUP(B1483,MODALIDADE_1!A:G,6,FALSE)</f>
        <v>#N/A</v>
      </c>
      <c r="I1483" s="142" t="e">
        <f>VLOOKUP(B1483,MODALIDADE_1!A:G,7,FALSE)</f>
        <v>#N/A</v>
      </c>
      <c r="J1483" s="106" t="e">
        <f>VLOOKUP(Tabela410[[#This Row],[Proposta de Referência]],SIMP_M1!A:K,9,FALSE)</f>
        <v>#VALUE!</v>
      </c>
      <c r="K1483" s="106" t="e">
        <f>VLOOKUP(Tabela410[[#This Row],[Proposta de Referência]],SIMP_M1!A:K,8,FALSE)</f>
        <v>#VALUE!</v>
      </c>
      <c r="L1483" s="107" t="e">
        <f t="shared" si="96"/>
        <v>#VALUE!</v>
      </c>
      <c r="M1483" s="107" t="e">
        <f t="shared" si="97"/>
        <v>#VALUE!</v>
      </c>
      <c r="N1483" s="142" t="e">
        <f t="shared" si="98"/>
        <v>#VALUE!</v>
      </c>
      <c r="O1483" s="142" t="e">
        <f t="shared" si="99"/>
        <v>#N/A</v>
      </c>
      <c r="P1483" s="24" t="str">
        <f>IFERROR(VLOOKUP(O1483,HOSPITAIS_COM_DIVIDAS!A:E,5,FALSE),"")</f>
        <v/>
      </c>
    </row>
    <row r="1484" spans="1:16" x14ac:dyDescent="0.25">
      <c r="A1484" s="52" t="e">
        <f>Tabela410[[#This Row],[Status da Proposta]]</f>
        <v>#VALUE!</v>
      </c>
      <c r="B1484" s="143">
        <f>MODALIDADE_1!A1484</f>
        <v>0</v>
      </c>
      <c r="C1484" s="142" t="e">
        <f>VLOOKUP(B1484,MODALIDADE_1!A:B,2,FALSE)</f>
        <v>#N/A</v>
      </c>
      <c r="D1484" s="142"/>
      <c r="E1484" s="94" t="e">
        <f>VLOOKUP(B1484,MODALIDADE_1!A:E,5,FALSE)</f>
        <v>#N/A</v>
      </c>
      <c r="F1484" s="95" t="e">
        <f>VLOOKUP(B1484,MODALIDADE_1!A:C,3,FALSE)</f>
        <v>#N/A</v>
      </c>
      <c r="G1484" s="142" t="e">
        <f>VLOOKUP(B1484,MODALIDADE_1!A:G,4,FALSE)</f>
        <v>#N/A</v>
      </c>
      <c r="H1484" s="142" t="e">
        <f>VLOOKUP(B1484,MODALIDADE_1!A:G,6,FALSE)</f>
        <v>#N/A</v>
      </c>
      <c r="I1484" s="142" t="e">
        <f>VLOOKUP(B1484,MODALIDADE_1!A:G,7,FALSE)</f>
        <v>#N/A</v>
      </c>
      <c r="J1484" s="106" t="e">
        <f>VLOOKUP(Tabela410[[#This Row],[Proposta de Referência]],SIMP_M1!A:K,9,FALSE)</f>
        <v>#VALUE!</v>
      </c>
      <c r="K1484" s="106" t="e">
        <f>VLOOKUP(Tabela410[[#This Row],[Proposta de Referência]],SIMP_M1!A:K,8,FALSE)</f>
        <v>#VALUE!</v>
      </c>
      <c r="L1484" s="107" t="e">
        <f t="shared" si="96"/>
        <v>#VALUE!</v>
      </c>
      <c r="M1484" s="107" t="e">
        <f t="shared" si="97"/>
        <v>#VALUE!</v>
      </c>
      <c r="N1484" s="142" t="e">
        <f t="shared" si="98"/>
        <v>#VALUE!</v>
      </c>
      <c r="O1484" s="142" t="e">
        <f t="shared" si="99"/>
        <v>#N/A</v>
      </c>
      <c r="P1484" s="24" t="str">
        <f>IFERROR(VLOOKUP(O1484,HOSPITAIS_COM_DIVIDAS!A:E,5,FALSE),"")</f>
        <v/>
      </c>
    </row>
    <row r="1485" spans="1:16" x14ac:dyDescent="0.25">
      <c r="A1485" s="52" t="e">
        <f>Tabela410[[#This Row],[Status da Proposta]]</f>
        <v>#VALUE!</v>
      </c>
      <c r="B1485" s="143">
        <f>MODALIDADE_1!A1485</f>
        <v>0</v>
      </c>
      <c r="C1485" s="142" t="e">
        <f>VLOOKUP(B1485,MODALIDADE_1!A:B,2,FALSE)</f>
        <v>#N/A</v>
      </c>
      <c r="D1485" s="142"/>
      <c r="E1485" s="94" t="e">
        <f>VLOOKUP(B1485,MODALIDADE_1!A:E,5,FALSE)</f>
        <v>#N/A</v>
      </c>
      <c r="F1485" s="95" t="e">
        <f>VLOOKUP(B1485,MODALIDADE_1!A:C,3,FALSE)</f>
        <v>#N/A</v>
      </c>
      <c r="G1485" s="142" t="e">
        <f>VLOOKUP(B1485,MODALIDADE_1!A:G,4,FALSE)</f>
        <v>#N/A</v>
      </c>
      <c r="H1485" s="142" t="e">
        <f>VLOOKUP(B1485,MODALIDADE_1!A:G,6,FALSE)</f>
        <v>#N/A</v>
      </c>
      <c r="I1485" s="142" t="e">
        <f>VLOOKUP(B1485,MODALIDADE_1!A:G,7,FALSE)</f>
        <v>#N/A</v>
      </c>
      <c r="J1485" s="106" t="e">
        <f>VLOOKUP(Tabela410[[#This Row],[Proposta de Referência]],SIMP_M1!A:K,9,FALSE)</f>
        <v>#VALUE!</v>
      </c>
      <c r="K1485" s="106" t="e">
        <f>VLOOKUP(Tabela410[[#This Row],[Proposta de Referência]],SIMP_M1!A:K,8,FALSE)</f>
        <v>#VALUE!</v>
      </c>
      <c r="L1485" s="107" t="e">
        <f t="shared" si="96"/>
        <v>#VALUE!</v>
      </c>
      <c r="M1485" s="107" t="e">
        <f t="shared" si="97"/>
        <v>#VALUE!</v>
      </c>
      <c r="N1485" s="142" t="e">
        <f t="shared" si="98"/>
        <v>#VALUE!</v>
      </c>
      <c r="O1485" s="142" t="e">
        <f t="shared" si="99"/>
        <v>#N/A</v>
      </c>
      <c r="P1485" s="24" t="str">
        <f>IFERROR(VLOOKUP(O1485,HOSPITAIS_COM_DIVIDAS!A:E,5,FALSE),"")</f>
        <v/>
      </c>
    </row>
    <row r="1486" spans="1:16" x14ac:dyDescent="0.25">
      <c r="A1486" s="52" t="e">
        <f>Tabela410[[#This Row],[Status da Proposta]]</f>
        <v>#VALUE!</v>
      </c>
      <c r="B1486" s="143">
        <f>MODALIDADE_1!A1486</f>
        <v>0</v>
      </c>
      <c r="C1486" s="142" t="e">
        <f>VLOOKUP(B1486,MODALIDADE_1!A:B,2,FALSE)</f>
        <v>#N/A</v>
      </c>
      <c r="D1486" s="142"/>
      <c r="E1486" s="94" t="e">
        <f>VLOOKUP(B1486,MODALIDADE_1!A:E,5,FALSE)</f>
        <v>#N/A</v>
      </c>
      <c r="F1486" s="95" t="e">
        <f>VLOOKUP(B1486,MODALIDADE_1!A:C,3,FALSE)</f>
        <v>#N/A</v>
      </c>
      <c r="G1486" s="142" t="e">
        <f>VLOOKUP(B1486,MODALIDADE_1!A:G,4,FALSE)</f>
        <v>#N/A</v>
      </c>
      <c r="H1486" s="142" t="e">
        <f>VLOOKUP(B1486,MODALIDADE_1!A:G,6,FALSE)</f>
        <v>#N/A</v>
      </c>
      <c r="I1486" s="142" t="e">
        <f>VLOOKUP(B1486,MODALIDADE_1!A:G,7,FALSE)</f>
        <v>#N/A</v>
      </c>
      <c r="J1486" s="106" t="e">
        <f>VLOOKUP(Tabela410[[#This Row],[Proposta de Referência]],SIMP_M1!A:K,9,FALSE)</f>
        <v>#VALUE!</v>
      </c>
      <c r="K1486" s="106" t="e">
        <f>VLOOKUP(Tabela410[[#This Row],[Proposta de Referência]],SIMP_M1!A:K,8,FALSE)</f>
        <v>#VALUE!</v>
      </c>
      <c r="L1486" s="107" t="e">
        <f t="shared" si="96"/>
        <v>#VALUE!</v>
      </c>
      <c r="M1486" s="107" t="e">
        <f t="shared" si="97"/>
        <v>#VALUE!</v>
      </c>
      <c r="N1486" s="142" t="e">
        <f t="shared" si="98"/>
        <v>#VALUE!</v>
      </c>
      <c r="O1486" s="142" t="e">
        <f t="shared" si="99"/>
        <v>#N/A</v>
      </c>
      <c r="P1486" s="24" t="str">
        <f>IFERROR(VLOOKUP(O1486,HOSPITAIS_COM_DIVIDAS!A:E,5,FALSE),"")</f>
        <v/>
      </c>
    </row>
    <row r="1487" spans="1:16" x14ac:dyDescent="0.25">
      <c r="A1487" s="52" t="e">
        <f>Tabela410[[#This Row],[Status da Proposta]]</f>
        <v>#VALUE!</v>
      </c>
      <c r="B1487" s="143">
        <f>MODALIDADE_1!A1487</f>
        <v>0</v>
      </c>
      <c r="C1487" s="142" t="e">
        <f>VLOOKUP(B1487,MODALIDADE_1!A:B,2,FALSE)</f>
        <v>#N/A</v>
      </c>
      <c r="D1487" s="142"/>
      <c r="E1487" s="94" t="e">
        <f>VLOOKUP(B1487,MODALIDADE_1!A:E,5,FALSE)</f>
        <v>#N/A</v>
      </c>
      <c r="F1487" s="95" t="e">
        <f>VLOOKUP(B1487,MODALIDADE_1!A:C,3,FALSE)</f>
        <v>#N/A</v>
      </c>
      <c r="G1487" s="142" t="e">
        <f>VLOOKUP(B1487,MODALIDADE_1!A:G,4,FALSE)</f>
        <v>#N/A</v>
      </c>
      <c r="H1487" s="142" t="e">
        <f>VLOOKUP(B1487,MODALIDADE_1!A:G,6,FALSE)</f>
        <v>#N/A</v>
      </c>
      <c r="I1487" s="142" t="e">
        <f>VLOOKUP(B1487,MODALIDADE_1!A:G,7,FALSE)</f>
        <v>#N/A</v>
      </c>
      <c r="J1487" s="106" t="e">
        <f>VLOOKUP(Tabela410[[#This Row],[Proposta de Referência]],SIMP_M1!A:K,9,FALSE)</f>
        <v>#VALUE!</v>
      </c>
      <c r="K1487" s="106" t="e">
        <f>VLOOKUP(Tabela410[[#This Row],[Proposta de Referência]],SIMP_M1!A:K,8,FALSE)</f>
        <v>#VALUE!</v>
      </c>
      <c r="L1487" s="107" t="e">
        <f t="shared" si="96"/>
        <v>#VALUE!</v>
      </c>
      <c r="M1487" s="107" t="e">
        <f t="shared" si="97"/>
        <v>#VALUE!</v>
      </c>
      <c r="N1487" s="142" t="e">
        <f t="shared" si="98"/>
        <v>#VALUE!</v>
      </c>
      <c r="O1487" s="142" t="e">
        <f t="shared" si="99"/>
        <v>#N/A</v>
      </c>
      <c r="P1487" s="24" t="str">
        <f>IFERROR(VLOOKUP(O1487,HOSPITAIS_COM_DIVIDAS!A:E,5,FALSE),"")</f>
        <v/>
      </c>
    </row>
    <row r="1488" spans="1:16" x14ac:dyDescent="0.25">
      <c r="A1488" s="52" t="e">
        <f>Tabela410[[#This Row],[Status da Proposta]]</f>
        <v>#VALUE!</v>
      </c>
      <c r="B1488" s="143">
        <f>MODALIDADE_1!A1488</f>
        <v>0</v>
      </c>
      <c r="C1488" s="142" t="e">
        <f>VLOOKUP(B1488,MODALIDADE_1!A:B,2,FALSE)</f>
        <v>#N/A</v>
      </c>
      <c r="D1488" s="142"/>
      <c r="E1488" s="94" t="e">
        <f>VLOOKUP(B1488,MODALIDADE_1!A:E,5,FALSE)</f>
        <v>#N/A</v>
      </c>
      <c r="F1488" s="95" t="e">
        <f>VLOOKUP(B1488,MODALIDADE_1!A:C,3,FALSE)</f>
        <v>#N/A</v>
      </c>
      <c r="G1488" s="142" t="e">
        <f>VLOOKUP(B1488,MODALIDADE_1!A:G,4,FALSE)</f>
        <v>#N/A</v>
      </c>
      <c r="H1488" s="142" t="e">
        <f>VLOOKUP(B1488,MODALIDADE_1!A:G,6,FALSE)</f>
        <v>#N/A</v>
      </c>
      <c r="I1488" s="142" t="e">
        <f>VLOOKUP(B1488,MODALIDADE_1!A:G,7,FALSE)</f>
        <v>#N/A</v>
      </c>
      <c r="J1488" s="106" t="e">
        <f>VLOOKUP(Tabela410[[#This Row],[Proposta de Referência]],SIMP_M1!A:K,9,FALSE)</f>
        <v>#VALUE!</v>
      </c>
      <c r="K1488" s="106" t="e">
        <f>VLOOKUP(Tabela410[[#This Row],[Proposta de Referência]],SIMP_M1!A:K,8,FALSE)</f>
        <v>#VALUE!</v>
      </c>
      <c r="L1488" s="107" t="e">
        <f t="shared" si="96"/>
        <v>#VALUE!</v>
      </c>
      <c r="M1488" s="107" t="e">
        <f t="shared" si="97"/>
        <v>#VALUE!</v>
      </c>
      <c r="N1488" s="142" t="e">
        <f t="shared" si="98"/>
        <v>#VALUE!</v>
      </c>
      <c r="O1488" s="142" t="e">
        <f t="shared" si="99"/>
        <v>#N/A</v>
      </c>
      <c r="P1488" s="24" t="str">
        <f>IFERROR(VLOOKUP(O1488,HOSPITAIS_COM_DIVIDAS!A:E,5,FALSE),"")</f>
        <v/>
      </c>
    </row>
    <row r="1489" spans="1:16" x14ac:dyDescent="0.25">
      <c r="A1489" s="52" t="e">
        <f>Tabela410[[#This Row],[Status da Proposta]]</f>
        <v>#VALUE!</v>
      </c>
      <c r="B1489" s="143">
        <f>MODALIDADE_1!A1489</f>
        <v>0</v>
      </c>
      <c r="C1489" s="142" t="e">
        <f>VLOOKUP(B1489,MODALIDADE_1!A:B,2,FALSE)</f>
        <v>#N/A</v>
      </c>
      <c r="D1489" s="142"/>
      <c r="E1489" s="94" t="e">
        <f>VLOOKUP(B1489,MODALIDADE_1!A:E,5,FALSE)</f>
        <v>#N/A</v>
      </c>
      <c r="F1489" s="95" t="e">
        <f>VLOOKUP(B1489,MODALIDADE_1!A:C,3,FALSE)</f>
        <v>#N/A</v>
      </c>
      <c r="G1489" s="142" t="e">
        <f>VLOOKUP(B1489,MODALIDADE_1!A:G,4,FALSE)</f>
        <v>#N/A</v>
      </c>
      <c r="H1489" s="142" t="e">
        <f>VLOOKUP(B1489,MODALIDADE_1!A:G,6,FALSE)</f>
        <v>#N/A</v>
      </c>
      <c r="I1489" s="142" t="e">
        <f>VLOOKUP(B1489,MODALIDADE_1!A:G,7,FALSE)</f>
        <v>#N/A</v>
      </c>
      <c r="J1489" s="106" t="e">
        <f>VLOOKUP(Tabela410[[#This Row],[Proposta de Referência]],SIMP_M1!A:K,9,FALSE)</f>
        <v>#VALUE!</v>
      </c>
      <c r="K1489" s="106" t="e">
        <f>VLOOKUP(Tabela410[[#This Row],[Proposta de Referência]],SIMP_M1!A:K,8,FALSE)</f>
        <v>#VALUE!</v>
      </c>
      <c r="L1489" s="107" t="e">
        <f t="shared" si="96"/>
        <v>#VALUE!</v>
      </c>
      <c r="M1489" s="107" t="e">
        <f t="shared" si="97"/>
        <v>#VALUE!</v>
      </c>
      <c r="N1489" s="142" t="e">
        <f t="shared" si="98"/>
        <v>#VALUE!</v>
      </c>
      <c r="O1489" s="142" t="e">
        <f t="shared" si="99"/>
        <v>#N/A</v>
      </c>
      <c r="P1489" s="24" t="str">
        <f>IFERROR(VLOOKUP(O1489,HOSPITAIS_COM_DIVIDAS!A:E,5,FALSE),"")</f>
        <v/>
      </c>
    </row>
    <row r="1490" spans="1:16" x14ac:dyDescent="0.25">
      <c r="A1490" s="52" t="e">
        <f>Tabela410[[#This Row],[Status da Proposta]]</f>
        <v>#VALUE!</v>
      </c>
      <c r="B1490" s="143">
        <f>MODALIDADE_1!A1490</f>
        <v>0</v>
      </c>
      <c r="C1490" s="142" t="e">
        <f>VLOOKUP(B1490,MODALIDADE_1!A:B,2,FALSE)</f>
        <v>#N/A</v>
      </c>
      <c r="D1490" s="142"/>
      <c r="E1490" s="94" t="e">
        <f>VLOOKUP(B1490,MODALIDADE_1!A:E,5,FALSE)</f>
        <v>#N/A</v>
      </c>
      <c r="F1490" s="95" t="e">
        <f>VLOOKUP(B1490,MODALIDADE_1!A:C,3,FALSE)</f>
        <v>#N/A</v>
      </c>
      <c r="G1490" s="142" t="e">
        <f>VLOOKUP(B1490,MODALIDADE_1!A:G,4,FALSE)</f>
        <v>#N/A</v>
      </c>
      <c r="H1490" s="142" t="e">
        <f>VLOOKUP(B1490,MODALIDADE_1!A:G,6,FALSE)</f>
        <v>#N/A</v>
      </c>
      <c r="I1490" s="142" t="e">
        <f>VLOOKUP(B1490,MODALIDADE_1!A:G,7,FALSE)</f>
        <v>#N/A</v>
      </c>
      <c r="J1490" s="106" t="e">
        <f>VLOOKUP(Tabela410[[#This Row],[Proposta de Referência]],SIMP_M1!A:K,9,FALSE)</f>
        <v>#VALUE!</v>
      </c>
      <c r="K1490" s="106" t="e">
        <f>VLOOKUP(Tabela410[[#This Row],[Proposta de Referência]],SIMP_M1!A:K,8,FALSE)</f>
        <v>#VALUE!</v>
      </c>
      <c r="L1490" s="107" t="e">
        <f t="shared" si="96"/>
        <v>#VALUE!</v>
      </c>
      <c r="M1490" s="107" t="e">
        <f t="shared" si="97"/>
        <v>#VALUE!</v>
      </c>
      <c r="N1490" s="142" t="e">
        <f t="shared" si="98"/>
        <v>#VALUE!</v>
      </c>
      <c r="O1490" s="142" t="e">
        <f t="shared" si="99"/>
        <v>#N/A</v>
      </c>
      <c r="P1490" s="24" t="str">
        <f>IFERROR(VLOOKUP(O1490,HOSPITAIS_COM_DIVIDAS!A:E,5,FALSE),"")</f>
        <v/>
      </c>
    </row>
    <row r="1491" spans="1:16" x14ac:dyDescent="0.25">
      <c r="A1491" s="52" t="e">
        <f>Tabela410[[#This Row],[Status da Proposta]]</f>
        <v>#VALUE!</v>
      </c>
      <c r="B1491" s="143">
        <f>MODALIDADE_1!A1491</f>
        <v>0</v>
      </c>
      <c r="C1491" s="142" t="e">
        <f>VLOOKUP(B1491,MODALIDADE_1!A:B,2,FALSE)</f>
        <v>#N/A</v>
      </c>
      <c r="D1491" s="142"/>
      <c r="E1491" s="94" t="e">
        <f>VLOOKUP(B1491,MODALIDADE_1!A:E,5,FALSE)</f>
        <v>#N/A</v>
      </c>
      <c r="F1491" s="95" t="e">
        <f>VLOOKUP(B1491,MODALIDADE_1!A:C,3,FALSE)</f>
        <v>#N/A</v>
      </c>
      <c r="G1491" s="142" t="e">
        <f>VLOOKUP(B1491,MODALIDADE_1!A:G,4,FALSE)</f>
        <v>#N/A</v>
      </c>
      <c r="H1491" s="142" t="e">
        <f>VLOOKUP(B1491,MODALIDADE_1!A:G,6,FALSE)</f>
        <v>#N/A</v>
      </c>
      <c r="I1491" s="142" t="e">
        <f>VLOOKUP(B1491,MODALIDADE_1!A:G,7,FALSE)</f>
        <v>#N/A</v>
      </c>
      <c r="J1491" s="106" t="e">
        <f>VLOOKUP(Tabela410[[#This Row],[Proposta de Referência]],SIMP_M1!A:K,9,FALSE)</f>
        <v>#VALUE!</v>
      </c>
      <c r="K1491" s="106" t="e">
        <f>VLOOKUP(Tabela410[[#This Row],[Proposta de Referência]],SIMP_M1!A:K,8,FALSE)</f>
        <v>#VALUE!</v>
      </c>
      <c r="L1491" s="107" t="e">
        <f t="shared" si="96"/>
        <v>#VALUE!</v>
      </c>
      <c r="M1491" s="107" t="e">
        <f t="shared" si="97"/>
        <v>#VALUE!</v>
      </c>
      <c r="N1491" s="142" t="e">
        <f t="shared" si="98"/>
        <v>#VALUE!</v>
      </c>
      <c r="O1491" s="142" t="e">
        <f t="shared" si="99"/>
        <v>#N/A</v>
      </c>
      <c r="P1491" s="24" t="str">
        <f>IFERROR(VLOOKUP(O1491,HOSPITAIS_COM_DIVIDAS!A:E,5,FALSE),"")</f>
        <v/>
      </c>
    </row>
    <row r="1492" spans="1:16" x14ac:dyDescent="0.25">
      <c r="A1492" s="52" t="e">
        <f>Tabela410[[#This Row],[Status da Proposta]]</f>
        <v>#VALUE!</v>
      </c>
      <c r="B1492" s="143">
        <f>MODALIDADE_1!A1492</f>
        <v>0</v>
      </c>
      <c r="C1492" s="142" t="e">
        <f>VLOOKUP(B1492,MODALIDADE_1!A:B,2,FALSE)</f>
        <v>#N/A</v>
      </c>
      <c r="D1492" s="142"/>
      <c r="E1492" s="94" t="e">
        <f>VLOOKUP(B1492,MODALIDADE_1!A:E,5,FALSE)</f>
        <v>#N/A</v>
      </c>
      <c r="F1492" s="95" t="e">
        <f>VLOOKUP(B1492,MODALIDADE_1!A:C,3,FALSE)</f>
        <v>#N/A</v>
      </c>
      <c r="G1492" s="142" t="e">
        <f>VLOOKUP(B1492,MODALIDADE_1!A:G,4,FALSE)</f>
        <v>#N/A</v>
      </c>
      <c r="H1492" s="142" t="e">
        <f>VLOOKUP(B1492,MODALIDADE_1!A:G,6,FALSE)</f>
        <v>#N/A</v>
      </c>
      <c r="I1492" s="142" t="e">
        <f>VLOOKUP(B1492,MODALIDADE_1!A:G,7,FALSE)</f>
        <v>#N/A</v>
      </c>
      <c r="J1492" s="106" t="e">
        <f>VLOOKUP(Tabela410[[#This Row],[Proposta de Referência]],SIMP_M1!A:K,9,FALSE)</f>
        <v>#VALUE!</v>
      </c>
      <c r="K1492" s="106" t="e">
        <f>VLOOKUP(Tabela410[[#This Row],[Proposta de Referência]],SIMP_M1!A:K,8,FALSE)</f>
        <v>#VALUE!</v>
      </c>
      <c r="L1492" s="107" t="e">
        <f t="shared" si="96"/>
        <v>#VALUE!</v>
      </c>
      <c r="M1492" s="107" t="e">
        <f t="shared" si="97"/>
        <v>#VALUE!</v>
      </c>
      <c r="N1492" s="142" t="e">
        <f t="shared" si="98"/>
        <v>#VALUE!</v>
      </c>
      <c r="O1492" s="142" t="e">
        <f t="shared" si="99"/>
        <v>#N/A</v>
      </c>
      <c r="P1492" s="24" t="str">
        <f>IFERROR(VLOOKUP(O1492,HOSPITAIS_COM_DIVIDAS!A:E,5,FALSE),"")</f>
        <v/>
      </c>
    </row>
    <row r="1493" spans="1:16" x14ac:dyDescent="0.25">
      <c r="A1493" s="52" t="e">
        <f>Tabela410[[#This Row],[Status da Proposta]]</f>
        <v>#VALUE!</v>
      </c>
      <c r="B1493" s="143">
        <f>MODALIDADE_1!A1493</f>
        <v>0</v>
      </c>
      <c r="C1493" s="142" t="e">
        <f>VLOOKUP(B1493,MODALIDADE_1!A:B,2,FALSE)</f>
        <v>#N/A</v>
      </c>
      <c r="D1493" s="142"/>
      <c r="E1493" s="94" t="e">
        <f>VLOOKUP(B1493,MODALIDADE_1!A:E,5,FALSE)</f>
        <v>#N/A</v>
      </c>
      <c r="F1493" s="95" t="e">
        <f>VLOOKUP(B1493,MODALIDADE_1!A:C,3,FALSE)</f>
        <v>#N/A</v>
      </c>
      <c r="G1493" s="142" t="e">
        <f>VLOOKUP(B1493,MODALIDADE_1!A:G,4,FALSE)</f>
        <v>#N/A</v>
      </c>
      <c r="H1493" s="142" t="e">
        <f>VLOOKUP(B1493,MODALIDADE_1!A:G,6,FALSE)</f>
        <v>#N/A</v>
      </c>
      <c r="I1493" s="142" t="e">
        <f>VLOOKUP(B1493,MODALIDADE_1!A:G,7,FALSE)</f>
        <v>#N/A</v>
      </c>
      <c r="J1493" s="106" t="e">
        <f>VLOOKUP(Tabela410[[#This Row],[Proposta de Referência]],SIMP_M1!A:K,9,FALSE)</f>
        <v>#VALUE!</v>
      </c>
      <c r="K1493" s="106" t="e">
        <f>VLOOKUP(Tabela410[[#This Row],[Proposta de Referência]],SIMP_M1!A:K,8,FALSE)</f>
        <v>#VALUE!</v>
      </c>
      <c r="L1493" s="107" t="e">
        <f t="shared" si="96"/>
        <v>#VALUE!</v>
      </c>
      <c r="M1493" s="107" t="e">
        <f t="shared" si="97"/>
        <v>#VALUE!</v>
      </c>
      <c r="N1493" s="142" t="e">
        <f t="shared" si="98"/>
        <v>#VALUE!</v>
      </c>
      <c r="O1493" s="142" t="e">
        <f t="shared" si="99"/>
        <v>#N/A</v>
      </c>
      <c r="P1493" s="24" t="str">
        <f>IFERROR(VLOOKUP(O1493,HOSPITAIS_COM_DIVIDAS!A:E,5,FALSE),"")</f>
        <v/>
      </c>
    </row>
    <row r="1494" spans="1:16" x14ac:dyDescent="0.25">
      <c r="A1494" s="52" t="e">
        <f>Tabela410[[#This Row],[Status da Proposta]]</f>
        <v>#VALUE!</v>
      </c>
      <c r="B1494" s="143">
        <f>MODALIDADE_1!A1494</f>
        <v>0</v>
      </c>
      <c r="C1494" s="142" t="e">
        <f>VLOOKUP(B1494,MODALIDADE_1!A:B,2,FALSE)</f>
        <v>#N/A</v>
      </c>
      <c r="D1494" s="142"/>
      <c r="E1494" s="94" t="e">
        <f>VLOOKUP(B1494,MODALIDADE_1!A:E,5,FALSE)</f>
        <v>#N/A</v>
      </c>
      <c r="F1494" s="95" t="e">
        <f>VLOOKUP(B1494,MODALIDADE_1!A:C,3,FALSE)</f>
        <v>#N/A</v>
      </c>
      <c r="G1494" s="142" t="e">
        <f>VLOOKUP(B1494,MODALIDADE_1!A:G,4,FALSE)</f>
        <v>#N/A</v>
      </c>
      <c r="H1494" s="142" t="e">
        <f>VLOOKUP(B1494,MODALIDADE_1!A:G,6,FALSE)</f>
        <v>#N/A</v>
      </c>
      <c r="I1494" s="142" t="e">
        <f>VLOOKUP(B1494,MODALIDADE_1!A:G,7,FALSE)</f>
        <v>#N/A</v>
      </c>
      <c r="J1494" s="106" t="e">
        <f>VLOOKUP(Tabela410[[#This Row],[Proposta de Referência]],SIMP_M1!A:K,9,FALSE)</f>
        <v>#VALUE!</v>
      </c>
      <c r="K1494" s="106" t="e">
        <f>VLOOKUP(Tabela410[[#This Row],[Proposta de Referência]],SIMP_M1!A:K,8,FALSE)</f>
        <v>#VALUE!</v>
      </c>
      <c r="L1494" s="107" t="e">
        <f t="shared" si="96"/>
        <v>#VALUE!</v>
      </c>
      <c r="M1494" s="107" t="e">
        <f t="shared" si="97"/>
        <v>#VALUE!</v>
      </c>
      <c r="N1494" s="142" t="e">
        <f t="shared" si="98"/>
        <v>#VALUE!</v>
      </c>
      <c r="O1494" s="142" t="e">
        <f t="shared" si="99"/>
        <v>#N/A</v>
      </c>
      <c r="P1494" s="24" t="str">
        <f>IFERROR(VLOOKUP(O1494,HOSPITAIS_COM_DIVIDAS!A:E,5,FALSE),"")</f>
        <v/>
      </c>
    </row>
    <row r="1495" spans="1:16" x14ac:dyDescent="0.25">
      <c r="A1495" s="52" t="e">
        <f>Tabela410[[#This Row],[Status da Proposta]]</f>
        <v>#VALUE!</v>
      </c>
      <c r="B1495" s="143">
        <f>MODALIDADE_1!A1495</f>
        <v>0</v>
      </c>
      <c r="C1495" s="142" t="e">
        <f>VLOOKUP(B1495,MODALIDADE_1!A:B,2,FALSE)</f>
        <v>#N/A</v>
      </c>
      <c r="D1495" s="142"/>
      <c r="E1495" s="94" t="e">
        <f>VLOOKUP(B1495,MODALIDADE_1!A:E,5,FALSE)</f>
        <v>#N/A</v>
      </c>
      <c r="F1495" s="95" t="e">
        <f>VLOOKUP(B1495,MODALIDADE_1!A:C,3,FALSE)</f>
        <v>#N/A</v>
      </c>
      <c r="G1495" s="142" t="e">
        <f>VLOOKUP(B1495,MODALIDADE_1!A:G,4,FALSE)</f>
        <v>#N/A</v>
      </c>
      <c r="H1495" s="142" t="e">
        <f>VLOOKUP(B1495,MODALIDADE_1!A:G,6,FALSE)</f>
        <v>#N/A</v>
      </c>
      <c r="I1495" s="142" t="e">
        <f>VLOOKUP(B1495,MODALIDADE_1!A:G,7,FALSE)</f>
        <v>#N/A</v>
      </c>
      <c r="J1495" s="106" t="e">
        <f>VLOOKUP(Tabela410[[#This Row],[Proposta de Referência]],SIMP_M1!A:K,9,FALSE)</f>
        <v>#VALUE!</v>
      </c>
      <c r="K1495" s="106" t="e">
        <f>VLOOKUP(Tabela410[[#This Row],[Proposta de Referência]],SIMP_M1!A:K,8,FALSE)</f>
        <v>#VALUE!</v>
      </c>
      <c r="L1495" s="107" t="e">
        <f t="shared" si="96"/>
        <v>#VALUE!</v>
      </c>
      <c r="M1495" s="107" t="e">
        <f t="shared" si="97"/>
        <v>#VALUE!</v>
      </c>
      <c r="N1495" s="142" t="e">
        <f t="shared" si="98"/>
        <v>#VALUE!</v>
      </c>
      <c r="O1495" s="142" t="e">
        <f t="shared" si="99"/>
        <v>#N/A</v>
      </c>
      <c r="P1495" s="24" t="str">
        <f>IFERROR(VLOOKUP(O1495,HOSPITAIS_COM_DIVIDAS!A:E,5,FALSE),"")</f>
        <v/>
      </c>
    </row>
    <row r="1496" spans="1:16" x14ac:dyDescent="0.25">
      <c r="A1496" s="52" t="e">
        <f>Tabela410[[#This Row],[Status da Proposta]]</f>
        <v>#VALUE!</v>
      </c>
      <c r="B1496" s="143">
        <f>MODALIDADE_1!A1496</f>
        <v>0</v>
      </c>
      <c r="C1496" s="142" t="e">
        <f>VLOOKUP(B1496,MODALIDADE_1!A:B,2,FALSE)</f>
        <v>#N/A</v>
      </c>
      <c r="D1496" s="142"/>
      <c r="E1496" s="94" t="e">
        <f>VLOOKUP(B1496,MODALIDADE_1!A:E,5,FALSE)</f>
        <v>#N/A</v>
      </c>
      <c r="F1496" s="95" t="e">
        <f>VLOOKUP(B1496,MODALIDADE_1!A:C,3,FALSE)</f>
        <v>#N/A</v>
      </c>
      <c r="G1496" s="142" t="e">
        <f>VLOOKUP(B1496,MODALIDADE_1!A:G,4,FALSE)</f>
        <v>#N/A</v>
      </c>
      <c r="H1496" s="142" t="e">
        <f>VLOOKUP(B1496,MODALIDADE_1!A:G,6,FALSE)</f>
        <v>#N/A</v>
      </c>
      <c r="I1496" s="142" t="e">
        <f>VLOOKUP(B1496,MODALIDADE_1!A:G,7,FALSE)</f>
        <v>#N/A</v>
      </c>
      <c r="J1496" s="106" t="e">
        <f>VLOOKUP(Tabela410[[#This Row],[Proposta de Referência]],SIMP_M1!A:K,9,FALSE)</f>
        <v>#VALUE!</v>
      </c>
      <c r="K1496" s="106" t="e">
        <f>VLOOKUP(Tabela410[[#This Row],[Proposta de Referência]],SIMP_M1!A:K,8,FALSE)</f>
        <v>#VALUE!</v>
      </c>
      <c r="L1496" s="107" t="e">
        <f t="shared" si="96"/>
        <v>#VALUE!</v>
      </c>
      <c r="M1496" s="107" t="e">
        <f t="shared" si="97"/>
        <v>#VALUE!</v>
      </c>
      <c r="N1496" s="142" t="e">
        <f t="shared" si="98"/>
        <v>#VALUE!</v>
      </c>
      <c r="O1496" s="142" t="e">
        <f t="shared" si="99"/>
        <v>#N/A</v>
      </c>
      <c r="P1496" s="24" t="str">
        <f>IFERROR(VLOOKUP(O1496,HOSPITAIS_COM_DIVIDAS!A:E,5,FALSE),"")</f>
        <v/>
      </c>
    </row>
    <row r="1497" spans="1:16" x14ac:dyDescent="0.25">
      <c r="A1497" s="52" t="e">
        <f>Tabela410[[#This Row],[Status da Proposta]]</f>
        <v>#VALUE!</v>
      </c>
      <c r="B1497" s="143">
        <f>MODALIDADE_1!A1497</f>
        <v>0</v>
      </c>
      <c r="C1497" s="142" t="e">
        <f>VLOOKUP(B1497,MODALIDADE_1!A:B,2,FALSE)</f>
        <v>#N/A</v>
      </c>
      <c r="D1497" s="142"/>
      <c r="E1497" s="94" t="e">
        <f>VLOOKUP(B1497,MODALIDADE_1!A:E,5,FALSE)</f>
        <v>#N/A</v>
      </c>
      <c r="F1497" s="95" t="e">
        <f>VLOOKUP(B1497,MODALIDADE_1!A:C,3,FALSE)</f>
        <v>#N/A</v>
      </c>
      <c r="G1497" s="142" t="e">
        <f>VLOOKUP(B1497,MODALIDADE_1!A:G,4,FALSE)</f>
        <v>#N/A</v>
      </c>
      <c r="H1497" s="142" t="e">
        <f>VLOOKUP(B1497,MODALIDADE_1!A:G,6,FALSE)</f>
        <v>#N/A</v>
      </c>
      <c r="I1497" s="142" t="e">
        <f>VLOOKUP(B1497,MODALIDADE_1!A:G,7,FALSE)</f>
        <v>#N/A</v>
      </c>
      <c r="J1497" s="106" t="e">
        <f>VLOOKUP(Tabela410[[#This Row],[Proposta de Referência]],SIMP_M1!A:K,9,FALSE)</f>
        <v>#VALUE!</v>
      </c>
      <c r="K1497" s="106" t="e">
        <f>VLOOKUP(Tabela410[[#This Row],[Proposta de Referência]],SIMP_M1!A:K,8,FALSE)</f>
        <v>#VALUE!</v>
      </c>
      <c r="L1497" s="107" t="e">
        <f t="shared" si="96"/>
        <v>#VALUE!</v>
      </c>
      <c r="M1497" s="107" t="e">
        <f t="shared" si="97"/>
        <v>#VALUE!</v>
      </c>
      <c r="N1497" s="142" t="e">
        <f t="shared" si="98"/>
        <v>#VALUE!</v>
      </c>
      <c r="O1497" s="142" t="e">
        <f t="shared" si="99"/>
        <v>#N/A</v>
      </c>
      <c r="P1497" s="24" t="str">
        <f>IFERROR(VLOOKUP(O1497,HOSPITAIS_COM_DIVIDAS!A:E,5,FALSE),"")</f>
        <v/>
      </c>
    </row>
    <row r="1498" spans="1:16" x14ac:dyDescent="0.25">
      <c r="A1498" s="52" t="e">
        <f>Tabela410[[#This Row],[Status da Proposta]]</f>
        <v>#VALUE!</v>
      </c>
      <c r="B1498" s="143">
        <f>MODALIDADE_1!A1498</f>
        <v>0</v>
      </c>
      <c r="C1498" s="142" t="e">
        <f>VLOOKUP(B1498,MODALIDADE_1!A:B,2,FALSE)</f>
        <v>#N/A</v>
      </c>
      <c r="D1498" s="142"/>
      <c r="E1498" s="94" t="e">
        <f>VLOOKUP(B1498,MODALIDADE_1!A:E,5,FALSE)</f>
        <v>#N/A</v>
      </c>
      <c r="F1498" s="95" t="e">
        <f>VLOOKUP(B1498,MODALIDADE_1!A:C,3,FALSE)</f>
        <v>#N/A</v>
      </c>
      <c r="G1498" s="142" t="e">
        <f>VLOOKUP(B1498,MODALIDADE_1!A:G,4,FALSE)</f>
        <v>#N/A</v>
      </c>
      <c r="H1498" s="142" t="e">
        <f>VLOOKUP(B1498,MODALIDADE_1!A:G,6,FALSE)</f>
        <v>#N/A</v>
      </c>
      <c r="I1498" s="142" t="e">
        <f>VLOOKUP(B1498,MODALIDADE_1!A:G,7,FALSE)</f>
        <v>#N/A</v>
      </c>
      <c r="J1498" s="106" t="e">
        <f>VLOOKUP(Tabela410[[#This Row],[Proposta de Referência]],SIMP_M1!A:K,9,FALSE)</f>
        <v>#VALUE!</v>
      </c>
      <c r="K1498" s="106" t="e">
        <f>VLOOKUP(Tabela410[[#This Row],[Proposta de Referência]],SIMP_M1!A:K,8,FALSE)</f>
        <v>#VALUE!</v>
      </c>
      <c r="L1498" s="107" t="e">
        <f t="shared" si="96"/>
        <v>#VALUE!</v>
      </c>
      <c r="M1498" s="107" t="e">
        <f t="shared" si="97"/>
        <v>#VALUE!</v>
      </c>
      <c r="N1498" s="142" t="e">
        <f t="shared" si="98"/>
        <v>#VALUE!</v>
      </c>
      <c r="O1498" s="142" t="e">
        <f t="shared" si="99"/>
        <v>#N/A</v>
      </c>
      <c r="P1498" s="24" t="str">
        <f>IFERROR(VLOOKUP(O1498,HOSPITAIS_COM_DIVIDAS!A:E,5,FALSE),"")</f>
        <v/>
      </c>
    </row>
    <row r="1499" spans="1:16" x14ac:dyDescent="0.25">
      <c r="A1499" s="52" t="e">
        <f>Tabela410[[#This Row],[Status da Proposta]]</f>
        <v>#VALUE!</v>
      </c>
      <c r="B1499" s="143">
        <f>MODALIDADE_1!A1499</f>
        <v>0</v>
      </c>
      <c r="C1499" s="142" t="e">
        <f>VLOOKUP(B1499,MODALIDADE_1!A:B,2,FALSE)</f>
        <v>#N/A</v>
      </c>
      <c r="D1499" s="142"/>
      <c r="E1499" s="94" t="e">
        <f>VLOOKUP(B1499,MODALIDADE_1!A:E,5,FALSE)</f>
        <v>#N/A</v>
      </c>
      <c r="F1499" s="95" t="e">
        <f>VLOOKUP(B1499,MODALIDADE_1!A:C,3,FALSE)</f>
        <v>#N/A</v>
      </c>
      <c r="G1499" s="142" t="e">
        <f>VLOOKUP(B1499,MODALIDADE_1!A:G,4,FALSE)</f>
        <v>#N/A</v>
      </c>
      <c r="H1499" s="142" t="e">
        <f>VLOOKUP(B1499,MODALIDADE_1!A:G,6,FALSE)</f>
        <v>#N/A</v>
      </c>
      <c r="I1499" s="142" t="e">
        <f>VLOOKUP(B1499,MODALIDADE_1!A:G,7,FALSE)</f>
        <v>#N/A</v>
      </c>
      <c r="J1499" s="106" t="e">
        <f>VLOOKUP(Tabela410[[#This Row],[Proposta de Referência]],SIMP_M1!A:K,9,FALSE)</f>
        <v>#VALUE!</v>
      </c>
      <c r="K1499" s="106" t="e">
        <f>VLOOKUP(Tabela410[[#This Row],[Proposta de Referência]],SIMP_M1!A:K,8,FALSE)</f>
        <v>#VALUE!</v>
      </c>
      <c r="L1499" s="107" t="e">
        <f t="shared" si="96"/>
        <v>#VALUE!</v>
      </c>
      <c r="M1499" s="107" t="e">
        <f t="shared" si="97"/>
        <v>#VALUE!</v>
      </c>
      <c r="N1499" s="142" t="e">
        <f t="shared" si="98"/>
        <v>#VALUE!</v>
      </c>
      <c r="O1499" s="142" t="e">
        <f t="shared" si="99"/>
        <v>#N/A</v>
      </c>
      <c r="P1499" s="24" t="str">
        <f>IFERROR(VLOOKUP(O1499,HOSPITAIS_COM_DIVIDAS!A:E,5,FALSE),"")</f>
        <v/>
      </c>
    </row>
    <row r="1500" spans="1:16" x14ac:dyDescent="0.25">
      <c r="A1500" s="52" t="e">
        <f>Tabela410[[#This Row],[Status da Proposta]]</f>
        <v>#VALUE!</v>
      </c>
      <c r="B1500" s="143">
        <f>MODALIDADE_1!A1500</f>
        <v>0</v>
      </c>
      <c r="C1500" s="142" t="e">
        <f>VLOOKUP(B1500,MODALIDADE_1!A:B,2,FALSE)</f>
        <v>#N/A</v>
      </c>
      <c r="D1500" s="142"/>
      <c r="E1500" s="94" t="e">
        <f>VLOOKUP(B1500,MODALIDADE_1!A:E,5,FALSE)</f>
        <v>#N/A</v>
      </c>
      <c r="F1500" s="95" t="e">
        <f>VLOOKUP(B1500,MODALIDADE_1!A:C,3,FALSE)</f>
        <v>#N/A</v>
      </c>
      <c r="G1500" s="142" t="e">
        <f>VLOOKUP(B1500,MODALIDADE_1!A:G,4,FALSE)</f>
        <v>#N/A</v>
      </c>
      <c r="H1500" s="142" t="e">
        <f>VLOOKUP(B1500,MODALIDADE_1!A:G,6,FALSE)</f>
        <v>#N/A</v>
      </c>
      <c r="I1500" s="142" t="e">
        <f>VLOOKUP(B1500,MODALIDADE_1!A:G,7,FALSE)</f>
        <v>#N/A</v>
      </c>
      <c r="J1500" s="106" t="e">
        <f>VLOOKUP(Tabela410[[#This Row],[Proposta de Referência]],SIMP_M1!A:K,9,FALSE)</f>
        <v>#VALUE!</v>
      </c>
      <c r="K1500" s="106" t="e">
        <f>VLOOKUP(Tabela410[[#This Row],[Proposta de Referência]],SIMP_M1!A:K,8,FALSE)</f>
        <v>#VALUE!</v>
      </c>
      <c r="L1500" s="107" t="e">
        <f t="shared" si="96"/>
        <v>#VALUE!</v>
      </c>
      <c r="M1500" s="107" t="e">
        <f t="shared" si="97"/>
        <v>#VALUE!</v>
      </c>
      <c r="N1500" s="142" t="e">
        <f t="shared" si="98"/>
        <v>#VALUE!</v>
      </c>
      <c r="O1500" s="142" t="e">
        <f t="shared" si="99"/>
        <v>#N/A</v>
      </c>
      <c r="P1500" s="24" t="str">
        <f>IFERROR(VLOOKUP(O1500,HOSPITAIS_COM_DIVIDAS!A:E,5,FALSE),"")</f>
        <v/>
      </c>
    </row>
    <row r="1501" spans="1:16" x14ac:dyDescent="0.25">
      <c r="A1501" s="52" t="e">
        <f>Tabela410[[#This Row],[Status da Proposta]]</f>
        <v>#VALUE!</v>
      </c>
      <c r="B1501" s="143">
        <f>MODALIDADE_1!A1501</f>
        <v>0</v>
      </c>
      <c r="C1501" s="142" t="e">
        <f>VLOOKUP(B1501,MODALIDADE_1!A:B,2,FALSE)</f>
        <v>#N/A</v>
      </c>
      <c r="D1501" s="142"/>
      <c r="E1501" s="94" t="e">
        <f>VLOOKUP(B1501,MODALIDADE_1!A:E,5,FALSE)</f>
        <v>#N/A</v>
      </c>
      <c r="F1501" s="95" t="e">
        <f>VLOOKUP(B1501,MODALIDADE_1!A:C,3,FALSE)</f>
        <v>#N/A</v>
      </c>
      <c r="G1501" s="142" t="e">
        <f>VLOOKUP(B1501,MODALIDADE_1!A:G,4,FALSE)</f>
        <v>#N/A</v>
      </c>
      <c r="H1501" s="142" t="e">
        <f>VLOOKUP(B1501,MODALIDADE_1!A:G,6,FALSE)</f>
        <v>#N/A</v>
      </c>
      <c r="I1501" s="142" t="e">
        <f>VLOOKUP(B1501,MODALIDADE_1!A:G,7,FALSE)</f>
        <v>#N/A</v>
      </c>
      <c r="J1501" s="106" t="e">
        <f>VLOOKUP(Tabela410[[#This Row],[Proposta de Referência]],SIMP_M1!A:K,9,FALSE)</f>
        <v>#VALUE!</v>
      </c>
      <c r="K1501" s="106" t="e">
        <f>VLOOKUP(Tabela410[[#This Row],[Proposta de Referência]],SIMP_M1!A:K,8,FALSE)</f>
        <v>#VALUE!</v>
      </c>
      <c r="L1501" s="107" t="e">
        <f t="shared" si="96"/>
        <v>#VALUE!</v>
      </c>
      <c r="M1501" s="107" t="e">
        <f t="shared" si="97"/>
        <v>#VALUE!</v>
      </c>
      <c r="N1501" s="142" t="e">
        <f t="shared" si="98"/>
        <v>#VALUE!</v>
      </c>
      <c r="O1501" s="142" t="e">
        <f t="shared" si="99"/>
        <v>#N/A</v>
      </c>
      <c r="P1501" s="24" t="str">
        <f>IFERROR(VLOOKUP(O1501,HOSPITAIS_COM_DIVIDAS!A:E,5,FALSE),"")</f>
        <v/>
      </c>
    </row>
    <row r="1502" spans="1:16" x14ac:dyDescent="0.25">
      <c r="A1502" s="52" t="e">
        <f>Tabela410[[#This Row],[Status da Proposta]]</f>
        <v>#VALUE!</v>
      </c>
      <c r="B1502" s="143">
        <f>MODALIDADE_1!A1502</f>
        <v>0</v>
      </c>
      <c r="C1502" s="142" t="e">
        <f>VLOOKUP(B1502,MODALIDADE_1!A:B,2,FALSE)</f>
        <v>#N/A</v>
      </c>
      <c r="D1502" s="142"/>
      <c r="E1502" s="94" t="e">
        <f>VLOOKUP(B1502,MODALIDADE_1!A:E,5,FALSE)</f>
        <v>#N/A</v>
      </c>
      <c r="F1502" s="95" t="e">
        <f>VLOOKUP(B1502,MODALIDADE_1!A:C,3,FALSE)</f>
        <v>#N/A</v>
      </c>
      <c r="G1502" s="142" t="e">
        <f>VLOOKUP(B1502,MODALIDADE_1!A:G,4,FALSE)</f>
        <v>#N/A</v>
      </c>
      <c r="H1502" s="142" t="e">
        <f>VLOOKUP(B1502,MODALIDADE_1!A:G,6,FALSE)</f>
        <v>#N/A</v>
      </c>
      <c r="I1502" s="142" t="e">
        <f>VLOOKUP(B1502,MODALIDADE_1!A:G,7,FALSE)</f>
        <v>#N/A</v>
      </c>
      <c r="J1502" s="106" t="e">
        <f>VLOOKUP(Tabela410[[#This Row],[Proposta de Referência]],SIMP_M1!A:K,9,FALSE)</f>
        <v>#VALUE!</v>
      </c>
      <c r="K1502" s="106" t="e">
        <f>VLOOKUP(Tabela410[[#This Row],[Proposta de Referência]],SIMP_M1!A:K,8,FALSE)</f>
        <v>#VALUE!</v>
      </c>
      <c r="L1502" s="107" t="e">
        <f t="shared" si="96"/>
        <v>#VALUE!</v>
      </c>
      <c r="M1502" s="107" t="e">
        <f t="shared" si="97"/>
        <v>#VALUE!</v>
      </c>
      <c r="N1502" s="142" t="e">
        <f t="shared" si="98"/>
        <v>#VALUE!</v>
      </c>
      <c r="O1502" s="142" t="e">
        <f t="shared" si="99"/>
        <v>#N/A</v>
      </c>
      <c r="P1502" s="24" t="str">
        <f>IFERROR(VLOOKUP(O1502,HOSPITAIS_COM_DIVIDAS!A:E,5,FALSE),"")</f>
        <v/>
      </c>
    </row>
    <row r="1503" spans="1:16" x14ac:dyDescent="0.25">
      <c r="A1503" s="52" t="e">
        <f>Tabela410[[#This Row],[Status da Proposta]]</f>
        <v>#VALUE!</v>
      </c>
      <c r="B1503" s="143">
        <f>MODALIDADE_1!A1503</f>
        <v>0</v>
      </c>
      <c r="C1503" s="142" t="e">
        <f>VLOOKUP(B1503,MODALIDADE_1!A:B,2,FALSE)</f>
        <v>#N/A</v>
      </c>
      <c r="D1503" s="142"/>
      <c r="E1503" s="94" t="e">
        <f>VLOOKUP(B1503,MODALIDADE_1!A:E,5,FALSE)</f>
        <v>#N/A</v>
      </c>
      <c r="F1503" s="95" t="e">
        <f>VLOOKUP(B1503,MODALIDADE_1!A:C,3,FALSE)</f>
        <v>#N/A</v>
      </c>
      <c r="G1503" s="142" t="e">
        <f>VLOOKUP(B1503,MODALIDADE_1!A:G,4,FALSE)</f>
        <v>#N/A</v>
      </c>
      <c r="H1503" s="142" t="e">
        <f>VLOOKUP(B1503,MODALIDADE_1!A:G,6,FALSE)</f>
        <v>#N/A</v>
      </c>
      <c r="I1503" s="142" t="e">
        <f>VLOOKUP(B1503,MODALIDADE_1!A:G,7,FALSE)</f>
        <v>#N/A</v>
      </c>
      <c r="J1503" s="106" t="e">
        <f>VLOOKUP(Tabela410[[#This Row],[Proposta de Referência]],SIMP_M1!A:K,9,FALSE)</f>
        <v>#VALUE!</v>
      </c>
      <c r="K1503" s="106" t="e">
        <f>VLOOKUP(Tabela410[[#This Row],[Proposta de Referência]],SIMP_M1!A:K,8,FALSE)</f>
        <v>#VALUE!</v>
      </c>
      <c r="L1503" s="107" t="e">
        <f t="shared" si="96"/>
        <v>#VALUE!</v>
      </c>
      <c r="M1503" s="107" t="e">
        <f t="shared" si="97"/>
        <v>#VALUE!</v>
      </c>
      <c r="N1503" s="142" t="e">
        <f t="shared" si="98"/>
        <v>#VALUE!</v>
      </c>
      <c r="O1503" s="142" t="e">
        <f t="shared" si="99"/>
        <v>#N/A</v>
      </c>
      <c r="P1503" s="24" t="str">
        <f>IFERROR(VLOOKUP(O1503,HOSPITAIS_COM_DIVIDAS!A:E,5,FALSE),"")</f>
        <v/>
      </c>
    </row>
    <row r="1504" spans="1:16" x14ac:dyDescent="0.25">
      <c r="A1504" s="52" t="e">
        <f>Tabela410[[#This Row],[Status da Proposta]]</f>
        <v>#VALUE!</v>
      </c>
      <c r="B1504" s="143">
        <f>MODALIDADE_1!A1504</f>
        <v>0</v>
      </c>
      <c r="C1504" s="142" t="e">
        <f>VLOOKUP(B1504,MODALIDADE_1!A:B,2,FALSE)</f>
        <v>#N/A</v>
      </c>
      <c r="D1504" s="142"/>
      <c r="E1504" s="94" t="e">
        <f>VLOOKUP(B1504,MODALIDADE_1!A:E,5,FALSE)</f>
        <v>#N/A</v>
      </c>
      <c r="F1504" s="95" t="e">
        <f>VLOOKUP(B1504,MODALIDADE_1!A:C,3,FALSE)</f>
        <v>#N/A</v>
      </c>
      <c r="G1504" s="142" t="e">
        <f>VLOOKUP(B1504,MODALIDADE_1!A:G,4,FALSE)</f>
        <v>#N/A</v>
      </c>
      <c r="H1504" s="142" t="e">
        <f>VLOOKUP(B1504,MODALIDADE_1!A:G,6,FALSE)</f>
        <v>#N/A</v>
      </c>
      <c r="I1504" s="142" t="e">
        <f>VLOOKUP(B1504,MODALIDADE_1!A:G,7,FALSE)</f>
        <v>#N/A</v>
      </c>
      <c r="J1504" s="106" t="e">
        <f>VLOOKUP(Tabela410[[#This Row],[Proposta de Referência]],SIMP_M1!A:K,9,FALSE)</f>
        <v>#VALUE!</v>
      </c>
      <c r="K1504" s="106" t="e">
        <f>VLOOKUP(Tabela410[[#This Row],[Proposta de Referência]],SIMP_M1!A:K,8,FALSE)</f>
        <v>#VALUE!</v>
      </c>
      <c r="L1504" s="107" t="e">
        <f t="shared" ref="L1504:L1567" si="100">K1504+J1504</f>
        <v>#VALUE!</v>
      </c>
      <c r="M1504" s="107" t="e">
        <f t="shared" ref="M1504:M1567" si="101">L1504*12</f>
        <v>#VALUE!</v>
      </c>
      <c r="N1504" s="142" t="e">
        <f t="shared" ref="N1504:N1567" si="102">IF(L1504&gt;100000,"SIM, POSSUI VALOR ACIMA DE R$100.000,00","NÃO, POSSUI VALOR NECESSÁRIO")</f>
        <v>#VALUE!</v>
      </c>
      <c r="O1504" s="142" t="e">
        <f t="shared" ref="O1504:O1567" si="103">LEFT(E1504,8)</f>
        <v>#N/A</v>
      </c>
      <c r="P1504" s="24" t="str">
        <f>IFERROR(VLOOKUP(O1504,HOSPITAIS_COM_DIVIDAS!A:E,5,FALSE),"")</f>
        <v/>
      </c>
    </row>
    <row r="1505" spans="1:16" x14ac:dyDescent="0.25">
      <c r="A1505" s="52" t="e">
        <f>Tabela410[[#This Row],[Status da Proposta]]</f>
        <v>#VALUE!</v>
      </c>
      <c r="B1505" s="143">
        <f>MODALIDADE_1!A1505</f>
        <v>0</v>
      </c>
      <c r="C1505" s="142" t="e">
        <f>VLOOKUP(B1505,MODALIDADE_1!A:B,2,FALSE)</f>
        <v>#N/A</v>
      </c>
      <c r="D1505" s="142"/>
      <c r="E1505" s="94" t="e">
        <f>VLOOKUP(B1505,MODALIDADE_1!A:E,5,FALSE)</f>
        <v>#N/A</v>
      </c>
      <c r="F1505" s="95" t="e">
        <f>VLOOKUP(B1505,MODALIDADE_1!A:C,3,FALSE)</f>
        <v>#N/A</v>
      </c>
      <c r="G1505" s="142" t="e">
        <f>VLOOKUP(B1505,MODALIDADE_1!A:G,4,FALSE)</f>
        <v>#N/A</v>
      </c>
      <c r="H1505" s="142" t="e">
        <f>VLOOKUP(B1505,MODALIDADE_1!A:G,6,FALSE)</f>
        <v>#N/A</v>
      </c>
      <c r="I1505" s="142" t="e">
        <f>VLOOKUP(B1505,MODALIDADE_1!A:G,7,FALSE)</f>
        <v>#N/A</v>
      </c>
      <c r="J1505" s="106" t="e">
        <f>VLOOKUP(Tabela410[[#This Row],[Proposta de Referência]],SIMP_M1!A:K,9,FALSE)</f>
        <v>#VALUE!</v>
      </c>
      <c r="K1505" s="106" t="e">
        <f>VLOOKUP(Tabela410[[#This Row],[Proposta de Referência]],SIMP_M1!A:K,8,FALSE)</f>
        <v>#VALUE!</v>
      </c>
      <c r="L1505" s="107" t="e">
        <f t="shared" si="100"/>
        <v>#VALUE!</v>
      </c>
      <c r="M1505" s="107" t="e">
        <f t="shared" si="101"/>
        <v>#VALUE!</v>
      </c>
      <c r="N1505" s="142" t="e">
        <f t="shared" si="102"/>
        <v>#VALUE!</v>
      </c>
      <c r="O1505" s="142" t="e">
        <f t="shared" si="103"/>
        <v>#N/A</v>
      </c>
      <c r="P1505" s="24" t="str">
        <f>IFERROR(VLOOKUP(O1505,HOSPITAIS_COM_DIVIDAS!A:E,5,FALSE),"")</f>
        <v/>
      </c>
    </row>
    <row r="1506" spans="1:16" x14ac:dyDescent="0.25">
      <c r="A1506" s="52" t="e">
        <f>Tabela410[[#This Row],[Status da Proposta]]</f>
        <v>#VALUE!</v>
      </c>
      <c r="B1506" s="143">
        <f>MODALIDADE_1!A1506</f>
        <v>0</v>
      </c>
      <c r="C1506" s="142" t="e">
        <f>VLOOKUP(B1506,MODALIDADE_1!A:B,2,FALSE)</f>
        <v>#N/A</v>
      </c>
      <c r="D1506" s="142"/>
      <c r="E1506" s="94" t="e">
        <f>VLOOKUP(B1506,MODALIDADE_1!A:E,5,FALSE)</f>
        <v>#N/A</v>
      </c>
      <c r="F1506" s="95" t="e">
        <f>VLOOKUP(B1506,MODALIDADE_1!A:C,3,FALSE)</f>
        <v>#N/A</v>
      </c>
      <c r="G1506" s="142" t="e">
        <f>VLOOKUP(B1506,MODALIDADE_1!A:G,4,FALSE)</f>
        <v>#N/A</v>
      </c>
      <c r="H1506" s="142" t="e">
        <f>VLOOKUP(B1506,MODALIDADE_1!A:G,6,FALSE)</f>
        <v>#N/A</v>
      </c>
      <c r="I1506" s="142" t="e">
        <f>VLOOKUP(B1506,MODALIDADE_1!A:G,7,FALSE)</f>
        <v>#N/A</v>
      </c>
      <c r="J1506" s="106" t="e">
        <f>VLOOKUP(Tabela410[[#This Row],[Proposta de Referência]],SIMP_M1!A:K,9,FALSE)</f>
        <v>#VALUE!</v>
      </c>
      <c r="K1506" s="106" t="e">
        <f>VLOOKUP(Tabela410[[#This Row],[Proposta de Referência]],SIMP_M1!A:K,8,FALSE)</f>
        <v>#VALUE!</v>
      </c>
      <c r="L1506" s="107" t="e">
        <f t="shared" si="100"/>
        <v>#VALUE!</v>
      </c>
      <c r="M1506" s="107" t="e">
        <f t="shared" si="101"/>
        <v>#VALUE!</v>
      </c>
      <c r="N1506" s="142" t="e">
        <f t="shared" si="102"/>
        <v>#VALUE!</v>
      </c>
      <c r="O1506" s="142" t="e">
        <f t="shared" si="103"/>
        <v>#N/A</v>
      </c>
      <c r="P1506" s="24" t="str">
        <f>IFERROR(VLOOKUP(O1506,HOSPITAIS_COM_DIVIDAS!A:E,5,FALSE),"")</f>
        <v/>
      </c>
    </row>
    <row r="1507" spans="1:16" x14ac:dyDescent="0.25">
      <c r="A1507" s="52" t="e">
        <f>Tabela410[[#This Row],[Status da Proposta]]</f>
        <v>#VALUE!</v>
      </c>
      <c r="B1507" s="143">
        <f>MODALIDADE_1!A1507</f>
        <v>0</v>
      </c>
      <c r="C1507" s="142" t="e">
        <f>VLOOKUP(B1507,MODALIDADE_1!A:B,2,FALSE)</f>
        <v>#N/A</v>
      </c>
      <c r="D1507" s="142"/>
      <c r="E1507" s="94" t="e">
        <f>VLOOKUP(B1507,MODALIDADE_1!A:E,5,FALSE)</f>
        <v>#N/A</v>
      </c>
      <c r="F1507" s="95" t="e">
        <f>VLOOKUP(B1507,MODALIDADE_1!A:C,3,FALSE)</f>
        <v>#N/A</v>
      </c>
      <c r="G1507" s="142" t="e">
        <f>VLOOKUP(B1507,MODALIDADE_1!A:G,4,FALSE)</f>
        <v>#N/A</v>
      </c>
      <c r="H1507" s="142" t="e">
        <f>VLOOKUP(B1507,MODALIDADE_1!A:G,6,FALSE)</f>
        <v>#N/A</v>
      </c>
      <c r="I1507" s="142" t="e">
        <f>VLOOKUP(B1507,MODALIDADE_1!A:G,7,FALSE)</f>
        <v>#N/A</v>
      </c>
      <c r="J1507" s="106" t="e">
        <f>VLOOKUP(Tabela410[[#This Row],[Proposta de Referência]],SIMP_M1!A:K,9,FALSE)</f>
        <v>#VALUE!</v>
      </c>
      <c r="K1507" s="106" t="e">
        <f>VLOOKUP(Tabela410[[#This Row],[Proposta de Referência]],SIMP_M1!A:K,8,FALSE)</f>
        <v>#VALUE!</v>
      </c>
      <c r="L1507" s="107" t="e">
        <f t="shared" si="100"/>
        <v>#VALUE!</v>
      </c>
      <c r="M1507" s="107" t="e">
        <f t="shared" si="101"/>
        <v>#VALUE!</v>
      </c>
      <c r="N1507" s="142" t="e">
        <f t="shared" si="102"/>
        <v>#VALUE!</v>
      </c>
      <c r="O1507" s="142" t="e">
        <f t="shared" si="103"/>
        <v>#N/A</v>
      </c>
      <c r="P1507" s="24" t="str">
        <f>IFERROR(VLOOKUP(O1507,HOSPITAIS_COM_DIVIDAS!A:E,5,FALSE),"")</f>
        <v/>
      </c>
    </row>
    <row r="1508" spans="1:16" x14ac:dyDescent="0.25">
      <c r="A1508" s="52" t="e">
        <f>Tabela410[[#This Row],[Status da Proposta]]</f>
        <v>#VALUE!</v>
      </c>
      <c r="B1508" s="143">
        <f>MODALIDADE_1!A1508</f>
        <v>0</v>
      </c>
      <c r="C1508" s="142" t="e">
        <f>VLOOKUP(B1508,MODALIDADE_1!A:B,2,FALSE)</f>
        <v>#N/A</v>
      </c>
      <c r="D1508" s="142"/>
      <c r="E1508" s="94" t="e">
        <f>VLOOKUP(B1508,MODALIDADE_1!A:E,5,FALSE)</f>
        <v>#N/A</v>
      </c>
      <c r="F1508" s="95" t="e">
        <f>VLOOKUP(B1508,MODALIDADE_1!A:C,3,FALSE)</f>
        <v>#N/A</v>
      </c>
      <c r="G1508" s="142" t="e">
        <f>VLOOKUP(B1508,MODALIDADE_1!A:G,4,FALSE)</f>
        <v>#N/A</v>
      </c>
      <c r="H1508" s="142" t="e">
        <f>VLOOKUP(B1508,MODALIDADE_1!A:G,6,FALSE)</f>
        <v>#N/A</v>
      </c>
      <c r="I1508" s="142" t="e">
        <f>VLOOKUP(B1508,MODALIDADE_1!A:G,7,FALSE)</f>
        <v>#N/A</v>
      </c>
      <c r="J1508" s="106" t="e">
        <f>VLOOKUP(Tabela410[[#This Row],[Proposta de Referência]],SIMP_M1!A:K,9,FALSE)</f>
        <v>#VALUE!</v>
      </c>
      <c r="K1508" s="106" t="e">
        <f>VLOOKUP(Tabela410[[#This Row],[Proposta de Referência]],SIMP_M1!A:K,8,FALSE)</f>
        <v>#VALUE!</v>
      </c>
      <c r="L1508" s="107" t="e">
        <f t="shared" si="100"/>
        <v>#VALUE!</v>
      </c>
      <c r="M1508" s="107" t="e">
        <f t="shared" si="101"/>
        <v>#VALUE!</v>
      </c>
      <c r="N1508" s="142" t="e">
        <f t="shared" si="102"/>
        <v>#VALUE!</v>
      </c>
      <c r="O1508" s="142" t="e">
        <f t="shared" si="103"/>
        <v>#N/A</v>
      </c>
      <c r="P1508" s="24" t="str">
        <f>IFERROR(VLOOKUP(O1508,HOSPITAIS_COM_DIVIDAS!A:E,5,FALSE),"")</f>
        <v/>
      </c>
    </row>
    <row r="1509" spans="1:16" x14ac:dyDescent="0.25">
      <c r="A1509" s="52" t="e">
        <f>Tabela410[[#This Row],[Status da Proposta]]</f>
        <v>#VALUE!</v>
      </c>
      <c r="B1509" s="143">
        <f>MODALIDADE_1!A1509</f>
        <v>0</v>
      </c>
      <c r="C1509" s="142" t="e">
        <f>VLOOKUP(B1509,MODALIDADE_1!A:B,2,FALSE)</f>
        <v>#N/A</v>
      </c>
      <c r="D1509" s="142"/>
      <c r="E1509" s="94" t="e">
        <f>VLOOKUP(B1509,MODALIDADE_1!A:E,5,FALSE)</f>
        <v>#N/A</v>
      </c>
      <c r="F1509" s="95" t="e">
        <f>VLOOKUP(B1509,MODALIDADE_1!A:C,3,FALSE)</f>
        <v>#N/A</v>
      </c>
      <c r="G1509" s="142" t="e">
        <f>VLOOKUP(B1509,MODALIDADE_1!A:G,4,FALSE)</f>
        <v>#N/A</v>
      </c>
      <c r="H1509" s="142" t="e">
        <f>VLOOKUP(B1509,MODALIDADE_1!A:G,6,FALSE)</f>
        <v>#N/A</v>
      </c>
      <c r="I1509" s="142" t="e">
        <f>VLOOKUP(B1509,MODALIDADE_1!A:G,7,FALSE)</f>
        <v>#N/A</v>
      </c>
      <c r="J1509" s="106" t="e">
        <f>VLOOKUP(Tabela410[[#This Row],[Proposta de Referência]],SIMP_M1!A:K,9,FALSE)</f>
        <v>#VALUE!</v>
      </c>
      <c r="K1509" s="106" t="e">
        <f>VLOOKUP(Tabela410[[#This Row],[Proposta de Referência]],SIMP_M1!A:K,8,FALSE)</f>
        <v>#VALUE!</v>
      </c>
      <c r="L1509" s="107" t="e">
        <f t="shared" si="100"/>
        <v>#VALUE!</v>
      </c>
      <c r="M1509" s="107" t="e">
        <f t="shared" si="101"/>
        <v>#VALUE!</v>
      </c>
      <c r="N1509" s="142" t="e">
        <f t="shared" si="102"/>
        <v>#VALUE!</v>
      </c>
      <c r="O1509" s="142" t="e">
        <f t="shared" si="103"/>
        <v>#N/A</v>
      </c>
      <c r="P1509" s="24" t="str">
        <f>IFERROR(VLOOKUP(O1509,HOSPITAIS_COM_DIVIDAS!A:E,5,FALSE),"")</f>
        <v/>
      </c>
    </row>
    <row r="1510" spans="1:16" x14ac:dyDescent="0.25">
      <c r="A1510" s="52" t="e">
        <f>Tabela410[[#This Row],[Status da Proposta]]</f>
        <v>#VALUE!</v>
      </c>
      <c r="B1510" s="143">
        <f>MODALIDADE_1!A1510</f>
        <v>0</v>
      </c>
      <c r="C1510" s="142" t="e">
        <f>VLOOKUP(B1510,MODALIDADE_1!A:B,2,FALSE)</f>
        <v>#N/A</v>
      </c>
      <c r="D1510" s="142"/>
      <c r="E1510" s="94" t="e">
        <f>VLOOKUP(B1510,MODALIDADE_1!A:E,5,FALSE)</f>
        <v>#N/A</v>
      </c>
      <c r="F1510" s="95" t="e">
        <f>VLOOKUP(B1510,MODALIDADE_1!A:C,3,FALSE)</f>
        <v>#N/A</v>
      </c>
      <c r="G1510" s="142" t="e">
        <f>VLOOKUP(B1510,MODALIDADE_1!A:G,4,FALSE)</f>
        <v>#N/A</v>
      </c>
      <c r="H1510" s="142" t="e">
        <f>VLOOKUP(B1510,MODALIDADE_1!A:G,6,FALSE)</f>
        <v>#N/A</v>
      </c>
      <c r="I1510" s="142" t="e">
        <f>VLOOKUP(B1510,MODALIDADE_1!A:G,7,FALSE)</f>
        <v>#N/A</v>
      </c>
      <c r="J1510" s="106" t="e">
        <f>VLOOKUP(Tabela410[[#This Row],[Proposta de Referência]],SIMP_M1!A:K,9,FALSE)</f>
        <v>#VALUE!</v>
      </c>
      <c r="K1510" s="106" t="e">
        <f>VLOOKUP(Tabela410[[#This Row],[Proposta de Referência]],SIMP_M1!A:K,8,FALSE)</f>
        <v>#VALUE!</v>
      </c>
      <c r="L1510" s="107" t="e">
        <f t="shared" si="100"/>
        <v>#VALUE!</v>
      </c>
      <c r="M1510" s="107" t="e">
        <f t="shared" si="101"/>
        <v>#VALUE!</v>
      </c>
      <c r="N1510" s="142" t="e">
        <f t="shared" si="102"/>
        <v>#VALUE!</v>
      </c>
      <c r="O1510" s="142" t="e">
        <f t="shared" si="103"/>
        <v>#N/A</v>
      </c>
      <c r="P1510" s="24" t="str">
        <f>IFERROR(VLOOKUP(O1510,HOSPITAIS_COM_DIVIDAS!A:E,5,FALSE),"")</f>
        <v/>
      </c>
    </row>
    <row r="1511" spans="1:16" x14ac:dyDescent="0.25">
      <c r="A1511" s="52" t="e">
        <f>Tabela410[[#This Row],[Status da Proposta]]</f>
        <v>#VALUE!</v>
      </c>
      <c r="B1511" s="143">
        <f>MODALIDADE_1!A1511</f>
        <v>0</v>
      </c>
      <c r="C1511" s="142" t="e">
        <f>VLOOKUP(B1511,MODALIDADE_1!A:B,2,FALSE)</f>
        <v>#N/A</v>
      </c>
      <c r="D1511" s="142"/>
      <c r="E1511" s="94" t="e">
        <f>VLOOKUP(B1511,MODALIDADE_1!A:E,5,FALSE)</f>
        <v>#N/A</v>
      </c>
      <c r="F1511" s="95" t="e">
        <f>VLOOKUP(B1511,MODALIDADE_1!A:C,3,FALSE)</f>
        <v>#N/A</v>
      </c>
      <c r="G1511" s="142" t="e">
        <f>VLOOKUP(B1511,MODALIDADE_1!A:G,4,FALSE)</f>
        <v>#N/A</v>
      </c>
      <c r="H1511" s="142" t="e">
        <f>VLOOKUP(B1511,MODALIDADE_1!A:G,6,FALSE)</f>
        <v>#N/A</v>
      </c>
      <c r="I1511" s="142" t="e">
        <f>VLOOKUP(B1511,MODALIDADE_1!A:G,7,FALSE)</f>
        <v>#N/A</v>
      </c>
      <c r="J1511" s="106" t="e">
        <f>VLOOKUP(Tabela410[[#This Row],[Proposta de Referência]],SIMP_M1!A:K,9,FALSE)</f>
        <v>#VALUE!</v>
      </c>
      <c r="K1511" s="106" t="e">
        <f>VLOOKUP(Tabela410[[#This Row],[Proposta de Referência]],SIMP_M1!A:K,8,FALSE)</f>
        <v>#VALUE!</v>
      </c>
      <c r="L1511" s="107" t="e">
        <f t="shared" si="100"/>
        <v>#VALUE!</v>
      </c>
      <c r="M1511" s="107" t="e">
        <f t="shared" si="101"/>
        <v>#VALUE!</v>
      </c>
      <c r="N1511" s="142" t="e">
        <f t="shared" si="102"/>
        <v>#VALUE!</v>
      </c>
      <c r="O1511" s="142" t="e">
        <f t="shared" si="103"/>
        <v>#N/A</v>
      </c>
      <c r="P1511" s="24" t="str">
        <f>IFERROR(VLOOKUP(O1511,HOSPITAIS_COM_DIVIDAS!A:E,5,FALSE),"")</f>
        <v/>
      </c>
    </row>
    <row r="1512" spans="1:16" x14ac:dyDescent="0.25">
      <c r="A1512" s="52" t="e">
        <f>Tabela410[[#This Row],[Status da Proposta]]</f>
        <v>#VALUE!</v>
      </c>
      <c r="B1512" s="143">
        <f>MODALIDADE_1!A1512</f>
        <v>0</v>
      </c>
      <c r="C1512" s="142" t="e">
        <f>VLOOKUP(B1512,MODALIDADE_1!A:B,2,FALSE)</f>
        <v>#N/A</v>
      </c>
      <c r="D1512" s="142"/>
      <c r="E1512" s="94" t="e">
        <f>VLOOKUP(B1512,MODALIDADE_1!A:E,5,FALSE)</f>
        <v>#N/A</v>
      </c>
      <c r="F1512" s="95" t="e">
        <f>VLOOKUP(B1512,MODALIDADE_1!A:C,3,FALSE)</f>
        <v>#N/A</v>
      </c>
      <c r="G1512" s="142" t="e">
        <f>VLOOKUP(B1512,MODALIDADE_1!A:G,4,FALSE)</f>
        <v>#N/A</v>
      </c>
      <c r="H1512" s="142" t="e">
        <f>VLOOKUP(B1512,MODALIDADE_1!A:G,6,FALSE)</f>
        <v>#N/A</v>
      </c>
      <c r="I1512" s="142" t="e">
        <f>VLOOKUP(B1512,MODALIDADE_1!A:G,7,FALSE)</f>
        <v>#N/A</v>
      </c>
      <c r="J1512" s="106" t="e">
        <f>VLOOKUP(Tabela410[[#This Row],[Proposta de Referência]],SIMP_M1!A:K,9,FALSE)</f>
        <v>#VALUE!</v>
      </c>
      <c r="K1512" s="106" t="e">
        <f>VLOOKUP(Tabela410[[#This Row],[Proposta de Referência]],SIMP_M1!A:K,8,FALSE)</f>
        <v>#VALUE!</v>
      </c>
      <c r="L1512" s="107" t="e">
        <f t="shared" si="100"/>
        <v>#VALUE!</v>
      </c>
      <c r="M1512" s="107" t="e">
        <f t="shared" si="101"/>
        <v>#VALUE!</v>
      </c>
      <c r="N1512" s="142" t="e">
        <f t="shared" si="102"/>
        <v>#VALUE!</v>
      </c>
      <c r="O1512" s="142" t="e">
        <f t="shared" si="103"/>
        <v>#N/A</v>
      </c>
      <c r="P1512" s="24" t="str">
        <f>IFERROR(VLOOKUP(O1512,HOSPITAIS_COM_DIVIDAS!A:E,5,FALSE),"")</f>
        <v/>
      </c>
    </row>
    <row r="1513" spans="1:16" x14ac:dyDescent="0.25">
      <c r="A1513" s="52" t="e">
        <f>Tabela410[[#This Row],[Status da Proposta]]</f>
        <v>#VALUE!</v>
      </c>
      <c r="B1513" s="143">
        <f>MODALIDADE_1!A1513</f>
        <v>0</v>
      </c>
      <c r="C1513" s="142" t="e">
        <f>VLOOKUP(B1513,MODALIDADE_1!A:B,2,FALSE)</f>
        <v>#N/A</v>
      </c>
      <c r="D1513" s="142"/>
      <c r="E1513" s="94" t="e">
        <f>VLOOKUP(B1513,MODALIDADE_1!A:E,5,FALSE)</f>
        <v>#N/A</v>
      </c>
      <c r="F1513" s="95" t="e">
        <f>VLOOKUP(B1513,MODALIDADE_1!A:C,3,FALSE)</f>
        <v>#N/A</v>
      </c>
      <c r="G1513" s="142" t="e">
        <f>VLOOKUP(B1513,MODALIDADE_1!A:G,4,FALSE)</f>
        <v>#N/A</v>
      </c>
      <c r="H1513" s="142" t="e">
        <f>VLOOKUP(B1513,MODALIDADE_1!A:G,6,FALSE)</f>
        <v>#N/A</v>
      </c>
      <c r="I1513" s="142" t="e">
        <f>VLOOKUP(B1513,MODALIDADE_1!A:G,7,FALSE)</f>
        <v>#N/A</v>
      </c>
      <c r="J1513" s="106" t="e">
        <f>VLOOKUP(Tabela410[[#This Row],[Proposta de Referência]],SIMP_M1!A:K,9,FALSE)</f>
        <v>#VALUE!</v>
      </c>
      <c r="K1513" s="106" t="e">
        <f>VLOOKUP(Tabela410[[#This Row],[Proposta de Referência]],SIMP_M1!A:K,8,FALSE)</f>
        <v>#VALUE!</v>
      </c>
      <c r="L1513" s="107" t="e">
        <f t="shared" si="100"/>
        <v>#VALUE!</v>
      </c>
      <c r="M1513" s="107" t="e">
        <f t="shared" si="101"/>
        <v>#VALUE!</v>
      </c>
      <c r="N1513" s="142" t="e">
        <f t="shared" si="102"/>
        <v>#VALUE!</v>
      </c>
      <c r="O1513" s="142" t="e">
        <f t="shared" si="103"/>
        <v>#N/A</v>
      </c>
      <c r="P1513" s="24" t="str">
        <f>IFERROR(VLOOKUP(O1513,HOSPITAIS_COM_DIVIDAS!A:E,5,FALSE),"")</f>
        <v/>
      </c>
    </row>
    <row r="1514" spans="1:16" x14ac:dyDescent="0.25">
      <c r="A1514" s="52" t="e">
        <f>Tabela410[[#This Row],[Status da Proposta]]</f>
        <v>#VALUE!</v>
      </c>
      <c r="B1514" s="143">
        <f>MODALIDADE_1!A1514</f>
        <v>0</v>
      </c>
      <c r="C1514" s="142" t="e">
        <f>VLOOKUP(B1514,MODALIDADE_1!A:B,2,FALSE)</f>
        <v>#N/A</v>
      </c>
      <c r="D1514" s="142"/>
      <c r="E1514" s="94" t="e">
        <f>VLOOKUP(B1514,MODALIDADE_1!A:E,5,FALSE)</f>
        <v>#N/A</v>
      </c>
      <c r="F1514" s="95" t="e">
        <f>VLOOKUP(B1514,MODALIDADE_1!A:C,3,FALSE)</f>
        <v>#N/A</v>
      </c>
      <c r="G1514" s="142" t="e">
        <f>VLOOKUP(B1514,MODALIDADE_1!A:G,4,FALSE)</f>
        <v>#N/A</v>
      </c>
      <c r="H1514" s="142" t="e">
        <f>VLOOKUP(B1514,MODALIDADE_1!A:G,6,FALSE)</f>
        <v>#N/A</v>
      </c>
      <c r="I1514" s="142" t="e">
        <f>VLOOKUP(B1514,MODALIDADE_1!A:G,7,FALSE)</f>
        <v>#N/A</v>
      </c>
      <c r="J1514" s="106" t="e">
        <f>VLOOKUP(Tabela410[[#This Row],[Proposta de Referência]],SIMP_M1!A:K,9,FALSE)</f>
        <v>#VALUE!</v>
      </c>
      <c r="K1514" s="106" t="e">
        <f>VLOOKUP(Tabela410[[#This Row],[Proposta de Referência]],SIMP_M1!A:K,8,FALSE)</f>
        <v>#VALUE!</v>
      </c>
      <c r="L1514" s="107" t="e">
        <f t="shared" si="100"/>
        <v>#VALUE!</v>
      </c>
      <c r="M1514" s="107" t="e">
        <f t="shared" si="101"/>
        <v>#VALUE!</v>
      </c>
      <c r="N1514" s="142" t="e">
        <f t="shared" si="102"/>
        <v>#VALUE!</v>
      </c>
      <c r="O1514" s="142" t="e">
        <f t="shared" si="103"/>
        <v>#N/A</v>
      </c>
      <c r="P1514" s="24" t="str">
        <f>IFERROR(VLOOKUP(O1514,HOSPITAIS_COM_DIVIDAS!A:E,5,FALSE),"")</f>
        <v/>
      </c>
    </row>
    <row r="1515" spans="1:16" x14ac:dyDescent="0.25">
      <c r="A1515" s="52" t="e">
        <f>Tabela410[[#This Row],[Status da Proposta]]</f>
        <v>#VALUE!</v>
      </c>
      <c r="B1515" s="143">
        <f>MODALIDADE_1!A1515</f>
        <v>0</v>
      </c>
      <c r="C1515" s="142" t="e">
        <f>VLOOKUP(B1515,MODALIDADE_1!A:B,2,FALSE)</f>
        <v>#N/A</v>
      </c>
      <c r="D1515" s="142"/>
      <c r="E1515" s="94" t="e">
        <f>VLOOKUP(B1515,MODALIDADE_1!A:E,5,FALSE)</f>
        <v>#N/A</v>
      </c>
      <c r="F1515" s="95" t="e">
        <f>VLOOKUP(B1515,MODALIDADE_1!A:C,3,FALSE)</f>
        <v>#N/A</v>
      </c>
      <c r="G1515" s="142" t="e">
        <f>VLOOKUP(B1515,MODALIDADE_1!A:G,4,FALSE)</f>
        <v>#N/A</v>
      </c>
      <c r="H1515" s="142" t="e">
        <f>VLOOKUP(B1515,MODALIDADE_1!A:G,6,FALSE)</f>
        <v>#N/A</v>
      </c>
      <c r="I1515" s="142" t="e">
        <f>VLOOKUP(B1515,MODALIDADE_1!A:G,7,FALSE)</f>
        <v>#N/A</v>
      </c>
      <c r="J1515" s="106" t="e">
        <f>VLOOKUP(Tabela410[[#This Row],[Proposta de Referência]],SIMP_M1!A:K,9,FALSE)</f>
        <v>#VALUE!</v>
      </c>
      <c r="K1515" s="106" t="e">
        <f>VLOOKUP(Tabela410[[#This Row],[Proposta de Referência]],SIMP_M1!A:K,8,FALSE)</f>
        <v>#VALUE!</v>
      </c>
      <c r="L1515" s="107" t="e">
        <f t="shared" si="100"/>
        <v>#VALUE!</v>
      </c>
      <c r="M1515" s="107" t="e">
        <f t="shared" si="101"/>
        <v>#VALUE!</v>
      </c>
      <c r="N1515" s="142" t="e">
        <f t="shared" si="102"/>
        <v>#VALUE!</v>
      </c>
      <c r="O1515" s="142" t="e">
        <f t="shared" si="103"/>
        <v>#N/A</v>
      </c>
      <c r="P1515" s="24" t="str">
        <f>IFERROR(VLOOKUP(O1515,HOSPITAIS_COM_DIVIDAS!A:E,5,FALSE),"")</f>
        <v/>
      </c>
    </row>
    <row r="1516" spans="1:16" x14ac:dyDescent="0.25">
      <c r="A1516" s="52" t="e">
        <f>Tabela410[[#This Row],[Status da Proposta]]</f>
        <v>#VALUE!</v>
      </c>
      <c r="B1516" s="143">
        <f>MODALIDADE_1!A1516</f>
        <v>0</v>
      </c>
      <c r="C1516" s="142" t="e">
        <f>VLOOKUP(B1516,MODALIDADE_1!A:B,2,FALSE)</f>
        <v>#N/A</v>
      </c>
      <c r="D1516" s="142"/>
      <c r="E1516" s="94" t="e">
        <f>VLOOKUP(B1516,MODALIDADE_1!A:E,5,FALSE)</f>
        <v>#N/A</v>
      </c>
      <c r="F1516" s="95" t="e">
        <f>VLOOKUP(B1516,MODALIDADE_1!A:C,3,FALSE)</f>
        <v>#N/A</v>
      </c>
      <c r="G1516" s="142" t="e">
        <f>VLOOKUP(B1516,MODALIDADE_1!A:G,4,FALSE)</f>
        <v>#N/A</v>
      </c>
      <c r="H1516" s="142" t="e">
        <f>VLOOKUP(B1516,MODALIDADE_1!A:G,6,FALSE)</f>
        <v>#N/A</v>
      </c>
      <c r="I1516" s="142" t="e">
        <f>VLOOKUP(B1516,MODALIDADE_1!A:G,7,FALSE)</f>
        <v>#N/A</v>
      </c>
      <c r="J1516" s="106" t="e">
        <f>VLOOKUP(Tabela410[[#This Row],[Proposta de Referência]],SIMP_M1!A:K,9,FALSE)</f>
        <v>#VALUE!</v>
      </c>
      <c r="K1516" s="106" t="e">
        <f>VLOOKUP(Tabela410[[#This Row],[Proposta de Referência]],SIMP_M1!A:K,8,FALSE)</f>
        <v>#VALUE!</v>
      </c>
      <c r="L1516" s="107" t="e">
        <f t="shared" si="100"/>
        <v>#VALUE!</v>
      </c>
      <c r="M1516" s="107" t="e">
        <f t="shared" si="101"/>
        <v>#VALUE!</v>
      </c>
      <c r="N1516" s="142" t="e">
        <f t="shared" si="102"/>
        <v>#VALUE!</v>
      </c>
      <c r="O1516" s="142" t="e">
        <f t="shared" si="103"/>
        <v>#N/A</v>
      </c>
      <c r="P1516" s="24" t="str">
        <f>IFERROR(VLOOKUP(O1516,HOSPITAIS_COM_DIVIDAS!A:E,5,FALSE),"")</f>
        <v/>
      </c>
    </row>
    <row r="1517" spans="1:16" x14ac:dyDescent="0.25">
      <c r="A1517" s="52" t="e">
        <f>Tabela410[[#This Row],[Status da Proposta]]</f>
        <v>#VALUE!</v>
      </c>
      <c r="B1517" s="143">
        <f>MODALIDADE_1!A1517</f>
        <v>0</v>
      </c>
      <c r="C1517" s="142" t="e">
        <f>VLOOKUP(B1517,MODALIDADE_1!A:B,2,FALSE)</f>
        <v>#N/A</v>
      </c>
      <c r="D1517" s="142"/>
      <c r="E1517" s="94" t="e">
        <f>VLOOKUP(B1517,MODALIDADE_1!A:E,5,FALSE)</f>
        <v>#N/A</v>
      </c>
      <c r="F1517" s="95" t="e">
        <f>VLOOKUP(B1517,MODALIDADE_1!A:C,3,FALSE)</f>
        <v>#N/A</v>
      </c>
      <c r="G1517" s="142" t="e">
        <f>VLOOKUP(B1517,MODALIDADE_1!A:G,4,FALSE)</f>
        <v>#N/A</v>
      </c>
      <c r="H1517" s="142" t="e">
        <f>VLOOKUP(B1517,MODALIDADE_1!A:G,6,FALSE)</f>
        <v>#N/A</v>
      </c>
      <c r="I1517" s="142" t="e">
        <f>VLOOKUP(B1517,MODALIDADE_1!A:G,7,FALSE)</f>
        <v>#N/A</v>
      </c>
      <c r="J1517" s="106" t="e">
        <f>VLOOKUP(Tabela410[[#This Row],[Proposta de Referência]],SIMP_M1!A:K,9,FALSE)</f>
        <v>#VALUE!</v>
      </c>
      <c r="K1517" s="106" t="e">
        <f>VLOOKUP(Tabela410[[#This Row],[Proposta de Referência]],SIMP_M1!A:K,8,FALSE)</f>
        <v>#VALUE!</v>
      </c>
      <c r="L1517" s="107" t="e">
        <f t="shared" si="100"/>
        <v>#VALUE!</v>
      </c>
      <c r="M1517" s="107" t="e">
        <f t="shared" si="101"/>
        <v>#VALUE!</v>
      </c>
      <c r="N1517" s="142" t="e">
        <f t="shared" si="102"/>
        <v>#VALUE!</v>
      </c>
      <c r="O1517" s="142" t="e">
        <f t="shared" si="103"/>
        <v>#N/A</v>
      </c>
      <c r="P1517" s="24" t="str">
        <f>IFERROR(VLOOKUP(O1517,HOSPITAIS_COM_DIVIDAS!A:E,5,FALSE),"")</f>
        <v/>
      </c>
    </row>
    <row r="1518" spans="1:16" x14ac:dyDescent="0.25">
      <c r="A1518" s="52" t="e">
        <f>Tabela410[[#This Row],[Status da Proposta]]</f>
        <v>#VALUE!</v>
      </c>
      <c r="B1518" s="143">
        <f>MODALIDADE_1!A1518</f>
        <v>0</v>
      </c>
      <c r="C1518" s="142" t="e">
        <f>VLOOKUP(B1518,MODALIDADE_1!A:B,2,FALSE)</f>
        <v>#N/A</v>
      </c>
      <c r="D1518" s="142"/>
      <c r="E1518" s="94" t="e">
        <f>VLOOKUP(B1518,MODALIDADE_1!A:E,5,FALSE)</f>
        <v>#N/A</v>
      </c>
      <c r="F1518" s="95" t="e">
        <f>VLOOKUP(B1518,MODALIDADE_1!A:C,3,FALSE)</f>
        <v>#N/A</v>
      </c>
      <c r="G1518" s="142" t="e">
        <f>VLOOKUP(B1518,MODALIDADE_1!A:G,4,FALSE)</f>
        <v>#N/A</v>
      </c>
      <c r="H1518" s="142" t="e">
        <f>VLOOKUP(B1518,MODALIDADE_1!A:G,6,FALSE)</f>
        <v>#N/A</v>
      </c>
      <c r="I1518" s="142" t="e">
        <f>VLOOKUP(B1518,MODALIDADE_1!A:G,7,FALSE)</f>
        <v>#N/A</v>
      </c>
      <c r="J1518" s="106" t="e">
        <f>VLOOKUP(Tabela410[[#This Row],[Proposta de Referência]],SIMP_M1!A:K,9,FALSE)</f>
        <v>#VALUE!</v>
      </c>
      <c r="K1518" s="106" t="e">
        <f>VLOOKUP(Tabela410[[#This Row],[Proposta de Referência]],SIMP_M1!A:K,8,FALSE)</f>
        <v>#VALUE!</v>
      </c>
      <c r="L1518" s="107" t="e">
        <f t="shared" si="100"/>
        <v>#VALUE!</v>
      </c>
      <c r="M1518" s="107" t="e">
        <f t="shared" si="101"/>
        <v>#VALUE!</v>
      </c>
      <c r="N1518" s="142" t="e">
        <f t="shared" si="102"/>
        <v>#VALUE!</v>
      </c>
      <c r="O1518" s="142" t="e">
        <f t="shared" si="103"/>
        <v>#N/A</v>
      </c>
      <c r="P1518" s="24" t="str">
        <f>IFERROR(VLOOKUP(O1518,HOSPITAIS_COM_DIVIDAS!A:E,5,FALSE),"")</f>
        <v/>
      </c>
    </row>
    <row r="1519" spans="1:16" x14ac:dyDescent="0.25">
      <c r="A1519" s="52" t="e">
        <f>Tabela410[[#This Row],[Status da Proposta]]</f>
        <v>#VALUE!</v>
      </c>
      <c r="B1519" s="143">
        <f>MODALIDADE_1!A1519</f>
        <v>0</v>
      </c>
      <c r="C1519" s="142" t="e">
        <f>VLOOKUP(B1519,MODALIDADE_1!A:B,2,FALSE)</f>
        <v>#N/A</v>
      </c>
      <c r="D1519" s="142"/>
      <c r="E1519" s="94" t="e">
        <f>VLOOKUP(B1519,MODALIDADE_1!A:E,5,FALSE)</f>
        <v>#N/A</v>
      </c>
      <c r="F1519" s="95" t="e">
        <f>VLOOKUP(B1519,MODALIDADE_1!A:C,3,FALSE)</f>
        <v>#N/A</v>
      </c>
      <c r="G1519" s="142" t="e">
        <f>VLOOKUP(B1519,MODALIDADE_1!A:G,4,FALSE)</f>
        <v>#N/A</v>
      </c>
      <c r="H1519" s="142" t="e">
        <f>VLOOKUP(B1519,MODALIDADE_1!A:G,6,FALSE)</f>
        <v>#N/A</v>
      </c>
      <c r="I1519" s="142" t="e">
        <f>VLOOKUP(B1519,MODALIDADE_1!A:G,7,FALSE)</f>
        <v>#N/A</v>
      </c>
      <c r="J1519" s="106" t="e">
        <f>VLOOKUP(Tabela410[[#This Row],[Proposta de Referência]],SIMP_M1!A:K,9,FALSE)</f>
        <v>#VALUE!</v>
      </c>
      <c r="K1519" s="106" t="e">
        <f>VLOOKUP(Tabela410[[#This Row],[Proposta de Referência]],SIMP_M1!A:K,8,FALSE)</f>
        <v>#VALUE!</v>
      </c>
      <c r="L1519" s="107" t="e">
        <f t="shared" si="100"/>
        <v>#VALUE!</v>
      </c>
      <c r="M1519" s="107" t="e">
        <f t="shared" si="101"/>
        <v>#VALUE!</v>
      </c>
      <c r="N1519" s="142" t="e">
        <f t="shared" si="102"/>
        <v>#VALUE!</v>
      </c>
      <c r="O1519" s="142" t="e">
        <f t="shared" si="103"/>
        <v>#N/A</v>
      </c>
      <c r="P1519" s="24" t="str">
        <f>IFERROR(VLOOKUP(O1519,HOSPITAIS_COM_DIVIDAS!A:E,5,FALSE),"")</f>
        <v/>
      </c>
    </row>
    <row r="1520" spans="1:16" x14ac:dyDescent="0.25">
      <c r="A1520" s="52" t="e">
        <f>Tabela410[[#This Row],[Status da Proposta]]</f>
        <v>#VALUE!</v>
      </c>
      <c r="B1520" s="143">
        <f>MODALIDADE_1!A1520</f>
        <v>0</v>
      </c>
      <c r="C1520" s="142" t="e">
        <f>VLOOKUP(B1520,MODALIDADE_1!A:B,2,FALSE)</f>
        <v>#N/A</v>
      </c>
      <c r="D1520" s="142"/>
      <c r="E1520" s="94" t="e">
        <f>VLOOKUP(B1520,MODALIDADE_1!A:E,5,FALSE)</f>
        <v>#N/A</v>
      </c>
      <c r="F1520" s="95" t="e">
        <f>VLOOKUP(B1520,MODALIDADE_1!A:C,3,FALSE)</f>
        <v>#N/A</v>
      </c>
      <c r="G1520" s="142" t="e">
        <f>VLOOKUP(B1520,MODALIDADE_1!A:G,4,FALSE)</f>
        <v>#N/A</v>
      </c>
      <c r="H1520" s="142" t="e">
        <f>VLOOKUP(B1520,MODALIDADE_1!A:G,6,FALSE)</f>
        <v>#N/A</v>
      </c>
      <c r="I1520" s="142" t="e">
        <f>VLOOKUP(B1520,MODALIDADE_1!A:G,7,FALSE)</f>
        <v>#N/A</v>
      </c>
      <c r="J1520" s="106" t="e">
        <f>VLOOKUP(Tabela410[[#This Row],[Proposta de Referência]],SIMP_M1!A:K,9,FALSE)</f>
        <v>#VALUE!</v>
      </c>
      <c r="K1520" s="106" t="e">
        <f>VLOOKUP(Tabela410[[#This Row],[Proposta de Referência]],SIMP_M1!A:K,8,FALSE)</f>
        <v>#VALUE!</v>
      </c>
      <c r="L1520" s="107" t="e">
        <f t="shared" si="100"/>
        <v>#VALUE!</v>
      </c>
      <c r="M1520" s="107" t="e">
        <f t="shared" si="101"/>
        <v>#VALUE!</v>
      </c>
      <c r="N1520" s="142" t="e">
        <f t="shared" si="102"/>
        <v>#VALUE!</v>
      </c>
      <c r="O1520" s="142" t="e">
        <f t="shared" si="103"/>
        <v>#N/A</v>
      </c>
      <c r="P1520" s="24" t="str">
        <f>IFERROR(VLOOKUP(O1520,HOSPITAIS_COM_DIVIDAS!A:E,5,FALSE),"")</f>
        <v/>
      </c>
    </row>
    <row r="1521" spans="1:16" x14ac:dyDescent="0.25">
      <c r="A1521" s="52" t="e">
        <f>Tabela410[[#This Row],[Status da Proposta]]</f>
        <v>#VALUE!</v>
      </c>
      <c r="B1521" s="143">
        <f>MODALIDADE_1!A1521</f>
        <v>0</v>
      </c>
      <c r="C1521" s="142" t="e">
        <f>VLOOKUP(B1521,MODALIDADE_1!A:B,2,FALSE)</f>
        <v>#N/A</v>
      </c>
      <c r="D1521" s="142"/>
      <c r="E1521" s="94" t="e">
        <f>VLOOKUP(B1521,MODALIDADE_1!A:E,5,FALSE)</f>
        <v>#N/A</v>
      </c>
      <c r="F1521" s="95" t="e">
        <f>VLOOKUP(B1521,MODALIDADE_1!A:C,3,FALSE)</f>
        <v>#N/A</v>
      </c>
      <c r="G1521" s="142" t="e">
        <f>VLOOKUP(B1521,MODALIDADE_1!A:G,4,FALSE)</f>
        <v>#N/A</v>
      </c>
      <c r="H1521" s="142" t="e">
        <f>VLOOKUP(B1521,MODALIDADE_1!A:G,6,FALSE)</f>
        <v>#N/A</v>
      </c>
      <c r="I1521" s="142" t="e">
        <f>VLOOKUP(B1521,MODALIDADE_1!A:G,7,FALSE)</f>
        <v>#N/A</v>
      </c>
      <c r="J1521" s="106" t="e">
        <f>VLOOKUP(Tabela410[[#This Row],[Proposta de Referência]],SIMP_M1!A:K,9,FALSE)</f>
        <v>#VALUE!</v>
      </c>
      <c r="K1521" s="106" t="e">
        <f>VLOOKUP(Tabela410[[#This Row],[Proposta de Referência]],SIMP_M1!A:K,8,FALSE)</f>
        <v>#VALUE!</v>
      </c>
      <c r="L1521" s="107" t="e">
        <f t="shared" si="100"/>
        <v>#VALUE!</v>
      </c>
      <c r="M1521" s="107" t="e">
        <f t="shared" si="101"/>
        <v>#VALUE!</v>
      </c>
      <c r="N1521" s="142" t="e">
        <f t="shared" si="102"/>
        <v>#VALUE!</v>
      </c>
      <c r="O1521" s="142" t="e">
        <f t="shared" si="103"/>
        <v>#N/A</v>
      </c>
      <c r="P1521" s="24" t="str">
        <f>IFERROR(VLOOKUP(O1521,HOSPITAIS_COM_DIVIDAS!A:E,5,FALSE),"")</f>
        <v/>
      </c>
    </row>
    <row r="1522" spans="1:16" x14ac:dyDescent="0.25">
      <c r="A1522" s="52" t="e">
        <f>Tabela410[[#This Row],[Status da Proposta]]</f>
        <v>#VALUE!</v>
      </c>
      <c r="B1522" s="143">
        <f>MODALIDADE_1!A1522</f>
        <v>0</v>
      </c>
      <c r="C1522" s="142" t="e">
        <f>VLOOKUP(B1522,MODALIDADE_1!A:B,2,FALSE)</f>
        <v>#N/A</v>
      </c>
      <c r="D1522" s="142"/>
      <c r="E1522" s="94" t="e">
        <f>VLOOKUP(B1522,MODALIDADE_1!A:E,5,FALSE)</f>
        <v>#N/A</v>
      </c>
      <c r="F1522" s="95" t="e">
        <f>VLOOKUP(B1522,MODALIDADE_1!A:C,3,FALSE)</f>
        <v>#N/A</v>
      </c>
      <c r="G1522" s="142" t="e">
        <f>VLOOKUP(B1522,MODALIDADE_1!A:G,4,FALSE)</f>
        <v>#N/A</v>
      </c>
      <c r="H1522" s="142" t="e">
        <f>VLOOKUP(B1522,MODALIDADE_1!A:G,6,FALSE)</f>
        <v>#N/A</v>
      </c>
      <c r="I1522" s="142" t="e">
        <f>VLOOKUP(B1522,MODALIDADE_1!A:G,7,FALSE)</f>
        <v>#N/A</v>
      </c>
      <c r="J1522" s="106" t="e">
        <f>VLOOKUP(Tabela410[[#This Row],[Proposta de Referência]],SIMP_M1!A:K,9,FALSE)</f>
        <v>#VALUE!</v>
      </c>
      <c r="K1522" s="106" t="e">
        <f>VLOOKUP(Tabela410[[#This Row],[Proposta de Referência]],SIMP_M1!A:K,8,FALSE)</f>
        <v>#VALUE!</v>
      </c>
      <c r="L1522" s="107" t="e">
        <f t="shared" si="100"/>
        <v>#VALUE!</v>
      </c>
      <c r="M1522" s="107" t="e">
        <f t="shared" si="101"/>
        <v>#VALUE!</v>
      </c>
      <c r="N1522" s="142" t="e">
        <f t="shared" si="102"/>
        <v>#VALUE!</v>
      </c>
      <c r="O1522" s="142" t="e">
        <f t="shared" si="103"/>
        <v>#N/A</v>
      </c>
      <c r="P1522" s="24" t="str">
        <f>IFERROR(VLOOKUP(O1522,HOSPITAIS_COM_DIVIDAS!A:E,5,FALSE),"")</f>
        <v/>
      </c>
    </row>
    <row r="1523" spans="1:16" x14ac:dyDescent="0.25">
      <c r="A1523" s="52" t="e">
        <f>Tabela410[[#This Row],[Status da Proposta]]</f>
        <v>#VALUE!</v>
      </c>
      <c r="B1523" s="143">
        <f>MODALIDADE_1!A1523</f>
        <v>0</v>
      </c>
      <c r="C1523" s="142" t="e">
        <f>VLOOKUP(B1523,MODALIDADE_1!A:B,2,FALSE)</f>
        <v>#N/A</v>
      </c>
      <c r="D1523" s="142"/>
      <c r="E1523" s="94" t="e">
        <f>VLOOKUP(B1523,MODALIDADE_1!A:E,5,FALSE)</f>
        <v>#N/A</v>
      </c>
      <c r="F1523" s="95" t="e">
        <f>VLOOKUP(B1523,MODALIDADE_1!A:C,3,FALSE)</f>
        <v>#N/A</v>
      </c>
      <c r="G1523" s="142" t="e">
        <f>VLOOKUP(B1523,MODALIDADE_1!A:G,4,FALSE)</f>
        <v>#N/A</v>
      </c>
      <c r="H1523" s="142" t="e">
        <f>VLOOKUP(B1523,MODALIDADE_1!A:G,6,FALSE)</f>
        <v>#N/A</v>
      </c>
      <c r="I1523" s="142" t="e">
        <f>VLOOKUP(B1523,MODALIDADE_1!A:G,7,FALSE)</f>
        <v>#N/A</v>
      </c>
      <c r="J1523" s="106" t="e">
        <f>VLOOKUP(Tabela410[[#This Row],[Proposta de Referência]],SIMP_M1!A:K,9,FALSE)</f>
        <v>#VALUE!</v>
      </c>
      <c r="K1523" s="106" t="e">
        <f>VLOOKUP(Tabela410[[#This Row],[Proposta de Referência]],SIMP_M1!A:K,8,FALSE)</f>
        <v>#VALUE!</v>
      </c>
      <c r="L1523" s="107" t="e">
        <f t="shared" si="100"/>
        <v>#VALUE!</v>
      </c>
      <c r="M1523" s="107" t="e">
        <f t="shared" si="101"/>
        <v>#VALUE!</v>
      </c>
      <c r="N1523" s="142" t="e">
        <f t="shared" si="102"/>
        <v>#VALUE!</v>
      </c>
      <c r="O1523" s="142" t="e">
        <f t="shared" si="103"/>
        <v>#N/A</v>
      </c>
      <c r="P1523" s="24" t="str">
        <f>IFERROR(VLOOKUP(O1523,HOSPITAIS_COM_DIVIDAS!A:E,5,FALSE),"")</f>
        <v/>
      </c>
    </row>
    <row r="1524" spans="1:16" x14ac:dyDescent="0.25">
      <c r="A1524" s="52" t="e">
        <f>Tabela410[[#This Row],[Status da Proposta]]</f>
        <v>#VALUE!</v>
      </c>
      <c r="B1524" s="143">
        <f>MODALIDADE_1!A1524</f>
        <v>0</v>
      </c>
      <c r="C1524" s="142" t="e">
        <f>VLOOKUP(B1524,MODALIDADE_1!A:B,2,FALSE)</f>
        <v>#N/A</v>
      </c>
      <c r="D1524" s="142"/>
      <c r="E1524" s="94" t="e">
        <f>VLOOKUP(B1524,MODALIDADE_1!A:E,5,FALSE)</f>
        <v>#N/A</v>
      </c>
      <c r="F1524" s="95" t="e">
        <f>VLOOKUP(B1524,MODALIDADE_1!A:C,3,FALSE)</f>
        <v>#N/A</v>
      </c>
      <c r="G1524" s="142" t="e">
        <f>VLOOKUP(B1524,MODALIDADE_1!A:G,4,FALSE)</f>
        <v>#N/A</v>
      </c>
      <c r="H1524" s="142" t="e">
        <f>VLOOKUP(B1524,MODALIDADE_1!A:G,6,FALSE)</f>
        <v>#N/A</v>
      </c>
      <c r="I1524" s="142" t="e">
        <f>VLOOKUP(B1524,MODALIDADE_1!A:G,7,FALSE)</f>
        <v>#N/A</v>
      </c>
      <c r="J1524" s="106" t="e">
        <f>VLOOKUP(Tabela410[[#This Row],[Proposta de Referência]],SIMP_M1!A:K,9,FALSE)</f>
        <v>#VALUE!</v>
      </c>
      <c r="K1524" s="106" t="e">
        <f>VLOOKUP(Tabela410[[#This Row],[Proposta de Referência]],SIMP_M1!A:K,8,FALSE)</f>
        <v>#VALUE!</v>
      </c>
      <c r="L1524" s="107" t="e">
        <f t="shared" si="100"/>
        <v>#VALUE!</v>
      </c>
      <c r="M1524" s="107" t="e">
        <f t="shared" si="101"/>
        <v>#VALUE!</v>
      </c>
      <c r="N1524" s="142" t="e">
        <f t="shared" si="102"/>
        <v>#VALUE!</v>
      </c>
      <c r="O1524" s="142" t="e">
        <f t="shared" si="103"/>
        <v>#N/A</v>
      </c>
      <c r="P1524" s="24" t="str">
        <f>IFERROR(VLOOKUP(O1524,HOSPITAIS_COM_DIVIDAS!A:E,5,FALSE),"")</f>
        <v/>
      </c>
    </row>
    <row r="1525" spans="1:16" x14ac:dyDescent="0.25">
      <c r="A1525" s="52" t="e">
        <f>Tabela410[[#This Row],[Status da Proposta]]</f>
        <v>#VALUE!</v>
      </c>
      <c r="B1525" s="143">
        <f>MODALIDADE_1!A1525</f>
        <v>0</v>
      </c>
      <c r="C1525" s="142" t="e">
        <f>VLOOKUP(B1525,MODALIDADE_1!A:B,2,FALSE)</f>
        <v>#N/A</v>
      </c>
      <c r="D1525" s="142"/>
      <c r="E1525" s="94" t="e">
        <f>VLOOKUP(B1525,MODALIDADE_1!A:E,5,FALSE)</f>
        <v>#N/A</v>
      </c>
      <c r="F1525" s="95" t="e">
        <f>VLOOKUP(B1525,MODALIDADE_1!A:C,3,FALSE)</f>
        <v>#N/A</v>
      </c>
      <c r="G1525" s="142" t="e">
        <f>VLOOKUP(B1525,MODALIDADE_1!A:G,4,FALSE)</f>
        <v>#N/A</v>
      </c>
      <c r="H1525" s="142" t="e">
        <f>VLOOKUP(B1525,MODALIDADE_1!A:G,6,FALSE)</f>
        <v>#N/A</v>
      </c>
      <c r="I1525" s="142" t="e">
        <f>VLOOKUP(B1525,MODALIDADE_1!A:G,7,FALSE)</f>
        <v>#N/A</v>
      </c>
      <c r="J1525" s="106" t="e">
        <f>VLOOKUP(Tabela410[[#This Row],[Proposta de Referência]],SIMP_M1!A:K,9,FALSE)</f>
        <v>#VALUE!</v>
      </c>
      <c r="K1525" s="106" t="e">
        <f>VLOOKUP(Tabela410[[#This Row],[Proposta de Referência]],SIMP_M1!A:K,8,FALSE)</f>
        <v>#VALUE!</v>
      </c>
      <c r="L1525" s="107" t="e">
        <f t="shared" si="100"/>
        <v>#VALUE!</v>
      </c>
      <c r="M1525" s="107" t="e">
        <f t="shared" si="101"/>
        <v>#VALUE!</v>
      </c>
      <c r="N1525" s="142" t="e">
        <f t="shared" si="102"/>
        <v>#VALUE!</v>
      </c>
      <c r="O1525" s="142" t="e">
        <f t="shared" si="103"/>
        <v>#N/A</v>
      </c>
      <c r="P1525" s="24" t="str">
        <f>IFERROR(VLOOKUP(O1525,HOSPITAIS_COM_DIVIDAS!A:E,5,FALSE),"")</f>
        <v/>
      </c>
    </row>
    <row r="1526" spans="1:16" x14ac:dyDescent="0.25">
      <c r="A1526" s="52" t="e">
        <f>Tabela410[[#This Row],[Status da Proposta]]</f>
        <v>#VALUE!</v>
      </c>
      <c r="B1526" s="143">
        <f>MODALIDADE_1!A1526</f>
        <v>0</v>
      </c>
      <c r="C1526" s="142" t="e">
        <f>VLOOKUP(B1526,MODALIDADE_1!A:B,2,FALSE)</f>
        <v>#N/A</v>
      </c>
      <c r="D1526" s="142"/>
      <c r="E1526" s="94" t="e">
        <f>VLOOKUP(B1526,MODALIDADE_1!A:E,5,FALSE)</f>
        <v>#N/A</v>
      </c>
      <c r="F1526" s="95" t="e">
        <f>VLOOKUP(B1526,MODALIDADE_1!A:C,3,FALSE)</f>
        <v>#N/A</v>
      </c>
      <c r="G1526" s="142" t="e">
        <f>VLOOKUP(B1526,MODALIDADE_1!A:G,4,FALSE)</f>
        <v>#N/A</v>
      </c>
      <c r="H1526" s="142" t="e">
        <f>VLOOKUP(B1526,MODALIDADE_1!A:G,6,FALSE)</f>
        <v>#N/A</v>
      </c>
      <c r="I1526" s="142" t="e">
        <f>VLOOKUP(B1526,MODALIDADE_1!A:G,7,FALSE)</f>
        <v>#N/A</v>
      </c>
      <c r="J1526" s="106" t="e">
        <f>VLOOKUP(Tabela410[[#This Row],[Proposta de Referência]],SIMP_M1!A:K,9,FALSE)</f>
        <v>#VALUE!</v>
      </c>
      <c r="K1526" s="106" t="e">
        <f>VLOOKUP(Tabela410[[#This Row],[Proposta de Referência]],SIMP_M1!A:K,8,FALSE)</f>
        <v>#VALUE!</v>
      </c>
      <c r="L1526" s="107" t="e">
        <f t="shared" si="100"/>
        <v>#VALUE!</v>
      </c>
      <c r="M1526" s="107" t="e">
        <f t="shared" si="101"/>
        <v>#VALUE!</v>
      </c>
      <c r="N1526" s="142" t="e">
        <f t="shared" si="102"/>
        <v>#VALUE!</v>
      </c>
      <c r="O1526" s="142" t="e">
        <f t="shared" si="103"/>
        <v>#N/A</v>
      </c>
      <c r="P1526" s="24" t="str">
        <f>IFERROR(VLOOKUP(O1526,HOSPITAIS_COM_DIVIDAS!A:E,5,FALSE),"")</f>
        <v/>
      </c>
    </row>
    <row r="1527" spans="1:16" x14ac:dyDescent="0.25">
      <c r="A1527" s="52" t="e">
        <f>Tabela410[[#This Row],[Status da Proposta]]</f>
        <v>#VALUE!</v>
      </c>
      <c r="B1527" s="143">
        <f>MODALIDADE_1!A1527</f>
        <v>0</v>
      </c>
      <c r="C1527" s="142" t="e">
        <f>VLOOKUP(B1527,MODALIDADE_1!A:B,2,FALSE)</f>
        <v>#N/A</v>
      </c>
      <c r="D1527" s="142"/>
      <c r="E1527" s="94" t="e">
        <f>VLOOKUP(B1527,MODALIDADE_1!A:E,5,FALSE)</f>
        <v>#N/A</v>
      </c>
      <c r="F1527" s="95" t="e">
        <f>VLOOKUP(B1527,MODALIDADE_1!A:C,3,FALSE)</f>
        <v>#N/A</v>
      </c>
      <c r="G1527" s="142" t="e">
        <f>VLOOKUP(B1527,MODALIDADE_1!A:G,4,FALSE)</f>
        <v>#N/A</v>
      </c>
      <c r="H1527" s="142" t="e">
        <f>VLOOKUP(B1527,MODALIDADE_1!A:G,6,FALSE)</f>
        <v>#N/A</v>
      </c>
      <c r="I1527" s="142" t="e">
        <f>VLOOKUP(B1527,MODALIDADE_1!A:G,7,FALSE)</f>
        <v>#N/A</v>
      </c>
      <c r="J1527" s="106" t="e">
        <f>VLOOKUP(Tabela410[[#This Row],[Proposta de Referência]],SIMP_M1!A:K,9,FALSE)</f>
        <v>#VALUE!</v>
      </c>
      <c r="K1527" s="106" t="e">
        <f>VLOOKUP(Tabela410[[#This Row],[Proposta de Referência]],SIMP_M1!A:K,8,FALSE)</f>
        <v>#VALUE!</v>
      </c>
      <c r="L1527" s="107" t="e">
        <f t="shared" si="100"/>
        <v>#VALUE!</v>
      </c>
      <c r="M1527" s="107" t="e">
        <f t="shared" si="101"/>
        <v>#VALUE!</v>
      </c>
      <c r="N1527" s="142" t="e">
        <f t="shared" si="102"/>
        <v>#VALUE!</v>
      </c>
      <c r="O1527" s="142" t="e">
        <f t="shared" si="103"/>
        <v>#N/A</v>
      </c>
      <c r="P1527" s="24" t="str">
        <f>IFERROR(VLOOKUP(O1527,HOSPITAIS_COM_DIVIDAS!A:E,5,FALSE),"")</f>
        <v/>
      </c>
    </row>
    <row r="1528" spans="1:16" x14ac:dyDescent="0.25">
      <c r="A1528" s="52" t="e">
        <f>Tabela410[[#This Row],[Status da Proposta]]</f>
        <v>#VALUE!</v>
      </c>
      <c r="B1528" s="143">
        <f>MODALIDADE_1!A1528</f>
        <v>0</v>
      </c>
      <c r="C1528" s="142" t="e">
        <f>VLOOKUP(B1528,MODALIDADE_1!A:B,2,FALSE)</f>
        <v>#N/A</v>
      </c>
      <c r="D1528" s="142"/>
      <c r="E1528" s="94" t="e">
        <f>VLOOKUP(B1528,MODALIDADE_1!A:E,5,FALSE)</f>
        <v>#N/A</v>
      </c>
      <c r="F1528" s="95" t="e">
        <f>VLOOKUP(B1528,MODALIDADE_1!A:C,3,FALSE)</f>
        <v>#N/A</v>
      </c>
      <c r="G1528" s="142" t="e">
        <f>VLOOKUP(B1528,MODALIDADE_1!A:G,4,FALSE)</f>
        <v>#N/A</v>
      </c>
      <c r="H1528" s="142" t="e">
        <f>VLOOKUP(B1528,MODALIDADE_1!A:G,6,FALSE)</f>
        <v>#N/A</v>
      </c>
      <c r="I1528" s="142" t="e">
        <f>VLOOKUP(B1528,MODALIDADE_1!A:G,7,FALSE)</f>
        <v>#N/A</v>
      </c>
      <c r="J1528" s="106" t="e">
        <f>VLOOKUP(Tabela410[[#This Row],[Proposta de Referência]],SIMP_M1!A:K,9,FALSE)</f>
        <v>#VALUE!</v>
      </c>
      <c r="K1528" s="106" t="e">
        <f>VLOOKUP(Tabela410[[#This Row],[Proposta de Referência]],SIMP_M1!A:K,8,FALSE)</f>
        <v>#VALUE!</v>
      </c>
      <c r="L1528" s="107" t="e">
        <f t="shared" si="100"/>
        <v>#VALUE!</v>
      </c>
      <c r="M1528" s="107" t="e">
        <f t="shared" si="101"/>
        <v>#VALUE!</v>
      </c>
      <c r="N1528" s="142" t="e">
        <f t="shared" si="102"/>
        <v>#VALUE!</v>
      </c>
      <c r="O1528" s="142" t="e">
        <f t="shared" si="103"/>
        <v>#N/A</v>
      </c>
      <c r="P1528" s="24" t="str">
        <f>IFERROR(VLOOKUP(O1528,HOSPITAIS_COM_DIVIDAS!A:E,5,FALSE),"")</f>
        <v/>
      </c>
    </row>
    <row r="1529" spans="1:16" x14ac:dyDescent="0.25">
      <c r="A1529" s="52" t="e">
        <f>Tabela410[[#This Row],[Status da Proposta]]</f>
        <v>#VALUE!</v>
      </c>
      <c r="B1529" s="143">
        <f>MODALIDADE_1!A1529</f>
        <v>0</v>
      </c>
      <c r="C1529" s="142" t="e">
        <f>VLOOKUP(B1529,MODALIDADE_1!A:B,2,FALSE)</f>
        <v>#N/A</v>
      </c>
      <c r="D1529" s="142"/>
      <c r="E1529" s="94" t="e">
        <f>VLOOKUP(B1529,MODALIDADE_1!A:E,5,FALSE)</f>
        <v>#N/A</v>
      </c>
      <c r="F1529" s="95" t="e">
        <f>VLOOKUP(B1529,MODALIDADE_1!A:C,3,FALSE)</f>
        <v>#N/A</v>
      </c>
      <c r="G1529" s="142" t="e">
        <f>VLOOKUP(B1529,MODALIDADE_1!A:G,4,FALSE)</f>
        <v>#N/A</v>
      </c>
      <c r="H1529" s="142" t="e">
        <f>VLOOKUP(B1529,MODALIDADE_1!A:G,6,FALSE)</f>
        <v>#N/A</v>
      </c>
      <c r="I1529" s="142" t="e">
        <f>VLOOKUP(B1529,MODALIDADE_1!A:G,7,FALSE)</f>
        <v>#N/A</v>
      </c>
      <c r="J1529" s="106" t="e">
        <f>VLOOKUP(Tabela410[[#This Row],[Proposta de Referência]],SIMP_M1!A:K,9,FALSE)</f>
        <v>#VALUE!</v>
      </c>
      <c r="K1529" s="106" t="e">
        <f>VLOOKUP(Tabela410[[#This Row],[Proposta de Referência]],SIMP_M1!A:K,8,FALSE)</f>
        <v>#VALUE!</v>
      </c>
      <c r="L1529" s="107" t="e">
        <f t="shared" si="100"/>
        <v>#VALUE!</v>
      </c>
      <c r="M1529" s="107" t="e">
        <f t="shared" si="101"/>
        <v>#VALUE!</v>
      </c>
      <c r="N1529" s="142" t="e">
        <f t="shared" si="102"/>
        <v>#VALUE!</v>
      </c>
      <c r="O1529" s="142" t="e">
        <f t="shared" si="103"/>
        <v>#N/A</v>
      </c>
      <c r="P1529" s="24" t="str">
        <f>IFERROR(VLOOKUP(O1529,HOSPITAIS_COM_DIVIDAS!A:E,5,FALSE),"")</f>
        <v/>
      </c>
    </row>
    <row r="1530" spans="1:16" x14ac:dyDescent="0.25">
      <c r="A1530" s="52" t="e">
        <f>Tabela410[[#This Row],[Status da Proposta]]</f>
        <v>#VALUE!</v>
      </c>
      <c r="B1530" s="143">
        <f>MODALIDADE_1!A1530</f>
        <v>0</v>
      </c>
      <c r="C1530" s="142" t="e">
        <f>VLOOKUP(B1530,MODALIDADE_1!A:B,2,FALSE)</f>
        <v>#N/A</v>
      </c>
      <c r="D1530" s="142"/>
      <c r="E1530" s="94" t="e">
        <f>VLOOKUP(B1530,MODALIDADE_1!A:E,5,FALSE)</f>
        <v>#N/A</v>
      </c>
      <c r="F1530" s="95" t="e">
        <f>VLOOKUP(B1530,MODALIDADE_1!A:C,3,FALSE)</f>
        <v>#N/A</v>
      </c>
      <c r="G1530" s="142" t="e">
        <f>VLOOKUP(B1530,MODALIDADE_1!A:G,4,FALSE)</f>
        <v>#N/A</v>
      </c>
      <c r="H1530" s="142" t="e">
        <f>VLOOKUP(B1530,MODALIDADE_1!A:G,6,FALSE)</f>
        <v>#N/A</v>
      </c>
      <c r="I1530" s="142" t="e">
        <f>VLOOKUP(B1530,MODALIDADE_1!A:G,7,FALSE)</f>
        <v>#N/A</v>
      </c>
      <c r="J1530" s="106" t="e">
        <f>VLOOKUP(Tabela410[[#This Row],[Proposta de Referência]],SIMP_M1!A:K,9,FALSE)</f>
        <v>#VALUE!</v>
      </c>
      <c r="K1530" s="106" t="e">
        <f>VLOOKUP(Tabela410[[#This Row],[Proposta de Referência]],SIMP_M1!A:K,8,FALSE)</f>
        <v>#VALUE!</v>
      </c>
      <c r="L1530" s="107" t="e">
        <f t="shared" si="100"/>
        <v>#VALUE!</v>
      </c>
      <c r="M1530" s="107" t="e">
        <f t="shared" si="101"/>
        <v>#VALUE!</v>
      </c>
      <c r="N1530" s="142" t="e">
        <f t="shared" si="102"/>
        <v>#VALUE!</v>
      </c>
      <c r="O1530" s="142" t="e">
        <f t="shared" si="103"/>
        <v>#N/A</v>
      </c>
      <c r="P1530" s="24" t="str">
        <f>IFERROR(VLOOKUP(O1530,HOSPITAIS_COM_DIVIDAS!A:E,5,FALSE),"")</f>
        <v/>
      </c>
    </row>
    <row r="1531" spans="1:16" x14ac:dyDescent="0.25">
      <c r="A1531" s="52" t="e">
        <f>Tabela410[[#This Row],[Status da Proposta]]</f>
        <v>#VALUE!</v>
      </c>
      <c r="B1531" s="143">
        <f>MODALIDADE_1!A1531</f>
        <v>0</v>
      </c>
      <c r="C1531" s="142" t="e">
        <f>VLOOKUP(B1531,MODALIDADE_1!A:B,2,FALSE)</f>
        <v>#N/A</v>
      </c>
      <c r="D1531" s="142"/>
      <c r="E1531" s="94" t="e">
        <f>VLOOKUP(B1531,MODALIDADE_1!A:E,5,FALSE)</f>
        <v>#N/A</v>
      </c>
      <c r="F1531" s="95" t="e">
        <f>VLOOKUP(B1531,MODALIDADE_1!A:C,3,FALSE)</f>
        <v>#N/A</v>
      </c>
      <c r="G1531" s="142" t="e">
        <f>VLOOKUP(B1531,MODALIDADE_1!A:G,4,FALSE)</f>
        <v>#N/A</v>
      </c>
      <c r="H1531" s="142" t="e">
        <f>VLOOKUP(B1531,MODALIDADE_1!A:G,6,FALSE)</f>
        <v>#N/A</v>
      </c>
      <c r="I1531" s="142" t="e">
        <f>VLOOKUP(B1531,MODALIDADE_1!A:G,7,FALSE)</f>
        <v>#N/A</v>
      </c>
      <c r="J1531" s="106" t="e">
        <f>VLOOKUP(Tabela410[[#This Row],[Proposta de Referência]],SIMP_M1!A:K,9,FALSE)</f>
        <v>#VALUE!</v>
      </c>
      <c r="K1531" s="106" t="e">
        <f>VLOOKUP(Tabela410[[#This Row],[Proposta de Referência]],SIMP_M1!A:K,8,FALSE)</f>
        <v>#VALUE!</v>
      </c>
      <c r="L1531" s="107" t="e">
        <f t="shared" si="100"/>
        <v>#VALUE!</v>
      </c>
      <c r="M1531" s="107" t="e">
        <f t="shared" si="101"/>
        <v>#VALUE!</v>
      </c>
      <c r="N1531" s="142" t="e">
        <f t="shared" si="102"/>
        <v>#VALUE!</v>
      </c>
      <c r="O1531" s="142" t="e">
        <f t="shared" si="103"/>
        <v>#N/A</v>
      </c>
      <c r="P1531" s="24" t="str">
        <f>IFERROR(VLOOKUP(O1531,HOSPITAIS_COM_DIVIDAS!A:E,5,FALSE),"")</f>
        <v/>
      </c>
    </row>
    <row r="1532" spans="1:16" x14ac:dyDescent="0.25">
      <c r="A1532" s="52" t="e">
        <f>Tabela410[[#This Row],[Status da Proposta]]</f>
        <v>#VALUE!</v>
      </c>
      <c r="B1532" s="143">
        <f>MODALIDADE_1!A1532</f>
        <v>0</v>
      </c>
      <c r="C1532" s="142" t="e">
        <f>VLOOKUP(B1532,MODALIDADE_1!A:B,2,FALSE)</f>
        <v>#N/A</v>
      </c>
      <c r="D1532" s="142"/>
      <c r="E1532" s="94" t="e">
        <f>VLOOKUP(B1532,MODALIDADE_1!A:E,5,FALSE)</f>
        <v>#N/A</v>
      </c>
      <c r="F1532" s="95" t="e">
        <f>VLOOKUP(B1532,MODALIDADE_1!A:C,3,FALSE)</f>
        <v>#N/A</v>
      </c>
      <c r="G1532" s="142" t="e">
        <f>VLOOKUP(B1532,MODALIDADE_1!A:G,4,FALSE)</f>
        <v>#N/A</v>
      </c>
      <c r="H1532" s="142" t="e">
        <f>VLOOKUP(B1532,MODALIDADE_1!A:G,6,FALSE)</f>
        <v>#N/A</v>
      </c>
      <c r="I1532" s="142" t="e">
        <f>VLOOKUP(B1532,MODALIDADE_1!A:G,7,FALSE)</f>
        <v>#N/A</v>
      </c>
      <c r="J1532" s="106" t="e">
        <f>VLOOKUP(Tabela410[[#This Row],[Proposta de Referência]],SIMP_M1!A:K,9,FALSE)</f>
        <v>#VALUE!</v>
      </c>
      <c r="K1532" s="106" t="e">
        <f>VLOOKUP(Tabela410[[#This Row],[Proposta de Referência]],SIMP_M1!A:K,8,FALSE)</f>
        <v>#VALUE!</v>
      </c>
      <c r="L1532" s="107" t="e">
        <f t="shared" si="100"/>
        <v>#VALUE!</v>
      </c>
      <c r="M1532" s="107" t="e">
        <f t="shared" si="101"/>
        <v>#VALUE!</v>
      </c>
      <c r="N1532" s="142" t="e">
        <f t="shared" si="102"/>
        <v>#VALUE!</v>
      </c>
      <c r="O1532" s="142" t="e">
        <f t="shared" si="103"/>
        <v>#N/A</v>
      </c>
      <c r="P1532" s="24" t="str">
        <f>IFERROR(VLOOKUP(O1532,HOSPITAIS_COM_DIVIDAS!A:E,5,FALSE),"")</f>
        <v/>
      </c>
    </row>
    <row r="1533" spans="1:16" x14ac:dyDescent="0.25">
      <c r="A1533" s="52" t="e">
        <f>Tabela410[[#This Row],[Status da Proposta]]</f>
        <v>#VALUE!</v>
      </c>
      <c r="B1533" s="143">
        <f>MODALIDADE_1!A1533</f>
        <v>0</v>
      </c>
      <c r="C1533" s="142" t="e">
        <f>VLOOKUP(B1533,MODALIDADE_1!A:B,2,FALSE)</f>
        <v>#N/A</v>
      </c>
      <c r="D1533" s="142"/>
      <c r="E1533" s="94" t="e">
        <f>VLOOKUP(B1533,MODALIDADE_1!A:E,5,FALSE)</f>
        <v>#N/A</v>
      </c>
      <c r="F1533" s="95" t="e">
        <f>VLOOKUP(B1533,MODALIDADE_1!A:C,3,FALSE)</f>
        <v>#N/A</v>
      </c>
      <c r="G1533" s="142" t="e">
        <f>VLOOKUP(B1533,MODALIDADE_1!A:G,4,FALSE)</f>
        <v>#N/A</v>
      </c>
      <c r="H1533" s="142" t="e">
        <f>VLOOKUP(B1533,MODALIDADE_1!A:G,6,FALSE)</f>
        <v>#N/A</v>
      </c>
      <c r="I1533" s="142" t="e">
        <f>VLOOKUP(B1533,MODALIDADE_1!A:G,7,FALSE)</f>
        <v>#N/A</v>
      </c>
      <c r="J1533" s="106" t="e">
        <f>VLOOKUP(Tabela410[[#This Row],[Proposta de Referência]],SIMP_M1!A:K,9,FALSE)</f>
        <v>#VALUE!</v>
      </c>
      <c r="K1533" s="106" t="e">
        <f>VLOOKUP(Tabela410[[#This Row],[Proposta de Referência]],SIMP_M1!A:K,8,FALSE)</f>
        <v>#VALUE!</v>
      </c>
      <c r="L1533" s="107" t="e">
        <f t="shared" si="100"/>
        <v>#VALUE!</v>
      </c>
      <c r="M1533" s="107" t="e">
        <f t="shared" si="101"/>
        <v>#VALUE!</v>
      </c>
      <c r="N1533" s="142" t="e">
        <f t="shared" si="102"/>
        <v>#VALUE!</v>
      </c>
      <c r="O1533" s="142" t="e">
        <f t="shared" si="103"/>
        <v>#N/A</v>
      </c>
      <c r="P1533" s="24" t="str">
        <f>IFERROR(VLOOKUP(O1533,HOSPITAIS_COM_DIVIDAS!A:E,5,FALSE),"")</f>
        <v/>
      </c>
    </row>
    <row r="1534" spans="1:16" x14ac:dyDescent="0.25">
      <c r="A1534" s="52" t="e">
        <f>Tabela410[[#This Row],[Status da Proposta]]</f>
        <v>#VALUE!</v>
      </c>
      <c r="B1534" s="143">
        <f>MODALIDADE_1!A1534</f>
        <v>0</v>
      </c>
      <c r="C1534" s="142" t="e">
        <f>VLOOKUP(B1534,MODALIDADE_1!A:B,2,FALSE)</f>
        <v>#N/A</v>
      </c>
      <c r="D1534" s="142"/>
      <c r="E1534" s="94" t="e">
        <f>VLOOKUP(B1534,MODALIDADE_1!A:E,5,FALSE)</f>
        <v>#N/A</v>
      </c>
      <c r="F1534" s="95" t="e">
        <f>VLOOKUP(B1534,MODALIDADE_1!A:C,3,FALSE)</f>
        <v>#N/A</v>
      </c>
      <c r="G1534" s="142" t="e">
        <f>VLOOKUP(B1534,MODALIDADE_1!A:G,4,FALSE)</f>
        <v>#N/A</v>
      </c>
      <c r="H1534" s="142" t="e">
        <f>VLOOKUP(B1534,MODALIDADE_1!A:G,6,FALSE)</f>
        <v>#N/A</v>
      </c>
      <c r="I1534" s="142" t="e">
        <f>VLOOKUP(B1534,MODALIDADE_1!A:G,7,FALSE)</f>
        <v>#N/A</v>
      </c>
      <c r="J1534" s="106" t="e">
        <f>VLOOKUP(Tabela410[[#This Row],[Proposta de Referência]],SIMP_M1!A:K,9,FALSE)</f>
        <v>#VALUE!</v>
      </c>
      <c r="K1534" s="106" t="e">
        <f>VLOOKUP(Tabela410[[#This Row],[Proposta de Referência]],SIMP_M1!A:K,8,FALSE)</f>
        <v>#VALUE!</v>
      </c>
      <c r="L1534" s="107" t="e">
        <f t="shared" si="100"/>
        <v>#VALUE!</v>
      </c>
      <c r="M1534" s="107" t="e">
        <f t="shared" si="101"/>
        <v>#VALUE!</v>
      </c>
      <c r="N1534" s="142" t="e">
        <f t="shared" si="102"/>
        <v>#VALUE!</v>
      </c>
      <c r="O1534" s="142" t="e">
        <f t="shared" si="103"/>
        <v>#N/A</v>
      </c>
      <c r="P1534" s="24" t="str">
        <f>IFERROR(VLOOKUP(O1534,HOSPITAIS_COM_DIVIDAS!A:E,5,FALSE),"")</f>
        <v/>
      </c>
    </row>
    <row r="1535" spans="1:16" x14ac:dyDescent="0.25">
      <c r="A1535" s="52" t="e">
        <f>Tabela410[[#This Row],[Status da Proposta]]</f>
        <v>#VALUE!</v>
      </c>
      <c r="B1535" s="143">
        <f>MODALIDADE_1!A1535</f>
        <v>0</v>
      </c>
      <c r="C1535" s="142" t="e">
        <f>VLOOKUP(B1535,MODALIDADE_1!A:B,2,FALSE)</f>
        <v>#N/A</v>
      </c>
      <c r="D1535" s="142"/>
      <c r="E1535" s="94" t="e">
        <f>VLOOKUP(B1535,MODALIDADE_1!A:E,5,FALSE)</f>
        <v>#N/A</v>
      </c>
      <c r="F1535" s="95" t="e">
        <f>VLOOKUP(B1535,MODALIDADE_1!A:C,3,FALSE)</f>
        <v>#N/A</v>
      </c>
      <c r="G1535" s="142" t="e">
        <f>VLOOKUP(B1535,MODALIDADE_1!A:G,4,FALSE)</f>
        <v>#N/A</v>
      </c>
      <c r="H1535" s="142" t="e">
        <f>VLOOKUP(B1535,MODALIDADE_1!A:G,6,FALSE)</f>
        <v>#N/A</v>
      </c>
      <c r="I1535" s="142" t="e">
        <f>VLOOKUP(B1535,MODALIDADE_1!A:G,7,FALSE)</f>
        <v>#N/A</v>
      </c>
      <c r="J1535" s="106" t="e">
        <f>VLOOKUP(Tabela410[[#This Row],[Proposta de Referência]],SIMP_M1!A:K,9,FALSE)</f>
        <v>#VALUE!</v>
      </c>
      <c r="K1535" s="106" t="e">
        <f>VLOOKUP(Tabela410[[#This Row],[Proposta de Referência]],SIMP_M1!A:K,8,FALSE)</f>
        <v>#VALUE!</v>
      </c>
      <c r="L1535" s="107" t="e">
        <f t="shared" si="100"/>
        <v>#VALUE!</v>
      </c>
      <c r="M1535" s="107" t="e">
        <f t="shared" si="101"/>
        <v>#VALUE!</v>
      </c>
      <c r="N1535" s="142" t="e">
        <f t="shared" si="102"/>
        <v>#VALUE!</v>
      </c>
      <c r="O1535" s="142" t="e">
        <f t="shared" si="103"/>
        <v>#N/A</v>
      </c>
      <c r="P1535" s="24" t="str">
        <f>IFERROR(VLOOKUP(O1535,HOSPITAIS_COM_DIVIDAS!A:E,5,FALSE),"")</f>
        <v/>
      </c>
    </row>
    <row r="1536" spans="1:16" x14ac:dyDescent="0.25">
      <c r="A1536" s="52" t="e">
        <f>Tabela410[[#This Row],[Status da Proposta]]</f>
        <v>#VALUE!</v>
      </c>
      <c r="B1536" s="143">
        <f>MODALIDADE_1!A1536</f>
        <v>0</v>
      </c>
      <c r="C1536" s="142" t="e">
        <f>VLOOKUP(B1536,MODALIDADE_1!A:B,2,FALSE)</f>
        <v>#N/A</v>
      </c>
      <c r="D1536" s="142"/>
      <c r="E1536" s="94" t="e">
        <f>VLOOKUP(B1536,MODALIDADE_1!A:E,5,FALSE)</f>
        <v>#N/A</v>
      </c>
      <c r="F1536" s="95" t="e">
        <f>VLOOKUP(B1536,MODALIDADE_1!A:C,3,FALSE)</f>
        <v>#N/A</v>
      </c>
      <c r="G1536" s="142" t="e">
        <f>VLOOKUP(B1536,MODALIDADE_1!A:G,4,FALSE)</f>
        <v>#N/A</v>
      </c>
      <c r="H1536" s="142" t="e">
        <f>VLOOKUP(B1536,MODALIDADE_1!A:G,6,FALSE)</f>
        <v>#N/A</v>
      </c>
      <c r="I1536" s="142" t="e">
        <f>VLOOKUP(B1536,MODALIDADE_1!A:G,7,FALSE)</f>
        <v>#N/A</v>
      </c>
      <c r="J1536" s="106" t="e">
        <f>VLOOKUP(Tabela410[[#This Row],[Proposta de Referência]],SIMP_M1!A:K,9,FALSE)</f>
        <v>#VALUE!</v>
      </c>
      <c r="K1536" s="106" t="e">
        <f>VLOOKUP(Tabela410[[#This Row],[Proposta de Referência]],SIMP_M1!A:K,8,FALSE)</f>
        <v>#VALUE!</v>
      </c>
      <c r="L1536" s="107" t="e">
        <f t="shared" si="100"/>
        <v>#VALUE!</v>
      </c>
      <c r="M1536" s="107" t="e">
        <f t="shared" si="101"/>
        <v>#VALUE!</v>
      </c>
      <c r="N1536" s="142" t="e">
        <f t="shared" si="102"/>
        <v>#VALUE!</v>
      </c>
      <c r="O1536" s="142" t="e">
        <f t="shared" si="103"/>
        <v>#N/A</v>
      </c>
      <c r="P1536" s="24" t="str">
        <f>IFERROR(VLOOKUP(O1536,HOSPITAIS_COM_DIVIDAS!A:E,5,FALSE),"")</f>
        <v/>
      </c>
    </row>
    <row r="1537" spans="1:16" x14ac:dyDescent="0.25">
      <c r="A1537" s="52" t="e">
        <f>Tabela410[[#This Row],[Status da Proposta]]</f>
        <v>#VALUE!</v>
      </c>
      <c r="B1537" s="143">
        <f>MODALIDADE_1!A1537</f>
        <v>0</v>
      </c>
      <c r="C1537" s="142" t="e">
        <f>VLOOKUP(B1537,MODALIDADE_1!A:B,2,FALSE)</f>
        <v>#N/A</v>
      </c>
      <c r="D1537" s="142"/>
      <c r="E1537" s="94" t="e">
        <f>VLOOKUP(B1537,MODALIDADE_1!A:E,5,FALSE)</f>
        <v>#N/A</v>
      </c>
      <c r="F1537" s="95" t="e">
        <f>VLOOKUP(B1537,MODALIDADE_1!A:C,3,FALSE)</f>
        <v>#N/A</v>
      </c>
      <c r="G1537" s="142" t="e">
        <f>VLOOKUP(B1537,MODALIDADE_1!A:G,4,FALSE)</f>
        <v>#N/A</v>
      </c>
      <c r="H1537" s="142" t="e">
        <f>VLOOKUP(B1537,MODALIDADE_1!A:G,6,FALSE)</f>
        <v>#N/A</v>
      </c>
      <c r="I1537" s="142" t="e">
        <f>VLOOKUP(B1537,MODALIDADE_1!A:G,7,FALSE)</f>
        <v>#N/A</v>
      </c>
      <c r="J1537" s="106" t="e">
        <f>VLOOKUP(Tabela410[[#This Row],[Proposta de Referência]],SIMP_M1!A:K,9,FALSE)</f>
        <v>#VALUE!</v>
      </c>
      <c r="K1537" s="106" t="e">
        <f>VLOOKUP(Tabela410[[#This Row],[Proposta de Referência]],SIMP_M1!A:K,8,FALSE)</f>
        <v>#VALUE!</v>
      </c>
      <c r="L1537" s="107" t="e">
        <f t="shared" si="100"/>
        <v>#VALUE!</v>
      </c>
      <c r="M1537" s="107" t="e">
        <f t="shared" si="101"/>
        <v>#VALUE!</v>
      </c>
      <c r="N1537" s="142" t="e">
        <f t="shared" si="102"/>
        <v>#VALUE!</v>
      </c>
      <c r="O1537" s="142" t="e">
        <f t="shared" si="103"/>
        <v>#N/A</v>
      </c>
      <c r="P1537" s="24" t="str">
        <f>IFERROR(VLOOKUP(O1537,HOSPITAIS_COM_DIVIDAS!A:E,5,FALSE),"")</f>
        <v/>
      </c>
    </row>
    <row r="1538" spans="1:16" x14ac:dyDescent="0.25">
      <c r="A1538" s="52" t="e">
        <f>Tabela410[[#This Row],[Status da Proposta]]</f>
        <v>#VALUE!</v>
      </c>
      <c r="B1538" s="143">
        <f>MODALIDADE_1!A1538</f>
        <v>0</v>
      </c>
      <c r="C1538" s="142" t="e">
        <f>VLOOKUP(B1538,MODALIDADE_1!A:B,2,FALSE)</f>
        <v>#N/A</v>
      </c>
      <c r="D1538" s="142"/>
      <c r="E1538" s="94" t="e">
        <f>VLOOKUP(B1538,MODALIDADE_1!A:E,5,FALSE)</f>
        <v>#N/A</v>
      </c>
      <c r="F1538" s="95" t="e">
        <f>VLOOKUP(B1538,MODALIDADE_1!A:C,3,FALSE)</f>
        <v>#N/A</v>
      </c>
      <c r="G1538" s="142" t="e">
        <f>VLOOKUP(B1538,MODALIDADE_1!A:G,4,FALSE)</f>
        <v>#N/A</v>
      </c>
      <c r="H1538" s="142" t="e">
        <f>VLOOKUP(B1538,MODALIDADE_1!A:G,6,FALSE)</f>
        <v>#N/A</v>
      </c>
      <c r="I1538" s="142" t="e">
        <f>VLOOKUP(B1538,MODALIDADE_1!A:G,7,FALSE)</f>
        <v>#N/A</v>
      </c>
      <c r="J1538" s="106" t="e">
        <f>VLOOKUP(Tabela410[[#This Row],[Proposta de Referência]],SIMP_M1!A:K,9,FALSE)</f>
        <v>#VALUE!</v>
      </c>
      <c r="K1538" s="106" t="e">
        <f>VLOOKUP(Tabela410[[#This Row],[Proposta de Referência]],SIMP_M1!A:K,8,FALSE)</f>
        <v>#VALUE!</v>
      </c>
      <c r="L1538" s="107" t="e">
        <f t="shared" si="100"/>
        <v>#VALUE!</v>
      </c>
      <c r="M1538" s="107" t="e">
        <f t="shared" si="101"/>
        <v>#VALUE!</v>
      </c>
      <c r="N1538" s="142" t="e">
        <f t="shared" si="102"/>
        <v>#VALUE!</v>
      </c>
      <c r="O1538" s="142" t="e">
        <f t="shared" si="103"/>
        <v>#N/A</v>
      </c>
      <c r="P1538" s="24" t="str">
        <f>IFERROR(VLOOKUP(O1538,HOSPITAIS_COM_DIVIDAS!A:E,5,FALSE),"")</f>
        <v/>
      </c>
    </row>
    <row r="1539" spans="1:16" x14ac:dyDescent="0.25">
      <c r="A1539" s="52" t="e">
        <f>Tabela410[[#This Row],[Status da Proposta]]</f>
        <v>#VALUE!</v>
      </c>
      <c r="B1539" s="143">
        <f>MODALIDADE_1!A1539</f>
        <v>0</v>
      </c>
      <c r="C1539" s="142" t="e">
        <f>VLOOKUP(B1539,MODALIDADE_1!A:B,2,FALSE)</f>
        <v>#N/A</v>
      </c>
      <c r="D1539" s="142"/>
      <c r="E1539" s="94" t="e">
        <f>VLOOKUP(B1539,MODALIDADE_1!A:E,5,FALSE)</f>
        <v>#N/A</v>
      </c>
      <c r="F1539" s="95" t="e">
        <f>VLOOKUP(B1539,MODALIDADE_1!A:C,3,FALSE)</f>
        <v>#N/A</v>
      </c>
      <c r="G1539" s="142" t="e">
        <f>VLOOKUP(B1539,MODALIDADE_1!A:G,4,FALSE)</f>
        <v>#N/A</v>
      </c>
      <c r="H1539" s="142" t="e">
        <f>VLOOKUP(B1539,MODALIDADE_1!A:G,6,FALSE)</f>
        <v>#N/A</v>
      </c>
      <c r="I1539" s="142" t="e">
        <f>VLOOKUP(B1539,MODALIDADE_1!A:G,7,FALSE)</f>
        <v>#N/A</v>
      </c>
      <c r="J1539" s="106" t="e">
        <f>VLOOKUP(Tabela410[[#This Row],[Proposta de Referência]],SIMP_M1!A:K,9,FALSE)</f>
        <v>#VALUE!</v>
      </c>
      <c r="K1539" s="106" t="e">
        <f>VLOOKUP(Tabela410[[#This Row],[Proposta de Referência]],SIMP_M1!A:K,8,FALSE)</f>
        <v>#VALUE!</v>
      </c>
      <c r="L1539" s="107" t="e">
        <f t="shared" si="100"/>
        <v>#VALUE!</v>
      </c>
      <c r="M1539" s="107" t="e">
        <f t="shared" si="101"/>
        <v>#VALUE!</v>
      </c>
      <c r="N1539" s="142" t="e">
        <f t="shared" si="102"/>
        <v>#VALUE!</v>
      </c>
      <c r="O1539" s="142" t="e">
        <f t="shared" si="103"/>
        <v>#N/A</v>
      </c>
      <c r="P1539" s="24" t="str">
        <f>IFERROR(VLOOKUP(O1539,HOSPITAIS_COM_DIVIDAS!A:E,5,FALSE),"")</f>
        <v/>
      </c>
    </row>
    <row r="1540" spans="1:16" x14ac:dyDescent="0.25">
      <c r="A1540" s="52" t="e">
        <f>Tabela410[[#This Row],[Status da Proposta]]</f>
        <v>#VALUE!</v>
      </c>
      <c r="B1540" s="143">
        <f>MODALIDADE_1!A1540</f>
        <v>0</v>
      </c>
      <c r="C1540" s="142" t="e">
        <f>VLOOKUP(B1540,MODALIDADE_1!A:B,2,FALSE)</f>
        <v>#N/A</v>
      </c>
      <c r="D1540" s="142"/>
      <c r="E1540" s="94" t="e">
        <f>VLOOKUP(B1540,MODALIDADE_1!A:E,5,FALSE)</f>
        <v>#N/A</v>
      </c>
      <c r="F1540" s="95" t="e">
        <f>VLOOKUP(B1540,MODALIDADE_1!A:C,3,FALSE)</f>
        <v>#N/A</v>
      </c>
      <c r="G1540" s="142" t="e">
        <f>VLOOKUP(B1540,MODALIDADE_1!A:G,4,FALSE)</f>
        <v>#N/A</v>
      </c>
      <c r="H1540" s="142" t="e">
        <f>VLOOKUP(B1540,MODALIDADE_1!A:G,6,FALSE)</f>
        <v>#N/A</v>
      </c>
      <c r="I1540" s="142" t="e">
        <f>VLOOKUP(B1540,MODALIDADE_1!A:G,7,FALSE)</f>
        <v>#N/A</v>
      </c>
      <c r="J1540" s="106" t="e">
        <f>VLOOKUP(Tabela410[[#This Row],[Proposta de Referência]],SIMP_M1!A:K,9,FALSE)</f>
        <v>#VALUE!</v>
      </c>
      <c r="K1540" s="106" t="e">
        <f>VLOOKUP(Tabela410[[#This Row],[Proposta de Referência]],SIMP_M1!A:K,8,FALSE)</f>
        <v>#VALUE!</v>
      </c>
      <c r="L1540" s="107" t="e">
        <f t="shared" si="100"/>
        <v>#VALUE!</v>
      </c>
      <c r="M1540" s="107" t="e">
        <f t="shared" si="101"/>
        <v>#VALUE!</v>
      </c>
      <c r="N1540" s="142" t="e">
        <f t="shared" si="102"/>
        <v>#VALUE!</v>
      </c>
      <c r="O1540" s="142" t="e">
        <f t="shared" si="103"/>
        <v>#N/A</v>
      </c>
      <c r="P1540" s="24" t="str">
        <f>IFERROR(VLOOKUP(O1540,HOSPITAIS_COM_DIVIDAS!A:E,5,FALSE),"")</f>
        <v/>
      </c>
    </row>
    <row r="1541" spans="1:16" x14ac:dyDescent="0.25">
      <c r="A1541" s="52" t="e">
        <f>Tabela410[[#This Row],[Status da Proposta]]</f>
        <v>#VALUE!</v>
      </c>
      <c r="B1541" s="143">
        <f>MODALIDADE_1!A1541</f>
        <v>0</v>
      </c>
      <c r="C1541" s="142" t="e">
        <f>VLOOKUP(B1541,MODALIDADE_1!A:B,2,FALSE)</f>
        <v>#N/A</v>
      </c>
      <c r="D1541" s="142"/>
      <c r="E1541" s="94" t="e">
        <f>VLOOKUP(B1541,MODALIDADE_1!A:E,5,FALSE)</f>
        <v>#N/A</v>
      </c>
      <c r="F1541" s="95" t="e">
        <f>VLOOKUP(B1541,MODALIDADE_1!A:C,3,FALSE)</f>
        <v>#N/A</v>
      </c>
      <c r="G1541" s="142" t="e">
        <f>VLOOKUP(B1541,MODALIDADE_1!A:G,4,FALSE)</f>
        <v>#N/A</v>
      </c>
      <c r="H1541" s="142" t="e">
        <f>VLOOKUP(B1541,MODALIDADE_1!A:G,6,FALSE)</f>
        <v>#N/A</v>
      </c>
      <c r="I1541" s="142" t="e">
        <f>VLOOKUP(B1541,MODALIDADE_1!A:G,7,FALSE)</f>
        <v>#N/A</v>
      </c>
      <c r="J1541" s="106" t="e">
        <f>VLOOKUP(Tabela410[[#This Row],[Proposta de Referência]],SIMP_M1!A:K,9,FALSE)</f>
        <v>#VALUE!</v>
      </c>
      <c r="K1541" s="106" t="e">
        <f>VLOOKUP(Tabela410[[#This Row],[Proposta de Referência]],SIMP_M1!A:K,8,FALSE)</f>
        <v>#VALUE!</v>
      </c>
      <c r="L1541" s="107" t="e">
        <f t="shared" si="100"/>
        <v>#VALUE!</v>
      </c>
      <c r="M1541" s="107" t="e">
        <f t="shared" si="101"/>
        <v>#VALUE!</v>
      </c>
      <c r="N1541" s="142" t="e">
        <f t="shared" si="102"/>
        <v>#VALUE!</v>
      </c>
      <c r="O1541" s="142" t="e">
        <f t="shared" si="103"/>
        <v>#N/A</v>
      </c>
      <c r="P1541" s="24" t="str">
        <f>IFERROR(VLOOKUP(O1541,HOSPITAIS_COM_DIVIDAS!A:E,5,FALSE),"")</f>
        <v/>
      </c>
    </row>
    <row r="1542" spans="1:16" x14ac:dyDescent="0.25">
      <c r="A1542" s="52" t="e">
        <f>Tabela410[[#This Row],[Status da Proposta]]</f>
        <v>#VALUE!</v>
      </c>
      <c r="B1542" s="143">
        <f>MODALIDADE_1!A1542</f>
        <v>0</v>
      </c>
      <c r="C1542" s="142" t="e">
        <f>VLOOKUP(B1542,MODALIDADE_1!A:B,2,FALSE)</f>
        <v>#N/A</v>
      </c>
      <c r="D1542" s="142"/>
      <c r="E1542" s="94" t="e">
        <f>VLOOKUP(B1542,MODALIDADE_1!A:E,5,FALSE)</f>
        <v>#N/A</v>
      </c>
      <c r="F1542" s="95" t="e">
        <f>VLOOKUP(B1542,MODALIDADE_1!A:C,3,FALSE)</f>
        <v>#N/A</v>
      </c>
      <c r="G1542" s="142" t="e">
        <f>VLOOKUP(B1542,MODALIDADE_1!A:G,4,FALSE)</f>
        <v>#N/A</v>
      </c>
      <c r="H1542" s="142" t="e">
        <f>VLOOKUP(B1542,MODALIDADE_1!A:G,6,FALSE)</f>
        <v>#N/A</v>
      </c>
      <c r="I1542" s="142" t="e">
        <f>VLOOKUP(B1542,MODALIDADE_1!A:G,7,FALSE)</f>
        <v>#N/A</v>
      </c>
      <c r="J1542" s="106" t="e">
        <f>VLOOKUP(Tabela410[[#This Row],[Proposta de Referência]],SIMP_M1!A:K,9,FALSE)</f>
        <v>#VALUE!</v>
      </c>
      <c r="K1542" s="106" t="e">
        <f>VLOOKUP(Tabela410[[#This Row],[Proposta de Referência]],SIMP_M1!A:K,8,FALSE)</f>
        <v>#VALUE!</v>
      </c>
      <c r="L1542" s="107" t="e">
        <f t="shared" si="100"/>
        <v>#VALUE!</v>
      </c>
      <c r="M1542" s="107" t="e">
        <f t="shared" si="101"/>
        <v>#VALUE!</v>
      </c>
      <c r="N1542" s="142" t="e">
        <f t="shared" si="102"/>
        <v>#VALUE!</v>
      </c>
      <c r="O1542" s="142" t="e">
        <f t="shared" si="103"/>
        <v>#N/A</v>
      </c>
      <c r="P1542" s="24" t="str">
        <f>IFERROR(VLOOKUP(O1542,HOSPITAIS_COM_DIVIDAS!A:E,5,FALSE),"")</f>
        <v/>
      </c>
    </row>
    <row r="1543" spans="1:16" x14ac:dyDescent="0.25">
      <c r="A1543" s="52" t="e">
        <f>Tabela410[[#This Row],[Status da Proposta]]</f>
        <v>#VALUE!</v>
      </c>
      <c r="B1543" s="143">
        <f>MODALIDADE_1!A1543</f>
        <v>0</v>
      </c>
      <c r="C1543" s="142" t="e">
        <f>VLOOKUP(B1543,MODALIDADE_1!A:B,2,FALSE)</f>
        <v>#N/A</v>
      </c>
      <c r="D1543" s="142"/>
      <c r="E1543" s="94" t="e">
        <f>VLOOKUP(B1543,MODALIDADE_1!A:E,5,FALSE)</f>
        <v>#N/A</v>
      </c>
      <c r="F1543" s="95" t="e">
        <f>VLOOKUP(B1543,MODALIDADE_1!A:C,3,FALSE)</f>
        <v>#N/A</v>
      </c>
      <c r="G1543" s="142" t="e">
        <f>VLOOKUP(B1543,MODALIDADE_1!A:G,4,FALSE)</f>
        <v>#N/A</v>
      </c>
      <c r="H1543" s="142" t="e">
        <f>VLOOKUP(B1543,MODALIDADE_1!A:G,6,FALSE)</f>
        <v>#N/A</v>
      </c>
      <c r="I1543" s="142" t="e">
        <f>VLOOKUP(B1543,MODALIDADE_1!A:G,7,FALSE)</f>
        <v>#N/A</v>
      </c>
      <c r="J1543" s="106" t="e">
        <f>VLOOKUP(Tabela410[[#This Row],[Proposta de Referência]],SIMP_M1!A:K,9,FALSE)</f>
        <v>#VALUE!</v>
      </c>
      <c r="K1543" s="106" t="e">
        <f>VLOOKUP(Tabela410[[#This Row],[Proposta de Referência]],SIMP_M1!A:K,8,FALSE)</f>
        <v>#VALUE!</v>
      </c>
      <c r="L1543" s="107" t="e">
        <f t="shared" si="100"/>
        <v>#VALUE!</v>
      </c>
      <c r="M1543" s="107" t="e">
        <f t="shared" si="101"/>
        <v>#VALUE!</v>
      </c>
      <c r="N1543" s="142" t="e">
        <f t="shared" si="102"/>
        <v>#VALUE!</v>
      </c>
      <c r="O1543" s="142" t="e">
        <f t="shared" si="103"/>
        <v>#N/A</v>
      </c>
      <c r="P1543" s="24" t="str">
        <f>IFERROR(VLOOKUP(O1543,HOSPITAIS_COM_DIVIDAS!A:E,5,FALSE),"")</f>
        <v/>
      </c>
    </row>
    <row r="1544" spans="1:16" x14ac:dyDescent="0.25">
      <c r="A1544" s="52" t="e">
        <f>Tabela410[[#This Row],[Status da Proposta]]</f>
        <v>#VALUE!</v>
      </c>
      <c r="B1544" s="143">
        <f>MODALIDADE_1!A1544</f>
        <v>0</v>
      </c>
      <c r="C1544" s="142" t="e">
        <f>VLOOKUP(B1544,MODALIDADE_1!A:B,2,FALSE)</f>
        <v>#N/A</v>
      </c>
      <c r="D1544" s="142"/>
      <c r="E1544" s="94" t="e">
        <f>VLOOKUP(B1544,MODALIDADE_1!A:E,5,FALSE)</f>
        <v>#N/A</v>
      </c>
      <c r="F1544" s="95" t="e">
        <f>VLOOKUP(B1544,MODALIDADE_1!A:C,3,FALSE)</f>
        <v>#N/A</v>
      </c>
      <c r="G1544" s="142" t="e">
        <f>VLOOKUP(B1544,MODALIDADE_1!A:G,4,FALSE)</f>
        <v>#N/A</v>
      </c>
      <c r="H1544" s="142" t="e">
        <f>VLOOKUP(B1544,MODALIDADE_1!A:G,6,FALSE)</f>
        <v>#N/A</v>
      </c>
      <c r="I1544" s="142" t="e">
        <f>VLOOKUP(B1544,MODALIDADE_1!A:G,7,FALSE)</f>
        <v>#N/A</v>
      </c>
      <c r="J1544" s="106" t="e">
        <f>VLOOKUP(Tabela410[[#This Row],[Proposta de Referência]],SIMP_M1!A:K,9,FALSE)</f>
        <v>#VALUE!</v>
      </c>
      <c r="K1544" s="106" t="e">
        <f>VLOOKUP(Tabela410[[#This Row],[Proposta de Referência]],SIMP_M1!A:K,8,FALSE)</f>
        <v>#VALUE!</v>
      </c>
      <c r="L1544" s="107" t="e">
        <f t="shared" si="100"/>
        <v>#VALUE!</v>
      </c>
      <c r="M1544" s="107" t="e">
        <f t="shared" si="101"/>
        <v>#VALUE!</v>
      </c>
      <c r="N1544" s="142" t="e">
        <f t="shared" si="102"/>
        <v>#VALUE!</v>
      </c>
      <c r="O1544" s="142" t="e">
        <f t="shared" si="103"/>
        <v>#N/A</v>
      </c>
      <c r="P1544" s="24" t="str">
        <f>IFERROR(VLOOKUP(O1544,HOSPITAIS_COM_DIVIDAS!A:E,5,FALSE),"")</f>
        <v/>
      </c>
    </row>
    <row r="1545" spans="1:16" x14ac:dyDescent="0.25">
      <c r="A1545" s="52" t="e">
        <f>Tabela410[[#This Row],[Status da Proposta]]</f>
        <v>#VALUE!</v>
      </c>
      <c r="B1545" s="143">
        <f>MODALIDADE_1!A1545</f>
        <v>0</v>
      </c>
      <c r="C1545" s="142" t="e">
        <f>VLOOKUP(B1545,MODALIDADE_1!A:B,2,FALSE)</f>
        <v>#N/A</v>
      </c>
      <c r="D1545" s="142"/>
      <c r="E1545" s="94" t="e">
        <f>VLOOKUP(B1545,MODALIDADE_1!A:E,5,FALSE)</f>
        <v>#N/A</v>
      </c>
      <c r="F1545" s="95" t="e">
        <f>VLOOKUP(B1545,MODALIDADE_1!A:C,3,FALSE)</f>
        <v>#N/A</v>
      </c>
      <c r="G1545" s="142" t="e">
        <f>VLOOKUP(B1545,MODALIDADE_1!A:G,4,FALSE)</f>
        <v>#N/A</v>
      </c>
      <c r="H1545" s="142" t="e">
        <f>VLOOKUP(B1545,MODALIDADE_1!A:G,6,FALSE)</f>
        <v>#N/A</v>
      </c>
      <c r="I1545" s="142" t="e">
        <f>VLOOKUP(B1545,MODALIDADE_1!A:G,7,FALSE)</f>
        <v>#N/A</v>
      </c>
      <c r="J1545" s="106" t="e">
        <f>VLOOKUP(Tabela410[[#This Row],[Proposta de Referência]],SIMP_M1!A:K,9,FALSE)</f>
        <v>#VALUE!</v>
      </c>
      <c r="K1545" s="106" t="e">
        <f>VLOOKUP(Tabela410[[#This Row],[Proposta de Referência]],SIMP_M1!A:K,8,FALSE)</f>
        <v>#VALUE!</v>
      </c>
      <c r="L1545" s="107" t="e">
        <f t="shared" si="100"/>
        <v>#VALUE!</v>
      </c>
      <c r="M1545" s="107" t="e">
        <f t="shared" si="101"/>
        <v>#VALUE!</v>
      </c>
      <c r="N1545" s="142" t="e">
        <f t="shared" si="102"/>
        <v>#VALUE!</v>
      </c>
      <c r="O1545" s="142" t="e">
        <f t="shared" si="103"/>
        <v>#N/A</v>
      </c>
      <c r="P1545" s="24" t="str">
        <f>IFERROR(VLOOKUP(O1545,HOSPITAIS_COM_DIVIDAS!A:E,5,FALSE),"")</f>
        <v/>
      </c>
    </row>
    <row r="1546" spans="1:16" x14ac:dyDescent="0.25">
      <c r="A1546" s="52" t="e">
        <f>Tabela410[[#This Row],[Status da Proposta]]</f>
        <v>#VALUE!</v>
      </c>
      <c r="B1546" s="143">
        <f>MODALIDADE_1!A1546</f>
        <v>0</v>
      </c>
      <c r="C1546" s="142" t="e">
        <f>VLOOKUP(B1546,MODALIDADE_1!A:B,2,FALSE)</f>
        <v>#N/A</v>
      </c>
      <c r="D1546" s="142"/>
      <c r="E1546" s="94" t="e">
        <f>VLOOKUP(B1546,MODALIDADE_1!A:E,5,FALSE)</f>
        <v>#N/A</v>
      </c>
      <c r="F1546" s="95" t="e">
        <f>VLOOKUP(B1546,MODALIDADE_1!A:C,3,FALSE)</f>
        <v>#N/A</v>
      </c>
      <c r="G1546" s="142" t="e">
        <f>VLOOKUP(B1546,MODALIDADE_1!A:G,4,FALSE)</f>
        <v>#N/A</v>
      </c>
      <c r="H1546" s="142" t="e">
        <f>VLOOKUP(B1546,MODALIDADE_1!A:G,6,FALSE)</f>
        <v>#N/A</v>
      </c>
      <c r="I1546" s="142" t="e">
        <f>VLOOKUP(B1546,MODALIDADE_1!A:G,7,FALSE)</f>
        <v>#N/A</v>
      </c>
      <c r="J1546" s="106" t="e">
        <f>VLOOKUP(Tabela410[[#This Row],[Proposta de Referência]],SIMP_M1!A:K,9,FALSE)</f>
        <v>#VALUE!</v>
      </c>
      <c r="K1546" s="106" t="e">
        <f>VLOOKUP(Tabela410[[#This Row],[Proposta de Referência]],SIMP_M1!A:K,8,FALSE)</f>
        <v>#VALUE!</v>
      </c>
      <c r="L1546" s="107" t="e">
        <f t="shared" si="100"/>
        <v>#VALUE!</v>
      </c>
      <c r="M1546" s="107" t="e">
        <f t="shared" si="101"/>
        <v>#VALUE!</v>
      </c>
      <c r="N1546" s="142" t="e">
        <f t="shared" si="102"/>
        <v>#VALUE!</v>
      </c>
      <c r="O1546" s="142" t="e">
        <f t="shared" si="103"/>
        <v>#N/A</v>
      </c>
      <c r="P1546" s="24" t="str">
        <f>IFERROR(VLOOKUP(O1546,HOSPITAIS_COM_DIVIDAS!A:E,5,FALSE),"")</f>
        <v/>
      </c>
    </row>
    <row r="1547" spans="1:16" x14ac:dyDescent="0.25">
      <c r="A1547" s="52" t="e">
        <f>Tabela410[[#This Row],[Status da Proposta]]</f>
        <v>#VALUE!</v>
      </c>
      <c r="B1547" s="143">
        <f>MODALIDADE_1!A1547</f>
        <v>0</v>
      </c>
      <c r="C1547" s="142" t="e">
        <f>VLOOKUP(B1547,MODALIDADE_1!A:B,2,FALSE)</f>
        <v>#N/A</v>
      </c>
      <c r="D1547" s="142"/>
      <c r="E1547" s="94" t="e">
        <f>VLOOKUP(B1547,MODALIDADE_1!A:E,5,FALSE)</f>
        <v>#N/A</v>
      </c>
      <c r="F1547" s="95" t="e">
        <f>VLOOKUP(B1547,MODALIDADE_1!A:C,3,FALSE)</f>
        <v>#N/A</v>
      </c>
      <c r="G1547" s="142" t="e">
        <f>VLOOKUP(B1547,MODALIDADE_1!A:G,4,FALSE)</f>
        <v>#N/A</v>
      </c>
      <c r="H1547" s="142" t="e">
        <f>VLOOKUP(B1547,MODALIDADE_1!A:G,6,FALSE)</f>
        <v>#N/A</v>
      </c>
      <c r="I1547" s="142" t="e">
        <f>VLOOKUP(B1547,MODALIDADE_1!A:G,7,FALSE)</f>
        <v>#N/A</v>
      </c>
      <c r="J1547" s="106" t="e">
        <f>VLOOKUP(Tabela410[[#This Row],[Proposta de Referência]],SIMP_M1!A:K,9,FALSE)</f>
        <v>#VALUE!</v>
      </c>
      <c r="K1547" s="106" t="e">
        <f>VLOOKUP(Tabela410[[#This Row],[Proposta de Referência]],SIMP_M1!A:K,8,FALSE)</f>
        <v>#VALUE!</v>
      </c>
      <c r="L1547" s="107" t="e">
        <f t="shared" si="100"/>
        <v>#VALUE!</v>
      </c>
      <c r="M1547" s="107" t="e">
        <f t="shared" si="101"/>
        <v>#VALUE!</v>
      </c>
      <c r="N1547" s="142" t="e">
        <f t="shared" si="102"/>
        <v>#VALUE!</v>
      </c>
      <c r="O1547" s="142" t="e">
        <f t="shared" si="103"/>
        <v>#N/A</v>
      </c>
      <c r="P1547" s="24" t="str">
        <f>IFERROR(VLOOKUP(O1547,HOSPITAIS_COM_DIVIDAS!A:E,5,FALSE),"")</f>
        <v/>
      </c>
    </row>
    <row r="1548" spans="1:16" x14ac:dyDescent="0.25">
      <c r="A1548" s="52" t="e">
        <f>Tabela410[[#This Row],[Status da Proposta]]</f>
        <v>#VALUE!</v>
      </c>
      <c r="B1548" s="143">
        <f>MODALIDADE_1!A1548</f>
        <v>0</v>
      </c>
      <c r="C1548" s="142" t="e">
        <f>VLOOKUP(B1548,MODALIDADE_1!A:B,2,FALSE)</f>
        <v>#N/A</v>
      </c>
      <c r="D1548" s="142"/>
      <c r="E1548" s="94" t="e">
        <f>VLOOKUP(B1548,MODALIDADE_1!A:E,5,FALSE)</f>
        <v>#N/A</v>
      </c>
      <c r="F1548" s="95" t="e">
        <f>VLOOKUP(B1548,MODALIDADE_1!A:C,3,FALSE)</f>
        <v>#N/A</v>
      </c>
      <c r="G1548" s="142" t="e">
        <f>VLOOKUP(B1548,MODALIDADE_1!A:G,4,FALSE)</f>
        <v>#N/A</v>
      </c>
      <c r="H1548" s="142" t="e">
        <f>VLOOKUP(B1548,MODALIDADE_1!A:G,6,FALSE)</f>
        <v>#N/A</v>
      </c>
      <c r="I1548" s="142" t="e">
        <f>VLOOKUP(B1548,MODALIDADE_1!A:G,7,FALSE)</f>
        <v>#N/A</v>
      </c>
      <c r="J1548" s="106" t="e">
        <f>VLOOKUP(Tabela410[[#This Row],[Proposta de Referência]],SIMP_M1!A:K,9,FALSE)</f>
        <v>#VALUE!</v>
      </c>
      <c r="K1548" s="106" t="e">
        <f>VLOOKUP(Tabela410[[#This Row],[Proposta de Referência]],SIMP_M1!A:K,8,FALSE)</f>
        <v>#VALUE!</v>
      </c>
      <c r="L1548" s="107" t="e">
        <f t="shared" si="100"/>
        <v>#VALUE!</v>
      </c>
      <c r="M1548" s="107" t="e">
        <f t="shared" si="101"/>
        <v>#VALUE!</v>
      </c>
      <c r="N1548" s="142" t="e">
        <f t="shared" si="102"/>
        <v>#VALUE!</v>
      </c>
      <c r="O1548" s="142" t="e">
        <f t="shared" si="103"/>
        <v>#N/A</v>
      </c>
      <c r="P1548" s="24" t="str">
        <f>IFERROR(VLOOKUP(O1548,HOSPITAIS_COM_DIVIDAS!A:E,5,FALSE),"")</f>
        <v/>
      </c>
    </row>
    <row r="1549" spans="1:16" x14ac:dyDescent="0.25">
      <c r="A1549" s="52" t="e">
        <f>Tabela410[[#This Row],[Status da Proposta]]</f>
        <v>#VALUE!</v>
      </c>
      <c r="B1549" s="143">
        <f>MODALIDADE_1!A1549</f>
        <v>0</v>
      </c>
      <c r="C1549" s="142" t="e">
        <f>VLOOKUP(B1549,MODALIDADE_1!A:B,2,FALSE)</f>
        <v>#N/A</v>
      </c>
      <c r="D1549" s="142"/>
      <c r="E1549" s="94" t="e">
        <f>VLOOKUP(B1549,MODALIDADE_1!A:E,5,FALSE)</f>
        <v>#N/A</v>
      </c>
      <c r="F1549" s="95" t="e">
        <f>VLOOKUP(B1549,MODALIDADE_1!A:C,3,FALSE)</f>
        <v>#N/A</v>
      </c>
      <c r="G1549" s="142" t="e">
        <f>VLOOKUP(B1549,MODALIDADE_1!A:G,4,FALSE)</f>
        <v>#N/A</v>
      </c>
      <c r="H1549" s="142" t="e">
        <f>VLOOKUP(B1549,MODALIDADE_1!A:G,6,FALSE)</f>
        <v>#N/A</v>
      </c>
      <c r="I1549" s="142" t="e">
        <f>VLOOKUP(B1549,MODALIDADE_1!A:G,7,FALSE)</f>
        <v>#N/A</v>
      </c>
      <c r="J1549" s="106" t="e">
        <f>VLOOKUP(Tabela410[[#This Row],[Proposta de Referência]],SIMP_M1!A:K,9,FALSE)</f>
        <v>#VALUE!</v>
      </c>
      <c r="K1549" s="106" t="e">
        <f>VLOOKUP(Tabela410[[#This Row],[Proposta de Referência]],SIMP_M1!A:K,8,FALSE)</f>
        <v>#VALUE!</v>
      </c>
      <c r="L1549" s="107" t="e">
        <f t="shared" si="100"/>
        <v>#VALUE!</v>
      </c>
      <c r="M1549" s="107" t="e">
        <f t="shared" si="101"/>
        <v>#VALUE!</v>
      </c>
      <c r="N1549" s="142" t="e">
        <f t="shared" si="102"/>
        <v>#VALUE!</v>
      </c>
      <c r="O1549" s="142" t="e">
        <f t="shared" si="103"/>
        <v>#N/A</v>
      </c>
      <c r="P1549" s="24" t="str">
        <f>IFERROR(VLOOKUP(O1549,HOSPITAIS_COM_DIVIDAS!A:E,5,FALSE),"")</f>
        <v/>
      </c>
    </row>
    <row r="1550" spans="1:16" x14ac:dyDescent="0.25">
      <c r="A1550" s="52" t="e">
        <f>Tabela410[[#This Row],[Status da Proposta]]</f>
        <v>#VALUE!</v>
      </c>
      <c r="B1550" s="143">
        <f>MODALIDADE_1!A1550</f>
        <v>0</v>
      </c>
      <c r="C1550" s="142" t="e">
        <f>VLOOKUP(B1550,MODALIDADE_1!A:B,2,FALSE)</f>
        <v>#N/A</v>
      </c>
      <c r="D1550" s="142"/>
      <c r="E1550" s="94" t="e">
        <f>VLOOKUP(B1550,MODALIDADE_1!A:E,5,FALSE)</f>
        <v>#N/A</v>
      </c>
      <c r="F1550" s="95" t="e">
        <f>VLOOKUP(B1550,MODALIDADE_1!A:C,3,FALSE)</f>
        <v>#N/A</v>
      </c>
      <c r="G1550" s="142" t="e">
        <f>VLOOKUP(B1550,MODALIDADE_1!A:G,4,FALSE)</f>
        <v>#N/A</v>
      </c>
      <c r="H1550" s="142" t="e">
        <f>VLOOKUP(B1550,MODALIDADE_1!A:G,6,FALSE)</f>
        <v>#N/A</v>
      </c>
      <c r="I1550" s="142" t="e">
        <f>VLOOKUP(B1550,MODALIDADE_1!A:G,7,FALSE)</f>
        <v>#N/A</v>
      </c>
      <c r="J1550" s="106" t="e">
        <f>VLOOKUP(Tabela410[[#This Row],[Proposta de Referência]],SIMP_M1!A:K,9,FALSE)</f>
        <v>#VALUE!</v>
      </c>
      <c r="K1550" s="106" t="e">
        <f>VLOOKUP(Tabela410[[#This Row],[Proposta de Referência]],SIMP_M1!A:K,8,FALSE)</f>
        <v>#VALUE!</v>
      </c>
      <c r="L1550" s="107" t="e">
        <f t="shared" si="100"/>
        <v>#VALUE!</v>
      </c>
      <c r="M1550" s="107" t="e">
        <f t="shared" si="101"/>
        <v>#VALUE!</v>
      </c>
      <c r="N1550" s="142" t="e">
        <f t="shared" si="102"/>
        <v>#VALUE!</v>
      </c>
      <c r="O1550" s="142" t="e">
        <f t="shared" si="103"/>
        <v>#N/A</v>
      </c>
      <c r="P1550" s="24" t="str">
        <f>IFERROR(VLOOKUP(O1550,HOSPITAIS_COM_DIVIDAS!A:E,5,FALSE),"")</f>
        <v/>
      </c>
    </row>
    <row r="1551" spans="1:16" x14ac:dyDescent="0.25">
      <c r="A1551" s="52" t="e">
        <f>Tabela410[[#This Row],[Status da Proposta]]</f>
        <v>#VALUE!</v>
      </c>
      <c r="B1551" s="143">
        <f>MODALIDADE_1!A1551</f>
        <v>0</v>
      </c>
      <c r="C1551" s="142" t="e">
        <f>VLOOKUP(B1551,MODALIDADE_1!A:B,2,FALSE)</f>
        <v>#N/A</v>
      </c>
      <c r="D1551" s="142"/>
      <c r="E1551" s="94" t="e">
        <f>VLOOKUP(B1551,MODALIDADE_1!A:E,5,FALSE)</f>
        <v>#N/A</v>
      </c>
      <c r="F1551" s="95" t="e">
        <f>VLOOKUP(B1551,MODALIDADE_1!A:C,3,FALSE)</f>
        <v>#N/A</v>
      </c>
      <c r="G1551" s="142" t="e">
        <f>VLOOKUP(B1551,MODALIDADE_1!A:G,4,FALSE)</f>
        <v>#N/A</v>
      </c>
      <c r="H1551" s="142" t="e">
        <f>VLOOKUP(B1551,MODALIDADE_1!A:G,6,FALSE)</f>
        <v>#N/A</v>
      </c>
      <c r="I1551" s="142" t="e">
        <f>VLOOKUP(B1551,MODALIDADE_1!A:G,7,FALSE)</f>
        <v>#N/A</v>
      </c>
      <c r="J1551" s="106" t="e">
        <f>VLOOKUP(Tabela410[[#This Row],[Proposta de Referência]],SIMP_M1!A:K,9,FALSE)</f>
        <v>#VALUE!</v>
      </c>
      <c r="K1551" s="106" t="e">
        <f>VLOOKUP(Tabela410[[#This Row],[Proposta de Referência]],SIMP_M1!A:K,8,FALSE)</f>
        <v>#VALUE!</v>
      </c>
      <c r="L1551" s="107" t="e">
        <f t="shared" si="100"/>
        <v>#VALUE!</v>
      </c>
      <c r="M1551" s="107" t="e">
        <f t="shared" si="101"/>
        <v>#VALUE!</v>
      </c>
      <c r="N1551" s="142" t="e">
        <f t="shared" si="102"/>
        <v>#VALUE!</v>
      </c>
      <c r="O1551" s="142" t="e">
        <f t="shared" si="103"/>
        <v>#N/A</v>
      </c>
      <c r="P1551" s="24" t="str">
        <f>IFERROR(VLOOKUP(O1551,HOSPITAIS_COM_DIVIDAS!A:E,5,FALSE),"")</f>
        <v/>
      </c>
    </row>
    <row r="1552" spans="1:16" x14ac:dyDescent="0.25">
      <c r="A1552" s="52" t="e">
        <f>Tabela410[[#This Row],[Status da Proposta]]</f>
        <v>#VALUE!</v>
      </c>
      <c r="B1552" s="143">
        <f>MODALIDADE_1!A1552</f>
        <v>0</v>
      </c>
      <c r="C1552" s="142" t="e">
        <f>VLOOKUP(B1552,MODALIDADE_1!A:B,2,FALSE)</f>
        <v>#N/A</v>
      </c>
      <c r="D1552" s="142"/>
      <c r="E1552" s="94" t="e">
        <f>VLOOKUP(B1552,MODALIDADE_1!A:E,5,FALSE)</f>
        <v>#N/A</v>
      </c>
      <c r="F1552" s="95" t="e">
        <f>VLOOKUP(B1552,MODALIDADE_1!A:C,3,FALSE)</f>
        <v>#N/A</v>
      </c>
      <c r="G1552" s="142" t="e">
        <f>VLOOKUP(B1552,MODALIDADE_1!A:G,4,FALSE)</f>
        <v>#N/A</v>
      </c>
      <c r="H1552" s="142" t="e">
        <f>VLOOKUP(B1552,MODALIDADE_1!A:G,6,FALSE)</f>
        <v>#N/A</v>
      </c>
      <c r="I1552" s="142" t="e">
        <f>VLOOKUP(B1552,MODALIDADE_1!A:G,7,FALSE)</f>
        <v>#N/A</v>
      </c>
      <c r="J1552" s="106" t="e">
        <f>VLOOKUP(Tabela410[[#This Row],[Proposta de Referência]],SIMP_M1!A:K,9,FALSE)</f>
        <v>#VALUE!</v>
      </c>
      <c r="K1552" s="106" t="e">
        <f>VLOOKUP(Tabela410[[#This Row],[Proposta de Referência]],SIMP_M1!A:K,8,FALSE)</f>
        <v>#VALUE!</v>
      </c>
      <c r="L1552" s="107" t="e">
        <f t="shared" si="100"/>
        <v>#VALUE!</v>
      </c>
      <c r="M1552" s="107" t="e">
        <f t="shared" si="101"/>
        <v>#VALUE!</v>
      </c>
      <c r="N1552" s="142" t="e">
        <f t="shared" si="102"/>
        <v>#VALUE!</v>
      </c>
      <c r="O1552" s="142" t="e">
        <f t="shared" si="103"/>
        <v>#N/A</v>
      </c>
      <c r="P1552" s="24" t="str">
        <f>IFERROR(VLOOKUP(O1552,HOSPITAIS_COM_DIVIDAS!A:E,5,FALSE),"")</f>
        <v/>
      </c>
    </row>
    <row r="1553" spans="1:16" x14ac:dyDescent="0.25">
      <c r="A1553" s="52" t="e">
        <f>Tabela410[[#This Row],[Status da Proposta]]</f>
        <v>#VALUE!</v>
      </c>
      <c r="B1553" s="143">
        <f>MODALIDADE_1!A1553</f>
        <v>0</v>
      </c>
      <c r="C1553" s="142" t="e">
        <f>VLOOKUP(B1553,MODALIDADE_1!A:B,2,FALSE)</f>
        <v>#N/A</v>
      </c>
      <c r="D1553" s="142"/>
      <c r="E1553" s="94" t="e">
        <f>VLOOKUP(B1553,MODALIDADE_1!A:E,5,FALSE)</f>
        <v>#N/A</v>
      </c>
      <c r="F1553" s="95" t="e">
        <f>VLOOKUP(B1553,MODALIDADE_1!A:C,3,FALSE)</f>
        <v>#N/A</v>
      </c>
      <c r="G1553" s="142" t="e">
        <f>VLOOKUP(B1553,MODALIDADE_1!A:G,4,FALSE)</f>
        <v>#N/A</v>
      </c>
      <c r="H1553" s="142" t="e">
        <f>VLOOKUP(B1553,MODALIDADE_1!A:G,6,FALSE)</f>
        <v>#N/A</v>
      </c>
      <c r="I1553" s="142" t="e">
        <f>VLOOKUP(B1553,MODALIDADE_1!A:G,7,FALSE)</f>
        <v>#N/A</v>
      </c>
      <c r="J1553" s="106" t="e">
        <f>VLOOKUP(Tabela410[[#This Row],[Proposta de Referência]],SIMP_M1!A:K,9,FALSE)</f>
        <v>#VALUE!</v>
      </c>
      <c r="K1553" s="106" t="e">
        <f>VLOOKUP(Tabela410[[#This Row],[Proposta de Referência]],SIMP_M1!A:K,8,FALSE)</f>
        <v>#VALUE!</v>
      </c>
      <c r="L1553" s="107" t="e">
        <f t="shared" si="100"/>
        <v>#VALUE!</v>
      </c>
      <c r="M1553" s="107" t="e">
        <f t="shared" si="101"/>
        <v>#VALUE!</v>
      </c>
      <c r="N1553" s="142" t="e">
        <f t="shared" si="102"/>
        <v>#VALUE!</v>
      </c>
      <c r="O1553" s="142" t="e">
        <f t="shared" si="103"/>
        <v>#N/A</v>
      </c>
      <c r="P1553" s="24" t="str">
        <f>IFERROR(VLOOKUP(O1553,HOSPITAIS_COM_DIVIDAS!A:E,5,FALSE),"")</f>
        <v/>
      </c>
    </row>
    <row r="1554" spans="1:16" x14ac:dyDescent="0.25">
      <c r="A1554" s="52" t="e">
        <f>Tabela410[[#This Row],[Status da Proposta]]</f>
        <v>#VALUE!</v>
      </c>
      <c r="B1554" s="143">
        <f>MODALIDADE_1!A1554</f>
        <v>0</v>
      </c>
      <c r="C1554" s="142" t="e">
        <f>VLOOKUP(B1554,MODALIDADE_1!A:B,2,FALSE)</f>
        <v>#N/A</v>
      </c>
      <c r="D1554" s="142"/>
      <c r="E1554" s="94" t="e">
        <f>VLOOKUP(B1554,MODALIDADE_1!A:E,5,FALSE)</f>
        <v>#N/A</v>
      </c>
      <c r="F1554" s="95" t="e">
        <f>VLOOKUP(B1554,MODALIDADE_1!A:C,3,FALSE)</f>
        <v>#N/A</v>
      </c>
      <c r="G1554" s="142" t="e">
        <f>VLOOKUP(B1554,MODALIDADE_1!A:G,4,FALSE)</f>
        <v>#N/A</v>
      </c>
      <c r="H1554" s="142" t="e">
        <f>VLOOKUP(B1554,MODALIDADE_1!A:G,6,FALSE)</f>
        <v>#N/A</v>
      </c>
      <c r="I1554" s="142" t="e">
        <f>VLOOKUP(B1554,MODALIDADE_1!A:G,7,FALSE)</f>
        <v>#N/A</v>
      </c>
      <c r="J1554" s="106" t="e">
        <f>VLOOKUP(Tabela410[[#This Row],[Proposta de Referência]],SIMP_M1!A:K,9,FALSE)</f>
        <v>#VALUE!</v>
      </c>
      <c r="K1554" s="106" t="e">
        <f>VLOOKUP(Tabela410[[#This Row],[Proposta de Referência]],SIMP_M1!A:K,8,FALSE)</f>
        <v>#VALUE!</v>
      </c>
      <c r="L1554" s="107" t="e">
        <f t="shared" si="100"/>
        <v>#VALUE!</v>
      </c>
      <c r="M1554" s="107" t="e">
        <f t="shared" si="101"/>
        <v>#VALUE!</v>
      </c>
      <c r="N1554" s="142" t="e">
        <f t="shared" si="102"/>
        <v>#VALUE!</v>
      </c>
      <c r="O1554" s="142" t="e">
        <f t="shared" si="103"/>
        <v>#N/A</v>
      </c>
      <c r="P1554" s="24" t="str">
        <f>IFERROR(VLOOKUP(O1554,HOSPITAIS_COM_DIVIDAS!A:E,5,FALSE),"")</f>
        <v/>
      </c>
    </row>
    <row r="1555" spans="1:16" x14ac:dyDescent="0.25">
      <c r="A1555" s="52" t="e">
        <f>Tabela410[[#This Row],[Status da Proposta]]</f>
        <v>#VALUE!</v>
      </c>
      <c r="B1555" s="143">
        <f>MODALIDADE_1!A1555</f>
        <v>0</v>
      </c>
      <c r="C1555" s="142" t="e">
        <f>VLOOKUP(B1555,MODALIDADE_1!A:B,2,FALSE)</f>
        <v>#N/A</v>
      </c>
      <c r="D1555" s="142"/>
      <c r="E1555" s="94" t="e">
        <f>VLOOKUP(B1555,MODALIDADE_1!A:E,5,FALSE)</f>
        <v>#N/A</v>
      </c>
      <c r="F1555" s="95" t="e">
        <f>VLOOKUP(B1555,MODALIDADE_1!A:C,3,FALSE)</f>
        <v>#N/A</v>
      </c>
      <c r="G1555" s="142" t="e">
        <f>VLOOKUP(B1555,MODALIDADE_1!A:G,4,FALSE)</f>
        <v>#N/A</v>
      </c>
      <c r="H1555" s="142" t="e">
        <f>VLOOKUP(B1555,MODALIDADE_1!A:G,6,FALSE)</f>
        <v>#N/A</v>
      </c>
      <c r="I1555" s="142" t="e">
        <f>VLOOKUP(B1555,MODALIDADE_1!A:G,7,FALSE)</f>
        <v>#N/A</v>
      </c>
      <c r="J1555" s="106" t="e">
        <f>VLOOKUP(Tabela410[[#This Row],[Proposta de Referência]],SIMP_M1!A:K,9,FALSE)</f>
        <v>#VALUE!</v>
      </c>
      <c r="K1555" s="106" t="e">
        <f>VLOOKUP(Tabela410[[#This Row],[Proposta de Referência]],SIMP_M1!A:K,8,FALSE)</f>
        <v>#VALUE!</v>
      </c>
      <c r="L1555" s="107" t="e">
        <f t="shared" si="100"/>
        <v>#VALUE!</v>
      </c>
      <c r="M1555" s="107" t="e">
        <f t="shared" si="101"/>
        <v>#VALUE!</v>
      </c>
      <c r="N1555" s="142" t="e">
        <f t="shared" si="102"/>
        <v>#VALUE!</v>
      </c>
      <c r="O1555" s="142" t="e">
        <f t="shared" si="103"/>
        <v>#N/A</v>
      </c>
      <c r="P1555" s="24" t="str">
        <f>IFERROR(VLOOKUP(O1555,HOSPITAIS_COM_DIVIDAS!A:E,5,FALSE),"")</f>
        <v/>
      </c>
    </row>
    <row r="1556" spans="1:16" x14ac:dyDescent="0.25">
      <c r="A1556" s="52" t="e">
        <f>Tabela410[[#This Row],[Status da Proposta]]</f>
        <v>#VALUE!</v>
      </c>
      <c r="B1556" s="143">
        <f>MODALIDADE_1!A1556</f>
        <v>0</v>
      </c>
      <c r="C1556" s="142" t="e">
        <f>VLOOKUP(B1556,MODALIDADE_1!A:B,2,FALSE)</f>
        <v>#N/A</v>
      </c>
      <c r="D1556" s="142"/>
      <c r="E1556" s="94" t="e">
        <f>VLOOKUP(B1556,MODALIDADE_1!A:E,5,FALSE)</f>
        <v>#N/A</v>
      </c>
      <c r="F1556" s="95" t="e">
        <f>VLOOKUP(B1556,MODALIDADE_1!A:C,3,FALSE)</f>
        <v>#N/A</v>
      </c>
      <c r="G1556" s="142" t="e">
        <f>VLOOKUP(B1556,MODALIDADE_1!A:G,4,FALSE)</f>
        <v>#N/A</v>
      </c>
      <c r="H1556" s="142" t="e">
        <f>VLOOKUP(B1556,MODALIDADE_1!A:G,6,FALSE)</f>
        <v>#N/A</v>
      </c>
      <c r="I1556" s="142" t="e">
        <f>VLOOKUP(B1556,MODALIDADE_1!A:G,7,FALSE)</f>
        <v>#N/A</v>
      </c>
      <c r="J1556" s="106" t="e">
        <f>VLOOKUP(Tabela410[[#This Row],[Proposta de Referência]],SIMP_M1!A:K,9,FALSE)</f>
        <v>#VALUE!</v>
      </c>
      <c r="K1556" s="106" t="e">
        <f>VLOOKUP(Tabela410[[#This Row],[Proposta de Referência]],SIMP_M1!A:K,8,FALSE)</f>
        <v>#VALUE!</v>
      </c>
      <c r="L1556" s="107" t="e">
        <f t="shared" si="100"/>
        <v>#VALUE!</v>
      </c>
      <c r="M1556" s="107" t="e">
        <f t="shared" si="101"/>
        <v>#VALUE!</v>
      </c>
      <c r="N1556" s="142" t="e">
        <f t="shared" si="102"/>
        <v>#VALUE!</v>
      </c>
      <c r="O1556" s="142" t="e">
        <f t="shared" si="103"/>
        <v>#N/A</v>
      </c>
      <c r="P1556" s="24" t="str">
        <f>IFERROR(VLOOKUP(O1556,HOSPITAIS_COM_DIVIDAS!A:E,5,FALSE),"")</f>
        <v/>
      </c>
    </row>
    <row r="1557" spans="1:16" x14ac:dyDescent="0.25">
      <c r="A1557" s="52" t="e">
        <f>Tabela410[[#This Row],[Status da Proposta]]</f>
        <v>#VALUE!</v>
      </c>
      <c r="B1557" s="143">
        <f>MODALIDADE_1!A1557</f>
        <v>0</v>
      </c>
      <c r="C1557" s="142" t="e">
        <f>VLOOKUP(B1557,MODALIDADE_1!A:B,2,FALSE)</f>
        <v>#N/A</v>
      </c>
      <c r="D1557" s="142"/>
      <c r="E1557" s="94" t="e">
        <f>VLOOKUP(B1557,MODALIDADE_1!A:E,5,FALSE)</f>
        <v>#N/A</v>
      </c>
      <c r="F1557" s="95" t="e">
        <f>VLOOKUP(B1557,MODALIDADE_1!A:C,3,FALSE)</f>
        <v>#N/A</v>
      </c>
      <c r="G1557" s="142" t="e">
        <f>VLOOKUP(B1557,MODALIDADE_1!A:G,4,FALSE)</f>
        <v>#N/A</v>
      </c>
      <c r="H1557" s="142" t="e">
        <f>VLOOKUP(B1557,MODALIDADE_1!A:G,6,FALSE)</f>
        <v>#N/A</v>
      </c>
      <c r="I1557" s="142" t="e">
        <f>VLOOKUP(B1557,MODALIDADE_1!A:G,7,FALSE)</f>
        <v>#N/A</v>
      </c>
      <c r="J1557" s="106" t="e">
        <f>VLOOKUP(Tabela410[[#This Row],[Proposta de Referência]],SIMP_M1!A:K,9,FALSE)</f>
        <v>#VALUE!</v>
      </c>
      <c r="K1557" s="106" t="e">
        <f>VLOOKUP(Tabela410[[#This Row],[Proposta de Referência]],SIMP_M1!A:K,8,FALSE)</f>
        <v>#VALUE!</v>
      </c>
      <c r="L1557" s="107" t="e">
        <f t="shared" si="100"/>
        <v>#VALUE!</v>
      </c>
      <c r="M1557" s="107" t="e">
        <f t="shared" si="101"/>
        <v>#VALUE!</v>
      </c>
      <c r="N1557" s="142" t="e">
        <f t="shared" si="102"/>
        <v>#VALUE!</v>
      </c>
      <c r="O1557" s="142" t="e">
        <f t="shared" si="103"/>
        <v>#N/A</v>
      </c>
      <c r="P1557" s="24" t="str">
        <f>IFERROR(VLOOKUP(O1557,HOSPITAIS_COM_DIVIDAS!A:E,5,FALSE),"")</f>
        <v/>
      </c>
    </row>
    <row r="1558" spans="1:16" x14ac:dyDescent="0.25">
      <c r="A1558" s="52" t="e">
        <f>Tabela410[[#This Row],[Status da Proposta]]</f>
        <v>#VALUE!</v>
      </c>
      <c r="B1558" s="143">
        <f>MODALIDADE_1!A1558</f>
        <v>0</v>
      </c>
      <c r="C1558" s="142" t="e">
        <f>VLOOKUP(B1558,MODALIDADE_1!A:B,2,FALSE)</f>
        <v>#N/A</v>
      </c>
      <c r="D1558" s="142"/>
      <c r="E1558" s="94" t="e">
        <f>VLOOKUP(B1558,MODALIDADE_1!A:E,5,FALSE)</f>
        <v>#N/A</v>
      </c>
      <c r="F1558" s="95" t="e">
        <f>VLOOKUP(B1558,MODALIDADE_1!A:C,3,FALSE)</f>
        <v>#N/A</v>
      </c>
      <c r="G1558" s="142" t="e">
        <f>VLOOKUP(B1558,MODALIDADE_1!A:G,4,FALSE)</f>
        <v>#N/A</v>
      </c>
      <c r="H1558" s="142" t="e">
        <f>VLOOKUP(B1558,MODALIDADE_1!A:G,6,FALSE)</f>
        <v>#N/A</v>
      </c>
      <c r="I1558" s="142" t="e">
        <f>VLOOKUP(B1558,MODALIDADE_1!A:G,7,FALSE)</f>
        <v>#N/A</v>
      </c>
      <c r="J1558" s="106" t="e">
        <f>VLOOKUP(Tabela410[[#This Row],[Proposta de Referência]],SIMP_M1!A:K,9,FALSE)</f>
        <v>#VALUE!</v>
      </c>
      <c r="K1558" s="106" t="e">
        <f>VLOOKUP(Tabela410[[#This Row],[Proposta de Referência]],SIMP_M1!A:K,8,FALSE)</f>
        <v>#VALUE!</v>
      </c>
      <c r="L1558" s="107" t="e">
        <f t="shared" si="100"/>
        <v>#VALUE!</v>
      </c>
      <c r="M1558" s="107" t="e">
        <f t="shared" si="101"/>
        <v>#VALUE!</v>
      </c>
      <c r="N1558" s="142" t="e">
        <f t="shared" si="102"/>
        <v>#VALUE!</v>
      </c>
      <c r="O1558" s="142" t="e">
        <f t="shared" si="103"/>
        <v>#N/A</v>
      </c>
      <c r="P1558" s="24" t="str">
        <f>IFERROR(VLOOKUP(O1558,HOSPITAIS_COM_DIVIDAS!A:E,5,FALSE),"")</f>
        <v/>
      </c>
    </row>
    <row r="1559" spans="1:16" x14ac:dyDescent="0.25">
      <c r="A1559" s="52" t="e">
        <f>Tabela410[[#This Row],[Status da Proposta]]</f>
        <v>#VALUE!</v>
      </c>
      <c r="B1559" s="143">
        <f>MODALIDADE_1!A1559</f>
        <v>0</v>
      </c>
      <c r="C1559" s="142" t="e">
        <f>VLOOKUP(B1559,MODALIDADE_1!A:B,2,FALSE)</f>
        <v>#N/A</v>
      </c>
      <c r="D1559" s="142"/>
      <c r="E1559" s="94" t="e">
        <f>VLOOKUP(B1559,MODALIDADE_1!A:E,5,FALSE)</f>
        <v>#N/A</v>
      </c>
      <c r="F1559" s="95" t="e">
        <f>VLOOKUP(B1559,MODALIDADE_1!A:C,3,FALSE)</f>
        <v>#N/A</v>
      </c>
      <c r="G1559" s="142" t="e">
        <f>VLOOKUP(B1559,MODALIDADE_1!A:G,4,FALSE)</f>
        <v>#N/A</v>
      </c>
      <c r="H1559" s="142" t="e">
        <f>VLOOKUP(B1559,MODALIDADE_1!A:G,6,FALSE)</f>
        <v>#N/A</v>
      </c>
      <c r="I1559" s="142" t="e">
        <f>VLOOKUP(B1559,MODALIDADE_1!A:G,7,FALSE)</f>
        <v>#N/A</v>
      </c>
      <c r="J1559" s="106" t="e">
        <f>VLOOKUP(Tabela410[[#This Row],[Proposta de Referência]],SIMP_M1!A:K,9,FALSE)</f>
        <v>#VALUE!</v>
      </c>
      <c r="K1559" s="106" t="e">
        <f>VLOOKUP(Tabela410[[#This Row],[Proposta de Referência]],SIMP_M1!A:K,8,FALSE)</f>
        <v>#VALUE!</v>
      </c>
      <c r="L1559" s="107" t="e">
        <f t="shared" si="100"/>
        <v>#VALUE!</v>
      </c>
      <c r="M1559" s="107" t="e">
        <f t="shared" si="101"/>
        <v>#VALUE!</v>
      </c>
      <c r="N1559" s="142" t="e">
        <f t="shared" si="102"/>
        <v>#VALUE!</v>
      </c>
      <c r="O1559" s="142" t="e">
        <f t="shared" si="103"/>
        <v>#N/A</v>
      </c>
      <c r="P1559" s="24" t="str">
        <f>IFERROR(VLOOKUP(O1559,HOSPITAIS_COM_DIVIDAS!A:E,5,FALSE),"")</f>
        <v/>
      </c>
    </row>
    <row r="1560" spans="1:16" x14ac:dyDescent="0.25">
      <c r="A1560" s="52" t="e">
        <f>Tabela410[[#This Row],[Status da Proposta]]</f>
        <v>#VALUE!</v>
      </c>
      <c r="B1560" s="143">
        <f>MODALIDADE_1!A1560</f>
        <v>0</v>
      </c>
      <c r="C1560" s="142" t="e">
        <f>VLOOKUP(B1560,MODALIDADE_1!A:B,2,FALSE)</f>
        <v>#N/A</v>
      </c>
      <c r="D1560" s="142"/>
      <c r="E1560" s="94" t="e">
        <f>VLOOKUP(B1560,MODALIDADE_1!A:E,5,FALSE)</f>
        <v>#N/A</v>
      </c>
      <c r="F1560" s="95" t="e">
        <f>VLOOKUP(B1560,MODALIDADE_1!A:C,3,FALSE)</f>
        <v>#N/A</v>
      </c>
      <c r="G1560" s="142" t="e">
        <f>VLOOKUP(B1560,MODALIDADE_1!A:G,4,FALSE)</f>
        <v>#N/A</v>
      </c>
      <c r="H1560" s="142" t="e">
        <f>VLOOKUP(B1560,MODALIDADE_1!A:G,6,FALSE)</f>
        <v>#N/A</v>
      </c>
      <c r="I1560" s="142" t="e">
        <f>VLOOKUP(B1560,MODALIDADE_1!A:G,7,FALSE)</f>
        <v>#N/A</v>
      </c>
      <c r="J1560" s="106" t="e">
        <f>VLOOKUP(Tabela410[[#This Row],[Proposta de Referência]],SIMP_M1!A:K,9,FALSE)</f>
        <v>#VALUE!</v>
      </c>
      <c r="K1560" s="106" t="e">
        <f>VLOOKUP(Tabela410[[#This Row],[Proposta de Referência]],SIMP_M1!A:K,8,FALSE)</f>
        <v>#VALUE!</v>
      </c>
      <c r="L1560" s="107" t="e">
        <f t="shared" si="100"/>
        <v>#VALUE!</v>
      </c>
      <c r="M1560" s="107" t="e">
        <f t="shared" si="101"/>
        <v>#VALUE!</v>
      </c>
      <c r="N1560" s="142" t="e">
        <f t="shared" si="102"/>
        <v>#VALUE!</v>
      </c>
      <c r="O1560" s="142" t="e">
        <f t="shared" si="103"/>
        <v>#N/A</v>
      </c>
      <c r="P1560" s="24" t="str">
        <f>IFERROR(VLOOKUP(O1560,HOSPITAIS_COM_DIVIDAS!A:E,5,FALSE),"")</f>
        <v/>
      </c>
    </row>
    <row r="1561" spans="1:16" x14ac:dyDescent="0.25">
      <c r="A1561" s="52" t="e">
        <f>Tabela410[[#This Row],[Status da Proposta]]</f>
        <v>#VALUE!</v>
      </c>
      <c r="B1561" s="143">
        <f>MODALIDADE_1!A1561</f>
        <v>0</v>
      </c>
      <c r="C1561" s="142" t="e">
        <f>VLOOKUP(B1561,MODALIDADE_1!A:B,2,FALSE)</f>
        <v>#N/A</v>
      </c>
      <c r="D1561" s="142"/>
      <c r="E1561" s="94" t="e">
        <f>VLOOKUP(B1561,MODALIDADE_1!A:E,5,FALSE)</f>
        <v>#N/A</v>
      </c>
      <c r="F1561" s="95" t="e">
        <f>VLOOKUP(B1561,MODALIDADE_1!A:C,3,FALSE)</f>
        <v>#N/A</v>
      </c>
      <c r="G1561" s="142" t="e">
        <f>VLOOKUP(B1561,MODALIDADE_1!A:G,4,FALSE)</f>
        <v>#N/A</v>
      </c>
      <c r="H1561" s="142" t="e">
        <f>VLOOKUP(B1561,MODALIDADE_1!A:G,6,FALSE)</f>
        <v>#N/A</v>
      </c>
      <c r="I1561" s="142" t="e">
        <f>VLOOKUP(B1561,MODALIDADE_1!A:G,7,FALSE)</f>
        <v>#N/A</v>
      </c>
      <c r="J1561" s="106" t="e">
        <f>VLOOKUP(Tabela410[[#This Row],[Proposta de Referência]],SIMP_M1!A:K,9,FALSE)</f>
        <v>#VALUE!</v>
      </c>
      <c r="K1561" s="106" t="e">
        <f>VLOOKUP(Tabela410[[#This Row],[Proposta de Referência]],SIMP_M1!A:K,8,FALSE)</f>
        <v>#VALUE!</v>
      </c>
      <c r="L1561" s="107" t="e">
        <f t="shared" si="100"/>
        <v>#VALUE!</v>
      </c>
      <c r="M1561" s="107" t="e">
        <f t="shared" si="101"/>
        <v>#VALUE!</v>
      </c>
      <c r="N1561" s="142" t="e">
        <f t="shared" si="102"/>
        <v>#VALUE!</v>
      </c>
      <c r="O1561" s="142" t="e">
        <f t="shared" si="103"/>
        <v>#N/A</v>
      </c>
      <c r="P1561" s="24" t="str">
        <f>IFERROR(VLOOKUP(O1561,HOSPITAIS_COM_DIVIDAS!A:E,5,FALSE),"")</f>
        <v/>
      </c>
    </row>
    <row r="1562" spans="1:16" x14ac:dyDescent="0.25">
      <c r="A1562" s="52" t="e">
        <f>Tabela410[[#This Row],[Status da Proposta]]</f>
        <v>#VALUE!</v>
      </c>
      <c r="B1562" s="143">
        <f>MODALIDADE_1!A1562</f>
        <v>0</v>
      </c>
      <c r="C1562" s="142" t="e">
        <f>VLOOKUP(B1562,MODALIDADE_1!A:B,2,FALSE)</f>
        <v>#N/A</v>
      </c>
      <c r="D1562" s="142"/>
      <c r="E1562" s="94" t="e">
        <f>VLOOKUP(B1562,MODALIDADE_1!A:E,5,FALSE)</f>
        <v>#N/A</v>
      </c>
      <c r="F1562" s="95" t="e">
        <f>VLOOKUP(B1562,MODALIDADE_1!A:C,3,FALSE)</f>
        <v>#N/A</v>
      </c>
      <c r="G1562" s="142" t="e">
        <f>VLOOKUP(B1562,MODALIDADE_1!A:G,4,FALSE)</f>
        <v>#N/A</v>
      </c>
      <c r="H1562" s="142" t="e">
        <f>VLOOKUP(B1562,MODALIDADE_1!A:G,6,FALSE)</f>
        <v>#N/A</v>
      </c>
      <c r="I1562" s="142" t="e">
        <f>VLOOKUP(B1562,MODALIDADE_1!A:G,7,FALSE)</f>
        <v>#N/A</v>
      </c>
      <c r="J1562" s="106" t="e">
        <f>VLOOKUP(Tabela410[[#This Row],[Proposta de Referência]],SIMP_M1!A:K,9,FALSE)</f>
        <v>#VALUE!</v>
      </c>
      <c r="K1562" s="106" t="e">
        <f>VLOOKUP(Tabela410[[#This Row],[Proposta de Referência]],SIMP_M1!A:K,8,FALSE)</f>
        <v>#VALUE!</v>
      </c>
      <c r="L1562" s="107" t="e">
        <f t="shared" si="100"/>
        <v>#VALUE!</v>
      </c>
      <c r="M1562" s="107" t="e">
        <f t="shared" si="101"/>
        <v>#VALUE!</v>
      </c>
      <c r="N1562" s="142" t="e">
        <f t="shared" si="102"/>
        <v>#VALUE!</v>
      </c>
      <c r="O1562" s="142" t="e">
        <f t="shared" si="103"/>
        <v>#N/A</v>
      </c>
      <c r="P1562" s="24" t="str">
        <f>IFERROR(VLOOKUP(O1562,HOSPITAIS_COM_DIVIDAS!A:E,5,FALSE),"")</f>
        <v/>
      </c>
    </row>
    <row r="1563" spans="1:16" x14ac:dyDescent="0.25">
      <c r="A1563" s="52" t="e">
        <f>Tabela410[[#This Row],[Status da Proposta]]</f>
        <v>#VALUE!</v>
      </c>
      <c r="B1563" s="143">
        <f>MODALIDADE_1!A1563</f>
        <v>0</v>
      </c>
      <c r="C1563" s="142" t="e">
        <f>VLOOKUP(B1563,MODALIDADE_1!A:B,2,FALSE)</f>
        <v>#N/A</v>
      </c>
      <c r="D1563" s="142"/>
      <c r="E1563" s="94" t="e">
        <f>VLOOKUP(B1563,MODALIDADE_1!A:E,5,FALSE)</f>
        <v>#N/A</v>
      </c>
      <c r="F1563" s="95" t="e">
        <f>VLOOKUP(B1563,MODALIDADE_1!A:C,3,FALSE)</f>
        <v>#N/A</v>
      </c>
      <c r="G1563" s="142" t="e">
        <f>VLOOKUP(B1563,MODALIDADE_1!A:G,4,FALSE)</f>
        <v>#N/A</v>
      </c>
      <c r="H1563" s="142" t="e">
        <f>VLOOKUP(B1563,MODALIDADE_1!A:G,6,FALSE)</f>
        <v>#N/A</v>
      </c>
      <c r="I1563" s="142" t="e">
        <f>VLOOKUP(B1563,MODALIDADE_1!A:G,7,FALSE)</f>
        <v>#N/A</v>
      </c>
      <c r="J1563" s="106" t="e">
        <f>VLOOKUP(Tabela410[[#This Row],[Proposta de Referência]],SIMP_M1!A:K,9,FALSE)</f>
        <v>#VALUE!</v>
      </c>
      <c r="K1563" s="106" t="e">
        <f>VLOOKUP(Tabela410[[#This Row],[Proposta de Referência]],SIMP_M1!A:K,8,FALSE)</f>
        <v>#VALUE!</v>
      </c>
      <c r="L1563" s="107" t="e">
        <f t="shared" si="100"/>
        <v>#VALUE!</v>
      </c>
      <c r="M1563" s="107" t="e">
        <f t="shared" si="101"/>
        <v>#VALUE!</v>
      </c>
      <c r="N1563" s="142" t="e">
        <f t="shared" si="102"/>
        <v>#VALUE!</v>
      </c>
      <c r="O1563" s="142" t="e">
        <f t="shared" si="103"/>
        <v>#N/A</v>
      </c>
      <c r="P1563" s="24" t="str">
        <f>IFERROR(VLOOKUP(O1563,HOSPITAIS_COM_DIVIDAS!A:E,5,FALSE),"")</f>
        <v/>
      </c>
    </row>
    <row r="1564" spans="1:16" x14ac:dyDescent="0.25">
      <c r="A1564" s="52" t="e">
        <f>Tabela410[[#This Row],[Status da Proposta]]</f>
        <v>#VALUE!</v>
      </c>
      <c r="B1564" s="143">
        <f>MODALIDADE_1!A1564</f>
        <v>0</v>
      </c>
      <c r="C1564" s="142" t="e">
        <f>VLOOKUP(B1564,MODALIDADE_1!A:B,2,FALSE)</f>
        <v>#N/A</v>
      </c>
      <c r="D1564" s="142"/>
      <c r="E1564" s="94" t="e">
        <f>VLOOKUP(B1564,MODALIDADE_1!A:E,5,FALSE)</f>
        <v>#N/A</v>
      </c>
      <c r="F1564" s="95" t="e">
        <f>VLOOKUP(B1564,MODALIDADE_1!A:C,3,FALSE)</f>
        <v>#N/A</v>
      </c>
      <c r="G1564" s="142" t="e">
        <f>VLOOKUP(B1564,MODALIDADE_1!A:G,4,FALSE)</f>
        <v>#N/A</v>
      </c>
      <c r="H1564" s="142" t="e">
        <f>VLOOKUP(B1564,MODALIDADE_1!A:G,6,FALSE)</f>
        <v>#N/A</v>
      </c>
      <c r="I1564" s="142" t="e">
        <f>VLOOKUP(B1564,MODALIDADE_1!A:G,7,FALSE)</f>
        <v>#N/A</v>
      </c>
      <c r="J1564" s="106" t="e">
        <f>VLOOKUP(Tabela410[[#This Row],[Proposta de Referência]],SIMP_M1!A:K,9,FALSE)</f>
        <v>#VALUE!</v>
      </c>
      <c r="K1564" s="106" t="e">
        <f>VLOOKUP(Tabela410[[#This Row],[Proposta de Referência]],SIMP_M1!A:K,8,FALSE)</f>
        <v>#VALUE!</v>
      </c>
      <c r="L1564" s="107" t="e">
        <f t="shared" si="100"/>
        <v>#VALUE!</v>
      </c>
      <c r="M1564" s="107" t="e">
        <f t="shared" si="101"/>
        <v>#VALUE!</v>
      </c>
      <c r="N1564" s="142" t="e">
        <f t="shared" si="102"/>
        <v>#VALUE!</v>
      </c>
      <c r="O1564" s="142" t="e">
        <f t="shared" si="103"/>
        <v>#N/A</v>
      </c>
      <c r="P1564" s="24" t="str">
        <f>IFERROR(VLOOKUP(O1564,HOSPITAIS_COM_DIVIDAS!A:E,5,FALSE),"")</f>
        <v/>
      </c>
    </row>
    <row r="1565" spans="1:16" x14ac:dyDescent="0.25">
      <c r="A1565" s="52" t="e">
        <f>Tabela410[[#This Row],[Status da Proposta]]</f>
        <v>#VALUE!</v>
      </c>
      <c r="B1565" s="143">
        <f>MODALIDADE_1!A1565</f>
        <v>0</v>
      </c>
      <c r="C1565" s="142" t="e">
        <f>VLOOKUP(B1565,MODALIDADE_1!A:B,2,FALSE)</f>
        <v>#N/A</v>
      </c>
      <c r="D1565" s="142"/>
      <c r="E1565" s="94" t="e">
        <f>VLOOKUP(B1565,MODALIDADE_1!A:E,5,FALSE)</f>
        <v>#N/A</v>
      </c>
      <c r="F1565" s="95" t="e">
        <f>VLOOKUP(B1565,MODALIDADE_1!A:C,3,FALSE)</f>
        <v>#N/A</v>
      </c>
      <c r="G1565" s="142" t="e">
        <f>VLOOKUP(B1565,MODALIDADE_1!A:G,4,FALSE)</f>
        <v>#N/A</v>
      </c>
      <c r="H1565" s="142" t="e">
        <f>VLOOKUP(B1565,MODALIDADE_1!A:G,6,FALSE)</f>
        <v>#N/A</v>
      </c>
      <c r="I1565" s="142" t="e">
        <f>VLOOKUP(B1565,MODALIDADE_1!A:G,7,FALSE)</f>
        <v>#N/A</v>
      </c>
      <c r="J1565" s="106" t="e">
        <f>VLOOKUP(Tabela410[[#This Row],[Proposta de Referência]],SIMP_M1!A:K,9,FALSE)</f>
        <v>#VALUE!</v>
      </c>
      <c r="K1565" s="106" t="e">
        <f>VLOOKUP(Tabela410[[#This Row],[Proposta de Referência]],SIMP_M1!A:K,8,FALSE)</f>
        <v>#VALUE!</v>
      </c>
      <c r="L1565" s="107" t="e">
        <f t="shared" si="100"/>
        <v>#VALUE!</v>
      </c>
      <c r="M1565" s="107" t="e">
        <f t="shared" si="101"/>
        <v>#VALUE!</v>
      </c>
      <c r="N1565" s="142" t="e">
        <f t="shared" si="102"/>
        <v>#VALUE!</v>
      </c>
      <c r="O1565" s="142" t="e">
        <f t="shared" si="103"/>
        <v>#N/A</v>
      </c>
      <c r="P1565" s="24" t="str">
        <f>IFERROR(VLOOKUP(O1565,HOSPITAIS_COM_DIVIDAS!A:E,5,FALSE),"")</f>
        <v/>
      </c>
    </row>
    <row r="1566" spans="1:16" x14ac:dyDescent="0.25">
      <c r="A1566" s="52" t="e">
        <f>Tabela410[[#This Row],[Status da Proposta]]</f>
        <v>#VALUE!</v>
      </c>
      <c r="B1566" s="143">
        <f>MODALIDADE_1!A1566</f>
        <v>0</v>
      </c>
      <c r="C1566" s="142" t="e">
        <f>VLOOKUP(B1566,MODALIDADE_1!A:B,2,FALSE)</f>
        <v>#N/A</v>
      </c>
      <c r="D1566" s="142"/>
      <c r="E1566" s="94" t="e">
        <f>VLOOKUP(B1566,MODALIDADE_1!A:E,5,FALSE)</f>
        <v>#N/A</v>
      </c>
      <c r="F1566" s="95" t="e">
        <f>VLOOKUP(B1566,MODALIDADE_1!A:C,3,FALSE)</f>
        <v>#N/A</v>
      </c>
      <c r="G1566" s="142" t="e">
        <f>VLOOKUP(B1566,MODALIDADE_1!A:G,4,FALSE)</f>
        <v>#N/A</v>
      </c>
      <c r="H1566" s="142" t="e">
        <f>VLOOKUP(B1566,MODALIDADE_1!A:G,6,FALSE)</f>
        <v>#N/A</v>
      </c>
      <c r="I1566" s="142" t="e">
        <f>VLOOKUP(B1566,MODALIDADE_1!A:G,7,FALSE)</f>
        <v>#N/A</v>
      </c>
      <c r="J1566" s="106" t="e">
        <f>VLOOKUP(Tabela410[[#This Row],[Proposta de Referência]],SIMP_M1!A:K,9,FALSE)</f>
        <v>#VALUE!</v>
      </c>
      <c r="K1566" s="106" t="e">
        <f>VLOOKUP(Tabela410[[#This Row],[Proposta de Referência]],SIMP_M1!A:K,8,FALSE)</f>
        <v>#VALUE!</v>
      </c>
      <c r="L1566" s="107" t="e">
        <f t="shared" si="100"/>
        <v>#VALUE!</v>
      </c>
      <c r="M1566" s="107" t="e">
        <f t="shared" si="101"/>
        <v>#VALUE!</v>
      </c>
      <c r="N1566" s="142" t="e">
        <f t="shared" si="102"/>
        <v>#VALUE!</v>
      </c>
      <c r="O1566" s="142" t="e">
        <f t="shared" si="103"/>
        <v>#N/A</v>
      </c>
      <c r="P1566" s="24" t="str">
        <f>IFERROR(VLOOKUP(O1566,HOSPITAIS_COM_DIVIDAS!A:E,5,FALSE),"")</f>
        <v/>
      </c>
    </row>
    <row r="1567" spans="1:16" x14ac:dyDescent="0.25">
      <c r="A1567" s="52" t="e">
        <f>Tabela410[[#This Row],[Status da Proposta]]</f>
        <v>#VALUE!</v>
      </c>
      <c r="B1567" s="143">
        <f>MODALIDADE_1!A1567</f>
        <v>0</v>
      </c>
      <c r="C1567" s="142" t="e">
        <f>VLOOKUP(B1567,MODALIDADE_1!A:B,2,FALSE)</f>
        <v>#N/A</v>
      </c>
      <c r="D1567" s="142"/>
      <c r="E1567" s="94" t="e">
        <f>VLOOKUP(B1567,MODALIDADE_1!A:E,5,FALSE)</f>
        <v>#N/A</v>
      </c>
      <c r="F1567" s="95" t="e">
        <f>VLOOKUP(B1567,MODALIDADE_1!A:C,3,FALSE)</f>
        <v>#N/A</v>
      </c>
      <c r="G1567" s="142" t="e">
        <f>VLOOKUP(B1567,MODALIDADE_1!A:G,4,FALSE)</f>
        <v>#N/A</v>
      </c>
      <c r="H1567" s="142" t="e">
        <f>VLOOKUP(B1567,MODALIDADE_1!A:G,6,FALSE)</f>
        <v>#N/A</v>
      </c>
      <c r="I1567" s="142" t="e">
        <f>VLOOKUP(B1567,MODALIDADE_1!A:G,7,FALSE)</f>
        <v>#N/A</v>
      </c>
      <c r="J1567" s="106" t="e">
        <f>VLOOKUP(Tabela410[[#This Row],[Proposta de Referência]],SIMP_M1!A:K,9,FALSE)</f>
        <v>#VALUE!</v>
      </c>
      <c r="K1567" s="106" t="e">
        <f>VLOOKUP(Tabela410[[#This Row],[Proposta de Referência]],SIMP_M1!A:K,8,FALSE)</f>
        <v>#VALUE!</v>
      </c>
      <c r="L1567" s="107" t="e">
        <f t="shared" si="100"/>
        <v>#VALUE!</v>
      </c>
      <c r="M1567" s="107" t="e">
        <f t="shared" si="101"/>
        <v>#VALUE!</v>
      </c>
      <c r="N1567" s="142" t="e">
        <f t="shared" si="102"/>
        <v>#VALUE!</v>
      </c>
      <c r="O1567" s="142" t="e">
        <f t="shared" si="103"/>
        <v>#N/A</v>
      </c>
      <c r="P1567" s="24" t="str">
        <f>IFERROR(VLOOKUP(O1567,HOSPITAIS_COM_DIVIDAS!A:E,5,FALSE),"")</f>
        <v/>
      </c>
    </row>
    <row r="1568" spans="1:16" x14ac:dyDescent="0.25">
      <c r="A1568" s="52" t="e">
        <f>Tabela410[[#This Row],[Status da Proposta]]</f>
        <v>#VALUE!</v>
      </c>
      <c r="B1568" s="143">
        <f>MODALIDADE_1!A1568</f>
        <v>0</v>
      </c>
      <c r="C1568" s="142" t="e">
        <f>VLOOKUP(B1568,MODALIDADE_1!A:B,2,FALSE)</f>
        <v>#N/A</v>
      </c>
      <c r="D1568" s="142"/>
      <c r="E1568" s="94" t="e">
        <f>VLOOKUP(B1568,MODALIDADE_1!A:E,5,FALSE)</f>
        <v>#N/A</v>
      </c>
      <c r="F1568" s="95" t="e">
        <f>VLOOKUP(B1568,MODALIDADE_1!A:C,3,FALSE)</f>
        <v>#N/A</v>
      </c>
      <c r="G1568" s="142" t="e">
        <f>VLOOKUP(B1568,MODALIDADE_1!A:G,4,FALSE)</f>
        <v>#N/A</v>
      </c>
      <c r="H1568" s="142" t="e">
        <f>VLOOKUP(B1568,MODALIDADE_1!A:G,6,FALSE)</f>
        <v>#N/A</v>
      </c>
      <c r="I1568" s="142" t="e">
        <f>VLOOKUP(B1568,MODALIDADE_1!A:G,7,FALSE)</f>
        <v>#N/A</v>
      </c>
      <c r="J1568" s="106" t="e">
        <f>VLOOKUP(Tabela410[[#This Row],[Proposta de Referência]],SIMP_M1!A:K,9,FALSE)</f>
        <v>#VALUE!</v>
      </c>
      <c r="K1568" s="106" t="e">
        <f>VLOOKUP(Tabela410[[#This Row],[Proposta de Referência]],SIMP_M1!A:K,8,FALSE)</f>
        <v>#VALUE!</v>
      </c>
      <c r="L1568" s="107" t="e">
        <f t="shared" ref="L1568:L1631" si="104">K1568+J1568</f>
        <v>#VALUE!</v>
      </c>
      <c r="M1568" s="107" t="e">
        <f t="shared" ref="M1568:M1631" si="105">L1568*12</f>
        <v>#VALUE!</v>
      </c>
      <c r="N1568" s="142" t="e">
        <f t="shared" ref="N1568:N1631" si="106">IF(L1568&gt;100000,"SIM, POSSUI VALOR ACIMA DE R$100.000,00","NÃO, POSSUI VALOR NECESSÁRIO")</f>
        <v>#VALUE!</v>
      </c>
      <c r="O1568" s="142" t="e">
        <f t="shared" ref="O1568:O1631" si="107">LEFT(E1568,8)</f>
        <v>#N/A</v>
      </c>
      <c r="P1568" s="24" t="str">
        <f>IFERROR(VLOOKUP(O1568,HOSPITAIS_COM_DIVIDAS!A:E,5,FALSE),"")</f>
        <v/>
      </c>
    </row>
    <row r="1569" spans="1:16" x14ac:dyDescent="0.25">
      <c r="A1569" s="52" t="e">
        <f>Tabela410[[#This Row],[Status da Proposta]]</f>
        <v>#VALUE!</v>
      </c>
      <c r="B1569" s="143">
        <f>MODALIDADE_1!A1569</f>
        <v>0</v>
      </c>
      <c r="C1569" s="142" t="e">
        <f>VLOOKUP(B1569,MODALIDADE_1!A:B,2,FALSE)</f>
        <v>#N/A</v>
      </c>
      <c r="D1569" s="142"/>
      <c r="E1569" s="94" t="e">
        <f>VLOOKUP(B1569,MODALIDADE_1!A:E,5,FALSE)</f>
        <v>#N/A</v>
      </c>
      <c r="F1569" s="95" t="e">
        <f>VLOOKUP(B1569,MODALIDADE_1!A:C,3,FALSE)</f>
        <v>#N/A</v>
      </c>
      <c r="G1569" s="142" t="e">
        <f>VLOOKUP(B1569,MODALIDADE_1!A:G,4,FALSE)</f>
        <v>#N/A</v>
      </c>
      <c r="H1569" s="142" t="e">
        <f>VLOOKUP(B1569,MODALIDADE_1!A:G,6,FALSE)</f>
        <v>#N/A</v>
      </c>
      <c r="I1569" s="142" t="e">
        <f>VLOOKUP(B1569,MODALIDADE_1!A:G,7,FALSE)</f>
        <v>#N/A</v>
      </c>
      <c r="J1569" s="106" t="e">
        <f>VLOOKUP(Tabela410[[#This Row],[Proposta de Referência]],SIMP_M1!A:K,9,FALSE)</f>
        <v>#VALUE!</v>
      </c>
      <c r="K1569" s="106" t="e">
        <f>VLOOKUP(Tabela410[[#This Row],[Proposta de Referência]],SIMP_M1!A:K,8,FALSE)</f>
        <v>#VALUE!</v>
      </c>
      <c r="L1569" s="107" t="e">
        <f t="shared" si="104"/>
        <v>#VALUE!</v>
      </c>
      <c r="M1569" s="107" t="e">
        <f t="shared" si="105"/>
        <v>#VALUE!</v>
      </c>
      <c r="N1569" s="142" t="e">
        <f t="shared" si="106"/>
        <v>#VALUE!</v>
      </c>
      <c r="O1569" s="142" t="e">
        <f t="shared" si="107"/>
        <v>#N/A</v>
      </c>
      <c r="P1569" s="24" t="str">
        <f>IFERROR(VLOOKUP(O1569,HOSPITAIS_COM_DIVIDAS!A:E,5,FALSE),"")</f>
        <v/>
      </c>
    </row>
    <row r="1570" spans="1:16" x14ac:dyDescent="0.25">
      <c r="A1570" s="52" t="e">
        <f>Tabela410[[#This Row],[Status da Proposta]]</f>
        <v>#VALUE!</v>
      </c>
      <c r="B1570" s="143">
        <f>MODALIDADE_1!A1570</f>
        <v>0</v>
      </c>
      <c r="C1570" s="142" t="e">
        <f>VLOOKUP(B1570,MODALIDADE_1!A:B,2,FALSE)</f>
        <v>#N/A</v>
      </c>
      <c r="D1570" s="142"/>
      <c r="E1570" s="94" t="e">
        <f>VLOOKUP(B1570,MODALIDADE_1!A:E,5,FALSE)</f>
        <v>#N/A</v>
      </c>
      <c r="F1570" s="95" t="e">
        <f>VLOOKUP(B1570,MODALIDADE_1!A:C,3,FALSE)</f>
        <v>#N/A</v>
      </c>
      <c r="G1570" s="142" t="e">
        <f>VLOOKUP(B1570,MODALIDADE_1!A:G,4,FALSE)</f>
        <v>#N/A</v>
      </c>
      <c r="H1570" s="142" t="e">
        <f>VLOOKUP(B1570,MODALIDADE_1!A:G,6,FALSE)</f>
        <v>#N/A</v>
      </c>
      <c r="I1570" s="142" t="e">
        <f>VLOOKUP(B1570,MODALIDADE_1!A:G,7,FALSE)</f>
        <v>#N/A</v>
      </c>
      <c r="J1570" s="106" t="e">
        <f>VLOOKUP(Tabela410[[#This Row],[Proposta de Referência]],SIMP_M1!A:K,9,FALSE)</f>
        <v>#VALUE!</v>
      </c>
      <c r="K1570" s="106" t="e">
        <f>VLOOKUP(Tabela410[[#This Row],[Proposta de Referência]],SIMP_M1!A:K,8,FALSE)</f>
        <v>#VALUE!</v>
      </c>
      <c r="L1570" s="107" t="e">
        <f t="shared" si="104"/>
        <v>#VALUE!</v>
      </c>
      <c r="M1570" s="107" t="e">
        <f t="shared" si="105"/>
        <v>#VALUE!</v>
      </c>
      <c r="N1570" s="142" t="e">
        <f t="shared" si="106"/>
        <v>#VALUE!</v>
      </c>
      <c r="O1570" s="142" t="e">
        <f t="shared" si="107"/>
        <v>#N/A</v>
      </c>
      <c r="P1570" s="24" t="str">
        <f>IFERROR(VLOOKUP(O1570,HOSPITAIS_COM_DIVIDAS!A:E,5,FALSE),"")</f>
        <v/>
      </c>
    </row>
    <row r="1571" spans="1:16" x14ac:dyDescent="0.25">
      <c r="A1571" s="52" t="e">
        <f>Tabela410[[#This Row],[Status da Proposta]]</f>
        <v>#VALUE!</v>
      </c>
      <c r="B1571" s="143">
        <f>MODALIDADE_1!A1571</f>
        <v>0</v>
      </c>
      <c r="C1571" s="142" t="e">
        <f>VLOOKUP(B1571,MODALIDADE_1!A:B,2,FALSE)</f>
        <v>#N/A</v>
      </c>
      <c r="D1571" s="142"/>
      <c r="E1571" s="94" t="e">
        <f>VLOOKUP(B1571,MODALIDADE_1!A:E,5,FALSE)</f>
        <v>#N/A</v>
      </c>
      <c r="F1571" s="95" t="e">
        <f>VLOOKUP(B1571,MODALIDADE_1!A:C,3,FALSE)</f>
        <v>#N/A</v>
      </c>
      <c r="G1571" s="142" t="e">
        <f>VLOOKUP(B1571,MODALIDADE_1!A:G,4,FALSE)</f>
        <v>#N/A</v>
      </c>
      <c r="H1571" s="142" t="e">
        <f>VLOOKUP(B1571,MODALIDADE_1!A:G,6,FALSE)</f>
        <v>#N/A</v>
      </c>
      <c r="I1571" s="142" t="e">
        <f>VLOOKUP(B1571,MODALIDADE_1!A:G,7,FALSE)</f>
        <v>#N/A</v>
      </c>
      <c r="J1571" s="106" t="e">
        <f>VLOOKUP(Tabela410[[#This Row],[Proposta de Referência]],SIMP_M1!A:K,9,FALSE)</f>
        <v>#VALUE!</v>
      </c>
      <c r="K1571" s="106" t="e">
        <f>VLOOKUP(Tabela410[[#This Row],[Proposta de Referência]],SIMP_M1!A:K,8,FALSE)</f>
        <v>#VALUE!</v>
      </c>
      <c r="L1571" s="107" t="e">
        <f t="shared" si="104"/>
        <v>#VALUE!</v>
      </c>
      <c r="M1571" s="107" t="e">
        <f t="shared" si="105"/>
        <v>#VALUE!</v>
      </c>
      <c r="N1571" s="142" t="e">
        <f t="shared" si="106"/>
        <v>#VALUE!</v>
      </c>
      <c r="O1571" s="142" t="e">
        <f t="shared" si="107"/>
        <v>#N/A</v>
      </c>
      <c r="P1571" s="24" t="str">
        <f>IFERROR(VLOOKUP(O1571,HOSPITAIS_COM_DIVIDAS!A:E,5,FALSE),"")</f>
        <v/>
      </c>
    </row>
    <row r="1572" spans="1:16" x14ac:dyDescent="0.25">
      <c r="A1572" s="52" t="e">
        <f>Tabela410[[#This Row],[Status da Proposta]]</f>
        <v>#VALUE!</v>
      </c>
      <c r="B1572" s="143">
        <f>MODALIDADE_1!A1572</f>
        <v>0</v>
      </c>
      <c r="C1572" s="142" t="e">
        <f>VLOOKUP(B1572,MODALIDADE_1!A:B,2,FALSE)</f>
        <v>#N/A</v>
      </c>
      <c r="D1572" s="142"/>
      <c r="E1572" s="94" t="e">
        <f>VLOOKUP(B1572,MODALIDADE_1!A:E,5,FALSE)</f>
        <v>#N/A</v>
      </c>
      <c r="F1572" s="95" t="e">
        <f>VLOOKUP(B1572,MODALIDADE_1!A:C,3,FALSE)</f>
        <v>#N/A</v>
      </c>
      <c r="G1572" s="142" t="e">
        <f>VLOOKUP(B1572,MODALIDADE_1!A:G,4,FALSE)</f>
        <v>#N/A</v>
      </c>
      <c r="H1572" s="142" t="e">
        <f>VLOOKUP(B1572,MODALIDADE_1!A:G,6,FALSE)</f>
        <v>#N/A</v>
      </c>
      <c r="I1572" s="142" t="e">
        <f>VLOOKUP(B1572,MODALIDADE_1!A:G,7,FALSE)</f>
        <v>#N/A</v>
      </c>
      <c r="J1572" s="106" t="e">
        <f>VLOOKUP(Tabela410[[#This Row],[Proposta de Referência]],SIMP_M1!A:K,9,FALSE)</f>
        <v>#VALUE!</v>
      </c>
      <c r="K1572" s="106" t="e">
        <f>VLOOKUP(Tabela410[[#This Row],[Proposta de Referência]],SIMP_M1!A:K,8,FALSE)</f>
        <v>#VALUE!</v>
      </c>
      <c r="L1572" s="107" t="e">
        <f t="shared" si="104"/>
        <v>#VALUE!</v>
      </c>
      <c r="M1572" s="107" t="e">
        <f t="shared" si="105"/>
        <v>#VALUE!</v>
      </c>
      <c r="N1572" s="142" t="e">
        <f t="shared" si="106"/>
        <v>#VALUE!</v>
      </c>
      <c r="O1572" s="142" t="e">
        <f t="shared" si="107"/>
        <v>#N/A</v>
      </c>
      <c r="P1572" s="24" t="str">
        <f>IFERROR(VLOOKUP(O1572,HOSPITAIS_COM_DIVIDAS!A:E,5,FALSE),"")</f>
        <v/>
      </c>
    </row>
    <row r="1573" spans="1:16" x14ac:dyDescent="0.25">
      <c r="A1573" s="52" t="e">
        <f>Tabela410[[#This Row],[Status da Proposta]]</f>
        <v>#VALUE!</v>
      </c>
      <c r="B1573" s="143">
        <f>MODALIDADE_1!A1573</f>
        <v>0</v>
      </c>
      <c r="C1573" s="142" t="e">
        <f>VLOOKUP(B1573,MODALIDADE_1!A:B,2,FALSE)</f>
        <v>#N/A</v>
      </c>
      <c r="D1573" s="142"/>
      <c r="E1573" s="94" t="e">
        <f>VLOOKUP(B1573,MODALIDADE_1!A:E,5,FALSE)</f>
        <v>#N/A</v>
      </c>
      <c r="F1573" s="95" t="e">
        <f>VLOOKUP(B1573,MODALIDADE_1!A:C,3,FALSE)</f>
        <v>#N/A</v>
      </c>
      <c r="G1573" s="142" t="e">
        <f>VLOOKUP(B1573,MODALIDADE_1!A:G,4,FALSE)</f>
        <v>#N/A</v>
      </c>
      <c r="H1573" s="142" t="e">
        <f>VLOOKUP(B1573,MODALIDADE_1!A:G,6,FALSE)</f>
        <v>#N/A</v>
      </c>
      <c r="I1573" s="142" t="e">
        <f>VLOOKUP(B1573,MODALIDADE_1!A:G,7,FALSE)</f>
        <v>#N/A</v>
      </c>
      <c r="J1573" s="106" t="e">
        <f>VLOOKUP(Tabela410[[#This Row],[Proposta de Referência]],SIMP_M1!A:K,9,FALSE)</f>
        <v>#VALUE!</v>
      </c>
      <c r="K1573" s="106" t="e">
        <f>VLOOKUP(Tabela410[[#This Row],[Proposta de Referência]],SIMP_M1!A:K,8,FALSE)</f>
        <v>#VALUE!</v>
      </c>
      <c r="L1573" s="107" t="e">
        <f t="shared" si="104"/>
        <v>#VALUE!</v>
      </c>
      <c r="M1573" s="107" t="e">
        <f t="shared" si="105"/>
        <v>#VALUE!</v>
      </c>
      <c r="N1573" s="142" t="e">
        <f t="shared" si="106"/>
        <v>#VALUE!</v>
      </c>
      <c r="O1573" s="142" t="e">
        <f t="shared" si="107"/>
        <v>#N/A</v>
      </c>
      <c r="P1573" s="24" t="str">
        <f>IFERROR(VLOOKUP(O1573,HOSPITAIS_COM_DIVIDAS!A:E,5,FALSE),"")</f>
        <v/>
      </c>
    </row>
    <row r="1574" spans="1:16" x14ac:dyDescent="0.25">
      <c r="A1574" s="52" t="e">
        <f>Tabela410[[#This Row],[Status da Proposta]]</f>
        <v>#VALUE!</v>
      </c>
      <c r="B1574" s="143">
        <f>MODALIDADE_1!A1574</f>
        <v>0</v>
      </c>
      <c r="C1574" s="142" t="e">
        <f>VLOOKUP(B1574,MODALIDADE_1!A:B,2,FALSE)</f>
        <v>#N/A</v>
      </c>
      <c r="D1574" s="142"/>
      <c r="E1574" s="94" t="e">
        <f>VLOOKUP(B1574,MODALIDADE_1!A:E,5,FALSE)</f>
        <v>#N/A</v>
      </c>
      <c r="F1574" s="95" t="e">
        <f>VLOOKUP(B1574,MODALIDADE_1!A:C,3,FALSE)</f>
        <v>#N/A</v>
      </c>
      <c r="G1574" s="142" t="e">
        <f>VLOOKUP(B1574,MODALIDADE_1!A:G,4,FALSE)</f>
        <v>#N/A</v>
      </c>
      <c r="H1574" s="142" t="e">
        <f>VLOOKUP(B1574,MODALIDADE_1!A:G,6,FALSE)</f>
        <v>#N/A</v>
      </c>
      <c r="I1574" s="142" t="e">
        <f>VLOOKUP(B1574,MODALIDADE_1!A:G,7,FALSE)</f>
        <v>#N/A</v>
      </c>
      <c r="J1574" s="106" t="e">
        <f>VLOOKUP(Tabela410[[#This Row],[Proposta de Referência]],SIMP_M1!A:K,9,FALSE)</f>
        <v>#VALUE!</v>
      </c>
      <c r="K1574" s="106" t="e">
        <f>VLOOKUP(Tabela410[[#This Row],[Proposta de Referência]],SIMP_M1!A:K,8,FALSE)</f>
        <v>#VALUE!</v>
      </c>
      <c r="L1574" s="107" t="e">
        <f t="shared" si="104"/>
        <v>#VALUE!</v>
      </c>
      <c r="M1574" s="107" t="e">
        <f t="shared" si="105"/>
        <v>#VALUE!</v>
      </c>
      <c r="N1574" s="142" t="e">
        <f t="shared" si="106"/>
        <v>#VALUE!</v>
      </c>
      <c r="O1574" s="142" t="e">
        <f t="shared" si="107"/>
        <v>#N/A</v>
      </c>
      <c r="P1574" s="24" t="str">
        <f>IFERROR(VLOOKUP(O1574,HOSPITAIS_COM_DIVIDAS!A:E,5,FALSE),"")</f>
        <v/>
      </c>
    </row>
    <row r="1575" spans="1:16" x14ac:dyDescent="0.25">
      <c r="A1575" s="52" t="e">
        <f>Tabela410[[#This Row],[Status da Proposta]]</f>
        <v>#VALUE!</v>
      </c>
      <c r="B1575" s="143">
        <f>MODALIDADE_1!A1575</f>
        <v>0</v>
      </c>
      <c r="C1575" s="142" t="e">
        <f>VLOOKUP(B1575,MODALIDADE_1!A:B,2,FALSE)</f>
        <v>#N/A</v>
      </c>
      <c r="D1575" s="142"/>
      <c r="E1575" s="94" t="e">
        <f>VLOOKUP(B1575,MODALIDADE_1!A:E,5,FALSE)</f>
        <v>#N/A</v>
      </c>
      <c r="F1575" s="95" t="e">
        <f>VLOOKUP(B1575,MODALIDADE_1!A:C,3,FALSE)</f>
        <v>#N/A</v>
      </c>
      <c r="G1575" s="142" t="e">
        <f>VLOOKUP(B1575,MODALIDADE_1!A:G,4,FALSE)</f>
        <v>#N/A</v>
      </c>
      <c r="H1575" s="142" t="e">
        <f>VLOOKUP(B1575,MODALIDADE_1!A:G,6,FALSE)</f>
        <v>#N/A</v>
      </c>
      <c r="I1575" s="142" t="e">
        <f>VLOOKUP(B1575,MODALIDADE_1!A:G,7,FALSE)</f>
        <v>#N/A</v>
      </c>
      <c r="J1575" s="106" t="e">
        <f>VLOOKUP(Tabela410[[#This Row],[Proposta de Referência]],SIMP_M1!A:K,9,FALSE)</f>
        <v>#VALUE!</v>
      </c>
      <c r="K1575" s="106" t="e">
        <f>VLOOKUP(Tabela410[[#This Row],[Proposta de Referência]],SIMP_M1!A:K,8,FALSE)</f>
        <v>#VALUE!</v>
      </c>
      <c r="L1575" s="107" t="e">
        <f t="shared" si="104"/>
        <v>#VALUE!</v>
      </c>
      <c r="M1575" s="107" t="e">
        <f t="shared" si="105"/>
        <v>#VALUE!</v>
      </c>
      <c r="N1575" s="142" t="e">
        <f t="shared" si="106"/>
        <v>#VALUE!</v>
      </c>
      <c r="O1575" s="142" t="e">
        <f t="shared" si="107"/>
        <v>#N/A</v>
      </c>
      <c r="P1575" s="24" t="str">
        <f>IFERROR(VLOOKUP(O1575,HOSPITAIS_COM_DIVIDAS!A:E,5,FALSE),"")</f>
        <v/>
      </c>
    </row>
    <row r="1576" spans="1:16" x14ac:dyDescent="0.25">
      <c r="A1576" s="52" t="e">
        <f>Tabela410[[#This Row],[Status da Proposta]]</f>
        <v>#VALUE!</v>
      </c>
      <c r="B1576" s="143">
        <f>MODALIDADE_1!A1576</f>
        <v>0</v>
      </c>
      <c r="C1576" s="142" t="e">
        <f>VLOOKUP(B1576,MODALIDADE_1!A:B,2,FALSE)</f>
        <v>#N/A</v>
      </c>
      <c r="D1576" s="142"/>
      <c r="E1576" s="94" t="e">
        <f>VLOOKUP(B1576,MODALIDADE_1!A:E,5,FALSE)</f>
        <v>#N/A</v>
      </c>
      <c r="F1576" s="95" t="e">
        <f>VLOOKUP(B1576,MODALIDADE_1!A:C,3,FALSE)</f>
        <v>#N/A</v>
      </c>
      <c r="G1576" s="142" t="e">
        <f>VLOOKUP(B1576,MODALIDADE_1!A:G,4,FALSE)</f>
        <v>#N/A</v>
      </c>
      <c r="H1576" s="142" t="e">
        <f>VLOOKUP(B1576,MODALIDADE_1!A:G,6,FALSE)</f>
        <v>#N/A</v>
      </c>
      <c r="I1576" s="142" t="e">
        <f>VLOOKUP(B1576,MODALIDADE_1!A:G,7,FALSE)</f>
        <v>#N/A</v>
      </c>
      <c r="J1576" s="106" t="e">
        <f>VLOOKUP(Tabela410[[#This Row],[Proposta de Referência]],SIMP_M1!A:K,9,FALSE)</f>
        <v>#VALUE!</v>
      </c>
      <c r="K1576" s="106" t="e">
        <f>VLOOKUP(Tabela410[[#This Row],[Proposta de Referência]],SIMP_M1!A:K,8,FALSE)</f>
        <v>#VALUE!</v>
      </c>
      <c r="L1576" s="107" t="e">
        <f t="shared" si="104"/>
        <v>#VALUE!</v>
      </c>
      <c r="M1576" s="107" t="e">
        <f t="shared" si="105"/>
        <v>#VALUE!</v>
      </c>
      <c r="N1576" s="142" t="e">
        <f t="shared" si="106"/>
        <v>#VALUE!</v>
      </c>
      <c r="O1576" s="142" t="e">
        <f t="shared" si="107"/>
        <v>#N/A</v>
      </c>
      <c r="P1576" s="24" t="str">
        <f>IFERROR(VLOOKUP(O1576,HOSPITAIS_COM_DIVIDAS!A:E,5,FALSE),"")</f>
        <v/>
      </c>
    </row>
    <row r="1577" spans="1:16" x14ac:dyDescent="0.25">
      <c r="A1577" s="52" t="e">
        <f>Tabela410[[#This Row],[Status da Proposta]]</f>
        <v>#VALUE!</v>
      </c>
      <c r="B1577" s="143">
        <f>MODALIDADE_1!A1577</f>
        <v>0</v>
      </c>
      <c r="C1577" s="142" t="e">
        <f>VLOOKUP(B1577,MODALIDADE_1!A:B,2,FALSE)</f>
        <v>#N/A</v>
      </c>
      <c r="D1577" s="142"/>
      <c r="E1577" s="94" t="e">
        <f>VLOOKUP(B1577,MODALIDADE_1!A:E,5,FALSE)</f>
        <v>#N/A</v>
      </c>
      <c r="F1577" s="95" t="e">
        <f>VLOOKUP(B1577,MODALIDADE_1!A:C,3,FALSE)</f>
        <v>#N/A</v>
      </c>
      <c r="G1577" s="142" t="e">
        <f>VLOOKUP(B1577,MODALIDADE_1!A:G,4,FALSE)</f>
        <v>#N/A</v>
      </c>
      <c r="H1577" s="142" t="e">
        <f>VLOOKUP(B1577,MODALIDADE_1!A:G,6,FALSE)</f>
        <v>#N/A</v>
      </c>
      <c r="I1577" s="142" t="e">
        <f>VLOOKUP(B1577,MODALIDADE_1!A:G,7,FALSE)</f>
        <v>#N/A</v>
      </c>
      <c r="J1577" s="106" t="e">
        <f>VLOOKUP(Tabela410[[#This Row],[Proposta de Referência]],SIMP_M1!A:K,9,FALSE)</f>
        <v>#VALUE!</v>
      </c>
      <c r="K1577" s="106" t="e">
        <f>VLOOKUP(Tabela410[[#This Row],[Proposta de Referência]],SIMP_M1!A:K,8,FALSE)</f>
        <v>#VALUE!</v>
      </c>
      <c r="L1577" s="107" t="e">
        <f t="shared" si="104"/>
        <v>#VALUE!</v>
      </c>
      <c r="M1577" s="107" t="e">
        <f t="shared" si="105"/>
        <v>#VALUE!</v>
      </c>
      <c r="N1577" s="142" t="e">
        <f t="shared" si="106"/>
        <v>#VALUE!</v>
      </c>
      <c r="O1577" s="142" t="e">
        <f t="shared" si="107"/>
        <v>#N/A</v>
      </c>
      <c r="P1577" s="24" t="str">
        <f>IFERROR(VLOOKUP(O1577,HOSPITAIS_COM_DIVIDAS!A:E,5,FALSE),"")</f>
        <v/>
      </c>
    </row>
    <row r="1578" spans="1:16" x14ac:dyDescent="0.25">
      <c r="A1578" s="52" t="e">
        <f>Tabela410[[#This Row],[Status da Proposta]]</f>
        <v>#VALUE!</v>
      </c>
      <c r="B1578" s="143">
        <f>MODALIDADE_1!A1578</f>
        <v>0</v>
      </c>
      <c r="C1578" s="142" t="e">
        <f>VLOOKUP(B1578,MODALIDADE_1!A:B,2,FALSE)</f>
        <v>#N/A</v>
      </c>
      <c r="D1578" s="142"/>
      <c r="E1578" s="94" t="e">
        <f>VLOOKUP(B1578,MODALIDADE_1!A:E,5,FALSE)</f>
        <v>#N/A</v>
      </c>
      <c r="F1578" s="95" t="e">
        <f>VLOOKUP(B1578,MODALIDADE_1!A:C,3,FALSE)</f>
        <v>#N/A</v>
      </c>
      <c r="G1578" s="142" t="e">
        <f>VLOOKUP(B1578,MODALIDADE_1!A:G,4,FALSE)</f>
        <v>#N/A</v>
      </c>
      <c r="H1578" s="142" t="e">
        <f>VLOOKUP(B1578,MODALIDADE_1!A:G,6,FALSE)</f>
        <v>#N/A</v>
      </c>
      <c r="I1578" s="142" t="e">
        <f>VLOOKUP(B1578,MODALIDADE_1!A:G,7,FALSE)</f>
        <v>#N/A</v>
      </c>
      <c r="J1578" s="106" t="e">
        <f>VLOOKUP(Tabela410[[#This Row],[Proposta de Referência]],SIMP_M1!A:K,9,FALSE)</f>
        <v>#VALUE!</v>
      </c>
      <c r="K1578" s="106" t="e">
        <f>VLOOKUP(Tabela410[[#This Row],[Proposta de Referência]],SIMP_M1!A:K,8,FALSE)</f>
        <v>#VALUE!</v>
      </c>
      <c r="L1578" s="107" t="e">
        <f t="shared" si="104"/>
        <v>#VALUE!</v>
      </c>
      <c r="M1578" s="107" t="e">
        <f t="shared" si="105"/>
        <v>#VALUE!</v>
      </c>
      <c r="N1578" s="142" t="e">
        <f t="shared" si="106"/>
        <v>#VALUE!</v>
      </c>
      <c r="O1578" s="142" t="e">
        <f t="shared" si="107"/>
        <v>#N/A</v>
      </c>
      <c r="P1578" s="24" t="str">
        <f>IFERROR(VLOOKUP(O1578,HOSPITAIS_COM_DIVIDAS!A:E,5,FALSE),"")</f>
        <v/>
      </c>
    </row>
    <row r="1579" spans="1:16" x14ac:dyDescent="0.25">
      <c r="A1579" s="52" t="e">
        <f>Tabela410[[#This Row],[Status da Proposta]]</f>
        <v>#VALUE!</v>
      </c>
      <c r="B1579" s="143">
        <f>MODALIDADE_1!A1579</f>
        <v>0</v>
      </c>
      <c r="C1579" s="142" t="e">
        <f>VLOOKUP(B1579,MODALIDADE_1!A:B,2,FALSE)</f>
        <v>#N/A</v>
      </c>
      <c r="D1579" s="142"/>
      <c r="E1579" s="94" t="e">
        <f>VLOOKUP(B1579,MODALIDADE_1!A:E,5,FALSE)</f>
        <v>#N/A</v>
      </c>
      <c r="F1579" s="95" t="e">
        <f>VLOOKUP(B1579,MODALIDADE_1!A:C,3,FALSE)</f>
        <v>#N/A</v>
      </c>
      <c r="G1579" s="142" t="e">
        <f>VLOOKUP(B1579,MODALIDADE_1!A:G,4,FALSE)</f>
        <v>#N/A</v>
      </c>
      <c r="H1579" s="142" t="e">
        <f>VLOOKUP(B1579,MODALIDADE_1!A:G,6,FALSE)</f>
        <v>#N/A</v>
      </c>
      <c r="I1579" s="142" t="e">
        <f>VLOOKUP(B1579,MODALIDADE_1!A:G,7,FALSE)</f>
        <v>#N/A</v>
      </c>
      <c r="J1579" s="106" t="e">
        <f>VLOOKUP(Tabela410[[#This Row],[Proposta de Referência]],SIMP_M1!A:K,9,FALSE)</f>
        <v>#VALUE!</v>
      </c>
      <c r="K1579" s="106" t="e">
        <f>VLOOKUP(Tabela410[[#This Row],[Proposta de Referência]],SIMP_M1!A:K,8,FALSE)</f>
        <v>#VALUE!</v>
      </c>
      <c r="L1579" s="107" t="e">
        <f t="shared" si="104"/>
        <v>#VALUE!</v>
      </c>
      <c r="M1579" s="107" t="e">
        <f t="shared" si="105"/>
        <v>#VALUE!</v>
      </c>
      <c r="N1579" s="142" t="e">
        <f t="shared" si="106"/>
        <v>#VALUE!</v>
      </c>
      <c r="O1579" s="142" t="e">
        <f t="shared" si="107"/>
        <v>#N/A</v>
      </c>
      <c r="P1579" s="24" t="str">
        <f>IFERROR(VLOOKUP(O1579,HOSPITAIS_COM_DIVIDAS!A:E,5,FALSE),"")</f>
        <v/>
      </c>
    </row>
    <row r="1580" spans="1:16" x14ac:dyDescent="0.25">
      <c r="A1580" s="52" t="e">
        <f>Tabela410[[#This Row],[Status da Proposta]]</f>
        <v>#VALUE!</v>
      </c>
      <c r="B1580" s="143">
        <f>MODALIDADE_1!A1580</f>
        <v>0</v>
      </c>
      <c r="C1580" s="142" t="e">
        <f>VLOOKUP(B1580,MODALIDADE_1!A:B,2,FALSE)</f>
        <v>#N/A</v>
      </c>
      <c r="D1580" s="142"/>
      <c r="E1580" s="94" t="e">
        <f>VLOOKUP(B1580,MODALIDADE_1!A:E,5,FALSE)</f>
        <v>#N/A</v>
      </c>
      <c r="F1580" s="95" t="e">
        <f>VLOOKUP(B1580,MODALIDADE_1!A:C,3,FALSE)</f>
        <v>#N/A</v>
      </c>
      <c r="G1580" s="142" t="e">
        <f>VLOOKUP(B1580,MODALIDADE_1!A:G,4,FALSE)</f>
        <v>#N/A</v>
      </c>
      <c r="H1580" s="142" t="e">
        <f>VLOOKUP(B1580,MODALIDADE_1!A:G,6,FALSE)</f>
        <v>#N/A</v>
      </c>
      <c r="I1580" s="142" t="e">
        <f>VLOOKUP(B1580,MODALIDADE_1!A:G,7,FALSE)</f>
        <v>#N/A</v>
      </c>
      <c r="J1580" s="106" t="e">
        <f>VLOOKUP(Tabela410[[#This Row],[Proposta de Referência]],SIMP_M1!A:K,9,FALSE)</f>
        <v>#VALUE!</v>
      </c>
      <c r="K1580" s="106" t="e">
        <f>VLOOKUP(Tabela410[[#This Row],[Proposta de Referência]],SIMP_M1!A:K,8,FALSE)</f>
        <v>#VALUE!</v>
      </c>
      <c r="L1580" s="107" t="e">
        <f t="shared" si="104"/>
        <v>#VALUE!</v>
      </c>
      <c r="M1580" s="107" t="e">
        <f t="shared" si="105"/>
        <v>#VALUE!</v>
      </c>
      <c r="N1580" s="142" t="e">
        <f t="shared" si="106"/>
        <v>#VALUE!</v>
      </c>
      <c r="O1580" s="142" t="e">
        <f t="shared" si="107"/>
        <v>#N/A</v>
      </c>
      <c r="P1580" s="24" t="str">
        <f>IFERROR(VLOOKUP(O1580,HOSPITAIS_COM_DIVIDAS!A:E,5,FALSE),"")</f>
        <v/>
      </c>
    </row>
    <row r="1581" spans="1:16" x14ac:dyDescent="0.25">
      <c r="A1581" s="52" t="e">
        <f>Tabela410[[#This Row],[Status da Proposta]]</f>
        <v>#VALUE!</v>
      </c>
      <c r="B1581" s="143">
        <f>MODALIDADE_1!A1581</f>
        <v>0</v>
      </c>
      <c r="C1581" s="142" t="e">
        <f>VLOOKUP(B1581,MODALIDADE_1!A:B,2,FALSE)</f>
        <v>#N/A</v>
      </c>
      <c r="D1581" s="142"/>
      <c r="E1581" s="94" t="e">
        <f>VLOOKUP(B1581,MODALIDADE_1!A:E,5,FALSE)</f>
        <v>#N/A</v>
      </c>
      <c r="F1581" s="95" t="e">
        <f>VLOOKUP(B1581,MODALIDADE_1!A:C,3,FALSE)</f>
        <v>#N/A</v>
      </c>
      <c r="G1581" s="142" t="e">
        <f>VLOOKUP(B1581,MODALIDADE_1!A:G,4,FALSE)</f>
        <v>#N/A</v>
      </c>
      <c r="H1581" s="142" t="e">
        <f>VLOOKUP(B1581,MODALIDADE_1!A:G,6,FALSE)</f>
        <v>#N/A</v>
      </c>
      <c r="I1581" s="142" t="e">
        <f>VLOOKUP(B1581,MODALIDADE_1!A:G,7,FALSE)</f>
        <v>#N/A</v>
      </c>
      <c r="J1581" s="106" t="e">
        <f>VLOOKUP(Tabela410[[#This Row],[Proposta de Referência]],SIMP_M1!A:K,9,FALSE)</f>
        <v>#VALUE!</v>
      </c>
      <c r="K1581" s="106" t="e">
        <f>VLOOKUP(Tabela410[[#This Row],[Proposta de Referência]],SIMP_M1!A:K,8,FALSE)</f>
        <v>#VALUE!</v>
      </c>
      <c r="L1581" s="107" t="e">
        <f t="shared" si="104"/>
        <v>#VALUE!</v>
      </c>
      <c r="M1581" s="107" t="e">
        <f t="shared" si="105"/>
        <v>#VALUE!</v>
      </c>
      <c r="N1581" s="142" t="e">
        <f t="shared" si="106"/>
        <v>#VALUE!</v>
      </c>
      <c r="O1581" s="142" t="e">
        <f t="shared" si="107"/>
        <v>#N/A</v>
      </c>
      <c r="P1581" s="24" t="str">
        <f>IFERROR(VLOOKUP(O1581,HOSPITAIS_COM_DIVIDAS!A:E,5,FALSE),"")</f>
        <v/>
      </c>
    </row>
    <row r="1582" spans="1:16" x14ac:dyDescent="0.25">
      <c r="A1582" s="52" t="e">
        <f>Tabela410[[#This Row],[Status da Proposta]]</f>
        <v>#VALUE!</v>
      </c>
      <c r="B1582" s="143">
        <f>MODALIDADE_1!A1582</f>
        <v>0</v>
      </c>
      <c r="C1582" s="142" t="e">
        <f>VLOOKUP(B1582,MODALIDADE_1!A:B,2,FALSE)</f>
        <v>#N/A</v>
      </c>
      <c r="D1582" s="142"/>
      <c r="E1582" s="94" t="e">
        <f>VLOOKUP(B1582,MODALIDADE_1!A:E,5,FALSE)</f>
        <v>#N/A</v>
      </c>
      <c r="F1582" s="95" t="e">
        <f>VLOOKUP(B1582,MODALIDADE_1!A:C,3,FALSE)</f>
        <v>#N/A</v>
      </c>
      <c r="G1582" s="142" t="e">
        <f>VLOOKUP(B1582,MODALIDADE_1!A:G,4,FALSE)</f>
        <v>#N/A</v>
      </c>
      <c r="H1582" s="142" t="e">
        <f>VLOOKUP(B1582,MODALIDADE_1!A:G,6,FALSE)</f>
        <v>#N/A</v>
      </c>
      <c r="I1582" s="142" t="e">
        <f>VLOOKUP(B1582,MODALIDADE_1!A:G,7,FALSE)</f>
        <v>#N/A</v>
      </c>
      <c r="J1582" s="106" t="e">
        <f>VLOOKUP(Tabela410[[#This Row],[Proposta de Referência]],SIMP_M1!A:K,9,FALSE)</f>
        <v>#VALUE!</v>
      </c>
      <c r="K1582" s="106" t="e">
        <f>VLOOKUP(Tabela410[[#This Row],[Proposta de Referência]],SIMP_M1!A:K,8,FALSE)</f>
        <v>#VALUE!</v>
      </c>
      <c r="L1582" s="107" t="e">
        <f t="shared" si="104"/>
        <v>#VALUE!</v>
      </c>
      <c r="M1582" s="107" t="e">
        <f t="shared" si="105"/>
        <v>#VALUE!</v>
      </c>
      <c r="N1582" s="142" t="e">
        <f t="shared" si="106"/>
        <v>#VALUE!</v>
      </c>
      <c r="O1582" s="142" t="e">
        <f t="shared" si="107"/>
        <v>#N/A</v>
      </c>
      <c r="P1582" s="24" t="str">
        <f>IFERROR(VLOOKUP(O1582,HOSPITAIS_COM_DIVIDAS!A:E,5,FALSE),"")</f>
        <v/>
      </c>
    </row>
    <row r="1583" spans="1:16" x14ac:dyDescent="0.25">
      <c r="A1583" s="52" t="e">
        <f>Tabela410[[#This Row],[Status da Proposta]]</f>
        <v>#VALUE!</v>
      </c>
      <c r="B1583" s="143">
        <f>MODALIDADE_1!A1583</f>
        <v>0</v>
      </c>
      <c r="C1583" s="142" t="e">
        <f>VLOOKUP(B1583,MODALIDADE_1!A:B,2,FALSE)</f>
        <v>#N/A</v>
      </c>
      <c r="D1583" s="142"/>
      <c r="E1583" s="94" t="e">
        <f>VLOOKUP(B1583,MODALIDADE_1!A:E,5,FALSE)</f>
        <v>#N/A</v>
      </c>
      <c r="F1583" s="95" t="e">
        <f>VLOOKUP(B1583,MODALIDADE_1!A:C,3,FALSE)</f>
        <v>#N/A</v>
      </c>
      <c r="G1583" s="142" t="e">
        <f>VLOOKUP(B1583,MODALIDADE_1!A:G,4,FALSE)</f>
        <v>#N/A</v>
      </c>
      <c r="H1583" s="142" t="e">
        <f>VLOOKUP(B1583,MODALIDADE_1!A:G,6,FALSE)</f>
        <v>#N/A</v>
      </c>
      <c r="I1583" s="142" t="e">
        <f>VLOOKUP(B1583,MODALIDADE_1!A:G,7,FALSE)</f>
        <v>#N/A</v>
      </c>
      <c r="J1583" s="106" t="e">
        <f>VLOOKUP(Tabela410[[#This Row],[Proposta de Referência]],SIMP_M1!A:K,9,FALSE)</f>
        <v>#VALUE!</v>
      </c>
      <c r="K1583" s="106" t="e">
        <f>VLOOKUP(Tabela410[[#This Row],[Proposta de Referência]],SIMP_M1!A:K,8,FALSE)</f>
        <v>#VALUE!</v>
      </c>
      <c r="L1583" s="107" t="e">
        <f t="shared" si="104"/>
        <v>#VALUE!</v>
      </c>
      <c r="M1583" s="107" t="e">
        <f t="shared" si="105"/>
        <v>#VALUE!</v>
      </c>
      <c r="N1583" s="142" t="e">
        <f t="shared" si="106"/>
        <v>#VALUE!</v>
      </c>
      <c r="O1583" s="142" t="e">
        <f t="shared" si="107"/>
        <v>#N/A</v>
      </c>
      <c r="P1583" s="24" t="str">
        <f>IFERROR(VLOOKUP(O1583,HOSPITAIS_COM_DIVIDAS!A:E,5,FALSE),"")</f>
        <v/>
      </c>
    </row>
    <row r="1584" spans="1:16" x14ac:dyDescent="0.25">
      <c r="A1584" s="52" t="e">
        <f>Tabela410[[#This Row],[Status da Proposta]]</f>
        <v>#VALUE!</v>
      </c>
      <c r="B1584" s="143">
        <f>MODALIDADE_1!A1584</f>
        <v>0</v>
      </c>
      <c r="C1584" s="142" t="e">
        <f>VLOOKUP(B1584,MODALIDADE_1!A:B,2,FALSE)</f>
        <v>#N/A</v>
      </c>
      <c r="D1584" s="142"/>
      <c r="E1584" s="94" t="e">
        <f>VLOOKUP(B1584,MODALIDADE_1!A:E,5,FALSE)</f>
        <v>#N/A</v>
      </c>
      <c r="F1584" s="95" t="e">
        <f>VLOOKUP(B1584,MODALIDADE_1!A:C,3,FALSE)</f>
        <v>#N/A</v>
      </c>
      <c r="G1584" s="142" t="e">
        <f>VLOOKUP(B1584,MODALIDADE_1!A:G,4,FALSE)</f>
        <v>#N/A</v>
      </c>
      <c r="H1584" s="142" t="e">
        <f>VLOOKUP(B1584,MODALIDADE_1!A:G,6,FALSE)</f>
        <v>#N/A</v>
      </c>
      <c r="I1584" s="142" t="e">
        <f>VLOOKUP(B1584,MODALIDADE_1!A:G,7,FALSE)</f>
        <v>#N/A</v>
      </c>
      <c r="J1584" s="106" t="e">
        <f>VLOOKUP(Tabela410[[#This Row],[Proposta de Referência]],SIMP_M1!A:K,9,FALSE)</f>
        <v>#VALUE!</v>
      </c>
      <c r="K1584" s="106" t="e">
        <f>VLOOKUP(Tabela410[[#This Row],[Proposta de Referência]],SIMP_M1!A:K,8,FALSE)</f>
        <v>#VALUE!</v>
      </c>
      <c r="L1584" s="107" t="e">
        <f t="shared" si="104"/>
        <v>#VALUE!</v>
      </c>
      <c r="M1584" s="107" t="e">
        <f t="shared" si="105"/>
        <v>#VALUE!</v>
      </c>
      <c r="N1584" s="142" t="e">
        <f t="shared" si="106"/>
        <v>#VALUE!</v>
      </c>
      <c r="O1584" s="142" t="e">
        <f t="shared" si="107"/>
        <v>#N/A</v>
      </c>
      <c r="P1584" s="24" t="str">
        <f>IFERROR(VLOOKUP(O1584,HOSPITAIS_COM_DIVIDAS!A:E,5,FALSE),"")</f>
        <v/>
      </c>
    </row>
    <row r="1585" spans="1:16" x14ac:dyDescent="0.25">
      <c r="A1585" s="52" t="e">
        <f>Tabela410[[#This Row],[Status da Proposta]]</f>
        <v>#VALUE!</v>
      </c>
      <c r="B1585" s="143">
        <f>MODALIDADE_1!A1585</f>
        <v>0</v>
      </c>
      <c r="C1585" s="142" t="e">
        <f>VLOOKUP(B1585,MODALIDADE_1!A:B,2,FALSE)</f>
        <v>#N/A</v>
      </c>
      <c r="D1585" s="142"/>
      <c r="E1585" s="94" t="e">
        <f>VLOOKUP(B1585,MODALIDADE_1!A:E,5,FALSE)</f>
        <v>#N/A</v>
      </c>
      <c r="F1585" s="95" t="e">
        <f>VLOOKUP(B1585,MODALIDADE_1!A:C,3,FALSE)</f>
        <v>#N/A</v>
      </c>
      <c r="G1585" s="142" t="e">
        <f>VLOOKUP(B1585,MODALIDADE_1!A:G,4,FALSE)</f>
        <v>#N/A</v>
      </c>
      <c r="H1585" s="142" t="e">
        <f>VLOOKUP(B1585,MODALIDADE_1!A:G,6,FALSE)</f>
        <v>#N/A</v>
      </c>
      <c r="I1585" s="142" t="e">
        <f>VLOOKUP(B1585,MODALIDADE_1!A:G,7,FALSE)</f>
        <v>#N/A</v>
      </c>
      <c r="J1585" s="106" t="e">
        <f>VLOOKUP(Tabela410[[#This Row],[Proposta de Referência]],SIMP_M1!A:K,9,FALSE)</f>
        <v>#VALUE!</v>
      </c>
      <c r="K1585" s="106" t="e">
        <f>VLOOKUP(Tabela410[[#This Row],[Proposta de Referência]],SIMP_M1!A:K,8,FALSE)</f>
        <v>#VALUE!</v>
      </c>
      <c r="L1585" s="107" t="e">
        <f t="shared" si="104"/>
        <v>#VALUE!</v>
      </c>
      <c r="M1585" s="107" t="e">
        <f t="shared" si="105"/>
        <v>#VALUE!</v>
      </c>
      <c r="N1585" s="142" t="e">
        <f t="shared" si="106"/>
        <v>#VALUE!</v>
      </c>
      <c r="O1585" s="142" t="e">
        <f t="shared" si="107"/>
        <v>#N/A</v>
      </c>
      <c r="P1585" s="24" t="str">
        <f>IFERROR(VLOOKUP(O1585,HOSPITAIS_COM_DIVIDAS!A:E,5,FALSE),"")</f>
        <v/>
      </c>
    </row>
    <row r="1586" spans="1:16" x14ac:dyDescent="0.25">
      <c r="A1586" s="52" t="e">
        <f>Tabela410[[#This Row],[Status da Proposta]]</f>
        <v>#VALUE!</v>
      </c>
      <c r="B1586" s="143">
        <f>MODALIDADE_1!A1586</f>
        <v>0</v>
      </c>
      <c r="C1586" s="142" t="e">
        <f>VLOOKUP(B1586,MODALIDADE_1!A:B,2,FALSE)</f>
        <v>#N/A</v>
      </c>
      <c r="D1586" s="142"/>
      <c r="E1586" s="94" t="e">
        <f>VLOOKUP(B1586,MODALIDADE_1!A:E,5,FALSE)</f>
        <v>#N/A</v>
      </c>
      <c r="F1586" s="95" t="e">
        <f>VLOOKUP(B1586,MODALIDADE_1!A:C,3,FALSE)</f>
        <v>#N/A</v>
      </c>
      <c r="G1586" s="142" t="e">
        <f>VLOOKUP(B1586,MODALIDADE_1!A:G,4,FALSE)</f>
        <v>#N/A</v>
      </c>
      <c r="H1586" s="142" t="e">
        <f>VLOOKUP(B1586,MODALIDADE_1!A:G,6,FALSE)</f>
        <v>#N/A</v>
      </c>
      <c r="I1586" s="142" t="e">
        <f>VLOOKUP(B1586,MODALIDADE_1!A:G,7,FALSE)</f>
        <v>#N/A</v>
      </c>
      <c r="J1586" s="106" t="e">
        <f>VLOOKUP(Tabela410[[#This Row],[Proposta de Referência]],SIMP_M1!A:K,9,FALSE)</f>
        <v>#VALUE!</v>
      </c>
      <c r="K1586" s="106" t="e">
        <f>VLOOKUP(Tabela410[[#This Row],[Proposta de Referência]],SIMP_M1!A:K,8,FALSE)</f>
        <v>#VALUE!</v>
      </c>
      <c r="L1586" s="107" t="e">
        <f t="shared" si="104"/>
        <v>#VALUE!</v>
      </c>
      <c r="M1586" s="107" t="e">
        <f t="shared" si="105"/>
        <v>#VALUE!</v>
      </c>
      <c r="N1586" s="142" t="e">
        <f t="shared" si="106"/>
        <v>#VALUE!</v>
      </c>
      <c r="O1586" s="142" t="e">
        <f t="shared" si="107"/>
        <v>#N/A</v>
      </c>
      <c r="P1586" s="24" t="str">
        <f>IFERROR(VLOOKUP(O1586,HOSPITAIS_COM_DIVIDAS!A:E,5,FALSE),"")</f>
        <v/>
      </c>
    </row>
    <row r="1587" spans="1:16" x14ac:dyDescent="0.25">
      <c r="A1587" s="52" t="e">
        <f>Tabela410[[#This Row],[Status da Proposta]]</f>
        <v>#VALUE!</v>
      </c>
      <c r="B1587" s="143">
        <f>MODALIDADE_1!A1587</f>
        <v>0</v>
      </c>
      <c r="C1587" s="142" t="e">
        <f>VLOOKUP(B1587,MODALIDADE_1!A:B,2,FALSE)</f>
        <v>#N/A</v>
      </c>
      <c r="D1587" s="142"/>
      <c r="E1587" s="94" t="e">
        <f>VLOOKUP(B1587,MODALIDADE_1!A:E,5,FALSE)</f>
        <v>#N/A</v>
      </c>
      <c r="F1587" s="95" t="e">
        <f>VLOOKUP(B1587,MODALIDADE_1!A:C,3,FALSE)</f>
        <v>#N/A</v>
      </c>
      <c r="G1587" s="142" t="e">
        <f>VLOOKUP(B1587,MODALIDADE_1!A:G,4,FALSE)</f>
        <v>#N/A</v>
      </c>
      <c r="H1587" s="142" t="e">
        <f>VLOOKUP(B1587,MODALIDADE_1!A:G,6,FALSE)</f>
        <v>#N/A</v>
      </c>
      <c r="I1587" s="142" t="e">
        <f>VLOOKUP(B1587,MODALIDADE_1!A:G,7,FALSE)</f>
        <v>#N/A</v>
      </c>
      <c r="J1587" s="106" t="e">
        <f>VLOOKUP(Tabela410[[#This Row],[Proposta de Referência]],SIMP_M1!A:K,9,FALSE)</f>
        <v>#VALUE!</v>
      </c>
      <c r="K1587" s="106" t="e">
        <f>VLOOKUP(Tabela410[[#This Row],[Proposta de Referência]],SIMP_M1!A:K,8,FALSE)</f>
        <v>#VALUE!</v>
      </c>
      <c r="L1587" s="107" t="e">
        <f t="shared" si="104"/>
        <v>#VALUE!</v>
      </c>
      <c r="M1587" s="107" t="e">
        <f t="shared" si="105"/>
        <v>#VALUE!</v>
      </c>
      <c r="N1587" s="142" t="e">
        <f t="shared" si="106"/>
        <v>#VALUE!</v>
      </c>
      <c r="O1587" s="142" t="e">
        <f t="shared" si="107"/>
        <v>#N/A</v>
      </c>
      <c r="P1587" s="24" t="str">
        <f>IFERROR(VLOOKUP(O1587,HOSPITAIS_COM_DIVIDAS!A:E,5,FALSE),"")</f>
        <v/>
      </c>
    </row>
    <row r="1588" spans="1:16" x14ac:dyDescent="0.25">
      <c r="A1588" s="52" t="e">
        <f>Tabela410[[#This Row],[Status da Proposta]]</f>
        <v>#VALUE!</v>
      </c>
      <c r="B1588" s="143">
        <f>MODALIDADE_1!A1588</f>
        <v>0</v>
      </c>
      <c r="C1588" s="142" t="e">
        <f>VLOOKUP(B1588,MODALIDADE_1!A:B,2,FALSE)</f>
        <v>#N/A</v>
      </c>
      <c r="D1588" s="142"/>
      <c r="E1588" s="94" t="e">
        <f>VLOOKUP(B1588,MODALIDADE_1!A:E,5,FALSE)</f>
        <v>#N/A</v>
      </c>
      <c r="F1588" s="95" t="e">
        <f>VLOOKUP(B1588,MODALIDADE_1!A:C,3,FALSE)</f>
        <v>#N/A</v>
      </c>
      <c r="G1588" s="142" t="e">
        <f>VLOOKUP(B1588,MODALIDADE_1!A:G,4,FALSE)</f>
        <v>#N/A</v>
      </c>
      <c r="H1588" s="142" t="e">
        <f>VLOOKUP(B1588,MODALIDADE_1!A:G,6,FALSE)</f>
        <v>#N/A</v>
      </c>
      <c r="I1588" s="142" t="e">
        <f>VLOOKUP(B1588,MODALIDADE_1!A:G,7,FALSE)</f>
        <v>#N/A</v>
      </c>
      <c r="J1588" s="106" t="e">
        <f>VLOOKUP(Tabela410[[#This Row],[Proposta de Referência]],SIMP_M1!A:K,9,FALSE)</f>
        <v>#VALUE!</v>
      </c>
      <c r="K1588" s="106" t="e">
        <f>VLOOKUP(Tabela410[[#This Row],[Proposta de Referência]],SIMP_M1!A:K,8,FALSE)</f>
        <v>#VALUE!</v>
      </c>
      <c r="L1588" s="107" t="e">
        <f t="shared" si="104"/>
        <v>#VALUE!</v>
      </c>
      <c r="M1588" s="107" t="e">
        <f t="shared" si="105"/>
        <v>#VALUE!</v>
      </c>
      <c r="N1588" s="142" t="e">
        <f t="shared" si="106"/>
        <v>#VALUE!</v>
      </c>
      <c r="O1588" s="142" t="e">
        <f t="shared" si="107"/>
        <v>#N/A</v>
      </c>
      <c r="P1588" s="24" t="str">
        <f>IFERROR(VLOOKUP(O1588,HOSPITAIS_COM_DIVIDAS!A:E,5,FALSE),"")</f>
        <v/>
      </c>
    </row>
    <row r="1589" spans="1:16" x14ac:dyDescent="0.25">
      <c r="A1589" s="52" t="e">
        <f>Tabela410[[#This Row],[Status da Proposta]]</f>
        <v>#VALUE!</v>
      </c>
      <c r="B1589" s="143">
        <f>MODALIDADE_1!A1589</f>
        <v>0</v>
      </c>
      <c r="C1589" s="142" t="e">
        <f>VLOOKUP(B1589,MODALIDADE_1!A:B,2,FALSE)</f>
        <v>#N/A</v>
      </c>
      <c r="D1589" s="142"/>
      <c r="E1589" s="94" t="e">
        <f>VLOOKUP(B1589,MODALIDADE_1!A:E,5,FALSE)</f>
        <v>#N/A</v>
      </c>
      <c r="F1589" s="95" t="e">
        <f>VLOOKUP(B1589,MODALIDADE_1!A:C,3,FALSE)</f>
        <v>#N/A</v>
      </c>
      <c r="G1589" s="142" t="e">
        <f>VLOOKUP(B1589,MODALIDADE_1!A:G,4,FALSE)</f>
        <v>#N/A</v>
      </c>
      <c r="H1589" s="142" t="e">
        <f>VLOOKUP(B1589,MODALIDADE_1!A:G,6,FALSE)</f>
        <v>#N/A</v>
      </c>
      <c r="I1589" s="142" t="e">
        <f>VLOOKUP(B1589,MODALIDADE_1!A:G,7,FALSE)</f>
        <v>#N/A</v>
      </c>
      <c r="J1589" s="106" t="e">
        <f>VLOOKUP(Tabela410[[#This Row],[Proposta de Referência]],SIMP_M1!A:K,9,FALSE)</f>
        <v>#VALUE!</v>
      </c>
      <c r="K1589" s="106" t="e">
        <f>VLOOKUP(Tabela410[[#This Row],[Proposta de Referência]],SIMP_M1!A:K,8,FALSE)</f>
        <v>#VALUE!</v>
      </c>
      <c r="L1589" s="107" t="e">
        <f t="shared" si="104"/>
        <v>#VALUE!</v>
      </c>
      <c r="M1589" s="107" t="e">
        <f t="shared" si="105"/>
        <v>#VALUE!</v>
      </c>
      <c r="N1589" s="142" t="e">
        <f t="shared" si="106"/>
        <v>#VALUE!</v>
      </c>
      <c r="O1589" s="142" t="e">
        <f t="shared" si="107"/>
        <v>#N/A</v>
      </c>
      <c r="P1589" s="24" t="str">
        <f>IFERROR(VLOOKUP(O1589,HOSPITAIS_COM_DIVIDAS!A:E,5,FALSE),"")</f>
        <v/>
      </c>
    </row>
    <row r="1590" spans="1:16" x14ac:dyDescent="0.25">
      <c r="A1590" s="52" t="e">
        <f>Tabela410[[#This Row],[Status da Proposta]]</f>
        <v>#VALUE!</v>
      </c>
      <c r="B1590" s="143">
        <f>MODALIDADE_1!A1590</f>
        <v>0</v>
      </c>
      <c r="C1590" s="142" t="e">
        <f>VLOOKUP(B1590,MODALIDADE_1!A:B,2,FALSE)</f>
        <v>#N/A</v>
      </c>
      <c r="D1590" s="142"/>
      <c r="E1590" s="94" t="e">
        <f>VLOOKUP(B1590,MODALIDADE_1!A:E,5,FALSE)</f>
        <v>#N/A</v>
      </c>
      <c r="F1590" s="95" t="e">
        <f>VLOOKUP(B1590,MODALIDADE_1!A:C,3,FALSE)</f>
        <v>#N/A</v>
      </c>
      <c r="G1590" s="142" t="e">
        <f>VLOOKUP(B1590,MODALIDADE_1!A:G,4,FALSE)</f>
        <v>#N/A</v>
      </c>
      <c r="H1590" s="142" t="e">
        <f>VLOOKUP(B1590,MODALIDADE_1!A:G,6,FALSE)</f>
        <v>#N/A</v>
      </c>
      <c r="I1590" s="142" t="e">
        <f>VLOOKUP(B1590,MODALIDADE_1!A:G,7,FALSE)</f>
        <v>#N/A</v>
      </c>
      <c r="J1590" s="106" t="e">
        <f>VLOOKUP(Tabela410[[#This Row],[Proposta de Referência]],SIMP_M1!A:K,9,FALSE)</f>
        <v>#VALUE!</v>
      </c>
      <c r="K1590" s="106" t="e">
        <f>VLOOKUP(Tabela410[[#This Row],[Proposta de Referência]],SIMP_M1!A:K,8,FALSE)</f>
        <v>#VALUE!</v>
      </c>
      <c r="L1590" s="107" t="e">
        <f t="shared" si="104"/>
        <v>#VALUE!</v>
      </c>
      <c r="M1590" s="107" t="e">
        <f t="shared" si="105"/>
        <v>#VALUE!</v>
      </c>
      <c r="N1590" s="142" t="e">
        <f t="shared" si="106"/>
        <v>#VALUE!</v>
      </c>
      <c r="O1590" s="142" t="e">
        <f t="shared" si="107"/>
        <v>#N/A</v>
      </c>
      <c r="P1590" s="24" t="str">
        <f>IFERROR(VLOOKUP(O1590,HOSPITAIS_COM_DIVIDAS!A:E,5,FALSE),"")</f>
        <v/>
      </c>
    </row>
    <row r="1591" spans="1:16" x14ac:dyDescent="0.25">
      <c r="A1591" s="52" t="e">
        <f>Tabela410[[#This Row],[Status da Proposta]]</f>
        <v>#VALUE!</v>
      </c>
      <c r="B1591" s="143">
        <f>MODALIDADE_1!A1591</f>
        <v>0</v>
      </c>
      <c r="C1591" s="142" t="e">
        <f>VLOOKUP(B1591,MODALIDADE_1!A:B,2,FALSE)</f>
        <v>#N/A</v>
      </c>
      <c r="D1591" s="142"/>
      <c r="E1591" s="94" t="e">
        <f>VLOOKUP(B1591,MODALIDADE_1!A:E,5,FALSE)</f>
        <v>#N/A</v>
      </c>
      <c r="F1591" s="95" t="e">
        <f>VLOOKUP(B1591,MODALIDADE_1!A:C,3,FALSE)</f>
        <v>#N/A</v>
      </c>
      <c r="G1591" s="142" t="e">
        <f>VLOOKUP(B1591,MODALIDADE_1!A:G,4,FALSE)</f>
        <v>#N/A</v>
      </c>
      <c r="H1591" s="142" t="e">
        <f>VLOOKUP(B1591,MODALIDADE_1!A:G,6,FALSE)</f>
        <v>#N/A</v>
      </c>
      <c r="I1591" s="142" t="e">
        <f>VLOOKUP(B1591,MODALIDADE_1!A:G,7,FALSE)</f>
        <v>#N/A</v>
      </c>
      <c r="J1591" s="106" t="e">
        <f>VLOOKUP(Tabela410[[#This Row],[Proposta de Referência]],SIMP_M1!A:K,9,FALSE)</f>
        <v>#VALUE!</v>
      </c>
      <c r="K1591" s="106" t="e">
        <f>VLOOKUP(Tabela410[[#This Row],[Proposta de Referência]],SIMP_M1!A:K,8,FALSE)</f>
        <v>#VALUE!</v>
      </c>
      <c r="L1591" s="107" t="e">
        <f t="shared" si="104"/>
        <v>#VALUE!</v>
      </c>
      <c r="M1591" s="107" t="e">
        <f t="shared" si="105"/>
        <v>#VALUE!</v>
      </c>
      <c r="N1591" s="142" t="e">
        <f t="shared" si="106"/>
        <v>#VALUE!</v>
      </c>
      <c r="O1591" s="142" t="e">
        <f t="shared" si="107"/>
        <v>#N/A</v>
      </c>
      <c r="P1591" s="24" t="str">
        <f>IFERROR(VLOOKUP(O1591,HOSPITAIS_COM_DIVIDAS!A:E,5,FALSE),"")</f>
        <v/>
      </c>
    </row>
    <row r="1592" spans="1:16" x14ac:dyDescent="0.25">
      <c r="A1592" s="52" t="e">
        <f>Tabela410[[#This Row],[Status da Proposta]]</f>
        <v>#VALUE!</v>
      </c>
      <c r="B1592" s="143">
        <f>MODALIDADE_1!A1592</f>
        <v>0</v>
      </c>
      <c r="C1592" s="142" t="e">
        <f>VLOOKUP(B1592,MODALIDADE_1!A:B,2,FALSE)</f>
        <v>#N/A</v>
      </c>
      <c r="D1592" s="142"/>
      <c r="E1592" s="94" t="e">
        <f>VLOOKUP(B1592,MODALIDADE_1!A:E,5,FALSE)</f>
        <v>#N/A</v>
      </c>
      <c r="F1592" s="95" t="e">
        <f>VLOOKUP(B1592,MODALIDADE_1!A:C,3,FALSE)</f>
        <v>#N/A</v>
      </c>
      <c r="G1592" s="142" t="e">
        <f>VLOOKUP(B1592,MODALIDADE_1!A:G,4,FALSE)</f>
        <v>#N/A</v>
      </c>
      <c r="H1592" s="142" t="e">
        <f>VLOOKUP(B1592,MODALIDADE_1!A:G,6,FALSE)</f>
        <v>#N/A</v>
      </c>
      <c r="I1592" s="142" t="e">
        <f>VLOOKUP(B1592,MODALIDADE_1!A:G,7,FALSE)</f>
        <v>#N/A</v>
      </c>
      <c r="J1592" s="106" t="e">
        <f>VLOOKUP(Tabela410[[#This Row],[Proposta de Referência]],SIMP_M1!A:K,9,FALSE)</f>
        <v>#VALUE!</v>
      </c>
      <c r="K1592" s="106" t="e">
        <f>VLOOKUP(Tabela410[[#This Row],[Proposta de Referência]],SIMP_M1!A:K,8,FALSE)</f>
        <v>#VALUE!</v>
      </c>
      <c r="L1592" s="107" t="e">
        <f t="shared" si="104"/>
        <v>#VALUE!</v>
      </c>
      <c r="M1592" s="107" t="e">
        <f t="shared" si="105"/>
        <v>#VALUE!</v>
      </c>
      <c r="N1592" s="142" t="e">
        <f t="shared" si="106"/>
        <v>#VALUE!</v>
      </c>
      <c r="O1592" s="142" t="e">
        <f t="shared" si="107"/>
        <v>#N/A</v>
      </c>
      <c r="P1592" s="24" t="str">
        <f>IFERROR(VLOOKUP(O1592,HOSPITAIS_COM_DIVIDAS!A:E,5,FALSE),"")</f>
        <v/>
      </c>
    </row>
    <row r="1593" spans="1:16" x14ac:dyDescent="0.25">
      <c r="A1593" s="52" t="e">
        <f>Tabela410[[#This Row],[Status da Proposta]]</f>
        <v>#VALUE!</v>
      </c>
      <c r="B1593" s="143">
        <f>MODALIDADE_1!A1593</f>
        <v>0</v>
      </c>
      <c r="C1593" s="142" t="e">
        <f>VLOOKUP(B1593,MODALIDADE_1!A:B,2,FALSE)</f>
        <v>#N/A</v>
      </c>
      <c r="D1593" s="142"/>
      <c r="E1593" s="94" t="e">
        <f>VLOOKUP(B1593,MODALIDADE_1!A:E,5,FALSE)</f>
        <v>#N/A</v>
      </c>
      <c r="F1593" s="95" t="e">
        <f>VLOOKUP(B1593,MODALIDADE_1!A:C,3,FALSE)</f>
        <v>#N/A</v>
      </c>
      <c r="G1593" s="142" t="e">
        <f>VLOOKUP(B1593,MODALIDADE_1!A:G,4,FALSE)</f>
        <v>#N/A</v>
      </c>
      <c r="H1593" s="142" t="e">
        <f>VLOOKUP(B1593,MODALIDADE_1!A:G,6,FALSE)</f>
        <v>#N/A</v>
      </c>
      <c r="I1593" s="142" t="e">
        <f>VLOOKUP(B1593,MODALIDADE_1!A:G,7,FALSE)</f>
        <v>#N/A</v>
      </c>
      <c r="J1593" s="106" t="e">
        <f>VLOOKUP(Tabela410[[#This Row],[Proposta de Referência]],SIMP_M1!A:K,9,FALSE)</f>
        <v>#VALUE!</v>
      </c>
      <c r="K1593" s="106" t="e">
        <f>VLOOKUP(Tabela410[[#This Row],[Proposta de Referência]],SIMP_M1!A:K,8,FALSE)</f>
        <v>#VALUE!</v>
      </c>
      <c r="L1593" s="107" t="e">
        <f t="shared" si="104"/>
        <v>#VALUE!</v>
      </c>
      <c r="M1593" s="107" t="e">
        <f t="shared" si="105"/>
        <v>#VALUE!</v>
      </c>
      <c r="N1593" s="142" t="e">
        <f t="shared" si="106"/>
        <v>#VALUE!</v>
      </c>
      <c r="O1593" s="142" t="e">
        <f t="shared" si="107"/>
        <v>#N/A</v>
      </c>
      <c r="P1593" s="24" t="str">
        <f>IFERROR(VLOOKUP(O1593,HOSPITAIS_COM_DIVIDAS!A:E,5,FALSE),"")</f>
        <v/>
      </c>
    </row>
    <row r="1594" spans="1:16" x14ac:dyDescent="0.25">
      <c r="A1594" s="52" t="e">
        <f>Tabela410[[#This Row],[Status da Proposta]]</f>
        <v>#VALUE!</v>
      </c>
      <c r="B1594" s="143">
        <f>MODALIDADE_1!A1594</f>
        <v>0</v>
      </c>
      <c r="C1594" s="142" t="e">
        <f>VLOOKUP(B1594,MODALIDADE_1!A:B,2,FALSE)</f>
        <v>#N/A</v>
      </c>
      <c r="D1594" s="142"/>
      <c r="E1594" s="94" t="e">
        <f>VLOOKUP(B1594,MODALIDADE_1!A:E,5,FALSE)</f>
        <v>#N/A</v>
      </c>
      <c r="F1594" s="95" t="e">
        <f>VLOOKUP(B1594,MODALIDADE_1!A:C,3,FALSE)</f>
        <v>#N/A</v>
      </c>
      <c r="G1594" s="142" t="e">
        <f>VLOOKUP(B1594,MODALIDADE_1!A:G,4,FALSE)</f>
        <v>#N/A</v>
      </c>
      <c r="H1594" s="142" t="e">
        <f>VLOOKUP(B1594,MODALIDADE_1!A:G,6,FALSE)</f>
        <v>#N/A</v>
      </c>
      <c r="I1594" s="142" t="e">
        <f>VLOOKUP(B1594,MODALIDADE_1!A:G,7,FALSE)</f>
        <v>#N/A</v>
      </c>
      <c r="J1594" s="106" t="e">
        <f>VLOOKUP(Tabela410[[#This Row],[Proposta de Referência]],SIMP_M1!A:K,9,FALSE)</f>
        <v>#VALUE!</v>
      </c>
      <c r="K1594" s="106" t="e">
        <f>VLOOKUP(Tabela410[[#This Row],[Proposta de Referência]],SIMP_M1!A:K,8,FALSE)</f>
        <v>#VALUE!</v>
      </c>
      <c r="L1594" s="107" t="e">
        <f t="shared" si="104"/>
        <v>#VALUE!</v>
      </c>
      <c r="M1594" s="107" t="e">
        <f t="shared" si="105"/>
        <v>#VALUE!</v>
      </c>
      <c r="N1594" s="142" t="e">
        <f t="shared" si="106"/>
        <v>#VALUE!</v>
      </c>
      <c r="O1594" s="142" t="e">
        <f t="shared" si="107"/>
        <v>#N/A</v>
      </c>
      <c r="P1594" s="24" t="str">
        <f>IFERROR(VLOOKUP(O1594,HOSPITAIS_COM_DIVIDAS!A:E,5,FALSE),"")</f>
        <v/>
      </c>
    </row>
    <row r="1595" spans="1:16" x14ac:dyDescent="0.25">
      <c r="A1595" s="52" t="e">
        <f>Tabela410[[#This Row],[Status da Proposta]]</f>
        <v>#VALUE!</v>
      </c>
      <c r="B1595" s="143">
        <f>MODALIDADE_1!A1595</f>
        <v>0</v>
      </c>
      <c r="C1595" s="142" t="e">
        <f>VLOOKUP(B1595,MODALIDADE_1!A:B,2,FALSE)</f>
        <v>#N/A</v>
      </c>
      <c r="D1595" s="142"/>
      <c r="E1595" s="94" t="e">
        <f>VLOOKUP(B1595,MODALIDADE_1!A:E,5,FALSE)</f>
        <v>#N/A</v>
      </c>
      <c r="F1595" s="95" t="e">
        <f>VLOOKUP(B1595,MODALIDADE_1!A:C,3,FALSE)</f>
        <v>#N/A</v>
      </c>
      <c r="G1595" s="142" t="e">
        <f>VLOOKUP(B1595,MODALIDADE_1!A:G,4,FALSE)</f>
        <v>#N/A</v>
      </c>
      <c r="H1595" s="142" t="e">
        <f>VLOOKUP(B1595,MODALIDADE_1!A:G,6,FALSE)</f>
        <v>#N/A</v>
      </c>
      <c r="I1595" s="142" t="e">
        <f>VLOOKUP(B1595,MODALIDADE_1!A:G,7,FALSE)</f>
        <v>#N/A</v>
      </c>
      <c r="J1595" s="106" t="e">
        <f>VLOOKUP(Tabela410[[#This Row],[Proposta de Referência]],SIMP_M1!A:K,9,FALSE)</f>
        <v>#VALUE!</v>
      </c>
      <c r="K1595" s="106" t="e">
        <f>VLOOKUP(Tabela410[[#This Row],[Proposta de Referência]],SIMP_M1!A:K,8,FALSE)</f>
        <v>#VALUE!</v>
      </c>
      <c r="L1595" s="107" t="e">
        <f t="shared" si="104"/>
        <v>#VALUE!</v>
      </c>
      <c r="M1595" s="107" t="e">
        <f t="shared" si="105"/>
        <v>#VALUE!</v>
      </c>
      <c r="N1595" s="142" t="e">
        <f t="shared" si="106"/>
        <v>#VALUE!</v>
      </c>
      <c r="O1595" s="142" t="e">
        <f t="shared" si="107"/>
        <v>#N/A</v>
      </c>
      <c r="P1595" s="24" t="str">
        <f>IFERROR(VLOOKUP(O1595,HOSPITAIS_COM_DIVIDAS!A:E,5,FALSE),"")</f>
        <v/>
      </c>
    </row>
    <row r="1596" spans="1:16" x14ac:dyDescent="0.25">
      <c r="A1596" s="52" t="e">
        <f>Tabela410[[#This Row],[Status da Proposta]]</f>
        <v>#VALUE!</v>
      </c>
      <c r="B1596" s="143">
        <f>MODALIDADE_1!A1596</f>
        <v>0</v>
      </c>
      <c r="C1596" s="142" t="e">
        <f>VLOOKUP(B1596,MODALIDADE_1!A:B,2,FALSE)</f>
        <v>#N/A</v>
      </c>
      <c r="D1596" s="142"/>
      <c r="E1596" s="94" t="e">
        <f>VLOOKUP(B1596,MODALIDADE_1!A:E,5,FALSE)</f>
        <v>#N/A</v>
      </c>
      <c r="F1596" s="95" t="e">
        <f>VLOOKUP(B1596,MODALIDADE_1!A:C,3,FALSE)</f>
        <v>#N/A</v>
      </c>
      <c r="G1596" s="142" t="e">
        <f>VLOOKUP(B1596,MODALIDADE_1!A:G,4,FALSE)</f>
        <v>#N/A</v>
      </c>
      <c r="H1596" s="142" t="e">
        <f>VLOOKUP(B1596,MODALIDADE_1!A:G,6,FALSE)</f>
        <v>#N/A</v>
      </c>
      <c r="I1596" s="142" t="e">
        <f>VLOOKUP(B1596,MODALIDADE_1!A:G,7,FALSE)</f>
        <v>#N/A</v>
      </c>
      <c r="J1596" s="106" t="e">
        <f>VLOOKUP(Tabela410[[#This Row],[Proposta de Referência]],SIMP_M1!A:K,9,FALSE)</f>
        <v>#VALUE!</v>
      </c>
      <c r="K1596" s="106" t="e">
        <f>VLOOKUP(Tabela410[[#This Row],[Proposta de Referência]],SIMP_M1!A:K,8,FALSE)</f>
        <v>#VALUE!</v>
      </c>
      <c r="L1596" s="107" t="e">
        <f t="shared" si="104"/>
        <v>#VALUE!</v>
      </c>
      <c r="M1596" s="107" t="e">
        <f t="shared" si="105"/>
        <v>#VALUE!</v>
      </c>
      <c r="N1596" s="142" t="e">
        <f t="shared" si="106"/>
        <v>#VALUE!</v>
      </c>
      <c r="O1596" s="142" t="e">
        <f t="shared" si="107"/>
        <v>#N/A</v>
      </c>
      <c r="P1596" s="24" t="str">
        <f>IFERROR(VLOOKUP(O1596,HOSPITAIS_COM_DIVIDAS!A:E,5,FALSE),"")</f>
        <v/>
      </c>
    </row>
    <row r="1597" spans="1:16" x14ac:dyDescent="0.25">
      <c r="A1597" s="52" t="e">
        <f>Tabela410[[#This Row],[Status da Proposta]]</f>
        <v>#VALUE!</v>
      </c>
      <c r="B1597" s="143">
        <f>MODALIDADE_1!A1597</f>
        <v>0</v>
      </c>
      <c r="C1597" s="142" t="e">
        <f>VLOOKUP(B1597,MODALIDADE_1!A:B,2,FALSE)</f>
        <v>#N/A</v>
      </c>
      <c r="D1597" s="142"/>
      <c r="E1597" s="94" t="e">
        <f>VLOOKUP(B1597,MODALIDADE_1!A:E,5,FALSE)</f>
        <v>#N/A</v>
      </c>
      <c r="F1597" s="95" t="e">
        <f>VLOOKUP(B1597,MODALIDADE_1!A:C,3,FALSE)</f>
        <v>#N/A</v>
      </c>
      <c r="G1597" s="142" t="e">
        <f>VLOOKUP(B1597,MODALIDADE_1!A:G,4,FALSE)</f>
        <v>#N/A</v>
      </c>
      <c r="H1597" s="142" t="e">
        <f>VLOOKUP(B1597,MODALIDADE_1!A:G,6,FALSE)</f>
        <v>#N/A</v>
      </c>
      <c r="I1597" s="142" t="e">
        <f>VLOOKUP(B1597,MODALIDADE_1!A:G,7,FALSE)</f>
        <v>#N/A</v>
      </c>
      <c r="J1597" s="106" t="e">
        <f>VLOOKUP(Tabela410[[#This Row],[Proposta de Referência]],SIMP_M1!A:K,9,FALSE)</f>
        <v>#VALUE!</v>
      </c>
      <c r="K1597" s="106" t="e">
        <f>VLOOKUP(Tabela410[[#This Row],[Proposta de Referência]],SIMP_M1!A:K,8,FALSE)</f>
        <v>#VALUE!</v>
      </c>
      <c r="L1597" s="107" t="e">
        <f t="shared" si="104"/>
        <v>#VALUE!</v>
      </c>
      <c r="M1597" s="107" t="e">
        <f t="shared" si="105"/>
        <v>#VALUE!</v>
      </c>
      <c r="N1597" s="142" t="e">
        <f t="shared" si="106"/>
        <v>#VALUE!</v>
      </c>
      <c r="O1597" s="142" t="e">
        <f t="shared" si="107"/>
        <v>#N/A</v>
      </c>
      <c r="P1597" s="24" t="str">
        <f>IFERROR(VLOOKUP(O1597,HOSPITAIS_COM_DIVIDAS!A:E,5,FALSE),"")</f>
        <v/>
      </c>
    </row>
    <row r="1598" spans="1:16" x14ac:dyDescent="0.25">
      <c r="A1598" s="52" t="e">
        <f>Tabela410[[#This Row],[Status da Proposta]]</f>
        <v>#VALUE!</v>
      </c>
      <c r="B1598" s="143">
        <f>MODALIDADE_1!A1598</f>
        <v>0</v>
      </c>
      <c r="C1598" s="142" t="e">
        <f>VLOOKUP(B1598,MODALIDADE_1!A:B,2,FALSE)</f>
        <v>#N/A</v>
      </c>
      <c r="D1598" s="142"/>
      <c r="E1598" s="94" t="e">
        <f>VLOOKUP(B1598,MODALIDADE_1!A:E,5,FALSE)</f>
        <v>#N/A</v>
      </c>
      <c r="F1598" s="95" t="e">
        <f>VLOOKUP(B1598,MODALIDADE_1!A:C,3,FALSE)</f>
        <v>#N/A</v>
      </c>
      <c r="G1598" s="142" t="e">
        <f>VLOOKUP(B1598,MODALIDADE_1!A:G,4,FALSE)</f>
        <v>#N/A</v>
      </c>
      <c r="H1598" s="142" t="e">
        <f>VLOOKUP(B1598,MODALIDADE_1!A:G,6,FALSE)</f>
        <v>#N/A</v>
      </c>
      <c r="I1598" s="142" t="e">
        <f>VLOOKUP(B1598,MODALIDADE_1!A:G,7,FALSE)</f>
        <v>#N/A</v>
      </c>
      <c r="J1598" s="106" t="e">
        <f>VLOOKUP(Tabela410[[#This Row],[Proposta de Referência]],SIMP_M1!A:K,9,FALSE)</f>
        <v>#VALUE!</v>
      </c>
      <c r="K1598" s="106" t="e">
        <f>VLOOKUP(Tabela410[[#This Row],[Proposta de Referência]],SIMP_M1!A:K,8,FALSE)</f>
        <v>#VALUE!</v>
      </c>
      <c r="L1598" s="107" t="e">
        <f t="shared" si="104"/>
        <v>#VALUE!</v>
      </c>
      <c r="M1598" s="107" t="e">
        <f t="shared" si="105"/>
        <v>#VALUE!</v>
      </c>
      <c r="N1598" s="142" t="e">
        <f t="shared" si="106"/>
        <v>#VALUE!</v>
      </c>
      <c r="O1598" s="142" t="e">
        <f t="shared" si="107"/>
        <v>#N/A</v>
      </c>
      <c r="P1598" s="24" t="str">
        <f>IFERROR(VLOOKUP(O1598,HOSPITAIS_COM_DIVIDAS!A:E,5,FALSE),"")</f>
        <v/>
      </c>
    </row>
    <row r="1599" spans="1:16" x14ac:dyDescent="0.25">
      <c r="A1599" s="52" t="e">
        <f>Tabela410[[#This Row],[Status da Proposta]]</f>
        <v>#VALUE!</v>
      </c>
      <c r="B1599" s="143">
        <f>MODALIDADE_1!A1599</f>
        <v>0</v>
      </c>
      <c r="C1599" s="142" t="e">
        <f>VLOOKUP(B1599,MODALIDADE_1!A:B,2,FALSE)</f>
        <v>#N/A</v>
      </c>
      <c r="D1599" s="142"/>
      <c r="E1599" s="94" t="e">
        <f>VLOOKUP(B1599,MODALIDADE_1!A:E,5,FALSE)</f>
        <v>#N/A</v>
      </c>
      <c r="F1599" s="95" t="e">
        <f>VLOOKUP(B1599,MODALIDADE_1!A:C,3,FALSE)</f>
        <v>#N/A</v>
      </c>
      <c r="G1599" s="142" t="e">
        <f>VLOOKUP(B1599,MODALIDADE_1!A:G,4,FALSE)</f>
        <v>#N/A</v>
      </c>
      <c r="H1599" s="142" t="e">
        <f>VLOOKUP(B1599,MODALIDADE_1!A:G,6,FALSE)</f>
        <v>#N/A</v>
      </c>
      <c r="I1599" s="142" t="e">
        <f>VLOOKUP(B1599,MODALIDADE_1!A:G,7,FALSE)</f>
        <v>#N/A</v>
      </c>
      <c r="J1599" s="106" t="e">
        <f>VLOOKUP(Tabela410[[#This Row],[Proposta de Referência]],SIMP_M1!A:K,9,FALSE)</f>
        <v>#VALUE!</v>
      </c>
      <c r="K1599" s="106" t="e">
        <f>VLOOKUP(Tabela410[[#This Row],[Proposta de Referência]],SIMP_M1!A:K,8,FALSE)</f>
        <v>#VALUE!</v>
      </c>
      <c r="L1599" s="107" t="e">
        <f t="shared" si="104"/>
        <v>#VALUE!</v>
      </c>
      <c r="M1599" s="107" t="e">
        <f t="shared" si="105"/>
        <v>#VALUE!</v>
      </c>
      <c r="N1599" s="142" t="e">
        <f t="shared" si="106"/>
        <v>#VALUE!</v>
      </c>
      <c r="O1599" s="142" t="e">
        <f t="shared" si="107"/>
        <v>#N/A</v>
      </c>
      <c r="P1599" s="24" t="str">
        <f>IFERROR(VLOOKUP(O1599,HOSPITAIS_COM_DIVIDAS!A:E,5,FALSE),"")</f>
        <v/>
      </c>
    </row>
    <row r="1600" spans="1:16" x14ac:dyDescent="0.25">
      <c r="A1600" s="52" t="e">
        <f>Tabela410[[#This Row],[Status da Proposta]]</f>
        <v>#VALUE!</v>
      </c>
      <c r="B1600" s="143">
        <f>MODALIDADE_1!A1600</f>
        <v>0</v>
      </c>
      <c r="C1600" s="142" t="e">
        <f>VLOOKUP(B1600,MODALIDADE_1!A:B,2,FALSE)</f>
        <v>#N/A</v>
      </c>
      <c r="D1600" s="142"/>
      <c r="E1600" s="94" t="e">
        <f>VLOOKUP(B1600,MODALIDADE_1!A:E,5,FALSE)</f>
        <v>#N/A</v>
      </c>
      <c r="F1600" s="95" t="e">
        <f>VLOOKUP(B1600,MODALIDADE_1!A:C,3,FALSE)</f>
        <v>#N/A</v>
      </c>
      <c r="G1600" s="142" t="e">
        <f>VLOOKUP(B1600,MODALIDADE_1!A:G,4,FALSE)</f>
        <v>#N/A</v>
      </c>
      <c r="H1600" s="142" t="e">
        <f>VLOOKUP(B1600,MODALIDADE_1!A:G,6,FALSE)</f>
        <v>#N/A</v>
      </c>
      <c r="I1600" s="142" t="e">
        <f>VLOOKUP(B1600,MODALIDADE_1!A:G,7,FALSE)</f>
        <v>#N/A</v>
      </c>
      <c r="J1600" s="106" t="e">
        <f>VLOOKUP(Tabela410[[#This Row],[Proposta de Referência]],SIMP_M1!A:K,9,FALSE)</f>
        <v>#VALUE!</v>
      </c>
      <c r="K1600" s="106" t="e">
        <f>VLOOKUP(Tabela410[[#This Row],[Proposta de Referência]],SIMP_M1!A:K,8,FALSE)</f>
        <v>#VALUE!</v>
      </c>
      <c r="L1600" s="107" t="e">
        <f t="shared" si="104"/>
        <v>#VALUE!</v>
      </c>
      <c r="M1600" s="107" t="e">
        <f t="shared" si="105"/>
        <v>#VALUE!</v>
      </c>
      <c r="N1600" s="142" t="e">
        <f t="shared" si="106"/>
        <v>#VALUE!</v>
      </c>
      <c r="O1600" s="142" t="e">
        <f t="shared" si="107"/>
        <v>#N/A</v>
      </c>
      <c r="P1600" s="24" t="str">
        <f>IFERROR(VLOOKUP(O1600,HOSPITAIS_COM_DIVIDAS!A:E,5,FALSE),"")</f>
        <v/>
      </c>
    </row>
    <row r="1601" spans="1:16" x14ac:dyDescent="0.25">
      <c r="A1601" s="52" t="e">
        <f>Tabela410[[#This Row],[Status da Proposta]]</f>
        <v>#VALUE!</v>
      </c>
      <c r="B1601" s="143">
        <f>MODALIDADE_1!A1601</f>
        <v>0</v>
      </c>
      <c r="C1601" s="142" t="e">
        <f>VLOOKUP(B1601,MODALIDADE_1!A:B,2,FALSE)</f>
        <v>#N/A</v>
      </c>
      <c r="D1601" s="142"/>
      <c r="E1601" s="94" t="e">
        <f>VLOOKUP(B1601,MODALIDADE_1!A:E,5,FALSE)</f>
        <v>#N/A</v>
      </c>
      <c r="F1601" s="95" t="e">
        <f>VLOOKUP(B1601,MODALIDADE_1!A:C,3,FALSE)</f>
        <v>#N/A</v>
      </c>
      <c r="G1601" s="142" t="e">
        <f>VLOOKUP(B1601,MODALIDADE_1!A:G,4,FALSE)</f>
        <v>#N/A</v>
      </c>
      <c r="H1601" s="142" t="e">
        <f>VLOOKUP(B1601,MODALIDADE_1!A:G,6,FALSE)</f>
        <v>#N/A</v>
      </c>
      <c r="I1601" s="142" t="e">
        <f>VLOOKUP(B1601,MODALIDADE_1!A:G,7,FALSE)</f>
        <v>#N/A</v>
      </c>
      <c r="J1601" s="106" t="e">
        <f>VLOOKUP(Tabela410[[#This Row],[Proposta de Referência]],SIMP_M1!A:K,9,FALSE)</f>
        <v>#VALUE!</v>
      </c>
      <c r="K1601" s="106" t="e">
        <f>VLOOKUP(Tabela410[[#This Row],[Proposta de Referência]],SIMP_M1!A:K,8,FALSE)</f>
        <v>#VALUE!</v>
      </c>
      <c r="L1601" s="107" t="e">
        <f t="shared" si="104"/>
        <v>#VALUE!</v>
      </c>
      <c r="M1601" s="107" t="e">
        <f t="shared" si="105"/>
        <v>#VALUE!</v>
      </c>
      <c r="N1601" s="142" t="e">
        <f t="shared" si="106"/>
        <v>#VALUE!</v>
      </c>
      <c r="O1601" s="142" t="e">
        <f t="shared" si="107"/>
        <v>#N/A</v>
      </c>
      <c r="P1601" s="24" t="str">
        <f>IFERROR(VLOOKUP(O1601,HOSPITAIS_COM_DIVIDAS!A:E,5,FALSE),"")</f>
        <v/>
      </c>
    </row>
    <row r="1602" spans="1:16" x14ac:dyDescent="0.25">
      <c r="A1602" s="52" t="e">
        <f>Tabela410[[#This Row],[Status da Proposta]]</f>
        <v>#VALUE!</v>
      </c>
      <c r="B1602" s="143">
        <f>MODALIDADE_1!A1602</f>
        <v>0</v>
      </c>
      <c r="C1602" s="142" t="e">
        <f>VLOOKUP(B1602,MODALIDADE_1!A:B,2,FALSE)</f>
        <v>#N/A</v>
      </c>
      <c r="D1602" s="142"/>
      <c r="E1602" s="94" t="e">
        <f>VLOOKUP(B1602,MODALIDADE_1!A:E,5,FALSE)</f>
        <v>#N/A</v>
      </c>
      <c r="F1602" s="95" t="e">
        <f>VLOOKUP(B1602,MODALIDADE_1!A:C,3,FALSE)</f>
        <v>#N/A</v>
      </c>
      <c r="G1602" s="142" t="e">
        <f>VLOOKUP(B1602,MODALIDADE_1!A:G,4,FALSE)</f>
        <v>#N/A</v>
      </c>
      <c r="H1602" s="142" t="e">
        <f>VLOOKUP(B1602,MODALIDADE_1!A:G,6,FALSE)</f>
        <v>#N/A</v>
      </c>
      <c r="I1602" s="142" t="e">
        <f>VLOOKUP(B1602,MODALIDADE_1!A:G,7,FALSE)</f>
        <v>#N/A</v>
      </c>
      <c r="J1602" s="106" t="e">
        <f>VLOOKUP(Tabela410[[#This Row],[Proposta de Referência]],SIMP_M1!A:K,9,FALSE)</f>
        <v>#VALUE!</v>
      </c>
      <c r="K1602" s="106" t="e">
        <f>VLOOKUP(Tabela410[[#This Row],[Proposta de Referência]],SIMP_M1!A:K,8,FALSE)</f>
        <v>#VALUE!</v>
      </c>
      <c r="L1602" s="107" t="e">
        <f t="shared" si="104"/>
        <v>#VALUE!</v>
      </c>
      <c r="M1602" s="107" t="e">
        <f t="shared" si="105"/>
        <v>#VALUE!</v>
      </c>
      <c r="N1602" s="142" t="e">
        <f t="shared" si="106"/>
        <v>#VALUE!</v>
      </c>
      <c r="O1602" s="142" t="e">
        <f t="shared" si="107"/>
        <v>#N/A</v>
      </c>
      <c r="P1602" s="24" t="str">
        <f>IFERROR(VLOOKUP(O1602,HOSPITAIS_COM_DIVIDAS!A:E,5,FALSE),"")</f>
        <v/>
      </c>
    </row>
    <row r="1603" spans="1:16" x14ac:dyDescent="0.25">
      <c r="A1603" s="52" t="e">
        <f>Tabela410[[#This Row],[Status da Proposta]]</f>
        <v>#VALUE!</v>
      </c>
      <c r="B1603" s="143">
        <f>MODALIDADE_1!A1603</f>
        <v>0</v>
      </c>
      <c r="C1603" s="142" t="e">
        <f>VLOOKUP(B1603,MODALIDADE_1!A:B,2,FALSE)</f>
        <v>#N/A</v>
      </c>
      <c r="D1603" s="142"/>
      <c r="E1603" s="94" t="e">
        <f>VLOOKUP(B1603,MODALIDADE_1!A:E,5,FALSE)</f>
        <v>#N/A</v>
      </c>
      <c r="F1603" s="95" t="e">
        <f>VLOOKUP(B1603,MODALIDADE_1!A:C,3,FALSE)</f>
        <v>#N/A</v>
      </c>
      <c r="G1603" s="142" t="e">
        <f>VLOOKUP(B1603,MODALIDADE_1!A:G,4,FALSE)</f>
        <v>#N/A</v>
      </c>
      <c r="H1603" s="142" t="e">
        <f>VLOOKUP(B1603,MODALIDADE_1!A:G,6,FALSE)</f>
        <v>#N/A</v>
      </c>
      <c r="I1603" s="142" t="e">
        <f>VLOOKUP(B1603,MODALIDADE_1!A:G,7,FALSE)</f>
        <v>#N/A</v>
      </c>
      <c r="J1603" s="106" t="e">
        <f>VLOOKUP(Tabela410[[#This Row],[Proposta de Referência]],SIMP_M1!A:K,9,FALSE)</f>
        <v>#VALUE!</v>
      </c>
      <c r="K1603" s="106" t="e">
        <f>VLOOKUP(Tabela410[[#This Row],[Proposta de Referência]],SIMP_M1!A:K,8,FALSE)</f>
        <v>#VALUE!</v>
      </c>
      <c r="L1603" s="107" t="e">
        <f t="shared" si="104"/>
        <v>#VALUE!</v>
      </c>
      <c r="M1603" s="107" t="e">
        <f t="shared" si="105"/>
        <v>#VALUE!</v>
      </c>
      <c r="N1603" s="142" t="e">
        <f t="shared" si="106"/>
        <v>#VALUE!</v>
      </c>
      <c r="O1603" s="142" t="e">
        <f t="shared" si="107"/>
        <v>#N/A</v>
      </c>
      <c r="P1603" s="24" t="str">
        <f>IFERROR(VLOOKUP(O1603,HOSPITAIS_COM_DIVIDAS!A:E,5,FALSE),"")</f>
        <v/>
      </c>
    </row>
    <row r="1604" spans="1:16" x14ac:dyDescent="0.25">
      <c r="A1604" s="52" t="e">
        <f>Tabela410[[#This Row],[Status da Proposta]]</f>
        <v>#VALUE!</v>
      </c>
      <c r="B1604" s="143">
        <f>MODALIDADE_1!A1604</f>
        <v>0</v>
      </c>
      <c r="C1604" s="142" t="e">
        <f>VLOOKUP(B1604,MODALIDADE_1!A:B,2,FALSE)</f>
        <v>#N/A</v>
      </c>
      <c r="D1604" s="142"/>
      <c r="E1604" s="94" t="e">
        <f>VLOOKUP(B1604,MODALIDADE_1!A:E,5,FALSE)</f>
        <v>#N/A</v>
      </c>
      <c r="F1604" s="95" t="e">
        <f>VLOOKUP(B1604,MODALIDADE_1!A:C,3,FALSE)</f>
        <v>#N/A</v>
      </c>
      <c r="G1604" s="142" t="e">
        <f>VLOOKUP(B1604,MODALIDADE_1!A:G,4,FALSE)</f>
        <v>#N/A</v>
      </c>
      <c r="H1604" s="142" t="e">
        <f>VLOOKUP(B1604,MODALIDADE_1!A:G,6,FALSE)</f>
        <v>#N/A</v>
      </c>
      <c r="I1604" s="142" t="e">
        <f>VLOOKUP(B1604,MODALIDADE_1!A:G,7,FALSE)</f>
        <v>#N/A</v>
      </c>
      <c r="J1604" s="106" t="e">
        <f>VLOOKUP(Tabela410[[#This Row],[Proposta de Referência]],SIMP_M1!A:K,9,FALSE)</f>
        <v>#VALUE!</v>
      </c>
      <c r="K1604" s="106" t="e">
        <f>VLOOKUP(Tabela410[[#This Row],[Proposta de Referência]],SIMP_M1!A:K,8,FALSE)</f>
        <v>#VALUE!</v>
      </c>
      <c r="L1604" s="107" t="e">
        <f t="shared" si="104"/>
        <v>#VALUE!</v>
      </c>
      <c r="M1604" s="107" t="e">
        <f t="shared" si="105"/>
        <v>#VALUE!</v>
      </c>
      <c r="N1604" s="142" t="e">
        <f t="shared" si="106"/>
        <v>#VALUE!</v>
      </c>
      <c r="O1604" s="142" t="e">
        <f t="shared" si="107"/>
        <v>#N/A</v>
      </c>
      <c r="P1604" s="24" t="str">
        <f>IFERROR(VLOOKUP(O1604,HOSPITAIS_COM_DIVIDAS!A:E,5,FALSE),"")</f>
        <v/>
      </c>
    </row>
    <row r="1605" spans="1:16" x14ac:dyDescent="0.25">
      <c r="A1605" s="52" t="e">
        <f>Tabela410[[#This Row],[Status da Proposta]]</f>
        <v>#VALUE!</v>
      </c>
      <c r="B1605" s="143">
        <f>MODALIDADE_1!A1605</f>
        <v>0</v>
      </c>
      <c r="C1605" s="142" t="e">
        <f>VLOOKUP(B1605,MODALIDADE_1!A:B,2,FALSE)</f>
        <v>#N/A</v>
      </c>
      <c r="D1605" s="142"/>
      <c r="E1605" s="94" t="e">
        <f>VLOOKUP(B1605,MODALIDADE_1!A:E,5,FALSE)</f>
        <v>#N/A</v>
      </c>
      <c r="F1605" s="95" t="e">
        <f>VLOOKUP(B1605,MODALIDADE_1!A:C,3,FALSE)</f>
        <v>#N/A</v>
      </c>
      <c r="G1605" s="142" t="e">
        <f>VLOOKUP(B1605,MODALIDADE_1!A:G,4,FALSE)</f>
        <v>#N/A</v>
      </c>
      <c r="H1605" s="142" t="e">
        <f>VLOOKUP(B1605,MODALIDADE_1!A:G,6,FALSE)</f>
        <v>#N/A</v>
      </c>
      <c r="I1605" s="142" t="e">
        <f>VLOOKUP(B1605,MODALIDADE_1!A:G,7,FALSE)</f>
        <v>#N/A</v>
      </c>
      <c r="J1605" s="106" t="e">
        <f>VLOOKUP(Tabela410[[#This Row],[Proposta de Referência]],SIMP_M1!A:K,9,FALSE)</f>
        <v>#VALUE!</v>
      </c>
      <c r="K1605" s="106" t="e">
        <f>VLOOKUP(Tabela410[[#This Row],[Proposta de Referência]],SIMP_M1!A:K,8,FALSE)</f>
        <v>#VALUE!</v>
      </c>
      <c r="L1605" s="107" t="e">
        <f t="shared" si="104"/>
        <v>#VALUE!</v>
      </c>
      <c r="M1605" s="107" t="e">
        <f t="shared" si="105"/>
        <v>#VALUE!</v>
      </c>
      <c r="N1605" s="142" t="e">
        <f t="shared" si="106"/>
        <v>#VALUE!</v>
      </c>
      <c r="O1605" s="142" t="e">
        <f t="shared" si="107"/>
        <v>#N/A</v>
      </c>
      <c r="P1605" s="24" t="str">
        <f>IFERROR(VLOOKUP(O1605,HOSPITAIS_COM_DIVIDAS!A:E,5,FALSE),"")</f>
        <v/>
      </c>
    </row>
    <row r="1606" spans="1:16" x14ac:dyDescent="0.25">
      <c r="A1606" s="52" t="e">
        <f>Tabela410[[#This Row],[Status da Proposta]]</f>
        <v>#VALUE!</v>
      </c>
      <c r="B1606" s="143">
        <f>MODALIDADE_1!A1606</f>
        <v>0</v>
      </c>
      <c r="C1606" s="142" t="e">
        <f>VLOOKUP(B1606,MODALIDADE_1!A:B,2,FALSE)</f>
        <v>#N/A</v>
      </c>
      <c r="D1606" s="142"/>
      <c r="E1606" s="94" t="e">
        <f>VLOOKUP(B1606,MODALIDADE_1!A:E,5,FALSE)</f>
        <v>#N/A</v>
      </c>
      <c r="F1606" s="95" t="e">
        <f>VLOOKUP(B1606,MODALIDADE_1!A:C,3,FALSE)</f>
        <v>#N/A</v>
      </c>
      <c r="G1606" s="142" t="e">
        <f>VLOOKUP(B1606,MODALIDADE_1!A:G,4,FALSE)</f>
        <v>#N/A</v>
      </c>
      <c r="H1606" s="142" t="e">
        <f>VLOOKUP(B1606,MODALIDADE_1!A:G,6,FALSE)</f>
        <v>#N/A</v>
      </c>
      <c r="I1606" s="142" t="e">
        <f>VLOOKUP(B1606,MODALIDADE_1!A:G,7,FALSE)</f>
        <v>#N/A</v>
      </c>
      <c r="J1606" s="106" t="e">
        <f>VLOOKUP(Tabela410[[#This Row],[Proposta de Referência]],SIMP_M1!A:K,9,FALSE)</f>
        <v>#VALUE!</v>
      </c>
      <c r="K1606" s="106" t="e">
        <f>VLOOKUP(Tabela410[[#This Row],[Proposta de Referência]],SIMP_M1!A:K,8,FALSE)</f>
        <v>#VALUE!</v>
      </c>
      <c r="L1606" s="107" t="e">
        <f t="shared" si="104"/>
        <v>#VALUE!</v>
      </c>
      <c r="M1606" s="107" t="e">
        <f t="shared" si="105"/>
        <v>#VALUE!</v>
      </c>
      <c r="N1606" s="142" t="e">
        <f t="shared" si="106"/>
        <v>#VALUE!</v>
      </c>
      <c r="O1606" s="142" t="e">
        <f t="shared" si="107"/>
        <v>#N/A</v>
      </c>
      <c r="P1606" s="24" t="str">
        <f>IFERROR(VLOOKUP(O1606,HOSPITAIS_COM_DIVIDAS!A:E,5,FALSE),"")</f>
        <v/>
      </c>
    </row>
    <row r="1607" spans="1:16" x14ac:dyDescent="0.25">
      <c r="A1607" s="52" t="e">
        <f>Tabela410[[#This Row],[Status da Proposta]]</f>
        <v>#VALUE!</v>
      </c>
      <c r="B1607" s="143">
        <f>MODALIDADE_1!A1607</f>
        <v>0</v>
      </c>
      <c r="C1607" s="142" t="e">
        <f>VLOOKUP(B1607,MODALIDADE_1!A:B,2,FALSE)</f>
        <v>#N/A</v>
      </c>
      <c r="D1607" s="142"/>
      <c r="E1607" s="94" t="e">
        <f>VLOOKUP(B1607,MODALIDADE_1!A:E,5,FALSE)</f>
        <v>#N/A</v>
      </c>
      <c r="F1607" s="95" t="e">
        <f>VLOOKUP(B1607,MODALIDADE_1!A:C,3,FALSE)</f>
        <v>#N/A</v>
      </c>
      <c r="G1607" s="142" t="e">
        <f>VLOOKUP(B1607,MODALIDADE_1!A:G,4,FALSE)</f>
        <v>#N/A</v>
      </c>
      <c r="H1607" s="142" t="e">
        <f>VLOOKUP(B1607,MODALIDADE_1!A:G,6,FALSE)</f>
        <v>#N/A</v>
      </c>
      <c r="I1607" s="142" t="e">
        <f>VLOOKUP(B1607,MODALIDADE_1!A:G,7,FALSE)</f>
        <v>#N/A</v>
      </c>
      <c r="J1607" s="106" t="e">
        <f>VLOOKUP(Tabela410[[#This Row],[Proposta de Referência]],SIMP_M1!A:K,9,FALSE)</f>
        <v>#VALUE!</v>
      </c>
      <c r="K1607" s="106" t="e">
        <f>VLOOKUP(Tabela410[[#This Row],[Proposta de Referência]],SIMP_M1!A:K,8,FALSE)</f>
        <v>#VALUE!</v>
      </c>
      <c r="L1607" s="107" t="e">
        <f t="shared" si="104"/>
        <v>#VALUE!</v>
      </c>
      <c r="M1607" s="107" t="e">
        <f t="shared" si="105"/>
        <v>#VALUE!</v>
      </c>
      <c r="N1607" s="142" t="e">
        <f t="shared" si="106"/>
        <v>#VALUE!</v>
      </c>
      <c r="O1607" s="142" t="e">
        <f t="shared" si="107"/>
        <v>#N/A</v>
      </c>
      <c r="P1607" s="24" t="str">
        <f>IFERROR(VLOOKUP(O1607,HOSPITAIS_COM_DIVIDAS!A:E,5,FALSE),"")</f>
        <v/>
      </c>
    </row>
    <row r="1608" spans="1:16" x14ac:dyDescent="0.25">
      <c r="A1608" s="52" t="e">
        <f>Tabela410[[#This Row],[Status da Proposta]]</f>
        <v>#VALUE!</v>
      </c>
      <c r="B1608" s="143">
        <f>MODALIDADE_1!A1608</f>
        <v>0</v>
      </c>
      <c r="C1608" s="142" t="e">
        <f>VLOOKUP(B1608,MODALIDADE_1!A:B,2,FALSE)</f>
        <v>#N/A</v>
      </c>
      <c r="D1608" s="142"/>
      <c r="E1608" s="94" t="e">
        <f>VLOOKUP(B1608,MODALIDADE_1!A:E,5,FALSE)</f>
        <v>#N/A</v>
      </c>
      <c r="F1608" s="95" t="e">
        <f>VLOOKUP(B1608,MODALIDADE_1!A:C,3,FALSE)</f>
        <v>#N/A</v>
      </c>
      <c r="G1608" s="142" t="e">
        <f>VLOOKUP(B1608,MODALIDADE_1!A:G,4,FALSE)</f>
        <v>#N/A</v>
      </c>
      <c r="H1608" s="142" t="e">
        <f>VLOOKUP(B1608,MODALIDADE_1!A:G,6,FALSE)</f>
        <v>#N/A</v>
      </c>
      <c r="I1608" s="142" t="e">
        <f>VLOOKUP(B1608,MODALIDADE_1!A:G,7,FALSE)</f>
        <v>#N/A</v>
      </c>
      <c r="J1608" s="106" t="e">
        <f>VLOOKUP(Tabela410[[#This Row],[Proposta de Referência]],SIMP_M1!A:K,9,FALSE)</f>
        <v>#VALUE!</v>
      </c>
      <c r="K1608" s="106" t="e">
        <f>VLOOKUP(Tabela410[[#This Row],[Proposta de Referência]],SIMP_M1!A:K,8,FALSE)</f>
        <v>#VALUE!</v>
      </c>
      <c r="L1608" s="107" t="e">
        <f t="shared" si="104"/>
        <v>#VALUE!</v>
      </c>
      <c r="M1608" s="107" t="e">
        <f t="shared" si="105"/>
        <v>#VALUE!</v>
      </c>
      <c r="N1608" s="142" t="e">
        <f t="shared" si="106"/>
        <v>#VALUE!</v>
      </c>
      <c r="O1608" s="142" t="e">
        <f t="shared" si="107"/>
        <v>#N/A</v>
      </c>
      <c r="P1608" s="24" t="str">
        <f>IFERROR(VLOOKUP(O1608,HOSPITAIS_COM_DIVIDAS!A:E,5,FALSE),"")</f>
        <v/>
      </c>
    </row>
    <row r="1609" spans="1:16" x14ac:dyDescent="0.25">
      <c r="A1609" s="52" t="e">
        <f>Tabela410[[#This Row],[Status da Proposta]]</f>
        <v>#VALUE!</v>
      </c>
      <c r="B1609" s="143">
        <f>MODALIDADE_1!A1609</f>
        <v>0</v>
      </c>
      <c r="C1609" s="142" t="e">
        <f>VLOOKUP(B1609,MODALIDADE_1!A:B,2,FALSE)</f>
        <v>#N/A</v>
      </c>
      <c r="D1609" s="142"/>
      <c r="E1609" s="94" t="e">
        <f>VLOOKUP(B1609,MODALIDADE_1!A:E,5,FALSE)</f>
        <v>#N/A</v>
      </c>
      <c r="F1609" s="95" t="e">
        <f>VLOOKUP(B1609,MODALIDADE_1!A:C,3,FALSE)</f>
        <v>#N/A</v>
      </c>
      <c r="G1609" s="142" t="e">
        <f>VLOOKUP(B1609,MODALIDADE_1!A:G,4,FALSE)</f>
        <v>#N/A</v>
      </c>
      <c r="H1609" s="142" t="e">
        <f>VLOOKUP(B1609,MODALIDADE_1!A:G,6,FALSE)</f>
        <v>#N/A</v>
      </c>
      <c r="I1609" s="142" t="e">
        <f>VLOOKUP(B1609,MODALIDADE_1!A:G,7,FALSE)</f>
        <v>#N/A</v>
      </c>
      <c r="J1609" s="106" t="e">
        <f>VLOOKUP(Tabela410[[#This Row],[Proposta de Referência]],SIMP_M1!A:K,9,FALSE)</f>
        <v>#VALUE!</v>
      </c>
      <c r="K1609" s="106" t="e">
        <f>VLOOKUP(Tabela410[[#This Row],[Proposta de Referência]],SIMP_M1!A:K,8,FALSE)</f>
        <v>#VALUE!</v>
      </c>
      <c r="L1609" s="107" t="e">
        <f t="shared" si="104"/>
        <v>#VALUE!</v>
      </c>
      <c r="M1609" s="107" t="e">
        <f t="shared" si="105"/>
        <v>#VALUE!</v>
      </c>
      <c r="N1609" s="142" t="e">
        <f t="shared" si="106"/>
        <v>#VALUE!</v>
      </c>
      <c r="O1609" s="142" t="e">
        <f t="shared" si="107"/>
        <v>#N/A</v>
      </c>
      <c r="P1609" s="24" t="str">
        <f>IFERROR(VLOOKUP(O1609,HOSPITAIS_COM_DIVIDAS!A:E,5,FALSE),"")</f>
        <v/>
      </c>
    </row>
    <row r="1610" spans="1:16" x14ac:dyDescent="0.25">
      <c r="A1610" s="52" t="e">
        <f>Tabela410[[#This Row],[Status da Proposta]]</f>
        <v>#VALUE!</v>
      </c>
      <c r="B1610" s="143">
        <f>MODALIDADE_1!A1610</f>
        <v>0</v>
      </c>
      <c r="C1610" s="142" t="e">
        <f>VLOOKUP(B1610,MODALIDADE_1!A:B,2,FALSE)</f>
        <v>#N/A</v>
      </c>
      <c r="D1610" s="142"/>
      <c r="E1610" s="94" t="e">
        <f>VLOOKUP(B1610,MODALIDADE_1!A:E,5,FALSE)</f>
        <v>#N/A</v>
      </c>
      <c r="F1610" s="95" t="e">
        <f>VLOOKUP(B1610,MODALIDADE_1!A:C,3,FALSE)</f>
        <v>#N/A</v>
      </c>
      <c r="G1610" s="142" t="e">
        <f>VLOOKUP(B1610,MODALIDADE_1!A:G,4,FALSE)</f>
        <v>#N/A</v>
      </c>
      <c r="H1610" s="142" t="e">
        <f>VLOOKUP(B1610,MODALIDADE_1!A:G,6,FALSE)</f>
        <v>#N/A</v>
      </c>
      <c r="I1610" s="142" t="e">
        <f>VLOOKUP(B1610,MODALIDADE_1!A:G,7,FALSE)</f>
        <v>#N/A</v>
      </c>
      <c r="J1610" s="106" t="e">
        <f>VLOOKUP(Tabela410[[#This Row],[Proposta de Referência]],SIMP_M1!A:K,9,FALSE)</f>
        <v>#VALUE!</v>
      </c>
      <c r="K1610" s="106" t="e">
        <f>VLOOKUP(Tabela410[[#This Row],[Proposta de Referência]],SIMP_M1!A:K,8,FALSE)</f>
        <v>#VALUE!</v>
      </c>
      <c r="L1610" s="107" t="e">
        <f t="shared" si="104"/>
        <v>#VALUE!</v>
      </c>
      <c r="M1610" s="107" t="e">
        <f t="shared" si="105"/>
        <v>#VALUE!</v>
      </c>
      <c r="N1610" s="142" t="e">
        <f t="shared" si="106"/>
        <v>#VALUE!</v>
      </c>
      <c r="O1610" s="142" t="e">
        <f t="shared" si="107"/>
        <v>#N/A</v>
      </c>
      <c r="P1610" s="24" t="str">
        <f>IFERROR(VLOOKUP(O1610,HOSPITAIS_COM_DIVIDAS!A:E,5,FALSE),"")</f>
        <v/>
      </c>
    </row>
    <row r="1611" spans="1:16" x14ac:dyDescent="0.25">
      <c r="A1611" s="52" t="e">
        <f>Tabela410[[#This Row],[Status da Proposta]]</f>
        <v>#VALUE!</v>
      </c>
      <c r="B1611" s="143">
        <f>MODALIDADE_1!A1611</f>
        <v>0</v>
      </c>
      <c r="C1611" s="142" t="e">
        <f>VLOOKUP(B1611,MODALIDADE_1!A:B,2,FALSE)</f>
        <v>#N/A</v>
      </c>
      <c r="D1611" s="142"/>
      <c r="E1611" s="94" t="e">
        <f>VLOOKUP(B1611,MODALIDADE_1!A:E,5,FALSE)</f>
        <v>#N/A</v>
      </c>
      <c r="F1611" s="95" t="e">
        <f>VLOOKUP(B1611,MODALIDADE_1!A:C,3,FALSE)</f>
        <v>#N/A</v>
      </c>
      <c r="G1611" s="142" t="e">
        <f>VLOOKUP(B1611,MODALIDADE_1!A:G,4,FALSE)</f>
        <v>#N/A</v>
      </c>
      <c r="H1611" s="142" t="e">
        <f>VLOOKUP(B1611,MODALIDADE_1!A:G,6,FALSE)</f>
        <v>#N/A</v>
      </c>
      <c r="I1611" s="142" t="e">
        <f>VLOOKUP(B1611,MODALIDADE_1!A:G,7,FALSE)</f>
        <v>#N/A</v>
      </c>
      <c r="J1611" s="106" t="e">
        <f>VLOOKUP(Tabela410[[#This Row],[Proposta de Referência]],SIMP_M1!A:K,9,FALSE)</f>
        <v>#VALUE!</v>
      </c>
      <c r="K1611" s="106" t="e">
        <f>VLOOKUP(Tabela410[[#This Row],[Proposta de Referência]],SIMP_M1!A:K,8,FALSE)</f>
        <v>#VALUE!</v>
      </c>
      <c r="L1611" s="107" t="e">
        <f t="shared" si="104"/>
        <v>#VALUE!</v>
      </c>
      <c r="M1611" s="107" t="e">
        <f t="shared" si="105"/>
        <v>#VALUE!</v>
      </c>
      <c r="N1611" s="142" t="e">
        <f t="shared" si="106"/>
        <v>#VALUE!</v>
      </c>
      <c r="O1611" s="142" t="e">
        <f t="shared" si="107"/>
        <v>#N/A</v>
      </c>
      <c r="P1611" s="24" t="str">
        <f>IFERROR(VLOOKUP(O1611,HOSPITAIS_COM_DIVIDAS!A:E,5,FALSE),"")</f>
        <v/>
      </c>
    </row>
    <row r="1612" spans="1:16" x14ac:dyDescent="0.25">
      <c r="A1612" s="52" t="e">
        <f>Tabela410[[#This Row],[Status da Proposta]]</f>
        <v>#VALUE!</v>
      </c>
      <c r="B1612" s="143">
        <f>MODALIDADE_1!A1612</f>
        <v>0</v>
      </c>
      <c r="C1612" s="142" t="e">
        <f>VLOOKUP(B1612,MODALIDADE_1!A:B,2,FALSE)</f>
        <v>#N/A</v>
      </c>
      <c r="D1612" s="142"/>
      <c r="E1612" s="94" t="e">
        <f>VLOOKUP(B1612,MODALIDADE_1!A:E,5,FALSE)</f>
        <v>#N/A</v>
      </c>
      <c r="F1612" s="95" t="e">
        <f>VLOOKUP(B1612,MODALIDADE_1!A:C,3,FALSE)</f>
        <v>#N/A</v>
      </c>
      <c r="G1612" s="142" t="e">
        <f>VLOOKUP(B1612,MODALIDADE_1!A:G,4,FALSE)</f>
        <v>#N/A</v>
      </c>
      <c r="H1612" s="142" t="e">
        <f>VLOOKUP(B1612,MODALIDADE_1!A:G,6,FALSE)</f>
        <v>#N/A</v>
      </c>
      <c r="I1612" s="142" t="e">
        <f>VLOOKUP(B1612,MODALIDADE_1!A:G,7,FALSE)</f>
        <v>#N/A</v>
      </c>
      <c r="J1612" s="106" t="e">
        <f>VLOOKUP(Tabela410[[#This Row],[Proposta de Referência]],SIMP_M1!A:K,9,FALSE)</f>
        <v>#VALUE!</v>
      </c>
      <c r="K1612" s="106" t="e">
        <f>VLOOKUP(Tabela410[[#This Row],[Proposta de Referência]],SIMP_M1!A:K,8,FALSE)</f>
        <v>#VALUE!</v>
      </c>
      <c r="L1612" s="107" t="e">
        <f t="shared" si="104"/>
        <v>#VALUE!</v>
      </c>
      <c r="M1612" s="107" t="e">
        <f t="shared" si="105"/>
        <v>#VALUE!</v>
      </c>
      <c r="N1612" s="142" t="e">
        <f t="shared" si="106"/>
        <v>#VALUE!</v>
      </c>
      <c r="O1612" s="142" t="e">
        <f t="shared" si="107"/>
        <v>#N/A</v>
      </c>
      <c r="P1612" s="24" t="str">
        <f>IFERROR(VLOOKUP(O1612,HOSPITAIS_COM_DIVIDAS!A:E,5,FALSE),"")</f>
        <v/>
      </c>
    </row>
    <row r="1613" spans="1:16" x14ac:dyDescent="0.25">
      <c r="A1613" s="52" t="e">
        <f>Tabela410[[#This Row],[Status da Proposta]]</f>
        <v>#VALUE!</v>
      </c>
      <c r="B1613" s="143">
        <f>MODALIDADE_1!A1613</f>
        <v>0</v>
      </c>
      <c r="C1613" s="142" t="e">
        <f>VLOOKUP(B1613,MODALIDADE_1!A:B,2,FALSE)</f>
        <v>#N/A</v>
      </c>
      <c r="D1613" s="142"/>
      <c r="E1613" s="94" t="e">
        <f>VLOOKUP(B1613,MODALIDADE_1!A:E,5,FALSE)</f>
        <v>#N/A</v>
      </c>
      <c r="F1613" s="95" t="e">
        <f>VLOOKUP(B1613,MODALIDADE_1!A:C,3,FALSE)</f>
        <v>#N/A</v>
      </c>
      <c r="G1613" s="142" t="e">
        <f>VLOOKUP(B1613,MODALIDADE_1!A:G,4,FALSE)</f>
        <v>#N/A</v>
      </c>
      <c r="H1613" s="142" t="e">
        <f>VLOOKUP(B1613,MODALIDADE_1!A:G,6,FALSE)</f>
        <v>#N/A</v>
      </c>
      <c r="I1613" s="142" t="e">
        <f>VLOOKUP(B1613,MODALIDADE_1!A:G,7,FALSE)</f>
        <v>#N/A</v>
      </c>
      <c r="J1613" s="106" t="e">
        <f>VLOOKUP(Tabela410[[#This Row],[Proposta de Referência]],SIMP_M1!A:K,9,FALSE)</f>
        <v>#VALUE!</v>
      </c>
      <c r="K1613" s="106" t="e">
        <f>VLOOKUP(Tabela410[[#This Row],[Proposta de Referência]],SIMP_M1!A:K,8,FALSE)</f>
        <v>#VALUE!</v>
      </c>
      <c r="L1613" s="107" t="e">
        <f t="shared" si="104"/>
        <v>#VALUE!</v>
      </c>
      <c r="M1613" s="107" t="e">
        <f t="shared" si="105"/>
        <v>#VALUE!</v>
      </c>
      <c r="N1613" s="142" t="e">
        <f t="shared" si="106"/>
        <v>#VALUE!</v>
      </c>
      <c r="O1613" s="142" t="e">
        <f t="shared" si="107"/>
        <v>#N/A</v>
      </c>
      <c r="P1613" s="24" t="str">
        <f>IFERROR(VLOOKUP(O1613,HOSPITAIS_COM_DIVIDAS!A:E,5,FALSE),"")</f>
        <v/>
      </c>
    </row>
    <row r="1614" spans="1:16" x14ac:dyDescent="0.25">
      <c r="A1614" s="52" t="e">
        <f>Tabela410[[#This Row],[Status da Proposta]]</f>
        <v>#VALUE!</v>
      </c>
      <c r="B1614" s="143">
        <f>MODALIDADE_1!A1614</f>
        <v>0</v>
      </c>
      <c r="C1614" s="142" t="e">
        <f>VLOOKUP(B1614,MODALIDADE_1!A:B,2,FALSE)</f>
        <v>#N/A</v>
      </c>
      <c r="D1614" s="142"/>
      <c r="E1614" s="94" t="e">
        <f>VLOOKUP(B1614,MODALIDADE_1!A:E,5,FALSE)</f>
        <v>#N/A</v>
      </c>
      <c r="F1614" s="95" t="e">
        <f>VLOOKUP(B1614,MODALIDADE_1!A:C,3,FALSE)</f>
        <v>#N/A</v>
      </c>
      <c r="G1614" s="142" t="e">
        <f>VLOOKUP(B1614,MODALIDADE_1!A:G,4,FALSE)</f>
        <v>#N/A</v>
      </c>
      <c r="H1614" s="142" t="e">
        <f>VLOOKUP(B1614,MODALIDADE_1!A:G,6,FALSE)</f>
        <v>#N/A</v>
      </c>
      <c r="I1614" s="142" t="e">
        <f>VLOOKUP(B1614,MODALIDADE_1!A:G,7,FALSE)</f>
        <v>#N/A</v>
      </c>
      <c r="J1614" s="106" t="e">
        <f>VLOOKUP(Tabela410[[#This Row],[Proposta de Referência]],SIMP_M1!A:K,9,FALSE)</f>
        <v>#VALUE!</v>
      </c>
      <c r="K1614" s="106" t="e">
        <f>VLOOKUP(Tabela410[[#This Row],[Proposta de Referência]],SIMP_M1!A:K,8,FALSE)</f>
        <v>#VALUE!</v>
      </c>
      <c r="L1614" s="107" t="e">
        <f t="shared" si="104"/>
        <v>#VALUE!</v>
      </c>
      <c r="M1614" s="107" t="e">
        <f t="shared" si="105"/>
        <v>#VALUE!</v>
      </c>
      <c r="N1614" s="142" t="e">
        <f t="shared" si="106"/>
        <v>#VALUE!</v>
      </c>
      <c r="O1614" s="142" t="e">
        <f t="shared" si="107"/>
        <v>#N/A</v>
      </c>
      <c r="P1614" s="24" t="str">
        <f>IFERROR(VLOOKUP(O1614,HOSPITAIS_COM_DIVIDAS!A:E,5,FALSE),"")</f>
        <v/>
      </c>
    </row>
    <row r="1615" spans="1:16" x14ac:dyDescent="0.25">
      <c r="A1615" s="52" t="e">
        <f>Tabela410[[#This Row],[Status da Proposta]]</f>
        <v>#VALUE!</v>
      </c>
      <c r="B1615" s="143">
        <f>MODALIDADE_1!A1615</f>
        <v>0</v>
      </c>
      <c r="C1615" s="142" t="e">
        <f>VLOOKUP(B1615,MODALIDADE_1!A:B,2,FALSE)</f>
        <v>#N/A</v>
      </c>
      <c r="D1615" s="142"/>
      <c r="E1615" s="94" t="e">
        <f>VLOOKUP(B1615,MODALIDADE_1!A:E,5,FALSE)</f>
        <v>#N/A</v>
      </c>
      <c r="F1615" s="95" t="e">
        <f>VLOOKUP(B1615,MODALIDADE_1!A:C,3,FALSE)</f>
        <v>#N/A</v>
      </c>
      <c r="G1615" s="142" t="e">
        <f>VLOOKUP(B1615,MODALIDADE_1!A:G,4,FALSE)</f>
        <v>#N/A</v>
      </c>
      <c r="H1615" s="142" t="e">
        <f>VLOOKUP(B1615,MODALIDADE_1!A:G,6,FALSE)</f>
        <v>#N/A</v>
      </c>
      <c r="I1615" s="142" t="e">
        <f>VLOOKUP(B1615,MODALIDADE_1!A:G,7,FALSE)</f>
        <v>#N/A</v>
      </c>
      <c r="J1615" s="106" t="e">
        <f>VLOOKUP(Tabela410[[#This Row],[Proposta de Referência]],SIMP_M1!A:K,9,FALSE)</f>
        <v>#VALUE!</v>
      </c>
      <c r="K1615" s="106" t="e">
        <f>VLOOKUP(Tabela410[[#This Row],[Proposta de Referência]],SIMP_M1!A:K,8,FALSE)</f>
        <v>#VALUE!</v>
      </c>
      <c r="L1615" s="107" t="e">
        <f t="shared" si="104"/>
        <v>#VALUE!</v>
      </c>
      <c r="M1615" s="107" t="e">
        <f t="shared" si="105"/>
        <v>#VALUE!</v>
      </c>
      <c r="N1615" s="142" t="e">
        <f t="shared" si="106"/>
        <v>#VALUE!</v>
      </c>
      <c r="O1615" s="142" t="e">
        <f t="shared" si="107"/>
        <v>#N/A</v>
      </c>
      <c r="P1615" s="24" t="str">
        <f>IFERROR(VLOOKUP(O1615,HOSPITAIS_COM_DIVIDAS!A:E,5,FALSE),"")</f>
        <v/>
      </c>
    </row>
    <row r="1616" spans="1:16" x14ac:dyDescent="0.25">
      <c r="A1616" s="52" t="e">
        <f>Tabela410[[#This Row],[Status da Proposta]]</f>
        <v>#VALUE!</v>
      </c>
      <c r="B1616" s="143">
        <f>MODALIDADE_1!A1616</f>
        <v>0</v>
      </c>
      <c r="C1616" s="142" t="e">
        <f>VLOOKUP(B1616,MODALIDADE_1!A:B,2,FALSE)</f>
        <v>#N/A</v>
      </c>
      <c r="D1616" s="142"/>
      <c r="E1616" s="94" t="e">
        <f>VLOOKUP(B1616,MODALIDADE_1!A:E,5,FALSE)</f>
        <v>#N/A</v>
      </c>
      <c r="F1616" s="95" t="e">
        <f>VLOOKUP(B1616,MODALIDADE_1!A:C,3,FALSE)</f>
        <v>#N/A</v>
      </c>
      <c r="G1616" s="142" t="e">
        <f>VLOOKUP(B1616,MODALIDADE_1!A:G,4,FALSE)</f>
        <v>#N/A</v>
      </c>
      <c r="H1616" s="142" t="e">
        <f>VLOOKUP(B1616,MODALIDADE_1!A:G,6,FALSE)</f>
        <v>#N/A</v>
      </c>
      <c r="I1616" s="142" t="e">
        <f>VLOOKUP(B1616,MODALIDADE_1!A:G,7,FALSE)</f>
        <v>#N/A</v>
      </c>
      <c r="J1616" s="106" t="e">
        <f>VLOOKUP(Tabela410[[#This Row],[Proposta de Referência]],SIMP_M1!A:K,9,FALSE)</f>
        <v>#VALUE!</v>
      </c>
      <c r="K1616" s="106" t="e">
        <f>VLOOKUP(Tabela410[[#This Row],[Proposta de Referência]],SIMP_M1!A:K,8,FALSE)</f>
        <v>#VALUE!</v>
      </c>
      <c r="L1616" s="107" t="e">
        <f t="shared" si="104"/>
        <v>#VALUE!</v>
      </c>
      <c r="M1616" s="107" t="e">
        <f t="shared" si="105"/>
        <v>#VALUE!</v>
      </c>
      <c r="N1616" s="142" t="e">
        <f t="shared" si="106"/>
        <v>#VALUE!</v>
      </c>
      <c r="O1616" s="142" t="e">
        <f t="shared" si="107"/>
        <v>#N/A</v>
      </c>
      <c r="P1616" s="24" t="str">
        <f>IFERROR(VLOOKUP(O1616,HOSPITAIS_COM_DIVIDAS!A:E,5,FALSE),"")</f>
        <v/>
      </c>
    </row>
    <row r="1617" spans="1:16" x14ac:dyDescent="0.25">
      <c r="A1617" s="52" t="e">
        <f>Tabela410[[#This Row],[Status da Proposta]]</f>
        <v>#VALUE!</v>
      </c>
      <c r="B1617" s="143">
        <f>MODALIDADE_1!A1617</f>
        <v>0</v>
      </c>
      <c r="C1617" s="142" t="e">
        <f>VLOOKUP(B1617,MODALIDADE_1!A:B,2,FALSE)</f>
        <v>#N/A</v>
      </c>
      <c r="D1617" s="142"/>
      <c r="E1617" s="94" t="e">
        <f>VLOOKUP(B1617,MODALIDADE_1!A:E,5,FALSE)</f>
        <v>#N/A</v>
      </c>
      <c r="F1617" s="95" t="e">
        <f>VLOOKUP(B1617,MODALIDADE_1!A:C,3,FALSE)</f>
        <v>#N/A</v>
      </c>
      <c r="G1617" s="142" t="e">
        <f>VLOOKUP(B1617,MODALIDADE_1!A:G,4,FALSE)</f>
        <v>#N/A</v>
      </c>
      <c r="H1617" s="142" t="e">
        <f>VLOOKUP(B1617,MODALIDADE_1!A:G,6,FALSE)</f>
        <v>#N/A</v>
      </c>
      <c r="I1617" s="142" t="e">
        <f>VLOOKUP(B1617,MODALIDADE_1!A:G,7,FALSE)</f>
        <v>#N/A</v>
      </c>
      <c r="J1617" s="106" t="e">
        <f>VLOOKUP(Tabela410[[#This Row],[Proposta de Referência]],SIMP_M1!A:K,9,FALSE)</f>
        <v>#VALUE!</v>
      </c>
      <c r="K1617" s="106" t="e">
        <f>VLOOKUP(Tabela410[[#This Row],[Proposta de Referência]],SIMP_M1!A:K,8,FALSE)</f>
        <v>#VALUE!</v>
      </c>
      <c r="L1617" s="107" t="e">
        <f t="shared" si="104"/>
        <v>#VALUE!</v>
      </c>
      <c r="M1617" s="107" t="e">
        <f t="shared" si="105"/>
        <v>#VALUE!</v>
      </c>
      <c r="N1617" s="142" t="e">
        <f t="shared" si="106"/>
        <v>#VALUE!</v>
      </c>
      <c r="O1617" s="142" t="e">
        <f t="shared" si="107"/>
        <v>#N/A</v>
      </c>
      <c r="P1617" s="24" t="str">
        <f>IFERROR(VLOOKUP(O1617,HOSPITAIS_COM_DIVIDAS!A:E,5,FALSE),"")</f>
        <v/>
      </c>
    </row>
    <row r="1618" spans="1:16" x14ac:dyDescent="0.25">
      <c r="A1618" s="52" t="e">
        <f>Tabela410[[#This Row],[Status da Proposta]]</f>
        <v>#VALUE!</v>
      </c>
      <c r="B1618" s="143">
        <f>MODALIDADE_1!A1618</f>
        <v>0</v>
      </c>
      <c r="C1618" s="142" t="e">
        <f>VLOOKUP(B1618,MODALIDADE_1!A:B,2,FALSE)</f>
        <v>#N/A</v>
      </c>
      <c r="D1618" s="142"/>
      <c r="E1618" s="94" t="e">
        <f>VLOOKUP(B1618,MODALIDADE_1!A:E,5,FALSE)</f>
        <v>#N/A</v>
      </c>
      <c r="F1618" s="95" t="e">
        <f>VLOOKUP(B1618,MODALIDADE_1!A:C,3,FALSE)</f>
        <v>#N/A</v>
      </c>
      <c r="G1618" s="142" t="e">
        <f>VLOOKUP(B1618,MODALIDADE_1!A:G,4,FALSE)</f>
        <v>#N/A</v>
      </c>
      <c r="H1618" s="142" t="e">
        <f>VLOOKUP(B1618,MODALIDADE_1!A:G,6,FALSE)</f>
        <v>#N/A</v>
      </c>
      <c r="I1618" s="142" t="e">
        <f>VLOOKUP(B1618,MODALIDADE_1!A:G,7,FALSE)</f>
        <v>#N/A</v>
      </c>
      <c r="J1618" s="106" t="e">
        <f>VLOOKUP(Tabela410[[#This Row],[Proposta de Referência]],SIMP_M1!A:K,9,FALSE)</f>
        <v>#VALUE!</v>
      </c>
      <c r="K1618" s="106" t="e">
        <f>VLOOKUP(Tabela410[[#This Row],[Proposta de Referência]],SIMP_M1!A:K,8,FALSE)</f>
        <v>#VALUE!</v>
      </c>
      <c r="L1618" s="107" t="e">
        <f t="shared" si="104"/>
        <v>#VALUE!</v>
      </c>
      <c r="M1618" s="107" t="e">
        <f t="shared" si="105"/>
        <v>#VALUE!</v>
      </c>
      <c r="N1618" s="142" t="e">
        <f t="shared" si="106"/>
        <v>#VALUE!</v>
      </c>
      <c r="O1618" s="142" t="e">
        <f t="shared" si="107"/>
        <v>#N/A</v>
      </c>
      <c r="P1618" s="24" t="str">
        <f>IFERROR(VLOOKUP(O1618,HOSPITAIS_COM_DIVIDAS!A:E,5,FALSE),"")</f>
        <v/>
      </c>
    </row>
    <row r="1619" spans="1:16" x14ac:dyDescent="0.25">
      <c r="A1619" s="52" t="e">
        <f>Tabela410[[#This Row],[Status da Proposta]]</f>
        <v>#VALUE!</v>
      </c>
      <c r="B1619" s="143">
        <f>MODALIDADE_1!A1619</f>
        <v>0</v>
      </c>
      <c r="C1619" s="142" t="e">
        <f>VLOOKUP(B1619,MODALIDADE_1!A:B,2,FALSE)</f>
        <v>#N/A</v>
      </c>
      <c r="D1619" s="142"/>
      <c r="E1619" s="94" t="e">
        <f>VLOOKUP(B1619,MODALIDADE_1!A:E,5,FALSE)</f>
        <v>#N/A</v>
      </c>
      <c r="F1619" s="95" t="e">
        <f>VLOOKUP(B1619,MODALIDADE_1!A:C,3,FALSE)</f>
        <v>#N/A</v>
      </c>
      <c r="G1619" s="142" t="e">
        <f>VLOOKUP(B1619,MODALIDADE_1!A:G,4,FALSE)</f>
        <v>#N/A</v>
      </c>
      <c r="H1619" s="142" t="e">
        <f>VLOOKUP(B1619,MODALIDADE_1!A:G,6,FALSE)</f>
        <v>#N/A</v>
      </c>
      <c r="I1619" s="142" t="e">
        <f>VLOOKUP(B1619,MODALIDADE_1!A:G,7,FALSE)</f>
        <v>#N/A</v>
      </c>
      <c r="J1619" s="106" t="e">
        <f>VLOOKUP(Tabela410[[#This Row],[Proposta de Referência]],SIMP_M1!A:K,9,FALSE)</f>
        <v>#VALUE!</v>
      </c>
      <c r="K1619" s="106" t="e">
        <f>VLOOKUP(Tabela410[[#This Row],[Proposta de Referência]],SIMP_M1!A:K,8,FALSE)</f>
        <v>#VALUE!</v>
      </c>
      <c r="L1619" s="107" t="e">
        <f t="shared" si="104"/>
        <v>#VALUE!</v>
      </c>
      <c r="M1619" s="107" t="e">
        <f t="shared" si="105"/>
        <v>#VALUE!</v>
      </c>
      <c r="N1619" s="142" t="e">
        <f t="shared" si="106"/>
        <v>#VALUE!</v>
      </c>
      <c r="O1619" s="142" t="e">
        <f t="shared" si="107"/>
        <v>#N/A</v>
      </c>
      <c r="P1619" s="24" t="str">
        <f>IFERROR(VLOOKUP(O1619,HOSPITAIS_COM_DIVIDAS!A:E,5,FALSE),"")</f>
        <v/>
      </c>
    </row>
    <row r="1620" spans="1:16" x14ac:dyDescent="0.25">
      <c r="A1620" s="52" t="e">
        <f>Tabela410[[#This Row],[Status da Proposta]]</f>
        <v>#VALUE!</v>
      </c>
      <c r="B1620" s="143">
        <f>MODALIDADE_1!A1620</f>
        <v>0</v>
      </c>
      <c r="C1620" s="142" t="e">
        <f>VLOOKUP(B1620,MODALIDADE_1!A:B,2,FALSE)</f>
        <v>#N/A</v>
      </c>
      <c r="D1620" s="142"/>
      <c r="E1620" s="94" t="e">
        <f>VLOOKUP(B1620,MODALIDADE_1!A:E,5,FALSE)</f>
        <v>#N/A</v>
      </c>
      <c r="F1620" s="95" t="e">
        <f>VLOOKUP(B1620,MODALIDADE_1!A:C,3,FALSE)</f>
        <v>#N/A</v>
      </c>
      <c r="G1620" s="142" t="e">
        <f>VLOOKUP(B1620,MODALIDADE_1!A:G,4,FALSE)</f>
        <v>#N/A</v>
      </c>
      <c r="H1620" s="142" t="e">
        <f>VLOOKUP(B1620,MODALIDADE_1!A:G,6,FALSE)</f>
        <v>#N/A</v>
      </c>
      <c r="I1620" s="142" t="e">
        <f>VLOOKUP(B1620,MODALIDADE_1!A:G,7,FALSE)</f>
        <v>#N/A</v>
      </c>
      <c r="J1620" s="106" t="e">
        <f>VLOOKUP(Tabela410[[#This Row],[Proposta de Referência]],SIMP_M1!A:K,9,FALSE)</f>
        <v>#VALUE!</v>
      </c>
      <c r="K1620" s="106" t="e">
        <f>VLOOKUP(Tabela410[[#This Row],[Proposta de Referência]],SIMP_M1!A:K,8,FALSE)</f>
        <v>#VALUE!</v>
      </c>
      <c r="L1620" s="107" t="e">
        <f t="shared" si="104"/>
        <v>#VALUE!</v>
      </c>
      <c r="M1620" s="107" t="e">
        <f t="shared" si="105"/>
        <v>#VALUE!</v>
      </c>
      <c r="N1620" s="142" t="e">
        <f t="shared" si="106"/>
        <v>#VALUE!</v>
      </c>
      <c r="O1620" s="142" t="e">
        <f t="shared" si="107"/>
        <v>#N/A</v>
      </c>
      <c r="P1620" s="24" t="str">
        <f>IFERROR(VLOOKUP(O1620,HOSPITAIS_COM_DIVIDAS!A:E,5,FALSE),"")</f>
        <v/>
      </c>
    </row>
    <row r="1621" spans="1:16" x14ac:dyDescent="0.25">
      <c r="A1621" s="52" t="e">
        <f>Tabela410[[#This Row],[Status da Proposta]]</f>
        <v>#VALUE!</v>
      </c>
      <c r="B1621" s="143">
        <f>MODALIDADE_1!A1621</f>
        <v>0</v>
      </c>
      <c r="C1621" s="142" t="e">
        <f>VLOOKUP(B1621,MODALIDADE_1!A:B,2,FALSE)</f>
        <v>#N/A</v>
      </c>
      <c r="D1621" s="142"/>
      <c r="E1621" s="94" t="e">
        <f>VLOOKUP(B1621,MODALIDADE_1!A:E,5,FALSE)</f>
        <v>#N/A</v>
      </c>
      <c r="F1621" s="95" t="e">
        <f>VLOOKUP(B1621,MODALIDADE_1!A:C,3,FALSE)</f>
        <v>#N/A</v>
      </c>
      <c r="G1621" s="142" t="e">
        <f>VLOOKUP(B1621,MODALIDADE_1!A:G,4,FALSE)</f>
        <v>#N/A</v>
      </c>
      <c r="H1621" s="142" t="e">
        <f>VLOOKUP(B1621,MODALIDADE_1!A:G,6,FALSE)</f>
        <v>#N/A</v>
      </c>
      <c r="I1621" s="142" t="e">
        <f>VLOOKUP(B1621,MODALIDADE_1!A:G,7,FALSE)</f>
        <v>#N/A</v>
      </c>
      <c r="J1621" s="106" t="e">
        <f>VLOOKUP(Tabela410[[#This Row],[Proposta de Referência]],SIMP_M1!A:K,9,FALSE)</f>
        <v>#VALUE!</v>
      </c>
      <c r="K1621" s="106" t="e">
        <f>VLOOKUP(Tabela410[[#This Row],[Proposta de Referência]],SIMP_M1!A:K,8,FALSE)</f>
        <v>#VALUE!</v>
      </c>
      <c r="L1621" s="107" t="e">
        <f t="shared" si="104"/>
        <v>#VALUE!</v>
      </c>
      <c r="M1621" s="107" t="e">
        <f t="shared" si="105"/>
        <v>#VALUE!</v>
      </c>
      <c r="N1621" s="142" t="e">
        <f t="shared" si="106"/>
        <v>#VALUE!</v>
      </c>
      <c r="O1621" s="142" t="e">
        <f t="shared" si="107"/>
        <v>#N/A</v>
      </c>
      <c r="P1621" s="24" t="str">
        <f>IFERROR(VLOOKUP(O1621,HOSPITAIS_COM_DIVIDAS!A:E,5,FALSE),"")</f>
        <v/>
      </c>
    </row>
    <row r="1622" spans="1:16" x14ac:dyDescent="0.25">
      <c r="A1622" s="52" t="e">
        <f>Tabela410[[#This Row],[Status da Proposta]]</f>
        <v>#VALUE!</v>
      </c>
      <c r="B1622" s="143">
        <f>MODALIDADE_1!A1622</f>
        <v>0</v>
      </c>
      <c r="C1622" s="142" t="e">
        <f>VLOOKUP(B1622,MODALIDADE_1!A:B,2,FALSE)</f>
        <v>#N/A</v>
      </c>
      <c r="D1622" s="142"/>
      <c r="E1622" s="94" t="e">
        <f>VLOOKUP(B1622,MODALIDADE_1!A:E,5,FALSE)</f>
        <v>#N/A</v>
      </c>
      <c r="F1622" s="95" t="e">
        <f>VLOOKUP(B1622,MODALIDADE_1!A:C,3,FALSE)</f>
        <v>#N/A</v>
      </c>
      <c r="G1622" s="142" t="e">
        <f>VLOOKUP(B1622,MODALIDADE_1!A:G,4,FALSE)</f>
        <v>#N/A</v>
      </c>
      <c r="H1622" s="142" t="e">
        <f>VLOOKUP(B1622,MODALIDADE_1!A:G,6,FALSE)</f>
        <v>#N/A</v>
      </c>
      <c r="I1622" s="142" t="e">
        <f>VLOOKUP(B1622,MODALIDADE_1!A:G,7,FALSE)</f>
        <v>#N/A</v>
      </c>
      <c r="J1622" s="106" t="e">
        <f>VLOOKUP(Tabela410[[#This Row],[Proposta de Referência]],SIMP_M1!A:K,9,FALSE)</f>
        <v>#VALUE!</v>
      </c>
      <c r="K1622" s="106" t="e">
        <f>VLOOKUP(Tabela410[[#This Row],[Proposta de Referência]],SIMP_M1!A:K,8,FALSE)</f>
        <v>#VALUE!</v>
      </c>
      <c r="L1622" s="107" t="e">
        <f t="shared" si="104"/>
        <v>#VALUE!</v>
      </c>
      <c r="M1622" s="107" t="e">
        <f t="shared" si="105"/>
        <v>#VALUE!</v>
      </c>
      <c r="N1622" s="142" t="e">
        <f t="shared" si="106"/>
        <v>#VALUE!</v>
      </c>
      <c r="O1622" s="142" t="e">
        <f t="shared" si="107"/>
        <v>#N/A</v>
      </c>
      <c r="P1622" s="24" t="str">
        <f>IFERROR(VLOOKUP(O1622,HOSPITAIS_COM_DIVIDAS!A:E,5,FALSE),"")</f>
        <v/>
      </c>
    </row>
    <row r="1623" spans="1:16" x14ac:dyDescent="0.25">
      <c r="A1623" s="52" t="e">
        <f>Tabela410[[#This Row],[Status da Proposta]]</f>
        <v>#VALUE!</v>
      </c>
      <c r="B1623" s="143">
        <f>MODALIDADE_1!A1623</f>
        <v>0</v>
      </c>
      <c r="C1623" s="142" t="e">
        <f>VLOOKUP(B1623,MODALIDADE_1!A:B,2,FALSE)</f>
        <v>#N/A</v>
      </c>
      <c r="D1623" s="142"/>
      <c r="E1623" s="94" t="e">
        <f>VLOOKUP(B1623,MODALIDADE_1!A:E,5,FALSE)</f>
        <v>#N/A</v>
      </c>
      <c r="F1623" s="95" t="e">
        <f>VLOOKUP(B1623,MODALIDADE_1!A:C,3,FALSE)</f>
        <v>#N/A</v>
      </c>
      <c r="G1623" s="142" t="e">
        <f>VLOOKUP(B1623,MODALIDADE_1!A:G,4,FALSE)</f>
        <v>#N/A</v>
      </c>
      <c r="H1623" s="142" t="e">
        <f>VLOOKUP(B1623,MODALIDADE_1!A:G,6,FALSE)</f>
        <v>#N/A</v>
      </c>
      <c r="I1623" s="142" t="e">
        <f>VLOOKUP(B1623,MODALIDADE_1!A:G,7,FALSE)</f>
        <v>#N/A</v>
      </c>
      <c r="J1623" s="106" t="e">
        <f>VLOOKUP(Tabela410[[#This Row],[Proposta de Referência]],SIMP_M1!A:K,9,FALSE)</f>
        <v>#VALUE!</v>
      </c>
      <c r="K1623" s="106" t="e">
        <f>VLOOKUP(Tabela410[[#This Row],[Proposta de Referência]],SIMP_M1!A:K,8,FALSE)</f>
        <v>#VALUE!</v>
      </c>
      <c r="L1623" s="107" t="e">
        <f t="shared" si="104"/>
        <v>#VALUE!</v>
      </c>
      <c r="M1623" s="107" t="e">
        <f t="shared" si="105"/>
        <v>#VALUE!</v>
      </c>
      <c r="N1623" s="142" t="e">
        <f t="shared" si="106"/>
        <v>#VALUE!</v>
      </c>
      <c r="O1623" s="142" t="e">
        <f t="shared" si="107"/>
        <v>#N/A</v>
      </c>
      <c r="P1623" s="24" t="str">
        <f>IFERROR(VLOOKUP(O1623,HOSPITAIS_COM_DIVIDAS!A:E,5,FALSE),"")</f>
        <v/>
      </c>
    </row>
    <row r="1624" spans="1:16" x14ac:dyDescent="0.25">
      <c r="A1624" s="52" t="e">
        <f>Tabela410[[#This Row],[Status da Proposta]]</f>
        <v>#VALUE!</v>
      </c>
      <c r="B1624" s="143">
        <f>MODALIDADE_1!A1624</f>
        <v>0</v>
      </c>
      <c r="C1624" s="142" t="e">
        <f>VLOOKUP(B1624,MODALIDADE_1!A:B,2,FALSE)</f>
        <v>#N/A</v>
      </c>
      <c r="D1624" s="142"/>
      <c r="E1624" s="94" t="e">
        <f>VLOOKUP(B1624,MODALIDADE_1!A:E,5,FALSE)</f>
        <v>#N/A</v>
      </c>
      <c r="F1624" s="95" t="e">
        <f>VLOOKUP(B1624,MODALIDADE_1!A:C,3,FALSE)</f>
        <v>#N/A</v>
      </c>
      <c r="G1624" s="142" t="e">
        <f>VLOOKUP(B1624,MODALIDADE_1!A:G,4,FALSE)</f>
        <v>#N/A</v>
      </c>
      <c r="H1624" s="142" t="e">
        <f>VLOOKUP(B1624,MODALIDADE_1!A:G,6,FALSE)</f>
        <v>#N/A</v>
      </c>
      <c r="I1624" s="142" t="e">
        <f>VLOOKUP(B1624,MODALIDADE_1!A:G,7,FALSE)</f>
        <v>#N/A</v>
      </c>
      <c r="J1624" s="106" t="e">
        <f>VLOOKUP(Tabela410[[#This Row],[Proposta de Referência]],SIMP_M1!A:K,9,FALSE)</f>
        <v>#VALUE!</v>
      </c>
      <c r="K1624" s="106" t="e">
        <f>VLOOKUP(Tabela410[[#This Row],[Proposta de Referência]],SIMP_M1!A:K,8,FALSE)</f>
        <v>#VALUE!</v>
      </c>
      <c r="L1624" s="107" t="e">
        <f t="shared" si="104"/>
        <v>#VALUE!</v>
      </c>
      <c r="M1624" s="107" t="e">
        <f t="shared" si="105"/>
        <v>#VALUE!</v>
      </c>
      <c r="N1624" s="142" t="e">
        <f t="shared" si="106"/>
        <v>#VALUE!</v>
      </c>
      <c r="O1624" s="142" t="e">
        <f t="shared" si="107"/>
        <v>#N/A</v>
      </c>
      <c r="P1624" s="24" t="str">
        <f>IFERROR(VLOOKUP(O1624,HOSPITAIS_COM_DIVIDAS!A:E,5,FALSE),"")</f>
        <v/>
      </c>
    </row>
    <row r="1625" spans="1:16" x14ac:dyDescent="0.25">
      <c r="A1625" s="52" t="e">
        <f>Tabela410[[#This Row],[Status da Proposta]]</f>
        <v>#VALUE!</v>
      </c>
      <c r="B1625" s="143">
        <f>MODALIDADE_1!A1625</f>
        <v>0</v>
      </c>
      <c r="C1625" s="142" t="e">
        <f>VLOOKUP(B1625,MODALIDADE_1!A:B,2,FALSE)</f>
        <v>#N/A</v>
      </c>
      <c r="D1625" s="142"/>
      <c r="E1625" s="94" t="e">
        <f>VLOOKUP(B1625,MODALIDADE_1!A:E,5,FALSE)</f>
        <v>#N/A</v>
      </c>
      <c r="F1625" s="95" t="e">
        <f>VLOOKUP(B1625,MODALIDADE_1!A:C,3,FALSE)</f>
        <v>#N/A</v>
      </c>
      <c r="G1625" s="142" t="e">
        <f>VLOOKUP(B1625,MODALIDADE_1!A:G,4,FALSE)</f>
        <v>#N/A</v>
      </c>
      <c r="H1625" s="142" t="e">
        <f>VLOOKUP(B1625,MODALIDADE_1!A:G,6,FALSE)</f>
        <v>#N/A</v>
      </c>
      <c r="I1625" s="142" t="e">
        <f>VLOOKUP(B1625,MODALIDADE_1!A:G,7,FALSE)</f>
        <v>#N/A</v>
      </c>
      <c r="J1625" s="106" t="e">
        <f>VLOOKUP(Tabela410[[#This Row],[Proposta de Referência]],SIMP_M1!A:K,9,FALSE)</f>
        <v>#VALUE!</v>
      </c>
      <c r="K1625" s="106" t="e">
        <f>VLOOKUP(Tabela410[[#This Row],[Proposta de Referência]],SIMP_M1!A:K,8,FALSE)</f>
        <v>#VALUE!</v>
      </c>
      <c r="L1625" s="107" t="e">
        <f t="shared" si="104"/>
        <v>#VALUE!</v>
      </c>
      <c r="M1625" s="107" t="e">
        <f t="shared" si="105"/>
        <v>#VALUE!</v>
      </c>
      <c r="N1625" s="142" t="e">
        <f t="shared" si="106"/>
        <v>#VALUE!</v>
      </c>
      <c r="O1625" s="142" t="e">
        <f t="shared" si="107"/>
        <v>#N/A</v>
      </c>
      <c r="P1625" s="24" t="str">
        <f>IFERROR(VLOOKUP(O1625,HOSPITAIS_COM_DIVIDAS!A:E,5,FALSE),"")</f>
        <v/>
      </c>
    </row>
    <row r="1626" spans="1:16" x14ac:dyDescent="0.25">
      <c r="A1626" s="52" t="e">
        <f>Tabela410[[#This Row],[Status da Proposta]]</f>
        <v>#VALUE!</v>
      </c>
      <c r="B1626" s="143">
        <f>MODALIDADE_1!A1626</f>
        <v>0</v>
      </c>
      <c r="C1626" s="142" t="e">
        <f>VLOOKUP(B1626,MODALIDADE_1!A:B,2,FALSE)</f>
        <v>#N/A</v>
      </c>
      <c r="D1626" s="142"/>
      <c r="E1626" s="94" t="e">
        <f>VLOOKUP(B1626,MODALIDADE_1!A:E,5,FALSE)</f>
        <v>#N/A</v>
      </c>
      <c r="F1626" s="95" t="e">
        <f>VLOOKUP(B1626,MODALIDADE_1!A:C,3,FALSE)</f>
        <v>#N/A</v>
      </c>
      <c r="G1626" s="142" t="e">
        <f>VLOOKUP(B1626,MODALIDADE_1!A:G,4,FALSE)</f>
        <v>#N/A</v>
      </c>
      <c r="H1626" s="142" t="e">
        <f>VLOOKUP(B1626,MODALIDADE_1!A:G,6,FALSE)</f>
        <v>#N/A</v>
      </c>
      <c r="I1626" s="142" t="e">
        <f>VLOOKUP(B1626,MODALIDADE_1!A:G,7,FALSE)</f>
        <v>#N/A</v>
      </c>
      <c r="J1626" s="106" t="e">
        <f>VLOOKUP(Tabela410[[#This Row],[Proposta de Referência]],SIMP_M1!A:K,9,FALSE)</f>
        <v>#VALUE!</v>
      </c>
      <c r="K1626" s="106" t="e">
        <f>VLOOKUP(Tabela410[[#This Row],[Proposta de Referência]],SIMP_M1!A:K,8,FALSE)</f>
        <v>#VALUE!</v>
      </c>
      <c r="L1626" s="107" t="e">
        <f t="shared" si="104"/>
        <v>#VALUE!</v>
      </c>
      <c r="M1626" s="107" t="e">
        <f t="shared" si="105"/>
        <v>#VALUE!</v>
      </c>
      <c r="N1626" s="142" t="e">
        <f t="shared" si="106"/>
        <v>#VALUE!</v>
      </c>
      <c r="O1626" s="142" t="e">
        <f t="shared" si="107"/>
        <v>#N/A</v>
      </c>
      <c r="P1626" s="24" t="str">
        <f>IFERROR(VLOOKUP(O1626,HOSPITAIS_COM_DIVIDAS!A:E,5,FALSE),"")</f>
        <v/>
      </c>
    </row>
    <row r="1627" spans="1:16" x14ac:dyDescent="0.25">
      <c r="A1627" s="52" t="e">
        <f>Tabela410[[#This Row],[Status da Proposta]]</f>
        <v>#VALUE!</v>
      </c>
      <c r="B1627" s="143">
        <f>MODALIDADE_1!A1627</f>
        <v>0</v>
      </c>
      <c r="C1627" s="142" t="e">
        <f>VLOOKUP(B1627,MODALIDADE_1!A:B,2,FALSE)</f>
        <v>#N/A</v>
      </c>
      <c r="D1627" s="142"/>
      <c r="E1627" s="94" t="e">
        <f>VLOOKUP(B1627,MODALIDADE_1!A:E,5,FALSE)</f>
        <v>#N/A</v>
      </c>
      <c r="F1627" s="95" t="e">
        <f>VLOOKUP(B1627,MODALIDADE_1!A:C,3,FALSE)</f>
        <v>#N/A</v>
      </c>
      <c r="G1627" s="142" t="e">
        <f>VLOOKUP(B1627,MODALIDADE_1!A:G,4,FALSE)</f>
        <v>#N/A</v>
      </c>
      <c r="H1627" s="142" t="e">
        <f>VLOOKUP(B1627,MODALIDADE_1!A:G,6,FALSE)</f>
        <v>#N/A</v>
      </c>
      <c r="I1627" s="142" t="e">
        <f>VLOOKUP(B1627,MODALIDADE_1!A:G,7,FALSE)</f>
        <v>#N/A</v>
      </c>
      <c r="J1627" s="106" t="e">
        <f>VLOOKUP(Tabela410[[#This Row],[Proposta de Referência]],SIMP_M1!A:K,9,FALSE)</f>
        <v>#VALUE!</v>
      </c>
      <c r="K1627" s="106" t="e">
        <f>VLOOKUP(Tabela410[[#This Row],[Proposta de Referência]],SIMP_M1!A:K,8,FALSE)</f>
        <v>#VALUE!</v>
      </c>
      <c r="L1627" s="107" t="e">
        <f t="shared" si="104"/>
        <v>#VALUE!</v>
      </c>
      <c r="M1627" s="107" t="e">
        <f t="shared" si="105"/>
        <v>#VALUE!</v>
      </c>
      <c r="N1627" s="142" t="e">
        <f t="shared" si="106"/>
        <v>#VALUE!</v>
      </c>
      <c r="O1627" s="142" t="e">
        <f t="shared" si="107"/>
        <v>#N/A</v>
      </c>
      <c r="P1627" s="24" t="str">
        <f>IFERROR(VLOOKUP(O1627,HOSPITAIS_COM_DIVIDAS!A:E,5,FALSE),"")</f>
        <v/>
      </c>
    </row>
    <row r="1628" spans="1:16" x14ac:dyDescent="0.25">
      <c r="A1628" s="52" t="e">
        <f>Tabela410[[#This Row],[Status da Proposta]]</f>
        <v>#VALUE!</v>
      </c>
      <c r="B1628" s="143">
        <f>MODALIDADE_1!A1628</f>
        <v>0</v>
      </c>
      <c r="C1628" s="142" t="e">
        <f>VLOOKUP(B1628,MODALIDADE_1!A:B,2,FALSE)</f>
        <v>#N/A</v>
      </c>
      <c r="D1628" s="142"/>
      <c r="E1628" s="94" t="e">
        <f>VLOOKUP(B1628,MODALIDADE_1!A:E,5,FALSE)</f>
        <v>#N/A</v>
      </c>
      <c r="F1628" s="95" t="e">
        <f>VLOOKUP(B1628,MODALIDADE_1!A:C,3,FALSE)</f>
        <v>#N/A</v>
      </c>
      <c r="G1628" s="142" t="e">
        <f>VLOOKUP(B1628,MODALIDADE_1!A:G,4,FALSE)</f>
        <v>#N/A</v>
      </c>
      <c r="H1628" s="142" t="e">
        <f>VLOOKUP(B1628,MODALIDADE_1!A:G,6,FALSE)</f>
        <v>#N/A</v>
      </c>
      <c r="I1628" s="142" t="e">
        <f>VLOOKUP(B1628,MODALIDADE_1!A:G,7,FALSE)</f>
        <v>#N/A</v>
      </c>
      <c r="J1628" s="106" t="e">
        <f>VLOOKUP(Tabela410[[#This Row],[Proposta de Referência]],SIMP_M1!A:K,9,FALSE)</f>
        <v>#VALUE!</v>
      </c>
      <c r="K1628" s="106" t="e">
        <f>VLOOKUP(Tabela410[[#This Row],[Proposta de Referência]],SIMP_M1!A:K,8,FALSE)</f>
        <v>#VALUE!</v>
      </c>
      <c r="L1628" s="107" t="e">
        <f t="shared" si="104"/>
        <v>#VALUE!</v>
      </c>
      <c r="M1628" s="107" t="e">
        <f t="shared" si="105"/>
        <v>#VALUE!</v>
      </c>
      <c r="N1628" s="142" t="e">
        <f t="shared" si="106"/>
        <v>#VALUE!</v>
      </c>
      <c r="O1628" s="142" t="e">
        <f t="shared" si="107"/>
        <v>#N/A</v>
      </c>
      <c r="P1628" s="24" t="str">
        <f>IFERROR(VLOOKUP(O1628,HOSPITAIS_COM_DIVIDAS!A:E,5,FALSE),"")</f>
        <v/>
      </c>
    </row>
    <row r="1629" spans="1:16" x14ac:dyDescent="0.25">
      <c r="A1629" s="52" t="e">
        <f>Tabela410[[#This Row],[Status da Proposta]]</f>
        <v>#VALUE!</v>
      </c>
      <c r="B1629" s="143">
        <f>MODALIDADE_1!A1629</f>
        <v>0</v>
      </c>
      <c r="C1629" s="142" t="e">
        <f>VLOOKUP(B1629,MODALIDADE_1!A:B,2,FALSE)</f>
        <v>#N/A</v>
      </c>
      <c r="D1629" s="142"/>
      <c r="E1629" s="94" t="e">
        <f>VLOOKUP(B1629,MODALIDADE_1!A:E,5,FALSE)</f>
        <v>#N/A</v>
      </c>
      <c r="F1629" s="95" t="e">
        <f>VLOOKUP(B1629,MODALIDADE_1!A:C,3,FALSE)</f>
        <v>#N/A</v>
      </c>
      <c r="G1629" s="142" t="e">
        <f>VLOOKUP(B1629,MODALIDADE_1!A:G,4,FALSE)</f>
        <v>#N/A</v>
      </c>
      <c r="H1629" s="142" t="e">
        <f>VLOOKUP(B1629,MODALIDADE_1!A:G,6,FALSE)</f>
        <v>#N/A</v>
      </c>
      <c r="I1629" s="142" t="e">
        <f>VLOOKUP(B1629,MODALIDADE_1!A:G,7,FALSE)</f>
        <v>#N/A</v>
      </c>
      <c r="J1629" s="106" t="e">
        <f>VLOOKUP(Tabela410[[#This Row],[Proposta de Referência]],SIMP_M1!A:K,9,FALSE)</f>
        <v>#VALUE!</v>
      </c>
      <c r="K1629" s="106" t="e">
        <f>VLOOKUP(Tabela410[[#This Row],[Proposta de Referência]],SIMP_M1!A:K,8,FALSE)</f>
        <v>#VALUE!</v>
      </c>
      <c r="L1629" s="107" t="e">
        <f t="shared" si="104"/>
        <v>#VALUE!</v>
      </c>
      <c r="M1629" s="107" t="e">
        <f t="shared" si="105"/>
        <v>#VALUE!</v>
      </c>
      <c r="N1629" s="142" t="e">
        <f t="shared" si="106"/>
        <v>#VALUE!</v>
      </c>
      <c r="O1629" s="142" t="e">
        <f t="shared" si="107"/>
        <v>#N/A</v>
      </c>
      <c r="P1629" s="24" t="str">
        <f>IFERROR(VLOOKUP(O1629,HOSPITAIS_COM_DIVIDAS!A:E,5,FALSE),"")</f>
        <v/>
      </c>
    </row>
    <row r="1630" spans="1:16" x14ac:dyDescent="0.25">
      <c r="A1630" s="52" t="e">
        <f>Tabela410[[#This Row],[Status da Proposta]]</f>
        <v>#VALUE!</v>
      </c>
      <c r="B1630" s="143">
        <f>MODALIDADE_1!A1630</f>
        <v>0</v>
      </c>
      <c r="C1630" s="142" t="e">
        <f>VLOOKUP(B1630,MODALIDADE_1!A:B,2,FALSE)</f>
        <v>#N/A</v>
      </c>
      <c r="D1630" s="142"/>
      <c r="E1630" s="94" t="e">
        <f>VLOOKUP(B1630,MODALIDADE_1!A:E,5,FALSE)</f>
        <v>#N/A</v>
      </c>
      <c r="F1630" s="95" t="e">
        <f>VLOOKUP(B1630,MODALIDADE_1!A:C,3,FALSE)</f>
        <v>#N/A</v>
      </c>
      <c r="G1630" s="142" t="e">
        <f>VLOOKUP(B1630,MODALIDADE_1!A:G,4,FALSE)</f>
        <v>#N/A</v>
      </c>
      <c r="H1630" s="142" t="e">
        <f>VLOOKUP(B1630,MODALIDADE_1!A:G,6,FALSE)</f>
        <v>#N/A</v>
      </c>
      <c r="I1630" s="142" t="e">
        <f>VLOOKUP(B1630,MODALIDADE_1!A:G,7,FALSE)</f>
        <v>#N/A</v>
      </c>
      <c r="J1630" s="106" t="e">
        <f>VLOOKUP(Tabela410[[#This Row],[Proposta de Referência]],SIMP_M1!A:K,9,FALSE)</f>
        <v>#VALUE!</v>
      </c>
      <c r="K1630" s="106" t="e">
        <f>VLOOKUP(Tabela410[[#This Row],[Proposta de Referência]],SIMP_M1!A:K,8,FALSE)</f>
        <v>#VALUE!</v>
      </c>
      <c r="L1630" s="107" t="e">
        <f t="shared" si="104"/>
        <v>#VALUE!</v>
      </c>
      <c r="M1630" s="107" t="e">
        <f t="shared" si="105"/>
        <v>#VALUE!</v>
      </c>
      <c r="N1630" s="142" t="e">
        <f t="shared" si="106"/>
        <v>#VALUE!</v>
      </c>
      <c r="O1630" s="142" t="e">
        <f t="shared" si="107"/>
        <v>#N/A</v>
      </c>
      <c r="P1630" s="24" t="str">
        <f>IFERROR(VLOOKUP(O1630,HOSPITAIS_COM_DIVIDAS!A:E,5,FALSE),"")</f>
        <v/>
      </c>
    </row>
    <row r="1631" spans="1:16" x14ac:dyDescent="0.25">
      <c r="A1631" s="52" t="e">
        <f>Tabela410[[#This Row],[Status da Proposta]]</f>
        <v>#VALUE!</v>
      </c>
      <c r="B1631" s="143">
        <f>MODALIDADE_1!A1631</f>
        <v>0</v>
      </c>
      <c r="C1631" s="142" t="e">
        <f>VLOOKUP(B1631,MODALIDADE_1!A:B,2,FALSE)</f>
        <v>#N/A</v>
      </c>
      <c r="D1631" s="142"/>
      <c r="E1631" s="94" t="e">
        <f>VLOOKUP(B1631,MODALIDADE_1!A:E,5,FALSE)</f>
        <v>#N/A</v>
      </c>
      <c r="F1631" s="95" t="e">
        <f>VLOOKUP(B1631,MODALIDADE_1!A:C,3,FALSE)</f>
        <v>#N/A</v>
      </c>
      <c r="G1631" s="142" t="e">
        <f>VLOOKUP(B1631,MODALIDADE_1!A:G,4,FALSE)</f>
        <v>#N/A</v>
      </c>
      <c r="H1631" s="142" t="e">
        <f>VLOOKUP(B1631,MODALIDADE_1!A:G,6,FALSE)</f>
        <v>#N/A</v>
      </c>
      <c r="I1631" s="142" t="e">
        <f>VLOOKUP(B1631,MODALIDADE_1!A:G,7,FALSE)</f>
        <v>#N/A</v>
      </c>
      <c r="J1631" s="106" t="e">
        <f>VLOOKUP(Tabela410[[#This Row],[Proposta de Referência]],SIMP_M1!A:K,9,FALSE)</f>
        <v>#VALUE!</v>
      </c>
      <c r="K1631" s="106" t="e">
        <f>VLOOKUP(Tabela410[[#This Row],[Proposta de Referência]],SIMP_M1!A:K,8,FALSE)</f>
        <v>#VALUE!</v>
      </c>
      <c r="L1631" s="107" t="e">
        <f t="shared" si="104"/>
        <v>#VALUE!</v>
      </c>
      <c r="M1631" s="107" t="e">
        <f t="shared" si="105"/>
        <v>#VALUE!</v>
      </c>
      <c r="N1631" s="142" t="e">
        <f t="shared" si="106"/>
        <v>#VALUE!</v>
      </c>
      <c r="O1631" s="142" t="e">
        <f t="shared" si="107"/>
        <v>#N/A</v>
      </c>
      <c r="P1631" s="24" t="str">
        <f>IFERROR(VLOOKUP(O1631,HOSPITAIS_COM_DIVIDAS!A:E,5,FALSE),"")</f>
        <v/>
      </c>
    </row>
    <row r="1632" spans="1:16" x14ac:dyDescent="0.25">
      <c r="A1632" s="52" t="e">
        <f>Tabela410[[#This Row],[Status da Proposta]]</f>
        <v>#VALUE!</v>
      </c>
      <c r="B1632" s="143">
        <f>MODALIDADE_1!A1632</f>
        <v>0</v>
      </c>
      <c r="C1632" s="142" t="e">
        <f>VLOOKUP(B1632,MODALIDADE_1!A:B,2,FALSE)</f>
        <v>#N/A</v>
      </c>
      <c r="D1632" s="142"/>
      <c r="E1632" s="94" t="e">
        <f>VLOOKUP(B1632,MODALIDADE_1!A:E,5,FALSE)</f>
        <v>#N/A</v>
      </c>
      <c r="F1632" s="95" t="e">
        <f>VLOOKUP(B1632,MODALIDADE_1!A:C,3,FALSE)</f>
        <v>#N/A</v>
      </c>
      <c r="G1632" s="142" t="e">
        <f>VLOOKUP(B1632,MODALIDADE_1!A:G,4,FALSE)</f>
        <v>#N/A</v>
      </c>
      <c r="H1632" s="142" t="e">
        <f>VLOOKUP(B1632,MODALIDADE_1!A:G,6,FALSE)</f>
        <v>#N/A</v>
      </c>
      <c r="I1632" s="142" t="e">
        <f>VLOOKUP(B1632,MODALIDADE_1!A:G,7,FALSE)</f>
        <v>#N/A</v>
      </c>
      <c r="J1632" s="106" t="e">
        <f>VLOOKUP(Tabela410[[#This Row],[Proposta de Referência]],SIMP_M1!A:K,9,FALSE)</f>
        <v>#VALUE!</v>
      </c>
      <c r="K1632" s="106" t="e">
        <f>VLOOKUP(Tabela410[[#This Row],[Proposta de Referência]],SIMP_M1!A:K,8,FALSE)</f>
        <v>#VALUE!</v>
      </c>
      <c r="L1632" s="107" t="e">
        <f t="shared" ref="L1632:L1695" si="108">K1632+J1632</f>
        <v>#VALUE!</v>
      </c>
      <c r="M1632" s="107" t="e">
        <f t="shared" ref="M1632:M1695" si="109">L1632*12</f>
        <v>#VALUE!</v>
      </c>
      <c r="N1632" s="142" t="e">
        <f t="shared" ref="N1632:N1695" si="110">IF(L1632&gt;100000,"SIM, POSSUI VALOR ACIMA DE R$100.000,00","NÃO, POSSUI VALOR NECESSÁRIO")</f>
        <v>#VALUE!</v>
      </c>
      <c r="O1632" s="142" t="e">
        <f t="shared" ref="O1632:O1695" si="111">LEFT(E1632,8)</f>
        <v>#N/A</v>
      </c>
      <c r="P1632" s="24" t="str">
        <f>IFERROR(VLOOKUP(O1632,HOSPITAIS_COM_DIVIDAS!A:E,5,FALSE),"")</f>
        <v/>
      </c>
    </row>
    <row r="1633" spans="1:16" x14ac:dyDescent="0.25">
      <c r="A1633" s="52" t="e">
        <f>Tabela410[[#This Row],[Status da Proposta]]</f>
        <v>#VALUE!</v>
      </c>
      <c r="B1633" s="143">
        <f>MODALIDADE_1!A1633</f>
        <v>0</v>
      </c>
      <c r="C1633" s="142" t="e">
        <f>VLOOKUP(B1633,MODALIDADE_1!A:B,2,FALSE)</f>
        <v>#N/A</v>
      </c>
      <c r="D1633" s="142"/>
      <c r="E1633" s="94" t="e">
        <f>VLOOKUP(B1633,MODALIDADE_1!A:E,5,FALSE)</f>
        <v>#N/A</v>
      </c>
      <c r="F1633" s="95" t="e">
        <f>VLOOKUP(B1633,MODALIDADE_1!A:C,3,FALSE)</f>
        <v>#N/A</v>
      </c>
      <c r="G1633" s="142" t="e">
        <f>VLOOKUP(B1633,MODALIDADE_1!A:G,4,FALSE)</f>
        <v>#N/A</v>
      </c>
      <c r="H1633" s="142" t="e">
        <f>VLOOKUP(B1633,MODALIDADE_1!A:G,6,FALSE)</f>
        <v>#N/A</v>
      </c>
      <c r="I1633" s="142" t="e">
        <f>VLOOKUP(B1633,MODALIDADE_1!A:G,7,FALSE)</f>
        <v>#N/A</v>
      </c>
      <c r="J1633" s="106" t="e">
        <f>VLOOKUP(Tabela410[[#This Row],[Proposta de Referência]],SIMP_M1!A:K,9,FALSE)</f>
        <v>#VALUE!</v>
      </c>
      <c r="K1633" s="106" t="e">
        <f>VLOOKUP(Tabela410[[#This Row],[Proposta de Referência]],SIMP_M1!A:K,8,FALSE)</f>
        <v>#VALUE!</v>
      </c>
      <c r="L1633" s="107" t="e">
        <f t="shared" si="108"/>
        <v>#VALUE!</v>
      </c>
      <c r="M1633" s="107" t="e">
        <f t="shared" si="109"/>
        <v>#VALUE!</v>
      </c>
      <c r="N1633" s="142" t="e">
        <f t="shared" si="110"/>
        <v>#VALUE!</v>
      </c>
      <c r="O1633" s="142" t="e">
        <f t="shared" si="111"/>
        <v>#N/A</v>
      </c>
      <c r="P1633" s="24" t="str">
        <f>IFERROR(VLOOKUP(O1633,HOSPITAIS_COM_DIVIDAS!A:E,5,FALSE),"")</f>
        <v/>
      </c>
    </row>
    <row r="1634" spans="1:16" x14ac:dyDescent="0.25">
      <c r="A1634" s="52" t="e">
        <f>Tabela410[[#This Row],[Status da Proposta]]</f>
        <v>#VALUE!</v>
      </c>
      <c r="B1634" s="143">
        <f>MODALIDADE_1!A1634</f>
        <v>0</v>
      </c>
      <c r="C1634" s="142" t="e">
        <f>VLOOKUP(B1634,MODALIDADE_1!A:B,2,FALSE)</f>
        <v>#N/A</v>
      </c>
      <c r="D1634" s="142"/>
      <c r="E1634" s="94" t="e">
        <f>VLOOKUP(B1634,MODALIDADE_1!A:E,5,FALSE)</f>
        <v>#N/A</v>
      </c>
      <c r="F1634" s="95" t="e">
        <f>VLOOKUP(B1634,MODALIDADE_1!A:C,3,FALSE)</f>
        <v>#N/A</v>
      </c>
      <c r="G1634" s="142" t="e">
        <f>VLOOKUP(B1634,MODALIDADE_1!A:G,4,FALSE)</f>
        <v>#N/A</v>
      </c>
      <c r="H1634" s="142" t="e">
        <f>VLOOKUP(B1634,MODALIDADE_1!A:G,6,FALSE)</f>
        <v>#N/A</v>
      </c>
      <c r="I1634" s="142" t="e">
        <f>VLOOKUP(B1634,MODALIDADE_1!A:G,7,FALSE)</f>
        <v>#N/A</v>
      </c>
      <c r="J1634" s="106" t="e">
        <f>VLOOKUP(Tabela410[[#This Row],[Proposta de Referência]],SIMP_M1!A:K,9,FALSE)</f>
        <v>#VALUE!</v>
      </c>
      <c r="K1634" s="106" t="e">
        <f>VLOOKUP(Tabela410[[#This Row],[Proposta de Referência]],SIMP_M1!A:K,8,FALSE)</f>
        <v>#VALUE!</v>
      </c>
      <c r="L1634" s="107" t="e">
        <f t="shared" si="108"/>
        <v>#VALUE!</v>
      </c>
      <c r="M1634" s="107" t="e">
        <f t="shared" si="109"/>
        <v>#VALUE!</v>
      </c>
      <c r="N1634" s="142" t="e">
        <f t="shared" si="110"/>
        <v>#VALUE!</v>
      </c>
      <c r="O1634" s="142" t="e">
        <f t="shared" si="111"/>
        <v>#N/A</v>
      </c>
      <c r="P1634" s="24" t="str">
        <f>IFERROR(VLOOKUP(O1634,HOSPITAIS_COM_DIVIDAS!A:E,5,FALSE),"")</f>
        <v/>
      </c>
    </row>
    <row r="1635" spans="1:16" x14ac:dyDescent="0.25">
      <c r="A1635" s="52" t="e">
        <f>Tabela410[[#This Row],[Status da Proposta]]</f>
        <v>#VALUE!</v>
      </c>
      <c r="B1635" s="143">
        <f>MODALIDADE_1!A1635</f>
        <v>0</v>
      </c>
      <c r="C1635" s="142" t="e">
        <f>VLOOKUP(B1635,MODALIDADE_1!A:B,2,FALSE)</f>
        <v>#N/A</v>
      </c>
      <c r="D1635" s="142"/>
      <c r="E1635" s="94" t="e">
        <f>VLOOKUP(B1635,MODALIDADE_1!A:E,5,FALSE)</f>
        <v>#N/A</v>
      </c>
      <c r="F1635" s="95" t="e">
        <f>VLOOKUP(B1635,MODALIDADE_1!A:C,3,FALSE)</f>
        <v>#N/A</v>
      </c>
      <c r="G1635" s="142" t="e">
        <f>VLOOKUP(B1635,MODALIDADE_1!A:G,4,FALSE)</f>
        <v>#N/A</v>
      </c>
      <c r="H1635" s="142" t="e">
        <f>VLOOKUP(B1635,MODALIDADE_1!A:G,6,FALSE)</f>
        <v>#N/A</v>
      </c>
      <c r="I1635" s="142" t="e">
        <f>VLOOKUP(B1635,MODALIDADE_1!A:G,7,FALSE)</f>
        <v>#N/A</v>
      </c>
      <c r="J1635" s="106" t="e">
        <f>VLOOKUP(Tabela410[[#This Row],[Proposta de Referência]],SIMP_M1!A:K,9,FALSE)</f>
        <v>#VALUE!</v>
      </c>
      <c r="K1635" s="106" t="e">
        <f>VLOOKUP(Tabela410[[#This Row],[Proposta de Referência]],SIMP_M1!A:K,8,FALSE)</f>
        <v>#VALUE!</v>
      </c>
      <c r="L1635" s="107" t="e">
        <f t="shared" si="108"/>
        <v>#VALUE!</v>
      </c>
      <c r="M1635" s="107" t="e">
        <f t="shared" si="109"/>
        <v>#VALUE!</v>
      </c>
      <c r="N1635" s="142" t="e">
        <f t="shared" si="110"/>
        <v>#VALUE!</v>
      </c>
      <c r="O1635" s="142" t="e">
        <f t="shared" si="111"/>
        <v>#N/A</v>
      </c>
      <c r="P1635" s="24" t="str">
        <f>IFERROR(VLOOKUP(O1635,HOSPITAIS_COM_DIVIDAS!A:E,5,FALSE),"")</f>
        <v/>
      </c>
    </row>
    <row r="1636" spans="1:16" x14ac:dyDescent="0.25">
      <c r="A1636" s="52" t="e">
        <f>Tabela410[[#This Row],[Status da Proposta]]</f>
        <v>#VALUE!</v>
      </c>
      <c r="B1636" s="143">
        <f>MODALIDADE_1!A1636</f>
        <v>0</v>
      </c>
      <c r="C1636" s="142" t="e">
        <f>VLOOKUP(B1636,MODALIDADE_1!A:B,2,FALSE)</f>
        <v>#N/A</v>
      </c>
      <c r="D1636" s="142"/>
      <c r="E1636" s="94" t="e">
        <f>VLOOKUP(B1636,MODALIDADE_1!A:E,5,FALSE)</f>
        <v>#N/A</v>
      </c>
      <c r="F1636" s="95" t="e">
        <f>VLOOKUP(B1636,MODALIDADE_1!A:C,3,FALSE)</f>
        <v>#N/A</v>
      </c>
      <c r="G1636" s="142" t="e">
        <f>VLOOKUP(B1636,MODALIDADE_1!A:G,4,FALSE)</f>
        <v>#N/A</v>
      </c>
      <c r="H1636" s="142" t="e">
        <f>VLOOKUP(B1636,MODALIDADE_1!A:G,6,FALSE)</f>
        <v>#N/A</v>
      </c>
      <c r="I1636" s="142" t="e">
        <f>VLOOKUP(B1636,MODALIDADE_1!A:G,7,FALSE)</f>
        <v>#N/A</v>
      </c>
      <c r="J1636" s="106" t="e">
        <f>VLOOKUP(Tabela410[[#This Row],[Proposta de Referência]],SIMP_M1!A:K,9,FALSE)</f>
        <v>#VALUE!</v>
      </c>
      <c r="K1636" s="106" t="e">
        <f>VLOOKUP(Tabela410[[#This Row],[Proposta de Referência]],SIMP_M1!A:K,8,FALSE)</f>
        <v>#VALUE!</v>
      </c>
      <c r="L1636" s="107" t="e">
        <f t="shared" si="108"/>
        <v>#VALUE!</v>
      </c>
      <c r="M1636" s="107" t="e">
        <f t="shared" si="109"/>
        <v>#VALUE!</v>
      </c>
      <c r="N1636" s="142" t="e">
        <f t="shared" si="110"/>
        <v>#VALUE!</v>
      </c>
      <c r="O1636" s="142" t="e">
        <f t="shared" si="111"/>
        <v>#N/A</v>
      </c>
      <c r="P1636" s="24" t="str">
        <f>IFERROR(VLOOKUP(O1636,HOSPITAIS_COM_DIVIDAS!A:E,5,FALSE),"")</f>
        <v/>
      </c>
    </row>
    <row r="1637" spans="1:16" x14ac:dyDescent="0.25">
      <c r="A1637" s="52" t="e">
        <f>Tabela410[[#This Row],[Status da Proposta]]</f>
        <v>#VALUE!</v>
      </c>
      <c r="B1637" s="143">
        <f>MODALIDADE_1!A1637</f>
        <v>0</v>
      </c>
      <c r="C1637" s="142" t="e">
        <f>VLOOKUP(B1637,MODALIDADE_1!A:B,2,FALSE)</f>
        <v>#N/A</v>
      </c>
      <c r="D1637" s="142"/>
      <c r="E1637" s="94" t="e">
        <f>VLOOKUP(B1637,MODALIDADE_1!A:E,5,FALSE)</f>
        <v>#N/A</v>
      </c>
      <c r="F1637" s="95" t="e">
        <f>VLOOKUP(B1637,MODALIDADE_1!A:C,3,FALSE)</f>
        <v>#N/A</v>
      </c>
      <c r="G1637" s="142" t="e">
        <f>VLOOKUP(B1637,MODALIDADE_1!A:G,4,FALSE)</f>
        <v>#N/A</v>
      </c>
      <c r="H1637" s="142" t="e">
        <f>VLOOKUP(B1637,MODALIDADE_1!A:G,6,FALSE)</f>
        <v>#N/A</v>
      </c>
      <c r="I1637" s="142" t="e">
        <f>VLOOKUP(B1637,MODALIDADE_1!A:G,7,FALSE)</f>
        <v>#N/A</v>
      </c>
      <c r="J1637" s="106" t="e">
        <f>VLOOKUP(Tabela410[[#This Row],[Proposta de Referência]],SIMP_M1!A:K,9,FALSE)</f>
        <v>#VALUE!</v>
      </c>
      <c r="K1637" s="106" t="e">
        <f>VLOOKUP(Tabela410[[#This Row],[Proposta de Referência]],SIMP_M1!A:K,8,FALSE)</f>
        <v>#VALUE!</v>
      </c>
      <c r="L1637" s="107" t="e">
        <f t="shared" si="108"/>
        <v>#VALUE!</v>
      </c>
      <c r="M1637" s="107" t="e">
        <f t="shared" si="109"/>
        <v>#VALUE!</v>
      </c>
      <c r="N1637" s="142" t="e">
        <f t="shared" si="110"/>
        <v>#VALUE!</v>
      </c>
      <c r="O1637" s="142" t="e">
        <f t="shared" si="111"/>
        <v>#N/A</v>
      </c>
      <c r="P1637" s="24" t="str">
        <f>IFERROR(VLOOKUP(O1637,HOSPITAIS_COM_DIVIDAS!A:E,5,FALSE),"")</f>
        <v/>
      </c>
    </row>
    <row r="1638" spans="1:16" x14ac:dyDescent="0.25">
      <c r="A1638" s="52" t="e">
        <f>Tabela410[[#This Row],[Status da Proposta]]</f>
        <v>#VALUE!</v>
      </c>
      <c r="B1638" s="143">
        <f>MODALIDADE_1!A1638</f>
        <v>0</v>
      </c>
      <c r="C1638" s="142" t="e">
        <f>VLOOKUP(B1638,MODALIDADE_1!A:B,2,FALSE)</f>
        <v>#N/A</v>
      </c>
      <c r="D1638" s="142"/>
      <c r="E1638" s="94" t="e">
        <f>VLOOKUP(B1638,MODALIDADE_1!A:E,5,FALSE)</f>
        <v>#N/A</v>
      </c>
      <c r="F1638" s="95" t="e">
        <f>VLOOKUP(B1638,MODALIDADE_1!A:C,3,FALSE)</f>
        <v>#N/A</v>
      </c>
      <c r="G1638" s="142" t="e">
        <f>VLOOKUP(B1638,MODALIDADE_1!A:G,4,FALSE)</f>
        <v>#N/A</v>
      </c>
      <c r="H1638" s="142" t="e">
        <f>VLOOKUP(B1638,MODALIDADE_1!A:G,6,FALSE)</f>
        <v>#N/A</v>
      </c>
      <c r="I1638" s="142" t="e">
        <f>VLOOKUP(B1638,MODALIDADE_1!A:G,7,FALSE)</f>
        <v>#N/A</v>
      </c>
      <c r="J1638" s="106" t="e">
        <f>VLOOKUP(Tabela410[[#This Row],[Proposta de Referência]],SIMP_M1!A:K,9,FALSE)</f>
        <v>#VALUE!</v>
      </c>
      <c r="K1638" s="106" t="e">
        <f>VLOOKUP(Tabela410[[#This Row],[Proposta de Referência]],SIMP_M1!A:K,8,FALSE)</f>
        <v>#VALUE!</v>
      </c>
      <c r="L1638" s="107" t="e">
        <f t="shared" si="108"/>
        <v>#VALUE!</v>
      </c>
      <c r="M1638" s="107" t="e">
        <f t="shared" si="109"/>
        <v>#VALUE!</v>
      </c>
      <c r="N1638" s="142" t="e">
        <f t="shared" si="110"/>
        <v>#VALUE!</v>
      </c>
      <c r="O1638" s="142" t="e">
        <f t="shared" si="111"/>
        <v>#N/A</v>
      </c>
      <c r="P1638" s="24" t="str">
        <f>IFERROR(VLOOKUP(O1638,HOSPITAIS_COM_DIVIDAS!A:E,5,FALSE),"")</f>
        <v/>
      </c>
    </row>
    <row r="1639" spans="1:16" x14ac:dyDescent="0.25">
      <c r="A1639" s="52" t="e">
        <f>Tabela410[[#This Row],[Status da Proposta]]</f>
        <v>#VALUE!</v>
      </c>
      <c r="B1639" s="143">
        <f>MODALIDADE_1!A1639</f>
        <v>0</v>
      </c>
      <c r="C1639" s="142" t="e">
        <f>VLOOKUP(B1639,MODALIDADE_1!A:B,2,FALSE)</f>
        <v>#N/A</v>
      </c>
      <c r="D1639" s="142"/>
      <c r="E1639" s="94" t="e">
        <f>VLOOKUP(B1639,MODALIDADE_1!A:E,5,FALSE)</f>
        <v>#N/A</v>
      </c>
      <c r="F1639" s="95" t="e">
        <f>VLOOKUP(B1639,MODALIDADE_1!A:C,3,FALSE)</f>
        <v>#N/A</v>
      </c>
      <c r="G1639" s="142" t="e">
        <f>VLOOKUP(B1639,MODALIDADE_1!A:G,4,FALSE)</f>
        <v>#N/A</v>
      </c>
      <c r="H1639" s="142" t="e">
        <f>VLOOKUP(B1639,MODALIDADE_1!A:G,6,FALSE)</f>
        <v>#N/A</v>
      </c>
      <c r="I1639" s="142" t="e">
        <f>VLOOKUP(B1639,MODALIDADE_1!A:G,7,FALSE)</f>
        <v>#N/A</v>
      </c>
      <c r="J1639" s="106" t="e">
        <f>VLOOKUP(Tabela410[[#This Row],[Proposta de Referência]],SIMP_M1!A:K,9,FALSE)</f>
        <v>#VALUE!</v>
      </c>
      <c r="K1639" s="106" t="e">
        <f>VLOOKUP(Tabela410[[#This Row],[Proposta de Referência]],SIMP_M1!A:K,8,FALSE)</f>
        <v>#VALUE!</v>
      </c>
      <c r="L1639" s="107" t="e">
        <f t="shared" si="108"/>
        <v>#VALUE!</v>
      </c>
      <c r="M1639" s="107" t="e">
        <f t="shared" si="109"/>
        <v>#VALUE!</v>
      </c>
      <c r="N1639" s="142" t="e">
        <f t="shared" si="110"/>
        <v>#VALUE!</v>
      </c>
      <c r="O1639" s="142" t="e">
        <f t="shared" si="111"/>
        <v>#N/A</v>
      </c>
      <c r="P1639" s="24" t="str">
        <f>IFERROR(VLOOKUP(O1639,HOSPITAIS_COM_DIVIDAS!A:E,5,FALSE),"")</f>
        <v/>
      </c>
    </row>
    <row r="1640" spans="1:16" x14ac:dyDescent="0.25">
      <c r="A1640" s="52" t="e">
        <f>Tabela410[[#This Row],[Status da Proposta]]</f>
        <v>#VALUE!</v>
      </c>
      <c r="B1640" s="143">
        <f>MODALIDADE_1!A1640</f>
        <v>0</v>
      </c>
      <c r="C1640" s="142" t="e">
        <f>VLOOKUP(B1640,MODALIDADE_1!A:B,2,FALSE)</f>
        <v>#N/A</v>
      </c>
      <c r="D1640" s="142"/>
      <c r="E1640" s="94" t="e">
        <f>VLOOKUP(B1640,MODALIDADE_1!A:E,5,FALSE)</f>
        <v>#N/A</v>
      </c>
      <c r="F1640" s="95" t="e">
        <f>VLOOKUP(B1640,MODALIDADE_1!A:C,3,FALSE)</f>
        <v>#N/A</v>
      </c>
      <c r="G1640" s="142" t="e">
        <f>VLOOKUP(B1640,MODALIDADE_1!A:G,4,FALSE)</f>
        <v>#N/A</v>
      </c>
      <c r="H1640" s="142" t="e">
        <f>VLOOKUP(B1640,MODALIDADE_1!A:G,6,FALSE)</f>
        <v>#N/A</v>
      </c>
      <c r="I1640" s="142" t="e">
        <f>VLOOKUP(B1640,MODALIDADE_1!A:G,7,FALSE)</f>
        <v>#N/A</v>
      </c>
      <c r="J1640" s="106" t="e">
        <f>VLOOKUP(Tabela410[[#This Row],[Proposta de Referência]],SIMP_M1!A:K,9,FALSE)</f>
        <v>#VALUE!</v>
      </c>
      <c r="K1640" s="106" t="e">
        <f>VLOOKUP(Tabela410[[#This Row],[Proposta de Referência]],SIMP_M1!A:K,8,FALSE)</f>
        <v>#VALUE!</v>
      </c>
      <c r="L1640" s="107" t="e">
        <f t="shared" si="108"/>
        <v>#VALUE!</v>
      </c>
      <c r="M1640" s="107" t="e">
        <f t="shared" si="109"/>
        <v>#VALUE!</v>
      </c>
      <c r="N1640" s="142" t="e">
        <f t="shared" si="110"/>
        <v>#VALUE!</v>
      </c>
      <c r="O1640" s="142" t="e">
        <f t="shared" si="111"/>
        <v>#N/A</v>
      </c>
      <c r="P1640" s="24" t="str">
        <f>IFERROR(VLOOKUP(O1640,HOSPITAIS_COM_DIVIDAS!A:E,5,FALSE),"")</f>
        <v/>
      </c>
    </row>
    <row r="1641" spans="1:16" x14ac:dyDescent="0.25">
      <c r="A1641" s="52" t="e">
        <f>Tabela410[[#This Row],[Status da Proposta]]</f>
        <v>#VALUE!</v>
      </c>
      <c r="B1641" s="143">
        <f>MODALIDADE_1!A1641</f>
        <v>0</v>
      </c>
      <c r="C1641" s="142" t="e">
        <f>VLOOKUP(B1641,MODALIDADE_1!A:B,2,FALSE)</f>
        <v>#N/A</v>
      </c>
      <c r="D1641" s="142"/>
      <c r="E1641" s="94" t="e">
        <f>VLOOKUP(B1641,MODALIDADE_1!A:E,5,FALSE)</f>
        <v>#N/A</v>
      </c>
      <c r="F1641" s="95" t="e">
        <f>VLOOKUP(B1641,MODALIDADE_1!A:C,3,FALSE)</f>
        <v>#N/A</v>
      </c>
      <c r="G1641" s="142" t="e">
        <f>VLOOKUP(B1641,MODALIDADE_1!A:G,4,FALSE)</f>
        <v>#N/A</v>
      </c>
      <c r="H1641" s="142" t="e">
        <f>VLOOKUP(B1641,MODALIDADE_1!A:G,6,FALSE)</f>
        <v>#N/A</v>
      </c>
      <c r="I1641" s="142" t="e">
        <f>VLOOKUP(B1641,MODALIDADE_1!A:G,7,FALSE)</f>
        <v>#N/A</v>
      </c>
      <c r="J1641" s="106" t="e">
        <f>VLOOKUP(Tabela410[[#This Row],[Proposta de Referência]],SIMP_M1!A:K,9,FALSE)</f>
        <v>#VALUE!</v>
      </c>
      <c r="K1641" s="106" t="e">
        <f>VLOOKUP(Tabela410[[#This Row],[Proposta de Referência]],SIMP_M1!A:K,8,FALSE)</f>
        <v>#VALUE!</v>
      </c>
      <c r="L1641" s="107" t="e">
        <f t="shared" si="108"/>
        <v>#VALUE!</v>
      </c>
      <c r="M1641" s="107" t="e">
        <f t="shared" si="109"/>
        <v>#VALUE!</v>
      </c>
      <c r="N1641" s="142" t="e">
        <f t="shared" si="110"/>
        <v>#VALUE!</v>
      </c>
      <c r="O1641" s="142" t="e">
        <f t="shared" si="111"/>
        <v>#N/A</v>
      </c>
      <c r="P1641" s="24" t="str">
        <f>IFERROR(VLOOKUP(O1641,HOSPITAIS_COM_DIVIDAS!A:E,5,FALSE),"")</f>
        <v/>
      </c>
    </row>
    <row r="1642" spans="1:16" x14ac:dyDescent="0.25">
      <c r="A1642" s="52" t="e">
        <f>Tabela410[[#This Row],[Status da Proposta]]</f>
        <v>#VALUE!</v>
      </c>
      <c r="B1642" s="143">
        <f>MODALIDADE_1!A1642</f>
        <v>0</v>
      </c>
      <c r="C1642" s="142" t="e">
        <f>VLOOKUP(B1642,MODALIDADE_1!A:B,2,FALSE)</f>
        <v>#N/A</v>
      </c>
      <c r="D1642" s="142"/>
      <c r="E1642" s="94" t="e">
        <f>VLOOKUP(B1642,MODALIDADE_1!A:E,5,FALSE)</f>
        <v>#N/A</v>
      </c>
      <c r="F1642" s="95" t="e">
        <f>VLOOKUP(B1642,MODALIDADE_1!A:C,3,FALSE)</f>
        <v>#N/A</v>
      </c>
      <c r="G1642" s="142" t="e">
        <f>VLOOKUP(B1642,MODALIDADE_1!A:G,4,FALSE)</f>
        <v>#N/A</v>
      </c>
      <c r="H1642" s="142" t="e">
        <f>VLOOKUP(B1642,MODALIDADE_1!A:G,6,FALSE)</f>
        <v>#N/A</v>
      </c>
      <c r="I1642" s="142" t="e">
        <f>VLOOKUP(B1642,MODALIDADE_1!A:G,7,FALSE)</f>
        <v>#N/A</v>
      </c>
      <c r="J1642" s="106" t="e">
        <f>VLOOKUP(Tabela410[[#This Row],[Proposta de Referência]],SIMP_M1!A:K,9,FALSE)</f>
        <v>#VALUE!</v>
      </c>
      <c r="K1642" s="106" t="e">
        <f>VLOOKUP(Tabela410[[#This Row],[Proposta de Referência]],SIMP_M1!A:K,8,FALSE)</f>
        <v>#VALUE!</v>
      </c>
      <c r="L1642" s="107" t="e">
        <f t="shared" si="108"/>
        <v>#VALUE!</v>
      </c>
      <c r="M1642" s="107" t="e">
        <f t="shared" si="109"/>
        <v>#VALUE!</v>
      </c>
      <c r="N1642" s="142" t="e">
        <f t="shared" si="110"/>
        <v>#VALUE!</v>
      </c>
      <c r="O1642" s="142" t="e">
        <f t="shared" si="111"/>
        <v>#N/A</v>
      </c>
      <c r="P1642" s="24" t="str">
        <f>IFERROR(VLOOKUP(O1642,HOSPITAIS_COM_DIVIDAS!A:E,5,FALSE),"")</f>
        <v/>
      </c>
    </row>
    <row r="1643" spans="1:16" x14ac:dyDescent="0.25">
      <c r="A1643" s="52" t="e">
        <f>Tabela410[[#This Row],[Status da Proposta]]</f>
        <v>#VALUE!</v>
      </c>
      <c r="B1643" s="143">
        <f>MODALIDADE_1!A1643</f>
        <v>0</v>
      </c>
      <c r="C1643" s="142" t="e">
        <f>VLOOKUP(B1643,MODALIDADE_1!A:B,2,FALSE)</f>
        <v>#N/A</v>
      </c>
      <c r="D1643" s="142"/>
      <c r="E1643" s="94" t="e">
        <f>VLOOKUP(B1643,MODALIDADE_1!A:E,5,FALSE)</f>
        <v>#N/A</v>
      </c>
      <c r="F1643" s="95" t="e">
        <f>VLOOKUP(B1643,MODALIDADE_1!A:C,3,FALSE)</f>
        <v>#N/A</v>
      </c>
      <c r="G1643" s="142" t="e">
        <f>VLOOKUP(B1643,MODALIDADE_1!A:G,4,FALSE)</f>
        <v>#N/A</v>
      </c>
      <c r="H1643" s="142" t="e">
        <f>VLOOKUP(B1643,MODALIDADE_1!A:G,6,FALSE)</f>
        <v>#N/A</v>
      </c>
      <c r="I1643" s="142" t="e">
        <f>VLOOKUP(B1643,MODALIDADE_1!A:G,7,FALSE)</f>
        <v>#N/A</v>
      </c>
      <c r="J1643" s="106" t="e">
        <f>VLOOKUP(Tabela410[[#This Row],[Proposta de Referência]],SIMP_M1!A:K,9,FALSE)</f>
        <v>#VALUE!</v>
      </c>
      <c r="K1643" s="106" t="e">
        <f>VLOOKUP(Tabela410[[#This Row],[Proposta de Referência]],SIMP_M1!A:K,8,FALSE)</f>
        <v>#VALUE!</v>
      </c>
      <c r="L1643" s="107" t="e">
        <f t="shared" si="108"/>
        <v>#VALUE!</v>
      </c>
      <c r="M1643" s="107" t="e">
        <f t="shared" si="109"/>
        <v>#VALUE!</v>
      </c>
      <c r="N1643" s="142" t="e">
        <f t="shared" si="110"/>
        <v>#VALUE!</v>
      </c>
      <c r="O1643" s="142" t="e">
        <f t="shared" si="111"/>
        <v>#N/A</v>
      </c>
      <c r="P1643" s="24" t="str">
        <f>IFERROR(VLOOKUP(O1643,HOSPITAIS_COM_DIVIDAS!A:E,5,FALSE),"")</f>
        <v/>
      </c>
    </row>
    <row r="1644" spans="1:16" x14ac:dyDescent="0.25">
      <c r="A1644" s="52" t="e">
        <f>Tabela410[[#This Row],[Status da Proposta]]</f>
        <v>#VALUE!</v>
      </c>
      <c r="B1644" s="143">
        <f>MODALIDADE_1!A1644</f>
        <v>0</v>
      </c>
      <c r="C1644" s="142" t="e">
        <f>VLOOKUP(B1644,MODALIDADE_1!A:B,2,FALSE)</f>
        <v>#N/A</v>
      </c>
      <c r="D1644" s="142"/>
      <c r="E1644" s="94" t="e">
        <f>VLOOKUP(B1644,MODALIDADE_1!A:E,5,FALSE)</f>
        <v>#N/A</v>
      </c>
      <c r="F1644" s="95" t="e">
        <f>VLOOKUP(B1644,MODALIDADE_1!A:C,3,FALSE)</f>
        <v>#N/A</v>
      </c>
      <c r="G1644" s="142" t="e">
        <f>VLOOKUP(B1644,MODALIDADE_1!A:G,4,FALSE)</f>
        <v>#N/A</v>
      </c>
      <c r="H1644" s="142" t="e">
        <f>VLOOKUP(B1644,MODALIDADE_1!A:G,6,FALSE)</f>
        <v>#N/A</v>
      </c>
      <c r="I1644" s="142" t="e">
        <f>VLOOKUP(B1644,MODALIDADE_1!A:G,7,FALSE)</f>
        <v>#N/A</v>
      </c>
      <c r="J1644" s="106" t="e">
        <f>VLOOKUP(Tabela410[[#This Row],[Proposta de Referência]],SIMP_M1!A:K,9,FALSE)</f>
        <v>#VALUE!</v>
      </c>
      <c r="K1644" s="106" t="e">
        <f>VLOOKUP(Tabela410[[#This Row],[Proposta de Referência]],SIMP_M1!A:K,8,FALSE)</f>
        <v>#VALUE!</v>
      </c>
      <c r="L1644" s="107" t="e">
        <f t="shared" si="108"/>
        <v>#VALUE!</v>
      </c>
      <c r="M1644" s="107" t="e">
        <f t="shared" si="109"/>
        <v>#VALUE!</v>
      </c>
      <c r="N1644" s="142" t="e">
        <f t="shared" si="110"/>
        <v>#VALUE!</v>
      </c>
      <c r="O1644" s="142" t="e">
        <f t="shared" si="111"/>
        <v>#N/A</v>
      </c>
      <c r="P1644" s="24" t="str">
        <f>IFERROR(VLOOKUP(O1644,HOSPITAIS_COM_DIVIDAS!A:E,5,FALSE),"")</f>
        <v/>
      </c>
    </row>
    <row r="1645" spans="1:16" x14ac:dyDescent="0.25">
      <c r="A1645" s="52" t="e">
        <f>Tabela410[[#This Row],[Status da Proposta]]</f>
        <v>#VALUE!</v>
      </c>
      <c r="B1645" s="143">
        <f>MODALIDADE_1!A1645</f>
        <v>0</v>
      </c>
      <c r="C1645" s="142" t="e">
        <f>VLOOKUP(B1645,MODALIDADE_1!A:B,2,FALSE)</f>
        <v>#N/A</v>
      </c>
      <c r="D1645" s="142"/>
      <c r="E1645" s="94" t="e">
        <f>VLOOKUP(B1645,MODALIDADE_1!A:E,5,FALSE)</f>
        <v>#N/A</v>
      </c>
      <c r="F1645" s="95" t="e">
        <f>VLOOKUP(B1645,MODALIDADE_1!A:C,3,FALSE)</f>
        <v>#N/A</v>
      </c>
      <c r="G1645" s="142" t="e">
        <f>VLOOKUP(B1645,MODALIDADE_1!A:G,4,FALSE)</f>
        <v>#N/A</v>
      </c>
      <c r="H1645" s="142" t="e">
        <f>VLOOKUP(B1645,MODALIDADE_1!A:G,6,FALSE)</f>
        <v>#N/A</v>
      </c>
      <c r="I1645" s="142" t="e">
        <f>VLOOKUP(B1645,MODALIDADE_1!A:G,7,FALSE)</f>
        <v>#N/A</v>
      </c>
      <c r="J1645" s="106" t="e">
        <f>VLOOKUP(Tabela410[[#This Row],[Proposta de Referência]],SIMP_M1!A:K,9,FALSE)</f>
        <v>#VALUE!</v>
      </c>
      <c r="K1645" s="106" t="e">
        <f>VLOOKUP(Tabela410[[#This Row],[Proposta de Referência]],SIMP_M1!A:K,8,FALSE)</f>
        <v>#VALUE!</v>
      </c>
      <c r="L1645" s="107" t="e">
        <f t="shared" si="108"/>
        <v>#VALUE!</v>
      </c>
      <c r="M1645" s="107" t="e">
        <f t="shared" si="109"/>
        <v>#VALUE!</v>
      </c>
      <c r="N1645" s="142" t="e">
        <f t="shared" si="110"/>
        <v>#VALUE!</v>
      </c>
      <c r="O1645" s="142" t="e">
        <f t="shared" si="111"/>
        <v>#N/A</v>
      </c>
      <c r="P1645" s="24" t="str">
        <f>IFERROR(VLOOKUP(O1645,HOSPITAIS_COM_DIVIDAS!A:E,5,FALSE),"")</f>
        <v/>
      </c>
    </row>
    <row r="1646" spans="1:16" x14ac:dyDescent="0.25">
      <c r="A1646" s="52" t="e">
        <f>Tabela410[[#This Row],[Status da Proposta]]</f>
        <v>#VALUE!</v>
      </c>
      <c r="B1646" s="143">
        <f>MODALIDADE_1!A1646</f>
        <v>0</v>
      </c>
      <c r="C1646" s="142" t="e">
        <f>VLOOKUP(B1646,MODALIDADE_1!A:B,2,FALSE)</f>
        <v>#N/A</v>
      </c>
      <c r="D1646" s="142"/>
      <c r="E1646" s="94" t="e">
        <f>VLOOKUP(B1646,MODALIDADE_1!A:E,5,FALSE)</f>
        <v>#N/A</v>
      </c>
      <c r="F1646" s="95" t="e">
        <f>VLOOKUP(B1646,MODALIDADE_1!A:C,3,FALSE)</f>
        <v>#N/A</v>
      </c>
      <c r="G1646" s="142" t="e">
        <f>VLOOKUP(B1646,MODALIDADE_1!A:G,4,FALSE)</f>
        <v>#N/A</v>
      </c>
      <c r="H1646" s="142" t="e">
        <f>VLOOKUP(B1646,MODALIDADE_1!A:G,6,FALSE)</f>
        <v>#N/A</v>
      </c>
      <c r="I1646" s="142" t="e">
        <f>VLOOKUP(B1646,MODALIDADE_1!A:G,7,FALSE)</f>
        <v>#N/A</v>
      </c>
      <c r="J1646" s="106" t="e">
        <f>VLOOKUP(Tabela410[[#This Row],[Proposta de Referência]],SIMP_M1!A:K,9,FALSE)</f>
        <v>#VALUE!</v>
      </c>
      <c r="K1646" s="106" t="e">
        <f>VLOOKUP(Tabela410[[#This Row],[Proposta de Referência]],SIMP_M1!A:K,8,FALSE)</f>
        <v>#VALUE!</v>
      </c>
      <c r="L1646" s="107" t="e">
        <f t="shared" si="108"/>
        <v>#VALUE!</v>
      </c>
      <c r="M1646" s="107" t="e">
        <f t="shared" si="109"/>
        <v>#VALUE!</v>
      </c>
      <c r="N1646" s="142" t="e">
        <f t="shared" si="110"/>
        <v>#VALUE!</v>
      </c>
      <c r="O1646" s="142" t="e">
        <f t="shared" si="111"/>
        <v>#N/A</v>
      </c>
      <c r="P1646" s="24" t="str">
        <f>IFERROR(VLOOKUP(O1646,HOSPITAIS_COM_DIVIDAS!A:E,5,FALSE),"")</f>
        <v/>
      </c>
    </row>
    <row r="1647" spans="1:16" x14ac:dyDescent="0.25">
      <c r="A1647" s="52" t="e">
        <f>Tabela410[[#This Row],[Status da Proposta]]</f>
        <v>#VALUE!</v>
      </c>
      <c r="B1647" s="143">
        <f>MODALIDADE_1!A1647</f>
        <v>0</v>
      </c>
      <c r="C1647" s="142" t="e">
        <f>VLOOKUP(B1647,MODALIDADE_1!A:B,2,FALSE)</f>
        <v>#N/A</v>
      </c>
      <c r="D1647" s="142"/>
      <c r="E1647" s="94" t="e">
        <f>VLOOKUP(B1647,MODALIDADE_1!A:E,5,FALSE)</f>
        <v>#N/A</v>
      </c>
      <c r="F1647" s="95" t="e">
        <f>VLOOKUP(B1647,MODALIDADE_1!A:C,3,FALSE)</f>
        <v>#N/A</v>
      </c>
      <c r="G1647" s="142" t="e">
        <f>VLOOKUP(B1647,MODALIDADE_1!A:G,4,FALSE)</f>
        <v>#N/A</v>
      </c>
      <c r="H1647" s="142" t="e">
        <f>VLOOKUP(B1647,MODALIDADE_1!A:G,6,FALSE)</f>
        <v>#N/A</v>
      </c>
      <c r="I1647" s="142" t="e">
        <f>VLOOKUP(B1647,MODALIDADE_1!A:G,7,FALSE)</f>
        <v>#N/A</v>
      </c>
      <c r="J1647" s="106" t="e">
        <f>VLOOKUP(Tabela410[[#This Row],[Proposta de Referência]],SIMP_M1!A:K,9,FALSE)</f>
        <v>#VALUE!</v>
      </c>
      <c r="K1647" s="106" t="e">
        <f>VLOOKUP(Tabela410[[#This Row],[Proposta de Referência]],SIMP_M1!A:K,8,FALSE)</f>
        <v>#VALUE!</v>
      </c>
      <c r="L1647" s="107" t="e">
        <f t="shared" si="108"/>
        <v>#VALUE!</v>
      </c>
      <c r="M1647" s="107" t="e">
        <f t="shared" si="109"/>
        <v>#VALUE!</v>
      </c>
      <c r="N1647" s="142" t="e">
        <f t="shared" si="110"/>
        <v>#VALUE!</v>
      </c>
      <c r="O1647" s="142" t="e">
        <f t="shared" si="111"/>
        <v>#N/A</v>
      </c>
      <c r="P1647" s="24" t="str">
        <f>IFERROR(VLOOKUP(O1647,HOSPITAIS_COM_DIVIDAS!A:E,5,FALSE),"")</f>
        <v/>
      </c>
    </row>
    <row r="1648" spans="1:16" x14ac:dyDescent="0.25">
      <c r="A1648" s="52" t="e">
        <f>Tabela410[[#This Row],[Status da Proposta]]</f>
        <v>#VALUE!</v>
      </c>
      <c r="B1648" s="143">
        <f>MODALIDADE_1!A1648</f>
        <v>0</v>
      </c>
      <c r="C1648" s="142" t="e">
        <f>VLOOKUP(B1648,MODALIDADE_1!A:B,2,FALSE)</f>
        <v>#N/A</v>
      </c>
      <c r="D1648" s="142"/>
      <c r="E1648" s="94" t="e">
        <f>VLOOKUP(B1648,MODALIDADE_1!A:E,5,FALSE)</f>
        <v>#N/A</v>
      </c>
      <c r="F1648" s="95" t="e">
        <f>VLOOKUP(B1648,MODALIDADE_1!A:C,3,FALSE)</f>
        <v>#N/A</v>
      </c>
      <c r="G1648" s="142" t="e">
        <f>VLOOKUP(B1648,MODALIDADE_1!A:G,4,FALSE)</f>
        <v>#N/A</v>
      </c>
      <c r="H1648" s="142" t="e">
        <f>VLOOKUP(B1648,MODALIDADE_1!A:G,6,FALSE)</f>
        <v>#N/A</v>
      </c>
      <c r="I1648" s="142" t="e">
        <f>VLOOKUP(B1648,MODALIDADE_1!A:G,7,FALSE)</f>
        <v>#N/A</v>
      </c>
      <c r="J1648" s="106" t="e">
        <f>VLOOKUP(Tabela410[[#This Row],[Proposta de Referência]],SIMP_M1!A:K,9,FALSE)</f>
        <v>#VALUE!</v>
      </c>
      <c r="K1648" s="106" t="e">
        <f>VLOOKUP(Tabela410[[#This Row],[Proposta de Referência]],SIMP_M1!A:K,8,FALSE)</f>
        <v>#VALUE!</v>
      </c>
      <c r="L1648" s="107" t="e">
        <f t="shared" si="108"/>
        <v>#VALUE!</v>
      </c>
      <c r="M1648" s="107" t="e">
        <f t="shared" si="109"/>
        <v>#VALUE!</v>
      </c>
      <c r="N1648" s="142" t="e">
        <f t="shared" si="110"/>
        <v>#VALUE!</v>
      </c>
      <c r="O1648" s="142" t="e">
        <f t="shared" si="111"/>
        <v>#N/A</v>
      </c>
      <c r="P1648" s="24" t="str">
        <f>IFERROR(VLOOKUP(O1648,HOSPITAIS_COM_DIVIDAS!A:E,5,FALSE),"")</f>
        <v/>
      </c>
    </row>
    <row r="1649" spans="1:16" x14ac:dyDescent="0.25">
      <c r="A1649" s="52" t="e">
        <f>Tabela410[[#This Row],[Status da Proposta]]</f>
        <v>#VALUE!</v>
      </c>
      <c r="B1649" s="143">
        <f>MODALIDADE_1!A1649</f>
        <v>0</v>
      </c>
      <c r="C1649" s="142" t="e">
        <f>VLOOKUP(B1649,MODALIDADE_1!A:B,2,FALSE)</f>
        <v>#N/A</v>
      </c>
      <c r="D1649" s="142"/>
      <c r="E1649" s="94" t="e">
        <f>VLOOKUP(B1649,MODALIDADE_1!A:E,5,FALSE)</f>
        <v>#N/A</v>
      </c>
      <c r="F1649" s="95" t="e">
        <f>VLOOKUP(B1649,MODALIDADE_1!A:C,3,FALSE)</f>
        <v>#N/A</v>
      </c>
      <c r="G1649" s="142" t="e">
        <f>VLOOKUP(B1649,MODALIDADE_1!A:G,4,FALSE)</f>
        <v>#N/A</v>
      </c>
      <c r="H1649" s="142" t="e">
        <f>VLOOKUP(B1649,MODALIDADE_1!A:G,6,FALSE)</f>
        <v>#N/A</v>
      </c>
      <c r="I1649" s="142" t="e">
        <f>VLOOKUP(B1649,MODALIDADE_1!A:G,7,FALSE)</f>
        <v>#N/A</v>
      </c>
      <c r="J1649" s="106" t="e">
        <f>VLOOKUP(Tabela410[[#This Row],[Proposta de Referência]],SIMP_M1!A:K,9,FALSE)</f>
        <v>#VALUE!</v>
      </c>
      <c r="K1649" s="106" t="e">
        <f>VLOOKUP(Tabela410[[#This Row],[Proposta de Referência]],SIMP_M1!A:K,8,FALSE)</f>
        <v>#VALUE!</v>
      </c>
      <c r="L1649" s="107" t="e">
        <f t="shared" si="108"/>
        <v>#VALUE!</v>
      </c>
      <c r="M1649" s="107" t="e">
        <f t="shared" si="109"/>
        <v>#VALUE!</v>
      </c>
      <c r="N1649" s="142" t="e">
        <f t="shared" si="110"/>
        <v>#VALUE!</v>
      </c>
      <c r="O1649" s="142" t="e">
        <f t="shared" si="111"/>
        <v>#N/A</v>
      </c>
      <c r="P1649" s="24" t="str">
        <f>IFERROR(VLOOKUP(O1649,HOSPITAIS_COM_DIVIDAS!A:E,5,FALSE),"")</f>
        <v/>
      </c>
    </row>
    <row r="1650" spans="1:16" x14ac:dyDescent="0.25">
      <c r="A1650" s="52" t="e">
        <f>Tabela410[[#This Row],[Status da Proposta]]</f>
        <v>#VALUE!</v>
      </c>
      <c r="B1650" s="143">
        <f>MODALIDADE_1!A1650</f>
        <v>0</v>
      </c>
      <c r="C1650" s="142" t="e">
        <f>VLOOKUP(B1650,MODALIDADE_1!A:B,2,FALSE)</f>
        <v>#N/A</v>
      </c>
      <c r="D1650" s="142"/>
      <c r="E1650" s="94" t="e">
        <f>VLOOKUP(B1650,MODALIDADE_1!A:E,5,FALSE)</f>
        <v>#N/A</v>
      </c>
      <c r="F1650" s="95" t="e">
        <f>VLOOKUP(B1650,MODALIDADE_1!A:C,3,FALSE)</f>
        <v>#N/A</v>
      </c>
      <c r="G1650" s="142" t="e">
        <f>VLOOKUP(B1650,MODALIDADE_1!A:G,4,FALSE)</f>
        <v>#N/A</v>
      </c>
      <c r="H1650" s="142" t="e">
        <f>VLOOKUP(B1650,MODALIDADE_1!A:G,6,FALSE)</f>
        <v>#N/A</v>
      </c>
      <c r="I1650" s="142" t="e">
        <f>VLOOKUP(B1650,MODALIDADE_1!A:G,7,FALSE)</f>
        <v>#N/A</v>
      </c>
      <c r="J1650" s="106" t="e">
        <f>VLOOKUP(Tabela410[[#This Row],[Proposta de Referência]],SIMP_M1!A:K,9,FALSE)</f>
        <v>#VALUE!</v>
      </c>
      <c r="K1650" s="106" t="e">
        <f>VLOOKUP(Tabela410[[#This Row],[Proposta de Referência]],SIMP_M1!A:K,8,FALSE)</f>
        <v>#VALUE!</v>
      </c>
      <c r="L1650" s="107" t="e">
        <f t="shared" si="108"/>
        <v>#VALUE!</v>
      </c>
      <c r="M1650" s="107" t="e">
        <f t="shared" si="109"/>
        <v>#VALUE!</v>
      </c>
      <c r="N1650" s="142" t="e">
        <f t="shared" si="110"/>
        <v>#VALUE!</v>
      </c>
      <c r="O1650" s="142" t="e">
        <f t="shared" si="111"/>
        <v>#N/A</v>
      </c>
      <c r="P1650" s="24" t="str">
        <f>IFERROR(VLOOKUP(O1650,HOSPITAIS_COM_DIVIDAS!A:E,5,FALSE),"")</f>
        <v/>
      </c>
    </row>
    <row r="1651" spans="1:16" x14ac:dyDescent="0.25">
      <c r="A1651" s="52" t="e">
        <f>Tabela410[[#This Row],[Status da Proposta]]</f>
        <v>#VALUE!</v>
      </c>
      <c r="B1651" s="143">
        <f>MODALIDADE_1!A1651</f>
        <v>0</v>
      </c>
      <c r="C1651" s="142" t="e">
        <f>VLOOKUP(B1651,MODALIDADE_1!A:B,2,FALSE)</f>
        <v>#N/A</v>
      </c>
      <c r="D1651" s="142"/>
      <c r="E1651" s="94" t="e">
        <f>VLOOKUP(B1651,MODALIDADE_1!A:E,5,FALSE)</f>
        <v>#N/A</v>
      </c>
      <c r="F1651" s="95" t="e">
        <f>VLOOKUP(B1651,MODALIDADE_1!A:C,3,FALSE)</f>
        <v>#N/A</v>
      </c>
      <c r="G1651" s="142" t="e">
        <f>VLOOKUP(B1651,MODALIDADE_1!A:G,4,FALSE)</f>
        <v>#N/A</v>
      </c>
      <c r="H1651" s="142" t="e">
        <f>VLOOKUP(B1651,MODALIDADE_1!A:G,6,FALSE)</f>
        <v>#N/A</v>
      </c>
      <c r="I1651" s="142" t="e">
        <f>VLOOKUP(B1651,MODALIDADE_1!A:G,7,FALSE)</f>
        <v>#N/A</v>
      </c>
      <c r="J1651" s="106" t="e">
        <f>VLOOKUP(Tabela410[[#This Row],[Proposta de Referência]],SIMP_M1!A:K,9,FALSE)</f>
        <v>#VALUE!</v>
      </c>
      <c r="K1651" s="106" t="e">
        <f>VLOOKUP(Tabela410[[#This Row],[Proposta de Referência]],SIMP_M1!A:K,8,FALSE)</f>
        <v>#VALUE!</v>
      </c>
      <c r="L1651" s="107" t="e">
        <f t="shared" si="108"/>
        <v>#VALUE!</v>
      </c>
      <c r="M1651" s="107" t="e">
        <f t="shared" si="109"/>
        <v>#VALUE!</v>
      </c>
      <c r="N1651" s="142" t="e">
        <f t="shared" si="110"/>
        <v>#VALUE!</v>
      </c>
      <c r="O1651" s="142" t="e">
        <f t="shared" si="111"/>
        <v>#N/A</v>
      </c>
      <c r="P1651" s="24" t="str">
        <f>IFERROR(VLOOKUP(O1651,HOSPITAIS_COM_DIVIDAS!A:E,5,FALSE),"")</f>
        <v/>
      </c>
    </row>
    <row r="1652" spans="1:16" x14ac:dyDescent="0.25">
      <c r="A1652" s="52" t="e">
        <f>Tabela410[[#This Row],[Status da Proposta]]</f>
        <v>#VALUE!</v>
      </c>
      <c r="B1652" s="143">
        <f>MODALIDADE_1!A1652</f>
        <v>0</v>
      </c>
      <c r="C1652" s="142" t="e">
        <f>VLOOKUP(B1652,MODALIDADE_1!A:B,2,FALSE)</f>
        <v>#N/A</v>
      </c>
      <c r="D1652" s="142"/>
      <c r="E1652" s="94" t="e">
        <f>VLOOKUP(B1652,MODALIDADE_1!A:E,5,FALSE)</f>
        <v>#N/A</v>
      </c>
      <c r="F1652" s="95" t="e">
        <f>VLOOKUP(B1652,MODALIDADE_1!A:C,3,FALSE)</f>
        <v>#N/A</v>
      </c>
      <c r="G1652" s="142" t="e">
        <f>VLOOKUP(B1652,MODALIDADE_1!A:G,4,FALSE)</f>
        <v>#N/A</v>
      </c>
      <c r="H1652" s="142" t="e">
        <f>VLOOKUP(B1652,MODALIDADE_1!A:G,6,FALSE)</f>
        <v>#N/A</v>
      </c>
      <c r="I1652" s="142" t="e">
        <f>VLOOKUP(B1652,MODALIDADE_1!A:G,7,FALSE)</f>
        <v>#N/A</v>
      </c>
      <c r="J1652" s="106" t="e">
        <f>VLOOKUP(Tabela410[[#This Row],[Proposta de Referência]],SIMP_M1!A:K,9,FALSE)</f>
        <v>#VALUE!</v>
      </c>
      <c r="K1652" s="106" t="e">
        <f>VLOOKUP(Tabela410[[#This Row],[Proposta de Referência]],SIMP_M1!A:K,8,FALSE)</f>
        <v>#VALUE!</v>
      </c>
      <c r="L1652" s="107" t="e">
        <f t="shared" si="108"/>
        <v>#VALUE!</v>
      </c>
      <c r="M1652" s="107" t="e">
        <f t="shared" si="109"/>
        <v>#VALUE!</v>
      </c>
      <c r="N1652" s="142" t="e">
        <f t="shared" si="110"/>
        <v>#VALUE!</v>
      </c>
      <c r="O1652" s="142" t="e">
        <f t="shared" si="111"/>
        <v>#N/A</v>
      </c>
      <c r="P1652" s="24" t="str">
        <f>IFERROR(VLOOKUP(O1652,HOSPITAIS_COM_DIVIDAS!A:E,5,FALSE),"")</f>
        <v/>
      </c>
    </row>
    <row r="1653" spans="1:16" x14ac:dyDescent="0.25">
      <c r="A1653" s="52" t="e">
        <f>Tabela410[[#This Row],[Status da Proposta]]</f>
        <v>#VALUE!</v>
      </c>
      <c r="B1653" s="143">
        <f>MODALIDADE_1!A1653</f>
        <v>0</v>
      </c>
      <c r="C1653" s="142" t="e">
        <f>VLOOKUP(B1653,MODALIDADE_1!A:B,2,FALSE)</f>
        <v>#N/A</v>
      </c>
      <c r="D1653" s="142"/>
      <c r="E1653" s="94" t="e">
        <f>VLOOKUP(B1653,MODALIDADE_1!A:E,5,FALSE)</f>
        <v>#N/A</v>
      </c>
      <c r="F1653" s="95" t="e">
        <f>VLOOKUP(B1653,MODALIDADE_1!A:C,3,FALSE)</f>
        <v>#N/A</v>
      </c>
      <c r="G1653" s="142" t="e">
        <f>VLOOKUP(B1653,MODALIDADE_1!A:G,4,FALSE)</f>
        <v>#N/A</v>
      </c>
      <c r="H1653" s="142" t="e">
        <f>VLOOKUP(B1653,MODALIDADE_1!A:G,6,FALSE)</f>
        <v>#N/A</v>
      </c>
      <c r="I1653" s="142" t="e">
        <f>VLOOKUP(B1653,MODALIDADE_1!A:G,7,FALSE)</f>
        <v>#N/A</v>
      </c>
      <c r="J1653" s="106" t="e">
        <f>VLOOKUP(Tabela410[[#This Row],[Proposta de Referência]],SIMP_M1!A:K,9,FALSE)</f>
        <v>#VALUE!</v>
      </c>
      <c r="K1653" s="106" t="e">
        <f>VLOOKUP(Tabela410[[#This Row],[Proposta de Referência]],SIMP_M1!A:K,8,FALSE)</f>
        <v>#VALUE!</v>
      </c>
      <c r="L1653" s="107" t="e">
        <f t="shared" si="108"/>
        <v>#VALUE!</v>
      </c>
      <c r="M1653" s="107" t="e">
        <f t="shared" si="109"/>
        <v>#VALUE!</v>
      </c>
      <c r="N1653" s="142" t="e">
        <f t="shared" si="110"/>
        <v>#VALUE!</v>
      </c>
      <c r="O1653" s="142" t="e">
        <f t="shared" si="111"/>
        <v>#N/A</v>
      </c>
      <c r="P1653" s="24" t="str">
        <f>IFERROR(VLOOKUP(O1653,HOSPITAIS_COM_DIVIDAS!A:E,5,FALSE),"")</f>
        <v/>
      </c>
    </row>
    <row r="1654" spans="1:16" x14ac:dyDescent="0.25">
      <c r="A1654" s="52" t="e">
        <f>Tabela410[[#This Row],[Status da Proposta]]</f>
        <v>#VALUE!</v>
      </c>
      <c r="B1654" s="143">
        <f>MODALIDADE_1!A1654</f>
        <v>0</v>
      </c>
      <c r="C1654" s="142" t="e">
        <f>VLOOKUP(B1654,MODALIDADE_1!A:B,2,FALSE)</f>
        <v>#N/A</v>
      </c>
      <c r="D1654" s="142"/>
      <c r="E1654" s="94" t="e">
        <f>VLOOKUP(B1654,MODALIDADE_1!A:E,5,FALSE)</f>
        <v>#N/A</v>
      </c>
      <c r="F1654" s="95" t="e">
        <f>VLOOKUP(B1654,MODALIDADE_1!A:C,3,FALSE)</f>
        <v>#N/A</v>
      </c>
      <c r="G1654" s="142" t="e">
        <f>VLOOKUP(B1654,MODALIDADE_1!A:G,4,FALSE)</f>
        <v>#N/A</v>
      </c>
      <c r="H1654" s="142" t="e">
        <f>VLOOKUP(B1654,MODALIDADE_1!A:G,6,FALSE)</f>
        <v>#N/A</v>
      </c>
      <c r="I1654" s="142" t="e">
        <f>VLOOKUP(B1654,MODALIDADE_1!A:G,7,FALSE)</f>
        <v>#N/A</v>
      </c>
      <c r="J1654" s="106" t="e">
        <f>VLOOKUP(Tabela410[[#This Row],[Proposta de Referência]],SIMP_M1!A:K,9,FALSE)</f>
        <v>#VALUE!</v>
      </c>
      <c r="K1654" s="106" t="e">
        <f>VLOOKUP(Tabela410[[#This Row],[Proposta de Referência]],SIMP_M1!A:K,8,FALSE)</f>
        <v>#VALUE!</v>
      </c>
      <c r="L1654" s="107" t="e">
        <f t="shared" si="108"/>
        <v>#VALUE!</v>
      </c>
      <c r="M1654" s="107" t="e">
        <f t="shared" si="109"/>
        <v>#VALUE!</v>
      </c>
      <c r="N1654" s="142" t="e">
        <f t="shared" si="110"/>
        <v>#VALUE!</v>
      </c>
      <c r="O1654" s="142" t="e">
        <f t="shared" si="111"/>
        <v>#N/A</v>
      </c>
      <c r="P1654" s="24" t="str">
        <f>IFERROR(VLOOKUP(O1654,HOSPITAIS_COM_DIVIDAS!A:E,5,FALSE),"")</f>
        <v/>
      </c>
    </row>
    <row r="1655" spans="1:16" x14ac:dyDescent="0.25">
      <c r="A1655" s="52" t="e">
        <f>Tabela410[[#This Row],[Status da Proposta]]</f>
        <v>#VALUE!</v>
      </c>
      <c r="B1655" s="143">
        <f>MODALIDADE_1!A1655</f>
        <v>0</v>
      </c>
      <c r="C1655" s="142" t="e">
        <f>VLOOKUP(B1655,MODALIDADE_1!A:B,2,FALSE)</f>
        <v>#N/A</v>
      </c>
      <c r="D1655" s="142"/>
      <c r="E1655" s="94" t="e">
        <f>VLOOKUP(B1655,MODALIDADE_1!A:E,5,FALSE)</f>
        <v>#N/A</v>
      </c>
      <c r="F1655" s="95" t="e">
        <f>VLOOKUP(B1655,MODALIDADE_1!A:C,3,FALSE)</f>
        <v>#N/A</v>
      </c>
      <c r="G1655" s="142" t="e">
        <f>VLOOKUP(B1655,MODALIDADE_1!A:G,4,FALSE)</f>
        <v>#N/A</v>
      </c>
      <c r="H1655" s="142" t="e">
        <f>VLOOKUP(B1655,MODALIDADE_1!A:G,6,FALSE)</f>
        <v>#N/A</v>
      </c>
      <c r="I1655" s="142" t="e">
        <f>VLOOKUP(B1655,MODALIDADE_1!A:G,7,FALSE)</f>
        <v>#N/A</v>
      </c>
      <c r="J1655" s="106" t="e">
        <f>VLOOKUP(Tabela410[[#This Row],[Proposta de Referência]],SIMP_M1!A:K,9,FALSE)</f>
        <v>#VALUE!</v>
      </c>
      <c r="K1655" s="106" t="e">
        <f>VLOOKUP(Tabela410[[#This Row],[Proposta de Referência]],SIMP_M1!A:K,8,FALSE)</f>
        <v>#VALUE!</v>
      </c>
      <c r="L1655" s="107" t="e">
        <f t="shared" si="108"/>
        <v>#VALUE!</v>
      </c>
      <c r="M1655" s="107" t="e">
        <f t="shared" si="109"/>
        <v>#VALUE!</v>
      </c>
      <c r="N1655" s="142" t="e">
        <f t="shared" si="110"/>
        <v>#VALUE!</v>
      </c>
      <c r="O1655" s="142" t="e">
        <f t="shared" si="111"/>
        <v>#N/A</v>
      </c>
      <c r="P1655" s="24" t="str">
        <f>IFERROR(VLOOKUP(O1655,HOSPITAIS_COM_DIVIDAS!A:E,5,FALSE),"")</f>
        <v/>
      </c>
    </row>
    <row r="1656" spans="1:16" x14ac:dyDescent="0.25">
      <c r="A1656" s="52" t="e">
        <f>Tabela410[[#This Row],[Status da Proposta]]</f>
        <v>#VALUE!</v>
      </c>
      <c r="B1656" s="143">
        <f>MODALIDADE_1!A1656</f>
        <v>0</v>
      </c>
      <c r="C1656" s="142" t="e">
        <f>VLOOKUP(B1656,MODALIDADE_1!A:B,2,FALSE)</f>
        <v>#N/A</v>
      </c>
      <c r="D1656" s="142"/>
      <c r="E1656" s="94" t="e">
        <f>VLOOKUP(B1656,MODALIDADE_1!A:E,5,FALSE)</f>
        <v>#N/A</v>
      </c>
      <c r="F1656" s="95" t="e">
        <f>VLOOKUP(B1656,MODALIDADE_1!A:C,3,FALSE)</f>
        <v>#N/A</v>
      </c>
      <c r="G1656" s="142" t="e">
        <f>VLOOKUP(B1656,MODALIDADE_1!A:G,4,FALSE)</f>
        <v>#N/A</v>
      </c>
      <c r="H1656" s="142" t="e">
        <f>VLOOKUP(B1656,MODALIDADE_1!A:G,6,FALSE)</f>
        <v>#N/A</v>
      </c>
      <c r="I1656" s="142" t="e">
        <f>VLOOKUP(B1656,MODALIDADE_1!A:G,7,FALSE)</f>
        <v>#N/A</v>
      </c>
      <c r="J1656" s="106" t="e">
        <f>VLOOKUP(Tabela410[[#This Row],[Proposta de Referência]],SIMP_M1!A:K,9,FALSE)</f>
        <v>#VALUE!</v>
      </c>
      <c r="K1656" s="106" t="e">
        <f>VLOOKUP(Tabela410[[#This Row],[Proposta de Referência]],SIMP_M1!A:K,8,FALSE)</f>
        <v>#VALUE!</v>
      </c>
      <c r="L1656" s="107" t="e">
        <f t="shared" si="108"/>
        <v>#VALUE!</v>
      </c>
      <c r="M1656" s="107" t="e">
        <f t="shared" si="109"/>
        <v>#VALUE!</v>
      </c>
      <c r="N1656" s="142" t="e">
        <f t="shared" si="110"/>
        <v>#VALUE!</v>
      </c>
      <c r="O1656" s="142" t="e">
        <f t="shared" si="111"/>
        <v>#N/A</v>
      </c>
      <c r="P1656" s="24" t="str">
        <f>IFERROR(VLOOKUP(O1656,HOSPITAIS_COM_DIVIDAS!A:E,5,FALSE),"")</f>
        <v/>
      </c>
    </row>
    <row r="1657" spans="1:16" x14ac:dyDescent="0.25">
      <c r="A1657" s="52" t="e">
        <f>Tabela410[[#This Row],[Status da Proposta]]</f>
        <v>#VALUE!</v>
      </c>
      <c r="B1657" s="143">
        <f>MODALIDADE_1!A1657</f>
        <v>0</v>
      </c>
      <c r="C1657" s="142" t="e">
        <f>VLOOKUP(B1657,MODALIDADE_1!A:B,2,FALSE)</f>
        <v>#N/A</v>
      </c>
      <c r="D1657" s="142"/>
      <c r="E1657" s="94" t="e">
        <f>VLOOKUP(B1657,MODALIDADE_1!A:E,5,FALSE)</f>
        <v>#N/A</v>
      </c>
      <c r="F1657" s="95" t="e">
        <f>VLOOKUP(B1657,MODALIDADE_1!A:C,3,FALSE)</f>
        <v>#N/A</v>
      </c>
      <c r="G1657" s="142" t="e">
        <f>VLOOKUP(B1657,MODALIDADE_1!A:G,4,FALSE)</f>
        <v>#N/A</v>
      </c>
      <c r="H1657" s="142" t="e">
        <f>VLOOKUP(B1657,MODALIDADE_1!A:G,6,FALSE)</f>
        <v>#N/A</v>
      </c>
      <c r="I1657" s="142" t="e">
        <f>VLOOKUP(B1657,MODALIDADE_1!A:G,7,FALSE)</f>
        <v>#N/A</v>
      </c>
      <c r="J1657" s="106" t="e">
        <f>VLOOKUP(Tabela410[[#This Row],[Proposta de Referência]],SIMP_M1!A:K,9,FALSE)</f>
        <v>#VALUE!</v>
      </c>
      <c r="K1657" s="106" t="e">
        <f>VLOOKUP(Tabela410[[#This Row],[Proposta de Referência]],SIMP_M1!A:K,8,FALSE)</f>
        <v>#VALUE!</v>
      </c>
      <c r="L1657" s="107" t="e">
        <f t="shared" si="108"/>
        <v>#VALUE!</v>
      </c>
      <c r="M1657" s="107" t="e">
        <f t="shared" si="109"/>
        <v>#VALUE!</v>
      </c>
      <c r="N1657" s="142" t="e">
        <f t="shared" si="110"/>
        <v>#VALUE!</v>
      </c>
      <c r="O1657" s="142" t="e">
        <f t="shared" si="111"/>
        <v>#N/A</v>
      </c>
      <c r="P1657" s="24" t="str">
        <f>IFERROR(VLOOKUP(O1657,HOSPITAIS_COM_DIVIDAS!A:E,5,FALSE),"")</f>
        <v/>
      </c>
    </row>
    <row r="1658" spans="1:16" x14ac:dyDescent="0.25">
      <c r="A1658" s="52" t="e">
        <f>Tabela410[[#This Row],[Status da Proposta]]</f>
        <v>#VALUE!</v>
      </c>
      <c r="B1658" s="143">
        <f>MODALIDADE_1!A1658</f>
        <v>0</v>
      </c>
      <c r="C1658" s="142" t="e">
        <f>VLOOKUP(B1658,MODALIDADE_1!A:B,2,FALSE)</f>
        <v>#N/A</v>
      </c>
      <c r="D1658" s="142"/>
      <c r="E1658" s="94" t="e">
        <f>VLOOKUP(B1658,MODALIDADE_1!A:E,5,FALSE)</f>
        <v>#N/A</v>
      </c>
      <c r="F1658" s="95" t="e">
        <f>VLOOKUP(B1658,MODALIDADE_1!A:C,3,FALSE)</f>
        <v>#N/A</v>
      </c>
      <c r="G1658" s="142" t="e">
        <f>VLOOKUP(B1658,MODALIDADE_1!A:G,4,FALSE)</f>
        <v>#N/A</v>
      </c>
      <c r="H1658" s="142" t="e">
        <f>VLOOKUP(B1658,MODALIDADE_1!A:G,6,FALSE)</f>
        <v>#N/A</v>
      </c>
      <c r="I1658" s="142" t="e">
        <f>VLOOKUP(B1658,MODALIDADE_1!A:G,7,FALSE)</f>
        <v>#N/A</v>
      </c>
      <c r="J1658" s="106" t="e">
        <f>VLOOKUP(Tabela410[[#This Row],[Proposta de Referência]],SIMP_M1!A:K,9,FALSE)</f>
        <v>#VALUE!</v>
      </c>
      <c r="K1658" s="106" t="e">
        <f>VLOOKUP(Tabela410[[#This Row],[Proposta de Referência]],SIMP_M1!A:K,8,FALSE)</f>
        <v>#VALUE!</v>
      </c>
      <c r="L1658" s="107" t="e">
        <f t="shared" si="108"/>
        <v>#VALUE!</v>
      </c>
      <c r="M1658" s="107" t="e">
        <f t="shared" si="109"/>
        <v>#VALUE!</v>
      </c>
      <c r="N1658" s="142" t="e">
        <f t="shared" si="110"/>
        <v>#VALUE!</v>
      </c>
      <c r="O1658" s="142" t="e">
        <f t="shared" si="111"/>
        <v>#N/A</v>
      </c>
      <c r="P1658" s="24" t="str">
        <f>IFERROR(VLOOKUP(O1658,HOSPITAIS_COM_DIVIDAS!A:E,5,FALSE),"")</f>
        <v/>
      </c>
    </row>
    <row r="1659" spans="1:16" x14ac:dyDescent="0.25">
      <c r="A1659" s="52" t="e">
        <f>Tabela410[[#This Row],[Status da Proposta]]</f>
        <v>#VALUE!</v>
      </c>
      <c r="B1659" s="143">
        <f>MODALIDADE_1!A1659</f>
        <v>0</v>
      </c>
      <c r="C1659" s="142" t="e">
        <f>VLOOKUP(B1659,MODALIDADE_1!A:B,2,FALSE)</f>
        <v>#N/A</v>
      </c>
      <c r="D1659" s="142"/>
      <c r="E1659" s="94" t="e">
        <f>VLOOKUP(B1659,MODALIDADE_1!A:E,5,FALSE)</f>
        <v>#N/A</v>
      </c>
      <c r="F1659" s="95" t="e">
        <f>VLOOKUP(B1659,MODALIDADE_1!A:C,3,FALSE)</f>
        <v>#N/A</v>
      </c>
      <c r="G1659" s="142" t="e">
        <f>VLOOKUP(B1659,MODALIDADE_1!A:G,4,FALSE)</f>
        <v>#N/A</v>
      </c>
      <c r="H1659" s="142" t="e">
        <f>VLOOKUP(B1659,MODALIDADE_1!A:G,6,FALSE)</f>
        <v>#N/A</v>
      </c>
      <c r="I1659" s="142" t="e">
        <f>VLOOKUP(B1659,MODALIDADE_1!A:G,7,FALSE)</f>
        <v>#N/A</v>
      </c>
      <c r="J1659" s="106" t="e">
        <f>VLOOKUP(Tabela410[[#This Row],[Proposta de Referência]],SIMP_M1!A:K,9,FALSE)</f>
        <v>#VALUE!</v>
      </c>
      <c r="K1659" s="106" t="e">
        <f>VLOOKUP(Tabela410[[#This Row],[Proposta de Referência]],SIMP_M1!A:K,8,FALSE)</f>
        <v>#VALUE!</v>
      </c>
      <c r="L1659" s="107" t="e">
        <f t="shared" si="108"/>
        <v>#VALUE!</v>
      </c>
      <c r="M1659" s="107" t="e">
        <f t="shared" si="109"/>
        <v>#VALUE!</v>
      </c>
      <c r="N1659" s="142" t="e">
        <f t="shared" si="110"/>
        <v>#VALUE!</v>
      </c>
      <c r="O1659" s="142" t="e">
        <f t="shared" si="111"/>
        <v>#N/A</v>
      </c>
      <c r="P1659" s="24" t="str">
        <f>IFERROR(VLOOKUP(O1659,HOSPITAIS_COM_DIVIDAS!A:E,5,FALSE),"")</f>
        <v/>
      </c>
    </row>
    <row r="1660" spans="1:16" x14ac:dyDescent="0.25">
      <c r="A1660" s="52" t="e">
        <f>Tabela410[[#This Row],[Status da Proposta]]</f>
        <v>#VALUE!</v>
      </c>
      <c r="B1660" s="143">
        <f>MODALIDADE_1!A1660</f>
        <v>0</v>
      </c>
      <c r="C1660" s="142" t="e">
        <f>VLOOKUP(B1660,MODALIDADE_1!A:B,2,FALSE)</f>
        <v>#N/A</v>
      </c>
      <c r="D1660" s="142"/>
      <c r="E1660" s="94" t="e">
        <f>VLOOKUP(B1660,MODALIDADE_1!A:E,5,FALSE)</f>
        <v>#N/A</v>
      </c>
      <c r="F1660" s="95" t="e">
        <f>VLOOKUP(B1660,MODALIDADE_1!A:C,3,FALSE)</f>
        <v>#N/A</v>
      </c>
      <c r="G1660" s="142" t="e">
        <f>VLOOKUP(B1660,MODALIDADE_1!A:G,4,FALSE)</f>
        <v>#N/A</v>
      </c>
      <c r="H1660" s="142" t="e">
        <f>VLOOKUP(B1660,MODALIDADE_1!A:G,6,FALSE)</f>
        <v>#N/A</v>
      </c>
      <c r="I1660" s="142" t="e">
        <f>VLOOKUP(B1660,MODALIDADE_1!A:G,7,FALSE)</f>
        <v>#N/A</v>
      </c>
      <c r="J1660" s="106" t="e">
        <f>VLOOKUP(Tabela410[[#This Row],[Proposta de Referência]],SIMP_M1!A:K,9,FALSE)</f>
        <v>#VALUE!</v>
      </c>
      <c r="K1660" s="106" t="e">
        <f>VLOOKUP(Tabela410[[#This Row],[Proposta de Referência]],SIMP_M1!A:K,8,FALSE)</f>
        <v>#VALUE!</v>
      </c>
      <c r="L1660" s="107" t="e">
        <f t="shared" si="108"/>
        <v>#VALUE!</v>
      </c>
      <c r="M1660" s="107" t="e">
        <f t="shared" si="109"/>
        <v>#VALUE!</v>
      </c>
      <c r="N1660" s="142" t="e">
        <f t="shared" si="110"/>
        <v>#VALUE!</v>
      </c>
      <c r="O1660" s="142" t="e">
        <f t="shared" si="111"/>
        <v>#N/A</v>
      </c>
      <c r="P1660" s="24" t="str">
        <f>IFERROR(VLOOKUP(O1660,HOSPITAIS_COM_DIVIDAS!A:E,5,FALSE),"")</f>
        <v/>
      </c>
    </row>
    <row r="1661" spans="1:16" x14ac:dyDescent="0.25">
      <c r="A1661" s="52" t="e">
        <f>Tabela410[[#This Row],[Status da Proposta]]</f>
        <v>#VALUE!</v>
      </c>
      <c r="B1661" s="143">
        <f>MODALIDADE_1!A1661</f>
        <v>0</v>
      </c>
      <c r="C1661" s="142" t="e">
        <f>VLOOKUP(B1661,MODALIDADE_1!A:B,2,FALSE)</f>
        <v>#N/A</v>
      </c>
      <c r="D1661" s="142"/>
      <c r="E1661" s="94" t="e">
        <f>VLOOKUP(B1661,MODALIDADE_1!A:E,5,FALSE)</f>
        <v>#N/A</v>
      </c>
      <c r="F1661" s="95" t="e">
        <f>VLOOKUP(B1661,MODALIDADE_1!A:C,3,FALSE)</f>
        <v>#N/A</v>
      </c>
      <c r="G1661" s="142" t="e">
        <f>VLOOKUP(B1661,MODALIDADE_1!A:G,4,FALSE)</f>
        <v>#N/A</v>
      </c>
      <c r="H1661" s="142" t="e">
        <f>VLOOKUP(B1661,MODALIDADE_1!A:G,6,FALSE)</f>
        <v>#N/A</v>
      </c>
      <c r="I1661" s="142" t="e">
        <f>VLOOKUP(B1661,MODALIDADE_1!A:G,7,FALSE)</f>
        <v>#N/A</v>
      </c>
      <c r="J1661" s="106" t="e">
        <f>VLOOKUP(Tabela410[[#This Row],[Proposta de Referência]],SIMP_M1!A:K,9,FALSE)</f>
        <v>#VALUE!</v>
      </c>
      <c r="K1661" s="106" t="e">
        <f>VLOOKUP(Tabela410[[#This Row],[Proposta de Referência]],SIMP_M1!A:K,8,FALSE)</f>
        <v>#VALUE!</v>
      </c>
      <c r="L1661" s="107" t="e">
        <f t="shared" si="108"/>
        <v>#VALUE!</v>
      </c>
      <c r="M1661" s="107" t="e">
        <f t="shared" si="109"/>
        <v>#VALUE!</v>
      </c>
      <c r="N1661" s="142" t="e">
        <f t="shared" si="110"/>
        <v>#VALUE!</v>
      </c>
      <c r="O1661" s="142" t="e">
        <f t="shared" si="111"/>
        <v>#N/A</v>
      </c>
      <c r="P1661" s="24" t="str">
        <f>IFERROR(VLOOKUP(O1661,HOSPITAIS_COM_DIVIDAS!A:E,5,FALSE),"")</f>
        <v/>
      </c>
    </row>
    <row r="1662" spans="1:16" x14ac:dyDescent="0.25">
      <c r="A1662" s="52" t="e">
        <f>Tabela410[[#This Row],[Status da Proposta]]</f>
        <v>#VALUE!</v>
      </c>
      <c r="B1662" s="143">
        <f>MODALIDADE_1!A1662</f>
        <v>0</v>
      </c>
      <c r="C1662" s="142" t="e">
        <f>VLOOKUP(B1662,MODALIDADE_1!A:B,2,FALSE)</f>
        <v>#N/A</v>
      </c>
      <c r="D1662" s="142"/>
      <c r="E1662" s="94" t="e">
        <f>VLOOKUP(B1662,MODALIDADE_1!A:E,5,FALSE)</f>
        <v>#N/A</v>
      </c>
      <c r="F1662" s="95" t="e">
        <f>VLOOKUP(B1662,MODALIDADE_1!A:C,3,FALSE)</f>
        <v>#N/A</v>
      </c>
      <c r="G1662" s="142" t="e">
        <f>VLOOKUP(B1662,MODALIDADE_1!A:G,4,FALSE)</f>
        <v>#N/A</v>
      </c>
      <c r="H1662" s="142" t="e">
        <f>VLOOKUP(B1662,MODALIDADE_1!A:G,6,FALSE)</f>
        <v>#N/A</v>
      </c>
      <c r="I1662" s="142" t="e">
        <f>VLOOKUP(B1662,MODALIDADE_1!A:G,7,FALSE)</f>
        <v>#N/A</v>
      </c>
      <c r="J1662" s="106" t="e">
        <f>VLOOKUP(Tabela410[[#This Row],[Proposta de Referência]],SIMP_M1!A:K,9,FALSE)</f>
        <v>#VALUE!</v>
      </c>
      <c r="K1662" s="106" t="e">
        <f>VLOOKUP(Tabela410[[#This Row],[Proposta de Referência]],SIMP_M1!A:K,8,FALSE)</f>
        <v>#VALUE!</v>
      </c>
      <c r="L1662" s="107" t="e">
        <f t="shared" si="108"/>
        <v>#VALUE!</v>
      </c>
      <c r="M1662" s="107" t="e">
        <f t="shared" si="109"/>
        <v>#VALUE!</v>
      </c>
      <c r="N1662" s="142" t="e">
        <f t="shared" si="110"/>
        <v>#VALUE!</v>
      </c>
      <c r="O1662" s="142" t="e">
        <f t="shared" si="111"/>
        <v>#N/A</v>
      </c>
      <c r="P1662" s="24" t="str">
        <f>IFERROR(VLOOKUP(O1662,HOSPITAIS_COM_DIVIDAS!A:E,5,FALSE),"")</f>
        <v/>
      </c>
    </row>
    <row r="1663" spans="1:16" x14ac:dyDescent="0.25">
      <c r="A1663" s="52" t="e">
        <f>Tabela410[[#This Row],[Status da Proposta]]</f>
        <v>#VALUE!</v>
      </c>
      <c r="B1663" s="143">
        <f>MODALIDADE_1!A1663</f>
        <v>0</v>
      </c>
      <c r="C1663" s="142" t="e">
        <f>VLOOKUP(B1663,MODALIDADE_1!A:B,2,FALSE)</f>
        <v>#N/A</v>
      </c>
      <c r="D1663" s="142"/>
      <c r="E1663" s="94" t="e">
        <f>VLOOKUP(B1663,MODALIDADE_1!A:E,5,FALSE)</f>
        <v>#N/A</v>
      </c>
      <c r="F1663" s="95" t="e">
        <f>VLOOKUP(B1663,MODALIDADE_1!A:C,3,FALSE)</f>
        <v>#N/A</v>
      </c>
      <c r="G1663" s="142" t="e">
        <f>VLOOKUP(B1663,MODALIDADE_1!A:G,4,FALSE)</f>
        <v>#N/A</v>
      </c>
      <c r="H1663" s="142" t="e">
        <f>VLOOKUP(B1663,MODALIDADE_1!A:G,6,FALSE)</f>
        <v>#N/A</v>
      </c>
      <c r="I1663" s="142" t="e">
        <f>VLOOKUP(B1663,MODALIDADE_1!A:G,7,FALSE)</f>
        <v>#N/A</v>
      </c>
      <c r="J1663" s="106" t="e">
        <f>VLOOKUP(Tabela410[[#This Row],[Proposta de Referência]],SIMP_M1!A:K,9,FALSE)</f>
        <v>#VALUE!</v>
      </c>
      <c r="K1663" s="106" t="e">
        <f>VLOOKUP(Tabela410[[#This Row],[Proposta de Referência]],SIMP_M1!A:K,8,FALSE)</f>
        <v>#VALUE!</v>
      </c>
      <c r="L1663" s="107" t="e">
        <f t="shared" si="108"/>
        <v>#VALUE!</v>
      </c>
      <c r="M1663" s="107" t="e">
        <f t="shared" si="109"/>
        <v>#VALUE!</v>
      </c>
      <c r="N1663" s="142" t="e">
        <f t="shared" si="110"/>
        <v>#VALUE!</v>
      </c>
      <c r="O1663" s="142" t="e">
        <f t="shared" si="111"/>
        <v>#N/A</v>
      </c>
      <c r="P1663" s="24" t="str">
        <f>IFERROR(VLOOKUP(O1663,HOSPITAIS_COM_DIVIDAS!A:E,5,FALSE),"")</f>
        <v/>
      </c>
    </row>
    <row r="1664" spans="1:16" x14ac:dyDescent="0.25">
      <c r="A1664" s="52" t="e">
        <f>Tabela410[[#This Row],[Status da Proposta]]</f>
        <v>#VALUE!</v>
      </c>
      <c r="B1664" s="143">
        <f>MODALIDADE_1!A1664</f>
        <v>0</v>
      </c>
      <c r="C1664" s="142" t="e">
        <f>VLOOKUP(B1664,MODALIDADE_1!A:B,2,FALSE)</f>
        <v>#N/A</v>
      </c>
      <c r="D1664" s="142"/>
      <c r="E1664" s="94" t="e">
        <f>VLOOKUP(B1664,MODALIDADE_1!A:E,5,FALSE)</f>
        <v>#N/A</v>
      </c>
      <c r="F1664" s="95" t="e">
        <f>VLOOKUP(B1664,MODALIDADE_1!A:C,3,FALSE)</f>
        <v>#N/A</v>
      </c>
      <c r="G1664" s="142" t="e">
        <f>VLOOKUP(B1664,MODALIDADE_1!A:G,4,FALSE)</f>
        <v>#N/A</v>
      </c>
      <c r="H1664" s="142" t="e">
        <f>VLOOKUP(B1664,MODALIDADE_1!A:G,6,FALSE)</f>
        <v>#N/A</v>
      </c>
      <c r="I1664" s="142" t="e">
        <f>VLOOKUP(B1664,MODALIDADE_1!A:G,7,FALSE)</f>
        <v>#N/A</v>
      </c>
      <c r="J1664" s="106" t="e">
        <f>VLOOKUP(Tabela410[[#This Row],[Proposta de Referência]],SIMP_M1!A:K,9,FALSE)</f>
        <v>#VALUE!</v>
      </c>
      <c r="K1664" s="106" t="e">
        <f>VLOOKUP(Tabela410[[#This Row],[Proposta de Referência]],SIMP_M1!A:K,8,FALSE)</f>
        <v>#VALUE!</v>
      </c>
      <c r="L1664" s="107" t="e">
        <f t="shared" si="108"/>
        <v>#VALUE!</v>
      </c>
      <c r="M1664" s="107" t="e">
        <f t="shared" si="109"/>
        <v>#VALUE!</v>
      </c>
      <c r="N1664" s="142" t="e">
        <f t="shared" si="110"/>
        <v>#VALUE!</v>
      </c>
      <c r="O1664" s="142" t="e">
        <f t="shared" si="111"/>
        <v>#N/A</v>
      </c>
      <c r="P1664" s="24" t="str">
        <f>IFERROR(VLOOKUP(O1664,HOSPITAIS_COM_DIVIDAS!A:E,5,FALSE),"")</f>
        <v/>
      </c>
    </row>
    <row r="1665" spans="1:16" x14ac:dyDescent="0.25">
      <c r="A1665" s="52" t="e">
        <f>Tabela410[[#This Row],[Status da Proposta]]</f>
        <v>#VALUE!</v>
      </c>
      <c r="B1665" s="143">
        <f>MODALIDADE_1!A1665</f>
        <v>0</v>
      </c>
      <c r="C1665" s="142" t="e">
        <f>VLOOKUP(B1665,MODALIDADE_1!A:B,2,FALSE)</f>
        <v>#N/A</v>
      </c>
      <c r="D1665" s="142"/>
      <c r="E1665" s="94" t="e">
        <f>VLOOKUP(B1665,MODALIDADE_1!A:E,5,FALSE)</f>
        <v>#N/A</v>
      </c>
      <c r="F1665" s="95" t="e">
        <f>VLOOKUP(B1665,MODALIDADE_1!A:C,3,FALSE)</f>
        <v>#N/A</v>
      </c>
      <c r="G1665" s="142" t="e">
        <f>VLOOKUP(B1665,MODALIDADE_1!A:G,4,FALSE)</f>
        <v>#N/A</v>
      </c>
      <c r="H1665" s="142" t="e">
        <f>VLOOKUP(B1665,MODALIDADE_1!A:G,6,FALSE)</f>
        <v>#N/A</v>
      </c>
      <c r="I1665" s="142" t="e">
        <f>VLOOKUP(B1665,MODALIDADE_1!A:G,7,FALSE)</f>
        <v>#N/A</v>
      </c>
      <c r="J1665" s="106" t="e">
        <f>VLOOKUP(Tabela410[[#This Row],[Proposta de Referência]],SIMP_M1!A:K,9,FALSE)</f>
        <v>#VALUE!</v>
      </c>
      <c r="K1665" s="106" t="e">
        <f>VLOOKUP(Tabela410[[#This Row],[Proposta de Referência]],SIMP_M1!A:K,8,FALSE)</f>
        <v>#VALUE!</v>
      </c>
      <c r="L1665" s="107" t="e">
        <f t="shared" si="108"/>
        <v>#VALUE!</v>
      </c>
      <c r="M1665" s="107" t="e">
        <f t="shared" si="109"/>
        <v>#VALUE!</v>
      </c>
      <c r="N1665" s="142" t="e">
        <f t="shared" si="110"/>
        <v>#VALUE!</v>
      </c>
      <c r="O1665" s="142" t="e">
        <f t="shared" si="111"/>
        <v>#N/A</v>
      </c>
      <c r="P1665" s="24" t="str">
        <f>IFERROR(VLOOKUP(O1665,HOSPITAIS_COM_DIVIDAS!A:E,5,FALSE),"")</f>
        <v/>
      </c>
    </row>
    <row r="1666" spans="1:16" x14ac:dyDescent="0.25">
      <c r="A1666" s="52" t="e">
        <f>Tabela410[[#This Row],[Status da Proposta]]</f>
        <v>#VALUE!</v>
      </c>
      <c r="B1666" s="143">
        <f>MODALIDADE_1!A1666</f>
        <v>0</v>
      </c>
      <c r="C1666" s="142" t="e">
        <f>VLOOKUP(B1666,MODALIDADE_1!A:B,2,FALSE)</f>
        <v>#N/A</v>
      </c>
      <c r="D1666" s="142"/>
      <c r="E1666" s="94" t="e">
        <f>VLOOKUP(B1666,MODALIDADE_1!A:E,5,FALSE)</f>
        <v>#N/A</v>
      </c>
      <c r="F1666" s="95" t="e">
        <f>VLOOKUP(B1666,MODALIDADE_1!A:C,3,FALSE)</f>
        <v>#N/A</v>
      </c>
      <c r="G1666" s="142" t="e">
        <f>VLOOKUP(B1666,MODALIDADE_1!A:G,4,FALSE)</f>
        <v>#N/A</v>
      </c>
      <c r="H1666" s="142" t="e">
        <f>VLOOKUP(B1666,MODALIDADE_1!A:G,6,FALSE)</f>
        <v>#N/A</v>
      </c>
      <c r="I1666" s="142" t="e">
        <f>VLOOKUP(B1666,MODALIDADE_1!A:G,7,FALSE)</f>
        <v>#N/A</v>
      </c>
      <c r="J1666" s="106" t="e">
        <f>VLOOKUP(Tabela410[[#This Row],[Proposta de Referência]],SIMP_M1!A:K,9,FALSE)</f>
        <v>#VALUE!</v>
      </c>
      <c r="K1666" s="106" t="e">
        <f>VLOOKUP(Tabela410[[#This Row],[Proposta de Referência]],SIMP_M1!A:K,8,FALSE)</f>
        <v>#VALUE!</v>
      </c>
      <c r="L1666" s="107" t="e">
        <f t="shared" si="108"/>
        <v>#VALUE!</v>
      </c>
      <c r="M1666" s="107" t="e">
        <f t="shared" si="109"/>
        <v>#VALUE!</v>
      </c>
      <c r="N1666" s="142" t="e">
        <f t="shared" si="110"/>
        <v>#VALUE!</v>
      </c>
      <c r="O1666" s="142" t="e">
        <f t="shared" si="111"/>
        <v>#N/A</v>
      </c>
      <c r="P1666" s="24" t="str">
        <f>IFERROR(VLOOKUP(O1666,HOSPITAIS_COM_DIVIDAS!A:E,5,FALSE),"")</f>
        <v/>
      </c>
    </row>
    <row r="1667" spans="1:16" x14ac:dyDescent="0.25">
      <c r="A1667" s="52" t="e">
        <f>Tabela410[[#This Row],[Status da Proposta]]</f>
        <v>#VALUE!</v>
      </c>
      <c r="B1667" s="143">
        <f>MODALIDADE_1!A1667</f>
        <v>0</v>
      </c>
      <c r="C1667" s="142" t="e">
        <f>VLOOKUP(B1667,MODALIDADE_1!A:B,2,FALSE)</f>
        <v>#N/A</v>
      </c>
      <c r="D1667" s="142"/>
      <c r="E1667" s="94" t="e">
        <f>VLOOKUP(B1667,MODALIDADE_1!A:E,5,FALSE)</f>
        <v>#N/A</v>
      </c>
      <c r="F1667" s="95" t="e">
        <f>VLOOKUP(B1667,MODALIDADE_1!A:C,3,FALSE)</f>
        <v>#N/A</v>
      </c>
      <c r="G1667" s="142" t="e">
        <f>VLOOKUP(B1667,MODALIDADE_1!A:G,4,FALSE)</f>
        <v>#N/A</v>
      </c>
      <c r="H1667" s="142" t="e">
        <f>VLOOKUP(B1667,MODALIDADE_1!A:G,6,FALSE)</f>
        <v>#N/A</v>
      </c>
      <c r="I1667" s="142" t="e">
        <f>VLOOKUP(B1667,MODALIDADE_1!A:G,7,FALSE)</f>
        <v>#N/A</v>
      </c>
      <c r="J1667" s="106" t="e">
        <f>VLOOKUP(Tabela410[[#This Row],[Proposta de Referência]],SIMP_M1!A:K,9,FALSE)</f>
        <v>#VALUE!</v>
      </c>
      <c r="K1667" s="106" t="e">
        <f>VLOOKUP(Tabela410[[#This Row],[Proposta de Referência]],SIMP_M1!A:K,8,FALSE)</f>
        <v>#VALUE!</v>
      </c>
      <c r="L1667" s="107" t="e">
        <f t="shared" si="108"/>
        <v>#VALUE!</v>
      </c>
      <c r="M1667" s="107" t="e">
        <f t="shared" si="109"/>
        <v>#VALUE!</v>
      </c>
      <c r="N1667" s="142" t="e">
        <f t="shared" si="110"/>
        <v>#VALUE!</v>
      </c>
      <c r="O1667" s="142" t="e">
        <f t="shared" si="111"/>
        <v>#N/A</v>
      </c>
      <c r="P1667" s="24" t="str">
        <f>IFERROR(VLOOKUP(O1667,HOSPITAIS_COM_DIVIDAS!A:E,5,FALSE),"")</f>
        <v/>
      </c>
    </row>
    <row r="1668" spans="1:16" x14ac:dyDescent="0.25">
      <c r="A1668" s="52" t="e">
        <f>Tabela410[[#This Row],[Status da Proposta]]</f>
        <v>#VALUE!</v>
      </c>
      <c r="B1668" s="143">
        <f>MODALIDADE_1!A1668</f>
        <v>0</v>
      </c>
      <c r="C1668" s="142" t="e">
        <f>VLOOKUP(B1668,MODALIDADE_1!A:B,2,FALSE)</f>
        <v>#N/A</v>
      </c>
      <c r="D1668" s="142"/>
      <c r="E1668" s="94" t="e">
        <f>VLOOKUP(B1668,MODALIDADE_1!A:E,5,FALSE)</f>
        <v>#N/A</v>
      </c>
      <c r="F1668" s="95" t="e">
        <f>VLOOKUP(B1668,MODALIDADE_1!A:C,3,FALSE)</f>
        <v>#N/A</v>
      </c>
      <c r="G1668" s="142" t="e">
        <f>VLOOKUP(B1668,MODALIDADE_1!A:G,4,FALSE)</f>
        <v>#N/A</v>
      </c>
      <c r="H1668" s="142" t="e">
        <f>VLOOKUP(B1668,MODALIDADE_1!A:G,6,FALSE)</f>
        <v>#N/A</v>
      </c>
      <c r="I1668" s="142" t="e">
        <f>VLOOKUP(B1668,MODALIDADE_1!A:G,7,FALSE)</f>
        <v>#N/A</v>
      </c>
      <c r="J1668" s="106" t="e">
        <f>VLOOKUP(Tabela410[[#This Row],[Proposta de Referência]],SIMP_M1!A:K,9,FALSE)</f>
        <v>#VALUE!</v>
      </c>
      <c r="K1668" s="106" t="e">
        <f>VLOOKUP(Tabela410[[#This Row],[Proposta de Referência]],SIMP_M1!A:K,8,FALSE)</f>
        <v>#VALUE!</v>
      </c>
      <c r="L1668" s="107" t="e">
        <f t="shared" si="108"/>
        <v>#VALUE!</v>
      </c>
      <c r="M1668" s="107" t="e">
        <f t="shared" si="109"/>
        <v>#VALUE!</v>
      </c>
      <c r="N1668" s="142" t="e">
        <f t="shared" si="110"/>
        <v>#VALUE!</v>
      </c>
      <c r="O1668" s="142" t="e">
        <f t="shared" si="111"/>
        <v>#N/A</v>
      </c>
      <c r="P1668" s="24" t="str">
        <f>IFERROR(VLOOKUP(O1668,HOSPITAIS_COM_DIVIDAS!A:E,5,FALSE),"")</f>
        <v/>
      </c>
    </row>
    <row r="1669" spans="1:16" x14ac:dyDescent="0.25">
      <c r="A1669" s="52" t="e">
        <f>Tabela410[[#This Row],[Status da Proposta]]</f>
        <v>#VALUE!</v>
      </c>
      <c r="B1669" s="143">
        <f>MODALIDADE_1!A1669</f>
        <v>0</v>
      </c>
      <c r="C1669" s="142" t="e">
        <f>VLOOKUP(B1669,MODALIDADE_1!A:B,2,FALSE)</f>
        <v>#N/A</v>
      </c>
      <c r="D1669" s="142"/>
      <c r="E1669" s="94" t="e">
        <f>VLOOKUP(B1669,MODALIDADE_1!A:E,5,FALSE)</f>
        <v>#N/A</v>
      </c>
      <c r="F1669" s="95" t="e">
        <f>VLOOKUP(B1669,MODALIDADE_1!A:C,3,FALSE)</f>
        <v>#N/A</v>
      </c>
      <c r="G1669" s="142" t="e">
        <f>VLOOKUP(B1669,MODALIDADE_1!A:G,4,FALSE)</f>
        <v>#N/A</v>
      </c>
      <c r="H1669" s="142" t="e">
        <f>VLOOKUP(B1669,MODALIDADE_1!A:G,6,FALSE)</f>
        <v>#N/A</v>
      </c>
      <c r="I1669" s="142" t="e">
        <f>VLOOKUP(B1669,MODALIDADE_1!A:G,7,FALSE)</f>
        <v>#N/A</v>
      </c>
      <c r="J1669" s="106" t="e">
        <f>VLOOKUP(Tabela410[[#This Row],[Proposta de Referência]],SIMP_M1!A:K,9,FALSE)</f>
        <v>#VALUE!</v>
      </c>
      <c r="K1669" s="106" t="e">
        <f>VLOOKUP(Tabela410[[#This Row],[Proposta de Referência]],SIMP_M1!A:K,8,FALSE)</f>
        <v>#VALUE!</v>
      </c>
      <c r="L1669" s="107" t="e">
        <f t="shared" si="108"/>
        <v>#VALUE!</v>
      </c>
      <c r="M1669" s="107" t="e">
        <f t="shared" si="109"/>
        <v>#VALUE!</v>
      </c>
      <c r="N1669" s="142" t="e">
        <f t="shared" si="110"/>
        <v>#VALUE!</v>
      </c>
      <c r="O1669" s="142" t="e">
        <f t="shared" si="111"/>
        <v>#N/A</v>
      </c>
      <c r="P1669" s="24" t="str">
        <f>IFERROR(VLOOKUP(O1669,HOSPITAIS_COM_DIVIDAS!A:E,5,FALSE),"")</f>
        <v/>
      </c>
    </row>
    <row r="1670" spans="1:16" x14ac:dyDescent="0.25">
      <c r="A1670" s="52" t="e">
        <f>Tabela410[[#This Row],[Status da Proposta]]</f>
        <v>#VALUE!</v>
      </c>
      <c r="B1670" s="143">
        <f>MODALIDADE_1!A1670</f>
        <v>0</v>
      </c>
      <c r="C1670" s="142" t="e">
        <f>VLOOKUP(B1670,MODALIDADE_1!A:B,2,FALSE)</f>
        <v>#N/A</v>
      </c>
      <c r="D1670" s="142"/>
      <c r="E1670" s="94" t="e">
        <f>VLOOKUP(B1670,MODALIDADE_1!A:E,5,FALSE)</f>
        <v>#N/A</v>
      </c>
      <c r="F1670" s="95" t="e">
        <f>VLOOKUP(B1670,MODALIDADE_1!A:C,3,FALSE)</f>
        <v>#N/A</v>
      </c>
      <c r="G1670" s="142" t="e">
        <f>VLOOKUP(B1670,MODALIDADE_1!A:G,4,FALSE)</f>
        <v>#N/A</v>
      </c>
      <c r="H1670" s="142" t="e">
        <f>VLOOKUP(B1670,MODALIDADE_1!A:G,6,FALSE)</f>
        <v>#N/A</v>
      </c>
      <c r="I1670" s="142" t="e">
        <f>VLOOKUP(B1670,MODALIDADE_1!A:G,7,FALSE)</f>
        <v>#N/A</v>
      </c>
      <c r="J1670" s="106" t="e">
        <f>VLOOKUP(Tabela410[[#This Row],[Proposta de Referência]],SIMP_M1!A:K,9,FALSE)</f>
        <v>#VALUE!</v>
      </c>
      <c r="K1670" s="106" t="e">
        <f>VLOOKUP(Tabela410[[#This Row],[Proposta de Referência]],SIMP_M1!A:K,8,FALSE)</f>
        <v>#VALUE!</v>
      </c>
      <c r="L1670" s="107" t="e">
        <f t="shared" si="108"/>
        <v>#VALUE!</v>
      </c>
      <c r="M1670" s="107" t="e">
        <f t="shared" si="109"/>
        <v>#VALUE!</v>
      </c>
      <c r="N1670" s="142" t="e">
        <f t="shared" si="110"/>
        <v>#VALUE!</v>
      </c>
      <c r="O1670" s="142" t="e">
        <f t="shared" si="111"/>
        <v>#N/A</v>
      </c>
      <c r="P1670" s="24" t="str">
        <f>IFERROR(VLOOKUP(O1670,HOSPITAIS_COM_DIVIDAS!A:E,5,FALSE),"")</f>
        <v/>
      </c>
    </row>
    <row r="1671" spans="1:16" x14ac:dyDescent="0.25">
      <c r="A1671" s="52" t="e">
        <f>Tabela410[[#This Row],[Status da Proposta]]</f>
        <v>#VALUE!</v>
      </c>
      <c r="B1671" s="143">
        <f>MODALIDADE_1!A1671</f>
        <v>0</v>
      </c>
      <c r="C1671" s="142" t="e">
        <f>VLOOKUP(B1671,MODALIDADE_1!A:B,2,FALSE)</f>
        <v>#N/A</v>
      </c>
      <c r="D1671" s="142"/>
      <c r="E1671" s="94" t="e">
        <f>VLOOKUP(B1671,MODALIDADE_1!A:E,5,FALSE)</f>
        <v>#N/A</v>
      </c>
      <c r="F1671" s="95" t="e">
        <f>VLOOKUP(B1671,MODALIDADE_1!A:C,3,FALSE)</f>
        <v>#N/A</v>
      </c>
      <c r="G1671" s="142" t="e">
        <f>VLOOKUP(B1671,MODALIDADE_1!A:G,4,FALSE)</f>
        <v>#N/A</v>
      </c>
      <c r="H1671" s="142" t="e">
        <f>VLOOKUP(B1671,MODALIDADE_1!A:G,6,FALSE)</f>
        <v>#N/A</v>
      </c>
      <c r="I1671" s="142" t="e">
        <f>VLOOKUP(B1671,MODALIDADE_1!A:G,7,FALSE)</f>
        <v>#N/A</v>
      </c>
      <c r="J1671" s="106" t="e">
        <f>VLOOKUP(Tabela410[[#This Row],[Proposta de Referência]],SIMP_M1!A:K,9,FALSE)</f>
        <v>#VALUE!</v>
      </c>
      <c r="K1671" s="106" t="e">
        <f>VLOOKUP(Tabela410[[#This Row],[Proposta de Referência]],SIMP_M1!A:K,8,FALSE)</f>
        <v>#VALUE!</v>
      </c>
      <c r="L1671" s="107" t="e">
        <f t="shared" si="108"/>
        <v>#VALUE!</v>
      </c>
      <c r="M1671" s="107" t="e">
        <f t="shared" si="109"/>
        <v>#VALUE!</v>
      </c>
      <c r="N1671" s="142" t="e">
        <f t="shared" si="110"/>
        <v>#VALUE!</v>
      </c>
      <c r="O1671" s="142" t="e">
        <f t="shared" si="111"/>
        <v>#N/A</v>
      </c>
      <c r="P1671" s="24" t="str">
        <f>IFERROR(VLOOKUP(O1671,HOSPITAIS_COM_DIVIDAS!A:E,5,FALSE),"")</f>
        <v/>
      </c>
    </row>
    <row r="1672" spans="1:16" x14ac:dyDescent="0.25">
      <c r="A1672" s="52" t="e">
        <f>Tabela410[[#This Row],[Status da Proposta]]</f>
        <v>#VALUE!</v>
      </c>
      <c r="B1672" s="143">
        <f>MODALIDADE_1!A1672</f>
        <v>0</v>
      </c>
      <c r="C1672" s="142" t="e">
        <f>VLOOKUP(B1672,MODALIDADE_1!A:B,2,FALSE)</f>
        <v>#N/A</v>
      </c>
      <c r="D1672" s="142"/>
      <c r="E1672" s="94" t="e">
        <f>VLOOKUP(B1672,MODALIDADE_1!A:E,5,FALSE)</f>
        <v>#N/A</v>
      </c>
      <c r="F1672" s="95" t="e">
        <f>VLOOKUP(B1672,MODALIDADE_1!A:C,3,FALSE)</f>
        <v>#N/A</v>
      </c>
      <c r="G1672" s="142" t="e">
        <f>VLOOKUP(B1672,MODALIDADE_1!A:G,4,FALSE)</f>
        <v>#N/A</v>
      </c>
      <c r="H1672" s="142" t="e">
        <f>VLOOKUP(B1672,MODALIDADE_1!A:G,6,FALSE)</f>
        <v>#N/A</v>
      </c>
      <c r="I1672" s="142" t="e">
        <f>VLOOKUP(B1672,MODALIDADE_1!A:G,7,FALSE)</f>
        <v>#N/A</v>
      </c>
      <c r="J1672" s="106" t="e">
        <f>VLOOKUP(Tabela410[[#This Row],[Proposta de Referência]],SIMP_M1!A:K,9,FALSE)</f>
        <v>#VALUE!</v>
      </c>
      <c r="K1672" s="106" t="e">
        <f>VLOOKUP(Tabela410[[#This Row],[Proposta de Referência]],SIMP_M1!A:K,8,FALSE)</f>
        <v>#VALUE!</v>
      </c>
      <c r="L1672" s="107" t="e">
        <f t="shared" si="108"/>
        <v>#VALUE!</v>
      </c>
      <c r="M1672" s="107" t="e">
        <f t="shared" si="109"/>
        <v>#VALUE!</v>
      </c>
      <c r="N1672" s="142" t="e">
        <f t="shared" si="110"/>
        <v>#VALUE!</v>
      </c>
      <c r="O1672" s="142" t="e">
        <f t="shared" si="111"/>
        <v>#N/A</v>
      </c>
      <c r="P1672" s="24" t="str">
        <f>IFERROR(VLOOKUP(O1672,HOSPITAIS_COM_DIVIDAS!A:E,5,FALSE),"")</f>
        <v/>
      </c>
    </row>
    <row r="1673" spans="1:16" x14ac:dyDescent="0.25">
      <c r="A1673" s="52" t="e">
        <f>Tabela410[[#This Row],[Status da Proposta]]</f>
        <v>#VALUE!</v>
      </c>
      <c r="B1673" s="143">
        <f>MODALIDADE_1!A1673</f>
        <v>0</v>
      </c>
      <c r="C1673" s="142" t="e">
        <f>VLOOKUP(B1673,MODALIDADE_1!A:B,2,FALSE)</f>
        <v>#N/A</v>
      </c>
      <c r="D1673" s="142"/>
      <c r="E1673" s="94" t="e">
        <f>VLOOKUP(B1673,MODALIDADE_1!A:E,5,FALSE)</f>
        <v>#N/A</v>
      </c>
      <c r="F1673" s="95" t="e">
        <f>VLOOKUP(B1673,MODALIDADE_1!A:C,3,FALSE)</f>
        <v>#N/A</v>
      </c>
      <c r="G1673" s="142" t="e">
        <f>VLOOKUP(B1673,MODALIDADE_1!A:G,4,FALSE)</f>
        <v>#N/A</v>
      </c>
      <c r="H1673" s="142" t="e">
        <f>VLOOKUP(B1673,MODALIDADE_1!A:G,6,FALSE)</f>
        <v>#N/A</v>
      </c>
      <c r="I1673" s="142" t="e">
        <f>VLOOKUP(B1673,MODALIDADE_1!A:G,7,FALSE)</f>
        <v>#N/A</v>
      </c>
      <c r="J1673" s="106" t="e">
        <f>VLOOKUP(Tabela410[[#This Row],[Proposta de Referência]],SIMP_M1!A:K,9,FALSE)</f>
        <v>#VALUE!</v>
      </c>
      <c r="K1673" s="106" t="e">
        <f>VLOOKUP(Tabela410[[#This Row],[Proposta de Referência]],SIMP_M1!A:K,8,FALSE)</f>
        <v>#VALUE!</v>
      </c>
      <c r="L1673" s="107" t="e">
        <f t="shared" si="108"/>
        <v>#VALUE!</v>
      </c>
      <c r="M1673" s="107" t="e">
        <f t="shared" si="109"/>
        <v>#VALUE!</v>
      </c>
      <c r="N1673" s="142" t="e">
        <f t="shared" si="110"/>
        <v>#VALUE!</v>
      </c>
      <c r="O1673" s="142" t="e">
        <f t="shared" si="111"/>
        <v>#N/A</v>
      </c>
      <c r="P1673" s="24" t="str">
        <f>IFERROR(VLOOKUP(O1673,HOSPITAIS_COM_DIVIDAS!A:E,5,FALSE),"")</f>
        <v/>
      </c>
    </row>
    <row r="1674" spans="1:16" x14ac:dyDescent="0.25">
      <c r="A1674" s="52" t="e">
        <f>Tabela410[[#This Row],[Status da Proposta]]</f>
        <v>#VALUE!</v>
      </c>
      <c r="B1674" s="143">
        <f>MODALIDADE_1!A1674</f>
        <v>0</v>
      </c>
      <c r="C1674" s="142" t="e">
        <f>VLOOKUP(B1674,MODALIDADE_1!A:B,2,FALSE)</f>
        <v>#N/A</v>
      </c>
      <c r="D1674" s="142"/>
      <c r="E1674" s="94" t="e">
        <f>VLOOKUP(B1674,MODALIDADE_1!A:E,5,FALSE)</f>
        <v>#N/A</v>
      </c>
      <c r="F1674" s="95" t="e">
        <f>VLOOKUP(B1674,MODALIDADE_1!A:C,3,FALSE)</f>
        <v>#N/A</v>
      </c>
      <c r="G1674" s="142" t="e">
        <f>VLOOKUP(B1674,MODALIDADE_1!A:G,4,FALSE)</f>
        <v>#N/A</v>
      </c>
      <c r="H1674" s="142" t="e">
        <f>VLOOKUP(B1674,MODALIDADE_1!A:G,6,FALSE)</f>
        <v>#N/A</v>
      </c>
      <c r="I1674" s="142" t="e">
        <f>VLOOKUP(B1674,MODALIDADE_1!A:G,7,FALSE)</f>
        <v>#N/A</v>
      </c>
      <c r="J1674" s="106" t="e">
        <f>VLOOKUP(Tabela410[[#This Row],[Proposta de Referência]],SIMP_M1!A:K,9,FALSE)</f>
        <v>#VALUE!</v>
      </c>
      <c r="K1674" s="106" t="e">
        <f>VLOOKUP(Tabela410[[#This Row],[Proposta de Referência]],SIMP_M1!A:K,8,FALSE)</f>
        <v>#VALUE!</v>
      </c>
      <c r="L1674" s="107" t="e">
        <f t="shared" si="108"/>
        <v>#VALUE!</v>
      </c>
      <c r="M1674" s="107" t="e">
        <f t="shared" si="109"/>
        <v>#VALUE!</v>
      </c>
      <c r="N1674" s="142" t="e">
        <f t="shared" si="110"/>
        <v>#VALUE!</v>
      </c>
      <c r="O1674" s="142" t="e">
        <f t="shared" si="111"/>
        <v>#N/A</v>
      </c>
      <c r="P1674" s="24" t="str">
        <f>IFERROR(VLOOKUP(O1674,HOSPITAIS_COM_DIVIDAS!A:E,5,FALSE),"")</f>
        <v/>
      </c>
    </row>
    <row r="1675" spans="1:16" x14ac:dyDescent="0.25">
      <c r="A1675" s="52" t="e">
        <f>Tabela410[[#This Row],[Status da Proposta]]</f>
        <v>#VALUE!</v>
      </c>
      <c r="B1675" s="143">
        <f>MODALIDADE_1!A1675</f>
        <v>0</v>
      </c>
      <c r="C1675" s="142" t="e">
        <f>VLOOKUP(B1675,MODALIDADE_1!A:B,2,FALSE)</f>
        <v>#N/A</v>
      </c>
      <c r="D1675" s="142"/>
      <c r="E1675" s="94" t="e">
        <f>VLOOKUP(B1675,MODALIDADE_1!A:E,5,FALSE)</f>
        <v>#N/A</v>
      </c>
      <c r="F1675" s="95" t="e">
        <f>VLOOKUP(B1675,MODALIDADE_1!A:C,3,FALSE)</f>
        <v>#N/A</v>
      </c>
      <c r="G1675" s="142" t="e">
        <f>VLOOKUP(B1675,MODALIDADE_1!A:G,4,FALSE)</f>
        <v>#N/A</v>
      </c>
      <c r="H1675" s="142" t="e">
        <f>VLOOKUP(B1675,MODALIDADE_1!A:G,6,FALSE)</f>
        <v>#N/A</v>
      </c>
      <c r="I1675" s="142" t="e">
        <f>VLOOKUP(B1675,MODALIDADE_1!A:G,7,FALSE)</f>
        <v>#N/A</v>
      </c>
      <c r="J1675" s="106" t="e">
        <f>VLOOKUP(Tabela410[[#This Row],[Proposta de Referência]],SIMP_M1!A:K,9,FALSE)</f>
        <v>#VALUE!</v>
      </c>
      <c r="K1675" s="106" t="e">
        <f>VLOOKUP(Tabela410[[#This Row],[Proposta de Referência]],SIMP_M1!A:K,8,FALSE)</f>
        <v>#VALUE!</v>
      </c>
      <c r="L1675" s="107" t="e">
        <f t="shared" si="108"/>
        <v>#VALUE!</v>
      </c>
      <c r="M1675" s="107" t="e">
        <f t="shared" si="109"/>
        <v>#VALUE!</v>
      </c>
      <c r="N1675" s="142" t="e">
        <f t="shared" si="110"/>
        <v>#VALUE!</v>
      </c>
      <c r="O1675" s="142" t="e">
        <f t="shared" si="111"/>
        <v>#N/A</v>
      </c>
      <c r="P1675" s="24" t="str">
        <f>IFERROR(VLOOKUP(O1675,HOSPITAIS_COM_DIVIDAS!A:E,5,FALSE),"")</f>
        <v/>
      </c>
    </row>
    <row r="1676" spans="1:16" x14ac:dyDescent="0.25">
      <c r="A1676" s="52" t="e">
        <f>Tabela410[[#This Row],[Status da Proposta]]</f>
        <v>#VALUE!</v>
      </c>
      <c r="B1676" s="143">
        <f>MODALIDADE_1!A1676</f>
        <v>0</v>
      </c>
      <c r="C1676" s="142" t="e">
        <f>VLOOKUP(B1676,MODALIDADE_1!A:B,2,FALSE)</f>
        <v>#N/A</v>
      </c>
      <c r="D1676" s="142"/>
      <c r="E1676" s="94" t="e">
        <f>VLOOKUP(B1676,MODALIDADE_1!A:E,5,FALSE)</f>
        <v>#N/A</v>
      </c>
      <c r="F1676" s="95" t="e">
        <f>VLOOKUP(B1676,MODALIDADE_1!A:C,3,FALSE)</f>
        <v>#N/A</v>
      </c>
      <c r="G1676" s="142" t="e">
        <f>VLOOKUP(B1676,MODALIDADE_1!A:G,4,FALSE)</f>
        <v>#N/A</v>
      </c>
      <c r="H1676" s="142" t="e">
        <f>VLOOKUP(B1676,MODALIDADE_1!A:G,6,FALSE)</f>
        <v>#N/A</v>
      </c>
      <c r="I1676" s="142" t="e">
        <f>VLOOKUP(B1676,MODALIDADE_1!A:G,7,FALSE)</f>
        <v>#N/A</v>
      </c>
      <c r="J1676" s="106" t="e">
        <f>VLOOKUP(Tabela410[[#This Row],[Proposta de Referência]],SIMP_M1!A:K,9,FALSE)</f>
        <v>#VALUE!</v>
      </c>
      <c r="K1676" s="106" t="e">
        <f>VLOOKUP(Tabela410[[#This Row],[Proposta de Referência]],SIMP_M1!A:K,8,FALSE)</f>
        <v>#VALUE!</v>
      </c>
      <c r="L1676" s="107" t="e">
        <f t="shared" si="108"/>
        <v>#VALUE!</v>
      </c>
      <c r="M1676" s="107" t="e">
        <f t="shared" si="109"/>
        <v>#VALUE!</v>
      </c>
      <c r="N1676" s="142" t="e">
        <f t="shared" si="110"/>
        <v>#VALUE!</v>
      </c>
      <c r="O1676" s="142" t="e">
        <f t="shared" si="111"/>
        <v>#N/A</v>
      </c>
      <c r="P1676" s="24" t="str">
        <f>IFERROR(VLOOKUP(O1676,HOSPITAIS_COM_DIVIDAS!A:E,5,FALSE),"")</f>
        <v/>
      </c>
    </row>
    <row r="1677" spans="1:16" x14ac:dyDescent="0.25">
      <c r="A1677" s="52" t="e">
        <f>Tabela410[[#This Row],[Status da Proposta]]</f>
        <v>#VALUE!</v>
      </c>
      <c r="B1677" s="143">
        <f>MODALIDADE_1!A1677</f>
        <v>0</v>
      </c>
      <c r="C1677" s="142" t="e">
        <f>VLOOKUP(B1677,MODALIDADE_1!A:B,2,FALSE)</f>
        <v>#N/A</v>
      </c>
      <c r="D1677" s="142"/>
      <c r="E1677" s="94" t="e">
        <f>VLOOKUP(B1677,MODALIDADE_1!A:E,5,FALSE)</f>
        <v>#N/A</v>
      </c>
      <c r="F1677" s="95" t="e">
        <f>VLOOKUP(B1677,MODALIDADE_1!A:C,3,FALSE)</f>
        <v>#N/A</v>
      </c>
      <c r="G1677" s="142" t="e">
        <f>VLOOKUP(B1677,MODALIDADE_1!A:G,4,FALSE)</f>
        <v>#N/A</v>
      </c>
      <c r="H1677" s="142" t="e">
        <f>VLOOKUP(B1677,MODALIDADE_1!A:G,6,FALSE)</f>
        <v>#N/A</v>
      </c>
      <c r="I1677" s="142" t="e">
        <f>VLOOKUP(B1677,MODALIDADE_1!A:G,7,FALSE)</f>
        <v>#N/A</v>
      </c>
      <c r="J1677" s="106" t="e">
        <f>VLOOKUP(Tabela410[[#This Row],[Proposta de Referência]],SIMP_M1!A:K,9,FALSE)</f>
        <v>#VALUE!</v>
      </c>
      <c r="K1677" s="106" t="e">
        <f>VLOOKUP(Tabela410[[#This Row],[Proposta de Referência]],SIMP_M1!A:K,8,FALSE)</f>
        <v>#VALUE!</v>
      </c>
      <c r="L1677" s="107" t="e">
        <f t="shared" si="108"/>
        <v>#VALUE!</v>
      </c>
      <c r="M1677" s="107" t="e">
        <f t="shared" si="109"/>
        <v>#VALUE!</v>
      </c>
      <c r="N1677" s="142" t="e">
        <f t="shared" si="110"/>
        <v>#VALUE!</v>
      </c>
      <c r="O1677" s="142" t="e">
        <f t="shared" si="111"/>
        <v>#N/A</v>
      </c>
      <c r="P1677" s="24" t="str">
        <f>IFERROR(VLOOKUP(O1677,HOSPITAIS_COM_DIVIDAS!A:E,5,FALSE),"")</f>
        <v/>
      </c>
    </row>
    <row r="1678" spans="1:16" x14ac:dyDescent="0.25">
      <c r="A1678" s="52" t="e">
        <f>Tabela410[[#This Row],[Status da Proposta]]</f>
        <v>#VALUE!</v>
      </c>
      <c r="B1678" s="143">
        <f>MODALIDADE_1!A1678</f>
        <v>0</v>
      </c>
      <c r="C1678" s="142" t="e">
        <f>VLOOKUP(B1678,MODALIDADE_1!A:B,2,FALSE)</f>
        <v>#N/A</v>
      </c>
      <c r="D1678" s="142"/>
      <c r="E1678" s="94" t="e">
        <f>VLOOKUP(B1678,MODALIDADE_1!A:E,5,FALSE)</f>
        <v>#N/A</v>
      </c>
      <c r="F1678" s="95" t="e">
        <f>VLOOKUP(B1678,MODALIDADE_1!A:C,3,FALSE)</f>
        <v>#N/A</v>
      </c>
      <c r="G1678" s="142" t="e">
        <f>VLOOKUP(B1678,MODALIDADE_1!A:G,4,FALSE)</f>
        <v>#N/A</v>
      </c>
      <c r="H1678" s="142" t="e">
        <f>VLOOKUP(B1678,MODALIDADE_1!A:G,6,FALSE)</f>
        <v>#N/A</v>
      </c>
      <c r="I1678" s="142" t="e">
        <f>VLOOKUP(B1678,MODALIDADE_1!A:G,7,FALSE)</f>
        <v>#N/A</v>
      </c>
      <c r="J1678" s="106" t="e">
        <f>VLOOKUP(Tabela410[[#This Row],[Proposta de Referência]],SIMP_M1!A:K,9,FALSE)</f>
        <v>#VALUE!</v>
      </c>
      <c r="K1678" s="106" t="e">
        <f>VLOOKUP(Tabela410[[#This Row],[Proposta de Referência]],SIMP_M1!A:K,8,FALSE)</f>
        <v>#VALUE!</v>
      </c>
      <c r="L1678" s="107" t="e">
        <f t="shared" si="108"/>
        <v>#VALUE!</v>
      </c>
      <c r="M1678" s="107" t="e">
        <f t="shared" si="109"/>
        <v>#VALUE!</v>
      </c>
      <c r="N1678" s="142" t="e">
        <f t="shared" si="110"/>
        <v>#VALUE!</v>
      </c>
      <c r="O1678" s="142" t="e">
        <f t="shared" si="111"/>
        <v>#N/A</v>
      </c>
      <c r="P1678" s="24" t="str">
        <f>IFERROR(VLOOKUP(O1678,HOSPITAIS_COM_DIVIDAS!A:E,5,FALSE),"")</f>
        <v/>
      </c>
    </row>
    <row r="1679" spans="1:16" x14ac:dyDescent="0.25">
      <c r="A1679" s="52" t="e">
        <f>Tabela410[[#This Row],[Status da Proposta]]</f>
        <v>#VALUE!</v>
      </c>
      <c r="B1679" s="143">
        <f>MODALIDADE_1!A1679</f>
        <v>0</v>
      </c>
      <c r="C1679" s="142" t="e">
        <f>VLOOKUP(B1679,MODALIDADE_1!A:B,2,FALSE)</f>
        <v>#N/A</v>
      </c>
      <c r="D1679" s="142"/>
      <c r="E1679" s="94" t="e">
        <f>VLOOKUP(B1679,MODALIDADE_1!A:E,5,FALSE)</f>
        <v>#N/A</v>
      </c>
      <c r="F1679" s="95" t="e">
        <f>VLOOKUP(B1679,MODALIDADE_1!A:C,3,FALSE)</f>
        <v>#N/A</v>
      </c>
      <c r="G1679" s="142" t="e">
        <f>VLOOKUP(B1679,MODALIDADE_1!A:G,4,FALSE)</f>
        <v>#N/A</v>
      </c>
      <c r="H1679" s="142" t="e">
        <f>VLOOKUP(B1679,MODALIDADE_1!A:G,6,FALSE)</f>
        <v>#N/A</v>
      </c>
      <c r="I1679" s="142" t="e">
        <f>VLOOKUP(B1679,MODALIDADE_1!A:G,7,FALSE)</f>
        <v>#N/A</v>
      </c>
      <c r="J1679" s="106" t="e">
        <f>VLOOKUP(Tabela410[[#This Row],[Proposta de Referência]],SIMP_M1!A:K,9,FALSE)</f>
        <v>#VALUE!</v>
      </c>
      <c r="K1679" s="106" t="e">
        <f>VLOOKUP(Tabela410[[#This Row],[Proposta de Referência]],SIMP_M1!A:K,8,FALSE)</f>
        <v>#VALUE!</v>
      </c>
      <c r="L1679" s="107" t="e">
        <f t="shared" si="108"/>
        <v>#VALUE!</v>
      </c>
      <c r="M1679" s="107" t="e">
        <f t="shared" si="109"/>
        <v>#VALUE!</v>
      </c>
      <c r="N1679" s="142" t="e">
        <f t="shared" si="110"/>
        <v>#VALUE!</v>
      </c>
      <c r="O1679" s="142" t="e">
        <f t="shared" si="111"/>
        <v>#N/A</v>
      </c>
      <c r="P1679" s="24" t="str">
        <f>IFERROR(VLOOKUP(O1679,HOSPITAIS_COM_DIVIDAS!A:E,5,FALSE),"")</f>
        <v/>
      </c>
    </row>
    <row r="1680" spans="1:16" x14ac:dyDescent="0.25">
      <c r="A1680" s="52" t="e">
        <f>Tabela410[[#This Row],[Status da Proposta]]</f>
        <v>#VALUE!</v>
      </c>
      <c r="B1680" s="143">
        <f>MODALIDADE_1!A1680</f>
        <v>0</v>
      </c>
      <c r="C1680" s="142" t="e">
        <f>VLOOKUP(B1680,MODALIDADE_1!A:B,2,FALSE)</f>
        <v>#N/A</v>
      </c>
      <c r="D1680" s="142"/>
      <c r="E1680" s="94" t="e">
        <f>VLOOKUP(B1680,MODALIDADE_1!A:E,5,FALSE)</f>
        <v>#N/A</v>
      </c>
      <c r="F1680" s="95" t="e">
        <f>VLOOKUP(B1680,MODALIDADE_1!A:C,3,FALSE)</f>
        <v>#N/A</v>
      </c>
      <c r="G1680" s="142" t="e">
        <f>VLOOKUP(B1680,MODALIDADE_1!A:G,4,FALSE)</f>
        <v>#N/A</v>
      </c>
      <c r="H1680" s="142" t="e">
        <f>VLOOKUP(B1680,MODALIDADE_1!A:G,6,FALSE)</f>
        <v>#N/A</v>
      </c>
      <c r="I1680" s="142" t="e">
        <f>VLOOKUP(B1680,MODALIDADE_1!A:G,7,FALSE)</f>
        <v>#N/A</v>
      </c>
      <c r="J1680" s="106" t="e">
        <f>VLOOKUP(Tabela410[[#This Row],[Proposta de Referência]],SIMP_M1!A:K,9,FALSE)</f>
        <v>#VALUE!</v>
      </c>
      <c r="K1680" s="106" t="e">
        <f>VLOOKUP(Tabela410[[#This Row],[Proposta de Referência]],SIMP_M1!A:K,8,FALSE)</f>
        <v>#VALUE!</v>
      </c>
      <c r="L1680" s="107" t="e">
        <f t="shared" si="108"/>
        <v>#VALUE!</v>
      </c>
      <c r="M1680" s="107" t="e">
        <f t="shared" si="109"/>
        <v>#VALUE!</v>
      </c>
      <c r="N1680" s="142" t="e">
        <f t="shared" si="110"/>
        <v>#VALUE!</v>
      </c>
      <c r="O1680" s="142" t="e">
        <f t="shared" si="111"/>
        <v>#N/A</v>
      </c>
      <c r="P1680" s="24" t="str">
        <f>IFERROR(VLOOKUP(O1680,HOSPITAIS_COM_DIVIDAS!A:E,5,FALSE),"")</f>
        <v/>
      </c>
    </row>
    <row r="1681" spans="1:16" x14ac:dyDescent="0.25">
      <c r="A1681" s="52" t="e">
        <f>Tabela410[[#This Row],[Status da Proposta]]</f>
        <v>#VALUE!</v>
      </c>
      <c r="B1681" s="143">
        <f>MODALIDADE_1!A1681</f>
        <v>0</v>
      </c>
      <c r="C1681" s="142" t="e">
        <f>VLOOKUP(B1681,MODALIDADE_1!A:B,2,FALSE)</f>
        <v>#N/A</v>
      </c>
      <c r="D1681" s="142"/>
      <c r="E1681" s="94" t="e">
        <f>VLOOKUP(B1681,MODALIDADE_1!A:E,5,FALSE)</f>
        <v>#N/A</v>
      </c>
      <c r="F1681" s="95" t="e">
        <f>VLOOKUP(B1681,MODALIDADE_1!A:C,3,FALSE)</f>
        <v>#N/A</v>
      </c>
      <c r="G1681" s="142" t="e">
        <f>VLOOKUP(B1681,MODALIDADE_1!A:G,4,FALSE)</f>
        <v>#N/A</v>
      </c>
      <c r="H1681" s="142" t="e">
        <f>VLOOKUP(B1681,MODALIDADE_1!A:G,6,FALSE)</f>
        <v>#N/A</v>
      </c>
      <c r="I1681" s="142" t="e">
        <f>VLOOKUP(B1681,MODALIDADE_1!A:G,7,FALSE)</f>
        <v>#N/A</v>
      </c>
      <c r="J1681" s="106" t="e">
        <f>VLOOKUP(Tabela410[[#This Row],[Proposta de Referência]],SIMP_M1!A:K,9,FALSE)</f>
        <v>#VALUE!</v>
      </c>
      <c r="K1681" s="106" t="e">
        <f>VLOOKUP(Tabela410[[#This Row],[Proposta de Referência]],SIMP_M1!A:K,8,FALSE)</f>
        <v>#VALUE!</v>
      </c>
      <c r="L1681" s="107" t="e">
        <f t="shared" si="108"/>
        <v>#VALUE!</v>
      </c>
      <c r="M1681" s="107" t="e">
        <f t="shared" si="109"/>
        <v>#VALUE!</v>
      </c>
      <c r="N1681" s="142" t="e">
        <f t="shared" si="110"/>
        <v>#VALUE!</v>
      </c>
      <c r="O1681" s="142" t="e">
        <f t="shared" si="111"/>
        <v>#N/A</v>
      </c>
      <c r="P1681" s="24" t="str">
        <f>IFERROR(VLOOKUP(O1681,HOSPITAIS_COM_DIVIDAS!A:E,5,FALSE),"")</f>
        <v/>
      </c>
    </row>
    <row r="1682" spans="1:16" x14ac:dyDescent="0.25">
      <c r="A1682" s="52" t="e">
        <f>Tabela410[[#This Row],[Status da Proposta]]</f>
        <v>#VALUE!</v>
      </c>
      <c r="B1682" s="143">
        <f>MODALIDADE_1!A1682</f>
        <v>0</v>
      </c>
      <c r="C1682" s="142" t="e">
        <f>VLOOKUP(B1682,MODALIDADE_1!A:B,2,FALSE)</f>
        <v>#N/A</v>
      </c>
      <c r="D1682" s="142"/>
      <c r="E1682" s="94" t="e">
        <f>VLOOKUP(B1682,MODALIDADE_1!A:E,5,FALSE)</f>
        <v>#N/A</v>
      </c>
      <c r="F1682" s="95" t="e">
        <f>VLOOKUP(B1682,MODALIDADE_1!A:C,3,FALSE)</f>
        <v>#N/A</v>
      </c>
      <c r="G1682" s="142" t="e">
        <f>VLOOKUP(B1682,MODALIDADE_1!A:G,4,FALSE)</f>
        <v>#N/A</v>
      </c>
      <c r="H1682" s="142" t="e">
        <f>VLOOKUP(B1682,MODALIDADE_1!A:G,6,FALSE)</f>
        <v>#N/A</v>
      </c>
      <c r="I1682" s="142" t="e">
        <f>VLOOKUP(B1682,MODALIDADE_1!A:G,7,FALSE)</f>
        <v>#N/A</v>
      </c>
      <c r="J1682" s="106" t="e">
        <f>VLOOKUP(Tabela410[[#This Row],[Proposta de Referência]],SIMP_M1!A:K,9,FALSE)</f>
        <v>#VALUE!</v>
      </c>
      <c r="K1682" s="106" t="e">
        <f>VLOOKUP(Tabela410[[#This Row],[Proposta de Referência]],SIMP_M1!A:K,8,FALSE)</f>
        <v>#VALUE!</v>
      </c>
      <c r="L1682" s="107" t="e">
        <f t="shared" si="108"/>
        <v>#VALUE!</v>
      </c>
      <c r="M1682" s="107" t="e">
        <f t="shared" si="109"/>
        <v>#VALUE!</v>
      </c>
      <c r="N1682" s="142" t="e">
        <f t="shared" si="110"/>
        <v>#VALUE!</v>
      </c>
      <c r="O1682" s="142" t="e">
        <f t="shared" si="111"/>
        <v>#N/A</v>
      </c>
      <c r="P1682" s="24" t="str">
        <f>IFERROR(VLOOKUP(O1682,HOSPITAIS_COM_DIVIDAS!A:E,5,FALSE),"")</f>
        <v/>
      </c>
    </row>
    <row r="1683" spans="1:16" x14ac:dyDescent="0.25">
      <c r="A1683" s="52" t="e">
        <f>Tabela410[[#This Row],[Status da Proposta]]</f>
        <v>#VALUE!</v>
      </c>
      <c r="B1683" s="143">
        <f>MODALIDADE_1!A1683</f>
        <v>0</v>
      </c>
      <c r="C1683" s="142" t="e">
        <f>VLOOKUP(B1683,MODALIDADE_1!A:B,2,FALSE)</f>
        <v>#N/A</v>
      </c>
      <c r="D1683" s="142"/>
      <c r="E1683" s="94" t="e">
        <f>VLOOKUP(B1683,MODALIDADE_1!A:E,5,FALSE)</f>
        <v>#N/A</v>
      </c>
      <c r="F1683" s="95" t="e">
        <f>VLOOKUP(B1683,MODALIDADE_1!A:C,3,FALSE)</f>
        <v>#N/A</v>
      </c>
      <c r="G1683" s="142" t="e">
        <f>VLOOKUP(B1683,MODALIDADE_1!A:G,4,FALSE)</f>
        <v>#N/A</v>
      </c>
      <c r="H1683" s="142" t="e">
        <f>VLOOKUP(B1683,MODALIDADE_1!A:G,6,FALSE)</f>
        <v>#N/A</v>
      </c>
      <c r="I1683" s="142" t="e">
        <f>VLOOKUP(B1683,MODALIDADE_1!A:G,7,FALSE)</f>
        <v>#N/A</v>
      </c>
      <c r="J1683" s="106" t="e">
        <f>VLOOKUP(Tabela410[[#This Row],[Proposta de Referência]],SIMP_M1!A:K,9,FALSE)</f>
        <v>#VALUE!</v>
      </c>
      <c r="K1683" s="106" t="e">
        <f>VLOOKUP(Tabela410[[#This Row],[Proposta de Referência]],SIMP_M1!A:K,8,FALSE)</f>
        <v>#VALUE!</v>
      </c>
      <c r="L1683" s="107" t="e">
        <f t="shared" si="108"/>
        <v>#VALUE!</v>
      </c>
      <c r="M1683" s="107" t="e">
        <f t="shared" si="109"/>
        <v>#VALUE!</v>
      </c>
      <c r="N1683" s="142" t="e">
        <f t="shared" si="110"/>
        <v>#VALUE!</v>
      </c>
      <c r="O1683" s="142" t="e">
        <f t="shared" si="111"/>
        <v>#N/A</v>
      </c>
      <c r="P1683" s="24" t="str">
        <f>IFERROR(VLOOKUP(O1683,HOSPITAIS_COM_DIVIDAS!A:E,5,FALSE),"")</f>
        <v/>
      </c>
    </row>
    <row r="1684" spans="1:16" x14ac:dyDescent="0.25">
      <c r="A1684" s="52" t="e">
        <f>Tabela410[[#This Row],[Status da Proposta]]</f>
        <v>#VALUE!</v>
      </c>
      <c r="B1684" s="143">
        <f>MODALIDADE_1!A1684</f>
        <v>0</v>
      </c>
      <c r="C1684" s="142" t="e">
        <f>VLOOKUP(B1684,MODALIDADE_1!A:B,2,FALSE)</f>
        <v>#N/A</v>
      </c>
      <c r="D1684" s="142"/>
      <c r="E1684" s="94" t="e">
        <f>VLOOKUP(B1684,MODALIDADE_1!A:E,5,FALSE)</f>
        <v>#N/A</v>
      </c>
      <c r="F1684" s="95" t="e">
        <f>VLOOKUP(B1684,MODALIDADE_1!A:C,3,FALSE)</f>
        <v>#N/A</v>
      </c>
      <c r="G1684" s="142" t="e">
        <f>VLOOKUP(B1684,MODALIDADE_1!A:G,4,FALSE)</f>
        <v>#N/A</v>
      </c>
      <c r="H1684" s="142" t="e">
        <f>VLOOKUP(B1684,MODALIDADE_1!A:G,6,FALSE)</f>
        <v>#N/A</v>
      </c>
      <c r="I1684" s="142" t="e">
        <f>VLOOKUP(B1684,MODALIDADE_1!A:G,7,FALSE)</f>
        <v>#N/A</v>
      </c>
      <c r="J1684" s="106" t="e">
        <f>VLOOKUP(Tabela410[[#This Row],[Proposta de Referência]],SIMP_M1!A:K,9,FALSE)</f>
        <v>#VALUE!</v>
      </c>
      <c r="K1684" s="106" t="e">
        <f>VLOOKUP(Tabela410[[#This Row],[Proposta de Referência]],SIMP_M1!A:K,8,FALSE)</f>
        <v>#VALUE!</v>
      </c>
      <c r="L1684" s="107" t="e">
        <f t="shared" si="108"/>
        <v>#VALUE!</v>
      </c>
      <c r="M1684" s="107" t="e">
        <f t="shared" si="109"/>
        <v>#VALUE!</v>
      </c>
      <c r="N1684" s="142" t="e">
        <f t="shared" si="110"/>
        <v>#VALUE!</v>
      </c>
      <c r="O1684" s="142" t="e">
        <f t="shared" si="111"/>
        <v>#N/A</v>
      </c>
      <c r="P1684" s="24" t="str">
        <f>IFERROR(VLOOKUP(O1684,HOSPITAIS_COM_DIVIDAS!A:E,5,FALSE),"")</f>
        <v/>
      </c>
    </row>
    <row r="1685" spans="1:16" x14ac:dyDescent="0.25">
      <c r="A1685" s="52" t="e">
        <f>Tabela410[[#This Row],[Status da Proposta]]</f>
        <v>#VALUE!</v>
      </c>
      <c r="B1685" s="143">
        <f>MODALIDADE_1!A1685</f>
        <v>0</v>
      </c>
      <c r="C1685" s="142" t="e">
        <f>VLOOKUP(B1685,MODALIDADE_1!A:B,2,FALSE)</f>
        <v>#N/A</v>
      </c>
      <c r="D1685" s="142"/>
      <c r="E1685" s="94" t="e">
        <f>VLOOKUP(B1685,MODALIDADE_1!A:E,5,FALSE)</f>
        <v>#N/A</v>
      </c>
      <c r="F1685" s="95" t="e">
        <f>VLOOKUP(B1685,MODALIDADE_1!A:C,3,FALSE)</f>
        <v>#N/A</v>
      </c>
      <c r="G1685" s="142" t="e">
        <f>VLOOKUP(B1685,MODALIDADE_1!A:G,4,FALSE)</f>
        <v>#N/A</v>
      </c>
      <c r="H1685" s="142" t="e">
        <f>VLOOKUP(B1685,MODALIDADE_1!A:G,6,FALSE)</f>
        <v>#N/A</v>
      </c>
      <c r="I1685" s="142" t="e">
        <f>VLOOKUP(B1685,MODALIDADE_1!A:G,7,FALSE)</f>
        <v>#N/A</v>
      </c>
      <c r="J1685" s="106" t="e">
        <f>VLOOKUP(Tabela410[[#This Row],[Proposta de Referência]],SIMP_M1!A:K,9,FALSE)</f>
        <v>#VALUE!</v>
      </c>
      <c r="K1685" s="106" t="e">
        <f>VLOOKUP(Tabela410[[#This Row],[Proposta de Referência]],SIMP_M1!A:K,8,FALSE)</f>
        <v>#VALUE!</v>
      </c>
      <c r="L1685" s="107" t="e">
        <f t="shared" si="108"/>
        <v>#VALUE!</v>
      </c>
      <c r="M1685" s="107" t="e">
        <f t="shared" si="109"/>
        <v>#VALUE!</v>
      </c>
      <c r="N1685" s="142" t="e">
        <f t="shared" si="110"/>
        <v>#VALUE!</v>
      </c>
      <c r="O1685" s="142" t="e">
        <f t="shared" si="111"/>
        <v>#N/A</v>
      </c>
      <c r="P1685" s="24" t="str">
        <f>IFERROR(VLOOKUP(O1685,HOSPITAIS_COM_DIVIDAS!A:E,5,FALSE),"")</f>
        <v/>
      </c>
    </row>
    <row r="1686" spans="1:16" x14ac:dyDescent="0.25">
      <c r="A1686" s="52" t="e">
        <f>Tabela410[[#This Row],[Status da Proposta]]</f>
        <v>#VALUE!</v>
      </c>
      <c r="B1686" s="143">
        <f>MODALIDADE_1!A1686</f>
        <v>0</v>
      </c>
      <c r="C1686" s="142" t="e">
        <f>VLOOKUP(B1686,MODALIDADE_1!A:B,2,FALSE)</f>
        <v>#N/A</v>
      </c>
      <c r="D1686" s="142"/>
      <c r="E1686" s="94" t="e">
        <f>VLOOKUP(B1686,MODALIDADE_1!A:E,5,FALSE)</f>
        <v>#N/A</v>
      </c>
      <c r="F1686" s="95" t="e">
        <f>VLOOKUP(B1686,MODALIDADE_1!A:C,3,FALSE)</f>
        <v>#N/A</v>
      </c>
      <c r="G1686" s="142" t="e">
        <f>VLOOKUP(B1686,MODALIDADE_1!A:G,4,FALSE)</f>
        <v>#N/A</v>
      </c>
      <c r="H1686" s="142" t="e">
        <f>VLOOKUP(B1686,MODALIDADE_1!A:G,6,FALSE)</f>
        <v>#N/A</v>
      </c>
      <c r="I1686" s="142" t="e">
        <f>VLOOKUP(B1686,MODALIDADE_1!A:G,7,FALSE)</f>
        <v>#N/A</v>
      </c>
      <c r="J1686" s="106" t="e">
        <f>VLOOKUP(Tabela410[[#This Row],[Proposta de Referência]],SIMP_M1!A:K,9,FALSE)</f>
        <v>#VALUE!</v>
      </c>
      <c r="K1686" s="106" t="e">
        <f>VLOOKUP(Tabela410[[#This Row],[Proposta de Referência]],SIMP_M1!A:K,8,FALSE)</f>
        <v>#VALUE!</v>
      </c>
      <c r="L1686" s="107" t="e">
        <f t="shared" si="108"/>
        <v>#VALUE!</v>
      </c>
      <c r="M1686" s="107" t="e">
        <f t="shared" si="109"/>
        <v>#VALUE!</v>
      </c>
      <c r="N1686" s="142" t="e">
        <f t="shared" si="110"/>
        <v>#VALUE!</v>
      </c>
      <c r="O1686" s="142" t="e">
        <f t="shared" si="111"/>
        <v>#N/A</v>
      </c>
      <c r="P1686" s="24" t="str">
        <f>IFERROR(VLOOKUP(O1686,HOSPITAIS_COM_DIVIDAS!A:E,5,FALSE),"")</f>
        <v/>
      </c>
    </row>
    <row r="1687" spans="1:16" x14ac:dyDescent="0.25">
      <c r="A1687" s="52" t="e">
        <f>Tabela410[[#This Row],[Status da Proposta]]</f>
        <v>#VALUE!</v>
      </c>
      <c r="B1687" s="143">
        <f>MODALIDADE_1!A1687</f>
        <v>0</v>
      </c>
      <c r="C1687" s="142" t="e">
        <f>VLOOKUP(B1687,MODALIDADE_1!A:B,2,FALSE)</f>
        <v>#N/A</v>
      </c>
      <c r="D1687" s="142"/>
      <c r="E1687" s="94" t="e">
        <f>VLOOKUP(B1687,MODALIDADE_1!A:E,5,FALSE)</f>
        <v>#N/A</v>
      </c>
      <c r="F1687" s="95" t="e">
        <f>VLOOKUP(B1687,MODALIDADE_1!A:C,3,FALSE)</f>
        <v>#N/A</v>
      </c>
      <c r="G1687" s="142" t="e">
        <f>VLOOKUP(B1687,MODALIDADE_1!A:G,4,FALSE)</f>
        <v>#N/A</v>
      </c>
      <c r="H1687" s="142" t="e">
        <f>VLOOKUP(B1687,MODALIDADE_1!A:G,6,FALSE)</f>
        <v>#N/A</v>
      </c>
      <c r="I1687" s="142" t="e">
        <f>VLOOKUP(B1687,MODALIDADE_1!A:G,7,FALSE)</f>
        <v>#N/A</v>
      </c>
      <c r="J1687" s="106" t="e">
        <f>VLOOKUP(Tabela410[[#This Row],[Proposta de Referência]],SIMP_M1!A:K,9,FALSE)</f>
        <v>#VALUE!</v>
      </c>
      <c r="K1687" s="106" t="e">
        <f>VLOOKUP(Tabela410[[#This Row],[Proposta de Referência]],SIMP_M1!A:K,8,FALSE)</f>
        <v>#VALUE!</v>
      </c>
      <c r="L1687" s="107" t="e">
        <f t="shared" si="108"/>
        <v>#VALUE!</v>
      </c>
      <c r="M1687" s="107" t="e">
        <f t="shared" si="109"/>
        <v>#VALUE!</v>
      </c>
      <c r="N1687" s="142" t="e">
        <f t="shared" si="110"/>
        <v>#VALUE!</v>
      </c>
      <c r="O1687" s="142" t="e">
        <f t="shared" si="111"/>
        <v>#N/A</v>
      </c>
      <c r="P1687" s="24" t="str">
        <f>IFERROR(VLOOKUP(O1687,HOSPITAIS_COM_DIVIDAS!A:E,5,FALSE),"")</f>
        <v/>
      </c>
    </row>
    <row r="1688" spans="1:16" x14ac:dyDescent="0.25">
      <c r="A1688" s="52" t="e">
        <f>Tabela410[[#This Row],[Status da Proposta]]</f>
        <v>#VALUE!</v>
      </c>
      <c r="B1688" s="143">
        <f>MODALIDADE_1!A1688</f>
        <v>0</v>
      </c>
      <c r="C1688" s="142" t="e">
        <f>VLOOKUP(B1688,MODALIDADE_1!A:B,2,FALSE)</f>
        <v>#N/A</v>
      </c>
      <c r="D1688" s="142"/>
      <c r="E1688" s="94" t="e">
        <f>VLOOKUP(B1688,MODALIDADE_1!A:E,5,FALSE)</f>
        <v>#N/A</v>
      </c>
      <c r="F1688" s="95" t="e">
        <f>VLOOKUP(B1688,MODALIDADE_1!A:C,3,FALSE)</f>
        <v>#N/A</v>
      </c>
      <c r="G1688" s="142" t="e">
        <f>VLOOKUP(B1688,MODALIDADE_1!A:G,4,FALSE)</f>
        <v>#N/A</v>
      </c>
      <c r="H1688" s="142" t="e">
        <f>VLOOKUP(B1688,MODALIDADE_1!A:G,6,FALSE)</f>
        <v>#N/A</v>
      </c>
      <c r="I1688" s="142" t="e">
        <f>VLOOKUP(B1688,MODALIDADE_1!A:G,7,FALSE)</f>
        <v>#N/A</v>
      </c>
      <c r="J1688" s="106" t="e">
        <f>VLOOKUP(Tabela410[[#This Row],[Proposta de Referência]],SIMP_M1!A:K,9,FALSE)</f>
        <v>#VALUE!</v>
      </c>
      <c r="K1688" s="106" t="e">
        <f>VLOOKUP(Tabela410[[#This Row],[Proposta de Referência]],SIMP_M1!A:K,8,FALSE)</f>
        <v>#VALUE!</v>
      </c>
      <c r="L1688" s="107" t="e">
        <f t="shared" si="108"/>
        <v>#VALUE!</v>
      </c>
      <c r="M1688" s="107" t="e">
        <f t="shared" si="109"/>
        <v>#VALUE!</v>
      </c>
      <c r="N1688" s="142" t="e">
        <f t="shared" si="110"/>
        <v>#VALUE!</v>
      </c>
      <c r="O1688" s="142" t="e">
        <f t="shared" si="111"/>
        <v>#N/A</v>
      </c>
      <c r="P1688" s="24" t="str">
        <f>IFERROR(VLOOKUP(O1688,HOSPITAIS_COM_DIVIDAS!A:E,5,FALSE),"")</f>
        <v/>
      </c>
    </row>
    <row r="1689" spans="1:16" x14ac:dyDescent="0.25">
      <c r="A1689" s="52" t="e">
        <f>Tabela410[[#This Row],[Status da Proposta]]</f>
        <v>#VALUE!</v>
      </c>
      <c r="B1689" s="143">
        <f>MODALIDADE_1!A1689</f>
        <v>0</v>
      </c>
      <c r="C1689" s="142" t="e">
        <f>VLOOKUP(B1689,MODALIDADE_1!A:B,2,FALSE)</f>
        <v>#N/A</v>
      </c>
      <c r="D1689" s="142"/>
      <c r="E1689" s="94" t="e">
        <f>VLOOKUP(B1689,MODALIDADE_1!A:E,5,FALSE)</f>
        <v>#N/A</v>
      </c>
      <c r="F1689" s="95" t="e">
        <f>VLOOKUP(B1689,MODALIDADE_1!A:C,3,FALSE)</f>
        <v>#N/A</v>
      </c>
      <c r="G1689" s="142" t="e">
        <f>VLOOKUP(B1689,MODALIDADE_1!A:G,4,FALSE)</f>
        <v>#N/A</v>
      </c>
      <c r="H1689" s="142" t="e">
        <f>VLOOKUP(B1689,MODALIDADE_1!A:G,6,FALSE)</f>
        <v>#N/A</v>
      </c>
      <c r="I1689" s="142" t="e">
        <f>VLOOKUP(B1689,MODALIDADE_1!A:G,7,FALSE)</f>
        <v>#N/A</v>
      </c>
      <c r="J1689" s="106" t="e">
        <f>VLOOKUP(Tabela410[[#This Row],[Proposta de Referência]],SIMP_M1!A:K,9,FALSE)</f>
        <v>#VALUE!</v>
      </c>
      <c r="K1689" s="106" t="e">
        <f>VLOOKUP(Tabela410[[#This Row],[Proposta de Referência]],SIMP_M1!A:K,8,FALSE)</f>
        <v>#VALUE!</v>
      </c>
      <c r="L1689" s="107" t="e">
        <f t="shared" si="108"/>
        <v>#VALUE!</v>
      </c>
      <c r="M1689" s="107" t="e">
        <f t="shared" si="109"/>
        <v>#VALUE!</v>
      </c>
      <c r="N1689" s="142" t="e">
        <f t="shared" si="110"/>
        <v>#VALUE!</v>
      </c>
      <c r="O1689" s="142" t="e">
        <f t="shared" si="111"/>
        <v>#N/A</v>
      </c>
      <c r="P1689" s="24" t="str">
        <f>IFERROR(VLOOKUP(O1689,HOSPITAIS_COM_DIVIDAS!A:E,5,FALSE),"")</f>
        <v/>
      </c>
    </row>
    <row r="1690" spans="1:16" x14ac:dyDescent="0.25">
      <c r="A1690" s="52" t="e">
        <f>Tabela410[[#This Row],[Status da Proposta]]</f>
        <v>#VALUE!</v>
      </c>
      <c r="B1690" s="143">
        <f>MODALIDADE_1!A1690</f>
        <v>0</v>
      </c>
      <c r="C1690" s="142" t="e">
        <f>VLOOKUP(B1690,MODALIDADE_1!A:B,2,FALSE)</f>
        <v>#N/A</v>
      </c>
      <c r="D1690" s="142"/>
      <c r="E1690" s="94" t="e">
        <f>VLOOKUP(B1690,MODALIDADE_1!A:E,5,FALSE)</f>
        <v>#N/A</v>
      </c>
      <c r="F1690" s="95" t="e">
        <f>VLOOKUP(B1690,MODALIDADE_1!A:C,3,FALSE)</f>
        <v>#N/A</v>
      </c>
      <c r="G1690" s="142" t="e">
        <f>VLOOKUP(B1690,MODALIDADE_1!A:G,4,FALSE)</f>
        <v>#N/A</v>
      </c>
      <c r="H1690" s="142" t="e">
        <f>VLOOKUP(B1690,MODALIDADE_1!A:G,6,FALSE)</f>
        <v>#N/A</v>
      </c>
      <c r="I1690" s="142" t="e">
        <f>VLOOKUP(B1690,MODALIDADE_1!A:G,7,FALSE)</f>
        <v>#N/A</v>
      </c>
      <c r="J1690" s="106" t="e">
        <f>VLOOKUP(Tabela410[[#This Row],[Proposta de Referência]],SIMP_M1!A:K,9,FALSE)</f>
        <v>#VALUE!</v>
      </c>
      <c r="K1690" s="106" t="e">
        <f>VLOOKUP(Tabela410[[#This Row],[Proposta de Referência]],SIMP_M1!A:K,8,FALSE)</f>
        <v>#VALUE!</v>
      </c>
      <c r="L1690" s="107" t="e">
        <f t="shared" si="108"/>
        <v>#VALUE!</v>
      </c>
      <c r="M1690" s="107" t="e">
        <f t="shared" si="109"/>
        <v>#VALUE!</v>
      </c>
      <c r="N1690" s="142" t="e">
        <f t="shared" si="110"/>
        <v>#VALUE!</v>
      </c>
      <c r="O1690" s="142" t="e">
        <f t="shared" si="111"/>
        <v>#N/A</v>
      </c>
      <c r="P1690" s="24" t="str">
        <f>IFERROR(VLOOKUP(O1690,HOSPITAIS_COM_DIVIDAS!A:E,5,FALSE),"")</f>
        <v/>
      </c>
    </row>
    <row r="1691" spans="1:16" x14ac:dyDescent="0.25">
      <c r="A1691" s="52" t="e">
        <f>Tabela410[[#This Row],[Status da Proposta]]</f>
        <v>#VALUE!</v>
      </c>
      <c r="B1691" s="143">
        <f>MODALIDADE_1!A1691</f>
        <v>0</v>
      </c>
      <c r="C1691" s="142" t="e">
        <f>VLOOKUP(B1691,MODALIDADE_1!A:B,2,FALSE)</f>
        <v>#N/A</v>
      </c>
      <c r="D1691" s="142"/>
      <c r="E1691" s="94" t="e">
        <f>VLOOKUP(B1691,MODALIDADE_1!A:E,5,FALSE)</f>
        <v>#N/A</v>
      </c>
      <c r="F1691" s="95" t="e">
        <f>VLOOKUP(B1691,MODALIDADE_1!A:C,3,FALSE)</f>
        <v>#N/A</v>
      </c>
      <c r="G1691" s="142" t="e">
        <f>VLOOKUP(B1691,MODALIDADE_1!A:G,4,FALSE)</f>
        <v>#N/A</v>
      </c>
      <c r="H1691" s="142" t="e">
        <f>VLOOKUP(B1691,MODALIDADE_1!A:G,6,FALSE)</f>
        <v>#N/A</v>
      </c>
      <c r="I1691" s="142" t="e">
        <f>VLOOKUP(B1691,MODALIDADE_1!A:G,7,FALSE)</f>
        <v>#N/A</v>
      </c>
      <c r="J1691" s="106" t="e">
        <f>VLOOKUP(Tabela410[[#This Row],[Proposta de Referência]],SIMP_M1!A:K,9,FALSE)</f>
        <v>#VALUE!</v>
      </c>
      <c r="K1691" s="106" t="e">
        <f>VLOOKUP(Tabela410[[#This Row],[Proposta de Referência]],SIMP_M1!A:K,8,FALSE)</f>
        <v>#VALUE!</v>
      </c>
      <c r="L1691" s="107" t="e">
        <f t="shared" si="108"/>
        <v>#VALUE!</v>
      </c>
      <c r="M1691" s="107" t="e">
        <f t="shared" si="109"/>
        <v>#VALUE!</v>
      </c>
      <c r="N1691" s="142" t="e">
        <f t="shared" si="110"/>
        <v>#VALUE!</v>
      </c>
      <c r="O1691" s="142" t="e">
        <f t="shared" si="111"/>
        <v>#N/A</v>
      </c>
      <c r="P1691" s="24" t="str">
        <f>IFERROR(VLOOKUP(O1691,HOSPITAIS_COM_DIVIDAS!A:E,5,FALSE),"")</f>
        <v/>
      </c>
    </row>
    <row r="1692" spans="1:16" x14ac:dyDescent="0.25">
      <c r="A1692" s="52" t="e">
        <f>Tabela410[[#This Row],[Status da Proposta]]</f>
        <v>#VALUE!</v>
      </c>
      <c r="B1692" s="143">
        <f>MODALIDADE_1!A1692</f>
        <v>0</v>
      </c>
      <c r="C1692" s="142" t="e">
        <f>VLOOKUP(B1692,MODALIDADE_1!A:B,2,FALSE)</f>
        <v>#N/A</v>
      </c>
      <c r="D1692" s="142"/>
      <c r="E1692" s="94" t="e">
        <f>VLOOKUP(B1692,MODALIDADE_1!A:E,5,FALSE)</f>
        <v>#N/A</v>
      </c>
      <c r="F1692" s="95" t="e">
        <f>VLOOKUP(B1692,MODALIDADE_1!A:C,3,FALSE)</f>
        <v>#N/A</v>
      </c>
      <c r="G1692" s="142" t="e">
        <f>VLOOKUP(B1692,MODALIDADE_1!A:G,4,FALSE)</f>
        <v>#N/A</v>
      </c>
      <c r="H1692" s="142" t="e">
        <f>VLOOKUP(B1692,MODALIDADE_1!A:G,6,FALSE)</f>
        <v>#N/A</v>
      </c>
      <c r="I1692" s="142" t="e">
        <f>VLOOKUP(B1692,MODALIDADE_1!A:G,7,FALSE)</f>
        <v>#N/A</v>
      </c>
      <c r="J1692" s="106" t="e">
        <f>VLOOKUP(Tabela410[[#This Row],[Proposta de Referência]],SIMP_M1!A:K,9,FALSE)</f>
        <v>#VALUE!</v>
      </c>
      <c r="K1692" s="106" t="e">
        <f>VLOOKUP(Tabela410[[#This Row],[Proposta de Referência]],SIMP_M1!A:K,8,FALSE)</f>
        <v>#VALUE!</v>
      </c>
      <c r="L1692" s="107" t="e">
        <f t="shared" si="108"/>
        <v>#VALUE!</v>
      </c>
      <c r="M1692" s="107" t="e">
        <f t="shared" si="109"/>
        <v>#VALUE!</v>
      </c>
      <c r="N1692" s="142" t="e">
        <f t="shared" si="110"/>
        <v>#VALUE!</v>
      </c>
      <c r="O1692" s="142" t="e">
        <f t="shared" si="111"/>
        <v>#N/A</v>
      </c>
      <c r="P1692" s="24" t="str">
        <f>IFERROR(VLOOKUP(O1692,HOSPITAIS_COM_DIVIDAS!A:E,5,FALSE),"")</f>
        <v/>
      </c>
    </row>
    <row r="1693" spans="1:16" x14ac:dyDescent="0.25">
      <c r="A1693" s="52" t="e">
        <f>Tabela410[[#This Row],[Status da Proposta]]</f>
        <v>#VALUE!</v>
      </c>
      <c r="B1693" s="143">
        <f>MODALIDADE_1!A1693</f>
        <v>0</v>
      </c>
      <c r="C1693" s="142" t="e">
        <f>VLOOKUP(B1693,MODALIDADE_1!A:B,2,FALSE)</f>
        <v>#N/A</v>
      </c>
      <c r="D1693" s="142"/>
      <c r="E1693" s="94" t="e">
        <f>VLOOKUP(B1693,MODALIDADE_1!A:E,5,FALSE)</f>
        <v>#N/A</v>
      </c>
      <c r="F1693" s="95" t="e">
        <f>VLOOKUP(B1693,MODALIDADE_1!A:C,3,FALSE)</f>
        <v>#N/A</v>
      </c>
      <c r="G1693" s="142" t="e">
        <f>VLOOKUP(B1693,MODALIDADE_1!A:G,4,FALSE)</f>
        <v>#N/A</v>
      </c>
      <c r="H1693" s="142" t="e">
        <f>VLOOKUP(B1693,MODALIDADE_1!A:G,6,FALSE)</f>
        <v>#N/A</v>
      </c>
      <c r="I1693" s="142" t="e">
        <f>VLOOKUP(B1693,MODALIDADE_1!A:G,7,FALSE)</f>
        <v>#N/A</v>
      </c>
      <c r="J1693" s="106" t="e">
        <f>VLOOKUP(Tabela410[[#This Row],[Proposta de Referência]],SIMP_M1!A:K,9,FALSE)</f>
        <v>#VALUE!</v>
      </c>
      <c r="K1693" s="106" t="e">
        <f>VLOOKUP(Tabela410[[#This Row],[Proposta de Referência]],SIMP_M1!A:K,8,FALSE)</f>
        <v>#VALUE!</v>
      </c>
      <c r="L1693" s="107" t="e">
        <f t="shared" si="108"/>
        <v>#VALUE!</v>
      </c>
      <c r="M1693" s="107" t="e">
        <f t="shared" si="109"/>
        <v>#VALUE!</v>
      </c>
      <c r="N1693" s="142" t="e">
        <f t="shared" si="110"/>
        <v>#VALUE!</v>
      </c>
      <c r="O1693" s="142" t="e">
        <f t="shared" si="111"/>
        <v>#N/A</v>
      </c>
      <c r="P1693" s="24" t="str">
        <f>IFERROR(VLOOKUP(O1693,HOSPITAIS_COM_DIVIDAS!A:E,5,FALSE),"")</f>
        <v/>
      </c>
    </row>
    <row r="1694" spans="1:16" x14ac:dyDescent="0.25">
      <c r="A1694" s="52" t="e">
        <f>Tabela410[[#This Row],[Status da Proposta]]</f>
        <v>#VALUE!</v>
      </c>
      <c r="B1694" s="143">
        <f>MODALIDADE_1!A1694</f>
        <v>0</v>
      </c>
      <c r="C1694" s="142" t="e">
        <f>VLOOKUP(B1694,MODALIDADE_1!A:B,2,FALSE)</f>
        <v>#N/A</v>
      </c>
      <c r="D1694" s="142"/>
      <c r="E1694" s="94" t="e">
        <f>VLOOKUP(B1694,MODALIDADE_1!A:E,5,FALSE)</f>
        <v>#N/A</v>
      </c>
      <c r="F1694" s="95" t="e">
        <f>VLOOKUP(B1694,MODALIDADE_1!A:C,3,FALSE)</f>
        <v>#N/A</v>
      </c>
      <c r="G1694" s="142" t="e">
        <f>VLOOKUP(B1694,MODALIDADE_1!A:G,4,FALSE)</f>
        <v>#N/A</v>
      </c>
      <c r="H1694" s="142" t="e">
        <f>VLOOKUP(B1694,MODALIDADE_1!A:G,6,FALSE)</f>
        <v>#N/A</v>
      </c>
      <c r="I1694" s="142" t="e">
        <f>VLOOKUP(B1694,MODALIDADE_1!A:G,7,FALSE)</f>
        <v>#N/A</v>
      </c>
      <c r="J1694" s="106" t="e">
        <f>VLOOKUP(Tabela410[[#This Row],[Proposta de Referência]],SIMP_M1!A:K,9,FALSE)</f>
        <v>#VALUE!</v>
      </c>
      <c r="K1694" s="106" t="e">
        <f>VLOOKUP(Tabela410[[#This Row],[Proposta de Referência]],SIMP_M1!A:K,8,FALSE)</f>
        <v>#VALUE!</v>
      </c>
      <c r="L1694" s="107" t="e">
        <f t="shared" si="108"/>
        <v>#VALUE!</v>
      </c>
      <c r="M1694" s="107" t="e">
        <f t="shared" si="109"/>
        <v>#VALUE!</v>
      </c>
      <c r="N1694" s="142" t="e">
        <f t="shared" si="110"/>
        <v>#VALUE!</v>
      </c>
      <c r="O1694" s="142" t="e">
        <f t="shared" si="111"/>
        <v>#N/A</v>
      </c>
      <c r="P1694" s="24" t="str">
        <f>IFERROR(VLOOKUP(O1694,HOSPITAIS_COM_DIVIDAS!A:E,5,FALSE),"")</f>
        <v/>
      </c>
    </row>
    <row r="1695" spans="1:16" x14ac:dyDescent="0.25">
      <c r="A1695" s="52" t="e">
        <f>Tabela410[[#This Row],[Status da Proposta]]</f>
        <v>#VALUE!</v>
      </c>
      <c r="B1695" s="143">
        <f>MODALIDADE_1!A1695</f>
        <v>0</v>
      </c>
      <c r="C1695" s="142" t="e">
        <f>VLOOKUP(B1695,MODALIDADE_1!A:B,2,FALSE)</f>
        <v>#N/A</v>
      </c>
      <c r="D1695" s="142"/>
      <c r="E1695" s="94" t="e">
        <f>VLOOKUP(B1695,MODALIDADE_1!A:E,5,FALSE)</f>
        <v>#N/A</v>
      </c>
      <c r="F1695" s="95" t="e">
        <f>VLOOKUP(B1695,MODALIDADE_1!A:C,3,FALSE)</f>
        <v>#N/A</v>
      </c>
      <c r="G1695" s="142" t="e">
        <f>VLOOKUP(B1695,MODALIDADE_1!A:G,4,FALSE)</f>
        <v>#N/A</v>
      </c>
      <c r="H1695" s="142" t="e">
        <f>VLOOKUP(B1695,MODALIDADE_1!A:G,6,FALSE)</f>
        <v>#N/A</v>
      </c>
      <c r="I1695" s="142" t="e">
        <f>VLOOKUP(B1695,MODALIDADE_1!A:G,7,FALSE)</f>
        <v>#N/A</v>
      </c>
      <c r="J1695" s="106" t="e">
        <f>VLOOKUP(Tabela410[[#This Row],[Proposta de Referência]],SIMP_M1!A:K,9,FALSE)</f>
        <v>#VALUE!</v>
      </c>
      <c r="K1695" s="106" t="e">
        <f>VLOOKUP(Tabela410[[#This Row],[Proposta de Referência]],SIMP_M1!A:K,8,FALSE)</f>
        <v>#VALUE!</v>
      </c>
      <c r="L1695" s="107" t="e">
        <f t="shared" si="108"/>
        <v>#VALUE!</v>
      </c>
      <c r="M1695" s="107" t="e">
        <f t="shared" si="109"/>
        <v>#VALUE!</v>
      </c>
      <c r="N1695" s="142" t="e">
        <f t="shared" si="110"/>
        <v>#VALUE!</v>
      </c>
      <c r="O1695" s="142" t="e">
        <f t="shared" si="111"/>
        <v>#N/A</v>
      </c>
      <c r="P1695" s="24" t="str">
        <f>IFERROR(VLOOKUP(O1695,HOSPITAIS_COM_DIVIDAS!A:E,5,FALSE),"")</f>
        <v/>
      </c>
    </row>
    <row r="1696" spans="1:16" x14ac:dyDescent="0.25">
      <c r="A1696" s="52" t="e">
        <f>Tabela410[[#This Row],[Status da Proposta]]</f>
        <v>#VALUE!</v>
      </c>
      <c r="B1696" s="143">
        <f>MODALIDADE_1!A1696</f>
        <v>0</v>
      </c>
      <c r="C1696" s="142" t="e">
        <f>VLOOKUP(B1696,MODALIDADE_1!A:B,2,FALSE)</f>
        <v>#N/A</v>
      </c>
      <c r="D1696" s="142"/>
      <c r="E1696" s="94" t="e">
        <f>VLOOKUP(B1696,MODALIDADE_1!A:E,5,FALSE)</f>
        <v>#N/A</v>
      </c>
      <c r="F1696" s="95" t="e">
        <f>VLOOKUP(B1696,MODALIDADE_1!A:C,3,FALSE)</f>
        <v>#N/A</v>
      </c>
      <c r="G1696" s="142" t="e">
        <f>VLOOKUP(B1696,MODALIDADE_1!A:G,4,FALSE)</f>
        <v>#N/A</v>
      </c>
      <c r="H1696" s="142" t="e">
        <f>VLOOKUP(B1696,MODALIDADE_1!A:G,6,FALSE)</f>
        <v>#N/A</v>
      </c>
      <c r="I1696" s="142" t="e">
        <f>VLOOKUP(B1696,MODALIDADE_1!A:G,7,FALSE)</f>
        <v>#N/A</v>
      </c>
      <c r="J1696" s="106" t="e">
        <f>VLOOKUP(Tabela410[[#This Row],[Proposta de Referência]],SIMP_M1!A:K,9,FALSE)</f>
        <v>#VALUE!</v>
      </c>
      <c r="K1696" s="106" t="e">
        <f>VLOOKUP(Tabela410[[#This Row],[Proposta de Referência]],SIMP_M1!A:K,8,FALSE)</f>
        <v>#VALUE!</v>
      </c>
      <c r="L1696" s="107" t="e">
        <f t="shared" ref="L1696:L1759" si="112">K1696+J1696</f>
        <v>#VALUE!</v>
      </c>
      <c r="M1696" s="107" t="e">
        <f t="shared" ref="M1696:M1759" si="113">L1696*12</f>
        <v>#VALUE!</v>
      </c>
      <c r="N1696" s="142" t="e">
        <f t="shared" ref="N1696:N1759" si="114">IF(L1696&gt;100000,"SIM, POSSUI VALOR ACIMA DE R$100.000,00","NÃO, POSSUI VALOR NECESSÁRIO")</f>
        <v>#VALUE!</v>
      </c>
      <c r="O1696" s="142" t="e">
        <f t="shared" ref="O1696:O1759" si="115">LEFT(E1696,8)</f>
        <v>#N/A</v>
      </c>
      <c r="P1696" s="24" t="str">
        <f>IFERROR(VLOOKUP(O1696,HOSPITAIS_COM_DIVIDAS!A:E,5,FALSE),"")</f>
        <v/>
      </c>
    </row>
    <row r="1697" spans="1:16" x14ac:dyDescent="0.25">
      <c r="A1697" s="52" t="e">
        <f>Tabela410[[#This Row],[Status da Proposta]]</f>
        <v>#VALUE!</v>
      </c>
      <c r="B1697" s="143">
        <f>MODALIDADE_1!A1697</f>
        <v>0</v>
      </c>
      <c r="C1697" s="142" t="e">
        <f>VLOOKUP(B1697,MODALIDADE_1!A:B,2,FALSE)</f>
        <v>#N/A</v>
      </c>
      <c r="D1697" s="142"/>
      <c r="E1697" s="94" t="e">
        <f>VLOOKUP(B1697,MODALIDADE_1!A:E,5,FALSE)</f>
        <v>#N/A</v>
      </c>
      <c r="F1697" s="95" t="e">
        <f>VLOOKUP(B1697,MODALIDADE_1!A:C,3,FALSE)</f>
        <v>#N/A</v>
      </c>
      <c r="G1697" s="142" t="e">
        <f>VLOOKUP(B1697,MODALIDADE_1!A:G,4,FALSE)</f>
        <v>#N/A</v>
      </c>
      <c r="H1697" s="142" t="e">
        <f>VLOOKUP(B1697,MODALIDADE_1!A:G,6,FALSE)</f>
        <v>#N/A</v>
      </c>
      <c r="I1697" s="142" t="e">
        <f>VLOOKUP(B1697,MODALIDADE_1!A:G,7,FALSE)</f>
        <v>#N/A</v>
      </c>
      <c r="J1697" s="106" t="e">
        <f>VLOOKUP(Tabela410[[#This Row],[Proposta de Referência]],SIMP_M1!A:K,9,FALSE)</f>
        <v>#VALUE!</v>
      </c>
      <c r="K1697" s="106" t="e">
        <f>VLOOKUP(Tabela410[[#This Row],[Proposta de Referência]],SIMP_M1!A:K,8,FALSE)</f>
        <v>#VALUE!</v>
      </c>
      <c r="L1697" s="107" t="e">
        <f t="shared" si="112"/>
        <v>#VALUE!</v>
      </c>
      <c r="M1697" s="107" t="e">
        <f t="shared" si="113"/>
        <v>#VALUE!</v>
      </c>
      <c r="N1697" s="142" t="e">
        <f t="shared" si="114"/>
        <v>#VALUE!</v>
      </c>
      <c r="O1697" s="142" t="e">
        <f t="shared" si="115"/>
        <v>#N/A</v>
      </c>
      <c r="P1697" s="24" t="str">
        <f>IFERROR(VLOOKUP(O1697,HOSPITAIS_COM_DIVIDAS!A:E,5,FALSE),"")</f>
        <v/>
      </c>
    </row>
    <row r="1698" spans="1:16" x14ac:dyDescent="0.25">
      <c r="A1698" s="52" t="e">
        <f>Tabela410[[#This Row],[Status da Proposta]]</f>
        <v>#VALUE!</v>
      </c>
      <c r="B1698" s="143">
        <f>MODALIDADE_1!A1698</f>
        <v>0</v>
      </c>
      <c r="C1698" s="142" t="e">
        <f>VLOOKUP(B1698,MODALIDADE_1!A:B,2,FALSE)</f>
        <v>#N/A</v>
      </c>
      <c r="D1698" s="142"/>
      <c r="E1698" s="94" t="e">
        <f>VLOOKUP(B1698,MODALIDADE_1!A:E,5,FALSE)</f>
        <v>#N/A</v>
      </c>
      <c r="F1698" s="95" t="e">
        <f>VLOOKUP(B1698,MODALIDADE_1!A:C,3,FALSE)</f>
        <v>#N/A</v>
      </c>
      <c r="G1698" s="142" t="e">
        <f>VLOOKUP(B1698,MODALIDADE_1!A:G,4,FALSE)</f>
        <v>#N/A</v>
      </c>
      <c r="H1698" s="142" t="e">
        <f>VLOOKUP(B1698,MODALIDADE_1!A:G,6,FALSE)</f>
        <v>#N/A</v>
      </c>
      <c r="I1698" s="142" t="e">
        <f>VLOOKUP(B1698,MODALIDADE_1!A:G,7,FALSE)</f>
        <v>#N/A</v>
      </c>
      <c r="J1698" s="106" t="e">
        <f>VLOOKUP(Tabela410[[#This Row],[Proposta de Referência]],SIMP_M1!A:K,9,FALSE)</f>
        <v>#VALUE!</v>
      </c>
      <c r="K1698" s="106" t="e">
        <f>VLOOKUP(Tabela410[[#This Row],[Proposta de Referência]],SIMP_M1!A:K,8,FALSE)</f>
        <v>#VALUE!</v>
      </c>
      <c r="L1698" s="107" t="e">
        <f t="shared" si="112"/>
        <v>#VALUE!</v>
      </c>
      <c r="M1698" s="107" t="e">
        <f t="shared" si="113"/>
        <v>#VALUE!</v>
      </c>
      <c r="N1698" s="142" t="e">
        <f t="shared" si="114"/>
        <v>#VALUE!</v>
      </c>
      <c r="O1698" s="142" t="e">
        <f t="shared" si="115"/>
        <v>#N/A</v>
      </c>
      <c r="P1698" s="24" t="str">
        <f>IFERROR(VLOOKUP(O1698,HOSPITAIS_COM_DIVIDAS!A:E,5,FALSE),"")</f>
        <v/>
      </c>
    </row>
    <row r="1699" spans="1:16" x14ac:dyDescent="0.25">
      <c r="A1699" s="52" t="e">
        <f>Tabela410[[#This Row],[Status da Proposta]]</f>
        <v>#VALUE!</v>
      </c>
      <c r="B1699" s="143">
        <f>MODALIDADE_1!A1699</f>
        <v>0</v>
      </c>
      <c r="C1699" s="142" t="e">
        <f>VLOOKUP(B1699,MODALIDADE_1!A:B,2,FALSE)</f>
        <v>#N/A</v>
      </c>
      <c r="D1699" s="142"/>
      <c r="E1699" s="94" t="e">
        <f>VLOOKUP(B1699,MODALIDADE_1!A:E,5,FALSE)</f>
        <v>#N/A</v>
      </c>
      <c r="F1699" s="95" t="e">
        <f>VLOOKUP(B1699,MODALIDADE_1!A:C,3,FALSE)</f>
        <v>#N/A</v>
      </c>
      <c r="G1699" s="142" t="e">
        <f>VLOOKUP(B1699,MODALIDADE_1!A:G,4,FALSE)</f>
        <v>#N/A</v>
      </c>
      <c r="H1699" s="142" t="e">
        <f>VLOOKUP(B1699,MODALIDADE_1!A:G,6,FALSE)</f>
        <v>#N/A</v>
      </c>
      <c r="I1699" s="142" t="e">
        <f>VLOOKUP(B1699,MODALIDADE_1!A:G,7,FALSE)</f>
        <v>#N/A</v>
      </c>
      <c r="J1699" s="106" t="e">
        <f>VLOOKUP(Tabela410[[#This Row],[Proposta de Referência]],SIMP_M1!A:K,9,FALSE)</f>
        <v>#VALUE!</v>
      </c>
      <c r="K1699" s="106" t="e">
        <f>VLOOKUP(Tabela410[[#This Row],[Proposta de Referência]],SIMP_M1!A:K,8,FALSE)</f>
        <v>#VALUE!</v>
      </c>
      <c r="L1699" s="107" t="e">
        <f t="shared" si="112"/>
        <v>#VALUE!</v>
      </c>
      <c r="M1699" s="107" t="e">
        <f t="shared" si="113"/>
        <v>#VALUE!</v>
      </c>
      <c r="N1699" s="142" t="e">
        <f t="shared" si="114"/>
        <v>#VALUE!</v>
      </c>
      <c r="O1699" s="142" t="e">
        <f t="shared" si="115"/>
        <v>#N/A</v>
      </c>
      <c r="P1699" s="24" t="str">
        <f>IFERROR(VLOOKUP(O1699,HOSPITAIS_COM_DIVIDAS!A:E,5,FALSE),"")</f>
        <v/>
      </c>
    </row>
    <row r="1700" spans="1:16" x14ac:dyDescent="0.25">
      <c r="A1700" s="52" t="e">
        <f>Tabela410[[#This Row],[Status da Proposta]]</f>
        <v>#VALUE!</v>
      </c>
      <c r="B1700" s="143">
        <f>MODALIDADE_1!A1700</f>
        <v>0</v>
      </c>
      <c r="C1700" s="142" t="e">
        <f>VLOOKUP(B1700,MODALIDADE_1!A:B,2,FALSE)</f>
        <v>#N/A</v>
      </c>
      <c r="D1700" s="142"/>
      <c r="E1700" s="94" t="e">
        <f>VLOOKUP(B1700,MODALIDADE_1!A:E,5,FALSE)</f>
        <v>#N/A</v>
      </c>
      <c r="F1700" s="95" t="e">
        <f>VLOOKUP(B1700,MODALIDADE_1!A:C,3,FALSE)</f>
        <v>#N/A</v>
      </c>
      <c r="G1700" s="142" t="e">
        <f>VLOOKUP(B1700,MODALIDADE_1!A:G,4,FALSE)</f>
        <v>#N/A</v>
      </c>
      <c r="H1700" s="142" t="e">
        <f>VLOOKUP(B1700,MODALIDADE_1!A:G,6,FALSE)</f>
        <v>#N/A</v>
      </c>
      <c r="I1700" s="142" t="e">
        <f>VLOOKUP(B1700,MODALIDADE_1!A:G,7,FALSE)</f>
        <v>#N/A</v>
      </c>
      <c r="J1700" s="106" t="e">
        <f>VLOOKUP(Tabela410[[#This Row],[Proposta de Referência]],SIMP_M1!A:K,9,FALSE)</f>
        <v>#VALUE!</v>
      </c>
      <c r="K1700" s="106" t="e">
        <f>VLOOKUP(Tabela410[[#This Row],[Proposta de Referência]],SIMP_M1!A:K,8,FALSE)</f>
        <v>#VALUE!</v>
      </c>
      <c r="L1700" s="107" t="e">
        <f t="shared" si="112"/>
        <v>#VALUE!</v>
      </c>
      <c r="M1700" s="107" t="e">
        <f t="shared" si="113"/>
        <v>#VALUE!</v>
      </c>
      <c r="N1700" s="142" t="e">
        <f t="shared" si="114"/>
        <v>#VALUE!</v>
      </c>
      <c r="O1700" s="142" t="e">
        <f t="shared" si="115"/>
        <v>#N/A</v>
      </c>
      <c r="P1700" s="24" t="str">
        <f>IFERROR(VLOOKUP(O1700,HOSPITAIS_COM_DIVIDAS!A:E,5,FALSE),"")</f>
        <v/>
      </c>
    </row>
    <row r="1701" spans="1:16" x14ac:dyDescent="0.25">
      <c r="A1701" s="52" t="e">
        <f>Tabela410[[#This Row],[Status da Proposta]]</f>
        <v>#VALUE!</v>
      </c>
      <c r="B1701" s="143">
        <f>MODALIDADE_1!A1701</f>
        <v>0</v>
      </c>
      <c r="C1701" s="142" t="e">
        <f>VLOOKUP(B1701,MODALIDADE_1!A:B,2,FALSE)</f>
        <v>#N/A</v>
      </c>
      <c r="D1701" s="142"/>
      <c r="E1701" s="94" t="e">
        <f>VLOOKUP(B1701,MODALIDADE_1!A:E,5,FALSE)</f>
        <v>#N/A</v>
      </c>
      <c r="F1701" s="95" t="e">
        <f>VLOOKUP(B1701,MODALIDADE_1!A:C,3,FALSE)</f>
        <v>#N/A</v>
      </c>
      <c r="G1701" s="142" t="e">
        <f>VLOOKUP(B1701,MODALIDADE_1!A:G,4,FALSE)</f>
        <v>#N/A</v>
      </c>
      <c r="H1701" s="142" t="e">
        <f>VLOOKUP(B1701,MODALIDADE_1!A:G,6,FALSE)</f>
        <v>#N/A</v>
      </c>
      <c r="I1701" s="142" t="e">
        <f>VLOOKUP(B1701,MODALIDADE_1!A:G,7,FALSE)</f>
        <v>#N/A</v>
      </c>
      <c r="J1701" s="106" t="e">
        <f>VLOOKUP(Tabela410[[#This Row],[Proposta de Referência]],SIMP_M1!A:K,9,FALSE)</f>
        <v>#VALUE!</v>
      </c>
      <c r="K1701" s="106" t="e">
        <f>VLOOKUP(Tabela410[[#This Row],[Proposta de Referência]],SIMP_M1!A:K,8,FALSE)</f>
        <v>#VALUE!</v>
      </c>
      <c r="L1701" s="107" t="e">
        <f t="shared" si="112"/>
        <v>#VALUE!</v>
      </c>
      <c r="M1701" s="107" t="e">
        <f t="shared" si="113"/>
        <v>#VALUE!</v>
      </c>
      <c r="N1701" s="142" t="e">
        <f t="shared" si="114"/>
        <v>#VALUE!</v>
      </c>
      <c r="O1701" s="142" t="e">
        <f t="shared" si="115"/>
        <v>#N/A</v>
      </c>
      <c r="P1701" s="24" t="str">
        <f>IFERROR(VLOOKUP(O1701,HOSPITAIS_COM_DIVIDAS!A:E,5,FALSE),"")</f>
        <v/>
      </c>
    </row>
    <row r="1702" spans="1:16" x14ac:dyDescent="0.25">
      <c r="A1702" s="52" t="e">
        <f>Tabela410[[#This Row],[Status da Proposta]]</f>
        <v>#VALUE!</v>
      </c>
      <c r="B1702" s="143">
        <f>MODALIDADE_1!A1702</f>
        <v>0</v>
      </c>
      <c r="C1702" s="142" t="e">
        <f>VLOOKUP(B1702,MODALIDADE_1!A:B,2,FALSE)</f>
        <v>#N/A</v>
      </c>
      <c r="D1702" s="142"/>
      <c r="E1702" s="94" t="e">
        <f>VLOOKUP(B1702,MODALIDADE_1!A:E,5,FALSE)</f>
        <v>#N/A</v>
      </c>
      <c r="F1702" s="95" t="e">
        <f>VLOOKUP(B1702,MODALIDADE_1!A:C,3,FALSE)</f>
        <v>#N/A</v>
      </c>
      <c r="G1702" s="142" t="e">
        <f>VLOOKUP(B1702,MODALIDADE_1!A:G,4,FALSE)</f>
        <v>#N/A</v>
      </c>
      <c r="H1702" s="142" t="e">
        <f>VLOOKUP(B1702,MODALIDADE_1!A:G,6,FALSE)</f>
        <v>#N/A</v>
      </c>
      <c r="I1702" s="142" t="e">
        <f>VLOOKUP(B1702,MODALIDADE_1!A:G,7,FALSE)</f>
        <v>#N/A</v>
      </c>
      <c r="J1702" s="106" t="e">
        <f>VLOOKUP(Tabela410[[#This Row],[Proposta de Referência]],SIMP_M1!A:K,9,FALSE)</f>
        <v>#VALUE!</v>
      </c>
      <c r="K1702" s="106" t="e">
        <f>VLOOKUP(Tabela410[[#This Row],[Proposta de Referência]],SIMP_M1!A:K,8,FALSE)</f>
        <v>#VALUE!</v>
      </c>
      <c r="L1702" s="107" t="e">
        <f t="shared" si="112"/>
        <v>#VALUE!</v>
      </c>
      <c r="M1702" s="107" t="e">
        <f t="shared" si="113"/>
        <v>#VALUE!</v>
      </c>
      <c r="N1702" s="142" t="e">
        <f t="shared" si="114"/>
        <v>#VALUE!</v>
      </c>
      <c r="O1702" s="142" t="e">
        <f t="shared" si="115"/>
        <v>#N/A</v>
      </c>
      <c r="P1702" s="24" t="str">
        <f>IFERROR(VLOOKUP(O1702,HOSPITAIS_COM_DIVIDAS!A:E,5,FALSE),"")</f>
        <v/>
      </c>
    </row>
    <row r="1703" spans="1:16" x14ac:dyDescent="0.25">
      <c r="A1703" s="52" t="e">
        <f>Tabela410[[#This Row],[Status da Proposta]]</f>
        <v>#VALUE!</v>
      </c>
      <c r="B1703" s="143">
        <f>MODALIDADE_1!A1703</f>
        <v>0</v>
      </c>
      <c r="C1703" s="142" t="e">
        <f>VLOOKUP(B1703,MODALIDADE_1!A:B,2,FALSE)</f>
        <v>#N/A</v>
      </c>
      <c r="D1703" s="142"/>
      <c r="E1703" s="94" t="e">
        <f>VLOOKUP(B1703,MODALIDADE_1!A:E,5,FALSE)</f>
        <v>#N/A</v>
      </c>
      <c r="F1703" s="95" t="e">
        <f>VLOOKUP(B1703,MODALIDADE_1!A:C,3,FALSE)</f>
        <v>#N/A</v>
      </c>
      <c r="G1703" s="142" t="e">
        <f>VLOOKUP(B1703,MODALIDADE_1!A:G,4,FALSE)</f>
        <v>#N/A</v>
      </c>
      <c r="H1703" s="142" t="e">
        <f>VLOOKUP(B1703,MODALIDADE_1!A:G,6,FALSE)</f>
        <v>#N/A</v>
      </c>
      <c r="I1703" s="142" t="e">
        <f>VLOOKUP(B1703,MODALIDADE_1!A:G,7,FALSE)</f>
        <v>#N/A</v>
      </c>
      <c r="J1703" s="106" t="e">
        <f>VLOOKUP(Tabela410[[#This Row],[Proposta de Referência]],SIMP_M1!A:K,9,FALSE)</f>
        <v>#VALUE!</v>
      </c>
      <c r="K1703" s="106" t="e">
        <f>VLOOKUP(Tabela410[[#This Row],[Proposta de Referência]],SIMP_M1!A:K,8,FALSE)</f>
        <v>#VALUE!</v>
      </c>
      <c r="L1703" s="107" t="e">
        <f t="shared" si="112"/>
        <v>#VALUE!</v>
      </c>
      <c r="M1703" s="107" t="e">
        <f t="shared" si="113"/>
        <v>#VALUE!</v>
      </c>
      <c r="N1703" s="142" t="e">
        <f t="shared" si="114"/>
        <v>#VALUE!</v>
      </c>
      <c r="O1703" s="142" t="e">
        <f t="shared" si="115"/>
        <v>#N/A</v>
      </c>
      <c r="P1703" s="24" t="str">
        <f>IFERROR(VLOOKUP(O1703,HOSPITAIS_COM_DIVIDAS!A:E,5,FALSE),"")</f>
        <v/>
      </c>
    </row>
    <row r="1704" spans="1:16" x14ac:dyDescent="0.25">
      <c r="A1704" s="52" t="e">
        <f>Tabela410[[#This Row],[Status da Proposta]]</f>
        <v>#VALUE!</v>
      </c>
      <c r="B1704" s="143">
        <f>MODALIDADE_1!A1704</f>
        <v>0</v>
      </c>
      <c r="C1704" s="142" t="e">
        <f>VLOOKUP(B1704,MODALIDADE_1!A:B,2,FALSE)</f>
        <v>#N/A</v>
      </c>
      <c r="D1704" s="142"/>
      <c r="E1704" s="94" t="e">
        <f>VLOOKUP(B1704,MODALIDADE_1!A:E,5,FALSE)</f>
        <v>#N/A</v>
      </c>
      <c r="F1704" s="95" t="e">
        <f>VLOOKUP(B1704,MODALIDADE_1!A:C,3,FALSE)</f>
        <v>#N/A</v>
      </c>
      <c r="G1704" s="142" t="e">
        <f>VLOOKUP(B1704,MODALIDADE_1!A:G,4,FALSE)</f>
        <v>#N/A</v>
      </c>
      <c r="H1704" s="142" t="e">
        <f>VLOOKUP(B1704,MODALIDADE_1!A:G,6,FALSE)</f>
        <v>#N/A</v>
      </c>
      <c r="I1704" s="142" t="e">
        <f>VLOOKUP(B1704,MODALIDADE_1!A:G,7,FALSE)</f>
        <v>#N/A</v>
      </c>
      <c r="J1704" s="106" t="e">
        <f>VLOOKUP(Tabela410[[#This Row],[Proposta de Referência]],SIMP_M1!A:K,9,FALSE)</f>
        <v>#VALUE!</v>
      </c>
      <c r="K1704" s="106" t="e">
        <f>VLOOKUP(Tabela410[[#This Row],[Proposta de Referência]],SIMP_M1!A:K,8,FALSE)</f>
        <v>#VALUE!</v>
      </c>
      <c r="L1704" s="107" t="e">
        <f t="shared" si="112"/>
        <v>#VALUE!</v>
      </c>
      <c r="M1704" s="107" t="e">
        <f t="shared" si="113"/>
        <v>#VALUE!</v>
      </c>
      <c r="N1704" s="142" t="e">
        <f t="shared" si="114"/>
        <v>#VALUE!</v>
      </c>
      <c r="O1704" s="142" t="e">
        <f t="shared" si="115"/>
        <v>#N/A</v>
      </c>
      <c r="P1704" s="24" t="str">
        <f>IFERROR(VLOOKUP(O1704,HOSPITAIS_COM_DIVIDAS!A:E,5,FALSE),"")</f>
        <v/>
      </c>
    </row>
    <row r="1705" spans="1:16" x14ac:dyDescent="0.25">
      <c r="A1705" s="52" t="e">
        <f>Tabela410[[#This Row],[Status da Proposta]]</f>
        <v>#VALUE!</v>
      </c>
      <c r="B1705" s="143">
        <f>MODALIDADE_1!A1705</f>
        <v>0</v>
      </c>
      <c r="C1705" s="142" t="e">
        <f>VLOOKUP(B1705,MODALIDADE_1!A:B,2,FALSE)</f>
        <v>#N/A</v>
      </c>
      <c r="D1705" s="142"/>
      <c r="E1705" s="94" t="e">
        <f>VLOOKUP(B1705,MODALIDADE_1!A:E,5,FALSE)</f>
        <v>#N/A</v>
      </c>
      <c r="F1705" s="95" t="e">
        <f>VLOOKUP(B1705,MODALIDADE_1!A:C,3,FALSE)</f>
        <v>#N/A</v>
      </c>
      <c r="G1705" s="142" t="e">
        <f>VLOOKUP(B1705,MODALIDADE_1!A:G,4,FALSE)</f>
        <v>#N/A</v>
      </c>
      <c r="H1705" s="142" t="e">
        <f>VLOOKUP(B1705,MODALIDADE_1!A:G,6,FALSE)</f>
        <v>#N/A</v>
      </c>
      <c r="I1705" s="142" t="e">
        <f>VLOOKUP(B1705,MODALIDADE_1!A:G,7,FALSE)</f>
        <v>#N/A</v>
      </c>
      <c r="J1705" s="106" t="e">
        <f>VLOOKUP(Tabela410[[#This Row],[Proposta de Referência]],SIMP_M1!A:K,9,FALSE)</f>
        <v>#VALUE!</v>
      </c>
      <c r="K1705" s="106" t="e">
        <f>VLOOKUP(Tabela410[[#This Row],[Proposta de Referência]],SIMP_M1!A:K,8,FALSE)</f>
        <v>#VALUE!</v>
      </c>
      <c r="L1705" s="107" t="e">
        <f t="shared" si="112"/>
        <v>#VALUE!</v>
      </c>
      <c r="M1705" s="107" t="e">
        <f t="shared" si="113"/>
        <v>#VALUE!</v>
      </c>
      <c r="N1705" s="142" t="e">
        <f t="shared" si="114"/>
        <v>#VALUE!</v>
      </c>
      <c r="O1705" s="142" t="e">
        <f t="shared" si="115"/>
        <v>#N/A</v>
      </c>
      <c r="P1705" s="24" t="str">
        <f>IFERROR(VLOOKUP(O1705,HOSPITAIS_COM_DIVIDAS!A:E,5,FALSE),"")</f>
        <v/>
      </c>
    </row>
    <row r="1706" spans="1:16" x14ac:dyDescent="0.25">
      <c r="A1706" s="52" t="e">
        <f>Tabela410[[#This Row],[Status da Proposta]]</f>
        <v>#VALUE!</v>
      </c>
      <c r="B1706" s="143">
        <f>MODALIDADE_1!A1706</f>
        <v>0</v>
      </c>
      <c r="C1706" s="142" t="e">
        <f>VLOOKUP(B1706,MODALIDADE_1!A:B,2,FALSE)</f>
        <v>#N/A</v>
      </c>
      <c r="D1706" s="142"/>
      <c r="E1706" s="94" t="e">
        <f>VLOOKUP(B1706,MODALIDADE_1!A:E,5,FALSE)</f>
        <v>#N/A</v>
      </c>
      <c r="F1706" s="95" t="e">
        <f>VLOOKUP(B1706,MODALIDADE_1!A:C,3,FALSE)</f>
        <v>#N/A</v>
      </c>
      <c r="G1706" s="142" t="e">
        <f>VLOOKUP(B1706,MODALIDADE_1!A:G,4,FALSE)</f>
        <v>#N/A</v>
      </c>
      <c r="H1706" s="142" t="e">
        <f>VLOOKUP(B1706,MODALIDADE_1!A:G,6,FALSE)</f>
        <v>#N/A</v>
      </c>
      <c r="I1706" s="142" t="e">
        <f>VLOOKUP(B1706,MODALIDADE_1!A:G,7,FALSE)</f>
        <v>#N/A</v>
      </c>
      <c r="J1706" s="106" t="e">
        <f>VLOOKUP(Tabela410[[#This Row],[Proposta de Referência]],SIMP_M1!A:K,9,FALSE)</f>
        <v>#VALUE!</v>
      </c>
      <c r="K1706" s="106" t="e">
        <f>VLOOKUP(Tabela410[[#This Row],[Proposta de Referência]],SIMP_M1!A:K,8,FALSE)</f>
        <v>#VALUE!</v>
      </c>
      <c r="L1706" s="107" t="e">
        <f t="shared" si="112"/>
        <v>#VALUE!</v>
      </c>
      <c r="M1706" s="107" t="e">
        <f t="shared" si="113"/>
        <v>#VALUE!</v>
      </c>
      <c r="N1706" s="142" t="e">
        <f t="shared" si="114"/>
        <v>#VALUE!</v>
      </c>
      <c r="O1706" s="142" t="e">
        <f t="shared" si="115"/>
        <v>#N/A</v>
      </c>
      <c r="P1706" s="24" t="str">
        <f>IFERROR(VLOOKUP(O1706,HOSPITAIS_COM_DIVIDAS!A:E,5,FALSE),"")</f>
        <v/>
      </c>
    </row>
    <row r="1707" spans="1:16" x14ac:dyDescent="0.25">
      <c r="A1707" s="52" t="e">
        <f>Tabela410[[#This Row],[Status da Proposta]]</f>
        <v>#VALUE!</v>
      </c>
      <c r="B1707" s="143">
        <f>MODALIDADE_1!A1707</f>
        <v>0</v>
      </c>
      <c r="C1707" s="142" t="e">
        <f>VLOOKUP(B1707,MODALIDADE_1!A:B,2,FALSE)</f>
        <v>#N/A</v>
      </c>
      <c r="D1707" s="142"/>
      <c r="E1707" s="94" t="e">
        <f>VLOOKUP(B1707,MODALIDADE_1!A:E,5,FALSE)</f>
        <v>#N/A</v>
      </c>
      <c r="F1707" s="95" t="e">
        <f>VLOOKUP(B1707,MODALIDADE_1!A:C,3,FALSE)</f>
        <v>#N/A</v>
      </c>
      <c r="G1707" s="142" t="e">
        <f>VLOOKUP(B1707,MODALIDADE_1!A:G,4,FALSE)</f>
        <v>#N/A</v>
      </c>
      <c r="H1707" s="142" t="e">
        <f>VLOOKUP(B1707,MODALIDADE_1!A:G,6,FALSE)</f>
        <v>#N/A</v>
      </c>
      <c r="I1707" s="142" t="e">
        <f>VLOOKUP(B1707,MODALIDADE_1!A:G,7,FALSE)</f>
        <v>#N/A</v>
      </c>
      <c r="J1707" s="106" t="e">
        <f>VLOOKUP(Tabela410[[#This Row],[Proposta de Referência]],SIMP_M1!A:K,9,FALSE)</f>
        <v>#VALUE!</v>
      </c>
      <c r="K1707" s="106" t="e">
        <f>VLOOKUP(Tabela410[[#This Row],[Proposta de Referência]],SIMP_M1!A:K,8,FALSE)</f>
        <v>#VALUE!</v>
      </c>
      <c r="L1707" s="107" t="e">
        <f t="shared" si="112"/>
        <v>#VALUE!</v>
      </c>
      <c r="M1707" s="107" t="e">
        <f t="shared" si="113"/>
        <v>#VALUE!</v>
      </c>
      <c r="N1707" s="142" t="e">
        <f t="shared" si="114"/>
        <v>#VALUE!</v>
      </c>
      <c r="O1707" s="142" t="e">
        <f t="shared" si="115"/>
        <v>#N/A</v>
      </c>
      <c r="P1707" s="24" t="str">
        <f>IFERROR(VLOOKUP(O1707,HOSPITAIS_COM_DIVIDAS!A:E,5,FALSE),"")</f>
        <v/>
      </c>
    </row>
    <row r="1708" spans="1:16" x14ac:dyDescent="0.25">
      <c r="A1708" s="52" t="e">
        <f>Tabela410[[#This Row],[Status da Proposta]]</f>
        <v>#VALUE!</v>
      </c>
      <c r="B1708" s="143">
        <f>MODALIDADE_1!A1708</f>
        <v>0</v>
      </c>
      <c r="C1708" s="142" t="e">
        <f>VLOOKUP(B1708,MODALIDADE_1!A:B,2,FALSE)</f>
        <v>#N/A</v>
      </c>
      <c r="D1708" s="142"/>
      <c r="E1708" s="94" t="e">
        <f>VLOOKUP(B1708,MODALIDADE_1!A:E,5,FALSE)</f>
        <v>#N/A</v>
      </c>
      <c r="F1708" s="95" t="e">
        <f>VLOOKUP(B1708,MODALIDADE_1!A:C,3,FALSE)</f>
        <v>#N/A</v>
      </c>
      <c r="G1708" s="142" t="e">
        <f>VLOOKUP(B1708,MODALIDADE_1!A:G,4,FALSE)</f>
        <v>#N/A</v>
      </c>
      <c r="H1708" s="142" t="e">
        <f>VLOOKUP(B1708,MODALIDADE_1!A:G,6,FALSE)</f>
        <v>#N/A</v>
      </c>
      <c r="I1708" s="142" t="e">
        <f>VLOOKUP(B1708,MODALIDADE_1!A:G,7,FALSE)</f>
        <v>#N/A</v>
      </c>
      <c r="J1708" s="106" t="e">
        <f>VLOOKUP(Tabela410[[#This Row],[Proposta de Referência]],SIMP_M1!A:K,9,FALSE)</f>
        <v>#VALUE!</v>
      </c>
      <c r="K1708" s="106" t="e">
        <f>VLOOKUP(Tabela410[[#This Row],[Proposta de Referência]],SIMP_M1!A:K,8,FALSE)</f>
        <v>#VALUE!</v>
      </c>
      <c r="L1708" s="107" t="e">
        <f t="shared" si="112"/>
        <v>#VALUE!</v>
      </c>
      <c r="M1708" s="107" t="e">
        <f t="shared" si="113"/>
        <v>#VALUE!</v>
      </c>
      <c r="N1708" s="142" t="e">
        <f t="shared" si="114"/>
        <v>#VALUE!</v>
      </c>
      <c r="O1708" s="142" t="e">
        <f t="shared" si="115"/>
        <v>#N/A</v>
      </c>
      <c r="P1708" s="24" t="str">
        <f>IFERROR(VLOOKUP(O1708,HOSPITAIS_COM_DIVIDAS!A:E,5,FALSE),"")</f>
        <v/>
      </c>
    </row>
    <row r="1709" spans="1:16" x14ac:dyDescent="0.25">
      <c r="A1709" s="52" t="e">
        <f>Tabela410[[#This Row],[Status da Proposta]]</f>
        <v>#VALUE!</v>
      </c>
      <c r="B1709" s="143">
        <f>MODALIDADE_1!A1709</f>
        <v>0</v>
      </c>
      <c r="C1709" s="142" t="e">
        <f>VLOOKUP(B1709,MODALIDADE_1!A:B,2,FALSE)</f>
        <v>#N/A</v>
      </c>
      <c r="D1709" s="142"/>
      <c r="E1709" s="94" t="e">
        <f>VLOOKUP(B1709,MODALIDADE_1!A:E,5,FALSE)</f>
        <v>#N/A</v>
      </c>
      <c r="F1709" s="95" t="e">
        <f>VLOOKUP(B1709,MODALIDADE_1!A:C,3,FALSE)</f>
        <v>#N/A</v>
      </c>
      <c r="G1709" s="142" t="e">
        <f>VLOOKUP(B1709,MODALIDADE_1!A:G,4,FALSE)</f>
        <v>#N/A</v>
      </c>
      <c r="H1709" s="142" t="e">
        <f>VLOOKUP(B1709,MODALIDADE_1!A:G,6,FALSE)</f>
        <v>#N/A</v>
      </c>
      <c r="I1709" s="142" t="e">
        <f>VLOOKUP(B1709,MODALIDADE_1!A:G,7,FALSE)</f>
        <v>#N/A</v>
      </c>
      <c r="J1709" s="106" t="e">
        <f>VLOOKUP(Tabela410[[#This Row],[Proposta de Referência]],SIMP_M1!A:K,9,FALSE)</f>
        <v>#VALUE!</v>
      </c>
      <c r="K1709" s="106" t="e">
        <f>VLOOKUP(Tabela410[[#This Row],[Proposta de Referência]],SIMP_M1!A:K,8,FALSE)</f>
        <v>#VALUE!</v>
      </c>
      <c r="L1709" s="107" t="e">
        <f t="shared" si="112"/>
        <v>#VALUE!</v>
      </c>
      <c r="M1709" s="107" t="e">
        <f t="shared" si="113"/>
        <v>#VALUE!</v>
      </c>
      <c r="N1709" s="142" t="e">
        <f t="shared" si="114"/>
        <v>#VALUE!</v>
      </c>
      <c r="O1709" s="142" t="e">
        <f t="shared" si="115"/>
        <v>#N/A</v>
      </c>
      <c r="P1709" s="24" t="str">
        <f>IFERROR(VLOOKUP(O1709,HOSPITAIS_COM_DIVIDAS!A:E,5,FALSE),"")</f>
        <v/>
      </c>
    </row>
    <row r="1710" spans="1:16" x14ac:dyDescent="0.25">
      <c r="A1710" s="52" t="e">
        <f>Tabela410[[#This Row],[Status da Proposta]]</f>
        <v>#VALUE!</v>
      </c>
      <c r="B1710" s="143">
        <f>MODALIDADE_1!A1710</f>
        <v>0</v>
      </c>
      <c r="C1710" s="142" t="e">
        <f>VLOOKUP(B1710,MODALIDADE_1!A:B,2,FALSE)</f>
        <v>#N/A</v>
      </c>
      <c r="D1710" s="142"/>
      <c r="E1710" s="94" t="e">
        <f>VLOOKUP(B1710,MODALIDADE_1!A:E,5,FALSE)</f>
        <v>#N/A</v>
      </c>
      <c r="F1710" s="95" t="e">
        <f>VLOOKUP(B1710,MODALIDADE_1!A:C,3,FALSE)</f>
        <v>#N/A</v>
      </c>
      <c r="G1710" s="142" t="e">
        <f>VLOOKUP(B1710,MODALIDADE_1!A:G,4,FALSE)</f>
        <v>#N/A</v>
      </c>
      <c r="H1710" s="142" t="e">
        <f>VLOOKUP(B1710,MODALIDADE_1!A:G,6,FALSE)</f>
        <v>#N/A</v>
      </c>
      <c r="I1710" s="142" t="e">
        <f>VLOOKUP(B1710,MODALIDADE_1!A:G,7,FALSE)</f>
        <v>#N/A</v>
      </c>
      <c r="J1710" s="106" t="e">
        <f>VLOOKUP(Tabela410[[#This Row],[Proposta de Referência]],SIMP_M1!A:K,9,FALSE)</f>
        <v>#VALUE!</v>
      </c>
      <c r="K1710" s="106" t="e">
        <f>VLOOKUP(Tabela410[[#This Row],[Proposta de Referência]],SIMP_M1!A:K,8,FALSE)</f>
        <v>#VALUE!</v>
      </c>
      <c r="L1710" s="107" t="e">
        <f t="shared" si="112"/>
        <v>#VALUE!</v>
      </c>
      <c r="M1710" s="107" t="e">
        <f t="shared" si="113"/>
        <v>#VALUE!</v>
      </c>
      <c r="N1710" s="142" t="e">
        <f t="shared" si="114"/>
        <v>#VALUE!</v>
      </c>
      <c r="O1710" s="142" t="e">
        <f t="shared" si="115"/>
        <v>#N/A</v>
      </c>
      <c r="P1710" s="24" t="str">
        <f>IFERROR(VLOOKUP(O1710,HOSPITAIS_COM_DIVIDAS!A:E,5,FALSE),"")</f>
        <v/>
      </c>
    </row>
    <row r="1711" spans="1:16" x14ac:dyDescent="0.25">
      <c r="A1711" s="52" t="e">
        <f>Tabela410[[#This Row],[Status da Proposta]]</f>
        <v>#VALUE!</v>
      </c>
      <c r="B1711" s="143">
        <f>MODALIDADE_1!A1711</f>
        <v>0</v>
      </c>
      <c r="C1711" s="142" t="e">
        <f>VLOOKUP(B1711,MODALIDADE_1!A:B,2,FALSE)</f>
        <v>#N/A</v>
      </c>
      <c r="D1711" s="142"/>
      <c r="E1711" s="94" t="e">
        <f>VLOOKUP(B1711,MODALIDADE_1!A:E,5,FALSE)</f>
        <v>#N/A</v>
      </c>
      <c r="F1711" s="95" t="e">
        <f>VLOOKUP(B1711,MODALIDADE_1!A:C,3,FALSE)</f>
        <v>#N/A</v>
      </c>
      <c r="G1711" s="142" t="e">
        <f>VLOOKUP(B1711,MODALIDADE_1!A:G,4,FALSE)</f>
        <v>#N/A</v>
      </c>
      <c r="H1711" s="142" t="e">
        <f>VLOOKUP(B1711,MODALIDADE_1!A:G,6,FALSE)</f>
        <v>#N/A</v>
      </c>
      <c r="I1711" s="142" t="e">
        <f>VLOOKUP(B1711,MODALIDADE_1!A:G,7,FALSE)</f>
        <v>#N/A</v>
      </c>
      <c r="J1711" s="106" t="e">
        <f>VLOOKUP(Tabela410[[#This Row],[Proposta de Referência]],SIMP_M1!A:K,9,FALSE)</f>
        <v>#VALUE!</v>
      </c>
      <c r="K1711" s="106" t="e">
        <f>VLOOKUP(Tabela410[[#This Row],[Proposta de Referência]],SIMP_M1!A:K,8,FALSE)</f>
        <v>#VALUE!</v>
      </c>
      <c r="L1711" s="107" t="e">
        <f t="shared" si="112"/>
        <v>#VALUE!</v>
      </c>
      <c r="M1711" s="107" t="e">
        <f t="shared" si="113"/>
        <v>#VALUE!</v>
      </c>
      <c r="N1711" s="142" t="e">
        <f t="shared" si="114"/>
        <v>#VALUE!</v>
      </c>
      <c r="O1711" s="142" t="e">
        <f t="shared" si="115"/>
        <v>#N/A</v>
      </c>
      <c r="P1711" s="24" t="str">
        <f>IFERROR(VLOOKUP(O1711,HOSPITAIS_COM_DIVIDAS!A:E,5,FALSE),"")</f>
        <v/>
      </c>
    </row>
    <row r="1712" spans="1:16" x14ac:dyDescent="0.25">
      <c r="A1712" s="52" t="e">
        <f>Tabela410[[#This Row],[Status da Proposta]]</f>
        <v>#VALUE!</v>
      </c>
      <c r="B1712" s="143">
        <f>MODALIDADE_1!A1712</f>
        <v>0</v>
      </c>
      <c r="C1712" s="142" t="e">
        <f>VLOOKUP(B1712,MODALIDADE_1!A:B,2,FALSE)</f>
        <v>#N/A</v>
      </c>
      <c r="D1712" s="142"/>
      <c r="E1712" s="94" t="e">
        <f>VLOOKUP(B1712,MODALIDADE_1!A:E,5,FALSE)</f>
        <v>#N/A</v>
      </c>
      <c r="F1712" s="95" t="e">
        <f>VLOOKUP(B1712,MODALIDADE_1!A:C,3,FALSE)</f>
        <v>#N/A</v>
      </c>
      <c r="G1712" s="142" t="e">
        <f>VLOOKUP(B1712,MODALIDADE_1!A:G,4,FALSE)</f>
        <v>#N/A</v>
      </c>
      <c r="H1712" s="142" t="e">
        <f>VLOOKUP(B1712,MODALIDADE_1!A:G,6,FALSE)</f>
        <v>#N/A</v>
      </c>
      <c r="I1712" s="142" t="e">
        <f>VLOOKUP(B1712,MODALIDADE_1!A:G,7,FALSE)</f>
        <v>#N/A</v>
      </c>
      <c r="J1712" s="106" t="e">
        <f>VLOOKUP(Tabela410[[#This Row],[Proposta de Referência]],SIMP_M1!A:K,9,FALSE)</f>
        <v>#VALUE!</v>
      </c>
      <c r="K1712" s="106" t="e">
        <f>VLOOKUP(Tabela410[[#This Row],[Proposta de Referência]],SIMP_M1!A:K,8,FALSE)</f>
        <v>#VALUE!</v>
      </c>
      <c r="L1712" s="107" t="e">
        <f t="shared" si="112"/>
        <v>#VALUE!</v>
      </c>
      <c r="M1712" s="107" t="e">
        <f t="shared" si="113"/>
        <v>#VALUE!</v>
      </c>
      <c r="N1712" s="142" t="e">
        <f t="shared" si="114"/>
        <v>#VALUE!</v>
      </c>
      <c r="O1712" s="142" t="e">
        <f t="shared" si="115"/>
        <v>#N/A</v>
      </c>
      <c r="P1712" s="24" t="str">
        <f>IFERROR(VLOOKUP(O1712,HOSPITAIS_COM_DIVIDAS!A:E,5,FALSE),"")</f>
        <v/>
      </c>
    </row>
    <row r="1713" spans="1:16" x14ac:dyDescent="0.25">
      <c r="A1713" s="52" t="e">
        <f>Tabela410[[#This Row],[Status da Proposta]]</f>
        <v>#VALUE!</v>
      </c>
      <c r="B1713" s="143">
        <f>MODALIDADE_1!A1713</f>
        <v>0</v>
      </c>
      <c r="C1713" s="142" t="e">
        <f>VLOOKUP(B1713,MODALIDADE_1!A:B,2,FALSE)</f>
        <v>#N/A</v>
      </c>
      <c r="D1713" s="142"/>
      <c r="E1713" s="94" t="e">
        <f>VLOOKUP(B1713,MODALIDADE_1!A:E,5,FALSE)</f>
        <v>#N/A</v>
      </c>
      <c r="F1713" s="95" t="e">
        <f>VLOOKUP(B1713,MODALIDADE_1!A:C,3,FALSE)</f>
        <v>#N/A</v>
      </c>
      <c r="G1713" s="142" t="e">
        <f>VLOOKUP(B1713,MODALIDADE_1!A:G,4,FALSE)</f>
        <v>#N/A</v>
      </c>
      <c r="H1713" s="142" t="e">
        <f>VLOOKUP(B1713,MODALIDADE_1!A:G,6,FALSE)</f>
        <v>#N/A</v>
      </c>
      <c r="I1713" s="142" t="e">
        <f>VLOOKUP(B1713,MODALIDADE_1!A:G,7,FALSE)</f>
        <v>#N/A</v>
      </c>
      <c r="J1713" s="106" t="e">
        <f>VLOOKUP(Tabela410[[#This Row],[Proposta de Referência]],SIMP_M1!A:K,9,FALSE)</f>
        <v>#VALUE!</v>
      </c>
      <c r="K1713" s="106" t="e">
        <f>VLOOKUP(Tabela410[[#This Row],[Proposta de Referência]],SIMP_M1!A:K,8,FALSE)</f>
        <v>#VALUE!</v>
      </c>
      <c r="L1713" s="107" t="e">
        <f t="shared" si="112"/>
        <v>#VALUE!</v>
      </c>
      <c r="M1713" s="107" t="e">
        <f t="shared" si="113"/>
        <v>#VALUE!</v>
      </c>
      <c r="N1713" s="142" t="e">
        <f t="shared" si="114"/>
        <v>#VALUE!</v>
      </c>
      <c r="O1713" s="142" t="e">
        <f t="shared" si="115"/>
        <v>#N/A</v>
      </c>
      <c r="P1713" s="24" t="str">
        <f>IFERROR(VLOOKUP(O1713,HOSPITAIS_COM_DIVIDAS!A:E,5,FALSE),"")</f>
        <v/>
      </c>
    </row>
    <row r="1714" spans="1:16" x14ac:dyDescent="0.25">
      <c r="A1714" s="52" t="e">
        <f>Tabela410[[#This Row],[Status da Proposta]]</f>
        <v>#VALUE!</v>
      </c>
      <c r="B1714" s="143">
        <f>MODALIDADE_1!A1714</f>
        <v>0</v>
      </c>
      <c r="C1714" s="142" t="e">
        <f>VLOOKUP(B1714,MODALIDADE_1!A:B,2,FALSE)</f>
        <v>#N/A</v>
      </c>
      <c r="D1714" s="142"/>
      <c r="E1714" s="94" t="e">
        <f>VLOOKUP(B1714,MODALIDADE_1!A:E,5,FALSE)</f>
        <v>#N/A</v>
      </c>
      <c r="F1714" s="95" t="e">
        <f>VLOOKUP(B1714,MODALIDADE_1!A:C,3,FALSE)</f>
        <v>#N/A</v>
      </c>
      <c r="G1714" s="142" t="e">
        <f>VLOOKUP(B1714,MODALIDADE_1!A:G,4,FALSE)</f>
        <v>#N/A</v>
      </c>
      <c r="H1714" s="142" t="e">
        <f>VLOOKUP(B1714,MODALIDADE_1!A:G,6,FALSE)</f>
        <v>#N/A</v>
      </c>
      <c r="I1714" s="142" t="e">
        <f>VLOOKUP(B1714,MODALIDADE_1!A:G,7,FALSE)</f>
        <v>#N/A</v>
      </c>
      <c r="J1714" s="106" t="e">
        <f>VLOOKUP(Tabela410[[#This Row],[Proposta de Referência]],SIMP_M1!A:K,9,FALSE)</f>
        <v>#VALUE!</v>
      </c>
      <c r="K1714" s="106" t="e">
        <f>VLOOKUP(Tabela410[[#This Row],[Proposta de Referência]],SIMP_M1!A:K,8,FALSE)</f>
        <v>#VALUE!</v>
      </c>
      <c r="L1714" s="107" t="e">
        <f t="shared" si="112"/>
        <v>#VALUE!</v>
      </c>
      <c r="M1714" s="107" t="e">
        <f t="shared" si="113"/>
        <v>#VALUE!</v>
      </c>
      <c r="N1714" s="142" t="e">
        <f t="shared" si="114"/>
        <v>#VALUE!</v>
      </c>
      <c r="O1714" s="142" t="e">
        <f t="shared" si="115"/>
        <v>#N/A</v>
      </c>
      <c r="P1714" s="24" t="str">
        <f>IFERROR(VLOOKUP(O1714,HOSPITAIS_COM_DIVIDAS!A:E,5,FALSE),"")</f>
        <v/>
      </c>
    </row>
    <row r="1715" spans="1:16" x14ac:dyDescent="0.25">
      <c r="A1715" s="52" t="e">
        <f>Tabela410[[#This Row],[Status da Proposta]]</f>
        <v>#VALUE!</v>
      </c>
      <c r="B1715" s="143">
        <f>MODALIDADE_1!A1715</f>
        <v>0</v>
      </c>
      <c r="C1715" s="142" t="e">
        <f>VLOOKUP(B1715,MODALIDADE_1!A:B,2,FALSE)</f>
        <v>#N/A</v>
      </c>
      <c r="D1715" s="142"/>
      <c r="E1715" s="94" t="e">
        <f>VLOOKUP(B1715,MODALIDADE_1!A:E,5,FALSE)</f>
        <v>#N/A</v>
      </c>
      <c r="F1715" s="95" t="e">
        <f>VLOOKUP(B1715,MODALIDADE_1!A:C,3,FALSE)</f>
        <v>#N/A</v>
      </c>
      <c r="G1715" s="142" t="e">
        <f>VLOOKUP(B1715,MODALIDADE_1!A:G,4,FALSE)</f>
        <v>#N/A</v>
      </c>
      <c r="H1715" s="142" t="e">
        <f>VLOOKUP(B1715,MODALIDADE_1!A:G,6,FALSE)</f>
        <v>#N/A</v>
      </c>
      <c r="I1715" s="142" t="e">
        <f>VLOOKUP(B1715,MODALIDADE_1!A:G,7,FALSE)</f>
        <v>#N/A</v>
      </c>
      <c r="J1715" s="106" t="e">
        <f>VLOOKUP(Tabela410[[#This Row],[Proposta de Referência]],SIMP_M1!A:K,9,FALSE)</f>
        <v>#VALUE!</v>
      </c>
      <c r="K1715" s="106" t="e">
        <f>VLOOKUP(Tabela410[[#This Row],[Proposta de Referência]],SIMP_M1!A:K,8,FALSE)</f>
        <v>#VALUE!</v>
      </c>
      <c r="L1715" s="107" t="e">
        <f t="shared" si="112"/>
        <v>#VALUE!</v>
      </c>
      <c r="M1715" s="107" t="e">
        <f t="shared" si="113"/>
        <v>#VALUE!</v>
      </c>
      <c r="N1715" s="142" t="e">
        <f t="shared" si="114"/>
        <v>#VALUE!</v>
      </c>
      <c r="O1715" s="142" t="e">
        <f t="shared" si="115"/>
        <v>#N/A</v>
      </c>
      <c r="P1715" s="24" t="str">
        <f>IFERROR(VLOOKUP(O1715,HOSPITAIS_COM_DIVIDAS!A:E,5,FALSE),"")</f>
        <v/>
      </c>
    </row>
    <row r="1716" spans="1:16" x14ac:dyDescent="0.25">
      <c r="A1716" s="52" t="e">
        <f>Tabela410[[#This Row],[Status da Proposta]]</f>
        <v>#VALUE!</v>
      </c>
      <c r="B1716" s="143">
        <f>MODALIDADE_1!A1716</f>
        <v>0</v>
      </c>
      <c r="C1716" s="142" t="e">
        <f>VLOOKUP(B1716,MODALIDADE_1!A:B,2,FALSE)</f>
        <v>#N/A</v>
      </c>
      <c r="D1716" s="142"/>
      <c r="E1716" s="94" t="e">
        <f>VLOOKUP(B1716,MODALIDADE_1!A:E,5,FALSE)</f>
        <v>#N/A</v>
      </c>
      <c r="F1716" s="95" t="e">
        <f>VLOOKUP(B1716,MODALIDADE_1!A:C,3,FALSE)</f>
        <v>#N/A</v>
      </c>
      <c r="G1716" s="142" t="e">
        <f>VLOOKUP(B1716,MODALIDADE_1!A:G,4,FALSE)</f>
        <v>#N/A</v>
      </c>
      <c r="H1716" s="142" t="e">
        <f>VLOOKUP(B1716,MODALIDADE_1!A:G,6,FALSE)</f>
        <v>#N/A</v>
      </c>
      <c r="I1716" s="142" t="e">
        <f>VLOOKUP(B1716,MODALIDADE_1!A:G,7,FALSE)</f>
        <v>#N/A</v>
      </c>
      <c r="J1716" s="106" t="e">
        <f>VLOOKUP(Tabela410[[#This Row],[Proposta de Referência]],SIMP_M1!A:K,9,FALSE)</f>
        <v>#VALUE!</v>
      </c>
      <c r="K1716" s="106" t="e">
        <f>VLOOKUP(Tabela410[[#This Row],[Proposta de Referência]],SIMP_M1!A:K,8,FALSE)</f>
        <v>#VALUE!</v>
      </c>
      <c r="L1716" s="107" t="e">
        <f t="shared" si="112"/>
        <v>#VALUE!</v>
      </c>
      <c r="M1716" s="107" t="e">
        <f t="shared" si="113"/>
        <v>#VALUE!</v>
      </c>
      <c r="N1716" s="142" t="e">
        <f t="shared" si="114"/>
        <v>#VALUE!</v>
      </c>
      <c r="O1716" s="142" t="e">
        <f t="shared" si="115"/>
        <v>#N/A</v>
      </c>
      <c r="P1716" s="24" t="str">
        <f>IFERROR(VLOOKUP(O1716,HOSPITAIS_COM_DIVIDAS!A:E,5,FALSE),"")</f>
        <v/>
      </c>
    </row>
    <row r="1717" spans="1:16" x14ac:dyDescent="0.25">
      <c r="A1717" s="52" t="e">
        <f>Tabela410[[#This Row],[Status da Proposta]]</f>
        <v>#VALUE!</v>
      </c>
      <c r="B1717" s="143">
        <f>MODALIDADE_1!A1717</f>
        <v>0</v>
      </c>
      <c r="C1717" s="142" t="e">
        <f>VLOOKUP(B1717,MODALIDADE_1!A:B,2,FALSE)</f>
        <v>#N/A</v>
      </c>
      <c r="D1717" s="142"/>
      <c r="E1717" s="94" t="e">
        <f>VLOOKUP(B1717,MODALIDADE_1!A:E,5,FALSE)</f>
        <v>#N/A</v>
      </c>
      <c r="F1717" s="95" t="e">
        <f>VLOOKUP(B1717,MODALIDADE_1!A:C,3,FALSE)</f>
        <v>#N/A</v>
      </c>
      <c r="G1717" s="142" t="e">
        <f>VLOOKUP(B1717,MODALIDADE_1!A:G,4,FALSE)</f>
        <v>#N/A</v>
      </c>
      <c r="H1717" s="142" t="e">
        <f>VLOOKUP(B1717,MODALIDADE_1!A:G,6,FALSE)</f>
        <v>#N/A</v>
      </c>
      <c r="I1717" s="142" t="e">
        <f>VLOOKUP(B1717,MODALIDADE_1!A:G,7,FALSE)</f>
        <v>#N/A</v>
      </c>
      <c r="J1717" s="106" t="e">
        <f>VLOOKUP(Tabela410[[#This Row],[Proposta de Referência]],SIMP_M1!A:K,9,FALSE)</f>
        <v>#VALUE!</v>
      </c>
      <c r="K1717" s="106" t="e">
        <f>VLOOKUP(Tabela410[[#This Row],[Proposta de Referência]],SIMP_M1!A:K,8,FALSE)</f>
        <v>#VALUE!</v>
      </c>
      <c r="L1717" s="107" t="e">
        <f t="shared" si="112"/>
        <v>#VALUE!</v>
      </c>
      <c r="M1717" s="107" t="e">
        <f t="shared" si="113"/>
        <v>#VALUE!</v>
      </c>
      <c r="N1717" s="142" t="e">
        <f t="shared" si="114"/>
        <v>#VALUE!</v>
      </c>
      <c r="O1717" s="142" t="e">
        <f t="shared" si="115"/>
        <v>#N/A</v>
      </c>
      <c r="P1717" s="24" t="str">
        <f>IFERROR(VLOOKUP(O1717,HOSPITAIS_COM_DIVIDAS!A:E,5,FALSE),"")</f>
        <v/>
      </c>
    </row>
    <row r="1718" spans="1:16" x14ac:dyDescent="0.25">
      <c r="A1718" s="52" t="e">
        <f>Tabela410[[#This Row],[Status da Proposta]]</f>
        <v>#VALUE!</v>
      </c>
      <c r="B1718" s="143">
        <f>MODALIDADE_1!A1718</f>
        <v>0</v>
      </c>
      <c r="C1718" s="142" t="e">
        <f>VLOOKUP(B1718,MODALIDADE_1!A:B,2,FALSE)</f>
        <v>#N/A</v>
      </c>
      <c r="D1718" s="142"/>
      <c r="E1718" s="94" t="e">
        <f>VLOOKUP(B1718,MODALIDADE_1!A:E,5,FALSE)</f>
        <v>#N/A</v>
      </c>
      <c r="F1718" s="95" t="e">
        <f>VLOOKUP(B1718,MODALIDADE_1!A:C,3,FALSE)</f>
        <v>#N/A</v>
      </c>
      <c r="G1718" s="142" t="e">
        <f>VLOOKUP(B1718,MODALIDADE_1!A:G,4,FALSE)</f>
        <v>#N/A</v>
      </c>
      <c r="H1718" s="142" t="e">
        <f>VLOOKUP(B1718,MODALIDADE_1!A:G,6,FALSE)</f>
        <v>#N/A</v>
      </c>
      <c r="I1718" s="142" t="e">
        <f>VLOOKUP(B1718,MODALIDADE_1!A:G,7,FALSE)</f>
        <v>#N/A</v>
      </c>
      <c r="J1718" s="106" t="e">
        <f>VLOOKUP(Tabela410[[#This Row],[Proposta de Referência]],SIMP_M1!A:K,9,FALSE)</f>
        <v>#VALUE!</v>
      </c>
      <c r="K1718" s="106" t="e">
        <f>VLOOKUP(Tabela410[[#This Row],[Proposta de Referência]],SIMP_M1!A:K,8,FALSE)</f>
        <v>#VALUE!</v>
      </c>
      <c r="L1718" s="107" t="e">
        <f t="shared" si="112"/>
        <v>#VALUE!</v>
      </c>
      <c r="M1718" s="107" t="e">
        <f t="shared" si="113"/>
        <v>#VALUE!</v>
      </c>
      <c r="N1718" s="142" t="e">
        <f t="shared" si="114"/>
        <v>#VALUE!</v>
      </c>
      <c r="O1718" s="142" t="e">
        <f t="shared" si="115"/>
        <v>#N/A</v>
      </c>
      <c r="P1718" s="24" t="str">
        <f>IFERROR(VLOOKUP(O1718,HOSPITAIS_COM_DIVIDAS!A:E,5,FALSE),"")</f>
        <v/>
      </c>
    </row>
    <row r="1719" spans="1:16" x14ac:dyDescent="0.25">
      <c r="A1719" s="52" t="e">
        <f>Tabela410[[#This Row],[Status da Proposta]]</f>
        <v>#VALUE!</v>
      </c>
      <c r="B1719" s="143">
        <f>MODALIDADE_1!A1719</f>
        <v>0</v>
      </c>
      <c r="C1719" s="142" t="e">
        <f>VLOOKUP(B1719,MODALIDADE_1!A:B,2,FALSE)</f>
        <v>#N/A</v>
      </c>
      <c r="D1719" s="142"/>
      <c r="E1719" s="94" t="e">
        <f>VLOOKUP(B1719,MODALIDADE_1!A:E,5,FALSE)</f>
        <v>#N/A</v>
      </c>
      <c r="F1719" s="95" t="e">
        <f>VLOOKUP(B1719,MODALIDADE_1!A:C,3,FALSE)</f>
        <v>#N/A</v>
      </c>
      <c r="G1719" s="142" t="e">
        <f>VLOOKUP(B1719,MODALIDADE_1!A:G,4,FALSE)</f>
        <v>#N/A</v>
      </c>
      <c r="H1719" s="142" t="e">
        <f>VLOOKUP(B1719,MODALIDADE_1!A:G,6,FALSE)</f>
        <v>#N/A</v>
      </c>
      <c r="I1719" s="142" t="e">
        <f>VLOOKUP(B1719,MODALIDADE_1!A:G,7,FALSE)</f>
        <v>#N/A</v>
      </c>
      <c r="J1719" s="106" t="e">
        <f>VLOOKUP(Tabela410[[#This Row],[Proposta de Referência]],SIMP_M1!A:K,9,FALSE)</f>
        <v>#VALUE!</v>
      </c>
      <c r="K1719" s="106" t="e">
        <f>VLOOKUP(Tabela410[[#This Row],[Proposta de Referência]],SIMP_M1!A:K,8,FALSE)</f>
        <v>#VALUE!</v>
      </c>
      <c r="L1719" s="107" t="e">
        <f t="shared" si="112"/>
        <v>#VALUE!</v>
      </c>
      <c r="M1719" s="107" t="e">
        <f t="shared" si="113"/>
        <v>#VALUE!</v>
      </c>
      <c r="N1719" s="142" t="e">
        <f t="shared" si="114"/>
        <v>#VALUE!</v>
      </c>
      <c r="O1719" s="142" t="e">
        <f t="shared" si="115"/>
        <v>#N/A</v>
      </c>
      <c r="P1719" s="24" t="str">
        <f>IFERROR(VLOOKUP(O1719,HOSPITAIS_COM_DIVIDAS!A:E,5,FALSE),"")</f>
        <v/>
      </c>
    </row>
    <row r="1720" spans="1:16" x14ac:dyDescent="0.25">
      <c r="A1720" s="52" t="e">
        <f>Tabela410[[#This Row],[Status da Proposta]]</f>
        <v>#VALUE!</v>
      </c>
      <c r="B1720" s="143">
        <f>MODALIDADE_1!A1720</f>
        <v>0</v>
      </c>
      <c r="C1720" s="142" t="e">
        <f>VLOOKUP(B1720,MODALIDADE_1!A:B,2,FALSE)</f>
        <v>#N/A</v>
      </c>
      <c r="D1720" s="142"/>
      <c r="E1720" s="94" t="e">
        <f>VLOOKUP(B1720,MODALIDADE_1!A:E,5,FALSE)</f>
        <v>#N/A</v>
      </c>
      <c r="F1720" s="95" t="e">
        <f>VLOOKUP(B1720,MODALIDADE_1!A:C,3,FALSE)</f>
        <v>#N/A</v>
      </c>
      <c r="G1720" s="142" t="e">
        <f>VLOOKUP(B1720,MODALIDADE_1!A:G,4,FALSE)</f>
        <v>#N/A</v>
      </c>
      <c r="H1720" s="142" t="e">
        <f>VLOOKUP(B1720,MODALIDADE_1!A:G,6,FALSE)</f>
        <v>#N/A</v>
      </c>
      <c r="I1720" s="142" t="e">
        <f>VLOOKUP(B1720,MODALIDADE_1!A:G,7,FALSE)</f>
        <v>#N/A</v>
      </c>
      <c r="J1720" s="106" t="e">
        <f>VLOOKUP(Tabela410[[#This Row],[Proposta de Referência]],SIMP_M1!A:K,9,FALSE)</f>
        <v>#VALUE!</v>
      </c>
      <c r="K1720" s="106" t="e">
        <f>VLOOKUP(Tabela410[[#This Row],[Proposta de Referência]],SIMP_M1!A:K,8,FALSE)</f>
        <v>#VALUE!</v>
      </c>
      <c r="L1720" s="107" t="e">
        <f t="shared" si="112"/>
        <v>#VALUE!</v>
      </c>
      <c r="M1720" s="107" t="e">
        <f t="shared" si="113"/>
        <v>#VALUE!</v>
      </c>
      <c r="N1720" s="142" t="e">
        <f t="shared" si="114"/>
        <v>#VALUE!</v>
      </c>
      <c r="O1720" s="142" t="e">
        <f t="shared" si="115"/>
        <v>#N/A</v>
      </c>
      <c r="P1720" s="24" t="str">
        <f>IFERROR(VLOOKUP(O1720,HOSPITAIS_COM_DIVIDAS!A:E,5,FALSE),"")</f>
        <v/>
      </c>
    </row>
    <row r="1721" spans="1:16" x14ac:dyDescent="0.25">
      <c r="A1721" s="52" t="e">
        <f>Tabela410[[#This Row],[Status da Proposta]]</f>
        <v>#VALUE!</v>
      </c>
      <c r="B1721" s="143">
        <f>MODALIDADE_1!A1721</f>
        <v>0</v>
      </c>
      <c r="C1721" s="142" t="e">
        <f>VLOOKUP(B1721,MODALIDADE_1!A:B,2,FALSE)</f>
        <v>#N/A</v>
      </c>
      <c r="D1721" s="142"/>
      <c r="E1721" s="94" t="e">
        <f>VLOOKUP(B1721,MODALIDADE_1!A:E,5,FALSE)</f>
        <v>#N/A</v>
      </c>
      <c r="F1721" s="95" t="e">
        <f>VLOOKUP(B1721,MODALIDADE_1!A:C,3,FALSE)</f>
        <v>#N/A</v>
      </c>
      <c r="G1721" s="142" t="e">
        <f>VLOOKUP(B1721,MODALIDADE_1!A:G,4,FALSE)</f>
        <v>#N/A</v>
      </c>
      <c r="H1721" s="142" t="e">
        <f>VLOOKUP(B1721,MODALIDADE_1!A:G,6,FALSE)</f>
        <v>#N/A</v>
      </c>
      <c r="I1721" s="142" t="e">
        <f>VLOOKUP(B1721,MODALIDADE_1!A:G,7,FALSE)</f>
        <v>#N/A</v>
      </c>
      <c r="J1721" s="106" t="e">
        <f>VLOOKUP(Tabela410[[#This Row],[Proposta de Referência]],SIMP_M1!A:K,9,FALSE)</f>
        <v>#VALUE!</v>
      </c>
      <c r="K1721" s="106" t="e">
        <f>VLOOKUP(Tabela410[[#This Row],[Proposta de Referência]],SIMP_M1!A:K,8,FALSE)</f>
        <v>#VALUE!</v>
      </c>
      <c r="L1721" s="107" t="e">
        <f t="shared" si="112"/>
        <v>#VALUE!</v>
      </c>
      <c r="M1721" s="107" t="e">
        <f t="shared" si="113"/>
        <v>#VALUE!</v>
      </c>
      <c r="N1721" s="142" t="e">
        <f t="shared" si="114"/>
        <v>#VALUE!</v>
      </c>
      <c r="O1721" s="142" t="e">
        <f t="shared" si="115"/>
        <v>#N/A</v>
      </c>
      <c r="P1721" s="24" t="str">
        <f>IFERROR(VLOOKUP(O1721,HOSPITAIS_COM_DIVIDAS!A:E,5,FALSE),"")</f>
        <v/>
      </c>
    </row>
    <row r="1722" spans="1:16" x14ac:dyDescent="0.25">
      <c r="A1722" s="52" t="e">
        <f>Tabela410[[#This Row],[Status da Proposta]]</f>
        <v>#VALUE!</v>
      </c>
      <c r="B1722" s="143">
        <f>MODALIDADE_1!A1722</f>
        <v>0</v>
      </c>
      <c r="C1722" s="142" t="e">
        <f>VLOOKUP(B1722,MODALIDADE_1!A:B,2,FALSE)</f>
        <v>#N/A</v>
      </c>
      <c r="D1722" s="142"/>
      <c r="E1722" s="94" t="e">
        <f>VLOOKUP(B1722,MODALIDADE_1!A:E,5,FALSE)</f>
        <v>#N/A</v>
      </c>
      <c r="F1722" s="95" t="e">
        <f>VLOOKUP(B1722,MODALIDADE_1!A:C,3,FALSE)</f>
        <v>#N/A</v>
      </c>
      <c r="G1722" s="142" t="e">
        <f>VLOOKUP(B1722,MODALIDADE_1!A:G,4,FALSE)</f>
        <v>#N/A</v>
      </c>
      <c r="H1722" s="142" t="e">
        <f>VLOOKUP(B1722,MODALIDADE_1!A:G,6,FALSE)</f>
        <v>#N/A</v>
      </c>
      <c r="I1722" s="142" t="e">
        <f>VLOOKUP(B1722,MODALIDADE_1!A:G,7,FALSE)</f>
        <v>#N/A</v>
      </c>
      <c r="J1722" s="106" t="e">
        <f>VLOOKUP(Tabela410[[#This Row],[Proposta de Referência]],SIMP_M1!A:K,9,FALSE)</f>
        <v>#VALUE!</v>
      </c>
      <c r="K1722" s="106" t="e">
        <f>VLOOKUP(Tabela410[[#This Row],[Proposta de Referência]],SIMP_M1!A:K,8,FALSE)</f>
        <v>#VALUE!</v>
      </c>
      <c r="L1722" s="107" t="e">
        <f t="shared" si="112"/>
        <v>#VALUE!</v>
      </c>
      <c r="M1722" s="107" t="e">
        <f t="shared" si="113"/>
        <v>#VALUE!</v>
      </c>
      <c r="N1722" s="142" t="e">
        <f t="shared" si="114"/>
        <v>#VALUE!</v>
      </c>
      <c r="O1722" s="142" t="e">
        <f t="shared" si="115"/>
        <v>#N/A</v>
      </c>
      <c r="P1722" s="24" t="str">
        <f>IFERROR(VLOOKUP(O1722,HOSPITAIS_COM_DIVIDAS!A:E,5,FALSE),"")</f>
        <v/>
      </c>
    </row>
    <row r="1723" spans="1:16" x14ac:dyDescent="0.25">
      <c r="A1723" s="52" t="e">
        <f>Tabela410[[#This Row],[Status da Proposta]]</f>
        <v>#VALUE!</v>
      </c>
      <c r="B1723" s="143">
        <f>MODALIDADE_1!A1723</f>
        <v>0</v>
      </c>
      <c r="C1723" s="142" t="e">
        <f>VLOOKUP(B1723,MODALIDADE_1!A:B,2,FALSE)</f>
        <v>#N/A</v>
      </c>
      <c r="D1723" s="142"/>
      <c r="E1723" s="94" t="e">
        <f>VLOOKUP(B1723,MODALIDADE_1!A:E,5,FALSE)</f>
        <v>#N/A</v>
      </c>
      <c r="F1723" s="95" t="e">
        <f>VLOOKUP(B1723,MODALIDADE_1!A:C,3,FALSE)</f>
        <v>#N/A</v>
      </c>
      <c r="G1723" s="142" t="e">
        <f>VLOOKUP(B1723,MODALIDADE_1!A:G,4,FALSE)</f>
        <v>#N/A</v>
      </c>
      <c r="H1723" s="142" t="e">
        <f>VLOOKUP(B1723,MODALIDADE_1!A:G,6,FALSE)</f>
        <v>#N/A</v>
      </c>
      <c r="I1723" s="142" t="e">
        <f>VLOOKUP(B1723,MODALIDADE_1!A:G,7,FALSE)</f>
        <v>#N/A</v>
      </c>
      <c r="J1723" s="106" t="e">
        <f>VLOOKUP(Tabela410[[#This Row],[Proposta de Referência]],SIMP_M1!A:K,9,FALSE)</f>
        <v>#VALUE!</v>
      </c>
      <c r="K1723" s="106" t="e">
        <f>VLOOKUP(Tabela410[[#This Row],[Proposta de Referência]],SIMP_M1!A:K,8,FALSE)</f>
        <v>#VALUE!</v>
      </c>
      <c r="L1723" s="107" t="e">
        <f t="shared" si="112"/>
        <v>#VALUE!</v>
      </c>
      <c r="M1723" s="107" t="e">
        <f t="shared" si="113"/>
        <v>#VALUE!</v>
      </c>
      <c r="N1723" s="142" t="e">
        <f t="shared" si="114"/>
        <v>#VALUE!</v>
      </c>
      <c r="O1723" s="142" t="e">
        <f t="shared" si="115"/>
        <v>#N/A</v>
      </c>
      <c r="P1723" s="24" t="str">
        <f>IFERROR(VLOOKUP(O1723,HOSPITAIS_COM_DIVIDAS!A:E,5,FALSE),"")</f>
        <v/>
      </c>
    </row>
    <row r="1724" spans="1:16" x14ac:dyDescent="0.25">
      <c r="A1724" s="52" t="e">
        <f>Tabela410[[#This Row],[Status da Proposta]]</f>
        <v>#VALUE!</v>
      </c>
      <c r="B1724" s="143">
        <f>MODALIDADE_1!A1724</f>
        <v>0</v>
      </c>
      <c r="C1724" s="142" t="e">
        <f>VLOOKUP(B1724,MODALIDADE_1!A:B,2,FALSE)</f>
        <v>#N/A</v>
      </c>
      <c r="D1724" s="142"/>
      <c r="E1724" s="94" t="e">
        <f>VLOOKUP(B1724,MODALIDADE_1!A:E,5,FALSE)</f>
        <v>#N/A</v>
      </c>
      <c r="F1724" s="95" t="e">
        <f>VLOOKUP(B1724,MODALIDADE_1!A:C,3,FALSE)</f>
        <v>#N/A</v>
      </c>
      <c r="G1724" s="142" t="e">
        <f>VLOOKUP(B1724,MODALIDADE_1!A:G,4,FALSE)</f>
        <v>#N/A</v>
      </c>
      <c r="H1724" s="142" t="e">
        <f>VLOOKUP(B1724,MODALIDADE_1!A:G,6,FALSE)</f>
        <v>#N/A</v>
      </c>
      <c r="I1724" s="142" t="e">
        <f>VLOOKUP(B1724,MODALIDADE_1!A:G,7,FALSE)</f>
        <v>#N/A</v>
      </c>
      <c r="J1724" s="106" t="e">
        <f>VLOOKUP(Tabela410[[#This Row],[Proposta de Referência]],SIMP_M1!A:K,9,FALSE)</f>
        <v>#VALUE!</v>
      </c>
      <c r="K1724" s="106" t="e">
        <f>VLOOKUP(Tabela410[[#This Row],[Proposta de Referência]],SIMP_M1!A:K,8,FALSE)</f>
        <v>#VALUE!</v>
      </c>
      <c r="L1724" s="107" t="e">
        <f t="shared" si="112"/>
        <v>#VALUE!</v>
      </c>
      <c r="M1724" s="107" t="e">
        <f t="shared" si="113"/>
        <v>#VALUE!</v>
      </c>
      <c r="N1724" s="142" t="e">
        <f t="shared" si="114"/>
        <v>#VALUE!</v>
      </c>
      <c r="O1724" s="142" t="e">
        <f t="shared" si="115"/>
        <v>#N/A</v>
      </c>
      <c r="P1724" s="24" t="str">
        <f>IFERROR(VLOOKUP(O1724,HOSPITAIS_COM_DIVIDAS!A:E,5,FALSE),"")</f>
        <v/>
      </c>
    </row>
    <row r="1725" spans="1:16" x14ac:dyDescent="0.25">
      <c r="A1725" s="52" t="e">
        <f>Tabela410[[#This Row],[Status da Proposta]]</f>
        <v>#VALUE!</v>
      </c>
      <c r="B1725" s="143">
        <f>MODALIDADE_1!A1725</f>
        <v>0</v>
      </c>
      <c r="C1725" s="142" t="e">
        <f>VLOOKUP(B1725,MODALIDADE_1!A:B,2,FALSE)</f>
        <v>#N/A</v>
      </c>
      <c r="D1725" s="142"/>
      <c r="E1725" s="94" t="e">
        <f>VLOOKUP(B1725,MODALIDADE_1!A:E,5,FALSE)</f>
        <v>#N/A</v>
      </c>
      <c r="F1725" s="95" t="e">
        <f>VLOOKUP(B1725,MODALIDADE_1!A:C,3,FALSE)</f>
        <v>#N/A</v>
      </c>
      <c r="G1725" s="142" t="e">
        <f>VLOOKUP(B1725,MODALIDADE_1!A:G,4,FALSE)</f>
        <v>#N/A</v>
      </c>
      <c r="H1725" s="142" t="e">
        <f>VLOOKUP(B1725,MODALIDADE_1!A:G,6,FALSE)</f>
        <v>#N/A</v>
      </c>
      <c r="I1725" s="142" t="e">
        <f>VLOOKUP(B1725,MODALIDADE_1!A:G,7,FALSE)</f>
        <v>#N/A</v>
      </c>
      <c r="J1725" s="106" t="e">
        <f>VLOOKUP(Tabela410[[#This Row],[Proposta de Referência]],SIMP_M1!A:K,9,FALSE)</f>
        <v>#VALUE!</v>
      </c>
      <c r="K1725" s="106" t="e">
        <f>VLOOKUP(Tabela410[[#This Row],[Proposta de Referência]],SIMP_M1!A:K,8,FALSE)</f>
        <v>#VALUE!</v>
      </c>
      <c r="L1725" s="107" t="e">
        <f t="shared" si="112"/>
        <v>#VALUE!</v>
      </c>
      <c r="M1725" s="107" t="e">
        <f t="shared" si="113"/>
        <v>#VALUE!</v>
      </c>
      <c r="N1725" s="142" t="e">
        <f t="shared" si="114"/>
        <v>#VALUE!</v>
      </c>
      <c r="O1725" s="142" t="e">
        <f t="shared" si="115"/>
        <v>#N/A</v>
      </c>
      <c r="P1725" s="24" t="str">
        <f>IFERROR(VLOOKUP(O1725,HOSPITAIS_COM_DIVIDAS!A:E,5,FALSE),"")</f>
        <v/>
      </c>
    </row>
    <row r="1726" spans="1:16" x14ac:dyDescent="0.25">
      <c r="A1726" s="52" t="e">
        <f>Tabela410[[#This Row],[Status da Proposta]]</f>
        <v>#VALUE!</v>
      </c>
      <c r="B1726" s="143">
        <f>MODALIDADE_1!A1726</f>
        <v>0</v>
      </c>
      <c r="C1726" s="142" t="e">
        <f>VLOOKUP(B1726,MODALIDADE_1!A:B,2,FALSE)</f>
        <v>#N/A</v>
      </c>
      <c r="D1726" s="142"/>
      <c r="E1726" s="94" t="e">
        <f>VLOOKUP(B1726,MODALIDADE_1!A:E,5,FALSE)</f>
        <v>#N/A</v>
      </c>
      <c r="F1726" s="95" t="e">
        <f>VLOOKUP(B1726,MODALIDADE_1!A:C,3,FALSE)</f>
        <v>#N/A</v>
      </c>
      <c r="G1726" s="142" t="e">
        <f>VLOOKUP(B1726,MODALIDADE_1!A:G,4,FALSE)</f>
        <v>#N/A</v>
      </c>
      <c r="H1726" s="142" t="e">
        <f>VLOOKUP(B1726,MODALIDADE_1!A:G,6,FALSE)</f>
        <v>#N/A</v>
      </c>
      <c r="I1726" s="142" t="e">
        <f>VLOOKUP(B1726,MODALIDADE_1!A:G,7,FALSE)</f>
        <v>#N/A</v>
      </c>
      <c r="J1726" s="106" t="e">
        <f>VLOOKUP(Tabela410[[#This Row],[Proposta de Referência]],SIMP_M1!A:K,9,FALSE)</f>
        <v>#VALUE!</v>
      </c>
      <c r="K1726" s="106" t="e">
        <f>VLOOKUP(Tabela410[[#This Row],[Proposta de Referência]],SIMP_M1!A:K,8,FALSE)</f>
        <v>#VALUE!</v>
      </c>
      <c r="L1726" s="107" t="e">
        <f t="shared" si="112"/>
        <v>#VALUE!</v>
      </c>
      <c r="M1726" s="107" t="e">
        <f t="shared" si="113"/>
        <v>#VALUE!</v>
      </c>
      <c r="N1726" s="142" t="e">
        <f t="shared" si="114"/>
        <v>#VALUE!</v>
      </c>
      <c r="O1726" s="142" t="e">
        <f t="shared" si="115"/>
        <v>#N/A</v>
      </c>
      <c r="P1726" s="24" t="str">
        <f>IFERROR(VLOOKUP(O1726,HOSPITAIS_COM_DIVIDAS!A:E,5,FALSE),"")</f>
        <v/>
      </c>
    </row>
    <row r="1727" spans="1:16" x14ac:dyDescent="0.25">
      <c r="A1727" s="52" t="e">
        <f>Tabela410[[#This Row],[Status da Proposta]]</f>
        <v>#VALUE!</v>
      </c>
      <c r="B1727" s="143">
        <f>MODALIDADE_1!A1727</f>
        <v>0</v>
      </c>
      <c r="C1727" s="142" t="e">
        <f>VLOOKUP(B1727,MODALIDADE_1!A:B,2,FALSE)</f>
        <v>#N/A</v>
      </c>
      <c r="D1727" s="142"/>
      <c r="E1727" s="94" t="e">
        <f>VLOOKUP(B1727,MODALIDADE_1!A:E,5,FALSE)</f>
        <v>#N/A</v>
      </c>
      <c r="F1727" s="95" t="e">
        <f>VLOOKUP(B1727,MODALIDADE_1!A:C,3,FALSE)</f>
        <v>#N/A</v>
      </c>
      <c r="G1727" s="142" t="e">
        <f>VLOOKUP(B1727,MODALIDADE_1!A:G,4,FALSE)</f>
        <v>#N/A</v>
      </c>
      <c r="H1727" s="142" t="e">
        <f>VLOOKUP(B1727,MODALIDADE_1!A:G,6,FALSE)</f>
        <v>#N/A</v>
      </c>
      <c r="I1727" s="142" t="e">
        <f>VLOOKUP(B1727,MODALIDADE_1!A:G,7,FALSE)</f>
        <v>#N/A</v>
      </c>
      <c r="J1727" s="106" t="e">
        <f>VLOOKUP(Tabela410[[#This Row],[Proposta de Referência]],SIMP_M1!A:K,9,FALSE)</f>
        <v>#VALUE!</v>
      </c>
      <c r="K1727" s="106" t="e">
        <f>VLOOKUP(Tabela410[[#This Row],[Proposta de Referência]],SIMP_M1!A:K,8,FALSE)</f>
        <v>#VALUE!</v>
      </c>
      <c r="L1727" s="107" t="e">
        <f t="shared" si="112"/>
        <v>#VALUE!</v>
      </c>
      <c r="M1727" s="107" t="e">
        <f t="shared" si="113"/>
        <v>#VALUE!</v>
      </c>
      <c r="N1727" s="142" t="e">
        <f t="shared" si="114"/>
        <v>#VALUE!</v>
      </c>
      <c r="O1727" s="142" t="e">
        <f t="shared" si="115"/>
        <v>#N/A</v>
      </c>
      <c r="P1727" s="24" t="str">
        <f>IFERROR(VLOOKUP(O1727,HOSPITAIS_COM_DIVIDAS!A:E,5,FALSE),"")</f>
        <v/>
      </c>
    </row>
    <row r="1728" spans="1:16" x14ac:dyDescent="0.25">
      <c r="A1728" s="52" t="e">
        <f>Tabela410[[#This Row],[Status da Proposta]]</f>
        <v>#VALUE!</v>
      </c>
      <c r="B1728" s="143">
        <f>MODALIDADE_1!A1728</f>
        <v>0</v>
      </c>
      <c r="C1728" s="142" t="e">
        <f>VLOOKUP(B1728,MODALIDADE_1!A:B,2,FALSE)</f>
        <v>#N/A</v>
      </c>
      <c r="D1728" s="142"/>
      <c r="E1728" s="94" t="e">
        <f>VLOOKUP(B1728,MODALIDADE_1!A:E,5,FALSE)</f>
        <v>#N/A</v>
      </c>
      <c r="F1728" s="95" t="e">
        <f>VLOOKUP(B1728,MODALIDADE_1!A:C,3,FALSE)</f>
        <v>#N/A</v>
      </c>
      <c r="G1728" s="142" t="e">
        <f>VLOOKUP(B1728,MODALIDADE_1!A:G,4,FALSE)</f>
        <v>#N/A</v>
      </c>
      <c r="H1728" s="142" t="e">
        <f>VLOOKUP(B1728,MODALIDADE_1!A:G,6,FALSE)</f>
        <v>#N/A</v>
      </c>
      <c r="I1728" s="142" t="e">
        <f>VLOOKUP(B1728,MODALIDADE_1!A:G,7,FALSE)</f>
        <v>#N/A</v>
      </c>
      <c r="J1728" s="106" t="e">
        <f>VLOOKUP(Tabela410[[#This Row],[Proposta de Referência]],SIMP_M1!A:K,9,FALSE)</f>
        <v>#VALUE!</v>
      </c>
      <c r="K1728" s="106" t="e">
        <f>VLOOKUP(Tabela410[[#This Row],[Proposta de Referência]],SIMP_M1!A:K,8,FALSE)</f>
        <v>#VALUE!</v>
      </c>
      <c r="L1728" s="107" t="e">
        <f t="shared" si="112"/>
        <v>#VALUE!</v>
      </c>
      <c r="M1728" s="107" t="e">
        <f t="shared" si="113"/>
        <v>#VALUE!</v>
      </c>
      <c r="N1728" s="142" t="e">
        <f t="shared" si="114"/>
        <v>#VALUE!</v>
      </c>
      <c r="O1728" s="142" t="e">
        <f t="shared" si="115"/>
        <v>#N/A</v>
      </c>
      <c r="P1728" s="24" t="str">
        <f>IFERROR(VLOOKUP(O1728,HOSPITAIS_COM_DIVIDAS!A:E,5,FALSE),"")</f>
        <v/>
      </c>
    </row>
    <row r="1729" spans="1:16" x14ac:dyDescent="0.25">
      <c r="A1729" s="52" t="e">
        <f>Tabela410[[#This Row],[Status da Proposta]]</f>
        <v>#VALUE!</v>
      </c>
      <c r="B1729" s="143">
        <f>MODALIDADE_1!A1729</f>
        <v>0</v>
      </c>
      <c r="C1729" s="142" t="e">
        <f>VLOOKUP(B1729,MODALIDADE_1!A:B,2,FALSE)</f>
        <v>#N/A</v>
      </c>
      <c r="D1729" s="142"/>
      <c r="E1729" s="94" t="e">
        <f>VLOOKUP(B1729,MODALIDADE_1!A:E,5,FALSE)</f>
        <v>#N/A</v>
      </c>
      <c r="F1729" s="95" t="e">
        <f>VLOOKUP(B1729,MODALIDADE_1!A:C,3,FALSE)</f>
        <v>#N/A</v>
      </c>
      <c r="G1729" s="142" t="e">
        <f>VLOOKUP(B1729,MODALIDADE_1!A:G,4,FALSE)</f>
        <v>#N/A</v>
      </c>
      <c r="H1729" s="142" t="e">
        <f>VLOOKUP(B1729,MODALIDADE_1!A:G,6,FALSE)</f>
        <v>#N/A</v>
      </c>
      <c r="I1729" s="142" t="e">
        <f>VLOOKUP(B1729,MODALIDADE_1!A:G,7,FALSE)</f>
        <v>#N/A</v>
      </c>
      <c r="J1729" s="106" t="e">
        <f>VLOOKUP(Tabela410[[#This Row],[Proposta de Referência]],SIMP_M1!A:K,9,FALSE)</f>
        <v>#VALUE!</v>
      </c>
      <c r="K1729" s="106" t="e">
        <f>VLOOKUP(Tabela410[[#This Row],[Proposta de Referência]],SIMP_M1!A:K,8,FALSE)</f>
        <v>#VALUE!</v>
      </c>
      <c r="L1729" s="107" t="e">
        <f t="shared" si="112"/>
        <v>#VALUE!</v>
      </c>
      <c r="M1729" s="107" t="e">
        <f t="shared" si="113"/>
        <v>#VALUE!</v>
      </c>
      <c r="N1729" s="142" t="e">
        <f t="shared" si="114"/>
        <v>#VALUE!</v>
      </c>
      <c r="O1729" s="142" t="e">
        <f t="shared" si="115"/>
        <v>#N/A</v>
      </c>
      <c r="P1729" s="24" t="str">
        <f>IFERROR(VLOOKUP(O1729,HOSPITAIS_COM_DIVIDAS!A:E,5,FALSE),"")</f>
        <v/>
      </c>
    </row>
    <row r="1730" spans="1:16" x14ac:dyDescent="0.25">
      <c r="A1730" s="52" t="e">
        <f>Tabela410[[#This Row],[Status da Proposta]]</f>
        <v>#VALUE!</v>
      </c>
      <c r="B1730" s="143">
        <f>MODALIDADE_1!A1730</f>
        <v>0</v>
      </c>
      <c r="C1730" s="142" t="e">
        <f>VLOOKUP(B1730,MODALIDADE_1!A:B,2,FALSE)</f>
        <v>#N/A</v>
      </c>
      <c r="D1730" s="142"/>
      <c r="E1730" s="94" t="e">
        <f>VLOOKUP(B1730,MODALIDADE_1!A:E,5,FALSE)</f>
        <v>#N/A</v>
      </c>
      <c r="F1730" s="95" t="e">
        <f>VLOOKUP(B1730,MODALIDADE_1!A:C,3,FALSE)</f>
        <v>#N/A</v>
      </c>
      <c r="G1730" s="142" t="e">
        <f>VLOOKUP(B1730,MODALIDADE_1!A:G,4,FALSE)</f>
        <v>#N/A</v>
      </c>
      <c r="H1730" s="142" t="e">
        <f>VLOOKUP(B1730,MODALIDADE_1!A:G,6,FALSE)</f>
        <v>#N/A</v>
      </c>
      <c r="I1730" s="142" t="e">
        <f>VLOOKUP(B1730,MODALIDADE_1!A:G,7,FALSE)</f>
        <v>#N/A</v>
      </c>
      <c r="J1730" s="106" t="e">
        <f>VLOOKUP(Tabela410[[#This Row],[Proposta de Referência]],SIMP_M1!A:K,9,FALSE)</f>
        <v>#VALUE!</v>
      </c>
      <c r="K1730" s="106" t="e">
        <f>VLOOKUP(Tabela410[[#This Row],[Proposta de Referência]],SIMP_M1!A:K,8,FALSE)</f>
        <v>#VALUE!</v>
      </c>
      <c r="L1730" s="107" t="e">
        <f t="shared" si="112"/>
        <v>#VALUE!</v>
      </c>
      <c r="M1730" s="107" t="e">
        <f t="shared" si="113"/>
        <v>#VALUE!</v>
      </c>
      <c r="N1730" s="142" t="e">
        <f t="shared" si="114"/>
        <v>#VALUE!</v>
      </c>
      <c r="O1730" s="142" t="e">
        <f t="shared" si="115"/>
        <v>#N/A</v>
      </c>
      <c r="P1730" s="24" t="str">
        <f>IFERROR(VLOOKUP(O1730,HOSPITAIS_COM_DIVIDAS!A:E,5,FALSE),"")</f>
        <v/>
      </c>
    </row>
    <row r="1731" spans="1:16" x14ac:dyDescent="0.25">
      <c r="A1731" s="52" t="e">
        <f>Tabela410[[#This Row],[Status da Proposta]]</f>
        <v>#VALUE!</v>
      </c>
      <c r="B1731" s="143">
        <f>MODALIDADE_1!A1731</f>
        <v>0</v>
      </c>
      <c r="C1731" s="142" t="e">
        <f>VLOOKUP(B1731,MODALIDADE_1!A:B,2,FALSE)</f>
        <v>#N/A</v>
      </c>
      <c r="D1731" s="142"/>
      <c r="E1731" s="94" t="e">
        <f>VLOOKUP(B1731,MODALIDADE_1!A:E,5,FALSE)</f>
        <v>#N/A</v>
      </c>
      <c r="F1731" s="95" t="e">
        <f>VLOOKUP(B1731,MODALIDADE_1!A:C,3,FALSE)</f>
        <v>#N/A</v>
      </c>
      <c r="G1731" s="142" t="e">
        <f>VLOOKUP(B1731,MODALIDADE_1!A:G,4,FALSE)</f>
        <v>#N/A</v>
      </c>
      <c r="H1731" s="142" t="e">
        <f>VLOOKUP(B1731,MODALIDADE_1!A:G,6,FALSE)</f>
        <v>#N/A</v>
      </c>
      <c r="I1731" s="142" t="e">
        <f>VLOOKUP(B1731,MODALIDADE_1!A:G,7,FALSE)</f>
        <v>#N/A</v>
      </c>
      <c r="J1731" s="106" t="e">
        <f>VLOOKUP(Tabela410[[#This Row],[Proposta de Referência]],SIMP_M1!A:K,9,FALSE)</f>
        <v>#VALUE!</v>
      </c>
      <c r="K1731" s="106" t="e">
        <f>VLOOKUP(Tabela410[[#This Row],[Proposta de Referência]],SIMP_M1!A:K,8,FALSE)</f>
        <v>#VALUE!</v>
      </c>
      <c r="L1731" s="107" t="e">
        <f t="shared" si="112"/>
        <v>#VALUE!</v>
      </c>
      <c r="M1731" s="107" t="e">
        <f t="shared" si="113"/>
        <v>#VALUE!</v>
      </c>
      <c r="N1731" s="142" t="e">
        <f t="shared" si="114"/>
        <v>#VALUE!</v>
      </c>
      <c r="O1731" s="142" t="e">
        <f t="shared" si="115"/>
        <v>#N/A</v>
      </c>
      <c r="P1731" s="24" t="str">
        <f>IFERROR(VLOOKUP(O1731,HOSPITAIS_COM_DIVIDAS!A:E,5,FALSE),"")</f>
        <v/>
      </c>
    </row>
    <row r="1732" spans="1:16" x14ac:dyDescent="0.25">
      <c r="A1732" s="52" t="e">
        <f>Tabela410[[#This Row],[Status da Proposta]]</f>
        <v>#VALUE!</v>
      </c>
      <c r="B1732" s="143">
        <f>MODALIDADE_1!A1732</f>
        <v>0</v>
      </c>
      <c r="C1732" s="142" t="e">
        <f>VLOOKUP(B1732,MODALIDADE_1!A:B,2,FALSE)</f>
        <v>#N/A</v>
      </c>
      <c r="D1732" s="142"/>
      <c r="E1732" s="94" t="e">
        <f>VLOOKUP(B1732,MODALIDADE_1!A:E,5,FALSE)</f>
        <v>#N/A</v>
      </c>
      <c r="F1732" s="95" t="e">
        <f>VLOOKUP(B1732,MODALIDADE_1!A:C,3,FALSE)</f>
        <v>#N/A</v>
      </c>
      <c r="G1732" s="142" t="e">
        <f>VLOOKUP(B1732,MODALIDADE_1!A:G,4,FALSE)</f>
        <v>#N/A</v>
      </c>
      <c r="H1732" s="142" t="e">
        <f>VLOOKUP(B1732,MODALIDADE_1!A:G,6,FALSE)</f>
        <v>#N/A</v>
      </c>
      <c r="I1732" s="142" t="e">
        <f>VLOOKUP(B1732,MODALIDADE_1!A:G,7,FALSE)</f>
        <v>#N/A</v>
      </c>
      <c r="J1732" s="106" t="e">
        <f>VLOOKUP(Tabela410[[#This Row],[Proposta de Referência]],SIMP_M1!A:K,9,FALSE)</f>
        <v>#VALUE!</v>
      </c>
      <c r="K1732" s="106" t="e">
        <f>VLOOKUP(Tabela410[[#This Row],[Proposta de Referência]],SIMP_M1!A:K,8,FALSE)</f>
        <v>#VALUE!</v>
      </c>
      <c r="L1732" s="107" t="e">
        <f t="shared" si="112"/>
        <v>#VALUE!</v>
      </c>
      <c r="M1732" s="107" t="e">
        <f t="shared" si="113"/>
        <v>#VALUE!</v>
      </c>
      <c r="N1732" s="142" t="e">
        <f t="shared" si="114"/>
        <v>#VALUE!</v>
      </c>
      <c r="O1732" s="142" t="e">
        <f t="shared" si="115"/>
        <v>#N/A</v>
      </c>
      <c r="P1732" s="24" t="str">
        <f>IFERROR(VLOOKUP(O1732,HOSPITAIS_COM_DIVIDAS!A:E,5,FALSE),"")</f>
        <v/>
      </c>
    </row>
    <row r="1733" spans="1:16" x14ac:dyDescent="0.25">
      <c r="A1733" s="52" t="e">
        <f>Tabela410[[#This Row],[Status da Proposta]]</f>
        <v>#VALUE!</v>
      </c>
      <c r="B1733" s="143">
        <f>MODALIDADE_1!A1733</f>
        <v>0</v>
      </c>
      <c r="C1733" s="142" t="e">
        <f>VLOOKUP(B1733,MODALIDADE_1!A:B,2,FALSE)</f>
        <v>#N/A</v>
      </c>
      <c r="D1733" s="142"/>
      <c r="E1733" s="94" t="e">
        <f>VLOOKUP(B1733,MODALIDADE_1!A:E,5,FALSE)</f>
        <v>#N/A</v>
      </c>
      <c r="F1733" s="95" t="e">
        <f>VLOOKUP(B1733,MODALIDADE_1!A:C,3,FALSE)</f>
        <v>#N/A</v>
      </c>
      <c r="G1733" s="142" t="e">
        <f>VLOOKUP(B1733,MODALIDADE_1!A:G,4,FALSE)</f>
        <v>#N/A</v>
      </c>
      <c r="H1733" s="142" t="e">
        <f>VLOOKUP(B1733,MODALIDADE_1!A:G,6,FALSE)</f>
        <v>#N/A</v>
      </c>
      <c r="I1733" s="142" t="e">
        <f>VLOOKUP(B1733,MODALIDADE_1!A:G,7,FALSE)</f>
        <v>#N/A</v>
      </c>
      <c r="J1733" s="106" t="e">
        <f>VLOOKUP(Tabela410[[#This Row],[Proposta de Referência]],SIMP_M1!A:K,9,FALSE)</f>
        <v>#VALUE!</v>
      </c>
      <c r="K1733" s="106" t="e">
        <f>VLOOKUP(Tabela410[[#This Row],[Proposta de Referência]],SIMP_M1!A:K,8,FALSE)</f>
        <v>#VALUE!</v>
      </c>
      <c r="L1733" s="107" t="e">
        <f t="shared" si="112"/>
        <v>#VALUE!</v>
      </c>
      <c r="M1733" s="107" t="e">
        <f t="shared" si="113"/>
        <v>#VALUE!</v>
      </c>
      <c r="N1733" s="142" t="e">
        <f t="shared" si="114"/>
        <v>#VALUE!</v>
      </c>
      <c r="O1733" s="142" t="e">
        <f t="shared" si="115"/>
        <v>#N/A</v>
      </c>
      <c r="P1733" s="24" t="str">
        <f>IFERROR(VLOOKUP(O1733,HOSPITAIS_COM_DIVIDAS!A:E,5,FALSE),"")</f>
        <v/>
      </c>
    </row>
    <row r="1734" spans="1:16" x14ac:dyDescent="0.25">
      <c r="A1734" s="52" t="e">
        <f>Tabela410[[#This Row],[Status da Proposta]]</f>
        <v>#VALUE!</v>
      </c>
      <c r="B1734" s="143">
        <f>MODALIDADE_1!A1734</f>
        <v>0</v>
      </c>
      <c r="C1734" s="142" t="e">
        <f>VLOOKUP(B1734,MODALIDADE_1!A:B,2,FALSE)</f>
        <v>#N/A</v>
      </c>
      <c r="D1734" s="142"/>
      <c r="E1734" s="94" t="e">
        <f>VLOOKUP(B1734,MODALIDADE_1!A:E,5,FALSE)</f>
        <v>#N/A</v>
      </c>
      <c r="F1734" s="95" t="e">
        <f>VLOOKUP(B1734,MODALIDADE_1!A:C,3,FALSE)</f>
        <v>#N/A</v>
      </c>
      <c r="G1734" s="142" t="e">
        <f>VLOOKUP(B1734,MODALIDADE_1!A:G,4,FALSE)</f>
        <v>#N/A</v>
      </c>
      <c r="H1734" s="142" t="e">
        <f>VLOOKUP(B1734,MODALIDADE_1!A:G,6,FALSE)</f>
        <v>#N/A</v>
      </c>
      <c r="I1734" s="142" t="e">
        <f>VLOOKUP(B1734,MODALIDADE_1!A:G,7,FALSE)</f>
        <v>#N/A</v>
      </c>
      <c r="J1734" s="106" t="e">
        <f>VLOOKUP(Tabela410[[#This Row],[Proposta de Referência]],SIMP_M1!A:K,9,FALSE)</f>
        <v>#VALUE!</v>
      </c>
      <c r="K1734" s="106" t="e">
        <f>VLOOKUP(Tabela410[[#This Row],[Proposta de Referência]],SIMP_M1!A:K,8,FALSE)</f>
        <v>#VALUE!</v>
      </c>
      <c r="L1734" s="107" t="e">
        <f t="shared" si="112"/>
        <v>#VALUE!</v>
      </c>
      <c r="M1734" s="107" t="e">
        <f t="shared" si="113"/>
        <v>#VALUE!</v>
      </c>
      <c r="N1734" s="142" t="e">
        <f t="shared" si="114"/>
        <v>#VALUE!</v>
      </c>
      <c r="O1734" s="142" t="e">
        <f t="shared" si="115"/>
        <v>#N/A</v>
      </c>
      <c r="P1734" s="24" t="str">
        <f>IFERROR(VLOOKUP(O1734,HOSPITAIS_COM_DIVIDAS!A:E,5,FALSE),"")</f>
        <v/>
      </c>
    </row>
    <row r="1735" spans="1:16" x14ac:dyDescent="0.25">
      <c r="A1735" s="52" t="e">
        <f>Tabela410[[#This Row],[Status da Proposta]]</f>
        <v>#VALUE!</v>
      </c>
      <c r="B1735" s="143">
        <f>MODALIDADE_1!A1735</f>
        <v>0</v>
      </c>
      <c r="C1735" s="142" t="e">
        <f>VLOOKUP(B1735,MODALIDADE_1!A:B,2,FALSE)</f>
        <v>#N/A</v>
      </c>
      <c r="D1735" s="142"/>
      <c r="E1735" s="94" t="e">
        <f>VLOOKUP(B1735,MODALIDADE_1!A:E,5,FALSE)</f>
        <v>#N/A</v>
      </c>
      <c r="F1735" s="95" t="e">
        <f>VLOOKUP(B1735,MODALIDADE_1!A:C,3,FALSE)</f>
        <v>#N/A</v>
      </c>
      <c r="G1735" s="142" t="e">
        <f>VLOOKUP(B1735,MODALIDADE_1!A:G,4,FALSE)</f>
        <v>#N/A</v>
      </c>
      <c r="H1735" s="142" t="e">
        <f>VLOOKUP(B1735,MODALIDADE_1!A:G,6,FALSE)</f>
        <v>#N/A</v>
      </c>
      <c r="I1735" s="142" t="e">
        <f>VLOOKUP(B1735,MODALIDADE_1!A:G,7,FALSE)</f>
        <v>#N/A</v>
      </c>
      <c r="J1735" s="106" t="e">
        <f>VLOOKUP(Tabela410[[#This Row],[Proposta de Referência]],SIMP_M1!A:K,9,FALSE)</f>
        <v>#VALUE!</v>
      </c>
      <c r="K1735" s="106" t="e">
        <f>VLOOKUP(Tabela410[[#This Row],[Proposta de Referência]],SIMP_M1!A:K,8,FALSE)</f>
        <v>#VALUE!</v>
      </c>
      <c r="L1735" s="107" t="e">
        <f t="shared" si="112"/>
        <v>#VALUE!</v>
      </c>
      <c r="M1735" s="107" t="e">
        <f t="shared" si="113"/>
        <v>#VALUE!</v>
      </c>
      <c r="N1735" s="142" t="e">
        <f t="shared" si="114"/>
        <v>#VALUE!</v>
      </c>
      <c r="O1735" s="142" t="e">
        <f t="shared" si="115"/>
        <v>#N/A</v>
      </c>
      <c r="P1735" s="24" t="str">
        <f>IFERROR(VLOOKUP(O1735,HOSPITAIS_COM_DIVIDAS!A:E,5,FALSE),"")</f>
        <v/>
      </c>
    </row>
    <row r="1736" spans="1:16" x14ac:dyDescent="0.25">
      <c r="A1736" s="52" t="e">
        <f>Tabela410[[#This Row],[Status da Proposta]]</f>
        <v>#VALUE!</v>
      </c>
      <c r="B1736" s="143">
        <f>MODALIDADE_1!A1736</f>
        <v>0</v>
      </c>
      <c r="C1736" s="142" t="e">
        <f>VLOOKUP(B1736,MODALIDADE_1!A:B,2,FALSE)</f>
        <v>#N/A</v>
      </c>
      <c r="D1736" s="142"/>
      <c r="E1736" s="94" t="e">
        <f>VLOOKUP(B1736,MODALIDADE_1!A:E,5,FALSE)</f>
        <v>#N/A</v>
      </c>
      <c r="F1736" s="95" t="e">
        <f>VLOOKUP(B1736,MODALIDADE_1!A:C,3,FALSE)</f>
        <v>#N/A</v>
      </c>
      <c r="G1736" s="142" t="e">
        <f>VLOOKUP(B1736,MODALIDADE_1!A:G,4,FALSE)</f>
        <v>#N/A</v>
      </c>
      <c r="H1736" s="142" t="e">
        <f>VLOOKUP(B1736,MODALIDADE_1!A:G,6,FALSE)</f>
        <v>#N/A</v>
      </c>
      <c r="I1736" s="142" t="e">
        <f>VLOOKUP(B1736,MODALIDADE_1!A:G,7,FALSE)</f>
        <v>#N/A</v>
      </c>
      <c r="J1736" s="106" t="e">
        <f>VLOOKUP(Tabela410[[#This Row],[Proposta de Referência]],SIMP_M1!A:K,9,FALSE)</f>
        <v>#VALUE!</v>
      </c>
      <c r="K1736" s="106" t="e">
        <f>VLOOKUP(Tabela410[[#This Row],[Proposta de Referência]],SIMP_M1!A:K,8,FALSE)</f>
        <v>#VALUE!</v>
      </c>
      <c r="L1736" s="107" t="e">
        <f t="shared" si="112"/>
        <v>#VALUE!</v>
      </c>
      <c r="M1736" s="107" t="e">
        <f t="shared" si="113"/>
        <v>#VALUE!</v>
      </c>
      <c r="N1736" s="142" t="e">
        <f t="shared" si="114"/>
        <v>#VALUE!</v>
      </c>
      <c r="O1736" s="142" t="e">
        <f t="shared" si="115"/>
        <v>#N/A</v>
      </c>
      <c r="P1736" s="24" t="str">
        <f>IFERROR(VLOOKUP(O1736,HOSPITAIS_COM_DIVIDAS!A:E,5,FALSE),"")</f>
        <v/>
      </c>
    </row>
    <row r="1737" spans="1:16" x14ac:dyDescent="0.25">
      <c r="A1737" s="52" t="e">
        <f>Tabela410[[#This Row],[Status da Proposta]]</f>
        <v>#VALUE!</v>
      </c>
      <c r="B1737" s="143">
        <f>MODALIDADE_1!A1737</f>
        <v>0</v>
      </c>
      <c r="C1737" s="142" t="e">
        <f>VLOOKUP(B1737,MODALIDADE_1!A:B,2,FALSE)</f>
        <v>#N/A</v>
      </c>
      <c r="D1737" s="142"/>
      <c r="E1737" s="94" t="e">
        <f>VLOOKUP(B1737,MODALIDADE_1!A:E,5,FALSE)</f>
        <v>#N/A</v>
      </c>
      <c r="F1737" s="95" t="e">
        <f>VLOOKUP(B1737,MODALIDADE_1!A:C,3,FALSE)</f>
        <v>#N/A</v>
      </c>
      <c r="G1737" s="142" t="e">
        <f>VLOOKUP(B1737,MODALIDADE_1!A:G,4,FALSE)</f>
        <v>#N/A</v>
      </c>
      <c r="H1737" s="142" t="e">
        <f>VLOOKUP(B1737,MODALIDADE_1!A:G,6,FALSE)</f>
        <v>#N/A</v>
      </c>
      <c r="I1737" s="142" t="e">
        <f>VLOOKUP(B1737,MODALIDADE_1!A:G,7,FALSE)</f>
        <v>#N/A</v>
      </c>
      <c r="J1737" s="106" t="e">
        <f>VLOOKUP(Tabela410[[#This Row],[Proposta de Referência]],SIMP_M1!A:K,9,FALSE)</f>
        <v>#VALUE!</v>
      </c>
      <c r="K1737" s="106" t="e">
        <f>VLOOKUP(Tabela410[[#This Row],[Proposta de Referência]],SIMP_M1!A:K,8,FALSE)</f>
        <v>#VALUE!</v>
      </c>
      <c r="L1737" s="107" t="e">
        <f t="shared" si="112"/>
        <v>#VALUE!</v>
      </c>
      <c r="M1737" s="107" t="e">
        <f t="shared" si="113"/>
        <v>#VALUE!</v>
      </c>
      <c r="N1737" s="142" t="e">
        <f t="shared" si="114"/>
        <v>#VALUE!</v>
      </c>
      <c r="O1737" s="142" t="e">
        <f t="shared" si="115"/>
        <v>#N/A</v>
      </c>
      <c r="P1737" s="24" t="str">
        <f>IFERROR(VLOOKUP(O1737,HOSPITAIS_COM_DIVIDAS!A:E,5,FALSE),"")</f>
        <v/>
      </c>
    </row>
    <row r="1738" spans="1:16" x14ac:dyDescent="0.25">
      <c r="A1738" s="52" t="e">
        <f>Tabela410[[#This Row],[Status da Proposta]]</f>
        <v>#VALUE!</v>
      </c>
      <c r="B1738" s="143">
        <f>MODALIDADE_1!A1738</f>
        <v>0</v>
      </c>
      <c r="C1738" s="142" t="e">
        <f>VLOOKUP(B1738,MODALIDADE_1!A:B,2,FALSE)</f>
        <v>#N/A</v>
      </c>
      <c r="D1738" s="142"/>
      <c r="E1738" s="94" t="e">
        <f>VLOOKUP(B1738,MODALIDADE_1!A:E,5,FALSE)</f>
        <v>#N/A</v>
      </c>
      <c r="F1738" s="95" t="e">
        <f>VLOOKUP(B1738,MODALIDADE_1!A:C,3,FALSE)</f>
        <v>#N/A</v>
      </c>
      <c r="G1738" s="142" t="e">
        <f>VLOOKUP(B1738,MODALIDADE_1!A:G,4,FALSE)</f>
        <v>#N/A</v>
      </c>
      <c r="H1738" s="142" t="e">
        <f>VLOOKUP(B1738,MODALIDADE_1!A:G,6,FALSE)</f>
        <v>#N/A</v>
      </c>
      <c r="I1738" s="142" t="e">
        <f>VLOOKUP(B1738,MODALIDADE_1!A:G,7,FALSE)</f>
        <v>#N/A</v>
      </c>
      <c r="J1738" s="106" t="e">
        <f>VLOOKUP(Tabela410[[#This Row],[Proposta de Referência]],SIMP_M1!A:K,9,FALSE)</f>
        <v>#VALUE!</v>
      </c>
      <c r="K1738" s="106" t="e">
        <f>VLOOKUP(Tabela410[[#This Row],[Proposta de Referência]],SIMP_M1!A:K,8,FALSE)</f>
        <v>#VALUE!</v>
      </c>
      <c r="L1738" s="107" t="e">
        <f t="shared" si="112"/>
        <v>#VALUE!</v>
      </c>
      <c r="M1738" s="107" t="e">
        <f t="shared" si="113"/>
        <v>#VALUE!</v>
      </c>
      <c r="N1738" s="142" t="e">
        <f t="shared" si="114"/>
        <v>#VALUE!</v>
      </c>
      <c r="O1738" s="142" t="e">
        <f t="shared" si="115"/>
        <v>#N/A</v>
      </c>
      <c r="P1738" s="24" t="str">
        <f>IFERROR(VLOOKUP(O1738,HOSPITAIS_COM_DIVIDAS!A:E,5,FALSE),"")</f>
        <v/>
      </c>
    </row>
    <row r="1739" spans="1:16" x14ac:dyDescent="0.25">
      <c r="A1739" s="52" t="e">
        <f>Tabela410[[#This Row],[Status da Proposta]]</f>
        <v>#VALUE!</v>
      </c>
      <c r="B1739" s="143">
        <f>MODALIDADE_1!A1739</f>
        <v>0</v>
      </c>
      <c r="C1739" s="142" t="e">
        <f>VLOOKUP(B1739,MODALIDADE_1!A:B,2,FALSE)</f>
        <v>#N/A</v>
      </c>
      <c r="D1739" s="142"/>
      <c r="E1739" s="94" t="e">
        <f>VLOOKUP(B1739,MODALIDADE_1!A:E,5,FALSE)</f>
        <v>#N/A</v>
      </c>
      <c r="F1739" s="95" t="e">
        <f>VLOOKUP(B1739,MODALIDADE_1!A:C,3,FALSE)</f>
        <v>#N/A</v>
      </c>
      <c r="G1739" s="142" t="e">
        <f>VLOOKUP(B1739,MODALIDADE_1!A:G,4,FALSE)</f>
        <v>#N/A</v>
      </c>
      <c r="H1739" s="142" t="e">
        <f>VLOOKUP(B1739,MODALIDADE_1!A:G,6,FALSE)</f>
        <v>#N/A</v>
      </c>
      <c r="I1739" s="142" t="e">
        <f>VLOOKUP(B1739,MODALIDADE_1!A:G,7,FALSE)</f>
        <v>#N/A</v>
      </c>
      <c r="J1739" s="106" t="e">
        <f>VLOOKUP(Tabela410[[#This Row],[Proposta de Referência]],SIMP_M1!A:K,9,FALSE)</f>
        <v>#VALUE!</v>
      </c>
      <c r="K1739" s="106" t="e">
        <f>VLOOKUP(Tabela410[[#This Row],[Proposta de Referência]],SIMP_M1!A:K,8,FALSE)</f>
        <v>#VALUE!</v>
      </c>
      <c r="L1739" s="107" t="e">
        <f t="shared" si="112"/>
        <v>#VALUE!</v>
      </c>
      <c r="M1739" s="107" t="e">
        <f t="shared" si="113"/>
        <v>#VALUE!</v>
      </c>
      <c r="N1739" s="142" t="e">
        <f t="shared" si="114"/>
        <v>#VALUE!</v>
      </c>
      <c r="O1739" s="142" t="e">
        <f t="shared" si="115"/>
        <v>#N/A</v>
      </c>
      <c r="P1739" s="24" t="str">
        <f>IFERROR(VLOOKUP(O1739,HOSPITAIS_COM_DIVIDAS!A:E,5,FALSE),"")</f>
        <v/>
      </c>
    </row>
    <row r="1740" spans="1:16" x14ac:dyDescent="0.25">
      <c r="A1740" s="52" t="e">
        <f>Tabela410[[#This Row],[Status da Proposta]]</f>
        <v>#VALUE!</v>
      </c>
      <c r="B1740" s="143">
        <f>MODALIDADE_1!A1740</f>
        <v>0</v>
      </c>
      <c r="C1740" s="142" t="e">
        <f>VLOOKUP(B1740,MODALIDADE_1!A:B,2,FALSE)</f>
        <v>#N/A</v>
      </c>
      <c r="D1740" s="142"/>
      <c r="E1740" s="94" t="e">
        <f>VLOOKUP(B1740,MODALIDADE_1!A:E,5,FALSE)</f>
        <v>#N/A</v>
      </c>
      <c r="F1740" s="95" t="e">
        <f>VLOOKUP(B1740,MODALIDADE_1!A:C,3,FALSE)</f>
        <v>#N/A</v>
      </c>
      <c r="G1740" s="142" t="e">
        <f>VLOOKUP(B1740,MODALIDADE_1!A:G,4,FALSE)</f>
        <v>#N/A</v>
      </c>
      <c r="H1740" s="142" t="e">
        <f>VLOOKUP(B1740,MODALIDADE_1!A:G,6,FALSE)</f>
        <v>#N/A</v>
      </c>
      <c r="I1740" s="142" t="e">
        <f>VLOOKUP(B1740,MODALIDADE_1!A:G,7,FALSE)</f>
        <v>#N/A</v>
      </c>
      <c r="J1740" s="106" t="e">
        <f>VLOOKUP(Tabela410[[#This Row],[Proposta de Referência]],SIMP_M1!A:K,9,FALSE)</f>
        <v>#VALUE!</v>
      </c>
      <c r="K1740" s="106" t="e">
        <f>VLOOKUP(Tabela410[[#This Row],[Proposta de Referência]],SIMP_M1!A:K,8,FALSE)</f>
        <v>#VALUE!</v>
      </c>
      <c r="L1740" s="107" t="e">
        <f t="shared" si="112"/>
        <v>#VALUE!</v>
      </c>
      <c r="M1740" s="107" t="e">
        <f t="shared" si="113"/>
        <v>#VALUE!</v>
      </c>
      <c r="N1740" s="142" t="e">
        <f t="shared" si="114"/>
        <v>#VALUE!</v>
      </c>
      <c r="O1740" s="142" t="e">
        <f t="shared" si="115"/>
        <v>#N/A</v>
      </c>
      <c r="P1740" s="24" t="str">
        <f>IFERROR(VLOOKUP(O1740,HOSPITAIS_COM_DIVIDAS!A:E,5,FALSE),"")</f>
        <v/>
      </c>
    </row>
    <row r="1741" spans="1:16" x14ac:dyDescent="0.25">
      <c r="A1741" s="52" t="e">
        <f>Tabela410[[#This Row],[Status da Proposta]]</f>
        <v>#VALUE!</v>
      </c>
      <c r="B1741" s="143">
        <f>MODALIDADE_1!A1741</f>
        <v>0</v>
      </c>
      <c r="C1741" s="142" t="e">
        <f>VLOOKUP(B1741,MODALIDADE_1!A:B,2,FALSE)</f>
        <v>#N/A</v>
      </c>
      <c r="D1741" s="142"/>
      <c r="E1741" s="94" t="e">
        <f>VLOOKUP(B1741,MODALIDADE_1!A:E,5,FALSE)</f>
        <v>#N/A</v>
      </c>
      <c r="F1741" s="95" t="e">
        <f>VLOOKUP(B1741,MODALIDADE_1!A:C,3,FALSE)</f>
        <v>#N/A</v>
      </c>
      <c r="G1741" s="142" t="e">
        <f>VLOOKUP(B1741,MODALIDADE_1!A:G,4,FALSE)</f>
        <v>#N/A</v>
      </c>
      <c r="H1741" s="142" t="e">
        <f>VLOOKUP(B1741,MODALIDADE_1!A:G,6,FALSE)</f>
        <v>#N/A</v>
      </c>
      <c r="I1741" s="142" t="e">
        <f>VLOOKUP(B1741,MODALIDADE_1!A:G,7,FALSE)</f>
        <v>#N/A</v>
      </c>
      <c r="J1741" s="106" t="e">
        <f>VLOOKUP(Tabela410[[#This Row],[Proposta de Referência]],SIMP_M1!A:K,9,FALSE)</f>
        <v>#VALUE!</v>
      </c>
      <c r="K1741" s="106" t="e">
        <f>VLOOKUP(Tabela410[[#This Row],[Proposta de Referência]],SIMP_M1!A:K,8,FALSE)</f>
        <v>#VALUE!</v>
      </c>
      <c r="L1741" s="107" t="e">
        <f t="shared" si="112"/>
        <v>#VALUE!</v>
      </c>
      <c r="M1741" s="107" t="e">
        <f t="shared" si="113"/>
        <v>#VALUE!</v>
      </c>
      <c r="N1741" s="142" t="e">
        <f t="shared" si="114"/>
        <v>#VALUE!</v>
      </c>
      <c r="O1741" s="142" t="e">
        <f t="shared" si="115"/>
        <v>#N/A</v>
      </c>
      <c r="P1741" s="24" t="str">
        <f>IFERROR(VLOOKUP(O1741,HOSPITAIS_COM_DIVIDAS!A:E,5,FALSE),"")</f>
        <v/>
      </c>
    </row>
    <row r="1742" spans="1:16" x14ac:dyDescent="0.25">
      <c r="A1742" s="52" t="e">
        <f>Tabela410[[#This Row],[Status da Proposta]]</f>
        <v>#VALUE!</v>
      </c>
      <c r="B1742" s="143">
        <f>MODALIDADE_1!A1742</f>
        <v>0</v>
      </c>
      <c r="C1742" s="142" t="e">
        <f>VLOOKUP(B1742,MODALIDADE_1!A:B,2,FALSE)</f>
        <v>#N/A</v>
      </c>
      <c r="D1742" s="142"/>
      <c r="E1742" s="94" t="e">
        <f>VLOOKUP(B1742,MODALIDADE_1!A:E,5,FALSE)</f>
        <v>#N/A</v>
      </c>
      <c r="F1742" s="95" t="e">
        <f>VLOOKUP(B1742,MODALIDADE_1!A:C,3,FALSE)</f>
        <v>#N/A</v>
      </c>
      <c r="G1742" s="142" t="e">
        <f>VLOOKUP(B1742,MODALIDADE_1!A:G,4,FALSE)</f>
        <v>#N/A</v>
      </c>
      <c r="H1742" s="142" t="e">
        <f>VLOOKUP(B1742,MODALIDADE_1!A:G,6,FALSE)</f>
        <v>#N/A</v>
      </c>
      <c r="I1742" s="142" t="e">
        <f>VLOOKUP(B1742,MODALIDADE_1!A:G,7,FALSE)</f>
        <v>#N/A</v>
      </c>
      <c r="J1742" s="106" t="e">
        <f>VLOOKUP(Tabela410[[#This Row],[Proposta de Referência]],SIMP_M1!A:K,9,FALSE)</f>
        <v>#VALUE!</v>
      </c>
      <c r="K1742" s="106" t="e">
        <f>VLOOKUP(Tabela410[[#This Row],[Proposta de Referência]],SIMP_M1!A:K,8,FALSE)</f>
        <v>#VALUE!</v>
      </c>
      <c r="L1742" s="107" t="e">
        <f t="shared" si="112"/>
        <v>#VALUE!</v>
      </c>
      <c r="M1742" s="107" t="e">
        <f t="shared" si="113"/>
        <v>#VALUE!</v>
      </c>
      <c r="N1742" s="142" t="e">
        <f t="shared" si="114"/>
        <v>#VALUE!</v>
      </c>
      <c r="O1742" s="142" t="e">
        <f t="shared" si="115"/>
        <v>#N/A</v>
      </c>
      <c r="P1742" s="24" t="str">
        <f>IFERROR(VLOOKUP(O1742,HOSPITAIS_COM_DIVIDAS!A:E,5,FALSE),"")</f>
        <v/>
      </c>
    </row>
    <row r="1743" spans="1:16" x14ac:dyDescent="0.25">
      <c r="A1743" s="52" t="e">
        <f>Tabela410[[#This Row],[Status da Proposta]]</f>
        <v>#VALUE!</v>
      </c>
      <c r="B1743" s="143">
        <f>MODALIDADE_1!A1743</f>
        <v>0</v>
      </c>
      <c r="C1743" s="142" t="e">
        <f>VLOOKUP(B1743,MODALIDADE_1!A:B,2,FALSE)</f>
        <v>#N/A</v>
      </c>
      <c r="D1743" s="142"/>
      <c r="E1743" s="94" t="e">
        <f>VLOOKUP(B1743,MODALIDADE_1!A:E,5,FALSE)</f>
        <v>#N/A</v>
      </c>
      <c r="F1743" s="95" t="e">
        <f>VLOOKUP(B1743,MODALIDADE_1!A:C,3,FALSE)</f>
        <v>#N/A</v>
      </c>
      <c r="G1743" s="142" t="e">
        <f>VLOOKUP(B1743,MODALIDADE_1!A:G,4,FALSE)</f>
        <v>#N/A</v>
      </c>
      <c r="H1743" s="142" t="e">
        <f>VLOOKUP(B1743,MODALIDADE_1!A:G,6,FALSE)</f>
        <v>#N/A</v>
      </c>
      <c r="I1743" s="142" t="e">
        <f>VLOOKUP(B1743,MODALIDADE_1!A:G,7,FALSE)</f>
        <v>#N/A</v>
      </c>
      <c r="J1743" s="106" t="e">
        <f>VLOOKUP(Tabela410[[#This Row],[Proposta de Referência]],SIMP_M1!A:K,9,FALSE)</f>
        <v>#VALUE!</v>
      </c>
      <c r="K1743" s="106" t="e">
        <f>VLOOKUP(Tabela410[[#This Row],[Proposta de Referência]],SIMP_M1!A:K,8,FALSE)</f>
        <v>#VALUE!</v>
      </c>
      <c r="L1743" s="107" t="e">
        <f t="shared" si="112"/>
        <v>#VALUE!</v>
      </c>
      <c r="M1743" s="107" t="e">
        <f t="shared" si="113"/>
        <v>#VALUE!</v>
      </c>
      <c r="N1743" s="142" t="e">
        <f t="shared" si="114"/>
        <v>#VALUE!</v>
      </c>
      <c r="O1743" s="142" t="e">
        <f t="shared" si="115"/>
        <v>#N/A</v>
      </c>
      <c r="P1743" s="24" t="str">
        <f>IFERROR(VLOOKUP(O1743,HOSPITAIS_COM_DIVIDAS!A:E,5,FALSE),"")</f>
        <v/>
      </c>
    </row>
    <row r="1744" spans="1:16" x14ac:dyDescent="0.25">
      <c r="A1744" s="52" t="e">
        <f>Tabela410[[#This Row],[Status da Proposta]]</f>
        <v>#VALUE!</v>
      </c>
      <c r="B1744" s="143">
        <f>MODALIDADE_1!A1744</f>
        <v>0</v>
      </c>
      <c r="C1744" s="142" t="e">
        <f>VLOOKUP(B1744,MODALIDADE_1!A:B,2,FALSE)</f>
        <v>#N/A</v>
      </c>
      <c r="D1744" s="142"/>
      <c r="E1744" s="94" t="e">
        <f>VLOOKUP(B1744,MODALIDADE_1!A:E,5,FALSE)</f>
        <v>#N/A</v>
      </c>
      <c r="F1744" s="95" t="e">
        <f>VLOOKUP(B1744,MODALIDADE_1!A:C,3,FALSE)</f>
        <v>#N/A</v>
      </c>
      <c r="G1744" s="142" t="e">
        <f>VLOOKUP(B1744,MODALIDADE_1!A:G,4,FALSE)</f>
        <v>#N/A</v>
      </c>
      <c r="H1744" s="142" t="e">
        <f>VLOOKUP(B1744,MODALIDADE_1!A:G,6,FALSE)</f>
        <v>#N/A</v>
      </c>
      <c r="I1744" s="142" t="e">
        <f>VLOOKUP(B1744,MODALIDADE_1!A:G,7,FALSE)</f>
        <v>#N/A</v>
      </c>
      <c r="J1744" s="106" t="e">
        <f>VLOOKUP(Tabela410[[#This Row],[Proposta de Referência]],SIMP_M1!A:K,9,FALSE)</f>
        <v>#VALUE!</v>
      </c>
      <c r="K1744" s="106" t="e">
        <f>VLOOKUP(Tabela410[[#This Row],[Proposta de Referência]],SIMP_M1!A:K,8,FALSE)</f>
        <v>#VALUE!</v>
      </c>
      <c r="L1744" s="107" t="e">
        <f t="shared" si="112"/>
        <v>#VALUE!</v>
      </c>
      <c r="M1744" s="107" t="e">
        <f t="shared" si="113"/>
        <v>#VALUE!</v>
      </c>
      <c r="N1744" s="142" t="e">
        <f t="shared" si="114"/>
        <v>#VALUE!</v>
      </c>
      <c r="O1744" s="142" t="e">
        <f t="shared" si="115"/>
        <v>#N/A</v>
      </c>
      <c r="P1744" s="24" t="str">
        <f>IFERROR(VLOOKUP(O1744,HOSPITAIS_COM_DIVIDAS!A:E,5,FALSE),"")</f>
        <v/>
      </c>
    </row>
    <row r="1745" spans="1:16" x14ac:dyDescent="0.25">
      <c r="A1745" s="52" t="e">
        <f>Tabela410[[#This Row],[Status da Proposta]]</f>
        <v>#VALUE!</v>
      </c>
      <c r="B1745" s="143">
        <f>MODALIDADE_1!A1745</f>
        <v>0</v>
      </c>
      <c r="C1745" s="142" t="e">
        <f>VLOOKUP(B1745,MODALIDADE_1!A:B,2,FALSE)</f>
        <v>#N/A</v>
      </c>
      <c r="D1745" s="142"/>
      <c r="E1745" s="94" t="e">
        <f>VLOOKUP(B1745,MODALIDADE_1!A:E,5,FALSE)</f>
        <v>#N/A</v>
      </c>
      <c r="F1745" s="95" t="e">
        <f>VLOOKUP(B1745,MODALIDADE_1!A:C,3,FALSE)</f>
        <v>#N/A</v>
      </c>
      <c r="G1745" s="142" t="e">
        <f>VLOOKUP(B1745,MODALIDADE_1!A:G,4,FALSE)</f>
        <v>#N/A</v>
      </c>
      <c r="H1745" s="142" t="e">
        <f>VLOOKUP(B1745,MODALIDADE_1!A:G,6,FALSE)</f>
        <v>#N/A</v>
      </c>
      <c r="I1745" s="142" t="e">
        <f>VLOOKUP(B1745,MODALIDADE_1!A:G,7,FALSE)</f>
        <v>#N/A</v>
      </c>
      <c r="J1745" s="106" t="e">
        <f>VLOOKUP(Tabela410[[#This Row],[Proposta de Referência]],SIMP_M1!A:K,9,FALSE)</f>
        <v>#VALUE!</v>
      </c>
      <c r="K1745" s="106" t="e">
        <f>VLOOKUP(Tabela410[[#This Row],[Proposta de Referência]],SIMP_M1!A:K,8,FALSE)</f>
        <v>#VALUE!</v>
      </c>
      <c r="L1745" s="107" t="e">
        <f t="shared" si="112"/>
        <v>#VALUE!</v>
      </c>
      <c r="M1745" s="107" t="e">
        <f t="shared" si="113"/>
        <v>#VALUE!</v>
      </c>
      <c r="N1745" s="142" t="e">
        <f t="shared" si="114"/>
        <v>#VALUE!</v>
      </c>
      <c r="O1745" s="142" t="e">
        <f t="shared" si="115"/>
        <v>#N/A</v>
      </c>
      <c r="P1745" s="24" t="str">
        <f>IFERROR(VLOOKUP(O1745,HOSPITAIS_COM_DIVIDAS!A:E,5,FALSE),"")</f>
        <v/>
      </c>
    </row>
    <row r="1746" spans="1:16" x14ac:dyDescent="0.25">
      <c r="A1746" s="52" t="e">
        <f>Tabela410[[#This Row],[Status da Proposta]]</f>
        <v>#VALUE!</v>
      </c>
      <c r="B1746" s="143">
        <f>MODALIDADE_1!A1746</f>
        <v>0</v>
      </c>
      <c r="C1746" s="142" t="e">
        <f>VLOOKUP(B1746,MODALIDADE_1!A:B,2,FALSE)</f>
        <v>#N/A</v>
      </c>
      <c r="D1746" s="142"/>
      <c r="E1746" s="94" t="e">
        <f>VLOOKUP(B1746,MODALIDADE_1!A:E,5,FALSE)</f>
        <v>#N/A</v>
      </c>
      <c r="F1746" s="95" t="e">
        <f>VLOOKUP(B1746,MODALIDADE_1!A:C,3,FALSE)</f>
        <v>#N/A</v>
      </c>
      <c r="G1746" s="142" t="e">
        <f>VLOOKUP(B1746,MODALIDADE_1!A:G,4,FALSE)</f>
        <v>#N/A</v>
      </c>
      <c r="H1746" s="142" t="e">
        <f>VLOOKUP(B1746,MODALIDADE_1!A:G,6,FALSE)</f>
        <v>#N/A</v>
      </c>
      <c r="I1746" s="142" t="e">
        <f>VLOOKUP(B1746,MODALIDADE_1!A:G,7,FALSE)</f>
        <v>#N/A</v>
      </c>
      <c r="J1746" s="106" t="e">
        <f>VLOOKUP(Tabela410[[#This Row],[Proposta de Referência]],SIMP_M1!A:K,9,FALSE)</f>
        <v>#VALUE!</v>
      </c>
      <c r="K1746" s="106" t="e">
        <f>VLOOKUP(Tabela410[[#This Row],[Proposta de Referência]],SIMP_M1!A:K,8,FALSE)</f>
        <v>#VALUE!</v>
      </c>
      <c r="L1746" s="107" t="e">
        <f t="shared" si="112"/>
        <v>#VALUE!</v>
      </c>
      <c r="M1746" s="107" t="e">
        <f t="shared" si="113"/>
        <v>#VALUE!</v>
      </c>
      <c r="N1746" s="142" t="e">
        <f t="shared" si="114"/>
        <v>#VALUE!</v>
      </c>
      <c r="O1746" s="142" t="e">
        <f t="shared" si="115"/>
        <v>#N/A</v>
      </c>
      <c r="P1746" s="24" t="str">
        <f>IFERROR(VLOOKUP(O1746,HOSPITAIS_COM_DIVIDAS!A:E,5,FALSE),"")</f>
        <v/>
      </c>
    </row>
    <row r="1747" spans="1:16" x14ac:dyDescent="0.25">
      <c r="A1747" s="52" t="e">
        <f>Tabela410[[#This Row],[Status da Proposta]]</f>
        <v>#VALUE!</v>
      </c>
      <c r="B1747" s="143">
        <f>MODALIDADE_1!A1747</f>
        <v>0</v>
      </c>
      <c r="C1747" s="142" t="e">
        <f>VLOOKUP(B1747,MODALIDADE_1!A:B,2,FALSE)</f>
        <v>#N/A</v>
      </c>
      <c r="D1747" s="142"/>
      <c r="E1747" s="94" t="e">
        <f>VLOOKUP(B1747,MODALIDADE_1!A:E,5,FALSE)</f>
        <v>#N/A</v>
      </c>
      <c r="F1747" s="95" t="e">
        <f>VLOOKUP(B1747,MODALIDADE_1!A:C,3,FALSE)</f>
        <v>#N/A</v>
      </c>
      <c r="G1747" s="142" t="e">
        <f>VLOOKUP(B1747,MODALIDADE_1!A:G,4,FALSE)</f>
        <v>#N/A</v>
      </c>
      <c r="H1747" s="142" t="e">
        <f>VLOOKUP(B1747,MODALIDADE_1!A:G,6,FALSE)</f>
        <v>#N/A</v>
      </c>
      <c r="I1747" s="142" t="e">
        <f>VLOOKUP(B1747,MODALIDADE_1!A:G,7,FALSE)</f>
        <v>#N/A</v>
      </c>
      <c r="J1747" s="106" t="e">
        <f>VLOOKUP(Tabela410[[#This Row],[Proposta de Referência]],SIMP_M1!A:K,9,FALSE)</f>
        <v>#VALUE!</v>
      </c>
      <c r="K1747" s="106" t="e">
        <f>VLOOKUP(Tabela410[[#This Row],[Proposta de Referência]],SIMP_M1!A:K,8,FALSE)</f>
        <v>#VALUE!</v>
      </c>
      <c r="L1747" s="107" t="e">
        <f t="shared" si="112"/>
        <v>#VALUE!</v>
      </c>
      <c r="M1747" s="107" t="e">
        <f t="shared" si="113"/>
        <v>#VALUE!</v>
      </c>
      <c r="N1747" s="142" t="e">
        <f t="shared" si="114"/>
        <v>#VALUE!</v>
      </c>
      <c r="O1747" s="142" t="e">
        <f t="shared" si="115"/>
        <v>#N/A</v>
      </c>
      <c r="P1747" s="24" t="str">
        <f>IFERROR(VLOOKUP(O1747,HOSPITAIS_COM_DIVIDAS!A:E,5,FALSE),"")</f>
        <v/>
      </c>
    </row>
    <row r="1748" spans="1:16" x14ac:dyDescent="0.25">
      <c r="A1748" s="52" t="e">
        <f>Tabela410[[#This Row],[Status da Proposta]]</f>
        <v>#VALUE!</v>
      </c>
      <c r="B1748" s="143">
        <f>MODALIDADE_1!A1748</f>
        <v>0</v>
      </c>
      <c r="C1748" s="142" t="e">
        <f>VLOOKUP(B1748,MODALIDADE_1!A:B,2,FALSE)</f>
        <v>#N/A</v>
      </c>
      <c r="D1748" s="142"/>
      <c r="E1748" s="94" t="e">
        <f>VLOOKUP(B1748,MODALIDADE_1!A:E,5,FALSE)</f>
        <v>#N/A</v>
      </c>
      <c r="F1748" s="95" t="e">
        <f>VLOOKUP(B1748,MODALIDADE_1!A:C,3,FALSE)</f>
        <v>#N/A</v>
      </c>
      <c r="G1748" s="142" t="e">
        <f>VLOOKUP(B1748,MODALIDADE_1!A:G,4,FALSE)</f>
        <v>#N/A</v>
      </c>
      <c r="H1748" s="142" t="e">
        <f>VLOOKUP(B1748,MODALIDADE_1!A:G,6,FALSE)</f>
        <v>#N/A</v>
      </c>
      <c r="I1748" s="142" t="e">
        <f>VLOOKUP(B1748,MODALIDADE_1!A:G,7,FALSE)</f>
        <v>#N/A</v>
      </c>
      <c r="J1748" s="106" t="e">
        <f>VLOOKUP(Tabela410[[#This Row],[Proposta de Referência]],SIMP_M1!A:K,9,FALSE)</f>
        <v>#VALUE!</v>
      </c>
      <c r="K1748" s="106" t="e">
        <f>VLOOKUP(Tabela410[[#This Row],[Proposta de Referência]],SIMP_M1!A:K,8,FALSE)</f>
        <v>#VALUE!</v>
      </c>
      <c r="L1748" s="107" t="e">
        <f t="shared" si="112"/>
        <v>#VALUE!</v>
      </c>
      <c r="M1748" s="107" t="e">
        <f t="shared" si="113"/>
        <v>#VALUE!</v>
      </c>
      <c r="N1748" s="142" t="e">
        <f t="shared" si="114"/>
        <v>#VALUE!</v>
      </c>
      <c r="O1748" s="142" t="e">
        <f t="shared" si="115"/>
        <v>#N/A</v>
      </c>
      <c r="P1748" s="24" t="str">
        <f>IFERROR(VLOOKUP(O1748,HOSPITAIS_COM_DIVIDAS!A:E,5,FALSE),"")</f>
        <v/>
      </c>
    </row>
    <row r="1749" spans="1:16" x14ac:dyDescent="0.25">
      <c r="A1749" s="52" t="e">
        <f>Tabela410[[#This Row],[Status da Proposta]]</f>
        <v>#VALUE!</v>
      </c>
      <c r="B1749" s="143">
        <f>MODALIDADE_1!A1749</f>
        <v>0</v>
      </c>
      <c r="C1749" s="142" t="e">
        <f>VLOOKUP(B1749,MODALIDADE_1!A:B,2,FALSE)</f>
        <v>#N/A</v>
      </c>
      <c r="D1749" s="142"/>
      <c r="E1749" s="94" t="e">
        <f>VLOOKUP(B1749,MODALIDADE_1!A:E,5,FALSE)</f>
        <v>#N/A</v>
      </c>
      <c r="F1749" s="95" t="e">
        <f>VLOOKUP(B1749,MODALIDADE_1!A:C,3,FALSE)</f>
        <v>#N/A</v>
      </c>
      <c r="G1749" s="142" t="e">
        <f>VLOOKUP(B1749,MODALIDADE_1!A:G,4,FALSE)</f>
        <v>#N/A</v>
      </c>
      <c r="H1749" s="142" t="e">
        <f>VLOOKUP(B1749,MODALIDADE_1!A:G,6,FALSE)</f>
        <v>#N/A</v>
      </c>
      <c r="I1749" s="142" t="e">
        <f>VLOOKUP(B1749,MODALIDADE_1!A:G,7,FALSE)</f>
        <v>#N/A</v>
      </c>
      <c r="J1749" s="106" t="e">
        <f>VLOOKUP(Tabela410[[#This Row],[Proposta de Referência]],SIMP_M1!A:K,9,FALSE)</f>
        <v>#VALUE!</v>
      </c>
      <c r="K1749" s="106" t="e">
        <f>VLOOKUP(Tabela410[[#This Row],[Proposta de Referência]],SIMP_M1!A:K,8,FALSE)</f>
        <v>#VALUE!</v>
      </c>
      <c r="L1749" s="107" t="e">
        <f t="shared" si="112"/>
        <v>#VALUE!</v>
      </c>
      <c r="M1749" s="107" t="e">
        <f t="shared" si="113"/>
        <v>#VALUE!</v>
      </c>
      <c r="N1749" s="142" t="e">
        <f t="shared" si="114"/>
        <v>#VALUE!</v>
      </c>
      <c r="O1749" s="142" t="e">
        <f t="shared" si="115"/>
        <v>#N/A</v>
      </c>
      <c r="P1749" s="24" t="str">
        <f>IFERROR(VLOOKUP(O1749,HOSPITAIS_COM_DIVIDAS!A:E,5,FALSE),"")</f>
        <v/>
      </c>
    </row>
    <row r="1750" spans="1:16" x14ac:dyDescent="0.25">
      <c r="A1750" s="52" t="e">
        <f>Tabela410[[#This Row],[Status da Proposta]]</f>
        <v>#VALUE!</v>
      </c>
      <c r="B1750" s="143">
        <f>MODALIDADE_1!A1750</f>
        <v>0</v>
      </c>
      <c r="C1750" s="142" t="e">
        <f>VLOOKUP(B1750,MODALIDADE_1!A:B,2,FALSE)</f>
        <v>#N/A</v>
      </c>
      <c r="D1750" s="142"/>
      <c r="E1750" s="94" t="e">
        <f>VLOOKUP(B1750,MODALIDADE_1!A:E,5,FALSE)</f>
        <v>#N/A</v>
      </c>
      <c r="F1750" s="95" t="e">
        <f>VLOOKUP(B1750,MODALIDADE_1!A:C,3,FALSE)</f>
        <v>#N/A</v>
      </c>
      <c r="G1750" s="142" t="e">
        <f>VLOOKUP(B1750,MODALIDADE_1!A:G,4,FALSE)</f>
        <v>#N/A</v>
      </c>
      <c r="H1750" s="142" t="e">
        <f>VLOOKUP(B1750,MODALIDADE_1!A:G,6,FALSE)</f>
        <v>#N/A</v>
      </c>
      <c r="I1750" s="142" t="e">
        <f>VLOOKUP(B1750,MODALIDADE_1!A:G,7,FALSE)</f>
        <v>#N/A</v>
      </c>
      <c r="J1750" s="106" t="e">
        <f>VLOOKUP(Tabela410[[#This Row],[Proposta de Referência]],SIMP_M1!A:K,9,FALSE)</f>
        <v>#VALUE!</v>
      </c>
      <c r="K1750" s="106" t="e">
        <f>VLOOKUP(Tabela410[[#This Row],[Proposta de Referência]],SIMP_M1!A:K,8,FALSE)</f>
        <v>#VALUE!</v>
      </c>
      <c r="L1750" s="107" t="e">
        <f t="shared" si="112"/>
        <v>#VALUE!</v>
      </c>
      <c r="M1750" s="107" t="e">
        <f t="shared" si="113"/>
        <v>#VALUE!</v>
      </c>
      <c r="N1750" s="142" t="e">
        <f t="shared" si="114"/>
        <v>#VALUE!</v>
      </c>
      <c r="O1750" s="142" t="e">
        <f t="shared" si="115"/>
        <v>#N/A</v>
      </c>
      <c r="P1750" s="24" t="str">
        <f>IFERROR(VLOOKUP(O1750,HOSPITAIS_COM_DIVIDAS!A:E,5,FALSE),"")</f>
        <v/>
      </c>
    </row>
    <row r="1751" spans="1:16" x14ac:dyDescent="0.25">
      <c r="A1751" s="52" t="e">
        <f>Tabela410[[#This Row],[Status da Proposta]]</f>
        <v>#VALUE!</v>
      </c>
      <c r="B1751" s="143">
        <f>MODALIDADE_1!A1751</f>
        <v>0</v>
      </c>
      <c r="C1751" s="142" t="e">
        <f>VLOOKUP(B1751,MODALIDADE_1!A:B,2,FALSE)</f>
        <v>#N/A</v>
      </c>
      <c r="D1751" s="142"/>
      <c r="E1751" s="94" t="e">
        <f>VLOOKUP(B1751,MODALIDADE_1!A:E,5,FALSE)</f>
        <v>#N/A</v>
      </c>
      <c r="F1751" s="95" t="e">
        <f>VLOOKUP(B1751,MODALIDADE_1!A:C,3,FALSE)</f>
        <v>#N/A</v>
      </c>
      <c r="G1751" s="142" t="e">
        <f>VLOOKUP(B1751,MODALIDADE_1!A:G,4,FALSE)</f>
        <v>#N/A</v>
      </c>
      <c r="H1751" s="142" t="e">
        <f>VLOOKUP(B1751,MODALIDADE_1!A:G,6,FALSE)</f>
        <v>#N/A</v>
      </c>
      <c r="I1751" s="142" t="e">
        <f>VLOOKUP(B1751,MODALIDADE_1!A:G,7,FALSE)</f>
        <v>#N/A</v>
      </c>
      <c r="J1751" s="106" t="e">
        <f>VLOOKUP(Tabela410[[#This Row],[Proposta de Referência]],SIMP_M1!A:K,9,FALSE)</f>
        <v>#VALUE!</v>
      </c>
      <c r="K1751" s="106" t="e">
        <f>VLOOKUP(Tabela410[[#This Row],[Proposta de Referência]],SIMP_M1!A:K,8,FALSE)</f>
        <v>#VALUE!</v>
      </c>
      <c r="L1751" s="107" t="e">
        <f t="shared" si="112"/>
        <v>#VALUE!</v>
      </c>
      <c r="M1751" s="107" t="e">
        <f t="shared" si="113"/>
        <v>#VALUE!</v>
      </c>
      <c r="N1751" s="142" t="e">
        <f t="shared" si="114"/>
        <v>#VALUE!</v>
      </c>
      <c r="O1751" s="142" t="e">
        <f t="shared" si="115"/>
        <v>#N/A</v>
      </c>
      <c r="P1751" s="24" t="str">
        <f>IFERROR(VLOOKUP(O1751,HOSPITAIS_COM_DIVIDAS!A:E,5,FALSE),"")</f>
        <v/>
      </c>
    </row>
    <row r="1752" spans="1:16" x14ac:dyDescent="0.25">
      <c r="A1752" s="52" t="e">
        <f>Tabela410[[#This Row],[Status da Proposta]]</f>
        <v>#VALUE!</v>
      </c>
      <c r="B1752" s="143">
        <f>MODALIDADE_1!A1752</f>
        <v>0</v>
      </c>
      <c r="C1752" s="142" t="e">
        <f>VLOOKUP(B1752,MODALIDADE_1!A:B,2,FALSE)</f>
        <v>#N/A</v>
      </c>
      <c r="D1752" s="142"/>
      <c r="E1752" s="94" t="e">
        <f>VLOOKUP(B1752,MODALIDADE_1!A:E,5,FALSE)</f>
        <v>#N/A</v>
      </c>
      <c r="F1752" s="95" t="e">
        <f>VLOOKUP(B1752,MODALIDADE_1!A:C,3,FALSE)</f>
        <v>#N/A</v>
      </c>
      <c r="G1752" s="142" t="e">
        <f>VLOOKUP(B1752,MODALIDADE_1!A:G,4,FALSE)</f>
        <v>#N/A</v>
      </c>
      <c r="H1752" s="142" t="e">
        <f>VLOOKUP(B1752,MODALIDADE_1!A:G,6,FALSE)</f>
        <v>#N/A</v>
      </c>
      <c r="I1752" s="142" t="e">
        <f>VLOOKUP(B1752,MODALIDADE_1!A:G,7,FALSE)</f>
        <v>#N/A</v>
      </c>
      <c r="J1752" s="106" t="e">
        <f>VLOOKUP(Tabela410[[#This Row],[Proposta de Referência]],SIMP_M1!A:K,9,FALSE)</f>
        <v>#VALUE!</v>
      </c>
      <c r="K1752" s="106" t="e">
        <f>VLOOKUP(Tabela410[[#This Row],[Proposta de Referência]],SIMP_M1!A:K,8,FALSE)</f>
        <v>#VALUE!</v>
      </c>
      <c r="L1752" s="107" t="e">
        <f t="shared" si="112"/>
        <v>#VALUE!</v>
      </c>
      <c r="M1752" s="107" t="e">
        <f t="shared" si="113"/>
        <v>#VALUE!</v>
      </c>
      <c r="N1752" s="142" t="e">
        <f t="shared" si="114"/>
        <v>#VALUE!</v>
      </c>
      <c r="O1752" s="142" t="e">
        <f t="shared" si="115"/>
        <v>#N/A</v>
      </c>
      <c r="P1752" s="24" t="str">
        <f>IFERROR(VLOOKUP(O1752,HOSPITAIS_COM_DIVIDAS!A:E,5,FALSE),"")</f>
        <v/>
      </c>
    </row>
    <row r="1753" spans="1:16" x14ac:dyDescent="0.25">
      <c r="A1753" s="52" t="e">
        <f>Tabela410[[#This Row],[Status da Proposta]]</f>
        <v>#VALUE!</v>
      </c>
      <c r="B1753" s="143">
        <f>MODALIDADE_1!A1753</f>
        <v>0</v>
      </c>
      <c r="C1753" s="142" t="e">
        <f>VLOOKUP(B1753,MODALIDADE_1!A:B,2,FALSE)</f>
        <v>#N/A</v>
      </c>
      <c r="D1753" s="142"/>
      <c r="E1753" s="94" t="e">
        <f>VLOOKUP(B1753,MODALIDADE_1!A:E,5,FALSE)</f>
        <v>#N/A</v>
      </c>
      <c r="F1753" s="95" t="e">
        <f>VLOOKUP(B1753,MODALIDADE_1!A:C,3,FALSE)</f>
        <v>#N/A</v>
      </c>
      <c r="G1753" s="142" t="e">
        <f>VLOOKUP(B1753,MODALIDADE_1!A:G,4,FALSE)</f>
        <v>#N/A</v>
      </c>
      <c r="H1753" s="142" t="e">
        <f>VLOOKUP(B1753,MODALIDADE_1!A:G,6,FALSE)</f>
        <v>#N/A</v>
      </c>
      <c r="I1753" s="142" t="e">
        <f>VLOOKUP(B1753,MODALIDADE_1!A:G,7,FALSE)</f>
        <v>#N/A</v>
      </c>
      <c r="J1753" s="106" t="e">
        <f>VLOOKUP(Tabela410[[#This Row],[Proposta de Referência]],SIMP_M1!A:K,9,FALSE)</f>
        <v>#VALUE!</v>
      </c>
      <c r="K1753" s="106" t="e">
        <f>VLOOKUP(Tabela410[[#This Row],[Proposta de Referência]],SIMP_M1!A:K,8,FALSE)</f>
        <v>#VALUE!</v>
      </c>
      <c r="L1753" s="107" t="e">
        <f t="shared" si="112"/>
        <v>#VALUE!</v>
      </c>
      <c r="M1753" s="107" t="e">
        <f t="shared" si="113"/>
        <v>#VALUE!</v>
      </c>
      <c r="N1753" s="142" t="e">
        <f t="shared" si="114"/>
        <v>#VALUE!</v>
      </c>
      <c r="O1753" s="142" t="e">
        <f t="shared" si="115"/>
        <v>#N/A</v>
      </c>
      <c r="P1753" s="24" t="str">
        <f>IFERROR(VLOOKUP(O1753,HOSPITAIS_COM_DIVIDAS!A:E,5,FALSE),"")</f>
        <v/>
      </c>
    </row>
    <row r="1754" spans="1:16" x14ac:dyDescent="0.25">
      <c r="A1754" s="52" t="e">
        <f>Tabela410[[#This Row],[Status da Proposta]]</f>
        <v>#VALUE!</v>
      </c>
      <c r="B1754" s="143">
        <f>MODALIDADE_1!A1754</f>
        <v>0</v>
      </c>
      <c r="C1754" s="142" t="e">
        <f>VLOOKUP(B1754,MODALIDADE_1!A:B,2,FALSE)</f>
        <v>#N/A</v>
      </c>
      <c r="D1754" s="142"/>
      <c r="E1754" s="94" t="e">
        <f>VLOOKUP(B1754,MODALIDADE_1!A:E,5,FALSE)</f>
        <v>#N/A</v>
      </c>
      <c r="F1754" s="95" t="e">
        <f>VLOOKUP(B1754,MODALIDADE_1!A:C,3,FALSE)</f>
        <v>#N/A</v>
      </c>
      <c r="G1754" s="142" t="e">
        <f>VLOOKUP(B1754,MODALIDADE_1!A:G,4,FALSE)</f>
        <v>#N/A</v>
      </c>
      <c r="H1754" s="142" t="e">
        <f>VLOOKUP(B1754,MODALIDADE_1!A:G,6,FALSE)</f>
        <v>#N/A</v>
      </c>
      <c r="I1754" s="142" t="e">
        <f>VLOOKUP(B1754,MODALIDADE_1!A:G,7,FALSE)</f>
        <v>#N/A</v>
      </c>
      <c r="J1754" s="106" t="e">
        <f>VLOOKUP(Tabela410[[#This Row],[Proposta de Referência]],SIMP_M1!A:K,9,FALSE)</f>
        <v>#VALUE!</v>
      </c>
      <c r="K1754" s="106" t="e">
        <f>VLOOKUP(Tabela410[[#This Row],[Proposta de Referência]],SIMP_M1!A:K,8,FALSE)</f>
        <v>#VALUE!</v>
      </c>
      <c r="L1754" s="107" t="e">
        <f t="shared" si="112"/>
        <v>#VALUE!</v>
      </c>
      <c r="M1754" s="107" t="e">
        <f t="shared" si="113"/>
        <v>#VALUE!</v>
      </c>
      <c r="N1754" s="142" t="e">
        <f t="shared" si="114"/>
        <v>#VALUE!</v>
      </c>
      <c r="O1754" s="142" t="e">
        <f t="shared" si="115"/>
        <v>#N/A</v>
      </c>
      <c r="P1754" s="24" t="str">
        <f>IFERROR(VLOOKUP(O1754,HOSPITAIS_COM_DIVIDAS!A:E,5,FALSE),"")</f>
        <v/>
      </c>
    </row>
    <row r="1755" spans="1:16" x14ac:dyDescent="0.25">
      <c r="A1755" s="52" t="e">
        <f>Tabela410[[#This Row],[Status da Proposta]]</f>
        <v>#VALUE!</v>
      </c>
      <c r="B1755" s="143">
        <f>MODALIDADE_1!A1755</f>
        <v>0</v>
      </c>
      <c r="C1755" s="142" t="e">
        <f>VLOOKUP(B1755,MODALIDADE_1!A:B,2,FALSE)</f>
        <v>#N/A</v>
      </c>
      <c r="D1755" s="142"/>
      <c r="E1755" s="94" t="e">
        <f>VLOOKUP(B1755,MODALIDADE_1!A:E,5,FALSE)</f>
        <v>#N/A</v>
      </c>
      <c r="F1755" s="95" t="e">
        <f>VLOOKUP(B1755,MODALIDADE_1!A:C,3,FALSE)</f>
        <v>#N/A</v>
      </c>
      <c r="G1755" s="142" t="e">
        <f>VLOOKUP(B1755,MODALIDADE_1!A:G,4,FALSE)</f>
        <v>#N/A</v>
      </c>
      <c r="H1755" s="142" t="e">
        <f>VLOOKUP(B1755,MODALIDADE_1!A:G,6,FALSE)</f>
        <v>#N/A</v>
      </c>
      <c r="I1755" s="142" t="e">
        <f>VLOOKUP(B1755,MODALIDADE_1!A:G,7,FALSE)</f>
        <v>#N/A</v>
      </c>
      <c r="J1755" s="106" t="e">
        <f>VLOOKUP(Tabela410[[#This Row],[Proposta de Referência]],SIMP_M1!A:K,9,FALSE)</f>
        <v>#VALUE!</v>
      </c>
      <c r="K1755" s="106" t="e">
        <f>VLOOKUP(Tabela410[[#This Row],[Proposta de Referência]],SIMP_M1!A:K,8,FALSE)</f>
        <v>#VALUE!</v>
      </c>
      <c r="L1755" s="107" t="e">
        <f t="shared" si="112"/>
        <v>#VALUE!</v>
      </c>
      <c r="M1755" s="107" t="e">
        <f t="shared" si="113"/>
        <v>#VALUE!</v>
      </c>
      <c r="N1755" s="142" t="e">
        <f t="shared" si="114"/>
        <v>#VALUE!</v>
      </c>
      <c r="O1755" s="142" t="e">
        <f t="shared" si="115"/>
        <v>#N/A</v>
      </c>
      <c r="P1755" s="24" t="str">
        <f>IFERROR(VLOOKUP(O1755,HOSPITAIS_COM_DIVIDAS!A:E,5,FALSE),"")</f>
        <v/>
      </c>
    </row>
    <row r="1756" spans="1:16" x14ac:dyDescent="0.25">
      <c r="A1756" s="52" t="e">
        <f>Tabela410[[#This Row],[Status da Proposta]]</f>
        <v>#VALUE!</v>
      </c>
      <c r="B1756" s="143">
        <f>MODALIDADE_1!A1756</f>
        <v>0</v>
      </c>
      <c r="C1756" s="142" t="e">
        <f>VLOOKUP(B1756,MODALIDADE_1!A:B,2,FALSE)</f>
        <v>#N/A</v>
      </c>
      <c r="D1756" s="142"/>
      <c r="E1756" s="94" t="e">
        <f>VLOOKUP(B1756,MODALIDADE_1!A:E,5,FALSE)</f>
        <v>#N/A</v>
      </c>
      <c r="F1756" s="95" t="e">
        <f>VLOOKUP(B1756,MODALIDADE_1!A:C,3,FALSE)</f>
        <v>#N/A</v>
      </c>
      <c r="G1756" s="142" t="e">
        <f>VLOOKUP(B1756,MODALIDADE_1!A:G,4,FALSE)</f>
        <v>#N/A</v>
      </c>
      <c r="H1756" s="142" t="e">
        <f>VLOOKUP(B1756,MODALIDADE_1!A:G,6,FALSE)</f>
        <v>#N/A</v>
      </c>
      <c r="I1756" s="142" t="e">
        <f>VLOOKUP(B1756,MODALIDADE_1!A:G,7,FALSE)</f>
        <v>#N/A</v>
      </c>
      <c r="J1756" s="106" t="e">
        <f>VLOOKUP(Tabela410[[#This Row],[Proposta de Referência]],SIMP_M1!A:K,9,FALSE)</f>
        <v>#VALUE!</v>
      </c>
      <c r="K1756" s="106" t="e">
        <f>VLOOKUP(Tabela410[[#This Row],[Proposta de Referência]],SIMP_M1!A:K,8,FALSE)</f>
        <v>#VALUE!</v>
      </c>
      <c r="L1756" s="107" t="e">
        <f t="shared" si="112"/>
        <v>#VALUE!</v>
      </c>
      <c r="M1756" s="107" t="e">
        <f t="shared" si="113"/>
        <v>#VALUE!</v>
      </c>
      <c r="N1756" s="142" t="e">
        <f t="shared" si="114"/>
        <v>#VALUE!</v>
      </c>
      <c r="O1756" s="142" t="e">
        <f t="shared" si="115"/>
        <v>#N/A</v>
      </c>
      <c r="P1756" s="24" t="str">
        <f>IFERROR(VLOOKUP(O1756,HOSPITAIS_COM_DIVIDAS!A:E,5,FALSE),"")</f>
        <v/>
      </c>
    </row>
    <row r="1757" spans="1:16" x14ac:dyDescent="0.25">
      <c r="A1757" s="52" t="e">
        <f>Tabela410[[#This Row],[Status da Proposta]]</f>
        <v>#VALUE!</v>
      </c>
      <c r="B1757" s="143">
        <f>MODALIDADE_1!A1757</f>
        <v>0</v>
      </c>
      <c r="C1757" s="142" t="e">
        <f>VLOOKUP(B1757,MODALIDADE_1!A:B,2,FALSE)</f>
        <v>#N/A</v>
      </c>
      <c r="D1757" s="142"/>
      <c r="E1757" s="94" t="e">
        <f>VLOOKUP(B1757,MODALIDADE_1!A:E,5,FALSE)</f>
        <v>#N/A</v>
      </c>
      <c r="F1757" s="95" t="e">
        <f>VLOOKUP(B1757,MODALIDADE_1!A:C,3,FALSE)</f>
        <v>#N/A</v>
      </c>
      <c r="G1757" s="142" t="e">
        <f>VLOOKUP(B1757,MODALIDADE_1!A:G,4,FALSE)</f>
        <v>#N/A</v>
      </c>
      <c r="H1757" s="142" t="e">
        <f>VLOOKUP(B1757,MODALIDADE_1!A:G,6,FALSE)</f>
        <v>#N/A</v>
      </c>
      <c r="I1757" s="142" t="e">
        <f>VLOOKUP(B1757,MODALIDADE_1!A:G,7,FALSE)</f>
        <v>#N/A</v>
      </c>
      <c r="J1757" s="106" t="e">
        <f>VLOOKUP(Tabela410[[#This Row],[Proposta de Referência]],SIMP_M1!A:K,9,FALSE)</f>
        <v>#VALUE!</v>
      </c>
      <c r="K1757" s="106" t="e">
        <f>VLOOKUP(Tabela410[[#This Row],[Proposta de Referência]],SIMP_M1!A:K,8,FALSE)</f>
        <v>#VALUE!</v>
      </c>
      <c r="L1757" s="107" t="e">
        <f t="shared" si="112"/>
        <v>#VALUE!</v>
      </c>
      <c r="M1757" s="107" t="e">
        <f t="shared" si="113"/>
        <v>#VALUE!</v>
      </c>
      <c r="N1757" s="142" t="e">
        <f t="shared" si="114"/>
        <v>#VALUE!</v>
      </c>
      <c r="O1757" s="142" t="e">
        <f t="shared" si="115"/>
        <v>#N/A</v>
      </c>
      <c r="P1757" s="24" t="str">
        <f>IFERROR(VLOOKUP(O1757,HOSPITAIS_COM_DIVIDAS!A:E,5,FALSE),"")</f>
        <v/>
      </c>
    </row>
    <row r="1758" spans="1:16" x14ac:dyDescent="0.25">
      <c r="A1758" s="52" t="e">
        <f>Tabela410[[#This Row],[Status da Proposta]]</f>
        <v>#VALUE!</v>
      </c>
      <c r="B1758" s="143">
        <f>MODALIDADE_1!A1758</f>
        <v>0</v>
      </c>
      <c r="C1758" s="142" t="e">
        <f>VLOOKUP(B1758,MODALIDADE_1!A:B,2,FALSE)</f>
        <v>#N/A</v>
      </c>
      <c r="D1758" s="142"/>
      <c r="E1758" s="94" t="e">
        <f>VLOOKUP(B1758,MODALIDADE_1!A:E,5,FALSE)</f>
        <v>#N/A</v>
      </c>
      <c r="F1758" s="95" t="e">
        <f>VLOOKUP(B1758,MODALIDADE_1!A:C,3,FALSE)</f>
        <v>#N/A</v>
      </c>
      <c r="G1758" s="142" t="e">
        <f>VLOOKUP(B1758,MODALIDADE_1!A:G,4,FALSE)</f>
        <v>#N/A</v>
      </c>
      <c r="H1758" s="142" t="e">
        <f>VLOOKUP(B1758,MODALIDADE_1!A:G,6,FALSE)</f>
        <v>#N/A</v>
      </c>
      <c r="I1758" s="142" t="e">
        <f>VLOOKUP(B1758,MODALIDADE_1!A:G,7,FALSE)</f>
        <v>#N/A</v>
      </c>
      <c r="J1758" s="106" t="e">
        <f>VLOOKUP(Tabela410[[#This Row],[Proposta de Referência]],SIMP_M1!A:K,9,FALSE)</f>
        <v>#VALUE!</v>
      </c>
      <c r="K1758" s="106" t="e">
        <f>VLOOKUP(Tabela410[[#This Row],[Proposta de Referência]],SIMP_M1!A:K,8,FALSE)</f>
        <v>#VALUE!</v>
      </c>
      <c r="L1758" s="107" t="e">
        <f t="shared" si="112"/>
        <v>#VALUE!</v>
      </c>
      <c r="M1758" s="107" t="e">
        <f t="shared" si="113"/>
        <v>#VALUE!</v>
      </c>
      <c r="N1758" s="142" t="e">
        <f t="shared" si="114"/>
        <v>#VALUE!</v>
      </c>
      <c r="O1758" s="142" t="e">
        <f t="shared" si="115"/>
        <v>#N/A</v>
      </c>
      <c r="P1758" s="24" t="str">
        <f>IFERROR(VLOOKUP(O1758,HOSPITAIS_COM_DIVIDAS!A:E,5,FALSE),"")</f>
        <v/>
      </c>
    </row>
    <row r="1759" spans="1:16" x14ac:dyDescent="0.25">
      <c r="A1759" s="52" t="e">
        <f>Tabela410[[#This Row],[Status da Proposta]]</f>
        <v>#VALUE!</v>
      </c>
      <c r="B1759" s="143">
        <f>MODALIDADE_1!A1759</f>
        <v>0</v>
      </c>
      <c r="C1759" s="142" t="e">
        <f>VLOOKUP(B1759,MODALIDADE_1!A:B,2,FALSE)</f>
        <v>#N/A</v>
      </c>
      <c r="D1759" s="142"/>
      <c r="E1759" s="94" t="e">
        <f>VLOOKUP(B1759,MODALIDADE_1!A:E,5,FALSE)</f>
        <v>#N/A</v>
      </c>
      <c r="F1759" s="95" t="e">
        <f>VLOOKUP(B1759,MODALIDADE_1!A:C,3,FALSE)</f>
        <v>#N/A</v>
      </c>
      <c r="G1759" s="142" t="e">
        <f>VLOOKUP(B1759,MODALIDADE_1!A:G,4,FALSE)</f>
        <v>#N/A</v>
      </c>
      <c r="H1759" s="142" t="e">
        <f>VLOOKUP(B1759,MODALIDADE_1!A:G,6,FALSE)</f>
        <v>#N/A</v>
      </c>
      <c r="I1759" s="142" t="e">
        <f>VLOOKUP(B1759,MODALIDADE_1!A:G,7,FALSE)</f>
        <v>#N/A</v>
      </c>
      <c r="J1759" s="106" t="e">
        <f>VLOOKUP(Tabela410[[#This Row],[Proposta de Referência]],SIMP_M1!A:K,9,FALSE)</f>
        <v>#VALUE!</v>
      </c>
      <c r="K1759" s="106" t="e">
        <f>VLOOKUP(Tabela410[[#This Row],[Proposta de Referência]],SIMP_M1!A:K,8,FALSE)</f>
        <v>#VALUE!</v>
      </c>
      <c r="L1759" s="107" t="e">
        <f t="shared" si="112"/>
        <v>#VALUE!</v>
      </c>
      <c r="M1759" s="107" t="e">
        <f t="shared" si="113"/>
        <v>#VALUE!</v>
      </c>
      <c r="N1759" s="142" t="e">
        <f t="shared" si="114"/>
        <v>#VALUE!</v>
      </c>
      <c r="O1759" s="142" t="e">
        <f t="shared" si="115"/>
        <v>#N/A</v>
      </c>
      <c r="P1759" s="24" t="str">
        <f>IFERROR(VLOOKUP(O1759,HOSPITAIS_COM_DIVIDAS!A:E,5,FALSE),"")</f>
        <v/>
      </c>
    </row>
    <row r="1760" spans="1:16" x14ac:dyDescent="0.25">
      <c r="A1760" s="52" t="e">
        <f>Tabela410[[#This Row],[Status da Proposta]]</f>
        <v>#VALUE!</v>
      </c>
      <c r="B1760" s="143">
        <f>MODALIDADE_1!A1760</f>
        <v>0</v>
      </c>
      <c r="C1760" s="142" t="e">
        <f>VLOOKUP(B1760,MODALIDADE_1!A:B,2,FALSE)</f>
        <v>#N/A</v>
      </c>
      <c r="D1760" s="142"/>
      <c r="E1760" s="94" t="e">
        <f>VLOOKUP(B1760,MODALIDADE_1!A:E,5,FALSE)</f>
        <v>#N/A</v>
      </c>
      <c r="F1760" s="95" t="e">
        <f>VLOOKUP(B1760,MODALIDADE_1!A:C,3,FALSE)</f>
        <v>#N/A</v>
      </c>
      <c r="G1760" s="142" t="e">
        <f>VLOOKUP(B1760,MODALIDADE_1!A:G,4,FALSE)</f>
        <v>#N/A</v>
      </c>
      <c r="H1760" s="142" t="e">
        <f>VLOOKUP(B1760,MODALIDADE_1!A:G,6,FALSE)</f>
        <v>#N/A</v>
      </c>
      <c r="I1760" s="142" t="e">
        <f>VLOOKUP(B1760,MODALIDADE_1!A:G,7,FALSE)</f>
        <v>#N/A</v>
      </c>
      <c r="J1760" s="106" t="e">
        <f>VLOOKUP(Tabela410[[#This Row],[Proposta de Referência]],SIMP_M1!A:K,9,FALSE)</f>
        <v>#VALUE!</v>
      </c>
      <c r="K1760" s="106" t="e">
        <f>VLOOKUP(Tabela410[[#This Row],[Proposta de Referência]],SIMP_M1!A:K,8,FALSE)</f>
        <v>#VALUE!</v>
      </c>
      <c r="L1760" s="107" t="e">
        <f t="shared" ref="L1760:L1823" si="116">K1760+J1760</f>
        <v>#VALUE!</v>
      </c>
      <c r="M1760" s="107" t="e">
        <f t="shared" ref="M1760:M1823" si="117">L1760*12</f>
        <v>#VALUE!</v>
      </c>
      <c r="N1760" s="142" t="e">
        <f t="shared" ref="N1760:N1823" si="118">IF(L1760&gt;100000,"SIM, POSSUI VALOR ACIMA DE R$100.000,00","NÃO, POSSUI VALOR NECESSÁRIO")</f>
        <v>#VALUE!</v>
      </c>
      <c r="O1760" s="142" t="e">
        <f t="shared" ref="O1760:O1823" si="119">LEFT(E1760,8)</f>
        <v>#N/A</v>
      </c>
      <c r="P1760" s="24" t="str">
        <f>IFERROR(VLOOKUP(O1760,HOSPITAIS_COM_DIVIDAS!A:E,5,FALSE),"")</f>
        <v/>
      </c>
    </row>
    <row r="1761" spans="1:16" x14ac:dyDescent="0.25">
      <c r="A1761" s="52" t="e">
        <f>Tabela410[[#This Row],[Status da Proposta]]</f>
        <v>#VALUE!</v>
      </c>
      <c r="B1761" s="143">
        <f>MODALIDADE_1!A1761</f>
        <v>0</v>
      </c>
      <c r="C1761" s="142" t="e">
        <f>VLOOKUP(B1761,MODALIDADE_1!A:B,2,FALSE)</f>
        <v>#N/A</v>
      </c>
      <c r="D1761" s="142"/>
      <c r="E1761" s="94" t="e">
        <f>VLOOKUP(B1761,MODALIDADE_1!A:E,5,FALSE)</f>
        <v>#N/A</v>
      </c>
      <c r="F1761" s="95" t="e">
        <f>VLOOKUP(B1761,MODALIDADE_1!A:C,3,FALSE)</f>
        <v>#N/A</v>
      </c>
      <c r="G1761" s="142" t="e">
        <f>VLOOKUP(B1761,MODALIDADE_1!A:G,4,FALSE)</f>
        <v>#N/A</v>
      </c>
      <c r="H1761" s="142" t="e">
        <f>VLOOKUP(B1761,MODALIDADE_1!A:G,6,FALSE)</f>
        <v>#N/A</v>
      </c>
      <c r="I1761" s="142" t="e">
        <f>VLOOKUP(B1761,MODALIDADE_1!A:G,7,FALSE)</f>
        <v>#N/A</v>
      </c>
      <c r="J1761" s="106" t="e">
        <f>VLOOKUP(Tabela410[[#This Row],[Proposta de Referência]],SIMP_M1!A:K,9,FALSE)</f>
        <v>#VALUE!</v>
      </c>
      <c r="K1761" s="106" t="e">
        <f>VLOOKUP(Tabela410[[#This Row],[Proposta de Referência]],SIMP_M1!A:K,8,FALSE)</f>
        <v>#VALUE!</v>
      </c>
      <c r="L1761" s="107" t="e">
        <f t="shared" si="116"/>
        <v>#VALUE!</v>
      </c>
      <c r="M1761" s="107" t="e">
        <f t="shared" si="117"/>
        <v>#VALUE!</v>
      </c>
      <c r="N1761" s="142" t="e">
        <f t="shared" si="118"/>
        <v>#VALUE!</v>
      </c>
      <c r="O1761" s="142" t="e">
        <f t="shared" si="119"/>
        <v>#N/A</v>
      </c>
      <c r="P1761" s="24" t="str">
        <f>IFERROR(VLOOKUP(O1761,HOSPITAIS_COM_DIVIDAS!A:E,5,FALSE),"")</f>
        <v/>
      </c>
    </row>
    <row r="1762" spans="1:16" x14ac:dyDescent="0.25">
      <c r="A1762" s="52" t="e">
        <f>Tabela410[[#This Row],[Status da Proposta]]</f>
        <v>#VALUE!</v>
      </c>
      <c r="B1762" s="143">
        <f>MODALIDADE_1!A1762</f>
        <v>0</v>
      </c>
      <c r="C1762" s="142" t="e">
        <f>VLOOKUP(B1762,MODALIDADE_1!A:B,2,FALSE)</f>
        <v>#N/A</v>
      </c>
      <c r="D1762" s="142"/>
      <c r="E1762" s="94" t="e">
        <f>VLOOKUP(B1762,MODALIDADE_1!A:E,5,FALSE)</f>
        <v>#N/A</v>
      </c>
      <c r="F1762" s="95" t="e">
        <f>VLOOKUP(B1762,MODALIDADE_1!A:C,3,FALSE)</f>
        <v>#N/A</v>
      </c>
      <c r="G1762" s="142" t="e">
        <f>VLOOKUP(B1762,MODALIDADE_1!A:G,4,FALSE)</f>
        <v>#N/A</v>
      </c>
      <c r="H1762" s="142" t="e">
        <f>VLOOKUP(B1762,MODALIDADE_1!A:G,6,FALSE)</f>
        <v>#N/A</v>
      </c>
      <c r="I1762" s="142" t="e">
        <f>VLOOKUP(B1762,MODALIDADE_1!A:G,7,FALSE)</f>
        <v>#N/A</v>
      </c>
      <c r="J1762" s="106" t="e">
        <f>VLOOKUP(Tabela410[[#This Row],[Proposta de Referência]],SIMP_M1!A:K,9,FALSE)</f>
        <v>#VALUE!</v>
      </c>
      <c r="K1762" s="106" t="e">
        <f>VLOOKUP(Tabela410[[#This Row],[Proposta de Referência]],SIMP_M1!A:K,8,FALSE)</f>
        <v>#VALUE!</v>
      </c>
      <c r="L1762" s="107" t="e">
        <f t="shared" si="116"/>
        <v>#VALUE!</v>
      </c>
      <c r="M1762" s="107" t="e">
        <f t="shared" si="117"/>
        <v>#VALUE!</v>
      </c>
      <c r="N1762" s="142" t="e">
        <f t="shared" si="118"/>
        <v>#VALUE!</v>
      </c>
      <c r="O1762" s="142" t="e">
        <f t="shared" si="119"/>
        <v>#N/A</v>
      </c>
      <c r="P1762" s="24" t="str">
        <f>IFERROR(VLOOKUP(O1762,HOSPITAIS_COM_DIVIDAS!A:E,5,FALSE),"")</f>
        <v/>
      </c>
    </row>
    <row r="1763" spans="1:16" x14ac:dyDescent="0.25">
      <c r="A1763" s="52" t="e">
        <f>Tabela410[[#This Row],[Status da Proposta]]</f>
        <v>#VALUE!</v>
      </c>
      <c r="B1763" s="143">
        <f>MODALIDADE_1!A1763</f>
        <v>0</v>
      </c>
      <c r="C1763" s="142" t="e">
        <f>VLOOKUP(B1763,MODALIDADE_1!A:B,2,FALSE)</f>
        <v>#N/A</v>
      </c>
      <c r="D1763" s="142"/>
      <c r="E1763" s="94" t="e">
        <f>VLOOKUP(B1763,MODALIDADE_1!A:E,5,FALSE)</f>
        <v>#N/A</v>
      </c>
      <c r="F1763" s="95" t="e">
        <f>VLOOKUP(B1763,MODALIDADE_1!A:C,3,FALSE)</f>
        <v>#N/A</v>
      </c>
      <c r="G1763" s="142" t="e">
        <f>VLOOKUP(B1763,MODALIDADE_1!A:G,4,FALSE)</f>
        <v>#N/A</v>
      </c>
      <c r="H1763" s="142" t="e">
        <f>VLOOKUP(B1763,MODALIDADE_1!A:G,6,FALSE)</f>
        <v>#N/A</v>
      </c>
      <c r="I1763" s="142" t="e">
        <f>VLOOKUP(B1763,MODALIDADE_1!A:G,7,FALSE)</f>
        <v>#N/A</v>
      </c>
      <c r="J1763" s="106" t="e">
        <f>VLOOKUP(Tabela410[[#This Row],[Proposta de Referência]],SIMP_M1!A:K,9,FALSE)</f>
        <v>#VALUE!</v>
      </c>
      <c r="K1763" s="106" t="e">
        <f>VLOOKUP(Tabela410[[#This Row],[Proposta de Referência]],SIMP_M1!A:K,8,FALSE)</f>
        <v>#VALUE!</v>
      </c>
      <c r="L1763" s="107" t="e">
        <f t="shared" si="116"/>
        <v>#VALUE!</v>
      </c>
      <c r="M1763" s="107" t="e">
        <f t="shared" si="117"/>
        <v>#VALUE!</v>
      </c>
      <c r="N1763" s="142" t="e">
        <f t="shared" si="118"/>
        <v>#VALUE!</v>
      </c>
      <c r="O1763" s="142" t="e">
        <f t="shared" si="119"/>
        <v>#N/A</v>
      </c>
      <c r="P1763" s="24" t="str">
        <f>IFERROR(VLOOKUP(O1763,HOSPITAIS_COM_DIVIDAS!A:E,5,FALSE),"")</f>
        <v/>
      </c>
    </row>
    <row r="1764" spans="1:16" x14ac:dyDescent="0.25">
      <c r="A1764" s="52" t="e">
        <f>Tabela410[[#This Row],[Status da Proposta]]</f>
        <v>#VALUE!</v>
      </c>
      <c r="B1764" s="143">
        <f>MODALIDADE_1!A1764</f>
        <v>0</v>
      </c>
      <c r="C1764" s="142" t="e">
        <f>VLOOKUP(B1764,MODALIDADE_1!A:B,2,FALSE)</f>
        <v>#N/A</v>
      </c>
      <c r="D1764" s="142"/>
      <c r="E1764" s="94" t="e">
        <f>VLOOKUP(B1764,MODALIDADE_1!A:E,5,FALSE)</f>
        <v>#N/A</v>
      </c>
      <c r="F1764" s="95" t="e">
        <f>VLOOKUP(B1764,MODALIDADE_1!A:C,3,FALSE)</f>
        <v>#N/A</v>
      </c>
      <c r="G1764" s="142" t="e">
        <f>VLOOKUP(B1764,MODALIDADE_1!A:G,4,FALSE)</f>
        <v>#N/A</v>
      </c>
      <c r="H1764" s="142" t="e">
        <f>VLOOKUP(B1764,MODALIDADE_1!A:G,6,FALSE)</f>
        <v>#N/A</v>
      </c>
      <c r="I1764" s="142" t="e">
        <f>VLOOKUP(B1764,MODALIDADE_1!A:G,7,FALSE)</f>
        <v>#N/A</v>
      </c>
      <c r="J1764" s="106" t="e">
        <f>VLOOKUP(Tabela410[[#This Row],[Proposta de Referência]],SIMP_M1!A:K,9,FALSE)</f>
        <v>#VALUE!</v>
      </c>
      <c r="K1764" s="106" t="e">
        <f>VLOOKUP(Tabela410[[#This Row],[Proposta de Referência]],SIMP_M1!A:K,8,FALSE)</f>
        <v>#VALUE!</v>
      </c>
      <c r="L1764" s="107" t="e">
        <f t="shared" si="116"/>
        <v>#VALUE!</v>
      </c>
      <c r="M1764" s="107" t="e">
        <f t="shared" si="117"/>
        <v>#VALUE!</v>
      </c>
      <c r="N1764" s="142" t="e">
        <f t="shared" si="118"/>
        <v>#VALUE!</v>
      </c>
      <c r="O1764" s="142" t="e">
        <f t="shared" si="119"/>
        <v>#N/A</v>
      </c>
      <c r="P1764" s="24" t="str">
        <f>IFERROR(VLOOKUP(O1764,HOSPITAIS_COM_DIVIDAS!A:E,5,FALSE),"")</f>
        <v/>
      </c>
    </row>
    <row r="1765" spans="1:16" x14ac:dyDescent="0.25">
      <c r="A1765" s="52" t="e">
        <f>Tabela410[[#This Row],[Status da Proposta]]</f>
        <v>#VALUE!</v>
      </c>
      <c r="B1765" s="143">
        <f>MODALIDADE_1!A1765</f>
        <v>0</v>
      </c>
      <c r="C1765" s="142" t="e">
        <f>VLOOKUP(B1765,MODALIDADE_1!A:B,2,FALSE)</f>
        <v>#N/A</v>
      </c>
      <c r="D1765" s="142"/>
      <c r="E1765" s="94" t="e">
        <f>VLOOKUP(B1765,MODALIDADE_1!A:E,5,FALSE)</f>
        <v>#N/A</v>
      </c>
      <c r="F1765" s="95" t="e">
        <f>VLOOKUP(B1765,MODALIDADE_1!A:C,3,FALSE)</f>
        <v>#N/A</v>
      </c>
      <c r="G1765" s="142" t="e">
        <f>VLOOKUP(B1765,MODALIDADE_1!A:G,4,FALSE)</f>
        <v>#N/A</v>
      </c>
      <c r="H1765" s="142" t="e">
        <f>VLOOKUP(B1765,MODALIDADE_1!A:G,6,FALSE)</f>
        <v>#N/A</v>
      </c>
      <c r="I1765" s="142" t="e">
        <f>VLOOKUP(B1765,MODALIDADE_1!A:G,7,FALSE)</f>
        <v>#N/A</v>
      </c>
      <c r="J1765" s="106" t="e">
        <f>VLOOKUP(Tabela410[[#This Row],[Proposta de Referência]],SIMP_M1!A:K,9,FALSE)</f>
        <v>#VALUE!</v>
      </c>
      <c r="K1765" s="106" t="e">
        <f>VLOOKUP(Tabela410[[#This Row],[Proposta de Referência]],SIMP_M1!A:K,8,FALSE)</f>
        <v>#VALUE!</v>
      </c>
      <c r="L1765" s="107" t="e">
        <f t="shared" si="116"/>
        <v>#VALUE!</v>
      </c>
      <c r="M1765" s="107" t="e">
        <f t="shared" si="117"/>
        <v>#VALUE!</v>
      </c>
      <c r="N1765" s="142" t="e">
        <f t="shared" si="118"/>
        <v>#VALUE!</v>
      </c>
      <c r="O1765" s="142" t="e">
        <f t="shared" si="119"/>
        <v>#N/A</v>
      </c>
      <c r="P1765" s="24" t="str">
        <f>IFERROR(VLOOKUP(O1765,HOSPITAIS_COM_DIVIDAS!A:E,5,FALSE),"")</f>
        <v/>
      </c>
    </row>
    <row r="1766" spans="1:16" x14ac:dyDescent="0.25">
      <c r="A1766" s="52" t="e">
        <f>Tabela410[[#This Row],[Status da Proposta]]</f>
        <v>#VALUE!</v>
      </c>
      <c r="B1766" s="143">
        <f>MODALIDADE_1!A1766</f>
        <v>0</v>
      </c>
      <c r="C1766" s="142" t="e">
        <f>VLOOKUP(B1766,MODALIDADE_1!A:B,2,FALSE)</f>
        <v>#N/A</v>
      </c>
      <c r="D1766" s="142"/>
      <c r="E1766" s="94" t="e">
        <f>VLOOKUP(B1766,MODALIDADE_1!A:E,5,FALSE)</f>
        <v>#N/A</v>
      </c>
      <c r="F1766" s="95" t="e">
        <f>VLOOKUP(B1766,MODALIDADE_1!A:C,3,FALSE)</f>
        <v>#N/A</v>
      </c>
      <c r="G1766" s="142" t="e">
        <f>VLOOKUP(B1766,MODALIDADE_1!A:G,4,FALSE)</f>
        <v>#N/A</v>
      </c>
      <c r="H1766" s="142" t="e">
        <f>VLOOKUP(B1766,MODALIDADE_1!A:G,6,FALSE)</f>
        <v>#N/A</v>
      </c>
      <c r="I1766" s="142" t="e">
        <f>VLOOKUP(B1766,MODALIDADE_1!A:G,7,FALSE)</f>
        <v>#N/A</v>
      </c>
      <c r="J1766" s="106" t="e">
        <f>VLOOKUP(Tabela410[[#This Row],[Proposta de Referência]],SIMP_M1!A:K,9,FALSE)</f>
        <v>#VALUE!</v>
      </c>
      <c r="K1766" s="106" t="e">
        <f>VLOOKUP(Tabela410[[#This Row],[Proposta de Referência]],SIMP_M1!A:K,8,FALSE)</f>
        <v>#VALUE!</v>
      </c>
      <c r="L1766" s="107" t="e">
        <f t="shared" si="116"/>
        <v>#VALUE!</v>
      </c>
      <c r="M1766" s="107" t="e">
        <f t="shared" si="117"/>
        <v>#VALUE!</v>
      </c>
      <c r="N1766" s="142" t="e">
        <f t="shared" si="118"/>
        <v>#VALUE!</v>
      </c>
      <c r="O1766" s="142" t="e">
        <f t="shared" si="119"/>
        <v>#N/A</v>
      </c>
      <c r="P1766" s="24" t="str">
        <f>IFERROR(VLOOKUP(O1766,HOSPITAIS_COM_DIVIDAS!A:E,5,FALSE),"")</f>
        <v/>
      </c>
    </row>
    <row r="1767" spans="1:16" x14ac:dyDescent="0.25">
      <c r="A1767" s="52" t="e">
        <f>Tabela410[[#This Row],[Status da Proposta]]</f>
        <v>#VALUE!</v>
      </c>
      <c r="B1767" s="143">
        <f>MODALIDADE_1!A1767</f>
        <v>0</v>
      </c>
      <c r="C1767" s="142" t="e">
        <f>VLOOKUP(B1767,MODALIDADE_1!A:B,2,FALSE)</f>
        <v>#N/A</v>
      </c>
      <c r="D1767" s="142"/>
      <c r="E1767" s="94" t="e">
        <f>VLOOKUP(B1767,MODALIDADE_1!A:E,5,FALSE)</f>
        <v>#N/A</v>
      </c>
      <c r="F1767" s="95" t="e">
        <f>VLOOKUP(B1767,MODALIDADE_1!A:C,3,FALSE)</f>
        <v>#N/A</v>
      </c>
      <c r="G1767" s="142" t="e">
        <f>VLOOKUP(B1767,MODALIDADE_1!A:G,4,FALSE)</f>
        <v>#N/A</v>
      </c>
      <c r="H1767" s="142" t="e">
        <f>VLOOKUP(B1767,MODALIDADE_1!A:G,6,FALSE)</f>
        <v>#N/A</v>
      </c>
      <c r="I1767" s="142" t="e">
        <f>VLOOKUP(B1767,MODALIDADE_1!A:G,7,FALSE)</f>
        <v>#N/A</v>
      </c>
      <c r="J1767" s="106" t="e">
        <f>VLOOKUP(Tabela410[[#This Row],[Proposta de Referência]],SIMP_M1!A:K,9,FALSE)</f>
        <v>#VALUE!</v>
      </c>
      <c r="K1767" s="106" t="e">
        <f>VLOOKUP(Tabela410[[#This Row],[Proposta de Referência]],SIMP_M1!A:K,8,FALSE)</f>
        <v>#VALUE!</v>
      </c>
      <c r="L1767" s="107" t="e">
        <f t="shared" si="116"/>
        <v>#VALUE!</v>
      </c>
      <c r="M1767" s="107" t="e">
        <f t="shared" si="117"/>
        <v>#VALUE!</v>
      </c>
      <c r="N1767" s="142" t="e">
        <f t="shared" si="118"/>
        <v>#VALUE!</v>
      </c>
      <c r="O1767" s="142" t="e">
        <f t="shared" si="119"/>
        <v>#N/A</v>
      </c>
      <c r="P1767" s="24" t="str">
        <f>IFERROR(VLOOKUP(O1767,HOSPITAIS_COM_DIVIDAS!A:E,5,FALSE),"")</f>
        <v/>
      </c>
    </row>
    <row r="1768" spans="1:16" x14ac:dyDescent="0.25">
      <c r="A1768" s="52" t="e">
        <f>Tabela410[[#This Row],[Status da Proposta]]</f>
        <v>#VALUE!</v>
      </c>
      <c r="B1768" s="143">
        <f>MODALIDADE_1!A1768</f>
        <v>0</v>
      </c>
      <c r="C1768" s="142" t="e">
        <f>VLOOKUP(B1768,MODALIDADE_1!A:B,2,FALSE)</f>
        <v>#N/A</v>
      </c>
      <c r="D1768" s="142"/>
      <c r="E1768" s="94" t="e">
        <f>VLOOKUP(B1768,MODALIDADE_1!A:E,5,FALSE)</f>
        <v>#N/A</v>
      </c>
      <c r="F1768" s="95" t="e">
        <f>VLOOKUP(B1768,MODALIDADE_1!A:C,3,FALSE)</f>
        <v>#N/A</v>
      </c>
      <c r="G1768" s="142" t="e">
        <f>VLOOKUP(B1768,MODALIDADE_1!A:G,4,FALSE)</f>
        <v>#N/A</v>
      </c>
      <c r="H1768" s="142" t="e">
        <f>VLOOKUP(B1768,MODALIDADE_1!A:G,6,FALSE)</f>
        <v>#N/A</v>
      </c>
      <c r="I1768" s="142" t="e">
        <f>VLOOKUP(B1768,MODALIDADE_1!A:G,7,FALSE)</f>
        <v>#N/A</v>
      </c>
      <c r="J1768" s="106" t="e">
        <f>VLOOKUP(Tabela410[[#This Row],[Proposta de Referência]],SIMP_M1!A:K,9,FALSE)</f>
        <v>#VALUE!</v>
      </c>
      <c r="K1768" s="106" t="e">
        <f>VLOOKUP(Tabela410[[#This Row],[Proposta de Referência]],SIMP_M1!A:K,8,FALSE)</f>
        <v>#VALUE!</v>
      </c>
      <c r="L1768" s="107" t="e">
        <f t="shared" si="116"/>
        <v>#VALUE!</v>
      </c>
      <c r="M1768" s="107" t="e">
        <f t="shared" si="117"/>
        <v>#VALUE!</v>
      </c>
      <c r="N1768" s="142" t="e">
        <f t="shared" si="118"/>
        <v>#VALUE!</v>
      </c>
      <c r="O1768" s="142" t="e">
        <f t="shared" si="119"/>
        <v>#N/A</v>
      </c>
      <c r="P1768" s="24" t="str">
        <f>IFERROR(VLOOKUP(O1768,HOSPITAIS_COM_DIVIDAS!A:E,5,FALSE),"")</f>
        <v/>
      </c>
    </row>
    <row r="1769" spans="1:16" x14ac:dyDescent="0.25">
      <c r="A1769" s="52" t="e">
        <f>Tabela410[[#This Row],[Status da Proposta]]</f>
        <v>#VALUE!</v>
      </c>
      <c r="B1769" s="143">
        <f>MODALIDADE_1!A1769</f>
        <v>0</v>
      </c>
      <c r="C1769" s="142" t="e">
        <f>VLOOKUP(B1769,MODALIDADE_1!A:B,2,FALSE)</f>
        <v>#N/A</v>
      </c>
      <c r="D1769" s="142"/>
      <c r="E1769" s="94" t="e">
        <f>VLOOKUP(B1769,MODALIDADE_1!A:E,5,FALSE)</f>
        <v>#N/A</v>
      </c>
      <c r="F1769" s="95" t="e">
        <f>VLOOKUP(B1769,MODALIDADE_1!A:C,3,FALSE)</f>
        <v>#N/A</v>
      </c>
      <c r="G1769" s="142" t="e">
        <f>VLOOKUP(B1769,MODALIDADE_1!A:G,4,FALSE)</f>
        <v>#N/A</v>
      </c>
      <c r="H1769" s="142" t="e">
        <f>VLOOKUP(B1769,MODALIDADE_1!A:G,6,FALSE)</f>
        <v>#N/A</v>
      </c>
      <c r="I1769" s="142" t="e">
        <f>VLOOKUP(B1769,MODALIDADE_1!A:G,7,FALSE)</f>
        <v>#N/A</v>
      </c>
      <c r="J1769" s="106" t="e">
        <f>VLOOKUP(Tabela410[[#This Row],[Proposta de Referência]],SIMP_M1!A:K,9,FALSE)</f>
        <v>#VALUE!</v>
      </c>
      <c r="K1769" s="106" t="e">
        <f>VLOOKUP(Tabela410[[#This Row],[Proposta de Referência]],SIMP_M1!A:K,8,FALSE)</f>
        <v>#VALUE!</v>
      </c>
      <c r="L1769" s="107" t="e">
        <f t="shared" si="116"/>
        <v>#VALUE!</v>
      </c>
      <c r="M1769" s="107" t="e">
        <f t="shared" si="117"/>
        <v>#VALUE!</v>
      </c>
      <c r="N1769" s="142" t="e">
        <f t="shared" si="118"/>
        <v>#VALUE!</v>
      </c>
      <c r="O1769" s="142" t="e">
        <f t="shared" si="119"/>
        <v>#N/A</v>
      </c>
      <c r="P1769" s="24" t="str">
        <f>IFERROR(VLOOKUP(O1769,HOSPITAIS_COM_DIVIDAS!A:E,5,FALSE),"")</f>
        <v/>
      </c>
    </row>
    <row r="1770" spans="1:16" x14ac:dyDescent="0.25">
      <c r="A1770" s="52" t="e">
        <f>Tabela410[[#This Row],[Status da Proposta]]</f>
        <v>#VALUE!</v>
      </c>
      <c r="B1770" s="143">
        <f>MODALIDADE_1!A1770</f>
        <v>0</v>
      </c>
      <c r="C1770" s="142" t="e">
        <f>VLOOKUP(B1770,MODALIDADE_1!A:B,2,FALSE)</f>
        <v>#N/A</v>
      </c>
      <c r="D1770" s="142"/>
      <c r="E1770" s="94" t="e">
        <f>VLOOKUP(B1770,MODALIDADE_1!A:E,5,FALSE)</f>
        <v>#N/A</v>
      </c>
      <c r="F1770" s="95" t="e">
        <f>VLOOKUP(B1770,MODALIDADE_1!A:C,3,FALSE)</f>
        <v>#N/A</v>
      </c>
      <c r="G1770" s="142" t="e">
        <f>VLOOKUP(B1770,MODALIDADE_1!A:G,4,FALSE)</f>
        <v>#N/A</v>
      </c>
      <c r="H1770" s="142" t="e">
        <f>VLOOKUP(B1770,MODALIDADE_1!A:G,6,FALSE)</f>
        <v>#N/A</v>
      </c>
      <c r="I1770" s="142" t="e">
        <f>VLOOKUP(B1770,MODALIDADE_1!A:G,7,FALSE)</f>
        <v>#N/A</v>
      </c>
      <c r="J1770" s="106" t="e">
        <f>VLOOKUP(Tabela410[[#This Row],[Proposta de Referência]],SIMP_M1!A:K,9,FALSE)</f>
        <v>#VALUE!</v>
      </c>
      <c r="K1770" s="106" t="e">
        <f>VLOOKUP(Tabela410[[#This Row],[Proposta de Referência]],SIMP_M1!A:K,8,FALSE)</f>
        <v>#VALUE!</v>
      </c>
      <c r="L1770" s="107" t="e">
        <f t="shared" si="116"/>
        <v>#VALUE!</v>
      </c>
      <c r="M1770" s="107" t="e">
        <f t="shared" si="117"/>
        <v>#VALUE!</v>
      </c>
      <c r="N1770" s="142" t="e">
        <f t="shared" si="118"/>
        <v>#VALUE!</v>
      </c>
      <c r="O1770" s="142" t="e">
        <f t="shared" si="119"/>
        <v>#N/A</v>
      </c>
      <c r="P1770" s="24" t="str">
        <f>IFERROR(VLOOKUP(O1770,HOSPITAIS_COM_DIVIDAS!A:E,5,FALSE),"")</f>
        <v/>
      </c>
    </row>
    <row r="1771" spans="1:16" x14ac:dyDescent="0.25">
      <c r="A1771" s="52" t="e">
        <f>Tabela410[[#This Row],[Status da Proposta]]</f>
        <v>#VALUE!</v>
      </c>
      <c r="B1771" s="143">
        <f>MODALIDADE_1!A1771</f>
        <v>0</v>
      </c>
      <c r="C1771" s="142" t="e">
        <f>VLOOKUP(B1771,MODALIDADE_1!A:B,2,FALSE)</f>
        <v>#N/A</v>
      </c>
      <c r="D1771" s="142"/>
      <c r="E1771" s="94" t="e">
        <f>VLOOKUP(B1771,MODALIDADE_1!A:E,5,FALSE)</f>
        <v>#N/A</v>
      </c>
      <c r="F1771" s="95" t="e">
        <f>VLOOKUP(B1771,MODALIDADE_1!A:C,3,FALSE)</f>
        <v>#N/A</v>
      </c>
      <c r="G1771" s="142" t="e">
        <f>VLOOKUP(B1771,MODALIDADE_1!A:G,4,FALSE)</f>
        <v>#N/A</v>
      </c>
      <c r="H1771" s="142" t="e">
        <f>VLOOKUP(B1771,MODALIDADE_1!A:G,6,FALSE)</f>
        <v>#N/A</v>
      </c>
      <c r="I1771" s="142" t="e">
        <f>VLOOKUP(B1771,MODALIDADE_1!A:G,7,FALSE)</f>
        <v>#N/A</v>
      </c>
      <c r="J1771" s="106" t="e">
        <f>VLOOKUP(Tabela410[[#This Row],[Proposta de Referência]],SIMP_M1!A:K,9,FALSE)</f>
        <v>#VALUE!</v>
      </c>
      <c r="K1771" s="106" t="e">
        <f>VLOOKUP(Tabela410[[#This Row],[Proposta de Referência]],SIMP_M1!A:K,8,FALSE)</f>
        <v>#VALUE!</v>
      </c>
      <c r="L1771" s="107" t="e">
        <f t="shared" si="116"/>
        <v>#VALUE!</v>
      </c>
      <c r="M1771" s="107" t="e">
        <f t="shared" si="117"/>
        <v>#VALUE!</v>
      </c>
      <c r="N1771" s="142" t="e">
        <f t="shared" si="118"/>
        <v>#VALUE!</v>
      </c>
      <c r="O1771" s="142" t="e">
        <f t="shared" si="119"/>
        <v>#N/A</v>
      </c>
      <c r="P1771" s="24" t="str">
        <f>IFERROR(VLOOKUP(O1771,HOSPITAIS_COM_DIVIDAS!A:E,5,FALSE),"")</f>
        <v/>
      </c>
    </row>
    <row r="1772" spans="1:16" x14ac:dyDescent="0.25">
      <c r="A1772" s="52" t="e">
        <f>Tabela410[[#This Row],[Status da Proposta]]</f>
        <v>#VALUE!</v>
      </c>
      <c r="B1772" s="143">
        <f>MODALIDADE_1!A1772</f>
        <v>0</v>
      </c>
      <c r="C1772" s="142" t="e">
        <f>VLOOKUP(B1772,MODALIDADE_1!A:B,2,FALSE)</f>
        <v>#N/A</v>
      </c>
      <c r="D1772" s="142"/>
      <c r="E1772" s="94" t="e">
        <f>VLOOKUP(B1772,MODALIDADE_1!A:E,5,FALSE)</f>
        <v>#N/A</v>
      </c>
      <c r="F1772" s="95" t="e">
        <f>VLOOKUP(B1772,MODALIDADE_1!A:C,3,FALSE)</f>
        <v>#N/A</v>
      </c>
      <c r="G1772" s="142" t="e">
        <f>VLOOKUP(B1772,MODALIDADE_1!A:G,4,FALSE)</f>
        <v>#N/A</v>
      </c>
      <c r="H1772" s="142" t="e">
        <f>VLOOKUP(B1772,MODALIDADE_1!A:G,6,FALSE)</f>
        <v>#N/A</v>
      </c>
      <c r="I1772" s="142" t="e">
        <f>VLOOKUP(B1772,MODALIDADE_1!A:G,7,FALSE)</f>
        <v>#N/A</v>
      </c>
      <c r="J1772" s="106" t="e">
        <f>VLOOKUP(Tabela410[[#This Row],[Proposta de Referência]],SIMP_M1!A:K,9,FALSE)</f>
        <v>#VALUE!</v>
      </c>
      <c r="K1772" s="106" t="e">
        <f>VLOOKUP(Tabela410[[#This Row],[Proposta de Referência]],SIMP_M1!A:K,8,FALSE)</f>
        <v>#VALUE!</v>
      </c>
      <c r="L1772" s="107" t="e">
        <f t="shared" si="116"/>
        <v>#VALUE!</v>
      </c>
      <c r="M1772" s="107" t="e">
        <f t="shared" si="117"/>
        <v>#VALUE!</v>
      </c>
      <c r="N1772" s="142" t="e">
        <f t="shared" si="118"/>
        <v>#VALUE!</v>
      </c>
      <c r="O1772" s="142" t="e">
        <f t="shared" si="119"/>
        <v>#N/A</v>
      </c>
      <c r="P1772" s="24" t="str">
        <f>IFERROR(VLOOKUP(O1772,HOSPITAIS_COM_DIVIDAS!A:E,5,FALSE),"")</f>
        <v/>
      </c>
    </row>
    <row r="1773" spans="1:16" x14ac:dyDescent="0.25">
      <c r="A1773" s="52" t="e">
        <f>Tabela410[[#This Row],[Status da Proposta]]</f>
        <v>#VALUE!</v>
      </c>
      <c r="B1773" s="143">
        <f>MODALIDADE_1!A1773</f>
        <v>0</v>
      </c>
      <c r="C1773" s="142" t="e">
        <f>VLOOKUP(B1773,MODALIDADE_1!A:B,2,FALSE)</f>
        <v>#N/A</v>
      </c>
      <c r="D1773" s="142"/>
      <c r="E1773" s="94" t="e">
        <f>VLOOKUP(B1773,MODALIDADE_1!A:E,5,FALSE)</f>
        <v>#N/A</v>
      </c>
      <c r="F1773" s="95" t="e">
        <f>VLOOKUP(B1773,MODALIDADE_1!A:C,3,FALSE)</f>
        <v>#N/A</v>
      </c>
      <c r="G1773" s="142" t="e">
        <f>VLOOKUP(B1773,MODALIDADE_1!A:G,4,FALSE)</f>
        <v>#N/A</v>
      </c>
      <c r="H1773" s="142" t="e">
        <f>VLOOKUP(B1773,MODALIDADE_1!A:G,6,FALSE)</f>
        <v>#N/A</v>
      </c>
      <c r="I1773" s="142" t="e">
        <f>VLOOKUP(B1773,MODALIDADE_1!A:G,7,FALSE)</f>
        <v>#N/A</v>
      </c>
      <c r="J1773" s="106" t="e">
        <f>VLOOKUP(Tabela410[[#This Row],[Proposta de Referência]],SIMP_M1!A:K,9,FALSE)</f>
        <v>#VALUE!</v>
      </c>
      <c r="K1773" s="106" t="e">
        <f>VLOOKUP(Tabela410[[#This Row],[Proposta de Referência]],SIMP_M1!A:K,8,FALSE)</f>
        <v>#VALUE!</v>
      </c>
      <c r="L1773" s="107" t="e">
        <f t="shared" si="116"/>
        <v>#VALUE!</v>
      </c>
      <c r="M1773" s="107" t="e">
        <f t="shared" si="117"/>
        <v>#VALUE!</v>
      </c>
      <c r="N1773" s="142" t="e">
        <f t="shared" si="118"/>
        <v>#VALUE!</v>
      </c>
      <c r="O1773" s="142" t="e">
        <f t="shared" si="119"/>
        <v>#N/A</v>
      </c>
      <c r="P1773" s="24" t="str">
        <f>IFERROR(VLOOKUP(O1773,HOSPITAIS_COM_DIVIDAS!A:E,5,FALSE),"")</f>
        <v/>
      </c>
    </row>
    <row r="1774" spans="1:16" x14ac:dyDescent="0.25">
      <c r="A1774" s="52" t="e">
        <f>Tabela410[[#This Row],[Status da Proposta]]</f>
        <v>#VALUE!</v>
      </c>
      <c r="B1774" s="143">
        <f>MODALIDADE_1!A1774</f>
        <v>0</v>
      </c>
      <c r="C1774" s="142" t="e">
        <f>VLOOKUP(B1774,MODALIDADE_1!A:B,2,FALSE)</f>
        <v>#N/A</v>
      </c>
      <c r="D1774" s="142"/>
      <c r="E1774" s="94" t="e">
        <f>VLOOKUP(B1774,MODALIDADE_1!A:E,5,FALSE)</f>
        <v>#N/A</v>
      </c>
      <c r="F1774" s="95" t="e">
        <f>VLOOKUP(B1774,MODALIDADE_1!A:C,3,FALSE)</f>
        <v>#N/A</v>
      </c>
      <c r="G1774" s="142" t="e">
        <f>VLOOKUP(B1774,MODALIDADE_1!A:G,4,FALSE)</f>
        <v>#N/A</v>
      </c>
      <c r="H1774" s="142" t="e">
        <f>VLOOKUP(B1774,MODALIDADE_1!A:G,6,FALSE)</f>
        <v>#N/A</v>
      </c>
      <c r="I1774" s="142" t="e">
        <f>VLOOKUP(B1774,MODALIDADE_1!A:G,7,FALSE)</f>
        <v>#N/A</v>
      </c>
      <c r="J1774" s="106" t="e">
        <f>VLOOKUP(Tabela410[[#This Row],[Proposta de Referência]],SIMP_M1!A:K,9,FALSE)</f>
        <v>#VALUE!</v>
      </c>
      <c r="K1774" s="106" t="e">
        <f>VLOOKUP(Tabela410[[#This Row],[Proposta de Referência]],SIMP_M1!A:K,8,FALSE)</f>
        <v>#VALUE!</v>
      </c>
      <c r="L1774" s="107" t="e">
        <f t="shared" si="116"/>
        <v>#VALUE!</v>
      </c>
      <c r="M1774" s="107" t="e">
        <f t="shared" si="117"/>
        <v>#VALUE!</v>
      </c>
      <c r="N1774" s="142" t="e">
        <f t="shared" si="118"/>
        <v>#VALUE!</v>
      </c>
      <c r="O1774" s="142" t="e">
        <f t="shared" si="119"/>
        <v>#N/A</v>
      </c>
      <c r="P1774" s="24" t="str">
        <f>IFERROR(VLOOKUP(O1774,HOSPITAIS_COM_DIVIDAS!A:E,5,FALSE),"")</f>
        <v/>
      </c>
    </row>
    <row r="1775" spans="1:16" x14ac:dyDescent="0.25">
      <c r="A1775" s="52" t="e">
        <f>Tabela410[[#This Row],[Status da Proposta]]</f>
        <v>#VALUE!</v>
      </c>
      <c r="B1775" s="143">
        <f>MODALIDADE_1!A1775</f>
        <v>0</v>
      </c>
      <c r="C1775" s="142" t="e">
        <f>VLOOKUP(B1775,MODALIDADE_1!A:B,2,FALSE)</f>
        <v>#N/A</v>
      </c>
      <c r="D1775" s="142"/>
      <c r="E1775" s="94" t="e">
        <f>VLOOKUP(B1775,MODALIDADE_1!A:E,5,FALSE)</f>
        <v>#N/A</v>
      </c>
      <c r="F1775" s="95" t="e">
        <f>VLOOKUP(B1775,MODALIDADE_1!A:C,3,FALSE)</f>
        <v>#N/A</v>
      </c>
      <c r="G1775" s="142" t="e">
        <f>VLOOKUP(B1775,MODALIDADE_1!A:G,4,FALSE)</f>
        <v>#N/A</v>
      </c>
      <c r="H1775" s="142" t="e">
        <f>VLOOKUP(B1775,MODALIDADE_1!A:G,6,FALSE)</f>
        <v>#N/A</v>
      </c>
      <c r="I1775" s="142" t="e">
        <f>VLOOKUP(B1775,MODALIDADE_1!A:G,7,FALSE)</f>
        <v>#N/A</v>
      </c>
      <c r="J1775" s="106" t="e">
        <f>VLOOKUP(Tabela410[[#This Row],[Proposta de Referência]],SIMP_M1!A:K,9,FALSE)</f>
        <v>#VALUE!</v>
      </c>
      <c r="K1775" s="106" t="e">
        <f>VLOOKUP(Tabela410[[#This Row],[Proposta de Referência]],SIMP_M1!A:K,8,FALSE)</f>
        <v>#VALUE!</v>
      </c>
      <c r="L1775" s="107" t="e">
        <f t="shared" si="116"/>
        <v>#VALUE!</v>
      </c>
      <c r="M1775" s="107" t="e">
        <f t="shared" si="117"/>
        <v>#VALUE!</v>
      </c>
      <c r="N1775" s="142" t="e">
        <f t="shared" si="118"/>
        <v>#VALUE!</v>
      </c>
      <c r="O1775" s="142" t="e">
        <f t="shared" si="119"/>
        <v>#N/A</v>
      </c>
      <c r="P1775" s="24" t="str">
        <f>IFERROR(VLOOKUP(O1775,HOSPITAIS_COM_DIVIDAS!A:E,5,FALSE),"")</f>
        <v/>
      </c>
    </row>
    <row r="1776" spans="1:16" x14ac:dyDescent="0.25">
      <c r="A1776" s="52" t="e">
        <f>Tabela410[[#This Row],[Status da Proposta]]</f>
        <v>#VALUE!</v>
      </c>
      <c r="B1776" s="143">
        <f>MODALIDADE_1!A1776</f>
        <v>0</v>
      </c>
      <c r="C1776" s="142" t="e">
        <f>VLOOKUP(B1776,MODALIDADE_1!A:B,2,FALSE)</f>
        <v>#N/A</v>
      </c>
      <c r="D1776" s="142"/>
      <c r="E1776" s="94" t="e">
        <f>VLOOKUP(B1776,MODALIDADE_1!A:E,5,FALSE)</f>
        <v>#N/A</v>
      </c>
      <c r="F1776" s="95" t="e">
        <f>VLOOKUP(B1776,MODALIDADE_1!A:C,3,FALSE)</f>
        <v>#N/A</v>
      </c>
      <c r="G1776" s="142" t="e">
        <f>VLOOKUP(B1776,MODALIDADE_1!A:G,4,FALSE)</f>
        <v>#N/A</v>
      </c>
      <c r="H1776" s="142" t="e">
        <f>VLOOKUP(B1776,MODALIDADE_1!A:G,6,FALSE)</f>
        <v>#N/A</v>
      </c>
      <c r="I1776" s="142" t="e">
        <f>VLOOKUP(B1776,MODALIDADE_1!A:G,7,FALSE)</f>
        <v>#N/A</v>
      </c>
      <c r="J1776" s="106" t="e">
        <f>VLOOKUP(Tabela410[[#This Row],[Proposta de Referência]],SIMP_M1!A:K,9,FALSE)</f>
        <v>#VALUE!</v>
      </c>
      <c r="K1776" s="106" t="e">
        <f>VLOOKUP(Tabela410[[#This Row],[Proposta de Referência]],SIMP_M1!A:K,8,FALSE)</f>
        <v>#VALUE!</v>
      </c>
      <c r="L1776" s="107" t="e">
        <f t="shared" si="116"/>
        <v>#VALUE!</v>
      </c>
      <c r="M1776" s="107" t="e">
        <f t="shared" si="117"/>
        <v>#VALUE!</v>
      </c>
      <c r="N1776" s="142" t="e">
        <f t="shared" si="118"/>
        <v>#VALUE!</v>
      </c>
      <c r="O1776" s="142" t="e">
        <f t="shared" si="119"/>
        <v>#N/A</v>
      </c>
      <c r="P1776" s="24" t="str">
        <f>IFERROR(VLOOKUP(O1776,HOSPITAIS_COM_DIVIDAS!A:E,5,FALSE),"")</f>
        <v/>
      </c>
    </row>
    <row r="1777" spans="1:16" x14ac:dyDescent="0.25">
      <c r="A1777" s="52" t="e">
        <f>Tabela410[[#This Row],[Status da Proposta]]</f>
        <v>#VALUE!</v>
      </c>
      <c r="B1777" s="143">
        <f>MODALIDADE_1!A1777</f>
        <v>0</v>
      </c>
      <c r="C1777" s="142" t="e">
        <f>VLOOKUP(B1777,MODALIDADE_1!A:B,2,FALSE)</f>
        <v>#N/A</v>
      </c>
      <c r="D1777" s="142"/>
      <c r="E1777" s="94" t="e">
        <f>VLOOKUP(B1777,MODALIDADE_1!A:E,5,FALSE)</f>
        <v>#N/A</v>
      </c>
      <c r="F1777" s="95" t="e">
        <f>VLOOKUP(B1777,MODALIDADE_1!A:C,3,FALSE)</f>
        <v>#N/A</v>
      </c>
      <c r="G1777" s="142" t="e">
        <f>VLOOKUP(B1777,MODALIDADE_1!A:G,4,FALSE)</f>
        <v>#N/A</v>
      </c>
      <c r="H1777" s="142" t="e">
        <f>VLOOKUP(B1777,MODALIDADE_1!A:G,6,FALSE)</f>
        <v>#N/A</v>
      </c>
      <c r="I1777" s="142" t="e">
        <f>VLOOKUP(B1777,MODALIDADE_1!A:G,7,FALSE)</f>
        <v>#N/A</v>
      </c>
      <c r="J1777" s="106" t="e">
        <f>VLOOKUP(Tabela410[[#This Row],[Proposta de Referência]],SIMP_M1!A:K,9,FALSE)</f>
        <v>#VALUE!</v>
      </c>
      <c r="K1777" s="106" t="e">
        <f>VLOOKUP(Tabela410[[#This Row],[Proposta de Referência]],SIMP_M1!A:K,8,FALSE)</f>
        <v>#VALUE!</v>
      </c>
      <c r="L1777" s="107" t="e">
        <f t="shared" si="116"/>
        <v>#VALUE!</v>
      </c>
      <c r="M1777" s="107" t="e">
        <f t="shared" si="117"/>
        <v>#VALUE!</v>
      </c>
      <c r="N1777" s="142" t="e">
        <f t="shared" si="118"/>
        <v>#VALUE!</v>
      </c>
      <c r="O1777" s="142" t="e">
        <f t="shared" si="119"/>
        <v>#N/A</v>
      </c>
      <c r="P1777" s="24" t="str">
        <f>IFERROR(VLOOKUP(O1777,HOSPITAIS_COM_DIVIDAS!A:E,5,FALSE),"")</f>
        <v/>
      </c>
    </row>
    <row r="1778" spans="1:16" x14ac:dyDescent="0.25">
      <c r="A1778" s="52" t="e">
        <f>Tabela410[[#This Row],[Status da Proposta]]</f>
        <v>#VALUE!</v>
      </c>
      <c r="B1778" s="143">
        <f>MODALIDADE_1!A1778</f>
        <v>0</v>
      </c>
      <c r="C1778" s="142" t="e">
        <f>VLOOKUP(B1778,MODALIDADE_1!A:B,2,FALSE)</f>
        <v>#N/A</v>
      </c>
      <c r="D1778" s="142"/>
      <c r="E1778" s="94" t="e">
        <f>VLOOKUP(B1778,MODALIDADE_1!A:E,5,FALSE)</f>
        <v>#N/A</v>
      </c>
      <c r="F1778" s="95" t="e">
        <f>VLOOKUP(B1778,MODALIDADE_1!A:C,3,FALSE)</f>
        <v>#N/A</v>
      </c>
      <c r="G1778" s="142" t="e">
        <f>VLOOKUP(B1778,MODALIDADE_1!A:G,4,FALSE)</f>
        <v>#N/A</v>
      </c>
      <c r="H1778" s="142" t="e">
        <f>VLOOKUP(B1778,MODALIDADE_1!A:G,6,FALSE)</f>
        <v>#N/A</v>
      </c>
      <c r="I1778" s="142" t="e">
        <f>VLOOKUP(B1778,MODALIDADE_1!A:G,7,FALSE)</f>
        <v>#N/A</v>
      </c>
      <c r="J1778" s="106" t="e">
        <f>VLOOKUP(Tabela410[[#This Row],[Proposta de Referência]],SIMP_M1!A:K,9,FALSE)</f>
        <v>#VALUE!</v>
      </c>
      <c r="K1778" s="106" t="e">
        <f>VLOOKUP(Tabela410[[#This Row],[Proposta de Referência]],SIMP_M1!A:K,8,FALSE)</f>
        <v>#VALUE!</v>
      </c>
      <c r="L1778" s="107" t="e">
        <f t="shared" si="116"/>
        <v>#VALUE!</v>
      </c>
      <c r="M1778" s="107" t="e">
        <f t="shared" si="117"/>
        <v>#VALUE!</v>
      </c>
      <c r="N1778" s="142" t="e">
        <f t="shared" si="118"/>
        <v>#VALUE!</v>
      </c>
      <c r="O1778" s="142" t="e">
        <f t="shared" si="119"/>
        <v>#N/A</v>
      </c>
      <c r="P1778" s="24" t="str">
        <f>IFERROR(VLOOKUP(O1778,HOSPITAIS_COM_DIVIDAS!A:E,5,FALSE),"")</f>
        <v/>
      </c>
    </row>
    <row r="1779" spans="1:16" x14ac:dyDescent="0.25">
      <c r="A1779" s="52" t="e">
        <f>Tabela410[[#This Row],[Status da Proposta]]</f>
        <v>#VALUE!</v>
      </c>
      <c r="B1779" s="143">
        <f>MODALIDADE_1!A1779</f>
        <v>0</v>
      </c>
      <c r="C1779" s="142" t="e">
        <f>VLOOKUP(B1779,MODALIDADE_1!A:B,2,FALSE)</f>
        <v>#N/A</v>
      </c>
      <c r="D1779" s="142"/>
      <c r="E1779" s="94" t="e">
        <f>VLOOKUP(B1779,MODALIDADE_1!A:E,5,FALSE)</f>
        <v>#N/A</v>
      </c>
      <c r="F1779" s="95" t="e">
        <f>VLOOKUP(B1779,MODALIDADE_1!A:C,3,FALSE)</f>
        <v>#N/A</v>
      </c>
      <c r="G1779" s="142" t="e">
        <f>VLOOKUP(B1779,MODALIDADE_1!A:G,4,FALSE)</f>
        <v>#N/A</v>
      </c>
      <c r="H1779" s="142" t="e">
        <f>VLOOKUP(B1779,MODALIDADE_1!A:G,6,FALSE)</f>
        <v>#N/A</v>
      </c>
      <c r="I1779" s="142" t="e">
        <f>VLOOKUP(B1779,MODALIDADE_1!A:G,7,FALSE)</f>
        <v>#N/A</v>
      </c>
      <c r="J1779" s="106" t="e">
        <f>VLOOKUP(Tabela410[[#This Row],[Proposta de Referência]],SIMP_M1!A:K,9,FALSE)</f>
        <v>#VALUE!</v>
      </c>
      <c r="K1779" s="106" t="e">
        <f>VLOOKUP(Tabela410[[#This Row],[Proposta de Referência]],SIMP_M1!A:K,8,FALSE)</f>
        <v>#VALUE!</v>
      </c>
      <c r="L1779" s="107" t="e">
        <f t="shared" si="116"/>
        <v>#VALUE!</v>
      </c>
      <c r="M1779" s="107" t="e">
        <f t="shared" si="117"/>
        <v>#VALUE!</v>
      </c>
      <c r="N1779" s="142" t="e">
        <f t="shared" si="118"/>
        <v>#VALUE!</v>
      </c>
      <c r="O1779" s="142" t="e">
        <f t="shared" si="119"/>
        <v>#N/A</v>
      </c>
      <c r="P1779" s="24" t="str">
        <f>IFERROR(VLOOKUP(O1779,HOSPITAIS_COM_DIVIDAS!A:E,5,FALSE),"")</f>
        <v/>
      </c>
    </row>
    <row r="1780" spans="1:16" x14ac:dyDescent="0.25">
      <c r="A1780" s="52" t="e">
        <f>Tabela410[[#This Row],[Status da Proposta]]</f>
        <v>#VALUE!</v>
      </c>
      <c r="B1780" s="143">
        <f>MODALIDADE_1!A1780</f>
        <v>0</v>
      </c>
      <c r="C1780" s="142" t="e">
        <f>VLOOKUP(B1780,MODALIDADE_1!A:B,2,FALSE)</f>
        <v>#N/A</v>
      </c>
      <c r="D1780" s="142"/>
      <c r="E1780" s="94" t="e">
        <f>VLOOKUP(B1780,MODALIDADE_1!A:E,5,FALSE)</f>
        <v>#N/A</v>
      </c>
      <c r="F1780" s="95" t="e">
        <f>VLOOKUP(B1780,MODALIDADE_1!A:C,3,FALSE)</f>
        <v>#N/A</v>
      </c>
      <c r="G1780" s="142" t="e">
        <f>VLOOKUP(B1780,MODALIDADE_1!A:G,4,FALSE)</f>
        <v>#N/A</v>
      </c>
      <c r="H1780" s="142" t="e">
        <f>VLOOKUP(B1780,MODALIDADE_1!A:G,6,FALSE)</f>
        <v>#N/A</v>
      </c>
      <c r="I1780" s="142" t="e">
        <f>VLOOKUP(B1780,MODALIDADE_1!A:G,7,FALSE)</f>
        <v>#N/A</v>
      </c>
      <c r="J1780" s="106" t="e">
        <f>VLOOKUP(Tabela410[[#This Row],[Proposta de Referência]],SIMP_M1!A:K,9,FALSE)</f>
        <v>#VALUE!</v>
      </c>
      <c r="K1780" s="106" t="e">
        <f>VLOOKUP(Tabela410[[#This Row],[Proposta de Referência]],SIMP_M1!A:K,8,FALSE)</f>
        <v>#VALUE!</v>
      </c>
      <c r="L1780" s="107" t="e">
        <f t="shared" si="116"/>
        <v>#VALUE!</v>
      </c>
      <c r="M1780" s="107" t="e">
        <f t="shared" si="117"/>
        <v>#VALUE!</v>
      </c>
      <c r="N1780" s="142" t="e">
        <f t="shared" si="118"/>
        <v>#VALUE!</v>
      </c>
      <c r="O1780" s="142" t="e">
        <f t="shared" si="119"/>
        <v>#N/A</v>
      </c>
      <c r="P1780" s="24" t="str">
        <f>IFERROR(VLOOKUP(O1780,HOSPITAIS_COM_DIVIDAS!A:E,5,FALSE),"")</f>
        <v/>
      </c>
    </row>
    <row r="1781" spans="1:16" x14ac:dyDescent="0.25">
      <c r="A1781" s="52" t="e">
        <f>Tabela410[[#This Row],[Status da Proposta]]</f>
        <v>#VALUE!</v>
      </c>
      <c r="B1781" s="143">
        <f>MODALIDADE_1!A1781</f>
        <v>0</v>
      </c>
      <c r="C1781" s="142" t="e">
        <f>VLOOKUP(B1781,MODALIDADE_1!A:B,2,FALSE)</f>
        <v>#N/A</v>
      </c>
      <c r="D1781" s="142"/>
      <c r="E1781" s="94" t="e">
        <f>VLOOKUP(B1781,MODALIDADE_1!A:E,5,FALSE)</f>
        <v>#N/A</v>
      </c>
      <c r="F1781" s="95" t="e">
        <f>VLOOKUP(B1781,MODALIDADE_1!A:C,3,FALSE)</f>
        <v>#N/A</v>
      </c>
      <c r="G1781" s="142" t="e">
        <f>VLOOKUP(B1781,MODALIDADE_1!A:G,4,FALSE)</f>
        <v>#N/A</v>
      </c>
      <c r="H1781" s="142" t="e">
        <f>VLOOKUP(B1781,MODALIDADE_1!A:G,6,FALSE)</f>
        <v>#N/A</v>
      </c>
      <c r="I1781" s="142" t="e">
        <f>VLOOKUP(B1781,MODALIDADE_1!A:G,7,FALSE)</f>
        <v>#N/A</v>
      </c>
      <c r="J1781" s="106" t="e">
        <f>VLOOKUP(Tabela410[[#This Row],[Proposta de Referência]],SIMP_M1!A:K,9,FALSE)</f>
        <v>#VALUE!</v>
      </c>
      <c r="K1781" s="106" t="e">
        <f>VLOOKUP(Tabela410[[#This Row],[Proposta de Referência]],SIMP_M1!A:K,8,FALSE)</f>
        <v>#VALUE!</v>
      </c>
      <c r="L1781" s="107" t="e">
        <f t="shared" si="116"/>
        <v>#VALUE!</v>
      </c>
      <c r="M1781" s="107" t="e">
        <f t="shared" si="117"/>
        <v>#VALUE!</v>
      </c>
      <c r="N1781" s="142" t="e">
        <f t="shared" si="118"/>
        <v>#VALUE!</v>
      </c>
      <c r="O1781" s="142" t="e">
        <f t="shared" si="119"/>
        <v>#N/A</v>
      </c>
      <c r="P1781" s="24" t="str">
        <f>IFERROR(VLOOKUP(O1781,HOSPITAIS_COM_DIVIDAS!A:E,5,FALSE),"")</f>
        <v/>
      </c>
    </row>
    <row r="1782" spans="1:16" x14ac:dyDescent="0.25">
      <c r="A1782" s="52" t="e">
        <f>Tabela410[[#This Row],[Status da Proposta]]</f>
        <v>#VALUE!</v>
      </c>
      <c r="B1782" s="143">
        <f>MODALIDADE_1!A1782</f>
        <v>0</v>
      </c>
      <c r="C1782" s="142" t="e">
        <f>VLOOKUP(B1782,MODALIDADE_1!A:B,2,FALSE)</f>
        <v>#N/A</v>
      </c>
      <c r="D1782" s="142"/>
      <c r="E1782" s="94" t="e">
        <f>VLOOKUP(B1782,MODALIDADE_1!A:E,5,FALSE)</f>
        <v>#N/A</v>
      </c>
      <c r="F1782" s="95" t="e">
        <f>VLOOKUP(B1782,MODALIDADE_1!A:C,3,FALSE)</f>
        <v>#N/A</v>
      </c>
      <c r="G1782" s="142" t="e">
        <f>VLOOKUP(B1782,MODALIDADE_1!A:G,4,FALSE)</f>
        <v>#N/A</v>
      </c>
      <c r="H1782" s="142" t="e">
        <f>VLOOKUP(B1782,MODALIDADE_1!A:G,6,FALSE)</f>
        <v>#N/A</v>
      </c>
      <c r="I1782" s="142" t="e">
        <f>VLOOKUP(B1782,MODALIDADE_1!A:G,7,FALSE)</f>
        <v>#N/A</v>
      </c>
      <c r="J1782" s="106" t="e">
        <f>VLOOKUP(Tabela410[[#This Row],[Proposta de Referência]],SIMP_M1!A:K,9,FALSE)</f>
        <v>#VALUE!</v>
      </c>
      <c r="K1782" s="106" t="e">
        <f>VLOOKUP(Tabela410[[#This Row],[Proposta de Referência]],SIMP_M1!A:K,8,FALSE)</f>
        <v>#VALUE!</v>
      </c>
      <c r="L1782" s="107" t="e">
        <f t="shared" si="116"/>
        <v>#VALUE!</v>
      </c>
      <c r="M1782" s="107" t="e">
        <f t="shared" si="117"/>
        <v>#VALUE!</v>
      </c>
      <c r="N1782" s="142" t="e">
        <f t="shared" si="118"/>
        <v>#VALUE!</v>
      </c>
      <c r="O1782" s="142" t="e">
        <f t="shared" si="119"/>
        <v>#N/A</v>
      </c>
      <c r="P1782" s="24" t="str">
        <f>IFERROR(VLOOKUP(O1782,HOSPITAIS_COM_DIVIDAS!A:E,5,FALSE),"")</f>
        <v/>
      </c>
    </row>
    <row r="1783" spans="1:16" x14ac:dyDescent="0.25">
      <c r="A1783" s="52" t="e">
        <f>Tabela410[[#This Row],[Status da Proposta]]</f>
        <v>#VALUE!</v>
      </c>
      <c r="B1783" s="143">
        <f>MODALIDADE_1!A1783</f>
        <v>0</v>
      </c>
      <c r="C1783" s="142" t="e">
        <f>VLOOKUP(B1783,MODALIDADE_1!A:B,2,FALSE)</f>
        <v>#N/A</v>
      </c>
      <c r="D1783" s="142"/>
      <c r="E1783" s="94" t="e">
        <f>VLOOKUP(B1783,MODALIDADE_1!A:E,5,FALSE)</f>
        <v>#N/A</v>
      </c>
      <c r="F1783" s="95" t="e">
        <f>VLOOKUP(B1783,MODALIDADE_1!A:C,3,FALSE)</f>
        <v>#N/A</v>
      </c>
      <c r="G1783" s="142" t="e">
        <f>VLOOKUP(B1783,MODALIDADE_1!A:G,4,FALSE)</f>
        <v>#N/A</v>
      </c>
      <c r="H1783" s="142" t="e">
        <f>VLOOKUP(B1783,MODALIDADE_1!A:G,6,FALSE)</f>
        <v>#N/A</v>
      </c>
      <c r="I1783" s="142" t="e">
        <f>VLOOKUP(B1783,MODALIDADE_1!A:G,7,FALSE)</f>
        <v>#N/A</v>
      </c>
      <c r="J1783" s="106" t="e">
        <f>VLOOKUP(Tabela410[[#This Row],[Proposta de Referência]],SIMP_M1!A:K,9,FALSE)</f>
        <v>#VALUE!</v>
      </c>
      <c r="K1783" s="106" t="e">
        <f>VLOOKUP(Tabela410[[#This Row],[Proposta de Referência]],SIMP_M1!A:K,8,FALSE)</f>
        <v>#VALUE!</v>
      </c>
      <c r="L1783" s="107" t="e">
        <f t="shared" si="116"/>
        <v>#VALUE!</v>
      </c>
      <c r="M1783" s="107" t="e">
        <f t="shared" si="117"/>
        <v>#VALUE!</v>
      </c>
      <c r="N1783" s="142" t="e">
        <f t="shared" si="118"/>
        <v>#VALUE!</v>
      </c>
      <c r="O1783" s="142" t="e">
        <f t="shared" si="119"/>
        <v>#N/A</v>
      </c>
      <c r="P1783" s="24" t="str">
        <f>IFERROR(VLOOKUP(O1783,HOSPITAIS_COM_DIVIDAS!A:E,5,FALSE),"")</f>
        <v/>
      </c>
    </row>
    <row r="1784" spans="1:16" x14ac:dyDescent="0.25">
      <c r="A1784" s="52" t="e">
        <f>Tabela410[[#This Row],[Status da Proposta]]</f>
        <v>#VALUE!</v>
      </c>
      <c r="B1784" s="143">
        <f>MODALIDADE_1!A1784</f>
        <v>0</v>
      </c>
      <c r="C1784" s="142" t="e">
        <f>VLOOKUP(B1784,MODALIDADE_1!A:B,2,FALSE)</f>
        <v>#N/A</v>
      </c>
      <c r="D1784" s="142"/>
      <c r="E1784" s="94" t="e">
        <f>VLOOKUP(B1784,MODALIDADE_1!A:E,5,FALSE)</f>
        <v>#N/A</v>
      </c>
      <c r="F1784" s="95" t="e">
        <f>VLOOKUP(B1784,MODALIDADE_1!A:C,3,FALSE)</f>
        <v>#N/A</v>
      </c>
      <c r="G1784" s="142" t="e">
        <f>VLOOKUP(B1784,MODALIDADE_1!A:G,4,FALSE)</f>
        <v>#N/A</v>
      </c>
      <c r="H1784" s="142" t="e">
        <f>VLOOKUP(B1784,MODALIDADE_1!A:G,6,FALSE)</f>
        <v>#N/A</v>
      </c>
      <c r="I1784" s="142" t="e">
        <f>VLOOKUP(B1784,MODALIDADE_1!A:G,7,FALSE)</f>
        <v>#N/A</v>
      </c>
      <c r="J1784" s="106" t="e">
        <f>VLOOKUP(Tabela410[[#This Row],[Proposta de Referência]],SIMP_M1!A:K,9,FALSE)</f>
        <v>#VALUE!</v>
      </c>
      <c r="K1784" s="106" t="e">
        <f>VLOOKUP(Tabela410[[#This Row],[Proposta de Referência]],SIMP_M1!A:K,8,FALSE)</f>
        <v>#VALUE!</v>
      </c>
      <c r="L1784" s="107" t="e">
        <f t="shared" si="116"/>
        <v>#VALUE!</v>
      </c>
      <c r="M1784" s="107" t="e">
        <f t="shared" si="117"/>
        <v>#VALUE!</v>
      </c>
      <c r="N1784" s="142" t="e">
        <f t="shared" si="118"/>
        <v>#VALUE!</v>
      </c>
      <c r="O1784" s="142" t="e">
        <f t="shared" si="119"/>
        <v>#N/A</v>
      </c>
      <c r="P1784" s="24" t="str">
        <f>IFERROR(VLOOKUP(O1784,HOSPITAIS_COM_DIVIDAS!A:E,5,FALSE),"")</f>
        <v/>
      </c>
    </row>
    <row r="1785" spans="1:16" x14ac:dyDescent="0.25">
      <c r="A1785" s="52" t="e">
        <f>Tabela410[[#This Row],[Status da Proposta]]</f>
        <v>#VALUE!</v>
      </c>
      <c r="B1785" s="143">
        <f>MODALIDADE_1!A1785</f>
        <v>0</v>
      </c>
      <c r="C1785" s="142" t="e">
        <f>VLOOKUP(B1785,MODALIDADE_1!A:B,2,FALSE)</f>
        <v>#N/A</v>
      </c>
      <c r="D1785" s="142"/>
      <c r="E1785" s="94" t="e">
        <f>VLOOKUP(B1785,MODALIDADE_1!A:E,5,FALSE)</f>
        <v>#N/A</v>
      </c>
      <c r="F1785" s="95" t="e">
        <f>VLOOKUP(B1785,MODALIDADE_1!A:C,3,FALSE)</f>
        <v>#N/A</v>
      </c>
      <c r="G1785" s="142" t="e">
        <f>VLOOKUP(B1785,MODALIDADE_1!A:G,4,FALSE)</f>
        <v>#N/A</v>
      </c>
      <c r="H1785" s="142" t="e">
        <f>VLOOKUP(B1785,MODALIDADE_1!A:G,6,FALSE)</f>
        <v>#N/A</v>
      </c>
      <c r="I1785" s="142" t="e">
        <f>VLOOKUP(B1785,MODALIDADE_1!A:G,7,FALSE)</f>
        <v>#N/A</v>
      </c>
      <c r="J1785" s="106" t="e">
        <f>VLOOKUP(Tabela410[[#This Row],[Proposta de Referência]],SIMP_M1!A:K,9,FALSE)</f>
        <v>#VALUE!</v>
      </c>
      <c r="K1785" s="106" t="e">
        <f>VLOOKUP(Tabela410[[#This Row],[Proposta de Referência]],SIMP_M1!A:K,8,FALSE)</f>
        <v>#VALUE!</v>
      </c>
      <c r="L1785" s="107" t="e">
        <f t="shared" si="116"/>
        <v>#VALUE!</v>
      </c>
      <c r="M1785" s="107" t="e">
        <f t="shared" si="117"/>
        <v>#VALUE!</v>
      </c>
      <c r="N1785" s="142" t="e">
        <f t="shared" si="118"/>
        <v>#VALUE!</v>
      </c>
      <c r="O1785" s="142" t="e">
        <f t="shared" si="119"/>
        <v>#N/A</v>
      </c>
      <c r="P1785" s="24" t="str">
        <f>IFERROR(VLOOKUP(O1785,HOSPITAIS_COM_DIVIDAS!A:E,5,FALSE),"")</f>
        <v/>
      </c>
    </row>
    <row r="1786" spans="1:16" x14ac:dyDescent="0.25">
      <c r="A1786" s="52" t="e">
        <f>Tabela410[[#This Row],[Status da Proposta]]</f>
        <v>#VALUE!</v>
      </c>
      <c r="B1786" s="143">
        <f>MODALIDADE_1!A1786</f>
        <v>0</v>
      </c>
      <c r="C1786" s="142" t="e">
        <f>VLOOKUP(B1786,MODALIDADE_1!A:B,2,FALSE)</f>
        <v>#N/A</v>
      </c>
      <c r="D1786" s="142"/>
      <c r="E1786" s="94" t="e">
        <f>VLOOKUP(B1786,MODALIDADE_1!A:E,5,FALSE)</f>
        <v>#N/A</v>
      </c>
      <c r="F1786" s="95" t="e">
        <f>VLOOKUP(B1786,MODALIDADE_1!A:C,3,FALSE)</f>
        <v>#N/A</v>
      </c>
      <c r="G1786" s="142" t="e">
        <f>VLOOKUP(B1786,MODALIDADE_1!A:G,4,FALSE)</f>
        <v>#N/A</v>
      </c>
      <c r="H1786" s="142" t="e">
        <f>VLOOKUP(B1786,MODALIDADE_1!A:G,6,FALSE)</f>
        <v>#N/A</v>
      </c>
      <c r="I1786" s="142" t="e">
        <f>VLOOKUP(B1786,MODALIDADE_1!A:G,7,FALSE)</f>
        <v>#N/A</v>
      </c>
      <c r="J1786" s="106" t="e">
        <f>VLOOKUP(Tabela410[[#This Row],[Proposta de Referência]],SIMP_M1!A:K,9,FALSE)</f>
        <v>#VALUE!</v>
      </c>
      <c r="K1786" s="106" t="e">
        <f>VLOOKUP(Tabela410[[#This Row],[Proposta de Referência]],SIMP_M1!A:K,8,FALSE)</f>
        <v>#VALUE!</v>
      </c>
      <c r="L1786" s="107" t="e">
        <f t="shared" si="116"/>
        <v>#VALUE!</v>
      </c>
      <c r="M1786" s="107" t="e">
        <f t="shared" si="117"/>
        <v>#VALUE!</v>
      </c>
      <c r="N1786" s="142" t="e">
        <f t="shared" si="118"/>
        <v>#VALUE!</v>
      </c>
      <c r="O1786" s="142" t="e">
        <f t="shared" si="119"/>
        <v>#N/A</v>
      </c>
      <c r="P1786" s="24" t="str">
        <f>IFERROR(VLOOKUP(O1786,HOSPITAIS_COM_DIVIDAS!A:E,5,FALSE),"")</f>
        <v/>
      </c>
    </row>
    <row r="1787" spans="1:16" x14ac:dyDescent="0.25">
      <c r="A1787" s="52" t="e">
        <f>Tabela410[[#This Row],[Status da Proposta]]</f>
        <v>#VALUE!</v>
      </c>
      <c r="B1787" s="143">
        <f>MODALIDADE_1!A1787</f>
        <v>0</v>
      </c>
      <c r="C1787" s="142" t="e">
        <f>VLOOKUP(B1787,MODALIDADE_1!A:B,2,FALSE)</f>
        <v>#N/A</v>
      </c>
      <c r="D1787" s="142"/>
      <c r="E1787" s="94" t="e">
        <f>VLOOKUP(B1787,MODALIDADE_1!A:E,5,FALSE)</f>
        <v>#N/A</v>
      </c>
      <c r="F1787" s="95" t="e">
        <f>VLOOKUP(B1787,MODALIDADE_1!A:C,3,FALSE)</f>
        <v>#N/A</v>
      </c>
      <c r="G1787" s="142" t="e">
        <f>VLOOKUP(B1787,MODALIDADE_1!A:G,4,FALSE)</f>
        <v>#N/A</v>
      </c>
      <c r="H1787" s="142" t="e">
        <f>VLOOKUP(B1787,MODALIDADE_1!A:G,6,FALSE)</f>
        <v>#N/A</v>
      </c>
      <c r="I1787" s="142" t="e">
        <f>VLOOKUP(B1787,MODALIDADE_1!A:G,7,FALSE)</f>
        <v>#N/A</v>
      </c>
      <c r="J1787" s="106" t="e">
        <f>VLOOKUP(Tabela410[[#This Row],[Proposta de Referência]],SIMP_M1!A:K,9,FALSE)</f>
        <v>#VALUE!</v>
      </c>
      <c r="K1787" s="106" t="e">
        <f>VLOOKUP(Tabela410[[#This Row],[Proposta de Referência]],SIMP_M1!A:K,8,FALSE)</f>
        <v>#VALUE!</v>
      </c>
      <c r="L1787" s="107" t="e">
        <f t="shared" si="116"/>
        <v>#VALUE!</v>
      </c>
      <c r="M1787" s="107" t="e">
        <f t="shared" si="117"/>
        <v>#VALUE!</v>
      </c>
      <c r="N1787" s="142" t="e">
        <f t="shared" si="118"/>
        <v>#VALUE!</v>
      </c>
      <c r="O1787" s="142" t="e">
        <f t="shared" si="119"/>
        <v>#N/A</v>
      </c>
      <c r="P1787" s="24" t="str">
        <f>IFERROR(VLOOKUP(O1787,HOSPITAIS_COM_DIVIDAS!A:E,5,FALSE),"")</f>
        <v/>
      </c>
    </row>
    <row r="1788" spans="1:16" x14ac:dyDescent="0.25">
      <c r="A1788" s="52" t="e">
        <f>Tabela410[[#This Row],[Status da Proposta]]</f>
        <v>#VALUE!</v>
      </c>
      <c r="B1788" s="143">
        <f>MODALIDADE_1!A1788</f>
        <v>0</v>
      </c>
      <c r="C1788" s="142" t="e">
        <f>VLOOKUP(B1788,MODALIDADE_1!A:B,2,FALSE)</f>
        <v>#N/A</v>
      </c>
      <c r="D1788" s="142"/>
      <c r="E1788" s="94" t="e">
        <f>VLOOKUP(B1788,MODALIDADE_1!A:E,5,FALSE)</f>
        <v>#N/A</v>
      </c>
      <c r="F1788" s="95" t="e">
        <f>VLOOKUP(B1788,MODALIDADE_1!A:C,3,FALSE)</f>
        <v>#N/A</v>
      </c>
      <c r="G1788" s="142" t="e">
        <f>VLOOKUP(B1788,MODALIDADE_1!A:G,4,FALSE)</f>
        <v>#N/A</v>
      </c>
      <c r="H1788" s="142" t="e">
        <f>VLOOKUP(B1788,MODALIDADE_1!A:G,6,FALSE)</f>
        <v>#N/A</v>
      </c>
      <c r="I1788" s="142" t="e">
        <f>VLOOKUP(B1788,MODALIDADE_1!A:G,7,FALSE)</f>
        <v>#N/A</v>
      </c>
      <c r="J1788" s="106" t="e">
        <f>VLOOKUP(Tabela410[[#This Row],[Proposta de Referência]],SIMP_M1!A:K,9,FALSE)</f>
        <v>#VALUE!</v>
      </c>
      <c r="K1788" s="106" t="e">
        <f>VLOOKUP(Tabela410[[#This Row],[Proposta de Referência]],SIMP_M1!A:K,8,FALSE)</f>
        <v>#VALUE!</v>
      </c>
      <c r="L1788" s="107" t="e">
        <f t="shared" si="116"/>
        <v>#VALUE!</v>
      </c>
      <c r="M1788" s="107" t="e">
        <f t="shared" si="117"/>
        <v>#VALUE!</v>
      </c>
      <c r="N1788" s="142" t="e">
        <f t="shared" si="118"/>
        <v>#VALUE!</v>
      </c>
      <c r="O1788" s="142" t="e">
        <f t="shared" si="119"/>
        <v>#N/A</v>
      </c>
      <c r="P1788" s="24" t="str">
        <f>IFERROR(VLOOKUP(O1788,HOSPITAIS_COM_DIVIDAS!A:E,5,FALSE),"")</f>
        <v/>
      </c>
    </row>
    <row r="1789" spans="1:16" x14ac:dyDescent="0.25">
      <c r="A1789" s="52" t="e">
        <f>Tabela410[[#This Row],[Status da Proposta]]</f>
        <v>#VALUE!</v>
      </c>
      <c r="B1789" s="143">
        <f>MODALIDADE_1!A1789</f>
        <v>0</v>
      </c>
      <c r="C1789" s="142" t="e">
        <f>VLOOKUP(B1789,MODALIDADE_1!A:B,2,FALSE)</f>
        <v>#N/A</v>
      </c>
      <c r="D1789" s="142"/>
      <c r="E1789" s="94" t="e">
        <f>VLOOKUP(B1789,MODALIDADE_1!A:E,5,FALSE)</f>
        <v>#N/A</v>
      </c>
      <c r="F1789" s="95" t="e">
        <f>VLOOKUP(B1789,MODALIDADE_1!A:C,3,FALSE)</f>
        <v>#N/A</v>
      </c>
      <c r="G1789" s="142" t="e">
        <f>VLOOKUP(B1789,MODALIDADE_1!A:G,4,FALSE)</f>
        <v>#N/A</v>
      </c>
      <c r="H1789" s="142" t="e">
        <f>VLOOKUP(B1789,MODALIDADE_1!A:G,6,FALSE)</f>
        <v>#N/A</v>
      </c>
      <c r="I1789" s="142" t="e">
        <f>VLOOKUP(B1789,MODALIDADE_1!A:G,7,FALSE)</f>
        <v>#N/A</v>
      </c>
      <c r="J1789" s="106" t="e">
        <f>VLOOKUP(Tabela410[[#This Row],[Proposta de Referência]],SIMP_M1!A:K,9,FALSE)</f>
        <v>#VALUE!</v>
      </c>
      <c r="K1789" s="106" t="e">
        <f>VLOOKUP(Tabela410[[#This Row],[Proposta de Referência]],SIMP_M1!A:K,8,FALSE)</f>
        <v>#VALUE!</v>
      </c>
      <c r="L1789" s="107" t="e">
        <f t="shared" si="116"/>
        <v>#VALUE!</v>
      </c>
      <c r="M1789" s="107" t="e">
        <f t="shared" si="117"/>
        <v>#VALUE!</v>
      </c>
      <c r="N1789" s="142" t="e">
        <f t="shared" si="118"/>
        <v>#VALUE!</v>
      </c>
      <c r="O1789" s="142" t="e">
        <f t="shared" si="119"/>
        <v>#N/A</v>
      </c>
      <c r="P1789" s="24" t="str">
        <f>IFERROR(VLOOKUP(O1789,HOSPITAIS_COM_DIVIDAS!A:E,5,FALSE),"")</f>
        <v/>
      </c>
    </row>
    <row r="1790" spans="1:16" x14ac:dyDescent="0.25">
      <c r="A1790" s="52" t="e">
        <f>Tabela410[[#This Row],[Status da Proposta]]</f>
        <v>#VALUE!</v>
      </c>
      <c r="B1790" s="143">
        <f>MODALIDADE_1!A1790</f>
        <v>0</v>
      </c>
      <c r="C1790" s="142" t="e">
        <f>VLOOKUP(B1790,MODALIDADE_1!A:B,2,FALSE)</f>
        <v>#N/A</v>
      </c>
      <c r="D1790" s="142"/>
      <c r="E1790" s="94" t="e">
        <f>VLOOKUP(B1790,MODALIDADE_1!A:E,5,FALSE)</f>
        <v>#N/A</v>
      </c>
      <c r="F1790" s="95" t="e">
        <f>VLOOKUP(B1790,MODALIDADE_1!A:C,3,FALSE)</f>
        <v>#N/A</v>
      </c>
      <c r="G1790" s="142" t="e">
        <f>VLOOKUP(B1790,MODALIDADE_1!A:G,4,FALSE)</f>
        <v>#N/A</v>
      </c>
      <c r="H1790" s="142" t="e">
        <f>VLOOKUP(B1790,MODALIDADE_1!A:G,6,FALSE)</f>
        <v>#N/A</v>
      </c>
      <c r="I1790" s="142" t="e">
        <f>VLOOKUP(B1790,MODALIDADE_1!A:G,7,FALSE)</f>
        <v>#N/A</v>
      </c>
      <c r="J1790" s="106" t="e">
        <f>VLOOKUP(Tabela410[[#This Row],[Proposta de Referência]],SIMP_M1!A:K,9,FALSE)</f>
        <v>#VALUE!</v>
      </c>
      <c r="K1790" s="106" t="e">
        <f>VLOOKUP(Tabela410[[#This Row],[Proposta de Referência]],SIMP_M1!A:K,8,FALSE)</f>
        <v>#VALUE!</v>
      </c>
      <c r="L1790" s="107" t="e">
        <f t="shared" si="116"/>
        <v>#VALUE!</v>
      </c>
      <c r="M1790" s="107" t="e">
        <f t="shared" si="117"/>
        <v>#VALUE!</v>
      </c>
      <c r="N1790" s="142" t="e">
        <f t="shared" si="118"/>
        <v>#VALUE!</v>
      </c>
      <c r="O1790" s="142" t="e">
        <f t="shared" si="119"/>
        <v>#N/A</v>
      </c>
      <c r="P1790" s="24" t="str">
        <f>IFERROR(VLOOKUP(O1790,HOSPITAIS_COM_DIVIDAS!A:E,5,FALSE),"")</f>
        <v/>
      </c>
    </row>
    <row r="1791" spans="1:16" x14ac:dyDescent="0.25">
      <c r="A1791" s="52" t="e">
        <f>Tabela410[[#This Row],[Status da Proposta]]</f>
        <v>#VALUE!</v>
      </c>
      <c r="B1791" s="143">
        <f>MODALIDADE_1!A1791</f>
        <v>0</v>
      </c>
      <c r="C1791" s="142" t="e">
        <f>VLOOKUP(B1791,MODALIDADE_1!A:B,2,FALSE)</f>
        <v>#N/A</v>
      </c>
      <c r="D1791" s="142"/>
      <c r="E1791" s="94" t="e">
        <f>VLOOKUP(B1791,MODALIDADE_1!A:E,5,FALSE)</f>
        <v>#N/A</v>
      </c>
      <c r="F1791" s="95" t="e">
        <f>VLOOKUP(B1791,MODALIDADE_1!A:C,3,FALSE)</f>
        <v>#N/A</v>
      </c>
      <c r="G1791" s="142" t="e">
        <f>VLOOKUP(B1791,MODALIDADE_1!A:G,4,FALSE)</f>
        <v>#N/A</v>
      </c>
      <c r="H1791" s="142" t="e">
        <f>VLOOKUP(B1791,MODALIDADE_1!A:G,6,FALSE)</f>
        <v>#N/A</v>
      </c>
      <c r="I1791" s="142" t="e">
        <f>VLOOKUP(B1791,MODALIDADE_1!A:G,7,FALSE)</f>
        <v>#N/A</v>
      </c>
      <c r="J1791" s="106" t="e">
        <f>VLOOKUP(Tabela410[[#This Row],[Proposta de Referência]],SIMP_M1!A:K,9,FALSE)</f>
        <v>#VALUE!</v>
      </c>
      <c r="K1791" s="106" t="e">
        <f>VLOOKUP(Tabela410[[#This Row],[Proposta de Referência]],SIMP_M1!A:K,8,FALSE)</f>
        <v>#VALUE!</v>
      </c>
      <c r="L1791" s="107" t="e">
        <f t="shared" si="116"/>
        <v>#VALUE!</v>
      </c>
      <c r="M1791" s="107" t="e">
        <f t="shared" si="117"/>
        <v>#VALUE!</v>
      </c>
      <c r="N1791" s="142" t="e">
        <f t="shared" si="118"/>
        <v>#VALUE!</v>
      </c>
      <c r="O1791" s="142" t="e">
        <f t="shared" si="119"/>
        <v>#N/A</v>
      </c>
      <c r="P1791" s="24" t="str">
        <f>IFERROR(VLOOKUP(O1791,HOSPITAIS_COM_DIVIDAS!A:E,5,FALSE),"")</f>
        <v/>
      </c>
    </row>
    <row r="1792" spans="1:16" x14ac:dyDescent="0.25">
      <c r="A1792" s="52" t="e">
        <f>Tabela410[[#This Row],[Status da Proposta]]</f>
        <v>#VALUE!</v>
      </c>
      <c r="B1792" s="143">
        <f>MODALIDADE_1!A1792</f>
        <v>0</v>
      </c>
      <c r="C1792" s="142" t="e">
        <f>VLOOKUP(B1792,MODALIDADE_1!A:B,2,FALSE)</f>
        <v>#N/A</v>
      </c>
      <c r="D1792" s="142"/>
      <c r="E1792" s="94" t="e">
        <f>VLOOKUP(B1792,MODALIDADE_1!A:E,5,FALSE)</f>
        <v>#N/A</v>
      </c>
      <c r="F1792" s="95" t="e">
        <f>VLOOKUP(B1792,MODALIDADE_1!A:C,3,FALSE)</f>
        <v>#N/A</v>
      </c>
      <c r="G1792" s="142" t="e">
        <f>VLOOKUP(B1792,MODALIDADE_1!A:G,4,FALSE)</f>
        <v>#N/A</v>
      </c>
      <c r="H1792" s="142" t="e">
        <f>VLOOKUP(B1792,MODALIDADE_1!A:G,6,FALSE)</f>
        <v>#N/A</v>
      </c>
      <c r="I1792" s="142" t="e">
        <f>VLOOKUP(B1792,MODALIDADE_1!A:G,7,FALSE)</f>
        <v>#N/A</v>
      </c>
      <c r="J1792" s="106" t="e">
        <f>VLOOKUP(Tabela410[[#This Row],[Proposta de Referência]],SIMP_M1!A:K,9,FALSE)</f>
        <v>#VALUE!</v>
      </c>
      <c r="K1792" s="106" t="e">
        <f>VLOOKUP(Tabela410[[#This Row],[Proposta de Referência]],SIMP_M1!A:K,8,FALSE)</f>
        <v>#VALUE!</v>
      </c>
      <c r="L1792" s="107" t="e">
        <f t="shared" si="116"/>
        <v>#VALUE!</v>
      </c>
      <c r="M1792" s="107" t="e">
        <f t="shared" si="117"/>
        <v>#VALUE!</v>
      </c>
      <c r="N1792" s="142" t="e">
        <f t="shared" si="118"/>
        <v>#VALUE!</v>
      </c>
      <c r="O1792" s="142" t="e">
        <f t="shared" si="119"/>
        <v>#N/A</v>
      </c>
      <c r="P1792" s="24" t="str">
        <f>IFERROR(VLOOKUP(O1792,HOSPITAIS_COM_DIVIDAS!A:E,5,FALSE),"")</f>
        <v/>
      </c>
    </row>
    <row r="1793" spans="1:16" x14ac:dyDescent="0.25">
      <c r="A1793" s="52" t="e">
        <f>Tabela410[[#This Row],[Status da Proposta]]</f>
        <v>#VALUE!</v>
      </c>
      <c r="B1793" s="143">
        <f>MODALIDADE_1!A1793</f>
        <v>0</v>
      </c>
      <c r="C1793" s="142" t="e">
        <f>VLOOKUP(B1793,MODALIDADE_1!A:B,2,FALSE)</f>
        <v>#N/A</v>
      </c>
      <c r="D1793" s="142"/>
      <c r="E1793" s="94" t="e">
        <f>VLOOKUP(B1793,MODALIDADE_1!A:E,5,FALSE)</f>
        <v>#N/A</v>
      </c>
      <c r="F1793" s="95" t="e">
        <f>VLOOKUP(B1793,MODALIDADE_1!A:C,3,FALSE)</f>
        <v>#N/A</v>
      </c>
      <c r="G1793" s="142" t="e">
        <f>VLOOKUP(B1793,MODALIDADE_1!A:G,4,FALSE)</f>
        <v>#N/A</v>
      </c>
      <c r="H1793" s="142" t="e">
        <f>VLOOKUP(B1793,MODALIDADE_1!A:G,6,FALSE)</f>
        <v>#N/A</v>
      </c>
      <c r="I1793" s="142" t="e">
        <f>VLOOKUP(B1793,MODALIDADE_1!A:G,7,FALSE)</f>
        <v>#N/A</v>
      </c>
      <c r="J1793" s="106" t="e">
        <f>VLOOKUP(Tabela410[[#This Row],[Proposta de Referência]],SIMP_M1!A:K,9,FALSE)</f>
        <v>#VALUE!</v>
      </c>
      <c r="K1793" s="106" t="e">
        <f>VLOOKUP(Tabela410[[#This Row],[Proposta de Referência]],SIMP_M1!A:K,8,FALSE)</f>
        <v>#VALUE!</v>
      </c>
      <c r="L1793" s="107" t="e">
        <f t="shared" si="116"/>
        <v>#VALUE!</v>
      </c>
      <c r="M1793" s="107" t="e">
        <f t="shared" si="117"/>
        <v>#VALUE!</v>
      </c>
      <c r="N1793" s="142" t="e">
        <f t="shared" si="118"/>
        <v>#VALUE!</v>
      </c>
      <c r="O1793" s="142" t="e">
        <f t="shared" si="119"/>
        <v>#N/A</v>
      </c>
      <c r="P1793" s="24" t="str">
        <f>IFERROR(VLOOKUP(O1793,HOSPITAIS_COM_DIVIDAS!A:E,5,FALSE),"")</f>
        <v/>
      </c>
    </row>
    <row r="1794" spans="1:16" x14ac:dyDescent="0.25">
      <c r="A1794" s="52" t="e">
        <f>Tabela410[[#This Row],[Status da Proposta]]</f>
        <v>#VALUE!</v>
      </c>
      <c r="B1794" s="143">
        <f>MODALIDADE_1!A1794</f>
        <v>0</v>
      </c>
      <c r="C1794" s="142" t="e">
        <f>VLOOKUP(B1794,MODALIDADE_1!A:B,2,FALSE)</f>
        <v>#N/A</v>
      </c>
      <c r="D1794" s="142"/>
      <c r="E1794" s="94" t="e">
        <f>VLOOKUP(B1794,MODALIDADE_1!A:E,5,FALSE)</f>
        <v>#N/A</v>
      </c>
      <c r="F1794" s="95" t="e">
        <f>VLOOKUP(B1794,MODALIDADE_1!A:C,3,FALSE)</f>
        <v>#N/A</v>
      </c>
      <c r="G1794" s="142" t="e">
        <f>VLOOKUP(B1794,MODALIDADE_1!A:G,4,FALSE)</f>
        <v>#N/A</v>
      </c>
      <c r="H1794" s="142" t="e">
        <f>VLOOKUP(B1794,MODALIDADE_1!A:G,6,FALSE)</f>
        <v>#N/A</v>
      </c>
      <c r="I1794" s="142" t="e">
        <f>VLOOKUP(B1794,MODALIDADE_1!A:G,7,FALSE)</f>
        <v>#N/A</v>
      </c>
      <c r="J1794" s="106" t="e">
        <f>VLOOKUP(Tabela410[[#This Row],[Proposta de Referência]],SIMP_M1!A:K,9,FALSE)</f>
        <v>#VALUE!</v>
      </c>
      <c r="K1794" s="106" t="e">
        <f>VLOOKUP(Tabela410[[#This Row],[Proposta de Referência]],SIMP_M1!A:K,8,FALSE)</f>
        <v>#VALUE!</v>
      </c>
      <c r="L1794" s="107" t="e">
        <f t="shared" si="116"/>
        <v>#VALUE!</v>
      </c>
      <c r="M1794" s="107" t="e">
        <f t="shared" si="117"/>
        <v>#VALUE!</v>
      </c>
      <c r="N1794" s="142" t="e">
        <f t="shared" si="118"/>
        <v>#VALUE!</v>
      </c>
      <c r="O1794" s="142" t="e">
        <f t="shared" si="119"/>
        <v>#N/A</v>
      </c>
      <c r="P1794" s="24" t="str">
        <f>IFERROR(VLOOKUP(O1794,HOSPITAIS_COM_DIVIDAS!A:E,5,FALSE),"")</f>
        <v/>
      </c>
    </row>
    <row r="1795" spans="1:16" x14ac:dyDescent="0.25">
      <c r="A1795" s="52" t="e">
        <f>Tabela410[[#This Row],[Status da Proposta]]</f>
        <v>#VALUE!</v>
      </c>
      <c r="B1795" s="143">
        <f>MODALIDADE_1!A1795</f>
        <v>0</v>
      </c>
      <c r="C1795" s="142" t="e">
        <f>VLOOKUP(B1795,MODALIDADE_1!A:B,2,FALSE)</f>
        <v>#N/A</v>
      </c>
      <c r="D1795" s="142"/>
      <c r="E1795" s="94" t="e">
        <f>VLOOKUP(B1795,MODALIDADE_1!A:E,5,FALSE)</f>
        <v>#N/A</v>
      </c>
      <c r="F1795" s="95" t="e">
        <f>VLOOKUP(B1795,MODALIDADE_1!A:C,3,FALSE)</f>
        <v>#N/A</v>
      </c>
      <c r="G1795" s="142" t="e">
        <f>VLOOKUP(B1795,MODALIDADE_1!A:G,4,FALSE)</f>
        <v>#N/A</v>
      </c>
      <c r="H1795" s="142" t="e">
        <f>VLOOKUP(B1795,MODALIDADE_1!A:G,6,FALSE)</f>
        <v>#N/A</v>
      </c>
      <c r="I1795" s="142" t="e">
        <f>VLOOKUP(B1795,MODALIDADE_1!A:G,7,FALSE)</f>
        <v>#N/A</v>
      </c>
      <c r="J1795" s="106" t="e">
        <f>VLOOKUP(Tabela410[[#This Row],[Proposta de Referência]],SIMP_M1!A:K,9,FALSE)</f>
        <v>#VALUE!</v>
      </c>
      <c r="K1795" s="106" t="e">
        <f>VLOOKUP(Tabela410[[#This Row],[Proposta de Referência]],SIMP_M1!A:K,8,FALSE)</f>
        <v>#VALUE!</v>
      </c>
      <c r="L1795" s="107" t="e">
        <f t="shared" si="116"/>
        <v>#VALUE!</v>
      </c>
      <c r="M1795" s="107" t="e">
        <f t="shared" si="117"/>
        <v>#VALUE!</v>
      </c>
      <c r="N1795" s="142" t="e">
        <f t="shared" si="118"/>
        <v>#VALUE!</v>
      </c>
      <c r="O1795" s="142" t="e">
        <f t="shared" si="119"/>
        <v>#N/A</v>
      </c>
      <c r="P1795" s="24" t="str">
        <f>IFERROR(VLOOKUP(O1795,HOSPITAIS_COM_DIVIDAS!A:E,5,FALSE),"")</f>
        <v/>
      </c>
    </row>
    <row r="1796" spans="1:16" x14ac:dyDescent="0.25">
      <c r="A1796" s="52" t="e">
        <f>Tabela410[[#This Row],[Status da Proposta]]</f>
        <v>#VALUE!</v>
      </c>
      <c r="B1796" s="143">
        <f>MODALIDADE_1!A1796</f>
        <v>0</v>
      </c>
      <c r="C1796" s="142" t="e">
        <f>VLOOKUP(B1796,MODALIDADE_1!A:B,2,FALSE)</f>
        <v>#N/A</v>
      </c>
      <c r="D1796" s="142"/>
      <c r="E1796" s="94" t="e">
        <f>VLOOKUP(B1796,MODALIDADE_1!A:E,5,FALSE)</f>
        <v>#N/A</v>
      </c>
      <c r="F1796" s="95" t="e">
        <f>VLOOKUP(B1796,MODALIDADE_1!A:C,3,FALSE)</f>
        <v>#N/A</v>
      </c>
      <c r="G1796" s="142" t="e">
        <f>VLOOKUP(B1796,MODALIDADE_1!A:G,4,FALSE)</f>
        <v>#N/A</v>
      </c>
      <c r="H1796" s="142" t="e">
        <f>VLOOKUP(B1796,MODALIDADE_1!A:G,6,FALSE)</f>
        <v>#N/A</v>
      </c>
      <c r="I1796" s="142" t="e">
        <f>VLOOKUP(B1796,MODALIDADE_1!A:G,7,FALSE)</f>
        <v>#N/A</v>
      </c>
      <c r="J1796" s="106" t="e">
        <f>VLOOKUP(Tabela410[[#This Row],[Proposta de Referência]],SIMP_M1!A:K,9,FALSE)</f>
        <v>#VALUE!</v>
      </c>
      <c r="K1796" s="106" t="e">
        <f>VLOOKUP(Tabela410[[#This Row],[Proposta de Referência]],SIMP_M1!A:K,8,FALSE)</f>
        <v>#VALUE!</v>
      </c>
      <c r="L1796" s="107" t="e">
        <f t="shared" si="116"/>
        <v>#VALUE!</v>
      </c>
      <c r="M1796" s="107" t="e">
        <f t="shared" si="117"/>
        <v>#VALUE!</v>
      </c>
      <c r="N1796" s="142" t="e">
        <f t="shared" si="118"/>
        <v>#VALUE!</v>
      </c>
      <c r="O1796" s="142" t="e">
        <f t="shared" si="119"/>
        <v>#N/A</v>
      </c>
      <c r="P1796" s="24" t="str">
        <f>IFERROR(VLOOKUP(O1796,HOSPITAIS_COM_DIVIDAS!A:E,5,FALSE),"")</f>
        <v/>
      </c>
    </row>
    <row r="1797" spans="1:16" x14ac:dyDescent="0.25">
      <c r="A1797" s="52" t="e">
        <f>Tabela410[[#This Row],[Status da Proposta]]</f>
        <v>#VALUE!</v>
      </c>
      <c r="B1797" s="143">
        <f>MODALIDADE_1!A1797</f>
        <v>0</v>
      </c>
      <c r="C1797" s="142" t="e">
        <f>VLOOKUP(B1797,MODALIDADE_1!A:B,2,FALSE)</f>
        <v>#N/A</v>
      </c>
      <c r="D1797" s="142"/>
      <c r="E1797" s="94" t="e">
        <f>VLOOKUP(B1797,MODALIDADE_1!A:E,5,FALSE)</f>
        <v>#N/A</v>
      </c>
      <c r="F1797" s="95" t="e">
        <f>VLOOKUP(B1797,MODALIDADE_1!A:C,3,FALSE)</f>
        <v>#N/A</v>
      </c>
      <c r="G1797" s="142" t="e">
        <f>VLOOKUP(B1797,MODALIDADE_1!A:G,4,FALSE)</f>
        <v>#N/A</v>
      </c>
      <c r="H1797" s="142" t="e">
        <f>VLOOKUP(B1797,MODALIDADE_1!A:G,6,FALSE)</f>
        <v>#N/A</v>
      </c>
      <c r="I1797" s="142" t="e">
        <f>VLOOKUP(B1797,MODALIDADE_1!A:G,7,FALSE)</f>
        <v>#N/A</v>
      </c>
      <c r="J1797" s="106" t="e">
        <f>VLOOKUP(Tabela410[[#This Row],[Proposta de Referência]],SIMP_M1!A:K,9,FALSE)</f>
        <v>#VALUE!</v>
      </c>
      <c r="K1797" s="106" t="e">
        <f>VLOOKUP(Tabela410[[#This Row],[Proposta de Referência]],SIMP_M1!A:K,8,FALSE)</f>
        <v>#VALUE!</v>
      </c>
      <c r="L1797" s="107" t="e">
        <f t="shared" si="116"/>
        <v>#VALUE!</v>
      </c>
      <c r="M1797" s="107" t="e">
        <f t="shared" si="117"/>
        <v>#VALUE!</v>
      </c>
      <c r="N1797" s="142" t="e">
        <f t="shared" si="118"/>
        <v>#VALUE!</v>
      </c>
      <c r="O1797" s="142" t="e">
        <f t="shared" si="119"/>
        <v>#N/A</v>
      </c>
      <c r="P1797" s="24" t="str">
        <f>IFERROR(VLOOKUP(O1797,HOSPITAIS_COM_DIVIDAS!A:E,5,FALSE),"")</f>
        <v/>
      </c>
    </row>
    <row r="1798" spans="1:16" x14ac:dyDescent="0.25">
      <c r="A1798" s="52" t="e">
        <f>Tabela410[[#This Row],[Status da Proposta]]</f>
        <v>#VALUE!</v>
      </c>
      <c r="B1798" s="143">
        <f>MODALIDADE_1!A1798</f>
        <v>0</v>
      </c>
      <c r="C1798" s="142" t="e">
        <f>VLOOKUP(B1798,MODALIDADE_1!A:B,2,FALSE)</f>
        <v>#N/A</v>
      </c>
      <c r="D1798" s="142"/>
      <c r="E1798" s="94" t="e">
        <f>VLOOKUP(B1798,MODALIDADE_1!A:E,5,FALSE)</f>
        <v>#N/A</v>
      </c>
      <c r="F1798" s="95" t="e">
        <f>VLOOKUP(B1798,MODALIDADE_1!A:C,3,FALSE)</f>
        <v>#N/A</v>
      </c>
      <c r="G1798" s="142" t="e">
        <f>VLOOKUP(B1798,MODALIDADE_1!A:G,4,FALSE)</f>
        <v>#N/A</v>
      </c>
      <c r="H1798" s="142" t="e">
        <f>VLOOKUP(B1798,MODALIDADE_1!A:G,6,FALSE)</f>
        <v>#N/A</v>
      </c>
      <c r="I1798" s="142" t="e">
        <f>VLOOKUP(B1798,MODALIDADE_1!A:G,7,FALSE)</f>
        <v>#N/A</v>
      </c>
      <c r="J1798" s="106" t="e">
        <f>VLOOKUP(Tabela410[[#This Row],[Proposta de Referência]],SIMP_M1!A:K,9,FALSE)</f>
        <v>#VALUE!</v>
      </c>
      <c r="K1798" s="106" t="e">
        <f>VLOOKUP(Tabela410[[#This Row],[Proposta de Referência]],SIMP_M1!A:K,8,FALSE)</f>
        <v>#VALUE!</v>
      </c>
      <c r="L1798" s="107" t="e">
        <f t="shared" si="116"/>
        <v>#VALUE!</v>
      </c>
      <c r="M1798" s="107" t="e">
        <f t="shared" si="117"/>
        <v>#VALUE!</v>
      </c>
      <c r="N1798" s="142" t="e">
        <f t="shared" si="118"/>
        <v>#VALUE!</v>
      </c>
      <c r="O1798" s="142" t="e">
        <f t="shared" si="119"/>
        <v>#N/A</v>
      </c>
      <c r="P1798" s="24" t="str">
        <f>IFERROR(VLOOKUP(O1798,HOSPITAIS_COM_DIVIDAS!A:E,5,FALSE),"")</f>
        <v/>
      </c>
    </row>
    <row r="1799" spans="1:16" x14ac:dyDescent="0.25">
      <c r="A1799" s="52" t="e">
        <f>Tabela410[[#This Row],[Status da Proposta]]</f>
        <v>#VALUE!</v>
      </c>
      <c r="B1799" s="143">
        <f>MODALIDADE_1!A1799</f>
        <v>0</v>
      </c>
      <c r="C1799" s="142" t="e">
        <f>VLOOKUP(B1799,MODALIDADE_1!A:B,2,FALSE)</f>
        <v>#N/A</v>
      </c>
      <c r="D1799" s="142"/>
      <c r="E1799" s="94" t="e">
        <f>VLOOKUP(B1799,MODALIDADE_1!A:E,5,FALSE)</f>
        <v>#N/A</v>
      </c>
      <c r="F1799" s="95" t="e">
        <f>VLOOKUP(B1799,MODALIDADE_1!A:C,3,FALSE)</f>
        <v>#N/A</v>
      </c>
      <c r="G1799" s="142" t="e">
        <f>VLOOKUP(B1799,MODALIDADE_1!A:G,4,FALSE)</f>
        <v>#N/A</v>
      </c>
      <c r="H1799" s="142" t="e">
        <f>VLOOKUP(B1799,MODALIDADE_1!A:G,6,FALSE)</f>
        <v>#N/A</v>
      </c>
      <c r="I1799" s="142" t="e">
        <f>VLOOKUP(B1799,MODALIDADE_1!A:G,7,FALSE)</f>
        <v>#N/A</v>
      </c>
      <c r="J1799" s="106" t="e">
        <f>VLOOKUP(Tabela410[[#This Row],[Proposta de Referência]],SIMP_M1!A:K,9,FALSE)</f>
        <v>#VALUE!</v>
      </c>
      <c r="K1799" s="106" t="e">
        <f>VLOOKUP(Tabela410[[#This Row],[Proposta de Referência]],SIMP_M1!A:K,8,FALSE)</f>
        <v>#VALUE!</v>
      </c>
      <c r="L1799" s="107" t="e">
        <f t="shared" si="116"/>
        <v>#VALUE!</v>
      </c>
      <c r="M1799" s="107" t="e">
        <f t="shared" si="117"/>
        <v>#VALUE!</v>
      </c>
      <c r="N1799" s="142" t="e">
        <f t="shared" si="118"/>
        <v>#VALUE!</v>
      </c>
      <c r="O1799" s="142" t="e">
        <f t="shared" si="119"/>
        <v>#N/A</v>
      </c>
      <c r="P1799" s="24" t="str">
        <f>IFERROR(VLOOKUP(O1799,HOSPITAIS_COM_DIVIDAS!A:E,5,FALSE),"")</f>
        <v/>
      </c>
    </row>
    <row r="1800" spans="1:16" x14ac:dyDescent="0.25">
      <c r="A1800" s="52" t="e">
        <f>Tabela410[[#This Row],[Status da Proposta]]</f>
        <v>#VALUE!</v>
      </c>
      <c r="B1800" s="143">
        <f>MODALIDADE_1!A1800</f>
        <v>0</v>
      </c>
      <c r="C1800" s="142" t="e">
        <f>VLOOKUP(B1800,MODALIDADE_1!A:B,2,FALSE)</f>
        <v>#N/A</v>
      </c>
      <c r="D1800" s="142"/>
      <c r="E1800" s="94" t="e">
        <f>VLOOKUP(B1800,MODALIDADE_1!A:E,5,FALSE)</f>
        <v>#N/A</v>
      </c>
      <c r="F1800" s="95" t="e">
        <f>VLOOKUP(B1800,MODALIDADE_1!A:C,3,FALSE)</f>
        <v>#N/A</v>
      </c>
      <c r="G1800" s="142" t="e">
        <f>VLOOKUP(B1800,MODALIDADE_1!A:G,4,FALSE)</f>
        <v>#N/A</v>
      </c>
      <c r="H1800" s="142" t="e">
        <f>VLOOKUP(B1800,MODALIDADE_1!A:G,6,FALSE)</f>
        <v>#N/A</v>
      </c>
      <c r="I1800" s="142" t="e">
        <f>VLOOKUP(B1800,MODALIDADE_1!A:G,7,FALSE)</f>
        <v>#N/A</v>
      </c>
      <c r="J1800" s="106" t="e">
        <f>VLOOKUP(Tabela410[[#This Row],[Proposta de Referência]],SIMP_M1!A:K,9,FALSE)</f>
        <v>#VALUE!</v>
      </c>
      <c r="K1800" s="106" t="e">
        <f>VLOOKUP(Tabela410[[#This Row],[Proposta de Referência]],SIMP_M1!A:K,8,FALSE)</f>
        <v>#VALUE!</v>
      </c>
      <c r="L1800" s="107" t="e">
        <f t="shared" si="116"/>
        <v>#VALUE!</v>
      </c>
      <c r="M1800" s="107" t="e">
        <f t="shared" si="117"/>
        <v>#VALUE!</v>
      </c>
      <c r="N1800" s="142" t="e">
        <f t="shared" si="118"/>
        <v>#VALUE!</v>
      </c>
      <c r="O1800" s="142" t="e">
        <f t="shared" si="119"/>
        <v>#N/A</v>
      </c>
      <c r="P1800" s="24" t="str">
        <f>IFERROR(VLOOKUP(O1800,HOSPITAIS_COM_DIVIDAS!A:E,5,FALSE),"")</f>
        <v/>
      </c>
    </row>
    <row r="1801" spans="1:16" x14ac:dyDescent="0.25">
      <c r="A1801" s="52" t="e">
        <f>Tabela410[[#This Row],[Status da Proposta]]</f>
        <v>#VALUE!</v>
      </c>
      <c r="B1801" s="143">
        <f>MODALIDADE_1!A1801</f>
        <v>0</v>
      </c>
      <c r="C1801" s="142" t="e">
        <f>VLOOKUP(B1801,MODALIDADE_1!A:B,2,FALSE)</f>
        <v>#N/A</v>
      </c>
      <c r="D1801" s="142"/>
      <c r="E1801" s="94" t="e">
        <f>VLOOKUP(B1801,MODALIDADE_1!A:E,5,FALSE)</f>
        <v>#N/A</v>
      </c>
      <c r="F1801" s="95" t="e">
        <f>VLOOKUP(B1801,MODALIDADE_1!A:C,3,FALSE)</f>
        <v>#N/A</v>
      </c>
      <c r="G1801" s="142" t="e">
        <f>VLOOKUP(B1801,MODALIDADE_1!A:G,4,FALSE)</f>
        <v>#N/A</v>
      </c>
      <c r="H1801" s="142" t="e">
        <f>VLOOKUP(B1801,MODALIDADE_1!A:G,6,FALSE)</f>
        <v>#N/A</v>
      </c>
      <c r="I1801" s="142" t="e">
        <f>VLOOKUP(B1801,MODALIDADE_1!A:G,7,FALSE)</f>
        <v>#N/A</v>
      </c>
      <c r="J1801" s="106" t="e">
        <f>VLOOKUP(Tabela410[[#This Row],[Proposta de Referência]],SIMP_M1!A:K,9,FALSE)</f>
        <v>#VALUE!</v>
      </c>
      <c r="K1801" s="106" t="e">
        <f>VLOOKUP(Tabela410[[#This Row],[Proposta de Referência]],SIMP_M1!A:K,8,FALSE)</f>
        <v>#VALUE!</v>
      </c>
      <c r="L1801" s="107" t="e">
        <f t="shared" si="116"/>
        <v>#VALUE!</v>
      </c>
      <c r="M1801" s="107" t="e">
        <f t="shared" si="117"/>
        <v>#VALUE!</v>
      </c>
      <c r="N1801" s="142" t="e">
        <f t="shared" si="118"/>
        <v>#VALUE!</v>
      </c>
      <c r="O1801" s="142" t="e">
        <f t="shared" si="119"/>
        <v>#N/A</v>
      </c>
      <c r="P1801" s="24" t="str">
        <f>IFERROR(VLOOKUP(O1801,HOSPITAIS_COM_DIVIDAS!A:E,5,FALSE),"")</f>
        <v/>
      </c>
    </row>
    <row r="1802" spans="1:16" x14ac:dyDescent="0.25">
      <c r="A1802" s="52" t="e">
        <f>Tabela410[[#This Row],[Status da Proposta]]</f>
        <v>#VALUE!</v>
      </c>
      <c r="B1802" s="143">
        <f>MODALIDADE_1!A1802</f>
        <v>0</v>
      </c>
      <c r="C1802" s="142" t="e">
        <f>VLOOKUP(B1802,MODALIDADE_1!A:B,2,FALSE)</f>
        <v>#N/A</v>
      </c>
      <c r="D1802" s="142"/>
      <c r="E1802" s="94" t="e">
        <f>VLOOKUP(B1802,MODALIDADE_1!A:E,5,FALSE)</f>
        <v>#N/A</v>
      </c>
      <c r="F1802" s="95" t="e">
        <f>VLOOKUP(B1802,MODALIDADE_1!A:C,3,FALSE)</f>
        <v>#N/A</v>
      </c>
      <c r="G1802" s="142" t="e">
        <f>VLOOKUP(B1802,MODALIDADE_1!A:G,4,FALSE)</f>
        <v>#N/A</v>
      </c>
      <c r="H1802" s="142" t="e">
        <f>VLOOKUP(B1802,MODALIDADE_1!A:G,6,FALSE)</f>
        <v>#N/A</v>
      </c>
      <c r="I1802" s="142" t="e">
        <f>VLOOKUP(B1802,MODALIDADE_1!A:G,7,FALSE)</f>
        <v>#N/A</v>
      </c>
      <c r="J1802" s="106" t="e">
        <f>VLOOKUP(Tabela410[[#This Row],[Proposta de Referência]],SIMP_M1!A:K,9,FALSE)</f>
        <v>#VALUE!</v>
      </c>
      <c r="K1802" s="106" t="e">
        <f>VLOOKUP(Tabela410[[#This Row],[Proposta de Referência]],SIMP_M1!A:K,8,FALSE)</f>
        <v>#VALUE!</v>
      </c>
      <c r="L1802" s="107" t="e">
        <f t="shared" si="116"/>
        <v>#VALUE!</v>
      </c>
      <c r="M1802" s="107" t="e">
        <f t="shared" si="117"/>
        <v>#VALUE!</v>
      </c>
      <c r="N1802" s="142" t="e">
        <f t="shared" si="118"/>
        <v>#VALUE!</v>
      </c>
      <c r="O1802" s="142" t="e">
        <f t="shared" si="119"/>
        <v>#N/A</v>
      </c>
      <c r="P1802" s="24" t="str">
        <f>IFERROR(VLOOKUP(O1802,HOSPITAIS_COM_DIVIDAS!A:E,5,FALSE),"")</f>
        <v/>
      </c>
    </row>
    <row r="1803" spans="1:16" x14ac:dyDescent="0.25">
      <c r="A1803" s="52" t="e">
        <f>Tabela410[[#This Row],[Status da Proposta]]</f>
        <v>#VALUE!</v>
      </c>
      <c r="B1803" s="143">
        <f>MODALIDADE_1!A1803</f>
        <v>0</v>
      </c>
      <c r="C1803" s="142" t="e">
        <f>VLOOKUP(B1803,MODALIDADE_1!A:B,2,FALSE)</f>
        <v>#N/A</v>
      </c>
      <c r="D1803" s="142"/>
      <c r="E1803" s="94" t="e">
        <f>VLOOKUP(B1803,MODALIDADE_1!A:E,5,FALSE)</f>
        <v>#N/A</v>
      </c>
      <c r="F1803" s="95" t="e">
        <f>VLOOKUP(B1803,MODALIDADE_1!A:C,3,FALSE)</f>
        <v>#N/A</v>
      </c>
      <c r="G1803" s="142" t="e">
        <f>VLOOKUP(B1803,MODALIDADE_1!A:G,4,FALSE)</f>
        <v>#N/A</v>
      </c>
      <c r="H1803" s="142" t="e">
        <f>VLOOKUP(B1803,MODALIDADE_1!A:G,6,FALSE)</f>
        <v>#N/A</v>
      </c>
      <c r="I1803" s="142" t="e">
        <f>VLOOKUP(B1803,MODALIDADE_1!A:G,7,FALSE)</f>
        <v>#N/A</v>
      </c>
      <c r="J1803" s="106" t="e">
        <f>VLOOKUP(Tabela410[[#This Row],[Proposta de Referência]],SIMP_M1!A:K,9,FALSE)</f>
        <v>#VALUE!</v>
      </c>
      <c r="K1803" s="106" t="e">
        <f>VLOOKUP(Tabela410[[#This Row],[Proposta de Referência]],SIMP_M1!A:K,8,FALSE)</f>
        <v>#VALUE!</v>
      </c>
      <c r="L1803" s="107" t="e">
        <f t="shared" si="116"/>
        <v>#VALUE!</v>
      </c>
      <c r="M1803" s="107" t="e">
        <f t="shared" si="117"/>
        <v>#VALUE!</v>
      </c>
      <c r="N1803" s="142" t="e">
        <f t="shared" si="118"/>
        <v>#VALUE!</v>
      </c>
      <c r="O1803" s="142" t="e">
        <f t="shared" si="119"/>
        <v>#N/A</v>
      </c>
      <c r="P1803" s="24" t="str">
        <f>IFERROR(VLOOKUP(O1803,HOSPITAIS_COM_DIVIDAS!A:E,5,FALSE),"")</f>
        <v/>
      </c>
    </row>
    <row r="1804" spans="1:16" x14ac:dyDescent="0.25">
      <c r="A1804" s="52" t="e">
        <f>Tabela410[[#This Row],[Status da Proposta]]</f>
        <v>#VALUE!</v>
      </c>
      <c r="B1804" s="143">
        <f>MODALIDADE_1!A1804</f>
        <v>0</v>
      </c>
      <c r="C1804" s="142" t="e">
        <f>VLOOKUP(B1804,MODALIDADE_1!A:B,2,FALSE)</f>
        <v>#N/A</v>
      </c>
      <c r="D1804" s="142"/>
      <c r="E1804" s="94" t="e">
        <f>VLOOKUP(B1804,MODALIDADE_1!A:E,5,FALSE)</f>
        <v>#N/A</v>
      </c>
      <c r="F1804" s="95" t="e">
        <f>VLOOKUP(B1804,MODALIDADE_1!A:C,3,FALSE)</f>
        <v>#N/A</v>
      </c>
      <c r="G1804" s="142" t="e">
        <f>VLOOKUP(B1804,MODALIDADE_1!A:G,4,FALSE)</f>
        <v>#N/A</v>
      </c>
      <c r="H1804" s="142" t="e">
        <f>VLOOKUP(B1804,MODALIDADE_1!A:G,6,FALSE)</f>
        <v>#N/A</v>
      </c>
      <c r="I1804" s="142" t="e">
        <f>VLOOKUP(B1804,MODALIDADE_1!A:G,7,FALSE)</f>
        <v>#N/A</v>
      </c>
      <c r="J1804" s="106" t="e">
        <f>VLOOKUP(Tabela410[[#This Row],[Proposta de Referência]],SIMP_M1!A:K,9,FALSE)</f>
        <v>#VALUE!</v>
      </c>
      <c r="K1804" s="106" t="e">
        <f>VLOOKUP(Tabela410[[#This Row],[Proposta de Referência]],SIMP_M1!A:K,8,FALSE)</f>
        <v>#VALUE!</v>
      </c>
      <c r="L1804" s="107" t="e">
        <f t="shared" si="116"/>
        <v>#VALUE!</v>
      </c>
      <c r="M1804" s="107" t="e">
        <f t="shared" si="117"/>
        <v>#VALUE!</v>
      </c>
      <c r="N1804" s="142" t="e">
        <f t="shared" si="118"/>
        <v>#VALUE!</v>
      </c>
      <c r="O1804" s="142" t="e">
        <f t="shared" si="119"/>
        <v>#N/A</v>
      </c>
      <c r="P1804" s="24" t="str">
        <f>IFERROR(VLOOKUP(O1804,HOSPITAIS_COM_DIVIDAS!A:E,5,FALSE),"")</f>
        <v/>
      </c>
    </row>
    <row r="1805" spans="1:16" x14ac:dyDescent="0.25">
      <c r="A1805" s="52" t="e">
        <f>Tabela410[[#This Row],[Status da Proposta]]</f>
        <v>#VALUE!</v>
      </c>
      <c r="B1805" s="143">
        <f>MODALIDADE_1!A1805</f>
        <v>0</v>
      </c>
      <c r="C1805" s="142" t="e">
        <f>VLOOKUP(B1805,MODALIDADE_1!A:B,2,FALSE)</f>
        <v>#N/A</v>
      </c>
      <c r="D1805" s="142"/>
      <c r="E1805" s="94" t="e">
        <f>VLOOKUP(B1805,MODALIDADE_1!A:E,5,FALSE)</f>
        <v>#N/A</v>
      </c>
      <c r="F1805" s="95" t="e">
        <f>VLOOKUP(B1805,MODALIDADE_1!A:C,3,FALSE)</f>
        <v>#N/A</v>
      </c>
      <c r="G1805" s="142" t="e">
        <f>VLOOKUP(B1805,MODALIDADE_1!A:G,4,FALSE)</f>
        <v>#N/A</v>
      </c>
      <c r="H1805" s="142" t="e">
        <f>VLOOKUP(B1805,MODALIDADE_1!A:G,6,FALSE)</f>
        <v>#N/A</v>
      </c>
      <c r="I1805" s="142" t="e">
        <f>VLOOKUP(B1805,MODALIDADE_1!A:G,7,FALSE)</f>
        <v>#N/A</v>
      </c>
      <c r="J1805" s="106" t="e">
        <f>VLOOKUP(Tabela410[[#This Row],[Proposta de Referência]],SIMP_M1!A:K,9,FALSE)</f>
        <v>#VALUE!</v>
      </c>
      <c r="K1805" s="106" t="e">
        <f>VLOOKUP(Tabela410[[#This Row],[Proposta de Referência]],SIMP_M1!A:K,8,FALSE)</f>
        <v>#VALUE!</v>
      </c>
      <c r="L1805" s="107" t="e">
        <f t="shared" si="116"/>
        <v>#VALUE!</v>
      </c>
      <c r="M1805" s="107" t="e">
        <f t="shared" si="117"/>
        <v>#VALUE!</v>
      </c>
      <c r="N1805" s="142" t="e">
        <f t="shared" si="118"/>
        <v>#VALUE!</v>
      </c>
      <c r="O1805" s="142" t="e">
        <f t="shared" si="119"/>
        <v>#N/A</v>
      </c>
      <c r="P1805" s="24" t="str">
        <f>IFERROR(VLOOKUP(O1805,HOSPITAIS_COM_DIVIDAS!A:E,5,FALSE),"")</f>
        <v/>
      </c>
    </row>
    <row r="1806" spans="1:16" x14ac:dyDescent="0.25">
      <c r="A1806" s="52" t="e">
        <f>Tabela410[[#This Row],[Status da Proposta]]</f>
        <v>#VALUE!</v>
      </c>
      <c r="B1806" s="143">
        <f>MODALIDADE_1!A1806</f>
        <v>0</v>
      </c>
      <c r="C1806" s="142" t="e">
        <f>VLOOKUP(B1806,MODALIDADE_1!A:B,2,FALSE)</f>
        <v>#N/A</v>
      </c>
      <c r="D1806" s="142"/>
      <c r="E1806" s="94" t="e">
        <f>VLOOKUP(B1806,MODALIDADE_1!A:E,5,FALSE)</f>
        <v>#N/A</v>
      </c>
      <c r="F1806" s="95" t="e">
        <f>VLOOKUP(B1806,MODALIDADE_1!A:C,3,FALSE)</f>
        <v>#N/A</v>
      </c>
      <c r="G1806" s="142" t="e">
        <f>VLOOKUP(B1806,MODALIDADE_1!A:G,4,FALSE)</f>
        <v>#N/A</v>
      </c>
      <c r="H1806" s="142" t="e">
        <f>VLOOKUP(B1806,MODALIDADE_1!A:G,6,FALSE)</f>
        <v>#N/A</v>
      </c>
      <c r="I1806" s="142" t="e">
        <f>VLOOKUP(B1806,MODALIDADE_1!A:G,7,FALSE)</f>
        <v>#N/A</v>
      </c>
      <c r="J1806" s="106" t="e">
        <f>VLOOKUP(Tabela410[[#This Row],[Proposta de Referência]],SIMP_M1!A:K,9,FALSE)</f>
        <v>#VALUE!</v>
      </c>
      <c r="K1806" s="106" t="e">
        <f>VLOOKUP(Tabela410[[#This Row],[Proposta de Referência]],SIMP_M1!A:K,8,FALSE)</f>
        <v>#VALUE!</v>
      </c>
      <c r="L1806" s="107" t="e">
        <f t="shared" si="116"/>
        <v>#VALUE!</v>
      </c>
      <c r="M1806" s="107" t="e">
        <f t="shared" si="117"/>
        <v>#VALUE!</v>
      </c>
      <c r="N1806" s="142" t="e">
        <f t="shared" si="118"/>
        <v>#VALUE!</v>
      </c>
      <c r="O1806" s="142" t="e">
        <f t="shared" si="119"/>
        <v>#N/A</v>
      </c>
      <c r="P1806" s="24" t="str">
        <f>IFERROR(VLOOKUP(O1806,HOSPITAIS_COM_DIVIDAS!A:E,5,FALSE),"")</f>
        <v/>
      </c>
    </row>
    <row r="1807" spans="1:16" x14ac:dyDescent="0.25">
      <c r="A1807" s="52" t="e">
        <f>Tabela410[[#This Row],[Status da Proposta]]</f>
        <v>#VALUE!</v>
      </c>
      <c r="B1807" s="143">
        <f>MODALIDADE_1!A1807</f>
        <v>0</v>
      </c>
      <c r="C1807" s="142" t="e">
        <f>VLOOKUP(B1807,MODALIDADE_1!A:B,2,FALSE)</f>
        <v>#N/A</v>
      </c>
      <c r="D1807" s="142"/>
      <c r="E1807" s="94" t="e">
        <f>VLOOKUP(B1807,MODALIDADE_1!A:E,5,FALSE)</f>
        <v>#N/A</v>
      </c>
      <c r="F1807" s="95" t="e">
        <f>VLOOKUP(B1807,MODALIDADE_1!A:C,3,FALSE)</f>
        <v>#N/A</v>
      </c>
      <c r="G1807" s="142" t="e">
        <f>VLOOKUP(B1807,MODALIDADE_1!A:G,4,FALSE)</f>
        <v>#N/A</v>
      </c>
      <c r="H1807" s="142" t="e">
        <f>VLOOKUP(B1807,MODALIDADE_1!A:G,6,FALSE)</f>
        <v>#N/A</v>
      </c>
      <c r="I1807" s="142" t="e">
        <f>VLOOKUP(B1807,MODALIDADE_1!A:G,7,FALSE)</f>
        <v>#N/A</v>
      </c>
      <c r="J1807" s="106" t="e">
        <f>VLOOKUP(Tabela410[[#This Row],[Proposta de Referência]],SIMP_M1!A:K,9,FALSE)</f>
        <v>#VALUE!</v>
      </c>
      <c r="K1807" s="106" t="e">
        <f>VLOOKUP(Tabela410[[#This Row],[Proposta de Referência]],SIMP_M1!A:K,8,FALSE)</f>
        <v>#VALUE!</v>
      </c>
      <c r="L1807" s="107" t="e">
        <f t="shared" si="116"/>
        <v>#VALUE!</v>
      </c>
      <c r="M1807" s="107" t="e">
        <f t="shared" si="117"/>
        <v>#VALUE!</v>
      </c>
      <c r="N1807" s="142" t="e">
        <f t="shared" si="118"/>
        <v>#VALUE!</v>
      </c>
      <c r="O1807" s="142" t="e">
        <f t="shared" si="119"/>
        <v>#N/A</v>
      </c>
      <c r="P1807" s="24" t="str">
        <f>IFERROR(VLOOKUP(O1807,HOSPITAIS_COM_DIVIDAS!A:E,5,FALSE),"")</f>
        <v/>
      </c>
    </row>
    <row r="1808" spans="1:16" x14ac:dyDescent="0.25">
      <c r="A1808" s="52" t="e">
        <f>Tabela410[[#This Row],[Status da Proposta]]</f>
        <v>#VALUE!</v>
      </c>
      <c r="B1808" s="143">
        <f>MODALIDADE_1!A1808</f>
        <v>0</v>
      </c>
      <c r="C1808" s="142" t="e">
        <f>VLOOKUP(B1808,MODALIDADE_1!A:B,2,FALSE)</f>
        <v>#N/A</v>
      </c>
      <c r="D1808" s="142"/>
      <c r="E1808" s="94" t="e">
        <f>VLOOKUP(B1808,MODALIDADE_1!A:E,5,FALSE)</f>
        <v>#N/A</v>
      </c>
      <c r="F1808" s="95" t="e">
        <f>VLOOKUP(B1808,MODALIDADE_1!A:C,3,FALSE)</f>
        <v>#N/A</v>
      </c>
      <c r="G1808" s="142" t="e">
        <f>VLOOKUP(B1808,MODALIDADE_1!A:G,4,FALSE)</f>
        <v>#N/A</v>
      </c>
      <c r="H1808" s="142" t="e">
        <f>VLOOKUP(B1808,MODALIDADE_1!A:G,6,FALSE)</f>
        <v>#N/A</v>
      </c>
      <c r="I1808" s="142" t="e">
        <f>VLOOKUP(B1808,MODALIDADE_1!A:G,7,FALSE)</f>
        <v>#N/A</v>
      </c>
      <c r="J1808" s="106" t="e">
        <f>VLOOKUP(Tabela410[[#This Row],[Proposta de Referência]],SIMP_M1!A:K,9,FALSE)</f>
        <v>#VALUE!</v>
      </c>
      <c r="K1808" s="106" t="e">
        <f>VLOOKUP(Tabela410[[#This Row],[Proposta de Referência]],SIMP_M1!A:K,8,FALSE)</f>
        <v>#VALUE!</v>
      </c>
      <c r="L1808" s="107" t="e">
        <f t="shared" si="116"/>
        <v>#VALUE!</v>
      </c>
      <c r="M1808" s="107" t="e">
        <f t="shared" si="117"/>
        <v>#VALUE!</v>
      </c>
      <c r="N1808" s="142" t="e">
        <f t="shared" si="118"/>
        <v>#VALUE!</v>
      </c>
      <c r="O1808" s="142" t="e">
        <f t="shared" si="119"/>
        <v>#N/A</v>
      </c>
      <c r="P1808" s="24" t="str">
        <f>IFERROR(VLOOKUP(O1808,HOSPITAIS_COM_DIVIDAS!A:E,5,FALSE),"")</f>
        <v/>
      </c>
    </row>
    <row r="1809" spans="1:16" x14ac:dyDescent="0.25">
      <c r="A1809" s="52" t="e">
        <f>Tabela410[[#This Row],[Status da Proposta]]</f>
        <v>#VALUE!</v>
      </c>
      <c r="B1809" s="143">
        <f>MODALIDADE_1!A1809</f>
        <v>0</v>
      </c>
      <c r="C1809" s="142" t="e">
        <f>VLOOKUP(B1809,MODALIDADE_1!A:B,2,FALSE)</f>
        <v>#N/A</v>
      </c>
      <c r="D1809" s="142"/>
      <c r="E1809" s="94" t="e">
        <f>VLOOKUP(B1809,MODALIDADE_1!A:E,5,FALSE)</f>
        <v>#N/A</v>
      </c>
      <c r="F1809" s="95" t="e">
        <f>VLOOKUP(B1809,MODALIDADE_1!A:C,3,FALSE)</f>
        <v>#N/A</v>
      </c>
      <c r="G1809" s="142" t="e">
        <f>VLOOKUP(B1809,MODALIDADE_1!A:G,4,FALSE)</f>
        <v>#N/A</v>
      </c>
      <c r="H1809" s="142" t="e">
        <f>VLOOKUP(B1809,MODALIDADE_1!A:G,6,FALSE)</f>
        <v>#N/A</v>
      </c>
      <c r="I1809" s="142" t="e">
        <f>VLOOKUP(B1809,MODALIDADE_1!A:G,7,FALSE)</f>
        <v>#N/A</v>
      </c>
      <c r="J1809" s="106" t="e">
        <f>VLOOKUP(Tabela410[[#This Row],[Proposta de Referência]],SIMP_M1!A:K,9,FALSE)</f>
        <v>#VALUE!</v>
      </c>
      <c r="K1809" s="106" t="e">
        <f>VLOOKUP(Tabela410[[#This Row],[Proposta de Referência]],SIMP_M1!A:K,8,FALSE)</f>
        <v>#VALUE!</v>
      </c>
      <c r="L1809" s="107" t="e">
        <f t="shared" si="116"/>
        <v>#VALUE!</v>
      </c>
      <c r="M1809" s="107" t="e">
        <f t="shared" si="117"/>
        <v>#VALUE!</v>
      </c>
      <c r="N1809" s="142" t="e">
        <f t="shared" si="118"/>
        <v>#VALUE!</v>
      </c>
      <c r="O1809" s="142" t="e">
        <f t="shared" si="119"/>
        <v>#N/A</v>
      </c>
      <c r="P1809" s="24" t="str">
        <f>IFERROR(VLOOKUP(O1809,HOSPITAIS_COM_DIVIDAS!A:E,5,FALSE),"")</f>
        <v/>
      </c>
    </row>
    <row r="1810" spans="1:16" x14ac:dyDescent="0.25">
      <c r="A1810" s="52" t="e">
        <f>Tabela410[[#This Row],[Status da Proposta]]</f>
        <v>#VALUE!</v>
      </c>
      <c r="B1810" s="143">
        <f>MODALIDADE_1!A1810</f>
        <v>0</v>
      </c>
      <c r="C1810" s="142" t="e">
        <f>VLOOKUP(B1810,MODALIDADE_1!A:B,2,FALSE)</f>
        <v>#N/A</v>
      </c>
      <c r="D1810" s="142"/>
      <c r="E1810" s="94" t="e">
        <f>VLOOKUP(B1810,MODALIDADE_1!A:E,5,FALSE)</f>
        <v>#N/A</v>
      </c>
      <c r="F1810" s="95" t="e">
        <f>VLOOKUP(B1810,MODALIDADE_1!A:C,3,FALSE)</f>
        <v>#N/A</v>
      </c>
      <c r="G1810" s="142" t="e">
        <f>VLOOKUP(B1810,MODALIDADE_1!A:G,4,FALSE)</f>
        <v>#N/A</v>
      </c>
      <c r="H1810" s="142" t="e">
        <f>VLOOKUP(B1810,MODALIDADE_1!A:G,6,FALSE)</f>
        <v>#N/A</v>
      </c>
      <c r="I1810" s="142" t="e">
        <f>VLOOKUP(B1810,MODALIDADE_1!A:G,7,FALSE)</f>
        <v>#N/A</v>
      </c>
      <c r="J1810" s="106" t="e">
        <f>VLOOKUP(Tabela410[[#This Row],[Proposta de Referência]],SIMP_M1!A:K,9,FALSE)</f>
        <v>#VALUE!</v>
      </c>
      <c r="K1810" s="106" t="e">
        <f>VLOOKUP(Tabela410[[#This Row],[Proposta de Referência]],SIMP_M1!A:K,8,FALSE)</f>
        <v>#VALUE!</v>
      </c>
      <c r="L1810" s="107" t="e">
        <f t="shared" si="116"/>
        <v>#VALUE!</v>
      </c>
      <c r="M1810" s="107" t="e">
        <f t="shared" si="117"/>
        <v>#VALUE!</v>
      </c>
      <c r="N1810" s="142" t="e">
        <f t="shared" si="118"/>
        <v>#VALUE!</v>
      </c>
      <c r="O1810" s="142" t="e">
        <f t="shared" si="119"/>
        <v>#N/A</v>
      </c>
      <c r="P1810" s="24" t="str">
        <f>IFERROR(VLOOKUP(O1810,HOSPITAIS_COM_DIVIDAS!A:E,5,FALSE),"")</f>
        <v/>
      </c>
    </row>
    <row r="1811" spans="1:16" x14ac:dyDescent="0.25">
      <c r="A1811" s="52" t="e">
        <f>Tabela410[[#This Row],[Status da Proposta]]</f>
        <v>#VALUE!</v>
      </c>
      <c r="B1811" s="143">
        <f>MODALIDADE_1!A1811</f>
        <v>0</v>
      </c>
      <c r="C1811" s="142" t="e">
        <f>VLOOKUP(B1811,MODALIDADE_1!A:B,2,FALSE)</f>
        <v>#N/A</v>
      </c>
      <c r="D1811" s="142"/>
      <c r="E1811" s="94" t="e">
        <f>VLOOKUP(B1811,MODALIDADE_1!A:E,5,FALSE)</f>
        <v>#N/A</v>
      </c>
      <c r="F1811" s="95" t="e">
        <f>VLOOKUP(B1811,MODALIDADE_1!A:C,3,FALSE)</f>
        <v>#N/A</v>
      </c>
      <c r="G1811" s="142" t="e">
        <f>VLOOKUP(B1811,MODALIDADE_1!A:G,4,FALSE)</f>
        <v>#N/A</v>
      </c>
      <c r="H1811" s="142" t="e">
        <f>VLOOKUP(B1811,MODALIDADE_1!A:G,6,FALSE)</f>
        <v>#N/A</v>
      </c>
      <c r="I1811" s="142" t="e">
        <f>VLOOKUP(B1811,MODALIDADE_1!A:G,7,FALSE)</f>
        <v>#N/A</v>
      </c>
      <c r="J1811" s="106" t="e">
        <f>VLOOKUP(Tabela410[[#This Row],[Proposta de Referência]],SIMP_M1!A:K,9,FALSE)</f>
        <v>#VALUE!</v>
      </c>
      <c r="K1811" s="106" t="e">
        <f>VLOOKUP(Tabela410[[#This Row],[Proposta de Referência]],SIMP_M1!A:K,8,FALSE)</f>
        <v>#VALUE!</v>
      </c>
      <c r="L1811" s="107" t="e">
        <f t="shared" si="116"/>
        <v>#VALUE!</v>
      </c>
      <c r="M1811" s="107" t="e">
        <f t="shared" si="117"/>
        <v>#VALUE!</v>
      </c>
      <c r="N1811" s="142" t="e">
        <f t="shared" si="118"/>
        <v>#VALUE!</v>
      </c>
      <c r="O1811" s="142" t="e">
        <f t="shared" si="119"/>
        <v>#N/A</v>
      </c>
      <c r="P1811" s="24" t="str">
        <f>IFERROR(VLOOKUP(O1811,HOSPITAIS_COM_DIVIDAS!A:E,5,FALSE),"")</f>
        <v/>
      </c>
    </row>
    <row r="1812" spans="1:16" x14ac:dyDescent="0.25">
      <c r="A1812" s="52" t="e">
        <f>Tabela410[[#This Row],[Status da Proposta]]</f>
        <v>#VALUE!</v>
      </c>
      <c r="B1812" s="143">
        <f>MODALIDADE_1!A1812</f>
        <v>0</v>
      </c>
      <c r="C1812" s="142" t="e">
        <f>VLOOKUP(B1812,MODALIDADE_1!A:B,2,FALSE)</f>
        <v>#N/A</v>
      </c>
      <c r="D1812" s="142"/>
      <c r="E1812" s="94" t="e">
        <f>VLOOKUP(B1812,MODALIDADE_1!A:E,5,FALSE)</f>
        <v>#N/A</v>
      </c>
      <c r="F1812" s="95" t="e">
        <f>VLOOKUP(B1812,MODALIDADE_1!A:C,3,FALSE)</f>
        <v>#N/A</v>
      </c>
      <c r="G1812" s="142" t="e">
        <f>VLOOKUP(B1812,MODALIDADE_1!A:G,4,FALSE)</f>
        <v>#N/A</v>
      </c>
      <c r="H1812" s="142" t="e">
        <f>VLOOKUP(B1812,MODALIDADE_1!A:G,6,FALSE)</f>
        <v>#N/A</v>
      </c>
      <c r="I1812" s="142" t="e">
        <f>VLOOKUP(B1812,MODALIDADE_1!A:G,7,FALSE)</f>
        <v>#N/A</v>
      </c>
      <c r="J1812" s="106" t="e">
        <f>VLOOKUP(Tabela410[[#This Row],[Proposta de Referência]],SIMP_M1!A:K,9,FALSE)</f>
        <v>#VALUE!</v>
      </c>
      <c r="K1812" s="106" t="e">
        <f>VLOOKUP(Tabela410[[#This Row],[Proposta de Referência]],SIMP_M1!A:K,8,FALSE)</f>
        <v>#VALUE!</v>
      </c>
      <c r="L1812" s="107" t="e">
        <f t="shared" si="116"/>
        <v>#VALUE!</v>
      </c>
      <c r="M1812" s="107" t="e">
        <f t="shared" si="117"/>
        <v>#VALUE!</v>
      </c>
      <c r="N1812" s="142" t="e">
        <f t="shared" si="118"/>
        <v>#VALUE!</v>
      </c>
      <c r="O1812" s="142" t="e">
        <f t="shared" si="119"/>
        <v>#N/A</v>
      </c>
      <c r="P1812" s="24" t="str">
        <f>IFERROR(VLOOKUP(O1812,HOSPITAIS_COM_DIVIDAS!A:E,5,FALSE),"")</f>
        <v/>
      </c>
    </row>
    <row r="1813" spans="1:16" x14ac:dyDescent="0.25">
      <c r="A1813" s="52" t="e">
        <f>Tabela410[[#This Row],[Status da Proposta]]</f>
        <v>#VALUE!</v>
      </c>
      <c r="B1813" s="143">
        <f>MODALIDADE_1!A1813</f>
        <v>0</v>
      </c>
      <c r="C1813" s="142" t="e">
        <f>VLOOKUP(B1813,MODALIDADE_1!A:B,2,FALSE)</f>
        <v>#N/A</v>
      </c>
      <c r="D1813" s="142"/>
      <c r="E1813" s="94" t="e">
        <f>VLOOKUP(B1813,MODALIDADE_1!A:E,5,FALSE)</f>
        <v>#N/A</v>
      </c>
      <c r="F1813" s="95" t="e">
        <f>VLOOKUP(B1813,MODALIDADE_1!A:C,3,FALSE)</f>
        <v>#N/A</v>
      </c>
      <c r="G1813" s="142" t="e">
        <f>VLOOKUP(B1813,MODALIDADE_1!A:G,4,FALSE)</f>
        <v>#N/A</v>
      </c>
      <c r="H1813" s="142" t="e">
        <f>VLOOKUP(B1813,MODALIDADE_1!A:G,6,FALSE)</f>
        <v>#N/A</v>
      </c>
      <c r="I1813" s="142" t="e">
        <f>VLOOKUP(B1813,MODALIDADE_1!A:G,7,FALSE)</f>
        <v>#N/A</v>
      </c>
      <c r="J1813" s="106" t="e">
        <f>VLOOKUP(Tabela410[[#This Row],[Proposta de Referência]],SIMP_M1!A:K,9,FALSE)</f>
        <v>#VALUE!</v>
      </c>
      <c r="K1813" s="106" t="e">
        <f>VLOOKUP(Tabela410[[#This Row],[Proposta de Referência]],SIMP_M1!A:K,8,FALSE)</f>
        <v>#VALUE!</v>
      </c>
      <c r="L1813" s="107" t="e">
        <f t="shared" si="116"/>
        <v>#VALUE!</v>
      </c>
      <c r="M1813" s="107" t="e">
        <f t="shared" si="117"/>
        <v>#VALUE!</v>
      </c>
      <c r="N1813" s="142" t="e">
        <f t="shared" si="118"/>
        <v>#VALUE!</v>
      </c>
      <c r="O1813" s="142" t="e">
        <f t="shared" si="119"/>
        <v>#N/A</v>
      </c>
      <c r="P1813" s="24" t="str">
        <f>IFERROR(VLOOKUP(O1813,HOSPITAIS_COM_DIVIDAS!A:E,5,FALSE),"")</f>
        <v/>
      </c>
    </row>
    <row r="1814" spans="1:16" x14ac:dyDescent="0.25">
      <c r="A1814" s="52" t="e">
        <f>Tabela410[[#This Row],[Status da Proposta]]</f>
        <v>#VALUE!</v>
      </c>
      <c r="B1814" s="143">
        <f>MODALIDADE_1!A1814</f>
        <v>0</v>
      </c>
      <c r="C1814" s="142" t="e">
        <f>VLOOKUP(B1814,MODALIDADE_1!A:B,2,FALSE)</f>
        <v>#N/A</v>
      </c>
      <c r="D1814" s="142"/>
      <c r="E1814" s="94" t="e">
        <f>VLOOKUP(B1814,MODALIDADE_1!A:E,5,FALSE)</f>
        <v>#N/A</v>
      </c>
      <c r="F1814" s="95" t="e">
        <f>VLOOKUP(B1814,MODALIDADE_1!A:C,3,FALSE)</f>
        <v>#N/A</v>
      </c>
      <c r="G1814" s="142" t="e">
        <f>VLOOKUP(B1814,MODALIDADE_1!A:G,4,FALSE)</f>
        <v>#N/A</v>
      </c>
      <c r="H1814" s="142" t="e">
        <f>VLOOKUP(B1814,MODALIDADE_1!A:G,6,FALSE)</f>
        <v>#N/A</v>
      </c>
      <c r="I1814" s="142" t="e">
        <f>VLOOKUP(B1814,MODALIDADE_1!A:G,7,FALSE)</f>
        <v>#N/A</v>
      </c>
      <c r="J1814" s="106" t="e">
        <f>VLOOKUP(Tabela410[[#This Row],[Proposta de Referência]],SIMP_M1!A:K,9,FALSE)</f>
        <v>#VALUE!</v>
      </c>
      <c r="K1814" s="106" t="e">
        <f>VLOOKUP(Tabela410[[#This Row],[Proposta de Referência]],SIMP_M1!A:K,8,FALSE)</f>
        <v>#VALUE!</v>
      </c>
      <c r="L1814" s="107" t="e">
        <f t="shared" si="116"/>
        <v>#VALUE!</v>
      </c>
      <c r="M1814" s="107" t="e">
        <f t="shared" si="117"/>
        <v>#VALUE!</v>
      </c>
      <c r="N1814" s="142" t="e">
        <f t="shared" si="118"/>
        <v>#VALUE!</v>
      </c>
      <c r="O1814" s="142" t="e">
        <f t="shared" si="119"/>
        <v>#N/A</v>
      </c>
      <c r="P1814" s="24" t="str">
        <f>IFERROR(VLOOKUP(O1814,HOSPITAIS_COM_DIVIDAS!A:E,5,FALSE),"")</f>
        <v/>
      </c>
    </row>
    <row r="1815" spans="1:16" x14ac:dyDescent="0.25">
      <c r="A1815" s="52" t="e">
        <f>Tabela410[[#This Row],[Status da Proposta]]</f>
        <v>#VALUE!</v>
      </c>
      <c r="B1815" s="143">
        <f>MODALIDADE_1!A1815</f>
        <v>0</v>
      </c>
      <c r="C1815" s="142" t="e">
        <f>VLOOKUP(B1815,MODALIDADE_1!A:B,2,FALSE)</f>
        <v>#N/A</v>
      </c>
      <c r="D1815" s="142"/>
      <c r="E1815" s="94" t="e">
        <f>VLOOKUP(B1815,MODALIDADE_1!A:E,5,FALSE)</f>
        <v>#N/A</v>
      </c>
      <c r="F1815" s="95" t="e">
        <f>VLOOKUP(B1815,MODALIDADE_1!A:C,3,FALSE)</f>
        <v>#N/A</v>
      </c>
      <c r="G1815" s="142" t="e">
        <f>VLOOKUP(B1815,MODALIDADE_1!A:G,4,FALSE)</f>
        <v>#N/A</v>
      </c>
      <c r="H1815" s="142" t="e">
        <f>VLOOKUP(B1815,MODALIDADE_1!A:G,6,FALSE)</f>
        <v>#N/A</v>
      </c>
      <c r="I1815" s="142" t="e">
        <f>VLOOKUP(B1815,MODALIDADE_1!A:G,7,FALSE)</f>
        <v>#N/A</v>
      </c>
      <c r="J1815" s="106" t="e">
        <f>VLOOKUP(Tabela410[[#This Row],[Proposta de Referência]],SIMP_M1!A:K,9,FALSE)</f>
        <v>#VALUE!</v>
      </c>
      <c r="K1815" s="106" t="e">
        <f>VLOOKUP(Tabela410[[#This Row],[Proposta de Referência]],SIMP_M1!A:K,8,FALSE)</f>
        <v>#VALUE!</v>
      </c>
      <c r="L1815" s="107" t="e">
        <f t="shared" si="116"/>
        <v>#VALUE!</v>
      </c>
      <c r="M1815" s="107" t="e">
        <f t="shared" si="117"/>
        <v>#VALUE!</v>
      </c>
      <c r="N1815" s="142" t="e">
        <f t="shared" si="118"/>
        <v>#VALUE!</v>
      </c>
      <c r="O1815" s="142" t="e">
        <f t="shared" si="119"/>
        <v>#N/A</v>
      </c>
      <c r="P1815" s="24" t="str">
        <f>IFERROR(VLOOKUP(O1815,HOSPITAIS_COM_DIVIDAS!A:E,5,FALSE),"")</f>
        <v/>
      </c>
    </row>
    <row r="1816" spans="1:16" x14ac:dyDescent="0.25">
      <c r="A1816" s="52" t="e">
        <f>Tabela410[[#This Row],[Status da Proposta]]</f>
        <v>#VALUE!</v>
      </c>
      <c r="B1816" s="143">
        <f>MODALIDADE_1!A1816</f>
        <v>0</v>
      </c>
      <c r="C1816" s="142" t="e">
        <f>VLOOKUP(B1816,MODALIDADE_1!A:B,2,FALSE)</f>
        <v>#N/A</v>
      </c>
      <c r="D1816" s="142"/>
      <c r="E1816" s="94" t="e">
        <f>VLOOKUP(B1816,MODALIDADE_1!A:E,5,FALSE)</f>
        <v>#N/A</v>
      </c>
      <c r="F1816" s="95" t="e">
        <f>VLOOKUP(B1816,MODALIDADE_1!A:C,3,FALSE)</f>
        <v>#N/A</v>
      </c>
      <c r="G1816" s="142" t="e">
        <f>VLOOKUP(B1816,MODALIDADE_1!A:G,4,FALSE)</f>
        <v>#N/A</v>
      </c>
      <c r="H1816" s="142" t="e">
        <f>VLOOKUP(B1816,MODALIDADE_1!A:G,6,FALSE)</f>
        <v>#N/A</v>
      </c>
      <c r="I1816" s="142" t="e">
        <f>VLOOKUP(B1816,MODALIDADE_1!A:G,7,FALSE)</f>
        <v>#N/A</v>
      </c>
      <c r="J1816" s="106" t="e">
        <f>VLOOKUP(Tabela410[[#This Row],[Proposta de Referência]],SIMP_M1!A:K,9,FALSE)</f>
        <v>#VALUE!</v>
      </c>
      <c r="K1816" s="106" t="e">
        <f>VLOOKUP(Tabela410[[#This Row],[Proposta de Referência]],SIMP_M1!A:K,8,FALSE)</f>
        <v>#VALUE!</v>
      </c>
      <c r="L1816" s="107" t="e">
        <f t="shared" si="116"/>
        <v>#VALUE!</v>
      </c>
      <c r="M1816" s="107" t="e">
        <f t="shared" si="117"/>
        <v>#VALUE!</v>
      </c>
      <c r="N1816" s="142" t="e">
        <f t="shared" si="118"/>
        <v>#VALUE!</v>
      </c>
      <c r="O1816" s="142" t="e">
        <f t="shared" si="119"/>
        <v>#N/A</v>
      </c>
      <c r="P1816" s="24" t="str">
        <f>IFERROR(VLOOKUP(O1816,HOSPITAIS_COM_DIVIDAS!A:E,5,FALSE),"")</f>
        <v/>
      </c>
    </row>
    <row r="1817" spans="1:16" x14ac:dyDescent="0.25">
      <c r="A1817" s="52" t="e">
        <f>Tabela410[[#This Row],[Status da Proposta]]</f>
        <v>#VALUE!</v>
      </c>
      <c r="B1817" s="143">
        <f>MODALIDADE_1!A1817</f>
        <v>0</v>
      </c>
      <c r="C1817" s="142" t="e">
        <f>VLOOKUP(B1817,MODALIDADE_1!A:B,2,FALSE)</f>
        <v>#N/A</v>
      </c>
      <c r="D1817" s="142"/>
      <c r="E1817" s="94" t="e">
        <f>VLOOKUP(B1817,MODALIDADE_1!A:E,5,FALSE)</f>
        <v>#N/A</v>
      </c>
      <c r="F1817" s="95" t="e">
        <f>VLOOKUP(B1817,MODALIDADE_1!A:C,3,FALSE)</f>
        <v>#N/A</v>
      </c>
      <c r="G1817" s="142" t="e">
        <f>VLOOKUP(B1817,MODALIDADE_1!A:G,4,FALSE)</f>
        <v>#N/A</v>
      </c>
      <c r="H1817" s="142" t="e">
        <f>VLOOKUP(B1817,MODALIDADE_1!A:G,6,FALSE)</f>
        <v>#N/A</v>
      </c>
      <c r="I1817" s="142" t="e">
        <f>VLOOKUP(B1817,MODALIDADE_1!A:G,7,FALSE)</f>
        <v>#N/A</v>
      </c>
      <c r="J1817" s="106" t="e">
        <f>VLOOKUP(Tabela410[[#This Row],[Proposta de Referência]],SIMP_M1!A:K,9,FALSE)</f>
        <v>#VALUE!</v>
      </c>
      <c r="K1817" s="106" t="e">
        <f>VLOOKUP(Tabela410[[#This Row],[Proposta de Referência]],SIMP_M1!A:K,8,FALSE)</f>
        <v>#VALUE!</v>
      </c>
      <c r="L1817" s="107" t="e">
        <f t="shared" si="116"/>
        <v>#VALUE!</v>
      </c>
      <c r="M1817" s="107" t="e">
        <f t="shared" si="117"/>
        <v>#VALUE!</v>
      </c>
      <c r="N1817" s="142" t="e">
        <f t="shared" si="118"/>
        <v>#VALUE!</v>
      </c>
      <c r="O1817" s="142" t="e">
        <f t="shared" si="119"/>
        <v>#N/A</v>
      </c>
      <c r="P1817" s="24" t="str">
        <f>IFERROR(VLOOKUP(O1817,HOSPITAIS_COM_DIVIDAS!A:E,5,FALSE),"")</f>
        <v/>
      </c>
    </row>
    <row r="1818" spans="1:16" x14ac:dyDescent="0.25">
      <c r="A1818" s="52" t="e">
        <f>Tabela410[[#This Row],[Status da Proposta]]</f>
        <v>#VALUE!</v>
      </c>
      <c r="B1818" s="143">
        <f>MODALIDADE_1!A1818</f>
        <v>0</v>
      </c>
      <c r="C1818" s="142" t="e">
        <f>VLOOKUP(B1818,MODALIDADE_1!A:B,2,FALSE)</f>
        <v>#N/A</v>
      </c>
      <c r="D1818" s="142"/>
      <c r="E1818" s="94" t="e">
        <f>VLOOKUP(B1818,MODALIDADE_1!A:E,5,FALSE)</f>
        <v>#N/A</v>
      </c>
      <c r="F1818" s="95" t="e">
        <f>VLOOKUP(B1818,MODALIDADE_1!A:C,3,FALSE)</f>
        <v>#N/A</v>
      </c>
      <c r="G1818" s="142" t="e">
        <f>VLOOKUP(B1818,MODALIDADE_1!A:G,4,FALSE)</f>
        <v>#N/A</v>
      </c>
      <c r="H1818" s="142" t="e">
        <f>VLOOKUP(B1818,MODALIDADE_1!A:G,6,FALSE)</f>
        <v>#N/A</v>
      </c>
      <c r="I1818" s="142" t="e">
        <f>VLOOKUP(B1818,MODALIDADE_1!A:G,7,FALSE)</f>
        <v>#N/A</v>
      </c>
      <c r="J1818" s="106" t="e">
        <f>VLOOKUP(Tabela410[[#This Row],[Proposta de Referência]],SIMP_M1!A:K,9,FALSE)</f>
        <v>#VALUE!</v>
      </c>
      <c r="K1818" s="106" t="e">
        <f>VLOOKUP(Tabela410[[#This Row],[Proposta de Referência]],SIMP_M1!A:K,8,FALSE)</f>
        <v>#VALUE!</v>
      </c>
      <c r="L1818" s="107" t="e">
        <f t="shared" si="116"/>
        <v>#VALUE!</v>
      </c>
      <c r="M1818" s="107" t="e">
        <f t="shared" si="117"/>
        <v>#VALUE!</v>
      </c>
      <c r="N1818" s="142" t="e">
        <f t="shared" si="118"/>
        <v>#VALUE!</v>
      </c>
      <c r="O1818" s="142" t="e">
        <f t="shared" si="119"/>
        <v>#N/A</v>
      </c>
      <c r="P1818" s="24" t="str">
        <f>IFERROR(VLOOKUP(O1818,HOSPITAIS_COM_DIVIDAS!A:E,5,FALSE),"")</f>
        <v/>
      </c>
    </row>
    <row r="1819" spans="1:16" x14ac:dyDescent="0.25">
      <c r="A1819" s="52" t="e">
        <f>Tabela410[[#This Row],[Status da Proposta]]</f>
        <v>#VALUE!</v>
      </c>
      <c r="B1819" s="143">
        <f>MODALIDADE_1!A1819</f>
        <v>0</v>
      </c>
      <c r="C1819" s="142" t="e">
        <f>VLOOKUP(B1819,MODALIDADE_1!A:B,2,FALSE)</f>
        <v>#N/A</v>
      </c>
      <c r="D1819" s="142"/>
      <c r="E1819" s="94" t="e">
        <f>VLOOKUP(B1819,MODALIDADE_1!A:E,5,FALSE)</f>
        <v>#N/A</v>
      </c>
      <c r="F1819" s="95" t="e">
        <f>VLOOKUP(B1819,MODALIDADE_1!A:C,3,FALSE)</f>
        <v>#N/A</v>
      </c>
      <c r="G1819" s="142" t="e">
        <f>VLOOKUP(B1819,MODALIDADE_1!A:G,4,FALSE)</f>
        <v>#N/A</v>
      </c>
      <c r="H1819" s="142" t="e">
        <f>VLOOKUP(B1819,MODALIDADE_1!A:G,6,FALSE)</f>
        <v>#N/A</v>
      </c>
      <c r="I1819" s="142" t="e">
        <f>VLOOKUP(B1819,MODALIDADE_1!A:G,7,FALSE)</f>
        <v>#N/A</v>
      </c>
      <c r="J1819" s="106" t="e">
        <f>VLOOKUP(Tabela410[[#This Row],[Proposta de Referência]],SIMP_M1!A:K,9,FALSE)</f>
        <v>#VALUE!</v>
      </c>
      <c r="K1819" s="106" t="e">
        <f>VLOOKUP(Tabela410[[#This Row],[Proposta de Referência]],SIMP_M1!A:K,8,FALSE)</f>
        <v>#VALUE!</v>
      </c>
      <c r="L1819" s="107" t="e">
        <f t="shared" si="116"/>
        <v>#VALUE!</v>
      </c>
      <c r="M1819" s="107" t="e">
        <f t="shared" si="117"/>
        <v>#VALUE!</v>
      </c>
      <c r="N1819" s="142" t="e">
        <f t="shared" si="118"/>
        <v>#VALUE!</v>
      </c>
      <c r="O1819" s="142" t="e">
        <f t="shared" si="119"/>
        <v>#N/A</v>
      </c>
      <c r="P1819" s="24" t="str">
        <f>IFERROR(VLOOKUP(O1819,HOSPITAIS_COM_DIVIDAS!A:E,5,FALSE),"")</f>
        <v/>
      </c>
    </row>
    <row r="1820" spans="1:16" x14ac:dyDescent="0.25">
      <c r="A1820" s="52" t="e">
        <f>Tabela410[[#This Row],[Status da Proposta]]</f>
        <v>#VALUE!</v>
      </c>
      <c r="B1820" s="143">
        <f>MODALIDADE_1!A1820</f>
        <v>0</v>
      </c>
      <c r="C1820" s="142" t="e">
        <f>VLOOKUP(B1820,MODALIDADE_1!A:B,2,FALSE)</f>
        <v>#N/A</v>
      </c>
      <c r="D1820" s="142"/>
      <c r="E1820" s="94" t="e">
        <f>VLOOKUP(B1820,MODALIDADE_1!A:E,5,FALSE)</f>
        <v>#N/A</v>
      </c>
      <c r="F1820" s="95" t="e">
        <f>VLOOKUP(B1820,MODALIDADE_1!A:C,3,FALSE)</f>
        <v>#N/A</v>
      </c>
      <c r="G1820" s="142" t="e">
        <f>VLOOKUP(B1820,MODALIDADE_1!A:G,4,FALSE)</f>
        <v>#N/A</v>
      </c>
      <c r="H1820" s="142" t="e">
        <f>VLOOKUP(B1820,MODALIDADE_1!A:G,6,FALSE)</f>
        <v>#N/A</v>
      </c>
      <c r="I1820" s="142" t="e">
        <f>VLOOKUP(B1820,MODALIDADE_1!A:G,7,FALSE)</f>
        <v>#N/A</v>
      </c>
      <c r="J1820" s="106" t="e">
        <f>VLOOKUP(Tabela410[[#This Row],[Proposta de Referência]],SIMP_M1!A:K,9,FALSE)</f>
        <v>#VALUE!</v>
      </c>
      <c r="K1820" s="106" t="e">
        <f>VLOOKUP(Tabela410[[#This Row],[Proposta de Referência]],SIMP_M1!A:K,8,FALSE)</f>
        <v>#VALUE!</v>
      </c>
      <c r="L1820" s="107" t="e">
        <f t="shared" si="116"/>
        <v>#VALUE!</v>
      </c>
      <c r="M1820" s="107" t="e">
        <f t="shared" si="117"/>
        <v>#VALUE!</v>
      </c>
      <c r="N1820" s="142" t="e">
        <f t="shared" si="118"/>
        <v>#VALUE!</v>
      </c>
      <c r="O1820" s="142" t="e">
        <f t="shared" si="119"/>
        <v>#N/A</v>
      </c>
      <c r="P1820" s="24" t="str">
        <f>IFERROR(VLOOKUP(O1820,HOSPITAIS_COM_DIVIDAS!A:E,5,FALSE),"")</f>
        <v/>
      </c>
    </row>
    <row r="1821" spans="1:16" x14ac:dyDescent="0.25">
      <c r="A1821" s="52" t="e">
        <f>Tabela410[[#This Row],[Status da Proposta]]</f>
        <v>#VALUE!</v>
      </c>
      <c r="B1821" s="143">
        <f>MODALIDADE_1!A1821</f>
        <v>0</v>
      </c>
      <c r="C1821" s="142" t="e">
        <f>VLOOKUP(B1821,MODALIDADE_1!A:B,2,FALSE)</f>
        <v>#N/A</v>
      </c>
      <c r="D1821" s="142"/>
      <c r="E1821" s="94" t="e">
        <f>VLOOKUP(B1821,MODALIDADE_1!A:E,5,FALSE)</f>
        <v>#N/A</v>
      </c>
      <c r="F1821" s="95" t="e">
        <f>VLOOKUP(B1821,MODALIDADE_1!A:C,3,FALSE)</f>
        <v>#N/A</v>
      </c>
      <c r="G1821" s="142" t="e">
        <f>VLOOKUP(B1821,MODALIDADE_1!A:G,4,FALSE)</f>
        <v>#N/A</v>
      </c>
      <c r="H1821" s="142" t="e">
        <f>VLOOKUP(B1821,MODALIDADE_1!A:G,6,FALSE)</f>
        <v>#N/A</v>
      </c>
      <c r="I1821" s="142" t="e">
        <f>VLOOKUP(B1821,MODALIDADE_1!A:G,7,FALSE)</f>
        <v>#N/A</v>
      </c>
      <c r="J1821" s="106" t="e">
        <f>VLOOKUP(Tabela410[[#This Row],[Proposta de Referência]],SIMP_M1!A:K,9,FALSE)</f>
        <v>#VALUE!</v>
      </c>
      <c r="K1821" s="106" t="e">
        <f>VLOOKUP(Tabela410[[#This Row],[Proposta de Referência]],SIMP_M1!A:K,8,FALSE)</f>
        <v>#VALUE!</v>
      </c>
      <c r="L1821" s="107" t="e">
        <f t="shared" si="116"/>
        <v>#VALUE!</v>
      </c>
      <c r="M1821" s="107" t="e">
        <f t="shared" si="117"/>
        <v>#VALUE!</v>
      </c>
      <c r="N1821" s="142" t="e">
        <f t="shared" si="118"/>
        <v>#VALUE!</v>
      </c>
      <c r="O1821" s="142" t="e">
        <f t="shared" si="119"/>
        <v>#N/A</v>
      </c>
      <c r="P1821" s="24" t="str">
        <f>IFERROR(VLOOKUP(O1821,HOSPITAIS_COM_DIVIDAS!A:E,5,FALSE),"")</f>
        <v/>
      </c>
    </row>
    <row r="1822" spans="1:16" x14ac:dyDescent="0.25">
      <c r="A1822" s="52" t="e">
        <f>Tabela410[[#This Row],[Status da Proposta]]</f>
        <v>#VALUE!</v>
      </c>
      <c r="B1822" s="143">
        <f>MODALIDADE_1!A1822</f>
        <v>0</v>
      </c>
      <c r="C1822" s="142" t="e">
        <f>VLOOKUP(B1822,MODALIDADE_1!A:B,2,FALSE)</f>
        <v>#N/A</v>
      </c>
      <c r="D1822" s="142"/>
      <c r="E1822" s="94" t="e">
        <f>VLOOKUP(B1822,MODALIDADE_1!A:E,5,FALSE)</f>
        <v>#N/A</v>
      </c>
      <c r="F1822" s="95" t="e">
        <f>VLOOKUP(B1822,MODALIDADE_1!A:C,3,FALSE)</f>
        <v>#N/A</v>
      </c>
      <c r="G1822" s="142" t="e">
        <f>VLOOKUP(B1822,MODALIDADE_1!A:G,4,FALSE)</f>
        <v>#N/A</v>
      </c>
      <c r="H1822" s="142" t="e">
        <f>VLOOKUP(B1822,MODALIDADE_1!A:G,6,FALSE)</f>
        <v>#N/A</v>
      </c>
      <c r="I1822" s="142" t="e">
        <f>VLOOKUP(B1822,MODALIDADE_1!A:G,7,FALSE)</f>
        <v>#N/A</v>
      </c>
      <c r="J1822" s="106" t="e">
        <f>VLOOKUP(Tabela410[[#This Row],[Proposta de Referência]],SIMP_M1!A:K,9,FALSE)</f>
        <v>#VALUE!</v>
      </c>
      <c r="K1822" s="106" t="e">
        <f>VLOOKUP(Tabela410[[#This Row],[Proposta de Referência]],SIMP_M1!A:K,8,FALSE)</f>
        <v>#VALUE!</v>
      </c>
      <c r="L1822" s="107" t="e">
        <f t="shared" si="116"/>
        <v>#VALUE!</v>
      </c>
      <c r="M1822" s="107" t="e">
        <f t="shared" si="117"/>
        <v>#VALUE!</v>
      </c>
      <c r="N1822" s="142" t="e">
        <f t="shared" si="118"/>
        <v>#VALUE!</v>
      </c>
      <c r="O1822" s="142" t="e">
        <f t="shared" si="119"/>
        <v>#N/A</v>
      </c>
      <c r="P1822" s="24" t="str">
        <f>IFERROR(VLOOKUP(O1822,HOSPITAIS_COM_DIVIDAS!A:E,5,FALSE),"")</f>
        <v/>
      </c>
    </row>
    <row r="1823" spans="1:16" x14ac:dyDescent="0.25">
      <c r="A1823" s="52" t="e">
        <f>Tabela410[[#This Row],[Status da Proposta]]</f>
        <v>#VALUE!</v>
      </c>
      <c r="B1823" s="143">
        <f>MODALIDADE_1!A1823</f>
        <v>0</v>
      </c>
      <c r="C1823" s="142" t="e">
        <f>VLOOKUP(B1823,MODALIDADE_1!A:B,2,FALSE)</f>
        <v>#N/A</v>
      </c>
      <c r="D1823" s="142"/>
      <c r="E1823" s="94" t="e">
        <f>VLOOKUP(B1823,MODALIDADE_1!A:E,5,FALSE)</f>
        <v>#N/A</v>
      </c>
      <c r="F1823" s="95" t="e">
        <f>VLOOKUP(B1823,MODALIDADE_1!A:C,3,FALSE)</f>
        <v>#N/A</v>
      </c>
      <c r="G1823" s="142" t="e">
        <f>VLOOKUP(B1823,MODALIDADE_1!A:G,4,FALSE)</f>
        <v>#N/A</v>
      </c>
      <c r="H1823" s="142" t="e">
        <f>VLOOKUP(B1823,MODALIDADE_1!A:G,6,FALSE)</f>
        <v>#N/A</v>
      </c>
      <c r="I1823" s="142" t="e">
        <f>VLOOKUP(B1823,MODALIDADE_1!A:G,7,FALSE)</f>
        <v>#N/A</v>
      </c>
      <c r="J1823" s="106" t="e">
        <f>VLOOKUP(Tabela410[[#This Row],[Proposta de Referência]],SIMP_M1!A:K,9,FALSE)</f>
        <v>#VALUE!</v>
      </c>
      <c r="K1823" s="106" t="e">
        <f>VLOOKUP(Tabela410[[#This Row],[Proposta de Referência]],SIMP_M1!A:K,8,FALSE)</f>
        <v>#VALUE!</v>
      </c>
      <c r="L1823" s="107" t="e">
        <f t="shared" si="116"/>
        <v>#VALUE!</v>
      </c>
      <c r="M1823" s="107" t="e">
        <f t="shared" si="117"/>
        <v>#VALUE!</v>
      </c>
      <c r="N1823" s="142" t="e">
        <f t="shared" si="118"/>
        <v>#VALUE!</v>
      </c>
      <c r="O1823" s="142" t="e">
        <f t="shared" si="119"/>
        <v>#N/A</v>
      </c>
      <c r="P1823" s="24" t="str">
        <f>IFERROR(VLOOKUP(O1823,HOSPITAIS_COM_DIVIDAS!A:E,5,FALSE),"")</f>
        <v/>
      </c>
    </row>
    <row r="1824" spans="1:16" x14ac:dyDescent="0.25">
      <c r="A1824" s="52" t="e">
        <f>Tabela410[[#This Row],[Status da Proposta]]</f>
        <v>#VALUE!</v>
      </c>
      <c r="B1824" s="143">
        <f>MODALIDADE_1!A1824</f>
        <v>0</v>
      </c>
      <c r="C1824" s="142" t="e">
        <f>VLOOKUP(B1824,MODALIDADE_1!A:B,2,FALSE)</f>
        <v>#N/A</v>
      </c>
      <c r="D1824" s="142"/>
      <c r="E1824" s="94" t="e">
        <f>VLOOKUP(B1824,MODALIDADE_1!A:E,5,FALSE)</f>
        <v>#N/A</v>
      </c>
      <c r="F1824" s="95" t="e">
        <f>VLOOKUP(B1824,MODALIDADE_1!A:C,3,FALSE)</f>
        <v>#N/A</v>
      </c>
      <c r="G1824" s="142" t="e">
        <f>VLOOKUP(B1824,MODALIDADE_1!A:G,4,FALSE)</f>
        <v>#N/A</v>
      </c>
      <c r="H1824" s="142" t="e">
        <f>VLOOKUP(B1824,MODALIDADE_1!A:G,6,FALSE)</f>
        <v>#N/A</v>
      </c>
      <c r="I1824" s="142" t="e">
        <f>VLOOKUP(B1824,MODALIDADE_1!A:G,7,FALSE)</f>
        <v>#N/A</v>
      </c>
      <c r="J1824" s="106" t="e">
        <f>VLOOKUP(Tabela410[[#This Row],[Proposta de Referência]],SIMP_M1!A:K,9,FALSE)</f>
        <v>#VALUE!</v>
      </c>
      <c r="K1824" s="106" t="e">
        <f>VLOOKUP(Tabela410[[#This Row],[Proposta de Referência]],SIMP_M1!A:K,8,FALSE)</f>
        <v>#VALUE!</v>
      </c>
      <c r="L1824" s="107" t="e">
        <f t="shared" ref="L1824:L1887" si="120">K1824+J1824</f>
        <v>#VALUE!</v>
      </c>
      <c r="M1824" s="107" t="e">
        <f t="shared" ref="M1824:M1887" si="121">L1824*12</f>
        <v>#VALUE!</v>
      </c>
      <c r="N1824" s="142" t="e">
        <f t="shared" ref="N1824:N1887" si="122">IF(L1824&gt;100000,"SIM, POSSUI VALOR ACIMA DE R$100.000,00","NÃO, POSSUI VALOR NECESSÁRIO")</f>
        <v>#VALUE!</v>
      </c>
      <c r="O1824" s="142" t="e">
        <f t="shared" ref="O1824:O1887" si="123">LEFT(E1824,8)</f>
        <v>#N/A</v>
      </c>
      <c r="P1824" s="24" t="str">
        <f>IFERROR(VLOOKUP(O1824,HOSPITAIS_COM_DIVIDAS!A:E,5,FALSE),"")</f>
        <v/>
      </c>
    </row>
    <row r="1825" spans="1:16" x14ac:dyDescent="0.25">
      <c r="A1825" s="52" t="e">
        <f>Tabela410[[#This Row],[Status da Proposta]]</f>
        <v>#VALUE!</v>
      </c>
      <c r="B1825" s="143">
        <f>MODALIDADE_1!A1825</f>
        <v>0</v>
      </c>
      <c r="C1825" s="142" t="e">
        <f>VLOOKUP(B1825,MODALIDADE_1!A:B,2,FALSE)</f>
        <v>#N/A</v>
      </c>
      <c r="D1825" s="142"/>
      <c r="E1825" s="94" t="e">
        <f>VLOOKUP(B1825,MODALIDADE_1!A:E,5,FALSE)</f>
        <v>#N/A</v>
      </c>
      <c r="F1825" s="95" t="e">
        <f>VLOOKUP(B1825,MODALIDADE_1!A:C,3,FALSE)</f>
        <v>#N/A</v>
      </c>
      <c r="G1825" s="142" t="e">
        <f>VLOOKUP(B1825,MODALIDADE_1!A:G,4,FALSE)</f>
        <v>#N/A</v>
      </c>
      <c r="H1825" s="142" t="e">
        <f>VLOOKUP(B1825,MODALIDADE_1!A:G,6,FALSE)</f>
        <v>#N/A</v>
      </c>
      <c r="I1825" s="142" t="e">
        <f>VLOOKUP(B1825,MODALIDADE_1!A:G,7,FALSE)</f>
        <v>#N/A</v>
      </c>
      <c r="J1825" s="106" t="e">
        <f>VLOOKUP(Tabela410[[#This Row],[Proposta de Referência]],SIMP_M1!A:K,9,FALSE)</f>
        <v>#VALUE!</v>
      </c>
      <c r="K1825" s="106" t="e">
        <f>VLOOKUP(Tabela410[[#This Row],[Proposta de Referência]],SIMP_M1!A:K,8,FALSE)</f>
        <v>#VALUE!</v>
      </c>
      <c r="L1825" s="107" t="e">
        <f t="shared" si="120"/>
        <v>#VALUE!</v>
      </c>
      <c r="M1825" s="107" t="e">
        <f t="shared" si="121"/>
        <v>#VALUE!</v>
      </c>
      <c r="N1825" s="142" t="e">
        <f t="shared" si="122"/>
        <v>#VALUE!</v>
      </c>
      <c r="O1825" s="142" t="e">
        <f t="shared" si="123"/>
        <v>#N/A</v>
      </c>
      <c r="P1825" s="24" t="str">
        <f>IFERROR(VLOOKUP(O1825,HOSPITAIS_COM_DIVIDAS!A:E,5,FALSE),"")</f>
        <v/>
      </c>
    </row>
    <row r="1826" spans="1:16" x14ac:dyDescent="0.25">
      <c r="A1826" s="52" t="e">
        <f>Tabela410[[#This Row],[Status da Proposta]]</f>
        <v>#VALUE!</v>
      </c>
      <c r="B1826" s="143">
        <f>MODALIDADE_1!A1826</f>
        <v>0</v>
      </c>
      <c r="C1826" s="142" t="e">
        <f>VLOOKUP(B1826,MODALIDADE_1!A:B,2,FALSE)</f>
        <v>#N/A</v>
      </c>
      <c r="D1826" s="142"/>
      <c r="E1826" s="94" t="e">
        <f>VLOOKUP(B1826,MODALIDADE_1!A:E,5,FALSE)</f>
        <v>#N/A</v>
      </c>
      <c r="F1826" s="95" t="e">
        <f>VLOOKUP(B1826,MODALIDADE_1!A:C,3,FALSE)</f>
        <v>#N/A</v>
      </c>
      <c r="G1826" s="142" t="e">
        <f>VLOOKUP(B1826,MODALIDADE_1!A:G,4,FALSE)</f>
        <v>#N/A</v>
      </c>
      <c r="H1826" s="142" t="e">
        <f>VLOOKUP(B1826,MODALIDADE_1!A:G,6,FALSE)</f>
        <v>#N/A</v>
      </c>
      <c r="I1826" s="142" t="e">
        <f>VLOOKUP(B1826,MODALIDADE_1!A:G,7,FALSE)</f>
        <v>#N/A</v>
      </c>
      <c r="J1826" s="106" t="e">
        <f>VLOOKUP(Tabela410[[#This Row],[Proposta de Referência]],SIMP_M1!A:K,9,FALSE)</f>
        <v>#VALUE!</v>
      </c>
      <c r="K1826" s="106" t="e">
        <f>VLOOKUP(Tabela410[[#This Row],[Proposta de Referência]],SIMP_M1!A:K,8,FALSE)</f>
        <v>#VALUE!</v>
      </c>
      <c r="L1826" s="107" t="e">
        <f t="shared" si="120"/>
        <v>#VALUE!</v>
      </c>
      <c r="M1826" s="107" t="e">
        <f t="shared" si="121"/>
        <v>#VALUE!</v>
      </c>
      <c r="N1826" s="142" t="e">
        <f t="shared" si="122"/>
        <v>#VALUE!</v>
      </c>
      <c r="O1826" s="142" t="e">
        <f t="shared" si="123"/>
        <v>#N/A</v>
      </c>
      <c r="P1826" s="24" t="str">
        <f>IFERROR(VLOOKUP(O1826,HOSPITAIS_COM_DIVIDAS!A:E,5,FALSE),"")</f>
        <v/>
      </c>
    </row>
    <row r="1827" spans="1:16" x14ac:dyDescent="0.25">
      <c r="A1827" s="52" t="e">
        <f>Tabela410[[#This Row],[Status da Proposta]]</f>
        <v>#VALUE!</v>
      </c>
      <c r="B1827" s="143">
        <f>MODALIDADE_1!A1827</f>
        <v>0</v>
      </c>
      <c r="C1827" s="142" t="e">
        <f>VLOOKUP(B1827,MODALIDADE_1!A:B,2,FALSE)</f>
        <v>#N/A</v>
      </c>
      <c r="D1827" s="142"/>
      <c r="E1827" s="94" t="e">
        <f>VLOOKUP(B1827,MODALIDADE_1!A:E,5,FALSE)</f>
        <v>#N/A</v>
      </c>
      <c r="F1827" s="95" t="e">
        <f>VLOOKUP(B1827,MODALIDADE_1!A:C,3,FALSE)</f>
        <v>#N/A</v>
      </c>
      <c r="G1827" s="142" t="e">
        <f>VLOOKUP(B1827,MODALIDADE_1!A:G,4,FALSE)</f>
        <v>#N/A</v>
      </c>
      <c r="H1827" s="142" t="e">
        <f>VLOOKUP(B1827,MODALIDADE_1!A:G,6,FALSE)</f>
        <v>#N/A</v>
      </c>
      <c r="I1827" s="142" t="e">
        <f>VLOOKUP(B1827,MODALIDADE_1!A:G,7,FALSE)</f>
        <v>#N/A</v>
      </c>
      <c r="J1827" s="106" t="e">
        <f>VLOOKUP(Tabela410[[#This Row],[Proposta de Referência]],SIMP_M1!A:K,9,FALSE)</f>
        <v>#VALUE!</v>
      </c>
      <c r="K1827" s="106" t="e">
        <f>VLOOKUP(Tabela410[[#This Row],[Proposta de Referência]],SIMP_M1!A:K,8,FALSE)</f>
        <v>#VALUE!</v>
      </c>
      <c r="L1827" s="107" t="e">
        <f t="shared" si="120"/>
        <v>#VALUE!</v>
      </c>
      <c r="M1827" s="107" t="e">
        <f t="shared" si="121"/>
        <v>#VALUE!</v>
      </c>
      <c r="N1827" s="142" t="e">
        <f t="shared" si="122"/>
        <v>#VALUE!</v>
      </c>
      <c r="O1827" s="142" t="e">
        <f t="shared" si="123"/>
        <v>#N/A</v>
      </c>
      <c r="P1827" s="24" t="str">
        <f>IFERROR(VLOOKUP(O1827,HOSPITAIS_COM_DIVIDAS!A:E,5,FALSE),"")</f>
        <v/>
      </c>
    </row>
    <row r="1828" spans="1:16" x14ac:dyDescent="0.25">
      <c r="A1828" s="52" t="e">
        <f>Tabela410[[#This Row],[Status da Proposta]]</f>
        <v>#VALUE!</v>
      </c>
      <c r="B1828" s="143">
        <f>MODALIDADE_1!A1828</f>
        <v>0</v>
      </c>
      <c r="C1828" s="142" t="e">
        <f>VLOOKUP(B1828,MODALIDADE_1!A:B,2,FALSE)</f>
        <v>#N/A</v>
      </c>
      <c r="D1828" s="142"/>
      <c r="E1828" s="94" t="e">
        <f>VLOOKUP(B1828,MODALIDADE_1!A:E,5,FALSE)</f>
        <v>#N/A</v>
      </c>
      <c r="F1828" s="95" t="e">
        <f>VLOOKUP(B1828,MODALIDADE_1!A:C,3,FALSE)</f>
        <v>#N/A</v>
      </c>
      <c r="G1828" s="142" t="e">
        <f>VLOOKUP(B1828,MODALIDADE_1!A:G,4,FALSE)</f>
        <v>#N/A</v>
      </c>
      <c r="H1828" s="142" t="e">
        <f>VLOOKUP(B1828,MODALIDADE_1!A:G,6,FALSE)</f>
        <v>#N/A</v>
      </c>
      <c r="I1828" s="142" t="e">
        <f>VLOOKUP(B1828,MODALIDADE_1!A:G,7,FALSE)</f>
        <v>#N/A</v>
      </c>
      <c r="J1828" s="106" t="e">
        <f>VLOOKUP(Tabela410[[#This Row],[Proposta de Referência]],SIMP_M1!A:K,9,FALSE)</f>
        <v>#VALUE!</v>
      </c>
      <c r="K1828" s="106" t="e">
        <f>VLOOKUP(Tabela410[[#This Row],[Proposta de Referência]],SIMP_M1!A:K,8,FALSE)</f>
        <v>#VALUE!</v>
      </c>
      <c r="L1828" s="107" t="e">
        <f t="shared" si="120"/>
        <v>#VALUE!</v>
      </c>
      <c r="M1828" s="107" t="e">
        <f t="shared" si="121"/>
        <v>#VALUE!</v>
      </c>
      <c r="N1828" s="142" t="e">
        <f t="shared" si="122"/>
        <v>#VALUE!</v>
      </c>
      <c r="O1828" s="142" t="e">
        <f t="shared" si="123"/>
        <v>#N/A</v>
      </c>
      <c r="P1828" s="24" t="str">
        <f>IFERROR(VLOOKUP(O1828,HOSPITAIS_COM_DIVIDAS!A:E,5,FALSE),"")</f>
        <v/>
      </c>
    </row>
    <row r="1829" spans="1:16" x14ac:dyDescent="0.25">
      <c r="A1829" s="52" t="e">
        <f>Tabela410[[#This Row],[Status da Proposta]]</f>
        <v>#VALUE!</v>
      </c>
      <c r="B1829" s="143">
        <f>MODALIDADE_1!A1829</f>
        <v>0</v>
      </c>
      <c r="C1829" s="142" t="e">
        <f>VLOOKUP(B1829,MODALIDADE_1!A:B,2,FALSE)</f>
        <v>#N/A</v>
      </c>
      <c r="D1829" s="142"/>
      <c r="E1829" s="94" t="e">
        <f>VLOOKUP(B1829,MODALIDADE_1!A:E,5,FALSE)</f>
        <v>#N/A</v>
      </c>
      <c r="F1829" s="95" t="e">
        <f>VLOOKUP(B1829,MODALIDADE_1!A:C,3,FALSE)</f>
        <v>#N/A</v>
      </c>
      <c r="G1829" s="142" t="e">
        <f>VLOOKUP(B1829,MODALIDADE_1!A:G,4,FALSE)</f>
        <v>#N/A</v>
      </c>
      <c r="H1829" s="142" t="e">
        <f>VLOOKUP(B1829,MODALIDADE_1!A:G,6,FALSE)</f>
        <v>#N/A</v>
      </c>
      <c r="I1829" s="142" t="e">
        <f>VLOOKUP(B1829,MODALIDADE_1!A:G,7,FALSE)</f>
        <v>#N/A</v>
      </c>
      <c r="J1829" s="106" t="e">
        <f>VLOOKUP(Tabela410[[#This Row],[Proposta de Referência]],SIMP_M1!A:K,9,FALSE)</f>
        <v>#VALUE!</v>
      </c>
      <c r="K1829" s="106" t="e">
        <f>VLOOKUP(Tabela410[[#This Row],[Proposta de Referência]],SIMP_M1!A:K,8,FALSE)</f>
        <v>#VALUE!</v>
      </c>
      <c r="L1829" s="107" t="e">
        <f t="shared" si="120"/>
        <v>#VALUE!</v>
      </c>
      <c r="M1829" s="107" t="e">
        <f t="shared" si="121"/>
        <v>#VALUE!</v>
      </c>
      <c r="N1829" s="142" t="e">
        <f t="shared" si="122"/>
        <v>#VALUE!</v>
      </c>
      <c r="O1829" s="142" t="e">
        <f t="shared" si="123"/>
        <v>#N/A</v>
      </c>
      <c r="P1829" s="24" t="str">
        <f>IFERROR(VLOOKUP(O1829,HOSPITAIS_COM_DIVIDAS!A:E,5,FALSE),"")</f>
        <v/>
      </c>
    </row>
    <row r="1830" spans="1:16" x14ac:dyDescent="0.25">
      <c r="A1830" s="52" t="e">
        <f>Tabela410[[#This Row],[Status da Proposta]]</f>
        <v>#VALUE!</v>
      </c>
      <c r="B1830" s="143">
        <f>MODALIDADE_1!A1830</f>
        <v>0</v>
      </c>
      <c r="C1830" s="142" t="e">
        <f>VLOOKUP(B1830,MODALIDADE_1!A:B,2,FALSE)</f>
        <v>#N/A</v>
      </c>
      <c r="D1830" s="142"/>
      <c r="E1830" s="94" t="e">
        <f>VLOOKUP(B1830,MODALIDADE_1!A:E,5,FALSE)</f>
        <v>#N/A</v>
      </c>
      <c r="F1830" s="95" t="e">
        <f>VLOOKUP(B1830,MODALIDADE_1!A:C,3,FALSE)</f>
        <v>#N/A</v>
      </c>
      <c r="G1830" s="142" t="e">
        <f>VLOOKUP(B1830,MODALIDADE_1!A:G,4,FALSE)</f>
        <v>#N/A</v>
      </c>
      <c r="H1830" s="142" t="e">
        <f>VLOOKUP(B1830,MODALIDADE_1!A:G,6,FALSE)</f>
        <v>#N/A</v>
      </c>
      <c r="I1830" s="142" t="e">
        <f>VLOOKUP(B1830,MODALIDADE_1!A:G,7,FALSE)</f>
        <v>#N/A</v>
      </c>
      <c r="J1830" s="106" t="e">
        <f>VLOOKUP(Tabela410[[#This Row],[Proposta de Referência]],SIMP_M1!A:K,9,FALSE)</f>
        <v>#VALUE!</v>
      </c>
      <c r="K1830" s="106" t="e">
        <f>VLOOKUP(Tabela410[[#This Row],[Proposta de Referência]],SIMP_M1!A:K,8,FALSE)</f>
        <v>#VALUE!</v>
      </c>
      <c r="L1830" s="107" t="e">
        <f t="shared" si="120"/>
        <v>#VALUE!</v>
      </c>
      <c r="M1830" s="107" t="e">
        <f t="shared" si="121"/>
        <v>#VALUE!</v>
      </c>
      <c r="N1830" s="142" t="e">
        <f t="shared" si="122"/>
        <v>#VALUE!</v>
      </c>
      <c r="O1830" s="142" t="e">
        <f t="shared" si="123"/>
        <v>#N/A</v>
      </c>
      <c r="P1830" s="24" t="str">
        <f>IFERROR(VLOOKUP(O1830,HOSPITAIS_COM_DIVIDAS!A:E,5,FALSE),"")</f>
        <v/>
      </c>
    </row>
    <row r="1831" spans="1:16" x14ac:dyDescent="0.25">
      <c r="A1831" s="52" t="e">
        <f>Tabela410[[#This Row],[Status da Proposta]]</f>
        <v>#VALUE!</v>
      </c>
      <c r="B1831" s="143">
        <f>MODALIDADE_1!A1831</f>
        <v>0</v>
      </c>
      <c r="C1831" s="142" t="e">
        <f>VLOOKUP(B1831,MODALIDADE_1!A:B,2,FALSE)</f>
        <v>#N/A</v>
      </c>
      <c r="D1831" s="142"/>
      <c r="E1831" s="94" t="e">
        <f>VLOOKUP(B1831,MODALIDADE_1!A:E,5,FALSE)</f>
        <v>#N/A</v>
      </c>
      <c r="F1831" s="95" t="e">
        <f>VLOOKUP(B1831,MODALIDADE_1!A:C,3,FALSE)</f>
        <v>#N/A</v>
      </c>
      <c r="G1831" s="142" t="e">
        <f>VLOOKUP(B1831,MODALIDADE_1!A:G,4,FALSE)</f>
        <v>#N/A</v>
      </c>
      <c r="H1831" s="142" t="e">
        <f>VLOOKUP(B1831,MODALIDADE_1!A:G,6,FALSE)</f>
        <v>#N/A</v>
      </c>
      <c r="I1831" s="142" t="e">
        <f>VLOOKUP(B1831,MODALIDADE_1!A:G,7,FALSE)</f>
        <v>#N/A</v>
      </c>
      <c r="J1831" s="106" t="e">
        <f>VLOOKUP(Tabela410[[#This Row],[Proposta de Referência]],SIMP_M1!A:K,9,FALSE)</f>
        <v>#VALUE!</v>
      </c>
      <c r="K1831" s="106" t="e">
        <f>VLOOKUP(Tabela410[[#This Row],[Proposta de Referência]],SIMP_M1!A:K,8,FALSE)</f>
        <v>#VALUE!</v>
      </c>
      <c r="L1831" s="107" t="e">
        <f t="shared" si="120"/>
        <v>#VALUE!</v>
      </c>
      <c r="M1831" s="107" t="e">
        <f t="shared" si="121"/>
        <v>#VALUE!</v>
      </c>
      <c r="N1831" s="142" t="e">
        <f t="shared" si="122"/>
        <v>#VALUE!</v>
      </c>
      <c r="O1831" s="142" t="e">
        <f t="shared" si="123"/>
        <v>#N/A</v>
      </c>
      <c r="P1831" s="24" t="str">
        <f>IFERROR(VLOOKUP(O1831,HOSPITAIS_COM_DIVIDAS!A:E,5,FALSE),"")</f>
        <v/>
      </c>
    </row>
    <row r="1832" spans="1:16" x14ac:dyDescent="0.25">
      <c r="A1832" s="52" t="e">
        <f>Tabela410[[#This Row],[Status da Proposta]]</f>
        <v>#VALUE!</v>
      </c>
      <c r="B1832" s="143">
        <f>MODALIDADE_1!A1832</f>
        <v>0</v>
      </c>
      <c r="C1832" s="142" t="e">
        <f>VLOOKUP(B1832,MODALIDADE_1!A:B,2,FALSE)</f>
        <v>#N/A</v>
      </c>
      <c r="D1832" s="142"/>
      <c r="E1832" s="94" t="e">
        <f>VLOOKUP(B1832,MODALIDADE_1!A:E,5,FALSE)</f>
        <v>#N/A</v>
      </c>
      <c r="F1832" s="95" t="e">
        <f>VLOOKUP(B1832,MODALIDADE_1!A:C,3,FALSE)</f>
        <v>#N/A</v>
      </c>
      <c r="G1832" s="142" t="e">
        <f>VLOOKUP(B1832,MODALIDADE_1!A:G,4,FALSE)</f>
        <v>#N/A</v>
      </c>
      <c r="H1832" s="142" t="e">
        <f>VLOOKUP(B1832,MODALIDADE_1!A:G,6,FALSE)</f>
        <v>#N/A</v>
      </c>
      <c r="I1832" s="142" t="e">
        <f>VLOOKUP(B1832,MODALIDADE_1!A:G,7,FALSE)</f>
        <v>#N/A</v>
      </c>
      <c r="J1832" s="106" t="e">
        <f>VLOOKUP(Tabela410[[#This Row],[Proposta de Referência]],SIMP_M1!A:K,9,FALSE)</f>
        <v>#VALUE!</v>
      </c>
      <c r="K1832" s="106" t="e">
        <f>VLOOKUP(Tabela410[[#This Row],[Proposta de Referência]],SIMP_M1!A:K,8,FALSE)</f>
        <v>#VALUE!</v>
      </c>
      <c r="L1832" s="107" t="e">
        <f t="shared" si="120"/>
        <v>#VALUE!</v>
      </c>
      <c r="M1832" s="107" t="e">
        <f t="shared" si="121"/>
        <v>#VALUE!</v>
      </c>
      <c r="N1832" s="142" t="e">
        <f t="shared" si="122"/>
        <v>#VALUE!</v>
      </c>
      <c r="O1832" s="142" t="e">
        <f t="shared" si="123"/>
        <v>#N/A</v>
      </c>
      <c r="P1832" s="24" t="str">
        <f>IFERROR(VLOOKUP(O1832,HOSPITAIS_COM_DIVIDAS!A:E,5,FALSE),"")</f>
        <v/>
      </c>
    </row>
    <row r="1833" spans="1:16" x14ac:dyDescent="0.25">
      <c r="A1833" s="52" t="e">
        <f>Tabela410[[#This Row],[Status da Proposta]]</f>
        <v>#VALUE!</v>
      </c>
      <c r="B1833" s="143">
        <f>MODALIDADE_1!A1833</f>
        <v>0</v>
      </c>
      <c r="C1833" s="142" t="e">
        <f>VLOOKUP(B1833,MODALIDADE_1!A:B,2,FALSE)</f>
        <v>#N/A</v>
      </c>
      <c r="D1833" s="142"/>
      <c r="E1833" s="94" t="e">
        <f>VLOOKUP(B1833,MODALIDADE_1!A:E,5,FALSE)</f>
        <v>#N/A</v>
      </c>
      <c r="F1833" s="95" t="e">
        <f>VLOOKUP(B1833,MODALIDADE_1!A:C,3,FALSE)</f>
        <v>#N/A</v>
      </c>
      <c r="G1833" s="142" t="e">
        <f>VLOOKUP(B1833,MODALIDADE_1!A:G,4,FALSE)</f>
        <v>#N/A</v>
      </c>
      <c r="H1833" s="142" t="e">
        <f>VLOOKUP(B1833,MODALIDADE_1!A:G,6,FALSE)</f>
        <v>#N/A</v>
      </c>
      <c r="I1833" s="142" t="e">
        <f>VLOOKUP(B1833,MODALIDADE_1!A:G,7,FALSE)</f>
        <v>#N/A</v>
      </c>
      <c r="J1833" s="106" t="e">
        <f>VLOOKUP(Tabela410[[#This Row],[Proposta de Referência]],SIMP_M1!A:K,9,FALSE)</f>
        <v>#VALUE!</v>
      </c>
      <c r="K1833" s="106" t="e">
        <f>VLOOKUP(Tabela410[[#This Row],[Proposta de Referência]],SIMP_M1!A:K,8,FALSE)</f>
        <v>#VALUE!</v>
      </c>
      <c r="L1833" s="107" t="e">
        <f t="shared" si="120"/>
        <v>#VALUE!</v>
      </c>
      <c r="M1833" s="107" t="e">
        <f t="shared" si="121"/>
        <v>#VALUE!</v>
      </c>
      <c r="N1833" s="142" t="e">
        <f t="shared" si="122"/>
        <v>#VALUE!</v>
      </c>
      <c r="O1833" s="142" t="e">
        <f t="shared" si="123"/>
        <v>#N/A</v>
      </c>
      <c r="P1833" s="24" t="str">
        <f>IFERROR(VLOOKUP(O1833,HOSPITAIS_COM_DIVIDAS!A:E,5,FALSE),"")</f>
        <v/>
      </c>
    </row>
    <row r="1834" spans="1:16" x14ac:dyDescent="0.25">
      <c r="A1834" s="52" t="e">
        <f>Tabela410[[#This Row],[Status da Proposta]]</f>
        <v>#VALUE!</v>
      </c>
      <c r="B1834" s="143">
        <f>MODALIDADE_1!A1834</f>
        <v>0</v>
      </c>
      <c r="C1834" s="142" t="e">
        <f>VLOOKUP(B1834,MODALIDADE_1!A:B,2,FALSE)</f>
        <v>#N/A</v>
      </c>
      <c r="D1834" s="142"/>
      <c r="E1834" s="94" t="e">
        <f>VLOOKUP(B1834,MODALIDADE_1!A:E,5,FALSE)</f>
        <v>#N/A</v>
      </c>
      <c r="F1834" s="95" t="e">
        <f>VLOOKUP(B1834,MODALIDADE_1!A:C,3,FALSE)</f>
        <v>#N/A</v>
      </c>
      <c r="G1834" s="142" t="e">
        <f>VLOOKUP(B1834,MODALIDADE_1!A:G,4,FALSE)</f>
        <v>#N/A</v>
      </c>
      <c r="H1834" s="142" t="e">
        <f>VLOOKUP(B1834,MODALIDADE_1!A:G,6,FALSE)</f>
        <v>#N/A</v>
      </c>
      <c r="I1834" s="142" t="e">
        <f>VLOOKUP(B1834,MODALIDADE_1!A:G,7,FALSE)</f>
        <v>#N/A</v>
      </c>
      <c r="J1834" s="106" t="e">
        <f>VLOOKUP(Tabela410[[#This Row],[Proposta de Referência]],SIMP_M1!A:K,9,FALSE)</f>
        <v>#VALUE!</v>
      </c>
      <c r="K1834" s="106" t="e">
        <f>VLOOKUP(Tabela410[[#This Row],[Proposta de Referência]],SIMP_M1!A:K,8,FALSE)</f>
        <v>#VALUE!</v>
      </c>
      <c r="L1834" s="107" t="e">
        <f t="shared" si="120"/>
        <v>#VALUE!</v>
      </c>
      <c r="M1834" s="107" t="e">
        <f t="shared" si="121"/>
        <v>#VALUE!</v>
      </c>
      <c r="N1834" s="142" t="e">
        <f t="shared" si="122"/>
        <v>#VALUE!</v>
      </c>
      <c r="O1834" s="142" t="e">
        <f t="shared" si="123"/>
        <v>#N/A</v>
      </c>
      <c r="P1834" s="24" t="str">
        <f>IFERROR(VLOOKUP(O1834,HOSPITAIS_COM_DIVIDAS!A:E,5,FALSE),"")</f>
        <v/>
      </c>
    </row>
    <row r="1835" spans="1:16" x14ac:dyDescent="0.25">
      <c r="A1835" s="52" t="e">
        <f>Tabela410[[#This Row],[Status da Proposta]]</f>
        <v>#VALUE!</v>
      </c>
      <c r="B1835" s="143">
        <f>MODALIDADE_1!A1835</f>
        <v>0</v>
      </c>
      <c r="C1835" s="142" t="e">
        <f>VLOOKUP(B1835,MODALIDADE_1!A:B,2,FALSE)</f>
        <v>#N/A</v>
      </c>
      <c r="D1835" s="142"/>
      <c r="E1835" s="94" t="e">
        <f>VLOOKUP(B1835,MODALIDADE_1!A:E,5,FALSE)</f>
        <v>#N/A</v>
      </c>
      <c r="F1835" s="95" t="e">
        <f>VLOOKUP(B1835,MODALIDADE_1!A:C,3,FALSE)</f>
        <v>#N/A</v>
      </c>
      <c r="G1835" s="142" t="e">
        <f>VLOOKUP(B1835,MODALIDADE_1!A:G,4,FALSE)</f>
        <v>#N/A</v>
      </c>
      <c r="H1835" s="142" t="e">
        <f>VLOOKUP(B1835,MODALIDADE_1!A:G,6,FALSE)</f>
        <v>#N/A</v>
      </c>
      <c r="I1835" s="142" t="e">
        <f>VLOOKUP(B1835,MODALIDADE_1!A:G,7,FALSE)</f>
        <v>#N/A</v>
      </c>
      <c r="J1835" s="106" t="e">
        <f>VLOOKUP(Tabela410[[#This Row],[Proposta de Referência]],SIMP_M1!A:K,9,FALSE)</f>
        <v>#VALUE!</v>
      </c>
      <c r="K1835" s="106" t="e">
        <f>VLOOKUP(Tabela410[[#This Row],[Proposta de Referência]],SIMP_M1!A:K,8,FALSE)</f>
        <v>#VALUE!</v>
      </c>
      <c r="L1835" s="107" t="e">
        <f t="shared" si="120"/>
        <v>#VALUE!</v>
      </c>
      <c r="M1835" s="107" t="e">
        <f t="shared" si="121"/>
        <v>#VALUE!</v>
      </c>
      <c r="N1835" s="142" t="e">
        <f t="shared" si="122"/>
        <v>#VALUE!</v>
      </c>
      <c r="O1835" s="142" t="e">
        <f t="shared" si="123"/>
        <v>#N/A</v>
      </c>
      <c r="P1835" s="24" t="str">
        <f>IFERROR(VLOOKUP(O1835,HOSPITAIS_COM_DIVIDAS!A:E,5,FALSE),"")</f>
        <v/>
      </c>
    </row>
    <row r="1836" spans="1:16" x14ac:dyDescent="0.25">
      <c r="A1836" s="52" t="e">
        <f>Tabela410[[#This Row],[Status da Proposta]]</f>
        <v>#VALUE!</v>
      </c>
      <c r="B1836" s="143">
        <f>MODALIDADE_1!A1836</f>
        <v>0</v>
      </c>
      <c r="C1836" s="142" t="e">
        <f>VLOOKUP(B1836,MODALIDADE_1!A:B,2,FALSE)</f>
        <v>#N/A</v>
      </c>
      <c r="D1836" s="142"/>
      <c r="E1836" s="94" t="e">
        <f>VLOOKUP(B1836,MODALIDADE_1!A:E,5,FALSE)</f>
        <v>#N/A</v>
      </c>
      <c r="F1836" s="95" t="e">
        <f>VLOOKUP(B1836,MODALIDADE_1!A:C,3,FALSE)</f>
        <v>#N/A</v>
      </c>
      <c r="G1836" s="142" t="e">
        <f>VLOOKUP(B1836,MODALIDADE_1!A:G,4,FALSE)</f>
        <v>#N/A</v>
      </c>
      <c r="H1836" s="142" t="e">
        <f>VLOOKUP(B1836,MODALIDADE_1!A:G,6,FALSE)</f>
        <v>#N/A</v>
      </c>
      <c r="I1836" s="142" t="e">
        <f>VLOOKUP(B1836,MODALIDADE_1!A:G,7,FALSE)</f>
        <v>#N/A</v>
      </c>
      <c r="J1836" s="106" t="e">
        <f>VLOOKUP(Tabela410[[#This Row],[Proposta de Referência]],SIMP_M1!A:K,9,FALSE)</f>
        <v>#VALUE!</v>
      </c>
      <c r="K1836" s="106" t="e">
        <f>VLOOKUP(Tabela410[[#This Row],[Proposta de Referência]],SIMP_M1!A:K,8,FALSE)</f>
        <v>#VALUE!</v>
      </c>
      <c r="L1836" s="107" t="e">
        <f t="shared" si="120"/>
        <v>#VALUE!</v>
      </c>
      <c r="M1836" s="107" t="e">
        <f t="shared" si="121"/>
        <v>#VALUE!</v>
      </c>
      <c r="N1836" s="142" t="e">
        <f t="shared" si="122"/>
        <v>#VALUE!</v>
      </c>
      <c r="O1836" s="142" t="e">
        <f t="shared" si="123"/>
        <v>#N/A</v>
      </c>
      <c r="P1836" s="24" t="str">
        <f>IFERROR(VLOOKUP(O1836,HOSPITAIS_COM_DIVIDAS!A:E,5,FALSE),"")</f>
        <v/>
      </c>
    </row>
    <row r="1837" spans="1:16" x14ac:dyDescent="0.25">
      <c r="A1837" s="52" t="e">
        <f>Tabela410[[#This Row],[Status da Proposta]]</f>
        <v>#VALUE!</v>
      </c>
      <c r="B1837" s="143">
        <f>MODALIDADE_1!A1837</f>
        <v>0</v>
      </c>
      <c r="C1837" s="142" t="e">
        <f>VLOOKUP(B1837,MODALIDADE_1!A:B,2,FALSE)</f>
        <v>#N/A</v>
      </c>
      <c r="D1837" s="142"/>
      <c r="E1837" s="94" t="e">
        <f>VLOOKUP(B1837,MODALIDADE_1!A:E,5,FALSE)</f>
        <v>#N/A</v>
      </c>
      <c r="F1837" s="95" t="e">
        <f>VLOOKUP(B1837,MODALIDADE_1!A:C,3,FALSE)</f>
        <v>#N/A</v>
      </c>
      <c r="G1837" s="142" t="e">
        <f>VLOOKUP(B1837,MODALIDADE_1!A:G,4,FALSE)</f>
        <v>#N/A</v>
      </c>
      <c r="H1837" s="142" t="e">
        <f>VLOOKUP(B1837,MODALIDADE_1!A:G,6,FALSE)</f>
        <v>#N/A</v>
      </c>
      <c r="I1837" s="142" t="e">
        <f>VLOOKUP(B1837,MODALIDADE_1!A:G,7,FALSE)</f>
        <v>#N/A</v>
      </c>
      <c r="J1837" s="106" t="e">
        <f>VLOOKUP(Tabela410[[#This Row],[Proposta de Referência]],SIMP_M1!A:K,9,FALSE)</f>
        <v>#VALUE!</v>
      </c>
      <c r="K1837" s="106" t="e">
        <f>VLOOKUP(Tabela410[[#This Row],[Proposta de Referência]],SIMP_M1!A:K,8,FALSE)</f>
        <v>#VALUE!</v>
      </c>
      <c r="L1837" s="107" t="e">
        <f t="shared" si="120"/>
        <v>#VALUE!</v>
      </c>
      <c r="M1837" s="107" t="e">
        <f t="shared" si="121"/>
        <v>#VALUE!</v>
      </c>
      <c r="N1837" s="142" t="e">
        <f t="shared" si="122"/>
        <v>#VALUE!</v>
      </c>
      <c r="O1837" s="142" t="e">
        <f t="shared" si="123"/>
        <v>#N/A</v>
      </c>
      <c r="P1837" s="24" t="str">
        <f>IFERROR(VLOOKUP(O1837,HOSPITAIS_COM_DIVIDAS!A:E,5,FALSE),"")</f>
        <v/>
      </c>
    </row>
    <row r="1838" spans="1:16" x14ac:dyDescent="0.25">
      <c r="A1838" s="52" t="e">
        <f>Tabela410[[#This Row],[Status da Proposta]]</f>
        <v>#VALUE!</v>
      </c>
      <c r="B1838" s="143">
        <f>MODALIDADE_1!A1838</f>
        <v>0</v>
      </c>
      <c r="C1838" s="142" t="e">
        <f>VLOOKUP(B1838,MODALIDADE_1!A:B,2,FALSE)</f>
        <v>#N/A</v>
      </c>
      <c r="D1838" s="142"/>
      <c r="E1838" s="94" t="e">
        <f>VLOOKUP(B1838,MODALIDADE_1!A:E,5,FALSE)</f>
        <v>#N/A</v>
      </c>
      <c r="F1838" s="95" t="e">
        <f>VLOOKUP(B1838,MODALIDADE_1!A:C,3,FALSE)</f>
        <v>#N/A</v>
      </c>
      <c r="G1838" s="142" t="e">
        <f>VLOOKUP(B1838,MODALIDADE_1!A:G,4,FALSE)</f>
        <v>#N/A</v>
      </c>
      <c r="H1838" s="142" t="e">
        <f>VLOOKUP(B1838,MODALIDADE_1!A:G,6,FALSE)</f>
        <v>#N/A</v>
      </c>
      <c r="I1838" s="142" t="e">
        <f>VLOOKUP(B1838,MODALIDADE_1!A:G,7,FALSE)</f>
        <v>#N/A</v>
      </c>
      <c r="J1838" s="106" t="e">
        <f>VLOOKUP(Tabela410[[#This Row],[Proposta de Referência]],SIMP_M1!A:K,9,FALSE)</f>
        <v>#VALUE!</v>
      </c>
      <c r="K1838" s="106" t="e">
        <f>VLOOKUP(Tabela410[[#This Row],[Proposta de Referência]],SIMP_M1!A:K,8,FALSE)</f>
        <v>#VALUE!</v>
      </c>
      <c r="L1838" s="107" t="e">
        <f t="shared" si="120"/>
        <v>#VALUE!</v>
      </c>
      <c r="M1838" s="107" t="e">
        <f t="shared" si="121"/>
        <v>#VALUE!</v>
      </c>
      <c r="N1838" s="142" t="e">
        <f t="shared" si="122"/>
        <v>#VALUE!</v>
      </c>
      <c r="O1838" s="142" t="e">
        <f t="shared" si="123"/>
        <v>#N/A</v>
      </c>
      <c r="P1838" s="24" t="str">
        <f>IFERROR(VLOOKUP(O1838,HOSPITAIS_COM_DIVIDAS!A:E,5,FALSE),"")</f>
        <v/>
      </c>
    </row>
    <row r="1839" spans="1:16" x14ac:dyDescent="0.25">
      <c r="A1839" s="52" t="e">
        <f>Tabela410[[#This Row],[Status da Proposta]]</f>
        <v>#VALUE!</v>
      </c>
      <c r="B1839" s="143">
        <f>MODALIDADE_1!A1839</f>
        <v>0</v>
      </c>
      <c r="C1839" s="142" t="e">
        <f>VLOOKUP(B1839,MODALIDADE_1!A:B,2,FALSE)</f>
        <v>#N/A</v>
      </c>
      <c r="D1839" s="142"/>
      <c r="E1839" s="94" t="e">
        <f>VLOOKUP(B1839,MODALIDADE_1!A:E,5,FALSE)</f>
        <v>#N/A</v>
      </c>
      <c r="F1839" s="95" t="e">
        <f>VLOOKUP(B1839,MODALIDADE_1!A:C,3,FALSE)</f>
        <v>#N/A</v>
      </c>
      <c r="G1839" s="142" t="e">
        <f>VLOOKUP(B1839,MODALIDADE_1!A:G,4,FALSE)</f>
        <v>#N/A</v>
      </c>
      <c r="H1839" s="142" t="e">
        <f>VLOOKUP(B1839,MODALIDADE_1!A:G,6,FALSE)</f>
        <v>#N/A</v>
      </c>
      <c r="I1839" s="142" t="e">
        <f>VLOOKUP(B1839,MODALIDADE_1!A:G,7,FALSE)</f>
        <v>#N/A</v>
      </c>
      <c r="J1839" s="106" t="e">
        <f>VLOOKUP(Tabela410[[#This Row],[Proposta de Referência]],SIMP_M1!A:K,9,FALSE)</f>
        <v>#VALUE!</v>
      </c>
      <c r="K1839" s="106" t="e">
        <f>VLOOKUP(Tabela410[[#This Row],[Proposta de Referência]],SIMP_M1!A:K,8,FALSE)</f>
        <v>#VALUE!</v>
      </c>
      <c r="L1839" s="107" t="e">
        <f t="shared" si="120"/>
        <v>#VALUE!</v>
      </c>
      <c r="M1839" s="107" t="e">
        <f t="shared" si="121"/>
        <v>#VALUE!</v>
      </c>
      <c r="N1839" s="142" t="e">
        <f t="shared" si="122"/>
        <v>#VALUE!</v>
      </c>
      <c r="O1839" s="142" t="e">
        <f t="shared" si="123"/>
        <v>#N/A</v>
      </c>
      <c r="P1839" s="24" t="str">
        <f>IFERROR(VLOOKUP(O1839,HOSPITAIS_COM_DIVIDAS!A:E,5,FALSE),"")</f>
        <v/>
      </c>
    </row>
    <row r="1840" spans="1:16" x14ac:dyDescent="0.25">
      <c r="A1840" s="52" t="e">
        <f>Tabela410[[#This Row],[Status da Proposta]]</f>
        <v>#VALUE!</v>
      </c>
      <c r="B1840" s="143">
        <f>MODALIDADE_1!A1840</f>
        <v>0</v>
      </c>
      <c r="C1840" s="142" t="e">
        <f>VLOOKUP(B1840,MODALIDADE_1!A:B,2,FALSE)</f>
        <v>#N/A</v>
      </c>
      <c r="D1840" s="142"/>
      <c r="E1840" s="94" t="e">
        <f>VLOOKUP(B1840,MODALIDADE_1!A:E,5,FALSE)</f>
        <v>#N/A</v>
      </c>
      <c r="F1840" s="95" t="e">
        <f>VLOOKUP(B1840,MODALIDADE_1!A:C,3,FALSE)</f>
        <v>#N/A</v>
      </c>
      <c r="G1840" s="142" t="e">
        <f>VLOOKUP(B1840,MODALIDADE_1!A:G,4,FALSE)</f>
        <v>#N/A</v>
      </c>
      <c r="H1840" s="142" t="e">
        <f>VLOOKUP(B1840,MODALIDADE_1!A:G,6,FALSE)</f>
        <v>#N/A</v>
      </c>
      <c r="I1840" s="142" t="e">
        <f>VLOOKUP(B1840,MODALIDADE_1!A:G,7,FALSE)</f>
        <v>#N/A</v>
      </c>
      <c r="J1840" s="106" t="e">
        <f>VLOOKUP(Tabela410[[#This Row],[Proposta de Referência]],SIMP_M1!A:K,9,FALSE)</f>
        <v>#VALUE!</v>
      </c>
      <c r="K1840" s="106" t="e">
        <f>VLOOKUP(Tabela410[[#This Row],[Proposta de Referência]],SIMP_M1!A:K,8,FALSE)</f>
        <v>#VALUE!</v>
      </c>
      <c r="L1840" s="107" t="e">
        <f t="shared" si="120"/>
        <v>#VALUE!</v>
      </c>
      <c r="M1840" s="107" t="e">
        <f t="shared" si="121"/>
        <v>#VALUE!</v>
      </c>
      <c r="N1840" s="142" t="e">
        <f t="shared" si="122"/>
        <v>#VALUE!</v>
      </c>
      <c r="O1840" s="142" t="e">
        <f t="shared" si="123"/>
        <v>#N/A</v>
      </c>
      <c r="P1840" s="24" t="str">
        <f>IFERROR(VLOOKUP(O1840,HOSPITAIS_COM_DIVIDAS!A:E,5,FALSE),"")</f>
        <v/>
      </c>
    </row>
    <row r="1841" spans="1:16" x14ac:dyDescent="0.25">
      <c r="A1841" s="52" t="e">
        <f>Tabela410[[#This Row],[Status da Proposta]]</f>
        <v>#VALUE!</v>
      </c>
      <c r="B1841" s="143">
        <f>MODALIDADE_1!A1841</f>
        <v>0</v>
      </c>
      <c r="C1841" s="142" t="e">
        <f>VLOOKUP(B1841,MODALIDADE_1!A:B,2,FALSE)</f>
        <v>#N/A</v>
      </c>
      <c r="D1841" s="142"/>
      <c r="E1841" s="94" t="e">
        <f>VLOOKUP(B1841,MODALIDADE_1!A:E,5,FALSE)</f>
        <v>#N/A</v>
      </c>
      <c r="F1841" s="95" t="e">
        <f>VLOOKUP(B1841,MODALIDADE_1!A:C,3,FALSE)</f>
        <v>#N/A</v>
      </c>
      <c r="G1841" s="142" t="e">
        <f>VLOOKUP(B1841,MODALIDADE_1!A:G,4,FALSE)</f>
        <v>#N/A</v>
      </c>
      <c r="H1841" s="142" t="e">
        <f>VLOOKUP(B1841,MODALIDADE_1!A:G,6,FALSE)</f>
        <v>#N/A</v>
      </c>
      <c r="I1841" s="142" t="e">
        <f>VLOOKUP(B1841,MODALIDADE_1!A:G,7,FALSE)</f>
        <v>#N/A</v>
      </c>
      <c r="J1841" s="106" t="e">
        <f>VLOOKUP(Tabela410[[#This Row],[Proposta de Referência]],SIMP_M1!A:K,9,FALSE)</f>
        <v>#VALUE!</v>
      </c>
      <c r="K1841" s="106" t="e">
        <f>VLOOKUP(Tabela410[[#This Row],[Proposta de Referência]],SIMP_M1!A:K,8,FALSE)</f>
        <v>#VALUE!</v>
      </c>
      <c r="L1841" s="107" t="e">
        <f t="shared" si="120"/>
        <v>#VALUE!</v>
      </c>
      <c r="M1841" s="107" t="e">
        <f t="shared" si="121"/>
        <v>#VALUE!</v>
      </c>
      <c r="N1841" s="142" t="e">
        <f t="shared" si="122"/>
        <v>#VALUE!</v>
      </c>
      <c r="O1841" s="142" t="e">
        <f t="shared" si="123"/>
        <v>#N/A</v>
      </c>
      <c r="P1841" s="24" t="str">
        <f>IFERROR(VLOOKUP(O1841,HOSPITAIS_COM_DIVIDAS!A:E,5,FALSE),"")</f>
        <v/>
      </c>
    </row>
    <row r="1842" spans="1:16" x14ac:dyDescent="0.25">
      <c r="A1842" s="52" t="e">
        <f>Tabela410[[#This Row],[Status da Proposta]]</f>
        <v>#VALUE!</v>
      </c>
      <c r="B1842" s="143">
        <f>MODALIDADE_1!A1842</f>
        <v>0</v>
      </c>
      <c r="C1842" s="142" t="e">
        <f>VLOOKUP(B1842,MODALIDADE_1!A:B,2,FALSE)</f>
        <v>#N/A</v>
      </c>
      <c r="D1842" s="142"/>
      <c r="E1842" s="94" t="e">
        <f>VLOOKUP(B1842,MODALIDADE_1!A:E,5,FALSE)</f>
        <v>#N/A</v>
      </c>
      <c r="F1842" s="95" t="e">
        <f>VLOOKUP(B1842,MODALIDADE_1!A:C,3,FALSE)</f>
        <v>#N/A</v>
      </c>
      <c r="G1842" s="142" t="e">
        <f>VLOOKUP(B1842,MODALIDADE_1!A:G,4,FALSE)</f>
        <v>#N/A</v>
      </c>
      <c r="H1842" s="142" t="e">
        <f>VLOOKUP(B1842,MODALIDADE_1!A:G,6,FALSE)</f>
        <v>#N/A</v>
      </c>
      <c r="I1842" s="142" t="e">
        <f>VLOOKUP(B1842,MODALIDADE_1!A:G,7,FALSE)</f>
        <v>#N/A</v>
      </c>
      <c r="J1842" s="106" t="e">
        <f>VLOOKUP(Tabela410[[#This Row],[Proposta de Referência]],SIMP_M1!A:K,9,FALSE)</f>
        <v>#VALUE!</v>
      </c>
      <c r="K1842" s="106" t="e">
        <f>VLOOKUP(Tabela410[[#This Row],[Proposta de Referência]],SIMP_M1!A:K,8,FALSE)</f>
        <v>#VALUE!</v>
      </c>
      <c r="L1842" s="107" t="e">
        <f t="shared" si="120"/>
        <v>#VALUE!</v>
      </c>
      <c r="M1842" s="107" t="e">
        <f t="shared" si="121"/>
        <v>#VALUE!</v>
      </c>
      <c r="N1842" s="142" t="e">
        <f t="shared" si="122"/>
        <v>#VALUE!</v>
      </c>
      <c r="O1842" s="142" t="e">
        <f t="shared" si="123"/>
        <v>#N/A</v>
      </c>
      <c r="P1842" s="24" t="str">
        <f>IFERROR(VLOOKUP(O1842,HOSPITAIS_COM_DIVIDAS!A:E,5,FALSE),"")</f>
        <v/>
      </c>
    </row>
    <row r="1843" spans="1:16" x14ac:dyDescent="0.25">
      <c r="A1843" s="52" t="e">
        <f>Tabela410[[#This Row],[Status da Proposta]]</f>
        <v>#VALUE!</v>
      </c>
      <c r="B1843" s="143">
        <f>MODALIDADE_1!A1843</f>
        <v>0</v>
      </c>
      <c r="C1843" s="142" t="e">
        <f>VLOOKUP(B1843,MODALIDADE_1!A:B,2,FALSE)</f>
        <v>#N/A</v>
      </c>
      <c r="D1843" s="142"/>
      <c r="E1843" s="94" t="e">
        <f>VLOOKUP(B1843,MODALIDADE_1!A:E,5,FALSE)</f>
        <v>#N/A</v>
      </c>
      <c r="F1843" s="95" t="e">
        <f>VLOOKUP(B1843,MODALIDADE_1!A:C,3,FALSE)</f>
        <v>#N/A</v>
      </c>
      <c r="G1843" s="142" t="e">
        <f>VLOOKUP(B1843,MODALIDADE_1!A:G,4,FALSE)</f>
        <v>#N/A</v>
      </c>
      <c r="H1843" s="142" t="e">
        <f>VLOOKUP(B1843,MODALIDADE_1!A:G,6,FALSE)</f>
        <v>#N/A</v>
      </c>
      <c r="I1843" s="142" t="e">
        <f>VLOOKUP(B1843,MODALIDADE_1!A:G,7,FALSE)</f>
        <v>#N/A</v>
      </c>
      <c r="J1843" s="106" t="e">
        <f>VLOOKUP(Tabela410[[#This Row],[Proposta de Referência]],SIMP_M1!A:K,9,FALSE)</f>
        <v>#VALUE!</v>
      </c>
      <c r="K1843" s="106" t="e">
        <f>VLOOKUP(Tabela410[[#This Row],[Proposta de Referência]],SIMP_M1!A:K,8,FALSE)</f>
        <v>#VALUE!</v>
      </c>
      <c r="L1843" s="107" t="e">
        <f t="shared" si="120"/>
        <v>#VALUE!</v>
      </c>
      <c r="M1843" s="107" t="e">
        <f t="shared" si="121"/>
        <v>#VALUE!</v>
      </c>
      <c r="N1843" s="142" t="e">
        <f t="shared" si="122"/>
        <v>#VALUE!</v>
      </c>
      <c r="O1843" s="142" t="e">
        <f t="shared" si="123"/>
        <v>#N/A</v>
      </c>
      <c r="P1843" s="24" t="str">
        <f>IFERROR(VLOOKUP(O1843,HOSPITAIS_COM_DIVIDAS!A:E,5,FALSE),"")</f>
        <v/>
      </c>
    </row>
    <row r="1844" spans="1:16" x14ac:dyDescent="0.25">
      <c r="A1844" s="52" t="e">
        <f>Tabela410[[#This Row],[Status da Proposta]]</f>
        <v>#VALUE!</v>
      </c>
      <c r="B1844" s="143">
        <f>MODALIDADE_1!A1844</f>
        <v>0</v>
      </c>
      <c r="C1844" s="142" t="e">
        <f>VLOOKUP(B1844,MODALIDADE_1!A:B,2,FALSE)</f>
        <v>#N/A</v>
      </c>
      <c r="D1844" s="142"/>
      <c r="E1844" s="94" t="e">
        <f>VLOOKUP(B1844,MODALIDADE_1!A:E,5,FALSE)</f>
        <v>#N/A</v>
      </c>
      <c r="F1844" s="95" t="e">
        <f>VLOOKUP(B1844,MODALIDADE_1!A:C,3,FALSE)</f>
        <v>#N/A</v>
      </c>
      <c r="G1844" s="142" t="e">
        <f>VLOOKUP(B1844,MODALIDADE_1!A:G,4,FALSE)</f>
        <v>#N/A</v>
      </c>
      <c r="H1844" s="142" t="e">
        <f>VLOOKUP(B1844,MODALIDADE_1!A:G,6,FALSE)</f>
        <v>#N/A</v>
      </c>
      <c r="I1844" s="142" t="e">
        <f>VLOOKUP(B1844,MODALIDADE_1!A:G,7,FALSE)</f>
        <v>#N/A</v>
      </c>
      <c r="J1844" s="106" t="e">
        <f>VLOOKUP(Tabela410[[#This Row],[Proposta de Referência]],SIMP_M1!A:K,9,FALSE)</f>
        <v>#VALUE!</v>
      </c>
      <c r="K1844" s="106" t="e">
        <f>VLOOKUP(Tabela410[[#This Row],[Proposta de Referência]],SIMP_M1!A:K,8,FALSE)</f>
        <v>#VALUE!</v>
      </c>
      <c r="L1844" s="107" t="e">
        <f t="shared" si="120"/>
        <v>#VALUE!</v>
      </c>
      <c r="M1844" s="107" t="e">
        <f t="shared" si="121"/>
        <v>#VALUE!</v>
      </c>
      <c r="N1844" s="142" t="e">
        <f t="shared" si="122"/>
        <v>#VALUE!</v>
      </c>
      <c r="O1844" s="142" t="e">
        <f t="shared" si="123"/>
        <v>#N/A</v>
      </c>
      <c r="P1844" s="24" t="str">
        <f>IFERROR(VLOOKUP(O1844,HOSPITAIS_COM_DIVIDAS!A:E,5,FALSE),"")</f>
        <v/>
      </c>
    </row>
    <row r="1845" spans="1:16" x14ac:dyDescent="0.25">
      <c r="A1845" s="52" t="e">
        <f>Tabela410[[#This Row],[Status da Proposta]]</f>
        <v>#VALUE!</v>
      </c>
      <c r="B1845" s="143">
        <f>MODALIDADE_1!A1845</f>
        <v>0</v>
      </c>
      <c r="C1845" s="142" t="e">
        <f>VLOOKUP(B1845,MODALIDADE_1!A:B,2,FALSE)</f>
        <v>#N/A</v>
      </c>
      <c r="D1845" s="142"/>
      <c r="E1845" s="94" t="e">
        <f>VLOOKUP(B1845,MODALIDADE_1!A:E,5,FALSE)</f>
        <v>#N/A</v>
      </c>
      <c r="F1845" s="95" t="e">
        <f>VLOOKUP(B1845,MODALIDADE_1!A:C,3,FALSE)</f>
        <v>#N/A</v>
      </c>
      <c r="G1845" s="142" t="e">
        <f>VLOOKUP(B1845,MODALIDADE_1!A:G,4,FALSE)</f>
        <v>#N/A</v>
      </c>
      <c r="H1845" s="142" t="e">
        <f>VLOOKUP(B1845,MODALIDADE_1!A:G,6,FALSE)</f>
        <v>#N/A</v>
      </c>
      <c r="I1845" s="142" t="e">
        <f>VLOOKUP(B1845,MODALIDADE_1!A:G,7,FALSE)</f>
        <v>#N/A</v>
      </c>
      <c r="J1845" s="106" t="e">
        <f>VLOOKUP(Tabela410[[#This Row],[Proposta de Referência]],SIMP_M1!A:K,9,FALSE)</f>
        <v>#VALUE!</v>
      </c>
      <c r="K1845" s="106" t="e">
        <f>VLOOKUP(Tabela410[[#This Row],[Proposta de Referência]],SIMP_M1!A:K,8,FALSE)</f>
        <v>#VALUE!</v>
      </c>
      <c r="L1845" s="107" t="e">
        <f t="shared" si="120"/>
        <v>#VALUE!</v>
      </c>
      <c r="M1845" s="107" t="e">
        <f t="shared" si="121"/>
        <v>#VALUE!</v>
      </c>
      <c r="N1845" s="142" t="e">
        <f t="shared" si="122"/>
        <v>#VALUE!</v>
      </c>
      <c r="O1845" s="142" t="e">
        <f t="shared" si="123"/>
        <v>#N/A</v>
      </c>
      <c r="P1845" s="24" t="str">
        <f>IFERROR(VLOOKUP(O1845,HOSPITAIS_COM_DIVIDAS!A:E,5,FALSE),"")</f>
        <v/>
      </c>
    </row>
    <row r="1846" spans="1:16" x14ac:dyDescent="0.25">
      <c r="A1846" s="52" t="e">
        <f>Tabela410[[#This Row],[Status da Proposta]]</f>
        <v>#VALUE!</v>
      </c>
      <c r="B1846" s="143">
        <f>MODALIDADE_1!A1846</f>
        <v>0</v>
      </c>
      <c r="C1846" s="142" t="e">
        <f>VLOOKUP(B1846,MODALIDADE_1!A:B,2,FALSE)</f>
        <v>#N/A</v>
      </c>
      <c r="D1846" s="142"/>
      <c r="E1846" s="94" t="e">
        <f>VLOOKUP(B1846,MODALIDADE_1!A:E,5,FALSE)</f>
        <v>#N/A</v>
      </c>
      <c r="F1846" s="95" t="e">
        <f>VLOOKUP(B1846,MODALIDADE_1!A:C,3,FALSE)</f>
        <v>#N/A</v>
      </c>
      <c r="G1846" s="142" t="e">
        <f>VLOOKUP(B1846,MODALIDADE_1!A:G,4,FALSE)</f>
        <v>#N/A</v>
      </c>
      <c r="H1846" s="142" t="e">
        <f>VLOOKUP(B1846,MODALIDADE_1!A:G,6,FALSE)</f>
        <v>#N/A</v>
      </c>
      <c r="I1846" s="142" t="e">
        <f>VLOOKUP(B1846,MODALIDADE_1!A:G,7,FALSE)</f>
        <v>#N/A</v>
      </c>
      <c r="J1846" s="106" t="e">
        <f>VLOOKUP(Tabela410[[#This Row],[Proposta de Referência]],SIMP_M1!A:K,9,FALSE)</f>
        <v>#VALUE!</v>
      </c>
      <c r="K1846" s="106" t="e">
        <f>VLOOKUP(Tabela410[[#This Row],[Proposta de Referência]],SIMP_M1!A:K,8,FALSE)</f>
        <v>#VALUE!</v>
      </c>
      <c r="L1846" s="107" t="e">
        <f t="shared" si="120"/>
        <v>#VALUE!</v>
      </c>
      <c r="M1846" s="107" t="e">
        <f t="shared" si="121"/>
        <v>#VALUE!</v>
      </c>
      <c r="N1846" s="142" t="e">
        <f t="shared" si="122"/>
        <v>#VALUE!</v>
      </c>
      <c r="O1846" s="142" t="e">
        <f t="shared" si="123"/>
        <v>#N/A</v>
      </c>
      <c r="P1846" s="24" t="str">
        <f>IFERROR(VLOOKUP(O1846,HOSPITAIS_COM_DIVIDAS!A:E,5,FALSE),"")</f>
        <v/>
      </c>
    </row>
    <row r="1847" spans="1:16" x14ac:dyDescent="0.25">
      <c r="A1847" s="52" t="e">
        <f>Tabela410[[#This Row],[Status da Proposta]]</f>
        <v>#VALUE!</v>
      </c>
      <c r="B1847" s="143">
        <f>MODALIDADE_1!A1847</f>
        <v>0</v>
      </c>
      <c r="C1847" s="142" t="e">
        <f>VLOOKUP(B1847,MODALIDADE_1!A:B,2,FALSE)</f>
        <v>#N/A</v>
      </c>
      <c r="D1847" s="142"/>
      <c r="E1847" s="94" t="e">
        <f>VLOOKUP(B1847,MODALIDADE_1!A:E,5,FALSE)</f>
        <v>#N/A</v>
      </c>
      <c r="F1847" s="95" t="e">
        <f>VLOOKUP(B1847,MODALIDADE_1!A:C,3,FALSE)</f>
        <v>#N/A</v>
      </c>
      <c r="G1847" s="142" t="e">
        <f>VLOOKUP(B1847,MODALIDADE_1!A:G,4,FALSE)</f>
        <v>#N/A</v>
      </c>
      <c r="H1847" s="142" t="e">
        <f>VLOOKUP(B1847,MODALIDADE_1!A:G,6,FALSE)</f>
        <v>#N/A</v>
      </c>
      <c r="I1847" s="142" t="e">
        <f>VLOOKUP(B1847,MODALIDADE_1!A:G,7,FALSE)</f>
        <v>#N/A</v>
      </c>
      <c r="J1847" s="106" t="e">
        <f>VLOOKUP(Tabela410[[#This Row],[Proposta de Referência]],SIMP_M1!A:K,9,FALSE)</f>
        <v>#VALUE!</v>
      </c>
      <c r="K1847" s="106" t="e">
        <f>VLOOKUP(Tabela410[[#This Row],[Proposta de Referência]],SIMP_M1!A:K,8,FALSE)</f>
        <v>#VALUE!</v>
      </c>
      <c r="L1847" s="107" t="e">
        <f t="shared" si="120"/>
        <v>#VALUE!</v>
      </c>
      <c r="M1847" s="107" t="e">
        <f t="shared" si="121"/>
        <v>#VALUE!</v>
      </c>
      <c r="N1847" s="142" t="e">
        <f t="shared" si="122"/>
        <v>#VALUE!</v>
      </c>
      <c r="O1847" s="142" t="e">
        <f t="shared" si="123"/>
        <v>#N/A</v>
      </c>
      <c r="P1847" s="24" t="str">
        <f>IFERROR(VLOOKUP(O1847,HOSPITAIS_COM_DIVIDAS!A:E,5,FALSE),"")</f>
        <v/>
      </c>
    </row>
    <row r="1848" spans="1:16" x14ac:dyDescent="0.25">
      <c r="A1848" s="52" t="e">
        <f>Tabela410[[#This Row],[Status da Proposta]]</f>
        <v>#VALUE!</v>
      </c>
      <c r="B1848" s="143">
        <f>MODALIDADE_1!A1848</f>
        <v>0</v>
      </c>
      <c r="C1848" s="142" t="e">
        <f>VLOOKUP(B1848,MODALIDADE_1!A:B,2,FALSE)</f>
        <v>#N/A</v>
      </c>
      <c r="D1848" s="142"/>
      <c r="E1848" s="94" t="e">
        <f>VLOOKUP(B1848,MODALIDADE_1!A:E,5,FALSE)</f>
        <v>#N/A</v>
      </c>
      <c r="F1848" s="95" t="e">
        <f>VLOOKUP(B1848,MODALIDADE_1!A:C,3,FALSE)</f>
        <v>#N/A</v>
      </c>
      <c r="G1848" s="142" t="e">
        <f>VLOOKUP(B1848,MODALIDADE_1!A:G,4,FALSE)</f>
        <v>#N/A</v>
      </c>
      <c r="H1848" s="142" t="e">
        <f>VLOOKUP(B1848,MODALIDADE_1!A:G,6,FALSE)</f>
        <v>#N/A</v>
      </c>
      <c r="I1848" s="142" t="e">
        <f>VLOOKUP(B1848,MODALIDADE_1!A:G,7,FALSE)</f>
        <v>#N/A</v>
      </c>
      <c r="J1848" s="106" t="e">
        <f>VLOOKUP(Tabela410[[#This Row],[Proposta de Referência]],SIMP_M1!A:K,9,FALSE)</f>
        <v>#VALUE!</v>
      </c>
      <c r="K1848" s="106" t="e">
        <f>VLOOKUP(Tabela410[[#This Row],[Proposta de Referência]],SIMP_M1!A:K,8,FALSE)</f>
        <v>#VALUE!</v>
      </c>
      <c r="L1848" s="107" t="e">
        <f t="shared" si="120"/>
        <v>#VALUE!</v>
      </c>
      <c r="M1848" s="107" t="e">
        <f t="shared" si="121"/>
        <v>#VALUE!</v>
      </c>
      <c r="N1848" s="142" t="e">
        <f t="shared" si="122"/>
        <v>#VALUE!</v>
      </c>
      <c r="O1848" s="142" t="e">
        <f t="shared" si="123"/>
        <v>#N/A</v>
      </c>
      <c r="P1848" s="24" t="str">
        <f>IFERROR(VLOOKUP(O1848,HOSPITAIS_COM_DIVIDAS!A:E,5,FALSE),"")</f>
        <v/>
      </c>
    </row>
    <row r="1849" spans="1:16" x14ac:dyDescent="0.25">
      <c r="A1849" s="52" t="e">
        <f>Tabela410[[#This Row],[Status da Proposta]]</f>
        <v>#VALUE!</v>
      </c>
      <c r="B1849" s="143">
        <f>MODALIDADE_1!A1849</f>
        <v>0</v>
      </c>
      <c r="C1849" s="142" t="e">
        <f>VLOOKUP(B1849,MODALIDADE_1!A:B,2,FALSE)</f>
        <v>#N/A</v>
      </c>
      <c r="D1849" s="142"/>
      <c r="E1849" s="94" t="e">
        <f>VLOOKUP(B1849,MODALIDADE_1!A:E,5,FALSE)</f>
        <v>#N/A</v>
      </c>
      <c r="F1849" s="95" t="e">
        <f>VLOOKUP(B1849,MODALIDADE_1!A:C,3,FALSE)</f>
        <v>#N/A</v>
      </c>
      <c r="G1849" s="142" t="e">
        <f>VLOOKUP(B1849,MODALIDADE_1!A:G,4,FALSE)</f>
        <v>#N/A</v>
      </c>
      <c r="H1849" s="142" t="e">
        <f>VLOOKUP(B1849,MODALIDADE_1!A:G,6,FALSE)</f>
        <v>#N/A</v>
      </c>
      <c r="I1849" s="142" t="e">
        <f>VLOOKUP(B1849,MODALIDADE_1!A:G,7,FALSE)</f>
        <v>#N/A</v>
      </c>
      <c r="J1849" s="106" t="e">
        <f>VLOOKUP(Tabela410[[#This Row],[Proposta de Referência]],SIMP_M1!A:K,9,FALSE)</f>
        <v>#VALUE!</v>
      </c>
      <c r="K1849" s="106" t="e">
        <f>VLOOKUP(Tabela410[[#This Row],[Proposta de Referência]],SIMP_M1!A:K,8,FALSE)</f>
        <v>#VALUE!</v>
      </c>
      <c r="L1849" s="107" t="e">
        <f t="shared" si="120"/>
        <v>#VALUE!</v>
      </c>
      <c r="M1849" s="107" t="e">
        <f t="shared" si="121"/>
        <v>#VALUE!</v>
      </c>
      <c r="N1849" s="142" t="e">
        <f t="shared" si="122"/>
        <v>#VALUE!</v>
      </c>
      <c r="O1849" s="142" t="e">
        <f t="shared" si="123"/>
        <v>#N/A</v>
      </c>
      <c r="P1849" s="24" t="str">
        <f>IFERROR(VLOOKUP(O1849,HOSPITAIS_COM_DIVIDAS!A:E,5,FALSE),"")</f>
        <v/>
      </c>
    </row>
    <row r="1850" spans="1:16" x14ac:dyDescent="0.25">
      <c r="A1850" s="52" t="e">
        <f>Tabela410[[#This Row],[Status da Proposta]]</f>
        <v>#VALUE!</v>
      </c>
      <c r="B1850" s="143">
        <f>MODALIDADE_1!A1850</f>
        <v>0</v>
      </c>
      <c r="C1850" s="142" t="e">
        <f>VLOOKUP(B1850,MODALIDADE_1!A:B,2,FALSE)</f>
        <v>#N/A</v>
      </c>
      <c r="D1850" s="142"/>
      <c r="E1850" s="94" t="e">
        <f>VLOOKUP(B1850,MODALIDADE_1!A:E,5,FALSE)</f>
        <v>#N/A</v>
      </c>
      <c r="F1850" s="95" t="e">
        <f>VLOOKUP(B1850,MODALIDADE_1!A:C,3,FALSE)</f>
        <v>#N/A</v>
      </c>
      <c r="G1850" s="142" t="e">
        <f>VLOOKUP(B1850,MODALIDADE_1!A:G,4,FALSE)</f>
        <v>#N/A</v>
      </c>
      <c r="H1850" s="142" t="e">
        <f>VLOOKUP(B1850,MODALIDADE_1!A:G,6,FALSE)</f>
        <v>#N/A</v>
      </c>
      <c r="I1850" s="142" t="e">
        <f>VLOOKUP(B1850,MODALIDADE_1!A:G,7,FALSE)</f>
        <v>#N/A</v>
      </c>
      <c r="J1850" s="106" t="e">
        <f>VLOOKUP(Tabela410[[#This Row],[Proposta de Referência]],SIMP_M1!A:K,9,FALSE)</f>
        <v>#VALUE!</v>
      </c>
      <c r="K1850" s="106" t="e">
        <f>VLOOKUP(Tabela410[[#This Row],[Proposta de Referência]],SIMP_M1!A:K,8,FALSE)</f>
        <v>#VALUE!</v>
      </c>
      <c r="L1850" s="107" t="e">
        <f t="shared" si="120"/>
        <v>#VALUE!</v>
      </c>
      <c r="M1850" s="107" t="e">
        <f t="shared" si="121"/>
        <v>#VALUE!</v>
      </c>
      <c r="N1850" s="142" t="e">
        <f t="shared" si="122"/>
        <v>#VALUE!</v>
      </c>
      <c r="O1850" s="142" t="e">
        <f t="shared" si="123"/>
        <v>#N/A</v>
      </c>
      <c r="P1850" s="24" t="str">
        <f>IFERROR(VLOOKUP(O1850,HOSPITAIS_COM_DIVIDAS!A:E,5,FALSE),"")</f>
        <v/>
      </c>
    </row>
    <row r="1851" spans="1:16" x14ac:dyDescent="0.25">
      <c r="A1851" s="52" t="e">
        <f>Tabela410[[#This Row],[Status da Proposta]]</f>
        <v>#VALUE!</v>
      </c>
      <c r="B1851" s="143">
        <f>MODALIDADE_1!A1851</f>
        <v>0</v>
      </c>
      <c r="C1851" s="142" t="e">
        <f>VLOOKUP(B1851,MODALIDADE_1!A:B,2,FALSE)</f>
        <v>#N/A</v>
      </c>
      <c r="D1851" s="142"/>
      <c r="E1851" s="94" t="e">
        <f>VLOOKUP(B1851,MODALIDADE_1!A:E,5,FALSE)</f>
        <v>#N/A</v>
      </c>
      <c r="F1851" s="95" t="e">
        <f>VLOOKUP(B1851,MODALIDADE_1!A:C,3,FALSE)</f>
        <v>#N/A</v>
      </c>
      <c r="G1851" s="142" t="e">
        <f>VLOOKUP(B1851,MODALIDADE_1!A:G,4,FALSE)</f>
        <v>#N/A</v>
      </c>
      <c r="H1851" s="142" t="e">
        <f>VLOOKUP(B1851,MODALIDADE_1!A:G,6,FALSE)</f>
        <v>#N/A</v>
      </c>
      <c r="I1851" s="142" t="e">
        <f>VLOOKUP(B1851,MODALIDADE_1!A:G,7,FALSE)</f>
        <v>#N/A</v>
      </c>
      <c r="J1851" s="106" t="e">
        <f>VLOOKUP(Tabela410[[#This Row],[Proposta de Referência]],SIMP_M1!A:K,9,FALSE)</f>
        <v>#VALUE!</v>
      </c>
      <c r="K1851" s="106" t="e">
        <f>VLOOKUP(Tabela410[[#This Row],[Proposta de Referência]],SIMP_M1!A:K,8,FALSE)</f>
        <v>#VALUE!</v>
      </c>
      <c r="L1851" s="107" t="e">
        <f t="shared" si="120"/>
        <v>#VALUE!</v>
      </c>
      <c r="M1851" s="107" t="e">
        <f t="shared" si="121"/>
        <v>#VALUE!</v>
      </c>
      <c r="N1851" s="142" t="e">
        <f t="shared" si="122"/>
        <v>#VALUE!</v>
      </c>
      <c r="O1851" s="142" t="e">
        <f t="shared" si="123"/>
        <v>#N/A</v>
      </c>
      <c r="P1851" s="24" t="str">
        <f>IFERROR(VLOOKUP(O1851,HOSPITAIS_COM_DIVIDAS!A:E,5,FALSE),"")</f>
        <v/>
      </c>
    </row>
    <row r="1852" spans="1:16" x14ac:dyDescent="0.25">
      <c r="A1852" s="52" t="e">
        <f>Tabela410[[#This Row],[Status da Proposta]]</f>
        <v>#VALUE!</v>
      </c>
      <c r="B1852" s="143">
        <f>MODALIDADE_1!A1852</f>
        <v>0</v>
      </c>
      <c r="C1852" s="142" t="e">
        <f>VLOOKUP(B1852,MODALIDADE_1!A:B,2,FALSE)</f>
        <v>#N/A</v>
      </c>
      <c r="D1852" s="142"/>
      <c r="E1852" s="94" t="e">
        <f>VLOOKUP(B1852,MODALIDADE_1!A:E,5,FALSE)</f>
        <v>#N/A</v>
      </c>
      <c r="F1852" s="95" t="e">
        <f>VLOOKUP(B1852,MODALIDADE_1!A:C,3,FALSE)</f>
        <v>#N/A</v>
      </c>
      <c r="G1852" s="142" t="e">
        <f>VLOOKUP(B1852,MODALIDADE_1!A:G,4,FALSE)</f>
        <v>#N/A</v>
      </c>
      <c r="H1852" s="142" t="e">
        <f>VLOOKUP(B1852,MODALIDADE_1!A:G,6,FALSE)</f>
        <v>#N/A</v>
      </c>
      <c r="I1852" s="142" t="e">
        <f>VLOOKUP(B1852,MODALIDADE_1!A:G,7,FALSE)</f>
        <v>#N/A</v>
      </c>
      <c r="J1852" s="106" t="e">
        <f>VLOOKUP(Tabela410[[#This Row],[Proposta de Referência]],SIMP_M1!A:K,9,FALSE)</f>
        <v>#VALUE!</v>
      </c>
      <c r="K1852" s="106" t="e">
        <f>VLOOKUP(Tabela410[[#This Row],[Proposta de Referência]],SIMP_M1!A:K,8,FALSE)</f>
        <v>#VALUE!</v>
      </c>
      <c r="L1852" s="107" t="e">
        <f t="shared" si="120"/>
        <v>#VALUE!</v>
      </c>
      <c r="M1852" s="107" t="e">
        <f t="shared" si="121"/>
        <v>#VALUE!</v>
      </c>
      <c r="N1852" s="142" t="e">
        <f t="shared" si="122"/>
        <v>#VALUE!</v>
      </c>
      <c r="O1852" s="142" t="e">
        <f t="shared" si="123"/>
        <v>#N/A</v>
      </c>
      <c r="P1852" s="24" t="str">
        <f>IFERROR(VLOOKUP(O1852,HOSPITAIS_COM_DIVIDAS!A:E,5,FALSE),"")</f>
        <v/>
      </c>
    </row>
    <row r="1853" spans="1:16" x14ac:dyDescent="0.25">
      <c r="A1853" s="52" t="e">
        <f>Tabela410[[#This Row],[Status da Proposta]]</f>
        <v>#VALUE!</v>
      </c>
      <c r="B1853" s="143">
        <f>MODALIDADE_1!A1853</f>
        <v>0</v>
      </c>
      <c r="C1853" s="142" t="e">
        <f>VLOOKUP(B1853,MODALIDADE_1!A:B,2,FALSE)</f>
        <v>#N/A</v>
      </c>
      <c r="D1853" s="142"/>
      <c r="E1853" s="94" t="e">
        <f>VLOOKUP(B1853,MODALIDADE_1!A:E,5,FALSE)</f>
        <v>#N/A</v>
      </c>
      <c r="F1853" s="95" t="e">
        <f>VLOOKUP(B1853,MODALIDADE_1!A:C,3,FALSE)</f>
        <v>#N/A</v>
      </c>
      <c r="G1853" s="142" t="e">
        <f>VLOOKUP(B1853,MODALIDADE_1!A:G,4,FALSE)</f>
        <v>#N/A</v>
      </c>
      <c r="H1853" s="142" t="e">
        <f>VLOOKUP(B1853,MODALIDADE_1!A:G,6,FALSE)</f>
        <v>#N/A</v>
      </c>
      <c r="I1853" s="142" t="e">
        <f>VLOOKUP(B1853,MODALIDADE_1!A:G,7,FALSE)</f>
        <v>#N/A</v>
      </c>
      <c r="J1853" s="106" t="e">
        <f>VLOOKUP(Tabela410[[#This Row],[Proposta de Referência]],SIMP_M1!A:K,9,FALSE)</f>
        <v>#VALUE!</v>
      </c>
      <c r="K1853" s="106" t="e">
        <f>VLOOKUP(Tabela410[[#This Row],[Proposta de Referência]],SIMP_M1!A:K,8,FALSE)</f>
        <v>#VALUE!</v>
      </c>
      <c r="L1853" s="107" t="e">
        <f t="shared" si="120"/>
        <v>#VALUE!</v>
      </c>
      <c r="M1853" s="107" t="e">
        <f t="shared" si="121"/>
        <v>#VALUE!</v>
      </c>
      <c r="N1853" s="142" t="e">
        <f t="shared" si="122"/>
        <v>#VALUE!</v>
      </c>
      <c r="O1853" s="142" t="e">
        <f t="shared" si="123"/>
        <v>#N/A</v>
      </c>
      <c r="P1853" s="24" t="str">
        <f>IFERROR(VLOOKUP(O1853,HOSPITAIS_COM_DIVIDAS!A:E,5,FALSE),"")</f>
        <v/>
      </c>
    </row>
    <row r="1854" spans="1:16" x14ac:dyDescent="0.25">
      <c r="A1854" s="52" t="e">
        <f>Tabela410[[#This Row],[Status da Proposta]]</f>
        <v>#VALUE!</v>
      </c>
      <c r="B1854" s="143">
        <f>MODALIDADE_1!A1854</f>
        <v>0</v>
      </c>
      <c r="C1854" s="142" t="e">
        <f>VLOOKUP(B1854,MODALIDADE_1!A:B,2,FALSE)</f>
        <v>#N/A</v>
      </c>
      <c r="D1854" s="142"/>
      <c r="E1854" s="94" t="e">
        <f>VLOOKUP(B1854,MODALIDADE_1!A:E,5,FALSE)</f>
        <v>#N/A</v>
      </c>
      <c r="F1854" s="95" t="e">
        <f>VLOOKUP(B1854,MODALIDADE_1!A:C,3,FALSE)</f>
        <v>#N/A</v>
      </c>
      <c r="G1854" s="142" t="e">
        <f>VLOOKUP(B1854,MODALIDADE_1!A:G,4,FALSE)</f>
        <v>#N/A</v>
      </c>
      <c r="H1854" s="142" t="e">
        <f>VLOOKUP(B1854,MODALIDADE_1!A:G,6,FALSE)</f>
        <v>#N/A</v>
      </c>
      <c r="I1854" s="142" t="e">
        <f>VLOOKUP(B1854,MODALIDADE_1!A:G,7,FALSE)</f>
        <v>#N/A</v>
      </c>
      <c r="J1854" s="106" t="e">
        <f>VLOOKUP(Tabela410[[#This Row],[Proposta de Referência]],SIMP_M1!A:K,9,FALSE)</f>
        <v>#VALUE!</v>
      </c>
      <c r="K1854" s="106" t="e">
        <f>VLOOKUP(Tabela410[[#This Row],[Proposta de Referência]],SIMP_M1!A:K,8,FALSE)</f>
        <v>#VALUE!</v>
      </c>
      <c r="L1854" s="107" t="e">
        <f t="shared" si="120"/>
        <v>#VALUE!</v>
      </c>
      <c r="M1854" s="107" t="e">
        <f t="shared" si="121"/>
        <v>#VALUE!</v>
      </c>
      <c r="N1854" s="142" t="e">
        <f t="shared" si="122"/>
        <v>#VALUE!</v>
      </c>
      <c r="O1854" s="142" t="e">
        <f t="shared" si="123"/>
        <v>#N/A</v>
      </c>
      <c r="P1854" s="24" t="str">
        <f>IFERROR(VLOOKUP(O1854,HOSPITAIS_COM_DIVIDAS!A:E,5,FALSE),"")</f>
        <v/>
      </c>
    </row>
    <row r="1855" spans="1:16" x14ac:dyDescent="0.25">
      <c r="A1855" s="52" t="e">
        <f>Tabela410[[#This Row],[Status da Proposta]]</f>
        <v>#VALUE!</v>
      </c>
      <c r="B1855" s="143">
        <f>MODALIDADE_1!A1855</f>
        <v>0</v>
      </c>
      <c r="C1855" s="142" t="e">
        <f>VLOOKUP(B1855,MODALIDADE_1!A:B,2,FALSE)</f>
        <v>#N/A</v>
      </c>
      <c r="D1855" s="142"/>
      <c r="E1855" s="94" t="e">
        <f>VLOOKUP(B1855,MODALIDADE_1!A:E,5,FALSE)</f>
        <v>#N/A</v>
      </c>
      <c r="F1855" s="95" t="e">
        <f>VLOOKUP(B1855,MODALIDADE_1!A:C,3,FALSE)</f>
        <v>#N/A</v>
      </c>
      <c r="G1855" s="142" t="e">
        <f>VLOOKUP(B1855,MODALIDADE_1!A:G,4,FALSE)</f>
        <v>#N/A</v>
      </c>
      <c r="H1855" s="142" t="e">
        <f>VLOOKUP(B1855,MODALIDADE_1!A:G,6,FALSE)</f>
        <v>#N/A</v>
      </c>
      <c r="I1855" s="142" t="e">
        <f>VLOOKUP(B1855,MODALIDADE_1!A:G,7,FALSE)</f>
        <v>#N/A</v>
      </c>
      <c r="J1855" s="106" t="e">
        <f>VLOOKUP(Tabela410[[#This Row],[Proposta de Referência]],SIMP_M1!A:K,9,FALSE)</f>
        <v>#VALUE!</v>
      </c>
      <c r="K1855" s="106" t="e">
        <f>VLOOKUP(Tabela410[[#This Row],[Proposta de Referência]],SIMP_M1!A:K,8,FALSE)</f>
        <v>#VALUE!</v>
      </c>
      <c r="L1855" s="107" t="e">
        <f t="shared" si="120"/>
        <v>#VALUE!</v>
      </c>
      <c r="M1855" s="107" t="e">
        <f t="shared" si="121"/>
        <v>#VALUE!</v>
      </c>
      <c r="N1855" s="142" t="e">
        <f t="shared" si="122"/>
        <v>#VALUE!</v>
      </c>
      <c r="O1855" s="142" t="e">
        <f t="shared" si="123"/>
        <v>#N/A</v>
      </c>
      <c r="P1855" s="24" t="str">
        <f>IFERROR(VLOOKUP(O1855,HOSPITAIS_COM_DIVIDAS!A:E,5,FALSE),"")</f>
        <v/>
      </c>
    </row>
    <row r="1856" spans="1:16" x14ac:dyDescent="0.25">
      <c r="A1856" s="52" t="e">
        <f>Tabela410[[#This Row],[Status da Proposta]]</f>
        <v>#VALUE!</v>
      </c>
      <c r="B1856" s="143">
        <f>MODALIDADE_1!A1856</f>
        <v>0</v>
      </c>
      <c r="C1856" s="142" t="e">
        <f>VLOOKUP(B1856,MODALIDADE_1!A:B,2,FALSE)</f>
        <v>#N/A</v>
      </c>
      <c r="D1856" s="142"/>
      <c r="E1856" s="94" t="e">
        <f>VLOOKUP(B1856,MODALIDADE_1!A:E,5,FALSE)</f>
        <v>#N/A</v>
      </c>
      <c r="F1856" s="95" t="e">
        <f>VLOOKUP(B1856,MODALIDADE_1!A:C,3,FALSE)</f>
        <v>#N/A</v>
      </c>
      <c r="G1856" s="142" t="e">
        <f>VLOOKUP(B1856,MODALIDADE_1!A:G,4,FALSE)</f>
        <v>#N/A</v>
      </c>
      <c r="H1856" s="142" t="e">
        <f>VLOOKUP(B1856,MODALIDADE_1!A:G,6,FALSE)</f>
        <v>#N/A</v>
      </c>
      <c r="I1856" s="142" t="e">
        <f>VLOOKUP(B1856,MODALIDADE_1!A:G,7,FALSE)</f>
        <v>#N/A</v>
      </c>
      <c r="J1856" s="106" t="e">
        <f>VLOOKUP(Tabela410[[#This Row],[Proposta de Referência]],SIMP_M1!A:K,9,FALSE)</f>
        <v>#VALUE!</v>
      </c>
      <c r="K1856" s="106" t="e">
        <f>VLOOKUP(Tabela410[[#This Row],[Proposta de Referência]],SIMP_M1!A:K,8,FALSE)</f>
        <v>#VALUE!</v>
      </c>
      <c r="L1856" s="107" t="e">
        <f t="shared" si="120"/>
        <v>#VALUE!</v>
      </c>
      <c r="M1856" s="107" t="e">
        <f t="shared" si="121"/>
        <v>#VALUE!</v>
      </c>
      <c r="N1856" s="142" t="e">
        <f t="shared" si="122"/>
        <v>#VALUE!</v>
      </c>
      <c r="O1856" s="142" t="e">
        <f t="shared" si="123"/>
        <v>#N/A</v>
      </c>
      <c r="P1856" s="24" t="str">
        <f>IFERROR(VLOOKUP(O1856,HOSPITAIS_COM_DIVIDAS!A:E,5,FALSE),"")</f>
        <v/>
      </c>
    </row>
    <row r="1857" spans="1:16" x14ac:dyDescent="0.25">
      <c r="A1857" s="52" t="e">
        <f>Tabela410[[#This Row],[Status da Proposta]]</f>
        <v>#VALUE!</v>
      </c>
      <c r="B1857" s="143">
        <f>MODALIDADE_1!A1857</f>
        <v>0</v>
      </c>
      <c r="C1857" s="142" t="e">
        <f>VLOOKUP(B1857,MODALIDADE_1!A:B,2,FALSE)</f>
        <v>#N/A</v>
      </c>
      <c r="D1857" s="142"/>
      <c r="E1857" s="94" t="e">
        <f>VLOOKUP(B1857,MODALIDADE_1!A:E,5,FALSE)</f>
        <v>#N/A</v>
      </c>
      <c r="F1857" s="95" t="e">
        <f>VLOOKUP(B1857,MODALIDADE_1!A:C,3,FALSE)</f>
        <v>#N/A</v>
      </c>
      <c r="G1857" s="142" t="e">
        <f>VLOOKUP(B1857,MODALIDADE_1!A:G,4,FALSE)</f>
        <v>#N/A</v>
      </c>
      <c r="H1857" s="142" t="e">
        <f>VLOOKUP(B1857,MODALIDADE_1!A:G,6,FALSE)</f>
        <v>#N/A</v>
      </c>
      <c r="I1857" s="142" t="e">
        <f>VLOOKUP(B1857,MODALIDADE_1!A:G,7,FALSE)</f>
        <v>#N/A</v>
      </c>
      <c r="J1857" s="106" t="e">
        <f>VLOOKUP(Tabela410[[#This Row],[Proposta de Referência]],SIMP_M1!A:K,9,FALSE)</f>
        <v>#VALUE!</v>
      </c>
      <c r="K1857" s="106" t="e">
        <f>VLOOKUP(Tabela410[[#This Row],[Proposta de Referência]],SIMP_M1!A:K,8,FALSE)</f>
        <v>#VALUE!</v>
      </c>
      <c r="L1857" s="107" t="e">
        <f t="shared" si="120"/>
        <v>#VALUE!</v>
      </c>
      <c r="M1857" s="107" t="e">
        <f t="shared" si="121"/>
        <v>#VALUE!</v>
      </c>
      <c r="N1857" s="142" t="e">
        <f t="shared" si="122"/>
        <v>#VALUE!</v>
      </c>
      <c r="O1857" s="142" t="e">
        <f t="shared" si="123"/>
        <v>#N/A</v>
      </c>
      <c r="P1857" s="24" t="str">
        <f>IFERROR(VLOOKUP(O1857,HOSPITAIS_COM_DIVIDAS!A:E,5,FALSE),"")</f>
        <v/>
      </c>
    </row>
    <row r="1858" spans="1:16" x14ac:dyDescent="0.25">
      <c r="A1858" s="52" t="e">
        <f>Tabela410[[#This Row],[Status da Proposta]]</f>
        <v>#VALUE!</v>
      </c>
      <c r="B1858" s="143">
        <f>MODALIDADE_1!A1858</f>
        <v>0</v>
      </c>
      <c r="C1858" s="142" t="e">
        <f>VLOOKUP(B1858,MODALIDADE_1!A:B,2,FALSE)</f>
        <v>#N/A</v>
      </c>
      <c r="D1858" s="142"/>
      <c r="E1858" s="94" t="e">
        <f>VLOOKUP(B1858,MODALIDADE_1!A:E,5,FALSE)</f>
        <v>#N/A</v>
      </c>
      <c r="F1858" s="95" t="e">
        <f>VLOOKUP(B1858,MODALIDADE_1!A:C,3,FALSE)</f>
        <v>#N/A</v>
      </c>
      <c r="G1858" s="142" t="e">
        <f>VLOOKUP(B1858,MODALIDADE_1!A:G,4,FALSE)</f>
        <v>#N/A</v>
      </c>
      <c r="H1858" s="142" t="e">
        <f>VLOOKUP(B1858,MODALIDADE_1!A:G,6,FALSE)</f>
        <v>#N/A</v>
      </c>
      <c r="I1858" s="142" t="e">
        <f>VLOOKUP(B1858,MODALIDADE_1!A:G,7,FALSE)</f>
        <v>#N/A</v>
      </c>
      <c r="J1858" s="106" t="e">
        <f>VLOOKUP(Tabela410[[#This Row],[Proposta de Referência]],SIMP_M1!A:K,9,FALSE)</f>
        <v>#VALUE!</v>
      </c>
      <c r="K1858" s="106" t="e">
        <f>VLOOKUP(Tabela410[[#This Row],[Proposta de Referência]],SIMP_M1!A:K,8,FALSE)</f>
        <v>#VALUE!</v>
      </c>
      <c r="L1858" s="107" t="e">
        <f t="shared" si="120"/>
        <v>#VALUE!</v>
      </c>
      <c r="M1858" s="107" t="e">
        <f t="shared" si="121"/>
        <v>#VALUE!</v>
      </c>
      <c r="N1858" s="142" t="e">
        <f t="shared" si="122"/>
        <v>#VALUE!</v>
      </c>
      <c r="O1858" s="142" t="e">
        <f t="shared" si="123"/>
        <v>#N/A</v>
      </c>
      <c r="P1858" s="24" t="str">
        <f>IFERROR(VLOOKUP(O1858,HOSPITAIS_COM_DIVIDAS!A:E,5,FALSE),"")</f>
        <v/>
      </c>
    </row>
    <row r="1859" spans="1:16" x14ac:dyDescent="0.25">
      <c r="A1859" s="52" t="e">
        <f>Tabela410[[#This Row],[Status da Proposta]]</f>
        <v>#VALUE!</v>
      </c>
      <c r="B1859" s="143">
        <f>MODALIDADE_1!A1859</f>
        <v>0</v>
      </c>
      <c r="C1859" s="142" t="e">
        <f>VLOOKUP(B1859,MODALIDADE_1!A:B,2,FALSE)</f>
        <v>#N/A</v>
      </c>
      <c r="D1859" s="142"/>
      <c r="E1859" s="94" t="e">
        <f>VLOOKUP(B1859,MODALIDADE_1!A:E,5,FALSE)</f>
        <v>#N/A</v>
      </c>
      <c r="F1859" s="95" t="e">
        <f>VLOOKUP(B1859,MODALIDADE_1!A:C,3,FALSE)</f>
        <v>#N/A</v>
      </c>
      <c r="G1859" s="142" t="e">
        <f>VLOOKUP(B1859,MODALIDADE_1!A:G,4,FALSE)</f>
        <v>#N/A</v>
      </c>
      <c r="H1859" s="142" t="e">
        <f>VLOOKUP(B1859,MODALIDADE_1!A:G,6,FALSE)</f>
        <v>#N/A</v>
      </c>
      <c r="I1859" s="142" t="e">
        <f>VLOOKUP(B1859,MODALIDADE_1!A:G,7,FALSE)</f>
        <v>#N/A</v>
      </c>
      <c r="J1859" s="106" t="e">
        <f>VLOOKUP(Tabela410[[#This Row],[Proposta de Referência]],SIMP_M1!A:K,9,FALSE)</f>
        <v>#VALUE!</v>
      </c>
      <c r="K1859" s="106" t="e">
        <f>VLOOKUP(Tabela410[[#This Row],[Proposta de Referência]],SIMP_M1!A:K,8,FALSE)</f>
        <v>#VALUE!</v>
      </c>
      <c r="L1859" s="107" t="e">
        <f t="shared" si="120"/>
        <v>#VALUE!</v>
      </c>
      <c r="M1859" s="107" t="e">
        <f t="shared" si="121"/>
        <v>#VALUE!</v>
      </c>
      <c r="N1859" s="142" t="e">
        <f t="shared" si="122"/>
        <v>#VALUE!</v>
      </c>
      <c r="O1859" s="142" t="e">
        <f t="shared" si="123"/>
        <v>#N/A</v>
      </c>
      <c r="P1859" s="24" t="str">
        <f>IFERROR(VLOOKUP(O1859,HOSPITAIS_COM_DIVIDAS!A:E,5,FALSE),"")</f>
        <v/>
      </c>
    </row>
    <row r="1860" spans="1:16" x14ac:dyDescent="0.25">
      <c r="A1860" s="52" t="e">
        <f>Tabela410[[#This Row],[Status da Proposta]]</f>
        <v>#VALUE!</v>
      </c>
      <c r="B1860" s="143">
        <f>MODALIDADE_1!A1860</f>
        <v>0</v>
      </c>
      <c r="C1860" s="142" t="e">
        <f>VLOOKUP(B1860,MODALIDADE_1!A:B,2,FALSE)</f>
        <v>#N/A</v>
      </c>
      <c r="D1860" s="142"/>
      <c r="E1860" s="94" t="e">
        <f>VLOOKUP(B1860,MODALIDADE_1!A:E,5,FALSE)</f>
        <v>#N/A</v>
      </c>
      <c r="F1860" s="95" t="e">
        <f>VLOOKUP(B1860,MODALIDADE_1!A:C,3,FALSE)</f>
        <v>#N/A</v>
      </c>
      <c r="G1860" s="142" t="e">
        <f>VLOOKUP(B1860,MODALIDADE_1!A:G,4,FALSE)</f>
        <v>#N/A</v>
      </c>
      <c r="H1860" s="142" t="e">
        <f>VLOOKUP(B1860,MODALIDADE_1!A:G,6,FALSE)</f>
        <v>#N/A</v>
      </c>
      <c r="I1860" s="142" t="e">
        <f>VLOOKUP(B1860,MODALIDADE_1!A:G,7,FALSE)</f>
        <v>#N/A</v>
      </c>
      <c r="J1860" s="106" t="e">
        <f>VLOOKUP(Tabela410[[#This Row],[Proposta de Referência]],SIMP_M1!A:K,9,FALSE)</f>
        <v>#VALUE!</v>
      </c>
      <c r="K1860" s="106" t="e">
        <f>VLOOKUP(Tabela410[[#This Row],[Proposta de Referência]],SIMP_M1!A:K,8,FALSE)</f>
        <v>#VALUE!</v>
      </c>
      <c r="L1860" s="107" t="e">
        <f t="shared" si="120"/>
        <v>#VALUE!</v>
      </c>
      <c r="M1860" s="107" t="e">
        <f t="shared" si="121"/>
        <v>#VALUE!</v>
      </c>
      <c r="N1860" s="142" t="e">
        <f t="shared" si="122"/>
        <v>#VALUE!</v>
      </c>
      <c r="O1860" s="142" t="e">
        <f t="shared" si="123"/>
        <v>#N/A</v>
      </c>
      <c r="P1860" s="24" t="str">
        <f>IFERROR(VLOOKUP(O1860,HOSPITAIS_COM_DIVIDAS!A:E,5,FALSE),"")</f>
        <v/>
      </c>
    </row>
    <row r="1861" spans="1:16" x14ac:dyDescent="0.25">
      <c r="A1861" s="52" t="e">
        <f>Tabela410[[#This Row],[Status da Proposta]]</f>
        <v>#VALUE!</v>
      </c>
      <c r="B1861" s="143">
        <f>MODALIDADE_1!A1861</f>
        <v>0</v>
      </c>
      <c r="C1861" s="142" t="e">
        <f>VLOOKUP(B1861,MODALIDADE_1!A:B,2,FALSE)</f>
        <v>#N/A</v>
      </c>
      <c r="D1861" s="142"/>
      <c r="E1861" s="94" t="e">
        <f>VLOOKUP(B1861,MODALIDADE_1!A:E,5,FALSE)</f>
        <v>#N/A</v>
      </c>
      <c r="F1861" s="95" t="e">
        <f>VLOOKUP(B1861,MODALIDADE_1!A:C,3,FALSE)</f>
        <v>#N/A</v>
      </c>
      <c r="G1861" s="142" t="e">
        <f>VLOOKUP(B1861,MODALIDADE_1!A:G,4,FALSE)</f>
        <v>#N/A</v>
      </c>
      <c r="H1861" s="142" t="e">
        <f>VLOOKUP(B1861,MODALIDADE_1!A:G,6,FALSE)</f>
        <v>#N/A</v>
      </c>
      <c r="I1861" s="142" t="e">
        <f>VLOOKUP(B1861,MODALIDADE_1!A:G,7,FALSE)</f>
        <v>#N/A</v>
      </c>
      <c r="J1861" s="106" t="e">
        <f>VLOOKUP(Tabela410[[#This Row],[Proposta de Referência]],SIMP_M1!A:K,9,FALSE)</f>
        <v>#VALUE!</v>
      </c>
      <c r="K1861" s="106" t="e">
        <f>VLOOKUP(Tabela410[[#This Row],[Proposta de Referência]],SIMP_M1!A:K,8,FALSE)</f>
        <v>#VALUE!</v>
      </c>
      <c r="L1861" s="107" t="e">
        <f t="shared" si="120"/>
        <v>#VALUE!</v>
      </c>
      <c r="M1861" s="107" t="e">
        <f t="shared" si="121"/>
        <v>#VALUE!</v>
      </c>
      <c r="N1861" s="142" t="e">
        <f t="shared" si="122"/>
        <v>#VALUE!</v>
      </c>
      <c r="O1861" s="142" t="e">
        <f t="shared" si="123"/>
        <v>#N/A</v>
      </c>
      <c r="P1861" s="24" t="str">
        <f>IFERROR(VLOOKUP(O1861,HOSPITAIS_COM_DIVIDAS!A:E,5,FALSE),"")</f>
        <v/>
      </c>
    </row>
    <row r="1862" spans="1:16" x14ac:dyDescent="0.25">
      <c r="A1862" s="52" t="e">
        <f>Tabela410[[#This Row],[Status da Proposta]]</f>
        <v>#VALUE!</v>
      </c>
      <c r="B1862" s="143">
        <f>MODALIDADE_1!A1862</f>
        <v>0</v>
      </c>
      <c r="C1862" s="142" t="e">
        <f>VLOOKUP(B1862,MODALIDADE_1!A:B,2,FALSE)</f>
        <v>#N/A</v>
      </c>
      <c r="D1862" s="142"/>
      <c r="E1862" s="94" t="e">
        <f>VLOOKUP(B1862,MODALIDADE_1!A:E,5,FALSE)</f>
        <v>#N/A</v>
      </c>
      <c r="F1862" s="95" t="e">
        <f>VLOOKUP(B1862,MODALIDADE_1!A:C,3,FALSE)</f>
        <v>#N/A</v>
      </c>
      <c r="G1862" s="142" t="e">
        <f>VLOOKUP(B1862,MODALIDADE_1!A:G,4,FALSE)</f>
        <v>#N/A</v>
      </c>
      <c r="H1862" s="142" t="e">
        <f>VLOOKUP(B1862,MODALIDADE_1!A:G,6,FALSE)</f>
        <v>#N/A</v>
      </c>
      <c r="I1862" s="142" t="e">
        <f>VLOOKUP(B1862,MODALIDADE_1!A:G,7,FALSE)</f>
        <v>#N/A</v>
      </c>
      <c r="J1862" s="106" t="e">
        <f>VLOOKUP(Tabela410[[#This Row],[Proposta de Referência]],SIMP_M1!A:K,9,FALSE)</f>
        <v>#VALUE!</v>
      </c>
      <c r="K1862" s="106" t="e">
        <f>VLOOKUP(Tabela410[[#This Row],[Proposta de Referência]],SIMP_M1!A:K,8,FALSE)</f>
        <v>#VALUE!</v>
      </c>
      <c r="L1862" s="107" t="e">
        <f t="shared" si="120"/>
        <v>#VALUE!</v>
      </c>
      <c r="M1862" s="107" t="e">
        <f t="shared" si="121"/>
        <v>#VALUE!</v>
      </c>
      <c r="N1862" s="142" t="e">
        <f t="shared" si="122"/>
        <v>#VALUE!</v>
      </c>
      <c r="O1862" s="142" t="e">
        <f t="shared" si="123"/>
        <v>#N/A</v>
      </c>
      <c r="P1862" s="24" t="str">
        <f>IFERROR(VLOOKUP(O1862,HOSPITAIS_COM_DIVIDAS!A:E,5,FALSE),"")</f>
        <v/>
      </c>
    </row>
    <row r="1863" spans="1:16" x14ac:dyDescent="0.25">
      <c r="A1863" s="52" t="e">
        <f>Tabela410[[#This Row],[Status da Proposta]]</f>
        <v>#VALUE!</v>
      </c>
      <c r="B1863" s="143">
        <f>MODALIDADE_1!A1863</f>
        <v>0</v>
      </c>
      <c r="C1863" s="142" t="e">
        <f>VLOOKUP(B1863,MODALIDADE_1!A:B,2,FALSE)</f>
        <v>#N/A</v>
      </c>
      <c r="D1863" s="142"/>
      <c r="E1863" s="94" t="e">
        <f>VLOOKUP(B1863,MODALIDADE_1!A:E,5,FALSE)</f>
        <v>#N/A</v>
      </c>
      <c r="F1863" s="95" t="e">
        <f>VLOOKUP(B1863,MODALIDADE_1!A:C,3,FALSE)</f>
        <v>#N/A</v>
      </c>
      <c r="G1863" s="142" t="e">
        <f>VLOOKUP(B1863,MODALIDADE_1!A:G,4,FALSE)</f>
        <v>#N/A</v>
      </c>
      <c r="H1863" s="142" t="e">
        <f>VLOOKUP(B1863,MODALIDADE_1!A:G,6,FALSE)</f>
        <v>#N/A</v>
      </c>
      <c r="I1863" s="142" t="e">
        <f>VLOOKUP(B1863,MODALIDADE_1!A:G,7,FALSE)</f>
        <v>#N/A</v>
      </c>
      <c r="J1863" s="106" t="e">
        <f>VLOOKUP(Tabela410[[#This Row],[Proposta de Referência]],SIMP_M1!A:K,9,FALSE)</f>
        <v>#VALUE!</v>
      </c>
      <c r="K1863" s="106" t="e">
        <f>VLOOKUP(Tabela410[[#This Row],[Proposta de Referência]],SIMP_M1!A:K,8,FALSE)</f>
        <v>#VALUE!</v>
      </c>
      <c r="L1863" s="107" t="e">
        <f t="shared" si="120"/>
        <v>#VALUE!</v>
      </c>
      <c r="M1863" s="107" t="e">
        <f t="shared" si="121"/>
        <v>#VALUE!</v>
      </c>
      <c r="N1863" s="142" t="e">
        <f t="shared" si="122"/>
        <v>#VALUE!</v>
      </c>
      <c r="O1863" s="142" t="e">
        <f t="shared" si="123"/>
        <v>#N/A</v>
      </c>
      <c r="P1863" s="24" t="str">
        <f>IFERROR(VLOOKUP(O1863,HOSPITAIS_COM_DIVIDAS!A:E,5,FALSE),"")</f>
        <v/>
      </c>
    </row>
    <row r="1864" spans="1:16" x14ac:dyDescent="0.25">
      <c r="A1864" s="52" t="e">
        <f>Tabela410[[#This Row],[Status da Proposta]]</f>
        <v>#VALUE!</v>
      </c>
      <c r="B1864" s="143">
        <f>MODALIDADE_1!A1864</f>
        <v>0</v>
      </c>
      <c r="C1864" s="142" t="e">
        <f>VLOOKUP(B1864,MODALIDADE_1!A:B,2,FALSE)</f>
        <v>#N/A</v>
      </c>
      <c r="D1864" s="142"/>
      <c r="E1864" s="94" t="e">
        <f>VLOOKUP(B1864,MODALIDADE_1!A:E,5,FALSE)</f>
        <v>#N/A</v>
      </c>
      <c r="F1864" s="95" t="e">
        <f>VLOOKUP(B1864,MODALIDADE_1!A:C,3,FALSE)</f>
        <v>#N/A</v>
      </c>
      <c r="G1864" s="142" t="e">
        <f>VLOOKUP(B1864,MODALIDADE_1!A:G,4,FALSE)</f>
        <v>#N/A</v>
      </c>
      <c r="H1864" s="142" t="e">
        <f>VLOOKUP(B1864,MODALIDADE_1!A:G,6,FALSE)</f>
        <v>#N/A</v>
      </c>
      <c r="I1864" s="142" t="e">
        <f>VLOOKUP(B1864,MODALIDADE_1!A:G,7,FALSE)</f>
        <v>#N/A</v>
      </c>
      <c r="J1864" s="106" t="e">
        <f>VLOOKUP(Tabela410[[#This Row],[Proposta de Referência]],SIMP_M1!A:K,9,FALSE)</f>
        <v>#VALUE!</v>
      </c>
      <c r="K1864" s="106" t="e">
        <f>VLOOKUP(Tabela410[[#This Row],[Proposta de Referência]],SIMP_M1!A:K,8,FALSE)</f>
        <v>#VALUE!</v>
      </c>
      <c r="L1864" s="107" t="e">
        <f t="shared" si="120"/>
        <v>#VALUE!</v>
      </c>
      <c r="M1864" s="107" t="e">
        <f t="shared" si="121"/>
        <v>#VALUE!</v>
      </c>
      <c r="N1864" s="142" t="e">
        <f t="shared" si="122"/>
        <v>#VALUE!</v>
      </c>
      <c r="O1864" s="142" t="e">
        <f t="shared" si="123"/>
        <v>#N/A</v>
      </c>
      <c r="P1864" s="24" t="str">
        <f>IFERROR(VLOOKUP(O1864,HOSPITAIS_COM_DIVIDAS!A:E,5,FALSE),"")</f>
        <v/>
      </c>
    </row>
    <row r="1865" spans="1:16" x14ac:dyDescent="0.25">
      <c r="A1865" s="52" t="e">
        <f>Tabela410[[#This Row],[Status da Proposta]]</f>
        <v>#VALUE!</v>
      </c>
      <c r="B1865" s="143">
        <f>MODALIDADE_1!A1865</f>
        <v>0</v>
      </c>
      <c r="C1865" s="142" t="e">
        <f>VLOOKUP(B1865,MODALIDADE_1!A:B,2,FALSE)</f>
        <v>#N/A</v>
      </c>
      <c r="D1865" s="142"/>
      <c r="E1865" s="94" t="e">
        <f>VLOOKUP(B1865,MODALIDADE_1!A:E,5,FALSE)</f>
        <v>#N/A</v>
      </c>
      <c r="F1865" s="95" t="e">
        <f>VLOOKUP(B1865,MODALIDADE_1!A:C,3,FALSE)</f>
        <v>#N/A</v>
      </c>
      <c r="G1865" s="142" t="e">
        <f>VLOOKUP(B1865,MODALIDADE_1!A:G,4,FALSE)</f>
        <v>#N/A</v>
      </c>
      <c r="H1865" s="142" t="e">
        <f>VLOOKUP(B1865,MODALIDADE_1!A:G,6,FALSE)</f>
        <v>#N/A</v>
      </c>
      <c r="I1865" s="142" t="e">
        <f>VLOOKUP(B1865,MODALIDADE_1!A:G,7,FALSE)</f>
        <v>#N/A</v>
      </c>
      <c r="J1865" s="106" t="e">
        <f>VLOOKUP(Tabela410[[#This Row],[Proposta de Referência]],SIMP_M1!A:K,9,FALSE)</f>
        <v>#VALUE!</v>
      </c>
      <c r="K1865" s="106" t="e">
        <f>VLOOKUP(Tabela410[[#This Row],[Proposta de Referência]],SIMP_M1!A:K,8,FALSE)</f>
        <v>#VALUE!</v>
      </c>
      <c r="L1865" s="107" t="e">
        <f t="shared" si="120"/>
        <v>#VALUE!</v>
      </c>
      <c r="M1865" s="107" t="e">
        <f t="shared" si="121"/>
        <v>#VALUE!</v>
      </c>
      <c r="N1865" s="142" t="e">
        <f t="shared" si="122"/>
        <v>#VALUE!</v>
      </c>
      <c r="O1865" s="142" t="e">
        <f t="shared" si="123"/>
        <v>#N/A</v>
      </c>
      <c r="P1865" s="24" t="str">
        <f>IFERROR(VLOOKUP(O1865,HOSPITAIS_COM_DIVIDAS!A:E,5,FALSE),"")</f>
        <v/>
      </c>
    </row>
    <row r="1866" spans="1:16" x14ac:dyDescent="0.25">
      <c r="A1866" s="52" t="e">
        <f>Tabela410[[#This Row],[Status da Proposta]]</f>
        <v>#VALUE!</v>
      </c>
      <c r="B1866" s="143">
        <f>MODALIDADE_1!A1866</f>
        <v>0</v>
      </c>
      <c r="C1866" s="142" t="e">
        <f>VLOOKUP(B1866,MODALIDADE_1!A:B,2,FALSE)</f>
        <v>#N/A</v>
      </c>
      <c r="D1866" s="142"/>
      <c r="E1866" s="94" t="e">
        <f>VLOOKUP(B1866,MODALIDADE_1!A:E,5,FALSE)</f>
        <v>#N/A</v>
      </c>
      <c r="F1866" s="95" t="e">
        <f>VLOOKUP(B1866,MODALIDADE_1!A:C,3,FALSE)</f>
        <v>#N/A</v>
      </c>
      <c r="G1866" s="142" t="e">
        <f>VLOOKUP(B1866,MODALIDADE_1!A:G,4,FALSE)</f>
        <v>#N/A</v>
      </c>
      <c r="H1866" s="142" t="e">
        <f>VLOOKUP(B1866,MODALIDADE_1!A:G,6,FALSE)</f>
        <v>#N/A</v>
      </c>
      <c r="I1866" s="142" t="e">
        <f>VLOOKUP(B1866,MODALIDADE_1!A:G,7,FALSE)</f>
        <v>#N/A</v>
      </c>
      <c r="J1866" s="106" t="e">
        <f>VLOOKUP(Tabela410[[#This Row],[Proposta de Referência]],SIMP_M1!A:K,9,FALSE)</f>
        <v>#VALUE!</v>
      </c>
      <c r="K1866" s="106" t="e">
        <f>VLOOKUP(Tabela410[[#This Row],[Proposta de Referência]],SIMP_M1!A:K,8,FALSE)</f>
        <v>#VALUE!</v>
      </c>
      <c r="L1866" s="107" t="e">
        <f t="shared" si="120"/>
        <v>#VALUE!</v>
      </c>
      <c r="M1866" s="107" t="e">
        <f t="shared" si="121"/>
        <v>#VALUE!</v>
      </c>
      <c r="N1866" s="142" t="e">
        <f t="shared" si="122"/>
        <v>#VALUE!</v>
      </c>
      <c r="O1866" s="142" t="e">
        <f t="shared" si="123"/>
        <v>#N/A</v>
      </c>
      <c r="P1866" s="24" t="str">
        <f>IFERROR(VLOOKUP(O1866,HOSPITAIS_COM_DIVIDAS!A:E,5,FALSE),"")</f>
        <v/>
      </c>
    </row>
    <row r="1867" spans="1:16" x14ac:dyDescent="0.25">
      <c r="A1867" s="52" t="e">
        <f>Tabela410[[#This Row],[Status da Proposta]]</f>
        <v>#VALUE!</v>
      </c>
      <c r="B1867" s="143">
        <f>MODALIDADE_1!A1867</f>
        <v>0</v>
      </c>
      <c r="C1867" s="142" t="e">
        <f>VLOOKUP(B1867,MODALIDADE_1!A:B,2,FALSE)</f>
        <v>#N/A</v>
      </c>
      <c r="D1867" s="142"/>
      <c r="E1867" s="94" t="e">
        <f>VLOOKUP(B1867,MODALIDADE_1!A:E,5,FALSE)</f>
        <v>#N/A</v>
      </c>
      <c r="F1867" s="95" t="e">
        <f>VLOOKUP(B1867,MODALIDADE_1!A:C,3,FALSE)</f>
        <v>#N/A</v>
      </c>
      <c r="G1867" s="142" t="e">
        <f>VLOOKUP(B1867,MODALIDADE_1!A:G,4,FALSE)</f>
        <v>#N/A</v>
      </c>
      <c r="H1867" s="142" t="e">
        <f>VLOOKUP(B1867,MODALIDADE_1!A:G,6,FALSE)</f>
        <v>#N/A</v>
      </c>
      <c r="I1867" s="142" t="e">
        <f>VLOOKUP(B1867,MODALIDADE_1!A:G,7,FALSE)</f>
        <v>#N/A</v>
      </c>
      <c r="J1867" s="106" t="e">
        <f>VLOOKUP(Tabela410[[#This Row],[Proposta de Referência]],SIMP_M1!A:K,9,FALSE)</f>
        <v>#VALUE!</v>
      </c>
      <c r="K1867" s="106" t="e">
        <f>VLOOKUP(Tabela410[[#This Row],[Proposta de Referência]],SIMP_M1!A:K,8,FALSE)</f>
        <v>#VALUE!</v>
      </c>
      <c r="L1867" s="107" t="e">
        <f t="shared" si="120"/>
        <v>#VALUE!</v>
      </c>
      <c r="M1867" s="107" t="e">
        <f t="shared" si="121"/>
        <v>#VALUE!</v>
      </c>
      <c r="N1867" s="142" t="e">
        <f t="shared" si="122"/>
        <v>#VALUE!</v>
      </c>
      <c r="O1867" s="142" t="e">
        <f t="shared" si="123"/>
        <v>#N/A</v>
      </c>
      <c r="P1867" s="24" t="str">
        <f>IFERROR(VLOOKUP(O1867,HOSPITAIS_COM_DIVIDAS!A:E,5,FALSE),"")</f>
        <v/>
      </c>
    </row>
    <row r="1868" spans="1:16" x14ac:dyDescent="0.25">
      <c r="A1868" s="52" t="e">
        <f>Tabela410[[#This Row],[Status da Proposta]]</f>
        <v>#VALUE!</v>
      </c>
      <c r="B1868" s="143">
        <f>MODALIDADE_1!A1868</f>
        <v>0</v>
      </c>
      <c r="C1868" s="142" t="e">
        <f>VLOOKUP(B1868,MODALIDADE_1!A:B,2,FALSE)</f>
        <v>#N/A</v>
      </c>
      <c r="D1868" s="142"/>
      <c r="E1868" s="94" t="e">
        <f>VLOOKUP(B1868,MODALIDADE_1!A:E,5,FALSE)</f>
        <v>#N/A</v>
      </c>
      <c r="F1868" s="95" t="e">
        <f>VLOOKUP(B1868,MODALIDADE_1!A:C,3,FALSE)</f>
        <v>#N/A</v>
      </c>
      <c r="G1868" s="142" t="e">
        <f>VLOOKUP(B1868,MODALIDADE_1!A:G,4,FALSE)</f>
        <v>#N/A</v>
      </c>
      <c r="H1868" s="142" t="e">
        <f>VLOOKUP(B1868,MODALIDADE_1!A:G,6,FALSE)</f>
        <v>#N/A</v>
      </c>
      <c r="I1868" s="142" t="e">
        <f>VLOOKUP(B1868,MODALIDADE_1!A:G,7,FALSE)</f>
        <v>#N/A</v>
      </c>
      <c r="J1868" s="106" t="e">
        <f>VLOOKUP(Tabela410[[#This Row],[Proposta de Referência]],SIMP_M1!A:K,9,FALSE)</f>
        <v>#VALUE!</v>
      </c>
      <c r="K1868" s="106" t="e">
        <f>VLOOKUP(Tabela410[[#This Row],[Proposta de Referência]],SIMP_M1!A:K,8,FALSE)</f>
        <v>#VALUE!</v>
      </c>
      <c r="L1868" s="107" t="e">
        <f t="shared" si="120"/>
        <v>#VALUE!</v>
      </c>
      <c r="M1868" s="107" t="e">
        <f t="shared" si="121"/>
        <v>#VALUE!</v>
      </c>
      <c r="N1868" s="142" t="e">
        <f t="shared" si="122"/>
        <v>#VALUE!</v>
      </c>
      <c r="O1868" s="142" t="e">
        <f t="shared" si="123"/>
        <v>#N/A</v>
      </c>
      <c r="P1868" s="24" t="str">
        <f>IFERROR(VLOOKUP(O1868,HOSPITAIS_COM_DIVIDAS!A:E,5,FALSE),"")</f>
        <v/>
      </c>
    </row>
    <row r="1869" spans="1:16" x14ac:dyDescent="0.25">
      <c r="A1869" s="52" t="e">
        <f>Tabela410[[#This Row],[Status da Proposta]]</f>
        <v>#VALUE!</v>
      </c>
      <c r="B1869" s="143">
        <f>MODALIDADE_1!A1869</f>
        <v>0</v>
      </c>
      <c r="C1869" s="142" t="e">
        <f>VLOOKUP(B1869,MODALIDADE_1!A:B,2,FALSE)</f>
        <v>#N/A</v>
      </c>
      <c r="D1869" s="142"/>
      <c r="E1869" s="94" t="e">
        <f>VLOOKUP(B1869,MODALIDADE_1!A:E,5,FALSE)</f>
        <v>#N/A</v>
      </c>
      <c r="F1869" s="95" t="e">
        <f>VLOOKUP(B1869,MODALIDADE_1!A:C,3,FALSE)</f>
        <v>#N/A</v>
      </c>
      <c r="G1869" s="142" t="e">
        <f>VLOOKUP(B1869,MODALIDADE_1!A:G,4,FALSE)</f>
        <v>#N/A</v>
      </c>
      <c r="H1869" s="142" t="e">
        <f>VLOOKUP(B1869,MODALIDADE_1!A:G,6,FALSE)</f>
        <v>#N/A</v>
      </c>
      <c r="I1869" s="142" t="e">
        <f>VLOOKUP(B1869,MODALIDADE_1!A:G,7,FALSE)</f>
        <v>#N/A</v>
      </c>
      <c r="J1869" s="106" t="e">
        <f>VLOOKUP(Tabela410[[#This Row],[Proposta de Referência]],SIMP_M1!A:K,9,FALSE)</f>
        <v>#VALUE!</v>
      </c>
      <c r="K1869" s="106" t="e">
        <f>VLOOKUP(Tabela410[[#This Row],[Proposta de Referência]],SIMP_M1!A:K,8,FALSE)</f>
        <v>#VALUE!</v>
      </c>
      <c r="L1869" s="107" t="e">
        <f t="shared" si="120"/>
        <v>#VALUE!</v>
      </c>
      <c r="M1869" s="107" t="e">
        <f t="shared" si="121"/>
        <v>#VALUE!</v>
      </c>
      <c r="N1869" s="142" t="e">
        <f t="shared" si="122"/>
        <v>#VALUE!</v>
      </c>
      <c r="O1869" s="142" t="e">
        <f t="shared" si="123"/>
        <v>#N/A</v>
      </c>
      <c r="P1869" s="24" t="str">
        <f>IFERROR(VLOOKUP(O1869,HOSPITAIS_COM_DIVIDAS!A:E,5,FALSE),"")</f>
        <v/>
      </c>
    </row>
    <row r="1870" spans="1:16" x14ac:dyDescent="0.25">
      <c r="A1870" s="52" t="e">
        <f>Tabela410[[#This Row],[Status da Proposta]]</f>
        <v>#VALUE!</v>
      </c>
      <c r="B1870" s="143">
        <f>MODALIDADE_1!A1870</f>
        <v>0</v>
      </c>
      <c r="C1870" s="142" t="e">
        <f>VLOOKUP(B1870,MODALIDADE_1!A:B,2,FALSE)</f>
        <v>#N/A</v>
      </c>
      <c r="D1870" s="142"/>
      <c r="E1870" s="94" t="e">
        <f>VLOOKUP(B1870,MODALIDADE_1!A:E,5,FALSE)</f>
        <v>#N/A</v>
      </c>
      <c r="F1870" s="95" t="e">
        <f>VLOOKUP(B1870,MODALIDADE_1!A:C,3,FALSE)</f>
        <v>#N/A</v>
      </c>
      <c r="G1870" s="142" t="e">
        <f>VLOOKUP(B1870,MODALIDADE_1!A:G,4,FALSE)</f>
        <v>#N/A</v>
      </c>
      <c r="H1870" s="142" t="e">
        <f>VLOOKUP(B1870,MODALIDADE_1!A:G,6,FALSE)</f>
        <v>#N/A</v>
      </c>
      <c r="I1870" s="142" t="e">
        <f>VLOOKUP(B1870,MODALIDADE_1!A:G,7,FALSE)</f>
        <v>#N/A</v>
      </c>
      <c r="J1870" s="106" t="e">
        <f>VLOOKUP(Tabela410[[#This Row],[Proposta de Referência]],SIMP_M1!A:K,9,FALSE)</f>
        <v>#VALUE!</v>
      </c>
      <c r="K1870" s="106" t="e">
        <f>VLOOKUP(Tabela410[[#This Row],[Proposta de Referência]],SIMP_M1!A:K,8,FALSE)</f>
        <v>#VALUE!</v>
      </c>
      <c r="L1870" s="107" t="e">
        <f t="shared" si="120"/>
        <v>#VALUE!</v>
      </c>
      <c r="M1870" s="107" t="e">
        <f t="shared" si="121"/>
        <v>#VALUE!</v>
      </c>
      <c r="N1870" s="142" t="e">
        <f t="shared" si="122"/>
        <v>#VALUE!</v>
      </c>
      <c r="O1870" s="142" t="e">
        <f t="shared" si="123"/>
        <v>#N/A</v>
      </c>
      <c r="P1870" s="24" t="str">
        <f>IFERROR(VLOOKUP(O1870,HOSPITAIS_COM_DIVIDAS!A:E,5,FALSE),"")</f>
        <v/>
      </c>
    </row>
    <row r="1871" spans="1:16" x14ac:dyDescent="0.25">
      <c r="A1871" s="52" t="e">
        <f>Tabela410[[#This Row],[Status da Proposta]]</f>
        <v>#VALUE!</v>
      </c>
      <c r="B1871" s="143">
        <f>MODALIDADE_1!A1871</f>
        <v>0</v>
      </c>
      <c r="C1871" s="142" t="e">
        <f>VLOOKUP(B1871,MODALIDADE_1!A:B,2,FALSE)</f>
        <v>#N/A</v>
      </c>
      <c r="D1871" s="142"/>
      <c r="E1871" s="94" t="e">
        <f>VLOOKUP(B1871,MODALIDADE_1!A:E,5,FALSE)</f>
        <v>#N/A</v>
      </c>
      <c r="F1871" s="95" t="e">
        <f>VLOOKUP(B1871,MODALIDADE_1!A:C,3,FALSE)</f>
        <v>#N/A</v>
      </c>
      <c r="G1871" s="142" t="e">
        <f>VLOOKUP(B1871,MODALIDADE_1!A:G,4,FALSE)</f>
        <v>#N/A</v>
      </c>
      <c r="H1871" s="142" t="e">
        <f>VLOOKUP(B1871,MODALIDADE_1!A:G,6,FALSE)</f>
        <v>#N/A</v>
      </c>
      <c r="I1871" s="142" t="e">
        <f>VLOOKUP(B1871,MODALIDADE_1!A:G,7,FALSE)</f>
        <v>#N/A</v>
      </c>
      <c r="J1871" s="106" t="e">
        <f>VLOOKUP(Tabela410[[#This Row],[Proposta de Referência]],SIMP_M1!A:K,9,FALSE)</f>
        <v>#VALUE!</v>
      </c>
      <c r="K1871" s="106" t="e">
        <f>VLOOKUP(Tabela410[[#This Row],[Proposta de Referência]],SIMP_M1!A:K,8,FALSE)</f>
        <v>#VALUE!</v>
      </c>
      <c r="L1871" s="107" t="e">
        <f t="shared" si="120"/>
        <v>#VALUE!</v>
      </c>
      <c r="M1871" s="107" t="e">
        <f t="shared" si="121"/>
        <v>#VALUE!</v>
      </c>
      <c r="N1871" s="142" t="e">
        <f t="shared" si="122"/>
        <v>#VALUE!</v>
      </c>
      <c r="O1871" s="142" t="e">
        <f t="shared" si="123"/>
        <v>#N/A</v>
      </c>
      <c r="P1871" s="24" t="str">
        <f>IFERROR(VLOOKUP(O1871,HOSPITAIS_COM_DIVIDAS!A:E,5,FALSE),"")</f>
        <v/>
      </c>
    </row>
    <row r="1872" spans="1:16" x14ac:dyDescent="0.25">
      <c r="A1872" s="52" t="e">
        <f>Tabela410[[#This Row],[Status da Proposta]]</f>
        <v>#VALUE!</v>
      </c>
      <c r="B1872" s="143">
        <f>MODALIDADE_1!A1872</f>
        <v>0</v>
      </c>
      <c r="C1872" s="142" t="e">
        <f>VLOOKUP(B1872,MODALIDADE_1!A:B,2,FALSE)</f>
        <v>#N/A</v>
      </c>
      <c r="D1872" s="142"/>
      <c r="E1872" s="94" t="e">
        <f>VLOOKUP(B1872,MODALIDADE_1!A:E,5,FALSE)</f>
        <v>#N/A</v>
      </c>
      <c r="F1872" s="95" t="e">
        <f>VLOOKUP(B1872,MODALIDADE_1!A:C,3,FALSE)</f>
        <v>#N/A</v>
      </c>
      <c r="G1872" s="142" t="e">
        <f>VLOOKUP(B1872,MODALIDADE_1!A:G,4,FALSE)</f>
        <v>#N/A</v>
      </c>
      <c r="H1872" s="142" t="e">
        <f>VLOOKUP(B1872,MODALIDADE_1!A:G,6,FALSE)</f>
        <v>#N/A</v>
      </c>
      <c r="I1872" s="142" t="e">
        <f>VLOOKUP(B1872,MODALIDADE_1!A:G,7,FALSE)</f>
        <v>#N/A</v>
      </c>
      <c r="J1872" s="106" t="e">
        <f>VLOOKUP(Tabela410[[#This Row],[Proposta de Referência]],SIMP_M1!A:K,9,FALSE)</f>
        <v>#VALUE!</v>
      </c>
      <c r="K1872" s="106" t="e">
        <f>VLOOKUP(Tabela410[[#This Row],[Proposta de Referência]],SIMP_M1!A:K,8,FALSE)</f>
        <v>#VALUE!</v>
      </c>
      <c r="L1872" s="107" t="e">
        <f t="shared" si="120"/>
        <v>#VALUE!</v>
      </c>
      <c r="M1872" s="107" t="e">
        <f t="shared" si="121"/>
        <v>#VALUE!</v>
      </c>
      <c r="N1872" s="142" t="e">
        <f t="shared" si="122"/>
        <v>#VALUE!</v>
      </c>
      <c r="O1872" s="142" t="e">
        <f t="shared" si="123"/>
        <v>#N/A</v>
      </c>
      <c r="P1872" s="24" t="str">
        <f>IFERROR(VLOOKUP(O1872,HOSPITAIS_COM_DIVIDAS!A:E,5,FALSE),"")</f>
        <v/>
      </c>
    </row>
    <row r="1873" spans="1:16" x14ac:dyDescent="0.25">
      <c r="A1873" s="52" t="e">
        <f>Tabela410[[#This Row],[Status da Proposta]]</f>
        <v>#VALUE!</v>
      </c>
      <c r="B1873" s="143">
        <f>MODALIDADE_1!A1873</f>
        <v>0</v>
      </c>
      <c r="C1873" s="142" t="e">
        <f>VLOOKUP(B1873,MODALIDADE_1!A:B,2,FALSE)</f>
        <v>#N/A</v>
      </c>
      <c r="D1873" s="142"/>
      <c r="E1873" s="94" t="e">
        <f>VLOOKUP(B1873,MODALIDADE_1!A:E,5,FALSE)</f>
        <v>#N/A</v>
      </c>
      <c r="F1873" s="95" t="e">
        <f>VLOOKUP(B1873,MODALIDADE_1!A:C,3,FALSE)</f>
        <v>#N/A</v>
      </c>
      <c r="G1873" s="142" t="e">
        <f>VLOOKUP(B1873,MODALIDADE_1!A:G,4,FALSE)</f>
        <v>#N/A</v>
      </c>
      <c r="H1873" s="142" t="e">
        <f>VLOOKUP(B1873,MODALIDADE_1!A:G,6,FALSE)</f>
        <v>#N/A</v>
      </c>
      <c r="I1873" s="142" t="e">
        <f>VLOOKUP(B1873,MODALIDADE_1!A:G,7,FALSE)</f>
        <v>#N/A</v>
      </c>
      <c r="J1873" s="106" t="e">
        <f>VLOOKUP(Tabela410[[#This Row],[Proposta de Referência]],SIMP_M1!A:K,9,FALSE)</f>
        <v>#VALUE!</v>
      </c>
      <c r="K1873" s="106" t="e">
        <f>VLOOKUP(Tabela410[[#This Row],[Proposta de Referência]],SIMP_M1!A:K,8,FALSE)</f>
        <v>#VALUE!</v>
      </c>
      <c r="L1873" s="107" t="e">
        <f t="shared" si="120"/>
        <v>#VALUE!</v>
      </c>
      <c r="M1873" s="107" t="e">
        <f t="shared" si="121"/>
        <v>#VALUE!</v>
      </c>
      <c r="N1873" s="142" t="e">
        <f t="shared" si="122"/>
        <v>#VALUE!</v>
      </c>
      <c r="O1873" s="142" t="e">
        <f t="shared" si="123"/>
        <v>#N/A</v>
      </c>
      <c r="P1873" s="24" t="str">
        <f>IFERROR(VLOOKUP(O1873,HOSPITAIS_COM_DIVIDAS!A:E,5,FALSE),"")</f>
        <v/>
      </c>
    </row>
    <row r="1874" spans="1:16" x14ac:dyDescent="0.25">
      <c r="A1874" s="52" t="e">
        <f>Tabela410[[#This Row],[Status da Proposta]]</f>
        <v>#VALUE!</v>
      </c>
      <c r="B1874" s="143">
        <f>MODALIDADE_1!A1874</f>
        <v>0</v>
      </c>
      <c r="C1874" s="142" t="e">
        <f>VLOOKUP(B1874,MODALIDADE_1!A:B,2,FALSE)</f>
        <v>#N/A</v>
      </c>
      <c r="D1874" s="142"/>
      <c r="E1874" s="94" t="e">
        <f>VLOOKUP(B1874,MODALIDADE_1!A:E,5,FALSE)</f>
        <v>#N/A</v>
      </c>
      <c r="F1874" s="95" t="e">
        <f>VLOOKUP(B1874,MODALIDADE_1!A:C,3,FALSE)</f>
        <v>#N/A</v>
      </c>
      <c r="G1874" s="142" t="e">
        <f>VLOOKUP(B1874,MODALIDADE_1!A:G,4,FALSE)</f>
        <v>#N/A</v>
      </c>
      <c r="H1874" s="142" t="e">
        <f>VLOOKUP(B1874,MODALIDADE_1!A:G,6,FALSE)</f>
        <v>#N/A</v>
      </c>
      <c r="I1874" s="142" t="e">
        <f>VLOOKUP(B1874,MODALIDADE_1!A:G,7,FALSE)</f>
        <v>#N/A</v>
      </c>
      <c r="J1874" s="106" t="e">
        <f>VLOOKUP(Tabela410[[#This Row],[Proposta de Referência]],SIMP_M1!A:K,9,FALSE)</f>
        <v>#VALUE!</v>
      </c>
      <c r="K1874" s="106" t="e">
        <f>VLOOKUP(Tabela410[[#This Row],[Proposta de Referência]],SIMP_M1!A:K,8,FALSE)</f>
        <v>#VALUE!</v>
      </c>
      <c r="L1874" s="107" t="e">
        <f t="shared" si="120"/>
        <v>#VALUE!</v>
      </c>
      <c r="M1874" s="107" t="e">
        <f t="shared" si="121"/>
        <v>#VALUE!</v>
      </c>
      <c r="N1874" s="142" t="e">
        <f t="shared" si="122"/>
        <v>#VALUE!</v>
      </c>
      <c r="O1874" s="142" t="e">
        <f t="shared" si="123"/>
        <v>#N/A</v>
      </c>
      <c r="P1874" s="24" t="str">
        <f>IFERROR(VLOOKUP(O1874,HOSPITAIS_COM_DIVIDAS!A:E,5,FALSE),"")</f>
        <v/>
      </c>
    </row>
    <row r="1875" spans="1:16" x14ac:dyDescent="0.25">
      <c r="A1875" s="52" t="e">
        <f>Tabela410[[#This Row],[Status da Proposta]]</f>
        <v>#VALUE!</v>
      </c>
      <c r="B1875" s="143">
        <f>MODALIDADE_1!A1875</f>
        <v>0</v>
      </c>
      <c r="C1875" s="142" t="e">
        <f>VLOOKUP(B1875,MODALIDADE_1!A:B,2,FALSE)</f>
        <v>#N/A</v>
      </c>
      <c r="D1875" s="142"/>
      <c r="E1875" s="94" t="e">
        <f>VLOOKUP(B1875,MODALIDADE_1!A:E,5,FALSE)</f>
        <v>#N/A</v>
      </c>
      <c r="F1875" s="95" t="e">
        <f>VLOOKUP(B1875,MODALIDADE_1!A:C,3,FALSE)</f>
        <v>#N/A</v>
      </c>
      <c r="G1875" s="142" t="e">
        <f>VLOOKUP(B1875,MODALIDADE_1!A:G,4,FALSE)</f>
        <v>#N/A</v>
      </c>
      <c r="H1875" s="142" t="e">
        <f>VLOOKUP(B1875,MODALIDADE_1!A:G,6,FALSE)</f>
        <v>#N/A</v>
      </c>
      <c r="I1875" s="142" t="e">
        <f>VLOOKUP(B1875,MODALIDADE_1!A:G,7,FALSE)</f>
        <v>#N/A</v>
      </c>
      <c r="J1875" s="106" t="e">
        <f>VLOOKUP(Tabela410[[#This Row],[Proposta de Referência]],SIMP_M1!A:K,9,FALSE)</f>
        <v>#VALUE!</v>
      </c>
      <c r="K1875" s="106" t="e">
        <f>VLOOKUP(Tabela410[[#This Row],[Proposta de Referência]],SIMP_M1!A:K,8,FALSE)</f>
        <v>#VALUE!</v>
      </c>
      <c r="L1875" s="107" t="e">
        <f t="shared" si="120"/>
        <v>#VALUE!</v>
      </c>
      <c r="M1875" s="107" t="e">
        <f t="shared" si="121"/>
        <v>#VALUE!</v>
      </c>
      <c r="N1875" s="142" t="e">
        <f t="shared" si="122"/>
        <v>#VALUE!</v>
      </c>
      <c r="O1875" s="142" t="e">
        <f t="shared" si="123"/>
        <v>#N/A</v>
      </c>
      <c r="P1875" s="24" t="str">
        <f>IFERROR(VLOOKUP(O1875,HOSPITAIS_COM_DIVIDAS!A:E,5,FALSE),"")</f>
        <v/>
      </c>
    </row>
    <row r="1876" spans="1:16" x14ac:dyDescent="0.25">
      <c r="A1876" s="52" t="e">
        <f>Tabela410[[#This Row],[Status da Proposta]]</f>
        <v>#VALUE!</v>
      </c>
      <c r="B1876" s="143">
        <f>MODALIDADE_1!A1876</f>
        <v>0</v>
      </c>
      <c r="C1876" s="142" t="e">
        <f>VLOOKUP(B1876,MODALIDADE_1!A:B,2,FALSE)</f>
        <v>#N/A</v>
      </c>
      <c r="D1876" s="142"/>
      <c r="E1876" s="94" t="e">
        <f>VLOOKUP(B1876,MODALIDADE_1!A:E,5,FALSE)</f>
        <v>#N/A</v>
      </c>
      <c r="F1876" s="95" t="e">
        <f>VLOOKUP(B1876,MODALIDADE_1!A:C,3,FALSE)</f>
        <v>#N/A</v>
      </c>
      <c r="G1876" s="142" t="e">
        <f>VLOOKUP(B1876,MODALIDADE_1!A:G,4,FALSE)</f>
        <v>#N/A</v>
      </c>
      <c r="H1876" s="142" t="e">
        <f>VLOOKUP(B1876,MODALIDADE_1!A:G,6,FALSE)</f>
        <v>#N/A</v>
      </c>
      <c r="I1876" s="142" t="e">
        <f>VLOOKUP(B1876,MODALIDADE_1!A:G,7,FALSE)</f>
        <v>#N/A</v>
      </c>
      <c r="J1876" s="106" t="e">
        <f>VLOOKUP(Tabela410[[#This Row],[Proposta de Referência]],SIMP_M1!A:K,9,FALSE)</f>
        <v>#VALUE!</v>
      </c>
      <c r="K1876" s="106" t="e">
        <f>VLOOKUP(Tabela410[[#This Row],[Proposta de Referência]],SIMP_M1!A:K,8,FALSE)</f>
        <v>#VALUE!</v>
      </c>
      <c r="L1876" s="107" t="e">
        <f t="shared" si="120"/>
        <v>#VALUE!</v>
      </c>
      <c r="M1876" s="107" t="e">
        <f t="shared" si="121"/>
        <v>#VALUE!</v>
      </c>
      <c r="N1876" s="142" t="e">
        <f t="shared" si="122"/>
        <v>#VALUE!</v>
      </c>
      <c r="O1876" s="142" t="e">
        <f t="shared" si="123"/>
        <v>#N/A</v>
      </c>
      <c r="P1876" s="24" t="str">
        <f>IFERROR(VLOOKUP(O1876,HOSPITAIS_COM_DIVIDAS!A:E,5,FALSE),"")</f>
        <v/>
      </c>
    </row>
    <row r="1877" spans="1:16" x14ac:dyDescent="0.25">
      <c r="A1877" s="52" t="e">
        <f>Tabela410[[#This Row],[Status da Proposta]]</f>
        <v>#VALUE!</v>
      </c>
      <c r="B1877" s="143">
        <f>MODALIDADE_1!A1877</f>
        <v>0</v>
      </c>
      <c r="C1877" s="142" t="e">
        <f>VLOOKUP(B1877,MODALIDADE_1!A:B,2,FALSE)</f>
        <v>#N/A</v>
      </c>
      <c r="D1877" s="142"/>
      <c r="E1877" s="94" t="e">
        <f>VLOOKUP(B1877,MODALIDADE_1!A:E,5,FALSE)</f>
        <v>#N/A</v>
      </c>
      <c r="F1877" s="95" t="e">
        <f>VLOOKUP(B1877,MODALIDADE_1!A:C,3,FALSE)</f>
        <v>#N/A</v>
      </c>
      <c r="G1877" s="142" t="e">
        <f>VLOOKUP(B1877,MODALIDADE_1!A:G,4,FALSE)</f>
        <v>#N/A</v>
      </c>
      <c r="H1877" s="142" t="e">
        <f>VLOOKUP(B1877,MODALIDADE_1!A:G,6,FALSE)</f>
        <v>#N/A</v>
      </c>
      <c r="I1877" s="142" t="e">
        <f>VLOOKUP(B1877,MODALIDADE_1!A:G,7,FALSE)</f>
        <v>#N/A</v>
      </c>
      <c r="J1877" s="106" t="e">
        <f>VLOOKUP(Tabela410[[#This Row],[Proposta de Referência]],SIMP_M1!A:K,9,FALSE)</f>
        <v>#VALUE!</v>
      </c>
      <c r="K1877" s="106" t="e">
        <f>VLOOKUP(Tabela410[[#This Row],[Proposta de Referência]],SIMP_M1!A:K,8,FALSE)</f>
        <v>#VALUE!</v>
      </c>
      <c r="L1877" s="107" t="e">
        <f t="shared" si="120"/>
        <v>#VALUE!</v>
      </c>
      <c r="M1877" s="107" t="e">
        <f t="shared" si="121"/>
        <v>#VALUE!</v>
      </c>
      <c r="N1877" s="142" t="e">
        <f t="shared" si="122"/>
        <v>#VALUE!</v>
      </c>
      <c r="O1877" s="142" t="e">
        <f t="shared" si="123"/>
        <v>#N/A</v>
      </c>
      <c r="P1877" s="24" t="str">
        <f>IFERROR(VLOOKUP(O1877,HOSPITAIS_COM_DIVIDAS!A:E,5,FALSE),"")</f>
        <v/>
      </c>
    </row>
    <row r="1878" spans="1:16" x14ac:dyDescent="0.25">
      <c r="A1878" s="52" t="e">
        <f>Tabela410[[#This Row],[Status da Proposta]]</f>
        <v>#VALUE!</v>
      </c>
      <c r="B1878" s="143">
        <f>MODALIDADE_1!A1878</f>
        <v>0</v>
      </c>
      <c r="C1878" s="142" t="e">
        <f>VLOOKUP(B1878,MODALIDADE_1!A:B,2,FALSE)</f>
        <v>#N/A</v>
      </c>
      <c r="D1878" s="142"/>
      <c r="E1878" s="94" t="e">
        <f>VLOOKUP(B1878,MODALIDADE_1!A:E,5,FALSE)</f>
        <v>#N/A</v>
      </c>
      <c r="F1878" s="95" t="e">
        <f>VLOOKUP(B1878,MODALIDADE_1!A:C,3,FALSE)</f>
        <v>#N/A</v>
      </c>
      <c r="G1878" s="142" t="e">
        <f>VLOOKUP(B1878,MODALIDADE_1!A:G,4,FALSE)</f>
        <v>#N/A</v>
      </c>
      <c r="H1878" s="142" t="e">
        <f>VLOOKUP(B1878,MODALIDADE_1!A:G,6,FALSE)</f>
        <v>#N/A</v>
      </c>
      <c r="I1878" s="142" t="e">
        <f>VLOOKUP(B1878,MODALIDADE_1!A:G,7,FALSE)</f>
        <v>#N/A</v>
      </c>
      <c r="J1878" s="106" t="e">
        <f>VLOOKUP(Tabela410[[#This Row],[Proposta de Referência]],SIMP_M1!A:K,9,FALSE)</f>
        <v>#VALUE!</v>
      </c>
      <c r="K1878" s="106" t="e">
        <f>VLOOKUP(Tabela410[[#This Row],[Proposta de Referência]],SIMP_M1!A:K,8,FALSE)</f>
        <v>#VALUE!</v>
      </c>
      <c r="L1878" s="107" t="e">
        <f t="shared" si="120"/>
        <v>#VALUE!</v>
      </c>
      <c r="M1878" s="107" t="e">
        <f t="shared" si="121"/>
        <v>#VALUE!</v>
      </c>
      <c r="N1878" s="142" t="e">
        <f t="shared" si="122"/>
        <v>#VALUE!</v>
      </c>
      <c r="O1878" s="142" t="e">
        <f t="shared" si="123"/>
        <v>#N/A</v>
      </c>
      <c r="P1878" s="24" t="str">
        <f>IFERROR(VLOOKUP(O1878,HOSPITAIS_COM_DIVIDAS!A:E,5,FALSE),"")</f>
        <v/>
      </c>
    </row>
    <row r="1879" spans="1:16" x14ac:dyDescent="0.25">
      <c r="A1879" s="52" t="e">
        <f>Tabela410[[#This Row],[Status da Proposta]]</f>
        <v>#VALUE!</v>
      </c>
      <c r="B1879" s="143">
        <f>MODALIDADE_1!A1879</f>
        <v>0</v>
      </c>
      <c r="C1879" s="142" t="e">
        <f>VLOOKUP(B1879,MODALIDADE_1!A:B,2,FALSE)</f>
        <v>#N/A</v>
      </c>
      <c r="D1879" s="142"/>
      <c r="E1879" s="94" t="e">
        <f>VLOOKUP(B1879,MODALIDADE_1!A:E,5,FALSE)</f>
        <v>#N/A</v>
      </c>
      <c r="F1879" s="95" t="e">
        <f>VLOOKUP(B1879,MODALIDADE_1!A:C,3,FALSE)</f>
        <v>#N/A</v>
      </c>
      <c r="G1879" s="142" t="e">
        <f>VLOOKUP(B1879,MODALIDADE_1!A:G,4,FALSE)</f>
        <v>#N/A</v>
      </c>
      <c r="H1879" s="142" t="e">
        <f>VLOOKUP(B1879,MODALIDADE_1!A:G,6,FALSE)</f>
        <v>#N/A</v>
      </c>
      <c r="I1879" s="142" t="e">
        <f>VLOOKUP(B1879,MODALIDADE_1!A:G,7,FALSE)</f>
        <v>#N/A</v>
      </c>
      <c r="J1879" s="106" t="e">
        <f>VLOOKUP(Tabela410[[#This Row],[Proposta de Referência]],SIMP_M1!A:K,9,FALSE)</f>
        <v>#VALUE!</v>
      </c>
      <c r="K1879" s="106" t="e">
        <f>VLOOKUP(Tabela410[[#This Row],[Proposta de Referência]],SIMP_M1!A:K,8,FALSE)</f>
        <v>#VALUE!</v>
      </c>
      <c r="L1879" s="107" t="e">
        <f t="shared" si="120"/>
        <v>#VALUE!</v>
      </c>
      <c r="M1879" s="107" t="e">
        <f t="shared" si="121"/>
        <v>#VALUE!</v>
      </c>
      <c r="N1879" s="142" t="e">
        <f t="shared" si="122"/>
        <v>#VALUE!</v>
      </c>
      <c r="O1879" s="142" t="e">
        <f t="shared" si="123"/>
        <v>#N/A</v>
      </c>
      <c r="P1879" s="24" t="str">
        <f>IFERROR(VLOOKUP(O1879,HOSPITAIS_COM_DIVIDAS!A:E,5,FALSE),"")</f>
        <v/>
      </c>
    </row>
    <row r="1880" spans="1:16" x14ac:dyDescent="0.25">
      <c r="A1880" s="52" t="e">
        <f>Tabela410[[#This Row],[Status da Proposta]]</f>
        <v>#VALUE!</v>
      </c>
      <c r="B1880" s="143">
        <f>MODALIDADE_1!A1880</f>
        <v>0</v>
      </c>
      <c r="C1880" s="142" t="e">
        <f>VLOOKUP(B1880,MODALIDADE_1!A:B,2,FALSE)</f>
        <v>#N/A</v>
      </c>
      <c r="D1880" s="142"/>
      <c r="E1880" s="94" t="e">
        <f>VLOOKUP(B1880,MODALIDADE_1!A:E,5,FALSE)</f>
        <v>#N/A</v>
      </c>
      <c r="F1880" s="95" t="e">
        <f>VLOOKUP(B1880,MODALIDADE_1!A:C,3,FALSE)</f>
        <v>#N/A</v>
      </c>
      <c r="G1880" s="142" t="e">
        <f>VLOOKUP(B1880,MODALIDADE_1!A:G,4,FALSE)</f>
        <v>#N/A</v>
      </c>
      <c r="H1880" s="142" t="e">
        <f>VLOOKUP(B1880,MODALIDADE_1!A:G,6,FALSE)</f>
        <v>#N/A</v>
      </c>
      <c r="I1880" s="142" t="e">
        <f>VLOOKUP(B1880,MODALIDADE_1!A:G,7,FALSE)</f>
        <v>#N/A</v>
      </c>
      <c r="J1880" s="106" t="e">
        <f>VLOOKUP(Tabela410[[#This Row],[Proposta de Referência]],SIMP_M1!A:K,9,FALSE)</f>
        <v>#VALUE!</v>
      </c>
      <c r="K1880" s="106" t="e">
        <f>VLOOKUP(Tabela410[[#This Row],[Proposta de Referência]],SIMP_M1!A:K,8,FALSE)</f>
        <v>#VALUE!</v>
      </c>
      <c r="L1880" s="107" t="e">
        <f t="shared" si="120"/>
        <v>#VALUE!</v>
      </c>
      <c r="M1880" s="107" t="e">
        <f t="shared" si="121"/>
        <v>#VALUE!</v>
      </c>
      <c r="N1880" s="142" t="e">
        <f t="shared" si="122"/>
        <v>#VALUE!</v>
      </c>
      <c r="O1880" s="142" t="e">
        <f t="shared" si="123"/>
        <v>#N/A</v>
      </c>
      <c r="P1880" s="24" t="str">
        <f>IFERROR(VLOOKUP(O1880,HOSPITAIS_COM_DIVIDAS!A:E,5,FALSE),"")</f>
        <v/>
      </c>
    </row>
    <row r="1881" spans="1:16" x14ac:dyDescent="0.25">
      <c r="A1881" s="52" t="e">
        <f>Tabela410[[#This Row],[Status da Proposta]]</f>
        <v>#VALUE!</v>
      </c>
      <c r="B1881" s="143">
        <f>MODALIDADE_1!A1881</f>
        <v>0</v>
      </c>
      <c r="C1881" s="142" t="e">
        <f>VLOOKUP(B1881,MODALIDADE_1!A:B,2,FALSE)</f>
        <v>#N/A</v>
      </c>
      <c r="D1881" s="142"/>
      <c r="E1881" s="94" t="e">
        <f>VLOOKUP(B1881,MODALIDADE_1!A:E,5,FALSE)</f>
        <v>#N/A</v>
      </c>
      <c r="F1881" s="95" t="e">
        <f>VLOOKUP(B1881,MODALIDADE_1!A:C,3,FALSE)</f>
        <v>#N/A</v>
      </c>
      <c r="G1881" s="142" t="e">
        <f>VLOOKUP(B1881,MODALIDADE_1!A:G,4,FALSE)</f>
        <v>#N/A</v>
      </c>
      <c r="H1881" s="142" t="e">
        <f>VLOOKUP(B1881,MODALIDADE_1!A:G,6,FALSE)</f>
        <v>#N/A</v>
      </c>
      <c r="I1881" s="142" t="e">
        <f>VLOOKUP(B1881,MODALIDADE_1!A:G,7,FALSE)</f>
        <v>#N/A</v>
      </c>
      <c r="J1881" s="106" t="e">
        <f>VLOOKUP(Tabela410[[#This Row],[Proposta de Referência]],SIMP_M1!A:K,9,FALSE)</f>
        <v>#VALUE!</v>
      </c>
      <c r="K1881" s="106" t="e">
        <f>VLOOKUP(Tabela410[[#This Row],[Proposta de Referência]],SIMP_M1!A:K,8,FALSE)</f>
        <v>#VALUE!</v>
      </c>
      <c r="L1881" s="107" t="e">
        <f t="shared" si="120"/>
        <v>#VALUE!</v>
      </c>
      <c r="M1881" s="107" t="e">
        <f t="shared" si="121"/>
        <v>#VALUE!</v>
      </c>
      <c r="N1881" s="142" t="e">
        <f t="shared" si="122"/>
        <v>#VALUE!</v>
      </c>
      <c r="O1881" s="142" t="e">
        <f t="shared" si="123"/>
        <v>#N/A</v>
      </c>
      <c r="P1881" s="24" t="str">
        <f>IFERROR(VLOOKUP(O1881,HOSPITAIS_COM_DIVIDAS!A:E,5,FALSE),"")</f>
        <v/>
      </c>
    </row>
    <row r="1882" spans="1:16" x14ac:dyDescent="0.25">
      <c r="A1882" s="52" t="e">
        <f>Tabela410[[#This Row],[Status da Proposta]]</f>
        <v>#VALUE!</v>
      </c>
      <c r="B1882" s="143">
        <f>MODALIDADE_1!A1882</f>
        <v>0</v>
      </c>
      <c r="C1882" s="142" t="e">
        <f>VLOOKUP(B1882,MODALIDADE_1!A:B,2,FALSE)</f>
        <v>#N/A</v>
      </c>
      <c r="D1882" s="142"/>
      <c r="E1882" s="94" t="e">
        <f>VLOOKUP(B1882,MODALIDADE_1!A:E,5,FALSE)</f>
        <v>#N/A</v>
      </c>
      <c r="F1882" s="95" t="e">
        <f>VLOOKUP(B1882,MODALIDADE_1!A:C,3,FALSE)</f>
        <v>#N/A</v>
      </c>
      <c r="G1882" s="142" t="e">
        <f>VLOOKUP(B1882,MODALIDADE_1!A:G,4,FALSE)</f>
        <v>#N/A</v>
      </c>
      <c r="H1882" s="142" t="e">
        <f>VLOOKUP(B1882,MODALIDADE_1!A:G,6,FALSE)</f>
        <v>#N/A</v>
      </c>
      <c r="I1882" s="142" t="e">
        <f>VLOOKUP(B1882,MODALIDADE_1!A:G,7,FALSE)</f>
        <v>#N/A</v>
      </c>
      <c r="J1882" s="106" t="e">
        <f>VLOOKUP(Tabela410[[#This Row],[Proposta de Referência]],SIMP_M1!A:K,9,FALSE)</f>
        <v>#VALUE!</v>
      </c>
      <c r="K1882" s="106" t="e">
        <f>VLOOKUP(Tabela410[[#This Row],[Proposta de Referência]],SIMP_M1!A:K,8,FALSE)</f>
        <v>#VALUE!</v>
      </c>
      <c r="L1882" s="107" t="e">
        <f t="shared" si="120"/>
        <v>#VALUE!</v>
      </c>
      <c r="M1882" s="107" t="e">
        <f t="shared" si="121"/>
        <v>#VALUE!</v>
      </c>
      <c r="N1882" s="142" t="e">
        <f t="shared" si="122"/>
        <v>#VALUE!</v>
      </c>
      <c r="O1882" s="142" t="e">
        <f t="shared" si="123"/>
        <v>#N/A</v>
      </c>
      <c r="P1882" s="24" t="str">
        <f>IFERROR(VLOOKUP(O1882,HOSPITAIS_COM_DIVIDAS!A:E,5,FALSE),"")</f>
        <v/>
      </c>
    </row>
    <row r="1883" spans="1:16" x14ac:dyDescent="0.25">
      <c r="A1883" s="52" t="e">
        <f>Tabela410[[#This Row],[Status da Proposta]]</f>
        <v>#VALUE!</v>
      </c>
      <c r="B1883" s="143">
        <f>MODALIDADE_1!A1883</f>
        <v>0</v>
      </c>
      <c r="C1883" s="142" t="e">
        <f>VLOOKUP(B1883,MODALIDADE_1!A:B,2,FALSE)</f>
        <v>#N/A</v>
      </c>
      <c r="D1883" s="142"/>
      <c r="E1883" s="94" t="e">
        <f>VLOOKUP(B1883,MODALIDADE_1!A:E,5,FALSE)</f>
        <v>#N/A</v>
      </c>
      <c r="F1883" s="95" t="e">
        <f>VLOOKUP(B1883,MODALIDADE_1!A:C,3,FALSE)</f>
        <v>#N/A</v>
      </c>
      <c r="G1883" s="142" t="e">
        <f>VLOOKUP(B1883,MODALIDADE_1!A:G,4,FALSE)</f>
        <v>#N/A</v>
      </c>
      <c r="H1883" s="142" t="e">
        <f>VLOOKUP(B1883,MODALIDADE_1!A:G,6,FALSE)</f>
        <v>#N/A</v>
      </c>
      <c r="I1883" s="142" t="e">
        <f>VLOOKUP(B1883,MODALIDADE_1!A:G,7,FALSE)</f>
        <v>#N/A</v>
      </c>
      <c r="J1883" s="106" t="e">
        <f>VLOOKUP(Tabela410[[#This Row],[Proposta de Referência]],SIMP_M1!A:K,9,FALSE)</f>
        <v>#VALUE!</v>
      </c>
      <c r="K1883" s="106" t="e">
        <f>VLOOKUP(Tabela410[[#This Row],[Proposta de Referência]],SIMP_M1!A:K,8,FALSE)</f>
        <v>#VALUE!</v>
      </c>
      <c r="L1883" s="107" t="e">
        <f t="shared" si="120"/>
        <v>#VALUE!</v>
      </c>
      <c r="M1883" s="107" t="e">
        <f t="shared" si="121"/>
        <v>#VALUE!</v>
      </c>
      <c r="N1883" s="142" t="e">
        <f t="shared" si="122"/>
        <v>#VALUE!</v>
      </c>
      <c r="O1883" s="142" t="e">
        <f t="shared" si="123"/>
        <v>#N/A</v>
      </c>
      <c r="P1883" s="24" t="str">
        <f>IFERROR(VLOOKUP(O1883,HOSPITAIS_COM_DIVIDAS!A:E,5,FALSE),"")</f>
        <v/>
      </c>
    </row>
    <row r="1884" spans="1:16" x14ac:dyDescent="0.25">
      <c r="A1884" s="52" t="e">
        <f>Tabela410[[#This Row],[Status da Proposta]]</f>
        <v>#VALUE!</v>
      </c>
      <c r="B1884" s="143">
        <f>MODALIDADE_1!A1884</f>
        <v>0</v>
      </c>
      <c r="C1884" s="142" t="e">
        <f>VLOOKUP(B1884,MODALIDADE_1!A:B,2,FALSE)</f>
        <v>#N/A</v>
      </c>
      <c r="D1884" s="142"/>
      <c r="E1884" s="94" t="e">
        <f>VLOOKUP(B1884,MODALIDADE_1!A:E,5,FALSE)</f>
        <v>#N/A</v>
      </c>
      <c r="F1884" s="95" t="e">
        <f>VLOOKUP(B1884,MODALIDADE_1!A:C,3,FALSE)</f>
        <v>#N/A</v>
      </c>
      <c r="G1884" s="142" t="e">
        <f>VLOOKUP(B1884,MODALIDADE_1!A:G,4,FALSE)</f>
        <v>#N/A</v>
      </c>
      <c r="H1884" s="142" t="e">
        <f>VLOOKUP(B1884,MODALIDADE_1!A:G,6,FALSE)</f>
        <v>#N/A</v>
      </c>
      <c r="I1884" s="142" t="e">
        <f>VLOOKUP(B1884,MODALIDADE_1!A:G,7,FALSE)</f>
        <v>#N/A</v>
      </c>
      <c r="J1884" s="106" t="e">
        <f>VLOOKUP(Tabela410[[#This Row],[Proposta de Referência]],SIMP_M1!A:K,9,FALSE)</f>
        <v>#VALUE!</v>
      </c>
      <c r="K1884" s="106" t="e">
        <f>VLOOKUP(Tabela410[[#This Row],[Proposta de Referência]],SIMP_M1!A:K,8,FALSE)</f>
        <v>#VALUE!</v>
      </c>
      <c r="L1884" s="107" t="e">
        <f t="shared" si="120"/>
        <v>#VALUE!</v>
      </c>
      <c r="M1884" s="107" t="e">
        <f t="shared" si="121"/>
        <v>#VALUE!</v>
      </c>
      <c r="N1884" s="142" t="e">
        <f t="shared" si="122"/>
        <v>#VALUE!</v>
      </c>
      <c r="O1884" s="142" t="e">
        <f t="shared" si="123"/>
        <v>#N/A</v>
      </c>
      <c r="P1884" s="24" t="str">
        <f>IFERROR(VLOOKUP(O1884,HOSPITAIS_COM_DIVIDAS!A:E,5,FALSE),"")</f>
        <v/>
      </c>
    </row>
    <row r="1885" spans="1:16" x14ac:dyDescent="0.25">
      <c r="A1885" s="52" t="e">
        <f>Tabela410[[#This Row],[Status da Proposta]]</f>
        <v>#VALUE!</v>
      </c>
      <c r="B1885" s="143">
        <f>MODALIDADE_1!A1885</f>
        <v>0</v>
      </c>
      <c r="C1885" s="142" t="e">
        <f>VLOOKUP(B1885,MODALIDADE_1!A:B,2,FALSE)</f>
        <v>#N/A</v>
      </c>
      <c r="D1885" s="142"/>
      <c r="E1885" s="94" t="e">
        <f>VLOOKUP(B1885,MODALIDADE_1!A:E,5,FALSE)</f>
        <v>#N/A</v>
      </c>
      <c r="F1885" s="95" t="e">
        <f>VLOOKUP(B1885,MODALIDADE_1!A:C,3,FALSE)</f>
        <v>#N/A</v>
      </c>
      <c r="G1885" s="142" t="e">
        <f>VLOOKUP(B1885,MODALIDADE_1!A:G,4,FALSE)</f>
        <v>#N/A</v>
      </c>
      <c r="H1885" s="142" t="e">
        <f>VLOOKUP(B1885,MODALIDADE_1!A:G,6,FALSE)</f>
        <v>#N/A</v>
      </c>
      <c r="I1885" s="142" t="e">
        <f>VLOOKUP(B1885,MODALIDADE_1!A:G,7,FALSE)</f>
        <v>#N/A</v>
      </c>
      <c r="J1885" s="106" t="e">
        <f>VLOOKUP(Tabela410[[#This Row],[Proposta de Referência]],SIMP_M1!A:K,9,FALSE)</f>
        <v>#VALUE!</v>
      </c>
      <c r="K1885" s="106" t="e">
        <f>VLOOKUP(Tabela410[[#This Row],[Proposta de Referência]],SIMP_M1!A:K,8,FALSE)</f>
        <v>#VALUE!</v>
      </c>
      <c r="L1885" s="107" t="e">
        <f t="shared" si="120"/>
        <v>#VALUE!</v>
      </c>
      <c r="M1885" s="107" t="e">
        <f t="shared" si="121"/>
        <v>#VALUE!</v>
      </c>
      <c r="N1885" s="142" t="e">
        <f t="shared" si="122"/>
        <v>#VALUE!</v>
      </c>
      <c r="O1885" s="142" t="e">
        <f t="shared" si="123"/>
        <v>#N/A</v>
      </c>
      <c r="P1885" s="24" t="str">
        <f>IFERROR(VLOOKUP(O1885,HOSPITAIS_COM_DIVIDAS!A:E,5,FALSE),"")</f>
        <v/>
      </c>
    </row>
    <row r="1886" spans="1:16" x14ac:dyDescent="0.25">
      <c r="A1886" s="52" t="e">
        <f>Tabela410[[#This Row],[Status da Proposta]]</f>
        <v>#VALUE!</v>
      </c>
      <c r="B1886" s="143">
        <f>MODALIDADE_1!A1886</f>
        <v>0</v>
      </c>
      <c r="C1886" s="142" t="e">
        <f>VLOOKUP(B1886,MODALIDADE_1!A:B,2,FALSE)</f>
        <v>#N/A</v>
      </c>
      <c r="D1886" s="142"/>
      <c r="E1886" s="94" t="e">
        <f>VLOOKUP(B1886,MODALIDADE_1!A:E,5,FALSE)</f>
        <v>#N/A</v>
      </c>
      <c r="F1886" s="95" t="e">
        <f>VLOOKUP(B1886,MODALIDADE_1!A:C,3,FALSE)</f>
        <v>#N/A</v>
      </c>
      <c r="G1886" s="142" t="e">
        <f>VLOOKUP(B1886,MODALIDADE_1!A:G,4,FALSE)</f>
        <v>#N/A</v>
      </c>
      <c r="H1886" s="142" t="e">
        <f>VLOOKUP(B1886,MODALIDADE_1!A:G,6,FALSE)</f>
        <v>#N/A</v>
      </c>
      <c r="I1886" s="142" t="e">
        <f>VLOOKUP(B1886,MODALIDADE_1!A:G,7,FALSE)</f>
        <v>#N/A</v>
      </c>
      <c r="J1886" s="106" t="e">
        <f>VLOOKUP(Tabela410[[#This Row],[Proposta de Referência]],SIMP_M1!A:K,9,FALSE)</f>
        <v>#VALUE!</v>
      </c>
      <c r="K1886" s="106" t="e">
        <f>VLOOKUP(Tabela410[[#This Row],[Proposta de Referência]],SIMP_M1!A:K,8,FALSE)</f>
        <v>#VALUE!</v>
      </c>
      <c r="L1886" s="107" t="e">
        <f t="shared" si="120"/>
        <v>#VALUE!</v>
      </c>
      <c r="M1886" s="107" t="e">
        <f t="shared" si="121"/>
        <v>#VALUE!</v>
      </c>
      <c r="N1886" s="142" t="e">
        <f t="shared" si="122"/>
        <v>#VALUE!</v>
      </c>
      <c r="O1886" s="142" t="e">
        <f t="shared" si="123"/>
        <v>#N/A</v>
      </c>
      <c r="P1886" s="24" t="str">
        <f>IFERROR(VLOOKUP(O1886,HOSPITAIS_COM_DIVIDAS!A:E,5,FALSE),"")</f>
        <v/>
      </c>
    </row>
    <row r="1887" spans="1:16" x14ac:dyDescent="0.25">
      <c r="A1887" s="52" t="e">
        <f>Tabela410[[#This Row],[Status da Proposta]]</f>
        <v>#VALUE!</v>
      </c>
      <c r="B1887" s="143">
        <f>MODALIDADE_1!A1887</f>
        <v>0</v>
      </c>
      <c r="C1887" s="142" t="e">
        <f>VLOOKUP(B1887,MODALIDADE_1!A:B,2,FALSE)</f>
        <v>#N/A</v>
      </c>
      <c r="D1887" s="142"/>
      <c r="E1887" s="94" t="e">
        <f>VLOOKUP(B1887,MODALIDADE_1!A:E,5,FALSE)</f>
        <v>#N/A</v>
      </c>
      <c r="F1887" s="95" t="e">
        <f>VLOOKUP(B1887,MODALIDADE_1!A:C,3,FALSE)</f>
        <v>#N/A</v>
      </c>
      <c r="G1887" s="142" t="e">
        <f>VLOOKUP(B1887,MODALIDADE_1!A:G,4,FALSE)</f>
        <v>#N/A</v>
      </c>
      <c r="H1887" s="142" t="e">
        <f>VLOOKUP(B1887,MODALIDADE_1!A:G,6,FALSE)</f>
        <v>#N/A</v>
      </c>
      <c r="I1887" s="142" t="e">
        <f>VLOOKUP(B1887,MODALIDADE_1!A:G,7,FALSE)</f>
        <v>#N/A</v>
      </c>
      <c r="J1887" s="106" t="e">
        <f>VLOOKUP(Tabela410[[#This Row],[Proposta de Referência]],SIMP_M1!A:K,9,FALSE)</f>
        <v>#VALUE!</v>
      </c>
      <c r="K1887" s="106" t="e">
        <f>VLOOKUP(Tabela410[[#This Row],[Proposta de Referência]],SIMP_M1!A:K,8,FALSE)</f>
        <v>#VALUE!</v>
      </c>
      <c r="L1887" s="107" t="e">
        <f t="shared" si="120"/>
        <v>#VALUE!</v>
      </c>
      <c r="M1887" s="107" t="e">
        <f t="shared" si="121"/>
        <v>#VALUE!</v>
      </c>
      <c r="N1887" s="142" t="e">
        <f t="shared" si="122"/>
        <v>#VALUE!</v>
      </c>
      <c r="O1887" s="142" t="e">
        <f t="shared" si="123"/>
        <v>#N/A</v>
      </c>
      <c r="P1887" s="24" t="str">
        <f>IFERROR(VLOOKUP(O1887,HOSPITAIS_COM_DIVIDAS!A:E,5,FALSE),"")</f>
        <v/>
      </c>
    </row>
    <row r="1888" spans="1:16" x14ac:dyDescent="0.25">
      <c r="A1888" s="52" t="e">
        <f>Tabela410[[#This Row],[Status da Proposta]]</f>
        <v>#VALUE!</v>
      </c>
      <c r="B1888" s="143">
        <f>MODALIDADE_1!A1888</f>
        <v>0</v>
      </c>
      <c r="C1888" s="142" t="e">
        <f>VLOOKUP(B1888,MODALIDADE_1!A:B,2,FALSE)</f>
        <v>#N/A</v>
      </c>
      <c r="D1888" s="142"/>
      <c r="E1888" s="94" t="e">
        <f>VLOOKUP(B1888,MODALIDADE_1!A:E,5,FALSE)</f>
        <v>#N/A</v>
      </c>
      <c r="F1888" s="95" t="e">
        <f>VLOOKUP(B1888,MODALIDADE_1!A:C,3,FALSE)</f>
        <v>#N/A</v>
      </c>
      <c r="G1888" s="142" t="e">
        <f>VLOOKUP(B1888,MODALIDADE_1!A:G,4,FALSE)</f>
        <v>#N/A</v>
      </c>
      <c r="H1888" s="142" t="e">
        <f>VLOOKUP(B1888,MODALIDADE_1!A:G,6,FALSE)</f>
        <v>#N/A</v>
      </c>
      <c r="I1888" s="142" t="e">
        <f>VLOOKUP(B1888,MODALIDADE_1!A:G,7,FALSE)</f>
        <v>#N/A</v>
      </c>
      <c r="J1888" s="106" t="e">
        <f>VLOOKUP(Tabela410[[#This Row],[Proposta de Referência]],SIMP_M1!A:K,9,FALSE)</f>
        <v>#VALUE!</v>
      </c>
      <c r="K1888" s="106" t="e">
        <f>VLOOKUP(Tabela410[[#This Row],[Proposta de Referência]],SIMP_M1!A:K,8,FALSE)</f>
        <v>#VALUE!</v>
      </c>
      <c r="L1888" s="107" t="e">
        <f t="shared" ref="L1888:L1951" si="124">K1888+J1888</f>
        <v>#VALUE!</v>
      </c>
      <c r="M1888" s="107" t="e">
        <f t="shared" ref="M1888:M1951" si="125">L1888*12</f>
        <v>#VALUE!</v>
      </c>
      <c r="N1888" s="142" t="e">
        <f t="shared" ref="N1888:N1951" si="126">IF(L1888&gt;100000,"SIM, POSSUI VALOR ACIMA DE R$100.000,00","NÃO, POSSUI VALOR NECESSÁRIO")</f>
        <v>#VALUE!</v>
      </c>
      <c r="O1888" s="142" t="e">
        <f t="shared" ref="O1888:O1951" si="127">LEFT(E1888,8)</f>
        <v>#N/A</v>
      </c>
      <c r="P1888" s="24" t="str">
        <f>IFERROR(VLOOKUP(O1888,HOSPITAIS_COM_DIVIDAS!A:E,5,FALSE),"")</f>
        <v/>
      </c>
    </row>
    <row r="1889" spans="1:16" x14ac:dyDescent="0.25">
      <c r="A1889" s="52" t="e">
        <f>Tabela410[[#This Row],[Status da Proposta]]</f>
        <v>#VALUE!</v>
      </c>
      <c r="B1889" s="143">
        <f>MODALIDADE_1!A1889</f>
        <v>0</v>
      </c>
      <c r="C1889" s="142" t="e">
        <f>VLOOKUP(B1889,MODALIDADE_1!A:B,2,FALSE)</f>
        <v>#N/A</v>
      </c>
      <c r="D1889" s="142"/>
      <c r="E1889" s="94" t="e">
        <f>VLOOKUP(B1889,MODALIDADE_1!A:E,5,FALSE)</f>
        <v>#N/A</v>
      </c>
      <c r="F1889" s="95" t="e">
        <f>VLOOKUP(B1889,MODALIDADE_1!A:C,3,FALSE)</f>
        <v>#N/A</v>
      </c>
      <c r="G1889" s="142" t="e">
        <f>VLOOKUP(B1889,MODALIDADE_1!A:G,4,FALSE)</f>
        <v>#N/A</v>
      </c>
      <c r="H1889" s="142" t="e">
        <f>VLOOKUP(B1889,MODALIDADE_1!A:G,6,FALSE)</f>
        <v>#N/A</v>
      </c>
      <c r="I1889" s="142" t="e">
        <f>VLOOKUP(B1889,MODALIDADE_1!A:G,7,FALSE)</f>
        <v>#N/A</v>
      </c>
      <c r="J1889" s="106" t="e">
        <f>VLOOKUP(Tabela410[[#This Row],[Proposta de Referência]],SIMP_M1!A:K,9,FALSE)</f>
        <v>#VALUE!</v>
      </c>
      <c r="K1889" s="106" t="e">
        <f>VLOOKUP(Tabela410[[#This Row],[Proposta de Referência]],SIMP_M1!A:K,8,FALSE)</f>
        <v>#VALUE!</v>
      </c>
      <c r="L1889" s="107" t="e">
        <f t="shared" si="124"/>
        <v>#VALUE!</v>
      </c>
      <c r="M1889" s="107" t="e">
        <f t="shared" si="125"/>
        <v>#VALUE!</v>
      </c>
      <c r="N1889" s="142" t="e">
        <f t="shared" si="126"/>
        <v>#VALUE!</v>
      </c>
      <c r="O1889" s="142" t="e">
        <f t="shared" si="127"/>
        <v>#N/A</v>
      </c>
      <c r="P1889" s="24" t="str">
        <f>IFERROR(VLOOKUP(O1889,HOSPITAIS_COM_DIVIDAS!A:E,5,FALSE),"")</f>
        <v/>
      </c>
    </row>
    <row r="1890" spans="1:16" x14ac:dyDescent="0.25">
      <c r="A1890" s="52" t="e">
        <f>Tabela410[[#This Row],[Status da Proposta]]</f>
        <v>#VALUE!</v>
      </c>
      <c r="B1890" s="143">
        <f>MODALIDADE_1!A1890</f>
        <v>0</v>
      </c>
      <c r="C1890" s="142" t="e">
        <f>VLOOKUP(B1890,MODALIDADE_1!A:B,2,FALSE)</f>
        <v>#N/A</v>
      </c>
      <c r="D1890" s="142"/>
      <c r="E1890" s="94" t="e">
        <f>VLOOKUP(B1890,MODALIDADE_1!A:E,5,FALSE)</f>
        <v>#N/A</v>
      </c>
      <c r="F1890" s="95" t="e">
        <f>VLOOKUP(B1890,MODALIDADE_1!A:C,3,FALSE)</f>
        <v>#N/A</v>
      </c>
      <c r="G1890" s="142" t="e">
        <f>VLOOKUP(B1890,MODALIDADE_1!A:G,4,FALSE)</f>
        <v>#N/A</v>
      </c>
      <c r="H1890" s="142" t="e">
        <f>VLOOKUP(B1890,MODALIDADE_1!A:G,6,FALSE)</f>
        <v>#N/A</v>
      </c>
      <c r="I1890" s="142" t="e">
        <f>VLOOKUP(B1890,MODALIDADE_1!A:G,7,FALSE)</f>
        <v>#N/A</v>
      </c>
      <c r="J1890" s="106" t="e">
        <f>VLOOKUP(Tabela410[[#This Row],[Proposta de Referência]],SIMP_M1!A:K,9,FALSE)</f>
        <v>#VALUE!</v>
      </c>
      <c r="K1890" s="106" t="e">
        <f>VLOOKUP(Tabela410[[#This Row],[Proposta de Referência]],SIMP_M1!A:K,8,FALSE)</f>
        <v>#VALUE!</v>
      </c>
      <c r="L1890" s="107" t="e">
        <f t="shared" si="124"/>
        <v>#VALUE!</v>
      </c>
      <c r="M1890" s="107" t="e">
        <f t="shared" si="125"/>
        <v>#VALUE!</v>
      </c>
      <c r="N1890" s="142" t="e">
        <f t="shared" si="126"/>
        <v>#VALUE!</v>
      </c>
      <c r="O1890" s="142" t="e">
        <f t="shared" si="127"/>
        <v>#N/A</v>
      </c>
      <c r="P1890" s="24" t="str">
        <f>IFERROR(VLOOKUP(O1890,HOSPITAIS_COM_DIVIDAS!A:E,5,FALSE),"")</f>
        <v/>
      </c>
    </row>
    <row r="1891" spans="1:16" x14ac:dyDescent="0.25">
      <c r="A1891" s="52" t="e">
        <f>Tabela410[[#This Row],[Status da Proposta]]</f>
        <v>#VALUE!</v>
      </c>
      <c r="B1891" s="143">
        <f>MODALIDADE_1!A1891</f>
        <v>0</v>
      </c>
      <c r="C1891" s="142" t="e">
        <f>VLOOKUP(B1891,MODALIDADE_1!A:B,2,FALSE)</f>
        <v>#N/A</v>
      </c>
      <c r="D1891" s="142"/>
      <c r="E1891" s="94" t="e">
        <f>VLOOKUP(B1891,MODALIDADE_1!A:E,5,FALSE)</f>
        <v>#N/A</v>
      </c>
      <c r="F1891" s="95" t="e">
        <f>VLOOKUP(B1891,MODALIDADE_1!A:C,3,FALSE)</f>
        <v>#N/A</v>
      </c>
      <c r="G1891" s="142" t="e">
        <f>VLOOKUP(B1891,MODALIDADE_1!A:G,4,FALSE)</f>
        <v>#N/A</v>
      </c>
      <c r="H1891" s="142" t="e">
        <f>VLOOKUP(B1891,MODALIDADE_1!A:G,6,FALSE)</f>
        <v>#N/A</v>
      </c>
      <c r="I1891" s="142" t="e">
        <f>VLOOKUP(B1891,MODALIDADE_1!A:G,7,FALSE)</f>
        <v>#N/A</v>
      </c>
      <c r="J1891" s="106" t="e">
        <f>VLOOKUP(Tabela410[[#This Row],[Proposta de Referência]],SIMP_M1!A:K,9,FALSE)</f>
        <v>#VALUE!</v>
      </c>
      <c r="K1891" s="106" t="e">
        <f>VLOOKUP(Tabela410[[#This Row],[Proposta de Referência]],SIMP_M1!A:K,8,FALSE)</f>
        <v>#VALUE!</v>
      </c>
      <c r="L1891" s="107" t="e">
        <f t="shared" si="124"/>
        <v>#VALUE!</v>
      </c>
      <c r="M1891" s="107" t="e">
        <f t="shared" si="125"/>
        <v>#VALUE!</v>
      </c>
      <c r="N1891" s="142" t="e">
        <f t="shared" si="126"/>
        <v>#VALUE!</v>
      </c>
      <c r="O1891" s="142" t="e">
        <f t="shared" si="127"/>
        <v>#N/A</v>
      </c>
      <c r="P1891" s="24" t="str">
        <f>IFERROR(VLOOKUP(O1891,HOSPITAIS_COM_DIVIDAS!A:E,5,FALSE),"")</f>
        <v/>
      </c>
    </row>
    <row r="1892" spans="1:16" x14ac:dyDescent="0.25">
      <c r="A1892" s="52" t="e">
        <f>Tabela410[[#This Row],[Status da Proposta]]</f>
        <v>#VALUE!</v>
      </c>
      <c r="B1892" s="143">
        <f>MODALIDADE_1!A1892</f>
        <v>0</v>
      </c>
      <c r="C1892" s="142" t="e">
        <f>VLOOKUP(B1892,MODALIDADE_1!A:B,2,FALSE)</f>
        <v>#N/A</v>
      </c>
      <c r="D1892" s="142"/>
      <c r="E1892" s="94" t="e">
        <f>VLOOKUP(B1892,MODALIDADE_1!A:E,5,FALSE)</f>
        <v>#N/A</v>
      </c>
      <c r="F1892" s="95" t="e">
        <f>VLOOKUP(B1892,MODALIDADE_1!A:C,3,FALSE)</f>
        <v>#N/A</v>
      </c>
      <c r="G1892" s="142" t="e">
        <f>VLOOKUP(B1892,MODALIDADE_1!A:G,4,FALSE)</f>
        <v>#N/A</v>
      </c>
      <c r="H1892" s="142" t="e">
        <f>VLOOKUP(B1892,MODALIDADE_1!A:G,6,FALSE)</f>
        <v>#N/A</v>
      </c>
      <c r="I1892" s="142" t="e">
        <f>VLOOKUP(B1892,MODALIDADE_1!A:G,7,FALSE)</f>
        <v>#N/A</v>
      </c>
      <c r="J1892" s="106" t="e">
        <f>VLOOKUP(Tabela410[[#This Row],[Proposta de Referência]],SIMP_M1!A:K,9,FALSE)</f>
        <v>#VALUE!</v>
      </c>
      <c r="K1892" s="106" t="e">
        <f>VLOOKUP(Tabela410[[#This Row],[Proposta de Referência]],SIMP_M1!A:K,8,FALSE)</f>
        <v>#VALUE!</v>
      </c>
      <c r="L1892" s="107" t="e">
        <f t="shared" si="124"/>
        <v>#VALUE!</v>
      </c>
      <c r="M1892" s="107" t="e">
        <f t="shared" si="125"/>
        <v>#VALUE!</v>
      </c>
      <c r="N1892" s="142" t="e">
        <f t="shared" si="126"/>
        <v>#VALUE!</v>
      </c>
      <c r="O1892" s="142" t="e">
        <f t="shared" si="127"/>
        <v>#N/A</v>
      </c>
      <c r="P1892" s="24" t="str">
        <f>IFERROR(VLOOKUP(O1892,HOSPITAIS_COM_DIVIDAS!A:E,5,FALSE),"")</f>
        <v/>
      </c>
    </row>
    <row r="1893" spans="1:16" x14ac:dyDescent="0.25">
      <c r="A1893" s="52" t="e">
        <f>Tabela410[[#This Row],[Status da Proposta]]</f>
        <v>#VALUE!</v>
      </c>
      <c r="B1893" s="143">
        <f>MODALIDADE_1!A1893</f>
        <v>0</v>
      </c>
      <c r="C1893" s="142" t="e">
        <f>VLOOKUP(B1893,MODALIDADE_1!A:B,2,FALSE)</f>
        <v>#N/A</v>
      </c>
      <c r="D1893" s="142"/>
      <c r="E1893" s="94" t="e">
        <f>VLOOKUP(B1893,MODALIDADE_1!A:E,5,FALSE)</f>
        <v>#N/A</v>
      </c>
      <c r="F1893" s="95" t="e">
        <f>VLOOKUP(B1893,MODALIDADE_1!A:C,3,FALSE)</f>
        <v>#N/A</v>
      </c>
      <c r="G1893" s="142" t="e">
        <f>VLOOKUP(B1893,MODALIDADE_1!A:G,4,FALSE)</f>
        <v>#N/A</v>
      </c>
      <c r="H1893" s="142" t="e">
        <f>VLOOKUP(B1893,MODALIDADE_1!A:G,6,FALSE)</f>
        <v>#N/A</v>
      </c>
      <c r="I1893" s="142" t="e">
        <f>VLOOKUP(B1893,MODALIDADE_1!A:G,7,FALSE)</f>
        <v>#N/A</v>
      </c>
      <c r="J1893" s="106" t="e">
        <f>VLOOKUP(Tabela410[[#This Row],[Proposta de Referência]],SIMP_M1!A:K,9,FALSE)</f>
        <v>#VALUE!</v>
      </c>
      <c r="K1893" s="106" t="e">
        <f>VLOOKUP(Tabela410[[#This Row],[Proposta de Referência]],SIMP_M1!A:K,8,FALSE)</f>
        <v>#VALUE!</v>
      </c>
      <c r="L1893" s="107" t="e">
        <f t="shared" si="124"/>
        <v>#VALUE!</v>
      </c>
      <c r="M1893" s="107" t="e">
        <f t="shared" si="125"/>
        <v>#VALUE!</v>
      </c>
      <c r="N1893" s="142" t="e">
        <f t="shared" si="126"/>
        <v>#VALUE!</v>
      </c>
      <c r="O1893" s="142" t="e">
        <f t="shared" si="127"/>
        <v>#N/A</v>
      </c>
      <c r="P1893" s="24" t="str">
        <f>IFERROR(VLOOKUP(O1893,HOSPITAIS_COM_DIVIDAS!A:E,5,FALSE),"")</f>
        <v/>
      </c>
    </row>
    <row r="1894" spans="1:16" x14ac:dyDescent="0.25">
      <c r="A1894" s="52" t="e">
        <f>Tabela410[[#This Row],[Status da Proposta]]</f>
        <v>#VALUE!</v>
      </c>
      <c r="B1894" s="143">
        <f>MODALIDADE_1!A1894</f>
        <v>0</v>
      </c>
      <c r="C1894" s="142" t="e">
        <f>VLOOKUP(B1894,MODALIDADE_1!A:B,2,FALSE)</f>
        <v>#N/A</v>
      </c>
      <c r="D1894" s="142"/>
      <c r="E1894" s="94" t="e">
        <f>VLOOKUP(B1894,MODALIDADE_1!A:E,5,FALSE)</f>
        <v>#N/A</v>
      </c>
      <c r="F1894" s="95" t="e">
        <f>VLOOKUP(B1894,MODALIDADE_1!A:C,3,FALSE)</f>
        <v>#N/A</v>
      </c>
      <c r="G1894" s="142" t="e">
        <f>VLOOKUP(B1894,MODALIDADE_1!A:G,4,FALSE)</f>
        <v>#N/A</v>
      </c>
      <c r="H1894" s="142" t="e">
        <f>VLOOKUP(B1894,MODALIDADE_1!A:G,6,FALSE)</f>
        <v>#N/A</v>
      </c>
      <c r="I1894" s="142" t="e">
        <f>VLOOKUP(B1894,MODALIDADE_1!A:G,7,FALSE)</f>
        <v>#N/A</v>
      </c>
      <c r="J1894" s="106" t="e">
        <f>VLOOKUP(Tabela410[[#This Row],[Proposta de Referência]],SIMP_M1!A:K,9,FALSE)</f>
        <v>#VALUE!</v>
      </c>
      <c r="K1894" s="106" t="e">
        <f>VLOOKUP(Tabela410[[#This Row],[Proposta de Referência]],SIMP_M1!A:K,8,FALSE)</f>
        <v>#VALUE!</v>
      </c>
      <c r="L1894" s="107" t="e">
        <f t="shared" si="124"/>
        <v>#VALUE!</v>
      </c>
      <c r="M1894" s="107" t="e">
        <f t="shared" si="125"/>
        <v>#VALUE!</v>
      </c>
      <c r="N1894" s="142" t="e">
        <f t="shared" si="126"/>
        <v>#VALUE!</v>
      </c>
      <c r="O1894" s="142" t="e">
        <f t="shared" si="127"/>
        <v>#N/A</v>
      </c>
      <c r="P1894" s="24" t="str">
        <f>IFERROR(VLOOKUP(O1894,HOSPITAIS_COM_DIVIDAS!A:E,5,FALSE),"")</f>
        <v/>
      </c>
    </row>
    <row r="1895" spans="1:16" x14ac:dyDescent="0.25">
      <c r="A1895" s="52" t="e">
        <f>Tabela410[[#This Row],[Status da Proposta]]</f>
        <v>#VALUE!</v>
      </c>
      <c r="B1895" s="143">
        <f>MODALIDADE_1!A1895</f>
        <v>0</v>
      </c>
      <c r="C1895" s="142" t="e">
        <f>VLOOKUP(B1895,MODALIDADE_1!A:B,2,FALSE)</f>
        <v>#N/A</v>
      </c>
      <c r="D1895" s="142"/>
      <c r="E1895" s="94" t="e">
        <f>VLOOKUP(B1895,MODALIDADE_1!A:E,5,FALSE)</f>
        <v>#N/A</v>
      </c>
      <c r="F1895" s="95" t="e">
        <f>VLOOKUP(B1895,MODALIDADE_1!A:C,3,FALSE)</f>
        <v>#N/A</v>
      </c>
      <c r="G1895" s="142" t="e">
        <f>VLOOKUP(B1895,MODALIDADE_1!A:G,4,FALSE)</f>
        <v>#N/A</v>
      </c>
      <c r="H1895" s="142" t="e">
        <f>VLOOKUP(B1895,MODALIDADE_1!A:G,6,FALSE)</f>
        <v>#N/A</v>
      </c>
      <c r="I1895" s="142" t="e">
        <f>VLOOKUP(B1895,MODALIDADE_1!A:G,7,FALSE)</f>
        <v>#N/A</v>
      </c>
      <c r="J1895" s="106" t="e">
        <f>VLOOKUP(Tabela410[[#This Row],[Proposta de Referência]],SIMP_M1!A:K,9,FALSE)</f>
        <v>#VALUE!</v>
      </c>
      <c r="K1895" s="106" t="e">
        <f>VLOOKUP(Tabela410[[#This Row],[Proposta de Referência]],SIMP_M1!A:K,8,FALSE)</f>
        <v>#VALUE!</v>
      </c>
      <c r="L1895" s="107" t="e">
        <f t="shared" si="124"/>
        <v>#VALUE!</v>
      </c>
      <c r="M1895" s="107" t="e">
        <f t="shared" si="125"/>
        <v>#VALUE!</v>
      </c>
      <c r="N1895" s="142" t="e">
        <f t="shared" si="126"/>
        <v>#VALUE!</v>
      </c>
      <c r="O1895" s="142" t="e">
        <f t="shared" si="127"/>
        <v>#N/A</v>
      </c>
      <c r="P1895" s="24" t="str">
        <f>IFERROR(VLOOKUP(O1895,HOSPITAIS_COM_DIVIDAS!A:E,5,FALSE),"")</f>
        <v/>
      </c>
    </row>
    <row r="1896" spans="1:16" x14ac:dyDescent="0.25">
      <c r="A1896" s="52" t="e">
        <f>Tabela410[[#This Row],[Status da Proposta]]</f>
        <v>#VALUE!</v>
      </c>
      <c r="B1896" s="143">
        <f>MODALIDADE_1!A1896</f>
        <v>0</v>
      </c>
      <c r="C1896" s="142" t="e">
        <f>VLOOKUP(B1896,MODALIDADE_1!A:B,2,FALSE)</f>
        <v>#N/A</v>
      </c>
      <c r="D1896" s="142"/>
      <c r="E1896" s="94" t="e">
        <f>VLOOKUP(B1896,MODALIDADE_1!A:E,5,FALSE)</f>
        <v>#N/A</v>
      </c>
      <c r="F1896" s="95" t="e">
        <f>VLOOKUP(B1896,MODALIDADE_1!A:C,3,FALSE)</f>
        <v>#N/A</v>
      </c>
      <c r="G1896" s="142" t="e">
        <f>VLOOKUP(B1896,MODALIDADE_1!A:G,4,FALSE)</f>
        <v>#N/A</v>
      </c>
      <c r="H1896" s="142" t="e">
        <f>VLOOKUP(B1896,MODALIDADE_1!A:G,6,FALSE)</f>
        <v>#N/A</v>
      </c>
      <c r="I1896" s="142" t="e">
        <f>VLOOKUP(B1896,MODALIDADE_1!A:G,7,FALSE)</f>
        <v>#N/A</v>
      </c>
      <c r="J1896" s="106" t="e">
        <f>VLOOKUP(Tabela410[[#This Row],[Proposta de Referência]],SIMP_M1!A:K,9,FALSE)</f>
        <v>#VALUE!</v>
      </c>
      <c r="K1896" s="106" t="e">
        <f>VLOOKUP(Tabela410[[#This Row],[Proposta de Referência]],SIMP_M1!A:K,8,FALSE)</f>
        <v>#VALUE!</v>
      </c>
      <c r="L1896" s="107" t="e">
        <f t="shared" si="124"/>
        <v>#VALUE!</v>
      </c>
      <c r="M1896" s="107" t="e">
        <f t="shared" si="125"/>
        <v>#VALUE!</v>
      </c>
      <c r="N1896" s="142" t="e">
        <f t="shared" si="126"/>
        <v>#VALUE!</v>
      </c>
      <c r="O1896" s="142" t="e">
        <f t="shared" si="127"/>
        <v>#N/A</v>
      </c>
      <c r="P1896" s="24" t="str">
        <f>IFERROR(VLOOKUP(O1896,HOSPITAIS_COM_DIVIDAS!A:E,5,FALSE),"")</f>
        <v/>
      </c>
    </row>
    <row r="1897" spans="1:16" x14ac:dyDescent="0.25">
      <c r="A1897" s="52" t="e">
        <f>Tabela410[[#This Row],[Status da Proposta]]</f>
        <v>#VALUE!</v>
      </c>
      <c r="B1897" s="143">
        <f>MODALIDADE_1!A1897</f>
        <v>0</v>
      </c>
      <c r="C1897" s="142" t="e">
        <f>VLOOKUP(B1897,MODALIDADE_1!A:B,2,FALSE)</f>
        <v>#N/A</v>
      </c>
      <c r="D1897" s="142"/>
      <c r="E1897" s="94" t="e">
        <f>VLOOKUP(B1897,MODALIDADE_1!A:E,5,FALSE)</f>
        <v>#N/A</v>
      </c>
      <c r="F1897" s="95" t="e">
        <f>VLOOKUP(B1897,MODALIDADE_1!A:C,3,FALSE)</f>
        <v>#N/A</v>
      </c>
      <c r="G1897" s="142" t="e">
        <f>VLOOKUP(B1897,MODALIDADE_1!A:G,4,FALSE)</f>
        <v>#N/A</v>
      </c>
      <c r="H1897" s="142" t="e">
        <f>VLOOKUP(B1897,MODALIDADE_1!A:G,6,FALSE)</f>
        <v>#N/A</v>
      </c>
      <c r="I1897" s="142" t="e">
        <f>VLOOKUP(B1897,MODALIDADE_1!A:G,7,FALSE)</f>
        <v>#N/A</v>
      </c>
      <c r="J1897" s="106" t="e">
        <f>VLOOKUP(Tabela410[[#This Row],[Proposta de Referência]],SIMP_M1!A:K,9,FALSE)</f>
        <v>#VALUE!</v>
      </c>
      <c r="K1897" s="106" t="e">
        <f>VLOOKUP(Tabela410[[#This Row],[Proposta de Referência]],SIMP_M1!A:K,8,FALSE)</f>
        <v>#VALUE!</v>
      </c>
      <c r="L1897" s="107" t="e">
        <f t="shared" si="124"/>
        <v>#VALUE!</v>
      </c>
      <c r="M1897" s="107" t="e">
        <f t="shared" si="125"/>
        <v>#VALUE!</v>
      </c>
      <c r="N1897" s="142" t="e">
        <f t="shared" si="126"/>
        <v>#VALUE!</v>
      </c>
      <c r="O1897" s="142" t="e">
        <f t="shared" si="127"/>
        <v>#N/A</v>
      </c>
      <c r="P1897" s="24" t="str">
        <f>IFERROR(VLOOKUP(O1897,HOSPITAIS_COM_DIVIDAS!A:E,5,FALSE),"")</f>
        <v/>
      </c>
    </row>
    <row r="1898" spans="1:16" x14ac:dyDescent="0.25">
      <c r="A1898" s="52" t="e">
        <f>Tabela410[[#This Row],[Status da Proposta]]</f>
        <v>#VALUE!</v>
      </c>
      <c r="B1898" s="143">
        <f>MODALIDADE_1!A1898</f>
        <v>0</v>
      </c>
      <c r="C1898" s="142" t="e">
        <f>VLOOKUP(B1898,MODALIDADE_1!A:B,2,FALSE)</f>
        <v>#N/A</v>
      </c>
      <c r="D1898" s="142"/>
      <c r="E1898" s="94" t="e">
        <f>VLOOKUP(B1898,MODALIDADE_1!A:E,5,FALSE)</f>
        <v>#N/A</v>
      </c>
      <c r="F1898" s="95" t="e">
        <f>VLOOKUP(B1898,MODALIDADE_1!A:C,3,FALSE)</f>
        <v>#N/A</v>
      </c>
      <c r="G1898" s="142" t="e">
        <f>VLOOKUP(B1898,MODALIDADE_1!A:G,4,FALSE)</f>
        <v>#N/A</v>
      </c>
      <c r="H1898" s="142" t="e">
        <f>VLOOKUP(B1898,MODALIDADE_1!A:G,6,FALSE)</f>
        <v>#N/A</v>
      </c>
      <c r="I1898" s="142" t="e">
        <f>VLOOKUP(B1898,MODALIDADE_1!A:G,7,FALSE)</f>
        <v>#N/A</v>
      </c>
      <c r="J1898" s="106" t="e">
        <f>VLOOKUP(Tabela410[[#This Row],[Proposta de Referência]],SIMP_M1!A:K,9,FALSE)</f>
        <v>#VALUE!</v>
      </c>
      <c r="K1898" s="106" t="e">
        <f>VLOOKUP(Tabela410[[#This Row],[Proposta de Referência]],SIMP_M1!A:K,8,FALSE)</f>
        <v>#VALUE!</v>
      </c>
      <c r="L1898" s="107" t="e">
        <f t="shared" si="124"/>
        <v>#VALUE!</v>
      </c>
      <c r="M1898" s="107" t="e">
        <f t="shared" si="125"/>
        <v>#VALUE!</v>
      </c>
      <c r="N1898" s="142" t="e">
        <f t="shared" si="126"/>
        <v>#VALUE!</v>
      </c>
      <c r="O1898" s="142" t="e">
        <f t="shared" si="127"/>
        <v>#N/A</v>
      </c>
      <c r="P1898" s="24" t="str">
        <f>IFERROR(VLOOKUP(O1898,HOSPITAIS_COM_DIVIDAS!A:E,5,FALSE),"")</f>
        <v/>
      </c>
    </row>
    <row r="1899" spans="1:16" x14ac:dyDescent="0.25">
      <c r="A1899" s="52" t="e">
        <f>Tabela410[[#This Row],[Status da Proposta]]</f>
        <v>#VALUE!</v>
      </c>
      <c r="B1899" s="143">
        <f>MODALIDADE_1!A1899</f>
        <v>0</v>
      </c>
      <c r="C1899" s="142" t="e">
        <f>VLOOKUP(B1899,MODALIDADE_1!A:B,2,FALSE)</f>
        <v>#N/A</v>
      </c>
      <c r="D1899" s="142"/>
      <c r="E1899" s="94" t="e">
        <f>VLOOKUP(B1899,MODALIDADE_1!A:E,5,FALSE)</f>
        <v>#N/A</v>
      </c>
      <c r="F1899" s="95" t="e">
        <f>VLOOKUP(B1899,MODALIDADE_1!A:C,3,FALSE)</f>
        <v>#N/A</v>
      </c>
      <c r="G1899" s="142" t="e">
        <f>VLOOKUP(B1899,MODALIDADE_1!A:G,4,FALSE)</f>
        <v>#N/A</v>
      </c>
      <c r="H1899" s="142" t="e">
        <f>VLOOKUP(B1899,MODALIDADE_1!A:G,6,FALSE)</f>
        <v>#N/A</v>
      </c>
      <c r="I1899" s="142" t="e">
        <f>VLOOKUP(B1899,MODALIDADE_1!A:G,7,FALSE)</f>
        <v>#N/A</v>
      </c>
      <c r="J1899" s="106" t="e">
        <f>VLOOKUP(Tabela410[[#This Row],[Proposta de Referência]],SIMP_M1!A:K,9,FALSE)</f>
        <v>#VALUE!</v>
      </c>
      <c r="K1899" s="106" t="e">
        <f>VLOOKUP(Tabela410[[#This Row],[Proposta de Referência]],SIMP_M1!A:K,8,FALSE)</f>
        <v>#VALUE!</v>
      </c>
      <c r="L1899" s="107" t="e">
        <f t="shared" si="124"/>
        <v>#VALUE!</v>
      </c>
      <c r="M1899" s="107" t="e">
        <f t="shared" si="125"/>
        <v>#VALUE!</v>
      </c>
      <c r="N1899" s="142" t="e">
        <f t="shared" si="126"/>
        <v>#VALUE!</v>
      </c>
      <c r="O1899" s="142" t="e">
        <f t="shared" si="127"/>
        <v>#N/A</v>
      </c>
      <c r="P1899" s="24" t="str">
        <f>IFERROR(VLOOKUP(O1899,HOSPITAIS_COM_DIVIDAS!A:E,5,FALSE),"")</f>
        <v/>
      </c>
    </row>
    <row r="1900" spans="1:16" x14ac:dyDescent="0.25">
      <c r="A1900" s="52" t="e">
        <f>Tabela410[[#This Row],[Status da Proposta]]</f>
        <v>#VALUE!</v>
      </c>
      <c r="B1900" s="143">
        <f>MODALIDADE_1!A1900</f>
        <v>0</v>
      </c>
      <c r="C1900" s="142" t="e">
        <f>VLOOKUP(B1900,MODALIDADE_1!A:B,2,FALSE)</f>
        <v>#N/A</v>
      </c>
      <c r="D1900" s="142"/>
      <c r="E1900" s="94" t="e">
        <f>VLOOKUP(B1900,MODALIDADE_1!A:E,5,FALSE)</f>
        <v>#N/A</v>
      </c>
      <c r="F1900" s="95" t="e">
        <f>VLOOKUP(B1900,MODALIDADE_1!A:C,3,FALSE)</f>
        <v>#N/A</v>
      </c>
      <c r="G1900" s="142" t="e">
        <f>VLOOKUP(B1900,MODALIDADE_1!A:G,4,FALSE)</f>
        <v>#N/A</v>
      </c>
      <c r="H1900" s="142" t="e">
        <f>VLOOKUP(B1900,MODALIDADE_1!A:G,6,FALSE)</f>
        <v>#N/A</v>
      </c>
      <c r="I1900" s="142" t="e">
        <f>VLOOKUP(B1900,MODALIDADE_1!A:G,7,FALSE)</f>
        <v>#N/A</v>
      </c>
      <c r="J1900" s="106" t="e">
        <f>VLOOKUP(Tabela410[[#This Row],[Proposta de Referência]],SIMP_M1!A:K,9,FALSE)</f>
        <v>#VALUE!</v>
      </c>
      <c r="K1900" s="106" t="e">
        <f>VLOOKUP(Tabela410[[#This Row],[Proposta de Referência]],SIMP_M1!A:K,8,FALSE)</f>
        <v>#VALUE!</v>
      </c>
      <c r="L1900" s="107" t="e">
        <f t="shared" si="124"/>
        <v>#VALUE!</v>
      </c>
      <c r="M1900" s="107" t="e">
        <f t="shared" si="125"/>
        <v>#VALUE!</v>
      </c>
      <c r="N1900" s="142" t="e">
        <f t="shared" si="126"/>
        <v>#VALUE!</v>
      </c>
      <c r="O1900" s="142" t="e">
        <f t="shared" si="127"/>
        <v>#N/A</v>
      </c>
      <c r="P1900" s="24" t="str">
        <f>IFERROR(VLOOKUP(O1900,HOSPITAIS_COM_DIVIDAS!A:E,5,FALSE),"")</f>
        <v/>
      </c>
    </row>
    <row r="1901" spans="1:16" x14ac:dyDescent="0.25">
      <c r="A1901" s="52" t="e">
        <f>Tabela410[[#This Row],[Status da Proposta]]</f>
        <v>#VALUE!</v>
      </c>
      <c r="B1901" s="143">
        <f>MODALIDADE_1!A1901</f>
        <v>0</v>
      </c>
      <c r="C1901" s="142" t="e">
        <f>VLOOKUP(B1901,MODALIDADE_1!A:B,2,FALSE)</f>
        <v>#N/A</v>
      </c>
      <c r="D1901" s="142"/>
      <c r="E1901" s="94" t="e">
        <f>VLOOKUP(B1901,MODALIDADE_1!A:E,5,FALSE)</f>
        <v>#N/A</v>
      </c>
      <c r="F1901" s="95" t="e">
        <f>VLOOKUP(B1901,MODALIDADE_1!A:C,3,FALSE)</f>
        <v>#N/A</v>
      </c>
      <c r="G1901" s="142" t="e">
        <f>VLOOKUP(B1901,MODALIDADE_1!A:G,4,FALSE)</f>
        <v>#N/A</v>
      </c>
      <c r="H1901" s="142" t="e">
        <f>VLOOKUP(B1901,MODALIDADE_1!A:G,6,FALSE)</f>
        <v>#N/A</v>
      </c>
      <c r="I1901" s="142" t="e">
        <f>VLOOKUP(B1901,MODALIDADE_1!A:G,7,FALSE)</f>
        <v>#N/A</v>
      </c>
      <c r="J1901" s="106" t="e">
        <f>VLOOKUP(Tabela410[[#This Row],[Proposta de Referência]],SIMP_M1!A:K,9,FALSE)</f>
        <v>#VALUE!</v>
      </c>
      <c r="K1901" s="106" t="e">
        <f>VLOOKUP(Tabela410[[#This Row],[Proposta de Referência]],SIMP_M1!A:K,8,FALSE)</f>
        <v>#VALUE!</v>
      </c>
      <c r="L1901" s="107" t="e">
        <f t="shared" si="124"/>
        <v>#VALUE!</v>
      </c>
      <c r="M1901" s="107" t="e">
        <f t="shared" si="125"/>
        <v>#VALUE!</v>
      </c>
      <c r="N1901" s="142" t="e">
        <f t="shared" si="126"/>
        <v>#VALUE!</v>
      </c>
      <c r="O1901" s="142" t="e">
        <f t="shared" si="127"/>
        <v>#N/A</v>
      </c>
      <c r="P1901" s="24" t="str">
        <f>IFERROR(VLOOKUP(O1901,HOSPITAIS_COM_DIVIDAS!A:E,5,FALSE),"")</f>
        <v/>
      </c>
    </row>
    <row r="1902" spans="1:16" x14ac:dyDescent="0.25">
      <c r="A1902" s="52" t="e">
        <f>Tabela410[[#This Row],[Status da Proposta]]</f>
        <v>#VALUE!</v>
      </c>
      <c r="B1902" s="143">
        <f>MODALIDADE_1!A1902</f>
        <v>0</v>
      </c>
      <c r="C1902" s="142" t="e">
        <f>VLOOKUP(B1902,MODALIDADE_1!A:B,2,FALSE)</f>
        <v>#N/A</v>
      </c>
      <c r="D1902" s="142"/>
      <c r="E1902" s="94" t="e">
        <f>VLOOKUP(B1902,MODALIDADE_1!A:E,5,FALSE)</f>
        <v>#N/A</v>
      </c>
      <c r="F1902" s="95" t="e">
        <f>VLOOKUP(B1902,MODALIDADE_1!A:C,3,FALSE)</f>
        <v>#N/A</v>
      </c>
      <c r="G1902" s="142" t="e">
        <f>VLOOKUP(B1902,MODALIDADE_1!A:G,4,FALSE)</f>
        <v>#N/A</v>
      </c>
      <c r="H1902" s="142" t="e">
        <f>VLOOKUP(B1902,MODALIDADE_1!A:G,6,FALSE)</f>
        <v>#N/A</v>
      </c>
      <c r="I1902" s="142" t="e">
        <f>VLOOKUP(B1902,MODALIDADE_1!A:G,7,FALSE)</f>
        <v>#N/A</v>
      </c>
      <c r="J1902" s="106" t="e">
        <f>VLOOKUP(Tabela410[[#This Row],[Proposta de Referência]],SIMP_M1!A:K,9,FALSE)</f>
        <v>#VALUE!</v>
      </c>
      <c r="K1902" s="106" t="e">
        <f>VLOOKUP(Tabela410[[#This Row],[Proposta de Referência]],SIMP_M1!A:K,8,FALSE)</f>
        <v>#VALUE!</v>
      </c>
      <c r="L1902" s="107" t="e">
        <f t="shared" si="124"/>
        <v>#VALUE!</v>
      </c>
      <c r="M1902" s="107" t="e">
        <f t="shared" si="125"/>
        <v>#VALUE!</v>
      </c>
      <c r="N1902" s="142" t="e">
        <f t="shared" si="126"/>
        <v>#VALUE!</v>
      </c>
      <c r="O1902" s="142" t="e">
        <f t="shared" si="127"/>
        <v>#N/A</v>
      </c>
      <c r="P1902" s="24" t="str">
        <f>IFERROR(VLOOKUP(O1902,HOSPITAIS_COM_DIVIDAS!A:E,5,FALSE),"")</f>
        <v/>
      </c>
    </row>
    <row r="1903" spans="1:16" x14ac:dyDescent="0.25">
      <c r="A1903" s="52" t="e">
        <f>Tabela410[[#This Row],[Status da Proposta]]</f>
        <v>#VALUE!</v>
      </c>
      <c r="B1903" s="143">
        <f>MODALIDADE_1!A1903</f>
        <v>0</v>
      </c>
      <c r="C1903" s="142" t="e">
        <f>VLOOKUP(B1903,MODALIDADE_1!A:B,2,FALSE)</f>
        <v>#N/A</v>
      </c>
      <c r="D1903" s="142"/>
      <c r="E1903" s="94" t="e">
        <f>VLOOKUP(B1903,MODALIDADE_1!A:E,5,FALSE)</f>
        <v>#N/A</v>
      </c>
      <c r="F1903" s="95" t="e">
        <f>VLOOKUP(B1903,MODALIDADE_1!A:C,3,FALSE)</f>
        <v>#N/A</v>
      </c>
      <c r="G1903" s="142" t="e">
        <f>VLOOKUP(B1903,MODALIDADE_1!A:G,4,FALSE)</f>
        <v>#N/A</v>
      </c>
      <c r="H1903" s="142" t="e">
        <f>VLOOKUP(B1903,MODALIDADE_1!A:G,6,FALSE)</f>
        <v>#N/A</v>
      </c>
      <c r="I1903" s="142" t="e">
        <f>VLOOKUP(B1903,MODALIDADE_1!A:G,7,FALSE)</f>
        <v>#N/A</v>
      </c>
      <c r="J1903" s="106" t="e">
        <f>VLOOKUP(Tabela410[[#This Row],[Proposta de Referência]],SIMP_M1!A:K,9,FALSE)</f>
        <v>#VALUE!</v>
      </c>
      <c r="K1903" s="106" t="e">
        <f>VLOOKUP(Tabela410[[#This Row],[Proposta de Referência]],SIMP_M1!A:K,8,FALSE)</f>
        <v>#VALUE!</v>
      </c>
      <c r="L1903" s="107" t="e">
        <f t="shared" si="124"/>
        <v>#VALUE!</v>
      </c>
      <c r="M1903" s="107" t="e">
        <f t="shared" si="125"/>
        <v>#VALUE!</v>
      </c>
      <c r="N1903" s="142" t="e">
        <f t="shared" si="126"/>
        <v>#VALUE!</v>
      </c>
      <c r="O1903" s="142" t="e">
        <f t="shared" si="127"/>
        <v>#N/A</v>
      </c>
      <c r="P1903" s="24" t="str">
        <f>IFERROR(VLOOKUP(O1903,HOSPITAIS_COM_DIVIDAS!A:E,5,FALSE),"")</f>
        <v/>
      </c>
    </row>
    <row r="1904" spans="1:16" x14ac:dyDescent="0.25">
      <c r="A1904" s="52" t="e">
        <f>Tabela410[[#This Row],[Status da Proposta]]</f>
        <v>#VALUE!</v>
      </c>
      <c r="B1904" s="143">
        <f>MODALIDADE_1!A1904</f>
        <v>0</v>
      </c>
      <c r="C1904" s="142" t="e">
        <f>VLOOKUP(B1904,MODALIDADE_1!A:B,2,FALSE)</f>
        <v>#N/A</v>
      </c>
      <c r="D1904" s="142"/>
      <c r="E1904" s="94" t="e">
        <f>VLOOKUP(B1904,MODALIDADE_1!A:E,5,FALSE)</f>
        <v>#N/A</v>
      </c>
      <c r="F1904" s="95" t="e">
        <f>VLOOKUP(B1904,MODALIDADE_1!A:C,3,FALSE)</f>
        <v>#N/A</v>
      </c>
      <c r="G1904" s="142" t="e">
        <f>VLOOKUP(B1904,MODALIDADE_1!A:G,4,FALSE)</f>
        <v>#N/A</v>
      </c>
      <c r="H1904" s="142" t="e">
        <f>VLOOKUP(B1904,MODALIDADE_1!A:G,6,FALSE)</f>
        <v>#N/A</v>
      </c>
      <c r="I1904" s="142" t="e">
        <f>VLOOKUP(B1904,MODALIDADE_1!A:G,7,FALSE)</f>
        <v>#N/A</v>
      </c>
      <c r="J1904" s="106" t="e">
        <f>VLOOKUP(Tabela410[[#This Row],[Proposta de Referência]],SIMP_M1!A:K,9,FALSE)</f>
        <v>#VALUE!</v>
      </c>
      <c r="K1904" s="106" t="e">
        <f>VLOOKUP(Tabela410[[#This Row],[Proposta de Referência]],SIMP_M1!A:K,8,FALSE)</f>
        <v>#VALUE!</v>
      </c>
      <c r="L1904" s="107" t="e">
        <f t="shared" si="124"/>
        <v>#VALUE!</v>
      </c>
      <c r="M1904" s="107" t="e">
        <f t="shared" si="125"/>
        <v>#VALUE!</v>
      </c>
      <c r="N1904" s="142" t="e">
        <f t="shared" si="126"/>
        <v>#VALUE!</v>
      </c>
      <c r="O1904" s="142" t="e">
        <f t="shared" si="127"/>
        <v>#N/A</v>
      </c>
      <c r="P1904" s="24" t="str">
        <f>IFERROR(VLOOKUP(O1904,HOSPITAIS_COM_DIVIDAS!A:E,5,FALSE),"")</f>
        <v/>
      </c>
    </row>
    <row r="1905" spans="1:16" x14ac:dyDescent="0.25">
      <c r="A1905" s="52" t="e">
        <f>Tabela410[[#This Row],[Status da Proposta]]</f>
        <v>#VALUE!</v>
      </c>
      <c r="B1905" s="143">
        <f>MODALIDADE_1!A1905</f>
        <v>0</v>
      </c>
      <c r="C1905" s="142" t="e">
        <f>VLOOKUP(B1905,MODALIDADE_1!A:B,2,FALSE)</f>
        <v>#N/A</v>
      </c>
      <c r="D1905" s="142"/>
      <c r="E1905" s="94" t="e">
        <f>VLOOKUP(B1905,MODALIDADE_1!A:E,5,FALSE)</f>
        <v>#N/A</v>
      </c>
      <c r="F1905" s="95" t="e">
        <f>VLOOKUP(B1905,MODALIDADE_1!A:C,3,FALSE)</f>
        <v>#N/A</v>
      </c>
      <c r="G1905" s="142" t="e">
        <f>VLOOKUP(B1905,MODALIDADE_1!A:G,4,FALSE)</f>
        <v>#N/A</v>
      </c>
      <c r="H1905" s="142" t="e">
        <f>VLOOKUP(B1905,MODALIDADE_1!A:G,6,FALSE)</f>
        <v>#N/A</v>
      </c>
      <c r="I1905" s="142" t="e">
        <f>VLOOKUP(B1905,MODALIDADE_1!A:G,7,FALSE)</f>
        <v>#N/A</v>
      </c>
      <c r="J1905" s="106" t="e">
        <f>VLOOKUP(Tabela410[[#This Row],[Proposta de Referência]],SIMP_M1!A:K,9,FALSE)</f>
        <v>#VALUE!</v>
      </c>
      <c r="K1905" s="106" t="e">
        <f>VLOOKUP(Tabela410[[#This Row],[Proposta de Referência]],SIMP_M1!A:K,8,FALSE)</f>
        <v>#VALUE!</v>
      </c>
      <c r="L1905" s="107" t="e">
        <f t="shared" si="124"/>
        <v>#VALUE!</v>
      </c>
      <c r="M1905" s="107" t="e">
        <f t="shared" si="125"/>
        <v>#VALUE!</v>
      </c>
      <c r="N1905" s="142" t="e">
        <f t="shared" si="126"/>
        <v>#VALUE!</v>
      </c>
      <c r="O1905" s="142" t="e">
        <f t="shared" si="127"/>
        <v>#N/A</v>
      </c>
      <c r="P1905" s="24" t="str">
        <f>IFERROR(VLOOKUP(O1905,HOSPITAIS_COM_DIVIDAS!A:E,5,FALSE),"")</f>
        <v/>
      </c>
    </row>
    <row r="1906" spans="1:16" x14ac:dyDescent="0.25">
      <c r="A1906" s="52" t="e">
        <f>Tabela410[[#This Row],[Status da Proposta]]</f>
        <v>#VALUE!</v>
      </c>
      <c r="B1906" s="143">
        <f>MODALIDADE_1!A1906</f>
        <v>0</v>
      </c>
      <c r="C1906" s="142" t="e">
        <f>VLOOKUP(B1906,MODALIDADE_1!A:B,2,FALSE)</f>
        <v>#N/A</v>
      </c>
      <c r="D1906" s="142"/>
      <c r="E1906" s="94" t="e">
        <f>VLOOKUP(B1906,MODALIDADE_1!A:E,5,FALSE)</f>
        <v>#N/A</v>
      </c>
      <c r="F1906" s="95" t="e">
        <f>VLOOKUP(B1906,MODALIDADE_1!A:C,3,FALSE)</f>
        <v>#N/A</v>
      </c>
      <c r="G1906" s="142" t="e">
        <f>VLOOKUP(B1906,MODALIDADE_1!A:G,4,FALSE)</f>
        <v>#N/A</v>
      </c>
      <c r="H1906" s="142" t="e">
        <f>VLOOKUP(B1906,MODALIDADE_1!A:G,6,FALSE)</f>
        <v>#N/A</v>
      </c>
      <c r="I1906" s="142" t="e">
        <f>VLOOKUP(B1906,MODALIDADE_1!A:G,7,FALSE)</f>
        <v>#N/A</v>
      </c>
      <c r="J1906" s="106" t="e">
        <f>VLOOKUP(Tabela410[[#This Row],[Proposta de Referência]],SIMP_M1!A:K,9,FALSE)</f>
        <v>#VALUE!</v>
      </c>
      <c r="K1906" s="106" t="e">
        <f>VLOOKUP(Tabela410[[#This Row],[Proposta de Referência]],SIMP_M1!A:K,8,FALSE)</f>
        <v>#VALUE!</v>
      </c>
      <c r="L1906" s="107" t="e">
        <f t="shared" si="124"/>
        <v>#VALUE!</v>
      </c>
      <c r="M1906" s="107" t="e">
        <f t="shared" si="125"/>
        <v>#VALUE!</v>
      </c>
      <c r="N1906" s="142" t="e">
        <f t="shared" si="126"/>
        <v>#VALUE!</v>
      </c>
      <c r="O1906" s="142" t="e">
        <f t="shared" si="127"/>
        <v>#N/A</v>
      </c>
      <c r="P1906" s="24" t="str">
        <f>IFERROR(VLOOKUP(O1906,HOSPITAIS_COM_DIVIDAS!A:E,5,FALSE),"")</f>
        <v/>
      </c>
    </row>
    <row r="1907" spans="1:16" x14ac:dyDescent="0.25">
      <c r="A1907" s="52" t="e">
        <f>Tabela410[[#This Row],[Status da Proposta]]</f>
        <v>#VALUE!</v>
      </c>
      <c r="B1907" s="143">
        <f>MODALIDADE_1!A1907</f>
        <v>0</v>
      </c>
      <c r="C1907" s="142" t="e">
        <f>VLOOKUP(B1907,MODALIDADE_1!A:B,2,FALSE)</f>
        <v>#N/A</v>
      </c>
      <c r="D1907" s="142"/>
      <c r="E1907" s="94" t="e">
        <f>VLOOKUP(B1907,MODALIDADE_1!A:E,5,FALSE)</f>
        <v>#N/A</v>
      </c>
      <c r="F1907" s="95" t="e">
        <f>VLOOKUP(B1907,MODALIDADE_1!A:C,3,FALSE)</f>
        <v>#N/A</v>
      </c>
      <c r="G1907" s="142" t="e">
        <f>VLOOKUP(B1907,MODALIDADE_1!A:G,4,FALSE)</f>
        <v>#N/A</v>
      </c>
      <c r="H1907" s="142" t="e">
        <f>VLOOKUP(B1907,MODALIDADE_1!A:G,6,FALSE)</f>
        <v>#N/A</v>
      </c>
      <c r="I1907" s="142" t="e">
        <f>VLOOKUP(B1907,MODALIDADE_1!A:G,7,FALSE)</f>
        <v>#N/A</v>
      </c>
      <c r="J1907" s="106" t="e">
        <f>VLOOKUP(Tabela410[[#This Row],[Proposta de Referência]],SIMP_M1!A:K,9,FALSE)</f>
        <v>#VALUE!</v>
      </c>
      <c r="K1907" s="106" t="e">
        <f>VLOOKUP(Tabela410[[#This Row],[Proposta de Referência]],SIMP_M1!A:K,8,FALSE)</f>
        <v>#VALUE!</v>
      </c>
      <c r="L1907" s="107" t="e">
        <f t="shared" si="124"/>
        <v>#VALUE!</v>
      </c>
      <c r="M1907" s="107" t="e">
        <f t="shared" si="125"/>
        <v>#VALUE!</v>
      </c>
      <c r="N1907" s="142" t="e">
        <f t="shared" si="126"/>
        <v>#VALUE!</v>
      </c>
      <c r="O1907" s="142" t="e">
        <f t="shared" si="127"/>
        <v>#N/A</v>
      </c>
      <c r="P1907" s="24" t="str">
        <f>IFERROR(VLOOKUP(O1907,HOSPITAIS_COM_DIVIDAS!A:E,5,FALSE),"")</f>
        <v/>
      </c>
    </row>
    <row r="1908" spans="1:16" x14ac:dyDescent="0.25">
      <c r="A1908" s="52" t="e">
        <f>Tabela410[[#This Row],[Status da Proposta]]</f>
        <v>#VALUE!</v>
      </c>
      <c r="B1908" s="143">
        <f>MODALIDADE_1!A1908</f>
        <v>0</v>
      </c>
      <c r="C1908" s="142" t="e">
        <f>VLOOKUP(B1908,MODALIDADE_1!A:B,2,FALSE)</f>
        <v>#N/A</v>
      </c>
      <c r="D1908" s="142"/>
      <c r="E1908" s="94" t="e">
        <f>VLOOKUP(B1908,MODALIDADE_1!A:E,5,FALSE)</f>
        <v>#N/A</v>
      </c>
      <c r="F1908" s="95" t="e">
        <f>VLOOKUP(B1908,MODALIDADE_1!A:C,3,FALSE)</f>
        <v>#N/A</v>
      </c>
      <c r="G1908" s="142" t="e">
        <f>VLOOKUP(B1908,MODALIDADE_1!A:G,4,FALSE)</f>
        <v>#N/A</v>
      </c>
      <c r="H1908" s="142" t="e">
        <f>VLOOKUP(B1908,MODALIDADE_1!A:G,6,FALSE)</f>
        <v>#N/A</v>
      </c>
      <c r="I1908" s="142" t="e">
        <f>VLOOKUP(B1908,MODALIDADE_1!A:G,7,FALSE)</f>
        <v>#N/A</v>
      </c>
      <c r="J1908" s="106" t="e">
        <f>VLOOKUP(Tabela410[[#This Row],[Proposta de Referência]],SIMP_M1!A:K,9,FALSE)</f>
        <v>#VALUE!</v>
      </c>
      <c r="K1908" s="106" t="e">
        <f>VLOOKUP(Tabela410[[#This Row],[Proposta de Referência]],SIMP_M1!A:K,8,FALSE)</f>
        <v>#VALUE!</v>
      </c>
      <c r="L1908" s="107" t="e">
        <f t="shared" si="124"/>
        <v>#VALUE!</v>
      </c>
      <c r="M1908" s="107" t="e">
        <f t="shared" si="125"/>
        <v>#VALUE!</v>
      </c>
      <c r="N1908" s="142" t="e">
        <f t="shared" si="126"/>
        <v>#VALUE!</v>
      </c>
      <c r="O1908" s="142" t="e">
        <f t="shared" si="127"/>
        <v>#N/A</v>
      </c>
      <c r="P1908" s="24" t="str">
        <f>IFERROR(VLOOKUP(O1908,HOSPITAIS_COM_DIVIDAS!A:E,5,FALSE),"")</f>
        <v/>
      </c>
    </row>
    <row r="1909" spans="1:16" x14ac:dyDescent="0.25">
      <c r="A1909" s="52" t="e">
        <f>Tabela410[[#This Row],[Status da Proposta]]</f>
        <v>#VALUE!</v>
      </c>
      <c r="B1909" s="143">
        <f>MODALIDADE_1!A1909</f>
        <v>0</v>
      </c>
      <c r="C1909" s="142" t="e">
        <f>VLOOKUP(B1909,MODALIDADE_1!A:B,2,FALSE)</f>
        <v>#N/A</v>
      </c>
      <c r="D1909" s="142"/>
      <c r="E1909" s="94" t="e">
        <f>VLOOKUP(B1909,MODALIDADE_1!A:E,5,FALSE)</f>
        <v>#N/A</v>
      </c>
      <c r="F1909" s="95" t="e">
        <f>VLOOKUP(B1909,MODALIDADE_1!A:C,3,FALSE)</f>
        <v>#N/A</v>
      </c>
      <c r="G1909" s="142" t="e">
        <f>VLOOKUP(B1909,MODALIDADE_1!A:G,4,FALSE)</f>
        <v>#N/A</v>
      </c>
      <c r="H1909" s="142" t="e">
        <f>VLOOKUP(B1909,MODALIDADE_1!A:G,6,FALSE)</f>
        <v>#N/A</v>
      </c>
      <c r="I1909" s="142" t="e">
        <f>VLOOKUP(B1909,MODALIDADE_1!A:G,7,FALSE)</f>
        <v>#N/A</v>
      </c>
      <c r="J1909" s="106" t="e">
        <f>VLOOKUP(Tabela410[[#This Row],[Proposta de Referência]],SIMP_M1!A:K,9,FALSE)</f>
        <v>#VALUE!</v>
      </c>
      <c r="K1909" s="106" t="e">
        <f>VLOOKUP(Tabela410[[#This Row],[Proposta de Referência]],SIMP_M1!A:K,8,FALSE)</f>
        <v>#VALUE!</v>
      </c>
      <c r="L1909" s="107" t="e">
        <f t="shared" si="124"/>
        <v>#VALUE!</v>
      </c>
      <c r="M1909" s="107" t="e">
        <f t="shared" si="125"/>
        <v>#VALUE!</v>
      </c>
      <c r="N1909" s="142" t="e">
        <f t="shared" si="126"/>
        <v>#VALUE!</v>
      </c>
      <c r="O1909" s="142" t="e">
        <f t="shared" si="127"/>
        <v>#N/A</v>
      </c>
      <c r="P1909" s="24" t="str">
        <f>IFERROR(VLOOKUP(O1909,HOSPITAIS_COM_DIVIDAS!A:E,5,FALSE),"")</f>
        <v/>
      </c>
    </row>
    <row r="1910" spans="1:16" x14ac:dyDescent="0.25">
      <c r="A1910" s="52" t="e">
        <f>Tabela410[[#This Row],[Status da Proposta]]</f>
        <v>#VALUE!</v>
      </c>
      <c r="B1910" s="143">
        <f>MODALIDADE_1!A1910</f>
        <v>0</v>
      </c>
      <c r="C1910" s="142" t="e">
        <f>VLOOKUP(B1910,MODALIDADE_1!A:B,2,FALSE)</f>
        <v>#N/A</v>
      </c>
      <c r="D1910" s="142"/>
      <c r="E1910" s="94" t="e">
        <f>VLOOKUP(B1910,MODALIDADE_1!A:E,5,FALSE)</f>
        <v>#N/A</v>
      </c>
      <c r="F1910" s="95" t="e">
        <f>VLOOKUP(B1910,MODALIDADE_1!A:C,3,FALSE)</f>
        <v>#N/A</v>
      </c>
      <c r="G1910" s="142" t="e">
        <f>VLOOKUP(B1910,MODALIDADE_1!A:G,4,FALSE)</f>
        <v>#N/A</v>
      </c>
      <c r="H1910" s="142" t="e">
        <f>VLOOKUP(B1910,MODALIDADE_1!A:G,6,FALSE)</f>
        <v>#N/A</v>
      </c>
      <c r="I1910" s="142" t="e">
        <f>VLOOKUP(B1910,MODALIDADE_1!A:G,7,FALSE)</f>
        <v>#N/A</v>
      </c>
      <c r="J1910" s="106" t="e">
        <f>VLOOKUP(Tabela410[[#This Row],[Proposta de Referência]],SIMP_M1!A:K,9,FALSE)</f>
        <v>#VALUE!</v>
      </c>
      <c r="K1910" s="106" t="e">
        <f>VLOOKUP(Tabela410[[#This Row],[Proposta de Referência]],SIMP_M1!A:K,8,FALSE)</f>
        <v>#VALUE!</v>
      </c>
      <c r="L1910" s="107" t="e">
        <f t="shared" si="124"/>
        <v>#VALUE!</v>
      </c>
      <c r="M1910" s="107" t="e">
        <f t="shared" si="125"/>
        <v>#VALUE!</v>
      </c>
      <c r="N1910" s="142" t="e">
        <f t="shared" si="126"/>
        <v>#VALUE!</v>
      </c>
      <c r="O1910" s="142" t="e">
        <f t="shared" si="127"/>
        <v>#N/A</v>
      </c>
      <c r="P1910" s="24" t="str">
        <f>IFERROR(VLOOKUP(O1910,HOSPITAIS_COM_DIVIDAS!A:E,5,FALSE),"")</f>
        <v/>
      </c>
    </row>
    <row r="1911" spans="1:16" x14ac:dyDescent="0.25">
      <c r="A1911" s="52" t="e">
        <f>Tabela410[[#This Row],[Status da Proposta]]</f>
        <v>#VALUE!</v>
      </c>
      <c r="B1911" s="143">
        <f>MODALIDADE_1!A1911</f>
        <v>0</v>
      </c>
      <c r="C1911" s="142" t="e">
        <f>VLOOKUP(B1911,MODALIDADE_1!A:B,2,FALSE)</f>
        <v>#N/A</v>
      </c>
      <c r="D1911" s="142"/>
      <c r="E1911" s="94" t="e">
        <f>VLOOKUP(B1911,MODALIDADE_1!A:E,5,FALSE)</f>
        <v>#N/A</v>
      </c>
      <c r="F1911" s="95" t="e">
        <f>VLOOKUP(B1911,MODALIDADE_1!A:C,3,FALSE)</f>
        <v>#N/A</v>
      </c>
      <c r="G1911" s="142" t="e">
        <f>VLOOKUP(B1911,MODALIDADE_1!A:G,4,FALSE)</f>
        <v>#N/A</v>
      </c>
      <c r="H1911" s="142" t="e">
        <f>VLOOKUP(B1911,MODALIDADE_1!A:G,6,FALSE)</f>
        <v>#N/A</v>
      </c>
      <c r="I1911" s="142" t="e">
        <f>VLOOKUP(B1911,MODALIDADE_1!A:G,7,FALSE)</f>
        <v>#N/A</v>
      </c>
      <c r="J1911" s="106" t="e">
        <f>VLOOKUP(Tabela410[[#This Row],[Proposta de Referência]],SIMP_M1!A:K,9,FALSE)</f>
        <v>#VALUE!</v>
      </c>
      <c r="K1911" s="106" t="e">
        <f>VLOOKUP(Tabela410[[#This Row],[Proposta de Referência]],SIMP_M1!A:K,8,FALSE)</f>
        <v>#VALUE!</v>
      </c>
      <c r="L1911" s="107" t="e">
        <f t="shared" si="124"/>
        <v>#VALUE!</v>
      </c>
      <c r="M1911" s="107" t="e">
        <f t="shared" si="125"/>
        <v>#VALUE!</v>
      </c>
      <c r="N1911" s="142" t="e">
        <f t="shared" si="126"/>
        <v>#VALUE!</v>
      </c>
      <c r="O1911" s="142" t="e">
        <f t="shared" si="127"/>
        <v>#N/A</v>
      </c>
      <c r="P1911" s="24" t="str">
        <f>IFERROR(VLOOKUP(O1911,HOSPITAIS_COM_DIVIDAS!A:E,5,FALSE),"")</f>
        <v/>
      </c>
    </row>
    <row r="1912" spans="1:16" x14ac:dyDescent="0.25">
      <c r="A1912" s="52" t="e">
        <f>Tabela410[[#This Row],[Status da Proposta]]</f>
        <v>#VALUE!</v>
      </c>
      <c r="B1912" s="143">
        <f>MODALIDADE_1!A1912</f>
        <v>0</v>
      </c>
      <c r="C1912" s="142" t="e">
        <f>VLOOKUP(B1912,MODALIDADE_1!A:B,2,FALSE)</f>
        <v>#N/A</v>
      </c>
      <c r="D1912" s="142"/>
      <c r="E1912" s="94" t="e">
        <f>VLOOKUP(B1912,MODALIDADE_1!A:E,5,FALSE)</f>
        <v>#N/A</v>
      </c>
      <c r="F1912" s="95" t="e">
        <f>VLOOKUP(B1912,MODALIDADE_1!A:C,3,FALSE)</f>
        <v>#N/A</v>
      </c>
      <c r="G1912" s="142" t="e">
        <f>VLOOKUP(B1912,MODALIDADE_1!A:G,4,FALSE)</f>
        <v>#N/A</v>
      </c>
      <c r="H1912" s="142" t="e">
        <f>VLOOKUP(B1912,MODALIDADE_1!A:G,6,FALSE)</f>
        <v>#N/A</v>
      </c>
      <c r="I1912" s="142" t="e">
        <f>VLOOKUP(B1912,MODALIDADE_1!A:G,7,FALSE)</f>
        <v>#N/A</v>
      </c>
      <c r="J1912" s="106" t="e">
        <f>VLOOKUP(Tabela410[[#This Row],[Proposta de Referência]],SIMP_M1!A:K,9,FALSE)</f>
        <v>#VALUE!</v>
      </c>
      <c r="K1912" s="106" t="e">
        <f>VLOOKUP(Tabela410[[#This Row],[Proposta de Referência]],SIMP_M1!A:K,8,FALSE)</f>
        <v>#VALUE!</v>
      </c>
      <c r="L1912" s="107" t="e">
        <f t="shared" si="124"/>
        <v>#VALUE!</v>
      </c>
      <c r="M1912" s="107" t="e">
        <f t="shared" si="125"/>
        <v>#VALUE!</v>
      </c>
      <c r="N1912" s="142" t="e">
        <f t="shared" si="126"/>
        <v>#VALUE!</v>
      </c>
      <c r="O1912" s="142" t="e">
        <f t="shared" si="127"/>
        <v>#N/A</v>
      </c>
      <c r="P1912" s="24" t="str">
        <f>IFERROR(VLOOKUP(O1912,HOSPITAIS_COM_DIVIDAS!A:E,5,FALSE),"")</f>
        <v/>
      </c>
    </row>
    <row r="1913" spans="1:16" x14ac:dyDescent="0.25">
      <c r="A1913" s="52" t="e">
        <f>Tabela410[[#This Row],[Status da Proposta]]</f>
        <v>#VALUE!</v>
      </c>
      <c r="B1913" s="143">
        <f>MODALIDADE_1!A1913</f>
        <v>0</v>
      </c>
      <c r="C1913" s="142" t="e">
        <f>VLOOKUP(B1913,MODALIDADE_1!A:B,2,FALSE)</f>
        <v>#N/A</v>
      </c>
      <c r="D1913" s="142"/>
      <c r="E1913" s="94" t="e">
        <f>VLOOKUP(B1913,MODALIDADE_1!A:E,5,FALSE)</f>
        <v>#N/A</v>
      </c>
      <c r="F1913" s="95" t="e">
        <f>VLOOKUP(B1913,MODALIDADE_1!A:C,3,FALSE)</f>
        <v>#N/A</v>
      </c>
      <c r="G1913" s="142" t="e">
        <f>VLOOKUP(B1913,MODALIDADE_1!A:G,4,FALSE)</f>
        <v>#N/A</v>
      </c>
      <c r="H1913" s="142" t="e">
        <f>VLOOKUP(B1913,MODALIDADE_1!A:G,6,FALSE)</f>
        <v>#N/A</v>
      </c>
      <c r="I1913" s="142" t="e">
        <f>VLOOKUP(B1913,MODALIDADE_1!A:G,7,FALSE)</f>
        <v>#N/A</v>
      </c>
      <c r="J1913" s="106" t="e">
        <f>VLOOKUP(Tabela410[[#This Row],[Proposta de Referência]],SIMP_M1!A:K,9,FALSE)</f>
        <v>#VALUE!</v>
      </c>
      <c r="K1913" s="106" t="e">
        <f>VLOOKUP(Tabela410[[#This Row],[Proposta de Referência]],SIMP_M1!A:K,8,FALSE)</f>
        <v>#VALUE!</v>
      </c>
      <c r="L1913" s="107" t="e">
        <f t="shared" si="124"/>
        <v>#VALUE!</v>
      </c>
      <c r="M1913" s="107" t="e">
        <f t="shared" si="125"/>
        <v>#VALUE!</v>
      </c>
      <c r="N1913" s="142" t="e">
        <f t="shared" si="126"/>
        <v>#VALUE!</v>
      </c>
      <c r="O1913" s="142" t="e">
        <f t="shared" si="127"/>
        <v>#N/A</v>
      </c>
      <c r="P1913" s="24" t="str">
        <f>IFERROR(VLOOKUP(O1913,HOSPITAIS_COM_DIVIDAS!A:E,5,FALSE),"")</f>
        <v/>
      </c>
    </row>
    <row r="1914" spans="1:16" x14ac:dyDescent="0.25">
      <c r="A1914" s="52" t="e">
        <f>Tabela410[[#This Row],[Status da Proposta]]</f>
        <v>#VALUE!</v>
      </c>
      <c r="B1914" s="143">
        <f>MODALIDADE_1!A1914</f>
        <v>0</v>
      </c>
      <c r="C1914" s="142" t="e">
        <f>VLOOKUP(B1914,MODALIDADE_1!A:B,2,FALSE)</f>
        <v>#N/A</v>
      </c>
      <c r="D1914" s="142"/>
      <c r="E1914" s="94" t="e">
        <f>VLOOKUP(B1914,MODALIDADE_1!A:E,5,FALSE)</f>
        <v>#N/A</v>
      </c>
      <c r="F1914" s="95" t="e">
        <f>VLOOKUP(B1914,MODALIDADE_1!A:C,3,FALSE)</f>
        <v>#N/A</v>
      </c>
      <c r="G1914" s="142" t="e">
        <f>VLOOKUP(B1914,MODALIDADE_1!A:G,4,FALSE)</f>
        <v>#N/A</v>
      </c>
      <c r="H1914" s="142" t="e">
        <f>VLOOKUP(B1914,MODALIDADE_1!A:G,6,FALSE)</f>
        <v>#N/A</v>
      </c>
      <c r="I1914" s="142" t="e">
        <f>VLOOKUP(B1914,MODALIDADE_1!A:G,7,FALSE)</f>
        <v>#N/A</v>
      </c>
      <c r="J1914" s="106" t="e">
        <f>VLOOKUP(Tabela410[[#This Row],[Proposta de Referência]],SIMP_M1!A:K,9,FALSE)</f>
        <v>#VALUE!</v>
      </c>
      <c r="K1914" s="106" t="e">
        <f>VLOOKUP(Tabela410[[#This Row],[Proposta de Referência]],SIMP_M1!A:K,8,FALSE)</f>
        <v>#VALUE!</v>
      </c>
      <c r="L1914" s="107" t="e">
        <f t="shared" si="124"/>
        <v>#VALUE!</v>
      </c>
      <c r="M1914" s="107" t="e">
        <f t="shared" si="125"/>
        <v>#VALUE!</v>
      </c>
      <c r="N1914" s="142" t="e">
        <f t="shared" si="126"/>
        <v>#VALUE!</v>
      </c>
      <c r="O1914" s="142" t="e">
        <f t="shared" si="127"/>
        <v>#N/A</v>
      </c>
      <c r="P1914" s="24" t="str">
        <f>IFERROR(VLOOKUP(O1914,HOSPITAIS_COM_DIVIDAS!A:E,5,FALSE),"")</f>
        <v/>
      </c>
    </row>
    <row r="1915" spans="1:16" x14ac:dyDescent="0.25">
      <c r="A1915" s="52" t="e">
        <f>Tabela410[[#This Row],[Status da Proposta]]</f>
        <v>#VALUE!</v>
      </c>
      <c r="B1915" s="143">
        <f>MODALIDADE_1!A1915</f>
        <v>0</v>
      </c>
      <c r="C1915" s="142" t="e">
        <f>VLOOKUP(B1915,MODALIDADE_1!A:B,2,FALSE)</f>
        <v>#N/A</v>
      </c>
      <c r="D1915" s="142"/>
      <c r="E1915" s="94" t="e">
        <f>VLOOKUP(B1915,MODALIDADE_1!A:E,5,FALSE)</f>
        <v>#N/A</v>
      </c>
      <c r="F1915" s="95" t="e">
        <f>VLOOKUP(B1915,MODALIDADE_1!A:C,3,FALSE)</f>
        <v>#N/A</v>
      </c>
      <c r="G1915" s="142" t="e">
        <f>VLOOKUP(B1915,MODALIDADE_1!A:G,4,FALSE)</f>
        <v>#N/A</v>
      </c>
      <c r="H1915" s="142" t="e">
        <f>VLOOKUP(B1915,MODALIDADE_1!A:G,6,FALSE)</f>
        <v>#N/A</v>
      </c>
      <c r="I1915" s="142" t="e">
        <f>VLOOKUP(B1915,MODALIDADE_1!A:G,7,FALSE)</f>
        <v>#N/A</v>
      </c>
      <c r="J1915" s="106" t="e">
        <f>VLOOKUP(Tabela410[[#This Row],[Proposta de Referência]],SIMP_M1!A:K,9,FALSE)</f>
        <v>#VALUE!</v>
      </c>
      <c r="K1915" s="106" t="e">
        <f>VLOOKUP(Tabela410[[#This Row],[Proposta de Referência]],SIMP_M1!A:K,8,FALSE)</f>
        <v>#VALUE!</v>
      </c>
      <c r="L1915" s="107" t="e">
        <f t="shared" si="124"/>
        <v>#VALUE!</v>
      </c>
      <c r="M1915" s="107" t="e">
        <f t="shared" si="125"/>
        <v>#VALUE!</v>
      </c>
      <c r="N1915" s="142" t="e">
        <f t="shared" si="126"/>
        <v>#VALUE!</v>
      </c>
      <c r="O1915" s="142" t="e">
        <f t="shared" si="127"/>
        <v>#N/A</v>
      </c>
      <c r="P1915" s="24" t="str">
        <f>IFERROR(VLOOKUP(O1915,HOSPITAIS_COM_DIVIDAS!A:E,5,FALSE),"")</f>
        <v/>
      </c>
    </row>
    <row r="1916" spans="1:16" x14ac:dyDescent="0.25">
      <c r="A1916" s="52" t="e">
        <f>Tabela410[[#This Row],[Status da Proposta]]</f>
        <v>#VALUE!</v>
      </c>
      <c r="B1916" s="143">
        <f>MODALIDADE_1!A1916</f>
        <v>0</v>
      </c>
      <c r="C1916" s="142" t="e">
        <f>VLOOKUP(B1916,MODALIDADE_1!A:B,2,FALSE)</f>
        <v>#N/A</v>
      </c>
      <c r="D1916" s="142"/>
      <c r="E1916" s="94" t="e">
        <f>VLOOKUP(B1916,MODALIDADE_1!A:E,5,FALSE)</f>
        <v>#N/A</v>
      </c>
      <c r="F1916" s="95" t="e">
        <f>VLOOKUP(B1916,MODALIDADE_1!A:C,3,FALSE)</f>
        <v>#N/A</v>
      </c>
      <c r="G1916" s="142" t="e">
        <f>VLOOKUP(B1916,MODALIDADE_1!A:G,4,FALSE)</f>
        <v>#N/A</v>
      </c>
      <c r="H1916" s="142" t="e">
        <f>VLOOKUP(B1916,MODALIDADE_1!A:G,6,FALSE)</f>
        <v>#N/A</v>
      </c>
      <c r="I1916" s="142" t="e">
        <f>VLOOKUP(B1916,MODALIDADE_1!A:G,7,FALSE)</f>
        <v>#N/A</v>
      </c>
      <c r="J1916" s="106" t="e">
        <f>VLOOKUP(Tabela410[[#This Row],[Proposta de Referência]],SIMP_M1!A:K,9,FALSE)</f>
        <v>#VALUE!</v>
      </c>
      <c r="K1916" s="106" t="e">
        <f>VLOOKUP(Tabela410[[#This Row],[Proposta de Referência]],SIMP_M1!A:K,8,FALSE)</f>
        <v>#VALUE!</v>
      </c>
      <c r="L1916" s="107" t="e">
        <f t="shared" si="124"/>
        <v>#VALUE!</v>
      </c>
      <c r="M1916" s="107" t="e">
        <f t="shared" si="125"/>
        <v>#VALUE!</v>
      </c>
      <c r="N1916" s="142" t="e">
        <f t="shared" si="126"/>
        <v>#VALUE!</v>
      </c>
      <c r="O1916" s="142" t="e">
        <f t="shared" si="127"/>
        <v>#N/A</v>
      </c>
      <c r="P1916" s="24" t="str">
        <f>IFERROR(VLOOKUP(O1916,HOSPITAIS_COM_DIVIDAS!A:E,5,FALSE),"")</f>
        <v/>
      </c>
    </row>
    <row r="1917" spans="1:16" x14ac:dyDescent="0.25">
      <c r="A1917" s="52" t="e">
        <f>Tabela410[[#This Row],[Status da Proposta]]</f>
        <v>#VALUE!</v>
      </c>
      <c r="B1917" s="143">
        <f>MODALIDADE_1!A1917</f>
        <v>0</v>
      </c>
      <c r="C1917" s="142" t="e">
        <f>VLOOKUP(B1917,MODALIDADE_1!A:B,2,FALSE)</f>
        <v>#N/A</v>
      </c>
      <c r="D1917" s="142"/>
      <c r="E1917" s="94" t="e">
        <f>VLOOKUP(B1917,MODALIDADE_1!A:E,5,FALSE)</f>
        <v>#N/A</v>
      </c>
      <c r="F1917" s="95" t="e">
        <f>VLOOKUP(B1917,MODALIDADE_1!A:C,3,FALSE)</f>
        <v>#N/A</v>
      </c>
      <c r="G1917" s="142" t="e">
        <f>VLOOKUP(B1917,MODALIDADE_1!A:G,4,FALSE)</f>
        <v>#N/A</v>
      </c>
      <c r="H1917" s="142" t="e">
        <f>VLOOKUP(B1917,MODALIDADE_1!A:G,6,FALSE)</f>
        <v>#N/A</v>
      </c>
      <c r="I1917" s="142" t="e">
        <f>VLOOKUP(B1917,MODALIDADE_1!A:G,7,FALSE)</f>
        <v>#N/A</v>
      </c>
      <c r="J1917" s="106" t="e">
        <f>VLOOKUP(Tabela410[[#This Row],[Proposta de Referência]],SIMP_M1!A:K,9,FALSE)</f>
        <v>#VALUE!</v>
      </c>
      <c r="K1917" s="106" t="e">
        <f>VLOOKUP(Tabela410[[#This Row],[Proposta de Referência]],SIMP_M1!A:K,8,FALSE)</f>
        <v>#VALUE!</v>
      </c>
      <c r="L1917" s="107" t="e">
        <f t="shared" si="124"/>
        <v>#VALUE!</v>
      </c>
      <c r="M1917" s="107" t="e">
        <f t="shared" si="125"/>
        <v>#VALUE!</v>
      </c>
      <c r="N1917" s="142" t="e">
        <f t="shared" si="126"/>
        <v>#VALUE!</v>
      </c>
      <c r="O1917" s="142" t="e">
        <f t="shared" si="127"/>
        <v>#N/A</v>
      </c>
      <c r="P1917" s="24" t="str">
        <f>IFERROR(VLOOKUP(O1917,HOSPITAIS_COM_DIVIDAS!A:E,5,FALSE),"")</f>
        <v/>
      </c>
    </row>
    <row r="1918" spans="1:16" x14ac:dyDescent="0.25">
      <c r="A1918" s="52" t="e">
        <f>Tabela410[[#This Row],[Status da Proposta]]</f>
        <v>#VALUE!</v>
      </c>
      <c r="B1918" s="143">
        <f>MODALIDADE_1!A1918</f>
        <v>0</v>
      </c>
      <c r="C1918" s="142" t="e">
        <f>VLOOKUP(B1918,MODALIDADE_1!A:B,2,FALSE)</f>
        <v>#N/A</v>
      </c>
      <c r="D1918" s="142"/>
      <c r="E1918" s="94" t="e">
        <f>VLOOKUP(B1918,MODALIDADE_1!A:E,5,FALSE)</f>
        <v>#N/A</v>
      </c>
      <c r="F1918" s="95" t="e">
        <f>VLOOKUP(B1918,MODALIDADE_1!A:C,3,FALSE)</f>
        <v>#N/A</v>
      </c>
      <c r="G1918" s="142" t="e">
        <f>VLOOKUP(B1918,MODALIDADE_1!A:G,4,FALSE)</f>
        <v>#N/A</v>
      </c>
      <c r="H1918" s="142" t="e">
        <f>VLOOKUP(B1918,MODALIDADE_1!A:G,6,FALSE)</f>
        <v>#N/A</v>
      </c>
      <c r="I1918" s="142" t="e">
        <f>VLOOKUP(B1918,MODALIDADE_1!A:G,7,FALSE)</f>
        <v>#N/A</v>
      </c>
      <c r="J1918" s="106" t="e">
        <f>VLOOKUP(Tabela410[[#This Row],[Proposta de Referência]],SIMP_M1!A:K,9,FALSE)</f>
        <v>#VALUE!</v>
      </c>
      <c r="K1918" s="106" t="e">
        <f>VLOOKUP(Tabela410[[#This Row],[Proposta de Referência]],SIMP_M1!A:K,8,FALSE)</f>
        <v>#VALUE!</v>
      </c>
      <c r="L1918" s="107" t="e">
        <f t="shared" si="124"/>
        <v>#VALUE!</v>
      </c>
      <c r="M1918" s="107" t="e">
        <f t="shared" si="125"/>
        <v>#VALUE!</v>
      </c>
      <c r="N1918" s="142" t="e">
        <f t="shared" si="126"/>
        <v>#VALUE!</v>
      </c>
      <c r="O1918" s="142" t="e">
        <f t="shared" si="127"/>
        <v>#N/A</v>
      </c>
      <c r="P1918" s="24" t="str">
        <f>IFERROR(VLOOKUP(O1918,HOSPITAIS_COM_DIVIDAS!A:E,5,FALSE),"")</f>
        <v/>
      </c>
    </row>
    <row r="1919" spans="1:16" x14ac:dyDescent="0.25">
      <c r="A1919" s="52" t="e">
        <f>Tabela410[[#This Row],[Status da Proposta]]</f>
        <v>#VALUE!</v>
      </c>
      <c r="B1919" s="143">
        <f>MODALIDADE_1!A1919</f>
        <v>0</v>
      </c>
      <c r="C1919" s="142" t="e">
        <f>VLOOKUP(B1919,MODALIDADE_1!A:B,2,FALSE)</f>
        <v>#N/A</v>
      </c>
      <c r="D1919" s="142"/>
      <c r="E1919" s="94" t="e">
        <f>VLOOKUP(B1919,MODALIDADE_1!A:E,5,FALSE)</f>
        <v>#N/A</v>
      </c>
      <c r="F1919" s="95" t="e">
        <f>VLOOKUP(B1919,MODALIDADE_1!A:C,3,FALSE)</f>
        <v>#N/A</v>
      </c>
      <c r="G1919" s="142" t="e">
        <f>VLOOKUP(B1919,MODALIDADE_1!A:G,4,FALSE)</f>
        <v>#N/A</v>
      </c>
      <c r="H1919" s="142" t="e">
        <f>VLOOKUP(B1919,MODALIDADE_1!A:G,6,FALSE)</f>
        <v>#N/A</v>
      </c>
      <c r="I1919" s="142" t="e">
        <f>VLOOKUP(B1919,MODALIDADE_1!A:G,7,FALSE)</f>
        <v>#N/A</v>
      </c>
      <c r="J1919" s="106" t="e">
        <f>VLOOKUP(Tabela410[[#This Row],[Proposta de Referência]],SIMP_M1!A:K,9,FALSE)</f>
        <v>#VALUE!</v>
      </c>
      <c r="K1919" s="106" t="e">
        <f>VLOOKUP(Tabela410[[#This Row],[Proposta de Referência]],SIMP_M1!A:K,8,FALSE)</f>
        <v>#VALUE!</v>
      </c>
      <c r="L1919" s="107" t="e">
        <f t="shared" si="124"/>
        <v>#VALUE!</v>
      </c>
      <c r="M1919" s="107" t="e">
        <f t="shared" si="125"/>
        <v>#VALUE!</v>
      </c>
      <c r="N1919" s="142" t="e">
        <f t="shared" si="126"/>
        <v>#VALUE!</v>
      </c>
      <c r="O1919" s="142" t="e">
        <f t="shared" si="127"/>
        <v>#N/A</v>
      </c>
      <c r="P1919" s="24" t="str">
        <f>IFERROR(VLOOKUP(O1919,HOSPITAIS_COM_DIVIDAS!A:E,5,FALSE),"")</f>
        <v/>
      </c>
    </row>
    <row r="1920" spans="1:16" x14ac:dyDescent="0.25">
      <c r="A1920" s="52" t="e">
        <f>Tabela410[[#This Row],[Status da Proposta]]</f>
        <v>#VALUE!</v>
      </c>
      <c r="B1920" s="143">
        <f>MODALIDADE_1!A1920</f>
        <v>0</v>
      </c>
      <c r="C1920" s="142" t="e">
        <f>VLOOKUP(B1920,MODALIDADE_1!A:B,2,FALSE)</f>
        <v>#N/A</v>
      </c>
      <c r="D1920" s="142"/>
      <c r="E1920" s="94" t="e">
        <f>VLOOKUP(B1920,MODALIDADE_1!A:E,5,FALSE)</f>
        <v>#N/A</v>
      </c>
      <c r="F1920" s="95" t="e">
        <f>VLOOKUP(B1920,MODALIDADE_1!A:C,3,FALSE)</f>
        <v>#N/A</v>
      </c>
      <c r="G1920" s="142" t="e">
        <f>VLOOKUP(B1920,MODALIDADE_1!A:G,4,FALSE)</f>
        <v>#N/A</v>
      </c>
      <c r="H1920" s="142" t="e">
        <f>VLOOKUP(B1920,MODALIDADE_1!A:G,6,FALSE)</f>
        <v>#N/A</v>
      </c>
      <c r="I1920" s="142" t="e">
        <f>VLOOKUP(B1920,MODALIDADE_1!A:G,7,FALSE)</f>
        <v>#N/A</v>
      </c>
      <c r="J1920" s="106" t="e">
        <f>VLOOKUP(Tabela410[[#This Row],[Proposta de Referência]],SIMP_M1!A:K,9,FALSE)</f>
        <v>#VALUE!</v>
      </c>
      <c r="K1920" s="106" t="e">
        <f>VLOOKUP(Tabela410[[#This Row],[Proposta de Referência]],SIMP_M1!A:K,8,FALSE)</f>
        <v>#VALUE!</v>
      </c>
      <c r="L1920" s="107" t="e">
        <f t="shared" si="124"/>
        <v>#VALUE!</v>
      </c>
      <c r="M1920" s="107" t="e">
        <f t="shared" si="125"/>
        <v>#VALUE!</v>
      </c>
      <c r="N1920" s="142" t="e">
        <f t="shared" si="126"/>
        <v>#VALUE!</v>
      </c>
      <c r="O1920" s="142" t="e">
        <f t="shared" si="127"/>
        <v>#N/A</v>
      </c>
      <c r="P1920" s="24" t="str">
        <f>IFERROR(VLOOKUP(O1920,HOSPITAIS_COM_DIVIDAS!A:E,5,FALSE),"")</f>
        <v/>
      </c>
    </row>
    <row r="1921" spans="1:16" x14ac:dyDescent="0.25">
      <c r="A1921" s="52" t="e">
        <f>Tabela410[[#This Row],[Status da Proposta]]</f>
        <v>#VALUE!</v>
      </c>
      <c r="B1921" s="143">
        <f>MODALIDADE_1!A1921</f>
        <v>0</v>
      </c>
      <c r="C1921" s="142" t="e">
        <f>VLOOKUP(B1921,MODALIDADE_1!A:B,2,FALSE)</f>
        <v>#N/A</v>
      </c>
      <c r="D1921" s="142"/>
      <c r="E1921" s="94" t="e">
        <f>VLOOKUP(B1921,MODALIDADE_1!A:E,5,FALSE)</f>
        <v>#N/A</v>
      </c>
      <c r="F1921" s="95" t="e">
        <f>VLOOKUP(B1921,MODALIDADE_1!A:C,3,FALSE)</f>
        <v>#N/A</v>
      </c>
      <c r="G1921" s="142" t="e">
        <f>VLOOKUP(B1921,MODALIDADE_1!A:G,4,FALSE)</f>
        <v>#N/A</v>
      </c>
      <c r="H1921" s="142" t="e">
        <f>VLOOKUP(B1921,MODALIDADE_1!A:G,6,FALSE)</f>
        <v>#N/A</v>
      </c>
      <c r="I1921" s="142" t="e">
        <f>VLOOKUP(B1921,MODALIDADE_1!A:G,7,FALSE)</f>
        <v>#N/A</v>
      </c>
      <c r="J1921" s="106" t="e">
        <f>VLOOKUP(Tabela410[[#This Row],[Proposta de Referência]],SIMP_M1!A:K,9,FALSE)</f>
        <v>#VALUE!</v>
      </c>
      <c r="K1921" s="106" t="e">
        <f>VLOOKUP(Tabela410[[#This Row],[Proposta de Referência]],SIMP_M1!A:K,8,FALSE)</f>
        <v>#VALUE!</v>
      </c>
      <c r="L1921" s="107" t="e">
        <f t="shared" si="124"/>
        <v>#VALUE!</v>
      </c>
      <c r="M1921" s="107" t="e">
        <f t="shared" si="125"/>
        <v>#VALUE!</v>
      </c>
      <c r="N1921" s="142" t="e">
        <f t="shared" si="126"/>
        <v>#VALUE!</v>
      </c>
      <c r="O1921" s="142" t="e">
        <f t="shared" si="127"/>
        <v>#N/A</v>
      </c>
      <c r="P1921" s="24" t="str">
        <f>IFERROR(VLOOKUP(O1921,HOSPITAIS_COM_DIVIDAS!A:E,5,FALSE),"")</f>
        <v/>
      </c>
    </row>
    <row r="1922" spans="1:16" x14ac:dyDescent="0.25">
      <c r="A1922" s="52" t="e">
        <f>Tabela410[[#This Row],[Status da Proposta]]</f>
        <v>#VALUE!</v>
      </c>
      <c r="B1922" s="143">
        <f>MODALIDADE_1!A1922</f>
        <v>0</v>
      </c>
      <c r="C1922" s="142" t="e">
        <f>VLOOKUP(B1922,MODALIDADE_1!A:B,2,FALSE)</f>
        <v>#N/A</v>
      </c>
      <c r="D1922" s="142"/>
      <c r="E1922" s="94" t="e">
        <f>VLOOKUP(B1922,MODALIDADE_1!A:E,5,FALSE)</f>
        <v>#N/A</v>
      </c>
      <c r="F1922" s="95" t="e">
        <f>VLOOKUP(B1922,MODALIDADE_1!A:C,3,FALSE)</f>
        <v>#N/A</v>
      </c>
      <c r="G1922" s="142" t="e">
        <f>VLOOKUP(B1922,MODALIDADE_1!A:G,4,FALSE)</f>
        <v>#N/A</v>
      </c>
      <c r="H1922" s="142" t="e">
        <f>VLOOKUP(B1922,MODALIDADE_1!A:G,6,FALSE)</f>
        <v>#N/A</v>
      </c>
      <c r="I1922" s="142" t="e">
        <f>VLOOKUP(B1922,MODALIDADE_1!A:G,7,FALSE)</f>
        <v>#N/A</v>
      </c>
      <c r="J1922" s="106" t="e">
        <f>VLOOKUP(Tabela410[[#This Row],[Proposta de Referência]],SIMP_M1!A:K,9,FALSE)</f>
        <v>#VALUE!</v>
      </c>
      <c r="K1922" s="106" t="e">
        <f>VLOOKUP(Tabela410[[#This Row],[Proposta de Referência]],SIMP_M1!A:K,8,FALSE)</f>
        <v>#VALUE!</v>
      </c>
      <c r="L1922" s="107" t="e">
        <f t="shared" si="124"/>
        <v>#VALUE!</v>
      </c>
      <c r="M1922" s="107" t="e">
        <f t="shared" si="125"/>
        <v>#VALUE!</v>
      </c>
      <c r="N1922" s="142" t="e">
        <f t="shared" si="126"/>
        <v>#VALUE!</v>
      </c>
      <c r="O1922" s="142" t="e">
        <f t="shared" si="127"/>
        <v>#N/A</v>
      </c>
      <c r="P1922" s="24" t="str">
        <f>IFERROR(VLOOKUP(O1922,HOSPITAIS_COM_DIVIDAS!A:E,5,FALSE),"")</f>
        <v/>
      </c>
    </row>
    <row r="1923" spans="1:16" x14ac:dyDescent="0.25">
      <c r="A1923" s="52" t="e">
        <f>Tabela410[[#This Row],[Status da Proposta]]</f>
        <v>#VALUE!</v>
      </c>
      <c r="B1923" s="143">
        <f>MODALIDADE_1!A1923</f>
        <v>0</v>
      </c>
      <c r="C1923" s="142" t="e">
        <f>VLOOKUP(B1923,MODALIDADE_1!A:B,2,FALSE)</f>
        <v>#N/A</v>
      </c>
      <c r="D1923" s="142"/>
      <c r="E1923" s="94" t="e">
        <f>VLOOKUP(B1923,MODALIDADE_1!A:E,5,FALSE)</f>
        <v>#N/A</v>
      </c>
      <c r="F1923" s="95" t="e">
        <f>VLOOKUP(B1923,MODALIDADE_1!A:C,3,FALSE)</f>
        <v>#N/A</v>
      </c>
      <c r="G1923" s="142" t="e">
        <f>VLOOKUP(B1923,MODALIDADE_1!A:G,4,FALSE)</f>
        <v>#N/A</v>
      </c>
      <c r="H1923" s="142" t="e">
        <f>VLOOKUP(B1923,MODALIDADE_1!A:G,6,FALSE)</f>
        <v>#N/A</v>
      </c>
      <c r="I1923" s="142" t="e">
        <f>VLOOKUP(B1923,MODALIDADE_1!A:G,7,FALSE)</f>
        <v>#N/A</v>
      </c>
      <c r="J1923" s="106" t="e">
        <f>VLOOKUP(Tabela410[[#This Row],[Proposta de Referência]],SIMP_M1!A:K,9,FALSE)</f>
        <v>#VALUE!</v>
      </c>
      <c r="K1923" s="106" t="e">
        <f>VLOOKUP(Tabela410[[#This Row],[Proposta de Referência]],SIMP_M1!A:K,8,FALSE)</f>
        <v>#VALUE!</v>
      </c>
      <c r="L1923" s="107" t="e">
        <f t="shared" si="124"/>
        <v>#VALUE!</v>
      </c>
      <c r="M1923" s="107" t="e">
        <f t="shared" si="125"/>
        <v>#VALUE!</v>
      </c>
      <c r="N1923" s="142" t="e">
        <f t="shared" si="126"/>
        <v>#VALUE!</v>
      </c>
      <c r="O1923" s="142" t="e">
        <f t="shared" si="127"/>
        <v>#N/A</v>
      </c>
      <c r="P1923" s="24" t="str">
        <f>IFERROR(VLOOKUP(O1923,HOSPITAIS_COM_DIVIDAS!A:E,5,FALSE),"")</f>
        <v/>
      </c>
    </row>
    <row r="1924" spans="1:16" x14ac:dyDescent="0.25">
      <c r="A1924" s="52" t="e">
        <f>Tabela410[[#This Row],[Status da Proposta]]</f>
        <v>#VALUE!</v>
      </c>
      <c r="B1924" s="143">
        <f>MODALIDADE_1!A1924</f>
        <v>0</v>
      </c>
      <c r="C1924" s="142" t="e">
        <f>VLOOKUP(B1924,MODALIDADE_1!A:B,2,FALSE)</f>
        <v>#N/A</v>
      </c>
      <c r="D1924" s="142"/>
      <c r="E1924" s="94" t="e">
        <f>VLOOKUP(B1924,MODALIDADE_1!A:E,5,FALSE)</f>
        <v>#N/A</v>
      </c>
      <c r="F1924" s="95" t="e">
        <f>VLOOKUP(B1924,MODALIDADE_1!A:C,3,FALSE)</f>
        <v>#N/A</v>
      </c>
      <c r="G1924" s="142" t="e">
        <f>VLOOKUP(B1924,MODALIDADE_1!A:G,4,FALSE)</f>
        <v>#N/A</v>
      </c>
      <c r="H1924" s="142" t="e">
        <f>VLOOKUP(B1924,MODALIDADE_1!A:G,6,FALSE)</f>
        <v>#N/A</v>
      </c>
      <c r="I1924" s="142" t="e">
        <f>VLOOKUP(B1924,MODALIDADE_1!A:G,7,FALSE)</f>
        <v>#N/A</v>
      </c>
      <c r="J1924" s="106" t="e">
        <f>VLOOKUP(Tabela410[[#This Row],[Proposta de Referência]],SIMP_M1!A:K,9,FALSE)</f>
        <v>#VALUE!</v>
      </c>
      <c r="K1924" s="106" t="e">
        <f>VLOOKUP(Tabela410[[#This Row],[Proposta de Referência]],SIMP_M1!A:K,8,FALSE)</f>
        <v>#VALUE!</v>
      </c>
      <c r="L1924" s="107" t="e">
        <f t="shared" si="124"/>
        <v>#VALUE!</v>
      </c>
      <c r="M1924" s="107" t="e">
        <f t="shared" si="125"/>
        <v>#VALUE!</v>
      </c>
      <c r="N1924" s="142" t="e">
        <f t="shared" si="126"/>
        <v>#VALUE!</v>
      </c>
      <c r="O1924" s="142" t="e">
        <f t="shared" si="127"/>
        <v>#N/A</v>
      </c>
      <c r="P1924" s="24" t="str">
        <f>IFERROR(VLOOKUP(O1924,HOSPITAIS_COM_DIVIDAS!A:E,5,FALSE),"")</f>
        <v/>
      </c>
    </row>
    <row r="1925" spans="1:16" x14ac:dyDescent="0.25">
      <c r="A1925" s="52" t="e">
        <f>Tabela410[[#This Row],[Status da Proposta]]</f>
        <v>#VALUE!</v>
      </c>
      <c r="B1925" s="143">
        <f>MODALIDADE_1!A1925</f>
        <v>0</v>
      </c>
      <c r="C1925" s="142" t="e">
        <f>VLOOKUP(B1925,MODALIDADE_1!A:B,2,FALSE)</f>
        <v>#N/A</v>
      </c>
      <c r="D1925" s="142"/>
      <c r="E1925" s="94" t="e">
        <f>VLOOKUP(B1925,MODALIDADE_1!A:E,5,FALSE)</f>
        <v>#N/A</v>
      </c>
      <c r="F1925" s="95" t="e">
        <f>VLOOKUP(B1925,MODALIDADE_1!A:C,3,FALSE)</f>
        <v>#N/A</v>
      </c>
      <c r="G1925" s="142" t="e">
        <f>VLOOKUP(B1925,MODALIDADE_1!A:G,4,FALSE)</f>
        <v>#N/A</v>
      </c>
      <c r="H1925" s="142" t="e">
        <f>VLOOKUP(B1925,MODALIDADE_1!A:G,6,FALSE)</f>
        <v>#N/A</v>
      </c>
      <c r="I1925" s="142" t="e">
        <f>VLOOKUP(B1925,MODALIDADE_1!A:G,7,FALSE)</f>
        <v>#N/A</v>
      </c>
      <c r="J1925" s="106" t="e">
        <f>VLOOKUP(Tabela410[[#This Row],[Proposta de Referência]],SIMP_M1!A:K,9,FALSE)</f>
        <v>#VALUE!</v>
      </c>
      <c r="K1925" s="106" t="e">
        <f>VLOOKUP(Tabela410[[#This Row],[Proposta de Referência]],SIMP_M1!A:K,8,FALSE)</f>
        <v>#VALUE!</v>
      </c>
      <c r="L1925" s="107" t="e">
        <f t="shared" si="124"/>
        <v>#VALUE!</v>
      </c>
      <c r="M1925" s="107" t="e">
        <f t="shared" si="125"/>
        <v>#VALUE!</v>
      </c>
      <c r="N1925" s="142" t="e">
        <f t="shared" si="126"/>
        <v>#VALUE!</v>
      </c>
      <c r="O1925" s="142" t="e">
        <f t="shared" si="127"/>
        <v>#N/A</v>
      </c>
      <c r="P1925" s="24" t="str">
        <f>IFERROR(VLOOKUP(O1925,HOSPITAIS_COM_DIVIDAS!A:E,5,FALSE),"")</f>
        <v/>
      </c>
    </row>
    <row r="1926" spans="1:16" x14ac:dyDescent="0.25">
      <c r="A1926" s="52" t="e">
        <f>Tabela410[[#This Row],[Status da Proposta]]</f>
        <v>#VALUE!</v>
      </c>
      <c r="B1926" s="143">
        <f>MODALIDADE_1!A1926</f>
        <v>0</v>
      </c>
      <c r="C1926" s="142" t="e">
        <f>VLOOKUP(B1926,MODALIDADE_1!A:B,2,FALSE)</f>
        <v>#N/A</v>
      </c>
      <c r="D1926" s="142"/>
      <c r="E1926" s="94" t="e">
        <f>VLOOKUP(B1926,MODALIDADE_1!A:E,5,FALSE)</f>
        <v>#N/A</v>
      </c>
      <c r="F1926" s="95" t="e">
        <f>VLOOKUP(B1926,MODALIDADE_1!A:C,3,FALSE)</f>
        <v>#N/A</v>
      </c>
      <c r="G1926" s="142" t="e">
        <f>VLOOKUP(B1926,MODALIDADE_1!A:G,4,FALSE)</f>
        <v>#N/A</v>
      </c>
      <c r="H1926" s="142" t="e">
        <f>VLOOKUP(B1926,MODALIDADE_1!A:G,6,FALSE)</f>
        <v>#N/A</v>
      </c>
      <c r="I1926" s="142" t="e">
        <f>VLOOKUP(B1926,MODALIDADE_1!A:G,7,FALSE)</f>
        <v>#N/A</v>
      </c>
      <c r="J1926" s="106" t="e">
        <f>VLOOKUP(Tabela410[[#This Row],[Proposta de Referência]],SIMP_M1!A:K,9,FALSE)</f>
        <v>#VALUE!</v>
      </c>
      <c r="K1926" s="106" t="e">
        <f>VLOOKUP(Tabela410[[#This Row],[Proposta de Referência]],SIMP_M1!A:K,8,FALSE)</f>
        <v>#VALUE!</v>
      </c>
      <c r="L1926" s="107" t="e">
        <f t="shared" si="124"/>
        <v>#VALUE!</v>
      </c>
      <c r="M1926" s="107" t="e">
        <f t="shared" si="125"/>
        <v>#VALUE!</v>
      </c>
      <c r="N1926" s="142" t="e">
        <f t="shared" si="126"/>
        <v>#VALUE!</v>
      </c>
      <c r="O1926" s="142" t="e">
        <f t="shared" si="127"/>
        <v>#N/A</v>
      </c>
      <c r="P1926" s="24" t="str">
        <f>IFERROR(VLOOKUP(O1926,HOSPITAIS_COM_DIVIDAS!A:E,5,FALSE),"")</f>
        <v/>
      </c>
    </row>
    <row r="1927" spans="1:16" x14ac:dyDescent="0.25">
      <c r="A1927" s="52" t="e">
        <f>Tabela410[[#This Row],[Status da Proposta]]</f>
        <v>#VALUE!</v>
      </c>
      <c r="B1927" s="143">
        <f>MODALIDADE_1!A1927</f>
        <v>0</v>
      </c>
      <c r="C1927" s="142" t="e">
        <f>VLOOKUP(B1927,MODALIDADE_1!A:B,2,FALSE)</f>
        <v>#N/A</v>
      </c>
      <c r="D1927" s="142"/>
      <c r="E1927" s="94" t="e">
        <f>VLOOKUP(B1927,MODALIDADE_1!A:E,5,FALSE)</f>
        <v>#N/A</v>
      </c>
      <c r="F1927" s="95" t="e">
        <f>VLOOKUP(B1927,MODALIDADE_1!A:C,3,FALSE)</f>
        <v>#N/A</v>
      </c>
      <c r="G1927" s="142" t="e">
        <f>VLOOKUP(B1927,MODALIDADE_1!A:G,4,FALSE)</f>
        <v>#N/A</v>
      </c>
      <c r="H1927" s="142" t="e">
        <f>VLOOKUP(B1927,MODALIDADE_1!A:G,6,FALSE)</f>
        <v>#N/A</v>
      </c>
      <c r="I1927" s="142" t="e">
        <f>VLOOKUP(B1927,MODALIDADE_1!A:G,7,FALSE)</f>
        <v>#N/A</v>
      </c>
      <c r="J1927" s="106" t="e">
        <f>VLOOKUP(Tabela410[[#This Row],[Proposta de Referência]],SIMP_M1!A:K,9,FALSE)</f>
        <v>#VALUE!</v>
      </c>
      <c r="K1927" s="106" t="e">
        <f>VLOOKUP(Tabela410[[#This Row],[Proposta de Referência]],SIMP_M1!A:K,8,FALSE)</f>
        <v>#VALUE!</v>
      </c>
      <c r="L1927" s="107" t="e">
        <f t="shared" si="124"/>
        <v>#VALUE!</v>
      </c>
      <c r="M1927" s="107" t="e">
        <f t="shared" si="125"/>
        <v>#VALUE!</v>
      </c>
      <c r="N1927" s="142" t="e">
        <f t="shared" si="126"/>
        <v>#VALUE!</v>
      </c>
      <c r="O1927" s="142" t="e">
        <f t="shared" si="127"/>
        <v>#N/A</v>
      </c>
      <c r="P1927" s="24" t="str">
        <f>IFERROR(VLOOKUP(O1927,HOSPITAIS_COM_DIVIDAS!A:E,5,FALSE),"")</f>
        <v/>
      </c>
    </row>
    <row r="1928" spans="1:16" x14ac:dyDescent="0.25">
      <c r="A1928" s="52" t="e">
        <f>Tabela410[[#This Row],[Status da Proposta]]</f>
        <v>#VALUE!</v>
      </c>
      <c r="B1928" s="143">
        <f>MODALIDADE_1!A1928</f>
        <v>0</v>
      </c>
      <c r="C1928" s="142" t="e">
        <f>VLOOKUP(B1928,MODALIDADE_1!A:B,2,FALSE)</f>
        <v>#N/A</v>
      </c>
      <c r="D1928" s="142"/>
      <c r="E1928" s="94" t="e">
        <f>VLOOKUP(B1928,MODALIDADE_1!A:E,5,FALSE)</f>
        <v>#N/A</v>
      </c>
      <c r="F1928" s="95" t="e">
        <f>VLOOKUP(B1928,MODALIDADE_1!A:C,3,FALSE)</f>
        <v>#N/A</v>
      </c>
      <c r="G1928" s="142" t="e">
        <f>VLOOKUP(B1928,MODALIDADE_1!A:G,4,FALSE)</f>
        <v>#N/A</v>
      </c>
      <c r="H1928" s="142" t="e">
        <f>VLOOKUP(B1928,MODALIDADE_1!A:G,6,FALSE)</f>
        <v>#N/A</v>
      </c>
      <c r="I1928" s="142" t="e">
        <f>VLOOKUP(B1928,MODALIDADE_1!A:G,7,FALSE)</f>
        <v>#N/A</v>
      </c>
      <c r="J1928" s="106" t="e">
        <f>VLOOKUP(Tabela410[[#This Row],[Proposta de Referência]],SIMP_M1!A:K,9,FALSE)</f>
        <v>#VALUE!</v>
      </c>
      <c r="K1928" s="106" t="e">
        <f>VLOOKUP(Tabela410[[#This Row],[Proposta de Referência]],SIMP_M1!A:K,8,FALSE)</f>
        <v>#VALUE!</v>
      </c>
      <c r="L1928" s="107" t="e">
        <f t="shared" si="124"/>
        <v>#VALUE!</v>
      </c>
      <c r="M1928" s="107" t="e">
        <f t="shared" si="125"/>
        <v>#VALUE!</v>
      </c>
      <c r="N1928" s="142" t="e">
        <f t="shared" si="126"/>
        <v>#VALUE!</v>
      </c>
      <c r="O1928" s="142" t="e">
        <f t="shared" si="127"/>
        <v>#N/A</v>
      </c>
      <c r="P1928" s="24" t="str">
        <f>IFERROR(VLOOKUP(O1928,HOSPITAIS_COM_DIVIDAS!A:E,5,FALSE),"")</f>
        <v/>
      </c>
    </row>
    <row r="1929" spans="1:16" x14ac:dyDescent="0.25">
      <c r="A1929" s="52" t="e">
        <f>Tabela410[[#This Row],[Status da Proposta]]</f>
        <v>#VALUE!</v>
      </c>
      <c r="B1929" s="143">
        <f>MODALIDADE_1!A1929</f>
        <v>0</v>
      </c>
      <c r="C1929" s="142" t="e">
        <f>VLOOKUP(B1929,MODALIDADE_1!A:B,2,FALSE)</f>
        <v>#N/A</v>
      </c>
      <c r="D1929" s="142"/>
      <c r="E1929" s="94" t="e">
        <f>VLOOKUP(B1929,MODALIDADE_1!A:E,5,FALSE)</f>
        <v>#N/A</v>
      </c>
      <c r="F1929" s="95" t="e">
        <f>VLOOKUP(B1929,MODALIDADE_1!A:C,3,FALSE)</f>
        <v>#N/A</v>
      </c>
      <c r="G1929" s="142" t="e">
        <f>VLOOKUP(B1929,MODALIDADE_1!A:G,4,FALSE)</f>
        <v>#N/A</v>
      </c>
      <c r="H1929" s="142" t="e">
        <f>VLOOKUP(B1929,MODALIDADE_1!A:G,6,FALSE)</f>
        <v>#N/A</v>
      </c>
      <c r="I1929" s="142" t="e">
        <f>VLOOKUP(B1929,MODALIDADE_1!A:G,7,FALSE)</f>
        <v>#N/A</v>
      </c>
      <c r="J1929" s="106" t="e">
        <f>VLOOKUP(Tabela410[[#This Row],[Proposta de Referência]],SIMP_M1!A:K,9,FALSE)</f>
        <v>#VALUE!</v>
      </c>
      <c r="K1929" s="106" t="e">
        <f>VLOOKUP(Tabela410[[#This Row],[Proposta de Referência]],SIMP_M1!A:K,8,FALSE)</f>
        <v>#VALUE!</v>
      </c>
      <c r="L1929" s="107" t="e">
        <f t="shared" si="124"/>
        <v>#VALUE!</v>
      </c>
      <c r="M1929" s="107" t="e">
        <f t="shared" si="125"/>
        <v>#VALUE!</v>
      </c>
      <c r="N1929" s="142" t="e">
        <f t="shared" si="126"/>
        <v>#VALUE!</v>
      </c>
      <c r="O1929" s="142" t="e">
        <f t="shared" si="127"/>
        <v>#N/A</v>
      </c>
      <c r="P1929" s="24" t="str">
        <f>IFERROR(VLOOKUP(O1929,HOSPITAIS_COM_DIVIDAS!A:E,5,FALSE),"")</f>
        <v/>
      </c>
    </row>
    <row r="1930" spans="1:16" x14ac:dyDescent="0.25">
      <c r="A1930" s="52" t="e">
        <f>Tabela410[[#This Row],[Status da Proposta]]</f>
        <v>#VALUE!</v>
      </c>
      <c r="B1930" s="143">
        <f>MODALIDADE_1!A1930</f>
        <v>0</v>
      </c>
      <c r="C1930" s="142" t="e">
        <f>VLOOKUP(B1930,MODALIDADE_1!A:B,2,FALSE)</f>
        <v>#N/A</v>
      </c>
      <c r="D1930" s="142"/>
      <c r="E1930" s="94" t="e">
        <f>VLOOKUP(B1930,MODALIDADE_1!A:E,5,FALSE)</f>
        <v>#N/A</v>
      </c>
      <c r="F1930" s="95" t="e">
        <f>VLOOKUP(B1930,MODALIDADE_1!A:C,3,FALSE)</f>
        <v>#N/A</v>
      </c>
      <c r="G1930" s="142" t="e">
        <f>VLOOKUP(B1930,MODALIDADE_1!A:G,4,FALSE)</f>
        <v>#N/A</v>
      </c>
      <c r="H1930" s="142" t="e">
        <f>VLOOKUP(B1930,MODALIDADE_1!A:G,6,FALSE)</f>
        <v>#N/A</v>
      </c>
      <c r="I1930" s="142" t="e">
        <f>VLOOKUP(B1930,MODALIDADE_1!A:G,7,FALSE)</f>
        <v>#N/A</v>
      </c>
      <c r="J1930" s="106" t="e">
        <f>VLOOKUP(Tabela410[[#This Row],[Proposta de Referência]],SIMP_M1!A:K,9,FALSE)</f>
        <v>#VALUE!</v>
      </c>
      <c r="K1930" s="106" t="e">
        <f>VLOOKUP(Tabela410[[#This Row],[Proposta de Referência]],SIMP_M1!A:K,8,FALSE)</f>
        <v>#VALUE!</v>
      </c>
      <c r="L1930" s="107" t="e">
        <f t="shared" si="124"/>
        <v>#VALUE!</v>
      </c>
      <c r="M1930" s="107" t="e">
        <f t="shared" si="125"/>
        <v>#VALUE!</v>
      </c>
      <c r="N1930" s="142" t="e">
        <f t="shared" si="126"/>
        <v>#VALUE!</v>
      </c>
      <c r="O1930" s="142" t="e">
        <f t="shared" si="127"/>
        <v>#N/A</v>
      </c>
      <c r="P1930" s="24" t="str">
        <f>IFERROR(VLOOKUP(O1930,HOSPITAIS_COM_DIVIDAS!A:E,5,FALSE),"")</f>
        <v/>
      </c>
    </row>
    <row r="1931" spans="1:16" x14ac:dyDescent="0.25">
      <c r="A1931" s="52" t="e">
        <f>Tabela410[[#This Row],[Status da Proposta]]</f>
        <v>#VALUE!</v>
      </c>
      <c r="B1931" s="143">
        <f>MODALIDADE_1!A1931</f>
        <v>0</v>
      </c>
      <c r="C1931" s="142" t="e">
        <f>VLOOKUP(B1931,MODALIDADE_1!A:B,2,FALSE)</f>
        <v>#N/A</v>
      </c>
      <c r="D1931" s="142"/>
      <c r="E1931" s="94" t="e">
        <f>VLOOKUP(B1931,MODALIDADE_1!A:E,5,FALSE)</f>
        <v>#N/A</v>
      </c>
      <c r="F1931" s="95" t="e">
        <f>VLOOKUP(B1931,MODALIDADE_1!A:C,3,FALSE)</f>
        <v>#N/A</v>
      </c>
      <c r="G1931" s="142" t="e">
        <f>VLOOKUP(B1931,MODALIDADE_1!A:G,4,FALSE)</f>
        <v>#N/A</v>
      </c>
      <c r="H1931" s="142" t="e">
        <f>VLOOKUP(B1931,MODALIDADE_1!A:G,6,FALSE)</f>
        <v>#N/A</v>
      </c>
      <c r="I1931" s="142" t="e">
        <f>VLOOKUP(B1931,MODALIDADE_1!A:G,7,FALSE)</f>
        <v>#N/A</v>
      </c>
      <c r="J1931" s="106" t="e">
        <f>VLOOKUP(Tabela410[[#This Row],[Proposta de Referência]],SIMP_M1!A:K,9,FALSE)</f>
        <v>#VALUE!</v>
      </c>
      <c r="K1931" s="106" t="e">
        <f>VLOOKUP(Tabela410[[#This Row],[Proposta de Referência]],SIMP_M1!A:K,8,FALSE)</f>
        <v>#VALUE!</v>
      </c>
      <c r="L1931" s="107" t="e">
        <f t="shared" si="124"/>
        <v>#VALUE!</v>
      </c>
      <c r="M1931" s="107" t="e">
        <f t="shared" si="125"/>
        <v>#VALUE!</v>
      </c>
      <c r="N1931" s="142" t="e">
        <f t="shared" si="126"/>
        <v>#VALUE!</v>
      </c>
      <c r="O1931" s="142" t="e">
        <f t="shared" si="127"/>
        <v>#N/A</v>
      </c>
      <c r="P1931" s="24" t="str">
        <f>IFERROR(VLOOKUP(O1931,HOSPITAIS_COM_DIVIDAS!A:E,5,FALSE),"")</f>
        <v/>
      </c>
    </row>
    <row r="1932" spans="1:16" x14ac:dyDescent="0.25">
      <c r="A1932" s="52" t="e">
        <f>Tabela410[[#This Row],[Status da Proposta]]</f>
        <v>#VALUE!</v>
      </c>
      <c r="B1932" s="143">
        <f>MODALIDADE_1!A1932</f>
        <v>0</v>
      </c>
      <c r="C1932" s="142" t="e">
        <f>VLOOKUP(B1932,MODALIDADE_1!A:B,2,FALSE)</f>
        <v>#N/A</v>
      </c>
      <c r="D1932" s="142"/>
      <c r="E1932" s="94" t="e">
        <f>VLOOKUP(B1932,MODALIDADE_1!A:E,5,FALSE)</f>
        <v>#N/A</v>
      </c>
      <c r="F1932" s="95" t="e">
        <f>VLOOKUP(B1932,MODALIDADE_1!A:C,3,FALSE)</f>
        <v>#N/A</v>
      </c>
      <c r="G1932" s="142" t="e">
        <f>VLOOKUP(B1932,MODALIDADE_1!A:G,4,FALSE)</f>
        <v>#N/A</v>
      </c>
      <c r="H1932" s="142" t="e">
        <f>VLOOKUP(B1932,MODALIDADE_1!A:G,6,FALSE)</f>
        <v>#N/A</v>
      </c>
      <c r="I1932" s="142" t="e">
        <f>VLOOKUP(B1932,MODALIDADE_1!A:G,7,FALSE)</f>
        <v>#N/A</v>
      </c>
      <c r="J1932" s="106" t="e">
        <f>VLOOKUP(Tabela410[[#This Row],[Proposta de Referência]],SIMP_M1!A:K,9,FALSE)</f>
        <v>#VALUE!</v>
      </c>
      <c r="K1932" s="106" t="e">
        <f>VLOOKUP(Tabela410[[#This Row],[Proposta de Referência]],SIMP_M1!A:K,8,FALSE)</f>
        <v>#VALUE!</v>
      </c>
      <c r="L1932" s="107" t="e">
        <f t="shared" si="124"/>
        <v>#VALUE!</v>
      </c>
      <c r="M1932" s="107" t="e">
        <f t="shared" si="125"/>
        <v>#VALUE!</v>
      </c>
      <c r="N1932" s="142" t="e">
        <f t="shared" si="126"/>
        <v>#VALUE!</v>
      </c>
      <c r="O1932" s="142" t="e">
        <f t="shared" si="127"/>
        <v>#N/A</v>
      </c>
      <c r="P1932" s="24" t="str">
        <f>IFERROR(VLOOKUP(O1932,HOSPITAIS_COM_DIVIDAS!A:E,5,FALSE),"")</f>
        <v/>
      </c>
    </row>
    <row r="1933" spans="1:16" x14ac:dyDescent="0.25">
      <c r="A1933" s="52" t="e">
        <f>Tabela410[[#This Row],[Status da Proposta]]</f>
        <v>#VALUE!</v>
      </c>
      <c r="B1933" s="143">
        <f>MODALIDADE_1!A1933</f>
        <v>0</v>
      </c>
      <c r="C1933" s="142" t="e">
        <f>VLOOKUP(B1933,MODALIDADE_1!A:B,2,FALSE)</f>
        <v>#N/A</v>
      </c>
      <c r="D1933" s="142"/>
      <c r="E1933" s="94" t="e">
        <f>VLOOKUP(B1933,MODALIDADE_1!A:E,5,FALSE)</f>
        <v>#N/A</v>
      </c>
      <c r="F1933" s="95" t="e">
        <f>VLOOKUP(B1933,MODALIDADE_1!A:C,3,FALSE)</f>
        <v>#N/A</v>
      </c>
      <c r="G1933" s="142" t="e">
        <f>VLOOKUP(B1933,MODALIDADE_1!A:G,4,FALSE)</f>
        <v>#N/A</v>
      </c>
      <c r="H1933" s="142" t="e">
        <f>VLOOKUP(B1933,MODALIDADE_1!A:G,6,FALSE)</f>
        <v>#N/A</v>
      </c>
      <c r="I1933" s="142" t="e">
        <f>VLOOKUP(B1933,MODALIDADE_1!A:G,7,FALSE)</f>
        <v>#N/A</v>
      </c>
      <c r="J1933" s="106" t="e">
        <f>VLOOKUP(Tabela410[[#This Row],[Proposta de Referência]],SIMP_M1!A:K,9,FALSE)</f>
        <v>#VALUE!</v>
      </c>
      <c r="K1933" s="106" t="e">
        <f>VLOOKUP(Tabela410[[#This Row],[Proposta de Referência]],SIMP_M1!A:K,8,FALSE)</f>
        <v>#VALUE!</v>
      </c>
      <c r="L1933" s="107" t="e">
        <f t="shared" si="124"/>
        <v>#VALUE!</v>
      </c>
      <c r="M1933" s="107" t="e">
        <f t="shared" si="125"/>
        <v>#VALUE!</v>
      </c>
      <c r="N1933" s="142" t="e">
        <f t="shared" si="126"/>
        <v>#VALUE!</v>
      </c>
      <c r="O1933" s="142" t="e">
        <f t="shared" si="127"/>
        <v>#N/A</v>
      </c>
      <c r="P1933" s="24" t="str">
        <f>IFERROR(VLOOKUP(O1933,HOSPITAIS_COM_DIVIDAS!A:E,5,FALSE),"")</f>
        <v/>
      </c>
    </row>
    <row r="1934" spans="1:16" x14ac:dyDescent="0.25">
      <c r="A1934" s="52" t="e">
        <f>Tabela410[[#This Row],[Status da Proposta]]</f>
        <v>#VALUE!</v>
      </c>
      <c r="B1934" s="143">
        <f>MODALIDADE_1!A1934</f>
        <v>0</v>
      </c>
      <c r="C1934" s="142" t="e">
        <f>VLOOKUP(B1934,MODALIDADE_1!A:B,2,FALSE)</f>
        <v>#N/A</v>
      </c>
      <c r="D1934" s="142"/>
      <c r="E1934" s="94" t="e">
        <f>VLOOKUP(B1934,MODALIDADE_1!A:E,5,FALSE)</f>
        <v>#N/A</v>
      </c>
      <c r="F1934" s="95" t="e">
        <f>VLOOKUP(B1934,MODALIDADE_1!A:C,3,FALSE)</f>
        <v>#N/A</v>
      </c>
      <c r="G1934" s="142" t="e">
        <f>VLOOKUP(B1934,MODALIDADE_1!A:G,4,FALSE)</f>
        <v>#N/A</v>
      </c>
      <c r="H1934" s="142" t="e">
        <f>VLOOKUP(B1934,MODALIDADE_1!A:G,6,FALSE)</f>
        <v>#N/A</v>
      </c>
      <c r="I1934" s="142" t="e">
        <f>VLOOKUP(B1934,MODALIDADE_1!A:G,7,FALSE)</f>
        <v>#N/A</v>
      </c>
      <c r="J1934" s="106" t="e">
        <f>VLOOKUP(Tabela410[[#This Row],[Proposta de Referência]],SIMP_M1!A:K,9,FALSE)</f>
        <v>#VALUE!</v>
      </c>
      <c r="K1934" s="106" t="e">
        <f>VLOOKUP(Tabela410[[#This Row],[Proposta de Referência]],SIMP_M1!A:K,8,FALSE)</f>
        <v>#VALUE!</v>
      </c>
      <c r="L1934" s="107" t="e">
        <f t="shared" si="124"/>
        <v>#VALUE!</v>
      </c>
      <c r="M1934" s="107" t="e">
        <f t="shared" si="125"/>
        <v>#VALUE!</v>
      </c>
      <c r="N1934" s="142" t="e">
        <f t="shared" si="126"/>
        <v>#VALUE!</v>
      </c>
      <c r="O1934" s="142" t="e">
        <f t="shared" si="127"/>
        <v>#N/A</v>
      </c>
      <c r="P1934" s="24" t="str">
        <f>IFERROR(VLOOKUP(O1934,HOSPITAIS_COM_DIVIDAS!A:E,5,FALSE),"")</f>
        <v/>
      </c>
    </row>
    <row r="1935" spans="1:16" x14ac:dyDescent="0.25">
      <c r="A1935" s="52" t="e">
        <f>Tabela410[[#This Row],[Status da Proposta]]</f>
        <v>#VALUE!</v>
      </c>
      <c r="B1935" s="143">
        <f>MODALIDADE_1!A1935</f>
        <v>0</v>
      </c>
      <c r="C1935" s="142" t="e">
        <f>VLOOKUP(B1935,MODALIDADE_1!A:B,2,FALSE)</f>
        <v>#N/A</v>
      </c>
      <c r="D1935" s="142"/>
      <c r="E1935" s="94" t="e">
        <f>VLOOKUP(B1935,MODALIDADE_1!A:E,5,FALSE)</f>
        <v>#N/A</v>
      </c>
      <c r="F1935" s="95" t="e">
        <f>VLOOKUP(B1935,MODALIDADE_1!A:C,3,FALSE)</f>
        <v>#N/A</v>
      </c>
      <c r="G1935" s="142" t="e">
        <f>VLOOKUP(B1935,MODALIDADE_1!A:G,4,FALSE)</f>
        <v>#N/A</v>
      </c>
      <c r="H1935" s="142" t="e">
        <f>VLOOKUP(B1935,MODALIDADE_1!A:G,6,FALSE)</f>
        <v>#N/A</v>
      </c>
      <c r="I1935" s="142" t="e">
        <f>VLOOKUP(B1935,MODALIDADE_1!A:G,7,FALSE)</f>
        <v>#N/A</v>
      </c>
      <c r="J1935" s="106" t="e">
        <f>VLOOKUP(Tabela410[[#This Row],[Proposta de Referência]],SIMP_M1!A:K,9,FALSE)</f>
        <v>#VALUE!</v>
      </c>
      <c r="K1935" s="106" t="e">
        <f>VLOOKUP(Tabela410[[#This Row],[Proposta de Referência]],SIMP_M1!A:K,8,FALSE)</f>
        <v>#VALUE!</v>
      </c>
      <c r="L1935" s="107" t="e">
        <f t="shared" si="124"/>
        <v>#VALUE!</v>
      </c>
      <c r="M1935" s="107" t="e">
        <f t="shared" si="125"/>
        <v>#VALUE!</v>
      </c>
      <c r="N1935" s="142" t="e">
        <f t="shared" si="126"/>
        <v>#VALUE!</v>
      </c>
      <c r="O1935" s="142" t="e">
        <f t="shared" si="127"/>
        <v>#N/A</v>
      </c>
      <c r="P1935" s="24" t="str">
        <f>IFERROR(VLOOKUP(O1935,HOSPITAIS_COM_DIVIDAS!A:E,5,FALSE),"")</f>
        <v/>
      </c>
    </row>
    <row r="1936" spans="1:16" x14ac:dyDescent="0.25">
      <c r="A1936" s="52" t="e">
        <f>Tabela410[[#This Row],[Status da Proposta]]</f>
        <v>#VALUE!</v>
      </c>
      <c r="B1936" s="143">
        <f>MODALIDADE_1!A1936</f>
        <v>0</v>
      </c>
      <c r="C1936" s="142" t="e">
        <f>VLOOKUP(B1936,MODALIDADE_1!A:B,2,FALSE)</f>
        <v>#N/A</v>
      </c>
      <c r="D1936" s="142"/>
      <c r="E1936" s="94" t="e">
        <f>VLOOKUP(B1936,MODALIDADE_1!A:E,5,FALSE)</f>
        <v>#N/A</v>
      </c>
      <c r="F1936" s="95" t="e">
        <f>VLOOKUP(B1936,MODALIDADE_1!A:C,3,FALSE)</f>
        <v>#N/A</v>
      </c>
      <c r="G1936" s="142" t="e">
        <f>VLOOKUP(B1936,MODALIDADE_1!A:G,4,FALSE)</f>
        <v>#N/A</v>
      </c>
      <c r="H1936" s="142" t="e">
        <f>VLOOKUP(B1936,MODALIDADE_1!A:G,6,FALSE)</f>
        <v>#N/A</v>
      </c>
      <c r="I1936" s="142" t="e">
        <f>VLOOKUP(B1936,MODALIDADE_1!A:G,7,FALSE)</f>
        <v>#N/A</v>
      </c>
      <c r="J1936" s="106" t="e">
        <f>VLOOKUP(Tabela410[[#This Row],[Proposta de Referência]],SIMP_M1!A:K,9,FALSE)</f>
        <v>#VALUE!</v>
      </c>
      <c r="K1936" s="106" t="e">
        <f>VLOOKUP(Tabela410[[#This Row],[Proposta de Referência]],SIMP_M1!A:K,8,FALSE)</f>
        <v>#VALUE!</v>
      </c>
      <c r="L1936" s="107" t="e">
        <f t="shared" si="124"/>
        <v>#VALUE!</v>
      </c>
      <c r="M1936" s="107" t="e">
        <f t="shared" si="125"/>
        <v>#VALUE!</v>
      </c>
      <c r="N1936" s="142" t="e">
        <f t="shared" si="126"/>
        <v>#VALUE!</v>
      </c>
      <c r="O1936" s="142" t="e">
        <f t="shared" si="127"/>
        <v>#N/A</v>
      </c>
      <c r="P1936" s="24" t="str">
        <f>IFERROR(VLOOKUP(O1936,HOSPITAIS_COM_DIVIDAS!A:E,5,FALSE),"")</f>
        <v/>
      </c>
    </row>
    <row r="1937" spans="1:16" x14ac:dyDescent="0.25">
      <c r="A1937" s="52" t="e">
        <f>Tabela410[[#This Row],[Status da Proposta]]</f>
        <v>#VALUE!</v>
      </c>
      <c r="B1937" s="143">
        <f>MODALIDADE_1!A1937</f>
        <v>0</v>
      </c>
      <c r="C1937" s="142" t="e">
        <f>VLOOKUP(B1937,MODALIDADE_1!A:B,2,FALSE)</f>
        <v>#N/A</v>
      </c>
      <c r="D1937" s="142"/>
      <c r="E1937" s="94" t="e">
        <f>VLOOKUP(B1937,MODALIDADE_1!A:E,5,FALSE)</f>
        <v>#N/A</v>
      </c>
      <c r="F1937" s="95" t="e">
        <f>VLOOKUP(B1937,MODALIDADE_1!A:C,3,FALSE)</f>
        <v>#N/A</v>
      </c>
      <c r="G1937" s="142" t="e">
        <f>VLOOKUP(B1937,MODALIDADE_1!A:G,4,FALSE)</f>
        <v>#N/A</v>
      </c>
      <c r="H1937" s="142" t="e">
        <f>VLOOKUP(B1937,MODALIDADE_1!A:G,6,FALSE)</f>
        <v>#N/A</v>
      </c>
      <c r="I1937" s="142" t="e">
        <f>VLOOKUP(B1937,MODALIDADE_1!A:G,7,FALSE)</f>
        <v>#N/A</v>
      </c>
      <c r="J1937" s="106" t="e">
        <f>VLOOKUP(Tabela410[[#This Row],[Proposta de Referência]],SIMP_M1!A:K,9,FALSE)</f>
        <v>#VALUE!</v>
      </c>
      <c r="K1937" s="106" t="e">
        <f>VLOOKUP(Tabela410[[#This Row],[Proposta de Referência]],SIMP_M1!A:K,8,FALSE)</f>
        <v>#VALUE!</v>
      </c>
      <c r="L1937" s="107" t="e">
        <f t="shared" si="124"/>
        <v>#VALUE!</v>
      </c>
      <c r="M1937" s="107" t="e">
        <f t="shared" si="125"/>
        <v>#VALUE!</v>
      </c>
      <c r="N1937" s="142" t="e">
        <f t="shared" si="126"/>
        <v>#VALUE!</v>
      </c>
      <c r="O1937" s="142" t="e">
        <f t="shared" si="127"/>
        <v>#N/A</v>
      </c>
      <c r="P1937" s="24" t="str">
        <f>IFERROR(VLOOKUP(O1937,HOSPITAIS_COM_DIVIDAS!A:E,5,FALSE),"")</f>
        <v/>
      </c>
    </row>
    <row r="1938" spans="1:16" x14ac:dyDescent="0.25">
      <c r="A1938" s="52" t="e">
        <f>Tabela410[[#This Row],[Status da Proposta]]</f>
        <v>#VALUE!</v>
      </c>
      <c r="B1938" s="143">
        <f>MODALIDADE_1!A1938</f>
        <v>0</v>
      </c>
      <c r="C1938" s="142" t="e">
        <f>VLOOKUP(B1938,MODALIDADE_1!A:B,2,FALSE)</f>
        <v>#N/A</v>
      </c>
      <c r="D1938" s="142"/>
      <c r="E1938" s="94" t="e">
        <f>VLOOKUP(B1938,MODALIDADE_1!A:E,5,FALSE)</f>
        <v>#N/A</v>
      </c>
      <c r="F1938" s="95" t="e">
        <f>VLOOKUP(B1938,MODALIDADE_1!A:C,3,FALSE)</f>
        <v>#N/A</v>
      </c>
      <c r="G1938" s="142" t="e">
        <f>VLOOKUP(B1938,MODALIDADE_1!A:G,4,FALSE)</f>
        <v>#N/A</v>
      </c>
      <c r="H1938" s="142" t="e">
        <f>VLOOKUP(B1938,MODALIDADE_1!A:G,6,FALSE)</f>
        <v>#N/A</v>
      </c>
      <c r="I1938" s="142" t="e">
        <f>VLOOKUP(B1938,MODALIDADE_1!A:G,7,FALSE)</f>
        <v>#N/A</v>
      </c>
      <c r="J1938" s="106" t="e">
        <f>VLOOKUP(Tabela410[[#This Row],[Proposta de Referência]],SIMP_M1!A:K,9,FALSE)</f>
        <v>#VALUE!</v>
      </c>
      <c r="K1938" s="106" t="e">
        <f>VLOOKUP(Tabela410[[#This Row],[Proposta de Referência]],SIMP_M1!A:K,8,FALSE)</f>
        <v>#VALUE!</v>
      </c>
      <c r="L1938" s="107" t="e">
        <f t="shared" si="124"/>
        <v>#VALUE!</v>
      </c>
      <c r="M1938" s="107" t="e">
        <f t="shared" si="125"/>
        <v>#VALUE!</v>
      </c>
      <c r="N1938" s="142" t="e">
        <f t="shared" si="126"/>
        <v>#VALUE!</v>
      </c>
      <c r="O1938" s="142" t="e">
        <f t="shared" si="127"/>
        <v>#N/A</v>
      </c>
      <c r="P1938" s="24" t="str">
        <f>IFERROR(VLOOKUP(O1938,HOSPITAIS_COM_DIVIDAS!A:E,5,FALSE),"")</f>
        <v/>
      </c>
    </row>
    <row r="1939" spans="1:16" x14ac:dyDescent="0.25">
      <c r="A1939" s="52" t="e">
        <f>Tabela410[[#This Row],[Status da Proposta]]</f>
        <v>#VALUE!</v>
      </c>
      <c r="B1939" s="143">
        <f>MODALIDADE_1!A1939</f>
        <v>0</v>
      </c>
      <c r="C1939" s="142" t="e">
        <f>VLOOKUP(B1939,MODALIDADE_1!A:B,2,FALSE)</f>
        <v>#N/A</v>
      </c>
      <c r="D1939" s="142"/>
      <c r="E1939" s="94" t="e">
        <f>VLOOKUP(B1939,MODALIDADE_1!A:E,5,FALSE)</f>
        <v>#N/A</v>
      </c>
      <c r="F1939" s="95" t="e">
        <f>VLOOKUP(B1939,MODALIDADE_1!A:C,3,FALSE)</f>
        <v>#N/A</v>
      </c>
      <c r="G1939" s="142" t="e">
        <f>VLOOKUP(B1939,MODALIDADE_1!A:G,4,FALSE)</f>
        <v>#N/A</v>
      </c>
      <c r="H1939" s="142" t="e">
        <f>VLOOKUP(B1939,MODALIDADE_1!A:G,6,FALSE)</f>
        <v>#N/A</v>
      </c>
      <c r="I1939" s="142" t="e">
        <f>VLOOKUP(B1939,MODALIDADE_1!A:G,7,FALSE)</f>
        <v>#N/A</v>
      </c>
      <c r="J1939" s="106" t="e">
        <f>VLOOKUP(Tabela410[[#This Row],[Proposta de Referência]],SIMP_M1!A:K,9,FALSE)</f>
        <v>#VALUE!</v>
      </c>
      <c r="K1939" s="106" t="e">
        <f>VLOOKUP(Tabela410[[#This Row],[Proposta de Referência]],SIMP_M1!A:K,8,FALSE)</f>
        <v>#VALUE!</v>
      </c>
      <c r="L1939" s="107" t="e">
        <f t="shared" si="124"/>
        <v>#VALUE!</v>
      </c>
      <c r="M1939" s="107" t="e">
        <f t="shared" si="125"/>
        <v>#VALUE!</v>
      </c>
      <c r="N1939" s="142" t="e">
        <f t="shared" si="126"/>
        <v>#VALUE!</v>
      </c>
      <c r="O1939" s="142" t="e">
        <f t="shared" si="127"/>
        <v>#N/A</v>
      </c>
      <c r="P1939" s="24" t="str">
        <f>IFERROR(VLOOKUP(O1939,HOSPITAIS_COM_DIVIDAS!A:E,5,FALSE),"")</f>
        <v/>
      </c>
    </row>
    <row r="1940" spans="1:16" x14ac:dyDescent="0.25">
      <c r="A1940" s="52" t="e">
        <f>Tabela410[[#This Row],[Status da Proposta]]</f>
        <v>#VALUE!</v>
      </c>
      <c r="B1940" s="143">
        <f>MODALIDADE_1!A1940</f>
        <v>0</v>
      </c>
      <c r="C1940" s="142" t="e">
        <f>VLOOKUP(B1940,MODALIDADE_1!A:B,2,FALSE)</f>
        <v>#N/A</v>
      </c>
      <c r="D1940" s="142"/>
      <c r="E1940" s="94" t="e">
        <f>VLOOKUP(B1940,MODALIDADE_1!A:E,5,FALSE)</f>
        <v>#N/A</v>
      </c>
      <c r="F1940" s="95" t="e">
        <f>VLOOKUP(B1940,MODALIDADE_1!A:C,3,FALSE)</f>
        <v>#N/A</v>
      </c>
      <c r="G1940" s="142" t="e">
        <f>VLOOKUP(B1940,MODALIDADE_1!A:G,4,FALSE)</f>
        <v>#N/A</v>
      </c>
      <c r="H1940" s="142" t="e">
        <f>VLOOKUP(B1940,MODALIDADE_1!A:G,6,FALSE)</f>
        <v>#N/A</v>
      </c>
      <c r="I1940" s="142" t="e">
        <f>VLOOKUP(B1940,MODALIDADE_1!A:G,7,FALSE)</f>
        <v>#N/A</v>
      </c>
      <c r="J1940" s="106" t="e">
        <f>VLOOKUP(Tabela410[[#This Row],[Proposta de Referência]],SIMP_M1!A:K,9,FALSE)</f>
        <v>#VALUE!</v>
      </c>
      <c r="K1940" s="106" t="e">
        <f>VLOOKUP(Tabela410[[#This Row],[Proposta de Referência]],SIMP_M1!A:K,8,FALSE)</f>
        <v>#VALUE!</v>
      </c>
      <c r="L1940" s="107" t="e">
        <f t="shared" si="124"/>
        <v>#VALUE!</v>
      </c>
      <c r="M1940" s="107" t="e">
        <f t="shared" si="125"/>
        <v>#VALUE!</v>
      </c>
      <c r="N1940" s="142" t="e">
        <f t="shared" si="126"/>
        <v>#VALUE!</v>
      </c>
      <c r="O1940" s="142" t="e">
        <f t="shared" si="127"/>
        <v>#N/A</v>
      </c>
      <c r="P1940" s="24" t="str">
        <f>IFERROR(VLOOKUP(O1940,HOSPITAIS_COM_DIVIDAS!A:E,5,FALSE),"")</f>
        <v/>
      </c>
    </row>
    <row r="1941" spans="1:16" x14ac:dyDescent="0.25">
      <c r="A1941" s="52" t="e">
        <f>Tabela410[[#This Row],[Status da Proposta]]</f>
        <v>#VALUE!</v>
      </c>
      <c r="B1941" s="143">
        <f>MODALIDADE_1!A1941</f>
        <v>0</v>
      </c>
      <c r="C1941" s="142" t="e">
        <f>VLOOKUP(B1941,MODALIDADE_1!A:B,2,FALSE)</f>
        <v>#N/A</v>
      </c>
      <c r="D1941" s="142"/>
      <c r="E1941" s="94" t="e">
        <f>VLOOKUP(B1941,MODALIDADE_1!A:E,5,FALSE)</f>
        <v>#N/A</v>
      </c>
      <c r="F1941" s="95" t="e">
        <f>VLOOKUP(B1941,MODALIDADE_1!A:C,3,FALSE)</f>
        <v>#N/A</v>
      </c>
      <c r="G1941" s="142" t="e">
        <f>VLOOKUP(B1941,MODALIDADE_1!A:G,4,FALSE)</f>
        <v>#N/A</v>
      </c>
      <c r="H1941" s="142" t="e">
        <f>VLOOKUP(B1941,MODALIDADE_1!A:G,6,FALSE)</f>
        <v>#N/A</v>
      </c>
      <c r="I1941" s="142" t="e">
        <f>VLOOKUP(B1941,MODALIDADE_1!A:G,7,FALSE)</f>
        <v>#N/A</v>
      </c>
      <c r="J1941" s="106" t="e">
        <f>VLOOKUP(Tabela410[[#This Row],[Proposta de Referência]],SIMP_M1!A:K,9,FALSE)</f>
        <v>#VALUE!</v>
      </c>
      <c r="K1941" s="106" t="e">
        <f>VLOOKUP(Tabela410[[#This Row],[Proposta de Referência]],SIMP_M1!A:K,8,FALSE)</f>
        <v>#VALUE!</v>
      </c>
      <c r="L1941" s="107" t="e">
        <f t="shared" si="124"/>
        <v>#VALUE!</v>
      </c>
      <c r="M1941" s="107" t="e">
        <f t="shared" si="125"/>
        <v>#VALUE!</v>
      </c>
      <c r="N1941" s="142" t="e">
        <f t="shared" si="126"/>
        <v>#VALUE!</v>
      </c>
      <c r="O1941" s="142" t="e">
        <f t="shared" si="127"/>
        <v>#N/A</v>
      </c>
      <c r="P1941" s="24" t="str">
        <f>IFERROR(VLOOKUP(O1941,HOSPITAIS_COM_DIVIDAS!A:E,5,FALSE),"")</f>
        <v/>
      </c>
    </row>
    <row r="1942" spans="1:16" x14ac:dyDescent="0.25">
      <c r="A1942" s="52" t="e">
        <f>Tabela410[[#This Row],[Status da Proposta]]</f>
        <v>#VALUE!</v>
      </c>
      <c r="B1942" s="143">
        <f>MODALIDADE_1!A1942</f>
        <v>0</v>
      </c>
      <c r="C1942" s="142" t="e">
        <f>VLOOKUP(B1942,MODALIDADE_1!A:B,2,FALSE)</f>
        <v>#N/A</v>
      </c>
      <c r="D1942" s="142"/>
      <c r="E1942" s="94" t="e">
        <f>VLOOKUP(B1942,MODALIDADE_1!A:E,5,FALSE)</f>
        <v>#N/A</v>
      </c>
      <c r="F1942" s="95" t="e">
        <f>VLOOKUP(B1942,MODALIDADE_1!A:C,3,FALSE)</f>
        <v>#N/A</v>
      </c>
      <c r="G1942" s="142" t="e">
        <f>VLOOKUP(B1942,MODALIDADE_1!A:G,4,FALSE)</f>
        <v>#N/A</v>
      </c>
      <c r="H1942" s="142" t="e">
        <f>VLOOKUP(B1942,MODALIDADE_1!A:G,6,FALSE)</f>
        <v>#N/A</v>
      </c>
      <c r="I1942" s="142" t="e">
        <f>VLOOKUP(B1942,MODALIDADE_1!A:G,7,FALSE)</f>
        <v>#N/A</v>
      </c>
      <c r="J1942" s="106" t="e">
        <f>VLOOKUP(Tabela410[[#This Row],[Proposta de Referência]],SIMP_M1!A:K,9,FALSE)</f>
        <v>#VALUE!</v>
      </c>
      <c r="K1942" s="106" t="e">
        <f>VLOOKUP(Tabela410[[#This Row],[Proposta de Referência]],SIMP_M1!A:K,8,FALSE)</f>
        <v>#VALUE!</v>
      </c>
      <c r="L1942" s="107" t="e">
        <f t="shared" si="124"/>
        <v>#VALUE!</v>
      </c>
      <c r="M1942" s="107" t="e">
        <f t="shared" si="125"/>
        <v>#VALUE!</v>
      </c>
      <c r="N1942" s="142" t="e">
        <f t="shared" si="126"/>
        <v>#VALUE!</v>
      </c>
      <c r="O1942" s="142" t="e">
        <f t="shared" si="127"/>
        <v>#N/A</v>
      </c>
      <c r="P1942" s="24" t="str">
        <f>IFERROR(VLOOKUP(O1942,HOSPITAIS_COM_DIVIDAS!A:E,5,FALSE),"")</f>
        <v/>
      </c>
    </row>
    <row r="1943" spans="1:16" x14ac:dyDescent="0.25">
      <c r="A1943" s="52" t="e">
        <f>Tabela410[[#This Row],[Status da Proposta]]</f>
        <v>#VALUE!</v>
      </c>
      <c r="B1943" s="143">
        <f>MODALIDADE_1!A1943</f>
        <v>0</v>
      </c>
      <c r="C1943" s="142" t="e">
        <f>VLOOKUP(B1943,MODALIDADE_1!A:B,2,FALSE)</f>
        <v>#N/A</v>
      </c>
      <c r="D1943" s="142"/>
      <c r="E1943" s="94" t="e">
        <f>VLOOKUP(B1943,MODALIDADE_1!A:E,5,FALSE)</f>
        <v>#N/A</v>
      </c>
      <c r="F1943" s="95" t="e">
        <f>VLOOKUP(B1943,MODALIDADE_1!A:C,3,FALSE)</f>
        <v>#N/A</v>
      </c>
      <c r="G1943" s="142" t="e">
        <f>VLOOKUP(B1943,MODALIDADE_1!A:G,4,FALSE)</f>
        <v>#N/A</v>
      </c>
      <c r="H1943" s="142" t="e">
        <f>VLOOKUP(B1943,MODALIDADE_1!A:G,6,FALSE)</f>
        <v>#N/A</v>
      </c>
      <c r="I1943" s="142" t="e">
        <f>VLOOKUP(B1943,MODALIDADE_1!A:G,7,FALSE)</f>
        <v>#N/A</v>
      </c>
      <c r="J1943" s="106" t="e">
        <f>VLOOKUP(Tabela410[[#This Row],[Proposta de Referência]],SIMP_M1!A:K,9,FALSE)</f>
        <v>#VALUE!</v>
      </c>
      <c r="K1943" s="106" t="e">
        <f>VLOOKUP(Tabela410[[#This Row],[Proposta de Referência]],SIMP_M1!A:K,8,FALSE)</f>
        <v>#VALUE!</v>
      </c>
      <c r="L1943" s="107" t="e">
        <f t="shared" si="124"/>
        <v>#VALUE!</v>
      </c>
      <c r="M1943" s="107" t="e">
        <f t="shared" si="125"/>
        <v>#VALUE!</v>
      </c>
      <c r="N1943" s="142" t="e">
        <f t="shared" si="126"/>
        <v>#VALUE!</v>
      </c>
      <c r="O1943" s="142" t="e">
        <f t="shared" si="127"/>
        <v>#N/A</v>
      </c>
      <c r="P1943" s="24" t="str">
        <f>IFERROR(VLOOKUP(O1943,HOSPITAIS_COM_DIVIDAS!A:E,5,FALSE),"")</f>
        <v/>
      </c>
    </row>
    <row r="1944" spans="1:16" x14ac:dyDescent="0.25">
      <c r="A1944" s="52" t="e">
        <f>Tabela410[[#This Row],[Status da Proposta]]</f>
        <v>#VALUE!</v>
      </c>
      <c r="B1944" s="143">
        <f>MODALIDADE_1!A1944</f>
        <v>0</v>
      </c>
      <c r="C1944" s="142" t="e">
        <f>VLOOKUP(B1944,MODALIDADE_1!A:B,2,FALSE)</f>
        <v>#N/A</v>
      </c>
      <c r="D1944" s="142"/>
      <c r="E1944" s="94" t="e">
        <f>VLOOKUP(B1944,MODALIDADE_1!A:E,5,FALSE)</f>
        <v>#N/A</v>
      </c>
      <c r="F1944" s="95" t="e">
        <f>VLOOKUP(B1944,MODALIDADE_1!A:C,3,FALSE)</f>
        <v>#N/A</v>
      </c>
      <c r="G1944" s="142" t="e">
        <f>VLOOKUP(B1944,MODALIDADE_1!A:G,4,FALSE)</f>
        <v>#N/A</v>
      </c>
      <c r="H1944" s="142" t="e">
        <f>VLOOKUP(B1944,MODALIDADE_1!A:G,6,FALSE)</f>
        <v>#N/A</v>
      </c>
      <c r="I1944" s="142" t="e">
        <f>VLOOKUP(B1944,MODALIDADE_1!A:G,7,FALSE)</f>
        <v>#N/A</v>
      </c>
      <c r="J1944" s="106" t="e">
        <f>VLOOKUP(Tabela410[[#This Row],[Proposta de Referência]],SIMP_M1!A:K,9,FALSE)</f>
        <v>#VALUE!</v>
      </c>
      <c r="K1944" s="106" t="e">
        <f>VLOOKUP(Tabela410[[#This Row],[Proposta de Referência]],SIMP_M1!A:K,8,FALSE)</f>
        <v>#VALUE!</v>
      </c>
      <c r="L1944" s="107" t="e">
        <f t="shared" si="124"/>
        <v>#VALUE!</v>
      </c>
      <c r="M1944" s="107" t="e">
        <f t="shared" si="125"/>
        <v>#VALUE!</v>
      </c>
      <c r="N1944" s="142" t="e">
        <f t="shared" si="126"/>
        <v>#VALUE!</v>
      </c>
      <c r="O1944" s="142" t="e">
        <f t="shared" si="127"/>
        <v>#N/A</v>
      </c>
      <c r="P1944" s="24" t="str">
        <f>IFERROR(VLOOKUP(O1944,HOSPITAIS_COM_DIVIDAS!A:E,5,FALSE),"")</f>
        <v/>
      </c>
    </row>
    <row r="1945" spans="1:16" x14ac:dyDescent="0.25">
      <c r="A1945" s="52" t="e">
        <f>Tabela410[[#This Row],[Status da Proposta]]</f>
        <v>#VALUE!</v>
      </c>
      <c r="B1945" s="143">
        <f>MODALIDADE_1!A1945</f>
        <v>0</v>
      </c>
      <c r="C1945" s="142" t="e">
        <f>VLOOKUP(B1945,MODALIDADE_1!A:B,2,FALSE)</f>
        <v>#N/A</v>
      </c>
      <c r="D1945" s="142"/>
      <c r="E1945" s="94" t="e">
        <f>VLOOKUP(B1945,MODALIDADE_1!A:E,5,FALSE)</f>
        <v>#N/A</v>
      </c>
      <c r="F1945" s="95" t="e">
        <f>VLOOKUP(B1945,MODALIDADE_1!A:C,3,FALSE)</f>
        <v>#N/A</v>
      </c>
      <c r="G1945" s="142" t="e">
        <f>VLOOKUP(B1945,MODALIDADE_1!A:G,4,FALSE)</f>
        <v>#N/A</v>
      </c>
      <c r="H1945" s="142" t="e">
        <f>VLOOKUP(B1945,MODALIDADE_1!A:G,6,FALSE)</f>
        <v>#N/A</v>
      </c>
      <c r="I1945" s="142" t="e">
        <f>VLOOKUP(B1945,MODALIDADE_1!A:G,7,FALSE)</f>
        <v>#N/A</v>
      </c>
      <c r="J1945" s="106" t="e">
        <f>VLOOKUP(Tabela410[[#This Row],[Proposta de Referência]],SIMP_M1!A:K,9,FALSE)</f>
        <v>#VALUE!</v>
      </c>
      <c r="K1945" s="106" t="e">
        <f>VLOOKUP(Tabela410[[#This Row],[Proposta de Referência]],SIMP_M1!A:K,8,FALSE)</f>
        <v>#VALUE!</v>
      </c>
      <c r="L1945" s="107" t="e">
        <f t="shared" si="124"/>
        <v>#VALUE!</v>
      </c>
      <c r="M1945" s="107" t="e">
        <f t="shared" si="125"/>
        <v>#VALUE!</v>
      </c>
      <c r="N1945" s="142" t="e">
        <f t="shared" si="126"/>
        <v>#VALUE!</v>
      </c>
      <c r="O1945" s="142" t="e">
        <f t="shared" si="127"/>
        <v>#N/A</v>
      </c>
      <c r="P1945" s="24" t="str">
        <f>IFERROR(VLOOKUP(O1945,HOSPITAIS_COM_DIVIDAS!A:E,5,FALSE),"")</f>
        <v/>
      </c>
    </row>
    <row r="1946" spans="1:16" x14ac:dyDescent="0.25">
      <c r="A1946" s="52" t="e">
        <f>Tabela410[[#This Row],[Status da Proposta]]</f>
        <v>#VALUE!</v>
      </c>
      <c r="B1946" s="143">
        <f>MODALIDADE_1!A1946</f>
        <v>0</v>
      </c>
      <c r="C1946" s="142" t="e">
        <f>VLOOKUP(B1946,MODALIDADE_1!A:B,2,FALSE)</f>
        <v>#N/A</v>
      </c>
      <c r="D1946" s="142"/>
      <c r="E1946" s="94" t="e">
        <f>VLOOKUP(B1946,MODALIDADE_1!A:E,5,FALSE)</f>
        <v>#N/A</v>
      </c>
      <c r="F1946" s="95" t="e">
        <f>VLOOKUP(B1946,MODALIDADE_1!A:C,3,FALSE)</f>
        <v>#N/A</v>
      </c>
      <c r="G1946" s="142" t="e">
        <f>VLOOKUP(B1946,MODALIDADE_1!A:G,4,FALSE)</f>
        <v>#N/A</v>
      </c>
      <c r="H1946" s="142" t="e">
        <f>VLOOKUP(B1946,MODALIDADE_1!A:G,6,FALSE)</f>
        <v>#N/A</v>
      </c>
      <c r="I1946" s="142" t="e">
        <f>VLOOKUP(B1946,MODALIDADE_1!A:G,7,FALSE)</f>
        <v>#N/A</v>
      </c>
      <c r="J1946" s="106" t="e">
        <f>VLOOKUP(Tabela410[[#This Row],[Proposta de Referência]],SIMP_M1!A:K,9,FALSE)</f>
        <v>#VALUE!</v>
      </c>
      <c r="K1946" s="106" t="e">
        <f>VLOOKUP(Tabela410[[#This Row],[Proposta de Referência]],SIMP_M1!A:K,8,FALSE)</f>
        <v>#VALUE!</v>
      </c>
      <c r="L1946" s="107" t="e">
        <f t="shared" si="124"/>
        <v>#VALUE!</v>
      </c>
      <c r="M1946" s="107" t="e">
        <f t="shared" si="125"/>
        <v>#VALUE!</v>
      </c>
      <c r="N1946" s="142" t="e">
        <f t="shared" si="126"/>
        <v>#VALUE!</v>
      </c>
      <c r="O1946" s="142" t="e">
        <f t="shared" si="127"/>
        <v>#N/A</v>
      </c>
      <c r="P1946" s="24" t="str">
        <f>IFERROR(VLOOKUP(O1946,HOSPITAIS_COM_DIVIDAS!A:E,5,FALSE),"")</f>
        <v/>
      </c>
    </row>
    <row r="1947" spans="1:16" x14ac:dyDescent="0.25">
      <c r="A1947" s="52" t="e">
        <f>Tabela410[[#This Row],[Status da Proposta]]</f>
        <v>#VALUE!</v>
      </c>
      <c r="B1947" s="143">
        <f>MODALIDADE_1!A1947</f>
        <v>0</v>
      </c>
      <c r="C1947" s="142" t="e">
        <f>VLOOKUP(B1947,MODALIDADE_1!A:B,2,FALSE)</f>
        <v>#N/A</v>
      </c>
      <c r="D1947" s="142"/>
      <c r="E1947" s="94" t="e">
        <f>VLOOKUP(B1947,MODALIDADE_1!A:E,5,FALSE)</f>
        <v>#N/A</v>
      </c>
      <c r="F1947" s="95" t="e">
        <f>VLOOKUP(B1947,MODALIDADE_1!A:C,3,FALSE)</f>
        <v>#N/A</v>
      </c>
      <c r="G1947" s="142" t="e">
        <f>VLOOKUP(B1947,MODALIDADE_1!A:G,4,FALSE)</f>
        <v>#N/A</v>
      </c>
      <c r="H1947" s="142" t="e">
        <f>VLOOKUP(B1947,MODALIDADE_1!A:G,6,FALSE)</f>
        <v>#N/A</v>
      </c>
      <c r="I1947" s="142" t="e">
        <f>VLOOKUP(B1947,MODALIDADE_1!A:G,7,FALSE)</f>
        <v>#N/A</v>
      </c>
      <c r="J1947" s="106" t="e">
        <f>VLOOKUP(Tabela410[[#This Row],[Proposta de Referência]],SIMP_M1!A:K,9,FALSE)</f>
        <v>#VALUE!</v>
      </c>
      <c r="K1947" s="106" t="e">
        <f>VLOOKUP(Tabela410[[#This Row],[Proposta de Referência]],SIMP_M1!A:K,8,FALSE)</f>
        <v>#VALUE!</v>
      </c>
      <c r="L1947" s="107" t="e">
        <f t="shared" si="124"/>
        <v>#VALUE!</v>
      </c>
      <c r="M1947" s="107" t="e">
        <f t="shared" si="125"/>
        <v>#VALUE!</v>
      </c>
      <c r="N1947" s="142" t="e">
        <f t="shared" si="126"/>
        <v>#VALUE!</v>
      </c>
      <c r="O1947" s="142" t="e">
        <f t="shared" si="127"/>
        <v>#N/A</v>
      </c>
      <c r="P1947" s="24" t="str">
        <f>IFERROR(VLOOKUP(O1947,HOSPITAIS_COM_DIVIDAS!A:E,5,FALSE),"")</f>
        <v/>
      </c>
    </row>
    <row r="1948" spans="1:16" x14ac:dyDescent="0.25">
      <c r="A1948" s="52" t="e">
        <f>Tabela410[[#This Row],[Status da Proposta]]</f>
        <v>#VALUE!</v>
      </c>
      <c r="B1948" s="143">
        <f>MODALIDADE_1!A1948</f>
        <v>0</v>
      </c>
      <c r="C1948" s="142" t="e">
        <f>VLOOKUP(B1948,MODALIDADE_1!A:B,2,FALSE)</f>
        <v>#N/A</v>
      </c>
      <c r="D1948" s="142"/>
      <c r="E1948" s="94" t="e">
        <f>VLOOKUP(B1948,MODALIDADE_1!A:E,5,FALSE)</f>
        <v>#N/A</v>
      </c>
      <c r="F1948" s="95" t="e">
        <f>VLOOKUP(B1948,MODALIDADE_1!A:C,3,FALSE)</f>
        <v>#N/A</v>
      </c>
      <c r="G1948" s="142" t="e">
        <f>VLOOKUP(B1948,MODALIDADE_1!A:G,4,FALSE)</f>
        <v>#N/A</v>
      </c>
      <c r="H1948" s="142" t="e">
        <f>VLOOKUP(B1948,MODALIDADE_1!A:G,6,FALSE)</f>
        <v>#N/A</v>
      </c>
      <c r="I1948" s="142" t="e">
        <f>VLOOKUP(B1948,MODALIDADE_1!A:G,7,FALSE)</f>
        <v>#N/A</v>
      </c>
      <c r="J1948" s="106" t="e">
        <f>VLOOKUP(Tabela410[[#This Row],[Proposta de Referência]],SIMP_M1!A:K,9,FALSE)</f>
        <v>#VALUE!</v>
      </c>
      <c r="K1948" s="106" t="e">
        <f>VLOOKUP(Tabela410[[#This Row],[Proposta de Referência]],SIMP_M1!A:K,8,FALSE)</f>
        <v>#VALUE!</v>
      </c>
      <c r="L1948" s="107" t="e">
        <f t="shared" si="124"/>
        <v>#VALUE!</v>
      </c>
      <c r="M1948" s="107" t="e">
        <f t="shared" si="125"/>
        <v>#VALUE!</v>
      </c>
      <c r="N1948" s="142" t="e">
        <f t="shared" si="126"/>
        <v>#VALUE!</v>
      </c>
      <c r="O1948" s="142" t="e">
        <f t="shared" si="127"/>
        <v>#N/A</v>
      </c>
      <c r="P1948" s="24" t="str">
        <f>IFERROR(VLOOKUP(O1948,HOSPITAIS_COM_DIVIDAS!A:E,5,FALSE),"")</f>
        <v/>
      </c>
    </row>
    <row r="1949" spans="1:16" x14ac:dyDescent="0.25">
      <c r="A1949" s="52" t="e">
        <f>Tabela410[[#This Row],[Status da Proposta]]</f>
        <v>#VALUE!</v>
      </c>
      <c r="B1949" s="143">
        <f>MODALIDADE_1!A1949</f>
        <v>0</v>
      </c>
      <c r="C1949" s="142" t="e">
        <f>VLOOKUP(B1949,MODALIDADE_1!A:B,2,FALSE)</f>
        <v>#N/A</v>
      </c>
      <c r="D1949" s="142"/>
      <c r="E1949" s="94" t="e">
        <f>VLOOKUP(B1949,MODALIDADE_1!A:E,5,FALSE)</f>
        <v>#N/A</v>
      </c>
      <c r="F1949" s="95" t="e">
        <f>VLOOKUP(B1949,MODALIDADE_1!A:C,3,FALSE)</f>
        <v>#N/A</v>
      </c>
      <c r="G1949" s="142" t="e">
        <f>VLOOKUP(B1949,MODALIDADE_1!A:G,4,FALSE)</f>
        <v>#N/A</v>
      </c>
      <c r="H1949" s="142" t="e">
        <f>VLOOKUP(B1949,MODALIDADE_1!A:G,6,FALSE)</f>
        <v>#N/A</v>
      </c>
      <c r="I1949" s="142" t="e">
        <f>VLOOKUP(B1949,MODALIDADE_1!A:G,7,FALSE)</f>
        <v>#N/A</v>
      </c>
      <c r="J1949" s="106" t="e">
        <f>VLOOKUP(Tabela410[[#This Row],[Proposta de Referência]],SIMP_M1!A:K,9,FALSE)</f>
        <v>#VALUE!</v>
      </c>
      <c r="K1949" s="106" t="e">
        <f>VLOOKUP(Tabela410[[#This Row],[Proposta de Referência]],SIMP_M1!A:K,8,FALSE)</f>
        <v>#VALUE!</v>
      </c>
      <c r="L1949" s="107" t="e">
        <f t="shared" si="124"/>
        <v>#VALUE!</v>
      </c>
      <c r="M1949" s="107" t="e">
        <f t="shared" si="125"/>
        <v>#VALUE!</v>
      </c>
      <c r="N1949" s="142" t="e">
        <f t="shared" si="126"/>
        <v>#VALUE!</v>
      </c>
      <c r="O1949" s="142" t="e">
        <f t="shared" si="127"/>
        <v>#N/A</v>
      </c>
      <c r="P1949" s="24" t="str">
        <f>IFERROR(VLOOKUP(O1949,HOSPITAIS_COM_DIVIDAS!A:E,5,FALSE),"")</f>
        <v/>
      </c>
    </row>
    <row r="1950" spans="1:16" x14ac:dyDescent="0.25">
      <c r="A1950" s="52" t="e">
        <f>Tabela410[[#This Row],[Status da Proposta]]</f>
        <v>#VALUE!</v>
      </c>
      <c r="B1950" s="143">
        <f>MODALIDADE_1!A1950</f>
        <v>0</v>
      </c>
      <c r="C1950" s="142" t="e">
        <f>VLOOKUP(B1950,MODALIDADE_1!A:B,2,FALSE)</f>
        <v>#N/A</v>
      </c>
      <c r="D1950" s="142"/>
      <c r="E1950" s="94" t="e">
        <f>VLOOKUP(B1950,MODALIDADE_1!A:E,5,FALSE)</f>
        <v>#N/A</v>
      </c>
      <c r="F1950" s="95" t="e">
        <f>VLOOKUP(B1950,MODALIDADE_1!A:C,3,FALSE)</f>
        <v>#N/A</v>
      </c>
      <c r="G1950" s="142" t="e">
        <f>VLOOKUP(B1950,MODALIDADE_1!A:G,4,FALSE)</f>
        <v>#N/A</v>
      </c>
      <c r="H1950" s="142" t="e">
        <f>VLOOKUP(B1950,MODALIDADE_1!A:G,6,FALSE)</f>
        <v>#N/A</v>
      </c>
      <c r="I1950" s="142" t="e">
        <f>VLOOKUP(B1950,MODALIDADE_1!A:G,7,FALSE)</f>
        <v>#N/A</v>
      </c>
      <c r="J1950" s="106" t="e">
        <f>VLOOKUP(Tabela410[[#This Row],[Proposta de Referência]],SIMP_M1!A:K,9,FALSE)</f>
        <v>#VALUE!</v>
      </c>
      <c r="K1950" s="106" t="e">
        <f>VLOOKUP(Tabela410[[#This Row],[Proposta de Referência]],SIMP_M1!A:K,8,FALSE)</f>
        <v>#VALUE!</v>
      </c>
      <c r="L1950" s="107" t="e">
        <f t="shared" si="124"/>
        <v>#VALUE!</v>
      </c>
      <c r="M1950" s="107" t="e">
        <f t="shared" si="125"/>
        <v>#VALUE!</v>
      </c>
      <c r="N1950" s="142" t="e">
        <f t="shared" si="126"/>
        <v>#VALUE!</v>
      </c>
      <c r="O1950" s="142" t="e">
        <f t="shared" si="127"/>
        <v>#N/A</v>
      </c>
      <c r="P1950" s="24" t="str">
        <f>IFERROR(VLOOKUP(O1950,HOSPITAIS_COM_DIVIDAS!A:E,5,FALSE),"")</f>
        <v/>
      </c>
    </row>
    <row r="1951" spans="1:16" x14ac:dyDescent="0.25">
      <c r="A1951" s="52" t="e">
        <f>Tabela410[[#This Row],[Status da Proposta]]</f>
        <v>#VALUE!</v>
      </c>
      <c r="B1951" s="143">
        <f>MODALIDADE_1!A1951</f>
        <v>0</v>
      </c>
      <c r="C1951" s="142" t="e">
        <f>VLOOKUP(B1951,MODALIDADE_1!A:B,2,FALSE)</f>
        <v>#N/A</v>
      </c>
      <c r="D1951" s="142"/>
      <c r="E1951" s="94" t="e">
        <f>VLOOKUP(B1951,MODALIDADE_1!A:E,5,FALSE)</f>
        <v>#N/A</v>
      </c>
      <c r="F1951" s="95" t="e">
        <f>VLOOKUP(B1951,MODALIDADE_1!A:C,3,FALSE)</f>
        <v>#N/A</v>
      </c>
      <c r="G1951" s="142" t="e">
        <f>VLOOKUP(B1951,MODALIDADE_1!A:G,4,FALSE)</f>
        <v>#N/A</v>
      </c>
      <c r="H1951" s="142" t="e">
        <f>VLOOKUP(B1951,MODALIDADE_1!A:G,6,FALSE)</f>
        <v>#N/A</v>
      </c>
      <c r="I1951" s="142" t="e">
        <f>VLOOKUP(B1951,MODALIDADE_1!A:G,7,FALSE)</f>
        <v>#N/A</v>
      </c>
      <c r="J1951" s="106" t="e">
        <f>VLOOKUP(Tabela410[[#This Row],[Proposta de Referência]],SIMP_M1!A:K,9,FALSE)</f>
        <v>#VALUE!</v>
      </c>
      <c r="K1951" s="106" t="e">
        <f>VLOOKUP(Tabela410[[#This Row],[Proposta de Referência]],SIMP_M1!A:K,8,FALSE)</f>
        <v>#VALUE!</v>
      </c>
      <c r="L1951" s="107" t="e">
        <f t="shared" si="124"/>
        <v>#VALUE!</v>
      </c>
      <c r="M1951" s="107" t="e">
        <f t="shared" si="125"/>
        <v>#VALUE!</v>
      </c>
      <c r="N1951" s="142" t="e">
        <f t="shared" si="126"/>
        <v>#VALUE!</v>
      </c>
      <c r="O1951" s="142" t="e">
        <f t="shared" si="127"/>
        <v>#N/A</v>
      </c>
      <c r="P1951" s="24" t="str">
        <f>IFERROR(VLOOKUP(O1951,HOSPITAIS_COM_DIVIDAS!A:E,5,FALSE),"")</f>
        <v/>
      </c>
    </row>
    <row r="1952" spans="1:16" x14ac:dyDescent="0.25">
      <c r="A1952" s="52" t="e">
        <f>Tabela410[[#This Row],[Status da Proposta]]</f>
        <v>#VALUE!</v>
      </c>
      <c r="B1952" s="143">
        <f>MODALIDADE_1!A1952</f>
        <v>0</v>
      </c>
      <c r="C1952" s="142" t="e">
        <f>VLOOKUP(B1952,MODALIDADE_1!A:B,2,FALSE)</f>
        <v>#N/A</v>
      </c>
      <c r="D1952" s="142"/>
      <c r="E1952" s="94" t="e">
        <f>VLOOKUP(B1952,MODALIDADE_1!A:E,5,FALSE)</f>
        <v>#N/A</v>
      </c>
      <c r="F1952" s="95" t="e">
        <f>VLOOKUP(B1952,MODALIDADE_1!A:C,3,FALSE)</f>
        <v>#N/A</v>
      </c>
      <c r="G1952" s="142" t="e">
        <f>VLOOKUP(B1952,MODALIDADE_1!A:G,4,FALSE)</f>
        <v>#N/A</v>
      </c>
      <c r="H1952" s="142" t="e">
        <f>VLOOKUP(B1952,MODALIDADE_1!A:G,6,FALSE)</f>
        <v>#N/A</v>
      </c>
      <c r="I1952" s="142" t="e">
        <f>VLOOKUP(B1952,MODALIDADE_1!A:G,7,FALSE)</f>
        <v>#N/A</v>
      </c>
      <c r="J1952" s="106" t="e">
        <f>VLOOKUP(Tabela410[[#This Row],[Proposta de Referência]],SIMP_M1!A:K,9,FALSE)</f>
        <v>#VALUE!</v>
      </c>
      <c r="K1952" s="106" t="e">
        <f>VLOOKUP(Tabela410[[#This Row],[Proposta de Referência]],SIMP_M1!A:K,8,FALSE)</f>
        <v>#VALUE!</v>
      </c>
      <c r="L1952" s="107" t="e">
        <f t="shared" ref="L1952:L2015" si="128">K1952+J1952</f>
        <v>#VALUE!</v>
      </c>
      <c r="M1952" s="107" t="e">
        <f t="shared" ref="M1952:M2015" si="129">L1952*12</f>
        <v>#VALUE!</v>
      </c>
      <c r="N1952" s="142" t="e">
        <f t="shared" ref="N1952:N2015" si="130">IF(L1952&gt;100000,"SIM, POSSUI VALOR ACIMA DE R$100.000,00","NÃO, POSSUI VALOR NECESSÁRIO")</f>
        <v>#VALUE!</v>
      </c>
      <c r="O1952" s="142" t="e">
        <f t="shared" ref="O1952:O2015" si="131">LEFT(E1952,8)</f>
        <v>#N/A</v>
      </c>
      <c r="P1952" s="24" t="str">
        <f>IFERROR(VLOOKUP(O1952,HOSPITAIS_COM_DIVIDAS!A:E,5,FALSE),"")</f>
        <v/>
      </c>
    </row>
    <row r="1953" spans="1:16" x14ac:dyDescent="0.25">
      <c r="A1953" s="52" t="e">
        <f>Tabela410[[#This Row],[Status da Proposta]]</f>
        <v>#VALUE!</v>
      </c>
      <c r="B1953" s="143">
        <f>MODALIDADE_1!A1953</f>
        <v>0</v>
      </c>
      <c r="C1953" s="142" t="e">
        <f>VLOOKUP(B1953,MODALIDADE_1!A:B,2,FALSE)</f>
        <v>#N/A</v>
      </c>
      <c r="D1953" s="142"/>
      <c r="E1953" s="94" t="e">
        <f>VLOOKUP(B1953,MODALIDADE_1!A:E,5,FALSE)</f>
        <v>#N/A</v>
      </c>
      <c r="F1953" s="95" t="e">
        <f>VLOOKUP(B1953,MODALIDADE_1!A:C,3,FALSE)</f>
        <v>#N/A</v>
      </c>
      <c r="G1953" s="142" t="e">
        <f>VLOOKUP(B1953,MODALIDADE_1!A:G,4,FALSE)</f>
        <v>#N/A</v>
      </c>
      <c r="H1953" s="142" t="e">
        <f>VLOOKUP(B1953,MODALIDADE_1!A:G,6,FALSE)</f>
        <v>#N/A</v>
      </c>
      <c r="I1953" s="142" t="e">
        <f>VLOOKUP(B1953,MODALIDADE_1!A:G,7,FALSE)</f>
        <v>#N/A</v>
      </c>
      <c r="J1953" s="106" t="e">
        <f>VLOOKUP(Tabela410[[#This Row],[Proposta de Referência]],SIMP_M1!A:K,9,FALSE)</f>
        <v>#VALUE!</v>
      </c>
      <c r="K1953" s="106" t="e">
        <f>VLOOKUP(Tabela410[[#This Row],[Proposta de Referência]],SIMP_M1!A:K,8,FALSE)</f>
        <v>#VALUE!</v>
      </c>
      <c r="L1953" s="107" t="e">
        <f t="shared" si="128"/>
        <v>#VALUE!</v>
      </c>
      <c r="M1953" s="107" t="e">
        <f t="shared" si="129"/>
        <v>#VALUE!</v>
      </c>
      <c r="N1953" s="142" t="e">
        <f t="shared" si="130"/>
        <v>#VALUE!</v>
      </c>
      <c r="O1953" s="142" t="e">
        <f t="shared" si="131"/>
        <v>#N/A</v>
      </c>
      <c r="P1953" s="24" t="str">
        <f>IFERROR(VLOOKUP(O1953,HOSPITAIS_COM_DIVIDAS!A:E,5,FALSE),"")</f>
        <v/>
      </c>
    </row>
    <row r="1954" spans="1:16" x14ac:dyDescent="0.25">
      <c r="A1954" s="52" t="e">
        <f>Tabela410[[#This Row],[Status da Proposta]]</f>
        <v>#VALUE!</v>
      </c>
      <c r="B1954" s="143">
        <f>MODALIDADE_1!A1954</f>
        <v>0</v>
      </c>
      <c r="C1954" s="142" t="e">
        <f>VLOOKUP(B1954,MODALIDADE_1!A:B,2,FALSE)</f>
        <v>#N/A</v>
      </c>
      <c r="D1954" s="142"/>
      <c r="E1954" s="94" t="e">
        <f>VLOOKUP(B1954,MODALIDADE_1!A:E,5,FALSE)</f>
        <v>#N/A</v>
      </c>
      <c r="F1954" s="95" t="e">
        <f>VLOOKUP(B1954,MODALIDADE_1!A:C,3,FALSE)</f>
        <v>#N/A</v>
      </c>
      <c r="G1954" s="142" t="e">
        <f>VLOOKUP(B1954,MODALIDADE_1!A:G,4,FALSE)</f>
        <v>#N/A</v>
      </c>
      <c r="H1954" s="142" t="e">
        <f>VLOOKUP(B1954,MODALIDADE_1!A:G,6,FALSE)</f>
        <v>#N/A</v>
      </c>
      <c r="I1954" s="142" t="e">
        <f>VLOOKUP(B1954,MODALIDADE_1!A:G,7,FALSE)</f>
        <v>#N/A</v>
      </c>
      <c r="J1954" s="106" t="e">
        <f>VLOOKUP(Tabela410[[#This Row],[Proposta de Referência]],SIMP_M1!A:K,9,FALSE)</f>
        <v>#VALUE!</v>
      </c>
      <c r="K1954" s="106" t="e">
        <f>VLOOKUP(Tabela410[[#This Row],[Proposta de Referência]],SIMP_M1!A:K,8,FALSE)</f>
        <v>#VALUE!</v>
      </c>
      <c r="L1954" s="107" t="e">
        <f t="shared" si="128"/>
        <v>#VALUE!</v>
      </c>
      <c r="M1954" s="107" t="e">
        <f t="shared" si="129"/>
        <v>#VALUE!</v>
      </c>
      <c r="N1954" s="142" t="e">
        <f t="shared" si="130"/>
        <v>#VALUE!</v>
      </c>
      <c r="O1954" s="142" t="e">
        <f t="shared" si="131"/>
        <v>#N/A</v>
      </c>
      <c r="P1954" s="24" t="str">
        <f>IFERROR(VLOOKUP(O1954,HOSPITAIS_COM_DIVIDAS!A:E,5,FALSE),"")</f>
        <v/>
      </c>
    </row>
    <row r="1955" spans="1:16" x14ac:dyDescent="0.25">
      <c r="A1955" s="52" t="e">
        <f>Tabela410[[#This Row],[Status da Proposta]]</f>
        <v>#VALUE!</v>
      </c>
      <c r="B1955" s="143">
        <f>MODALIDADE_1!A1955</f>
        <v>0</v>
      </c>
      <c r="C1955" s="142" t="e">
        <f>VLOOKUP(B1955,MODALIDADE_1!A:B,2,FALSE)</f>
        <v>#N/A</v>
      </c>
      <c r="D1955" s="142"/>
      <c r="E1955" s="94" t="e">
        <f>VLOOKUP(B1955,MODALIDADE_1!A:E,5,FALSE)</f>
        <v>#N/A</v>
      </c>
      <c r="F1955" s="95" t="e">
        <f>VLOOKUP(B1955,MODALIDADE_1!A:C,3,FALSE)</f>
        <v>#N/A</v>
      </c>
      <c r="G1955" s="142" t="e">
        <f>VLOOKUP(B1955,MODALIDADE_1!A:G,4,FALSE)</f>
        <v>#N/A</v>
      </c>
      <c r="H1955" s="142" t="e">
        <f>VLOOKUP(B1955,MODALIDADE_1!A:G,6,FALSE)</f>
        <v>#N/A</v>
      </c>
      <c r="I1955" s="142" t="e">
        <f>VLOOKUP(B1955,MODALIDADE_1!A:G,7,FALSE)</f>
        <v>#N/A</v>
      </c>
      <c r="J1955" s="106" t="e">
        <f>VLOOKUP(Tabela410[[#This Row],[Proposta de Referência]],SIMP_M1!A:K,9,FALSE)</f>
        <v>#VALUE!</v>
      </c>
      <c r="K1955" s="106" t="e">
        <f>VLOOKUP(Tabela410[[#This Row],[Proposta de Referência]],SIMP_M1!A:K,8,FALSE)</f>
        <v>#VALUE!</v>
      </c>
      <c r="L1955" s="107" t="e">
        <f t="shared" si="128"/>
        <v>#VALUE!</v>
      </c>
      <c r="M1955" s="107" t="e">
        <f t="shared" si="129"/>
        <v>#VALUE!</v>
      </c>
      <c r="N1955" s="142" t="e">
        <f t="shared" si="130"/>
        <v>#VALUE!</v>
      </c>
      <c r="O1955" s="142" t="e">
        <f t="shared" si="131"/>
        <v>#N/A</v>
      </c>
      <c r="P1955" s="24" t="str">
        <f>IFERROR(VLOOKUP(O1955,HOSPITAIS_COM_DIVIDAS!A:E,5,FALSE),"")</f>
        <v/>
      </c>
    </row>
    <row r="1956" spans="1:16" x14ac:dyDescent="0.25">
      <c r="A1956" s="52" t="e">
        <f>Tabela410[[#This Row],[Status da Proposta]]</f>
        <v>#VALUE!</v>
      </c>
      <c r="B1956" s="143">
        <f>MODALIDADE_1!A1956</f>
        <v>0</v>
      </c>
      <c r="C1956" s="142" t="e">
        <f>VLOOKUP(B1956,MODALIDADE_1!A:B,2,FALSE)</f>
        <v>#N/A</v>
      </c>
      <c r="D1956" s="142"/>
      <c r="E1956" s="94" t="e">
        <f>VLOOKUP(B1956,MODALIDADE_1!A:E,5,FALSE)</f>
        <v>#N/A</v>
      </c>
      <c r="F1956" s="95" t="e">
        <f>VLOOKUP(B1956,MODALIDADE_1!A:C,3,FALSE)</f>
        <v>#N/A</v>
      </c>
      <c r="G1956" s="142" t="e">
        <f>VLOOKUP(B1956,MODALIDADE_1!A:G,4,FALSE)</f>
        <v>#N/A</v>
      </c>
      <c r="H1956" s="142" t="e">
        <f>VLOOKUP(B1956,MODALIDADE_1!A:G,6,FALSE)</f>
        <v>#N/A</v>
      </c>
      <c r="I1956" s="142" t="e">
        <f>VLOOKUP(B1956,MODALIDADE_1!A:G,7,FALSE)</f>
        <v>#N/A</v>
      </c>
      <c r="J1956" s="106" t="e">
        <f>VLOOKUP(Tabela410[[#This Row],[Proposta de Referência]],SIMP_M1!A:K,9,FALSE)</f>
        <v>#VALUE!</v>
      </c>
      <c r="K1956" s="106" t="e">
        <f>VLOOKUP(Tabela410[[#This Row],[Proposta de Referência]],SIMP_M1!A:K,8,FALSE)</f>
        <v>#VALUE!</v>
      </c>
      <c r="L1956" s="107" t="e">
        <f t="shared" si="128"/>
        <v>#VALUE!</v>
      </c>
      <c r="M1956" s="107" t="e">
        <f t="shared" si="129"/>
        <v>#VALUE!</v>
      </c>
      <c r="N1956" s="142" t="e">
        <f t="shared" si="130"/>
        <v>#VALUE!</v>
      </c>
      <c r="O1956" s="142" t="e">
        <f t="shared" si="131"/>
        <v>#N/A</v>
      </c>
      <c r="P1956" s="24" t="str">
        <f>IFERROR(VLOOKUP(O1956,HOSPITAIS_COM_DIVIDAS!A:E,5,FALSE),"")</f>
        <v/>
      </c>
    </row>
    <row r="1957" spans="1:16" x14ac:dyDescent="0.25">
      <c r="A1957" s="52" t="e">
        <f>Tabela410[[#This Row],[Status da Proposta]]</f>
        <v>#VALUE!</v>
      </c>
      <c r="B1957" s="143">
        <f>MODALIDADE_1!A1957</f>
        <v>0</v>
      </c>
      <c r="C1957" s="142" t="e">
        <f>VLOOKUP(B1957,MODALIDADE_1!A:B,2,FALSE)</f>
        <v>#N/A</v>
      </c>
      <c r="D1957" s="142"/>
      <c r="E1957" s="94" t="e">
        <f>VLOOKUP(B1957,MODALIDADE_1!A:E,5,FALSE)</f>
        <v>#N/A</v>
      </c>
      <c r="F1957" s="95" t="e">
        <f>VLOOKUP(B1957,MODALIDADE_1!A:C,3,FALSE)</f>
        <v>#N/A</v>
      </c>
      <c r="G1957" s="142" t="e">
        <f>VLOOKUP(B1957,MODALIDADE_1!A:G,4,FALSE)</f>
        <v>#N/A</v>
      </c>
      <c r="H1957" s="142" t="e">
        <f>VLOOKUP(B1957,MODALIDADE_1!A:G,6,FALSE)</f>
        <v>#N/A</v>
      </c>
      <c r="I1957" s="142" t="e">
        <f>VLOOKUP(B1957,MODALIDADE_1!A:G,7,FALSE)</f>
        <v>#N/A</v>
      </c>
      <c r="J1957" s="106" t="e">
        <f>VLOOKUP(Tabela410[[#This Row],[Proposta de Referência]],SIMP_M1!A:K,9,FALSE)</f>
        <v>#VALUE!</v>
      </c>
      <c r="K1957" s="106" t="e">
        <f>VLOOKUP(Tabela410[[#This Row],[Proposta de Referência]],SIMP_M1!A:K,8,FALSE)</f>
        <v>#VALUE!</v>
      </c>
      <c r="L1957" s="107" t="e">
        <f t="shared" si="128"/>
        <v>#VALUE!</v>
      </c>
      <c r="M1957" s="107" t="e">
        <f t="shared" si="129"/>
        <v>#VALUE!</v>
      </c>
      <c r="N1957" s="142" t="e">
        <f t="shared" si="130"/>
        <v>#VALUE!</v>
      </c>
      <c r="O1957" s="142" t="e">
        <f t="shared" si="131"/>
        <v>#N/A</v>
      </c>
      <c r="P1957" s="24" t="str">
        <f>IFERROR(VLOOKUP(O1957,HOSPITAIS_COM_DIVIDAS!A:E,5,FALSE),"")</f>
        <v/>
      </c>
    </row>
    <row r="1958" spans="1:16" x14ac:dyDescent="0.25">
      <c r="A1958" s="52" t="e">
        <f>Tabela410[[#This Row],[Status da Proposta]]</f>
        <v>#VALUE!</v>
      </c>
      <c r="B1958" s="143">
        <f>MODALIDADE_1!A1958</f>
        <v>0</v>
      </c>
      <c r="C1958" s="142" t="e">
        <f>VLOOKUP(B1958,MODALIDADE_1!A:B,2,FALSE)</f>
        <v>#N/A</v>
      </c>
      <c r="D1958" s="142"/>
      <c r="E1958" s="94" t="e">
        <f>VLOOKUP(B1958,MODALIDADE_1!A:E,5,FALSE)</f>
        <v>#N/A</v>
      </c>
      <c r="F1958" s="95" t="e">
        <f>VLOOKUP(B1958,MODALIDADE_1!A:C,3,FALSE)</f>
        <v>#N/A</v>
      </c>
      <c r="G1958" s="142" t="e">
        <f>VLOOKUP(B1958,MODALIDADE_1!A:G,4,FALSE)</f>
        <v>#N/A</v>
      </c>
      <c r="H1958" s="142" t="e">
        <f>VLOOKUP(B1958,MODALIDADE_1!A:G,6,FALSE)</f>
        <v>#N/A</v>
      </c>
      <c r="I1958" s="142" t="e">
        <f>VLOOKUP(B1958,MODALIDADE_1!A:G,7,FALSE)</f>
        <v>#N/A</v>
      </c>
      <c r="J1958" s="106" t="e">
        <f>VLOOKUP(Tabela410[[#This Row],[Proposta de Referência]],SIMP_M1!A:K,9,FALSE)</f>
        <v>#VALUE!</v>
      </c>
      <c r="K1958" s="106" t="e">
        <f>VLOOKUP(Tabela410[[#This Row],[Proposta de Referência]],SIMP_M1!A:K,8,FALSE)</f>
        <v>#VALUE!</v>
      </c>
      <c r="L1958" s="107" t="e">
        <f t="shared" si="128"/>
        <v>#VALUE!</v>
      </c>
      <c r="M1958" s="107" t="e">
        <f t="shared" si="129"/>
        <v>#VALUE!</v>
      </c>
      <c r="N1958" s="142" t="e">
        <f t="shared" si="130"/>
        <v>#VALUE!</v>
      </c>
      <c r="O1958" s="142" t="e">
        <f t="shared" si="131"/>
        <v>#N/A</v>
      </c>
      <c r="P1958" s="24" t="str">
        <f>IFERROR(VLOOKUP(O1958,HOSPITAIS_COM_DIVIDAS!A:E,5,FALSE),"")</f>
        <v/>
      </c>
    </row>
    <row r="1959" spans="1:16" x14ac:dyDescent="0.25">
      <c r="A1959" s="52" t="e">
        <f>Tabela410[[#This Row],[Status da Proposta]]</f>
        <v>#VALUE!</v>
      </c>
      <c r="B1959" s="143">
        <f>MODALIDADE_1!A1959</f>
        <v>0</v>
      </c>
      <c r="C1959" s="142" t="e">
        <f>VLOOKUP(B1959,MODALIDADE_1!A:B,2,FALSE)</f>
        <v>#N/A</v>
      </c>
      <c r="D1959" s="142"/>
      <c r="E1959" s="94" t="e">
        <f>VLOOKUP(B1959,MODALIDADE_1!A:E,5,FALSE)</f>
        <v>#N/A</v>
      </c>
      <c r="F1959" s="95" t="e">
        <f>VLOOKUP(B1959,MODALIDADE_1!A:C,3,FALSE)</f>
        <v>#N/A</v>
      </c>
      <c r="G1959" s="142" t="e">
        <f>VLOOKUP(B1959,MODALIDADE_1!A:G,4,FALSE)</f>
        <v>#N/A</v>
      </c>
      <c r="H1959" s="142" t="e">
        <f>VLOOKUP(B1959,MODALIDADE_1!A:G,6,FALSE)</f>
        <v>#N/A</v>
      </c>
      <c r="I1959" s="142" t="e">
        <f>VLOOKUP(B1959,MODALIDADE_1!A:G,7,FALSE)</f>
        <v>#N/A</v>
      </c>
      <c r="J1959" s="106" t="e">
        <f>VLOOKUP(Tabela410[[#This Row],[Proposta de Referência]],SIMP_M1!A:K,9,FALSE)</f>
        <v>#VALUE!</v>
      </c>
      <c r="K1959" s="106" t="e">
        <f>VLOOKUP(Tabela410[[#This Row],[Proposta de Referência]],SIMP_M1!A:K,8,FALSE)</f>
        <v>#VALUE!</v>
      </c>
      <c r="L1959" s="107" t="e">
        <f t="shared" si="128"/>
        <v>#VALUE!</v>
      </c>
      <c r="M1959" s="107" t="e">
        <f t="shared" si="129"/>
        <v>#VALUE!</v>
      </c>
      <c r="N1959" s="142" t="e">
        <f t="shared" si="130"/>
        <v>#VALUE!</v>
      </c>
      <c r="O1959" s="142" t="e">
        <f t="shared" si="131"/>
        <v>#N/A</v>
      </c>
      <c r="P1959" s="24" t="str">
        <f>IFERROR(VLOOKUP(O1959,HOSPITAIS_COM_DIVIDAS!A:E,5,FALSE),"")</f>
        <v/>
      </c>
    </row>
    <row r="1960" spans="1:16" x14ac:dyDescent="0.25">
      <c r="A1960" s="52" t="e">
        <f>Tabela410[[#This Row],[Status da Proposta]]</f>
        <v>#VALUE!</v>
      </c>
      <c r="B1960" s="143">
        <f>MODALIDADE_1!A1960</f>
        <v>0</v>
      </c>
      <c r="C1960" s="142" t="e">
        <f>VLOOKUP(B1960,MODALIDADE_1!A:B,2,FALSE)</f>
        <v>#N/A</v>
      </c>
      <c r="D1960" s="142"/>
      <c r="E1960" s="94" t="e">
        <f>VLOOKUP(B1960,MODALIDADE_1!A:E,5,FALSE)</f>
        <v>#N/A</v>
      </c>
      <c r="F1960" s="95" t="e">
        <f>VLOOKUP(B1960,MODALIDADE_1!A:C,3,FALSE)</f>
        <v>#N/A</v>
      </c>
      <c r="G1960" s="142" t="e">
        <f>VLOOKUP(B1960,MODALIDADE_1!A:G,4,FALSE)</f>
        <v>#N/A</v>
      </c>
      <c r="H1960" s="142" t="e">
        <f>VLOOKUP(B1960,MODALIDADE_1!A:G,6,FALSE)</f>
        <v>#N/A</v>
      </c>
      <c r="I1960" s="142" t="e">
        <f>VLOOKUP(B1960,MODALIDADE_1!A:G,7,FALSE)</f>
        <v>#N/A</v>
      </c>
      <c r="J1960" s="106" t="e">
        <f>VLOOKUP(Tabela410[[#This Row],[Proposta de Referência]],SIMP_M1!A:K,9,FALSE)</f>
        <v>#VALUE!</v>
      </c>
      <c r="K1960" s="106" t="e">
        <f>VLOOKUP(Tabela410[[#This Row],[Proposta de Referência]],SIMP_M1!A:K,8,FALSE)</f>
        <v>#VALUE!</v>
      </c>
      <c r="L1960" s="107" t="e">
        <f t="shared" si="128"/>
        <v>#VALUE!</v>
      </c>
      <c r="M1960" s="107" t="e">
        <f t="shared" si="129"/>
        <v>#VALUE!</v>
      </c>
      <c r="N1960" s="142" t="e">
        <f t="shared" si="130"/>
        <v>#VALUE!</v>
      </c>
      <c r="O1960" s="142" t="e">
        <f t="shared" si="131"/>
        <v>#N/A</v>
      </c>
      <c r="P1960" s="24" t="str">
        <f>IFERROR(VLOOKUP(O1960,HOSPITAIS_COM_DIVIDAS!A:E,5,FALSE),"")</f>
        <v/>
      </c>
    </row>
    <row r="1961" spans="1:16" x14ac:dyDescent="0.25">
      <c r="A1961" s="52" t="e">
        <f>Tabela410[[#This Row],[Status da Proposta]]</f>
        <v>#VALUE!</v>
      </c>
      <c r="B1961" s="143">
        <f>MODALIDADE_1!A1961</f>
        <v>0</v>
      </c>
      <c r="C1961" s="142" t="e">
        <f>VLOOKUP(B1961,MODALIDADE_1!A:B,2,FALSE)</f>
        <v>#N/A</v>
      </c>
      <c r="D1961" s="142"/>
      <c r="E1961" s="94" t="e">
        <f>VLOOKUP(B1961,MODALIDADE_1!A:E,5,FALSE)</f>
        <v>#N/A</v>
      </c>
      <c r="F1961" s="95" t="e">
        <f>VLOOKUP(B1961,MODALIDADE_1!A:C,3,FALSE)</f>
        <v>#N/A</v>
      </c>
      <c r="G1961" s="142" t="e">
        <f>VLOOKUP(B1961,MODALIDADE_1!A:G,4,FALSE)</f>
        <v>#N/A</v>
      </c>
      <c r="H1961" s="142" t="e">
        <f>VLOOKUP(B1961,MODALIDADE_1!A:G,6,FALSE)</f>
        <v>#N/A</v>
      </c>
      <c r="I1961" s="142" t="e">
        <f>VLOOKUP(B1961,MODALIDADE_1!A:G,7,FALSE)</f>
        <v>#N/A</v>
      </c>
      <c r="J1961" s="106" t="e">
        <f>VLOOKUP(Tabela410[[#This Row],[Proposta de Referência]],SIMP_M1!A:K,9,FALSE)</f>
        <v>#VALUE!</v>
      </c>
      <c r="K1961" s="106" t="e">
        <f>VLOOKUP(Tabela410[[#This Row],[Proposta de Referência]],SIMP_M1!A:K,8,FALSE)</f>
        <v>#VALUE!</v>
      </c>
      <c r="L1961" s="107" t="e">
        <f t="shared" si="128"/>
        <v>#VALUE!</v>
      </c>
      <c r="M1961" s="107" t="e">
        <f t="shared" si="129"/>
        <v>#VALUE!</v>
      </c>
      <c r="N1961" s="142" t="e">
        <f t="shared" si="130"/>
        <v>#VALUE!</v>
      </c>
      <c r="O1961" s="142" t="e">
        <f t="shared" si="131"/>
        <v>#N/A</v>
      </c>
      <c r="P1961" s="24" t="str">
        <f>IFERROR(VLOOKUP(O1961,HOSPITAIS_COM_DIVIDAS!A:E,5,FALSE),"")</f>
        <v/>
      </c>
    </row>
    <row r="1962" spans="1:16" x14ac:dyDescent="0.25">
      <c r="A1962" s="52" t="e">
        <f>Tabela410[[#This Row],[Status da Proposta]]</f>
        <v>#VALUE!</v>
      </c>
      <c r="B1962" s="143">
        <f>MODALIDADE_1!A1962</f>
        <v>0</v>
      </c>
      <c r="C1962" s="142" t="e">
        <f>VLOOKUP(B1962,MODALIDADE_1!A:B,2,FALSE)</f>
        <v>#N/A</v>
      </c>
      <c r="D1962" s="142"/>
      <c r="E1962" s="94" t="e">
        <f>VLOOKUP(B1962,MODALIDADE_1!A:E,5,FALSE)</f>
        <v>#N/A</v>
      </c>
      <c r="F1962" s="95" t="e">
        <f>VLOOKUP(B1962,MODALIDADE_1!A:C,3,FALSE)</f>
        <v>#N/A</v>
      </c>
      <c r="G1962" s="142" t="e">
        <f>VLOOKUP(B1962,MODALIDADE_1!A:G,4,FALSE)</f>
        <v>#N/A</v>
      </c>
      <c r="H1962" s="142" t="e">
        <f>VLOOKUP(B1962,MODALIDADE_1!A:G,6,FALSE)</f>
        <v>#N/A</v>
      </c>
      <c r="I1962" s="142" t="e">
        <f>VLOOKUP(B1962,MODALIDADE_1!A:G,7,FALSE)</f>
        <v>#N/A</v>
      </c>
      <c r="J1962" s="106" t="e">
        <f>VLOOKUP(Tabela410[[#This Row],[Proposta de Referência]],SIMP_M1!A:K,9,FALSE)</f>
        <v>#VALUE!</v>
      </c>
      <c r="K1962" s="106" t="e">
        <f>VLOOKUP(Tabela410[[#This Row],[Proposta de Referência]],SIMP_M1!A:K,8,FALSE)</f>
        <v>#VALUE!</v>
      </c>
      <c r="L1962" s="107" t="e">
        <f t="shared" si="128"/>
        <v>#VALUE!</v>
      </c>
      <c r="M1962" s="107" t="e">
        <f t="shared" si="129"/>
        <v>#VALUE!</v>
      </c>
      <c r="N1962" s="142" t="e">
        <f t="shared" si="130"/>
        <v>#VALUE!</v>
      </c>
      <c r="O1962" s="142" t="e">
        <f t="shared" si="131"/>
        <v>#N/A</v>
      </c>
      <c r="P1962" s="24" t="str">
        <f>IFERROR(VLOOKUP(O1962,HOSPITAIS_COM_DIVIDAS!A:E,5,FALSE),"")</f>
        <v/>
      </c>
    </row>
    <row r="1963" spans="1:16" x14ac:dyDescent="0.25">
      <c r="A1963" s="52" t="e">
        <f>Tabela410[[#This Row],[Status da Proposta]]</f>
        <v>#VALUE!</v>
      </c>
      <c r="B1963" s="143">
        <f>MODALIDADE_1!A1963</f>
        <v>0</v>
      </c>
      <c r="C1963" s="142" t="e">
        <f>VLOOKUP(B1963,MODALIDADE_1!A:B,2,FALSE)</f>
        <v>#N/A</v>
      </c>
      <c r="D1963" s="142"/>
      <c r="E1963" s="94" t="e">
        <f>VLOOKUP(B1963,MODALIDADE_1!A:E,5,FALSE)</f>
        <v>#N/A</v>
      </c>
      <c r="F1963" s="95" t="e">
        <f>VLOOKUP(B1963,MODALIDADE_1!A:C,3,FALSE)</f>
        <v>#N/A</v>
      </c>
      <c r="G1963" s="142" t="e">
        <f>VLOOKUP(B1963,MODALIDADE_1!A:G,4,FALSE)</f>
        <v>#N/A</v>
      </c>
      <c r="H1963" s="142" t="e">
        <f>VLOOKUP(B1963,MODALIDADE_1!A:G,6,FALSE)</f>
        <v>#N/A</v>
      </c>
      <c r="I1963" s="142" t="e">
        <f>VLOOKUP(B1963,MODALIDADE_1!A:G,7,FALSE)</f>
        <v>#N/A</v>
      </c>
      <c r="J1963" s="106" t="e">
        <f>VLOOKUP(Tabela410[[#This Row],[Proposta de Referência]],SIMP_M1!A:K,9,FALSE)</f>
        <v>#VALUE!</v>
      </c>
      <c r="K1963" s="106" t="e">
        <f>VLOOKUP(Tabela410[[#This Row],[Proposta de Referência]],SIMP_M1!A:K,8,FALSE)</f>
        <v>#VALUE!</v>
      </c>
      <c r="L1963" s="107" t="e">
        <f t="shared" si="128"/>
        <v>#VALUE!</v>
      </c>
      <c r="M1963" s="107" t="e">
        <f t="shared" si="129"/>
        <v>#VALUE!</v>
      </c>
      <c r="N1963" s="142" t="e">
        <f t="shared" si="130"/>
        <v>#VALUE!</v>
      </c>
      <c r="O1963" s="142" t="e">
        <f t="shared" si="131"/>
        <v>#N/A</v>
      </c>
      <c r="P1963" s="24" t="str">
        <f>IFERROR(VLOOKUP(O1963,HOSPITAIS_COM_DIVIDAS!A:E,5,FALSE),"")</f>
        <v/>
      </c>
    </row>
    <row r="1964" spans="1:16" x14ac:dyDescent="0.25">
      <c r="A1964" s="52" t="e">
        <f>Tabela410[[#This Row],[Status da Proposta]]</f>
        <v>#VALUE!</v>
      </c>
      <c r="B1964" s="143">
        <f>MODALIDADE_1!A1964</f>
        <v>0</v>
      </c>
      <c r="C1964" s="142" t="e">
        <f>VLOOKUP(B1964,MODALIDADE_1!A:B,2,FALSE)</f>
        <v>#N/A</v>
      </c>
      <c r="D1964" s="142"/>
      <c r="E1964" s="94" t="e">
        <f>VLOOKUP(B1964,MODALIDADE_1!A:E,5,FALSE)</f>
        <v>#N/A</v>
      </c>
      <c r="F1964" s="95" t="e">
        <f>VLOOKUP(B1964,MODALIDADE_1!A:C,3,FALSE)</f>
        <v>#N/A</v>
      </c>
      <c r="G1964" s="142" t="e">
        <f>VLOOKUP(B1964,MODALIDADE_1!A:G,4,FALSE)</f>
        <v>#N/A</v>
      </c>
      <c r="H1964" s="142" t="e">
        <f>VLOOKUP(B1964,MODALIDADE_1!A:G,6,FALSE)</f>
        <v>#N/A</v>
      </c>
      <c r="I1964" s="142" t="e">
        <f>VLOOKUP(B1964,MODALIDADE_1!A:G,7,FALSE)</f>
        <v>#N/A</v>
      </c>
      <c r="J1964" s="106" t="e">
        <f>VLOOKUP(Tabela410[[#This Row],[Proposta de Referência]],SIMP_M1!A:K,9,FALSE)</f>
        <v>#VALUE!</v>
      </c>
      <c r="K1964" s="106" t="e">
        <f>VLOOKUP(Tabela410[[#This Row],[Proposta de Referência]],SIMP_M1!A:K,8,FALSE)</f>
        <v>#VALUE!</v>
      </c>
      <c r="L1964" s="107" t="e">
        <f t="shared" si="128"/>
        <v>#VALUE!</v>
      </c>
      <c r="M1964" s="107" t="e">
        <f t="shared" si="129"/>
        <v>#VALUE!</v>
      </c>
      <c r="N1964" s="142" t="e">
        <f t="shared" si="130"/>
        <v>#VALUE!</v>
      </c>
      <c r="O1964" s="142" t="e">
        <f t="shared" si="131"/>
        <v>#N/A</v>
      </c>
      <c r="P1964" s="24" t="str">
        <f>IFERROR(VLOOKUP(O1964,HOSPITAIS_COM_DIVIDAS!A:E,5,FALSE),"")</f>
        <v/>
      </c>
    </row>
    <row r="1965" spans="1:16" x14ac:dyDescent="0.25">
      <c r="A1965" s="52" t="e">
        <f>Tabela410[[#This Row],[Status da Proposta]]</f>
        <v>#VALUE!</v>
      </c>
      <c r="B1965" s="143">
        <f>MODALIDADE_1!A1965</f>
        <v>0</v>
      </c>
      <c r="C1965" s="142" t="e">
        <f>VLOOKUP(B1965,MODALIDADE_1!A:B,2,FALSE)</f>
        <v>#N/A</v>
      </c>
      <c r="D1965" s="142"/>
      <c r="E1965" s="94" t="e">
        <f>VLOOKUP(B1965,MODALIDADE_1!A:E,5,FALSE)</f>
        <v>#N/A</v>
      </c>
      <c r="F1965" s="95" t="e">
        <f>VLOOKUP(B1965,MODALIDADE_1!A:C,3,FALSE)</f>
        <v>#N/A</v>
      </c>
      <c r="G1965" s="142" t="e">
        <f>VLOOKUP(B1965,MODALIDADE_1!A:G,4,FALSE)</f>
        <v>#N/A</v>
      </c>
      <c r="H1965" s="142" t="e">
        <f>VLOOKUP(B1965,MODALIDADE_1!A:G,6,FALSE)</f>
        <v>#N/A</v>
      </c>
      <c r="I1965" s="142" t="e">
        <f>VLOOKUP(B1965,MODALIDADE_1!A:G,7,FALSE)</f>
        <v>#N/A</v>
      </c>
      <c r="J1965" s="106" t="e">
        <f>VLOOKUP(Tabela410[[#This Row],[Proposta de Referência]],SIMP_M1!A:K,9,FALSE)</f>
        <v>#VALUE!</v>
      </c>
      <c r="K1965" s="106" t="e">
        <f>VLOOKUP(Tabela410[[#This Row],[Proposta de Referência]],SIMP_M1!A:K,8,FALSE)</f>
        <v>#VALUE!</v>
      </c>
      <c r="L1965" s="107" t="e">
        <f t="shared" si="128"/>
        <v>#VALUE!</v>
      </c>
      <c r="M1965" s="107" t="e">
        <f t="shared" si="129"/>
        <v>#VALUE!</v>
      </c>
      <c r="N1965" s="142" t="e">
        <f t="shared" si="130"/>
        <v>#VALUE!</v>
      </c>
      <c r="O1965" s="142" t="e">
        <f t="shared" si="131"/>
        <v>#N/A</v>
      </c>
      <c r="P1965" s="24" t="str">
        <f>IFERROR(VLOOKUP(O1965,HOSPITAIS_COM_DIVIDAS!A:E,5,FALSE),"")</f>
        <v/>
      </c>
    </row>
    <row r="1966" spans="1:16" x14ac:dyDescent="0.25">
      <c r="A1966" s="52" t="e">
        <f>Tabela410[[#This Row],[Status da Proposta]]</f>
        <v>#VALUE!</v>
      </c>
      <c r="B1966" s="143">
        <f>MODALIDADE_1!A1966</f>
        <v>0</v>
      </c>
      <c r="C1966" s="142" t="e">
        <f>VLOOKUP(B1966,MODALIDADE_1!A:B,2,FALSE)</f>
        <v>#N/A</v>
      </c>
      <c r="D1966" s="142"/>
      <c r="E1966" s="94" t="e">
        <f>VLOOKUP(B1966,MODALIDADE_1!A:E,5,FALSE)</f>
        <v>#N/A</v>
      </c>
      <c r="F1966" s="95" t="e">
        <f>VLOOKUP(B1966,MODALIDADE_1!A:C,3,FALSE)</f>
        <v>#N/A</v>
      </c>
      <c r="G1966" s="142" t="e">
        <f>VLOOKUP(B1966,MODALIDADE_1!A:G,4,FALSE)</f>
        <v>#N/A</v>
      </c>
      <c r="H1966" s="142" t="e">
        <f>VLOOKUP(B1966,MODALIDADE_1!A:G,6,FALSE)</f>
        <v>#N/A</v>
      </c>
      <c r="I1966" s="142" t="e">
        <f>VLOOKUP(B1966,MODALIDADE_1!A:G,7,FALSE)</f>
        <v>#N/A</v>
      </c>
      <c r="J1966" s="106" t="e">
        <f>VLOOKUP(Tabela410[[#This Row],[Proposta de Referência]],SIMP_M1!A:K,9,FALSE)</f>
        <v>#VALUE!</v>
      </c>
      <c r="K1966" s="106" t="e">
        <f>VLOOKUP(Tabela410[[#This Row],[Proposta de Referência]],SIMP_M1!A:K,8,FALSE)</f>
        <v>#VALUE!</v>
      </c>
      <c r="L1966" s="107" t="e">
        <f t="shared" si="128"/>
        <v>#VALUE!</v>
      </c>
      <c r="M1966" s="107" t="e">
        <f t="shared" si="129"/>
        <v>#VALUE!</v>
      </c>
      <c r="N1966" s="142" t="e">
        <f t="shared" si="130"/>
        <v>#VALUE!</v>
      </c>
      <c r="O1966" s="142" t="e">
        <f t="shared" si="131"/>
        <v>#N/A</v>
      </c>
      <c r="P1966" s="24" t="str">
        <f>IFERROR(VLOOKUP(O1966,HOSPITAIS_COM_DIVIDAS!A:E,5,FALSE),"")</f>
        <v/>
      </c>
    </row>
    <row r="1967" spans="1:16" x14ac:dyDescent="0.25">
      <c r="A1967" s="52" t="e">
        <f>Tabela410[[#This Row],[Status da Proposta]]</f>
        <v>#VALUE!</v>
      </c>
      <c r="B1967" s="143">
        <f>MODALIDADE_1!A1967</f>
        <v>0</v>
      </c>
      <c r="C1967" s="142" t="e">
        <f>VLOOKUP(B1967,MODALIDADE_1!A:B,2,FALSE)</f>
        <v>#N/A</v>
      </c>
      <c r="D1967" s="142"/>
      <c r="E1967" s="94" t="e">
        <f>VLOOKUP(B1967,MODALIDADE_1!A:E,5,FALSE)</f>
        <v>#N/A</v>
      </c>
      <c r="F1967" s="95" t="e">
        <f>VLOOKUP(B1967,MODALIDADE_1!A:C,3,FALSE)</f>
        <v>#N/A</v>
      </c>
      <c r="G1967" s="142" t="e">
        <f>VLOOKUP(B1967,MODALIDADE_1!A:G,4,FALSE)</f>
        <v>#N/A</v>
      </c>
      <c r="H1967" s="142" t="e">
        <f>VLOOKUP(B1967,MODALIDADE_1!A:G,6,FALSE)</f>
        <v>#N/A</v>
      </c>
      <c r="I1967" s="142" t="e">
        <f>VLOOKUP(B1967,MODALIDADE_1!A:G,7,FALSE)</f>
        <v>#N/A</v>
      </c>
      <c r="J1967" s="106" t="e">
        <f>VLOOKUP(Tabela410[[#This Row],[Proposta de Referência]],SIMP_M1!A:K,9,FALSE)</f>
        <v>#VALUE!</v>
      </c>
      <c r="K1967" s="106" t="e">
        <f>VLOOKUP(Tabela410[[#This Row],[Proposta de Referência]],SIMP_M1!A:K,8,FALSE)</f>
        <v>#VALUE!</v>
      </c>
      <c r="L1967" s="107" t="e">
        <f t="shared" si="128"/>
        <v>#VALUE!</v>
      </c>
      <c r="M1967" s="107" t="e">
        <f t="shared" si="129"/>
        <v>#VALUE!</v>
      </c>
      <c r="N1967" s="142" t="e">
        <f t="shared" si="130"/>
        <v>#VALUE!</v>
      </c>
      <c r="O1967" s="142" t="e">
        <f t="shared" si="131"/>
        <v>#N/A</v>
      </c>
      <c r="P1967" s="24" t="str">
        <f>IFERROR(VLOOKUP(O1967,HOSPITAIS_COM_DIVIDAS!A:E,5,FALSE),"")</f>
        <v/>
      </c>
    </row>
    <row r="1968" spans="1:16" x14ac:dyDescent="0.25">
      <c r="A1968" s="52" t="e">
        <f>Tabela410[[#This Row],[Status da Proposta]]</f>
        <v>#VALUE!</v>
      </c>
      <c r="B1968" s="143">
        <f>MODALIDADE_1!A1968</f>
        <v>0</v>
      </c>
      <c r="C1968" s="142" t="e">
        <f>VLOOKUP(B1968,MODALIDADE_1!A:B,2,FALSE)</f>
        <v>#N/A</v>
      </c>
      <c r="D1968" s="142"/>
      <c r="E1968" s="94" t="e">
        <f>VLOOKUP(B1968,MODALIDADE_1!A:E,5,FALSE)</f>
        <v>#N/A</v>
      </c>
      <c r="F1968" s="95" t="e">
        <f>VLOOKUP(B1968,MODALIDADE_1!A:C,3,FALSE)</f>
        <v>#N/A</v>
      </c>
      <c r="G1968" s="142" t="e">
        <f>VLOOKUP(B1968,MODALIDADE_1!A:G,4,FALSE)</f>
        <v>#N/A</v>
      </c>
      <c r="H1968" s="142" t="e">
        <f>VLOOKUP(B1968,MODALIDADE_1!A:G,6,FALSE)</f>
        <v>#N/A</v>
      </c>
      <c r="I1968" s="142" t="e">
        <f>VLOOKUP(B1968,MODALIDADE_1!A:G,7,FALSE)</f>
        <v>#N/A</v>
      </c>
      <c r="J1968" s="106" t="e">
        <f>VLOOKUP(Tabela410[[#This Row],[Proposta de Referência]],SIMP_M1!A:K,9,FALSE)</f>
        <v>#VALUE!</v>
      </c>
      <c r="K1968" s="106" t="e">
        <f>VLOOKUP(Tabela410[[#This Row],[Proposta de Referência]],SIMP_M1!A:K,8,FALSE)</f>
        <v>#VALUE!</v>
      </c>
      <c r="L1968" s="107" t="e">
        <f t="shared" si="128"/>
        <v>#VALUE!</v>
      </c>
      <c r="M1968" s="107" t="e">
        <f t="shared" si="129"/>
        <v>#VALUE!</v>
      </c>
      <c r="N1968" s="142" t="e">
        <f t="shared" si="130"/>
        <v>#VALUE!</v>
      </c>
      <c r="O1968" s="142" t="e">
        <f t="shared" si="131"/>
        <v>#N/A</v>
      </c>
      <c r="P1968" s="24" t="str">
        <f>IFERROR(VLOOKUP(O1968,HOSPITAIS_COM_DIVIDAS!A:E,5,FALSE),"")</f>
        <v/>
      </c>
    </row>
    <row r="1969" spans="1:16" x14ac:dyDescent="0.25">
      <c r="A1969" s="52" t="e">
        <f>Tabela410[[#This Row],[Status da Proposta]]</f>
        <v>#VALUE!</v>
      </c>
      <c r="B1969" s="143">
        <f>MODALIDADE_1!A1969</f>
        <v>0</v>
      </c>
      <c r="C1969" s="142" t="e">
        <f>VLOOKUP(B1969,MODALIDADE_1!A:B,2,FALSE)</f>
        <v>#N/A</v>
      </c>
      <c r="D1969" s="142"/>
      <c r="E1969" s="94" t="e">
        <f>VLOOKUP(B1969,MODALIDADE_1!A:E,5,FALSE)</f>
        <v>#N/A</v>
      </c>
      <c r="F1969" s="95" t="e">
        <f>VLOOKUP(B1969,MODALIDADE_1!A:C,3,FALSE)</f>
        <v>#N/A</v>
      </c>
      <c r="G1969" s="142" t="e">
        <f>VLOOKUP(B1969,MODALIDADE_1!A:G,4,FALSE)</f>
        <v>#N/A</v>
      </c>
      <c r="H1969" s="142" t="e">
        <f>VLOOKUP(B1969,MODALIDADE_1!A:G,6,FALSE)</f>
        <v>#N/A</v>
      </c>
      <c r="I1969" s="142" t="e">
        <f>VLOOKUP(B1969,MODALIDADE_1!A:G,7,FALSE)</f>
        <v>#N/A</v>
      </c>
      <c r="J1969" s="106" t="e">
        <f>VLOOKUP(Tabela410[[#This Row],[Proposta de Referência]],SIMP_M1!A:K,9,FALSE)</f>
        <v>#VALUE!</v>
      </c>
      <c r="K1969" s="106" t="e">
        <f>VLOOKUP(Tabela410[[#This Row],[Proposta de Referência]],SIMP_M1!A:K,8,FALSE)</f>
        <v>#VALUE!</v>
      </c>
      <c r="L1969" s="107" t="e">
        <f t="shared" si="128"/>
        <v>#VALUE!</v>
      </c>
      <c r="M1969" s="107" t="e">
        <f t="shared" si="129"/>
        <v>#VALUE!</v>
      </c>
      <c r="N1969" s="142" t="e">
        <f t="shared" si="130"/>
        <v>#VALUE!</v>
      </c>
      <c r="O1969" s="142" t="e">
        <f t="shared" si="131"/>
        <v>#N/A</v>
      </c>
      <c r="P1969" s="24" t="str">
        <f>IFERROR(VLOOKUP(O1969,HOSPITAIS_COM_DIVIDAS!A:E,5,FALSE),"")</f>
        <v/>
      </c>
    </row>
    <row r="1970" spans="1:16" x14ac:dyDescent="0.25">
      <c r="A1970" s="52" t="e">
        <f>Tabela410[[#This Row],[Status da Proposta]]</f>
        <v>#VALUE!</v>
      </c>
      <c r="B1970" s="143">
        <f>MODALIDADE_1!A1970</f>
        <v>0</v>
      </c>
      <c r="C1970" s="142" t="e">
        <f>VLOOKUP(B1970,MODALIDADE_1!A:B,2,FALSE)</f>
        <v>#N/A</v>
      </c>
      <c r="D1970" s="142"/>
      <c r="E1970" s="94" t="e">
        <f>VLOOKUP(B1970,MODALIDADE_1!A:E,5,FALSE)</f>
        <v>#N/A</v>
      </c>
      <c r="F1970" s="95" t="e">
        <f>VLOOKUP(B1970,MODALIDADE_1!A:C,3,FALSE)</f>
        <v>#N/A</v>
      </c>
      <c r="G1970" s="142" t="e">
        <f>VLOOKUP(B1970,MODALIDADE_1!A:G,4,FALSE)</f>
        <v>#N/A</v>
      </c>
      <c r="H1970" s="142" t="e">
        <f>VLOOKUP(B1970,MODALIDADE_1!A:G,6,FALSE)</f>
        <v>#N/A</v>
      </c>
      <c r="I1970" s="142" t="e">
        <f>VLOOKUP(B1970,MODALIDADE_1!A:G,7,FALSE)</f>
        <v>#N/A</v>
      </c>
      <c r="J1970" s="106" t="e">
        <f>VLOOKUP(Tabela410[[#This Row],[Proposta de Referência]],SIMP_M1!A:K,9,FALSE)</f>
        <v>#VALUE!</v>
      </c>
      <c r="K1970" s="106" t="e">
        <f>VLOOKUP(Tabela410[[#This Row],[Proposta de Referência]],SIMP_M1!A:K,8,FALSE)</f>
        <v>#VALUE!</v>
      </c>
      <c r="L1970" s="107" t="e">
        <f t="shared" si="128"/>
        <v>#VALUE!</v>
      </c>
      <c r="M1970" s="107" t="e">
        <f t="shared" si="129"/>
        <v>#VALUE!</v>
      </c>
      <c r="N1970" s="142" t="e">
        <f t="shared" si="130"/>
        <v>#VALUE!</v>
      </c>
      <c r="O1970" s="142" t="e">
        <f t="shared" si="131"/>
        <v>#N/A</v>
      </c>
      <c r="P1970" s="24" t="str">
        <f>IFERROR(VLOOKUP(O1970,HOSPITAIS_COM_DIVIDAS!A:E,5,FALSE),"")</f>
        <v/>
      </c>
    </row>
    <row r="1971" spans="1:16" x14ac:dyDescent="0.25">
      <c r="A1971" s="52" t="e">
        <f>Tabela410[[#This Row],[Status da Proposta]]</f>
        <v>#VALUE!</v>
      </c>
      <c r="B1971" s="143">
        <f>MODALIDADE_1!A1971</f>
        <v>0</v>
      </c>
      <c r="C1971" s="142" t="e">
        <f>VLOOKUP(B1971,MODALIDADE_1!A:B,2,FALSE)</f>
        <v>#N/A</v>
      </c>
      <c r="D1971" s="142"/>
      <c r="E1971" s="94" t="e">
        <f>VLOOKUP(B1971,MODALIDADE_1!A:E,5,FALSE)</f>
        <v>#N/A</v>
      </c>
      <c r="F1971" s="95" t="e">
        <f>VLOOKUP(B1971,MODALIDADE_1!A:C,3,FALSE)</f>
        <v>#N/A</v>
      </c>
      <c r="G1971" s="142" t="e">
        <f>VLOOKUP(B1971,MODALIDADE_1!A:G,4,FALSE)</f>
        <v>#N/A</v>
      </c>
      <c r="H1971" s="142" t="e">
        <f>VLOOKUP(B1971,MODALIDADE_1!A:G,6,FALSE)</f>
        <v>#N/A</v>
      </c>
      <c r="I1971" s="142" t="e">
        <f>VLOOKUP(B1971,MODALIDADE_1!A:G,7,FALSE)</f>
        <v>#N/A</v>
      </c>
      <c r="J1971" s="106" t="e">
        <f>VLOOKUP(Tabela410[[#This Row],[Proposta de Referência]],SIMP_M1!A:K,9,FALSE)</f>
        <v>#VALUE!</v>
      </c>
      <c r="K1971" s="106" t="e">
        <f>VLOOKUP(Tabela410[[#This Row],[Proposta de Referência]],SIMP_M1!A:K,8,FALSE)</f>
        <v>#VALUE!</v>
      </c>
      <c r="L1971" s="107" t="e">
        <f t="shared" si="128"/>
        <v>#VALUE!</v>
      </c>
      <c r="M1971" s="107" t="e">
        <f t="shared" si="129"/>
        <v>#VALUE!</v>
      </c>
      <c r="N1971" s="142" t="e">
        <f t="shared" si="130"/>
        <v>#VALUE!</v>
      </c>
      <c r="O1971" s="142" t="e">
        <f t="shared" si="131"/>
        <v>#N/A</v>
      </c>
      <c r="P1971" s="24" t="str">
        <f>IFERROR(VLOOKUP(O1971,HOSPITAIS_COM_DIVIDAS!A:E,5,FALSE),"")</f>
        <v/>
      </c>
    </row>
    <row r="1972" spans="1:16" x14ac:dyDescent="0.25">
      <c r="A1972" s="52" t="e">
        <f>Tabela410[[#This Row],[Status da Proposta]]</f>
        <v>#VALUE!</v>
      </c>
      <c r="B1972" s="143">
        <f>MODALIDADE_1!A1972</f>
        <v>0</v>
      </c>
      <c r="C1972" s="142" t="e">
        <f>VLOOKUP(B1972,MODALIDADE_1!A:B,2,FALSE)</f>
        <v>#N/A</v>
      </c>
      <c r="D1972" s="142"/>
      <c r="E1972" s="94" t="e">
        <f>VLOOKUP(B1972,MODALIDADE_1!A:E,5,FALSE)</f>
        <v>#N/A</v>
      </c>
      <c r="F1972" s="95" t="e">
        <f>VLOOKUP(B1972,MODALIDADE_1!A:C,3,FALSE)</f>
        <v>#N/A</v>
      </c>
      <c r="G1972" s="142" t="e">
        <f>VLOOKUP(B1972,MODALIDADE_1!A:G,4,FALSE)</f>
        <v>#N/A</v>
      </c>
      <c r="H1972" s="142" t="e">
        <f>VLOOKUP(B1972,MODALIDADE_1!A:G,6,FALSE)</f>
        <v>#N/A</v>
      </c>
      <c r="I1972" s="142" t="e">
        <f>VLOOKUP(B1972,MODALIDADE_1!A:G,7,FALSE)</f>
        <v>#N/A</v>
      </c>
      <c r="J1972" s="106" t="e">
        <f>VLOOKUP(Tabela410[[#This Row],[Proposta de Referência]],SIMP_M1!A:K,9,FALSE)</f>
        <v>#VALUE!</v>
      </c>
      <c r="K1972" s="106" t="e">
        <f>VLOOKUP(Tabela410[[#This Row],[Proposta de Referência]],SIMP_M1!A:K,8,FALSE)</f>
        <v>#VALUE!</v>
      </c>
      <c r="L1972" s="107" t="e">
        <f t="shared" si="128"/>
        <v>#VALUE!</v>
      </c>
      <c r="M1972" s="107" t="e">
        <f t="shared" si="129"/>
        <v>#VALUE!</v>
      </c>
      <c r="N1972" s="142" t="e">
        <f t="shared" si="130"/>
        <v>#VALUE!</v>
      </c>
      <c r="O1972" s="142" t="e">
        <f t="shared" si="131"/>
        <v>#N/A</v>
      </c>
      <c r="P1972" s="24" t="str">
        <f>IFERROR(VLOOKUP(O1972,HOSPITAIS_COM_DIVIDAS!A:E,5,FALSE),"")</f>
        <v/>
      </c>
    </row>
    <row r="1973" spans="1:16" x14ac:dyDescent="0.25">
      <c r="A1973" s="52" t="e">
        <f>Tabela410[[#This Row],[Status da Proposta]]</f>
        <v>#VALUE!</v>
      </c>
      <c r="B1973" s="143">
        <f>MODALIDADE_1!A1973</f>
        <v>0</v>
      </c>
      <c r="C1973" s="142" t="e">
        <f>VLOOKUP(B1973,MODALIDADE_1!A:B,2,FALSE)</f>
        <v>#N/A</v>
      </c>
      <c r="D1973" s="142"/>
      <c r="E1973" s="94" t="e">
        <f>VLOOKUP(B1973,MODALIDADE_1!A:E,5,FALSE)</f>
        <v>#N/A</v>
      </c>
      <c r="F1973" s="95" t="e">
        <f>VLOOKUP(B1973,MODALIDADE_1!A:C,3,FALSE)</f>
        <v>#N/A</v>
      </c>
      <c r="G1973" s="142" t="e">
        <f>VLOOKUP(B1973,MODALIDADE_1!A:G,4,FALSE)</f>
        <v>#N/A</v>
      </c>
      <c r="H1973" s="142" t="e">
        <f>VLOOKUP(B1973,MODALIDADE_1!A:G,6,FALSE)</f>
        <v>#N/A</v>
      </c>
      <c r="I1973" s="142" t="e">
        <f>VLOOKUP(B1973,MODALIDADE_1!A:G,7,FALSE)</f>
        <v>#N/A</v>
      </c>
      <c r="J1973" s="106" t="e">
        <f>VLOOKUP(Tabela410[[#This Row],[Proposta de Referência]],SIMP_M1!A:K,9,FALSE)</f>
        <v>#VALUE!</v>
      </c>
      <c r="K1973" s="106" t="e">
        <f>VLOOKUP(Tabela410[[#This Row],[Proposta de Referência]],SIMP_M1!A:K,8,FALSE)</f>
        <v>#VALUE!</v>
      </c>
      <c r="L1973" s="107" t="e">
        <f t="shared" si="128"/>
        <v>#VALUE!</v>
      </c>
      <c r="M1973" s="107" t="e">
        <f t="shared" si="129"/>
        <v>#VALUE!</v>
      </c>
      <c r="N1973" s="142" t="e">
        <f t="shared" si="130"/>
        <v>#VALUE!</v>
      </c>
      <c r="O1973" s="142" t="e">
        <f t="shared" si="131"/>
        <v>#N/A</v>
      </c>
      <c r="P1973" s="24" t="str">
        <f>IFERROR(VLOOKUP(O1973,HOSPITAIS_COM_DIVIDAS!A:E,5,FALSE),"")</f>
        <v/>
      </c>
    </row>
    <row r="1974" spans="1:16" x14ac:dyDescent="0.25">
      <c r="A1974" s="52" t="e">
        <f>Tabela410[[#This Row],[Status da Proposta]]</f>
        <v>#VALUE!</v>
      </c>
      <c r="B1974" s="143">
        <f>MODALIDADE_1!A1974</f>
        <v>0</v>
      </c>
      <c r="C1974" s="142" t="e">
        <f>VLOOKUP(B1974,MODALIDADE_1!A:B,2,FALSE)</f>
        <v>#N/A</v>
      </c>
      <c r="D1974" s="142"/>
      <c r="E1974" s="94" t="e">
        <f>VLOOKUP(B1974,MODALIDADE_1!A:E,5,FALSE)</f>
        <v>#N/A</v>
      </c>
      <c r="F1974" s="95" t="e">
        <f>VLOOKUP(B1974,MODALIDADE_1!A:C,3,FALSE)</f>
        <v>#N/A</v>
      </c>
      <c r="G1974" s="142" t="e">
        <f>VLOOKUP(B1974,MODALIDADE_1!A:G,4,FALSE)</f>
        <v>#N/A</v>
      </c>
      <c r="H1974" s="142" t="e">
        <f>VLOOKUP(B1974,MODALIDADE_1!A:G,6,FALSE)</f>
        <v>#N/A</v>
      </c>
      <c r="I1974" s="142" t="e">
        <f>VLOOKUP(B1974,MODALIDADE_1!A:G,7,FALSE)</f>
        <v>#N/A</v>
      </c>
      <c r="J1974" s="106" t="e">
        <f>VLOOKUP(Tabela410[[#This Row],[Proposta de Referência]],SIMP_M1!A:K,9,FALSE)</f>
        <v>#VALUE!</v>
      </c>
      <c r="K1974" s="106" t="e">
        <f>VLOOKUP(Tabela410[[#This Row],[Proposta de Referência]],SIMP_M1!A:K,8,FALSE)</f>
        <v>#VALUE!</v>
      </c>
      <c r="L1974" s="107" t="e">
        <f t="shared" si="128"/>
        <v>#VALUE!</v>
      </c>
      <c r="M1974" s="107" t="e">
        <f t="shared" si="129"/>
        <v>#VALUE!</v>
      </c>
      <c r="N1974" s="142" t="e">
        <f t="shared" si="130"/>
        <v>#VALUE!</v>
      </c>
      <c r="O1974" s="142" t="e">
        <f t="shared" si="131"/>
        <v>#N/A</v>
      </c>
      <c r="P1974" s="24" t="str">
        <f>IFERROR(VLOOKUP(O1974,HOSPITAIS_COM_DIVIDAS!A:E,5,FALSE),"")</f>
        <v/>
      </c>
    </row>
    <row r="1975" spans="1:16" x14ac:dyDescent="0.25">
      <c r="A1975" s="52" t="e">
        <f>Tabela410[[#This Row],[Status da Proposta]]</f>
        <v>#VALUE!</v>
      </c>
      <c r="B1975" s="143">
        <f>MODALIDADE_1!A1975</f>
        <v>0</v>
      </c>
      <c r="C1975" s="142" t="e">
        <f>VLOOKUP(B1975,MODALIDADE_1!A:B,2,FALSE)</f>
        <v>#N/A</v>
      </c>
      <c r="D1975" s="142"/>
      <c r="E1975" s="94" t="e">
        <f>VLOOKUP(B1975,MODALIDADE_1!A:E,5,FALSE)</f>
        <v>#N/A</v>
      </c>
      <c r="F1975" s="95" t="e">
        <f>VLOOKUP(B1975,MODALIDADE_1!A:C,3,FALSE)</f>
        <v>#N/A</v>
      </c>
      <c r="G1975" s="142" t="e">
        <f>VLOOKUP(B1975,MODALIDADE_1!A:G,4,FALSE)</f>
        <v>#N/A</v>
      </c>
      <c r="H1975" s="142" t="e">
        <f>VLOOKUP(B1975,MODALIDADE_1!A:G,6,FALSE)</f>
        <v>#N/A</v>
      </c>
      <c r="I1975" s="142" t="e">
        <f>VLOOKUP(B1975,MODALIDADE_1!A:G,7,FALSE)</f>
        <v>#N/A</v>
      </c>
      <c r="J1975" s="106" t="e">
        <f>VLOOKUP(Tabela410[[#This Row],[Proposta de Referência]],SIMP_M1!A:K,9,FALSE)</f>
        <v>#VALUE!</v>
      </c>
      <c r="K1975" s="106" t="e">
        <f>VLOOKUP(Tabela410[[#This Row],[Proposta de Referência]],SIMP_M1!A:K,8,FALSE)</f>
        <v>#VALUE!</v>
      </c>
      <c r="L1975" s="107" t="e">
        <f t="shared" si="128"/>
        <v>#VALUE!</v>
      </c>
      <c r="M1975" s="107" t="e">
        <f t="shared" si="129"/>
        <v>#VALUE!</v>
      </c>
      <c r="N1975" s="142" t="e">
        <f t="shared" si="130"/>
        <v>#VALUE!</v>
      </c>
      <c r="O1975" s="142" t="e">
        <f t="shared" si="131"/>
        <v>#N/A</v>
      </c>
      <c r="P1975" s="24" t="str">
        <f>IFERROR(VLOOKUP(O1975,HOSPITAIS_COM_DIVIDAS!A:E,5,FALSE),"")</f>
        <v/>
      </c>
    </row>
    <row r="1976" spans="1:16" x14ac:dyDescent="0.25">
      <c r="A1976" s="52" t="e">
        <f>Tabela410[[#This Row],[Status da Proposta]]</f>
        <v>#VALUE!</v>
      </c>
      <c r="B1976" s="143">
        <f>MODALIDADE_1!A1976</f>
        <v>0</v>
      </c>
      <c r="C1976" s="142" t="e">
        <f>VLOOKUP(B1976,MODALIDADE_1!A:B,2,FALSE)</f>
        <v>#N/A</v>
      </c>
      <c r="D1976" s="142"/>
      <c r="E1976" s="94" t="e">
        <f>VLOOKUP(B1976,MODALIDADE_1!A:E,5,FALSE)</f>
        <v>#N/A</v>
      </c>
      <c r="F1976" s="95" t="e">
        <f>VLOOKUP(B1976,MODALIDADE_1!A:C,3,FALSE)</f>
        <v>#N/A</v>
      </c>
      <c r="G1976" s="142" t="e">
        <f>VLOOKUP(B1976,MODALIDADE_1!A:G,4,FALSE)</f>
        <v>#N/A</v>
      </c>
      <c r="H1976" s="142" t="e">
        <f>VLOOKUP(B1976,MODALIDADE_1!A:G,6,FALSE)</f>
        <v>#N/A</v>
      </c>
      <c r="I1976" s="142" t="e">
        <f>VLOOKUP(B1976,MODALIDADE_1!A:G,7,FALSE)</f>
        <v>#N/A</v>
      </c>
      <c r="J1976" s="106" t="e">
        <f>VLOOKUP(Tabela410[[#This Row],[Proposta de Referência]],SIMP_M1!A:K,9,FALSE)</f>
        <v>#VALUE!</v>
      </c>
      <c r="K1976" s="106" t="e">
        <f>VLOOKUP(Tabela410[[#This Row],[Proposta de Referência]],SIMP_M1!A:K,8,FALSE)</f>
        <v>#VALUE!</v>
      </c>
      <c r="L1976" s="107" t="e">
        <f t="shared" si="128"/>
        <v>#VALUE!</v>
      </c>
      <c r="M1976" s="107" t="e">
        <f t="shared" si="129"/>
        <v>#VALUE!</v>
      </c>
      <c r="N1976" s="142" t="e">
        <f t="shared" si="130"/>
        <v>#VALUE!</v>
      </c>
      <c r="O1976" s="142" t="e">
        <f t="shared" si="131"/>
        <v>#N/A</v>
      </c>
      <c r="P1976" s="24" t="str">
        <f>IFERROR(VLOOKUP(O1976,HOSPITAIS_COM_DIVIDAS!A:E,5,FALSE),"")</f>
        <v/>
      </c>
    </row>
    <row r="1977" spans="1:16" x14ac:dyDescent="0.25">
      <c r="A1977" s="52" t="e">
        <f>Tabela410[[#This Row],[Status da Proposta]]</f>
        <v>#VALUE!</v>
      </c>
      <c r="B1977" s="143">
        <f>MODALIDADE_1!A1977</f>
        <v>0</v>
      </c>
      <c r="C1977" s="142" t="e">
        <f>VLOOKUP(B1977,MODALIDADE_1!A:B,2,FALSE)</f>
        <v>#N/A</v>
      </c>
      <c r="D1977" s="142"/>
      <c r="E1977" s="94" t="e">
        <f>VLOOKUP(B1977,MODALIDADE_1!A:E,5,FALSE)</f>
        <v>#N/A</v>
      </c>
      <c r="F1977" s="95" t="e">
        <f>VLOOKUP(B1977,MODALIDADE_1!A:C,3,FALSE)</f>
        <v>#N/A</v>
      </c>
      <c r="G1977" s="142" t="e">
        <f>VLOOKUP(B1977,MODALIDADE_1!A:G,4,FALSE)</f>
        <v>#N/A</v>
      </c>
      <c r="H1977" s="142" t="e">
        <f>VLOOKUP(B1977,MODALIDADE_1!A:G,6,FALSE)</f>
        <v>#N/A</v>
      </c>
      <c r="I1977" s="142" t="e">
        <f>VLOOKUP(B1977,MODALIDADE_1!A:G,7,FALSE)</f>
        <v>#N/A</v>
      </c>
      <c r="J1977" s="106" t="e">
        <f>VLOOKUP(Tabela410[[#This Row],[Proposta de Referência]],SIMP_M1!A:K,9,FALSE)</f>
        <v>#VALUE!</v>
      </c>
      <c r="K1977" s="106" t="e">
        <f>VLOOKUP(Tabela410[[#This Row],[Proposta de Referência]],SIMP_M1!A:K,8,FALSE)</f>
        <v>#VALUE!</v>
      </c>
      <c r="L1977" s="107" t="e">
        <f t="shared" si="128"/>
        <v>#VALUE!</v>
      </c>
      <c r="M1977" s="107" t="e">
        <f t="shared" si="129"/>
        <v>#VALUE!</v>
      </c>
      <c r="N1977" s="142" t="e">
        <f t="shared" si="130"/>
        <v>#VALUE!</v>
      </c>
      <c r="O1977" s="142" t="e">
        <f t="shared" si="131"/>
        <v>#N/A</v>
      </c>
      <c r="P1977" s="24" t="str">
        <f>IFERROR(VLOOKUP(O1977,HOSPITAIS_COM_DIVIDAS!A:E,5,FALSE),"")</f>
        <v/>
      </c>
    </row>
    <row r="1978" spans="1:16" x14ac:dyDescent="0.25">
      <c r="A1978" s="52" t="e">
        <f>Tabela410[[#This Row],[Status da Proposta]]</f>
        <v>#VALUE!</v>
      </c>
      <c r="B1978" s="143">
        <f>MODALIDADE_1!A1978</f>
        <v>0</v>
      </c>
      <c r="C1978" s="142" t="e">
        <f>VLOOKUP(B1978,MODALIDADE_1!A:B,2,FALSE)</f>
        <v>#N/A</v>
      </c>
      <c r="D1978" s="142"/>
      <c r="E1978" s="94" t="e">
        <f>VLOOKUP(B1978,MODALIDADE_1!A:E,5,FALSE)</f>
        <v>#N/A</v>
      </c>
      <c r="F1978" s="95" t="e">
        <f>VLOOKUP(B1978,MODALIDADE_1!A:C,3,FALSE)</f>
        <v>#N/A</v>
      </c>
      <c r="G1978" s="142" t="e">
        <f>VLOOKUP(B1978,MODALIDADE_1!A:G,4,FALSE)</f>
        <v>#N/A</v>
      </c>
      <c r="H1978" s="142" t="e">
        <f>VLOOKUP(B1978,MODALIDADE_1!A:G,6,FALSE)</f>
        <v>#N/A</v>
      </c>
      <c r="I1978" s="142" t="e">
        <f>VLOOKUP(B1978,MODALIDADE_1!A:G,7,FALSE)</f>
        <v>#N/A</v>
      </c>
      <c r="J1978" s="106" t="e">
        <f>VLOOKUP(Tabela410[[#This Row],[Proposta de Referência]],SIMP_M1!A:K,9,FALSE)</f>
        <v>#VALUE!</v>
      </c>
      <c r="K1978" s="106" t="e">
        <f>VLOOKUP(Tabela410[[#This Row],[Proposta de Referência]],SIMP_M1!A:K,8,FALSE)</f>
        <v>#VALUE!</v>
      </c>
      <c r="L1978" s="107" t="e">
        <f t="shared" si="128"/>
        <v>#VALUE!</v>
      </c>
      <c r="M1978" s="107" t="e">
        <f t="shared" si="129"/>
        <v>#VALUE!</v>
      </c>
      <c r="N1978" s="142" t="e">
        <f t="shared" si="130"/>
        <v>#VALUE!</v>
      </c>
      <c r="O1978" s="142" t="e">
        <f t="shared" si="131"/>
        <v>#N/A</v>
      </c>
      <c r="P1978" s="24" t="str">
        <f>IFERROR(VLOOKUP(O1978,HOSPITAIS_COM_DIVIDAS!A:E,5,FALSE),"")</f>
        <v/>
      </c>
    </row>
    <row r="1979" spans="1:16" x14ac:dyDescent="0.25">
      <c r="A1979" s="52" t="e">
        <f>Tabela410[[#This Row],[Status da Proposta]]</f>
        <v>#VALUE!</v>
      </c>
      <c r="B1979" s="143">
        <f>MODALIDADE_1!A1979</f>
        <v>0</v>
      </c>
      <c r="C1979" s="142" t="e">
        <f>VLOOKUP(B1979,MODALIDADE_1!A:B,2,FALSE)</f>
        <v>#N/A</v>
      </c>
      <c r="D1979" s="142"/>
      <c r="E1979" s="94" t="e">
        <f>VLOOKUP(B1979,MODALIDADE_1!A:E,5,FALSE)</f>
        <v>#N/A</v>
      </c>
      <c r="F1979" s="95" t="e">
        <f>VLOOKUP(B1979,MODALIDADE_1!A:C,3,FALSE)</f>
        <v>#N/A</v>
      </c>
      <c r="G1979" s="142" t="e">
        <f>VLOOKUP(B1979,MODALIDADE_1!A:G,4,FALSE)</f>
        <v>#N/A</v>
      </c>
      <c r="H1979" s="142" t="e">
        <f>VLOOKUP(B1979,MODALIDADE_1!A:G,6,FALSE)</f>
        <v>#N/A</v>
      </c>
      <c r="I1979" s="142" t="e">
        <f>VLOOKUP(B1979,MODALIDADE_1!A:G,7,FALSE)</f>
        <v>#N/A</v>
      </c>
      <c r="J1979" s="106" t="e">
        <f>VLOOKUP(Tabela410[[#This Row],[Proposta de Referência]],SIMP_M1!A:K,9,FALSE)</f>
        <v>#VALUE!</v>
      </c>
      <c r="K1979" s="106" t="e">
        <f>VLOOKUP(Tabela410[[#This Row],[Proposta de Referência]],SIMP_M1!A:K,8,FALSE)</f>
        <v>#VALUE!</v>
      </c>
      <c r="L1979" s="107" t="e">
        <f t="shared" si="128"/>
        <v>#VALUE!</v>
      </c>
      <c r="M1979" s="107" t="e">
        <f t="shared" si="129"/>
        <v>#VALUE!</v>
      </c>
      <c r="N1979" s="142" t="e">
        <f t="shared" si="130"/>
        <v>#VALUE!</v>
      </c>
      <c r="O1979" s="142" t="e">
        <f t="shared" si="131"/>
        <v>#N/A</v>
      </c>
      <c r="P1979" s="24" t="str">
        <f>IFERROR(VLOOKUP(O1979,HOSPITAIS_COM_DIVIDAS!A:E,5,FALSE),"")</f>
        <v/>
      </c>
    </row>
    <row r="1980" spans="1:16" x14ac:dyDescent="0.25">
      <c r="A1980" s="52" t="e">
        <f>Tabela410[[#This Row],[Status da Proposta]]</f>
        <v>#VALUE!</v>
      </c>
      <c r="B1980" s="143">
        <f>MODALIDADE_1!A1980</f>
        <v>0</v>
      </c>
      <c r="C1980" s="142" t="e">
        <f>VLOOKUP(B1980,MODALIDADE_1!A:B,2,FALSE)</f>
        <v>#N/A</v>
      </c>
      <c r="D1980" s="142"/>
      <c r="E1980" s="94" t="e">
        <f>VLOOKUP(B1980,MODALIDADE_1!A:E,5,FALSE)</f>
        <v>#N/A</v>
      </c>
      <c r="F1980" s="95" t="e">
        <f>VLOOKUP(B1980,MODALIDADE_1!A:C,3,FALSE)</f>
        <v>#N/A</v>
      </c>
      <c r="G1980" s="142" t="e">
        <f>VLOOKUP(B1980,MODALIDADE_1!A:G,4,FALSE)</f>
        <v>#N/A</v>
      </c>
      <c r="H1980" s="142" t="e">
        <f>VLOOKUP(B1980,MODALIDADE_1!A:G,6,FALSE)</f>
        <v>#N/A</v>
      </c>
      <c r="I1980" s="142" t="e">
        <f>VLOOKUP(B1980,MODALIDADE_1!A:G,7,FALSE)</f>
        <v>#N/A</v>
      </c>
      <c r="J1980" s="106" t="e">
        <f>VLOOKUP(Tabela410[[#This Row],[Proposta de Referência]],SIMP_M1!A:K,9,FALSE)</f>
        <v>#VALUE!</v>
      </c>
      <c r="K1980" s="106" t="e">
        <f>VLOOKUP(Tabela410[[#This Row],[Proposta de Referência]],SIMP_M1!A:K,8,FALSE)</f>
        <v>#VALUE!</v>
      </c>
      <c r="L1980" s="107" t="e">
        <f t="shared" si="128"/>
        <v>#VALUE!</v>
      </c>
      <c r="M1980" s="107" t="e">
        <f t="shared" si="129"/>
        <v>#VALUE!</v>
      </c>
      <c r="N1980" s="142" t="e">
        <f t="shared" si="130"/>
        <v>#VALUE!</v>
      </c>
      <c r="O1980" s="142" t="e">
        <f t="shared" si="131"/>
        <v>#N/A</v>
      </c>
      <c r="P1980" s="24" t="str">
        <f>IFERROR(VLOOKUP(O1980,HOSPITAIS_COM_DIVIDAS!A:E,5,FALSE),"")</f>
        <v/>
      </c>
    </row>
    <row r="1981" spans="1:16" x14ac:dyDescent="0.25">
      <c r="A1981" s="52" t="e">
        <f>Tabela410[[#This Row],[Status da Proposta]]</f>
        <v>#VALUE!</v>
      </c>
      <c r="B1981" s="143">
        <f>MODALIDADE_1!A1981</f>
        <v>0</v>
      </c>
      <c r="C1981" s="142" t="e">
        <f>VLOOKUP(B1981,MODALIDADE_1!A:B,2,FALSE)</f>
        <v>#N/A</v>
      </c>
      <c r="D1981" s="142"/>
      <c r="E1981" s="94" t="e">
        <f>VLOOKUP(B1981,MODALIDADE_1!A:E,5,FALSE)</f>
        <v>#N/A</v>
      </c>
      <c r="F1981" s="95" t="e">
        <f>VLOOKUP(B1981,MODALIDADE_1!A:C,3,FALSE)</f>
        <v>#N/A</v>
      </c>
      <c r="G1981" s="142" t="e">
        <f>VLOOKUP(B1981,MODALIDADE_1!A:G,4,FALSE)</f>
        <v>#N/A</v>
      </c>
      <c r="H1981" s="142" t="e">
        <f>VLOOKUP(B1981,MODALIDADE_1!A:G,6,FALSE)</f>
        <v>#N/A</v>
      </c>
      <c r="I1981" s="142" t="e">
        <f>VLOOKUP(B1981,MODALIDADE_1!A:G,7,FALSE)</f>
        <v>#N/A</v>
      </c>
      <c r="J1981" s="106" t="e">
        <f>VLOOKUP(Tabela410[[#This Row],[Proposta de Referência]],SIMP_M1!A:K,9,FALSE)</f>
        <v>#VALUE!</v>
      </c>
      <c r="K1981" s="106" t="e">
        <f>VLOOKUP(Tabela410[[#This Row],[Proposta de Referência]],SIMP_M1!A:K,8,FALSE)</f>
        <v>#VALUE!</v>
      </c>
      <c r="L1981" s="107" t="e">
        <f t="shared" si="128"/>
        <v>#VALUE!</v>
      </c>
      <c r="M1981" s="107" t="e">
        <f t="shared" si="129"/>
        <v>#VALUE!</v>
      </c>
      <c r="N1981" s="142" t="e">
        <f t="shared" si="130"/>
        <v>#VALUE!</v>
      </c>
      <c r="O1981" s="142" t="e">
        <f t="shared" si="131"/>
        <v>#N/A</v>
      </c>
      <c r="P1981" s="24" t="str">
        <f>IFERROR(VLOOKUP(O1981,HOSPITAIS_COM_DIVIDAS!A:E,5,FALSE),"")</f>
        <v/>
      </c>
    </row>
    <row r="1982" spans="1:16" x14ac:dyDescent="0.25">
      <c r="A1982" s="52" t="e">
        <f>Tabela410[[#This Row],[Status da Proposta]]</f>
        <v>#VALUE!</v>
      </c>
      <c r="B1982" s="143">
        <f>MODALIDADE_1!A1982</f>
        <v>0</v>
      </c>
      <c r="C1982" s="142" t="e">
        <f>VLOOKUP(B1982,MODALIDADE_1!A:B,2,FALSE)</f>
        <v>#N/A</v>
      </c>
      <c r="D1982" s="142"/>
      <c r="E1982" s="94" t="e">
        <f>VLOOKUP(B1982,MODALIDADE_1!A:E,5,FALSE)</f>
        <v>#N/A</v>
      </c>
      <c r="F1982" s="95" t="e">
        <f>VLOOKUP(B1982,MODALIDADE_1!A:C,3,FALSE)</f>
        <v>#N/A</v>
      </c>
      <c r="G1982" s="142" t="e">
        <f>VLOOKUP(B1982,MODALIDADE_1!A:G,4,FALSE)</f>
        <v>#N/A</v>
      </c>
      <c r="H1982" s="142" t="e">
        <f>VLOOKUP(B1982,MODALIDADE_1!A:G,6,FALSE)</f>
        <v>#N/A</v>
      </c>
      <c r="I1982" s="142" t="e">
        <f>VLOOKUP(B1982,MODALIDADE_1!A:G,7,FALSE)</f>
        <v>#N/A</v>
      </c>
      <c r="J1982" s="106" t="e">
        <f>VLOOKUP(Tabela410[[#This Row],[Proposta de Referência]],SIMP_M1!A:K,9,FALSE)</f>
        <v>#VALUE!</v>
      </c>
      <c r="K1982" s="106" t="e">
        <f>VLOOKUP(Tabela410[[#This Row],[Proposta de Referência]],SIMP_M1!A:K,8,FALSE)</f>
        <v>#VALUE!</v>
      </c>
      <c r="L1982" s="107" t="e">
        <f t="shared" si="128"/>
        <v>#VALUE!</v>
      </c>
      <c r="M1982" s="107" t="e">
        <f t="shared" si="129"/>
        <v>#VALUE!</v>
      </c>
      <c r="N1982" s="142" t="e">
        <f t="shared" si="130"/>
        <v>#VALUE!</v>
      </c>
      <c r="O1982" s="142" t="e">
        <f t="shared" si="131"/>
        <v>#N/A</v>
      </c>
      <c r="P1982" s="24" t="str">
        <f>IFERROR(VLOOKUP(O1982,HOSPITAIS_COM_DIVIDAS!A:E,5,FALSE),"")</f>
        <v/>
      </c>
    </row>
    <row r="1983" spans="1:16" x14ac:dyDescent="0.25">
      <c r="A1983" s="52" t="e">
        <f>Tabela410[[#This Row],[Status da Proposta]]</f>
        <v>#VALUE!</v>
      </c>
      <c r="B1983" s="143">
        <f>MODALIDADE_1!A1983</f>
        <v>0</v>
      </c>
      <c r="C1983" s="142" t="e">
        <f>VLOOKUP(B1983,MODALIDADE_1!A:B,2,FALSE)</f>
        <v>#N/A</v>
      </c>
      <c r="D1983" s="142"/>
      <c r="E1983" s="94" t="e">
        <f>VLOOKUP(B1983,MODALIDADE_1!A:E,5,FALSE)</f>
        <v>#N/A</v>
      </c>
      <c r="F1983" s="95" t="e">
        <f>VLOOKUP(B1983,MODALIDADE_1!A:C,3,FALSE)</f>
        <v>#N/A</v>
      </c>
      <c r="G1983" s="142" t="e">
        <f>VLOOKUP(B1983,MODALIDADE_1!A:G,4,FALSE)</f>
        <v>#N/A</v>
      </c>
      <c r="H1983" s="142" t="e">
        <f>VLOOKUP(B1983,MODALIDADE_1!A:G,6,FALSE)</f>
        <v>#N/A</v>
      </c>
      <c r="I1983" s="142" t="e">
        <f>VLOOKUP(B1983,MODALIDADE_1!A:G,7,FALSE)</f>
        <v>#N/A</v>
      </c>
      <c r="J1983" s="106" t="e">
        <f>VLOOKUP(Tabela410[[#This Row],[Proposta de Referência]],SIMP_M1!A:K,9,FALSE)</f>
        <v>#VALUE!</v>
      </c>
      <c r="K1983" s="106" t="e">
        <f>VLOOKUP(Tabela410[[#This Row],[Proposta de Referência]],SIMP_M1!A:K,8,FALSE)</f>
        <v>#VALUE!</v>
      </c>
      <c r="L1983" s="107" t="e">
        <f t="shared" si="128"/>
        <v>#VALUE!</v>
      </c>
      <c r="M1983" s="107" t="e">
        <f t="shared" si="129"/>
        <v>#VALUE!</v>
      </c>
      <c r="N1983" s="142" t="e">
        <f t="shared" si="130"/>
        <v>#VALUE!</v>
      </c>
      <c r="O1983" s="142" t="e">
        <f t="shared" si="131"/>
        <v>#N/A</v>
      </c>
      <c r="P1983" s="24" t="str">
        <f>IFERROR(VLOOKUP(O1983,HOSPITAIS_COM_DIVIDAS!A:E,5,FALSE),"")</f>
        <v/>
      </c>
    </row>
    <row r="1984" spans="1:16" x14ac:dyDescent="0.25">
      <c r="A1984" s="52" t="e">
        <f>Tabela410[[#This Row],[Status da Proposta]]</f>
        <v>#VALUE!</v>
      </c>
      <c r="B1984" s="143">
        <f>MODALIDADE_1!A1984</f>
        <v>0</v>
      </c>
      <c r="C1984" s="142" t="e">
        <f>VLOOKUP(B1984,MODALIDADE_1!A:B,2,FALSE)</f>
        <v>#N/A</v>
      </c>
      <c r="D1984" s="142"/>
      <c r="E1984" s="94" t="e">
        <f>VLOOKUP(B1984,MODALIDADE_1!A:E,5,FALSE)</f>
        <v>#N/A</v>
      </c>
      <c r="F1984" s="95" t="e">
        <f>VLOOKUP(B1984,MODALIDADE_1!A:C,3,FALSE)</f>
        <v>#N/A</v>
      </c>
      <c r="G1984" s="142" t="e">
        <f>VLOOKUP(B1984,MODALIDADE_1!A:G,4,FALSE)</f>
        <v>#N/A</v>
      </c>
      <c r="H1984" s="142" t="e">
        <f>VLOOKUP(B1984,MODALIDADE_1!A:G,6,FALSE)</f>
        <v>#N/A</v>
      </c>
      <c r="I1984" s="142" t="e">
        <f>VLOOKUP(B1984,MODALIDADE_1!A:G,7,FALSE)</f>
        <v>#N/A</v>
      </c>
      <c r="J1984" s="106" t="e">
        <f>VLOOKUP(Tabela410[[#This Row],[Proposta de Referência]],SIMP_M1!A:K,9,FALSE)</f>
        <v>#VALUE!</v>
      </c>
      <c r="K1984" s="106" t="e">
        <f>VLOOKUP(Tabela410[[#This Row],[Proposta de Referência]],SIMP_M1!A:K,8,FALSE)</f>
        <v>#VALUE!</v>
      </c>
      <c r="L1984" s="107" t="e">
        <f t="shared" si="128"/>
        <v>#VALUE!</v>
      </c>
      <c r="M1984" s="107" t="e">
        <f t="shared" si="129"/>
        <v>#VALUE!</v>
      </c>
      <c r="N1984" s="142" t="e">
        <f t="shared" si="130"/>
        <v>#VALUE!</v>
      </c>
      <c r="O1984" s="142" t="e">
        <f t="shared" si="131"/>
        <v>#N/A</v>
      </c>
      <c r="P1984" s="24" t="str">
        <f>IFERROR(VLOOKUP(O1984,HOSPITAIS_COM_DIVIDAS!A:E,5,FALSE),"")</f>
        <v/>
      </c>
    </row>
    <row r="1985" spans="1:16" x14ac:dyDescent="0.25">
      <c r="A1985" s="52" t="e">
        <f>Tabela410[[#This Row],[Status da Proposta]]</f>
        <v>#VALUE!</v>
      </c>
      <c r="B1985" s="143">
        <f>MODALIDADE_1!A1985</f>
        <v>0</v>
      </c>
      <c r="C1985" s="142" t="e">
        <f>VLOOKUP(B1985,MODALIDADE_1!A:B,2,FALSE)</f>
        <v>#N/A</v>
      </c>
      <c r="D1985" s="142"/>
      <c r="E1985" s="94" t="e">
        <f>VLOOKUP(B1985,MODALIDADE_1!A:E,5,FALSE)</f>
        <v>#N/A</v>
      </c>
      <c r="F1985" s="95" t="e">
        <f>VLOOKUP(B1985,MODALIDADE_1!A:C,3,FALSE)</f>
        <v>#N/A</v>
      </c>
      <c r="G1985" s="142" t="e">
        <f>VLOOKUP(B1985,MODALIDADE_1!A:G,4,FALSE)</f>
        <v>#N/A</v>
      </c>
      <c r="H1985" s="142" t="e">
        <f>VLOOKUP(B1985,MODALIDADE_1!A:G,6,FALSE)</f>
        <v>#N/A</v>
      </c>
      <c r="I1985" s="142" t="e">
        <f>VLOOKUP(B1985,MODALIDADE_1!A:G,7,FALSE)</f>
        <v>#N/A</v>
      </c>
      <c r="J1985" s="106" t="e">
        <f>VLOOKUP(Tabela410[[#This Row],[Proposta de Referência]],SIMP_M1!A:K,9,FALSE)</f>
        <v>#VALUE!</v>
      </c>
      <c r="K1985" s="106" t="e">
        <f>VLOOKUP(Tabela410[[#This Row],[Proposta de Referência]],SIMP_M1!A:K,8,FALSE)</f>
        <v>#VALUE!</v>
      </c>
      <c r="L1985" s="107" t="e">
        <f t="shared" si="128"/>
        <v>#VALUE!</v>
      </c>
      <c r="M1985" s="107" t="e">
        <f t="shared" si="129"/>
        <v>#VALUE!</v>
      </c>
      <c r="N1985" s="142" t="e">
        <f t="shared" si="130"/>
        <v>#VALUE!</v>
      </c>
      <c r="O1985" s="142" t="e">
        <f t="shared" si="131"/>
        <v>#N/A</v>
      </c>
      <c r="P1985" s="24" t="str">
        <f>IFERROR(VLOOKUP(O1985,HOSPITAIS_COM_DIVIDAS!A:E,5,FALSE),"")</f>
        <v/>
      </c>
    </row>
    <row r="1986" spans="1:16" x14ac:dyDescent="0.25">
      <c r="A1986" s="52" t="e">
        <f>Tabela410[[#This Row],[Status da Proposta]]</f>
        <v>#VALUE!</v>
      </c>
      <c r="B1986" s="143">
        <f>MODALIDADE_1!A1986</f>
        <v>0</v>
      </c>
      <c r="C1986" s="142" t="e">
        <f>VLOOKUP(B1986,MODALIDADE_1!A:B,2,FALSE)</f>
        <v>#N/A</v>
      </c>
      <c r="D1986" s="142"/>
      <c r="E1986" s="94" t="e">
        <f>VLOOKUP(B1986,MODALIDADE_1!A:E,5,FALSE)</f>
        <v>#N/A</v>
      </c>
      <c r="F1986" s="95" t="e">
        <f>VLOOKUP(B1986,MODALIDADE_1!A:C,3,FALSE)</f>
        <v>#N/A</v>
      </c>
      <c r="G1986" s="142" t="e">
        <f>VLOOKUP(B1986,MODALIDADE_1!A:G,4,FALSE)</f>
        <v>#N/A</v>
      </c>
      <c r="H1986" s="142" t="e">
        <f>VLOOKUP(B1986,MODALIDADE_1!A:G,6,FALSE)</f>
        <v>#N/A</v>
      </c>
      <c r="I1986" s="142" t="e">
        <f>VLOOKUP(B1986,MODALIDADE_1!A:G,7,FALSE)</f>
        <v>#N/A</v>
      </c>
      <c r="J1986" s="106" t="e">
        <f>VLOOKUP(Tabela410[[#This Row],[Proposta de Referência]],SIMP_M1!A:K,9,FALSE)</f>
        <v>#VALUE!</v>
      </c>
      <c r="K1986" s="106" t="e">
        <f>VLOOKUP(Tabela410[[#This Row],[Proposta de Referência]],SIMP_M1!A:K,8,FALSE)</f>
        <v>#VALUE!</v>
      </c>
      <c r="L1986" s="107" t="e">
        <f t="shared" si="128"/>
        <v>#VALUE!</v>
      </c>
      <c r="M1986" s="107" t="e">
        <f t="shared" si="129"/>
        <v>#VALUE!</v>
      </c>
      <c r="N1986" s="142" t="e">
        <f t="shared" si="130"/>
        <v>#VALUE!</v>
      </c>
      <c r="O1986" s="142" t="e">
        <f t="shared" si="131"/>
        <v>#N/A</v>
      </c>
      <c r="P1986" s="24" t="str">
        <f>IFERROR(VLOOKUP(O1986,HOSPITAIS_COM_DIVIDAS!A:E,5,FALSE),"")</f>
        <v/>
      </c>
    </row>
    <row r="1987" spans="1:16" x14ac:dyDescent="0.25">
      <c r="A1987" s="52" t="e">
        <f>Tabela410[[#This Row],[Status da Proposta]]</f>
        <v>#VALUE!</v>
      </c>
      <c r="B1987" s="143">
        <f>MODALIDADE_1!A1987</f>
        <v>0</v>
      </c>
      <c r="C1987" s="142" t="e">
        <f>VLOOKUP(B1987,MODALIDADE_1!A:B,2,FALSE)</f>
        <v>#N/A</v>
      </c>
      <c r="D1987" s="142"/>
      <c r="E1987" s="94" t="e">
        <f>VLOOKUP(B1987,MODALIDADE_1!A:E,5,FALSE)</f>
        <v>#N/A</v>
      </c>
      <c r="F1987" s="95" t="e">
        <f>VLOOKUP(B1987,MODALIDADE_1!A:C,3,FALSE)</f>
        <v>#N/A</v>
      </c>
      <c r="G1987" s="142" t="e">
        <f>VLOOKUP(B1987,MODALIDADE_1!A:G,4,FALSE)</f>
        <v>#N/A</v>
      </c>
      <c r="H1987" s="142" t="e">
        <f>VLOOKUP(B1987,MODALIDADE_1!A:G,6,FALSE)</f>
        <v>#N/A</v>
      </c>
      <c r="I1987" s="142" t="e">
        <f>VLOOKUP(B1987,MODALIDADE_1!A:G,7,FALSE)</f>
        <v>#N/A</v>
      </c>
      <c r="J1987" s="106" t="e">
        <f>VLOOKUP(Tabela410[[#This Row],[Proposta de Referência]],SIMP_M1!A:K,9,FALSE)</f>
        <v>#VALUE!</v>
      </c>
      <c r="K1987" s="106" t="e">
        <f>VLOOKUP(Tabela410[[#This Row],[Proposta de Referência]],SIMP_M1!A:K,8,FALSE)</f>
        <v>#VALUE!</v>
      </c>
      <c r="L1987" s="107" t="e">
        <f t="shared" si="128"/>
        <v>#VALUE!</v>
      </c>
      <c r="M1987" s="107" t="e">
        <f t="shared" si="129"/>
        <v>#VALUE!</v>
      </c>
      <c r="N1987" s="142" t="e">
        <f t="shared" si="130"/>
        <v>#VALUE!</v>
      </c>
      <c r="O1987" s="142" t="e">
        <f t="shared" si="131"/>
        <v>#N/A</v>
      </c>
      <c r="P1987" s="24" t="str">
        <f>IFERROR(VLOOKUP(O1987,HOSPITAIS_COM_DIVIDAS!A:E,5,FALSE),"")</f>
        <v/>
      </c>
    </row>
    <row r="1988" spans="1:16" x14ac:dyDescent="0.25">
      <c r="A1988" s="52" t="e">
        <f>Tabela410[[#This Row],[Status da Proposta]]</f>
        <v>#VALUE!</v>
      </c>
      <c r="B1988" s="143">
        <f>MODALIDADE_1!A1988</f>
        <v>0</v>
      </c>
      <c r="C1988" s="142" t="e">
        <f>VLOOKUP(B1988,MODALIDADE_1!A:B,2,FALSE)</f>
        <v>#N/A</v>
      </c>
      <c r="D1988" s="142"/>
      <c r="E1988" s="94" t="e">
        <f>VLOOKUP(B1988,MODALIDADE_1!A:E,5,FALSE)</f>
        <v>#N/A</v>
      </c>
      <c r="F1988" s="95" t="e">
        <f>VLOOKUP(B1988,MODALIDADE_1!A:C,3,FALSE)</f>
        <v>#N/A</v>
      </c>
      <c r="G1988" s="142" t="e">
        <f>VLOOKUP(B1988,MODALIDADE_1!A:G,4,FALSE)</f>
        <v>#N/A</v>
      </c>
      <c r="H1988" s="142" t="e">
        <f>VLOOKUP(B1988,MODALIDADE_1!A:G,6,FALSE)</f>
        <v>#N/A</v>
      </c>
      <c r="I1988" s="142" t="e">
        <f>VLOOKUP(B1988,MODALIDADE_1!A:G,7,FALSE)</f>
        <v>#N/A</v>
      </c>
      <c r="J1988" s="106" t="e">
        <f>VLOOKUP(Tabela410[[#This Row],[Proposta de Referência]],SIMP_M1!A:K,9,FALSE)</f>
        <v>#VALUE!</v>
      </c>
      <c r="K1988" s="106" t="e">
        <f>VLOOKUP(Tabela410[[#This Row],[Proposta de Referência]],SIMP_M1!A:K,8,FALSE)</f>
        <v>#VALUE!</v>
      </c>
      <c r="L1988" s="107" t="e">
        <f t="shared" si="128"/>
        <v>#VALUE!</v>
      </c>
      <c r="M1988" s="107" t="e">
        <f t="shared" si="129"/>
        <v>#VALUE!</v>
      </c>
      <c r="N1988" s="142" t="e">
        <f t="shared" si="130"/>
        <v>#VALUE!</v>
      </c>
      <c r="O1988" s="142" t="e">
        <f t="shared" si="131"/>
        <v>#N/A</v>
      </c>
      <c r="P1988" s="24" t="str">
        <f>IFERROR(VLOOKUP(O1988,HOSPITAIS_COM_DIVIDAS!A:E,5,FALSE),"")</f>
        <v/>
      </c>
    </row>
    <row r="1989" spans="1:16" x14ac:dyDescent="0.25">
      <c r="A1989" s="52" t="e">
        <f>Tabela410[[#This Row],[Status da Proposta]]</f>
        <v>#VALUE!</v>
      </c>
      <c r="B1989" s="143">
        <f>MODALIDADE_1!A1989</f>
        <v>0</v>
      </c>
      <c r="C1989" s="142" t="e">
        <f>VLOOKUP(B1989,MODALIDADE_1!A:B,2,FALSE)</f>
        <v>#N/A</v>
      </c>
      <c r="D1989" s="142"/>
      <c r="E1989" s="94" t="e">
        <f>VLOOKUP(B1989,MODALIDADE_1!A:E,5,FALSE)</f>
        <v>#N/A</v>
      </c>
      <c r="F1989" s="95" t="e">
        <f>VLOOKUP(B1989,MODALIDADE_1!A:C,3,FALSE)</f>
        <v>#N/A</v>
      </c>
      <c r="G1989" s="142" t="e">
        <f>VLOOKUP(B1989,MODALIDADE_1!A:G,4,FALSE)</f>
        <v>#N/A</v>
      </c>
      <c r="H1989" s="142" t="e">
        <f>VLOOKUP(B1989,MODALIDADE_1!A:G,6,FALSE)</f>
        <v>#N/A</v>
      </c>
      <c r="I1989" s="142" t="e">
        <f>VLOOKUP(B1989,MODALIDADE_1!A:G,7,FALSE)</f>
        <v>#N/A</v>
      </c>
      <c r="J1989" s="106" t="e">
        <f>VLOOKUP(Tabela410[[#This Row],[Proposta de Referência]],SIMP_M1!A:K,9,FALSE)</f>
        <v>#VALUE!</v>
      </c>
      <c r="K1989" s="106" t="e">
        <f>VLOOKUP(Tabela410[[#This Row],[Proposta de Referência]],SIMP_M1!A:K,8,FALSE)</f>
        <v>#VALUE!</v>
      </c>
      <c r="L1989" s="107" t="e">
        <f t="shared" si="128"/>
        <v>#VALUE!</v>
      </c>
      <c r="M1989" s="107" t="e">
        <f t="shared" si="129"/>
        <v>#VALUE!</v>
      </c>
      <c r="N1989" s="142" t="e">
        <f t="shared" si="130"/>
        <v>#VALUE!</v>
      </c>
      <c r="O1989" s="142" t="e">
        <f t="shared" si="131"/>
        <v>#N/A</v>
      </c>
      <c r="P1989" s="24" t="str">
        <f>IFERROR(VLOOKUP(O1989,HOSPITAIS_COM_DIVIDAS!A:E,5,FALSE),"")</f>
        <v/>
      </c>
    </row>
    <row r="1990" spans="1:16" x14ac:dyDescent="0.25">
      <c r="A1990" s="52" t="e">
        <f>Tabela410[[#This Row],[Status da Proposta]]</f>
        <v>#VALUE!</v>
      </c>
      <c r="B1990" s="143">
        <f>MODALIDADE_1!A1990</f>
        <v>0</v>
      </c>
      <c r="C1990" s="142" t="e">
        <f>VLOOKUP(B1990,MODALIDADE_1!A:B,2,FALSE)</f>
        <v>#N/A</v>
      </c>
      <c r="D1990" s="142"/>
      <c r="E1990" s="94" t="e">
        <f>VLOOKUP(B1990,MODALIDADE_1!A:E,5,FALSE)</f>
        <v>#N/A</v>
      </c>
      <c r="F1990" s="95" t="e">
        <f>VLOOKUP(B1990,MODALIDADE_1!A:C,3,FALSE)</f>
        <v>#N/A</v>
      </c>
      <c r="G1990" s="142" t="e">
        <f>VLOOKUP(B1990,MODALIDADE_1!A:G,4,FALSE)</f>
        <v>#N/A</v>
      </c>
      <c r="H1990" s="142" t="e">
        <f>VLOOKUP(B1990,MODALIDADE_1!A:G,6,FALSE)</f>
        <v>#N/A</v>
      </c>
      <c r="I1990" s="142" t="e">
        <f>VLOOKUP(B1990,MODALIDADE_1!A:G,7,FALSE)</f>
        <v>#N/A</v>
      </c>
      <c r="J1990" s="106" t="e">
        <f>VLOOKUP(Tabela410[[#This Row],[Proposta de Referência]],SIMP_M1!A:K,9,FALSE)</f>
        <v>#VALUE!</v>
      </c>
      <c r="K1990" s="106" t="e">
        <f>VLOOKUP(Tabela410[[#This Row],[Proposta de Referência]],SIMP_M1!A:K,8,FALSE)</f>
        <v>#VALUE!</v>
      </c>
      <c r="L1990" s="107" t="e">
        <f t="shared" si="128"/>
        <v>#VALUE!</v>
      </c>
      <c r="M1990" s="107" t="e">
        <f t="shared" si="129"/>
        <v>#VALUE!</v>
      </c>
      <c r="N1990" s="142" t="e">
        <f t="shared" si="130"/>
        <v>#VALUE!</v>
      </c>
      <c r="O1990" s="142" t="e">
        <f t="shared" si="131"/>
        <v>#N/A</v>
      </c>
      <c r="P1990" s="24" t="str">
        <f>IFERROR(VLOOKUP(O1990,HOSPITAIS_COM_DIVIDAS!A:E,5,FALSE),"")</f>
        <v/>
      </c>
    </row>
    <row r="1991" spans="1:16" x14ac:dyDescent="0.25">
      <c r="A1991" s="52" t="e">
        <f>Tabela410[[#This Row],[Status da Proposta]]</f>
        <v>#VALUE!</v>
      </c>
      <c r="B1991" s="143">
        <f>MODALIDADE_1!A1991</f>
        <v>0</v>
      </c>
      <c r="C1991" s="142" t="e">
        <f>VLOOKUP(B1991,MODALIDADE_1!A:B,2,FALSE)</f>
        <v>#N/A</v>
      </c>
      <c r="D1991" s="142"/>
      <c r="E1991" s="94" t="e">
        <f>VLOOKUP(B1991,MODALIDADE_1!A:E,5,FALSE)</f>
        <v>#N/A</v>
      </c>
      <c r="F1991" s="95" t="e">
        <f>VLOOKUP(B1991,MODALIDADE_1!A:C,3,FALSE)</f>
        <v>#N/A</v>
      </c>
      <c r="G1991" s="142" t="e">
        <f>VLOOKUP(B1991,MODALIDADE_1!A:G,4,FALSE)</f>
        <v>#N/A</v>
      </c>
      <c r="H1991" s="142" t="e">
        <f>VLOOKUP(B1991,MODALIDADE_1!A:G,6,FALSE)</f>
        <v>#N/A</v>
      </c>
      <c r="I1991" s="142" t="e">
        <f>VLOOKUP(B1991,MODALIDADE_1!A:G,7,FALSE)</f>
        <v>#N/A</v>
      </c>
      <c r="J1991" s="106" t="e">
        <f>VLOOKUP(Tabela410[[#This Row],[Proposta de Referência]],SIMP_M1!A:K,9,FALSE)</f>
        <v>#VALUE!</v>
      </c>
      <c r="K1991" s="106" t="e">
        <f>VLOOKUP(Tabela410[[#This Row],[Proposta de Referência]],SIMP_M1!A:K,8,FALSE)</f>
        <v>#VALUE!</v>
      </c>
      <c r="L1991" s="107" t="e">
        <f t="shared" si="128"/>
        <v>#VALUE!</v>
      </c>
      <c r="M1991" s="107" t="e">
        <f t="shared" si="129"/>
        <v>#VALUE!</v>
      </c>
      <c r="N1991" s="142" t="e">
        <f t="shared" si="130"/>
        <v>#VALUE!</v>
      </c>
      <c r="O1991" s="142" t="e">
        <f t="shared" si="131"/>
        <v>#N/A</v>
      </c>
      <c r="P1991" s="24" t="str">
        <f>IFERROR(VLOOKUP(O1991,HOSPITAIS_COM_DIVIDAS!A:E,5,FALSE),"")</f>
        <v/>
      </c>
    </row>
    <row r="1992" spans="1:16" x14ac:dyDescent="0.25">
      <c r="A1992" s="52" t="e">
        <f>Tabela410[[#This Row],[Status da Proposta]]</f>
        <v>#VALUE!</v>
      </c>
      <c r="B1992" s="143">
        <f>MODALIDADE_1!A1992</f>
        <v>0</v>
      </c>
      <c r="C1992" s="142" t="e">
        <f>VLOOKUP(B1992,MODALIDADE_1!A:B,2,FALSE)</f>
        <v>#N/A</v>
      </c>
      <c r="D1992" s="142"/>
      <c r="E1992" s="94" t="e">
        <f>VLOOKUP(B1992,MODALIDADE_1!A:E,5,FALSE)</f>
        <v>#N/A</v>
      </c>
      <c r="F1992" s="95" t="e">
        <f>VLOOKUP(B1992,MODALIDADE_1!A:C,3,FALSE)</f>
        <v>#N/A</v>
      </c>
      <c r="G1992" s="142" t="e">
        <f>VLOOKUP(B1992,MODALIDADE_1!A:G,4,FALSE)</f>
        <v>#N/A</v>
      </c>
      <c r="H1992" s="142" t="e">
        <f>VLOOKUP(B1992,MODALIDADE_1!A:G,6,FALSE)</f>
        <v>#N/A</v>
      </c>
      <c r="I1992" s="142" t="e">
        <f>VLOOKUP(B1992,MODALIDADE_1!A:G,7,FALSE)</f>
        <v>#N/A</v>
      </c>
      <c r="J1992" s="106" t="e">
        <f>VLOOKUP(Tabela410[[#This Row],[Proposta de Referência]],SIMP_M1!A:K,9,FALSE)</f>
        <v>#VALUE!</v>
      </c>
      <c r="K1992" s="106" t="e">
        <f>VLOOKUP(Tabela410[[#This Row],[Proposta de Referência]],SIMP_M1!A:K,8,FALSE)</f>
        <v>#VALUE!</v>
      </c>
      <c r="L1992" s="107" t="e">
        <f t="shared" si="128"/>
        <v>#VALUE!</v>
      </c>
      <c r="M1992" s="107" t="e">
        <f t="shared" si="129"/>
        <v>#VALUE!</v>
      </c>
      <c r="N1992" s="142" t="e">
        <f t="shared" si="130"/>
        <v>#VALUE!</v>
      </c>
      <c r="O1992" s="142" t="e">
        <f t="shared" si="131"/>
        <v>#N/A</v>
      </c>
      <c r="P1992" s="24" t="str">
        <f>IFERROR(VLOOKUP(O1992,HOSPITAIS_COM_DIVIDAS!A:E,5,FALSE),"")</f>
        <v/>
      </c>
    </row>
    <row r="1993" spans="1:16" x14ac:dyDescent="0.25">
      <c r="A1993" s="52" t="e">
        <f>Tabela410[[#This Row],[Status da Proposta]]</f>
        <v>#VALUE!</v>
      </c>
      <c r="B1993" s="143">
        <f>MODALIDADE_1!A1993</f>
        <v>0</v>
      </c>
      <c r="C1993" s="142" t="e">
        <f>VLOOKUP(B1993,MODALIDADE_1!A:B,2,FALSE)</f>
        <v>#N/A</v>
      </c>
      <c r="D1993" s="142"/>
      <c r="E1993" s="94" t="e">
        <f>VLOOKUP(B1993,MODALIDADE_1!A:E,5,FALSE)</f>
        <v>#N/A</v>
      </c>
      <c r="F1993" s="95" t="e">
        <f>VLOOKUP(B1993,MODALIDADE_1!A:C,3,FALSE)</f>
        <v>#N/A</v>
      </c>
      <c r="G1993" s="142" t="e">
        <f>VLOOKUP(B1993,MODALIDADE_1!A:G,4,FALSE)</f>
        <v>#N/A</v>
      </c>
      <c r="H1993" s="142" t="e">
        <f>VLOOKUP(B1993,MODALIDADE_1!A:G,6,FALSE)</f>
        <v>#N/A</v>
      </c>
      <c r="I1993" s="142" t="e">
        <f>VLOOKUP(B1993,MODALIDADE_1!A:G,7,FALSE)</f>
        <v>#N/A</v>
      </c>
      <c r="J1993" s="106" t="e">
        <f>VLOOKUP(Tabela410[[#This Row],[Proposta de Referência]],SIMP_M1!A:K,9,FALSE)</f>
        <v>#VALUE!</v>
      </c>
      <c r="K1993" s="106" t="e">
        <f>VLOOKUP(Tabela410[[#This Row],[Proposta de Referência]],SIMP_M1!A:K,8,FALSE)</f>
        <v>#VALUE!</v>
      </c>
      <c r="L1993" s="107" t="e">
        <f t="shared" si="128"/>
        <v>#VALUE!</v>
      </c>
      <c r="M1993" s="107" t="e">
        <f t="shared" si="129"/>
        <v>#VALUE!</v>
      </c>
      <c r="N1993" s="142" t="e">
        <f t="shared" si="130"/>
        <v>#VALUE!</v>
      </c>
      <c r="O1993" s="142" t="e">
        <f t="shared" si="131"/>
        <v>#N/A</v>
      </c>
      <c r="P1993" s="24" t="str">
        <f>IFERROR(VLOOKUP(O1993,HOSPITAIS_COM_DIVIDAS!A:E,5,FALSE),"")</f>
        <v/>
      </c>
    </row>
    <row r="1994" spans="1:16" x14ac:dyDescent="0.25">
      <c r="A1994" s="52" t="e">
        <f>Tabela410[[#This Row],[Status da Proposta]]</f>
        <v>#VALUE!</v>
      </c>
      <c r="B1994" s="143">
        <f>MODALIDADE_1!A1994</f>
        <v>0</v>
      </c>
      <c r="C1994" s="142" t="e">
        <f>VLOOKUP(B1994,MODALIDADE_1!A:B,2,FALSE)</f>
        <v>#N/A</v>
      </c>
      <c r="D1994" s="142"/>
      <c r="E1994" s="94" t="e">
        <f>VLOOKUP(B1994,MODALIDADE_1!A:E,5,FALSE)</f>
        <v>#N/A</v>
      </c>
      <c r="F1994" s="95" t="e">
        <f>VLOOKUP(B1994,MODALIDADE_1!A:C,3,FALSE)</f>
        <v>#N/A</v>
      </c>
      <c r="G1994" s="142" t="e">
        <f>VLOOKUP(B1994,MODALIDADE_1!A:G,4,FALSE)</f>
        <v>#N/A</v>
      </c>
      <c r="H1994" s="142" t="e">
        <f>VLOOKUP(B1994,MODALIDADE_1!A:G,6,FALSE)</f>
        <v>#N/A</v>
      </c>
      <c r="I1994" s="142" t="e">
        <f>VLOOKUP(B1994,MODALIDADE_1!A:G,7,FALSE)</f>
        <v>#N/A</v>
      </c>
      <c r="J1994" s="106" t="e">
        <f>VLOOKUP(Tabela410[[#This Row],[Proposta de Referência]],SIMP_M1!A:K,9,FALSE)</f>
        <v>#VALUE!</v>
      </c>
      <c r="K1994" s="106" t="e">
        <f>VLOOKUP(Tabela410[[#This Row],[Proposta de Referência]],SIMP_M1!A:K,8,FALSE)</f>
        <v>#VALUE!</v>
      </c>
      <c r="L1994" s="107" t="e">
        <f t="shared" si="128"/>
        <v>#VALUE!</v>
      </c>
      <c r="M1994" s="107" t="e">
        <f t="shared" si="129"/>
        <v>#VALUE!</v>
      </c>
      <c r="N1994" s="142" t="e">
        <f t="shared" si="130"/>
        <v>#VALUE!</v>
      </c>
      <c r="O1994" s="142" t="e">
        <f t="shared" si="131"/>
        <v>#N/A</v>
      </c>
      <c r="P1994" s="24" t="str">
        <f>IFERROR(VLOOKUP(O1994,HOSPITAIS_COM_DIVIDAS!A:E,5,FALSE),"")</f>
        <v/>
      </c>
    </row>
    <row r="1995" spans="1:16" x14ac:dyDescent="0.25">
      <c r="A1995" s="52" t="e">
        <f>Tabela410[[#This Row],[Status da Proposta]]</f>
        <v>#VALUE!</v>
      </c>
      <c r="B1995" s="143">
        <f>MODALIDADE_1!A1995</f>
        <v>0</v>
      </c>
      <c r="C1995" s="142" t="e">
        <f>VLOOKUP(B1995,MODALIDADE_1!A:B,2,FALSE)</f>
        <v>#N/A</v>
      </c>
      <c r="D1995" s="142"/>
      <c r="E1995" s="94" t="e">
        <f>VLOOKUP(B1995,MODALIDADE_1!A:E,5,FALSE)</f>
        <v>#N/A</v>
      </c>
      <c r="F1995" s="95" t="e">
        <f>VLOOKUP(B1995,MODALIDADE_1!A:C,3,FALSE)</f>
        <v>#N/A</v>
      </c>
      <c r="G1995" s="142" t="e">
        <f>VLOOKUP(B1995,MODALIDADE_1!A:G,4,FALSE)</f>
        <v>#N/A</v>
      </c>
      <c r="H1995" s="142" t="e">
        <f>VLOOKUP(B1995,MODALIDADE_1!A:G,6,FALSE)</f>
        <v>#N/A</v>
      </c>
      <c r="I1995" s="142" t="e">
        <f>VLOOKUP(B1995,MODALIDADE_1!A:G,7,FALSE)</f>
        <v>#N/A</v>
      </c>
      <c r="J1995" s="106" t="e">
        <f>VLOOKUP(Tabela410[[#This Row],[Proposta de Referência]],SIMP_M1!A:K,9,FALSE)</f>
        <v>#VALUE!</v>
      </c>
      <c r="K1995" s="106" t="e">
        <f>VLOOKUP(Tabela410[[#This Row],[Proposta de Referência]],SIMP_M1!A:K,8,FALSE)</f>
        <v>#VALUE!</v>
      </c>
      <c r="L1995" s="107" t="e">
        <f t="shared" si="128"/>
        <v>#VALUE!</v>
      </c>
      <c r="M1995" s="107" t="e">
        <f t="shared" si="129"/>
        <v>#VALUE!</v>
      </c>
      <c r="N1995" s="142" t="e">
        <f t="shared" si="130"/>
        <v>#VALUE!</v>
      </c>
      <c r="O1995" s="142" t="e">
        <f t="shared" si="131"/>
        <v>#N/A</v>
      </c>
      <c r="P1995" s="24" t="str">
        <f>IFERROR(VLOOKUP(O1995,HOSPITAIS_COM_DIVIDAS!A:E,5,FALSE),"")</f>
        <v/>
      </c>
    </row>
    <row r="1996" spans="1:16" x14ac:dyDescent="0.25">
      <c r="A1996" s="52" t="e">
        <f>Tabela410[[#This Row],[Status da Proposta]]</f>
        <v>#VALUE!</v>
      </c>
      <c r="B1996" s="143">
        <f>MODALIDADE_1!A1996</f>
        <v>0</v>
      </c>
      <c r="C1996" s="142" t="e">
        <f>VLOOKUP(B1996,MODALIDADE_1!A:B,2,FALSE)</f>
        <v>#N/A</v>
      </c>
      <c r="D1996" s="142"/>
      <c r="E1996" s="94" t="e">
        <f>VLOOKUP(B1996,MODALIDADE_1!A:E,5,FALSE)</f>
        <v>#N/A</v>
      </c>
      <c r="F1996" s="95" t="e">
        <f>VLOOKUP(B1996,MODALIDADE_1!A:C,3,FALSE)</f>
        <v>#N/A</v>
      </c>
      <c r="G1996" s="142" t="e">
        <f>VLOOKUP(B1996,MODALIDADE_1!A:G,4,FALSE)</f>
        <v>#N/A</v>
      </c>
      <c r="H1996" s="142" t="e">
        <f>VLOOKUP(B1996,MODALIDADE_1!A:G,6,FALSE)</f>
        <v>#N/A</v>
      </c>
      <c r="I1996" s="142" t="e">
        <f>VLOOKUP(B1996,MODALIDADE_1!A:G,7,FALSE)</f>
        <v>#N/A</v>
      </c>
      <c r="J1996" s="106" t="e">
        <f>VLOOKUP(Tabela410[[#This Row],[Proposta de Referência]],SIMP_M1!A:K,9,FALSE)</f>
        <v>#VALUE!</v>
      </c>
      <c r="K1996" s="106" t="e">
        <f>VLOOKUP(Tabela410[[#This Row],[Proposta de Referência]],SIMP_M1!A:K,8,FALSE)</f>
        <v>#VALUE!</v>
      </c>
      <c r="L1996" s="107" t="e">
        <f t="shared" si="128"/>
        <v>#VALUE!</v>
      </c>
      <c r="M1996" s="107" t="e">
        <f t="shared" si="129"/>
        <v>#VALUE!</v>
      </c>
      <c r="N1996" s="142" t="e">
        <f t="shared" si="130"/>
        <v>#VALUE!</v>
      </c>
      <c r="O1996" s="142" t="e">
        <f t="shared" si="131"/>
        <v>#N/A</v>
      </c>
      <c r="P1996" s="24" t="str">
        <f>IFERROR(VLOOKUP(O1996,HOSPITAIS_COM_DIVIDAS!A:E,5,FALSE),"")</f>
        <v/>
      </c>
    </row>
    <row r="1997" spans="1:16" x14ac:dyDescent="0.25">
      <c r="A1997" s="52" t="e">
        <f>Tabela410[[#This Row],[Status da Proposta]]</f>
        <v>#VALUE!</v>
      </c>
      <c r="B1997" s="143">
        <f>MODALIDADE_1!A1997</f>
        <v>0</v>
      </c>
      <c r="C1997" s="142" t="e">
        <f>VLOOKUP(B1997,MODALIDADE_1!A:B,2,FALSE)</f>
        <v>#N/A</v>
      </c>
      <c r="D1997" s="142"/>
      <c r="E1997" s="94" t="e">
        <f>VLOOKUP(B1997,MODALIDADE_1!A:E,5,FALSE)</f>
        <v>#N/A</v>
      </c>
      <c r="F1997" s="95" t="e">
        <f>VLOOKUP(B1997,MODALIDADE_1!A:C,3,FALSE)</f>
        <v>#N/A</v>
      </c>
      <c r="G1997" s="142" t="e">
        <f>VLOOKUP(B1997,MODALIDADE_1!A:G,4,FALSE)</f>
        <v>#N/A</v>
      </c>
      <c r="H1997" s="142" t="e">
        <f>VLOOKUP(B1997,MODALIDADE_1!A:G,6,FALSE)</f>
        <v>#N/A</v>
      </c>
      <c r="I1997" s="142" t="e">
        <f>VLOOKUP(B1997,MODALIDADE_1!A:G,7,FALSE)</f>
        <v>#N/A</v>
      </c>
      <c r="J1997" s="106" t="e">
        <f>VLOOKUP(Tabela410[[#This Row],[Proposta de Referência]],SIMP_M1!A:K,9,FALSE)</f>
        <v>#VALUE!</v>
      </c>
      <c r="K1997" s="106" t="e">
        <f>VLOOKUP(Tabela410[[#This Row],[Proposta de Referência]],SIMP_M1!A:K,8,FALSE)</f>
        <v>#VALUE!</v>
      </c>
      <c r="L1997" s="107" t="e">
        <f t="shared" si="128"/>
        <v>#VALUE!</v>
      </c>
      <c r="M1997" s="107" t="e">
        <f t="shared" si="129"/>
        <v>#VALUE!</v>
      </c>
      <c r="N1997" s="142" t="e">
        <f t="shared" si="130"/>
        <v>#VALUE!</v>
      </c>
      <c r="O1997" s="142" t="e">
        <f t="shared" si="131"/>
        <v>#N/A</v>
      </c>
      <c r="P1997" s="24" t="str">
        <f>IFERROR(VLOOKUP(O1997,HOSPITAIS_COM_DIVIDAS!A:E,5,FALSE),"")</f>
        <v/>
      </c>
    </row>
    <row r="1998" spans="1:16" x14ac:dyDescent="0.25">
      <c r="A1998" s="52" t="e">
        <f>Tabela410[[#This Row],[Status da Proposta]]</f>
        <v>#VALUE!</v>
      </c>
      <c r="B1998" s="143">
        <f>MODALIDADE_1!A1998</f>
        <v>0</v>
      </c>
      <c r="C1998" s="142" t="e">
        <f>VLOOKUP(B1998,MODALIDADE_1!A:B,2,FALSE)</f>
        <v>#N/A</v>
      </c>
      <c r="D1998" s="142"/>
      <c r="E1998" s="94" t="e">
        <f>VLOOKUP(B1998,MODALIDADE_1!A:E,5,FALSE)</f>
        <v>#N/A</v>
      </c>
      <c r="F1998" s="95" t="e">
        <f>VLOOKUP(B1998,MODALIDADE_1!A:C,3,FALSE)</f>
        <v>#N/A</v>
      </c>
      <c r="G1998" s="142" t="e">
        <f>VLOOKUP(B1998,MODALIDADE_1!A:G,4,FALSE)</f>
        <v>#N/A</v>
      </c>
      <c r="H1998" s="142" t="e">
        <f>VLOOKUP(B1998,MODALIDADE_1!A:G,6,FALSE)</f>
        <v>#N/A</v>
      </c>
      <c r="I1998" s="142" t="e">
        <f>VLOOKUP(B1998,MODALIDADE_1!A:G,7,FALSE)</f>
        <v>#N/A</v>
      </c>
      <c r="J1998" s="106" t="e">
        <f>VLOOKUP(Tabela410[[#This Row],[Proposta de Referência]],SIMP_M1!A:K,9,FALSE)</f>
        <v>#VALUE!</v>
      </c>
      <c r="K1998" s="106" t="e">
        <f>VLOOKUP(Tabela410[[#This Row],[Proposta de Referência]],SIMP_M1!A:K,8,FALSE)</f>
        <v>#VALUE!</v>
      </c>
      <c r="L1998" s="107" t="e">
        <f t="shared" si="128"/>
        <v>#VALUE!</v>
      </c>
      <c r="M1998" s="107" t="e">
        <f t="shared" si="129"/>
        <v>#VALUE!</v>
      </c>
      <c r="N1998" s="142" t="e">
        <f t="shared" si="130"/>
        <v>#VALUE!</v>
      </c>
      <c r="O1998" s="142" t="e">
        <f t="shared" si="131"/>
        <v>#N/A</v>
      </c>
      <c r="P1998" s="24" t="str">
        <f>IFERROR(VLOOKUP(O1998,HOSPITAIS_COM_DIVIDAS!A:E,5,FALSE),"")</f>
        <v/>
      </c>
    </row>
    <row r="1999" spans="1:16" x14ac:dyDescent="0.25">
      <c r="A1999" s="52" t="e">
        <f>Tabela410[[#This Row],[Status da Proposta]]</f>
        <v>#VALUE!</v>
      </c>
      <c r="B1999" s="143">
        <f>MODALIDADE_1!A1999</f>
        <v>0</v>
      </c>
      <c r="C1999" s="142" t="e">
        <f>VLOOKUP(B1999,MODALIDADE_1!A:B,2,FALSE)</f>
        <v>#N/A</v>
      </c>
      <c r="D1999" s="142"/>
      <c r="E1999" s="94" t="e">
        <f>VLOOKUP(B1999,MODALIDADE_1!A:E,5,FALSE)</f>
        <v>#N/A</v>
      </c>
      <c r="F1999" s="95" t="e">
        <f>VLOOKUP(B1999,MODALIDADE_1!A:C,3,FALSE)</f>
        <v>#N/A</v>
      </c>
      <c r="G1999" s="142" t="e">
        <f>VLOOKUP(B1999,MODALIDADE_1!A:G,4,FALSE)</f>
        <v>#N/A</v>
      </c>
      <c r="H1999" s="142" t="e">
        <f>VLOOKUP(B1999,MODALIDADE_1!A:G,6,FALSE)</f>
        <v>#N/A</v>
      </c>
      <c r="I1999" s="142" t="e">
        <f>VLOOKUP(B1999,MODALIDADE_1!A:G,7,FALSE)</f>
        <v>#N/A</v>
      </c>
      <c r="J1999" s="106" t="e">
        <f>VLOOKUP(Tabela410[[#This Row],[Proposta de Referência]],SIMP_M1!A:K,9,FALSE)</f>
        <v>#VALUE!</v>
      </c>
      <c r="K1999" s="106" t="e">
        <f>VLOOKUP(Tabela410[[#This Row],[Proposta de Referência]],SIMP_M1!A:K,8,FALSE)</f>
        <v>#VALUE!</v>
      </c>
      <c r="L1999" s="107" t="e">
        <f t="shared" si="128"/>
        <v>#VALUE!</v>
      </c>
      <c r="M1999" s="107" t="e">
        <f t="shared" si="129"/>
        <v>#VALUE!</v>
      </c>
      <c r="N1999" s="142" t="e">
        <f t="shared" si="130"/>
        <v>#VALUE!</v>
      </c>
      <c r="O1999" s="142" t="e">
        <f t="shared" si="131"/>
        <v>#N/A</v>
      </c>
      <c r="P1999" s="24" t="str">
        <f>IFERROR(VLOOKUP(O1999,HOSPITAIS_COM_DIVIDAS!A:E,5,FALSE),"")</f>
        <v/>
      </c>
    </row>
    <row r="2000" spans="1:16" x14ac:dyDescent="0.25">
      <c r="A2000" s="52" t="e">
        <f>Tabela410[[#This Row],[Status da Proposta]]</f>
        <v>#VALUE!</v>
      </c>
      <c r="B2000" s="143">
        <f>MODALIDADE_1!A2000</f>
        <v>0</v>
      </c>
      <c r="C2000" s="142" t="e">
        <f>VLOOKUP(B2000,MODALIDADE_1!A:B,2,FALSE)</f>
        <v>#N/A</v>
      </c>
      <c r="D2000" s="142"/>
      <c r="E2000" s="94" t="e">
        <f>VLOOKUP(B2000,MODALIDADE_1!A:E,5,FALSE)</f>
        <v>#N/A</v>
      </c>
      <c r="F2000" s="95" t="e">
        <f>VLOOKUP(B2000,MODALIDADE_1!A:C,3,FALSE)</f>
        <v>#N/A</v>
      </c>
      <c r="G2000" s="142" t="e">
        <f>VLOOKUP(B2000,MODALIDADE_1!A:G,4,FALSE)</f>
        <v>#N/A</v>
      </c>
      <c r="H2000" s="142" t="e">
        <f>VLOOKUP(B2000,MODALIDADE_1!A:G,6,FALSE)</f>
        <v>#N/A</v>
      </c>
      <c r="I2000" s="142" t="e">
        <f>VLOOKUP(B2000,MODALIDADE_1!A:G,7,FALSE)</f>
        <v>#N/A</v>
      </c>
      <c r="J2000" s="106" t="e">
        <f>VLOOKUP(Tabela410[[#This Row],[Proposta de Referência]],SIMP_M1!A:K,9,FALSE)</f>
        <v>#VALUE!</v>
      </c>
      <c r="K2000" s="106" t="e">
        <f>VLOOKUP(Tabela410[[#This Row],[Proposta de Referência]],SIMP_M1!A:K,8,FALSE)</f>
        <v>#VALUE!</v>
      </c>
      <c r="L2000" s="107" t="e">
        <f t="shared" si="128"/>
        <v>#VALUE!</v>
      </c>
      <c r="M2000" s="107" t="e">
        <f t="shared" si="129"/>
        <v>#VALUE!</v>
      </c>
      <c r="N2000" s="142" t="e">
        <f t="shared" si="130"/>
        <v>#VALUE!</v>
      </c>
      <c r="O2000" s="142" t="e">
        <f t="shared" si="131"/>
        <v>#N/A</v>
      </c>
      <c r="P2000" s="24" t="str">
        <f>IFERROR(VLOOKUP(O2000,HOSPITAIS_COM_DIVIDAS!A:E,5,FALSE),"")</f>
        <v/>
      </c>
    </row>
    <row r="2001" spans="1:16" x14ac:dyDescent="0.25">
      <c r="A2001" s="52" t="e">
        <f>Tabela410[[#This Row],[Status da Proposta]]</f>
        <v>#VALUE!</v>
      </c>
      <c r="B2001" s="143">
        <f>MODALIDADE_1!A2001</f>
        <v>0</v>
      </c>
      <c r="C2001" s="142" t="e">
        <f>VLOOKUP(B2001,MODALIDADE_1!A:B,2,FALSE)</f>
        <v>#N/A</v>
      </c>
      <c r="D2001" s="142"/>
      <c r="E2001" s="94" t="e">
        <f>VLOOKUP(B2001,MODALIDADE_1!A:E,5,FALSE)</f>
        <v>#N/A</v>
      </c>
      <c r="F2001" s="95" t="e">
        <f>VLOOKUP(B2001,MODALIDADE_1!A:C,3,FALSE)</f>
        <v>#N/A</v>
      </c>
      <c r="G2001" s="142" t="e">
        <f>VLOOKUP(B2001,MODALIDADE_1!A:G,4,FALSE)</f>
        <v>#N/A</v>
      </c>
      <c r="H2001" s="142" t="e">
        <f>VLOOKUP(B2001,MODALIDADE_1!A:G,6,FALSE)</f>
        <v>#N/A</v>
      </c>
      <c r="I2001" s="142" t="e">
        <f>VLOOKUP(B2001,MODALIDADE_1!A:G,7,FALSE)</f>
        <v>#N/A</v>
      </c>
      <c r="J2001" s="106" t="e">
        <f>VLOOKUP(Tabela410[[#This Row],[Proposta de Referência]],SIMP_M1!A:K,9,FALSE)</f>
        <v>#VALUE!</v>
      </c>
      <c r="K2001" s="106" t="e">
        <f>VLOOKUP(Tabela410[[#This Row],[Proposta de Referência]],SIMP_M1!A:K,8,FALSE)</f>
        <v>#VALUE!</v>
      </c>
      <c r="L2001" s="107" t="e">
        <f t="shared" si="128"/>
        <v>#VALUE!</v>
      </c>
      <c r="M2001" s="107" t="e">
        <f t="shared" si="129"/>
        <v>#VALUE!</v>
      </c>
      <c r="N2001" s="142" t="e">
        <f t="shared" si="130"/>
        <v>#VALUE!</v>
      </c>
      <c r="O2001" s="142" t="e">
        <f t="shared" si="131"/>
        <v>#N/A</v>
      </c>
      <c r="P2001" s="24" t="str">
        <f>IFERROR(VLOOKUP(O2001,HOSPITAIS_COM_DIVIDAS!A:E,5,FALSE),"")</f>
        <v/>
      </c>
    </row>
    <row r="2002" spans="1:16" x14ac:dyDescent="0.25">
      <c r="A2002" s="52" t="e">
        <f>Tabela410[[#This Row],[Status da Proposta]]</f>
        <v>#VALUE!</v>
      </c>
      <c r="B2002" s="143">
        <f>MODALIDADE_1!A2002</f>
        <v>0</v>
      </c>
      <c r="C2002" s="142" t="e">
        <f>VLOOKUP(B2002,MODALIDADE_1!A:B,2,FALSE)</f>
        <v>#N/A</v>
      </c>
      <c r="D2002" s="142"/>
      <c r="E2002" s="94" t="e">
        <f>VLOOKUP(B2002,MODALIDADE_1!A:E,5,FALSE)</f>
        <v>#N/A</v>
      </c>
      <c r="F2002" s="95" t="e">
        <f>VLOOKUP(B2002,MODALIDADE_1!A:C,3,FALSE)</f>
        <v>#N/A</v>
      </c>
      <c r="G2002" s="142" t="e">
        <f>VLOOKUP(B2002,MODALIDADE_1!A:G,4,FALSE)</f>
        <v>#N/A</v>
      </c>
      <c r="H2002" s="142" t="e">
        <f>VLOOKUP(B2002,MODALIDADE_1!A:G,6,FALSE)</f>
        <v>#N/A</v>
      </c>
      <c r="I2002" s="142" t="e">
        <f>VLOOKUP(B2002,MODALIDADE_1!A:G,7,FALSE)</f>
        <v>#N/A</v>
      </c>
      <c r="J2002" s="106" t="e">
        <f>VLOOKUP(Tabela410[[#This Row],[Proposta de Referência]],SIMP_M1!A:K,9,FALSE)</f>
        <v>#VALUE!</v>
      </c>
      <c r="K2002" s="106" t="e">
        <f>VLOOKUP(Tabela410[[#This Row],[Proposta de Referência]],SIMP_M1!A:K,8,FALSE)</f>
        <v>#VALUE!</v>
      </c>
      <c r="L2002" s="107" t="e">
        <f t="shared" si="128"/>
        <v>#VALUE!</v>
      </c>
      <c r="M2002" s="107" t="e">
        <f t="shared" si="129"/>
        <v>#VALUE!</v>
      </c>
      <c r="N2002" s="142" t="e">
        <f t="shared" si="130"/>
        <v>#VALUE!</v>
      </c>
      <c r="O2002" s="142" t="e">
        <f t="shared" si="131"/>
        <v>#N/A</v>
      </c>
      <c r="P2002" s="24" t="str">
        <f>IFERROR(VLOOKUP(O2002,HOSPITAIS_COM_DIVIDAS!A:E,5,FALSE),"")</f>
        <v/>
      </c>
    </row>
    <row r="2003" spans="1:16" x14ac:dyDescent="0.25">
      <c r="A2003" s="52" t="e">
        <f>Tabela410[[#This Row],[Status da Proposta]]</f>
        <v>#VALUE!</v>
      </c>
      <c r="B2003" s="143">
        <f>MODALIDADE_1!A2003</f>
        <v>0</v>
      </c>
      <c r="C2003" s="142" t="e">
        <f>VLOOKUP(B2003,MODALIDADE_1!A:B,2,FALSE)</f>
        <v>#N/A</v>
      </c>
      <c r="D2003" s="142"/>
      <c r="E2003" s="94" t="e">
        <f>VLOOKUP(B2003,MODALIDADE_1!A:E,5,FALSE)</f>
        <v>#N/A</v>
      </c>
      <c r="F2003" s="95" t="e">
        <f>VLOOKUP(B2003,MODALIDADE_1!A:C,3,FALSE)</f>
        <v>#N/A</v>
      </c>
      <c r="G2003" s="142" t="e">
        <f>VLOOKUP(B2003,MODALIDADE_1!A:G,4,FALSE)</f>
        <v>#N/A</v>
      </c>
      <c r="H2003" s="142" t="e">
        <f>VLOOKUP(B2003,MODALIDADE_1!A:G,6,FALSE)</f>
        <v>#N/A</v>
      </c>
      <c r="I2003" s="142" t="e">
        <f>VLOOKUP(B2003,MODALIDADE_1!A:G,7,FALSE)</f>
        <v>#N/A</v>
      </c>
      <c r="J2003" s="106" t="e">
        <f>VLOOKUP(Tabela410[[#This Row],[Proposta de Referência]],SIMP_M1!A:K,9,FALSE)</f>
        <v>#VALUE!</v>
      </c>
      <c r="K2003" s="106" t="e">
        <f>VLOOKUP(Tabela410[[#This Row],[Proposta de Referência]],SIMP_M1!A:K,8,FALSE)</f>
        <v>#VALUE!</v>
      </c>
      <c r="L2003" s="107" t="e">
        <f t="shared" si="128"/>
        <v>#VALUE!</v>
      </c>
      <c r="M2003" s="107" t="e">
        <f t="shared" si="129"/>
        <v>#VALUE!</v>
      </c>
      <c r="N2003" s="142" t="e">
        <f t="shared" si="130"/>
        <v>#VALUE!</v>
      </c>
      <c r="O2003" s="142" t="e">
        <f t="shared" si="131"/>
        <v>#N/A</v>
      </c>
      <c r="P2003" s="24" t="str">
        <f>IFERROR(VLOOKUP(O2003,HOSPITAIS_COM_DIVIDAS!A:E,5,FALSE),"")</f>
        <v/>
      </c>
    </row>
    <row r="2004" spans="1:16" x14ac:dyDescent="0.25">
      <c r="A2004" s="52" t="e">
        <f>Tabela410[[#This Row],[Status da Proposta]]</f>
        <v>#VALUE!</v>
      </c>
      <c r="B2004" s="143">
        <f>MODALIDADE_1!A2004</f>
        <v>0</v>
      </c>
      <c r="C2004" s="142" t="e">
        <f>VLOOKUP(B2004,MODALIDADE_1!A:B,2,FALSE)</f>
        <v>#N/A</v>
      </c>
      <c r="D2004" s="142"/>
      <c r="E2004" s="94" t="e">
        <f>VLOOKUP(B2004,MODALIDADE_1!A:E,5,FALSE)</f>
        <v>#N/A</v>
      </c>
      <c r="F2004" s="95" t="e">
        <f>VLOOKUP(B2004,MODALIDADE_1!A:C,3,FALSE)</f>
        <v>#N/A</v>
      </c>
      <c r="G2004" s="142" t="e">
        <f>VLOOKUP(B2004,MODALIDADE_1!A:G,4,FALSE)</f>
        <v>#N/A</v>
      </c>
      <c r="H2004" s="142" t="e">
        <f>VLOOKUP(B2004,MODALIDADE_1!A:G,6,FALSE)</f>
        <v>#N/A</v>
      </c>
      <c r="I2004" s="142" t="e">
        <f>VLOOKUP(B2004,MODALIDADE_1!A:G,7,FALSE)</f>
        <v>#N/A</v>
      </c>
      <c r="J2004" s="106" t="e">
        <f>VLOOKUP(Tabela410[[#This Row],[Proposta de Referência]],SIMP_M1!A:K,9,FALSE)</f>
        <v>#VALUE!</v>
      </c>
      <c r="K2004" s="106" t="e">
        <f>VLOOKUP(Tabela410[[#This Row],[Proposta de Referência]],SIMP_M1!A:K,8,FALSE)</f>
        <v>#VALUE!</v>
      </c>
      <c r="L2004" s="107" t="e">
        <f t="shared" si="128"/>
        <v>#VALUE!</v>
      </c>
      <c r="M2004" s="107" t="e">
        <f t="shared" si="129"/>
        <v>#VALUE!</v>
      </c>
      <c r="N2004" s="142" t="e">
        <f t="shared" si="130"/>
        <v>#VALUE!</v>
      </c>
      <c r="O2004" s="142" t="e">
        <f t="shared" si="131"/>
        <v>#N/A</v>
      </c>
      <c r="P2004" s="24" t="str">
        <f>IFERROR(VLOOKUP(O2004,HOSPITAIS_COM_DIVIDAS!A:E,5,FALSE),"")</f>
        <v/>
      </c>
    </row>
    <row r="2005" spans="1:16" x14ac:dyDescent="0.25">
      <c r="A2005" s="52" t="e">
        <f>Tabela410[[#This Row],[Status da Proposta]]</f>
        <v>#VALUE!</v>
      </c>
      <c r="B2005" s="143">
        <f>MODALIDADE_1!A2005</f>
        <v>0</v>
      </c>
      <c r="C2005" s="142" t="e">
        <f>VLOOKUP(B2005,MODALIDADE_1!A:B,2,FALSE)</f>
        <v>#N/A</v>
      </c>
      <c r="D2005" s="142"/>
      <c r="E2005" s="94" t="e">
        <f>VLOOKUP(B2005,MODALIDADE_1!A:E,5,FALSE)</f>
        <v>#N/A</v>
      </c>
      <c r="F2005" s="95" t="e">
        <f>VLOOKUP(B2005,MODALIDADE_1!A:C,3,FALSE)</f>
        <v>#N/A</v>
      </c>
      <c r="G2005" s="142" t="e">
        <f>VLOOKUP(B2005,MODALIDADE_1!A:G,4,FALSE)</f>
        <v>#N/A</v>
      </c>
      <c r="H2005" s="142" t="e">
        <f>VLOOKUP(B2005,MODALIDADE_1!A:G,6,FALSE)</f>
        <v>#N/A</v>
      </c>
      <c r="I2005" s="142" t="e">
        <f>VLOOKUP(B2005,MODALIDADE_1!A:G,7,FALSE)</f>
        <v>#N/A</v>
      </c>
      <c r="J2005" s="106" t="e">
        <f>VLOOKUP(Tabela410[[#This Row],[Proposta de Referência]],SIMP_M1!A:K,9,FALSE)</f>
        <v>#VALUE!</v>
      </c>
      <c r="K2005" s="106" t="e">
        <f>VLOOKUP(Tabela410[[#This Row],[Proposta de Referência]],SIMP_M1!A:K,8,FALSE)</f>
        <v>#VALUE!</v>
      </c>
      <c r="L2005" s="107" t="e">
        <f t="shared" si="128"/>
        <v>#VALUE!</v>
      </c>
      <c r="M2005" s="107" t="e">
        <f t="shared" si="129"/>
        <v>#VALUE!</v>
      </c>
      <c r="N2005" s="142" t="e">
        <f t="shared" si="130"/>
        <v>#VALUE!</v>
      </c>
      <c r="O2005" s="142" t="e">
        <f t="shared" si="131"/>
        <v>#N/A</v>
      </c>
      <c r="P2005" s="24" t="str">
        <f>IFERROR(VLOOKUP(O2005,HOSPITAIS_COM_DIVIDAS!A:E,5,FALSE),"")</f>
        <v/>
      </c>
    </row>
    <row r="2006" spans="1:16" x14ac:dyDescent="0.25">
      <c r="A2006" s="52" t="e">
        <f>Tabela410[[#This Row],[Status da Proposta]]</f>
        <v>#VALUE!</v>
      </c>
      <c r="B2006" s="143">
        <f>MODALIDADE_1!A2006</f>
        <v>0</v>
      </c>
      <c r="C2006" s="142" t="e">
        <f>VLOOKUP(B2006,MODALIDADE_1!A:B,2,FALSE)</f>
        <v>#N/A</v>
      </c>
      <c r="D2006" s="142"/>
      <c r="E2006" s="94" t="e">
        <f>VLOOKUP(B2006,MODALIDADE_1!A:E,5,FALSE)</f>
        <v>#N/A</v>
      </c>
      <c r="F2006" s="95" t="e">
        <f>VLOOKUP(B2006,MODALIDADE_1!A:C,3,FALSE)</f>
        <v>#N/A</v>
      </c>
      <c r="G2006" s="142" t="e">
        <f>VLOOKUP(B2006,MODALIDADE_1!A:G,4,FALSE)</f>
        <v>#N/A</v>
      </c>
      <c r="H2006" s="142" t="e">
        <f>VLOOKUP(B2006,MODALIDADE_1!A:G,6,FALSE)</f>
        <v>#N/A</v>
      </c>
      <c r="I2006" s="142" t="e">
        <f>VLOOKUP(B2006,MODALIDADE_1!A:G,7,FALSE)</f>
        <v>#N/A</v>
      </c>
      <c r="J2006" s="106" t="e">
        <f>VLOOKUP(Tabela410[[#This Row],[Proposta de Referência]],SIMP_M1!A:K,9,FALSE)</f>
        <v>#VALUE!</v>
      </c>
      <c r="K2006" s="106" t="e">
        <f>VLOOKUP(Tabela410[[#This Row],[Proposta de Referência]],SIMP_M1!A:K,8,FALSE)</f>
        <v>#VALUE!</v>
      </c>
      <c r="L2006" s="107" t="e">
        <f t="shared" si="128"/>
        <v>#VALUE!</v>
      </c>
      <c r="M2006" s="107" t="e">
        <f t="shared" si="129"/>
        <v>#VALUE!</v>
      </c>
      <c r="N2006" s="142" t="e">
        <f t="shared" si="130"/>
        <v>#VALUE!</v>
      </c>
      <c r="O2006" s="142" t="e">
        <f t="shared" si="131"/>
        <v>#N/A</v>
      </c>
      <c r="P2006" s="24" t="str">
        <f>IFERROR(VLOOKUP(O2006,HOSPITAIS_COM_DIVIDAS!A:E,5,FALSE),"")</f>
        <v/>
      </c>
    </row>
    <row r="2007" spans="1:16" x14ac:dyDescent="0.25">
      <c r="A2007" s="52" t="e">
        <f>Tabela410[[#This Row],[Status da Proposta]]</f>
        <v>#VALUE!</v>
      </c>
      <c r="B2007" s="143">
        <f>MODALIDADE_1!A2007</f>
        <v>0</v>
      </c>
      <c r="C2007" s="142" t="e">
        <f>VLOOKUP(B2007,MODALIDADE_1!A:B,2,FALSE)</f>
        <v>#N/A</v>
      </c>
      <c r="D2007" s="142"/>
      <c r="E2007" s="94" t="e">
        <f>VLOOKUP(B2007,MODALIDADE_1!A:E,5,FALSE)</f>
        <v>#N/A</v>
      </c>
      <c r="F2007" s="95" t="e">
        <f>VLOOKUP(B2007,MODALIDADE_1!A:C,3,FALSE)</f>
        <v>#N/A</v>
      </c>
      <c r="G2007" s="142" t="e">
        <f>VLOOKUP(B2007,MODALIDADE_1!A:G,4,FALSE)</f>
        <v>#N/A</v>
      </c>
      <c r="H2007" s="142" t="e">
        <f>VLOOKUP(B2007,MODALIDADE_1!A:G,6,FALSE)</f>
        <v>#N/A</v>
      </c>
      <c r="I2007" s="142" t="e">
        <f>VLOOKUP(B2007,MODALIDADE_1!A:G,7,FALSE)</f>
        <v>#N/A</v>
      </c>
      <c r="J2007" s="106" t="e">
        <f>VLOOKUP(Tabela410[[#This Row],[Proposta de Referência]],SIMP_M1!A:K,9,FALSE)</f>
        <v>#VALUE!</v>
      </c>
      <c r="K2007" s="106" t="e">
        <f>VLOOKUP(Tabela410[[#This Row],[Proposta de Referência]],SIMP_M1!A:K,8,FALSE)</f>
        <v>#VALUE!</v>
      </c>
      <c r="L2007" s="107" t="e">
        <f t="shared" si="128"/>
        <v>#VALUE!</v>
      </c>
      <c r="M2007" s="107" t="e">
        <f t="shared" si="129"/>
        <v>#VALUE!</v>
      </c>
      <c r="N2007" s="142" t="e">
        <f t="shared" si="130"/>
        <v>#VALUE!</v>
      </c>
      <c r="O2007" s="142" t="e">
        <f t="shared" si="131"/>
        <v>#N/A</v>
      </c>
      <c r="P2007" s="24" t="str">
        <f>IFERROR(VLOOKUP(O2007,HOSPITAIS_COM_DIVIDAS!A:E,5,FALSE),"")</f>
        <v/>
      </c>
    </row>
    <row r="2008" spans="1:16" x14ac:dyDescent="0.25">
      <c r="A2008" s="52" t="e">
        <f>Tabela410[[#This Row],[Status da Proposta]]</f>
        <v>#VALUE!</v>
      </c>
      <c r="B2008" s="143">
        <f>MODALIDADE_1!A2008</f>
        <v>0</v>
      </c>
      <c r="C2008" s="142" t="e">
        <f>VLOOKUP(B2008,MODALIDADE_1!A:B,2,FALSE)</f>
        <v>#N/A</v>
      </c>
      <c r="D2008" s="142"/>
      <c r="E2008" s="94" t="e">
        <f>VLOOKUP(B2008,MODALIDADE_1!A:E,5,FALSE)</f>
        <v>#N/A</v>
      </c>
      <c r="F2008" s="95" t="e">
        <f>VLOOKUP(B2008,MODALIDADE_1!A:C,3,FALSE)</f>
        <v>#N/A</v>
      </c>
      <c r="G2008" s="142" t="e">
        <f>VLOOKUP(B2008,MODALIDADE_1!A:G,4,FALSE)</f>
        <v>#N/A</v>
      </c>
      <c r="H2008" s="142" t="e">
        <f>VLOOKUP(B2008,MODALIDADE_1!A:G,6,FALSE)</f>
        <v>#N/A</v>
      </c>
      <c r="I2008" s="142" t="e">
        <f>VLOOKUP(B2008,MODALIDADE_1!A:G,7,FALSE)</f>
        <v>#N/A</v>
      </c>
      <c r="J2008" s="106" t="e">
        <f>VLOOKUP(Tabela410[[#This Row],[Proposta de Referência]],SIMP_M1!A:K,9,FALSE)</f>
        <v>#VALUE!</v>
      </c>
      <c r="K2008" s="106" t="e">
        <f>VLOOKUP(Tabela410[[#This Row],[Proposta de Referência]],SIMP_M1!A:K,8,FALSE)</f>
        <v>#VALUE!</v>
      </c>
      <c r="L2008" s="107" t="e">
        <f t="shared" si="128"/>
        <v>#VALUE!</v>
      </c>
      <c r="M2008" s="107" t="e">
        <f t="shared" si="129"/>
        <v>#VALUE!</v>
      </c>
      <c r="N2008" s="142" t="e">
        <f t="shared" si="130"/>
        <v>#VALUE!</v>
      </c>
      <c r="O2008" s="142" t="e">
        <f t="shared" si="131"/>
        <v>#N/A</v>
      </c>
      <c r="P2008" s="24" t="str">
        <f>IFERROR(VLOOKUP(O2008,HOSPITAIS_COM_DIVIDAS!A:E,5,FALSE),"")</f>
        <v/>
      </c>
    </row>
    <row r="2009" spans="1:16" x14ac:dyDescent="0.25">
      <c r="A2009" s="52" t="e">
        <f>Tabela410[[#This Row],[Status da Proposta]]</f>
        <v>#VALUE!</v>
      </c>
      <c r="B2009" s="143">
        <f>MODALIDADE_1!A2009</f>
        <v>0</v>
      </c>
      <c r="C2009" s="142" t="e">
        <f>VLOOKUP(B2009,MODALIDADE_1!A:B,2,FALSE)</f>
        <v>#N/A</v>
      </c>
      <c r="D2009" s="142"/>
      <c r="E2009" s="94" t="e">
        <f>VLOOKUP(B2009,MODALIDADE_1!A:E,5,FALSE)</f>
        <v>#N/A</v>
      </c>
      <c r="F2009" s="95" t="e">
        <f>VLOOKUP(B2009,MODALIDADE_1!A:C,3,FALSE)</f>
        <v>#N/A</v>
      </c>
      <c r="G2009" s="142" t="e">
        <f>VLOOKUP(B2009,MODALIDADE_1!A:G,4,FALSE)</f>
        <v>#N/A</v>
      </c>
      <c r="H2009" s="142" t="e">
        <f>VLOOKUP(B2009,MODALIDADE_1!A:G,6,FALSE)</f>
        <v>#N/A</v>
      </c>
      <c r="I2009" s="142" t="e">
        <f>VLOOKUP(B2009,MODALIDADE_1!A:G,7,FALSE)</f>
        <v>#N/A</v>
      </c>
      <c r="J2009" s="106" t="e">
        <f>VLOOKUP(Tabela410[[#This Row],[Proposta de Referência]],SIMP_M1!A:K,9,FALSE)</f>
        <v>#VALUE!</v>
      </c>
      <c r="K2009" s="106" t="e">
        <f>VLOOKUP(Tabela410[[#This Row],[Proposta de Referência]],SIMP_M1!A:K,8,FALSE)</f>
        <v>#VALUE!</v>
      </c>
      <c r="L2009" s="107" t="e">
        <f t="shared" si="128"/>
        <v>#VALUE!</v>
      </c>
      <c r="M2009" s="107" t="e">
        <f t="shared" si="129"/>
        <v>#VALUE!</v>
      </c>
      <c r="N2009" s="142" t="e">
        <f t="shared" si="130"/>
        <v>#VALUE!</v>
      </c>
      <c r="O2009" s="142" t="e">
        <f t="shared" si="131"/>
        <v>#N/A</v>
      </c>
      <c r="P2009" s="24" t="str">
        <f>IFERROR(VLOOKUP(O2009,HOSPITAIS_COM_DIVIDAS!A:E,5,FALSE),"")</f>
        <v/>
      </c>
    </row>
    <row r="2010" spans="1:16" x14ac:dyDescent="0.25">
      <c r="A2010" s="52" t="e">
        <f>Tabela410[[#This Row],[Status da Proposta]]</f>
        <v>#VALUE!</v>
      </c>
      <c r="B2010" s="143">
        <f>MODALIDADE_1!A2010</f>
        <v>0</v>
      </c>
      <c r="C2010" s="142" t="e">
        <f>VLOOKUP(B2010,MODALIDADE_1!A:B,2,FALSE)</f>
        <v>#N/A</v>
      </c>
      <c r="D2010" s="142"/>
      <c r="E2010" s="94" t="e">
        <f>VLOOKUP(B2010,MODALIDADE_1!A:E,5,FALSE)</f>
        <v>#N/A</v>
      </c>
      <c r="F2010" s="95" t="e">
        <f>VLOOKUP(B2010,MODALIDADE_1!A:C,3,FALSE)</f>
        <v>#N/A</v>
      </c>
      <c r="G2010" s="142" t="e">
        <f>VLOOKUP(B2010,MODALIDADE_1!A:G,4,FALSE)</f>
        <v>#N/A</v>
      </c>
      <c r="H2010" s="142" t="e">
        <f>VLOOKUP(B2010,MODALIDADE_1!A:G,6,FALSE)</f>
        <v>#N/A</v>
      </c>
      <c r="I2010" s="142" t="e">
        <f>VLOOKUP(B2010,MODALIDADE_1!A:G,7,FALSE)</f>
        <v>#N/A</v>
      </c>
      <c r="J2010" s="106" t="e">
        <f>VLOOKUP(Tabela410[[#This Row],[Proposta de Referência]],SIMP_M1!A:K,9,FALSE)</f>
        <v>#VALUE!</v>
      </c>
      <c r="K2010" s="106" t="e">
        <f>VLOOKUP(Tabela410[[#This Row],[Proposta de Referência]],SIMP_M1!A:K,8,FALSE)</f>
        <v>#VALUE!</v>
      </c>
      <c r="L2010" s="107" t="e">
        <f t="shared" si="128"/>
        <v>#VALUE!</v>
      </c>
      <c r="M2010" s="107" t="e">
        <f t="shared" si="129"/>
        <v>#VALUE!</v>
      </c>
      <c r="N2010" s="142" t="e">
        <f t="shared" si="130"/>
        <v>#VALUE!</v>
      </c>
      <c r="O2010" s="142" t="e">
        <f t="shared" si="131"/>
        <v>#N/A</v>
      </c>
      <c r="P2010" s="24" t="str">
        <f>IFERROR(VLOOKUP(O2010,HOSPITAIS_COM_DIVIDAS!A:E,5,FALSE),"")</f>
        <v/>
      </c>
    </row>
    <row r="2011" spans="1:16" x14ac:dyDescent="0.25">
      <c r="A2011" s="52" t="e">
        <f>Tabela410[[#This Row],[Status da Proposta]]</f>
        <v>#VALUE!</v>
      </c>
      <c r="B2011" s="143">
        <f>MODALIDADE_1!A2011</f>
        <v>0</v>
      </c>
      <c r="C2011" s="142" t="e">
        <f>VLOOKUP(B2011,MODALIDADE_1!A:B,2,FALSE)</f>
        <v>#N/A</v>
      </c>
      <c r="D2011" s="142"/>
      <c r="E2011" s="94" t="e">
        <f>VLOOKUP(B2011,MODALIDADE_1!A:E,5,FALSE)</f>
        <v>#N/A</v>
      </c>
      <c r="F2011" s="95" t="e">
        <f>VLOOKUP(B2011,MODALIDADE_1!A:C,3,FALSE)</f>
        <v>#N/A</v>
      </c>
      <c r="G2011" s="142" t="e">
        <f>VLOOKUP(B2011,MODALIDADE_1!A:G,4,FALSE)</f>
        <v>#N/A</v>
      </c>
      <c r="H2011" s="142" t="e">
        <f>VLOOKUP(B2011,MODALIDADE_1!A:G,6,FALSE)</f>
        <v>#N/A</v>
      </c>
      <c r="I2011" s="142" t="e">
        <f>VLOOKUP(B2011,MODALIDADE_1!A:G,7,FALSE)</f>
        <v>#N/A</v>
      </c>
      <c r="J2011" s="106" t="e">
        <f>VLOOKUP(Tabela410[[#This Row],[Proposta de Referência]],SIMP_M1!A:K,9,FALSE)</f>
        <v>#VALUE!</v>
      </c>
      <c r="K2011" s="106" t="e">
        <f>VLOOKUP(Tabela410[[#This Row],[Proposta de Referência]],SIMP_M1!A:K,8,FALSE)</f>
        <v>#VALUE!</v>
      </c>
      <c r="L2011" s="107" t="e">
        <f t="shared" si="128"/>
        <v>#VALUE!</v>
      </c>
      <c r="M2011" s="107" t="e">
        <f t="shared" si="129"/>
        <v>#VALUE!</v>
      </c>
      <c r="N2011" s="142" t="e">
        <f t="shared" si="130"/>
        <v>#VALUE!</v>
      </c>
      <c r="O2011" s="142" t="e">
        <f t="shared" si="131"/>
        <v>#N/A</v>
      </c>
      <c r="P2011" s="24" t="str">
        <f>IFERROR(VLOOKUP(O2011,HOSPITAIS_COM_DIVIDAS!A:E,5,FALSE),"")</f>
        <v/>
      </c>
    </row>
    <row r="2012" spans="1:16" x14ac:dyDescent="0.25">
      <c r="A2012" s="52" t="e">
        <f>Tabela410[[#This Row],[Status da Proposta]]</f>
        <v>#VALUE!</v>
      </c>
      <c r="B2012" s="143">
        <f>MODALIDADE_1!A2012</f>
        <v>0</v>
      </c>
      <c r="C2012" s="142" t="e">
        <f>VLOOKUP(B2012,MODALIDADE_1!A:B,2,FALSE)</f>
        <v>#N/A</v>
      </c>
      <c r="D2012" s="142"/>
      <c r="E2012" s="94" t="e">
        <f>VLOOKUP(B2012,MODALIDADE_1!A:E,5,FALSE)</f>
        <v>#N/A</v>
      </c>
      <c r="F2012" s="95" t="e">
        <f>VLOOKUP(B2012,MODALIDADE_1!A:C,3,FALSE)</f>
        <v>#N/A</v>
      </c>
      <c r="G2012" s="142" t="e">
        <f>VLOOKUP(B2012,MODALIDADE_1!A:G,4,FALSE)</f>
        <v>#N/A</v>
      </c>
      <c r="H2012" s="142" t="e">
        <f>VLOOKUP(B2012,MODALIDADE_1!A:G,6,FALSE)</f>
        <v>#N/A</v>
      </c>
      <c r="I2012" s="142" t="e">
        <f>VLOOKUP(B2012,MODALIDADE_1!A:G,7,FALSE)</f>
        <v>#N/A</v>
      </c>
      <c r="J2012" s="106" t="e">
        <f>VLOOKUP(Tabela410[[#This Row],[Proposta de Referência]],SIMP_M1!A:K,9,FALSE)</f>
        <v>#VALUE!</v>
      </c>
      <c r="K2012" s="106" t="e">
        <f>VLOOKUP(Tabela410[[#This Row],[Proposta de Referência]],SIMP_M1!A:K,8,FALSE)</f>
        <v>#VALUE!</v>
      </c>
      <c r="L2012" s="107" t="e">
        <f t="shared" si="128"/>
        <v>#VALUE!</v>
      </c>
      <c r="M2012" s="107" t="e">
        <f t="shared" si="129"/>
        <v>#VALUE!</v>
      </c>
      <c r="N2012" s="142" t="e">
        <f t="shared" si="130"/>
        <v>#VALUE!</v>
      </c>
      <c r="O2012" s="142" t="e">
        <f t="shared" si="131"/>
        <v>#N/A</v>
      </c>
      <c r="P2012" s="24" t="str">
        <f>IFERROR(VLOOKUP(O2012,HOSPITAIS_COM_DIVIDAS!A:E,5,FALSE),"")</f>
        <v/>
      </c>
    </row>
    <row r="2013" spans="1:16" x14ac:dyDescent="0.25">
      <c r="A2013" s="52" t="e">
        <f>Tabela410[[#This Row],[Status da Proposta]]</f>
        <v>#VALUE!</v>
      </c>
      <c r="B2013" s="143">
        <f>MODALIDADE_1!A2013</f>
        <v>0</v>
      </c>
      <c r="C2013" s="142" t="e">
        <f>VLOOKUP(B2013,MODALIDADE_1!A:B,2,FALSE)</f>
        <v>#N/A</v>
      </c>
      <c r="D2013" s="142"/>
      <c r="E2013" s="94" t="e">
        <f>VLOOKUP(B2013,MODALIDADE_1!A:E,5,FALSE)</f>
        <v>#N/A</v>
      </c>
      <c r="F2013" s="95" t="e">
        <f>VLOOKUP(B2013,MODALIDADE_1!A:C,3,FALSE)</f>
        <v>#N/A</v>
      </c>
      <c r="G2013" s="142" t="e">
        <f>VLOOKUP(B2013,MODALIDADE_1!A:G,4,FALSE)</f>
        <v>#N/A</v>
      </c>
      <c r="H2013" s="142" t="e">
        <f>VLOOKUP(B2013,MODALIDADE_1!A:G,6,FALSE)</f>
        <v>#N/A</v>
      </c>
      <c r="I2013" s="142" t="e">
        <f>VLOOKUP(B2013,MODALIDADE_1!A:G,7,FALSE)</f>
        <v>#N/A</v>
      </c>
      <c r="J2013" s="106" t="e">
        <f>VLOOKUP(Tabela410[[#This Row],[Proposta de Referência]],SIMP_M1!A:K,9,FALSE)</f>
        <v>#VALUE!</v>
      </c>
      <c r="K2013" s="106" t="e">
        <f>VLOOKUP(Tabela410[[#This Row],[Proposta de Referência]],SIMP_M1!A:K,8,FALSE)</f>
        <v>#VALUE!</v>
      </c>
      <c r="L2013" s="107" t="e">
        <f t="shared" si="128"/>
        <v>#VALUE!</v>
      </c>
      <c r="M2013" s="107" t="e">
        <f t="shared" si="129"/>
        <v>#VALUE!</v>
      </c>
      <c r="N2013" s="142" t="e">
        <f t="shared" si="130"/>
        <v>#VALUE!</v>
      </c>
      <c r="O2013" s="142" t="e">
        <f t="shared" si="131"/>
        <v>#N/A</v>
      </c>
      <c r="P2013" s="24" t="str">
        <f>IFERROR(VLOOKUP(O2013,HOSPITAIS_COM_DIVIDAS!A:E,5,FALSE),"")</f>
        <v/>
      </c>
    </row>
    <row r="2014" spans="1:16" x14ac:dyDescent="0.25">
      <c r="A2014" s="52" t="e">
        <f>Tabela410[[#This Row],[Status da Proposta]]</f>
        <v>#VALUE!</v>
      </c>
      <c r="B2014" s="143">
        <f>MODALIDADE_1!A2014</f>
        <v>0</v>
      </c>
      <c r="C2014" s="142" t="e">
        <f>VLOOKUP(B2014,MODALIDADE_1!A:B,2,FALSE)</f>
        <v>#N/A</v>
      </c>
      <c r="D2014" s="142"/>
      <c r="E2014" s="94" t="e">
        <f>VLOOKUP(B2014,MODALIDADE_1!A:E,5,FALSE)</f>
        <v>#N/A</v>
      </c>
      <c r="F2014" s="95" t="e">
        <f>VLOOKUP(B2014,MODALIDADE_1!A:C,3,FALSE)</f>
        <v>#N/A</v>
      </c>
      <c r="G2014" s="142" t="e">
        <f>VLOOKUP(B2014,MODALIDADE_1!A:G,4,FALSE)</f>
        <v>#N/A</v>
      </c>
      <c r="H2014" s="142" t="e">
        <f>VLOOKUP(B2014,MODALIDADE_1!A:G,6,FALSE)</f>
        <v>#N/A</v>
      </c>
      <c r="I2014" s="142" t="e">
        <f>VLOOKUP(B2014,MODALIDADE_1!A:G,7,FALSE)</f>
        <v>#N/A</v>
      </c>
      <c r="J2014" s="106" t="e">
        <f>VLOOKUP(Tabela410[[#This Row],[Proposta de Referência]],SIMP_M1!A:K,9,FALSE)</f>
        <v>#VALUE!</v>
      </c>
      <c r="K2014" s="106" t="e">
        <f>VLOOKUP(Tabela410[[#This Row],[Proposta de Referência]],SIMP_M1!A:K,8,FALSE)</f>
        <v>#VALUE!</v>
      </c>
      <c r="L2014" s="107" t="e">
        <f t="shared" si="128"/>
        <v>#VALUE!</v>
      </c>
      <c r="M2014" s="107" t="e">
        <f t="shared" si="129"/>
        <v>#VALUE!</v>
      </c>
      <c r="N2014" s="142" t="e">
        <f t="shared" si="130"/>
        <v>#VALUE!</v>
      </c>
      <c r="O2014" s="142" t="e">
        <f t="shared" si="131"/>
        <v>#N/A</v>
      </c>
      <c r="P2014" s="24" t="str">
        <f>IFERROR(VLOOKUP(O2014,HOSPITAIS_COM_DIVIDAS!A:E,5,FALSE),"")</f>
        <v/>
      </c>
    </row>
    <row r="2015" spans="1:16" x14ac:dyDescent="0.25">
      <c r="A2015" s="52" t="e">
        <f>Tabela410[[#This Row],[Status da Proposta]]</f>
        <v>#VALUE!</v>
      </c>
      <c r="B2015" s="143">
        <f>MODALIDADE_1!A2015</f>
        <v>0</v>
      </c>
      <c r="C2015" s="142" t="e">
        <f>VLOOKUP(B2015,MODALIDADE_1!A:B,2,FALSE)</f>
        <v>#N/A</v>
      </c>
      <c r="D2015" s="142"/>
      <c r="E2015" s="94" t="e">
        <f>VLOOKUP(B2015,MODALIDADE_1!A:E,5,FALSE)</f>
        <v>#N/A</v>
      </c>
      <c r="F2015" s="95" t="e">
        <f>VLOOKUP(B2015,MODALIDADE_1!A:C,3,FALSE)</f>
        <v>#N/A</v>
      </c>
      <c r="G2015" s="142" t="e">
        <f>VLOOKUP(B2015,MODALIDADE_1!A:G,4,FALSE)</f>
        <v>#N/A</v>
      </c>
      <c r="H2015" s="142" t="e">
        <f>VLOOKUP(B2015,MODALIDADE_1!A:G,6,FALSE)</f>
        <v>#N/A</v>
      </c>
      <c r="I2015" s="142" t="e">
        <f>VLOOKUP(B2015,MODALIDADE_1!A:G,7,FALSE)</f>
        <v>#N/A</v>
      </c>
      <c r="J2015" s="106" t="e">
        <f>VLOOKUP(Tabela410[[#This Row],[Proposta de Referência]],SIMP_M1!A:K,9,FALSE)</f>
        <v>#VALUE!</v>
      </c>
      <c r="K2015" s="106" t="e">
        <f>VLOOKUP(Tabela410[[#This Row],[Proposta de Referência]],SIMP_M1!A:K,8,FALSE)</f>
        <v>#VALUE!</v>
      </c>
      <c r="L2015" s="107" t="e">
        <f t="shared" si="128"/>
        <v>#VALUE!</v>
      </c>
      <c r="M2015" s="107" t="e">
        <f t="shared" si="129"/>
        <v>#VALUE!</v>
      </c>
      <c r="N2015" s="142" t="e">
        <f t="shared" si="130"/>
        <v>#VALUE!</v>
      </c>
      <c r="O2015" s="142" t="e">
        <f t="shared" si="131"/>
        <v>#N/A</v>
      </c>
      <c r="P2015" s="24" t="str">
        <f>IFERROR(VLOOKUP(O2015,HOSPITAIS_COM_DIVIDAS!A:E,5,FALSE),"")</f>
        <v/>
      </c>
    </row>
    <row r="2016" spans="1:16" x14ac:dyDescent="0.25">
      <c r="A2016" s="52" t="e">
        <f>Tabela410[[#This Row],[Status da Proposta]]</f>
        <v>#VALUE!</v>
      </c>
      <c r="B2016" s="143">
        <f>MODALIDADE_1!A2016</f>
        <v>0</v>
      </c>
      <c r="C2016" s="142" t="e">
        <f>VLOOKUP(B2016,MODALIDADE_1!A:B,2,FALSE)</f>
        <v>#N/A</v>
      </c>
      <c r="D2016" s="142"/>
      <c r="E2016" s="94" t="e">
        <f>VLOOKUP(B2016,MODALIDADE_1!A:E,5,FALSE)</f>
        <v>#N/A</v>
      </c>
      <c r="F2016" s="95" t="e">
        <f>VLOOKUP(B2016,MODALIDADE_1!A:C,3,FALSE)</f>
        <v>#N/A</v>
      </c>
      <c r="G2016" s="142" t="e">
        <f>VLOOKUP(B2016,MODALIDADE_1!A:G,4,FALSE)</f>
        <v>#N/A</v>
      </c>
      <c r="H2016" s="142" t="e">
        <f>VLOOKUP(B2016,MODALIDADE_1!A:G,6,FALSE)</f>
        <v>#N/A</v>
      </c>
      <c r="I2016" s="142" t="e">
        <f>VLOOKUP(B2016,MODALIDADE_1!A:G,7,FALSE)</f>
        <v>#N/A</v>
      </c>
      <c r="J2016" s="106" t="e">
        <f>VLOOKUP(Tabela410[[#This Row],[Proposta de Referência]],SIMP_M1!A:K,9,FALSE)</f>
        <v>#VALUE!</v>
      </c>
      <c r="K2016" s="106" t="e">
        <f>VLOOKUP(Tabela410[[#This Row],[Proposta de Referência]],SIMP_M1!A:K,8,FALSE)</f>
        <v>#VALUE!</v>
      </c>
      <c r="L2016" s="107" t="e">
        <f t="shared" ref="L2016:L2079" si="132">K2016+J2016</f>
        <v>#VALUE!</v>
      </c>
      <c r="M2016" s="107" t="e">
        <f t="shared" ref="M2016:M2079" si="133">L2016*12</f>
        <v>#VALUE!</v>
      </c>
      <c r="N2016" s="142" t="e">
        <f t="shared" ref="N2016:N2079" si="134">IF(L2016&gt;100000,"SIM, POSSUI VALOR ACIMA DE R$100.000,00","NÃO, POSSUI VALOR NECESSÁRIO")</f>
        <v>#VALUE!</v>
      </c>
      <c r="O2016" s="142" t="e">
        <f t="shared" ref="O2016:O2079" si="135">LEFT(E2016,8)</f>
        <v>#N/A</v>
      </c>
      <c r="P2016" s="24" t="str">
        <f>IFERROR(VLOOKUP(O2016,HOSPITAIS_COM_DIVIDAS!A:E,5,FALSE),"")</f>
        <v/>
      </c>
    </row>
    <row r="2017" spans="1:16" x14ac:dyDescent="0.25">
      <c r="A2017" s="52" t="e">
        <f>Tabela410[[#This Row],[Status da Proposta]]</f>
        <v>#VALUE!</v>
      </c>
      <c r="B2017" s="143">
        <f>MODALIDADE_1!A2017</f>
        <v>0</v>
      </c>
      <c r="C2017" s="142" t="e">
        <f>VLOOKUP(B2017,MODALIDADE_1!A:B,2,FALSE)</f>
        <v>#N/A</v>
      </c>
      <c r="D2017" s="142"/>
      <c r="E2017" s="94" t="e">
        <f>VLOOKUP(B2017,MODALIDADE_1!A:E,5,FALSE)</f>
        <v>#N/A</v>
      </c>
      <c r="F2017" s="95" t="e">
        <f>VLOOKUP(B2017,MODALIDADE_1!A:C,3,FALSE)</f>
        <v>#N/A</v>
      </c>
      <c r="G2017" s="142" t="e">
        <f>VLOOKUP(B2017,MODALIDADE_1!A:G,4,FALSE)</f>
        <v>#N/A</v>
      </c>
      <c r="H2017" s="142" t="e">
        <f>VLOOKUP(B2017,MODALIDADE_1!A:G,6,FALSE)</f>
        <v>#N/A</v>
      </c>
      <c r="I2017" s="142" t="e">
        <f>VLOOKUP(B2017,MODALIDADE_1!A:G,7,FALSE)</f>
        <v>#N/A</v>
      </c>
      <c r="J2017" s="106" t="e">
        <f>VLOOKUP(Tabela410[[#This Row],[Proposta de Referência]],SIMP_M1!A:K,9,FALSE)</f>
        <v>#VALUE!</v>
      </c>
      <c r="K2017" s="106" t="e">
        <f>VLOOKUP(Tabela410[[#This Row],[Proposta de Referência]],SIMP_M1!A:K,8,FALSE)</f>
        <v>#VALUE!</v>
      </c>
      <c r="L2017" s="107" t="e">
        <f t="shared" si="132"/>
        <v>#VALUE!</v>
      </c>
      <c r="M2017" s="107" t="e">
        <f t="shared" si="133"/>
        <v>#VALUE!</v>
      </c>
      <c r="N2017" s="142" t="e">
        <f t="shared" si="134"/>
        <v>#VALUE!</v>
      </c>
      <c r="O2017" s="142" t="e">
        <f t="shared" si="135"/>
        <v>#N/A</v>
      </c>
      <c r="P2017" s="24" t="str">
        <f>IFERROR(VLOOKUP(O2017,HOSPITAIS_COM_DIVIDAS!A:E,5,FALSE),"")</f>
        <v/>
      </c>
    </row>
    <row r="2018" spans="1:16" x14ac:dyDescent="0.25">
      <c r="A2018" s="52" t="e">
        <f>Tabela410[[#This Row],[Status da Proposta]]</f>
        <v>#VALUE!</v>
      </c>
      <c r="B2018" s="143">
        <f>MODALIDADE_1!A2018</f>
        <v>0</v>
      </c>
      <c r="C2018" s="142" t="e">
        <f>VLOOKUP(B2018,MODALIDADE_1!A:B,2,FALSE)</f>
        <v>#N/A</v>
      </c>
      <c r="D2018" s="142"/>
      <c r="E2018" s="94" t="e">
        <f>VLOOKUP(B2018,MODALIDADE_1!A:E,5,FALSE)</f>
        <v>#N/A</v>
      </c>
      <c r="F2018" s="95" t="e">
        <f>VLOOKUP(B2018,MODALIDADE_1!A:C,3,FALSE)</f>
        <v>#N/A</v>
      </c>
      <c r="G2018" s="142" t="e">
        <f>VLOOKUP(B2018,MODALIDADE_1!A:G,4,FALSE)</f>
        <v>#N/A</v>
      </c>
      <c r="H2018" s="142" t="e">
        <f>VLOOKUP(B2018,MODALIDADE_1!A:G,6,FALSE)</f>
        <v>#N/A</v>
      </c>
      <c r="I2018" s="142" t="e">
        <f>VLOOKUP(B2018,MODALIDADE_1!A:G,7,FALSE)</f>
        <v>#N/A</v>
      </c>
      <c r="J2018" s="106" t="e">
        <f>VLOOKUP(Tabela410[[#This Row],[Proposta de Referência]],SIMP_M1!A:K,9,FALSE)</f>
        <v>#VALUE!</v>
      </c>
      <c r="K2018" s="106" t="e">
        <f>VLOOKUP(Tabela410[[#This Row],[Proposta de Referência]],SIMP_M1!A:K,8,FALSE)</f>
        <v>#VALUE!</v>
      </c>
      <c r="L2018" s="107" t="e">
        <f t="shared" si="132"/>
        <v>#VALUE!</v>
      </c>
      <c r="M2018" s="107" t="e">
        <f t="shared" si="133"/>
        <v>#VALUE!</v>
      </c>
      <c r="N2018" s="142" t="e">
        <f t="shared" si="134"/>
        <v>#VALUE!</v>
      </c>
      <c r="O2018" s="142" t="e">
        <f t="shared" si="135"/>
        <v>#N/A</v>
      </c>
      <c r="P2018" s="24" t="str">
        <f>IFERROR(VLOOKUP(O2018,HOSPITAIS_COM_DIVIDAS!A:E,5,FALSE),"")</f>
        <v/>
      </c>
    </row>
    <row r="2019" spans="1:16" x14ac:dyDescent="0.25">
      <c r="A2019" s="52" t="e">
        <f>Tabela410[[#This Row],[Status da Proposta]]</f>
        <v>#VALUE!</v>
      </c>
      <c r="B2019" s="143">
        <f>MODALIDADE_1!A2019</f>
        <v>0</v>
      </c>
      <c r="C2019" s="142" t="e">
        <f>VLOOKUP(B2019,MODALIDADE_1!A:B,2,FALSE)</f>
        <v>#N/A</v>
      </c>
      <c r="D2019" s="142"/>
      <c r="E2019" s="94" t="e">
        <f>VLOOKUP(B2019,MODALIDADE_1!A:E,5,FALSE)</f>
        <v>#N/A</v>
      </c>
      <c r="F2019" s="95" t="e">
        <f>VLOOKUP(B2019,MODALIDADE_1!A:C,3,FALSE)</f>
        <v>#N/A</v>
      </c>
      <c r="G2019" s="142" t="e">
        <f>VLOOKUP(B2019,MODALIDADE_1!A:G,4,FALSE)</f>
        <v>#N/A</v>
      </c>
      <c r="H2019" s="142" t="e">
        <f>VLOOKUP(B2019,MODALIDADE_1!A:G,6,FALSE)</f>
        <v>#N/A</v>
      </c>
      <c r="I2019" s="142" t="e">
        <f>VLOOKUP(B2019,MODALIDADE_1!A:G,7,FALSE)</f>
        <v>#N/A</v>
      </c>
      <c r="J2019" s="106" t="e">
        <f>VLOOKUP(Tabela410[[#This Row],[Proposta de Referência]],SIMP_M1!A:K,9,FALSE)</f>
        <v>#VALUE!</v>
      </c>
      <c r="K2019" s="106" t="e">
        <f>VLOOKUP(Tabela410[[#This Row],[Proposta de Referência]],SIMP_M1!A:K,8,FALSE)</f>
        <v>#VALUE!</v>
      </c>
      <c r="L2019" s="107" t="e">
        <f t="shared" si="132"/>
        <v>#VALUE!</v>
      </c>
      <c r="M2019" s="107" t="e">
        <f t="shared" si="133"/>
        <v>#VALUE!</v>
      </c>
      <c r="N2019" s="142" t="e">
        <f t="shared" si="134"/>
        <v>#VALUE!</v>
      </c>
      <c r="O2019" s="142" t="e">
        <f t="shared" si="135"/>
        <v>#N/A</v>
      </c>
      <c r="P2019" s="24" t="str">
        <f>IFERROR(VLOOKUP(O2019,HOSPITAIS_COM_DIVIDAS!A:E,5,FALSE),"")</f>
        <v/>
      </c>
    </row>
    <row r="2020" spans="1:16" x14ac:dyDescent="0.25">
      <c r="A2020" s="52" t="e">
        <f>Tabela410[[#This Row],[Status da Proposta]]</f>
        <v>#VALUE!</v>
      </c>
      <c r="B2020" s="143">
        <f>MODALIDADE_1!A2020</f>
        <v>0</v>
      </c>
      <c r="C2020" s="142" t="e">
        <f>VLOOKUP(B2020,MODALIDADE_1!A:B,2,FALSE)</f>
        <v>#N/A</v>
      </c>
      <c r="D2020" s="142"/>
      <c r="E2020" s="94" t="e">
        <f>VLOOKUP(B2020,MODALIDADE_1!A:E,5,FALSE)</f>
        <v>#N/A</v>
      </c>
      <c r="F2020" s="95" t="e">
        <f>VLOOKUP(B2020,MODALIDADE_1!A:C,3,FALSE)</f>
        <v>#N/A</v>
      </c>
      <c r="G2020" s="142" t="e">
        <f>VLOOKUP(B2020,MODALIDADE_1!A:G,4,FALSE)</f>
        <v>#N/A</v>
      </c>
      <c r="H2020" s="142" t="e">
        <f>VLOOKUP(B2020,MODALIDADE_1!A:G,6,FALSE)</f>
        <v>#N/A</v>
      </c>
      <c r="I2020" s="142" t="e">
        <f>VLOOKUP(B2020,MODALIDADE_1!A:G,7,FALSE)</f>
        <v>#N/A</v>
      </c>
      <c r="J2020" s="106" t="e">
        <f>VLOOKUP(Tabela410[[#This Row],[Proposta de Referência]],SIMP_M1!A:K,9,FALSE)</f>
        <v>#VALUE!</v>
      </c>
      <c r="K2020" s="106" t="e">
        <f>VLOOKUP(Tabela410[[#This Row],[Proposta de Referência]],SIMP_M1!A:K,8,FALSE)</f>
        <v>#VALUE!</v>
      </c>
      <c r="L2020" s="107" t="e">
        <f t="shared" si="132"/>
        <v>#VALUE!</v>
      </c>
      <c r="M2020" s="107" t="e">
        <f t="shared" si="133"/>
        <v>#VALUE!</v>
      </c>
      <c r="N2020" s="142" t="e">
        <f t="shared" si="134"/>
        <v>#VALUE!</v>
      </c>
      <c r="O2020" s="142" t="e">
        <f t="shared" si="135"/>
        <v>#N/A</v>
      </c>
      <c r="P2020" s="24" t="str">
        <f>IFERROR(VLOOKUP(O2020,HOSPITAIS_COM_DIVIDAS!A:E,5,FALSE),"")</f>
        <v/>
      </c>
    </row>
    <row r="2021" spans="1:16" x14ac:dyDescent="0.25">
      <c r="A2021" s="52" t="e">
        <f>Tabela410[[#This Row],[Status da Proposta]]</f>
        <v>#VALUE!</v>
      </c>
      <c r="B2021" s="143">
        <f>MODALIDADE_1!A2021</f>
        <v>0</v>
      </c>
      <c r="C2021" s="142" t="e">
        <f>VLOOKUP(B2021,MODALIDADE_1!A:B,2,FALSE)</f>
        <v>#N/A</v>
      </c>
      <c r="D2021" s="142"/>
      <c r="E2021" s="94" t="e">
        <f>VLOOKUP(B2021,MODALIDADE_1!A:E,5,FALSE)</f>
        <v>#N/A</v>
      </c>
      <c r="F2021" s="95" t="e">
        <f>VLOOKUP(B2021,MODALIDADE_1!A:C,3,FALSE)</f>
        <v>#N/A</v>
      </c>
      <c r="G2021" s="142" t="e">
        <f>VLOOKUP(B2021,MODALIDADE_1!A:G,4,FALSE)</f>
        <v>#N/A</v>
      </c>
      <c r="H2021" s="142" t="e">
        <f>VLOOKUP(B2021,MODALIDADE_1!A:G,6,FALSE)</f>
        <v>#N/A</v>
      </c>
      <c r="I2021" s="142" t="e">
        <f>VLOOKUP(B2021,MODALIDADE_1!A:G,7,FALSE)</f>
        <v>#N/A</v>
      </c>
      <c r="J2021" s="106" t="e">
        <f>VLOOKUP(Tabela410[[#This Row],[Proposta de Referência]],SIMP_M1!A:K,9,FALSE)</f>
        <v>#VALUE!</v>
      </c>
      <c r="K2021" s="106" t="e">
        <f>VLOOKUP(Tabela410[[#This Row],[Proposta de Referência]],SIMP_M1!A:K,8,FALSE)</f>
        <v>#VALUE!</v>
      </c>
      <c r="L2021" s="107" t="e">
        <f t="shared" si="132"/>
        <v>#VALUE!</v>
      </c>
      <c r="M2021" s="107" t="e">
        <f t="shared" si="133"/>
        <v>#VALUE!</v>
      </c>
      <c r="N2021" s="142" t="e">
        <f t="shared" si="134"/>
        <v>#VALUE!</v>
      </c>
      <c r="O2021" s="142" t="e">
        <f t="shared" si="135"/>
        <v>#N/A</v>
      </c>
      <c r="P2021" s="24" t="str">
        <f>IFERROR(VLOOKUP(O2021,HOSPITAIS_COM_DIVIDAS!A:E,5,FALSE),"")</f>
        <v/>
      </c>
    </row>
    <row r="2022" spans="1:16" x14ac:dyDescent="0.25">
      <c r="A2022" s="52" t="e">
        <f>Tabela410[[#This Row],[Status da Proposta]]</f>
        <v>#VALUE!</v>
      </c>
      <c r="B2022" s="143">
        <f>MODALIDADE_1!A2022</f>
        <v>0</v>
      </c>
      <c r="C2022" s="142" t="e">
        <f>VLOOKUP(B2022,MODALIDADE_1!A:B,2,FALSE)</f>
        <v>#N/A</v>
      </c>
      <c r="D2022" s="142"/>
      <c r="E2022" s="94" t="e">
        <f>VLOOKUP(B2022,MODALIDADE_1!A:E,5,FALSE)</f>
        <v>#N/A</v>
      </c>
      <c r="F2022" s="95" t="e">
        <f>VLOOKUP(B2022,MODALIDADE_1!A:C,3,FALSE)</f>
        <v>#N/A</v>
      </c>
      <c r="G2022" s="142" t="e">
        <f>VLOOKUP(B2022,MODALIDADE_1!A:G,4,FALSE)</f>
        <v>#N/A</v>
      </c>
      <c r="H2022" s="142" t="e">
        <f>VLOOKUP(B2022,MODALIDADE_1!A:G,6,FALSE)</f>
        <v>#N/A</v>
      </c>
      <c r="I2022" s="142" t="e">
        <f>VLOOKUP(B2022,MODALIDADE_1!A:G,7,FALSE)</f>
        <v>#N/A</v>
      </c>
      <c r="J2022" s="106" t="e">
        <f>VLOOKUP(Tabela410[[#This Row],[Proposta de Referência]],SIMP_M1!A:K,9,FALSE)</f>
        <v>#VALUE!</v>
      </c>
      <c r="K2022" s="106" t="e">
        <f>VLOOKUP(Tabela410[[#This Row],[Proposta de Referência]],SIMP_M1!A:K,8,FALSE)</f>
        <v>#VALUE!</v>
      </c>
      <c r="L2022" s="107" t="e">
        <f t="shared" si="132"/>
        <v>#VALUE!</v>
      </c>
      <c r="M2022" s="107" t="e">
        <f t="shared" si="133"/>
        <v>#VALUE!</v>
      </c>
      <c r="N2022" s="142" t="e">
        <f t="shared" si="134"/>
        <v>#VALUE!</v>
      </c>
      <c r="O2022" s="142" t="e">
        <f t="shared" si="135"/>
        <v>#N/A</v>
      </c>
      <c r="P2022" s="24" t="str">
        <f>IFERROR(VLOOKUP(O2022,HOSPITAIS_COM_DIVIDAS!A:E,5,FALSE),"")</f>
        <v/>
      </c>
    </row>
    <row r="2023" spans="1:16" x14ac:dyDescent="0.25">
      <c r="A2023" s="52" t="e">
        <f>Tabela410[[#This Row],[Status da Proposta]]</f>
        <v>#VALUE!</v>
      </c>
      <c r="B2023" s="143">
        <f>MODALIDADE_1!A2023</f>
        <v>0</v>
      </c>
      <c r="C2023" s="142" t="e">
        <f>VLOOKUP(B2023,MODALIDADE_1!A:B,2,FALSE)</f>
        <v>#N/A</v>
      </c>
      <c r="D2023" s="142"/>
      <c r="E2023" s="94" t="e">
        <f>VLOOKUP(B2023,MODALIDADE_1!A:E,5,FALSE)</f>
        <v>#N/A</v>
      </c>
      <c r="F2023" s="95" t="e">
        <f>VLOOKUP(B2023,MODALIDADE_1!A:C,3,FALSE)</f>
        <v>#N/A</v>
      </c>
      <c r="G2023" s="142" t="e">
        <f>VLOOKUP(B2023,MODALIDADE_1!A:G,4,FALSE)</f>
        <v>#N/A</v>
      </c>
      <c r="H2023" s="142" t="e">
        <f>VLOOKUP(B2023,MODALIDADE_1!A:G,6,FALSE)</f>
        <v>#N/A</v>
      </c>
      <c r="I2023" s="142" t="e">
        <f>VLOOKUP(B2023,MODALIDADE_1!A:G,7,FALSE)</f>
        <v>#N/A</v>
      </c>
      <c r="J2023" s="106" t="e">
        <f>VLOOKUP(Tabela410[[#This Row],[Proposta de Referência]],SIMP_M1!A:K,9,FALSE)</f>
        <v>#VALUE!</v>
      </c>
      <c r="K2023" s="106" t="e">
        <f>VLOOKUP(Tabela410[[#This Row],[Proposta de Referência]],SIMP_M1!A:K,8,FALSE)</f>
        <v>#VALUE!</v>
      </c>
      <c r="L2023" s="107" t="e">
        <f t="shared" si="132"/>
        <v>#VALUE!</v>
      </c>
      <c r="M2023" s="107" t="e">
        <f t="shared" si="133"/>
        <v>#VALUE!</v>
      </c>
      <c r="N2023" s="142" t="e">
        <f t="shared" si="134"/>
        <v>#VALUE!</v>
      </c>
      <c r="O2023" s="142" t="e">
        <f t="shared" si="135"/>
        <v>#N/A</v>
      </c>
      <c r="P2023" s="24" t="str">
        <f>IFERROR(VLOOKUP(O2023,HOSPITAIS_COM_DIVIDAS!A:E,5,FALSE),"")</f>
        <v/>
      </c>
    </row>
    <row r="2024" spans="1:16" x14ac:dyDescent="0.25">
      <c r="A2024" s="52" t="e">
        <f>Tabela410[[#This Row],[Status da Proposta]]</f>
        <v>#VALUE!</v>
      </c>
      <c r="B2024" s="143">
        <f>MODALIDADE_1!A2024</f>
        <v>0</v>
      </c>
      <c r="C2024" s="142" t="e">
        <f>VLOOKUP(B2024,MODALIDADE_1!A:B,2,FALSE)</f>
        <v>#N/A</v>
      </c>
      <c r="D2024" s="142"/>
      <c r="E2024" s="94" t="e">
        <f>VLOOKUP(B2024,MODALIDADE_1!A:E,5,FALSE)</f>
        <v>#N/A</v>
      </c>
      <c r="F2024" s="95" t="e">
        <f>VLOOKUP(B2024,MODALIDADE_1!A:C,3,FALSE)</f>
        <v>#N/A</v>
      </c>
      <c r="G2024" s="142" t="e">
        <f>VLOOKUP(B2024,MODALIDADE_1!A:G,4,FALSE)</f>
        <v>#N/A</v>
      </c>
      <c r="H2024" s="142" t="e">
        <f>VLOOKUP(B2024,MODALIDADE_1!A:G,6,FALSE)</f>
        <v>#N/A</v>
      </c>
      <c r="I2024" s="142" t="e">
        <f>VLOOKUP(B2024,MODALIDADE_1!A:G,7,FALSE)</f>
        <v>#N/A</v>
      </c>
      <c r="J2024" s="106" t="e">
        <f>VLOOKUP(Tabela410[[#This Row],[Proposta de Referência]],SIMP_M1!A:K,9,FALSE)</f>
        <v>#VALUE!</v>
      </c>
      <c r="K2024" s="106" t="e">
        <f>VLOOKUP(Tabela410[[#This Row],[Proposta de Referência]],SIMP_M1!A:K,8,FALSE)</f>
        <v>#VALUE!</v>
      </c>
      <c r="L2024" s="107" t="e">
        <f t="shared" si="132"/>
        <v>#VALUE!</v>
      </c>
      <c r="M2024" s="107" t="e">
        <f t="shared" si="133"/>
        <v>#VALUE!</v>
      </c>
      <c r="N2024" s="142" t="e">
        <f t="shared" si="134"/>
        <v>#VALUE!</v>
      </c>
      <c r="O2024" s="142" t="e">
        <f t="shared" si="135"/>
        <v>#N/A</v>
      </c>
      <c r="P2024" s="24" t="str">
        <f>IFERROR(VLOOKUP(O2024,HOSPITAIS_COM_DIVIDAS!A:E,5,FALSE),"")</f>
        <v/>
      </c>
    </row>
    <row r="2025" spans="1:16" x14ac:dyDescent="0.25">
      <c r="A2025" s="52" t="e">
        <f>Tabela410[[#This Row],[Status da Proposta]]</f>
        <v>#VALUE!</v>
      </c>
      <c r="B2025" s="143">
        <f>MODALIDADE_1!A2025</f>
        <v>0</v>
      </c>
      <c r="C2025" s="142" t="e">
        <f>VLOOKUP(B2025,MODALIDADE_1!A:B,2,FALSE)</f>
        <v>#N/A</v>
      </c>
      <c r="D2025" s="142"/>
      <c r="E2025" s="94" t="e">
        <f>VLOOKUP(B2025,MODALIDADE_1!A:E,5,FALSE)</f>
        <v>#N/A</v>
      </c>
      <c r="F2025" s="95" t="e">
        <f>VLOOKUP(B2025,MODALIDADE_1!A:C,3,FALSE)</f>
        <v>#N/A</v>
      </c>
      <c r="G2025" s="142" t="e">
        <f>VLOOKUP(B2025,MODALIDADE_1!A:G,4,FALSE)</f>
        <v>#N/A</v>
      </c>
      <c r="H2025" s="142" t="e">
        <f>VLOOKUP(B2025,MODALIDADE_1!A:G,6,FALSE)</f>
        <v>#N/A</v>
      </c>
      <c r="I2025" s="142" t="e">
        <f>VLOOKUP(B2025,MODALIDADE_1!A:G,7,FALSE)</f>
        <v>#N/A</v>
      </c>
      <c r="J2025" s="106" t="e">
        <f>VLOOKUP(Tabela410[[#This Row],[Proposta de Referência]],SIMP_M1!A:K,9,FALSE)</f>
        <v>#VALUE!</v>
      </c>
      <c r="K2025" s="106" t="e">
        <f>VLOOKUP(Tabela410[[#This Row],[Proposta de Referência]],SIMP_M1!A:K,8,FALSE)</f>
        <v>#VALUE!</v>
      </c>
      <c r="L2025" s="107" t="e">
        <f t="shared" si="132"/>
        <v>#VALUE!</v>
      </c>
      <c r="M2025" s="107" t="e">
        <f t="shared" si="133"/>
        <v>#VALUE!</v>
      </c>
      <c r="N2025" s="142" t="e">
        <f t="shared" si="134"/>
        <v>#VALUE!</v>
      </c>
      <c r="O2025" s="142" t="e">
        <f t="shared" si="135"/>
        <v>#N/A</v>
      </c>
      <c r="P2025" s="24" t="str">
        <f>IFERROR(VLOOKUP(O2025,HOSPITAIS_COM_DIVIDAS!A:E,5,FALSE),"")</f>
        <v/>
      </c>
    </row>
    <row r="2026" spans="1:16" x14ac:dyDescent="0.25">
      <c r="A2026" s="52" t="e">
        <f>Tabela410[[#This Row],[Status da Proposta]]</f>
        <v>#VALUE!</v>
      </c>
      <c r="B2026" s="143">
        <f>MODALIDADE_1!A2026</f>
        <v>0</v>
      </c>
      <c r="C2026" s="142" t="e">
        <f>VLOOKUP(B2026,MODALIDADE_1!A:B,2,FALSE)</f>
        <v>#N/A</v>
      </c>
      <c r="D2026" s="142"/>
      <c r="E2026" s="94" t="e">
        <f>VLOOKUP(B2026,MODALIDADE_1!A:E,5,FALSE)</f>
        <v>#N/A</v>
      </c>
      <c r="F2026" s="95" t="e">
        <f>VLOOKUP(B2026,MODALIDADE_1!A:C,3,FALSE)</f>
        <v>#N/A</v>
      </c>
      <c r="G2026" s="142" t="e">
        <f>VLOOKUP(B2026,MODALIDADE_1!A:G,4,FALSE)</f>
        <v>#N/A</v>
      </c>
      <c r="H2026" s="142" t="e">
        <f>VLOOKUP(B2026,MODALIDADE_1!A:G,6,FALSE)</f>
        <v>#N/A</v>
      </c>
      <c r="I2026" s="142" t="e">
        <f>VLOOKUP(B2026,MODALIDADE_1!A:G,7,FALSE)</f>
        <v>#N/A</v>
      </c>
      <c r="J2026" s="106" t="e">
        <f>VLOOKUP(Tabela410[[#This Row],[Proposta de Referência]],SIMP_M1!A:K,9,FALSE)</f>
        <v>#VALUE!</v>
      </c>
      <c r="K2026" s="106" t="e">
        <f>VLOOKUP(Tabela410[[#This Row],[Proposta de Referência]],SIMP_M1!A:K,8,FALSE)</f>
        <v>#VALUE!</v>
      </c>
      <c r="L2026" s="107" t="e">
        <f t="shared" si="132"/>
        <v>#VALUE!</v>
      </c>
      <c r="M2026" s="107" t="e">
        <f t="shared" si="133"/>
        <v>#VALUE!</v>
      </c>
      <c r="N2026" s="142" t="e">
        <f t="shared" si="134"/>
        <v>#VALUE!</v>
      </c>
      <c r="O2026" s="142" t="e">
        <f t="shared" si="135"/>
        <v>#N/A</v>
      </c>
      <c r="P2026" s="24" t="str">
        <f>IFERROR(VLOOKUP(O2026,HOSPITAIS_COM_DIVIDAS!A:E,5,FALSE),"")</f>
        <v/>
      </c>
    </row>
    <row r="2027" spans="1:16" x14ac:dyDescent="0.25">
      <c r="A2027" s="52" t="e">
        <f>Tabela410[[#This Row],[Status da Proposta]]</f>
        <v>#VALUE!</v>
      </c>
      <c r="B2027" s="143">
        <f>MODALIDADE_1!A2027</f>
        <v>0</v>
      </c>
      <c r="C2027" s="142" t="e">
        <f>VLOOKUP(B2027,MODALIDADE_1!A:B,2,FALSE)</f>
        <v>#N/A</v>
      </c>
      <c r="D2027" s="142"/>
      <c r="E2027" s="94" t="e">
        <f>VLOOKUP(B2027,MODALIDADE_1!A:E,5,FALSE)</f>
        <v>#N/A</v>
      </c>
      <c r="F2027" s="95" t="e">
        <f>VLOOKUP(B2027,MODALIDADE_1!A:C,3,FALSE)</f>
        <v>#N/A</v>
      </c>
      <c r="G2027" s="142" t="e">
        <f>VLOOKUP(B2027,MODALIDADE_1!A:G,4,FALSE)</f>
        <v>#N/A</v>
      </c>
      <c r="H2027" s="142" t="e">
        <f>VLOOKUP(B2027,MODALIDADE_1!A:G,6,FALSE)</f>
        <v>#N/A</v>
      </c>
      <c r="I2027" s="142" t="e">
        <f>VLOOKUP(B2027,MODALIDADE_1!A:G,7,FALSE)</f>
        <v>#N/A</v>
      </c>
      <c r="J2027" s="106" t="e">
        <f>VLOOKUP(Tabela410[[#This Row],[Proposta de Referência]],SIMP_M1!A:K,9,FALSE)</f>
        <v>#VALUE!</v>
      </c>
      <c r="K2027" s="106" t="e">
        <f>VLOOKUP(Tabela410[[#This Row],[Proposta de Referência]],SIMP_M1!A:K,8,FALSE)</f>
        <v>#VALUE!</v>
      </c>
      <c r="L2027" s="107" t="e">
        <f t="shared" si="132"/>
        <v>#VALUE!</v>
      </c>
      <c r="M2027" s="107" t="e">
        <f t="shared" si="133"/>
        <v>#VALUE!</v>
      </c>
      <c r="N2027" s="142" t="e">
        <f t="shared" si="134"/>
        <v>#VALUE!</v>
      </c>
      <c r="O2027" s="142" t="e">
        <f t="shared" si="135"/>
        <v>#N/A</v>
      </c>
      <c r="P2027" s="24" t="str">
        <f>IFERROR(VLOOKUP(O2027,HOSPITAIS_COM_DIVIDAS!A:E,5,FALSE),"")</f>
        <v/>
      </c>
    </row>
    <row r="2028" spans="1:16" x14ac:dyDescent="0.25">
      <c r="A2028" s="52" t="e">
        <f>Tabela410[[#This Row],[Status da Proposta]]</f>
        <v>#VALUE!</v>
      </c>
      <c r="B2028" s="143">
        <f>MODALIDADE_1!A2028</f>
        <v>0</v>
      </c>
      <c r="C2028" s="142" t="e">
        <f>VLOOKUP(B2028,MODALIDADE_1!A:B,2,FALSE)</f>
        <v>#N/A</v>
      </c>
      <c r="D2028" s="142"/>
      <c r="E2028" s="94" t="e">
        <f>VLOOKUP(B2028,MODALIDADE_1!A:E,5,FALSE)</f>
        <v>#N/A</v>
      </c>
      <c r="F2028" s="95" t="e">
        <f>VLOOKUP(B2028,MODALIDADE_1!A:C,3,FALSE)</f>
        <v>#N/A</v>
      </c>
      <c r="G2028" s="142" t="e">
        <f>VLOOKUP(B2028,MODALIDADE_1!A:G,4,FALSE)</f>
        <v>#N/A</v>
      </c>
      <c r="H2028" s="142" t="e">
        <f>VLOOKUP(B2028,MODALIDADE_1!A:G,6,FALSE)</f>
        <v>#N/A</v>
      </c>
      <c r="I2028" s="142" t="e">
        <f>VLOOKUP(B2028,MODALIDADE_1!A:G,7,FALSE)</f>
        <v>#N/A</v>
      </c>
      <c r="J2028" s="106" t="e">
        <f>VLOOKUP(Tabela410[[#This Row],[Proposta de Referência]],SIMP_M1!A:K,9,FALSE)</f>
        <v>#VALUE!</v>
      </c>
      <c r="K2028" s="106" t="e">
        <f>VLOOKUP(Tabela410[[#This Row],[Proposta de Referência]],SIMP_M1!A:K,8,FALSE)</f>
        <v>#VALUE!</v>
      </c>
      <c r="L2028" s="107" t="e">
        <f t="shared" si="132"/>
        <v>#VALUE!</v>
      </c>
      <c r="M2028" s="107" t="e">
        <f t="shared" si="133"/>
        <v>#VALUE!</v>
      </c>
      <c r="N2028" s="142" t="e">
        <f t="shared" si="134"/>
        <v>#VALUE!</v>
      </c>
      <c r="O2028" s="142" t="e">
        <f t="shared" si="135"/>
        <v>#N/A</v>
      </c>
      <c r="P2028" s="24" t="str">
        <f>IFERROR(VLOOKUP(O2028,HOSPITAIS_COM_DIVIDAS!A:E,5,FALSE),"")</f>
        <v/>
      </c>
    </row>
    <row r="2029" spans="1:16" x14ac:dyDescent="0.25">
      <c r="A2029" s="52" t="e">
        <f>Tabela410[[#This Row],[Status da Proposta]]</f>
        <v>#VALUE!</v>
      </c>
      <c r="B2029" s="143">
        <f>MODALIDADE_1!A2029</f>
        <v>0</v>
      </c>
      <c r="C2029" s="142" t="e">
        <f>VLOOKUP(B2029,MODALIDADE_1!A:B,2,FALSE)</f>
        <v>#N/A</v>
      </c>
      <c r="D2029" s="142"/>
      <c r="E2029" s="94" t="e">
        <f>VLOOKUP(B2029,MODALIDADE_1!A:E,5,FALSE)</f>
        <v>#N/A</v>
      </c>
      <c r="F2029" s="95" t="e">
        <f>VLOOKUP(B2029,MODALIDADE_1!A:C,3,FALSE)</f>
        <v>#N/A</v>
      </c>
      <c r="G2029" s="142" t="e">
        <f>VLOOKUP(B2029,MODALIDADE_1!A:G,4,FALSE)</f>
        <v>#N/A</v>
      </c>
      <c r="H2029" s="142" t="e">
        <f>VLOOKUP(B2029,MODALIDADE_1!A:G,6,FALSE)</f>
        <v>#N/A</v>
      </c>
      <c r="I2029" s="142" t="e">
        <f>VLOOKUP(B2029,MODALIDADE_1!A:G,7,FALSE)</f>
        <v>#N/A</v>
      </c>
      <c r="J2029" s="106" t="e">
        <f>VLOOKUP(Tabela410[[#This Row],[Proposta de Referência]],SIMP_M1!A:K,9,FALSE)</f>
        <v>#VALUE!</v>
      </c>
      <c r="K2029" s="106" t="e">
        <f>VLOOKUP(Tabela410[[#This Row],[Proposta de Referência]],SIMP_M1!A:K,8,FALSE)</f>
        <v>#VALUE!</v>
      </c>
      <c r="L2029" s="107" t="e">
        <f t="shared" si="132"/>
        <v>#VALUE!</v>
      </c>
      <c r="M2029" s="107" t="e">
        <f t="shared" si="133"/>
        <v>#VALUE!</v>
      </c>
      <c r="N2029" s="142" t="e">
        <f t="shared" si="134"/>
        <v>#VALUE!</v>
      </c>
      <c r="O2029" s="142" t="e">
        <f t="shared" si="135"/>
        <v>#N/A</v>
      </c>
      <c r="P2029" s="24" t="str">
        <f>IFERROR(VLOOKUP(O2029,HOSPITAIS_COM_DIVIDAS!A:E,5,FALSE),"")</f>
        <v/>
      </c>
    </row>
    <row r="2030" spans="1:16" x14ac:dyDescent="0.25">
      <c r="A2030" s="52" t="e">
        <f>Tabela410[[#This Row],[Status da Proposta]]</f>
        <v>#VALUE!</v>
      </c>
      <c r="B2030" s="143">
        <f>MODALIDADE_1!A2030</f>
        <v>0</v>
      </c>
      <c r="C2030" s="142" t="e">
        <f>VLOOKUP(B2030,MODALIDADE_1!A:B,2,FALSE)</f>
        <v>#N/A</v>
      </c>
      <c r="D2030" s="142"/>
      <c r="E2030" s="94" t="e">
        <f>VLOOKUP(B2030,MODALIDADE_1!A:E,5,FALSE)</f>
        <v>#N/A</v>
      </c>
      <c r="F2030" s="95" t="e">
        <f>VLOOKUP(B2030,MODALIDADE_1!A:C,3,FALSE)</f>
        <v>#N/A</v>
      </c>
      <c r="G2030" s="142" t="e">
        <f>VLOOKUP(B2030,MODALIDADE_1!A:G,4,FALSE)</f>
        <v>#N/A</v>
      </c>
      <c r="H2030" s="142" t="e">
        <f>VLOOKUP(B2030,MODALIDADE_1!A:G,6,FALSE)</f>
        <v>#N/A</v>
      </c>
      <c r="I2030" s="142" t="e">
        <f>VLOOKUP(B2030,MODALIDADE_1!A:G,7,FALSE)</f>
        <v>#N/A</v>
      </c>
      <c r="J2030" s="106" t="e">
        <f>VLOOKUP(Tabela410[[#This Row],[Proposta de Referência]],SIMP_M1!A:K,9,FALSE)</f>
        <v>#VALUE!</v>
      </c>
      <c r="K2030" s="106" t="e">
        <f>VLOOKUP(Tabela410[[#This Row],[Proposta de Referência]],SIMP_M1!A:K,8,FALSE)</f>
        <v>#VALUE!</v>
      </c>
      <c r="L2030" s="107" t="e">
        <f t="shared" si="132"/>
        <v>#VALUE!</v>
      </c>
      <c r="M2030" s="107" t="e">
        <f t="shared" si="133"/>
        <v>#VALUE!</v>
      </c>
      <c r="N2030" s="142" t="e">
        <f t="shared" si="134"/>
        <v>#VALUE!</v>
      </c>
      <c r="O2030" s="142" t="e">
        <f t="shared" si="135"/>
        <v>#N/A</v>
      </c>
      <c r="P2030" s="24" t="str">
        <f>IFERROR(VLOOKUP(O2030,HOSPITAIS_COM_DIVIDAS!A:E,5,FALSE),"")</f>
        <v/>
      </c>
    </row>
    <row r="2031" spans="1:16" x14ac:dyDescent="0.25">
      <c r="A2031" s="52" t="e">
        <f>Tabela410[[#This Row],[Status da Proposta]]</f>
        <v>#VALUE!</v>
      </c>
      <c r="B2031" s="143">
        <f>MODALIDADE_1!A2031</f>
        <v>0</v>
      </c>
      <c r="C2031" s="142" t="e">
        <f>VLOOKUP(B2031,MODALIDADE_1!A:B,2,FALSE)</f>
        <v>#N/A</v>
      </c>
      <c r="D2031" s="142"/>
      <c r="E2031" s="94" t="e">
        <f>VLOOKUP(B2031,MODALIDADE_1!A:E,5,FALSE)</f>
        <v>#N/A</v>
      </c>
      <c r="F2031" s="95" t="e">
        <f>VLOOKUP(B2031,MODALIDADE_1!A:C,3,FALSE)</f>
        <v>#N/A</v>
      </c>
      <c r="G2031" s="142" t="e">
        <f>VLOOKUP(B2031,MODALIDADE_1!A:G,4,FALSE)</f>
        <v>#N/A</v>
      </c>
      <c r="H2031" s="142" t="e">
        <f>VLOOKUP(B2031,MODALIDADE_1!A:G,6,FALSE)</f>
        <v>#N/A</v>
      </c>
      <c r="I2031" s="142" t="e">
        <f>VLOOKUP(B2031,MODALIDADE_1!A:G,7,FALSE)</f>
        <v>#N/A</v>
      </c>
      <c r="J2031" s="106" t="e">
        <f>VLOOKUP(Tabela410[[#This Row],[Proposta de Referência]],SIMP_M1!A:K,9,FALSE)</f>
        <v>#VALUE!</v>
      </c>
      <c r="K2031" s="106" t="e">
        <f>VLOOKUP(Tabela410[[#This Row],[Proposta de Referência]],SIMP_M1!A:K,8,FALSE)</f>
        <v>#VALUE!</v>
      </c>
      <c r="L2031" s="107" t="e">
        <f t="shared" si="132"/>
        <v>#VALUE!</v>
      </c>
      <c r="M2031" s="107" t="e">
        <f t="shared" si="133"/>
        <v>#VALUE!</v>
      </c>
      <c r="N2031" s="142" t="e">
        <f t="shared" si="134"/>
        <v>#VALUE!</v>
      </c>
      <c r="O2031" s="142" t="e">
        <f t="shared" si="135"/>
        <v>#N/A</v>
      </c>
      <c r="P2031" s="24" t="str">
        <f>IFERROR(VLOOKUP(O2031,HOSPITAIS_COM_DIVIDAS!A:E,5,FALSE),"")</f>
        <v/>
      </c>
    </row>
    <row r="2032" spans="1:16" x14ac:dyDescent="0.25">
      <c r="A2032" s="52" t="e">
        <f>Tabela410[[#This Row],[Status da Proposta]]</f>
        <v>#VALUE!</v>
      </c>
      <c r="B2032" s="143">
        <f>MODALIDADE_1!A2032</f>
        <v>0</v>
      </c>
      <c r="C2032" s="142" t="e">
        <f>VLOOKUP(B2032,MODALIDADE_1!A:B,2,FALSE)</f>
        <v>#N/A</v>
      </c>
      <c r="D2032" s="142"/>
      <c r="E2032" s="94" t="e">
        <f>VLOOKUP(B2032,MODALIDADE_1!A:E,5,FALSE)</f>
        <v>#N/A</v>
      </c>
      <c r="F2032" s="95" t="e">
        <f>VLOOKUP(B2032,MODALIDADE_1!A:C,3,FALSE)</f>
        <v>#N/A</v>
      </c>
      <c r="G2032" s="142" t="e">
        <f>VLOOKUP(B2032,MODALIDADE_1!A:G,4,FALSE)</f>
        <v>#N/A</v>
      </c>
      <c r="H2032" s="142" t="e">
        <f>VLOOKUP(B2032,MODALIDADE_1!A:G,6,FALSE)</f>
        <v>#N/A</v>
      </c>
      <c r="I2032" s="142" t="e">
        <f>VLOOKUP(B2032,MODALIDADE_1!A:G,7,FALSE)</f>
        <v>#N/A</v>
      </c>
      <c r="J2032" s="106" t="e">
        <f>VLOOKUP(Tabela410[[#This Row],[Proposta de Referência]],SIMP_M1!A:K,9,FALSE)</f>
        <v>#VALUE!</v>
      </c>
      <c r="K2032" s="106" t="e">
        <f>VLOOKUP(Tabela410[[#This Row],[Proposta de Referência]],SIMP_M1!A:K,8,FALSE)</f>
        <v>#VALUE!</v>
      </c>
      <c r="L2032" s="107" t="e">
        <f t="shared" si="132"/>
        <v>#VALUE!</v>
      </c>
      <c r="M2032" s="107" t="e">
        <f t="shared" si="133"/>
        <v>#VALUE!</v>
      </c>
      <c r="N2032" s="142" t="e">
        <f t="shared" si="134"/>
        <v>#VALUE!</v>
      </c>
      <c r="O2032" s="142" t="e">
        <f t="shared" si="135"/>
        <v>#N/A</v>
      </c>
      <c r="P2032" s="24" t="str">
        <f>IFERROR(VLOOKUP(O2032,HOSPITAIS_COM_DIVIDAS!A:E,5,FALSE),"")</f>
        <v/>
      </c>
    </row>
    <row r="2033" spans="1:16" x14ac:dyDescent="0.25">
      <c r="A2033" s="52" t="e">
        <f>Tabela410[[#This Row],[Status da Proposta]]</f>
        <v>#VALUE!</v>
      </c>
      <c r="B2033" s="143">
        <f>MODALIDADE_1!A2033</f>
        <v>0</v>
      </c>
      <c r="C2033" s="142" t="e">
        <f>VLOOKUP(B2033,MODALIDADE_1!A:B,2,FALSE)</f>
        <v>#N/A</v>
      </c>
      <c r="D2033" s="142"/>
      <c r="E2033" s="94" t="e">
        <f>VLOOKUP(B2033,MODALIDADE_1!A:E,5,FALSE)</f>
        <v>#N/A</v>
      </c>
      <c r="F2033" s="95" t="e">
        <f>VLOOKUP(B2033,MODALIDADE_1!A:C,3,FALSE)</f>
        <v>#N/A</v>
      </c>
      <c r="G2033" s="142" t="e">
        <f>VLOOKUP(B2033,MODALIDADE_1!A:G,4,FALSE)</f>
        <v>#N/A</v>
      </c>
      <c r="H2033" s="142" t="e">
        <f>VLOOKUP(B2033,MODALIDADE_1!A:G,6,FALSE)</f>
        <v>#N/A</v>
      </c>
      <c r="I2033" s="142" t="e">
        <f>VLOOKUP(B2033,MODALIDADE_1!A:G,7,FALSE)</f>
        <v>#N/A</v>
      </c>
      <c r="J2033" s="106" t="e">
        <f>VLOOKUP(Tabela410[[#This Row],[Proposta de Referência]],SIMP_M1!A:K,9,FALSE)</f>
        <v>#VALUE!</v>
      </c>
      <c r="K2033" s="106" t="e">
        <f>VLOOKUP(Tabela410[[#This Row],[Proposta de Referência]],SIMP_M1!A:K,8,FALSE)</f>
        <v>#VALUE!</v>
      </c>
      <c r="L2033" s="107" t="e">
        <f t="shared" si="132"/>
        <v>#VALUE!</v>
      </c>
      <c r="M2033" s="107" t="e">
        <f t="shared" si="133"/>
        <v>#VALUE!</v>
      </c>
      <c r="N2033" s="142" t="e">
        <f t="shared" si="134"/>
        <v>#VALUE!</v>
      </c>
      <c r="O2033" s="142" t="e">
        <f t="shared" si="135"/>
        <v>#N/A</v>
      </c>
      <c r="P2033" s="24" t="str">
        <f>IFERROR(VLOOKUP(O2033,HOSPITAIS_COM_DIVIDAS!A:E,5,FALSE),"")</f>
        <v/>
      </c>
    </row>
    <row r="2034" spans="1:16" x14ac:dyDescent="0.25">
      <c r="A2034" s="52" t="e">
        <f>Tabela410[[#This Row],[Status da Proposta]]</f>
        <v>#VALUE!</v>
      </c>
      <c r="B2034" s="143">
        <f>MODALIDADE_1!A2034</f>
        <v>0</v>
      </c>
      <c r="C2034" s="142" t="e">
        <f>VLOOKUP(B2034,MODALIDADE_1!A:B,2,FALSE)</f>
        <v>#N/A</v>
      </c>
      <c r="D2034" s="142"/>
      <c r="E2034" s="94" t="e">
        <f>VLOOKUP(B2034,MODALIDADE_1!A:E,5,FALSE)</f>
        <v>#N/A</v>
      </c>
      <c r="F2034" s="95" t="e">
        <f>VLOOKUP(B2034,MODALIDADE_1!A:C,3,FALSE)</f>
        <v>#N/A</v>
      </c>
      <c r="G2034" s="142" t="e">
        <f>VLOOKUP(B2034,MODALIDADE_1!A:G,4,FALSE)</f>
        <v>#N/A</v>
      </c>
      <c r="H2034" s="142" t="e">
        <f>VLOOKUP(B2034,MODALIDADE_1!A:G,6,FALSE)</f>
        <v>#N/A</v>
      </c>
      <c r="I2034" s="142" t="e">
        <f>VLOOKUP(B2034,MODALIDADE_1!A:G,7,FALSE)</f>
        <v>#N/A</v>
      </c>
      <c r="J2034" s="106" t="e">
        <f>VLOOKUP(Tabela410[[#This Row],[Proposta de Referência]],SIMP_M1!A:K,9,FALSE)</f>
        <v>#VALUE!</v>
      </c>
      <c r="K2034" s="106" t="e">
        <f>VLOOKUP(Tabela410[[#This Row],[Proposta de Referência]],SIMP_M1!A:K,8,FALSE)</f>
        <v>#VALUE!</v>
      </c>
      <c r="L2034" s="107" t="e">
        <f t="shared" si="132"/>
        <v>#VALUE!</v>
      </c>
      <c r="M2034" s="107" t="e">
        <f t="shared" si="133"/>
        <v>#VALUE!</v>
      </c>
      <c r="N2034" s="142" t="e">
        <f t="shared" si="134"/>
        <v>#VALUE!</v>
      </c>
      <c r="O2034" s="142" t="e">
        <f t="shared" si="135"/>
        <v>#N/A</v>
      </c>
      <c r="P2034" s="24" t="str">
        <f>IFERROR(VLOOKUP(O2034,HOSPITAIS_COM_DIVIDAS!A:E,5,FALSE),"")</f>
        <v/>
      </c>
    </row>
    <row r="2035" spans="1:16" x14ac:dyDescent="0.25">
      <c r="A2035" s="52" t="e">
        <f>Tabela410[[#This Row],[Status da Proposta]]</f>
        <v>#VALUE!</v>
      </c>
      <c r="B2035" s="143">
        <f>MODALIDADE_1!A2035</f>
        <v>0</v>
      </c>
      <c r="C2035" s="142" t="e">
        <f>VLOOKUP(B2035,MODALIDADE_1!A:B,2,FALSE)</f>
        <v>#N/A</v>
      </c>
      <c r="D2035" s="142"/>
      <c r="E2035" s="94" t="e">
        <f>VLOOKUP(B2035,MODALIDADE_1!A:E,5,FALSE)</f>
        <v>#N/A</v>
      </c>
      <c r="F2035" s="95" t="e">
        <f>VLOOKUP(B2035,MODALIDADE_1!A:C,3,FALSE)</f>
        <v>#N/A</v>
      </c>
      <c r="G2035" s="142" t="e">
        <f>VLOOKUP(B2035,MODALIDADE_1!A:G,4,FALSE)</f>
        <v>#N/A</v>
      </c>
      <c r="H2035" s="142" t="e">
        <f>VLOOKUP(B2035,MODALIDADE_1!A:G,6,FALSE)</f>
        <v>#N/A</v>
      </c>
      <c r="I2035" s="142" t="e">
        <f>VLOOKUP(B2035,MODALIDADE_1!A:G,7,FALSE)</f>
        <v>#N/A</v>
      </c>
      <c r="J2035" s="106" t="e">
        <f>VLOOKUP(Tabela410[[#This Row],[Proposta de Referência]],SIMP_M1!A:K,9,FALSE)</f>
        <v>#VALUE!</v>
      </c>
      <c r="K2035" s="106" t="e">
        <f>VLOOKUP(Tabela410[[#This Row],[Proposta de Referência]],SIMP_M1!A:K,8,FALSE)</f>
        <v>#VALUE!</v>
      </c>
      <c r="L2035" s="107" t="e">
        <f t="shared" si="132"/>
        <v>#VALUE!</v>
      </c>
      <c r="M2035" s="107" t="e">
        <f t="shared" si="133"/>
        <v>#VALUE!</v>
      </c>
      <c r="N2035" s="142" t="e">
        <f t="shared" si="134"/>
        <v>#VALUE!</v>
      </c>
      <c r="O2035" s="142" t="e">
        <f t="shared" si="135"/>
        <v>#N/A</v>
      </c>
      <c r="P2035" s="24" t="str">
        <f>IFERROR(VLOOKUP(O2035,HOSPITAIS_COM_DIVIDAS!A:E,5,FALSE),"")</f>
        <v/>
      </c>
    </row>
    <row r="2036" spans="1:16" x14ac:dyDescent="0.25">
      <c r="A2036" s="52" t="e">
        <f>Tabela410[[#This Row],[Status da Proposta]]</f>
        <v>#VALUE!</v>
      </c>
      <c r="B2036" s="143">
        <f>MODALIDADE_1!A2036</f>
        <v>0</v>
      </c>
      <c r="C2036" s="142" t="e">
        <f>VLOOKUP(B2036,MODALIDADE_1!A:B,2,FALSE)</f>
        <v>#N/A</v>
      </c>
      <c r="D2036" s="142"/>
      <c r="E2036" s="94" t="e">
        <f>VLOOKUP(B2036,MODALIDADE_1!A:E,5,FALSE)</f>
        <v>#N/A</v>
      </c>
      <c r="F2036" s="95" t="e">
        <f>VLOOKUP(B2036,MODALIDADE_1!A:C,3,FALSE)</f>
        <v>#N/A</v>
      </c>
      <c r="G2036" s="142" t="e">
        <f>VLOOKUP(B2036,MODALIDADE_1!A:G,4,FALSE)</f>
        <v>#N/A</v>
      </c>
      <c r="H2036" s="142" t="e">
        <f>VLOOKUP(B2036,MODALIDADE_1!A:G,6,FALSE)</f>
        <v>#N/A</v>
      </c>
      <c r="I2036" s="142" t="e">
        <f>VLOOKUP(B2036,MODALIDADE_1!A:G,7,FALSE)</f>
        <v>#N/A</v>
      </c>
      <c r="J2036" s="106" t="e">
        <f>VLOOKUP(Tabela410[[#This Row],[Proposta de Referência]],SIMP_M1!A:K,9,FALSE)</f>
        <v>#VALUE!</v>
      </c>
      <c r="K2036" s="106" t="e">
        <f>VLOOKUP(Tabela410[[#This Row],[Proposta de Referência]],SIMP_M1!A:K,8,FALSE)</f>
        <v>#VALUE!</v>
      </c>
      <c r="L2036" s="107" t="e">
        <f t="shared" si="132"/>
        <v>#VALUE!</v>
      </c>
      <c r="M2036" s="107" t="e">
        <f t="shared" si="133"/>
        <v>#VALUE!</v>
      </c>
      <c r="N2036" s="142" t="e">
        <f t="shared" si="134"/>
        <v>#VALUE!</v>
      </c>
      <c r="O2036" s="142" t="e">
        <f t="shared" si="135"/>
        <v>#N/A</v>
      </c>
      <c r="P2036" s="24" t="str">
        <f>IFERROR(VLOOKUP(O2036,HOSPITAIS_COM_DIVIDAS!A:E,5,FALSE),"")</f>
        <v/>
      </c>
    </row>
    <row r="2037" spans="1:16" x14ac:dyDescent="0.25">
      <c r="A2037" s="52" t="e">
        <f>Tabela410[[#This Row],[Status da Proposta]]</f>
        <v>#VALUE!</v>
      </c>
      <c r="B2037" s="143">
        <f>MODALIDADE_1!A2037</f>
        <v>0</v>
      </c>
      <c r="C2037" s="142" t="e">
        <f>VLOOKUP(B2037,MODALIDADE_1!A:B,2,FALSE)</f>
        <v>#N/A</v>
      </c>
      <c r="D2037" s="142"/>
      <c r="E2037" s="94" t="e">
        <f>VLOOKUP(B2037,MODALIDADE_1!A:E,5,FALSE)</f>
        <v>#N/A</v>
      </c>
      <c r="F2037" s="95" t="e">
        <f>VLOOKUP(B2037,MODALIDADE_1!A:C,3,FALSE)</f>
        <v>#N/A</v>
      </c>
      <c r="G2037" s="142" t="e">
        <f>VLOOKUP(B2037,MODALIDADE_1!A:G,4,FALSE)</f>
        <v>#N/A</v>
      </c>
      <c r="H2037" s="142" t="e">
        <f>VLOOKUP(B2037,MODALIDADE_1!A:G,6,FALSE)</f>
        <v>#N/A</v>
      </c>
      <c r="I2037" s="142" t="e">
        <f>VLOOKUP(B2037,MODALIDADE_1!A:G,7,FALSE)</f>
        <v>#N/A</v>
      </c>
      <c r="J2037" s="106" t="e">
        <f>VLOOKUP(Tabela410[[#This Row],[Proposta de Referência]],SIMP_M1!A:K,9,FALSE)</f>
        <v>#VALUE!</v>
      </c>
      <c r="K2037" s="106" t="e">
        <f>VLOOKUP(Tabela410[[#This Row],[Proposta de Referência]],SIMP_M1!A:K,8,FALSE)</f>
        <v>#VALUE!</v>
      </c>
      <c r="L2037" s="107" t="e">
        <f t="shared" si="132"/>
        <v>#VALUE!</v>
      </c>
      <c r="M2037" s="107" t="e">
        <f t="shared" si="133"/>
        <v>#VALUE!</v>
      </c>
      <c r="N2037" s="142" t="e">
        <f t="shared" si="134"/>
        <v>#VALUE!</v>
      </c>
      <c r="O2037" s="142" t="e">
        <f t="shared" si="135"/>
        <v>#N/A</v>
      </c>
      <c r="P2037" s="24" t="str">
        <f>IFERROR(VLOOKUP(O2037,HOSPITAIS_COM_DIVIDAS!A:E,5,FALSE),"")</f>
        <v/>
      </c>
    </row>
    <row r="2038" spans="1:16" x14ac:dyDescent="0.25">
      <c r="A2038" s="52" t="e">
        <f>Tabela410[[#This Row],[Status da Proposta]]</f>
        <v>#VALUE!</v>
      </c>
      <c r="B2038" s="143">
        <f>MODALIDADE_1!A2038</f>
        <v>0</v>
      </c>
      <c r="C2038" s="142" t="e">
        <f>VLOOKUP(B2038,MODALIDADE_1!A:B,2,FALSE)</f>
        <v>#N/A</v>
      </c>
      <c r="D2038" s="142"/>
      <c r="E2038" s="94" t="e">
        <f>VLOOKUP(B2038,MODALIDADE_1!A:E,5,FALSE)</f>
        <v>#N/A</v>
      </c>
      <c r="F2038" s="95" t="e">
        <f>VLOOKUP(B2038,MODALIDADE_1!A:C,3,FALSE)</f>
        <v>#N/A</v>
      </c>
      <c r="G2038" s="142" t="e">
        <f>VLOOKUP(B2038,MODALIDADE_1!A:G,4,FALSE)</f>
        <v>#N/A</v>
      </c>
      <c r="H2038" s="142" t="e">
        <f>VLOOKUP(B2038,MODALIDADE_1!A:G,6,FALSE)</f>
        <v>#N/A</v>
      </c>
      <c r="I2038" s="142" t="e">
        <f>VLOOKUP(B2038,MODALIDADE_1!A:G,7,FALSE)</f>
        <v>#N/A</v>
      </c>
      <c r="J2038" s="106" t="e">
        <f>VLOOKUP(Tabela410[[#This Row],[Proposta de Referência]],SIMP_M1!A:K,9,FALSE)</f>
        <v>#VALUE!</v>
      </c>
      <c r="K2038" s="106" t="e">
        <f>VLOOKUP(Tabela410[[#This Row],[Proposta de Referência]],SIMP_M1!A:K,8,FALSE)</f>
        <v>#VALUE!</v>
      </c>
      <c r="L2038" s="107" t="e">
        <f t="shared" si="132"/>
        <v>#VALUE!</v>
      </c>
      <c r="M2038" s="107" t="e">
        <f t="shared" si="133"/>
        <v>#VALUE!</v>
      </c>
      <c r="N2038" s="142" t="e">
        <f t="shared" si="134"/>
        <v>#VALUE!</v>
      </c>
      <c r="O2038" s="142" t="e">
        <f t="shared" si="135"/>
        <v>#N/A</v>
      </c>
      <c r="P2038" s="24" t="str">
        <f>IFERROR(VLOOKUP(O2038,HOSPITAIS_COM_DIVIDAS!A:E,5,FALSE),"")</f>
        <v/>
      </c>
    </row>
    <row r="2039" spans="1:16" x14ac:dyDescent="0.25">
      <c r="A2039" s="52" t="e">
        <f>Tabela410[[#This Row],[Status da Proposta]]</f>
        <v>#VALUE!</v>
      </c>
      <c r="B2039" s="143">
        <f>MODALIDADE_1!A2039</f>
        <v>0</v>
      </c>
      <c r="C2039" s="142" t="e">
        <f>VLOOKUP(B2039,MODALIDADE_1!A:B,2,FALSE)</f>
        <v>#N/A</v>
      </c>
      <c r="D2039" s="142"/>
      <c r="E2039" s="94" t="e">
        <f>VLOOKUP(B2039,MODALIDADE_1!A:E,5,FALSE)</f>
        <v>#N/A</v>
      </c>
      <c r="F2039" s="95" t="e">
        <f>VLOOKUP(B2039,MODALIDADE_1!A:C,3,FALSE)</f>
        <v>#N/A</v>
      </c>
      <c r="G2039" s="142" t="e">
        <f>VLOOKUP(B2039,MODALIDADE_1!A:G,4,FALSE)</f>
        <v>#N/A</v>
      </c>
      <c r="H2039" s="142" t="e">
        <f>VLOOKUP(B2039,MODALIDADE_1!A:G,6,FALSE)</f>
        <v>#N/A</v>
      </c>
      <c r="I2039" s="142" t="e">
        <f>VLOOKUP(B2039,MODALIDADE_1!A:G,7,FALSE)</f>
        <v>#N/A</v>
      </c>
      <c r="J2039" s="106" t="e">
        <f>VLOOKUP(Tabela410[[#This Row],[Proposta de Referência]],SIMP_M1!A:K,9,FALSE)</f>
        <v>#VALUE!</v>
      </c>
      <c r="K2039" s="106" t="e">
        <f>VLOOKUP(Tabela410[[#This Row],[Proposta de Referência]],SIMP_M1!A:K,8,FALSE)</f>
        <v>#VALUE!</v>
      </c>
      <c r="L2039" s="107" t="e">
        <f t="shared" si="132"/>
        <v>#VALUE!</v>
      </c>
      <c r="M2039" s="107" t="e">
        <f t="shared" si="133"/>
        <v>#VALUE!</v>
      </c>
      <c r="N2039" s="142" t="e">
        <f t="shared" si="134"/>
        <v>#VALUE!</v>
      </c>
      <c r="O2039" s="142" t="e">
        <f t="shared" si="135"/>
        <v>#N/A</v>
      </c>
      <c r="P2039" s="24" t="str">
        <f>IFERROR(VLOOKUP(O2039,HOSPITAIS_COM_DIVIDAS!A:E,5,FALSE),"")</f>
        <v/>
      </c>
    </row>
    <row r="2040" spans="1:16" x14ac:dyDescent="0.25">
      <c r="A2040" s="52" t="e">
        <f>Tabela410[[#This Row],[Status da Proposta]]</f>
        <v>#VALUE!</v>
      </c>
      <c r="B2040" s="143">
        <f>MODALIDADE_1!A2040</f>
        <v>0</v>
      </c>
      <c r="C2040" s="142" t="e">
        <f>VLOOKUP(B2040,MODALIDADE_1!A:B,2,FALSE)</f>
        <v>#N/A</v>
      </c>
      <c r="D2040" s="142"/>
      <c r="E2040" s="94" t="e">
        <f>VLOOKUP(B2040,MODALIDADE_1!A:E,5,FALSE)</f>
        <v>#N/A</v>
      </c>
      <c r="F2040" s="95" t="e">
        <f>VLOOKUP(B2040,MODALIDADE_1!A:C,3,FALSE)</f>
        <v>#N/A</v>
      </c>
      <c r="G2040" s="142" t="e">
        <f>VLOOKUP(B2040,MODALIDADE_1!A:G,4,FALSE)</f>
        <v>#N/A</v>
      </c>
      <c r="H2040" s="142" t="e">
        <f>VLOOKUP(B2040,MODALIDADE_1!A:G,6,FALSE)</f>
        <v>#N/A</v>
      </c>
      <c r="I2040" s="142" t="e">
        <f>VLOOKUP(B2040,MODALIDADE_1!A:G,7,FALSE)</f>
        <v>#N/A</v>
      </c>
      <c r="J2040" s="106" t="e">
        <f>VLOOKUP(Tabela410[[#This Row],[Proposta de Referência]],SIMP_M1!A:K,9,FALSE)</f>
        <v>#VALUE!</v>
      </c>
      <c r="K2040" s="106" t="e">
        <f>VLOOKUP(Tabela410[[#This Row],[Proposta de Referência]],SIMP_M1!A:K,8,FALSE)</f>
        <v>#VALUE!</v>
      </c>
      <c r="L2040" s="107" t="e">
        <f t="shared" si="132"/>
        <v>#VALUE!</v>
      </c>
      <c r="M2040" s="107" t="e">
        <f t="shared" si="133"/>
        <v>#VALUE!</v>
      </c>
      <c r="N2040" s="142" t="e">
        <f t="shared" si="134"/>
        <v>#VALUE!</v>
      </c>
      <c r="O2040" s="142" t="e">
        <f t="shared" si="135"/>
        <v>#N/A</v>
      </c>
      <c r="P2040" s="24" t="str">
        <f>IFERROR(VLOOKUP(O2040,HOSPITAIS_COM_DIVIDAS!A:E,5,FALSE),"")</f>
        <v/>
      </c>
    </row>
    <row r="2041" spans="1:16" x14ac:dyDescent="0.25">
      <c r="A2041" s="52" t="e">
        <f>Tabela410[[#This Row],[Status da Proposta]]</f>
        <v>#VALUE!</v>
      </c>
      <c r="B2041" s="143">
        <f>MODALIDADE_1!A2041</f>
        <v>0</v>
      </c>
      <c r="C2041" s="142" t="e">
        <f>VLOOKUP(B2041,MODALIDADE_1!A:B,2,FALSE)</f>
        <v>#N/A</v>
      </c>
      <c r="D2041" s="142"/>
      <c r="E2041" s="94" t="e">
        <f>VLOOKUP(B2041,MODALIDADE_1!A:E,5,FALSE)</f>
        <v>#N/A</v>
      </c>
      <c r="F2041" s="95" t="e">
        <f>VLOOKUP(B2041,MODALIDADE_1!A:C,3,FALSE)</f>
        <v>#N/A</v>
      </c>
      <c r="G2041" s="142" t="e">
        <f>VLOOKUP(B2041,MODALIDADE_1!A:G,4,FALSE)</f>
        <v>#N/A</v>
      </c>
      <c r="H2041" s="142" t="e">
        <f>VLOOKUP(B2041,MODALIDADE_1!A:G,6,FALSE)</f>
        <v>#N/A</v>
      </c>
      <c r="I2041" s="142" t="e">
        <f>VLOOKUP(B2041,MODALIDADE_1!A:G,7,FALSE)</f>
        <v>#N/A</v>
      </c>
      <c r="J2041" s="106" t="e">
        <f>VLOOKUP(Tabela410[[#This Row],[Proposta de Referência]],SIMP_M1!A:K,9,FALSE)</f>
        <v>#VALUE!</v>
      </c>
      <c r="K2041" s="106" t="e">
        <f>VLOOKUP(Tabela410[[#This Row],[Proposta de Referência]],SIMP_M1!A:K,8,FALSE)</f>
        <v>#VALUE!</v>
      </c>
      <c r="L2041" s="107" t="e">
        <f t="shared" si="132"/>
        <v>#VALUE!</v>
      </c>
      <c r="M2041" s="107" t="e">
        <f t="shared" si="133"/>
        <v>#VALUE!</v>
      </c>
      <c r="N2041" s="142" t="e">
        <f t="shared" si="134"/>
        <v>#VALUE!</v>
      </c>
      <c r="O2041" s="142" t="e">
        <f t="shared" si="135"/>
        <v>#N/A</v>
      </c>
      <c r="P2041" s="24" t="str">
        <f>IFERROR(VLOOKUP(O2041,HOSPITAIS_COM_DIVIDAS!A:E,5,FALSE),"")</f>
        <v/>
      </c>
    </row>
    <row r="2042" spans="1:16" x14ac:dyDescent="0.25">
      <c r="A2042" s="52" t="e">
        <f>Tabela410[[#This Row],[Status da Proposta]]</f>
        <v>#VALUE!</v>
      </c>
      <c r="B2042" s="143">
        <f>MODALIDADE_1!A2042</f>
        <v>0</v>
      </c>
      <c r="C2042" s="142" t="e">
        <f>VLOOKUP(B2042,MODALIDADE_1!A:B,2,FALSE)</f>
        <v>#N/A</v>
      </c>
      <c r="D2042" s="142"/>
      <c r="E2042" s="94" t="e">
        <f>VLOOKUP(B2042,MODALIDADE_1!A:E,5,FALSE)</f>
        <v>#N/A</v>
      </c>
      <c r="F2042" s="95" t="e">
        <f>VLOOKUP(B2042,MODALIDADE_1!A:C,3,FALSE)</f>
        <v>#N/A</v>
      </c>
      <c r="G2042" s="142" t="e">
        <f>VLOOKUP(B2042,MODALIDADE_1!A:G,4,FALSE)</f>
        <v>#N/A</v>
      </c>
      <c r="H2042" s="142" t="e">
        <f>VLOOKUP(B2042,MODALIDADE_1!A:G,6,FALSE)</f>
        <v>#N/A</v>
      </c>
      <c r="I2042" s="142" t="e">
        <f>VLOOKUP(B2042,MODALIDADE_1!A:G,7,FALSE)</f>
        <v>#N/A</v>
      </c>
      <c r="J2042" s="106" t="e">
        <f>VLOOKUP(Tabela410[[#This Row],[Proposta de Referência]],SIMP_M1!A:K,9,FALSE)</f>
        <v>#VALUE!</v>
      </c>
      <c r="K2042" s="106" t="e">
        <f>VLOOKUP(Tabela410[[#This Row],[Proposta de Referência]],SIMP_M1!A:K,8,FALSE)</f>
        <v>#VALUE!</v>
      </c>
      <c r="L2042" s="107" t="e">
        <f t="shared" si="132"/>
        <v>#VALUE!</v>
      </c>
      <c r="M2042" s="107" t="e">
        <f t="shared" si="133"/>
        <v>#VALUE!</v>
      </c>
      <c r="N2042" s="142" t="e">
        <f t="shared" si="134"/>
        <v>#VALUE!</v>
      </c>
      <c r="O2042" s="142" t="e">
        <f t="shared" si="135"/>
        <v>#N/A</v>
      </c>
      <c r="P2042" s="24" t="str">
        <f>IFERROR(VLOOKUP(O2042,HOSPITAIS_COM_DIVIDAS!A:E,5,FALSE),"")</f>
        <v/>
      </c>
    </row>
    <row r="2043" spans="1:16" x14ac:dyDescent="0.25">
      <c r="A2043" s="52" t="e">
        <f>Tabela410[[#This Row],[Status da Proposta]]</f>
        <v>#VALUE!</v>
      </c>
      <c r="B2043" s="143">
        <f>MODALIDADE_1!A2043</f>
        <v>0</v>
      </c>
      <c r="C2043" s="142" t="e">
        <f>VLOOKUP(B2043,MODALIDADE_1!A:B,2,FALSE)</f>
        <v>#N/A</v>
      </c>
      <c r="D2043" s="142"/>
      <c r="E2043" s="94" t="e">
        <f>VLOOKUP(B2043,MODALIDADE_1!A:E,5,FALSE)</f>
        <v>#N/A</v>
      </c>
      <c r="F2043" s="95" t="e">
        <f>VLOOKUP(B2043,MODALIDADE_1!A:C,3,FALSE)</f>
        <v>#N/A</v>
      </c>
      <c r="G2043" s="142" t="e">
        <f>VLOOKUP(B2043,MODALIDADE_1!A:G,4,FALSE)</f>
        <v>#N/A</v>
      </c>
      <c r="H2043" s="142" t="e">
        <f>VLOOKUP(B2043,MODALIDADE_1!A:G,6,FALSE)</f>
        <v>#N/A</v>
      </c>
      <c r="I2043" s="142" t="e">
        <f>VLOOKUP(B2043,MODALIDADE_1!A:G,7,FALSE)</f>
        <v>#N/A</v>
      </c>
      <c r="J2043" s="106" t="e">
        <f>VLOOKUP(Tabela410[[#This Row],[Proposta de Referência]],SIMP_M1!A:K,9,FALSE)</f>
        <v>#VALUE!</v>
      </c>
      <c r="K2043" s="106" t="e">
        <f>VLOOKUP(Tabela410[[#This Row],[Proposta de Referência]],SIMP_M1!A:K,8,FALSE)</f>
        <v>#VALUE!</v>
      </c>
      <c r="L2043" s="107" t="e">
        <f t="shared" si="132"/>
        <v>#VALUE!</v>
      </c>
      <c r="M2043" s="107" t="e">
        <f t="shared" si="133"/>
        <v>#VALUE!</v>
      </c>
      <c r="N2043" s="142" t="e">
        <f t="shared" si="134"/>
        <v>#VALUE!</v>
      </c>
      <c r="O2043" s="142" t="e">
        <f t="shared" si="135"/>
        <v>#N/A</v>
      </c>
      <c r="P2043" s="24" t="str">
        <f>IFERROR(VLOOKUP(O2043,HOSPITAIS_COM_DIVIDAS!A:E,5,FALSE),"")</f>
        <v/>
      </c>
    </row>
    <row r="2044" spans="1:16" x14ac:dyDescent="0.25">
      <c r="A2044" s="52" t="e">
        <f>Tabela410[[#This Row],[Status da Proposta]]</f>
        <v>#VALUE!</v>
      </c>
      <c r="B2044" s="143">
        <f>MODALIDADE_1!A2044</f>
        <v>0</v>
      </c>
      <c r="C2044" s="142" t="e">
        <f>VLOOKUP(B2044,MODALIDADE_1!A:B,2,FALSE)</f>
        <v>#N/A</v>
      </c>
      <c r="D2044" s="142"/>
      <c r="E2044" s="94" t="e">
        <f>VLOOKUP(B2044,MODALIDADE_1!A:E,5,FALSE)</f>
        <v>#N/A</v>
      </c>
      <c r="F2044" s="95" t="e">
        <f>VLOOKUP(B2044,MODALIDADE_1!A:C,3,FALSE)</f>
        <v>#N/A</v>
      </c>
      <c r="G2044" s="142" t="e">
        <f>VLOOKUP(B2044,MODALIDADE_1!A:G,4,FALSE)</f>
        <v>#N/A</v>
      </c>
      <c r="H2044" s="142" t="e">
        <f>VLOOKUP(B2044,MODALIDADE_1!A:G,6,FALSE)</f>
        <v>#N/A</v>
      </c>
      <c r="I2044" s="142" t="e">
        <f>VLOOKUP(B2044,MODALIDADE_1!A:G,7,FALSE)</f>
        <v>#N/A</v>
      </c>
      <c r="J2044" s="106" t="e">
        <f>VLOOKUP(Tabela410[[#This Row],[Proposta de Referência]],SIMP_M1!A:K,9,FALSE)</f>
        <v>#VALUE!</v>
      </c>
      <c r="K2044" s="106" t="e">
        <f>VLOOKUP(Tabela410[[#This Row],[Proposta de Referência]],SIMP_M1!A:K,8,FALSE)</f>
        <v>#VALUE!</v>
      </c>
      <c r="L2044" s="107" t="e">
        <f t="shared" si="132"/>
        <v>#VALUE!</v>
      </c>
      <c r="M2044" s="107" t="e">
        <f t="shared" si="133"/>
        <v>#VALUE!</v>
      </c>
      <c r="N2044" s="142" t="e">
        <f t="shared" si="134"/>
        <v>#VALUE!</v>
      </c>
      <c r="O2044" s="142" t="e">
        <f t="shared" si="135"/>
        <v>#N/A</v>
      </c>
      <c r="P2044" s="24" t="str">
        <f>IFERROR(VLOOKUP(O2044,HOSPITAIS_COM_DIVIDAS!A:E,5,FALSE),"")</f>
        <v/>
      </c>
    </row>
    <row r="2045" spans="1:16" x14ac:dyDescent="0.25">
      <c r="A2045" s="52" t="e">
        <f>Tabela410[[#This Row],[Status da Proposta]]</f>
        <v>#VALUE!</v>
      </c>
      <c r="B2045" s="143">
        <f>MODALIDADE_1!A2045</f>
        <v>0</v>
      </c>
      <c r="C2045" s="142" t="e">
        <f>VLOOKUP(B2045,MODALIDADE_1!A:B,2,FALSE)</f>
        <v>#N/A</v>
      </c>
      <c r="D2045" s="142"/>
      <c r="E2045" s="94" t="e">
        <f>VLOOKUP(B2045,MODALIDADE_1!A:E,5,FALSE)</f>
        <v>#N/A</v>
      </c>
      <c r="F2045" s="95" t="e">
        <f>VLOOKUP(B2045,MODALIDADE_1!A:C,3,FALSE)</f>
        <v>#N/A</v>
      </c>
      <c r="G2045" s="142" t="e">
        <f>VLOOKUP(B2045,MODALIDADE_1!A:G,4,FALSE)</f>
        <v>#N/A</v>
      </c>
      <c r="H2045" s="142" t="e">
        <f>VLOOKUP(B2045,MODALIDADE_1!A:G,6,FALSE)</f>
        <v>#N/A</v>
      </c>
      <c r="I2045" s="142" t="e">
        <f>VLOOKUP(B2045,MODALIDADE_1!A:G,7,FALSE)</f>
        <v>#N/A</v>
      </c>
      <c r="J2045" s="106" t="e">
        <f>VLOOKUP(Tabela410[[#This Row],[Proposta de Referência]],SIMP_M1!A:K,9,FALSE)</f>
        <v>#VALUE!</v>
      </c>
      <c r="K2045" s="106" t="e">
        <f>VLOOKUP(Tabela410[[#This Row],[Proposta de Referência]],SIMP_M1!A:K,8,FALSE)</f>
        <v>#VALUE!</v>
      </c>
      <c r="L2045" s="107" t="e">
        <f t="shared" si="132"/>
        <v>#VALUE!</v>
      </c>
      <c r="M2045" s="107" t="e">
        <f t="shared" si="133"/>
        <v>#VALUE!</v>
      </c>
      <c r="N2045" s="142" t="e">
        <f t="shared" si="134"/>
        <v>#VALUE!</v>
      </c>
      <c r="O2045" s="142" t="e">
        <f t="shared" si="135"/>
        <v>#N/A</v>
      </c>
      <c r="P2045" s="24" t="str">
        <f>IFERROR(VLOOKUP(O2045,HOSPITAIS_COM_DIVIDAS!A:E,5,FALSE),"")</f>
        <v/>
      </c>
    </row>
    <row r="2046" spans="1:16" x14ac:dyDescent="0.25">
      <c r="A2046" s="52" t="e">
        <f>Tabela410[[#This Row],[Status da Proposta]]</f>
        <v>#VALUE!</v>
      </c>
      <c r="B2046" s="143">
        <f>MODALIDADE_1!A2046</f>
        <v>0</v>
      </c>
      <c r="C2046" s="142" t="e">
        <f>VLOOKUP(B2046,MODALIDADE_1!A:B,2,FALSE)</f>
        <v>#N/A</v>
      </c>
      <c r="D2046" s="142"/>
      <c r="E2046" s="94" t="e">
        <f>VLOOKUP(B2046,MODALIDADE_1!A:E,5,FALSE)</f>
        <v>#N/A</v>
      </c>
      <c r="F2046" s="95" t="e">
        <f>VLOOKUP(B2046,MODALIDADE_1!A:C,3,FALSE)</f>
        <v>#N/A</v>
      </c>
      <c r="G2046" s="142" t="e">
        <f>VLOOKUP(B2046,MODALIDADE_1!A:G,4,FALSE)</f>
        <v>#N/A</v>
      </c>
      <c r="H2046" s="142" t="e">
        <f>VLOOKUP(B2046,MODALIDADE_1!A:G,6,FALSE)</f>
        <v>#N/A</v>
      </c>
      <c r="I2046" s="142" t="e">
        <f>VLOOKUP(B2046,MODALIDADE_1!A:G,7,FALSE)</f>
        <v>#N/A</v>
      </c>
      <c r="J2046" s="106" t="e">
        <f>VLOOKUP(Tabela410[[#This Row],[Proposta de Referência]],SIMP_M1!A:K,9,FALSE)</f>
        <v>#VALUE!</v>
      </c>
      <c r="K2046" s="106" t="e">
        <f>VLOOKUP(Tabela410[[#This Row],[Proposta de Referência]],SIMP_M1!A:K,8,FALSE)</f>
        <v>#VALUE!</v>
      </c>
      <c r="L2046" s="107" t="e">
        <f t="shared" si="132"/>
        <v>#VALUE!</v>
      </c>
      <c r="M2046" s="107" t="e">
        <f t="shared" si="133"/>
        <v>#VALUE!</v>
      </c>
      <c r="N2046" s="142" t="e">
        <f t="shared" si="134"/>
        <v>#VALUE!</v>
      </c>
      <c r="O2046" s="142" t="e">
        <f t="shared" si="135"/>
        <v>#N/A</v>
      </c>
      <c r="P2046" s="24" t="str">
        <f>IFERROR(VLOOKUP(O2046,HOSPITAIS_COM_DIVIDAS!A:E,5,FALSE),"")</f>
        <v/>
      </c>
    </row>
    <row r="2047" spans="1:16" x14ac:dyDescent="0.25">
      <c r="A2047" s="52" t="e">
        <f>Tabela410[[#This Row],[Status da Proposta]]</f>
        <v>#VALUE!</v>
      </c>
      <c r="B2047" s="143">
        <f>MODALIDADE_1!A2047</f>
        <v>0</v>
      </c>
      <c r="C2047" s="142" t="e">
        <f>VLOOKUP(B2047,MODALIDADE_1!A:B,2,FALSE)</f>
        <v>#N/A</v>
      </c>
      <c r="D2047" s="142"/>
      <c r="E2047" s="94" t="e">
        <f>VLOOKUP(B2047,MODALIDADE_1!A:E,5,FALSE)</f>
        <v>#N/A</v>
      </c>
      <c r="F2047" s="95" t="e">
        <f>VLOOKUP(B2047,MODALIDADE_1!A:C,3,FALSE)</f>
        <v>#N/A</v>
      </c>
      <c r="G2047" s="142" t="e">
        <f>VLOOKUP(B2047,MODALIDADE_1!A:G,4,FALSE)</f>
        <v>#N/A</v>
      </c>
      <c r="H2047" s="142" t="e">
        <f>VLOOKUP(B2047,MODALIDADE_1!A:G,6,FALSE)</f>
        <v>#N/A</v>
      </c>
      <c r="I2047" s="142" t="e">
        <f>VLOOKUP(B2047,MODALIDADE_1!A:G,7,FALSE)</f>
        <v>#N/A</v>
      </c>
      <c r="J2047" s="106" t="e">
        <f>VLOOKUP(Tabela410[[#This Row],[Proposta de Referência]],SIMP_M1!A:K,9,FALSE)</f>
        <v>#VALUE!</v>
      </c>
      <c r="K2047" s="106" t="e">
        <f>VLOOKUP(Tabela410[[#This Row],[Proposta de Referência]],SIMP_M1!A:K,8,FALSE)</f>
        <v>#VALUE!</v>
      </c>
      <c r="L2047" s="107" t="e">
        <f t="shared" si="132"/>
        <v>#VALUE!</v>
      </c>
      <c r="M2047" s="107" t="e">
        <f t="shared" si="133"/>
        <v>#VALUE!</v>
      </c>
      <c r="N2047" s="142" t="e">
        <f t="shared" si="134"/>
        <v>#VALUE!</v>
      </c>
      <c r="O2047" s="142" t="e">
        <f t="shared" si="135"/>
        <v>#N/A</v>
      </c>
      <c r="P2047" s="24" t="str">
        <f>IFERROR(VLOOKUP(O2047,HOSPITAIS_COM_DIVIDAS!A:E,5,FALSE),"")</f>
        <v/>
      </c>
    </row>
    <row r="2048" spans="1:16" x14ac:dyDescent="0.25">
      <c r="A2048" s="52" t="e">
        <f>Tabela410[[#This Row],[Status da Proposta]]</f>
        <v>#VALUE!</v>
      </c>
      <c r="B2048" s="143">
        <f>MODALIDADE_1!A2048</f>
        <v>0</v>
      </c>
      <c r="C2048" s="142" t="e">
        <f>VLOOKUP(B2048,MODALIDADE_1!A:B,2,FALSE)</f>
        <v>#N/A</v>
      </c>
      <c r="D2048" s="142"/>
      <c r="E2048" s="94" t="e">
        <f>VLOOKUP(B2048,MODALIDADE_1!A:E,5,FALSE)</f>
        <v>#N/A</v>
      </c>
      <c r="F2048" s="95" t="e">
        <f>VLOOKUP(B2048,MODALIDADE_1!A:C,3,FALSE)</f>
        <v>#N/A</v>
      </c>
      <c r="G2048" s="142" t="e">
        <f>VLOOKUP(B2048,MODALIDADE_1!A:G,4,FALSE)</f>
        <v>#N/A</v>
      </c>
      <c r="H2048" s="142" t="e">
        <f>VLOOKUP(B2048,MODALIDADE_1!A:G,6,FALSE)</f>
        <v>#N/A</v>
      </c>
      <c r="I2048" s="142" t="e">
        <f>VLOOKUP(B2048,MODALIDADE_1!A:G,7,FALSE)</f>
        <v>#N/A</v>
      </c>
      <c r="J2048" s="106" t="e">
        <f>VLOOKUP(Tabela410[[#This Row],[Proposta de Referência]],SIMP_M1!A:K,9,FALSE)</f>
        <v>#VALUE!</v>
      </c>
      <c r="K2048" s="106" t="e">
        <f>VLOOKUP(Tabela410[[#This Row],[Proposta de Referência]],SIMP_M1!A:K,8,FALSE)</f>
        <v>#VALUE!</v>
      </c>
      <c r="L2048" s="107" t="e">
        <f t="shared" si="132"/>
        <v>#VALUE!</v>
      </c>
      <c r="M2048" s="107" t="e">
        <f t="shared" si="133"/>
        <v>#VALUE!</v>
      </c>
      <c r="N2048" s="142" t="e">
        <f t="shared" si="134"/>
        <v>#VALUE!</v>
      </c>
      <c r="O2048" s="142" t="e">
        <f t="shared" si="135"/>
        <v>#N/A</v>
      </c>
      <c r="P2048" s="24" t="str">
        <f>IFERROR(VLOOKUP(O2048,HOSPITAIS_COM_DIVIDAS!A:E,5,FALSE),"")</f>
        <v/>
      </c>
    </row>
    <row r="2049" spans="1:16" x14ac:dyDescent="0.25">
      <c r="A2049" s="52" t="e">
        <f>Tabela410[[#This Row],[Status da Proposta]]</f>
        <v>#VALUE!</v>
      </c>
      <c r="B2049" s="143">
        <f>MODALIDADE_1!A2049</f>
        <v>0</v>
      </c>
      <c r="C2049" s="142" t="e">
        <f>VLOOKUP(B2049,MODALIDADE_1!A:B,2,FALSE)</f>
        <v>#N/A</v>
      </c>
      <c r="D2049" s="142"/>
      <c r="E2049" s="94" t="e">
        <f>VLOOKUP(B2049,MODALIDADE_1!A:E,5,FALSE)</f>
        <v>#N/A</v>
      </c>
      <c r="F2049" s="95" t="e">
        <f>VLOOKUP(B2049,MODALIDADE_1!A:C,3,FALSE)</f>
        <v>#N/A</v>
      </c>
      <c r="G2049" s="142" t="e">
        <f>VLOOKUP(B2049,MODALIDADE_1!A:G,4,FALSE)</f>
        <v>#N/A</v>
      </c>
      <c r="H2049" s="142" t="e">
        <f>VLOOKUP(B2049,MODALIDADE_1!A:G,6,FALSE)</f>
        <v>#N/A</v>
      </c>
      <c r="I2049" s="142" t="e">
        <f>VLOOKUP(B2049,MODALIDADE_1!A:G,7,FALSE)</f>
        <v>#N/A</v>
      </c>
      <c r="J2049" s="106" t="e">
        <f>VLOOKUP(Tabela410[[#This Row],[Proposta de Referência]],SIMP_M1!A:K,9,FALSE)</f>
        <v>#VALUE!</v>
      </c>
      <c r="K2049" s="106" t="e">
        <f>VLOOKUP(Tabela410[[#This Row],[Proposta de Referência]],SIMP_M1!A:K,8,FALSE)</f>
        <v>#VALUE!</v>
      </c>
      <c r="L2049" s="107" t="e">
        <f t="shared" si="132"/>
        <v>#VALUE!</v>
      </c>
      <c r="M2049" s="107" t="e">
        <f t="shared" si="133"/>
        <v>#VALUE!</v>
      </c>
      <c r="N2049" s="142" t="e">
        <f t="shared" si="134"/>
        <v>#VALUE!</v>
      </c>
      <c r="O2049" s="142" t="e">
        <f t="shared" si="135"/>
        <v>#N/A</v>
      </c>
      <c r="P2049" s="24" t="str">
        <f>IFERROR(VLOOKUP(O2049,HOSPITAIS_COM_DIVIDAS!A:E,5,FALSE),"")</f>
        <v/>
      </c>
    </row>
    <row r="2050" spans="1:16" x14ac:dyDescent="0.25">
      <c r="A2050" s="52" t="e">
        <f>Tabela410[[#This Row],[Status da Proposta]]</f>
        <v>#VALUE!</v>
      </c>
      <c r="B2050" s="143">
        <f>MODALIDADE_1!A2050</f>
        <v>0</v>
      </c>
      <c r="C2050" s="142" t="e">
        <f>VLOOKUP(B2050,MODALIDADE_1!A:B,2,FALSE)</f>
        <v>#N/A</v>
      </c>
      <c r="D2050" s="142"/>
      <c r="E2050" s="94" t="e">
        <f>VLOOKUP(B2050,MODALIDADE_1!A:E,5,FALSE)</f>
        <v>#N/A</v>
      </c>
      <c r="F2050" s="95" t="e">
        <f>VLOOKUP(B2050,MODALIDADE_1!A:C,3,FALSE)</f>
        <v>#N/A</v>
      </c>
      <c r="G2050" s="142" t="e">
        <f>VLOOKUP(B2050,MODALIDADE_1!A:G,4,FALSE)</f>
        <v>#N/A</v>
      </c>
      <c r="H2050" s="142" t="e">
        <f>VLOOKUP(B2050,MODALIDADE_1!A:G,6,FALSE)</f>
        <v>#N/A</v>
      </c>
      <c r="I2050" s="142" t="e">
        <f>VLOOKUP(B2050,MODALIDADE_1!A:G,7,FALSE)</f>
        <v>#N/A</v>
      </c>
      <c r="J2050" s="106" t="e">
        <f>VLOOKUP(Tabela410[[#This Row],[Proposta de Referência]],SIMP_M1!A:K,9,FALSE)</f>
        <v>#VALUE!</v>
      </c>
      <c r="K2050" s="106" t="e">
        <f>VLOOKUP(Tabela410[[#This Row],[Proposta de Referência]],SIMP_M1!A:K,8,FALSE)</f>
        <v>#VALUE!</v>
      </c>
      <c r="L2050" s="107" t="e">
        <f t="shared" si="132"/>
        <v>#VALUE!</v>
      </c>
      <c r="M2050" s="107" t="e">
        <f t="shared" si="133"/>
        <v>#VALUE!</v>
      </c>
      <c r="N2050" s="142" t="e">
        <f t="shared" si="134"/>
        <v>#VALUE!</v>
      </c>
      <c r="O2050" s="142" t="e">
        <f t="shared" si="135"/>
        <v>#N/A</v>
      </c>
      <c r="P2050" s="24" t="str">
        <f>IFERROR(VLOOKUP(O2050,HOSPITAIS_COM_DIVIDAS!A:E,5,FALSE),"")</f>
        <v/>
      </c>
    </row>
    <row r="2051" spans="1:16" x14ac:dyDescent="0.25">
      <c r="A2051" s="52" t="e">
        <f>Tabela410[[#This Row],[Status da Proposta]]</f>
        <v>#VALUE!</v>
      </c>
      <c r="B2051" s="143">
        <f>MODALIDADE_1!A2051</f>
        <v>0</v>
      </c>
      <c r="C2051" s="142" t="e">
        <f>VLOOKUP(B2051,MODALIDADE_1!A:B,2,FALSE)</f>
        <v>#N/A</v>
      </c>
      <c r="D2051" s="142"/>
      <c r="E2051" s="94" t="e">
        <f>VLOOKUP(B2051,MODALIDADE_1!A:E,5,FALSE)</f>
        <v>#N/A</v>
      </c>
      <c r="F2051" s="95" t="e">
        <f>VLOOKUP(B2051,MODALIDADE_1!A:C,3,FALSE)</f>
        <v>#N/A</v>
      </c>
      <c r="G2051" s="142" t="e">
        <f>VLOOKUP(B2051,MODALIDADE_1!A:G,4,FALSE)</f>
        <v>#N/A</v>
      </c>
      <c r="H2051" s="142" t="e">
        <f>VLOOKUP(B2051,MODALIDADE_1!A:G,6,FALSE)</f>
        <v>#N/A</v>
      </c>
      <c r="I2051" s="142" t="e">
        <f>VLOOKUP(B2051,MODALIDADE_1!A:G,7,FALSE)</f>
        <v>#N/A</v>
      </c>
      <c r="J2051" s="106" t="e">
        <f>VLOOKUP(Tabela410[[#This Row],[Proposta de Referência]],SIMP_M1!A:K,9,FALSE)</f>
        <v>#VALUE!</v>
      </c>
      <c r="K2051" s="106" t="e">
        <f>VLOOKUP(Tabela410[[#This Row],[Proposta de Referência]],SIMP_M1!A:K,8,FALSE)</f>
        <v>#VALUE!</v>
      </c>
      <c r="L2051" s="107" t="e">
        <f t="shared" si="132"/>
        <v>#VALUE!</v>
      </c>
      <c r="M2051" s="107" t="e">
        <f t="shared" si="133"/>
        <v>#VALUE!</v>
      </c>
      <c r="N2051" s="142" t="e">
        <f t="shared" si="134"/>
        <v>#VALUE!</v>
      </c>
      <c r="O2051" s="142" t="e">
        <f t="shared" si="135"/>
        <v>#N/A</v>
      </c>
      <c r="P2051" s="24" t="str">
        <f>IFERROR(VLOOKUP(O2051,HOSPITAIS_COM_DIVIDAS!A:E,5,FALSE),"")</f>
        <v/>
      </c>
    </row>
    <row r="2052" spans="1:16" x14ac:dyDescent="0.25">
      <c r="A2052" s="52" t="e">
        <f>Tabela410[[#This Row],[Status da Proposta]]</f>
        <v>#VALUE!</v>
      </c>
      <c r="B2052" s="143">
        <f>MODALIDADE_1!A2052</f>
        <v>0</v>
      </c>
      <c r="C2052" s="142" t="e">
        <f>VLOOKUP(B2052,MODALIDADE_1!A:B,2,FALSE)</f>
        <v>#N/A</v>
      </c>
      <c r="D2052" s="142"/>
      <c r="E2052" s="94" t="e">
        <f>VLOOKUP(B2052,MODALIDADE_1!A:E,5,FALSE)</f>
        <v>#N/A</v>
      </c>
      <c r="F2052" s="95" t="e">
        <f>VLOOKUP(B2052,MODALIDADE_1!A:C,3,FALSE)</f>
        <v>#N/A</v>
      </c>
      <c r="G2052" s="142" t="e">
        <f>VLOOKUP(B2052,MODALIDADE_1!A:G,4,FALSE)</f>
        <v>#N/A</v>
      </c>
      <c r="H2052" s="142" t="e">
        <f>VLOOKUP(B2052,MODALIDADE_1!A:G,6,FALSE)</f>
        <v>#N/A</v>
      </c>
      <c r="I2052" s="142" t="e">
        <f>VLOOKUP(B2052,MODALIDADE_1!A:G,7,FALSE)</f>
        <v>#N/A</v>
      </c>
      <c r="J2052" s="106" t="e">
        <f>VLOOKUP(Tabela410[[#This Row],[Proposta de Referência]],SIMP_M1!A:K,9,FALSE)</f>
        <v>#VALUE!</v>
      </c>
      <c r="K2052" s="106" t="e">
        <f>VLOOKUP(Tabela410[[#This Row],[Proposta de Referência]],SIMP_M1!A:K,8,FALSE)</f>
        <v>#VALUE!</v>
      </c>
      <c r="L2052" s="107" t="e">
        <f t="shared" si="132"/>
        <v>#VALUE!</v>
      </c>
      <c r="M2052" s="107" t="e">
        <f t="shared" si="133"/>
        <v>#VALUE!</v>
      </c>
      <c r="N2052" s="142" t="e">
        <f t="shared" si="134"/>
        <v>#VALUE!</v>
      </c>
      <c r="O2052" s="142" t="e">
        <f t="shared" si="135"/>
        <v>#N/A</v>
      </c>
      <c r="P2052" s="24" t="str">
        <f>IFERROR(VLOOKUP(O2052,HOSPITAIS_COM_DIVIDAS!A:E,5,FALSE),"")</f>
        <v/>
      </c>
    </row>
    <row r="2053" spans="1:16" x14ac:dyDescent="0.25">
      <c r="A2053" s="52" t="e">
        <f>Tabela410[[#This Row],[Status da Proposta]]</f>
        <v>#VALUE!</v>
      </c>
      <c r="B2053" s="143">
        <f>MODALIDADE_1!A2053</f>
        <v>0</v>
      </c>
      <c r="C2053" s="142" t="e">
        <f>VLOOKUP(B2053,MODALIDADE_1!A:B,2,FALSE)</f>
        <v>#N/A</v>
      </c>
      <c r="D2053" s="142"/>
      <c r="E2053" s="94" t="e">
        <f>VLOOKUP(B2053,MODALIDADE_1!A:E,5,FALSE)</f>
        <v>#N/A</v>
      </c>
      <c r="F2053" s="95" t="e">
        <f>VLOOKUP(B2053,MODALIDADE_1!A:C,3,FALSE)</f>
        <v>#N/A</v>
      </c>
      <c r="G2053" s="142" t="e">
        <f>VLOOKUP(B2053,MODALIDADE_1!A:G,4,FALSE)</f>
        <v>#N/A</v>
      </c>
      <c r="H2053" s="142" t="e">
        <f>VLOOKUP(B2053,MODALIDADE_1!A:G,6,FALSE)</f>
        <v>#N/A</v>
      </c>
      <c r="I2053" s="142" t="e">
        <f>VLOOKUP(B2053,MODALIDADE_1!A:G,7,FALSE)</f>
        <v>#N/A</v>
      </c>
      <c r="J2053" s="106" t="e">
        <f>VLOOKUP(Tabela410[[#This Row],[Proposta de Referência]],SIMP_M1!A:K,9,FALSE)</f>
        <v>#VALUE!</v>
      </c>
      <c r="K2053" s="106" t="e">
        <f>VLOOKUP(Tabela410[[#This Row],[Proposta de Referência]],SIMP_M1!A:K,8,FALSE)</f>
        <v>#VALUE!</v>
      </c>
      <c r="L2053" s="107" t="e">
        <f t="shared" si="132"/>
        <v>#VALUE!</v>
      </c>
      <c r="M2053" s="107" t="e">
        <f t="shared" si="133"/>
        <v>#VALUE!</v>
      </c>
      <c r="N2053" s="142" t="e">
        <f t="shared" si="134"/>
        <v>#VALUE!</v>
      </c>
      <c r="O2053" s="142" t="e">
        <f t="shared" si="135"/>
        <v>#N/A</v>
      </c>
      <c r="P2053" s="24" t="str">
        <f>IFERROR(VLOOKUP(O2053,HOSPITAIS_COM_DIVIDAS!A:E,5,FALSE),"")</f>
        <v/>
      </c>
    </row>
    <row r="2054" spans="1:16" x14ac:dyDescent="0.25">
      <c r="A2054" s="52" t="e">
        <f>Tabela410[[#This Row],[Status da Proposta]]</f>
        <v>#VALUE!</v>
      </c>
      <c r="B2054" s="143">
        <f>MODALIDADE_1!A2054</f>
        <v>0</v>
      </c>
      <c r="C2054" s="142" t="e">
        <f>VLOOKUP(B2054,MODALIDADE_1!A:B,2,FALSE)</f>
        <v>#N/A</v>
      </c>
      <c r="D2054" s="142"/>
      <c r="E2054" s="94" t="e">
        <f>VLOOKUP(B2054,MODALIDADE_1!A:E,5,FALSE)</f>
        <v>#N/A</v>
      </c>
      <c r="F2054" s="95" t="e">
        <f>VLOOKUP(B2054,MODALIDADE_1!A:C,3,FALSE)</f>
        <v>#N/A</v>
      </c>
      <c r="G2054" s="142" t="e">
        <f>VLOOKUP(B2054,MODALIDADE_1!A:G,4,FALSE)</f>
        <v>#N/A</v>
      </c>
      <c r="H2054" s="142" t="e">
        <f>VLOOKUP(B2054,MODALIDADE_1!A:G,6,FALSE)</f>
        <v>#N/A</v>
      </c>
      <c r="I2054" s="142" t="e">
        <f>VLOOKUP(B2054,MODALIDADE_1!A:G,7,FALSE)</f>
        <v>#N/A</v>
      </c>
      <c r="J2054" s="106" t="e">
        <f>VLOOKUP(Tabela410[[#This Row],[Proposta de Referência]],SIMP_M1!A:K,9,FALSE)</f>
        <v>#VALUE!</v>
      </c>
      <c r="K2054" s="106" t="e">
        <f>VLOOKUP(Tabela410[[#This Row],[Proposta de Referência]],SIMP_M1!A:K,8,FALSE)</f>
        <v>#VALUE!</v>
      </c>
      <c r="L2054" s="107" t="e">
        <f t="shared" si="132"/>
        <v>#VALUE!</v>
      </c>
      <c r="M2054" s="107" t="e">
        <f t="shared" si="133"/>
        <v>#VALUE!</v>
      </c>
      <c r="N2054" s="142" t="e">
        <f t="shared" si="134"/>
        <v>#VALUE!</v>
      </c>
      <c r="O2054" s="142" t="e">
        <f t="shared" si="135"/>
        <v>#N/A</v>
      </c>
      <c r="P2054" s="24" t="str">
        <f>IFERROR(VLOOKUP(O2054,HOSPITAIS_COM_DIVIDAS!A:E,5,FALSE),"")</f>
        <v/>
      </c>
    </row>
    <row r="2055" spans="1:16" x14ac:dyDescent="0.25">
      <c r="A2055" s="52" t="e">
        <f>Tabela410[[#This Row],[Status da Proposta]]</f>
        <v>#VALUE!</v>
      </c>
      <c r="B2055" s="143">
        <f>MODALIDADE_1!A2055</f>
        <v>0</v>
      </c>
      <c r="C2055" s="142" t="e">
        <f>VLOOKUP(B2055,MODALIDADE_1!A:B,2,FALSE)</f>
        <v>#N/A</v>
      </c>
      <c r="D2055" s="142"/>
      <c r="E2055" s="94" t="e">
        <f>VLOOKUP(B2055,MODALIDADE_1!A:E,5,FALSE)</f>
        <v>#N/A</v>
      </c>
      <c r="F2055" s="95" t="e">
        <f>VLOOKUP(B2055,MODALIDADE_1!A:C,3,FALSE)</f>
        <v>#N/A</v>
      </c>
      <c r="G2055" s="142" t="e">
        <f>VLOOKUP(B2055,MODALIDADE_1!A:G,4,FALSE)</f>
        <v>#N/A</v>
      </c>
      <c r="H2055" s="142" t="e">
        <f>VLOOKUP(B2055,MODALIDADE_1!A:G,6,FALSE)</f>
        <v>#N/A</v>
      </c>
      <c r="I2055" s="142" t="e">
        <f>VLOOKUP(B2055,MODALIDADE_1!A:G,7,FALSE)</f>
        <v>#N/A</v>
      </c>
      <c r="J2055" s="106" t="e">
        <f>VLOOKUP(Tabela410[[#This Row],[Proposta de Referência]],SIMP_M1!A:K,9,FALSE)</f>
        <v>#VALUE!</v>
      </c>
      <c r="K2055" s="106" t="e">
        <f>VLOOKUP(Tabela410[[#This Row],[Proposta de Referência]],SIMP_M1!A:K,8,FALSE)</f>
        <v>#VALUE!</v>
      </c>
      <c r="L2055" s="107" t="e">
        <f t="shared" si="132"/>
        <v>#VALUE!</v>
      </c>
      <c r="M2055" s="107" t="e">
        <f t="shared" si="133"/>
        <v>#VALUE!</v>
      </c>
      <c r="N2055" s="142" t="e">
        <f t="shared" si="134"/>
        <v>#VALUE!</v>
      </c>
      <c r="O2055" s="142" t="e">
        <f t="shared" si="135"/>
        <v>#N/A</v>
      </c>
      <c r="P2055" s="24" t="str">
        <f>IFERROR(VLOOKUP(O2055,HOSPITAIS_COM_DIVIDAS!A:E,5,FALSE),"")</f>
        <v/>
      </c>
    </row>
    <row r="2056" spans="1:16" x14ac:dyDescent="0.25">
      <c r="A2056" s="52" t="e">
        <f>Tabela410[[#This Row],[Status da Proposta]]</f>
        <v>#VALUE!</v>
      </c>
      <c r="B2056" s="143">
        <f>MODALIDADE_1!A2056</f>
        <v>0</v>
      </c>
      <c r="C2056" s="142" t="e">
        <f>VLOOKUP(B2056,MODALIDADE_1!A:B,2,FALSE)</f>
        <v>#N/A</v>
      </c>
      <c r="D2056" s="142"/>
      <c r="E2056" s="94" t="e">
        <f>VLOOKUP(B2056,MODALIDADE_1!A:E,5,FALSE)</f>
        <v>#N/A</v>
      </c>
      <c r="F2056" s="95" t="e">
        <f>VLOOKUP(B2056,MODALIDADE_1!A:C,3,FALSE)</f>
        <v>#N/A</v>
      </c>
      <c r="G2056" s="142" t="e">
        <f>VLOOKUP(B2056,MODALIDADE_1!A:G,4,FALSE)</f>
        <v>#N/A</v>
      </c>
      <c r="H2056" s="142" t="e">
        <f>VLOOKUP(B2056,MODALIDADE_1!A:G,6,FALSE)</f>
        <v>#N/A</v>
      </c>
      <c r="I2056" s="142" t="e">
        <f>VLOOKUP(B2056,MODALIDADE_1!A:G,7,FALSE)</f>
        <v>#N/A</v>
      </c>
      <c r="J2056" s="106" t="e">
        <f>VLOOKUP(Tabela410[[#This Row],[Proposta de Referência]],SIMP_M1!A:K,9,FALSE)</f>
        <v>#VALUE!</v>
      </c>
      <c r="K2056" s="106" t="e">
        <f>VLOOKUP(Tabela410[[#This Row],[Proposta de Referência]],SIMP_M1!A:K,8,FALSE)</f>
        <v>#VALUE!</v>
      </c>
      <c r="L2056" s="107" t="e">
        <f t="shared" si="132"/>
        <v>#VALUE!</v>
      </c>
      <c r="M2056" s="107" t="e">
        <f t="shared" si="133"/>
        <v>#VALUE!</v>
      </c>
      <c r="N2056" s="142" t="e">
        <f t="shared" si="134"/>
        <v>#VALUE!</v>
      </c>
      <c r="O2056" s="142" t="e">
        <f t="shared" si="135"/>
        <v>#N/A</v>
      </c>
      <c r="P2056" s="24" t="str">
        <f>IFERROR(VLOOKUP(O2056,HOSPITAIS_COM_DIVIDAS!A:E,5,FALSE),"")</f>
        <v/>
      </c>
    </row>
    <row r="2057" spans="1:16" x14ac:dyDescent="0.25">
      <c r="A2057" s="52" t="e">
        <f>Tabela410[[#This Row],[Status da Proposta]]</f>
        <v>#VALUE!</v>
      </c>
      <c r="B2057" s="143">
        <f>MODALIDADE_1!A2057</f>
        <v>0</v>
      </c>
      <c r="C2057" s="142" t="e">
        <f>VLOOKUP(B2057,MODALIDADE_1!A:B,2,FALSE)</f>
        <v>#N/A</v>
      </c>
      <c r="D2057" s="142"/>
      <c r="E2057" s="94" t="e">
        <f>VLOOKUP(B2057,MODALIDADE_1!A:E,5,FALSE)</f>
        <v>#N/A</v>
      </c>
      <c r="F2057" s="95" t="e">
        <f>VLOOKUP(B2057,MODALIDADE_1!A:C,3,FALSE)</f>
        <v>#N/A</v>
      </c>
      <c r="G2057" s="142" t="e">
        <f>VLOOKUP(B2057,MODALIDADE_1!A:G,4,FALSE)</f>
        <v>#N/A</v>
      </c>
      <c r="H2057" s="142" t="e">
        <f>VLOOKUP(B2057,MODALIDADE_1!A:G,6,FALSE)</f>
        <v>#N/A</v>
      </c>
      <c r="I2057" s="142" t="e">
        <f>VLOOKUP(B2057,MODALIDADE_1!A:G,7,FALSE)</f>
        <v>#N/A</v>
      </c>
      <c r="J2057" s="106" t="e">
        <f>VLOOKUP(Tabela410[[#This Row],[Proposta de Referência]],SIMP_M1!A:K,9,FALSE)</f>
        <v>#VALUE!</v>
      </c>
      <c r="K2057" s="106" t="e">
        <f>VLOOKUP(Tabela410[[#This Row],[Proposta de Referência]],SIMP_M1!A:K,8,FALSE)</f>
        <v>#VALUE!</v>
      </c>
      <c r="L2057" s="107" t="e">
        <f t="shared" si="132"/>
        <v>#VALUE!</v>
      </c>
      <c r="M2057" s="107" t="e">
        <f t="shared" si="133"/>
        <v>#VALUE!</v>
      </c>
      <c r="N2057" s="142" t="e">
        <f t="shared" si="134"/>
        <v>#VALUE!</v>
      </c>
      <c r="O2057" s="142" t="e">
        <f t="shared" si="135"/>
        <v>#N/A</v>
      </c>
      <c r="P2057" s="24" t="str">
        <f>IFERROR(VLOOKUP(O2057,HOSPITAIS_COM_DIVIDAS!A:E,5,FALSE),"")</f>
        <v/>
      </c>
    </row>
    <row r="2058" spans="1:16" x14ac:dyDescent="0.25">
      <c r="A2058" s="52" t="e">
        <f>Tabela410[[#This Row],[Status da Proposta]]</f>
        <v>#VALUE!</v>
      </c>
      <c r="B2058" s="143">
        <f>MODALIDADE_1!A2058</f>
        <v>0</v>
      </c>
      <c r="C2058" s="142" t="e">
        <f>VLOOKUP(B2058,MODALIDADE_1!A:B,2,FALSE)</f>
        <v>#N/A</v>
      </c>
      <c r="D2058" s="142"/>
      <c r="E2058" s="94" t="e">
        <f>VLOOKUP(B2058,MODALIDADE_1!A:E,5,FALSE)</f>
        <v>#N/A</v>
      </c>
      <c r="F2058" s="95" t="e">
        <f>VLOOKUP(B2058,MODALIDADE_1!A:C,3,FALSE)</f>
        <v>#N/A</v>
      </c>
      <c r="G2058" s="142" t="e">
        <f>VLOOKUP(B2058,MODALIDADE_1!A:G,4,FALSE)</f>
        <v>#N/A</v>
      </c>
      <c r="H2058" s="142" t="e">
        <f>VLOOKUP(B2058,MODALIDADE_1!A:G,6,FALSE)</f>
        <v>#N/A</v>
      </c>
      <c r="I2058" s="142" t="e">
        <f>VLOOKUP(B2058,MODALIDADE_1!A:G,7,FALSE)</f>
        <v>#N/A</v>
      </c>
      <c r="J2058" s="106" t="e">
        <f>VLOOKUP(Tabela410[[#This Row],[Proposta de Referência]],SIMP_M1!A:K,9,FALSE)</f>
        <v>#VALUE!</v>
      </c>
      <c r="K2058" s="106" t="e">
        <f>VLOOKUP(Tabela410[[#This Row],[Proposta de Referência]],SIMP_M1!A:K,8,FALSE)</f>
        <v>#VALUE!</v>
      </c>
      <c r="L2058" s="107" t="e">
        <f t="shared" si="132"/>
        <v>#VALUE!</v>
      </c>
      <c r="M2058" s="107" t="e">
        <f t="shared" si="133"/>
        <v>#VALUE!</v>
      </c>
      <c r="N2058" s="142" t="e">
        <f t="shared" si="134"/>
        <v>#VALUE!</v>
      </c>
      <c r="O2058" s="142" t="e">
        <f t="shared" si="135"/>
        <v>#N/A</v>
      </c>
      <c r="P2058" s="24" t="str">
        <f>IFERROR(VLOOKUP(O2058,HOSPITAIS_COM_DIVIDAS!A:E,5,FALSE),"")</f>
        <v/>
      </c>
    </row>
    <row r="2059" spans="1:16" x14ac:dyDescent="0.25">
      <c r="A2059" s="52" t="e">
        <f>Tabela410[[#This Row],[Status da Proposta]]</f>
        <v>#VALUE!</v>
      </c>
      <c r="B2059" s="143">
        <f>MODALIDADE_1!A2059</f>
        <v>0</v>
      </c>
      <c r="C2059" s="142" t="e">
        <f>VLOOKUP(B2059,MODALIDADE_1!A:B,2,FALSE)</f>
        <v>#N/A</v>
      </c>
      <c r="D2059" s="142"/>
      <c r="E2059" s="94" t="e">
        <f>VLOOKUP(B2059,MODALIDADE_1!A:E,5,FALSE)</f>
        <v>#N/A</v>
      </c>
      <c r="F2059" s="95" t="e">
        <f>VLOOKUP(B2059,MODALIDADE_1!A:C,3,FALSE)</f>
        <v>#N/A</v>
      </c>
      <c r="G2059" s="142" t="e">
        <f>VLOOKUP(B2059,MODALIDADE_1!A:G,4,FALSE)</f>
        <v>#N/A</v>
      </c>
      <c r="H2059" s="142" t="e">
        <f>VLOOKUP(B2059,MODALIDADE_1!A:G,6,FALSE)</f>
        <v>#N/A</v>
      </c>
      <c r="I2059" s="142" t="e">
        <f>VLOOKUP(B2059,MODALIDADE_1!A:G,7,FALSE)</f>
        <v>#N/A</v>
      </c>
      <c r="J2059" s="106" t="e">
        <f>VLOOKUP(Tabela410[[#This Row],[Proposta de Referência]],SIMP_M1!A:K,9,FALSE)</f>
        <v>#VALUE!</v>
      </c>
      <c r="K2059" s="106" t="e">
        <f>VLOOKUP(Tabela410[[#This Row],[Proposta de Referência]],SIMP_M1!A:K,8,FALSE)</f>
        <v>#VALUE!</v>
      </c>
      <c r="L2059" s="107" t="e">
        <f t="shared" si="132"/>
        <v>#VALUE!</v>
      </c>
      <c r="M2059" s="107" t="e">
        <f t="shared" si="133"/>
        <v>#VALUE!</v>
      </c>
      <c r="N2059" s="142" t="e">
        <f t="shared" si="134"/>
        <v>#VALUE!</v>
      </c>
      <c r="O2059" s="142" t="e">
        <f t="shared" si="135"/>
        <v>#N/A</v>
      </c>
      <c r="P2059" s="24" t="str">
        <f>IFERROR(VLOOKUP(O2059,HOSPITAIS_COM_DIVIDAS!A:E,5,FALSE),"")</f>
        <v/>
      </c>
    </row>
    <row r="2060" spans="1:16" x14ac:dyDescent="0.25">
      <c r="A2060" s="52" t="e">
        <f>Tabela410[[#This Row],[Status da Proposta]]</f>
        <v>#VALUE!</v>
      </c>
      <c r="B2060" s="143">
        <f>MODALIDADE_1!A2060</f>
        <v>0</v>
      </c>
      <c r="C2060" s="142" t="e">
        <f>VLOOKUP(B2060,MODALIDADE_1!A:B,2,FALSE)</f>
        <v>#N/A</v>
      </c>
      <c r="D2060" s="142"/>
      <c r="E2060" s="94" t="e">
        <f>VLOOKUP(B2060,MODALIDADE_1!A:E,5,FALSE)</f>
        <v>#N/A</v>
      </c>
      <c r="F2060" s="95" t="e">
        <f>VLOOKUP(B2060,MODALIDADE_1!A:C,3,FALSE)</f>
        <v>#N/A</v>
      </c>
      <c r="G2060" s="142" t="e">
        <f>VLOOKUP(B2060,MODALIDADE_1!A:G,4,FALSE)</f>
        <v>#N/A</v>
      </c>
      <c r="H2060" s="142" t="e">
        <f>VLOOKUP(B2060,MODALIDADE_1!A:G,6,FALSE)</f>
        <v>#N/A</v>
      </c>
      <c r="I2060" s="142" t="e">
        <f>VLOOKUP(B2060,MODALIDADE_1!A:G,7,FALSE)</f>
        <v>#N/A</v>
      </c>
      <c r="J2060" s="106" t="e">
        <f>VLOOKUP(Tabela410[[#This Row],[Proposta de Referência]],SIMP_M1!A:K,9,FALSE)</f>
        <v>#VALUE!</v>
      </c>
      <c r="K2060" s="106" t="e">
        <f>VLOOKUP(Tabela410[[#This Row],[Proposta de Referência]],SIMP_M1!A:K,8,FALSE)</f>
        <v>#VALUE!</v>
      </c>
      <c r="L2060" s="107" t="e">
        <f t="shared" si="132"/>
        <v>#VALUE!</v>
      </c>
      <c r="M2060" s="107" t="e">
        <f t="shared" si="133"/>
        <v>#VALUE!</v>
      </c>
      <c r="N2060" s="142" t="e">
        <f t="shared" si="134"/>
        <v>#VALUE!</v>
      </c>
      <c r="O2060" s="142" t="e">
        <f t="shared" si="135"/>
        <v>#N/A</v>
      </c>
      <c r="P2060" s="24" t="str">
        <f>IFERROR(VLOOKUP(O2060,HOSPITAIS_COM_DIVIDAS!A:E,5,FALSE),"")</f>
        <v/>
      </c>
    </row>
    <row r="2061" spans="1:16" x14ac:dyDescent="0.25">
      <c r="A2061" s="52" t="e">
        <f>Tabela410[[#This Row],[Status da Proposta]]</f>
        <v>#VALUE!</v>
      </c>
      <c r="B2061" s="143">
        <f>MODALIDADE_1!A2061</f>
        <v>0</v>
      </c>
      <c r="C2061" s="142" t="e">
        <f>VLOOKUP(B2061,MODALIDADE_1!A:B,2,FALSE)</f>
        <v>#N/A</v>
      </c>
      <c r="D2061" s="142"/>
      <c r="E2061" s="94" t="e">
        <f>VLOOKUP(B2061,MODALIDADE_1!A:E,5,FALSE)</f>
        <v>#N/A</v>
      </c>
      <c r="F2061" s="95" t="e">
        <f>VLOOKUP(B2061,MODALIDADE_1!A:C,3,FALSE)</f>
        <v>#N/A</v>
      </c>
      <c r="G2061" s="142" t="e">
        <f>VLOOKUP(B2061,MODALIDADE_1!A:G,4,FALSE)</f>
        <v>#N/A</v>
      </c>
      <c r="H2061" s="142" t="e">
        <f>VLOOKUP(B2061,MODALIDADE_1!A:G,6,FALSE)</f>
        <v>#N/A</v>
      </c>
      <c r="I2061" s="142" t="e">
        <f>VLOOKUP(B2061,MODALIDADE_1!A:G,7,FALSE)</f>
        <v>#N/A</v>
      </c>
      <c r="J2061" s="106" t="e">
        <f>VLOOKUP(Tabela410[[#This Row],[Proposta de Referência]],SIMP_M1!A:K,9,FALSE)</f>
        <v>#VALUE!</v>
      </c>
      <c r="K2061" s="106" t="e">
        <f>VLOOKUP(Tabela410[[#This Row],[Proposta de Referência]],SIMP_M1!A:K,8,FALSE)</f>
        <v>#VALUE!</v>
      </c>
      <c r="L2061" s="107" t="e">
        <f t="shared" si="132"/>
        <v>#VALUE!</v>
      </c>
      <c r="M2061" s="107" t="e">
        <f t="shared" si="133"/>
        <v>#VALUE!</v>
      </c>
      <c r="N2061" s="142" t="e">
        <f t="shared" si="134"/>
        <v>#VALUE!</v>
      </c>
      <c r="O2061" s="142" t="e">
        <f t="shared" si="135"/>
        <v>#N/A</v>
      </c>
      <c r="P2061" s="24" t="str">
        <f>IFERROR(VLOOKUP(O2061,HOSPITAIS_COM_DIVIDAS!A:E,5,FALSE),"")</f>
        <v/>
      </c>
    </row>
    <row r="2062" spans="1:16" x14ac:dyDescent="0.25">
      <c r="A2062" s="52" t="e">
        <f>Tabela410[[#This Row],[Status da Proposta]]</f>
        <v>#VALUE!</v>
      </c>
      <c r="B2062" s="143">
        <f>MODALIDADE_1!A2062</f>
        <v>0</v>
      </c>
      <c r="C2062" s="142" t="e">
        <f>VLOOKUP(B2062,MODALIDADE_1!A:B,2,FALSE)</f>
        <v>#N/A</v>
      </c>
      <c r="D2062" s="142"/>
      <c r="E2062" s="94" t="e">
        <f>VLOOKUP(B2062,MODALIDADE_1!A:E,5,FALSE)</f>
        <v>#N/A</v>
      </c>
      <c r="F2062" s="95" t="e">
        <f>VLOOKUP(B2062,MODALIDADE_1!A:C,3,FALSE)</f>
        <v>#N/A</v>
      </c>
      <c r="G2062" s="142" t="e">
        <f>VLOOKUP(B2062,MODALIDADE_1!A:G,4,FALSE)</f>
        <v>#N/A</v>
      </c>
      <c r="H2062" s="142" t="e">
        <f>VLOOKUP(B2062,MODALIDADE_1!A:G,6,FALSE)</f>
        <v>#N/A</v>
      </c>
      <c r="I2062" s="142" t="e">
        <f>VLOOKUP(B2062,MODALIDADE_1!A:G,7,FALSE)</f>
        <v>#N/A</v>
      </c>
      <c r="J2062" s="106" t="e">
        <f>VLOOKUP(Tabela410[[#This Row],[Proposta de Referência]],SIMP_M1!A:K,9,FALSE)</f>
        <v>#VALUE!</v>
      </c>
      <c r="K2062" s="106" t="e">
        <f>VLOOKUP(Tabela410[[#This Row],[Proposta de Referência]],SIMP_M1!A:K,8,FALSE)</f>
        <v>#VALUE!</v>
      </c>
      <c r="L2062" s="107" t="e">
        <f t="shared" si="132"/>
        <v>#VALUE!</v>
      </c>
      <c r="M2062" s="107" t="e">
        <f t="shared" si="133"/>
        <v>#VALUE!</v>
      </c>
      <c r="N2062" s="142" t="e">
        <f t="shared" si="134"/>
        <v>#VALUE!</v>
      </c>
      <c r="O2062" s="142" t="e">
        <f t="shared" si="135"/>
        <v>#N/A</v>
      </c>
      <c r="P2062" s="24" t="str">
        <f>IFERROR(VLOOKUP(O2062,HOSPITAIS_COM_DIVIDAS!A:E,5,FALSE),"")</f>
        <v/>
      </c>
    </row>
    <row r="2063" spans="1:16" x14ac:dyDescent="0.25">
      <c r="A2063" s="52" t="e">
        <f>Tabela410[[#This Row],[Status da Proposta]]</f>
        <v>#VALUE!</v>
      </c>
      <c r="B2063" s="143">
        <f>MODALIDADE_1!A2063</f>
        <v>0</v>
      </c>
      <c r="C2063" s="142" t="e">
        <f>VLOOKUP(B2063,MODALIDADE_1!A:B,2,FALSE)</f>
        <v>#N/A</v>
      </c>
      <c r="D2063" s="142"/>
      <c r="E2063" s="94" t="e">
        <f>VLOOKUP(B2063,MODALIDADE_1!A:E,5,FALSE)</f>
        <v>#N/A</v>
      </c>
      <c r="F2063" s="95" t="e">
        <f>VLOOKUP(B2063,MODALIDADE_1!A:C,3,FALSE)</f>
        <v>#N/A</v>
      </c>
      <c r="G2063" s="142" t="e">
        <f>VLOOKUP(B2063,MODALIDADE_1!A:G,4,FALSE)</f>
        <v>#N/A</v>
      </c>
      <c r="H2063" s="142" t="e">
        <f>VLOOKUP(B2063,MODALIDADE_1!A:G,6,FALSE)</f>
        <v>#N/A</v>
      </c>
      <c r="I2063" s="142" t="e">
        <f>VLOOKUP(B2063,MODALIDADE_1!A:G,7,FALSE)</f>
        <v>#N/A</v>
      </c>
      <c r="J2063" s="106" t="e">
        <f>VLOOKUP(Tabela410[[#This Row],[Proposta de Referência]],SIMP_M1!A:K,9,FALSE)</f>
        <v>#VALUE!</v>
      </c>
      <c r="K2063" s="106" t="e">
        <f>VLOOKUP(Tabela410[[#This Row],[Proposta de Referência]],SIMP_M1!A:K,8,FALSE)</f>
        <v>#VALUE!</v>
      </c>
      <c r="L2063" s="107" t="e">
        <f t="shared" si="132"/>
        <v>#VALUE!</v>
      </c>
      <c r="M2063" s="107" t="e">
        <f t="shared" si="133"/>
        <v>#VALUE!</v>
      </c>
      <c r="N2063" s="142" t="e">
        <f t="shared" si="134"/>
        <v>#VALUE!</v>
      </c>
      <c r="O2063" s="142" t="e">
        <f t="shared" si="135"/>
        <v>#N/A</v>
      </c>
      <c r="P2063" s="24" t="str">
        <f>IFERROR(VLOOKUP(O2063,HOSPITAIS_COM_DIVIDAS!A:E,5,FALSE),"")</f>
        <v/>
      </c>
    </row>
    <row r="2064" spans="1:16" x14ac:dyDescent="0.25">
      <c r="A2064" s="52" t="e">
        <f>Tabela410[[#This Row],[Status da Proposta]]</f>
        <v>#VALUE!</v>
      </c>
      <c r="B2064" s="143">
        <f>MODALIDADE_1!A2064</f>
        <v>0</v>
      </c>
      <c r="C2064" s="142" t="e">
        <f>VLOOKUP(B2064,MODALIDADE_1!A:B,2,FALSE)</f>
        <v>#N/A</v>
      </c>
      <c r="D2064" s="142"/>
      <c r="E2064" s="94" t="e">
        <f>VLOOKUP(B2064,MODALIDADE_1!A:E,5,FALSE)</f>
        <v>#N/A</v>
      </c>
      <c r="F2064" s="95" t="e">
        <f>VLOOKUP(B2064,MODALIDADE_1!A:C,3,FALSE)</f>
        <v>#N/A</v>
      </c>
      <c r="G2064" s="142" t="e">
        <f>VLOOKUP(B2064,MODALIDADE_1!A:G,4,FALSE)</f>
        <v>#N/A</v>
      </c>
      <c r="H2064" s="142" t="e">
        <f>VLOOKUP(B2064,MODALIDADE_1!A:G,6,FALSE)</f>
        <v>#N/A</v>
      </c>
      <c r="I2064" s="142" t="e">
        <f>VLOOKUP(B2064,MODALIDADE_1!A:G,7,FALSE)</f>
        <v>#N/A</v>
      </c>
      <c r="J2064" s="106" t="e">
        <f>VLOOKUP(Tabela410[[#This Row],[Proposta de Referência]],SIMP_M1!A:K,9,FALSE)</f>
        <v>#VALUE!</v>
      </c>
      <c r="K2064" s="106" t="e">
        <f>VLOOKUP(Tabela410[[#This Row],[Proposta de Referência]],SIMP_M1!A:K,8,FALSE)</f>
        <v>#VALUE!</v>
      </c>
      <c r="L2064" s="107" t="e">
        <f t="shared" si="132"/>
        <v>#VALUE!</v>
      </c>
      <c r="M2064" s="107" t="e">
        <f t="shared" si="133"/>
        <v>#VALUE!</v>
      </c>
      <c r="N2064" s="142" t="e">
        <f t="shared" si="134"/>
        <v>#VALUE!</v>
      </c>
      <c r="O2064" s="142" t="e">
        <f t="shared" si="135"/>
        <v>#N/A</v>
      </c>
      <c r="P2064" s="24" t="str">
        <f>IFERROR(VLOOKUP(O2064,HOSPITAIS_COM_DIVIDAS!A:E,5,FALSE),"")</f>
        <v/>
      </c>
    </row>
    <row r="2065" spans="1:16" x14ac:dyDescent="0.25">
      <c r="A2065" s="52" t="e">
        <f>Tabela410[[#This Row],[Status da Proposta]]</f>
        <v>#VALUE!</v>
      </c>
      <c r="B2065" s="143">
        <f>MODALIDADE_1!A2065</f>
        <v>0</v>
      </c>
      <c r="C2065" s="142" t="e">
        <f>VLOOKUP(B2065,MODALIDADE_1!A:B,2,FALSE)</f>
        <v>#N/A</v>
      </c>
      <c r="D2065" s="142"/>
      <c r="E2065" s="94" t="e">
        <f>VLOOKUP(B2065,MODALIDADE_1!A:E,5,FALSE)</f>
        <v>#N/A</v>
      </c>
      <c r="F2065" s="95" t="e">
        <f>VLOOKUP(B2065,MODALIDADE_1!A:C,3,FALSE)</f>
        <v>#N/A</v>
      </c>
      <c r="G2065" s="142" t="e">
        <f>VLOOKUP(B2065,MODALIDADE_1!A:G,4,FALSE)</f>
        <v>#N/A</v>
      </c>
      <c r="H2065" s="142" t="e">
        <f>VLOOKUP(B2065,MODALIDADE_1!A:G,6,FALSE)</f>
        <v>#N/A</v>
      </c>
      <c r="I2065" s="142" t="e">
        <f>VLOOKUP(B2065,MODALIDADE_1!A:G,7,FALSE)</f>
        <v>#N/A</v>
      </c>
      <c r="J2065" s="106" t="e">
        <f>VLOOKUP(Tabela410[[#This Row],[Proposta de Referência]],SIMP_M1!A:K,9,FALSE)</f>
        <v>#VALUE!</v>
      </c>
      <c r="K2065" s="106" t="e">
        <f>VLOOKUP(Tabela410[[#This Row],[Proposta de Referência]],SIMP_M1!A:K,8,FALSE)</f>
        <v>#VALUE!</v>
      </c>
      <c r="L2065" s="107" t="e">
        <f t="shared" si="132"/>
        <v>#VALUE!</v>
      </c>
      <c r="M2065" s="107" t="e">
        <f t="shared" si="133"/>
        <v>#VALUE!</v>
      </c>
      <c r="N2065" s="142" t="e">
        <f t="shared" si="134"/>
        <v>#VALUE!</v>
      </c>
      <c r="O2065" s="142" t="e">
        <f t="shared" si="135"/>
        <v>#N/A</v>
      </c>
      <c r="P2065" s="24" t="str">
        <f>IFERROR(VLOOKUP(O2065,HOSPITAIS_COM_DIVIDAS!A:E,5,FALSE),"")</f>
        <v/>
      </c>
    </row>
    <row r="2066" spans="1:16" x14ac:dyDescent="0.25">
      <c r="A2066" s="52" t="e">
        <f>Tabela410[[#This Row],[Status da Proposta]]</f>
        <v>#VALUE!</v>
      </c>
      <c r="B2066" s="143">
        <f>MODALIDADE_1!A2066</f>
        <v>0</v>
      </c>
      <c r="C2066" s="142" t="e">
        <f>VLOOKUP(B2066,MODALIDADE_1!A:B,2,FALSE)</f>
        <v>#N/A</v>
      </c>
      <c r="D2066" s="142"/>
      <c r="E2066" s="94" t="e">
        <f>VLOOKUP(B2066,MODALIDADE_1!A:E,5,FALSE)</f>
        <v>#N/A</v>
      </c>
      <c r="F2066" s="95" t="e">
        <f>VLOOKUP(B2066,MODALIDADE_1!A:C,3,FALSE)</f>
        <v>#N/A</v>
      </c>
      <c r="G2066" s="142" t="e">
        <f>VLOOKUP(B2066,MODALIDADE_1!A:G,4,FALSE)</f>
        <v>#N/A</v>
      </c>
      <c r="H2066" s="142" t="e">
        <f>VLOOKUP(B2066,MODALIDADE_1!A:G,6,FALSE)</f>
        <v>#N/A</v>
      </c>
      <c r="I2066" s="142" t="e">
        <f>VLOOKUP(B2066,MODALIDADE_1!A:G,7,FALSE)</f>
        <v>#N/A</v>
      </c>
      <c r="J2066" s="106" t="e">
        <f>VLOOKUP(Tabela410[[#This Row],[Proposta de Referência]],SIMP_M1!A:K,9,FALSE)</f>
        <v>#VALUE!</v>
      </c>
      <c r="K2066" s="106" t="e">
        <f>VLOOKUP(Tabela410[[#This Row],[Proposta de Referência]],SIMP_M1!A:K,8,FALSE)</f>
        <v>#VALUE!</v>
      </c>
      <c r="L2066" s="107" t="e">
        <f t="shared" si="132"/>
        <v>#VALUE!</v>
      </c>
      <c r="M2066" s="107" t="e">
        <f t="shared" si="133"/>
        <v>#VALUE!</v>
      </c>
      <c r="N2066" s="142" t="e">
        <f t="shared" si="134"/>
        <v>#VALUE!</v>
      </c>
      <c r="O2066" s="142" t="e">
        <f t="shared" si="135"/>
        <v>#N/A</v>
      </c>
      <c r="P2066" s="24" t="str">
        <f>IFERROR(VLOOKUP(O2066,HOSPITAIS_COM_DIVIDAS!A:E,5,FALSE),"")</f>
        <v/>
      </c>
    </row>
    <row r="2067" spans="1:16" x14ac:dyDescent="0.25">
      <c r="A2067" s="52" t="e">
        <f>Tabela410[[#This Row],[Status da Proposta]]</f>
        <v>#VALUE!</v>
      </c>
      <c r="B2067" s="143">
        <f>MODALIDADE_1!A2067</f>
        <v>0</v>
      </c>
      <c r="C2067" s="142" t="e">
        <f>VLOOKUP(B2067,MODALIDADE_1!A:B,2,FALSE)</f>
        <v>#N/A</v>
      </c>
      <c r="D2067" s="142"/>
      <c r="E2067" s="94" t="e">
        <f>VLOOKUP(B2067,MODALIDADE_1!A:E,5,FALSE)</f>
        <v>#N/A</v>
      </c>
      <c r="F2067" s="95" t="e">
        <f>VLOOKUP(B2067,MODALIDADE_1!A:C,3,FALSE)</f>
        <v>#N/A</v>
      </c>
      <c r="G2067" s="142" t="e">
        <f>VLOOKUP(B2067,MODALIDADE_1!A:G,4,FALSE)</f>
        <v>#N/A</v>
      </c>
      <c r="H2067" s="142" t="e">
        <f>VLOOKUP(B2067,MODALIDADE_1!A:G,6,FALSE)</f>
        <v>#N/A</v>
      </c>
      <c r="I2067" s="142" t="e">
        <f>VLOOKUP(B2067,MODALIDADE_1!A:G,7,FALSE)</f>
        <v>#N/A</v>
      </c>
      <c r="J2067" s="106" t="e">
        <f>VLOOKUP(Tabela410[[#This Row],[Proposta de Referência]],SIMP_M1!A:K,9,FALSE)</f>
        <v>#VALUE!</v>
      </c>
      <c r="K2067" s="106" t="e">
        <f>VLOOKUP(Tabela410[[#This Row],[Proposta de Referência]],SIMP_M1!A:K,8,FALSE)</f>
        <v>#VALUE!</v>
      </c>
      <c r="L2067" s="107" t="e">
        <f t="shared" si="132"/>
        <v>#VALUE!</v>
      </c>
      <c r="M2067" s="107" t="e">
        <f t="shared" si="133"/>
        <v>#VALUE!</v>
      </c>
      <c r="N2067" s="142" t="e">
        <f t="shared" si="134"/>
        <v>#VALUE!</v>
      </c>
      <c r="O2067" s="142" t="e">
        <f t="shared" si="135"/>
        <v>#N/A</v>
      </c>
      <c r="P2067" s="24" t="str">
        <f>IFERROR(VLOOKUP(O2067,HOSPITAIS_COM_DIVIDAS!A:E,5,FALSE),"")</f>
        <v/>
      </c>
    </row>
    <row r="2068" spans="1:16" x14ac:dyDescent="0.25">
      <c r="A2068" s="52" t="e">
        <f>Tabela410[[#This Row],[Status da Proposta]]</f>
        <v>#VALUE!</v>
      </c>
      <c r="B2068" s="143">
        <f>MODALIDADE_1!A2068</f>
        <v>0</v>
      </c>
      <c r="C2068" s="142" t="e">
        <f>VLOOKUP(B2068,MODALIDADE_1!A:B,2,FALSE)</f>
        <v>#N/A</v>
      </c>
      <c r="D2068" s="142"/>
      <c r="E2068" s="94" t="e">
        <f>VLOOKUP(B2068,MODALIDADE_1!A:E,5,FALSE)</f>
        <v>#N/A</v>
      </c>
      <c r="F2068" s="95" t="e">
        <f>VLOOKUP(B2068,MODALIDADE_1!A:C,3,FALSE)</f>
        <v>#N/A</v>
      </c>
      <c r="G2068" s="142" t="e">
        <f>VLOOKUP(B2068,MODALIDADE_1!A:G,4,FALSE)</f>
        <v>#N/A</v>
      </c>
      <c r="H2068" s="142" t="e">
        <f>VLOOKUP(B2068,MODALIDADE_1!A:G,6,FALSE)</f>
        <v>#N/A</v>
      </c>
      <c r="I2068" s="142" t="e">
        <f>VLOOKUP(B2068,MODALIDADE_1!A:G,7,FALSE)</f>
        <v>#N/A</v>
      </c>
      <c r="J2068" s="106" t="e">
        <f>VLOOKUP(Tabela410[[#This Row],[Proposta de Referência]],SIMP_M1!A:K,9,FALSE)</f>
        <v>#VALUE!</v>
      </c>
      <c r="K2068" s="106" t="e">
        <f>VLOOKUP(Tabela410[[#This Row],[Proposta de Referência]],SIMP_M1!A:K,8,FALSE)</f>
        <v>#VALUE!</v>
      </c>
      <c r="L2068" s="107" t="e">
        <f t="shared" si="132"/>
        <v>#VALUE!</v>
      </c>
      <c r="M2068" s="107" t="e">
        <f t="shared" si="133"/>
        <v>#VALUE!</v>
      </c>
      <c r="N2068" s="142" t="e">
        <f t="shared" si="134"/>
        <v>#VALUE!</v>
      </c>
      <c r="O2068" s="142" t="e">
        <f t="shared" si="135"/>
        <v>#N/A</v>
      </c>
      <c r="P2068" s="24" t="str">
        <f>IFERROR(VLOOKUP(O2068,HOSPITAIS_COM_DIVIDAS!A:E,5,FALSE),"")</f>
        <v/>
      </c>
    </row>
    <row r="2069" spans="1:16" x14ac:dyDescent="0.25">
      <c r="A2069" s="52" t="e">
        <f>Tabela410[[#This Row],[Status da Proposta]]</f>
        <v>#VALUE!</v>
      </c>
      <c r="B2069" s="143">
        <f>MODALIDADE_1!A2069</f>
        <v>0</v>
      </c>
      <c r="C2069" s="142" t="e">
        <f>VLOOKUP(B2069,MODALIDADE_1!A:B,2,FALSE)</f>
        <v>#N/A</v>
      </c>
      <c r="D2069" s="142"/>
      <c r="E2069" s="94" t="e">
        <f>VLOOKUP(B2069,MODALIDADE_1!A:E,5,FALSE)</f>
        <v>#N/A</v>
      </c>
      <c r="F2069" s="95" t="e">
        <f>VLOOKUP(B2069,MODALIDADE_1!A:C,3,FALSE)</f>
        <v>#N/A</v>
      </c>
      <c r="G2069" s="142" t="e">
        <f>VLOOKUP(B2069,MODALIDADE_1!A:G,4,FALSE)</f>
        <v>#N/A</v>
      </c>
      <c r="H2069" s="142" t="e">
        <f>VLOOKUP(B2069,MODALIDADE_1!A:G,6,FALSE)</f>
        <v>#N/A</v>
      </c>
      <c r="I2069" s="142" t="e">
        <f>VLOOKUP(B2069,MODALIDADE_1!A:G,7,FALSE)</f>
        <v>#N/A</v>
      </c>
      <c r="J2069" s="106" t="e">
        <f>VLOOKUP(Tabela410[[#This Row],[Proposta de Referência]],SIMP_M1!A:K,9,FALSE)</f>
        <v>#VALUE!</v>
      </c>
      <c r="K2069" s="106" t="e">
        <f>VLOOKUP(Tabela410[[#This Row],[Proposta de Referência]],SIMP_M1!A:K,8,FALSE)</f>
        <v>#VALUE!</v>
      </c>
      <c r="L2069" s="107" t="e">
        <f t="shared" si="132"/>
        <v>#VALUE!</v>
      </c>
      <c r="M2069" s="107" t="e">
        <f t="shared" si="133"/>
        <v>#VALUE!</v>
      </c>
      <c r="N2069" s="142" t="e">
        <f t="shared" si="134"/>
        <v>#VALUE!</v>
      </c>
      <c r="O2069" s="142" t="e">
        <f t="shared" si="135"/>
        <v>#N/A</v>
      </c>
      <c r="P2069" s="24" t="str">
        <f>IFERROR(VLOOKUP(O2069,HOSPITAIS_COM_DIVIDAS!A:E,5,FALSE),"")</f>
        <v/>
      </c>
    </row>
    <row r="2070" spans="1:16" x14ac:dyDescent="0.25">
      <c r="A2070" s="52" t="e">
        <f>Tabela410[[#This Row],[Status da Proposta]]</f>
        <v>#VALUE!</v>
      </c>
      <c r="B2070" s="143">
        <f>MODALIDADE_1!A2070</f>
        <v>0</v>
      </c>
      <c r="C2070" s="142" t="e">
        <f>VLOOKUP(B2070,MODALIDADE_1!A:B,2,FALSE)</f>
        <v>#N/A</v>
      </c>
      <c r="D2070" s="142"/>
      <c r="E2070" s="94" t="e">
        <f>VLOOKUP(B2070,MODALIDADE_1!A:E,5,FALSE)</f>
        <v>#N/A</v>
      </c>
      <c r="F2070" s="95" t="e">
        <f>VLOOKUP(B2070,MODALIDADE_1!A:C,3,FALSE)</f>
        <v>#N/A</v>
      </c>
      <c r="G2070" s="142" t="e">
        <f>VLOOKUP(B2070,MODALIDADE_1!A:G,4,FALSE)</f>
        <v>#N/A</v>
      </c>
      <c r="H2070" s="142" t="e">
        <f>VLOOKUP(B2070,MODALIDADE_1!A:G,6,FALSE)</f>
        <v>#N/A</v>
      </c>
      <c r="I2070" s="142" t="e">
        <f>VLOOKUP(B2070,MODALIDADE_1!A:G,7,FALSE)</f>
        <v>#N/A</v>
      </c>
      <c r="J2070" s="106" t="e">
        <f>VLOOKUP(Tabela410[[#This Row],[Proposta de Referência]],SIMP_M1!A:K,9,FALSE)</f>
        <v>#VALUE!</v>
      </c>
      <c r="K2070" s="106" t="e">
        <f>VLOOKUP(Tabela410[[#This Row],[Proposta de Referência]],SIMP_M1!A:K,8,FALSE)</f>
        <v>#VALUE!</v>
      </c>
      <c r="L2070" s="107" t="e">
        <f t="shared" si="132"/>
        <v>#VALUE!</v>
      </c>
      <c r="M2070" s="107" t="e">
        <f t="shared" si="133"/>
        <v>#VALUE!</v>
      </c>
      <c r="N2070" s="142" t="e">
        <f t="shared" si="134"/>
        <v>#VALUE!</v>
      </c>
      <c r="O2070" s="142" t="e">
        <f t="shared" si="135"/>
        <v>#N/A</v>
      </c>
      <c r="P2070" s="24" t="str">
        <f>IFERROR(VLOOKUP(O2070,HOSPITAIS_COM_DIVIDAS!A:E,5,FALSE),"")</f>
        <v/>
      </c>
    </row>
    <row r="2071" spans="1:16" x14ac:dyDescent="0.25">
      <c r="A2071" s="52" t="e">
        <f>Tabela410[[#This Row],[Status da Proposta]]</f>
        <v>#VALUE!</v>
      </c>
      <c r="B2071" s="143">
        <f>MODALIDADE_1!A2071</f>
        <v>0</v>
      </c>
      <c r="C2071" s="142" t="e">
        <f>VLOOKUP(B2071,MODALIDADE_1!A:B,2,FALSE)</f>
        <v>#N/A</v>
      </c>
      <c r="D2071" s="142"/>
      <c r="E2071" s="94" t="e">
        <f>VLOOKUP(B2071,MODALIDADE_1!A:E,5,FALSE)</f>
        <v>#N/A</v>
      </c>
      <c r="F2071" s="95" t="e">
        <f>VLOOKUP(B2071,MODALIDADE_1!A:C,3,FALSE)</f>
        <v>#N/A</v>
      </c>
      <c r="G2071" s="142" t="e">
        <f>VLOOKUP(B2071,MODALIDADE_1!A:G,4,FALSE)</f>
        <v>#N/A</v>
      </c>
      <c r="H2071" s="142" t="e">
        <f>VLOOKUP(B2071,MODALIDADE_1!A:G,6,FALSE)</f>
        <v>#N/A</v>
      </c>
      <c r="I2071" s="142" t="e">
        <f>VLOOKUP(B2071,MODALIDADE_1!A:G,7,FALSE)</f>
        <v>#N/A</v>
      </c>
      <c r="J2071" s="106" t="e">
        <f>VLOOKUP(Tabela410[[#This Row],[Proposta de Referência]],SIMP_M1!A:K,9,FALSE)</f>
        <v>#VALUE!</v>
      </c>
      <c r="K2071" s="106" t="e">
        <f>VLOOKUP(Tabela410[[#This Row],[Proposta de Referência]],SIMP_M1!A:K,8,FALSE)</f>
        <v>#VALUE!</v>
      </c>
      <c r="L2071" s="107" t="e">
        <f t="shared" si="132"/>
        <v>#VALUE!</v>
      </c>
      <c r="M2071" s="107" t="e">
        <f t="shared" si="133"/>
        <v>#VALUE!</v>
      </c>
      <c r="N2071" s="142" t="e">
        <f t="shared" si="134"/>
        <v>#VALUE!</v>
      </c>
      <c r="O2071" s="142" t="e">
        <f t="shared" si="135"/>
        <v>#N/A</v>
      </c>
      <c r="P2071" s="24" t="str">
        <f>IFERROR(VLOOKUP(O2071,HOSPITAIS_COM_DIVIDAS!A:E,5,FALSE),"")</f>
        <v/>
      </c>
    </row>
    <row r="2072" spans="1:16" x14ac:dyDescent="0.25">
      <c r="A2072" s="52" t="e">
        <f>Tabela410[[#This Row],[Status da Proposta]]</f>
        <v>#VALUE!</v>
      </c>
      <c r="B2072" s="143">
        <f>MODALIDADE_1!A2072</f>
        <v>0</v>
      </c>
      <c r="C2072" s="142" t="e">
        <f>VLOOKUP(B2072,MODALIDADE_1!A:B,2,FALSE)</f>
        <v>#N/A</v>
      </c>
      <c r="D2072" s="142"/>
      <c r="E2072" s="94" t="e">
        <f>VLOOKUP(B2072,MODALIDADE_1!A:E,5,FALSE)</f>
        <v>#N/A</v>
      </c>
      <c r="F2072" s="95" t="e">
        <f>VLOOKUP(B2072,MODALIDADE_1!A:C,3,FALSE)</f>
        <v>#N/A</v>
      </c>
      <c r="G2072" s="142" t="e">
        <f>VLOOKUP(B2072,MODALIDADE_1!A:G,4,FALSE)</f>
        <v>#N/A</v>
      </c>
      <c r="H2072" s="142" t="e">
        <f>VLOOKUP(B2072,MODALIDADE_1!A:G,6,FALSE)</f>
        <v>#N/A</v>
      </c>
      <c r="I2072" s="142" t="e">
        <f>VLOOKUP(B2072,MODALIDADE_1!A:G,7,FALSE)</f>
        <v>#N/A</v>
      </c>
      <c r="J2072" s="106" t="e">
        <f>VLOOKUP(Tabela410[[#This Row],[Proposta de Referência]],SIMP_M1!A:K,9,FALSE)</f>
        <v>#VALUE!</v>
      </c>
      <c r="K2072" s="106" t="e">
        <f>VLOOKUP(Tabela410[[#This Row],[Proposta de Referência]],SIMP_M1!A:K,8,FALSE)</f>
        <v>#VALUE!</v>
      </c>
      <c r="L2072" s="107" t="e">
        <f t="shared" si="132"/>
        <v>#VALUE!</v>
      </c>
      <c r="M2072" s="107" t="e">
        <f t="shared" si="133"/>
        <v>#VALUE!</v>
      </c>
      <c r="N2072" s="142" t="e">
        <f t="shared" si="134"/>
        <v>#VALUE!</v>
      </c>
      <c r="O2072" s="142" t="e">
        <f t="shared" si="135"/>
        <v>#N/A</v>
      </c>
      <c r="P2072" s="24" t="str">
        <f>IFERROR(VLOOKUP(O2072,HOSPITAIS_COM_DIVIDAS!A:E,5,FALSE),"")</f>
        <v/>
      </c>
    </row>
    <row r="2073" spans="1:16" x14ac:dyDescent="0.25">
      <c r="A2073" s="52" t="e">
        <f>Tabela410[[#This Row],[Status da Proposta]]</f>
        <v>#VALUE!</v>
      </c>
      <c r="B2073" s="143">
        <f>MODALIDADE_1!A2073</f>
        <v>0</v>
      </c>
      <c r="C2073" s="142" t="e">
        <f>VLOOKUP(B2073,MODALIDADE_1!A:B,2,FALSE)</f>
        <v>#N/A</v>
      </c>
      <c r="D2073" s="142"/>
      <c r="E2073" s="94" t="e">
        <f>VLOOKUP(B2073,MODALIDADE_1!A:E,5,FALSE)</f>
        <v>#N/A</v>
      </c>
      <c r="F2073" s="95" t="e">
        <f>VLOOKUP(B2073,MODALIDADE_1!A:C,3,FALSE)</f>
        <v>#N/A</v>
      </c>
      <c r="G2073" s="142" t="e">
        <f>VLOOKUP(B2073,MODALIDADE_1!A:G,4,FALSE)</f>
        <v>#N/A</v>
      </c>
      <c r="H2073" s="142" t="e">
        <f>VLOOKUP(B2073,MODALIDADE_1!A:G,6,FALSE)</f>
        <v>#N/A</v>
      </c>
      <c r="I2073" s="142" t="e">
        <f>VLOOKUP(B2073,MODALIDADE_1!A:G,7,FALSE)</f>
        <v>#N/A</v>
      </c>
      <c r="J2073" s="106" t="e">
        <f>VLOOKUP(Tabela410[[#This Row],[Proposta de Referência]],SIMP_M1!A:K,9,FALSE)</f>
        <v>#VALUE!</v>
      </c>
      <c r="K2073" s="106" t="e">
        <f>VLOOKUP(Tabela410[[#This Row],[Proposta de Referência]],SIMP_M1!A:K,8,FALSE)</f>
        <v>#VALUE!</v>
      </c>
      <c r="L2073" s="107" t="e">
        <f t="shared" si="132"/>
        <v>#VALUE!</v>
      </c>
      <c r="M2073" s="107" t="e">
        <f t="shared" si="133"/>
        <v>#VALUE!</v>
      </c>
      <c r="N2073" s="142" t="e">
        <f t="shared" si="134"/>
        <v>#VALUE!</v>
      </c>
      <c r="O2073" s="142" t="e">
        <f t="shared" si="135"/>
        <v>#N/A</v>
      </c>
      <c r="P2073" s="24" t="str">
        <f>IFERROR(VLOOKUP(O2073,HOSPITAIS_COM_DIVIDAS!A:E,5,FALSE),"")</f>
        <v/>
      </c>
    </row>
    <row r="2074" spans="1:16" x14ac:dyDescent="0.25">
      <c r="A2074" s="52" t="e">
        <f>Tabela410[[#This Row],[Status da Proposta]]</f>
        <v>#VALUE!</v>
      </c>
      <c r="B2074" s="143">
        <f>MODALIDADE_1!A2074</f>
        <v>0</v>
      </c>
      <c r="C2074" s="142" t="e">
        <f>VLOOKUP(B2074,MODALIDADE_1!A:B,2,FALSE)</f>
        <v>#N/A</v>
      </c>
      <c r="D2074" s="142"/>
      <c r="E2074" s="94" t="e">
        <f>VLOOKUP(B2074,MODALIDADE_1!A:E,5,FALSE)</f>
        <v>#N/A</v>
      </c>
      <c r="F2074" s="95" t="e">
        <f>VLOOKUP(B2074,MODALIDADE_1!A:C,3,FALSE)</f>
        <v>#N/A</v>
      </c>
      <c r="G2074" s="142" t="e">
        <f>VLOOKUP(B2074,MODALIDADE_1!A:G,4,FALSE)</f>
        <v>#N/A</v>
      </c>
      <c r="H2074" s="142" t="e">
        <f>VLOOKUP(B2074,MODALIDADE_1!A:G,6,FALSE)</f>
        <v>#N/A</v>
      </c>
      <c r="I2074" s="142" t="e">
        <f>VLOOKUP(B2074,MODALIDADE_1!A:G,7,FALSE)</f>
        <v>#N/A</v>
      </c>
      <c r="J2074" s="106" t="e">
        <f>VLOOKUP(Tabela410[[#This Row],[Proposta de Referência]],SIMP_M1!A:K,9,FALSE)</f>
        <v>#VALUE!</v>
      </c>
      <c r="K2074" s="106" t="e">
        <f>VLOOKUP(Tabela410[[#This Row],[Proposta de Referência]],SIMP_M1!A:K,8,FALSE)</f>
        <v>#VALUE!</v>
      </c>
      <c r="L2074" s="107" t="e">
        <f t="shared" si="132"/>
        <v>#VALUE!</v>
      </c>
      <c r="M2074" s="107" t="e">
        <f t="shared" si="133"/>
        <v>#VALUE!</v>
      </c>
      <c r="N2074" s="142" t="e">
        <f t="shared" si="134"/>
        <v>#VALUE!</v>
      </c>
      <c r="O2074" s="142" t="e">
        <f t="shared" si="135"/>
        <v>#N/A</v>
      </c>
      <c r="P2074" s="24" t="str">
        <f>IFERROR(VLOOKUP(O2074,HOSPITAIS_COM_DIVIDAS!A:E,5,FALSE),"")</f>
        <v/>
      </c>
    </row>
    <row r="2075" spans="1:16" x14ac:dyDescent="0.25">
      <c r="A2075" s="52" t="e">
        <f>Tabela410[[#This Row],[Status da Proposta]]</f>
        <v>#VALUE!</v>
      </c>
      <c r="B2075" s="143">
        <f>MODALIDADE_1!A2075</f>
        <v>0</v>
      </c>
      <c r="C2075" s="142" t="e">
        <f>VLOOKUP(B2075,MODALIDADE_1!A:B,2,FALSE)</f>
        <v>#N/A</v>
      </c>
      <c r="D2075" s="142"/>
      <c r="E2075" s="94" t="e">
        <f>VLOOKUP(B2075,MODALIDADE_1!A:E,5,FALSE)</f>
        <v>#N/A</v>
      </c>
      <c r="F2075" s="95" t="e">
        <f>VLOOKUP(B2075,MODALIDADE_1!A:C,3,FALSE)</f>
        <v>#N/A</v>
      </c>
      <c r="G2075" s="142" t="e">
        <f>VLOOKUP(B2075,MODALIDADE_1!A:G,4,FALSE)</f>
        <v>#N/A</v>
      </c>
      <c r="H2075" s="142" t="e">
        <f>VLOOKUP(B2075,MODALIDADE_1!A:G,6,FALSE)</f>
        <v>#N/A</v>
      </c>
      <c r="I2075" s="142" t="e">
        <f>VLOOKUP(B2075,MODALIDADE_1!A:G,7,FALSE)</f>
        <v>#N/A</v>
      </c>
      <c r="J2075" s="106" t="e">
        <f>VLOOKUP(Tabela410[[#This Row],[Proposta de Referência]],SIMP_M1!A:K,9,FALSE)</f>
        <v>#VALUE!</v>
      </c>
      <c r="K2075" s="106" t="e">
        <f>VLOOKUP(Tabela410[[#This Row],[Proposta de Referência]],SIMP_M1!A:K,8,FALSE)</f>
        <v>#VALUE!</v>
      </c>
      <c r="L2075" s="107" t="e">
        <f t="shared" si="132"/>
        <v>#VALUE!</v>
      </c>
      <c r="M2075" s="107" t="e">
        <f t="shared" si="133"/>
        <v>#VALUE!</v>
      </c>
      <c r="N2075" s="142" t="e">
        <f t="shared" si="134"/>
        <v>#VALUE!</v>
      </c>
      <c r="O2075" s="142" t="e">
        <f t="shared" si="135"/>
        <v>#N/A</v>
      </c>
      <c r="P2075" s="24" t="str">
        <f>IFERROR(VLOOKUP(O2075,HOSPITAIS_COM_DIVIDAS!A:E,5,FALSE),"")</f>
        <v/>
      </c>
    </row>
    <row r="2076" spans="1:16" x14ac:dyDescent="0.25">
      <c r="A2076" s="52" t="e">
        <f>Tabela410[[#This Row],[Status da Proposta]]</f>
        <v>#VALUE!</v>
      </c>
      <c r="B2076" s="143">
        <f>MODALIDADE_1!A2076</f>
        <v>0</v>
      </c>
      <c r="C2076" s="142" t="e">
        <f>VLOOKUP(B2076,MODALIDADE_1!A:B,2,FALSE)</f>
        <v>#N/A</v>
      </c>
      <c r="D2076" s="142"/>
      <c r="E2076" s="94" t="e">
        <f>VLOOKUP(B2076,MODALIDADE_1!A:E,5,FALSE)</f>
        <v>#N/A</v>
      </c>
      <c r="F2076" s="95" t="e">
        <f>VLOOKUP(B2076,MODALIDADE_1!A:C,3,FALSE)</f>
        <v>#N/A</v>
      </c>
      <c r="G2076" s="142" t="e">
        <f>VLOOKUP(B2076,MODALIDADE_1!A:G,4,FALSE)</f>
        <v>#N/A</v>
      </c>
      <c r="H2076" s="142" t="e">
        <f>VLOOKUP(B2076,MODALIDADE_1!A:G,6,FALSE)</f>
        <v>#N/A</v>
      </c>
      <c r="I2076" s="142" t="e">
        <f>VLOOKUP(B2076,MODALIDADE_1!A:G,7,FALSE)</f>
        <v>#N/A</v>
      </c>
      <c r="J2076" s="106" t="e">
        <f>VLOOKUP(Tabela410[[#This Row],[Proposta de Referência]],SIMP_M1!A:K,9,FALSE)</f>
        <v>#VALUE!</v>
      </c>
      <c r="K2076" s="106" t="e">
        <f>VLOOKUP(Tabela410[[#This Row],[Proposta de Referência]],SIMP_M1!A:K,8,FALSE)</f>
        <v>#VALUE!</v>
      </c>
      <c r="L2076" s="107" t="e">
        <f t="shared" si="132"/>
        <v>#VALUE!</v>
      </c>
      <c r="M2076" s="107" t="e">
        <f t="shared" si="133"/>
        <v>#VALUE!</v>
      </c>
      <c r="N2076" s="142" t="e">
        <f t="shared" si="134"/>
        <v>#VALUE!</v>
      </c>
      <c r="O2076" s="142" t="e">
        <f t="shared" si="135"/>
        <v>#N/A</v>
      </c>
      <c r="P2076" s="24" t="str">
        <f>IFERROR(VLOOKUP(O2076,HOSPITAIS_COM_DIVIDAS!A:E,5,FALSE),"")</f>
        <v/>
      </c>
    </row>
    <row r="2077" spans="1:16" x14ac:dyDescent="0.25">
      <c r="A2077" s="52" t="e">
        <f>Tabela410[[#This Row],[Status da Proposta]]</f>
        <v>#VALUE!</v>
      </c>
      <c r="B2077" s="143">
        <f>MODALIDADE_1!A2077</f>
        <v>0</v>
      </c>
      <c r="C2077" s="142" t="e">
        <f>VLOOKUP(B2077,MODALIDADE_1!A:B,2,FALSE)</f>
        <v>#N/A</v>
      </c>
      <c r="D2077" s="142"/>
      <c r="E2077" s="94" t="e">
        <f>VLOOKUP(B2077,MODALIDADE_1!A:E,5,FALSE)</f>
        <v>#N/A</v>
      </c>
      <c r="F2077" s="95" t="e">
        <f>VLOOKUP(B2077,MODALIDADE_1!A:C,3,FALSE)</f>
        <v>#N/A</v>
      </c>
      <c r="G2077" s="142" t="e">
        <f>VLOOKUP(B2077,MODALIDADE_1!A:G,4,FALSE)</f>
        <v>#N/A</v>
      </c>
      <c r="H2077" s="142" t="e">
        <f>VLOOKUP(B2077,MODALIDADE_1!A:G,6,FALSE)</f>
        <v>#N/A</v>
      </c>
      <c r="I2077" s="142" t="e">
        <f>VLOOKUP(B2077,MODALIDADE_1!A:G,7,FALSE)</f>
        <v>#N/A</v>
      </c>
      <c r="J2077" s="106" t="e">
        <f>VLOOKUP(Tabela410[[#This Row],[Proposta de Referência]],SIMP_M1!A:K,9,FALSE)</f>
        <v>#VALUE!</v>
      </c>
      <c r="K2077" s="106" t="e">
        <f>VLOOKUP(Tabela410[[#This Row],[Proposta de Referência]],SIMP_M1!A:K,8,FALSE)</f>
        <v>#VALUE!</v>
      </c>
      <c r="L2077" s="107" t="e">
        <f t="shared" si="132"/>
        <v>#VALUE!</v>
      </c>
      <c r="M2077" s="107" t="e">
        <f t="shared" si="133"/>
        <v>#VALUE!</v>
      </c>
      <c r="N2077" s="142" t="e">
        <f t="shared" si="134"/>
        <v>#VALUE!</v>
      </c>
      <c r="O2077" s="142" t="e">
        <f t="shared" si="135"/>
        <v>#N/A</v>
      </c>
      <c r="P2077" s="24" t="str">
        <f>IFERROR(VLOOKUP(O2077,HOSPITAIS_COM_DIVIDAS!A:E,5,FALSE),"")</f>
        <v/>
      </c>
    </row>
    <row r="2078" spans="1:16" x14ac:dyDescent="0.25">
      <c r="A2078" s="52" t="e">
        <f>Tabela410[[#This Row],[Status da Proposta]]</f>
        <v>#VALUE!</v>
      </c>
      <c r="B2078" s="143">
        <f>MODALIDADE_1!A2078</f>
        <v>0</v>
      </c>
      <c r="C2078" s="142" t="e">
        <f>VLOOKUP(B2078,MODALIDADE_1!A:B,2,FALSE)</f>
        <v>#N/A</v>
      </c>
      <c r="D2078" s="142"/>
      <c r="E2078" s="94" t="e">
        <f>VLOOKUP(B2078,MODALIDADE_1!A:E,5,FALSE)</f>
        <v>#N/A</v>
      </c>
      <c r="F2078" s="95" t="e">
        <f>VLOOKUP(B2078,MODALIDADE_1!A:C,3,FALSE)</f>
        <v>#N/A</v>
      </c>
      <c r="G2078" s="142" t="e">
        <f>VLOOKUP(B2078,MODALIDADE_1!A:G,4,FALSE)</f>
        <v>#N/A</v>
      </c>
      <c r="H2078" s="142" t="e">
        <f>VLOOKUP(B2078,MODALIDADE_1!A:G,6,FALSE)</f>
        <v>#N/A</v>
      </c>
      <c r="I2078" s="142" t="e">
        <f>VLOOKUP(B2078,MODALIDADE_1!A:G,7,FALSE)</f>
        <v>#N/A</v>
      </c>
      <c r="J2078" s="106" t="e">
        <f>VLOOKUP(Tabela410[[#This Row],[Proposta de Referência]],SIMP_M1!A:K,9,FALSE)</f>
        <v>#VALUE!</v>
      </c>
      <c r="K2078" s="106" t="e">
        <f>VLOOKUP(Tabela410[[#This Row],[Proposta de Referência]],SIMP_M1!A:K,8,FALSE)</f>
        <v>#VALUE!</v>
      </c>
      <c r="L2078" s="107" t="e">
        <f t="shared" si="132"/>
        <v>#VALUE!</v>
      </c>
      <c r="M2078" s="107" t="e">
        <f t="shared" si="133"/>
        <v>#VALUE!</v>
      </c>
      <c r="N2078" s="142" t="e">
        <f t="shared" si="134"/>
        <v>#VALUE!</v>
      </c>
      <c r="O2078" s="142" t="e">
        <f t="shared" si="135"/>
        <v>#N/A</v>
      </c>
      <c r="P2078" s="24" t="str">
        <f>IFERROR(VLOOKUP(O2078,HOSPITAIS_COM_DIVIDAS!A:E,5,FALSE),"")</f>
        <v/>
      </c>
    </row>
    <row r="2079" spans="1:16" x14ac:dyDescent="0.25">
      <c r="A2079" s="52" t="e">
        <f>Tabela410[[#This Row],[Status da Proposta]]</f>
        <v>#VALUE!</v>
      </c>
      <c r="B2079" s="143">
        <f>MODALIDADE_1!A2079</f>
        <v>0</v>
      </c>
      <c r="C2079" s="142" t="e">
        <f>VLOOKUP(B2079,MODALIDADE_1!A:B,2,FALSE)</f>
        <v>#N/A</v>
      </c>
      <c r="D2079" s="142"/>
      <c r="E2079" s="94" t="e">
        <f>VLOOKUP(B2079,MODALIDADE_1!A:E,5,FALSE)</f>
        <v>#N/A</v>
      </c>
      <c r="F2079" s="95" t="e">
        <f>VLOOKUP(B2079,MODALIDADE_1!A:C,3,FALSE)</f>
        <v>#N/A</v>
      </c>
      <c r="G2079" s="142" t="e">
        <f>VLOOKUP(B2079,MODALIDADE_1!A:G,4,FALSE)</f>
        <v>#N/A</v>
      </c>
      <c r="H2079" s="142" t="e">
        <f>VLOOKUP(B2079,MODALIDADE_1!A:G,6,FALSE)</f>
        <v>#N/A</v>
      </c>
      <c r="I2079" s="142" t="e">
        <f>VLOOKUP(B2079,MODALIDADE_1!A:G,7,FALSE)</f>
        <v>#N/A</v>
      </c>
      <c r="J2079" s="106" t="e">
        <f>VLOOKUP(Tabela410[[#This Row],[Proposta de Referência]],SIMP_M1!A:K,9,FALSE)</f>
        <v>#VALUE!</v>
      </c>
      <c r="K2079" s="106" t="e">
        <f>VLOOKUP(Tabela410[[#This Row],[Proposta de Referência]],SIMP_M1!A:K,8,FALSE)</f>
        <v>#VALUE!</v>
      </c>
      <c r="L2079" s="107" t="e">
        <f t="shared" si="132"/>
        <v>#VALUE!</v>
      </c>
      <c r="M2079" s="107" t="e">
        <f t="shared" si="133"/>
        <v>#VALUE!</v>
      </c>
      <c r="N2079" s="142" t="e">
        <f t="shared" si="134"/>
        <v>#VALUE!</v>
      </c>
      <c r="O2079" s="142" t="e">
        <f t="shared" si="135"/>
        <v>#N/A</v>
      </c>
      <c r="P2079" s="24" t="str">
        <f>IFERROR(VLOOKUP(O2079,HOSPITAIS_COM_DIVIDAS!A:E,5,FALSE),"")</f>
        <v/>
      </c>
    </row>
    <row r="2080" spans="1:16" x14ac:dyDescent="0.25">
      <c r="A2080" s="52" t="e">
        <f>Tabela410[[#This Row],[Status da Proposta]]</f>
        <v>#VALUE!</v>
      </c>
      <c r="B2080" s="143">
        <f>MODALIDADE_1!A2080</f>
        <v>0</v>
      </c>
      <c r="C2080" s="142" t="e">
        <f>VLOOKUP(B2080,MODALIDADE_1!A:B,2,FALSE)</f>
        <v>#N/A</v>
      </c>
      <c r="D2080" s="142"/>
      <c r="E2080" s="94" t="e">
        <f>VLOOKUP(B2080,MODALIDADE_1!A:E,5,FALSE)</f>
        <v>#N/A</v>
      </c>
      <c r="F2080" s="95" t="e">
        <f>VLOOKUP(B2080,MODALIDADE_1!A:C,3,FALSE)</f>
        <v>#N/A</v>
      </c>
      <c r="G2080" s="142" t="e">
        <f>VLOOKUP(B2080,MODALIDADE_1!A:G,4,FALSE)</f>
        <v>#N/A</v>
      </c>
      <c r="H2080" s="142" t="e">
        <f>VLOOKUP(B2080,MODALIDADE_1!A:G,6,FALSE)</f>
        <v>#N/A</v>
      </c>
      <c r="I2080" s="142" t="e">
        <f>VLOOKUP(B2080,MODALIDADE_1!A:G,7,FALSE)</f>
        <v>#N/A</v>
      </c>
      <c r="J2080" s="106" t="e">
        <f>VLOOKUP(Tabela410[[#This Row],[Proposta de Referência]],SIMP_M1!A:K,9,FALSE)</f>
        <v>#VALUE!</v>
      </c>
      <c r="K2080" s="106" t="e">
        <f>VLOOKUP(Tabela410[[#This Row],[Proposta de Referência]],SIMP_M1!A:K,8,FALSE)</f>
        <v>#VALUE!</v>
      </c>
      <c r="L2080" s="107" t="e">
        <f t="shared" ref="L2080:L2143" si="136">K2080+J2080</f>
        <v>#VALUE!</v>
      </c>
      <c r="M2080" s="107" t="e">
        <f t="shared" ref="M2080:M2143" si="137">L2080*12</f>
        <v>#VALUE!</v>
      </c>
      <c r="N2080" s="142" t="e">
        <f t="shared" ref="N2080:N2143" si="138">IF(L2080&gt;100000,"SIM, POSSUI VALOR ACIMA DE R$100.000,00","NÃO, POSSUI VALOR NECESSÁRIO")</f>
        <v>#VALUE!</v>
      </c>
      <c r="O2080" s="142" t="e">
        <f t="shared" ref="O2080:O2143" si="139">LEFT(E2080,8)</f>
        <v>#N/A</v>
      </c>
      <c r="P2080" s="24" t="str">
        <f>IFERROR(VLOOKUP(O2080,HOSPITAIS_COM_DIVIDAS!A:E,5,FALSE),"")</f>
        <v/>
      </c>
    </row>
    <row r="2081" spans="1:16" x14ac:dyDescent="0.25">
      <c r="A2081" s="52" t="e">
        <f>Tabela410[[#This Row],[Status da Proposta]]</f>
        <v>#VALUE!</v>
      </c>
      <c r="B2081" s="143">
        <f>MODALIDADE_1!A2081</f>
        <v>0</v>
      </c>
      <c r="C2081" s="142" t="e">
        <f>VLOOKUP(B2081,MODALIDADE_1!A:B,2,FALSE)</f>
        <v>#N/A</v>
      </c>
      <c r="D2081" s="142"/>
      <c r="E2081" s="94" t="e">
        <f>VLOOKUP(B2081,MODALIDADE_1!A:E,5,FALSE)</f>
        <v>#N/A</v>
      </c>
      <c r="F2081" s="95" t="e">
        <f>VLOOKUP(B2081,MODALIDADE_1!A:C,3,FALSE)</f>
        <v>#N/A</v>
      </c>
      <c r="G2081" s="142" t="e">
        <f>VLOOKUP(B2081,MODALIDADE_1!A:G,4,FALSE)</f>
        <v>#N/A</v>
      </c>
      <c r="H2081" s="142" t="e">
        <f>VLOOKUP(B2081,MODALIDADE_1!A:G,6,FALSE)</f>
        <v>#N/A</v>
      </c>
      <c r="I2081" s="142" t="e">
        <f>VLOOKUP(B2081,MODALIDADE_1!A:G,7,FALSE)</f>
        <v>#N/A</v>
      </c>
      <c r="J2081" s="106" t="e">
        <f>VLOOKUP(Tabela410[[#This Row],[Proposta de Referência]],SIMP_M1!A:K,9,FALSE)</f>
        <v>#VALUE!</v>
      </c>
      <c r="K2081" s="106" t="e">
        <f>VLOOKUP(Tabela410[[#This Row],[Proposta de Referência]],SIMP_M1!A:K,8,FALSE)</f>
        <v>#VALUE!</v>
      </c>
      <c r="L2081" s="107" t="e">
        <f t="shared" si="136"/>
        <v>#VALUE!</v>
      </c>
      <c r="M2081" s="107" t="e">
        <f t="shared" si="137"/>
        <v>#VALUE!</v>
      </c>
      <c r="N2081" s="142" t="e">
        <f t="shared" si="138"/>
        <v>#VALUE!</v>
      </c>
      <c r="O2081" s="142" t="e">
        <f t="shared" si="139"/>
        <v>#N/A</v>
      </c>
      <c r="P2081" s="24" t="str">
        <f>IFERROR(VLOOKUP(O2081,HOSPITAIS_COM_DIVIDAS!A:E,5,FALSE),"")</f>
        <v/>
      </c>
    </row>
    <row r="2082" spans="1:16" x14ac:dyDescent="0.25">
      <c r="A2082" s="52" t="e">
        <f>Tabela410[[#This Row],[Status da Proposta]]</f>
        <v>#VALUE!</v>
      </c>
      <c r="B2082" s="143">
        <f>MODALIDADE_1!A2082</f>
        <v>0</v>
      </c>
      <c r="C2082" s="142" t="e">
        <f>VLOOKUP(B2082,MODALIDADE_1!A:B,2,FALSE)</f>
        <v>#N/A</v>
      </c>
      <c r="D2082" s="142"/>
      <c r="E2082" s="94" t="e">
        <f>VLOOKUP(B2082,MODALIDADE_1!A:E,5,FALSE)</f>
        <v>#N/A</v>
      </c>
      <c r="F2082" s="95" t="e">
        <f>VLOOKUP(B2082,MODALIDADE_1!A:C,3,FALSE)</f>
        <v>#N/A</v>
      </c>
      <c r="G2082" s="142" t="e">
        <f>VLOOKUP(B2082,MODALIDADE_1!A:G,4,FALSE)</f>
        <v>#N/A</v>
      </c>
      <c r="H2082" s="142" t="e">
        <f>VLOOKUP(B2082,MODALIDADE_1!A:G,6,FALSE)</f>
        <v>#N/A</v>
      </c>
      <c r="I2082" s="142" t="e">
        <f>VLOOKUP(B2082,MODALIDADE_1!A:G,7,FALSE)</f>
        <v>#N/A</v>
      </c>
      <c r="J2082" s="106" t="e">
        <f>VLOOKUP(Tabela410[[#This Row],[Proposta de Referência]],SIMP_M1!A:K,9,FALSE)</f>
        <v>#VALUE!</v>
      </c>
      <c r="K2082" s="106" t="e">
        <f>VLOOKUP(Tabela410[[#This Row],[Proposta de Referência]],SIMP_M1!A:K,8,FALSE)</f>
        <v>#VALUE!</v>
      </c>
      <c r="L2082" s="107" t="e">
        <f t="shared" si="136"/>
        <v>#VALUE!</v>
      </c>
      <c r="M2082" s="107" t="e">
        <f t="shared" si="137"/>
        <v>#VALUE!</v>
      </c>
      <c r="N2082" s="142" t="e">
        <f t="shared" si="138"/>
        <v>#VALUE!</v>
      </c>
      <c r="O2082" s="142" t="e">
        <f t="shared" si="139"/>
        <v>#N/A</v>
      </c>
      <c r="P2082" s="24" t="str">
        <f>IFERROR(VLOOKUP(O2082,HOSPITAIS_COM_DIVIDAS!A:E,5,FALSE),"")</f>
        <v/>
      </c>
    </row>
    <row r="2083" spans="1:16" x14ac:dyDescent="0.25">
      <c r="A2083" s="52" t="e">
        <f>Tabela410[[#This Row],[Status da Proposta]]</f>
        <v>#VALUE!</v>
      </c>
      <c r="B2083" s="143">
        <f>MODALIDADE_1!A2083</f>
        <v>0</v>
      </c>
      <c r="C2083" s="142" t="e">
        <f>VLOOKUP(B2083,MODALIDADE_1!A:B,2,FALSE)</f>
        <v>#N/A</v>
      </c>
      <c r="D2083" s="142"/>
      <c r="E2083" s="94" t="e">
        <f>VLOOKUP(B2083,MODALIDADE_1!A:E,5,FALSE)</f>
        <v>#N/A</v>
      </c>
      <c r="F2083" s="95" t="e">
        <f>VLOOKUP(B2083,MODALIDADE_1!A:C,3,FALSE)</f>
        <v>#N/A</v>
      </c>
      <c r="G2083" s="142" t="e">
        <f>VLOOKUP(B2083,MODALIDADE_1!A:G,4,FALSE)</f>
        <v>#N/A</v>
      </c>
      <c r="H2083" s="142" t="e">
        <f>VLOOKUP(B2083,MODALIDADE_1!A:G,6,FALSE)</f>
        <v>#N/A</v>
      </c>
      <c r="I2083" s="142" t="e">
        <f>VLOOKUP(B2083,MODALIDADE_1!A:G,7,FALSE)</f>
        <v>#N/A</v>
      </c>
      <c r="J2083" s="106" t="e">
        <f>VLOOKUP(Tabela410[[#This Row],[Proposta de Referência]],SIMP_M1!A:K,9,FALSE)</f>
        <v>#VALUE!</v>
      </c>
      <c r="K2083" s="106" t="e">
        <f>VLOOKUP(Tabela410[[#This Row],[Proposta de Referência]],SIMP_M1!A:K,8,FALSE)</f>
        <v>#VALUE!</v>
      </c>
      <c r="L2083" s="107" t="e">
        <f t="shared" si="136"/>
        <v>#VALUE!</v>
      </c>
      <c r="M2083" s="107" t="e">
        <f t="shared" si="137"/>
        <v>#VALUE!</v>
      </c>
      <c r="N2083" s="142" t="e">
        <f t="shared" si="138"/>
        <v>#VALUE!</v>
      </c>
      <c r="O2083" s="142" t="e">
        <f t="shared" si="139"/>
        <v>#N/A</v>
      </c>
      <c r="P2083" s="24" t="str">
        <f>IFERROR(VLOOKUP(O2083,HOSPITAIS_COM_DIVIDAS!A:E,5,FALSE),"")</f>
        <v/>
      </c>
    </row>
    <row r="2084" spans="1:16" x14ac:dyDescent="0.25">
      <c r="A2084" s="52" t="e">
        <f>Tabela410[[#This Row],[Status da Proposta]]</f>
        <v>#VALUE!</v>
      </c>
      <c r="B2084" s="143">
        <f>MODALIDADE_1!A2084</f>
        <v>0</v>
      </c>
      <c r="C2084" s="142" t="e">
        <f>VLOOKUP(B2084,MODALIDADE_1!A:B,2,FALSE)</f>
        <v>#N/A</v>
      </c>
      <c r="D2084" s="142"/>
      <c r="E2084" s="94" t="e">
        <f>VLOOKUP(B2084,MODALIDADE_1!A:E,5,FALSE)</f>
        <v>#N/A</v>
      </c>
      <c r="F2084" s="95" t="e">
        <f>VLOOKUP(B2084,MODALIDADE_1!A:C,3,FALSE)</f>
        <v>#N/A</v>
      </c>
      <c r="G2084" s="142" t="e">
        <f>VLOOKUP(B2084,MODALIDADE_1!A:G,4,FALSE)</f>
        <v>#N/A</v>
      </c>
      <c r="H2084" s="142" t="e">
        <f>VLOOKUP(B2084,MODALIDADE_1!A:G,6,FALSE)</f>
        <v>#N/A</v>
      </c>
      <c r="I2084" s="142" t="e">
        <f>VLOOKUP(B2084,MODALIDADE_1!A:G,7,FALSE)</f>
        <v>#N/A</v>
      </c>
      <c r="J2084" s="106" t="e">
        <f>VLOOKUP(Tabela410[[#This Row],[Proposta de Referência]],SIMP_M1!A:K,9,FALSE)</f>
        <v>#VALUE!</v>
      </c>
      <c r="K2084" s="106" t="e">
        <f>VLOOKUP(Tabela410[[#This Row],[Proposta de Referência]],SIMP_M1!A:K,8,FALSE)</f>
        <v>#VALUE!</v>
      </c>
      <c r="L2084" s="107" t="e">
        <f t="shared" si="136"/>
        <v>#VALUE!</v>
      </c>
      <c r="M2084" s="107" t="e">
        <f t="shared" si="137"/>
        <v>#VALUE!</v>
      </c>
      <c r="N2084" s="142" t="e">
        <f t="shared" si="138"/>
        <v>#VALUE!</v>
      </c>
      <c r="O2084" s="142" t="e">
        <f t="shared" si="139"/>
        <v>#N/A</v>
      </c>
      <c r="P2084" s="24" t="str">
        <f>IFERROR(VLOOKUP(O2084,HOSPITAIS_COM_DIVIDAS!A:E,5,FALSE),"")</f>
        <v/>
      </c>
    </row>
    <row r="2085" spans="1:16" x14ac:dyDescent="0.25">
      <c r="A2085" s="52" t="e">
        <f>Tabela410[[#This Row],[Status da Proposta]]</f>
        <v>#VALUE!</v>
      </c>
      <c r="B2085" s="143">
        <f>MODALIDADE_1!A2085</f>
        <v>0</v>
      </c>
      <c r="C2085" s="142" t="e">
        <f>VLOOKUP(B2085,MODALIDADE_1!A:B,2,FALSE)</f>
        <v>#N/A</v>
      </c>
      <c r="D2085" s="142"/>
      <c r="E2085" s="94" t="e">
        <f>VLOOKUP(B2085,MODALIDADE_1!A:E,5,FALSE)</f>
        <v>#N/A</v>
      </c>
      <c r="F2085" s="95" t="e">
        <f>VLOOKUP(B2085,MODALIDADE_1!A:C,3,FALSE)</f>
        <v>#N/A</v>
      </c>
      <c r="G2085" s="142" t="e">
        <f>VLOOKUP(B2085,MODALIDADE_1!A:G,4,FALSE)</f>
        <v>#N/A</v>
      </c>
      <c r="H2085" s="142" t="e">
        <f>VLOOKUP(B2085,MODALIDADE_1!A:G,6,FALSE)</f>
        <v>#N/A</v>
      </c>
      <c r="I2085" s="142" t="e">
        <f>VLOOKUP(B2085,MODALIDADE_1!A:G,7,FALSE)</f>
        <v>#N/A</v>
      </c>
      <c r="J2085" s="106" t="e">
        <f>VLOOKUP(Tabela410[[#This Row],[Proposta de Referência]],SIMP_M1!A:K,9,FALSE)</f>
        <v>#VALUE!</v>
      </c>
      <c r="K2085" s="106" t="e">
        <f>VLOOKUP(Tabela410[[#This Row],[Proposta de Referência]],SIMP_M1!A:K,8,FALSE)</f>
        <v>#VALUE!</v>
      </c>
      <c r="L2085" s="107" t="e">
        <f t="shared" si="136"/>
        <v>#VALUE!</v>
      </c>
      <c r="M2085" s="107" t="e">
        <f t="shared" si="137"/>
        <v>#VALUE!</v>
      </c>
      <c r="N2085" s="142" t="e">
        <f t="shared" si="138"/>
        <v>#VALUE!</v>
      </c>
      <c r="O2085" s="142" t="e">
        <f t="shared" si="139"/>
        <v>#N/A</v>
      </c>
      <c r="P2085" s="24" t="str">
        <f>IFERROR(VLOOKUP(O2085,HOSPITAIS_COM_DIVIDAS!A:E,5,FALSE),"")</f>
        <v/>
      </c>
    </row>
    <row r="2086" spans="1:16" x14ac:dyDescent="0.25">
      <c r="A2086" s="52" t="e">
        <f>Tabela410[[#This Row],[Status da Proposta]]</f>
        <v>#VALUE!</v>
      </c>
      <c r="B2086" s="143">
        <f>MODALIDADE_1!A2086</f>
        <v>0</v>
      </c>
      <c r="C2086" s="142" t="e">
        <f>VLOOKUP(B2086,MODALIDADE_1!A:B,2,FALSE)</f>
        <v>#N/A</v>
      </c>
      <c r="D2086" s="142"/>
      <c r="E2086" s="94" t="e">
        <f>VLOOKUP(B2086,MODALIDADE_1!A:E,5,FALSE)</f>
        <v>#N/A</v>
      </c>
      <c r="F2086" s="95" t="e">
        <f>VLOOKUP(B2086,MODALIDADE_1!A:C,3,FALSE)</f>
        <v>#N/A</v>
      </c>
      <c r="G2086" s="142" t="e">
        <f>VLOOKUP(B2086,MODALIDADE_1!A:G,4,FALSE)</f>
        <v>#N/A</v>
      </c>
      <c r="H2086" s="142" t="e">
        <f>VLOOKUP(B2086,MODALIDADE_1!A:G,6,FALSE)</f>
        <v>#N/A</v>
      </c>
      <c r="I2086" s="142" t="e">
        <f>VLOOKUP(B2086,MODALIDADE_1!A:G,7,FALSE)</f>
        <v>#N/A</v>
      </c>
      <c r="J2086" s="106" t="e">
        <f>VLOOKUP(Tabela410[[#This Row],[Proposta de Referência]],SIMP_M1!A:K,9,FALSE)</f>
        <v>#VALUE!</v>
      </c>
      <c r="K2086" s="106" t="e">
        <f>VLOOKUP(Tabela410[[#This Row],[Proposta de Referência]],SIMP_M1!A:K,8,FALSE)</f>
        <v>#VALUE!</v>
      </c>
      <c r="L2086" s="107" t="e">
        <f t="shared" si="136"/>
        <v>#VALUE!</v>
      </c>
      <c r="M2086" s="107" t="e">
        <f t="shared" si="137"/>
        <v>#VALUE!</v>
      </c>
      <c r="N2086" s="142" t="e">
        <f t="shared" si="138"/>
        <v>#VALUE!</v>
      </c>
      <c r="O2086" s="142" t="e">
        <f t="shared" si="139"/>
        <v>#N/A</v>
      </c>
      <c r="P2086" s="24" t="str">
        <f>IFERROR(VLOOKUP(O2086,HOSPITAIS_COM_DIVIDAS!A:E,5,FALSE),"")</f>
        <v/>
      </c>
    </row>
    <row r="2087" spans="1:16" x14ac:dyDescent="0.25">
      <c r="A2087" s="52" t="e">
        <f>Tabela410[[#This Row],[Status da Proposta]]</f>
        <v>#VALUE!</v>
      </c>
      <c r="B2087" s="143">
        <f>MODALIDADE_1!A2087</f>
        <v>0</v>
      </c>
      <c r="C2087" s="142" t="e">
        <f>VLOOKUP(B2087,MODALIDADE_1!A:B,2,FALSE)</f>
        <v>#N/A</v>
      </c>
      <c r="D2087" s="142"/>
      <c r="E2087" s="94" t="e">
        <f>VLOOKUP(B2087,MODALIDADE_1!A:E,5,FALSE)</f>
        <v>#N/A</v>
      </c>
      <c r="F2087" s="95" t="e">
        <f>VLOOKUP(B2087,MODALIDADE_1!A:C,3,FALSE)</f>
        <v>#N/A</v>
      </c>
      <c r="G2087" s="142" t="e">
        <f>VLOOKUP(B2087,MODALIDADE_1!A:G,4,FALSE)</f>
        <v>#N/A</v>
      </c>
      <c r="H2087" s="142" t="e">
        <f>VLOOKUP(B2087,MODALIDADE_1!A:G,6,FALSE)</f>
        <v>#N/A</v>
      </c>
      <c r="I2087" s="142" t="e">
        <f>VLOOKUP(B2087,MODALIDADE_1!A:G,7,FALSE)</f>
        <v>#N/A</v>
      </c>
      <c r="J2087" s="106" t="e">
        <f>VLOOKUP(Tabela410[[#This Row],[Proposta de Referência]],SIMP_M1!A:K,9,FALSE)</f>
        <v>#VALUE!</v>
      </c>
      <c r="K2087" s="106" t="e">
        <f>VLOOKUP(Tabela410[[#This Row],[Proposta de Referência]],SIMP_M1!A:K,8,FALSE)</f>
        <v>#VALUE!</v>
      </c>
      <c r="L2087" s="107" t="e">
        <f t="shared" si="136"/>
        <v>#VALUE!</v>
      </c>
      <c r="M2087" s="107" t="e">
        <f t="shared" si="137"/>
        <v>#VALUE!</v>
      </c>
      <c r="N2087" s="142" t="e">
        <f t="shared" si="138"/>
        <v>#VALUE!</v>
      </c>
      <c r="O2087" s="142" t="e">
        <f t="shared" si="139"/>
        <v>#N/A</v>
      </c>
      <c r="P2087" s="24" t="str">
        <f>IFERROR(VLOOKUP(O2087,HOSPITAIS_COM_DIVIDAS!A:E,5,FALSE),"")</f>
        <v/>
      </c>
    </row>
    <row r="2088" spans="1:16" x14ac:dyDescent="0.25">
      <c r="A2088" s="52" t="e">
        <f>Tabela410[[#This Row],[Status da Proposta]]</f>
        <v>#VALUE!</v>
      </c>
      <c r="B2088" s="143">
        <f>MODALIDADE_1!A2088</f>
        <v>0</v>
      </c>
      <c r="C2088" s="142" t="e">
        <f>VLOOKUP(B2088,MODALIDADE_1!A:B,2,FALSE)</f>
        <v>#N/A</v>
      </c>
      <c r="D2088" s="142"/>
      <c r="E2088" s="94" t="e">
        <f>VLOOKUP(B2088,MODALIDADE_1!A:E,5,FALSE)</f>
        <v>#N/A</v>
      </c>
      <c r="F2088" s="95" t="e">
        <f>VLOOKUP(B2088,MODALIDADE_1!A:C,3,FALSE)</f>
        <v>#N/A</v>
      </c>
      <c r="G2088" s="142" t="e">
        <f>VLOOKUP(B2088,MODALIDADE_1!A:G,4,FALSE)</f>
        <v>#N/A</v>
      </c>
      <c r="H2088" s="142" t="e">
        <f>VLOOKUP(B2088,MODALIDADE_1!A:G,6,FALSE)</f>
        <v>#N/A</v>
      </c>
      <c r="I2088" s="142" t="e">
        <f>VLOOKUP(B2088,MODALIDADE_1!A:G,7,FALSE)</f>
        <v>#N/A</v>
      </c>
      <c r="J2088" s="106" t="e">
        <f>VLOOKUP(Tabela410[[#This Row],[Proposta de Referência]],SIMP_M1!A:K,9,FALSE)</f>
        <v>#VALUE!</v>
      </c>
      <c r="K2088" s="106" t="e">
        <f>VLOOKUP(Tabela410[[#This Row],[Proposta de Referência]],SIMP_M1!A:K,8,FALSE)</f>
        <v>#VALUE!</v>
      </c>
      <c r="L2088" s="107" t="e">
        <f t="shared" si="136"/>
        <v>#VALUE!</v>
      </c>
      <c r="M2088" s="107" t="e">
        <f t="shared" si="137"/>
        <v>#VALUE!</v>
      </c>
      <c r="N2088" s="142" t="e">
        <f t="shared" si="138"/>
        <v>#VALUE!</v>
      </c>
      <c r="O2088" s="142" t="e">
        <f t="shared" si="139"/>
        <v>#N/A</v>
      </c>
      <c r="P2088" s="24" t="str">
        <f>IFERROR(VLOOKUP(O2088,HOSPITAIS_COM_DIVIDAS!A:E,5,FALSE),"")</f>
        <v/>
      </c>
    </row>
    <row r="2089" spans="1:16" x14ac:dyDescent="0.25">
      <c r="A2089" s="52" t="e">
        <f>Tabela410[[#This Row],[Status da Proposta]]</f>
        <v>#VALUE!</v>
      </c>
      <c r="B2089" s="143">
        <f>MODALIDADE_1!A2089</f>
        <v>0</v>
      </c>
      <c r="C2089" s="142" t="e">
        <f>VLOOKUP(B2089,MODALIDADE_1!A:B,2,FALSE)</f>
        <v>#N/A</v>
      </c>
      <c r="D2089" s="142"/>
      <c r="E2089" s="94" t="e">
        <f>VLOOKUP(B2089,MODALIDADE_1!A:E,5,FALSE)</f>
        <v>#N/A</v>
      </c>
      <c r="F2089" s="95" t="e">
        <f>VLOOKUP(B2089,MODALIDADE_1!A:C,3,FALSE)</f>
        <v>#N/A</v>
      </c>
      <c r="G2089" s="142" t="e">
        <f>VLOOKUP(B2089,MODALIDADE_1!A:G,4,FALSE)</f>
        <v>#N/A</v>
      </c>
      <c r="H2089" s="142" t="e">
        <f>VLOOKUP(B2089,MODALIDADE_1!A:G,6,FALSE)</f>
        <v>#N/A</v>
      </c>
      <c r="I2089" s="142" t="e">
        <f>VLOOKUP(B2089,MODALIDADE_1!A:G,7,FALSE)</f>
        <v>#N/A</v>
      </c>
      <c r="J2089" s="106" t="e">
        <f>VLOOKUP(Tabela410[[#This Row],[Proposta de Referência]],SIMP_M1!A:K,9,FALSE)</f>
        <v>#VALUE!</v>
      </c>
      <c r="K2089" s="106" t="e">
        <f>VLOOKUP(Tabela410[[#This Row],[Proposta de Referência]],SIMP_M1!A:K,8,FALSE)</f>
        <v>#VALUE!</v>
      </c>
      <c r="L2089" s="107" t="e">
        <f t="shared" si="136"/>
        <v>#VALUE!</v>
      </c>
      <c r="M2089" s="107" t="e">
        <f t="shared" si="137"/>
        <v>#VALUE!</v>
      </c>
      <c r="N2089" s="142" t="e">
        <f t="shared" si="138"/>
        <v>#VALUE!</v>
      </c>
      <c r="O2089" s="142" t="e">
        <f t="shared" si="139"/>
        <v>#N/A</v>
      </c>
      <c r="P2089" s="24" t="str">
        <f>IFERROR(VLOOKUP(O2089,HOSPITAIS_COM_DIVIDAS!A:E,5,FALSE),"")</f>
        <v/>
      </c>
    </row>
    <row r="2090" spans="1:16" x14ac:dyDescent="0.25">
      <c r="A2090" s="52" t="e">
        <f>Tabela410[[#This Row],[Status da Proposta]]</f>
        <v>#VALUE!</v>
      </c>
      <c r="B2090" s="143">
        <f>MODALIDADE_1!A2090</f>
        <v>0</v>
      </c>
      <c r="C2090" s="142" t="e">
        <f>VLOOKUP(B2090,MODALIDADE_1!A:B,2,FALSE)</f>
        <v>#N/A</v>
      </c>
      <c r="D2090" s="142"/>
      <c r="E2090" s="94" t="e">
        <f>VLOOKUP(B2090,MODALIDADE_1!A:E,5,FALSE)</f>
        <v>#N/A</v>
      </c>
      <c r="F2090" s="95" t="e">
        <f>VLOOKUP(B2090,MODALIDADE_1!A:C,3,FALSE)</f>
        <v>#N/A</v>
      </c>
      <c r="G2090" s="142" t="e">
        <f>VLOOKUP(B2090,MODALIDADE_1!A:G,4,FALSE)</f>
        <v>#N/A</v>
      </c>
      <c r="H2090" s="142" t="e">
        <f>VLOOKUP(B2090,MODALIDADE_1!A:G,6,FALSE)</f>
        <v>#N/A</v>
      </c>
      <c r="I2090" s="142" t="e">
        <f>VLOOKUP(B2090,MODALIDADE_1!A:G,7,FALSE)</f>
        <v>#N/A</v>
      </c>
      <c r="J2090" s="106" t="e">
        <f>VLOOKUP(Tabela410[[#This Row],[Proposta de Referência]],SIMP_M1!A:K,9,FALSE)</f>
        <v>#VALUE!</v>
      </c>
      <c r="K2090" s="106" t="e">
        <f>VLOOKUP(Tabela410[[#This Row],[Proposta de Referência]],SIMP_M1!A:K,8,FALSE)</f>
        <v>#VALUE!</v>
      </c>
      <c r="L2090" s="107" t="e">
        <f t="shared" si="136"/>
        <v>#VALUE!</v>
      </c>
      <c r="M2090" s="107" t="e">
        <f t="shared" si="137"/>
        <v>#VALUE!</v>
      </c>
      <c r="N2090" s="142" t="e">
        <f t="shared" si="138"/>
        <v>#VALUE!</v>
      </c>
      <c r="O2090" s="142" t="e">
        <f t="shared" si="139"/>
        <v>#N/A</v>
      </c>
      <c r="P2090" s="24" t="str">
        <f>IFERROR(VLOOKUP(O2090,HOSPITAIS_COM_DIVIDAS!A:E,5,FALSE),"")</f>
        <v/>
      </c>
    </row>
    <row r="2091" spans="1:16" x14ac:dyDescent="0.25">
      <c r="A2091" s="52" t="e">
        <f>Tabela410[[#This Row],[Status da Proposta]]</f>
        <v>#VALUE!</v>
      </c>
      <c r="B2091" s="143">
        <f>MODALIDADE_1!A2091</f>
        <v>0</v>
      </c>
      <c r="C2091" s="142" t="e">
        <f>VLOOKUP(B2091,MODALIDADE_1!A:B,2,FALSE)</f>
        <v>#N/A</v>
      </c>
      <c r="D2091" s="142"/>
      <c r="E2091" s="94" t="e">
        <f>VLOOKUP(B2091,MODALIDADE_1!A:E,5,FALSE)</f>
        <v>#N/A</v>
      </c>
      <c r="F2091" s="95" t="e">
        <f>VLOOKUP(B2091,MODALIDADE_1!A:C,3,FALSE)</f>
        <v>#N/A</v>
      </c>
      <c r="G2091" s="142" t="e">
        <f>VLOOKUP(B2091,MODALIDADE_1!A:G,4,FALSE)</f>
        <v>#N/A</v>
      </c>
      <c r="H2091" s="142" t="e">
        <f>VLOOKUP(B2091,MODALIDADE_1!A:G,6,FALSE)</f>
        <v>#N/A</v>
      </c>
      <c r="I2091" s="142" t="e">
        <f>VLOOKUP(B2091,MODALIDADE_1!A:G,7,FALSE)</f>
        <v>#N/A</v>
      </c>
      <c r="J2091" s="106" t="e">
        <f>VLOOKUP(Tabela410[[#This Row],[Proposta de Referência]],SIMP_M1!A:K,9,FALSE)</f>
        <v>#VALUE!</v>
      </c>
      <c r="K2091" s="106" t="e">
        <f>VLOOKUP(Tabela410[[#This Row],[Proposta de Referência]],SIMP_M1!A:K,8,FALSE)</f>
        <v>#VALUE!</v>
      </c>
      <c r="L2091" s="107" t="e">
        <f t="shared" si="136"/>
        <v>#VALUE!</v>
      </c>
      <c r="M2091" s="107" t="e">
        <f t="shared" si="137"/>
        <v>#VALUE!</v>
      </c>
      <c r="N2091" s="142" t="e">
        <f t="shared" si="138"/>
        <v>#VALUE!</v>
      </c>
      <c r="O2091" s="142" t="e">
        <f t="shared" si="139"/>
        <v>#N/A</v>
      </c>
      <c r="P2091" s="24" t="str">
        <f>IFERROR(VLOOKUP(O2091,HOSPITAIS_COM_DIVIDAS!A:E,5,FALSE),"")</f>
        <v/>
      </c>
    </row>
    <row r="2092" spans="1:16" x14ac:dyDescent="0.25">
      <c r="A2092" s="52" t="e">
        <f>Tabela410[[#This Row],[Status da Proposta]]</f>
        <v>#VALUE!</v>
      </c>
      <c r="B2092" s="143">
        <f>MODALIDADE_1!A2092</f>
        <v>0</v>
      </c>
      <c r="C2092" s="142" t="e">
        <f>VLOOKUP(B2092,MODALIDADE_1!A:B,2,FALSE)</f>
        <v>#N/A</v>
      </c>
      <c r="D2092" s="142"/>
      <c r="E2092" s="94" t="e">
        <f>VLOOKUP(B2092,MODALIDADE_1!A:E,5,FALSE)</f>
        <v>#N/A</v>
      </c>
      <c r="F2092" s="95" t="e">
        <f>VLOOKUP(B2092,MODALIDADE_1!A:C,3,FALSE)</f>
        <v>#N/A</v>
      </c>
      <c r="G2092" s="142" t="e">
        <f>VLOOKUP(B2092,MODALIDADE_1!A:G,4,FALSE)</f>
        <v>#N/A</v>
      </c>
      <c r="H2092" s="142" t="e">
        <f>VLOOKUP(B2092,MODALIDADE_1!A:G,6,FALSE)</f>
        <v>#N/A</v>
      </c>
      <c r="I2092" s="142" t="e">
        <f>VLOOKUP(B2092,MODALIDADE_1!A:G,7,FALSE)</f>
        <v>#N/A</v>
      </c>
      <c r="J2092" s="106" t="e">
        <f>VLOOKUP(Tabela410[[#This Row],[Proposta de Referência]],SIMP_M1!A:K,9,FALSE)</f>
        <v>#VALUE!</v>
      </c>
      <c r="K2092" s="106" t="e">
        <f>VLOOKUP(Tabela410[[#This Row],[Proposta de Referência]],SIMP_M1!A:K,8,FALSE)</f>
        <v>#VALUE!</v>
      </c>
      <c r="L2092" s="107" t="e">
        <f t="shared" si="136"/>
        <v>#VALUE!</v>
      </c>
      <c r="M2092" s="107" t="e">
        <f t="shared" si="137"/>
        <v>#VALUE!</v>
      </c>
      <c r="N2092" s="142" t="e">
        <f t="shared" si="138"/>
        <v>#VALUE!</v>
      </c>
      <c r="O2092" s="142" t="e">
        <f t="shared" si="139"/>
        <v>#N/A</v>
      </c>
      <c r="P2092" s="24" t="str">
        <f>IFERROR(VLOOKUP(O2092,HOSPITAIS_COM_DIVIDAS!A:E,5,FALSE),"")</f>
        <v/>
      </c>
    </row>
    <row r="2093" spans="1:16" x14ac:dyDescent="0.25">
      <c r="A2093" s="52" t="e">
        <f>Tabela410[[#This Row],[Status da Proposta]]</f>
        <v>#VALUE!</v>
      </c>
      <c r="B2093" s="143">
        <f>MODALIDADE_1!A2093</f>
        <v>0</v>
      </c>
      <c r="C2093" s="142" t="e">
        <f>VLOOKUP(B2093,MODALIDADE_1!A:B,2,FALSE)</f>
        <v>#N/A</v>
      </c>
      <c r="D2093" s="142"/>
      <c r="E2093" s="94" t="e">
        <f>VLOOKUP(B2093,MODALIDADE_1!A:E,5,FALSE)</f>
        <v>#N/A</v>
      </c>
      <c r="F2093" s="95" t="e">
        <f>VLOOKUP(B2093,MODALIDADE_1!A:C,3,FALSE)</f>
        <v>#N/A</v>
      </c>
      <c r="G2093" s="142" t="e">
        <f>VLOOKUP(B2093,MODALIDADE_1!A:G,4,FALSE)</f>
        <v>#N/A</v>
      </c>
      <c r="H2093" s="142" t="e">
        <f>VLOOKUP(B2093,MODALIDADE_1!A:G,6,FALSE)</f>
        <v>#N/A</v>
      </c>
      <c r="I2093" s="142" t="e">
        <f>VLOOKUP(B2093,MODALIDADE_1!A:G,7,FALSE)</f>
        <v>#N/A</v>
      </c>
      <c r="J2093" s="106" t="e">
        <f>VLOOKUP(Tabela410[[#This Row],[Proposta de Referência]],SIMP_M1!A:K,9,FALSE)</f>
        <v>#VALUE!</v>
      </c>
      <c r="K2093" s="106" t="e">
        <f>VLOOKUP(Tabela410[[#This Row],[Proposta de Referência]],SIMP_M1!A:K,8,FALSE)</f>
        <v>#VALUE!</v>
      </c>
      <c r="L2093" s="107" t="e">
        <f t="shared" si="136"/>
        <v>#VALUE!</v>
      </c>
      <c r="M2093" s="107" t="e">
        <f t="shared" si="137"/>
        <v>#VALUE!</v>
      </c>
      <c r="N2093" s="142" t="e">
        <f t="shared" si="138"/>
        <v>#VALUE!</v>
      </c>
      <c r="O2093" s="142" t="e">
        <f t="shared" si="139"/>
        <v>#N/A</v>
      </c>
      <c r="P2093" s="24" t="str">
        <f>IFERROR(VLOOKUP(O2093,HOSPITAIS_COM_DIVIDAS!A:E,5,FALSE),"")</f>
        <v/>
      </c>
    </row>
    <row r="2094" spans="1:16" x14ac:dyDescent="0.25">
      <c r="A2094" s="52" t="e">
        <f>Tabela410[[#This Row],[Status da Proposta]]</f>
        <v>#VALUE!</v>
      </c>
      <c r="B2094" s="143">
        <f>MODALIDADE_1!A2094</f>
        <v>0</v>
      </c>
      <c r="C2094" s="142" t="e">
        <f>VLOOKUP(B2094,MODALIDADE_1!A:B,2,FALSE)</f>
        <v>#N/A</v>
      </c>
      <c r="D2094" s="142"/>
      <c r="E2094" s="94" t="e">
        <f>VLOOKUP(B2094,MODALIDADE_1!A:E,5,FALSE)</f>
        <v>#N/A</v>
      </c>
      <c r="F2094" s="95" t="e">
        <f>VLOOKUP(B2094,MODALIDADE_1!A:C,3,FALSE)</f>
        <v>#N/A</v>
      </c>
      <c r="G2094" s="142" t="e">
        <f>VLOOKUP(B2094,MODALIDADE_1!A:G,4,FALSE)</f>
        <v>#N/A</v>
      </c>
      <c r="H2094" s="142" t="e">
        <f>VLOOKUP(B2094,MODALIDADE_1!A:G,6,FALSE)</f>
        <v>#N/A</v>
      </c>
      <c r="I2094" s="142" t="e">
        <f>VLOOKUP(B2094,MODALIDADE_1!A:G,7,FALSE)</f>
        <v>#N/A</v>
      </c>
      <c r="J2094" s="106" t="e">
        <f>VLOOKUP(Tabela410[[#This Row],[Proposta de Referência]],SIMP_M1!A:K,9,FALSE)</f>
        <v>#VALUE!</v>
      </c>
      <c r="K2094" s="106" t="e">
        <f>VLOOKUP(Tabela410[[#This Row],[Proposta de Referência]],SIMP_M1!A:K,8,FALSE)</f>
        <v>#VALUE!</v>
      </c>
      <c r="L2094" s="107" t="e">
        <f t="shared" si="136"/>
        <v>#VALUE!</v>
      </c>
      <c r="M2094" s="107" t="e">
        <f t="shared" si="137"/>
        <v>#VALUE!</v>
      </c>
      <c r="N2094" s="142" t="e">
        <f t="shared" si="138"/>
        <v>#VALUE!</v>
      </c>
      <c r="O2094" s="142" t="e">
        <f t="shared" si="139"/>
        <v>#N/A</v>
      </c>
      <c r="P2094" s="24" t="str">
        <f>IFERROR(VLOOKUP(O2094,HOSPITAIS_COM_DIVIDAS!A:E,5,FALSE),"")</f>
        <v/>
      </c>
    </row>
    <row r="2095" spans="1:16" x14ac:dyDescent="0.25">
      <c r="A2095" s="52" t="e">
        <f>Tabela410[[#This Row],[Status da Proposta]]</f>
        <v>#VALUE!</v>
      </c>
      <c r="B2095" s="143">
        <f>MODALIDADE_1!A2095</f>
        <v>0</v>
      </c>
      <c r="C2095" s="142" t="e">
        <f>VLOOKUP(B2095,MODALIDADE_1!A:B,2,FALSE)</f>
        <v>#N/A</v>
      </c>
      <c r="D2095" s="142"/>
      <c r="E2095" s="94" t="e">
        <f>VLOOKUP(B2095,MODALIDADE_1!A:E,5,FALSE)</f>
        <v>#N/A</v>
      </c>
      <c r="F2095" s="95" t="e">
        <f>VLOOKUP(B2095,MODALIDADE_1!A:C,3,FALSE)</f>
        <v>#N/A</v>
      </c>
      <c r="G2095" s="142" t="e">
        <f>VLOOKUP(B2095,MODALIDADE_1!A:G,4,FALSE)</f>
        <v>#N/A</v>
      </c>
      <c r="H2095" s="142" t="e">
        <f>VLOOKUP(B2095,MODALIDADE_1!A:G,6,FALSE)</f>
        <v>#N/A</v>
      </c>
      <c r="I2095" s="142" t="e">
        <f>VLOOKUP(B2095,MODALIDADE_1!A:G,7,FALSE)</f>
        <v>#N/A</v>
      </c>
      <c r="J2095" s="106" t="e">
        <f>VLOOKUP(Tabela410[[#This Row],[Proposta de Referência]],SIMP_M1!A:K,9,FALSE)</f>
        <v>#VALUE!</v>
      </c>
      <c r="K2095" s="106" t="e">
        <f>VLOOKUP(Tabela410[[#This Row],[Proposta de Referência]],SIMP_M1!A:K,8,FALSE)</f>
        <v>#VALUE!</v>
      </c>
      <c r="L2095" s="107" t="e">
        <f t="shared" si="136"/>
        <v>#VALUE!</v>
      </c>
      <c r="M2095" s="107" t="e">
        <f t="shared" si="137"/>
        <v>#VALUE!</v>
      </c>
      <c r="N2095" s="142" t="e">
        <f t="shared" si="138"/>
        <v>#VALUE!</v>
      </c>
      <c r="O2095" s="142" t="e">
        <f t="shared" si="139"/>
        <v>#N/A</v>
      </c>
      <c r="P2095" s="24" t="str">
        <f>IFERROR(VLOOKUP(O2095,HOSPITAIS_COM_DIVIDAS!A:E,5,FALSE),"")</f>
        <v/>
      </c>
    </row>
    <row r="2096" spans="1:16" x14ac:dyDescent="0.25">
      <c r="A2096" s="52" t="e">
        <f>Tabela410[[#This Row],[Status da Proposta]]</f>
        <v>#VALUE!</v>
      </c>
      <c r="B2096" s="143">
        <f>MODALIDADE_1!A2096</f>
        <v>0</v>
      </c>
      <c r="C2096" s="142" t="e">
        <f>VLOOKUP(B2096,MODALIDADE_1!A:B,2,FALSE)</f>
        <v>#N/A</v>
      </c>
      <c r="D2096" s="142"/>
      <c r="E2096" s="94" t="e">
        <f>VLOOKUP(B2096,MODALIDADE_1!A:E,5,FALSE)</f>
        <v>#N/A</v>
      </c>
      <c r="F2096" s="95" t="e">
        <f>VLOOKUP(B2096,MODALIDADE_1!A:C,3,FALSE)</f>
        <v>#N/A</v>
      </c>
      <c r="G2096" s="142" t="e">
        <f>VLOOKUP(B2096,MODALIDADE_1!A:G,4,FALSE)</f>
        <v>#N/A</v>
      </c>
      <c r="H2096" s="142" t="e">
        <f>VLOOKUP(B2096,MODALIDADE_1!A:G,6,FALSE)</f>
        <v>#N/A</v>
      </c>
      <c r="I2096" s="142" t="e">
        <f>VLOOKUP(B2096,MODALIDADE_1!A:G,7,FALSE)</f>
        <v>#N/A</v>
      </c>
      <c r="J2096" s="106" t="e">
        <f>VLOOKUP(Tabela410[[#This Row],[Proposta de Referência]],SIMP_M1!A:K,9,FALSE)</f>
        <v>#VALUE!</v>
      </c>
      <c r="K2096" s="106" t="e">
        <f>VLOOKUP(Tabela410[[#This Row],[Proposta de Referência]],SIMP_M1!A:K,8,FALSE)</f>
        <v>#VALUE!</v>
      </c>
      <c r="L2096" s="107" t="e">
        <f t="shared" si="136"/>
        <v>#VALUE!</v>
      </c>
      <c r="M2096" s="107" t="e">
        <f t="shared" si="137"/>
        <v>#VALUE!</v>
      </c>
      <c r="N2096" s="142" t="e">
        <f t="shared" si="138"/>
        <v>#VALUE!</v>
      </c>
      <c r="O2096" s="142" t="e">
        <f t="shared" si="139"/>
        <v>#N/A</v>
      </c>
      <c r="P2096" s="24" t="str">
        <f>IFERROR(VLOOKUP(O2096,HOSPITAIS_COM_DIVIDAS!A:E,5,FALSE),"")</f>
        <v/>
      </c>
    </row>
    <row r="2097" spans="1:16" x14ac:dyDescent="0.25">
      <c r="A2097" s="52" t="e">
        <f>Tabela410[[#This Row],[Status da Proposta]]</f>
        <v>#VALUE!</v>
      </c>
      <c r="B2097" s="143">
        <f>MODALIDADE_1!A2097</f>
        <v>0</v>
      </c>
      <c r="C2097" s="142" t="e">
        <f>VLOOKUP(B2097,MODALIDADE_1!A:B,2,FALSE)</f>
        <v>#N/A</v>
      </c>
      <c r="D2097" s="142"/>
      <c r="E2097" s="94" t="e">
        <f>VLOOKUP(B2097,MODALIDADE_1!A:E,5,FALSE)</f>
        <v>#N/A</v>
      </c>
      <c r="F2097" s="95" t="e">
        <f>VLOOKUP(B2097,MODALIDADE_1!A:C,3,FALSE)</f>
        <v>#N/A</v>
      </c>
      <c r="G2097" s="142" t="e">
        <f>VLOOKUP(B2097,MODALIDADE_1!A:G,4,FALSE)</f>
        <v>#N/A</v>
      </c>
      <c r="H2097" s="142" t="e">
        <f>VLOOKUP(B2097,MODALIDADE_1!A:G,6,FALSE)</f>
        <v>#N/A</v>
      </c>
      <c r="I2097" s="142" t="e">
        <f>VLOOKUP(B2097,MODALIDADE_1!A:G,7,FALSE)</f>
        <v>#N/A</v>
      </c>
      <c r="J2097" s="106" t="e">
        <f>VLOOKUP(Tabela410[[#This Row],[Proposta de Referência]],SIMP_M1!A:K,9,FALSE)</f>
        <v>#VALUE!</v>
      </c>
      <c r="K2097" s="106" t="e">
        <f>VLOOKUP(Tabela410[[#This Row],[Proposta de Referência]],SIMP_M1!A:K,8,FALSE)</f>
        <v>#VALUE!</v>
      </c>
      <c r="L2097" s="107" t="e">
        <f t="shared" si="136"/>
        <v>#VALUE!</v>
      </c>
      <c r="M2097" s="107" t="e">
        <f t="shared" si="137"/>
        <v>#VALUE!</v>
      </c>
      <c r="N2097" s="142" t="e">
        <f t="shared" si="138"/>
        <v>#VALUE!</v>
      </c>
      <c r="O2097" s="142" t="e">
        <f t="shared" si="139"/>
        <v>#N/A</v>
      </c>
      <c r="P2097" s="24" t="str">
        <f>IFERROR(VLOOKUP(O2097,HOSPITAIS_COM_DIVIDAS!A:E,5,FALSE),"")</f>
        <v/>
      </c>
    </row>
    <row r="2098" spans="1:16" x14ac:dyDescent="0.25">
      <c r="A2098" s="52" t="e">
        <f>Tabela410[[#This Row],[Status da Proposta]]</f>
        <v>#VALUE!</v>
      </c>
      <c r="B2098" s="143">
        <f>MODALIDADE_1!A2098</f>
        <v>0</v>
      </c>
      <c r="C2098" s="142" t="e">
        <f>VLOOKUP(B2098,MODALIDADE_1!A:B,2,FALSE)</f>
        <v>#N/A</v>
      </c>
      <c r="D2098" s="142"/>
      <c r="E2098" s="94" t="e">
        <f>VLOOKUP(B2098,MODALIDADE_1!A:E,5,FALSE)</f>
        <v>#N/A</v>
      </c>
      <c r="F2098" s="95" t="e">
        <f>VLOOKUP(B2098,MODALIDADE_1!A:C,3,FALSE)</f>
        <v>#N/A</v>
      </c>
      <c r="G2098" s="142" t="e">
        <f>VLOOKUP(B2098,MODALIDADE_1!A:G,4,FALSE)</f>
        <v>#N/A</v>
      </c>
      <c r="H2098" s="142" t="e">
        <f>VLOOKUP(B2098,MODALIDADE_1!A:G,6,FALSE)</f>
        <v>#N/A</v>
      </c>
      <c r="I2098" s="142" t="e">
        <f>VLOOKUP(B2098,MODALIDADE_1!A:G,7,FALSE)</f>
        <v>#N/A</v>
      </c>
      <c r="J2098" s="106" t="e">
        <f>VLOOKUP(Tabela410[[#This Row],[Proposta de Referência]],SIMP_M1!A:K,9,FALSE)</f>
        <v>#VALUE!</v>
      </c>
      <c r="K2098" s="106" t="e">
        <f>VLOOKUP(Tabela410[[#This Row],[Proposta de Referência]],SIMP_M1!A:K,8,FALSE)</f>
        <v>#VALUE!</v>
      </c>
      <c r="L2098" s="107" t="e">
        <f t="shared" si="136"/>
        <v>#VALUE!</v>
      </c>
      <c r="M2098" s="107" t="e">
        <f t="shared" si="137"/>
        <v>#VALUE!</v>
      </c>
      <c r="N2098" s="142" t="e">
        <f t="shared" si="138"/>
        <v>#VALUE!</v>
      </c>
      <c r="O2098" s="142" t="e">
        <f t="shared" si="139"/>
        <v>#N/A</v>
      </c>
      <c r="P2098" s="24" t="str">
        <f>IFERROR(VLOOKUP(O2098,HOSPITAIS_COM_DIVIDAS!A:E,5,FALSE),"")</f>
        <v/>
      </c>
    </row>
    <row r="2099" spans="1:16" x14ac:dyDescent="0.25">
      <c r="A2099" s="52" t="e">
        <f>Tabela410[[#This Row],[Status da Proposta]]</f>
        <v>#VALUE!</v>
      </c>
      <c r="B2099" s="143">
        <f>MODALIDADE_1!A2099</f>
        <v>0</v>
      </c>
      <c r="C2099" s="142" t="e">
        <f>VLOOKUP(B2099,MODALIDADE_1!A:B,2,FALSE)</f>
        <v>#N/A</v>
      </c>
      <c r="D2099" s="142"/>
      <c r="E2099" s="94" t="e">
        <f>VLOOKUP(B2099,MODALIDADE_1!A:E,5,FALSE)</f>
        <v>#N/A</v>
      </c>
      <c r="F2099" s="95" t="e">
        <f>VLOOKUP(B2099,MODALIDADE_1!A:C,3,FALSE)</f>
        <v>#N/A</v>
      </c>
      <c r="G2099" s="142" t="e">
        <f>VLOOKUP(B2099,MODALIDADE_1!A:G,4,FALSE)</f>
        <v>#N/A</v>
      </c>
      <c r="H2099" s="142" t="e">
        <f>VLOOKUP(B2099,MODALIDADE_1!A:G,6,FALSE)</f>
        <v>#N/A</v>
      </c>
      <c r="I2099" s="142" t="e">
        <f>VLOOKUP(B2099,MODALIDADE_1!A:G,7,FALSE)</f>
        <v>#N/A</v>
      </c>
      <c r="J2099" s="106" t="e">
        <f>VLOOKUP(Tabela410[[#This Row],[Proposta de Referência]],SIMP_M1!A:K,9,FALSE)</f>
        <v>#VALUE!</v>
      </c>
      <c r="K2099" s="106" t="e">
        <f>VLOOKUP(Tabela410[[#This Row],[Proposta de Referência]],SIMP_M1!A:K,8,FALSE)</f>
        <v>#VALUE!</v>
      </c>
      <c r="L2099" s="107" t="e">
        <f t="shared" si="136"/>
        <v>#VALUE!</v>
      </c>
      <c r="M2099" s="107" t="e">
        <f t="shared" si="137"/>
        <v>#VALUE!</v>
      </c>
      <c r="N2099" s="142" t="e">
        <f t="shared" si="138"/>
        <v>#VALUE!</v>
      </c>
      <c r="O2099" s="142" t="e">
        <f t="shared" si="139"/>
        <v>#N/A</v>
      </c>
      <c r="P2099" s="24" t="str">
        <f>IFERROR(VLOOKUP(O2099,HOSPITAIS_COM_DIVIDAS!A:E,5,FALSE),"")</f>
        <v/>
      </c>
    </row>
    <row r="2100" spans="1:16" x14ac:dyDescent="0.25">
      <c r="A2100" s="52" t="e">
        <f>Tabela410[[#This Row],[Status da Proposta]]</f>
        <v>#VALUE!</v>
      </c>
      <c r="B2100" s="143">
        <f>MODALIDADE_1!A2100</f>
        <v>0</v>
      </c>
      <c r="C2100" s="142" t="e">
        <f>VLOOKUP(B2100,MODALIDADE_1!A:B,2,FALSE)</f>
        <v>#N/A</v>
      </c>
      <c r="D2100" s="142"/>
      <c r="E2100" s="94" t="e">
        <f>VLOOKUP(B2100,MODALIDADE_1!A:E,5,FALSE)</f>
        <v>#N/A</v>
      </c>
      <c r="F2100" s="95" t="e">
        <f>VLOOKUP(B2100,MODALIDADE_1!A:C,3,FALSE)</f>
        <v>#N/A</v>
      </c>
      <c r="G2100" s="142" t="e">
        <f>VLOOKUP(B2100,MODALIDADE_1!A:G,4,FALSE)</f>
        <v>#N/A</v>
      </c>
      <c r="H2100" s="142" t="e">
        <f>VLOOKUP(B2100,MODALIDADE_1!A:G,6,FALSE)</f>
        <v>#N/A</v>
      </c>
      <c r="I2100" s="142" t="e">
        <f>VLOOKUP(B2100,MODALIDADE_1!A:G,7,FALSE)</f>
        <v>#N/A</v>
      </c>
      <c r="J2100" s="106" t="e">
        <f>VLOOKUP(Tabela410[[#This Row],[Proposta de Referência]],SIMP_M1!A:K,9,FALSE)</f>
        <v>#VALUE!</v>
      </c>
      <c r="K2100" s="106" t="e">
        <f>VLOOKUP(Tabela410[[#This Row],[Proposta de Referência]],SIMP_M1!A:K,8,FALSE)</f>
        <v>#VALUE!</v>
      </c>
      <c r="L2100" s="107" t="e">
        <f t="shared" si="136"/>
        <v>#VALUE!</v>
      </c>
      <c r="M2100" s="107" t="e">
        <f t="shared" si="137"/>
        <v>#VALUE!</v>
      </c>
      <c r="N2100" s="142" t="e">
        <f t="shared" si="138"/>
        <v>#VALUE!</v>
      </c>
      <c r="O2100" s="142" t="e">
        <f t="shared" si="139"/>
        <v>#N/A</v>
      </c>
      <c r="P2100" s="24" t="str">
        <f>IFERROR(VLOOKUP(O2100,HOSPITAIS_COM_DIVIDAS!A:E,5,FALSE),"")</f>
        <v/>
      </c>
    </row>
    <row r="2101" spans="1:16" x14ac:dyDescent="0.25">
      <c r="A2101" s="52" t="e">
        <f>Tabela410[[#This Row],[Status da Proposta]]</f>
        <v>#VALUE!</v>
      </c>
      <c r="B2101" s="143">
        <f>MODALIDADE_1!A2101</f>
        <v>0</v>
      </c>
      <c r="C2101" s="142" t="e">
        <f>VLOOKUP(B2101,MODALIDADE_1!A:B,2,FALSE)</f>
        <v>#N/A</v>
      </c>
      <c r="D2101" s="142"/>
      <c r="E2101" s="94" t="e">
        <f>VLOOKUP(B2101,MODALIDADE_1!A:E,5,FALSE)</f>
        <v>#N/A</v>
      </c>
      <c r="F2101" s="95" t="e">
        <f>VLOOKUP(B2101,MODALIDADE_1!A:C,3,FALSE)</f>
        <v>#N/A</v>
      </c>
      <c r="G2101" s="142" t="e">
        <f>VLOOKUP(B2101,MODALIDADE_1!A:G,4,FALSE)</f>
        <v>#N/A</v>
      </c>
      <c r="H2101" s="142" t="e">
        <f>VLOOKUP(B2101,MODALIDADE_1!A:G,6,FALSE)</f>
        <v>#N/A</v>
      </c>
      <c r="I2101" s="142" t="e">
        <f>VLOOKUP(B2101,MODALIDADE_1!A:G,7,FALSE)</f>
        <v>#N/A</v>
      </c>
      <c r="J2101" s="106" t="e">
        <f>VLOOKUP(Tabela410[[#This Row],[Proposta de Referência]],SIMP_M1!A:K,9,FALSE)</f>
        <v>#VALUE!</v>
      </c>
      <c r="K2101" s="106" t="e">
        <f>VLOOKUP(Tabela410[[#This Row],[Proposta de Referência]],SIMP_M1!A:K,8,FALSE)</f>
        <v>#VALUE!</v>
      </c>
      <c r="L2101" s="107" t="e">
        <f t="shared" si="136"/>
        <v>#VALUE!</v>
      </c>
      <c r="M2101" s="107" t="e">
        <f t="shared" si="137"/>
        <v>#VALUE!</v>
      </c>
      <c r="N2101" s="142" t="e">
        <f t="shared" si="138"/>
        <v>#VALUE!</v>
      </c>
      <c r="O2101" s="142" t="e">
        <f t="shared" si="139"/>
        <v>#N/A</v>
      </c>
      <c r="P2101" s="24" t="str">
        <f>IFERROR(VLOOKUP(O2101,HOSPITAIS_COM_DIVIDAS!A:E,5,FALSE),"")</f>
        <v/>
      </c>
    </row>
    <row r="2102" spans="1:16" x14ac:dyDescent="0.25">
      <c r="A2102" s="52" t="e">
        <f>Tabela410[[#This Row],[Status da Proposta]]</f>
        <v>#VALUE!</v>
      </c>
      <c r="B2102" s="143">
        <f>MODALIDADE_1!A2102</f>
        <v>0</v>
      </c>
      <c r="C2102" s="142" t="e">
        <f>VLOOKUP(B2102,MODALIDADE_1!A:B,2,FALSE)</f>
        <v>#N/A</v>
      </c>
      <c r="D2102" s="142"/>
      <c r="E2102" s="94" t="e">
        <f>VLOOKUP(B2102,MODALIDADE_1!A:E,5,FALSE)</f>
        <v>#N/A</v>
      </c>
      <c r="F2102" s="95" t="e">
        <f>VLOOKUP(B2102,MODALIDADE_1!A:C,3,FALSE)</f>
        <v>#N/A</v>
      </c>
      <c r="G2102" s="142" t="e">
        <f>VLOOKUP(B2102,MODALIDADE_1!A:G,4,FALSE)</f>
        <v>#N/A</v>
      </c>
      <c r="H2102" s="142" t="e">
        <f>VLOOKUP(B2102,MODALIDADE_1!A:G,6,FALSE)</f>
        <v>#N/A</v>
      </c>
      <c r="I2102" s="142" t="e">
        <f>VLOOKUP(B2102,MODALIDADE_1!A:G,7,FALSE)</f>
        <v>#N/A</v>
      </c>
      <c r="J2102" s="106" t="e">
        <f>VLOOKUP(Tabela410[[#This Row],[Proposta de Referência]],SIMP_M1!A:K,9,FALSE)</f>
        <v>#VALUE!</v>
      </c>
      <c r="K2102" s="106" t="e">
        <f>VLOOKUP(Tabela410[[#This Row],[Proposta de Referência]],SIMP_M1!A:K,8,FALSE)</f>
        <v>#VALUE!</v>
      </c>
      <c r="L2102" s="107" t="e">
        <f t="shared" si="136"/>
        <v>#VALUE!</v>
      </c>
      <c r="M2102" s="107" t="e">
        <f t="shared" si="137"/>
        <v>#VALUE!</v>
      </c>
      <c r="N2102" s="142" t="e">
        <f t="shared" si="138"/>
        <v>#VALUE!</v>
      </c>
      <c r="O2102" s="142" t="e">
        <f t="shared" si="139"/>
        <v>#N/A</v>
      </c>
      <c r="P2102" s="24" t="str">
        <f>IFERROR(VLOOKUP(O2102,HOSPITAIS_COM_DIVIDAS!A:E,5,FALSE),"")</f>
        <v/>
      </c>
    </row>
    <row r="2103" spans="1:16" x14ac:dyDescent="0.25">
      <c r="A2103" s="52" t="e">
        <f>Tabela410[[#This Row],[Status da Proposta]]</f>
        <v>#VALUE!</v>
      </c>
      <c r="B2103" s="143">
        <f>MODALIDADE_1!A2103</f>
        <v>0</v>
      </c>
      <c r="C2103" s="142" t="e">
        <f>VLOOKUP(B2103,MODALIDADE_1!A:B,2,FALSE)</f>
        <v>#N/A</v>
      </c>
      <c r="D2103" s="142"/>
      <c r="E2103" s="94" t="e">
        <f>VLOOKUP(B2103,MODALIDADE_1!A:E,5,FALSE)</f>
        <v>#N/A</v>
      </c>
      <c r="F2103" s="95" t="e">
        <f>VLOOKUP(B2103,MODALIDADE_1!A:C,3,FALSE)</f>
        <v>#N/A</v>
      </c>
      <c r="G2103" s="142" t="e">
        <f>VLOOKUP(B2103,MODALIDADE_1!A:G,4,FALSE)</f>
        <v>#N/A</v>
      </c>
      <c r="H2103" s="142" t="e">
        <f>VLOOKUP(B2103,MODALIDADE_1!A:G,6,FALSE)</f>
        <v>#N/A</v>
      </c>
      <c r="I2103" s="142" t="e">
        <f>VLOOKUP(B2103,MODALIDADE_1!A:G,7,FALSE)</f>
        <v>#N/A</v>
      </c>
      <c r="J2103" s="106" t="e">
        <f>VLOOKUP(Tabela410[[#This Row],[Proposta de Referência]],SIMP_M1!A:K,9,FALSE)</f>
        <v>#VALUE!</v>
      </c>
      <c r="K2103" s="106" t="e">
        <f>VLOOKUP(Tabela410[[#This Row],[Proposta de Referência]],SIMP_M1!A:K,8,FALSE)</f>
        <v>#VALUE!</v>
      </c>
      <c r="L2103" s="107" t="e">
        <f t="shared" si="136"/>
        <v>#VALUE!</v>
      </c>
      <c r="M2103" s="107" t="e">
        <f t="shared" si="137"/>
        <v>#VALUE!</v>
      </c>
      <c r="N2103" s="142" t="e">
        <f t="shared" si="138"/>
        <v>#VALUE!</v>
      </c>
      <c r="O2103" s="142" t="e">
        <f t="shared" si="139"/>
        <v>#N/A</v>
      </c>
      <c r="P2103" s="24" t="str">
        <f>IFERROR(VLOOKUP(O2103,HOSPITAIS_COM_DIVIDAS!A:E,5,FALSE),"")</f>
        <v/>
      </c>
    </row>
    <row r="2104" spans="1:16" x14ac:dyDescent="0.25">
      <c r="A2104" s="52" t="e">
        <f>Tabela410[[#This Row],[Status da Proposta]]</f>
        <v>#VALUE!</v>
      </c>
      <c r="B2104" s="143">
        <f>MODALIDADE_1!A2104</f>
        <v>0</v>
      </c>
      <c r="C2104" s="142" t="e">
        <f>VLOOKUP(B2104,MODALIDADE_1!A:B,2,FALSE)</f>
        <v>#N/A</v>
      </c>
      <c r="D2104" s="142"/>
      <c r="E2104" s="94" t="e">
        <f>VLOOKUP(B2104,MODALIDADE_1!A:E,5,FALSE)</f>
        <v>#N/A</v>
      </c>
      <c r="F2104" s="95" t="e">
        <f>VLOOKUP(B2104,MODALIDADE_1!A:C,3,FALSE)</f>
        <v>#N/A</v>
      </c>
      <c r="G2104" s="142" t="e">
        <f>VLOOKUP(B2104,MODALIDADE_1!A:G,4,FALSE)</f>
        <v>#N/A</v>
      </c>
      <c r="H2104" s="142" t="e">
        <f>VLOOKUP(B2104,MODALIDADE_1!A:G,6,FALSE)</f>
        <v>#N/A</v>
      </c>
      <c r="I2104" s="142" t="e">
        <f>VLOOKUP(B2104,MODALIDADE_1!A:G,7,FALSE)</f>
        <v>#N/A</v>
      </c>
      <c r="J2104" s="106" t="e">
        <f>VLOOKUP(Tabela410[[#This Row],[Proposta de Referência]],SIMP_M1!A:K,9,FALSE)</f>
        <v>#VALUE!</v>
      </c>
      <c r="K2104" s="106" t="e">
        <f>VLOOKUP(Tabela410[[#This Row],[Proposta de Referência]],SIMP_M1!A:K,8,FALSE)</f>
        <v>#VALUE!</v>
      </c>
      <c r="L2104" s="107" t="e">
        <f t="shared" si="136"/>
        <v>#VALUE!</v>
      </c>
      <c r="M2104" s="107" t="e">
        <f t="shared" si="137"/>
        <v>#VALUE!</v>
      </c>
      <c r="N2104" s="142" t="e">
        <f t="shared" si="138"/>
        <v>#VALUE!</v>
      </c>
      <c r="O2104" s="142" t="e">
        <f t="shared" si="139"/>
        <v>#N/A</v>
      </c>
      <c r="P2104" s="24" t="str">
        <f>IFERROR(VLOOKUP(O2104,HOSPITAIS_COM_DIVIDAS!A:E,5,FALSE),"")</f>
        <v/>
      </c>
    </row>
    <row r="2105" spans="1:16" x14ac:dyDescent="0.25">
      <c r="A2105" s="52" t="e">
        <f>Tabela410[[#This Row],[Status da Proposta]]</f>
        <v>#VALUE!</v>
      </c>
      <c r="B2105" s="143">
        <f>MODALIDADE_1!A2105</f>
        <v>0</v>
      </c>
      <c r="C2105" s="142" t="e">
        <f>VLOOKUP(B2105,MODALIDADE_1!A:B,2,FALSE)</f>
        <v>#N/A</v>
      </c>
      <c r="D2105" s="142"/>
      <c r="E2105" s="94" t="e">
        <f>VLOOKUP(B2105,MODALIDADE_1!A:E,5,FALSE)</f>
        <v>#N/A</v>
      </c>
      <c r="F2105" s="95" t="e">
        <f>VLOOKUP(B2105,MODALIDADE_1!A:C,3,FALSE)</f>
        <v>#N/A</v>
      </c>
      <c r="G2105" s="142" t="e">
        <f>VLOOKUP(B2105,MODALIDADE_1!A:G,4,FALSE)</f>
        <v>#N/A</v>
      </c>
      <c r="H2105" s="142" t="e">
        <f>VLOOKUP(B2105,MODALIDADE_1!A:G,6,FALSE)</f>
        <v>#N/A</v>
      </c>
      <c r="I2105" s="142" t="e">
        <f>VLOOKUP(B2105,MODALIDADE_1!A:G,7,FALSE)</f>
        <v>#N/A</v>
      </c>
      <c r="J2105" s="106" t="e">
        <f>VLOOKUP(Tabela410[[#This Row],[Proposta de Referência]],SIMP_M1!A:K,9,FALSE)</f>
        <v>#VALUE!</v>
      </c>
      <c r="K2105" s="106" t="e">
        <f>VLOOKUP(Tabela410[[#This Row],[Proposta de Referência]],SIMP_M1!A:K,8,FALSE)</f>
        <v>#VALUE!</v>
      </c>
      <c r="L2105" s="107" t="e">
        <f t="shared" si="136"/>
        <v>#VALUE!</v>
      </c>
      <c r="M2105" s="107" t="e">
        <f t="shared" si="137"/>
        <v>#VALUE!</v>
      </c>
      <c r="N2105" s="142" t="e">
        <f t="shared" si="138"/>
        <v>#VALUE!</v>
      </c>
      <c r="O2105" s="142" t="e">
        <f t="shared" si="139"/>
        <v>#N/A</v>
      </c>
      <c r="P2105" s="24" t="str">
        <f>IFERROR(VLOOKUP(O2105,HOSPITAIS_COM_DIVIDAS!A:E,5,FALSE),"")</f>
        <v/>
      </c>
    </row>
    <row r="2106" spans="1:16" x14ac:dyDescent="0.25">
      <c r="A2106" s="52" t="e">
        <f>Tabela410[[#This Row],[Status da Proposta]]</f>
        <v>#VALUE!</v>
      </c>
      <c r="B2106" s="143">
        <f>MODALIDADE_1!A2106</f>
        <v>0</v>
      </c>
      <c r="C2106" s="142" t="e">
        <f>VLOOKUP(B2106,MODALIDADE_1!A:B,2,FALSE)</f>
        <v>#N/A</v>
      </c>
      <c r="D2106" s="142"/>
      <c r="E2106" s="94" t="e">
        <f>VLOOKUP(B2106,MODALIDADE_1!A:E,5,FALSE)</f>
        <v>#N/A</v>
      </c>
      <c r="F2106" s="95" t="e">
        <f>VLOOKUP(B2106,MODALIDADE_1!A:C,3,FALSE)</f>
        <v>#N/A</v>
      </c>
      <c r="G2106" s="142" t="e">
        <f>VLOOKUP(B2106,MODALIDADE_1!A:G,4,FALSE)</f>
        <v>#N/A</v>
      </c>
      <c r="H2106" s="142" t="e">
        <f>VLOOKUP(B2106,MODALIDADE_1!A:G,6,FALSE)</f>
        <v>#N/A</v>
      </c>
      <c r="I2106" s="142" t="e">
        <f>VLOOKUP(B2106,MODALIDADE_1!A:G,7,FALSE)</f>
        <v>#N/A</v>
      </c>
      <c r="J2106" s="106" t="e">
        <f>VLOOKUP(Tabela410[[#This Row],[Proposta de Referência]],SIMP_M1!A:K,9,FALSE)</f>
        <v>#VALUE!</v>
      </c>
      <c r="K2106" s="106" t="e">
        <f>VLOOKUP(Tabela410[[#This Row],[Proposta de Referência]],SIMP_M1!A:K,8,FALSE)</f>
        <v>#VALUE!</v>
      </c>
      <c r="L2106" s="107" t="e">
        <f t="shared" si="136"/>
        <v>#VALUE!</v>
      </c>
      <c r="M2106" s="107" t="e">
        <f t="shared" si="137"/>
        <v>#VALUE!</v>
      </c>
      <c r="N2106" s="142" t="e">
        <f t="shared" si="138"/>
        <v>#VALUE!</v>
      </c>
      <c r="O2106" s="142" t="e">
        <f t="shared" si="139"/>
        <v>#N/A</v>
      </c>
      <c r="P2106" s="24" t="str">
        <f>IFERROR(VLOOKUP(O2106,HOSPITAIS_COM_DIVIDAS!A:E,5,FALSE),"")</f>
        <v/>
      </c>
    </row>
    <row r="2107" spans="1:16" x14ac:dyDescent="0.25">
      <c r="A2107" s="52" t="e">
        <f>Tabela410[[#This Row],[Status da Proposta]]</f>
        <v>#VALUE!</v>
      </c>
      <c r="B2107" s="143">
        <f>MODALIDADE_1!A2107</f>
        <v>0</v>
      </c>
      <c r="C2107" s="142" t="e">
        <f>VLOOKUP(B2107,MODALIDADE_1!A:B,2,FALSE)</f>
        <v>#N/A</v>
      </c>
      <c r="D2107" s="142"/>
      <c r="E2107" s="94" t="e">
        <f>VLOOKUP(B2107,MODALIDADE_1!A:E,5,FALSE)</f>
        <v>#N/A</v>
      </c>
      <c r="F2107" s="95" t="e">
        <f>VLOOKUP(B2107,MODALIDADE_1!A:C,3,FALSE)</f>
        <v>#N/A</v>
      </c>
      <c r="G2107" s="142" t="e">
        <f>VLOOKUP(B2107,MODALIDADE_1!A:G,4,FALSE)</f>
        <v>#N/A</v>
      </c>
      <c r="H2107" s="142" t="e">
        <f>VLOOKUP(B2107,MODALIDADE_1!A:G,6,FALSE)</f>
        <v>#N/A</v>
      </c>
      <c r="I2107" s="142" t="e">
        <f>VLOOKUP(B2107,MODALIDADE_1!A:G,7,FALSE)</f>
        <v>#N/A</v>
      </c>
      <c r="J2107" s="106" t="e">
        <f>VLOOKUP(Tabela410[[#This Row],[Proposta de Referência]],SIMP_M1!A:K,9,FALSE)</f>
        <v>#VALUE!</v>
      </c>
      <c r="K2107" s="106" t="e">
        <f>VLOOKUP(Tabela410[[#This Row],[Proposta de Referência]],SIMP_M1!A:K,8,FALSE)</f>
        <v>#VALUE!</v>
      </c>
      <c r="L2107" s="107" t="e">
        <f t="shared" si="136"/>
        <v>#VALUE!</v>
      </c>
      <c r="M2107" s="107" t="e">
        <f t="shared" si="137"/>
        <v>#VALUE!</v>
      </c>
      <c r="N2107" s="142" t="e">
        <f t="shared" si="138"/>
        <v>#VALUE!</v>
      </c>
      <c r="O2107" s="142" t="e">
        <f t="shared" si="139"/>
        <v>#N/A</v>
      </c>
      <c r="P2107" s="24" t="str">
        <f>IFERROR(VLOOKUP(O2107,HOSPITAIS_COM_DIVIDAS!A:E,5,FALSE),"")</f>
        <v/>
      </c>
    </row>
    <row r="2108" spans="1:16" x14ac:dyDescent="0.25">
      <c r="A2108" s="52" t="e">
        <f>Tabela410[[#This Row],[Status da Proposta]]</f>
        <v>#VALUE!</v>
      </c>
      <c r="B2108" s="143">
        <f>MODALIDADE_1!A2108</f>
        <v>0</v>
      </c>
      <c r="C2108" s="142" t="e">
        <f>VLOOKUP(B2108,MODALIDADE_1!A:B,2,FALSE)</f>
        <v>#N/A</v>
      </c>
      <c r="D2108" s="142"/>
      <c r="E2108" s="94" t="e">
        <f>VLOOKUP(B2108,MODALIDADE_1!A:E,5,FALSE)</f>
        <v>#N/A</v>
      </c>
      <c r="F2108" s="95" t="e">
        <f>VLOOKUP(B2108,MODALIDADE_1!A:C,3,FALSE)</f>
        <v>#N/A</v>
      </c>
      <c r="G2108" s="142" t="e">
        <f>VLOOKUP(B2108,MODALIDADE_1!A:G,4,FALSE)</f>
        <v>#N/A</v>
      </c>
      <c r="H2108" s="142" t="e">
        <f>VLOOKUP(B2108,MODALIDADE_1!A:G,6,FALSE)</f>
        <v>#N/A</v>
      </c>
      <c r="I2108" s="142" t="e">
        <f>VLOOKUP(B2108,MODALIDADE_1!A:G,7,FALSE)</f>
        <v>#N/A</v>
      </c>
      <c r="J2108" s="106" t="e">
        <f>VLOOKUP(Tabela410[[#This Row],[Proposta de Referência]],SIMP_M1!A:K,9,FALSE)</f>
        <v>#VALUE!</v>
      </c>
      <c r="K2108" s="106" t="e">
        <f>VLOOKUP(Tabela410[[#This Row],[Proposta de Referência]],SIMP_M1!A:K,8,FALSE)</f>
        <v>#VALUE!</v>
      </c>
      <c r="L2108" s="107" t="e">
        <f t="shared" si="136"/>
        <v>#VALUE!</v>
      </c>
      <c r="M2108" s="107" t="e">
        <f t="shared" si="137"/>
        <v>#VALUE!</v>
      </c>
      <c r="N2108" s="142" t="e">
        <f t="shared" si="138"/>
        <v>#VALUE!</v>
      </c>
      <c r="O2108" s="142" t="e">
        <f t="shared" si="139"/>
        <v>#N/A</v>
      </c>
      <c r="P2108" s="24" t="str">
        <f>IFERROR(VLOOKUP(O2108,HOSPITAIS_COM_DIVIDAS!A:E,5,FALSE),"")</f>
        <v/>
      </c>
    </row>
    <row r="2109" spans="1:16" x14ac:dyDescent="0.25">
      <c r="A2109" s="52" t="e">
        <f>Tabela410[[#This Row],[Status da Proposta]]</f>
        <v>#VALUE!</v>
      </c>
      <c r="B2109" s="143">
        <f>MODALIDADE_1!A2109</f>
        <v>0</v>
      </c>
      <c r="C2109" s="142" t="e">
        <f>VLOOKUP(B2109,MODALIDADE_1!A:B,2,FALSE)</f>
        <v>#N/A</v>
      </c>
      <c r="D2109" s="142"/>
      <c r="E2109" s="94" t="e">
        <f>VLOOKUP(B2109,MODALIDADE_1!A:E,5,FALSE)</f>
        <v>#N/A</v>
      </c>
      <c r="F2109" s="95" t="e">
        <f>VLOOKUP(B2109,MODALIDADE_1!A:C,3,FALSE)</f>
        <v>#N/A</v>
      </c>
      <c r="G2109" s="142" t="e">
        <f>VLOOKUP(B2109,MODALIDADE_1!A:G,4,FALSE)</f>
        <v>#N/A</v>
      </c>
      <c r="H2109" s="142" t="e">
        <f>VLOOKUP(B2109,MODALIDADE_1!A:G,6,FALSE)</f>
        <v>#N/A</v>
      </c>
      <c r="I2109" s="142" t="e">
        <f>VLOOKUP(B2109,MODALIDADE_1!A:G,7,FALSE)</f>
        <v>#N/A</v>
      </c>
      <c r="J2109" s="106" t="e">
        <f>VLOOKUP(Tabela410[[#This Row],[Proposta de Referência]],SIMP_M1!A:K,9,FALSE)</f>
        <v>#VALUE!</v>
      </c>
      <c r="K2109" s="106" t="e">
        <f>VLOOKUP(Tabela410[[#This Row],[Proposta de Referência]],SIMP_M1!A:K,8,FALSE)</f>
        <v>#VALUE!</v>
      </c>
      <c r="L2109" s="107" t="e">
        <f t="shared" si="136"/>
        <v>#VALUE!</v>
      </c>
      <c r="M2109" s="107" t="e">
        <f t="shared" si="137"/>
        <v>#VALUE!</v>
      </c>
      <c r="N2109" s="142" t="e">
        <f t="shared" si="138"/>
        <v>#VALUE!</v>
      </c>
      <c r="O2109" s="142" t="e">
        <f t="shared" si="139"/>
        <v>#N/A</v>
      </c>
      <c r="P2109" s="24" t="str">
        <f>IFERROR(VLOOKUP(O2109,HOSPITAIS_COM_DIVIDAS!A:E,5,FALSE),"")</f>
        <v/>
      </c>
    </row>
    <row r="2110" spans="1:16" x14ac:dyDescent="0.25">
      <c r="A2110" s="52" t="e">
        <f>Tabela410[[#This Row],[Status da Proposta]]</f>
        <v>#VALUE!</v>
      </c>
      <c r="B2110" s="143">
        <f>MODALIDADE_1!A2110</f>
        <v>0</v>
      </c>
      <c r="C2110" s="142" t="e">
        <f>VLOOKUP(B2110,MODALIDADE_1!A:B,2,FALSE)</f>
        <v>#N/A</v>
      </c>
      <c r="D2110" s="142"/>
      <c r="E2110" s="94" t="e">
        <f>VLOOKUP(B2110,MODALIDADE_1!A:E,5,FALSE)</f>
        <v>#N/A</v>
      </c>
      <c r="F2110" s="95" t="e">
        <f>VLOOKUP(B2110,MODALIDADE_1!A:C,3,FALSE)</f>
        <v>#N/A</v>
      </c>
      <c r="G2110" s="142" t="e">
        <f>VLOOKUP(B2110,MODALIDADE_1!A:G,4,FALSE)</f>
        <v>#N/A</v>
      </c>
      <c r="H2110" s="142" t="e">
        <f>VLOOKUP(B2110,MODALIDADE_1!A:G,6,FALSE)</f>
        <v>#N/A</v>
      </c>
      <c r="I2110" s="142" t="e">
        <f>VLOOKUP(B2110,MODALIDADE_1!A:G,7,FALSE)</f>
        <v>#N/A</v>
      </c>
      <c r="J2110" s="106" t="e">
        <f>VLOOKUP(Tabela410[[#This Row],[Proposta de Referência]],SIMP_M1!A:K,9,FALSE)</f>
        <v>#VALUE!</v>
      </c>
      <c r="K2110" s="106" t="e">
        <f>VLOOKUP(Tabela410[[#This Row],[Proposta de Referência]],SIMP_M1!A:K,8,FALSE)</f>
        <v>#VALUE!</v>
      </c>
      <c r="L2110" s="107" t="e">
        <f t="shared" si="136"/>
        <v>#VALUE!</v>
      </c>
      <c r="M2110" s="107" t="e">
        <f t="shared" si="137"/>
        <v>#VALUE!</v>
      </c>
      <c r="N2110" s="142" t="e">
        <f t="shared" si="138"/>
        <v>#VALUE!</v>
      </c>
      <c r="O2110" s="142" t="e">
        <f t="shared" si="139"/>
        <v>#N/A</v>
      </c>
      <c r="P2110" s="24" t="str">
        <f>IFERROR(VLOOKUP(O2110,HOSPITAIS_COM_DIVIDAS!A:E,5,FALSE),"")</f>
        <v/>
      </c>
    </row>
    <row r="2111" spans="1:16" x14ac:dyDescent="0.25">
      <c r="A2111" s="52" t="e">
        <f>Tabela410[[#This Row],[Status da Proposta]]</f>
        <v>#VALUE!</v>
      </c>
      <c r="B2111" s="143">
        <f>MODALIDADE_1!A2111</f>
        <v>0</v>
      </c>
      <c r="C2111" s="142" t="e">
        <f>VLOOKUP(B2111,MODALIDADE_1!A:B,2,FALSE)</f>
        <v>#N/A</v>
      </c>
      <c r="D2111" s="142"/>
      <c r="E2111" s="94" t="e">
        <f>VLOOKUP(B2111,MODALIDADE_1!A:E,5,FALSE)</f>
        <v>#N/A</v>
      </c>
      <c r="F2111" s="95" t="e">
        <f>VLOOKUP(B2111,MODALIDADE_1!A:C,3,FALSE)</f>
        <v>#N/A</v>
      </c>
      <c r="G2111" s="142" t="e">
        <f>VLOOKUP(B2111,MODALIDADE_1!A:G,4,FALSE)</f>
        <v>#N/A</v>
      </c>
      <c r="H2111" s="142" t="e">
        <f>VLOOKUP(B2111,MODALIDADE_1!A:G,6,FALSE)</f>
        <v>#N/A</v>
      </c>
      <c r="I2111" s="142" t="e">
        <f>VLOOKUP(B2111,MODALIDADE_1!A:G,7,FALSE)</f>
        <v>#N/A</v>
      </c>
      <c r="J2111" s="106" t="e">
        <f>VLOOKUP(Tabela410[[#This Row],[Proposta de Referência]],SIMP_M1!A:K,9,FALSE)</f>
        <v>#VALUE!</v>
      </c>
      <c r="K2111" s="106" t="e">
        <f>VLOOKUP(Tabela410[[#This Row],[Proposta de Referência]],SIMP_M1!A:K,8,FALSE)</f>
        <v>#VALUE!</v>
      </c>
      <c r="L2111" s="107" t="e">
        <f t="shared" si="136"/>
        <v>#VALUE!</v>
      </c>
      <c r="M2111" s="107" t="e">
        <f t="shared" si="137"/>
        <v>#VALUE!</v>
      </c>
      <c r="N2111" s="142" t="e">
        <f t="shared" si="138"/>
        <v>#VALUE!</v>
      </c>
      <c r="O2111" s="142" t="e">
        <f t="shared" si="139"/>
        <v>#N/A</v>
      </c>
      <c r="P2111" s="24" t="str">
        <f>IFERROR(VLOOKUP(O2111,HOSPITAIS_COM_DIVIDAS!A:E,5,FALSE),"")</f>
        <v/>
      </c>
    </row>
    <row r="2112" spans="1:16" x14ac:dyDescent="0.25">
      <c r="A2112" s="52" t="e">
        <f>Tabela410[[#This Row],[Status da Proposta]]</f>
        <v>#VALUE!</v>
      </c>
      <c r="B2112" s="143">
        <f>MODALIDADE_1!A2112</f>
        <v>0</v>
      </c>
      <c r="C2112" s="142" t="e">
        <f>VLOOKUP(B2112,MODALIDADE_1!A:B,2,FALSE)</f>
        <v>#N/A</v>
      </c>
      <c r="D2112" s="142"/>
      <c r="E2112" s="94" t="e">
        <f>VLOOKUP(B2112,MODALIDADE_1!A:E,5,FALSE)</f>
        <v>#N/A</v>
      </c>
      <c r="F2112" s="95" t="e">
        <f>VLOOKUP(B2112,MODALIDADE_1!A:C,3,FALSE)</f>
        <v>#N/A</v>
      </c>
      <c r="G2112" s="142" t="e">
        <f>VLOOKUP(B2112,MODALIDADE_1!A:G,4,FALSE)</f>
        <v>#N/A</v>
      </c>
      <c r="H2112" s="142" t="e">
        <f>VLOOKUP(B2112,MODALIDADE_1!A:G,6,FALSE)</f>
        <v>#N/A</v>
      </c>
      <c r="I2112" s="142" t="e">
        <f>VLOOKUP(B2112,MODALIDADE_1!A:G,7,FALSE)</f>
        <v>#N/A</v>
      </c>
      <c r="J2112" s="106" t="e">
        <f>VLOOKUP(Tabela410[[#This Row],[Proposta de Referência]],SIMP_M1!A:K,9,FALSE)</f>
        <v>#VALUE!</v>
      </c>
      <c r="K2112" s="106" t="e">
        <f>VLOOKUP(Tabela410[[#This Row],[Proposta de Referência]],SIMP_M1!A:K,8,FALSE)</f>
        <v>#VALUE!</v>
      </c>
      <c r="L2112" s="107" t="e">
        <f t="shared" si="136"/>
        <v>#VALUE!</v>
      </c>
      <c r="M2112" s="107" t="e">
        <f t="shared" si="137"/>
        <v>#VALUE!</v>
      </c>
      <c r="N2112" s="142" t="e">
        <f t="shared" si="138"/>
        <v>#VALUE!</v>
      </c>
      <c r="O2112" s="142" t="e">
        <f t="shared" si="139"/>
        <v>#N/A</v>
      </c>
      <c r="P2112" s="24" t="str">
        <f>IFERROR(VLOOKUP(O2112,HOSPITAIS_COM_DIVIDAS!A:E,5,FALSE),"")</f>
        <v/>
      </c>
    </row>
    <row r="2113" spans="1:16" x14ac:dyDescent="0.25">
      <c r="A2113" s="52" t="e">
        <f>Tabela410[[#This Row],[Status da Proposta]]</f>
        <v>#VALUE!</v>
      </c>
      <c r="B2113" s="143">
        <f>MODALIDADE_1!A2113</f>
        <v>0</v>
      </c>
      <c r="C2113" s="142" t="e">
        <f>VLOOKUP(B2113,MODALIDADE_1!A:B,2,FALSE)</f>
        <v>#N/A</v>
      </c>
      <c r="D2113" s="142"/>
      <c r="E2113" s="94" t="e">
        <f>VLOOKUP(B2113,MODALIDADE_1!A:E,5,FALSE)</f>
        <v>#N/A</v>
      </c>
      <c r="F2113" s="95" t="e">
        <f>VLOOKUP(B2113,MODALIDADE_1!A:C,3,FALSE)</f>
        <v>#N/A</v>
      </c>
      <c r="G2113" s="142" t="e">
        <f>VLOOKUP(B2113,MODALIDADE_1!A:G,4,FALSE)</f>
        <v>#N/A</v>
      </c>
      <c r="H2113" s="142" t="e">
        <f>VLOOKUP(B2113,MODALIDADE_1!A:G,6,FALSE)</f>
        <v>#N/A</v>
      </c>
      <c r="I2113" s="142" t="e">
        <f>VLOOKUP(B2113,MODALIDADE_1!A:G,7,FALSE)</f>
        <v>#N/A</v>
      </c>
      <c r="J2113" s="106" t="e">
        <f>VLOOKUP(Tabela410[[#This Row],[Proposta de Referência]],SIMP_M1!A:K,9,FALSE)</f>
        <v>#VALUE!</v>
      </c>
      <c r="K2113" s="106" t="e">
        <f>VLOOKUP(Tabela410[[#This Row],[Proposta de Referência]],SIMP_M1!A:K,8,FALSE)</f>
        <v>#VALUE!</v>
      </c>
      <c r="L2113" s="107" t="e">
        <f t="shared" si="136"/>
        <v>#VALUE!</v>
      </c>
      <c r="M2113" s="107" t="e">
        <f t="shared" si="137"/>
        <v>#VALUE!</v>
      </c>
      <c r="N2113" s="142" t="e">
        <f t="shared" si="138"/>
        <v>#VALUE!</v>
      </c>
      <c r="O2113" s="142" t="e">
        <f t="shared" si="139"/>
        <v>#N/A</v>
      </c>
      <c r="P2113" s="24" t="str">
        <f>IFERROR(VLOOKUP(O2113,HOSPITAIS_COM_DIVIDAS!A:E,5,FALSE),"")</f>
        <v/>
      </c>
    </row>
    <row r="2114" spans="1:16" x14ac:dyDescent="0.25">
      <c r="A2114" s="52" t="e">
        <f>Tabela410[[#This Row],[Status da Proposta]]</f>
        <v>#VALUE!</v>
      </c>
      <c r="B2114" s="143">
        <f>MODALIDADE_1!A2114</f>
        <v>0</v>
      </c>
      <c r="C2114" s="142" t="e">
        <f>VLOOKUP(B2114,MODALIDADE_1!A:B,2,FALSE)</f>
        <v>#N/A</v>
      </c>
      <c r="D2114" s="142"/>
      <c r="E2114" s="94" t="e">
        <f>VLOOKUP(B2114,MODALIDADE_1!A:E,5,FALSE)</f>
        <v>#N/A</v>
      </c>
      <c r="F2114" s="95" t="e">
        <f>VLOOKUP(B2114,MODALIDADE_1!A:C,3,FALSE)</f>
        <v>#N/A</v>
      </c>
      <c r="G2114" s="142" t="e">
        <f>VLOOKUP(B2114,MODALIDADE_1!A:G,4,FALSE)</f>
        <v>#N/A</v>
      </c>
      <c r="H2114" s="142" t="e">
        <f>VLOOKUP(B2114,MODALIDADE_1!A:G,6,FALSE)</f>
        <v>#N/A</v>
      </c>
      <c r="I2114" s="142" t="e">
        <f>VLOOKUP(B2114,MODALIDADE_1!A:G,7,FALSE)</f>
        <v>#N/A</v>
      </c>
      <c r="J2114" s="106" t="e">
        <f>VLOOKUP(Tabela410[[#This Row],[Proposta de Referência]],SIMP_M1!A:K,9,FALSE)</f>
        <v>#VALUE!</v>
      </c>
      <c r="K2114" s="106" t="e">
        <f>VLOOKUP(Tabela410[[#This Row],[Proposta de Referência]],SIMP_M1!A:K,8,FALSE)</f>
        <v>#VALUE!</v>
      </c>
      <c r="L2114" s="107" t="e">
        <f t="shared" si="136"/>
        <v>#VALUE!</v>
      </c>
      <c r="M2114" s="107" t="e">
        <f t="shared" si="137"/>
        <v>#VALUE!</v>
      </c>
      <c r="N2114" s="142" t="e">
        <f t="shared" si="138"/>
        <v>#VALUE!</v>
      </c>
      <c r="O2114" s="142" t="e">
        <f t="shared" si="139"/>
        <v>#N/A</v>
      </c>
      <c r="P2114" s="24" t="str">
        <f>IFERROR(VLOOKUP(O2114,HOSPITAIS_COM_DIVIDAS!A:E,5,FALSE),"")</f>
        <v/>
      </c>
    </row>
    <row r="2115" spans="1:16" x14ac:dyDescent="0.25">
      <c r="A2115" s="52" t="e">
        <f>Tabela410[[#This Row],[Status da Proposta]]</f>
        <v>#VALUE!</v>
      </c>
      <c r="B2115" s="143">
        <f>MODALIDADE_1!A2115</f>
        <v>0</v>
      </c>
      <c r="C2115" s="142" t="e">
        <f>VLOOKUP(B2115,MODALIDADE_1!A:B,2,FALSE)</f>
        <v>#N/A</v>
      </c>
      <c r="D2115" s="142"/>
      <c r="E2115" s="94" t="e">
        <f>VLOOKUP(B2115,MODALIDADE_1!A:E,5,FALSE)</f>
        <v>#N/A</v>
      </c>
      <c r="F2115" s="95" t="e">
        <f>VLOOKUP(B2115,MODALIDADE_1!A:C,3,FALSE)</f>
        <v>#N/A</v>
      </c>
      <c r="G2115" s="142" t="e">
        <f>VLOOKUP(B2115,MODALIDADE_1!A:G,4,FALSE)</f>
        <v>#N/A</v>
      </c>
      <c r="H2115" s="142" t="e">
        <f>VLOOKUP(B2115,MODALIDADE_1!A:G,6,FALSE)</f>
        <v>#N/A</v>
      </c>
      <c r="I2115" s="142" t="e">
        <f>VLOOKUP(B2115,MODALIDADE_1!A:G,7,FALSE)</f>
        <v>#N/A</v>
      </c>
      <c r="J2115" s="106" t="e">
        <f>VLOOKUP(Tabela410[[#This Row],[Proposta de Referência]],SIMP_M1!A:K,9,FALSE)</f>
        <v>#VALUE!</v>
      </c>
      <c r="K2115" s="106" t="e">
        <f>VLOOKUP(Tabela410[[#This Row],[Proposta de Referência]],SIMP_M1!A:K,8,FALSE)</f>
        <v>#VALUE!</v>
      </c>
      <c r="L2115" s="107" t="e">
        <f t="shared" si="136"/>
        <v>#VALUE!</v>
      </c>
      <c r="M2115" s="107" t="e">
        <f t="shared" si="137"/>
        <v>#VALUE!</v>
      </c>
      <c r="N2115" s="142" t="e">
        <f t="shared" si="138"/>
        <v>#VALUE!</v>
      </c>
      <c r="O2115" s="142" t="e">
        <f t="shared" si="139"/>
        <v>#N/A</v>
      </c>
      <c r="P2115" s="24" t="str">
        <f>IFERROR(VLOOKUP(O2115,HOSPITAIS_COM_DIVIDAS!A:E,5,FALSE),"")</f>
        <v/>
      </c>
    </row>
    <row r="2116" spans="1:16" x14ac:dyDescent="0.25">
      <c r="A2116" s="52" t="e">
        <f>Tabela410[[#This Row],[Status da Proposta]]</f>
        <v>#VALUE!</v>
      </c>
      <c r="B2116" s="143">
        <f>MODALIDADE_1!A2116</f>
        <v>0</v>
      </c>
      <c r="C2116" s="142" t="e">
        <f>VLOOKUP(B2116,MODALIDADE_1!A:B,2,FALSE)</f>
        <v>#N/A</v>
      </c>
      <c r="D2116" s="142"/>
      <c r="E2116" s="94" t="e">
        <f>VLOOKUP(B2116,MODALIDADE_1!A:E,5,FALSE)</f>
        <v>#N/A</v>
      </c>
      <c r="F2116" s="95" t="e">
        <f>VLOOKUP(B2116,MODALIDADE_1!A:C,3,FALSE)</f>
        <v>#N/A</v>
      </c>
      <c r="G2116" s="142" t="e">
        <f>VLOOKUP(B2116,MODALIDADE_1!A:G,4,FALSE)</f>
        <v>#N/A</v>
      </c>
      <c r="H2116" s="142" t="e">
        <f>VLOOKUP(B2116,MODALIDADE_1!A:G,6,FALSE)</f>
        <v>#N/A</v>
      </c>
      <c r="I2116" s="142" t="e">
        <f>VLOOKUP(B2116,MODALIDADE_1!A:G,7,FALSE)</f>
        <v>#N/A</v>
      </c>
      <c r="J2116" s="106" t="e">
        <f>VLOOKUP(Tabela410[[#This Row],[Proposta de Referência]],SIMP_M1!A:K,9,FALSE)</f>
        <v>#VALUE!</v>
      </c>
      <c r="K2116" s="106" t="e">
        <f>VLOOKUP(Tabela410[[#This Row],[Proposta de Referência]],SIMP_M1!A:K,8,FALSE)</f>
        <v>#VALUE!</v>
      </c>
      <c r="L2116" s="107" t="e">
        <f t="shared" si="136"/>
        <v>#VALUE!</v>
      </c>
      <c r="M2116" s="107" t="e">
        <f t="shared" si="137"/>
        <v>#VALUE!</v>
      </c>
      <c r="N2116" s="142" t="e">
        <f t="shared" si="138"/>
        <v>#VALUE!</v>
      </c>
      <c r="O2116" s="142" t="e">
        <f t="shared" si="139"/>
        <v>#N/A</v>
      </c>
      <c r="P2116" s="24" t="str">
        <f>IFERROR(VLOOKUP(O2116,HOSPITAIS_COM_DIVIDAS!A:E,5,FALSE),"")</f>
        <v/>
      </c>
    </row>
    <row r="2117" spans="1:16" x14ac:dyDescent="0.25">
      <c r="A2117" s="52" t="e">
        <f>Tabela410[[#This Row],[Status da Proposta]]</f>
        <v>#VALUE!</v>
      </c>
      <c r="B2117" s="143">
        <f>MODALIDADE_1!A2117</f>
        <v>0</v>
      </c>
      <c r="C2117" s="142" t="e">
        <f>VLOOKUP(B2117,MODALIDADE_1!A:B,2,FALSE)</f>
        <v>#N/A</v>
      </c>
      <c r="D2117" s="142"/>
      <c r="E2117" s="94" t="e">
        <f>VLOOKUP(B2117,MODALIDADE_1!A:E,5,FALSE)</f>
        <v>#N/A</v>
      </c>
      <c r="F2117" s="95" t="e">
        <f>VLOOKUP(B2117,MODALIDADE_1!A:C,3,FALSE)</f>
        <v>#N/A</v>
      </c>
      <c r="G2117" s="142" t="e">
        <f>VLOOKUP(B2117,MODALIDADE_1!A:G,4,FALSE)</f>
        <v>#N/A</v>
      </c>
      <c r="H2117" s="142" t="e">
        <f>VLOOKUP(B2117,MODALIDADE_1!A:G,6,FALSE)</f>
        <v>#N/A</v>
      </c>
      <c r="I2117" s="142" t="e">
        <f>VLOOKUP(B2117,MODALIDADE_1!A:G,7,FALSE)</f>
        <v>#N/A</v>
      </c>
      <c r="J2117" s="106" t="e">
        <f>VLOOKUP(Tabela410[[#This Row],[Proposta de Referência]],SIMP_M1!A:K,9,FALSE)</f>
        <v>#VALUE!</v>
      </c>
      <c r="K2117" s="106" t="e">
        <f>VLOOKUP(Tabela410[[#This Row],[Proposta de Referência]],SIMP_M1!A:K,8,FALSE)</f>
        <v>#VALUE!</v>
      </c>
      <c r="L2117" s="107" t="e">
        <f t="shared" si="136"/>
        <v>#VALUE!</v>
      </c>
      <c r="M2117" s="107" t="e">
        <f t="shared" si="137"/>
        <v>#VALUE!</v>
      </c>
      <c r="N2117" s="142" t="e">
        <f t="shared" si="138"/>
        <v>#VALUE!</v>
      </c>
      <c r="O2117" s="142" t="e">
        <f t="shared" si="139"/>
        <v>#N/A</v>
      </c>
      <c r="P2117" s="24" t="str">
        <f>IFERROR(VLOOKUP(O2117,HOSPITAIS_COM_DIVIDAS!A:E,5,FALSE),"")</f>
        <v/>
      </c>
    </row>
    <row r="2118" spans="1:16" x14ac:dyDescent="0.25">
      <c r="A2118" s="52" t="e">
        <f>Tabela410[[#This Row],[Status da Proposta]]</f>
        <v>#VALUE!</v>
      </c>
      <c r="B2118" s="143">
        <f>MODALIDADE_1!A2118</f>
        <v>0</v>
      </c>
      <c r="C2118" s="142" t="e">
        <f>VLOOKUP(B2118,MODALIDADE_1!A:B,2,FALSE)</f>
        <v>#N/A</v>
      </c>
      <c r="D2118" s="142"/>
      <c r="E2118" s="94" t="e">
        <f>VLOOKUP(B2118,MODALIDADE_1!A:E,5,FALSE)</f>
        <v>#N/A</v>
      </c>
      <c r="F2118" s="95" t="e">
        <f>VLOOKUP(B2118,MODALIDADE_1!A:C,3,FALSE)</f>
        <v>#N/A</v>
      </c>
      <c r="G2118" s="142" t="e">
        <f>VLOOKUP(B2118,MODALIDADE_1!A:G,4,FALSE)</f>
        <v>#N/A</v>
      </c>
      <c r="H2118" s="142" t="e">
        <f>VLOOKUP(B2118,MODALIDADE_1!A:G,6,FALSE)</f>
        <v>#N/A</v>
      </c>
      <c r="I2118" s="142" t="e">
        <f>VLOOKUP(B2118,MODALIDADE_1!A:G,7,FALSE)</f>
        <v>#N/A</v>
      </c>
      <c r="J2118" s="106" t="e">
        <f>VLOOKUP(Tabela410[[#This Row],[Proposta de Referência]],SIMP_M1!A:K,9,FALSE)</f>
        <v>#VALUE!</v>
      </c>
      <c r="K2118" s="106" t="e">
        <f>VLOOKUP(Tabela410[[#This Row],[Proposta de Referência]],SIMP_M1!A:K,8,FALSE)</f>
        <v>#VALUE!</v>
      </c>
      <c r="L2118" s="107" t="e">
        <f t="shared" si="136"/>
        <v>#VALUE!</v>
      </c>
      <c r="M2118" s="107" t="e">
        <f t="shared" si="137"/>
        <v>#VALUE!</v>
      </c>
      <c r="N2118" s="142" t="e">
        <f t="shared" si="138"/>
        <v>#VALUE!</v>
      </c>
      <c r="O2118" s="142" t="e">
        <f t="shared" si="139"/>
        <v>#N/A</v>
      </c>
      <c r="P2118" s="24" t="str">
        <f>IFERROR(VLOOKUP(O2118,HOSPITAIS_COM_DIVIDAS!A:E,5,FALSE),"")</f>
        <v/>
      </c>
    </row>
    <row r="2119" spans="1:16" x14ac:dyDescent="0.25">
      <c r="A2119" s="52" t="e">
        <f>Tabela410[[#This Row],[Status da Proposta]]</f>
        <v>#VALUE!</v>
      </c>
      <c r="B2119" s="143">
        <f>MODALIDADE_1!A2119</f>
        <v>0</v>
      </c>
      <c r="C2119" s="142" t="e">
        <f>VLOOKUP(B2119,MODALIDADE_1!A:B,2,FALSE)</f>
        <v>#N/A</v>
      </c>
      <c r="D2119" s="142"/>
      <c r="E2119" s="94" t="e">
        <f>VLOOKUP(B2119,MODALIDADE_1!A:E,5,FALSE)</f>
        <v>#N/A</v>
      </c>
      <c r="F2119" s="95" t="e">
        <f>VLOOKUP(B2119,MODALIDADE_1!A:C,3,FALSE)</f>
        <v>#N/A</v>
      </c>
      <c r="G2119" s="142" t="e">
        <f>VLOOKUP(B2119,MODALIDADE_1!A:G,4,FALSE)</f>
        <v>#N/A</v>
      </c>
      <c r="H2119" s="142" t="e">
        <f>VLOOKUP(B2119,MODALIDADE_1!A:G,6,FALSE)</f>
        <v>#N/A</v>
      </c>
      <c r="I2119" s="142" t="e">
        <f>VLOOKUP(B2119,MODALIDADE_1!A:G,7,FALSE)</f>
        <v>#N/A</v>
      </c>
      <c r="J2119" s="106" t="e">
        <f>VLOOKUP(Tabela410[[#This Row],[Proposta de Referência]],SIMP_M1!A:K,9,FALSE)</f>
        <v>#VALUE!</v>
      </c>
      <c r="K2119" s="106" t="e">
        <f>VLOOKUP(Tabela410[[#This Row],[Proposta de Referência]],SIMP_M1!A:K,8,FALSE)</f>
        <v>#VALUE!</v>
      </c>
      <c r="L2119" s="107" t="e">
        <f t="shared" si="136"/>
        <v>#VALUE!</v>
      </c>
      <c r="M2119" s="107" t="e">
        <f t="shared" si="137"/>
        <v>#VALUE!</v>
      </c>
      <c r="N2119" s="142" t="e">
        <f t="shared" si="138"/>
        <v>#VALUE!</v>
      </c>
      <c r="O2119" s="142" t="e">
        <f t="shared" si="139"/>
        <v>#N/A</v>
      </c>
      <c r="P2119" s="24" t="str">
        <f>IFERROR(VLOOKUP(O2119,HOSPITAIS_COM_DIVIDAS!A:E,5,FALSE),"")</f>
        <v/>
      </c>
    </row>
    <row r="2120" spans="1:16" x14ac:dyDescent="0.25">
      <c r="A2120" s="52" t="e">
        <f>Tabela410[[#This Row],[Status da Proposta]]</f>
        <v>#VALUE!</v>
      </c>
      <c r="B2120" s="143">
        <f>MODALIDADE_1!A2120</f>
        <v>0</v>
      </c>
      <c r="C2120" s="142" t="e">
        <f>VLOOKUP(B2120,MODALIDADE_1!A:B,2,FALSE)</f>
        <v>#N/A</v>
      </c>
      <c r="D2120" s="142"/>
      <c r="E2120" s="94" t="e">
        <f>VLOOKUP(B2120,MODALIDADE_1!A:E,5,FALSE)</f>
        <v>#N/A</v>
      </c>
      <c r="F2120" s="95" t="e">
        <f>VLOOKUP(B2120,MODALIDADE_1!A:C,3,FALSE)</f>
        <v>#N/A</v>
      </c>
      <c r="G2120" s="142" t="e">
        <f>VLOOKUP(B2120,MODALIDADE_1!A:G,4,FALSE)</f>
        <v>#N/A</v>
      </c>
      <c r="H2120" s="142" t="e">
        <f>VLOOKUP(B2120,MODALIDADE_1!A:G,6,FALSE)</f>
        <v>#N/A</v>
      </c>
      <c r="I2120" s="142" t="e">
        <f>VLOOKUP(B2120,MODALIDADE_1!A:G,7,FALSE)</f>
        <v>#N/A</v>
      </c>
      <c r="J2120" s="106" t="e">
        <f>VLOOKUP(Tabela410[[#This Row],[Proposta de Referência]],SIMP_M1!A:K,9,FALSE)</f>
        <v>#VALUE!</v>
      </c>
      <c r="K2120" s="106" t="e">
        <f>VLOOKUP(Tabela410[[#This Row],[Proposta de Referência]],SIMP_M1!A:K,8,FALSE)</f>
        <v>#VALUE!</v>
      </c>
      <c r="L2120" s="107" t="e">
        <f t="shared" si="136"/>
        <v>#VALUE!</v>
      </c>
      <c r="M2120" s="107" t="e">
        <f t="shared" si="137"/>
        <v>#VALUE!</v>
      </c>
      <c r="N2120" s="142" t="e">
        <f t="shared" si="138"/>
        <v>#VALUE!</v>
      </c>
      <c r="O2120" s="142" t="e">
        <f t="shared" si="139"/>
        <v>#N/A</v>
      </c>
      <c r="P2120" s="24" t="str">
        <f>IFERROR(VLOOKUP(O2120,HOSPITAIS_COM_DIVIDAS!A:E,5,FALSE),"")</f>
        <v/>
      </c>
    </row>
    <row r="2121" spans="1:16" x14ac:dyDescent="0.25">
      <c r="A2121" s="52" t="e">
        <f>Tabela410[[#This Row],[Status da Proposta]]</f>
        <v>#VALUE!</v>
      </c>
      <c r="B2121" s="143">
        <f>MODALIDADE_1!A2121</f>
        <v>0</v>
      </c>
      <c r="C2121" s="142" t="e">
        <f>VLOOKUP(B2121,MODALIDADE_1!A:B,2,FALSE)</f>
        <v>#N/A</v>
      </c>
      <c r="D2121" s="142"/>
      <c r="E2121" s="94" t="e">
        <f>VLOOKUP(B2121,MODALIDADE_1!A:E,5,FALSE)</f>
        <v>#N/A</v>
      </c>
      <c r="F2121" s="95" t="e">
        <f>VLOOKUP(B2121,MODALIDADE_1!A:C,3,FALSE)</f>
        <v>#N/A</v>
      </c>
      <c r="G2121" s="142" t="e">
        <f>VLOOKUP(B2121,MODALIDADE_1!A:G,4,FALSE)</f>
        <v>#N/A</v>
      </c>
      <c r="H2121" s="142" t="e">
        <f>VLOOKUP(B2121,MODALIDADE_1!A:G,6,FALSE)</f>
        <v>#N/A</v>
      </c>
      <c r="I2121" s="142" t="e">
        <f>VLOOKUP(B2121,MODALIDADE_1!A:G,7,FALSE)</f>
        <v>#N/A</v>
      </c>
      <c r="J2121" s="106" t="e">
        <f>VLOOKUP(Tabela410[[#This Row],[Proposta de Referência]],SIMP_M1!A:K,9,FALSE)</f>
        <v>#VALUE!</v>
      </c>
      <c r="K2121" s="106" t="e">
        <f>VLOOKUP(Tabela410[[#This Row],[Proposta de Referência]],SIMP_M1!A:K,8,FALSE)</f>
        <v>#VALUE!</v>
      </c>
      <c r="L2121" s="107" t="e">
        <f t="shared" si="136"/>
        <v>#VALUE!</v>
      </c>
      <c r="M2121" s="107" t="e">
        <f t="shared" si="137"/>
        <v>#VALUE!</v>
      </c>
      <c r="N2121" s="142" t="e">
        <f t="shared" si="138"/>
        <v>#VALUE!</v>
      </c>
      <c r="O2121" s="142" t="e">
        <f t="shared" si="139"/>
        <v>#N/A</v>
      </c>
      <c r="P2121" s="24" t="str">
        <f>IFERROR(VLOOKUP(O2121,HOSPITAIS_COM_DIVIDAS!A:E,5,FALSE),"")</f>
        <v/>
      </c>
    </row>
    <row r="2122" spans="1:16" x14ac:dyDescent="0.25">
      <c r="A2122" s="52" t="e">
        <f>Tabela410[[#This Row],[Status da Proposta]]</f>
        <v>#VALUE!</v>
      </c>
      <c r="B2122" s="143">
        <f>MODALIDADE_1!A2122</f>
        <v>0</v>
      </c>
      <c r="C2122" s="142" t="e">
        <f>VLOOKUP(B2122,MODALIDADE_1!A:B,2,FALSE)</f>
        <v>#N/A</v>
      </c>
      <c r="D2122" s="142"/>
      <c r="E2122" s="94" t="e">
        <f>VLOOKUP(B2122,MODALIDADE_1!A:E,5,FALSE)</f>
        <v>#N/A</v>
      </c>
      <c r="F2122" s="95" t="e">
        <f>VLOOKUP(B2122,MODALIDADE_1!A:C,3,FALSE)</f>
        <v>#N/A</v>
      </c>
      <c r="G2122" s="142" t="e">
        <f>VLOOKUP(B2122,MODALIDADE_1!A:G,4,FALSE)</f>
        <v>#N/A</v>
      </c>
      <c r="H2122" s="142" t="e">
        <f>VLOOKUP(B2122,MODALIDADE_1!A:G,6,FALSE)</f>
        <v>#N/A</v>
      </c>
      <c r="I2122" s="142" t="e">
        <f>VLOOKUP(B2122,MODALIDADE_1!A:G,7,FALSE)</f>
        <v>#N/A</v>
      </c>
      <c r="J2122" s="106" t="e">
        <f>VLOOKUP(Tabela410[[#This Row],[Proposta de Referência]],SIMP_M1!A:K,9,FALSE)</f>
        <v>#VALUE!</v>
      </c>
      <c r="K2122" s="106" t="e">
        <f>VLOOKUP(Tabela410[[#This Row],[Proposta de Referência]],SIMP_M1!A:K,8,FALSE)</f>
        <v>#VALUE!</v>
      </c>
      <c r="L2122" s="107" t="e">
        <f t="shared" si="136"/>
        <v>#VALUE!</v>
      </c>
      <c r="M2122" s="107" t="e">
        <f t="shared" si="137"/>
        <v>#VALUE!</v>
      </c>
      <c r="N2122" s="142" t="e">
        <f t="shared" si="138"/>
        <v>#VALUE!</v>
      </c>
      <c r="O2122" s="142" t="e">
        <f t="shared" si="139"/>
        <v>#N/A</v>
      </c>
      <c r="P2122" s="24" t="str">
        <f>IFERROR(VLOOKUP(O2122,HOSPITAIS_COM_DIVIDAS!A:E,5,FALSE),"")</f>
        <v/>
      </c>
    </row>
    <row r="2123" spans="1:16" x14ac:dyDescent="0.25">
      <c r="A2123" s="52" t="e">
        <f>Tabela410[[#This Row],[Status da Proposta]]</f>
        <v>#VALUE!</v>
      </c>
      <c r="B2123" s="143">
        <f>MODALIDADE_1!A2123</f>
        <v>0</v>
      </c>
      <c r="C2123" s="142" t="e">
        <f>VLOOKUP(B2123,MODALIDADE_1!A:B,2,FALSE)</f>
        <v>#N/A</v>
      </c>
      <c r="D2123" s="142"/>
      <c r="E2123" s="94" t="e">
        <f>VLOOKUP(B2123,MODALIDADE_1!A:E,5,FALSE)</f>
        <v>#N/A</v>
      </c>
      <c r="F2123" s="95" t="e">
        <f>VLOOKUP(B2123,MODALIDADE_1!A:C,3,FALSE)</f>
        <v>#N/A</v>
      </c>
      <c r="G2123" s="142" t="e">
        <f>VLOOKUP(B2123,MODALIDADE_1!A:G,4,FALSE)</f>
        <v>#N/A</v>
      </c>
      <c r="H2123" s="142" t="e">
        <f>VLOOKUP(B2123,MODALIDADE_1!A:G,6,FALSE)</f>
        <v>#N/A</v>
      </c>
      <c r="I2123" s="142" t="e">
        <f>VLOOKUP(B2123,MODALIDADE_1!A:G,7,FALSE)</f>
        <v>#N/A</v>
      </c>
      <c r="J2123" s="106" t="e">
        <f>VLOOKUP(Tabela410[[#This Row],[Proposta de Referência]],SIMP_M1!A:K,9,FALSE)</f>
        <v>#VALUE!</v>
      </c>
      <c r="K2123" s="106" t="e">
        <f>VLOOKUP(Tabela410[[#This Row],[Proposta de Referência]],SIMP_M1!A:K,8,FALSE)</f>
        <v>#VALUE!</v>
      </c>
      <c r="L2123" s="107" t="e">
        <f t="shared" si="136"/>
        <v>#VALUE!</v>
      </c>
      <c r="M2123" s="107" t="e">
        <f t="shared" si="137"/>
        <v>#VALUE!</v>
      </c>
      <c r="N2123" s="142" t="e">
        <f t="shared" si="138"/>
        <v>#VALUE!</v>
      </c>
      <c r="O2123" s="142" t="e">
        <f t="shared" si="139"/>
        <v>#N/A</v>
      </c>
      <c r="P2123" s="24" t="str">
        <f>IFERROR(VLOOKUP(O2123,HOSPITAIS_COM_DIVIDAS!A:E,5,FALSE),"")</f>
        <v/>
      </c>
    </row>
    <row r="2124" spans="1:16" x14ac:dyDescent="0.25">
      <c r="A2124" s="52" t="e">
        <f>Tabela410[[#This Row],[Status da Proposta]]</f>
        <v>#VALUE!</v>
      </c>
      <c r="B2124" s="143">
        <f>MODALIDADE_1!A2124</f>
        <v>0</v>
      </c>
      <c r="C2124" s="142" t="e">
        <f>VLOOKUP(B2124,MODALIDADE_1!A:B,2,FALSE)</f>
        <v>#N/A</v>
      </c>
      <c r="D2124" s="142"/>
      <c r="E2124" s="94" t="e">
        <f>VLOOKUP(B2124,MODALIDADE_1!A:E,5,FALSE)</f>
        <v>#N/A</v>
      </c>
      <c r="F2124" s="95" t="e">
        <f>VLOOKUP(B2124,MODALIDADE_1!A:C,3,FALSE)</f>
        <v>#N/A</v>
      </c>
      <c r="G2124" s="142" t="e">
        <f>VLOOKUP(B2124,MODALIDADE_1!A:G,4,FALSE)</f>
        <v>#N/A</v>
      </c>
      <c r="H2124" s="142" t="e">
        <f>VLOOKUP(B2124,MODALIDADE_1!A:G,6,FALSE)</f>
        <v>#N/A</v>
      </c>
      <c r="I2124" s="142" t="e">
        <f>VLOOKUP(B2124,MODALIDADE_1!A:G,7,FALSE)</f>
        <v>#N/A</v>
      </c>
      <c r="J2124" s="106" t="e">
        <f>VLOOKUP(Tabela410[[#This Row],[Proposta de Referência]],SIMP_M1!A:K,9,FALSE)</f>
        <v>#VALUE!</v>
      </c>
      <c r="K2124" s="106" t="e">
        <f>VLOOKUP(Tabela410[[#This Row],[Proposta de Referência]],SIMP_M1!A:K,8,FALSE)</f>
        <v>#VALUE!</v>
      </c>
      <c r="L2124" s="107" t="e">
        <f t="shared" si="136"/>
        <v>#VALUE!</v>
      </c>
      <c r="M2124" s="107" t="e">
        <f t="shared" si="137"/>
        <v>#VALUE!</v>
      </c>
      <c r="N2124" s="142" t="e">
        <f t="shared" si="138"/>
        <v>#VALUE!</v>
      </c>
      <c r="O2124" s="142" t="e">
        <f t="shared" si="139"/>
        <v>#N/A</v>
      </c>
      <c r="P2124" s="24" t="str">
        <f>IFERROR(VLOOKUP(O2124,HOSPITAIS_COM_DIVIDAS!A:E,5,FALSE),"")</f>
        <v/>
      </c>
    </row>
    <row r="2125" spans="1:16" x14ac:dyDescent="0.25">
      <c r="A2125" s="52" t="e">
        <f>Tabela410[[#This Row],[Status da Proposta]]</f>
        <v>#VALUE!</v>
      </c>
      <c r="B2125" s="143">
        <f>MODALIDADE_1!A2125</f>
        <v>0</v>
      </c>
      <c r="C2125" s="142" t="e">
        <f>VLOOKUP(B2125,MODALIDADE_1!A:B,2,FALSE)</f>
        <v>#N/A</v>
      </c>
      <c r="D2125" s="142"/>
      <c r="E2125" s="94" t="e">
        <f>VLOOKUP(B2125,MODALIDADE_1!A:E,5,FALSE)</f>
        <v>#N/A</v>
      </c>
      <c r="F2125" s="95" t="e">
        <f>VLOOKUP(B2125,MODALIDADE_1!A:C,3,FALSE)</f>
        <v>#N/A</v>
      </c>
      <c r="G2125" s="142" t="e">
        <f>VLOOKUP(B2125,MODALIDADE_1!A:G,4,FALSE)</f>
        <v>#N/A</v>
      </c>
      <c r="H2125" s="142" t="e">
        <f>VLOOKUP(B2125,MODALIDADE_1!A:G,6,FALSE)</f>
        <v>#N/A</v>
      </c>
      <c r="I2125" s="142" t="e">
        <f>VLOOKUP(B2125,MODALIDADE_1!A:G,7,FALSE)</f>
        <v>#N/A</v>
      </c>
      <c r="J2125" s="106" t="e">
        <f>VLOOKUP(Tabela410[[#This Row],[Proposta de Referência]],SIMP_M1!A:K,9,FALSE)</f>
        <v>#VALUE!</v>
      </c>
      <c r="K2125" s="106" t="e">
        <f>VLOOKUP(Tabela410[[#This Row],[Proposta de Referência]],SIMP_M1!A:K,8,FALSE)</f>
        <v>#VALUE!</v>
      </c>
      <c r="L2125" s="107" t="e">
        <f t="shared" si="136"/>
        <v>#VALUE!</v>
      </c>
      <c r="M2125" s="107" t="e">
        <f t="shared" si="137"/>
        <v>#VALUE!</v>
      </c>
      <c r="N2125" s="142" t="e">
        <f t="shared" si="138"/>
        <v>#VALUE!</v>
      </c>
      <c r="O2125" s="142" t="e">
        <f t="shared" si="139"/>
        <v>#N/A</v>
      </c>
      <c r="P2125" s="24" t="str">
        <f>IFERROR(VLOOKUP(O2125,HOSPITAIS_COM_DIVIDAS!A:E,5,FALSE),"")</f>
        <v/>
      </c>
    </row>
    <row r="2126" spans="1:16" x14ac:dyDescent="0.25">
      <c r="A2126" s="52" t="e">
        <f>Tabela410[[#This Row],[Status da Proposta]]</f>
        <v>#VALUE!</v>
      </c>
      <c r="B2126" s="143">
        <f>MODALIDADE_1!A2126</f>
        <v>0</v>
      </c>
      <c r="C2126" s="142" t="e">
        <f>VLOOKUP(B2126,MODALIDADE_1!A:B,2,FALSE)</f>
        <v>#N/A</v>
      </c>
      <c r="D2126" s="142"/>
      <c r="E2126" s="94" t="e">
        <f>VLOOKUP(B2126,MODALIDADE_1!A:E,5,FALSE)</f>
        <v>#N/A</v>
      </c>
      <c r="F2126" s="95" t="e">
        <f>VLOOKUP(B2126,MODALIDADE_1!A:C,3,FALSE)</f>
        <v>#N/A</v>
      </c>
      <c r="G2126" s="142" t="e">
        <f>VLOOKUP(B2126,MODALIDADE_1!A:G,4,FALSE)</f>
        <v>#N/A</v>
      </c>
      <c r="H2126" s="142" t="e">
        <f>VLOOKUP(B2126,MODALIDADE_1!A:G,6,FALSE)</f>
        <v>#N/A</v>
      </c>
      <c r="I2126" s="142" t="e">
        <f>VLOOKUP(B2126,MODALIDADE_1!A:G,7,FALSE)</f>
        <v>#N/A</v>
      </c>
      <c r="J2126" s="106" t="e">
        <f>VLOOKUP(Tabela410[[#This Row],[Proposta de Referência]],SIMP_M1!A:K,9,FALSE)</f>
        <v>#VALUE!</v>
      </c>
      <c r="K2126" s="106" t="e">
        <f>VLOOKUP(Tabela410[[#This Row],[Proposta de Referência]],SIMP_M1!A:K,8,FALSE)</f>
        <v>#VALUE!</v>
      </c>
      <c r="L2126" s="107" t="e">
        <f t="shared" si="136"/>
        <v>#VALUE!</v>
      </c>
      <c r="M2126" s="107" t="e">
        <f t="shared" si="137"/>
        <v>#VALUE!</v>
      </c>
      <c r="N2126" s="142" t="e">
        <f t="shared" si="138"/>
        <v>#VALUE!</v>
      </c>
      <c r="O2126" s="142" t="e">
        <f t="shared" si="139"/>
        <v>#N/A</v>
      </c>
      <c r="P2126" s="24" t="str">
        <f>IFERROR(VLOOKUP(O2126,HOSPITAIS_COM_DIVIDAS!A:E,5,FALSE),"")</f>
        <v/>
      </c>
    </row>
    <row r="2127" spans="1:16" x14ac:dyDescent="0.25">
      <c r="A2127" s="52" t="e">
        <f>Tabela410[[#This Row],[Status da Proposta]]</f>
        <v>#VALUE!</v>
      </c>
      <c r="B2127" s="143">
        <f>MODALIDADE_1!A2127</f>
        <v>0</v>
      </c>
      <c r="C2127" s="142" t="e">
        <f>VLOOKUP(B2127,MODALIDADE_1!A:B,2,FALSE)</f>
        <v>#N/A</v>
      </c>
      <c r="D2127" s="142"/>
      <c r="E2127" s="94" t="e">
        <f>VLOOKUP(B2127,MODALIDADE_1!A:E,5,FALSE)</f>
        <v>#N/A</v>
      </c>
      <c r="F2127" s="95" t="e">
        <f>VLOOKUP(B2127,MODALIDADE_1!A:C,3,FALSE)</f>
        <v>#N/A</v>
      </c>
      <c r="G2127" s="142" t="e">
        <f>VLOOKUP(B2127,MODALIDADE_1!A:G,4,FALSE)</f>
        <v>#N/A</v>
      </c>
      <c r="H2127" s="142" t="e">
        <f>VLOOKUP(B2127,MODALIDADE_1!A:G,6,FALSE)</f>
        <v>#N/A</v>
      </c>
      <c r="I2127" s="142" t="e">
        <f>VLOOKUP(B2127,MODALIDADE_1!A:G,7,FALSE)</f>
        <v>#N/A</v>
      </c>
      <c r="J2127" s="106" t="e">
        <f>VLOOKUP(Tabela410[[#This Row],[Proposta de Referência]],SIMP_M1!A:K,9,FALSE)</f>
        <v>#VALUE!</v>
      </c>
      <c r="K2127" s="106" t="e">
        <f>VLOOKUP(Tabela410[[#This Row],[Proposta de Referência]],SIMP_M1!A:K,8,FALSE)</f>
        <v>#VALUE!</v>
      </c>
      <c r="L2127" s="107" t="e">
        <f t="shared" si="136"/>
        <v>#VALUE!</v>
      </c>
      <c r="M2127" s="107" t="e">
        <f t="shared" si="137"/>
        <v>#VALUE!</v>
      </c>
      <c r="N2127" s="142" t="e">
        <f t="shared" si="138"/>
        <v>#VALUE!</v>
      </c>
      <c r="O2127" s="142" t="e">
        <f t="shared" si="139"/>
        <v>#N/A</v>
      </c>
      <c r="P2127" s="24" t="str">
        <f>IFERROR(VLOOKUP(O2127,HOSPITAIS_COM_DIVIDAS!A:E,5,FALSE),"")</f>
        <v/>
      </c>
    </row>
    <row r="2128" spans="1:16" x14ac:dyDescent="0.25">
      <c r="A2128" s="52" t="e">
        <f>Tabela410[[#This Row],[Status da Proposta]]</f>
        <v>#VALUE!</v>
      </c>
      <c r="B2128" s="143">
        <f>MODALIDADE_1!A2128</f>
        <v>0</v>
      </c>
      <c r="C2128" s="142" t="e">
        <f>VLOOKUP(B2128,MODALIDADE_1!A:B,2,FALSE)</f>
        <v>#N/A</v>
      </c>
      <c r="D2128" s="142"/>
      <c r="E2128" s="94" t="e">
        <f>VLOOKUP(B2128,MODALIDADE_1!A:E,5,FALSE)</f>
        <v>#N/A</v>
      </c>
      <c r="F2128" s="95" t="e">
        <f>VLOOKUP(B2128,MODALIDADE_1!A:C,3,FALSE)</f>
        <v>#N/A</v>
      </c>
      <c r="G2128" s="142" t="e">
        <f>VLOOKUP(B2128,MODALIDADE_1!A:G,4,FALSE)</f>
        <v>#N/A</v>
      </c>
      <c r="H2128" s="142" t="e">
        <f>VLOOKUP(B2128,MODALIDADE_1!A:G,6,FALSE)</f>
        <v>#N/A</v>
      </c>
      <c r="I2128" s="142" t="e">
        <f>VLOOKUP(B2128,MODALIDADE_1!A:G,7,FALSE)</f>
        <v>#N/A</v>
      </c>
      <c r="J2128" s="106" t="e">
        <f>VLOOKUP(Tabela410[[#This Row],[Proposta de Referência]],SIMP_M1!A:K,9,FALSE)</f>
        <v>#VALUE!</v>
      </c>
      <c r="K2128" s="106" t="e">
        <f>VLOOKUP(Tabela410[[#This Row],[Proposta de Referência]],SIMP_M1!A:K,8,FALSE)</f>
        <v>#VALUE!</v>
      </c>
      <c r="L2128" s="107" t="e">
        <f t="shared" si="136"/>
        <v>#VALUE!</v>
      </c>
      <c r="M2128" s="107" t="e">
        <f t="shared" si="137"/>
        <v>#VALUE!</v>
      </c>
      <c r="N2128" s="142" t="e">
        <f t="shared" si="138"/>
        <v>#VALUE!</v>
      </c>
      <c r="O2128" s="142" t="e">
        <f t="shared" si="139"/>
        <v>#N/A</v>
      </c>
      <c r="P2128" s="24" t="str">
        <f>IFERROR(VLOOKUP(O2128,HOSPITAIS_COM_DIVIDAS!A:E,5,FALSE),"")</f>
        <v/>
      </c>
    </row>
    <row r="2129" spans="1:16" x14ac:dyDescent="0.25">
      <c r="A2129" s="52" t="e">
        <f>Tabela410[[#This Row],[Status da Proposta]]</f>
        <v>#VALUE!</v>
      </c>
      <c r="B2129" s="143">
        <f>MODALIDADE_1!A2129</f>
        <v>0</v>
      </c>
      <c r="C2129" s="142" t="e">
        <f>VLOOKUP(B2129,MODALIDADE_1!A:B,2,FALSE)</f>
        <v>#N/A</v>
      </c>
      <c r="D2129" s="142"/>
      <c r="E2129" s="94" t="e">
        <f>VLOOKUP(B2129,MODALIDADE_1!A:E,5,FALSE)</f>
        <v>#N/A</v>
      </c>
      <c r="F2129" s="95" t="e">
        <f>VLOOKUP(B2129,MODALIDADE_1!A:C,3,FALSE)</f>
        <v>#N/A</v>
      </c>
      <c r="G2129" s="142" t="e">
        <f>VLOOKUP(B2129,MODALIDADE_1!A:G,4,FALSE)</f>
        <v>#N/A</v>
      </c>
      <c r="H2129" s="142" t="e">
        <f>VLOOKUP(B2129,MODALIDADE_1!A:G,6,FALSE)</f>
        <v>#N/A</v>
      </c>
      <c r="I2129" s="142" t="e">
        <f>VLOOKUP(B2129,MODALIDADE_1!A:G,7,FALSE)</f>
        <v>#N/A</v>
      </c>
      <c r="J2129" s="106" t="e">
        <f>VLOOKUP(Tabela410[[#This Row],[Proposta de Referência]],SIMP_M1!A:K,9,FALSE)</f>
        <v>#VALUE!</v>
      </c>
      <c r="K2129" s="106" t="e">
        <f>VLOOKUP(Tabela410[[#This Row],[Proposta de Referência]],SIMP_M1!A:K,8,FALSE)</f>
        <v>#VALUE!</v>
      </c>
      <c r="L2129" s="107" t="e">
        <f t="shared" si="136"/>
        <v>#VALUE!</v>
      </c>
      <c r="M2129" s="107" t="e">
        <f t="shared" si="137"/>
        <v>#VALUE!</v>
      </c>
      <c r="N2129" s="142" t="e">
        <f t="shared" si="138"/>
        <v>#VALUE!</v>
      </c>
      <c r="O2129" s="142" t="e">
        <f t="shared" si="139"/>
        <v>#N/A</v>
      </c>
      <c r="P2129" s="24" t="str">
        <f>IFERROR(VLOOKUP(O2129,HOSPITAIS_COM_DIVIDAS!A:E,5,FALSE),"")</f>
        <v/>
      </c>
    </row>
    <row r="2130" spans="1:16" x14ac:dyDescent="0.25">
      <c r="A2130" s="52" t="e">
        <f>Tabela410[[#This Row],[Status da Proposta]]</f>
        <v>#VALUE!</v>
      </c>
      <c r="B2130" s="143">
        <f>MODALIDADE_1!A2130</f>
        <v>0</v>
      </c>
      <c r="C2130" s="142" t="e">
        <f>VLOOKUP(B2130,MODALIDADE_1!A:B,2,FALSE)</f>
        <v>#N/A</v>
      </c>
      <c r="D2130" s="142"/>
      <c r="E2130" s="94" t="e">
        <f>VLOOKUP(B2130,MODALIDADE_1!A:E,5,FALSE)</f>
        <v>#N/A</v>
      </c>
      <c r="F2130" s="95" t="e">
        <f>VLOOKUP(B2130,MODALIDADE_1!A:C,3,FALSE)</f>
        <v>#N/A</v>
      </c>
      <c r="G2130" s="142" t="e">
        <f>VLOOKUP(B2130,MODALIDADE_1!A:G,4,FALSE)</f>
        <v>#N/A</v>
      </c>
      <c r="H2130" s="142" t="e">
        <f>VLOOKUP(B2130,MODALIDADE_1!A:G,6,FALSE)</f>
        <v>#N/A</v>
      </c>
      <c r="I2130" s="142" t="e">
        <f>VLOOKUP(B2130,MODALIDADE_1!A:G,7,FALSE)</f>
        <v>#N/A</v>
      </c>
      <c r="J2130" s="106" t="e">
        <f>VLOOKUP(Tabela410[[#This Row],[Proposta de Referência]],SIMP_M1!A:K,9,FALSE)</f>
        <v>#VALUE!</v>
      </c>
      <c r="K2130" s="106" t="e">
        <f>VLOOKUP(Tabela410[[#This Row],[Proposta de Referência]],SIMP_M1!A:K,8,FALSE)</f>
        <v>#VALUE!</v>
      </c>
      <c r="L2130" s="107" t="e">
        <f t="shared" si="136"/>
        <v>#VALUE!</v>
      </c>
      <c r="M2130" s="107" t="e">
        <f t="shared" si="137"/>
        <v>#VALUE!</v>
      </c>
      <c r="N2130" s="142" t="e">
        <f t="shared" si="138"/>
        <v>#VALUE!</v>
      </c>
      <c r="O2130" s="142" t="e">
        <f t="shared" si="139"/>
        <v>#N/A</v>
      </c>
      <c r="P2130" s="24" t="str">
        <f>IFERROR(VLOOKUP(O2130,HOSPITAIS_COM_DIVIDAS!A:E,5,FALSE),"")</f>
        <v/>
      </c>
    </row>
    <row r="2131" spans="1:16" x14ac:dyDescent="0.25">
      <c r="A2131" s="52" t="e">
        <f>Tabela410[[#This Row],[Status da Proposta]]</f>
        <v>#VALUE!</v>
      </c>
      <c r="B2131" s="143">
        <f>MODALIDADE_1!A2131</f>
        <v>0</v>
      </c>
      <c r="C2131" s="142" t="e">
        <f>VLOOKUP(B2131,MODALIDADE_1!A:B,2,FALSE)</f>
        <v>#N/A</v>
      </c>
      <c r="D2131" s="142"/>
      <c r="E2131" s="94" t="e">
        <f>VLOOKUP(B2131,MODALIDADE_1!A:E,5,FALSE)</f>
        <v>#N/A</v>
      </c>
      <c r="F2131" s="95" t="e">
        <f>VLOOKUP(B2131,MODALIDADE_1!A:C,3,FALSE)</f>
        <v>#N/A</v>
      </c>
      <c r="G2131" s="142" t="e">
        <f>VLOOKUP(B2131,MODALIDADE_1!A:G,4,FALSE)</f>
        <v>#N/A</v>
      </c>
      <c r="H2131" s="142" t="e">
        <f>VLOOKUP(B2131,MODALIDADE_1!A:G,6,FALSE)</f>
        <v>#N/A</v>
      </c>
      <c r="I2131" s="142" t="e">
        <f>VLOOKUP(B2131,MODALIDADE_1!A:G,7,FALSE)</f>
        <v>#N/A</v>
      </c>
      <c r="J2131" s="106" t="e">
        <f>VLOOKUP(Tabela410[[#This Row],[Proposta de Referência]],SIMP_M1!A:K,9,FALSE)</f>
        <v>#VALUE!</v>
      </c>
      <c r="K2131" s="106" t="e">
        <f>VLOOKUP(Tabela410[[#This Row],[Proposta de Referência]],SIMP_M1!A:K,8,FALSE)</f>
        <v>#VALUE!</v>
      </c>
      <c r="L2131" s="107" t="e">
        <f t="shared" si="136"/>
        <v>#VALUE!</v>
      </c>
      <c r="M2131" s="107" t="e">
        <f t="shared" si="137"/>
        <v>#VALUE!</v>
      </c>
      <c r="N2131" s="142" t="e">
        <f t="shared" si="138"/>
        <v>#VALUE!</v>
      </c>
      <c r="O2131" s="142" t="e">
        <f t="shared" si="139"/>
        <v>#N/A</v>
      </c>
      <c r="P2131" s="24" t="str">
        <f>IFERROR(VLOOKUP(O2131,HOSPITAIS_COM_DIVIDAS!A:E,5,FALSE),"")</f>
        <v/>
      </c>
    </row>
    <row r="2132" spans="1:16" x14ac:dyDescent="0.25">
      <c r="A2132" s="52" t="e">
        <f>Tabela410[[#This Row],[Status da Proposta]]</f>
        <v>#VALUE!</v>
      </c>
      <c r="B2132" s="143">
        <f>MODALIDADE_1!A2132</f>
        <v>0</v>
      </c>
      <c r="C2132" s="142" t="e">
        <f>VLOOKUP(B2132,MODALIDADE_1!A:B,2,FALSE)</f>
        <v>#N/A</v>
      </c>
      <c r="D2132" s="142"/>
      <c r="E2132" s="94" t="e">
        <f>VLOOKUP(B2132,MODALIDADE_1!A:E,5,FALSE)</f>
        <v>#N/A</v>
      </c>
      <c r="F2132" s="95" t="e">
        <f>VLOOKUP(B2132,MODALIDADE_1!A:C,3,FALSE)</f>
        <v>#N/A</v>
      </c>
      <c r="G2132" s="142" t="e">
        <f>VLOOKUP(B2132,MODALIDADE_1!A:G,4,FALSE)</f>
        <v>#N/A</v>
      </c>
      <c r="H2132" s="142" t="e">
        <f>VLOOKUP(B2132,MODALIDADE_1!A:G,6,FALSE)</f>
        <v>#N/A</v>
      </c>
      <c r="I2132" s="142" t="e">
        <f>VLOOKUP(B2132,MODALIDADE_1!A:G,7,FALSE)</f>
        <v>#N/A</v>
      </c>
      <c r="J2132" s="106" t="e">
        <f>VLOOKUP(Tabela410[[#This Row],[Proposta de Referência]],SIMP_M1!A:K,9,FALSE)</f>
        <v>#VALUE!</v>
      </c>
      <c r="K2132" s="106" t="e">
        <f>VLOOKUP(Tabela410[[#This Row],[Proposta de Referência]],SIMP_M1!A:K,8,FALSE)</f>
        <v>#VALUE!</v>
      </c>
      <c r="L2132" s="107" t="e">
        <f t="shared" si="136"/>
        <v>#VALUE!</v>
      </c>
      <c r="M2132" s="107" t="e">
        <f t="shared" si="137"/>
        <v>#VALUE!</v>
      </c>
      <c r="N2132" s="142" t="e">
        <f t="shared" si="138"/>
        <v>#VALUE!</v>
      </c>
      <c r="O2132" s="142" t="e">
        <f t="shared" si="139"/>
        <v>#N/A</v>
      </c>
      <c r="P2132" s="24" t="str">
        <f>IFERROR(VLOOKUP(O2132,HOSPITAIS_COM_DIVIDAS!A:E,5,FALSE),"")</f>
        <v/>
      </c>
    </row>
    <row r="2133" spans="1:16" x14ac:dyDescent="0.25">
      <c r="A2133" s="52" t="e">
        <f>Tabela410[[#This Row],[Status da Proposta]]</f>
        <v>#VALUE!</v>
      </c>
      <c r="B2133" s="143">
        <f>MODALIDADE_1!A2133</f>
        <v>0</v>
      </c>
      <c r="C2133" s="142" t="e">
        <f>VLOOKUP(B2133,MODALIDADE_1!A:B,2,FALSE)</f>
        <v>#N/A</v>
      </c>
      <c r="D2133" s="142"/>
      <c r="E2133" s="94" t="e">
        <f>VLOOKUP(B2133,MODALIDADE_1!A:E,5,FALSE)</f>
        <v>#N/A</v>
      </c>
      <c r="F2133" s="95" t="e">
        <f>VLOOKUP(B2133,MODALIDADE_1!A:C,3,FALSE)</f>
        <v>#N/A</v>
      </c>
      <c r="G2133" s="142" t="e">
        <f>VLOOKUP(B2133,MODALIDADE_1!A:G,4,FALSE)</f>
        <v>#N/A</v>
      </c>
      <c r="H2133" s="142" t="e">
        <f>VLOOKUP(B2133,MODALIDADE_1!A:G,6,FALSE)</f>
        <v>#N/A</v>
      </c>
      <c r="I2133" s="142" t="e">
        <f>VLOOKUP(B2133,MODALIDADE_1!A:G,7,FALSE)</f>
        <v>#N/A</v>
      </c>
      <c r="J2133" s="106" t="e">
        <f>VLOOKUP(Tabela410[[#This Row],[Proposta de Referência]],SIMP_M1!A:K,9,FALSE)</f>
        <v>#VALUE!</v>
      </c>
      <c r="K2133" s="106" t="e">
        <f>VLOOKUP(Tabela410[[#This Row],[Proposta de Referência]],SIMP_M1!A:K,8,FALSE)</f>
        <v>#VALUE!</v>
      </c>
      <c r="L2133" s="107" t="e">
        <f t="shared" si="136"/>
        <v>#VALUE!</v>
      </c>
      <c r="M2133" s="107" t="e">
        <f t="shared" si="137"/>
        <v>#VALUE!</v>
      </c>
      <c r="N2133" s="142" t="e">
        <f t="shared" si="138"/>
        <v>#VALUE!</v>
      </c>
      <c r="O2133" s="142" t="e">
        <f t="shared" si="139"/>
        <v>#N/A</v>
      </c>
      <c r="P2133" s="24" t="str">
        <f>IFERROR(VLOOKUP(O2133,HOSPITAIS_COM_DIVIDAS!A:E,5,FALSE),"")</f>
        <v/>
      </c>
    </row>
    <row r="2134" spans="1:16" x14ac:dyDescent="0.25">
      <c r="A2134" s="52" t="e">
        <f>Tabela410[[#This Row],[Status da Proposta]]</f>
        <v>#VALUE!</v>
      </c>
      <c r="B2134" s="143">
        <f>MODALIDADE_1!A2134</f>
        <v>0</v>
      </c>
      <c r="C2134" s="142" t="e">
        <f>VLOOKUP(B2134,MODALIDADE_1!A:B,2,FALSE)</f>
        <v>#N/A</v>
      </c>
      <c r="D2134" s="142"/>
      <c r="E2134" s="94" t="e">
        <f>VLOOKUP(B2134,MODALIDADE_1!A:E,5,FALSE)</f>
        <v>#N/A</v>
      </c>
      <c r="F2134" s="95" t="e">
        <f>VLOOKUP(B2134,MODALIDADE_1!A:C,3,FALSE)</f>
        <v>#N/A</v>
      </c>
      <c r="G2134" s="142" t="e">
        <f>VLOOKUP(B2134,MODALIDADE_1!A:G,4,FALSE)</f>
        <v>#N/A</v>
      </c>
      <c r="H2134" s="142" t="e">
        <f>VLOOKUP(B2134,MODALIDADE_1!A:G,6,FALSE)</f>
        <v>#N/A</v>
      </c>
      <c r="I2134" s="142" t="e">
        <f>VLOOKUP(B2134,MODALIDADE_1!A:G,7,FALSE)</f>
        <v>#N/A</v>
      </c>
      <c r="J2134" s="106" t="e">
        <f>VLOOKUP(Tabela410[[#This Row],[Proposta de Referência]],SIMP_M1!A:K,9,FALSE)</f>
        <v>#VALUE!</v>
      </c>
      <c r="K2134" s="106" t="e">
        <f>VLOOKUP(Tabela410[[#This Row],[Proposta de Referência]],SIMP_M1!A:K,8,FALSE)</f>
        <v>#VALUE!</v>
      </c>
      <c r="L2134" s="107" t="e">
        <f t="shared" si="136"/>
        <v>#VALUE!</v>
      </c>
      <c r="M2134" s="107" t="e">
        <f t="shared" si="137"/>
        <v>#VALUE!</v>
      </c>
      <c r="N2134" s="142" t="e">
        <f t="shared" si="138"/>
        <v>#VALUE!</v>
      </c>
      <c r="O2134" s="142" t="e">
        <f t="shared" si="139"/>
        <v>#N/A</v>
      </c>
      <c r="P2134" s="24" t="str">
        <f>IFERROR(VLOOKUP(O2134,HOSPITAIS_COM_DIVIDAS!A:E,5,FALSE),"")</f>
        <v/>
      </c>
    </row>
    <row r="2135" spans="1:16" x14ac:dyDescent="0.25">
      <c r="A2135" s="52" t="e">
        <f>Tabela410[[#This Row],[Status da Proposta]]</f>
        <v>#VALUE!</v>
      </c>
      <c r="B2135" s="143">
        <f>MODALIDADE_1!A2135</f>
        <v>0</v>
      </c>
      <c r="C2135" s="142" t="e">
        <f>VLOOKUP(B2135,MODALIDADE_1!A:B,2,FALSE)</f>
        <v>#N/A</v>
      </c>
      <c r="D2135" s="142"/>
      <c r="E2135" s="94" t="e">
        <f>VLOOKUP(B2135,MODALIDADE_1!A:E,5,FALSE)</f>
        <v>#N/A</v>
      </c>
      <c r="F2135" s="95" t="e">
        <f>VLOOKUP(B2135,MODALIDADE_1!A:C,3,FALSE)</f>
        <v>#N/A</v>
      </c>
      <c r="G2135" s="142" t="e">
        <f>VLOOKUP(B2135,MODALIDADE_1!A:G,4,FALSE)</f>
        <v>#N/A</v>
      </c>
      <c r="H2135" s="142" t="e">
        <f>VLOOKUP(B2135,MODALIDADE_1!A:G,6,FALSE)</f>
        <v>#N/A</v>
      </c>
      <c r="I2135" s="142" t="e">
        <f>VLOOKUP(B2135,MODALIDADE_1!A:G,7,FALSE)</f>
        <v>#N/A</v>
      </c>
      <c r="J2135" s="106" t="e">
        <f>VLOOKUP(Tabela410[[#This Row],[Proposta de Referência]],SIMP_M1!A:K,9,FALSE)</f>
        <v>#VALUE!</v>
      </c>
      <c r="K2135" s="106" t="e">
        <f>VLOOKUP(Tabela410[[#This Row],[Proposta de Referência]],SIMP_M1!A:K,8,FALSE)</f>
        <v>#VALUE!</v>
      </c>
      <c r="L2135" s="107" t="e">
        <f t="shared" si="136"/>
        <v>#VALUE!</v>
      </c>
      <c r="M2135" s="107" t="e">
        <f t="shared" si="137"/>
        <v>#VALUE!</v>
      </c>
      <c r="N2135" s="142" t="e">
        <f t="shared" si="138"/>
        <v>#VALUE!</v>
      </c>
      <c r="O2135" s="142" t="e">
        <f t="shared" si="139"/>
        <v>#N/A</v>
      </c>
      <c r="P2135" s="24" t="str">
        <f>IFERROR(VLOOKUP(O2135,HOSPITAIS_COM_DIVIDAS!A:E,5,FALSE),"")</f>
        <v/>
      </c>
    </row>
    <row r="2136" spans="1:16" x14ac:dyDescent="0.25">
      <c r="A2136" s="52" t="e">
        <f>Tabela410[[#This Row],[Status da Proposta]]</f>
        <v>#VALUE!</v>
      </c>
      <c r="B2136" s="143">
        <f>MODALIDADE_1!A2136</f>
        <v>0</v>
      </c>
      <c r="C2136" s="142" t="e">
        <f>VLOOKUP(B2136,MODALIDADE_1!A:B,2,FALSE)</f>
        <v>#N/A</v>
      </c>
      <c r="D2136" s="142"/>
      <c r="E2136" s="94" t="e">
        <f>VLOOKUP(B2136,MODALIDADE_1!A:E,5,FALSE)</f>
        <v>#N/A</v>
      </c>
      <c r="F2136" s="95" t="e">
        <f>VLOOKUP(B2136,MODALIDADE_1!A:C,3,FALSE)</f>
        <v>#N/A</v>
      </c>
      <c r="G2136" s="142" t="e">
        <f>VLOOKUP(B2136,MODALIDADE_1!A:G,4,FALSE)</f>
        <v>#N/A</v>
      </c>
      <c r="H2136" s="142" t="e">
        <f>VLOOKUP(B2136,MODALIDADE_1!A:G,6,FALSE)</f>
        <v>#N/A</v>
      </c>
      <c r="I2136" s="142" t="e">
        <f>VLOOKUP(B2136,MODALIDADE_1!A:G,7,FALSE)</f>
        <v>#N/A</v>
      </c>
      <c r="J2136" s="106" t="e">
        <f>VLOOKUP(Tabela410[[#This Row],[Proposta de Referência]],SIMP_M1!A:K,9,FALSE)</f>
        <v>#VALUE!</v>
      </c>
      <c r="K2136" s="106" t="e">
        <f>VLOOKUP(Tabela410[[#This Row],[Proposta de Referência]],SIMP_M1!A:K,8,FALSE)</f>
        <v>#VALUE!</v>
      </c>
      <c r="L2136" s="107" t="e">
        <f t="shared" si="136"/>
        <v>#VALUE!</v>
      </c>
      <c r="M2136" s="107" t="e">
        <f t="shared" si="137"/>
        <v>#VALUE!</v>
      </c>
      <c r="N2136" s="142" t="e">
        <f t="shared" si="138"/>
        <v>#VALUE!</v>
      </c>
      <c r="O2136" s="142" t="e">
        <f t="shared" si="139"/>
        <v>#N/A</v>
      </c>
      <c r="P2136" s="24" t="str">
        <f>IFERROR(VLOOKUP(O2136,HOSPITAIS_COM_DIVIDAS!A:E,5,FALSE),"")</f>
        <v/>
      </c>
    </row>
    <row r="2137" spans="1:16" x14ac:dyDescent="0.25">
      <c r="A2137" s="52" t="e">
        <f>Tabela410[[#This Row],[Status da Proposta]]</f>
        <v>#VALUE!</v>
      </c>
      <c r="B2137" s="143">
        <f>MODALIDADE_1!A2137</f>
        <v>0</v>
      </c>
      <c r="C2137" s="142" t="e">
        <f>VLOOKUP(B2137,MODALIDADE_1!A:B,2,FALSE)</f>
        <v>#N/A</v>
      </c>
      <c r="D2137" s="142"/>
      <c r="E2137" s="94" t="e">
        <f>VLOOKUP(B2137,MODALIDADE_1!A:E,5,FALSE)</f>
        <v>#N/A</v>
      </c>
      <c r="F2137" s="95" t="e">
        <f>VLOOKUP(B2137,MODALIDADE_1!A:C,3,FALSE)</f>
        <v>#N/A</v>
      </c>
      <c r="G2137" s="142" t="e">
        <f>VLOOKUP(B2137,MODALIDADE_1!A:G,4,FALSE)</f>
        <v>#N/A</v>
      </c>
      <c r="H2137" s="142" t="e">
        <f>VLOOKUP(B2137,MODALIDADE_1!A:G,6,FALSE)</f>
        <v>#N/A</v>
      </c>
      <c r="I2137" s="142" t="e">
        <f>VLOOKUP(B2137,MODALIDADE_1!A:G,7,FALSE)</f>
        <v>#N/A</v>
      </c>
      <c r="J2137" s="106" t="e">
        <f>VLOOKUP(Tabela410[[#This Row],[Proposta de Referência]],SIMP_M1!A:K,9,FALSE)</f>
        <v>#VALUE!</v>
      </c>
      <c r="K2137" s="106" t="e">
        <f>VLOOKUP(Tabela410[[#This Row],[Proposta de Referência]],SIMP_M1!A:K,8,FALSE)</f>
        <v>#VALUE!</v>
      </c>
      <c r="L2137" s="107" t="e">
        <f t="shared" si="136"/>
        <v>#VALUE!</v>
      </c>
      <c r="M2137" s="107" t="e">
        <f t="shared" si="137"/>
        <v>#VALUE!</v>
      </c>
      <c r="N2137" s="142" t="e">
        <f t="shared" si="138"/>
        <v>#VALUE!</v>
      </c>
      <c r="O2137" s="142" t="e">
        <f t="shared" si="139"/>
        <v>#N/A</v>
      </c>
      <c r="P2137" s="24" t="str">
        <f>IFERROR(VLOOKUP(O2137,HOSPITAIS_COM_DIVIDAS!A:E,5,FALSE),"")</f>
        <v/>
      </c>
    </row>
    <row r="2138" spans="1:16" x14ac:dyDescent="0.25">
      <c r="A2138" s="52" t="e">
        <f>Tabela410[[#This Row],[Status da Proposta]]</f>
        <v>#VALUE!</v>
      </c>
      <c r="B2138" s="143">
        <f>MODALIDADE_1!A2138</f>
        <v>0</v>
      </c>
      <c r="C2138" s="142" t="e">
        <f>VLOOKUP(B2138,MODALIDADE_1!A:B,2,FALSE)</f>
        <v>#N/A</v>
      </c>
      <c r="D2138" s="142"/>
      <c r="E2138" s="94" t="e">
        <f>VLOOKUP(B2138,MODALIDADE_1!A:E,5,FALSE)</f>
        <v>#N/A</v>
      </c>
      <c r="F2138" s="95" t="e">
        <f>VLOOKUP(B2138,MODALIDADE_1!A:C,3,FALSE)</f>
        <v>#N/A</v>
      </c>
      <c r="G2138" s="142" t="e">
        <f>VLOOKUP(B2138,MODALIDADE_1!A:G,4,FALSE)</f>
        <v>#N/A</v>
      </c>
      <c r="H2138" s="142" t="e">
        <f>VLOOKUP(B2138,MODALIDADE_1!A:G,6,FALSE)</f>
        <v>#N/A</v>
      </c>
      <c r="I2138" s="142" t="e">
        <f>VLOOKUP(B2138,MODALIDADE_1!A:G,7,FALSE)</f>
        <v>#N/A</v>
      </c>
      <c r="J2138" s="106" t="e">
        <f>VLOOKUP(Tabela410[[#This Row],[Proposta de Referência]],SIMP_M1!A:K,9,FALSE)</f>
        <v>#VALUE!</v>
      </c>
      <c r="K2138" s="106" t="e">
        <f>VLOOKUP(Tabela410[[#This Row],[Proposta de Referência]],SIMP_M1!A:K,8,FALSE)</f>
        <v>#VALUE!</v>
      </c>
      <c r="L2138" s="107" t="e">
        <f t="shared" si="136"/>
        <v>#VALUE!</v>
      </c>
      <c r="M2138" s="107" t="e">
        <f t="shared" si="137"/>
        <v>#VALUE!</v>
      </c>
      <c r="N2138" s="142" t="e">
        <f t="shared" si="138"/>
        <v>#VALUE!</v>
      </c>
      <c r="O2138" s="142" t="e">
        <f t="shared" si="139"/>
        <v>#N/A</v>
      </c>
      <c r="P2138" s="24" t="str">
        <f>IFERROR(VLOOKUP(O2138,HOSPITAIS_COM_DIVIDAS!A:E,5,FALSE),"")</f>
        <v/>
      </c>
    </row>
    <row r="2139" spans="1:16" x14ac:dyDescent="0.25">
      <c r="A2139" s="52" t="e">
        <f>Tabela410[[#This Row],[Status da Proposta]]</f>
        <v>#VALUE!</v>
      </c>
      <c r="B2139" s="143">
        <f>MODALIDADE_1!A2139</f>
        <v>0</v>
      </c>
      <c r="C2139" s="142" t="e">
        <f>VLOOKUP(B2139,MODALIDADE_1!A:B,2,FALSE)</f>
        <v>#N/A</v>
      </c>
      <c r="D2139" s="142"/>
      <c r="E2139" s="94" t="e">
        <f>VLOOKUP(B2139,MODALIDADE_1!A:E,5,FALSE)</f>
        <v>#N/A</v>
      </c>
      <c r="F2139" s="95" t="e">
        <f>VLOOKUP(B2139,MODALIDADE_1!A:C,3,FALSE)</f>
        <v>#N/A</v>
      </c>
      <c r="G2139" s="142" t="e">
        <f>VLOOKUP(B2139,MODALIDADE_1!A:G,4,FALSE)</f>
        <v>#N/A</v>
      </c>
      <c r="H2139" s="142" t="e">
        <f>VLOOKUP(B2139,MODALIDADE_1!A:G,6,FALSE)</f>
        <v>#N/A</v>
      </c>
      <c r="I2139" s="142" t="e">
        <f>VLOOKUP(B2139,MODALIDADE_1!A:G,7,FALSE)</f>
        <v>#N/A</v>
      </c>
      <c r="J2139" s="106" t="e">
        <f>VLOOKUP(Tabela410[[#This Row],[Proposta de Referência]],SIMP_M1!A:K,9,FALSE)</f>
        <v>#VALUE!</v>
      </c>
      <c r="K2139" s="106" t="e">
        <f>VLOOKUP(Tabela410[[#This Row],[Proposta de Referência]],SIMP_M1!A:K,8,FALSE)</f>
        <v>#VALUE!</v>
      </c>
      <c r="L2139" s="107" t="e">
        <f t="shared" si="136"/>
        <v>#VALUE!</v>
      </c>
      <c r="M2139" s="107" t="e">
        <f t="shared" si="137"/>
        <v>#VALUE!</v>
      </c>
      <c r="N2139" s="142" t="e">
        <f t="shared" si="138"/>
        <v>#VALUE!</v>
      </c>
      <c r="O2139" s="142" t="e">
        <f t="shared" si="139"/>
        <v>#N/A</v>
      </c>
      <c r="P2139" s="24" t="str">
        <f>IFERROR(VLOOKUP(O2139,HOSPITAIS_COM_DIVIDAS!A:E,5,FALSE),"")</f>
        <v/>
      </c>
    </row>
    <row r="2140" spans="1:16" x14ac:dyDescent="0.25">
      <c r="A2140" s="52" t="e">
        <f>Tabela410[[#This Row],[Status da Proposta]]</f>
        <v>#VALUE!</v>
      </c>
      <c r="B2140" s="143">
        <f>MODALIDADE_1!A2140</f>
        <v>0</v>
      </c>
      <c r="C2140" s="142" t="e">
        <f>VLOOKUP(B2140,MODALIDADE_1!A:B,2,FALSE)</f>
        <v>#N/A</v>
      </c>
      <c r="D2140" s="142"/>
      <c r="E2140" s="94" t="e">
        <f>VLOOKUP(B2140,MODALIDADE_1!A:E,5,FALSE)</f>
        <v>#N/A</v>
      </c>
      <c r="F2140" s="95" t="e">
        <f>VLOOKUP(B2140,MODALIDADE_1!A:C,3,FALSE)</f>
        <v>#N/A</v>
      </c>
      <c r="G2140" s="142" t="e">
        <f>VLOOKUP(B2140,MODALIDADE_1!A:G,4,FALSE)</f>
        <v>#N/A</v>
      </c>
      <c r="H2140" s="142" t="e">
        <f>VLOOKUP(B2140,MODALIDADE_1!A:G,6,FALSE)</f>
        <v>#N/A</v>
      </c>
      <c r="I2140" s="142" t="e">
        <f>VLOOKUP(B2140,MODALIDADE_1!A:G,7,FALSE)</f>
        <v>#N/A</v>
      </c>
      <c r="J2140" s="106" t="e">
        <f>VLOOKUP(Tabela410[[#This Row],[Proposta de Referência]],SIMP_M1!A:K,9,FALSE)</f>
        <v>#VALUE!</v>
      </c>
      <c r="K2140" s="106" t="e">
        <f>VLOOKUP(Tabela410[[#This Row],[Proposta de Referência]],SIMP_M1!A:K,8,FALSE)</f>
        <v>#VALUE!</v>
      </c>
      <c r="L2140" s="107" t="e">
        <f t="shared" si="136"/>
        <v>#VALUE!</v>
      </c>
      <c r="M2140" s="107" t="e">
        <f t="shared" si="137"/>
        <v>#VALUE!</v>
      </c>
      <c r="N2140" s="142" t="e">
        <f t="shared" si="138"/>
        <v>#VALUE!</v>
      </c>
      <c r="O2140" s="142" t="e">
        <f t="shared" si="139"/>
        <v>#N/A</v>
      </c>
      <c r="P2140" s="24" t="str">
        <f>IFERROR(VLOOKUP(O2140,HOSPITAIS_COM_DIVIDAS!A:E,5,FALSE),"")</f>
        <v/>
      </c>
    </row>
    <row r="2141" spans="1:16" x14ac:dyDescent="0.25">
      <c r="A2141" s="52" t="e">
        <f>Tabela410[[#This Row],[Status da Proposta]]</f>
        <v>#VALUE!</v>
      </c>
      <c r="B2141" s="143">
        <f>MODALIDADE_1!A2141</f>
        <v>0</v>
      </c>
      <c r="C2141" s="142" t="e">
        <f>VLOOKUP(B2141,MODALIDADE_1!A:B,2,FALSE)</f>
        <v>#N/A</v>
      </c>
      <c r="D2141" s="142"/>
      <c r="E2141" s="94" t="e">
        <f>VLOOKUP(B2141,MODALIDADE_1!A:E,5,FALSE)</f>
        <v>#N/A</v>
      </c>
      <c r="F2141" s="95" t="e">
        <f>VLOOKUP(B2141,MODALIDADE_1!A:C,3,FALSE)</f>
        <v>#N/A</v>
      </c>
      <c r="G2141" s="142" t="e">
        <f>VLOOKUP(B2141,MODALIDADE_1!A:G,4,FALSE)</f>
        <v>#N/A</v>
      </c>
      <c r="H2141" s="142" t="e">
        <f>VLOOKUP(B2141,MODALIDADE_1!A:G,6,FALSE)</f>
        <v>#N/A</v>
      </c>
      <c r="I2141" s="142" t="e">
        <f>VLOOKUP(B2141,MODALIDADE_1!A:G,7,FALSE)</f>
        <v>#N/A</v>
      </c>
      <c r="J2141" s="106" t="e">
        <f>VLOOKUP(Tabela410[[#This Row],[Proposta de Referência]],SIMP_M1!A:K,9,FALSE)</f>
        <v>#VALUE!</v>
      </c>
      <c r="K2141" s="106" t="e">
        <f>VLOOKUP(Tabela410[[#This Row],[Proposta de Referência]],SIMP_M1!A:K,8,FALSE)</f>
        <v>#VALUE!</v>
      </c>
      <c r="L2141" s="107" t="e">
        <f t="shared" si="136"/>
        <v>#VALUE!</v>
      </c>
      <c r="M2141" s="107" t="e">
        <f t="shared" si="137"/>
        <v>#VALUE!</v>
      </c>
      <c r="N2141" s="142" t="e">
        <f t="shared" si="138"/>
        <v>#VALUE!</v>
      </c>
      <c r="O2141" s="142" t="e">
        <f t="shared" si="139"/>
        <v>#N/A</v>
      </c>
      <c r="P2141" s="24" t="str">
        <f>IFERROR(VLOOKUP(O2141,HOSPITAIS_COM_DIVIDAS!A:E,5,FALSE),"")</f>
        <v/>
      </c>
    </row>
    <row r="2142" spans="1:16" x14ac:dyDescent="0.25">
      <c r="A2142" s="52" t="e">
        <f>Tabela410[[#This Row],[Status da Proposta]]</f>
        <v>#VALUE!</v>
      </c>
      <c r="B2142" s="143">
        <f>MODALIDADE_1!A2142</f>
        <v>0</v>
      </c>
      <c r="C2142" s="142" t="e">
        <f>VLOOKUP(B2142,MODALIDADE_1!A:B,2,FALSE)</f>
        <v>#N/A</v>
      </c>
      <c r="D2142" s="142"/>
      <c r="E2142" s="94" t="e">
        <f>VLOOKUP(B2142,MODALIDADE_1!A:E,5,FALSE)</f>
        <v>#N/A</v>
      </c>
      <c r="F2142" s="95" t="e">
        <f>VLOOKUP(B2142,MODALIDADE_1!A:C,3,FALSE)</f>
        <v>#N/A</v>
      </c>
      <c r="G2142" s="142" t="e">
        <f>VLOOKUP(B2142,MODALIDADE_1!A:G,4,FALSE)</f>
        <v>#N/A</v>
      </c>
      <c r="H2142" s="142" t="e">
        <f>VLOOKUP(B2142,MODALIDADE_1!A:G,6,FALSE)</f>
        <v>#N/A</v>
      </c>
      <c r="I2142" s="142" t="e">
        <f>VLOOKUP(B2142,MODALIDADE_1!A:G,7,FALSE)</f>
        <v>#N/A</v>
      </c>
      <c r="J2142" s="106" t="e">
        <f>VLOOKUP(Tabela410[[#This Row],[Proposta de Referência]],SIMP_M1!A:K,9,FALSE)</f>
        <v>#VALUE!</v>
      </c>
      <c r="K2142" s="106" t="e">
        <f>VLOOKUP(Tabela410[[#This Row],[Proposta de Referência]],SIMP_M1!A:K,8,FALSE)</f>
        <v>#VALUE!</v>
      </c>
      <c r="L2142" s="107" t="e">
        <f t="shared" si="136"/>
        <v>#VALUE!</v>
      </c>
      <c r="M2142" s="107" t="e">
        <f t="shared" si="137"/>
        <v>#VALUE!</v>
      </c>
      <c r="N2142" s="142" t="e">
        <f t="shared" si="138"/>
        <v>#VALUE!</v>
      </c>
      <c r="O2142" s="142" t="e">
        <f t="shared" si="139"/>
        <v>#N/A</v>
      </c>
      <c r="P2142" s="24" t="str">
        <f>IFERROR(VLOOKUP(O2142,HOSPITAIS_COM_DIVIDAS!A:E,5,FALSE),"")</f>
        <v/>
      </c>
    </row>
    <row r="2143" spans="1:16" x14ac:dyDescent="0.25">
      <c r="A2143" s="52" t="e">
        <f>Tabela410[[#This Row],[Status da Proposta]]</f>
        <v>#VALUE!</v>
      </c>
      <c r="B2143" s="143">
        <f>MODALIDADE_1!A2143</f>
        <v>0</v>
      </c>
      <c r="C2143" s="142" t="e">
        <f>VLOOKUP(B2143,MODALIDADE_1!A:B,2,FALSE)</f>
        <v>#N/A</v>
      </c>
      <c r="D2143" s="142"/>
      <c r="E2143" s="94" t="e">
        <f>VLOOKUP(B2143,MODALIDADE_1!A:E,5,FALSE)</f>
        <v>#N/A</v>
      </c>
      <c r="F2143" s="95" t="e">
        <f>VLOOKUP(B2143,MODALIDADE_1!A:C,3,FALSE)</f>
        <v>#N/A</v>
      </c>
      <c r="G2143" s="142" t="e">
        <f>VLOOKUP(B2143,MODALIDADE_1!A:G,4,FALSE)</f>
        <v>#N/A</v>
      </c>
      <c r="H2143" s="142" t="e">
        <f>VLOOKUP(B2143,MODALIDADE_1!A:G,6,FALSE)</f>
        <v>#N/A</v>
      </c>
      <c r="I2143" s="142" t="e">
        <f>VLOOKUP(B2143,MODALIDADE_1!A:G,7,FALSE)</f>
        <v>#N/A</v>
      </c>
      <c r="J2143" s="106" t="e">
        <f>VLOOKUP(Tabela410[[#This Row],[Proposta de Referência]],SIMP_M1!A:K,9,FALSE)</f>
        <v>#VALUE!</v>
      </c>
      <c r="K2143" s="106" t="e">
        <f>VLOOKUP(Tabela410[[#This Row],[Proposta de Referência]],SIMP_M1!A:K,8,FALSE)</f>
        <v>#VALUE!</v>
      </c>
      <c r="L2143" s="107" t="e">
        <f t="shared" si="136"/>
        <v>#VALUE!</v>
      </c>
      <c r="M2143" s="107" t="e">
        <f t="shared" si="137"/>
        <v>#VALUE!</v>
      </c>
      <c r="N2143" s="142" t="e">
        <f t="shared" si="138"/>
        <v>#VALUE!</v>
      </c>
      <c r="O2143" s="142" t="e">
        <f t="shared" si="139"/>
        <v>#N/A</v>
      </c>
      <c r="P2143" s="24" t="str">
        <f>IFERROR(VLOOKUP(O2143,HOSPITAIS_COM_DIVIDAS!A:E,5,FALSE),"")</f>
        <v/>
      </c>
    </row>
    <row r="2144" spans="1:16" x14ac:dyDescent="0.25">
      <c r="A2144" s="52" t="e">
        <f>Tabela410[[#This Row],[Status da Proposta]]</f>
        <v>#VALUE!</v>
      </c>
      <c r="B2144" s="143">
        <f>MODALIDADE_1!A2144</f>
        <v>0</v>
      </c>
      <c r="C2144" s="142" t="e">
        <f>VLOOKUP(B2144,MODALIDADE_1!A:B,2,FALSE)</f>
        <v>#N/A</v>
      </c>
      <c r="D2144" s="142"/>
      <c r="E2144" s="94" t="e">
        <f>VLOOKUP(B2144,MODALIDADE_1!A:E,5,FALSE)</f>
        <v>#N/A</v>
      </c>
      <c r="F2144" s="95" t="e">
        <f>VLOOKUP(B2144,MODALIDADE_1!A:C,3,FALSE)</f>
        <v>#N/A</v>
      </c>
      <c r="G2144" s="142" t="e">
        <f>VLOOKUP(B2144,MODALIDADE_1!A:G,4,FALSE)</f>
        <v>#N/A</v>
      </c>
      <c r="H2144" s="142" t="e">
        <f>VLOOKUP(B2144,MODALIDADE_1!A:G,6,FALSE)</f>
        <v>#N/A</v>
      </c>
      <c r="I2144" s="142" t="e">
        <f>VLOOKUP(B2144,MODALIDADE_1!A:G,7,FALSE)</f>
        <v>#N/A</v>
      </c>
      <c r="J2144" s="106" t="e">
        <f>VLOOKUP(Tabela410[[#This Row],[Proposta de Referência]],SIMP_M1!A:K,9,FALSE)</f>
        <v>#VALUE!</v>
      </c>
      <c r="K2144" s="106" t="e">
        <f>VLOOKUP(Tabela410[[#This Row],[Proposta de Referência]],SIMP_M1!A:K,8,FALSE)</f>
        <v>#VALUE!</v>
      </c>
      <c r="L2144" s="107" t="e">
        <f t="shared" ref="L2144:L2207" si="140">K2144+J2144</f>
        <v>#VALUE!</v>
      </c>
      <c r="M2144" s="107" t="e">
        <f t="shared" ref="M2144:M2207" si="141">L2144*12</f>
        <v>#VALUE!</v>
      </c>
      <c r="N2144" s="142" t="e">
        <f t="shared" ref="N2144:N2207" si="142">IF(L2144&gt;100000,"SIM, POSSUI VALOR ACIMA DE R$100.000,00","NÃO, POSSUI VALOR NECESSÁRIO")</f>
        <v>#VALUE!</v>
      </c>
      <c r="O2144" s="142" t="e">
        <f t="shared" ref="O2144:O2207" si="143">LEFT(E2144,8)</f>
        <v>#N/A</v>
      </c>
      <c r="P2144" s="24" t="str">
        <f>IFERROR(VLOOKUP(O2144,HOSPITAIS_COM_DIVIDAS!A:E,5,FALSE),"")</f>
        <v/>
      </c>
    </row>
    <row r="2145" spans="1:16" x14ac:dyDescent="0.25">
      <c r="A2145" s="52" t="e">
        <f>Tabela410[[#This Row],[Status da Proposta]]</f>
        <v>#VALUE!</v>
      </c>
      <c r="B2145" s="143">
        <f>MODALIDADE_1!A2145</f>
        <v>0</v>
      </c>
      <c r="C2145" s="142" t="e">
        <f>VLOOKUP(B2145,MODALIDADE_1!A:B,2,FALSE)</f>
        <v>#N/A</v>
      </c>
      <c r="D2145" s="142"/>
      <c r="E2145" s="94" t="e">
        <f>VLOOKUP(B2145,MODALIDADE_1!A:E,5,FALSE)</f>
        <v>#N/A</v>
      </c>
      <c r="F2145" s="95" t="e">
        <f>VLOOKUP(B2145,MODALIDADE_1!A:C,3,FALSE)</f>
        <v>#N/A</v>
      </c>
      <c r="G2145" s="142" t="e">
        <f>VLOOKUP(B2145,MODALIDADE_1!A:G,4,FALSE)</f>
        <v>#N/A</v>
      </c>
      <c r="H2145" s="142" t="e">
        <f>VLOOKUP(B2145,MODALIDADE_1!A:G,6,FALSE)</f>
        <v>#N/A</v>
      </c>
      <c r="I2145" s="142" t="e">
        <f>VLOOKUP(B2145,MODALIDADE_1!A:G,7,FALSE)</f>
        <v>#N/A</v>
      </c>
      <c r="J2145" s="106" t="e">
        <f>VLOOKUP(Tabela410[[#This Row],[Proposta de Referência]],SIMP_M1!A:K,9,FALSE)</f>
        <v>#VALUE!</v>
      </c>
      <c r="K2145" s="106" t="e">
        <f>VLOOKUP(Tabela410[[#This Row],[Proposta de Referência]],SIMP_M1!A:K,8,FALSE)</f>
        <v>#VALUE!</v>
      </c>
      <c r="L2145" s="107" t="e">
        <f t="shared" si="140"/>
        <v>#VALUE!</v>
      </c>
      <c r="M2145" s="107" t="e">
        <f t="shared" si="141"/>
        <v>#VALUE!</v>
      </c>
      <c r="N2145" s="142" t="e">
        <f t="shared" si="142"/>
        <v>#VALUE!</v>
      </c>
      <c r="O2145" s="142" t="e">
        <f t="shared" si="143"/>
        <v>#N/A</v>
      </c>
      <c r="P2145" s="24" t="str">
        <f>IFERROR(VLOOKUP(O2145,HOSPITAIS_COM_DIVIDAS!A:E,5,FALSE),"")</f>
        <v/>
      </c>
    </row>
    <row r="2146" spans="1:16" x14ac:dyDescent="0.25">
      <c r="A2146" s="52" t="e">
        <f>Tabela410[[#This Row],[Status da Proposta]]</f>
        <v>#VALUE!</v>
      </c>
      <c r="B2146" s="143">
        <f>MODALIDADE_1!A2146</f>
        <v>0</v>
      </c>
      <c r="C2146" s="142" t="e">
        <f>VLOOKUP(B2146,MODALIDADE_1!A:B,2,FALSE)</f>
        <v>#N/A</v>
      </c>
      <c r="D2146" s="142"/>
      <c r="E2146" s="94" t="e">
        <f>VLOOKUP(B2146,MODALIDADE_1!A:E,5,FALSE)</f>
        <v>#N/A</v>
      </c>
      <c r="F2146" s="95" t="e">
        <f>VLOOKUP(B2146,MODALIDADE_1!A:C,3,FALSE)</f>
        <v>#N/A</v>
      </c>
      <c r="G2146" s="142" t="e">
        <f>VLOOKUP(B2146,MODALIDADE_1!A:G,4,FALSE)</f>
        <v>#N/A</v>
      </c>
      <c r="H2146" s="142" t="e">
        <f>VLOOKUP(B2146,MODALIDADE_1!A:G,6,FALSE)</f>
        <v>#N/A</v>
      </c>
      <c r="I2146" s="142" t="e">
        <f>VLOOKUP(B2146,MODALIDADE_1!A:G,7,FALSE)</f>
        <v>#N/A</v>
      </c>
      <c r="J2146" s="106" t="e">
        <f>VLOOKUP(Tabela410[[#This Row],[Proposta de Referência]],SIMP_M1!A:K,9,FALSE)</f>
        <v>#VALUE!</v>
      </c>
      <c r="K2146" s="106" t="e">
        <f>VLOOKUP(Tabela410[[#This Row],[Proposta de Referência]],SIMP_M1!A:K,8,FALSE)</f>
        <v>#VALUE!</v>
      </c>
      <c r="L2146" s="107" t="e">
        <f t="shared" si="140"/>
        <v>#VALUE!</v>
      </c>
      <c r="M2146" s="107" t="e">
        <f t="shared" si="141"/>
        <v>#VALUE!</v>
      </c>
      <c r="N2146" s="142" t="e">
        <f t="shared" si="142"/>
        <v>#VALUE!</v>
      </c>
      <c r="O2146" s="142" t="e">
        <f t="shared" si="143"/>
        <v>#N/A</v>
      </c>
      <c r="P2146" s="24" t="str">
        <f>IFERROR(VLOOKUP(O2146,HOSPITAIS_COM_DIVIDAS!A:E,5,FALSE),"")</f>
        <v/>
      </c>
    </row>
    <row r="2147" spans="1:16" x14ac:dyDescent="0.25">
      <c r="A2147" s="52" t="e">
        <f>Tabela410[[#This Row],[Status da Proposta]]</f>
        <v>#VALUE!</v>
      </c>
      <c r="B2147" s="143">
        <f>MODALIDADE_1!A2147</f>
        <v>0</v>
      </c>
      <c r="C2147" s="142" t="e">
        <f>VLOOKUP(B2147,MODALIDADE_1!A:B,2,FALSE)</f>
        <v>#N/A</v>
      </c>
      <c r="D2147" s="142"/>
      <c r="E2147" s="94" t="e">
        <f>VLOOKUP(B2147,MODALIDADE_1!A:E,5,FALSE)</f>
        <v>#N/A</v>
      </c>
      <c r="F2147" s="95" t="e">
        <f>VLOOKUP(B2147,MODALIDADE_1!A:C,3,FALSE)</f>
        <v>#N/A</v>
      </c>
      <c r="G2147" s="142" t="e">
        <f>VLOOKUP(B2147,MODALIDADE_1!A:G,4,FALSE)</f>
        <v>#N/A</v>
      </c>
      <c r="H2147" s="142" t="e">
        <f>VLOOKUP(B2147,MODALIDADE_1!A:G,6,FALSE)</f>
        <v>#N/A</v>
      </c>
      <c r="I2147" s="142" t="e">
        <f>VLOOKUP(B2147,MODALIDADE_1!A:G,7,FALSE)</f>
        <v>#N/A</v>
      </c>
      <c r="J2147" s="106" t="e">
        <f>VLOOKUP(Tabela410[[#This Row],[Proposta de Referência]],SIMP_M1!A:K,9,FALSE)</f>
        <v>#VALUE!</v>
      </c>
      <c r="K2147" s="106" t="e">
        <f>VLOOKUP(Tabela410[[#This Row],[Proposta de Referência]],SIMP_M1!A:K,8,FALSE)</f>
        <v>#VALUE!</v>
      </c>
      <c r="L2147" s="107" t="e">
        <f t="shared" si="140"/>
        <v>#VALUE!</v>
      </c>
      <c r="M2147" s="107" t="e">
        <f t="shared" si="141"/>
        <v>#VALUE!</v>
      </c>
      <c r="N2147" s="142" t="e">
        <f t="shared" si="142"/>
        <v>#VALUE!</v>
      </c>
      <c r="O2147" s="142" t="e">
        <f t="shared" si="143"/>
        <v>#N/A</v>
      </c>
      <c r="P2147" s="24" t="str">
        <f>IFERROR(VLOOKUP(O2147,HOSPITAIS_COM_DIVIDAS!A:E,5,FALSE),"")</f>
        <v/>
      </c>
    </row>
    <row r="2148" spans="1:16" x14ac:dyDescent="0.25">
      <c r="A2148" s="52" t="e">
        <f>Tabela410[[#This Row],[Status da Proposta]]</f>
        <v>#VALUE!</v>
      </c>
      <c r="B2148" s="143">
        <f>MODALIDADE_1!A2148</f>
        <v>0</v>
      </c>
      <c r="C2148" s="142" t="e">
        <f>VLOOKUP(B2148,MODALIDADE_1!A:B,2,FALSE)</f>
        <v>#N/A</v>
      </c>
      <c r="D2148" s="142"/>
      <c r="E2148" s="94" t="e">
        <f>VLOOKUP(B2148,MODALIDADE_1!A:E,5,FALSE)</f>
        <v>#N/A</v>
      </c>
      <c r="F2148" s="95" t="e">
        <f>VLOOKUP(B2148,MODALIDADE_1!A:C,3,FALSE)</f>
        <v>#N/A</v>
      </c>
      <c r="G2148" s="142" t="e">
        <f>VLOOKUP(B2148,MODALIDADE_1!A:G,4,FALSE)</f>
        <v>#N/A</v>
      </c>
      <c r="H2148" s="142" t="e">
        <f>VLOOKUP(B2148,MODALIDADE_1!A:G,6,FALSE)</f>
        <v>#N/A</v>
      </c>
      <c r="I2148" s="142" t="e">
        <f>VLOOKUP(B2148,MODALIDADE_1!A:G,7,FALSE)</f>
        <v>#N/A</v>
      </c>
      <c r="J2148" s="106" t="e">
        <f>VLOOKUP(Tabela410[[#This Row],[Proposta de Referência]],SIMP_M1!A:K,9,FALSE)</f>
        <v>#VALUE!</v>
      </c>
      <c r="K2148" s="106" t="e">
        <f>VLOOKUP(Tabela410[[#This Row],[Proposta de Referência]],SIMP_M1!A:K,8,FALSE)</f>
        <v>#VALUE!</v>
      </c>
      <c r="L2148" s="107" t="e">
        <f t="shared" si="140"/>
        <v>#VALUE!</v>
      </c>
      <c r="M2148" s="107" t="e">
        <f t="shared" si="141"/>
        <v>#VALUE!</v>
      </c>
      <c r="N2148" s="142" t="e">
        <f t="shared" si="142"/>
        <v>#VALUE!</v>
      </c>
      <c r="O2148" s="142" t="e">
        <f t="shared" si="143"/>
        <v>#N/A</v>
      </c>
      <c r="P2148" s="24" t="str">
        <f>IFERROR(VLOOKUP(O2148,HOSPITAIS_COM_DIVIDAS!A:E,5,FALSE),"")</f>
        <v/>
      </c>
    </row>
    <row r="2149" spans="1:16" x14ac:dyDescent="0.25">
      <c r="A2149" s="52" t="e">
        <f>Tabela410[[#This Row],[Status da Proposta]]</f>
        <v>#VALUE!</v>
      </c>
      <c r="B2149" s="143">
        <f>MODALIDADE_1!A2149</f>
        <v>0</v>
      </c>
      <c r="C2149" s="142" t="e">
        <f>VLOOKUP(B2149,MODALIDADE_1!A:B,2,FALSE)</f>
        <v>#N/A</v>
      </c>
      <c r="D2149" s="142"/>
      <c r="E2149" s="94" t="e">
        <f>VLOOKUP(B2149,MODALIDADE_1!A:E,5,FALSE)</f>
        <v>#N/A</v>
      </c>
      <c r="F2149" s="95" t="e">
        <f>VLOOKUP(B2149,MODALIDADE_1!A:C,3,FALSE)</f>
        <v>#N/A</v>
      </c>
      <c r="G2149" s="142" t="e">
        <f>VLOOKUP(B2149,MODALIDADE_1!A:G,4,FALSE)</f>
        <v>#N/A</v>
      </c>
      <c r="H2149" s="142" t="e">
        <f>VLOOKUP(B2149,MODALIDADE_1!A:G,6,FALSE)</f>
        <v>#N/A</v>
      </c>
      <c r="I2149" s="142" t="e">
        <f>VLOOKUP(B2149,MODALIDADE_1!A:G,7,FALSE)</f>
        <v>#N/A</v>
      </c>
      <c r="J2149" s="106" t="e">
        <f>VLOOKUP(Tabela410[[#This Row],[Proposta de Referência]],SIMP_M1!A:K,9,FALSE)</f>
        <v>#VALUE!</v>
      </c>
      <c r="K2149" s="106" t="e">
        <f>VLOOKUP(Tabela410[[#This Row],[Proposta de Referência]],SIMP_M1!A:K,8,FALSE)</f>
        <v>#VALUE!</v>
      </c>
      <c r="L2149" s="107" t="e">
        <f t="shared" si="140"/>
        <v>#VALUE!</v>
      </c>
      <c r="M2149" s="107" t="e">
        <f t="shared" si="141"/>
        <v>#VALUE!</v>
      </c>
      <c r="N2149" s="142" t="e">
        <f t="shared" si="142"/>
        <v>#VALUE!</v>
      </c>
      <c r="O2149" s="142" t="e">
        <f t="shared" si="143"/>
        <v>#N/A</v>
      </c>
      <c r="P2149" s="24" t="str">
        <f>IFERROR(VLOOKUP(O2149,HOSPITAIS_COM_DIVIDAS!A:E,5,FALSE),"")</f>
        <v/>
      </c>
    </row>
    <row r="2150" spans="1:16" x14ac:dyDescent="0.25">
      <c r="A2150" s="52" t="e">
        <f>Tabela410[[#This Row],[Status da Proposta]]</f>
        <v>#VALUE!</v>
      </c>
      <c r="B2150" s="143">
        <f>MODALIDADE_1!A2150</f>
        <v>0</v>
      </c>
      <c r="C2150" s="142" t="e">
        <f>VLOOKUP(B2150,MODALIDADE_1!A:B,2,FALSE)</f>
        <v>#N/A</v>
      </c>
      <c r="D2150" s="142"/>
      <c r="E2150" s="94" t="e">
        <f>VLOOKUP(B2150,MODALIDADE_1!A:E,5,FALSE)</f>
        <v>#N/A</v>
      </c>
      <c r="F2150" s="95" t="e">
        <f>VLOOKUP(B2150,MODALIDADE_1!A:C,3,FALSE)</f>
        <v>#N/A</v>
      </c>
      <c r="G2150" s="142" t="e">
        <f>VLOOKUP(B2150,MODALIDADE_1!A:G,4,FALSE)</f>
        <v>#N/A</v>
      </c>
      <c r="H2150" s="142" t="e">
        <f>VLOOKUP(B2150,MODALIDADE_1!A:G,6,FALSE)</f>
        <v>#N/A</v>
      </c>
      <c r="I2150" s="142" t="e">
        <f>VLOOKUP(B2150,MODALIDADE_1!A:G,7,FALSE)</f>
        <v>#N/A</v>
      </c>
      <c r="J2150" s="106" t="e">
        <f>VLOOKUP(Tabela410[[#This Row],[Proposta de Referência]],SIMP_M1!A:K,9,FALSE)</f>
        <v>#VALUE!</v>
      </c>
      <c r="K2150" s="106" t="e">
        <f>VLOOKUP(Tabela410[[#This Row],[Proposta de Referência]],SIMP_M1!A:K,8,FALSE)</f>
        <v>#VALUE!</v>
      </c>
      <c r="L2150" s="107" t="e">
        <f t="shared" si="140"/>
        <v>#VALUE!</v>
      </c>
      <c r="M2150" s="107" t="e">
        <f t="shared" si="141"/>
        <v>#VALUE!</v>
      </c>
      <c r="N2150" s="142" t="e">
        <f t="shared" si="142"/>
        <v>#VALUE!</v>
      </c>
      <c r="O2150" s="142" t="e">
        <f t="shared" si="143"/>
        <v>#N/A</v>
      </c>
      <c r="P2150" s="24" t="str">
        <f>IFERROR(VLOOKUP(O2150,HOSPITAIS_COM_DIVIDAS!A:E,5,FALSE),"")</f>
        <v/>
      </c>
    </row>
    <row r="2151" spans="1:16" x14ac:dyDescent="0.25">
      <c r="A2151" s="52" t="e">
        <f>Tabela410[[#This Row],[Status da Proposta]]</f>
        <v>#VALUE!</v>
      </c>
      <c r="B2151" s="143">
        <f>MODALIDADE_1!A2151</f>
        <v>0</v>
      </c>
      <c r="C2151" s="142" t="e">
        <f>VLOOKUP(B2151,MODALIDADE_1!A:B,2,FALSE)</f>
        <v>#N/A</v>
      </c>
      <c r="D2151" s="142"/>
      <c r="E2151" s="94" t="e">
        <f>VLOOKUP(B2151,MODALIDADE_1!A:E,5,FALSE)</f>
        <v>#N/A</v>
      </c>
      <c r="F2151" s="95" t="e">
        <f>VLOOKUP(B2151,MODALIDADE_1!A:C,3,FALSE)</f>
        <v>#N/A</v>
      </c>
      <c r="G2151" s="142" t="e">
        <f>VLOOKUP(B2151,MODALIDADE_1!A:G,4,FALSE)</f>
        <v>#N/A</v>
      </c>
      <c r="H2151" s="142" t="e">
        <f>VLOOKUP(B2151,MODALIDADE_1!A:G,6,FALSE)</f>
        <v>#N/A</v>
      </c>
      <c r="I2151" s="142" t="e">
        <f>VLOOKUP(B2151,MODALIDADE_1!A:G,7,FALSE)</f>
        <v>#N/A</v>
      </c>
      <c r="J2151" s="106" t="e">
        <f>VLOOKUP(Tabela410[[#This Row],[Proposta de Referência]],SIMP_M1!A:K,9,FALSE)</f>
        <v>#VALUE!</v>
      </c>
      <c r="K2151" s="106" t="e">
        <f>VLOOKUP(Tabela410[[#This Row],[Proposta de Referência]],SIMP_M1!A:K,8,FALSE)</f>
        <v>#VALUE!</v>
      </c>
      <c r="L2151" s="107" t="e">
        <f t="shared" si="140"/>
        <v>#VALUE!</v>
      </c>
      <c r="M2151" s="107" t="e">
        <f t="shared" si="141"/>
        <v>#VALUE!</v>
      </c>
      <c r="N2151" s="142" t="e">
        <f t="shared" si="142"/>
        <v>#VALUE!</v>
      </c>
      <c r="O2151" s="142" t="e">
        <f t="shared" si="143"/>
        <v>#N/A</v>
      </c>
      <c r="P2151" s="24" t="str">
        <f>IFERROR(VLOOKUP(O2151,HOSPITAIS_COM_DIVIDAS!A:E,5,FALSE),"")</f>
        <v/>
      </c>
    </row>
    <row r="2152" spans="1:16" x14ac:dyDescent="0.25">
      <c r="A2152" s="52" t="e">
        <f>Tabela410[[#This Row],[Status da Proposta]]</f>
        <v>#VALUE!</v>
      </c>
      <c r="B2152" s="143">
        <f>MODALIDADE_1!A2152</f>
        <v>0</v>
      </c>
      <c r="C2152" s="142" t="e">
        <f>VLOOKUP(B2152,MODALIDADE_1!A:B,2,FALSE)</f>
        <v>#N/A</v>
      </c>
      <c r="D2152" s="142"/>
      <c r="E2152" s="94" t="e">
        <f>VLOOKUP(B2152,MODALIDADE_1!A:E,5,FALSE)</f>
        <v>#N/A</v>
      </c>
      <c r="F2152" s="95" t="e">
        <f>VLOOKUP(B2152,MODALIDADE_1!A:C,3,FALSE)</f>
        <v>#N/A</v>
      </c>
      <c r="G2152" s="142" t="e">
        <f>VLOOKUP(B2152,MODALIDADE_1!A:G,4,FALSE)</f>
        <v>#N/A</v>
      </c>
      <c r="H2152" s="142" t="e">
        <f>VLOOKUP(B2152,MODALIDADE_1!A:G,6,FALSE)</f>
        <v>#N/A</v>
      </c>
      <c r="I2152" s="142" t="e">
        <f>VLOOKUP(B2152,MODALIDADE_1!A:G,7,FALSE)</f>
        <v>#N/A</v>
      </c>
      <c r="J2152" s="106" t="e">
        <f>VLOOKUP(Tabela410[[#This Row],[Proposta de Referência]],SIMP_M1!A:K,9,FALSE)</f>
        <v>#VALUE!</v>
      </c>
      <c r="K2152" s="106" t="e">
        <f>VLOOKUP(Tabela410[[#This Row],[Proposta de Referência]],SIMP_M1!A:K,8,FALSE)</f>
        <v>#VALUE!</v>
      </c>
      <c r="L2152" s="107" t="e">
        <f t="shared" si="140"/>
        <v>#VALUE!</v>
      </c>
      <c r="M2152" s="107" t="e">
        <f t="shared" si="141"/>
        <v>#VALUE!</v>
      </c>
      <c r="N2152" s="142" t="e">
        <f t="shared" si="142"/>
        <v>#VALUE!</v>
      </c>
      <c r="O2152" s="142" t="e">
        <f t="shared" si="143"/>
        <v>#N/A</v>
      </c>
      <c r="P2152" s="24" t="str">
        <f>IFERROR(VLOOKUP(O2152,HOSPITAIS_COM_DIVIDAS!A:E,5,FALSE),"")</f>
        <v/>
      </c>
    </row>
    <row r="2153" spans="1:16" x14ac:dyDescent="0.25">
      <c r="A2153" s="52" t="e">
        <f>Tabela410[[#This Row],[Status da Proposta]]</f>
        <v>#VALUE!</v>
      </c>
      <c r="B2153" s="143">
        <f>MODALIDADE_1!A2153</f>
        <v>0</v>
      </c>
      <c r="C2153" s="142" t="e">
        <f>VLOOKUP(B2153,MODALIDADE_1!A:B,2,FALSE)</f>
        <v>#N/A</v>
      </c>
      <c r="D2153" s="142"/>
      <c r="E2153" s="94" t="e">
        <f>VLOOKUP(B2153,MODALIDADE_1!A:E,5,FALSE)</f>
        <v>#N/A</v>
      </c>
      <c r="F2153" s="95" t="e">
        <f>VLOOKUP(B2153,MODALIDADE_1!A:C,3,FALSE)</f>
        <v>#N/A</v>
      </c>
      <c r="G2153" s="142" t="e">
        <f>VLOOKUP(B2153,MODALIDADE_1!A:G,4,FALSE)</f>
        <v>#N/A</v>
      </c>
      <c r="H2153" s="142" t="e">
        <f>VLOOKUP(B2153,MODALIDADE_1!A:G,6,FALSE)</f>
        <v>#N/A</v>
      </c>
      <c r="I2153" s="142" t="e">
        <f>VLOOKUP(B2153,MODALIDADE_1!A:G,7,FALSE)</f>
        <v>#N/A</v>
      </c>
      <c r="J2153" s="106" t="e">
        <f>VLOOKUP(Tabela410[[#This Row],[Proposta de Referência]],SIMP_M1!A:K,9,FALSE)</f>
        <v>#VALUE!</v>
      </c>
      <c r="K2153" s="106" t="e">
        <f>VLOOKUP(Tabela410[[#This Row],[Proposta de Referência]],SIMP_M1!A:K,8,FALSE)</f>
        <v>#VALUE!</v>
      </c>
      <c r="L2153" s="107" t="e">
        <f t="shared" si="140"/>
        <v>#VALUE!</v>
      </c>
      <c r="M2153" s="107" t="e">
        <f t="shared" si="141"/>
        <v>#VALUE!</v>
      </c>
      <c r="N2153" s="142" t="e">
        <f t="shared" si="142"/>
        <v>#VALUE!</v>
      </c>
      <c r="O2153" s="142" t="e">
        <f t="shared" si="143"/>
        <v>#N/A</v>
      </c>
      <c r="P2153" s="24" t="str">
        <f>IFERROR(VLOOKUP(O2153,HOSPITAIS_COM_DIVIDAS!A:E,5,FALSE),"")</f>
        <v/>
      </c>
    </row>
    <row r="2154" spans="1:16" x14ac:dyDescent="0.25">
      <c r="A2154" s="52" t="e">
        <f>Tabela410[[#This Row],[Status da Proposta]]</f>
        <v>#VALUE!</v>
      </c>
      <c r="B2154" s="143">
        <f>MODALIDADE_1!A2154</f>
        <v>0</v>
      </c>
      <c r="C2154" s="142" t="e">
        <f>VLOOKUP(B2154,MODALIDADE_1!A:B,2,FALSE)</f>
        <v>#N/A</v>
      </c>
      <c r="D2154" s="142"/>
      <c r="E2154" s="94" t="e">
        <f>VLOOKUP(B2154,MODALIDADE_1!A:E,5,FALSE)</f>
        <v>#N/A</v>
      </c>
      <c r="F2154" s="95" t="e">
        <f>VLOOKUP(B2154,MODALIDADE_1!A:C,3,FALSE)</f>
        <v>#N/A</v>
      </c>
      <c r="G2154" s="142" t="e">
        <f>VLOOKUP(B2154,MODALIDADE_1!A:G,4,FALSE)</f>
        <v>#N/A</v>
      </c>
      <c r="H2154" s="142" t="e">
        <f>VLOOKUP(B2154,MODALIDADE_1!A:G,6,FALSE)</f>
        <v>#N/A</v>
      </c>
      <c r="I2154" s="142" t="e">
        <f>VLOOKUP(B2154,MODALIDADE_1!A:G,7,FALSE)</f>
        <v>#N/A</v>
      </c>
      <c r="J2154" s="106" t="e">
        <f>VLOOKUP(Tabela410[[#This Row],[Proposta de Referência]],SIMP_M1!A:K,9,FALSE)</f>
        <v>#VALUE!</v>
      </c>
      <c r="K2154" s="106" t="e">
        <f>VLOOKUP(Tabela410[[#This Row],[Proposta de Referência]],SIMP_M1!A:K,8,FALSE)</f>
        <v>#VALUE!</v>
      </c>
      <c r="L2154" s="107" t="e">
        <f t="shared" si="140"/>
        <v>#VALUE!</v>
      </c>
      <c r="M2154" s="107" t="e">
        <f t="shared" si="141"/>
        <v>#VALUE!</v>
      </c>
      <c r="N2154" s="142" t="e">
        <f t="shared" si="142"/>
        <v>#VALUE!</v>
      </c>
      <c r="O2154" s="142" t="e">
        <f t="shared" si="143"/>
        <v>#N/A</v>
      </c>
      <c r="P2154" s="24" t="str">
        <f>IFERROR(VLOOKUP(O2154,HOSPITAIS_COM_DIVIDAS!A:E,5,FALSE),"")</f>
        <v/>
      </c>
    </row>
    <row r="2155" spans="1:16" x14ac:dyDescent="0.25">
      <c r="A2155" s="52" t="e">
        <f>Tabela410[[#This Row],[Status da Proposta]]</f>
        <v>#VALUE!</v>
      </c>
      <c r="B2155" s="143">
        <f>MODALIDADE_1!A2155</f>
        <v>0</v>
      </c>
      <c r="C2155" s="142" t="e">
        <f>VLOOKUP(B2155,MODALIDADE_1!A:B,2,FALSE)</f>
        <v>#N/A</v>
      </c>
      <c r="D2155" s="142"/>
      <c r="E2155" s="94" t="e">
        <f>VLOOKUP(B2155,MODALIDADE_1!A:E,5,FALSE)</f>
        <v>#N/A</v>
      </c>
      <c r="F2155" s="95" t="e">
        <f>VLOOKUP(B2155,MODALIDADE_1!A:C,3,FALSE)</f>
        <v>#N/A</v>
      </c>
      <c r="G2155" s="142" t="e">
        <f>VLOOKUP(B2155,MODALIDADE_1!A:G,4,FALSE)</f>
        <v>#N/A</v>
      </c>
      <c r="H2155" s="142" t="e">
        <f>VLOOKUP(B2155,MODALIDADE_1!A:G,6,FALSE)</f>
        <v>#N/A</v>
      </c>
      <c r="I2155" s="142" t="e">
        <f>VLOOKUP(B2155,MODALIDADE_1!A:G,7,FALSE)</f>
        <v>#N/A</v>
      </c>
      <c r="J2155" s="106" t="e">
        <f>VLOOKUP(Tabela410[[#This Row],[Proposta de Referência]],SIMP_M1!A:K,9,FALSE)</f>
        <v>#VALUE!</v>
      </c>
      <c r="K2155" s="106" t="e">
        <f>VLOOKUP(Tabela410[[#This Row],[Proposta de Referência]],SIMP_M1!A:K,8,FALSE)</f>
        <v>#VALUE!</v>
      </c>
      <c r="L2155" s="107" t="e">
        <f t="shared" si="140"/>
        <v>#VALUE!</v>
      </c>
      <c r="M2155" s="107" t="e">
        <f t="shared" si="141"/>
        <v>#VALUE!</v>
      </c>
      <c r="N2155" s="142" t="e">
        <f t="shared" si="142"/>
        <v>#VALUE!</v>
      </c>
      <c r="O2155" s="142" t="e">
        <f t="shared" si="143"/>
        <v>#N/A</v>
      </c>
      <c r="P2155" s="24" t="str">
        <f>IFERROR(VLOOKUP(O2155,HOSPITAIS_COM_DIVIDAS!A:E,5,FALSE),"")</f>
        <v/>
      </c>
    </row>
    <row r="2156" spans="1:16" x14ac:dyDescent="0.25">
      <c r="A2156" s="52" t="e">
        <f>Tabela410[[#This Row],[Status da Proposta]]</f>
        <v>#VALUE!</v>
      </c>
      <c r="B2156" s="143">
        <f>MODALIDADE_1!A2156</f>
        <v>0</v>
      </c>
      <c r="C2156" s="142" t="e">
        <f>VLOOKUP(B2156,MODALIDADE_1!A:B,2,FALSE)</f>
        <v>#N/A</v>
      </c>
      <c r="D2156" s="142"/>
      <c r="E2156" s="94" t="e">
        <f>VLOOKUP(B2156,MODALIDADE_1!A:E,5,FALSE)</f>
        <v>#N/A</v>
      </c>
      <c r="F2156" s="95" t="e">
        <f>VLOOKUP(B2156,MODALIDADE_1!A:C,3,FALSE)</f>
        <v>#N/A</v>
      </c>
      <c r="G2156" s="142" t="e">
        <f>VLOOKUP(B2156,MODALIDADE_1!A:G,4,FALSE)</f>
        <v>#N/A</v>
      </c>
      <c r="H2156" s="142" t="e">
        <f>VLOOKUP(B2156,MODALIDADE_1!A:G,6,FALSE)</f>
        <v>#N/A</v>
      </c>
      <c r="I2156" s="142" t="e">
        <f>VLOOKUP(B2156,MODALIDADE_1!A:G,7,FALSE)</f>
        <v>#N/A</v>
      </c>
      <c r="J2156" s="106" t="e">
        <f>VLOOKUP(Tabela410[[#This Row],[Proposta de Referência]],SIMP_M1!A:K,9,FALSE)</f>
        <v>#VALUE!</v>
      </c>
      <c r="K2156" s="106" t="e">
        <f>VLOOKUP(Tabela410[[#This Row],[Proposta de Referência]],SIMP_M1!A:K,8,FALSE)</f>
        <v>#VALUE!</v>
      </c>
      <c r="L2156" s="107" t="e">
        <f t="shared" si="140"/>
        <v>#VALUE!</v>
      </c>
      <c r="M2156" s="107" t="e">
        <f t="shared" si="141"/>
        <v>#VALUE!</v>
      </c>
      <c r="N2156" s="142" t="e">
        <f t="shared" si="142"/>
        <v>#VALUE!</v>
      </c>
      <c r="O2156" s="142" t="e">
        <f t="shared" si="143"/>
        <v>#N/A</v>
      </c>
      <c r="P2156" s="24" t="str">
        <f>IFERROR(VLOOKUP(O2156,HOSPITAIS_COM_DIVIDAS!A:E,5,FALSE),"")</f>
        <v/>
      </c>
    </row>
    <row r="2157" spans="1:16" x14ac:dyDescent="0.25">
      <c r="A2157" s="52" t="e">
        <f>Tabela410[[#This Row],[Status da Proposta]]</f>
        <v>#VALUE!</v>
      </c>
      <c r="B2157" s="143">
        <f>MODALIDADE_1!A2157</f>
        <v>0</v>
      </c>
      <c r="C2157" s="142" t="e">
        <f>VLOOKUP(B2157,MODALIDADE_1!A:B,2,FALSE)</f>
        <v>#N/A</v>
      </c>
      <c r="D2157" s="142"/>
      <c r="E2157" s="94" t="e">
        <f>VLOOKUP(B2157,MODALIDADE_1!A:E,5,FALSE)</f>
        <v>#N/A</v>
      </c>
      <c r="F2157" s="95" t="e">
        <f>VLOOKUP(B2157,MODALIDADE_1!A:C,3,FALSE)</f>
        <v>#N/A</v>
      </c>
      <c r="G2157" s="142" t="e">
        <f>VLOOKUP(B2157,MODALIDADE_1!A:G,4,FALSE)</f>
        <v>#N/A</v>
      </c>
      <c r="H2157" s="142" t="e">
        <f>VLOOKUP(B2157,MODALIDADE_1!A:G,6,FALSE)</f>
        <v>#N/A</v>
      </c>
      <c r="I2157" s="142" t="e">
        <f>VLOOKUP(B2157,MODALIDADE_1!A:G,7,FALSE)</f>
        <v>#N/A</v>
      </c>
      <c r="J2157" s="106" t="e">
        <f>VLOOKUP(Tabela410[[#This Row],[Proposta de Referência]],SIMP_M1!A:K,9,FALSE)</f>
        <v>#VALUE!</v>
      </c>
      <c r="K2157" s="106" t="e">
        <f>VLOOKUP(Tabela410[[#This Row],[Proposta de Referência]],SIMP_M1!A:K,8,FALSE)</f>
        <v>#VALUE!</v>
      </c>
      <c r="L2157" s="107" t="e">
        <f t="shared" si="140"/>
        <v>#VALUE!</v>
      </c>
      <c r="M2157" s="107" t="e">
        <f t="shared" si="141"/>
        <v>#VALUE!</v>
      </c>
      <c r="N2157" s="142" t="e">
        <f t="shared" si="142"/>
        <v>#VALUE!</v>
      </c>
      <c r="O2157" s="142" t="e">
        <f t="shared" si="143"/>
        <v>#N/A</v>
      </c>
      <c r="P2157" s="24" t="str">
        <f>IFERROR(VLOOKUP(O2157,HOSPITAIS_COM_DIVIDAS!A:E,5,FALSE),"")</f>
        <v/>
      </c>
    </row>
    <row r="2158" spans="1:16" x14ac:dyDescent="0.25">
      <c r="A2158" s="52" t="e">
        <f>Tabela410[[#This Row],[Status da Proposta]]</f>
        <v>#VALUE!</v>
      </c>
      <c r="B2158" s="143">
        <f>MODALIDADE_1!A2158</f>
        <v>0</v>
      </c>
      <c r="C2158" s="142" t="e">
        <f>VLOOKUP(B2158,MODALIDADE_1!A:B,2,FALSE)</f>
        <v>#N/A</v>
      </c>
      <c r="D2158" s="142"/>
      <c r="E2158" s="94" t="e">
        <f>VLOOKUP(B2158,MODALIDADE_1!A:E,5,FALSE)</f>
        <v>#N/A</v>
      </c>
      <c r="F2158" s="95" t="e">
        <f>VLOOKUP(B2158,MODALIDADE_1!A:C,3,FALSE)</f>
        <v>#N/A</v>
      </c>
      <c r="G2158" s="142" t="e">
        <f>VLOOKUP(B2158,MODALIDADE_1!A:G,4,FALSE)</f>
        <v>#N/A</v>
      </c>
      <c r="H2158" s="142" t="e">
        <f>VLOOKUP(B2158,MODALIDADE_1!A:G,6,FALSE)</f>
        <v>#N/A</v>
      </c>
      <c r="I2158" s="142" t="e">
        <f>VLOOKUP(B2158,MODALIDADE_1!A:G,7,FALSE)</f>
        <v>#N/A</v>
      </c>
      <c r="J2158" s="106" t="e">
        <f>VLOOKUP(Tabela410[[#This Row],[Proposta de Referência]],SIMP_M1!A:K,9,FALSE)</f>
        <v>#VALUE!</v>
      </c>
      <c r="K2158" s="106" t="e">
        <f>VLOOKUP(Tabela410[[#This Row],[Proposta de Referência]],SIMP_M1!A:K,8,FALSE)</f>
        <v>#VALUE!</v>
      </c>
      <c r="L2158" s="107" t="e">
        <f t="shared" si="140"/>
        <v>#VALUE!</v>
      </c>
      <c r="M2158" s="107" t="e">
        <f t="shared" si="141"/>
        <v>#VALUE!</v>
      </c>
      <c r="N2158" s="142" t="e">
        <f t="shared" si="142"/>
        <v>#VALUE!</v>
      </c>
      <c r="O2158" s="142" t="e">
        <f t="shared" si="143"/>
        <v>#N/A</v>
      </c>
      <c r="P2158" s="24" t="str">
        <f>IFERROR(VLOOKUP(O2158,HOSPITAIS_COM_DIVIDAS!A:E,5,FALSE),"")</f>
        <v/>
      </c>
    </row>
    <row r="2159" spans="1:16" x14ac:dyDescent="0.25">
      <c r="A2159" s="52" t="e">
        <f>Tabela410[[#This Row],[Status da Proposta]]</f>
        <v>#VALUE!</v>
      </c>
      <c r="B2159" s="143">
        <f>MODALIDADE_1!A2159</f>
        <v>0</v>
      </c>
      <c r="C2159" s="142" t="e">
        <f>VLOOKUP(B2159,MODALIDADE_1!A:B,2,FALSE)</f>
        <v>#N/A</v>
      </c>
      <c r="D2159" s="142"/>
      <c r="E2159" s="94" t="e">
        <f>VLOOKUP(B2159,MODALIDADE_1!A:E,5,FALSE)</f>
        <v>#N/A</v>
      </c>
      <c r="F2159" s="95" t="e">
        <f>VLOOKUP(B2159,MODALIDADE_1!A:C,3,FALSE)</f>
        <v>#N/A</v>
      </c>
      <c r="G2159" s="142" t="e">
        <f>VLOOKUP(B2159,MODALIDADE_1!A:G,4,FALSE)</f>
        <v>#N/A</v>
      </c>
      <c r="H2159" s="142" t="e">
        <f>VLOOKUP(B2159,MODALIDADE_1!A:G,6,FALSE)</f>
        <v>#N/A</v>
      </c>
      <c r="I2159" s="142" t="e">
        <f>VLOOKUP(B2159,MODALIDADE_1!A:G,7,FALSE)</f>
        <v>#N/A</v>
      </c>
      <c r="J2159" s="106" t="e">
        <f>VLOOKUP(Tabela410[[#This Row],[Proposta de Referência]],SIMP_M1!A:K,9,FALSE)</f>
        <v>#VALUE!</v>
      </c>
      <c r="K2159" s="106" t="e">
        <f>VLOOKUP(Tabela410[[#This Row],[Proposta de Referência]],SIMP_M1!A:K,8,FALSE)</f>
        <v>#VALUE!</v>
      </c>
      <c r="L2159" s="107" t="e">
        <f t="shared" si="140"/>
        <v>#VALUE!</v>
      </c>
      <c r="M2159" s="107" t="e">
        <f t="shared" si="141"/>
        <v>#VALUE!</v>
      </c>
      <c r="N2159" s="142" t="e">
        <f t="shared" si="142"/>
        <v>#VALUE!</v>
      </c>
      <c r="O2159" s="142" t="e">
        <f t="shared" si="143"/>
        <v>#N/A</v>
      </c>
      <c r="P2159" s="24" t="str">
        <f>IFERROR(VLOOKUP(O2159,HOSPITAIS_COM_DIVIDAS!A:E,5,FALSE),"")</f>
        <v/>
      </c>
    </row>
    <row r="2160" spans="1:16" x14ac:dyDescent="0.25">
      <c r="A2160" s="52" t="e">
        <f>Tabela410[[#This Row],[Status da Proposta]]</f>
        <v>#VALUE!</v>
      </c>
      <c r="B2160" s="143">
        <f>MODALIDADE_1!A2160</f>
        <v>0</v>
      </c>
      <c r="C2160" s="142" t="e">
        <f>VLOOKUP(B2160,MODALIDADE_1!A:B,2,FALSE)</f>
        <v>#N/A</v>
      </c>
      <c r="D2160" s="142"/>
      <c r="E2160" s="94" t="e">
        <f>VLOOKUP(B2160,MODALIDADE_1!A:E,5,FALSE)</f>
        <v>#N/A</v>
      </c>
      <c r="F2160" s="95" t="e">
        <f>VLOOKUP(B2160,MODALIDADE_1!A:C,3,FALSE)</f>
        <v>#N/A</v>
      </c>
      <c r="G2160" s="142" t="e">
        <f>VLOOKUP(B2160,MODALIDADE_1!A:G,4,FALSE)</f>
        <v>#N/A</v>
      </c>
      <c r="H2160" s="142" t="e">
        <f>VLOOKUP(B2160,MODALIDADE_1!A:G,6,FALSE)</f>
        <v>#N/A</v>
      </c>
      <c r="I2160" s="142" t="e">
        <f>VLOOKUP(B2160,MODALIDADE_1!A:G,7,FALSE)</f>
        <v>#N/A</v>
      </c>
      <c r="J2160" s="106" t="e">
        <f>VLOOKUP(Tabela410[[#This Row],[Proposta de Referência]],SIMP_M1!A:K,9,FALSE)</f>
        <v>#VALUE!</v>
      </c>
      <c r="K2160" s="106" t="e">
        <f>VLOOKUP(Tabela410[[#This Row],[Proposta de Referência]],SIMP_M1!A:K,8,FALSE)</f>
        <v>#VALUE!</v>
      </c>
      <c r="L2160" s="107" t="e">
        <f t="shared" si="140"/>
        <v>#VALUE!</v>
      </c>
      <c r="M2160" s="107" t="e">
        <f t="shared" si="141"/>
        <v>#VALUE!</v>
      </c>
      <c r="N2160" s="142" t="e">
        <f t="shared" si="142"/>
        <v>#VALUE!</v>
      </c>
      <c r="O2160" s="142" t="e">
        <f t="shared" si="143"/>
        <v>#N/A</v>
      </c>
      <c r="P2160" s="24" t="str">
        <f>IFERROR(VLOOKUP(O2160,HOSPITAIS_COM_DIVIDAS!A:E,5,FALSE),"")</f>
        <v/>
      </c>
    </row>
    <row r="2161" spans="1:16" x14ac:dyDescent="0.25">
      <c r="A2161" s="52" t="e">
        <f>Tabela410[[#This Row],[Status da Proposta]]</f>
        <v>#VALUE!</v>
      </c>
      <c r="B2161" s="143">
        <f>MODALIDADE_1!A2161</f>
        <v>0</v>
      </c>
      <c r="C2161" s="142" t="e">
        <f>VLOOKUP(B2161,MODALIDADE_1!A:B,2,FALSE)</f>
        <v>#N/A</v>
      </c>
      <c r="D2161" s="142"/>
      <c r="E2161" s="94" t="e">
        <f>VLOOKUP(B2161,MODALIDADE_1!A:E,5,FALSE)</f>
        <v>#N/A</v>
      </c>
      <c r="F2161" s="95" t="e">
        <f>VLOOKUP(B2161,MODALIDADE_1!A:C,3,FALSE)</f>
        <v>#N/A</v>
      </c>
      <c r="G2161" s="142" t="e">
        <f>VLOOKUP(B2161,MODALIDADE_1!A:G,4,FALSE)</f>
        <v>#N/A</v>
      </c>
      <c r="H2161" s="142" t="e">
        <f>VLOOKUP(B2161,MODALIDADE_1!A:G,6,FALSE)</f>
        <v>#N/A</v>
      </c>
      <c r="I2161" s="142" t="e">
        <f>VLOOKUP(B2161,MODALIDADE_1!A:G,7,FALSE)</f>
        <v>#N/A</v>
      </c>
      <c r="J2161" s="106" t="e">
        <f>VLOOKUP(Tabela410[[#This Row],[Proposta de Referência]],SIMP_M1!A:K,9,FALSE)</f>
        <v>#VALUE!</v>
      </c>
      <c r="K2161" s="106" t="e">
        <f>VLOOKUP(Tabela410[[#This Row],[Proposta de Referência]],SIMP_M1!A:K,8,FALSE)</f>
        <v>#VALUE!</v>
      </c>
      <c r="L2161" s="107" t="e">
        <f t="shared" si="140"/>
        <v>#VALUE!</v>
      </c>
      <c r="M2161" s="107" t="e">
        <f t="shared" si="141"/>
        <v>#VALUE!</v>
      </c>
      <c r="N2161" s="142" t="e">
        <f t="shared" si="142"/>
        <v>#VALUE!</v>
      </c>
      <c r="O2161" s="142" t="e">
        <f t="shared" si="143"/>
        <v>#N/A</v>
      </c>
      <c r="P2161" s="24" t="str">
        <f>IFERROR(VLOOKUP(O2161,HOSPITAIS_COM_DIVIDAS!A:E,5,FALSE),"")</f>
        <v/>
      </c>
    </row>
    <row r="2162" spans="1:16" x14ac:dyDescent="0.25">
      <c r="A2162" s="52" t="e">
        <f>Tabela410[[#This Row],[Status da Proposta]]</f>
        <v>#VALUE!</v>
      </c>
      <c r="B2162" s="143">
        <f>MODALIDADE_1!A2162</f>
        <v>0</v>
      </c>
      <c r="C2162" s="142" t="e">
        <f>VLOOKUP(B2162,MODALIDADE_1!A:B,2,FALSE)</f>
        <v>#N/A</v>
      </c>
      <c r="D2162" s="142"/>
      <c r="E2162" s="94" t="e">
        <f>VLOOKUP(B2162,MODALIDADE_1!A:E,5,FALSE)</f>
        <v>#N/A</v>
      </c>
      <c r="F2162" s="95" t="e">
        <f>VLOOKUP(B2162,MODALIDADE_1!A:C,3,FALSE)</f>
        <v>#N/A</v>
      </c>
      <c r="G2162" s="142" t="e">
        <f>VLOOKUP(B2162,MODALIDADE_1!A:G,4,FALSE)</f>
        <v>#N/A</v>
      </c>
      <c r="H2162" s="142" t="e">
        <f>VLOOKUP(B2162,MODALIDADE_1!A:G,6,FALSE)</f>
        <v>#N/A</v>
      </c>
      <c r="I2162" s="142" t="e">
        <f>VLOOKUP(B2162,MODALIDADE_1!A:G,7,FALSE)</f>
        <v>#N/A</v>
      </c>
      <c r="J2162" s="106" t="e">
        <f>VLOOKUP(Tabela410[[#This Row],[Proposta de Referência]],SIMP_M1!A:K,9,FALSE)</f>
        <v>#VALUE!</v>
      </c>
      <c r="K2162" s="106" t="e">
        <f>VLOOKUP(Tabela410[[#This Row],[Proposta de Referência]],SIMP_M1!A:K,8,FALSE)</f>
        <v>#VALUE!</v>
      </c>
      <c r="L2162" s="107" t="e">
        <f t="shared" si="140"/>
        <v>#VALUE!</v>
      </c>
      <c r="M2162" s="107" t="e">
        <f t="shared" si="141"/>
        <v>#VALUE!</v>
      </c>
      <c r="N2162" s="142" t="e">
        <f t="shared" si="142"/>
        <v>#VALUE!</v>
      </c>
      <c r="O2162" s="142" t="e">
        <f t="shared" si="143"/>
        <v>#N/A</v>
      </c>
      <c r="P2162" s="24" t="str">
        <f>IFERROR(VLOOKUP(O2162,HOSPITAIS_COM_DIVIDAS!A:E,5,FALSE),"")</f>
        <v/>
      </c>
    </row>
    <row r="2163" spans="1:16" x14ac:dyDescent="0.25">
      <c r="A2163" s="52" t="e">
        <f>Tabela410[[#This Row],[Status da Proposta]]</f>
        <v>#VALUE!</v>
      </c>
      <c r="B2163" s="143">
        <f>MODALIDADE_1!A2163</f>
        <v>0</v>
      </c>
      <c r="C2163" s="142" t="e">
        <f>VLOOKUP(B2163,MODALIDADE_1!A:B,2,FALSE)</f>
        <v>#N/A</v>
      </c>
      <c r="D2163" s="142"/>
      <c r="E2163" s="94" t="e">
        <f>VLOOKUP(B2163,MODALIDADE_1!A:E,5,FALSE)</f>
        <v>#N/A</v>
      </c>
      <c r="F2163" s="95" t="e">
        <f>VLOOKUP(B2163,MODALIDADE_1!A:C,3,FALSE)</f>
        <v>#N/A</v>
      </c>
      <c r="G2163" s="142" t="e">
        <f>VLOOKUP(B2163,MODALIDADE_1!A:G,4,FALSE)</f>
        <v>#N/A</v>
      </c>
      <c r="H2163" s="142" t="e">
        <f>VLOOKUP(B2163,MODALIDADE_1!A:G,6,FALSE)</f>
        <v>#N/A</v>
      </c>
      <c r="I2163" s="142" t="e">
        <f>VLOOKUP(B2163,MODALIDADE_1!A:G,7,FALSE)</f>
        <v>#N/A</v>
      </c>
      <c r="J2163" s="106" t="e">
        <f>VLOOKUP(Tabela410[[#This Row],[Proposta de Referência]],SIMP_M1!A:K,9,FALSE)</f>
        <v>#VALUE!</v>
      </c>
      <c r="K2163" s="106" t="e">
        <f>VLOOKUP(Tabela410[[#This Row],[Proposta de Referência]],SIMP_M1!A:K,8,FALSE)</f>
        <v>#VALUE!</v>
      </c>
      <c r="L2163" s="107" t="e">
        <f t="shared" si="140"/>
        <v>#VALUE!</v>
      </c>
      <c r="M2163" s="107" t="e">
        <f t="shared" si="141"/>
        <v>#VALUE!</v>
      </c>
      <c r="N2163" s="142" t="e">
        <f t="shared" si="142"/>
        <v>#VALUE!</v>
      </c>
      <c r="O2163" s="142" t="e">
        <f t="shared" si="143"/>
        <v>#N/A</v>
      </c>
      <c r="P2163" s="24" t="str">
        <f>IFERROR(VLOOKUP(O2163,HOSPITAIS_COM_DIVIDAS!A:E,5,FALSE),"")</f>
        <v/>
      </c>
    </row>
    <row r="2164" spans="1:16" x14ac:dyDescent="0.25">
      <c r="A2164" s="52" t="e">
        <f>Tabela410[[#This Row],[Status da Proposta]]</f>
        <v>#VALUE!</v>
      </c>
      <c r="B2164" s="143">
        <f>MODALIDADE_1!A2164</f>
        <v>0</v>
      </c>
      <c r="C2164" s="142" t="e">
        <f>VLOOKUP(B2164,MODALIDADE_1!A:B,2,FALSE)</f>
        <v>#N/A</v>
      </c>
      <c r="D2164" s="142"/>
      <c r="E2164" s="94" t="e">
        <f>VLOOKUP(B2164,MODALIDADE_1!A:E,5,FALSE)</f>
        <v>#N/A</v>
      </c>
      <c r="F2164" s="95" t="e">
        <f>VLOOKUP(B2164,MODALIDADE_1!A:C,3,FALSE)</f>
        <v>#N/A</v>
      </c>
      <c r="G2164" s="142" t="e">
        <f>VLOOKUP(B2164,MODALIDADE_1!A:G,4,FALSE)</f>
        <v>#N/A</v>
      </c>
      <c r="H2164" s="142" t="e">
        <f>VLOOKUP(B2164,MODALIDADE_1!A:G,6,FALSE)</f>
        <v>#N/A</v>
      </c>
      <c r="I2164" s="142" t="e">
        <f>VLOOKUP(B2164,MODALIDADE_1!A:G,7,FALSE)</f>
        <v>#N/A</v>
      </c>
      <c r="J2164" s="106" t="e">
        <f>VLOOKUP(Tabela410[[#This Row],[Proposta de Referência]],SIMP_M1!A:K,9,FALSE)</f>
        <v>#VALUE!</v>
      </c>
      <c r="K2164" s="106" t="e">
        <f>VLOOKUP(Tabela410[[#This Row],[Proposta de Referência]],SIMP_M1!A:K,8,FALSE)</f>
        <v>#VALUE!</v>
      </c>
      <c r="L2164" s="107" t="e">
        <f t="shared" si="140"/>
        <v>#VALUE!</v>
      </c>
      <c r="M2164" s="107" t="e">
        <f t="shared" si="141"/>
        <v>#VALUE!</v>
      </c>
      <c r="N2164" s="142" t="e">
        <f t="shared" si="142"/>
        <v>#VALUE!</v>
      </c>
      <c r="O2164" s="142" t="e">
        <f t="shared" si="143"/>
        <v>#N/A</v>
      </c>
      <c r="P2164" s="24" t="str">
        <f>IFERROR(VLOOKUP(O2164,HOSPITAIS_COM_DIVIDAS!A:E,5,FALSE),"")</f>
        <v/>
      </c>
    </row>
    <row r="2165" spans="1:16" x14ac:dyDescent="0.25">
      <c r="A2165" s="52" t="e">
        <f>Tabela410[[#This Row],[Status da Proposta]]</f>
        <v>#VALUE!</v>
      </c>
      <c r="B2165" s="143">
        <f>MODALIDADE_1!A2165</f>
        <v>0</v>
      </c>
      <c r="C2165" s="142" t="e">
        <f>VLOOKUP(B2165,MODALIDADE_1!A:B,2,FALSE)</f>
        <v>#N/A</v>
      </c>
      <c r="D2165" s="142"/>
      <c r="E2165" s="94" t="e">
        <f>VLOOKUP(B2165,MODALIDADE_1!A:E,5,FALSE)</f>
        <v>#N/A</v>
      </c>
      <c r="F2165" s="95" t="e">
        <f>VLOOKUP(B2165,MODALIDADE_1!A:C,3,FALSE)</f>
        <v>#N/A</v>
      </c>
      <c r="G2165" s="142" t="e">
        <f>VLOOKUP(B2165,MODALIDADE_1!A:G,4,FALSE)</f>
        <v>#N/A</v>
      </c>
      <c r="H2165" s="142" t="e">
        <f>VLOOKUP(B2165,MODALIDADE_1!A:G,6,FALSE)</f>
        <v>#N/A</v>
      </c>
      <c r="I2165" s="142" t="e">
        <f>VLOOKUP(B2165,MODALIDADE_1!A:G,7,FALSE)</f>
        <v>#N/A</v>
      </c>
      <c r="J2165" s="106" t="e">
        <f>VLOOKUP(Tabela410[[#This Row],[Proposta de Referência]],SIMP_M1!A:K,9,FALSE)</f>
        <v>#VALUE!</v>
      </c>
      <c r="K2165" s="106" t="e">
        <f>VLOOKUP(Tabela410[[#This Row],[Proposta de Referência]],SIMP_M1!A:K,8,FALSE)</f>
        <v>#VALUE!</v>
      </c>
      <c r="L2165" s="107" t="e">
        <f t="shared" si="140"/>
        <v>#VALUE!</v>
      </c>
      <c r="M2165" s="107" t="e">
        <f t="shared" si="141"/>
        <v>#VALUE!</v>
      </c>
      <c r="N2165" s="142" t="e">
        <f t="shared" si="142"/>
        <v>#VALUE!</v>
      </c>
      <c r="O2165" s="142" t="e">
        <f t="shared" si="143"/>
        <v>#N/A</v>
      </c>
      <c r="P2165" s="24" t="str">
        <f>IFERROR(VLOOKUP(O2165,HOSPITAIS_COM_DIVIDAS!A:E,5,FALSE),"")</f>
        <v/>
      </c>
    </row>
    <row r="2166" spans="1:16" x14ac:dyDescent="0.25">
      <c r="A2166" s="52" t="e">
        <f>Tabela410[[#This Row],[Status da Proposta]]</f>
        <v>#VALUE!</v>
      </c>
      <c r="B2166" s="143">
        <f>MODALIDADE_1!A2166</f>
        <v>0</v>
      </c>
      <c r="C2166" s="142" t="e">
        <f>VLOOKUP(B2166,MODALIDADE_1!A:B,2,FALSE)</f>
        <v>#N/A</v>
      </c>
      <c r="D2166" s="142"/>
      <c r="E2166" s="94" t="e">
        <f>VLOOKUP(B2166,MODALIDADE_1!A:E,5,FALSE)</f>
        <v>#N/A</v>
      </c>
      <c r="F2166" s="95" t="e">
        <f>VLOOKUP(B2166,MODALIDADE_1!A:C,3,FALSE)</f>
        <v>#N/A</v>
      </c>
      <c r="G2166" s="142" t="e">
        <f>VLOOKUP(B2166,MODALIDADE_1!A:G,4,FALSE)</f>
        <v>#N/A</v>
      </c>
      <c r="H2166" s="142" t="e">
        <f>VLOOKUP(B2166,MODALIDADE_1!A:G,6,FALSE)</f>
        <v>#N/A</v>
      </c>
      <c r="I2166" s="142" t="e">
        <f>VLOOKUP(B2166,MODALIDADE_1!A:G,7,FALSE)</f>
        <v>#N/A</v>
      </c>
      <c r="J2166" s="106" t="e">
        <f>VLOOKUP(Tabela410[[#This Row],[Proposta de Referência]],SIMP_M1!A:K,9,FALSE)</f>
        <v>#VALUE!</v>
      </c>
      <c r="K2166" s="106" t="e">
        <f>VLOOKUP(Tabela410[[#This Row],[Proposta de Referência]],SIMP_M1!A:K,8,FALSE)</f>
        <v>#VALUE!</v>
      </c>
      <c r="L2166" s="107" t="e">
        <f t="shared" si="140"/>
        <v>#VALUE!</v>
      </c>
      <c r="M2166" s="107" t="e">
        <f t="shared" si="141"/>
        <v>#VALUE!</v>
      </c>
      <c r="N2166" s="142" t="e">
        <f t="shared" si="142"/>
        <v>#VALUE!</v>
      </c>
      <c r="O2166" s="142" t="e">
        <f t="shared" si="143"/>
        <v>#N/A</v>
      </c>
      <c r="P2166" s="24" t="str">
        <f>IFERROR(VLOOKUP(O2166,HOSPITAIS_COM_DIVIDAS!A:E,5,FALSE),"")</f>
        <v/>
      </c>
    </row>
    <row r="2167" spans="1:16" x14ac:dyDescent="0.25">
      <c r="A2167" s="52" t="e">
        <f>Tabela410[[#This Row],[Status da Proposta]]</f>
        <v>#VALUE!</v>
      </c>
      <c r="B2167" s="143">
        <f>MODALIDADE_1!A2167</f>
        <v>0</v>
      </c>
      <c r="C2167" s="142" t="e">
        <f>VLOOKUP(B2167,MODALIDADE_1!A:B,2,FALSE)</f>
        <v>#N/A</v>
      </c>
      <c r="D2167" s="142"/>
      <c r="E2167" s="94" t="e">
        <f>VLOOKUP(B2167,MODALIDADE_1!A:E,5,FALSE)</f>
        <v>#N/A</v>
      </c>
      <c r="F2167" s="95" t="e">
        <f>VLOOKUP(B2167,MODALIDADE_1!A:C,3,FALSE)</f>
        <v>#N/A</v>
      </c>
      <c r="G2167" s="142" t="e">
        <f>VLOOKUP(B2167,MODALIDADE_1!A:G,4,FALSE)</f>
        <v>#N/A</v>
      </c>
      <c r="H2167" s="142" t="e">
        <f>VLOOKUP(B2167,MODALIDADE_1!A:G,6,FALSE)</f>
        <v>#N/A</v>
      </c>
      <c r="I2167" s="142" t="e">
        <f>VLOOKUP(B2167,MODALIDADE_1!A:G,7,FALSE)</f>
        <v>#N/A</v>
      </c>
      <c r="J2167" s="106" t="e">
        <f>VLOOKUP(Tabela410[[#This Row],[Proposta de Referência]],SIMP_M1!A:K,9,FALSE)</f>
        <v>#VALUE!</v>
      </c>
      <c r="K2167" s="106" t="e">
        <f>VLOOKUP(Tabela410[[#This Row],[Proposta de Referência]],SIMP_M1!A:K,8,FALSE)</f>
        <v>#VALUE!</v>
      </c>
      <c r="L2167" s="107" t="e">
        <f t="shared" si="140"/>
        <v>#VALUE!</v>
      </c>
      <c r="M2167" s="107" t="e">
        <f t="shared" si="141"/>
        <v>#VALUE!</v>
      </c>
      <c r="N2167" s="142" t="e">
        <f t="shared" si="142"/>
        <v>#VALUE!</v>
      </c>
      <c r="O2167" s="142" t="e">
        <f t="shared" si="143"/>
        <v>#N/A</v>
      </c>
      <c r="P2167" s="24" t="str">
        <f>IFERROR(VLOOKUP(O2167,HOSPITAIS_COM_DIVIDAS!A:E,5,FALSE),"")</f>
        <v/>
      </c>
    </row>
    <row r="2168" spans="1:16" x14ac:dyDescent="0.25">
      <c r="A2168" s="52" t="e">
        <f>Tabela410[[#This Row],[Status da Proposta]]</f>
        <v>#VALUE!</v>
      </c>
      <c r="B2168" s="143">
        <f>MODALIDADE_1!A2168</f>
        <v>0</v>
      </c>
      <c r="C2168" s="142" t="e">
        <f>VLOOKUP(B2168,MODALIDADE_1!A:B,2,FALSE)</f>
        <v>#N/A</v>
      </c>
      <c r="D2168" s="142"/>
      <c r="E2168" s="94" t="e">
        <f>VLOOKUP(B2168,MODALIDADE_1!A:E,5,FALSE)</f>
        <v>#N/A</v>
      </c>
      <c r="F2168" s="95" t="e">
        <f>VLOOKUP(B2168,MODALIDADE_1!A:C,3,FALSE)</f>
        <v>#N/A</v>
      </c>
      <c r="G2168" s="142" t="e">
        <f>VLOOKUP(B2168,MODALIDADE_1!A:G,4,FALSE)</f>
        <v>#N/A</v>
      </c>
      <c r="H2168" s="142" t="e">
        <f>VLOOKUP(B2168,MODALIDADE_1!A:G,6,FALSE)</f>
        <v>#N/A</v>
      </c>
      <c r="I2168" s="142" t="e">
        <f>VLOOKUP(B2168,MODALIDADE_1!A:G,7,FALSE)</f>
        <v>#N/A</v>
      </c>
      <c r="J2168" s="106" t="e">
        <f>VLOOKUP(Tabela410[[#This Row],[Proposta de Referência]],SIMP_M1!A:K,9,FALSE)</f>
        <v>#VALUE!</v>
      </c>
      <c r="K2168" s="106" t="e">
        <f>VLOOKUP(Tabela410[[#This Row],[Proposta de Referência]],SIMP_M1!A:K,8,FALSE)</f>
        <v>#VALUE!</v>
      </c>
      <c r="L2168" s="107" t="e">
        <f t="shared" si="140"/>
        <v>#VALUE!</v>
      </c>
      <c r="M2168" s="107" t="e">
        <f t="shared" si="141"/>
        <v>#VALUE!</v>
      </c>
      <c r="N2168" s="142" t="e">
        <f t="shared" si="142"/>
        <v>#VALUE!</v>
      </c>
      <c r="O2168" s="142" t="e">
        <f t="shared" si="143"/>
        <v>#N/A</v>
      </c>
      <c r="P2168" s="24" t="str">
        <f>IFERROR(VLOOKUP(O2168,HOSPITAIS_COM_DIVIDAS!A:E,5,FALSE),"")</f>
        <v/>
      </c>
    </row>
    <row r="2169" spans="1:16" x14ac:dyDescent="0.25">
      <c r="A2169" s="52" t="e">
        <f>Tabela410[[#This Row],[Status da Proposta]]</f>
        <v>#VALUE!</v>
      </c>
      <c r="B2169" s="143">
        <f>MODALIDADE_1!A2169</f>
        <v>0</v>
      </c>
      <c r="C2169" s="142" t="e">
        <f>VLOOKUP(B2169,MODALIDADE_1!A:B,2,FALSE)</f>
        <v>#N/A</v>
      </c>
      <c r="D2169" s="142"/>
      <c r="E2169" s="94" t="e">
        <f>VLOOKUP(B2169,MODALIDADE_1!A:E,5,FALSE)</f>
        <v>#N/A</v>
      </c>
      <c r="F2169" s="95" t="e">
        <f>VLOOKUP(B2169,MODALIDADE_1!A:C,3,FALSE)</f>
        <v>#N/A</v>
      </c>
      <c r="G2169" s="142" t="e">
        <f>VLOOKUP(B2169,MODALIDADE_1!A:G,4,FALSE)</f>
        <v>#N/A</v>
      </c>
      <c r="H2169" s="142" t="e">
        <f>VLOOKUP(B2169,MODALIDADE_1!A:G,6,FALSE)</f>
        <v>#N/A</v>
      </c>
      <c r="I2169" s="142" t="e">
        <f>VLOOKUP(B2169,MODALIDADE_1!A:G,7,FALSE)</f>
        <v>#N/A</v>
      </c>
      <c r="J2169" s="106" t="e">
        <f>VLOOKUP(Tabela410[[#This Row],[Proposta de Referência]],SIMP_M1!A:K,9,FALSE)</f>
        <v>#VALUE!</v>
      </c>
      <c r="K2169" s="106" t="e">
        <f>VLOOKUP(Tabela410[[#This Row],[Proposta de Referência]],SIMP_M1!A:K,8,FALSE)</f>
        <v>#VALUE!</v>
      </c>
      <c r="L2169" s="107" t="e">
        <f t="shared" si="140"/>
        <v>#VALUE!</v>
      </c>
      <c r="M2169" s="107" t="e">
        <f t="shared" si="141"/>
        <v>#VALUE!</v>
      </c>
      <c r="N2169" s="142" t="e">
        <f t="shared" si="142"/>
        <v>#VALUE!</v>
      </c>
      <c r="O2169" s="142" t="e">
        <f t="shared" si="143"/>
        <v>#N/A</v>
      </c>
      <c r="P2169" s="24" t="str">
        <f>IFERROR(VLOOKUP(O2169,HOSPITAIS_COM_DIVIDAS!A:E,5,FALSE),"")</f>
        <v/>
      </c>
    </row>
    <row r="2170" spans="1:16" x14ac:dyDescent="0.25">
      <c r="A2170" s="52" t="e">
        <f>Tabela410[[#This Row],[Status da Proposta]]</f>
        <v>#VALUE!</v>
      </c>
      <c r="B2170" s="143">
        <f>MODALIDADE_1!A2170</f>
        <v>0</v>
      </c>
      <c r="C2170" s="142" t="e">
        <f>VLOOKUP(B2170,MODALIDADE_1!A:B,2,FALSE)</f>
        <v>#N/A</v>
      </c>
      <c r="D2170" s="142"/>
      <c r="E2170" s="94" t="e">
        <f>VLOOKUP(B2170,MODALIDADE_1!A:E,5,FALSE)</f>
        <v>#N/A</v>
      </c>
      <c r="F2170" s="95" t="e">
        <f>VLOOKUP(B2170,MODALIDADE_1!A:C,3,FALSE)</f>
        <v>#N/A</v>
      </c>
      <c r="G2170" s="142" t="e">
        <f>VLOOKUP(B2170,MODALIDADE_1!A:G,4,FALSE)</f>
        <v>#N/A</v>
      </c>
      <c r="H2170" s="142" t="e">
        <f>VLOOKUP(B2170,MODALIDADE_1!A:G,6,FALSE)</f>
        <v>#N/A</v>
      </c>
      <c r="I2170" s="142" t="e">
        <f>VLOOKUP(B2170,MODALIDADE_1!A:G,7,FALSE)</f>
        <v>#N/A</v>
      </c>
      <c r="J2170" s="106" t="e">
        <f>VLOOKUP(Tabela410[[#This Row],[Proposta de Referência]],SIMP_M1!A:K,9,FALSE)</f>
        <v>#VALUE!</v>
      </c>
      <c r="K2170" s="106" t="e">
        <f>VLOOKUP(Tabela410[[#This Row],[Proposta de Referência]],SIMP_M1!A:K,8,FALSE)</f>
        <v>#VALUE!</v>
      </c>
      <c r="L2170" s="107" t="e">
        <f t="shared" si="140"/>
        <v>#VALUE!</v>
      </c>
      <c r="M2170" s="107" t="e">
        <f t="shared" si="141"/>
        <v>#VALUE!</v>
      </c>
      <c r="N2170" s="142" t="e">
        <f t="shared" si="142"/>
        <v>#VALUE!</v>
      </c>
      <c r="O2170" s="142" t="e">
        <f t="shared" si="143"/>
        <v>#N/A</v>
      </c>
      <c r="P2170" s="24" t="str">
        <f>IFERROR(VLOOKUP(O2170,HOSPITAIS_COM_DIVIDAS!A:E,5,FALSE),"")</f>
        <v/>
      </c>
    </row>
    <row r="2171" spans="1:16" x14ac:dyDescent="0.25">
      <c r="A2171" s="52" t="e">
        <f>Tabela410[[#This Row],[Status da Proposta]]</f>
        <v>#VALUE!</v>
      </c>
      <c r="B2171" s="143">
        <f>MODALIDADE_1!A2171</f>
        <v>0</v>
      </c>
      <c r="C2171" s="142" t="e">
        <f>VLOOKUP(B2171,MODALIDADE_1!A:B,2,FALSE)</f>
        <v>#N/A</v>
      </c>
      <c r="D2171" s="142"/>
      <c r="E2171" s="94" t="e">
        <f>VLOOKUP(B2171,MODALIDADE_1!A:E,5,FALSE)</f>
        <v>#N/A</v>
      </c>
      <c r="F2171" s="95" t="e">
        <f>VLOOKUP(B2171,MODALIDADE_1!A:C,3,FALSE)</f>
        <v>#N/A</v>
      </c>
      <c r="G2171" s="142" t="e">
        <f>VLOOKUP(B2171,MODALIDADE_1!A:G,4,FALSE)</f>
        <v>#N/A</v>
      </c>
      <c r="H2171" s="142" t="e">
        <f>VLOOKUP(B2171,MODALIDADE_1!A:G,6,FALSE)</f>
        <v>#N/A</v>
      </c>
      <c r="I2171" s="142" t="e">
        <f>VLOOKUP(B2171,MODALIDADE_1!A:G,7,FALSE)</f>
        <v>#N/A</v>
      </c>
      <c r="J2171" s="106" t="e">
        <f>VLOOKUP(Tabela410[[#This Row],[Proposta de Referência]],SIMP_M1!A:K,9,FALSE)</f>
        <v>#VALUE!</v>
      </c>
      <c r="K2171" s="106" t="e">
        <f>VLOOKUP(Tabela410[[#This Row],[Proposta de Referência]],SIMP_M1!A:K,8,FALSE)</f>
        <v>#VALUE!</v>
      </c>
      <c r="L2171" s="107" t="e">
        <f t="shared" si="140"/>
        <v>#VALUE!</v>
      </c>
      <c r="M2171" s="107" t="e">
        <f t="shared" si="141"/>
        <v>#VALUE!</v>
      </c>
      <c r="N2171" s="142" t="e">
        <f t="shared" si="142"/>
        <v>#VALUE!</v>
      </c>
      <c r="O2171" s="142" t="e">
        <f t="shared" si="143"/>
        <v>#N/A</v>
      </c>
      <c r="P2171" s="24" t="str">
        <f>IFERROR(VLOOKUP(O2171,HOSPITAIS_COM_DIVIDAS!A:E,5,FALSE),"")</f>
        <v/>
      </c>
    </row>
    <row r="2172" spans="1:16" x14ac:dyDescent="0.25">
      <c r="A2172" s="52" t="e">
        <f>Tabela410[[#This Row],[Status da Proposta]]</f>
        <v>#VALUE!</v>
      </c>
      <c r="B2172" s="143">
        <f>MODALIDADE_1!A2172</f>
        <v>0</v>
      </c>
      <c r="C2172" s="142" t="e">
        <f>VLOOKUP(B2172,MODALIDADE_1!A:B,2,FALSE)</f>
        <v>#N/A</v>
      </c>
      <c r="D2172" s="142"/>
      <c r="E2172" s="94" t="e">
        <f>VLOOKUP(B2172,MODALIDADE_1!A:E,5,FALSE)</f>
        <v>#N/A</v>
      </c>
      <c r="F2172" s="95" t="e">
        <f>VLOOKUP(B2172,MODALIDADE_1!A:C,3,FALSE)</f>
        <v>#N/A</v>
      </c>
      <c r="G2172" s="142" t="e">
        <f>VLOOKUP(B2172,MODALIDADE_1!A:G,4,FALSE)</f>
        <v>#N/A</v>
      </c>
      <c r="H2172" s="142" t="e">
        <f>VLOOKUP(B2172,MODALIDADE_1!A:G,6,FALSE)</f>
        <v>#N/A</v>
      </c>
      <c r="I2172" s="142" t="e">
        <f>VLOOKUP(B2172,MODALIDADE_1!A:G,7,FALSE)</f>
        <v>#N/A</v>
      </c>
      <c r="J2172" s="106" t="e">
        <f>VLOOKUP(Tabela410[[#This Row],[Proposta de Referência]],SIMP_M1!A:K,9,FALSE)</f>
        <v>#VALUE!</v>
      </c>
      <c r="K2172" s="106" t="e">
        <f>VLOOKUP(Tabela410[[#This Row],[Proposta de Referência]],SIMP_M1!A:K,8,FALSE)</f>
        <v>#VALUE!</v>
      </c>
      <c r="L2172" s="107" t="e">
        <f t="shared" si="140"/>
        <v>#VALUE!</v>
      </c>
      <c r="M2172" s="107" t="e">
        <f t="shared" si="141"/>
        <v>#VALUE!</v>
      </c>
      <c r="N2172" s="142" t="e">
        <f t="shared" si="142"/>
        <v>#VALUE!</v>
      </c>
      <c r="O2172" s="142" t="e">
        <f t="shared" si="143"/>
        <v>#N/A</v>
      </c>
      <c r="P2172" s="24" t="str">
        <f>IFERROR(VLOOKUP(O2172,HOSPITAIS_COM_DIVIDAS!A:E,5,FALSE),"")</f>
        <v/>
      </c>
    </row>
    <row r="2173" spans="1:16" x14ac:dyDescent="0.25">
      <c r="A2173" s="52" t="e">
        <f>Tabela410[[#This Row],[Status da Proposta]]</f>
        <v>#VALUE!</v>
      </c>
      <c r="B2173" s="143">
        <f>MODALIDADE_1!A2173</f>
        <v>0</v>
      </c>
      <c r="C2173" s="142" t="e">
        <f>VLOOKUP(B2173,MODALIDADE_1!A:B,2,FALSE)</f>
        <v>#N/A</v>
      </c>
      <c r="D2173" s="142"/>
      <c r="E2173" s="94" t="e">
        <f>VLOOKUP(B2173,MODALIDADE_1!A:E,5,FALSE)</f>
        <v>#N/A</v>
      </c>
      <c r="F2173" s="95" t="e">
        <f>VLOOKUP(B2173,MODALIDADE_1!A:C,3,FALSE)</f>
        <v>#N/A</v>
      </c>
      <c r="G2173" s="142" t="e">
        <f>VLOOKUP(B2173,MODALIDADE_1!A:G,4,FALSE)</f>
        <v>#N/A</v>
      </c>
      <c r="H2173" s="142" t="e">
        <f>VLOOKUP(B2173,MODALIDADE_1!A:G,6,FALSE)</f>
        <v>#N/A</v>
      </c>
      <c r="I2173" s="142" t="e">
        <f>VLOOKUP(B2173,MODALIDADE_1!A:G,7,FALSE)</f>
        <v>#N/A</v>
      </c>
      <c r="J2173" s="106" t="e">
        <f>VLOOKUP(Tabela410[[#This Row],[Proposta de Referência]],SIMP_M1!A:K,9,FALSE)</f>
        <v>#VALUE!</v>
      </c>
      <c r="K2173" s="106" t="e">
        <f>VLOOKUP(Tabela410[[#This Row],[Proposta de Referência]],SIMP_M1!A:K,8,FALSE)</f>
        <v>#VALUE!</v>
      </c>
      <c r="L2173" s="107" t="e">
        <f t="shared" si="140"/>
        <v>#VALUE!</v>
      </c>
      <c r="M2173" s="107" t="e">
        <f t="shared" si="141"/>
        <v>#VALUE!</v>
      </c>
      <c r="N2173" s="142" t="e">
        <f t="shared" si="142"/>
        <v>#VALUE!</v>
      </c>
      <c r="O2173" s="142" t="e">
        <f t="shared" si="143"/>
        <v>#N/A</v>
      </c>
      <c r="P2173" s="24" t="str">
        <f>IFERROR(VLOOKUP(O2173,HOSPITAIS_COM_DIVIDAS!A:E,5,FALSE),"")</f>
        <v/>
      </c>
    </row>
    <row r="2174" spans="1:16" x14ac:dyDescent="0.25">
      <c r="A2174" s="52" t="e">
        <f>Tabela410[[#This Row],[Status da Proposta]]</f>
        <v>#VALUE!</v>
      </c>
      <c r="B2174" s="143">
        <f>MODALIDADE_1!A2174</f>
        <v>0</v>
      </c>
      <c r="C2174" s="142" t="e">
        <f>VLOOKUP(B2174,MODALIDADE_1!A:B,2,FALSE)</f>
        <v>#N/A</v>
      </c>
      <c r="D2174" s="142"/>
      <c r="E2174" s="94" t="e">
        <f>VLOOKUP(B2174,MODALIDADE_1!A:E,5,FALSE)</f>
        <v>#N/A</v>
      </c>
      <c r="F2174" s="95" t="e">
        <f>VLOOKUP(B2174,MODALIDADE_1!A:C,3,FALSE)</f>
        <v>#N/A</v>
      </c>
      <c r="G2174" s="142" t="e">
        <f>VLOOKUP(B2174,MODALIDADE_1!A:G,4,FALSE)</f>
        <v>#N/A</v>
      </c>
      <c r="H2174" s="142" t="e">
        <f>VLOOKUP(B2174,MODALIDADE_1!A:G,6,FALSE)</f>
        <v>#N/A</v>
      </c>
      <c r="I2174" s="142" t="e">
        <f>VLOOKUP(B2174,MODALIDADE_1!A:G,7,FALSE)</f>
        <v>#N/A</v>
      </c>
      <c r="J2174" s="106" t="e">
        <f>VLOOKUP(Tabela410[[#This Row],[Proposta de Referência]],SIMP_M1!A:K,9,FALSE)</f>
        <v>#VALUE!</v>
      </c>
      <c r="K2174" s="106" t="e">
        <f>VLOOKUP(Tabela410[[#This Row],[Proposta de Referência]],SIMP_M1!A:K,8,FALSE)</f>
        <v>#VALUE!</v>
      </c>
      <c r="L2174" s="107" t="e">
        <f t="shared" si="140"/>
        <v>#VALUE!</v>
      </c>
      <c r="M2174" s="107" t="e">
        <f t="shared" si="141"/>
        <v>#VALUE!</v>
      </c>
      <c r="N2174" s="142" t="e">
        <f t="shared" si="142"/>
        <v>#VALUE!</v>
      </c>
      <c r="O2174" s="142" t="e">
        <f t="shared" si="143"/>
        <v>#N/A</v>
      </c>
      <c r="P2174" s="24" t="str">
        <f>IFERROR(VLOOKUP(O2174,HOSPITAIS_COM_DIVIDAS!A:E,5,FALSE),"")</f>
        <v/>
      </c>
    </row>
    <row r="2175" spans="1:16" x14ac:dyDescent="0.25">
      <c r="A2175" s="52" t="e">
        <f>Tabela410[[#This Row],[Status da Proposta]]</f>
        <v>#VALUE!</v>
      </c>
      <c r="B2175" s="143">
        <f>MODALIDADE_1!A2175</f>
        <v>0</v>
      </c>
      <c r="C2175" s="142" t="e">
        <f>VLOOKUP(B2175,MODALIDADE_1!A:B,2,FALSE)</f>
        <v>#N/A</v>
      </c>
      <c r="D2175" s="142"/>
      <c r="E2175" s="94" t="e">
        <f>VLOOKUP(B2175,MODALIDADE_1!A:E,5,FALSE)</f>
        <v>#N/A</v>
      </c>
      <c r="F2175" s="95" t="e">
        <f>VLOOKUP(B2175,MODALIDADE_1!A:C,3,FALSE)</f>
        <v>#N/A</v>
      </c>
      <c r="G2175" s="142" t="e">
        <f>VLOOKUP(B2175,MODALIDADE_1!A:G,4,FALSE)</f>
        <v>#N/A</v>
      </c>
      <c r="H2175" s="142" t="e">
        <f>VLOOKUP(B2175,MODALIDADE_1!A:G,6,FALSE)</f>
        <v>#N/A</v>
      </c>
      <c r="I2175" s="142" t="e">
        <f>VLOOKUP(B2175,MODALIDADE_1!A:G,7,FALSE)</f>
        <v>#N/A</v>
      </c>
      <c r="J2175" s="106" t="e">
        <f>VLOOKUP(Tabela410[[#This Row],[Proposta de Referência]],SIMP_M1!A:K,9,FALSE)</f>
        <v>#VALUE!</v>
      </c>
      <c r="K2175" s="106" t="e">
        <f>VLOOKUP(Tabela410[[#This Row],[Proposta de Referência]],SIMP_M1!A:K,8,FALSE)</f>
        <v>#VALUE!</v>
      </c>
      <c r="L2175" s="107" t="e">
        <f t="shared" si="140"/>
        <v>#VALUE!</v>
      </c>
      <c r="M2175" s="107" t="e">
        <f t="shared" si="141"/>
        <v>#VALUE!</v>
      </c>
      <c r="N2175" s="142" t="e">
        <f t="shared" si="142"/>
        <v>#VALUE!</v>
      </c>
      <c r="O2175" s="142" t="e">
        <f t="shared" si="143"/>
        <v>#N/A</v>
      </c>
      <c r="P2175" s="24" t="str">
        <f>IFERROR(VLOOKUP(O2175,HOSPITAIS_COM_DIVIDAS!A:E,5,FALSE),"")</f>
        <v/>
      </c>
    </row>
    <row r="2176" spans="1:16" x14ac:dyDescent="0.25">
      <c r="A2176" s="52" t="e">
        <f>Tabela410[[#This Row],[Status da Proposta]]</f>
        <v>#VALUE!</v>
      </c>
      <c r="B2176" s="143">
        <f>MODALIDADE_1!A2176</f>
        <v>0</v>
      </c>
      <c r="C2176" s="142" t="e">
        <f>VLOOKUP(B2176,MODALIDADE_1!A:B,2,FALSE)</f>
        <v>#N/A</v>
      </c>
      <c r="D2176" s="142"/>
      <c r="E2176" s="94" t="e">
        <f>VLOOKUP(B2176,MODALIDADE_1!A:E,5,FALSE)</f>
        <v>#N/A</v>
      </c>
      <c r="F2176" s="95" t="e">
        <f>VLOOKUP(B2176,MODALIDADE_1!A:C,3,FALSE)</f>
        <v>#N/A</v>
      </c>
      <c r="G2176" s="142" t="e">
        <f>VLOOKUP(B2176,MODALIDADE_1!A:G,4,FALSE)</f>
        <v>#N/A</v>
      </c>
      <c r="H2176" s="142" t="e">
        <f>VLOOKUP(B2176,MODALIDADE_1!A:G,6,FALSE)</f>
        <v>#N/A</v>
      </c>
      <c r="I2176" s="142" t="e">
        <f>VLOOKUP(B2176,MODALIDADE_1!A:G,7,FALSE)</f>
        <v>#N/A</v>
      </c>
      <c r="J2176" s="106" t="e">
        <f>VLOOKUP(Tabela410[[#This Row],[Proposta de Referência]],SIMP_M1!A:K,9,FALSE)</f>
        <v>#VALUE!</v>
      </c>
      <c r="K2176" s="106" t="e">
        <f>VLOOKUP(Tabela410[[#This Row],[Proposta de Referência]],SIMP_M1!A:K,8,FALSE)</f>
        <v>#VALUE!</v>
      </c>
      <c r="L2176" s="107" t="e">
        <f t="shared" si="140"/>
        <v>#VALUE!</v>
      </c>
      <c r="M2176" s="107" t="e">
        <f t="shared" si="141"/>
        <v>#VALUE!</v>
      </c>
      <c r="N2176" s="142" t="e">
        <f t="shared" si="142"/>
        <v>#VALUE!</v>
      </c>
      <c r="O2176" s="142" t="e">
        <f t="shared" si="143"/>
        <v>#N/A</v>
      </c>
      <c r="P2176" s="24" t="str">
        <f>IFERROR(VLOOKUP(O2176,HOSPITAIS_COM_DIVIDAS!A:E,5,FALSE),"")</f>
        <v/>
      </c>
    </row>
    <row r="2177" spans="1:16" x14ac:dyDescent="0.25">
      <c r="A2177" s="52" t="e">
        <f>Tabela410[[#This Row],[Status da Proposta]]</f>
        <v>#VALUE!</v>
      </c>
      <c r="B2177" s="143">
        <f>MODALIDADE_1!A2177</f>
        <v>0</v>
      </c>
      <c r="C2177" s="142" t="e">
        <f>VLOOKUP(B2177,MODALIDADE_1!A:B,2,FALSE)</f>
        <v>#N/A</v>
      </c>
      <c r="D2177" s="142"/>
      <c r="E2177" s="94" t="e">
        <f>VLOOKUP(B2177,MODALIDADE_1!A:E,5,FALSE)</f>
        <v>#N/A</v>
      </c>
      <c r="F2177" s="95" t="e">
        <f>VLOOKUP(B2177,MODALIDADE_1!A:C,3,FALSE)</f>
        <v>#N/A</v>
      </c>
      <c r="G2177" s="142" t="e">
        <f>VLOOKUP(B2177,MODALIDADE_1!A:G,4,FALSE)</f>
        <v>#N/A</v>
      </c>
      <c r="H2177" s="142" t="e">
        <f>VLOOKUP(B2177,MODALIDADE_1!A:G,6,FALSE)</f>
        <v>#N/A</v>
      </c>
      <c r="I2177" s="142" t="e">
        <f>VLOOKUP(B2177,MODALIDADE_1!A:G,7,FALSE)</f>
        <v>#N/A</v>
      </c>
      <c r="J2177" s="106" t="e">
        <f>VLOOKUP(Tabela410[[#This Row],[Proposta de Referência]],SIMP_M1!A:K,9,FALSE)</f>
        <v>#VALUE!</v>
      </c>
      <c r="K2177" s="106" t="e">
        <f>VLOOKUP(Tabela410[[#This Row],[Proposta de Referência]],SIMP_M1!A:K,8,FALSE)</f>
        <v>#VALUE!</v>
      </c>
      <c r="L2177" s="107" t="e">
        <f t="shared" si="140"/>
        <v>#VALUE!</v>
      </c>
      <c r="M2177" s="107" t="e">
        <f t="shared" si="141"/>
        <v>#VALUE!</v>
      </c>
      <c r="N2177" s="142" t="e">
        <f t="shared" si="142"/>
        <v>#VALUE!</v>
      </c>
      <c r="O2177" s="142" t="e">
        <f t="shared" si="143"/>
        <v>#N/A</v>
      </c>
      <c r="P2177" s="24" t="str">
        <f>IFERROR(VLOOKUP(O2177,HOSPITAIS_COM_DIVIDAS!A:E,5,FALSE),"")</f>
        <v/>
      </c>
    </row>
    <row r="2178" spans="1:16" x14ac:dyDescent="0.25">
      <c r="A2178" s="52" t="e">
        <f>Tabela410[[#This Row],[Status da Proposta]]</f>
        <v>#VALUE!</v>
      </c>
      <c r="B2178" s="143">
        <f>MODALIDADE_1!A2178</f>
        <v>0</v>
      </c>
      <c r="C2178" s="142" t="e">
        <f>VLOOKUP(B2178,MODALIDADE_1!A:B,2,FALSE)</f>
        <v>#N/A</v>
      </c>
      <c r="D2178" s="142"/>
      <c r="E2178" s="94" t="e">
        <f>VLOOKUP(B2178,MODALIDADE_1!A:E,5,FALSE)</f>
        <v>#N/A</v>
      </c>
      <c r="F2178" s="95" t="e">
        <f>VLOOKUP(B2178,MODALIDADE_1!A:C,3,FALSE)</f>
        <v>#N/A</v>
      </c>
      <c r="G2178" s="142" t="e">
        <f>VLOOKUP(B2178,MODALIDADE_1!A:G,4,FALSE)</f>
        <v>#N/A</v>
      </c>
      <c r="H2178" s="142" t="e">
        <f>VLOOKUP(B2178,MODALIDADE_1!A:G,6,FALSE)</f>
        <v>#N/A</v>
      </c>
      <c r="I2178" s="142" t="e">
        <f>VLOOKUP(B2178,MODALIDADE_1!A:G,7,FALSE)</f>
        <v>#N/A</v>
      </c>
      <c r="J2178" s="106" t="e">
        <f>VLOOKUP(Tabela410[[#This Row],[Proposta de Referência]],SIMP_M1!A:K,9,FALSE)</f>
        <v>#VALUE!</v>
      </c>
      <c r="K2178" s="106" t="e">
        <f>VLOOKUP(Tabela410[[#This Row],[Proposta de Referência]],SIMP_M1!A:K,8,FALSE)</f>
        <v>#VALUE!</v>
      </c>
      <c r="L2178" s="107" t="e">
        <f t="shared" si="140"/>
        <v>#VALUE!</v>
      </c>
      <c r="M2178" s="107" t="e">
        <f t="shared" si="141"/>
        <v>#VALUE!</v>
      </c>
      <c r="N2178" s="142" t="e">
        <f t="shared" si="142"/>
        <v>#VALUE!</v>
      </c>
      <c r="O2178" s="142" t="e">
        <f t="shared" si="143"/>
        <v>#N/A</v>
      </c>
      <c r="P2178" s="24" t="str">
        <f>IFERROR(VLOOKUP(O2178,HOSPITAIS_COM_DIVIDAS!A:E,5,FALSE),"")</f>
        <v/>
      </c>
    </row>
    <row r="2179" spans="1:16" x14ac:dyDescent="0.25">
      <c r="A2179" s="52" t="e">
        <f>Tabela410[[#This Row],[Status da Proposta]]</f>
        <v>#VALUE!</v>
      </c>
      <c r="B2179" s="143">
        <f>MODALIDADE_1!A2179</f>
        <v>0</v>
      </c>
      <c r="C2179" s="142" t="e">
        <f>VLOOKUP(B2179,MODALIDADE_1!A:B,2,FALSE)</f>
        <v>#N/A</v>
      </c>
      <c r="D2179" s="142"/>
      <c r="E2179" s="94" t="e">
        <f>VLOOKUP(B2179,MODALIDADE_1!A:E,5,FALSE)</f>
        <v>#N/A</v>
      </c>
      <c r="F2179" s="95" t="e">
        <f>VLOOKUP(B2179,MODALIDADE_1!A:C,3,FALSE)</f>
        <v>#N/A</v>
      </c>
      <c r="G2179" s="142" t="e">
        <f>VLOOKUP(B2179,MODALIDADE_1!A:G,4,FALSE)</f>
        <v>#N/A</v>
      </c>
      <c r="H2179" s="142" t="e">
        <f>VLOOKUP(B2179,MODALIDADE_1!A:G,6,FALSE)</f>
        <v>#N/A</v>
      </c>
      <c r="I2179" s="142" t="e">
        <f>VLOOKUP(B2179,MODALIDADE_1!A:G,7,FALSE)</f>
        <v>#N/A</v>
      </c>
      <c r="J2179" s="106" t="e">
        <f>VLOOKUP(Tabela410[[#This Row],[Proposta de Referência]],SIMP_M1!A:K,9,FALSE)</f>
        <v>#VALUE!</v>
      </c>
      <c r="K2179" s="106" t="e">
        <f>VLOOKUP(Tabela410[[#This Row],[Proposta de Referência]],SIMP_M1!A:K,8,FALSE)</f>
        <v>#VALUE!</v>
      </c>
      <c r="L2179" s="107" t="e">
        <f t="shared" si="140"/>
        <v>#VALUE!</v>
      </c>
      <c r="M2179" s="107" t="e">
        <f t="shared" si="141"/>
        <v>#VALUE!</v>
      </c>
      <c r="N2179" s="142" t="e">
        <f t="shared" si="142"/>
        <v>#VALUE!</v>
      </c>
      <c r="O2179" s="142" t="e">
        <f t="shared" si="143"/>
        <v>#N/A</v>
      </c>
      <c r="P2179" s="24" t="str">
        <f>IFERROR(VLOOKUP(O2179,HOSPITAIS_COM_DIVIDAS!A:E,5,FALSE),"")</f>
        <v/>
      </c>
    </row>
    <row r="2180" spans="1:16" x14ac:dyDescent="0.25">
      <c r="A2180" s="52" t="e">
        <f>Tabela410[[#This Row],[Status da Proposta]]</f>
        <v>#VALUE!</v>
      </c>
      <c r="B2180" s="143">
        <f>MODALIDADE_1!A2180</f>
        <v>0</v>
      </c>
      <c r="C2180" s="142" t="e">
        <f>VLOOKUP(B2180,MODALIDADE_1!A:B,2,FALSE)</f>
        <v>#N/A</v>
      </c>
      <c r="D2180" s="142"/>
      <c r="E2180" s="94" t="e">
        <f>VLOOKUP(B2180,MODALIDADE_1!A:E,5,FALSE)</f>
        <v>#N/A</v>
      </c>
      <c r="F2180" s="95" t="e">
        <f>VLOOKUP(B2180,MODALIDADE_1!A:C,3,FALSE)</f>
        <v>#N/A</v>
      </c>
      <c r="G2180" s="142" t="e">
        <f>VLOOKUP(B2180,MODALIDADE_1!A:G,4,FALSE)</f>
        <v>#N/A</v>
      </c>
      <c r="H2180" s="142" t="e">
        <f>VLOOKUP(B2180,MODALIDADE_1!A:G,6,FALSE)</f>
        <v>#N/A</v>
      </c>
      <c r="I2180" s="142" t="e">
        <f>VLOOKUP(B2180,MODALIDADE_1!A:G,7,FALSE)</f>
        <v>#N/A</v>
      </c>
      <c r="J2180" s="106" t="e">
        <f>VLOOKUP(Tabela410[[#This Row],[Proposta de Referência]],SIMP_M1!A:K,9,FALSE)</f>
        <v>#VALUE!</v>
      </c>
      <c r="K2180" s="106" t="e">
        <f>VLOOKUP(Tabela410[[#This Row],[Proposta de Referência]],SIMP_M1!A:K,8,FALSE)</f>
        <v>#VALUE!</v>
      </c>
      <c r="L2180" s="107" t="e">
        <f t="shared" si="140"/>
        <v>#VALUE!</v>
      </c>
      <c r="M2180" s="107" t="e">
        <f t="shared" si="141"/>
        <v>#VALUE!</v>
      </c>
      <c r="N2180" s="142" t="e">
        <f t="shared" si="142"/>
        <v>#VALUE!</v>
      </c>
      <c r="O2180" s="142" t="e">
        <f t="shared" si="143"/>
        <v>#N/A</v>
      </c>
      <c r="P2180" s="24" t="str">
        <f>IFERROR(VLOOKUP(O2180,HOSPITAIS_COM_DIVIDAS!A:E,5,FALSE),"")</f>
        <v/>
      </c>
    </row>
    <row r="2181" spans="1:16" x14ac:dyDescent="0.25">
      <c r="A2181" s="52" t="e">
        <f>Tabela410[[#This Row],[Status da Proposta]]</f>
        <v>#VALUE!</v>
      </c>
      <c r="B2181" s="143">
        <f>MODALIDADE_1!A2181</f>
        <v>0</v>
      </c>
      <c r="C2181" s="142" t="e">
        <f>VLOOKUP(B2181,MODALIDADE_1!A:B,2,FALSE)</f>
        <v>#N/A</v>
      </c>
      <c r="D2181" s="142"/>
      <c r="E2181" s="94" t="e">
        <f>VLOOKUP(B2181,MODALIDADE_1!A:E,5,FALSE)</f>
        <v>#N/A</v>
      </c>
      <c r="F2181" s="95" t="e">
        <f>VLOOKUP(B2181,MODALIDADE_1!A:C,3,FALSE)</f>
        <v>#N/A</v>
      </c>
      <c r="G2181" s="142" t="e">
        <f>VLOOKUP(B2181,MODALIDADE_1!A:G,4,FALSE)</f>
        <v>#N/A</v>
      </c>
      <c r="H2181" s="142" t="e">
        <f>VLOOKUP(B2181,MODALIDADE_1!A:G,6,FALSE)</f>
        <v>#N/A</v>
      </c>
      <c r="I2181" s="142" t="e">
        <f>VLOOKUP(B2181,MODALIDADE_1!A:G,7,FALSE)</f>
        <v>#N/A</v>
      </c>
      <c r="J2181" s="106" t="e">
        <f>VLOOKUP(Tabela410[[#This Row],[Proposta de Referência]],SIMP_M1!A:K,9,FALSE)</f>
        <v>#VALUE!</v>
      </c>
      <c r="K2181" s="106" t="e">
        <f>VLOOKUP(Tabela410[[#This Row],[Proposta de Referência]],SIMP_M1!A:K,8,FALSE)</f>
        <v>#VALUE!</v>
      </c>
      <c r="L2181" s="107" t="e">
        <f t="shared" si="140"/>
        <v>#VALUE!</v>
      </c>
      <c r="M2181" s="107" t="e">
        <f t="shared" si="141"/>
        <v>#VALUE!</v>
      </c>
      <c r="N2181" s="142" t="e">
        <f t="shared" si="142"/>
        <v>#VALUE!</v>
      </c>
      <c r="O2181" s="142" t="e">
        <f t="shared" si="143"/>
        <v>#N/A</v>
      </c>
      <c r="P2181" s="24" t="str">
        <f>IFERROR(VLOOKUP(O2181,HOSPITAIS_COM_DIVIDAS!A:E,5,FALSE),"")</f>
        <v/>
      </c>
    </row>
    <row r="2182" spans="1:16" x14ac:dyDescent="0.25">
      <c r="A2182" s="52" t="e">
        <f>Tabela410[[#This Row],[Status da Proposta]]</f>
        <v>#VALUE!</v>
      </c>
      <c r="B2182" s="143">
        <f>MODALIDADE_1!A2182</f>
        <v>0</v>
      </c>
      <c r="C2182" s="142" t="e">
        <f>VLOOKUP(B2182,MODALIDADE_1!A:B,2,FALSE)</f>
        <v>#N/A</v>
      </c>
      <c r="D2182" s="142"/>
      <c r="E2182" s="94" t="e">
        <f>VLOOKUP(B2182,MODALIDADE_1!A:E,5,FALSE)</f>
        <v>#N/A</v>
      </c>
      <c r="F2182" s="95" t="e">
        <f>VLOOKUP(B2182,MODALIDADE_1!A:C,3,FALSE)</f>
        <v>#N/A</v>
      </c>
      <c r="G2182" s="142" t="e">
        <f>VLOOKUP(B2182,MODALIDADE_1!A:G,4,FALSE)</f>
        <v>#N/A</v>
      </c>
      <c r="H2182" s="142" t="e">
        <f>VLOOKUP(B2182,MODALIDADE_1!A:G,6,FALSE)</f>
        <v>#N/A</v>
      </c>
      <c r="I2182" s="142" t="e">
        <f>VLOOKUP(B2182,MODALIDADE_1!A:G,7,FALSE)</f>
        <v>#N/A</v>
      </c>
      <c r="J2182" s="106" t="e">
        <f>VLOOKUP(Tabela410[[#This Row],[Proposta de Referência]],SIMP_M1!A:K,9,FALSE)</f>
        <v>#VALUE!</v>
      </c>
      <c r="K2182" s="106" t="e">
        <f>VLOOKUP(Tabela410[[#This Row],[Proposta de Referência]],SIMP_M1!A:K,8,FALSE)</f>
        <v>#VALUE!</v>
      </c>
      <c r="L2182" s="107" t="e">
        <f t="shared" si="140"/>
        <v>#VALUE!</v>
      </c>
      <c r="M2182" s="107" t="e">
        <f t="shared" si="141"/>
        <v>#VALUE!</v>
      </c>
      <c r="N2182" s="142" t="e">
        <f t="shared" si="142"/>
        <v>#VALUE!</v>
      </c>
      <c r="O2182" s="142" t="e">
        <f t="shared" si="143"/>
        <v>#N/A</v>
      </c>
      <c r="P2182" s="24" t="str">
        <f>IFERROR(VLOOKUP(O2182,HOSPITAIS_COM_DIVIDAS!A:E,5,FALSE),"")</f>
        <v/>
      </c>
    </row>
    <row r="2183" spans="1:16" x14ac:dyDescent="0.25">
      <c r="A2183" s="52" t="e">
        <f>Tabela410[[#This Row],[Status da Proposta]]</f>
        <v>#VALUE!</v>
      </c>
      <c r="B2183" s="143">
        <f>MODALIDADE_1!A2183</f>
        <v>0</v>
      </c>
      <c r="C2183" s="142" t="e">
        <f>VLOOKUP(B2183,MODALIDADE_1!A:B,2,FALSE)</f>
        <v>#N/A</v>
      </c>
      <c r="D2183" s="142"/>
      <c r="E2183" s="94" t="e">
        <f>VLOOKUP(B2183,MODALIDADE_1!A:E,5,FALSE)</f>
        <v>#N/A</v>
      </c>
      <c r="F2183" s="95" t="e">
        <f>VLOOKUP(B2183,MODALIDADE_1!A:C,3,FALSE)</f>
        <v>#N/A</v>
      </c>
      <c r="G2183" s="142" t="e">
        <f>VLOOKUP(B2183,MODALIDADE_1!A:G,4,FALSE)</f>
        <v>#N/A</v>
      </c>
      <c r="H2183" s="142" t="e">
        <f>VLOOKUP(B2183,MODALIDADE_1!A:G,6,FALSE)</f>
        <v>#N/A</v>
      </c>
      <c r="I2183" s="142" t="e">
        <f>VLOOKUP(B2183,MODALIDADE_1!A:G,7,FALSE)</f>
        <v>#N/A</v>
      </c>
      <c r="J2183" s="106" t="e">
        <f>VLOOKUP(Tabela410[[#This Row],[Proposta de Referência]],SIMP_M1!A:K,9,FALSE)</f>
        <v>#VALUE!</v>
      </c>
      <c r="K2183" s="106" t="e">
        <f>VLOOKUP(Tabela410[[#This Row],[Proposta de Referência]],SIMP_M1!A:K,8,FALSE)</f>
        <v>#VALUE!</v>
      </c>
      <c r="L2183" s="107" t="e">
        <f t="shared" si="140"/>
        <v>#VALUE!</v>
      </c>
      <c r="M2183" s="107" t="e">
        <f t="shared" si="141"/>
        <v>#VALUE!</v>
      </c>
      <c r="N2183" s="142" t="e">
        <f t="shared" si="142"/>
        <v>#VALUE!</v>
      </c>
      <c r="O2183" s="142" t="e">
        <f t="shared" si="143"/>
        <v>#N/A</v>
      </c>
      <c r="P2183" s="24" t="str">
        <f>IFERROR(VLOOKUP(O2183,HOSPITAIS_COM_DIVIDAS!A:E,5,FALSE),"")</f>
        <v/>
      </c>
    </row>
    <row r="2184" spans="1:16" x14ac:dyDescent="0.25">
      <c r="A2184" s="52" t="e">
        <f>Tabela410[[#This Row],[Status da Proposta]]</f>
        <v>#VALUE!</v>
      </c>
      <c r="B2184" s="143">
        <f>MODALIDADE_1!A2184</f>
        <v>0</v>
      </c>
      <c r="C2184" s="142" t="e">
        <f>VLOOKUP(B2184,MODALIDADE_1!A:B,2,FALSE)</f>
        <v>#N/A</v>
      </c>
      <c r="D2184" s="142"/>
      <c r="E2184" s="94" t="e">
        <f>VLOOKUP(B2184,MODALIDADE_1!A:E,5,FALSE)</f>
        <v>#N/A</v>
      </c>
      <c r="F2184" s="95" t="e">
        <f>VLOOKUP(B2184,MODALIDADE_1!A:C,3,FALSE)</f>
        <v>#N/A</v>
      </c>
      <c r="G2184" s="142" t="e">
        <f>VLOOKUP(B2184,MODALIDADE_1!A:G,4,FALSE)</f>
        <v>#N/A</v>
      </c>
      <c r="H2184" s="142" t="e">
        <f>VLOOKUP(B2184,MODALIDADE_1!A:G,6,FALSE)</f>
        <v>#N/A</v>
      </c>
      <c r="I2184" s="142" t="e">
        <f>VLOOKUP(B2184,MODALIDADE_1!A:G,7,FALSE)</f>
        <v>#N/A</v>
      </c>
      <c r="J2184" s="106" t="e">
        <f>VLOOKUP(Tabela410[[#This Row],[Proposta de Referência]],SIMP_M1!A:K,9,FALSE)</f>
        <v>#VALUE!</v>
      </c>
      <c r="K2184" s="106" t="e">
        <f>VLOOKUP(Tabela410[[#This Row],[Proposta de Referência]],SIMP_M1!A:K,8,FALSE)</f>
        <v>#VALUE!</v>
      </c>
      <c r="L2184" s="107" t="e">
        <f t="shared" si="140"/>
        <v>#VALUE!</v>
      </c>
      <c r="M2184" s="107" t="e">
        <f t="shared" si="141"/>
        <v>#VALUE!</v>
      </c>
      <c r="N2184" s="142" t="e">
        <f t="shared" si="142"/>
        <v>#VALUE!</v>
      </c>
      <c r="O2184" s="142" t="e">
        <f t="shared" si="143"/>
        <v>#N/A</v>
      </c>
      <c r="P2184" s="24" t="str">
        <f>IFERROR(VLOOKUP(O2184,HOSPITAIS_COM_DIVIDAS!A:E,5,FALSE),"")</f>
        <v/>
      </c>
    </row>
    <row r="2185" spans="1:16" x14ac:dyDescent="0.25">
      <c r="A2185" s="52" t="e">
        <f>Tabela410[[#This Row],[Status da Proposta]]</f>
        <v>#VALUE!</v>
      </c>
      <c r="B2185" s="143">
        <f>MODALIDADE_1!A2185</f>
        <v>0</v>
      </c>
      <c r="C2185" s="142" t="e">
        <f>VLOOKUP(B2185,MODALIDADE_1!A:B,2,FALSE)</f>
        <v>#N/A</v>
      </c>
      <c r="D2185" s="142"/>
      <c r="E2185" s="94" t="e">
        <f>VLOOKUP(B2185,MODALIDADE_1!A:E,5,FALSE)</f>
        <v>#N/A</v>
      </c>
      <c r="F2185" s="95" t="e">
        <f>VLOOKUP(B2185,MODALIDADE_1!A:C,3,FALSE)</f>
        <v>#N/A</v>
      </c>
      <c r="G2185" s="142" t="e">
        <f>VLOOKUP(B2185,MODALIDADE_1!A:G,4,FALSE)</f>
        <v>#N/A</v>
      </c>
      <c r="H2185" s="142" t="e">
        <f>VLOOKUP(B2185,MODALIDADE_1!A:G,6,FALSE)</f>
        <v>#N/A</v>
      </c>
      <c r="I2185" s="142" t="e">
        <f>VLOOKUP(B2185,MODALIDADE_1!A:G,7,FALSE)</f>
        <v>#N/A</v>
      </c>
      <c r="J2185" s="106" t="e">
        <f>VLOOKUP(Tabela410[[#This Row],[Proposta de Referência]],SIMP_M1!A:K,9,FALSE)</f>
        <v>#VALUE!</v>
      </c>
      <c r="K2185" s="106" t="e">
        <f>VLOOKUP(Tabela410[[#This Row],[Proposta de Referência]],SIMP_M1!A:K,8,FALSE)</f>
        <v>#VALUE!</v>
      </c>
      <c r="L2185" s="107" t="e">
        <f t="shared" si="140"/>
        <v>#VALUE!</v>
      </c>
      <c r="M2185" s="107" t="e">
        <f t="shared" si="141"/>
        <v>#VALUE!</v>
      </c>
      <c r="N2185" s="142" t="e">
        <f t="shared" si="142"/>
        <v>#VALUE!</v>
      </c>
      <c r="O2185" s="142" t="e">
        <f t="shared" si="143"/>
        <v>#N/A</v>
      </c>
      <c r="P2185" s="24" t="str">
        <f>IFERROR(VLOOKUP(O2185,HOSPITAIS_COM_DIVIDAS!A:E,5,FALSE),"")</f>
        <v/>
      </c>
    </row>
    <row r="2186" spans="1:16" x14ac:dyDescent="0.25">
      <c r="A2186" s="52" t="e">
        <f>Tabela410[[#This Row],[Status da Proposta]]</f>
        <v>#VALUE!</v>
      </c>
      <c r="B2186" s="143">
        <f>MODALIDADE_1!A2186</f>
        <v>0</v>
      </c>
      <c r="C2186" s="142" t="e">
        <f>VLOOKUP(B2186,MODALIDADE_1!A:B,2,FALSE)</f>
        <v>#N/A</v>
      </c>
      <c r="D2186" s="142"/>
      <c r="E2186" s="94" t="e">
        <f>VLOOKUP(B2186,MODALIDADE_1!A:E,5,FALSE)</f>
        <v>#N/A</v>
      </c>
      <c r="F2186" s="95" t="e">
        <f>VLOOKUP(B2186,MODALIDADE_1!A:C,3,FALSE)</f>
        <v>#N/A</v>
      </c>
      <c r="G2186" s="142" t="e">
        <f>VLOOKUP(B2186,MODALIDADE_1!A:G,4,FALSE)</f>
        <v>#N/A</v>
      </c>
      <c r="H2186" s="142" t="e">
        <f>VLOOKUP(B2186,MODALIDADE_1!A:G,6,FALSE)</f>
        <v>#N/A</v>
      </c>
      <c r="I2186" s="142" t="e">
        <f>VLOOKUP(B2186,MODALIDADE_1!A:G,7,FALSE)</f>
        <v>#N/A</v>
      </c>
      <c r="J2186" s="106" t="e">
        <f>VLOOKUP(Tabela410[[#This Row],[Proposta de Referência]],SIMP_M1!A:K,9,FALSE)</f>
        <v>#VALUE!</v>
      </c>
      <c r="K2186" s="106" t="e">
        <f>VLOOKUP(Tabela410[[#This Row],[Proposta de Referência]],SIMP_M1!A:K,8,FALSE)</f>
        <v>#VALUE!</v>
      </c>
      <c r="L2186" s="107" t="e">
        <f t="shared" si="140"/>
        <v>#VALUE!</v>
      </c>
      <c r="M2186" s="107" t="e">
        <f t="shared" si="141"/>
        <v>#VALUE!</v>
      </c>
      <c r="N2186" s="142" t="e">
        <f t="shared" si="142"/>
        <v>#VALUE!</v>
      </c>
      <c r="O2186" s="142" t="e">
        <f t="shared" si="143"/>
        <v>#N/A</v>
      </c>
      <c r="P2186" s="24" t="str">
        <f>IFERROR(VLOOKUP(O2186,HOSPITAIS_COM_DIVIDAS!A:E,5,FALSE),"")</f>
        <v/>
      </c>
    </row>
    <row r="2187" spans="1:16" x14ac:dyDescent="0.25">
      <c r="A2187" s="52" t="e">
        <f>Tabela410[[#This Row],[Status da Proposta]]</f>
        <v>#VALUE!</v>
      </c>
      <c r="B2187" s="143">
        <f>MODALIDADE_1!A2187</f>
        <v>0</v>
      </c>
      <c r="C2187" s="142" t="e">
        <f>VLOOKUP(B2187,MODALIDADE_1!A:B,2,FALSE)</f>
        <v>#N/A</v>
      </c>
      <c r="D2187" s="142"/>
      <c r="E2187" s="94" t="e">
        <f>VLOOKUP(B2187,MODALIDADE_1!A:E,5,FALSE)</f>
        <v>#N/A</v>
      </c>
      <c r="F2187" s="95" t="e">
        <f>VLOOKUP(B2187,MODALIDADE_1!A:C,3,FALSE)</f>
        <v>#N/A</v>
      </c>
      <c r="G2187" s="142" t="e">
        <f>VLOOKUP(B2187,MODALIDADE_1!A:G,4,FALSE)</f>
        <v>#N/A</v>
      </c>
      <c r="H2187" s="142" t="e">
        <f>VLOOKUP(B2187,MODALIDADE_1!A:G,6,FALSE)</f>
        <v>#N/A</v>
      </c>
      <c r="I2187" s="142" t="e">
        <f>VLOOKUP(B2187,MODALIDADE_1!A:G,7,FALSE)</f>
        <v>#N/A</v>
      </c>
      <c r="J2187" s="106" t="e">
        <f>VLOOKUP(Tabela410[[#This Row],[Proposta de Referência]],SIMP_M1!A:K,9,FALSE)</f>
        <v>#VALUE!</v>
      </c>
      <c r="K2187" s="106" t="e">
        <f>VLOOKUP(Tabela410[[#This Row],[Proposta de Referência]],SIMP_M1!A:K,8,FALSE)</f>
        <v>#VALUE!</v>
      </c>
      <c r="L2187" s="107" t="e">
        <f t="shared" si="140"/>
        <v>#VALUE!</v>
      </c>
      <c r="M2187" s="107" t="e">
        <f t="shared" si="141"/>
        <v>#VALUE!</v>
      </c>
      <c r="N2187" s="142" t="e">
        <f t="shared" si="142"/>
        <v>#VALUE!</v>
      </c>
      <c r="O2187" s="142" t="e">
        <f t="shared" si="143"/>
        <v>#N/A</v>
      </c>
      <c r="P2187" s="24" t="str">
        <f>IFERROR(VLOOKUP(O2187,HOSPITAIS_COM_DIVIDAS!A:E,5,FALSE),"")</f>
        <v/>
      </c>
    </row>
    <row r="2188" spans="1:16" x14ac:dyDescent="0.25">
      <c r="A2188" s="52" t="e">
        <f>Tabela410[[#This Row],[Status da Proposta]]</f>
        <v>#VALUE!</v>
      </c>
      <c r="B2188" s="143">
        <f>MODALIDADE_1!A2188</f>
        <v>0</v>
      </c>
      <c r="C2188" s="142" t="e">
        <f>VLOOKUP(B2188,MODALIDADE_1!A:B,2,FALSE)</f>
        <v>#N/A</v>
      </c>
      <c r="D2188" s="142"/>
      <c r="E2188" s="94" t="e">
        <f>VLOOKUP(B2188,MODALIDADE_1!A:E,5,FALSE)</f>
        <v>#N/A</v>
      </c>
      <c r="F2188" s="95" t="e">
        <f>VLOOKUP(B2188,MODALIDADE_1!A:C,3,FALSE)</f>
        <v>#N/A</v>
      </c>
      <c r="G2188" s="142" t="e">
        <f>VLOOKUP(B2188,MODALIDADE_1!A:G,4,FALSE)</f>
        <v>#N/A</v>
      </c>
      <c r="H2188" s="142" t="e">
        <f>VLOOKUP(B2188,MODALIDADE_1!A:G,6,FALSE)</f>
        <v>#N/A</v>
      </c>
      <c r="I2188" s="142" t="e">
        <f>VLOOKUP(B2188,MODALIDADE_1!A:G,7,FALSE)</f>
        <v>#N/A</v>
      </c>
      <c r="J2188" s="106" t="e">
        <f>VLOOKUP(Tabela410[[#This Row],[Proposta de Referência]],SIMP_M1!A:K,9,FALSE)</f>
        <v>#VALUE!</v>
      </c>
      <c r="K2188" s="106" t="e">
        <f>VLOOKUP(Tabela410[[#This Row],[Proposta de Referência]],SIMP_M1!A:K,8,FALSE)</f>
        <v>#VALUE!</v>
      </c>
      <c r="L2188" s="107" t="e">
        <f t="shared" si="140"/>
        <v>#VALUE!</v>
      </c>
      <c r="M2188" s="107" t="e">
        <f t="shared" si="141"/>
        <v>#VALUE!</v>
      </c>
      <c r="N2188" s="142" t="e">
        <f t="shared" si="142"/>
        <v>#VALUE!</v>
      </c>
      <c r="O2188" s="142" t="e">
        <f t="shared" si="143"/>
        <v>#N/A</v>
      </c>
      <c r="P2188" s="24" t="str">
        <f>IFERROR(VLOOKUP(O2188,HOSPITAIS_COM_DIVIDAS!A:E,5,FALSE),"")</f>
        <v/>
      </c>
    </row>
    <row r="2189" spans="1:16" x14ac:dyDescent="0.25">
      <c r="A2189" s="52" t="e">
        <f>Tabela410[[#This Row],[Status da Proposta]]</f>
        <v>#VALUE!</v>
      </c>
      <c r="B2189" s="143">
        <f>MODALIDADE_1!A2189</f>
        <v>0</v>
      </c>
      <c r="C2189" s="142" t="e">
        <f>VLOOKUP(B2189,MODALIDADE_1!A:B,2,FALSE)</f>
        <v>#N/A</v>
      </c>
      <c r="D2189" s="142"/>
      <c r="E2189" s="94" t="e">
        <f>VLOOKUP(B2189,MODALIDADE_1!A:E,5,FALSE)</f>
        <v>#N/A</v>
      </c>
      <c r="F2189" s="95" t="e">
        <f>VLOOKUP(B2189,MODALIDADE_1!A:C,3,FALSE)</f>
        <v>#N/A</v>
      </c>
      <c r="G2189" s="142" t="e">
        <f>VLOOKUP(B2189,MODALIDADE_1!A:G,4,FALSE)</f>
        <v>#N/A</v>
      </c>
      <c r="H2189" s="142" t="e">
        <f>VLOOKUP(B2189,MODALIDADE_1!A:G,6,FALSE)</f>
        <v>#N/A</v>
      </c>
      <c r="I2189" s="142" t="e">
        <f>VLOOKUP(B2189,MODALIDADE_1!A:G,7,FALSE)</f>
        <v>#N/A</v>
      </c>
      <c r="J2189" s="106" t="e">
        <f>VLOOKUP(Tabela410[[#This Row],[Proposta de Referência]],SIMP_M1!A:K,9,FALSE)</f>
        <v>#VALUE!</v>
      </c>
      <c r="K2189" s="106" t="e">
        <f>VLOOKUP(Tabela410[[#This Row],[Proposta de Referência]],SIMP_M1!A:K,8,FALSE)</f>
        <v>#VALUE!</v>
      </c>
      <c r="L2189" s="107" t="e">
        <f t="shared" si="140"/>
        <v>#VALUE!</v>
      </c>
      <c r="M2189" s="107" t="e">
        <f t="shared" si="141"/>
        <v>#VALUE!</v>
      </c>
      <c r="N2189" s="142" t="e">
        <f t="shared" si="142"/>
        <v>#VALUE!</v>
      </c>
      <c r="O2189" s="142" t="e">
        <f t="shared" si="143"/>
        <v>#N/A</v>
      </c>
      <c r="P2189" s="24" t="str">
        <f>IFERROR(VLOOKUP(O2189,HOSPITAIS_COM_DIVIDAS!A:E,5,FALSE),"")</f>
        <v/>
      </c>
    </row>
    <row r="2190" spans="1:16" x14ac:dyDescent="0.25">
      <c r="A2190" s="52" t="e">
        <f>Tabela410[[#This Row],[Status da Proposta]]</f>
        <v>#VALUE!</v>
      </c>
      <c r="B2190" s="143">
        <f>MODALIDADE_1!A2190</f>
        <v>0</v>
      </c>
      <c r="C2190" s="142" t="e">
        <f>VLOOKUP(B2190,MODALIDADE_1!A:B,2,FALSE)</f>
        <v>#N/A</v>
      </c>
      <c r="D2190" s="142"/>
      <c r="E2190" s="94" t="e">
        <f>VLOOKUP(B2190,MODALIDADE_1!A:E,5,FALSE)</f>
        <v>#N/A</v>
      </c>
      <c r="F2190" s="95" t="e">
        <f>VLOOKUP(B2190,MODALIDADE_1!A:C,3,FALSE)</f>
        <v>#N/A</v>
      </c>
      <c r="G2190" s="142" t="e">
        <f>VLOOKUP(B2190,MODALIDADE_1!A:G,4,FALSE)</f>
        <v>#N/A</v>
      </c>
      <c r="H2190" s="142" t="e">
        <f>VLOOKUP(B2190,MODALIDADE_1!A:G,6,FALSE)</f>
        <v>#N/A</v>
      </c>
      <c r="I2190" s="142" t="e">
        <f>VLOOKUP(B2190,MODALIDADE_1!A:G,7,FALSE)</f>
        <v>#N/A</v>
      </c>
      <c r="J2190" s="106" t="e">
        <f>VLOOKUP(Tabela410[[#This Row],[Proposta de Referência]],SIMP_M1!A:K,9,FALSE)</f>
        <v>#VALUE!</v>
      </c>
      <c r="K2190" s="106" t="e">
        <f>VLOOKUP(Tabela410[[#This Row],[Proposta de Referência]],SIMP_M1!A:K,8,FALSE)</f>
        <v>#VALUE!</v>
      </c>
      <c r="L2190" s="107" t="e">
        <f t="shared" si="140"/>
        <v>#VALUE!</v>
      </c>
      <c r="M2190" s="107" t="e">
        <f t="shared" si="141"/>
        <v>#VALUE!</v>
      </c>
      <c r="N2190" s="142" t="e">
        <f t="shared" si="142"/>
        <v>#VALUE!</v>
      </c>
      <c r="O2190" s="142" t="e">
        <f t="shared" si="143"/>
        <v>#N/A</v>
      </c>
      <c r="P2190" s="24" t="str">
        <f>IFERROR(VLOOKUP(O2190,HOSPITAIS_COM_DIVIDAS!A:E,5,FALSE),"")</f>
        <v/>
      </c>
    </row>
    <row r="2191" spans="1:16" x14ac:dyDescent="0.25">
      <c r="A2191" s="52" t="e">
        <f>Tabela410[[#This Row],[Status da Proposta]]</f>
        <v>#VALUE!</v>
      </c>
      <c r="B2191" s="143">
        <f>MODALIDADE_1!A2191</f>
        <v>0</v>
      </c>
      <c r="C2191" s="142" t="e">
        <f>VLOOKUP(B2191,MODALIDADE_1!A:B,2,FALSE)</f>
        <v>#N/A</v>
      </c>
      <c r="D2191" s="142"/>
      <c r="E2191" s="94" t="e">
        <f>VLOOKUP(B2191,MODALIDADE_1!A:E,5,FALSE)</f>
        <v>#N/A</v>
      </c>
      <c r="F2191" s="95" t="e">
        <f>VLOOKUP(B2191,MODALIDADE_1!A:C,3,FALSE)</f>
        <v>#N/A</v>
      </c>
      <c r="G2191" s="142" t="e">
        <f>VLOOKUP(B2191,MODALIDADE_1!A:G,4,FALSE)</f>
        <v>#N/A</v>
      </c>
      <c r="H2191" s="142" t="e">
        <f>VLOOKUP(B2191,MODALIDADE_1!A:G,6,FALSE)</f>
        <v>#N/A</v>
      </c>
      <c r="I2191" s="142" t="e">
        <f>VLOOKUP(B2191,MODALIDADE_1!A:G,7,FALSE)</f>
        <v>#N/A</v>
      </c>
      <c r="J2191" s="106" t="e">
        <f>VLOOKUP(Tabela410[[#This Row],[Proposta de Referência]],SIMP_M1!A:K,9,FALSE)</f>
        <v>#VALUE!</v>
      </c>
      <c r="K2191" s="106" t="e">
        <f>VLOOKUP(Tabela410[[#This Row],[Proposta de Referência]],SIMP_M1!A:K,8,FALSE)</f>
        <v>#VALUE!</v>
      </c>
      <c r="L2191" s="107" t="e">
        <f t="shared" si="140"/>
        <v>#VALUE!</v>
      </c>
      <c r="M2191" s="107" t="e">
        <f t="shared" si="141"/>
        <v>#VALUE!</v>
      </c>
      <c r="N2191" s="142" t="e">
        <f t="shared" si="142"/>
        <v>#VALUE!</v>
      </c>
      <c r="O2191" s="142" t="e">
        <f t="shared" si="143"/>
        <v>#N/A</v>
      </c>
      <c r="P2191" s="24" t="str">
        <f>IFERROR(VLOOKUP(O2191,HOSPITAIS_COM_DIVIDAS!A:E,5,FALSE),"")</f>
        <v/>
      </c>
    </row>
    <row r="2192" spans="1:16" x14ac:dyDescent="0.25">
      <c r="A2192" s="52" t="e">
        <f>Tabela410[[#This Row],[Status da Proposta]]</f>
        <v>#VALUE!</v>
      </c>
      <c r="B2192" s="143">
        <f>MODALIDADE_1!A2192</f>
        <v>0</v>
      </c>
      <c r="C2192" s="142" t="e">
        <f>VLOOKUP(B2192,MODALIDADE_1!A:B,2,FALSE)</f>
        <v>#N/A</v>
      </c>
      <c r="D2192" s="142"/>
      <c r="E2192" s="94" t="e">
        <f>VLOOKUP(B2192,MODALIDADE_1!A:E,5,FALSE)</f>
        <v>#N/A</v>
      </c>
      <c r="F2192" s="95" t="e">
        <f>VLOOKUP(B2192,MODALIDADE_1!A:C,3,FALSE)</f>
        <v>#N/A</v>
      </c>
      <c r="G2192" s="142" t="e">
        <f>VLOOKUP(B2192,MODALIDADE_1!A:G,4,FALSE)</f>
        <v>#N/A</v>
      </c>
      <c r="H2192" s="142" t="e">
        <f>VLOOKUP(B2192,MODALIDADE_1!A:G,6,FALSE)</f>
        <v>#N/A</v>
      </c>
      <c r="I2192" s="142" t="e">
        <f>VLOOKUP(B2192,MODALIDADE_1!A:G,7,FALSE)</f>
        <v>#N/A</v>
      </c>
      <c r="J2192" s="106" t="e">
        <f>VLOOKUP(Tabela410[[#This Row],[Proposta de Referência]],SIMP_M1!A:K,9,FALSE)</f>
        <v>#VALUE!</v>
      </c>
      <c r="K2192" s="106" t="e">
        <f>VLOOKUP(Tabela410[[#This Row],[Proposta de Referência]],SIMP_M1!A:K,8,FALSE)</f>
        <v>#VALUE!</v>
      </c>
      <c r="L2192" s="107" t="e">
        <f t="shared" si="140"/>
        <v>#VALUE!</v>
      </c>
      <c r="M2192" s="107" t="e">
        <f t="shared" si="141"/>
        <v>#VALUE!</v>
      </c>
      <c r="N2192" s="142" t="e">
        <f t="shared" si="142"/>
        <v>#VALUE!</v>
      </c>
      <c r="O2192" s="142" t="e">
        <f t="shared" si="143"/>
        <v>#N/A</v>
      </c>
      <c r="P2192" s="24" t="str">
        <f>IFERROR(VLOOKUP(O2192,HOSPITAIS_COM_DIVIDAS!A:E,5,FALSE),"")</f>
        <v/>
      </c>
    </row>
    <row r="2193" spans="1:16" x14ac:dyDescent="0.25">
      <c r="A2193" s="52" t="e">
        <f>Tabela410[[#This Row],[Status da Proposta]]</f>
        <v>#VALUE!</v>
      </c>
      <c r="B2193" s="143">
        <f>MODALIDADE_1!A2193</f>
        <v>0</v>
      </c>
      <c r="C2193" s="142" t="e">
        <f>VLOOKUP(B2193,MODALIDADE_1!A:B,2,FALSE)</f>
        <v>#N/A</v>
      </c>
      <c r="D2193" s="142"/>
      <c r="E2193" s="94" t="e">
        <f>VLOOKUP(B2193,MODALIDADE_1!A:E,5,FALSE)</f>
        <v>#N/A</v>
      </c>
      <c r="F2193" s="95" t="e">
        <f>VLOOKUP(B2193,MODALIDADE_1!A:C,3,FALSE)</f>
        <v>#N/A</v>
      </c>
      <c r="G2193" s="142" t="e">
        <f>VLOOKUP(B2193,MODALIDADE_1!A:G,4,FALSE)</f>
        <v>#N/A</v>
      </c>
      <c r="H2193" s="142" t="e">
        <f>VLOOKUP(B2193,MODALIDADE_1!A:G,6,FALSE)</f>
        <v>#N/A</v>
      </c>
      <c r="I2193" s="142" t="e">
        <f>VLOOKUP(B2193,MODALIDADE_1!A:G,7,FALSE)</f>
        <v>#N/A</v>
      </c>
      <c r="J2193" s="106" t="e">
        <f>VLOOKUP(Tabela410[[#This Row],[Proposta de Referência]],SIMP_M1!A:K,9,FALSE)</f>
        <v>#VALUE!</v>
      </c>
      <c r="K2193" s="106" t="e">
        <f>VLOOKUP(Tabela410[[#This Row],[Proposta de Referência]],SIMP_M1!A:K,8,FALSE)</f>
        <v>#VALUE!</v>
      </c>
      <c r="L2193" s="107" t="e">
        <f t="shared" si="140"/>
        <v>#VALUE!</v>
      </c>
      <c r="M2193" s="107" t="e">
        <f t="shared" si="141"/>
        <v>#VALUE!</v>
      </c>
      <c r="N2193" s="142" t="e">
        <f t="shared" si="142"/>
        <v>#VALUE!</v>
      </c>
      <c r="O2193" s="142" t="e">
        <f t="shared" si="143"/>
        <v>#N/A</v>
      </c>
      <c r="P2193" s="24" t="str">
        <f>IFERROR(VLOOKUP(O2193,HOSPITAIS_COM_DIVIDAS!A:E,5,FALSE),"")</f>
        <v/>
      </c>
    </row>
    <row r="2194" spans="1:16" x14ac:dyDescent="0.25">
      <c r="A2194" s="52" t="e">
        <f>Tabela410[[#This Row],[Status da Proposta]]</f>
        <v>#VALUE!</v>
      </c>
      <c r="B2194" s="143">
        <f>MODALIDADE_1!A2194</f>
        <v>0</v>
      </c>
      <c r="C2194" s="142" t="e">
        <f>VLOOKUP(B2194,MODALIDADE_1!A:B,2,FALSE)</f>
        <v>#N/A</v>
      </c>
      <c r="D2194" s="142"/>
      <c r="E2194" s="94" t="e">
        <f>VLOOKUP(B2194,MODALIDADE_1!A:E,5,FALSE)</f>
        <v>#N/A</v>
      </c>
      <c r="F2194" s="95" t="e">
        <f>VLOOKUP(B2194,MODALIDADE_1!A:C,3,FALSE)</f>
        <v>#N/A</v>
      </c>
      <c r="G2194" s="142" t="e">
        <f>VLOOKUP(B2194,MODALIDADE_1!A:G,4,FALSE)</f>
        <v>#N/A</v>
      </c>
      <c r="H2194" s="142" t="e">
        <f>VLOOKUP(B2194,MODALIDADE_1!A:G,6,FALSE)</f>
        <v>#N/A</v>
      </c>
      <c r="I2194" s="142" t="e">
        <f>VLOOKUP(B2194,MODALIDADE_1!A:G,7,FALSE)</f>
        <v>#N/A</v>
      </c>
      <c r="J2194" s="106" t="e">
        <f>VLOOKUP(Tabela410[[#This Row],[Proposta de Referência]],SIMP_M1!A:K,9,FALSE)</f>
        <v>#VALUE!</v>
      </c>
      <c r="K2194" s="106" t="e">
        <f>VLOOKUP(Tabela410[[#This Row],[Proposta de Referência]],SIMP_M1!A:K,8,FALSE)</f>
        <v>#VALUE!</v>
      </c>
      <c r="L2194" s="107" t="e">
        <f t="shared" si="140"/>
        <v>#VALUE!</v>
      </c>
      <c r="M2194" s="107" t="e">
        <f t="shared" si="141"/>
        <v>#VALUE!</v>
      </c>
      <c r="N2194" s="142" t="e">
        <f t="shared" si="142"/>
        <v>#VALUE!</v>
      </c>
      <c r="O2194" s="142" t="e">
        <f t="shared" si="143"/>
        <v>#N/A</v>
      </c>
      <c r="P2194" s="24" t="str">
        <f>IFERROR(VLOOKUP(O2194,HOSPITAIS_COM_DIVIDAS!A:E,5,FALSE),"")</f>
        <v/>
      </c>
    </row>
    <row r="2195" spans="1:16" x14ac:dyDescent="0.25">
      <c r="A2195" s="52" t="e">
        <f>Tabela410[[#This Row],[Status da Proposta]]</f>
        <v>#VALUE!</v>
      </c>
      <c r="B2195" s="143">
        <f>MODALIDADE_1!A2195</f>
        <v>0</v>
      </c>
      <c r="C2195" s="142" t="e">
        <f>VLOOKUP(B2195,MODALIDADE_1!A:B,2,FALSE)</f>
        <v>#N/A</v>
      </c>
      <c r="D2195" s="142"/>
      <c r="E2195" s="94" t="e">
        <f>VLOOKUP(B2195,MODALIDADE_1!A:E,5,FALSE)</f>
        <v>#N/A</v>
      </c>
      <c r="F2195" s="95" t="e">
        <f>VLOOKUP(B2195,MODALIDADE_1!A:C,3,FALSE)</f>
        <v>#N/A</v>
      </c>
      <c r="G2195" s="142" t="e">
        <f>VLOOKUP(B2195,MODALIDADE_1!A:G,4,FALSE)</f>
        <v>#N/A</v>
      </c>
      <c r="H2195" s="142" t="e">
        <f>VLOOKUP(B2195,MODALIDADE_1!A:G,6,FALSE)</f>
        <v>#N/A</v>
      </c>
      <c r="I2195" s="142" t="e">
        <f>VLOOKUP(B2195,MODALIDADE_1!A:G,7,FALSE)</f>
        <v>#N/A</v>
      </c>
      <c r="J2195" s="106" t="e">
        <f>VLOOKUP(Tabela410[[#This Row],[Proposta de Referência]],SIMP_M1!A:K,9,FALSE)</f>
        <v>#VALUE!</v>
      </c>
      <c r="K2195" s="106" t="e">
        <f>VLOOKUP(Tabela410[[#This Row],[Proposta de Referência]],SIMP_M1!A:K,8,FALSE)</f>
        <v>#VALUE!</v>
      </c>
      <c r="L2195" s="107" t="e">
        <f t="shared" si="140"/>
        <v>#VALUE!</v>
      </c>
      <c r="M2195" s="107" t="e">
        <f t="shared" si="141"/>
        <v>#VALUE!</v>
      </c>
      <c r="N2195" s="142" t="e">
        <f t="shared" si="142"/>
        <v>#VALUE!</v>
      </c>
      <c r="O2195" s="142" t="e">
        <f t="shared" si="143"/>
        <v>#N/A</v>
      </c>
      <c r="P2195" s="24" t="str">
        <f>IFERROR(VLOOKUP(O2195,HOSPITAIS_COM_DIVIDAS!A:E,5,FALSE),"")</f>
        <v/>
      </c>
    </row>
    <row r="2196" spans="1:16" x14ac:dyDescent="0.25">
      <c r="A2196" s="52" t="e">
        <f>Tabela410[[#This Row],[Status da Proposta]]</f>
        <v>#VALUE!</v>
      </c>
      <c r="B2196" s="143">
        <f>MODALIDADE_1!A2196</f>
        <v>0</v>
      </c>
      <c r="C2196" s="142" t="e">
        <f>VLOOKUP(B2196,MODALIDADE_1!A:B,2,FALSE)</f>
        <v>#N/A</v>
      </c>
      <c r="D2196" s="142"/>
      <c r="E2196" s="94" t="e">
        <f>VLOOKUP(B2196,MODALIDADE_1!A:E,5,FALSE)</f>
        <v>#N/A</v>
      </c>
      <c r="F2196" s="95" t="e">
        <f>VLOOKUP(B2196,MODALIDADE_1!A:C,3,FALSE)</f>
        <v>#N/A</v>
      </c>
      <c r="G2196" s="142" t="e">
        <f>VLOOKUP(B2196,MODALIDADE_1!A:G,4,FALSE)</f>
        <v>#N/A</v>
      </c>
      <c r="H2196" s="142" t="e">
        <f>VLOOKUP(B2196,MODALIDADE_1!A:G,6,FALSE)</f>
        <v>#N/A</v>
      </c>
      <c r="I2196" s="142" t="e">
        <f>VLOOKUP(B2196,MODALIDADE_1!A:G,7,FALSE)</f>
        <v>#N/A</v>
      </c>
      <c r="J2196" s="106" t="e">
        <f>VLOOKUP(Tabela410[[#This Row],[Proposta de Referência]],SIMP_M1!A:K,9,FALSE)</f>
        <v>#VALUE!</v>
      </c>
      <c r="K2196" s="106" t="e">
        <f>VLOOKUP(Tabela410[[#This Row],[Proposta de Referência]],SIMP_M1!A:K,8,FALSE)</f>
        <v>#VALUE!</v>
      </c>
      <c r="L2196" s="107" t="e">
        <f t="shared" si="140"/>
        <v>#VALUE!</v>
      </c>
      <c r="M2196" s="107" t="e">
        <f t="shared" si="141"/>
        <v>#VALUE!</v>
      </c>
      <c r="N2196" s="142" t="e">
        <f t="shared" si="142"/>
        <v>#VALUE!</v>
      </c>
      <c r="O2196" s="142" t="e">
        <f t="shared" si="143"/>
        <v>#N/A</v>
      </c>
      <c r="P2196" s="24" t="str">
        <f>IFERROR(VLOOKUP(O2196,HOSPITAIS_COM_DIVIDAS!A:E,5,FALSE),"")</f>
        <v/>
      </c>
    </row>
    <row r="2197" spans="1:16" x14ac:dyDescent="0.25">
      <c r="A2197" s="52" t="e">
        <f>Tabela410[[#This Row],[Status da Proposta]]</f>
        <v>#VALUE!</v>
      </c>
      <c r="B2197" s="143">
        <f>MODALIDADE_1!A2197</f>
        <v>0</v>
      </c>
      <c r="C2197" s="142" t="e">
        <f>VLOOKUP(B2197,MODALIDADE_1!A:B,2,FALSE)</f>
        <v>#N/A</v>
      </c>
      <c r="D2197" s="142"/>
      <c r="E2197" s="94" t="e">
        <f>VLOOKUP(B2197,MODALIDADE_1!A:E,5,FALSE)</f>
        <v>#N/A</v>
      </c>
      <c r="F2197" s="95" t="e">
        <f>VLOOKUP(B2197,MODALIDADE_1!A:C,3,FALSE)</f>
        <v>#N/A</v>
      </c>
      <c r="G2197" s="142" t="e">
        <f>VLOOKUP(B2197,MODALIDADE_1!A:G,4,FALSE)</f>
        <v>#N/A</v>
      </c>
      <c r="H2197" s="142" t="e">
        <f>VLOOKUP(B2197,MODALIDADE_1!A:G,6,FALSE)</f>
        <v>#N/A</v>
      </c>
      <c r="I2197" s="142" t="e">
        <f>VLOOKUP(B2197,MODALIDADE_1!A:G,7,FALSE)</f>
        <v>#N/A</v>
      </c>
      <c r="J2197" s="106" t="e">
        <f>VLOOKUP(Tabela410[[#This Row],[Proposta de Referência]],SIMP_M1!A:K,9,FALSE)</f>
        <v>#VALUE!</v>
      </c>
      <c r="K2197" s="106" t="e">
        <f>VLOOKUP(Tabela410[[#This Row],[Proposta de Referência]],SIMP_M1!A:K,8,FALSE)</f>
        <v>#VALUE!</v>
      </c>
      <c r="L2197" s="107" t="e">
        <f t="shared" si="140"/>
        <v>#VALUE!</v>
      </c>
      <c r="M2197" s="107" t="e">
        <f t="shared" si="141"/>
        <v>#VALUE!</v>
      </c>
      <c r="N2197" s="142" t="e">
        <f t="shared" si="142"/>
        <v>#VALUE!</v>
      </c>
      <c r="O2197" s="142" t="e">
        <f t="shared" si="143"/>
        <v>#N/A</v>
      </c>
      <c r="P2197" s="24" t="str">
        <f>IFERROR(VLOOKUP(O2197,HOSPITAIS_COM_DIVIDAS!A:E,5,FALSE),"")</f>
        <v/>
      </c>
    </row>
    <row r="2198" spans="1:16" x14ac:dyDescent="0.25">
      <c r="A2198" s="52" t="e">
        <f>Tabela410[[#This Row],[Status da Proposta]]</f>
        <v>#VALUE!</v>
      </c>
      <c r="B2198" s="143">
        <f>MODALIDADE_1!A2198</f>
        <v>0</v>
      </c>
      <c r="C2198" s="142" t="e">
        <f>VLOOKUP(B2198,MODALIDADE_1!A:B,2,FALSE)</f>
        <v>#N/A</v>
      </c>
      <c r="D2198" s="142"/>
      <c r="E2198" s="94" t="e">
        <f>VLOOKUP(B2198,MODALIDADE_1!A:E,5,FALSE)</f>
        <v>#N/A</v>
      </c>
      <c r="F2198" s="95" t="e">
        <f>VLOOKUP(B2198,MODALIDADE_1!A:C,3,FALSE)</f>
        <v>#N/A</v>
      </c>
      <c r="G2198" s="142" t="e">
        <f>VLOOKUP(B2198,MODALIDADE_1!A:G,4,FALSE)</f>
        <v>#N/A</v>
      </c>
      <c r="H2198" s="142" t="e">
        <f>VLOOKUP(B2198,MODALIDADE_1!A:G,6,FALSE)</f>
        <v>#N/A</v>
      </c>
      <c r="I2198" s="142" t="e">
        <f>VLOOKUP(B2198,MODALIDADE_1!A:G,7,FALSE)</f>
        <v>#N/A</v>
      </c>
      <c r="J2198" s="106" t="e">
        <f>VLOOKUP(Tabela410[[#This Row],[Proposta de Referência]],SIMP_M1!A:K,9,FALSE)</f>
        <v>#VALUE!</v>
      </c>
      <c r="K2198" s="106" t="e">
        <f>VLOOKUP(Tabela410[[#This Row],[Proposta de Referência]],SIMP_M1!A:K,8,FALSE)</f>
        <v>#VALUE!</v>
      </c>
      <c r="L2198" s="107" t="e">
        <f t="shared" si="140"/>
        <v>#VALUE!</v>
      </c>
      <c r="M2198" s="107" t="e">
        <f t="shared" si="141"/>
        <v>#VALUE!</v>
      </c>
      <c r="N2198" s="142" t="e">
        <f t="shared" si="142"/>
        <v>#VALUE!</v>
      </c>
      <c r="O2198" s="142" t="e">
        <f t="shared" si="143"/>
        <v>#N/A</v>
      </c>
      <c r="P2198" s="24" t="str">
        <f>IFERROR(VLOOKUP(O2198,HOSPITAIS_COM_DIVIDAS!A:E,5,FALSE),"")</f>
        <v/>
      </c>
    </row>
    <row r="2199" spans="1:16" x14ac:dyDescent="0.25">
      <c r="A2199" s="52" t="e">
        <f>Tabela410[[#This Row],[Status da Proposta]]</f>
        <v>#VALUE!</v>
      </c>
      <c r="B2199" s="143">
        <f>MODALIDADE_1!A2199</f>
        <v>0</v>
      </c>
      <c r="C2199" s="142" t="e">
        <f>VLOOKUP(B2199,MODALIDADE_1!A:B,2,FALSE)</f>
        <v>#N/A</v>
      </c>
      <c r="D2199" s="142"/>
      <c r="E2199" s="94" t="e">
        <f>VLOOKUP(B2199,MODALIDADE_1!A:E,5,FALSE)</f>
        <v>#N/A</v>
      </c>
      <c r="F2199" s="95" t="e">
        <f>VLOOKUP(B2199,MODALIDADE_1!A:C,3,FALSE)</f>
        <v>#N/A</v>
      </c>
      <c r="G2199" s="142" t="e">
        <f>VLOOKUP(B2199,MODALIDADE_1!A:G,4,FALSE)</f>
        <v>#N/A</v>
      </c>
      <c r="H2199" s="142" t="e">
        <f>VLOOKUP(B2199,MODALIDADE_1!A:G,6,FALSE)</f>
        <v>#N/A</v>
      </c>
      <c r="I2199" s="142" t="e">
        <f>VLOOKUP(B2199,MODALIDADE_1!A:G,7,FALSE)</f>
        <v>#N/A</v>
      </c>
      <c r="J2199" s="106" t="e">
        <f>VLOOKUP(Tabela410[[#This Row],[Proposta de Referência]],SIMP_M1!A:K,9,FALSE)</f>
        <v>#VALUE!</v>
      </c>
      <c r="K2199" s="106" t="e">
        <f>VLOOKUP(Tabela410[[#This Row],[Proposta de Referência]],SIMP_M1!A:K,8,FALSE)</f>
        <v>#VALUE!</v>
      </c>
      <c r="L2199" s="107" t="e">
        <f t="shared" si="140"/>
        <v>#VALUE!</v>
      </c>
      <c r="M2199" s="107" t="e">
        <f t="shared" si="141"/>
        <v>#VALUE!</v>
      </c>
      <c r="N2199" s="142" t="e">
        <f t="shared" si="142"/>
        <v>#VALUE!</v>
      </c>
      <c r="O2199" s="142" t="e">
        <f t="shared" si="143"/>
        <v>#N/A</v>
      </c>
      <c r="P2199" s="24" t="str">
        <f>IFERROR(VLOOKUP(O2199,HOSPITAIS_COM_DIVIDAS!A:E,5,FALSE),"")</f>
        <v/>
      </c>
    </row>
    <row r="2200" spans="1:16" x14ac:dyDescent="0.25">
      <c r="A2200" s="52" t="e">
        <f>Tabela410[[#This Row],[Status da Proposta]]</f>
        <v>#VALUE!</v>
      </c>
      <c r="B2200" s="143">
        <f>MODALIDADE_1!A2200</f>
        <v>0</v>
      </c>
      <c r="C2200" s="142" t="e">
        <f>VLOOKUP(B2200,MODALIDADE_1!A:B,2,FALSE)</f>
        <v>#N/A</v>
      </c>
      <c r="D2200" s="142"/>
      <c r="E2200" s="94" t="e">
        <f>VLOOKUP(B2200,MODALIDADE_1!A:E,5,FALSE)</f>
        <v>#N/A</v>
      </c>
      <c r="F2200" s="95" t="e">
        <f>VLOOKUP(B2200,MODALIDADE_1!A:C,3,FALSE)</f>
        <v>#N/A</v>
      </c>
      <c r="G2200" s="142" t="e">
        <f>VLOOKUP(B2200,MODALIDADE_1!A:G,4,FALSE)</f>
        <v>#N/A</v>
      </c>
      <c r="H2200" s="142" t="e">
        <f>VLOOKUP(B2200,MODALIDADE_1!A:G,6,FALSE)</f>
        <v>#N/A</v>
      </c>
      <c r="I2200" s="142" t="e">
        <f>VLOOKUP(B2200,MODALIDADE_1!A:G,7,FALSE)</f>
        <v>#N/A</v>
      </c>
      <c r="J2200" s="106" t="e">
        <f>VLOOKUP(Tabela410[[#This Row],[Proposta de Referência]],SIMP_M1!A:K,9,FALSE)</f>
        <v>#VALUE!</v>
      </c>
      <c r="K2200" s="106" t="e">
        <f>VLOOKUP(Tabela410[[#This Row],[Proposta de Referência]],SIMP_M1!A:K,8,FALSE)</f>
        <v>#VALUE!</v>
      </c>
      <c r="L2200" s="107" t="e">
        <f t="shared" si="140"/>
        <v>#VALUE!</v>
      </c>
      <c r="M2200" s="107" t="e">
        <f t="shared" si="141"/>
        <v>#VALUE!</v>
      </c>
      <c r="N2200" s="142" t="e">
        <f t="shared" si="142"/>
        <v>#VALUE!</v>
      </c>
      <c r="O2200" s="142" t="e">
        <f t="shared" si="143"/>
        <v>#N/A</v>
      </c>
      <c r="P2200" s="24" t="str">
        <f>IFERROR(VLOOKUP(O2200,HOSPITAIS_COM_DIVIDAS!A:E,5,FALSE),"")</f>
        <v/>
      </c>
    </row>
    <row r="2201" spans="1:16" x14ac:dyDescent="0.25">
      <c r="A2201" s="52" t="e">
        <f>Tabela410[[#This Row],[Status da Proposta]]</f>
        <v>#VALUE!</v>
      </c>
      <c r="B2201" s="143">
        <f>MODALIDADE_1!A2201</f>
        <v>0</v>
      </c>
      <c r="C2201" s="142" t="e">
        <f>VLOOKUP(B2201,MODALIDADE_1!A:B,2,FALSE)</f>
        <v>#N/A</v>
      </c>
      <c r="D2201" s="142"/>
      <c r="E2201" s="94" t="e">
        <f>VLOOKUP(B2201,MODALIDADE_1!A:E,5,FALSE)</f>
        <v>#N/A</v>
      </c>
      <c r="F2201" s="95" t="e">
        <f>VLOOKUP(B2201,MODALIDADE_1!A:C,3,FALSE)</f>
        <v>#N/A</v>
      </c>
      <c r="G2201" s="142" t="e">
        <f>VLOOKUP(B2201,MODALIDADE_1!A:G,4,FALSE)</f>
        <v>#N/A</v>
      </c>
      <c r="H2201" s="142" t="e">
        <f>VLOOKUP(B2201,MODALIDADE_1!A:G,6,FALSE)</f>
        <v>#N/A</v>
      </c>
      <c r="I2201" s="142" t="e">
        <f>VLOOKUP(B2201,MODALIDADE_1!A:G,7,FALSE)</f>
        <v>#N/A</v>
      </c>
      <c r="J2201" s="106" t="e">
        <f>VLOOKUP(Tabela410[[#This Row],[Proposta de Referência]],SIMP_M1!A:K,9,FALSE)</f>
        <v>#VALUE!</v>
      </c>
      <c r="K2201" s="106" t="e">
        <f>VLOOKUP(Tabela410[[#This Row],[Proposta de Referência]],SIMP_M1!A:K,8,FALSE)</f>
        <v>#VALUE!</v>
      </c>
      <c r="L2201" s="107" t="e">
        <f t="shared" si="140"/>
        <v>#VALUE!</v>
      </c>
      <c r="M2201" s="107" t="e">
        <f t="shared" si="141"/>
        <v>#VALUE!</v>
      </c>
      <c r="N2201" s="142" t="e">
        <f t="shared" si="142"/>
        <v>#VALUE!</v>
      </c>
      <c r="O2201" s="142" t="e">
        <f t="shared" si="143"/>
        <v>#N/A</v>
      </c>
      <c r="P2201" s="24" t="str">
        <f>IFERROR(VLOOKUP(O2201,HOSPITAIS_COM_DIVIDAS!A:E,5,FALSE),"")</f>
        <v/>
      </c>
    </row>
    <row r="2202" spans="1:16" x14ac:dyDescent="0.25">
      <c r="A2202" s="52" t="e">
        <f>Tabela410[[#This Row],[Status da Proposta]]</f>
        <v>#VALUE!</v>
      </c>
      <c r="B2202" s="143">
        <f>MODALIDADE_1!A2202</f>
        <v>0</v>
      </c>
      <c r="C2202" s="142" t="e">
        <f>VLOOKUP(B2202,MODALIDADE_1!A:B,2,FALSE)</f>
        <v>#N/A</v>
      </c>
      <c r="D2202" s="142"/>
      <c r="E2202" s="94" t="e">
        <f>VLOOKUP(B2202,MODALIDADE_1!A:E,5,FALSE)</f>
        <v>#N/A</v>
      </c>
      <c r="F2202" s="95" t="e">
        <f>VLOOKUP(B2202,MODALIDADE_1!A:C,3,FALSE)</f>
        <v>#N/A</v>
      </c>
      <c r="G2202" s="142" t="e">
        <f>VLOOKUP(B2202,MODALIDADE_1!A:G,4,FALSE)</f>
        <v>#N/A</v>
      </c>
      <c r="H2202" s="142" t="e">
        <f>VLOOKUP(B2202,MODALIDADE_1!A:G,6,FALSE)</f>
        <v>#N/A</v>
      </c>
      <c r="I2202" s="142" t="e">
        <f>VLOOKUP(B2202,MODALIDADE_1!A:G,7,FALSE)</f>
        <v>#N/A</v>
      </c>
      <c r="J2202" s="106" t="e">
        <f>VLOOKUP(Tabela410[[#This Row],[Proposta de Referência]],SIMP_M1!A:K,9,FALSE)</f>
        <v>#VALUE!</v>
      </c>
      <c r="K2202" s="106" t="e">
        <f>VLOOKUP(Tabela410[[#This Row],[Proposta de Referência]],SIMP_M1!A:K,8,FALSE)</f>
        <v>#VALUE!</v>
      </c>
      <c r="L2202" s="107" t="e">
        <f t="shared" si="140"/>
        <v>#VALUE!</v>
      </c>
      <c r="M2202" s="107" t="e">
        <f t="shared" si="141"/>
        <v>#VALUE!</v>
      </c>
      <c r="N2202" s="142" t="e">
        <f t="shared" si="142"/>
        <v>#VALUE!</v>
      </c>
      <c r="O2202" s="142" t="e">
        <f t="shared" si="143"/>
        <v>#N/A</v>
      </c>
      <c r="P2202" s="24" t="str">
        <f>IFERROR(VLOOKUP(O2202,HOSPITAIS_COM_DIVIDAS!A:E,5,FALSE),"")</f>
        <v/>
      </c>
    </row>
    <row r="2203" spans="1:16" x14ac:dyDescent="0.25">
      <c r="A2203" s="52" t="e">
        <f>Tabela410[[#This Row],[Status da Proposta]]</f>
        <v>#VALUE!</v>
      </c>
      <c r="B2203" s="143">
        <f>MODALIDADE_1!A2203</f>
        <v>0</v>
      </c>
      <c r="C2203" s="142" t="e">
        <f>VLOOKUP(B2203,MODALIDADE_1!A:B,2,FALSE)</f>
        <v>#N/A</v>
      </c>
      <c r="D2203" s="142"/>
      <c r="E2203" s="94" t="e">
        <f>VLOOKUP(B2203,MODALIDADE_1!A:E,5,FALSE)</f>
        <v>#N/A</v>
      </c>
      <c r="F2203" s="95" t="e">
        <f>VLOOKUP(B2203,MODALIDADE_1!A:C,3,FALSE)</f>
        <v>#N/A</v>
      </c>
      <c r="G2203" s="142" t="e">
        <f>VLOOKUP(B2203,MODALIDADE_1!A:G,4,FALSE)</f>
        <v>#N/A</v>
      </c>
      <c r="H2203" s="142" t="e">
        <f>VLOOKUP(B2203,MODALIDADE_1!A:G,6,FALSE)</f>
        <v>#N/A</v>
      </c>
      <c r="I2203" s="142" t="e">
        <f>VLOOKUP(B2203,MODALIDADE_1!A:G,7,FALSE)</f>
        <v>#N/A</v>
      </c>
      <c r="J2203" s="106" t="e">
        <f>VLOOKUP(Tabela410[[#This Row],[Proposta de Referência]],SIMP_M1!A:K,9,FALSE)</f>
        <v>#VALUE!</v>
      </c>
      <c r="K2203" s="106" t="e">
        <f>VLOOKUP(Tabela410[[#This Row],[Proposta de Referência]],SIMP_M1!A:K,8,FALSE)</f>
        <v>#VALUE!</v>
      </c>
      <c r="L2203" s="107" t="e">
        <f t="shared" si="140"/>
        <v>#VALUE!</v>
      </c>
      <c r="M2203" s="107" t="e">
        <f t="shared" si="141"/>
        <v>#VALUE!</v>
      </c>
      <c r="N2203" s="142" t="e">
        <f t="shared" si="142"/>
        <v>#VALUE!</v>
      </c>
      <c r="O2203" s="142" t="e">
        <f t="shared" si="143"/>
        <v>#N/A</v>
      </c>
      <c r="P2203" s="24" t="str">
        <f>IFERROR(VLOOKUP(O2203,HOSPITAIS_COM_DIVIDAS!A:E,5,FALSE),"")</f>
        <v/>
      </c>
    </row>
    <row r="2204" spans="1:16" x14ac:dyDescent="0.25">
      <c r="A2204" s="52" t="e">
        <f>Tabela410[[#This Row],[Status da Proposta]]</f>
        <v>#VALUE!</v>
      </c>
      <c r="B2204" s="143">
        <f>MODALIDADE_1!A2204</f>
        <v>0</v>
      </c>
      <c r="C2204" s="142" t="e">
        <f>VLOOKUP(B2204,MODALIDADE_1!A:B,2,FALSE)</f>
        <v>#N/A</v>
      </c>
      <c r="D2204" s="142"/>
      <c r="E2204" s="94" t="e">
        <f>VLOOKUP(B2204,MODALIDADE_1!A:E,5,FALSE)</f>
        <v>#N/A</v>
      </c>
      <c r="F2204" s="95" t="e">
        <f>VLOOKUP(B2204,MODALIDADE_1!A:C,3,FALSE)</f>
        <v>#N/A</v>
      </c>
      <c r="G2204" s="142" t="e">
        <f>VLOOKUP(B2204,MODALIDADE_1!A:G,4,FALSE)</f>
        <v>#N/A</v>
      </c>
      <c r="H2204" s="142" t="e">
        <f>VLOOKUP(B2204,MODALIDADE_1!A:G,6,FALSE)</f>
        <v>#N/A</v>
      </c>
      <c r="I2204" s="142" t="e">
        <f>VLOOKUP(B2204,MODALIDADE_1!A:G,7,FALSE)</f>
        <v>#N/A</v>
      </c>
      <c r="J2204" s="106" t="e">
        <f>VLOOKUP(Tabela410[[#This Row],[Proposta de Referência]],SIMP_M1!A:K,9,FALSE)</f>
        <v>#VALUE!</v>
      </c>
      <c r="K2204" s="106" t="e">
        <f>VLOOKUP(Tabela410[[#This Row],[Proposta de Referência]],SIMP_M1!A:K,8,FALSE)</f>
        <v>#VALUE!</v>
      </c>
      <c r="L2204" s="107" t="e">
        <f t="shared" si="140"/>
        <v>#VALUE!</v>
      </c>
      <c r="M2204" s="107" t="e">
        <f t="shared" si="141"/>
        <v>#VALUE!</v>
      </c>
      <c r="N2204" s="142" t="e">
        <f t="shared" si="142"/>
        <v>#VALUE!</v>
      </c>
      <c r="O2204" s="142" t="e">
        <f t="shared" si="143"/>
        <v>#N/A</v>
      </c>
      <c r="P2204" s="24" t="str">
        <f>IFERROR(VLOOKUP(O2204,HOSPITAIS_COM_DIVIDAS!A:E,5,FALSE),"")</f>
        <v/>
      </c>
    </row>
    <row r="2205" spans="1:16" x14ac:dyDescent="0.25">
      <c r="A2205" s="52" t="e">
        <f>Tabela410[[#This Row],[Status da Proposta]]</f>
        <v>#VALUE!</v>
      </c>
      <c r="B2205" s="143">
        <f>MODALIDADE_1!A2205</f>
        <v>0</v>
      </c>
      <c r="C2205" s="142" t="e">
        <f>VLOOKUP(B2205,MODALIDADE_1!A:B,2,FALSE)</f>
        <v>#N/A</v>
      </c>
      <c r="D2205" s="142"/>
      <c r="E2205" s="94" t="e">
        <f>VLOOKUP(B2205,MODALIDADE_1!A:E,5,FALSE)</f>
        <v>#N/A</v>
      </c>
      <c r="F2205" s="95" t="e">
        <f>VLOOKUP(B2205,MODALIDADE_1!A:C,3,FALSE)</f>
        <v>#N/A</v>
      </c>
      <c r="G2205" s="142" t="e">
        <f>VLOOKUP(B2205,MODALIDADE_1!A:G,4,FALSE)</f>
        <v>#N/A</v>
      </c>
      <c r="H2205" s="142" t="e">
        <f>VLOOKUP(B2205,MODALIDADE_1!A:G,6,FALSE)</f>
        <v>#N/A</v>
      </c>
      <c r="I2205" s="142" t="e">
        <f>VLOOKUP(B2205,MODALIDADE_1!A:G,7,FALSE)</f>
        <v>#N/A</v>
      </c>
      <c r="J2205" s="106" t="e">
        <f>VLOOKUP(Tabela410[[#This Row],[Proposta de Referência]],SIMP_M1!A:K,9,FALSE)</f>
        <v>#VALUE!</v>
      </c>
      <c r="K2205" s="106" t="e">
        <f>VLOOKUP(Tabela410[[#This Row],[Proposta de Referência]],SIMP_M1!A:K,8,FALSE)</f>
        <v>#VALUE!</v>
      </c>
      <c r="L2205" s="107" t="e">
        <f t="shared" si="140"/>
        <v>#VALUE!</v>
      </c>
      <c r="M2205" s="107" t="e">
        <f t="shared" si="141"/>
        <v>#VALUE!</v>
      </c>
      <c r="N2205" s="142" t="e">
        <f t="shared" si="142"/>
        <v>#VALUE!</v>
      </c>
      <c r="O2205" s="142" t="e">
        <f t="shared" si="143"/>
        <v>#N/A</v>
      </c>
      <c r="P2205" s="24" t="str">
        <f>IFERROR(VLOOKUP(O2205,HOSPITAIS_COM_DIVIDAS!A:E,5,FALSE),"")</f>
        <v/>
      </c>
    </row>
    <row r="2206" spans="1:16" x14ac:dyDescent="0.25">
      <c r="A2206" s="52" t="e">
        <f>Tabela410[[#This Row],[Status da Proposta]]</f>
        <v>#VALUE!</v>
      </c>
      <c r="B2206" s="143">
        <f>MODALIDADE_1!A2206</f>
        <v>0</v>
      </c>
      <c r="C2206" s="142" t="e">
        <f>VLOOKUP(B2206,MODALIDADE_1!A:B,2,FALSE)</f>
        <v>#N/A</v>
      </c>
      <c r="D2206" s="142"/>
      <c r="E2206" s="94" t="e">
        <f>VLOOKUP(B2206,MODALIDADE_1!A:E,5,FALSE)</f>
        <v>#N/A</v>
      </c>
      <c r="F2206" s="95" t="e">
        <f>VLOOKUP(B2206,MODALIDADE_1!A:C,3,FALSE)</f>
        <v>#N/A</v>
      </c>
      <c r="G2206" s="142" t="e">
        <f>VLOOKUP(B2206,MODALIDADE_1!A:G,4,FALSE)</f>
        <v>#N/A</v>
      </c>
      <c r="H2206" s="142" t="e">
        <f>VLOOKUP(B2206,MODALIDADE_1!A:G,6,FALSE)</f>
        <v>#N/A</v>
      </c>
      <c r="I2206" s="142" t="e">
        <f>VLOOKUP(B2206,MODALIDADE_1!A:G,7,FALSE)</f>
        <v>#N/A</v>
      </c>
      <c r="J2206" s="106" t="e">
        <f>VLOOKUP(Tabela410[[#This Row],[Proposta de Referência]],SIMP_M1!A:K,9,FALSE)</f>
        <v>#VALUE!</v>
      </c>
      <c r="K2206" s="106" t="e">
        <f>VLOOKUP(Tabela410[[#This Row],[Proposta de Referência]],SIMP_M1!A:K,8,FALSE)</f>
        <v>#VALUE!</v>
      </c>
      <c r="L2206" s="107" t="e">
        <f t="shared" si="140"/>
        <v>#VALUE!</v>
      </c>
      <c r="M2206" s="107" t="e">
        <f t="shared" si="141"/>
        <v>#VALUE!</v>
      </c>
      <c r="N2206" s="142" t="e">
        <f t="shared" si="142"/>
        <v>#VALUE!</v>
      </c>
      <c r="O2206" s="142" t="e">
        <f t="shared" si="143"/>
        <v>#N/A</v>
      </c>
      <c r="P2206" s="24" t="str">
        <f>IFERROR(VLOOKUP(O2206,HOSPITAIS_COM_DIVIDAS!A:E,5,FALSE),"")</f>
        <v/>
      </c>
    </row>
    <row r="2207" spans="1:16" x14ac:dyDescent="0.25">
      <c r="A2207" s="52" t="e">
        <f>Tabela410[[#This Row],[Status da Proposta]]</f>
        <v>#VALUE!</v>
      </c>
      <c r="B2207" s="143">
        <f>MODALIDADE_1!A2207</f>
        <v>0</v>
      </c>
      <c r="C2207" s="142" t="e">
        <f>VLOOKUP(B2207,MODALIDADE_1!A:B,2,FALSE)</f>
        <v>#N/A</v>
      </c>
      <c r="D2207" s="142"/>
      <c r="E2207" s="94" t="e">
        <f>VLOOKUP(B2207,MODALIDADE_1!A:E,5,FALSE)</f>
        <v>#N/A</v>
      </c>
      <c r="F2207" s="95" t="e">
        <f>VLOOKUP(B2207,MODALIDADE_1!A:C,3,FALSE)</f>
        <v>#N/A</v>
      </c>
      <c r="G2207" s="142" t="e">
        <f>VLOOKUP(B2207,MODALIDADE_1!A:G,4,FALSE)</f>
        <v>#N/A</v>
      </c>
      <c r="H2207" s="142" t="e">
        <f>VLOOKUP(B2207,MODALIDADE_1!A:G,6,FALSE)</f>
        <v>#N/A</v>
      </c>
      <c r="I2207" s="142" t="e">
        <f>VLOOKUP(B2207,MODALIDADE_1!A:G,7,FALSE)</f>
        <v>#N/A</v>
      </c>
      <c r="J2207" s="106" t="e">
        <f>VLOOKUP(Tabela410[[#This Row],[Proposta de Referência]],SIMP_M1!A:K,9,FALSE)</f>
        <v>#VALUE!</v>
      </c>
      <c r="K2207" s="106" t="e">
        <f>VLOOKUP(Tabela410[[#This Row],[Proposta de Referência]],SIMP_M1!A:K,8,FALSE)</f>
        <v>#VALUE!</v>
      </c>
      <c r="L2207" s="107" t="e">
        <f t="shared" si="140"/>
        <v>#VALUE!</v>
      </c>
      <c r="M2207" s="107" t="e">
        <f t="shared" si="141"/>
        <v>#VALUE!</v>
      </c>
      <c r="N2207" s="142" t="e">
        <f t="shared" si="142"/>
        <v>#VALUE!</v>
      </c>
      <c r="O2207" s="142" t="e">
        <f t="shared" si="143"/>
        <v>#N/A</v>
      </c>
      <c r="P2207" s="24" t="str">
        <f>IFERROR(VLOOKUP(O2207,HOSPITAIS_COM_DIVIDAS!A:E,5,FALSE),"")</f>
        <v/>
      </c>
    </row>
    <row r="2208" spans="1:16" x14ac:dyDescent="0.25">
      <c r="A2208" s="52" t="e">
        <f>Tabela410[[#This Row],[Status da Proposta]]</f>
        <v>#VALUE!</v>
      </c>
      <c r="B2208" s="143">
        <f>MODALIDADE_1!A2208</f>
        <v>0</v>
      </c>
      <c r="C2208" s="142" t="e">
        <f>VLOOKUP(B2208,MODALIDADE_1!A:B,2,FALSE)</f>
        <v>#N/A</v>
      </c>
      <c r="D2208" s="142"/>
      <c r="E2208" s="94" t="e">
        <f>VLOOKUP(B2208,MODALIDADE_1!A:E,5,FALSE)</f>
        <v>#N/A</v>
      </c>
      <c r="F2208" s="95" t="e">
        <f>VLOOKUP(B2208,MODALIDADE_1!A:C,3,FALSE)</f>
        <v>#N/A</v>
      </c>
      <c r="G2208" s="142" t="e">
        <f>VLOOKUP(B2208,MODALIDADE_1!A:G,4,FALSE)</f>
        <v>#N/A</v>
      </c>
      <c r="H2208" s="142" t="e">
        <f>VLOOKUP(B2208,MODALIDADE_1!A:G,6,FALSE)</f>
        <v>#N/A</v>
      </c>
      <c r="I2208" s="142" t="e">
        <f>VLOOKUP(B2208,MODALIDADE_1!A:G,7,FALSE)</f>
        <v>#N/A</v>
      </c>
      <c r="J2208" s="106" t="e">
        <f>VLOOKUP(Tabela410[[#This Row],[Proposta de Referência]],SIMP_M1!A:K,9,FALSE)</f>
        <v>#VALUE!</v>
      </c>
      <c r="K2208" s="106" t="e">
        <f>VLOOKUP(Tabela410[[#This Row],[Proposta de Referência]],SIMP_M1!A:K,8,FALSE)</f>
        <v>#VALUE!</v>
      </c>
      <c r="L2208" s="107" t="e">
        <f t="shared" ref="L2208:L2271" si="144">K2208+J2208</f>
        <v>#VALUE!</v>
      </c>
      <c r="M2208" s="107" t="e">
        <f t="shared" ref="M2208:M2271" si="145">L2208*12</f>
        <v>#VALUE!</v>
      </c>
      <c r="N2208" s="142" t="e">
        <f t="shared" ref="N2208:N2271" si="146">IF(L2208&gt;100000,"SIM, POSSUI VALOR ACIMA DE R$100.000,00","NÃO, POSSUI VALOR NECESSÁRIO")</f>
        <v>#VALUE!</v>
      </c>
      <c r="O2208" s="142" t="e">
        <f t="shared" ref="O2208:O2271" si="147">LEFT(E2208,8)</f>
        <v>#N/A</v>
      </c>
      <c r="P2208" s="24" t="str">
        <f>IFERROR(VLOOKUP(O2208,HOSPITAIS_COM_DIVIDAS!A:E,5,FALSE),"")</f>
        <v/>
      </c>
    </row>
    <row r="2209" spans="1:16" x14ac:dyDescent="0.25">
      <c r="A2209" s="52" t="e">
        <f>Tabela410[[#This Row],[Status da Proposta]]</f>
        <v>#VALUE!</v>
      </c>
      <c r="B2209" s="143">
        <f>MODALIDADE_1!A2209</f>
        <v>0</v>
      </c>
      <c r="C2209" s="142" t="e">
        <f>VLOOKUP(B2209,MODALIDADE_1!A:B,2,FALSE)</f>
        <v>#N/A</v>
      </c>
      <c r="D2209" s="142"/>
      <c r="E2209" s="94" t="e">
        <f>VLOOKUP(B2209,MODALIDADE_1!A:E,5,FALSE)</f>
        <v>#N/A</v>
      </c>
      <c r="F2209" s="95" t="e">
        <f>VLOOKUP(B2209,MODALIDADE_1!A:C,3,FALSE)</f>
        <v>#N/A</v>
      </c>
      <c r="G2209" s="142" t="e">
        <f>VLOOKUP(B2209,MODALIDADE_1!A:G,4,FALSE)</f>
        <v>#N/A</v>
      </c>
      <c r="H2209" s="142" t="e">
        <f>VLOOKUP(B2209,MODALIDADE_1!A:G,6,FALSE)</f>
        <v>#N/A</v>
      </c>
      <c r="I2209" s="142" t="e">
        <f>VLOOKUP(B2209,MODALIDADE_1!A:G,7,FALSE)</f>
        <v>#N/A</v>
      </c>
      <c r="J2209" s="106" t="e">
        <f>VLOOKUP(Tabela410[[#This Row],[Proposta de Referência]],SIMP_M1!A:K,9,FALSE)</f>
        <v>#VALUE!</v>
      </c>
      <c r="K2209" s="106" t="e">
        <f>VLOOKUP(Tabela410[[#This Row],[Proposta de Referência]],SIMP_M1!A:K,8,FALSE)</f>
        <v>#VALUE!</v>
      </c>
      <c r="L2209" s="107" t="e">
        <f t="shared" si="144"/>
        <v>#VALUE!</v>
      </c>
      <c r="M2209" s="107" t="e">
        <f t="shared" si="145"/>
        <v>#VALUE!</v>
      </c>
      <c r="N2209" s="142" t="e">
        <f t="shared" si="146"/>
        <v>#VALUE!</v>
      </c>
      <c r="O2209" s="142" t="e">
        <f t="shared" si="147"/>
        <v>#N/A</v>
      </c>
      <c r="P2209" s="24" t="str">
        <f>IFERROR(VLOOKUP(O2209,HOSPITAIS_COM_DIVIDAS!A:E,5,FALSE),"")</f>
        <v/>
      </c>
    </row>
    <row r="2210" spans="1:16" x14ac:dyDescent="0.25">
      <c r="A2210" s="52" t="e">
        <f>Tabela410[[#This Row],[Status da Proposta]]</f>
        <v>#VALUE!</v>
      </c>
      <c r="B2210" s="143">
        <f>MODALIDADE_1!A2210</f>
        <v>0</v>
      </c>
      <c r="C2210" s="142" t="e">
        <f>VLOOKUP(B2210,MODALIDADE_1!A:B,2,FALSE)</f>
        <v>#N/A</v>
      </c>
      <c r="D2210" s="142"/>
      <c r="E2210" s="94" t="e">
        <f>VLOOKUP(B2210,MODALIDADE_1!A:E,5,FALSE)</f>
        <v>#N/A</v>
      </c>
      <c r="F2210" s="95" t="e">
        <f>VLOOKUP(B2210,MODALIDADE_1!A:C,3,FALSE)</f>
        <v>#N/A</v>
      </c>
      <c r="G2210" s="142" t="e">
        <f>VLOOKUP(B2210,MODALIDADE_1!A:G,4,FALSE)</f>
        <v>#N/A</v>
      </c>
      <c r="H2210" s="142" t="e">
        <f>VLOOKUP(B2210,MODALIDADE_1!A:G,6,FALSE)</f>
        <v>#N/A</v>
      </c>
      <c r="I2210" s="142" t="e">
        <f>VLOOKUP(B2210,MODALIDADE_1!A:G,7,FALSE)</f>
        <v>#N/A</v>
      </c>
      <c r="J2210" s="106" t="e">
        <f>VLOOKUP(Tabela410[[#This Row],[Proposta de Referência]],SIMP_M1!A:K,9,FALSE)</f>
        <v>#VALUE!</v>
      </c>
      <c r="K2210" s="106" t="e">
        <f>VLOOKUP(Tabela410[[#This Row],[Proposta de Referência]],SIMP_M1!A:K,8,FALSE)</f>
        <v>#VALUE!</v>
      </c>
      <c r="L2210" s="107" t="e">
        <f t="shared" si="144"/>
        <v>#VALUE!</v>
      </c>
      <c r="M2210" s="107" t="e">
        <f t="shared" si="145"/>
        <v>#VALUE!</v>
      </c>
      <c r="N2210" s="142" t="e">
        <f t="shared" si="146"/>
        <v>#VALUE!</v>
      </c>
      <c r="O2210" s="142" t="e">
        <f t="shared" si="147"/>
        <v>#N/A</v>
      </c>
      <c r="P2210" s="24" t="str">
        <f>IFERROR(VLOOKUP(O2210,HOSPITAIS_COM_DIVIDAS!A:E,5,FALSE),"")</f>
        <v/>
      </c>
    </row>
    <row r="2211" spans="1:16" x14ac:dyDescent="0.25">
      <c r="A2211" s="52" t="e">
        <f>Tabela410[[#This Row],[Status da Proposta]]</f>
        <v>#VALUE!</v>
      </c>
      <c r="B2211" s="143">
        <f>MODALIDADE_1!A2211</f>
        <v>0</v>
      </c>
      <c r="C2211" s="142" t="e">
        <f>VLOOKUP(B2211,MODALIDADE_1!A:B,2,FALSE)</f>
        <v>#N/A</v>
      </c>
      <c r="D2211" s="142"/>
      <c r="E2211" s="94" t="e">
        <f>VLOOKUP(B2211,MODALIDADE_1!A:E,5,FALSE)</f>
        <v>#N/A</v>
      </c>
      <c r="F2211" s="95" t="e">
        <f>VLOOKUP(B2211,MODALIDADE_1!A:C,3,FALSE)</f>
        <v>#N/A</v>
      </c>
      <c r="G2211" s="142" t="e">
        <f>VLOOKUP(B2211,MODALIDADE_1!A:G,4,FALSE)</f>
        <v>#N/A</v>
      </c>
      <c r="H2211" s="142" t="e">
        <f>VLOOKUP(B2211,MODALIDADE_1!A:G,6,FALSE)</f>
        <v>#N/A</v>
      </c>
      <c r="I2211" s="142" t="e">
        <f>VLOOKUP(B2211,MODALIDADE_1!A:G,7,FALSE)</f>
        <v>#N/A</v>
      </c>
      <c r="J2211" s="106" t="e">
        <f>VLOOKUP(Tabela410[[#This Row],[Proposta de Referência]],SIMP_M1!A:K,9,FALSE)</f>
        <v>#VALUE!</v>
      </c>
      <c r="K2211" s="106" t="e">
        <f>VLOOKUP(Tabela410[[#This Row],[Proposta de Referência]],SIMP_M1!A:K,8,FALSE)</f>
        <v>#VALUE!</v>
      </c>
      <c r="L2211" s="107" t="e">
        <f t="shared" si="144"/>
        <v>#VALUE!</v>
      </c>
      <c r="M2211" s="107" t="e">
        <f t="shared" si="145"/>
        <v>#VALUE!</v>
      </c>
      <c r="N2211" s="142" t="e">
        <f t="shared" si="146"/>
        <v>#VALUE!</v>
      </c>
      <c r="O2211" s="142" t="e">
        <f t="shared" si="147"/>
        <v>#N/A</v>
      </c>
      <c r="P2211" s="24" t="str">
        <f>IFERROR(VLOOKUP(O2211,HOSPITAIS_COM_DIVIDAS!A:E,5,FALSE),"")</f>
        <v/>
      </c>
    </row>
    <row r="2212" spans="1:16" x14ac:dyDescent="0.25">
      <c r="A2212" s="52" t="e">
        <f>Tabela410[[#This Row],[Status da Proposta]]</f>
        <v>#VALUE!</v>
      </c>
      <c r="B2212" s="143">
        <f>MODALIDADE_1!A2212</f>
        <v>0</v>
      </c>
      <c r="C2212" s="142" t="e">
        <f>VLOOKUP(B2212,MODALIDADE_1!A:B,2,FALSE)</f>
        <v>#N/A</v>
      </c>
      <c r="D2212" s="142"/>
      <c r="E2212" s="94" t="e">
        <f>VLOOKUP(B2212,MODALIDADE_1!A:E,5,FALSE)</f>
        <v>#N/A</v>
      </c>
      <c r="F2212" s="95" t="e">
        <f>VLOOKUP(B2212,MODALIDADE_1!A:C,3,FALSE)</f>
        <v>#N/A</v>
      </c>
      <c r="G2212" s="142" t="e">
        <f>VLOOKUP(B2212,MODALIDADE_1!A:G,4,FALSE)</f>
        <v>#N/A</v>
      </c>
      <c r="H2212" s="142" t="e">
        <f>VLOOKUP(B2212,MODALIDADE_1!A:G,6,FALSE)</f>
        <v>#N/A</v>
      </c>
      <c r="I2212" s="142" t="e">
        <f>VLOOKUP(B2212,MODALIDADE_1!A:G,7,FALSE)</f>
        <v>#N/A</v>
      </c>
      <c r="J2212" s="106" t="e">
        <f>VLOOKUP(Tabela410[[#This Row],[Proposta de Referência]],SIMP_M1!A:K,9,FALSE)</f>
        <v>#VALUE!</v>
      </c>
      <c r="K2212" s="106" t="e">
        <f>VLOOKUP(Tabela410[[#This Row],[Proposta de Referência]],SIMP_M1!A:K,8,FALSE)</f>
        <v>#VALUE!</v>
      </c>
      <c r="L2212" s="107" t="e">
        <f t="shared" si="144"/>
        <v>#VALUE!</v>
      </c>
      <c r="M2212" s="107" t="e">
        <f t="shared" si="145"/>
        <v>#VALUE!</v>
      </c>
      <c r="N2212" s="142" t="e">
        <f t="shared" si="146"/>
        <v>#VALUE!</v>
      </c>
      <c r="O2212" s="142" t="e">
        <f t="shared" si="147"/>
        <v>#N/A</v>
      </c>
      <c r="P2212" s="24" t="str">
        <f>IFERROR(VLOOKUP(O2212,HOSPITAIS_COM_DIVIDAS!A:E,5,FALSE),"")</f>
        <v/>
      </c>
    </row>
    <row r="2213" spans="1:16" x14ac:dyDescent="0.25">
      <c r="A2213" s="52" t="e">
        <f>Tabela410[[#This Row],[Status da Proposta]]</f>
        <v>#VALUE!</v>
      </c>
      <c r="B2213" s="143">
        <f>MODALIDADE_1!A2213</f>
        <v>0</v>
      </c>
      <c r="C2213" s="142" t="e">
        <f>VLOOKUP(B2213,MODALIDADE_1!A:B,2,FALSE)</f>
        <v>#N/A</v>
      </c>
      <c r="D2213" s="142"/>
      <c r="E2213" s="94" t="e">
        <f>VLOOKUP(B2213,MODALIDADE_1!A:E,5,FALSE)</f>
        <v>#N/A</v>
      </c>
      <c r="F2213" s="95" t="e">
        <f>VLOOKUP(B2213,MODALIDADE_1!A:C,3,FALSE)</f>
        <v>#N/A</v>
      </c>
      <c r="G2213" s="142" t="e">
        <f>VLOOKUP(B2213,MODALIDADE_1!A:G,4,FALSE)</f>
        <v>#N/A</v>
      </c>
      <c r="H2213" s="142" t="e">
        <f>VLOOKUP(B2213,MODALIDADE_1!A:G,6,FALSE)</f>
        <v>#N/A</v>
      </c>
      <c r="I2213" s="142" t="e">
        <f>VLOOKUP(B2213,MODALIDADE_1!A:G,7,FALSE)</f>
        <v>#N/A</v>
      </c>
      <c r="J2213" s="106" t="e">
        <f>VLOOKUP(Tabela410[[#This Row],[Proposta de Referência]],SIMP_M1!A:K,9,FALSE)</f>
        <v>#VALUE!</v>
      </c>
      <c r="K2213" s="106" t="e">
        <f>VLOOKUP(Tabela410[[#This Row],[Proposta de Referência]],SIMP_M1!A:K,8,FALSE)</f>
        <v>#VALUE!</v>
      </c>
      <c r="L2213" s="107" t="e">
        <f t="shared" si="144"/>
        <v>#VALUE!</v>
      </c>
      <c r="M2213" s="107" t="e">
        <f t="shared" si="145"/>
        <v>#VALUE!</v>
      </c>
      <c r="N2213" s="142" t="e">
        <f t="shared" si="146"/>
        <v>#VALUE!</v>
      </c>
      <c r="O2213" s="142" t="e">
        <f t="shared" si="147"/>
        <v>#N/A</v>
      </c>
      <c r="P2213" s="24" t="str">
        <f>IFERROR(VLOOKUP(O2213,HOSPITAIS_COM_DIVIDAS!A:E,5,FALSE),"")</f>
        <v/>
      </c>
    </row>
    <row r="2214" spans="1:16" x14ac:dyDescent="0.25">
      <c r="A2214" s="52" t="e">
        <f>Tabela410[[#This Row],[Status da Proposta]]</f>
        <v>#VALUE!</v>
      </c>
      <c r="B2214" s="143">
        <f>MODALIDADE_1!A2214</f>
        <v>0</v>
      </c>
      <c r="C2214" s="142" t="e">
        <f>VLOOKUP(B2214,MODALIDADE_1!A:B,2,FALSE)</f>
        <v>#N/A</v>
      </c>
      <c r="D2214" s="142"/>
      <c r="E2214" s="94" t="e">
        <f>VLOOKUP(B2214,MODALIDADE_1!A:E,5,FALSE)</f>
        <v>#N/A</v>
      </c>
      <c r="F2214" s="95" t="e">
        <f>VLOOKUP(B2214,MODALIDADE_1!A:C,3,FALSE)</f>
        <v>#N/A</v>
      </c>
      <c r="G2214" s="142" t="e">
        <f>VLOOKUP(B2214,MODALIDADE_1!A:G,4,FALSE)</f>
        <v>#N/A</v>
      </c>
      <c r="H2214" s="142" t="e">
        <f>VLOOKUP(B2214,MODALIDADE_1!A:G,6,FALSE)</f>
        <v>#N/A</v>
      </c>
      <c r="I2214" s="142" t="e">
        <f>VLOOKUP(B2214,MODALIDADE_1!A:G,7,FALSE)</f>
        <v>#N/A</v>
      </c>
      <c r="J2214" s="106" t="e">
        <f>VLOOKUP(Tabela410[[#This Row],[Proposta de Referência]],SIMP_M1!A:K,9,FALSE)</f>
        <v>#VALUE!</v>
      </c>
      <c r="K2214" s="106" t="e">
        <f>VLOOKUP(Tabela410[[#This Row],[Proposta de Referência]],SIMP_M1!A:K,8,FALSE)</f>
        <v>#VALUE!</v>
      </c>
      <c r="L2214" s="107" t="e">
        <f t="shared" si="144"/>
        <v>#VALUE!</v>
      </c>
      <c r="M2214" s="107" t="e">
        <f t="shared" si="145"/>
        <v>#VALUE!</v>
      </c>
      <c r="N2214" s="142" t="e">
        <f t="shared" si="146"/>
        <v>#VALUE!</v>
      </c>
      <c r="O2214" s="142" t="e">
        <f t="shared" si="147"/>
        <v>#N/A</v>
      </c>
      <c r="P2214" s="24" t="str">
        <f>IFERROR(VLOOKUP(O2214,HOSPITAIS_COM_DIVIDAS!A:E,5,FALSE),"")</f>
        <v/>
      </c>
    </row>
    <row r="2215" spans="1:16" x14ac:dyDescent="0.25">
      <c r="A2215" s="52" t="e">
        <f>Tabela410[[#This Row],[Status da Proposta]]</f>
        <v>#VALUE!</v>
      </c>
      <c r="B2215" s="143">
        <f>MODALIDADE_1!A2215</f>
        <v>0</v>
      </c>
      <c r="C2215" s="142" t="e">
        <f>VLOOKUP(B2215,MODALIDADE_1!A:B,2,FALSE)</f>
        <v>#N/A</v>
      </c>
      <c r="D2215" s="142"/>
      <c r="E2215" s="94" t="e">
        <f>VLOOKUP(B2215,MODALIDADE_1!A:E,5,FALSE)</f>
        <v>#N/A</v>
      </c>
      <c r="F2215" s="95" t="e">
        <f>VLOOKUP(B2215,MODALIDADE_1!A:C,3,FALSE)</f>
        <v>#N/A</v>
      </c>
      <c r="G2215" s="142" t="e">
        <f>VLOOKUP(B2215,MODALIDADE_1!A:G,4,FALSE)</f>
        <v>#N/A</v>
      </c>
      <c r="H2215" s="142" t="e">
        <f>VLOOKUP(B2215,MODALIDADE_1!A:G,6,FALSE)</f>
        <v>#N/A</v>
      </c>
      <c r="I2215" s="142" t="e">
        <f>VLOOKUP(B2215,MODALIDADE_1!A:G,7,FALSE)</f>
        <v>#N/A</v>
      </c>
      <c r="J2215" s="106" t="e">
        <f>VLOOKUP(Tabela410[[#This Row],[Proposta de Referência]],SIMP_M1!A:K,9,FALSE)</f>
        <v>#VALUE!</v>
      </c>
      <c r="K2215" s="106" t="e">
        <f>VLOOKUP(Tabela410[[#This Row],[Proposta de Referência]],SIMP_M1!A:K,8,FALSE)</f>
        <v>#VALUE!</v>
      </c>
      <c r="L2215" s="107" t="e">
        <f t="shared" si="144"/>
        <v>#VALUE!</v>
      </c>
      <c r="M2215" s="107" t="e">
        <f t="shared" si="145"/>
        <v>#VALUE!</v>
      </c>
      <c r="N2215" s="142" t="e">
        <f t="shared" si="146"/>
        <v>#VALUE!</v>
      </c>
      <c r="O2215" s="142" t="e">
        <f t="shared" si="147"/>
        <v>#N/A</v>
      </c>
      <c r="P2215" s="24" t="str">
        <f>IFERROR(VLOOKUP(O2215,HOSPITAIS_COM_DIVIDAS!A:E,5,FALSE),"")</f>
        <v/>
      </c>
    </row>
    <row r="2216" spans="1:16" x14ac:dyDescent="0.25">
      <c r="A2216" s="52" t="e">
        <f>Tabela410[[#This Row],[Status da Proposta]]</f>
        <v>#VALUE!</v>
      </c>
      <c r="B2216" s="143">
        <f>MODALIDADE_1!A2216</f>
        <v>0</v>
      </c>
      <c r="C2216" s="142" t="e">
        <f>VLOOKUP(B2216,MODALIDADE_1!A:B,2,FALSE)</f>
        <v>#N/A</v>
      </c>
      <c r="D2216" s="142"/>
      <c r="E2216" s="94" t="e">
        <f>VLOOKUP(B2216,MODALIDADE_1!A:E,5,FALSE)</f>
        <v>#N/A</v>
      </c>
      <c r="F2216" s="95" t="e">
        <f>VLOOKUP(B2216,MODALIDADE_1!A:C,3,FALSE)</f>
        <v>#N/A</v>
      </c>
      <c r="G2216" s="142" t="e">
        <f>VLOOKUP(B2216,MODALIDADE_1!A:G,4,FALSE)</f>
        <v>#N/A</v>
      </c>
      <c r="H2216" s="142" t="e">
        <f>VLOOKUP(B2216,MODALIDADE_1!A:G,6,FALSE)</f>
        <v>#N/A</v>
      </c>
      <c r="I2216" s="142" t="e">
        <f>VLOOKUP(B2216,MODALIDADE_1!A:G,7,FALSE)</f>
        <v>#N/A</v>
      </c>
      <c r="J2216" s="106" t="e">
        <f>VLOOKUP(Tabela410[[#This Row],[Proposta de Referência]],SIMP_M1!A:K,9,FALSE)</f>
        <v>#VALUE!</v>
      </c>
      <c r="K2216" s="106" t="e">
        <f>VLOOKUP(Tabela410[[#This Row],[Proposta de Referência]],SIMP_M1!A:K,8,FALSE)</f>
        <v>#VALUE!</v>
      </c>
      <c r="L2216" s="107" t="e">
        <f t="shared" si="144"/>
        <v>#VALUE!</v>
      </c>
      <c r="M2216" s="107" t="e">
        <f t="shared" si="145"/>
        <v>#VALUE!</v>
      </c>
      <c r="N2216" s="142" t="e">
        <f t="shared" si="146"/>
        <v>#VALUE!</v>
      </c>
      <c r="O2216" s="142" t="e">
        <f t="shared" si="147"/>
        <v>#N/A</v>
      </c>
      <c r="P2216" s="24" t="str">
        <f>IFERROR(VLOOKUP(O2216,HOSPITAIS_COM_DIVIDAS!A:E,5,FALSE),"")</f>
        <v/>
      </c>
    </row>
    <row r="2217" spans="1:16" x14ac:dyDescent="0.25">
      <c r="A2217" s="52" t="e">
        <f>Tabela410[[#This Row],[Status da Proposta]]</f>
        <v>#VALUE!</v>
      </c>
      <c r="B2217" s="143">
        <f>MODALIDADE_1!A2217</f>
        <v>0</v>
      </c>
      <c r="C2217" s="142" t="e">
        <f>VLOOKUP(B2217,MODALIDADE_1!A:B,2,FALSE)</f>
        <v>#N/A</v>
      </c>
      <c r="D2217" s="142"/>
      <c r="E2217" s="94" t="e">
        <f>VLOOKUP(B2217,MODALIDADE_1!A:E,5,FALSE)</f>
        <v>#N/A</v>
      </c>
      <c r="F2217" s="95" t="e">
        <f>VLOOKUP(B2217,MODALIDADE_1!A:C,3,FALSE)</f>
        <v>#N/A</v>
      </c>
      <c r="G2217" s="142" t="e">
        <f>VLOOKUP(B2217,MODALIDADE_1!A:G,4,FALSE)</f>
        <v>#N/A</v>
      </c>
      <c r="H2217" s="142" t="e">
        <f>VLOOKUP(B2217,MODALIDADE_1!A:G,6,FALSE)</f>
        <v>#N/A</v>
      </c>
      <c r="I2217" s="142" t="e">
        <f>VLOOKUP(B2217,MODALIDADE_1!A:G,7,FALSE)</f>
        <v>#N/A</v>
      </c>
      <c r="J2217" s="106" t="e">
        <f>VLOOKUP(Tabela410[[#This Row],[Proposta de Referência]],SIMP_M1!A:K,9,FALSE)</f>
        <v>#VALUE!</v>
      </c>
      <c r="K2217" s="106" t="e">
        <f>VLOOKUP(Tabela410[[#This Row],[Proposta de Referência]],SIMP_M1!A:K,8,FALSE)</f>
        <v>#VALUE!</v>
      </c>
      <c r="L2217" s="107" t="e">
        <f t="shared" si="144"/>
        <v>#VALUE!</v>
      </c>
      <c r="M2217" s="107" t="e">
        <f t="shared" si="145"/>
        <v>#VALUE!</v>
      </c>
      <c r="N2217" s="142" t="e">
        <f t="shared" si="146"/>
        <v>#VALUE!</v>
      </c>
      <c r="O2217" s="142" t="e">
        <f t="shared" si="147"/>
        <v>#N/A</v>
      </c>
      <c r="P2217" s="24" t="str">
        <f>IFERROR(VLOOKUP(O2217,HOSPITAIS_COM_DIVIDAS!A:E,5,FALSE),"")</f>
        <v/>
      </c>
    </row>
    <row r="2218" spans="1:16" x14ac:dyDescent="0.25">
      <c r="A2218" s="52" t="e">
        <f>Tabela410[[#This Row],[Status da Proposta]]</f>
        <v>#VALUE!</v>
      </c>
      <c r="B2218" s="143">
        <f>MODALIDADE_1!A2218</f>
        <v>0</v>
      </c>
      <c r="C2218" s="142" t="e">
        <f>VLOOKUP(B2218,MODALIDADE_1!A:B,2,FALSE)</f>
        <v>#N/A</v>
      </c>
      <c r="D2218" s="142"/>
      <c r="E2218" s="94" t="e">
        <f>VLOOKUP(B2218,MODALIDADE_1!A:E,5,FALSE)</f>
        <v>#N/A</v>
      </c>
      <c r="F2218" s="95" t="e">
        <f>VLOOKUP(B2218,MODALIDADE_1!A:C,3,FALSE)</f>
        <v>#N/A</v>
      </c>
      <c r="G2218" s="142" t="e">
        <f>VLOOKUP(B2218,MODALIDADE_1!A:G,4,FALSE)</f>
        <v>#N/A</v>
      </c>
      <c r="H2218" s="142" t="e">
        <f>VLOOKUP(B2218,MODALIDADE_1!A:G,6,FALSE)</f>
        <v>#N/A</v>
      </c>
      <c r="I2218" s="142" t="e">
        <f>VLOOKUP(B2218,MODALIDADE_1!A:G,7,FALSE)</f>
        <v>#N/A</v>
      </c>
      <c r="J2218" s="106" t="e">
        <f>VLOOKUP(Tabela410[[#This Row],[Proposta de Referência]],SIMP_M1!A:K,9,FALSE)</f>
        <v>#VALUE!</v>
      </c>
      <c r="K2218" s="106" t="e">
        <f>VLOOKUP(Tabela410[[#This Row],[Proposta de Referência]],SIMP_M1!A:K,8,FALSE)</f>
        <v>#VALUE!</v>
      </c>
      <c r="L2218" s="107" t="e">
        <f t="shared" si="144"/>
        <v>#VALUE!</v>
      </c>
      <c r="M2218" s="107" t="e">
        <f t="shared" si="145"/>
        <v>#VALUE!</v>
      </c>
      <c r="N2218" s="142" t="e">
        <f t="shared" si="146"/>
        <v>#VALUE!</v>
      </c>
      <c r="O2218" s="142" t="e">
        <f t="shared" si="147"/>
        <v>#N/A</v>
      </c>
      <c r="P2218" s="24" t="str">
        <f>IFERROR(VLOOKUP(O2218,HOSPITAIS_COM_DIVIDAS!A:E,5,FALSE),"")</f>
        <v/>
      </c>
    </row>
    <row r="2219" spans="1:16" x14ac:dyDescent="0.25">
      <c r="A2219" s="52" t="e">
        <f>Tabela410[[#This Row],[Status da Proposta]]</f>
        <v>#VALUE!</v>
      </c>
      <c r="B2219" s="143">
        <f>MODALIDADE_1!A2219</f>
        <v>0</v>
      </c>
      <c r="C2219" s="142" t="e">
        <f>VLOOKUP(B2219,MODALIDADE_1!A:B,2,FALSE)</f>
        <v>#N/A</v>
      </c>
      <c r="D2219" s="142"/>
      <c r="E2219" s="94" t="e">
        <f>VLOOKUP(B2219,MODALIDADE_1!A:E,5,FALSE)</f>
        <v>#N/A</v>
      </c>
      <c r="F2219" s="95" t="e">
        <f>VLOOKUP(B2219,MODALIDADE_1!A:C,3,FALSE)</f>
        <v>#N/A</v>
      </c>
      <c r="G2219" s="142" t="e">
        <f>VLOOKUP(B2219,MODALIDADE_1!A:G,4,FALSE)</f>
        <v>#N/A</v>
      </c>
      <c r="H2219" s="142" t="e">
        <f>VLOOKUP(B2219,MODALIDADE_1!A:G,6,FALSE)</f>
        <v>#N/A</v>
      </c>
      <c r="I2219" s="142" t="e">
        <f>VLOOKUP(B2219,MODALIDADE_1!A:G,7,FALSE)</f>
        <v>#N/A</v>
      </c>
      <c r="J2219" s="106" t="e">
        <f>VLOOKUP(Tabela410[[#This Row],[Proposta de Referência]],SIMP_M1!A:K,9,FALSE)</f>
        <v>#VALUE!</v>
      </c>
      <c r="K2219" s="106" t="e">
        <f>VLOOKUP(Tabela410[[#This Row],[Proposta de Referência]],SIMP_M1!A:K,8,FALSE)</f>
        <v>#VALUE!</v>
      </c>
      <c r="L2219" s="107" t="e">
        <f t="shared" si="144"/>
        <v>#VALUE!</v>
      </c>
      <c r="M2219" s="107" t="e">
        <f t="shared" si="145"/>
        <v>#VALUE!</v>
      </c>
      <c r="N2219" s="142" t="e">
        <f t="shared" si="146"/>
        <v>#VALUE!</v>
      </c>
      <c r="O2219" s="142" t="e">
        <f t="shared" si="147"/>
        <v>#N/A</v>
      </c>
      <c r="P2219" s="24" t="str">
        <f>IFERROR(VLOOKUP(O2219,HOSPITAIS_COM_DIVIDAS!A:E,5,FALSE),"")</f>
        <v/>
      </c>
    </row>
    <row r="2220" spans="1:16" x14ac:dyDescent="0.25">
      <c r="A2220" s="52" t="e">
        <f>Tabela410[[#This Row],[Status da Proposta]]</f>
        <v>#VALUE!</v>
      </c>
      <c r="B2220" s="143">
        <f>MODALIDADE_1!A2220</f>
        <v>0</v>
      </c>
      <c r="C2220" s="142" t="e">
        <f>VLOOKUP(B2220,MODALIDADE_1!A:B,2,FALSE)</f>
        <v>#N/A</v>
      </c>
      <c r="D2220" s="142"/>
      <c r="E2220" s="94" t="e">
        <f>VLOOKUP(B2220,MODALIDADE_1!A:E,5,FALSE)</f>
        <v>#N/A</v>
      </c>
      <c r="F2220" s="95" t="e">
        <f>VLOOKUP(B2220,MODALIDADE_1!A:C,3,FALSE)</f>
        <v>#N/A</v>
      </c>
      <c r="G2220" s="142" t="e">
        <f>VLOOKUP(B2220,MODALIDADE_1!A:G,4,FALSE)</f>
        <v>#N/A</v>
      </c>
      <c r="H2220" s="142" t="e">
        <f>VLOOKUP(B2220,MODALIDADE_1!A:G,6,FALSE)</f>
        <v>#N/A</v>
      </c>
      <c r="I2220" s="142" t="e">
        <f>VLOOKUP(B2220,MODALIDADE_1!A:G,7,FALSE)</f>
        <v>#N/A</v>
      </c>
      <c r="J2220" s="106" t="e">
        <f>VLOOKUP(Tabela410[[#This Row],[Proposta de Referência]],SIMP_M1!A:K,9,FALSE)</f>
        <v>#VALUE!</v>
      </c>
      <c r="K2220" s="106" t="e">
        <f>VLOOKUP(Tabela410[[#This Row],[Proposta de Referência]],SIMP_M1!A:K,8,FALSE)</f>
        <v>#VALUE!</v>
      </c>
      <c r="L2220" s="107" t="e">
        <f t="shared" si="144"/>
        <v>#VALUE!</v>
      </c>
      <c r="M2220" s="107" t="e">
        <f t="shared" si="145"/>
        <v>#VALUE!</v>
      </c>
      <c r="N2220" s="142" t="e">
        <f t="shared" si="146"/>
        <v>#VALUE!</v>
      </c>
      <c r="O2220" s="142" t="e">
        <f t="shared" si="147"/>
        <v>#N/A</v>
      </c>
      <c r="P2220" s="24" t="str">
        <f>IFERROR(VLOOKUP(O2220,HOSPITAIS_COM_DIVIDAS!A:E,5,FALSE),"")</f>
        <v/>
      </c>
    </row>
    <row r="2221" spans="1:16" x14ac:dyDescent="0.25">
      <c r="A2221" s="52" t="e">
        <f>Tabela410[[#This Row],[Status da Proposta]]</f>
        <v>#VALUE!</v>
      </c>
      <c r="B2221" s="143">
        <f>MODALIDADE_1!A2221</f>
        <v>0</v>
      </c>
      <c r="C2221" s="142" t="e">
        <f>VLOOKUP(B2221,MODALIDADE_1!A:B,2,FALSE)</f>
        <v>#N/A</v>
      </c>
      <c r="D2221" s="142"/>
      <c r="E2221" s="94" t="e">
        <f>VLOOKUP(B2221,MODALIDADE_1!A:E,5,FALSE)</f>
        <v>#N/A</v>
      </c>
      <c r="F2221" s="95" t="e">
        <f>VLOOKUP(B2221,MODALIDADE_1!A:C,3,FALSE)</f>
        <v>#N/A</v>
      </c>
      <c r="G2221" s="142" t="e">
        <f>VLOOKUP(B2221,MODALIDADE_1!A:G,4,FALSE)</f>
        <v>#N/A</v>
      </c>
      <c r="H2221" s="142" t="e">
        <f>VLOOKUP(B2221,MODALIDADE_1!A:G,6,FALSE)</f>
        <v>#N/A</v>
      </c>
      <c r="I2221" s="142" t="e">
        <f>VLOOKUP(B2221,MODALIDADE_1!A:G,7,FALSE)</f>
        <v>#N/A</v>
      </c>
      <c r="J2221" s="106" t="e">
        <f>VLOOKUP(Tabela410[[#This Row],[Proposta de Referência]],SIMP_M1!A:K,9,FALSE)</f>
        <v>#VALUE!</v>
      </c>
      <c r="K2221" s="106" t="e">
        <f>VLOOKUP(Tabela410[[#This Row],[Proposta de Referência]],SIMP_M1!A:K,8,FALSE)</f>
        <v>#VALUE!</v>
      </c>
      <c r="L2221" s="107" t="e">
        <f t="shared" si="144"/>
        <v>#VALUE!</v>
      </c>
      <c r="M2221" s="107" t="e">
        <f t="shared" si="145"/>
        <v>#VALUE!</v>
      </c>
      <c r="N2221" s="142" t="e">
        <f t="shared" si="146"/>
        <v>#VALUE!</v>
      </c>
      <c r="O2221" s="142" t="e">
        <f t="shared" si="147"/>
        <v>#N/A</v>
      </c>
      <c r="P2221" s="24" t="str">
        <f>IFERROR(VLOOKUP(O2221,HOSPITAIS_COM_DIVIDAS!A:E,5,FALSE),"")</f>
        <v/>
      </c>
    </row>
    <row r="2222" spans="1:16" x14ac:dyDescent="0.25">
      <c r="A2222" s="52" t="e">
        <f>Tabela410[[#This Row],[Status da Proposta]]</f>
        <v>#VALUE!</v>
      </c>
      <c r="B2222" s="143">
        <f>MODALIDADE_1!A2222</f>
        <v>0</v>
      </c>
      <c r="C2222" s="142" t="e">
        <f>VLOOKUP(B2222,MODALIDADE_1!A:B,2,FALSE)</f>
        <v>#N/A</v>
      </c>
      <c r="D2222" s="142"/>
      <c r="E2222" s="94" t="e">
        <f>VLOOKUP(B2222,MODALIDADE_1!A:E,5,FALSE)</f>
        <v>#N/A</v>
      </c>
      <c r="F2222" s="95" t="e">
        <f>VLOOKUP(B2222,MODALIDADE_1!A:C,3,FALSE)</f>
        <v>#N/A</v>
      </c>
      <c r="G2222" s="142" t="e">
        <f>VLOOKUP(B2222,MODALIDADE_1!A:G,4,FALSE)</f>
        <v>#N/A</v>
      </c>
      <c r="H2222" s="142" t="e">
        <f>VLOOKUP(B2222,MODALIDADE_1!A:G,6,FALSE)</f>
        <v>#N/A</v>
      </c>
      <c r="I2222" s="142" t="e">
        <f>VLOOKUP(B2222,MODALIDADE_1!A:G,7,FALSE)</f>
        <v>#N/A</v>
      </c>
      <c r="J2222" s="106" t="e">
        <f>VLOOKUP(Tabela410[[#This Row],[Proposta de Referência]],SIMP_M1!A:K,9,FALSE)</f>
        <v>#VALUE!</v>
      </c>
      <c r="K2222" s="106" t="e">
        <f>VLOOKUP(Tabela410[[#This Row],[Proposta de Referência]],SIMP_M1!A:K,8,FALSE)</f>
        <v>#VALUE!</v>
      </c>
      <c r="L2222" s="107" t="e">
        <f t="shared" si="144"/>
        <v>#VALUE!</v>
      </c>
      <c r="M2222" s="107" t="e">
        <f t="shared" si="145"/>
        <v>#VALUE!</v>
      </c>
      <c r="N2222" s="142" t="e">
        <f t="shared" si="146"/>
        <v>#VALUE!</v>
      </c>
      <c r="O2222" s="142" t="e">
        <f t="shared" si="147"/>
        <v>#N/A</v>
      </c>
      <c r="P2222" s="24" t="str">
        <f>IFERROR(VLOOKUP(O2222,HOSPITAIS_COM_DIVIDAS!A:E,5,FALSE),"")</f>
        <v/>
      </c>
    </row>
    <row r="2223" spans="1:16" x14ac:dyDescent="0.25">
      <c r="A2223" s="52" t="e">
        <f>Tabela410[[#This Row],[Status da Proposta]]</f>
        <v>#VALUE!</v>
      </c>
      <c r="B2223" s="143">
        <f>MODALIDADE_1!A2223</f>
        <v>0</v>
      </c>
      <c r="C2223" s="142" t="e">
        <f>VLOOKUP(B2223,MODALIDADE_1!A:B,2,FALSE)</f>
        <v>#N/A</v>
      </c>
      <c r="D2223" s="142"/>
      <c r="E2223" s="94" t="e">
        <f>VLOOKUP(B2223,MODALIDADE_1!A:E,5,FALSE)</f>
        <v>#N/A</v>
      </c>
      <c r="F2223" s="95" t="e">
        <f>VLOOKUP(B2223,MODALIDADE_1!A:C,3,FALSE)</f>
        <v>#N/A</v>
      </c>
      <c r="G2223" s="142" t="e">
        <f>VLOOKUP(B2223,MODALIDADE_1!A:G,4,FALSE)</f>
        <v>#N/A</v>
      </c>
      <c r="H2223" s="142" t="e">
        <f>VLOOKUP(B2223,MODALIDADE_1!A:G,6,FALSE)</f>
        <v>#N/A</v>
      </c>
      <c r="I2223" s="142" t="e">
        <f>VLOOKUP(B2223,MODALIDADE_1!A:G,7,FALSE)</f>
        <v>#N/A</v>
      </c>
      <c r="J2223" s="106" t="e">
        <f>VLOOKUP(Tabela410[[#This Row],[Proposta de Referência]],SIMP_M1!A:K,9,FALSE)</f>
        <v>#VALUE!</v>
      </c>
      <c r="K2223" s="106" t="e">
        <f>VLOOKUP(Tabela410[[#This Row],[Proposta de Referência]],SIMP_M1!A:K,8,FALSE)</f>
        <v>#VALUE!</v>
      </c>
      <c r="L2223" s="107" t="e">
        <f t="shared" si="144"/>
        <v>#VALUE!</v>
      </c>
      <c r="M2223" s="107" t="e">
        <f t="shared" si="145"/>
        <v>#VALUE!</v>
      </c>
      <c r="N2223" s="142" t="e">
        <f t="shared" si="146"/>
        <v>#VALUE!</v>
      </c>
      <c r="O2223" s="142" t="e">
        <f t="shared" si="147"/>
        <v>#N/A</v>
      </c>
      <c r="P2223" s="24" t="str">
        <f>IFERROR(VLOOKUP(O2223,HOSPITAIS_COM_DIVIDAS!A:E,5,FALSE),"")</f>
        <v/>
      </c>
    </row>
    <row r="2224" spans="1:16" x14ac:dyDescent="0.25">
      <c r="A2224" s="52" t="e">
        <f>Tabela410[[#This Row],[Status da Proposta]]</f>
        <v>#VALUE!</v>
      </c>
      <c r="B2224" s="143">
        <f>MODALIDADE_1!A2224</f>
        <v>0</v>
      </c>
      <c r="C2224" s="142" t="e">
        <f>VLOOKUP(B2224,MODALIDADE_1!A:B,2,FALSE)</f>
        <v>#N/A</v>
      </c>
      <c r="D2224" s="142"/>
      <c r="E2224" s="94" t="e">
        <f>VLOOKUP(B2224,MODALIDADE_1!A:E,5,FALSE)</f>
        <v>#N/A</v>
      </c>
      <c r="F2224" s="95" t="e">
        <f>VLOOKUP(B2224,MODALIDADE_1!A:C,3,FALSE)</f>
        <v>#N/A</v>
      </c>
      <c r="G2224" s="142" t="e">
        <f>VLOOKUP(B2224,MODALIDADE_1!A:G,4,FALSE)</f>
        <v>#N/A</v>
      </c>
      <c r="H2224" s="142" t="e">
        <f>VLOOKUP(B2224,MODALIDADE_1!A:G,6,FALSE)</f>
        <v>#N/A</v>
      </c>
      <c r="I2224" s="142" t="e">
        <f>VLOOKUP(B2224,MODALIDADE_1!A:G,7,FALSE)</f>
        <v>#N/A</v>
      </c>
      <c r="J2224" s="106" t="e">
        <f>VLOOKUP(Tabela410[[#This Row],[Proposta de Referência]],SIMP_M1!A:K,9,FALSE)</f>
        <v>#VALUE!</v>
      </c>
      <c r="K2224" s="106" t="e">
        <f>VLOOKUP(Tabela410[[#This Row],[Proposta de Referência]],SIMP_M1!A:K,8,FALSE)</f>
        <v>#VALUE!</v>
      </c>
      <c r="L2224" s="107" t="e">
        <f t="shared" si="144"/>
        <v>#VALUE!</v>
      </c>
      <c r="M2224" s="107" t="e">
        <f t="shared" si="145"/>
        <v>#VALUE!</v>
      </c>
      <c r="N2224" s="142" t="e">
        <f t="shared" si="146"/>
        <v>#VALUE!</v>
      </c>
      <c r="O2224" s="142" t="e">
        <f t="shared" si="147"/>
        <v>#N/A</v>
      </c>
      <c r="P2224" s="24" t="str">
        <f>IFERROR(VLOOKUP(O2224,HOSPITAIS_COM_DIVIDAS!A:E,5,FALSE),"")</f>
        <v/>
      </c>
    </row>
    <row r="2225" spans="1:16" x14ac:dyDescent="0.25">
      <c r="A2225" s="52" t="e">
        <f>Tabela410[[#This Row],[Status da Proposta]]</f>
        <v>#VALUE!</v>
      </c>
      <c r="B2225" s="143">
        <f>MODALIDADE_1!A2225</f>
        <v>0</v>
      </c>
      <c r="C2225" s="142" t="e">
        <f>VLOOKUP(B2225,MODALIDADE_1!A:B,2,FALSE)</f>
        <v>#N/A</v>
      </c>
      <c r="D2225" s="142"/>
      <c r="E2225" s="94" t="e">
        <f>VLOOKUP(B2225,MODALIDADE_1!A:E,5,FALSE)</f>
        <v>#N/A</v>
      </c>
      <c r="F2225" s="95" t="e">
        <f>VLOOKUP(B2225,MODALIDADE_1!A:C,3,FALSE)</f>
        <v>#N/A</v>
      </c>
      <c r="G2225" s="142" t="e">
        <f>VLOOKUP(B2225,MODALIDADE_1!A:G,4,FALSE)</f>
        <v>#N/A</v>
      </c>
      <c r="H2225" s="142" t="e">
        <f>VLOOKUP(B2225,MODALIDADE_1!A:G,6,FALSE)</f>
        <v>#N/A</v>
      </c>
      <c r="I2225" s="142" t="e">
        <f>VLOOKUP(B2225,MODALIDADE_1!A:G,7,FALSE)</f>
        <v>#N/A</v>
      </c>
      <c r="J2225" s="106" t="e">
        <f>VLOOKUP(Tabela410[[#This Row],[Proposta de Referência]],SIMP_M1!A:K,9,FALSE)</f>
        <v>#VALUE!</v>
      </c>
      <c r="K2225" s="106" t="e">
        <f>VLOOKUP(Tabela410[[#This Row],[Proposta de Referência]],SIMP_M1!A:K,8,FALSE)</f>
        <v>#VALUE!</v>
      </c>
      <c r="L2225" s="107" t="e">
        <f t="shared" si="144"/>
        <v>#VALUE!</v>
      </c>
      <c r="M2225" s="107" t="e">
        <f t="shared" si="145"/>
        <v>#VALUE!</v>
      </c>
      <c r="N2225" s="142" t="e">
        <f t="shared" si="146"/>
        <v>#VALUE!</v>
      </c>
      <c r="O2225" s="142" t="e">
        <f t="shared" si="147"/>
        <v>#N/A</v>
      </c>
      <c r="P2225" s="24" t="str">
        <f>IFERROR(VLOOKUP(O2225,HOSPITAIS_COM_DIVIDAS!A:E,5,FALSE),"")</f>
        <v/>
      </c>
    </row>
    <row r="2226" spans="1:16" x14ac:dyDescent="0.25">
      <c r="A2226" s="52" t="e">
        <f>Tabela410[[#This Row],[Status da Proposta]]</f>
        <v>#VALUE!</v>
      </c>
      <c r="B2226" s="143">
        <f>MODALIDADE_1!A2226</f>
        <v>0</v>
      </c>
      <c r="C2226" s="142" t="e">
        <f>VLOOKUP(B2226,MODALIDADE_1!A:B,2,FALSE)</f>
        <v>#N/A</v>
      </c>
      <c r="D2226" s="142"/>
      <c r="E2226" s="94" t="e">
        <f>VLOOKUP(B2226,MODALIDADE_1!A:E,5,FALSE)</f>
        <v>#N/A</v>
      </c>
      <c r="F2226" s="95" t="e">
        <f>VLOOKUP(B2226,MODALIDADE_1!A:C,3,FALSE)</f>
        <v>#N/A</v>
      </c>
      <c r="G2226" s="142" t="e">
        <f>VLOOKUP(B2226,MODALIDADE_1!A:G,4,FALSE)</f>
        <v>#N/A</v>
      </c>
      <c r="H2226" s="142" t="e">
        <f>VLOOKUP(B2226,MODALIDADE_1!A:G,6,FALSE)</f>
        <v>#N/A</v>
      </c>
      <c r="I2226" s="142" t="e">
        <f>VLOOKUP(B2226,MODALIDADE_1!A:G,7,FALSE)</f>
        <v>#N/A</v>
      </c>
      <c r="J2226" s="106" t="e">
        <f>VLOOKUP(Tabela410[[#This Row],[Proposta de Referência]],SIMP_M1!A:K,9,FALSE)</f>
        <v>#VALUE!</v>
      </c>
      <c r="K2226" s="106" t="e">
        <f>VLOOKUP(Tabela410[[#This Row],[Proposta de Referência]],SIMP_M1!A:K,8,FALSE)</f>
        <v>#VALUE!</v>
      </c>
      <c r="L2226" s="107" t="e">
        <f t="shared" si="144"/>
        <v>#VALUE!</v>
      </c>
      <c r="M2226" s="107" t="e">
        <f t="shared" si="145"/>
        <v>#VALUE!</v>
      </c>
      <c r="N2226" s="142" t="e">
        <f t="shared" si="146"/>
        <v>#VALUE!</v>
      </c>
      <c r="O2226" s="142" t="e">
        <f t="shared" si="147"/>
        <v>#N/A</v>
      </c>
      <c r="P2226" s="24" t="str">
        <f>IFERROR(VLOOKUP(O2226,HOSPITAIS_COM_DIVIDAS!A:E,5,FALSE),"")</f>
        <v/>
      </c>
    </row>
    <row r="2227" spans="1:16" x14ac:dyDescent="0.25">
      <c r="A2227" s="52" t="e">
        <f>Tabela410[[#This Row],[Status da Proposta]]</f>
        <v>#VALUE!</v>
      </c>
      <c r="B2227" s="143">
        <f>MODALIDADE_1!A2227</f>
        <v>0</v>
      </c>
      <c r="C2227" s="142" t="e">
        <f>VLOOKUP(B2227,MODALIDADE_1!A:B,2,FALSE)</f>
        <v>#N/A</v>
      </c>
      <c r="D2227" s="142"/>
      <c r="E2227" s="94" t="e">
        <f>VLOOKUP(B2227,MODALIDADE_1!A:E,5,FALSE)</f>
        <v>#N/A</v>
      </c>
      <c r="F2227" s="95" t="e">
        <f>VLOOKUP(B2227,MODALIDADE_1!A:C,3,FALSE)</f>
        <v>#N/A</v>
      </c>
      <c r="G2227" s="142" t="e">
        <f>VLOOKUP(B2227,MODALIDADE_1!A:G,4,FALSE)</f>
        <v>#N/A</v>
      </c>
      <c r="H2227" s="142" t="e">
        <f>VLOOKUP(B2227,MODALIDADE_1!A:G,6,FALSE)</f>
        <v>#N/A</v>
      </c>
      <c r="I2227" s="142" t="e">
        <f>VLOOKUP(B2227,MODALIDADE_1!A:G,7,FALSE)</f>
        <v>#N/A</v>
      </c>
      <c r="J2227" s="106" t="e">
        <f>VLOOKUP(Tabela410[[#This Row],[Proposta de Referência]],SIMP_M1!A:K,9,FALSE)</f>
        <v>#VALUE!</v>
      </c>
      <c r="K2227" s="106" t="e">
        <f>VLOOKUP(Tabela410[[#This Row],[Proposta de Referência]],SIMP_M1!A:K,8,FALSE)</f>
        <v>#VALUE!</v>
      </c>
      <c r="L2227" s="107" t="e">
        <f t="shared" si="144"/>
        <v>#VALUE!</v>
      </c>
      <c r="M2227" s="107" t="e">
        <f t="shared" si="145"/>
        <v>#VALUE!</v>
      </c>
      <c r="N2227" s="142" t="e">
        <f t="shared" si="146"/>
        <v>#VALUE!</v>
      </c>
      <c r="O2227" s="142" t="e">
        <f t="shared" si="147"/>
        <v>#N/A</v>
      </c>
      <c r="P2227" s="24" t="str">
        <f>IFERROR(VLOOKUP(O2227,HOSPITAIS_COM_DIVIDAS!A:E,5,FALSE),"")</f>
        <v/>
      </c>
    </row>
    <row r="2228" spans="1:16" x14ac:dyDescent="0.25">
      <c r="A2228" s="52" t="e">
        <f>Tabela410[[#This Row],[Status da Proposta]]</f>
        <v>#VALUE!</v>
      </c>
      <c r="B2228" s="143">
        <f>MODALIDADE_1!A2228</f>
        <v>0</v>
      </c>
      <c r="C2228" s="142" t="e">
        <f>VLOOKUP(B2228,MODALIDADE_1!A:B,2,FALSE)</f>
        <v>#N/A</v>
      </c>
      <c r="D2228" s="142"/>
      <c r="E2228" s="94" t="e">
        <f>VLOOKUP(B2228,MODALIDADE_1!A:E,5,FALSE)</f>
        <v>#N/A</v>
      </c>
      <c r="F2228" s="95" t="e">
        <f>VLOOKUP(B2228,MODALIDADE_1!A:C,3,FALSE)</f>
        <v>#N/A</v>
      </c>
      <c r="G2228" s="142" t="e">
        <f>VLOOKUP(B2228,MODALIDADE_1!A:G,4,FALSE)</f>
        <v>#N/A</v>
      </c>
      <c r="H2228" s="142" t="e">
        <f>VLOOKUP(B2228,MODALIDADE_1!A:G,6,FALSE)</f>
        <v>#N/A</v>
      </c>
      <c r="I2228" s="142" t="e">
        <f>VLOOKUP(B2228,MODALIDADE_1!A:G,7,FALSE)</f>
        <v>#N/A</v>
      </c>
      <c r="J2228" s="106" t="e">
        <f>VLOOKUP(Tabela410[[#This Row],[Proposta de Referência]],SIMP_M1!A:K,9,FALSE)</f>
        <v>#VALUE!</v>
      </c>
      <c r="K2228" s="106" t="e">
        <f>VLOOKUP(Tabela410[[#This Row],[Proposta de Referência]],SIMP_M1!A:K,8,FALSE)</f>
        <v>#VALUE!</v>
      </c>
      <c r="L2228" s="107" t="e">
        <f t="shared" si="144"/>
        <v>#VALUE!</v>
      </c>
      <c r="M2228" s="107" t="e">
        <f t="shared" si="145"/>
        <v>#VALUE!</v>
      </c>
      <c r="N2228" s="142" t="e">
        <f t="shared" si="146"/>
        <v>#VALUE!</v>
      </c>
      <c r="O2228" s="142" t="e">
        <f t="shared" si="147"/>
        <v>#N/A</v>
      </c>
      <c r="P2228" s="24" t="str">
        <f>IFERROR(VLOOKUP(O2228,HOSPITAIS_COM_DIVIDAS!A:E,5,FALSE),"")</f>
        <v/>
      </c>
    </row>
    <row r="2229" spans="1:16" x14ac:dyDescent="0.25">
      <c r="A2229" s="52" t="e">
        <f>Tabela410[[#This Row],[Status da Proposta]]</f>
        <v>#VALUE!</v>
      </c>
      <c r="B2229" s="143">
        <f>MODALIDADE_1!A2229</f>
        <v>0</v>
      </c>
      <c r="C2229" s="142" t="e">
        <f>VLOOKUP(B2229,MODALIDADE_1!A:B,2,FALSE)</f>
        <v>#N/A</v>
      </c>
      <c r="D2229" s="142"/>
      <c r="E2229" s="94" t="e">
        <f>VLOOKUP(B2229,MODALIDADE_1!A:E,5,FALSE)</f>
        <v>#N/A</v>
      </c>
      <c r="F2229" s="95" t="e">
        <f>VLOOKUP(B2229,MODALIDADE_1!A:C,3,FALSE)</f>
        <v>#N/A</v>
      </c>
      <c r="G2229" s="142" t="e">
        <f>VLOOKUP(B2229,MODALIDADE_1!A:G,4,FALSE)</f>
        <v>#N/A</v>
      </c>
      <c r="H2229" s="142" t="e">
        <f>VLOOKUP(B2229,MODALIDADE_1!A:G,6,FALSE)</f>
        <v>#N/A</v>
      </c>
      <c r="I2229" s="142" t="e">
        <f>VLOOKUP(B2229,MODALIDADE_1!A:G,7,FALSE)</f>
        <v>#N/A</v>
      </c>
      <c r="J2229" s="106" t="e">
        <f>VLOOKUP(Tabela410[[#This Row],[Proposta de Referência]],SIMP_M1!A:K,9,FALSE)</f>
        <v>#VALUE!</v>
      </c>
      <c r="K2229" s="106" t="e">
        <f>VLOOKUP(Tabela410[[#This Row],[Proposta de Referência]],SIMP_M1!A:K,8,FALSE)</f>
        <v>#VALUE!</v>
      </c>
      <c r="L2229" s="107" t="e">
        <f t="shared" si="144"/>
        <v>#VALUE!</v>
      </c>
      <c r="M2229" s="107" t="e">
        <f t="shared" si="145"/>
        <v>#VALUE!</v>
      </c>
      <c r="N2229" s="142" t="e">
        <f t="shared" si="146"/>
        <v>#VALUE!</v>
      </c>
      <c r="O2229" s="142" t="e">
        <f t="shared" si="147"/>
        <v>#N/A</v>
      </c>
      <c r="P2229" s="24" t="str">
        <f>IFERROR(VLOOKUP(O2229,HOSPITAIS_COM_DIVIDAS!A:E,5,FALSE),"")</f>
        <v/>
      </c>
    </row>
    <row r="2230" spans="1:16" x14ac:dyDescent="0.25">
      <c r="A2230" s="52" t="e">
        <f>Tabela410[[#This Row],[Status da Proposta]]</f>
        <v>#VALUE!</v>
      </c>
      <c r="B2230" s="143">
        <f>MODALIDADE_1!A2230</f>
        <v>0</v>
      </c>
      <c r="C2230" s="142" t="e">
        <f>VLOOKUP(B2230,MODALIDADE_1!A:B,2,FALSE)</f>
        <v>#N/A</v>
      </c>
      <c r="D2230" s="142"/>
      <c r="E2230" s="94" t="e">
        <f>VLOOKUP(B2230,MODALIDADE_1!A:E,5,FALSE)</f>
        <v>#N/A</v>
      </c>
      <c r="F2230" s="95" t="e">
        <f>VLOOKUP(B2230,MODALIDADE_1!A:C,3,FALSE)</f>
        <v>#N/A</v>
      </c>
      <c r="G2230" s="142" t="e">
        <f>VLOOKUP(B2230,MODALIDADE_1!A:G,4,FALSE)</f>
        <v>#N/A</v>
      </c>
      <c r="H2230" s="142" t="e">
        <f>VLOOKUP(B2230,MODALIDADE_1!A:G,6,FALSE)</f>
        <v>#N/A</v>
      </c>
      <c r="I2230" s="142" t="e">
        <f>VLOOKUP(B2230,MODALIDADE_1!A:G,7,FALSE)</f>
        <v>#N/A</v>
      </c>
      <c r="J2230" s="106" t="e">
        <f>VLOOKUP(Tabela410[[#This Row],[Proposta de Referência]],SIMP_M1!A:K,9,FALSE)</f>
        <v>#VALUE!</v>
      </c>
      <c r="K2230" s="106" t="e">
        <f>VLOOKUP(Tabela410[[#This Row],[Proposta de Referência]],SIMP_M1!A:K,8,FALSE)</f>
        <v>#VALUE!</v>
      </c>
      <c r="L2230" s="107" t="e">
        <f t="shared" si="144"/>
        <v>#VALUE!</v>
      </c>
      <c r="M2230" s="107" t="e">
        <f t="shared" si="145"/>
        <v>#VALUE!</v>
      </c>
      <c r="N2230" s="142" t="e">
        <f t="shared" si="146"/>
        <v>#VALUE!</v>
      </c>
      <c r="O2230" s="142" t="e">
        <f t="shared" si="147"/>
        <v>#N/A</v>
      </c>
      <c r="P2230" s="24" t="str">
        <f>IFERROR(VLOOKUP(O2230,HOSPITAIS_COM_DIVIDAS!A:E,5,FALSE),"")</f>
        <v/>
      </c>
    </row>
    <row r="2231" spans="1:16" x14ac:dyDescent="0.25">
      <c r="A2231" s="52" t="e">
        <f>Tabela410[[#This Row],[Status da Proposta]]</f>
        <v>#VALUE!</v>
      </c>
      <c r="B2231" s="143">
        <f>MODALIDADE_1!A2231</f>
        <v>0</v>
      </c>
      <c r="C2231" s="142" t="e">
        <f>VLOOKUP(B2231,MODALIDADE_1!A:B,2,FALSE)</f>
        <v>#N/A</v>
      </c>
      <c r="D2231" s="142"/>
      <c r="E2231" s="94" t="e">
        <f>VLOOKUP(B2231,MODALIDADE_1!A:E,5,FALSE)</f>
        <v>#N/A</v>
      </c>
      <c r="F2231" s="95" t="e">
        <f>VLOOKUP(B2231,MODALIDADE_1!A:C,3,FALSE)</f>
        <v>#N/A</v>
      </c>
      <c r="G2231" s="142" t="e">
        <f>VLOOKUP(B2231,MODALIDADE_1!A:G,4,FALSE)</f>
        <v>#N/A</v>
      </c>
      <c r="H2231" s="142" t="e">
        <f>VLOOKUP(B2231,MODALIDADE_1!A:G,6,FALSE)</f>
        <v>#N/A</v>
      </c>
      <c r="I2231" s="142" t="e">
        <f>VLOOKUP(B2231,MODALIDADE_1!A:G,7,FALSE)</f>
        <v>#N/A</v>
      </c>
      <c r="J2231" s="106" t="e">
        <f>VLOOKUP(Tabela410[[#This Row],[Proposta de Referência]],SIMP_M1!A:K,9,FALSE)</f>
        <v>#VALUE!</v>
      </c>
      <c r="K2231" s="106" t="e">
        <f>VLOOKUP(Tabela410[[#This Row],[Proposta de Referência]],SIMP_M1!A:K,8,FALSE)</f>
        <v>#VALUE!</v>
      </c>
      <c r="L2231" s="107" t="e">
        <f t="shared" si="144"/>
        <v>#VALUE!</v>
      </c>
      <c r="M2231" s="107" t="e">
        <f t="shared" si="145"/>
        <v>#VALUE!</v>
      </c>
      <c r="N2231" s="142" t="e">
        <f t="shared" si="146"/>
        <v>#VALUE!</v>
      </c>
      <c r="O2231" s="142" t="e">
        <f t="shared" si="147"/>
        <v>#N/A</v>
      </c>
      <c r="P2231" s="24" t="str">
        <f>IFERROR(VLOOKUP(O2231,HOSPITAIS_COM_DIVIDAS!A:E,5,FALSE),"")</f>
        <v/>
      </c>
    </row>
    <row r="2232" spans="1:16" x14ac:dyDescent="0.25">
      <c r="A2232" s="52" t="e">
        <f>Tabela410[[#This Row],[Status da Proposta]]</f>
        <v>#VALUE!</v>
      </c>
      <c r="B2232" s="143">
        <f>MODALIDADE_1!A2232</f>
        <v>0</v>
      </c>
      <c r="C2232" s="142" t="e">
        <f>VLOOKUP(B2232,MODALIDADE_1!A:B,2,FALSE)</f>
        <v>#N/A</v>
      </c>
      <c r="D2232" s="142"/>
      <c r="E2232" s="94" t="e">
        <f>VLOOKUP(B2232,MODALIDADE_1!A:E,5,FALSE)</f>
        <v>#N/A</v>
      </c>
      <c r="F2232" s="95" t="e">
        <f>VLOOKUP(B2232,MODALIDADE_1!A:C,3,FALSE)</f>
        <v>#N/A</v>
      </c>
      <c r="G2232" s="142" t="e">
        <f>VLOOKUP(B2232,MODALIDADE_1!A:G,4,FALSE)</f>
        <v>#N/A</v>
      </c>
      <c r="H2232" s="142" t="e">
        <f>VLOOKUP(B2232,MODALIDADE_1!A:G,6,FALSE)</f>
        <v>#N/A</v>
      </c>
      <c r="I2232" s="142" t="e">
        <f>VLOOKUP(B2232,MODALIDADE_1!A:G,7,FALSE)</f>
        <v>#N/A</v>
      </c>
      <c r="J2232" s="106" t="e">
        <f>VLOOKUP(Tabela410[[#This Row],[Proposta de Referência]],SIMP_M1!A:K,9,FALSE)</f>
        <v>#VALUE!</v>
      </c>
      <c r="K2232" s="106" t="e">
        <f>VLOOKUP(Tabela410[[#This Row],[Proposta de Referência]],SIMP_M1!A:K,8,FALSE)</f>
        <v>#VALUE!</v>
      </c>
      <c r="L2232" s="107" t="e">
        <f t="shared" si="144"/>
        <v>#VALUE!</v>
      </c>
      <c r="M2232" s="107" t="e">
        <f t="shared" si="145"/>
        <v>#VALUE!</v>
      </c>
      <c r="N2232" s="142" t="e">
        <f t="shared" si="146"/>
        <v>#VALUE!</v>
      </c>
      <c r="O2232" s="142" t="e">
        <f t="shared" si="147"/>
        <v>#N/A</v>
      </c>
      <c r="P2232" s="24" t="str">
        <f>IFERROR(VLOOKUP(O2232,HOSPITAIS_COM_DIVIDAS!A:E,5,FALSE),"")</f>
        <v/>
      </c>
    </row>
    <row r="2233" spans="1:16" x14ac:dyDescent="0.25">
      <c r="A2233" s="52" t="e">
        <f>Tabela410[[#This Row],[Status da Proposta]]</f>
        <v>#VALUE!</v>
      </c>
      <c r="B2233" s="143">
        <f>MODALIDADE_1!A2233</f>
        <v>0</v>
      </c>
      <c r="C2233" s="142" t="e">
        <f>VLOOKUP(B2233,MODALIDADE_1!A:B,2,FALSE)</f>
        <v>#N/A</v>
      </c>
      <c r="D2233" s="142"/>
      <c r="E2233" s="94" t="e">
        <f>VLOOKUP(B2233,MODALIDADE_1!A:E,5,FALSE)</f>
        <v>#N/A</v>
      </c>
      <c r="F2233" s="95" t="e">
        <f>VLOOKUP(B2233,MODALIDADE_1!A:C,3,FALSE)</f>
        <v>#N/A</v>
      </c>
      <c r="G2233" s="142" t="e">
        <f>VLOOKUP(B2233,MODALIDADE_1!A:G,4,FALSE)</f>
        <v>#N/A</v>
      </c>
      <c r="H2233" s="142" t="e">
        <f>VLOOKUP(B2233,MODALIDADE_1!A:G,6,FALSE)</f>
        <v>#N/A</v>
      </c>
      <c r="I2233" s="142" t="e">
        <f>VLOOKUP(B2233,MODALIDADE_1!A:G,7,FALSE)</f>
        <v>#N/A</v>
      </c>
      <c r="J2233" s="106" t="e">
        <f>VLOOKUP(Tabela410[[#This Row],[Proposta de Referência]],SIMP_M1!A:K,9,FALSE)</f>
        <v>#VALUE!</v>
      </c>
      <c r="K2233" s="106" t="e">
        <f>VLOOKUP(Tabela410[[#This Row],[Proposta de Referência]],SIMP_M1!A:K,8,FALSE)</f>
        <v>#VALUE!</v>
      </c>
      <c r="L2233" s="107" t="e">
        <f t="shared" si="144"/>
        <v>#VALUE!</v>
      </c>
      <c r="M2233" s="107" t="e">
        <f t="shared" si="145"/>
        <v>#VALUE!</v>
      </c>
      <c r="N2233" s="142" t="e">
        <f t="shared" si="146"/>
        <v>#VALUE!</v>
      </c>
      <c r="O2233" s="142" t="e">
        <f t="shared" si="147"/>
        <v>#N/A</v>
      </c>
      <c r="P2233" s="24" t="str">
        <f>IFERROR(VLOOKUP(O2233,HOSPITAIS_COM_DIVIDAS!A:E,5,FALSE),"")</f>
        <v/>
      </c>
    </row>
    <row r="2234" spans="1:16" x14ac:dyDescent="0.25">
      <c r="A2234" s="52" t="e">
        <f>Tabela410[[#This Row],[Status da Proposta]]</f>
        <v>#VALUE!</v>
      </c>
      <c r="B2234" s="143">
        <f>MODALIDADE_1!A2234</f>
        <v>0</v>
      </c>
      <c r="C2234" s="142" t="e">
        <f>VLOOKUP(B2234,MODALIDADE_1!A:B,2,FALSE)</f>
        <v>#N/A</v>
      </c>
      <c r="D2234" s="142"/>
      <c r="E2234" s="94" t="e">
        <f>VLOOKUP(B2234,MODALIDADE_1!A:E,5,FALSE)</f>
        <v>#N/A</v>
      </c>
      <c r="F2234" s="95" t="e">
        <f>VLOOKUP(B2234,MODALIDADE_1!A:C,3,FALSE)</f>
        <v>#N/A</v>
      </c>
      <c r="G2234" s="142" t="e">
        <f>VLOOKUP(B2234,MODALIDADE_1!A:G,4,FALSE)</f>
        <v>#N/A</v>
      </c>
      <c r="H2234" s="142" t="e">
        <f>VLOOKUP(B2234,MODALIDADE_1!A:G,6,FALSE)</f>
        <v>#N/A</v>
      </c>
      <c r="I2234" s="142" t="e">
        <f>VLOOKUP(B2234,MODALIDADE_1!A:G,7,FALSE)</f>
        <v>#N/A</v>
      </c>
      <c r="J2234" s="106" t="e">
        <f>VLOOKUP(Tabela410[[#This Row],[Proposta de Referência]],SIMP_M1!A:K,9,FALSE)</f>
        <v>#VALUE!</v>
      </c>
      <c r="K2234" s="106" t="e">
        <f>VLOOKUP(Tabela410[[#This Row],[Proposta de Referência]],SIMP_M1!A:K,8,FALSE)</f>
        <v>#VALUE!</v>
      </c>
      <c r="L2234" s="107" t="e">
        <f t="shared" si="144"/>
        <v>#VALUE!</v>
      </c>
      <c r="M2234" s="107" t="e">
        <f t="shared" si="145"/>
        <v>#VALUE!</v>
      </c>
      <c r="N2234" s="142" t="e">
        <f t="shared" si="146"/>
        <v>#VALUE!</v>
      </c>
      <c r="O2234" s="142" t="e">
        <f t="shared" si="147"/>
        <v>#N/A</v>
      </c>
      <c r="P2234" s="24" t="str">
        <f>IFERROR(VLOOKUP(O2234,HOSPITAIS_COM_DIVIDAS!A:E,5,FALSE),"")</f>
        <v/>
      </c>
    </row>
    <row r="2235" spans="1:16" x14ac:dyDescent="0.25">
      <c r="A2235" s="52" t="e">
        <f>Tabela410[[#This Row],[Status da Proposta]]</f>
        <v>#VALUE!</v>
      </c>
      <c r="B2235" s="143">
        <f>MODALIDADE_1!A2235</f>
        <v>0</v>
      </c>
      <c r="C2235" s="142" t="e">
        <f>VLOOKUP(B2235,MODALIDADE_1!A:B,2,FALSE)</f>
        <v>#N/A</v>
      </c>
      <c r="D2235" s="142"/>
      <c r="E2235" s="94" t="e">
        <f>VLOOKUP(B2235,MODALIDADE_1!A:E,5,FALSE)</f>
        <v>#N/A</v>
      </c>
      <c r="F2235" s="95" t="e">
        <f>VLOOKUP(B2235,MODALIDADE_1!A:C,3,FALSE)</f>
        <v>#N/A</v>
      </c>
      <c r="G2235" s="142" t="e">
        <f>VLOOKUP(B2235,MODALIDADE_1!A:G,4,FALSE)</f>
        <v>#N/A</v>
      </c>
      <c r="H2235" s="142" t="e">
        <f>VLOOKUP(B2235,MODALIDADE_1!A:G,6,FALSE)</f>
        <v>#N/A</v>
      </c>
      <c r="I2235" s="142" t="e">
        <f>VLOOKUP(B2235,MODALIDADE_1!A:G,7,FALSE)</f>
        <v>#N/A</v>
      </c>
      <c r="J2235" s="106" t="e">
        <f>VLOOKUP(Tabela410[[#This Row],[Proposta de Referência]],SIMP_M1!A:K,9,FALSE)</f>
        <v>#VALUE!</v>
      </c>
      <c r="K2235" s="106" t="e">
        <f>VLOOKUP(Tabela410[[#This Row],[Proposta de Referência]],SIMP_M1!A:K,8,FALSE)</f>
        <v>#VALUE!</v>
      </c>
      <c r="L2235" s="107" t="e">
        <f t="shared" si="144"/>
        <v>#VALUE!</v>
      </c>
      <c r="M2235" s="107" t="e">
        <f t="shared" si="145"/>
        <v>#VALUE!</v>
      </c>
      <c r="N2235" s="142" t="e">
        <f t="shared" si="146"/>
        <v>#VALUE!</v>
      </c>
      <c r="O2235" s="142" t="e">
        <f t="shared" si="147"/>
        <v>#N/A</v>
      </c>
      <c r="P2235" s="24" t="str">
        <f>IFERROR(VLOOKUP(O2235,HOSPITAIS_COM_DIVIDAS!A:E,5,FALSE),"")</f>
        <v/>
      </c>
    </row>
    <row r="2236" spans="1:16" x14ac:dyDescent="0.25">
      <c r="A2236" s="52" t="e">
        <f>Tabela410[[#This Row],[Status da Proposta]]</f>
        <v>#VALUE!</v>
      </c>
      <c r="B2236" s="143">
        <f>MODALIDADE_1!A2236</f>
        <v>0</v>
      </c>
      <c r="C2236" s="142" t="e">
        <f>VLOOKUP(B2236,MODALIDADE_1!A:B,2,FALSE)</f>
        <v>#N/A</v>
      </c>
      <c r="D2236" s="142"/>
      <c r="E2236" s="94" t="e">
        <f>VLOOKUP(B2236,MODALIDADE_1!A:E,5,FALSE)</f>
        <v>#N/A</v>
      </c>
      <c r="F2236" s="95" t="e">
        <f>VLOOKUP(B2236,MODALIDADE_1!A:C,3,FALSE)</f>
        <v>#N/A</v>
      </c>
      <c r="G2236" s="142" t="e">
        <f>VLOOKUP(B2236,MODALIDADE_1!A:G,4,FALSE)</f>
        <v>#N/A</v>
      </c>
      <c r="H2236" s="142" t="e">
        <f>VLOOKUP(B2236,MODALIDADE_1!A:G,6,FALSE)</f>
        <v>#N/A</v>
      </c>
      <c r="I2236" s="142" t="e">
        <f>VLOOKUP(B2236,MODALIDADE_1!A:G,7,FALSE)</f>
        <v>#N/A</v>
      </c>
      <c r="J2236" s="106" t="e">
        <f>VLOOKUP(Tabela410[[#This Row],[Proposta de Referência]],SIMP_M1!A:K,9,FALSE)</f>
        <v>#VALUE!</v>
      </c>
      <c r="K2236" s="106" t="e">
        <f>VLOOKUP(Tabela410[[#This Row],[Proposta de Referência]],SIMP_M1!A:K,8,FALSE)</f>
        <v>#VALUE!</v>
      </c>
      <c r="L2236" s="107" t="e">
        <f t="shared" si="144"/>
        <v>#VALUE!</v>
      </c>
      <c r="M2236" s="107" t="e">
        <f t="shared" si="145"/>
        <v>#VALUE!</v>
      </c>
      <c r="N2236" s="142" t="e">
        <f t="shared" si="146"/>
        <v>#VALUE!</v>
      </c>
      <c r="O2236" s="142" t="e">
        <f t="shared" si="147"/>
        <v>#N/A</v>
      </c>
      <c r="P2236" s="24" t="str">
        <f>IFERROR(VLOOKUP(O2236,HOSPITAIS_COM_DIVIDAS!A:E,5,FALSE),"")</f>
        <v/>
      </c>
    </row>
    <row r="2237" spans="1:16" x14ac:dyDescent="0.25">
      <c r="A2237" s="52" t="e">
        <f>Tabela410[[#This Row],[Status da Proposta]]</f>
        <v>#VALUE!</v>
      </c>
      <c r="B2237" s="143">
        <f>MODALIDADE_1!A2237</f>
        <v>0</v>
      </c>
      <c r="C2237" s="142" t="e">
        <f>VLOOKUP(B2237,MODALIDADE_1!A:B,2,FALSE)</f>
        <v>#N/A</v>
      </c>
      <c r="D2237" s="142"/>
      <c r="E2237" s="94" t="e">
        <f>VLOOKUP(B2237,MODALIDADE_1!A:E,5,FALSE)</f>
        <v>#N/A</v>
      </c>
      <c r="F2237" s="95" t="e">
        <f>VLOOKUP(B2237,MODALIDADE_1!A:C,3,FALSE)</f>
        <v>#N/A</v>
      </c>
      <c r="G2237" s="142" t="e">
        <f>VLOOKUP(B2237,MODALIDADE_1!A:G,4,FALSE)</f>
        <v>#N/A</v>
      </c>
      <c r="H2237" s="142" t="e">
        <f>VLOOKUP(B2237,MODALIDADE_1!A:G,6,FALSE)</f>
        <v>#N/A</v>
      </c>
      <c r="I2237" s="142" t="e">
        <f>VLOOKUP(B2237,MODALIDADE_1!A:G,7,FALSE)</f>
        <v>#N/A</v>
      </c>
      <c r="J2237" s="106" t="e">
        <f>VLOOKUP(Tabela410[[#This Row],[Proposta de Referência]],SIMP_M1!A:K,9,FALSE)</f>
        <v>#VALUE!</v>
      </c>
      <c r="K2237" s="106" t="e">
        <f>VLOOKUP(Tabela410[[#This Row],[Proposta de Referência]],SIMP_M1!A:K,8,FALSE)</f>
        <v>#VALUE!</v>
      </c>
      <c r="L2237" s="107" t="e">
        <f t="shared" si="144"/>
        <v>#VALUE!</v>
      </c>
      <c r="M2237" s="107" t="e">
        <f t="shared" si="145"/>
        <v>#VALUE!</v>
      </c>
      <c r="N2237" s="142" t="e">
        <f t="shared" si="146"/>
        <v>#VALUE!</v>
      </c>
      <c r="O2237" s="142" t="e">
        <f t="shared" si="147"/>
        <v>#N/A</v>
      </c>
      <c r="P2237" s="24" t="str">
        <f>IFERROR(VLOOKUP(O2237,HOSPITAIS_COM_DIVIDAS!A:E,5,FALSE),"")</f>
        <v/>
      </c>
    </row>
    <row r="2238" spans="1:16" x14ac:dyDescent="0.25">
      <c r="A2238" s="52" t="e">
        <f>Tabela410[[#This Row],[Status da Proposta]]</f>
        <v>#VALUE!</v>
      </c>
      <c r="B2238" s="143">
        <f>MODALIDADE_1!A2238</f>
        <v>0</v>
      </c>
      <c r="C2238" s="142" t="e">
        <f>VLOOKUP(B2238,MODALIDADE_1!A:B,2,FALSE)</f>
        <v>#N/A</v>
      </c>
      <c r="D2238" s="142"/>
      <c r="E2238" s="94" t="e">
        <f>VLOOKUP(B2238,MODALIDADE_1!A:E,5,FALSE)</f>
        <v>#N/A</v>
      </c>
      <c r="F2238" s="95" t="e">
        <f>VLOOKUP(B2238,MODALIDADE_1!A:C,3,FALSE)</f>
        <v>#N/A</v>
      </c>
      <c r="G2238" s="142" t="e">
        <f>VLOOKUP(B2238,MODALIDADE_1!A:G,4,FALSE)</f>
        <v>#N/A</v>
      </c>
      <c r="H2238" s="142" t="e">
        <f>VLOOKUP(B2238,MODALIDADE_1!A:G,6,FALSE)</f>
        <v>#N/A</v>
      </c>
      <c r="I2238" s="142" t="e">
        <f>VLOOKUP(B2238,MODALIDADE_1!A:G,7,FALSE)</f>
        <v>#N/A</v>
      </c>
      <c r="J2238" s="106" t="e">
        <f>VLOOKUP(Tabela410[[#This Row],[Proposta de Referência]],SIMP_M1!A:K,9,FALSE)</f>
        <v>#VALUE!</v>
      </c>
      <c r="K2238" s="106" t="e">
        <f>VLOOKUP(Tabela410[[#This Row],[Proposta de Referência]],SIMP_M1!A:K,8,FALSE)</f>
        <v>#VALUE!</v>
      </c>
      <c r="L2238" s="107" t="e">
        <f t="shared" si="144"/>
        <v>#VALUE!</v>
      </c>
      <c r="M2238" s="107" t="e">
        <f t="shared" si="145"/>
        <v>#VALUE!</v>
      </c>
      <c r="N2238" s="142" t="e">
        <f t="shared" si="146"/>
        <v>#VALUE!</v>
      </c>
      <c r="O2238" s="142" t="e">
        <f t="shared" si="147"/>
        <v>#N/A</v>
      </c>
      <c r="P2238" s="24" t="str">
        <f>IFERROR(VLOOKUP(O2238,HOSPITAIS_COM_DIVIDAS!A:E,5,FALSE),"")</f>
        <v/>
      </c>
    </row>
    <row r="2239" spans="1:16" x14ac:dyDescent="0.25">
      <c r="A2239" s="52" t="e">
        <f>Tabela410[[#This Row],[Status da Proposta]]</f>
        <v>#VALUE!</v>
      </c>
      <c r="B2239" s="143">
        <f>MODALIDADE_1!A2239</f>
        <v>0</v>
      </c>
      <c r="C2239" s="142" t="e">
        <f>VLOOKUP(B2239,MODALIDADE_1!A:B,2,FALSE)</f>
        <v>#N/A</v>
      </c>
      <c r="D2239" s="142"/>
      <c r="E2239" s="94" t="e">
        <f>VLOOKUP(B2239,MODALIDADE_1!A:E,5,FALSE)</f>
        <v>#N/A</v>
      </c>
      <c r="F2239" s="95" t="e">
        <f>VLOOKUP(B2239,MODALIDADE_1!A:C,3,FALSE)</f>
        <v>#N/A</v>
      </c>
      <c r="G2239" s="142" t="e">
        <f>VLOOKUP(B2239,MODALIDADE_1!A:G,4,FALSE)</f>
        <v>#N/A</v>
      </c>
      <c r="H2239" s="142" t="e">
        <f>VLOOKUP(B2239,MODALIDADE_1!A:G,6,FALSE)</f>
        <v>#N/A</v>
      </c>
      <c r="I2239" s="142" t="e">
        <f>VLOOKUP(B2239,MODALIDADE_1!A:G,7,FALSE)</f>
        <v>#N/A</v>
      </c>
      <c r="J2239" s="106" t="e">
        <f>VLOOKUP(Tabela410[[#This Row],[Proposta de Referência]],SIMP_M1!A:K,9,FALSE)</f>
        <v>#VALUE!</v>
      </c>
      <c r="K2239" s="106" t="e">
        <f>VLOOKUP(Tabela410[[#This Row],[Proposta de Referência]],SIMP_M1!A:K,8,FALSE)</f>
        <v>#VALUE!</v>
      </c>
      <c r="L2239" s="107" t="e">
        <f t="shared" si="144"/>
        <v>#VALUE!</v>
      </c>
      <c r="M2239" s="107" t="e">
        <f t="shared" si="145"/>
        <v>#VALUE!</v>
      </c>
      <c r="N2239" s="142" t="e">
        <f t="shared" si="146"/>
        <v>#VALUE!</v>
      </c>
      <c r="O2239" s="142" t="e">
        <f t="shared" si="147"/>
        <v>#N/A</v>
      </c>
      <c r="P2239" s="24" t="str">
        <f>IFERROR(VLOOKUP(O2239,HOSPITAIS_COM_DIVIDAS!A:E,5,FALSE),"")</f>
        <v/>
      </c>
    </row>
    <row r="2240" spans="1:16" x14ac:dyDescent="0.25">
      <c r="A2240" s="52" t="e">
        <f>Tabela410[[#This Row],[Status da Proposta]]</f>
        <v>#VALUE!</v>
      </c>
      <c r="B2240" s="143">
        <f>MODALIDADE_1!A2240</f>
        <v>0</v>
      </c>
      <c r="C2240" s="142" t="e">
        <f>VLOOKUP(B2240,MODALIDADE_1!A:B,2,FALSE)</f>
        <v>#N/A</v>
      </c>
      <c r="D2240" s="142"/>
      <c r="E2240" s="94" t="e">
        <f>VLOOKUP(B2240,MODALIDADE_1!A:E,5,FALSE)</f>
        <v>#N/A</v>
      </c>
      <c r="F2240" s="95" t="e">
        <f>VLOOKUP(B2240,MODALIDADE_1!A:C,3,FALSE)</f>
        <v>#N/A</v>
      </c>
      <c r="G2240" s="142" t="e">
        <f>VLOOKUP(B2240,MODALIDADE_1!A:G,4,FALSE)</f>
        <v>#N/A</v>
      </c>
      <c r="H2240" s="142" t="e">
        <f>VLOOKUP(B2240,MODALIDADE_1!A:G,6,FALSE)</f>
        <v>#N/A</v>
      </c>
      <c r="I2240" s="142" t="e">
        <f>VLOOKUP(B2240,MODALIDADE_1!A:G,7,FALSE)</f>
        <v>#N/A</v>
      </c>
      <c r="J2240" s="106" t="e">
        <f>VLOOKUP(Tabela410[[#This Row],[Proposta de Referência]],SIMP_M1!A:K,9,FALSE)</f>
        <v>#VALUE!</v>
      </c>
      <c r="K2240" s="106" t="e">
        <f>VLOOKUP(Tabela410[[#This Row],[Proposta de Referência]],SIMP_M1!A:K,8,FALSE)</f>
        <v>#VALUE!</v>
      </c>
      <c r="L2240" s="107" t="e">
        <f t="shared" si="144"/>
        <v>#VALUE!</v>
      </c>
      <c r="M2240" s="107" t="e">
        <f t="shared" si="145"/>
        <v>#VALUE!</v>
      </c>
      <c r="N2240" s="142" t="e">
        <f t="shared" si="146"/>
        <v>#VALUE!</v>
      </c>
      <c r="O2240" s="142" t="e">
        <f t="shared" si="147"/>
        <v>#N/A</v>
      </c>
      <c r="P2240" s="24" t="str">
        <f>IFERROR(VLOOKUP(O2240,HOSPITAIS_COM_DIVIDAS!A:E,5,FALSE),"")</f>
        <v/>
      </c>
    </row>
    <row r="2241" spans="1:16" x14ac:dyDescent="0.25">
      <c r="A2241" s="52" t="e">
        <f>Tabela410[[#This Row],[Status da Proposta]]</f>
        <v>#VALUE!</v>
      </c>
      <c r="B2241" s="143">
        <f>MODALIDADE_1!A2241</f>
        <v>0</v>
      </c>
      <c r="C2241" s="142" t="e">
        <f>VLOOKUP(B2241,MODALIDADE_1!A:B,2,FALSE)</f>
        <v>#N/A</v>
      </c>
      <c r="D2241" s="142"/>
      <c r="E2241" s="94" t="e">
        <f>VLOOKUP(B2241,MODALIDADE_1!A:E,5,FALSE)</f>
        <v>#N/A</v>
      </c>
      <c r="F2241" s="95" t="e">
        <f>VLOOKUP(B2241,MODALIDADE_1!A:C,3,FALSE)</f>
        <v>#N/A</v>
      </c>
      <c r="G2241" s="142" t="e">
        <f>VLOOKUP(B2241,MODALIDADE_1!A:G,4,FALSE)</f>
        <v>#N/A</v>
      </c>
      <c r="H2241" s="142" t="e">
        <f>VLOOKUP(B2241,MODALIDADE_1!A:G,6,FALSE)</f>
        <v>#N/A</v>
      </c>
      <c r="I2241" s="142" t="e">
        <f>VLOOKUP(B2241,MODALIDADE_1!A:G,7,FALSE)</f>
        <v>#N/A</v>
      </c>
      <c r="J2241" s="106" t="e">
        <f>VLOOKUP(Tabela410[[#This Row],[Proposta de Referência]],SIMP_M1!A:K,9,FALSE)</f>
        <v>#VALUE!</v>
      </c>
      <c r="K2241" s="106" t="e">
        <f>VLOOKUP(Tabela410[[#This Row],[Proposta de Referência]],SIMP_M1!A:K,8,FALSE)</f>
        <v>#VALUE!</v>
      </c>
      <c r="L2241" s="107" t="e">
        <f t="shared" si="144"/>
        <v>#VALUE!</v>
      </c>
      <c r="M2241" s="107" t="e">
        <f t="shared" si="145"/>
        <v>#VALUE!</v>
      </c>
      <c r="N2241" s="142" t="e">
        <f t="shared" si="146"/>
        <v>#VALUE!</v>
      </c>
      <c r="O2241" s="142" t="e">
        <f t="shared" si="147"/>
        <v>#N/A</v>
      </c>
      <c r="P2241" s="24" t="str">
        <f>IFERROR(VLOOKUP(O2241,HOSPITAIS_COM_DIVIDAS!A:E,5,FALSE),"")</f>
        <v/>
      </c>
    </row>
    <row r="2242" spans="1:16" x14ac:dyDescent="0.25">
      <c r="A2242" s="52" t="e">
        <f>Tabela410[[#This Row],[Status da Proposta]]</f>
        <v>#VALUE!</v>
      </c>
      <c r="B2242" s="143">
        <f>MODALIDADE_1!A2242</f>
        <v>0</v>
      </c>
      <c r="C2242" s="142" t="e">
        <f>VLOOKUP(B2242,MODALIDADE_1!A:B,2,FALSE)</f>
        <v>#N/A</v>
      </c>
      <c r="D2242" s="142"/>
      <c r="E2242" s="94" t="e">
        <f>VLOOKUP(B2242,MODALIDADE_1!A:E,5,FALSE)</f>
        <v>#N/A</v>
      </c>
      <c r="F2242" s="95" t="e">
        <f>VLOOKUP(B2242,MODALIDADE_1!A:C,3,FALSE)</f>
        <v>#N/A</v>
      </c>
      <c r="G2242" s="142" t="e">
        <f>VLOOKUP(B2242,MODALIDADE_1!A:G,4,FALSE)</f>
        <v>#N/A</v>
      </c>
      <c r="H2242" s="142" t="e">
        <f>VLOOKUP(B2242,MODALIDADE_1!A:G,6,FALSE)</f>
        <v>#N/A</v>
      </c>
      <c r="I2242" s="142" t="e">
        <f>VLOOKUP(B2242,MODALIDADE_1!A:G,7,FALSE)</f>
        <v>#N/A</v>
      </c>
      <c r="J2242" s="106" t="e">
        <f>VLOOKUP(Tabela410[[#This Row],[Proposta de Referência]],SIMP_M1!A:K,9,FALSE)</f>
        <v>#VALUE!</v>
      </c>
      <c r="K2242" s="106" t="e">
        <f>VLOOKUP(Tabela410[[#This Row],[Proposta de Referência]],SIMP_M1!A:K,8,FALSE)</f>
        <v>#VALUE!</v>
      </c>
      <c r="L2242" s="107" t="e">
        <f t="shared" si="144"/>
        <v>#VALUE!</v>
      </c>
      <c r="M2242" s="107" t="e">
        <f t="shared" si="145"/>
        <v>#VALUE!</v>
      </c>
      <c r="N2242" s="142" t="e">
        <f t="shared" si="146"/>
        <v>#VALUE!</v>
      </c>
      <c r="O2242" s="142" t="e">
        <f t="shared" si="147"/>
        <v>#N/A</v>
      </c>
      <c r="P2242" s="24" t="str">
        <f>IFERROR(VLOOKUP(O2242,HOSPITAIS_COM_DIVIDAS!A:E,5,FALSE),"")</f>
        <v/>
      </c>
    </row>
    <row r="2243" spans="1:16" x14ac:dyDescent="0.25">
      <c r="A2243" s="52" t="e">
        <f>Tabela410[[#This Row],[Status da Proposta]]</f>
        <v>#VALUE!</v>
      </c>
      <c r="B2243" s="143">
        <f>MODALIDADE_1!A2243</f>
        <v>0</v>
      </c>
      <c r="C2243" s="142" t="e">
        <f>VLOOKUP(B2243,MODALIDADE_1!A:B,2,FALSE)</f>
        <v>#N/A</v>
      </c>
      <c r="D2243" s="142"/>
      <c r="E2243" s="94" t="e">
        <f>VLOOKUP(B2243,MODALIDADE_1!A:E,5,FALSE)</f>
        <v>#N/A</v>
      </c>
      <c r="F2243" s="95" t="e">
        <f>VLOOKUP(B2243,MODALIDADE_1!A:C,3,FALSE)</f>
        <v>#N/A</v>
      </c>
      <c r="G2243" s="142" t="e">
        <f>VLOOKUP(B2243,MODALIDADE_1!A:G,4,FALSE)</f>
        <v>#N/A</v>
      </c>
      <c r="H2243" s="142" t="e">
        <f>VLOOKUP(B2243,MODALIDADE_1!A:G,6,FALSE)</f>
        <v>#N/A</v>
      </c>
      <c r="I2243" s="142" t="e">
        <f>VLOOKUP(B2243,MODALIDADE_1!A:G,7,FALSE)</f>
        <v>#N/A</v>
      </c>
      <c r="J2243" s="106" t="e">
        <f>VLOOKUP(Tabela410[[#This Row],[Proposta de Referência]],SIMP_M1!A:K,9,FALSE)</f>
        <v>#VALUE!</v>
      </c>
      <c r="K2243" s="106" t="e">
        <f>VLOOKUP(Tabela410[[#This Row],[Proposta de Referência]],SIMP_M1!A:K,8,FALSE)</f>
        <v>#VALUE!</v>
      </c>
      <c r="L2243" s="107" t="e">
        <f t="shared" si="144"/>
        <v>#VALUE!</v>
      </c>
      <c r="M2243" s="107" t="e">
        <f t="shared" si="145"/>
        <v>#VALUE!</v>
      </c>
      <c r="N2243" s="142" t="e">
        <f t="shared" si="146"/>
        <v>#VALUE!</v>
      </c>
      <c r="O2243" s="142" t="e">
        <f t="shared" si="147"/>
        <v>#N/A</v>
      </c>
      <c r="P2243" s="24" t="str">
        <f>IFERROR(VLOOKUP(O2243,HOSPITAIS_COM_DIVIDAS!A:E,5,FALSE),"")</f>
        <v/>
      </c>
    </row>
    <row r="2244" spans="1:16" x14ac:dyDescent="0.25">
      <c r="A2244" s="52" t="e">
        <f>Tabela410[[#This Row],[Status da Proposta]]</f>
        <v>#VALUE!</v>
      </c>
      <c r="B2244" s="143">
        <f>MODALIDADE_1!A2244</f>
        <v>0</v>
      </c>
      <c r="C2244" s="142" t="e">
        <f>VLOOKUP(B2244,MODALIDADE_1!A:B,2,FALSE)</f>
        <v>#N/A</v>
      </c>
      <c r="D2244" s="142"/>
      <c r="E2244" s="94" t="e">
        <f>VLOOKUP(B2244,MODALIDADE_1!A:E,5,FALSE)</f>
        <v>#N/A</v>
      </c>
      <c r="F2244" s="95" t="e">
        <f>VLOOKUP(B2244,MODALIDADE_1!A:C,3,FALSE)</f>
        <v>#N/A</v>
      </c>
      <c r="G2244" s="142" t="e">
        <f>VLOOKUP(B2244,MODALIDADE_1!A:G,4,FALSE)</f>
        <v>#N/A</v>
      </c>
      <c r="H2244" s="142" t="e">
        <f>VLOOKUP(B2244,MODALIDADE_1!A:G,6,FALSE)</f>
        <v>#N/A</v>
      </c>
      <c r="I2244" s="142" t="e">
        <f>VLOOKUP(B2244,MODALIDADE_1!A:G,7,FALSE)</f>
        <v>#N/A</v>
      </c>
      <c r="J2244" s="106" t="e">
        <f>VLOOKUP(Tabela410[[#This Row],[Proposta de Referência]],SIMP_M1!A:K,9,FALSE)</f>
        <v>#VALUE!</v>
      </c>
      <c r="K2244" s="106" t="e">
        <f>VLOOKUP(Tabela410[[#This Row],[Proposta de Referência]],SIMP_M1!A:K,8,FALSE)</f>
        <v>#VALUE!</v>
      </c>
      <c r="L2244" s="107" t="e">
        <f t="shared" si="144"/>
        <v>#VALUE!</v>
      </c>
      <c r="M2244" s="107" t="e">
        <f t="shared" si="145"/>
        <v>#VALUE!</v>
      </c>
      <c r="N2244" s="142" t="e">
        <f t="shared" si="146"/>
        <v>#VALUE!</v>
      </c>
      <c r="O2244" s="142" t="e">
        <f t="shared" si="147"/>
        <v>#N/A</v>
      </c>
      <c r="P2244" s="24" t="str">
        <f>IFERROR(VLOOKUP(O2244,HOSPITAIS_COM_DIVIDAS!A:E,5,FALSE),"")</f>
        <v/>
      </c>
    </row>
    <row r="2245" spans="1:16" x14ac:dyDescent="0.25">
      <c r="A2245" s="52" t="e">
        <f>Tabela410[[#This Row],[Status da Proposta]]</f>
        <v>#VALUE!</v>
      </c>
      <c r="B2245" s="143">
        <f>MODALIDADE_1!A2245</f>
        <v>0</v>
      </c>
      <c r="C2245" s="142" t="e">
        <f>VLOOKUP(B2245,MODALIDADE_1!A:B,2,FALSE)</f>
        <v>#N/A</v>
      </c>
      <c r="D2245" s="142"/>
      <c r="E2245" s="94" t="e">
        <f>VLOOKUP(B2245,MODALIDADE_1!A:E,5,FALSE)</f>
        <v>#N/A</v>
      </c>
      <c r="F2245" s="95" t="e">
        <f>VLOOKUP(B2245,MODALIDADE_1!A:C,3,FALSE)</f>
        <v>#N/A</v>
      </c>
      <c r="G2245" s="142" t="e">
        <f>VLOOKUP(B2245,MODALIDADE_1!A:G,4,FALSE)</f>
        <v>#N/A</v>
      </c>
      <c r="H2245" s="142" t="e">
        <f>VLOOKUP(B2245,MODALIDADE_1!A:G,6,FALSE)</f>
        <v>#N/A</v>
      </c>
      <c r="I2245" s="142" t="e">
        <f>VLOOKUP(B2245,MODALIDADE_1!A:G,7,FALSE)</f>
        <v>#N/A</v>
      </c>
      <c r="J2245" s="106" t="e">
        <f>VLOOKUP(Tabela410[[#This Row],[Proposta de Referência]],SIMP_M1!A:K,9,FALSE)</f>
        <v>#VALUE!</v>
      </c>
      <c r="K2245" s="106" t="e">
        <f>VLOOKUP(Tabela410[[#This Row],[Proposta de Referência]],SIMP_M1!A:K,8,FALSE)</f>
        <v>#VALUE!</v>
      </c>
      <c r="L2245" s="107" t="e">
        <f t="shared" si="144"/>
        <v>#VALUE!</v>
      </c>
      <c r="M2245" s="107" t="e">
        <f t="shared" si="145"/>
        <v>#VALUE!</v>
      </c>
      <c r="N2245" s="142" t="e">
        <f t="shared" si="146"/>
        <v>#VALUE!</v>
      </c>
      <c r="O2245" s="142" t="e">
        <f t="shared" si="147"/>
        <v>#N/A</v>
      </c>
      <c r="P2245" s="24" t="str">
        <f>IFERROR(VLOOKUP(O2245,HOSPITAIS_COM_DIVIDAS!A:E,5,FALSE),"")</f>
        <v/>
      </c>
    </row>
    <row r="2246" spans="1:16" x14ac:dyDescent="0.25">
      <c r="A2246" s="52" t="e">
        <f>Tabela410[[#This Row],[Status da Proposta]]</f>
        <v>#VALUE!</v>
      </c>
      <c r="B2246" s="143">
        <f>MODALIDADE_1!A2246</f>
        <v>0</v>
      </c>
      <c r="C2246" s="142" t="e">
        <f>VLOOKUP(B2246,MODALIDADE_1!A:B,2,FALSE)</f>
        <v>#N/A</v>
      </c>
      <c r="D2246" s="142"/>
      <c r="E2246" s="94" t="e">
        <f>VLOOKUP(B2246,MODALIDADE_1!A:E,5,FALSE)</f>
        <v>#N/A</v>
      </c>
      <c r="F2246" s="95" t="e">
        <f>VLOOKUP(B2246,MODALIDADE_1!A:C,3,FALSE)</f>
        <v>#N/A</v>
      </c>
      <c r="G2246" s="142" t="e">
        <f>VLOOKUP(B2246,MODALIDADE_1!A:G,4,FALSE)</f>
        <v>#N/A</v>
      </c>
      <c r="H2246" s="142" t="e">
        <f>VLOOKUP(B2246,MODALIDADE_1!A:G,6,FALSE)</f>
        <v>#N/A</v>
      </c>
      <c r="I2246" s="142" t="e">
        <f>VLOOKUP(B2246,MODALIDADE_1!A:G,7,FALSE)</f>
        <v>#N/A</v>
      </c>
      <c r="J2246" s="106" t="e">
        <f>VLOOKUP(Tabela410[[#This Row],[Proposta de Referência]],SIMP_M1!A:K,9,FALSE)</f>
        <v>#VALUE!</v>
      </c>
      <c r="K2246" s="106" t="e">
        <f>VLOOKUP(Tabela410[[#This Row],[Proposta de Referência]],SIMP_M1!A:K,8,FALSE)</f>
        <v>#VALUE!</v>
      </c>
      <c r="L2246" s="107" t="e">
        <f t="shared" si="144"/>
        <v>#VALUE!</v>
      </c>
      <c r="M2246" s="107" t="e">
        <f t="shared" si="145"/>
        <v>#VALUE!</v>
      </c>
      <c r="N2246" s="142" t="e">
        <f t="shared" si="146"/>
        <v>#VALUE!</v>
      </c>
      <c r="O2246" s="142" t="e">
        <f t="shared" si="147"/>
        <v>#N/A</v>
      </c>
      <c r="P2246" s="24" t="str">
        <f>IFERROR(VLOOKUP(O2246,HOSPITAIS_COM_DIVIDAS!A:E,5,FALSE),"")</f>
        <v/>
      </c>
    </row>
    <row r="2247" spans="1:16" x14ac:dyDescent="0.25">
      <c r="A2247" s="52" t="e">
        <f>Tabela410[[#This Row],[Status da Proposta]]</f>
        <v>#VALUE!</v>
      </c>
      <c r="B2247" s="143">
        <f>MODALIDADE_1!A2247</f>
        <v>0</v>
      </c>
      <c r="C2247" s="142" t="e">
        <f>VLOOKUP(B2247,MODALIDADE_1!A:B,2,FALSE)</f>
        <v>#N/A</v>
      </c>
      <c r="D2247" s="142"/>
      <c r="E2247" s="94" t="e">
        <f>VLOOKUP(B2247,MODALIDADE_1!A:E,5,FALSE)</f>
        <v>#N/A</v>
      </c>
      <c r="F2247" s="95" t="e">
        <f>VLOOKUP(B2247,MODALIDADE_1!A:C,3,FALSE)</f>
        <v>#N/A</v>
      </c>
      <c r="G2247" s="142" t="e">
        <f>VLOOKUP(B2247,MODALIDADE_1!A:G,4,FALSE)</f>
        <v>#N/A</v>
      </c>
      <c r="H2247" s="142" t="e">
        <f>VLOOKUP(B2247,MODALIDADE_1!A:G,6,FALSE)</f>
        <v>#N/A</v>
      </c>
      <c r="I2247" s="142" t="e">
        <f>VLOOKUP(B2247,MODALIDADE_1!A:G,7,FALSE)</f>
        <v>#N/A</v>
      </c>
      <c r="J2247" s="106" t="e">
        <f>VLOOKUP(Tabela410[[#This Row],[Proposta de Referência]],SIMP_M1!A:K,9,FALSE)</f>
        <v>#VALUE!</v>
      </c>
      <c r="K2247" s="106" t="e">
        <f>VLOOKUP(Tabela410[[#This Row],[Proposta de Referência]],SIMP_M1!A:K,8,FALSE)</f>
        <v>#VALUE!</v>
      </c>
      <c r="L2247" s="107" t="e">
        <f t="shared" si="144"/>
        <v>#VALUE!</v>
      </c>
      <c r="M2247" s="107" t="e">
        <f t="shared" si="145"/>
        <v>#VALUE!</v>
      </c>
      <c r="N2247" s="142" t="e">
        <f t="shared" si="146"/>
        <v>#VALUE!</v>
      </c>
      <c r="O2247" s="142" t="e">
        <f t="shared" si="147"/>
        <v>#N/A</v>
      </c>
      <c r="P2247" s="24" t="str">
        <f>IFERROR(VLOOKUP(O2247,HOSPITAIS_COM_DIVIDAS!A:E,5,FALSE),"")</f>
        <v/>
      </c>
    </row>
    <row r="2248" spans="1:16" x14ac:dyDescent="0.25">
      <c r="A2248" s="52" t="e">
        <f>Tabela410[[#This Row],[Status da Proposta]]</f>
        <v>#VALUE!</v>
      </c>
      <c r="B2248" s="143">
        <f>MODALIDADE_1!A2248</f>
        <v>0</v>
      </c>
      <c r="C2248" s="142" t="e">
        <f>VLOOKUP(B2248,MODALIDADE_1!A:B,2,FALSE)</f>
        <v>#N/A</v>
      </c>
      <c r="D2248" s="142"/>
      <c r="E2248" s="94" t="e">
        <f>VLOOKUP(B2248,MODALIDADE_1!A:E,5,FALSE)</f>
        <v>#N/A</v>
      </c>
      <c r="F2248" s="95" t="e">
        <f>VLOOKUP(B2248,MODALIDADE_1!A:C,3,FALSE)</f>
        <v>#N/A</v>
      </c>
      <c r="G2248" s="142" t="e">
        <f>VLOOKUP(B2248,MODALIDADE_1!A:G,4,FALSE)</f>
        <v>#N/A</v>
      </c>
      <c r="H2248" s="142" t="e">
        <f>VLOOKUP(B2248,MODALIDADE_1!A:G,6,FALSE)</f>
        <v>#N/A</v>
      </c>
      <c r="I2248" s="142" t="e">
        <f>VLOOKUP(B2248,MODALIDADE_1!A:G,7,FALSE)</f>
        <v>#N/A</v>
      </c>
      <c r="J2248" s="106" t="e">
        <f>VLOOKUP(Tabela410[[#This Row],[Proposta de Referência]],SIMP_M1!A:K,9,FALSE)</f>
        <v>#VALUE!</v>
      </c>
      <c r="K2248" s="106" t="e">
        <f>VLOOKUP(Tabela410[[#This Row],[Proposta de Referência]],SIMP_M1!A:K,8,FALSE)</f>
        <v>#VALUE!</v>
      </c>
      <c r="L2248" s="107" t="e">
        <f t="shared" si="144"/>
        <v>#VALUE!</v>
      </c>
      <c r="M2248" s="107" t="e">
        <f t="shared" si="145"/>
        <v>#VALUE!</v>
      </c>
      <c r="N2248" s="142" t="e">
        <f t="shared" si="146"/>
        <v>#VALUE!</v>
      </c>
      <c r="O2248" s="142" t="e">
        <f t="shared" si="147"/>
        <v>#N/A</v>
      </c>
      <c r="P2248" s="24" t="str">
        <f>IFERROR(VLOOKUP(O2248,HOSPITAIS_COM_DIVIDAS!A:E,5,FALSE),"")</f>
        <v/>
      </c>
    </row>
    <row r="2249" spans="1:16" x14ac:dyDescent="0.25">
      <c r="A2249" s="52" t="e">
        <f>Tabela410[[#This Row],[Status da Proposta]]</f>
        <v>#VALUE!</v>
      </c>
      <c r="B2249" s="143">
        <f>MODALIDADE_1!A2249</f>
        <v>0</v>
      </c>
      <c r="C2249" s="142" t="e">
        <f>VLOOKUP(B2249,MODALIDADE_1!A:B,2,FALSE)</f>
        <v>#N/A</v>
      </c>
      <c r="D2249" s="142"/>
      <c r="E2249" s="94" t="e">
        <f>VLOOKUP(B2249,MODALIDADE_1!A:E,5,FALSE)</f>
        <v>#N/A</v>
      </c>
      <c r="F2249" s="95" t="e">
        <f>VLOOKUP(B2249,MODALIDADE_1!A:C,3,FALSE)</f>
        <v>#N/A</v>
      </c>
      <c r="G2249" s="142" t="e">
        <f>VLOOKUP(B2249,MODALIDADE_1!A:G,4,FALSE)</f>
        <v>#N/A</v>
      </c>
      <c r="H2249" s="142" t="e">
        <f>VLOOKUP(B2249,MODALIDADE_1!A:G,6,FALSE)</f>
        <v>#N/A</v>
      </c>
      <c r="I2249" s="142" t="e">
        <f>VLOOKUP(B2249,MODALIDADE_1!A:G,7,FALSE)</f>
        <v>#N/A</v>
      </c>
      <c r="J2249" s="106" t="e">
        <f>VLOOKUP(Tabela410[[#This Row],[Proposta de Referência]],SIMP_M1!A:K,9,FALSE)</f>
        <v>#VALUE!</v>
      </c>
      <c r="K2249" s="106" t="e">
        <f>VLOOKUP(Tabela410[[#This Row],[Proposta de Referência]],SIMP_M1!A:K,8,FALSE)</f>
        <v>#VALUE!</v>
      </c>
      <c r="L2249" s="107" t="e">
        <f t="shared" si="144"/>
        <v>#VALUE!</v>
      </c>
      <c r="M2249" s="107" t="e">
        <f t="shared" si="145"/>
        <v>#VALUE!</v>
      </c>
      <c r="N2249" s="142" t="e">
        <f t="shared" si="146"/>
        <v>#VALUE!</v>
      </c>
      <c r="O2249" s="142" t="e">
        <f t="shared" si="147"/>
        <v>#N/A</v>
      </c>
      <c r="P2249" s="24" t="str">
        <f>IFERROR(VLOOKUP(O2249,HOSPITAIS_COM_DIVIDAS!A:E,5,FALSE),"")</f>
        <v/>
      </c>
    </row>
    <row r="2250" spans="1:16" x14ac:dyDescent="0.25">
      <c r="A2250" s="52" t="e">
        <f>Tabela410[[#This Row],[Status da Proposta]]</f>
        <v>#VALUE!</v>
      </c>
      <c r="B2250" s="143">
        <f>MODALIDADE_1!A2250</f>
        <v>0</v>
      </c>
      <c r="C2250" s="142" t="e">
        <f>VLOOKUP(B2250,MODALIDADE_1!A:B,2,FALSE)</f>
        <v>#N/A</v>
      </c>
      <c r="D2250" s="142"/>
      <c r="E2250" s="94" t="e">
        <f>VLOOKUP(B2250,MODALIDADE_1!A:E,5,FALSE)</f>
        <v>#N/A</v>
      </c>
      <c r="F2250" s="95" t="e">
        <f>VLOOKUP(B2250,MODALIDADE_1!A:C,3,FALSE)</f>
        <v>#N/A</v>
      </c>
      <c r="G2250" s="142" t="e">
        <f>VLOOKUP(B2250,MODALIDADE_1!A:G,4,FALSE)</f>
        <v>#N/A</v>
      </c>
      <c r="H2250" s="142" t="e">
        <f>VLOOKUP(B2250,MODALIDADE_1!A:G,6,FALSE)</f>
        <v>#N/A</v>
      </c>
      <c r="I2250" s="142" t="e">
        <f>VLOOKUP(B2250,MODALIDADE_1!A:G,7,FALSE)</f>
        <v>#N/A</v>
      </c>
      <c r="J2250" s="106" t="e">
        <f>VLOOKUP(Tabela410[[#This Row],[Proposta de Referência]],SIMP_M1!A:K,9,FALSE)</f>
        <v>#VALUE!</v>
      </c>
      <c r="K2250" s="106" t="e">
        <f>VLOOKUP(Tabela410[[#This Row],[Proposta de Referência]],SIMP_M1!A:K,8,FALSE)</f>
        <v>#VALUE!</v>
      </c>
      <c r="L2250" s="107" t="e">
        <f t="shared" si="144"/>
        <v>#VALUE!</v>
      </c>
      <c r="M2250" s="107" t="e">
        <f t="shared" si="145"/>
        <v>#VALUE!</v>
      </c>
      <c r="N2250" s="142" t="e">
        <f t="shared" si="146"/>
        <v>#VALUE!</v>
      </c>
      <c r="O2250" s="142" t="e">
        <f t="shared" si="147"/>
        <v>#N/A</v>
      </c>
      <c r="P2250" s="24" t="str">
        <f>IFERROR(VLOOKUP(O2250,HOSPITAIS_COM_DIVIDAS!A:E,5,FALSE),"")</f>
        <v/>
      </c>
    </row>
    <row r="2251" spans="1:16" x14ac:dyDescent="0.25">
      <c r="A2251" s="52" t="e">
        <f>Tabela410[[#This Row],[Status da Proposta]]</f>
        <v>#VALUE!</v>
      </c>
      <c r="B2251" s="143">
        <f>MODALIDADE_1!A2251</f>
        <v>0</v>
      </c>
      <c r="C2251" s="142" t="e">
        <f>VLOOKUP(B2251,MODALIDADE_1!A:B,2,FALSE)</f>
        <v>#N/A</v>
      </c>
      <c r="D2251" s="142"/>
      <c r="E2251" s="94" t="e">
        <f>VLOOKUP(B2251,MODALIDADE_1!A:E,5,FALSE)</f>
        <v>#N/A</v>
      </c>
      <c r="F2251" s="95" t="e">
        <f>VLOOKUP(B2251,MODALIDADE_1!A:C,3,FALSE)</f>
        <v>#N/A</v>
      </c>
      <c r="G2251" s="142" t="e">
        <f>VLOOKUP(B2251,MODALIDADE_1!A:G,4,FALSE)</f>
        <v>#N/A</v>
      </c>
      <c r="H2251" s="142" t="e">
        <f>VLOOKUP(B2251,MODALIDADE_1!A:G,6,FALSE)</f>
        <v>#N/A</v>
      </c>
      <c r="I2251" s="142" t="e">
        <f>VLOOKUP(B2251,MODALIDADE_1!A:G,7,FALSE)</f>
        <v>#N/A</v>
      </c>
      <c r="J2251" s="106" t="e">
        <f>VLOOKUP(Tabela410[[#This Row],[Proposta de Referência]],SIMP_M1!A:K,9,FALSE)</f>
        <v>#VALUE!</v>
      </c>
      <c r="K2251" s="106" t="e">
        <f>VLOOKUP(Tabela410[[#This Row],[Proposta de Referência]],SIMP_M1!A:K,8,FALSE)</f>
        <v>#VALUE!</v>
      </c>
      <c r="L2251" s="107" t="e">
        <f t="shared" si="144"/>
        <v>#VALUE!</v>
      </c>
      <c r="M2251" s="107" t="e">
        <f t="shared" si="145"/>
        <v>#VALUE!</v>
      </c>
      <c r="N2251" s="142" t="e">
        <f t="shared" si="146"/>
        <v>#VALUE!</v>
      </c>
      <c r="O2251" s="142" t="e">
        <f t="shared" si="147"/>
        <v>#N/A</v>
      </c>
      <c r="P2251" s="24" t="str">
        <f>IFERROR(VLOOKUP(O2251,HOSPITAIS_COM_DIVIDAS!A:E,5,FALSE),"")</f>
        <v/>
      </c>
    </row>
    <row r="2252" spans="1:16" x14ac:dyDescent="0.25">
      <c r="A2252" s="52" t="e">
        <f>Tabela410[[#This Row],[Status da Proposta]]</f>
        <v>#VALUE!</v>
      </c>
      <c r="B2252" s="143">
        <f>MODALIDADE_1!A2252</f>
        <v>0</v>
      </c>
      <c r="C2252" s="142" t="e">
        <f>VLOOKUP(B2252,MODALIDADE_1!A:B,2,FALSE)</f>
        <v>#N/A</v>
      </c>
      <c r="D2252" s="142"/>
      <c r="E2252" s="94" t="e">
        <f>VLOOKUP(B2252,MODALIDADE_1!A:E,5,FALSE)</f>
        <v>#N/A</v>
      </c>
      <c r="F2252" s="95" t="e">
        <f>VLOOKUP(B2252,MODALIDADE_1!A:C,3,FALSE)</f>
        <v>#N/A</v>
      </c>
      <c r="G2252" s="142" t="e">
        <f>VLOOKUP(B2252,MODALIDADE_1!A:G,4,FALSE)</f>
        <v>#N/A</v>
      </c>
      <c r="H2252" s="142" t="e">
        <f>VLOOKUP(B2252,MODALIDADE_1!A:G,6,FALSE)</f>
        <v>#N/A</v>
      </c>
      <c r="I2252" s="142" t="e">
        <f>VLOOKUP(B2252,MODALIDADE_1!A:G,7,FALSE)</f>
        <v>#N/A</v>
      </c>
      <c r="J2252" s="106" t="e">
        <f>VLOOKUP(Tabela410[[#This Row],[Proposta de Referência]],SIMP_M1!A:K,9,FALSE)</f>
        <v>#VALUE!</v>
      </c>
      <c r="K2252" s="106" t="e">
        <f>VLOOKUP(Tabela410[[#This Row],[Proposta de Referência]],SIMP_M1!A:K,8,FALSE)</f>
        <v>#VALUE!</v>
      </c>
      <c r="L2252" s="107" t="e">
        <f t="shared" si="144"/>
        <v>#VALUE!</v>
      </c>
      <c r="M2252" s="107" t="e">
        <f t="shared" si="145"/>
        <v>#VALUE!</v>
      </c>
      <c r="N2252" s="142" t="e">
        <f t="shared" si="146"/>
        <v>#VALUE!</v>
      </c>
      <c r="O2252" s="142" t="e">
        <f t="shared" si="147"/>
        <v>#N/A</v>
      </c>
      <c r="P2252" s="24" t="str">
        <f>IFERROR(VLOOKUP(O2252,HOSPITAIS_COM_DIVIDAS!A:E,5,FALSE),"")</f>
        <v/>
      </c>
    </row>
    <row r="2253" spans="1:16" x14ac:dyDescent="0.25">
      <c r="A2253" s="52" t="e">
        <f>Tabela410[[#This Row],[Status da Proposta]]</f>
        <v>#VALUE!</v>
      </c>
      <c r="B2253" s="143">
        <f>MODALIDADE_1!A2253</f>
        <v>0</v>
      </c>
      <c r="C2253" s="142" t="e">
        <f>VLOOKUP(B2253,MODALIDADE_1!A:B,2,FALSE)</f>
        <v>#N/A</v>
      </c>
      <c r="D2253" s="142"/>
      <c r="E2253" s="94" t="e">
        <f>VLOOKUP(B2253,MODALIDADE_1!A:E,5,FALSE)</f>
        <v>#N/A</v>
      </c>
      <c r="F2253" s="95" t="e">
        <f>VLOOKUP(B2253,MODALIDADE_1!A:C,3,FALSE)</f>
        <v>#N/A</v>
      </c>
      <c r="G2253" s="142" t="e">
        <f>VLOOKUP(B2253,MODALIDADE_1!A:G,4,FALSE)</f>
        <v>#N/A</v>
      </c>
      <c r="H2253" s="142" t="e">
        <f>VLOOKUP(B2253,MODALIDADE_1!A:G,6,FALSE)</f>
        <v>#N/A</v>
      </c>
      <c r="I2253" s="142" t="e">
        <f>VLOOKUP(B2253,MODALIDADE_1!A:G,7,FALSE)</f>
        <v>#N/A</v>
      </c>
      <c r="J2253" s="106" t="e">
        <f>VLOOKUP(Tabela410[[#This Row],[Proposta de Referência]],SIMP_M1!A:K,9,FALSE)</f>
        <v>#VALUE!</v>
      </c>
      <c r="K2253" s="106" t="e">
        <f>VLOOKUP(Tabela410[[#This Row],[Proposta de Referência]],SIMP_M1!A:K,8,FALSE)</f>
        <v>#VALUE!</v>
      </c>
      <c r="L2253" s="107" t="e">
        <f t="shared" si="144"/>
        <v>#VALUE!</v>
      </c>
      <c r="M2253" s="107" t="e">
        <f t="shared" si="145"/>
        <v>#VALUE!</v>
      </c>
      <c r="N2253" s="142" t="e">
        <f t="shared" si="146"/>
        <v>#VALUE!</v>
      </c>
      <c r="O2253" s="142" t="e">
        <f t="shared" si="147"/>
        <v>#N/A</v>
      </c>
      <c r="P2253" s="24" t="str">
        <f>IFERROR(VLOOKUP(O2253,HOSPITAIS_COM_DIVIDAS!A:E,5,FALSE),"")</f>
        <v/>
      </c>
    </row>
    <row r="2254" spans="1:16" x14ac:dyDescent="0.25">
      <c r="A2254" s="52" t="e">
        <f>Tabela410[[#This Row],[Status da Proposta]]</f>
        <v>#VALUE!</v>
      </c>
      <c r="B2254" s="143">
        <f>MODALIDADE_1!A2254</f>
        <v>0</v>
      </c>
      <c r="C2254" s="142" t="e">
        <f>VLOOKUP(B2254,MODALIDADE_1!A:B,2,FALSE)</f>
        <v>#N/A</v>
      </c>
      <c r="D2254" s="142"/>
      <c r="E2254" s="94" t="e">
        <f>VLOOKUP(B2254,MODALIDADE_1!A:E,5,FALSE)</f>
        <v>#N/A</v>
      </c>
      <c r="F2254" s="95" t="e">
        <f>VLOOKUP(B2254,MODALIDADE_1!A:C,3,FALSE)</f>
        <v>#N/A</v>
      </c>
      <c r="G2254" s="142" t="e">
        <f>VLOOKUP(B2254,MODALIDADE_1!A:G,4,FALSE)</f>
        <v>#N/A</v>
      </c>
      <c r="H2254" s="142" t="e">
        <f>VLOOKUP(B2254,MODALIDADE_1!A:G,6,FALSE)</f>
        <v>#N/A</v>
      </c>
      <c r="I2254" s="142" t="e">
        <f>VLOOKUP(B2254,MODALIDADE_1!A:G,7,FALSE)</f>
        <v>#N/A</v>
      </c>
      <c r="J2254" s="106" t="e">
        <f>VLOOKUP(Tabela410[[#This Row],[Proposta de Referência]],SIMP_M1!A:K,9,FALSE)</f>
        <v>#VALUE!</v>
      </c>
      <c r="K2254" s="106" t="e">
        <f>VLOOKUP(Tabela410[[#This Row],[Proposta de Referência]],SIMP_M1!A:K,8,FALSE)</f>
        <v>#VALUE!</v>
      </c>
      <c r="L2254" s="107" t="e">
        <f t="shared" si="144"/>
        <v>#VALUE!</v>
      </c>
      <c r="M2254" s="107" t="e">
        <f t="shared" si="145"/>
        <v>#VALUE!</v>
      </c>
      <c r="N2254" s="142" t="e">
        <f t="shared" si="146"/>
        <v>#VALUE!</v>
      </c>
      <c r="O2254" s="142" t="e">
        <f t="shared" si="147"/>
        <v>#N/A</v>
      </c>
      <c r="P2254" s="24" t="str">
        <f>IFERROR(VLOOKUP(O2254,HOSPITAIS_COM_DIVIDAS!A:E,5,FALSE),"")</f>
        <v/>
      </c>
    </row>
    <row r="2255" spans="1:16" x14ac:dyDescent="0.25">
      <c r="A2255" s="52" t="e">
        <f>Tabela410[[#This Row],[Status da Proposta]]</f>
        <v>#VALUE!</v>
      </c>
      <c r="B2255" s="143">
        <f>MODALIDADE_1!A2255</f>
        <v>0</v>
      </c>
      <c r="C2255" s="142" t="e">
        <f>VLOOKUP(B2255,MODALIDADE_1!A:B,2,FALSE)</f>
        <v>#N/A</v>
      </c>
      <c r="D2255" s="142"/>
      <c r="E2255" s="94" t="e">
        <f>VLOOKUP(B2255,MODALIDADE_1!A:E,5,FALSE)</f>
        <v>#N/A</v>
      </c>
      <c r="F2255" s="95" t="e">
        <f>VLOOKUP(B2255,MODALIDADE_1!A:C,3,FALSE)</f>
        <v>#N/A</v>
      </c>
      <c r="G2255" s="142" t="e">
        <f>VLOOKUP(B2255,MODALIDADE_1!A:G,4,FALSE)</f>
        <v>#N/A</v>
      </c>
      <c r="H2255" s="142" t="e">
        <f>VLOOKUP(B2255,MODALIDADE_1!A:G,6,FALSE)</f>
        <v>#N/A</v>
      </c>
      <c r="I2255" s="142" t="e">
        <f>VLOOKUP(B2255,MODALIDADE_1!A:G,7,FALSE)</f>
        <v>#N/A</v>
      </c>
      <c r="J2255" s="106" t="e">
        <f>VLOOKUP(Tabela410[[#This Row],[Proposta de Referência]],SIMP_M1!A:K,9,FALSE)</f>
        <v>#VALUE!</v>
      </c>
      <c r="K2255" s="106" t="e">
        <f>VLOOKUP(Tabela410[[#This Row],[Proposta de Referência]],SIMP_M1!A:K,8,FALSE)</f>
        <v>#VALUE!</v>
      </c>
      <c r="L2255" s="107" t="e">
        <f t="shared" si="144"/>
        <v>#VALUE!</v>
      </c>
      <c r="M2255" s="107" t="e">
        <f t="shared" si="145"/>
        <v>#VALUE!</v>
      </c>
      <c r="N2255" s="142" t="e">
        <f t="shared" si="146"/>
        <v>#VALUE!</v>
      </c>
      <c r="O2255" s="142" t="e">
        <f t="shared" si="147"/>
        <v>#N/A</v>
      </c>
      <c r="P2255" s="24" t="str">
        <f>IFERROR(VLOOKUP(O2255,HOSPITAIS_COM_DIVIDAS!A:E,5,FALSE),"")</f>
        <v/>
      </c>
    </row>
    <row r="2256" spans="1:16" x14ac:dyDescent="0.25">
      <c r="A2256" s="52" t="e">
        <f>Tabela410[[#This Row],[Status da Proposta]]</f>
        <v>#VALUE!</v>
      </c>
      <c r="B2256" s="143">
        <f>MODALIDADE_1!A2256</f>
        <v>0</v>
      </c>
      <c r="C2256" s="142" t="e">
        <f>VLOOKUP(B2256,MODALIDADE_1!A:B,2,FALSE)</f>
        <v>#N/A</v>
      </c>
      <c r="D2256" s="142"/>
      <c r="E2256" s="94" t="e">
        <f>VLOOKUP(B2256,MODALIDADE_1!A:E,5,FALSE)</f>
        <v>#N/A</v>
      </c>
      <c r="F2256" s="95" t="e">
        <f>VLOOKUP(B2256,MODALIDADE_1!A:C,3,FALSE)</f>
        <v>#N/A</v>
      </c>
      <c r="G2256" s="142" t="e">
        <f>VLOOKUP(B2256,MODALIDADE_1!A:G,4,FALSE)</f>
        <v>#N/A</v>
      </c>
      <c r="H2256" s="142" t="e">
        <f>VLOOKUP(B2256,MODALIDADE_1!A:G,6,FALSE)</f>
        <v>#N/A</v>
      </c>
      <c r="I2256" s="142" t="e">
        <f>VLOOKUP(B2256,MODALIDADE_1!A:G,7,FALSE)</f>
        <v>#N/A</v>
      </c>
      <c r="J2256" s="106" t="e">
        <f>VLOOKUP(Tabela410[[#This Row],[Proposta de Referência]],SIMP_M1!A:K,9,FALSE)</f>
        <v>#VALUE!</v>
      </c>
      <c r="K2256" s="106" t="e">
        <f>VLOOKUP(Tabela410[[#This Row],[Proposta de Referência]],SIMP_M1!A:K,8,FALSE)</f>
        <v>#VALUE!</v>
      </c>
      <c r="L2256" s="107" t="e">
        <f t="shared" si="144"/>
        <v>#VALUE!</v>
      </c>
      <c r="M2256" s="107" t="e">
        <f t="shared" si="145"/>
        <v>#VALUE!</v>
      </c>
      <c r="N2256" s="142" t="e">
        <f t="shared" si="146"/>
        <v>#VALUE!</v>
      </c>
      <c r="O2256" s="142" t="e">
        <f t="shared" si="147"/>
        <v>#N/A</v>
      </c>
      <c r="P2256" s="24" t="str">
        <f>IFERROR(VLOOKUP(O2256,HOSPITAIS_COM_DIVIDAS!A:E,5,FALSE),"")</f>
        <v/>
      </c>
    </row>
    <row r="2257" spans="1:16" x14ac:dyDescent="0.25">
      <c r="A2257" s="52" t="e">
        <f>Tabela410[[#This Row],[Status da Proposta]]</f>
        <v>#VALUE!</v>
      </c>
      <c r="B2257" s="143">
        <f>MODALIDADE_1!A2257</f>
        <v>0</v>
      </c>
      <c r="C2257" s="142" t="e">
        <f>VLOOKUP(B2257,MODALIDADE_1!A:B,2,FALSE)</f>
        <v>#N/A</v>
      </c>
      <c r="D2257" s="142"/>
      <c r="E2257" s="94" t="e">
        <f>VLOOKUP(B2257,MODALIDADE_1!A:E,5,FALSE)</f>
        <v>#N/A</v>
      </c>
      <c r="F2257" s="95" t="e">
        <f>VLOOKUP(B2257,MODALIDADE_1!A:C,3,FALSE)</f>
        <v>#N/A</v>
      </c>
      <c r="G2257" s="142" t="e">
        <f>VLOOKUP(B2257,MODALIDADE_1!A:G,4,FALSE)</f>
        <v>#N/A</v>
      </c>
      <c r="H2257" s="142" t="e">
        <f>VLOOKUP(B2257,MODALIDADE_1!A:G,6,FALSE)</f>
        <v>#N/A</v>
      </c>
      <c r="I2257" s="142" t="e">
        <f>VLOOKUP(B2257,MODALIDADE_1!A:G,7,FALSE)</f>
        <v>#N/A</v>
      </c>
      <c r="J2257" s="106" t="e">
        <f>VLOOKUP(Tabela410[[#This Row],[Proposta de Referência]],SIMP_M1!A:K,9,FALSE)</f>
        <v>#VALUE!</v>
      </c>
      <c r="K2257" s="106" t="e">
        <f>VLOOKUP(Tabela410[[#This Row],[Proposta de Referência]],SIMP_M1!A:K,8,FALSE)</f>
        <v>#VALUE!</v>
      </c>
      <c r="L2257" s="107" t="e">
        <f t="shared" si="144"/>
        <v>#VALUE!</v>
      </c>
      <c r="M2257" s="107" t="e">
        <f t="shared" si="145"/>
        <v>#VALUE!</v>
      </c>
      <c r="N2257" s="142" t="e">
        <f t="shared" si="146"/>
        <v>#VALUE!</v>
      </c>
      <c r="O2257" s="142" t="e">
        <f t="shared" si="147"/>
        <v>#N/A</v>
      </c>
      <c r="P2257" s="24" t="str">
        <f>IFERROR(VLOOKUP(O2257,HOSPITAIS_COM_DIVIDAS!A:E,5,FALSE),"")</f>
        <v/>
      </c>
    </row>
    <row r="2258" spans="1:16" x14ac:dyDescent="0.25">
      <c r="A2258" s="52" t="e">
        <f>Tabela410[[#This Row],[Status da Proposta]]</f>
        <v>#VALUE!</v>
      </c>
      <c r="B2258" s="143">
        <f>MODALIDADE_1!A2258</f>
        <v>0</v>
      </c>
      <c r="C2258" s="142" t="e">
        <f>VLOOKUP(B2258,MODALIDADE_1!A:B,2,FALSE)</f>
        <v>#N/A</v>
      </c>
      <c r="D2258" s="142"/>
      <c r="E2258" s="94" t="e">
        <f>VLOOKUP(B2258,MODALIDADE_1!A:E,5,FALSE)</f>
        <v>#N/A</v>
      </c>
      <c r="F2258" s="95" t="e">
        <f>VLOOKUP(B2258,MODALIDADE_1!A:C,3,FALSE)</f>
        <v>#N/A</v>
      </c>
      <c r="G2258" s="142" t="e">
        <f>VLOOKUP(B2258,MODALIDADE_1!A:G,4,FALSE)</f>
        <v>#N/A</v>
      </c>
      <c r="H2258" s="142" t="e">
        <f>VLOOKUP(B2258,MODALIDADE_1!A:G,6,FALSE)</f>
        <v>#N/A</v>
      </c>
      <c r="I2258" s="142" t="e">
        <f>VLOOKUP(B2258,MODALIDADE_1!A:G,7,FALSE)</f>
        <v>#N/A</v>
      </c>
      <c r="J2258" s="106" t="e">
        <f>VLOOKUP(Tabela410[[#This Row],[Proposta de Referência]],SIMP_M1!A:K,9,FALSE)</f>
        <v>#VALUE!</v>
      </c>
      <c r="K2258" s="106" t="e">
        <f>VLOOKUP(Tabela410[[#This Row],[Proposta de Referência]],SIMP_M1!A:K,8,FALSE)</f>
        <v>#VALUE!</v>
      </c>
      <c r="L2258" s="107" t="e">
        <f t="shared" si="144"/>
        <v>#VALUE!</v>
      </c>
      <c r="M2258" s="107" t="e">
        <f t="shared" si="145"/>
        <v>#VALUE!</v>
      </c>
      <c r="N2258" s="142" t="e">
        <f t="shared" si="146"/>
        <v>#VALUE!</v>
      </c>
      <c r="O2258" s="142" t="e">
        <f t="shared" si="147"/>
        <v>#N/A</v>
      </c>
      <c r="P2258" s="24" t="str">
        <f>IFERROR(VLOOKUP(O2258,HOSPITAIS_COM_DIVIDAS!A:E,5,FALSE),"")</f>
        <v/>
      </c>
    </row>
    <row r="2259" spans="1:16" x14ac:dyDescent="0.25">
      <c r="A2259" s="52" t="e">
        <f>Tabela410[[#This Row],[Status da Proposta]]</f>
        <v>#VALUE!</v>
      </c>
      <c r="B2259" s="143">
        <f>MODALIDADE_1!A2259</f>
        <v>0</v>
      </c>
      <c r="C2259" s="142" t="e">
        <f>VLOOKUP(B2259,MODALIDADE_1!A:B,2,FALSE)</f>
        <v>#N/A</v>
      </c>
      <c r="D2259" s="142"/>
      <c r="E2259" s="94" t="e">
        <f>VLOOKUP(B2259,MODALIDADE_1!A:E,5,FALSE)</f>
        <v>#N/A</v>
      </c>
      <c r="F2259" s="95" t="e">
        <f>VLOOKUP(B2259,MODALIDADE_1!A:C,3,FALSE)</f>
        <v>#N/A</v>
      </c>
      <c r="G2259" s="142" t="e">
        <f>VLOOKUP(B2259,MODALIDADE_1!A:G,4,FALSE)</f>
        <v>#N/A</v>
      </c>
      <c r="H2259" s="142" t="e">
        <f>VLOOKUP(B2259,MODALIDADE_1!A:G,6,FALSE)</f>
        <v>#N/A</v>
      </c>
      <c r="I2259" s="142" t="e">
        <f>VLOOKUP(B2259,MODALIDADE_1!A:G,7,FALSE)</f>
        <v>#N/A</v>
      </c>
      <c r="J2259" s="106" t="e">
        <f>VLOOKUP(Tabela410[[#This Row],[Proposta de Referência]],SIMP_M1!A:K,9,FALSE)</f>
        <v>#VALUE!</v>
      </c>
      <c r="K2259" s="106" t="e">
        <f>VLOOKUP(Tabela410[[#This Row],[Proposta de Referência]],SIMP_M1!A:K,8,FALSE)</f>
        <v>#VALUE!</v>
      </c>
      <c r="L2259" s="107" t="e">
        <f t="shared" si="144"/>
        <v>#VALUE!</v>
      </c>
      <c r="M2259" s="107" t="e">
        <f t="shared" si="145"/>
        <v>#VALUE!</v>
      </c>
      <c r="N2259" s="142" t="e">
        <f t="shared" si="146"/>
        <v>#VALUE!</v>
      </c>
      <c r="O2259" s="142" t="e">
        <f t="shared" si="147"/>
        <v>#N/A</v>
      </c>
      <c r="P2259" s="24" t="str">
        <f>IFERROR(VLOOKUP(O2259,HOSPITAIS_COM_DIVIDAS!A:E,5,FALSE),"")</f>
        <v/>
      </c>
    </row>
    <row r="2260" spans="1:16" x14ac:dyDescent="0.25">
      <c r="A2260" s="52" t="e">
        <f>Tabela410[[#This Row],[Status da Proposta]]</f>
        <v>#VALUE!</v>
      </c>
      <c r="B2260" s="143">
        <f>MODALIDADE_1!A2260</f>
        <v>0</v>
      </c>
      <c r="C2260" s="142" t="e">
        <f>VLOOKUP(B2260,MODALIDADE_1!A:B,2,FALSE)</f>
        <v>#N/A</v>
      </c>
      <c r="D2260" s="142"/>
      <c r="E2260" s="94" t="e">
        <f>VLOOKUP(B2260,MODALIDADE_1!A:E,5,FALSE)</f>
        <v>#N/A</v>
      </c>
      <c r="F2260" s="95" t="e">
        <f>VLOOKUP(B2260,MODALIDADE_1!A:C,3,FALSE)</f>
        <v>#N/A</v>
      </c>
      <c r="G2260" s="142" t="e">
        <f>VLOOKUP(B2260,MODALIDADE_1!A:G,4,FALSE)</f>
        <v>#N/A</v>
      </c>
      <c r="H2260" s="142" t="e">
        <f>VLOOKUP(B2260,MODALIDADE_1!A:G,6,FALSE)</f>
        <v>#N/A</v>
      </c>
      <c r="I2260" s="142" t="e">
        <f>VLOOKUP(B2260,MODALIDADE_1!A:G,7,FALSE)</f>
        <v>#N/A</v>
      </c>
      <c r="J2260" s="106" t="e">
        <f>VLOOKUP(Tabela410[[#This Row],[Proposta de Referência]],SIMP_M1!A:K,9,FALSE)</f>
        <v>#VALUE!</v>
      </c>
      <c r="K2260" s="106" t="e">
        <f>VLOOKUP(Tabela410[[#This Row],[Proposta de Referência]],SIMP_M1!A:K,8,FALSE)</f>
        <v>#VALUE!</v>
      </c>
      <c r="L2260" s="107" t="e">
        <f t="shared" si="144"/>
        <v>#VALUE!</v>
      </c>
      <c r="M2260" s="107" t="e">
        <f t="shared" si="145"/>
        <v>#VALUE!</v>
      </c>
      <c r="N2260" s="142" t="e">
        <f t="shared" si="146"/>
        <v>#VALUE!</v>
      </c>
      <c r="O2260" s="142" t="e">
        <f t="shared" si="147"/>
        <v>#N/A</v>
      </c>
      <c r="P2260" s="24" t="str">
        <f>IFERROR(VLOOKUP(O2260,HOSPITAIS_COM_DIVIDAS!A:E,5,FALSE),"")</f>
        <v/>
      </c>
    </row>
    <row r="2261" spans="1:16" x14ac:dyDescent="0.25">
      <c r="A2261" s="52" t="e">
        <f>Tabela410[[#This Row],[Status da Proposta]]</f>
        <v>#VALUE!</v>
      </c>
      <c r="B2261" s="143">
        <f>MODALIDADE_1!A2261</f>
        <v>0</v>
      </c>
      <c r="C2261" s="142" t="e">
        <f>VLOOKUP(B2261,MODALIDADE_1!A:B,2,FALSE)</f>
        <v>#N/A</v>
      </c>
      <c r="D2261" s="142"/>
      <c r="E2261" s="94" t="e">
        <f>VLOOKUP(B2261,MODALIDADE_1!A:E,5,FALSE)</f>
        <v>#N/A</v>
      </c>
      <c r="F2261" s="95" t="e">
        <f>VLOOKUP(B2261,MODALIDADE_1!A:C,3,FALSE)</f>
        <v>#N/A</v>
      </c>
      <c r="G2261" s="142" t="e">
        <f>VLOOKUP(B2261,MODALIDADE_1!A:G,4,FALSE)</f>
        <v>#N/A</v>
      </c>
      <c r="H2261" s="142" t="e">
        <f>VLOOKUP(B2261,MODALIDADE_1!A:G,6,FALSE)</f>
        <v>#N/A</v>
      </c>
      <c r="I2261" s="142" t="e">
        <f>VLOOKUP(B2261,MODALIDADE_1!A:G,7,FALSE)</f>
        <v>#N/A</v>
      </c>
      <c r="J2261" s="106" t="e">
        <f>VLOOKUP(Tabela410[[#This Row],[Proposta de Referência]],SIMP_M1!A:K,9,FALSE)</f>
        <v>#VALUE!</v>
      </c>
      <c r="K2261" s="106" t="e">
        <f>VLOOKUP(Tabela410[[#This Row],[Proposta de Referência]],SIMP_M1!A:K,8,FALSE)</f>
        <v>#VALUE!</v>
      </c>
      <c r="L2261" s="107" t="e">
        <f t="shared" si="144"/>
        <v>#VALUE!</v>
      </c>
      <c r="M2261" s="107" t="e">
        <f t="shared" si="145"/>
        <v>#VALUE!</v>
      </c>
      <c r="N2261" s="142" t="e">
        <f t="shared" si="146"/>
        <v>#VALUE!</v>
      </c>
      <c r="O2261" s="142" t="e">
        <f t="shared" si="147"/>
        <v>#N/A</v>
      </c>
      <c r="P2261" s="24" t="str">
        <f>IFERROR(VLOOKUP(O2261,HOSPITAIS_COM_DIVIDAS!A:E,5,FALSE),"")</f>
        <v/>
      </c>
    </row>
    <row r="2262" spans="1:16" x14ac:dyDescent="0.25">
      <c r="A2262" s="52" t="e">
        <f>Tabela410[[#This Row],[Status da Proposta]]</f>
        <v>#VALUE!</v>
      </c>
      <c r="B2262" s="143">
        <f>MODALIDADE_1!A2262</f>
        <v>0</v>
      </c>
      <c r="C2262" s="142" t="e">
        <f>VLOOKUP(B2262,MODALIDADE_1!A:B,2,FALSE)</f>
        <v>#N/A</v>
      </c>
      <c r="D2262" s="142"/>
      <c r="E2262" s="94" t="e">
        <f>VLOOKUP(B2262,MODALIDADE_1!A:E,5,FALSE)</f>
        <v>#N/A</v>
      </c>
      <c r="F2262" s="95" t="e">
        <f>VLOOKUP(B2262,MODALIDADE_1!A:C,3,FALSE)</f>
        <v>#N/A</v>
      </c>
      <c r="G2262" s="142" t="e">
        <f>VLOOKUP(B2262,MODALIDADE_1!A:G,4,FALSE)</f>
        <v>#N/A</v>
      </c>
      <c r="H2262" s="142" t="e">
        <f>VLOOKUP(B2262,MODALIDADE_1!A:G,6,FALSE)</f>
        <v>#N/A</v>
      </c>
      <c r="I2262" s="142" t="e">
        <f>VLOOKUP(B2262,MODALIDADE_1!A:G,7,FALSE)</f>
        <v>#N/A</v>
      </c>
      <c r="J2262" s="106" t="e">
        <f>VLOOKUP(Tabela410[[#This Row],[Proposta de Referência]],SIMP_M1!A:K,9,FALSE)</f>
        <v>#VALUE!</v>
      </c>
      <c r="K2262" s="106" t="e">
        <f>VLOOKUP(Tabela410[[#This Row],[Proposta de Referência]],SIMP_M1!A:K,8,FALSE)</f>
        <v>#VALUE!</v>
      </c>
      <c r="L2262" s="107" t="e">
        <f t="shared" si="144"/>
        <v>#VALUE!</v>
      </c>
      <c r="M2262" s="107" t="e">
        <f t="shared" si="145"/>
        <v>#VALUE!</v>
      </c>
      <c r="N2262" s="142" t="e">
        <f t="shared" si="146"/>
        <v>#VALUE!</v>
      </c>
      <c r="O2262" s="142" t="e">
        <f t="shared" si="147"/>
        <v>#N/A</v>
      </c>
      <c r="P2262" s="24" t="str">
        <f>IFERROR(VLOOKUP(O2262,HOSPITAIS_COM_DIVIDAS!A:E,5,FALSE),"")</f>
        <v/>
      </c>
    </row>
    <row r="2263" spans="1:16" x14ac:dyDescent="0.25">
      <c r="A2263" s="52" t="e">
        <f>Tabela410[[#This Row],[Status da Proposta]]</f>
        <v>#VALUE!</v>
      </c>
      <c r="B2263" s="143">
        <f>MODALIDADE_1!A2263</f>
        <v>0</v>
      </c>
      <c r="C2263" s="142" t="e">
        <f>VLOOKUP(B2263,MODALIDADE_1!A:B,2,FALSE)</f>
        <v>#N/A</v>
      </c>
      <c r="D2263" s="142"/>
      <c r="E2263" s="94" t="e">
        <f>VLOOKUP(B2263,MODALIDADE_1!A:E,5,FALSE)</f>
        <v>#N/A</v>
      </c>
      <c r="F2263" s="95" t="e">
        <f>VLOOKUP(B2263,MODALIDADE_1!A:C,3,FALSE)</f>
        <v>#N/A</v>
      </c>
      <c r="G2263" s="142" t="e">
        <f>VLOOKUP(B2263,MODALIDADE_1!A:G,4,FALSE)</f>
        <v>#N/A</v>
      </c>
      <c r="H2263" s="142" t="e">
        <f>VLOOKUP(B2263,MODALIDADE_1!A:G,6,FALSE)</f>
        <v>#N/A</v>
      </c>
      <c r="I2263" s="142" t="e">
        <f>VLOOKUP(B2263,MODALIDADE_1!A:G,7,FALSE)</f>
        <v>#N/A</v>
      </c>
      <c r="J2263" s="106" t="e">
        <f>VLOOKUP(Tabela410[[#This Row],[Proposta de Referência]],SIMP_M1!A:K,9,FALSE)</f>
        <v>#VALUE!</v>
      </c>
      <c r="K2263" s="106" t="e">
        <f>VLOOKUP(Tabela410[[#This Row],[Proposta de Referência]],SIMP_M1!A:K,8,FALSE)</f>
        <v>#VALUE!</v>
      </c>
      <c r="L2263" s="107" t="e">
        <f t="shared" si="144"/>
        <v>#VALUE!</v>
      </c>
      <c r="M2263" s="107" t="e">
        <f t="shared" si="145"/>
        <v>#VALUE!</v>
      </c>
      <c r="N2263" s="142" t="e">
        <f t="shared" si="146"/>
        <v>#VALUE!</v>
      </c>
      <c r="O2263" s="142" t="e">
        <f t="shared" si="147"/>
        <v>#N/A</v>
      </c>
      <c r="P2263" s="24" t="str">
        <f>IFERROR(VLOOKUP(O2263,HOSPITAIS_COM_DIVIDAS!A:E,5,FALSE),"")</f>
        <v/>
      </c>
    </row>
    <row r="2264" spans="1:16" x14ac:dyDescent="0.25">
      <c r="A2264" s="52" t="e">
        <f>Tabela410[[#This Row],[Status da Proposta]]</f>
        <v>#VALUE!</v>
      </c>
      <c r="B2264" s="143">
        <f>MODALIDADE_1!A2264</f>
        <v>0</v>
      </c>
      <c r="C2264" s="142" t="e">
        <f>VLOOKUP(B2264,MODALIDADE_1!A:B,2,FALSE)</f>
        <v>#N/A</v>
      </c>
      <c r="D2264" s="142"/>
      <c r="E2264" s="94" t="e">
        <f>VLOOKUP(B2264,MODALIDADE_1!A:E,5,FALSE)</f>
        <v>#N/A</v>
      </c>
      <c r="F2264" s="95" t="e">
        <f>VLOOKUP(B2264,MODALIDADE_1!A:C,3,FALSE)</f>
        <v>#N/A</v>
      </c>
      <c r="G2264" s="142" t="e">
        <f>VLOOKUP(B2264,MODALIDADE_1!A:G,4,FALSE)</f>
        <v>#N/A</v>
      </c>
      <c r="H2264" s="142" t="e">
        <f>VLOOKUP(B2264,MODALIDADE_1!A:G,6,FALSE)</f>
        <v>#N/A</v>
      </c>
      <c r="I2264" s="142" t="e">
        <f>VLOOKUP(B2264,MODALIDADE_1!A:G,7,FALSE)</f>
        <v>#N/A</v>
      </c>
      <c r="J2264" s="106" t="e">
        <f>VLOOKUP(Tabela410[[#This Row],[Proposta de Referência]],SIMP_M1!A:K,9,FALSE)</f>
        <v>#VALUE!</v>
      </c>
      <c r="K2264" s="106" t="e">
        <f>VLOOKUP(Tabela410[[#This Row],[Proposta de Referência]],SIMP_M1!A:K,8,FALSE)</f>
        <v>#VALUE!</v>
      </c>
      <c r="L2264" s="107" t="e">
        <f t="shared" si="144"/>
        <v>#VALUE!</v>
      </c>
      <c r="M2264" s="107" t="e">
        <f t="shared" si="145"/>
        <v>#VALUE!</v>
      </c>
      <c r="N2264" s="142" t="e">
        <f t="shared" si="146"/>
        <v>#VALUE!</v>
      </c>
      <c r="O2264" s="142" t="e">
        <f t="shared" si="147"/>
        <v>#N/A</v>
      </c>
      <c r="P2264" s="24" t="str">
        <f>IFERROR(VLOOKUP(O2264,HOSPITAIS_COM_DIVIDAS!A:E,5,FALSE),"")</f>
        <v/>
      </c>
    </row>
    <row r="2265" spans="1:16" x14ac:dyDescent="0.25">
      <c r="A2265" s="52" t="e">
        <f>Tabela410[[#This Row],[Status da Proposta]]</f>
        <v>#VALUE!</v>
      </c>
      <c r="B2265" s="143">
        <f>MODALIDADE_1!A2265</f>
        <v>0</v>
      </c>
      <c r="C2265" s="142" t="e">
        <f>VLOOKUP(B2265,MODALIDADE_1!A:B,2,FALSE)</f>
        <v>#N/A</v>
      </c>
      <c r="D2265" s="142"/>
      <c r="E2265" s="94" t="e">
        <f>VLOOKUP(B2265,MODALIDADE_1!A:E,5,FALSE)</f>
        <v>#N/A</v>
      </c>
      <c r="F2265" s="95" t="e">
        <f>VLOOKUP(B2265,MODALIDADE_1!A:C,3,FALSE)</f>
        <v>#N/A</v>
      </c>
      <c r="G2265" s="142" t="e">
        <f>VLOOKUP(B2265,MODALIDADE_1!A:G,4,FALSE)</f>
        <v>#N/A</v>
      </c>
      <c r="H2265" s="142" t="e">
        <f>VLOOKUP(B2265,MODALIDADE_1!A:G,6,FALSE)</f>
        <v>#N/A</v>
      </c>
      <c r="I2265" s="142" t="e">
        <f>VLOOKUP(B2265,MODALIDADE_1!A:G,7,FALSE)</f>
        <v>#N/A</v>
      </c>
      <c r="J2265" s="106" t="e">
        <f>VLOOKUP(Tabela410[[#This Row],[Proposta de Referência]],SIMP_M1!A:K,9,FALSE)</f>
        <v>#VALUE!</v>
      </c>
      <c r="K2265" s="106" t="e">
        <f>VLOOKUP(Tabela410[[#This Row],[Proposta de Referência]],SIMP_M1!A:K,8,FALSE)</f>
        <v>#VALUE!</v>
      </c>
      <c r="L2265" s="107" t="e">
        <f t="shared" si="144"/>
        <v>#VALUE!</v>
      </c>
      <c r="M2265" s="107" t="e">
        <f t="shared" si="145"/>
        <v>#VALUE!</v>
      </c>
      <c r="N2265" s="142" t="e">
        <f t="shared" si="146"/>
        <v>#VALUE!</v>
      </c>
      <c r="O2265" s="142" t="e">
        <f t="shared" si="147"/>
        <v>#N/A</v>
      </c>
      <c r="P2265" s="24" t="str">
        <f>IFERROR(VLOOKUP(O2265,HOSPITAIS_COM_DIVIDAS!A:E,5,FALSE),"")</f>
        <v/>
      </c>
    </row>
    <row r="2266" spans="1:16" x14ac:dyDescent="0.25">
      <c r="A2266" s="52" t="e">
        <f>Tabela410[[#This Row],[Status da Proposta]]</f>
        <v>#VALUE!</v>
      </c>
      <c r="B2266" s="143">
        <f>MODALIDADE_1!A2266</f>
        <v>0</v>
      </c>
      <c r="C2266" s="142" t="e">
        <f>VLOOKUP(B2266,MODALIDADE_1!A:B,2,FALSE)</f>
        <v>#N/A</v>
      </c>
      <c r="D2266" s="142"/>
      <c r="E2266" s="94" t="e">
        <f>VLOOKUP(B2266,MODALIDADE_1!A:E,5,FALSE)</f>
        <v>#N/A</v>
      </c>
      <c r="F2266" s="95" t="e">
        <f>VLOOKUP(B2266,MODALIDADE_1!A:C,3,FALSE)</f>
        <v>#N/A</v>
      </c>
      <c r="G2266" s="142" t="e">
        <f>VLOOKUP(B2266,MODALIDADE_1!A:G,4,FALSE)</f>
        <v>#N/A</v>
      </c>
      <c r="H2266" s="142" t="e">
        <f>VLOOKUP(B2266,MODALIDADE_1!A:G,6,FALSE)</f>
        <v>#N/A</v>
      </c>
      <c r="I2266" s="142" t="e">
        <f>VLOOKUP(B2266,MODALIDADE_1!A:G,7,FALSE)</f>
        <v>#N/A</v>
      </c>
      <c r="J2266" s="106" t="e">
        <f>VLOOKUP(Tabela410[[#This Row],[Proposta de Referência]],SIMP_M1!A:K,9,FALSE)</f>
        <v>#VALUE!</v>
      </c>
      <c r="K2266" s="106" t="e">
        <f>VLOOKUP(Tabela410[[#This Row],[Proposta de Referência]],SIMP_M1!A:K,8,FALSE)</f>
        <v>#VALUE!</v>
      </c>
      <c r="L2266" s="107" t="e">
        <f t="shared" si="144"/>
        <v>#VALUE!</v>
      </c>
      <c r="M2266" s="107" t="e">
        <f t="shared" si="145"/>
        <v>#VALUE!</v>
      </c>
      <c r="N2266" s="142" t="e">
        <f t="shared" si="146"/>
        <v>#VALUE!</v>
      </c>
      <c r="O2266" s="142" t="e">
        <f t="shared" si="147"/>
        <v>#N/A</v>
      </c>
      <c r="P2266" s="24" t="str">
        <f>IFERROR(VLOOKUP(O2266,HOSPITAIS_COM_DIVIDAS!A:E,5,FALSE),"")</f>
        <v/>
      </c>
    </row>
    <row r="2267" spans="1:16" x14ac:dyDescent="0.25">
      <c r="A2267" s="52" t="e">
        <f>Tabela410[[#This Row],[Status da Proposta]]</f>
        <v>#VALUE!</v>
      </c>
      <c r="B2267" s="143">
        <f>MODALIDADE_1!A2267</f>
        <v>0</v>
      </c>
      <c r="C2267" s="142" t="e">
        <f>VLOOKUP(B2267,MODALIDADE_1!A:B,2,FALSE)</f>
        <v>#N/A</v>
      </c>
      <c r="D2267" s="142"/>
      <c r="E2267" s="94" t="e">
        <f>VLOOKUP(B2267,MODALIDADE_1!A:E,5,FALSE)</f>
        <v>#N/A</v>
      </c>
      <c r="F2267" s="95" t="e">
        <f>VLOOKUP(B2267,MODALIDADE_1!A:C,3,FALSE)</f>
        <v>#N/A</v>
      </c>
      <c r="G2267" s="142" t="e">
        <f>VLOOKUP(B2267,MODALIDADE_1!A:G,4,FALSE)</f>
        <v>#N/A</v>
      </c>
      <c r="H2267" s="142" t="e">
        <f>VLOOKUP(B2267,MODALIDADE_1!A:G,6,FALSE)</f>
        <v>#N/A</v>
      </c>
      <c r="I2267" s="142" t="e">
        <f>VLOOKUP(B2267,MODALIDADE_1!A:G,7,FALSE)</f>
        <v>#N/A</v>
      </c>
      <c r="J2267" s="106" t="e">
        <f>VLOOKUP(Tabela410[[#This Row],[Proposta de Referência]],SIMP_M1!A:K,9,FALSE)</f>
        <v>#VALUE!</v>
      </c>
      <c r="K2267" s="106" t="e">
        <f>VLOOKUP(Tabela410[[#This Row],[Proposta de Referência]],SIMP_M1!A:K,8,FALSE)</f>
        <v>#VALUE!</v>
      </c>
      <c r="L2267" s="107" t="e">
        <f t="shared" si="144"/>
        <v>#VALUE!</v>
      </c>
      <c r="M2267" s="107" t="e">
        <f t="shared" si="145"/>
        <v>#VALUE!</v>
      </c>
      <c r="N2267" s="142" t="e">
        <f t="shared" si="146"/>
        <v>#VALUE!</v>
      </c>
      <c r="O2267" s="142" t="e">
        <f t="shared" si="147"/>
        <v>#N/A</v>
      </c>
      <c r="P2267" s="24" t="str">
        <f>IFERROR(VLOOKUP(O2267,HOSPITAIS_COM_DIVIDAS!A:E,5,FALSE),"")</f>
        <v/>
      </c>
    </row>
    <row r="2268" spans="1:16" x14ac:dyDescent="0.25">
      <c r="A2268" s="52" t="e">
        <f>Tabela410[[#This Row],[Status da Proposta]]</f>
        <v>#VALUE!</v>
      </c>
      <c r="B2268" s="143">
        <f>MODALIDADE_1!A2268</f>
        <v>0</v>
      </c>
      <c r="C2268" s="142" t="e">
        <f>VLOOKUP(B2268,MODALIDADE_1!A:B,2,FALSE)</f>
        <v>#N/A</v>
      </c>
      <c r="D2268" s="142"/>
      <c r="E2268" s="94" t="e">
        <f>VLOOKUP(B2268,MODALIDADE_1!A:E,5,FALSE)</f>
        <v>#N/A</v>
      </c>
      <c r="F2268" s="95" t="e">
        <f>VLOOKUP(B2268,MODALIDADE_1!A:C,3,FALSE)</f>
        <v>#N/A</v>
      </c>
      <c r="G2268" s="142" t="e">
        <f>VLOOKUP(B2268,MODALIDADE_1!A:G,4,FALSE)</f>
        <v>#N/A</v>
      </c>
      <c r="H2268" s="142" t="e">
        <f>VLOOKUP(B2268,MODALIDADE_1!A:G,6,FALSE)</f>
        <v>#N/A</v>
      </c>
      <c r="I2268" s="142" t="e">
        <f>VLOOKUP(B2268,MODALIDADE_1!A:G,7,FALSE)</f>
        <v>#N/A</v>
      </c>
      <c r="J2268" s="106" t="e">
        <f>VLOOKUP(Tabela410[[#This Row],[Proposta de Referência]],SIMP_M1!A:K,9,FALSE)</f>
        <v>#VALUE!</v>
      </c>
      <c r="K2268" s="106" t="e">
        <f>VLOOKUP(Tabela410[[#This Row],[Proposta de Referência]],SIMP_M1!A:K,8,FALSE)</f>
        <v>#VALUE!</v>
      </c>
      <c r="L2268" s="107" t="e">
        <f t="shared" si="144"/>
        <v>#VALUE!</v>
      </c>
      <c r="M2268" s="107" t="e">
        <f t="shared" si="145"/>
        <v>#VALUE!</v>
      </c>
      <c r="N2268" s="142" t="e">
        <f t="shared" si="146"/>
        <v>#VALUE!</v>
      </c>
      <c r="O2268" s="142" t="e">
        <f t="shared" si="147"/>
        <v>#N/A</v>
      </c>
      <c r="P2268" s="24" t="str">
        <f>IFERROR(VLOOKUP(O2268,HOSPITAIS_COM_DIVIDAS!A:E,5,FALSE),"")</f>
        <v/>
      </c>
    </row>
    <row r="2269" spans="1:16" x14ac:dyDescent="0.25">
      <c r="A2269" s="52" t="e">
        <f>Tabela410[[#This Row],[Status da Proposta]]</f>
        <v>#VALUE!</v>
      </c>
      <c r="B2269" s="143">
        <f>MODALIDADE_1!A2269</f>
        <v>0</v>
      </c>
      <c r="C2269" s="142" t="e">
        <f>VLOOKUP(B2269,MODALIDADE_1!A:B,2,FALSE)</f>
        <v>#N/A</v>
      </c>
      <c r="D2269" s="142"/>
      <c r="E2269" s="94" t="e">
        <f>VLOOKUP(B2269,MODALIDADE_1!A:E,5,FALSE)</f>
        <v>#N/A</v>
      </c>
      <c r="F2269" s="95" t="e">
        <f>VLOOKUP(B2269,MODALIDADE_1!A:C,3,FALSE)</f>
        <v>#N/A</v>
      </c>
      <c r="G2269" s="142" t="e">
        <f>VLOOKUP(B2269,MODALIDADE_1!A:G,4,FALSE)</f>
        <v>#N/A</v>
      </c>
      <c r="H2269" s="142" t="e">
        <f>VLOOKUP(B2269,MODALIDADE_1!A:G,6,FALSE)</f>
        <v>#N/A</v>
      </c>
      <c r="I2269" s="142" t="e">
        <f>VLOOKUP(B2269,MODALIDADE_1!A:G,7,FALSE)</f>
        <v>#N/A</v>
      </c>
      <c r="J2269" s="106" t="e">
        <f>VLOOKUP(Tabela410[[#This Row],[Proposta de Referência]],SIMP_M1!A:K,9,FALSE)</f>
        <v>#VALUE!</v>
      </c>
      <c r="K2269" s="106" t="e">
        <f>VLOOKUP(Tabela410[[#This Row],[Proposta de Referência]],SIMP_M1!A:K,8,FALSE)</f>
        <v>#VALUE!</v>
      </c>
      <c r="L2269" s="107" t="e">
        <f t="shared" si="144"/>
        <v>#VALUE!</v>
      </c>
      <c r="M2269" s="107" t="e">
        <f t="shared" si="145"/>
        <v>#VALUE!</v>
      </c>
      <c r="N2269" s="142" t="e">
        <f t="shared" si="146"/>
        <v>#VALUE!</v>
      </c>
      <c r="O2269" s="142" t="e">
        <f t="shared" si="147"/>
        <v>#N/A</v>
      </c>
      <c r="P2269" s="24" t="str">
        <f>IFERROR(VLOOKUP(O2269,HOSPITAIS_COM_DIVIDAS!A:E,5,FALSE),"")</f>
        <v/>
      </c>
    </row>
    <row r="2270" spans="1:16" x14ac:dyDescent="0.25">
      <c r="A2270" s="52" t="e">
        <f>Tabela410[[#This Row],[Status da Proposta]]</f>
        <v>#VALUE!</v>
      </c>
      <c r="B2270" s="143">
        <f>MODALIDADE_1!A2270</f>
        <v>0</v>
      </c>
      <c r="C2270" s="142" t="e">
        <f>VLOOKUP(B2270,MODALIDADE_1!A:B,2,FALSE)</f>
        <v>#N/A</v>
      </c>
      <c r="D2270" s="142"/>
      <c r="E2270" s="94" t="e">
        <f>VLOOKUP(B2270,MODALIDADE_1!A:E,5,FALSE)</f>
        <v>#N/A</v>
      </c>
      <c r="F2270" s="95" t="e">
        <f>VLOOKUP(B2270,MODALIDADE_1!A:C,3,FALSE)</f>
        <v>#N/A</v>
      </c>
      <c r="G2270" s="142" t="e">
        <f>VLOOKUP(B2270,MODALIDADE_1!A:G,4,FALSE)</f>
        <v>#N/A</v>
      </c>
      <c r="H2270" s="142" t="e">
        <f>VLOOKUP(B2270,MODALIDADE_1!A:G,6,FALSE)</f>
        <v>#N/A</v>
      </c>
      <c r="I2270" s="142" t="e">
        <f>VLOOKUP(B2270,MODALIDADE_1!A:G,7,FALSE)</f>
        <v>#N/A</v>
      </c>
      <c r="J2270" s="106" t="e">
        <f>VLOOKUP(Tabela410[[#This Row],[Proposta de Referência]],SIMP_M1!A:K,9,FALSE)</f>
        <v>#VALUE!</v>
      </c>
      <c r="K2270" s="106" t="e">
        <f>VLOOKUP(Tabela410[[#This Row],[Proposta de Referência]],SIMP_M1!A:K,8,FALSE)</f>
        <v>#VALUE!</v>
      </c>
      <c r="L2270" s="107" t="e">
        <f t="shared" si="144"/>
        <v>#VALUE!</v>
      </c>
      <c r="M2270" s="107" t="e">
        <f t="shared" si="145"/>
        <v>#VALUE!</v>
      </c>
      <c r="N2270" s="142" t="e">
        <f t="shared" si="146"/>
        <v>#VALUE!</v>
      </c>
      <c r="O2270" s="142" t="e">
        <f t="shared" si="147"/>
        <v>#N/A</v>
      </c>
      <c r="P2270" s="24" t="str">
        <f>IFERROR(VLOOKUP(O2270,HOSPITAIS_COM_DIVIDAS!A:E,5,FALSE),"")</f>
        <v/>
      </c>
    </row>
    <row r="2271" spans="1:16" x14ac:dyDescent="0.25">
      <c r="A2271" s="52" t="e">
        <f>Tabela410[[#This Row],[Status da Proposta]]</f>
        <v>#VALUE!</v>
      </c>
      <c r="B2271" s="143">
        <f>MODALIDADE_1!A2271</f>
        <v>0</v>
      </c>
      <c r="C2271" s="142" t="e">
        <f>VLOOKUP(B2271,MODALIDADE_1!A:B,2,FALSE)</f>
        <v>#N/A</v>
      </c>
      <c r="D2271" s="142"/>
      <c r="E2271" s="94" t="e">
        <f>VLOOKUP(B2271,MODALIDADE_1!A:E,5,FALSE)</f>
        <v>#N/A</v>
      </c>
      <c r="F2271" s="95" t="e">
        <f>VLOOKUP(B2271,MODALIDADE_1!A:C,3,FALSE)</f>
        <v>#N/A</v>
      </c>
      <c r="G2271" s="142" t="e">
        <f>VLOOKUP(B2271,MODALIDADE_1!A:G,4,FALSE)</f>
        <v>#N/A</v>
      </c>
      <c r="H2271" s="142" t="e">
        <f>VLOOKUP(B2271,MODALIDADE_1!A:G,6,FALSE)</f>
        <v>#N/A</v>
      </c>
      <c r="I2271" s="142" t="e">
        <f>VLOOKUP(B2271,MODALIDADE_1!A:G,7,FALSE)</f>
        <v>#N/A</v>
      </c>
      <c r="J2271" s="106" t="e">
        <f>VLOOKUP(Tabela410[[#This Row],[Proposta de Referência]],SIMP_M1!A:K,9,FALSE)</f>
        <v>#VALUE!</v>
      </c>
      <c r="K2271" s="106" t="e">
        <f>VLOOKUP(Tabela410[[#This Row],[Proposta de Referência]],SIMP_M1!A:K,8,FALSE)</f>
        <v>#VALUE!</v>
      </c>
      <c r="L2271" s="107" t="e">
        <f t="shared" si="144"/>
        <v>#VALUE!</v>
      </c>
      <c r="M2271" s="107" t="e">
        <f t="shared" si="145"/>
        <v>#VALUE!</v>
      </c>
      <c r="N2271" s="142" t="e">
        <f t="shared" si="146"/>
        <v>#VALUE!</v>
      </c>
      <c r="O2271" s="142" t="e">
        <f t="shared" si="147"/>
        <v>#N/A</v>
      </c>
      <c r="P2271" s="24" t="str">
        <f>IFERROR(VLOOKUP(O2271,HOSPITAIS_COM_DIVIDAS!A:E,5,FALSE),"")</f>
        <v/>
      </c>
    </row>
    <row r="2272" spans="1:16" x14ac:dyDescent="0.25">
      <c r="A2272" s="52" t="e">
        <f>Tabela410[[#This Row],[Status da Proposta]]</f>
        <v>#VALUE!</v>
      </c>
      <c r="B2272" s="143">
        <f>MODALIDADE_1!A2272</f>
        <v>0</v>
      </c>
      <c r="C2272" s="142" t="e">
        <f>VLOOKUP(B2272,MODALIDADE_1!A:B,2,FALSE)</f>
        <v>#N/A</v>
      </c>
      <c r="D2272" s="142"/>
      <c r="E2272" s="94" t="e">
        <f>VLOOKUP(B2272,MODALIDADE_1!A:E,5,FALSE)</f>
        <v>#N/A</v>
      </c>
      <c r="F2272" s="95" t="e">
        <f>VLOOKUP(B2272,MODALIDADE_1!A:C,3,FALSE)</f>
        <v>#N/A</v>
      </c>
      <c r="G2272" s="142" t="e">
        <f>VLOOKUP(B2272,MODALIDADE_1!A:G,4,FALSE)</f>
        <v>#N/A</v>
      </c>
      <c r="H2272" s="142" t="e">
        <f>VLOOKUP(B2272,MODALIDADE_1!A:G,6,FALSE)</f>
        <v>#N/A</v>
      </c>
      <c r="I2272" s="142" t="e">
        <f>VLOOKUP(B2272,MODALIDADE_1!A:G,7,FALSE)</f>
        <v>#N/A</v>
      </c>
      <c r="J2272" s="106" t="e">
        <f>VLOOKUP(Tabela410[[#This Row],[Proposta de Referência]],SIMP_M1!A:K,9,FALSE)</f>
        <v>#VALUE!</v>
      </c>
      <c r="K2272" s="106" t="e">
        <f>VLOOKUP(Tabela410[[#This Row],[Proposta de Referência]],SIMP_M1!A:K,8,FALSE)</f>
        <v>#VALUE!</v>
      </c>
      <c r="L2272" s="107" t="e">
        <f t="shared" ref="L2272:L2335" si="148">K2272+J2272</f>
        <v>#VALUE!</v>
      </c>
      <c r="M2272" s="107" t="e">
        <f t="shared" ref="M2272:M2335" si="149">L2272*12</f>
        <v>#VALUE!</v>
      </c>
      <c r="N2272" s="142" t="e">
        <f t="shared" ref="N2272:N2335" si="150">IF(L2272&gt;100000,"SIM, POSSUI VALOR ACIMA DE R$100.000,00","NÃO, POSSUI VALOR NECESSÁRIO")</f>
        <v>#VALUE!</v>
      </c>
      <c r="O2272" s="142" t="e">
        <f t="shared" ref="O2272:O2335" si="151">LEFT(E2272,8)</f>
        <v>#N/A</v>
      </c>
      <c r="P2272" s="24" t="str">
        <f>IFERROR(VLOOKUP(O2272,HOSPITAIS_COM_DIVIDAS!A:E,5,FALSE),"")</f>
        <v/>
      </c>
    </row>
    <row r="2273" spans="1:16" x14ac:dyDescent="0.25">
      <c r="A2273" s="52" t="e">
        <f>Tabela410[[#This Row],[Status da Proposta]]</f>
        <v>#VALUE!</v>
      </c>
      <c r="B2273" s="143">
        <f>MODALIDADE_1!A2273</f>
        <v>0</v>
      </c>
      <c r="C2273" s="142" t="e">
        <f>VLOOKUP(B2273,MODALIDADE_1!A:B,2,FALSE)</f>
        <v>#N/A</v>
      </c>
      <c r="D2273" s="142"/>
      <c r="E2273" s="94" t="e">
        <f>VLOOKUP(B2273,MODALIDADE_1!A:E,5,FALSE)</f>
        <v>#N/A</v>
      </c>
      <c r="F2273" s="95" t="e">
        <f>VLOOKUP(B2273,MODALIDADE_1!A:C,3,FALSE)</f>
        <v>#N/A</v>
      </c>
      <c r="G2273" s="142" t="e">
        <f>VLOOKUP(B2273,MODALIDADE_1!A:G,4,FALSE)</f>
        <v>#N/A</v>
      </c>
      <c r="H2273" s="142" t="e">
        <f>VLOOKUP(B2273,MODALIDADE_1!A:G,6,FALSE)</f>
        <v>#N/A</v>
      </c>
      <c r="I2273" s="142" t="e">
        <f>VLOOKUP(B2273,MODALIDADE_1!A:G,7,FALSE)</f>
        <v>#N/A</v>
      </c>
      <c r="J2273" s="106" t="e">
        <f>VLOOKUP(Tabela410[[#This Row],[Proposta de Referência]],SIMP_M1!A:K,9,FALSE)</f>
        <v>#VALUE!</v>
      </c>
      <c r="K2273" s="106" t="e">
        <f>VLOOKUP(Tabela410[[#This Row],[Proposta de Referência]],SIMP_M1!A:K,8,FALSE)</f>
        <v>#VALUE!</v>
      </c>
      <c r="L2273" s="107" t="e">
        <f t="shared" si="148"/>
        <v>#VALUE!</v>
      </c>
      <c r="M2273" s="107" t="e">
        <f t="shared" si="149"/>
        <v>#VALUE!</v>
      </c>
      <c r="N2273" s="142" t="e">
        <f t="shared" si="150"/>
        <v>#VALUE!</v>
      </c>
      <c r="O2273" s="142" t="e">
        <f t="shared" si="151"/>
        <v>#N/A</v>
      </c>
      <c r="P2273" s="24" t="str">
        <f>IFERROR(VLOOKUP(O2273,HOSPITAIS_COM_DIVIDAS!A:E,5,FALSE),"")</f>
        <v/>
      </c>
    </row>
    <row r="2274" spans="1:16" x14ac:dyDescent="0.25">
      <c r="A2274" s="52" t="e">
        <f>Tabela410[[#This Row],[Status da Proposta]]</f>
        <v>#VALUE!</v>
      </c>
      <c r="B2274" s="143">
        <f>MODALIDADE_1!A2274</f>
        <v>0</v>
      </c>
      <c r="C2274" s="142" t="e">
        <f>VLOOKUP(B2274,MODALIDADE_1!A:B,2,FALSE)</f>
        <v>#N/A</v>
      </c>
      <c r="D2274" s="142"/>
      <c r="E2274" s="94" t="e">
        <f>VLOOKUP(B2274,MODALIDADE_1!A:E,5,FALSE)</f>
        <v>#N/A</v>
      </c>
      <c r="F2274" s="95" t="e">
        <f>VLOOKUP(B2274,MODALIDADE_1!A:C,3,FALSE)</f>
        <v>#N/A</v>
      </c>
      <c r="G2274" s="142" t="e">
        <f>VLOOKUP(B2274,MODALIDADE_1!A:G,4,FALSE)</f>
        <v>#N/A</v>
      </c>
      <c r="H2274" s="142" t="e">
        <f>VLOOKUP(B2274,MODALIDADE_1!A:G,6,FALSE)</f>
        <v>#N/A</v>
      </c>
      <c r="I2274" s="142" t="e">
        <f>VLOOKUP(B2274,MODALIDADE_1!A:G,7,FALSE)</f>
        <v>#N/A</v>
      </c>
      <c r="J2274" s="106" t="e">
        <f>VLOOKUP(Tabela410[[#This Row],[Proposta de Referência]],SIMP_M1!A:K,9,FALSE)</f>
        <v>#VALUE!</v>
      </c>
      <c r="K2274" s="106" t="e">
        <f>VLOOKUP(Tabela410[[#This Row],[Proposta de Referência]],SIMP_M1!A:K,8,FALSE)</f>
        <v>#VALUE!</v>
      </c>
      <c r="L2274" s="107" t="e">
        <f t="shared" si="148"/>
        <v>#VALUE!</v>
      </c>
      <c r="M2274" s="107" t="e">
        <f t="shared" si="149"/>
        <v>#VALUE!</v>
      </c>
      <c r="N2274" s="142" t="e">
        <f t="shared" si="150"/>
        <v>#VALUE!</v>
      </c>
      <c r="O2274" s="142" t="e">
        <f t="shared" si="151"/>
        <v>#N/A</v>
      </c>
      <c r="P2274" s="24" t="str">
        <f>IFERROR(VLOOKUP(O2274,HOSPITAIS_COM_DIVIDAS!A:E,5,FALSE),"")</f>
        <v/>
      </c>
    </row>
    <row r="2275" spans="1:16" x14ac:dyDescent="0.25">
      <c r="A2275" s="52" t="e">
        <f>Tabela410[[#This Row],[Status da Proposta]]</f>
        <v>#VALUE!</v>
      </c>
      <c r="B2275" s="143">
        <f>MODALIDADE_1!A2275</f>
        <v>0</v>
      </c>
      <c r="C2275" s="142" t="e">
        <f>VLOOKUP(B2275,MODALIDADE_1!A:B,2,FALSE)</f>
        <v>#N/A</v>
      </c>
      <c r="D2275" s="142"/>
      <c r="E2275" s="94" t="e">
        <f>VLOOKUP(B2275,MODALIDADE_1!A:E,5,FALSE)</f>
        <v>#N/A</v>
      </c>
      <c r="F2275" s="95" t="e">
        <f>VLOOKUP(B2275,MODALIDADE_1!A:C,3,FALSE)</f>
        <v>#N/A</v>
      </c>
      <c r="G2275" s="142" t="e">
        <f>VLOOKUP(B2275,MODALIDADE_1!A:G,4,FALSE)</f>
        <v>#N/A</v>
      </c>
      <c r="H2275" s="142" t="e">
        <f>VLOOKUP(B2275,MODALIDADE_1!A:G,6,FALSE)</f>
        <v>#N/A</v>
      </c>
      <c r="I2275" s="142" t="e">
        <f>VLOOKUP(B2275,MODALIDADE_1!A:G,7,FALSE)</f>
        <v>#N/A</v>
      </c>
      <c r="J2275" s="106" t="e">
        <f>VLOOKUP(Tabela410[[#This Row],[Proposta de Referência]],SIMP_M1!A:K,9,FALSE)</f>
        <v>#VALUE!</v>
      </c>
      <c r="K2275" s="106" t="e">
        <f>VLOOKUP(Tabela410[[#This Row],[Proposta de Referência]],SIMP_M1!A:K,8,FALSE)</f>
        <v>#VALUE!</v>
      </c>
      <c r="L2275" s="107" t="e">
        <f t="shared" si="148"/>
        <v>#VALUE!</v>
      </c>
      <c r="M2275" s="107" t="e">
        <f t="shared" si="149"/>
        <v>#VALUE!</v>
      </c>
      <c r="N2275" s="142" t="e">
        <f t="shared" si="150"/>
        <v>#VALUE!</v>
      </c>
      <c r="O2275" s="142" t="e">
        <f t="shared" si="151"/>
        <v>#N/A</v>
      </c>
      <c r="P2275" s="24" t="str">
        <f>IFERROR(VLOOKUP(O2275,HOSPITAIS_COM_DIVIDAS!A:E,5,FALSE),"")</f>
        <v/>
      </c>
    </row>
    <row r="2276" spans="1:16" x14ac:dyDescent="0.25">
      <c r="A2276" s="52" t="e">
        <f>Tabela410[[#This Row],[Status da Proposta]]</f>
        <v>#VALUE!</v>
      </c>
      <c r="B2276" s="143">
        <f>MODALIDADE_1!A2276</f>
        <v>0</v>
      </c>
      <c r="C2276" s="142" t="e">
        <f>VLOOKUP(B2276,MODALIDADE_1!A:B,2,FALSE)</f>
        <v>#N/A</v>
      </c>
      <c r="D2276" s="142"/>
      <c r="E2276" s="94" t="e">
        <f>VLOOKUP(B2276,MODALIDADE_1!A:E,5,FALSE)</f>
        <v>#N/A</v>
      </c>
      <c r="F2276" s="95" t="e">
        <f>VLOOKUP(B2276,MODALIDADE_1!A:C,3,FALSE)</f>
        <v>#N/A</v>
      </c>
      <c r="G2276" s="142" t="e">
        <f>VLOOKUP(B2276,MODALIDADE_1!A:G,4,FALSE)</f>
        <v>#N/A</v>
      </c>
      <c r="H2276" s="142" t="e">
        <f>VLOOKUP(B2276,MODALIDADE_1!A:G,6,FALSE)</f>
        <v>#N/A</v>
      </c>
      <c r="I2276" s="142" t="e">
        <f>VLOOKUP(B2276,MODALIDADE_1!A:G,7,FALSE)</f>
        <v>#N/A</v>
      </c>
      <c r="J2276" s="106" t="e">
        <f>VLOOKUP(Tabela410[[#This Row],[Proposta de Referência]],SIMP_M1!A:K,9,FALSE)</f>
        <v>#VALUE!</v>
      </c>
      <c r="K2276" s="106" t="e">
        <f>VLOOKUP(Tabela410[[#This Row],[Proposta de Referência]],SIMP_M1!A:K,8,FALSE)</f>
        <v>#VALUE!</v>
      </c>
      <c r="L2276" s="107" t="e">
        <f t="shared" si="148"/>
        <v>#VALUE!</v>
      </c>
      <c r="M2276" s="107" t="e">
        <f t="shared" si="149"/>
        <v>#VALUE!</v>
      </c>
      <c r="N2276" s="142" t="e">
        <f t="shared" si="150"/>
        <v>#VALUE!</v>
      </c>
      <c r="O2276" s="142" t="e">
        <f t="shared" si="151"/>
        <v>#N/A</v>
      </c>
      <c r="P2276" s="24" t="str">
        <f>IFERROR(VLOOKUP(O2276,HOSPITAIS_COM_DIVIDAS!A:E,5,FALSE),"")</f>
        <v/>
      </c>
    </row>
    <row r="2277" spans="1:16" x14ac:dyDescent="0.25">
      <c r="A2277" s="52" t="e">
        <f>Tabela410[[#This Row],[Status da Proposta]]</f>
        <v>#VALUE!</v>
      </c>
      <c r="B2277" s="143">
        <f>MODALIDADE_1!A2277</f>
        <v>0</v>
      </c>
      <c r="C2277" s="142" t="e">
        <f>VLOOKUP(B2277,MODALIDADE_1!A:B,2,FALSE)</f>
        <v>#N/A</v>
      </c>
      <c r="D2277" s="142"/>
      <c r="E2277" s="94" t="e">
        <f>VLOOKUP(B2277,MODALIDADE_1!A:E,5,FALSE)</f>
        <v>#N/A</v>
      </c>
      <c r="F2277" s="95" t="e">
        <f>VLOOKUP(B2277,MODALIDADE_1!A:C,3,FALSE)</f>
        <v>#N/A</v>
      </c>
      <c r="G2277" s="142" t="e">
        <f>VLOOKUP(B2277,MODALIDADE_1!A:G,4,FALSE)</f>
        <v>#N/A</v>
      </c>
      <c r="H2277" s="142" t="e">
        <f>VLOOKUP(B2277,MODALIDADE_1!A:G,6,FALSE)</f>
        <v>#N/A</v>
      </c>
      <c r="I2277" s="142" t="e">
        <f>VLOOKUP(B2277,MODALIDADE_1!A:G,7,FALSE)</f>
        <v>#N/A</v>
      </c>
      <c r="J2277" s="106" t="e">
        <f>VLOOKUP(Tabela410[[#This Row],[Proposta de Referência]],SIMP_M1!A:K,9,FALSE)</f>
        <v>#VALUE!</v>
      </c>
      <c r="K2277" s="106" t="e">
        <f>VLOOKUP(Tabela410[[#This Row],[Proposta de Referência]],SIMP_M1!A:K,8,FALSE)</f>
        <v>#VALUE!</v>
      </c>
      <c r="L2277" s="107" t="e">
        <f t="shared" si="148"/>
        <v>#VALUE!</v>
      </c>
      <c r="M2277" s="107" t="e">
        <f t="shared" si="149"/>
        <v>#VALUE!</v>
      </c>
      <c r="N2277" s="142" t="e">
        <f t="shared" si="150"/>
        <v>#VALUE!</v>
      </c>
      <c r="O2277" s="142" t="e">
        <f t="shared" si="151"/>
        <v>#N/A</v>
      </c>
      <c r="P2277" s="24" t="str">
        <f>IFERROR(VLOOKUP(O2277,HOSPITAIS_COM_DIVIDAS!A:E,5,FALSE),"")</f>
        <v/>
      </c>
    </row>
    <row r="2278" spans="1:16" x14ac:dyDescent="0.25">
      <c r="A2278" s="52" t="e">
        <f>Tabela410[[#This Row],[Status da Proposta]]</f>
        <v>#VALUE!</v>
      </c>
      <c r="B2278" s="143">
        <f>MODALIDADE_1!A2278</f>
        <v>0</v>
      </c>
      <c r="C2278" s="142" t="e">
        <f>VLOOKUP(B2278,MODALIDADE_1!A:B,2,FALSE)</f>
        <v>#N/A</v>
      </c>
      <c r="D2278" s="142"/>
      <c r="E2278" s="94" t="e">
        <f>VLOOKUP(B2278,MODALIDADE_1!A:E,5,FALSE)</f>
        <v>#N/A</v>
      </c>
      <c r="F2278" s="95" t="e">
        <f>VLOOKUP(B2278,MODALIDADE_1!A:C,3,FALSE)</f>
        <v>#N/A</v>
      </c>
      <c r="G2278" s="142" t="e">
        <f>VLOOKUP(B2278,MODALIDADE_1!A:G,4,FALSE)</f>
        <v>#N/A</v>
      </c>
      <c r="H2278" s="142" t="e">
        <f>VLOOKUP(B2278,MODALIDADE_1!A:G,6,FALSE)</f>
        <v>#N/A</v>
      </c>
      <c r="I2278" s="142" t="e">
        <f>VLOOKUP(B2278,MODALIDADE_1!A:G,7,FALSE)</f>
        <v>#N/A</v>
      </c>
      <c r="J2278" s="106" t="e">
        <f>VLOOKUP(Tabela410[[#This Row],[Proposta de Referência]],SIMP_M1!A:K,9,FALSE)</f>
        <v>#VALUE!</v>
      </c>
      <c r="K2278" s="106" t="e">
        <f>VLOOKUP(Tabela410[[#This Row],[Proposta de Referência]],SIMP_M1!A:K,8,FALSE)</f>
        <v>#VALUE!</v>
      </c>
      <c r="L2278" s="107" t="e">
        <f t="shared" si="148"/>
        <v>#VALUE!</v>
      </c>
      <c r="M2278" s="107" t="e">
        <f t="shared" si="149"/>
        <v>#VALUE!</v>
      </c>
      <c r="N2278" s="142" t="e">
        <f t="shared" si="150"/>
        <v>#VALUE!</v>
      </c>
      <c r="O2278" s="142" t="e">
        <f t="shared" si="151"/>
        <v>#N/A</v>
      </c>
      <c r="P2278" s="24" t="str">
        <f>IFERROR(VLOOKUP(O2278,HOSPITAIS_COM_DIVIDAS!A:E,5,FALSE),"")</f>
        <v/>
      </c>
    </row>
    <row r="2279" spans="1:16" x14ac:dyDescent="0.25">
      <c r="A2279" s="52" t="e">
        <f>Tabela410[[#This Row],[Status da Proposta]]</f>
        <v>#VALUE!</v>
      </c>
      <c r="B2279" s="143">
        <f>MODALIDADE_1!A2279</f>
        <v>0</v>
      </c>
      <c r="C2279" s="142" t="e">
        <f>VLOOKUP(B2279,MODALIDADE_1!A:B,2,FALSE)</f>
        <v>#N/A</v>
      </c>
      <c r="D2279" s="142"/>
      <c r="E2279" s="94" t="e">
        <f>VLOOKUP(B2279,MODALIDADE_1!A:E,5,FALSE)</f>
        <v>#N/A</v>
      </c>
      <c r="F2279" s="95" t="e">
        <f>VLOOKUP(B2279,MODALIDADE_1!A:C,3,FALSE)</f>
        <v>#N/A</v>
      </c>
      <c r="G2279" s="142" t="e">
        <f>VLOOKUP(B2279,MODALIDADE_1!A:G,4,FALSE)</f>
        <v>#N/A</v>
      </c>
      <c r="H2279" s="142" t="e">
        <f>VLOOKUP(B2279,MODALIDADE_1!A:G,6,FALSE)</f>
        <v>#N/A</v>
      </c>
      <c r="I2279" s="142" t="e">
        <f>VLOOKUP(B2279,MODALIDADE_1!A:G,7,FALSE)</f>
        <v>#N/A</v>
      </c>
      <c r="J2279" s="106" t="e">
        <f>VLOOKUP(Tabela410[[#This Row],[Proposta de Referência]],SIMP_M1!A:K,9,FALSE)</f>
        <v>#VALUE!</v>
      </c>
      <c r="K2279" s="106" t="e">
        <f>VLOOKUP(Tabela410[[#This Row],[Proposta de Referência]],SIMP_M1!A:K,8,FALSE)</f>
        <v>#VALUE!</v>
      </c>
      <c r="L2279" s="107" t="e">
        <f t="shared" si="148"/>
        <v>#VALUE!</v>
      </c>
      <c r="M2279" s="107" t="e">
        <f t="shared" si="149"/>
        <v>#VALUE!</v>
      </c>
      <c r="N2279" s="142" t="e">
        <f t="shared" si="150"/>
        <v>#VALUE!</v>
      </c>
      <c r="O2279" s="142" t="e">
        <f t="shared" si="151"/>
        <v>#N/A</v>
      </c>
      <c r="P2279" s="24" t="str">
        <f>IFERROR(VLOOKUP(O2279,HOSPITAIS_COM_DIVIDAS!A:E,5,FALSE),"")</f>
        <v/>
      </c>
    </row>
    <row r="2280" spans="1:16" x14ac:dyDescent="0.25">
      <c r="A2280" s="52" t="e">
        <f>Tabela410[[#This Row],[Status da Proposta]]</f>
        <v>#VALUE!</v>
      </c>
      <c r="B2280" s="143">
        <f>MODALIDADE_1!A2280</f>
        <v>0</v>
      </c>
      <c r="C2280" s="142" t="e">
        <f>VLOOKUP(B2280,MODALIDADE_1!A:B,2,FALSE)</f>
        <v>#N/A</v>
      </c>
      <c r="D2280" s="142"/>
      <c r="E2280" s="94" t="e">
        <f>VLOOKUP(B2280,MODALIDADE_1!A:E,5,FALSE)</f>
        <v>#N/A</v>
      </c>
      <c r="F2280" s="95" t="e">
        <f>VLOOKUP(B2280,MODALIDADE_1!A:C,3,FALSE)</f>
        <v>#N/A</v>
      </c>
      <c r="G2280" s="142" t="e">
        <f>VLOOKUP(B2280,MODALIDADE_1!A:G,4,FALSE)</f>
        <v>#N/A</v>
      </c>
      <c r="H2280" s="142" t="e">
        <f>VLOOKUP(B2280,MODALIDADE_1!A:G,6,FALSE)</f>
        <v>#N/A</v>
      </c>
      <c r="I2280" s="142" t="e">
        <f>VLOOKUP(B2280,MODALIDADE_1!A:G,7,FALSE)</f>
        <v>#N/A</v>
      </c>
      <c r="J2280" s="106" t="e">
        <f>VLOOKUP(Tabela410[[#This Row],[Proposta de Referência]],SIMP_M1!A:K,9,FALSE)</f>
        <v>#VALUE!</v>
      </c>
      <c r="K2280" s="106" t="e">
        <f>VLOOKUP(Tabela410[[#This Row],[Proposta de Referência]],SIMP_M1!A:K,8,FALSE)</f>
        <v>#VALUE!</v>
      </c>
      <c r="L2280" s="107" t="e">
        <f t="shared" si="148"/>
        <v>#VALUE!</v>
      </c>
      <c r="M2280" s="107" t="e">
        <f t="shared" si="149"/>
        <v>#VALUE!</v>
      </c>
      <c r="N2280" s="142" t="e">
        <f t="shared" si="150"/>
        <v>#VALUE!</v>
      </c>
      <c r="O2280" s="142" t="e">
        <f t="shared" si="151"/>
        <v>#N/A</v>
      </c>
      <c r="P2280" s="24" t="str">
        <f>IFERROR(VLOOKUP(O2280,HOSPITAIS_COM_DIVIDAS!A:E,5,FALSE),"")</f>
        <v/>
      </c>
    </row>
    <row r="2281" spans="1:16" x14ac:dyDescent="0.25">
      <c r="A2281" s="52" t="e">
        <f>Tabela410[[#This Row],[Status da Proposta]]</f>
        <v>#VALUE!</v>
      </c>
      <c r="B2281" s="143">
        <f>MODALIDADE_1!A2281</f>
        <v>0</v>
      </c>
      <c r="C2281" s="142" t="e">
        <f>VLOOKUP(B2281,MODALIDADE_1!A:B,2,FALSE)</f>
        <v>#N/A</v>
      </c>
      <c r="D2281" s="142"/>
      <c r="E2281" s="94" t="e">
        <f>VLOOKUP(B2281,MODALIDADE_1!A:E,5,FALSE)</f>
        <v>#N/A</v>
      </c>
      <c r="F2281" s="95" t="e">
        <f>VLOOKUP(B2281,MODALIDADE_1!A:C,3,FALSE)</f>
        <v>#N/A</v>
      </c>
      <c r="G2281" s="142" t="e">
        <f>VLOOKUP(B2281,MODALIDADE_1!A:G,4,FALSE)</f>
        <v>#N/A</v>
      </c>
      <c r="H2281" s="142" t="e">
        <f>VLOOKUP(B2281,MODALIDADE_1!A:G,6,FALSE)</f>
        <v>#N/A</v>
      </c>
      <c r="I2281" s="142" t="e">
        <f>VLOOKUP(B2281,MODALIDADE_1!A:G,7,FALSE)</f>
        <v>#N/A</v>
      </c>
      <c r="J2281" s="106" t="e">
        <f>VLOOKUP(Tabela410[[#This Row],[Proposta de Referência]],SIMP_M1!A:K,9,FALSE)</f>
        <v>#VALUE!</v>
      </c>
      <c r="K2281" s="106" t="e">
        <f>VLOOKUP(Tabela410[[#This Row],[Proposta de Referência]],SIMP_M1!A:K,8,FALSE)</f>
        <v>#VALUE!</v>
      </c>
      <c r="L2281" s="107" t="e">
        <f t="shared" si="148"/>
        <v>#VALUE!</v>
      </c>
      <c r="M2281" s="107" t="e">
        <f t="shared" si="149"/>
        <v>#VALUE!</v>
      </c>
      <c r="N2281" s="142" t="e">
        <f t="shared" si="150"/>
        <v>#VALUE!</v>
      </c>
      <c r="O2281" s="142" t="e">
        <f t="shared" si="151"/>
        <v>#N/A</v>
      </c>
      <c r="P2281" s="24" t="str">
        <f>IFERROR(VLOOKUP(O2281,HOSPITAIS_COM_DIVIDAS!A:E,5,FALSE),"")</f>
        <v/>
      </c>
    </row>
    <row r="2282" spans="1:16" x14ac:dyDescent="0.25">
      <c r="A2282" s="52" t="e">
        <f>Tabela410[[#This Row],[Status da Proposta]]</f>
        <v>#VALUE!</v>
      </c>
      <c r="B2282" s="143">
        <f>MODALIDADE_1!A2282</f>
        <v>0</v>
      </c>
      <c r="C2282" s="142" t="e">
        <f>VLOOKUP(B2282,MODALIDADE_1!A:B,2,FALSE)</f>
        <v>#N/A</v>
      </c>
      <c r="D2282" s="142"/>
      <c r="E2282" s="94" t="e">
        <f>VLOOKUP(B2282,MODALIDADE_1!A:E,5,FALSE)</f>
        <v>#N/A</v>
      </c>
      <c r="F2282" s="95" t="e">
        <f>VLOOKUP(B2282,MODALIDADE_1!A:C,3,FALSE)</f>
        <v>#N/A</v>
      </c>
      <c r="G2282" s="142" t="e">
        <f>VLOOKUP(B2282,MODALIDADE_1!A:G,4,FALSE)</f>
        <v>#N/A</v>
      </c>
      <c r="H2282" s="142" t="e">
        <f>VLOOKUP(B2282,MODALIDADE_1!A:G,6,FALSE)</f>
        <v>#N/A</v>
      </c>
      <c r="I2282" s="142" t="e">
        <f>VLOOKUP(B2282,MODALIDADE_1!A:G,7,FALSE)</f>
        <v>#N/A</v>
      </c>
      <c r="J2282" s="106" t="e">
        <f>VLOOKUP(Tabela410[[#This Row],[Proposta de Referência]],SIMP_M1!A:K,9,FALSE)</f>
        <v>#VALUE!</v>
      </c>
      <c r="K2282" s="106" t="e">
        <f>VLOOKUP(Tabela410[[#This Row],[Proposta de Referência]],SIMP_M1!A:K,8,FALSE)</f>
        <v>#VALUE!</v>
      </c>
      <c r="L2282" s="107" t="e">
        <f t="shared" si="148"/>
        <v>#VALUE!</v>
      </c>
      <c r="M2282" s="107" t="e">
        <f t="shared" si="149"/>
        <v>#VALUE!</v>
      </c>
      <c r="N2282" s="142" t="e">
        <f t="shared" si="150"/>
        <v>#VALUE!</v>
      </c>
      <c r="O2282" s="142" t="e">
        <f t="shared" si="151"/>
        <v>#N/A</v>
      </c>
      <c r="P2282" s="24" t="str">
        <f>IFERROR(VLOOKUP(O2282,HOSPITAIS_COM_DIVIDAS!A:E,5,FALSE),"")</f>
        <v/>
      </c>
    </row>
    <row r="2283" spans="1:16" x14ac:dyDescent="0.25">
      <c r="A2283" s="52" t="e">
        <f>Tabela410[[#This Row],[Status da Proposta]]</f>
        <v>#VALUE!</v>
      </c>
      <c r="B2283" s="143">
        <f>MODALIDADE_1!A2283</f>
        <v>0</v>
      </c>
      <c r="C2283" s="142" t="e">
        <f>VLOOKUP(B2283,MODALIDADE_1!A:B,2,FALSE)</f>
        <v>#N/A</v>
      </c>
      <c r="D2283" s="142"/>
      <c r="E2283" s="94" t="e">
        <f>VLOOKUP(B2283,MODALIDADE_1!A:E,5,FALSE)</f>
        <v>#N/A</v>
      </c>
      <c r="F2283" s="95" t="e">
        <f>VLOOKUP(B2283,MODALIDADE_1!A:C,3,FALSE)</f>
        <v>#N/A</v>
      </c>
      <c r="G2283" s="142" t="e">
        <f>VLOOKUP(B2283,MODALIDADE_1!A:G,4,FALSE)</f>
        <v>#N/A</v>
      </c>
      <c r="H2283" s="142" t="e">
        <f>VLOOKUP(B2283,MODALIDADE_1!A:G,6,FALSE)</f>
        <v>#N/A</v>
      </c>
      <c r="I2283" s="142" t="e">
        <f>VLOOKUP(B2283,MODALIDADE_1!A:G,7,FALSE)</f>
        <v>#N/A</v>
      </c>
      <c r="J2283" s="106" t="e">
        <f>VLOOKUP(Tabela410[[#This Row],[Proposta de Referência]],SIMP_M1!A:K,9,FALSE)</f>
        <v>#VALUE!</v>
      </c>
      <c r="K2283" s="106" t="e">
        <f>VLOOKUP(Tabela410[[#This Row],[Proposta de Referência]],SIMP_M1!A:K,8,FALSE)</f>
        <v>#VALUE!</v>
      </c>
      <c r="L2283" s="107" t="e">
        <f t="shared" si="148"/>
        <v>#VALUE!</v>
      </c>
      <c r="M2283" s="107" t="e">
        <f t="shared" si="149"/>
        <v>#VALUE!</v>
      </c>
      <c r="N2283" s="142" t="e">
        <f t="shared" si="150"/>
        <v>#VALUE!</v>
      </c>
      <c r="O2283" s="142" t="e">
        <f t="shared" si="151"/>
        <v>#N/A</v>
      </c>
      <c r="P2283" s="24" t="str">
        <f>IFERROR(VLOOKUP(O2283,HOSPITAIS_COM_DIVIDAS!A:E,5,FALSE),"")</f>
        <v/>
      </c>
    </row>
    <row r="2284" spans="1:16" x14ac:dyDescent="0.25">
      <c r="A2284" s="52" t="e">
        <f>Tabela410[[#This Row],[Status da Proposta]]</f>
        <v>#VALUE!</v>
      </c>
      <c r="B2284" s="143">
        <f>MODALIDADE_1!A2284</f>
        <v>0</v>
      </c>
      <c r="C2284" s="142" t="e">
        <f>VLOOKUP(B2284,MODALIDADE_1!A:B,2,FALSE)</f>
        <v>#N/A</v>
      </c>
      <c r="D2284" s="142"/>
      <c r="E2284" s="94" t="e">
        <f>VLOOKUP(B2284,MODALIDADE_1!A:E,5,FALSE)</f>
        <v>#N/A</v>
      </c>
      <c r="F2284" s="95" t="e">
        <f>VLOOKUP(B2284,MODALIDADE_1!A:C,3,FALSE)</f>
        <v>#N/A</v>
      </c>
      <c r="G2284" s="142" t="e">
        <f>VLOOKUP(B2284,MODALIDADE_1!A:G,4,FALSE)</f>
        <v>#N/A</v>
      </c>
      <c r="H2284" s="142" t="e">
        <f>VLOOKUP(B2284,MODALIDADE_1!A:G,6,FALSE)</f>
        <v>#N/A</v>
      </c>
      <c r="I2284" s="142" t="e">
        <f>VLOOKUP(B2284,MODALIDADE_1!A:G,7,FALSE)</f>
        <v>#N/A</v>
      </c>
      <c r="J2284" s="106" t="e">
        <f>VLOOKUP(Tabela410[[#This Row],[Proposta de Referência]],SIMP_M1!A:K,9,FALSE)</f>
        <v>#VALUE!</v>
      </c>
      <c r="K2284" s="106" t="e">
        <f>VLOOKUP(Tabela410[[#This Row],[Proposta de Referência]],SIMP_M1!A:K,8,FALSE)</f>
        <v>#VALUE!</v>
      </c>
      <c r="L2284" s="107" t="e">
        <f t="shared" si="148"/>
        <v>#VALUE!</v>
      </c>
      <c r="M2284" s="107" t="e">
        <f t="shared" si="149"/>
        <v>#VALUE!</v>
      </c>
      <c r="N2284" s="142" t="e">
        <f t="shared" si="150"/>
        <v>#VALUE!</v>
      </c>
      <c r="O2284" s="142" t="e">
        <f t="shared" si="151"/>
        <v>#N/A</v>
      </c>
      <c r="P2284" s="24" t="str">
        <f>IFERROR(VLOOKUP(O2284,HOSPITAIS_COM_DIVIDAS!A:E,5,FALSE),"")</f>
        <v/>
      </c>
    </row>
    <row r="2285" spans="1:16" x14ac:dyDescent="0.25">
      <c r="A2285" s="52" t="e">
        <f>Tabela410[[#This Row],[Status da Proposta]]</f>
        <v>#VALUE!</v>
      </c>
      <c r="B2285" s="143">
        <f>MODALIDADE_1!A2285</f>
        <v>0</v>
      </c>
      <c r="C2285" s="142" t="e">
        <f>VLOOKUP(B2285,MODALIDADE_1!A:B,2,FALSE)</f>
        <v>#N/A</v>
      </c>
      <c r="D2285" s="142"/>
      <c r="E2285" s="94" t="e">
        <f>VLOOKUP(B2285,MODALIDADE_1!A:E,5,FALSE)</f>
        <v>#N/A</v>
      </c>
      <c r="F2285" s="95" t="e">
        <f>VLOOKUP(B2285,MODALIDADE_1!A:C,3,FALSE)</f>
        <v>#N/A</v>
      </c>
      <c r="G2285" s="142" t="e">
        <f>VLOOKUP(B2285,MODALIDADE_1!A:G,4,FALSE)</f>
        <v>#N/A</v>
      </c>
      <c r="H2285" s="142" t="e">
        <f>VLOOKUP(B2285,MODALIDADE_1!A:G,6,FALSE)</f>
        <v>#N/A</v>
      </c>
      <c r="I2285" s="142" t="e">
        <f>VLOOKUP(B2285,MODALIDADE_1!A:G,7,FALSE)</f>
        <v>#N/A</v>
      </c>
      <c r="J2285" s="106" t="e">
        <f>VLOOKUP(Tabela410[[#This Row],[Proposta de Referência]],SIMP_M1!A:K,9,FALSE)</f>
        <v>#VALUE!</v>
      </c>
      <c r="K2285" s="106" t="e">
        <f>VLOOKUP(Tabela410[[#This Row],[Proposta de Referência]],SIMP_M1!A:K,8,FALSE)</f>
        <v>#VALUE!</v>
      </c>
      <c r="L2285" s="107" t="e">
        <f t="shared" si="148"/>
        <v>#VALUE!</v>
      </c>
      <c r="M2285" s="107" t="e">
        <f t="shared" si="149"/>
        <v>#VALUE!</v>
      </c>
      <c r="N2285" s="142" t="e">
        <f t="shared" si="150"/>
        <v>#VALUE!</v>
      </c>
      <c r="O2285" s="142" t="e">
        <f t="shared" si="151"/>
        <v>#N/A</v>
      </c>
      <c r="P2285" s="24" t="str">
        <f>IFERROR(VLOOKUP(O2285,HOSPITAIS_COM_DIVIDAS!A:E,5,FALSE),"")</f>
        <v/>
      </c>
    </row>
    <row r="2286" spans="1:16" x14ac:dyDescent="0.25">
      <c r="A2286" s="52" t="e">
        <f>Tabela410[[#This Row],[Status da Proposta]]</f>
        <v>#VALUE!</v>
      </c>
      <c r="B2286" s="143">
        <f>MODALIDADE_1!A2286</f>
        <v>0</v>
      </c>
      <c r="C2286" s="142" t="e">
        <f>VLOOKUP(B2286,MODALIDADE_1!A:B,2,FALSE)</f>
        <v>#N/A</v>
      </c>
      <c r="D2286" s="142"/>
      <c r="E2286" s="94" t="e">
        <f>VLOOKUP(B2286,MODALIDADE_1!A:E,5,FALSE)</f>
        <v>#N/A</v>
      </c>
      <c r="F2286" s="95" t="e">
        <f>VLOOKUP(B2286,MODALIDADE_1!A:C,3,FALSE)</f>
        <v>#N/A</v>
      </c>
      <c r="G2286" s="142" t="e">
        <f>VLOOKUP(B2286,MODALIDADE_1!A:G,4,FALSE)</f>
        <v>#N/A</v>
      </c>
      <c r="H2286" s="142" t="e">
        <f>VLOOKUP(B2286,MODALIDADE_1!A:G,6,FALSE)</f>
        <v>#N/A</v>
      </c>
      <c r="I2286" s="142" t="e">
        <f>VLOOKUP(B2286,MODALIDADE_1!A:G,7,FALSE)</f>
        <v>#N/A</v>
      </c>
      <c r="J2286" s="106" t="e">
        <f>VLOOKUP(Tabela410[[#This Row],[Proposta de Referência]],SIMP_M1!A:K,9,FALSE)</f>
        <v>#VALUE!</v>
      </c>
      <c r="K2286" s="106" t="e">
        <f>VLOOKUP(Tabela410[[#This Row],[Proposta de Referência]],SIMP_M1!A:K,8,FALSE)</f>
        <v>#VALUE!</v>
      </c>
      <c r="L2286" s="107" t="e">
        <f t="shared" si="148"/>
        <v>#VALUE!</v>
      </c>
      <c r="M2286" s="107" t="e">
        <f t="shared" si="149"/>
        <v>#VALUE!</v>
      </c>
      <c r="N2286" s="142" t="e">
        <f t="shared" si="150"/>
        <v>#VALUE!</v>
      </c>
      <c r="O2286" s="142" t="e">
        <f t="shared" si="151"/>
        <v>#N/A</v>
      </c>
      <c r="P2286" s="24" t="str">
        <f>IFERROR(VLOOKUP(O2286,HOSPITAIS_COM_DIVIDAS!A:E,5,FALSE),"")</f>
        <v/>
      </c>
    </row>
    <row r="2287" spans="1:16" x14ac:dyDescent="0.25">
      <c r="A2287" s="52" t="e">
        <f>Tabela410[[#This Row],[Status da Proposta]]</f>
        <v>#VALUE!</v>
      </c>
      <c r="B2287" s="143">
        <f>MODALIDADE_1!A2287</f>
        <v>0</v>
      </c>
      <c r="C2287" s="142" t="e">
        <f>VLOOKUP(B2287,MODALIDADE_1!A:B,2,FALSE)</f>
        <v>#N/A</v>
      </c>
      <c r="D2287" s="142"/>
      <c r="E2287" s="94" t="e">
        <f>VLOOKUP(B2287,MODALIDADE_1!A:E,5,FALSE)</f>
        <v>#N/A</v>
      </c>
      <c r="F2287" s="95" t="e">
        <f>VLOOKUP(B2287,MODALIDADE_1!A:C,3,FALSE)</f>
        <v>#N/A</v>
      </c>
      <c r="G2287" s="142" t="e">
        <f>VLOOKUP(B2287,MODALIDADE_1!A:G,4,FALSE)</f>
        <v>#N/A</v>
      </c>
      <c r="H2287" s="142" t="e">
        <f>VLOOKUP(B2287,MODALIDADE_1!A:G,6,FALSE)</f>
        <v>#N/A</v>
      </c>
      <c r="I2287" s="142" t="e">
        <f>VLOOKUP(B2287,MODALIDADE_1!A:G,7,FALSE)</f>
        <v>#N/A</v>
      </c>
      <c r="J2287" s="106" t="e">
        <f>VLOOKUP(Tabela410[[#This Row],[Proposta de Referência]],SIMP_M1!A:K,9,FALSE)</f>
        <v>#VALUE!</v>
      </c>
      <c r="K2287" s="106" t="e">
        <f>VLOOKUP(Tabela410[[#This Row],[Proposta de Referência]],SIMP_M1!A:K,8,FALSE)</f>
        <v>#VALUE!</v>
      </c>
      <c r="L2287" s="107" t="e">
        <f t="shared" si="148"/>
        <v>#VALUE!</v>
      </c>
      <c r="M2287" s="107" t="e">
        <f t="shared" si="149"/>
        <v>#VALUE!</v>
      </c>
      <c r="N2287" s="142" t="e">
        <f t="shared" si="150"/>
        <v>#VALUE!</v>
      </c>
      <c r="O2287" s="142" t="e">
        <f t="shared" si="151"/>
        <v>#N/A</v>
      </c>
      <c r="P2287" s="24" t="str">
        <f>IFERROR(VLOOKUP(O2287,HOSPITAIS_COM_DIVIDAS!A:E,5,FALSE),"")</f>
        <v/>
      </c>
    </row>
    <row r="2288" spans="1:16" x14ac:dyDescent="0.25">
      <c r="A2288" s="52" t="e">
        <f>Tabela410[[#This Row],[Status da Proposta]]</f>
        <v>#VALUE!</v>
      </c>
      <c r="B2288" s="143">
        <f>MODALIDADE_1!A2288</f>
        <v>0</v>
      </c>
      <c r="C2288" s="142" t="e">
        <f>VLOOKUP(B2288,MODALIDADE_1!A:B,2,FALSE)</f>
        <v>#N/A</v>
      </c>
      <c r="D2288" s="142"/>
      <c r="E2288" s="94" t="e">
        <f>VLOOKUP(B2288,MODALIDADE_1!A:E,5,FALSE)</f>
        <v>#N/A</v>
      </c>
      <c r="F2288" s="95" t="e">
        <f>VLOOKUP(B2288,MODALIDADE_1!A:C,3,FALSE)</f>
        <v>#N/A</v>
      </c>
      <c r="G2288" s="142" t="e">
        <f>VLOOKUP(B2288,MODALIDADE_1!A:G,4,FALSE)</f>
        <v>#N/A</v>
      </c>
      <c r="H2288" s="142" t="e">
        <f>VLOOKUP(B2288,MODALIDADE_1!A:G,6,FALSE)</f>
        <v>#N/A</v>
      </c>
      <c r="I2288" s="142" t="e">
        <f>VLOOKUP(B2288,MODALIDADE_1!A:G,7,FALSE)</f>
        <v>#N/A</v>
      </c>
      <c r="J2288" s="106" t="e">
        <f>VLOOKUP(Tabela410[[#This Row],[Proposta de Referência]],SIMP_M1!A:K,9,FALSE)</f>
        <v>#VALUE!</v>
      </c>
      <c r="K2288" s="106" t="e">
        <f>VLOOKUP(Tabela410[[#This Row],[Proposta de Referência]],SIMP_M1!A:K,8,FALSE)</f>
        <v>#VALUE!</v>
      </c>
      <c r="L2288" s="107" t="e">
        <f t="shared" si="148"/>
        <v>#VALUE!</v>
      </c>
      <c r="M2288" s="107" t="e">
        <f t="shared" si="149"/>
        <v>#VALUE!</v>
      </c>
      <c r="N2288" s="142" t="e">
        <f t="shared" si="150"/>
        <v>#VALUE!</v>
      </c>
      <c r="O2288" s="142" t="e">
        <f t="shared" si="151"/>
        <v>#N/A</v>
      </c>
      <c r="P2288" s="24" t="str">
        <f>IFERROR(VLOOKUP(O2288,HOSPITAIS_COM_DIVIDAS!A:E,5,FALSE),"")</f>
        <v/>
      </c>
    </row>
    <row r="2289" spans="1:16" x14ac:dyDescent="0.25">
      <c r="A2289" s="52" t="e">
        <f>Tabela410[[#This Row],[Status da Proposta]]</f>
        <v>#VALUE!</v>
      </c>
      <c r="B2289" s="143">
        <f>MODALIDADE_1!A2289</f>
        <v>0</v>
      </c>
      <c r="C2289" s="142" t="e">
        <f>VLOOKUP(B2289,MODALIDADE_1!A:B,2,FALSE)</f>
        <v>#N/A</v>
      </c>
      <c r="D2289" s="142"/>
      <c r="E2289" s="94" t="e">
        <f>VLOOKUP(B2289,MODALIDADE_1!A:E,5,FALSE)</f>
        <v>#N/A</v>
      </c>
      <c r="F2289" s="95" t="e">
        <f>VLOOKUP(B2289,MODALIDADE_1!A:C,3,FALSE)</f>
        <v>#N/A</v>
      </c>
      <c r="G2289" s="142" t="e">
        <f>VLOOKUP(B2289,MODALIDADE_1!A:G,4,FALSE)</f>
        <v>#N/A</v>
      </c>
      <c r="H2289" s="142" t="e">
        <f>VLOOKUP(B2289,MODALIDADE_1!A:G,6,FALSE)</f>
        <v>#N/A</v>
      </c>
      <c r="I2289" s="142" t="e">
        <f>VLOOKUP(B2289,MODALIDADE_1!A:G,7,FALSE)</f>
        <v>#N/A</v>
      </c>
      <c r="J2289" s="106" t="e">
        <f>VLOOKUP(Tabela410[[#This Row],[Proposta de Referência]],SIMP_M1!A:K,9,FALSE)</f>
        <v>#VALUE!</v>
      </c>
      <c r="K2289" s="106" t="e">
        <f>VLOOKUP(Tabela410[[#This Row],[Proposta de Referência]],SIMP_M1!A:K,8,FALSE)</f>
        <v>#VALUE!</v>
      </c>
      <c r="L2289" s="107" t="e">
        <f t="shared" si="148"/>
        <v>#VALUE!</v>
      </c>
      <c r="M2289" s="107" t="e">
        <f t="shared" si="149"/>
        <v>#VALUE!</v>
      </c>
      <c r="N2289" s="142" t="e">
        <f t="shared" si="150"/>
        <v>#VALUE!</v>
      </c>
      <c r="O2289" s="142" t="e">
        <f t="shared" si="151"/>
        <v>#N/A</v>
      </c>
      <c r="P2289" s="24" t="str">
        <f>IFERROR(VLOOKUP(O2289,HOSPITAIS_COM_DIVIDAS!A:E,5,FALSE),"")</f>
        <v/>
      </c>
    </row>
    <row r="2290" spans="1:16" x14ac:dyDescent="0.25">
      <c r="A2290" s="52" t="e">
        <f>Tabela410[[#This Row],[Status da Proposta]]</f>
        <v>#VALUE!</v>
      </c>
      <c r="B2290" s="143">
        <f>MODALIDADE_1!A2290</f>
        <v>0</v>
      </c>
      <c r="C2290" s="142" t="e">
        <f>VLOOKUP(B2290,MODALIDADE_1!A:B,2,FALSE)</f>
        <v>#N/A</v>
      </c>
      <c r="D2290" s="142"/>
      <c r="E2290" s="94" t="e">
        <f>VLOOKUP(B2290,MODALIDADE_1!A:E,5,FALSE)</f>
        <v>#N/A</v>
      </c>
      <c r="F2290" s="95" t="e">
        <f>VLOOKUP(B2290,MODALIDADE_1!A:C,3,FALSE)</f>
        <v>#N/A</v>
      </c>
      <c r="G2290" s="142" t="e">
        <f>VLOOKUP(B2290,MODALIDADE_1!A:G,4,FALSE)</f>
        <v>#N/A</v>
      </c>
      <c r="H2290" s="142" t="e">
        <f>VLOOKUP(B2290,MODALIDADE_1!A:G,6,FALSE)</f>
        <v>#N/A</v>
      </c>
      <c r="I2290" s="142" t="e">
        <f>VLOOKUP(B2290,MODALIDADE_1!A:G,7,FALSE)</f>
        <v>#N/A</v>
      </c>
      <c r="J2290" s="106" t="e">
        <f>VLOOKUP(Tabela410[[#This Row],[Proposta de Referência]],SIMP_M1!A:K,9,FALSE)</f>
        <v>#VALUE!</v>
      </c>
      <c r="K2290" s="106" t="e">
        <f>VLOOKUP(Tabela410[[#This Row],[Proposta de Referência]],SIMP_M1!A:K,8,FALSE)</f>
        <v>#VALUE!</v>
      </c>
      <c r="L2290" s="107" t="e">
        <f t="shared" si="148"/>
        <v>#VALUE!</v>
      </c>
      <c r="M2290" s="107" t="e">
        <f t="shared" si="149"/>
        <v>#VALUE!</v>
      </c>
      <c r="N2290" s="142" t="e">
        <f t="shared" si="150"/>
        <v>#VALUE!</v>
      </c>
      <c r="O2290" s="142" t="e">
        <f t="shared" si="151"/>
        <v>#N/A</v>
      </c>
      <c r="P2290" s="24" t="str">
        <f>IFERROR(VLOOKUP(O2290,HOSPITAIS_COM_DIVIDAS!A:E,5,FALSE),"")</f>
        <v/>
      </c>
    </row>
    <row r="2291" spans="1:16" x14ac:dyDescent="0.25">
      <c r="A2291" s="52" t="e">
        <f>Tabela410[[#This Row],[Status da Proposta]]</f>
        <v>#VALUE!</v>
      </c>
      <c r="B2291" s="143">
        <f>MODALIDADE_1!A2291</f>
        <v>0</v>
      </c>
      <c r="C2291" s="142" t="e">
        <f>VLOOKUP(B2291,MODALIDADE_1!A:B,2,FALSE)</f>
        <v>#N/A</v>
      </c>
      <c r="D2291" s="142"/>
      <c r="E2291" s="94" t="e">
        <f>VLOOKUP(B2291,MODALIDADE_1!A:E,5,FALSE)</f>
        <v>#N/A</v>
      </c>
      <c r="F2291" s="95" t="e">
        <f>VLOOKUP(B2291,MODALIDADE_1!A:C,3,FALSE)</f>
        <v>#N/A</v>
      </c>
      <c r="G2291" s="142" t="e">
        <f>VLOOKUP(B2291,MODALIDADE_1!A:G,4,FALSE)</f>
        <v>#N/A</v>
      </c>
      <c r="H2291" s="142" t="e">
        <f>VLOOKUP(B2291,MODALIDADE_1!A:G,6,FALSE)</f>
        <v>#N/A</v>
      </c>
      <c r="I2291" s="142" t="e">
        <f>VLOOKUP(B2291,MODALIDADE_1!A:G,7,FALSE)</f>
        <v>#N/A</v>
      </c>
      <c r="J2291" s="106" t="e">
        <f>VLOOKUP(Tabela410[[#This Row],[Proposta de Referência]],SIMP_M1!A:K,9,FALSE)</f>
        <v>#VALUE!</v>
      </c>
      <c r="K2291" s="106" t="e">
        <f>VLOOKUP(Tabela410[[#This Row],[Proposta de Referência]],SIMP_M1!A:K,8,FALSE)</f>
        <v>#VALUE!</v>
      </c>
      <c r="L2291" s="107" t="e">
        <f t="shared" si="148"/>
        <v>#VALUE!</v>
      </c>
      <c r="M2291" s="107" t="e">
        <f t="shared" si="149"/>
        <v>#VALUE!</v>
      </c>
      <c r="N2291" s="142" t="e">
        <f t="shared" si="150"/>
        <v>#VALUE!</v>
      </c>
      <c r="O2291" s="142" t="e">
        <f t="shared" si="151"/>
        <v>#N/A</v>
      </c>
      <c r="P2291" s="24" t="str">
        <f>IFERROR(VLOOKUP(O2291,HOSPITAIS_COM_DIVIDAS!A:E,5,FALSE),"")</f>
        <v/>
      </c>
    </row>
    <row r="2292" spans="1:16" x14ac:dyDescent="0.25">
      <c r="A2292" s="52" t="e">
        <f>Tabela410[[#This Row],[Status da Proposta]]</f>
        <v>#VALUE!</v>
      </c>
      <c r="B2292" s="143">
        <f>MODALIDADE_1!A2292</f>
        <v>0</v>
      </c>
      <c r="C2292" s="142" t="e">
        <f>VLOOKUP(B2292,MODALIDADE_1!A:B,2,FALSE)</f>
        <v>#N/A</v>
      </c>
      <c r="D2292" s="142"/>
      <c r="E2292" s="94" t="e">
        <f>VLOOKUP(B2292,MODALIDADE_1!A:E,5,FALSE)</f>
        <v>#N/A</v>
      </c>
      <c r="F2292" s="95" t="e">
        <f>VLOOKUP(B2292,MODALIDADE_1!A:C,3,FALSE)</f>
        <v>#N/A</v>
      </c>
      <c r="G2292" s="142" t="e">
        <f>VLOOKUP(B2292,MODALIDADE_1!A:G,4,FALSE)</f>
        <v>#N/A</v>
      </c>
      <c r="H2292" s="142" t="e">
        <f>VLOOKUP(B2292,MODALIDADE_1!A:G,6,FALSE)</f>
        <v>#N/A</v>
      </c>
      <c r="I2292" s="142" t="e">
        <f>VLOOKUP(B2292,MODALIDADE_1!A:G,7,FALSE)</f>
        <v>#N/A</v>
      </c>
      <c r="J2292" s="106" t="e">
        <f>VLOOKUP(Tabela410[[#This Row],[Proposta de Referência]],SIMP_M1!A:K,9,FALSE)</f>
        <v>#VALUE!</v>
      </c>
      <c r="K2292" s="106" t="e">
        <f>VLOOKUP(Tabela410[[#This Row],[Proposta de Referência]],SIMP_M1!A:K,8,FALSE)</f>
        <v>#VALUE!</v>
      </c>
      <c r="L2292" s="107" t="e">
        <f t="shared" si="148"/>
        <v>#VALUE!</v>
      </c>
      <c r="M2292" s="107" t="e">
        <f t="shared" si="149"/>
        <v>#VALUE!</v>
      </c>
      <c r="N2292" s="142" t="e">
        <f t="shared" si="150"/>
        <v>#VALUE!</v>
      </c>
      <c r="O2292" s="142" t="e">
        <f t="shared" si="151"/>
        <v>#N/A</v>
      </c>
      <c r="P2292" s="24" t="str">
        <f>IFERROR(VLOOKUP(O2292,HOSPITAIS_COM_DIVIDAS!A:E,5,FALSE),"")</f>
        <v/>
      </c>
    </row>
    <row r="2293" spans="1:16" x14ac:dyDescent="0.25">
      <c r="A2293" s="52" t="e">
        <f>Tabela410[[#This Row],[Status da Proposta]]</f>
        <v>#VALUE!</v>
      </c>
      <c r="B2293" s="143">
        <f>MODALIDADE_1!A2293</f>
        <v>0</v>
      </c>
      <c r="C2293" s="142" t="e">
        <f>VLOOKUP(B2293,MODALIDADE_1!A:B,2,FALSE)</f>
        <v>#N/A</v>
      </c>
      <c r="D2293" s="142"/>
      <c r="E2293" s="94" t="e">
        <f>VLOOKUP(B2293,MODALIDADE_1!A:E,5,FALSE)</f>
        <v>#N/A</v>
      </c>
      <c r="F2293" s="95" t="e">
        <f>VLOOKUP(B2293,MODALIDADE_1!A:C,3,FALSE)</f>
        <v>#N/A</v>
      </c>
      <c r="G2293" s="142" t="e">
        <f>VLOOKUP(B2293,MODALIDADE_1!A:G,4,FALSE)</f>
        <v>#N/A</v>
      </c>
      <c r="H2293" s="142" t="e">
        <f>VLOOKUP(B2293,MODALIDADE_1!A:G,6,FALSE)</f>
        <v>#N/A</v>
      </c>
      <c r="I2293" s="142" t="e">
        <f>VLOOKUP(B2293,MODALIDADE_1!A:G,7,FALSE)</f>
        <v>#N/A</v>
      </c>
      <c r="J2293" s="106" t="e">
        <f>VLOOKUP(Tabela410[[#This Row],[Proposta de Referência]],SIMP_M1!A:K,9,FALSE)</f>
        <v>#VALUE!</v>
      </c>
      <c r="K2293" s="106" t="e">
        <f>VLOOKUP(Tabela410[[#This Row],[Proposta de Referência]],SIMP_M1!A:K,8,FALSE)</f>
        <v>#VALUE!</v>
      </c>
      <c r="L2293" s="107" t="e">
        <f t="shared" si="148"/>
        <v>#VALUE!</v>
      </c>
      <c r="M2293" s="107" t="e">
        <f t="shared" si="149"/>
        <v>#VALUE!</v>
      </c>
      <c r="N2293" s="142" t="e">
        <f t="shared" si="150"/>
        <v>#VALUE!</v>
      </c>
      <c r="O2293" s="142" t="e">
        <f t="shared" si="151"/>
        <v>#N/A</v>
      </c>
      <c r="P2293" s="24" t="str">
        <f>IFERROR(VLOOKUP(O2293,HOSPITAIS_COM_DIVIDAS!A:E,5,FALSE),"")</f>
        <v/>
      </c>
    </row>
    <row r="2294" spans="1:16" x14ac:dyDescent="0.25">
      <c r="A2294" s="52" t="e">
        <f>Tabela410[[#This Row],[Status da Proposta]]</f>
        <v>#VALUE!</v>
      </c>
      <c r="B2294" s="143">
        <f>MODALIDADE_1!A2294</f>
        <v>0</v>
      </c>
      <c r="C2294" s="142" t="e">
        <f>VLOOKUP(B2294,MODALIDADE_1!A:B,2,FALSE)</f>
        <v>#N/A</v>
      </c>
      <c r="D2294" s="142"/>
      <c r="E2294" s="94" t="e">
        <f>VLOOKUP(B2294,MODALIDADE_1!A:E,5,FALSE)</f>
        <v>#N/A</v>
      </c>
      <c r="F2294" s="95" t="e">
        <f>VLOOKUP(B2294,MODALIDADE_1!A:C,3,FALSE)</f>
        <v>#N/A</v>
      </c>
      <c r="G2294" s="142" t="e">
        <f>VLOOKUP(B2294,MODALIDADE_1!A:G,4,FALSE)</f>
        <v>#N/A</v>
      </c>
      <c r="H2294" s="142" t="e">
        <f>VLOOKUP(B2294,MODALIDADE_1!A:G,6,FALSE)</f>
        <v>#N/A</v>
      </c>
      <c r="I2294" s="142" t="e">
        <f>VLOOKUP(B2294,MODALIDADE_1!A:G,7,FALSE)</f>
        <v>#N/A</v>
      </c>
      <c r="J2294" s="106" t="e">
        <f>VLOOKUP(Tabela410[[#This Row],[Proposta de Referência]],SIMP_M1!A:K,9,FALSE)</f>
        <v>#VALUE!</v>
      </c>
      <c r="K2294" s="106" t="e">
        <f>VLOOKUP(Tabela410[[#This Row],[Proposta de Referência]],SIMP_M1!A:K,8,FALSE)</f>
        <v>#VALUE!</v>
      </c>
      <c r="L2294" s="107" t="e">
        <f t="shared" si="148"/>
        <v>#VALUE!</v>
      </c>
      <c r="M2294" s="107" t="e">
        <f t="shared" si="149"/>
        <v>#VALUE!</v>
      </c>
      <c r="N2294" s="142" t="e">
        <f t="shared" si="150"/>
        <v>#VALUE!</v>
      </c>
      <c r="O2294" s="142" t="e">
        <f t="shared" si="151"/>
        <v>#N/A</v>
      </c>
      <c r="P2294" s="24" t="str">
        <f>IFERROR(VLOOKUP(O2294,HOSPITAIS_COM_DIVIDAS!A:E,5,FALSE),"")</f>
        <v/>
      </c>
    </row>
    <row r="2295" spans="1:16" x14ac:dyDescent="0.25">
      <c r="A2295" s="52" t="e">
        <f>Tabela410[[#This Row],[Status da Proposta]]</f>
        <v>#VALUE!</v>
      </c>
      <c r="B2295" s="143">
        <f>MODALIDADE_1!A2295</f>
        <v>0</v>
      </c>
      <c r="C2295" s="142" t="e">
        <f>VLOOKUP(B2295,MODALIDADE_1!A:B,2,FALSE)</f>
        <v>#N/A</v>
      </c>
      <c r="D2295" s="142"/>
      <c r="E2295" s="94" t="e">
        <f>VLOOKUP(B2295,MODALIDADE_1!A:E,5,FALSE)</f>
        <v>#N/A</v>
      </c>
      <c r="F2295" s="95" t="e">
        <f>VLOOKUP(B2295,MODALIDADE_1!A:C,3,FALSE)</f>
        <v>#N/A</v>
      </c>
      <c r="G2295" s="142" t="e">
        <f>VLOOKUP(B2295,MODALIDADE_1!A:G,4,FALSE)</f>
        <v>#N/A</v>
      </c>
      <c r="H2295" s="142" t="e">
        <f>VLOOKUP(B2295,MODALIDADE_1!A:G,6,FALSE)</f>
        <v>#N/A</v>
      </c>
      <c r="I2295" s="142" t="e">
        <f>VLOOKUP(B2295,MODALIDADE_1!A:G,7,FALSE)</f>
        <v>#N/A</v>
      </c>
      <c r="J2295" s="106" t="e">
        <f>VLOOKUP(Tabela410[[#This Row],[Proposta de Referência]],SIMP_M1!A:K,9,FALSE)</f>
        <v>#VALUE!</v>
      </c>
      <c r="K2295" s="106" t="e">
        <f>VLOOKUP(Tabela410[[#This Row],[Proposta de Referência]],SIMP_M1!A:K,8,FALSE)</f>
        <v>#VALUE!</v>
      </c>
      <c r="L2295" s="107" t="e">
        <f t="shared" si="148"/>
        <v>#VALUE!</v>
      </c>
      <c r="M2295" s="107" t="e">
        <f t="shared" si="149"/>
        <v>#VALUE!</v>
      </c>
      <c r="N2295" s="142" t="e">
        <f t="shared" si="150"/>
        <v>#VALUE!</v>
      </c>
      <c r="O2295" s="142" t="e">
        <f t="shared" si="151"/>
        <v>#N/A</v>
      </c>
      <c r="P2295" s="24" t="str">
        <f>IFERROR(VLOOKUP(O2295,HOSPITAIS_COM_DIVIDAS!A:E,5,FALSE),"")</f>
        <v/>
      </c>
    </row>
    <row r="2296" spans="1:16" x14ac:dyDescent="0.25">
      <c r="A2296" s="52" t="e">
        <f>Tabela410[[#This Row],[Status da Proposta]]</f>
        <v>#VALUE!</v>
      </c>
      <c r="B2296" s="143">
        <f>MODALIDADE_1!A2296</f>
        <v>0</v>
      </c>
      <c r="C2296" s="142" t="e">
        <f>VLOOKUP(B2296,MODALIDADE_1!A:B,2,FALSE)</f>
        <v>#N/A</v>
      </c>
      <c r="D2296" s="142"/>
      <c r="E2296" s="94" t="e">
        <f>VLOOKUP(B2296,MODALIDADE_1!A:E,5,FALSE)</f>
        <v>#N/A</v>
      </c>
      <c r="F2296" s="95" t="e">
        <f>VLOOKUP(B2296,MODALIDADE_1!A:C,3,FALSE)</f>
        <v>#N/A</v>
      </c>
      <c r="G2296" s="142" t="e">
        <f>VLOOKUP(B2296,MODALIDADE_1!A:G,4,FALSE)</f>
        <v>#N/A</v>
      </c>
      <c r="H2296" s="142" t="e">
        <f>VLOOKUP(B2296,MODALIDADE_1!A:G,6,FALSE)</f>
        <v>#N/A</v>
      </c>
      <c r="I2296" s="142" t="e">
        <f>VLOOKUP(B2296,MODALIDADE_1!A:G,7,FALSE)</f>
        <v>#N/A</v>
      </c>
      <c r="J2296" s="106" t="e">
        <f>VLOOKUP(Tabela410[[#This Row],[Proposta de Referência]],SIMP_M1!A:K,9,FALSE)</f>
        <v>#VALUE!</v>
      </c>
      <c r="K2296" s="106" t="e">
        <f>VLOOKUP(Tabela410[[#This Row],[Proposta de Referência]],SIMP_M1!A:K,8,FALSE)</f>
        <v>#VALUE!</v>
      </c>
      <c r="L2296" s="107" t="e">
        <f t="shared" si="148"/>
        <v>#VALUE!</v>
      </c>
      <c r="M2296" s="107" t="e">
        <f t="shared" si="149"/>
        <v>#VALUE!</v>
      </c>
      <c r="N2296" s="142" t="e">
        <f t="shared" si="150"/>
        <v>#VALUE!</v>
      </c>
      <c r="O2296" s="142" t="e">
        <f t="shared" si="151"/>
        <v>#N/A</v>
      </c>
      <c r="P2296" s="24" t="str">
        <f>IFERROR(VLOOKUP(O2296,HOSPITAIS_COM_DIVIDAS!A:E,5,FALSE),"")</f>
        <v/>
      </c>
    </row>
    <row r="2297" spans="1:16" x14ac:dyDescent="0.25">
      <c r="A2297" s="52" t="e">
        <f>Tabela410[[#This Row],[Status da Proposta]]</f>
        <v>#VALUE!</v>
      </c>
      <c r="B2297" s="143">
        <f>MODALIDADE_1!A2297</f>
        <v>0</v>
      </c>
      <c r="C2297" s="142" t="e">
        <f>VLOOKUP(B2297,MODALIDADE_1!A:B,2,FALSE)</f>
        <v>#N/A</v>
      </c>
      <c r="D2297" s="142"/>
      <c r="E2297" s="94" t="e">
        <f>VLOOKUP(B2297,MODALIDADE_1!A:E,5,FALSE)</f>
        <v>#N/A</v>
      </c>
      <c r="F2297" s="95" t="e">
        <f>VLOOKUP(B2297,MODALIDADE_1!A:C,3,FALSE)</f>
        <v>#N/A</v>
      </c>
      <c r="G2297" s="142" t="e">
        <f>VLOOKUP(B2297,MODALIDADE_1!A:G,4,FALSE)</f>
        <v>#N/A</v>
      </c>
      <c r="H2297" s="142" t="e">
        <f>VLOOKUP(B2297,MODALIDADE_1!A:G,6,FALSE)</f>
        <v>#N/A</v>
      </c>
      <c r="I2297" s="142" t="e">
        <f>VLOOKUP(B2297,MODALIDADE_1!A:G,7,FALSE)</f>
        <v>#N/A</v>
      </c>
      <c r="J2297" s="106" t="e">
        <f>VLOOKUP(Tabela410[[#This Row],[Proposta de Referência]],SIMP_M1!A:K,9,FALSE)</f>
        <v>#VALUE!</v>
      </c>
      <c r="K2297" s="106" t="e">
        <f>VLOOKUP(Tabela410[[#This Row],[Proposta de Referência]],SIMP_M1!A:K,8,FALSE)</f>
        <v>#VALUE!</v>
      </c>
      <c r="L2297" s="107" t="e">
        <f t="shared" si="148"/>
        <v>#VALUE!</v>
      </c>
      <c r="M2297" s="107" t="e">
        <f t="shared" si="149"/>
        <v>#VALUE!</v>
      </c>
      <c r="N2297" s="142" t="e">
        <f t="shared" si="150"/>
        <v>#VALUE!</v>
      </c>
      <c r="O2297" s="142" t="e">
        <f t="shared" si="151"/>
        <v>#N/A</v>
      </c>
      <c r="P2297" s="24" t="str">
        <f>IFERROR(VLOOKUP(O2297,HOSPITAIS_COM_DIVIDAS!A:E,5,FALSE),"")</f>
        <v/>
      </c>
    </row>
    <row r="2298" spans="1:16" x14ac:dyDescent="0.25">
      <c r="A2298" s="52" t="e">
        <f>Tabela410[[#This Row],[Status da Proposta]]</f>
        <v>#VALUE!</v>
      </c>
      <c r="B2298" s="143">
        <f>MODALIDADE_1!A2298</f>
        <v>0</v>
      </c>
      <c r="C2298" s="142" t="e">
        <f>VLOOKUP(B2298,MODALIDADE_1!A:B,2,FALSE)</f>
        <v>#N/A</v>
      </c>
      <c r="D2298" s="142"/>
      <c r="E2298" s="94" t="e">
        <f>VLOOKUP(B2298,MODALIDADE_1!A:E,5,FALSE)</f>
        <v>#N/A</v>
      </c>
      <c r="F2298" s="95" t="e">
        <f>VLOOKUP(B2298,MODALIDADE_1!A:C,3,FALSE)</f>
        <v>#N/A</v>
      </c>
      <c r="G2298" s="142" t="e">
        <f>VLOOKUP(B2298,MODALIDADE_1!A:G,4,FALSE)</f>
        <v>#N/A</v>
      </c>
      <c r="H2298" s="142" t="e">
        <f>VLOOKUP(B2298,MODALIDADE_1!A:G,6,FALSE)</f>
        <v>#N/A</v>
      </c>
      <c r="I2298" s="142" t="e">
        <f>VLOOKUP(B2298,MODALIDADE_1!A:G,7,FALSE)</f>
        <v>#N/A</v>
      </c>
      <c r="J2298" s="106" t="e">
        <f>VLOOKUP(Tabela410[[#This Row],[Proposta de Referência]],SIMP_M1!A:K,9,FALSE)</f>
        <v>#VALUE!</v>
      </c>
      <c r="K2298" s="106" t="e">
        <f>VLOOKUP(Tabela410[[#This Row],[Proposta de Referência]],SIMP_M1!A:K,8,FALSE)</f>
        <v>#VALUE!</v>
      </c>
      <c r="L2298" s="107" t="e">
        <f t="shared" si="148"/>
        <v>#VALUE!</v>
      </c>
      <c r="M2298" s="107" t="e">
        <f t="shared" si="149"/>
        <v>#VALUE!</v>
      </c>
      <c r="N2298" s="142" t="e">
        <f t="shared" si="150"/>
        <v>#VALUE!</v>
      </c>
      <c r="O2298" s="142" t="e">
        <f t="shared" si="151"/>
        <v>#N/A</v>
      </c>
      <c r="P2298" s="24" t="str">
        <f>IFERROR(VLOOKUP(O2298,HOSPITAIS_COM_DIVIDAS!A:E,5,FALSE),"")</f>
        <v/>
      </c>
    </row>
    <row r="2299" spans="1:16" x14ac:dyDescent="0.25">
      <c r="A2299" s="52" t="e">
        <f>Tabela410[[#This Row],[Status da Proposta]]</f>
        <v>#VALUE!</v>
      </c>
      <c r="B2299" s="143">
        <f>MODALIDADE_1!A2299</f>
        <v>0</v>
      </c>
      <c r="C2299" s="142" t="e">
        <f>VLOOKUP(B2299,MODALIDADE_1!A:B,2,FALSE)</f>
        <v>#N/A</v>
      </c>
      <c r="D2299" s="142"/>
      <c r="E2299" s="94" t="e">
        <f>VLOOKUP(B2299,MODALIDADE_1!A:E,5,FALSE)</f>
        <v>#N/A</v>
      </c>
      <c r="F2299" s="95" t="e">
        <f>VLOOKUP(B2299,MODALIDADE_1!A:C,3,FALSE)</f>
        <v>#N/A</v>
      </c>
      <c r="G2299" s="142" t="e">
        <f>VLOOKUP(B2299,MODALIDADE_1!A:G,4,FALSE)</f>
        <v>#N/A</v>
      </c>
      <c r="H2299" s="142" t="e">
        <f>VLOOKUP(B2299,MODALIDADE_1!A:G,6,FALSE)</f>
        <v>#N/A</v>
      </c>
      <c r="I2299" s="142" t="e">
        <f>VLOOKUP(B2299,MODALIDADE_1!A:G,7,FALSE)</f>
        <v>#N/A</v>
      </c>
      <c r="J2299" s="106" t="e">
        <f>VLOOKUP(Tabela410[[#This Row],[Proposta de Referência]],SIMP_M1!A:K,9,FALSE)</f>
        <v>#VALUE!</v>
      </c>
      <c r="K2299" s="106" t="e">
        <f>VLOOKUP(Tabela410[[#This Row],[Proposta de Referência]],SIMP_M1!A:K,8,FALSE)</f>
        <v>#VALUE!</v>
      </c>
      <c r="L2299" s="107" t="e">
        <f t="shared" si="148"/>
        <v>#VALUE!</v>
      </c>
      <c r="M2299" s="107" t="e">
        <f t="shared" si="149"/>
        <v>#VALUE!</v>
      </c>
      <c r="N2299" s="142" t="e">
        <f t="shared" si="150"/>
        <v>#VALUE!</v>
      </c>
      <c r="O2299" s="142" t="e">
        <f t="shared" si="151"/>
        <v>#N/A</v>
      </c>
      <c r="P2299" s="24" t="str">
        <f>IFERROR(VLOOKUP(O2299,HOSPITAIS_COM_DIVIDAS!A:E,5,FALSE),"")</f>
        <v/>
      </c>
    </row>
    <row r="2300" spans="1:16" x14ac:dyDescent="0.25">
      <c r="A2300" s="52" t="e">
        <f>Tabela410[[#This Row],[Status da Proposta]]</f>
        <v>#VALUE!</v>
      </c>
      <c r="B2300" s="143">
        <f>MODALIDADE_1!A2300</f>
        <v>0</v>
      </c>
      <c r="C2300" s="142" t="e">
        <f>VLOOKUP(B2300,MODALIDADE_1!A:B,2,FALSE)</f>
        <v>#N/A</v>
      </c>
      <c r="D2300" s="142"/>
      <c r="E2300" s="94" t="e">
        <f>VLOOKUP(B2300,MODALIDADE_1!A:E,5,FALSE)</f>
        <v>#N/A</v>
      </c>
      <c r="F2300" s="95" t="e">
        <f>VLOOKUP(B2300,MODALIDADE_1!A:C,3,FALSE)</f>
        <v>#N/A</v>
      </c>
      <c r="G2300" s="142" t="e">
        <f>VLOOKUP(B2300,MODALIDADE_1!A:G,4,FALSE)</f>
        <v>#N/A</v>
      </c>
      <c r="H2300" s="142" t="e">
        <f>VLOOKUP(B2300,MODALIDADE_1!A:G,6,FALSE)</f>
        <v>#N/A</v>
      </c>
      <c r="I2300" s="142" t="e">
        <f>VLOOKUP(B2300,MODALIDADE_1!A:G,7,FALSE)</f>
        <v>#N/A</v>
      </c>
      <c r="J2300" s="106" t="e">
        <f>VLOOKUP(Tabela410[[#This Row],[Proposta de Referência]],SIMP_M1!A:K,9,FALSE)</f>
        <v>#VALUE!</v>
      </c>
      <c r="K2300" s="106" t="e">
        <f>VLOOKUP(Tabela410[[#This Row],[Proposta de Referência]],SIMP_M1!A:K,8,FALSE)</f>
        <v>#VALUE!</v>
      </c>
      <c r="L2300" s="107" t="e">
        <f t="shared" si="148"/>
        <v>#VALUE!</v>
      </c>
      <c r="M2300" s="107" t="e">
        <f t="shared" si="149"/>
        <v>#VALUE!</v>
      </c>
      <c r="N2300" s="142" t="e">
        <f t="shared" si="150"/>
        <v>#VALUE!</v>
      </c>
      <c r="O2300" s="142" t="e">
        <f t="shared" si="151"/>
        <v>#N/A</v>
      </c>
      <c r="P2300" s="24" t="str">
        <f>IFERROR(VLOOKUP(O2300,HOSPITAIS_COM_DIVIDAS!A:E,5,FALSE),"")</f>
        <v/>
      </c>
    </row>
    <row r="2301" spans="1:16" x14ac:dyDescent="0.25">
      <c r="A2301" s="52" t="e">
        <f>Tabela410[[#This Row],[Status da Proposta]]</f>
        <v>#VALUE!</v>
      </c>
      <c r="B2301" s="143">
        <f>MODALIDADE_1!A2301</f>
        <v>0</v>
      </c>
      <c r="C2301" s="142" t="e">
        <f>VLOOKUP(B2301,MODALIDADE_1!A:B,2,FALSE)</f>
        <v>#N/A</v>
      </c>
      <c r="D2301" s="142"/>
      <c r="E2301" s="94" t="e">
        <f>VLOOKUP(B2301,MODALIDADE_1!A:E,5,FALSE)</f>
        <v>#N/A</v>
      </c>
      <c r="F2301" s="95" t="e">
        <f>VLOOKUP(B2301,MODALIDADE_1!A:C,3,FALSE)</f>
        <v>#N/A</v>
      </c>
      <c r="G2301" s="142" t="e">
        <f>VLOOKUP(B2301,MODALIDADE_1!A:G,4,FALSE)</f>
        <v>#N/A</v>
      </c>
      <c r="H2301" s="142" t="e">
        <f>VLOOKUP(B2301,MODALIDADE_1!A:G,6,FALSE)</f>
        <v>#N/A</v>
      </c>
      <c r="I2301" s="142" t="e">
        <f>VLOOKUP(B2301,MODALIDADE_1!A:G,7,FALSE)</f>
        <v>#N/A</v>
      </c>
      <c r="J2301" s="106" t="e">
        <f>VLOOKUP(Tabela410[[#This Row],[Proposta de Referência]],SIMP_M1!A:K,9,FALSE)</f>
        <v>#VALUE!</v>
      </c>
      <c r="K2301" s="106" t="e">
        <f>VLOOKUP(Tabela410[[#This Row],[Proposta de Referência]],SIMP_M1!A:K,8,FALSE)</f>
        <v>#VALUE!</v>
      </c>
      <c r="L2301" s="107" t="e">
        <f t="shared" si="148"/>
        <v>#VALUE!</v>
      </c>
      <c r="M2301" s="107" t="e">
        <f t="shared" si="149"/>
        <v>#VALUE!</v>
      </c>
      <c r="N2301" s="142" t="e">
        <f t="shared" si="150"/>
        <v>#VALUE!</v>
      </c>
      <c r="O2301" s="142" t="e">
        <f t="shared" si="151"/>
        <v>#N/A</v>
      </c>
      <c r="P2301" s="24" t="str">
        <f>IFERROR(VLOOKUP(O2301,HOSPITAIS_COM_DIVIDAS!A:E,5,FALSE),"")</f>
        <v/>
      </c>
    </row>
    <row r="2302" spans="1:16" x14ac:dyDescent="0.25">
      <c r="A2302" s="52" t="e">
        <f>Tabela410[[#This Row],[Status da Proposta]]</f>
        <v>#VALUE!</v>
      </c>
      <c r="B2302" s="143">
        <f>MODALIDADE_1!A2302</f>
        <v>0</v>
      </c>
      <c r="C2302" s="142" t="e">
        <f>VLOOKUP(B2302,MODALIDADE_1!A:B,2,FALSE)</f>
        <v>#N/A</v>
      </c>
      <c r="D2302" s="142"/>
      <c r="E2302" s="94" t="e">
        <f>VLOOKUP(B2302,MODALIDADE_1!A:E,5,FALSE)</f>
        <v>#N/A</v>
      </c>
      <c r="F2302" s="95" t="e">
        <f>VLOOKUP(B2302,MODALIDADE_1!A:C,3,FALSE)</f>
        <v>#N/A</v>
      </c>
      <c r="G2302" s="142" t="e">
        <f>VLOOKUP(B2302,MODALIDADE_1!A:G,4,FALSE)</f>
        <v>#N/A</v>
      </c>
      <c r="H2302" s="142" t="e">
        <f>VLOOKUP(B2302,MODALIDADE_1!A:G,6,FALSE)</f>
        <v>#N/A</v>
      </c>
      <c r="I2302" s="142" t="e">
        <f>VLOOKUP(B2302,MODALIDADE_1!A:G,7,FALSE)</f>
        <v>#N/A</v>
      </c>
      <c r="J2302" s="106" t="e">
        <f>VLOOKUP(Tabela410[[#This Row],[Proposta de Referência]],SIMP_M1!A:K,9,FALSE)</f>
        <v>#VALUE!</v>
      </c>
      <c r="K2302" s="106" t="e">
        <f>VLOOKUP(Tabela410[[#This Row],[Proposta de Referência]],SIMP_M1!A:K,8,FALSE)</f>
        <v>#VALUE!</v>
      </c>
      <c r="L2302" s="107" t="e">
        <f t="shared" si="148"/>
        <v>#VALUE!</v>
      </c>
      <c r="M2302" s="107" t="e">
        <f t="shared" si="149"/>
        <v>#VALUE!</v>
      </c>
      <c r="N2302" s="142" t="e">
        <f t="shared" si="150"/>
        <v>#VALUE!</v>
      </c>
      <c r="O2302" s="142" t="e">
        <f t="shared" si="151"/>
        <v>#N/A</v>
      </c>
      <c r="P2302" s="24" t="str">
        <f>IFERROR(VLOOKUP(O2302,HOSPITAIS_COM_DIVIDAS!A:E,5,FALSE),"")</f>
        <v/>
      </c>
    </row>
    <row r="2303" spans="1:16" x14ac:dyDescent="0.25">
      <c r="A2303" s="52" t="e">
        <f>Tabela410[[#This Row],[Status da Proposta]]</f>
        <v>#VALUE!</v>
      </c>
      <c r="B2303" s="143">
        <f>MODALIDADE_1!A2303</f>
        <v>0</v>
      </c>
      <c r="C2303" s="142" t="e">
        <f>VLOOKUP(B2303,MODALIDADE_1!A:B,2,FALSE)</f>
        <v>#N/A</v>
      </c>
      <c r="D2303" s="142"/>
      <c r="E2303" s="94" t="e">
        <f>VLOOKUP(B2303,MODALIDADE_1!A:E,5,FALSE)</f>
        <v>#N/A</v>
      </c>
      <c r="F2303" s="95" t="e">
        <f>VLOOKUP(B2303,MODALIDADE_1!A:C,3,FALSE)</f>
        <v>#N/A</v>
      </c>
      <c r="G2303" s="142" t="e">
        <f>VLOOKUP(B2303,MODALIDADE_1!A:G,4,FALSE)</f>
        <v>#N/A</v>
      </c>
      <c r="H2303" s="142" t="e">
        <f>VLOOKUP(B2303,MODALIDADE_1!A:G,6,FALSE)</f>
        <v>#N/A</v>
      </c>
      <c r="I2303" s="142" t="e">
        <f>VLOOKUP(B2303,MODALIDADE_1!A:G,7,FALSE)</f>
        <v>#N/A</v>
      </c>
      <c r="J2303" s="106" t="e">
        <f>VLOOKUP(Tabela410[[#This Row],[Proposta de Referência]],SIMP_M1!A:K,9,FALSE)</f>
        <v>#VALUE!</v>
      </c>
      <c r="K2303" s="106" t="e">
        <f>VLOOKUP(Tabela410[[#This Row],[Proposta de Referência]],SIMP_M1!A:K,8,FALSE)</f>
        <v>#VALUE!</v>
      </c>
      <c r="L2303" s="107" t="e">
        <f t="shared" si="148"/>
        <v>#VALUE!</v>
      </c>
      <c r="M2303" s="107" t="e">
        <f t="shared" si="149"/>
        <v>#VALUE!</v>
      </c>
      <c r="N2303" s="142" t="e">
        <f t="shared" si="150"/>
        <v>#VALUE!</v>
      </c>
      <c r="O2303" s="142" t="e">
        <f t="shared" si="151"/>
        <v>#N/A</v>
      </c>
      <c r="P2303" s="24" t="str">
        <f>IFERROR(VLOOKUP(O2303,HOSPITAIS_COM_DIVIDAS!A:E,5,FALSE),"")</f>
        <v/>
      </c>
    </row>
    <row r="2304" spans="1:16" x14ac:dyDescent="0.25">
      <c r="A2304" s="52" t="e">
        <f>Tabela410[[#This Row],[Status da Proposta]]</f>
        <v>#VALUE!</v>
      </c>
      <c r="B2304" s="143">
        <f>MODALIDADE_1!A2304</f>
        <v>0</v>
      </c>
      <c r="C2304" s="142" t="e">
        <f>VLOOKUP(B2304,MODALIDADE_1!A:B,2,FALSE)</f>
        <v>#N/A</v>
      </c>
      <c r="D2304" s="142"/>
      <c r="E2304" s="94" t="e">
        <f>VLOOKUP(B2304,MODALIDADE_1!A:E,5,FALSE)</f>
        <v>#N/A</v>
      </c>
      <c r="F2304" s="95" t="e">
        <f>VLOOKUP(B2304,MODALIDADE_1!A:C,3,FALSE)</f>
        <v>#N/A</v>
      </c>
      <c r="G2304" s="142" t="e">
        <f>VLOOKUP(B2304,MODALIDADE_1!A:G,4,FALSE)</f>
        <v>#N/A</v>
      </c>
      <c r="H2304" s="142" t="e">
        <f>VLOOKUP(B2304,MODALIDADE_1!A:G,6,FALSE)</f>
        <v>#N/A</v>
      </c>
      <c r="I2304" s="142" t="e">
        <f>VLOOKUP(B2304,MODALIDADE_1!A:G,7,FALSE)</f>
        <v>#N/A</v>
      </c>
      <c r="J2304" s="106" t="e">
        <f>VLOOKUP(Tabela410[[#This Row],[Proposta de Referência]],SIMP_M1!A:K,9,FALSE)</f>
        <v>#VALUE!</v>
      </c>
      <c r="K2304" s="106" t="e">
        <f>VLOOKUP(Tabela410[[#This Row],[Proposta de Referência]],SIMP_M1!A:K,8,FALSE)</f>
        <v>#VALUE!</v>
      </c>
      <c r="L2304" s="107" t="e">
        <f t="shared" si="148"/>
        <v>#VALUE!</v>
      </c>
      <c r="M2304" s="107" t="e">
        <f t="shared" si="149"/>
        <v>#VALUE!</v>
      </c>
      <c r="N2304" s="142" t="e">
        <f t="shared" si="150"/>
        <v>#VALUE!</v>
      </c>
      <c r="O2304" s="142" t="e">
        <f t="shared" si="151"/>
        <v>#N/A</v>
      </c>
      <c r="P2304" s="24" t="str">
        <f>IFERROR(VLOOKUP(O2304,HOSPITAIS_COM_DIVIDAS!A:E,5,FALSE),"")</f>
        <v/>
      </c>
    </row>
    <row r="2305" spans="1:16" x14ac:dyDescent="0.25">
      <c r="A2305" s="52" t="e">
        <f>Tabela410[[#This Row],[Status da Proposta]]</f>
        <v>#VALUE!</v>
      </c>
      <c r="B2305" s="143">
        <f>MODALIDADE_1!A2305</f>
        <v>0</v>
      </c>
      <c r="C2305" s="142" t="e">
        <f>VLOOKUP(B2305,MODALIDADE_1!A:B,2,FALSE)</f>
        <v>#N/A</v>
      </c>
      <c r="D2305" s="142"/>
      <c r="E2305" s="94" t="e">
        <f>VLOOKUP(B2305,MODALIDADE_1!A:E,5,FALSE)</f>
        <v>#N/A</v>
      </c>
      <c r="F2305" s="95" t="e">
        <f>VLOOKUP(B2305,MODALIDADE_1!A:C,3,FALSE)</f>
        <v>#N/A</v>
      </c>
      <c r="G2305" s="142" t="e">
        <f>VLOOKUP(B2305,MODALIDADE_1!A:G,4,FALSE)</f>
        <v>#N/A</v>
      </c>
      <c r="H2305" s="142" t="e">
        <f>VLOOKUP(B2305,MODALIDADE_1!A:G,6,FALSE)</f>
        <v>#N/A</v>
      </c>
      <c r="I2305" s="142" t="e">
        <f>VLOOKUP(B2305,MODALIDADE_1!A:G,7,FALSE)</f>
        <v>#N/A</v>
      </c>
      <c r="J2305" s="106" t="e">
        <f>VLOOKUP(Tabela410[[#This Row],[Proposta de Referência]],SIMP_M1!A:K,9,FALSE)</f>
        <v>#VALUE!</v>
      </c>
      <c r="K2305" s="106" t="e">
        <f>VLOOKUP(Tabela410[[#This Row],[Proposta de Referência]],SIMP_M1!A:K,8,FALSE)</f>
        <v>#VALUE!</v>
      </c>
      <c r="L2305" s="107" t="e">
        <f t="shared" si="148"/>
        <v>#VALUE!</v>
      </c>
      <c r="M2305" s="107" t="e">
        <f t="shared" si="149"/>
        <v>#VALUE!</v>
      </c>
      <c r="N2305" s="142" t="e">
        <f t="shared" si="150"/>
        <v>#VALUE!</v>
      </c>
      <c r="O2305" s="142" t="e">
        <f t="shared" si="151"/>
        <v>#N/A</v>
      </c>
      <c r="P2305" s="24" t="str">
        <f>IFERROR(VLOOKUP(O2305,HOSPITAIS_COM_DIVIDAS!A:E,5,FALSE),"")</f>
        <v/>
      </c>
    </row>
    <row r="2306" spans="1:16" x14ac:dyDescent="0.25">
      <c r="A2306" s="52" t="e">
        <f>Tabela410[[#This Row],[Status da Proposta]]</f>
        <v>#VALUE!</v>
      </c>
      <c r="B2306" s="143">
        <f>MODALIDADE_1!A2306</f>
        <v>0</v>
      </c>
      <c r="C2306" s="142" t="e">
        <f>VLOOKUP(B2306,MODALIDADE_1!A:B,2,FALSE)</f>
        <v>#N/A</v>
      </c>
      <c r="D2306" s="142"/>
      <c r="E2306" s="94" t="e">
        <f>VLOOKUP(B2306,MODALIDADE_1!A:E,5,FALSE)</f>
        <v>#N/A</v>
      </c>
      <c r="F2306" s="95" t="e">
        <f>VLOOKUP(B2306,MODALIDADE_1!A:C,3,FALSE)</f>
        <v>#N/A</v>
      </c>
      <c r="G2306" s="142" t="e">
        <f>VLOOKUP(B2306,MODALIDADE_1!A:G,4,FALSE)</f>
        <v>#N/A</v>
      </c>
      <c r="H2306" s="142" t="e">
        <f>VLOOKUP(B2306,MODALIDADE_1!A:G,6,FALSE)</f>
        <v>#N/A</v>
      </c>
      <c r="I2306" s="142" t="e">
        <f>VLOOKUP(B2306,MODALIDADE_1!A:G,7,FALSE)</f>
        <v>#N/A</v>
      </c>
      <c r="J2306" s="106" t="e">
        <f>VLOOKUP(Tabela410[[#This Row],[Proposta de Referência]],SIMP_M1!A:K,9,FALSE)</f>
        <v>#VALUE!</v>
      </c>
      <c r="K2306" s="106" t="e">
        <f>VLOOKUP(Tabela410[[#This Row],[Proposta de Referência]],SIMP_M1!A:K,8,FALSE)</f>
        <v>#VALUE!</v>
      </c>
      <c r="L2306" s="107" t="e">
        <f t="shared" si="148"/>
        <v>#VALUE!</v>
      </c>
      <c r="M2306" s="107" t="e">
        <f t="shared" si="149"/>
        <v>#VALUE!</v>
      </c>
      <c r="N2306" s="142" t="e">
        <f t="shared" si="150"/>
        <v>#VALUE!</v>
      </c>
      <c r="O2306" s="142" t="e">
        <f t="shared" si="151"/>
        <v>#N/A</v>
      </c>
      <c r="P2306" s="24" t="str">
        <f>IFERROR(VLOOKUP(O2306,HOSPITAIS_COM_DIVIDAS!A:E,5,FALSE),"")</f>
        <v/>
      </c>
    </row>
    <row r="2307" spans="1:16" x14ac:dyDescent="0.25">
      <c r="A2307" s="52" t="e">
        <f>Tabela410[[#This Row],[Status da Proposta]]</f>
        <v>#VALUE!</v>
      </c>
      <c r="B2307" s="143">
        <f>MODALIDADE_1!A2307</f>
        <v>0</v>
      </c>
      <c r="C2307" s="142" t="e">
        <f>VLOOKUP(B2307,MODALIDADE_1!A:B,2,FALSE)</f>
        <v>#N/A</v>
      </c>
      <c r="D2307" s="142"/>
      <c r="E2307" s="94" t="e">
        <f>VLOOKUP(B2307,MODALIDADE_1!A:E,5,FALSE)</f>
        <v>#N/A</v>
      </c>
      <c r="F2307" s="95" t="e">
        <f>VLOOKUP(B2307,MODALIDADE_1!A:C,3,FALSE)</f>
        <v>#N/A</v>
      </c>
      <c r="G2307" s="142" t="e">
        <f>VLOOKUP(B2307,MODALIDADE_1!A:G,4,FALSE)</f>
        <v>#N/A</v>
      </c>
      <c r="H2307" s="142" t="e">
        <f>VLOOKUP(B2307,MODALIDADE_1!A:G,6,FALSE)</f>
        <v>#N/A</v>
      </c>
      <c r="I2307" s="142" t="e">
        <f>VLOOKUP(B2307,MODALIDADE_1!A:G,7,FALSE)</f>
        <v>#N/A</v>
      </c>
      <c r="J2307" s="106" t="e">
        <f>VLOOKUP(Tabela410[[#This Row],[Proposta de Referência]],SIMP_M1!A:K,9,FALSE)</f>
        <v>#VALUE!</v>
      </c>
      <c r="K2307" s="106" t="e">
        <f>VLOOKUP(Tabela410[[#This Row],[Proposta de Referência]],SIMP_M1!A:K,8,FALSE)</f>
        <v>#VALUE!</v>
      </c>
      <c r="L2307" s="107" t="e">
        <f t="shared" si="148"/>
        <v>#VALUE!</v>
      </c>
      <c r="M2307" s="107" t="e">
        <f t="shared" si="149"/>
        <v>#VALUE!</v>
      </c>
      <c r="N2307" s="142" t="e">
        <f t="shared" si="150"/>
        <v>#VALUE!</v>
      </c>
      <c r="O2307" s="142" t="e">
        <f t="shared" si="151"/>
        <v>#N/A</v>
      </c>
      <c r="P2307" s="24" t="str">
        <f>IFERROR(VLOOKUP(O2307,HOSPITAIS_COM_DIVIDAS!A:E,5,FALSE),"")</f>
        <v/>
      </c>
    </row>
    <row r="2308" spans="1:16" x14ac:dyDescent="0.25">
      <c r="A2308" s="52" t="e">
        <f>Tabela410[[#This Row],[Status da Proposta]]</f>
        <v>#VALUE!</v>
      </c>
      <c r="B2308" s="143">
        <f>MODALIDADE_1!A2308</f>
        <v>0</v>
      </c>
      <c r="C2308" s="142" t="e">
        <f>VLOOKUP(B2308,MODALIDADE_1!A:B,2,FALSE)</f>
        <v>#N/A</v>
      </c>
      <c r="D2308" s="142"/>
      <c r="E2308" s="94" t="e">
        <f>VLOOKUP(B2308,MODALIDADE_1!A:E,5,FALSE)</f>
        <v>#N/A</v>
      </c>
      <c r="F2308" s="95" t="e">
        <f>VLOOKUP(B2308,MODALIDADE_1!A:C,3,FALSE)</f>
        <v>#N/A</v>
      </c>
      <c r="G2308" s="142" t="e">
        <f>VLOOKUP(B2308,MODALIDADE_1!A:G,4,FALSE)</f>
        <v>#N/A</v>
      </c>
      <c r="H2308" s="142" t="e">
        <f>VLOOKUP(B2308,MODALIDADE_1!A:G,6,FALSE)</f>
        <v>#N/A</v>
      </c>
      <c r="I2308" s="142" t="e">
        <f>VLOOKUP(B2308,MODALIDADE_1!A:G,7,FALSE)</f>
        <v>#N/A</v>
      </c>
      <c r="J2308" s="106" t="e">
        <f>VLOOKUP(Tabela410[[#This Row],[Proposta de Referência]],SIMP_M1!A:K,9,FALSE)</f>
        <v>#VALUE!</v>
      </c>
      <c r="K2308" s="106" t="e">
        <f>VLOOKUP(Tabela410[[#This Row],[Proposta de Referência]],SIMP_M1!A:K,8,FALSE)</f>
        <v>#VALUE!</v>
      </c>
      <c r="L2308" s="107" t="e">
        <f t="shared" si="148"/>
        <v>#VALUE!</v>
      </c>
      <c r="M2308" s="107" t="e">
        <f t="shared" si="149"/>
        <v>#VALUE!</v>
      </c>
      <c r="N2308" s="142" t="e">
        <f t="shared" si="150"/>
        <v>#VALUE!</v>
      </c>
      <c r="O2308" s="142" t="e">
        <f t="shared" si="151"/>
        <v>#N/A</v>
      </c>
      <c r="P2308" s="24" t="str">
        <f>IFERROR(VLOOKUP(O2308,HOSPITAIS_COM_DIVIDAS!A:E,5,FALSE),"")</f>
        <v/>
      </c>
    </row>
    <row r="2309" spans="1:16" x14ac:dyDescent="0.25">
      <c r="A2309" s="52" t="e">
        <f>Tabela410[[#This Row],[Status da Proposta]]</f>
        <v>#VALUE!</v>
      </c>
      <c r="B2309" s="143">
        <f>MODALIDADE_1!A2309</f>
        <v>0</v>
      </c>
      <c r="C2309" s="142" t="e">
        <f>VLOOKUP(B2309,MODALIDADE_1!A:B,2,FALSE)</f>
        <v>#N/A</v>
      </c>
      <c r="D2309" s="142"/>
      <c r="E2309" s="94" t="e">
        <f>VLOOKUP(B2309,MODALIDADE_1!A:E,5,FALSE)</f>
        <v>#N/A</v>
      </c>
      <c r="F2309" s="95" t="e">
        <f>VLOOKUP(B2309,MODALIDADE_1!A:C,3,FALSE)</f>
        <v>#N/A</v>
      </c>
      <c r="G2309" s="142" t="e">
        <f>VLOOKUP(B2309,MODALIDADE_1!A:G,4,FALSE)</f>
        <v>#N/A</v>
      </c>
      <c r="H2309" s="142" t="e">
        <f>VLOOKUP(B2309,MODALIDADE_1!A:G,6,FALSE)</f>
        <v>#N/A</v>
      </c>
      <c r="I2309" s="142" t="e">
        <f>VLOOKUP(B2309,MODALIDADE_1!A:G,7,FALSE)</f>
        <v>#N/A</v>
      </c>
      <c r="J2309" s="106" t="e">
        <f>VLOOKUP(Tabela410[[#This Row],[Proposta de Referência]],SIMP_M1!A:K,9,FALSE)</f>
        <v>#VALUE!</v>
      </c>
      <c r="K2309" s="106" t="e">
        <f>VLOOKUP(Tabela410[[#This Row],[Proposta de Referência]],SIMP_M1!A:K,8,FALSE)</f>
        <v>#VALUE!</v>
      </c>
      <c r="L2309" s="107" t="e">
        <f t="shared" si="148"/>
        <v>#VALUE!</v>
      </c>
      <c r="M2309" s="107" t="e">
        <f t="shared" si="149"/>
        <v>#VALUE!</v>
      </c>
      <c r="N2309" s="142" t="e">
        <f t="shared" si="150"/>
        <v>#VALUE!</v>
      </c>
      <c r="O2309" s="142" t="e">
        <f t="shared" si="151"/>
        <v>#N/A</v>
      </c>
      <c r="P2309" s="24" t="str">
        <f>IFERROR(VLOOKUP(O2309,HOSPITAIS_COM_DIVIDAS!A:E,5,FALSE),"")</f>
        <v/>
      </c>
    </row>
    <row r="2310" spans="1:16" x14ac:dyDescent="0.25">
      <c r="A2310" s="52" t="e">
        <f>Tabela410[[#This Row],[Status da Proposta]]</f>
        <v>#VALUE!</v>
      </c>
      <c r="B2310" s="143">
        <f>MODALIDADE_1!A2310</f>
        <v>0</v>
      </c>
      <c r="C2310" s="142" t="e">
        <f>VLOOKUP(B2310,MODALIDADE_1!A:B,2,FALSE)</f>
        <v>#N/A</v>
      </c>
      <c r="D2310" s="142"/>
      <c r="E2310" s="94" t="e">
        <f>VLOOKUP(B2310,MODALIDADE_1!A:E,5,FALSE)</f>
        <v>#N/A</v>
      </c>
      <c r="F2310" s="95" t="e">
        <f>VLOOKUP(B2310,MODALIDADE_1!A:C,3,FALSE)</f>
        <v>#N/A</v>
      </c>
      <c r="G2310" s="142" t="e">
        <f>VLOOKUP(B2310,MODALIDADE_1!A:G,4,FALSE)</f>
        <v>#N/A</v>
      </c>
      <c r="H2310" s="142" t="e">
        <f>VLOOKUP(B2310,MODALIDADE_1!A:G,6,FALSE)</f>
        <v>#N/A</v>
      </c>
      <c r="I2310" s="142" t="e">
        <f>VLOOKUP(B2310,MODALIDADE_1!A:G,7,FALSE)</f>
        <v>#N/A</v>
      </c>
      <c r="J2310" s="106" t="e">
        <f>VLOOKUP(Tabela410[[#This Row],[Proposta de Referência]],SIMP_M1!A:K,9,FALSE)</f>
        <v>#VALUE!</v>
      </c>
      <c r="K2310" s="106" t="e">
        <f>VLOOKUP(Tabela410[[#This Row],[Proposta de Referência]],SIMP_M1!A:K,8,FALSE)</f>
        <v>#VALUE!</v>
      </c>
      <c r="L2310" s="107" t="e">
        <f t="shared" si="148"/>
        <v>#VALUE!</v>
      </c>
      <c r="M2310" s="107" t="e">
        <f t="shared" si="149"/>
        <v>#VALUE!</v>
      </c>
      <c r="N2310" s="142" t="e">
        <f t="shared" si="150"/>
        <v>#VALUE!</v>
      </c>
      <c r="O2310" s="142" t="e">
        <f t="shared" si="151"/>
        <v>#N/A</v>
      </c>
      <c r="P2310" s="24" t="str">
        <f>IFERROR(VLOOKUP(O2310,HOSPITAIS_COM_DIVIDAS!A:E,5,FALSE),"")</f>
        <v/>
      </c>
    </row>
    <row r="2311" spans="1:16" x14ac:dyDescent="0.25">
      <c r="A2311" s="52" t="e">
        <f>Tabela410[[#This Row],[Status da Proposta]]</f>
        <v>#VALUE!</v>
      </c>
      <c r="B2311" s="143">
        <f>MODALIDADE_1!A2311</f>
        <v>0</v>
      </c>
      <c r="C2311" s="142" t="e">
        <f>VLOOKUP(B2311,MODALIDADE_1!A:B,2,FALSE)</f>
        <v>#N/A</v>
      </c>
      <c r="D2311" s="142"/>
      <c r="E2311" s="94" t="e">
        <f>VLOOKUP(B2311,MODALIDADE_1!A:E,5,FALSE)</f>
        <v>#N/A</v>
      </c>
      <c r="F2311" s="95" t="e">
        <f>VLOOKUP(B2311,MODALIDADE_1!A:C,3,FALSE)</f>
        <v>#N/A</v>
      </c>
      <c r="G2311" s="142" t="e">
        <f>VLOOKUP(B2311,MODALIDADE_1!A:G,4,FALSE)</f>
        <v>#N/A</v>
      </c>
      <c r="H2311" s="142" t="e">
        <f>VLOOKUP(B2311,MODALIDADE_1!A:G,6,FALSE)</f>
        <v>#N/A</v>
      </c>
      <c r="I2311" s="142" t="e">
        <f>VLOOKUP(B2311,MODALIDADE_1!A:G,7,FALSE)</f>
        <v>#N/A</v>
      </c>
      <c r="J2311" s="106" t="e">
        <f>VLOOKUP(Tabela410[[#This Row],[Proposta de Referência]],SIMP_M1!A:K,9,FALSE)</f>
        <v>#VALUE!</v>
      </c>
      <c r="K2311" s="106" t="e">
        <f>VLOOKUP(Tabela410[[#This Row],[Proposta de Referência]],SIMP_M1!A:K,8,FALSE)</f>
        <v>#VALUE!</v>
      </c>
      <c r="L2311" s="107" t="e">
        <f t="shared" si="148"/>
        <v>#VALUE!</v>
      </c>
      <c r="M2311" s="107" t="e">
        <f t="shared" si="149"/>
        <v>#VALUE!</v>
      </c>
      <c r="N2311" s="142" t="e">
        <f t="shared" si="150"/>
        <v>#VALUE!</v>
      </c>
      <c r="O2311" s="142" t="e">
        <f t="shared" si="151"/>
        <v>#N/A</v>
      </c>
      <c r="P2311" s="24" t="str">
        <f>IFERROR(VLOOKUP(O2311,HOSPITAIS_COM_DIVIDAS!A:E,5,FALSE),"")</f>
        <v/>
      </c>
    </row>
    <row r="2312" spans="1:16" x14ac:dyDescent="0.25">
      <c r="A2312" s="52" t="e">
        <f>Tabela410[[#This Row],[Status da Proposta]]</f>
        <v>#VALUE!</v>
      </c>
      <c r="B2312" s="143">
        <f>MODALIDADE_1!A2312</f>
        <v>0</v>
      </c>
      <c r="C2312" s="142" t="e">
        <f>VLOOKUP(B2312,MODALIDADE_1!A:B,2,FALSE)</f>
        <v>#N/A</v>
      </c>
      <c r="D2312" s="142"/>
      <c r="E2312" s="94" t="e">
        <f>VLOOKUP(B2312,MODALIDADE_1!A:E,5,FALSE)</f>
        <v>#N/A</v>
      </c>
      <c r="F2312" s="95" t="e">
        <f>VLOOKUP(B2312,MODALIDADE_1!A:C,3,FALSE)</f>
        <v>#N/A</v>
      </c>
      <c r="G2312" s="142" t="e">
        <f>VLOOKUP(B2312,MODALIDADE_1!A:G,4,FALSE)</f>
        <v>#N/A</v>
      </c>
      <c r="H2312" s="142" t="e">
        <f>VLOOKUP(B2312,MODALIDADE_1!A:G,6,FALSE)</f>
        <v>#N/A</v>
      </c>
      <c r="I2312" s="142" t="e">
        <f>VLOOKUP(B2312,MODALIDADE_1!A:G,7,FALSE)</f>
        <v>#N/A</v>
      </c>
      <c r="J2312" s="106" t="e">
        <f>VLOOKUP(Tabela410[[#This Row],[Proposta de Referência]],SIMP_M1!A:K,9,FALSE)</f>
        <v>#VALUE!</v>
      </c>
      <c r="K2312" s="106" t="e">
        <f>VLOOKUP(Tabela410[[#This Row],[Proposta de Referência]],SIMP_M1!A:K,8,FALSE)</f>
        <v>#VALUE!</v>
      </c>
      <c r="L2312" s="107" t="e">
        <f t="shared" si="148"/>
        <v>#VALUE!</v>
      </c>
      <c r="M2312" s="107" t="e">
        <f t="shared" si="149"/>
        <v>#VALUE!</v>
      </c>
      <c r="N2312" s="142" t="e">
        <f t="shared" si="150"/>
        <v>#VALUE!</v>
      </c>
      <c r="O2312" s="142" t="e">
        <f t="shared" si="151"/>
        <v>#N/A</v>
      </c>
      <c r="P2312" s="24" t="str">
        <f>IFERROR(VLOOKUP(O2312,HOSPITAIS_COM_DIVIDAS!A:E,5,FALSE),"")</f>
        <v/>
      </c>
    </row>
    <row r="2313" spans="1:16" x14ac:dyDescent="0.25">
      <c r="A2313" s="52" t="e">
        <f>Tabela410[[#This Row],[Status da Proposta]]</f>
        <v>#VALUE!</v>
      </c>
      <c r="B2313" s="143">
        <f>MODALIDADE_1!A2313</f>
        <v>0</v>
      </c>
      <c r="C2313" s="142" t="e">
        <f>VLOOKUP(B2313,MODALIDADE_1!A:B,2,FALSE)</f>
        <v>#N/A</v>
      </c>
      <c r="D2313" s="142"/>
      <c r="E2313" s="94" t="e">
        <f>VLOOKUP(B2313,MODALIDADE_1!A:E,5,FALSE)</f>
        <v>#N/A</v>
      </c>
      <c r="F2313" s="95" t="e">
        <f>VLOOKUP(B2313,MODALIDADE_1!A:C,3,FALSE)</f>
        <v>#N/A</v>
      </c>
      <c r="G2313" s="142" t="e">
        <f>VLOOKUP(B2313,MODALIDADE_1!A:G,4,FALSE)</f>
        <v>#N/A</v>
      </c>
      <c r="H2313" s="142" t="e">
        <f>VLOOKUP(B2313,MODALIDADE_1!A:G,6,FALSE)</f>
        <v>#N/A</v>
      </c>
      <c r="I2313" s="142" t="e">
        <f>VLOOKUP(B2313,MODALIDADE_1!A:G,7,FALSE)</f>
        <v>#N/A</v>
      </c>
      <c r="J2313" s="106" t="e">
        <f>VLOOKUP(Tabela410[[#This Row],[Proposta de Referência]],SIMP_M1!A:K,9,FALSE)</f>
        <v>#VALUE!</v>
      </c>
      <c r="K2313" s="106" t="e">
        <f>VLOOKUP(Tabela410[[#This Row],[Proposta de Referência]],SIMP_M1!A:K,8,FALSE)</f>
        <v>#VALUE!</v>
      </c>
      <c r="L2313" s="107" t="e">
        <f t="shared" si="148"/>
        <v>#VALUE!</v>
      </c>
      <c r="M2313" s="107" t="e">
        <f t="shared" si="149"/>
        <v>#VALUE!</v>
      </c>
      <c r="N2313" s="142" t="e">
        <f t="shared" si="150"/>
        <v>#VALUE!</v>
      </c>
      <c r="O2313" s="142" t="e">
        <f t="shared" si="151"/>
        <v>#N/A</v>
      </c>
      <c r="P2313" s="24" t="str">
        <f>IFERROR(VLOOKUP(O2313,HOSPITAIS_COM_DIVIDAS!A:E,5,FALSE),"")</f>
        <v/>
      </c>
    </row>
    <row r="2314" spans="1:16" x14ac:dyDescent="0.25">
      <c r="A2314" s="52" t="e">
        <f>Tabela410[[#This Row],[Status da Proposta]]</f>
        <v>#VALUE!</v>
      </c>
      <c r="B2314" s="143">
        <f>MODALIDADE_1!A2314</f>
        <v>0</v>
      </c>
      <c r="C2314" s="142" t="e">
        <f>VLOOKUP(B2314,MODALIDADE_1!A:B,2,FALSE)</f>
        <v>#N/A</v>
      </c>
      <c r="D2314" s="142"/>
      <c r="E2314" s="94" t="e">
        <f>VLOOKUP(B2314,MODALIDADE_1!A:E,5,FALSE)</f>
        <v>#N/A</v>
      </c>
      <c r="F2314" s="95" t="e">
        <f>VLOOKUP(B2314,MODALIDADE_1!A:C,3,FALSE)</f>
        <v>#N/A</v>
      </c>
      <c r="G2314" s="142" t="e">
        <f>VLOOKUP(B2314,MODALIDADE_1!A:G,4,FALSE)</f>
        <v>#N/A</v>
      </c>
      <c r="H2314" s="142" t="e">
        <f>VLOOKUP(B2314,MODALIDADE_1!A:G,6,FALSE)</f>
        <v>#N/A</v>
      </c>
      <c r="I2314" s="142" t="e">
        <f>VLOOKUP(B2314,MODALIDADE_1!A:G,7,FALSE)</f>
        <v>#N/A</v>
      </c>
      <c r="J2314" s="106" t="e">
        <f>VLOOKUP(Tabela410[[#This Row],[Proposta de Referência]],SIMP_M1!A:K,9,FALSE)</f>
        <v>#VALUE!</v>
      </c>
      <c r="K2314" s="106" t="e">
        <f>VLOOKUP(Tabela410[[#This Row],[Proposta de Referência]],SIMP_M1!A:K,8,FALSE)</f>
        <v>#VALUE!</v>
      </c>
      <c r="L2314" s="107" t="e">
        <f t="shared" si="148"/>
        <v>#VALUE!</v>
      </c>
      <c r="M2314" s="107" t="e">
        <f t="shared" si="149"/>
        <v>#VALUE!</v>
      </c>
      <c r="N2314" s="142" t="e">
        <f t="shared" si="150"/>
        <v>#VALUE!</v>
      </c>
      <c r="O2314" s="142" t="e">
        <f t="shared" si="151"/>
        <v>#N/A</v>
      </c>
      <c r="P2314" s="24" t="str">
        <f>IFERROR(VLOOKUP(O2314,HOSPITAIS_COM_DIVIDAS!A:E,5,FALSE),"")</f>
        <v/>
      </c>
    </row>
    <row r="2315" spans="1:16" x14ac:dyDescent="0.25">
      <c r="A2315" s="52" t="e">
        <f>Tabela410[[#This Row],[Status da Proposta]]</f>
        <v>#VALUE!</v>
      </c>
      <c r="B2315" s="143">
        <f>MODALIDADE_1!A2315</f>
        <v>0</v>
      </c>
      <c r="C2315" s="142" t="e">
        <f>VLOOKUP(B2315,MODALIDADE_1!A:B,2,FALSE)</f>
        <v>#N/A</v>
      </c>
      <c r="D2315" s="142"/>
      <c r="E2315" s="94" t="e">
        <f>VLOOKUP(B2315,MODALIDADE_1!A:E,5,FALSE)</f>
        <v>#N/A</v>
      </c>
      <c r="F2315" s="95" t="e">
        <f>VLOOKUP(B2315,MODALIDADE_1!A:C,3,FALSE)</f>
        <v>#N/A</v>
      </c>
      <c r="G2315" s="142" t="e">
        <f>VLOOKUP(B2315,MODALIDADE_1!A:G,4,FALSE)</f>
        <v>#N/A</v>
      </c>
      <c r="H2315" s="142" t="e">
        <f>VLOOKUP(B2315,MODALIDADE_1!A:G,6,FALSE)</f>
        <v>#N/A</v>
      </c>
      <c r="I2315" s="142" t="e">
        <f>VLOOKUP(B2315,MODALIDADE_1!A:G,7,FALSE)</f>
        <v>#N/A</v>
      </c>
      <c r="J2315" s="106" t="e">
        <f>VLOOKUP(Tabela410[[#This Row],[Proposta de Referência]],SIMP_M1!A:K,9,FALSE)</f>
        <v>#VALUE!</v>
      </c>
      <c r="K2315" s="106" t="e">
        <f>VLOOKUP(Tabela410[[#This Row],[Proposta de Referência]],SIMP_M1!A:K,8,FALSE)</f>
        <v>#VALUE!</v>
      </c>
      <c r="L2315" s="107" t="e">
        <f t="shared" si="148"/>
        <v>#VALUE!</v>
      </c>
      <c r="M2315" s="107" t="e">
        <f t="shared" si="149"/>
        <v>#VALUE!</v>
      </c>
      <c r="N2315" s="142" t="e">
        <f t="shared" si="150"/>
        <v>#VALUE!</v>
      </c>
      <c r="O2315" s="142" t="e">
        <f t="shared" si="151"/>
        <v>#N/A</v>
      </c>
      <c r="P2315" s="24" t="str">
        <f>IFERROR(VLOOKUP(O2315,HOSPITAIS_COM_DIVIDAS!A:E,5,FALSE),"")</f>
        <v/>
      </c>
    </row>
    <row r="2316" spans="1:16" x14ac:dyDescent="0.25">
      <c r="A2316" s="52" t="e">
        <f>Tabela410[[#This Row],[Status da Proposta]]</f>
        <v>#VALUE!</v>
      </c>
      <c r="B2316" s="143">
        <f>MODALIDADE_1!A2316</f>
        <v>0</v>
      </c>
      <c r="C2316" s="142" t="e">
        <f>VLOOKUP(B2316,MODALIDADE_1!A:B,2,FALSE)</f>
        <v>#N/A</v>
      </c>
      <c r="D2316" s="142"/>
      <c r="E2316" s="94" t="e">
        <f>VLOOKUP(B2316,MODALIDADE_1!A:E,5,FALSE)</f>
        <v>#N/A</v>
      </c>
      <c r="F2316" s="95" t="e">
        <f>VLOOKUP(B2316,MODALIDADE_1!A:C,3,FALSE)</f>
        <v>#N/A</v>
      </c>
      <c r="G2316" s="142" t="e">
        <f>VLOOKUP(B2316,MODALIDADE_1!A:G,4,FALSE)</f>
        <v>#N/A</v>
      </c>
      <c r="H2316" s="142" t="e">
        <f>VLOOKUP(B2316,MODALIDADE_1!A:G,6,FALSE)</f>
        <v>#N/A</v>
      </c>
      <c r="I2316" s="142" t="e">
        <f>VLOOKUP(B2316,MODALIDADE_1!A:G,7,FALSE)</f>
        <v>#N/A</v>
      </c>
      <c r="J2316" s="106" t="e">
        <f>VLOOKUP(Tabela410[[#This Row],[Proposta de Referência]],SIMP_M1!A:K,9,FALSE)</f>
        <v>#VALUE!</v>
      </c>
      <c r="K2316" s="106" t="e">
        <f>VLOOKUP(Tabela410[[#This Row],[Proposta de Referência]],SIMP_M1!A:K,8,FALSE)</f>
        <v>#VALUE!</v>
      </c>
      <c r="L2316" s="107" t="e">
        <f t="shared" si="148"/>
        <v>#VALUE!</v>
      </c>
      <c r="M2316" s="107" t="e">
        <f t="shared" si="149"/>
        <v>#VALUE!</v>
      </c>
      <c r="N2316" s="142" t="e">
        <f t="shared" si="150"/>
        <v>#VALUE!</v>
      </c>
      <c r="O2316" s="142" t="e">
        <f t="shared" si="151"/>
        <v>#N/A</v>
      </c>
      <c r="P2316" s="24" t="str">
        <f>IFERROR(VLOOKUP(O2316,HOSPITAIS_COM_DIVIDAS!A:E,5,FALSE),"")</f>
        <v/>
      </c>
    </row>
    <row r="2317" spans="1:16" x14ac:dyDescent="0.25">
      <c r="A2317" s="52" t="e">
        <f>Tabela410[[#This Row],[Status da Proposta]]</f>
        <v>#VALUE!</v>
      </c>
      <c r="B2317" s="143">
        <f>MODALIDADE_1!A2317</f>
        <v>0</v>
      </c>
      <c r="C2317" s="142" t="e">
        <f>VLOOKUP(B2317,MODALIDADE_1!A:B,2,FALSE)</f>
        <v>#N/A</v>
      </c>
      <c r="D2317" s="142"/>
      <c r="E2317" s="94" t="e">
        <f>VLOOKUP(B2317,MODALIDADE_1!A:E,5,FALSE)</f>
        <v>#N/A</v>
      </c>
      <c r="F2317" s="95" t="e">
        <f>VLOOKUP(B2317,MODALIDADE_1!A:C,3,FALSE)</f>
        <v>#N/A</v>
      </c>
      <c r="G2317" s="142" t="e">
        <f>VLOOKUP(B2317,MODALIDADE_1!A:G,4,FALSE)</f>
        <v>#N/A</v>
      </c>
      <c r="H2317" s="142" t="e">
        <f>VLOOKUP(B2317,MODALIDADE_1!A:G,6,FALSE)</f>
        <v>#N/A</v>
      </c>
      <c r="I2317" s="142" t="e">
        <f>VLOOKUP(B2317,MODALIDADE_1!A:G,7,FALSE)</f>
        <v>#N/A</v>
      </c>
      <c r="J2317" s="106" t="e">
        <f>VLOOKUP(Tabela410[[#This Row],[Proposta de Referência]],SIMP_M1!A:K,9,FALSE)</f>
        <v>#VALUE!</v>
      </c>
      <c r="K2317" s="106" t="e">
        <f>VLOOKUP(Tabela410[[#This Row],[Proposta de Referência]],SIMP_M1!A:K,8,FALSE)</f>
        <v>#VALUE!</v>
      </c>
      <c r="L2317" s="107" t="e">
        <f t="shared" si="148"/>
        <v>#VALUE!</v>
      </c>
      <c r="M2317" s="107" t="e">
        <f t="shared" si="149"/>
        <v>#VALUE!</v>
      </c>
      <c r="N2317" s="142" t="e">
        <f t="shared" si="150"/>
        <v>#VALUE!</v>
      </c>
      <c r="O2317" s="142" t="e">
        <f t="shared" si="151"/>
        <v>#N/A</v>
      </c>
      <c r="P2317" s="24" t="str">
        <f>IFERROR(VLOOKUP(O2317,HOSPITAIS_COM_DIVIDAS!A:E,5,FALSE),"")</f>
        <v/>
      </c>
    </row>
    <row r="2318" spans="1:16" x14ac:dyDescent="0.25">
      <c r="A2318" s="52" t="e">
        <f>Tabela410[[#This Row],[Status da Proposta]]</f>
        <v>#VALUE!</v>
      </c>
      <c r="B2318" s="143">
        <f>MODALIDADE_1!A2318</f>
        <v>0</v>
      </c>
      <c r="C2318" s="142" t="e">
        <f>VLOOKUP(B2318,MODALIDADE_1!A:B,2,FALSE)</f>
        <v>#N/A</v>
      </c>
      <c r="D2318" s="142"/>
      <c r="E2318" s="94" t="e">
        <f>VLOOKUP(B2318,MODALIDADE_1!A:E,5,FALSE)</f>
        <v>#N/A</v>
      </c>
      <c r="F2318" s="95" t="e">
        <f>VLOOKUP(B2318,MODALIDADE_1!A:C,3,FALSE)</f>
        <v>#N/A</v>
      </c>
      <c r="G2318" s="142" t="e">
        <f>VLOOKUP(B2318,MODALIDADE_1!A:G,4,FALSE)</f>
        <v>#N/A</v>
      </c>
      <c r="H2318" s="142" t="e">
        <f>VLOOKUP(B2318,MODALIDADE_1!A:G,6,FALSE)</f>
        <v>#N/A</v>
      </c>
      <c r="I2318" s="142" t="e">
        <f>VLOOKUP(B2318,MODALIDADE_1!A:G,7,FALSE)</f>
        <v>#N/A</v>
      </c>
      <c r="J2318" s="106" t="e">
        <f>VLOOKUP(Tabela410[[#This Row],[Proposta de Referência]],SIMP_M1!A:K,9,FALSE)</f>
        <v>#VALUE!</v>
      </c>
      <c r="K2318" s="106" t="e">
        <f>VLOOKUP(Tabela410[[#This Row],[Proposta de Referência]],SIMP_M1!A:K,8,FALSE)</f>
        <v>#VALUE!</v>
      </c>
      <c r="L2318" s="107" t="e">
        <f t="shared" si="148"/>
        <v>#VALUE!</v>
      </c>
      <c r="M2318" s="107" t="e">
        <f t="shared" si="149"/>
        <v>#VALUE!</v>
      </c>
      <c r="N2318" s="142" t="e">
        <f t="shared" si="150"/>
        <v>#VALUE!</v>
      </c>
      <c r="O2318" s="142" t="e">
        <f t="shared" si="151"/>
        <v>#N/A</v>
      </c>
      <c r="P2318" s="24" t="str">
        <f>IFERROR(VLOOKUP(O2318,HOSPITAIS_COM_DIVIDAS!A:E,5,FALSE),"")</f>
        <v/>
      </c>
    </row>
    <row r="2319" spans="1:16" x14ac:dyDescent="0.25">
      <c r="A2319" s="52" t="e">
        <f>Tabela410[[#This Row],[Status da Proposta]]</f>
        <v>#VALUE!</v>
      </c>
      <c r="B2319" s="143">
        <f>MODALIDADE_1!A2319</f>
        <v>0</v>
      </c>
      <c r="C2319" s="142" t="e">
        <f>VLOOKUP(B2319,MODALIDADE_1!A:B,2,FALSE)</f>
        <v>#N/A</v>
      </c>
      <c r="D2319" s="142"/>
      <c r="E2319" s="94" t="e">
        <f>VLOOKUP(B2319,MODALIDADE_1!A:E,5,FALSE)</f>
        <v>#N/A</v>
      </c>
      <c r="F2319" s="95" t="e">
        <f>VLOOKUP(B2319,MODALIDADE_1!A:C,3,FALSE)</f>
        <v>#N/A</v>
      </c>
      <c r="G2319" s="142" t="e">
        <f>VLOOKUP(B2319,MODALIDADE_1!A:G,4,FALSE)</f>
        <v>#N/A</v>
      </c>
      <c r="H2319" s="142" t="e">
        <f>VLOOKUP(B2319,MODALIDADE_1!A:G,6,FALSE)</f>
        <v>#N/A</v>
      </c>
      <c r="I2319" s="142" t="e">
        <f>VLOOKUP(B2319,MODALIDADE_1!A:G,7,FALSE)</f>
        <v>#N/A</v>
      </c>
      <c r="J2319" s="106" t="e">
        <f>VLOOKUP(Tabela410[[#This Row],[Proposta de Referência]],SIMP_M1!A:K,9,FALSE)</f>
        <v>#VALUE!</v>
      </c>
      <c r="K2319" s="106" t="e">
        <f>VLOOKUP(Tabela410[[#This Row],[Proposta de Referência]],SIMP_M1!A:K,8,FALSE)</f>
        <v>#VALUE!</v>
      </c>
      <c r="L2319" s="107" t="e">
        <f t="shared" si="148"/>
        <v>#VALUE!</v>
      </c>
      <c r="M2319" s="107" t="e">
        <f t="shared" si="149"/>
        <v>#VALUE!</v>
      </c>
      <c r="N2319" s="142" t="e">
        <f t="shared" si="150"/>
        <v>#VALUE!</v>
      </c>
      <c r="O2319" s="142" t="e">
        <f t="shared" si="151"/>
        <v>#N/A</v>
      </c>
      <c r="P2319" s="24" t="str">
        <f>IFERROR(VLOOKUP(O2319,HOSPITAIS_COM_DIVIDAS!A:E,5,FALSE),"")</f>
        <v/>
      </c>
    </row>
    <row r="2320" spans="1:16" x14ac:dyDescent="0.25">
      <c r="A2320" s="52" t="e">
        <f>Tabela410[[#This Row],[Status da Proposta]]</f>
        <v>#VALUE!</v>
      </c>
      <c r="B2320" s="143">
        <f>MODALIDADE_1!A2320</f>
        <v>0</v>
      </c>
      <c r="C2320" s="142" t="e">
        <f>VLOOKUP(B2320,MODALIDADE_1!A:B,2,FALSE)</f>
        <v>#N/A</v>
      </c>
      <c r="D2320" s="142"/>
      <c r="E2320" s="94" t="e">
        <f>VLOOKUP(B2320,MODALIDADE_1!A:E,5,FALSE)</f>
        <v>#N/A</v>
      </c>
      <c r="F2320" s="95" t="e">
        <f>VLOOKUP(B2320,MODALIDADE_1!A:C,3,FALSE)</f>
        <v>#N/A</v>
      </c>
      <c r="G2320" s="142" t="e">
        <f>VLOOKUP(B2320,MODALIDADE_1!A:G,4,FALSE)</f>
        <v>#N/A</v>
      </c>
      <c r="H2320" s="142" t="e">
        <f>VLOOKUP(B2320,MODALIDADE_1!A:G,6,FALSE)</f>
        <v>#N/A</v>
      </c>
      <c r="I2320" s="142" t="e">
        <f>VLOOKUP(B2320,MODALIDADE_1!A:G,7,FALSE)</f>
        <v>#N/A</v>
      </c>
      <c r="J2320" s="106" t="e">
        <f>VLOOKUP(Tabela410[[#This Row],[Proposta de Referência]],SIMP_M1!A:K,9,FALSE)</f>
        <v>#VALUE!</v>
      </c>
      <c r="K2320" s="106" t="e">
        <f>VLOOKUP(Tabela410[[#This Row],[Proposta de Referência]],SIMP_M1!A:K,8,FALSE)</f>
        <v>#VALUE!</v>
      </c>
      <c r="L2320" s="107" t="e">
        <f t="shared" si="148"/>
        <v>#VALUE!</v>
      </c>
      <c r="M2320" s="107" t="e">
        <f t="shared" si="149"/>
        <v>#VALUE!</v>
      </c>
      <c r="N2320" s="142" t="e">
        <f t="shared" si="150"/>
        <v>#VALUE!</v>
      </c>
      <c r="O2320" s="142" t="e">
        <f t="shared" si="151"/>
        <v>#N/A</v>
      </c>
      <c r="P2320" s="24" t="str">
        <f>IFERROR(VLOOKUP(O2320,HOSPITAIS_COM_DIVIDAS!A:E,5,FALSE),"")</f>
        <v/>
      </c>
    </row>
    <row r="2321" spans="1:16" x14ac:dyDescent="0.25">
      <c r="A2321" s="52" t="e">
        <f>Tabela410[[#This Row],[Status da Proposta]]</f>
        <v>#VALUE!</v>
      </c>
      <c r="B2321" s="143">
        <f>MODALIDADE_1!A2321</f>
        <v>0</v>
      </c>
      <c r="C2321" s="142" t="e">
        <f>VLOOKUP(B2321,MODALIDADE_1!A:B,2,FALSE)</f>
        <v>#N/A</v>
      </c>
      <c r="D2321" s="142"/>
      <c r="E2321" s="94" t="e">
        <f>VLOOKUP(B2321,MODALIDADE_1!A:E,5,FALSE)</f>
        <v>#N/A</v>
      </c>
      <c r="F2321" s="95" t="e">
        <f>VLOOKUP(B2321,MODALIDADE_1!A:C,3,FALSE)</f>
        <v>#N/A</v>
      </c>
      <c r="G2321" s="142" t="e">
        <f>VLOOKUP(B2321,MODALIDADE_1!A:G,4,FALSE)</f>
        <v>#N/A</v>
      </c>
      <c r="H2321" s="142" t="e">
        <f>VLOOKUP(B2321,MODALIDADE_1!A:G,6,FALSE)</f>
        <v>#N/A</v>
      </c>
      <c r="I2321" s="142" t="e">
        <f>VLOOKUP(B2321,MODALIDADE_1!A:G,7,FALSE)</f>
        <v>#N/A</v>
      </c>
      <c r="J2321" s="106" t="e">
        <f>VLOOKUP(Tabela410[[#This Row],[Proposta de Referência]],SIMP_M1!A:K,9,FALSE)</f>
        <v>#VALUE!</v>
      </c>
      <c r="K2321" s="106" t="e">
        <f>VLOOKUP(Tabela410[[#This Row],[Proposta de Referência]],SIMP_M1!A:K,8,FALSE)</f>
        <v>#VALUE!</v>
      </c>
      <c r="L2321" s="107" t="e">
        <f t="shared" si="148"/>
        <v>#VALUE!</v>
      </c>
      <c r="M2321" s="107" t="e">
        <f t="shared" si="149"/>
        <v>#VALUE!</v>
      </c>
      <c r="N2321" s="142" t="e">
        <f t="shared" si="150"/>
        <v>#VALUE!</v>
      </c>
      <c r="O2321" s="142" t="e">
        <f t="shared" si="151"/>
        <v>#N/A</v>
      </c>
      <c r="P2321" s="24" t="str">
        <f>IFERROR(VLOOKUP(O2321,HOSPITAIS_COM_DIVIDAS!A:E,5,FALSE),"")</f>
        <v/>
      </c>
    </row>
    <row r="2322" spans="1:16" x14ac:dyDescent="0.25">
      <c r="A2322" s="52" t="e">
        <f>Tabela410[[#This Row],[Status da Proposta]]</f>
        <v>#VALUE!</v>
      </c>
      <c r="B2322" s="143">
        <f>MODALIDADE_1!A2322</f>
        <v>0</v>
      </c>
      <c r="C2322" s="142" t="e">
        <f>VLOOKUP(B2322,MODALIDADE_1!A:B,2,FALSE)</f>
        <v>#N/A</v>
      </c>
      <c r="D2322" s="142"/>
      <c r="E2322" s="94" t="e">
        <f>VLOOKUP(B2322,MODALIDADE_1!A:E,5,FALSE)</f>
        <v>#N/A</v>
      </c>
      <c r="F2322" s="95" t="e">
        <f>VLOOKUP(B2322,MODALIDADE_1!A:C,3,FALSE)</f>
        <v>#N/A</v>
      </c>
      <c r="G2322" s="142" t="e">
        <f>VLOOKUP(B2322,MODALIDADE_1!A:G,4,FALSE)</f>
        <v>#N/A</v>
      </c>
      <c r="H2322" s="142" t="e">
        <f>VLOOKUP(B2322,MODALIDADE_1!A:G,6,FALSE)</f>
        <v>#N/A</v>
      </c>
      <c r="I2322" s="142" t="e">
        <f>VLOOKUP(B2322,MODALIDADE_1!A:G,7,FALSE)</f>
        <v>#N/A</v>
      </c>
      <c r="J2322" s="106" t="e">
        <f>VLOOKUP(Tabela410[[#This Row],[Proposta de Referência]],SIMP_M1!A:K,9,FALSE)</f>
        <v>#VALUE!</v>
      </c>
      <c r="K2322" s="106" t="e">
        <f>VLOOKUP(Tabela410[[#This Row],[Proposta de Referência]],SIMP_M1!A:K,8,FALSE)</f>
        <v>#VALUE!</v>
      </c>
      <c r="L2322" s="107" t="e">
        <f t="shared" si="148"/>
        <v>#VALUE!</v>
      </c>
      <c r="M2322" s="107" t="e">
        <f t="shared" si="149"/>
        <v>#VALUE!</v>
      </c>
      <c r="N2322" s="142" t="e">
        <f t="shared" si="150"/>
        <v>#VALUE!</v>
      </c>
      <c r="O2322" s="142" t="e">
        <f t="shared" si="151"/>
        <v>#N/A</v>
      </c>
      <c r="P2322" s="24" t="str">
        <f>IFERROR(VLOOKUP(O2322,HOSPITAIS_COM_DIVIDAS!A:E,5,FALSE),"")</f>
        <v/>
      </c>
    </row>
    <row r="2323" spans="1:16" x14ac:dyDescent="0.25">
      <c r="A2323" s="52" t="e">
        <f>Tabela410[[#This Row],[Status da Proposta]]</f>
        <v>#VALUE!</v>
      </c>
      <c r="B2323" s="143">
        <f>MODALIDADE_1!A2323</f>
        <v>0</v>
      </c>
      <c r="C2323" s="142" t="e">
        <f>VLOOKUP(B2323,MODALIDADE_1!A:B,2,FALSE)</f>
        <v>#N/A</v>
      </c>
      <c r="D2323" s="142"/>
      <c r="E2323" s="94" t="e">
        <f>VLOOKUP(B2323,MODALIDADE_1!A:E,5,FALSE)</f>
        <v>#N/A</v>
      </c>
      <c r="F2323" s="95" t="e">
        <f>VLOOKUP(B2323,MODALIDADE_1!A:C,3,FALSE)</f>
        <v>#N/A</v>
      </c>
      <c r="G2323" s="142" t="e">
        <f>VLOOKUP(B2323,MODALIDADE_1!A:G,4,FALSE)</f>
        <v>#N/A</v>
      </c>
      <c r="H2323" s="142" t="e">
        <f>VLOOKUP(B2323,MODALIDADE_1!A:G,6,FALSE)</f>
        <v>#N/A</v>
      </c>
      <c r="I2323" s="142" t="e">
        <f>VLOOKUP(B2323,MODALIDADE_1!A:G,7,FALSE)</f>
        <v>#N/A</v>
      </c>
      <c r="J2323" s="106" t="e">
        <f>VLOOKUP(Tabela410[[#This Row],[Proposta de Referência]],SIMP_M1!A:K,9,FALSE)</f>
        <v>#VALUE!</v>
      </c>
      <c r="K2323" s="106" t="e">
        <f>VLOOKUP(Tabela410[[#This Row],[Proposta de Referência]],SIMP_M1!A:K,8,FALSE)</f>
        <v>#VALUE!</v>
      </c>
      <c r="L2323" s="107" t="e">
        <f t="shared" si="148"/>
        <v>#VALUE!</v>
      </c>
      <c r="M2323" s="107" t="e">
        <f t="shared" si="149"/>
        <v>#VALUE!</v>
      </c>
      <c r="N2323" s="142" t="e">
        <f t="shared" si="150"/>
        <v>#VALUE!</v>
      </c>
      <c r="O2323" s="142" t="e">
        <f t="shared" si="151"/>
        <v>#N/A</v>
      </c>
      <c r="P2323" s="24" t="str">
        <f>IFERROR(VLOOKUP(O2323,HOSPITAIS_COM_DIVIDAS!A:E,5,FALSE),"")</f>
        <v/>
      </c>
    </row>
    <row r="2324" spans="1:16" x14ac:dyDescent="0.25">
      <c r="A2324" s="52" t="e">
        <f>Tabela410[[#This Row],[Status da Proposta]]</f>
        <v>#VALUE!</v>
      </c>
      <c r="B2324" s="143">
        <f>MODALIDADE_1!A2324</f>
        <v>0</v>
      </c>
      <c r="C2324" s="142" t="e">
        <f>VLOOKUP(B2324,MODALIDADE_1!A:B,2,FALSE)</f>
        <v>#N/A</v>
      </c>
      <c r="D2324" s="142"/>
      <c r="E2324" s="94" t="e">
        <f>VLOOKUP(B2324,MODALIDADE_1!A:E,5,FALSE)</f>
        <v>#N/A</v>
      </c>
      <c r="F2324" s="95" t="e">
        <f>VLOOKUP(B2324,MODALIDADE_1!A:C,3,FALSE)</f>
        <v>#N/A</v>
      </c>
      <c r="G2324" s="142" t="e">
        <f>VLOOKUP(B2324,MODALIDADE_1!A:G,4,FALSE)</f>
        <v>#N/A</v>
      </c>
      <c r="H2324" s="142" t="e">
        <f>VLOOKUP(B2324,MODALIDADE_1!A:G,6,FALSE)</f>
        <v>#N/A</v>
      </c>
      <c r="I2324" s="142" t="e">
        <f>VLOOKUP(B2324,MODALIDADE_1!A:G,7,FALSE)</f>
        <v>#N/A</v>
      </c>
      <c r="J2324" s="106" t="e">
        <f>VLOOKUP(Tabela410[[#This Row],[Proposta de Referência]],SIMP_M1!A:K,9,FALSE)</f>
        <v>#VALUE!</v>
      </c>
      <c r="K2324" s="106" t="e">
        <f>VLOOKUP(Tabela410[[#This Row],[Proposta de Referência]],SIMP_M1!A:K,8,FALSE)</f>
        <v>#VALUE!</v>
      </c>
      <c r="L2324" s="107" t="e">
        <f t="shared" si="148"/>
        <v>#VALUE!</v>
      </c>
      <c r="M2324" s="107" t="e">
        <f t="shared" si="149"/>
        <v>#VALUE!</v>
      </c>
      <c r="N2324" s="142" t="e">
        <f t="shared" si="150"/>
        <v>#VALUE!</v>
      </c>
      <c r="O2324" s="142" t="e">
        <f t="shared" si="151"/>
        <v>#N/A</v>
      </c>
      <c r="P2324" s="24" t="str">
        <f>IFERROR(VLOOKUP(O2324,HOSPITAIS_COM_DIVIDAS!A:E,5,FALSE),"")</f>
        <v/>
      </c>
    </row>
    <row r="2325" spans="1:16" x14ac:dyDescent="0.25">
      <c r="A2325" s="52" t="e">
        <f>Tabela410[[#This Row],[Status da Proposta]]</f>
        <v>#VALUE!</v>
      </c>
      <c r="B2325" s="143">
        <f>MODALIDADE_1!A2325</f>
        <v>0</v>
      </c>
      <c r="C2325" s="142" t="e">
        <f>VLOOKUP(B2325,MODALIDADE_1!A:B,2,FALSE)</f>
        <v>#N/A</v>
      </c>
      <c r="D2325" s="142"/>
      <c r="E2325" s="94" t="e">
        <f>VLOOKUP(B2325,MODALIDADE_1!A:E,5,FALSE)</f>
        <v>#N/A</v>
      </c>
      <c r="F2325" s="95" t="e">
        <f>VLOOKUP(B2325,MODALIDADE_1!A:C,3,FALSE)</f>
        <v>#N/A</v>
      </c>
      <c r="G2325" s="142" t="e">
        <f>VLOOKUP(B2325,MODALIDADE_1!A:G,4,FALSE)</f>
        <v>#N/A</v>
      </c>
      <c r="H2325" s="142" t="e">
        <f>VLOOKUP(B2325,MODALIDADE_1!A:G,6,FALSE)</f>
        <v>#N/A</v>
      </c>
      <c r="I2325" s="142" t="e">
        <f>VLOOKUP(B2325,MODALIDADE_1!A:G,7,FALSE)</f>
        <v>#N/A</v>
      </c>
      <c r="J2325" s="106" t="e">
        <f>VLOOKUP(Tabela410[[#This Row],[Proposta de Referência]],SIMP_M1!A:K,9,FALSE)</f>
        <v>#VALUE!</v>
      </c>
      <c r="K2325" s="106" t="e">
        <f>VLOOKUP(Tabela410[[#This Row],[Proposta de Referência]],SIMP_M1!A:K,8,FALSE)</f>
        <v>#VALUE!</v>
      </c>
      <c r="L2325" s="107" t="e">
        <f t="shared" si="148"/>
        <v>#VALUE!</v>
      </c>
      <c r="M2325" s="107" t="e">
        <f t="shared" si="149"/>
        <v>#VALUE!</v>
      </c>
      <c r="N2325" s="142" t="e">
        <f t="shared" si="150"/>
        <v>#VALUE!</v>
      </c>
      <c r="O2325" s="142" t="e">
        <f t="shared" si="151"/>
        <v>#N/A</v>
      </c>
      <c r="P2325" s="24" t="str">
        <f>IFERROR(VLOOKUP(O2325,HOSPITAIS_COM_DIVIDAS!A:E,5,FALSE),"")</f>
        <v/>
      </c>
    </row>
    <row r="2326" spans="1:16" x14ac:dyDescent="0.25">
      <c r="A2326" s="52" t="e">
        <f>Tabela410[[#This Row],[Status da Proposta]]</f>
        <v>#VALUE!</v>
      </c>
      <c r="B2326" s="143">
        <f>MODALIDADE_1!A2326</f>
        <v>0</v>
      </c>
      <c r="C2326" s="142" t="e">
        <f>VLOOKUP(B2326,MODALIDADE_1!A:B,2,FALSE)</f>
        <v>#N/A</v>
      </c>
      <c r="D2326" s="142"/>
      <c r="E2326" s="94" t="e">
        <f>VLOOKUP(B2326,MODALIDADE_1!A:E,5,FALSE)</f>
        <v>#N/A</v>
      </c>
      <c r="F2326" s="95" t="e">
        <f>VLOOKUP(B2326,MODALIDADE_1!A:C,3,FALSE)</f>
        <v>#N/A</v>
      </c>
      <c r="G2326" s="142" t="e">
        <f>VLOOKUP(B2326,MODALIDADE_1!A:G,4,FALSE)</f>
        <v>#N/A</v>
      </c>
      <c r="H2326" s="142" t="e">
        <f>VLOOKUP(B2326,MODALIDADE_1!A:G,6,FALSE)</f>
        <v>#N/A</v>
      </c>
      <c r="I2326" s="142" t="e">
        <f>VLOOKUP(B2326,MODALIDADE_1!A:G,7,FALSE)</f>
        <v>#N/A</v>
      </c>
      <c r="J2326" s="106" t="e">
        <f>VLOOKUP(Tabela410[[#This Row],[Proposta de Referência]],SIMP_M1!A:K,9,FALSE)</f>
        <v>#VALUE!</v>
      </c>
      <c r="K2326" s="106" t="e">
        <f>VLOOKUP(Tabela410[[#This Row],[Proposta de Referência]],SIMP_M1!A:K,8,FALSE)</f>
        <v>#VALUE!</v>
      </c>
      <c r="L2326" s="107" t="e">
        <f t="shared" si="148"/>
        <v>#VALUE!</v>
      </c>
      <c r="M2326" s="107" t="e">
        <f t="shared" si="149"/>
        <v>#VALUE!</v>
      </c>
      <c r="N2326" s="142" t="e">
        <f t="shared" si="150"/>
        <v>#VALUE!</v>
      </c>
      <c r="O2326" s="142" t="e">
        <f t="shared" si="151"/>
        <v>#N/A</v>
      </c>
      <c r="P2326" s="24" t="str">
        <f>IFERROR(VLOOKUP(O2326,HOSPITAIS_COM_DIVIDAS!A:E,5,FALSE),"")</f>
        <v/>
      </c>
    </row>
    <row r="2327" spans="1:16" x14ac:dyDescent="0.25">
      <c r="A2327" s="52" t="e">
        <f>Tabela410[[#This Row],[Status da Proposta]]</f>
        <v>#VALUE!</v>
      </c>
      <c r="B2327" s="143">
        <f>MODALIDADE_1!A2327</f>
        <v>0</v>
      </c>
      <c r="C2327" s="142" t="e">
        <f>VLOOKUP(B2327,MODALIDADE_1!A:B,2,FALSE)</f>
        <v>#N/A</v>
      </c>
      <c r="D2327" s="142"/>
      <c r="E2327" s="94" t="e">
        <f>VLOOKUP(B2327,MODALIDADE_1!A:E,5,FALSE)</f>
        <v>#N/A</v>
      </c>
      <c r="F2327" s="95" t="e">
        <f>VLOOKUP(B2327,MODALIDADE_1!A:C,3,FALSE)</f>
        <v>#N/A</v>
      </c>
      <c r="G2327" s="142" t="e">
        <f>VLOOKUP(B2327,MODALIDADE_1!A:G,4,FALSE)</f>
        <v>#N/A</v>
      </c>
      <c r="H2327" s="142" t="e">
        <f>VLOOKUP(B2327,MODALIDADE_1!A:G,6,FALSE)</f>
        <v>#N/A</v>
      </c>
      <c r="I2327" s="142" t="e">
        <f>VLOOKUP(B2327,MODALIDADE_1!A:G,7,FALSE)</f>
        <v>#N/A</v>
      </c>
      <c r="J2327" s="106" t="e">
        <f>VLOOKUP(Tabela410[[#This Row],[Proposta de Referência]],SIMP_M1!A:K,9,FALSE)</f>
        <v>#VALUE!</v>
      </c>
      <c r="K2327" s="106" t="e">
        <f>VLOOKUP(Tabela410[[#This Row],[Proposta de Referência]],SIMP_M1!A:K,8,FALSE)</f>
        <v>#VALUE!</v>
      </c>
      <c r="L2327" s="107" t="e">
        <f t="shared" si="148"/>
        <v>#VALUE!</v>
      </c>
      <c r="M2327" s="107" t="e">
        <f t="shared" si="149"/>
        <v>#VALUE!</v>
      </c>
      <c r="N2327" s="142" t="e">
        <f t="shared" si="150"/>
        <v>#VALUE!</v>
      </c>
      <c r="O2327" s="142" t="e">
        <f t="shared" si="151"/>
        <v>#N/A</v>
      </c>
      <c r="P2327" s="24" t="str">
        <f>IFERROR(VLOOKUP(O2327,HOSPITAIS_COM_DIVIDAS!A:E,5,FALSE),"")</f>
        <v/>
      </c>
    </row>
    <row r="2328" spans="1:16" x14ac:dyDescent="0.25">
      <c r="A2328" s="52" t="e">
        <f>Tabela410[[#This Row],[Status da Proposta]]</f>
        <v>#VALUE!</v>
      </c>
      <c r="B2328" s="143">
        <f>MODALIDADE_1!A2328</f>
        <v>0</v>
      </c>
      <c r="C2328" s="142" t="e">
        <f>VLOOKUP(B2328,MODALIDADE_1!A:B,2,FALSE)</f>
        <v>#N/A</v>
      </c>
      <c r="D2328" s="142"/>
      <c r="E2328" s="94" t="e">
        <f>VLOOKUP(B2328,MODALIDADE_1!A:E,5,FALSE)</f>
        <v>#N/A</v>
      </c>
      <c r="F2328" s="95" t="e">
        <f>VLOOKUP(B2328,MODALIDADE_1!A:C,3,FALSE)</f>
        <v>#N/A</v>
      </c>
      <c r="G2328" s="142" t="e">
        <f>VLOOKUP(B2328,MODALIDADE_1!A:G,4,FALSE)</f>
        <v>#N/A</v>
      </c>
      <c r="H2328" s="142" t="e">
        <f>VLOOKUP(B2328,MODALIDADE_1!A:G,6,FALSE)</f>
        <v>#N/A</v>
      </c>
      <c r="I2328" s="142" t="e">
        <f>VLOOKUP(B2328,MODALIDADE_1!A:G,7,FALSE)</f>
        <v>#N/A</v>
      </c>
      <c r="J2328" s="106" t="e">
        <f>VLOOKUP(Tabela410[[#This Row],[Proposta de Referência]],SIMP_M1!A:K,9,FALSE)</f>
        <v>#VALUE!</v>
      </c>
      <c r="K2328" s="106" t="e">
        <f>VLOOKUP(Tabela410[[#This Row],[Proposta de Referência]],SIMP_M1!A:K,8,FALSE)</f>
        <v>#VALUE!</v>
      </c>
      <c r="L2328" s="107" t="e">
        <f t="shared" si="148"/>
        <v>#VALUE!</v>
      </c>
      <c r="M2328" s="107" t="e">
        <f t="shared" si="149"/>
        <v>#VALUE!</v>
      </c>
      <c r="N2328" s="142" t="e">
        <f t="shared" si="150"/>
        <v>#VALUE!</v>
      </c>
      <c r="O2328" s="142" t="e">
        <f t="shared" si="151"/>
        <v>#N/A</v>
      </c>
      <c r="P2328" s="24" t="str">
        <f>IFERROR(VLOOKUP(O2328,HOSPITAIS_COM_DIVIDAS!A:E,5,FALSE),"")</f>
        <v/>
      </c>
    </row>
    <row r="2329" spans="1:16" x14ac:dyDescent="0.25">
      <c r="A2329" s="52" t="e">
        <f>Tabela410[[#This Row],[Status da Proposta]]</f>
        <v>#VALUE!</v>
      </c>
      <c r="B2329" s="143">
        <f>MODALIDADE_1!A2329</f>
        <v>0</v>
      </c>
      <c r="C2329" s="142" t="e">
        <f>VLOOKUP(B2329,MODALIDADE_1!A:B,2,FALSE)</f>
        <v>#N/A</v>
      </c>
      <c r="D2329" s="142"/>
      <c r="E2329" s="94" t="e">
        <f>VLOOKUP(B2329,MODALIDADE_1!A:E,5,FALSE)</f>
        <v>#N/A</v>
      </c>
      <c r="F2329" s="95" t="e">
        <f>VLOOKUP(B2329,MODALIDADE_1!A:C,3,FALSE)</f>
        <v>#N/A</v>
      </c>
      <c r="G2329" s="142" t="e">
        <f>VLOOKUP(B2329,MODALIDADE_1!A:G,4,FALSE)</f>
        <v>#N/A</v>
      </c>
      <c r="H2329" s="142" t="e">
        <f>VLOOKUP(B2329,MODALIDADE_1!A:G,6,FALSE)</f>
        <v>#N/A</v>
      </c>
      <c r="I2329" s="142" t="e">
        <f>VLOOKUP(B2329,MODALIDADE_1!A:G,7,FALSE)</f>
        <v>#N/A</v>
      </c>
      <c r="J2329" s="106" t="e">
        <f>VLOOKUP(Tabela410[[#This Row],[Proposta de Referência]],SIMP_M1!A:K,9,FALSE)</f>
        <v>#VALUE!</v>
      </c>
      <c r="K2329" s="106" t="e">
        <f>VLOOKUP(Tabela410[[#This Row],[Proposta de Referência]],SIMP_M1!A:K,8,FALSE)</f>
        <v>#VALUE!</v>
      </c>
      <c r="L2329" s="107" t="e">
        <f t="shared" si="148"/>
        <v>#VALUE!</v>
      </c>
      <c r="M2329" s="107" t="e">
        <f t="shared" si="149"/>
        <v>#VALUE!</v>
      </c>
      <c r="N2329" s="142" t="e">
        <f t="shared" si="150"/>
        <v>#VALUE!</v>
      </c>
      <c r="O2329" s="142" t="e">
        <f t="shared" si="151"/>
        <v>#N/A</v>
      </c>
      <c r="P2329" s="24" t="str">
        <f>IFERROR(VLOOKUP(O2329,HOSPITAIS_COM_DIVIDAS!A:E,5,FALSE),"")</f>
        <v/>
      </c>
    </row>
    <row r="2330" spans="1:16" x14ac:dyDescent="0.25">
      <c r="A2330" s="52" t="e">
        <f>Tabela410[[#This Row],[Status da Proposta]]</f>
        <v>#VALUE!</v>
      </c>
      <c r="B2330" s="143">
        <f>MODALIDADE_1!A2330</f>
        <v>0</v>
      </c>
      <c r="C2330" s="142" t="e">
        <f>VLOOKUP(B2330,MODALIDADE_1!A:B,2,FALSE)</f>
        <v>#N/A</v>
      </c>
      <c r="D2330" s="142"/>
      <c r="E2330" s="94" t="e">
        <f>VLOOKUP(B2330,MODALIDADE_1!A:E,5,FALSE)</f>
        <v>#N/A</v>
      </c>
      <c r="F2330" s="95" t="e">
        <f>VLOOKUP(B2330,MODALIDADE_1!A:C,3,FALSE)</f>
        <v>#N/A</v>
      </c>
      <c r="G2330" s="142" t="e">
        <f>VLOOKUP(B2330,MODALIDADE_1!A:G,4,FALSE)</f>
        <v>#N/A</v>
      </c>
      <c r="H2330" s="142" t="e">
        <f>VLOOKUP(B2330,MODALIDADE_1!A:G,6,FALSE)</f>
        <v>#N/A</v>
      </c>
      <c r="I2330" s="142" t="e">
        <f>VLOOKUP(B2330,MODALIDADE_1!A:G,7,FALSE)</f>
        <v>#N/A</v>
      </c>
      <c r="J2330" s="106" t="e">
        <f>VLOOKUP(Tabela410[[#This Row],[Proposta de Referência]],SIMP_M1!A:K,9,FALSE)</f>
        <v>#VALUE!</v>
      </c>
      <c r="K2330" s="106" t="e">
        <f>VLOOKUP(Tabela410[[#This Row],[Proposta de Referência]],SIMP_M1!A:K,8,FALSE)</f>
        <v>#VALUE!</v>
      </c>
      <c r="L2330" s="107" t="e">
        <f t="shared" si="148"/>
        <v>#VALUE!</v>
      </c>
      <c r="M2330" s="107" t="e">
        <f t="shared" si="149"/>
        <v>#VALUE!</v>
      </c>
      <c r="N2330" s="142" t="e">
        <f t="shared" si="150"/>
        <v>#VALUE!</v>
      </c>
      <c r="O2330" s="142" t="e">
        <f t="shared" si="151"/>
        <v>#N/A</v>
      </c>
      <c r="P2330" s="24" t="str">
        <f>IFERROR(VLOOKUP(O2330,HOSPITAIS_COM_DIVIDAS!A:E,5,FALSE),"")</f>
        <v/>
      </c>
    </row>
    <row r="2331" spans="1:16" x14ac:dyDescent="0.25">
      <c r="A2331" s="52" t="e">
        <f>Tabela410[[#This Row],[Status da Proposta]]</f>
        <v>#VALUE!</v>
      </c>
      <c r="B2331" s="143">
        <f>MODALIDADE_1!A2331</f>
        <v>0</v>
      </c>
      <c r="C2331" s="142" t="e">
        <f>VLOOKUP(B2331,MODALIDADE_1!A:B,2,FALSE)</f>
        <v>#N/A</v>
      </c>
      <c r="D2331" s="142"/>
      <c r="E2331" s="94" t="e">
        <f>VLOOKUP(B2331,MODALIDADE_1!A:E,5,FALSE)</f>
        <v>#N/A</v>
      </c>
      <c r="F2331" s="95" t="e">
        <f>VLOOKUP(B2331,MODALIDADE_1!A:C,3,FALSE)</f>
        <v>#N/A</v>
      </c>
      <c r="G2331" s="142" t="e">
        <f>VLOOKUP(B2331,MODALIDADE_1!A:G,4,FALSE)</f>
        <v>#N/A</v>
      </c>
      <c r="H2331" s="142" t="e">
        <f>VLOOKUP(B2331,MODALIDADE_1!A:G,6,FALSE)</f>
        <v>#N/A</v>
      </c>
      <c r="I2331" s="142" t="e">
        <f>VLOOKUP(B2331,MODALIDADE_1!A:G,7,FALSE)</f>
        <v>#N/A</v>
      </c>
      <c r="J2331" s="106" t="e">
        <f>VLOOKUP(Tabela410[[#This Row],[Proposta de Referência]],SIMP_M1!A:K,9,FALSE)</f>
        <v>#VALUE!</v>
      </c>
      <c r="K2331" s="106" t="e">
        <f>VLOOKUP(Tabela410[[#This Row],[Proposta de Referência]],SIMP_M1!A:K,8,FALSE)</f>
        <v>#VALUE!</v>
      </c>
      <c r="L2331" s="107" t="e">
        <f t="shared" si="148"/>
        <v>#VALUE!</v>
      </c>
      <c r="M2331" s="107" t="e">
        <f t="shared" si="149"/>
        <v>#VALUE!</v>
      </c>
      <c r="N2331" s="142" t="e">
        <f t="shared" si="150"/>
        <v>#VALUE!</v>
      </c>
      <c r="O2331" s="142" t="e">
        <f t="shared" si="151"/>
        <v>#N/A</v>
      </c>
      <c r="P2331" s="24" t="str">
        <f>IFERROR(VLOOKUP(O2331,HOSPITAIS_COM_DIVIDAS!A:E,5,FALSE),"")</f>
        <v/>
      </c>
    </row>
    <row r="2332" spans="1:16" x14ac:dyDescent="0.25">
      <c r="A2332" s="52" t="e">
        <f>Tabela410[[#This Row],[Status da Proposta]]</f>
        <v>#VALUE!</v>
      </c>
      <c r="B2332" s="143">
        <f>MODALIDADE_1!A2332</f>
        <v>0</v>
      </c>
      <c r="C2332" s="142" t="e">
        <f>VLOOKUP(B2332,MODALIDADE_1!A:B,2,FALSE)</f>
        <v>#N/A</v>
      </c>
      <c r="D2332" s="142"/>
      <c r="E2332" s="94" t="e">
        <f>VLOOKUP(B2332,MODALIDADE_1!A:E,5,FALSE)</f>
        <v>#N/A</v>
      </c>
      <c r="F2332" s="95" t="e">
        <f>VLOOKUP(B2332,MODALIDADE_1!A:C,3,FALSE)</f>
        <v>#N/A</v>
      </c>
      <c r="G2332" s="142" t="e">
        <f>VLOOKUP(B2332,MODALIDADE_1!A:G,4,FALSE)</f>
        <v>#N/A</v>
      </c>
      <c r="H2332" s="142" t="e">
        <f>VLOOKUP(B2332,MODALIDADE_1!A:G,6,FALSE)</f>
        <v>#N/A</v>
      </c>
      <c r="I2332" s="142" t="e">
        <f>VLOOKUP(B2332,MODALIDADE_1!A:G,7,FALSE)</f>
        <v>#N/A</v>
      </c>
      <c r="J2332" s="106" t="e">
        <f>VLOOKUP(Tabela410[[#This Row],[Proposta de Referência]],SIMP_M1!A:K,9,FALSE)</f>
        <v>#VALUE!</v>
      </c>
      <c r="K2332" s="106" t="e">
        <f>VLOOKUP(Tabela410[[#This Row],[Proposta de Referência]],SIMP_M1!A:K,8,FALSE)</f>
        <v>#VALUE!</v>
      </c>
      <c r="L2332" s="107" t="e">
        <f t="shared" si="148"/>
        <v>#VALUE!</v>
      </c>
      <c r="M2332" s="107" t="e">
        <f t="shared" si="149"/>
        <v>#VALUE!</v>
      </c>
      <c r="N2332" s="142" t="e">
        <f t="shared" si="150"/>
        <v>#VALUE!</v>
      </c>
      <c r="O2332" s="142" t="e">
        <f t="shared" si="151"/>
        <v>#N/A</v>
      </c>
      <c r="P2332" s="24" t="str">
        <f>IFERROR(VLOOKUP(O2332,HOSPITAIS_COM_DIVIDAS!A:E,5,FALSE),"")</f>
        <v/>
      </c>
    </row>
    <row r="2333" spans="1:16" x14ac:dyDescent="0.25">
      <c r="A2333" s="52" t="e">
        <f>Tabela410[[#This Row],[Status da Proposta]]</f>
        <v>#VALUE!</v>
      </c>
      <c r="B2333" s="143">
        <f>MODALIDADE_1!A2333</f>
        <v>0</v>
      </c>
      <c r="C2333" s="142" t="e">
        <f>VLOOKUP(B2333,MODALIDADE_1!A:B,2,FALSE)</f>
        <v>#N/A</v>
      </c>
      <c r="D2333" s="142"/>
      <c r="E2333" s="94" t="e">
        <f>VLOOKUP(B2333,MODALIDADE_1!A:E,5,FALSE)</f>
        <v>#N/A</v>
      </c>
      <c r="F2333" s="95" t="e">
        <f>VLOOKUP(B2333,MODALIDADE_1!A:C,3,FALSE)</f>
        <v>#N/A</v>
      </c>
      <c r="G2333" s="142" t="e">
        <f>VLOOKUP(B2333,MODALIDADE_1!A:G,4,FALSE)</f>
        <v>#N/A</v>
      </c>
      <c r="H2333" s="142" t="e">
        <f>VLOOKUP(B2333,MODALIDADE_1!A:G,6,FALSE)</f>
        <v>#N/A</v>
      </c>
      <c r="I2333" s="142" t="e">
        <f>VLOOKUP(B2333,MODALIDADE_1!A:G,7,FALSE)</f>
        <v>#N/A</v>
      </c>
      <c r="J2333" s="106" t="e">
        <f>VLOOKUP(Tabela410[[#This Row],[Proposta de Referência]],SIMP_M1!A:K,9,FALSE)</f>
        <v>#VALUE!</v>
      </c>
      <c r="K2333" s="106" t="e">
        <f>VLOOKUP(Tabela410[[#This Row],[Proposta de Referência]],SIMP_M1!A:K,8,FALSE)</f>
        <v>#VALUE!</v>
      </c>
      <c r="L2333" s="107" t="e">
        <f t="shared" si="148"/>
        <v>#VALUE!</v>
      </c>
      <c r="M2333" s="107" t="e">
        <f t="shared" si="149"/>
        <v>#VALUE!</v>
      </c>
      <c r="N2333" s="142" t="e">
        <f t="shared" si="150"/>
        <v>#VALUE!</v>
      </c>
      <c r="O2333" s="142" t="e">
        <f t="shared" si="151"/>
        <v>#N/A</v>
      </c>
      <c r="P2333" s="24" t="str">
        <f>IFERROR(VLOOKUP(O2333,HOSPITAIS_COM_DIVIDAS!A:E,5,FALSE),"")</f>
        <v/>
      </c>
    </row>
    <row r="2334" spans="1:16" x14ac:dyDescent="0.25">
      <c r="A2334" s="52" t="e">
        <f>Tabela410[[#This Row],[Status da Proposta]]</f>
        <v>#VALUE!</v>
      </c>
      <c r="B2334" s="143">
        <f>MODALIDADE_1!A2334</f>
        <v>0</v>
      </c>
      <c r="C2334" s="142" t="e">
        <f>VLOOKUP(B2334,MODALIDADE_1!A:B,2,FALSE)</f>
        <v>#N/A</v>
      </c>
      <c r="D2334" s="142"/>
      <c r="E2334" s="94" t="e">
        <f>VLOOKUP(B2334,MODALIDADE_1!A:E,5,FALSE)</f>
        <v>#N/A</v>
      </c>
      <c r="F2334" s="95" t="e">
        <f>VLOOKUP(B2334,MODALIDADE_1!A:C,3,FALSE)</f>
        <v>#N/A</v>
      </c>
      <c r="G2334" s="142" t="e">
        <f>VLOOKUP(B2334,MODALIDADE_1!A:G,4,FALSE)</f>
        <v>#N/A</v>
      </c>
      <c r="H2334" s="142" t="e">
        <f>VLOOKUP(B2334,MODALIDADE_1!A:G,6,FALSE)</f>
        <v>#N/A</v>
      </c>
      <c r="I2334" s="142" t="e">
        <f>VLOOKUP(B2334,MODALIDADE_1!A:G,7,FALSE)</f>
        <v>#N/A</v>
      </c>
      <c r="J2334" s="106" t="e">
        <f>VLOOKUP(Tabela410[[#This Row],[Proposta de Referência]],SIMP_M1!A:K,9,FALSE)</f>
        <v>#VALUE!</v>
      </c>
      <c r="K2334" s="106" t="e">
        <f>VLOOKUP(Tabela410[[#This Row],[Proposta de Referência]],SIMP_M1!A:K,8,FALSE)</f>
        <v>#VALUE!</v>
      </c>
      <c r="L2334" s="107" t="e">
        <f t="shared" si="148"/>
        <v>#VALUE!</v>
      </c>
      <c r="M2334" s="107" t="e">
        <f t="shared" si="149"/>
        <v>#VALUE!</v>
      </c>
      <c r="N2334" s="142" t="e">
        <f t="shared" si="150"/>
        <v>#VALUE!</v>
      </c>
      <c r="O2334" s="142" t="e">
        <f t="shared" si="151"/>
        <v>#N/A</v>
      </c>
      <c r="P2334" s="24" t="str">
        <f>IFERROR(VLOOKUP(O2334,HOSPITAIS_COM_DIVIDAS!A:E,5,FALSE),"")</f>
        <v/>
      </c>
    </row>
    <row r="2335" spans="1:16" x14ac:dyDescent="0.25">
      <c r="A2335" s="52" t="e">
        <f>Tabela410[[#This Row],[Status da Proposta]]</f>
        <v>#VALUE!</v>
      </c>
      <c r="B2335" s="143">
        <f>MODALIDADE_1!A2335</f>
        <v>0</v>
      </c>
      <c r="C2335" s="142" t="e">
        <f>VLOOKUP(B2335,MODALIDADE_1!A:B,2,FALSE)</f>
        <v>#N/A</v>
      </c>
      <c r="D2335" s="142"/>
      <c r="E2335" s="94" t="e">
        <f>VLOOKUP(B2335,MODALIDADE_1!A:E,5,FALSE)</f>
        <v>#N/A</v>
      </c>
      <c r="F2335" s="95" t="e">
        <f>VLOOKUP(B2335,MODALIDADE_1!A:C,3,FALSE)</f>
        <v>#N/A</v>
      </c>
      <c r="G2335" s="142" t="e">
        <f>VLOOKUP(B2335,MODALIDADE_1!A:G,4,FALSE)</f>
        <v>#N/A</v>
      </c>
      <c r="H2335" s="142" t="e">
        <f>VLOOKUP(B2335,MODALIDADE_1!A:G,6,FALSE)</f>
        <v>#N/A</v>
      </c>
      <c r="I2335" s="142" t="e">
        <f>VLOOKUP(B2335,MODALIDADE_1!A:G,7,FALSE)</f>
        <v>#N/A</v>
      </c>
      <c r="J2335" s="106" t="e">
        <f>VLOOKUP(Tabela410[[#This Row],[Proposta de Referência]],SIMP_M1!A:K,9,FALSE)</f>
        <v>#VALUE!</v>
      </c>
      <c r="K2335" s="106" t="e">
        <f>VLOOKUP(Tabela410[[#This Row],[Proposta de Referência]],SIMP_M1!A:K,8,FALSE)</f>
        <v>#VALUE!</v>
      </c>
      <c r="L2335" s="107" t="e">
        <f t="shared" si="148"/>
        <v>#VALUE!</v>
      </c>
      <c r="M2335" s="107" t="e">
        <f t="shared" si="149"/>
        <v>#VALUE!</v>
      </c>
      <c r="N2335" s="142" t="e">
        <f t="shared" si="150"/>
        <v>#VALUE!</v>
      </c>
      <c r="O2335" s="142" t="e">
        <f t="shared" si="151"/>
        <v>#N/A</v>
      </c>
      <c r="P2335" s="24" t="str">
        <f>IFERROR(VLOOKUP(O2335,HOSPITAIS_COM_DIVIDAS!A:E,5,FALSE),"")</f>
        <v/>
      </c>
    </row>
    <row r="2336" spans="1:16" x14ac:dyDescent="0.25">
      <c r="A2336" s="52" t="e">
        <f>Tabela410[[#This Row],[Status da Proposta]]</f>
        <v>#VALUE!</v>
      </c>
      <c r="B2336" s="143">
        <f>MODALIDADE_1!A2336</f>
        <v>0</v>
      </c>
      <c r="C2336" s="142" t="e">
        <f>VLOOKUP(B2336,MODALIDADE_1!A:B,2,FALSE)</f>
        <v>#N/A</v>
      </c>
      <c r="D2336" s="142"/>
      <c r="E2336" s="94" t="e">
        <f>VLOOKUP(B2336,MODALIDADE_1!A:E,5,FALSE)</f>
        <v>#N/A</v>
      </c>
      <c r="F2336" s="95" t="e">
        <f>VLOOKUP(B2336,MODALIDADE_1!A:C,3,FALSE)</f>
        <v>#N/A</v>
      </c>
      <c r="G2336" s="142" t="e">
        <f>VLOOKUP(B2336,MODALIDADE_1!A:G,4,FALSE)</f>
        <v>#N/A</v>
      </c>
      <c r="H2336" s="142" t="e">
        <f>VLOOKUP(B2336,MODALIDADE_1!A:G,6,FALSE)</f>
        <v>#N/A</v>
      </c>
      <c r="I2336" s="142" t="e">
        <f>VLOOKUP(B2336,MODALIDADE_1!A:G,7,FALSE)</f>
        <v>#N/A</v>
      </c>
      <c r="J2336" s="106" t="e">
        <f>VLOOKUP(Tabela410[[#This Row],[Proposta de Referência]],SIMP_M1!A:K,9,FALSE)</f>
        <v>#VALUE!</v>
      </c>
      <c r="K2336" s="106" t="e">
        <f>VLOOKUP(Tabela410[[#This Row],[Proposta de Referência]],SIMP_M1!A:K,8,FALSE)</f>
        <v>#VALUE!</v>
      </c>
      <c r="L2336" s="107" t="e">
        <f t="shared" ref="L2336:L2399" si="152">K2336+J2336</f>
        <v>#VALUE!</v>
      </c>
      <c r="M2336" s="107" t="e">
        <f t="shared" ref="M2336:M2399" si="153">L2336*12</f>
        <v>#VALUE!</v>
      </c>
      <c r="N2336" s="142" t="e">
        <f t="shared" ref="N2336:N2399" si="154">IF(L2336&gt;100000,"SIM, POSSUI VALOR ACIMA DE R$100.000,00","NÃO, POSSUI VALOR NECESSÁRIO")</f>
        <v>#VALUE!</v>
      </c>
      <c r="O2336" s="142" t="e">
        <f t="shared" ref="O2336:O2399" si="155">LEFT(E2336,8)</f>
        <v>#N/A</v>
      </c>
      <c r="P2336" s="24" t="str">
        <f>IFERROR(VLOOKUP(O2336,HOSPITAIS_COM_DIVIDAS!A:E,5,FALSE),"")</f>
        <v/>
      </c>
    </row>
    <row r="2337" spans="1:16" x14ac:dyDescent="0.25">
      <c r="A2337" s="52" t="e">
        <f>Tabela410[[#This Row],[Status da Proposta]]</f>
        <v>#VALUE!</v>
      </c>
      <c r="B2337" s="143">
        <f>MODALIDADE_1!A2337</f>
        <v>0</v>
      </c>
      <c r="C2337" s="142" t="e">
        <f>VLOOKUP(B2337,MODALIDADE_1!A:B,2,FALSE)</f>
        <v>#N/A</v>
      </c>
      <c r="D2337" s="142"/>
      <c r="E2337" s="94" t="e">
        <f>VLOOKUP(B2337,MODALIDADE_1!A:E,5,FALSE)</f>
        <v>#N/A</v>
      </c>
      <c r="F2337" s="95" t="e">
        <f>VLOOKUP(B2337,MODALIDADE_1!A:C,3,FALSE)</f>
        <v>#N/A</v>
      </c>
      <c r="G2337" s="142" t="e">
        <f>VLOOKUP(B2337,MODALIDADE_1!A:G,4,FALSE)</f>
        <v>#N/A</v>
      </c>
      <c r="H2337" s="142" t="e">
        <f>VLOOKUP(B2337,MODALIDADE_1!A:G,6,FALSE)</f>
        <v>#N/A</v>
      </c>
      <c r="I2337" s="142" t="e">
        <f>VLOOKUP(B2337,MODALIDADE_1!A:G,7,FALSE)</f>
        <v>#N/A</v>
      </c>
      <c r="J2337" s="106" t="e">
        <f>VLOOKUP(Tabela410[[#This Row],[Proposta de Referência]],SIMP_M1!A:K,9,FALSE)</f>
        <v>#VALUE!</v>
      </c>
      <c r="K2337" s="106" t="e">
        <f>VLOOKUP(Tabela410[[#This Row],[Proposta de Referência]],SIMP_M1!A:K,8,FALSE)</f>
        <v>#VALUE!</v>
      </c>
      <c r="L2337" s="107" t="e">
        <f t="shared" si="152"/>
        <v>#VALUE!</v>
      </c>
      <c r="M2337" s="107" t="e">
        <f t="shared" si="153"/>
        <v>#VALUE!</v>
      </c>
      <c r="N2337" s="142" t="e">
        <f t="shared" si="154"/>
        <v>#VALUE!</v>
      </c>
      <c r="O2337" s="142" t="e">
        <f t="shared" si="155"/>
        <v>#N/A</v>
      </c>
      <c r="P2337" s="24" t="str">
        <f>IFERROR(VLOOKUP(O2337,HOSPITAIS_COM_DIVIDAS!A:E,5,FALSE),"")</f>
        <v/>
      </c>
    </row>
    <row r="2338" spans="1:16" x14ac:dyDescent="0.25">
      <c r="A2338" s="52" t="e">
        <f>Tabela410[[#This Row],[Status da Proposta]]</f>
        <v>#VALUE!</v>
      </c>
      <c r="B2338" s="143">
        <f>MODALIDADE_1!A2338</f>
        <v>0</v>
      </c>
      <c r="C2338" s="142" t="e">
        <f>VLOOKUP(B2338,MODALIDADE_1!A:B,2,FALSE)</f>
        <v>#N/A</v>
      </c>
      <c r="D2338" s="142"/>
      <c r="E2338" s="94" t="e">
        <f>VLOOKUP(B2338,MODALIDADE_1!A:E,5,FALSE)</f>
        <v>#N/A</v>
      </c>
      <c r="F2338" s="95" t="e">
        <f>VLOOKUP(B2338,MODALIDADE_1!A:C,3,FALSE)</f>
        <v>#N/A</v>
      </c>
      <c r="G2338" s="142" t="e">
        <f>VLOOKUP(B2338,MODALIDADE_1!A:G,4,FALSE)</f>
        <v>#N/A</v>
      </c>
      <c r="H2338" s="142" t="e">
        <f>VLOOKUP(B2338,MODALIDADE_1!A:G,6,FALSE)</f>
        <v>#N/A</v>
      </c>
      <c r="I2338" s="142" t="e">
        <f>VLOOKUP(B2338,MODALIDADE_1!A:G,7,FALSE)</f>
        <v>#N/A</v>
      </c>
      <c r="J2338" s="106" t="e">
        <f>VLOOKUP(Tabela410[[#This Row],[Proposta de Referência]],SIMP_M1!A:K,9,FALSE)</f>
        <v>#VALUE!</v>
      </c>
      <c r="K2338" s="106" t="e">
        <f>VLOOKUP(Tabela410[[#This Row],[Proposta de Referência]],SIMP_M1!A:K,8,FALSE)</f>
        <v>#VALUE!</v>
      </c>
      <c r="L2338" s="107" t="e">
        <f t="shared" si="152"/>
        <v>#VALUE!</v>
      </c>
      <c r="M2338" s="107" t="e">
        <f t="shared" si="153"/>
        <v>#VALUE!</v>
      </c>
      <c r="N2338" s="142" t="e">
        <f t="shared" si="154"/>
        <v>#VALUE!</v>
      </c>
      <c r="O2338" s="142" t="e">
        <f t="shared" si="155"/>
        <v>#N/A</v>
      </c>
      <c r="P2338" s="24" t="str">
        <f>IFERROR(VLOOKUP(O2338,HOSPITAIS_COM_DIVIDAS!A:E,5,FALSE),"")</f>
        <v/>
      </c>
    </row>
    <row r="2339" spans="1:16" x14ac:dyDescent="0.25">
      <c r="A2339" s="52" t="e">
        <f>Tabela410[[#This Row],[Status da Proposta]]</f>
        <v>#VALUE!</v>
      </c>
      <c r="B2339" s="143">
        <f>MODALIDADE_1!A2339</f>
        <v>0</v>
      </c>
      <c r="C2339" s="142" t="e">
        <f>VLOOKUP(B2339,MODALIDADE_1!A:B,2,FALSE)</f>
        <v>#N/A</v>
      </c>
      <c r="D2339" s="142"/>
      <c r="E2339" s="94" t="e">
        <f>VLOOKUP(B2339,MODALIDADE_1!A:E,5,FALSE)</f>
        <v>#N/A</v>
      </c>
      <c r="F2339" s="95" t="e">
        <f>VLOOKUP(B2339,MODALIDADE_1!A:C,3,FALSE)</f>
        <v>#N/A</v>
      </c>
      <c r="G2339" s="142" t="e">
        <f>VLOOKUP(B2339,MODALIDADE_1!A:G,4,FALSE)</f>
        <v>#N/A</v>
      </c>
      <c r="H2339" s="142" t="e">
        <f>VLOOKUP(B2339,MODALIDADE_1!A:G,6,FALSE)</f>
        <v>#N/A</v>
      </c>
      <c r="I2339" s="142" t="e">
        <f>VLOOKUP(B2339,MODALIDADE_1!A:G,7,FALSE)</f>
        <v>#N/A</v>
      </c>
      <c r="J2339" s="106" t="e">
        <f>VLOOKUP(Tabela410[[#This Row],[Proposta de Referência]],SIMP_M1!A:K,9,FALSE)</f>
        <v>#VALUE!</v>
      </c>
      <c r="K2339" s="106" t="e">
        <f>VLOOKUP(Tabela410[[#This Row],[Proposta de Referência]],SIMP_M1!A:K,8,FALSE)</f>
        <v>#VALUE!</v>
      </c>
      <c r="L2339" s="107" t="e">
        <f t="shared" si="152"/>
        <v>#VALUE!</v>
      </c>
      <c r="M2339" s="107" t="e">
        <f t="shared" si="153"/>
        <v>#VALUE!</v>
      </c>
      <c r="N2339" s="142" t="e">
        <f t="shared" si="154"/>
        <v>#VALUE!</v>
      </c>
      <c r="O2339" s="142" t="e">
        <f t="shared" si="155"/>
        <v>#N/A</v>
      </c>
      <c r="P2339" s="24" t="str">
        <f>IFERROR(VLOOKUP(O2339,HOSPITAIS_COM_DIVIDAS!A:E,5,FALSE),"")</f>
        <v/>
      </c>
    </row>
    <row r="2340" spans="1:16" x14ac:dyDescent="0.25">
      <c r="A2340" s="52" t="e">
        <f>Tabela410[[#This Row],[Status da Proposta]]</f>
        <v>#VALUE!</v>
      </c>
      <c r="B2340" s="143">
        <f>MODALIDADE_1!A2340</f>
        <v>0</v>
      </c>
      <c r="C2340" s="142" t="e">
        <f>VLOOKUP(B2340,MODALIDADE_1!A:B,2,FALSE)</f>
        <v>#N/A</v>
      </c>
      <c r="D2340" s="142"/>
      <c r="E2340" s="94" t="e">
        <f>VLOOKUP(B2340,MODALIDADE_1!A:E,5,FALSE)</f>
        <v>#N/A</v>
      </c>
      <c r="F2340" s="95" t="e">
        <f>VLOOKUP(B2340,MODALIDADE_1!A:C,3,FALSE)</f>
        <v>#N/A</v>
      </c>
      <c r="G2340" s="142" t="e">
        <f>VLOOKUP(B2340,MODALIDADE_1!A:G,4,FALSE)</f>
        <v>#N/A</v>
      </c>
      <c r="H2340" s="142" t="e">
        <f>VLOOKUP(B2340,MODALIDADE_1!A:G,6,FALSE)</f>
        <v>#N/A</v>
      </c>
      <c r="I2340" s="142" t="e">
        <f>VLOOKUP(B2340,MODALIDADE_1!A:G,7,FALSE)</f>
        <v>#N/A</v>
      </c>
      <c r="J2340" s="106" t="e">
        <f>VLOOKUP(Tabela410[[#This Row],[Proposta de Referência]],SIMP_M1!A:K,9,FALSE)</f>
        <v>#VALUE!</v>
      </c>
      <c r="K2340" s="106" t="e">
        <f>VLOOKUP(Tabela410[[#This Row],[Proposta de Referência]],SIMP_M1!A:K,8,FALSE)</f>
        <v>#VALUE!</v>
      </c>
      <c r="L2340" s="107" t="e">
        <f t="shared" si="152"/>
        <v>#VALUE!</v>
      </c>
      <c r="M2340" s="107" t="e">
        <f t="shared" si="153"/>
        <v>#VALUE!</v>
      </c>
      <c r="N2340" s="142" t="e">
        <f t="shared" si="154"/>
        <v>#VALUE!</v>
      </c>
      <c r="O2340" s="142" t="e">
        <f t="shared" si="155"/>
        <v>#N/A</v>
      </c>
      <c r="P2340" s="24" t="str">
        <f>IFERROR(VLOOKUP(O2340,HOSPITAIS_COM_DIVIDAS!A:E,5,FALSE),"")</f>
        <v/>
      </c>
    </row>
    <row r="2341" spans="1:16" x14ac:dyDescent="0.25">
      <c r="A2341" s="52" t="e">
        <f>Tabela410[[#This Row],[Status da Proposta]]</f>
        <v>#VALUE!</v>
      </c>
      <c r="B2341" s="143">
        <f>MODALIDADE_1!A2341</f>
        <v>0</v>
      </c>
      <c r="C2341" s="142" t="e">
        <f>VLOOKUP(B2341,MODALIDADE_1!A:B,2,FALSE)</f>
        <v>#N/A</v>
      </c>
      <c r="D2341" s="142"/>
      <c r="E2341" s="94" t="e">
        <f>VLOOKUP(B2341,MODALIDADE_1!A:E,5,FALSE)</f>
        <v>#N/A</v>
      </c>
      <c r="F2341" s="95" t="e">
        <f>VLOOKUP(B2341,MODALIDADE_1!A:C,3,FALSE)</f>
        <v>#N/A</v>
      </c>
      <c r="G2341" s="142" t="e">
        <f>VLOOKUP(B2341,MODALIDADE_1!A:G,4,FALSE)</f>
        <v>#N/A</v>
      </c>
      <c r="H2341" s="142" t="e">
        <f>VLOOKUP(B2341,MODALIDADE_1!A:G,6,FALSE)</f>
        <v>#N/A</v>
      </c>
      <c r="I2341" s="142" t="e">
        <f>VLOOKUP(B2341,MODALIDADE_1!A:G,7,FALSE)</f>
        <v>#N/A</v>
      </c>
      <c r="J2341" s="106" t="e">
        <f>VLOOKUP(Tabela410[[#This Row],[Proposta de Referência]],SIMP_M1!A:K,9,FALSE)</f>
        <v>#VALUE!</v>
      </c>
      <c r="K2341" s="106" t="e">
        <f>VLOOKUP(Tabela410[[#This Row],[Proposta de Referência]],SIMP_M1!A:K,8,FALSE)</f>
        <v>#VALUE!</v>
      </c>
      <c r="L2341" s="107" t="e">
        <f t="shared" si="152"/>
        <v>#VALUE!</v>
      </c>
      <c r="M2341" s="107" t="e">
        <f t="shared" si="153"/>
        <v>#VALUE!</v>
      </c>
      <c r="N2341" s="142" t="e">
        <f t="shared" si="154"/>
        <v>#VALUE!</v>
      </c>
      <c r="O2341" s="142" t="e">
        <f t="shared" si="155"/>
        <v>#N/A</v>
      </c>
      <c r="P2341" s="24" t="str">
        <f>IFERROR(VLOOKUP(O2341,HOSPITAIS_COM_DIVIDAS!A:E,5,FALSE),"")</f>
        <v/>
      </c>
    </row>
    <row r="2342" spans="1:16" x14ac:dyDescent="0.25">
      <c r="A2342" s="52" t="e">
        <f>Tabela410[[#This Row],[Status da Proposta]]</f>
        <v>#VALUE!</v>
      </c>
      <c r="B2342" s="143">
        <f>MODALIDADE_1!A2342</f>
        <v>0</v>
      </c>
      <c r="C2342" s="142" t="e">
        <f>VLOOKUP(B2342,MODALIDADE_1!A:B,2,FALSE)</f>
        <v>#N/A</v>
      </c>
      <c r="D2342" s="142"/>
      <c r="E2342" s="94" t="e">
        <f>VLOOKUP(B2342,MODALIDADE_1!A:E,5,FALSE)</f>
        <v>#N/A</v>
      </c>
      <c r="F2342" s="95" t="e">
        <f>VLOOKUP(B2342,MODALIDADE_1!A:C,3,FALSE)</f>
        <v>#N/A</v>
      </c>
      <c r="G2342" s="142" t="e">
        <f>VLOOKUP(B2342,MODALIDADE_1!A:G,4,FALSE)</f>
        <v>#N/A</v>
      </c>
      <c r="H2342" s="142" t="e">
        <f>VLOOKUP(B2342,MODALIDADE_1!A:G,6,FALSE)</f>
        <v>#N/A</v>
      </c>
      <c r="I2342" s="142" t="e">
        <f>VLOOKUP(B2342,MODALIDADE_1!A:G,7,FALSE)</f>
        <v>#N/A</v>
      </c>
      <c r="J2342" s="106" t="e">
        <f>VLOOKUP(Tabela410[[#This Row],[Proposta de Referência]],SIMP_M1!A:K,9,FALSE)</f>
        <v>#VALUE!</v>
      </c>
      <c r="K2342" s="106" t="e">
        <f>VLOOKUP(Tabela410[[#This Row],[Proposta de Referência]],SIMP_M1!A:K,8,FALSE)</f>
        <v>#VALUE!</v>
      </c>
      <c r="L2342" s="107" t="e">
        <f t="shared" si="152"/>
        <v>#VALUE!</v>
      </c>
      <c r="M2342" s="107" t="e">
        <f t="shared" si="153"/>
        <v>#VALUE!</v>
      </c>
      <c r="N2342" s="142" t="e">
        <f t="shared" si="154"/>
        <v>#VALUE!</v>
      </c>
      <c r="O2342" s="142" t="e">
        <f t="shared" si="155"/>
        <v>#N/A</v>
      </c>
      <c r="P2342" s="24" t="str">
        <f>IFERROR(VLOOKUP(O2342,HOSPITAIS_COM_DIVIDAS!A:E,5,FALSE),"")</f>
        <v/>
      </c>
    </row>
    <row r="2343" spans="1:16" x14ac:dyDescent="0.25">
      <c r="A2343" s="52" t="e">
        <f>Tabela410[[#This Row],[Status da Proposta]]</f>
        <v>#VALUE!</v>
      </c>
      <c r="B2343" s="143">
        <f>MODALIDADE_1!A2343</f>
        <v>0</v>
      </c>
      <c r="C2343" s="142" t="e">
        <f>VLOOKUP(B2343,MODALIDADE_1!A:B,2,FALSE)</f>
        <v>#N/A</v>
      </c>
      <c r="D2343" s="142"/>
      <c r="E2343" s="94" t="e">
        <f>VLOOKUP(B2343,MODALIDADE_1!A:E,5,FALSE)</f>
        <v>#N/A</v>
      </c>
      <c r="F2343" s="95" t="e">
        <f>VLOOKUP(B2343,MODALIDADE_1!A:C,3,FALSE)</f>
        <v>#N/A</v>
      </c>
      <c r="G2343" s="142" t="e">
        <f>VLOOKUP(B2343,MODALIDADE_1!A:G,4,FALSE)</f>
        <v>#N/A</v>
      </c>
      <c r="H2343" s="142" t="e">
        <f>VLOOKUP(B2343,MODALIDADE_1!A:G,6,FALSE)</f>
        <v>#N/A</v>
      </c>
      <c r="I2343" s="142" t="e">
        <f>VLOOKUP(B2343,MODALIDADE_1!A:G,7,FALSE)</f>
        <v>#N/A</v>
      </c>
      <c r="J2343" s="106" t="e">
        <f>VLOOKUP(Tabela410[[#This Row],[Proposta de Referência]],SIMP_M1!A:K,9,FALSE)</f>
        <v>#VALUE!</v>
      </c>
      <c r="K2343" s="106" t="e">
        <f>VLOOKUP(Tabela410[[#This Row],[Proposta de Referência]],SIMP_M1!A:K,8,FALSE)</f>
        <v>#VALUE!</v>
      </c>
      <c r="L2343" s="107" t="e">
        <f t="shared" si="152"/>
        <v>#VALUE!</v>
      </c>
      <c r="M2343" s="107" t="e">
        <f t="shared" si="153"/>
        <v>#VALUE!</v>
      </c>
      <c r="N2343" s="142" t="e">
        <f t="shared" si="154"/>
        <v>#VALUE!</v>
      </c>
      <c r="O2343" s="142" t="e">
        <f t="shared" si="155"/>
        <v>#N/A</v>
      </c>
      <c r="P2343" s="24" t="str">
        <f>IFERROR(VLOOKUP(O2343,HOSPITAIS_COM_DIVIDAS!A:E,5,FALSE),"")</f>
        <v/>
      </c>
    </row>
    <row r="2344" spans="1:16" x14ac:dyDescent="0.25">
      <c r="A2344" s="52" t="e">
        <f>Tabela410[[#This Row],[Status da Proposta]]</f>
        <v>#VALUE!</v>
      </c>
      <c r="B2344" s="143">
        <f>MODALIDADE_1!A2344</f>
        <v>0</v>
      </c>
      <c r="C2344" s="142" t="e">
        <f>VLOOKUP(B2344,MODALIDADE_1!A:B,2,FALSE)</f>
        <v>#N/A</v>
      </c>
      <c r="D2344" s="142"/>
      <c r="E2344" s="94" t="e">
        <f>VLOOKUP(B2344,MODALIDADE_1!A:E,5,FALSE)</f>
        <v>#N/A</v>
      </c>
      <c r="F2344" s="95" t="e">
        <f>VLOOKUP(B2344,MODALIDADE_1!A:C,3,FALSE)</f>
        <v>#N/A</v>
      </c>
      <c r="G2344" s="142" t="e">
        <f>VLOOKUP(B2344,MODALIDADE_1!A:G,4,FALSE)</f>
        <v>#N/A</v>
      </c>
      <c r="H2344" s="142" t="e">
        <f>VLOOKUP(B2344,MODALIDADE_1!A:G,6,FALSE)</f>
        <v>#N/A</v>
      </c>
      <c r="I2344" s="142" t="e">
        <f>VLOOKUP(B2344,MODALIDADE_1!A:G,7,FALSE)</f>
        <v>#N/A</v>
      </c>
      <c r="J2344" s="106" t="e">
        <f>VLOOKUP(Tabela410[[#This Row],[Proposta de Referência]],SIMP_M1!A:K,9,FALSE)</f>
        <v>#VALUE!</v>
      </c>
      <c r="K2344" s="106" t="e">
        <f>VLOOKUP(Tabela410[[#This Row],[Proposta de Referência]],SIMP_M1!A:K,8,FALSE)</f>
        <v>#VALUE!</v>
      </c>
      <c r="L2344" s="107" t="e">
        <f t="shared" si="152"/>
        <v>#VALUE!</v>
      </c>
      <c r="M2344" s="107" t="e">
        <f t="shared" si="153"/>
        <v>#VALUE!</v>
      </c>
      <c r="N2344" s="142" t="e">
        <f t="shared" si="154"/>
        <v>#VALUE!</v>
      </c>
      <c r="O2344" s="142" t="e">
        <f t="shared" si="155"/>
        <v>#N/A</v>
      </c>
      <c r="P2344" s="24" t="str">
        <f>IFERROR(VLOOKUP(O2344,HOSPITAIS_COM_DIVIDAS!A:E,5,FALSE),"")</f>
        <v/>
      </c>
    </row>
    <row r="2345" spans="1:16" x14ac:dyDescent="0.25">
      <c r="A2345" s="52" t="e">
        <f>Tabela410[[#This Row],[Status da Proposta]]</f>
        <v>#VALUE!</v>
      </c>
      <c r="B2345" s="143">
        <f>MODALIDADE_1!A2345</f>
        <v>0</v>
      </c>
      <c r="C2345" s="142" t="e">
        <f>VLOOKUP(B2345,MODALIDADE_1!A:B,2,FALSE)</f>
        <v>#N/A</v>
      </c>
      <c r="D2345" s="142"/>
      <c r="E2345" s="94" t="e">
        <f>VLOOKUP(B2345,MODALIDADE_1!A:E,5,FALSE)</f>
        <v>#N/A</v>
      </c>
      <c r="F2345" s="95" t="e">
        <f>VLOOKUP(B2345,MODALIDADE_1!A:C,3,FALSE)</f>
        <v>#N/A</v>
      </c>
      <c r="G2345" s="142" t="e">
        <f>VLOOKUP(B2345,MODALIDADE_1!A:G,4,FALSE)</f>
        <v>#N/A</v>
      </c>
      <c r="H2345" s="142" t="e">
        <f>VLOOKUP(B2345,MODALIDADE_1!A:G,6,FALSE)</f>
        <v>#N/A</v>
      </c>
      <c r="I2345" s="142" t="e">
        <f>VLOOKUP(B2345,MODALIDADE_1!A:G,7,FALSE)</f>
        <v>#N/A</v>
      </c>
      <c r="J2345" s="106" t="e">
        <f>VLOOKUP(Tabela410[[#This Row],[Proposta de Referência]],SIMP_M1!A:K,9,FALSE)</f>
        <v>#VALUE!</v>
      </c>
      <c r="K2345" s="106" t="e">
        <f>VLOOKUP(Tabela410[[#This Row],[Proposta de Referência]],SIMP_M1!A:K,8,FALSE)</f>
        <v>#VALUE!</v>
      </c>
      <c r="L2345" s="107" t="e">
        <f t="shared" si="152"/>
        <v>#VALUE!</v>
      </c>
      <c r="M2345" s="107" t="e">
        <f t="shared" si="153"/>
        <v>#VALUE!</v>
      </c>
      <c r="N2345" s="142" t="e">
        <f t="shared" si="154"/>
        <v>#VALUE!</v>
      </c>
      <c r="O2345" s="142" t="e">
        <f t="shared" si="155"/>
        <v>#N/A</v>
      </c>
      <c r="P2345" s="24" t="str">
        <f>IFERROR(VLOOKUP(O2345,HOSPITAIS_COM_DIVIDAS!A:E,5,FALSE),"")</f>
        <v/>
      </c>
    </row>
    <row r="2346" spans="1:16" x14ac:dyDescent="0.25">
      <c r="A2346" s="52" t="e">
        <f>Tabela410[[#This Row],[Status da Proposta]]</f>
        <v>#VALUE!</v>
      </c>
      <c r="B2346" s="143">
        <f>MODALIDADE_1!A2346</f>
        <v>0</v>
      </c>
      <c r="C2346" s="142" t="e">
        <f>VLOOKUP(B2346,MODALIDADE_1!A:B,2,FALSE)</f>
        <v>#N/A</v>
      </c>
      <c r="D2346" s="142"/>
      <c r="E2346" s="94" t="e">
        <f>VLOOKUP(B2346,MODALIDADE_1!A:E,5,FALSE)</f>
        <v>#N/A</v>
      </c>
      <c r="F2346" s="95" t="e">
        <f>VLOOKUP(B2346,MODALIDADE_1!A:C,3,FALSE)</f>
        <v>#N/A</v>
      </c>
      <c r="G2346" s="142" t="e">
        <f>VLOOKUP(B2346,MODALIDADE_1!A:G,4,FALSE)</f>
        <v>#N/A</v>
      </c>
      <c r="H2346" s="142" t="e">
        <f>VLOOKUP(B2346,MODALIDADE_1!A:G,6,FALSE)</f>
        <v>#N/A</v>
      </c>
      <c r="I2346" s="142" t="e">
        <f>VLOOKUP(B2346,MODALIDADE_1!A:G,7,FALSE)</f>
        <v>#N/A</v>
      </c>
      <c r="J2346" s="106" t="e">
        <f>VLOOKUP(Tabela410[[#This Row],[Proposta de Referência]],SIMP_M1!A:K,9,FALSE)</f>
        <v>#VALUE!</v>
      </c>
      <c r="K2346" s="106" t="e">
        <f>VLOOKUP(Tabela410[[#This Row],[Proposta de Referência]],SIMP_M1!A:K,8,FALSE)</f>
        <v>#VALUE!</v>
      </c>
      <c r="L2346" s="107" t="e">
        <f t="shared" si="152"/>
        <v>#VALUE!</v>
      </c>
      <c r="M2346" s="107" t="e">
        <f t="shared" si="153"/>
        <v>#VALUE!</v>
      </c>
      <c r="N2346" s="142" t="e">
        <f t="shared" si="154"/>
        <v>#VALUE!</v>
      </c>
      <c r="O2346" s="142" t="e">
        <f t="shared" si="155"/>
        <v>#N/A</v>
      </c>
      <c r="P2346" s="24" t="str">
        <f>IFERROR(VLOOKUP(O2346,HOSPITAIS_COM_DIVIDAS!A:E,5,FALSE),"")</f>
        <v/>
      </c>
    </row>
    <row r="2347" spans="1:16" x14ac:dyDescent="0.25">
      <c r="A2347" s="52" t="e">
        <f>Tabela410[[#This Row],[Status da Proposta]]</f>
        <v>#VALUE!</v>
      </c>
      <c r="B2347" s="143">
        <f>MODALIDADE_1!A2347</f>
        <v>0</v>
      </c>
      <c r="C2347" s="142" t="e">
        <f>VLOOKUP(B2347,MODALIDADE_1!A:B,2,FALSE)</f>
        <v>#N/A</v>
      </c>
      <c r="D2347" s="142"/>
      <c r="E2347" s="94" t="e">
        <f>VLOOKUP(B2347,MODALIDADE_1!A:E,5,FALSE)</f>
        <v>#N/A</v>
      </c>
      <c r="F2347" s="95" t="e">
        <f>VLOOKUP(B2347,MODALIDADE_1!A:C,3,FALSE)</f>
        <v>#N/A</v>
      </c>
      <c r="G2347" s="142" t="e">
        <f>VLOOKUP(B2347,MODALIDADE_1!A:G,4,FALSE)</f>
        <v>#N/A</v>
      </c>
      <c r="H2347" s="142" t="e">
        <f>VLOOKUP(B2347,MODALIDADE_1!A:G,6,FALSE)</f>
        <v>#N/A</v>
      </c>
      <c r="I2347" s="142" t="e">
        <f>VLOOKUP(B2347,MODALIDADE_1!A:G,7,FALSE)</f>
        <v>#N/A</v>
      </c>
      <c r="J2347" s="106" t="e">
        <f>VLOOKUP(Tabela410[[#This Row],[Proposta de Referência]],SIMP_M1!A:K,9,FALSE)</f>
        <v>#VALUE!</v>
      </c>
      <c r="K2347" s="106" t="e">
        <f>VLOOKUP(Tabela410[[#This Row],[Proposta de Referência]],SIMP_M1!A:K,8,FALSE)</f>
        <v>#VALUE!</v>
      </c>
      <c r="L2347" s="107" t="e">
        <f t="shared" si="152"/>
        <v>#VALUE!</v>
      </c>
      <c r="M2347" s="107" t="e">
        <f t="shared" si="153"/>
        <v>#VALUE!</v>
      </c>
      <c r="N2347" s="142" t="e">
        <f t="shared" si="154"/>
        <v>#VALUE!</v>
      </c>
      <c r="O2347" s="142" t="e">
        <f t="shared" si="155"/>
        <v>#N/A</v>
      </c>
      <c r="P2347" s="24" t="str">
        <f>IFERROR(VLOOKUP(O2347,HOSPITAIS_COM_DIVIDAS!A:E,5,FALSE),"")</f>
        <v/>
      </c>
    </row>
    <row r="2348" spans="1:16" x14ac:dyDescent="0.25">
      <c r="A2348" s="52" t="e">
        <f>Tabela410[[#This Row],[Status da Proposta]]</f>
        <v>#VALUE!</v>
      </c>
      <c r="B2348" s="143">
        <f>MODALIDADE_1!A2348</f>
        <v>0</v>
      </c>
      <c r="C2348" s="142" t="e">
        <f>VLOOKUP(B2348,MODALIDADE_1!A:B,2,FALSE)</f>
        <v>#N/A</v>
      </c>
      <c r="D2348" s="142"/>
      <c r="E2348" s="94" t="e">
        <f>VLOOKUP(B2348,MODALIDADE_1!A:E,5,FALSE)</f>
        <v>#N/A</v>
      </c>
      <c r="F2348" s="95" t="e">
        <f>VLOOKUP(B2348,MODALIDADE_1!A:C,3,FALSE)</f>
        <v>#N/A</v>
      </c>
      <c r="G2348" s="142" t="e">
        <f>VLOOKUP(B2348,MODALIDADE_1!A:G,4,FALSE)</f>
        <v>#N/A</v>
      </c>
      <c r="H2348" s="142" t="e">
        <f>VLOOKUP(B2348,MODALIDADE_1!A:G,6,FALSE)</f>
        <v>#N/A</v>
      </c>
      <c r="I2348" s="142" t="e">
        <f>VLOOKUP(B2348,MODALIDADE_1!A:G,7,FALSE)</f>
        <v>#N/A</v>
      </c>
      <c r="J2348" s="106" t="e">
        <f>VLOOKUP(Tabela410[[#This Row],[Proposta de Referência]],SIMP_M1!A:K,9,FALSE)</f>
        <v>#VALUE!</v>
      </c>
      <c r="K2348" s="106" t="e">
        <f>VLOOKUP(Tabela410[[#This Row],[Proposta de Referência]],SIMP_M1!A:K,8,FALSE)</f>
        <v>#VALUE!</v>
      </c>
      <c r="L2348" s="107" t="e">
        <f t="shared" si="152"/>
        <v>#VALUE!</v>
      </c>
      <c r="M2348" s="107" t="e">
        <f t="shared" si="153"/>
        <v>#VALUE!</v>
      </c>
      <c r="N2348" s="142" t="e">
        <f t="shared" si="154"/>
        <v>#VALUE!</v>
      </c>
      <c r="O2348" s="142" t="e">
        <f t="shared" si="155"/>
        <v>#N/A</v>
      </c>
      <c r="P2348" s="24" t="str">
        <f>IFERROR(VLOOKUP(O2348,HOSPITAIS_COM_DIVIDAS!A:E,5,FALSE),"")</f>
        <v/>
      </c>
    </row>
    <row r="2349" spans="1:16" x14ac:dyDescent="0.25">
      <c r="A2349" s="52" t="e">
        <f>Tabela410[[#This Row],[Status da Proposta]]</f>
        <v>#VALUE!</v>
      </c>
      <c r="B2349" s="143">
        <f>MODALIDADE_1!A2349</f>
        <v>0</v>
      </c>
      <c r="C2349" s="142" t="e">
        <f>VLOOKUP(B2349,MODALIDADE_1!A:B,2,FALSE)</f>
        <v>#N/A</v>
      </c>
      <c r="D2349" s="142"/>
      <c r="E2349" s="94" t="e">
        <f>VLOOKUP(B2349,MODALIDADE_1!A:E,5,FALSE)</f>
        <v>#N/A</v>
      </c>
      <c r="F2349" s="95" t="e">
        <f>VLOOKUP(B2349,MODALIDADE_1!A:C,3,FALSE)</f>
        <v>#N/A</v>
      </c>
      <c r="G2349" s="142" t="e">
        <f>VLOOKUP(B2349,MODALIDADE_1!A:G,4,FALSE)</f>
        <v>#N/A</v>
      </c>
      <c r="H2349" s="142" t="e">
        <f>VLOOKUP(B2349,MODALIDADE_1!A:G,6,FALSE)</f>
        <v>#N/A</v>
      </c>
      <c r="I2349" s="142" t="e">
        <f>VLOOKUP(B2349,MODALIDADE_1!A:G,7,FALSE)</f>
        <v>#N/A</v>
      </c>
      <c r="J2349" s="106" t="e">
        <f>VLOOKUP(Tabela410[[#This Row],[Proposta de Referência]],SIMP_M1!A:K,9,FALSE)</f>
        <v>#VALUE!</v>
      </c>
      <c r="K2349" s="106" t="e">
        <f>VLOOKUP(Tabela410[[#This Row],[Proposta de Referência]],SIMP_M1!A:K,8,FALSE)</f>
        <v>#VALUE!</v>
      </c>
      <c r="L2349" s="107" t="e">
        <f t="shared" si="152"/>
        <v>#VALUE!</v>
      </c>
      <c r="M2349" s="107" t="e">
        <f t="shared" si="153"/>
        <v>#VALUE!</v>
      </c>
      <c r="N2349" s="142" t="e">
        <f t="shared" si="154"/>
        <v>#VALUE!</v>
      </c>
      <c r="O2349" s="142" t="e">
        <f t="shared" si="155"/>
        <v>#N/A</v>
      </c>
      <c r="P2349" s="24" t="str">
        <f>IFERROR(VLOOKUP(O2349,HOSPITAIS_COM_DIVIDAS!A:E,5,FALSE),"")</f>
        <v/>
      </c>
    </row>
    <row r="2350" spans="1:16" x14ac:dyDescent="0.25">
      <c r="A2350" s="52" t="e">
        <f>Tabela410[[#This Row],[Status da Proposta]]</f>
        <v>#VALUE!</v>
      </c>
      <c r="B2350" s="143">
        <f>MODALIDADE_1!A2350</f>
        <v>0</v>
      </c>
      <c r="C2350" s="142" t="e">
        <f>VLOOKUP(B2350,MODALIDADE_1!A:B,2,FALSE)</f>
        <v>#N/A</v>
      </c>
      <c r="D2350" s="142"/>
      <c r="E2350" s="94" t="e">
        <f>VLOOKUP(B2350,MODALIDADE_1!A:E,5,FALSE)</f>
        <v>#N/A</v>
      </c>
      <c r="F2350" s="95" t="e">
        <f>VLOOKUP(B2350,MODALIDADE_1!A:C,3,FALSE)</f>
        <v>#N/A</v>
      </c>
      <c r="G2350" s="142" t="e">
        <f>VLOOKUP(B2350,MODALIDADE_1!A:G,4,FALSE)</f>
        <v>#N/A</v>
      </c>
      <c r="H2350" s="142" t="e">
        <f>VLOOKUP(B2350,MODALIDADE_1!A:G,6,FALSE)</f>
        <v>#N/A</v>
      </c>
      <c r="I2350" s="142" t="e">
        <f>VLOOKUP(B2350,MODALIDADE_1!A:G,7,FALSE)</f>
        <v>#N/A</v>
      </c>
      <c r="J2350" s="106" t="e">
        <f>VLOOKUP(Tabela410[[#This Row],[Proposta de Referência]],SIMP_M1!A:K,9,FALSE)</f>
        <v>#VALUE!</v>
      </c>
      <c r="K2350" s="106" t="e">
        <f>VLOOKUP(Tabela410[[#This Row],[Proposta de Referência]],SIMP_M1!A:K,8,FALSE)</f>
        <v>#VALUE!</v>
      </c>
      <c r="L2350" s="107" t="e">
        <f t="shared" si="152"/>
        <v>#VALUE!</v>
      </c>
      <c r="M2350" s="107" t="e">
        <f t="shared" si="153"/>
        <v>#VALUE!</v>
      </c>
      <c r="N2350" s="142" t="e">
        <f t="shared" si="154"/>
        <v>#VALUE!</v>
      </c>
      <c r="O2350" s="142" t="e">
        <f t="shared" si="155"/>
        <v>#N/A</v>
      </c>
      <c r="P2350" s="24" t="str">
        <f>IFERROR(VLOOKUP(O2350,HOSPITAIS_COM_DIVIDAS!A:E,5,FALSE),"")</f>
        <v/>
      </c>
    </row>
    <row r="2351" spans="1:16" x14ac:dyDescent="0.25">
      <c r="A2351" s="52" t="e">
        <f>Tabela410[[#This Row],[Status da Proposta]]</f>
        <v>#VALUE!</v>
      </c>
      <c r="B2351" s="143">
        <f>MODALIDADE_1!A2351</f>
        <v>0</v>
      </c>
      <c r="C2351" s="142" t="e">
        <f>VLOOKUP(B2351,MODALIDADE_1!A:B,2,FALSE)</f>
        <v>#N/A</v>
      </c>
      <c r="D2351" s="142"/>
      <c r="E2351" s="94" t="e">
        <f>VLOOKUP(B2351,MODALIDADE_1!A:E,5,FALSE)</f>
        <v>#N/A</v>
      </c>
      <c r="F2351" s="95" t="e">
        <f>VLOOKUP(B2351,MODALIDADE_1!A:C,3,FALSE)</f>
        <v>#N/A</v>
      </c>
      <c r="G2351" s="142" t="e">
        <f>VLOOKUP(B2351,MODALIDADE_1!A:G,4,FALSE)</f>
        <v>#N/A</v>
      </c>
      <c r="H2351" s="142" t="e">
        <f>VLOOKUP(B2351,MODALIDADE_1!A:G,6,FALSE)</f>
        <v>#N/A</v>
      </c>
      <c r="I2351" s="142" t="e">
        <f>VLOOKUP(B2351,MODALIDADE_1!A:G,7,FALSE)</f>
        <v>#N/A</v>
      </c>
      <c r="J2351" s="106" t="e">
        <f>VLOOKUP(Tabela410[[#This Row],[Proposta de Referência]],SIMP_M1!A:K,9,FALSE)</f>
        <v>#VALUE!</v>
      </c>
      <c r="K2351" s="106" t="e">
        <f>VLOOKUP(Tabela410[[#This Row],[Proposta de Referência]],SIMP_M1!A:K,8,FALSE)</f>
        <v>#VALUE!</v>
      </c>
      <c r="L2351" s="107" t="e">
        <f t="shared" si="152"/>
        <v>#VALUE!</v>
      </c>
      <c r="M2351" s="107" t="e">
        <f t="shared" si="153"/>
        <v>#VALUE!</v>
      </c>
      <c r="N2351" s="142" t="e">
        <f t="shared" si="154"/>
        <v>#VALUE!</v>
      </c>
      <c r="O2351" s="142" t="e">
        <f t="shared" si="155"/>
        <v>#N/A</v>
      </c>
      <c r="P2351" s="24" t="str">
        <f>IFERROR(VLOOKUP(O2351,HOSPITAIS_COM_DIVIDAS!A:E,5,FALSE),"")</f>
        <v/>
      </c>
    </row>
    <row r="2352" spans="1:16" x14ac:dyDescent="0.25">
      <c r="A2352" s="52" t="e">
        <f>Tabela410[[#This Row],[Status da Proposta]]</f>
        <v>#VALUE!</v>
      </c>
      <c r="B2352" s="143">
        <f>MODALIDADE_1!A2352</f>
        <v>0</v>
      </c>
      <c r="C2352" s="142" t="e">
        <f>VLOOKUP(B2352,MODALIDADE_1!A:B,2,FALSE)</f>
        <v>#N/A</v>
      </c>
      <c r="D2352" s="142"/>
      <c r="E2352" s="94" t="e">
        <f>VLOOKUP(B2352,MODALIDADE_1!A:E,5,FALSE)</f>
        <v>#N/A</v>
      </c>
      <c r="F2352" s="95" t="e">
        <f>VLOOKUP(B2352,MODALIDADE_1!A:C,3,FALSE)</f>
        <v>#N/A</v>
      </c>
      <c r="G2352" s="142" t="e">
        <f>VLOOKUP(B2352,MODALIDADE_1!A:G,4,FALSE)</f>
        <v>#N/A</v>
      </c>
      <c r="H2352" s="142" t="e">
        <f>VLOOKUP(B2352,MODALIDADE_1!A:G,6,FALSE)</f>
        <v>#N/A</v>
      </c>
      <c r="I2352" s="142" t="e">
        <f>VLOOKUP(B2352,MODALIDADE_1!A:G,7,FALSE)</f>
        <v>#N/A</v>
      </c>
      <c r="J2352" s="106" t="e">
        <f>VLOOKUP(Tabela410[[#This Row],[Proposta de Referência]],SIMP_M1!A:K,9,FALSE)</f>
        <v>#VALUE!</v>
      </c>
      <c r="K2352" s="106" t="e">
        <f>VLOOKUP(Tabela410[[#This Row],[Proposta de Referência]],SIMP_M1!A:K,8,FALSE)</f>
        <v>#VALUE!</v>
      </c>
      <c r="L2352" s="107" t="e">
        <f t="shared" si="152"/>
        <v>#VALUE!</v>
      </c>
      <c r="M2352" s="107" t="e">
        <f t="shared" si="153"/>
        <v>#VALUE!</v>
      </c>
      <c r="N2352" s="142" t="e">
        <f t="shared" si="154"/>
        <v>#VALUE!</v>
      </c>
      <c r="O2352" s="142" t="e">
        <f t="shared" si="155"/>
        <v>#N/A</v>
      </c>
      <c r="P2352" s="24" t="str">
        <f>IFERROR(VLOOKUP(O2352,HOSPITAIS_COM_DIVIDAS!A:E,5,FALSE),"")</f>
        <v/>
      </c>
    </row>
    <row r="2353" spans="1:16" x14ac:dyDescent="0.25">
      <c r="A2353" s="52" t="e">
        <f>Tabela410[[#This Row],[Status da Proposta]]</f>
        <v>#VALUE!</v>
      </c>
      <c r="B2353" s="143">
        <f>MODALIDADE_1!A2353</f>
        <v>0</v>
      </c>
      <c r="C2353" s="142" t="e">
        <f>VLOOKUP(B2353,MODALIDADE_1!A:B,2,FALSE)</f>
        <v>#N/A</v>
      </c>
      <c r="D2353" s="142"/>
      <c r="E2353" s="94" t="e">
        <f>VLOOKUP(B2353,MODALIDADE_1!A:E,5,FALSE)</f>
        <v>#N/A</v>
      </c>
      <c r="F2353" s="95" t="e">
        <f>VLOOKUP(B2353,MODALIDADE_1!A:C,3,FALSE)</f>
        <v>#N/A</v>
      </c>
      <c r="G2353" s="142" t="e">
        <f>VLOOKUP(B2353,MODALIDADE_1!A:G,4,FALSE)</f>
        <v>#N/A</v>
      </c>
      <c r="H2353" s="142" t="e">
        <f>VLOOKUP(B2353,MODALIDADE_1!A:G,6,FALSE)</f>
        <v>#N/A</v>
      </c>
      <c r="I2353" s="142" t="e">
        <f>VLOOKUP(B2353,MODALIDADE_1!A:G,7,FALSE)</f>
        <v>#N/A</v>
      </c>
      <c r="J2353" s="106" t="e">
        <f>VLOOKUP(Tabela410[[#This Row],[Proposta de Referência]],SIMP_M1!A:K,9,FALSE)</f>
        <v>#VALUE!</v>
      </c>
      <c r="K2353" s="106" t="e">
        <f>VLOOKUP(Tabela410[[#This Row],[Proposta de Referência]],SIMP_M1!A:K,8,FALSE)</f>
        <v>#VALUE!</v>
      </c>
      <c r="L2353" s="107" t="e">
        <f t="shared" si="152"/>
        <v>#VALUE!</v>
      </c>
      <c r="M2353" s="107" t="e">
        <f t="shared" si="153"/>
        <v>#VALUE!</v>
      </c>
      <c r="N2353" s="142" t="e">
        <f t="shared" si="154"/>
        <v>#VALUE!</v>
      </c>
      <c r="O2353" s="142" t="e">
        <f t="shared" si="155"/>
        <v>#N/A</v>
      </c>
      <c r="P2353" s="24" t="str">
        <f>IFERROR(VLOOKUP(O2353,HOSPITAIS_COM_DIVIDAS!A:E,5,FALSE),"")</f>
        <v/>
      </c>
    </row>
    <row r="2354" spans="1:16" x14ac:dyDescent="0.25">
      <c r="A2354" s="52" t="e">
        <f>Tabela410[[#This Row],[Status da Proposta]]</f>
        <v>#VALUE!</v>
      </c>
      <c r="B2354" s="143">
        <f>MODALIDADE_1!A2354</f>
        <v>0</v>
      </c>
      <c r="C2354" s="142" t="e">
        <f>VLOOKUP(B2354,MODALIDADE_1!A:B,2,FALSE)</f>
        <v>#N/A</v>
      </c>
      <c r="D2354" s="142"/>
      <c r="E2354" s="94" t="e">
        <f>VLOOKUP(B2354,MODALIDADE_1!A:E,5,FALSE)</f>
        <v>#N/A</v>
      </c>
      <c r="F2354" s="95" t="e">
        <f>VLOOKUP(B2354,MODALIDADE_1!A:C,3,FALSE)</f>
        <v>#N/A</v>
      </c>
      <c r="G2354" s="142" t="e">
        <f>VLOOKUP(B2354,MODALIDADE_1!A:G,4,FALSE)</f>
        <v>#N/A</v>
      </c>
      <c r="H2354" s="142" t="e">
        <f>VLOOKUP(B2354,MODALIDADE_1!A:G,6,FALSE)</f>
        <v>#N/A</v>
      </c>
      <c r="I2354" s="142" t="e">
        <f>VLOOKUP(B2354,MODALIDADE_1!A:G,7,FALSE)</f>
        <v>#N/A</v>
      </c>
      <c r="J2354" s="106" t="e">
        <f>VLOOKUP(Tabela410[[#This Row],[Proposta de Referência]],SIMP_M1!A:K,9,FALSE)</f>
        <v>#VALUE!</v>
      </c>
      <c r="K2354" s="106" t="e">
        <f>VLOOKUP(Tabela410[[#This Row],[Proposta de Referência]],SIMP_M1!A:K,8,FALSE)</f>
        <v>#VALUE!</v>
      </c>
      <c r="L2354" s="107" t="e">
        <f t="shared" si="152"/>
        <v>#VALUE!</v>
      </c>
      <c r="M2354" s="107" t="e">
        <f t="shared" si="153"/>
        <v>#VALUE!</v>
      </c>
      <c r="N2354" s="142" t="e">
        <f t="shared" si="154"/>
        <v>#VALUE!</v>
      </c>
      <c r="O2354" s="142" t="e">
        <f t="shared" si="155"/>
        <v>#N/A</v>
      </c>
      <c r="P2354" s="24" t="str">
        <f>IFERROR(VLOOKUP(O2354,HOSPITAIS_COM_DIVIDAS!A:E,5,FALSE),"")</f>
        <v/>
      </c>
    </row>
    <row r="2355" spans="1:16" x14ac:dyDescent="0.25">
      <c r="A2355" s="52" t="e">
        <f>Tabela410[[#This Row],[Status da Proposta]]</f>
        <v>#VALUE!</v>
      </c>
      <c r="B2355" s="143">
        <f>MODALIDADE_1!A2355</f>
        <v>0</v>
      </c>
      <c r="C2355" s="142" t="e">
        <f>VLOOKUP(B2355,MODALIDADE_1!A:B,2,FALSE)</f>
        <v>#N/A</v>
      </c>
      <c r="D2355" s="142"/>
      <c r="E2355" s="94" t="e">
        <f>VLOOKUP(B2355,MODALIDADE_1!A:E,5,FALSE)</f>
        <v>#N/A</v>
      </c>
      <c r="F2355" s="95" t="e">
        <f>VLOOKUP(B2355,MODALIDADE_1!A:C,3,FALSE)</f>
        <v>#N/A</v>
      </c>
      <c r="G2355" s="142" t="e">
        <f>VLOOKUP(B2355,MODALIDADE_1!A:G,4,FALSE)</f>
        <v>#N/A</v>
      </c>
      <c r="H2355" s="142" t="e">
        <f>VLOOKUP(B2355,MODALIDADE_1!A:G,6,FALSE)</f>
        <v>#N/A</v>
      </c>
      <c r="I2355" s="142" t="e">
        <f>VLOOKUP(B2355,MODALIDADE_1!A:G,7,FALSE)</f>
        <v>#N/A</v>
      </c>
      <c r="J2355" s="106" t="e">
        <f>VLOOKUP(Tabela410[[#This Row],[Proposta de Referência]],SIMP_M1!A:K,9,FALSE)</f>
        <v>#VALUE!</v>
      </c>
      <c r="K2355" s="106" t="e">
        <f>VLOOKUP(Tabela410[[#This Row],[Proposta de Referência]],SIMP_M1!A:K,8,FALSE)</f>
        <v>#VALUE!</v>
      </c>
      <c r="L2355" s="107" t="e">
        <f t="shared" si="152"/>
        <v>#VALUE!</v>
      </c>
      <c r="M2355" s="107" t="e">
        <f t="shared" si="153"/>
        <v>#VALUE!</v>
      </c>
      <c r="N2355" s="142" t="e">
        <f t="shared" si="154"/>
        <v>#VALUE!</v>
      </c>
      <c r="O2355" s="142" t="e">
        <f t="shared" si="155"/>
        <v>#N/A</v>
      </c>
      <c r="P2355" s="24" t="str">
        <f>IFERROR(VLOOKUP(O2355,HOSPITAIS_COM_DIVIDAS!A:E,5,FALSE),"")</f>
        <v/>
      </c>
    </row>
    <row r="2356" spans="1:16" x14ac:dyDescent="0.25">
      <c r="A2356" s="52" t="e">
        <f>Tabela410[[#This Row],[Status da Proposta]]</f>
        <v>#VALUE!</v>
      </c>
      <c r="B2356" s="143">
        <f>MODALIDADE_1!A2356</f>
        <v>0</v>
      </c>
      <c r="C2356" s="142" t="e">
        <f>VLOOKUP(B2356,MODALIDADE_1!A:B,2,FALSE)</f>
        <v>#N/A</v>
      </c>
      <c r="D2356" s="142"/>
      <c r="E2356" s="94" t="e">
        <f>VLOOKUP(B2356,MODALIDADE_1!A:E,5,FALSE)</f>
        <v>#N/A</v>
      </c>
      <c r="F2356" s="95" t="e">
        <f>VLOOKUP(B2356,MODALIDADE_1!A:C,3,FALSE)</f>
        <v>#N/A</v>
      </c>
      <c r="G2356" s="142" t="e">
        <f>VLOOKUP(B2356,MODALIDADE_1!A:G,4,FALSE)</f>
        <v>#N/A</v>
      </c>
      <c r="H2356" s="142" t="e">
        <f>VLOOKUP(B2356,MODALIDADE_1!A:G,6,FALSE)</f>
        <v>#N/A</v>
      </c>
      <c r="I2356" s="142" t="e">
        <f>VLOOKUP(B2356,MODALIDADE_1!A:G,7,FALSE)</f>
        <v>#N/A</v>
      </c>
      <c r="J2356" s="106" t="e">
        <f>VLOOKUP(Tabela410[[#This Row],[Proposta de Referência]],SIMP_M1!A:K,9,FALSE)</f>
        <v>#VALUE!</v>
      </c>
      <c r="K2356" s="106" t="e">
        <f>VLOOKUP(Tabela410[[#This Row],[Proposta de Referência]],SIMP_M1!A:K,8,FALSE)</f>
        <v>#VALUE!</v>
      </c>
      <c r="L2356" s="107" t="e">
        <f t="shared" si="152"/>
        <v>#VALUE!</v>
      </c>
      <c r="M2356" s="107" t="e">
        <f t="shared" si="153"/>
        <v>#VALUE!</v>
      </c>
      <c r="N2356" s="142" t="e">
        <f t="shared" si="154"/>
        <v>#VALUE!</v>
      </c>
      <c r="O2356" s="142" t="e">
        <f t="shared" si="155"/>
        <v>#N/A</v>
      </c>
      <c r="P2356" s="24" t="str">
        <f>IFERROR(VLOOKUP(O2356,HOSPITAIS_COM_DIVIDAS!A:E,5,FALSE),"")</f>
        <v/>
      </c>
    </row>
    <row r="2357" spans="1:16" x14ac:dyDescent="0.25">
      <c r="A2357" s="52" t="e">
        <f>Tabela410[[#This Row],[Status da Proposta]]</f>
        <v>#VALUE!</v>
      </c>
      <c r="B2357" s="143">
        <f>MODALIDADE_1!A2357</f>
        <v>0</v>
      </c>
      <c r="C2357" s="142" t="e">
        <f>VLOOKUP(B2357,MODALIDADE_1!A:B,2,FALSE)</f>
        <v>#N/A</v>
      </c>
      <c r="D2357" s="142"/>
      <c r="E2357" s="94" t="e">
        <f>VLOOKUP(B2357,MODALIDADE_1!A:E,5,FALSE)</f>
        <v>#N/A</v>
      </c>
      <c r="F2357" s="95" t="e">
        <f>VLOOKUP(B2357,MODALIDADE_1!A:C,3,FALSE)</f>
        <v>#N/A</v>
      </c>
      <c r="G2357" s="142" t="e">
        <f>VLOOKUP(B2357,MODALIDADE_1!A:G,4,FALSE)</f>
        <v>#N/A</v>
      </c>
      <c r="H2357" s="142" t="e">
        <f>VLOOKUP(B2357,MODALIDADE_1!A:G,6,FALSE)</f>
        <v>#N/A</v>
      </c>
      <c r="I2357" s="142" t="e">
        <f>VLOOKUP(B2357,MODALIDADE_1!A:G,7,FALSE)</f>
        <v>#N/A</v>
      </c>
      <c r="J2357" s="106" t="e">
        <f>VLOOKUP(Tabela410[[#This Row],[Proposta de Referência]],SIMP_M1!A:K,9,FALSE)</f>
        <v>#VALUE!</v>
      </c>
      <c r="K2357" s="106" t="e">
        <f>VLOOKUP(Tabela410[[#This Row],[Proposta de Referência]],SIMP_M1!A:K,8,FALSE)</f>
        <v>#VALUE!</v>
      </c>
      <c r="L2357" s="107" t="e">
        <f t="shared" si="152"/>
        <v>#VALUE!</v>
      </c>
      <c r="M2357" s="107" t="e">
        <f t="shared" si="153"/>
        <v>#VALUE!</v>
      </c>
      <c r="N2357" s="142" t="e">
        <f t="shared" si="154"/>
        <v>#VALUE!</v>
      </c>
      <c r="O2357" s="142" t="e">
        <f t="shared" si="155"/>
        <v>#N/A</v>
      </c>
      <c r="P2357" s="24" t="str">
        <f>IFERROR(VLOOKUP(O2357,HOSPITAIS_COM_DIVIDAS!A:E,5,FALSE),"")</f>
        <v/>
      </c>
    </row>
    <row r="2358" spans="1:16" x14ac:dyDescent="0.25">
      <c r="A2358" s="52" t="e">
        <f>Tabela410[[#This Row],[Status da Proposta]]</f>
        <v>#VALUE!</v>
      </c>
      <c r="B2358" s="143">
        <f>MODALIDADE_1!A2358</f>
        <v>0</v>
      </c>
      <c r="C2358" s="142" t="e">
        <f>VLOOKUP(B2358,MODALIDADE_1!A:B,2,FALSE)</f>
        <v>#N/A</v>
      </c>
      <c r="D2358" s="142"/>
      <c r="E2358" s="94" t="e">
        <f>VLOOKUP(B2358,MODALIDADE_1!A:E,5,FALSE)</f>
        <v>#N/A</v>
      </c>
      <c r="F2358" s="95" t="e">
        <f>VLOOKUP(B2358,MODALIDADE_1!A:C,3,FALSE)</f>
        <v>#N/A</v>
      </c>
      <c r="G2358" s="142" t="e">
        <f>VLOOKUP(B2358,MODALIDADE_1!A:G,4,FALSE)</f>
        <v>#N/A</v>
      </c>
      <c r="H2358" s="142" t="e">
        <f>VLOOKUP(B2358,MODALIDADE_1!A:G,6,FALSE)</f>
        <v>#N/A</v>
      </c>
      <c r="I2358" s="142" t="e">
        <f>VLOOKUP(B2358,MODALIDADE_1!A:G,7,FALSE)</f>
        <v>#N/A</v>
      </c>
      <c r="J2358" s="106" t="e">
        <f>VLOOKUP(Tabela410[[#This Row],[Proposta de Referência]],SIMP_M1!A:K,9,FALSE)</f>
        <v>#VALUE!</v>
      </c>
      <c r="K2358" s="106" t="e">
        <f>VLOOKUP(Tabela410[[#This Row],[Proposta de Referência]],SIMP_M1!A:K,8,FALSE)</f>
        <v>#VALUE!</v>
      </c>
      <c r="L2358" s="107" t="e">
        <f t="shared" si="152"/>
        <v>#VALUE!</v>
      </c>
      <c r="M2358" s="107" t="e">
        <f t="shared" si="153"/>
        <v>#VALUE!</v>
      </c>
      <c r="N2358" s="142" t="e">
        <f t="shared" si="154"/>
        <v>#VALUE!</v>
      </c>
      <c r="O2358" s="142" t="e">
        <f t="shared" si="155"/>
        <v>#N/A</v>
      </c>
      <c r="P2358" s="24" t="str">
        <f>IFERROR(VLOOKUP(O2358,HOSPITAIS_COM_DIVIDAS!A:E,5,FALSE),"")</f>
        <v/>
      </c>
    </row>
    <row r="2359" spans="1:16" x14ac:dyDescent="0.25">
      <c r="A2359" s="52" t="e">
        <f>Tabela410[[#This Row],[Status da Proposta]]</f>
        <v>#VALUE!</v>
      </c>
      <c r="B2359" s="143">
        <f>MODALIDADE_1!A2359</f>
        <v>0</v>
      </c>
      <c r="C2359" s="142" t="e">
        <f>VLOOKUP(B2359,MODALIDADE_1!A:B,2,FALSE)</f>
        <v>#N/A</v>
      </c>
      <c r="D2359" s="142"/>
      <c r="E2359" s="94" t="e">
        <f>VLOOKUP(B2359,MODALIDADE_1!A:E,5,FALSE)</f>
        <v>#N/A</v>
      </c>
      <c r="F2359" s="95" t="e">
        <f>VLOOKUP(B2359,MODALIDADE_1!A:C,3,FALSE)</f>
        <v>#N/A</v>
      </c>
      <c r="G2359" s="142" t="e">
        <f>VLOOKUP(B2359,MODALIDADE_1!A:G,4,FALSE)</f>
        <v>#N/A</v>
      </c>
      <c r="H2359" s="142" t="e">
        <f>VLOOKUP(B2359,MODALIDADE_1!A:G,6,FALSE)</f>
        <v>#N/A</v>
      </c>
      <c r="I2359" s="142" t="e">
        <f>VLOOKUP(B2359,MODALIDADE_1!A:G,7,FALSE)</f>
        <v>#N/A</v>
      </c>
      <c r="J2359" s="106" t="e">
        <f>VLOOKUP(Tabela410[[#This Row],[Proposta de Referência]],SIMP_M1!A:K,9,FALSE)</f>
        <v>#VALUE!</v>
      </c>
      <c r="K2359" s="106" t="e">
        <f>VLOOKUP(Tabela410[[#This Row],[Proposta de Referência]],SIMP_M1!A:K,8,FALSE)</f>
        <v>#VALUE!</v>
      </c>
      <c r="L2359" s="107" t="e">
        <f t="shared" si="152"/>
        <v>#VALUE!</v>
      </c>
      <c r="M2359" s="107" t="e">
        <f t="shared" si="153"/>
        <v>#VALUE!</v>
      </c>
      <c r="N2359" s="142" t="e">
        <f t="shared" si="154"/>
        <v>#VALUE!</v>
      </c>
      <c r="O2359" s="142" t="e">
        <f t="shared" si="155"/>
        <v>#N/A</v>
      </c>
      <c r="P2359" s="24" t="str">
        <f>IFERROR(VLOOKUP(O2359,HOSPITAIS_COM_DIVIDAS!A:E,5,FALSE),"")</f>
        <v/>
      </c>
    </row>
    <row r="2360" spans="1:16" x14ac:dyDescent="0.25">
      <c r="A2360" s="52" t="e">
        <f>Tabela410[[#This Row],[Status da Proposta]]</f>
        <v>#VALUE!</v>
      </c>
      <c r="B2360" s="143">
        <f>MODALIDADE_1!A2360</f>
        <v>0</v>
      </c>
      <c r="C2360" s="142" t="e">
        <f>VLOOKUP(B2360,MODALIDADE_1!A:B,2,FALSE)</f>
        <v>#N/A</v>
      </c>
      <c r="D2360" s="142"/>
      <c r="E2360" s="94" t="e">
        <f>VLOOKUP(B2360,MODALIDADE_1!A:E,5,FALSE)</f>
        <v>#N/A</v>
      </c>
      <c r="F2360" s="95" t="e">
        <f>VLOOKUP(B2360,MODALIDADE_1!A:C,3,FALSE)</f>
        <v>#N/A</v>
      </c>
      <c r="G2360" s="142" t="e">
        <f>VLOOKUP(B2360,MODALIDADE_1!A:G,4,FALSE)</f>
        <v>#N/A</v>
      </c>
      <c r="H2360" s="142" t="e">
        <f>VLOOKUP(B2360,MODALIDADE_1!A:G,6,FALSE)</f>
        <v>#N/A</v>
      </c>
      <c r="I2360" s="142" t="e">
        <f>VLOOKUP(B2360,MODALIDADE_1!A:G,7,FALSE)</f>
        <v>#N/A</v>
      </c>
      <c r="J2360" s="106" t="e">
        <f>VLOOKUP(Tabela410[[#This Row],[Proposta de Referência]],SIMP_M1!A:K,9,FALSE)</f>
        <v>#VALUE!</v>
      </c>
      <c r="K2360" s="106" t="e">
        <f>VLOOKUP(Tabela410[[#This Row],[Proposta de Referência]],SIMP_M1!A:K,8,FALSE)</f>
        <v>#VALUE!</v>
      </c>
      <c r="L2360" s="107" t="e">
        <f t="shared" si="152"/>
        <v>#VALUE!</v>
      </c>
      <c r="M2360" s="107" t="e">
        <f t="shared" si="153"/>
        <v>#VALUE!</v>
      </c>
      <c r="N2360" s="142" t="e">
        <f t="shared" si="154"/>
        <v>#VALUE!</v>
      </c>
      <c r="O2360" s="142" t="e">
        <f t="shared" si="155"/>
        <v>#N/A</v>
      </c>
      <c r="P2360" s="24" t="str">
        <f>IFERROR(VLOOKUP(O2360,HOSPITAIS_COM_DIVIDAS!A:E,5,FALSE),"")</f>
        <v/>
      </c>
    </row>
    <row r="2361" spans="1:16" x14ac:dyDescent="0.25">
      <c r="A2361" s="52" t="e">
        <f>Tabela410[[#This Row],[Status da Proposta]]</f>
        <v>#VALUE!</v>
      </c>
      <c r="B2361" s="143">
        <f>MODALIDADE_1!A2361</f>
        <v>0</v>
      </c>
      <c r="C2361" s="142" t="e">
        <f>VLOOKUP(B2361,MODALIDADE_1!A:B,2,FALSE)</f>
        <v>#N/A</v>
      </c>
      <c r="D2361" s="142"/>
      <c r="E2361" s="94" t="e">
        <f>VLOOKUP(B2361,MODALIDADE_1!A:E,5,FALSE)</f>
        <v>#N/A</v>
      </c>
      <c r="F2361" s="95" t="e">
        <f>VLOOKUP(B2361,MODALIDADE_1!A:C,3,FALSE)</f>
        <v>#N/A</v>
      </c>
      <c r="G2361" s="142" t="e">
        <f>VLOOKUP(B2361,MODALIDADE_1!A:G,4,FALSE)</f>
        <v>#N/A</v>
      </c>
      <c r="H2361" s="142" t="e">
        <f>VLOOKUP(B2361,MODALIDADE_1!A:G,6,FALSE)</f>
        <v>#N/A</v>
      </c>
      <c r="I2361" s="142" t="e">
        <f>VLOOKUP(B2361,MODALIDADE_1!A:G,7,FALSE)</f>
        <v>#N/A</v>
      </c>
      <c r="J2361" s="106" t="e">
        <f>VLOOKUP(Tabela410[[#This Row],[Proposta de Referência]],SIMP_M1!A:K,9,FALSE)</f>
        <v>#VALUE!</v>
      </c>
      <c r="K2361" s="106" t="e">
        <f>VLOOKUP(Tabela410[[#This Row],[Proposta de Referência]],SIMP_M1!A:K,8,FALSE)</f>
        <v>#VALUE!</v>
      </c>
      <c r="L2361" s="107" t="e">
        <f t="shared" si="152"/>
        <v>#VALUE!</v>
      </c>
      <c r="M2361" s="107" t="e">
        <f t="shared" si="153"/>
        <v>#VALUE!</v>
      </c>
      <c r="N2361" s="142" t="e">
        <f t="shared" si="154"/>
        <v>#VALUE!</v>
      </c>
      <c r="O2361" s="142" t="e">
        <f t="shared" si="155"/>
        <v>#N/A</v>
      </c>
      <c r="P2361" s="24" t="str">
        <f>IFERROR(VLOOKUP(O2361,HOSPITAIS_COM_DIVIDAS!A:E,5,FALSE),"")</f>
        <v/>
      </c>
    </row>
    <row r="2362" spans="1:16" x14ac:dyDescent="0.25">
      <c r="A2362" s="52" t="e">
        <f>Tabela410[[#This Row],[Status da Proposta]]</f>
        <v>#VALUE!</v>
      </c>
      <c r="B2362" s="143">
        <f>MODALIDADE_1!A2362</f>
        <v>0</v>
      </c>
      <c r="C2362" s="142" t="e">
        <f>VLOOKUP(B2362,MODALIDADE_1!A:B,2,FALSE)</f>
        <v>#N/A</v>
      </c>
      <c r="D2362" s="142"/>
      <c r="E2362" s="94" t="e">
        <f>VLOOKUP(B2362,MODALIDADE_1!A:E,5,FALSE)</f>
        <v>#N/A</v>
      </c>
      <c r="F2362" s="95" t="e">
        <f>VLOOKUP(B2362,MODALIDADE_1!A:C,3,FALSE)</f>
        <v>#N/A</v>
      </c>
      <c r="G2362" s="142" t="e">
        <f>VLOOKUP(B2362,MODALIDADE_1!A:G,4,FALSE)</f>
        <v>#N/A</v>
      </c>
      <c r="H2362" s="142" t="e">
        <f>VLOOKUP(B2362,MODALIDADE_1!A:G,6,FALSE)</f>
        <v>#N/A</v>
      </c>
      <c r="I2362" s="142" t="e">
        <f>VLOOKUP(B2362,MODALIDADE_1!A:G,7,FALSE)</f>
        <v>#N/A</v>
      </c>
      <c r="J2362" s="106" t="e">
        <f>VLOOKUP(Tabela410[[#This Row],[Proposta de Referência]],SIMP_M1!A:K,9,FALSE)</f>
        <v>#VALUE!</v>
      </c>
      <c r="K2362" s="106" t="e">
        <f>VLOOKUP(Tabela410[[#This Row],[Proposta de Referência]],SIMP_M1!A:K,8,FALSE)</f>
        <v>#VALUE!</v>
      </c>
      <c r="L2362" s="107" t="e">
        <f t="shared" si="152"/>
        <v>#VALUE!</v>
      </c>
      <c r="M2362" s="107" t="e">
        <f t="shared" si="153"/>
        <v>#VALUE!</v>
      </c>
      <c r="N2362" s="142" t="e">
        <f t="shared" si="154"/>
        <v>#VALUE!</v>
      </c>
      <c r="O2362" s="142" t="e">
        <f t="shared" si="155"/>
        <v>#N/A</v>
      </c>
      <c r="P2362" s="24" t="str">
        <f>IFERROR(VLOOKUP(O2362,HOSPITAIS_COM_DIVIDAS!A:E,5,FALSE),"")</f>
        <v/>
      </c>
    </row>
    <row r="2363" spans="1:16" x14ac:dyDescent="0.25">
      <c r="A2363" s="52" t="e">
        <f>Tabela410[[#This Row],[Status da Proposta]]</f>
        <v>#VALUE!</v>
      </c>
      <c r="B2363" s="143">
        <f>MODALIDADE_1!A2363</f>
        <v>0</v>
      </c>
      <c r="C2363" s="142" t="e">
        <f>VLOOKUP(B2363,MODALIDADE_1!A:B,2,FALSE)</f>
        <v>#N/A</v>
      </c>
      <c r="D2363" s="142"/>
      <c r="E2363" s="94" t="e">
        <f>VLOOKUP(B2363,MODALIDADE_1!A:E,5,FALSE)</f>
        <v>#N/A</v>
      </c>
      <c r="F2363" s="95" t="e">
        <f>VLOOKUP(B2363,MODALIDADE_1!A:C,3,FALSE)</f>
        <v>#N/A</v>
      </c>
      <c r="G2363" s="142" t="e">
        <f>VLOOKUP(B2363,MODALIDADE_1!A:G,4,FALSE)</f>
        <v>#N/A</v>
      </c>
      <c r="H2363" s="142" t="e">
        <f>VLOOKUP(B2363,MODALIDADE_1!A:G,6,FALSE)</f>
        <v>#N/A</v>
      </c>
      <c r="I2363" s="142" t="e">
        <f>VLOOKUP(B2363,MODALIDADE_1!A:G,7,FALSE)</f>
        <v>#N/A</v>
      </c>
      <c r="J2363" s="106" t="e">
        <f>VLOOKUP(Tabela410[[#This Row],[Proposta de Referência]],SIMP_M1!A:K,9,FALSE)</f>
        <v>#VALUE!</v>
      </c>
      <c r="K2363" s="106" t="e">
        <f>VLOOKUP(Tabela410[[#This Row],[Proposta de Referência]],SIMP_M1!A:K,8,FALSE)</f>
        <v>#VALUE!</v>
      </c>
      <c r="L2363" s="107" t="e">
        <f t="shared" si="152"/>
        <v>#VALUE!</v>
      </c>
      <c r="M2363" s="107" t="e">
        <f t="shared" si="153"/>
        <v>#VALUE!</v>
      </c>
      <c r="N2363" s="142" t="e">
        <f t="shared" si="154"/>
        <v>#VALUE!</v>
      </c>
      <c r="O2363" s="142" t="e">
        <f t="shared" si="155"/>
        <v>#N/A</v>
      </c>
      <c r="P2363" s="24" t="str">
        <f>IFERROR(VLOOKUP(O2363,HOSPITAIS_COM_DIVIDAS!A:E,5,FALSE),"")</f>
        <v/>
      </c>
    </row>
    <row r="2364" spans="1:16" x14ac:dyDescent="0.25">
      <c r="A2364" s="52" t="e">
        <f>Tabela410[[#This Row],[Status da Proposta]]</f>
        <v>#VALUE!</v>
      </c>
      <c r="B2364" s="143">
        <f>MODALIDADE_1!A2364</f>
        <v>0</v>
      </c>
      <c r="C2364" s="142" t="e">
        <f>VLOOKUP(B2364,MODALIDADE_1!A:B,2,FALSE)</f>
        <v>#N/A</v>
      </c>
      <c r="D2364" s="142"/>
      <c r="E2364" s="94" t="e">
        <f>VLOOKUP(B2364,MODALIDADE_1!A:E,5,FALSE)</f>
        <v>#N/A</v>
      </c>
      <c r="F2364" s="95" t="e">
        <f>VLOOKUP(B2364,MODALIDADE_1!A:C,3,FALSE)</f>
        <v>#N/A</v>
      </c>
      <c r="G2364" s="142" t="e">
        <f>VLOOKUP(B2364,MODALIDADE_1!A:G,4,FALSE)</f>
        <v>#N/A</v>
      </c>
      <c r="H2364" s="142" t="e">
        <f>VLOOKUP(B2364,MODALIDADE_1!A:G,6,FALSE)</f>
        <v>#N/A</v>
      </c>
      <c r="I2364" s="142" t="e">
        <f>VLOOKUP(B2364,MODALIDADE_1!A:G,7,FALSE)</f>
        <v>#N/A</v>
      </c>
      <c r="J2364" s="106" t="e">
        <f>VLOOKUP(Tabela410[[#This Row],[Proposta de Referência]],SIMP_M1!A:K,9,FALSE)</f>
        <v>#VALUE!</v>
      </c>
      <c r="K2364" s="106" t="e">
        <f>VLOOKUP(Tabela410[[#This Row],[Proposta de Referência]],SIMP_M1!A:K,8,FALSE)</f>
        <v>#VALUE!</v>
      </c>
      <c r="L2364" s="107" t="e">
        <f t="shared" si="152"/>
        <v>#VALUE!</v>
      </c>
      <c r="M2364" s="107" t="e">
        <f t="shared" si="153"/>
        <v>#VALUE!</v>
      </c>
      <c r="N2364" s="142" t="e">
        <f t="shared" si="154"/>
        <v>#VALUE!</v>
      </c>
      <c r="O2364" s="142" t="e">
        <f t="shared" si="155"/>
        <v>#N/A</v>
      </c>
      <c r="P2364" s="24" t="str">
        <f>IFERROR(VLOOKUP(O2364,HOSPITAIS_COM_DIVIDAS!A:E,5,FALSE),"")</f>
        <v/>
      </c>
    </row>
    <row r="2365" spans="1:16" x14ac:dyDescent="0.25">
      <c r="A2365" s="52" t="e">
        <f>Tabela410[[#This Row],[Status da Proposta]]</f>
        <v>#VALUE!</v>
      </c>
      <c r="B2365" s="143">
        <f>MODALIDADE_1!A2365</f>
        <v>0</v>
      </c>
      <c r="C2365" s="142" t="e">
        <f>VLOOKUP(B2365,MODALIDADE_1!A:B,2,FALSE)</f>
        <v>#N/A</v>
      </c>
      <c r="D2365" s="142"/>
      <c r="E2365" s="94" t="e">
        <f>VLOOKUP(B2365,MODALIDADE_1!A:E,5,FALSE)</f>
        <v>#N/A</v>
      </c>
      <c r="F2365" s="95" t="e">
        <f>VLOOKUP(B2365,MODALIDADE_1!A:C,3,FALSE)</f>
        <v>#N/A</v>
      </c>
      <c r="G2365" s="142" t="e">
        <f>VLOOKUP(B2365,MODALIDADE_1!A:G,4,FALSE)</f>
        <v>#N/A</v>
      </c>
      <c r="H2365" s="142" t="e">
        <f>VLOOKUP(B2365,MODALIDADE_1!A:G,6,FALSE)</f>
        <v>#N/A</v>
      </c>
      <c r="I2365" s="142" t="e">
        <f>VLOOKUP(B2365,MODALIDADE_1!A:G,7,FALSE)</f>
        <v>#N/A</v>
      </c>
      <c r="J2365" s="106" t="e">
        <f>VLOOKUP(Tabela410[[#This Row],[Proposta de Referência]],SIMP_M1!A:K,9,FALSE)</f>
        <v>#VALUE!</v>
      </c>
      <c r="K2365" s="106" t="e">
        <f>VLOOKUP(Tabela410[[#This Row],[Proposta de Referência]],SIMP_M1!A:K,8,FALSE)</f>
        <v>#VALUE!</v>
      </c>
      <c r="L2365" s="107" t="e">
        <f t="shared" si="152"/>
        <v>#VALUE!</v>
      </c>
      <c r="M2365" s="107" t="e">
        <f t="shared" si="153"/>
        <v>#VALUE!</v>
      </c>
      <c r="N2365" s="142" t="e">
        <f t="shared" si="154"/>
        <v>#VALUE!</v>
      </c>
      <c r="O2365" s="142" t="e">
        <f t="shared" si="155"/>
        <v>#N/A</v>
      </c>
      <c r="P2365" s="24" t="str">
        <f>IFERROR(VLOOKUP(O2365,HOSPITAIS_COM_DIVIDAS!A:E,5,FALSE),"")</f>
        <v/>
      </c>
    </row>
    <row r="2366" spans="1:16" x14ac:dyDescent="0.25">
      <c r="A2366" s="52" t="e">
        <f>Tabela410[[#This Row],[Status da Proposta]]</f>
        <v>#VALUE!</v>
      </c>
      <c r="B2366" s="143">
        <f>MODALIDADE_1!A2366</f>
        <v>0</v>
      </c>
      <c r="C2366" s="142" t="e">
        <f>VLOOKUP(B2366,MODALIDADE_1!A:B,2,FALSE)</f>
        <v>#N/A</v>
      </c>
      <c r="D2366" s="142"/>
      <c r="E2366" s="94" t="e">
        <f>VLOOKUP(B2366,MODALIDADE_1!A:E,5,FALSE)</f>
        <v>#N/A</v>
      </c>
      <c r="F2366" s="95" t="e">
        <f>VLOOKUP(B2366,MODALIDADE_1!A:C,3,FALSE)</f>
        <v>#N/A</v>
      </c>
      <c r="G2366" s="142" t="e">
        <f>VLOOKUP(B2366,MODALIDADE_1!A:G,4,FALSE)</f>
        <v>#N/A</v>
      </c>
      <c r="H2366" s="142" t="e">
        <f>VLOOKUP(B2366,MODALIDADE_1!A:G,6,FALSE)</f>
        <v>#N/A</v>
      </c>
      <c r="I2366" s="142" t="e">
        <f>VLOOKUP(B2366,MODALIDADE_1!A:G,7,FALSE)</f>
        <v>#N/A</v>
      </c>
      <c r="J2366" s="106" t="e">
        <f>VLOOKUP(Tabela410[[#This Row],[Proposta de Referência]],SIMP_M1!A:K,9,FALSE)</f>
        <v>#VALUE!</v>
      </c>
      <c r="K2366" s="106" t="e">
        <f>VLOOKUP(Tabela410[[#This Row],[Proposta de Referência]],SIMP_M1!A:K,8,FALSE)</f>
        <v>#VALUE!</v>
      </c>
      <c r="L2366" s="107" t="e">
        <f t="shared" si="152"/>
        <v>#VALUE!</v>
      </c>
      <c r="M2366" s="107" t="e">
        <f t="shared" si="153"/>
        <v>#VALUE!</v>
      </c>
      <c r="N2366" s="142" t="e">
        <f t="shared" si="154"/>
        <v>#VALUE!</v>
      </c>
      <c r="O2366" s="142" t="e">
        <f t="shared" si="155"/>
        <v>#N/A</v>
      </c>
      <c r="P2366" s="24" t="str">
        <f>IFERROR(VLOOKUP(O2366,HOSPITAIS_COM_DIVIDAS!A:E,5,FALSE),"")</f>
        <v/>
      </c>
    </row>
    <row r="2367" spans="1:16" x14ac:dyDescent="0.25">
      <c r="A2367" s="52" t="e">
        <f>Tabela410[[#This Row],[Status da Proposta]]</f>
        <v>#VALUE!</v>
      </c>
      <c r="B2367" s="143">
        <f>MODALIDADE_1!A2367</f>
        <v>0</v>
      </c>
      <c r="C2367" s="142" t="e">
        <f>VLOOKUP(B2367,MODALIDADE_1!A:B,2,FALSE)</f>
        <v>#N/A</v>
      </c>
      <c r="D2367" s="142"/>
      <c r="E2367" s="94" t="e">
        <f>VLOOKUP(B2367,MODALIDADE_1!A:E,5,FALSE)</f>
        <v>#N/A</v>
      </c>
      <c r="F2367" s="95" t="e">
        <f>VLOOKUP(B2367,MODALIDADE_1!A:C,3,FALSE)</f>
        <v>#N/A</v>
      </c>
      <c r="G2367" s="142" t="e">
        <f>VLOOKUP(B2367,MODALIDADE_1!A:G,4,FALSE)</f>
        <v>#N/A</v>
      </c>
      <c r="H2367" s="142" t="e">
        <f>VLOOKUP(B2367,MODALIDADE_1!A:G,6,FALSE)</f>
        <v>#N/A</v>
      </c>
      <c r="I2367" s="142" t="e">
        <f>VLOOKUP(B2367,MODALIDADE_1!A:G,7,FALSE)</f>
        <v>#N/A</v>
      </c>
      <c r="J2367" s="106" t="e">
        <f>VLOOKUP(Tabela410[[#This Row],[Proposta de Referência]],SIMP_M1!A:K,9,FALSE)</f>
        <v>#VALUE!</v>
      </c>
      <c r="K2367" s="106" t="e">
        <f>VLOOKUP(Tabela410[[#This Row],[Proposta de Referência]],SIMP_M1!A:K,8,FALSE)</f>
        <v>#VALUE!</v>
      </c>
      <c r="L2367" s="107" t="e">
        <f t="shared" si="152"/>
        <v>#VALUE!</v>
      </c>
      <c r="M2367" s="107" t="e">
        <f t="shared" si="153"/>
        <v>#VALUE!</v>
      </c>
      <c r="N2367" s="142" t="e">
        <f t="shared" si="154"/>
        <v>#VALUE!</v>
      </c>
      <c r="O2367" s="142" t="e">
        <f t="shared" si="155"/>
        <v>#N/A</v>
      </c>
      <c r="P2367" s="24" t="str">
        <f>IFERROR(VLOOKUP(O2367,HOSPITAIS_COM_DIVIDAS!A:E,5,FALSE),"")</f>
        <v/>
      </c>
    </row>
    <row r="2368" spans="1:16" x14ac:dyDescent="0.25">
      <c r="A2368" s="52" t="e">
        <f>Tabela410[[#This Row],[Status da Proposta]]</f>
        <v>#VALUE!</v>
      </c>
      <c r="B2368" s="143">
        <f>MODALIDADE_1!A2368</f>
        <v>0</v>
      </c>
      <c r="C2368" s="142" t="e">
        <f>VLOOKUP(B2368,MODALIDADE_1!A:B,2,FALSE)</f>
        <v>#N/A</v>
      </c>
      <c r="D2368" s="142"/>
      <c r="E2368" s="94" t="e">
        <f>VLOOKUP(B2368,MODALIDADE_1!A:E,5,FALSE)</f>
        <v>#N/A</v>
      </c>
      <c r="F2368" s="95" t="e">
        <f>VLOOKUP(B2368,MODALIDADE_1!A:C,3,FALSE)</f>
        <v>#N/A</v>
      </c>
      <c r="G2368" s="142" t="e">
        <f>VLOOKUP(B2368,MODALIDADE_1!A:G,4,FALSE)</f>
        <v>#N/A</v>
      </c>
      <c r="H2368" s="142" t="e">
        <f>VLOOKUP(B2368,MODALIDADE_1!A:G,6,FALSE)</f>
        <v>#N/A</v>
      </c>
      <c r="I2368" s="142" t="e">
        <f>VLOOKUP(B2368,MODALIDADE_1!A:G,7,FALSE)</f>
        <v>#N/A</v>
      </c>
      <c r="J2368" s="106" t="e">
        <f>VLOOKUP(Tabela410[[#This Row],[Proposta de Referência]],SIMP_M1!A:K,9,FALSE)</f>
        <v>#VALUE!</v>
      </c>
      <c r="K2368" s="106" t="e">
        <f>VLOOKUP(Tabela410[[#This Row],[Proposta de Referência]],SIMP_M1!A:K,8,FALSE)</f>
        <v>#VALUE!</v>
      </c>
      <c r="L2368" s="107" t="e">
        <f t="shared" si="152"/>
        <v>#VALUE!</v>
      </c>
      <c r="M2368" s="107" t="e">
        <f t="shared" si="153"/>
        <v>#VALUE!</v>
      </c>
      <c r="N2368" s="142" t="e">
        <f t="shared" si="154"/>
        <v>#VALUE!</v>
      </c>
      <c r="O2368" s="142" t="e">
        <f t="shared" si="155"/>
        <v>#N/A</v>
      </c>
      <c r="P2368" s="24" t="str">
        <f>IFERROR(VLOOKUP(O2368,HOSPITAIS_COM_DIVIDAS!A:E,5,FALSE),"")</f>
        <v/>
      </c>
    </row>
    <row r="2369" spans="1:16" x14ac:dyDescent="0.25">
      <c r="A2369" s="52" t="e">
        <f>Tabela410[[#This Row],[Status da Proposta]]</f>
        <v>#VALUE!</v>
      </c>
      <c r="B2369" s="143">
        <f>MODALIDADE_1!A2369</f>
        <v>0</v>
      </c>
      <c r="C2369" s="142" t="e">
        <f>VLOOKUP(B2369,MODALIDADE_1!A:B,2,FALSE)</f>
        <v>#N/A</v>
      </c>
      <c r="D2369" s="142"/>
      <c r="E2369" s="94" t="e">
        <f>VLOOKUP(B2369,MODALIDADE_1!A:E,5,FALSE)</f>
        <v>#N/A</v>
      </c>
      <c r="F2369" s="95" t="e">
        <f>VLOOKUP(B2369,MODALIDADE_1!A:C,3,FALSE)</f>
        <v>#N/A</v>
      </c>
      <c r="G2369" s="142" t="e">
        <f>VLOOKUP(B2369,MODALIDADE_1!A:G,4,FALSE)</f>
        <v>#N/A</v>
      </c>
      <c r="H2369" s="142" t="e">
        <f>VLOOKUP(B2369,MODALIDADE_1!A:G,6,FALSE)</f>
        <v>#N/A</v>
      </c>
      <c r="I2369" s="142" t="e">
        <f>VLOOKUP(B2369,MODALIDADE_1!A:G,7,FALSE)</f>
        <v>#N/A</v>
      </c>
      <c r="J2369" s="106" t="e">
        <f>VLOOKUP(Tabela410[[#This Row],[Proposta de Referência]],SIMP_M1!A:K,9,FALSE)</f>
        <v>#VALUE!</v>
      </c>
      <c r="K2369" s="106" t="e">
        <f>VLOOKUP(Tabela410[[#This Row],[Proposta de Referência]],SIMP_M1!A:K,8,FALSE)</f>
        <v>#VALUE!</v>
      </c>
      <c r="L2369" s="107" t="e">
        <f t="shared" si="152"/>
        <v>#VALUE!</v>
      </c>
      <c r="M2369" s="107" t="e">
        <f t="shared" si="153"/>
        <v>#VALUE!</v>
      </c>
      <c r="N2369" s="142" t="e">
        <f t="shared" si="154"/>
        <v>#VALUE!</v>
      </c>
      <c r="O2369" s="142" t="e">
        <f t="shared" si="155"/>
        <v>#N/A</v>
      </c>
      <c r="P2369" s="24" t="str">
        <f>IFERROR(VLOOKUP(O2369,HOSPITAIS_COM_DIVIDAS!A:E,5,FALSE),"")</f>
        <v/>
      </c>
    </row>
    <row r="2370" spans="1:16" x14ac:dyDescent="0.25">
      <c r="A2370" s="52" t="e">
        <f>Tabela410[[#This Row],[Status da Proposta]]</f>
        <v>#VALUE!</v>
      </c>
      <c r="B2370" s="143">
        <f>MODALIDADE_1!A2370</f>
        <v>0</v>
      </c>
      <c r="C2370" s="142" t="e">
        <f>VLOOKUP(B2370,MODALIDADE_1!A:B,2,FALSE)</f>
        <v>#N/A</v>
      </c>
      <c r="D2370" s="142"/>
      <c r="E2370" s="94" t="e">
        <f>VLOOKUP(B2370,MODALIDADE_1!A:E,5,FALSE)</f>
        <v>#N/A</v>
      </c>
      <c r="F2370" s="95" t="e">
        <f>VLOOKUP(B2370,MODALIDADE_1!A:C,3,FALSE)</f>
        <v>#N/A</v>
      </c>
      <c r="G2370" s="142" t="e">
        <f>VLOOKUP(B2370,MODALIDADE_1!A:G,4,FALSE)</f>
        <v>#N/A</v>
      </c>
      <c r="H2370" s="142" t="e">
        <f>VLOOKUP(B2370,MODALIDADE_1!A:G,6,FALSE)</f>
        <v>#N/A</v>
      </c>
      <c r="I2370" s="142" t="e">
        <f>VLOOKUP(B2370,MODALIDADE_1!A:G,7,FALSE)</f>
        <v>#N/A</v>
      </c>
      <c r="J2370" s="106" t="e">
        <f>VLOOKUP(Tabela410[[#This Row],[Proposta de Referência]],SIMP_M1!A:K,9,FALSE)</f>
        <v>#VALUE!</v>
      </c>
      <c r="K2370" s="106" t="e">
        <f>VLOOKUP(Tabela410[[#This Row],[Proposta de Referência]],SIMP_M1!A:K,8,FALSE)</f>
        <v>#VALUE!</v>
      </c>
      <c r="L2370" s="107" t="e">
        <f t="shared" si="152"/>
        <v>#VALUE!</v>
      </c>
      <c r="M2370" s="107" t="e">
        <f t="shared" si="153"/>
        <v>#VALUE!</v>
      </c>
      <c r="N2370" s="142" t="e">
        <f t="shared" si="154"/>
        <v>#VALUE!</v>
      </c>
      <c r="O2370" s="142" t="e">
        <f t="shared" si="155"/>
        <v>#N/A</v>
      </c>
      <c r="P2370" s="24" t="str">
        <f>IFERROR(VLOOKUP(O2370,HOSPITAIS_COM_DIVIDAS!A:E,5,FALSE),"")</f>
        <v/>
      </c>
    </row>
    <row r="2371" spans="1:16" x14ac:dyDescent="0.25">
      <c r="A2371" s="52" t="e">
        <f>Tabela410[[#This Row],[Status da Proposta]]</f>
        <v>#VALUE!</v>
      </c>
      <c r="B2371" s="143">
        <f>MODALIDADE_1!A2371</f>
        <v>0</v>
      </c>
      <c r="C2371" s="142" t="e">
        <f>VLOOKUP(B2371,MODALIDADE_1!A:B,2,FALSE)</f>
        <v>#N/A</v>
      </c>
      <c r="D2371" s="142"/>
      <c r="E2371" s="94" t="e">
        <f>VLOOKUP(B2371,MODALIDADE_1!A:E,5,FALSE)</f>
        <v>#N/A</v>
      </c>
      <c r="F2371" s="95" t="e">
        <f>VLOOKUP(B2371,MODALIDADE_1!A:C,3,FALSE)</f>
        <v>#N/A</v>
      </c>
      <c r="G2371" s="142" t="e">
        <f>VLOOKUP(B2371,MODALIDADE_1!A:G,4,FALSE)</f>
        <v>#N/A</v>
      </c>
      <c r="H2371" s="142" t="e">
        <f>VLOOKUP(B2371,MODALIDADE_1!A:G,6,FALSE)</f>
        <v>#N/A</v>
      </c>
      <c r="I2371" s="142" t="e">
        <f>VLOOKUP(B2371,MODALIDADE_1!A:G,7,FALSE)</f>
        <v>#N/A</v>
      </c>
      <c r="J2371" s="106" t="e">
        <f>VLOOKUP(Tabela410[[#This Row],[Proposta de Referência]],SIMP_M1!A:K,9,FALSE)</f>
        <v>#VALUE!</v>
      </c>
      <c r="K2371" s="106" t="e">
        <f>VLOOKUP(Tabela410[[#This Row],[Proposta de Referência]],SIMP_M1!A:K,8,FALSE)</f>
        <v>#VALUE!</v>
      </c>
      <c r="L2371" s="107" t="e">
        <f t="shared" si="152"/>
        <v>#VALUE!</v>
      </c>
      <c r="M2371" s="107" t="e">
        <f t="shared" si="153"/>
        <v>#VALUE!</v>
      </c>
      <c r="N2371" s="142" t="e">
        <f t="shared" si="154"/>
        <v>#VALUE!</v>
      </c>
      <c r="O2371" s="142" t="e">
        <f t="shared" si="155"/>
        <v>#N/A</v>
      </c>
      <c r="P2371" s="24" t="str">
        <f>IFERROR(VLOOKUP(O2371,HOSPITAIS_COM_DIVIDAS!A:E,5,FALSE),"")</f>
        <v/>
      </c>
    </row>
    <row r="2372" spans="1:16" x14ac:dyDescent="0.25">
      <c r="A2372" s="52" t="e">
        <f>Tabela410[[#This Row],[Status da Proposta]]</f>
        <v>#VALUE!</v>
      </c>
      <c r="B2372" s="143">
        <f>MODALIDADE_1!A2372</f>
        <v>0</v>
      </c>
      <c r="C2372" s="142" t="e">
        <f>VLOOKUP(B2372,MODALIDADE_1!A:B,2,FALSE)</f>
        <v>#N/A</v>
      </c>
      <c r="D2372" s="142"/>
      <c r="E2372" s="94" t="e">
        <f>VLOOKUP(B2372,MODALIDADE_1!A:E,5,FALSE)</f>
        <v>#N/A</v>
      </c>
      <c r="F2372" s="95" t="e">
        <f>VLOOKUP(B2372,MODALIDADE_1!A:C,3,FALSE)</f>
        <v>#N/A</v>
      </c>
      <c r="G2372" s="142" t="e">
        <f>VLOOKUP(B2372,MODALIDADE_1!A:G,4,FALSE)</f>
        <v>#N/A</v>
      </c>
      <c r="H2372" s="142" t="e">
        <f>VLOOKUP(B2372,MODALIDADE_1!A:G,6,FALSE)</f>
        <v>#N/A</v>
      </c>
      <c r="I2372" s="142" t="e">
        <f>VLOOKUP(B2372,MODALIDADE_1!A:G,7,FALSE)</f>
        <v>#N/A</v>
      </c>
      <c r="J2372" s="106" t="e">
        <f>VLOOKUP(Tabela410[[#This Row],[Proposta de Referência]],SIMP_M1!A:K,9,FALSE)</f>
        <v>#VALUE!</v>
      </c>
      <c r="K2372" s="106" t="e">
        <f>VLOOKUP(Tabela410[[#This Row],[Proposta de Referência]],SIMP_M1!A:K,8,FALSE)</f>
        <v>#VALUE!</v>
      </c>
      <c r="L2372" s="107" t="e">
        <f t="shared" si="152"/>
        <v>#VALUE!</v>
      </c>
      <c r="M2372" s="107" t="e">
        <f t="shared" si="153"/>
        <v>#VALUE!</v>
      </c>
      <c r="N2372" s="142" t="e">
        <f t="shared" si="154"/>
        <v>#VALUE!</v>
      </c>
      <c r="O2372" s="142" t="e">
        <f t="shared" si="155"/>
        <v>#N/A</v>
      </c>
      <c r="P2372" s="24" t="str">
        <f>IFERROR(VLOOKUP(O2372,HOSPITAIS_COM_DIVIDAS!A:E,5,FALSE),"")</f>
        <v/>
      </c>
    </row>
    <row r="2373" spans="1:16" x14ac:dyDescent="0.25">
      <c r="A2373" s="52" t="e">
        <f>Tabela410[[#This Row],[Status da Proposta]]</f>
        <v>#VALUE!</v>
      </c>
      <c r="B2373" s="143">
        <f>MODALIDADE_1!A2373</f>
        <v>0</v>
      </c>
      <c r="C2373" s="142" t="e">
        <f>VLOOKUP(B2373,MODALIDADE_1!A:B,2,FALSE)</f>
        <v>#N/A</v>
      </c>
      <c r="D2373" s="142"/>
      <c r="E2373" s="94" t="e">
        <f>VLOOKUP(B2373,MODALIDADE_1!A:E,5,FALSE)</f>
        <v>#N/A</v>
      </c>
      <c r="F2373" s="95" t="e">
        <f>VLOOKUP(B2373,MODALIDADE_1!A:C,3,FALSE)</f>
        <v>#N/A</v>
      </c>
      <c r="G2373" s="142" t="e">
        <f>VLOOKUP(B2373,MODALIDADE_1!A:G,4,FALSE)</f>
        <v>#N/A</v>
      </c>
      <c r="H2373" s="142" t="e">
        <f>VLOOKUP(B2373,MODALIDADE_1!A:G,6,FALSE)</f>
        <v>#N/A</v>
      </c>
      <c r="I2373" s="142" t="e">
        <f>VLOOKUP(B2373,MODALIDADE_1!A:G,7,FALSE)</f>
        <v>#N/A</v>
      </c>
      <c r="J2373" s="106" t="e">
        <f>VLOOKUP(Tabela410[[#This Row],[Proposta de Referência]],SIMP_M1!A:K,9,FALSE)</f>
        <v>#VALUE!</v>
      </c>
      <c r="K2373" s="106" t="e">
        <f>VLOOKUP(Tabela410[[#This Row],[Proposta de Referência]],SIMP_M1!A:K,8,FALSE)</f>
        <v>#VALUE!</v>
      </c>
      <c r="L2373" s="107" t="e">
        <f t="shared" si="152"/>
        <v>#VALUE!</v>
      </c>
      <c r="M2373" s="107" t="e">
        <f t="shared" si="153"/>
        <v>#VALUE!</v>
      </c>
      <c r="N2373" s="142" t="e">
        <f t="shared" si="154"/>
        <v>#VALUE!</v>
      </c>
      <c r="O2373" s="142" t="e">
        <f t="shared" si="155"/>
        <v>#N/A</v>
      </c>
      <c r="P2373" s="24" t="str">
        <f>IFERROR(VLOOKUP(O2373,HOSPITAIS_COM_DIVIDAS!A:E,5,FALSE),"")</f>
        <v/>
      </c>
    </row>
    <row r="2374" spans="1:16" x14ac:dyDescent="0.25">
      <c r="A2374" s="52" t="e">
        <f>Tabela410[[#This Row],[Status da Proposta]]</f>
        <v>#VALUE!</v>
      </c>
      <c r="B2374" s="143">
        <f>MODALIDADE_1!A2374</f>
        <v>0</v>
      </c>
      <c r="C2374" s="142" t="e">
        <f>VLOOKUP(B2374,MODALIDADE_1!A:B,2,FALSE)</f>
        <v>#N/A</v>
      </c>
      <c r="D2374" s="142"/>
      <c r="E2374" s="94" t="e">
        <f>VLOOKUP(B2374,MODALIDADE_1!A:E,5,FALSE)</f>
        <v>#N/A</v>
      </c>
      <c r="F2374" s="95" t="e">
        <f>VLOOKUP(B2374,MODALIDADE_1!A:C,3,FALSE)</f>
        <v>#N/A</v>
      </c>
      <c r="G2374" s="142" t="e">
        <f>VLOOKUP(B2374,MODALIDADE_1!A:G,4,FALSE)</f>
        <v>#N/A</v>
      </c>
      <c r="H2374" s="142" t="e">
        <f>VLOOKUP(B2374,MODALIDADE_1!A:G,6,FALSE)</f>
        <v>#N/A</v>
      </c>
      <c r="I2374" s="142" t="e">
        <f>VLOOKUP(B2374,MODALIDADE_1!A:G,7,FALSE)</f>
        <v>#N/A</v>
      </c>
      <c r="J2374" s="106" t="e">
        <f>VLOOKUP(Tabela410[[#This Row],[Proposta de Referência]],SIMP_M1!A:K,9,FALSE)</f>
        <v>#VALUE!</v>
      </c>
      <c r="K2374" s="106" t="e">
        <f>VLOOKUP(Tabela410[[#This Row],[Proposta de Referência]],SIMP_M1!A:K,8,FALSE)</f>
        <v>#VALUE!</v>
      </c>
      <c r="L2374" s="107" t="e">
        <f t="shared" si="152"/>
        <v>#VALUE!</v>
      </c>
      <c r="M2374" s="107" t="e">
        <f t="shared" si="153"/>
        <v>#VALUE!</v>
      </c>
      <c r="N2374" s="142" t="e">
        <f t="shared" si="154"/>
        <v>#VALUE!</v>
      </c>
      <c r="O2374" s="142" t="e">
        <f t="shared" si="155"/>
        <v>#N/A</v>
      </c>
      <c r="P2374" s="24" t="str">
        <f>IFERROR(VLOOKUP(O2374,HOSPITAIS_COM_DIVIDAS!A:E,5,FALSE),"")</f>
        <v/>
      </c>
    </row>
    <row r="2375" spans="1:16" x14ac:dyDescent="0.25">
      <c r="A2375" s="52" t="e">
        <f>Tabela410[[#This Row],[Status da Proposta]]</f>
        <v>#VALUE!</v>
      </c>
      <c r="B2375" s="143">
        <f>MODALIDADE_1!A2375</f>
        <v>0</v>
      </c>
      <c r="C2375" s="142" t="e">
        <f>VLOOKUP(B2375,MODALIDADE_1!A:B,2,FALSE)</f>
        <v>#N/A</v>
      </c>
      <c r="D2375" s="142"/>
      <c r="E2375" s="94" t="e">
        <f>VLOOKUP(B2375,MODALIDADE_1!A:E,5,FALSE)</f>
        <v>#N/A</v>
      </c>
      <c r="F2375" s="95" t="e">
        <f>VLOOKUP(B2375,MODALIDADE_1!A:C,3,FALSE)</f>
        <v>#N/A</v>
      </c>
      <c r="G2375" s="142" t="e">
        <f>VLOOKUP(B2375,MODALIDADE_1!A:G,4,FALSE)</f>
        <v>#N/A</v>
      </c>
      <c r="H2375" s="142" t="e">
        <f>VLOOKUP(B2375,MODALIDADE_1!A:G,6,FALSE)</f>
        <v>#N/A</v>
      </c>
      <c r="I2375" s="142" t="e">
        <f>VLOOKUP(B2375,MODALIDADE_1!A:G,7,FALSE)</f>
        <v>#N/A</v>
      </c>
      <c r="J2375" s="106" t="e">
        <f>VLOOKUP(Tabela410[[#This Row],[Proposta de Referência]],SIMP_M1!A:K,9,FALSE)</f>
        <v>#VALUE!</v>
      </c>
      <c r="K2375" s="106" t="e">
        <f>VLOOKUP(Tabela410[[#This Row],[Proposta de Referência]],SIMP_M1!A:K,8,FALSE)</f>
        <v>#VALUE!</v>
      </c>
      <c r="L2375" s="107" t="e">
        <f t="shared" si="152"/>
        <v>#VALUE!</v>
      </c>
      <c r="M2375" s="107" t="e">
        <f t="shared" si="153"/>
        <v>#VALUE!</v>
      </c>
      <c r="N2375" s="142" t="e">
        <f t="shared" si="154"/>
        <v>#VALUE!</v>
      </c>
      <c r="O2375" s="142" t="e">
        <f t="shared" si="155"/>
        <v>#N/A</v>
      </c>
      <c r="P2375" s="24" t="str">
        <f>IFERROR(VLOOKUP(O2375,HOSPITAIS_COM_DIVIDAS!A:E,5,FALSE),"")</f>
        <v/>
      </c>
    </row>
    <row r="2376" spans="1:16" x14ac:dyDescent="0.25">
      <c r="A2376" s="52" t="e">
        <f>Tabela410[[#This Row],[Status da Proposta]]</f>
        <v>#VALUE!</v>
      </c>
      <c r="B2376" s="143">
        <f>MODALIDADE_1!A2376</f>
        <v>0</v>
      </c>
      <c r="C2376" s="142" t="e">
        <f>VLOOKUP(B2376,MODALIDADE_1!A:B,2,FALSE)</f>
        <v>#N/A</v>
      </c>
      <c r="D2376" s="142"/>
      <c r="E2376" s="94" t="e">
        <f>VLOOKUP(B2376,MODALIDADE_1!A:E,5,FALSE)</f>
        <v>#N/A</v>
      </c>
      <c r="F2376" s="95" t="e">
        <f>VLOOKUP(B2376,MODALIDADE_1!A:C,3,FALSE)</f>
        <v>#N/A</v>
      </c>
      <c r="G2376" s="142" t="e">
        <f>VLOOKUP(B2376,MODALIDADE_1!A:G,4,FALSE)</f>
        <v>#N/A</v>
      </c>
      <c r="H2376" s="142" t="e">
        <f>VLOOKUP(B2376,MODALIDADE_1!A:G,6,FALSE)</f>
        <v>#N/A</v>
      </c>
      <c r="I2376" s="142" t="e">
        <f>VLOOKUP(B2376,MODALIDADE_1!A:G,7,FALSE)</f>
        <v>#N/A</v>
      </c>
      <c r="J2376" s="106" t="e">
        <f>VLOOKUP(Tabela410[[#This Row],[Proposta de Referência]],SIMP_M1!A:K,9,FALSE)</f>
        <v>#VALUE!</v>
      </c>
      <c r="K2376" s="106" t="e">
        <f>VLOOKUP(Tabela410[[#This Row],[Proposta de Referência]],SIMP_M1!A:K,8,FALSE)</f>
        <v>#VALUE!</v>
      </c>
      <c r="L2376" s="107" t="e">
        <f t="shared" si="152"/>
        <v>#VALUE!</v>
      </c>
      <c r="M2376" s="107" t="e">
        <f t="shared" si="153"/>
        <v>#VALUE!</v>
      </c>
      <c r="N2376" s="142" t="e">
        <f t="shared" si="154"/>
        <v>#VALUE!</v>
      </c>
      <c r="O2376" s="142" t="e">
        <f t="shared" si="155"/>
        <v>#N/A</v>
      </c>
      <c r="P2376" s="24" t="str">
        <f>IFERROR(VLOOKUP(O2376,HOSPITAIS_COM_DIVIDAS!A:E,5,FALSE),"")</f>
        <v/>
      </c>
    </row>
    <row r="2377" spans="1:16" x14ac:dyDescent="0.25">
      <c r="A2377" s="52" t="e">
        <f>Tabela410[[#This Row],[Status da Proposta]]</f>
        <v>#VALUE!</v>
      </c>
      <c r="B2377" s="143">
        <f>MODALIDADE_1!A2377</f>
        <v>0</v>
      </c>
      <c r="C2377" s="142" t="e">
        <f>VLOOKUP(B2377,MODALIDADE_1!A:B,2,FALSE)</f>
        <v>#N/A</v>
      </c>
      <c r="D2377" s="142"/>
      <c r="E2377" s="94" t="e">
        <f>VLOOKUP(B2377,MODALIDADE_1!A:E,5,FALSE)</f>
        <v>#N/A</v>
      </c>
      <c r="F2377" s="95" t="e">
        <f>VLOOKUP(B2377,MODALIDADE_1!A:C,3,FALSE)</f>
        <v>#N/A</v>
      </c>
      <c r="G2377" s="142" t="e">
        <f>VLOOKUP(B2377,MODALIDADE_1!A:G,4,FALSE)</f>
        <v>#N/A</v>
      </c>
      <c r="H2377" s="142" t="e">
        <f>VLOOKUP(B2377,MODALIDADE_1!A:G,6,FALSE)</f>
        <v>#N/A</v>
      </c>
      <c r="I2377" s="142" t="e">
        <f>VLOOKUP(B2377,MODALIDADE_1!A:G,7,FALSE)</f>
        <v>#N/A</v>
      </c>
      <c r="J2377" s="106" t="e">
        <f>VLOOKUP(Tabela410[[#This Row],[Proposta de Referência]],SIMP_M1!A:K,9,FALSE)</f>
        <v>#VALUE!</v>
      </c>
      <c r="K2377" s="106" t="e">
        <f>VLOOKUP(Tabela410[[#This Row],[Proposta de Referência]],SIMP_M1!A:K,8,FALSE)</f>
        <v>#VALUE!</v>
      </c>
      <c r="L2377" s="107" t="e">
        <f t="shared" si="152"/>
        <v>#VALUE!</v>
      </c>
      <c r="M2377" s="107" t="e">
        <f t="shared" si="153"/>
        <v>#VALUE!</v>
      </c>
      <c r="N2377" s="142" t="e">
        <f t="shared" si="154"/>
        <v>#VALUE!</v>
      </c>
      <c r="O2377" s="142" t="e">
        <f t="shared" si="155"/>
        <v>#N/A</v>
      </c>
      <c r="P2377" s="24" t="str">
        <f>IFERROR(VLOOKUP(O2377,HOSPITAIS_COM_DIVIDAS!A:E,5,FALSE),"")</f>
        <v/>
      </c>
    </row>
    <row r="2378" spans="1:16" x14ac:dyDescent="0.25">
      <c r="A2378" s="52" t="e">
        <f>Tabela410[[#This Row],[Status da Proposta]]</f>
        <v>#VALUE!</v>
      </c>
      <c r="B2378" s="143">
        <f>MODALIDADE_1!A2378</f>
        <v>0</v>
      </c>
      <c r="C2378" s="142" t="e">
        <f>VLOOKUP(B2378,MODALIDADE_1!A:B,2,FALSE)</f>
        <v>#N/A</v>
      </c>
      <c r="D2378" s="142"/>
      <c r="E2378" s="94" t="e">
        <f>VLOOKUP(B2378,MODALIDADE_1!A:E,5,FALSE)</f>
        <v>#N/A</v>
      </c>
      <c r="F2378" s="95" t="e">
        <f>VLOOKUP(B2378,MODALIDADE_1!A:C,3,FALSE)</f>
        <v>#N/A</v>
      </c>
      <c r="G2378" s="142" t="e">
        <f>VLOOKUP(B2378,MODALIDADE_1!A:G,4,FALSE)</f>
        <v>#N/A</v>
      </c>
      <c r="H2378" s="142" t="e">
        <f>VLOOKUP(B2378,MODALIDADE_1!A:G,6,FALSE)</f>
        <v>#N/A</v>
      </c>
      <c r="I2378" s="142" t="e">
        <f>VLOOKUP(B2378,MODALIDADE_1!A:G,7,FALSE)</f>
        <v>#N/A</v>
      </c>
      <c r="J2378" s="106" t="e">
        <f>VLOOKUP(Tabela410[[#This Row],[Proposta de Referência]],SIMP_M1!A:K,9,FALSE)</f>
        <v>#VALUE!</v>
      </c>
      <c r="K2378" s="106" t="e">
        <f>VLOOKUP(Tabela410[[#This Row],[Proposta de Referência]],SIMP_M1!A:K,8,FALSE)</f>
        <v>#VALUE!</v>
      </c>
      <c r="L2378" s="107" t="e">
        <f t="shared" si="152"/>
        <v>#VALUE!</v>
      </c>
      <c r="M2378" s="107" t="e">
        <f t="shared" si="153"/>
        <v>#VALUE!</v>
      </c>
      <c r="N2378" s="142" t="e">
        <f t="shared" si="154"/>
        <v>#VALUE!</v>
      </c>
      <c r="O2378" s="142" t="e">
        <f t="shared" si="155"/>
        <v>#N/A</v>
      </c>
      <c r="P2378" s="24" t="str">
        <f>IFERROR(VLOOKUP(O2378,HOSPITAIS_COM_DIVIDAS!A:E,5,FALSE),"")</f>
        <v/>
      </c>
    </row>
    <row r="2379" spans="1:16" x14ac:dyDescent="0.25">
      <c r="A2379" s="52" t="e">
        <f>Tabela410[[#This Row],[Status da Proposta]]</f>
        <v>#VALUE!</v>
      </c>
      <c r="B2379" s="143">
        <f>MODALIDADE_1!A2379</f>
        <v>0</v>
      </c>
      <c r="C2379" s="142" t="e">
        <f>VLOOKUP(B2379,MODALIDADE_1!A:B,2,FALSE)</f>
        <v>#N/A</v>
      </c>
      <c r="D2379" s="142"/>
      <c r="E2379" s="94" t="e">
        <f>VLOOKUP(B2379,MODALIDADE_1!A:E,5,FALSE)</f>
        <v>#N/A</v>
      </c>
      <c r="F2379" s="95" t="e">
        <f>VLOOKUP(B2379,MODALIDADE_1!A:C,3,FALSE)</f>
        <v>#N/A</v>
      </c>
      <c r="G2379" s="142" t="e">
        <f>VLOOKUP(B2379,MODALIDADE_1!A:G,4,FALSE)</f>
        <v>#N/A</v>
      </c>
      <c r="H2379" s="142" t="e">
        <f>VLOOKUP(B2379,MODALIDADE_1!A:G,6,FALSE)</f>
        <v>#N/A</v>
      </c>
      <c r="I2379" s="142" t="e">
        <f>VLOOKUP(B2379,MODALIDADE_1!A:G,7,FALSE)</f>
        <v>#N/A</v>
      </c>
      <c r="J2379" s="106" t="e">
        <f>VLOOKUP(Tabela410[[#This Row],[Proposta de Referência]],SIMP_M1!A:K,9,FALSE)</f>
        <v>#VALUE!</v>
      </c>
      <c r="K2379" s="106" t="e">
        <f>VLOOKUP(Tabela410[[#This Row],[Proposta de Referência]],SIMP_M1!A:K,8,FALSE)</f>
        <v>#VALUE!</v>
      </c>
      <c r="L2379" s="107" t="e">
        <f t="shared" si="152"/>
        <v>#VALUE!</v>
      </c>
      <c r="M2379" s="107" t="e">
        <f t="shared" si="153"/>
        <v>#VALUE!</v>
      </c>
      <c r="N2379" s="142" t="e">
        <f t="shared" si="154"/>
        <v>#VALUE!</v>
      </c>
      <c r="O2379" s="142" t="e">
        <f t="shared" si="155"/>
        <v>#N/A</v>
      </c>
      <c r="P2379" s="24" t="str">
        <f>IFERROR(VLOOKUP(O2379,HOSPITAIS_COM_DIVIDAS!A:E,5,FALSE),"")</f>
        <v/>
      </c>
    </row>
    <row r="2380" spans="1:16" x14ac:dyDescent="0.25">
      <c r="A2380" s="52" t="e">
        <f>Tabela410[[#This Row],[Status da Proposta]]</f>
        <v>#VALUE!</v>
      </c>
      <c r="B2380" s="143">
        <f>MODALIDADE_1!A2380</f>
        <v>0</v>
      </c>
      <c r="C2380" s="142" t="e">
        <f>VLOOKUP(B2380,MODALIDADE_1!A:B,2,FALSE)</f>
        <v>#N/A</v>
      </c>
      <c r="D2380" s="142"/>
      <c r="E2380" s="94" t="e">
        <f>VLOOKUP(B2380,MODALIDADE_1!A:E,5,FALSE)</f>
        <v>#N/A</v>
      </c>
      <c r="F2380" s="95" t="e">
        <f>VLOOKUP(B2380,MODALIDADE_1!A:C,3,FALSE)</f>
        <v>#N/A</v>
      </c>
      <c r="G2380" s="142" t="e">
        <f>VLOOKUP(B2380,MODALIDADE_1!A:G,4,FALSE)</f>
        <v>#N/A</v>
      </c>
      <c r="H2380" s="142" t="e">
        <f>VLOOKUP(B2380,MODALIDADE_1!A:G,6,FALSE)</f>
        <v>#N/A</v>
      </c>
      <c r="I2380" s="142" t="e">
        <f>VLOOKUP(B2380,MODALIDADE_1!A:G,7,FALSE)</f>
        <v>#N/A</v>
      </c>
      <c r="J2380" s="106" t="e">
        <f>VLOOKUP(Tabela410[[#This Row],[Proposta de Referência]],SIMP_M1!A:K,9,FALSE)</f>
        <v>#VALUE!</v>
      </c>
      <c r="K2380" s="106" t="e">
        <f>VLOOKUP(Tabela410[[#This Row],[Proposta de Referência]],SIMP_M1!A:K,8,FALSE)</f>
        <v>#VALUE!</v>
      </c>
      <c r="L2380" s="107" t="e">
        <f t="shared" si="152"/>
        <v>#VALUE!</v>
      </c>
      <c r="M2380" s="107" t="e">
        <f t="shared" si="153"/>
        <v>#VALUE!</v>
      </c>
      <c r="N2380" s="142" t="e">
        <f t="shared" si="154"/>
        <v>#VALUE!</v>
      </c>
      <c r="O2380" s="142" t="e">
        <f t="shared" si="155"/>
        <v>#N/A</v>
      </c>
      <c r="P2380" s="24" t="str">
        <f>IFERROR(VLOOKUP(O2380,HOSPITAIS_COM_DIVIDAS!A:E,5,FALSE),"")</f>
        <v/>
      </c>
    </row>
    <row r="2381" spans="1:16" x14ac:dyDescent="0.25">
      <c r="A2381" s="52" t="e">
        <f>Tabela410[[#This Row],[Status da Proposta]]</f>
        <v>#VALUE!</v>
      </c>
      <c r="B2381" s="143">
        <f>MODALIDADE_1!A2381</f>
        <v>0</v>
      </c>
      <c r="C2381" s="142" t="e">
        <f>VLOOKUP(B2381,MODALIDADE_1!A:B,2,FALSE)</f>
        <v>#N/A</v>
      </c>
      <c r="D2381" s="142"/>
      <c r="E2381" s="94" t="e">
        <f>VLOOKUP(B2381,MODALIDADE_1!A:E,5,FALSE)</f>
        <v>#N/A</v>
      </c>
      <c r="F2381" s="95" t="e">
        <f>VLOOKUP(B2381,MODALIDADE_1!A:C,3,FALSE)</f>
        <v>#N/A</v>
      </c>
      <c r="G2381" s="142" t="e">
        <f>VLOOKUP(B2381,MODALIDADE_1!A:G,4,FALSE)</f>
        <v>#N/A</v>
      </c>
      <c r="H2381" s="142" t="e">
        <f>VLOOKUP(B2381,MODALIDADE_1!A:G,6,FALSE)</f>
        <v>#N/A</v>
      </c>
      <c r="I2381" s="142" t="e">
        <f>VLOOKUP(B2381,MODALIDADE_1!A:G,7,FALSE)</f>
        <v>#N/A</v>
      </c>
      <c r="J2381" s="106" t="e">
        <f>VLOOKUP(Tabela410[[#This Row],[Proposta de Referência]],SIMP_M1!A:K,9,FALSE)</f>
        <v>#VALUE!</v>
      </c>
      <c r="K2381" s="106" t="e">
        <f>VLOOKUP(Tabela410[[#This Row],[Proposta de Referência]],SIMP_M1!A:K,8,FALSE)</f>
        <v>#VALUE!</v>
      </c>
      <c r="L2381" s="107" t="e">
        <f t="shared" si="152"/>
        <v>#VALUE!</v>
      </c>
      <c r="M2381" s="107" t="e">
        <f t="shared" si="153"/>
        <v>#VALUE!</v>
      </c>
      <c r="N2381" s="142" t="e">
        <f t="shared" si="154"/>
        <v>#VALUE!</v>
      </c>
      <c r="O2381" s="142" t="e">
        <f t="shared" si="155"/>
        <v>#N/A</v>
      </c>
      <c r="P2381" s="24" t="str">
        <f>IFERROR(VLOOKUP(O2381,HOSPITAIS_COM_DIVIDAS!A:E,5,FALSE),"")</f>
        <v/>
      </c>
    </row>
    <row r="2382" spans="1:16" x14ac:dyDescent="0.25">
      <c r="A2382" s="52" t="e">
        <f>Tabela410[[#This Row],[Status da Proposta]]</f>
        <v>#VALUE!</v>
      </c>
      <c r="B2382" s="143">
        <f>MODALIDADE_1!A2382</f>
        <v>0</v>
      </c>
      <c r="C2382" s="142" t="e">
        <f>VLOOKUP(B2382,MODALIDADE_1!A:B,2,FALSE)</f>
        <v>#N/A</v>
      </c>
      <c r="D2382" s="142"/>
      <c r="E2382" s="94" t="e">
        <f>VLOOKUP(B2382,MODALIDADE_1!A:E,5,FALSE)</f>
        <v>#N/A</v>
      </c>
      <c r="F2382" s="95" t="e">
        <f>VLOOKUP(B2382,MODALIDADE_1!A:C,3,FALSE)</f>
        <v>#N/A</v>
      </c>
      <c r="G2382" s="142" t="e">
        <f>VLOOKUP(B2382,MODALIDADE_1!A:G,4,FALSE)</f>
        <v>#N/A</v>
      </c>
      <c r="H2382" s="142" t="e">
        <f>VLOOKUP(B2382,MODALIDADE_1!A:G,6,FALSE)</f>
        <v>#N/A</v>
      </c>
      <c r="I2382" s="142" t="e">
        <f>VLOOKUP(B2382,MODALIDADE_1!A:G,7,FALSE)</f>
        <v>#N/A</v>
      </c>
      <c r="J2382" s="106" t="e">
        <f>VLOOKUP(Tabela410[[#This Row],[Proposta de Referência]],SIMP_M1!A:K,9,FALSE)</f>
        <v>#VALUE!</v>
      </c>
      <c r="K2382" s="106" t="e">
        <f>VLOOKUP(Tabela410[[#This Row],[Proposta de Referência]],SIMP_M1!A:K,8,FALSE)</f>
        <v>#VALUE!</v>
      </c>
      <c r="L2382" s="107" t="e">
        <f t="shared" si="152"/>
        <v>#VALUE!</v>
      </c>
      <c r="M2382" s="107" t="e">
        <f t="shared" si="153"/>
        <v>#VALUE!</v>
      </c>
      <c r="N2382" s="142" t="e">
        <f t="shared" si="154"/>
        <v>#VALUE!</v>
      </c>
      <c r="O2382" s="142" t="e">
        <f t="shared" si="155"/>
        <v>#N/A</v>
      </c>
      <c r="P2382" s="24" t="str">
        <f>IFERROR(VLOOKUP(O2382,HOSPITAIS_COM_DIVIDAS!A:E,5,FALSE),"")</f>
        <v/>
      </c>
    </row>
    <row r="2383" spans="1:16" x14ac:dyDescent="0.25">
      <c r="A2383" s="52" t="e">
        <f>Tabela410[[#This Row],[Status da Proposta]]</f>
        <v>#VALUE!</v>
      </c>
      <c r="B2383" s="143">
        <f>MODALIDADE_1!A2383</f>
        <v>0</v>
      </c>
      <c r="C2383" s="142" t="e">
        <f>VLOOKUP(B2383,MODALIDADE_1!A:B,2,FALSE)</f>
        <v>#N/A</v>
      </c>
      <c r="D2383" s="142"/>
      <c r="E2383" s="94" t="e">
        <f>VLOOKUP(B2383,MODALIDADE_1!A:E,5,FALSE)</f>
        <v>#N/A</v>
      </c>
      <c r="F2383" s="95" t="e">
        <f>VLOOKUP(B2383,MODALIDADE_1!A:C,3,FALSE)</f>
        <v>#N/A</v>
      </c>
      <c r="G2383" s="142" t="e">
        <f>VLOOKUP(B2383,MODALIDADE_1!A:G,4,FALSE)</f>
        <v>#N/A</v>
      </c>
      <c r="H2383" s="142" t="e">
        <f>VLOOKUP(B2383,MODALIDADE_1!A:G,6,FALSE)</f>
        <v>#N/A</v>
      </c>
      <c r="I2383" s="142" t="e">
        <f>VLOOKUP(B2383,MODALIDADE_1!A:G,7,FALSE)</f>
        <v>#N/A</v>
      </c>
      <c r="J2383" s="106" t="e">
        <f>VLOOKUP(Tabela410[[#This Row],[Proposta de Referência]],SIMP_M1!A:K,9,FALSE)</f>
        <v>#VALUE!</v>
      </c>
      <c r="K2383" s="106" t="e">
        <f>VLOOKUP(Tabela410[[#This Row],[Proposta de Referência]],SIMP_M1!A:K,8,FALSE)</f>
        <v>#VALUE!</v>
      </c>
      <c r="L2383" s="107" t="e">
        <f t="shared" si="152"/>
        <v>#VALUE!</v>
      </c>
      <c r="M2383" s="107" t="e">
        <f t="shared" si="153"/>
        <v>#VALUE!</v>
      </c>
      <c r="N2383" s="142" t="e">
        <f t="shared" si="154"/>
        <v>#VALUE!</v>
      </c>
      <c r="O2383" s="142" t="e">
        <f t="shared" si="155"/>
        <v>#N/A</v>
      </c>
      <c r="P2383" s="24" t="str">
        <f>IFERROR(VLOOKUP(O2383,HOSPITAIS_COM_DIVIDAS!A:E,5,FALSE),"")</f>
        <v/>
      </c>
    </row>
    <row r="2384" spans="1:16" x14ac:dyDescent="0.25">
      <c r="A2384" s="52" t="e">
        <f>Tabela410[[#This Row],[Status da Proposta]]</f>
        <v>#VALUE!</v>
      </c>
      <c r="B2384" s="143">
        <f>MODALIDADE_1!A2384</f>
        <v>0</v>
      </c>
      <c r="C2384" s="142" t="e">
        <f>VLOOKUP(B2384,MODALIDADE_1!A:B,2,FALSE)</f>
        <v>#N/A</v>
      </c>
      <c r="D2384" s="142"/>
      <c r="E2384" s="94" t="e">
        <f>VLOOKUP(B2384,MODALIDADE_1!A:E,5,FALSE)</f>
        <v>#N/A</v>
      </c>
      <c r="F2384" s="95" t="e">
        <f>VLOOKUP(B2384,MODALIDADE_1!A:C,3,FALSE)</f>
        <v>#N/A</v>
      </c>
      <c r="G2384" s="142" t="e">
        <f>VLOOKUP(B2384,MODALIDADE_1!A:G,4,FALSE)</f>
        <v>#N/A</v>
      </c>
      <c r="H2384" s="142" t="e">
        <f>VLOOKUP(B2384,MODALIDADE_1!A:G,6,FALSE)</f>
        <v>#N/A</v>
      </c>
      <c r="I2384" s="142" t="e">
        <f>VLOOKUP(B2384,MODALIDADE_1!A:G,7,FALSE)</f>
        <v>#N/A</v>
      </c>
      <c r="J2384" s="106" t="e">
        <f>VLOOKUP(Tabela410[[#This Row],[Proposta de Referência]],SIMP_M1!A:K,9,FALSE)</f>
        <v>#VALUE!</v>
      </c>
      <c r="K2384" s="106" t="e">
        <f>VLOOKUP(Tabela410[[#This Row],[Proposta de Referência]],SIMP_M1!A:K,8,FALSE)</f>
        <v>#VALUE!</v>
      </c>
      <c r="L2384" s="107" t="e">
        <f t="shared" si="152"/>
        <v>#VALUE!</v>
      </c>
      <c r="M2384" s="107" t="e">
        <f t="shared" si="153"/>
        <v>#VALUE!</v>
      </c>
      <c r="N2384" s="142" t="e">
        <f t="shared" si="154"/>
        <v>#VALUE!</v>
      </c>
      <c r="O2384" s="142" t="e">
        <f t="shared" si="155"/>
        <v>#N/A</v>
      </c>
      <c r="P2384" s="24" t="str">
        <f>IFERROR(VLOOKUP(O2384,HOSPITAIS_COM_DIVIDAS!A:E,5,FALSE),"")</f>
        <v/>
      </c>
    </row>
    <row r="2385" spans="1:16" x14ac:dyDescent="0.25">
      <c r="A2385" s="52" t="e">
        <f>Tabela410[[#This Row],[Status da Proposta]]</f>
        <v>#VALUE!</v>
      </c>
      <c r="B2385" s="143">
        <f>MODALIDADE_1!A2385</f>
        <v>0</v>
      </c>
      <c r="C2385" s="142" t="e">
        <f>VLOOKUP(B2385,MODALIDADE_1!A:B,2,FALSE)</f>
        <v>#N/A</v>
      </c>
      <c r="D2385" s="142"/>
      <c r="E2385" s="94" t="e">
        <f>VLOOKUP(B2385,MODALIDADE_1!A:E,5,FALSE)</f>
        <v>#N/A</v>
      </c>
      <c r="F2385" s="95" t="e">
        <f>VLOOKUP(B2385,MODALIDADE_1!A:C,3,FALSE)</f>
        <v>#N/A</v>
      </c>
      <c r="G2385" s="142" t="e">
        <f>VLOOKUP(B2385,MODALIDADE_1!A:G,4,FALSE)</f>
        <v>#N/A</v>
      </c>
      <c r="H2385" s="142" t="e">
        <f>VLOOKUP(B2385,MODALIDADE_1!A:G,6,FALSE)</f>
        <v>#N/A</v>
      </c>
      <c r="I2385" s="142" t="e">
        <f>VLOOKUP(B2385,MODALIDADE_1!A:G,7,FALSE)</f>
        <v>#N/A</v>
      </c>
      <c r="J2385" s="106" t="e">
        <f>VLOOKUP(Tabela410[[#This Row],[Proposta de Referência]],SIMP_M1!A:K,9,FALSE)</f>
        <v>#VALUE!</v>
      </c>
      <c r="K2385" s="106" t="e">
        <f>VLOOKUP(Tabela410[[#This Row],[Proposta de Referência]],SIMP_M1!A:K,8,FALSE)</f>
        <v>#VALUE!</v>
      </c>
      <c r="L2385" s="107" t="e">
        <f t="shared" si="152"/>
        <v>#VALUE!</v>
      </c>
      <c r="M2385" s="107" t="e">
        <f t="shared" si="153"/>
        <v>#VALUE!</v>
      </c>
      <c r="N2385" s="142" t="e">
        <f t="shared" si="154"/>
        <v>#VALUE!</v>
      </c>
      <c r="O2385" s="142" t="e">
        <f t="shared" si="155"/>
        <v>#N/A</v>
      </c>
      <c r="P2385" s="24" t="str">
        <f>IFERROR(VLOOKUP(O2385,HOSPITAIS_COM_DIVIDAS!A:E,5,FALSE),"")</f>
        <v/>
      </c>
    </row>
    <row r="2386" spans="1:16" x14ac:dyDescent="0.25">
      <c r="A2386" s="52" t="e">
        <f>Tabela410[[#This Row],[Status da Proposta]]</f>
        <v>#VALUE!</v>
      </c>
      <c r="B2386" s="143">
        <f>MODALIDADE_1!A2386</f>
        <v>0</v>
      </c>
      <c r="C2386" s="142" t="e">
        <f>VLOOKUP(B2386,MODALIDADE_1!A:B,2,FALSE)</f>
        <v>#N/A</v>
      </c>
      <c r="D2386" s="142"/>
      <c r="E2386" s="94" t="e">
        <f>VLOOKUP(B2386,MODALIDADE_1!A:E,5,FALSE)</f>
        <v>#N/A</v>
      </c>
      <c r="F2386" s="95" t="e">
        <f>VLOOKUP(B2386,MODALIDADE_1!A:C,3,FALSE)</f>
        <v>#N/A</v>
      </c>
      <c r="G2386" s="142" t="e">
        <f>VLOOKUP(B2386,MODALIDADE_1!A:G,4,FALSE)</f>
        <v>#N/A</v>
      </c>
      <c r="H2386" s="142" t="e">
        <f>VLOOKUP(B2386,MODALIDADE_1!A:G,6,FALSE)</f>
        <v>#N/A</v>
      </c>
      <c r="I2386" s="142" t="e">
        <f>VLOOKUP(B2386,MODALIDADE_1!A:G,7,FALSE)</f>
        <v>#N/A</v>
      </c>
      <c r="J2386" s="106" t="e">
        <f>VLOOKUP(Tabela410[[#This Row],[Proposta de Referência]],SIMP_M1!A:K,9,FALSE)</f>
        <v>#VALUE!</v>
      </c>
      <c r="K2386" s="106" t="e">
        <f>VLOOKUP(Tabela410[[#This Row],[Proposta de Referência]],SIMP_M1!A:K,8,FALSE)</f>
        <v>#VALUE!</v>
      </c>
      <c r="L2386" s="107" t="e">
        <f t="shared" si="152"/>
        <v>#VALUE!</v>
      </c>
      <c r="M2386" s="107" t="e">
        <f t="shared" si="153"/>
        <v>#VALUE!</v>
      </c>
      <c r="N2386" s="142" t="e">
        <f t="shared" si="154"/>
        <v>#VALUE!</v>
      </c>
      <c r="O2386" s="142" t="e">
        <f t="shared" si="155"/>
        <v>#N/A</v>
      </c>
      <c r="P2386" s="24" t="str">
        <f>IFERROR(VLOOKUP(O2386,HOSPITAIS_COM_DIVIDAS!A:E,5,FALSE),"")</f>
        <v/>
      </c>
    </row>
    <row r="2387" spans="1:16" x14ac:dyDescent="0.25">
      <c r="A2387" s="52" t="e">
        <f>Tabela410[[#This Row],[Status da Proposta]]</f>
        <v>#VALUE!</v>
      </c>
      <c r="B2387" s="143">
        <f>MODALIDADE_1!A2387</f>
        <v>0</v>
      </c>
      <c r="C2387" s="142" t="e">
        <f>VLOOKUP(B2387,MODALIDADE_1!A:B,2,FALSE)</f>
        <v>#N/A</v>
      </c>
      <c r="D2387" s="142"/>
      <c r="E2387" s="94" t="e">
        <f>VLOOKUP(B2387,MODALIDADE_1!A:E,5,FALSE)</f>
        <v>#N/A</v>
      </c>
      <c r="F2387" s="95" t="e">
        <f>VLOOKUP(B2387,MODALIDADE_1!A:C,3,FALSE)</f>
        <v>#N/A</v>
      </c>
      <c r="G2387" s="142" t="e">
        <f>VLOOKUP(B2387,MODALIDADE_1!A:G,4,FALSE)</f>
        <v>#N/A</v>
      </c>
      <c r="H2387" s="142" t="e">
        <f>VLOOKUP(B2387,MODALIDADE_1!A:G,6,FALSE)</f>
        <v>#N/A</v>
      </c>
      <c r="I2387" s="142" t="e">
        <f>VLOOKUP(B2387,MODALIDADE_1!A:G,7,FALSE)</f>
        <v>#N/A</v>
      </c>
      <c r="J2387" s="106" t="e">
        <f>VLOOKUP(Tabela410[[#This Row],[Proposta de Referência]],SIMP_M1!A:K,9,FALSE)</f>
        <v>#VALUE!</v>
      </c>
      <c r="K2387" s="106" t="e">
        <f>VLOOKUP(Tabela410[[#This Row],[Proposta de Referência]],SIMP_M1!A:K,8,FALSE)</f>
        <v>#VALUE!</v>
      </c>
      <c r="L2387" s="107" t="e">
        <f t="shared" si="152"/>
        <v>#VALUE!</v>
      </c>
      <c r="M2387" s="107" t="e">
        <f t="shared" si="153"/>
        <v>#VALUE!</v>
      </c>
      <c r="N2387" s="142" t="e">
        <f t="shared" si="154"/>
        <v>#VALUE!</v>
      </c>
      <c r="O2387" s="142" t="e">
        <f t="shared" si="155"/>
        <v>#N/A</v>
      </c>
      <c r="P2387" s="24" t="str">
        <f>IFERROR(VLOOKUP(O2387,HOSPITAIS_COM_DIVIDAS!A:E,5,FALSE),"")</f>
        <v/>
      </c>
    </row>
    <row r="2388" spans="1:16" x14ac:dyDescent="0.25">
      <c r="A2388" s="52" t="e">
        <f>Tabela410[[#This Row],[Status da Proposta]]</f>
        <v>#VALUE!</v>
      </c>
      <c r="B2388" s="143">
        <f>MODALIDADE_1!A2388</f>
        <v>0</v>
      </c>
      <c r="C2388" s="142" t="e">
        <f>VLOOKUP(B2388,MODALIDADE_1!A:B,2,FALSE)</f>
        <v>#N/A</v>
      </c>
      <c r="D2388" s="142"/>
      <c r="E2388" s="94" t="e">
        <f>VLOOKUP(B2388,MODALIDADE_1!A:E,5,FALSE)</f>
        <v>#N/A</v>
      </c>
      <c r="F2388" s="95" t="e">
        <f>VLOOKUP(B2388,MODALIDADE_1!A:C,3,FALSE)</f>
        <v>#N/A</v>
      </c>
      <c r="G2388" s="142" t="e">
        <f>VLOOKUP(B2388,MODALIDADE_1!A:G,4,FALSE)</f>
        <v>#N/A</v>
      </c>
      <c r="H2388" s="142" t="e">
        <f>VLOOKUP(B2388,MODALIDADE_1!A:G,6,FALSE)</f>
        <v>#N/A</v>
      </c>
      <c r="I2388" s="142" t="e">
        <f>VLOOKUP(B2388,MODALIDADE_1!A:G,7,FALSE)</f>
        <v>#N/A</v>
      </c>
      <c r="J2388" s="106" t="e">
        <f>VLOOKUP(Tabela410[[#This Row],[Proposta de Referência]],SIMP_M1!A:K,9,FALSE)</f>
        <v>#VALUE!</v>
      </c>
      <c r="K2388" s="106" t="e">
        <f>VLOOKUP(Tabela410[[#This Row],[Proposta de Referência]],SIMP_M1!A:K,8,FALSE)</f>
        <v>#VALUE!</v>
      </c>
      <c r="L2388" s="107" t="e">
        <f t="shared" si="152"/>
        <v>#VALUE!</v>
      </c>
      <c r="M2388" s="107" t="e">
        <f t="shared" si="153"/>
        <v>#VALUE!</v>
      </c>
      <c r="N2388" s="142" t="e">
        <f t="shared" si="154"/>
        <v>#VALUE!</v>
      </c>
      <c r="O2388" s="142" t="e">
        <f t="shared" si="155"/>
        <v>#N/A</v>
      </c>
      <c r="P2388" s="24" t="str">
        <f>IFERROR(VLOOKUP(O2388,HOSPITAIS_COM_DIVIDAS!A:E,5,FALSE),"")</f>
        <v/>
      </c>
    </row>
    <row r="2389" spans="1:16" x14ac:dyDescent="0.25">
      <c r="A2389" s="52" t="e">
        <f>Tabela410[[#This Row],[Status da Proposta]]</f>
        <v>#VALUE!</v>
      </c>
      <c r="B2389" s="143">
        <f>MODALIDADE_1!A2389</f>
        <v>0</v>
      </c>
      <c r="C2389" s="142" t="e">
        <f>VLOOKUP(B2389,MODALIDADE_1!A:B,2,FALSE)</f>
        <v>#N/A</v>
      </c>
      <c r="D2389" s="142"/>
      <c r="E2389" s="94" t="e">
        <f>VLOOKUP(B2389,MODALIDADE_1!A:E,5,FALSE)</f>
        <v>#N/A</v>
      </c>
      <c r="F2389" s="95" t="e">
        <f>VLOOKUP(B2389,MODALIDADE_1!A:C,3,FALSE)</f>
        <v>#N/A</v>
      </c>
      <c r="G2389" s="142" t="e">
        <f>VLOOKUP(B2389,MODALIDADE_1!A:G,4,FALSE)</f>
        <v>#N/A</v>
      </c>
      <c r="H2389" s="142" t="e">
        <f>VLOOKUP(B2389,MODALIDADE_1!A:G,6,FALSE)</f>
        <v>#N/A</v>
      </c>
      <c r="I2389" s="142" t="e">
        <f>VLOOKUP(B2389,MODALIDADE_1!A:G,7,FALSE)</f>
        <v>#N/A</v>
      </c>
      <c r="J2389" s="106" t="e">
        <f>VLOOKUP(Tabela410[[#This Row],[Proposta de Referência]],SIMP_M1!A:K,9,FALSE)</f>
        <v>#VALUE!</v>
      </c>
      <c r="K2389" s="106" t="e">
        <f>VLOOKUP(Tabela410[[#This Row],[Proposta de Referência]],SIMP_M1!A:K,8,FALSE)</f>
        <v>#VALUE!</v>
      </c>
      <c r="L2389" s="107" t="e">
        <f t="shared" si="152"/>
        <v>#VALUE!</v>
      </c>
      <c r="M2389" s="107" t="e">
        <f t="shared" si="153"/>
        <v>#VALUE!</v>
      </c>
      <c r="N2389" s="142" t="e">
        <f t="shared" si="154"/>
        <v>#VALUE!</v>
      </c>
      <c r="O2389" s="142" t="e">
        <f t="shared" si="155"/>
        <v>#N/A</v>
      </c>
      <c r="P2389" s="24" t="str">
        <f>IFERROR(VLOOKUP(O2389,HOSPITAIS_COM_DIVIDAS!A:E,5,FALSE),"")</f>
        <v/>
      </c>
    </row>
    <row r="2390" spans="1:16" x14ac:dyDescent="0.25">
      <c r="A2390" s="52" t="e">
        <f>Tabela410[[#This Row],[Status da Proposta]]</f>
        <v>#VALUE!</v>
      </c>
      <c r="B2390" s="143">
        <f>MODALIDADE_1!A2390</f>
        <v>0</v>
      </c>
      <c r="C2390" s="142" t="e">
        <f>VLOOKUP(B2390,MODALIDADE_1!A:B,2,FALSE)</f>
        <v>#N/A</v>
      </c>
      <c r="D2390" s="142"/>
      <c r="E2390" s="94" t="e">
        <f>VLOOKUP(B2390,MODALIDADE_1!A:E,5,FALSE)</f>
        <v>#N/A</v>
      </c>
      <c r="F2390" s="95" t="e">
        <f>VLOOKUP(B2390,MODALIDADE_1!A:C,3,FALSE)</f>
        <v>#N/A</v>
      </c>
      <c r="G2390" s="142" t="e">
        <f>VLOOKUP(B2390,MODALIDADE_1!A:G,4,FALSE)</f>
        <v>#N/A</v>
      </c>
      <c r="H2390" s="142" t="e">
        <f>VLOOKUP(B2390,MODALIDADE_1!A:G,6,FALSE)</f>
        <v>#N/A</v>
      </c>
      <c r="I2390" s="142" t="e">
        <f>VLOOKUP(B2390,MODALIDADE_1!A:G,7,FALSE)</f>
        <v>#N/A</v>
      </c>
      <c r="J2390" s="106" t="e">
        <f>VLOOKUP(Tabela410[[#This Row],[Proposta de Referência]],SIMP_M1!A:K,9,FALSE)</f>
        <v>#VALUE!</v>
      </c>
      <c r="K2390" s="106" t="e">
        <f>VLOOKUP(Tabela410[[#This Row],[Proposta de Referência]],SIMP_M1!A:K,8,FALSE)</f>
        <v>#VALUE!</v>
      </c>
      <c r="L2390" s="107" t="e">
        <f t="shared" si="152"/>
        <v>#VALUE!</v>
      </c>
      <c r="M2390" s="107" t="e">
        <f t="shared" si="153"/>
        <v>#VALUE!</v>
      </c>
      <c r="N2390" s="142" t="e">
        <f t="shared" si="154"/>
        <v>#VALUE!</v>
      </c>
      <c r="O2390" s="142" t="e">
        <f t="shared" si="155"/>
        <v>#N/A</v>
      </c>
      <c r="P2390" s="24" t="str">
        <f>IFERROR(VLOOKUP(O2390,HOSPITAIS_COM_DIVIDAS!A:E,5,FALSE),"")</f>
        <v/>
      </c>
    </row>
    <row r="2391" spans="1:16" x14ac:dyDescent="0.25">
      <c r="A2391" s="52" t="e">
        <f>Tabela410[[#This Row],[Status da Proposta]]</f>
        <v>#VALUE!</v>
      </c>
      <c r="B2391" s="143">
        <f>MODALIDADE_1!A2391</f>
        <v>0</v>
      </c>
      <c r="C2391" s="142" t="e">
        <f>VLOOKUP(B2391,MODALIDADE_1!A:B,2,FALSE)</f>
        <v>#N/A</v>
      </c>
      <c r="D2391" s="142"/>
      <c r="E2391" s="94" t="e">
        <f>VLOOKUP(B2391,MODALIDADE_1!A:E,5,FALSE)</f>
        <v>#N/A</v>
      </c>
      <c r="F2391" s="95" t="e">
        <f>VLOOKUP(B2391,MODALIDADE_1!A:C,3,FALSE)</f>
        <v>#N/A</v>
      </c>
      <c r="G2391" s="142" t="e">
        <f>VLOOKUP(B2391,MODALIDADE_1!A:G,4,FALSE)</f>
        <v>#N/A</v>
      </c>
      <c r="H2391" s="142" t="e">
        <f>VLOOKUP(B2391,MODALIDADE_1!A:G,6,FALSE)</f>
        <v>#N/A</v>
      </c>
      <c r="I2391" s="142" t="e">
        <f>VLOOKUP(B2391,MODALIDADE_1!A:G,7,FALSE)</f>
        <v>#N/A</v>
      </c>
      <c r="J2391" s="106" t="e">
        <f>VLOOKUP(Tabela410[[#This Row],[Proposta de Referência]],SIMP_M1!A:K,9,FALSE)</f>
        <v>#VALUE!</v>
      </c>
      <c r="K2391" s="106" t="e">
        <f>VLOOKUP(Tabela410[[#This Row],[Proposta de Referência]],SIMP_M1!A:K,8,FALSE)</f>
        <v>#VALUE!</v>
      </c>
      <c r="L2391" s="107" t="e">
        <f t="shared" si="152"/>
        <v>#VALUE!</v>
      </c>
      <c r="M2391" s="107" t="e">
        <f t="shared" si="153"/>
        <v>#VALUE!</v>
      </c>
      <c r="N2391" s="142" t="e">
        <f t="shared" si="154"/>
        <v>#VALUE!</v>
      </c>
      <c r="O2391" s="142" t="e">
        <f t="shared" si="155"/>
        <v>#N/A</v>
      </c>
      <c r="P2391" s="24" t="str">
        <f>IFERROR(VLOOKUP(O2391,HOSPITAIS_COM_DIVIDAS!A:E,5,FALSE),"")</f>
        <v/>
      </c>
    </row>
    <row r="2392" spans="1:16" x14ac:dyDescent="0.25">
      <c r="A2392" s="52" t="e">
        <f>Tabela410[[#This Row],[Status da Proposta]]</f>
        <v>#VALUE!</v>
      </c>
      <c r="B2392" s="143">
        <f>MODALIDADE_1!A2392</f>
        <v>0</v>
      </c>
      <c r="C2392" s="142" t="e">
        <f>VLOOKUP(B2392,MODALIDADE_1!A:B,2,FALSE)</f>
        <v>#N/A</v>
      </c>
      <c r="D2392" s="142"/>
      <c r="E2392" s="94" t="e">
        <f>VLOOKUP(B2392,MODALIDADE_1!A:E,5,FALSE)</f>
        <v>#N/A</v>
      </c>
      <c r="F2392" s="95" t="e">
        <f>VLOOKUP(B2392,MODALIDADE_1!A:C,3,FALSE)</f>
        <v>#N/A</v>
      </c>
      <c r="G2392" s="142" t="e">
        <f>VLOOKUP(B2392,MODALIDADE_1!A:G,4,FALSE)</f>
        <v>#N/A</v>
      </c>
      <c r="H2392" s="142" t="e">
        <f>VLOOKUP(B2392,MODALIDADE_1!A:G,6,FALSE)</f>
        <v>#N/A</v>
      </c>
      <c r="I2392" s="142" t="e">
        <f>VLOOKUP(B2392,MODALIDADE_1!A:G,7,FALSE)</f>
        <v>#N/A</v>
      </c>
      <c r="J2392" s="106" t="e">
        <f>VLOOKUP(Tabela410[[#This Row],[Proposta de Referência]],SIMP_M1!A:K,9,FALSE)</f>
        <v>#VALUE!</v>
      </c>
      <c r="K2392" s="106" t="e">
        <f>VLOOKUP(Tabela410[[#This Row],[Proposta de Referência]],SIMP_M1!A:K,8,FALSE)</f>
        <v>#VALUE!</v>
      </c>
      <c r="L2392" s="107" t="e">
        <f t="shared" si="152"/>
        <v>#VALUE!</v>
      </c>
      <c r="M2392" s="107" t="e">
        <f t="shared" si="153"/>
        <v>#VALUE!</v>
      </c>
      <c r="N2392" s="142" t="e">
        <f t="shared" si="154"/>
        <v>#VALUE!</v>
      </c>
      <c r="O2392" s="142" t="e">
        <f t="shared" si="155"/>
        <v>#N/A</v>
      </c>
      <c r="P2392" s="24" t="str">
        <f>IFERROR(VLOOKUP(O2392,HOSPITAIS_COM_DIVIDAS!A:E,5,FALSE),"")</f>
        <v/>
      </c>
    </row>
    <row r="2393" spans="1:16" x14ac:dyDescent="0.25">
      <c r="A2393" s="52" t="e">
        <f>Tabela410[[#This Row],[Status da Proposta]]</f>
        <v>#VALUE!</v>
      </c>
      <c r="B2393" s="143">
        <f>MODALIDADE_1!A2393</f>
        <v>0</v>
      </c>
      <c r="C2393" s="142" t="e">
        <f>VLOOKUP(B2393,MODALIDADE_1!A:B,2,FALSE)</f>
        <v>#N/A</v>
      </c>
      <c r="D2393" s="142"/>
      <c r="E2393" s="94" t="e">
        <f>VLOOKUP(B2393,MODALIDADE_1!A:E,5,FALSE)</f>
        <v>#N/A</v>
      </c>
      <c r="F2393" s="95" t="e">
        <f>VLOOKUP(B2393,MODALIDADE_1!A:C,3,FALSE)</f>
        <v>#N/A</v>
      </c>
      <c r="G2393" s="142" t="e">
        <f>VLOOKUP(B2393,MODALIDADE_1!A:G,4,FALSE)</f>
        <v>#N/A</v>
      </c>
      <c r="H2393" s="142" t="e">
        <f>VLOOKUP(B2393,MODALIDADE_1!A:G,6,FALSE)</f>
        <v>#N/A</v>
      </c>
      <c r="I2393" s="142" t="e">
        <f>VLOOKUP(B2393,MODALIDADE_1!A:G,7,FALSE)</f>
        <v>#N/A</v>
      </c>
      <c r="J2393" s="106" t="e">
        <f>VLOOKUP(Tabela410[[#This Row],[Proposta de Referência]],SIMP_M1!A:K,9,FALSE)</f>
        <v>#VALUE!</v>
      </c>
      <c r="K2393" s="106" t="e">
        <f>VLOOKUP(Tabela410[[#This Row],[Proposta de Referência]],SIMP_M1!A:K,8,FALSE)</f>
        <v>#VALUE!</v>
      </c>
      <c r="L2393" s="107" t="e">
        <f t="shared" si="152"/>
        <v>#VALUE!</v>
      </c>
      <c r="M2393" s="107" t="e">
        <f t="shared" si="153"/>
        <v>#VALUE!</v>
      </c>
      <c r="N2393" s="142" t="e">
        <f t="shared" si="154"/>
        <v>#VALUE!</v>
      </c>
      <c r="O2393" s="142" t="e">
        <f t="shared" si="155"/>
        <v>#N/A</v>
      </c>
      <c r="P2393" s="24" t="str">
        <f>IFERROR(VLOOKUP(O2393,HOSPITAIS_COM_DIVIDAS!A:E,5,FALSE),"")</f>
        <v/>
      </c>
    </row>
    <row r="2394" spans="1:16" x14ac:dyDescent="0.25">
      <c r="A2394" s="52" t="e">
        <f>Tabela410[[#This Row],[Status da Proposta]]</f>
        <v>#VALUE!</v>
      </c>
      <c r="B2394" s="143">
        <f>MODALIDADE_1!A2394</f>
        <v>0</v>
      </c>
      <c r="C2394" s="142" t="e">
        <f>VLOOKUP(B2394,MODALIDADE_1!A:B,2,FALSE)</f>
        <v>#N/A</v>
      </c>
      <c r="D2394" s="142"/>
      <c r="E2394" s="94" t="e">
        <f>VLOOKUP(B2394,MODALIDADE_1!A:E,5,FALSE)</f>
        <v>#N/A</v>
      </c>
      <c r="F2394" s="95" t="e">
        <f>VLOOKUP(B2394,MODALIDADE_1!A:C,3,FALSE)</f>
        <v>#N/A</v>
      </c>
      <c r="G2394" s="142" t="e">
        <f>VLOOKUP(B2394,MODALIDADE_1!A:G,4,FALSE)</f>
        <v>#N/A</v>
      </c>
      <c r="H2394" s="142" t="e">
        <f>VLOOKUP(B2394,MODALIDADE_1!A:G,6,FALSE)</f>
        <v>#N/A</v>
      </c>
      <c r="I2394" s="142" t="e">
        <f>VLOOKUP(B2394,MODALIDADE_1!A:G,7,FALSE)</f>
        <v>#N/A</v>
      </c>
      <c r="J2394" s="106" t="e">
        <f>VLOOKUP(Tabela410[[#This Row],[Proposta de Referência]],SIMP_M1!A:K,9,FALSE)</f>
        <v>#VALUE!</v>
      </c>
      <c r="K2394" s="106" t="e">
        <f>VLOOKUP(Tabela410[[#This Row],[Proposta de Referência]],SIMP_M1!A:K,8,FALSE)</f>
        <v>#VALUE!</v>
      </c>
      <c r="L2394" s="107" t="e">
        <f t="shared" si="152"/>
        <v>#VALUE!</v>
      </c>
      <c r="M2394" s="107" t="e">
        <f t="shared" si="153"/>
        <v>#VALUE!</v>
      </c>
      <c r="N2394" s="142" t="e">
        <f t="shared" si="154"/>
        <v>#VALUE!</v>
      </c>
      <c r="O2394" s="142" t="e">
        <f t="shared" si="155"/>
        <v>#N/A</v>
      </c>
      <c r="P2394" s="24" t="str">
        <f>IFERROR(VLOOKUP(O2394,HOSPITAIS_COM_DIVIDAS!A:E,5,FALSE),"")</f>
        <v/>
      </c>
    </row>
    <row r="2395" spans="1:16" x14ac:dyDescent="0.25">
      <c r="A2395" s="52" t="e">
        <f>Tabela410[[#This Row],[Status da Proposta]]</f>
        <v>#VALUE!</v>
      </c>
      <c r="B2395" s="143">
        <f>MODALIDADE_1!A2395</f>
        <v>0</v>
      </c>
      <c r="C2395" s="142" t="e">
        <f>VLOOKUP(B2395,MODALIDADE_1!A:B,2,FALSE)</f>
        <v>#N/A</v>
      </c>
      <c r="D2395" s="142"/>
      <c r="E2395" s="94" t="e">
        <f>VLOOKUP(B2395,MODALIDADE_1!A:E,5,FALSE)</f>
        <v>#N/A</v>
      </c>
      <c r="F2395" s="95" t="e">
        <f>VLOOKUP(B2395,MODALIDADE_1!A:C,3,FALSE)</f>
        <v>#N/A</v>
      </c>
      <c r="G2395" s="142" t="e">
        <f>VLOOKUP(B2395,MODALIDADE_1!A:G,4,FALSE)</f>
        <v>#N/A</v>
      </c>
      <c r="H2395" s="142" t="e">
        <f>VLOOKUP(B2395,MODALIDADE_1!A:G,6,FALSE)</f>
        <v>#N/A</v>
      </c>
      <c r="I2395" s="142" t="e">
        <f>VLOOKUP(B2395,MODALIDADE_1!A:G,7,FALSE)</f>
        <v>#N/A</v>
      </c>
      <c r="J2395" s="106" t="e">
        <f>VLOOKUP(Tabela410[[#This Row],[Proposta de Referência]],SIMP_M1!A:K,9,FALSE)</f>
        <v>#VALUE!</v>
      </c>
      <c r="K2395" s="106" t="e">
        <f>VLOOKUP(Tabela410[[#This Row],[Proposta de Referência]],SIMP_M1!A:K,8,FALSE)</f>
        <v>#VALUE!</v>
      </c>
      <c r="L2395" s="107" t="e">
        <f t="shared" si="152"/>
        <v>#VALUE!</v>
      </c>
      <c r="M2395" s="107" t="e">
        <f t="shared" si="153"/>
        <v>#VALUE!</v>
      </c>
      <c r="N2395" s="142" t="e">
        <f t="shared" si="154"/>
        <v>#VALUE!</v>
      </c>
      <c r="O2395" s="142" t="e">
        <f t="shared" si="155"/>
        <v>#N/A</v>
      </c>
      <c r="P2395" s="24" t="str">
        <f>IFERROR(VLOOKUP(O2395,HOSPITAIS_COM_DIVIDAS!A:E,5,FALSE),"")</f>
        <v/>
      </c>
    </row>
    <row r="2396" spans="1:16" x14ac:dyDescent="0.25">
      <c r="A2396" s="52" t="e">
        <f>Tabela410[[#This Row],[Status da Proposta]]</f>
        <v>#VALUE!</v>
      </c>
      <c r="B2396" s="143">
        <f>MODALIDADE_1!A2396</f>
        <v>0</v>
      </c>
      <c r="C2396" s="142" t="e">
        <f>VLOOKUP(B2396,MODALIDADE_1!A:B,2,FALSE)</f>
        <v>#N/A</v>
      </c>
      <c r="D2396" s="142"/>
      <c r="E2396" s="94" t="e">
        <f>VLOOKUP(B2396,MODALIDADE_1!A:E,5,FALSE)</f>
        <v>#N/A</v>
      </c>
      <c r="F2396" s="95" t="e">
        <f>VLOOKUP(B2396,MODALIDADE_1!A:C,3,FALSE)</f>
        <v>#N/A</v>
      </c>
      <c r="G2396" s="142" t="e">
        <f>VLOOKUP(B2396,MODALIDADE_1!A:G,4,FALSE)</f>
        <v>#N/A</v>
      </c>
      <c r="H2396" s="142" t="e">
        <f>VLOOKUP(B2396,MODALIDADE_1!A:G,6,FALSE)</f>
        <v>#N/A</v>
      </c>
      <c r="I2396" s="142" t="e">
        <f>VLOOKUP(B2396,MODALIDADE_1!A:G,7,FALSE)</f>
        <v>#N/A</v>
      </c>
      <c r="J2396" s="106" t="e">
        <f>VLOOKUP(Tabela410[[#This Row],[Proposta de Referência]],SIMP_M1!A:K,9,FALSE)</f>
        <v>#VALUE!</v>
      </c>
      <c r="K2396" s="106" t="e">
        <f>VLOOKUP(Tabela410[[#This Row],[Proposta de Referência]],SIMP_M1!A:K,8,FALSE)</f>
        <v>#VALUE!</v>
      </c>
      <c r="L2396" s="107" t="e">
        <f t="shared" si="152"/>
        <v>#VALUE!</v>
      </c>
      <c r="M2396" s="107" t="e">
        <f t="shared" si="153"/>
        <v>#VALUE!</v>
      </c>
      <c r="N2396" s="142" t="e">
        <f t="shared" si="154"/>
        <v>#VALUE!</v>
      </c>
      <c r="O2396" s="142" t="e">
        <f t="shared" si="155"/>
        <v>#N/A</v>
      </c>
      <c r="P2396" s="24" t="str">
        <f>IFERROR(VLOOKUP(O2396,HOSPITAIS_COM_DIVIDAS!A:E,5,FALSE),"")</f>
        <v/>
      </c>
    </row>
    <row r="2397" spans="1:16" x14ac:dyDescent="0.25">
      <c r="A2397" s="52" t="e">
        <f>Tabela410[[#This Row],[Status da Proposta]]</f>
        <v>#VALUE!</v>
      </c>
      <c r="B2397" s="143">
        <f>MODALIDADE_1!A2397</f>
        <v>0</v>
      </c>
      <c r="C2397" s="142" t="e">
        <f>VLOOKUP(B2397,MODALIDADE_1!A:B,2,FALSE)</f>
        <v>#N/A</v>
      </c>
      <c r="D2397" s="142"/>
      <c r="E2397" s="94" t="e">
        <f>VLOOKUP(B2397,MODALIDADE_1!A:E,5,FALSE)</f>
        <v>#N/A</v>
      </c>
      <c r="F2397" s="95" t="e">
        <f>VLOOKUP(B2397,MODALIDADE_1!A:C,3,FALSE)</f>
        <v>#N/A</v>
      </c>
      <c r="G2397" s="142" t="e">
        <f>VLOOKUP(B2397,MODALIDADE_1!A:G,4,FALSE)</f>
        <v>#N/A</v>
      </c>
      <c r="H2397" s="142" t="e">
        <f>VLOOKUP(B2397,MODALIDADE_1!A:G,6,FALSE)</f>
        <v>#N/A</v>
      </c>
      <c r="I2397" s="142" t="e">
        <f>VLOOKUP(B2397,MODALIDADE_1!A:G,7,FALSE)</f>
        <v>#N/A</v>
      </c>
      <c r="J2397" s="106" t="e">
        <f>VLOOKUP(Tabela410[[#This Row],[Proposta de Referência]],SIMP_M1!A:K,9,FALSE)</f>
        <v>#VALUE!</v>
      </c>
      <c r="K2397" s="106" t="e">
        <f>VLOOKUP(Tabela410[[#This Row],[Proposta de Referência]],SIMP_M1!A:K,8,FALSE)</f>
        <v>#VALUE!</v>
      </c>
      <c r="L2397" s="107" t="e">
        <f t="shared" si="152"/>
        <v>#VALUE!</v>
      </c>
      <c r="M2397" s="107" t="e">
        <f t="shared" si="153"/>
        <v>#VALUE!</v>
      </c>
      <c r="N2397" s="142" t="e">
        <f t="shared" si="154"/>
        <v>#VALUE!</v>
      </c>
      <c r="O2397" s="142" t="e">
        <f t="shared" si="155"/>
        <v>#N/A</v>
      </c>
      <c r="P2397" s="24" t="str">
        <f>IFERROR(VLOOKUP(O2397,HOSPITAIS_COM_DIVIDAS!A:E,5,FALSE),"")</f>
        <v/>
      </c>
    </row>
    <row r="2398" spans="1:16" x14ac:dyDescent="0.25">
      <c r="A2398" s="52" t="e">
        <f>Tabela410[[#This Row],[Status da Proposta]]</f>
        <v>#VALUE!</v>
      </c>
      <c r="B2398" s="143">
        <f>MODALIDADE_1!A2398</f>
        <v>0</v>
      </c>
      <c r="C2398" s="142" t="e">
        <f>VLOOKUP(B2398,MODALIDADE_1!A:B,2,FALSE)</f>
        <v>#N/A</v>
      </c>
      <c r="D2398" s="142"/>
      <c r="E2398" s="94" t="e">
        <f>VLOOKUP(B2398,MODALIDADE_1!A:E,5,FALSE)</f>
        <v>#N/A</v>
      </c>
      <c r="F2398" s="95" t="e">
        <f>VLOOKUP(B2398,MODALIDADE_1!A:C,3,FALSE)</f>
        <v>#N/A</v>
      </c>
      <c r="G2398" s="142" t="e">
        <f>VLOOKUP(B2398,MODALIDADE_1!A:G,4,FALSE)</f>
        <v>#N/A</v>
      </c>
      <c r="H2398" s="142" t="e">
        <f>VLOOKUP(B2398,MODALIDADE_1!A:G,6,FALSE)</f>
        <v>#N/A</v>
      </c>
      <c r="I2398" s="142" t="e">
        <f>VLOOKUP(B2398,MODALIDADE_1!A:G,7,FALSE)</f>
        <v>#N/A</v>
      </c>
      <c r="J2398" s="106" t="e">
        <f>VLOOKUP(Tabela410[[#This Row],[Proposta de Referência]],SIMP_M1!A:K,9,FALSE)</f>
        <v>#VALUE!</v>
      </c>
      <c r="K2398" s="106" t="e">
        <f>VLOOKUP(Tabela410[[#This Row],[Proposta de Referência]],SIMP_M1!A:K,8,FALSE)</f>
        <v>#VALUE!</v>
      </c>
      <c r="L2398" s="107" t="e">
        <f t="shared" si="152"/>
        <v>#VALUE!</v>
      </c>
      <c r="M2398" s="107" t="e">
        <f t="shared" si="153"/>
        <v>#VALUE!</v>
      </c>
      <c r="N2398" s="142" t="e">
        <f t="shared" si="154"/>
        <v>#VALUE!</v>
      </c>
      <c r="O2398" s="142" t="e">
        <f t="shared" si="155"/>
        <v>#N/A</v>
      </c>
      <c r="P2398" s="24" t="str">
        <f>IFERROR(VLOOKUP(O2398,HOSPITAIS_COM_DIVIDAS!A:E,5,FALSE),"")</f>
        <v/>
      </c>
    </row>
    <row r="2399" spans="1:16" x14ac:dyDescent="0.25">
      <c r="A2399" s="52" t="e">
        <f>Tabela410[[#This Row],[Status da Proposta]]</f>
        <v>#VALUE!</v>
      </c>
      <c r="B2399" s="143">
        <f>MODALIDADE_1!A2399</f>
        <v>0</v>
      </c>
      <c r="C2399" s="142" t="e">
        <f>VLOOKUP(B2399,MODALIDADE_1!A:B,2,FALSE)</f>
        <v>#N/A</v>
      </c>
      <c r="D2399" s="142"/>
      <c r="E2399" s="94" t="e">
        <f>VLOOKUP(B2399,MODALIDADE_1!A:E,5,FALSE)</f>
        <v>#N/A</v>
      </c>
      <c r="F2399" s="95" t="e">
        <f>VLOOKUP(B2399,MODALIDADE_1!A:C,3,FALSE)</f>
        <v>#N/A</v>
      </c>
      <c r="G2399" s="142" t="e">
        <f>VLOOKUP(B2399,MODALIDADE_1!A:G,4,FALSE)</f>
        <v>#N/A</v>
      </c>
      <c r="H2399" s="142" t="e">
        <f>VLOOKUP(B2399,MODALIDADE_1!A:G,6,FALSE)</f>
        <v>#N/A</v>
      </c>
      <c r="I2399" s="142" t="e">
        <f>VLOOKUP(B2399,MODALIDADE_1!A:G,7,FALSE)</f>
        <v>#N/A</v>
      </c>
      <c r="J2399" s="106" t="e">
        <f>VLOOKUP(Tabela410[[#This Row],[Proposta de Referência]],SIMP_M1!A:K,9,FALSE)</f>
        <v>#VALUE!</v>
      </c>
      <c r="K2399" s="106" t="e">
        <f>VLOOKUP(Tabela410[[#This Row],[Proposta de Referência]],SIMP_M1!A:K,8,FALSE)</f>
        <v>#VALUE!</v>
      </c>
      <c r="L2399" s="107" t="e">
        <f t="shared" si="152"/>
        <v>#VALUE!</v>
      </c>
      <c r="M2399" s="107" t="e">
        <f t="shared" si="153"/>
        <v>#VALUE!</v>
      </c>
      <c r="N2399" s="142" t="e">
        <f t="shared" si="154"/>
        <v>#VALUE!</v>
      </c>
      <c r="O2399" s="142" t="e">
        <f t="shared" si="155"/>
        <v>#N/A</v>
      </c>
      <c r="P2399" s="24" t="str">
        <f>IFERROR(VLOOKUP(O2399,HOSPITAIS_COM_DIVIDAS!A:E,5,FALSE),"")</f>
        <v/>
      </c>
    </row>
    <row r="2400" spans="1:16" x14ac:dyDescent="0.25">
      <c r="A2400" s="52" t="e">
        <f>Tabela410[[#This Row],[Status da Proposta]]</f>
        <v>#VALUE!</v>
      </c>
      <c r="B2400" s="143">
        <f>MODALIDADE_1!A2400</f>
        <v>0</v>
      </c>
      <c r="C2400" s="142" t="e">
        <f>VLOOKUP(B2400,MODALIDADE_1!A:B,2,FALSE)</f>
        <v>#N/A</v>
      </c>
      <c r="D2400" s="142"/>
      <c r="E2400" s="94" t="e">
        <f>VLOOKUP(B2400,MODALIDADE_1!A:E,5,FALSE)</f>
        <v>#N/A</v>
      </c>
      <c r="F2400" s="95" t="e">
        <f>VLOOKUP(B2400,MODALIDADE_1!A:C,3,FALSE)</f>
        <v>#N/A</v>
      </c>
      <c r="G2400" s="142" t="e">
        <f>VLOOKUP(B2400,MODALIDADE_1!A:G,4,FALSE)</f>
        <v>#N/A</v>
      </c>
      <c r="H2400" s="142" t="e">
        <f>VLOOKUP(B2400,MODALIDADE_1!A:G,6,FALSE)</f>
        <v>#N/A</v>
      </c>
      <c r="I2400" s="142" t="e">
        <f>VLOOKUP(B2400,MODALIDADE_1!A:G,7,FALSE)</f>
        <v>#N/A</v>
      </c>
      <c r="J2400" s="106" t="e">
        <f>VLOOKUP(Tabela410[[#This Row],[Proposta de Referência]],SIMP_M1!A:K,9,FALSE)</f>
        <v>#VALUE!</v>
      </c>
      <c r="K2400" s="106" t="e">
        <f>VLOOKUP(Tabela410[[#This Row],[Proposta de Referência]],SIMP_M1!A:K,8,FALSE)</f>
        <v>#VALUE!</v>
      </c>
      <c r="L2400" s="107" t="e">
        <f t="shared" ref="L2400:L2463" si="156">K2400+J2400</f>
        <v>#VALUE!</v>
      </c>
      <c r="M2400" s="107" t="e">
        <f t="shared" ref="M2400:M2463" si="157">L2400*12</f>
        <v>#VALUE!</v>
      </c>
      <c r="N2400" s="142" t="e">
        <f t="shared" ref="N2400:N2463" si="158">IF(L2400&gt;100000,"SIM, POSSUI VALOR ACIMA DE R$100.000,00","NÃO, POSSUI VALOR NECESSÁRIO")</f>
        <v>#VALUE!</v>
      </c>
      <c r="O2400" s="142" t="e">
        <f t="shared" ref="O2400:O2463" si="159">LEFT(E2400,8)</f>
        <v>#N/A</v>
      </c>
      <c r="P2400" s="24" t="str">
        <f>IFERROR(VLOOKUP(O2400,HOSPITAIS_COM_DIVIDAS!A:E,5,FALSE),"")</f>
        <v/>
      </c>
    </row>
    <row r="2401" spans="1:16" x14ac:dyDescent="0.25">
      <c r="A2401" s="52" t="e">
        <f>Tabela410[[#This Row],[Status da Proposta]]</f>
        <v>#VALUE!</v>
      </c>
      <c r="B2401" s="143">
        <f>MODALIDADE_1!A2401</f>
        <v>0</v>
      </c>
      <c r="C2401" s="142" t="e">
        <f>VLOOKUP(B2401,MODALIDADE_1!A:B,2,FALSE)</f>
        <v>#N/A</v>
      </c>
      <c r="D2401" s="142"/>
      <c r="E2401" s="94" t="e">
        <f>VLOOKUP(B2401,MODALIDADE_1!A:E,5,FALSE)</f>
        <v>#N/A</v>
      </c>
      <c r="F2401" s="95" t="e">
        <f>VLOOKUP(B2401,MODALIDADE_1!A:C,3,FALSE)</f>
        <v>#N/A</v>
      </c>
      <c r="G2401" s="142" t="e">
        <f>VLOOKUP(B2401,MODALIDADE_1!A:G,4,FALSE)</f>
        <v>#N/A</v>
      </c>
      <c r="H2401" s="142" t="e">
        <f>VLOOKUP(B2401,MODALIDADE_1!A:G,6,FALSE)</f>
        <v>#N/A</v>
      </c>
      <c r="I2401" s="142" t="e">
        <f>VLOOKUP(B2401,MODALIDADE_1!A:G,7,FALSE)</f>
        <v>#N/A</v>
      </c>
      <c r="J2401" s="106" t="e">
        <f>VLOOKUP(Tabela410[[#This Row],[Proposta de Referência]],SIMP_M1!A:K,9,FALSE)</f>
        <v>#VALUE!</v>
      </c>
      <c r="K2401" s="106" t="e">
        <f>VLOOKUP(Tabela410[[#This Row],[Proposta de Referência]],SIMP_M1!A:K,8,FALSE)</f>
        <v>#VALUE!</v>
      </c>
      <c r="L2401" s="107" t="e">
        <f t="shared" si="156"/>
        <v>#VALUE!</v>
      </c>
      <c r="M2401" s="107" t="e">
        <f t="shared" si="157"/>
        <v>#VALUE!</v>
      </c>
      <c r="N2401" s="142" t="e">
        <f t="shared" si="158"/>
        <v>#VALUE!</v>
      </c>
      <c r="O2401" s="142" t="e">
        <f t="shared" si="159"/>
        <v>#N/A</v>
      </c>
      <c r="P2401" s="24" t="str">
        <f>IFERROR(VLOOKUP(O2401,HOSPITAIS_COM_DIVIDAS!A:E,5,FALSE),"")</f>
        <v/>
      </c>
    </row>
    <row r="2402" spans="1:16" x14ac:dyDescent="0.25">
      <c r="A2402" s="52" t="e">
        <f>Tabela410[[#This Row],[Status da Proposta]]</f>
        <v>#VALUE!</v>
      </c>
      <c r="B2402" s="143">
        <f>MODALIDADE_1!A2402</f>
        <v>0</v>
      </c>
      <c r="C2402" s="142" t="e">
        <f>VLOOKUP(B2402,MODALIDADE_1!A:B,2,FALSE)</f>
        <v>#N/A</v>
      </c>
      <c r="D2402" s="142"/>
      <c r="E2402" s="94" t="e">
        <f>VLOOKUP(B2402,MODALIDADE_1!A:E,5,FALSE)</f>
        <v>#N/A</v>
      </c>
      <c r="F2402" s="95" t="e">
        <f>VLOOKUP(B2402,MODALIDADE_1!A:C,3,FALSE)</f>
        <v>#N/A</v>
      </c>
      <c r="G2402" s="142" t="e">
        <f>VLOOKUP(B2402,MODALIDADE_1!A:G,4,FALSE)</f>
        <v>#N/A</v>
      </c>
      <c r="H2402" s="142" t="e">
        <f>VLOOKUP(B2402,MODALIDADE_1!A:G,6,FALSE)</f>
        <v>#N/A</v>
      </c>
      <c r="I2402" s="142" t="e">
        <f>VLOOKUP(B2402,MODALIDADE_1!A:G,7,FALSE)</f>
        <v>#N/A</v>
      </c>
      <c r="J2402" s="106" t="e">
        <f>VLOOKUP(Tabela410[[#This Row],[Proposta de Referência]],SIMP_M1!A:K,9,FALSE)</f>
        <v>#VALUE!</v>
      </c>
      <c r="K2402" s="106" t="e">
        <f>VLOOKUP(Tabela410[[#This Row],[Proposta de Referência]],SIMP_M1!A:K,8,FALSE)</f>
        <v>#VALUE!</v>
      </c>
      <c r="L2402" s="107" t="e">
        <f t="shared" si="156"/>
        <v>#VALUE!</v>
      </c>
      <c r="M2402" s="107" t="e">
        <f t="shared" si="157"/>
        <v>#VALUE!</v>
      </c>
      <c r="N2402" s="142" t="e">
        <f t="shared" si="158"/>
        <v>#VALUE!</v>
      </c>
      <c r="O2402" s="142" t="e">
        <f t="shared" si="159"/>
        <v>#N/A</v>
      </c>
      <c r="P2402" s="24" t="str">
        <f>IFERROR(VLOOKUP(O2402,HOSPITAIS_COM_DIVIDAS!A:E,5,FALSE),"")</f>
        <v/>
      </c>
    </row>
    <row r="2403" spans="1:16" x14ac:dyDescent="0.25">
      <c r="A2403" s="52" t="e">
        <f>Tabela410[[#This Row],[Status da Proposta]]</f>
        <v>#VALUE!</v>
      </c>
      <c r="B2403" s="143">
        <f>MODALIDADE_1!A2403</f>
        <v>0</v>
      </c>
      <c r="C2403" s="142" t="e">
        <f>VLOOKUP(B2403,MODALIDADE_1!A:B,2,FALSE)</f>
        <v>#N/A</v>
      </c>
      <c r="D2403" s="142"/>
      <c r="E2403" s="94" t="e">
        <f>VLOOKUP(B2403,MODALIDADE_1!A:E,5,FALSE)</f>
        <v>#N/A</v>
      </c>
      <c r="F2403" s="95" t="e">
        <f>VLOOKUP(B2403,MODALIDADE_1!A:C,3,FALSE)</f>
        <v>#N/A</v>
      </c>
      <c r="G2403" s="142" t="e">
        <f>VLOOKUP(B2403,MODALIDADE_1!A:G,4,FALSE)</f>
        <v>#N/A</v>
      </c>
      <c r="H2403" s="142" t="e">
        <f>VLOOKUP(B2403,MODALIDADE_1!A:G,6,FALSE)</f>
        <v>#N/A</v>
      </c>
      <c r="I2403" s="142" t="e">
        <f>VLOOKUP(B2403,MODALIDADE_1!A:G,7,FALSE)</f>
        <v>#N/A</v>
      </c>
      <c r="J2403" s="106" t="e">
        <f>VLOOKUP(Tabela410[[#This Row],[Proposta de Referência]],SIMP_M1!A:K,9,FALSE)</f>
        <v>#VALUE!</v>
      </c>
      <c r="K2403" s="106" t="e">
        <f>VLOOKUP(Tabela410[[#This Row],[Proposta de Referência]],SIMP_M1!A:K,8,FALSE)</f>
        <v>#VALUE!</v>
      </c>
      <c r="L2403" s="107" t="e">
        <f t="shared" si="156"/>
        <v>#VALUE!</v>
      </c>
      <c r="M2403" s="107" t="e">
        <f t="shared" si="157"/>
        <v>#VALUE!</v>
      </c>
      <c r="N2403" s="142" t="e">
        <f t="shared" si="158"/>
        <v>#VALUE!</v>
      </c>
      <c r="O2403" s="142" t="e">
        <f t="shared" si="159"/>
        <v>#N/A</v>
      </c>
      <c r="P2403" s="24" t="str">
        <f>IFERROR(VLOOKUP(O2403,HOSPITAIS_COM_DIVIDAS!A:E,5,FALSE),"")</f>
        <v/>
      </c>
    </row>
    <row r="2404" spans="1:16" x14ac:dyDescent="0.25">
      <c r="A2404" s="52" t="e">
        <f>Tabela410[[#This Row],[Status da Proposta]]</f>
        <v>#VALUE!</v>
      </c>
      <c r="B2404" s="143">
        <f>MODALIDADE_1!A2404</f>
        <v>0</v>
      </c>
      <c r="C2404" s="142" t="e">
        <f>VLOOKUP(B2404,MODALIDADE_1!A:B,2,FALSE)</f>
        <v>#N/A</v>
      </c>
      <c r="D2404" s="142"/>
      <c r="E2404" s="94" t="e">
        <f>VLOOKUP(B2404,MODALIDADE_1!A:E,5,FALSE)</f>
        <v>#N/A</v>
      </c>
      <c r="F2404" s="95" t="e">
        <f>VLOOKUP(B2404,MODALIDADE_1!A:C,3,FALSE)</f>
        <v>#N/A</v>
      </c>
      <c r="G2404" s="142" t="e">
        <f>VLOOKUP(B2404,MODALIDADE_1!A:G,4,FALSE)</f>
        <v>#N/A</v>
      </c>
      <c r="H2404" s="142" t="e">
        <f>VLOOKUP(B2404,MODALIDADE_1!A:G,6,FALSE)</f>
        <v>#N/A</v>
      </c>
      <c r="I2404" s="142" t="e">
        <f>VLOOKUP(B2404,MODALIDADE_1!A:G,7,FALSE)</f>
        <v>#N/A</v>
      </c>
      <c r="J2404" s="106" t="e">
        <f>VLOOKUP(Tabela410[[#This Row],[Proposta de Referência]],SIMP_M1!A:K,9,FALSE)</f>
        <v>#VALUE!</v>
      </c>
      <c r="K2404" s="106" t="e">
        <f>VLOOKUP(Tabela410[[#This Row],[Proposta de Referência]],SIMP_M1!A:K,8,FALSE)</f>
        <v>#VALUE!</v>
      </c>
      <c r="L2404" s="107" t="e">
        <f t="shared" si="156"/>
        <v>#VALUE!</v>
      </c>
      <c r="M2404" s="107" t="e">
        <f t="shared" si="157"/>
        <v>#VALUE!</v>
      </c>
      <c r="N2404" s="142" t="e">
        <f t="shared" si="158"/>
        <v>#VALUE!</v>
      </c>
      <c r="O2404" s="142" t="e">
        <f t="shared" si="159"/>
        <v>#N/A</v>
      </c>
      <c r="P2404" s="24" t="str">
        <f>IFERROR(VLOOKUP(O2404,HOSPITAIS_COM_DIVIDAS!A:E,5,FALSE),"")</f>
        <v/>
      </c>
    </row>
    <row r="2405" spans="1:16" x14ac:dyDescent="0.25">
      <c r="A2405" s="52" t="e">
        <f>Tabela410[[#This Row],[Status da Proposta]]</f>
        <v>#VALUE!</v>
      </c>
      <c r="B2405" s="143">
        <f>MODALIDADE_1!A2405</f>
        <v>0</v>
      </c>
      <c r="C2405" s="142" t="e">
        <f>VLOOKUP(B2405,MODALIDADE_1!A:B,2,FALSE)</f>
        <v>#N/A</v>
      </c>
      <c r="D2405" s="142"/>
      <c r="E2405" s="94" t="e">
        <f>VLOOKUP(B2405,MODALIDADE_1!A:E,5,FALSE)</f>
        <v>#N/A</v>
      </c>
      <c r="F2405" s="95" t="e">
        <f>VLOOKUP(B2405,MODALIDADE_1!A:C,3,FALSE)</f>
        <v>#N/A</v>
      </c>
      <c r="G2405" s="142" t="e">
        <f>VLOOKUP(B2405,MODALIDADE_1!A:G,4,FALSE)</f>
        <v>#N/A</v>
      </c>
      <c r="H2405" s="142" t="e">
        <f>VLOOKUP(B2405,MODALIDADE_1!A:G,6,FALSE)</f>
        <v>#N/A</v>
      </c>
      <c r="I2405" s="142" t="e">
        <f>VLOOKUP(B2405,MODALIDADE_1!A:G,7,FALSE)</f>
        <v>#N/A</v>
      </c>
      <c r="J2405" s="106" t="e">
        <f>VLOOKUP(Tabela410[[#This Row],[Proposta de Referência]],SIMP_M1!A:K,9,FALSE)</f>
        <v>#VALUE!</v>
      </c>
      <c r="K2405" s="106" t="e">
        <f>VLOOKUP(Tabela410[[#This Row],[Proposta de Referência]],SIMP_M1!A:K,8,FALSE)</f>
        <v>#VALUE!</v>
      </c>
      <c r="L2405" s="107" t="e">
        <f t="shared" si="156"/>
        <v>#VALUE!</v>
      </c>
      <c r="M2405" s="107" t="e">
        <f t="shared" si="157"/>
        <v>#VALUE!</v>
      </c>
      <c r="N2405" s="142" t="e">
        <f t="shared" si="158"/>
        <v>#VALUE!</v>
      </c>
      <c r="O2405" s="142" t="e">
        <f t="shared" si="159"/>
        <v>#N/A</v>
      </c>
      <c r="P2405" s="24" t="str">
        <f>IFERROR(VLOOKUP(O2405,HOSPITAIS_COM_DIVIDAS!A:E,5,FALSE),"")</f>
        <v/>
      </c>
    </row>
    <row r="2406" spans="1:16" x14ac:dyDescent="0.25">
      <c r="A2406" s="52" t="e">
        <f>Tabela410[[#This Row],[Status da Proposta]]</f>
        <v>#VALUE!</v>
      </c>
      <c r="B2406" s="143">
        <f>MODALIDADE_1!A2406</f>
        <v>0</v>
      </c>
      <c r="C2406" s="142" t="e">
        <f>VLOOKUP(B2406,MODALIDADE_1!A:B,2,FALSE)</f>
        <v>#N/A</v>
      </c>
      <c r="D2406" s="142"/>
      <c r="E2406" s="94" t="e">
        <f>VLOOKUP(B2406,MODALIDADE_1!A:E,5,FALSE)</f>
        <v>#N/A</v>
      </c>
      <c r="F2406" s="95" t="e">
        <f>VLOOKUP(B2406,MODALIDADE_1!A:C,3,FALSE)</f>
        <v>#N/A</v>
      </c>
      <c r="G2406" s="142" t="e">
        <f>VLOOKUP(B2406,MODALIDADE_1!A:G,4,FALSE)</f>
        <v>#N/A</v>
      </c>
      <c r="H2406" s="142" t="e">
        <f>VLOOKUP(B2406,MODALIDADE_1!A:G,6,FALSE)</f>
        <v>#N/A</v>
      </c>
      <c r="I2406" s="142" t="e">
        <f>VLOOKUP(B2406,MODALIDADE_1!A:G,7,FALSE)</f>
        <v>#N/A</v>
      </c>
      <c r="J2406" s="106" t="e">
        <f>VLOOKUP(Tabela410[[#This Row],[Proposta de Referência]],SIMP_M1!A:K,9,FALSE)</f>
        <v>#VALUE!</v>
      </c>
      <c r="K2406" s="106" t="e">
        <f>VLOOKUP(Tabela410[[#This Row],[Proposta de Referência]],SIMP_M1!A:K,8,FALSE)</f>
        <v>#VALUE!</v>
      </c>
      <c r="L2406" s="107" t="e">
        <f t="shared" si="156"/>
        <v>#VALUE!</v>
      </c>
      <c r="M2406" s="107" t="e">
        <f t="shared" si="157"/>
        <v>#VALUE!</v>
      </c>
      <c r="N2406" s="142" t="e">
        <f t="shared" si="158"/>
        <v>#VALUE!</v>
      </c>
      <c r="O2406" s="142" t="e">
        <f t="shared" si="159"/>
        <v>#N/A</v>
      </c>
      <c r="P2406" s="24" t="str">
        <f>IFERROR(VLOOKUP(O2406,HOSPITAIS_COM_DIVIDAS!A:E,5,FALSE),"")</f>
        <v/>
      </c>
    </row>
    <row r="2407" spans="1:16" x14ac:dyDescent="0.25">
      <c r="A2407" s="52" t="e">
        <f>Tabela410[[#This Row],[Status da Proposta]]</f>
        <v>#VALUE!</v>
      </c>
      <c r="B2407" s="143">
        <f>MODALIDADE_1!A2407</f>
        <v>0</v>
      </c>
      <c r="C2407" s="142" t="e">
        <f>VLOOKUP(B2407,MODALIDADE_1!A:B,2,FALSE)</f>
        <v>#N/A</v>
      </c>
      <c r="D2407" s="142"/>
      <c r="E2407" s="94" t="e">
        <f>VLOOKUP(B2407,MODALIDADE_1!A:E,5,FALSE)</f>
        <v>#N/A</v>
      </c>
      <c r="F2407" s="95" t="e">
        <f>VLOOKUP(B2407,MODALIDADE_1!A:C,3,FALSE)</f>
        <v>#N/A</v>
      </c>
      <c r="G2407" s="142" t="e">
        <f>VLOOKUP(B2407,MODALIDADE_1!A:G,4,FALSE)</f>
        <v>#N/A</v>
      </c>
      <c r="H2407" s="142" t="e">
        <f>VLOOKUP(B2407,MODALIDADE_1!A:G,6,FALSE)</f>
        <v>#N/A</v>
      </c>
      <c r="I2407" s="142" t="e">
        <f>VLOOKUP(B2407,MODALIDADE_1!A:G,7,FALSE)</f>
        <v>#N/A</v>
      </c>
      <c r="J2407" s="106" t="e">
        <f>VLOOKUP(Tabela410[[#This Row],[Proposta de Referência]],SIMP_M1!A:K,9,FALSE)</f>
        <v>#VALUE!</v>
      </c>
      <c r="K2407" s="106" t="e">
        <f>VLOOKUP(Tabela410[[#This Row],[Proposta de Referência]],SIMP_M1!A:K,8,FALSE)</f>
        <v>#VALUE!</v>
      </c>
      <c r="L2407" s="107" t="e">
        <f t="shared" si="156"/>
        <v>#VALUE!</v>
      </c>
      <c r="M2407" s="107" t="e">
        <f t="shared" si="157"/>
        <v>#VALUE!</v>
      </c>
      <c r="N2407" s="142" t="e">
        <f t="shared" si="158"/>
        <v>#VALUE!</v>
      </c>
      <c r="O2407" s="142" t="e">
        <f t="shared" si="159"/>
        <v>#N/A</v>
      </c>
      <c r="P2407" s="24" t="str">
        <f>IFERROR(VLOOKUP(O2407,HOSPITAIS_COM_DIVIDAS!A:E,5,FALSE),"")</f>
        <v/>
      </c>
    </row>
    <row r="2408" spans="1:16" x14ac:dyDescent="0.25">
      <c r="A2408" s="52" t="e">
        <f>Tabela410[[#This Row],[Status da Proposta]]</f>
        <v>#VALUE!</v>
      </c>
      <c r="B2408" s="143">
        <f>MODALIDADE_1!A2408</f>
        <v>0</v>
      </c>
      <c r="C2408" s="142" t="e">
        <f>VLOOKUP(B2408,MODALIDADE_1!A:B,2,FALSE)</f>
        <v>#N/A</v>
      </c>
      <c r="D2408" s="142"/>
      <c r="E2408" s="94" t="e">
        <f>VLOOKUP(B2408,MODALIDADE_1!A:E,5,FALSE)</f>
        <v>#N/A</v>
      </c>
      <c r="F2408" s="95" t="e">
        <f>VLOOKUP(B2408,MODALIDADE_1!A:C,3,FALSE)</f>
        <v>#N/A</v>
      </c>
      <c r="G2408" s="142" t="e">
        <f>VLOOKUP(B2408,MODALIDADE_1!A:G,4,FALSE)</f>
        <v>#N/A</v>
      </c>
      <c r="H2408" s="142" t="e">
        <f>VLOOKUP(B2408,MODALIDADE_1!A:G,6,FALSE)</f>
        <v>#N/A</v>
      </c>
      <c r="I2408" s="142" t="e">
        <f>VLOOKUP(B2408,MODALIDADE_1!A:G,7,FALSE)</f>
        <v>#N/A</v>
      </c>
      <c r="J2408" s="106" t="e">
        <f>VLOOKUP(Tabela410[[#This Row],[Proposta de Referência]],SIMP_M1!A:K,9,FALSE)</f>
        <v>#VALUE!</v>
      </c>
      <c r="K2408" s="106" t="e">
        <f>VLOOKUP(Tabela410[[#This Row],[Proposta de Referência]],SIMP_M1!A:K,8,FALSE)</f>
        <v>#VALUE!</v>
      </c>
      <c r="L2408" s="107" t="e">
        <f t="shared" si="156"/>
        <v>#VALUE!</v>
      </c>
      <c r="M2408" s="107" t="e">
        <f t="shared" si="157"/>
        <v>#VALUE!</v>
      </c>
      <c r="N2408" s="142" t="e">
        <f t="shared" si="158"/>
        <v>#VALUE!</v>
      </c>
      <c r="O2408" s="142" t="e">
        <f t="shared" si="159"/>
        <v>#N/A</v>
      </c>
      <c r="P2408" s="24" t="str">
        <f>IFERROR(VLOOKUP(O2408,HOSPITAIS_COM_DIVIDAS!A:E,5,FALSE),"")</f>
        <v/>
      </c>
    </row>
    <row r="2409" spans="1:16" x14ac:dyDescent="0.25">
      <c r="A2409" s="52" t="e">
        <f>Tabela410[[#This Row],[Status da Proposta]]</f>
        <v>#VALUE!</v>
      </c>
      <c r="B2409" s="143">
        <f>MODALIDADE_1!A2409</f>
        <v>0</v>
      </c>
      <c r="C2409" s="142" t="e">
        <f>VLOOKUP(B2409,MODALIDADE_1!A:B,2,FALSE)</f>
        <v>#N/A</v>
      </c>
      <c r="D2409" s="142"/>
      <c r="E2409" s="94" t="e">
        <f>VLOOKUP(B2409,MODALIDADE_1!A:E,5,FALSE)</f>
        <v>#N/A</v>
      </c>
      <c r="F2409" s="95" t="e">
        <f>VLOOKUP(B2409,MODALIDADE_1!A:C,3,FALSE)</f>
        <v>#N/A</v>
      </c>
      <c r="G2409" s="142" t="e">
        <f>VLOOKUP(B2409,MODALIDADE_1!A:G,4,FALSE)</f>
        <v>#N/A</v>
      </c>
      <c r="H2409" s="142" t="e">
        <f>VLOOKUP(B2409,MODALIDADE_1!A:G,6,FALSE)</f>
        <v>#N/A</v>
      </c>
      <c r="I2409" s="142" t="e">
        <f>VLOOKUP(B2409,MODALIDADE_1!A:G,7,FALSE)</f>
        <v>#N/A</v>
      </c>
      <c r="J2409" s="106" t="e">
        <f>VLOOKUP(Tabela410[[#This Row],[Proposta de Referência]],SIMP_M1!A:K,9,FALSE)</f>
        <v>#VALUE!</v>
      </c>
      <c r="K2409" s="106" t="e">
        <f>VLOOKUP(Tabela410[[#This Row],[Proposta de Referência]],SIMP_M1!A:K,8,FALSE)</f>
        <v>#VALUE!</v>
      </c>
      <c r="L2409" s="107" t="e">
        <f t="shared" si="156"/>
        <v>#VALUE!</v>
      </c>
      <c r="M2409" s="107" t="e">
        <f t="shared" si="157"/>
        <v>#VALUE!</v>
      </c>
      <c r="N2409" s="142" t="e">
        <f t="shared" si="158"/>
        <v>#VALUE!</v>
      </c>
      <c r="O2409" s="142" t="e">
        <f t="shared" si="159"/>
        <v>#N/A</v>
      </c>
      <c r="P2409" s="24" t="str">
        <f>IFERROR(VLOOKUP(O2409,HOSPITAIS_COM_DIVIDAS!A:E,5,FALSE),"")</f>
        <v/>
      </c>
    </row>
    <row r="2410" spans="1:16" x14ac:dyDescent="0.25">
      <c r="A2410" s="52" t="e">
        <f>Tabela410[[#This Row],[Status da Proposta]]</f>
        <v>#VALUE!</v>
      </c>
      <c r="B2410" s="143">
        <f>MODALIDADE_1!A2410</f>
        <v>0</v>
      </c>
      <c r="C2410" s="142" t="e">
        <f>VLOOKUP(B2410,MODALIDADE_1!A:B,2,FALSE)</f>
        <v>#N/A</v>
      </c>
      <c r="D2410" s="142"/>
      <c r="E2410" s="94" t="e">
        <f>VLOOKUP(B2410,MODALIDADE_1!A:E,5,FALSE)</f>
        <v>#N/A</v>
      </c>
      <c r="F2410" s="95" t="e">
        <f>VLOOKUP(B2410,MODALIDADE_1!A:C,3,FALSE)</f>
        <v>#N/A</v>
      </c>
      <c r="G2410" s="142" t="e">
        <f>VLOOKUP(B2410,MODALIDADE_1!A:G,4,FALSE)</f>
        <v>#N/A</v>
      </c>
      <c r="H2410" s="142" t="e">
        <f>VLOOKUP(B2410,MODALIDADE_1!A:G,6,FALSE)</f>
        <v>#N/A</v>
      </c>
      <c r="I2410" s="142" t="e">
        <f>VLOOKUP(B2410,MODALIDADE_1!A:G,7,FALSE)</f>
        <v>#N/A</v>
      </c>
      <c r="J2410" s="106" t="e">
        <f>VLOOKUP(Tabela410[[#This Row],[Proposta de Referência]],SIMP_M1!A:K,9,FALSE)</f>
        <v>#VALUE!</v>
      </c>
      <c r="K2410" s="106" t="e">
        <f>VLOOKUP(Tabela410[[#This Row],[Proposta de Referência]],SIMP_M1!A:K,8,FALSE)</f>
        <v>#VALUE!</v>
      </c>
      <c r="L2410" s="107" t="e">
        <f t="shared" si="156"/>
        <v>#VALUE!</v>
      </c>
      <c r="M2410" s="107" t="e">
        <f t="shared" si="157"/>
        <v>#VALUE!</v>
      </c>
      <c r="N2410" s="142" t="e">
        <f t="shared" si="158"/>
        <v>#VALUE!</v>
      </c>
      <c r="O2410" s="142" t="e">
        <f t="shared" si="159"/>
        <v>#N/A</v>
      </c>
      <c r="P2410" s="24" t="str">
        <f>IFERROR(VLOOKUP(O2410,HOSPITAIS_COM_DIVIDAS!A:E,5,FALSE),"")</f>
        <v/>
      </c>
    </row>
    <row r="2411" spans="1:16" x14ac:dyDescent="0.25">
      <c r="A2411" s="52" t="e">
        <f>Tabela410[[#This Row],[Status da Proposta]]</f>
        <v>#VALUE!</v>
      </c>
      <c r="B2411" s="143">
        <f>MODALIDADE_1!A2411</f>
        <v>0</v>
      </c>
      <c r="C2411" s="142" t="e">
        <f>VLOOKUP(B2411,MODALIDADE_1!A:B,2,FALSE)</f>
        <v>#N/A</v>
      </c>
      <c r="D2411" s="142"/>
      <c r="E2411" s="94" t="e">
        <f>VLOOKUP(B2411,MODALIDADE_1!A:E,5,FALSE)</f>
        <v>#N/A</v>
      </c>
      <c r="F2411" s="95" t="e">
        <f>VLOOKUP(B2411,MODALIDADE_1!A:C,3,FALSE)</f>
        <v>#N/A</v>
      </c>
      <c r="G2411" s="142" t="e">
        <f>VLOOKUP(B2411,MODALIDADE_1!A:G,4,FALSE)</f>
        <v>#N/A</v>
      </c>
      <c r="H2411" s="142" t="e">
        <f>VLOOKUP(B2411,MODALIDADE_1!A:G,6,FALSE)</f>
        <v>#N/A</v>
      </c>
      <c r="I2411" s="142" t="e">
        <f>VLOOKUP(B2411,MODALIDADE_1!A:G,7,FALSE)</f>
        <v>#N/A</v>
      </c>
      <c r="J2411" s="106" t="e">
        <f>VLOOKUP(Tabela410[[#This Row],[Proposta de Referência]],SIMP_M1!A:K,9,FALSE)</f>
        <v>#VALUE!</v>
      </c>
      <c r="K2411" s="106" t="e">
        <f>VLOOKUP(Tabela410[[#This Row],[Proposta de Referência]],SIMP_M1!A:K,8,FALSE)</f>
        <v>#VALUE!</v>
      </c>
      <c r="L2411" s="107" t="e">
        <f t="shared" si="156"/>
        <v>#VALUE!</v>
      </c>
      <c r="M2411" s="107" t="e">
        <f t="shared" si="157"/>
        <v>#VALUE!</v>
      </c>
      <c r="N2411" s="142" t="e">
        <f t="shared" si="158"/>
        <v>#VALUE!</v>
      </c>
      <c r="O2411" s="142" t="e">
        <f t="shared" si="159"/>
        <v>#N/A</v>
      </c>
      <c r="P2411" s="24" t="str">
        <f>IFERROR(VLOOKUP(O2411,HOSPITAIS_COM_DIVIDAS!A:E,5,FALSE),"")</f>
        <v/>
      </c>
    </row>
    <row r="2412" spans="1:16" x14ac:dyDescent="0.25">
      <c r="A2412" s="52" t="e">
        <f>Tabela410[[#This Row],[Status da Proposta]]</f>
        <v>#VALUE!</v>
      </c>
      <c r="B2412" s="143">
        <f>MODALIDADE_1!A2412</f>
        <v>0</v>
      </c>
      <c r="C2412" s="142" t="e">
        <f>VLOOKUP(B2412,MODALIDADE_1!A:B,2,FALSE)</f>
        <v>#N/A</v>
      </c>
      <c r="D2412" s="142"/>
      <c r="E2412" s="94" t="e">
        <f>VLOOKUP(B2412,MODALIDADE_1!A:E,5,FALSE)</f>
        <v>#N/A</v>
      </c>
      <c r="F2412" s="95" t="e">
        <f>VLOOKUP(B2412,MODALIDADE_1!A:C,3,FALSE)</f>
        <v>#N/A</v>
      </c>
      <c r="G2412" s="142" t="e">
        <f>VLOOKUP(B2412,MODALIDADE_1!A:G,4,FALSE)</f>
        <v>#N/A</v>
      </c>
      <c r="H2412" s="142" t="e">
        <f>VLOOKUP(B2412,MODALIDADE_1!A:G,6,FALSE)</f>
        <v>#N/A</v>
      </c>
      <c r="I2412" s="142" t="e">
        <f>VLOOKUP(B2412,MODALIDADE_1!A:G,7,FALSE)</f>
        <v>#N/A</v>
      </c>
      <c r="J2412" s="106" t="e">
        <f>VLOOKUP(Tabela410[[#This Row],[Proposta de Referência]],SIMP_M1!A:K,9,FALSE)</f>
        <v>#VALUE!</v>
      </c>
      <c r="K2412" s="106" t="e">
        <f>VLOOKUP(Tabela410[[#This Row],[Proposta de Referência]],SIMP_M1!A:K,8,FALSE)</f>
        <v>#VALUE!</v>
      </c>
      <c r="L2412" s="107" t="e">
        <f t="shared" si="156"/>
        <v>#VALUE!</v>
      </c>
      <c r="M2412" s="107" t="e">
        <f t="shared" si="157"/>
        <v>#VALUE!</v>
      </c>
      <c r="N2412" s="142" t="e">
        <f t="shared" si="158"/>
        <v>#VALUE!</v>
      </c>
      <c r="O2412" s="142" t="e">
        <f t="shared" si="159"/>
        <v>#N/A</v>
      </c>
      <c r="P2412" s="24" t="str">
        <f>IFERROR(VLOOKUP(O2412,HOSPITAIS_COM_DIVIDAS!A:E,5,FALSE),"")</f>
        <v/>
      </c>
    </row>
    <row r="2413" spans="1:16" x14ac:dyDescent="0.25">
      <c r="A2413" s="52" t="e">
        <f>Tabela410[[#This Row],[Status da Proposta]]</f>
        <v>#VALUE!</v>
      </c>
      <c r="B2413" s="143">
        <f>MODALIDADE_1!A2413</f>
        <v>0</v>
      </c>
      <c r="C2413" s="142" t="e">
        <f>VLOOKUP(B2413,MODALIDADE_1!A:B,2,FALSE)</f>
        <v>#N/A</v>
      </c>
      <c r="D2413" s="142"/>
      <c r="E2413" s="94" t="e">
        <f>VLOOKUP(B2413,MODALIDADE_1!A:E,5,FALSE)</f>
        <v>#N/A</v>
      </c>
      <c r="F2413" s="95" t="e">
        <f>VLOOKUP(B2413,MODALIDADE_1!A:C,3,FALSE)</f>
        <v>#N/A</v>
      </c>
      <c r="G2413" s="142" t="e">
        <f>VLOOKUP(B2413,MODALIDADE_1!A:G,4,FALSE)</f>
        <v>#N/A</v>
      </c>
      <c r="H2413" s="142" t="e">
        <f>VLOOKUP(B2413,MODALIDADE_1!A:G,6,FALSE)</f>
        <v>#N/A</v>
      </c>
      <c r="I2413" s="142" t="e">
        <f>VLOOKUP(B2413,MODALIDADE_1!A:G,7,FALSE)</f>
        <v>#N/A</v>
      </c>
      <c r="J2413" s="106" t="e">
        <f>VLOOKUP(Tabela410[[#This Row],[Proposta de Referência]],SIMP_M1!A:K,9,FALSE)</f>
        <v>#VALUE!</v>
      </c>
      <c r="K2413" s="106" t="e">
        <f>VLOOKUP(Tabela410[[#This Row],[Proposta de Referência]],SIMP_M1!A:K,8,FALSE)</f>
        <v>#VALUE!</v>
      </c>
      <c r="L2413" s="107" t="e">
        <f t="shared" si="156"/>
        <v>#VALUE!</v>
      </c>
      <c r="M2413" s="107" t="e">
        <f t="shared" si="157"/>
        <v>#VALUE!</v>
      </c>
      <c r="N2413" s="142" t="e">
        <f t="shared" si="158"/>
        <v>#VALUE!</v>
      </c>
      <c r="O2413" s="142" t="e">
        <f t="shared" si="159"/>
        <v>#N/A</v>
      </c>
      <c r="P2413" s="24" t="str">
        <f>IFERROR(VLOOKUP(O2413,HOSPITAIS_COM_DIVIDAS!A:E,5,FALSE),"")</f>
        <v/>
      </c>
    </row>
    <row r="2414" spans="1:16" x14ac:dyDescent="0.25">
      <c r="A2414" s="52" t="e">
        <f>Tabela410[[#This Row],[Status da Proposta]]</f>
        <v>#VALUE!</v>
      </c>
      <c r="B2414" s="143">
        <f>MODALIDADE_1!A2414</f>
        <v>0</v>
      </c>
      <c r="C2414" s="142" t="e">
        <f>VLOOKUP(B2414,MODALIDADE_1!A:B,2,FALSE)</f>
        <v>#N/A</v>
      </c>
      <c r="D2414" s="142"/>
      <c r="E2414" s="94" t="e">
        <f>VLOOKUP(B2414,MODALIDADE_1!A:E,5,FALSE)</f>
        <v>#N/A</v>
      </c>
      <c r="F2414" s="95" t="e">
        <f>VLOOKUP(B2414,MODALIDADE_1!A:C,3,FALSE)</f>
        <v>#N/A</v>
      </c>
      <c r="G2414" s="142" t="e">
        <f>VLOOKUP(B2414,MODALIDADE_1!A:G,4,FALSE)</f>
        <v>#N/A</v>
      </c>
      <c r="H2414" s="142" t="e">
        <f>VLOOKUP(B2414,MODALIDADE_1!A:G,6,FALSE)</f>
        <v>#N/A</v>
      </c>
      <c r="I2414" s="142" t="e">
        <f>VLOOKUP(B2414,MODALIDADE_1!A:G,7,FALSE)</f>
        <v>#N/A</v>
      </c>
      <c r="J2414" s="106" t="e">
        <f>VLOOKUP(Tabela410[[#This Row],[Proposta de Referência]],SIMP_M1!A:K,9,FALSE)</f>
        <v>#VALUE!</v>
      </c>
      <c r="K2414" s="106" t="e">
        <f>VLOOKUP(Tabela410[[#This Row],[Proposta de Referência]],SIMP_M1!A:K,8,FALSE)</f>
        <v>#VALUE!</v>
      </c>
      <c r="L2414" s="107" t="e">
        <f t="shared" si="156"/>
        <v>#VALUE!</v>
      </c>
      <c r="M2414" s="107" t="e">
        <f t="shared" si="157"/>
        <v>#VALUE!</v>
      </c>
      <c r="N2414" s="142" t="e">
        <f t="shared" si="158"/>
        <v>#VALUE!</v>
      </c>
      <c r="O2414" s="142" t="e">
        <f t="shared" si="159"/>
        <v>#N/A</v>
      </c>
      <c r="P2414" s="24" t="str">
        <f>IFERROR(VLOOKUP(O2414,HOSPITAIS_COM_DIVIDAS!A:E,5,FALSE),"")</f>
        <v/>
      </c>
    </row>
    <row r="2415" spans="1:16" x14ac:dyDescent="0.25">
      <c r="A2415" s="52" t="e">
        <f>Tabela410[[#This Row],[Status da Proposta]]</f>
        <v>#VALUE!</v>
      </c>
      <c r="B2415" s="143">
        <f>MODALIDADE_1!A2415</f>
        <v>0</v>
      </c>
      <c r="C2415" s="142" t="e">
        <f>VLOOKUP(B2415,MODALIDADE_1!A:B,2,FALSE)</f>
        <v>#N/A</v>
      </c>
      <c r="D2415" s="142"/>
      <c r="E2415" s="94" t="e">
        <f>VLOOKUP(B2415,MODALIDADE_1!A:E,5,FALSE)</f>
        <v>#N/A</v>
      </c>
      <c r="F2415" s="95" t="e">
        <f>VLOOKUP(B2415,MODALIDADE_1!A:C,3,FALSE)</f>
        <v>#N/A</v>
      </c>
      <c r="G2415" s="142" t="e">
        <f>VLOOKUP(B2415,MODALIDADE_1!A:G,4,FALSE)</f>
        <v>#N/A</v>
      </c>
      <c r="H2415" s="142" t="e">
        <f>VLOOKUP(B2415,MODALIDADE_1!A:G,6,FALSE)</f>
        <v>#N/A</v>
      </c>
      <c r="I2415" s="142" t="e">
        <f>VLOOKUP(B2415,MODALIDADE_1!A:G,7,FALSE)</f>
        <v>#N/A</v>
      </c>
      <c r="J2415" s="106" t="e">
        <f>VLOOKUP(Tabela410[[#This Row],[Proposta de Referência]],SIMP_M1!A:K,9,FALSE)</f>
        <v>#VALUE!</v>
      </c>
      <c r="K2415" s="106" t="e">
        <f>VLOOKUP(Tabela410[[#This Row],[Proposta de Referência]],SIMP_M1!A:K,8,FALSE)</f>
        <v>#VALUE!</v>
      </c>
      <c r="L2415" s="107" t="e">
        <f t="shared" si="156"/>
        <v>#VALUE!</v>
      </c>
      <c r="M2415" s="107" t="e">
        <f t="shared" si="157"/>
        <v>#VALUE!</v>
      </c>
      <c r="N2415" s="142" t="e">
        <f t="shared" si="158"/>
        <v>#VALUE!</v>
      </c>
      <c r="O2415" s="142" t="e">
        <f t="shared" si="159"/>
        <v>#N/A</v>
      </c>
      <c r="P2415" s="24" t="str">
        <f>IFERROR(VLOOKUP(O2415,HOSPITAIS_COM_DIVIDAS!A:E,5,FALSE),"")</f>
        <v/>
      </c>
    </row>
    <row r="2416" spans="1:16" x14ac:dyDescent="0.25">
      <c r="A2416" s="52" t="e">
        <f>Tabela410[[#This Row],[Status da Proposta]]</f>
        <v>#VALUE!</v>
      </c>
      <c r="B2416" s="143">
        <f>MODALIDADE_1!A2416</f>
        <v>0</v>
      </c>
      <c r="C2416" s="142" t="e">
        <f>VLOOKUP(B2416,MODALIDADE_1!A:B,2,FALSE)</f>
        <v>#N/A</v>
      </c>
      <c r="D2416" s="142"/>
      <c r="E2416" s="94" t="e">
        <f>VLOOKUP(B2416,MODALIDADE_1!A:E,5,FALSE)</f>
        <v>#N/A</v>
      </c>
      <c r="F2416" s="95" t="e">
        <f>VLOOKUP(B2416,MODALIDADE_1!A:C,3,FALSE)</f>
        <v>#N/A</v>
      </c>
      <c r="G2416" s="142" t="e">
        <f>VLOOKUP(B2416,MODALIDADE_1!A:G,4,FALSE)</f>
        <v>#N/A</v>
      </c>
      <c r="H2416" s="142" t="e">
        <f>VLOOKUP(B2416,MODALIDADE_1!A:G,6,FALSE)</f>
        <v>#N/A</v>
      </c>
      <c r="I2416" s="142" t="e">
        <f>VLOOKUP(B2416,MODALIDADE_1!A:G,7,FALSE)</f>
        <v>#N/A</v>
      </c>
      <c r="J2416" s="106" t="e">
        <f>VLOOKUP(Tabela410[[#This Row],[Proposta de Referência]],SIMP_M1!A:K,9,FALSE)</f>
        <v>#VALUE!</v>
      </c>
      <c r="K2416" s="106" t="e">
        <f>VLOOKUP(Tabela410[[#This Row],[Proposta de Referência]],SIMP_M1!A:K,8,FALSE)</f>
        <v>#VALUE!</v>
      </c>
      <c r="L2416" s="107" t="e">
        <f t="shared" si="156"/>
        <v>#VALUE!</v>
      </c>
      <c r="M2416" s="107" t="e">
        <f t="shared" si="157"/>
        <v>#VALUE!</v>
      </c>
      <c r="N2416" s="142" t="e">
        <f t="shared" si="158"/>
        <v>#VALUE!</v>
      </c>
      <c r="O2416" s="142" t="e">
        <f t="shared" si="159"/>
        <v>#N/A</v>
      </c>
      <c r="P2416" s="24" t="str">
        <f>IFERROR(VLOOKUP(O2416,HOSPITAIS_COM_DIVIDAS!A:E,5,FALSE),"")</f>
        <v/>
      </c>
    </row>
    <row r="2417" spans="1:16" x14ac:dyDescent="0.25">
      <c r="A2417" s="52" t="e">
        <f>Tabela410[[#This Row],[Status da Proposta]]</f>
        <v>#VALUE!</v>
      </c>
      <c r="B2417" s="143">
        <f>MODALIDADE_1!A2417</f>
        <v>0</v>
      </c>
      <c r="C2417" s="142" t="e">
        <f>VLOOKUP(B2417,MODALIDADE_1!A:B,2,FALSE)</f>
        <v>#N/A</v>
      </c>
      <c r="D2417" s="142"/>
      <c r="E2417" s="94" t="e">
        <f>VLOOKUP(B2417,MODALIDADE_1!A:E,5,FALSE)</f>
        <v>#N/A</v>
      </c>
      <c r="F2417" s="95" t="e">
        <f>VLOOKUP(B2417,MODALIDADE_1!A:C,3,FALSE)</f>
        <v>#N/A</v>
      </c>
      <c r="G2417" s="142" t="e">
        <f>VLOOKUP(B2417,MODALIDADE_1!A:G,4,FALSE)</f>
        <v>#N/A</v>
      </c>
      <c r="H2417" s="142" t="e">
        <f>VLOOKUP(B2417,MODALIDADE_1!A:G,6,FALSE)</f>
        <v>#N/A</v>
      </c>
      <c r="I2417" s="142" t="e">
        <f>VLOOKUP(B2417,MODALIDADE_1!A:G,7,FALSE)</f>
        <v>#N/A</v>
      </c>
      <c r="J2417" s="106" t="e">
        <f>VLOOKUP(Tabela410[[#This Row],[Proposta de Referência]],SIMP_M1!A:K,9,FALSE)</f>
        <v>#VALUE!</v>
      </c>
      <c r="K2417" s="106" t="e">
        <f>VLOOKUP(Tabela410[[#This Row],[Proposta de Referência]],SIMP_M1!A:K,8,FALSE)</f>
        <v>#VALUE!</v>
      </c>
      <c r="L2417" s="107" t="e">
        <f t="shared" si="156"/>
        <v>#VALUE!</v>
      </c>
      <c r="M2417" s="107" t="e">
        <f t="shared" si="157"/>
        <v>#VALUE!</v>
      </c>
      <c r="N2417" s="142" t="e">
        <f t="shared" si="158"/>
        <v>#VALUE!</v>
      </c>
      <c r="O2417" s="142" t="e">
        <f t="shared" si="159"/>
        <v>#N/A</v>
      </c>
      <c r="P2417" s="24" t="str">
        <f>IFERROR(VLOOKUP(O2417,HOSPITAIS_COM_DIVIDAS!A:E,5,FALSE),"")</f>
        <v/>
      </c>
    </row>
    <row r="2418" spans="1:16" x14ac:dyDescent="0.25">
      <c r="A2418" s="52" t="e">
        <f>Tabela410[[#This Row],[Status da Proposta]]</f>
        <v>#VALUE!</v>
      </c>
      <c r="B2418" s="143">
        <f>MODALIDADE_1!A2418</f>
        <v>0</v>
      </c>
      <c r="C2418" s="142" t="e">
        <f>VLOOKUP(B2418,MODALIDADE_1!A:B,2,FALSE)</f>
        <v>#N/A</v>
      </c>
      <c r="D2418" s="142"/>
      <c r="E2418" s="94" t="e">
        <f>VLOOKUP(B2418,MODALIDADE_1!A:E,5,FALSE)</f>
        <v>#N/A</v>
      </c>
      <c r="F2418" s="95" t="e">
        <f>VLOOKUP(B2418,MODALIDADE_1!A:C,3,FALSE)</f>
        <v>#N/A</v>
      </c>
      <c r="G2418" s="142" t="e">
        <f>VLOOKUP(B2418,MODALIDADE_1!A:G,4,FALSE)</f>
        <v>#N/A</v>
      </c>
      <c r="H2418" s="142" t="e">
        <f>VLOOKUP(B2418,MODALIDADE_1!A:G,6,FALSE)</f>
        <v>#N/A</v>
      </c>
      <c r="I2418" s="142" t="e">
        <f>VLOOKUP(B2418,MODALIDADE_1!A:G,7,FALSE)</f>
        <v>#N/A</v>
      </c>
      <c r="J2418" s="106" t="e">
        <f>VLOOKUP(Tabela410[[#This Row],[Proposta de Referência]],SIMP_M1!A:K,9,FALSE)</f>
        <v>#VALUE!</v>
      </c>
      <c r="K2418" s="106" t="e">
        <f>VLOOKUP(Tabela410[[#This Row],[Proposta de Referência]],SIMP_M1!A:K,8,FALSE)</f>
        <v>#VALUE!</v>
      </c>
      <c r="L2418" s="107" t="e">
        <f t="shared" si="156"/>
        <v>#VALUE!</v>
      </c>
      <c r="M2418" s="107" t="e">
        <f t="shared" si="157"/>
        <v>#VALUE!</v>
      </c>
      <c r="N2418" s="142" t="e">
        <f t="shared" si="158"/>
        <v>#VALUE!</v>
      </c>
      <c r="O2418" s="142" t="e">
        <f t="shared" si="159"/>
        <v>#N/A</v>
      </c>
      <c r="P2418" s="24" t="str">
        <f>IFERROR(VLOOKUP(O2418,HOSPITAIS_COM_DIVIDAS!A:E,5,FALSE),"")</f>
        <v/>
      </c>
    </row>
    <row r="2419" spans="1:16" x14ac:dyDescent="0.25">
      <c r="A2419" s="52" t="e">
        <f>Tabela410[[#This Row],[Status da Proposta]]</f>
        <v>#VALUE!</v>
      </c>
      <c r="B2419" s="143">
        <f>MODALIDADE_1!A2419</f>
        <v>0</v>
      </c>
      <c r="C2419" s="142" t="e">
        <f>VLOOKUP(B2419,MODALIDADE_1!A:B,2,FALSE)</f>
        <v>#N/A</v>
      </c>
      <c r="D2419" s="142"/>
      <c r="E2419" s="94" t="e">
        <f>VLOOKUP(B2419,MODALIDADE_1!A:E,5,FALSE)</f>
        <v>#N/A</v>
      </c>
      <c r="F2419" s="95" t="e">
        <f>VLOOKUP(B2419,MODALIDADE_1!A:C,3,FALSE)</f>
        <v>#N/A</v>
      </c>
      <c r="G2419" s="142" t="e">
        <f>VLOOKUP(B2419,MODALIDADE_1!A:G,4,FALSE)</f>
        <v>#N/A</v>
      </c>
      <c r="H2419" s="142" t="e">
        <f>VLOOKUP(B2419,MODALIDADE_1!A:G,6,FALSE)</f>
        <v>#N/A</v>
      </c>
      <c r="I2419" s="142" t="e">
        <f>VLOOKUP(B2419,MODALIDADE_1!A:G,7,FALSE)</f>
        <v>#N/A</v>
      </c>
      <c r="J2419" s="106" t="e">
        <f>VLOOKUP(Tabela410[[#This Row],[Proposta de Referência]],SIMP_M1!A:K,9,FALSE)</f>
        <v>#VALUE!</v>
      </c>
      <c r="K2419" s="106" t="e">
        <f>VLOOKUP(Tabela410[[#This Row],[Proposta de Referência]],SIMP_M1!A:K,8,FALSE)</f>
        <v>#VALUE!</v>
      </c>
      <c r="L2419" s="107" t="e">
        <f t="shared" si="156"/>
        <v>#VALUE!</v>
      </c>
      <c r="M2419" s="107" t="e">
        <f t="shared" si="157"/>
        <v>#VALUE!</v>
      </c>
      <c r="N2419" s="142" t="e">
        <f t="shared" si="158"/>
        <v>#VALUE!</v>
      </c>
      <c r="O2419" s="142" t="e">
        <f t="shared" si="159"/>
        <v>#N/A</v>
      </c>
      <c r="P2419" s="24" t="str">
        <f>IFERROR(VLOOKUP(O2419,HOSPITAIS_COM_DIVIDAS!A:E,5,FALSE),"")</f>
        <v/>
      </c>
    </row>
    <row r="2420" spans="1:16" x14ac:dyDescent="0.25">
      <c r="A2420" s="52" t="e">
        <f>Tabela410[[#This Row],[Status da Proposta]]</f>
        <v>#VALUE!</v>
      </c>
      <c r="B2420" s="143">
        <f>MODALIDADE_1!A2420</f>
        <v>0</v>
      </c>
      <c r="C2420" s="142" t="e">
        <f>VLOOKUP(B2420,MODALIDADE_1!A:B,2,FALSE)</f>
        <v>#N/A</v>
      </c>
      <c r="D2420" s="142"/>
      <c r="E2420" s="94" t="e">
        <f>VLOOKUP(B2420,MODALIDADE_1!A:E,5,FALSE)</f>
        <v>#N/A</v>
      </c>
      <c r="F2420" s="95" t="e">
        <f>VLOOKUP(B2420,MODALIDADE_1!A:C,3,FALSE)</f>
        <v>#N/A</v>
      </c>
      <c r="G2420" s="142" t="e">
        <f>VLOOKUP(B2420,MODALIDADE_1!A:G,4,FALSE)</f>
        <v>#N/A</v>
      </c>
      <c r="H2420" s="142" t="e">
        <f>VLOOKUP(B2420,MODALIDADE_1!A:G,6,FALSE)</f>
        <v>#N/A</v>
      </c>
      <c r="I2420" s="142" t="e">
        <f>VLOOKUP(B2420,MODALIDADE_1!A:G,7,FALSE)</f>
        <v>#N/A</v>
      </c>
      <c r="J2420" s="106" t="e">
        <f>VLOOKUP(Tabela410[[#This Row],[Proposta de Referência]],SIMP_M1!A:K,9,FALSE)</f>
        <v>#VALUE!</v>
      </c>
      <c r="K2420" s="106" t="e">
        <f>VLOOKUP(Tabela410[[#This Row],[Proposta de Referência]],SIMP_M1!A:K,8,FALSE)</f>
        <v>#VALUE!</v>
      </c>
      <c r="L2420" s="107" t="e">
        <f t="shared" si="156"/>
        <v>#VALUE!</v>
      </c>
      <c r="M2420" s="107" t="e">
        <f t="shared" si="157"/>
        <v>#VALUE!</v>
      </c>
      <c r="N2420" s="142" t="e">
        <f t="shared" si="158"/>
        <v>#VALUE!</v>
      </c>
      <c r="O2420" s="142" t="e">
        <f t="shared" si="159"/>
        <v>#N/A</v>
      </c>
      <c r="P2420" s="24" t="str">
        <f>IFERROR(VLOOKUP(O2420,HOSPITAIS_COM_DIVIDAS!A:E,5,FALSE),"")</f>
        <v/>
      </c>
    </row>
    <row r="2421" spans="1:16" x14ac:dyDescent="0.25">
      <c r="A2421" s="52" t="e">
        <f>Tabela410[[#This Row],[Status da Proposta]]</f>
        <v>#VALUE!</v>
      </c>
      <c r="B2421" s="143">
        <f>MODALIDADE_1!A2421</f>
        <v>0</v>
      </c>
      <c r="C2421" s="142" t="e">
        <f>VLOOKUP(B2421,MODALIDADE_1!A:B,2,FALSE)</f>
        <v>#N/A</v>
      </c>
      <c r="D2421" s="142"/>
      <c r="E2421" s="94" t="e">
        <f>VLOOKUP(B2421,MODALIDADE_1!A:E,5,FALSE)</f>
        <v>#N/A</v>
      </c>
      <c r="F2421" s="95" t="e">
        <f>VLOOKUP(B2421,MODALIDADE_1!A:C,3,FALSE)</f>
        <v>#N/A</v>
      </c>
      <c r="G2421" s="142" t="e">
        <f>VLOOKUP(B2421,MODALIDADE_1!A:G,4,FALSE)</f>
        <v>#N/A</v>
      </c>
      <c r="H2421" s="142" t="e">
        <f>VLOOKUP(B2421,MODALIDADE_1!A:G,6,FALSE)</f>
        <v>#N/A</v>
      </c>
      <c r="I2421" s="142" t="e">
        <f>VLOOKUP(B2421,MODALIDADE_1!A:G,7,FALSE)</f>
        <v>#N/A</v>
      </c>
      <c r="J2421" s="106" t="e">
        <f>VLOOKUP(Tabela410[[#This Row],[Proposta de Referência]],SIMP_M1!A:K,9,FALSE)</f>
        <v>#VALUE!</v>
      </c>
      <c r="K2421" s="106" t="e">
        <f>VLOOKUP(Tabela410[[#This Row],[Proposta de Referência]],SIMP_M1!A:K,8,FALSE)</f>
        <v>#VALUE!</v>
      </c>
      <c r="L2421" s="107" t="e">
        <f t="shared" si="156"/>
        <v>#VALUE!</v>
      </c>
      <c r="M2421" s="107" t="e">
        <f t="shared" si="157"/>
        <v>#VALUE!</v>
      </c>
      <c r="N2421" s="142" t="e">
        <f t="shared" si="158"/>
        <v>#VALUE!</v>
      </c>
      <c r="O2421" s="142" t="e">
        <f t="shared" si="159"/>
        <v>#N/A</v>
      </c>
      <c r="P2421" s="24" t="str">
        <f>IFERROR(VLOOKUP(O2421,HOSPITAIS_COM_DIVIDAS!A:E,5,FALSE),"")</f>
        <v/>
      </c>
    </row>
    <row r="2422" spans="1:16" x14ac:dyDescent="0.25">
      <c r="A2422" s="52" t="e">
        <f>Tabela410[[#This Row],[Status da Proposta]]</f>
        <v>#VALUE!</v>
      </c>
      <c r="B2422" s="143">
        <f>MODALIDADE_1!A2422</f>
        <v>0</v>
      </c>
      <c r="C2422" s="142" t="e">
        <f>VLOOKUP(B2422,MODALIDADE_1!A:B,2,FALSE)</f>
        <v>#N/A</v>
      </c>
      <c r="D2422" s="142"/>
      <c r="E2422" s="94" t="e">
        <f>VLOOKUP(B2422,MODALIDADE_1!A:E,5,FALSE)</f>
        <v>#N/A</v>
      </c>
      <c r="F2422" s="95" t="e">
        <f>VLOOKUP(B2422,MODALIDADE_1!A:C,3,FALSE)</f>
        <v>#N/A</v>
      </c>
      <c r="G2422" s="142" t="e">
        <f>VLOOKUP(B2422,MODALIDADE_1!A:G,4,FALSE)</f>
        <v>#N/A</v>
      </c>
      <c r="H2422" s="142" t="e">
        <f>VLOOKUP(B2422,MODALIDADE_1!A:G,6,FALSE)</f>
        <v>#N/A</v>
      </c>
      <c r="I2422" s="142" t="e">
        <f>VLOOKUP(B2422,MODALIDADE_1!A:G,7,FALSE)</f>
        <v>#N/A</v>
      </c>
      <c r="J2422" s="106" t="e">
        <f>VLOOKUP(Tabela410[[#This Row],[Proposta de Referência]],SIMP_M1!A:K,9,FALSE)</f>
        <v>#VALUE!</v>
      </c>
      <c r="K2422" s="106" t="e">
        <f>VLOOKUP(Tabela410[[#This Row],[Proposta de Referência]],SIMP_M1!A:K,8,FALSE)</f>
        <v>#VALUE!</v>
      </c>
      <c r="L2422" s="107" t="e">
        <f t="shared" si="156"/>
        <v>#VALUE!</v>
      </c>
      <c r="M2422" s="107" t="e">
        <f t="shared" si="157"/>
        <v>#VALUE!</v>
      </c>
      <c r="N2422" s="142" t="e">
        <f t="shared" si="158"/>
        <v>#VALUE!</v>
      </c>
      <c r="O2422" s="142" t="e">
        <f t="shared" si="159"/>
        <v>#N/A</v>
      </c>
      <c r="P2422" s="24" t="str">
        <f>IFERROR(VLOOKUP(O2422,HOSPITAIS_COM_DIVIDAS!A:E,5,FALSE),"")</f>
        <v/>
      </c>
    </row>
    <row r="2423" spans="1:16" x14ac:dyDescent="0.25">
      <c r="A2423" s="52" t="e">
        <f>Tabela410[[#This Row],[Status da Proposta]]</f>
        <v>#VALUE!</v>
      </c>
      <c r="B2423" s="143">
        <f>MODALIDADE_1!A2423</f>
        <v>0</v>
      </c>
      <c r="C2423" s="142" t="e">
        <f>VLOOKUP(B2423,MODALIDADE_1!A:B,2,FALSE)</f>
        <v>#N/A</v>
      </c>
      <c r="D2423" s="142"/>
      <c r="E2423" s="94" t="e">
        <f>VLOOKUP(B2423,MODALIDADE_1!A:E,5,FALSE)</f>
        <v>#N/A</v>
      </c>
      <c r="F2423" s="95" t="e">
        <f>VLOOKUP(B2423,MODALIDADE_1!A:C,3,FALSE)</f>
        <v>#N/A</v>
      </c>
      <c r="G2423" s="142" t="e">
        <f>VLOOKUP(B2423,MODALIDADE_1!A:G,4,FALSE)</f>
        <v>#N/A</v>
      </c>
      <c r="H2423" s="142" t="e">
        <f>VLOOKUP(B2423,MODALIDADE_1!A:G,6,FALSE)</f>
        <v>#N/A</v>
      </c>
      <c r="I2423" s="142" t="e">
        <f>VLOOKUP(B2423,MODALIDADE_1!A:G,7,FALSE)</f>
        <v>#N/A</v>
      </c>
      <c r="J2423" s="106" t="e">
        <f>VLOOKUP(Tabela410[[#This Row],[Proposta de Referência]],SIMP_M1!A:K,9,FALSE)</f>
        <v>#VALUE!</v>
      </c>
      <c r="K2423" s="106" t="e">
        <f>VLOOKUP(Tabela410[[#This Row],[Proposta de Referência]],SIMP_M1!A:K,8,FALSE)</f>
        <v>#VALUE!</v>
      </c>
      <c r="L2423" s="107" t="e">
        <f t="shared" si="156"/>
        <v>#VALUE!</v>
      </c>
      <c r="M2423" s="107" t="e">
        <f t="shared" si="157"/>
        <v>#VALUE!</v>
      </c>
      <c r="N2423" s="142" t="e">
        <f t="shared" si="158"/>
        <v>#VALUE!</v>
      </c>
      <c r="O2423" s="142" t="e">
        <f t="shared" si="159"/>
        <v>#N/A</v>
      </c>
      <c r="P2423" s="24" t="str">
        <f>IFERROR(VLOOKUP(O2423,HOSPITAIS_COM_DIVIDAS!A:E,5,FALSE),"")</f>
        <v/>
      </c>
    </row>
    <row r="2424" spans="1:16" x14ac:dyDescent="0.25">
      <c r="A2424" s="52" t="e">
        <f>Tabela410[[#This Row],[Status da Proposta]]</f>
        <v>#VALUE!</v>
      </c>
      <c r="B2424" s="143">
        <f>MODALIDADE_1!A2424</f>
        <v>0</v>
      </c>
      <c r="C2424" s="142" t="e">
        <f>VLOOKUP(B2424,MODALIDADE_1!A:B,2,FALSE)</f>
        <v>#N/A</v>
      </c>
      <c r="D2424" s="142"/>
      <c r="E2424" s="94" t="e">
        <f>VLOOKUP(B2424,MODALIDADE_1!A:E,5,FALSE)</f>
        <v>#N/A</v>
      </c>
      <c r="F2424" s="95" t="e">
        <f>VLOOKUP(B2424,MODALIDADE_1!A:C,3,FALSE)</f>
        <v>#N/A</v>
      </c>
      <c r="G2424" s="142" t="e">
        <f>VLOOKUP(B2424,MODALIDADE_1!A:G,4,FALSE)</f>
        <v>#N/A</v>
      </c>
      <c r="H2424" s="142" t="e">
        <f>VLOOKUP(B2424,MODALIDADE_1!A:G,6,FALSE)</f>
        <v>#N/A</v>
      </c>
      <c r="I2424" s="142" t="e">
        <f>VLOOKUP(B2424,MODALIDADE_1!A:G,7,FALSE)</f>
        <v>#N/A</v>
      </c>
      <c r="J2424" s="106" t="e">
        <f>VLOOKUP(Tabela410[[#This Row],[Proposta de Referência]],SIMP_M1!A:K,9,FALSE)</f>
        <v>#VALUE!</v>
      </c>
      <c r="K2424" s="106" t="e">
        <f>VLOOKUP(Tabela410[[#This Row],[Proposta de Referência]],SIMP_M1!A:K,8,FALSE)</f>
        <v>#VALUE!</v>
      </c>
      <c r="L2424" s="107" t="e">
        <f t="shared" si="156"/>
        <v>#VALUE!</v>
      </c>
      <c r="M2424" s="107" t="e">
        <f t="shared" si="157"/>
        <v>#VALUE!</v>
      </c>
      <c r="N2424" s="142" t="e">
        <f t="shared" si="158"/>
        <v>#VALUE!</v>
      </c>
      <c r="O2424" s="142" t="e">
        <f t="shared" si="159"/>
        <v>#N/A</v>
      </c>
      <c r="P2424" s="24" t="str">
        <f>IFERROR(VLOOKUP(O2424,HOSPITAIS_COM_DIVIDAS!A:E,5,FALSE),"")</f>
        <v/>
      </c>
    </row>
    <row r="2425" spans="1:16" x14ac:dyDescent="0.25">
      <c r="A2425" s="52" t="e">
        <f>Tabela410[[#This Row],[Status da Proposta]]</f>
        <v>#VALUE!</v>
      </c>
      <c r="B2425" s="143">
        <f>MODALIDADE_1!A2425</f>
        <v>0</v>
      </c>
      <c r="C2425" s="142" t="e">
        <f>VLOOKUP(B2425,MODALIDADE_1!A:B,2,FALSE)</f>
        <v>#N/A</v>
      </c>
      <c r="D2425" s="142"/>
      <c r="E2425" s="94" t="e">
        <f>VLOOKUP(B2425,MODALIDADE_1!A:E,5,FALSE)</f>
        <v>#N/A</v>
      </c>
      <c r="F2425" s="95" t="e">
        <f>VLOOKUP(B2425,MODALIDADE_1!A:C,3,FALSE)</f>
        <v>#N/A</v>
      </c>
      <c r="G2425" s="142" t="e">
        <f>VLOOKUP(B2425,MODALIDADE_1!A:G,4,FALSE)</f>
        <v>#N/A</v>
      </c>
      <c r="H2425" s="142" t="e">
        <f>VLOOKUP(B2425,MODALIDADE_1!A:G,6,FALSE)</f>
        <v>#N/A</v>
      </c>
      <c r="I2425" s="142" t="e">
        <f>VLOOKUP(B2425,MODALIDADE_1!A:G,7,FALSE)</f>
        <v>#N/A</v>
      </c>
      <c r="J2425" s="106" t="e">
        <f>VLOOKUP(Tabela410[[#This Row],[Proposta de Referência]],SIMP_M1!A:K,9,FALSE)</f>
        <v>#VALUE!</v>
      </c>
      <c r="K2425" s="106" t="e">
        <f>VLOOKUP(Tabela410[[#This Row],[Proposta de Referência]],SIMP_M1!A:K,8,FALSE)</f>
        <v>#VALUE!</v>
      </c>
      <c r="L2425" s="107" t="e">
        <f t="shared" si="156"/>
        <v>#VALUE!</v>
      </c>
      <c r="M2425" s="107" t="e">
        <f t="shared" si="157"/>
        <v>#VALUE!</v>
      </c>
      <c r="N2425" s="142" t="e">
        <f t="shared" si="158"/>
        <v>#VALUE!</v>
      </c>
      <c r="O2425" s="142" t="e">
        <f t="shared" si="159"/>
        <v>#N/A</v>
      </c>
      <c r="P2425" s="24" t="str">
        <f>IFERROR(VLOOKUP(O2425,HOSPITAIS_COM_DIVIDAS!A:E,5,FALSE),"")</f>
        <v/>
      </c>
    </row>
    <row r="2426" spans="1:16" x14ac:dyDescent="0.25">
      <c r="A2426" s="52" t="e">
        <f>Tabela410[[#This Row],[Status da Proposta]]</f>
        <v>#VALUE!</v>
      </c>
      <c r="B2426" s="143">
        <f>MODALIDADE_1!A2426</f>
        <v>0</v>
      </c>
      <c r="C2426" s="142" t="e">
        <f>VLOOKUP(B2426,MODALIDADE_1!A:B,2,FALSE)</f>
        <v>#N/A</v>
      </c>
      <c r="D2426" s="142"/>
      <c r="E2426" s="94" t="e">
        <f>VLOOKUP(B2426,MODALIDADE_1!A:E,5,FALSE)</f>
        <v>#N/A</v>
      </c>
      <c r="F2426" s="95" t="e">
        <f>VLOOKUP(B2426,MODALIDADE_1!A:C,3,FALSE)</f>
        <v>#N/A</v>
      </c>
      <c r="G2426" s="142" t="e">
        <f>VLOOKUP(B2426,MODALIDADE_1!A:G,4,FALSE)</f>
        <v>#N/A</v>
      </c>
      <c r="H2426" s="142" t="e">
        <f>VLOOKUP(B2426,MODALIDADE_1!A:G,6,FALSE)</f>
        <v>#N/A</v>
      </c>
      <c r="I2426" s="142" t="e">
        <f>VLOOKUP(B2426,MODALIDADE_1!A:G,7,FALSE)</f>
        <v>#N/A</v>
      </c>
      <c r="J2426" s="106" t="e">
        <f>VLOOKUP(Tabela410[[#This Row],[Proposta de Referência]],SIMP_M1!A:K,9,FALSE)</f>
        <v>#VALUE!</v>
      </c>
      <c r="K2426" s="106" t="e">
        <f>VLOOKUP(Tabela410[[#This Row],[Proposta de Referência]],SIMP_M1!A:K,8,FALSE)</f>
        <v>#VALUE!</v>
      </c>
      <c r="L2426" s="107" t="e">
        <f t="shared" si="156"/>
        <v>#VALUE!</v>
      </c>
      <c r="M2426" s="107" t="e">
        <f t="shared" si="157"/>
        <v>#VALUE!</v>
      </c>
      <c r="N2426" s="142" t="e">
        <f t="shared" si="158"/>
        <v>#VALUE!</v>
      </c>
      <c r="O2426" s="142" t="e">
        <f t="shared" si="159"/>
        <v>#N/A</v>
      </c>
      <c r="P2426" s="24" t="str">
        <f>IFERROR(VLOOKUP(O2426,HOSPITAIS_COM_DIVIDAS!A:E,5,FALSE),"")</f>
        <v/>
      </c>
    </row>
    <row r="2427" spans="1:16" x14ac:dyDescent="0.25">
      <c r="A2427" s="52" t="e">
        <f>Tabela410[[#This Row],[Status da Proposta]]</f>
        <v>#VALUE!</v>
      </c>
      <c r="B2427" s="143">
        <f>MODALIDADE_1!A2427</f>
        <v>0</v>
      </c>
      <c r="C2427" s="142" t="e">
        <f>VLOOKUP(B2427,MODALIDADE_1!A:B,2,FALSE)</f>
        <v>#N/A</v>
      </c>
      <c r="D2427" s="142"/>
      <c r="E2427" s="94" t="e">
        <f>VLOOKUP(B2427,MODALIDADE_1!A:E,5,FALSE)</f>
        <v>#N/A</v>
      </c>
      <c r="F2427" s="95" t="e">
        <f>VLOOKUP(B2427,MODALIDADE_1!A:C,3,FALSE)</f>
        <v>#N/A</v>
      </c>
      <c r="G2427" s="142" t="e">
        <f>VLOOKUP(B2427,MODALIDADE_1!A:G,4,FALSE)</f>
        <v>#N/A</v>
      </c>
      <c r="H2427" s="142" t="e">
        <f>VLOOKUP(B2427,MODALIDADE_1!A:G,6,FALSE)</f>
        <v>#N/A</v>
      </c>
      <c r="I2427" s="142" t="e">
        <f>VLOOKUP(B2427,MODALIDADE_1!A:G,7,FALSE)</f>
        <v>#N/A</v>
      </c>
      <c r="J2427" s="106" t="e">
        <f>VLOOKUP(Tabela410[[#This Row],[Proposta de Referência]],SIMP_M1!A:K,9,FALSE)</f>
        <v>#VALUE!</v>
      </c>
      <c r="K2427" s="106" t="e">
        <f>VLOOKUP(Tabela410[[#This Row],[Proposta de Referência]],SIMP_M1!A:K,8,FALSE)</f>
        <v>#VALUE!</v>
      </c>
      <c r="L2427" s="107" t="e">
        <f t="shared" si="156"/>
        <v>#VALUE!</v>
      </c>
      <c r="M2427" s="107" t="e">
        <f t="shared" si="157"/>
        <v>#VALUE!</v>
      </c>
      <c r="N2427" s="142" t="e">
        <f t="shared" si="158"/>
        <v>#VALUE!</v>
      </c>
      <c r="O2427" s="142" t="e">
        <f t="shared" si="159"/>
        <v>#N/A</v>
      </c>
      <c r="P2427" s="24" t="str">
        <f>IFERROR(VLOOKUP(O2427,HOSPITAIS_COM_DIVIDAS!A:E,5,FALSE),"")</f>
        <v/>
      </c>
    </row>
    <row r="2428" spans="1:16" x14ac:dyDescent="0.25">
      <c r="A2428" s="52" t="e">
        <f>Tabela410[[#This Row],[Status da Proposta]]</f>
        <v>#VALUE!</v>
      </c>
      <c r="B2428" s="143">
        <f>MODALIDADE_1!A2428</f>
        <v>0</v>
      </c>
      <c r="C2428" s="142" t="e">
        <f>VLOOKUP(B2428,MODALIDADE_1!A:B,2,FALSE)</f>
        <v>#N/A</v>
      </c>
      <c r="D2428" s="142"/>
      <c r="E2428" s="94" t="e">
        <f>VLOOKUP(B2428,MODALIDADE_1!A:E,5,FALSE)</f>
        <v>#N/A</v>
      </c>
      <c r="F2428" s="95" t="e">
        <f>VLOOKUP(B2428,MODALIDADE_1!A:C,3,FALSE)</f>
        <v>#N/A</v>
      </c>
      <c r="G2428" s="142" t="e">
        <f>VLOOKUP(B2428,MODALIDADE_1!A:G,4,FALSE)</f>
        <v>#N/A</v>
      </c>
      <c r="H2428" s="142" t="e">
        <f>VLOOKUP(B2428,MODALIDADE_1!A:G,6,FALSE)</f>
        <v>#N/A</v>
      </c>
      <c r="I2428" s="142" t="e">
        <f>VLOOKUP(B2428,MODALIDADE_1!A:G,7,FALSE)</f>
        <v>#N/A</v>
      </c>
      <c r="J2428" s="106" t="e">
        <f>VLOOKUP(Tabela410[[#This Row],[Proposta de Referência]],SIMP_M1!A:K,9,FALSE)</f>
        <v>#VALUE!</v>
      </c>
      <c r="K2428" s="106" t="e">
        <f>VLOOKUP(Tabela410[[#This Row],[Proposta de Referência]],SIMP_M1!A:K,8,FALSE)</f>
        <v>#VALUE!</v>
      </c>
      <c r="L2428" s="107" t="e">
        <f t="shared" si="156"/>
        <v>#VALUE!</v>
      </c>
      <c r="M2428" s="107" t="e">
        <f t="shared" si="157"/>
        <v>#VALUE!</v>
      </c>
      <c r="N2428" s="142" t="e">
        <f t="shared" si="158"/>
        <v>#VALUE!</v>
      </c>
      <c r="O2428" s="142" t="e">
        <f t="shared" si="159"/>
        <v>#N/A</v>
      </c>
      <c r="P2428" s="24" t="str">
        <f>IFERROR(VLOOKUP(O2428,HOSPITAIS_COM_DIVIDAS!A:E,5,FALSE),"")</f>
        <v/>
      </c>
    </row>
    <row r="2429" spans="1:16" x14ac:dyDescent="0.25">
      <c r="A2429" s="52" t="e">
        <f>Tabela410[[#This Row],[Status da Proposta]]</f>
        <v>#VALUE!</v>
      </c>
      <c r="B2429" s="143">
        <f>MODALIDADE_1!A2429</f>
        <v>0</v>
      </c>
      <c r="C2429" s="142" t="e">
        <f>VLOOKUP(B2429,MODALIDADE_1!A:B,2,FALSE)</f>
        <v>#N/A</v>
      </c>
      <c r="D2429" s="142"/>
      <c r="E2429" s="94" t="e">
        <f>VLOOKUP(B2429,MODALIDADE_1!A:E,5,FALSE)</f>
        <v>#N/A</v>
      </c>
      <c r="F2429" s="95" t="e">
        <f>VLOOKUP(B2429,MODALIDADE_1!A:C,3,FALSE)</f>
        <v>#N/A</v>
      </c>
      <c r="G2429" s="142" t="e">
        <f>VLOOKUP(B2429,MODALIDADE_1!A:G,4,FALSE)</f>
        <v>#N/A</v>
      </c>
      <c r="H2429" s="142" t="e">
        <f>VLOOKUP(B2429,MODALIDADE_1!A:G,6,FALSE)</f>
        <v>#N/A</v>
      </c>
      <c r="I2429" s="142" t="e">
        <f>VLOOKUP(B2429,MODALIDADE_1!A:G,7,FALSE)</f>
        <v>#N/A</v>
      </c>
      <c r="J2429" s="106" t="e">
        <f>VLOOKUP(Tabela410[[#This Row],[Proposta de Referência]],SIMP_M1!A:K,9,FALSE)</f>
        <v>#VALUE!</v>
      </c>
      <c r="K2429" s="106" t="e">
        <f>VLOOKUP(Tabela410[[#This Row],[Proposta de Referência]],SIMP_M1!A:K,8,FALSE)</f>
        <v>#VALUE!</v>
      </c>
      <c r="L2429" s="107" t="e">
        <f t="shared" si="156"/>
        <v>#VALUE!</v>
      </c>
      <c r="M2429" s="107" t="e">
        <f t="shared" si="157"/>
        <v>#VALUE!</v>
      </c>
      <c r="N2429" s="142" t="e">
        <f t="shared" si="158"/>
        <v>#VALUE!</v>
      </c>
      <c r="O2429" s="142" t="e">
        <f t="shared" si="159"/>
        <v>#N/A</v>
      </c>
      <c r="P2429" s="24" t="str">
        <f>IFERROR(VLOOKUP(O2429,HOSPITAIS_COM_DIVIDAS!A:E,5,FALSE),"")</f>
        <v/>
      </c>
    </row>
    <row r="2430" spans="1:16" x14ac:dyDescent="0.25">
      <c r="A2430" s="52" t="e">
        <f>Tabela410[[#This Row],[Status da Proposta]]</f>
        <v>#VALUE!</v>
      </c>
      <c r="B2430" s="143">
        <f>MODALIDADE_1!A2430</f>
        <v>0</v>
      </c>
      <c r="C2430" s="142" t="e">
        <f>VLOOKUP(B2430,MODALIDADE_1!A:B,2,FALSE)</f>
        <v>#N/A</v>
      </c>
      <c r="D2430" s="142"/>
      <c r="E2430" s="94" t="e">
        <f>VLOOKUP(B2430,MODALIDADE_1!A:E,5,FALSE)</f>
        <v>#N/A</v>
      </c>
      <c r="F2430" s="95" t="e">
        <f>VLOOKUP(B2430,MODALIDADE_1!A:C,3,FALSE)</f>
        <v>#N/A</v>
      </c>
      <c r="G2430" s="142" t="e">
        <f>VLOOKUP(B2430,MODALIDADE_1!A:G,4,FALSE)</f>
        <v>#N/A</v>
      </c>
      <c r="H2430" s="142" t="e">
        <f>VLOOKUP(B2430,MODALIDADE_1!A:G,6,FALSE)</f>
        <v>#N/A</v>
      </c>
      <c r="I2430" s="142" t="e">
        <f>VLOOKUP(B2430,MODALIDADE_1!A:G,7,FALSE)</f>
        <v>#N/A</v>
      </c>
      <c r="J2430" s="106" t="e">
        <f>VLOOKUP(Tabela410[[#This Row],[Proposta de Referência]],SIMP_M1!A:K,9,FALSE)</f>
        <v>#VALUE!</v>
      </c>
      <c r="K2430" s="106" t="e">
        <f>VLOOKUP(Tabela410[[#This Row],[Proposta de Referência]],SIMP_M1!A:K,8,FALSE)</f>
        <v>#VALUE!</v>
      </c>
      <c r="L2430" s="107" t="e">
        <f t="shared" si="156"/>
        <v>#VALUE!</v>
      </c>
      <c r="M2430" s="107" t="e">
        <f t="shared" si="157"/>
        <v>#VALUE!</v>
      </c>
      <c r="N2430" s="142" t="e">
        <f t="shared" si="158"/>
        <v>#VALUE!</v>
      </c>
      <c r="O2430" s="142" t="e">
        <f t="shared" si="159"/>
        <v>#N/A</v>
      </c>
      <c r="P2430" s="24" t="str">
        <f>IFERROR(VLOOKUP(O2430,HOSPITAIS_COM_DIVIDAS!A:E,5,FALSE),"")</f>
        <v/>
      </c>
    </row>
    <row r="2431" spans="1:16" x14ac:dyDescent="0.25">
      <c r="A2431" s="52" t="e">
        <f>Tabela410[[#This Row],[Status da Proposta]]</f>
        <v>#VALUE!</v>
      </c>
      <c r="B2431" s="143">
        <f>MODALIDADE_1!A2431</f>
        <v>0</v>
      </c>
      <c r="C2431" s="142" t="e">
        <f>VLOOKUP(B2431,MODALIDADE_1!A:B,2,FALSE)</f>
        <v>#N/A</v>
      </c>
      <c r="D2431" s="142"/>
      <c r="E2431" s="94" t="e">
        <f>VLOOKUP(B2431,MODALIDADE_1!A:E,5,FALSE)</f>
        <v>#N/A</v>
      </c>
      <c r="F2431" s="95" t="e">
        <f>VLOOKUP(B2431,MODALIDADE_1!A:C,3,FALSE)</f>
        <v>#N/A</v>
      </c>
      <c r="G2431" s="142" t="e">
        <f>VLOOKUP(B2431,MODALIDADE_1!A:G,4,FALSE)</f>
        <v>#N/A</v>
      </c>
      <c r="H2431" s="142" t="e">
        <f>VLOOKUP(B2431,MODALIDADE_1!A:G,6,FALSE)</f>
        <v>#N/A</v>
      </c>
      <c r="I2431" s="142" t="e">
        <f>VLOOKUP(B2431,MODALIDADE_1!A:G,7,FALSE)</f>
        <v>#N/A</v>
      </c>
      <c r="J2431" s="106" t="e">
        <f>VLOOKUP(Tabela410[[#This Row],[Proposta de Referência]],SIMP_M1!A:K,9,FALSE)</f>
        <v>#VALUE!</v>
      </c>
      <c r="K2431" s="106" t="e">
        <f>VLOOKUP(Tabela410[[#This Row],[Proposta de Referência]],SIMP_M1!A:K,8,FALSE)</f>
        <v>#VALUE!</v>
      </c>
      <c r="L2431" s="107" t="e">
        <f t="shared" si="156"/>
        <v>#VALUE!</v>
      </c>
      <c r="M2431" s="107" t="e">
        <f t="shared" si="157"/>
        <v>#VALUE!</v>
      </c>
      <c r="N2431" s="142" t="e">
        <f t="shared" si="158"/>
        <v>#VALUE!</v>
      </c>
      <c r="O2431" s="142" t="e">
        <f t="shared" si="159"/>
        <v>#N/A</v>
      </c>
      <c r="P2431" s="24" t="str">
        <f>IFERROR(VLOOKUP(O2431,HOSPITAIS_COM_DIVIDAS!A:E,5,FALSE),"")</f>
        <v/>
      </c>
    </row>
    <row r="2432" spans="1:16" x14ac:dyDescent="0.25">
      <c r="A2432" s="52" t="e">
        <f>Tabela410[[#This Row],[Status da Proposta]]</f>
        <v>#VALUE!</v>
      </c>
      <c r="B2432" s="143">
        <f>MODALIDADE_1!A2432</f>
        <v>0</v>
      </c>
      <c r="C2432" s="142" t="e">
        <f>VLOOKUP(B2432,MODALIDADE_1!A:B,2,FALSE)</f>
        <v>#N/A</v>
      </c>
      <c r="D2432" s="142"/>
      <c r="E2432" s="94" t="e">
        <f>VLOOKUP(B2432,MODALIDADE_1!A:E,5,FALSE)</f>
        <v>#N/A</v>
      </c>
      <c r="F2432" s="95" t="e">
        <f>VLOOKUP(B2432,MODALIDADE_1!A:C,3,FALSE)</f>
        <v>#N/A</v>
      </c>
      <c r="G2432" s="142" t="e">
        <f>VLOOKUP(B2432,MODALIDADE_1!A:G,4,FALSE)</f>
        <v>#N/A</v>
      </c>
      <c r="H2432" s="142" t="e">
        <f>VLOOKUP(B2432,MODALIDADE_1!A:G,6,FALSE)</f>
        <v>#N/A</v>
      </c>
      <c r="I2432" s="142" t="e">
        <f>VLOOKUP(B2432,MODALIDADE_1!A:G,7,FALSE)</f>
        <v>#N/A</v>
      </c>
      <c r="J2432" s="106" t="e">
        <f>VLOOKUP(Tabela410[[#This Row],[Proposta de Referência]],SIMP_M1!A:K,9,FALSE)</f>
        <v>#VALUE!</v>
      </c>
      <c r="K2432" s="106" t="e">
        <f>VLOOKUP(Tabela410[[#This Row],[Proposta de Referência]],SIMP_M1!A:K,8,FALSE)</f>
        <v>#VALUE!</v>
      </c>
      <c r="L2432" s="107" t="e">
        <f t="shared" si="156"/>
        <v>#VALUE!</v>
      </c>
      <c r="M2432" s="107" t="e">
        <f t="shared" si="157"/>
        <v>#VALUE!</v>
      </c>
      <c r="N2432" s="142" t="e">
        <f t="shared" si="158"/>
        <v>#VALUE!</v>
      </c>
      <c r="O2432" s="142" t="e">
        <f t="shared" si="159"/>
        <v>#N/A</v>
      </c>
      <c r="P2432" s="24" t="str">
        <f>IFERROR(VLOOKUP(O2432,HOSPITAIS_COM_DIVIDAS!A:E,5,FALSE),"")</f>
        <v/>
      </c>
    </row>
    <row r="2433" spans="1:16" x14ac:dyDescent="0.25">
      <c r="A2433" s="52" t="e">
        <f>Tabela410[[#This Row],[Status da Proposta]]</f>
        <v>#VALUE!</v>
      </c>
      <c r="B2433" s="143">
        <f>MODALIDADE_1!A2433</f>
        <v>0</v>
      </c>
      <c r="C2433" s="142" t="e">
        <f>VLOOKUP(B2433,MODALIDADE_1!A:B,2,FALSE)</f>
        <v>#N/A</v>
      </c>
      <c r="D2433" s="142"/>
      <c r="E2433" s="94" t="e">
        <f>VLOOKUP(B2433,MODALIDADE_1!A:E,5,FALSE)</f>
        <v>#N/A</v>
      </c>
      <c r="F2433" s="95" t="e">
        <f>VLOOKUP(B2433,MODALIDADE_1!A:C,3,FALSE)</f>
        <v>#N/A</v>
      </c>
      <c r="G2433" s="142" t="e">
        <f>VLOOKUP(B2433,MODALIDADE_1!A:G,4,FALSE)</f>
        <v>#N/A</v>
      </c>
      <c r="H2433" s="142" t="e">
        <f>VLOOKUP(B2433,MODALIDADE_1!A:G,6,FALSE)</f>
        <v>#N/A</v>
      </c>
      <c r="I2433" s="142" t="e">
        <f>VLOOKUP(B2433,MODALIDADE_1!A:G,7,FALSE)</f>
        <v>#N/A</v>
      </c>
      <c r="J2433" s="106" t="e">
        <f>VLOOKUP(Tabela410[[#This Row],[Proposta de Referência]],SIMP_M1!A:K,9,FALSE)</f>
        <v>#VALUE!</v>
      </c>
      <c r="K2433" s="106" t="e">
        <f>VLOOKUP(Tabela410[[#This Row],[Proposta de Referência]],SIMP_M1!A:K,8,FALSE)</f>
        <v>#VALUE!</v>
      </c>
      <c r="L2433" s="107" t="e">
        <f t="shared" si="156"/>
        <v>#VALUE!</v>
      </c>
      <c r="M2433" s="107" t="e">
        <f t="shared" si="157"/>
        <v>#VALUE!</v>
      </c>
      <c r="N2433" s="142" t="e">
        <f t="shared" si="158"/>
        <v>#VALUE!</v>
      </c>
      <c r="O2433" s="142" t="e">
        <f t="shared" si="159"/>
        <v>#N/A</v>
      </c>
      <c r="P2433" s="24" t="str">
        <f>IFERROR(VLOOKUP(O2433,HOSPITAIS_COM_DIVIDAS!A:E,5,FALSE),"")</f>
        <v/>
      </c>
    </row>
    <row r="2434" spans="1:16" x14ac:dyDescent="0.25">
      <c r="A2434" s="52" t="e">
        <f>Tabela410[[#This Row],[Status da Proposta]]</f>
        <v>#VALUE!</v>
      </c>
      <c r="B2434" s="143">
        <f>MODALIDADE_1!A2434</f>
        <v>0</v>
      </c>
      <c r="C2434" s="142" t="e">
        <f>VLOOKUP(B2434,MODALIDADE_1!A:B,2,FALSE)</f>
        <v>#N/A</v>
      </c>
      <c r="D2434" s="142"/>
      <c r="E2434" s="94" t="e">
        <f>VLOOKUP(B2434,MODALIDADE_1!A:E,5,FALSE)</f>
        <v>#N/A</v>
      </c>
      <c r="F2434" s="95" t="e">
        <f>VLOOKUP(B2434,MODALIDADE_1!A:C,3,FALSE)</f>
        <v>#N/A</v>
      </c>
      <c r="G2434" s="142" t="e">
        <f>VLOOKUP(B2434,MODALIDADE_1!A:G,4,FALSE)</f>
        <v>#N/A</v>
      </c>
      <c r="H2434" s="142" t="e">
        <f>VLOOKUP(B2434,MODALIDADE_1!A:G,6,FALSE)</f>
        <v>#N/A</v>
      </c>
      <c r="I2434" s="142" t="e">
        <f>VLOOKUP(B2434,MODALIDADE_1!A:G,7,FALSE)</f>
        <v>#N/A</v>
      </c>
      <c r="J2434" s="106" t="e">
        <f>VLOOKUP(Tabela410[[#This Row],[Proposta de Referência]],SIMP_M1!A:K,9,FALSE)</f>
        <v>#VALUE!</v>
      </c>
      <c r="K2434" s="106" t="e">
        <f>VLOOKUP(Tabela410[[#This Row],[Proposta de Referência]],SIMP_M1!A:K,8,FALSE)</f>
        <v>#VALUE!</v>
      </c>
      <c r="L2434" s="107" t="e">
        <f t="shared" si="156"/>
        <v>#VALUE!</v>
      </c>
      <c r="M2434" s="107" t="e">
        <f t="shared" si="157"/>
        <v>#VALUE!</v>
      </c>
      <c r="N2434" s="142" t="e">
        <f t="shared" si="158"/>
        <v>#VALUE!</v>
      </c>
      <c r="O2434" s="142" t="e">
        <f t="shared" si="159"/>
        <v>#N/A</v>
      </c>
      <c r="P2434" s="24" t="str">
        <f>IFERROR(VLOOKUP(O2434,HOSPITAIS_COM_DIVIDAS!A:E,5,FALSE),"")</f>
        <v/>
      </c>
    </row>
    <row r="2435" spans="1:16" x14ac:dyDescent="0.25">
      <c r="A2435" s="52" t="e">
        <f>Tabela410[[#This Row],[Status da Proposta]]</f>
        <v>#VALUE!</v>
      </c>
      <c r="B2435" s="143">
        <f>MODALIDADE_1!A2435</f>
        <v>0</v>
      </c>
      <c r="C2435" s="142" t="e">
        <f>VLOOKUP(B2435,MODALIDADE_1!A:B,2,FALSE)</f>
        <v>#N/A</v>
      </c>
      <c r="D2435" s="142"/>
      <c r="E2435" s="94" t="e">
        <f>VLOOKUP(B2435,MODALIDADE_1!A:E,5,FALSE)</f>
        <v>#N/A</v>
      </c>
      <c r="F2435" s="95" t="e">
        <f>VLOOKUP(B2435,MODALIDADE_1!A:C,3,FALSE)</f>
        <v>#N/A</v>
      </c>
      <c r="G2435" s="142" t="e">
        <f>VLOOKUP(B2435,MODALIDADE_1!A:G,4,FALSE)</f>
        <v>#N/A</v>
      </c>
      <c r="H2435" s="142" t="e">
        <f>VLOOKUP(B2435,MODALIDADE_1!A:G,6,FALSE)</f>
        <v>#N/A</v>
      </c>
      <c r="I2435" s="142" t="e">
        <f>VLOOKUP(B2435,MODALIDADE_1!A:G,7,FALSE)</f>
        <v>#N/A</v>
      </c>
      <c r="J2435" s="106" t="e">
        <f>VLOOKUP(Tabela410[[#This Row],[Proposta de Referência]],SIMP_M1!A:K,9,FALSE)</f>
        <v>#VALUE!</v>
      </c>
      <c r="K2435" s="106" t="e">
        <f>VLOOKUP(Tabela410[[#This Row],[Proposta de Referência]],SIMP_M1!A:K,8,FALSE)</f>
        <v>#VALUE!</v>
      </c>
      <c r="L2435" s="107" t="e">
        <f t="shared" si="156"/>
        <v>#VALUE!</v>
      </c>
      <c r="M2435" s="107" t="e">
        <f t="shared" si="157"/>
        <v>#VALUE!</v>
      </c>
      <c r="N2435" s="142" t="e">
        <f t="shared" si="158"/>
        <v>#VALUE!</v>
      </c>
      <c r="O2435" s="142" t="e">
        <f t="shared" si="159"/>
        <v>#N/A</v>
      </c>
      <c r="P2435" s="24" t="str">
        <f>IFERROR(VLOOKUP(O2435,HOSPITAIS_COM_DIVIDAS!A:E,5,FALSE),"")</f>
        <v/>
      </c>
    </row>
    <row r="2436" spans="1:16" x14ac:dyDescent="0.25">
      <c r="A2436" s="52" t="e">
        <f>Tabela410[[#This Row],[Status da Proposta]]</f>
        <v>#VALUE!</v>
      </c>
      <c r="B2436" s="143">
        <f>MODALIDADE_1!A2436</f>
        <v>0</v>
      </c>
      <c r="C2436" s="142" t="e">
        <f>VLOOKUP(B2436,MODALIDADE_1!A:B,2,FALSE)</f>
        <v>#N/A</v>
      </c>
      <c r="D2436" s="142"/>
      <c r="E2436" s="94" t="e">
        <f>VLOOKUP(B2436,MODALIDADE_1!A:E,5,FALSE)</f>
        <v>#N/A</v>
      </c>
      <c r="F2436" s="95" t="e">
        <f>VLOOKUP(B2436,MODALIDADE_1!A:C,3,FALSE)</f>
        <v>#N/A</v>
      </c>
      <c r="G2436" s="142" t="e">
        <f>VLOOKUP(B2436,MODALIDADE_1!A:G,4,FALSE)</f>
        <v>#N/A</v>
      </c>
      <c r="H2436" s="142" t="e">
        <f>VLOOKUP(B2436,MODALIDADE_1!A:G,6,FALSE)</f>
        <v>#N/A</v>
      </c>
      <c r="I2436" s="142" t="e">
        <f>VLOOKUP(B2436,MODALIDADE_1!A:G,7,FALSE)</f>
        <v>#N/A</v>
      </c>
      <c r="J2436" s="106" t="e">
        <f>VLOOKUP(Tabela410[[#This Row],[Proposta de Referência]],SIMP_M1!A:K,9,FALSE)</f>
        <v>#VALUE!</v>
      </c>
      <c r="K2436" s="106" t="e">
        <f>VLOOKUP(Tabela410[[#This Row],[Proposta de Referência]],SIMP_M1!A:K,8,FALSE)</f>
        <v>#VALUE!</v>
      </c>
      <c r="L2436" s="107" t="e">
        <f t="shared" si="156"/>
        <v>#VALUE!</v>
      </c>
      <c r="M2436" s="107" t="e">
        <f t="shared" si="157"/>
        <v>#VALUE!</v>
      </c>
      <c r="N2436" s="142" t="e">
        <f t="shared" si="158"/>
        <v>#VALUE!</v>
      </c>
      <c r="O2436" s="142" t="e">
        <f t="shared" si="159"/>
        <v>#N/A</v>
      </c>
      <c r="P2436" s="24" t="str">
        <f>IFERROR(VLOOKUP(O2436,HOSPITAIS_COM_DIVIDAS!A:E,5,FALSE),"")</f>
        <v/>
      </c>
    </row>
    <row r="2437" spans="1:16" x14ac:dyDescent="0.25">
      <c r="A2437" s="52" t="e">
        <f>Tabela410[[#This Row],[Status da Proposta]]</f>
        <v>#VALUE!</v>
      </c>
      <c r="B2437" s="143">
        <f>MODALIDADE_1!A2437</f>
        <v>0</v>
      </c>
      <c r="C2437" s="142" t="e">
        <f>VLOOKUP(B2437,MODALIDADE_1!A:B,2,FALSE)</f>
        <v>#N/A</v>
      </c>
      <c r="D2437" s="142"/>
      <c r="E2437" s="94" t="e">
        <f>VLOOKUP(B2437,MODALIDADE_1!A:E,5,FALSE)</f>
        <v>#N/A</v>
      </c>
      <c r="F2437" s="95" t="e">
        <f>VLOOKUP(B2437,MODALIDADE_1!A:C,3,FALSE)</f>
        <v>#N/A</v>
      </c>
      <c r="G2437" s="142" t="e">
        <f>VLOOKUP(B2437,MODALIDADE_1!A:G,4,FALSE)</f>
        <v>#N/A</v>
      </c>
      <c r="H2437" s="142" t="e">
        <f>VLOOKUP(B2437,MODALIDADE_1!A:G,6,FALSE)</f>
        <v>#N/A</v>
      </c>
      <c r="I2437" s="142" t="e">
        <f>VLOOKUP(B2437,MODALIDADE_1!A:G,7,FALSE)</f>
        <v>#N/A</v>
      </c>
      <c r="J2437" s="106" t="e">
        <f>VLOOKUP(Tabela410[[#This Row],[Proposta de Referência]],SIMP_M1!A:K,9,FALSE)</f>
        <v>#VALUE!</v>
      </c>
      <c r="K2437" s="106" t="e">
        <f>VLOOKUP(Tabela410[[#This Row],[Proposta de Referência]],SIMP_M1!A:K,8,FALSE)</f>
        <v>#VALUE!</v>
      </c>
      <c r="L2437" s="107" t="e">
        <f t="shared" si="156"/>
        <v>#VALUE!</v>
      </c>
      <c r="M2437" s="107" t="e">
        <f t="shared" si="157"/>
        <v>#VALUE!</v>
      </c>
      <c r="N2437" s="142" t="e">
        <f t="shared" si="158"/>
        <v>#VALUE!</v>
      </c>
      <c r="O2437" s="142" t="e">
        <f t="shared" si="159"/>
        <v>#N/A</v>
      </c>
      <c r="P2437" s="24" t="str">
        <f>IFERROR(VLOOKUP(O2437,HOSPITAIS_COM_DIVIDAS!A:E,5,FALSE),"")</f>
        <v/>
      </c>
    </row>
    <row r="2438" spans="1:16" x14ac:dyDescent="0.25">
      <c r="A2438" s="52" t="e">
        <f>Tabela410[[#This Row],[Status da Proposta]]</f>
        <v>#VALUE!</v>
      </c>
      <c r="B2438" s="143">
        <f>MODALIDADE_1!A2438</f>
        <v>0</v>
      </c>
      <c r="C2438" s="142" t="e">
        <f>VLOOKUP(B2438,MODALIDADE_1!A:B,2,FALSE)</f>
        <v>#N/A</v>
      </c>
      <c r="D2438" s="142"/>
      <c r="E2438" s="94" t="e">
        <f>VLOOKUP(B2438,MODALIDADE_1!A:E,5,FALSE)</f>
        <v>#N/A</v>
      </c>
      <c r="F2438" s="95" t="e">
        <f>VLOOKUP(B2438,MODALIDADE_1!A:C,3,FALSE)</f>
        <v>#N/A</v>
      </c>
      <c r="G2438" s="142" t="e">
        <f>VLOOKUP(B2438,MODALIDADE_1!A:G,4,FALSE)</f>
        <v>#N/A</v>
      </c>
      <c r="H2438" s="142" t="e">
        <f>VLOOKUP(B2438,MODALIDADE_1!A:G,6,FALSE)</f>
        <v>#N/A</v>
      </c>
      <c r="I2438" s="142" t="e">
        <f>VLOOKUP(B2438,MODALIDADE_1!A:G,7,FALSE)</f>
        <v>#N/A</v>
      </c>
      <c r="J2438" s="106" t="e">
        <f>VLOOKUP(Tabela410[[#This Row],[Proposta de Referência]],SIMP_M1!A:K,9,FALSE)</f>
        <v>#VALUE!</v>
      </c>
      <c r="K2438" s="106" t="e">
        <f>VLOOKUP(Tabela410[[#This Row],[Proposta de Referência]],SIMP_M1!A:K,8,FALSE)</f>
        <v>#VALUE!</v>
      </c>
      <c r="L2438" s="107" t="e">
        <f t="shared" si="156"/>
        <v>#VALUE!</v>
      </c>
      <c r="M2438" s="107" t="e">
        <f t="shared" si="157"/>
        <v>#VALUE!</v>
      </c>
      <c r="N2438" s="142" t="e">
        <f t="shared" si="158"/>
        <v>#VALUE!</v>
      </c>
      <c r="O2438" s="142" t="e">
        <f t="shared" si="159"/>
        <v>#N/A</v>
      </c>
      <c r="P2438" s="24" t="str">
        <f>IFERROR(VLOOKUP(O2438,HOSPITAIS_COM_DIVIDAS!A:E,5,FALSE),"")</f>
        <v/>
      </c>
    </row>
    <row r="2439" spans="1:16" x14ac:dyDescent="0.25">
      <c r="A2439" s="52" t="e">
        <f>Tabela410[[#This Row],[Status da Proposta]]</f>
        <v>#VALUE!</v>
      </c>
      <c r="B2439" s="143">
        <f>MODALIDADE_1!A2439</f>
        <v>0</v>
      </c>
      <c r="C2439" s="142" t="e">
        <f>VLOOKUP(B2439,MODALIDADE_1!A:B,2,FALSE)</f>
        <v>#N/A</v>
      </c>
      <c r="D2439" s="142"/>
      <c r="E2439" s="94" t="e">
        <f>VLOOKUP(B2439,MODALIDADE_1!A:E,5,FALSE)</f>
        <v>#N/A</v>
      </c>
      <c r="F2439" s="95" t="e">
        <f>VLOOKUP(B2439,MODALIDADE_1!A:C,3,FALSE)</f>
        <v>#N/A</v>
      </c>
      <c r="G2439" s="142" t="e">
        <f>VLOOKUP(B2439,MODALIDADE_1!A:G,4,FALSE)</f>
        <v>#N/A</v>
      </c>
      <c r="H2439" s="142" t="e">
        <f>VLOOKUP(B2439,MODALIDADE_1!A:G,6,FALSE)</f>
        <v>#N/A</v>
      </c>
      <c r="I2439" s="142" t="e">
        <f>VLOOKUP(B2439,MODALIDADE_1!A:G,7,FALSE)</f>
        <v>#N/A</v>
      </c>
      <c r="J2439" s="106" t="e">
        <f>VLOOKUP(Tabela410[[#This Row],[Proposta de Referência]],SIMP_M1!A:K,9,FALSE)</f>
        <v>#VALUE!</v>
      </c>
      <c r="K2439" s="106" t="e">
        <f>VLOOKUP(Tabela410[[#This Row],[Proposta de Referência]],SIMP_M1!A:K,8,FALSE)</f>
        <v>#VALUE!</v>
      </c>
      <c r="L2439" s="107" t="e">
        <f t="shared" si="156"/>
        <v>#VALUE!</v>
      </c>
      <c r="M2439" s="107" t="e">
        <f t="shared" si="157"/>
        <v>#VALUE!</v>
      </c>
      <c r="N2439" s="142" t="e">
        <f t="shared" si="158"/>
        <v>#VALUE!</v>
      </c>
      <c r="O2439" s="142" t="e">
        <f t="shared" si="159"/>
        <v>#N/A</v>
      </c>
      <c r="P2439" s="24" t="str">
        <f>IFERROR(VLOOKUP(O2439,HOSPITAIS_COM_DIVIDAS!A:E,5,FALSE),"")</f>
        <v/>
      </c>
    </row>
    <row r="2440" spans="1:16" x14ac:dyDescent="0.25">
      <c r="A2440" s="52" t="e">
        <f>Tabela410[[#This Row],[Status da Proposta]]</f>
        <v>#VALUE!</v>
      </c>
      <c r="B2440" s="143">
        <f>MODALIDADE_1!A2440</f>
        <v>0</v>
      </c>
      <c r="C2440" s="142" t="e">
        <f>VLOOKUP(B2440,MODALIDADE_1!A:B,2,FALSE)</f>
        <v>#N/A</v>
      </c>
      <c r="D2440" s="142"/>
      <c r="E2440" s="94" t="e">
        <f>VLOOKUP(B2440,MODALIDADE_1!A:E,5,FALSE)</f>
        <v>#N/A</v>
      </c>
      <c r="F2440" s="95" t="e">
        <f>VLOOKUP(B2440,MODALIDADE_1!A:C,3,FALSE)</f>
        <v>#N/A</v>
      </c>
      <c r="G2440" s="142" t="e">
        <f>VLOOKUP(B2440,MODALIDADE_1!A:G,4,FALSE)</f>
        <v>#N/A</v>
      </c>
      <c r="H2440" s="142" t="e">
        <f>VLOOKUP(B2440,MODALIDADE_1!A:G,6,FALSE)</f>
        <v>#N/A</v>
      </c>
      <c r="I2440" s="142" t="e">
        <f>VLOOKUP(B2440,MODALIDADE_1!A:G,7,FALSE)</f>
        <v>#N/A</v>
      </c>
      <c r="J2440" s="106" t="e">
        <f>VLOOKUP(Tabela410[[#This Row],[Proposta de Referência]],SIMP_M1!A:K,9,FALSE)</f>
        <v>#VALUE!</v>
      </c>
      <c r="K2440" s="106" t="e">
        <f>VLOOKUP(Tabela410[[#This Row],[Proposta de Referência]],SIMP_M1!A:K,8,FALSE)</f>
        <v>#VALUE!</v>
      </c>
      <c r="L2440" s="107" t="e">
        <f t="shared" si="156"/>
        <v>#VALUE!</v>
      </c>
      <c r="M2440" s="107" t="e">
        <f t="shared" si="157"/>
        <v>#VALUE!</v>
      </c>
      <c r="N2440" s="142" t="e">
        <f t="shared" si="158"/>
        <v>#VALUE!</v>
      </c>
      <c r="O2440" s="142" t="e">
        <f t="shared" si="159"/>
        <v>#N/A</v>
      </c>
      <c r="P2440" s="24" t="str">
        <f>IFERROR(VLOOKUP(O2440,HOSPITAIS_COM_DIVIDAS!A:E,5,FALSE),"")</f>
        <v/>
      </c>
    </row>
    <row r="2441" spans="1:16" x14ac:dyDescent="0.25">
      <c r="A2441" s="52" t="e">
        <f>Tabela410[[#This Row],[Status da Proposta]]</f>
        <v>#VALUE!</v>
      </c>
      <c r="B2441" s="143">
        <f>MODALIDADE_1!A2441</f>
        <v>0</v>
      </c>
      <c r="C2441" s="142" t="e">
        <f>VLOOKUP(B2441,MODALIDADE_1!A:B,2,FALSE)</f>
        <v>#N/A</v>
      </c>
      <c r="D2441" s="142"/>
      <c r="E2441" s="94" t="e">
        <f>VLOOKUP(B2441,MODALIDADE_1!A:E,5,FALSE)</f>
        <v>#N/A</v>
      </c>
      <c r="F2441" s="95" t="e">
        <f>VLOOKUP(B2441,MODALIDADE_1!A:C,3,FALSE)</f>
        <v>#N/A</v>
      </c>
      <c r="G2441" s="142" t="e">
        <f>VLOOKUP(B2441,MODALIDADE_1!A:G,4,FALSE)</f>
        <v>#N/A</v>
      </c>
      <c r="H2441" s="142" t="e">
        <f>VLOOKUP(B2441,MODALIDADE_1!A:G,6,FALSE)</f>
        <v>#N/A</v>
      </c>
      <c r="I2441" s="142" t="e">
        <f>VLOOKUP(B2441,MODALIDADE_1!A:G,7,FALSE)</f>
        <v>#N/A</v>
      </c>
      <c r="J2441" s="106" t="e">
        <f>VLOOKUP(Tabela410[[#This Row],[Proposta de Referência]],SIMP_M1!A:K,9,FALSE)</f>
        <v>#VALUE!</v>
      </c>
      <c r="K2441" s="106" t="e">
        <f>VLOOKUP(Tabela410[[#This Row],[Proposta de Referência]],SIMP_M1!A:K,8,FALSE)</f>
        <v>#VALUE!</v>
      </c>
      <c r="L2441" s="107" t="e">
        <f t="shared" si="156"/>
        <v>#VALUE!</v>
      </c>
      <c r="M2441" s="107" t="e">
        <f t="shared" si="157"/>
        <v>#VALUE!</v>
      </c>
      <c r="N2441" s="142" t="e">
        <f t="shared" si="158"/>
        <v>#VALUE!</v>
      </c>
      <c r="O2441" s="142" t="e">
        <f t="shared" si="159"/>
        <v>#N/A</v>
      </c>
      <c r="P2441" s="24" t="str">
        <f>IFERROR(VLOOKUP(O2441,HOSPITAIS_COM_DIVIDAS!A:E,5,FALSE),"")</f>
        <v/>
      </c>
    </row>
    <row r="2442" spans="1:16" x14ac:dyDescent="0.25">
      <c r="A2442" s="52" t="e">
        <f>Tabela410[[#This Row],[Status da Proposta]]</f>
        <v>#VALUE!</v>
      </c>
      <c r="B2442" s="143">
        <f>MODALIDADE_1!A2442</f>
        <v>0</v>
      </c>
      <c r="C2442" s="142" t="e">
        <f>VLOOKUP(B2442,MODALIDADE_1!A:B,2,FALSE)</f>
        <v>#N/A</v>
      </c>
      <c r="D2442" s="142"/>
      <c r="E2442" s="94" t="e">
        <f>VLOOKUP(B2442,MODALIDADE_1!A:E,5,FALSE)</f>
        <v>#N/A</v>
      </c>
      <c r="F2442" s="95" t="e">
        <f>VLOOKUP(B2442,MODALIDADE_1!A:C,3,FALSE)</f>
        <v>#N/A</v>
      </c>
      <c r="G2442" s="142" t="e">
        <f>VLOOKUP(B2442,MODALIDADE_1!A:G,4,FALSE)</f>
        <v>#N/A</v>
      </c>
      <c r="H2442" s="142" t="e">
        <f>VLOOKUP(B2442,MODALIDADE_1!A:G,6,FALSE)</f>
        <v>#N/A</v>
      </c>
      <c r="I2442" s="142" t="e">
        <f>VLOOKUP(B2442,MODALIDADE_1!A:G,7,FALSE)</f>
        <v>#N/A</v>
      </c>
      <c r="J2442" s="106" t="e">
        <f>VLOOKUP(Tabela410[[#This Row],[Proposta de Referência]],SIMP_M1!A:K,9,FALSE)</f>
        <v>#VALUE!</v>
      </c>
      <c r="K2442" s="106" t="e">
        <f>VLOOKUP(Tabela410[[#This Row],[Proposta de Referência]],SIMP_M1!A:K,8,FALSE)</f>
        <v>#VALUE!</v>
      </c>
      <c r="L2442" s="107" t="e">
        <f t="shared" si="156"/>
        <v>#VALUE!</v>
      </c>
      <c r="M2442" s="107" t="e">
        <f t="shared" si="157"/>
        <v>#VALUE!</v>
      </c>
      <c r="N2442" s="142" t="e">
        <f t="shared" si="158"/>
        <v>#VALUE!</v>
      </c>
      <c r="O2442" s="142" t="e">
        <f t="shared" si="159"/>
        <v>#N/A</v>
      </c>
      <c r="P2442" s="24" t="str">
        <f>IFERROR(VLOOKUP(O2442,HOSPITAIS_COM_DIVIDAS!A:E,5,FALSE),"")</f>
        <v/>
      </c>
    </row>
    <row r="2443" spans="1:16" x14ac:dyDescent="0.25">
      <c r="A2443" s="52" t="e">
        <f>Tabela410[[#This Row],[Status da Proposta]]</f>
        <v>#VALUE!</v>
      </c>
      <c r="B2443" s="143">
        <f>MODALIDADE_1!A2443</f>
        <v>0</v>
      </c>
      <c r="C2443" s="142" t="e">
        <f>VLOOKUP(B2443,MODALIDADE_1!A:B,2,FALSE)</f>
        <v>#N/A</v>
      </c>
      <c r="D2443" s="142"/>
      <c r="E2443" s="94" t="e">
        <f>VLOOKUP(B2443,MODALIDADE_1!A:E,5,FALSE)</f>
        <v>#N/A</v>
      </c>
      <c r="F2443" s="95" t="e">
        <f>VLOOKUP(B2443,MODALIDADE_1!A:C,3,FALSE)</f>
        <v>#N/A</v>
      </c>
      <c r="G2443" s="142" t="e">
        <f>VLOOKUP(B2443,MODALIDADE_1!A:G,4,FALSE)</f>
        <v>#N/A</v>
      </c>
      <c r="H2443" s="142" t="e">
        <f>VLOOKUP(B2443,MODALIDADE_1!A:G,6,FALSE)</f>
        <v>#N/A</v>
      </c>
      <c r="I2443" s="142" t="e">
        <f>VLOOKUP(B2443,MODALIDADE_1!A:G,7,FALSE)</f>
        <v>#N/A</v>
      </c>
      <c r="J2443" s="106" t="e">
        <f>VLOOKUP(Tabela410[[#This Row],[Proposta de Referência]],SIMP_M1!A:K,9,FALSE)</f>
        <v>#VALUE!</v>
      </c>
      <c r="K2443" s="106" t="e">
        <f>VLOOKUP(Tabela410[[#This Row],[Proposta de Referência]],SIMP_M1!A:K,8,FALSE)</f>
        <v>#VALUE!</v>
      </c>
      <c r="L2443" s="107" t="e">
        <f t="shared" si="156"/>
        <v>#VALUE!</v>
      </c>
      <c r="M2443" s="107" t="e">
        <f t="shared" si="157"/>
        <v>#VALUE!</v>
      </c>
      <c r="N2443" s="142" t="e">
        <f t="shared" si="158"/>
        <v>#VALUE!</v>
      </c>
      <c r="O2443" s="142" t="e">
        <f t="shared" si="159"/>
        <v>#N/A</v>
      </c>
      <c r="P2443" s="24" t="str">
        <f>IFERROR(VLOOKUP(O2443,HOSPITAIS_COM_DIVIDAS!A:E,5,FALSE),"")</f>
        <v/>
      </c>
    </row>
    <row r="2444" spans="1:16" x14ac:dyDescent="0.25">
      <c r="A2444" s="52" t="e">
        <f>Tabela410[[#This Row],[Status da Proposta]]</f>
        <v>#VALUE!</v>
      </c>
      <c r="B2444" s="143">
        <f>MODALIDADE_1!A2444</f>
        <v>0</v>
      </c>
      <c r="C2444" s="142" t="e">
        <f>VLOOKUP(B2444,MODALIDADE_1!A:B,2,FALSE)</f>
        <v>#N/A</v>
      </c>
      <c r="D2444" s="142"/>
      <c r="E2444" s="94" t="e">
        <f>VLOOKUP(B2444,MODALIDADE_1!A:E,5,FALSE)</f>
        <v>#N/A</v>
      </c>
      <c r="F2444" s="95" t="e">
        <f>VLOOKUP(B2444,MODALIDADE_1!A:C,3,FALSE)</f>
        <v>#N/A</v>
      </c>
      <c r="G2444" s="142" t="e">
        <f>VLOOKUP(B2444,MODALIDADE_1!A:G,4,FALSE)</f>
        <v>#N/A</v>
      </c>
      <c r="H2444" s="142" t="e">
        <f>VLOOKUP(B2444,MODALIDADE_1!A:G,6,FALSE)</f>
        <v>#N/A</v>
      </c>
      <c r="I2444" s="142" t="e">
        <f>VLOOKUP(B2444,MODALIDADE_1!A:G,7,FALSE)</f>
        <v>#N/A</v>
      </c>
      <c r="J2444" s="106" t="e">
        <f>VLOOKUP(Tabela410[[#This Row],[Proposta de Referência]],SIMP_M1!A:K,9,FALSE)</f>
        <v>#VALUE!</v>
      </c>
      <c r="K2444" s="106" t="e">
        <f>VLOOKUP(Tabela410[[#This Row],[Proposta de Referência]],SIMP_M1!A:K,8,FALSE)</f>
        <v>#VALUE!</v>
      </c>
      <c r="L2444" s="107" t="e">
        <f t="shared" si="156"/>
        <v>#VALUE!</v>
      </c>
      <c r="M2444" s="107" t="e">
        <f t="shared" si="157"/>
        <v>#VALUE!</v>
      </c>
      <c r="N2444" s="142" t="e">
        <f t="shared" si="158"/>
        <v>#VALUE!</v>
      </c>
      <c r="O2444" s="142" t="e">
        <f t="shared" si="159"/>
        <v>#N/A</v>
      </c>
      <c r="P2444" s="24" t="str">
        <f>IFERROR(VLOOKUP(O2444,HOSPITAIS_COM_DIVIDAS!A:E,5,FALSE),"")</f>
        <v/>
      </c>
    </row>
    <row r="2445" spans="1:16" x14ac:dyDescent="0.25">
      <c r="A2445" s="52" t="e">
        <f>Tabela410[[#This Row],[Status da Proposta]]</f>
        <v>#VALUE!</v>
      </c>
      <c r="B2445" s="143">
        <f>MODALIDADE_1!A2445</f>
        <v>0</v>
      </c>
      <c r="C2445" s="142" t="e">
        <f>VLOOKUP(B2445,MODALIDADE_1!A:B,2,FALSE)</f>
        <v>#N/A</v>
      </c>
      <c r="D2445" s="142"/>
      <c r="E2445" s="94" t="e">
        <f>VLOOKUP(B2445,MODALIDADE_1!A:E,5,FALSE)</f>
        <v>#N/A</v>
      </c>
      <c r="F2445" s="95" t="e">
        <f>VLOOKUP(B2445,MODALIDADE_1!A:C,3,FALSE)</f>
        <v>#N/A</v>
      </c>
      <c r="G2445" s="142" t="e">
        <f>VLOOKUP(B2445,MODALIDADE_1!A:G,4,FALSE)</f>
        <v>#N/A</v>
      </c>
      <c r="H2445" s="142" t="e">
        <f>VLOOKUP(B2445,MODALIDADE_1!A:G,6,FALSE)</f>
        <v>#N/A</v>
      </c>
      <c r="I2445" s="142" t="e">
        <f>VLOOKUP(B2445,MODALIDADE_1!A:G,7,FALSE)</f>
        <v>#N/A</v>
      </c>
      <c r="J2445" s="106" t="e">
        <f>VLOOKUP(Tabela410[[#This Row],[Proposta de Referência]],SIMP_M1!A:K,9,FALSE)</f>
        <v>#VALUE!</v>
      </c>
      <c r="K2445" s="106" t="e">
        <f>VLOOKUP(Tabela410[[#This Row],[Proposta de Referência]],SIMP_M1!A:K,8,FALSE)</f>
        <v>#VALUE!</v>
      </c>
      <c r="L2445" s="107" t="e">
        <f t="shared" si="156"/>
        <v>#VALUE!</v>
      </c>
      <c r="M2445" s="107" t="e">
        <f t="shared" si="157"/>
        <v>#VALUE!</v>
      </c>
      <c r="N2445" s="142" t="e">
        <f t="shared" si="158"/>
        <v>#VALUE!</v>
      </c>
      <c r="O2445" s="142" t="e">
        <f t="shared" si="159"/>
        <v>#N/A</v>
      </c>
      <c r="P2445" s="24" t="str">
        <f>IFERROR(VLOOKUP(O2445,HOSPITAIS_COM_DIVIDAS!A:E,5,FALSE),"")</f>
        <v/>
      </c>
    </row>
    <row r="2446" spans="1:16" x14ac:dyDescent="0.25">
      <c r="A2446" s="52" t="e">
        <f>Tabela410[[#This Row],[Status da Proposta]]</f>
        <v>#VALUE!</v>
      </c>
      <c r="B2446" s="143">
        <f>MODALIDADE_1!A2446</f>
        <v>0</v>
      </c>
      <c r="C2446" s="142" t="e">
        <f>VLOOKUP(B2446,MODALIDADE_1!A:B,2,FALSE)</f>
        <v>#N/A</v>
      </c>
      <c r="D2446" s="142"/>
      <c r="E2446" s="94" t="e">
        <f>VLOOKUP(B2446,MODALIDADE_1!A:E,5,FALSE)</f>
        <v>#N/A</v>
      </c>
      <c r="F2446" s="95" t="e">
        <f>VLOOKUP(B2446,MODALIDADE_1!A:C,3,FALSE)</f>
        <v>#N/A</v>
      </c>
      <c r="G2446" s="142" t="e">
        <f>VLOOKUP(B2446,MODALIDADE_1!A:G,4,FALSE)</f>
        <v>#N/A</v>
      </c>
      <c r="H2446" s="142" t="e">
        <f>VLOOKUP(B2446,MODALIDADE_1!A:G,6,FALSE)</f>
        <v>#N/A</v>
      </c>
      <c r="I2446" s="142" t="e">
        <f>VLOOKUP(B2446,MODALIDADE_1!A:G,7,FALSE)</f>
        <v>#N/A</v>
      </c>
      <c r="J2446" s="106" t="e">
        <f>VLOOKUP(Tabela410[[#This Row],[Proposta de Referência]],SIMP_M1!A:K,9,FALSE)</f>
        <v>#VALUE!</v>
      </c>
      <c r="K2446" s="106" t="e">
        <f>VLOOKUP(Tabela410[[#This Row],[Proposta de Referência]],SIMP_M1!A:K,8,FALSE)</f>
        <v>#VALUE!</v>
      </c>
      <c r="L2446" s="107" t="e">
        <f t="shared" si="156"/>
        <v>#VALUE!</v>
      </c>
      <c r="M2446" s="107" t="e">
        <f t="shared" si="157"/>
        <v>#VALUE!</v>
      </c>
      <c r="N2446" s="142" t="e">
        <f t="shared" si="158"/>
        <v>#VALUE!</v>
      </c>
      <c r="O2446" s="142" t="e">
        <f t="shared" si="159"/>
        <v>#N/A</v>
      </c>
      <c r="P2446" s="24" t="str">
        <f>IFERROR(VLOOKUP(O2446,HOSPITAIS_COM_DIVIDAS!A:E,5,FALSE),"")</f>
        <v/>
      </c>
    </row>
    <row r="2447" spans="1:16" x14ac:dyDescent="0.25">
      <c r="A2447" s="52" t="e">
        <f>Tabela410[[#This Row],[Status da Proposta]]</f>
        <v>#VALUE!</v>
      </c>
      <c r="B2447" s="143">
        <f>MODALIDADE_1!A2447</f>
        <v>0</v>
      </c>
      <c r="C2447" s="142" t="e">
        <f>VLOOKUP(B2447,MODALIDADE_1!A:B,2,FALSE)</f>
        <v>#N/A</v>
      </c>
      <c r="D2447" s="142"/>
      <c r="E2447" s="94" t="e">
        <f>VLOOKUP(B2447,MODALIDADE_1!A:E,5,FALSE)</f>
        <v>#N/A</v>
      </c>
      <c r="F2447" s="95" t="e">
        <f>VLOOKUP(B2447,MODALIDADE_1!A:C,3,FALSE)</f>
        <v>#N/A</v>
      </c>
      <c r="G2447" s="142" t="e">
        <f>VLOOKUP(B2447,MODALIDADE_1!A:G,4,FALSE)</f>
        <v>#N/A</v>
      </c>
      <c r="H2447" s="142" t="e">
        <f>VLOOKUP(B2447,MODALIDADE_1!A:G,6,FALSE)</f>
        <v>#N/A</v>
      </c>
      <c r="I2447" s="142" t="e">
        <f>VLOOKUP(B2447,MODALIDADE_1!A:G,7,FALSE)</f>
        <v>#N/A</v>
      </c>
      <c r="J2447" s="106" t="e">
        <f>VLOOKUP(Tabela410[[#This Row],[Proposta de Referência]],SIMP_M1!A:K,9,FALSE)</f>
        <v>#VALUE!</v>
      </c>
      <c r="K2447" s="106" t="e">
        <f>VLOOKUP(Tabela410[[#This Row],[Proposta de Referência]],SIMP_M1!A:K,8,FALSE)</f>
        <v>#VALUE!</v>
      </c>
      <c r="L2447" s="107" t="e">
        <f t="shared" si="156"/>
        <v>#VALUE!</v>
      </c>
      <c r="M2447" s="107" t="e">
        <f t="shared" si="157"/>
        <v>#VALUE!</v>
      </c>
      <c r="N2447" s="142" t="e">
        <f t="shared" si="158"/>
        <v>#VALUE!</v>
      </c>
      <c r="O2447" s="142" t="e">
        <f t="shared" si="159"/>
        <v>#N/A</v>
      </c>
      <c r="P2447" s="24" t="str">
        <f>IFERROR(VLOOKUP(O2447,HOSPITAIS_COM_DIVIDAS!A:E,5,FALSE),"")</f>
        <v/>
      </c>
    </row>
    <row r="2448" spans="1:16" x14ac:dyDescent="0.25">
      <c r="A2448" s="52" t="e">
        <f>Tabela410[[#This Row],[Status da Proposta]]</f>
        <v>#VALUE!</v>
      </c>
      <c r="B2448" s="143">
        <f>MODALIDADE_1!A2448</f>
        <v>0</v>
      </c>
      <c r="C2448" s="142" t="e">
        <f>VLOOKUP(B2448,MODALIDADE_1!A:B,2,FALSE)</f>
        <v>#N/A</v>
      </c>
      <c r="D2448" s="142"/>
      <c r="E2448" s="94" t="e">
        <f>VLOOKUP(B2448,MODALIDADE_1!A:E,5,FALSE)</f>
        <v>#N/A</v>
      </c>
      <c r="F2448" s="95" t="e">
        <f>VLOOKUP(B2448,MODALIDADE_1!A:C,3,FALSE)</f>
        <v>#N/A</v>
      </c>
      <c r="G2448" s="142" t="e">
        <f>VLOOKUP(B2448,MODALIDADE_1!A:G,4,FALSE)</f>
        <v>#N/A</v>
      </c>
      <c r="H2448" s="142" t="e">
        <f>VLOOKUP(B2448,MODALIDADE_1!A:G,6,FALSE)</f>
        <v>#N/A</v>
      </c>
      <c r="I2448" s="142" t="e">
        <f>VLOOKUP(B2448,MODALIDADE_1!A:G,7,FALSE)</f>
        <v>#N/A</v>
      </c>
      <c r="J2448" s="106" t="e">
        <f>VLOOKUP(Tabela410[[#This Row],[Proposta de Referência]],SIMP_M1!A:K,9,FALSE)</f>
        <v>#VALUE!</v>
      </c>
      <c r="K2448" s="106" t="e">
        <f>VLOOKUP(Tabela410[[#This Row],[Proposta de Referência]],SIMP_M1!A:K,8,FALSE)</f>
        <v>#VALUE!</v>
      </c>
      <c r="L2448" s="107" t="e">
        <f t="shared" si="156"/>
        <v>#VALUE!</v>
      </c>
      <c r="M2448" s="107" t="e">
        <f t="shared" si="157"/>
        <v>#VALUE!</v>
      </c>
      <c r="N2448" s="142" t="e">
        <f t="shared" si="158"/>
        <v>#VALUE!</v>
      </c>
      <c r="O2448" s="142" t="e">
        <f t="shared" si="159"/>
        <v>#N/A</v>
      </c>
      <c r="P2448" s="24" t="str">
        <f>IFERROR(VLOOKUP(O2448,HOSPITAIS_COM_DIVIDAS!A:E,5,FALSE),"")</f>
        <v/>
      </c>
    </row>
    <row r="2449" spans="1:16" x14ac:dyDescent="0.25">
      <c r="A2449" s="52" t="e">
        <f>Tabela410[[#This Row],[Status da Proposta]]</f>
        <v>#VALUE!</v>
      </c>
      <c r="B2449" s="143">
        <f>MODALIDADE_1!A2449</f>
        <v>0</v>
      </c>
      <c r="C2449" s="142" t="e">
        <f>VLOOKUP(B2449,MODALIDADE_1!A:B,2,FALSE)</f>
        <v>#N/A</v>
      </c>
      <c r="D2449" s="142"/>
      <c r="E2449" s="94" t="e">
        <f>VLOOKUP(B2449,MODALIDADE_1!A:E,5,FALSE)</f>
        <v>#N/A</v>
      </c>
      <c r="F2449" s="95" t="e">
        <f>VLOOKUP(B2449,MODALIDADE_1!A:C,3,FALSE)</f>
        <v>#N/A</v>
      </c>
      <c r="G2449" s="142" t="e">
        <f>VLOOKUP(B2449,MODALIDADE_1!A:G,4,FALSE)</f>
        <v>#N/A</v>
      </c>
      <c r="H2449" s="142" t="e">
        <f>VLOOKUP(B2449,MODALIDADE_1!A:G,6,FALSE)</f>
        <v>#N/A</v>
      </c>
      <c r="I2449" s="142" t="e">
        <f>VLOOKUP(B2449,MODALIDADE_1!A:G,7,FALSE)</f>
        <v>#N/A</v>
      </c>
      <c r="J2449" s="106" t="e">
        <f>VLOOKUP(Tabela410[[#This Row],[Proposta de Referência]],SIMP_M1!A:K,9,FALSE)</f>
        <v>#VALUE!</v>
      </c>
      <c r="K2449" s="106" t="e">
        <f>VLOOKUP(Tabela410[[#This Row],[Proposta de Referência]],SIMP_M1!A:K,8,FALSE)</f>
        <v>#VALUE!</v>
      </c>
      <c r="L2449" s="107" t="e">
        <f t="shared" si="156"/>
        <v>#VALUE!</v>
      </c>
      <c r="M2449" s="107" t="e">
        <f t="shared" si="157"/>
        <v>#VALUE!</v>
      </c>
      <c r="N2449" s="142" t="e">
        <f t="shared" si="158"/>
        <v>#VALUE!</v>
      </c>
      <c r="O2449" s="142" t="e">
        <f t="shared" si="159"/>
        <v>#N/A</v>
      </c>
      <c r="P2449" s="24" t="str">
        <f>IFERROR(VLOOKUP(O2449,HOSPITAIS_COM_DIVIDAS!A:E,5,FALSE),"")</f>
        <v/>
      </c>
    </row>
    <row r="2450" spans="1:16" x14ac:dyDescent="0.25">
      <c r="A2450" s="52" t="e">
        <f>Tabela410[[#This Row],[Status da Proposta]]</f>
        <v>#VALUE!</v>
      </c>
      <c r="B2450" s="143">
        <f>MODALIDADE_1!A2450</f>
        <v>0</v>
      </c>
      <c r="C2450" s="142" t="e">
        <f>VLOOKUP(B2450,MODALIDADE_1!A:B,2,FALSE)</f>
        <v>#N/A</v>
      </c>
      <c r="D2450" s="142"/>
      <c r="E2450" s="94" t="e">
        <f>VLOOKUP(B2450,MODALIDADE_1!A:E,5,FALSE)</f>
        <v>#N/A</v>
      </c>
      <c r="F2450" s="95" t="e">
        <f>VLOOKUP(B2450,MODALIDADE_1!A:C,3,FALSE)</f>
        <v>#N/A</v>
      </c>
      <c r="G2450" s="142" t="e">
        <f>VLOOKUP(B2450,MODALIDADE_1!A:G,4,FALSE)</f>
        <v>#N/A</v>
      </c>
      <c r="H2450" s="142" t="e">
        <f>VLOOKUP(B2450,MODALIDADE_1!A:G,6,FALSE)</f>
        <v>#N/A</v>
      </c>
      <c r="I2450" s="142" t="e">
        <f>VLOOKUP(B2450,MODALIDADE_1!A:G,7,FALSE)</f>
        <v>#N/A</v>
      </c>
      <c r="J2450" s="106" t="e">
        <f>VLOOKUP(Tabela410[[#This Row],[Proposta de Referência]],SIMP_M1!A:K,9,FALSE)</f>
        <v>#VALUE!</v>
      </c>
      <c r="K2450" s="106" t="e">
        <f>VLOOKUP(Tabela410[[#This Row],[Proposta de Referência]],SIMP_M1!A:K,8,FALSE)</f>
        <v>#VALUE!</v>
      </c>
      <c r="L2450" s="107" t="e">
        <f t="shared" si="156"/>
        <v>#VALUE!</v>
      </c>
      <c r="M2450" s="107" t="e">
        <f t="shared" si="157"/>
        <v>#VALUE!</v>
      </c>
      <c r="N2450" s="142" t="e">
        <f t="shared" si="158"/>
        <v>#VALUE!</v>
      </c>
      <c r="O2450" s="142" t="e">
        <f t="shared" si="159"/>
        <v>#N/A</v>
      </c>
      <c r="P2450" s="24" t="str">
        <f>IFERROR(VLOOKUP(O2450,HOSPITAIS_COM_DIVIDAS!A:E,5,FALSE),"")</f>
        <v/>
      </c>
    </row>
    <row r="2451" spans="1:16" x14ac:dyDescent="0.25">
      <c r="A2451" s="52" t="e">
        <f>Tabela410[[#This Row],[Status da Proposta]]</f>
        <v>#VALUE!</v>
      </c>
      <c r="B2451" s="143">
        <f>MODALIDADE_1!A2451</f>
        <v>0</v>
      </c>
      <c r="C2451" s="142" t="e">
        <f>VLOOKUP(B2451,MODALIDADE_1!A:B,2,FALSE)</f>
        <v>#N/A</v>
      </c>
      <c r="D2451" s="142"/>
      <c r="E2451" s="94" t="e">
        <f>VLOOKUP(B2451,MODALIDADE_1!A:E,5,FALSE)</f>
        <v>#N/A</v>
      </c>
      <c r="F2451" s="95" t="e">
        <f>VLOOKUP(B2451,MODALIDADE_1!A:C,3,FALSE)</f>
        <v>#N/A</v>
      </c>
      <c r="G2451" s="142" t="e">
        <f>VLOOKUP(B2451,MODALIDADE_1!A:G,4,FALSE)</f>
        <v>#N/A</v>
      </c>
      <c r="H2451" s="142" t="e">
        <f>VLOOKUP(B2451,MODALIDADE_1!A:G,6,FALSE)</f>
        <v>#N/A</v>
      </c>
      <c r="I2451" s="142" t="e">
        <f>VLOOKUP(B2451,MODALIDADE_1!A:G,7,FALSE)</f>
        <v>#N/A</v>
      </c>
      <c r="J2451" s="106" t="e">
        <f>VLOOKUP(Tabela410[[#This Row],[Proposta de Referência]],SIMP_M1!A:K,9,FALSE)</f>
        <v>#VALUE!</v>
      </c>
      <c r="K2451" s="106" t="e">
        <f>VLOOKUP(Tabela410[[#This Row],[Proposta de Referência]],SIMP_M1!A:K,8,FALSE)</f>
        <v>#VALUE!</v>
      </c>
      <c r="L2451" s="107" t="e">
        <f t="shared" si="156"/>
        <v>#VALUE!</v>
      </c>
      <c r="M2451" s="107" t="e">
        <f t="shared" si="157"/>
        <v>#VALUE!</v>
      </c>
      <c r="N2451" s="142" t="e">
        <f t="shared" si="158"/>
        <v>#VALUE!</v>
      </c>
      <c r="O2451" s="142" t="e">
        <f t="shared" si="159"/>
        <v>#N/A</v>
      </c>
      <c r="P2451" s="24" t="str">
        <f>IFERROR(VLOOKUP(O2451,HOSPITAIS_COM_DIVIDAS!A:E,5,FALSE),"")</f>
        <v/>
      </c>
    </row>
    <row r="2452" spans="1:16" x14ac:dyDescent="0.25">
      <c r="A2452" s="52" t="e">
        <f>Tabela410[[#This Row],[Status da Proposta]]</f>
        <v>#VALUE!</v>
      </c>
      <c r="B2452" s="143">
        <f>MODALIDADE_1!A2452</f>
        <v>0</v>
      </c>
      <c r="C2452" s="142" t="e">
        <f>VLOOKUP(B2452,MODALIDADE_1!A:B,2,FALSE)</f>
        <v>#N/A</v>
      </c>
      <c r="D2452" s="142"/>
      <c r="E2452" s="94" t="e">
        <f>VLOOKUP(B2452,MODALIDADE_1!A:E,5,FALSE)</f>
        <v>#N/A</v>
      </c>
      <c r="F2452" s="95" t="e">
        <f>VLOOKUP(B2452,MODALIDADE_1!A:C,3,FALSE)</f>
        <v>#N/A</v>
      </c>
      <c r="G2452" s="142" t="e">
        <f>VLOOKUP(B2452,MODALIDADE_1!A:G,4,FALSE)</f>
        <v>#N/A</v>
      </c>
      <c r="H2452" s="142" t="e">
        <f>VLOOKUP(B2452,MODALIDADE_1!A:G,6,FALSE)</f>
        <v>#N/A</v>
      </c>
      <c r="I2452" s="142" t="e">
        <f>VLOOKUP(B2452,MODALIDADE_1!A:G,7,FALSE)</f>
        <v>#N/A</v>
      </c>
      <c r="J2452" s="106" t="e">
        <f>VLOOKUP(Tabela410[[#This Row],[Proposta de Referência]],SIMP_M1!A:K,9,FALSE)</f>
        <v>#VALUE!</v>
      </c>
      <c r="K2452" s="106" t="e">
        <f>VLOOKUP(Tabela410[[#This Row],[Proposta de Referência]],SIMP_M1!A:K,8,FALSE)</f>
        <v>#VALUE!</v>
      </c>
      <c r="L2452" s="107" t="e">
        <f t="shared" si="156"/>
        <v>#VALUE!</v>
      </c>
      <c r="M2452" s="107" t="e">
        <f t="shared" si="157"/>
        <v>#VALUE!</v>
      </c>
      <c r="N2452" s="142" t="e">
        <f t="shared" si="158"/>
        <v>#VALUE!</v>
      </c>
      <c r="O2452" s="142" t="e">
        <f t="shared" si="159"/>
        <v>#N/A</v>
      </c>
      <c r="P2452" s="24" t="str">
        <f>IFERROR(VLOOKUP(O2452,HOSPITAIS_COM_DIVIDAS!A:E,5,FALSE),"")</f>
        <v/>
      </c>
    </row>
    <row r="2453" spans="1:16" x14ac:dyDescent="0.25">
      <c r="A2453" s="52" t="e">
        <f>Tabela410[[#This Row],[Status da Proposta]]</f>
        <v>#VALUE!</v>
      </c>
      <c r="B2453" s="143">
        <f>MODALIDADE_1!A2453</f>
        <v>0</v>
      </c>
      <c r="C2453" s="142" t="e">
        <f>VLOOKUP(B2453,MODALIDADE_1!A:B,2,FALSE)</f>
        <v>#N/A</v>
      </c>
      <c r="D2453" s="142"/>
      <c r="E2453" s="94" t="e">
        <f>VLOOKUP(B2453,MODALIDADE_1!A:E,5,FALSE)</f>
        <v>#N/A</v>
      </c>
      <c r="F2453" s="95" t="e">
        <f>VLOOKUP(B2453,MODALIDADE_1!A:C,3,FALSE)</f>
        <v>#N/A</v>
      </c>
      <c r="G2453" s="142" t="e">
        <f>VLOOKUP(B2453,MODALIDADE_1!A:G,4,FALSE)</f>
        <v>#N/A</v>
      </c>
      <c r="H2453" s="142" t="e">
        <f>VLOOKUP(B2453,MODALIDADE_1!A:G,6,FALSE)</f>
        <v>#N/A</v>
      </c>
      <c r="I2453" s="142" t="e">
        <f>VLOOKUP(B2453,MODALIDADE_1!A:G,7,FALSE)</f>
        <v>#N/A</v>
      </c>
      <c r="J2453" s="106" t="e">
        <f>VLOOKUP(Tabela410[[#This Row],[Proposta de Referência]],SIMP_M1!A:K,9,FALSE)</f>
        <v>#VALUE!</v>
      </c>
      <c r="K2453" s="106" t="e">
        <f>VLOOKUP(Tabela410[[#This Row],[Proposta de Referência]],SIMP_M1!A:K,8,FALSE)</f>
        <v>#VALUE!</v>
      </c>
      <c r="L2453" s="107" t="e">
        <f t="shared" si="156"/>
        <v>#VALUE!</v>
      </c>
      <c r="M2453" s="107" t="e">
        <f t="shared" si="157"/>
        <v>#VALUE!</v>
      </c>
      <c r="N2453" s="142" t="e">
        <f t="shared" si="158"/>
        <v>#VALUE!</v>
      </c>
      <c r="O2453" s="142" t="e">
        <f t="shared" si="159"/>
        <v>#N/A</v>
      </c>
      <c r="P2453" s="24" t="str">
        <f>IFERROR(VLOOKUP(O2453,HOSPITAIS_COM_DIVIDAS!A:E,5,FALSE),"")</f>
        <v/>
      </c>
    </row>
    <row r="2454" spans="1:16" x14ac:dyDescent="0.25">
      <c r="A2454" s="52" t="e">
        <f>Tabela410[[#This Row],[Status da Proposta]]</f>
        <v>#VALUE!</v>
      </c>
      <c r="B2454" s="143">
        <f>MODALIDADE_1!A2454</f>
        <v>0</v>
      </c>
      <c r="C2454" s="142" t="e">
        <f>VLOOKUP(B2454,MODALIDADE_1!A:B,2,FALSE)</f>
        <v>#N/A</v>
      </c>
      <c r="D2454" s="142"/>
      <c r="E2454" s="94" t="e">
        <f>VLOOKUP(B2454,MODALIDADE_1!A:E,5,FALSE)</f>
        <v>#N/A</v>
      </c>
      <c r="F2454" s="95" t="e">
        <f>VLOOKUP(B2454,MODALIDADE_1!A:C,3,FALSE)</f>
        <v>#N/A</v>
      </c>
      <c r="G2454" s="142" t="e">
        <f>VLOOKUP(B2454,MODALIDADE_1!A:G,4,FALSE)</f>
        <v>#N/A</v>
      </c>
      <c r="H2454" s="142" t="e">
        <f>VLOOKUP(B2454,MODALIDADE_1!A:G,6,FALSE)</f>
        <v>#N/A</v>
      </c>
      <c r="I2454" s="142" t="e">
        <f>VLOOKUP(B2454,MODALIDADE_1!A:G,7,FALSE)</f>
        <v>#N/A</v>
      </c>
      <c r="J2454" s="106" t="e">
        <f>VLOOKUP(Tabela410[[#This Row],[Proposta de Referência]],SIMP_M1!A:K,9,FALSE)</f>
        <v>#VALUE!</v>
      </c>
      <c r="K2454" s="106" t="e">
        <f>VLOOKUP(Tabela410[[#This Row],[Proposta de Referência]],SIMP_M1!A:K,8,FALSE)</f>
        <v>#VALUE!</v>
      </c>
      <c r="L2454" s="107" t="e">
        <f t="shared" si="156"/>
        <v>#VALUE!</v>
      </c>
      <c r="M2454" s="107" t="e">
        <f t="shared" si="157"/>
        <v>#VALUE!</v>
      </c>
      <c r="N2454" s="142" t="e">
        <f t="shared" si="158"/>
        <v>#VALUE!</v>
      </c>
      <c r="O2454" s="142" t="e">
        <f t="shared" si="159"/>
        <v>#N/A</v>
      </c>
      <c r="P2454" s="24" t="str">
        <f>IFERROR(VLOOKUP(O2454,HOSPITAIS_COM_DIVIDAS!A:E,5,FALSE),"")</f>
        <v/>
      </c>
    </row>
    <row r="2455" spans="1:16" x14ac:dyDescent="0.25">
      <c r="A2455" s="52" t="e">
        <f>Tabela410[[#This Row],[Status da Proposta]]</f>
        <v>#VALUE!</v>
      </c>
      <c r="B2455" s="143">
        <f>MODALIDADE_1!A2455</f>
        <v>0</v>
      </c>
      <c r="C2455" s="142" t="e">
        <f>VLOOKUP(B2455,MODALIDADE_1!A:B,2,FALSE)</f>
        <v>#N/A</v>
      </c>
      <c r="D2455" s="142"/>
      <c r="E2455" s="94" t="e">
        <f>VLOOKUP(B2455,MODALIDADE_1!A:E,5,FALSE)</f>
        <v>#N/A</v>
      </c>
      <c r="F2455" s="95" t="e">
        <f>VLOOKUP(B2455,MODALIDADE_1!A:C,3,FALSE)</f>
        <v>#N/A</v>
      </c>
      <c r="G2455" s="142" t="e">
        <f>VLOOKUP(B2455,MODALIDADE_1!A:G,4,FALSE)</f>
        <v>#N/A</v>
      </c>
      <c r="H2455" s="142" t="e">
        <f>VLOOKUP(B2455,MODALIDADE_1!A:G,6,FALSE)</f>
        <v>#N/A</v>
      </c>
      <c r="I2455" s="142" t="e">
        <f>VLOOKUP(B2455,MODALIDADE_1!A:G,7,FALSE)</f>
        <v>#N/A</v>
      </c>
      <c r="J2455" s="106" t="e">
        <f>VLOOKUP(Tabela410[[#This Row],[Proposta de Referência]],SIMP_M1!A:K,9,FALSE)</f>
        <v>#VALUE!</v>
      </c>
      <c r="K2455" s="106" t="e">
        <f>VLOOKUP(Tabela410[[#This Row],[Proposta de Referência]],SIMP_M1!A:K,8,FALSE)</f>
        <v>#VALUE!</v>
      </c>
      <c r="L2455" s="107" t="e">
        <f t="shared" si="156"/>
        <v>#VALUE!</v>
      </c>
      <c r="M2455" s="107" t="e">
        <f t="shared" si="157"/>
        <v>#VALUE!</v>
      </c>
      <c r="N2455" s="142" t="e">
        <f t="shared" si="158"/>
        <v>#VALUE!</v>
      </c>
      <c r="O2455" s="142" t="e">
        <f t="shared" si="159"/>
        <v>#N/A</v>
      </c>
      <c r="P2455" s="24" t="str">
        <f>IFERROR(VLOOKUP(O2455,HOSPITAIS_COM_DIVIDAS!A:E,5,FALSE),"")</f>
        <v/>
      </c>
    </row>
    <row r="2456" spans="1:16" x14ac:dyDescent="0.25">
      <c r="A2456" s="52" t="e">
        <f>Tabela410[[#This Row],[Status da Proposta]]</f>
        <v>#VALUE!</v>
      </c>
      <c r="B2456" s="143">
        <f>MODALIDADE_1!A2456</f>
        <v>0</v>
      </c>
      <c r="C2456" s="142" t="e">
        <f>VLOOKUP(B2456,MODALIDADE_1!A:B,2,FALSE)</f>
        <v>#N/A</v>
      </c>
      <c r="D2456" s="142"/>
      <c r="E2456" s="94" t="e">
        <f>VLOOKUP(B2456,MODALIDADE_1!A:E,5,FALSE)</f>
        <v>#N/A</v>
      </c>
      <c r="F2456" s="95" t="e">
        <f>VLOOKUP(B2456,MODALIDADE_1!A:C,3,FALSE)</f>
        <v>#N/A</v>
      </c>
      <c r="G2456" s="142" t="e">
        <f>VLOOKUP(B2456,MODALIDADE_1!A:G,4,FALSE)</f>
        <v>#N/A</v>
      </c>
      <c r="H2456" s="142" t="e">
        <f>VLOOKUP(B2456,MODALIDADE_1!A:G,6,FALSE)</f>
        <v>#N/A</v>
      </c>
      <c r="I2456" s="142" t="e">
        <f>VLOOKUP(B2456,MODALIDADE_1!A:G,7,FALSE)</f>
        <v>#N/A</v>
      </c>
      <c r="J2456" s="106" t="e">
        <f>VLOOKUP(Tabela410[[#This Row],[Proposta de Referência]],SIMP_M1!A:K,9,FALSE)</f>
        <v>#VALUE!</v>
      </c>
      <c r="K2456" s="106" t="e">
        <f>VLOOKUP(Tabela410[[#This Row],[Proposta de Referência]],SIMP_M1!A:K,8,FALSE)</f>
        <v>#VALUE!</v>
      </c>
      <c r="L2456" s="107" t="e">
        <f t="shared" si="156"/>
        <v>#VALUE!</v>
      </c>
      <c r="M2456" s="107" t="e">
        <f t="shared" si="157"/>
        <v>#VALUE!</v>
      </c>
      <c r="N2456" s="142" t="e">
        <f t="shared" si="158"/>
        <v>#VALUE!</v>
      </c>
      <c r="O2456" s="142" t="e">
        <f t="shared" si="159"/>
        <v>#N/A</v>
      </c>
      <c r="P2456" s="24" t="str">
        <f>IFERROR(VLOOKUP(O2456,HOSPITAIS_COM_DIVIDAS!A:E,5,FALSE),"")</f>
        <v/>
      </c>
    </row>
    <row r="2457" spans="1:16" x14ac:dyDescent="0.25">
      <c r="A2457" s="52" t="e">
        <f>Tabela410[[#This Row],[Status da Proposta]]</f>
        <v>#VALUE!</v>
      </c>
      <c r="B2457" s="143">
        <f>MODALIDADE_1!A2457</f>
        <v>0</v>
      </c>
      <c r="C2457" s="142" t="e">
        <f>VLOOKUP(B2457,MODALIDADE_1!A:B,2,FALSE)</f>
        <v>#N/A</v>
      </c>
      <c r="D2457" s="142"/>
      <c r="E2457" s="94" t="e">
        <f>VLOOKUP(B2457,MODALIDADE_1!A:E,5,FALSE)</f>
        <v>#N/A</v>
      </c>
      <c r="F2457" s="95" t="e">
        <f>VLOOKUP(B2457,MODALIDADE_1!A:C,3,FALSE)</f>
        <v>#N/A</v>
      </c>
      <c r="G2457" s="142" t="e">
        <f>VLOOKUP(B2457,MODALIDADE_1!A:G,4,FALSE)</f>
        <v>#N/A</v>
      </c>
      <c r="H2457" s="142" t="e">
        <f>VLOOKUP(B2457,MODALIDADE_1!A:G,6,FALSE)</f>
        <v>#N/A</v>
      </c>
      <c r="I2457" s="142" t="e">
        <f>VLOOKUP(B2457,MODALIDADE_1!A:G,7,FALSE)</f>
        <v>#N/A</v>
      </c>
      <c r="J2457" s="106" t="e">
        <f>VLOOKUP(Tabela410[[#This Row],[Proposta de Referência]],SIMP_M1!A:K,9,FALSE)</f>
        <v>#VALUE!</v>
      </c>
      <c r="K2457" s="106" t="e">
        <f>VLOOKUP(Tabela410[[#This Row],[Proposta de Referência]],SIMP_M1!A:K,8,FALSE)</f>
        <v>#VALUE!</v>
      </c>
      <c r="L2457" s="107" t="e">
        <f t="shared" si="156"/>
        <v>#VALUE!</v>
      </c>
      <c r="M2457" s="107" t="e">
        <f t="shared" si="157"/>
        <v>#VALUE!</v>
      </c>
      <c r="N2457" s="142" t="e">
        <f t="shared" si="158"/>
        <v>#VALUE!</v>
      </c>
      <c r="O2457" s="142" t="e">
        <f t="shared" si="159"/>
        <v>#N/A</v>
      </c>
      <c r="P2457" s="24" t="str">
        <f>IFERROR(VLOOKUP(O2457,HOSPITAIS_COM_DIVIDAS!A:E,5,FALSE),"")</f>
        <v/>
      </c>
    </row>
    <row r="2458" spans="1:16" x14ac:dyDescent="0.25">
      <c r="A2458" s="52" t="e">
        <f>Tabela410[[#This Row],[Status da Proposta]]</f>
        <v>#VALUE!</v>
      </c>
      <c r="B2458" s="143">
        <f>MODALIDADE_1!A2458</f>
        <v>0</v>
      </c>
      <c r="C2458" s="142" t="e">
        <f>VLOOKUP(B2458,MODALIDADE_1!A:B,2,FALSE)</f>
        <v>#N/A</v>
      </c>
      <c r="D2458" s="142"/>
      <c r="E2458" s="94" t="e">
        <f>VLOOKUP(B2458,MODALIDADE_1!A:E,5,FALSE)</f>
        <v>#N/A</v>
      </c>
      <c r="F2458" s="95" t="e">
        <f>VLOOKUP(B2458,MODALIDADE_1!A:C,3,FALSE)</f>
        <v>#N/A</v>
      </c>
      <c r="G2458" s="142" t="e">
        <f>VLOOKUP(B2458,MODALIDADE_1!A:G,4,FALSE)</f>
        <v>#N/A</v>
      </c>
      <c r="H2458" s="142" t="e">
        <f>VLOOKUP(B2458,MODALIDADE_1!A:G,6,FALSE)</f>
        <v>#N/A</v>
      </c>
      <c r="I2458" s="142" t="e">
        <f>VLOOKUP(B2458,MODALIDADE_1!A:G,7,FALSE)</f>
        <v>#N/A</v>
      </c>
      <c r="J2458" s="106" t="e">
        <f>VLOOKUP(Tabela410[[#This Row],[Proposta de Referência]],SIMP_M1!A:K,9,FALSE)</f>
        <v>#VALUE!</v>
      </c>
      <c r="K2458" s="106" t="e">
        <f>VLOOKUP(Tabela410[[#This Row],[Proposta de Referência]],SIMP_M1!A:K,8,FALSE)</f>
        <v>#VALUE!</v>
      </c>
      <c r="L2458" s="107" t="e">
        <f t="shared" si="156"/>
        <v>#VALUE!</v>
      </c>
      <c r="M2458" s="107" t="e">
        <f t="shared" si="157"/>
        <v>#VALUE!</v>
      </c>
      <c r="N2458" s="142" t="e">
        <f t="shared" si="158"/>
        <v>#VALUE!</v>
      </c>
      <c r="O2458" s="142" t="e">
        <f t="shared" si="159"/>
        <v>#N/A</v>
      </c>
      <c r="P2458" s="24" t="str">
        <f>IFERROR(VLOOKUP(O2458,HOSPITAIS_COM_DIVIDAS!A:E,5,FALSE),"")</f>
        <v/>
      </c>
    </row>
    <row r="2459" spans="1:16" x14ac:dyDescent="0.25">
      <c r="A2459" s="52" t="e">
        <f>Tabela410[[#This Row],[Status da Proposta]]</f>
        <v>#VALUE!</v>
      </c>
      <c r="B2459" s="143">
        <f>MODALIDADE_1!A2459</f>
        <v>0</v>
      </c>
      <c r="C2459" s="142" t="e">
        <f>VLOOKUP(B2459,MODALIDADE_1!A:B,2,FALSE)</f>
        <v>#N/A</v>
      </c>
      <c r="D2459" s="142"/>
      <c r="E2459" s="94" t="e">
        <f>VLOOKUP(B2459,MODALIDADE_1!A:E,5,FALSE)</f>
        <v>#N/A</v>
      </c>
      <c r="F2459" s="95" t="e">
        <f>VLOOKUP(B2459,MODALIDADE_1!A:C,3,FALSE)</f>
        <v>#N/A</v>
      </c>
      <c r="G2459" s="142" t="e">
        <f>VLOOKUP(B2459,MODALIDADE_1!A:G,4,FALSE)</f>
        <v>#N/A</v>
      </c>
      <c r="H2459" s="142" t="e">
        <f>VLOOKUP(B2459,MODALIDADE_1!A:G,6,FALSE)</f>
        <v>#N/A</v>
      </c>
      <c r="I2459" s="142" t="e">
        <f>VLOOKUP(B2459,MODALIDADE_1!A:G,7,FALSE)</f>
        <v>#N/A</v>
      </c>
      <c r="J2459" s="106" t="e">
        <f>VLOOKUP(Tabela410[[#This Row],[Proposta de Referência]],SIMP_M1!A:K,9,FALSE)</f>
        <v>#VALUE!</v>
      </c>
      <c r="K2459" s="106" t="e">
        <f>VLOOKUP(Tabela410[[#This Row],[Proposta de Referência]],SIMP_M1!A:K,8,FALSE)</f>
        <v>#VALUE!</v>
      </c>
      <c r="L2459" s="107" t="e">
        <f t="shared" si="156"/>
        <v>#VALUE!</v>
      </c>
      <c r="M2459" s="107" t="e">
        <f t="shared" si="157"/>
        <v>#VALUE!</v>
      </c>
      <c r="N2459" s="142" t="e">
        <f t="shared" si="158"/>
        <v>#VALUE!</v>
      </c>
      <c r="O2459" s="142" t="e">
        <f t="shared" si="159"/>
        <v>#N/A</v>
      </c>
      <c r="P2459" s="24" t="str">
        <f>IFERROR(VLOOKUP(O2459,HOSPITAIS_COM_DIVIDAS!A:E,5,FALSE),"")</f>
        <v/>
      </c>
    </row>
    <row r="2460" spans="1:16" x14ac:dyDescent="0.25">
      <c r="A2460" s="52" t="e">
        <f>Tabela410[[#This Row],[Status da Proposta]]</f>
        <v>#VALUE!</v>
      </c>
      <c r="B2460" s="143">
        <f>MODALIDADE_1!A2460</f>
        <v>0</v>
      </c>
      <c r="C2460" s="142" t="e">
        <f>VLOOKUP(B2460,MODALIDADE_1!A:B,2,FALSE)</f>
        <v>#N/A</v>
      </c>
      <c r="D2460" s="142"/>
      <c r="E2460" s="94" t="e">
        <f>VLOOKUP(B2460,MODALIDADE_1!A:E,5,FALSE)</f>
        <v>#N/A</v>
      </c>
      <c r="F2460" s="95" t="e">
        <f>VLOOKUP(B2460,MODALIDADE_1!A:C,3,FALSE)</f>
        <v>#N/A</v>
      </c>
      <c r="G2460" s="142" t="e">
        <f>VLOOKUP(B2460,MODALIDADE_1!A:G,4,FALSE)</f>
        <v>#N/A</v>
      </c>
      <c r="H2460" s="142" t="e">
        <f>VLOOKUP(B2460,MODALIDADE_1!A:G,6,FALSE)</f>
        <v>#N/A</v>
      </c>
      <c r="I2460" s="142" t="e">
        <f>VLOOKUP(B2460,MODALIDADE_1!A:G,7,FALSE)</f>
        <v>#N/A</v>
      </c>
      <c r="J2460" s="106" t="e">
        <f>VLOOKUP(Tabela410[[#This Row],[Proposta de Referência]],SIMP_M1!A:K,9,FALSE)</f>
        <v>#VALUE!</v>
      </c>
      <c r="K2460" s="106" t="e">
        <f>VLOOKUP(Tabela410[[#This Row],[Proposta de Referência]],SIMP_M1!A:K,8,FALSE)</f>
        <v>#VALUE!</v>
      </c>
      <c r="L2460" s="107" t="e">
        <f t="shared" si="156"/>
        <v>#VALUE!</v>
      </c>
      <c r="M2460" s="107" t="e">
        <f t="shared" si="157"/>
        <v>#VALUE!</v>
      </c>
      <c r="N2460" s="142" t="e">
        <f t="shared" si="158"/>
        <v>#VALUE!</v>
      </c>
      <c r="O2460" s="142" t="e">
        <f t="shared" si="159"/>
        <v>#N/A</v>
      </c>
      <c r="P2460" s="24" t="str">
        <f>IFERROR(VLOOKUP(O2460,HOSPITAIS_COM_DIVIDAS!A:E,5,FALSE),"")</f>
        <v/>
      </c>
    </row>
    <row r="2461" spans="1:16" x14ac:dyDescent="0.25">
      <c r="A2461" s="52" t="e">
        <f>Tabela410[[#This Row],[Status da Proposta]]</f>
        <v>#VALUE!</v>
      </c>
      <c r="B2461" s="143">
        <f>MODALIDADE_1!A2461</f>
        <v>0</v>
      </c>
      <c r="C2461" s="142" t="e">
        <f>VLOOKUP(B2461,MODALIDADE_1!A:B,2,FALSE)</f>
        <v>#N/A</v>
      </c>
      <c r="D2461" s="142"/>
      <c r="E2461" s="94" t="e">
        <f>VLOOKUP(B2461,MODALIDADE_1!A:E,5,FALSE)</f>
        <v>#N/A</v>
      </c>
      <c r="F2461" s="95" t="e">
        <f>VLOOKUP(B2461,MODALIDADE_1!A:C,3,FALSE)</f>
        <v>#N/A</v>
      </c>
      <c r="G2461" s="142" t="e">
        <f>VLOOKUP(B2461,MODALIDADE_1!A:G,4,FALSE)</f>
        <v>#N/A</v>
      </c>
      <c r="H2461" s="142" t="e">
        <f>VLOOKUP(B2461,MODALIDADE_1!A:G,6,FALSE)</f>
        <v>#N/A</v>
      </c>
      <c r="I2461" s="142" t="e">
        <f>VLOOKUP(B2461,MODALIDADE_1!A:G,7,FALSE)</f>
        <v>#N/A</v>
      </c>
      <c r="J2461" s="106" t="e">
        <f>VLOOKUP(Tabela410[[#This Row],[Proposta de Referência]],SIMP_M1!A:K,9,FALSE)</f>
        <v>#VALUE!</v>
      </c>
      <c r="K2461" s="106" t="e">
        <f>VLOOKUP(Tabela410[[#This Row],[Proposta de Referência]],SIMP_M1!A:K,8,FALSE)</f>
        <v>#VALUE!</v>
      </c>
      <c r="L2461" s="107" t="e">
        <f t="shared" si="156"/>
        <v>#VALUE!</v>
      </c>
      <c r="M2461" s="107" t="e">
        <f t="shared" si="157"/>
        <v>#VALUE!</v>
      </c>
      <c r="N2461" s="142" t="e">
        <f t="shared" si="158"/>
        <v>#VALUE!</v>
      </c>
      <c r="O2461" s="142" t="e">
        <f t="shared" si="159"/>
        <v>#N/A</v>
      </c>
      <c r="P2461" s="24" t="str">
        <f>IFERROR(VLOOKUP(O2461,HOSPITAIS_COM_DIVIDAS!A:E,5,FALSE),"")</f>
        <v/>
      </c>
    </row>
    <row r="2462" spans="1:16" x14ac:dyDescent="0.25">
      <c r="A2462" s="52" t="e">
        <f>Tabela410[[#This Row],[Status da Proposta]]</f>
        <v>#VALUE!</v>
      </c>
      <c r="B2462" s="143">
        <f>MODALIDADE_1!A2462</f>
        <v>0</v>
      </c>
      <c r="C2462" s="142" t="e">
        <f>VLOOKUP(B2462,MODALIDADE_1!A:B,2,FALSE)</f>
        <v>#N/A</v>
      </c>
      <c r="D2462" s="142"/>
      <c r="E2462" s="94" t="e">
        <f>VLOOKUP(B2462,MODALIDADE_1!A:E,5,FALSE)</f>
        <v>#N/A</v>
      </c>
      <c r="F2462" s="95" t="e">
        <f>VLOOKUP(B2462,MODALIDADE_1!A:C,3,FALSE)</f>
        <v>#N/A</v>
      </c>
      <c r="G2462" s="142" t="e">
        <f>VLOOKUP(B2462,MODALIDADE_1!A:G,4,FALSE)</f>
        <v>#N/A</v>
      </c>
      <c r="H2462" s="142" t="e">
        <f>VLOOKUP(B2462,MODALIDADE_1!A:G,6,FALSE)</f>
        <v>#N/A</v>
      </c>
      <c r="I2462" s="142" t="e">
        <f>VLOOKUP(B2462,MODALIDADE_1!A:G,7,FALSE)</f>
        <v>#N/A</v>
      </c>
      <c r="J2462" s="106" t="e">
        <f>VLOOKUP(Tabela410[[#This Row],[Proposta de Referência]],SIMP_M1!A:K,9,FALSE)</f>
        <v>#VALUE!</v>
      </c>
      <c r="K2462" s="106" t="e">
        <f>VLOOKUP(Tabela410[[#This Row],[Proposta de Referência]],SIMP_M1!A:K,8,FALSE)</f>
        <v>#VALUE!</v>
      </c>
      <c r="L2462" s="107" t="e">
        <f t="shared" si="156"/>
        <v>#VALUE!</v>
      </c>
      <c r="M2462" s="107" t="e">
        <f t="shared" si="157"/>
        <v>#VALUE!</v>
      </c>
      <c r="N2462" s="142" t="e">
        <f t="shared" si="158"/>
        <v>#VALUE!</v>
      </c>
      <c r="O2462" s="142" t="e">
        <f t="shared" si="159"/>
        <v>#N/A</v>
      </c>
      <c r="P2462" s="24" t="str">
        <f>IFERROR(VLOOKUP(O2462,HOSPITAIS_COM_DIVIDAS!A:E,5,FALSE),"")</f>
        <v/>
      </c>
    </row>
    <row r="2463" spans="1:16" x14ac:dyDescent="0.25">
      <c r="A2463" s="52" t="e">
        <f>Tabela410[[#This Row],[Status da Proposta]]</f>
        <v>#VALUE!</v>
      </c>
      <c r="B2463" s="143">
        <f>MODALIDADE_1!A2463</f>
        <v>0</v>
      </c>
      <c r="C2463" s="142" t="e">
        <f>VLOOKUP(B2463,MODALIDADE_1!A:B,2,FALSE)</f>
        <v>#N/A</v>
      </c>
      <c r="D2463" s="142"/>
      <c r="E2463" s="94" t="e">
        <f>VLOOKUP(B2463,MODALIDADE_1!A:E,5,FALSE)</f>
        <v>#N/A</v>
      </c>
      <c r="F2463" s="95" t="e">
        <f>VLOOKUP(B2463,MODALIDADE_1!A:C,3,FALSE)</f>
        <v>#N/A</v>
      </c>
      <c r="G2463" s="142" t="e">
        <f>VLOOKUP(B2463,MODALIDADE_1!A:G,4,FALSE)</f>
        <v>#N/A</v>
      </c>
      <c r="H2463" s="142" t="e">
        <f>VLOOKUP(B2463,MODALIDADE_1!A:G,6,FALSE)</f>
        <v>#N/A</v>
      </c>
      <c r="I2463" s="142" t="e">
        <f>VLOOKUP(B2463,MODALIDADE_1!A:G,7,FALSE)</f>
        <v>#N/A</v>
      </c>
      <c r="J2463" s="106" t="e">
        <f>VLOOKUP(Tabela410[[#This Row],[Proposta de Referência]],SIMP_M1!A:K,9,FALSE)</f>
        <v>#VALUE!</v>
      </c>
      <c r="K2463" s="106" t="e">
        <f>VLOOKUP(Tabela410[[#This Row],[Proposta de Referência]],SIMP_M1!A:K,8,FALSE)</f>
        <v>#VALUE!</v>
      </c>
      <c r="L2463" s="107" t="e">
        <f t="shared" si="156"/>
        <v>#VALUE!</v>
      </c>
      <c r="M2463" s="107" t="e">
        <f t="shared" si="157"/>
        <v>#VALUE!</v>
      </c>
      <c r="N2463" s="142" t="e">
        <f t="shared" si="158"/>
        <v>#VALUE!</v>
      </c>
      <c r="O2463" s="142" t="e">
        <f t="shared" si="159"/>
        <v>#N/A</v>
      </c>
      <c r="P2463" s="24" t="str">
        <f>IFERROR(VLOOKUP(O2463,HOSPITAIS_COM_DIVIDAS!A:E,5,FALSE),"")</f>
        <v/>
      </c>
    </row>
    <row r="2464" spans="1:16" x14ac:dyDescent="0.25">
      <c r="A2464" s="52" t="e">
        <f>Tabela410[[#This Row],[Status da Proposta]]</f>
        <v>#VALUE!</v>
      </c>
      <c r="B2464" s="143">
        <f>MODALIDADE_1!A2464</f>
        <v>0</v>
      </c>
      <c r="C2464" s="142" t="e">
        <f>VLOOKUP(B2464,MODALIDADE_1!A:B,2,FALSE)</f>
        <v>#N/A</v>
      </c>
      <c r="D2464" s="142"/>
      <c r="E2464" s="94" t="e">
        <f>VLOOKUP(B2464,MODALIDADE_1!A:E,5,FALSE)</f>
        <v>#N/A</v>
      </c>
      <c r="F2464" s="95" t="e">
        <f>VLOOKUP(B2464,MODALIDADE_1!A:C,3,FALSE)</f>
        <v>#N/A</v>
      </c>
      <c r="G2464" s="142" t="e">
        <f>VLOOKUP(B2464,MODALIDADE_1!A:G,4,FALSE)</f>
        <v>#N/A</v>
      </c>
      <c r="H2464" s="142" t="e">
        <f>VLOOKUP(B2464,MODALIDADE_1!A:G,6,FALSE)</f>
        <v>#N/A</v>
      </c>
      <c r="I2464" s="142" t="e">
        <f>VLOOKUP(B2464,MODALIDADE_1!A:G,7,FALSE)</f>
        <v>#N/A</v>
      </c>
      <c r="J2464" s="106" t="e">
        <f>VLOOKUP(Tabela410[[#This Row],[Proposta de Referência]],SIMP_M1!A:K,9,FALSE)</f>
        <v>#VALUE!</v>
      </c>
      <c r="K2464" s="106" t="e">
        <f>VLOOKUP(Tabela410[[#This Row],[Proposta de Referência]],SIMP_M1!A:K,8,FALSE)</f>
        <v>#VALUE!</v>
      </c>
      <c r="L2464" s="107" t="e">
        <f t="shared" ref="L2464:L2527" si="160">K2464+J2464</f>
        <v>#VALUE!</v>
      </c>
      <c r="M2464" s="107" t="e">
        <f t="shared" ref="M2464:M2527" si="161">L2464*12</f>
        <v>#VALUE!</v>
      </c>
      <c r="N2464" s="142" t="e">
        <f t="shared" ref="N2464:N2527" si="162">IF(L2464&gt;100000,"SIM, POSSUI VALOR ACIMA DE R$100.000,00","NÃO, POSSUI VALOR NECESSÁRIO")</f>
        <v>#VALUE!</v>
      </c>
      <c r="O2464" s="142" t="e">
        <f t="shared" ref="O2464:O2527" si="163">LEFT(E2464,8)</f>
        <v>#N/A</v>
      </c>
      <c r="P2464" s="24" t="str">
        <f>IFERROR(VLOOKUP(O2464,HOSPITAIS_COM_DIVIDAS!A:E,5,FALSE),"")</f>
        <v/>
      </c>
    </row>
    <row r="2465" spans="1:16" x14ac:dyDescent="0.25">
      <c r="A2465" s="52" t="e">
        <f>Tabela410[[#This Row],[Status da Proposta]]</f>
        <v>#VALUE!</v>
      </c>
      <c r="B2465" s="143">
        <f>MODALIDADE_1!A2465</f>
        <v>0</v>
      </c>
      <c r="C2465" s="142" t="e">
        <f>VLOOKUP(B2465,MODALIDADE_1!A:B,2,FALSE)</f>
        <v>#N/A</v>
      </c>
      <c r="D2465" s="142"/>
      <c r="E2465" s="94" t="e">
        <f>VLOOKUP(B2465,MODALIDADE_1!A:E,5,FALSE)</f>
        <v>#N/A</v>
      </c>
      <c r="F2465" s="95" t="e">
        <f>VLOOKUP(B2465,MODALIDADE_1!A:C,3,FALSE)</f>
        <v>#N/A</v>
      </c>
      <c r="G2465" s="142" t="e">
        <f>VLOOKUP(B2465,MODALIDADE_1!A:G,4,FALSE)</f>
        <v>#N/A</v>
      </c>
      <c r="H2465" s="142" t="e">
        <f>VLOOKUP(B2465,MODALIDADE_1!A:G,6,FALSE)</f>
        <v>#N/A</v>
      </c>
      <c r="I2465" s="142" t="e">
        <f>VLOOKUP(B2465,MODALIDADE_1!A:G,7,FALSE)</f>
        <v>#N/A</v>
      </c>
      <c r="J2465" s="106" t="e">
        <f>VLOOKUP(Tabela410[[#This Row],[Proposta de Referência]],SIMP_M1!A:K,9,FALSE)</f>
        <v>#VALUE!</v>
      </c>
      <c r="K2465" s="106" t="e">
        <f>VLOOKUP(Tabela410[[#This Row],[Proposta de Referência]],SIMP_M1!A:K,8,FALSE)</f>
        <v>#VALUE!</v>
      </c>
      <c r="L2465" s="107" t="e">
        <f t="shared" si="160"/>
        <v>#VALUE!</v>
      </c>
      <c r="M2465" s="107" t="e">
        <f t="shared" si="161"/>
        <v>#VALUE!</v>
      </c>
      <c r="N2465" s="142" t="e">
        <f t="shared" si="162"/>
        <v>#VALUE!</v>
      </c>
      <c r="O2465" s="142" t="e">
        <f t="shared" si="163"/>
        <v>#N/A</v>
      </c>
      <c r="P2465" s="24" t="str">
        <f>IFERROR(VLOOKUP(O2465,HOSPITAIS_COM_DIVIDAS!A:E,5,FALSE),"")</f>
        <v/>
      </c>
    </row>
    <row r="2466" spans="1:16" x14ac:dyDescent="0.25">
      <c r="A2466" s="52" t="e">
        <f>Tabela410[[#This Row],[Status da Proposta]]</f>
        <v>#VALUE!</v>
      </c>
      <c r="B2466" s="143">
        <f>MODALIDADE_1!A2466</f>
        <v>0</v>
      </c>
      <c r="C2466" s="142" t="e">
        <f>VLOOKUP(B2466,MODALIDADE_1!A:B,2,FALSE)</f>
        <v>#N/A</v>
      </c>
      <c r="D2466" s="142"/>
      <c r="E2466" s="94" t="e">
        <f>VLOOKUP(B2466,MODALIDADE_1!A:E,5,FALSE)</f>
        <v>#N/A</v>
      </c>
      <c r="F2466" s="95" t="e">
        <f>VLOOKUP(B2466,MODALIDADE_1!A:C,3,FALSE)</f>
        <v>#N/A</v>
      </c>
      <c r="G2466" s="142" t="e">
        <f>VLOOKUP(B2466,MODALIDADE_1!A:G,4,FALSE)</f>
        <v>#N/A</v>
      </c>
      <c r="H2466" s="142" t="e">
        <f>VLOOKUP(B2466,MODALIDADE_1!A:G,6,FALSE)</f>
        <v>#N/A</v>
      </c>
      <c r="I2466" s="142" t="e">
        <f>VLOOKUP(B2466,MODALIDADE_1!A:G,7,FALSE)</f>
        <v>#N/A</v>
      </c>
      <c r="J2466" s="106" t="e">
        <f>VLOOKUP(Tabela410[[#This Row],[Proposta de Referência]],SIMP_M1!A:K,9,FALSE)</f>
        <v>#VALUE!</v>
      </c>
      <c r="K2466" s="106" t="e">
        <f>VLOOKUP(Tabela410[[#This Row],[Proposta de Referência]],SIMP_M1!A:K,8,FALSE)</f>
        <v>#VALUE!</v>
      </c>
      <c r="L2466" s="107" t="e">
        <f t="shared" si="160"/>
        <v>#VALUE!</v>
      </c>
      <c r="M2466" s="107" t="e">
        <f t="shared" si="161"/>
        <v>#VALUE!</v>
      </c>
      <c r="N2466" s="142" t="e">
        <f t="shared" si="162"/>
        <v>#VALUE!</v>
      </c>
      <c r="O2466" s="142" t="e">
        <f t="shared" si="163"/>
        <v>#N/A</v>
      </c>
      <c r="P2466" s="24" t="str">
        <f>IFERROR(VLOOKUP(O2466,HOSPITAIS_COM_DIVIDAS!A:E,5,FALSE),"")</f>
        <v/>
      </c>
    </row>
    <row r="2467" spans="1:16" x14ac:dyDescent="0.25">
      <c r="A2467" s="52" t="e">
        <f>Tabela410[[#This Row],[Status da Proposta]]</f>
        <v>#VALUE!</v>
      </c>
      <c r="B2467" s="143">
        <f>MODALIDADE_1!A2467</f>
        <v>0</v>
      </c>
      <c r="C2467" s="142" t="e">
        <f>VLOOKUP(B2467,MODALIDADE_1!A:B,2,FALSE)</f>
        <v>#N/A</v>
      </c>
      <c r="D2467" s="142"/>
      <c r="E2467" s="94" t="e">
        <f>VLOOKUP(B2467,MODALIDADE_1!A:E,5,FALSE)</f>
        <v>#N/A</v>
      </c>
      <c r="F2467" s="95" t="e">
        <f>VLOOKUP(B2467,MODALIDADE_1!A:C,3,FALSE)</f>
        <v>#N/A</v>
      </c>
      <c r="G2467" s="142" t="e">
        <f>VLOOKUP(B2467,MODALIDADE_1!A:G,4,FALSE)</f>
        <v>#N/A</v>
      </c>
      <c r="H2467" s="142" t="e">
        <f>VLOOKUP(B2467,MODALIDADE_1!A:G,6,FALSE)</f>
        <v>#N/A</v>
      </c>
      <c r="I2467" s="142" t="e">
        <f>VLOOKUP(B2467,MODALIDADE_1!A:G,7,FALSE)</f>
        <v>#N/A</v>
      </c>
      <c r="J2467" s="106" t="e">
        <f>VLOOKUP(Tabela410[[#This Row],[Proposta de Referência]],SIMP_M1!A:K,9,FALSE)</f>
        <v>#VALUE!</v>
      </c>
      <c r="K2467" s="106" t="e">
        <f>VLOOKUP(Tabela410[[#This Row],[Proposta de Referência]],SIMP_M1!A:K,8,FALSE)</f>
        <v>#VALUE!</v>
      </c>
      <c r="L2467" s="107" t="e">
        <f t="shared" si="160"/>
        <v>#VALUE!</v>
      </c>
      <c r="M2467" s="107" t="e">
        <f t="shared" si="161"/>
        <v>#VALUE!</v>
      </c>
      <c r="N2467" s="142" t="e">
        <f t="shared" si="162"/>
        <v>#VALUE!</v>
      </c>
      <c r="O2467" s="142" t="e">
        <f t="shared" si="163"/>
        <v>#N/A</v>
      </c>
      <c r="P2467" s="24" t="str">
        <f>IFERROR(VLOOKUP(O2467,HOSPITAIS_COM_DIVIDAS!A:E,5,FALSE),"")</f>
        <v/>
      </c>
    </row>
    <row r="2468" spans="1:16" x14ac:dyDescent="0.25">
      <c r="A2468" s="52" t="e">
        <f>Tabela410[[#This Row],[Status da Proposta]]</f>
        <v>#VALUE!</v>
      </c>
      <c r="B2468" s="143">
        <f>MODALIDADE_1!A2468</f>
        <v>0</v>
      </c>
      <c r="C2468" s="142" t="e">
        <f>VLOOKUP(B2468,MODALIDADE_1!A:B,2,FALSE)</f>
        <v>#N/A</v>
      </c>
      <c r="D2468" s="142"/>
      <c r="E2468" s="94" t="e">
        <f>VLOOKUP(B2468,MODALIDADE_1!A:E,5,FALSE)</f>
        <v>#N/A</v>
      </c>
      <c r="F2468" s="95" t="e">
        <f>VLOOKUP(B2468,MODALIDADE_1!A:C,3,FALSE)</f>
        <v>#N/A</v>
      </c>
      <c r="G2468" s="142" t="e">
        <f>VLOOKUP(B2468,MODALIDADE_1!A:G,4,FALSE)</f>
        <v>#N/A</v>
      </c>
      <c r="H2468" s="142" t="e">
        <f>VLOOKUP(B2468,MODALIDADE_1!A:G,6,FALSE)</f>
        <v>#N/A</v>
      </c>
      <c r="I2468" s="142" t="e">
        <f>VLOOKUP(B2468,MODALIDADE_1!A:G,7,FALSE)</f>
        <v>#N/A</v>
      </c>
      <c r="J2468" s="106" t="e">
        <f>VLOOKUP(Tabela410[[#This Row],[Proposta de Referência]],SIMP_M1!A:K,9,FALSE)</f>
        <v>#VALUE!</v>
      </c>
      <c r="K2468" s="106" t="e">
        <f>VLOOKUP(Tabela410[[#This Row],[Proposta de Referência]],SIMP_M1!A:K,8,FALSE)</f>
        <v>#VALUE!</v>
      </c>
      <c r="L2468" s="107" t="e">
        <f t="shared" si="160"/>
        <v>#VALUE!</v>
      </c>
      <c r="M2468" s="107" t="e">
        <f t="shared" si="161"/>
        <v>#VALUE!</v>
      </c>
      <c r="N2468" s="142" t="e">
        <f t="shared" si="162"/>
        <v>#VALUE!</v>
      </c>
      <c r="O2468" s="142" t="e">
        <f t="shared" si="163"/>
        <v>#N/A</v>
      </c>
      <c r="P2468" s="24" t="str">
        <f>IFERROR(VLOOKUP(O2468,HOSPITAIS_COM_DIVIDAS!A:E,5,FALSE),"")</f>
        <v/>
      </c>
    </row>
    <row r="2469" spans="1:16" x14ac:dyDescent="0.25">
      <c r="A2469" s="52" t="e">
        <f>Tabela410[[#This Row],[Status da Proposta]]</f>
        <v>#VALUE!</v>
      </c>
      <c r="B2469" s="143">
        <f>MODALIDADE_1!A2469</f>
        <v>0</v>
      </c>
      <c r="C2469" s="142" t="e">
        <f>VLOOKUP(B2469,MODALIDADE_1!A:B,2,FALSE)</f>
        <v>#N/A</v>
      </c>
      <c r="D2469" s="142"/>
      <c r="E2469" s="94" t="e">
        <f>VLOOKUP(B2469,MODALIDADE_1!A:E,5,FALSE)</f>
        <v>#N/A</v>
      </c>
      <c r="F2469" s="95" t="e">
        <f>VLOOKUP(B2469,MODALIDADE_1!A:C,3,FALSE)</f>
        <v>#N/A</v>
      </c>
      <c r="G2469" s="142" t="e">
        <f>VLOOKUP(B2469,MODALIDADE_1!A:G,4,FALSE)</f>
        <v>#N/A</v>
      </c>
      <c r="H2469" s="142" t="e">
        <f>VLOOKUP(B2469,MODALIDADE_1!A:G,6,FALSE)</f>
        <v>#N/A</v>
      </c>
      <c r="I2469" s="142" t="e">
        <f>VLOOKUP(B2469,MODALIDADE_1!A:G,7,FALSE)</f>
        <v>#N/A</v>
      </c>
      <c r="J2469" s="106" t="e">
        <f>VLOOKUP(Tabela410[[#This Row],[Proposta de Referência]],SIMP_M1!A:K,9,FALSE)</f>
        <v>#VALUE!</v>
      </c>
      <c r="K2469" s="106" t="e">
        <f>VLOOKUP(Tabela410[[#This Row],[Proposta de Referência]],SIMP_M1!A:K,8,FALSE)</f>
        <v>#VALUE!</v>
      </c>
      <c r="L2469" s="107" t="e">
        <f t="shared" si="160"/>
        <v>#VALUE!</v>
      </c>
      <c r="M2469" s="107" t="e">
        <f t="shared" si="161"/>
        <v>#VALUE!</v>
      </c>
      <c r="N2469" s="142" t="e">
        <f t="shared" si="162"/>
        <v>#VALUE!</v>
      </c>
      <c r="O2469" s="142" t="e">
        <f t="shared" si="163"/>
        <v>#N/A</v>
      </c>
      <c r="P2469" s="24" t="str">
        <f>IFERROR(VLOOKUP(O2469,HOSPITAIS_COM_DIVIDAS!A:E,5,FALSE),"")</f>
        <v/>
      </c>
    </row>
    <row r="2470" spans="1:16" x14ac:dyDescent="0.25">
      <c r="A2470" s="52" t="e">
        <f>Tabela410[[#This Row],[Status da Proposta]]</f>
        <v>#VALUE!</v>
      </c>
      <c r="B2470" s="143">
        <f>MODALIDADE_1!A2470</f>
        <v>0</v>
      </c>
      <c r="C2470" s="142" t="e">
        <f>VLOOKUP(B2470,MODALIDADE_1!A:B,2,FALSE)</f>
        <v>#N/A</v>
      </c>
      <c r="D2470" s="142"/>
      <c r="E2470" s="94" t="e">
        <f>VLOOKUP(B2470,MODALIDADE_1!A:E,5,FALSE)</f>
        <v>#N/A</v>
      </c>
      <c r="F2470" s="95" t="e">
        <f>VLOOKUP(B2470,MODALIDADE_1!A:C,3,FALSE)</f>
        <v>#N/A</v>
      </c>
      <c r="G2470" s="142" t="e">
        <f>VLOOKUP(B2470,MODALIDADE_1!A:G,4,FALSE)</f>
        <v>#N/A</v>
      </c>
      <c r="H2470" s="142" t="e">
        <f>VLOOKUP(B2470,MODALIDADE_1!A:G,6,FALSE)</f>
        <v>#N/A</v>
      </c>
      <c r="I2470" s="142" t="e">
        <f>VLOOKUP(B2470,MODALIDADE_1!A:G,7,FALSE)</f>
        <v>#N/A</v>
      </c>
      <c r="J2470" s="106" t="e">
        <f>VLOOKUP(Tabela410[[#This Row],[Proposta de Referência]],SIMP_M1!A:K,9,FALSE)</f>
        <v>#VALUE!</v>
      </c>
      <c r="K2470" s="106" t="e">
        <f>VLOOKUP(Tabela410[[#This Row],[Proposta de Referência]],SIMP_M1!A:K,8,FALSE)</f>
        <v>#VALUE!</v>
      </c>
      <c r="L2470" s="107" t="e">
        <f t="shared" si="160"/>
        <v>#VALUE!</v>
      </c>
      <c r="M2470" s="107" t="e">
        <f t="shared" si="161"/>
        <v>#VALUE!</v>
      </c>
      <c r="N2470" s="142" t="e">
        <f t="shared" si="162"/>
        <v>#VALUE!</v>
      </c>
      <c r="O2470" s="142" t="e">
        <f t="shared" si="163"/>
        <v>#N/A</v>
      </c>
      <c r="P2470" s="24" t="str">
        <f>IFERROR(VLOOKUP(O2470,HOSPITAIS_COM_DIVIDAS!A:E,5,FALSE),"")</f>
        <v/>
      </c>
    </row>
    <row r="2471" spans="1:16" x14ac:dyDescent="0.25">
      <c r="A2471" s="52" t="e">
        <f>Tabela410[[#This Row],[Status da Proposta]]</f>
        <v>#VALUE!</v>
      </c>
      <c r="B2471" s="143">
        <f>MODALIDADE_1!A2471</f>
        <v>0</v>
      </c>
      <c r="C2471" s="142" t="e">
        <f>VLOOKUP(B2471,MODALIDADE_1!A:B,2,FALSE)</f>
        <v>#N/A</v>
      </c>
      <c r="D2471" s="142"/>
      <c r="E2471" s="94" t="e">
        <f>VLOOKUP(B2471,MODALIDADE_1!A:E,5,FALSE)</f>
        <v>#N/A</v>
      </c>
      <c r="F2471" s="95" t="e">
        <f>VLOOKUP(B2471,MODALIDADE_1!A:C,3,FALSE)</f>
        <v>#N/A</v>
      </c>
      <c r="G2471" s="142" t="e">
        <f>VLOOKUP(B2471,MODALIDADE_1!A:G,4,FALSE)</f>
        <v>#N/A</v>
      </c>
      <c r="H2471" s="142" t="e">
        <f>VLOOKUP(B2471,MODALIDADE_1!A:G,6,FALSE)</f>
        <v>#N/A</v>
      </c>
      <c r="I2471" s="142" t="e">
        <f>VLOOKUP(B2471,MODALIDADE_1!A:G,7,FALSE)</f>
        <v>#N/A</v>
      </c>
      <c r="J2471" s="106" t="e">
        <f>VLOOKUP(Tabela410[[#This Row],[Proposta de Referência]],SIMP_M1!A:K,9,FALSE)</f>
        <v>#VALUE!</v>
      </c>
      <c r="K2471" s="106" t="e">
        <f>VLOOKUP(Tabela410[[#This Row],[Proposta de Referência]],SIMP_M1!A:K,8,FALSE)</f>
        <v>#VALUE!</v>
      </c>
      <c r="L2471" s="107" t="e">
        <f t="shared" si="160"/>
        <v>#VALUE!</v>
      </c>
      <c r="M2471" s="107" t="e">
        <f t="shared" si="161"/>
        <v>#VALUE!</v>
      </c>
      <c r="N2471" s="142" t="e">
        <f t="shared" si="162"/>
        <v>#VALUE!</v>
      </c>
      <c r="O2471" s="142" t="e">
        <f t="shared" si="163"/>
        <v>#N/A</v>
      </c>
      <c r="P2471" s="24" t="str">
        <f>IFERROR(VLOOKUP(O2471,HOSPITAIS_COM_DIVIDAS!A:E,5,FALSE),"")</f>
        <v/>
      </c>
    </row>
    <row r="2472" spans="1:16" x14ac:dyDescent="0.25">
      <c r="A2472" s="52" t="e">
        <f>Tabela410[[#This Row],[Status da Proposta]]</f>
        <v>#VALUE!</v>
      </c>
      <c r="B2472" s="143">
        <f>MODALIDADE_1!A2472</f>
        <v>0</v>
      </c>
      <c r="C2472" s="142" t="e">
        <f>VLOOKUP(B2472,MODALIDADE_1!A:B,2,FALSE)</f>
        <v>#N/A</v>
      </c>
      <c r="D2472" s="142"/>
      <c r="E2472" s="94" t="e">
        <f>VLOOKUP(B2472,MODALIDADE_1!A:E,5,FALSE)</f>
        <v>#N/A</v>
      </c>
      <c r="F2472" s="95" t="e">
        <f>VLOOKUP(B2472,MODALIDADE_1!A:C,3,FALSE)</f>
        <v>#N/A</v>
      </c>
      <c r="G2472" s="142" t="e">
        <f>VLOOKUP(B2472,MODALIDADE_1!A:G,4,FALSE)</f>
        <v>#N/A</v>
      </c>
      <c r="H2472" s="142" t="e">
        <f>VLOOKUP(B2472,MODALIDADE_1!A:G,6,FALSE)</f>
        <v>#N/A</v>
      </c>
      <c r="I2472" s="142" t="e">
        <f>VLOOKUP(B2472,MODALIDADE_1!A:G,7,FALSE)</f>
        <v>#N/A</v>
      </c>
      <c r="J2472" s="106" t="e">
        <f>VLOOKUP(Tabela410[[#This Row],[Proposta de Referência]],SIMP_M1!A:K,9,FALSE)</f>
        <v>#VALUE!</v>
      </c>
      <c r="K2472" s="106" t="e">
        <f>VLOOKUP(Tabela410[[#This Row],[Proposta de Referência]],SIMP_M1!A:K,8,FALSE)</f>
        <v>#VALUE!</v>
      </c>
      <c r="L2472" s="107" t="e">
        <f t="shared" si="160"/>
        <v>#VALUE!</v>
      </c>
      <c r="M2472" s="107" t="e">
        <f t="shared" si="161"/>
        <v>#VALUE!</v>
      </c>
      <c r="N2472" s="142" t="e">
        <f t="shared" si="162"/>
        <v>#VALUE!</v>
      </c>
      <c r="O2472" s="142" t="e">
        <f t="shared" si="163"/>
        <v>#N/A</v>
      </c>
      <c r="P2472" s="24" t="str">
        <f>IFERROR(VLOOKUP(O2472,HOSPITAIS_COM_DIVIDAS!A:E,5,FALSE),"")</f>
        <v/>
      </c>
    </row>
    <row r="2473" spans="1:16" x14ac:dyDescent="0.25">
      <c r="A2473" s="52" t="e">
        <f>Tabela410[[#This Row],[Status da Proposta]]</f>
        <v>#VALUE!</v>
      </c>
      <c r="B2473" s="143">
        <f>MODALIDADE_1!A2473</f>
        <v>0</v>
      </c>
      <c r="C2473" s="142" t="e">
        <f>VLOOKUP(B2473,MODALIDADE_1!A:B,2,FALSE)</f>
        <v>#N/A</v>
      </c>
      <c r="D2473" s="142"/>
      <c r="E2473" s="94" t="e">
        <f>VLOOKUP(B2473,MODALIDADE_1!A:E,5,FALSE)</f>
        <v>#N/A</v>
      </c>
      <c r="F2473" s="95" t="e">
        <f>VLOOKUP(B2473,MODALIDADE_1!A:C,3,FALSE)</f>
        <v>#N/A</v>
      </c>
      <c r="G2473" s="142" t="e">
        <f>VLOOKUP(B2473,MODALIDADE_1!A:G,4,FALSE)</f>
        <v>#N/A</v>
      </c>
      <c r="H2473" s="142" t="e">
        <f>VLOOKUP(B2473,MODALIDADE_1!A:G,6,FALSE)</f>
        <v>#N/A</v>
      </c>
      <c r="I2473" s="142" t="e">
        <f>VLOOKUP(B2473,MODALIDADE_1!A:G,7,FALSE)</f>
        <v>#N/A</v>
      </c>
      <c r="J2473" s="106" t="e">
        <f>VLOOKUP(Tabela410[[#This Row],[Proposta de Referência]],SIMP_M1!A:K,9,FALSE)</f>
        <v>#VALUE!</v>
      </c>
      <c r="K2473" s="106" t="e">
        <f>VLOOKUP(Tabela410[[#This Row],[Proposta de Referência]],SIMP_M1!A:K,8,FALSE)</f>
        <v>#VALUE!</v>
      </c>
      <c r="L2473" s="107" t="e">
        <f t="shared" si="160"/>
        <v>#VALUE!</v>
      </c>
      <c r="M2473" s="107" t="e">
        <f t="shared" si="161"/>
        <v>#VALUE!</v>
      </c>
      <c r="N2473" s="142" t="e">
        <f t="shared" si="162"/>
        <v>#VALUE!</v>
      </c>
      <c r="O2473" s="142" t="e">
        <f t="shared" si="163"/>
        <v>#N/A</v>
      </c>
      <c r="P2473" s="24" t="str">
        <f>IFERROR(VLOOKUP(O2473,HOSPITAIS_COM_DIVIDAS!A:E,5,FALSE),"")</f>
        <v/>
      </c>
    </row>
    <row r="2474" spans="1:16" x14ac:dyDescent="0.25">
      <c r="A2474" s="52" t="e">
        <f>Tabela410[[#This Row],[Status da Proposta]]</f>
        <v>#VALUE!</v>
      </c>
      <c r="B2474" s="143">
        <f>MODALIDADE_1!A2474</f>
        <v>0</v>
      </c>
      <c r="C2474" s="142" t="e">
        <f>VLOOKUP(B2474,MODALIDADE_1!A:B,2,FALSE)</f>
        <v>#N/A</v>
      </c>
      <c r="D2474" s="142"/>
      <c r="E2474" s="94" t="e">
        <f>VLOOKUP(B2474,MODALIDADE_1!A:E,5,FALSE)</f>
        <v>#N/A</v>
      </c>
      <c r="F2474" s="95" t="e">
        <f>VLOOKUP(B2474,MODALIDADE_1!A:C,3,FALSE)</f>
        <v>#N/A</v>
      </c>
      <c r="G2474" s="142" t="e">
        <f>VLOOKUP(B2474,MODALIDADE_1!A:G,4,FALSE)</f>
        <v>#N/A</v>
      </c>
      <c r="H2474" s="142" t="e">
        <f>VLOOKUP(B2474,MODALIDADE_1!A:G,6,FALSE)</f>
        <v>#N/A</v>
      </c>
      <c r="I2474" s="142" t="e">
        <f>VLOOKUP(B2474,MODALIDADE_1!A:G,7,FALSE)</f>
        <v>#N/A</v>
      </c>
      <c r="J2474" s="106" t="e">
        <f>VLOOKUP(Tabela410[[#This Row],[Proposta de Referência]],SIMP_M1!A:K,9,FALSE)</f>
        <v>#VALUE!</v>
      </c>
      <c r="K2474" s="106" t="e">
        <f>VLOOKUP(Tabela410[[#This Row],[Proposta de Referência]],SIMP_M1!A:K,8,FALSE)</f>
        <v>#VALUE!</v>
      </c>
      <c r="L2474" s="107" t="e">
        <f t="shared" si="160"/>
        <v>#VALUE!</v>
      </c>
      <c r="M2474" s="107" t="e">
        <f t="shared" si="161"/>
        <v>#VALUE!</v>
      </c>
      <c r="N2474" s="142" t="e">
        <f t="shared" si="162"/>
        <v>#VALUE!</v>
      </c>
      <c r="O2474" s="142" t="e">
        <f t="shared" si="163"/>
        <v>#N/A</v>
      </c>
      <c r="P2474" s="24" t="str">
        <f>IFERROR(VLOOKUP(O2474,HOSPITAIS_COM_DIVIDAS!A:E,5,FALSE),"")</f>
        <v/>
      </c>
    </row>
    <row r="2475" spans="1:16" x14ac:dyDescent="0.25">
      <c r="A2475" s="52" t="e">
        <f>Tabela410[[#This Row],[Status da Proposta]]</f>
        <v>#VALUE!</v>
      </c>
      <c r="B2475" s="143">
        <f>MODALIDADE_1!A2475</f>
        <v>0</v>
      </c>
      <c r="C2475" s="142" t="e">
        <f>VLOOKUP(B2475,MODALIDADE_1!A:B,2,FALSE)</f>
        <v>#N/A</v>
      </c>
      <c r="D2475" s="142"/>
      <c r="E2475" s="94" t="e">
        <f>VLOOKUP(B2475,MODALIDADE_1!A:E,5,FALSE)</f>
        <v>#N/A</v>
      </c>
      <c r="F2475" s="95" t="e">
        <f>VLOOKUP(B2475,MODALIDADE_1!A:C,3,FALSE)</f>
        <v>#N/A</v>
      </c>
      <c r="G2475" s="142" t="e">
        <f>VLOOKUP(B2475,MODALIDADE_1!A:G,4,FALSE)</f>
        <v>#N/A</v>
      </c>
      <c r="H2475" s="142" t="e">
        <f>VLOOKUP(B2475,MODALIDADE_1!A:G,6,FALSE)</f>
        <v>#N/A</v>
      </c>
      <c r="I2475" s="142" t="e">
        <f>VLOOKUP(B2475,MODALIDADE_1!A:G,7,FALSE)</f>
        <v>#N/A</v>
      </c>
      <c r="J2475" s="106" t="e">
        <f>VLOOKUP(Tabela410[[#This Row],[Proposta de Referência]],SIMP_M1!A:K,9,FALSE)</f>
        <v>#VALUE!</v>
      </c>
      <c r="K2475" s="106" t="e">
        <f>VLOOKUP(Tabela410[[#This Row],[Proposta de Referência]],SIMP_M1!A:K,8,FALSE)</f>
        <v>#VALUE!</v>
      </c>
      <c r="L2475" s="107" t="e">
        <f t="shared" si="160"/>
        <v>#VALUE!</v>
      </c>
      <c r="M2475" s="107" t="e">
        <f t="shared" si="161"/>
        <v>#VALUE!</v>
      </c>
      <c r="N2475" s="142" t="e">
        <f t="shared" si="162"/>
        <v>#VALUE!</v>
      </c>
      <c r="O2475" s="142" t="e">
        <f t="shared" si="163"/>
        <v>#N/A</v>
      </c>
      <c r="P2475" s="24" t="str">
        <f>IFERROR(VLOOKUP(O2475,HOSPITAIS_COM_DIVIDAS!A:E,5,FALSE),"")</f>
        <v/>
      </c>
    </row>
    <row r="2476" spans="1:16" x14ac:dyDescent="0.25">
      <c r="A2476" s="52" t="e">
        <f>Tabela410[[#This Row],[Status da Proposta]]</f>
        <v>#VALUE!</v>
      </c>
      <c r="B2476" s="143">
        <f>MODALIDADE_1!A2476</f>
        <v>0</v>
      </c>
      <c r="C2476" s="142" t="e">
        <f>VLOOKUP(B2476,MODALIDADE_1!A:B,2,FALSE)</f>
        <v>#N/A</v>
      </c>
      <c r="D2476" s="142"/>
      <c r="E2476" s="94" t="e">
        <f>VLOOKUP(B2476,MODALIDADE_1!A:E,5,FALSE)</f>
        <v>#N/A</v>
      </c>
      <c r="F2476" s="95" t="e">
        <f>VLOOKUP(B2476,MODALIDADE_1!A:C,3,FALSE)</f>
        <v>#N/A</v>
      </c>
      <c r="G2476" s="142" t="e">
        <f>VLOOKUP(B2476,MODALIDADE_1!A:G,4,FALSE)</f>
        <v>#N/A</v>
      </c>
      <c r="H2476" s="142" t="e">
        <f>VLOOKUP(B2476,MODALIDADE_1!A:G,6,FALSE)</f>
        <v>#N/A</v>
      </c>
      <c r="I2476" s="142" t="e">
        <f>VLOOKUP(B2476,MODALIDADE_1!A:G,7,FALSE)</f>
        <v>#N/A</v>
      </c>
      <c r="J2476" s="106" t="e">
        <f>VLOOKUP(Tabela410[[#This Row],[Proposta de Referência]],SIMP_M1!A:K,9,FALSE)</f>
        <v>#VALUE!</v>
      </c>
      <c r="K2476" s="106" t="e">
        <f>VLOOKUP(Tabela410[[#This Row],[Proposta de Referência]],SIMP_M1!A:K,8,FALSE)</f>
        <v>#VALUE!</v>
      </c>
      <c r="L2476" s="107" t="e">
        <f t="shared" si="160"/>
        <v>#VALUE!</v>
      </c>
      <c r="M2476" s="107" t="e">
        <f t="shared" si="161"/>
        <v>#VALUE!</v>
      </c>
      <c r="N2476" s="142" t="e">
        <f t="shared" si="162"/>
        <v>#VALUE!</v>
      </c>
      <c r="O2476" s="142" t="e">
        <f t="shared" si="163"/>
        <v>#N/A</v>
      </c>
      <c r="P2476" s="24" t="str">
        <f>IFERROR(VLOOKUP(O2476,HOSPITAIS_COM_DIVIDAS!A:E,5,FALSE),"")</f>
        <v/>
      </c>
    </row>
    <row r="2477" spans="1:16" x14ac:dyDescent="0.25">
      <c r="A2477" s="52" t="e">
        <f>Tabela410[[#This Row],[Status da Proposta]]</f>
        <v>#VALUE!</v>
      </c>
      <c r="B2477" s="143">
        <f>MODALIDADE_1!A2477</f>
        <v>0</v>
      </c>
      <c r="C2477" s="142" t="e">
        <f>VLOOKUP(B2477,MODALIDADE_1!A:B,2,FALSE)</f>
        <v>#N/A</v>
      </c>
      <c r="D2477" s="142"/>
      <c r="E2477" s="94" t="e">
        <f>VLOOKUP(B2477,MODALIDADE_1!A:E,5,FALSE)</f>
        <v>#N/A</v>
      </c>
      <c r="F2477" s="95" t="e">
        <f>VLOOKUP(B2477,MODALIDADE_1!A:C,3,FALSE)</f>
        <v>#N/A</v>
      </c>
      <c r="G2477" s="142" t="e">
        <f>VLOOKUP(B2477,MODALIDADE_1!A:G,4,FALSE)</f>
        <v>#N/A</v>
      </c>
      <c r="H2477" s="142" t="e">
        <f>VLOOKUP(B2477,MODALIDADE_1!A:G,6,FALSE)</f>
        <v>#N/A</v>
      </c>
      <c r="I2477" s="142" t="e">
        <f>VLOOKUP(B2477,MODALIDADE_1!A:G,7,FALSE)</f>
        <v>#N/A</v>
      </c>
      <c r="J2477" s="106" t="e">
        <f>VLOOKUP(Tabela410[[#This Row],[Proposta de Referência]],SIMP_M1!A:K,9,FALSE)</f>
        <v>#VALUE!</v>
      </c>
      <c r="K2477" s="106" t="e">
        <f>VLOOKUP(Tabela410[[#This Row],[Proposta de Referência]],SIMP_M1!A:K,8,FALSE)</f>
        <v>#VALUE!</v>
      </c>
      <c r="L2477" s="107" t="e">
        <f t="shared" si="160"/>
        <v>#VALUE!</v>
      </c>
      <c r="M2477" s="107" t="e">
        <f t="shared" si="161"/>
        <v>#VALUE!</v>
      </c>
      <c r="N2477" s="142" t="e">
        <f t="shared" si="162"/>
        <v>#VALUE!</v>
      </c>
      <c r="O2477" s="142" t="e">
        <f t="shared" si="163"/>
        <v>#N/A</v>
      </c>
      <c r="P2477" s="24" t="str">
        <f>IFERROR(VLOOKUP(O2477,HOSPITAIS_COM_DIVIDAS!A:E,5,FALSE),"")</f>
        <v/>
      </c>
    </row>
    <row r="2478" spans="1:16" x14ac:dyDescent="0.25">
      <c r="A2478" s="52" t="e">
        <f>Tabela410[[#This Row],[Status da Proposta]]</f>
        <v>#VALUE!</v>
      </c>
      <c r="B2478" s="143">
        <f>MODALIDADE_1!A2478</f>
        <v>0</v>
      </c>
      <c r="C2478" s="142" t="e">
        <f>VLOOKUP(B2478,MODALIDADE_1!A:B,2,FALSE)</f>
        <v>#N/A</v>
      </c>
      <c r="D2478" s="142"/>
      <c r="E2478" s="94" t="e">
        <f>VLOOKUP(B2478,MODALIDADE_1!A:E,5,FALSE)</f>
        <v>#N/A</v>
      </c>
      <c r="F2478" s="95" t="e">
        <f>VLOOKUP(B2478,MODALIDADE_1!A:C,3,FALSE)</f>
        <v>#N/A</v>
      </c>
      <c r="G2478" s="142" t="e">
        <f>VLOOKUP(B2478,MODALIDADE_1!A:G,4,FALSE)</f>
        <v>#N/A</v>
      </c>
      <c r="H2478" s="142" t="e">
        <f>VLOOKUP(B2478,MODALIDADE_1!A:G,6,FALSE)</f>
        <v>#N/A</v>
      </c>
      <c r="I2478" s="142" t="e">
        <f>VLOOKUP(B2478,MODALIDADE_1!A:G,7,FALSE)</f>
        <v>#N/A</v>
      </c>
      <c r="J2478" s="106" t="e">
        <f>VLOOKUP(Tabela410[[#This Row],[Proposta de Referência]],SIMP_M1!A:K,9,FALSE)</f>
        <v>#VALUE!</v>
      </c>
      <c r="K2478" s="106" t="e">
        <f>VLOOKUP(Tabela410[[#This Row],[Proposta de Referência]],SIMP_M1!A:K,8,FALSE)</f>
        <v>#VALUE!</v>
      </c>
      <c r="L2478" s="107" t="e">
        <f t="shared" si="160"/>
        <v>#VALUE!</v>
      </c>
      <c r="M2478" s="107" t="e">
        <f t="shared" si="161"/>
        <v>#VALUE!</v>
      </c>
      <c r="N2478" s="142" t="e">
        <f t="shared" si="162"/>
        <v>#VALUE!</v>
      </c>
      <c r="O2478" s="142" t="e">
        <f t="shared" si="163"/>
        <v>#N/A</v>
      </c>
      <c r="P2478" s="24" t="str">
        <f>IFERROR(VLOOKUP(O2478,HOSPITAIS_COM_DIVIDAS!A:E,5,FALSE),"")</f>
        <v/>
      </c>
    </row>
    <row r="2479" spans="1:16" x14ac:dyDescent="0.25">
      <c r="A2479" s="52" t="e">
        <f>Tabela410[[#This Row],[Status da Proposta]]</f>
        <v>#VALUE!</v>
      </c>
      <c r="B2479" s="143">
        <f>MODALIDADE_1!A2479</f>
        <v>0</v>
      </c>
      <c r="C2479" s="142" t="e">
        <f>VLOOKUP(B2479,MODALIDADE_1!A:B,2,FALSE)</f>
        <v>#N/A</v>
      </c>
      <c r="D2479" s="142"/>
      <c r="E2479" s="94" t="e">
        <f>VLOOKUP(B2479,MODALIDADE_1!A:E,5,FALSE)</f>
        <v>#N/A</v>
      </c>
      <c r="F2479" s="95" t="e">
        <f>VLOOKUP(B2479,MODALIDADE_1!A:C,3,FALSE)</f>
        <v>#N/A</v>
      </c>
      <c r="G2479" s="142" t="e">
        <f>VLOOKUP(B2479,MODALIDADE_1!A:G,4,FALSE)</f>
        <v>#N/A</v>
      </c>
      <c r="H2479" s="142" t="e">
        <f>VLOOKUP(B2479,MODALIDADE_1!A:G,6,FALSE)</f>
        <v>#N/A</v>
      </c>
      <c r="I2479" s="142" t="e">
        <f>VLOOKUP(B2479,MODALIDADE_1!A:G,7,FALSE)</f>
        <v>#N/A</v>
      </c>
      <c r="J2479" s="106" t="e">
        <f>VLOOKUP(Tabela410[[#This Row],[Proposta de Referência]],SIMP_M1!A:K,9,FALSE)</f>
        <v>#VALUE!</v>
      </c>
      <c r="K2479" s="106" t="e">
        <f>VLOOKUP(Tabela410[[#This Row],[Proposta de Referência]],SIMP_M1!A:K,8,FALSE)</f>
        <v>#VALUE!</v>
      </c>
      <c r="L2479" s="107" t="e">
        <f t="shared" si="160"/>
        <v>#VALUE!</v>
      </c>
      <c r="M2479" s="107" t="e">
        <f t="shared" si="161"/>
        <v>#VALUE!</v>
      </c>
      <c r="N2479" s="142" t="e">
        <f t="shared" si="162"/>
        <v>#VALUE!</v>
      </c>
      <c r="O2479" s="142" t="e">
        <f t="shared" si="163"/>
        <v>#N/A</v>
      </c>
      <c r="P2479" s="24" t="str">
        <f>IFERROR(VLOOKUP(O2479,HOSPITAIS_COM_DIVIDAS!A:E,5,FALSE),"")</f>
        <v/>
      </c>
    </row>
    <row r="2480" spans="1:16" x14ac:dyDescent="0.25">
      <c r="A2480" s="52" t="e">
        <f>Tabela410[[#This Row],[Status da Proposta]]</f>
        <v>#VALUE!</v>
      </c>
      <c r="B2480" s="143">
        <f>MODALIDADE_1!A2480</f>
        <v>0</v>
      </c>
      <c r="C2480" s="142" t="e">
        <f>VLOOKUP(B2480,MODALIDADE_1!A:B,2,FALSE)</f>
        <v>#N/A</v>
      </c>
      <c r="D2480" s="142"/>
      <c r="E2480" s="94" t="e">
        <f>VLOOKUP(B2480,MODALIDADE_1!A:E,5,FALSE)</f>
        <v>#N/A</v>
      </c>
      <c r="F2480" s="95" t="e">
        <f>VLOOKUP(B2480,MODALIDADE_1!A:C,3,FALSE)</f>
        <v>#N/A</v>
      </c>
      <c r="G2480" s="142" t="e">
        <f>VLOOKUP(B2480,MODALIDADE_1!A:G,4,FALSE)</f>
        <v>#N/A</v>
      </c>
      <c r="H2480" s="142" t="e">
        <f>VLOOKUP(B2480,MODALIDADE_1!A:G,6,FALSE)</f>
        <v>#N/A</v>
      </c>
      <c r="I2480" s="142" t="e">
        <f>VLOOKUP(B2480,MODALIDADE_1!A:G,7,FALSE)</f>
        <v>#N/A</v>
      </c>
      <c r="J2480" s="106" t="e">
        <f>VLOOKUP(Tabela410[[#This Row],[Proposta de Referência]],SIMP_M1!A:K,9,FALSE)</f>
        <v>#VALUE!</v>
      </c>
      <c r="K2480" s="106" t="e">
        <f>VLOOKUP(Tabela410[[#This Row],[Proposta de Referência]],SIMP_M1!A:K,8,FALSE)</f>
        <v>#VALUE!</v>
      </c>
      <c r="L2480" s="107" t="e">
        <f t="shared" si="160"/>
        <v>#VALUE!</v>
      </c>
      <c r="M2480" s="107" t="e">
        <f t="shared" si="161"/>
        <v>#VALUE!</v>
      </c>
      <c r="N2480" s="142" t="e">
        <f t="shared" si="162"/>
        <v>#VALUE!</v>
      </c>
      <c r="O2480" s="142" t="e">
        <f t="shared" si="163"/>
        <v>#N/A</v>
      </c>
      <c r="P2480" s="24" t="str">
        <f>IFERROR(VLOOKUP(O2480,HOSPITAIS_COM_DIVIDAS!A:E,5,FALSE),"")</f>
        <v/>
      </c>
    </row>
    <row r="2481" spans="1:16" x14ac:dyDescent="0.25">
      <c r="A2481" s="52" t="e">
        <f>Tabela410[[#This Row],[Status da Proposta]]</f>
        <v>#VALUE!</v>
      </c>
      <c r="B2481" s="143">
        <f>MODALIDADE_1!A2481</f>
        <v>0</v>
      </c>
      <c r="C2481" s="142" t="e">
        <f>VLOOKUP(B2481,MODALIDADE_1!A:B,2,FALSE)</f>
        <v>#N/A</v>
      </c>
      <c r="D2481" s="142"/>
      <c r="E2481" s="94" t="e">
        <f>VLOOKUP(B2481,MODALIDADE_1!A:E,5,FALSE)</f>
        <v>#N/A</v>
      </c>
      <c r="F2481" s="95" t="e">
        <f>VLOOKUP(B2481,MODALIDADE_1!A:C,3,FALSE)</f>
        <v>#N/A</v>
      </c>
      <c r="G2481" s="142" t="e">
        <f>VLOOKUP(B2481,MODALIDADE_1!A:G,4,FALSE)</f>
        <v>#N/A</v>
      </c>
      <c r="H2481" s="142" t="e">
        <f>VLOOKUP(B2481,MODALIDADE_1!A:G,6,FALSE)</f>
        <v>#N/A</v>
      </c>
      <c r="I2481" s="142" t="e">
        <f>VLOOKUP(B2481,MODALIDADE_1!A:G,7,FALSE)</f>
        <v>#N/A</v>
      </c>
      <c r="J2481" s="106" t="e">
        <f>VLOOKUP(Tabela410[[#This Row],[Proposta de Referência]],SIMP_M1!A:K,9,FALSE)</f>
        <v>#VALUE!</v>
      </c>
      <c r="K2481" s="106" t="e">
        <f>VLOOKUP(Tabela410[[#This Row],[Proposta de Referência]],SIMP_M1!A:K,8,FALSE)</f>
        <v>#VALUE!</v>
      </c>
      <c r="L2481" s="107" t="e">
        <f t="shared" si="160"/>
        <v>#VALUE!</v>
      </c>
      <c r="M2481" s="107" t="e">
        <f t="shared" si="161"/>
        <v>#VALUE!</v>
      </c>
      <c r="N2481" s="142" t="e">
        <f t="shared" si="162"/>
        <v>#VALUE!</v>
      </c>
      <c r="O2481" s="142" t="e">
        <f t="shared" si="163"/>
        <v>#N/A</v>
      </c>
      <c r="P2481" s="24" t="str">
        <f>IFERROR(VLOOKUP(O2481,HOSPITAIS_COM_DIVIDAS!A:E,5,FALSE),"")</f>
        <v/>
      </c>
    </row>
    <row r="2482" spans="1:16" x14ac:dyDescent="0.25">
      <c r="A2482" s="52" t="e">
        <f>Tabela410[[#This Row],[Status da Proposta]]</f>
        <v>#VALUE!</v>
      </c>
      <c r="B2482" s="143">
        <f>MODALIDADE_1!A2482</f>
        <v>0</v>
      </c>
      <c r="C2482" s="142" t="e">
        <f>VLOOKUP(B2482,MODALIDADE_1!A:B,2,FALSE)</f>
        <v>#N/A</v>
      </c>
      <c r="D2482" s="142"/>
      <c r="E2482" s="94" t="e">
        <f>VLOOKUP(B2482,MODALIDADE_1!A:E,5,FALSE)</f>
        <v>#N/A</v>
      </c>
      <c r="F2482" s="95" t="e">
        <f>VLOOKUP(B2482,MODALIDADE_1!A:C,3,FALSE)</f>
        <v>#N/A</v>
      </c>
      <c r="G2482" s="142" t="e">
        <f>VLOOKUP(B2482,MODALIDADE_1!A:G,4,FALSE)</f>
        <v>#N/A</v>
      </c>
      <c r="H2482" s="142" t="e">
        <f>VLOOKUP(B2482,MODALIDADE_1!A:G,6,FALSE)</f>
        <v>#N/A</v>
      </c>
      <c r="I2482" s="142" t="e">
        <f>VLOOKUP(B2482,MODALIDADE_1!A:G,7,FALSE)</f>
        <v>#N/A</v>
      </c>
      <c r="J2482" s="106" t="e">
        <f>VLOOKUP(Tabela410[[#This Row],[Proposta de Referência]],SIMP_M1!A:K,9,FALSE)</f>
        <v>#VALUE!</v>
      </c>
      <c r="K2482" s="106" t="e">
        <f>VLOOKUP(Tabela410[[#This Row],[Proposta de Referência]],SIMP_M1!A:K,8,FALSE)</f>
        <v>#VALUE!</v>
      </c>
      <c r="L2482" s="107" t="e">
        <f t="shared" si="160"/>
        <v>#VALUE!</v>
      </c>
      <c r="M2482" s="107" t="e">
        <f t="shared" si="161"/>
        <v>#VALUE!</v>
      </c>
      <c r="N2482" s="142" t="e">
        <f t="shared" si="162"/>
        <v>#VALUE!</v>
      </c>
      <c r="O2482" s="142" t="e">
        <f t="shared" si="163"/>
        <v>#N/A</v>
      </c>
      <c r="P2482" s="24" t="str">
        <f>IFERROR(VLOOKUP(O2482,HOSPITAIS_COM_DIVIDAS!A:E,5,FALSE),"")</f>
        <v/>
      </c>
    </row>
    <row r="2483" spans="1:16" x14ac:dyDescent="0.25">
      <c r="A2483" s="52" t="e">
        <f>Tabela410[[#This Row],[Status da Proposta]]</f>
        <v>#VALUE!</v>
      </c>
      <c r="B2483" s="143">
        <f>MODALIDADE_1!A2483</f>
        <v>0</v>
      </c>
      <c r="C2483" s="142" t="e">
        <f>VLOOKUP(B2483,MODALIDADE_1!A:B,2,FALSE)</f>
        <v>#N/A</v>
      </c>
      <c r="D2483" s="142"/>
      <c r="E2483" s="94" t="e">
        <f>VLOOKUP(B2483,MODALIDADE_1!A:E,5,FALSE)</f>
        <v>#N/A</v>
      </c>
      <c r="F2483" s="95" t="e">
        <f>VLOOKUP(B2483,MODALIDADE_1!A:C,3,FALSE)</f>
        <v>#N/A</v>
      </c>
      <c r="G2483" s="142" t="e">
        <f>VLOOKUP(B2483,MODALIDADE_1!A:G,4,FALSE)</f>
        <v>#N/A</v>
      </c>
      <c r="H2483" s="142" t="e">
        <f>VLOOKUP(B2483,MODALIDADE_1!A:G,6,FALSE)</f>
        <v>#N/A</v>
      </c>
      <c r="I2483" s="142" t="e">
        <f>VLOOKUP(B2483,MODALIDADE_1!A:G,7,FALSE)</f>
        <v>#N/A</v>
      </c>
      <c r="J2483" s="106" t="e">
        <f>VLOOKUP(Tabela410[[#This Row],[Proposta de Referência]],SIMP_M1!A:K,9,FALSE)</f>
        <v>#VALUE!</v>
      </c>
      <c r="K2483" s="106" t="e">
        <f>VLOOKUP(Tabela410[[#This Row],[Proposta de Referência]],SIMP_M1!A:K,8,FALSE)</f>
        <v>#VALUE!</v>
      </c>
      <c r="L2483" s="107" t="e">
        <f t="shared" si="160"/>
        <v>#VALUE!</v>
      </c>
      <c r="M2483" s="107" t="e">
        <f t="shared" si="161"/>
        <v>#VALUE!</v>
      </c>
      <c r="N2483" s="142" t="e">
        <f t="shared" si="162"/>
        <v>#VALUE!</v>
      </c>
      <c r="O2483" s="142" t="e">
        <f t="shared" si="163"/>
        <v>#N/A</v>
      </c>
      <c r="P2483" s="24" t="str">
        <f>IFERROR(VLOOKUP(O2483,HOSPITAIS_COM_DIVIDAS!A:E,5,FALSE),"")</f>
        <v/>
      </c>
    </row>
    <row r="2484" spans="1:16" x14ac:dyDescent="0.25">
      <c r="A2484" s="52" t="e">
        <f>Tabela410[[#This Row],[Status da Proposta]]</f>
        <v>#VALUE!</v>
      </c>
      <c r="B2484" s="143">
        <f>MODALIDADE_1!A2484</f>
        <v>0</v>
      </c>
      <c r="C2484" s="142" t="e">
        <f>VLOOKUP(B2484,MODALIDADE_1!A:B,2,FALSE)</f>
        <v>#N/A</v>
      </c>
      <c r="D2484" s="142"/>
      <c r="E2484" s="94" t="e">
        <f>VLOOKUP(B2484,MODALIDADE_1!A:E,5,FALSE)</f>
        <v>#N/A</v>
      </c>
      <c r="F2484" s="95" t="e">
        <f>VLOOKUP(B2484,MODALIDADE_1!A:C,3,FALSE)</f>
        <v>#N/A</v>
      </c>
      <c r="G2484" s="142" t="e">
        <f>VLOOKUP(B2484,MODALIDADE_1!A:G,4,FALSE)</f>
        <v>#N/A</v>
      </c>
      <c r="H2484" s="142" t="e">
        <f>VLOOKUP(B2484,MODALIDADE_1!A:G,6,FALSE)</f>
        <v>#N/A</v>
      </c>
      <c r="I2484" s="142" t="e">
        <f>VLOOKUP(B2484,MODALIDADE_1!A:G,7,FALSE)</f>
        <v>#N/A</v>
      </c>
      <c r="J2484" s="106" t="e">
        <f>VLOOKUP(Tabela410[[#This Row],[Proposta de Referência]],SIMP_M1!A:K,9,FALSE)</f>
        <v>#VALUE!</v>
      </c>
      <c r="K2484" s="106" t="e">
        <f>VLOOKUP(Tabela410[[#This Row],[Proposta de Referência]],SIMP_M1!A:K,8,FALSE)</f>
        <v>#VALUE!</v>
      </c>
      <c r="L2484" s="107" t="e">
        <f t="shared" si="160"/>
        <v>#VALUE!</v>
      </c>
      <c r="M2484" s="107" t="e">
        <f t="shared" si="161"/>
        <v>#VALUE!</v>
      </c>
      <c r="N2484" s="142" t="e">
        <f t="shared" si="162"/>
        <v>#VALUE!</v>
      </c>
      <c r="O2484" s="142" t="e">
        <f t="shared" si="163"/>
        <v>#N/A</v>
      </c>
      <c r="P2484" s="24" t="str">
        <f>IFERROR(VLOOKUP(O2484,HOSPITAIS_COM_DIVIDAS!A:E,5,FALSE),"")</f>
        <v/>
      </c>
    </row>
    <row r="2485" spans="1:16" x14ac:dyDescent="0.25">
      <c r="A2485" s="52" t="e">
        <f>Tabela410[[#This Row],[Status da Proposta]]</f>
        <v>#VALUE!</v>
      </c>
      <c r="B2485" s="143">
        <f>MODALIDADE_1!A2485</f>
        <v>0</v>
      </c>
      <c r="C2485" s="142" t="e">
        <f>VLOOKUP(B2485,MODALIDADE_1!A:B,2,FALSE)</f>
        <v>#N/A</v>
      </c>
      <c r="D2485" s="142"/>
      <c r="E2485" s="94" t="e">
        <f>VLOOKUP(B2485,MODALIDADE_1!A:E,5,FALSE)</f>
        <v>#N/A</v>
      </c>
      <c r="F2485" s="95" t="e">
        <f>VLOOKUP(B2485,MODALIDADE_1!A:C,3,FALSE)</f>
        <v>#N/A</v>
      </c>
      <c r="G2485" s="142" t="e">
        <f>VLOOKUP(B2485,MODALIDADE_1!A:G,4,FALSE)</f>
        <v>#N/A</v>
      </c>
      <c r="H2485" s="142" t="e">
        <f>VLOOKUP(B2485,MODALIDADE_1!A:G,6,FALSE)</f>
        <v>#N/A</v>
      </c>
      <c r="I2485" s="142" t="e">
        <f>VLOOKUP(B2485,MODALIDADE_1!A:G,7,FALSE)</f>
        <v>#N/A</v>
      </c>
      <c r="J2485" s="106" t="e">
        <f>VLOOKUP(Tabela410[[#This Row],[Proposta de Referência]],SIMP_M1!A:K,9,FALSE)</f>
        <v>#VALUE!</v>
      </c>
      <c r="K2485" s="106" t="e">
        <f>VLOOKUP(Tabela410[[#This Row],[Proposta de Referência]],SIMP_M1!A:K,8,FALSE)</f>
        <v>#VALUE!</v>
      </c>
      <c r="L2485" s="107" t="e">
        <f t="shared" si="160"/>
        <v>#VALUE!</v>
      </c>
      <c r="M2485" s="107" t="e">
        <f t="shared" si="161"/>
        <v>#VALUE!</v>
      </c>
      <c r="N2485" s="142" t="e">
        <f t="shared" si="162"/>
        <v>#VALUE!</v>
      </c>
      <c r="O2485" s="142" t="e">
        <f t="shared" si="163"/>
        <v>#N/A</v>
      </c>
      <c r="P2485" s="24" t="str">
        <f>IFERROR(VLOOKUP(O2485,HOSPITAIS_COM_DIVIDAS!A:E,5,FALSE),"")</f>
        <v/>
      </c>
    </row>
    <row r="2486" spans="1:16" x14ac:dyDescent="0.25">
      <c r="A2486" s="52" t="e">
        <f>Tabela410[[#This Row],[Status da Proposta]]</f>
        <v>#VALUE!</v>
      </c>
      <c r="B2486" s="143">
        <f>MODALIDADE_1!A2486</f>
        <v>0</v>
      </c>
      <c r="C2486" s="142" t="e">
        <f>VLOOKUP(B2486,MODALIDADE_1!A:B,2,FALSE)</f>
        <v>#N/A</v>
      </c>
      <c r="D2486" s="142"/>
      <c r="E2486" s="94" t="e">
        <f>VLOOKUP(B2486,MODALIDADE_1!A:E,5,FALSE)</f>
        <v>#N/A</v>
      </c>
      <c r="F2486" s="95" t="e">
        <f>VLOOKUP(B2486,MODALIDADE_1!A:C,3,FALSE)</f>
        <v>#N/A</v>
      </c>
      <c r="G2486" s="142" t="e">
        <f>VLOOKUP(B2486,MODALIDADE_1!A:G,4,FALSE)</f>
        <v>#N/A</v>
      </c>
      <c r="H2486" s="142" t="e">
        <f>VLOOKUP(B2486,MODALIDADE_1!A:G,6,FALSE)</f>
        <v>#N/A</v>
      </c>
      <c r="I2486" s="142" t="e">
        <f>VLOOKUP(B2486,MODALIDADE_1!A:G,7,FALSE)</f>
        <v>#N/A</v>
      </c>
      <c r="J2486" s="106" t="e">
        <f>VLOOKUP(Tabela410[[#This Row],[Proposta de Referência]],SIMP_M1!A:K,9,FALSE)</f>
        <v>#VALUE!</v>
      </c>
      <c r="K2486" s="106" t="e">
        <f>VLOOKUP(Tabela410[[#This Row],[Proposta de Referência]],SIMP_M1!A:K,8,FALSE)</f>
        <v>#VALUE!</v>
      </c>
      <c r="L2486" s="107" t="e">
        <f t="shared" si="160"/>
        <v>#VALUE!</v>
      </c>
      <c r="M2486" s="107" t="e">
        <f t="shared" si="161"/>
        <v>#VALUE!</v>
      </c>
      <c r="N2486" s="142" t="e">
        <f t="shared" si="162"/>
        <v>#VALUE!</v>
      </c>
      <c r="O2486" s="142" t="e">
        <f t="shared" si="163"/>
        <v>#N/A</v>
      </c>
      <c r="P2486" s="24" t="str">
        <f>IFERROR(VLOOKUP(O2486,HOSPITAIS_COM_DIVIDAS!A:E,5,FALSE),"")</f>
        <v/>
      </c>
    </row>
    <row r="2487" spans="1:16" x14ac:dyDescent="0.25">
      <c r="A2487" s="52" t="e">
        <f>Tabela410[[#This Row],[Status da Proposta]]</f>
        <v>#VALUE!</v>
      </c>
      <c r="B2487" s="143">
        <f>MODALIDADE_1!A2487</f>
        <v>0</v>
      </c>
      <c r="C2487" s="142" t="e">
        <f>VLOOKUP(B2487,MODALIDADE_1!A:B,2,FALSE)</f>
        <v>#N/A</v>
      </c>
      <c r="D2487" s="142"/>
      <c r="E2487" s="94" t="e">
        <f>VLOOKUP(B2487,MODALIDADE_1!A:E,5,FALSE)</f>
        <v>#N/A</v>
      </c>
      <c r="F2487" s="95" t="e">
        <f>VLOOKUP(B2487,MODALIDADE_1!A:C,3,FALSE)</f>
        <v>#N/A</v>
      </c>
      <c r="G2487" s="142" t="e">
        <f>VLOOKUP(B2487,MODALIDADE_1!A:G,4,FALSE)</f>
        <v>#N/A</v>
      </c>
      <c r="H2487" s="142" t="e">
        <f>VLOOKUP(B2487,MODALIDADE_1!A:G,6,FALSE)</f>
        <v>#N/A</v>
      </c>
      <c r="I2487" s="142" t="e">
        <f>VLOOKUP(B2487,MODALIDADE_1!A:G,7,FALSE)</f>
        <v>#N/A</v>
      </c>
      <c r="J2487" s="106" t="e">
        <f>VLOOKUP(Tabela410[[#This Row],[Proposta de Referência]],SIMP_M1!A:K,9,FALSE)</f>
        <v>#VALUE!</v>
      </c>
      <c r="K2487" s="106" t="e">
        <f>VLOOKUP(Tabela410[[#This Row],[Proposta de Referência]],SIMP_M1!A:K,8,FALSE)</f>
        <v>#VALUE!</v>
      </c>
      <c r="L2487" s="107" t="e">
        <f t="shared" si="160"/>
        <v>#VALUE!</v>
      </c>
      <c r="M2487" s="107" t="e">
        <f t="shared" si="161"/>
        <v>#VALUE!</v>
      </c>
      <c r="N2487" s="142" t="e">
        <f t="shared" si="162"/>
        <v>#VALUE!</v>
      </c>
      <c r="O2487" s="142" t="e">
        <f t="shared" si="163"/>
        <v>#N/A</v>
      </c>
      <c r="P2487" s="24" t="str">
        <f>IFERROR(VLOOKUP(O2487,HOSPITAIS_COM_DIVIDAS!A:E,5,FALSE),"")</f>
        <v/>
      </c>
    </row>
    <row r="2488" spans="1:16" x14ac:dyDescent="0.25">
      <c r="A2488" s="52" t="e">
        <f>Tabela410[[#This Row],[Status da Proposta]]</f>
        <v>#VALUE!</v>
      </c>
      <c r="B2488" s="143">
        <f>MODALIDADE_1!A2488</f>
        <v>0</v>
      </c>
      <c r="C2488" s="142" t="e">
        <f>VLOOKUP(B2488,MODALIDADE_1!A:B,2,FALSE)</f>
        <v>#N/A</v>
      </c>
      <c r="D2488" s="142"/>
      <c r="E2488" s="94" t="e">
        <f>VLOOKUP(B2488,MODALIDADE_1!A:E,5,FALSE)</f>
        <v>#N/A</v>
      </c>
      <c r="F2488" s="95" t="e">
        <f>VLOOKUP(B2488,MODALIDADE_1!A:C,3,FALSE)</f>
        <v>#N/A</v>
      </c>
      <c r="G2488" s="142" t="e">
        <f>VLOOKUP(B2488,MODALIDADE_1!A:G,4,FALSE)</f>
        <v>#N/A</v>
      </c>
      <c r="H2488" s="142" t="e">
        <f>VLOOKUP(B2488,MODALIDADE_1!A:G,6,FALSE)</f>
        <v>#N/A</v>
      </c>
      <c r="I2488" s="142" t="e">
        <f>VLOOKUP(B2488,MODALIDADE_1!A:G,7,FALSE)</f>
        <v>#N/A</v>
      </c>
      <c r="J2488" s="106" t="e">
        <f>VLOOKUP(Tabela410[[#This Row],[Proposta de Referência]],SIMP_M1!A:K,9,FALSE)</f>
        <v>#VALUE!</v>
      </c>
      <c r="K2488" s="106" t="e">
        <f>VLOOKUP(Tabela410[[#This Row],[Proposta de Referência]],SIMP_M1!A:K,8,FALSE)</f>
        <v>#VALUE!</v>
      </c>
      <c r="L2488" s="107" t="e">
        <f t="shared" si="160"/>
        <v>#VALUE!</v>
      </c>
      <c r="M2488" s="107" t="e">
        <f t="shared" si="161"/>
        <v>#VALUE!</v>
      </c>
      <c r="N2488" s="142" t="e">
        <f t="shared" si="162"/>
        <v>#VALUE!</v>
      </c>
      <c r="O2488" s="142" t="e">
        <f t="shared" si="163"/>
        <v>#N/A</v>
      </c>
      <c r="P2488" s="24" t="str">
        <f>IFERROR(VLOOKUP(O2488,HOSPITAIS_COM_DIVIDAS!A:E,5,FALSE),"")</f>
        <v/>
      </c>
    </row>
    <row r="2489" spans="1:16" x14ac:dyDescent="0.25">
      <c r="A2489" s="52" t="e">
        <f>Tabela410[[#This Row],[Status da Proposta]]</f>
        <v>#VALUE!</v>
      </c>
      <c r="B2489" s="143">
        <f>MODALIDADE_1!A2489</f>
        <v>0</v>
      </c>
      <c r="C2489" s="142" t="e">
        <f>VLOOKUP(B2489,MODALIDADE_1!A:B,2,FALSE)</f>
        <v>#N/A</v>
      </c>
      <c r="D2489" s="142"/>
      <c r="E2489" s="94" t="e">
        <f>VLOOKUP(B2489,MODALIDADE_1!A:E,5,FALSE)</f>
        <v>#N/A</v>
      </c>
      <c r="F2489" s="95" t="e">
        <f>VLOOKUP(B2489,MODALIDADE_1!A:C,3,FALSE)</f>
        <v>#N/A</v>
      </c>
      <c r="G2489" s="142" t="e">
        <f>VLOOKUP(B2489,MODALIDADE_1!A:G,4,FALSE)</f>
        <v>#N/A</v>
      </c>
      <c r="H2489" s="142" t="e">
        <f>VLOOKUP(B2489,MODALIDADE_1!A:G,6,FALSE)</f>
        <v>#N/A</v>
      </c>
      <c r="I2489" s="142" t="e">
        <f>VLOOKUP(B2489,MODALIDADE_1!A:G,7,FALSE)</f>
        <v>#N/A</v>
      </c>
      <c r="J2489" s="106" t="e">
        <f>VLOOKUP(Tabela410[[#This Row],[Proposta de Referência]],SIMP_M1!A:K,9,FALSE)</f>
        <v>#VALUE!</v>
      </c>
      <c r="K2489" s="106" t="e">
        <f>VLOOKUP(Tabela410[[#This Row],[Proposta de Referência]],SIMP_M1!A:K,8,FALSE)</f>
        <v>#VALUE!</v>
      </c>
      <c r="L2489" s="107" t="e">
        <f t="shared" si="160"/>
        <v>#VALUE!</v>
      </c>
      <c r="M2489" s="107" t="e">
        <f t="shared" si="161"/>
        <v>#VALUE!</v>
      </c>
      <c r="N2489" s="142" t="e">
        <f t="shared" si="162"/>
        <v>#VALUE!</v>
      </c>
      <c r="O2489" s="142" t="e">
        <f t="shared" si="163"/>
        <v>#N/A</v>
      </c>
      <c r="P2489" s="24" t="str">
        <f>IFERROR(VLOOKUP(O2489,HOSPITAIS_COM_DIVIDAS!A:E,5,FALSE),"")</f>
        <v/>
      </c>
    </row>
    <row r="2490" spans="1:16" x14ac:dyDescent="0.25">
      <c r="A2490" s="52" t="e">
        <f>Tabela410[[#This Row],[Status da Proposta]]</f>
        <v>#VALUE!</v>
      </c>
      <c r="B2490" s="143">
        <f>MODALIDADE_1!A2490</f>
        <v>0</v>
      </c>
      <c r="C2490" s="142" t="e">
        <f>VLOOKUP(B2490,MODALIDADE_1!A:B,2,FALSE)</f>
        <v>#N/A</v>
      </c>
      <c r="D2490" s="142"/>
      <c r="E2490" s="94" t="e">
        <f>VLOOKUP(B2490,MODALIDADE_1!A:E,5,FALSE)</f>
        <v>#N/A</v>
      </c>
      <c r="F2490" s="95" t="e">
        <f>VLOOKUP(B2490,MODALIDADE_1!A:C,3,FALSE)</f>
        <v>#N/A</v>
      </c>
      <c r="G2490" s="142" t="e">
        <f>VLOOKUP(B2490,MODALIDADE_1!A:G,4,FALSE)</f>
        <v>#N/A</v>
      </c>
      <c r="H2490" s="142" t="e">
        <f>VLOOKUP(B2490,MODALIDADE_1!A:G,6,FALSE)</f>
        <v>#N/A</v>
      </c>
      <c r="I2490" s="142" t="e">
        <f>VLOOKUP(B2490,MODALIDADE_1!A:G,7,FALSE)</f>
        <v>#N/A</v>
      </c>
      <c r="J2490" s="106" t="e">
        <f>VLOOKUP(Tabela410[[#This Row],[Proposta de Referência]],SIMP_M1!A:K,9,FALSE)</f>
        <v>#VALUE!</v>
      </c>
      <c r="K2490" s="106" t="e">
        <f>VLOOKUP(Tabela410[[#This Row],[Proposta de Referência]],SIMP_M1!A:K,8,FALSE)</f>
        <v>#VALUE!</v>
      </c>
      <c r="L2490" s="107" t="e">
        <f t="shared" si="160"/>
        <v>#VALUE!</v>
      </c>
      <c r="M2490" s="107" t="e">
        <f t="shared" si="161"/>
        <v>#VALUE!</v>
      </c>
      <c r="N2490" s="142" t="e">
        <f t="shared" si="162"/>
        <v>#VALUE!</v>
      </c>
      <c r="O2490" s="142" t="e">
        <f t="shared" si="163"/>
        <v>#N/A</v>
      </c>
      <c r="P2490" s="24" t="str">
        <f>IFERROR(VLOOKUP(O2490,HOSPITAIS_COM_DIVIDAS!A:E,5,FALSE),"")</f>
        <v/>
      </c>
    </row>
    <row r="2491" spans="1:16" x14ac:dyDescent="0.25">
      <c r="A2491" s="52" t="e">
        <f>Tabela410[[#This Row],[Status da Proposta]]</f>
        <v>#VALUE!</v>
      </c>
      <c r="B2491" s="143">
        <f>MODALIDADE_1!A2491</f>
        <v>0</v>
      </c>
      <c r="C2491" s="142" t="e">
        <f>VLOOKUP(B2491,MODALIDADE_1!A:B,2,FALSE)</f>
        <v>#N/A</v>
      </c>
      <c r="D2491" s="142"/>
      <c r="E2491" s="94" t="e">
        <f>VLOOKUP(B2491,MODALIDADE_1!A:E,5,FALSE)</f>
        <v>#N/A</v>
      </c>
      <c r="F2491" s="95" t="e">
        <f>VLOOKUP(B2491,MODALIDADE_1!A:C,3,FALSE)</f>
        <v>#N/A</v>
      </c>
      <c r="G2491" s="142" t="e">
        <f>VLOOKUP(B2491,MODALIDADE_1!A:G,4,FALSE)</f>
        <v>#N/A</v>
      </c>
      <c r="H2491" s="142" t="e">
        <f>VLOOKUP(B2491,MODALIDADE_1!A:G,6,FALSE)</f>
        <v>#N/A</v>
      </c>
      <c r="I2491" s="142" t="e">
        <f>VLOOKUP(B2491,MODALIDADE_1!A:G,7,FALSE)</f>
        <v>#N/A</v>
      </c>
      <c r="J2491" s="106" t="e">
        <f>VLOOKUP(Tabela410[[#This Row],[Proposta de Referência]],SIMP_M1!A:K,9,FALSE)</f>
        <v>#VALUE!</v>
      </c>
      <c r="K2491" s="106" t="e">
        <f>VLOOKUP(Tabela410[[#This Row],[Proposta de Referência]],SIMP_M1!A:K,8,FALSE)</f>
        <v>#VALUE!</v>
      </c>
      <c r="L2491" s="107" t="e">
        <f t="shared" si="160"/>
        <v>#VALUE!</v>
      </c>
      <c r="M2491" s="107" t="e">
        <f t="shared" si="161"/>
        <v>#VALUE!</v>
      </c>
      <c r="N2491" s="142" t="e">
        <f t="shared" si="162"/>
        <v>#VALUE!</v>
      </c>
      <c r="O2491" s="142" t="e">
        <f t="shared" si="163"/>
        <v>#N/A</v>
      </c>
      <c r="P2491" s="24" t="str">
        <f>IFERROR(VLOOKUP(O2491,HOSPITAIS_COM_DIVIDAS!A:E,5,FALSE),"")</f>
        <v/>
      </c>
    </row>
    <row r="2492" spans="1:16" x14ac:dyDescent="0.25">
      <c r="A2492" s="52" t="e">
        <f>Tabela410[[#This Row],[Status da Proposta]]</f>
        <v>#VALUE!</v>
      </c>
      <c r="B2492" s="143">
        <f>MODALIDADE_1!A2492</f>
        <v>0</v>
      </c>
      <c r="C2492" s="142" t="e">
        <f>VLOOKUP(B2492,MODALIDADE_1!A:B,2,FALSE)</f>
        <v>#N/A</v>
      </c>
      <c r="D2492" s="142"/>
      <c r="E2492" s="94" t="e">
        <f>VLOOKUP(B2492,MODALIDADE_1!A:E,5,FALSE)</f>
        <v>#N/A</v>
      </c>
      <c r="F2492" s="95" t="e">
        <f>VLOOKUP(B2492,MODALIDADE_1!A:C,3,FALSE)</f>
        <v>#N/A</v>
      </c>
      <c r="G2492" s="142" t="e">
        <f>VLOOKUP(B2492,MODALIDADE_1!A:G,4,FALSE)</f>
        <v>#N/A</v>
      </c>
      <c r="H2492" s="142" t="e">
        <f>VLOOKUP(B2492,MODALIDADE_1!A:G,6,FALSE)</f>
        <v>#N/A</v>
      </c>
      <c r="I2492" s="142" t="e">
        <f>VLOOKUP(B2492,MODALIDADE_1!A:G,7,FALSE)</f>
        <v>#N/A</v>
      </c>
      <c r="J2492" s="106" t="e">
        <f>VLOOKUP(Tabela410[[#This Row],[Proposta de Referência]],SIMP_M1!A:K,9,FALSE)</f>
        <v>#VALUE!</v>
      </c>
      <c r="K2492" s="106" t="e">
        <f>VLOOKUP(Tabela410[[#This Row],[Proposta de Referência]],SIMP_M1!A:K,8,FALSE)</f>
        <v>#VALUE!</v>
      </c>
      <c r="L2492" s="107" t="e">
        <f t="shared" si="160"/>
        <v>#VALUE!</v>
      </c>
      <c r="M2492" s="107" t="e">
        <f t="shared" si="161"/>
        <v>#VALUE!</v>
      </c>
      <c r="N2492" s="142" t="e">
        <f t="shared" si="162"/>
        <v>#VALUE!</v>
      </c>
      <c r="O2492" s="142" t="e">
        <f t="shared" si="163"/>
        <v>#N/A</v>
      </c>
      <c r="P2492" s="24" t="str">
        <f>IFERROR(VLOOKUP(O2492,HOSPITAIS_COM_DIVIDAS!A:E,5,FALSE),"")</f>
        <v/>
      </c>
    </row>
    <row r="2493" spans="1:16" x14ac:dyDescent="0.25">
      <c r="A2493" s="52" t="e">
        <f>Tabela410[[#This Row],[Status da Proposta]]</f>
        <v>#VALUE!</v>
      </c>
      <c r="B2493" s="143">
        <f>MODALIDADE_1!A2493</f>
        <v>0</v>
      </c>
      <c r="C2493" s="142" t="e">
        <f>VLOOKUP(B2493,MODALIDADE_1!A:B,2,FALSE)</f>
        <v>#N/A</v>
      </c>
      <c r="D2493" s="142"/>
      <c r="E2493" s="94" t="e">
        <f>VLOOKUP(B2493,MODALIDADE_1!A:E,5,FALSE)</f>
        <v>#N/A</v>
      </c>
      <c r="F2493" s="95" t="e">
        <f>VLOOKUP(B2493,MODALIDADE_1!A:C,3,FALSE)</f>
        <v>#N/A</v>
      </c>
      <c r="G2493" s="142" t="e">
        <f>VLOOKUP(B2493,MODALIDADE_1!A:G,4,FALSE)</f>
        <v>#N/A</v>
      </c>
      <c r="H2493" s="142" t="e">
        <f>VLOOKUP(B2493,MODALIDADE_1!A:G,6,FALSE)</f>
        <v>#N/A</v>
      </c>
      <c r="I2493" s="142" t="e">
        <f>VLOOKUP(B2493,MODALIDADE_1!A:G,7,FALSE)</f>
        <v>#N/A</v>
      </c>
      <c r="J2493" s="106" t="e">
        <f>VLOOKUP(Tabela410[[#This Row],[Proposta de Referência]],SIMP_M1!A:K,9,FALSE)</f>
        <v>#VALUE!</v>
      </c>
      <c r="K2493" s="106" t="e">
        <f>VLOOKUP(Tabela410[[#This Row],[Proposta de Referência]],SIMP_M1!A:K,8,FALSE)</f>
        <v>#VALUE!</v>
      </c>
      <c r="L2493" s="107" t="e">
        <f t="shared" si="160"/>
        <v>#VALUE!</v>
      </c>
      <c r="M2493" s="107" t="e">
        <f t="shared" si="161"/>
        <v>#VALUE!</v>
      </c>
      <c r="N2493" s="142" t="e">
        <f t="shared" si="162"/>
        <v>#VALUE!</v>
      </c>
      <c r="O2493" s="142" t="e">
        <f t="shared" si="163"/>
        <v>#N/A</v>
      </c>
      <c r="P2493" s="24" t="str">
        <f>IFERROR(VLOOKUP(O2493,HOSPITAIS_COM_DIVIDAS!A:E,5,FALSE),"")</f>
        <v/>
      </c>
    </row>
    <row r="2494" spans="1:16" x14ac:dyDescent="0.25">
      <c r="A2494" s="52" t="e">
        <f>Tabela410[[#This Row],[Status da Proposta]]</f>
        <v>#VALUE!</v>
      </c>
      <c r="B2494" s="143">
        <f>MODALIDADE_1!A2494</f>
        <v>0</v>
      </c>
      <c r="C2494" s="142" t="e">
        <f>VLOOKUP(B2494,MODALIDADE_1!A:B,2,FALSE)</f>
        <v>#N/A</v>
      </c>
      <c r="D2494" s="142"/>
      <c r="E2494" s="94" t="e">
        <f>VLOOKUP(B2494,MODALIDADE_1!A:E,5,FALSE)</f>
        <v>#N/A</v>
      </c>
      <c r="F2494" s="95" t="e">
        <f>VLOOKUP(B2494,MODALIDADE_1!A:C,3,FALSE)</f>
        <v>#N/A</v>
      </c>
      <c r="G2494" s="142" t="e">
        <f>VLOOKUP(B2494,MODALIDADE_1!A:G,4,FALSE)</f>
        <v>#N/A</v>
      </c>
      <c r="H2494" s="142" t="e">
        <f>VLOOKUP(B2494,MODALIDADE_1!A:G,6,FALSE)</f>
        <v>#N/A</v>
      </c>
      <c r="I2494" s="142" t="e">
        <f>VLOOKUP(B2494,MODALIDADE_1!A:G,7,FALSE)</f>
        <v>#N/A</v>
      </c>
      <c r="J2494" s="106" t="e">
        <f>VLOOKUP(Tabela410[[#This Row],[Proposta de Referência]],SIMP_M1!A:K,9,FALSE)</f>
        <v>#VALUE!</v>
      </c>
      <c r="K2494" s="106" t="e">
        <f>VLOOKUP(Tabela410[[#This Row],[Proposta de Referência]],SIMP_M1!A:K,8,FALSE)</f>
        <v>#VALUE!</v>
      </c>
      <c r="L2494" s="107" t="e">
        <f t="shared" si="160"/>
        <v>#VALUE!</v>
      </c>
      <c r="M2494" s="107" t="e">
        <f t="shared" si="161"/>
        <v>#VALUE!</v>
      </c>
      <c r="N2494" s="142" t="e">
        <f t="shared" si="162"/>
        <v>#VALUE!</v>
      </c>
      <c r="O2494" s="142" t="e">
        <f t="shared" si="163"/>
        <v>#N/A</v>
      </c>
      <c r="P2494" s="24" t="str">
        <f>IFERROR(VLOOKUP(O2494,HOSPITAIS_COM_DIVIDAS!A:E,5,FALSE),"")</f>
        <v/>
      </c>
    </row>
    <row r="2495" spans="1:16" x14ac:dyDescent="0.25">
      <c r="A2495" s="52" t="e">
        <f>Tabela410[[#This Row],[Status da Proposta]]</f>
        <v>#VALUE!</v>
      </c>
      <c r="B2495" s="143">
        <f>MODALIDADE_1!A2495</f>
        <v>0</v>
      </c>
      <c r="C2495" s="142" t="e">
        <f>VLOOKUP(B2495,MODALIDADE_1!A:B,2,FALSE)</f>
        <v>#N/A</v>
      </c>
      <c r="D2495" s="142"/>
      <c r="E2495" s="94" t="e">
        <f>VLOOKUP(B2495,MODALIDADE_1!A:E,5,FALSE)</f>
        <v>#N/A</v>
      </c>
      <c r="F2495" s="95" t="e">
        <f>VLOOKUP(B2495,MODALIDADE_1!A:C,3,FALSE)</f>
        <v>#N/A</v>
      </c>
      <c r="G2495" s="142" t="e">
        <f>VLOOKUP(B2495,MODALIDADE_1!A:G,4,FALSE)</f>
        <v>#N/A</v>
      </c>
      <c r="H2495" s="142" t="e">
        <f>VLOOKUP(B2495,MODALIDADE_1!A:G,6,FALSE)</f>
        <v>#N/A</v>
      </c>
      <c r="I2495" s="142" t="e">
        <f>VLOOKUP(B2495,MODALIDADE_1!A:G,7,FALSE)</f>
        <v>#N/A</v>
      </c>
      <c r="J2495" s="106" t="e">
        <f>VLOOKUP(Tabela410[[#This Row],[Proposta de Referência]],SIMP_M1!A:K,9,FALSE)</f>
        <v>#VALUE!</v>
      </c>
      <c r="K2495" s="106" t="e">
        <f>VLOOKUP(Tabela410[[#This Row],[Proposta de Referência]],SIMP_M1!A:K,8,FALSE)</f>
        <v>#VALUE!</v>
      </c>
      <c r="L2495" s="107" t="e">
        <f t="shared" si="160"/>
        <v>#VALUE!</v>
      </c>
      <c r="M2495" s="107" t="e">
        <f t="shared" si="161"/>
        <v>#VALUE!</v>
      </c>
      <c r="N2495" s="142" t="e">
        <f t="shared" si="162"/>
        <v>#VALUE!</v>
      </c>
      <c r="O2495" s="142" t="e">
        <f t="shared" si="163"/>
        <v>#N/A</v>
      </c>
      <c r="P2495" s="24" t="str">
        <f>IFERROR(VLOOKUP(O2495,HOSPITAIS_COM_DIVIDAS!A:E,5,FALSE),"")</f>
        <v/>
      </c>
    </row>
    <row r="2496" spans="1:16" x14ac:dyDescent="0.25">
      <c r="A2496" s="52" t="e">
        <f>Tabela410[[#This Row],[Status da Proposta]]</f>
        <v>#VALUE!</v>
      </c>
      <c r="B2496" s="143">
        <f>MODALIDADE_1!A2496</f>
        <v>0</v>
      </c>
      <c r="C2496" s="142" t="e">
        <f>VLOOKUP(B2496,MODALIDADE_1!A:B,2,FALSE)</f>
        <v>#N/A</v>
      </c>
      <c r="D2496" s="142"/>
      <c r="E2496" s="94" t="e">
        <f>VLOOKUP(B2496,MODALIDADE_1!A:E,5,FALSE)</f>
        <v>#N/A</v>
      </c>
      <c r="F2496" s="95" t="e">
        <f>VLOOKUP(B2496,MODALIDADE_1!A:C,3,FALSE)</f>
        <v>#N/A</v>
      </c>
      <c r="G2496" s="142" t="e">
        <f>VLOOKUP(B2496,MODALIDADE_1!A:G,4,FALSE)</f>
        <v>#N/A</v>
      </c>
      <c r="H2496" s="142" t="e">
        <f>VLOOKUP(B2496,MODALIDADE_1!A:G,6,FALSE)</f>
        <v>#N/A</v>
      </c>
      <c r="I2496" s="142" t="e">
        <f>VLOOKUP(B2496,MODALIDADE_1!A:G,7,FALSE)</f>
        <v>#N/A</v>
      </c>
      <c r="J2496" s="106" t="e">
        <f>VLOOKUP(Tabela410[[#This Row],[Proposta de Referência]],SIMP_M1!A:K,9,FALSE)</f>
        <v>#VALUE!</v>
      </c>
      <c r="K2496" s="106" t="e">
        <f>VLOOKUP(Tabela410[[#This Row],[Proposta de Referência]],SIMP_M1!A:K,8,FALSE)</f>
        <v>#VALUE!</v>
      </c>
      <c r="L2496" s="107" t="e">
        <f t="shared" si="160"/>
        <v>#VALUE!</v>
      </c>
      <c r="M2496" s="107" t="e">
        <f t="shared" si="161"/>
        <v>#VALUE!</v>
      </c>
      <c r="N2496" s="142" t="e">
        <f t="shared" si="162"/>
        <v>#VALUE!</v>
      </c>
      <c r="O2496" s="142" t="e">
        <f t="shared" si="163"/>
        <v>#N/A</v>
      </c>
      <c r="P2496" s="24" t="str">
        <f>IFERROR(VLOOKUP(O2496,HOSPITAIS_COM_DIVIDAS!A:E,5,FALSE),"")</f>
        <v/>
      </c>
    </row>
    <row r="2497" spans="1:16" x14ac:dyDescent="0.25">
      <c r="A2497" s="52" t="e">
        <f>Tabela410[[#This Row],[Status da Proposta]]</f>
        <v>#VALUE!</v>
      </c>
      <c r="B2497" s="143">
        <f>MODALIDADE_1!A2497</f>
        <v>0</v>
      </c>
      <c r="C2497" s="142" t="e">
        <f>VLOOKUP(B2497,MODALIDADE_1!A:B,2,FALSE)</f>
        <v>#N/A</v>
      </c>
      <c r="D2497" s="142"/>
      <c r="E2497" s="94" t="e">
        <f>VLOOKUP(B2497,MODALIDADE_1!A:E,5,FALSE)</f>
        <v>#N/A</v>
      </c>
      <c r="F2497" s="95" t="e">
        <f>VLOOKUP(B2497,MODALIDADE_1!A:C,3,FALSE)</f>
        <v>#N/A</v>
      </c>
      <c r="G2497" s="142" t="e">
        <f>VLOOKUP(B2497,MODALIDADE_1!A:G,4,FALSE)</f>
        <v>#N/A</v>
      </c>
      <c r="H2497" s="142" t="e">
        <f>VLOOKUP(B2497,MODALIDADE_1!A:G,6,FALSE)</f>
        <v>#N/A</v>
      </c>
      <c r="I2497" s="142" t="e">
        <f>VLOOKUP(B2497,MODALIDADE_1!A:G,7,FALSE)</f>
        <v>#N/A</v>
      </c>
      <c r="J2497" s="106" t="e">
        <f>VLOOKUP(Tabela410[[#This Row],[Proposta de Referência]],SIMP_M1!A:K,9,FALSE)</f>
        <v>#VALUE!</v>
      </c>
      <c r="K2497" s="106" t="e">
        <f>VLOOKUP(Tabela410[[#This Row],[Proposta de Referência]],SIMP_M1!A:K,8,FALSE)</f>
        <v>#VALUE!</v>
      </c>
      <c r="L2497" s="107" t="e">
        <f t="shared" si="160"/>
        <v>#VALUE!</v>
      </c>
      <c r="M2497" s="107" t="e">
        <f t="shared" si="161"/>
        <v>#VALUE!</v>
      </c>
      <c r="N2497" s="142" t="e">
        <f t="shared" si="162"/>
        <v>#VALUE!</v>
      </c>
      <c r="O2497" s="142" t="e">
        <f t="shared" si="163"/>
        <v>#N/A</v>
      </c>
      <c r="P2497" s="24" t="str">
        <f>IFERROR(VLOOKUP(O2497,HOSPITAIS_COM_DIVIDAS!A:E,5,FALSE),"")</f>
        <v/>
      </c>
    </row>
    <row r="2498" spans="1:16" x14ac:dyDescent="0.25">
      <c r="A2498" s="52" t="e">
        <f>Tabela410[[#This Row],[Status da Proposta]]</f>
        <v>#VALUE!</v>
      </c>
      <c r="B2498" s="143">
        <f>MODALIDADE_1!A2498</f>
        <v>0</v>
      </c>
      <c r="C2498" s="142" t="e">
        <f>VLOOKUP(B2498,MODALIDADE_1!A:B,2,FALSE)</f>
        <v>#N/A</v>
      </c>
      <c r="D2498" s="142"/>
      <c r="E2498" s="94" t="e">
        <f>VLOOKUP(B2498,MODALIDADE_1!A:E,5,FALSE)</f>
        <v>#N/A</v>
      </c>
      <c r="F2498" s="95" t="e">
        <f>VLOOKUP(B2498,MODALIDADE_1!A:C,3,FALSE)</f>
        <v>#N/A</v>
      </c>
      <c r="G2498" s="142" t="e">
        <f>VLOOKUP(B2498,MODALIDADE_1!A:G,4,FALSE)</f>
        <v>#N/A</v>
      </c>
      <c r="H2498" s="142" t="e">
        <f>VLOOKUP(B2498,MODALIDADE_1!A:G,6,FALSE)</f>
        <v>#N/A</v>
      </c>
      <c r="I2498" s="142" t="e">
        <f>VLOOKUP(B2498,MODALIDADE_1!A:G,7,FALSE)</f>
        <v>#N/A</v>
      </c>
      <c r="J2498" s="106" t="e">
        <f>VLOOKUP(Tabela410[[#This Row],[Proposta de Referência]],SIMP_M1!A:K,9,FALSE)</f>
        <v>#VALUE!</v>
      </c>
      <c r="K2498" s="106" t="e">
        <f>VLOOKUP(Tabela410[[#This Row],[Proposta de Referência]],SIMP_M1!A:K,8,FALSE)</f>
        <v>#VALUE!</v>
      </c>
      <c r="L2498" s="107" t="e">
        <f t="shared" si="160"/>
        <v>#VALUE!</v>
      </c>
      <c r="M2498" s="107" t="e">
        <f t="shared" si="161"/>
        <v>#VALUE!</v>
      </c>
      <c r="N2498" s="142" t="e">
        <f t="shared" si="162"/>
        <v>#VALUE!</v>
      </c>
      <c r="O2498" s="142" t="e">
        <f t="shared" si="163"/>
        <v>#N/A</v>
      </c>
      <c r="P2498" s="24" t="str">
        <f>IFERROR(VLOOKUP(O2498,HOSPITAIS_COM_DIVIDAS!A:E,5,FALSE),"")</f>
        <v/>
      </c>
    </row>
    <row r="2499" spans="1:16" x14ac:dyDescent="0.25">
      <c r="A2499" s="52" t="e">
        <f>Tabela410[[#This Row],[Status da Proposta]]</f>
        <v>#VALUE!</v>
      </c>
      <c r="B2499" s="143">
        <f>MODALIDADE_1!A2499</f>
        <v>0</v>
      </c>
      <c r="C2499" s="142" t="e">
        <f>VLOOKUP(B2499,MODALIDADE_1!A:B,2,FALSE)</f>
        <v>#N/A</v>
      </c>
      <c r="D2499" s="142"/>
      <c r="E2499" s="94" t="e">
        <f>VLOOKUP(B2499,MODALIDADE_1!A:E,5,FALSE)</f>
        <v>#N/A</v>
      </c>
      <c r="F2499" s="95" t="e">
        <f>VLOOKUP(B2499,MODALIDADE_1!A:C,3,FALSE)</f>
        <v>#N/A</v>
      </c>
      <c r="G2499" s="142" t="e">
        <f>VLOOKUP(B2499,MODALIDADE_1!A:G,4,FALSE)</f>
        <v>#N/A</v>
      </c>
      <c r="H2499" s="142" t="e">
        <f>VLOOKUP(B2499,MODALIDADE_1!A:G,6,FALSE)</f>
        <v>#N/A</v>
      </c>
      <c r="I2499" s="142" t="e">
        <f>VLOOKUP(B2499,MODALIDADE_1!A:G,7,FALSE)</f>
        <v>#N/A</v>
      </c>
      <c r="J2499" s="106" t="e">
        <f>VLOOKUP(Tabela410[[#This Row],[Proposta de Referência]],SIMP_M1!A:K,9,FALSE)</f>
        <v>#VALUE!</v>
      </c>
      <c r="K2499" s="106" t="e">
        <f>VLOOKUP(Tabela410[[#This Row],[Proposta de Referência]],SIMP_M1!A:K,8,FALSE)</f>
        <v>#VALUE!</v>
      </c>
      <c r="L2499" s="107" t="e">
        <f t="shared" si="160"/>
        <v>#VALUE!</v>
      </c>
      <c r="M2499" s="107" t="e">
        <f t="shared" si="161"/>
        <v>#VALUE!</v>
      </c>
      <c r="N2499" s="142" t="e">
        <f t="shared" si="162"/>
        <v>#VALUE!</v>
      </c>
      <c r="O2499" s="142" t="e">
        <f t="shared" si="163"/>
        <v>#N/A</v>
      </c>
      <c r="P2499" s="24" t="str">
        <f>IFERROR(VLOOKUP(O2499,HOSPITAIS_COM_DIVIDAS!A:E,5,FALSE),"")</f>
        <v/>
      </c>
    </row>
    <row r="2500" spans="1:16" x14ac:dyDescent="0.25">
      <c r="A2500" s="52" t="e">
        <f>Tabela410[[#This Row],[Status da Proposta]]</f>
        <v>#VALUE!</v>
      </c>
      <c r="B2500" s="143">
        <f>MODALIDADE_1!A2500</f>
        <v>0</v>
      </c>
      <c r="C2500" s="142" t="e">
        <f>VLOOKUP(B2500,MODALIDADE_1!A:B,2,FALSE)</f>
        <v>#N/A</v>
      </c>
      <c r="D2500" s="142"/>
      <c r="E2500" s="94" t="e">
        <f>VLOOKUP(B2500,MODALIDADE_1!A:E,5,FALSE)</f>
        <v>#N/A</v>
      </c>
      <c r="F2500" s="95" t="e">
        <f>VLOOKUP(B2500,MODALIDADE_1!A:C,3,FALSE)</f>
        <v>#N/A</v>
      </c>
      <c r="G2500" s="142" t="e">
        <f>VLOOKUP(B2500,MODALIDADE_1!A:G,4,FALSE)</f>
        <v>#N/A</v>
      </c>
      <c r="H2500" s="142" t="e">
        <f>VLOOKUP(B2500,MODALIDADE_1!A:G,6,FALSE)</f>
        <v>#N/A</v>
      </c>
      <c r="I2500" s="142" t="e">
        <f>VLOOKUP(B2500,MODALIDADE_1!A:G,7,FALSE)</f>
        <v>#N/A</v>
      </c>
      <c r="J2500" s="106" t="e">
        <f>VLOOKUP(Tabela410[[#This Row],[Proposta de Referência]],SIMP_M1!A:K,9,FALSE)</f>
        <v>#VALUE!</v>
      </c>
      <c r="K2500" s="106" t="e">
        <f>VLOOKUP(Tabela410[[#This Row],[Proposta de Referência]],SIMP_M1!A:K,8,FALSE)</f>
        <v>#VALUE!</v>
      </c>
      <c r="L2500" s="107" t="e">
        <f t="shared" si="160"/>
        <v>#VALUE!</v>
      </c>
      <c r="M2500" s="107" t="e">
        <f t="shared" si="161"/>
        <v>#VALUE!</v>
      </c>
      <c r="N2500" s="142" t="e">
        <f t="shared" si="162"/>
        <v>#VALUE!</v>
      </c>
      <c r="O2500" s="142" t="e">
        <f t="shared" si="163"/>
        <v>#N/A</v>
      </c>
      <c r="P2500" s="24" t="str">
        <f>IFERROR(VLOOKUP(O2500,HOSPITAIS_COM_DIVIDAS!A:E,5,FALSE),"")</f>
        <v/>
      </c>
    </row>
    <row r="2501" spans="1:16" x14ac:dyDescent="0.25">
      <c r="A2501" s="52" t="e">
        <f>Tabela410[[#This Row],[Status da Proposta]]</f>
        <v>#VALUE!</v>
      </c>
      <c r="B2501" s="143">
        <f>MODALIDADE_1!A2501</f>
        <v>0</v>
      </c>
      <c r="C2501" s="142" t="e">
        <f>VLOOKUP(B2501,MODALIDADE_1!A:B,2,FALSE)</f>
        <v>#N/A</v>
      </c>
      <c r="D2501" s="142"/>
      <c r="E2501" s="94" t="e">
        <f>VLOOKUP(B2501,MODALIDADE_1!A:E,5,FALSE)</f>
        <v>#N/A</v>
      </c>
      <c r="F2501" s="95" t="e">
        <f>VLOOKUP(B2501,MODALIDADE_1!A:C,3,FALSE)</f>
        <v>#N/A</v>
      </c>
      <c r="G2501" s="142" t="e">
        <f>VLOOKUP(B2501,MODALIDADE_1!A:G,4,FALSE)</f>
        <v>#N/A</v>
      </c>
      <c r="H2501" s="142" t="e">
        <f>VLOOKUP(B2501,MODALIDADE_1!A:G,6,FALSE)</f>
        <v>#N/A</v>
      </c>
      <c r="I2501" s="142" t="e">
        <f>VLOOKUP(B2501,MODALIDADE_1!A:G,7,FALSE)</f>
        <v>#N/A</v>
      </c>
      <c r="J2501" s="106" t="e">
        <f>VLOOKUP(Tabela410[[#This Row],[Proposta de Referência]],SIMP_M1!A:K,9,FALSE)</f>
        <v>#VALUE!</v>
      </c>
      <c r="K2501" s="106" t="e">
        <f>VLOOKUP(Tabela410[[#This Row],[Proposta de Referência]],SIMP_M1!A:K,8,FALSE)</f>
        <v>#VALUE!</v>
      </c>
      <c r="L2501" s="107" t="e">
        <f t="shared" si="160"/>
        <v>#VALUE!</v>
      </c>
      <c r="M2501" s="107" t="e">
        <f t="shared" si="161"/>
        <v>#VALUE!</v>
      </c>
      <c r="N2501" s="142" t="e">
        <f t="shared" si="162"/>
        <v>#VALUE!</v>
      </c>
      <c r="O2501" s="142" t="e">
        <f t="shared" si="163"/>
        <v>#N/A</v>
      </c>
      <c r="P2501" s="24" t="str">
        <f>IFERROR(VLOOKUP(O2501,HOSPITAIS_COM_DIVIDAS!A:E,5,FALSE),"")</f>
        <v/>
      </c>
    </row>
    <row r="2502" spans="1:16" x14ac:dyDescent="0.25">
      <c r="A2502" s="52" t="e">
        <f>Tabela410[[#This Row],[Status da Proposta]]</f>
        <v>#VALUE!</v>
      </c>
      <c r="B2502" s="143">
        <f>MODALIDADE_1!A2502</f>
        <v>0</v>
      </c>
      <c r="C2502" s="142" t="e">
        <f>VLOOKUP(B2502,MODALIDADE_1!A:B,2,FALSE)</f>
        <v>#N/A</v>
      </c>
      <c r="D2502" s="142"/>
      <c r="E2502" s="94" t="e">
        <f>VLOOKUP(B2502,MODALIDADE_1!A:E,5,FALSE)</f>
        <v>#N/A</v>
      </c>
      <c r="F2502" s="95" t="e">
        <f>VLOOKUP(B2502,MODALIDADE_1!A:C,3,FALSE)</f>
        <v>#N/A</v>
      </c>
      <c r="G2502" s="142" t="e">
        <f>VLOOKUP(B2502,MODALIDADE_1!A:G,4,FALSE)</f>
        <v>#N/A</v>
      </c>
      <c r="H2502" s="142" t="e">
        <f>VLOOKUP(B2502,MODALIDADE_1!A:G,6,FALSE)</f>
        <v>#N/A</v>
      </c>
      <c r="I2502" s="142" t="e">
        <f>VLOOKUP(B2502,MODALIDADE_1!A:G,7,FALSE)</f>
        <v>#N/A</v>
      </c>
      <c r="J2502" s="106" t="e">
        <f>VLOOKUP(Tabela410[[#This Row],[Proposta de Referência]],SIMP_M1!A:K,9,FALSE)</f>
        <v>#VALUE!</v>
      </c>
      <c r="K2502" s="106" t="e">
        <f>VLOOKUP(Tabela410[[#This Row],[Proposta de Referência]],SIMP_M1!A:K,8,FALSE)</f>
        <v>#VALUE!</v>
      </c>
      <c r="L2502" s="107" t="e">
        <f t="shared" si="160"/>
        <v>#VALUE!</v>
      </c>
      <c r="M2502" s="107" t="e">
        <f t="shared" si="161"/>
        <v>#VALUE!</v>
      </c>
      <c r="N2502" s="142" t="e">
        <f t="shared" si="162"/>
        <v>#VALUE!</v>
      </c>
      <c r="O2502" s="142" t="e">
        <f t="shared" si="163"/>
        <v>#N/A</v>
      </c>
      <c r="P2502" s="24" t="str">
        <f>IFERROR(VLOOKUP(O2502,HOSPITAIS_COM_DIVIDAS!A:E,5,FALSE),"")</f>
        <v/>
      </c>
    </row>
    <row r="2503" spans="1:16" x14ac:dyDescent="0.25">
      <c r="A2503" s="52" t="e">
        <f>Tabela410[[#This Row],[Status da Proposta]]</f>
        <v>#VALUE!</v>
      </c>
      <c r="B2503" s="143">
        <f>MODALIDADE_1!A2503</f>
        <v>0</v>
      </c>
      <c r="C2503" s="142" t="e">
        <f>VLOOKUP(B2503,MODALIDADE_1!A:B,2,FALSE)</f>
        <v>#N/A</v>
      </c>
      <c r="D2503" s="142"/>
      <c r="E2503" s="94" t="e">
        <f>VLOOKUP(B2503,MODALIDADE_1!A:E,5,FALSE)</f>
        <v>#N/A</v>
      </c>
      <c r="F2503" s="95" t="e">
        <f>VLOOKUP(B2503,MODALIDADE_1!A:C,3,FALSE)</f>
        <v>#N/A</v>
      </c>
      <c r="G2503" s="142" t="e">
        <f>VLOOKUP(B2503,MODALIDADE_1!A:G,4,FALSE)</f>
        <v>#N/A</v>
      </c>
      <c r="H2503" s="142" t="e">
        <f>VLOOKUP(B2503,MODALIDADE_1!A:G,6,FALSE)</f>
        <v>#N/A</v>
      </c>
      <c r="I2503" s="142" t="e">
        <f>VLOOKUP(B2503,MODALIDADE_1!A:G,7,FALSE)</f>
        <v>#N/A</v>
      </c>
      <c r="J2503" s="106" t="e">
        <f>VLOOKUP(Tabela410[[#This Row],[Proposta de Referência]],SIMP_M1!A:K,9,FALSE)</f>
        <v>#VALUE!</v>
      </c>
      <c r="K2503" s="106" t="e">
        <f>VLOOKUP(Tabela410[[#This Row],[Proposta de Referência]],SIMP_M1!A:K,8,FALSE)</f>
        <v>#VALUE!</v>
      </c>
      <c r="L2503" s="107" t="e">
        <f t="shared" si="160"/>
        <v>#VALUE!</v>
      </c>
      <c r="M2503" s="107" t="e">
        <f t="shared" si="161"/>
        <v>#VALUE!</v>
      </c>
      <c r="N2503" s="142" t="e">
        <f t="shared" si="162"/>
        <v>#VALUE!</v>
      </c>
      <c r="O2503" s="142" t="e">
        <f t="shared" si="163"/>
        <v>#N/A</v>
      </c>
      <c r="P2503" s="24" t="str">
        <f>IFERROR(VLOOKUP(O2503,HOSPITAIS_COM_DIVIDAS!A:E,5,FALSE),"")</f>
        <v/>
      </c>
    </row>
    <row r="2504" spans="1:16" x14ac:dyDescent="0.25">
      <c r="A2504" s="52" t="e">
        <f>Tabela410[[#This Row],[Status da Proposta]]</f>
        <v>#VALUE!</v>
      </c>
      <c r="B2504" s="143">
        <f>MODALIDADE_1!A2504</f>
        <v>0</v>
      </c>
      <c r="C2504" s="142" t="e">
        <f>VLOOKUP(B2504,MODALIDADE_1!A:B,2,FALSE)</f>
        <v>#N/A</v>
      </c>
      <c r="D2504" s="142"/>
      <c r="E2504" s="94" t="e">
        <f>VLOOKUP(B2504,MODALIDADE_1!A:E,5,FALSE)</f>
        <v>#N/A</v>
      </c>
      <c r="F2504" s="95" t="e">
        <f>VLOOKUP(B2504,MODALIDADE_1!A:C,3,FALSE)</f>
        <v>#N/A</v>
      </c>
      <c r="G2504" s="142" t="e">
        <f>VLOOKUP(B2504,MODALIDADE_1!A:G,4,FALSE)</f>
        <v>#N/A</v>
      </c>
      <c r="H2504" s="142" t="e">
        <f>VLOOKUP(B2504,MODALIDADE_1!A:G,6,FALSE)</f>
        <v>#N/A</v>
      </c>
      <c r="I2504" s="142" t="e">
        <f>VLOOKUP(B2504,MODALIDADE_1!A:G,7,FALSE)</f>
        <v>#N/A</v>
      </c>
      <c r="J2504" s="106" t="e">
        <f>VLOOKUP(Tabela410[[#This Row],[Proposta de Referência]],SIMP_M1!A:K,9,FALSE)</f>
        <v>#VALUE!</v>
      </c>
      <c r="K2504" s="106" t="e">
        <f>VLOOKUP(Tabela410[[#This Row],[Proposta de Referência]],SIMP_M1!A:K,8,FALSE)</f>
        <v>#VALUE!</v>
      </c>
      <c r="L2504" s="107" t="e">
        <f t="shared" si="160"/>
        <v>#VALUE!</v>
      </c>
      <c r="M2504" s="107" t="e">
        <f t="shared" si="161"/>
        <v>#VALUE!</v>
      </c>
      <c r="N2504" s="142" t="e">
        <f t="shared" si="162"/>
        <v>#VALUE!</v>
      </c>
      <c r="O2504" s="142" t="e">
        <f t="shared" si="163"/>
        <v>#N/A</v>
      </c>
      <c r="P2504" s="24" t="str">
        <f>IFERROR(VLOOKUP(O2504,HOSPITAIS_COM_DIVIDAS!A:E,5,FALSE),"")</f>
        <v/>
      </c>
    </row>
    <row r="2505" spans="1:16" x14ac:dyDescent="0.25">
      <c r="A2505" s="52" t="e">
        <f>Tabela410[[#This Row],[Status da Proposta]]</f>
        <v>#VALUE!</v>
      </c>
      <c r="B2505" s="143">
        <f>MODALIDADE_1!A2505</f>
        <v>0</v>
      </c>
      <c r="C2505" s="142" t="e">
        <f>VLOOKUP(B2505,MODALIDADE_1!A:B,2,FALSE)</f>
        <v>#N/A</v>
      </c>
      <c r="D2505" s="142"/>
      <c r="E2505" s="94" t="e">
        <f>VLOOKUP(B2505,MODALIDADE_1!A:E,5,FALSE)</f>
        <v>#N/A</v>
      </c>
      <c r="F2505" s="95" t="e">
        <f>VLOOKUP(B2505,MODALIDADE_1!A:C,3,FALSE)</f>
        <v>#N/A</v>
      </c>
      <c r="G2505" s="142" t="e">
        <f>VLOOKUP(B2505,MODALIDADE_1!A:G,4,FALSE)</f>
        <v>#N/A</v>
      </c>
      <c r="H2505" s="142" t="e">
        <f>VLOOKUP(B2505,MODALIDADE_1!A:G,6,FALSE)</f>
        <v>#N/A</v>
      </c>
      <c r="I2505" s="142" t="e">
        <f>VLOOKUP(B2505,MODALIDADE_1!A:G,7,FALSE)</f>
        <v>#N/A</v>
      </c>
      <c r="J2505" s="106" t="e">
        <f>VLOOKUP(Tabela410[[#This Row],[Proposta de Referência]],SIMP_M1!A:K,9,FALSE)</f>
        <v>#VALUE!</v>
      </c>
      <c r="K2505" s="106" t="e">
        <f>VLOOKUP(Tabela410[[#This Row],[Proposta de Referência]],SIMP_M1!A:K,8,FALSE)</f>
        <v>#VALUE!</v>
      </c>
      <c r="L2505" s="107" t="e">
        <f t="shared" si="160"/>
        <v>#VALUE!</v>
      </c>
      <c r="M2505" s="107" t="e">
        <f t="shared" si="161"/>
        <v>#VALUE!</v>
      </c>
      <c r="N2505" s="142" t="e">
        <f t="shared" si="162"/>
        <v>#VALUE!</v>
      </c>
      <c r="O2505" s="142" t="e">
        <f t="shared" si="163"/>
        <v>#N/A</v>
      </c>
      <c r="P2505" s="24" t="str">
        <f>IFERROR(VLOOKUP(O2505,HOSPITAIS_COM_DIVIDAS!A:E,5,FALSE),"")</f>
        <v/>
      </c>
    </row>
    <row r="2506" spans="1:16" x14ac:dyDescent="0.25">
      <c r="A2506" s="52" t="e">
        <f>Tabela410[[#This Row],[Status da Proposta]]</f>
        <v>#VALUE!</v>
      </c>
      <c r="B2506" s="143">
        <f>MODALIDADE_1!A2506</f>
        <v>0</v>
      </c>
      <c r="C2506" s="142" t="e">
        <f>VLOOKUP(B2506,MODALIDADE_1!A:B,2,FALSE)</f>
        <v>#N/A</v>
      </c>
      <c r="D2506" s="142"/>
      <c r="E2506" s="94" t="e">
        <f>VLOOKUP(B2506,MODALIDADE_1!A:E,5,FALSE)</f>
        <v>#N/A</v>
      </c>
      <c r="F2506" s="95" t="e">
        <f>VLOOKUP(B2506,MODALIDADE_1!A:C,3,FALSE)</f>
        <v>#N/A</v>
      </c>
      <c r="G2506" s="142" t="e">
        <f>VLOOKUP(B2506,MODALIDADE_1!A:G,4,FALSE)</f>
        <v>#N/A</v>
      </c>
      <c r="H2506" s="142" t="e">
        <f>VLOOKUP(B2506,MODALIDADE_1!A:G,6,FALSE)</f>
        <v>#N/A</v>
      </c>
      <c r="I2506" s="142" t="e">
        <f>VLOOKUP(B2506,MODALIDADE_1!A:G,7,FALSE)</f>
        <v>#N/A</v>
      </c>
      <c r="J2506" s="106" t="e">
        <f>VLOOKUP(Tabela410[[#This Row],[Proposta de Referência]],SIMP_M1!A:K,9,FALSE)</f>
        <v>#VALUE!</v>
      </c>
      <c r="K2506" s="106" t="e">
        <f>VLOOKUP(Tabela410[[#This Row],[Proposta de Referência]],SIMP_M1!A:K,8,FALSE)</f>
        <v>#VALUE!</v>
      </c>
      <c r="L2506" s="107" t="e">
        <f t="shared" si="160"/>
        <v>#VALUE!</v>
      </c>
      <c r="M2506" s="107" t="e">
        <f t="shared" si="161"/>
        <v>#VALUE!</v>
      </c>
      <c r="N2506" s="142" t="e">
        <f t="shared" si="162"/>
        <v>#VALUE!</v>
      </c>
      <c r="O2506" s="142" t="e">
        <f t="shared" si="163"/>
        <v>#N/A</v>
      </c>
      <c r="P2506" s="24" t="str">
        <f>IFERROR(VLOOKUP(O2506,HOSPITAIS_COM_DIVIDAS!A:E,5,FALSE),"")</f>
        <v/>
      </c>
    </row>
    <row r="2507" spans="1:16" x14ac:dyDescent="0.25">
      <c r="A2507" s="52" t="e">
        <f>Tabela410[[#This Row],[Status da Proposta]]</f>
        <v>#VALUE!</v>
      </c>
      <c r="B2507" s="143">
        <f>MODALIDADE_1!A2507</f>
        <v>0</v>
      </c>
      <c r="C2507" s="142" t="e">
        <f>VLOOKUP(B2507,MODALIDADE_1!A:B,2,FALSE)</f>
        <v>#N/A</v>
      </c>
      <c r="D2507" s="142"/>
      <c r="E2507" s="94" t="e">
        <f>VLOOKUP(B2507,MODALIDADE_1!A:E,5,FALSE)</f>
        <v>#N/A</v>
      </c>
      <c r="F2507" s="95" t="e">
        <f>VLOOKUP(B2507,MODALIDADE_1!A:C,3,FALSE)</f>
        <v>#N/A</v>
      </c>
      <c r="G2507" s="142" t="e">
        <f>VLOOKUP(B2507,MODALIDADE_1!A:G,4,FALSE)</f>
        <v>#N/A</v>
      </c>
      <c r="H2507" s="142" t="e">
        <f>VLOOKUP(B2507,MODALIDADE_1!A:G,6,FALSE)</f>
        <v>#N/A</v>
      </c>
      <c r="I2507" s="142" t="e">
        <f>VLOOKUP(B2507,MODALIDADE_1!A:G,7,FALSE)</f>
        <v>#N/A</v>
      </c>
      <c r="J2507" s="106" t="e">
        <f>VLOOKUP(Tabela410[[#This Row],[Proposta de Referência]],SIMP_M1!A:K,9,FALSE)</f>
        <v>#VALUE!</v>
      </c>
      <c r="K2507" s="106" t="e">
        <f>VLOOKUP(Tabela410[[#This Row],[Proposta de Referência]],SIMP_M1!A:K,8,FALSE)</f>
        <v>#VALUE!</v>
      </c>
      <c r="L2507" s="107" t="e">
        <f t="shared" si="160"/>
        <v>#VALUE!</v>
      </c>
      <c r="M2507" s="107" t="e">
        <f t="shared" si="161"/>
        <v>#VALUE!</v>
      </c>
      <c r="N2507" s="142" t="e">
        <f t="shared" si="162"/>
        <v>#VALUE!</v>
      </c>
      <c r="O2507" s="142" t="e">
        <f t="shared" si="163"/>
        <v>#N/A</v>
      </c>
      <c r="P2507" s="24" t="str">
        <f>IFERROR(VLOOKUP(O2507,HOSPITAIS_COM_DIVIDAS!A:E,5,FALSE),"")</f>
        <v/>
      </c>
    </row>
    <row r="2508" spans="1:16" x14ac:dyDescent="0.25">
      <c r="A2508" s="52" t="e">
        <f>Tabela410[[#This Row],[Status da Proposta]]</f>
        <v>#VALUE!</v>
      </c>
      <c r="B2508" s="143">
        <f>MODALIDADE_1!A2508</f>
        <v>0</v>
      </c>
      <c r="C2508" s="142" t="e">
        <f>VLOOKUP(B2508,MODALIDADE_1!A:B,2,FALSE)</f>
        <v>#N/A</v>
      </c>
      <c r="D2508" s="142"/>
      <c r="E2508" s="94" t="e">
        <f>VLOOKUP(B2508,MODALIDADE_1!A:E,5,FALSE)</f>
        <v>#N/A</v>
      </c>
      <c r="F2508" s="95" t="e">
        <f>VLOOKUP(B2508,MODALIDADE_1!A:C,3,FALSE)</f>
        <v>#N/A</v>
      </c>
      <c r="G2508" s="142" t="e">
        <f>VLOOKUP(B2508,MODALIDADE_1!A:G,4,FALSE)</f>
        <v>#N/A</v>
      </c>
      <c r="H2508" s="142" t="e">
        <f>VLOOKUP(B2508,MODALIDADE_1!A:G,6,FALSE)</f>
        <v>#N/A</v>
      </c>
      <c r="I2508" s="142" t="e">
        <f>VLOOKUP(B2508,MODALIDADE_1!A:G,7,FALSE)</f>
        <v>#N/A</v>
      </c>
      <c r="J2508" s="106" t="e">
        <f>VLOOKUP(Tabela410[[#This Row],[Proposta de Referência]],SIMP_M1!A:K,9,FALSE)</f>
        <v>#VALUE!</v>
      </c>
      <c r="K2508" s="106" t="e">
        <f>VLOOKUP(Tabela410[[#This Row],[Proposta de Referência]],SIMP_M1!A:K,8,FALSE)</f>
        <v>#VALUE!</v>
      </c>
      <c r="L2508" s="107" t="e">
        <f t="shared" si="160"/>
        <v>#VALUE!</v>
      </c>
      <c r="M2508" s="107" t="e">
        <f t="shared" si="161"/>
        <v>#VALUE!</v>
      </c>
      <c r="N2508" s="142" t="e">
        <f t="shared" si="162"/>
        <v>#VALUE!</v>
      </c>
      <c r="O2508" s="142" t="e">
        <f t="shared" si="163"/>
        <v>#N/A</v>
      </c>
      <c r="P2508" s="24" t="str">
        <f>IFERROR(VLOOKUP(O2508,HOSPITAIS_COM_DIVIDAS!A:E,5,FALSE),"")</f>
        <v/>
      </c>
    </row>
    <row r="2509" spans="1:16" x14ac:dyDescent="0.25">
      <c r="A2509" s="52" t="e">
        <f>Tabela410[[#This Row],[Status da Proposta]]</f>
        <v>#VALUE!</v>
      </c>
      <c r="B2509" s="143">
        <f>MODALIDADE_1!A2509</f>
        <v>0</v>
      </c>
      <c r="C2509" s="142" t="e">
        <f>VLOOKUP(B2509,MODALIDADE_1!A:B,2,FALSE)</f>
        <v>#N/A</v>
      </c>
      <c r="D2509" s="142"/>
      <c r="E2509" s="94" t="e">
        <f>VLOOKUP(B2509,MODALIDADE_1!A:E,5,FALSE)</f>
        <v>#N/A</v>
      </c>
      <c r="F2509" s="95" t="e">
        <f>VLOOKUP(B2509,MODALIDADE_1!A:C,3,FALSE)</f>
        <v>#N/A</v>
      </c>
      <c r="G2509" s="142" t="e">
        <f>VLOOKUP(B2509,MODALIDADE_1!A:G,4,FALSE)</f>
        <v>#N/A</v>
      </c>
      <c r="H2509" s="142" t="e">
        <f>VLOOKUP(B2509,MODALIDADE_1!A:G,6,FALSE)</f>
        <v>#N/A</v>
      </c>
      <c r="I2509" s="142" t="e">
        <f>VLOOKUP(B2509,MODALIDADE_1!A:G,7,FALSE)</f>
        <v>#N/A</v>
      </c>
      <c r="J2509" s="106" t="e">
        <f>VLOOKUP(Tabela410[[#This Row],[Proposta de Referência]],SIMP_M1!A:K,9,FALSE)</f>
        <v>#VALUE!</v>
      </c>
      <c r="K2509" s="106" t="e">
        <f>VLOOKUP(Tabela410[[#This Row],[Proposta de Referência]],SIMP_M1!A:K,8,FALSE)</f>
        <v>#VALUE!</v>
      </c>
      <c r="L2509" s="107" t="e">
        <f t="shared" si="160"/>
        <v>#VALUE!</v>
      </c>
      <c r="M2509" s="107" t="e">
        <f t="shared" si="161"/>
        <v>#VALUE!</v>
      </c>
      <c r="N2509" s="142" t="e">
        <f t="shared" si="162"/>
        <v>#VALUE!</v>
      </c>
      <c r="O2509" s="142" t="e">
        <f t="shared" si="163"/>
        <v>#N/A</v>
      </c>
      <c r="P2509" s="24" t="str">
        <f>IFERROR(VLOOKUP(O2509,HOSPITAIS_COM_DIVIDAS!A:E,5,FALSE),"")</f>
        <v/>
      </c>
    </row>
    <row r="2510" spans="1:16" x14ac:dyDescent="0.25">
      <c r="A2510" s="52" t="e">
        <f>Tabela410[[#This Row],[Status da Proposta]]</f>
        <v>#VALUE!</v>
      </c>
      <c r="B2510" s="143">
        <f>MODALIDADE_1!A2510</f>
        <v>0</v>
      </c>
      <c r="C2510" s="142" t="e">
        <f>VLOOKUP(B2510,MODALIDADE_1!A:B,2,FALSE)</f>
        <v>#N/A</v>
      </c>
      <c r="D2510" s="142"/>
      <c r="E2510" s="94" t="e">
        <f>VLOOKUP(B2510,MODALIDADE_1!A:E,5,FALSE)</f>
        <v>#N/A</v>
      </c>
      <c r="F2510" s="95" t="e">
        <f>VLOOKUP(B2510,MODALIDADE_1!A:C,3,FALSE)</f>
        <v>#N/A</v>
      </c>
      <c r="G2510" s="142" t="e">
        <f>VLOOKUP(B2510,MODALIDADE_1!A:G,4,FALSE)</f>
        <v>#N/A</v>
      </c>
      <c r="H2510" s="142" t="e">
        <f>VLOOKUP(B2510,MODALIDADE_1!A:G,6,FALSE)</f>
        <v>#N/A</v>
      </c>
      <c r="I2510" s="142" t="e">
        <f>VLOOKUP(B2510,MODALIDADE_1!A:G,7,FALSE)</f>
        <v>#N/A</v>
      </c>
      <c r="J2510" s="106" t="e">
        <f>VLOOKUP(Tabela410[[#This Row],[Proposta de Referência]],SIMP_M1!A:K,9,FALSE)</f>
        <v>#VALUE!</v>
      </c>
      <c r="K2510" s="106" t="e">
        <f>VLOOKUP(Tabela410[[#This Row],[Proposta de Referência]],SIMP_M1!A:K,8,FALSE)</f>
        <v>#VALUE!</v>
      </c>
      <c r="L2510" s="107" t="e">
        <f t="shared" si="160"/>
        <v>#VALUE!</v>
      </c>
      <c r="M2510" s="107" t="e">
        <f t="shared" si="161"/>
        <v>#VALUE!</v>
      </c>
      <c r="N2510" s="142" t="e">
        <f t="shared" si="162"/>
        <v>#VALUE!</v>
      </c>
      <c r="O2510" s="142" t="e">
        <f t="shared" si="163"/>
        <v>#N/A</v>
      </c>
      <c r="P2510" s="24" t="str">
        <f>IFERROR(VLOOKUP(O2510,HOSPITAIS_COM_DIVIDAS!A:E,5,FALSE),"")</f>
        <v/>
      </c>
    </row>
    <row r="2511" spans="1:16" x14ac:dyDescent="0.25">
      <c r="A2511" s="52" t="e">
        <f>Tabela410[[#This Row],[Status da Proposta]]</f>
        <v>#VALUE!</v>
      </c>
      <c r="B2511" s="143">
        <f>MODALIDADE_1!A2511</f>
        <v>0</v>
      </c>
      <c r="C2511" s="142" t="e">
        <f>VLOOKUP(B2511,MODALIDADE_1!A:B,2,FALSE)</f>
        <v>#N/A</v>
      </c>
      <c r="D2511" s="142"/>
      <c r="E2511" s="94" t="e">
        <f>VLOOKUP(B2511,MODALIDADE_1!A:E,5,FALSE)</f>
        <v>#N/A</v>
      </c>
      <c r="F2511" s="95" t="e">
        <f>VLOOKUP(B2511,MODALIDADE_1!A:C,3,FALSE)</f>
        <v>#N/A</v>
      </c>
      <c r="G2511" s="142" t="e">
        <f>VLOOKUP(B2511,MODALIDADE_1!A:G,4,FALSE)</f>
        <v>#N/A</v>
      </c>
      <c r="H2511" s="142" t="e">
        <f>VLOOKUP(B2511,MODALIDADE_1!A:G,6,FALSE)</f>
        <v>#N/A</v>
      </c>
      <c r="I2511" s="142" t="e">
        <f>VLOOKUP(B2511,MODALIDADE_1!A:G,7,FALSE)</f>
        <v>#N/A</v>
      </c>
      <c r="J2511" s="106" t="e">
        <f>VLOOKUP(Tabela410[[#This Row],[Proposta de Referência]],SIMP_M1!A:K,9,FALSE)</f>
        <v>#VALUE!</v>
      </c>
      <c r="K2511" s="106" t="e">
        <f>VLOOKUP(Tabela410[[#This Row],[Proposta de Referência]],SIMP_M1!A:K,8,FALSE)</f>
        <v>#VALUE!</v>
      </c>
      <c r="L2511" s="107" t="e">
        <f t="shared" si="160"/>
        <v>#VALUE!</v>
      </c>
      <c r="M2511" s="107" t="e">
        <f t="shared" si="161"/>
        <v>#VALUE!</v>
      </c>
      <c r="N2511" s="142" t="e">
        <f t="shared" si="162"/>
        <v>#VALUE!</v>
      </c>
      <c r="O2511" s="142" t="e">
        <f t="shared" si="163"/>
        <v>#N/A</v>
      </c>
      <c r="P2511" s="24" t="str">
        <f>IFERROR(VLOOKUP(O2511,HOSPITAIS_COM_DIVIDAS!A:E,5,FALSE),"")</f>
        <v/>
      </c>
    </row>
    <row r="2512" spans="1:16" x14ac:dyDescent="0.25">
      <c r="A2512" s="52" t="e">
        <f>Tabela410[[#This Row],[Status da Proposta]]</f>
        <v>#VALUE!</v>
      </c>
      <c r="B2512" s="143">
        <f>MODALIDADE_1!A2512</f>
        <v>0</v>
      </c>
      <c r="C2512" s="142" t="e">
        <f>VLOOKUP(B2512,MODALIDADE_1!A:B,2,FALSE)</f>
        <v>#N/A</v>
      </c>
      <c r="D2512" s="142"/>
      <c r="E2512" s="94" t="e">
        <f>VLOOKUP(B2512,MODALIDADE_1!A:E,5,FALSE)</f>
        <v>#N/A</v>
      </c>
      <c r="F2512" s="95" t="e">
        <f>VLOOKUP(B2512,MODALIDADE_1!A:C,3,FALSE)</f>
        <v>#N/A</v>
      </c>
      <c r="G2512" s="142" t="e">
        <f>VLOOKUP(B2512,MODALIDADE_1!A:G,4,FALSE)</f>
        <v>#N/A</v>
      </c>
      <c r="H2512" s="142" t="e">
        <f>VLOOKUP(B2512,MODALIDADE_1!A:G,6,FALSE)</f>
        <v>#N/A</v>
      </c>
      <c r="I2512" s="142" t="e">
        <f>VLOOKUP(B2512,MODALIDADE_1!A:G,7,FALSE)</f>
        <v>#N/A</v>
      </c>
      <c r="J2512" s="106" t="e">
        <f>VLOOKUP(Tabela410[[#This Row],[Proposta de Referência]],SIMP_M1!A:K,9,FALSE)</f>
        <v>#VALUE!</v>
      </c>
      <c r="K2512" s="106" t="e">
        <f>VLOOKUP(Tabela410[[#This Row],[Proposta de Referência]],SIMP_M1!A:K,8,FALSE)</f>
        <v>#VALUE!</v>
      </c>
      <c r="L2512" s="107" t="e">
        <f t="shared" si="160"/>
        <v>#VALUE!</v>
      </c>
      <c r="M2512" s="107" t="e">
        <f t="shared" si="161"/>
        <v>#VALUE!</v>
      </c>
      <c r="N2512" s="142" t="e">
        <f t="shared" si="162"/>
        <v>#VALUE!</v>
      </c>
      <c r="O2512" s="142" t="e">
        <f t="shared" si="163"/>
        <v>#N/A</v>
      </c>
      <c r="P2512" s="24" t="str">
        <f>IFERROR(VLOOKUP(O2512,HOSPITAIS_COM_DIVIDAS!A:E,5,FALSE),"")</f>
        <v/>
      </c>
    </row>
    <row r="2513" spans="1:16" x14ac:dyDescent="0.25">
      <c r="A2513" s="52" t="e">
        <f>Tabela410[[#This Row],[Status da Proposta]]</f>
        <v>#VALUE!</v>
      </c>
      <c r="B2513" s="143">
        <f>MODALIDADE_1!A2513</f>
        <v>0</v>
      </c>
      <c r="C2513" s="142" t="e">
        <f>VLOOKUP(B2513,MODALIDADE_1!A:B,2,FALSE)</f>
        <v>#N/A</v>
      </c>
      <c r="D2513" s="142"/>
      <c r="E2513" s="94" t="e">
        <f>VLOOKUP(B2513,MODALIDADE_1!A:E,5,FALSE)</f>
        <v>#N/A</v>
      </c>
      <c r="F2513" s="95" t="e">
        <f>VLOOKUP(B2513,MODALIDADE_1!A:C,3,FALSE)</f>
        <v>#N/A</v>
      </c>
      <c r="G2513" s="142" t="e">
        <f>VLOOKUP(B2513,MODALIDADE_1!A:G,4,FALSE)</f>
        <v>#N/A</v>
      </c>
      <c r="H2513" s="142" t="e">
        <f>VLOOKUP(B2513,MODALIDADE_1!A:G,6,FALSE)</f>
        <v>#N/A</v>
      </c>
      <c r="I2513" s="142" t="e">
        <f>VLOOKUP(B2513,MODALIDADE_1!A:G,7,FALSE)</f>
        <v>#N/A</v>
      </c>
      <c r="J2513" s="106" t="e">
        <f>VLOOKUP(Tabela410[[#This Row],[Proposta de Referência]],SIMP_M1!A:K,9,FALSE)</f>
        <v>#VALUE!</v>
      </c>
      <c r="K2513" s="106" t="e">
        <f>VLOOKUP(Tabela410[[#This Row],[Proposta de Referência]],SIMP_M1!A:K,8,FALSE)</f>
        <v>#VALUE!</v>
      </c>
      <c r="L2513" s="107" t="e">
        <f t="shared" si="160"/>
        <v>#VALUE!</v>
      </c>
      <c r="M2513" s="107" t="e">
        <f t="shared" si="161"/>
        <v>#VALUE!</v>
      </c>
      <c r="N2513" s="142" t="e">
        <f t="shared" si="162"/>
        <v>#VALUE!</v>
      </c>
      <c r="O2513" s="142" t="e">
        <f t="shared" si="163"/>
        <v>#N/A</v>
      </c>
      <c r="P2513" s="24" t="str">
        <f>IFERROR(VLOOKUP(O2513,HOSPITAIS_COM_DIVIDAS!A:E,5,FALSE),"")</f>
        <v/>
      </c>
    </row>
    <row r="2514" spans="1:16" x14ac:dyDescent="0.25">
      <c r="A2514" s="52" t="e">
        <f>Tabela410[[#This Row],[Status da Proposta]]</f>
        <v>#VALUE!</v>
      </c>
      <c r="B2514" s="143">
        <f>MODALIDADE_1!A2514</f>
        <v>0</v>
      </c>
      <c r="C2514" s="142" t="e">
        <f>VLOOKUP(B2514,MODALIDADE_1!A:B,2,FALSE)</f>
        <v>#N/A</v>
      </c>
      <c r="D2514" s="142"/>
      <c r="E2514" s="94" t="e">
        <f>VLOOKUP(B2514,MODALIDADE_1!A:E,5,FALSE)</f>
        <v>#N/A</v>
      </c>
      <c r="F2514" s="95" t="e">
        <f>VLOOKUP(B2514,MODALIDADE_1!A:C,3,FALSE)</f>
        <v>#N/A</v>
      </c>
      <c r="G2514" s="142" t="e">
        <f>VLOOKUP(B2514,MODALIDADE_1!A:G,4,FALSE)</f>
        <v>#N/A</v>
      </c>
      <c r="H2514" s="142" t="e">
        <f>VLOOKUP(B2514,MODALIDADE_1!A:G,6,FALSE)</f>
        <v>#N/A</v>
      </c>
      <c r="I2514" s="142" t="e">
        <f>VLOOKUP(B2514,MODALIDADE_1!A:G,7,FALSE)</f>
        <v>#N/A</v>
      </c>
      <c r="J2514" s="106" t="e">
        <f>VLOOKUP(Tabela410[[#This Row],[Proposta de Referência]],SIMP_M1!A:K,9,FALSE)</f>
        <v>#VALUE!</v>
      </c>
      <c r="K2514" s="106" t="e">
        <f>VLOOKUP(Tabela410[[#This Row],[Proposta de Referência]],SIMP_M1!A:K,8,FALSE)</f>
        <v>#VALUE!</v>
      </c>
      <c r="L2514" s="107" t="e">
        <f t="shared" si="160"/>
        <v>#VALUE!</v>
      </c>
      <c r="M2514" s="107" t="e">
        <f t="shared" si="161"/>
        <v>#VALUE!</v>
      </c>
      <c r="N2514" s="142" t="e">
        <f t="shared" si="162"/>
        <v>#VALUE!</v>
      </c>
      <c r="O2514" s="142" t="e">
        <f t="shared" si="163"/>
        <v>#N/A</v>
      </c>
      <c r="P2514" s="24" t="str">
        <f>IFERROR(VLOOKUP(O2514,HOSPITAIS_COM_DIVIDAS!A:E,5,FALSE),"")</f>
        <v/>
      </c>
    </row>
    <row r="2515" spans="1:16" x14ac:dyDescent="0.25">
      <c r="A2515" s="52" t="e">
        <f>Tabela410[[#This Row],[Status da Proposta]]</f>
        <v>#VALUE!</v>
      </c>
      <c r="B2515" s="143">
        <f>MODALIDADE_1!A2515</f>
        <v>0</v>
      </c>
      <c r="C2515" s="142" t="e">
        <f>VLOOKUP(B2515,MODALIDADE_1!A:B,2,FALSE)</f>
        <v>#N/A</v>
      </c>
      <c r="D2515" s="142"/>
      <c r="E2515" s="94" t="e">
        <f>VLOOKUP(B2515,MODALIDADE_1!A:E,5,FALSE)</f>
        <v>#N/A</v>
      </c>
      <c r="F2515" s="95" t="e">
        <f>VLOOKUP(B2515,MODALIDADE_1!A:C,3,FALSE)</f>
        <v>#N/A</v>
      </c>
      <c r="G2515" s="142" t="e">
        <f>VLOOKUP(B2515,MODALIDADE_1!A:G,4,FALSE)</f>
        <v>#N/A</v>
      </c>
      <c r="H2515" s="142" t="e">
        <f>VLOOKUP(B2515,MODALIDADE_1!A:G,6,FALSE)</f>
        <v>#N/A</v>
      </c>
      <c r="I2515" s="142" t="e">
        <f>VLOOKUP(B2515,MODALIDADE_1!A:G,7,FALSE)</f>
        <v>#N/A</v>
      </c>
      <c r="J2515" s="106" t="e">
        <f>VLOOKUP(Tabela410[[#This Row],[Proposta de Referência]],SIMP_M1!A:K,9,FALSE)</f>
        <v>#VALUE!</v>
      </c>
      <c r="K2515" s="106" t="e">
        <f>VLOOKUP(Tabela410[[#This Row],[Proposta de Referência]],SIMP_M1!A:K,8,FALSE)</f>
        <v>#VALUE!</v>
      </c>
      <c r="L2515" s="107" t="e">
        <f t="shared" si="160"/>
        <v>#VALUE!</v>
      </c>
      <c r="M2515" s="107" t="e">
        <f t="shared" si="161"/>
        <v>#VALUE!</v>
      </c>
      <c r="N2515" s="142" t="e">
        <f t="shared" si="162"/>
        <v>#VALUE!</v>
      </c>
      <c r="O2515" s="142" t="e">
        <f t="shared" si="163"/>
        <v>#N/A</v>
      </c>
      <c r="P2515" s="24" t="str">
        <f>IFERROR(VLOOKUP(O2515,HOSPITAIS_COM_DIVIDAS!A:E,5,FALSE),"")</f>
        <v/>
      </c>
    </row>
    <row r="2516" spans="1:16" x14ac:dyDescent="0.25">
      <c r="A2516" s="52" t="e">
        <f>Tabela410[[#This Row],[Status da Proposta]]</f>
        <v>#VALUE!</v>
      </c>
      <c r="B2516" s="143">
        <f>MODALIDADE_1!A2516</f>
        <v>0</v>
      </c>
      <c r="C2516" s="142" t="e">
        <f>VLOOKUP(B2516,MODALIDADE_1!A:B,2,FALSE)</f>
        <v>#N/A</v>
      </c>
      <c r="D2516" s="142"/>
      <c r="E2516" s="94" t="e">
        <f>VLOOKUP(B2516,MODALIDADE_1!A:E,5,FALSE)</f>
        <v>#N/A</v>
      </c>
      <c r="F2516" s="95" t="e">
        <f>VLOOKUP(B2516,MODALIDADE_1!A:C,3,FALSE)</f>
        <v>#N/A</v>
      </c>
      <c r="G2516" s="142" t="e">
        <f>VLOOKUP(B2516,MODALIDADE_1!A:G,4,FALSE)</f>
        <v>#N/A</v>
      </c>
      <c r="H2516" s="142" t="e">
        <f>VLOOKUP(B2516,MODALIDADE_1!A:G,6,FALSE)</f>
        <v>#N/A</v>
      </c>
      <c r="I2516" s="142" t="e">
        <f>VLOOKUP(B2516,MODALIDADE_1!A:G,7,FALSE)</f>
        <v>#N/A</v>
      </c>
      <c r="J2516" s="106" t="e">
        <f>VLOOKUP(Tabela410[[#This Row],[Proposta de Referência]],SIMP_M1!A:K,9,FALSE)</f>
        <v>#VALUE!</v>
      </c>
      <c r="K2516" s="106" t="e">
        <f>VLOOKUP(Tabela410[[#This Row],[Proposta de Referência]],SIMP_M1!A:K,8,FALSE)</f>
        <v>#VALUE!</v>
      </c>
      <c r="L2516" s="107" t="e">
        <f t="shared" si="160"/>
        <v>#VALUE!</v>
      </c>
      <c r="M2516" s="107" t="e">
        <f t="shared" si="161"/>
        <v>#VALUE!</v>
      </c>
      <c r="N2516" s="142" t="e">
        <f t="shared" si="162"/>
        <v>#VALUE!</v>
      </c>
      <c r="O2516" s="142" t="e">
        <f t="shared" si="163"/>
        <v>#N/A</v>
      </c>
      <c r="P2516" s="24" t="str">
        <f>IFERROR(VLOOKUP(O2516,HOSPITAIS_COM_DIVIDAS!A:E,5,FALSE),"")</f>
        <v/>
      </c>
    </row>
    <row r="2517" spans="1:16" x14ac:dyDescent="0.25">
      <c r="A2517" s="52" t="e">
        <f>Tabela410[[#This Row],[Status da Proposta]]</f>
        <v>#VALUE!</v>
      </c>
      <c r="B2517" s="143">
        <f>MODALIDADE_1!A2517</f>
        <v>0</v>
      </c>
      <c r="C2517" s="142" t="e">
        <f>VLOOKUP(B2517,MODALIDADE_1!A:B,2,FALSE)</f>
        <v>#N/A</v>
      </c>
      <c r="D2517" s="142"/>
      <c r="E2517" s="94" t="e">
        <f>VLOOKUP(B2517,MODALIDADE_1!A:E,5,FALSE)</f>
        <v>#N/A</v>
      </c>
      <c r="F2517" s="95" t="e">
        <f>VLOOKUP(B2517,MODALIDADE_1!A:C,3,FALSE)</f>
        <v>#N/A</v>
      </c>
      <c r="G2517" s="142" t="e">
        <f>VLOOKUP(B2517,MODALIDADE_1!A:G,4,FALSE)</f>
        <v>#N/A</v>
      </c>
      <c r="H2517" s="142" t="e">
        <f>VLOOKUP(B2517,MODALIDADE_1!A:G,6,FALSE)</f>
        <v>#N/A</v>
      </c>
      <c r="I2517" s="142" t="e">
        <f>VLOOKUP(B2517,MODALIDADE_1!A:G,7,FALSE)</f>
        <v>#N/A</v>
      </c>
      <c r="J2517" s="106" t="e">
        <f>VLOOKUP(Tabela410[[#This Row],[Proposta de Referência]],SIMP_M1!A:K,9,FALSE)</f>
        <v>#VALUE!</v>
      </c>
      <c r="K2517" s="106" t="e">
        <f>VLOOKUP(Tabela410[[#This Row],[Proposta de Referência]],SIMP_M1!A:K,8,FALSE)</f>
        <v>#VALUE!</v>
      </c>
      <c r="L2517" s="107" t="e">
        <f t="shared" si="160"/>
        <v>#VALUE!</v>
      </c>
      <c r="M2517" s="107" t="e">
        <f t="shared" si="161"/>
        <v>#VALUE!</v>
      </c>
      <c r="N2517" s="142" t="e">
        <f t="shared" si="162"/>
        <v>#VALUE!</v>
      </c>
      <c r="O2517" s="142" t="e">
        <f t="shared" si="163"/>
        <v>#N/A</v>
      </c>
      <c r="P2517" s="24" t="str">
        <f>IFERROR(VLOOKUP(O2517,HOSPITAIS_COM_DIVIDAS!A:E,5,FALSE),"")</f>
        <v/>
      </c>
    </row>
    <row r="2518" spans="1:16" x14ac:dyDescent="0.25">
      <c r="A2518" s="52" t="e">
        <f>Tabela410[[#This Row],[Status da Proposta]]</f>
        <v>#VALUE!</v>
      </c>
      <c r="B2518" s="143">
        <f>MODALIDADE_1!A2518</f>
        <v>0</v>
      </c>
      <c r="C2518" s="142" t="e">
        <f>VLOOKUP(B2518,MODALIDADE_1!A:B,2,FALSE)</f>
        <v>#N/A</v>
      </c>
      <c r="D2518" s="142"/>
      <c r="E2518" s="94" t="e">
        <f>VLOOKUP(B2518,MODALIDADE_1!A:E,5,FALSE)</f>
        <v>#N/A</v>
      </c>
      <c r="F2518" s="95" t="e">
        <f>VLOOKUP(B2518,MODALIDADE_1!A:C,3,FALSE)</f>
        <v>#N/A</v>
      </c>
      <c r="G2518" s="142" t="e">
        <f>VLOOKUP(B2518,MODALIDADE_1!A:G,4,FALSE)</f>
        <v>#N/A</v>
      </c>
      <c r="H2518" s="142" t="e">
        <f>VLOOKUP(B2518,MODALIDADE_1!A:G,6,FALSE)</f>
        <v>#N/A</v>
      </c>
      <c r="I2518" s="142" t="e">
        <f>VLOOKUP(B2518,MODALIDADE_1!A:G,7,FALSE)</f>
        <v>#N/A</v>
      </c>
      <c r="J2518" s="106" t="e">
        <f>VLOOKUP(Tabela410[[#This Row],[Proposta de Referência]],SIMP_M1!A:K,9,FALSE)</f>
        <v>#VALUE!</v>
      </c>
      <c r="K2518" s="106" t="e">
        <f>VLOOKUP(Tabela410[[#This Row],[Proposta de Referência]],SIMP_M1!A:K,8,FALSE)</f>
        <v>#VALUE!</v>
      </c>
      <c r="L2518" s="107" t="e">
        <f t="shared" si="160"/>
        <v>#VALUE!</v>
      </c>
      <c r="M2518" s="107" t="e">
        <f t="shared" si="161"/>
        <v>#VALUE!</v>
      </c>
      <c r="N2518" s="142" t="e">
        <f t="shared" si="162"/>
        <v>#VALUE!</v>
      </c>
      <c r="O2518" s="142" t="e">
        <f t="shared" si="163"/>
        <v>#N/A</v>
      </c>
      <c r="P2518" s="24" t="str">
        <f>IFERROR(VLOOKUP(O2518,HOSPITAIS_COM_DIVIDAS!A:E,5,FALSE),"")</f>
        <v/>
      </c>
    </row>
    <row r="2519" spans="1:16" x14ac:dyDescent="0.25">
      <c r="A2519" s="52" t="e">
        <f>Tabela410[[#This Row],[Status da Proposta]]</f>
        <v>#VALUE!</v>
      </c>
      <c r="B2519" s="143">
        <f>MODALIDADE_1!A2519</f>
        <v>0</v>
      </c>
      <c r="C2519" s="142" t="e">
        <f>VLOOKUP(B2519,MODALIDADE_1!A:B,2,FALSE)</f>
        <v>#N/A</v>
      </c>
      <c r="D2519" s="142"/>
      <c r="E2519" s="94" t="e">
        <f>VLOOKUP(B2519,MODALIDADE_1!A:E,5,FALSE)</f>
        <v>#N/A</v>
      </c>
      <c r="F2519" s="95" t="e">
        <f>VLOOKUP(B2519,MODALIDADE_1!A:C,3,FALSE)</f>
        <v>#N/A</v>
      </c>
      <c r="G2519" s="142" t="e">
        <f>VLOOKUP(B2519,MODALIDADE_1!A:G,4,FALSE)</f>
        <v>#N/A</v>
      </c>
      <c r="H2519" s="142" t="e">
        <f>VLOOKUP(B2519,MODALIDADE_1!A:G,6,FALSE)</f>
        <v>#N/A</v>
      </c>
      <c r="I2519" s="142" t="e">
        <f>VLOOKUP(B2519,MODALIDADE_1!A:G,7,FALSE)</f>
        <v>#N/A</v>
      </c>
      <c r="J2519" s="106" t="e">
        <f>VLOOKUP(Tabela410[[#This Row],[Proposta de Referência]],SIMP_M1!A:K,9,FALSE)</f>
        <v>#VALUE!</v>
      </c>
      <c r="K2519" s="106" t="e">
        <f>VLOOKUP(Tabela410[[#This Row],[Proposta de Referência]],SIMP_M1!A:K,8,FALSE)</f>
        <v>#VALUE!</v>
      </c>
      <c r="L2519" s="107" t="e">
        <f t="shared" si="160"/>
        <v>#VALUE!</v>
      </c>
      <c r="M2519" s="107" t="e">
        <f t="shared" si="161"/>
        <v>#VALUE!</v>
      </c>
      <c r="N2519" s="142" t="e">
        <f t="shared" si="162"/>
        <v>#VALUE!</v>
      </c>
      <c r="O2519" s="142" t="e">
        <f t="shared" si="163"/>
        <v>#N/A</v>
      </c>
      <c r="P2519" s="24" t="str">
        <f>IFERROR(VLOOKUP(O2519,HOSPITAIS_COM_DIVIDAS!A:E,5,FALSE),"")</f>
        <v/>
      </c>
    </row>
    <row r="2520" spans="1:16" x14ac:dyDescent="0.25">
      <c r="A2520" s="52" t="e">
        <f>Tabela410[[#This Row],[Status da Proposta]]</f>
        <v>#VALUE!</v>
      </c>
      <c r="B2520" s="143">
        <f>MODALIDADE_1!A2520</f>
        <v>0</v>
      </c>
      <c r="C2520" s="142" t="e">
        <f>VLOOKUP(B2520,MODALIDADE_1!A:B,2,FALSE)</f>
        <v>#N/A</v>
      </c>
      <c r="D2520" s="142"/>
      <c r="E2520" s="94" t="e">
        <f>VLOOKUP(B2520,MODALIDADE_1!A:E,5,FALSE)</f>
        <v>#N/A</v>
      </c>
      <c r="F2520" s="95" t="e">
        <f>VLOOKUP(B2520,MODALIDADE_1!A:C,3,FALSE)</f>
        <v>#N/A</v>
      </c>
      <c r="G2520" s="142" t="e">
        <f>VLOOKUP(B2520,MODALIDADE_1!A:G,4,FALSE)</f>
        <v>#N/A</v>
      </c>
      <c r="H2520" s="142" t="e">
        <f>VLOOKUP(B2520,MODALIDADE_1!A:G,6,FALSE)</f>
        <v>#N/A</v>
      </c>
      <c r="I2520" s="142" t="e">
        <f>VLOOKUP(B2520,MODALIDADE_1!A:G,7,FALSE)</f>
        <v>#N/A</v>
      </c>
      <c r="J2520" s="106" t="e">
        <f>VLOOKUP(Tabela410[[#This Row],[Proposta de Referência]],SIMP_M1!A:K,9,FALSE)</f>
        <v>#VALUE!</v>
      </c>
      <c r="K2520" s="106" t="e">
        <f>VLOOKUP(Tabela410[[#This Row],[Proposta de Referência]],SIMP_M1!A:K,8,FALSE)</f>
        <v>#VALUE!</v>
      </c>
      <c r="L2520" s="107" t="e">
        <f t="shared" si="160"/>
        <v>#VALUE!</v>
      </c>
      <c r="M2520" s="107" t="e">
        <f t="shared" si="161"/>
        <v>#VALUE!</v>
      </c>
      <c r="N2520" s="142" t="e">
        <f t="shared" si="162"/>
        <v>#VALUE!</v>
      </c>
      <c r="O2520" s="142" t="e">
        <f t="shared" si="163"/>
        <v>#N/A</v>
      </c>
      <c r="P2520" s="24" t="str">
        <f>IFERROR(VLOOKUP(O2520,HOSPITAIS_COM_DIVIDAS!A:E,5,FALSE),"")</f>
        <v/>
      </c>
    </row>
    <row r="2521" spans="1:16" x14ac:dyDescent="0.25">
      <c r="A2521" s="52" t="e">
        <f>Tabela410[[#This Row],[Status da Proposta]]</f>
        <v>#VALUE!</v>
      </c>
      <c r="B2521" s="143">
        <f>MODALIDADE_1!A2521</f>
        <v>0</v>
      </c>
      <c r="C2521" s="142" t="e">
        <f>VLOOKUP(B2521,MODALIDADE_1!A:B,2,FALSE)</f>
        <v>#N/A</v>
      </c>
      <c r="D2521" s="142"/>
      <c r="E2521" s="94" t="e">
        <f>VLOOKUP(B2521,MODALIDADE_1!A:E,5,FALSE)</f>
        <v>#N/A</v>
      </c>
      <c r="F2521" s="95" t="e">
        <f>VLOOKUP(B2521,MODALIDADE_1!A:C,3,FALSE)</f>
        <v>#N/A</v>
      </c>
      <c r="G2521" s="142" t="e">
        <f>VLOOKUP(B2521,MODALIDADE_1!A:G,4,FALSE)</f>
        <v>#N/A</v>
      </c>
      <c r="H2521" s="142" t="e">
        <f>VLOOKUP(B2521,MODALIDADE_1!A:G,6,FALSE)</f>
        <v>#N/A</v>
      </c>
      <c r="I2521" s="142" t="e">
        <f>VLOOKUP(B2521,MODALIDADE_1!A:G,7,FALSE)</f>
        <v>#N/A</v>
      </c>
      <c r="J2521" s="106" t="e">
        <f>VLOOKUP(Tabela410[[#This Row],[Proposta de Referência]],SIMP_M1!A:K,9,FALSE)</f>
        <v>#VALUE!</v>
      </c>
      <c r="K2521" s="106" t="e">
        <f>VLOOKUP(Tabela410[[#This Row],[Proposta de Referência]],SIMP_M1!A:K,8,FALSE)</f>
        <v>#VALUE!</v>
      </c>
      <c r="L2521" s="107" t="e">
        <f t="shared" si="160"/>
        <v>#VALUE!</v>
      </c>
      <c r="M2521" s="107" t="e">
        <f t="shared" si="161"/>
        <v>#VALUE!</v>
      </c>
      <c r="N2521" s="142" t="e">
        <f t="shared" si="162"/>
        <v>#VALUE!</v>
      </c>
      <c r="O2521" s="142" t="e">
        <f t="shared" si="163"/>
        <v>#N/A</v>
      </c>
      <c r="P2521" s="24" t="str">
        <f>IFERROR(VLOOKUP(O2521,HOSPITAIS_COM_DIVIDAS!A:E,5,FALSE),"")</f>
        <v/>
      </c>
    </row>
    <row r="2522" spans="1:16" x14ac:dyDescent="0.25">
      <c r="A2522" s="52" t="e">
        <f>Tabela410[[#This Row],[Status da Proposta]]</f>
        <v>#VALUE!</v>
      </c>
      <c r="B2522" s="143">
        <f>MODALIDADE_1!A2522</f>
        <v>0</v>
      </c>
      <c r="C2522" s="142" t="e">
        <f>VLOOKUP(B2522,MODALIDADE_1!A:B,2,FALSE)</f>
        <v>#N/A</v>
      </c>
      <c r="D2522" s="142"/>
      <c r="E2522" s="94" t="e">
        <f>VLOOKUP(B2522,MODALIDADE_1!A:E,5,FALSE)</f>
        <v>#N/A</v>
      </c>
      <c r="F2522" s="95" t="e">
        <f>VLOOKUP(B2522,MODALIDADE_1!A:C,3,FALSE)</f>
        <v>#N/A</v>
      </c>
      <c r="G2522" s="142" t="e">
        <f>VLOOKUP(B2522,MODALIDADE_1!A:G,4,FALSE)</f>
        <v>#N/A</v>
      </c>
      <c r="H2522" s="142" t="e">
        <f>VLOOKUP(B2522,MODALIDADE_1!A:G,6,FALSE)</f>
        <v>#N/A</v>
      </c>
      <c r="I2522" s="142" t="e">
        <f>VLOOKUP(B2522,MODALIDADE_1!A:G,7,FALSE)</f>
        <v>#N/A</v>
      </c>
      <c r="J2522" s="106" t="e">
        <f>VLOOKUP(Tabela410[[#This Row],[Proposta de Referência]],SIMP_M1!A:K,9,FALSE)</f>
        <v>#VALUE!</v>
      </c>
      <c r="K2522" s="106" t="e">
        <f>VLOOKUP(Tabela410[[#This Row],[Proposta de Referência]],SIMP_M1!A:K,8,FALSE)</f>
        <v>#VALUE!</v>
      </c>
      <c r="L2522" s="107" t="e">
        <f t="shared" si="160"/>
        <v>#VALUE!</v>
      </c>
      <c r="M2522" s="107" t="e">
        <f t="shared" si="161"/>
        <v>#VALUE!</v>
      </c>
      <c r="N2522" s="142" t="e">
        <f t="shared" si="162"/>
        <v>#VALUE!</v>
      </c>
      <c r="O2522" s="142" t="e">
        <f t="shared" si="163"/>
        <v>#N/A</v>
      </c>
      <c r="P2522" s="24" t="str">
        <f>IFERROR(VLOOKUP(O2522,HOSPITAIS_COM_DIVIDAS!A:E,5,FALSE),"")</f>
        <v/>
      </c>
    </row>
    <row r="2523" spans="1:16" x14ac:dyDescent="0.25">
      <c r="A2523" s="52" t="e">
        <f>Tabela410[[#This Row],[Status da Proposta]]</f>
        <v>#VALUE!</v>
      </c>
      <c r="B2523" s="143">
        <f>MODALIDADE_1!A2523</f>
        <v>0</v>
      </c>
      <c r="C2523" s="142" t="e">
        <f>VLOOKUP(B2523,MODALIDADE_1!A:B,2,FALSE)</f>
        <v>#N/A</v>
      </c>
      <c r="D2523" s="142"/>
      <c r="E2523" s="94" t="e">
        <f>VLOOKUP(B2523,MODALIDADE_1!A:E,5,FALSE)</f>
        <v>#N/A</v>
      </c>
      <c r="F2523" s="95" t="e">
        <f>VLOOKUP(B2523,MODALIDADE_1!A:C,3,FALSE)</f>
        <v>#N/A</v>
      </c>
      <c r="G2523" s="142" t="e">
        <f>VLOOKUP(B2523,MODALIDADE_1!A:G,4,FALSE)</f>
        <v>#N/A</v>
      </c>
      <c r="H2523" s="142" t="e">
        <f>VLOOKUP(B2523,MODALIDADE_1!A:G,6,FALSE)</f>
        <v>#N/A</v>
      </c>
      <c r="I2523" s="142" t="e">
        <f>VLOOKUP(B2523,MODALIDADE_1!A:G,7,FALSE)</f>
        <v>#N/A</v>
      </c>
      <c r="J2523" s="106" t="e">
        <f>VLOOKUP(Tabela410[[#This Row],[Proposta de Referência]],SIMP_M1!A:K,9,FALSE)</f>
        <v>#VALUE!</v>
      </c>
      <c r="K2523" s="106" t="e">
        <f>VLOOKUP(Tabela410[[#This Row],[Proposta de Referência]],SIMP_M1!A:K,8,FALSE)</f>
        <v>#VALUE!</v>
      </c>
      <c r="L2523" s="107" t="e">
        <f t="shared" si="160"/>
        <v>#VALUE!</v>
      </c>
      <c r="M2523" s="107" t="e">
        <f t="shared" si="161"/>
        <v>#VALUE!</v>
      </c>
      <c r="N2523" s="142" t="e">
        <f t="shared" si="162"/>
        <v>#VALUE!</v>
      </c>
      <c r="O2523" s="142" t="e">
        <f t="shared" si="163"/>
        <v>#N/A</v>
      </c>
      <c r="P2523" s="24" t="str">
        <f>IFERROR(VLOOKUP(O2523,HOSPITAIS_COM_DIVIDAS!A:E,5,FALSE),"")</f>
        <v/>
      </c>
    </row>
    <row r="2524" spans="1:16" x14ac:dyDescent="0.25">
      <c r="A2524" s="52" t="e">
        <f>Tabela410[[#This Row],[Status da Proposta]]</f>
        <v>#VALUE!</v>
      </c>
      <c r="B2524" s="143">
        <f>MODALIDADE_1!A2524</f>
        <v>0</v>
      </c>
      <c r="C2524" s="142" t="e">
        <f>VLOOKUP(B2524,MODALIDADE_1!A:B,2,FALSE)</f>
        <v>#N/A</v>
      </c>
      <c r="D2524" s="142"/>
      <c r="E2524" s="94" t="e">
        <f>VLOOKUP(B2524,MODALIDADE_1!A:E,5,FALSE)</f>
        <v>#N/A</v>
      </c>
      <c r="F2524" s="95" t="e">
        <f>VLOOKUP(B2524,MODALIDADE_1!A:C,3,FALSE)</f>
        <v>#N/A</v>
      </c>
      <c r="G2524" s="142" t="e">
        <f>VLOOKUP(B2524,MODALIDADE_1!A:G,4,FALSE)</f>
        <v>#N/A</v>
      </c>
      <c r="H2524" s="142" t="e">
        <f>VLOOKUP(B2524,MODALIDADE_1!A:G,6,FALSE)</f>
        <v>#N/A</v>
      </c>
      <c r="I2524" s="142" t="e">
        <f>VLOOKUP(B2524,MODALIDADE_1!A:G,7,FALSE)</f>
        <v>#N/A</v>
      </c>
      <c r="J2524" s="106" t="e">
        <f>VLOOKUP(Tabela410[[#This Row],[Proposta de Referência]],SIMP_M1!A:K,9,FALSE)</f>
        <v>#VALUE!</v>
      </c>
      <c r="K2524" s="106" t="e">
        <f>VLOOKUP(Tabela410[[#This Row],[Proposta de Referência]],SIMP_M1!A:K,8,FALSE)</f>
        <v>#VALUE!</v>
      </c>
      <c r="L2524" s="107" t="e">
        <f t="shared" si="160"/>
        <v>#VALUE!</v>
      </c>
      <c r="M2524" s="107" t="e">
        <f t="shared" si="161"/>
        <v>#VALUE!</v>
      </c>
      <c r="N2524" s="142" t="e">
        <f t="shared" si="162"/>
        <v>#VALUE!</v>
      </c>
      <c r="O2524" s="142" t="e">
        <f t="shared" si="163"/>
        <v>#N/A</v>
      </c>
      <c r="P2524" s="24" t="str">
        <f>IFERROR(VLOOKUP(O2524,HOSPITAIS_COM_DIVIDAS!A:E,5,FALSE),"")</f>
        <v/>
      </c>
    </row>
    <row r="2525" spans="1:16" x14ac:dyDescent="0.25">
      <c r="A2525" s="52" t="e">
        <f>Tabela410[[#This Row],[Status da Proposta]]</f>
        <v>#VALUE!</v>
      </c>
      <c r="B2525" s="143">
        <f>MODALIDADE_1!A2525</f>
        <v>0</v>
      </c>
      <c r="C2525" s="142" t="e">
        <f>VLOOKUP(B2525,MODALIDADE_1!A:B,2,FALSE)</f>
        <v>#N/A</v>
      </c>
      <c r="D2525" s="142"/>
      <c r="E2525" s="94" t="e">
        <f>VLOOKUP(B2525,MODALIDADE_1!A:E,5,FALSE)</f>
        <v>#N/A</v>
      </c>
      <c r="F2525" s="95" t="e">
        <f>VLOOKUP(B2525,MODALIDADE_1!A:C,3,FALSE)</f>
        <v>#N/A</v>
      </c>
      <c r="G2525" s="142" t="e">
        <f>VLOOKUP(B2525,MODALIDADE_1!A:G,4,FALSE)</f>
        <v>#N/A</v>
      </c>
      <c r="H2525" s="142" t="e">
        <f>VLOOKUP(B2525,MODALIDADE_1!A:G,6,FALSE)</f>
        <v>#N/A</v>
      </c>
      <c r="I2525" s="142" t="e">
        <f>VLOOKUP(B2525,MODALIDADE_1!A:G,7,FALSE)</f>
        <v>#N/A</v>
      </c>
      <c r="J2525" s="106" t="e">
        <f>VLOOKUP(Tabela410[[#This Row],[Proposta de Referência]],SIMP_M1!A:K,9,FALSE)</f>
        <v>#VALUE!</v>
      </c>
      <c r="K2525" s="106" t="e">
        <f>VLOOKUP(Tabela410[[#This Row],[Proposta de Referência]],SIMP_M1!A:K,8,FALSE)</f>
        <v>#VALUE!</v>
      </c>
      <c r="L2525" s="107" t="e">
        <f t="shared" si="160"/>
        <v>#VALUE!</v>
      </c>
      <c r="M2525" s="107" t="e">
        <f t="shared" si="161"/>
        <v>#VALUE!</v>
      </c>
      <c r="N2525" s="142" t="e">
        <f t="shared" si="162"/>
        <v>#VALUE!</v>
      </c>
      <c r="O2525" s="142" t="e">
        <f t="shared" si="163"/>
        <v>#N/A</v>
      </c>
      <c r="P2525" s="24" t="str">
        <f>IFERROR(VLOOKUP(O2525,HOSPITAIS_COM_DIVIDAS!A:E,5,FALSE),"")</f>
        <v/>
      </c>
    </row>
    <row r="2526" spans="1:16" x14ac:dyDescent="0.25">
      <c r="A2526" s="52" t="e">
        <f>Tabela410[[#This Row],[Status da Proposta]]</f>
        <v>#VALUE!</v>
      </c>
      <c r="B2526" s="143">
        <f>MODALIDADE_1!A2526</f>
        <v>0</v>
      </c>
      <c r="C2526" s="142" t="e">
        <f>VLOOKUP(B2526,MODALIDADE_1!A:B,2,FALSE)</f>
        <v>#N/A</v>
      </c>
      <c r="D2526" s="142"/>
      <c r="E2526" s="94" t="e">
        <f>VLOOKUP(B2526,MODALIDADE_1!A:E,5,FALSE)</f>
        <v>#N/A</v>
      </c>
      <c r="F2526" s="95" t="e">
        <f>VLOOKUP(B2526,MODALIDADE_1!A:C,3,FALSE)</f>
        <v>#N/A</v>
      </c>
      <c r="G2526" s="142" t="e">
        <f>VLOOKUP(B2526,MODALIDADE_1!A:G,4,FALSE)</f>
        <v>#N/A</v>
      </c>
      <c r="H2526" s="142" t="e">
        <f>VLOOKUP(B2526,MODALIDADE_1!A:G,6,FALSE)</f>
        <v>#N/A</v>
      </c>
      <c r="I2526" s="142" t="e">
        <f>VLOOKUP(B2526,MODALIDADE_1!A:G,7,FALSE)</f>
        <v>#N/A</v>
      </c>
      <c r="J2526" s="106" t="e">
        <f>VLOOKUP(Tabela410[[#This Row],[Proposta de Referência]],SIMP_M1!A:K,9,FALSE)</f>
        <v>#VALUE!</v>
      </c>
      <c r="K2526" s="106" t="e">
        <f>VLOOKUP(Tabela410[[#This Row],[Proposta de Referência]],SIMP_M1!A:K,8,FALSE)</f>
        <v>#VALUE!</v>
      </c>
      <c r="L2526" s="107" t="e">
        <f t="shared" si="160"/>
        <v>#VALUE!</v>
      </c>
      <c r="M2526" s="107" t="e">
        <f t="shared" si="161"/>
        <v>#VALUE!</v>
      </c>
      <c r="N2526" s="142" t="e">
        <f t="shared" si="162"/>
        <v>#VALUE!</v>
      </c>
      <c r="O2526" s="142" t="e">
        <f t="shared" si="163"/>
        <v>#N/A</v>
      </c>
      <c r="P2526" s="24" t="str">
        <f>IFERROR(VLOOKUP(O2526,HOSPITAIS_COM_DIVIDAS!A:E,5,FALSE),"")</f>
        <v/>
      </c>
    </row>
    <row r="2527" spans="1:16" x14ac:dyDescent="0.25">
      <c r="A2527" s="52" t="e">
        <f>Tabela410[[#This Row],[Status da Proposta]]</f>
        <v>#VALUE!</v>
      </c>
      <c r="B2527" s="143">
        <f>MODALIDADE_1!A2527</f>
        <v>0</v>
      </c>
      <c r="C2527" s="142" t="e">
        <f>VLOOKUP(B2527,MODALIDADE_1!A:B,2,FALSE)</f>
        <v>#N/A</v>
      </c>
      <c r="D2527" s="142"/>
      <c r="E2527" s="94" t="e">
        <f>VLOOKUP(B2527,MODALIDADE_1!A:E,5,FALSE)</f>
        <v>#N/A</v>
      </c>
      <c r="F2527" s="95" t="e">
        <f>VLOOKUP(B2527,MODALIDADE_1!A:C,3,FALSE)</f>
        <v>#N/A</v>
      </c>
      <c r="G2527" s="142" t="e">
        <f>VLOOKUP(B2527,MODALIDADE_1!A:G,4,FALSE)</f>
        <v>#N/A</v>
      </c>
      <c r="H2527" s="142" t="e">
        <f>VLOOKUP(B2527,MODALIDADE_1!A:G,6,FALSE)</f>
        <v>#N/A</v>
      </c>
      <c r="I2527" s="142" t="e">
        <f>VLOOKUP(B2527,MODALIDADE_1!A:G,7,FALSE)</f>
        <v>#N/A</v>
      </c>
      <c r="J2527" s="106" t="e">
        <f>VLOOKUP(Tabela410[[#This Row],[Proposta de Referência]],SIMP_M1!A:K,9,FALSE)</f>
        <v>#VALUE!</v>
      </c>
      <c r="K2527" s="106" t="e">
        <f>VLOOKUP(Tabela410[[#This Row],[Proposta de Referência]],SIMP_M1!A:K,8,FALSE)</f>
        <v>#VALUE!</v>
      </c>
      <c r="L2527" s="107" t="e">
        <f t="shared" si="160"/>
        <v>#VALUE!</v>
      </c>
      <c r="M2527" s="107" t="e">
        <f t="shared" si="161"/>
        <v>#VALUE!</v>
      </c>
      <c r="N2527" s="142" t="e">
        <f t="shared" si="162"/>
        <v>#VALUE!</v>
      </c>
      <c r="O2527" s="142" t="e">
        <f t="shared" si="163"/>
        <v>#N/A</v>
      </c>
      <c r="P2527" s="24" t="str">
        <f>IFERROR(VLOOKUP(O2527,HOSPITAIS_COM_DIVIDAS!A:E,5,FALSE),"")</f>
        <v/>
      </c>
    </row>
    <row r="2528" spans="1:16" x14ac:dyDescent="0.25">
      <c r="A2528" s="52" t="e">
        <f>Tabela410[[#This Row],[Status da Proposta]]</f>
        <v>#VALUE!</v>
      </c>
      <c r="B2528" s="143">
        <f>MODALIDADE_1!A2528</f>
        <v>0</v>
      </c>
      <c r="C2528" s="142" t="e">
        <f>VLOOKUP(B2528,MODALIDADE_1!A:B,2,FALSE)</f>
        <v>#N/A</v>
      </c>
      <c r="D2528" s="142"/>
      <c r="E2528" s="94" t="e">
        <f>VLOOKUP(B2528,MODALIDADE_1!A:E,5,FALSE)</f>
        <v>#N/A</v>
      </c>
      <c r="F2528" s="95" t="e">
        <f>VLOOKUP(B2528,MODALIDADE_1!A:C,3,FALSE)</f>
        <v>#N/A</v>
      </c>
      <c r="G2528" s="142" t="e">
        <f>VLOOKUP(B2528,MODALIDADE_1!A:G,4,FALSE)</f>
        <v>#N/A</v>
      </c>
      <c r="H2528" s="142" t="e">
        <f>VLOOKUP(B2528,MODALIDADE_1!A:G,6,FALSE)</f>
        <v>#N/A</v>
      </c>
      <c r="I2528" s="142" t="e">
        <f>VLOOKUP(B2528,MODALIDADE_1!A:G,7,FALSE)</f>
        <v>#N/A</v>
      </c>
      <c r="J2528" s="106" t="e">
        <f>VLOOKUP(Tabela410[[#This Row],[Proposta de Referência]],SIMP_M1!A:K,9,FALSE)</f>
        <v>#VALUE!</v>
      </c>
      <c r="K2528" s="106" t="e">
        <f>VLOOKUP(Tabela410[[#This Row],[Proposta de Referência]],SIMP_M1!A:K,8,FALSE)</f>
        <v>#VALUE!</v>
      </c>
      <c r="L2528" s="107" t="e">
        <f t="shared" ref="L2528:L2591" si="164">K2528+J2528</f>
        <v>#VALUE!</v>
      </c>
      <c r="M2528" s="107" t="e">
        <f t="shared" ref="M2528:M2591" si="165">L2528*12</f>
        <v>#VALUE!</v>
      </c>
      <c r="N2528" s="142" t="e">
        <f t="shared" ref="N2528:N2591" si="166">IF(L2528&gt;100000,"SIM, POSSUI VALOR ACIMA DE R$100.000,00","NÃO, POSSUI VALOR NECESSÁRIO")</f>
        <v>#VALUE!</v>
      </c>
      <c r="O2528" s="142" t="e">
        <f t="shared" ref="O2528:O2591" si="167">LEFT(E2528,8)</f>
        <v>#N/A</v>
      </c>
      <c r="P2528" s="24" t="str">
        <f>IFERROR(VLOOKUP(O2528,HOSPITAIS_COM_DIVIDAS!A:E,5,FALSE),"")</f>
        <v/>
      </c>
    </row>
    <row r="2529" spans="1:16" x14ac:dyDescent="0.25">
      <c r="A2529" s="52" t="e">
        <f>Tabela410[[#This Row],[Status da Proposta]]</f>
        <v>#VALUE!</v>
      </c>
      <c r="B2529" s="143">
        <f>MODALIDADE_1!A2529</f>
        <v>0</v>
      </c>
      <c r="C2529" s="142" t="e">
        <f>VLOOKUP(B2529,MODALIDADE_1!A:B,2,FALSE)</f>
        <v>#N/A</v>
      </c>
      <c r="D2529" s="142"/>
      <c r="E2529" s="94" t="e">
        <f>VLOOKUP(B2529,MODALIDADE_1!A:E,5,FALSE)</f>
        <v>#N/A</v>
      </c>
      <c r="F2529" s="95" t="e">
        <f>VLOOKUP(B2529,MODALIDADE_1!A:C,3,FALSE)</f>
        <v>#N/A</v>
      </c>
      <c r="G2529" s="142" t="e">
        <f>VLOOKUP(B2529,MODALIDADE_1!A:G,4,FALSE)</f>
        <v>#N/A</v>
      </c>
      <c r="H2529" s="142" t="e">
        <f>VLOOKUP(B2529,MODALIDADE_1!A:G,6,FALSE)</f>
        <v>#N/A</v>
      </c>
      <c r="I2529" s="142" t="e">
        <f>VLOOKUP(B2529,MODALIDADE_1!A:G,7,FALSE)</f>
        <v>#N/A</v>
      </c>
      <c r="J2529" s="106" t="e">
        <f>VLOOKUP(Tabela410[[#This Row],[Proposta de Referência]],SIMP_M1!A:K,9,FALSE)</f>
        <v>#VALUE!</v>
      </c>
      <c r="K2529" s="106" t="e">
        <f>VLOOKUP(Tabela410[[#This Row],[Proposta de Referência]],SIMP_M1!A:K,8,FALSE)</f>
        <v>#VALUE!</v>
      </c>
      <c r="L2529" s="107" t="e">
        <f t="shared" si="164"/>
        <v>#VALUE!</v>
      </c>
      <c r="M2529" s="107" t="e">
        <f t="shared" si="165"/>
        <v>#VALUE!</v>
      </c>
      <c r="N2529" s="142" t="e">
        <f t="shared" si="166"/>
        <v>#VALUE!</v>
      </c>
      <c r="O2529" s="142" t="e">
        <f t="shared" si="167"/>
        <v>#N/A</v>
      </c>
      <c r="P2529" s="24" t="str">
        <f>IFERROR(VLOOKUP(O2529,HOSPITAIS_COM_DIVIDAS!A:E,5,FALSE),"")</f>
        <v/>
      </c>
    </row>
    <row r="2530" spans="1:16" x14ac:dyDescent="0.25">
      <c r="A2530" s="52" t="e">
        <f>Tabela410[[#This Row],[Status da Proposta]]</f>
        <v>#VALUE!</v>
      </c>
      <c r="B2530" s="143">
        <f>MODALIDADE_1!A2530</f>
        <v>0</v>
      </c>
      <c r="C2530" s="142" t="e">
        <f>VLOOKUP(B2530,MODALIDADE_1!A:B,2,FALSE)</f>
        <v>#N/A</v>
      </c>
      <c r="D2530" s="142"/>
      <c r="E2530" s="94" t="e">
        <f>VLOOKUP(B2530,MODALIDADE_1!A:E,5,FALSE)</f>
        <v>#N/A</v>
      </c>
      <c r="F2530" s="95" t="e">
        <f>VLOOKUP(B2530,MODALIDADE_1!A:C,3,FALSE)</f>
        <v>#N/A</v>
      </c>
      <c r="G2530" s="142" t="e">
        <f>VLOOKUP(B2530,MODALIDADE_1!A:G,4,FALSE)</f>
        <v>#N/A</v>
      </c>
      <c r="H2530" s="142" t="e">
        <f>VLOOKUP(B2530,MODALIDADE_1!A:G,6,FALSE)</f>
        <v>#N/A</v>
      </c>
      <c r="I2530" s="142" t="e">
        <f>VLOOKUP(B2530,MODALIDADE_1!A:G,7,FALSE)</f>
        <v>#N/A</v>
      </c>
      <c r="J2530" s="106" t="e">
        <f>VLOOKUP(Tabela410[[#This Row],[Proposta de Referência]],SIMP_M1!A:K,9,FALSE)</f>
        <v>#VALUE!</v>
      </c>
      <c r="K2530" s="106" t="e">
        <f>VLOOKUP(Tabela410[[#This Row],[Proposta de Referência]],SIMP_M1!A:K,8,FALSE)</f>
        <v>#VALUE!</v>
      </c>
      <c r="L2530" s="107" t="e">
        <f t="shared" si="164"/>
        <v>#VALUE!</v>
      </c>
      <c r="M2530" s="107" t="e">
        <f t="shared" si="165"/>
        <v>#VALUE!</v>
      </c>
      <c r="N2530" s="142" t="e">
        <f t="shared" si="166"/>
        <v>#VALUE!</v>
      </c>
      <c r="O2530" s="142" t="e">
        <f t="shared" si="167"/>
        <v>#N/A</v>
      </c>
      <c r="P2530" s="24" t="str">
        <f>IFERROR(VLOOKUP(O2530,HOSPITAIS_COM_DIVIDAS!A:E,5,FALSE),"")</f>
        <v/>
      </c>
    </row>
    <row r="2531" spans="1:16" x14ac:dyDescent="0.25">
      <c r="A2531" s="52" t="e">
        <f>Tabela410[[#This Row],[Status da Proposta]]</f>
        <v>#VALUE!</v>
      </c>
      <c r="B2531" s="143">
        <f>MODALIDADE_1!A2531</f>
        <v>0</v>
      </c>
      <c r="C2531" s="142" t="e">
        <f>VLOOKUP(B2531,MODALIDADE_1!A:B,2,FALSE)</f>
        <v>#N/A</v>
      </c>
      <c r="D2531" s="142"/>
      <c r="E2531" s="94" t="e">
        <f>VLOOKUP(B2531,MODALIDADE_1!A:E,5,FALSE)</f>
        <v>#N/A</v>
      </c>
      <c r="F2531" s="95" t="e">
        <f>VLOOKUP(B2531,MODALIDADE_1!A:C,3,FALSE)</f>
        <v>#N/A</v>
      </c>
      <c r="G2531" s="142" t="e">
        <f>VLOOKUP(B2531,MODALIDADE_1!A:G,4,FALSE)</f>
        <v>#N/A</v>
      </c>
      <c r="H2531" s="142" t="e">
        <f>VLOOKUP(B2531,MODALIDADE_1!A:G,6,FALSE)</f>
        <v>#N/A</v>
      </c>
      <c r="I2531" s="142" t="e">
        <f>VLOOKUP(B2531,MODALIDADE_1!A:G,7,FALSE)</f>
        <v>#N/A</v>
      </c>
      <c r="J2531" s="106" t="e">
        <f>VLOOKUP(Tabela410[[#This Row],[Proposta de Referência]],SIMP_M1!A:K,9,FALSE)</f>
        <v>#VALUE!</v>
      </c>
      <c r="K2531" s="106" t="e">
        <f>VLOOKUP(Tabela410[[#This Row],[Proposta de Referência]],SIMP_M1!A:K,8,FALSE)</f>
        <v>#VALUE!</v>
      </c>
      <c r="L2531" s="107" t="e">
        <f t="shared" si="164"/>
        <v>#VALUE!</v>
      </c>
      <c r="M2531" s="107" t="e">
        <f t="shared" si="165"/>
        <v>#VALUE!</v>
      </c>
      <c r="N2531" s="142" t="e">
        <f t="shared" si="166"/>
        <v>#VALUE!</v>
      </c>
      <c r="O2531" s="142" t="e">
        <f t="shared" si="167"/>
        <v>#N/A</v>
      </c>
      <c r="P2531" s="24" t="str">
        <f>IFERROR(VLOOKUP(O2531,HOSPITAIS_COM_DIVIDAS!A:E,5,FALSE),"")</f>
        <v/>
      </c>
    </row>
    <row r="2532" spans="1:16" x14ac:dyDescent="0.25">
      <c r="A2532" s="52" t="e">
        <f>Tabela410[[#This Row],[Status da Proposta]]</f>
        <v>#VALUE!</v>
      </c>
      <c r="B2532" s="143">
        <f>MODALIDADE_1!A2532</f>
        <v>0</v>
      </c>
      <c r="C2532" s="142" t="e">
        <f>VLOOKUP(B2532,MODALIDADE_1!A:B,2,FALSE)</f>
        <v>#N/A</v>
      </c>
      <c r="D2532" s="142"/>
      <c r="E2532" s="94" t="e">
        <f>VLOOKUP(B2532,MODALIDADE_1!A:E,5,FALSE)</f>
        <v>#N/A</v>
      </c>
      <c r="F2532" s="95" t="e">
        <f>VLOOKUP(B2532,MODALIDADE_1!A:C,3,FALSE)</f>
        <v>#N/A</v>
      </c>
      <c r="G2532" s="142" t="e">
        <f>VLOOKUP(B2532,MODALIDADE_1!A:G,4,FALSE)</f>
        <v>#N/A</v>
      </c>
      <c r="H2532" s="142" t="e">
        <f>VLOOKUP(B2532,MODALIDADE_1!A:G,6,FALSE)</f>
        <v>#N/A</v>
      </c>
      <c r="I2532" s="142" t="e">
        <f>VLOOKUP(B2532,MODALIDADE_1!A:G,7,FALSE)</f>
        <v>#N/A</v>
      </c>
      <c r="J2532" s="106" t="e">
        <f>VLOOKUP(Tabela410[[#This Row],[Proposta de Referência]],SIMP_M1!A:K,9,FALSE)</f>
        <v>#VALUE!</v>
      </c>
      <c r="K2532" s="106" t="e">
        <f>VLOOKUP(Tabela410[[#This Row],[Proposta de Referência]],SIMP_M1!A:K,8,FALSE)</f>
        <v>#VALUE!</v>
      </c>
      <c r="L2532" s="107" t="e">
        <f t="shared" si="164"/>
        <v>#VALUE!</v>
      </c>
      <c r="M2532" s="107" t="e">
        <f t="shared" si="165"/>
        <v>#VALUE!</v>
      </c>
      <c r="N2532" s="142" t="e">
        <f t="shared" si="166"/>
        <v>#VALUE!</v>
      </c>
      <c r="O2532" s="142" t="e">
        <f t="shared" si="167"/>
        <v>#N/A</v>
      </c>
      <c r="P2532" s="24" t="str">
        <f>IFERROR(VLOOKUP(O2532,HOSPITAIS_COM_DIVIDAS!A:E,5,FALSE),"")</f>
        <v/>
      </c>
    </row>
    <row r="2533" spans="1:16" x14ac:dyDescent="0.25">
      <c r="A2533" s="52" t="e">
        <f>Tabela410[[#This Row],[Status da Proposta]]</f>
        <v>#VALUE!</v>
      </c>
      <c r="B2533" s="143">
        <f>MODALIDADE_1!A2533</f>
        <v>0</v>
      </c>
      <c r="C2533" s="142" t="e">
        <f>VLOOKUP(B2533,MODALIDADE_1!A:B,2,FALSE)</f>
        <v>#N/A</v>
      </c>
      <c r="D2533" s="142"/>
      <c r="E2533" s="94" t="e">
        <f>VLOOKUP(B2533,MODALIDADE_1!A:E,5,FALSE)</f>
        <v>#N/A</v>
      </c>
      <c r="F2533" s="95" t="e">
        <f>VLOOKUP(B2533,MODALIDADE_1!A:C,3,FALSE)</f>
        <v>#N/A</v>
      </c>
      <c r="G2533" s="142" t="e">
        <f>VLOOKUP(B2533,MODALIDADE_1!A:G,4,FALSE)</f>
        <v>#N/A</v>
      </c>
      <c r="H2533" s="142" t="e">
        <f>VLOOKUP(B2533,MODALIDADE_1!A:G,6,FALSE)</f>
        <v>#N/A</v>
      </c>
      <c r="I2533" s="142" t="e">
        <f>VLOOKUP(B2533,MODALIDADE_1!A:G,7,FALSE)</f>
        <v>#N/A</v>
      </c>
      <c r="J2533" s="106" t="e">
        <f>VLOOKUP(Tabela410[[#This Row],[Proposta de Referência]],SIMP_M1!A:K,9,FALSE)</f>
        <v>#VALUE!</v>
      </c>
      <c r="K2533" s="106" t="e">
        <f>VLOOKUP(Tabela410[[#This Row],[Proposta de Referência]],SIMP_M1!A:K,8,FALSE)</f>
        <v>#VALUE!</v>
      </c>
      <c r="L2533" s="107" t="e">
        <f t="shared" si="164"/>
        <v>#VALUE!</v>
      </c>
      <c r="M2533" s="107" t="e">
        <f t="shared" si="165"/>
        <v>#VALUE!</v>
      </c>
      <c r="N2533" s="142" t="e">
        <f t="shared" si="166"/>
        <v>#VALUE!</v>
      </c>
      <c r="O2533" s="142" t="e">
        <f t="shared" si="167"/>
        <v>#N/A</v>
      </c>
      <c r="P2533" s="24" t="str">
        <f>IFERROR(VLOOKUP(O2533,HOSPITAIS_COM_DIVIDAS!A:E,5,FALSE),"")</f>
        <v/>
      </c>
    </row>
    <row r="2534" spans="1:16" x14ac:dyDescent="0.25">
      <c r="A2534" s="52" t="e">
        <f>Tabela410[[#This Row],[Status da Proposta]]</f>
        <v>#VALUE!</v>
      </c>
      <c r="B2534" s="143">
        <f>MODALIDADE_1!A2534</f>
        <v>0</v>
      </c>
      <c r="C2534" s="142" t="e">
        <f>VLOOKUP(B2534,MODALIDADE_1!A:B,2,FALSE)</f>
        <v>#N/A</v>
      </c>
      <c r="D2534" s="142"/>
      <c r="E2534" s="94" t="e">
        <f>VLOOKUP(B2534,MODALIDADE_1!A:E,5,FALSE)</f>
        <v>#N/A</v>
      </c>
      <c r="F2534" s="95" t="e">
        <f>VLOOKUP(B2534,MODALIDADE_1!A:C,3,FALSE)</f>
        <v>#N/A</v>
      </c>
      <c r="G2534" s="142" t="e">
        <f>VLOOKUP(B2534,MODALIDADE_1!A:G,4,FALSE)</f>
        <v>#N/A</v>
      </c>
      <c r="H2534" s="142" t="e">
        <f>VLOOKUP(B2534,MODALIDADE_1!A:G,6,FALSE)</f>
        <v>#N/A</v>
      </c>
      <c r="I2534" s="142" t="e">
        <f>VLOOKUP(B2534,MODALIDADE_1!A:G,7,FALSE)</f>
        <v>#N/A</v>
      </c>
      <c r="J2534" s="106" t="e">
        <f>VLOOKUP(Tabela410[[#This Row],[Proposta de Referência]],SIMP_M1!A:K,9,FALSE)</f>
        <v>#VALUE!</v>
      </c>
      <c r="K2534" s="106" t="e">
        <f>VLOOKUP(Tabela410[[#This Row],[Proposta de Referência]],SIMP_M1!A:K,8,FALSE)</f>
        <v>#VALUE!</v>
      </c>
      <c r="L2534" s="107" t="e">
        <f t="shared" si="164"/>
        <v>#VALUE!</v>
      </c>
      <c r="M2534" s="107" t="e">
        <f t="shared" si="165"/>
        <v>#VALUE!</v>
      </c>
      <c r="N2534" s="142" t="e">
        <f t="shared" si="166"/>
        <v>#VALUE!</v>
      </c>
      <c r="O2534" s="142" t="e">
        <f t="shared" si="167"/>
        <v>#N/A</v>
      </c>
      <c r="P2534" s="24" t="str">
        <f>IFERROR(VLOOKUP(O2534,HOSPITAIS_COM_DIVIDAS!A:E,5,FALSE),"")</f>
        <v/>
      </c>
    </row>
    <row r="2535" spans="1:16" x14ac:dyDescent="0.25">
      <c r="A2535" s="52" t="e">
        <f>Tabela410[[#This Row],[Status da Proposta]]</f>
        <v>#VALUE!</v>
      </c>
      <c r="B2535" s="143">
        <f>MODALIDADE_1!A2535</f>
        <v>0</v>
      </c>
      <c r="C2535" s="142" t="e">
        <f>VLOOKUP(B2535,MODALIDADE_1!A:B,2,FALSE)</f>
        <v>#N/A</v>
      </c>
      <c r="D2535" s="142"/>
      <c r="E2535" s="94" t="e">
        <f>VLOOKUP(B2535,MODALIDADE_1!A:E,5,FALSE)</f>
        <v>#N/A</v>
      </c>
      <c r="F2535" s="95" t="e">
        <f>VLOOKUP(B2535,MODALIDADE_1!A:C,3,FALSE)</f>
        <v>#N/A</v>
      </c>
      <c r="G2535" s="142" t="e">
        <f>VLOOKUP(B2535,MODALIDADE_1!A:G,4,FALSE)</f>
        <v>#N/A</v>
      </c>
      <c r="H2535" s="142" t="e">
        <f>VLOOKUP(B2535,MODALIDADE_1!A:G,6,FALSE)</f>
        <v>#N/A</v>
      </c>
      <c r="I2535" s="142" t="e">
        <f>VLOOKUP(B2535,MODALIDADE_1!A:G,7,FALSE)</f>
        <v>#N/A</v>
      </c>
      <c r="J2535" s="106" t="e">
        <f>VLOOKUP(Tabela410[[#This Row],[Proposta de Referência]],SIMP_M1!A:K,9,FALSE)</f>
        <v>#VALUE!</v>
      </c>
      <c r="K2535" s="106" t="e">
        <f>VLOOKUP(Tabela410[[#This Row],[Proposta de Referência]],SIMP_M1!A:K,8,FALSE)</f>
        <v>#VALUE!</v>
      </c>
      <c r="L2535" s="107" t="e">
        <f t="shared" si="164"/>
        <v>#VALUE!</v>
      </c>
      <c r="M2535" s="107" t="e">
        <f t="shared" si="165"/>
        <v>#VALUE!</v>
      </c>
      <c r="N2535" s="142" t="e">
        <f t="shared" si="166"/>
        <v>#VALUE!</v>
      </c>
      <c r="O2535" s="142" t="e">
        <f t="shared" si="167"/>
        <v>#N/A</v>
      </c>
      <c r="P2535" s="24" t="str">
        <f>IFERROR(VLOOKUP(O2535,HOSPITAIS_COM_DIVIDAS!A:E,5,FALSE),"")</f>
        <v/>
      </c>
    </row>
    <row r="2536" spans="1:16" x14ac:dyDescent="0.25">
      <c r="A2536" s="52" t="e">
        <f>Tabela410[[#This Row],[Status da Proposta]]</f>
        <v>#VALUE!</v>
      </c>
      <c r="B2536" s="143">
        <f>MODALIDADE_1!A2536</f>
        <v>0</v>
      </c>
      <c r="C2536" s="142" t="e">
        <f>VLOOKUP(B2536,MODALIDADE_1!A:B,2,FALSE)</f>
        <v>#N/A</v>
      </c>
      <c r="D2536" s="142"/>
      <c r="E2536" s="94" t="e">
        <f>VLOOKUP(B2536,MODALIDADE_1!A:E,5,FALSE)</f>
        <v>#N/A</v>
      </c>
      <c r="F2536" s="95" t="e">
        <f>VLOOKUP(B2536,MODALIDADE_1!A:C,3,FALSE)</f>
        <v>#N/A</v>
      </c>
      <c r="G2536" s="142" t="e">
        <f>VLOOKUP(B2536,MODALIDADE_1!A:G,4,FALSE)</f>
        <v>#N/A</v>
      </c>
      <c r="H2536" s="142" t="e">
        <f>VLOOKUP(B2536,MODALIDADE_1!A:G,6,FALSE)</f>
        <v>#N/A</v>
      </c>
      <c r="I2536" s="142" t="e">
        <f>VLOOKUP(B2536,MODALIDADE_1!A:G,7,FALSE)</f>
        <v>#N/A</v>
      </c>
      <c r="J2536" s="106" t="e">
        <f>VLOOKUP(Tabela410[[#This Row],[Proposta de Referência]],SIMP_M1!A:K,9,FALSE)</f>
        <v>#VALUE!</v>
      </c>
      <c r="K2536" s="106" t="e">
        <f>VLOOKUP(Tabela410[[#This Row],[Proposta de Referência]],SIMP_M1!A:K,8,FALSE)</f>
        <v>#VALUE!</v>
      </c>
      <c r="L2536" s="107" t="e">
        <f t="shared" si="164"/>
        <v>#VALUE!</v>
      </c>
      <c r="M2536" s="107" t="e">
        <f t="shared" si="165"/>
        <v>#VALUE!</v>
      </c>
      <c r="N2536" s="142" t="e">
        <f t="shared" si="166"/>
        <v>#VALUE!</v>
      </c>
      <c r="O2536" s="142" t="e">
        <f t="shared" si="167"/>
        <v>#N/A</v>
      </c>
      <c r="P2536" s="24" t="str">
        <f>IFERROR(VLOOKUP(O2536,HOSPITAIS_COM_DIVIDAS!A:E,5,FALSE),"")</f>
        <v/>
      </c>
    </row>
    <row r="2537" spans="1:16" x14ac:dyDescent="0.25">
      <c r="A2537" s="52" t="e">
        <f>Tabela410[[#This Row],[Status da Proposta]]</f>
        <v>#VALUE!</v>
      </c>
      <c r="B2537" s="143">
        <f>MODALIDADE_1!A2537</f>
        <v>0</v>
      </c>
      <c r="C2537" s="142" t="e">
        <f>VLOOKUP(B2537,MODALIDADE_1!A:B,2,FALSE)</f>
        <v>#N/A</v>
      </c>
      <c r="D2537" s="142"/>
      <c r="E2537" s="94" t="e">
        <f>VLOOKUP(B2537,MODALIDADE_1!A:E,5,FALSE)</f>
        <v>#N/A</v>
      </c>
      <c r="F2537" s="95" t="e">
        <f>VLOOKUP(B2537,MODALIDADE_1!A:C,3,FALSE)</f>
        <v>#N/A</v>
      </c>
      <c r="G2537" s="142" t="e">
        <f>VLOOKUP(B2537,MODALIDADE_1!A:G,4,FALSE)</f>
        <v>#N/A</v>
      </c>
      <c r="H2537" s="142" t="e">
        <f>VLOOKUP(B2537,MODALIDADE_1!A:G,6,FALSE)</f>
        <v>#N/A</v>
      </c>
      <c r="I2537" s="142" t="e">
        <f>VLOOKUP(B2537,MODALIDADE_1!A:G,7,FALSE)</f>
        <v>#N/A</v>
      </c>
      <c r="J2537" s="106" t="e">
        <f>VLOOKUP(Tabela410[[#This Row],[Proposta de Referência]],SIMP_M1!A:K,9,FALSE)</f>
        <v>#VALUE!</v>
      </c>
      <c r="K2537" s="106" t="e">
        <f>VLOOKUP(Tabela410[[#This Row],[Proposta de Referência]],SIMP_M1!A:K,8,FALSE)</f>
        <v>#VALUE!</v>
      </c>
      <c r="L2537" s="107" t="e">
        <f t="shared" si="164"/>
        <v>#VALUE!</v>
      </c>
      <c r="M2537" s="107" t="e">
        <f t="shared" si="165"/>
        <v>#VALUE!</v>
      </c>
      <c r="N2537" s="142" t="e">
        <f t="shared" si="166"/>
        <v>#VALUE!</v>
      </c>
      <c r="O2537" s="142" t="e">
        <f t="shared" si="167"/>
        <v>#N/A</v>
      </c>
      <c r="P2537" s="24" t="str">
        <f>IFERROR(VLOOKUP(O2537,HOSPITAIS_COM_DIVIDAS!A:E,5,FALSE),"")</f>
        <v/>
      </c>
    </row>
    <row r="2538" spans="1:16" x14ac:dyDescent="0.25">
      <c r="A2538" s="52" t="e">
        <f>Tabela410[[#This Row],[Status da Proposta]]</f>
        <v>#VALUE!</v>
      </c>
      <c r="B2538" s="143">
        <f>MODALIDADE_1!A2538</f>
        <v>0</v>
      </c>
      <c r="C2538" s="142" t="e">
        <f>VLOOKUP(B2538,MODALIDADE_1!A:B,2,FALSE)</f>
        <v>#N/A</v>
      </c>
      <c r="D2538" s="142"/>
      <c r="E2538" s="94" t="e">
        <f>VLOOKUP(B2538,MODALIDADE_1!A:E,5,FALSE)</f>
        <v>#N/A</v>
      </c>
      <c r="F2538" s="95" t="e">
        <f>VLOOKUP(B2538,MODALIDADE_1!A:C,3,FALSE)</f>
        <v>#N/A</v>
      </c>
      <c r="G2538" s="142" t="e">
        <f>VLOOKUP(B2538,MODALIDADE_1!A:G,4,FALSE)</f>
        <v>#N/A</v>
      </c>
      <c r="H2538" s="142" t="e">
        <f>VLOOKUP(B2538,MODALIDADE_1!A:G,6,FALSE)</f>
        <v>#N/A</v>
      </c>
      <c r="I2538" s="142" t="e">
        <f>VLOOKUP(B2538,MODALIDADE_1!A:G,7,FALSE)</f>
        <v>#N/A</v>
      </c>
      <c r="J2538" s="106" t="e">
        <f>VLOOKUP(Tabela410[[#This Row],[Proposta de Referência]],SIMP_M1!A:K,9,FALSE)</f>
        <v>#VALUE!</v>
      </c>
      <c r="K2538" s="106" t="e">
        <f>VLOOKUP(Tabela410[[#This Row],[Proposta de Referência]],SIMP_M1!A:K,8,FALSE)</f>
        <v>#VALUE!</v>
      </c>
      <c r="L2538" s="107" t="e">
        <f t="shared" si="164"/>
        <v>#VALUE!</v>
      </c>
      <c r="M2538" s="107" t="e">
        <f t="shared" si="165"/>
        <v>#VALUE!</v>
      </c>
      <c r="N2538" s="142" t="e">
        <f t="shared" si="166"/>
        <v>#VALUE!</v>
      </c>
      <c r="O2538" s="142" t="e">
        <f t="shared" si="167"/>
        <v>#N/A</v>
      </c>
      <c r="P2538" s="24" t="str">
        <f>IFERROR(VLOOKUP(O2538,HOSPITAIS_COM_DIVIDAS!A:E,5,FALSE),"")</f>
        <v/>
      </c>
    </row>
    <row r="2539" spans="1:16" x14ac:dyDescent="0.25">
      <c r="A2539" s="52" t="e">
        <f>Tabela410[[#This Row],[Status da Proposta]]</f>
        <v>#VALUE!</v>
      </c>
      <c r="B2539" s="143">
        <f>MODALIDADE_1!A2539</f>
        <v>0</v>
      </c>
      <c r="C2539" s="142" t="e">
        <f>VLOOKUP(B2539,MODALIDADE_1!A:B,2,FALSE)</f>
        <v>#N/A</v>
      </c>
      <c r="D2539" s="142"/>
      <c r="E2539" s="94" t="e">
        <f>VLOOKUP(B2539,MODALIDADE_1!A:E,5,FALSE)</f>
        <v>#N/A</v>
      </c>
      <c r="F2539" s="95" t="e">
        <f>VLOOKUP(B2539,MODALIDADE_1!A:C,3,FALSE)</f>
        <v>#N/A</v>
      </c>
      <c r="G2539" s="142" t="e">
        <f>VLOOKUP(B2539,MODALIDADE_1!A:G,4,FALSE)</f>
        <v>#N/A</v>
      </c>
      <c r="H2539" s="142" t="e">
        <f>VLOOKUP(B2539,MODALIDADE_1!A:G,6,FALSE)</f>
        <v>#N/A</v>
      </c>
      <c r="I2539" s="142" t="e">
        <f>VLOOKUP(B2539,MODALIDADE_1!A:G,7,FALSE)</f>
        <v>#N/A</v>
      </c>
      <c r="J2539" s="106" t="e">
        <f>VLOOKUP(Tabela410[[#This Row],[Proposta de Referência]],SIMP_M1!A:K,9,FALSE)</f>
        <v>#VALUE!</v>
      </c>
      <c r="K2539" s="106" t="e">
        <f>VLOOKUP(Tabela410[[#This Row],[Proposta de Referência]],SIMP_M1!A:K,8,FALSE)</f>
        <v>#VALUE!</v>
      </c>
      <c r="L2539" s="107" t="e">
        <f t="shared" si="164"/>
        <v>#VALUE!</v>
      </c>
      <c r="M2539" s="107" t="e">
        <f t="shared" si="165"/>
        <v>#VALUE!</v>
      </c>
      <c r="N2539" s="142" t="e">
        <f t="shared" si="166"/>
        <v>#VALUE!</v>
      </c>
      <c r="O2539" s="142" t="e">
        <f t="shared" si="167"/>
        <v>#N/A</v>
      </c>
      <c r="P2539" s="24" t="str">
        <f>IFERROR(VLOOKUP(O2539,HOSPITAIS_COM_DIVIDAS!A:E,5,FALSE),"")</f>
        <v/>
      </c>
    </row>
    <row r="2540" spans="1:16" x14ac:dyDescent="0.25">
      <c r="A2540" s="52" t="e">
        <f>Tabela410[[#This Row],[Status da Proposta]]</f>
        <v>#VALUE!</v>
      </c>
      <c r="B2540" s="143">
        <f>MODALIDADE_1!A2540</f>
        <v>0</v>
      </c>
      <c r="C2540" s="142" t="e">
        <f>VLOOKUP(B2540,MODALIDADE_1!A:B,2,FALSE)</f>
        <v>#N/A</v>
      </c>
      <c r="D2540" s="142"/>
      <c r="E2540" s="94" t="e">
        <f>VLOOKUP(B2540,MODALIDADE_1!A:E,5,FALSE)</f>
        <v>#N/A</v>
      </c>
      <c r="F2540" s="95" t="e">
        <f>VLOOKUP(B2540,MODALIDADE_1!A:C,3,FALSE)</f>
        <v>#N/A</v>
      </c>
      <c r="G2540" s="142" t="e">
        <f>VLOOKUP(B2540,MODALIDADE_1!A:G,4,FALSE)</f>
        <v>#N/A</v>
      </c>
      <c r="H2540" s="142" t="e">
        <f>VLOOKUP(B2540,MODALIDADE_1!A:G,6,FALSE)</f>
        <v>#N/A</v>
      </c>
      <c r="I2540" s="142" t="e">
        <f>VLOOKUP(B2540,MODALIDADE_1!A:G,7,FALSE)</f>
        <v>#N/A</v>
      </c>
      <c r="J2540" s="106" t="e">
        <f>VLOOKUP(Tabela410[[#This Row],[Proposta de Referência]],SIMP_M1!A:K,9,FALSE)</f>
        <v>#VALUE!</v>
      </c>
      <c r="K2540" s="106" t="e">
        <f>VLOOKUP(Tabela410[[#This Row],[Proposta de Referência]],SIMP_M1!A:K,8,FALSE)</f>
        <v>#VALUE!</v>
      </c>
      <c r="L2540" s="107" t="e">
        <f t="shared" si="164"/>
        <v>#VALUE!</v>
      </c>
      <c r="M2540" s="107" t="e">
        <f t="shared" si="165"/>
        <v>#VALUE!</v>
      </c>
      <c r="N2540" s="142" t="e">
        <f t="shared" si="166"/>
        <v>#VALUE!</v>
      </c>
      <c r="O2540" s="142" t="e">
        <f t="shared" si="167"/>
        <v>#N/A</v>
      </c>
      <c r="P2540" s="24" t="str">
        <f>IFERROR(VLOOKUP(O2540,HOSPITAIS_COM_DIVIDAS!A:E,5,FALSE),"")</f>
        <v/>
      </c>
    </row>
    <row r="2541" spans="1:16" x14ac:dyDescent="0.25">
      <c r="A2541" s="52" t="e">
        <f>Tabela410[[#This Row],[Status da Proposta]]</f>
        <v>#VALUE!</v>
      </c>
      <c r="B2541" s="143">
        <f>MODALIDADE_1!A2541</f>
        <v>0</v>
      </c>
      <c r="C2541" s="142" t="e">
        <f>VLOOKUP(B2541,MODALIDADE_1!A:B,2,FALSE)</f>
        <v>#N/A</v>
      </c>
      <c r="D2541" s="142"/>
      <c r="E2541" s="94" t="e">
        <f>VLOOKUP(B2541,MODALIDADE_1!A:E,5,FALSE)</f>
        <v>#N/A</v>
      </c>
      <c r="F2541" s="95" t="e">
        <f>VLOOKUP(B2541,MODALIDADE_1!A:C,3,FALSE)</f>
        <v>#N/A</v>
      </c>
      <c r="G2541" s="142" t="e">
        <f>VLOOKUP(B2541,MODALIDADE_1!A:G,4,FALSE)</f>
        <v>#N/A</v>
      </c>
      <c r="H2541" s="142" t="e">
        <f>VLOOKUP(B2541,MODALIDADE_1!A:G,6,FALSE)</f>
        <v>#N/A</v>
      </c>
      <c r="I2541" s="142" t="e">
        <f>VLOOKUP(B2541,MODALIDADE_1!A:G,7,FALSE)</f>
        <v>#N/A</v>
      </c>
      <c r="J2541" s="106" t="e">
        <f>VLOOKUP(Tabela410[[#This Row],[Proposta de Referência]],SIMP_M1!A:K,9,FALSE)</f>
        <v>#VALUE!</v>
      </c>
      <c r="K2541" s="106" t="e">
        <f>VLOOKUP(Tabela410[[#This Row],[Proposta de Referência]],SIMP_M1!A:K,8,FALSE)</f>
        <v>#VALUE!</v>
      </c>
      <c r="L2541" s="107" t="e">
        <f t="shared" si="164"/>
        <v>#VALUE!</v>
      </c>
      <c r="M2541" s="107" t="e">
        <f t="shared" si="165"/>
        <v>#VALUE!</v>
      </c>
      <c r="N2541" s="142" t="e">
        <f t="shared" si="166"/>
        <v>#VALUE!</v>
      </c>
      <c r="O2541" s="142" t="e">
        <f t="shared" si="167"/>
        <v>#N/A</v>
      </c>
      <c r="P2541" s="24" t="str">
        <f>IFERROR(VLOOKUP(O2541,HOSPITAIS_COM_DIVIDAS!A:E,5,FALSE),"")</f>
        <v/>
      </c>
    </row>
    <row r="2542" spans="1:16" x14ac:dyDescent="0.25">
      <c r="A2542" s="52" t="e">
        <f>Tabela410[[#This Row],[Status da Proposta]]</f>
        <v>#VALUE!</v>
      </c>
      <c r="B2542" s="143">
        <f>MODALIDADE_1!A2542</f>
        <v>0</v>
      </c>
      <c r="C2542" s="142" t="e">
        <f>VLOOKUP(B2542,MODALIDADE_1!A:B,2,FALSE)</f>
        <v>#N/A</v>
      </c>
      <c r="D2542" s="142"/>
      <c r="E2542" s="94" t="e">
        <f>VLOOKUP(B2542,MODALIDADE_1!A:E,5,FALSE)</f>
        <v>#N/A</v>
      </c>
      <c r="F2542" s="95" t="e">
        <f>VLOOKUP(B2542,MODALIDADE_1!A:C,3,FALSE)</f>
        <v>#N/A</v>
      </c>
      <c r="G2542" s="142" t="e">
        <f>VLOOKUP(B2542,MODALIDADE_1!A:G,4,FALSE)</f>
        <v>#N/A</v>
      </c>
      <c r="H2542" s="142" t="e">
        <f>VLOOKUP(B2542,MODALIDADE_1!A:G,6,FALSE)</f>
        <v>#N/A</v>
      </c>
      <c r="I2542" s="142" t="e">
        <f>VLOOKUP(B2542,MODALIDADE_1!A:G,7,FALSE)</f>
        <v>#N/A</v>
      </c>
      <c r="J2542" s="106" t="e">
        <f>VLOOKUP(Tabela410[[#This Row],[Proposta de Referência]],SIMP_M1!A:K,9,FALSE)</f>
        <v>#VALUE!</v>
      </c>
      <c r="K2542" s="106" t="e">
        <f>VLOOKUP(Tabela410[[#This Row],[Proposta de Referência]],SIMP_M1!A:K,8,FALSE)</f>
        <v>#VALUE!</v>
      </c>
      <c r="L2542" s="107" t="e">
        <f t="shared" si="164"/>
        <v>#VALUE!</v>
      </c>
      <c r="M2542" s="107" t="e">
        <f t="shared" si="165"/>
        <v>#VALUE!</v>
      </c>
      <c r="N2542" s="142" t="e">
        <f t="shared" si="166"/>
        <v>#VALUE!</v>
      </c>
      <c r="O2542" s="142" t="e">
        <f t="shared" si="167"/>
        <v>#N/A</v>
      </c>
      <c r="P2542" s="24" t="str">
        <f>IFERROR(VLOOKUP(O2542,HOSPITAIS_COM_DIVIDAS!A:E,5,FALSE),"")</f>
        <v/>
      </c>
    </row>
    <row r="2543" spans="1:16" x14ac:dyDescent="0.25">
      <c r="A2543" s="52" t="e">
        <f>Tabela410[[#This Row],[Status da Proposta]]</f>
        <v>#VALUE!</v>
      </c>
      <c r="B2543" s="143">
        <f>MODALIDADE_1!A2543</f>
        <v>0</v>
      </c>
      <c r="C2543" s="142" t="e">
        <f>VLOOKUP(B2543,MODALIDADE_1!A:B,2,FALSE)</f>
        <v>#N/A</v>
      </c>
      <c r="D2543" s="142"/>
      <c r="E2543" s="94" t="e">
        <f>VLOOKUP(B2543,MODALIDADE_1!A:E,5,FALSE)</f>
        <v>#N/A</v>
      </c>
      <c r="F2543" s="95" t="e">
        <f>VLOOKUP(B2543,MODALIDADE_1!A:C,3,FALSE)</f>
        <v>#N/A</v>
      </c>
      <c r="G2543" s="142" t="e">
        <f>VLOOKUP(B2543,MODALIDADE_1!A:G,4,FALSE)</f>
        <v>#N/A</v>
      </c>
      <c r="H2543" s="142" t="e">
        <f>VLOOKUP(B2543,MODALIDADE_1!A:G,6,FALSE)</f>
        <v>#N/A</v>
      </c>
      <c r="I2543" s="142" t="e">
        <f>VLOOKUP(B2543,MODALIDADE_1!A:G,7,FALSE)</f>
        <v>#N/A</v>
      </c>
      <c r="J2543" s="106" t="e">
        <f>VLOOKUP(Tabela410[[#This Row],[Proposta de Referência]],SIMP_M1!A:K,9,FALSE)</f>
        <v>#VALUE!</v>
      </c>
      <c r="K2543" s="106" t="e">
        <f>VLOOKUP(Tabela410[[#This Row],[Proposta de Referência]],SIMP_M1!A:K,8,FALSE)</f>
        <v>#VALUE!</v>
      </c>
      <c r="L2543" s="107" t="e">
        <f t="shared" si="164"/>
        <v>#VALUE!</v>
      </c>
      <c r="M2543" s="107" t="e">
        <f t="shared" si="165"/>
        <v>#VALUE!</v>
      </c>
      <c r="N2543" s="142" t="e">
        <f t="shared" si="166"/>
        <v>#VALUE!</v>
      </c>
      <c r="O2543" s="142" t="e">
        <f t="shared" si="167"/>
        <v>#N/A</v>
      </c>
      <c r="P2543" s="24" t="str">
        <f>IFERROR(VLOOKUP(O2543,HOSPITAIS_COM_DIVIDAS!A:E,5,FALSE),"")</f>
        <v/>
      </c>
    </row>
    <row r="2544" spans="1:16" x14ac:dyDescent="0.25">
      <c r="A2544" s="52" t="e">
        <f>Tabela410[[#This Row],[Status da Proposta]]</f>
        <v>#VALUE!</v>
      </c>
      <c r="B2544" s="143">
        <f>MODALIDADE_1!A2544</f>
        <v>0</v>
      </c>
      <c r="C2544" s="142" t="e">
        <f>VLOOKUP(B2544,MODALIDADE_1!A:B,2,FALSE)</f>
        <v>#N/A</v>
      </c>
      <c r="D2544" s="142"/>
      <c r="E2544" s="94" t="e">
        <f>VLOOKUP(B2544,MODALIDADE_1!A:E,5,FALSE)</f>
        <v>#N/A</v>
      </c>
      <c r="F2544" s="95" t="e">
        <f>VLOOKUP(B2544,MODALIDADE_1!A:C,3,FALSE)</f>
        <v>#N/A</v>
      </c>
      <c r="G2544" s="142" t="e">
        <f>VLOOKUP(B2544,MODALIDADE_1!A:G,4,FALSE)</f>
        <v>#N/A</v>
      </c>
      <c r="H2544" s="142" t="e">
        <f>VLOOKUP(B2544,MODALIDADE_1!A:G,6,FALSE)</f>
        <v>#N/A</v>
      </c>
      <c r="I2544" s="142" t="e">
        <f>VLOOKUP(B2544,MODALIDADE_1!A:G,7,FALSE)</f>
        <v>#N/A</v>
      </c>
      <c r="J2544" s="106" t="e">
        <f>VLOOKUP(Tabela410[[#This Row],[Proposta de Referência]],SIMP_M1!A:K,9,FALSE)</f>
        <v>#VALUE!</v>
      </c>
      <c r="K2544" s="106" t="e">
        <f>VLOOKUP(Tabela410[[#This Row],[Proposta de Referência]],SIMP_M1!A:K,8,FALSE)</f>
        <v>#VALUE!</v>
      </c>
      <c r="L2544" s="107" t="e">
        <f t="shared" si="164"/>
        <v>#VALUE!</v>
      </c>
      <c r="M2544" s="107" t="e">
        <f t="shared" si="165"/>
        <v>#VALUE!</v>
      </c>
      <c r="N2544" s="142" t="e">
        <f t="shared" si="166"/>
        <v>#VALUE!</v>
      </c>
      <c r="O2544" s="142" t="e">
        <f t="shared" si="167"/>
        <v>#N/A</v>
      </c>
      <c r="P2544" s="24" t="str">
        <f>IFERROR(VLOOKUP(O2544,HOSPITAIS_COM_DIVIDAS!A:E,5,FALSE),"")</f>
        <v/>
      </c>
    </row>
    <row r="2545" spans="1:16" x14ac:dyDescent="0.25">
      <c r="A2545" s="52" t="e">
        <f>Tabela410[[#This Row],[Status da Proposta]]</f>
        <v>#VALUE!</v>
      </c>
      <c r="B2545" s="143">
        <f>MODALIDADE_1!A2545</f>
        <v>0</v>
      </c>
      <c r="C2545" s="142" t="e">
        <f>VLOOKUP(B2545,MODALIDADE_1!A:B,2,FALSE)</f>
        <v>#N/A</v>
      </c>
      <c r="D2545" s="142"/>
      <c r="E2545" s="94" t="e">
        <f>VLOOKUP(B2545,MODALIDADE_1!A:E,5,FALSE)</f>
        <v>#N/A</v>
      </c>
      <c r="F2545" s="95" t="e">
        <f>VLOOKUP(B2545,MODALIDADE_1!A:C,3,FALSE)</f>
        <v>#N/A</v>
      </c>
      <c r="G2545" s="142" t="e">
        <f>VLOOKUP(B2545,MODALIDADE_1!A:G,4,FALSE)</f>
        <v>#N/A</v>
      </c>
      <c r="H2545" s="142" t="e">
        <f>VLOOKUP(B2545,MODALIDADE_1!A:G,6,FALSE)</f>
        <v>#N/A</v>
      </c>
      <c r="I2545" s="142" t="e">
        <f>VLOOKUP(B2545,MODALIDADE_1!A:G,7,FALSE)</f>
        <v>#N/A</v>
      </c>
      <c r="J2545" s="106" t="e">
        <f>VLOOKUP(Tabela410[[#This Row],[Proposta de Referência]],SIMP_M1!A:K,9,FALSE)</f>
        <v>#VALUE!</v>
      </c>
      <c r="K2545" s="106" t="e">
        <f>VLOOKUP(Tabela410[[#This Row],[Proposta de Referência]],SIMP_M1!A:K,8,FALSE)</f>
        <v>#VALUE!</v>
      </c>
      <c r="L2545" s="107" t="e">
        <f t="shared" si="164"/>
        <v>#VALUE!</v>
      </c>
      <c r="M2545" s="107" t="e">
        <f t="shared" si="165"/>
        <v>#VALUE!</v>
      </c>
      <c r="N2545" s="142" t="e">
        <f t="shared" si="166"/>
        <v>#VALUE!</v>
      </c>
      <c r="O2545" s="142" t="e">
        <f t="shared" si="167"/>
        <v>#N/A</v>
      </c>
      <c r="P2545" s="24" t="str">
        <f>IFERROR(VLOOKUP(O2545,HOSPITAIS_COM_DIVIDAS!A:E,5,FALSE),"")</f>
        <v/>
      </c>
    </row>
    <row r="2546" spans="1:16" x14ac:dyDescent="0.25">
      <c r="A2546" s="52" t="e">
        <f>Tabela410[[#This Row],[Status da Proposta]]</f>
        <v>#VALUE!</v>
      </c>
      <c r="B2546" s="143">
        <f>MODALIDADE_1!A2546</f>
        <v>0</v>
      </c>
      <c r="C2546" s="142" t="e">
        <f>VLOOKUP(B2546,MODALIDADE_1!A:B,2,FALSE)</f>
        <v>#N/A</v>
      </c>
      <c r="D2546" s="142"/>
      <c r="E2546" s="94" t="e">
        <f>VLOOKUP(B2546,MODALIDADE_1!A:E,5,FALSE)</f>
        <v>#N/A</v>
      </c>
      <c r="F2546" s="95" t="e">
        <f>VLOOKUP(B2546,MODALIDADE_1!A:C,3,FALSE)</f>
        <v>#N/A</v>
      </c>
      <c r="G2546" s="142" t="e">
        <f>VLOOKUP(B2546,MODALIDADE_1!A:G,4,FALSE)</f>
        <v>#N/A</v>
      </c>
      <c r="H2546" s="142" t="e">
        <f>VLOOKUP(B2546,MODALIDADE_1!A:G,6,FALSE)</f>
        <v>#N/A</v>
      </c>
      <c r="I2546" s="142" t="e">
        <f>VLOOKUP(B2546,MODALIDADE_1!A:G,7,FALSE)</f>
        <v>#N/A</v>
      </c>
      <c r="J2546" s="106" t="e">
        <f>VLOOKUP(Tabela410[[#This Row],[Proposta de Referência]],SIMP_M1!A:K,9,FALSE)</f>
        <v>#VALUE!</v>
      </c>
      <c r="K2546" s="106" t="e">
        <f>VLOOKUP(Tabela410[[#This Row],[Proposta de Referência]],SIMP_M1!A:K,8,FALSE)</f>
        <v>#VALUE!</v>
      </c>
      <c r="L2546" s="107" t="e">
        <f t="shared" si="164"/>
        <v>#VALUE!</v>
      </c>
      <c r="M2546" s="107" t="e">
        <f t="shared" si="165"/>
        <v>#VALUE!</v>
      </c>
      <c r="N2546" s="142" t="e">
        <f t="shared" si="166"/>
        <v>#VALUE!</v>
      </c>
      <c r="O2546" s="142" t="e">
        <f t="shared" si="167"/>
        <v>#N/A</v>
      </c>
      <c r="P2546" s="24" t="str">
        <f>IFERROR(VLOOKUP(O2546,HOSPITAIS_COM_DIVIDAS!A:E,5,FALSE),"")</f>
        <v/>
      </c>
    </row>
    <row r="2547" spans="1:16" x14ac:dyDescent="0.25">
      <c r="A2547" s="52" t="e">
        <f>Tabela410[[#This Row],[Status da Proposta]]</f>
        <v>#VALUE!</v>
      </c>
      <c r="B2547" s="143">
        <f>MODALIDADE_1!A2547</f>
        <v>0</v>
      </c>
      <c r="C2547" s="142" t="e">
        <f>VLOOKUP(B2547,MODALIDADE_1!A:B,2,FALSE)</f>
        <v>#N/A</v>
      </c>
      <c r="D2547" s="142"/>
      <c r="E2547" s="94" t="e">
        <f>VLOOKUP(B2547,MODALIDADE_1!A:E,5,FALSE)</f>
        <v>#N/A</v>
      </c>
      <c r="F2547" s="95" t="e">
        <f>VLOOKUP(B2547,MODALIDADE_1!A:C,3,FALSE)</f>
        <v>#N/A</v>
      </c>
      <c r="G2547" s="142" t="e">
        <f>VLOOKUP(B2547,MODALIDADE_1!A:G,4,FALSE)</f>
        <v>#N/A</v>
      </c>
      <c r="H2547" s="142" t="e">
        <f>VLOOKUP(B2547,MODALIDADE_1!A:G,6,FALSE)</f>
        <v>#N/A</v>
      </c>
      <c r="I2547" s="142" t="e">
        <f>VLOOKUP(B2547,MODALIDADE_1!A:G,7,FALSE)</f>
        <v>#N/A</v>
      </c>
      <c r="J2547" s="106" t="e">
        <f>VLOOKUP(Tabela410[[#This Row],[Proposta de Referência]],SIMP_M1!A:K,9,FALSE)</f>
        <v>#VALUE!</v>
      </c>
      <c r="K2547" s="106" t="e">
        <f>VLOOKUP(Tabela410[[#This Row],[Proposta de Referência]],SIMP_M1!A:K,8,FALSE)</f>
        <v>#VALUE!</v>
      </c>
      <c r="L2547" s="107" t="e">
        <f t="shared" si="164"/>
        <v>#VALUE!</v>
      </c>
      <c r="M2547" s="107" t="e">
        <f t="shared" si="165"/>
        <v>#VALUE!</v>
      </c>
      <c r="N2547" s="142" t="e">
        <f t="shared" si="166"/>
        <v>#VALUE!</v>
      </c>
      <c r="O2547" s="142" t="e">
        <f t="shared" si="167"/>
        <v>#N/A</v>
      </c>
      <c r="P2547" s="24" t="str">
        <f>IFERROR(VLOOKUP(O2547,HOSPITAIS_COM_DIVIDAS!A:E,5,FALSE),"")</f>
        <v/>
      </c>
    </row>
    <row r="2548" spans="1:16" x14ac:dyDescent="0.25">
      <c r="A2548" s="52" t="e">
        <f>Tabela410[[#This Row],[Status da Proposta]]</f>
        <v>#VALUE!</v>
      </c>
      <c r="B2548" s="143">
        <f>MODALIDADE_1!A2548</f>
        <v>0</v>
      </c>
      <c r="C2548" s="142" t="e">
        <f>VLOOKUP(B2548,MODALIDADE_1!A:B,2,FALSE)</f>
        <v>#N/A</v>
      </c>
      <c r="D2548" s="142"/>
      <c r="E2548" s="94" t="e">
        <f>VLOOKUP(B2548,MODALIDADE_1!A:E,5,FALSE)</f>
        <v>#N/A</v>
      </c>
      <c r="F2548" s="95" t="e">
        <f>VLOOKUP(B2548,MODALIDADE_1!A:C,3,FALSE)</f>
        <v>#N/A</v>
      </c>
      <c r="G2548" s="142" t="e">
        <f>VLOOKUP(B2548,MODALIDADE_1!A:G,4,FALSE)</f>
        <v>#N/A</v>
      </c>
      <c r="H2548" s="142" t="e">
        <f>VLOOKUP(B2548,MODALIDADE_1!A:G,6,FALSE)</f>
        <v>#N/A</v>
      </c>
      <c r="I2548" s="142" t="e">
        <f>VLOOKUP(B2548,MODALIDADE_1!A:G,7,FALSE)</f>
        <v>#N/A</v>
      </c>
      <c r="J2548" s="106" t="e">
        <f>VLOOKUP(Tabela410[[#This Row],[Proposta de Referência]],SIMP_M1!A:K,9,FALSE)</f>
        <v>#VALUE!</v>
      </c>
      <c r="K2548" s="106" t="e">
        <f>VLOOKUP(Tabela410[[#This Row],[Proposta de Referência]],SIMP_M1!A:K,8,FALSE)</f>
        <v>#VALUE!</v>
      </c>
      <c r="L2548" s="107" t="e">
        <f t="shared" si="164"/>
        <v>#VALUE!</v>
      </c>
      <c r="M2548" s="107" t="e">
        <f t="shared" si="165"/>
        <v>#VALUE!</v>
      </c>
      <c r="N2548" s="142" t="e">
        <f t="shared" si="166"/>
        <v>#VALUE!</v>
      </c>
      <c r="O2548" s="142" t="e">
        <f t="shared" si="167"/>
        <v>#N/A</v>
      </c>
      <c r="P2548" s="24" t="str">
        <f>IFERROR(VLOOKUP(O2548,HOSPITAIS_COM_DIVIDAS!A:E,5,FALSE),"")</f>
        <v/>
      </c>
    </row>
    <row r="2549" spans="1:16" x14ac:dyDescent="0.25">
      <c r="A2549" s="52" t="e">
        <f>Tabela410[[#This Row],[Status da Proposta]]</f>
        <v>#VALUE!</v>
      </c>
      <c r="B2549" s="143">
        <f>MODALIDADE_1!A2549</f>
        <v>0</v>
      </c>
      <c r="C2549" s="142" t="e">
        <f>VLOOKUP(B2549,MODALIDADE_1!A:B,2,FALSE)</f>
        <v>#N/A</v>
      </c>
      <c r="D2549" s="142"/>
      <c r="E2549" s="94" t="e">
        <f>VLOOKUP(B2549,MODALIDADE_1!A:E,5,FALSE)</f>
        <v>#N/A</v>
      </c>
      <c r="F2549" s="95" t="e">
        <f>VLOOKUP(B2549,MODALIDADE_1!A:C,3,FALSE)</f>
        <v>#N/A</v>
      </c>
      <c r="G2549" s="142" t="e">
        <f>VLOOKUP(B2549,MODALIDADE_1!A:G,4,FALSE)</f>
        <v>#N/A</v>
      </c>
      <c r="H2549" s="142" t="e">
        <f>VLOOKUP(B2549,MODALIDADE_1!A:G,6,FALSE)</f>
        <v>#N/A</v>
      </c>
      <c r="I2549" s="142" t="e">
        <f>VLOOKUP(B2549,MODALIDADE_1!A:G,7,FALSE)</f>
        <v>#N/A</v>
      </c>
      <c r="J2549" s="106" t="e">
        <f>VLOOKUP(Tabela410[[#This Row],[Proposta de Referência]],SIMP_M1!A:K,9,FALSE)</f>
        <v>#VALUE!</v>
      </c>
      <c r="K2549" s="106" t="e">
        <f>VLOOKUP(Tabela410[[#This Row],[Proposta de Referência]],SIMP_M1!A:K,8,FALSE)</f>
        <v>#VALUE!</v>
      </c>
      <c r="L2549" s="107" t="e">
        <f t="shared" si="164"/>
        <v>#VALUE!</v>
      </c>
      <c r="M2549" s="107" t="e">
        <f t="shared" si="165"/>
        <v>#VALUE!</v>
      </c>
      <c r="N2549" s="142" t="e">
        <f t="shared" si="166"/>
        <v>#VALUE!</v>
      </c>
      <c r="O2549" s="142" t="e">
        <f t="shared" si="167"/>
        <v>#N/A</v>
      </c>
      <c r="P2549" s="24" t="str">
        <f>IFERROR(VLOOKUP(O2549,HOSPITAIS_COM_DIVIDAS!A:E,5,FALSE),"")</f>
        <v/>
      </c>
    </row>
    <row r="2550" spans="1:16" x14ac:dyDescent="0.25">
      <c r="A2550" s="52" t="e">
        <f>Tabela410[[#This Row],[Status da Proposta]]</f>
        <v>#VALUE!</v>
      </c>
      <c r="B2550" s="143">
        <f>MODALIDADE_1!A2550</f>
        <v>0</v>
      </c>
      <c r="C2550" s="142" t="e">
        <f>VLOOKUP(B2550,MODALIDADE_1!A:B,2,FALSE)</f>
        <v>#N/A</v>
      </c>
      <c r="D2550" s="142"/>
      <c r="E2550" s="94" t="e">
        <f>VLOOKUP(B2550,MODALIDADE_1!A:E,5,FALSE)</f>
        <v>#N/A</v>
      </c>
      <c r="F2550" s="95" t="e">
        <f>VLOOKUP(B2550,MODALIDADE_1!A:C,3,FALSE)</f>
        <v>#N/A</v>
      </c>
      <c r="G2550" s="142" t="e">
        <f>VLOOKUP(B2550,MODALIDADE_1!A:G,4,FALSE)</f>
        <v>#N/A</v>
      </c>
      <c r="H2550" s="142" t="e">
        <f>VLOOKUP(B2550,MODALIDADE_1!A:G,6,FALSE)</f>
        <v>#N/A</v>
      </c>
      <c r="I2550" s="142" t="e">
        <f>VLOOKUP(B2550,MODALIDADE_1!A:G,7,FALSE)</f>
        <v>#N/A</v>
      </c>
      <c r="J2550" s="106" t="e">
        <f>VLOOKUP(Tabela410[[#This Row],[Proposta de Referência]],SIMP_M1!A:K,9,FALSE)</f>
        <v>#VALUE!</v>
      </c>
      <c r="K2550" s="106" t="e">
        <f>VLOOKUP(Tabela410[[#This Row],[Proposta de Referência]],SIMP_M1!A:K,8,FALSE)</f>
        <v>#VALUE!</v>
      </c>
      <c r="L2550" s="107" t="e">
        <f t="shared" si="164"/>
        <v>#VALUE!</v>
      </c>
      <c r="M2550" s="107" t="e">
        <f t="shared" si="165"/>
        <v>#VALUE!</v>
      </c>
      <c r="N2550" s="142" t="e">
        <f t="shared" si="166"/>
        <v>#VALUE!</v>
      </c>
      <c r="O2550" s="142" t="e">
        <f t="shared" si="167"/>
        <v>#N/A</v>
      </c>
      <c r="P2550" s="24" t="str">
        <f>IFERROR(VLOOKUP(O2550,HOSPITAIS_COM_DIVIDAS!A:E,5,FALSE),"")</f>
        <v/>
      </c>
    </row>
    <row r="2551" spans="1:16" x14ac:dyDescent="0.25">
      <c r="A2551" s="52" t="e">
        <f>Tabela410[[#This Row],[Status da Proposta]]</f>
        <v>#VALUE!</v>
      </c>
      <c r="B2551" s="143">
        <f>MODALIDADE_1!A2551</f>
        <v>0</v>
      </c>
      <c r="C2551" s="142" t="e">
        <f>VLOOKUP(B2551,MODALIDADE_1!A:B,2,FALSE)</f>
        <v>#N/A</v>
      </c>
      <c r="D2551" s="142"/>
      <c r="E2551" s="94" t="e">
        <f>VLOOKUP(B2551,MODALIDADE_1!A:E,5,FALSE)</f>
        <v>#N/A</v>
      </c>
      <c r="F2551" s="95" t="e">
        <f>VLOOKUP(B2551,MODALIDADE_1!A:C,3,FALSE)</f>
        <v>#N/A</v>
      </c>
      <c r="G2551" s="142" t="e">
        <f>VLOOKUP(B2551,MODALIDADE_1!A:G,4,FALSE)</f>
        <v>#N/A</v>
      </c>
      <c r="H2551" s="142" t="e">
        <f>VLOOKUP(B2551,MODALIDADE_1!A:G,6,FALSE)</f>
        <v>#N/A</v>
      </c>
      <c r="I2551" s="142" t="e">
        <f>VLOOKUP(B2551,MODALIDADE_1!A:G,7,FALSE)</f>
        <v>#N/A</v>
      </c>
      <c r="J2551" s="106" t="e">
        <f>VLOOKUP(Tabela410[[#This Row],[Proposta de Referência]],SIMP_M1!A:K,9,FALSE)</f>
        <v>#VALUE!</v>
      </c>
      <c r="K2551" s="106" t="e">
        <f>VLOOKUP(Tabela410[[#This Row],[Proposta de Referência]],SIMP_M1!A:K,8,FALSE)</f>
        <v>#VALUE!</v>
      </c>
      <c r="L2551" s="107" t="e">
        <f t="shared" si="164"/>
        <v>#VALUE!</v>
      </c>
      <c r="M2551" s="107" t="e">
        <f t="shared" si="165"/>
        <v>#VALUE!</v>
      </c>
      <c r="N2551" s="142" t="e">
        <f t="shared" si="166"/>
        <v>#VALUE!</v>
      </c>
      <c r="O2551" s="142" t="e">
        <f t="shared" si="167"/>
        <v>#N/A</v>
      </c>
      <c r="P2551" s="24" t="str">
        <f>IFERROR(VLOOKUP(O2551,HOSPITAIS_COM_DIVIDAS!A:E,5,FALSE),"")</f>
        <v/>
      </c>
    </row>
    <row r="2552" spans="1:16" x14ac:dyDescent="0.25">
      <c r="A2552" s="52" t="e">
        <f>Tabela410[[#This Row],[Status da Proposta]]</f>
        <v>#VALUE!</v>
      </c>
      <c r="B2552" s="143">
        <f>MODALIDADE_1!A2552</f>
        <v>0</v>
      </c>
      <c r="C2552" s="142" t="e">
        <f>VLOOKUP(B2552,MODALIDADE_1!A:B,2,FALSE)</f>
        <v>#N/A</v>
      </c>
      <c r="D2552" s="142"/>
      <c r="E2552" s="94" t="e">
        <f>VLOOKUP(B2552,MODALIDADE_1!A:E,5,FALSE)</f>
        <v>#N/A</v>
      </c>
      <c r="F2552" s="95" t="e">
        <f>VLOOKUP(B2552,MODALIDADE_1!A:C,3,FALSE)</f>
        <v>#N/A</v>
      </c>
      <c r="G2552" s="142" t="e">
        <f>VLOOKUP(B2552,MODALIDADE_1!A:G,4,FALSE)</f>
        <v>#N/A</v>
      </c>
      <c r="H2552" s="142" t="e">
        <f>VLOOKUP(B2552,MODALIDADE_1!A:G,6,FALSE)</f>
        <v>#N/A</v>
      </c>
      <c r="I2552" s="142" t="e">
        <f>VLOOKUP(B2552,MODALIDADE_1!A:G,7,FALSE)</f>
        <v>#N/A</v>
      </c>
      <c r="J2552" s="106" t="e">
        <f>VLOOKUP(Tabela410[[#This Row],[Proposta de Referência]],SIMP_M1!A:K,9,FALSE)</f>
        <v>#VALUE!</v>
      </c>
      <c r="K2552" s="106" t="e">
        <f>VLOOKUP(Tabela410[[#This Row],[Proposta de Referência]],SIMP_M1!A:K,8,FALSE)</f>
        <v>#VALUE!</v>
      </c>
      <c r="L2552" s="107" t="e">
        <f t="shared" si="164"/>
        <v>#VALUE!</v>
      </c>
      <c r="M2552" s="107" t="e">
        <f t="shared" si="165"/>
        <v>#VALUE!</v>
      </c>
      <c r="N2552" s="142" t="e">
        <f t="shared" si="166"/>
        <v>#VALUE!</v>
      </c>
      <c r="O2552" s="142" t="e">
        <f t="shared" si="167"/>
        <v>#N/A</v>
      </c>
      <c r="P2552" s="24" t="str">
        <f>IFERROR(VLOOKUP(O2552,HOSPITAIS_COM_DIVIDAS!A:E,5,FALSE),"")</f>
        <v/>
      </c>
    </row>
    <row r="2553" spans="1:16" x14ac:dyDescent="0.25">
      <c r="A2553" s="52" t="e">
        <f>Tabela410[[#This Row],[Status da Proposta]]</f>
        <v>#VALUE!</v>
      </c>
      <c r="B2553" s="143">
        <f>MODALIDADE_1!A2553</f>
        <v>0</v>
      </c>
      <c r="C2553" s="142" t="e">
        <f>VLOOKUP(B2553,MODALIDADE_1!A:B,2,FALSE)</f>
        <v>#N/A</v>
      </c>
      <c r="D2553" s="142"/>
      <c r="E2553" s="94" t="e">
        <f>VLOOKUP(B2553,MODALIDADE_1!A:E,5,FALSE)</f>
        <v>#N/A</v>
      </c>
      <c r="F2553" s="95" t="e">
        <f>VLOOKUP(B2553,MODALIDADE_1!A:C,3,FALSE)</f>
        <v>#N/A</v>
      </c>
      <c r="G2553" s="142" t="e">
        <f>VLOOKUP(B2553,MODALIDADE_1!A:G,4,FALSE)</f>
        <v>#N/A</v>
      </c>
      <c r="H2553" s="142" t="e">
        <f>VLOOKUP(B2553,MODALIDADE_1!A:G,6,FALSE)</f>
        <v>#N/A</v>
      </c>
      <c r="I2553" s="142" t="e">
        <f>VLOOKUP(B2553,MODALIDADE_1!A:G,7,FALSE)</f>
        <v>#N/A</v>
      </c>
      <c r="J2553" s="106" t="e">
        <f>VLOOKUP(Tabela410[[#This Row],[Proposta de Referência]],SIMP_M1!A:K,9,FALSE)</f>
        <v>#VALUE!</v>
      </c>
      <c r="K2553" s="106" t="e">
        <f>VLOOKUP(Tabela410[[#This Row],[Proposta de Referência]],SIMP_M1!A:K,8,FALSE)</f>
        <v>#VALUE!</v>
      </c>
      <c r="L2553" s="107" t="e">
        <f t="shared" si="164"/>
        <v>#VALUE!</v>
      </c>
      <c r="M2553" s="107" t="e">
        <f t="shared" si="165"/>
        <v>#VALUE!</v>
      </c>
      <c r="N2553" s="142" t="e">
        <f t="shared" si="166"/>
        <v>#VALUE!</v>
      </c>
      <c r="O2553" s="142" t="e">
        <f t="shared" si="167"/>
        <v>#N/A</v>
      </c>
      <c r="P2553" s="24" t="str">
        <f>IFERROR(VLOOKUP(O2553,HOSPITAIS_COM_DIVIDAS!A:E,5,FALSE),"")</f>
        <v/>
      </c>
    </row>
    <row r="2554" spans="1:16" x14ac:dyDescent="0.25">
      <c r="A2554" s="52" t="e">
        <f>Tabela410[[#This Row],[Status da Proposta]]</f>
        <v>#VALUE!</v>
      </c>
      <c r="B2554" s="143">
        <f>MODALIDADE_1!A2554</f>
        <v>0</v>
      </c>
      <c r="C2554" s="142" t="e">
        <f>VLOOKUP(B2554,MODALIDADE_1!A:B,2,FALSE)</f>
        <v>#N/A</v>
      </c>
      <c r="D2554" s="142"/>
      <c r="E2554" s="94" t="e">
        <f>VLOOKUP(B2554,MODALIDADE_1!A:E,5,FALSE)</f>
        <v>#N/A</v>
      </c>
      <c r="F2554" s="95" t="e">
        <f>VLOOKUP(B2554,MODALIDADE_1!A:C,3,FALSE)</f>
        <v>#N/A</v>
      </c>
      <c r="G2554" s="142" t="e">
        <f>VLOOKUP(B2554,MODALIDADE_1!A:G,4,FALSE)</f>
        <v>#N/A</v>
      </c>
      <c r="H2554" s="142" t="e">
        <f>VLOOKUP(B2554,MODALIDADE_1!A:G,6,FALSE)</f>
        <v>#N/A</v>
      </c>
      <c r="I2554" s="142" t="e">
        <f>VLOOKUP(B2554,MODALIDADE_1!A:G,7,FALSE)</f>
        <v>#N/A</v>
      </c>
      <c r="J2554" s="106" t="e">
        <f>VLOOKUP(Tabela410[[#This Row],[Proposta de Referência]],SIMP_M1!A:K,9,FALSE)</f>
        <v>#VALUE!</v>
      </c>
      <c r="K2554" s="106" t="e">
        <f>VLOOKUP(Tabela410[[#This Row],[Proposta de Referência]],SIMP_M1!A:K,8,FALSE)</f>
        <v>#VALUE!</v>
      </c>
      <c r="L2554" s="107" t="e">
        <f t="shared" si="164"/>
        <v>#VALUE!</v>
      </c>
      <c r="M2554" s="107" t="e">
        <f t="shared" si="165"/>
        <v>#VALUE!</v>
      </c>
      <c r="N2554" s="142" t="e">
        <f t="shared" si="166"/>
        <v>#VALUE!</v>
      </c>
      <c r="O2554" s="142" t="e">
        <f t="shared" si="167"/>
        <v>#N/A</v>
      </c>
      <c r="P2554" s="24" t="str">
        <f>IFERROR(VLOOKUP(O2554,HOSPITAIS_COM_DIVIDAS!A:E,5,FALSE),"")</f>
        <v/>
      </c>
    </row>
    <row r="2555" spans="1:16" x14ac:dyDescent="0.25">
      <c r="A2555" s="52" t="e">
        <f>Tabela410[[#This Row],[Status da Proposta]]</f>
        <v>#VALUE!</v>
      </c>
      <c r="B2555" s="143">
        <f>MODALIDADE_1!A2555</f>
        <v>0</v>
      </c>
      <c r="C2555" s="142" t="e">
        <f>VLOOKUP(B2555,MODALIDADE_1!A:B,2,FALSE)</f>
        <v>#N/A</v>
      </c>
      <c r="D2555" s="142"/>
      <c r="E2555" s="94" t="e">
        <f>VLOOKUP(B2555,MODALIDADE_1!A:E,5,FALSE)</f>
        <v>#N/A</v>
      </c>
      <c r="F2555" s="95" t="e">
        <f>VLOOKUP(B2555,MODALIDADE_1!A:C,3,FALSE)</f>
        <v>#N/A</v>
      </c>
      <c r="G2555" s="142" t="e">
        <f>VLOOKUP(B2555,MODALIDADE_1!A:G,4,FALSE)</f>
        <v>#N/A</v>
      </c>
      <c r="H2555" s="142" t="e">
        <f>VLOOKUP(B2555,MODALIDADE_1!A:G,6,FALSE)</f>
        <v>#N/A</v>
      </c>
      <c r="I2555" s="142" t="e">
        <f>VLOOKUP(B2555,MODALIDADE_1!A:G,7,FALSE)</f>
        <v>#N/A</v>
      </c>
      <c r="J2555" s="106" t="e">
        <f>VLOOKUP(Tabela410[[#This Row],[Proposta de Referência]],SIMP_M1!A:K,9,FALSE)</f>
        <v>#VALUE!</v>
      </c>
      <c r="K2555" s="106" t="e">
        <f>VLOOKUP(Tabela410[[#This Row],[Proposta de Referência]],SIMP_M1!A:K,8,FALSE)</f>
        <v>#VALUE!</v>
      </c>
      <c r="L2555" s="107" t="e">
        <f t="shared" si="164"/>
        <v>#VALUE!</v>
      </c>
      <c r="M2555" s="107" t="e">
        <f t="shared" si="165"/>
        <v>#VALUE!</v>
      </c>
      <c r="N2555" s="142" t="e">
        <f t="shared" si="166"/>
        <v>#VALUE!</v>
      </c>
      <c r="O2555" s="142" t="e">
        <f t="shared" si="167"/>
        <v>#N/A</v>
      </c>
      <c r="P2555" s="24" t="str">
        <f>IFERROR(VLOOKUP(O2555,HOSPITAIS_COM_DIVIDAS!A:E,5,FALSE),"")</f>
        <v/>
      </c>
    </row>
    <row r="2556" spans="1:16" x14ac:dyDescent="0.25">
      <c r="A2556" s="52" t="e">
        <f>Tabela410[[#This Row],[Status da Proposta]]</f>
        <v>#VALUE!</v>
      </c>
      <c r="B2556" s="143">
        <f>MODALIDADE_1!A2556</f>
        <v>0</v>
      </c>
      <c r="C2556" s="142" t="e">
        <f>VLOOKUP(B2556,MODALIDADE_1!A:B,2,FALSE)</f>
        <v>#N/A</v>
      </c>
      <c r="D2556" s="142"/>
      <c r="E2556" s="94" t="e">
        <f>VLOOKUP(B2556,MODALIDADE_1!A:E,5,FALSE)</f>
        <v>#N/A</v>
      </c>
      <c r="F2556" s="95" t="e">
        <f>VLOOKUP(B2556,MODALIDADE_1!A:C,3,FALSE)</f>
        <v>#N/A</v>
      </c>
      <c r="G2556" s="142" t="e">
        <f>VLOOKUP(B2556,MODALIDADE_1!A:G,4,FALSE)</f>
        <v>#N/A</v>
      </c>
      <c r="H2556" s="142" t="e">
        <f>VLOOKUP(B2556,MODALIDADE_1!A:G,6,FALSE)</f>
        <v>#N/A</v>
      </c>
      <c r="I2556" s="142" t="e">
        <f>VLOOKUP(B2556,MODALIDADE_1!A:G,7,FALSE)</f>
        <v>#N/A</v>
      </c>
      <c r="J2556" s="106" t="e">
        <f>VLOOKUP(Tabela410[[#This Row],[Proposta de Referência]],SIMP_M1!A:K,9,FALSE)</f>
        <v>#VALUE!</v>
      </c>
      <c r="K2556" s="106" t="e">
        <f>VLOOKUP(Tabela410[[#This Row],[Proposta de Referência]],SIMP_M1!A:K,8,FALSE)</f>
        <v>#VALUE!</v>
      </c>
      <c r="L2556" s="107" t="e">
        <f t="shared" si="164"/>
        <v>#VALUE!</v>
      </c>
      <c r="M2556" s="107" t="e">
        <f t="shared" si="165"/>
        <v>#VALUE!</v>
      </c>
      <c r="N2556" s="142" t="e">
        <f t="shared" si="166"/>
        <v>#VALUE!</v>
      </c>
      <c r="O2556" s="142" t="e">
        <f t="shared" si="167"/>
        <v>#N/A</v>
      </c>
      <c r="P2556" s="24" t="str">
        <f>IFERROR(VLOOKUP(O2556,HOSPITAIS_COM_DIVIDAS!A:E,5,FALSE),"")</f>
        <v/>
      </c>
    </row>
    <row r="2557" spans="1:16" x14ac:dyDescent="0.25">
      <c r="A2557" s="52" t="e">
        <f>Tabela410[[#This Row],[Status da Proposta]]</f>
        <v>#VALUE!</v>
      </c>
      <c r="B2557" s="143">
        <f>MODALIDADE_1!A2557</f>
        <v>0</v>
      </c>
      <c r="C2557" s="142" t="e">
        <f>VLOOKUP(B2557,MODALIDADE_1!A:B,2,FALSE)</f>
        <v>#N/A</v>
      </c>
      <c r="D2557" s="142"/>
      <c r="E2557" s="94" t="e">
        <f>VLOOKUP(B2557,MODALIDADE_1!A:E,5,FALSE)</f>
        <v>#N/A</v>
      </c>
      <c r="F2557" s="95" t="e">
        <f>VLOOKUP(B2557,MODALIDADE_1!A:C,3,FALSE)</f>
        <v>#N/A</v>
      </c>
      <c r="G2557" s="142" t="e">
        <f>VLOOKUP(B2557,MODALIDADE_1!A:G,4,FALSE)</f>
        <v>#N/A</v>
      </c>
      <c r="H2557" s="142" t="e">
        <f>VLOOKUP(B2557,MODALIDADE_1!A:G,6,FALSE)</f>
        <v>#N/A</v>
      </c>
      <c r="I2557" s="142" t="e">
        <f>VLOOKUP(B2557,MODALIDADE_1!A:G,7,FALSE)</f>
        <v>#N/A</v>
      </c>
      <c r="J2557" s="106" t="e">
        <f>VLOOKUP(Tabela410[[#This Row],[Proposta de Referência]],SIMP_M1!A:K,9,FALSE)</f>
        <v>#VALUE!</v>
      </c>
      <c r="K2557" s="106" t="e">
        <f>VLOOKUP(Tabela410[[#This Row],[Proposta de Referência]],SIMP_M1!A:K,8,FALSE)</f>
        <v>#VALUE!</v>
      </c>
      <c r="L2557" s="107" t="e">
        <f t="shared" si="164"/>
        <v>#VALUE!</v>
      </c>
      <c r="M2557" s="107" t="e">
        <f t="shared" si="165"/>
        <v>#VALUE!</v>
      </c>
      <c r="N2557" s="142" t="e">
        <f t="shared" si="166"/>
        <v>#VALUE!</v>
      </c>
      <c r="O2557" s="142" t="e">
        <f t="shared" si="167"/>
        <v>#N/A</v>
      </c>
      <c r="P2557" s="24" t="str">
        <f>IFERROR(VLOOKUP(O2557,HOSPITAIS_COM_DIVIDAS!A:E,5,FALSE),"")</f>
        <v/>
      </c>
    </row>
    <row r="2558" spans="1:16" x14ac:dyDescent="0.25">
      <c r="A2558" s="52" t="e">
        <f>Tabela410[[#This Row],[Status da Proposta]]</f>
        <v>#VALUE!</v>
      </c>
      <c r="B2558" s="143">
        <f>MODALIDADE_1!A2558</f>
        <v>0</v>
      </c>
      <c r="C2558" s="142" t="e">
        <f>VLOOKUP(B2558,MODALIDADE_1!A:B,2,FALSE)</f>
        <v>#N/A</v>
      </c>
      <c r="D2558" s="142"/>
      <c r="E2558" s="94" t="e">
        <f>VLOOKUP(B2558,MODALIDADE_1!A:E,5,FALSE)</f>
        <v>#N/A</v>
      </c>
      <c r="F2558" s="95" t="e">
        <f>VLOOKUP(B2558,MODALIDADE_1!A:C,3,FALSE)</f>
        <v>#N/A</v>
      </c>
      <c r="G2558" s="142" t="e">
        <f>VLOOKUP(B2558,MODALIDADE_1!A:G,4,FALSE)</f>
        <v>#N/A</v>
      </c>
      <c r="H2558" s="142" t="e">
        <f>VLOOKUP(B2558,MODALIDADE_1!A:G,6,FALSE)</f>
        <v>#N/A</v>
      </c>
      <c r="I2558" s="142" t="e">
        <f>VLOOKUP(B2558,MODALIDADE_1!A:G,7,FALSE)</f>
        <v>#N/A</v>
      </c>
      <c r="J2558" s="106" t="e">
        <f>VLOOKUP(Tabela410[[#This Row],[Proposta de Referência]],SIMP_M1!A:K,9,FALSE)</f>
        <v>#VALUE!</v>
      </c>
      <c r="K2558" s="106" t="e">
        <f>VLOOKUP(Tabela410[[#This Row],[Proposta de Referência]],SIMP_M1!A:K,8,FALSE)</f>
        <v>#VALUE!</v>
      </c>
      <c r="L2558" s="107" t="e">
        <f t="shared" si="164"/>
        <v>#VALUE!</v>
      </c>
      <c r="M2558" s="107" t="e">
        <f t="shared" si="165"/>
        <v>#VALUE!</v>
      </c>
      <c r="N2558" s="142" t="e">
        <f t="shared" si="166"/>
        <v>#VALUE!</v>
      </c>
      <c r="O2558" s="142" t="e">
        <f t="shared" si="167"/>
        <v>#N/A</v>
      </c>
      <c r="P2558" s="24" t="str">
        <f>IFERROR(VLOOKUP(O2558,HOSPITAIS_COM_DIVIDAS!A:E,5,FALSE),"")</f>
        <v/>
      </c>
    </row>
    <row r="2559" spans="1:16" x14ac:dyDescent="0.25">
      <c r="A2559" s="52" t="e">
        <f>Tabela410[[#This Row],[Status da Proposta]]</f>
        <v>#VALUE!</v>
      </c>
      <c r="B2559" s="143">
        <f>MODALIDADE_1!A2559</f>
        <v>0</v>
      </c>
      <c r="C2559" s="142" t="e">
        <f>VLOOKUP(B2559,MODALIDADE_1!A:B,2,FALSE)</f>
        <v>#N/A</v>
      </c>
      <c r="D2559" s="142"/>
      <c r="E2559" s="94" t="e">
        <f>VLOOKUP(B2559,MODALIDADE_1!A:E,5,FALSE)</f>
        <v>#N/A</v>
      </c>
      <c r="F2559" s="95" t="e">
        <f>VLOOKUP(B2559,MODALIDADE_1!A:C,3,FALSE)</f>
        <v>#N/A</v>
      </c>
      <c r="G2559" s="142" t="e">
        <f>VLOOKUP(B2559,MODALIDADE_1!A:G,4,FALSE)</f>
        <v>#N/A</v>
      </c>
      <c r="H2559" s="142" t="e">
        <f>VLOOKUP(B2559,MODALIDADE_1!A:G,6,FALSE)</f>
        <v>#N/A</v>
      </c>
      <c r="I2559" s="142" t="e">
        <f>VLOOKUP(B2559,MODALIDADE_1!A:G,7,FALSE)</f>
        <v>#N/A</v>
      </c>
      <c r="J2559" s="106" t="e">
        <f>VLOOKUP(Tabela410[[#This Row],[Proposta de Referência]],SIMP_M1!A:K,9,FALSE)</f>
        <v>#VALUE!</v>
      </c>
      <c r="K2559" s="106" t="e">
        <f>VLOOKUP(Tabela410[[#This Row],[Proposta de Referência]],SIMP_M1!A:K,8,FALSE)</f>
        <v>#VALUE!</v>
      </c>
      <c r="L2559" s="107" t="e">
        <f t="shared" si="164"/>
        <v>#VALUE!</v>
      </c>
      <c r="M2559" s="107" t="e">
        <f t="shared" si="165"/>
        <v>#VALUE!</v>
      </c>
      <c r="N2559" s="142" t="e">
        <f t="shared" si="166"/>
        <v>#VALUE!</v>
      </c>
      <c r="O2559" s="142" t="e">
        <f t="shared" si="167"/>
        <v>#N/A</v>
      </c>
      <c r="P2559" s="24" t="str">
        <f>IFERROR(VLOOKUP(O2559,HOSPITAIS_COM_DIVIDAS!A:E,5,FALSE),"")</f>
        <v/>
      </c>
    </row>
    <row r="2560" spans="1:16" x14ac:dyDescent="0.25">
      <c r="A2560" s="52" t="e">
        <f>Tabela410[[#This Row],[Status da Proposta]]</f>
        <v>#VALUE!</v>
      </c>
      <c r="B2560" s="143">
        <f>MODALIDADE_1!A2560</f>
        <v>0</v>
      </c>
      <c r="C2560" s="142" t="e">
        <f>VLOOKUP(B2560,MODALIDADE_1!A:B,2,FALSE)</f>
        <v>#N/A</v>
      </c>
      <c r="D2560" s="142"/>
      <c r="E2560" s="94" t="e">
        <f>VLOOKUP(B2560,MODALIDADE_1!A:E,5,FALSE)</f>
        <v>#N/A</v>
      </c>
      <c r="F2560" s="95" t="e">
        <f>VLOOKUP(B2560,MODALIDADE_1!A:C,3,FALSE)</f>
        <v>#N/A</v>
      </c>
      <c r="G2560" s="142" t="e">
        <f>VLOOKUP(B2560,MODALIDADE_1!A:G,4,FALSE)</f>
        <v>#N/A</v>
      </c>
      <c r="H2560" s="142" t="e">
        <f>VLOOKUP(B2560,MODALIDADE_1!A:G,6,FALSE)</f>
        <v>#N/A</v>
      </c>
      <c r="I2560" s="142" t="e">
        <f>VLOOKUP(B2560,MODALIDADE_1!A:G,7,FALSE)</f>
        <v>#N/A</v>
      </c>
      <c r="J2560" s="106" t="e">
        <f>VLOOKUP(Tabela410[[#This Row],[Proposta de Referência]],SIMP_M1!A:K,9,FALSE)</f>
        <v>#VALUE!</v>
      </c>
      <c r="K2560" s="106" t="e">
        <f>VLOOKUP(Tabela410[[#This Row],[Proposta de Referência]],SIMP_M1!A:K,8,FALSE)</f>
        <v>#VALUE!</v>
      </c>
      <c r="L2560" s="107" t="e">
        <f t="shared" si="164"/>
        <v>#VALUE!</v>
      </c>
      <c r="M2560" s="107" t="e">
        <f t="shared" si="165"/>
        <v>#VALUE!</v>
      </c>
      <c r="N2560" s="142" t="e">
        <f t="shared" si="166"/>
        <v>#VALUE!</v>
      </c>
      <c r="O2560" s="142" t="e">
        <f t="shared" si="167"/>
        <v>#N/A</v>
      </c>
      <c r="P2560" s="24" t="str">
        <f>IFERROR(VLOOKUP(O2560,HOSPITAIS_COM_DIVIDAS!A:E,5,FALSE),"")</f>
        <v/>
      </c>
    </row>
    <row r="2561" spans="1:16" x14ac:dyDescent="0.25">
      <c r="A2561" s="52" t="e">
        <f>Tabela410[[#This Row],[Status da Proposta]]</f>
        <v>#VALUE!</v>
      </c>
      <c r="B2561" s="143">
        <f>MODALIDADE_1!A2561</f>
        <v>0</v>
      </c>
      <c r="C2561" s="142" t="e">
        <f>VLOOKUP(B2561,MODALIDADE_1!A:B,2,FALSE)</f>
        <v>#N/A</v>
      </c>
      <c r="D2561" s="142"/>
      <c r="E2561" s="94" t="e">
        <f>VLOOKUP(B2561,MODALIDADE_1!A:E,5,FALSE)</f>
        <v>#N/A</v>
      </c>
      <c r="F2561" s="95" t="e">
        <f>VLOOKUP(B2561,MODALIDADE_1!A:C,3,FALSE)</f>
        <v>#N/A</v>
      </c>
      <c r="G2561" s="142" t="e">
        <f>VLOOKUP(B2561,MODALIDADE_1!A:G,4,FALSE)</f>
        <v>#N/A</v>
      </c>
      <c r="H2561" s="142" t="e">
        <f>VLOOKUP(B2561,MODALIDADE_1!A:G,6,FALSE)</f>
        <v>#N/A</v>
      </c>
      <c r="I2561" s="142" t="e">
        <f>VLOOKUP(B2561,MODALIDADE_1!A:G,7,FALSE)</f>
        <v>#N/A</v>
      </c>
      <c r="J2561" s="106" t="e">
        <f>VLOOKUP(Tabela410[[#This Row],[Proposta de Referência]],SIMP_M1!A:K,9,FALSE)</f>
        <v>#VALUE!</v>
      </c>
      <c r="K2561" s="106" t="e">
        <f>VLOOKUP(Tabela410[[#This Row],[Proposta de Referência]],SIMP_M1!A:K,8,FALSE)</f>
        <v>#VALUE!</v>
      </c>
      <c r="L2561" s="107" t="e">
        <f t="shared" si="164"/>
        <v>#VALUE!</v>
      </c>
      <c r="M2561" s="107" t="e">
        <f t="shared" si="165"/>
        <v>#VALUE!</v>
      </c>
      <c r="N2561" s="142" t="e">
        <f t="shared" si="166"/>
        <v>#VALUE!</v>
      </c>
      <c r="O2561" s="142" t="e">
        <f t="shared" si="167"/>
        <v>#N/A</v>
      </c>
      <c r="P2561" s="24" t="str">
        <f>IFERROR(VLOOKUP(O2561,HOSPITAIS_COM_DIVIDAS!A:E,5,FALSE),"")</f>
        <v/>
      </c>
    </row>
    <row r="2562" spans="1:16" x14ac:dyDescent="0.25">
      <c r="A2562" s="52" t="e">
        <f>Tabela410[[#This Row],[Status da Proposta]]</f>
        <v>#VALUE!</v>
      </c>
      <c r="B2562" s="143">
        <f>MODALIDADE_1!A2562</f>
        <v>0</v>
      </c>
      <c r="C2562" s="142" t="e">
        <f>VLOOKUP(B2562,MODALIDADE_1!A:B,2,FALSE)</f>
        <v>#N/A</v>
      </c>
      <c r="D2562" s="142"/>
      <c r="E2562" s="94" t="e">
        <f>VLOOKUP(B2562,MODALIDADE_1!A:E,5,FALSE)</f>
        <v>#N/A</v>
      </c>
      <c r="F2562" s="95" t="e">
        <f>VLOOKUP(B2562,MODALIDADE_1!A:C,3,FALSE)</f>
        <v>#N/A</v>
      </c>
      <c r="G2562" s="142" t="e">
        <f>VLOOKUP(B2562,MODALIDADE_1!A:G,4,FALSE)</f>
        <v>#N/A</v>
      </c>
      <c r="H2562" s="142" t="e">
        <f>VLOOKUP(B2562,MODALIDADE_1!A:G,6,FALSE)</f>
        <v>#N/A</v>
      </c>
      <c r="I2562" s="142" t="e">
        <f>VLOOKUP(B2562,MODALIDADE_1!A:G,7,FALSE)</f>
        <v>#N/A</v>
      </c>
      <c r="J2562" s="106" t="e">
        <f>VLOOKUP(Tabela410[[#This Row],[Proposta de Referência]],SIMP_M1!A:K,9,FALSE)</f>
        <v>#VALUE!</v>
      </c>
      <c r="K2562" s="106" t="e">
        <f>VLOOKUP(Tabela410[[#This Row],[Proposta de Referência]],SIMP_M1!A:K,8,FALSE)</f>
        <v>#VALUE!</v>
      </c>
      <c r="L2562" s="107" t="e">
        <f t="shared" si="164"/>
        <v>#VALUE!</v>
      </c>
      <c r="M2562" s="107" t="e">
        <f t="shared" si="165"/>
        <v>#VALUE!</v>
      </c>
      <c r="N2562" s="142" t="e">
        <f t="shared" si="166"/>
        <v>#VALUE!</v>
      </c>
      <c r="O2562" s="142" t="e">
        <f t="shared" si="167"/>
        <v>#N/A</v>
      </c>
      <c r="P2562" s="24" t="str">
        <f>IFERROR(VLOOKUP(O2562,HOSPITAIS_COM_DIVIDAS!A:E,5,FALSE),"")</f>
        <v/>
      </c>
    </row>
    <row r="2563" spans="1:16" x14ac:dyDescent="0.25">
      <c r="A2563" s="52" t="e">
        <f>Tabela410[[#This Row],[Status da Proposta]]</f>
        <v>#VALUE!</v>
      </c>
      <c r="B2563" s="143">
        <f>MODALIDADE_1!A2563</f>
        <v>0</v>
      </c>
      <c r="C2563" s="142" t="e">
        <f>VLOOKUP(B2563,MODALIDADE_1!A:B,2,FALSE)</f>
        <v>#N/A</v>
      </c>
      <c r="D2563" s="142"/>
      <c r="E2563" s="94" t="e">
        <f>VLOOKUP(B2563,MODALIDADE_1!A:E,5,FALSE)</f>
        <v>#N/A</v>
      </c>
      <c r="F2563" s="95" t="e">
        <f>VLOOKUP(B2563,MODALIDADE_1!A:C,3,FALSE)</f>
        <v>#N/A</v>
      </c>
      <c r="G2563" s="142" t="e">
        <f>VLOOKUP(B2563,MODALIDADE_1!A:G,4,FALSE)</f>
        <v>#N/A</v>
      </c>
      <c r="H2563" s="142" t="e">
        <f>VLOOKUP(B2563,MODALIDADE_1!A:G,6,FALSE)</f>
        <v>#N/A</v>
      </c>
      <c r="I2563" s="142" t="e">
        <f>VLOOKUP(B2563,MODALIDADE_1!A:G,7,FALSE)</f>
        <v>#N/A</v>
      </c>
      <c r="J2563" s="106" t="e">
        <f>VLOOKUP(Tabela410[[#This Row],[Proposta de Referência]],SIMP_M1!A:K,9,FALSE)</f>
        <v>#VALUE!</v>
      </c>
      <c r="K2563" s="106" t="e">
        <f>VLOOKUP(Tabela410[[#This Row],[Proposta de Referência]],SIMP_M1!A:K,8,FALSE)</f>
        <v>#VALUE!</v>
      </c>
      <c r="L2563" s="107" t="e">
        <f t="shared" si="164"/>
        <v>#VALUE!</v>
      </c>
      <c r="M2563" s="107" t="e">
        <f t="shared" si="165"/>
        <v>#VALUE!</v>
      </c>
      <c r="N2563" s="142" t="e">
        <f t="shared" si="166"/>
        <v>#VALUE!</v>
      </c>
      <c r="O2563" s="142" t="e">
        <f t="shared" si="167"/>
        <v>#N/A</v>
      </c>
      <c r="P2563" s="24" t="str">
        <f>IFERROR(VLOOKUP(O2563,HOSPITAIS_COM_DIVIDAS!A:E,5,FALSE),"")</f>
        <v/>
      </c>
    </row>
    <row r="2564" spans="1:16" x14ac:dyDescent="0.25">
      <c r="A2564" s="52" t="e">
        <f>Tabela410[[#This Row],[Status da Proposta]]</f>
        <v>#VALUE!</v>
      </c>
      <c r="B2564" s="143">
        <f>MODALIDADE_1!A2564</f>
        <v>0</v>
      </c>
      <c r="C2564" s="142" t="e">
        <f>VLOOKUP(B2564,MODALIDADE_1!A:B,2,FALSE)</f>
        <v>#N/A</v>
      </c>
      <c r="D2564" s="142"/>
      <c r="E2564" s="94" t="e">
        <f>VLOOKUP(B2564,MODALIDADE_1!A:E,5,FALSE)</f>
        <v>#N/A</v>
      </c>
      <c r="F2564" s="95" t="e">
        <f>VLOOKUP(B2564,MODALIDADE_1!A:C,3,FALSE)</f>
        <v>#N/A</v>
      </c>
      <c r="G2564" s="142" t="e">
        <f>VLOOKUP(B2564,MODALIDADE_1!A:G,4,FALSE)</f>
        <v>#N/A</v>
      </c>
      <c r="H2564" s="142" t="e">
        <f>VLOOKUP(B2564,MODALIDADE_1!A:G,6,FALSE)</f>
        <v>#N/A</v>
      </c>
      <c r="I2564" s="142" t="e">
        <f>VLOOKUP(B2564,MODALIDADE_1!A:G,7,FALSE)</f>
        <v>#N/A</v>
      </c>
      <c r="J2564" s="106" t="e">
        <f>VLOOKUP(Tabela410[[#This Row],[Proposta de Referência]],SIMP_M1!A:K,9,FALSE)</f>
        <v>#VALUE!</v>
      </c>
      <c r="K2564" s="106" t="e">
        <f>VLOOKUP(Tabela410[[#This Row],[Proposta de Referência]],SIMP_M1!A:K,8,FALSE)</f>
        <v>#VALUE!</v>
      </c>
      <c r="L2564" s="107" t="e">
        <f t="shared" si="164"/>
        <v>#VALUE!</v>
      </c>
      <c r="M2564" s="107" t="e">
        <f t="shared" si="165"/>
        <v>#VALUE!</v>
      </c>
      <c r="N2564" s="142" t="e">
        <f t="shared" si="166"/>
        <v>#VALUE!</v>
      </c>
      <c r="O2564" s="142" t="e">
        <f t="shared" si="167"/>
        <v>#N/A</v>
      </c>
      <c r="P2564" s="24" t="str">
        <f>IFERROR(VLOOKUP(O2564,HOSPITAIS_COM_DIVIDAS!A:E,5,FALSE),"")</f>
        <v/>
      </c>
    </row>
    <row r="2565" spans="1:16" x14ac:dyDescent="0.25">
      <c r="A2565" s="52" t="e">
        <f>Tabela410[[#This Row],[Status da Proposta]]</f>
        <v>#VALUE!</v>
      </c>
      <c r="B2565" s="143">
        <f>MODALIDADE_1!A2565</f>
        <v>0</v>
      </c>
      <c r="C2565" s="142" t="e">
        <f>VLOOKUP(B2565,MODALIDADE_1!A:B,2,FALSE)</f>
        <v>#N/A</v>
      </c>
      <c r="D2565" s="142"/>
      <c r="E2565" s="94" t="e">
        <f>VLOOKUP(B2565,MODALIDADE_1!A:E,5,FALSE)</f>
        <v>#N/A</v>
      </c>
      <c r="F2565" s="95" t="e">
        <f>VLOOKUP(B2565,MODALIDADE_1!A:C,3,FALSE)</f>
        <v>#N/A</v>
      </c>
      <c r="G2565" s="142" t="e">
        <f>VLOOKUP(B2565,MODALIDADE_1!A:G,4,FALSE)</f>
        <v>#N/A</v>
      </c>
      <c r="H2565" s="142" t="e">
        <f>VLOOKUP(B2565,MODALIDADE_1!A:G,6,FALSE)</f>
        <v>#N/A</v>
      </c>
      <c r="I2565" s="142" t="e">
        <f>VLOOKUP(B2565,MODALIDADE_1!A:G,7,FALSE)</f>
        <v>#N/A</v>
      </c>
      <c r="J2565" s="106" t="e">
        <f>VLOOKUP(Tabela410[[#This Row],[Proposta de Referência]],SIMP_M1!A:K,9,FALSE)</f>
        <v>#VALUE!</v>
      </c>
      <c r="K2565" s="106" t="e">
        <f>VLOOKUP(Tabela410[[#This Row],[Proposta de Referência]],SIMP_M1!A:K,8,FALSE)</f>
        <v>#VALUE!</v>
      </c>
      <c r="L2565" s="107" t="e">
        <f t="shared" si="164"/>
        <v>#VALUE!</v>
      </c>
      <c r="M2565" s="107" t="e">
        <f t="shared" si="165"/>
        <v>#VALUE!</v>
      </c>
      <c r="N2565" s="142" t="e">
        <f t="shared" si="166"/>
        <v>#VALUE!</v>
      </c>
      <c r="O2565" s="142" t="e">
        <f t="shared" si="167"/>
        <v>#N/A</v>
      </c>
      <c r="P2565" s="24" t="str">
        <f>IFERROR(VLOOKUP(O2565,HOSPITAIS_COM_DIVIDAS!A:E,5,FALSE),"")</f>
        <v/>
      </c>
    </row>
    <row r="2566" spans="1:16" x14ac:dyDescent="0.25">
      <c r="A2566" s="52" t="e">
        <f>Tabela410[[#This Row],[Status da Proposta]]</f>
        <v>#VALUE!</v>
      </c>
      <c r="B2566" s="143">
        <f>MODALIDADE_1!A2566</f>
        <v>0</v>
      </c>
      <c r="C2566" s="142" t="e">
        <f>VLOOKUP(B2566,MODALIDADE_1!A:B,2,FALSE)</f>
        <v>#N/A</v>
      </c>
      <c r="D2566" s="142"/>
      <c r="E2566" s="94" t="e">
        <f>VLOOKUP(B2566,MODALIDADE_1!A:E,5,FALSE)</f>
        <v>#N/A</v>
      </c>
      <c r="F2566" s="95" t="e">
        <f>VLOOKUP(B2566,MODALIDADE_1!A:C,3,FALSE)</f>
        <v>#N/A</v>
      </c>
      <c r="G2566" s="142" t="e">
        <f>VLOOKUP(B2566,MODALIDADE_1!A:G,4,FALSE)</f>
        <v>#N/A</v>
      </c>
      <c r="H2566" s="142" t="e">
        <f>VLOOKUP(B2566,MODALIDADE_1!A:G,6,FALSE)</f>
        <v>#N/A</v>
      </c>
      <c r="I2566" s="142" t="e">
        <f>VLOOKUP(B2566,MODALIDADE_1!A:G,7,FALSE)</f>
        <v>#N/A</v>
      </c>
      <c r="J2566" s="106" t="e">
        <f>VLOOKUP(Tabela410[[#This Row],[Proposta de Referência]],SIMP_M1!A:K,9,FALSE)</f>
        <v>#VALUE!</v>
      </c>
      <c r="K2566" s="106" t="e">
        <f>VLOOKUP(Tabela410[[#This Row],[Proposta de Referência]],SIMP_M1!A:K,8,FALSE)</f>
        <v>#VALUE!</v>
      </c>
      <c r="L2566" s="107" t="e">
        <f t="shared" si="164"/>
        <v>#VALUE!</v>
      </c>
      <c r="M2566" s="107" t="e">
        <f t="shared" si="165"/>
        <v>#VALUE!</v>
      </c>
      <c r="N2566" s="142" t="e">
        <f t="shared" si="166"/>
        <v>#VALUE!</v>
      </c>
      <c r="O2566" s="142" t="e">
        <f t="shared" si="167"/>
        <v>#N/A</v>
      </c>
      <c r="P2566" s="24" t="str">
        <f>IFERROR(VLOOKUP(O2566,HOSPITAIS_COM_DIVIDAS!A:E,5,FALSE),"")</f>
        <v/>
      </c>
    </row>
    <row r="2567" spans="1:16" x14ac:dyDescent="0.25">
      <c r="A2567" s="52" t="e">
        <f>Tabela410[[#This Row],[Status da Proposta]]</f>
        <v>#VALUE!</v>
      </c>
      <c r="B2567" s="143">
        <f>MODALIDADE_1!A2567</f>
        <v>0</v>
      </c>
      <c r="C2567" s="142" t="e">
        <f>VLOOKUP(B2567,MODALIDADE_1!A:B,2,FALSE)</f>
        <v>#N/A</v>
      </c>
      <c r="D2567" s="142"/>
      <c r="E2567" s="94" t="e">
        <f>VLOOKUP(B2567,MODALIDADE_1!A:E,5,FALSE)</f>
        <v>#N/A</v>
      </c>
      <c r="F2567" s="95" t="e">
        <f>VLOOKUP(B2567,MODALIDADE_1!A:C,3,FALSE)</f>
        <v>#N/A</v>
      </c>
      <c r="G2567" s="142" t="e">
        <f>VLOOKUP(B2567,MODALIDADE_1!A:G,4,FALSE)</f>
        <v>#N/A</v>
      </c>
      <c r="H2567" s="142" t="e">
        <f>VLOOKUP(B2567,MODALIDADE_1!A:G,6,FALSE)</f>
        <v>#N/A</v>
      </c>
      <c r="I2567" s="142" t="e">
        <f>VLOOKUP(B2567,MODALIDADE_1!A:G,7,FALSE)</f>
        <v>#N/A</v>
      </c>
      <c r="J2567" s="106" t="e">
        <f>VLOOKUP(Tabela410[[#This Row],[Proposta de Referência]],SIMP_M1!A:K,9,FALSE)</f>
        <v>#VALUE!</v>
      </c>
      <c r="K2567" s="106" t="e">
        <f>VLOOKUP(Tabela410[[#This Row],[Proposta de Referência]],SIMP_M1!A:K,8,FALSE)</f>
        <v>#VALUE!</v>
      </c>
      <c r="L2567" s="107" t="e">
        <f t="shared" si="164"/>
        <v>#VALUE!</v>
      </c>
      <c r="M2567" s="107" t="e">
        <f t="shared" si="165"/>
        <v>#VALUE!</v>
      </c>
      <c r="N2567" s="142" t="e">
        <f t="shared" si="166"/>
        <v>#VALUE!</v>
      </c>
      <c r="O2567" s="142" t="e">
        <f t="shared" si="167"/>
        <v>#N/A</v>
      </c>
      <c r="P2567" s="24" t="str">
        <f>IFERROR(VLOOKUP(O2567,HOSPITAIS_COM_DIVIDAS!A:E,5,FALSE),"")</f>
        <v/>
      </c>
    </row>
    <row r="2568" spans="1:16" x14ac:dyDescent="0.25">
      <c r="A2568" s="52" t="e">
        <f>Tabela410[[#This Row],[Status da Proposta]]</f>
        <v>#VALUE!</v>
      </c>
      <c r="B2568" s="143">
        <f>MODALIDADE_1!A2568</f>
        <v>0</v>
      </c>
      <c r="C2568" s="142" t="e">
        <f>VLOOKUP(B2568,MODALIDADE_1!A:B,2,FALSE)</f>
        <v>#N/A</v>
      </c>
      <c r="D2568" s="142"/>
      <c r="E2568" s="94" t="e">
        <f>VLOOKUP(B2568,MODALIDADE_1!A:E,5,FALSE)</f>
        <v>#N/A</v>
      </c>
      <c r="F2568" s="95" t="e">
        <f>VLOOKUP(B2568,MODALIDADE_1!A:C,3,FALSE)</f>
        <v>#N/A</v>
      </c>
      <c r="G2568" s="142" t="e">
        <f>VLOOKUP(B2568,MODALIDADE_1!A:G,4,FALSE)</f>
        <v>#N/A</v>
      </c>
      <c r="H2568" s="142" t="e">
        <f>VLOOKUP(B2568,MODALIDADE_1!A:G,6,FALSE)</f>
        <v>#N/A</v>
      </c>
      <c r="I2568" s="142" t="e">
        <f>VLOOKUP(B2568,MODALIDADE_1!A:G,7,FALSE)</f>
        <v>#N/A</v>
      </c>
      <c r="J2568" s="106" t="e">
        <f>VLOOKUP(Tabela410[[#This Row],[Proposta de Referência]],SIMP_M1!A:K,9,FALSE)</f>
        <v>#VALUE!</v>
      </c>
      <c r="K2568" s="106" t="e">
        <f>VLOOKUP(Tabela410[[#This Row],[Proposta de Referência]],SIMP_M1!A:K,8,FALSE)</f>
        <v>#VALUE!</v>
      </c>
      <c r="L2568" s="107" t="e">
        <f t="shared" si="164"/>
        <v>#VALUE!</v>
      </c>
      <c r="M2568" s="107" t="e">
        <f t="shared" si="165"/>
        <v>#VALUE!</v>
      </c>
      <c r="N2568" s="142" t="e">
        <f t="shared" si="166"/>
        <v>#VALUE!</v>
      </c>
      <c r="O2568" s="142" t="e">
        <f t="shared" si="167"/>
        <v>#N/A</v>
      </c>
      <c r="P2568" s="24" t="str">
        <f>IFERROR(VLOOKUP(O2568,HOSPITAIS_COM_DIVIDAS!A:E,5,FALSE),"")</f>
        <v/>
      </c>
    </row>
    <row r="2569" spans="1:16" x14ac:dyDescent="0.25">
      <c r="A2569" s="52" t="e">
        <f>Tabela410[[#This Row],[Status da Proposta]]</f>
        <v>#VALUE!</v>
      </c>
      <c r="B2569" s="143">
        <f>MODALIDADE_1!A2569</f>
        <v>0</v>
      </c>
      <c r="C2569" s="142" t="e">
        <f>VLOOKUP(B2569,MODALIDADE_1!A:B,2,FALSE)</f>
        <v>#N/A</v>
      </c>
      <c r="D2569" s="142"/>
      <c r="E2569" s="94" t="e">
        <f>VLOOKUP(B2569,MODALIDADE_1!A:E,5,FALSE)</f>
        <v>#N/A</v>
      </c>
      <c r="F2569" s="95" t="e">
        <f>VLOOKUP(B2569,MODALIDADE_1!A:C,3,FALSE)</f>
        <v>#N/A</v>
      </c>
      <c r="G2569" s="142" t="e">
        <f>VLOOKUP(B2569,MODALIDADE_1!A:G,4,FALSE)</f>
        <v>#N/A</v>
      </c>
      <c r="H2569" s="142" t="e">
        <f>VLOOKUP(B2569,MODALIDADE_1!A:G,6,FALSE)</f>
        <v>#N/A</v>
      </c>
      <c r="I2569" s="142" t="e">
        <f>VLOOKUP(B2569,MODALIDADE_1!A:G,7,FALSE)</f>
        <v>#N/A</v>
      </c>
      <c r="J2569" s="106" t="e">
        <f>VLOOKUP(Tabela410[[#This Row],[Proposta de Referência]],SIMP_M1!A:K,9,FALSE)</f>
        <v>#VALUE!</v>
      </c>
      <c r="K2569" s="106" t="e">
        <f>VLOOKUP(Tabela410[[#This Row],[Proposta de Referência]],SIMP_M1!A:K,8,FALSE)</f>
        <v>#VALUE!</v>
      </c>
      <c r="L2569" s="107" t="e">
        <f t="shared" si="164"/>
        <v>#VALUE!</v>
      </c>
      <c r="M2569" s="107" t="e">
        <f t="shared" si="165"/>
        <v>#VALUE!</v>
      </c>
      <c r="N2569" s="142" t="e">
        <f t="shared" si="166"/>
        <v>#VALUE!</v>
      </c>
      <c r="O2569" s="142" t="e">
        <f t="shared" si="167"/>
        <v>#N/A</v>
      </c>
      <c r="P2569" s="24" t="str">
        <f>IFERROR(VLOOKUP(O2569,HOSPITAIS_COM_DIVIDAS!A:E,5,FALSE),"")</f>
        <v/>
      </c>
    </row>
    <row r="2570" spans="1:16" x14ac:dyDescent="0.25">
      <c r="A2570" s="52" t="e">
        <f>Tabela410[[#This Row],[Status da Proposta]]</f>
        <v>#VALUE!</v>
      </c>
      <c r="B2570" s="143">
        <f>MODALIDADE_1!A2570</f>
        <v>0</v>
      </c>
      <c r="C2570" s="142" t="e">
        <f>VLOOKUP(B2570,MODALIDADE_1!A:B,2,FALSE)</f>
        <v>#N/A</v>
      </c>
      <c r="D2570" s="142"/>
      <c r="E2570" s="94" t="e">
        <f>VLOOKUP(B2570,MODALIDADE_1!A:E,5,FALSE)</f>
        <v>#N/A</v>
      </c>
      <c r="F2570" s="95" t="e">
        <f>VLOOKUP(B2570,MODALIDADE_1!A:C,3,FALSE)</f>
        <v>#N/A</v>
      </c>
      <c r="G2570" s="142" t="e">
        <f>VLOOKUP(B2570,MODALIDADE_1!A:G,4,FALSE)</f>
        <v>#N/A</v>
      </c>
      <c r="H2570" s="142" t="e">
        <f>VLOOKUP(B2570,MODALIDADE_1!A:G,6,FALSE)</f>
        <v>#N/A</v>
      </c>
      <c r="I2570" s="142" t="e">
        <f>VLOOKUP(B2570,MODALIDADE_1!A:G,7,FALSE)</f>
        <v>#N/A</v>
      </c>
      <c r="J2570" s="106" t="e">
        <f>VLOOKUP(Tabela410[[#This Row],[Proposta de Referência]],SIMP_M1!A:K,9,FALSE)</f>
        <v>#VALUE!</v>
      </c>
      <c r="K2570" s="106" t="e">
        <f>VLOOKUP(Tabela410[[#This Row],[Proposta de Referência]],SIMP_M1!A:K,8,FALSE)</f>
        <v>#VALUE!</v>
      </c>
      <c r="L2570" s="107" t="e">
        <f t="shared" si="164"/>
        <v>#VALUE!</v>
      </c>
      <c r="M2570" s="107" t="e">
        <f t="shared" si="165"/>
        <v>#VALUE!</v>
      </c>
      <c r="N2570" s="142" t="e">
        <f t="shared" si="166"/>
        <v>#VALUE!</v>
      </c>
      <c r="O2570" s="142" t="e">
        <f t="shared" si="167"/>
        <v>#N/A</v>
      </c>
      <c r="P2570" s="24" t="str">
        <f>IFERROR(VLOOKUP(O2570,HOSPITAIS_COM_DIVIDAS!A:E,5,FALSE),"")</f>
        <v/>
      </c>
    </row>
    <row r="2571" spans="1:16" x14ac:dyDescent="0.25">
      <c r="A2571" s="52" t="e">
        <f>Tabela410[[#This Row],[Status da Proposta]]</f>
        <v>#VALUE!</v>
      </c>
      <c r="B2571" s="143">
        <f>MODALIDADE_1!A2571</f>
        <v>0</v>
      </c>
      <c r="C2571" s="142" t="e">
        <f>VLOOKUP(B2571,MODALIDADE_1!A:B,2,FALSE)</f>
        <v>#N/A</v>
      </c>
      <c r="D2571" s="142"/>
      <c r="E2571" s="94" t="e">
        <f>VLOOKUP(B2571,MODALIDADE_1!A:E,5,FALSE)</f>
        <v>#N/A</v>
      </c>
      <c r="F2571" s="95" t="e">
        <f>VLOOKUP(B2571,MODALIDADE_1!A:C,3,FALSE)</f>
        <v>#N/A</v>
      </c>
      <c r="G2571" s="142" t="e">
        <f>VLOOKUP(B2571,MODALIDADE_1!A:G,4,FALSE)</f>
        <v>#N/A</v>
      </c>
      <c r="H2571" s="142" t="e">
        <f>VLOOKUP(B2571,MODALIDADE_1!A:G,6,FALSE)</f>
        <v>#N/A</v>
      </c>
      <c r="I2571" s="142" t="e">
        <f>VLOOKUP(B2571,MODALIDADE_1!A:G,7,FALSE)</f>
        <v>#N/A</v>
      </c>
      <c r="J2571" s="106" t="e">
        <f>VLOOKUP(Tabela410[[#This Row],[Proposta de Referência]],SIMP_M1!A:K,9,FALSE)</f>
        <v>#VALUE!</v>
      </c>
      <c r="K2571" s="106" t="e">
        <f>VLOOKUP(Tabela410[[#This Row],[Proposta de Referência]],SIMP_M1!A:K,8,FALSE)</f>
        <v>#VALUE!</v>
      </c>
      <c r="L2571" s="107" t="e">
        <f t="shared" si="164"/>
        <v>#VALUE!</v>
      </c>
      <c r="M2571" s="107" t="e">
        <f t="shared" si="165"/>
        <v>#VALUE!</v>
      </c>
      <c r="N2571" s="142" t="e">
        <f t="shared" si="166"/>
        <v>#VALUE!</v>
      </c>
      <c r="O2571" s="142" t="e">
        <f t="shared" si="167"/>
        <v>#N/A</v>
      </c>
      <c r="P2571" s="24" t="str">
        <f>IFERROR(VLOOKUP(O2571,HOSPITAIS_COM_DIVIDAS!A:E,5,FALSE),"")</f>
        <v/>
      </c>
    </row>
    <row r="2572" spans="1:16" x14ac:dyDescent="0.25">
      <c r="A2572" s="52" t="e">
        <f>Tabela410[[#This Row],[Status da Proposta]]</f>
        <v>#VALUE!</v>
      </c>
      <c r="B2572" s="143">
        <f>MODALIDADE_1!A2572</f>
        <v>0</v>
      </c>
      <c r="C2572" s="142" t="e">
        <f>VLOOKUP(B2572,MODALIDADE_1!A:B,2,FALSE)</f>
        <v>#N/A</v>
      </c>
      <c r="D2572" s="142"/>
      <c r="E2572" s="94" t="e">
        <f>VLOOKUP(B2572,MODALIDADE_1!A:E,5,FALSE)</f>
        <v>#N/A</v>
      </c>
      <c r="F2572" s="95" t="e">
        <f>VLOOKUP(B2572,MODALIDADE_1!A:C,3,FALSE)</f>
        <v>#N/A</v>
      </c>
      <c r="G2572" s="142" t="e">
        <f>VLOOKUP(B2572,MODALIDADE_1!A:G,4,FALSE)</f>
        <v>#N/A</v>
      </c>
      <c r="H2572" s="142" t="e">
        <f>VLOOKUP(B2572,MODALIDADE_1!A:G,6,FALSE)</f>
        <v>#N/A</v>
      </c>
      <c r="I2572" s="142" t="e">
        <f>VLOOKUP(B2572,MODALIDADE_1!A:G,7,FALSE)</f>
        <v>#N/A</v>
      </c>
      <c r="J2572" s="106" t="e">
        <f>VLOOKUP(Tabela410[[#This Row],[Proposta de Referência]],SIMP_M1!A:K,9,FALSE)</f>
        <v>#VALUE!</v>
      </c>
      <c r="K2572" s="106" t="e">
        <f>VLOOKUP(Tabela410[[#This Row],[Proposta de Referência]],SIMP_M1!A:K,8,FALSE)</f>
        <v>#VALUE!</v>
      </c>
      <c r="L2572" s="107" t="e">
        <f t="shared" si="164"/>
        <v>#VALUE!</v>
      </c>
      <c r="M2572" s="107" t="e">
        <f t="shared" si="165"/>
        <v>#VALUE!</v>
      </c>
      <c r="N2572" s="142" t="e">
        <f t="shared" si="166"/>
        <v>#VALUE!</v>
      </c>
      <c r="O2572" s="142" t="e">
        <f t="shared" si="167"/>
        <v>#N/A</v>
      </c>
      <c r="P2572" s="24" t="str">
        <f>IFERROR(VLOOKUP(O2572,HOSPITAIS_COM_DIVIDAS!A:E,5,FALSE),"")</f>
        <v/>
      </c>
    </row>
    <row r="2573" spans="1:16" x14ac:dyDescent="0.25">
      <c r="A2573" s="52" t="e">
        <f>Tabela410[[#This Row],[Status da Proposta]]</f>
        <v>#VALUE!</v>
      </c>
      <c r="B2573" s="143">
        <f>MODALIDADE_1!A2573</f>
        <v>0</v>
      </c>
      <c r="C2573" s="142" t="e">
        <f>VLOOKUP(B2573,MODALIDADE_1!A:B,2,FALSE)</f>
        <v>#N/A</v>
      </c>
      <c r="D2573" s="142"/>
      <c r="E2573" s="94" t="e">
        <f>VLOOKUP(B2573,MODALIDADE_1!A:E,5,FALSE)</f>
        <v>#N/A</v>
      </c>
      <c r="F2573" s="95" t="e">
        <f>VLOOKUP(B2573,MODALIDADE_1!A:C,3,FALSE)</f>
        <v>#N/A</v>
      </c>
      <c r="G2573" s="142" t="e">
        <f>VLOOKUP(B2573,MODALIDADE_1!A:G,4,FALSE)</f>
        <v>#N/A</v>
      </c>
      <c r="H2573" s="142" t="e">
        <f>VLOOKUP(B2573,MODALIDADE_1!A:G,6,FALSE)</f>
        <v>#N/A</v>
      </c>
      <c r="I2573" s="142" t="e">
        <f>VLOOKUP(B2573,MODALIDADE_1!A:G,7,FALSE)</f>
        <v>#N/A</v>
      </c>
      <c r="J2573" s="106" t="e">
        <f>VLOOKUP(Tabela410[[#This Row],[Proposta de Referência]],SIMP_M1!A:K,9,FALSE)</f>
        <v>#VALUE!</v>
      </c>
      <c r="K2573" s="106" t="e">
        <f>VLOOKUP(Tabela410[[#This Row],[Proposta de Referência]],SIMP_M1!A:K,8,FALSE)</f>
        <v>#VALUE!</v>
      </c>
      <c r="L2573" s="107" t="e">
        <f t="shared" si="164"/>
        <v>#VALUE!</v>
      </c>
      <c r="M2573" s="107" t="e">
        <f t="shared" si="165"/>
        <v>#VALUE!</v>
      </c>
      <c r="N2573" s="142" t="e">
        <f t="shared" si="166"/>
        <v>#VALUE!</v>
      </c>
      <c r="O2573" s="142" t="e">
        <f t="shared" si="167"/>
        <v>#N/A</v>
      </c>
      <c r="P2573" s="24" t="str">
        <f>IFERROR(VLOOKUP(O2573,HOSPITAIS_COM_DIVIDAS!A:E,5,FALSE),"")</f>
        <v/>
      </c>
    </row>
    <row r="2574" spans="1:16" x14ac:dyDescent="0.25">
      <c r="A2574" s="52" t="e">
        <f>Tabela410[[#This Row],[Status da Proposta]]</f>
        <v>#VALUE!</v>
      </c>
      <c r="B2574" s="143">
        <f>MODALIDADE_1!A2574</f>
        <v>0</v>
      </c>
      <c r="C2574" s="142" t="e">
        <f>VLOOKUP(B2574,MODALIDADE_1!A:B,2,FALSE)</f>
        <v>#N/A</v>
      </c>
      <c r="D2574" s="142"/>
      <c r="E2574" s="94" t="e">
        <f>VLOOKUP(B2574,MODALIDADE_1!A:E,5,FALSE)</f>
        <v>#N/A</v>
      </c>
      <c r="F2574" s="95" t="e">
        <f>VLOOKUP(B2574,MODALIDADE_1!A:C,3,FALSE)</f>
        <v>#N/A</v>
      </c>
      <c r="G2574" s="142" t="e">
        <f>VLOOKUP(B2574,MODALIDADE_1!A:G,4,FALSE)</f>
        <v>#N/A</v>
      </c>
      <c r="H2574" s="142" t="e">
        <f>VLOOKUP(B2574,MODALIDADE_1!A:G,6,FALSE)</f>
        <v>#N/A</v>
      </c>
      <c r="I2574" s="142" t="e">
        <f>VLOOKUP(B2574,MODALIDADE_1!A:G,7,FALSE)</f>
        <v>#N/A</v>
      </c>
      <c r="J2574" s="106" t="e">
        <f>VLOOKUP(Tabela410[[#This Row],[Proposta de Referência]],SIMP_M1!A:K,9,FALSE)</f>
        <v>#VALUE!</v>
      </c>
      <c r="K2574" s="106" t="e">
        <f>VLOOKUP(Tabela410[[#This Row],[Proposta de Referência]],SIMP_M1!A:K,8,FALSE)</f>
        <v>#VALUE!</v>
      </c>
      <c r="L2574" s="107" t="e">
        <f t="shared" si="164"/>
        <v>#VALUE!</v>
      </c>
      <c r="M2574" s="107" t="e">
        <f t="shared" si="165"/>
        <v>#VALUE!</v>
      </c>
      <c r="N2574" s="142" t="e">
        <f t="shared" si="166"/>
        <v>#VALUE!</v>
      </c>
      <c r="O2574" s="142" t="e">
        <f t="shared" si="167"/>
        <v>#N/A</v>
      </c>
      <c r="P2574" s="24" t="str">
        <f>IFERROR(VLOOKUP(O2574,HOSPITAIS_COM_DIVIDAS!A:E,5,FALSE),"")</f>
        <v/>
      </c>
    </row>
    <row r="2575" spans="1:16" x14ac:dyDescent="0.25">
      <c r="A2575" s="52" t="e">
        <f>Tabela410[[#This Row],[Status da Proposta]]</f>
        <v>#VALUE!</v>
      </c>
      <c r="B2575" s="143">
        <f>MODALIDADE_1!A2575</f>
        <v>0</v>
      </c>
      <c r="C2575" s="142" t="e">
        <f>VLOOKUP(B2575,MODALIDADE_1!A:B,2,FALSE)</f>
        <v>#N/A</v>
      </c>
      <c r="D2575" s="142"/>
      <c r="E2575" s="94" t="e">
        <f>VLOOKUP(B2575,MODALIDADE_1!A:E,5,FALSE)</f>
        <v>#N/A</v>
      </c>
      <c r="F2575" s="95" t="e">
        <f>VLOOKUP(B2575,MODALIDADE_1!A:C,3,FALSE)</f>
        <v>#N/A</v>
      </c>
      <c r="G2575" s="142" t="e">
        <f>VLOOKUP(B2575,MODALIDADE_1!A:G,4,FALSE)</f>
        <v>#N/A</v>
      </c>
      <c r="H2575" s="142" t="e">
        <f>VLOOKUP(B2575,MODALIDADE_1!A:G,6,FALSE)</f>
        <v>#N/A</v>
      </c>
      <c r="I2575" s="142" t="e">
        <f>VLOOKUP(B2575,MODALIDADE_1!A:G,7,FALSE)</f>
        <v>#N/A</v>
      </c>
      <c r="J2575" s="106" t="e">
        <f>VLOOKUP(Tabela410[[#This Row],[Proposta de Referência]],SIMP_M1!A:K,9,FALSE)</f>
        <v>#VALUE!</v>
      </c>
      <c r="K2575" s="106" t="e">
        <f>VLOOKUP(Tabela410[[#This Row],[Proposta de Referência]],SIMP_M1!A:K,8,FALSE)</f>
        <v>#VALUE!</v>
      </c>
      <c r="L2575" s="107" t="e">
        <f t="shared" si="164"/>
        <v>#VALUE!</v>
      </c>
      <c r="M2575" s="107" t="e">
        <f t="shared" si="165"/>
        <v>#VALUE!</v>
      </c>
      <c r="N2575" s="142" t="e">
        <f t="shared" si="166"/>
        <v>#VALUE!</v>
      </c>
      <c r="O2575" s="142" t="e">
        <f t="shared" si="167"/>
        <v>#N/A</v>
      </c>
      <c r="P2575" s="24" t="str">
        <f>IFERROR(VLOOKUP(O2575,HOSPITAIS_COM_DIVIDAS!A:E,5,FALSE),"")</f>
        <v/>
      </c>
    </row>
    <row r="2576" spans="1:16" x14ac:dyDescent="0.25">
      <c r="A2576" s="52" t="e">
        <f>Tabela410[[#This Row],[Status da Proposta]]</f>
        <v>#VALUE!</v>
      </c>
      <c r="B2576" s="143">
        <f>MODALIDADE_1!A2576</f>
        <v>0</v>
      </c>
      <c r="C2576" s="142" t="e">
        <f>VLOOKUP(B2576,MODALIDADE_1!A:B,2,FALSE)</f>
        <v>#N/A</v>
      </c>
      <c r="D2576" s="142"/>
      <c r="E2576" s="94" t="e">
        <f>VLOOKUP(B2576,MODALIDADE_1!A:E,5,FALSE)</f>
        <v>#N/A</v>
      </c>
      <c r="F2576" s="95" t="e">
        <f>VLOOKUP(B2576,MODALIDADE_1!A:C,3,FALSE)</f>
        <v>#N/A</v>
      </c>
      <c r="G2576" s="142" t="e">
        <f>VLOOKUP(B2576,MODALIDADE_1!A:G,4,FALSE)</f>
        <v>#N/A</v>
      </c>
      <c r="H2576" s="142" t="e">
        <f>VLOOKUP(B2576,MODALIDADE_1!A:G,6,FALSE)</f>
        <v>#N/A</v>
      </c>
      <c r="I2576" s="142" t="e">
        <f>VLOOKUP(B2576,MODALIDADE_1!A:G,7,FALSE)</f>
        <v>#N/A</v>
      </c>
      <c r="J2576" s="106" t="e">
        <f>VLOOKUP(Tabela410[[#This Row],[Proposta de Referência]],SIMP_M1!A:K,9,FALSE)</f>
        <v>#VALUE!</v>
      </c>
      <c r="K2576" s="106" t="e">
        <f>VLOOKUP(Tabela410[[#This Row],[Proposta de Referência]],SIMP_M1!A:K,8,FALSE)</f>
        <v>#VALUE!</v>
      </c>
      <c r="L2576" s="107" t="e">
        <f t="shared" si="164"/>
        <v>#VALUE!</v>
      </c>
      <c r="M2576" s="107" t="e">
        <f t="shared" si="165"/>
        <v>#VALUE!</v>
      </c>
      <c r="N2576" s="142" t="e">
        <f t="shared" si="166"/>
        <v>#VALUE!</v>
      </c>
      <c r="O2576" s="142" t="e">
        <f t="shared" si="167"/>
        <v>#N/A</v>
      </c>
      <c r="P2576" s="24" t="str">
        <f>IFERROR(VLOOKUP(O2576,HOSPITAIS_COM_DIVIDAS!A:E,5,FALSE),"")</f>
        <v/>
      </c>
    </row>
    <row r="2577" spans="1:16" x14ac:dyDescent="0.25">
      <c r="A2577" s="52" t="e">
        <f>Tabela410[[#This Row],[Status da Proposta]]</f>
        <v>#VALUE!</v>
      </c>
      <c r="B2577" s="143">
        <f>MODALIDADE_1!A2577</f>
        <v>0</v>
      </c>
      <c r="C2577" s="142" t="e">
        <f>VLOOKUP(B2577,MODALIDADE_1!A:B,2,FALSE)</f>
        <v>#N/A</v>
      </c>
      <c r="D2577" s="142"/>
      <c r="E2577" s="94" t="e">
        <f>VLOOKUP(B2577,MODALIDADE_1!A:E,5,FALSE)</f>
        <v>#N/A</v>
      </c>
      <c r="F2577" s="95" t="e">
        <f>VLOOKUP(B2577,MODALIDADE_1!A:C,3,FALSE)</f>
        <v>#N/A</v>
      </c>
      <c r="G2577" s="142" t="e">
        <f>VLOOKUP(B2577,MODALIDADE_1!A:G,4,FALSE)</f>
        <v>#N/A</v>
      </c>
      <c r="H2577" s="142" t="e">
        <f>VLOOKUP(B2577,MODALIDADE_1!A:G,6,FALSE)</f>
        <v>#N/A</v>
      </c>
      <c r="I2577" s="142" t="e">
        <f>VLOOKUP(B2577,MODALIDADE_1!A:G,7,FALSE)</f>
        <v>#N/A</v>
      </c>
      <c r="J2577" s="106" t="e">
        <f>VLOOKUP(Tabela410[[#This Row],[Proposta de Referência]],SIMP_M1!A:K,9,FALSE)</f>
        <v>#VALUE!</v>
      </c>
      <c r="K2577" s="106" t="e">
        <f>VLOOKUP(Tabela410[[#This Row],[Proposta de Referência]],SIMP_M1!A:K,8,FALSE)</f>
        <v>#VALUE!</v>
      </c>
      <c r="L2577" s="107" t="e">
        <f t="shared" si="164"/>
        <v>#VALUE!</v>
      </c>
      <c r="M2577" s="107" t="e">
        <f t="shared" si="165"/>
        <v>#VALUE!</v>
      </c>
      <c r="N2577" s="142" t="e">
        <f t="shared" si="166"/>
        <v>#VALUE!</v>
      </c>
      <c r="O2577" s="142" t="e">
        <f t="shared" si="167"/>
        <v>#N/A</v>
      </c>
      <c r="P2577" s="24" t="str">
        <f>IFERROR(VLOOKUP(O2577,HOSPITAIS_COM_DIVIDAS!A:E,5,FALSE),"")</f>
        <v/>
      </c>
    </row>
    <row r="2578" spans="1:16" x14ac:dyDescent="0.25">
      <c r="A2578" s="52" t="e">
        <f>Tabela410[[#This Row],[Status da Proposta]]</f>
        <v>#VALUE!</v>
      </c>
      <c r="B2578" s="143">
        <f>MODALIDADE_1!A2578</f>
        <v>0</v>
      </c>
      <c r="C2578" s="142" t="e">
        <f>VLOOKUP(B2578,MODALIDADE_1!A:B,2,FALSE)</f>
        <v>#N/A</v>
      </c>
      <c r="D2578" s="142"/>
      <c r="E2578" s="94" t="e">
        <f>VLOOKUP(B2578,MODALIDADE_1!A:E,5,FALSE)</f>
        <v>#N/A</v>
      </c>
      <c r="F2578" s="95" t="e">
        <f>VLOOKUP(B2578,MODALIDADE_1!A:C,3,FALSE)</f>
        <v>#N/A</v>
      </c>
      <c r="G2578" s="142" t="e">
        <f>VLOOKUP(B2578,MODALIDADE_1!A:G,4,FALSE)</f>
        <v>#N/A</v>
      </c>
      <c r="H2578" s="142" t="e">
        <f>VLOOKUP(B2578,MODALIDADE_1!A:G,6,FALSE)</f>
        <v>#N/A</v>
      </c>
      <c r="I2578" s="142" t="e">
        <f>VLOOKUP(B2578,MODALIDADE_1!A:G,7,FALSE)</f>
        <v>#N/A</v>
      </c>
      <c r="J2578" s="106" t="e">
        <f>VLOOKUP(Tabela410[[#This Row],[Proposta de Referência]],SIMP_M1!A:K,9,FALSE)</f>
        <v>#VALUE!</v>
      </c>
      <c r="K2578" s="106" t="e">
        <f>VLOOKUP(Tabela410[[#This Row],[Proposta de Referência]],SIMP_M1!A:K,8,FALSE)</f>
        <v>#VALUE!</v>
      </c>
      <c r="L2578" s="107" t="e">
        <f t="shared" si="164"/>
        <v>#VALUE!</v>
      </c>
      <c r="M2578" s="107" t="e">
        <f t="shared" si="165"/>
        <v>#VALUE!</v>
      </c>
      <c r="N2578" s="142" t="e">
        <f t="shared" si="166"/>
        <v>#VALUE!</v>
      </c>
      <c r="O2578" s="142" t="e">
        <f t="shared" si="167"/>
        <v>#N/A</v>
      </c>
      <c r="P2578" s="24" t="str">
        <f>IFERROR(VLOOKUP(O2578,HOSPITAIS_COM_DIVIDAS!A:E,5,FALSE),"")</f>
        <v/>
      </c>
    </row>
    <row r="2579" spans="1:16" x14ac:dyDescent="0.25">
      <c r="A2579" s="52" t="e">
        <f>Tabela410[[#This Row],[Status da Proposta]]</f>
        <v>#VALUE!</v>
      </c>
      <c r="B2579" s="143">
        <f>MODALIDADE_1!A2579</f>
        <v>0</v>
      </c>
      <c r="C2579" s="142" t="e">
        <f>VLOOKUP(B2579,MODALIDADE_1!A:B,2,FALSE)</f>
        <v>#N/A</v>
      </c>
      <c r="D2579" s="142"/>
      <c r="E2579" s="94" t="e">
        <f>VLOOKUP(B2579,MODALIDADE_1!A:E,5,FALSE)</f>
        <v>#N/A</v>
      </c>
      <c r="F2579" s="95" t="e">
        <f>VLOOKUP(B2579,MODALIDADE_1!A:C,3,FALSE)</f>
        <v>#N/A</v>
      </c>
      <c r="G2579" s="142" t="e">
        <f>VLOOKUP(B2579,MODALIDADE_1!A:G,4,FALSE)</f>
        <v>#N/A</v>
      </c>
      <c r="H2579" s="142" t="e">
        <f>VLOOKUP(B2579,MODALIDADE_1!A:G,6,FALSE)</f>
        <v>#N/A</v>
      </c>
      <c r="I2579" s="142" t="e">
        <f>VLOOKUP(B2579,MODALIDADE_1!A:G,7,FALSE)</f>
        <v>#N/A</v>
      </c>
      <c r="J2579" s="106" t="e">
        <f>VLOOKUP(Tabela410[[#This Row],[Proposta de Referência]],SIMP_M1!A:K,9,FALSE)</f>
        <v>#VALUE!</v>
      </c>
      <c r="K2579" s="106" t="e">
        <f>VLOOKUP(Tabela410[[#This Row],[Proposta de Referência]],SIMP_M1!A:K,8,FALSE)</f>
        <v>#VALUE!</v>
      </c>
      <c r="L2579" s="107" t="e">
        <f t="shared" si="164"/>
        <v>#VALUE!</v>
      </c>
      <c r="M2579" s="107" t="e">
        <f t="shared" si="165"/>
        <v>#VALUE!</v>
      </c>
      <c r="N2579" s="142" t="e">
        <f t="shared" si="166"/>
        <v>#VALUE!</v>
      </c>
      <c r="O2579" s="142" t="e">
        <f t="shared" si="167"/>
        <v>#N/A</v>
      </c>
      <c r="P2579" s="24" t="str">
        <f>IFERROR(VLOOKUP(O2579,HOSPITAIS_COM_DIVIDAS!A:E,5,FALSE),"")</f>
        <v/>
      </c>
    </row>
    <row r="2580" spans="1:16" x14ac:dyDescent="0.25">
      <c r="A2580" s="52" t="e">
        <f>Tabela410[[#This Row],[Status da Proposta]]</f>
        <v>#VALUE!</v>
      </c>
      <c r="B2580" s="143">
        <f>MODALIDADE_1!A2580</f>
        <v>0</v>
      </c>
      <c r="C2580" s="142" t="e">
        <f>VLOOKUP(B2580,MODALIDADE_1!A:B,2,FALSE)</f>
        <v>#N/A</v>
      </c>
      <c r="D2580" s="142"/>
      <c r="E2580" s="94" t="e">
        <f>VLOOKUP(B2580,MODALIDADE_1!A:E,5,FALSE)</f>
        <v>#N/A</v>
      </c>
      <c r="F2580" s="95" t="e">
        <f>VLOOKUP(B2580,MODALIDADE_1!A:C,3,FALSE)</f>
        <v>#N/A</v>
      </c>
      <c r="G2580" s="142" t="e">
        <f>VLOOKUP(B2580,MODALIDADE_1!A:G,4,FALSE)</f>
        <v>#N/A</v>
      </c>
      <c r="H2580" s="142" t="e">
        <f>VLOOKUP(B2580,MODALIDADE_1!A:G,6,FALSE)</f>
        <v>#N/A</v>
      </c>
      <c r="I2580" s="142" t="e">
        <f>VLOOKUP(B2580,MODALIDADE_1!A:G,7,FALSE)</f>
        <v>#N/A</v>
      </c>
      <c r="J2580" s="106" t="e">
        <f>VLOOKUP(Tabela410[[#This Row],[Proposta de Referência]],SIMP_M1!A:K,9,FALSE)</f>
        <v>#VALUE!</v>
      </c>
      <c r="K2580" s="106" t="e">
        <f>VLOOKUP(Tabela410[[#This Row],[Proposta de Referência]],SIMP_M1!A:K,8,FALSE)</f>
        <v>#VALUE!</v>
      </c>
      <c r="L2580" s="107" t="e">
        <f t="shared" si="164"/>
        <v>#VALUE!</v>
      </c>
      <c r="M2580" s="107" t="e">
        <f t="shared" si="165"/>
        <v>#VALUE!</v>
      </c>
      <c r="N2580" s="142" t="e">
        <f t="shared" si="166"/>
        <v>#VALUE!</v>
      </c>
      <c r="O2580" s="142" t="e">
        <f t="shared" si="167"/>
        <v>#N/A</v>
      </c>
      <c r="P2580" s="24" t="str">
        <f>IFERROR(VLOOKUP(O2580,HOSPITAIS_COM_DIVIDAS!A:E,5,FALSE),"")</f>
        <v/>
      </c>
    </row>
    <row r="2581" spans="1:16" x14ac:dyDescent="0.25">
      <c r="A2581" s="52" t="e">
        <f>Tabela410[[#This Row],[Status da Proposta]]</f>
        <v>#VALUE!</v>
      </c>
      <c r="B2581" s="143">
        <f>MODALIDADE_1!A2581</f>
        <v>0</v>
      </c>
      <c r="C2581" s="142" t="e">
        <f>VLOOKUP(B2581,MODALIDADE_1!A:B,2,FALSE)</f>
        <v>#N/A</v>
      </c>
      <c r="D2581" s="142"/>
      <c r="E2581" s="94" t="e">
        <f>VLOOKUP(B2581,MODALIDADE_1!A:E,5,FALSE)</f>
        <v>#N/A</v>
      </c>
      <c r="F2581" s="95" t="e">
        <f>VLOOKUP(B2581,MODALIDADE_1!A:C,3,FALSE)</f>
        <v>#N/A</v>
      </c>
      <c r="G2581" s="142" t="e">
        <f>VLOOKUP(B2581,MODALIDADE_1!A:G,4,FALSE)</f>
        <v>#N/A</v>
      </c>
      <c r="H2581" s="142" t="e">
        <f>VLOOKUP(B2581,MODALIDADE_1!A:G,6,FALSE)</f>
        <v>#N/A</v>
      </c>
      <c r="I2581" s="142" t="e">
        <f>VLOOKUP(B2581,MODALIDADE_1!A:G,7,FALSE)</f>
        <v>#N/A</v>
      </c>
      <c r="J2581" s="106" t="e">
        <f>VLOOKUP(Tabela410[[#This Row],[Proposta de Referência]],SIMP_M1!A:K,9,FALSE)</f>
        <v>#VALUE!</v>
      </c>
      <c r="K2581" s="106" t="e">
        <f>VLOOKUP(Tabela410[[#This Row],[Proposta de Referência]],SIMP_M1!A:K,8,FALSE)</f>
        <v>#VALUE!</v>
      </c>
      <c r="L2581" s="107" t="e">
        <f t="shared" si="164"/>
        <v>#VALUE!</v>
      </c>
      <c r="M2581" s="107" t="e">
        <f t="shared" si="165"/>
        <v>#VALUE!</v>
      </c>
      <c r="N2581" s="142" t="e">
        <f t="shared" si="166"/>
        <v>#VALUE!</v>
      </c>
      <c r="O2581" s="142" t="e">
        <f t="shared" si="167"/>
        <v>#N/A</v>
      </c>
      <c r="P2581" s="24" t="str">
        <f>IFERROR(VLOOKUP(O2581,HOSPITAIS_COM_DIVIDAS!A:E,5,FALSE),"")</f>
        <v/>
      </c>
    </row>
    <row r="2582" spans="1:16" x14ac:dyDescent="0.25">
      <c r="A2582" s="52" t="e">
        <f>Tabela410[[#This Row],[Status da Proposta]]</f>
        <v>#VALUE!</v>
      </c>
      <c r="B2582" s="143">
        <f>MODALIDADE_1!A2582</f>
        <v>0</v>
      </c>
      <c r="C2582" s="142" t="e">
        <f>VLOOKUP(B2582,MODALIDADE_1!A:B,2,FALSE)</f>
        <v>#N/A</v>
      </c>
      <c r="D2582" s="142"/>
      <c r="E2582" s="94" t="e">
        <f>VLOOKUP(B2582,MODALIDADE_1!A:E,5,FALSE)</f>
        <v>#N/A</v>
      </c>
      <c r="F2582" s="95" t="e">
        <f>VLOOKUP(B2582,MODALIDADE_1!A:C,3,FALSE)</f>
        <v>#N/A</v>
      </c>
      <c r="G2582" s="142" t="e">
        <f>VLOOKUP(B2582,MODALIDADE_1!A:G,4,FALSE)</f>
        <v>#N/A</v>
      </c>
      <c r="H2582" s="142" t="e">
        <f>VLOOKUP(B2582,MODALIDADE_1!A:G,6,FALSE)</f>
        <v>#N/A</v>
      </c>
      <c r="I2582" s="142" t="e">
        <f>VLOOKUP(B2582,MODALIDADE_1!A:G,7,FALSE)</f>
        <v>#N/A</v>
      </c>
      <c r="J2582" s="106" t="e">
        <f>VLOOKUP(Tabela410[[#This Row],[Proposta de Referência]],SIMP_M1!A:K,9,FALSE)</f>
        <v>#VALUE!</v>
      </c>
      <c r="K2582" s="106" t="e">
        <f>VLOOKUP(Tabela410[[#This Row],[Proposta de Referência]],SIMP_M1!A:K,8,FALSE)</f>
        <v>#VALUE!</v>
      </c>
      <c r="L2582" s="107" t="e">
        <f t="shared" si="164"/>
        <v>#VALUE!</v>
      </c>
      <c r="M2582" s="107" t="e">
        <f t="shared" si="165"/>
        <v>#VALUE!</v>
      </c>
      <c r="N2582" s="142" t="e">
        <f t="shared" si="166"/>
        <v>#VALUE!</v>
      </c>
      <c r="O2582" s="142" t="e">
        <f t="shared" si="167"/>
        <v>#N/A</v>
      </c>
      <c r="P2582" s="24" t="str">
        <f>IFERROR(VLOOKUP(O2582,HOSPITAIS_COM_DIVIDAS!A:E,5,FALSE),"")</f>
        <v/>
      </c>
    </row>
    <row r="2583" spans="1:16" x14ac:dyDescent="0.25">
      <c r="A2583" s="52" t="e">
        <f>Tabela410[[#This Row],[Status da Proposta]]</f>
        <v>#VALUE!</v>
      </c>
      <c r="B2583" s="143">
        <f>MODALIDADE_1!A2583</f>
        <v>0</v>
      </c>
      <c r="C2583" s="142" t="e">
        <f>VLOOKUP(B2583,MODALIDADE_1!A:B,2,FALSE)</f>
        <v>#N/A</v>
      </c>
      <c r="D2583" s="142"/>
      <c r="E2583" s="94" t="e">
        <f>VLOOKUP(B2583,MODALIDADE_1!A:E,5,FALSE)</f>
        <v>#N/A</v>
      </c>
      <c r="F2583" s="95" t="e">
        <f>VLOOKUP(B2583,MODALIDADE_1!A:C,3,FALSE)</f>
        <v>#N/A</v>
      </c>
      <c r="G2583" s="142" t="e">
        <f>VLOOKUP(B2583,MODALIDADE_1!A:G,4,FALSE)</f>
        <v>#N/A</v>
      </c>
      <c r="H2583" s="142" t="e">
        <f>VLOOKUP(B2583,MODALIDADE_1!A:G,6,FALSE)</f>
        <v>#N/A</v>
      </c>
      <c r="I2583" s="142" t="e">
        <f>VLOOKUP(B2583,MODALIDADE_1!A:G,7,FALSE)</f>
        <v>#N/A</v>
      </c>
      <c r="J2583" s="106" t="e">
        <f>VLOOKUP(Tabela410[[#This Row],[Proposta de Referência]],SIMP_M1!A:K,9,FALSE)</f>
        <v>#VALUE!</v>
      </c>
      <c r="K2583" s="106" t="e">
        <f>VLOOKUP(Tabela410[[#This Row],[Proposta de Referência]],SIMP_M1!A:K,8,FALSE)</f>
        <v>#VALUE!</v>
      </c>
      <c r="L2583" s="107" t="e">
        <f t="shared" si="164"/>
        <v>#VALUE!</v>
      </c>
      <c r="M2583" s="107" t="e">
        <f t="shared" si="165"/>
        <v>#VALUE!</v>
      </c>
      <c r="N2583" s="142" t="e">
        <f t="shared" si="166"/>
        <v>#VALUE!</v>
      </c>
      <c r="O2583" s="142" t="e">
        <f t="shared" si="167"/>
        <v>#N/A</v>
      </c>
      <c r="P2583" s="24" t="str">
        <f>IFERROR(VLOOKUP(O2583,HOSPITAIS_COM_DIVIDAS!A:E,5,FALSE),"")</f>
        <v/>
      </c>
    </row>
    <row r="2584" spans="1:16" x14ac:dyDescent="0.25">
      <c r="A2584" s="52" t="e">
        <f>Tabela410[[#This Row],[Status da Proposta]]</f>
        <v>#VALUE!</v>
      </c>
      <c r="B2584" s="143">
        <f>MODALIDADE_1!A2584</f>
        <v>0</v>
      </c>
      <c r="C2584" s="142" t="e">
        <f>VLOOKUP(B2584,MODALIDADE_1!A:B,2,FALSE)</f>
        <v>#N/A</v>
      </c>
      <c r="D2584" s="142"/>
      <c r="E2584" s="94" t="e">
        <f>VLOOKUP(B2584,MODALIDADE_1!A:E,5,FALSE)</f>
        <v>#N/A</v>
      </c>
      <c r="F2584" s="95" t="e">
        <f>VLOOKUP(B2584,MODALIDADE_1!A:C,3,FALSE)</f>
        <v>#N/A</v>
      </c>
      <c r="G2584" s="142" t="e">
        <f>VLOOKUP(B2584,MODALIDADE_1!A:G,4,FALSE)</f>
        <v>#N/A</v>
      </c>
      <c r="H2584" s="142" t="e">
        <f>VLOOKUP(B2584,MODALIDADE_1!A:G,6,FALSE)</f>
        <v>#N/A</v>
      </c>
      <c r="I2584" s="142" t="e">
        <f>VLOOKUP(B2584,MODALIDADE_1!A:G,7,FALSE)</f>
        <v>#N/A</v>
      </c>
      <c r="J2584" s="106" t="e">
        <f>VLOOKUP(Tabela410[[#This Row],[Proposta de Referência]],SIMP_M1!A:K,9,FALSE)</f>
        <v>#VALUE!</v>
      </c>
      <c r="K2584" s="106" t="e">
        <f>VLOOKUP(Tabela410[[#This Row],[Proposta de Referência]],SIMP_M1!A:K,8,FALSE)</f>
        <v>#VALUE!</v>
      </c>
      <c r="L2584" s="107" t="e">
        <f t="shared" si="164"/>
        <v>#VALUE!</v>
      </c>
      <c r="M2584" s="107" t="e">
        <f t="shared" si="165"/>
        <v>#VALUE!</v>
      </c>
      <c r="N2584" s="142" t="e">
        <f t="shared" si="166"/>
        <v>#VALUE!</v>
      </c>
      <c r="O2584" s="142" t="e">
        <f t="shared" si="167"/>
        <v>#N/A</v>
      </c>
      <c r="P2584" s="24" t="str">
        <f>IFERROR(VLOOKUP(O2584,HOSPITAIS_COM_DIVIDAS!A:E,5,FALSE),"")</f>
        <v/>
      </c>
    </row>
    <row r="2585" spans="1:16" x14ac:dyDescent="0.25">
      <c r="A2585" s="52" t="e">
        <f>Tabela410[[#This Row],[Status da Proposta]]</f>
        <v>#VALUE!</v>
      </c>
      <c r="B2585" s="143">
        <f>MODALIDADE_1!A2585</f>
        <v>0</v>
      </c>
      <c r="C2585" s="142" t="e">
        <f>VLOOKUP(B2585,MODALIDADE_1!A:B,2,FALSE)</f>
        <v>#N/A</v>
      </c>
      <c r="D2585" s="142"/>
      <c r="E2585" s="94" t="e">
        <f>VLOOKUP(B2585,MODALIDADE_1!A:E,5,FALSE)</f>
        <v>#N/A</v>
      </c>
      <c r="F2585" s="95" t="e">
        <f>VLOOKUP(B2585,MODALIDADE_1!A:C,3,FALSE)</f>
        <v>#N/A</v>
      </c>
      <c r="G2585" s="142" t="e">
        <f>VLOOKUP(B2585,MODALIDADE_1!A:G,4,FALSE)</f>
        <v>#N/A</v>
      </c>
      <c r="H2585" s="142" t="e">
        <f>VLOOKUP(B2585,MODALIDADE_1!A:G,6,FALSE)</f>
        <v>#N/A</v>
      </c>
      <c r="I2585" s="142" t="e">
        <f>VLOOKUP(B2585,MODALIDADE_1!A:G,7,FALSE)</f>
        <v>#N/A</v>
      </c>
      <c r="J2585" s="106" t="e">
        <f>VLOOKUP(Tabela410[[#This Row],[Proposta de Referência]],SIMP_M1!A:K,9,FALSE)</f>
        <v>#VALUE!</v>
      </c>
      <c r="K2585" s="106" t="e">
        <f>VLOOKUP(Tabela410[[#This Row],[Proposta de Referência]],SIMP_M1!A:K,8,FALSE)</f>
        <v>#VALUE!</v>
      </c>
      <c r="L2585" s="107" t="e">
        <f t="shared" si="164"/>
        <v>#VALUE!</v>
      </c>
      <c r="M2585" s="107" t="e">
        <f t="shared" si="165"/>
        <v>#VALUE!</v>
      </c>
      <c r="N2585" s="142" t="e">
        <f t="shared" si="166"/>
        <v>#VALUE!</v>
      </c>
      <c r="O2585" s="142" t="e">
        <f t="shared" si="167"/>
        <v>#N/A</v>
      </c>
      <c r="P2585" s="24" t="str">
        <f>IFERROR(VLOOKUP(O2585,HOSPITAIS_COM_DIVIDAS!A:E,5,FALSE),"")</f>
        <v/>
      </c>
    </row>
    <row r="2586" spans="1:16" x14ac:dyDescent="0.25">
      <c r="A2586" s="52" t="e">
        <f>Tabela410[[#This Row],[Status da Proposta]]</f>
        <v>#VALUE!</v>
      </c>
      <c r="B2586" s="143">
        <f>MODALIDADE_1!A2586</f>
        <v>0</v>
      </c>
      <c r="C2586" s="142" t="e">
        <f>VLOOKUP(B2586,MODALIDADE_1!A:B,2,FALSE)</f>
        <v>#N/A</v>
      </c>
      <c r="D2586" s="142"/>
      <c r="E2586" s="94" t="e">
        <f>VLOOKUP(B2586,MODALIDADE_1!A:E,5,FALSE)</f>
        <v>#N/A</v>
      </c>
      <c r="F2586" s="95" t="e">
        <f>VLOOKUP(B2586,MODALIDADE_1!A:C,3,FALSE)</f>
        <v>#N/A</v>
      </c>
      <c r="G2586" s="142" t="e">
        <f>VLOOKUP(B2586,MODALIDADE_1!A:G,4,FALSE)</f>
        <v>#N/A</v>
      </c>
      <c r="H2586" s="142" t="e">
        <f>VLOOKUP(B2586,MODALIDADE_1!A:G,6,FALSE)</f>
        <v>#N/A</v>
      </c>
      <c r="I2586" s="142" t="e">
        <f>VLOOKUP(B2586,MODALIDADE_1!A:G,7,FALSE)</f>
        <v>#N/A</v>
      </c>
      <c r="J2586" s="106" t="e">
        <f>VLOOKUP(Tabela410[[#This Row],[Proposta de Referência]],SIMP_M1!A:K,9,FALSE)</f>
        <v>#VALUE!</v>
      </c>
      <c r="K2586" s="106" t="e">
        <f>VLOOKUP(Tabela410[[#This Row],[Proposta de Referência]],SIMP_M1!A:K,8,FALSE)</f>
        <v>#VALUE!</v>
      </c>
      <c r="L2586" s="107" t="e">
        <f t="shared" si="164"/>
        <v>#VALUE!</v>
      </c>
      <c r="M2586" s="107" t="e">
        <f t="shared" si="165"/>
        <v>#VALUE!</v>
      </c>
      <c r="N2586" s="142" t="e">
        <f t="shared" si="166"/>
        <v>#VALUE!</v>
      </c>
      <c r="O2586" s="142" t="e">
        <f t="shared" si="167"/>
        <v>#N/A</v>
      </c>
      <c r="P2586" s="24" t="str">
        <f>IFERROR(VLOOKUP(O2586,HOSPITAIS_COM_DIVIDAS!A:E,5,FALSE),"")</f>
        <v/>
      </c>
    </row>
    <row r="2587" spans="1:16" x14ac:dyDescent="0.25">
      <c r="A2587" s="52" t="e">
        <f>Tabela410[[#This Row],[Status da Proposta]]</f>
        <v>#VALUE!</v>
      </c>
      <c r="B2587" s="143">
        <f>MODALIDADE_1!A2587</f>
        <v>0</v>
      </c>
      <c r="C2587" s="142" t="e">
        <f>VLOOKUP(B2587,MODALIDADE_1!A:B,2,FALSE)</f>
        <v>#N/A</v>
      </c>
      <c r="D2587" s="142"/>
      <c r="E2587" s="94" t="e">
        <f>VLOOKUP(B2587,MODALIDADE_1!A:E,5,FALSE)</f>
        <v>#N/A</v>
      </c>
      <c r="F2587" s="95" t="e">
        <f>VLOOKUP(B2587,MODALIDADE_1!A:C,3,FALSE)</f>
        <v>#N/A</v>
      </c>
      <c r="G2587" s="142" t="e">
        <f>VLOOKUP(B2587,MODALIDADE_1!A:G,4,FALSE)</f>
        <v>#N/A</v>
      </c>
      <c r="H2587" s="142" t="e">
        <f>VLOOKUP(B2587,MODALIDADE_1!A:G,6,FALSE)</f>
        <v>#N/A</v>
      </c>
      <c r="I2587" s="142" t="e">
        <f>VLOOKUP(B2587,MODALIDADE_1!A:G,7,FALSE)</f>
        <v>#N/A</v>
      </c>
      <c r="J2587" s="106" t="e">
        <f>VLOOKUP(Tabela410[[#This Row],[Proposta de Referência]],SIMP_M1!A:K,9,FALSE)</f>
        <v>#VALUE!</v>
      </c>
      <c r="K2587" s="106" t="e">
        <f>VLOOKUP(Tabela410[[#This Row],[Proposta de Referência]],SIMP_M1!A:K,8,FALSE)</f>
        <v>#VALUE!</v>
      </c>
      <c r="L2587" s="107" t="e">
        <f t="shared" si="164"/>
        <v>#VALUE!</v>
      </c>
      <c r="M2587" s="107" t="e">
        <f t="shared" si="165"/>
        <v>#VALUE!</v>
      </c>
      <c r="N2587" s="142" t="e">
        <f t="shared" si="166"/>
        <v>#VALUE!</v>
      </c>
      <c r="O2587" s="142" t="e">
        <f t="shared" si="167"/>
        <v>#N/A</v>
      </c>
      <c r="P2587" s="24" t="str">
        <f>IFERROR(VLOOKUP(O2587,HOSPITAIS_COM_DIVIDAS!A:E,5,FALSE),"")</f>
        <v/>
      </c>
    </row>
    <row r="2588" spans="1:16" x14ac:dyDescent="0.25">
      <c r="A2588" s="52" t="e">
        <f>Tabela410[[#This Row],[Status da Proposta]]</f>
        <v>#VALUE!</v>
      </c>
      <c r="B2588" s="143">
        <f>MODALIDADE_1!A2588</f>
        <v>0</v>
      </c>
      <c r="C2588" s="142" t="e">
        <f>VLOOKUP(B2588,MODALIDADE_1!A:B,2,FALSE)</f>
        <v>#N/A</v>
      </c>
      <c r="D2588" s="142"/>
      <c r="E2588" s="94" t="e">
        <f>VLOOKUP(B2588,MODALIDADE_1!A:E,5,FALSE)</f>
        <v>#N/A</v>
      </c>
      <c r="F2588" s="95" t="e">
        <f>VLOOKUP(B2588,MODALIDADE_1!A:C,3,FALSE)</f>
        <v>#N/A</v>
      </c>
      <c r="G2588" s="142" t="e">
        <f>VLOOKUP(B2588,MODALIDADE_1!A:G,4,FALSE)</f>
        <v>#N/A</v>
      </c>
      <c r="H2588" s="142" t="e">
        <f>VLOOKUP(B2588,MODALIDADE_1!A:G,6,FALSE)</f>
        <v>#N/A</v>
      </c>
      <c r="I2588" s="142" t="e">
        <f>VLOOKUP(B2588,MODALIDADE_1!A:G,7,FALSE)</f>
        <v>#N/A</v>
      </c>
      <c r="J2588" s="106" t="e">
        <f>VLOOKUP(Tabela410[[#This Row],[Proposta de Referência]],SIMP_M1!A:K,9,FALSE)</f>
        <v>#VALUE!</v>
      </c>
      <c r="K2588" s="106" t="e">
        <f>VLOOKUP(Tabela410[[#This Row],[Proposta de Referência]],SIMP_M1!A:K,8,FALSE)</f>
        <v>#VALUE!</v>
      </c>
      <c r="L2588" s="107" t="e">
        <f t="shared" si="164"/>
        <v>#VALUE!</v>
      </c>
      <c r="M2588" s="107" t="e">
        <f t="shared" si="165"/>
        <v>#VALUE!</v>
      </c>
      <c r="N2588" s="142" t="e">
        <f t="shared" si="166"/>
        <v>#VALUE!</v>
      </c>
      <c r="O2588" s="142" t="e">
        <f t="shared" si="167"/>
        <v>#N/A</v>
      </c>
      <c r="P2588" s="24" t="str">
        <f>IFERROR(VLOOKUP(O2588,HOSPITAIS_COM_DIVIDAS!A:E,5,FALSE),"")</f>
        <v/>
      </c>
    </row>
    <row r="2589" spans="1:16" x14ac:dyDescent="0.25">
      <c r="A2589" s="52" t="e">
        <f>Tabela410[[#This Row],[Status da Proposta]]</f>
        <v>#VALUE!</v>
      </c>
      <c r="B2589" s="143">
        <f>MODALIDADE_1!A2589</f>
        <v>0</v>
      </c>
      <c r="C2589" s="142" t="e">
        <f>VLOOKUP(B2589,MODALIDADE_1!A:B,2,FALSE)</f>
        <v>#N/A</v>
      </c>
      <c r="D2589" s="142"/>
      <c r="E2589" s="94" t="e">
        <f>VLOOKUP(B2589,MODALIDADE_1!A:E,5,FALSE)</f>
        <v>#N/A</v>
      </c>
      <c r="F2589" s="95" t="e">
        <f>VLOOKUP(B2589,MODALIDADE_1!A:C,3,FALSE)</f>
        <v>#N/A</v>
      </c>
      <c r="G2589" s="142" t="e">
        <f>VLOOKUP(B2589,MODALIDADE_1!A:G,4,FALSE)</f>
        <v>#N/A</v>
      </c>
      <c r="H2589" s="142" t="e">
        <f>VLOOKUP(B2589,MODALIDADE_1!A:G,6,FALSE)</f>
        <v>#N/A</v>
      </c>
      <c r="I2589" s="142" t="e">
        <f>VLOOKUP(B2589,MODALIDADE_1!A:G,7,FALSE)</f>
        <v>#N/A</v>
      </c>
      <c r="J2589" s="106" t="e">
        <f>VLOOKUP(Tabela410[[#This Row],[Proposta de Referência]],SIMP_M1!A:K,9,FALSE)</f>
        <v>#VALUE!</v>
      </c>
      <c r="K2589" s="106" t="e">
        <f>VLOOKUP(Tabela410[[#This Row],[Proposta de Referência]],SIMP_M1!A:K,8,FALSE)</f>
        <v>#VALUE!</v>
      </c>
      <c r="L2589" s="107" t="e">
        <f t="shared" si="164"/>
        <v>#VALUE!</v>
      </c>
      <c r="M2589" s="107" t="e">
        <f t="shared" si="165"/>
        <v>#VALUE!</v>
      </c>
      <c r="N2589" s="142" t="e">
        <f t="shared" si="166"/>
        <v>#VALUE!</v>
      </c>
      <c r="O2589" s="142" t="e">
        <f t="shared" si="167"/>
        <v>#N/A</v>
      </c>
      <c r="P2589" s="24" t="str">
        <f>IFERROR(VLOOKUP(O2589,HOSPITAIS_COM_DIVIDAS!A:E,5,FALSE),"")</f>
        <v/>
      </c>
    </row>
    <row r="2590" spans="1:16" x14ac:dyDescent="0.25">
      <c r="A2590" s="52" t="e">
        <f>Tabela410[[#This Row],[Status da Proposta]]</f>
        <v>#VALUE!</v>
      </c>
      <c r="B2590" s="143">
        <f>MODALIDADE_1!A2590</f>
        <v>0</v>
      </c>
      <c r="C2590" s="142" t="e">
        <f>VLOOKUP(B2590,MODALIDADE_1!A:B,2,FALSE)</f>
        <v>#N/A</v>
      </c>
      <c r="D2590" s="142"/>
      <c r="E2590" s="94" t="e">
        <f>VLOOKUP(B2590,MODALIDADE_1!A:E,5,FALSE)</f>
        <v>#N/A</v>
      </c>
      <c r="F2590" s="95" t="e">
        <f>VLOOKUP(B2590,MODALIDADE_1!A:C,3,FALSE)</f>
        <v>#N/A</v>
      </c>
      <c r="G2590" s="142" t="e">
        <f>VLOOKUP(B2590,MODALIDADE_1!A:G,4,FALSE)</f>
        <v>#N/A</v>
      </c>
      <c r="H2590" s="142" t="e">
        <f>VLOOKUP(B2590,MODALIDADE_1!A:G,6,FALSE)</f>
        <v>#N/A</v>
      </c>
      <c r="I2590" s="142" t="e">
        <f>VLOOKUP(B2590,MODALIDADE_1!A:G,7,FALSE)</f>
        <v>#N/A</v>
      </c>
      <c r="J2590" s="106" t="e">
        <f>VLOOKUP(Tabela410[[#This Row],[Proposta de Referência]],SIMP_M1!A:K,9,FALSE)</f>
        <v>#VALUE!</v>
      </c>
      <c r="K2590" s="106" t="e">
        <f>VLOOKUP(Tabela410[[#This Row],[Proposta de Referência]],SIMP_M1!A:K,8,FALSE)</f>
        <v>#VALUE!</v>
      </c>
      <c r="L2590" s="107" t="e">
        <f t="shared" si="164"/>
        <v>#VALUE!</v>
      </c>
      <c r="M2590" s="107" t="e">
        <f t="shared" si="165"/>
        <v>#VALUE!</v>
      </c>
      <c r="N2590" s="142" t="e">
        <f t="shared" si="166"/>
        <v>#VALUE!</v>
      </c>
      <c r="O2590" s="142" t="e">
        <f t="shared" si="167"/>
        <v>#N/A</v>
      </c>
      <c r="P2590" s="24" t="str">
        <f>IFERROR(VLOOKUP(O2590,HOSPITAIS_COM_DIVIDAS!A:E,5,FALSE),"")</f>
        <v/>
      </c>
    </row>
    <row r="2591" spans="1:16" x14ac:dyDescent="0.25">
      <c r="A2591" s="52" t="e">
        <f>Tabela410[[#This Row],[Status da Proposta]]</f>
        <v>#VALUE!</v>
      </c>
      <c r="B2591" s="143">
        <f>MODALIDADE_1!A2591</f>
        <v>0</v>
      </c>
      <c r="C2591" s="142" t="e">
        <f>VLOOKUP(B2591,MODALIDADE_1!A:B,2,FALSE)</f>
        <v>#N/A</v>
      </c>
      <c r="D2591" s="142"/>
      <c r="E2591" s="94" t="e">
        <f>VLOOKUP(B2591,MODALIDADE_1!A:E,5,FALSE)</f>
        <v>#N/A</v>
      </c>
      <c r="F2591" s="95" t="e">
        <f>VLOOKUP(B2591,MODALIDADE_1!A:C,3,FALSE)</f>
        <v>#N/A</v>
      </c>
      <c r="G2591" s="142" t="e">
        <f>VLOOKUP(B2591,MODALIDADE_1!A:G,4,FALSE)</f>
        <v>#N/A</v>
      </c>
      <c r="H2591" s="142" t="e">
        <f>VLOOKUP(B2591,MODALIDADE_1!A:G,6,FALSE)</f>
        <v>#N/A</v>
      </c>
      <c r="I2591" s="142" t="e">
        <f>VLOOKUP(B2591,MODALIDADE_1!A:G,7,FALSE)</f>
        <v>#N/A</v>
      </c>
      <c r="J2591" s="106" t="e">
        <f>VLOOKUP(Tabela410[[#This Row],[Proposta de Referência]],SIMP_M1!A:K,9,FALSE)</f>
        <v>#VALUE!</v>
      </c>
      <c r="K2591" s="106" t="e">
        <f>VLOOKUP(Tabela410[[#This Row],[Proposta de Referência]],SIMP_M1!A:K,8,FALSE)</f>
        <v>#VALUE!</v>
      </c>
      <c r="L2591" s="107" t="e">
        <f t="shared" si="164"/>
        <v>#VALUE!</v>
      </c>
      <c r="M2591" s="107" t="e">
        <f t="shared" si="165"/>
        <v>#VALUE!</v>
      </c>
      <c r="N2591" s="142" t="e">
        <f t="shared" si="166"/>
        <v>#VALUE!</v>
      </c>
      <c r="O2591" s="142" t="e">
        <f t="shared" si="167"/>
        <v>#N/A</v>
      </c>
      <c r="P2591" s="24" t="str">
        <f>IFERROR(VLOOKUP(O2591,HOSPITAIS_COM_DIVIDAS!A:E,5,FALSE),"")</f>
        <v/>
      </c>
    </row>
    <row r="2592" spans="1:16" x14ac:dyDescent="0.25">
      <c r="A2592" s="52" t="e">
        <f>Tabela410[[#This Row],[Status da Proposta]]</f>
        <v>#VALUE!</v>
      </c>
      <c r="B2592" s="143">
        <f>MODALIDADE_1!A2592</f>
        <v>0</v>
      </c>
      <c r="C2592" s="142" t="e">
        <f>VLOOKUP(B2592,MODALIDADE_1!A:B,2,FALSE)</f>
        <v>#N/A</v>
      </c>
      <c r="D2592" s="142"/>
      <c r="E2592" s="94" t="e">
        <f>VLOOKUP(B2592,MODALIDADE_1!A:E,5,FALSE)</f>
        <v>#N/A</v>
      </c>
      <c r="F2592" s="95" t="e">
        <f>VLOOKUP(B2592,MODALIDADE_1!A:C,3,FALSE)</f>
        <v>#N/A</v>
      </c>
      <c r="G2592" s="142" t="e">
        <f>VLOOKUP(B2592,MODALIDADE_1!A:G,4,FALSE)</f>
        <v>#N/A</v>
      </c>
      <c r="H2592" s="142" t="e">
        <f>VLOOKUP(B2592,MODALIDADE_1!A:G,6,FALSE)</f>
        <v>#N/A</v>
      </c>
      <c r="I2592" s="142" t="e">
        <f>VLOOKUP(B2592,MODALIDADE_1!A:G,7,FALSE)</f>
        <v>#N/A</v>
      </c>
      <c r="J2592" s="106" t="e">
        <f>VLOOKUP(Tabela410[[#This Row],[Proposta de Referência]],SIMP_M1!A:K,9,FALSE)</f>
        <v>#VALUE!</v>
      </c>
      <c r="K2592" s="106" t="e">
        <f>VLOOKUP(Tabela410[[#This Row],[Proposta de Referência]],SIMP_M1!A:K,8,FALSE)</f>
        <v>#VALUE!</v>
      </c>
      <c r="L2592" s="107" t="e">
        <f t="shared" ref="L2592:L2655" si="168">K2592+J2592</f>
        <v>#VALUE!</v>
      </c>
      <c r="M2592" s="107" t="e">
        <f t="shared" ref="M2592:M2655" si="169">L2592*12</f>
        <v>#VALUE!</v>
      </c>
      <c r="N2592" s="142" t="e">
        <f t="shared" ref="N2592:N2655" si="170">IF(L2592&gt;100000,"SIM, POSSUI VALOR ACIMA DE R$100.000,00","NÃO, POSSUI VALOR NECESSÁRIO")</f>
        <v>#VALUE!</v>
      </c>
      <c r="O2592" s="142" t="e">
        <f t="shared" ref="O2592:O2655" si="171">LEFT(E2592,8)</f>
        <v>#N/A</v>
      </c>
      <c r="P2592" s="24" t="str">
        <f>IFERROR(VLOOKUP(O2592,HOSPITAIS_COM_DIVIDAS!A:E,5,FALSE),"")</f>
        <v/>
      </c>
    </row>
    <row r="2593" spans="1:16" x14ac:dyDescent="0.25">
      <c r="A2593" s="52" t="e">
        <f>Tabela410[[#This Row],[Status da Proposta]]</f>
        <v>#VALUE!</v>
      </c>
      <c r="B2593" s="143">
        <f>MODALIDADE_1!A2593</f>
        <v>0</v>
      </c>
      <c r="C2593" s="142" t="e">
        <f>VLOOKUP(B2593,MODALIDADE_1!A:B,2,FALSE)</f>
        <v>#N/A</v>
      </c>
      <c r="D2593" s="142"/>
      <c r="E2593" s="94" t="e">
        <f>VLOOKUP(B2593,MODALIDADE_1!A:E,5,FALSE)</f>
        <v>#N/A</v>
      </c>
      <c r="F2593" s="95" t="e">
        <f>VLOOKUP(B2593,MODALIDADE_1!A:C,3,FALSE)</f>
        <v>#N/A</v>
      </c>
      <c r="G2593" s="142" t="e">
        <f>VLOOKUP(B2593,MODALIDADE_1!A:G,4,FALSE)</f>
        <v>#N/A</v>
      </c>
      <c r="H2593" s="142" t="e">
        <f>VLOOKUP(B2593,MODALIDADE_1!A:G,6,FALSE)</f>
        <v>#N/A</v>
      </c>
      <c r="I2593" s="142" t="e">
        <f>VLOOKUP(B2593,MODALIDADE_1!A:G,7,FALSE)</f>
        <v>#N/A</v>
      </c>
      <c r="J2593" s="106" t="e">
        <f>VLOOKUP(Tabela410[[#This Row],[Proposta de Referência]],SIMP_M1!A:K,9,FALSE)</f>
        <v>#VALUE!</v>
      </c>
      <c r="K2593" s="106" t="e">
        <f>VLOOKUP(Tabela410[[#This Row],[Proposta de Referência]],SIMP_M1!A:K,8,FALSE)</f>
        <v>#VALUE!</v>
      </c>
      <c r="L2593" s="107" t="e">
        <f t="shared" si="168"/>
        <v>#VALUE!</v>
      </c>
      <c r="M2593" s="107" t="e">
        <f t="shared" si="169"/>
        <v>#VALUE!</v>
      </c>
      <c r="N2593" s="142" t="e">
        <f t="shared" si="170"/>
        <v>#VALUE!</v>
      </c>
      <c r="O2593" s="142" t="e">
        <f t="shared" si="171"/>
        <v>#N/A</v>
      </c>
      <c r="P2593" s="24" t="str">
        <f>IFERROR(VLOOKUP(O2593,HOSPITAIS_COM_DIVIDAS!A:E,5,FALSE),"")</f>
        <v/>
      </c>
    </row>
    <row r="2594" spans="1:16" x14ac:dyDescent="0.25">
      <c r="A2594" s="52" t="e">
        <f>Tabela410[[#This Row],[Status da Proposta]]</f>
        <v>#VALUE!</v>
      </c>
      <c r="B2594" s="143">
        <f>MODALIDADE_1!A2594</f>
        <v>0</v>
      </c>
      <c r="C2594" s="142" t="e">
        <f>VLOOKUP(B2594,MODALIDADE_1!A:B,2,FALSE)</f>
        <v>#N/A</v>
      </c>
      <c r="D2594" s="142"/>
      <c r="E2594" s="94" t="e">
        <f>VLOOKUP(B2594,MODALIDADE_1!A:E,5,FALSE)</f>
        <v>#N/A</v>
      </c>
      <c r="F2594" s="95" t="e">
        <f>VLOOKUP(B2594,MODALIDADE_1!A:C,3,FALSE)</f>
        <v>#N/A</v>
      </c>
      <c r="G2594" s="142" t="e">
        <f>VLOOKUP(B2594,MODALIDADE_1!A:G,4,FALSE)</f>
        <v>#N/A</v>
      </c>
      <c r="H2594" s="142" t="e">
        <f>VLOOKUP(B2594,MODALIDADE_1!A:G,6,FALSE)</f>
        <v>#N/A</v>
      </c>
      <c r="I2594" s="142" t="e">
        <f>VLOOKUP(B2594,MODALIDADE_1!A:G,7,FALSE)</f>
        <v>#N/A</v>
      </c>
      <c r="J2594" s="106" t="e">
        <f>VLOOKUP(Tabela410[[#This Row],[Proposta de Referência]],SIMP_M1!A:K,9,FALSE)</f>
        <v>#VALUE!</v>
      </c>
      <c r="K2594" s="106" t="e">
        <f>VLOOKUP(Tabela410[[#This Row],[Proposta de Referência]],SIMP_M1!A:K,8,FALSE)</f>
        <v>#VALUE!</v>
      </c>
      <c r="L2594" s="107" t="e">
        <f t="shared" si="168"/>
        <v>#VALUE!</v>
      </c>
      <c r="M2594" s="107" t="e">
        <f t="shared" si="169"/>
        <v>#VALUE!</v>
      </c>
      <c r="N2594" s="142" t="e">
        <f t="shared" si="170"/>
        <v>#VALUE!</v>
      </c>
      <c r="O2594" s="142" t="e">
        <f t="shared" si="171"/>
        <v>#N/A</v>
      </c>
      <c r="P2594" s="24" t="str">
        <f>IFERROR(VLOOKUP(O2594,HOSPITAIS_COM_DIVIDAS!A:E,5,FALSE),"")</f>
        <v/>
      </c>
    </row>
    <row r="2595" spans="1:16" x14ac:dyDescent="0.25">
      <c r="A2595" s="52" t="e">
        <f>Tabela410[[#This Row],[Status da Proposta]]</f>
        <v>#VALUE!</v>
      </c>
      <c r="B2595" s="143">
        <f>MODALIDADE_1!A2595</f>
        <v>0</v>
      </c>
      <c r="C2595" s="142" t="e">
        <f>VLOOKUP(B2595,MODALIDADE_1!A:B,2,FALSE)</f>
        <v>#N/A</v>
      </c>
      <c r="D2595" s="142"/>
      <c r="E2595" s="94" t="e">
        <f>VLOOKUP(B2595,MODALIDADE_1!A:E,5,FALSE)</f>
        <v>#N/A</v>
      </c>
      <c r="F2595" s="95" t="e">
        <f>VLOOKUP(B2595,MODALIDADE_1!A:C,3,FALSE)</f>
        <v>#N/A</v>
      </c>
      <c r="G2595" s="142" t="e">
        <f>VLOOKUP(B2595,MODALIDADE_1!A:G,4,FALSE)</f>
        <v>#N/A</v>
      </c>
      <c r="H2595" s="142" t="e">
        <f>VLOOKUP(B2595,MODALIDADE_1!A:G,6,FALSE)</f>
        <v>#N/A</v>
      </c>
      <c r="I2595" s="142" t="e">
        <f>VLOOKUP(B2595,MODALIDADE_1!A:G,7,FALSE)</f>
        <v>#N/A</v>
      </c>
      <c r="J2595" s="106" t="e">
        <f>VLOOKUP(Tabela410[[#This Row],[Proposta de Referência]],SIMP_M1!A:K,9,FALSE)</f>
        <v>#VALUE!</v>
      </c>
      <c r="K2595" s="106" t="e">
        <f>VLOOKUP(Tabela410[[#This Row],[Proposta de Referência]],SIMP_M1!A:K,8,FALSE)</f>
        <v>#VALUE!</v>
      </c>
      <c r="L2595" s="107" t="e">
        <f t="shared" si="168"/>
        <v>#VALUE!</v>
      </c>
      <c r="M2595" s="107" t="e">
        <f t="shared" si="169"/>
        <v>#VALUE!</v>
      </c>
      <c r="N2595" s="142" t="e">
        <f t="shared" si="170"/>
        <v>#VALUE!</v>
      </c>
      <c r="O2595" s="142" t="e">
        <f t="shared" si="171"/>
        <v>#N/A</v>
      </c>
      <c r="P2595" s="24" t="str">
        <f>IFERROR(VLOOKUP(O2595,HOSPITAIS_COM_DIVIDAS!A:E,5,FALSE),"")</f>
        <v/>
      </c>
    </row>
    <row r="2596" spans="1:16" x14ac:dyDescent="0.25">
      <c r="A2596" s="52" t="e">
        <f>Tabela410[[#This Row],[Status da Proposta]]</f>
        <v>#VALUE!</v>
      </c>
      <c r="B2596" s="143">
        <f>MODALIDADE_1!A2596</f>
        <v>0</v>
      </c>
      <c r="C2596" s="142" t="e">
        <f>VLOOKUP(B2596,MODALIDADE_1!A:B,2,FALSE)</f>
        <v>#N/A</v>
      </c>
      <c r="D2596" s="142"/>
      <c r="E2596" s="94" t="e">
        <f>VLOOKUP(B2596,MODALIDADE_1!A:E,5,FALSE)</f>
        <v>#N/A</v>
      </c>
      <c r="F2596" s="95" t="e">
        <f>VLOOKUP(B2596,MODALIDADE_1!A:C,3,FALSE)</f>
        <v>#N/A</v>
      </c>
      <c r="G2596" s="142" t="e">
        <f>VLOOKUP(B2596,MODALIDADE_1!A:G,4,FALSE)</f>
        <v>#N/A</v>
      </c>
      <c r="H2596" s="142" t="e">
        <f>VLOOKUP(B2596,MODALIDADE_1!A:G,6,FALSE)</f>
        <v>#N/A</v>
      </c>
      <c r="I2596" s="142" t="e">
        <f>VLOOKUP(B2596,MODALIDADE_1!A:G,7,FALSE)</f>
        <v>#N/A</v>
      </c>
      <c r="J2596" s="106" t="e">
        <f>VLOOKUP(Tabela410[[#This Row],[Proposta de Referência]],SIMP_M1!A:K,9,FALSE)</f>
        <v>#VALUE!</v>
      </c>
      <c r="K2596" s="106" t="e">
        <f>VLOOKUP(Tabela410[[#This Row],[Proposta de Referência]],SIMP_M1!A:K,8,FALSE)</f>
        <v>#VALUE!</v>
      </c>
      <c r="L2596" s="107" t="e">
        <f t="shared" si="168"/>
        <v>#VALUE!</v>
      </c>
      <c r="M2596" s="107" t="e">
        <f t="shared" si="169"/>
        <v>#VALUE!</v>
      </c>
      <c r="N2596" s="142" t="e">
        <f t="shared" si="170"/>
        <v>#VALUE!</v>
      </c>
      <c r="O2596" s="142" t="e">
        <f t="shared" si="171"/>
        <v>#N/A</v>
      </c>
      <c r="P2596" s="24" t="str">
        <f>IFERROR(VLOOKUP(O2596,HOSPITAIS_COM_DIVIDAS!A:E,5,FALSE),"")</f>
        <v/>
      </c>
    </row>
    <row r="2597" spans="1:16" x14ac:dyDescent="0.25">
      <c r="A2597" s="52" t="e">
        <f>Tabela410[[#This Row],[Status da Proposta]]</f>
        <v>#VALUE!</v>
      </c>
      <c r="B2597" s="143">
        <f>MODALIDADE_1!A2597</f>
        <v>0</v>
      </c>
      <c r="C2597" s="142" t="e">
        <f>VLOOKUP(B2597,MODALIDADE_1!A:B,2,FALSE)</f>
        <v>#N/A</v>
      </c>
      <c r="D2597" s="142"/>
      <c r="E2597" s="94" t="e">
        <f>VLOOKUP(B2597,MODALIDADE_1!A:E,5,FALSE)</f>
        <v>#N/A</v>
      </c>
      <c r="F2597" s="95" t="e">
        <f>VLOOKUP(B2597,MODALIDADE_1!A:C,3,FALSE)</f>
        <v>#N/A</v>
      </c>
      <c r="G2597" s="142" t="e">
        <f>VLOOKUP(B2597,MODALIDADE_1!A:G,4,FALSE)</f>
        <v>#N/A</v>
      </c>
      <c r="H2597" s="142" t="e">
        <f>VLOOKUP(B2597,MODALIDADE_1!A:G,6,FALSE)</f>
        <v>#N/A</v>
      </c>
      <c r="I2597" s="142" t="e">
        <f>VLOOKUP(B2597,MODALIDADE_1!A:G,7,FALSE)</f>
        <v>#N/A</v>
      </c>
      <c r="J2597" s="106" t="e">
        <f>VLOOKUP(Tabela410[[#This Row],[Proposta de Referência]],SIMP_M1!A:K,9,FALSE)</f>
        <v>#VALUE!</v>
      </c>
      <c r="K2597" s="106" t="e">
        <f>VLOOKUP(Tabela410[[#This Row],[Proposta de Referência]],SIMP_M1!A:K,8,FALSE)</f>
        <v>#VALUE!</v>
      </c>
      <c r="L2597" s="107" t="e">
        <f t="shared" si="168"/>
        <v>#VALUE!</v>
      </c>
      <c r="M2597" s="107" t="e">
        <f t="shared" si="169"/>
        <v>#VALUE!</v>
      </c>
      <c r="N2597" s="142" t="e">
        <f t="shared" si="170"/>
        <v>#VALUE!</v>
      </c>
      <c r="O2597" s="142" t="e">
        <f t="shared" si="171"/>
        <v>#N/A</v>
      </c>
      <c r="P2597" s="24" t="str">
        <f>IFERROR(VLOOKUP(O2597,HOSPITAIS_COM_DIVIDAS!A:E,5,FALSE),"")</f>
        <v/>
      </c>
    </row>
    <row r="2598" spans="1:16" x14ac:dyDescent="0.25">
      <c r="A2598" s="52" t="e">
        <f>Tabela410[[#This Row],[Status da Proposta]]</f>
        <v>#VALUE!</v>
      </c>
      <c r="B2598" s="143">
        <f>MODALIDADE_1!A2598</f>
        <v>0</v>
      </c>
      <c r="C2598" s="142" t="e">
        <f>VLOOKUP(B2598,MODALIDADE_1!A:B,2,FALSE)</f>
        <v>#N/A</v>
      </c>
      <c r="D2598" s="142"/>
      <c r="E2598" s="94" t="e">
        <f>VLOOKUP(B2598,MODALIDADE_1!A:E,5,FALSE)</f>
        <v>#N/A</v>
      </c>
      <c r="F2598" s="95" t="e">
        <f>VLOOKUP(B2598,MODALIDADE_1!A:C,3,FALSE)</f>
        <v>#N/A</v>
      </c>
      <c r="G2598" s="142" t="e">
        <f>VLOOKUP(B2598,MODALIDADE_1!A:G,4,FALSE)</f>
        <v>#N/A</v>
      </c>
      <c r="H2598" s="142" t="e">
        <f>VLOOKUP(B2598,MODALIDADE_1!A:G,6,FALSE)</f>
        <v>#N/A</v>
      </c>
      <c r="I2598" s="142" t="e">
        <f>VLOOKUP(B2598,MODALIDADE_1!A:G,7,FALSE)</f>
        <v>#N/A</v>
      </c>
      <c r="J2598" s="106" t="e">
        <f>VLOOKUP(Tabela410[[#This Row],[Proposta de Referência]],SIMP_M1!A:K,9,FALSE)</f>
        <v>#VALUE!</v>
      </c>
      <c r="K2598" s="106" t="e">
        <f>VLOOKUP(Tabela410[[#This Row],[Proposta de Referência]],SIMP_M1!A:K,8,FALSE)</f>
        <v>#VALUE!</v>
      </c>
      <c r="L2598" s="107" t="e">
        <f t="shared" si="168"/>
        <v>#VALUE!</v>
      </c>
      <c r="M2598" s="107" t="e">
        <f t="shared" si="169"/>
        <v>#VALUE!</v>
      </c>
      <c r="N2598" s="142" t="e">
        <f t="shared" si="170"/>
        <v>#VALUE!</v>
      </c>
      <c r="O2598" s="142" t="e">
        <f t="shared" si="171"/>
        <v>#N/A</v>
      </c>
      <c r="P2598" s="24" t="str">
        <f>IFERROR(VLOOKUP(O2598,HOSPITAIS_COM_DIVIDAS!A:E,5,FALSE),"")</f>
        <v/>
      </c>
    </row>
    <row r="2599" spans="1:16" x14ac:dyDescent="0.25">
      <c r="A2599" s="52" t="e">
        <f>Tabela410[[#This Row],[Status da Proposta]]</f>
        <v>#VALUE!</v>
      </c>
      <c r="B2599" s="143">
        <f>MODALIDADE_1!A2599</f>
        <v>0</v>
      </c>
      <c r="C2599" s="142" t="e">
        <f>VLOOKUP(B2599,MODALIDADE_1!A:B,2,FALSE)</f>
        <v>#N/A</v>
      </c>
      <c r="D2599" s="142"/>
      <c r="E2599" s="94" t="e">
        <f>VLOOKUP(B2599,MODALIDADE_1!A:E,5,FALSE)</f>
        <v>#N/A</v>
      </c>
      <c r="F2599" s="95" t="e">
        <f>VLOOKUP(B2599,MODALIDADE_1!A:C,3,FALSE)</f>
        <v>#N/A</v>
      </c>
      <c r="G2599" s="142" t="e">
        <f>VLOOKUP(B2599,MODALIDADE_1!A:G,4,FALSE)</f>
        <v>#N/A</v>
      </c>
      <c r="H2599" s="142" t="e">
        <f>VLOOKUP(B2599,MODALIDADE_1!A:G,6,FALSE)</f>
        <v>#N/A</v>
      </c>
      <c r="I2599" s="142" t="e">
        <f>VLOOKUP(B2599,MODALIDADE_1!A:G,7,FALSE)</f>
        <v>#N/A</v>
      </c>
      <c r="J2599" s="106" t="e">
        <f>VLOOKUP(Tabela410[[#This Row],[Proposta de Referência]],SIMP_M1!A:K,9,FALSE)</f>
        <v>#VALUE!</v>
      </c>
      <c r="K2599" s="106" t="e">
        <f>VLOOKUP(Tabela410[[#This Row],[Proposta de Referência]],SIMP_M1!A:K,8,FALSE)</f>
        <v>#VALUE!</v>
      </c>
      <c r="L2599" s="107" t="e">
        <f t="shared" si="168"/>
        <v>#VALUE!</v>
      </c>
      <c r="M2599" s="107" t="e">
        <f t="shared" si="169"/>
        <v>#VALUE!</v>
      </c>
      <c r="N2599" s="142" t="e">
        <f t="shared" si="170"/>
        <v>#VALUE!</v>
      </c>
      <c r="O2599" s="142" t="e">
        <f t="shared" si="171"/>
        <v>#N/A</v>
      </c>
      <c r="P2599" s="24" t="str">
        <f>IFERROR(VLOOKUP(O2599,HOSPITAIS_COM_DIVIDAS!A:E,5,FALSE),"")</f>
        <v/>
      </c>
    </row>
    <row r="2600" spans="1:16" x14ac:dyDescent="0.25">
      <c r="A2600" s="52" t="e">
        <f>Tabela410[[#This Row],[Status da Proposta]]</f>
        <v>#VALUE!</v>
      </c>
      <c r="B2600" s="143">
        <f>MODALIDADE_1!A2600</f>
        <v>0</v>
      </c>
      <c r="C2600" s="142" t="e">
        <f>VLOOKUP(B2600,MODALIDADE_1!A:B,2,FALSE)</f>
        <v>#N/A</v>
      </c>
      <c r="D2600" s="142"/>
      <c r="E2600" s="94" t="e">
        <f>VLOOKUP(B2600,MODALIDADE_1!A:E,5,FALSE)</f>
        <v>#N/A</v>
      </c>
      <c r="F2600" s="95" t="e">
        <f>VLOOKUP(B2600,MODALIDADE_1!A:C,3,FALSE)</f>
        <v>#N/A</v>
      </c>
      <c r="G2600" s="142" t="e">
        <f>VLOOKUP(B2600,MODALIDADE_1!A:G,4,FALSE)</f>
        <v>#N/A</v>
      </c>
      <c r="H2600" s="142" t="e">
        <f>VLOOKUP(B2600,MODALIDADE_1!A:G,6,FALSE)</f>
        <v>#N/A</v>
      </c>
      <c r="I2600" s="142" t="e">
        <f>VLOOKUP(B2600,MODALIDADE_1!A:G,7,FALSE)</f>
        <v>#N/A</v>
      </c>
      <c r="J2600" s="106" t="e">
        <f>VLOOKUP(Tabela410[[#This Row],[Proposta de Referência]],SIMP_M1!A:K,9,FALSE)</f>
        <v>#VALUE!</v>
      </c>
      <c r="K2600" s="106" t="e">
        <f>VLOOKUP(Tabela410[[#This Row],[Proposta de Referência]],SIMP_M1!A:K,8,FALSE)</f>
        <v>#VALUE!</v>
      </c>
      <c r="L2600" s="107" t="e">
        <f t="shared" si="168"/>
        <v>#VALUE!</v>
      </c>
      <c r="M2600" s="107" t="e">
        <f t="shared" si="169"/>
        <v>#VALUE!</v>
      </c>
      <c r="N2600" s="142" t="e">
        <f t="shared" si="170"/>
        <v>#VALUE!</v>
      </c>
      <c r="O2600" s="142" t="e">
        <f t="shared" si="171"/>
        <v>#N/A</v>
      </c>
      <c r="P2600" s="24" t="str">
        <f>IFERROR(VLOOKUP(O2600,HOSPITAIS_COM_DIVIDAS!A:E,5,FALSE),"")</f>
        <v/>
      </c>
    </row>
    <row r="2601" spans="1:16" x14ac:dyDescent="0.25">
      <c r="A2601" s="52" t="e">
        <f>Tabela410[[#This Row],[Status da Proposta]]</f>
        <v>#VALUE!</v>
      </c>
      <c r="B2601" s="143">
        <f>MODALIDADE_1!A2601</f>
        <v>0</v>
      </c>
      <c r="C2601" s="142" t="e">
        <f>VLOOKUP(B2601,MODALIDADE_1!A:B,2,FALSE)</f>
        <v>#N/A</v>
      </c>
      <c r="D2601" s="142"/>
      <c r="E2601" s="94" t="e">
        <f>VLOOKUP(B2601,MODALIDADE_1!A:E,5,FALSE)</f>
        <v>#N/A</v>
      </c>
      <c r="F2601" s="95" t="e">
        <f>VLOOKUP(B2601,MODALIDADE_1!A:C,3,FALSE)</f>
        <v>#N/A</v>
      </c>
      <c r="G2601" s="142" t="e">
        <f>VLOOKUP(B2601,MODALIDADE_1!A:G,4,FALSE)</f>
        <v>#N/A</v>
      </c>
      <c r="H2601" s="142" t="e">
        <f>VLOOKUP(B2601,MODALIDADE_1!A:G,6,FALSE)</f>
        <v>#N/A</v>
      </c>
      <c r="I2601" s="142" t="e">
        <f>VLOOKUP(B2601,MODALIDADE_1!A:G,7,FALSE)</f>
        <v>#N/A</v>
      </c>
      <c r="J2601" s="106" t="e">
        <f>VLOOKUP(Tabela410[[#This Row],[Proposta de Referência]],SIMP_M1!A:K,9,FALSE)</f>
        <v>#VALUE!</v>
      </c>
      <c r="K2601" s="106" t="e">
        <f>VLOOKUP(Tabela410[[#This Row],[Proposta de Referência]],SIMP_M1!A:K,8,FALSE)</f>
        <v>#VALUE!</v>
      </c>
      <c r="L2601" s="107" t="e">
        <f t="shared" si="168"/>
        <v>#VALUE!</v>
      </c>
      <c r="M2601" s="107" t="e">
        <f t="shared" si="169"/>
        <v>#VALUE!</v>
      </c>
      <c r="N2601" s="142" t="e">
        <f t="shared" si="170"/>
        <v>#VALUE!</v>
      </c>
      <c r="O2601" s="142" t="e">
        <f t="shared" si="171"/>
        <v>#N/A</v>
      </c>
      <c r="P2601" s="24" t="str">
        <f>IFERROR(VLOOKUP(O2601,HOSPITAIS_COM_DIVIDAS!A:E,5,FALSE),"")</f>
        <v/>
      </c>
    </row>
    <row r="2602" spans="1:16" x14ac:dyDescent="0.25">
      <c r="A2602" s="52" t="e">
        <f>Tabela410[[#This Row],[Status da Proposta]]</f>
        <v>#VALUE!</v>
      </c>
      <c r="B2602" s="143">
        <f>MODALIDADE_1!A2602</f>
        <v>0</v>
      </c>
      <c r="C2602" s="142" t="e">
        <f>VLOOKUP(B2602,MODALIDADE_1!A:B,2,FALSE)</f>
        <v>#N/A</v>
      </c>
      <c r="D2602" s="142"/>
      <c r="E2602" s="94" t="e">
        <f>VLOOKUP(B2602,MODALIDADE_1!A:E,5,FALSE)</f>
        <v>#N/A</v>
      </c>
      <c r="F2602" s="95" t="e">
        <f>VLOOKUP(B2602,MODALIDADE_1!A:C,3,FALSE)</f>
        <v>#N/A</v>
      </c>
      <c r="G2602" s="142" t="e">
        <f>VLOOKUP(B2602,MODALIDADE_1!A:G,4,FALSE)</f>
        <v>#N/A</v>
      </c>
      <c r="H2602" s="142" t="e">
        <f>VLOOKUP(B2602,MODALIDADE_1!A:G,6,FALSE)</f>
        <v>#N/A</v>
      </c>
      <c r="I2602" s="142" t="e">
        <f>VLOOKUP(B2602,MODALIDADE_1!A:G,7,FALSE)</f>
        <v>#N/A</v>
      </c>
      <c r="J2602" s="106" t="e">
        <f>VLOOKUP(Tabela410[[#This Row],[Proposta de Referência]],SIMP_M1!A:K,9,FALSE)</f>
        <v>#VALUE!</v>
      </c>
      <c r="K2602" s="106" t="e">
        <f>VLOOKUP(Tabela410[[#This Row],[Proposta de Referência]],SIMP_M1!A:K,8,FALSE)</f>
        <v>#VALUE!</v>
      </c>
      <c r="L2602" s="107" t="e">
        <f t="shared" si="168"/>
        <v>#VALUE!</v>
      </c>
      <c r="M2602" s="107" t="e">
        <f t="shared" si="169"/>
        <v>#VALUE!</v>
      </c>
      <c r="N2602" s="142" t="e">
        <f t="shared" si="170"/>
        <v>#VALUE!</v>
      </c>
      <c r="O2602" s="142" t="e">
        <f t="shared" si="171"/>
        <v>#N/A</v>
      </c>
      <c r="P2602" s="24" t="str">
        <f>IFERROR(VLOOKUP(O2602,HOSPITAIS_COM_DIVIDAS!A:E,5,FALSE),"")</f>
        <v/>
      </c>
    </row>
    <row r="2603" spans="1:16" x14ac:dyDescent="0.25">
      <c r="A2603" s="52" t="e">
        <f>Tabela410[[#This Row],[Status da Proposta]]</f>
        <v>#VALUE!</v>
      </c>
      <c r="B2603" s="143">
        <f>MODALIDADE_1!A2603</f>
        <v>0</v>
      </c>
      <c r="C2603" s="142" t="e">
        <f>VLOOKUP(B2603,MODALIDADE_1!A:B,2,FALSE)</f>
        <v>#N/A</v>
      </c>
      <c r="D2603" s="142"/>
      <c r="E2603" s="94" t="e">
        <f>VLOOKUP(B2603,MODALIDADE_1!A:E,5,FALSE)</f>
        <v>#N/A</v>
      </c>
      <c r="F2603" s="95" t="e">
        <f>VLOOKUP(B2603,MODALIDADE_1!A:C,3,FALSE)</f>
        <v>#N/A</v>
      </c>
      <c r="G2603" s="142" t="e">
        <f>VLOOKUP(B2603,MODALIDADE_1!A:G,4,FALSE)</f>
        <v>#N/A</v>
      </c>
      <c r="H2603" s="142" t="e">
        <f>VLOOKUP(B2603,MODALIDADE_1!A:G,6,FALSE)</f>
        <v>#N/A</v>
      </c>
      <c r="I2603" s="142" t="e">
        <f>VLOOKUP(B2603,MODALIDADE_1!A:G,7,FALSE)</f>
        <v>#N/A</v>
      </c>
      <c r="J2603" s="106" t="e">
        <f>VLOOKUP(Tabela410[[#This Row],[Proposta de Referência]],SIMP_M1!A:K,9,FALSE)</f>
        <v>#VALUE!</v>
      </c>
      <c r="K2603" s="106" t="e">
        <f>VLOOKUP(Tabela410[[#This Row],[Proposta de Referência]],SIMP_M1!A:K,8,FALSE)</f>
        <v>#VALUE!</v>
      </c>
      <c r="L2603" s="107" t="e">
        <f t="shared" si="168"/>
        <v>#VALUE!</v>
      </c>
      <c r="M2603" s="107" t="e">
        <f t="shared" si="169"/>
        <v>#VALUE!</v>
      </c>
      <c r="N2603" s="142" t="e">
        <f t="shared" si="170"/>
        <v>#VALUE!</v>
      </c>
      <c r="O2603" s="142" t="e">
        <f t="shared" si="171"/>
        <v>#N/A</v>
      </c>
      <c r="P2603" s="24" t="str">
        <f>IFERROR(VLOOKUP(O2603,HOSPITAIS_COM_DIVIDAS!A:E,5,FALSE),"")</f>
        <v/>
      </c>
    </row>
    <row r="2604" spans="1:16" x14ac:dyDescent="0.25">
      <c r="A2604" s="52" t="e">
        <f>Tabela410[[#This Row],[Status da Proposta]]</f>
        <v>#VALUE!</v>
      </c>
      <c r="B2604" s="143">
        <f>MODALIDADE_1!A2604</f>
        <v>0</v>
      </c>
      <c r="C2604" s="142" t="e">
        <f>VLOOKUP(B2604,MODALIDADE_1!A:B,2,FALSE)</f>
        <v>#N/A</v>
      </c>
      <c r="D2604" s="142"/>
      <c r="E2604" s="94" t="e">
        <f>VLOOKUP(B2604,MODALIDADE_1!A:E,5,FALSE)</f>
        <v>#N/A</v>
      </c>
      <c r="F2604" s="95" t="e">
        <f>VLOOKUP(B2604,MODALIDADE_1!A:C,3,FALSE)</f>
        <v>#N/A</v>
      </c>
      <c r="G2604" s="142" t="e">
        <f>VLOOKUP(B2604,MODALIDADE_1!A:G,4,FALSE)</f>
        <v>#N/A</v>
      </c>
      <c r="H2604" s="142" t="e">
        <f>VLOOKUP(B2604,MODALIDADE_1!A:G,6,FALSE)</f>
        <v>#N/A</v>
      </c>
      <c r="I2604" s="142" t="e">
        <f>VLOOKUP(B2604,MODALIDADE_1!A:G,7,FALSE)</f>
        <v>#N/A</v>
      </c>
      <c r="J2604" s="106" t="e">
        <f>VLOOKUP(Tabela410[[#This Row],[Proposta de Referência]],SIMP_M1!A:K,9,FALSE)</f>
        <v>#VALUE!</v>
      </c>
      <c r="K2604" s="106" t="e">
        <f>VLOOKUP(Tabela410[[#This Row],[Proposta de Referência]],SIMP_M1!A:K,8,FALSE)</f>
        <v>#VALUE!</v>
      </c>
      <c r="L2604" s="107" t="e">
        <f t="shared" si="168"/>
        <v>#VALUE!</v>
      </c>
      <c r="M2604" s="107" t="e">
        <f t="shared" si="169"/>
        <v>#VALUE!</v>
      </c>
      <c r="N2604" s="142" t="e">
        <f t="shared" si="170"/>
        <v>#VALUE!</v>
      </c>
      <c r="O2604" s="142" t="e">
        <f t="shared" si="171"/>
        <v>#N/A</v>
      </c>
      <c r="P2604" s="24" t="str">
        <f>IFERROR(VLOOKUP(O2604,HOSPITAIS_COM_DIVIDAS!A:E,5,FALSE),"")</f>
        <v/>
      </c>
    </row>
    <row r="2605" spans="1:16" x14ac:dyDescent="0.25">
      <c r="A2605" s="52" t="e">
        <f>Tabela410[[#This Row],[Status da Proposta]]</f>
        <v>#VALUE!</v>
      </c>
      <c r="B2605" s="143">
        <f>MODALIDADE_1!A2605</f>
        <v>0</v>
      </c>
      <c r="C2605" s="142" t="e">
        <f>VLOOKUP(B2605,MODALIDADE_1!A:B,2,FALSE)</f>
        <v>#N/A</v>
      </c>
      <c r="D2605" s="142"/>
      <c r="E2605" s="94" t="e">
        <f>VLOOKUP(B2605,MODALIDADE_1!A:E,5,FALSE)</f>
        <v>#N/A</v>
      </c>
      <c r="F2605" s="95" t="e">
        <f>VLOOKUP(B2605,MODALIDADE_1!A:C,3,FALSE)</f>
        <v>#N/A</v>
      </c>
      <c r="G2605" s="142" t="e">
        <f>VLOOKUP(B2605,MODALIDADE_1!A:G,4,FALSE)</f>
        <v>#N/A</v>
      </c>
      <c r="H2605" s="142" t="e">
        <f>VLOOKUP(B2605,MODALIDADE_1!A:G,6,FALSE)</f>
        <v>#N/A</v>
      </c>
      <c r="I2605" s="142" t="e">
        <f>VLOOKUP(B2605,MODALIDADE_1!A:G,7,FALSE)</f>
        <v>#N/A</v>
      </c>
      <c r="J2605" s="106" t="e">
        <f>VLOOKUP(Tabela410[[#This Row],[Proposta de Referência]],SIMP_M1!A:K,9,FALSE)</f>
        <v>#VALUE!</v>
      </c>
      <c r="K2605" s="106" t="e">
        <f>VLOOKUP(Tabela410[[#This Row],[Proposta de Referência]],SIMP_M1!A:K,8,FALSE)</f>
        <v>#VALUE!</v>
      </c>
      <c r="L2605" s="107" t="e">
        <f t="shared" si="168"/>
        <v>#VALUE!</v>
      </c>
      <c r="M2605" s="107" t="e">
        <f t="shared" si="169"/>
        <v>#VALUE!</v>
      </c>
      <c r="N2605" s="142" t="e">
        <f t="shared" si="170"/>
        <v>#VALUE!</v>
      </c>
      <c r="O2605" s="142" t="e">
        <f t="shared" si="171"/>
        <v>#N/A</v>
      </c>
      <c r="P2605" s="24" t="str">
        <f>IFERROR(VLOOKUP(O2605,HOSPITAIS_COM_DIVIDAS!A:E,5,FALSE),"")</f>
        <v/>
      </c>
    </row>
    <row r="2606" spans="1:16" x14ac:dyDescent="0.25">
      <c r="A2606" s="52" t="e">
        <f>Tabela410[[#This Row],[Status da Proposta]]</f>
        <v>#VALUE!</v>
      </c>
      <c r="B2606" s="143">
        <f>MODALIDADE_1!A2606</f>
        <v>0</v>
      </c>
      <c r="C2606" s="142" t="e">
        <f>VLOOKUP(B2606,MODALIDADE_1!A:B,2,FALSE)</f>
        <v>#N/A</v>
      </c>
      <c r="D2606" s="142"/>
      <c r="E2606" s="94" t="e">
        <f>VLOOKUP(B2606,MODALIDADE_1!A:E,5,FALSE)</f>
        <v>#N/A</v>
      </c>
      <c r="F2606" s="95" t="e">
        <f>VLOOKUP(B2606,MODALIDADE_1!A:C,3,FALSE)</f>
        <v>#N/A</v>
      </c>
      <c r="G2606" s="142" t="e">
        <f>VLOOKUP(B2606,MODALIDADE_1!A:G,4,FALSE)</f>
        <v>#N/A</v>
      </c>
      <c r="H2606" s="142" t="e">
        <f>VLOOKUP(B2606,MODALIDADE_1!A:G,6,FALSE)</f>
        <v>#N/A</v>
      </c>
      <c r="I2606" s="142" t="e">
        <f>VLOOKUP(B2606,MODALIDADE_1!A:G,7,FALSE)</f>
        <v>#N/A</v>
      </c>
      <c r="J2606" s="106" t="e">
        <f>VLOOKUP(Tabela410[[#This Row],[Proposta de Referência]],SIMP_M1!A:K,9,FALSE)</f>
        <v>#VALUE!</v>
      </c>
      <c r="K2606" s="106" t="e">
        <f>VLOOKUP(Tabela410[[#This Row],[Proposta de Referência]],SIMP_M1!A:K,8,FALSE)</f>
        <v>#VALUE!</v>
      </c>
      <c r="L2606" s="107" t="e">
        <f t="shared" si="168"/>
        <v>#VALUE!</v>
      </c>
      <c r="M2606" s="107" t="e">
        <f t="shared" si="169"/>
        <v>#VALUE!</v>
      </c>
      <c r="N2606" s="142" t="e">
        <f t="shared" si="170"/>
        <v>#VALUE!</v>
      </c>
      <c r="O2606" s="142" t="e">
        <f t="shared" si="171"/>
        <v>#N/A</v>
      </c>
      <c r="P2606" s="24" t="str">
        <f>IFERROR(VLOOKUP(O2606,HOSPITAIS_COM_DIVIDAS!A:E,5,FALSE),"")</f>
        <v/>
      </c>
    </row>
    <row r="2607" spans="1:16" x14ac:dyDescent="0.25">
      <c r="A2607" s="52" t="e">
        <f>Tabela410[[#This Row],[Status da Proposta]]</f>
        <v>#VALUE!</v>
      </c>
      <c r="B2607" s="143">
        <f>MODALIDADE_1!A2607</f>
        <v>0</v>
      </c>
      <c r="C2607" s="142" t="e">
        <f>VLOOKUP(B2607,MODALIDADE_1!A:B,2,FALSE)</f>
        <v>#N/A</v>
      </c>
      <c r="D2607" s="142"/>
      <c r="E2607" s="94" t="e">
        <f>VLOOKUP(B2607,MODALIDADE_1!A:E,5,FALSE)</f>
        <v>#N/A</v>
      </c>
      <c r="F2607" s="95" t="e">
        <f>VLOOKUP(B2607,MODALIDADE_1!A:C,3,FALSE)</f>
        <v>#N/A</v>
      </c>
      <c r="G2607" s="142" t="e">
        <f>VLOOKUP(B2607,MODALIDADE_1!A:G,4,FALSE)</f>
        <v>#N/A</v>
      </c>
      <c r="H2607" s="142" t="e">
        <f>VLOOKUP(B2607,MODALIDADE_1!A:G,6,FALSE)</f>
        <v>#N/A</v>
      </c>
      <c r="I2607" s="142" t="e">
        <f>VLOOKUP(B2607,MODALIDADE_1!A:G,7,FALSE)</f>
        <v>#N/A</v>
      </c>
      <c r="J2607" s="106" t="e">
        <f>VLOOKUP(Tabela410[[#This Row],[Proposta de Referência]],SIMP_M1!A:K,9,FALSE)</f>
        <v>#VALUE!</v>
      </c>
      <c r="K2607" s="106" t="e">
        <f>VLOOKUP(Tabela410[[#This Row],[Proposta de Referência]],SIMP_M1!A:K,8,FALSE)</f>
        <v>#VALUE!</v>
      </c>
      <c r="L2607" s="107" t="e">
        <f t="shared" si="168"/>
        <v>#VALUE!</v>
      </c>
      <c r="M2607" s="107" t="e">
        <f t="shared" si="169"/>
        <v>#VALUE!</v>
      </c>
      <c r="N2607" s="142" t="e">
        <f t="shared" si="170"/>
        <v>#VALUE!</v>
      </c>
      <c r="O2607" s="142" t="e">
        <f t="shared" si="171"/>
        <v>#N/A</v>
      </c>
      <c r="P2607" s="24" t="str">
        <f>IFERROR(VLOOKUP(O2607,HOSPITAIS_COM_DIVIDAS!A:E,5,FALSE),"")</f>
        <v/>
      </c>
    </row>
    <row r="2608" spans="1:16" x14ac:dyDescent="0.25">
      <c r="A2608" s="52" t="e">
        <f>Tabela410[[#This Row],[Status da Proposta]]</f>
        <v>#VALUE!</v>
      </c>
      <c r="B2608" s="143">
        <f>MODALIDADE_1!A2608</f>
        <v>0</v>
      </c>
      <c r="C2608" s="142" t="e">
        <f>VLOOKUP(B2608,MODALIDADE_1!A:B,2,FALSE)</f>
        <v>#N/A</v>
      </c>
      <c r="D2608" s="142"/>
      <c r="E2608" s="94" t="e">
        <f>VLOOKUP(B2608,MODALIDADE_1!A:E,5,FALSE)</f>
        <v>#N/A</v>
      </c>
      <c r="F2608" s="95" t="e">
        <f>VLOOKUP(B2608,MODALIDADE_1!A:C,3,FALSE)</f>
        <v>#N/A</v>
      </c>
      <c r="G2608" s="142" t="e">
        <f>VLOOKUP(B2608,MODALIDADE_1!A:G,4,FALSE)</f>
        <v>#N/A</v>
      </c>
      <c r="H2608" s="142" t="e">
        <f>VLOOKUP(B2608,MODALIDADE_1!A:G,6,FALSE)</f>
        <v>#N/A</v>
      </c>
      <c r="I2608" s="142" t="e">
        <f>VLOOKUP(B2608,MODALIDADE_1!A:G,7,FALSE)</f>
        <v>#N/A</v>
      </c>
      <c r="J2608" s="106" t="e">
        <f>VLOOKUP(Tabela410[[#This Row],[Proposta de Referência]],SIMP_M1!A:K,9,FALSE)</f>
        <v>#VALUE!</v>
      </c>
      <c r="K2608" s="106" t="e">
        <f>VLOOKUP(Tabela410[[#This Row],[Proposta de Referência]],SIMP_M1!A:K,8,FALSE)</f>
        <v>#VALUE!</v>
      </c>
      <c r="L2608" s="107" t="e">
        <f t="shared" si="168"/>
        <v>#VALUE!</v>
      </c>
      <c r="M2608" s="107" t="e">
        <f t="shared" si="169"/>
        <v>#VALUE!</v>
      </c>
      <c r="N2608" s="142" t="e">
        <f t="shared" si="170"/>
        <v>#VALUE!</v>
      </c>
      <c r="O2608" s="142" t="e">
        <f t="shared" si="171"/>
        <v>#N/A</v>
      </c>
      <c r="P2608" s="24" t="str">
        <f>IFERROR(VLOOKUP(O2608,HOSPITAIS_COM_DIVIDAS!A:E,5,FALSE),"")</f>
        <v/>
      </c>
    </row>
    <row r="2609" spans="1:16" x14ac:dyDescent="0.25">
      <c r="A2609" s="52" t="e">
        <f>Tabela410[[#This Row],[Status da Proposta]]</f>
        <v>#VALUE!</v>
      </c>
      <c r="B2609" s="143">
        <f>MODALIDADE_1!A2609</f>
        <v>0</v>
      </c>
      <c r="C2609" s="142" t="e">
        <f>VLOOKUP(B2609,MODALIDADE_1!A:B,2,FALSE)</f>
        <v>#N/A</v>
      </c>
      <c r="D2609" s="142"/>
      <c r="E2609" s="94" t="e">
        <f>VLOOKUP(B2609,MODALIDADE_1!A:E,5,FALSE)</f>
        <v>#N/A</v>
      </c>
      <c r="F2609" s="95" t="e">
        <f>VLOOKUP(B2609,MODALIDADE_1!A:C,3,FALSE)</f>
        <v>#N/A</v>
      </c>
      <c r="G2609" s="142" t="e">
        <f>VLOOKUP(B2609,MODALIDADE_1!A:G,4,FALSE)</f>
        <v>#N/A</v>
      </c>
      <c r="H2609" s="142" t="e">
        <f>VLOOKUP(B2609,MODALIDADE_1!A:G,6,FALSE)</f>
        <v>#N/A</v>
      </c>
      <c r="I2609" s="142" t="e">
        <f>VLOOKUP(B2609,MODALIDADE_1!A:G,7,FALSE)</f>
        <v>#N/A</v>
      </c>
      <c r="J2609" s="106" t="e">
        <f>VLOOKUP(Tabela410[[#This Row],[Proposta de Referência]],SIMP_M1!A:K,9,FALSE)</f>
        <v>#VALUE!</v>
      </c>
      <c r="K2609" s="106" t="e">
        <f>VLOOKUP(Tabela410[[#This Row],[Proposta de Referência]],SIMP_M1!A:K,8,FALSE)</f>
        <v>#VALUE!</v>
      </c>
      <c r="L2609" s="107" t="e">
        <f t="shared" si="168"/>
        <v>#VALUE!</v>
      </c>
      <c r="M2609" s="107" t="e">
        <f t="shared" si="169"/>
        <v>#VALUE!</v>
      </c>
      <c r="N2609" s="142" t="e">
        <f t="shared" si="170"/>
        <v>#VALUE!</v>
      </c>
      <c r="O2609" s="142" t="e">
        <f t="shared" si="171"/>
        <v>#N/A</v>
      </c>
      <c r="P2609" s="24" t="str">
        <f>IFERROR(VLOOKUP(O2609,HOSPITAIS_COM_DIVIDAS!A:E,5,FALSE),"")</f>
        <v/>
      </c>
    </row>
    <row r="2610" spans="1:16" x14ac:dyDescent="0.25">
      <c r="A2610" s="52" t="e">
        <f>Tabela410[[#This Row],[Status da Proposta]]</f>
        <v>#VALUE!</v>
      </c>
      <c r="B2610" s="143">
        <f>MODALIDADE_1!A2610</f>
        <v>0</v>
      </c>
      <c r="C2610" s="142" t="e">
        <f>VLOOKUP(B2610,MODALIDADE_1!A:B,2,FALSE)</f>
        <v>#N/A</v>
      </c>
      <c r="D2610" s="142"/>
      <c r="E2610" s="94" t="e">
        <f>VLOOKUP(B2610,MODALIDADE_1!A:E,5,FALSE)</f>
        <v>#N/A</v>
      </c>
      <c r="F2610" s="95" t="e">
        <f>VLOOKUP(B2610,MODALIDADE_1!A:C,3,FALSE)</f>
        <v>#N/A</v>
      </c>
      <c r="G2610" s="142" t="e">
        <f>VLOOKUP(B2610,MODALIDADE_1!A:G,4,FALSE)</f>
        <v>#N/A</v>
      </c>
      <c r="H2610" s="142" t="e">
        <f>VLOOKUP(B2610,MODALIDADE_1!A:G,6,FALSE)</f>
        <v>#N/A</v>
      </c>
      <c r="I2610" s="142" t="e">
        <f>VLOOKUP(B2610,MODALIDADE_1!A:G,7,FALSE)</f>
        <v>#N/A</v>
      </c>
      <c r="J2610" s="106" t="e">
        <f>VLOOKUP(Tabela410[[#This Row],[Proposta de Referência]],SIMP_M1!A:K,9,FALSE)</f>
        <v>#VALUE!</v>
      </c>
      <c r="K2610" s="106" t="e">
        <f>VLOOKUP(Tabela410[[#This Row],[Proposta de Referência]],SIMP_M1!A:K,8,FALSE)</f>
        <v>#VALUE!</v>
      </c>
      <c r="L2610" s="107" t="e">
        <f t="shared" si="168"/>
        <v>#VALUE!</v>
      </c>
      <c r="M2610" s="107" t="e">
        <f t="shared" si="169"/>
        <v>#VALUE!</v>
      </c>
      <c r="N2610" s="142" t="e">
        <f t="shared" si="170"/>
        <v>#VALUE!</v>
      </c>
      <c r="O2610" s="142" t="e">
        <f t="shared" si="171"/>
        <v>#N/A</v>
      </c>
      <c r="P2610" s="24" t="str">
        <f>IFERROR(VLOOKUP(O2610,HOSPITAIS_COM_DIVIDAS!A:E,5,FALSE),"")</f>
        <v/>
      </c>
    </row>
    <row r="2611" spans="1:16" x14ac:dyDescent="0.25">
      <c r="A2611" s="52" t="e">
        <f>Tabela410[[#This Row],[Status da Proposta]]</f>
        <v>#VALUE!</v>
      </c>
      <c r="B2611" s="143">
        <f>MODALIDADE_1!A2611</f>
        <v>0</v>
      </c>
      <c r="C2611" s="142" t="e">
        <f>VLOOKUP(B2611,MODALIDADE_1!A:B,2,FALSE)</f>
        <v>#N/A</v>
      </c>
      <c r="D2611" s="142"/>
      <c r="E2611" s="94" t="e">
        <f>VLOOKUP(B2611,MODALIDADE_1!A:E,5,FALSE)</f>
        <v>#N/A</v>
      </c>
      <c r="F2611" s="95" t="e">
        <f>VLOOKUP(B2611,MODALIDADE_1!A:C,3,FALSE)</f>
        <v>#N/A</v>
      </c>
      <c r="G2611" s="142" t="e">
        <f>VLOOKUP(B2611,MODALIDADE_1!A:G,4,FALSE)</f>
        <v>#N/A</v>
      </c>
      <c r="H2611" s="142" t="e">
        <f>VLOOKUP(B2611,MODALIDADE_1!A:G,6,FALSE)</f>
        <v>#N/A</v>
      </c>
      <c r="I2611" s="142" t="e">
        <f>VLOOKUP(B2611,MODALIDADE_1!A:G,7,FALSE)</f>
        <v>#N/A</v>
      </c>
      <c r="J2611" s="106" t="e">
        <f>VLOOKUP(Tabela410[[#This Row],[Proposta de Referência]],SIMP_M1!A:K,9,FALSE)</f>
        <v>#VALUE!</v>
      </c>
      <c r="K2611" s="106" t="e">
        <f>VLOOKUP(Tabela410[[#This Row],[Proposta de Referência]],SIMP_M1!A:K,8,FALSE)</f>
        <v>#VALUE!</v>
      </c>
      <c r="L2611" s="107" t="e">
        <f t="shared" si="168"/>
        <v>#VALUE!</v>
      </c>
      <c r="M2611" s="107" t="e">
        <f t="shared" si="169"/>
        <v>#VALUE!</v>
      </c>
      <c r="N2611" s="142" t="e">
        <f t="shared" si="170"/>
        <v>#VALUE!</v>
      </c>
      <c r="O2611" s="142" t="e">
        <f t="shared" si="171"/>
        <v>#N/A</v>
      </c>
      <c r="P2611" s="24" t="str">
        <f>IFERROR(VLOOKUP(O2611,HOSPITAIS_COM_DIVIDAS!A:E,5,FALSE),"")</f>
        <v/>
      </c>
    </row>
    <row r="2612" spans="1:16" x14ac:dyDescent="0.25">
      <c r="A2612" s="52" t="e">
        <f>Tabela410[[#This Row],[Status da Proposta]]</f>
        <v>#VALUE!</v>
      </c>
      <c r="B2612" s="143">
        <f>MODALIDADE_1!A2612</f>
        <v>0</v>
      </c>
      <c r="C2612" s="142" t="e">
        <f>VLOOKUP(B2612,MODALIDADE_1!A:B,2,FALSE)</f>
        <v>#N/A</v>
      </c>
      <c r="D2612" s="142"/>
      <c r="E2612" s="94" t="e">
        <f>VLOOKUP(B2612,MODALIDADE_1!A:E,5,FALSE)</f>
        <v>#N/A</v>
      </c>
      <c r="F2612" s="95" t="e">
        <f>VLOOKUP(B2612,MODALIDADE_1!A:C,3,FALSE)</f>
        <v>#N/A</v>
      </c>
      <c r="G2612" s="142" t="e">
        <f>VLOOKUP(B2612,MODALIDADE_1!A:G,4,FALSE)</f>
        <v>#N/A</v>
      </c>
      <c r="H2612" s="142" t="e">
        <f>VLOOKUP(B2612,MODALIDADE_1!A:G,6,FALSE)</f>
        <v>#N/A</v>
      </c>
      <c r="I2612" s="142" t="e">
        <f>VLOOKUP(B2612,MODALIDADE_1!A:G,7,FALSE)</f>
        <v>#N/A</v>
      </c>
      <c r="J2612" s="106" t="e">
        <f>VLOOKUP(Tabela410[[#This Row],[Proposta de Referência]],SIMP_M1!A:K,9,FALSE)</f>
        <v>#VALUE!</v>
      </c>
      <c r="K2612" s="106" t="e">
        <f>VLOOKUP(Tabela410[[#This Row],[Proposta de Referência]],SIMP_M1!A:K,8,FALSE)</f>
        <v>#VALUE!</v>
      </c>
      <c r="L2612" s="107" t="e">
        <f t="shared" si="168"/>
        <v>#VALUE!</v>
      </c>
      <c r="M2612" s="107" t="e">
        <f t="shared" si="169"/>
        <v>#VALUE!</v>
      </c>
      <c r="N2612" s="142" t="e">
        <f t="shared" si="170"/>
        <v>#VALUE!</v>
      </c>
      <c r="O2612" s="142" t="e">
        <f t="shared" si="171"/>
        <v>#N/A</v>
      </c>
      <c r="P2612" s="24" t="str">
        <f>IFERROR(VLOOKUP(O2612,HOSPITAIS_COM_DIVIDAS!A:E,5,FALSE),"")</f>
        <v/>
      </c>
    </row>
    <row r="2613" spans="1:16" x14ac:dyDescent="0.25">
      <c r="A2613" s="52" t="e">
        <f>Tabela410[[#This Row],[Status da Proposta]]</f>
        <v>#VALUE!</v>
      </c>
      <c r="B2613" s="143">
        <f>MODALIDADE_1!A2613</f>
        <v>0</v>
      </c>
      <c r="C2613" s="142" t="e">
        <f>VLOOKUP(B2613,MODALIDADE_1!A:B,2,FALSE)</f>
        <v>#N/A</v>
      </c>
      <c r="D2613" s="142"/>
      <c r="E2613" s="94" t="e">
        <f>VLOOKUP(B2613,MODALIDADE_1!A:E,5,FALSE)</f>
        <v>#N/A</v>
      </c>
      <c r="F2613" s="95" t="e">
        <f>VLOOKUP(B2613,MODALIDADE_1!A:C,3,FALSE)</f>
        <v>#N/A</v>
      </c>
      <c r="G2613" s="142" t="e">
        <f>VLOOKUP(B2613,MODALIDADE_1!A:G,4,FALSE)</f>
        <v>#N/A</v>
      </c>
      <c r="H2613" s="142" t="e">
        <f>VLOOKUP(B2613,MODALIDADE_1!A:G,6,FALSE)</f>
        <v>#N/A</v>
      </c>
      <c r="I2613" s="142" t="e">
        <f>VLOOKUP(B2613,MODALIDADE_1!A:G,7,FALSE)</f>
        <v>#N/A</v>
      </c>
      <c r="J2613" s="106" t="e">
        <f>VLOOKUP(Tabela410[[#This Row],[Proposta de Referência]],SIMP_M1!A:K,9,FALSE)</f>
        <v>#VALUE!</v>
      </c>
      <c r="K2613" s="106" t="e">
        <f>VLOOKUP(Tabela410[[#This Row],[Proposta de Referência]],SIMP_M1!A:K,8,FALSE)</f>
        <v>#VALUE!</v>
      </c>
      <c r="L2613" s="107" t="e">
        <f t="shared" si="168"/>
        <v>#VALUE!</v>
      </c>
      <c r="M2613" s="107" t="e">
        <f t="shared" si="169"/>
        <v>#VALUE!</v>
      </c>
      <c r="N2613" s="142" t="e">
        <f t="shared" si="170"/>
        <v>#VALUE!</v>
      </c>
      <c r="O2613" s="142" t="e">
        <f t="shared" si="171"/>
        <v>#N/A</v>
      </c>
      <c r="P2613" s="24" t="str">
        <f>IFERROR(VLOOKUP(O2613,HOSPITAIS_COM_DIVIDAS!A:E,5,FALSE),"")</f>
        <v/>
      </c>
    </row>
    <row r="2614" spans="1:16" x14ac:dyDescent="0.25">
      <c r="A2614" s="52" t="e">
        <f>Tabela410[[#This Row],[Status da Proposta]]</f>
        <v>#VALUE!</v>
      </c>
      <c r="B2614" s="143">
        <f>MODALIDADE_1!A2614</f>
        <v>0</v>
      </c>
      <c r="C2614" s="142" t="e">
        <f>VLOOKUP(B2614,MODALIDADE_1!A:B,2,FALSE)</f>
        <v>#N/A</v>
      </c>
      <c r="D2614" s="142"/>
      <c r="E2614" s="94" t="e">
        <f>VLOOKUP(B2614,MODALIDADE_1!A:E,5,FALSE)</f>
        <v>#N/A</v>
      </c>
      <c r="F2614" s="95" t="e">
        <f>VLOOKUP(B2614,MODALIDADE_1!A:C,3,FALSE)</f>
        <v>#N/A</v>
      </c>
      <c r="G2614" s="142" t="e">
        <f>VLOOKUP(B2614,MODALIDADE_1!A:G,4,FALSE)</f>
        <v>#N/A</v>
      </c>
      <c r="H2614" s="142" t="e">
        <f>VLOOKUP(B2614,MODALIDADE_1!A:G,6,FALSE)</f>
        <v>#N/A</v>
      </c>
      <c r="I2614" s="142" t="e">
        <f>VLOOKUP(B2614,MODALIDADE_1!A:G,7,FALSE)</f>
        <v>#N/A</v>
      </c>
      <c r="J2614" s="106" t="e">
        <f>VLOOKUP(Tabela410[[#This Row],[Proposta de Referência]],SIMP_M1!A:K,9,FALSE)</f>
        <v>#VALUE!</v>
      </c>
      <c r="K2614" s="106" t="e">
        <f>VLOOKUP(Tabela410[[#This Row],[Proposta de Referência]],SIMP_M1!A:K,8,FALSE)</f>
        <v>#VALUE!</v>
      </c>
      <c r="L2614" s="107" t="e">
        <f t="shared" si="168"/>
        <v>#VALUE!</v>
      </c>
      <c r="M2614" s="107" t="e">
        <f t="shared" si="169"/>
        <v>#VALUE!</v>
      </c>
      <c r="N2614" s="142" t="e">
        <f t="shared" si="170"/>
        <v>#VALUE!</v>
      </c>
      <c r="O2614" s="142" t="e">
        <f t="shared" si="171"/>
        <v>#N/A</v>
      </c>
      <c r="P2614" s="24" t="str">
        <f>IFERROR(VLOOKUP(O2614,HOSPITAIS_COM_DIVIDAS!A:E,5,FALSE),"")</f>
        <v/>
      </c>
    </row>
    <row r="2615" spans="1:16" x14ac:dyDescent="0.25">
      <c r="A2615" s="52" t="e">
        <f>Tabela410[[#This Row],[Status da Proposta]]</f>
        <v>#VALUE!</v>
      </c>
      <c r="B2615" s="143">
        <f>MODALIDADE_1!A2615</f>
        <v>0</v>
      </c>
      <c r="C2615" s="142" t="e">
        <f>VLOOKUP(B2615,MODALIDADE_1!A:B,2,FALSE)</f>
        <v>#N/A</v>
      </c>
      <c r="D2615" s="142"/>
      <c r="E2615" s="94" t="e">
        <f>VLOOKUP(B2615,MODALIDADE_1!A:E,5,FALSE)</f>
        <v>#N/A</v>
      </c>
      <c r="F2615" s="95" t="e">
        <f>VLOOKUP(B2615,MODALIDADE_1!A:C,3,FALSE)</f>
        <v>#N/A</v>
      </c>
      <c r="G2615" s="142" t="e">
        <f>VLOOKUP(B2615,MODALIDADE_1!A:G,4,FALSE)</f>
        <v>#N/A</v>
      </c>
      <c r="H2615" s="142" t="e">
        <f>VLOOKUP(B2615,MODALIDADE_1!A:G,6,FALSE)</f>
        <v>#N/A</v>
      </c>
      <c r="I2615" s="142" t="e">
        <f>VLOOKUP(B2615,MODALIDADE_1!A:G,7,FALSE)</f>
        <v>#N/A</v>
      </c>
      <c r="J2615" s="106" t="e">
        <f>VLOOKUP(Tabela410[[#This Row],[Proposta de Referência]],SIMP_M1!A:K,9,FALSE)</f>
        <v>#VALUE!</v>
      </c>
      <c r="K2615" s="106" t="e">
        <f>VLOOKUP(Tabela410[[#This Row],[Proposta de Referência]],SIMP_M1!A:K,8,FALSE)</f>
        <v>#VALUE!</v>
      </c>
      <c r="L2615" s="107" t="e">
        <f t="shared" si="168"/>
        <v>#VALUE!</v>
      </c>
      <c r="M2615" s="107" t="e">
        <f t="shared" si="169"/>
        <v>#VALUE!</v>
      </c>
      <c r="N2615" s="142" t="e">
        <f t="shared" si="170"/>
        <v>#VALUE!</v>
      </c>
      <c r="O2615" s="142" t="e">
        <f t="shared" si="171"/>
        <v>#N/A</v>
      </c>
      <c r="P2615" s="24" t="str">
        <f>IFERROR(VLOOKUP(O2615,HOSPITAIS_COM_DIVIDAS!A:E,5,FALSE),"")</f>
        <v/>
      </c>
    </row>
    <row r="2616" spans="1:16" x14ac:dyDescent="0.25">
      <c r="A2616" s="52" t="e">
        <f>Tabela410[[#This Row],[Status da Proposta]]</f>
        <v>#VALUE!</v>
      </c>
      <c r="B2616" s="143">
        <f>MODALIDADE_1!A2616</f>
        <v>0</v>
      </c>
      <c r="C2616" s="142" t="e">
        <f>VLOOKUP(B2616,MODALIDADE_1!A:B,2,FALSE)</f>
        <v>#N/A</v>
      </c>
      <c r="D2616" s="142"/>
      <c r="E2616" s="94" t="e">
        <f>VLOOKUP(B2616,MODALIDADE_1!A:E,5,FALSE)</f>
        <v>#N/A</v>
      </c>
      <c r="F2616" s="95" t="e">
        <f>VLOOKUP(B2616,MODALIDADE_1!A:C,3,FALSE)</f>
        <v>#N/A</v>
      </c>
      <c r="G2616" s="142" t="e">
        <f>VLOOKUP(B2616,MODALIDADE_1!A:G,4,FALSE)</f>
        <v>#N/A</v>
      </c>
      <c r="H2616" s="142" t="e">
        <f>VLOOKUP(B2616,MODALIDADE_1!A:G,6,FALSE)</f>
        <v>#N/A</v>
      </c>
      <c r="I2616" s="142" t="e">
        <f>VLOOKUP(B2616,MODALIDADE_1!A:G,7,FALSE)</f>
        <v>#N/A</v>
      </c>
      <c r="J2616" s="106" t="e">
        <f>VLOOKUP(Tabela410[[#This Row],[Proposta de Referência]],SIMP_M1!A:K,9,FALSE)</f>
        <v>#VALUE!</v>
      </c>
      <c r="K2616" s="106" t="e">
        <f>VLOOKUP(Tabela410[[#This Row],[Proposta de Referência]],SIMP_M1!A:K,8,FALSE)</f>
        <v>#VALUE!</v>
      </c>
      <c r="L2616" s="107" t="e">
        <f t="shared" si="168"/>
        <v>#VALUE!</v>
      </c>
      <c r="M2616" s="107" t="e">
        <f t="shared" si="169"/>
        <v>#VALUE!</v>
      </c>
      <c r="N2616" s="142" t="e">
        <f t="shared" si="170"/>
        <v>#VALUE!</v>
      </c>
      <c r="O2616" s="142" t="e">
        <f t="shared" si="171"/>
        <v>#N/A</v>
      </c>
      <c r="P2616" s="24" t="str">
        <f>IFERROR(VLOOKUP(O2616,HOSPITAIS_COM_DIVIDAS!A:E,5,FALSE),"")</f>
        <v/>
      </c>
    </row>
    <row r="2617" spans="1:16" x14ac:dyDescent="0.25">
      <c r="A2617" s="52" t="e">
        <f>Tabela410[[#This Row],[Status da Proposta]]</f>
        <v>#VALUE!</v>
      </c>
      <c r="B2617" s="143">
        <f>MODALIDADE_1!A2617</f>
        <v>0</v>
      </c>
      <c r="C2617" s="142" t="e">
        <f>VLOOKUP(B2617,MODALIDADE_1!A:B,2,FALSE)</f>
        <v>#N/A</v>
      </c>
      <c r="D2617" s="142"/>
      <c r="E2617" s="94" t="e">
        <f>VLOOKUP(B2617,MODALIDADE_1!A:E,5,FALSE)</f>
        <v>#N/A</v>
      </c>
      <c r="F2617" s="95" t="e">
        <f>VLOOKUP(B2617,MODALIDADE_1!A:C,3,FALSE)</f>
        <v>#N/A</v>
      </c>
      <c r="G2617" s="142" t="e">
        <f>VLOOKUP(B2617,MODALIDADE_1!A:G,4,FALSE)</f>
        <v>#N/A</v>
      </c>
      <c r="H2617" s="142" t="e">
        <f>VLOOKUP(B2617,MODALIDADE_1!A:G,6,FALSE)</f>
        <v>#N/A</v>
      </c>
      <c r="I2617" s="142" t="e">
        <f>VLOOKUP(B2617,MODALIDADE_1!A:G,7,FALSE)</f>
        <v>#N/A</v>
      </c>
      <c r="J2617" s="106" t="e">
        <f>VLOOKUP(Tabela410[[#This Row],[Proposta de Referência]],SIMP_M1!A:K,9,FALSE)</f>
        <v>#VALUE!</v>
      </c>
      <c r="K2617" s="106" t="e">
        <f>VLOOKUP(Tabela410[[#This Row],[Proposta de Referência]],SIMP_M1!A:K,8,FALSE)</f>
        <v>#VALUE!</v>
      </c>
      <c r="L2617" s="107" t="e">
        <f t="shared" si="168"/>
        <v>#VALUE!</v>
      </c>
      <c r="M2617" s="107" t="e">
        <f t="shared" si="169"/>
        <v>#VALUE!</v>
      </c>
      <c r="N2617" s="142" t="e">
        <f t="shared" si="170"/>
        <v>#VALUE!</v>
      </c>
      <c r="O2617" s="142" t="e">
        <f t="shared" si="171"/>
        <v>#N/A</v>
      </c>
      <c r="P2617" s="24" t="str">
        <f>IFERROR(VLOOKUP(O2617,HOSPITAIS_COM_DIVIDAS!A:E,5,FALSE),"")</f>
        <v/>
      </c>
    </row>
    <row r="2618" spans="1:16" x14ac:dyDescent="0.25">
      <c r="A2618" s="52" t="e">
        <f>Tabela410[[#This Row],[Status da Proposta]]</f>
        <v>#VALUE!</v>
      </c>
      <c r="B2618" s="143">
        <f>MODALIDADE_1!A2618</f>
        <v>0</v>
      </c>
      <c r="C2618" s="142" t="e">
        <f>VLOOKUP(B2618,MODALIDADE_1!A:B,2,FALSE)</f>
        <v>#N/A</v>
      </c>
      <c r="D2618" s="142"/>
      <c r="E2618" s="94" t="e">
        <f>VLOOKUP(B2618,MODALIDADE_1!A:E,5,FALSE)</f>
        <v>#N/A</v>
      </c>
      <c r="F2618" s="95" t="e">
        <f>VLOOKUP(B2618,MODALIDADE_1!A:C,3,FALSE)</f>
        <v>#N/A</v>
      </c>
      <c r="G2618" s="142" t="e">
        <f>VLOOKUP(B2618,MODALIDADE_1!A:G,4,FALSE)</f>
        <v>#N/A</v>
      </c>
      <c r="H2618" s="142" t="e">
        <f>VLOOKUP(B2618,MODALIDADE_1!A:G,6,FALSE)</f>
        <v>#N/A</v>
      </c>
      <c r="I2618" s="142" t="e">
        <f>VLOOKUP(B2618,MODALIDADE_1!A:G,7,FALSE)</f>
        <v>#N/A</v>
      </c>
      <c r="J2618" s="106" t="e">
        <f>VLOOKUP(Tabela410[[#This Row],[Proposta de Referência]],SIMP_M1!A:K,9,FALSE)</f>
        <v>#VALUE!</v>
      </c>
      <c r="K2618" s="106" t="e">
        <f>VLOOKUP(Tabela410[[#This Row],[Proposta de Referência]],SIMP_M1!A:K,8,FALSE)</f>
        <v>#VALUE!</v>
      </c>
      <c r="L2618" s="107" t="e">
        <f t="shared" si="168"/>
        <v>#VALUE!</v>
      </c>
      <c r="M2618" s="107" t="e">
        <f t="shared" si="169"/>
        <v>#VALUE!</v>
      </c>
      <c r="N2618" s="142" t="e">
        <f t="shared" si="170"/>
        <v>#VALUE!</v>
      </c>
      <c r="O2618" s="142" t="e">
        <f t="shared" si="171"/>
        <v>#N/A</v>
      </c>
      <c r="P2618" s="24" t="str">
        <f>IFERROR(VLOOKUP(O2618,HOSPITAIS_COM_DIVIDAS!A:E,5,FALSE),"")</f>
        <v/>
      </c>
    </row>
    <row r="2619" spans="1:16" x14ac:dyDescent="0.25">
      <c r="A2619" s="52" t="e">
        <f>Tabela410[[#This Row],[Status da Proposta]]</f>
        <v>#VALUE!</v>
      </c>
      <c r="B2619" s="143">
        <f>MODALIDADE_1!A2619</f>
        <v>0</v>
      </c>
      <c r="C2619" s="142" t="e">
        <f>VLOOKUP(B2619,MODALIDADE_1!A:B,2,FALSE)</f>
        <v>#N/A</v>
      </c>
      <c r="D2619" s="142"/>
      <c r="E2619" s="94" t="e">
        <f>VLOOKUP(B2619,MODALIDADE_1!A:E,5,FALSE)</f>
        <v>#N/A</v>
      </c>
      <c r="F2619" s="95" t="e">
        <f>VLOOKUP(B2619,MODALIDADE_1!A:C,3,FALSE)</f>
        <v>#N/A</v>
      </c>
      <c r="G2619" s="142" t="e">
        <f>VLOOKUP(B2619,MODALIDADE_1!A:G,4,FALSE)</f>
        <v>#N/A</v>
      </c>
      <c r="H2619" s="142" t="e">
        <f>VLOOKUP(B2619,MODALIDADE_1!A:G,6,FALSE)</f>
        <v>#N/A</v>
      </c>
      <c r="I2619" s="142" t="e">
        <f>VLOOKUP(B2619,MODALIDADE_1!A:G,7,FALSE)</f>
        <v>#N/A</v>
      </c>
      <c r="J2619" s="106" t="e">
        <f>VLOOKUP(Tabela410[[#This Row],[Proposta de Referência]],SIMP_M1!A:K,9,FALSE)</f>
        <v>#VALUE!</v>
      </c>
      <c r="K2619" s="106" t="e">
        <f>VLOOKUP(Tabela410[[#This Row],[Proposta de Referência]],SIMP_M1!A:K,8,FALSE)</f>
        <v>#VALUE!</v>
      </c>
      <c r="L2619" s="107" t="e">
        <f t="shared" si="168"/>
        <v>#VALUE!</v>
      </c>
      <c r="M2619" s="107" t="e">
        <f t="shared" si="169"/>
        <v>#VALUE!</v>
      </c>
      <c r="N2619" s="142" t="e">
        <f t="shared" si="170"/>
        <v>#VALUE!</v>
      </c>
      <c r="O2619" s="142" t="e">
        <f t="shared" si="171"/>
        <v>#N/A</v>
      </c>
      <c r="P2619" s="24" t="str">
        <f>IFERROR(VLOOKUP(O2619,HOSPITAIS_COM_DIVIDAS!A:E,5,FALSE),"")</f>
        <v/>
      </c>
    </row>
    <row r="2620" spans="1:16" x14ac:dyDescent="0.25">
      <c r="A2620" s="52" t="e">
        <f>Tabela410[[#This Row],[Status da Proposta]]</f>
        <v>#VALUE!</v>
      </c>
      <c r="B2620" s="143">
        <f>MODALIDADE_1!A2620</f>
        <v>0</v>
      </c>
      <c r="C2620" s="142" t="e">
        <f>VLOOKUP(B2620,MODALIDADE_1!A:B,2,FALSE)</f>
        <v>#N/A</v>
      </c>
      <c r="D2620" s="142"/>
      <c r="E2620" s="94" t="e">
        <f>VLOOKUP(B2620,MODALIDADE_1!A:E,5,FALSE)</f>
        <v>#N/A</v>
      </c>
      <c r="F2620" s="95" t="e">
        <f>VLOOKUP(B2620,MODALIDADE_1!A:C,3,FALSE)</f>
        <v>#N/A</v>
      </c>
      <c r="G2620" s="142" t="e">
        <f>VLOOKUP(B2620,MODALIDADE_1!A:G,4,FALSE)</f>
        <v>#N/A</v>
      </c>
      <c r="H2620" s="142" t="e">
        <f>VLOOKUP(B2620,MODALIDADE_1!A:G,6,FALSE)</f>
        <v>#N/A</v>
      </c>
      <c r="I2620" s="142" t="e">
        <f>VLOOKUP(B2620,MODALIDADE_1!A:G,7,FALSE)</f>
        <v>#N/A</v>
      </c>
      <c r="J2620" s="106" t="e">
        <f>VLOOKUP(Tabela410[[#This Row],[Proposta de Referência]],SIMP_M1!A:K,9,FALSE)</f>
        <v>#VALUE!</v>
      </c>
      <c r="K2620" s="106" t="e">
        <f>VLOOKUP(Tabela410[[#This Row],[Proposta de Referência]],SIMP_M1!A:K,8,FALSE)</f>
        <v>#VALUE!</v>
      </c>
      <c r="L2620" s="107" t="e">
        <f t="shared" si="168"/>
        <v>#VALUE!</v>
      </c>
      <c r="M2620" s="107" t="e">
        <f t="shared" si="169"/>
        <v>#VALUE!</v>
      </c>
      <c r="N2620" s="142" t="e">
        <f t="shared" si="170"/>
        <v>#VALUE!</v>
      </c>
      <c r="O2620" s="142" t="e">
        <f t="shared" si="171"/>
        <v>#N/A</v>
      </c>
      <c r="P2620" s="24" t="str">
        <f>IFERROR(VLOOKUP(O2620,HOSPITAIS_COM_DIVIDAS!A:E,5,FALSE),"")</f>
        <v/>
      </c>
    </row>
    <row r="2621" spans="1:16" x14ac:dyDescent="0.25">
      <c r="A2621" s="52" t="e">
        <f>Tabela410[[#This Row],[Status da Proposta]]</f>
        <v>#VALUE!</v>
      </c>
      <c r="B2621" s="143">
        <f>MODALIDADE_1!A2621</f>
        <v>0</v>
      </c>
      <c r="C2621" s="142" t="e">
        <f>VLOOKUP(B2621,MODALIDADE_1!A:B,2,FALSE)</f>
        <v>#N/A</v>
      </c>
      <c r="D2621" s="142"/>
      <c r="E2621" s="94" t="e">
        <f>VLOOKUP(B2621,MODALIDADE_1!A:E,5,FALSE)</f>
        <v>#N/A</v>
      </c>
      <c r="F2621" s="95" t="e">
        <f>VLOOKUP(B2621,MODALIDADE_1!A:C,3,FALSE)</f>
        <v>#N/A</v>
      </c>
      <c r="G2621" s="142" t="e">
        <f>VLOOKUP(B2621,MODALIDADE_1!A:G,4,FALSE)</f>
        <v>#N/A</v>
      </c>
      <c r="H2621" s="142" t="e">
        <f>VLOOKUP(B2621,MODALIDADE_1!A:G,6,FALSE)</f>
        <v>#N/A</v>
      </c>
      <c r="I2621" s="142" t="e">
        <f>VLOOKUP(B2621,MODALIDADE_1!A:G,7,FALSE)</f>
        <v>#N/A</v>
      </c>
      <c r="J2621" s="106" t="e">
        <f>VLOOKUP(Tabela410[[#This Row],[Proposta de Referência]],SIMP_M1!A:K,9,FALSE)</f>
        <v>#VALUE!</v>
      </c>
      <c r="K2621" s="106" t="e">
        <f>VLOOKUP(Tabela410[[#This Row],[Proposta de Referência]],SIMP_M1!A:K,8,FALSE)</f>
        <v>#VALUE!</v>
      </c>
      <c r="L2621" s="107" t="e">
        <f t="shared" si="168"/>
        <v>#VALUE!</v>
      </c>
      <c r="M2621" s="107" t="e">
        <f t="shared" si="169"/>
        <v>#VALUE!</v>
      </c>
      <c r="N2621" s="142" t="e">
        <f t="shared" si="170"/>
        <v>#VALUE!</v>
      </c>
      <c r="O2621" s="142" t="e">
        <f t="shared" si="171"/>
        <v>#N/A</v>
      </c>
      <c r="P2621" s="24" t="str">
        <f>IFERROR(VLOOKUP(O2621,HOSPITAIS_COM_DIVIDAS!A:E,5,FALSE),"")</f>
        <v/>
      </c>
    </row>
    <row r="2622" spans="1:16" x14ac:dyDescent="0.25">
      <c r="A2622" s="52" t="e">
        <f>Tabela410[[#This Row],[Status da Proposta]]</f>
        <v>#VALUE!</v>
      </c>
      <c r="B2622" s="143">
        <f>MODALIDADE_1!A2622</f>
        <v>0</v>
      </c>
      <c r="C2622" s="142" t="e">
        <f>VLOOKUP(B2622,MODALIDADE_1!A:B,2,FALSE)</f>
        <v>#N/A</v>
      </c>
      <c r="D2622" s="142"/>
      <c r="E2622" s="94" t="e">
        <f>VLOOKUP(B2622,MODALIDADE_1!A:E,5,FALSE)</f>
        <v>#N/A</v>
      </c>
      <c r="F2622" s="95" t="e">
        <f>VLOOKUP(B2622,MODALIDADE_1!A:C,3,FALSE)</f>
        <v>#N/A</v>
      </c>
      <c r="G2622" s="142" t="e">
        <f>VLOOKUP(B2622,MODALIDADE_1!A:G,4,FALSE)</f>
        <v>#N/A</v>
      </c>
      <c r="H2622" s="142" t="e">
        <f>VLOOKUP(B2622,MODALIDADE_1!A:G,6,FALSE)</f>
        <v>#N/A</v>
      </c>
      <c r="I2622" s="142" t="e">
        <f>VLOOKUP(B2622,MODALIDADE_1!A:G,7,FALSE)</f>
        <v>#N/A</v>
      </c>
      <c r="J2622" s="106" t="e">
        <f>VLOOKUP(Tabela410[[#This Row],[Proposta de Referência]],SIMP_M1!A:K,9,FALSE)</f>
        <v>#VALUE!</v>
      </c>
      <c r="K2622" s="106" t="e">
        <f>VLOOKUP(Tabela410[[#This Row],[Proposta de Referência]],SIMP_M1!A:K,8,FALSE)</f>
        <v>#VALUE!</v>
      </c>
      <c r="L2622" s="107" t="e">
        <f t="shared" si="168"/>
        <v>#VALUE!</v>
      </c>
      <c r="M2622" s="107" t="e">
        <f t="shared" si="169"/>
        <v>#VALUE!</v>
      </c>
      <c r="N2622" s="142" t="e">
        <f t="shared" si="170"/>
        <v>#VALUE!</v>
      </c>
      <c r="O2622" s="142" t="e">
        <f t="shared" si="171"/>
        <v>#N/A</v>
      </c>
      <c r="P2622" s="24" t="str">
        <f>IFERROR(VLOOKUP(O2622,HOSPITAIS_COM_DIVIDAS!A:E,5,FALSE),"")</f>
        <v/>
      </c>
    </row>
    <row r="2623" spans="1:16" x14ac:dyDescent="0.25">
      <c r="A2623" s="52" t="e">
        <f>Tabela410[[#This Row],[Status da Proposta]]</f>
        <v>#VALUE!</v>
      </c>
      <c r="B2623" s="143">
        <f>MODALIDADE_1!A2623</f>
        <v>0</v>
      </c>
      <c r="C2623" s="142" t="e">
        <f>VLOOKUP(B2623,MODALIDADE_1!A:B,2,FALSE)</f>
        <v>#N/A</v>
      </c>
      <c r="D2623" s="142"/>
      <c r="E2623" s="94" t="e">
        <f>VLOOKUP(B2623,MODALIDADE_1!A:E,5,FALSE)</f>
        <v>#N/A</v>
      </c>
      <c r="F2623" s="95" t="e">
        <f>VLOOKUP(B2623,MODALIDADE_1!A:C,3,FALSE)</f>
        <v>#N/A</v>
      </c>
      <c r="G2623" s="142" t="e">
        <f>VLOOKUP(B2623,MODALIDADE_1!A:G,4,FALSE)</f>
        <v>#N/A</v>
      </c>
      <c r="H2623" s="142" t="e">
        <f>VLOOKUP(B2623,MODALIDADE_1!A:G,6,FALSE)</f>
        <v>#N/A</v>
      </c>
      <c r="I2623" s="142" t="e">
        <f>VLOOKUP(B2623,MODALIDADE_1!A:G,7,FALSE)</f>
        <v>#N/A</v>
      </c>
      <c r="J2623" s="106" t="e">
        <f>VLOOKUP(Tabela410[[#This Row],[Proposta de Referência]],SIMP_M1!A:K,9,FALSE)</f>
        <v>#VALUE!</v>
      </c>
      <c r="K2623" s="106" t="e">
        <f>VLOOKUP(Tabela410[[#This Row],[Proposta de Referência]],SIMP_M1!A:K,8,FALSE)</f>
        <v>#VALUE!</v>
      </c>
      <c r="L2623" s="107" t="e">
        <f t="shared" si="168"/>
        <v>#VALUE!</v>
      </c>
      <c r="M2623" s="107" t="e">
        <f t="shared" si="169"/>
        <v>#VALUE!</v>
      </c>
      <c r="N2623" s="142" t="e">
        <f t="shared" si="170"/>
        <v>#VALUE!</v>
      </c>
      <c r="O2623" s="142" t="e">
        <f t="shared" si="171"/>
        <v>#N/A</v>
      </c>
      <c r="P2623" s="24" t="str">
        <f>IFERROR(VLOOKUP(O2623,HOSPITAIS_COM_DIVIDAS!A:E,5,FALSE),"")</f>
        <v/>
      </c>
    </row>
    <row r="2624" spans="1:16" x14ac:dyDescent="0.25">
      <c r="A2624" s="52" t="e">
        <f>Tabela410[[#This Row],[Status da Proposta]]</f>
        <v>#VALUE!</v>
      </c>
      <c r="B2624" s="143">
        <f>MODALIDADE_1!A2624</f>
        <v>0</v>
      </c>
      <c r="C2624" s="142" t="e">
        <f>VLOOKUP(B2624,MODALIDADE_1!A:B,2,FALSE)</f>
        <v>#N/A</v>
      </c>
      <c r="D2624" s="142"/>
      <c r="E2624" s="94" t="e">
        <f>VLOOKUP(B2624,MODALIDADE_1!A:E,5,FALSE)</f>
        <v>#N/A</v>
      </c>
      <c r="F2624" s="95" t="e">
        <f>VLOOKUP(B2624,MODALIDADE_1!A:C,3,FALSE)</f>
        <v>#N/A</v>
      </c>
      <c r="G2624" s="142" t="e">
        <f>VLOOKUP(B2624,MODALIDADE_1!A:G,4,FALSE)</f>
        <v>#N/A</v>
      </c>
      <c r="H2624" s="142" t="e">
        <f>VLOOKUP(B2624,MODALIDADE_1!A:G,6,FALSE)</f>
        <v>#N/A</v>
      </c>
      <c r="I2624" s="142" t="e">
        <f>VLOOKUP(B2624,MODALIDADE_1!A:G,7,FALSE)</f>
        <v>#N/A</v>
      </c>
      <c r="J2624" s="106" t="e">
        <f>VLOOKUP(Tabela410[[#This Row],[Proposta de Referência]],SIMP_M1!A:K,9,FALSE)</f>
        <v>#VALUE!</v>
      </c>
      <c r="K2624" s="106" t="e">
        <f>VLOOKUP(Tabela410[[#This Row],[Proposta de Referência]],SIMP_M1!A:K,8,FALSE)</f>
        <v>#VALUE!</v>
      </c>
      <c r="L2624" s="107" t="e">
        <f t="shared" si="168"/>
        <v>#VALUE!</v>
      </c>
      <c r="M2624" s="107" t="e">
        <f t="shared" si="169"/>
        <v>#VALUE!</v>
      </c>
      <c r="N2624" s="142" t="e">
        <f t="shared" si="170"/>
        <v>#VALUE!</v>
      </c>
      <c r="O2624" s="142" t="e">
        <f t="shared" si="171"/>
        <v>#N/A</v>
      </c>
      <c r="P2624" s="24" t="str">
        <f>IFERROR(VLOOKUP(O2624,HOSPITAIS_COM_DIVIDAS!A:E,5,FALSE),"")</f>
        <v/>
      </c>
    </row>
    <row r="2625" spans="1:16" x14ac:dyDescent="0.25">
      <c r="A2625" s="52" t="e">
        <f>Tabela410[[#This Row],[Status da Proposta]]</f>
        <v>#VALUE!</v>
      </c>
      <c r="B2625" s="143">
        <f>MODALIDADE_1!A2625</f>
        <v>0</v>
      </c>
      <c r="C2625" s="142" t="e">
        <f>VLOOKUP(B2625,MODALIDADE_1!A:B,2,FALSE)</f>
        <v>#N/A</v>
      </c>
      <c r="D2625" s="142"/>
      <c r="E2625" s="94" t="e">
        <f>VLOOKUP(B2625,MODALIDADE_1!A:E,5,FALSE)</f>
        <v>#N/A</v>
      </c>
      <c r="F2625" s="95" t="e">
        <f>VLOOKUP(B2625,MODALIDADE_1!A:C,3,FALSE)</f>
        <v>#N/A</v>
      </c>
      <c r="G2625" s="142" t="e">
        <f>VLOOKUP(B2625,MODALIDADE_1!A:G,4,FALSE)</f>
        <v>#N/A</v>
      </c>
      <c r="H2625" s="142" t="e">
        <f>VLOOKUP(B2625,MODALIDADE_1!A:G,6,FALSE)</f>
        <v>#N/A</v>
      </c>
      <c r="I2625" s="142" t="e">
        <f>VLOOKUP(B2625,MODALIDADE_1!A:G,7,FALSE)</f>
        <v>#N/A</v>
      </c>
      <c r="J2625" s="106" t="e">
        <f>VLOOKUP(Tabela410[[#This Row],[Proposta de Referência]],SIMP_M1!A:K,9,FALSE)</f>
        <v>#VALUE!</v>
      </c>
      <c r="K2625" s="106" t="e">
        <f>VLOOKUP(Tabela410[[#This Row],[Proposta de Referência]],SIMP_M1!A:K,8,FALSE)</f>
        <v>#VALUE!</v>
      </c>
      <c r="L2625" s="107" t="e">
        <f t="shared" si="168"/>
        <v>#VALUE!</v>
      </c>
      <c r="M2625" s="107" t="e">
        <f t="shared" si="169"/>
        <v>#VALUE!</v>
      </c>
      <c r="N2625" s="142" t="e">
        <f t="shared" si="170"/>
        <v>#VALUE!</v>
      </c>
      <c r="O2625" s="142" t="e">
        <f t="shared" si="171"/>
        <v>#N/A</v>
      </c>
      <c r="P2625" s="24" t="str">
        <f>IFERROR(VLOOKUP(O2625,HOSPITAIS_COM_DIVIDAS!A:E,5,FALSE),"")</f>
        <v/>
      </c>
    </row>
    <row r="2626" spans="1:16" x14ac:dyDescent="0.25">
      <c r="A2626" s="52" t="e">
        <f>Tabela410[[#This Row],[Status da Proposta]]</f>
        <v>#VALUE!</v>
      </c>
      <c r="B2626" s="143">
        <f>MODALIDADE_1!A2626</f>
        <v>0</v>
      </c>
      <c r="C2626" s="142" t="e">
        <f>VLOOKUP(B2626,MODALIDADE_1!A:B,2,FALSE)</f>
        <v>#N/A</v>
      </c>
      <c r="D2626" s="142"/>
      <c r="E2626" s="94" t="e">
        <f>VLOOKUP(B2626,MODALIDADE_1!A:E,5,FALSE)</f>
        <v>#N/A</v>
      </c>
      <c r="F2626" s="95" t="e">
        <f>VLOOKUP(B2626,MODALIDADE_1!A:C,3,FALSE)</f>
        <v>#N/A</v>
      </c>
      <c r="G2626" s="142" t="e">
        <f>VLOOKUP(B2626,MODALIDADE_1!A:G,4,FALSE)</f>
        <v>#N/A</v>
      </c>
      <c r="H2626" s="142" t="e">
        <f>VLOOKUP(B2626,MODALIDADE_1!A:G,6,FALSE)</f>
        <v>#N/A</v>
      </c>
      <c r="I2626" s="142" t="e">
        <f>VLOOKUP(B2626,MODALIDADE_1!A:G,7,FALSE)</f>
        <v>#N/A</v>
      </c>
      <c r="J2626" s="106" t="e">
        <f>VLOOKUP(Tabela410[[#This Row],[Proposta de Referência]],SIMP_M1!A:K,9,FALSE)</f>
        <v>#VALUE!</v>
      </c>
      <c r="K2626" s="106" t="e">
        <f>VLOOKUP(Tabela410[[#This Row],[Proposta de Referência]],SIMP_M1!A:K,8,FALSE)</f>
        <v>#VALUE!</v>
      </c>
      <c r="L2626" s="107" t="e">
        <f t="shared" si="168"/>
        <v>#VALUE!</v>
      </c>
      <c r="M2626" s="107" t="e">
        <f t="shared" si="169"/>
        <v>#VALUE!</v>
      </c>
      <c r="N2626" s="142" t="e">
        <f t="shared" si="170"/>
        <v>#VALUE!</v>
      </c>
      <c r="O2626" s="142" t="e">
        <f t="shared" si="171"/>
        <v>#N/A</v>
      </c>
      <c r="P2626" s="24" t="str">
        <f>IFERROR(VLOOKUP(O2626,HOSPITAIS_COM_DIVIDAS!A:E,5,FALSE),"")</f>
        <v/>
      </c>
    </row>
    <row r="2627" spans="1:16" x14ac:dyDescent="0.25">
      <c r="A2627" s="52" t="e">
        <f>Tabela410[[#This Row],[Status da Proposta]]</f>
        <v>#VALUE!</v>
      </c>
      <c r="B2627" s="143">
        <f>MODALIDADE_1!A2627</f>
        <v>0</v>
      </c>
      <c r="C2627" s="142" t="e">
        <f>VLOOKUP(B2627,MODALIDADE_1!A:B,2,FALSE)</f>
        <v>#N/A</v>
      </c>
      <c r="D2627" s="142"/>
      <c r="E2627" s="94" t="e">
        <f>VLOOKUP(B2627,MODALIDADE_1!A:E,5,FALSE)</f>
        <v>#N/A</v>
      </c>
      <c r="F2627" s="95" t="e">
        <f>VLOOKUP(B2627,MODALIDADE_1!A:C,3,FALSE)</f>
        <v>#N/A</v>
      </c>
      <c r="G2627" s="142" t="e">
        <f>VLOOKUP(B2627,MODALIDADE_1!A:G,4,FALSE)</f>
        <v>#N/A</v>
      </c>
      <c r="H2627" s="142" t="e">
        <f>VLOOKUP(B2627,MODALIDADE_1!A:G,6,FALSE)</f>
        <v>#N/A</v>
      </c>
      <c r="I2627" s="142" t="e">
        <f>VLOOKUP(B2627,MODALIDADE_1!A:G,7,FALSE)</f>
        <v>#N/A</v>
      </c>
      <c r="J2627" s="106" t="e">
        <f>VLOOKUP(Tabela410[[#This Row],[Proposta de Referência]],SIMP_M1!A:K,9,FALSE)</f>
        <v>#VALUE!</v>
      </c>
      <c r="K2627" s="106" t="e">
        <f>VLOOKUP(Tabela410[[#This Row],[Proposta de Referência]],SIMP_M1!A:K,8,FALSE)</f>
        <v>#VALUE!</v>
      </c>
      <c r="L2627" s="107" t="e">
        <f t="shared" si="168"/>
        <v>#VALUE!</v>
      </c>
      <c r="M2627" s="107" t="e">
        <f t="shared" si="169"/>
        <v>#VALUE!</v>
      </c>
      <c r="N2627" s="142" t="e">
        <f t="shared" si="170"/>
        <v>#VALUE!</v>
      </c>
      <c r="O2627" s="142" t="e">
        <f t="shared" si="171"/>
        <v>#N/A</v>
      </c>
      <c r="P2627" s="24" t="str">
        <f>IFERROR(VLOOKUP(O2627,HOSPITAIS_COM_DIVIDAS!A:E,5,FALSE),"")</f>
        <v/>
      </c>
    </row>
    <row r="2628" spans="1:16" x14ac:dyDescent="0.25">
      <c r="A2628" s="52" t="e">
        <f>Tabela410[[#This Row],[Status da Proposta]]</f>
        <v>#VALUE!</v>
      </c>
      <c r="B2628" s="143">
        <f>MODALIDADE_1!A2628</f>
        <v>0</v>
      </c>
      <c r="C2628" s="142" t="e">
        <f>VLOOKUP(B2628,MODALIDADE_1!A:B,2,FALSE)</f>
        <v>#N/A</v>
      </c>
      <c r="D2628" s="142"/>
      <c r="E2628" s="94" t="e">
        <f>VLOOKUP(B2628,MODALIDADE_1!A:E,5,FALSE)</f>
        <v>#N/A</v>
      </c>
      <c r="F2628" s="95" t="e">
        <f>VLOOKUP(B2628,MODALIDADE_1!A:C,3,FALSE)</f>
        <v>#N/A</v>
      </c>
      <c r="G2628" s="142" t="e">
        <f>VLOOKUP(B2628,MODALIDADE_1!A:G,4,FALSE)</f>
        <v>#N/A</v>
      </c>
      <c r="H2628" s="142" t="e">
        <f>VLOOKUP(B2628,MODALIDADE_1!A:G,6,FALSE)</f>
        <v>#N/A</v>
      </c>
      <c r="I2628" s="142" t="e">
        <f>VLOOKUP(B2628,MODALIDADE_1!A:G,7,FALSE)</f>
        <v>#N/A</v>
      </c>
      <c r="J2628" s="106" t="e">
        <f>VLOOKUP(Tabela410[[#This Row],[Proposta de Referência]],SIMP_M1!A:K,9,FALSE)</f>
        <v>#VALUE!</v>
      </c>
      <c r="K2628" s="106" t="e">
        <f>VLOOKUP(Tabela410[[#This Row],[Proposta de Referência]],SIMP_M1!A:K,8,FALSE)</f>
        <v>#VALUE!</v>
      </c>
      <c r="L2628" s="107" t="e">
        <f t="shared" si="168"/>
        <v>#VALUE!</v>
      </c>
      <c r="M2628" s="107" t="e">
        <f t="shared" si="169"/>
        <v>#VALUE!</v>
      </c>
      <c r="N2628" s="142" t="e">
        <f t="shared" si="170"/>
        <v>#VALUE!</v>
      </c>
      <c r="O2628" s="142" t="e">
        <f t="shared" si="171"/>
        <v>#N/A</v>
      </c>
      <c r="P2628" s="24" t="str">
        <f>IFERROR(VLOOKUP(O2628,HOSPITAIS_COM_DIVIDAS!A:E,5,FALSE),"")</f>
        <v/>
      </c>
    </row>
    <row r="2629" spans="1:16" x14ac:dyDescent="0.25">
      <c r="A2629" s="52" t="e">
        <f>Tabela410[[#This Row],[Status da Proposta]]</f>
        <v>#VALUE!</v>
      </c>
      <c r="B2629" s="143">
        <f>MODALIDADE_1!A2629</f>
        <v>0</v>
      </c>
      <c r="C2629" s="142" t="e">
        <f>VLOOKUP(B2629,MODALIDADE_1!A:B,2,FALSE)</f>
        <v>#N/A</v>
      </c>
      <c r="D2629" s="142"/>
      <c r="E2629" s="94" t="e">
        <f>VLOOKUP(B2629,MODALIDADE_1!A:E,5,FALSE)</f>
        <v>#N/A</v>
      </c>
      <c r="F2629" s="95" t="e">
        <f>VLOOKUP(B2629,MODALIDADE_1!A:C,3,FALSE)</f>
        <v>#N/A</v>
      </c>
      <c r="G2629" s="142" t="e">
        <f>VLOOKUP(B2629,MODALIDADE_1!A:G,4,FALSE)</f>
        <v>#N/A</v>
      </c>
      <c r="H2629" s="142" t="e">
        <f>VLOOKUP(B2629,MODALIDADE_1!A:G,6,FALSE)</f>
        <v>#N/A</v>
      </c>
      <c r="I2629" s="142" t="e">
        <f>VLOOKUP(B2629,MODALIDADE_1!A:G,7,FALSE)</f>
        <v>#N/A</v>
      </c>
      <c r="J2629" s="106" t="e">
        <f>VLOOKUP(Tabela410[[#This Row],[Proposta de Referência]],SIMP_M1!A:K,9,FALSE)</f>
        <v>#VALUE!</v>
      </c>
      <c r="K2629" s="106" t="e">
        <f>VLOOKUP(Tabela410[[#This Row],[Proposta de Referência]],SIMP_M1!A:K,8,FALSE)</f>
        <v>#VALUE!</v>
      </c>
      <c r="L2629" s="107" t="e">
        <f t="shared" si="168"/>
        <v>#VALUE!</v>
      </c>
      <c r="M2629" s="107" t="e">
        <f t="shared" si="169"/>
        <v>#VALUE!</v>
      </c>
      <c r="N2629" s="142" t="e">
        <f t="shared" si="170"/>
        <v>#VALUE!</v>
      </c>
      <c r="O2629" s="142" t="e">
        <f t="shared" si="171"/>
        <v>#N/A</v>
      </c>
      <c r="P2629" s="24" t="str">
        <f>IFERROR(VLOOKUP(O2629,HOSPITAIS_COM_DIVIDAS!A:E,5,FALSE),"")</f>
        <v/>
      </c>
    </row>
    <row r="2630" spans="1:16" x14ac:dyDescent="0.25">
      <c r="A2630" s="52" t="e">
        <f>Tabela410[[#This Row],[Status da Proposta]]</f>
        <v>#VALUE!</v>
      </c>
      <c r="B2630" s="143">
        <f>MODALIDADE_1!A2630</f>
        <v>0</v>
      </c>
      <c r="C2630" s="142" t="e">
        <f>VLOOKUP(B2630,MODALIDADE_1!A:B,2,FALSE)</f>
        <v>#N/A</v>
      </c>
      <c r="D2630" s="142"/>
      <c r="E2630" s="94" t="e">
        <f>VLOOKUP(B2630,MODALIDADE_1!A:E,5,FALSE)</f>
        <v>#N/A</v>
      </c>
      <c r="F2630" s="95" t="e">
        <f>VLOOKUP(B2630,MODALIDADE_1!A:C,3,FALSE)</f>
        <v>#N/A</v>
      </c>
      <c r="G2630" s="142" t="e">
        <f>VLOOKUP(B2630,MODALIDADE_1!A:G,4,FALSE)</f>
        <v>#N/A</v>
      </c>
      <c r="H2630" s="142" t="e">
        <f>VLOOKUP(B2630,MODALIDADE_1!A:G,6,FALSE)</f>
        <v>#N/A</v>
      </c>
      <c r="I2630" s="142" t="e">
        <f>VLOOKUP(B2630,MODALIDADE_1!A:G,7,FALSE)</f>
        <v>#N/A</v>
      </c>
      <c r="J2630" s="106" t="e">
        <f>VLOOKUP(Tabela410[[#This Row],[Proposta de Referência]],SIMP_M1!A:K,9,FALSE)</f>
        <v>#VALUE!</v>
      </c>
      <c r="K2630" s="106" t="e">
        <f>VLOOKUP(Tabela410[[#This Row],[Proposta de Referência]],SIMP_M1!A:K,8,FALSE)</f>
        <v>#VALUE!</v>
      </c>
      <c r="L2630" s="107" t="e">
        <f t="shared" si="168"/>
        <v>#VALUE!</v>
      </c>
      <c r="M2630" s="107" t="e">
        <f t="shared" si="169"/>
        <v>#VALUE!</v>
      </c>
      <c r="N2630" s="142" t="e">
        <f t="shared" si="170"/>
        <v>#VALUE!</v>
      </c>
      <c r="O2630" s="142" t="e">
        <f t="shared" si="171"/>
        <v>#N/A</v>
      </c>
      <c r="P2630" s="24" t="str">
        <f>IFERROR(VLOOKUP(O2630,HOSPITAIS_COM_DIVIDAS!A:E,5,FALSE),"")</f>
        <v/>
      </c>
    </row>
    <row r="2631" spans="1:16" x14ac:dyDescent="0.25">
      <c r="A2631" s="52" t="e">
        <f>Tabela410[[#This Row],[Status da Proposta]]</f>
        <v>#VALUE!</v>
      </c>
      <c r="B2631" s="143">
        <f>MODALIDADE_1!A2631</f>
        <v>0</v>
      </c>
      <c r="C2631" s="142" t="e">
        <f>VLOOKUP(B2631,MODALIDADE_1!A:B,2,FALSE)</f>
        <v>#N/A</v>
      </c>
      <c r="D2631" s="142"/>
      <c r="E2631" s="94" t="e">
        <f>VLOOKUP(B2631,MODALIDADE_1!A:E,5,FALSE)</f>
        <v>#N/A</v>
      </c>
      <c r="F2631" s="95" t="e">
        <f>VLOOKUP(B2631,MODALIDADE_1!A:C,3,FALSE)</f>
        <v>#N/A</v>
      </c>
      <c r="G2631" s="142" t="e">
        <f>VLOOKUP(B2631,MODALIDADE_1!A:G,4,FALSE)</f>
        <v>#N/A</v>
      </c>
      <c r="H2631" s="142" t="e">
        <f>VLOOKUP(B2631,MODALIDADE_1!A:G,6,FALSE)</f>
        <v>#N/A</v>
      </c>
      <c r="I2631" s="142" t="e">
        <f>VLOOKUP(B2631,MODALIDADE_1!A:G,7,FALSE)</f>
        <v>#N/A</v>
      </c>
      <c r="J2631" s="106" t="e">
        <f>VLOOKUP(Tabela410[[#This Row],[Proposta de Referência]],SIMP_M1!A:K,9,FALSE)</f>
        <v>#VALUE!</v>
      </c>
      <c r="K2631" s="106" t="e">
        <f>VLOOKUP(Tabela410[[#This Row],[Proposta de Referência]],SIMP_M1!A:K,8,FALSE)</f>
        <v>#VALUE!</v>
      </c>
      <c r="L2631" s="107" t="e">
        <f t="shared" si="168"/>
        <v>#VALUE!</v>
      </c>
      <c r="M2631" s="107" t="e">
        <f t="shared" si="169"/>
        <v>#VALUE!</v>
      </c>
      <c r="N2631" s="142" t="e">
        <f t="shared" si="170"/>
        <v>#VALUE!</v>
      </c>
      <c r="O2631" s="142" t="e">
        <f t="shared" si="171"/>
        <v>#N/A</v>
      </c>
      <c r="P2631" s="24" t="str">
        <f>IFERROR(VLOOKUP(O2631,HOSPITAIS_COM_DIVIDAS!A:E,5,FALSE),"")</f>
        <v/>
      </c>
    </row>
    <row r="2632" spans="1:16" x14ac:dyDescent="0.25">
      <c r="A2632" s="52" t="e">
        <f>Tabela410[[#This Row],[Status da Proposta]]</f>
        <v>#VALUE!</v>
      </c>
      <c r="B2632" s="143">
        <f>MODALIDADE_1!A2632</f>
        <v>0</v>
      </c>
      <c r="C2632" s="142" t="e">
        <f>VLOOKUP(B2632,MODALIDADE_1!A:B,2,FALSE)</f>
        <v>#N/A</v>
      </c>
      <c r="D2632" s="142"/>
      <c r="E2632" s="94" t="e">
        <f>VLOOKUP(B2632,MODALIDADE_1!A:E,5,FALSE)</f>
        <v>#N/A</v>
      </c>
      <c r="F2632" s="95" t="e">
        <f>VLOOKUP(B2632,MODALIDADE_1!A:C,3,FALSE)</f>
        <v>#N/A</v>
      </c>
      <c r="G2632" s="142" t="e">
        <f>VLOOKUP(B2632,MODALIDADE_1!A:G,4,FALSE)</f>
        <v>#N/A</v>
      </c>
      <c r="H2632" s="142" t="e">
        <f>VLOOKUP(B2632,MODALIDADE_1!A:G,6,FALSE)</f>
        <v>#N/A</v>
      </c>
      <c r="I2632" s="142" t="e">
        <f>VLOOKUP(B2632,MODALIDADE_1!A:G,7,FALSE)</f>
        <v>#N/A</v>
      </c>
      <c r="J2632" s="106" t="e">
        <f>VLOOKUP(Tabela410[[#This Row],[Proposta de Referência]],SIMP_M1!A:K,9,FALSE)</f>
        <v>#VALUE!</v>
      </c>
      <c r="K2632" s="106" t="e">
        <f>VLOOKUP(Tabela410[[#This Row],[Proposta de Referência]],SIMP_M1!A:K,8,FALSE)</f>
        <v>#VALUE!</v>
      </c>
      <c r="L2632" s="107" t="e">
        <f t="shared" si="168"/>
        <v>#VALUE!</v>
      </c>
      <c r="M2632" s="107" t="e">
        <f t="shared" si="169"/>
        <v>#VALUE!</v>
      </c>
      <c r="N2632" s="142" t="e">
        <f t="shared" si="170"/>
        <v>#VALUE!</v>
      </c>
      <c r="O2632" s="142" t="e">
        <f t="shared" si="171"/>
        <v>#N/A</v>
      </c>
      <c r="P2632" s="24" t="str">
        <f>IFERROR(VLOOKUP(O2632,HOSPITAIS_COM_DIVIDAS!A:E,5,FALSE),"")</f>
        <v/>
      </c>
    </row>
    <row r="2633" spans="1:16" x14ac:dyDescent="0.25">
      <c r="A2633" s="52" t="e">
        <f>Tabela410[[#This Row],[Status da Proposta]]</f>
        <v>#VALUE!</v>
      </c>
      <c r="B2633" s="143">
        <f>MODALIDADE_1!A2633</f>
        <v>0</v>
      </c>
      <c r="C2633" s="142" t="e">
        <f>VLOOKUP(B2633,MODALIDADE_1!A:B,2,FALSE)</f>
        <v>#N/A</v>
      </c>
      <c r="D2633" s="142"/>
      <c r="E2633" s="94" t="e">
        <f>VLOOKUP(B2633,MODALIDADE_1!A:E,5,FALSE)</f>
        <v>#N/A</v>
      </c>
      <c r="F2633" s="95" t="e">
        <f>VLOOKUP(B2633,MODALIDADE_1!A:C,3,FALSE)</f>
        <v>#N/A</v>
      </c>
      <c r="G2633" s="142" t="e">
        <f>VLOOKUP(B2633,MODALIDADE_1!A:G,4,FALSE)</f>
        <v>#N/A</v>
      </c>
      <c r="H2633" s="142" t="e">
        <f>VLOOKUP(B2633,MODALIDADE_1!A:G,6,FALSE)</f>
        <v>#N/A</v>
      </c>
      <c r="I2633" s="142" t="e">
        <f>VLOOKUP(B2633,MODALIDADE_1!A:G,7,FALSE)</f>
        <v>#N/A</v>
      </c>
      <c r="J2633" s="106" t="e">
        <f>VLOOKUP(Tabela410[[#This Row],[Proposta de Referência]],SIMP_M1!A:K,9,FALSE)</f>
        <v>#VALUE!</v>
      </c>
      <c r="K2633" s="106" t="e">
        <f>VLOOKUP(Tabela410[[#This Row],[Proposta de Referência]],SIMP_M1!A:K,8,FALSE)</f>
        <v>#VALUE!</v>
      </c>
      <c r="L2633" s="107" t="e">
        <f t="shared" si="168"/>
        <v>#VALUE!</v>
      </c>
      <c r="M2633" s="107" t="e">
        <f t="shared" si="169"/>
        <v>#VALUE!</v>
      </c>
      <c r="N2633" s="142" t="e">
        <f t="shared" si="170"/>
        <v>#VALUE!</v>
      </c>
      <c r="O2633" s="142" t="e">
        <f t="shared" si="171"/>
        <v>#N/A</v>
      </c>
      <c r="P2633" s="24" t="str">
        <f>IFERROR(VLOOKUP(O2633,HOSPITAIS_COM_DIVIDAS!A:E,5,FALSE),"")</f>
        <v/>
      </c>
    </row>
    <row r="2634" spans="1:16" x14ac:dyDescent="0.25">
      <c r="A2634" s="52" t="e">
        <f>Tabela410[[#This Row],[Status da Proposta]]</f>
        <v>#VALUE!</v>
      </c>
      <c r="B2634" s="143">
        <f>MODALIDADE_1!A2634</f>
        <v>0</v>
      </c>
      <c r="C2634" s="142" t="e">
        <f>VLOOKUP(B2634,MODALIDADE_1!A:B,2,FALSE)</f>
        <v>#N/A</v>
      </c>
      <c r="D2634" s="142"/>
      <c r="E2634" s="94" t="e">
        <f>VLOOKUP(B2634,MODALIDADE_1!A:E,5,FALSE)</f>
        <v>#N/A</v>
      </c>
      <c r="F2634" s="95" t="e">
        <f>VLOOKUP(B2634,MODALIDADE_1!A:C,3,FALSE)</f>
        <v>#N/A</v>
      </c>
      <c r="G2634" s="142" t="e">
        <f>VLOOKUP(B2634,MODALIDADE_1!A:G,4,FALSE)</f>
        <v>#N/A</v>
      </c>
      <c r="H2634" s="142" t="e">
        <f>VLOOKUP(B2634,MODALIDADE_1!A:G,6,FALSE)</f>
        <v>#N/A</v>
      </c>
      <c r="I2634" s="142" t="e">
        <f>VLOOKUP(B2634,MODALIDADE_1!A:G,7,FALSE)</f>
        <v>#N/A</v>
      </c>
      <c r="J2634" s="106" t="e">
        <f>VLOOKUP(Tabela410[[#This Row],[Proposta de Referência]],SIMP_M1!A:K,9,FALSE)</f>
        <v>#VALUE!</v>
      </c>
      <c r="K2634" s="106" t="e">
        <f>VLOOKUP(Tabela410[[#This Row],[Proposta de Referência]],SIMP_M1!A:K,8,FALSE)</f>
        <v>#VALUE!</v>
      </c>
      <c r="L2634" s="107" t="e">
        <f t="shared" si="168"/>
        <v>#VALUE!</v>
      </c>
      <c r="M2634" s="107" t="e">
        <f t="shared" si="169"/>
        <v>#VALUE!</v>
      </c>
      <c r="N2634" s="142" t="e">
        <f t="shared" si="170"/>
        <v>#VALUE!</v>
      </c>
      <c r="O2634" s="142" t="e">
        <f t="shared" si="171"/>
        <v>#N/A</v>
      </c>
      <c r="P2634" s="24" t="str">
        <f>IFERROR(VLOOKUP(O2634,HOSPITAIS_COM_DIVIDAS!A:E,5,FALSE),"")</f>
        <v/>
      </c>
    </row>
    <row r="2635" spans="1:16" x14ac:dyDescent="0.25">
      <c r="A2635" s="52" t="e">
        <f>Tabela410[[#This Row],[Status da Proposta]]</f>
        <v>#VALUE!</v>
      </c>
      <c r="B2635" s="143">
        <f>MODALIDADE_1!A2635</f>
        <v>0</v>
      </c>
      <c r="C2635" s="142" t="e">
        <f>VLOOKUP(B2635,MODALIDADE_1!A:B,2,FALSE)</f>
        <v>#N/A</v>
      </c>
      <c r="D2635" s="142"/>
      <c r="E2635" s="94" t="e">
        <f>VLOOKUP(B2635,MODALIDADE_1!A:E,5,FALSE)</f>
        <v>#N/A</v>
      </c>
      <c r="F2635" s="95" t="e">
        <f>VLOOKUP(B2635,MODALIDADE_1!A:C,3,FALSE)</f>
        <v>#N/A</v>
      </c>
      <c r="G2635" s="142" t="e">
        <f>VLOOKUP(B2635,MODALIDADE_1!A:G,4,FALSE)</f>
        <v>#N/A</v>
      </c>
      <c r="H2635" s="142" t="e">
        <f>VLOOKUP(B2635,MODALIDADE_1!A:G,6,FALSE)</f>
        <v>#N/A</v>
      </c>
      <c r="I2635" s="142" t="e">
        <f>VLOOKUP(B2635,MODALIDADE_1!A:G,7,FALSE)</f>
        <v>#N/A</v>
      </c>
      <c r="J2635" s="106" t="e">
        <f>VLOOKUP(Tabela410[[#This Row],[Proposta de Referência]],SIMP_M1!A:K,9,FALSE)</f>
        <v>#VALUE!</v>
      </c>
      <c r="K2635" s="106" t="e">
        <f>VLOOKUP(Tabela410[[#This Row],[Proposta de Referência]],SIMP_M1!A:K,8,FALSE)</f>
        <v>#VALUE!</v>
      </c>
      <c r="L2635" s="107" t="e">
        <f t="shared" si="168"/>
        <v>#VALUE!</v>
      </c>
      <c r="M2635" s="107" t="e">
        <f t="shared" si="169"/>
        <v>#VALUE!</v>
      </c>
      <c r="N2635" s="142" t="e">
        <f t="shared" si="170"/>
        <v>#VALUE!</v>
      </c>
      <c r="O2635" s="142" t="e">
        <f t="shared" si="171"/>
        <v>#N/A</v>
      </c>
      <c r="P2635" s="24" t="str">
        <f>IFERROR(VLOOKUP(O2635,HOSPITAIS_COM_DIVIDAS!A:E,5,FALSE),"")</f>
        <v/>
      </c>
    </row>
    <row r="2636" spans="1:16" x14ac:dyDescent="0.25">
      <c r="A2636" s="52" t="e">
        <f>Tabela410[[#This Row],[Status da Proposta]]</f>
        <v>#VALUE!</v>
      </c>
      <c r="B2636" s="143">
        <f>MODALIDADE_1!A2636</f>
        <v>0</v>
      </c>
      <c r="C2636" s="142" t="e">
        <f>VLOOKUP(B2636,MODALIDADE_1!A:B,2,FALSE)</f>
        <v>#N/A</v>
      </c>
      <c r="D2636" s="142"/>
      <c r="E2636" s="94" t="e">
        <f>VLOOKUP(B2636,MODALIDADE_1!A:E,5,FALSE)</f>
        <v>#N/A</v>
      </c>
      <c r="F2636" s="95" t="e">
        <f>VLOOKUP(B2636,MODALIDADE_1!A:C,3,FALSE)</f>
        <v>#N/A</v>
      </c>
      <c r="G2636" s="142" t="e">
        <f>VLOOKUP(B2636,MODALIDADE_1!A:G,4,FALSE)</f>
        <v>#N/A</v>
      </c>
      <c r="H2636" s="142" t="e">
        <f>VLOOKUP(B2636,MODALIDADE_1!A:G,6,FALSE)</f>
        <v>#N/A</v>
      </c>
      <c r="I2636" s="142" t="e">
        <f>VLOOKUP(B2636,MODALIDADE_1!A:G,7,FALSE)</f>
        <v>#N/A</v>
      </c>
      <c r="J2636" s="106" t="e">
        <f>VLOOKUP(Tabela410[[#This Row],[Proposta de Referência]],SIMP_M1!A:K,9,FALSE)</f>
        <v>#VALUE!</v>
      </c>
      <c r="K2636" s="106" t="e">
        <f>VLOOKUP(Tabela410[[#This Row],[Proposta de Referência]],SIMP_M1!A:K,8,FALSE)</f>
        <v>#VALUE!</v>
      </c>
      <c r="L2636" s="107" t="e">
        <f t="shared" si="168"/>
        <v>#VALUE!</v>
      </c>
      <c r="M2636" s="107" t="e">
        <f t="shared" si="169"/>
        <v>#VALUE!</v>
      </c>
      <c r="N2636" s="142" t="e">
        <f t="shared" si="170"/>
        <v>#VALUE!</v>
      </c>
      <c r="O2636" s="142" t="e">
        <f t="shared" si="171"/>
        <v>#N/A</v>
      </c>
      <c r="P2636" s="24" t="str">
        <f>IFERROR(VLOOKUP(O2636,HOSPITAIS_COM_DIVIDAS!A:E,5,FALSE),"")</f>
        <v/>
      </c>
    </row>
    <row r="2637" spans="1:16" x14ac:dyDescent="0.25">
      <c r="A2637" s="52" t="e">
        <f>Tabela410[[#This Row],[Status da Proposta]]</f>
        <v>#VALUE!</v>
      </c>
      <c r="B2637" s="143">
        <f>MODALIDADE_1!A2637</f>
        <v>0</v>
      </c>
      <c r="C2637" s="142" t="e">
        <f>VLOOKUP(B2637,MODALIDADE_1!A:B,2,FALSE)</f>
        <v>#N/A</v>
      </c>
      <c r="D2637" s="142"/>
      <c r="E2637" s="94" t="e">
        <f>VLOOKUP(B2637,MODALIDADE_1!A:E,5,FALSE)</f>
        <v>#N/A</v>
      </c>
      <c r="F2637" s="95" t="e">
        <f>VLOOKUP(B2637,MODALIDADE_1!A:C,3,FALSE)</f>
        <v>#N/A</v>
      </c>
      <c r="G2637" s="142" t="e">
        <f>VLOOKUP(B2637,MODALIDADE_1!A:G,4,FALSE)</f>
        <v>#N/A</v>
      </c>
      <c r="H2637" s="142" t="e">
        <f>VLOOKUP(B2637,MODALIDADE_1!A:G,6,FALSE)</f>
        <v>#N/A</v>
      </c>
      <c r="I2637" s="142" t="e">
        <f>VLOOKUP(B2637,MODALIDADE_1!A:G,7,FALSE)</f>
        <v>#N/A</v>
      </c>
      <c r="J2637" s="106" t="e">
        <f>VLOOKUP(Tabela410[[#This Row],[Proposta de Referência]],SIMP_M1!A:K,9,FALSE)</f>
        <v>#VALUE!</v>
      </c>
      <c r="K2637" s="106" t="e">
        <f>VLOOKUP(Tabela410[[#This Row],[Proposta de Referência]],SIMP_M1!A:K,8,FALSE)</f>
        <v>#VALUE!</v>
      </c>
      <c r="L2637" s="107" t="e">
        <f t="shared" si="168"/>
        <v>#VALUE!</v>
      </c>
      <c r="M2637" s="107" t="e">
        <f t="shared" si="169"/>
        <v>#VALUE!</v>
      </c>
      <c r="N2637" s="142" t="e">
        <f t="shared" si="170"/>
        <v>#VALUE!</v>
      </c>
      <c r="O2637" s="142" t="e">
        <f t="shared" si="171"/>
        <v>#N/A</v>
      </c>
      <c r="P2637" s="24" t="str">
        <f>IFERROR(VLOOKUP(O2637,HOSPITAIS_COM_DIVIDAS!A:E,5,FALSE),"")</f>
        <v/>
      </c>
    </row>
    <row r="2638" spans="1:16" x14ac:dyDescent="0.25">
      <c r="A2638" s="52" t="e">
        <f>Tabela410[[#This Row],[Status da Proposta]]</f>
        <v>#VALUE!</v>
      </c>
      <c r="B2638" s="143">
        <f>MODALIDADE_1!A2638</f>
        <v>0</v>
      </c>
      <c r="C2638" s="142" t="e">
        <f>VLOOKUP(B2638,MODALIDADE_1!A:B,2,FALSE)</f>
        <v>#N/A</v>
      </c>
      <c r="D2638" s="142"/>
      <c r="E2638" s="94" t="e">
        <f>VLOOKUP(B2638,MODALIDADE_1!A:E,5,FALSE)</f>
        <v>#N/A</v>
      </c>
      <c r="F2638" s="95" t="e">
        <f>VLOOKUP(B2638,MODALIDADE_1!A:C,3,FALSE)</f>
        <v>#N/A</v>
      </c>
      <c r="G2638" s="142" t="e">
        <f>VLOOKUP(B2638,MODALIDADE_1!A:G,4,FALSE)</f>
        <v>#N/A</v>
      </c>
      <c r="H2638" s="142" t="e">
        <f>VLOOKUP(B2638,MODALIDADE_1!A:G,6,FALSE)</f>
        <v>#N/A</v>
      </c>
      <c r="I2638" s="142" t="e">
        <f>VLOOKUP(B2638,MODALIDADE_1!A:G,7,FALSE)</f>
        <v>#N/A</v>
      </c>
      <c r="J2638" s="106" t="e">
        <f>VLOOKUP(Tabela410[[#This Row],[Proposta de Referência]],SIMP_M1!A:K,9,FALSE)</f>
        <v>#VALUE!</v>
      </c>
      <c r="K2638" s="106" t="e">
        <f>VLOOKUP(Tabela410[[#This Row],[Proposta de Referência]],SIMP_M1!A:K,8,FALSE)</f>
        <v>#VALUE!</v>
      </c>
      <c r="L2638" s="107" t="e">
        <f t="shared" si="168"/>
        <v>#VALUE!</v>
      </c>
      <c r="M2638" s="107" t="e">
        <f t="shared" si="169"/>
        <v>#VALUE!</v>
      </c>
      <c r="N2638" s="142" t="e">
        <f t="shared" si="170"/>
        <v>#VALUE!</v>
      </c>
      <c r="O2638" s="142" t="e">
        <f t="shared" si="171"/>
        <v>#N/A</v>
      </c>
      <c r="P2638" s="24" t="str">
        <f>IFERROR(VLOOKUP(O2638,HOSPITAIS_COM_DIVIDAS!A:E,5,FALSE),"")</f>
        <v/>
      </c>
    </row>
    <row r="2639" spans="1:16" x14ac:dyDescent="0.25">
      <c r="A2639" s="52" t="e">
        <f>Tabela410[[#This Row],[Status da Proposta]]</f>
        <v>#VALUE!</v>
      </c>
      <c r="B2639" s="143">
        <f>MODALIDADE_1!A2639</f>
        <v>0</v>
      </c>
      <c r="C2639" s="142" t="e">
        <f>VLOOKUP(B2639,MODALIDADE_1!A:B,2,FALSE)</f>
        <v>#N/A</v>
      </c>
      <c r="D2639" s="142"/>
      <c r="E2639" s="94" t="e">
        <f>VLOOKUP(B2639,MODALIDADE_1!A:E,5,FALSE)</f>
        <v>#N/A</v>
      </c>
      <c r="F2639" s="95" t="e">
        <f>VLOOKUP(B2639,MODALIDADE_1!A:C,3,FALSE)</f>
        <v>#N/A</v>
      </c>
      <c r="G2639" s="142" t="e">
        <f>VLOOKUP(B2639,MODALIDADE_1!A:G,4,FALSE)</f>
        <v>#N/A</v>
      </c>
      <c r="H2639" s="142" t="e">
        <f>VLOOKUP(B2639,MODALIDADE_1!A:G,6,FALSE)</f>
        <v>#N/A</v>
      </c>
      <c r="I2639" s="142" t="e">
        <f>VLOOKUP(B2639,MODALIDADE_1!A:G,7,FALSE)</f>
        <v>#N/A</v>
      </c>
      <c r="J2639" s="106" t="e">
        <f>VLOOKUP(Tabela410[[#This Row],[Proposta de Referência]],SIMP_M1!A:K,9,FALSE)</f>
        <v>#VALUE!</v>
      </c>
      <c r="K2639" s="106" t="e">
        <f>VLOOKUP(Tabela410[[#This Row],[Proposta de Referência]],SIMP_M1!A:K,8,FALSE)</f>
        <v>#VALUE!</v>
      </c>
      <c r="L2639" s="107" t="e">
        <f t="shared" si="168"/>
        <v>#VALUE!</v>
      </c>
      <c r="M2639" s="107" t="e">
        <f t="shared" si="169"/>
        <v>#VALUE!</v>
      </c>
      <c r="N2639" s="142" t="e">
        <f t="shared" si="170"/>
        <v>#VALUE!</v>
      </c>
      <c r="O2639" s="142" t="e">
        <f t="shared" si="171"/>
        <v>#N/A</v>
      </c>
      <c r="P2639" s="24" t="str">
        <f>IFERROR(VLOOKUP(O2639,HOSPITAIS_COM_DIVIDAS!A:E,5,FALSE),"")</f>
        <v/>
      </c>
    </row>
    <row r="2640" spans="1:16" x14ac:dyDescent="0.25">
      <c r="A2640" s="52" t="e">
        <f>Tabela410[[#This Row],[Status da Proposta]]</f>
        <v>#VALUE!</v>
      </c>
      <c r="B2640" s="143">
        <f>MODALIDADE_1!A2640</f>
        <v>0</v>
      </c>
      <c r="C2640" s="142" t="e">
        <f>VLOOKUP(B2640,MODALIDADE_1!A:B,2,FALSE)</f>
        <v>#N/A</v>
      </c>
      <c r="D2640" s="142"/>
      <c r="E2640" s="94" t="e">
        <f>VLOOKUP(B2640,MODALIDADE_1!A:E,5,FALSE)</f>
        <v>#N/A</v>
      </c>
      <c r="F2640" s="95" t="e">
        <f>VLOOKUP(B2640,MODALIDADE_1!A:C,3,FALSE)</f>
        <v>#N/A</v>
      </c>
      <c r="G2640" s="142" t="e">
        <f>VLOOKUP(B2640,MODALIDADE_1!A:G,4,FALSE)</f>
        <v>#N/A</v>
      </c>
      <c r="H2640" s="142" t="e">
        <f>VLOOKUP(B2640,MODALIDADE_1!A:G,6,FALSE)</f>
        <v>#N/A</v>
      </c>
      <c r="I2640" s="142" t="e">
        <f>VLOOKUP(B2640,MODALIDADE_1!A:G,7,FALSE)</f>
        <v>#N/A</v>
      </c>
      <c r="J2640" s="106" t="e">
        <f>VLOOKUP(Tabela410[[#This Row],[Proposta de Referência]],SIMP_M1!A:K,9,FALSE)</f>
        <v>#VALUE!</v>
      </c>
      <c r="K2640" s="106" t="e">
        <f>VLOOKUP(Tabela410[[#This Row],[Proposta de Referência]],SIMP_M1!A:K,8,FALSE)</f>
        <v>#VALUE!</v>
      </c>
      <c r="L2640" s="107" t="e">
        <f t="shared" si="168"/>
        <v>#VALUE!</v>
      </c>
      <c r="M2640" s="107" t="e">
        <f t="shared" si="169"/>
        <v>#VALUE!</v>
      </c>
      <c r="N2640" s="142" t="e">
        <f t="shared" si="170"/>
        <v>#VALUE!</v>
      </c>
      <c r="O2640" s="142" t="e">
        <f t="shared" si="171"/>
        <v>#N/A</v>
      </c>
      <c r="P2640" s="24" t="str">
        <f>IFERROR(VLOOKUP(O2640,HOSPITAIS_COM_DIVIDAS!A:E,5,FALSE),"")</f>
        <v/>
      </c>
    </row>
    <row r="2641" spans="1:16" x14ac:dyDescent="0.25">
      <c r="A2641" s="52" t="e">
        <f>Tabela410[[#This Row],[Status da Proposta]]</f>
        <v>#VALUE!</v>
      </c>
      <c r="B2641" s="143">
        <f>MODALIDADE_1!A2641</f>
        <v>0</v>
      </c>
      <c r="C2641" s="142" t="e">
        <f>VLOOKUP(B2641,MODALIDADE_1!A:B,2,FALSE)</f>
        <v>#N/A</v>
      </c>
      <c r="D2641" s="142"/>
      <c r="E2641" s="94" t="e">
        <f>VLOOKUP(B2641,MODALIDADE_1!A:E,5,FALSE)</f>
        <v>#N/A</v>
      </c>
      <c r="F2641" s="95" t="e">
        <f>VLOOKUP(B2641,MODALIDADE_1!A:C,3,FALSE)</f>
        <v>#N/A</v>
      </c>
      <c r="G2641" s="142" t="e">
        <f>VLOOKUP(B2641,MODALIDADE_1!A:G,4,FALSE)</f>
        <v>#N/A</v>
      </c>
      <c r="H2641" s="142" t="e">
        <f>VLOOKUP(B2641,MODALIDADE_1!A:G,6,FALSE)</f>
        <v>#N/A</v>
      </c>
      <c r="I2641" s="142" t="e">
        <f>VLOOKUP(B2641,MODALIDADE_1!A:G,7,FALSE)</f>
        <v>#N/A</v>
      </c>
      <c r="J2641" s="106" t="e">
        <f>VLOOKUP(Tabela410[[#This Row],[Proposta de Referência]],SIMP_M1!A:K,9,FALSE)</f>
        <v>#VALUE!</v>
      </c>
      <c r="K2641" s="106" t="e">
        <f>VLOOKUP(Tabela410[[#This Row],[Proposta de Referência]],SIMP_M1!A:K,8,FALSE)</f>
        <v>#VALUE!</v>
      </c>
      <c r="L2641" s="107" t="e">
        <f t="shared" si="168"/>
        <v>#VALUE!</v>
      </c>
      <c r="M2641" s="107" t="e">
        <f t="shared" si="169"/>
        <v>#VALUE!</v>
      </c>
      <c r="N2641" s="142" t="e">
        <f t="shared" si="170"/>
        <v>#VALUE!</v>
      </c>
      <c r="O2641" s="142" t="e">
        <f t="shared" si="171"/>
        <v>#N/A</v>
      </c>
      <c r="P2641" s="24" t="str">
        <f>IFERROR(VLOOKUP(O2641,HOSPITAIS_COM_DIVIDAS!A:E,5,FALSE),"")</f>
        <v/>
      </c>
    </row>
    <row r="2642" spans="1:16" x14ac:dyDescent="0.25">
      <c r="A2642" s="52" t="e">
        <f>Tabela410[[#This Row],[Status da Proposta]]</f>
        <v>#VALUE!</v>
      </c>
      <c r="B2642" s="143">
        <f>MODALIDADE_1!A2642</f>
        <v>0</v>
      </c>
      <c r="C2642" s="142" t="e">
        <f>VLOOKUP(B2642,MODALIDADE_1!A:B,2,FALSE)</f>
        <v>#N/A</v>
      </c>
      <c r="D2642" s="142"/>
      <c r="E2642" s="94" t="e">
        <f>VLOOKUP(B2642,MODALIDADE_1!A:E,5,FALSE)</f>
        <v>#N/A</v>
      </c>
      <c r="F2642" s="95" t="e">
        <f>VLOOKUP(B2642,MODALIDADE_1!A:C,3,FALSE)</f>
        <v>#N/A</v>
      </c>
      <c r="G2642" s="142" t="e">
        <f>VLOOKUP(B2642,MODALIDADE_1!A:G,4,FALSE)</f>
        <v>#N/A</v>
      </c>
      <c r="H2642" s="142" t="e">
        <f>VLOOKUP(B2642,MODALIDADE_1!A:G,6,FALSE)</f>
        <v>#N/A</v>
      </c>
      <c r="I2642" s="142" t="e">
        <f>VLOOKUP(B2642,MODALIDADE_1!A:G,7,FALSE)</f>
        <v>#N/A</v>
      </c>
      <c r="J2642" s="106" t="e">
        <f>VLOOKUP(Tabela410[[#This Row],[Proposta de Referência]],SIMP_M1!A:K,9,FALSE)</f>
        <v>#VALUE!</v>
      </c>
      <c r="K2642" s="106" t="e">
        <f>VLOOKUP(Tabela410[[#This Row],[Proposta de Referência]],SIMP_M1!A:K,8,FALSE)</f>
        <v>#VALUE!</v>
      </c>
      <c r="L2642" s="107" t="e">
        <f t="shared" si="168"/>
        <v>#VALUE!</v>
      </c>
      <c r="M2642" s="107" t="e">
        <f t="shared" si="169"/>
        <v>#VALUE!</v>
      </c>
      <c r="N2642" s="142" t="e">
        <f t="shared" si="170"/>
        <v>#VALUE!</v>
      </c>
      <c r="O2642" s="142" t="e">
        <f t="shared" si="171"/>
        <v>#N/A</v>
      </c>
      <c r="P2642" s="24" t="str">
        <f>IFERROR(VLOOKUP(O2642,HOSPITAIS_COM_DIVIDAS!A:E,5,FALSE),"")</f>
        <v/>
      </c>
    </row>
    <row r="2643" spans="1:16" x14ac:dyDescent="0.25">
      <c r="A2643" s="52" t="e">
        <f>Tabela410[[#This Row],[Status da Proposta]]</f>
        <v>#VALUE!</v>
      </c>
      <c r="B2643" s="143">
        <f>MODALIDADE_1!A2643</f>
        <v>0</v>
      </c>
      <c r="C2643" s="142" t="e">
        <f>VLOOKUP(B2643,MODALIDADE_1!A:B,2,FALSE)</f>
        <v>#N/A</v>
      </c>
      <c r="D2643" s="142"/>
      <c r="E2643" s="94" t="e">
        <f>VLOOKUP(B2643,MODALIDADE_1!A:E,5,FALSE)</f>
        <v>#N/A</v>
      </c>
      <c r="F2643" s="95" t="e">
        <f>VLOOKUP(B2643,MODALIDADE_1!A:C,3,FALSE)</f>
        <v>#N/A</v>
      </c>
      <c r="G2643" s="142" t="e">
        <f>VLOOKUP(B2643,MODALIDADE_1!A:G,4,FALSE)</f>
        <v>#N/A</v>
      </c>
      <c r="H2643" s="142" t="e">
        <f>VLOOKUP(B2643,MODALIDADE_1!A:G,6,FALSE)</f>
        <v>#N/A</v>
      </c>
      <c r="I2643" s="142" t="e">
        <f>VLOOKUP(B2643,MODALIDADE_1!A:G,7,FALSE)</f>
        <v>#N/A</v>
      </c>
      <c r="J2643" s="106" t="e">
        <f>VLOOKUP(Tabela410[[#This Row],[Proposta de Referência]],SIMP_M1!A:K,9,FALSE)</f>
        <v>#VALUE!</v>
      </c>
      <c r="K2643" s="106" t="e">
        <f>VLOOKUP(Tabela410[[#This Row],[Proposta de Referência]],SIMP_M1!A:K,8,FALSE)</f>
        <v>#VALUE!</v>
      </c>
      <c r="L2643" s="107" t="e">
        <f t="shared" si="168"/>
        <v>#VALUE!</v>
      </c>
      <c r="M2643" s="107" t="e">
        <f t="shared" si="169"/>
        <v>#VALUE!</v>
      </c>
      <c r="N2643" s="142" t="e">
        <f t="shared" si="170"/>
        <v>#VALUE!</v>
      </c>
      <c r="O2643" s="142" t="e">
        <f t="shared" si="171"/>
        <v>#N/A</v>
      </c>
      <c r="P2643" s="24" t="str">
        <f>IFERROR(VLOOKUP(O2643,HOSPITAIS_COM_DIVIDAS!A:E,5,FALSE),"")</f>
        <v/>
      </c>
    </row>
    <row r="2644" spans="1:16" x14ac:dyDescent="0.25">
      <c r="A2644" s="52" t="e">
        <f>Tabela410[[#This Row],[Status da Proposta]]</f>
        <v>#VALUE!</v>
      </c>
      <c r="B2644" s="143">
        <f>MODALIDADE_1!A2644</f>
        <v>0</v>
      </c>
      <c r="C2644" s="142" t="e">
        <f>VLOOKUP(B2644,MODALIDADE_1!A:B,2,FALSE)</f>
        <v>#N/A</v>
      </c>
      <c r="D2644" s="142"/>
      <c r="E2644" s="94" t="e">
        <f>VLOOKUP(B2644,MODALIDADE_1!A:E,5,FALSE)</f>
        <v>#N/A</v>
      </c>
      <c r="F2644" s="95" t="e">
        <f>VLOOKUP(B2644,MODALIDADE_1!A:C,3,FALSE)</f>
        <v>#N/A</v>
      </c>
      <c r="G2644" s="142" t="e">
        <f>VLOOKUP(B2644,MODALIDADE_1!A:G,4,FALSE)</f>
        <v>#N/A</v>
      </c>
      <c r="H2644" s="142" t="e">
        <f>VLOOKUP(B2644,MODALIDADE_1!A:G,6,FALSE)</f>
        <v>#N/A</v>
      </c>
      <c r="I2644" s="142" t="e">
        <f>VLOOKUP(B2644,MODALIDADE_1!A:G,7,FALSE)</f>
        <v>#N/A</v>
      </c>
      <c r="J2644" s="106" t="e">
        <f>VLOOKUP(Tabela410[[#This Row],[Proposta de Referência]],SIMP_M1!A:K,9,FALSE)</f>
        <v>#VALUE!</v>
      </c>
      <c r="K2644" s="106" t="e">
        <f>VLOOKUP(Tabela410[[#This Row],[Proposta de Referência]],SIMP_M1!A:K,8,FALSE)</f>
        <v>#VALUE!</v>
      </c>
      <c r="L2644" s="107" t="e">
        <f t="shared" si="168"/>
        <v>#VALUE!</v>
      </c>
      <c r="M2644" s="107" t="e">
        <f t="shared" si="169"/>
        <v>#VALUE!</v>
      </c>
      <c r="N2644" s="142" t="e">
        <f t="shared" si="170"/>
        <v>#VALUE!</v>
      </c>
      <c r="O2644" s="142" t="e">
        <f t="shared" si="171"/>
        <v>#N/A</v>
      </c>
      <c r="P2644" s="24" t="str">
        <f>IFERROR(VLOOKUP(O2644,HOSPITAIS_COM_DIVIDAS!A:E,5,FALSE),"")</f>
        <v/>
      </c>
    </row>
    <row r="2645" spans="1:16" x14ac:dyDescent="0.25">
      <c r="A2645" s="52" t="e">
        <f>Tabela410[[#This Row],[Status da Proposta]]</f>
        <v>#VALUE!</v>
      </c>
      <c r="B2645" s="143">
        <f>MODALIDADE_1!A2645</f>
        <v>0</v>
      </c>
      <c r="C2645" s="142" t="e">
        <f>VLOOKUP(B2645,MODALIDADE_1!A:B,2,FALSE)</f>
        <v>#N/A</v>
      </c>
      <c r="D2645" s="142"/>
      <c r="E2645" s="94" t="e">
        <f>VLOOKUP(B2645,MODALIDADE_1!A:E,5,FALSE)</f>
        <v>#N/A</v>
      </c>
      <c r="F2645" s="95" t="e">
        <f>VLOOKUP(B2645,MODALIDADE_1!A:C,3,FALSE)</f>
        <v>#N/A</v>
      </c>
      <c r="G2645" s="142" t="e">
        <f>VLOOKUP(B2645,MODALIDADE_1!A:G,4,FALSE)</f>
        <v>#N/A</v>
      </c>
      <c r="H2645" s="142" t="e">
        <f>VLOOKUP(B2645,MODALIDADE_1!A:G,6,FALSE)</f>
        <v>#N/A</v>
      </c>
      <c r="I2645" s="142" t="e">
        <f>VLOOKUP(B2645,MODALIDADE_1!A:G,7,FALSE)</f>
        <v>#N/A</v>
      </c>
      <c r="J2645" s="106" t="e">
        <f>VLOOKUP(Tabela410[[#This Row],[Proposta de Referência]],SIMP_M1!A:K,9,FALSE)</f>
        <v>#VALUE!</v>
      </c>
      <c r="K2645" s="106" t="e">
        <f>VLOOKUP(Tabela410[[#This Row],[Proposta de Referência]],SIMP_M1!A:K,8,FALSE)</f>
        <v>#VALUE!</v>
      </c>
      <c r="L2645" s="107" t="e">
        <f t="shared" si="168"/>
        <v>#VALUE!</v>
      </c>
      <c r="M2645" s="107" t="e">
        <f t="shared" si="169"/>
        <v>#VALUE!</v>
      </c>
      <c r="N2645" s="142" t="e">
        <f t="shared" si="170"/>
        <v>#VALUE!</v>
      </c>
      <c r="O2645" s="142" t="e">
        <f t="shared" si="171"/>
        <v>#N/A</v>
      </c>
      <c r="P2645" s="24" t="str">
        <f>IFERROR(VLOOKUP(O2645,HOSPITAIS_COM_DIVIDAS!A:E,5,FALSE),"")</f>
        <v/>
      </c>
    </row>
    <row r="2646" spans="1:16" x14ac:dyDescent="0.25">
      <c r="A2646" s="52" t="e">
        <f>Tabela410[[#This Row],[Status da Proposta]]</f>
        <v>#VALUE!</v>
      </c>
      <c r="B2646" s="143">
        <f>MODALIDADE_1!A2646</f>
        <v>0</v>
      </c>
      <c r="C2646" s="142" t="e">
        <f>VLOOKUP(B2646,MODALIDADE_1!A:B,2,FALSE)</f>
        <v>#N/A</v>
      </c>
      <c r="D2646" s="142"/>
      <c r="E2646" s="94" t="e">
        <f>VLOOKUP(B2646,MODALIDADE_1!A:E,5,FALSE)</f>
        <v>#N/A</v>
      </c>
      <c r="F2646" s="95" t="e">
        <f>VLOOKUP(B2646,MODALIDADE_1!A:C,3,FALSE)</f>
        <v>#N/A</v>
      </c>
      <c r="G2646" s="142" t="e">
        <f>VLOOKUP(B2646,MODALIDADE_1!A:G,4,FALSE)</f>
        <v>#N/A</v>
      </c>
      <c r="H2646" s="142" t="e">
        <f>VLOOKUP(B2646,MODALIDADE_1!A:G,6,FALSE)</f>
        <v>#N/A</v>
      </c>
      <c r="I2646" s="142" t="e">
        <f>VLOOKUP(B2646,MODALIDADE_1!A:G,7,FALSE)</f>
        <v>#N/A</v>
      </c>
      <c r="J2646" s="106" t="e">
        <f>VLOOKUP(Tabela410[[#This Row],[Proposta de Referência]],SIMP_M1!A:K,9,FALSE)</f>
        <v>#VALUE!</v>
      </c>
      <c r="K2646" s="106" t="e">
        <f>VLOOKUP(Tabela410[[#This Row],[Proposta de Referência]],SIMP_M1!A:K,8,FALSE)</f>
        <v>#VALUE!</v>
      </c>
      <c r="L2646" s="107" t="e">
        <f t="shared" si="168"/>
        <v>#VALUE!</v>
      </c>
      <c r="M2646" s="107" t="e">
        <f t="shared" si="169"/>
        <v>#VALUE!</v>
      </c>
      <c r="N2646" s="142" t="e">
        <f t="shared" si="170"/>
        <v>#VALUE!</v>
      </c>
      <c r="O2646" s="142" t="e">
        <f t="shared" si="171"/>
        <v>#N/A</v>
      </c>
      <c r="P2646" s="24" t="str">
        <f>IFERROR(VLOOKUP(O2646,HOSPITAIS_COM_DIVIDAS!A:E,5,FALSE),"")</f>
        <v/>
      </c>
    </row>
    <row r="2647" spans="1:16" x14ac:dyDescent="0.25">
      <c r="A2647" s="52" t="e">
        <f>Tabela410[[#This Row],[Status da Proposta]]</f>
        <v>#VALUE!</v>
      </c>
      <c r="B2647" s="143">
        <f>MODALIDADE_1!A2647</f>
        <v>0</v>
      </c>
      <c r="C2647" s="142" t="e">
        <f>VLOOKUP(B2647,MODALIDADE_1!A:B,2,FALSE)</f>
        <v>#N/A</v>
      </c>
      <c r="D2647" s="142"/>
      <c r="E2647" s="94" t="e">
        <f>VLOOKUP(B2647,MODALIDADE_1!A:E,5,FALSE)</f>
        <v>#N/A</v>
      </c>
      <c r="F2647" s="95" t="e">
        <f>VLOOKUP(B2647,MODALIDADE_1!A:C,3,FALSE)</f>
        <v>#N/A</v>
      </c>
      <c r="G2647" s="142" t="e">
        <f>VLOOKUP(B2647,MODALIDADE_1!A:G,4,FALSE)</f>
        <v>#N/A</v>
      </c>
      <c r="H2647" s="142" t="e">
        <f>VLOOKUP(B2647,MODALIDADE_1!A:G,6,FALSE)</f>
        <v>#N/A</v>
      </c>
      <c r="I2647" s="142" t="e">
        <f>VLOOKUP(B2647,MODALIDADE_1!A:G,7,FALSE)</f>
        <v>#N/A</v>
      </c>
      <c r="J2647" s="106" t="e">
        <f>VLOOKUP(Tabela410[[#This Row],[Proposta de Referência]],SIMP_M1!A:K,9,FALSE)</f>
        <v>#VALUE!</v>
      </c>
      <c r="K2647" s="106" t="e">
        <f>VLOOKUP(Tabela410[[#This Row],[Proposta de Referência]],SIMP_M1!A:K,8,FALSE)</f>
        <v>#VALUE!</v>
      </c>
      <c r="L2647" s="107" t="e">
        <f t="shared" si="168"/>
        <v>#VALUE!</v>
      </c>
      <c r="M2647" s="107" t="e">
        <f t="shared" si="169"/>
        <v>#VALUE!</v>
      </c>
      <c r="N2647" s="142" t="e">
        <f t="shared" si="170"/>
        <v>#VALUE!</v>
      </c>
      <c r="O2647" s="142" t="e">
        <f t="shared" si="171"/>
        <v>#N/A</v>
      </c>
      <c r="P2647" s="24" t="str">
        <f>IFERROR(VLOOKUP(O2647,HOSPITAIS_COM_DIVIDAS!A:E,5,FALSE),"")</f>
        <v/>
      </c>
    </row>
    <row r="2648" spans="1:16" x14ac:dyDescent="0.25">
      <c r="A2648" s="52" t="e">
        <f>Tabela410[[#This Row],[Status da Proposta]]</f>
        <v>#VALUE!</v>
      </c>
      <c r="B2648" s="143">
        <f>MODALIDADE_1!A2648</f>
        <v>0</v>
      </c>
      <c r="C2648" s="142" t="e">
        <f>VLOOKUP(B2648,MODALIDADE_1!A:B,2,FALSE)</f>
        <v>#N/A</v>
      </c>
      <c r="D2648" s="142"/>
      <c r="E2648" s="94" t="e">
        <f>VLOOKUP(B2648,MODALIDADE_1!A:E,5,FALSE)</f>
        <v>#N/A</v>
      </c>
      <c r="F2648" s="95" t="e">
        <f>VLOOKUP(B2648,MODALIDADE_1!A:C,3,FALSE)</f>
        <v>#N/A</v>
      </c>
      <c r="G2648" s="142" t="e">
        <f>VLOOKUP(B2648,MODALIDADE_1!A:G,4,FALSE)</f>
        <v>#N/A</v>
      </c>
      <c r="H2648" s="142" t="e">
        <f>VLOOKUP(B2648,MODALIDADE_1!A:G,6,FALSE)</f>
        <v>#N/A</v>
      </c>
      <c r="I2648" s="142" t="e">
        <f>VLOOKUP(B2648,MODALIDADE_1!A:G,7,FALSE)</f>
        <v>#N/A</v>
      </c>
      <c r="J2648" s="106" t="e">
        <f>VLOOKUP(Tabela410[[#This Row],[Proposta de Referência]],SIMP_M1!A:K,9,FALSE)</f>
        <v>#VALUE!</v>
      </c>
      <c r="K2648" s="106" t="e">
        <f>VLOOKUP(Tabela410[[#This Row],[Proposta de Referência]],SIMP_M1!A:K,8,FALSE)</f>
        <v>#VALUE!</v>
      </c>
      <c r="L2648" s="107" t="e">
        <f t="shared" si="168"/>
        <v>#VALUE!</v>
      </c>
      <c r="M2648" s="107" t="e">
        <f t="shared" si="169"/>
        <v>#VALUE!</v>
      </c>
      <c r="N2648" s="142" t="e">
        <f t="shared" si="170"/>
        <v>#VALUE!</v>
      </c>
      <c r="O2648" s="142" t="e">
        <f t="shared" si="171"/>
        <v>#N/A</v>
      </c>
      <c r="P2648" s="24" t="str">
        <f>IFERROR(VLOOKUP(O2648,HOSPITAIS_COM_DIVIDAS!A:E,5,FALSE),"")</f>
        <v/>
      </c>
    </row>
    <row r="2649" spans="1:16" x14ac:dyDescent="0.25">
      <c r="A2649" s="52" t="e">
        <f>Tabela410[[#This Row],[Status da Proposta]]</f>
        <v>#VALUE!</v>
      </c>
      <c r="B2649" s="143">
        <f>MODALIDADE_1!A2649</f>
        <v>0</v>
      </c>
      <c r="C2649" s="142" t="e">
        <f>VLOOKUP(B2649,MODALIDADE_1!A:B,2,FALSE)</f>
        <v>#N/A</v>
      </c>
      <c r="D2649" s="142"/>
      <c r="E2649" s="94" t="e">
        <f>VLOOKUP(B2649,MODALIDADE_1!A:E,5,FALSE)</f>
        <v>#N/A</v>
      </c>
      <c r="F2649" s="95" t="e">
        <f>VLOOKUP(B2649,MODALIDADE_1!A:C,3,FALSE)</f>
        <v>#N/A</v>
      </c>
      <c r="G2649" s="142" t="e">
        <f>VLOOKUP(B2649,MODALIDADE_1!A:G,4,FALSE)</f>
        <v>#N/A</v>
      </c>
      <c r="H2649" s="142" t="e">
        <f>VLOOKUP(B2649,MODALIDADE_1!A:G,6,FALSE)</f>
        <v>#N/A</v>
      </c>
      <c r="I2649" s="142" t="e">
        <f>VLOOKUP(B2649,MODALIDADE_1!A:G,7,FALSE)</f>
        <v>#N/A</v>
      </c>
      <c r="J2649" s="106" t="e">
        <f>VLOOKUP(Tabela410[[#This Row],[Proposta de Referência]],SIMP_M1!A:K,9,FALSE)</f>
        <v>#VALUE!</v>
      </c>
      <c r="K2649" s="106" t="e">
        <f>VLOOKUP(Tabela410[[#This Row],[Proposta de Referência]],SIMP_M1!A:K,8,FALSE)</f>
        <v>#VALUE!</v>
      </c>
      <c r="L2649" s="107" t="e">
        <f t="shared" si="168"/>
        <v>#VALUE!</v>
      </c>
      <c r="M2649" s="107" t="e">
        <f t="shared" si="169"/>
        <v>#VALUE!</v>
      </c>
      <c r="N2649" s="142" t="e">
        <f t="shared" si="170"/>
        <v>#VALUE!</v>
      </c>
      <c r="O2649" s="142" t="e">
        <f t="shared" si="171"/>
        <v>#N/A</v>
      </c>
      <c r="P2649" s="24" t="str">
        <f>IFERROR(VLOOKUP(O2649,HOSPITAIS_COM_DIVIDAS!A:E,5,FALSE),"")</f>
        <v/>
      </c>
    </row>
    <row r="2650" spans="1:16" x14ac:dyDescent="0.25">
      <c r="A2650" s="52" t="e">
        <f>Tabela410[[#This Row],[Status da Proposta]]</f>
        <v>#VALUE!</v>
      </c>
      <c r="B2650" s="143">
        <f>MODALIDADE_1!A2650</f>
        <v>0</v>
      </c>
      <c r="C2650" s="142" t="e">
        <f>VLOOKUP(B2650,MODALIDADE_1!A:B,2,FALSE)</f>
        <v>#N/A</v>
      </c>
      <c r="D2650" s="142"/>
      <c r="E2650" s="94" t="e">
        <f>VLOOKUP(B2650,MODALIDADE_1!A:E,5,FALSE)</f>
        <v>#N/A</v>
      </c>
      <c r="F2650" s="95" t="e">
        <f>VLOOKUP(B2650,MODALIDADE_1!A:C,3,FALSE)</f>
        <v>#N/A</v>
      </c>
      <c r="G2650" s="142" t="e">
        <f>VLOOKUP(B2650,MODALIDADE_1!A:G,4,FALSE)</f>
        <v>#N/A</v>
      </c>
      <c r="H2650" s="142" t="e">
        <f>VLOOKUP(B2650,MODALIDADE_1!A:G,6,FALSE)</f>
        <v>#N/A</v>
      </c>
      <c r="I2650" s="142" t="e">
        <f>VLOOKUP(B2650,MODALIDADE_1!A:G,7,FALSE)</f>
        <v>#N/A</v>
      </c>
      <c r="J2650" s="106" t="e">
        <f>VLOOKUP(Tabela410[[#This Row],[Proposta de Referência]],SIMP_M1!A:K,9,FALSE)</f>
        <v>#VALUE!</v>
      </c>
      <c r="K2650" s="106" t="e">
        <f>VLOOKUP(Tabela410[[#This Row],[Proposta de Referência]],SIMP_M1!A:K,8,FALSE)</f>
        <v>#VALUE!</v>
      </c>
      <c r="L2650" s="107" t="e">
        <f t="shared" si="168"/>
        <v>#VALUE!</v>
      </c>
      <c r="M2650" s="107" t="e">
        <f t="shared" si="169"/>
        <v>#VALUE!</v>
      </c>
      <c r="N2650" s="142" t="e">
        <f t="shared" si="170"/>
        <v>#VALUE!</v>
      </c>
      <c r="O2650" s="142" t="e">
        <f t="shared" si="171"/>
        <v>#N/A</v>
      </c>
      <c r="P2650" s="24" t="str">
        <f>IFERROR(VLOOKUP(O2650,HOSPITAIS_COM_DIVIDAS!A:E,5,FALSE),"")</f>
        <v/>
      </c>
    </row>
    <row r="2651" spans="1:16" x14ac:dyDescent="0.25">
      <c r="A2651" s="52" t="e">
        <f>Tabela410[[#This Row],[Status da Proposta]]</f>
        <v>#VALUE!</v>
      </c>
      <c r="B2651" s="143">
        <f>MODALIDADE_1!A2651</f>
        <v>0</v>
      </c>
      <c r="C2651" s="142" t="e">
        <f>VLOOKUP(B2651,MODALIDADE_1!A:B,2,FALSE)</f>
        <v>#N/A</v>
      </c>
      <c r="D2651" s="142"/>
      <c r="E2651" s="94" t="e">
        <f>VLOOKUP(B2651,MODALIDADE_1!A:E,5,FALSE)</f>
        <v>#N/A</v>
      </c>
      <c r="F2651" s="95" t="e">
        <f>VLOOKUP(B2651,MODALIDADE_1!A:C,3,FALSE)</f>
        <v>#N/A</v>
      </c>
      <c r="G2651" s="142" t="e">
        <f>VLOOKUP(B2651,MODALIDADE_1!A:G,4,FALSE)</f>
        <v>#N/A</v>
      </c>
      <c r="H2651" s="142" t="e">
        <f>VLOOKUP(B2651,MODALIDADE_1!A:G,6,FALSE)</f>
        <v>#N/A</v>
      </c>
      <c r="I2651" s="142" t="e">
        <f>VLOOKUP(B2651,MODALIDADE_1!A:G,7,FALSE)</f>
        <v>#N/A</v>
      </c>
      <c r="J2651" s="106" t="e">
        <f>VLOOKUP(Tabela410[[#This Row],[Proposta de Referência]],SIMP_M1!A:K,9,FALSE)</f>
        <v>#VALUE!</v>
      </c>
      <c r="K2651" s="106" t="e">
        <f>VLOOKUP(Tabela410[[#This Row],[Proposta de Referência]],SIMP_M1!A:K,8,FALSE)</f>
        <v>#VALUE!</v>
      </c>
      <c r="L2651" s="107" t="e">
        <f t="shared" si="168"/>
        <v>#VALUE!</v>
      </c>
      <c r="M2651" s="107" t="e">
        <f t="shared" si="169"/>
        <v>#VALUE!</v>
      </c>
      <c r="N2651" s="142" t="e">
        <f t="shared" si="170"/>
        <v>#VALUE!</v>
      </c>
      <c r="O2651" s="142" t="e">
        <f t="shared" si="171"/>
        <v>#N/A</v>
      </c>
      <c r="P2651" s="24" t="str">
        <f>IFERROR(VLOOKUP(O2651,HOSPITAIS_COM_DIVIDAS!A:E,5,FALSE),"")</f>
        <v/>
      </c>
    </row>
    <row r="2652" spans="1:16" x14ac:dyDescent="0.25">
      <c r="A2652" s="52" t="e">
        <f>Tabela410[[#This Row],[Status da Proposta]]</f>
        <v>#VALUE!</v>
      </c>
      <c r="B2652" s="143">
        <f>MODALIDADE_1!A2652</f>
        <v>0</v>
      </c>
      <c r="C2652" s="142" t="e">
        <f>VLOOKUP(B2652,MODALIDADE_1!A:B,2,FALSE)</f>
        <v>#N/A</v>
      </c>
      <c r="D2652" s="142"/>
      <c r="E2652" s="94" t="e">
        <f>VLOOKUP(B2652,MODALIDADE_1!A:E,5,FALSE)</f>
        <v>#N/A</v>
      </c>
      <c r="F2652" s="95" t="e">
        <f>VLOOKUP(B2652,MODALIDADE_1!A:C,3,FALSE)</f>
        <v>#N/A</v>
      </c>
      <c r="G2652" s="142" t="e">
        <f>VLOOKUP(B2652,MODALIDADE_1!A:G,4,FALSE)</f>
        <v>#N/A</v>
      </c>
      <c r="H2652" s="142" t="e">
        <f>VLOOKUP(B2652,MODALIDADE_1!A:G,6,FALSE)</f>
        <v>#N/A</v>
      </c>
      <c r="I2652" s="142" t="e">
        <f>VLOOKUP(B2652,MODALIDADE_1!A:G,7,FALSE)</f>
        <v>#N/A</v>
      </c>
      <c r="J2652" s="106" t="e">
        <f>VLOOKUP(Tabela410[[#This Row],[Proposta de Referência]],SIMP_M1!A:K,9,FALSE)</f>
        <v>#VALUE!</v>
      </c>
      <c r="K2652" s="106" t="e">
        <f>VLOOKUP(Tabela410[[#This Row],[Proposta de Referência]],SIMP_M1!A:K,8,FALSE)</f>
        <v>#VALUE!</v>
      </c>
      <c r="L2652" s="107" t="e">
        <f t="shared" si="168"/>
        <v>#VALUE!</v>
      </c>
      <c r="M2652" s="107" t="e">
        <f t="shared" si="169"/>
        <v>#VALUE!</v>
      </c>
      <c r="N2652" s="142" t="e">
        <f t="shared" si="170"/>
        <v>#VALUE!</v>
      </c>
      <c r="O2652" s="142" t="e">
        <f t="shared" si="171"/>
        <v>#N/A</v>
      </c>
      <c r="P2652" s="24" t="str">
        <f>IFERROR(VLOOKUP(O2652,HOSPITAIS_COM_DIVIDAS!A:E,5,FALSE),"")</f>
        <v/>
      </c>
    </row>
    <row r="2653" spans="1:16" x14ac:dyDescent="0.25">
      <c r="A2653" s="52" t="e">
        <f>Tabela410[[#This Row],[Status da Proposta]]</f>
        <v>#VALUE!</v>
      </c>
      <c r="B2653" s="143">
        <f>MODALIDADE_1!A2653</f>
        <v>0</v>
      </c>
      <c r="C2653" s="142" t="e">
        <f>VLOOKUP(B2653,MODALIDADE_1!A:B,2,FALSE)</f>
        <v>#N/A</v>
      </c>
      <c r="D2653" s="142"/>
      <c r="E2653" s="94" t="e">
        <f>VLOOKUP(B2653,MODALIDADE_1!A:E,5,FALSE)</f>
        <v>#N/A</v>
      </c>
      <c r="F2653" s="95" t="e">
        <f>VLOOKUP(B2653,MODALIDADE_1!A:C,3,FALSE)</f>
        <v>#N/A</v>
      </c>
      <c r="G2653" s="142" t="e">
        <f>VLOOKUP(B2653,MODALIDADE_1!A:G,4,FALSE)</f>
        <v>#N/A</v>
      </c>
      <c r="H2653" s="142" t="e">
        <f>VLOOKUP(B2653,MODALIDADE_1!A:G,6,FALSE)</f>
        <v>#N/A</v>
      </c>
      <c r="I2653" s="142" t="e">
        <f>VLOOKUP(B2653,MODALIDADE_1!A:G,7,FALSE)</f>
        <v>#N/A</v>
      </c>
      <c r="J2653" s="106" t="e">
        <f>VLOOKUP(Tabela410[[#This Row],[Proposta de Referência]],SIMP_M1!A:K,9,FALSE)</f>
        <v>#VALUE!</v>
      </c>
      <c r="K2653" s="106" t="e">
        <f>VLOOKUP(Tabela410[[#This Row],[Proposta de Referência]],SIMP_M1!A:K,8,FALSE)</f>
        <v>#VALUE!</v>
      </c>
      <c r="L2653" s="107" t="e">
        <f t="shared" si="168"/>
        <v>#VALUE!</v>
      </c>
      <c r="M2653" s="107" t="e">
        <f t="shared" si="169"/>
        <v>#VALUE!</v>
      </c>
      <c r="N2653" s="142" t="e">
        <f t="shared" si="170"/>
        <v>#VALUE!</v>
      </c>
      <c r="O2653" s="142" t="e">
        <f t="shared" si="171"/>
        <v>#N/A</v>
      </c>
      <c r="P2653" s="24" t="str">
        <f>IFERROR(VLOOKUP(O2653,HOSPITAIS_COM_DIVIDAS!A:E,5,FALSE),"")</f>
        <v/>
      </c>
    </row>
    <row r="2654" spans="1:16" x14ac:dyDescent="0.25">
      <c r="A2654" s="52" t="e">
        <f>Tabela410[[#This Row],[Status da Proposta]]</f>
        <v>#VALUE!</v>
      </c>
      <c r="B2654" s="143">
        <f>MODALIDADE_1!A2654</f>
        <v>0</v>
      </c>
      <c r="C2654" s="142" t="e">
        <f>VLOOKUP(B2654,MODALIDADE_1!A:B,2,FALSE)</f>
        <v>#N/A</v>
      </c>
      <c r="D2654" s="142"/>
      <c r="E2654" s="94" t="e">
        <f>VLOOKUP(B2654,MODALIDADE_1!A:E,5,FALSE)</f>
        <v>#N/A</v>
      </c>
      <c r="F2654" s="95" t="e">
        <f>VLOOKUP(B2654,MODALIDADE_1!A:C,3,FALSE)</f>
        <v>#N/A</v>
      </c>
      <c r="G2654" s="142" t="e">
        <f>VLOOKUP(B2654,MODALIDADE_1!A:G,4,FALSE)</f>
        <v>#N/A</v>
      </c>
      <c r="H2654" s="142" t="e">
        <f>VLOOKUP(B2654,MODALIDADE_1!A:G,6,FALSE)</f>
        <v>#N/A</v>
      </c>
      <c r="I2654" s="142" t="e">
        <f>VLOOKUP(B2654,MODALIDADE_1!A:G,7,FALSE)</f>
        <v>#N/A</v>
      </c>
      <c r="J2654" s="106" t="e">
        <f>VLOOKUP(Tabela410[[#This Row],[Proposta de Referência]],SIMP_M1!A:K,9,FALSE)</f>
        <v>#VALUE!</v>
      </c>
      <c r="K2654" s="106" t="e">
        <f>VLOOKUP(Tabela410[[#This Row],[Proposta de Referência]],SIMP_M1!A:K,8,FALSE)</f>
        <v>#VALUE!</v>
      </c>
      <c r="L2654" s="107" t="e">
        <f t="shared" si="168"/>
        <v>#VALUE!</v>
      </c>
      <c r="M2654" s="107" t="e">
        <f t="shared" si="169"/>
        <v>#VALUE!</v>
      </c>
      <c r="N2654" s="142" t="e">
        <f t="shared" si="170"/>
        <v>#VALUE!</v>
      </c>
      <c r="O2654" s="142" t="e">
        <f t="shared" si="171"/>
        <v>#N/A</v>
      </c>
      <c r="P2654" s="24" t="str">
        <f>IFERROR(VLOOKUP(O2654,HOSPITAIS_COM_DIVIDAS!A:E,5,FALSE),"")</f>
        <v/>
      </c>
    </row>
    <row r="2655" spans="1:16" x14ac:dyDescent="0.25">
      <c r="A2655" s="52" t="e">
        <f>Tabela410[[#This Row],[Status da Proposta]]</f>
        <v>#VALUE!</v>
      </c>
      <c r="B2655" s="143">
        <f>MODALIDADE_1!A2655</f>
        <v>0</v>
      </c>
      <c r="C2655" s="142" t="e">
        <f>VLOOKUP(B2655,MODALIDADE_1!A:B,2,FALSE)</f>
        <v>#N/A</v>
      </c>
      <c r="D2655" s="142"/>
      <c r="E2655" s="94" t="e">
        <f>VLOOKUP(B2655,MODALIDADE_1!A:E,5,FALSE)</f>
        <v>#N/A</v>
      </c>
      <c r="F2655" s="95" t="e">
        <f>VLOOKUP(B2655,MODALIDADE_1!A:C,3,FALSE)</f>
        <v>#N/A</v>
      </c>
      <c r="G2655" s="142" t="e">
        <f>VLOOKUP(B2655,MODALIDADE_1!A:G,4,FALSE)</f>
        <v>#N/A</v>
      </c>
      <c r="H2655" s="142" t="e">
        <f>VLOOKUP(B2655,MODALIDADE_1!A:G,6,FALSE)</f>
        <v>#N/A</v>
      </c>
      <c r="I2655" s="142" t="e">
        <f>VLOOKUP(B2655,MODALIDADE_1!A:G,7,FALSE)</f>
        <v>#N/A</v>
      </c>
      <c r="J2655" s="106" t="e">
        <f>VLOOKUP(Tabela410[[#This Row],[Proposta de Referência]],SIMP_M1!A:K,9,FALSE)</f>
        <v>#VALUE!</v>
      </c>
      <c r="K2655" s="106" t="e">
        <f>VLOOKUP(Tabela410[[#This Row],[Proposta de Referência]],SIMP_M1!A:K,8,FALSE)</f>
        <v>#VALUE!</v>
      </c>
      <c r="L2655" s="107" t="e">
        <f t="shared" si="168"/>
        <v>#VALUE!</v>
      </c>
      <c r="M2655" s="107" t="e">
        <f t="shared" si="169"/>
        <v>#VALUE!</v>
      </c>
      <c r="N2655" s="142" t="e">
        <f t="shared" si="170"/>
        <v>#VALUE!</v>
      </c>
      <c r="O2655" s="142" t="e">
        <f t="shared" si="171"/>
        <v>#N/A</v>
      </c>
      <c r="P2655" s="24" t="str">
        <f>IFERROR(VLOOKUP(O2655,HOSPITAIS_COM_DIVIDAS!A:E,5,FALSE),"")</f>
        <v/>
      </c>
    </row>
    <row r="2656" spans="1:16" x14ac:dyDescent="0.25">
      <c r="A2656" s="52" t="e">
        <f>Tabela410[[#This Row],[Status da Proposta]]</f>
        <v>#VALUE!</v>
      </c>
      <c r="B2656" s="143">
        <f>MODALIDADE_1!A2656</f>
        <v>0</v>
      </c>
      <c r="C2656" s="142" t="e">
        <f>VLOOKUP(B2656,MODALIDADE_1!A:B,2,FALSE)</f>
        <v>#N/A</v>
      </c>
      <c r="D2656" s="142"/>
      <c r="E2656" s="94" t="e">
        <f>VLOOKUP(B2656,MODALIDADE_1!A:E,5,FALSE)</f>
        <v>#N/A</v>
      </c>
      <c r="F2656" s="95" t="e">
        <f>VLOOKUP(B2656,MODALIDADE_1!A:C,3,FALSE)</f>
        <v>#N/A</v>
      </c>
      <c r="G2656" s="142" t="e">
        <f>VLOOKUP(B2656,MODALIDADE_1!A:G,4,FALSE)</f>
        <v>#N/A</v>
      </c>
      <c r="H2656" s="142" t="e">
        <f>VLOOKUP(B2656,MODALIDADE_1!A:G,6,FALSE)</f>
        <v>#N/A</v>
      </c>
      <c r="I2656" s="142" t="e">
        <f>VLOOKUP(B2656,MODALIDADE_1!A:G,7,FALSE)</f>
        <v>#N/A</v>
      </c>
      <c r="J2656" s="106" t="e">
        <f>VLOOKUP(Tabela410[[#This Row],[Proposta de Referência]],SIMP_M1!A:K,9,FALSE)</f>
        <v>#VALUE!</v>
      </c>
      <c r="K2656" s="106" t="e">
        <f>VLOOKUP(Tabela410[[#This Row],[Proposta de Referência]],SIMP_M1!A:K,8,FALSE)</f>
        <v>#VALUE!</v>
      </c>
      <c r="L2656" s="107" t="e">
        <f t="shared" ref="L2656:L2719" si="172">K2656+J2656</f>
        <v>#VALUE!</v>
      </c>
      <c r="M2656" s="107" t="e">
        <f t="shared" ref="M2656:M2719" si="173">L2656*12</f>
        <v>#VALUE!</v>
      </c>
      <c r="N2656" s="142" t="e">
        <f t="shared" ref="N2656:N2719" si="174">IF(L2656&gt;100000,"SIM, POSSUI VALOR ACIMA DE R$100.000,00","NÃO, POSSUI VALOR NECESSÁRIO")</f>
        <v>#VALUE!</v>
      </c>
      <c r="O2656" s="142" t="e">
        <f t="shared" ref="O2656:O2719" si="175">LEFT(E2656,8)</f>
        <v>#N/A</v>
      </c>
      <c r="P2656" s="24" t="str">
        <f>IFERROR(VLOOKUP(O2656,HOSPITAIS_COM_DIVIDAS!A:E,5,FALSE),"")</f>
        <v/>
      </c>
    </row>
    <row r="2657" spans="1:16" x14ac:dyDescent="0.25">
      <c r="A2657" s="52" t="e">
        <f>Tabela410[[#This Row],[Status da Proposta]]</f>
        <v>#VALUE!</v>
      </c>
      <c r="B2657" s="143">
        <f>MODALIDADE_1!A2657</f>
        <v>0</v>
      </c>
      <c r="C2657" s="142" t="e">
        <f>VLOOKUP(B2657,MODALIDADE_1!A:B,2,FALSE)</f>
        <v>#N/A</v>
      </c>
      <c r="D2657" s="142"/>
      <c r="E2657" s="94" t="e">
        <f>VLOOKUP(B2657,MODALIDADE_1!A:E,5,FALSE)</f>
        <v>#N/A</v>
      </c>
      <c r="F2657" s="95" t="e">
        <f>VLOOKUP(B2657,MODALIDADE_1!A:C,3,FALSE)</f>
        <v>#N/A</v>
      </c>
      <c r="G2657" s="142" t="e">
        <f>VLOOKUP(B2657,MODALIDADE_1!A:G,4,FALSE)</f>
        <v>#N/A</v>
      </c>
      <c r="H2657" s="142" t="e">
        <f>VLOOKUP(B2657,MODALIDADE_1!A:G,6,FALSE)</f>
        <v>#N/A</v>
      </c>
      <c r="I2657" s="142" t="e">
        <f>VLOOKUP(B2657,MODALIDADE_1!A:G,7,FALSE)</f>
        <v>#N/A</v>
      </c>
      <c r="J2657" s="106" t="e">
        <f>VLOOKUP(Tabela410[[#This Row],[Proposta de Referência]],SIMP_M1!A:K,9,FALSE)</f>
        <v>#VALUE!</v>
      </c>
      <c r="K2657" s="106" t="e">
        <f>VLOOKUP(Tabela410[[#This Row],[Proposta de Referência]],SIMP_M1!A:K,8,FALSE)</f>
        <v>#VALUE!</v>
      </c>
      <c r="L2657" s="107" t="e">
        <f t="shared" si="172"/>
        <v>#VALUE!</v>
      </c>
      <c r="M2657" s="107" t="e">
        <f t="shared" si="173"/>
        <v>#VALUE!</v>
      </c>
      <c r="N2657" s="142" t="e">
        <f t="shared" si="174"/>
        <v>#VALUE!</v>
      </c>
      <c r="O2657" s="142" t="e">
        <f t="shared" si="175"/>
        <v>#N/A</v>
      </c>
      <c r="P2657" s="24" t="str">
        <f>IFERROR(VLOOKUP(O2657,HOSPITAIS_COM_DIVIDAS!A:E,5,FALSE),"")</f>
        <v/>
      </c>
    </row>
    <row r="2658" spans="1:16" x14ac:dyDescent="0.25">
      <c r="A2658" s="52" t="e">
        <f>Tabela410[[#This Row],[Status da Proposta]]</f>
        <v>#VALUE!</v>
      </c>
      <c r="B2658" s="143">
        <f>MODALIDADE_1!A2658</f>
        <v>0</v>
      </c>
      <c r="C2658" s="142" t="e">
        <f>VLOOKUP(B2658,MODALIDADE_1!A:B,2,FALSE)</f>
        <v>#N/A</v>
      </c>
      <c r="D2658" s="142"/>
      <c r="E2658" s="94" t="e">
        <f>VLOOKUP(B2658,MODALIDADE_1!A:E,5,FALSE)</f>
        <v>#N/A</v>
      </c>
      <c r="F2658" s="95" t="e">
        <f>VLOOKUP(B2658,MODALIDADE_1!A:C,3,FALSE)</f>
        <v>#N/A</v>
      </c>
      <c r="G2658" s="142" t="e">
        <f>VLOOKUP(B2658,MODALIDADE_1!A:G,4,FALSE)</f>
        <v>#N/A</v>
      </c>
      <c r="H2658" s="142" t="e">
        <f>VLOOKUP(B2658,MODALIDADE_1!A:G,6,FALSE)</f>
        <v>#N/A</v>
      </c>
      <c r="I2658" s="142" t="e">
        <f>VLOOKUP(B2658,MODALIDADE_1!A:G,7,FALSE)</f>
        <v>#N/A</v>
      </c>
      <c r="J2658" s="106" t="e">
        <f>VLOOKUP(Tabela410[[#This Row],[Proposta de Referência]],SIMP_M1!A:K,9,FALSE)</f>
        <v>#VALUE!</v>
      </c>
      <c r="K2658" s="106" t="e">
        <f>VLOOKUP(Tabela410[[#This Row],[Proposta de Referência]],SIMP_M1!A:K,8,FALSE)</f>
        <v>#VALUE!</v>
      </c>
      <c r="L2658" s="107" t="e">
        <f t="shared" si="172"/>
        <v>#VALUE!</v>
      </c>
      <c r="M2658" s="107" t="e">
        <f t="shared" si="173"/>
        <v>#VALUE!</v>
      </c>
      <c r="N2658" s="142" t="e">
        <f t="shared" si="174"/>
        <v>#VALUE!</v>
      </c>
      <c r="O2658" s="142" t="e">
        <f t="shared" si="175"/>
        <v>#N/A</v>
      </c>
      <c r="P2658" s="24" t="str">
        <f>IFERROR(VLOOKUP(O2658,HOSPITAIS_COM_DIVIDAS!A:E,5,FALSE),"")</f>
        <v/>
      </c>
    </row>
    <row r="2659" spans="1:16" x14ac:dyDescent="0.25">
      <c r="A2659" s="52" t="e">
        <f>Tabela410[[#This Row],[Status da Proposta]]</f>
        <v>#VALUE!</v>
      </c>
      <c r="B2659" s="143">
        <f>MODALIDADE_1!A2659</f>
        <v>0</v>
      </c>
      <c r="C2659" s="142" t="e">
        <f>VLOOKUP(B2659,MODALIDADE_1!A:B,2,FALSE)</f>
        <v>#N/A</v>
      </c>
      <c r="D2659" s="142"/>
      <c r="E2659" s="94" t="e">
        <f>VLOOKUP(B2659,MODALIDADE_1!A:E,5,FALSE)</f>
        <v>#N/A</v>
      </c>
      <c r="F2659" s="95" t="e">
        <f>VLOOKUP(B2659,MODALIDADE_1!A:C,3,FALSE)</f>
        <v>#N/A</v>
      </c>
      <c r="G2659" s="142" t="e">
        <f>VLOOKUP(B2659,MODALIDADE_1!A:G,4,FALSE)</f>
        <v>#N/A</v>
      </c>
      <c r="H2659" s="142" t="e">
        <f>VLOOKUP(B2659,MODALIDADE_1!A:G,6,FALSE)</f>
        <v>#N/A</v>
      </c>
      <c r="I2659" s="142" t="e">
        <f>VLOOKUP(B2659,MODALIDADE_1!A:G,7,FALSE)</f>
        <v>#N/A</v>
      </c>
      <c r="J2659" s="106" t="e">
        <f>VLOOKUP(Tabela410[[#This Row],[Proposta de Referência]],SIMP_M1!A:K,9,FALSE)</f>
        <v>#VALUE!</v>
      </c>
      <c r="K2659" s="106" t="e">
        <f>VLOOKUP(Tabela410[[#This Row],[Proposta de Referência]],SIMP_M1!A:K,8,FALSE)</f>
        <v>#VALUE!</v>
      </c>
      <c r="L2659" s="107" t="e">
        <f t="shared" si="172"/>
        <v>#VALUE!</v>
      </c>
      <c r="M2659" s="107" t="e">
        <f t="shared" si="173"/>
        <v>#VALUE!</v>
      </c>
      <c r="N2659" s="142" t="e">
        <f t="shared" si="174"/>
        <v>#VALUE!</v>
      </c>
      <c r="O2659" s="142" t="e">
        <f t="shared" si="175"/>
        <v>#N/A</v>
      </c>
      <c r="P2659" s="24" t="str">
        <f>IFERROR(VLOOKUP(O2659,HOSPITAIS_COM_DIVIDAS!A:E,5,FALSE),"")</f>
        <v/>
      </c>
    </row>
    <row r="2660" spans="1:16" x14ac:dyDescent="0.25">
      <c r="A2660" s="52" t="e">
        <f>Tabela410[[#This Row],[Status da Proposta]]</f>
        <v>#VALUE!</v>
      </c>
      <c r="B2660" s="143">
        <f>MODALIDADE_1!A2660</f>
        <v>0</v>
      </c>
      <c r="C2660" s="142" t="e">
        <f>VLOOKUP(B2660,MODALIDADE_1!A:B,2,FALSE)</f>
        <v>#N/A</v>
      </c>
      <c r="D2660" s="142"/>
      <c r="E2660" s="94" t="e">
        <f>VLOOKUP(B2660,MODALIDADE_1!A:E,5,FALSE)</f>
        <v>#N/A</v>
      </c>
      <c r="F2660" s="95" t="e">
        <f>VLOOKUP(B2660,MODALIDADE_1!A:C,3,FALSE)</f>
        <v>#N/A</v>
      </c>
      <c r="G2660" s="142" t="e">
        <f>VLOOKUP(B2660,MODALIDADE_1!A:G,4,FALSE)</f>
        <v>#N/A</v>
      </c>
      <c r="H2660" s="142" t="e">
        <f>VLOOKUP(B2660,MODALIDADE_1!A:G,6,FALSE)</f>
        <v>#N/A</v>
      </c>
      <c r="I2660" s="142" t="e">
        <f>VLOOKUP(B2660,MODALIDADE_1!A:G,7,FALSE)</f>
        <v>#N/A</v>
      </c>
      <c r="J2660" s="106" t="e">
        <f>VLOOKUP(Tabela410[[#This Row],[Proposta de Referência]],SIMP_M1!A:K,9,FALSE)</f>
        <v>#VALUE!</v>
      </c>
      <c r="K2660" s="106" t="e">
        <f>VLOOKUP(Tabela410[[#This Row],[Proposta de Referência]],SIMP_M1!A:K,8,FALSE)</f>
        <v>#VALUE!</v>
      </c>
      <c r="L2660" s="107" t="e">
        <f t="shared" si="172"/>
        <v>#VALUE!</v>
      </c>
      <c r="M2660" s="107" t="e">
        <f t="shared" si="173"/>
        <v>#VALUE!</v>
      </c>
      <c r="N2660" s="142" t="e">
        <f t="shared" si="174"/>
        <v>#VALUE!</v>
      </c>
      <c r="O2660" s="142" t="e">
        <f t="shared" si="175"/>
        <v>#N/A</v>
      </c>
      <c r="P2660" s="24" t="str">
        <f>IFERROR(VLOOKUP(O2660,HOSPITAIS_COM_DIVIDAS!A:E,5,FALSE),"")</f>
        <v/>
      </c>
    </row>
    <row r="2661" spans="1:16" x14ac:dyDescent="0.25">
      <c r="A2661" s="52" t="e">
        <f>Tabela410[[#This Row],[Status da Proposta]]</f>
        <v>#VALUE!</v>
      </c>
      <c r="B2661" s="143">
        <f>MODALIDADE_1!A2661</f>
        <v>0</v>
      </c>
      <c r="C2661" s="142" t="e">
        <f>VLOOKUP(B2661,MODALIDADE_1!A:B,2,FALSE)</f>
        <v>#N/A</v>
      </c>
      <c r="D2661" s="142"/>
      <c r="E2661" s="94" t="e">
        <f>VLOOKUP(B2661,MODALIDADE_1!A:E,5,FALSE)</f>
        <v>#N/A</v>
      </c>
      <c r="F2661" s="95" t="e">
        <f>VLOOKUP(B2661,MODALIDADE_1!A:C,3,FALSE)</f>
        <v>#N/A</v>
      </c>
      <c r="G2661" s="142" t="e">
        <f>VLOOKUP(B2661,MODALIDADE_1!A:G,4,FALSE)</f>
        <v>#N/A</v>
      </c>
      <c r="H2661" s="142" t="e">
        <f>VLOOKUP(B2661,MODALIDADE_1!A:G,6,FALSE)</f>
        <v>#N/A</v>
      </c>
      <c r="I2661" s="142" t="e">
        <f>VLOOKUP(B2661,MODALIDADE_1!A:G,7,FALSE)</f>
        <v>#N/A</v>
      </c>
      <c r="J2661" s="106" t="e">
        <f>VLOOKUP(Tabela410[[#This Row],[Proposta de Referência]],SIMP_M1!A:K,9,FALSE)</f>
        <v>#VALUE!</v>
      </c>
      <c r="K2661" s="106" t="e">
        <f>VLOOKUP(Tabela410[[#This Row],[Proposta de Referência]],SIMP_M1!A:K,8,FALSE)</f>
        <v>#VALUE!</v>
      </c>
      <c r="L2661" s="107" t="e">
        <f t="shared" si="172"/>
        <v>#VALUE!</v>
      </c>
      <c r="M2661" s="107" t="e">
        <f t="shared" si="173"/>
        <v>#VALUE!</v>
      </c>
      <c r="N2661" s="142" t="e">
        <f t="shared" si="174"/>
        <v>#VALUE!</v>
      </c>
      <c r="O2661" s="142" t="e">
        <f t="shared" si="175"/>
        <v>#N/A</v>
      </c>
      <c r="P2661" s="24" t="str">
        <f>IFERROR(VLOOKUP(O2661,HOSPITAIS_COM_DIVIDAS!A:E,5,FALSE),"")</f>
        <v/>
      </c>
    </row>
    <row r="2662" spans="1:16" x14ac:dyDescent="0.25">
      <c r="A2662" s="52" t="e">
        <f>Tabela410[[#This Row],[Status da Proposta]]</f>
        <v>#VALUE!</v>
      </c>
      <c r="B2662" s="143">
        <f>MODALIDADE_1!A2662</f>
        <v>0</v>
      </c>
      <c r="C2662" s="142" t="e">
        <f>VLOOKUP(B2662,MODALIDADE_1!A:B,2,FALSE)</f>
        <v>#N/A</v>
      </c>
      <c r="D2662" s="142"/>
      <c r="E2662" s="94" t="e">
        <f>VLOOKUP(B2662,MODALIDADE_1!A:E,5,FALSE)</f>
        <v>#N/A</v>
      </c>
      <c r="F2662" s="95" t="e">
        <f>VLOOKUP(B2662,MODALIDADE_1!A:C,3,FALSE)</f>
        <v>#N/A</v>
      </c>
      <c r="G2662" s="142" t="e">
        <f>VLOOKUP(B2662,MODALIDADE_1!A:G,4,FALSE)</f>
        <v>#N/A</v>
      </c>
      <c r="H2662" s="142" t="e">
        <f>VLOOKUP(B2662,MODALIDADE_1!A:G,6,FALSE)</f>
        <v>#N/A</v>
      </c>
      <c r="I2662" s="142" t="e">
        <f>VLOOKUP(B2662,MODALIDADE_1!A:G,7,FALSE)</f>
        <v>#N/A</v>
      </c>
      <c r="J2662" s="106" t="e">
        <f>VLOOKUP(Tabela410[[#This Row],[Proposta de Referência]],SIMP_M1!A:K,9,FALSE)</f>
        <v>#VALUE!</v>
      </c>
      <c r="K2662" s="106" t="e">
        <f>VLOOKUP(Tabela410[[#This Row],[Proposta de Referência]],SIMP_M1!A:K,8,FALSE)</f>
        <v>#VALUE!</v>
      </c>
      <c r="L2662" s="107" t="e">
        <f t="shared" si="172"/>
        <v>#VALUE!</v>
      </c>
      <c r="M2662" s="107" t="e">
        <f t="shared" si="173"/>
        <v>#VALUE!</v>
      </c>
      <c r="N2662" s="142" t="e">
        <f t="shared" si="174"/>
        <v>#VALUE!</v>
      </c>
      <c r="O2662" s="142" t="e">
        <f t="shared" si="175"/>
        <v>#N/A</v>
      </c>
      <c r="P2662" s="24" t="str">
        <f>IFERROR(VLOOKUP(O2662,HOSPITAIS_COM_DIVIDAS!A:E,5,FALSE),"")</f>
        <v/>
      </c>
    </row>
    <row r="2663" spans="1:16" x14ac:dyDescent="0.25">
      <c r="A2663" s="52" t="e">
        <f>Tabela410[[#This Row],[Status da Proposta]]</f>
        <v>#VALUE!</v>
      </c>
      <c r="B2663" s="143">
        <f>MODALIDADE_1!A2663</f>
        <v>0</v>
      </c>
      <c r="C2663" s="142" t="e">
        <f>VLOOKUP(B2663,MODALIDADE_1!A:B,2,FALSE)</f>
        <v>#N/A</v>
      </c>
      <c r="D2663" s="142"/>
      <c r="E2663" s="94" t="e">
        <f>VLOOKUP(B2663,MODALIDADE_1!A:E,5,FALSE)</f>
        <v>#N/A</v>
      </c>
      <c r="F2663" s="95" t="e">
        <f>VLOOKUP(B2663,MODALIDADE_1!A:C,3,FALSE)</f>
        <v>#N/A</v>
      </c>
      <c r="G2663" s="142" t="e">
        <f>VLOOKUP(B2663,MODALIDADE_1!A:G,4,FALSE)</f>
        <v>#N/A</v>
      </c>
      <c r="H2663" s="142" t="e">
        <f>VLOOKUP(B2663,MODALIDADE_1!A:G,6,FALSE)</f>
        <v>#N/A</v>
      </c>
      <c r="I2663" s="142" t="e">
        <f>VLOOKUP(B2663,MODALIDADE_1!A:G,7,FALSE)</f>
        <v>#N/A</v>
      </c>
      <c r="J2663" s="106" t="e">
        <f>VLOOKUP(Tabela410[[#This Row],[Proposta de Referência]],SIMP_M1!A:K,9,FALSE)</f>
        <v>#VALUE!</v>
      </c>
      <c r="K2663" s="106" t="e">
        <f>VLOOKUP(Tabela410[[#This Row],[Proposta de Referência]],SIMP_M1!A:K,8,FALSE)</f>
        <v>#VALUE!</v>
      </c>
      <c r="L2663" s="107" t="e">
        <f t="shared" si="172"/>
        <v>#VALUE!</v>
      </c>
      <c r="M2663" s="107" t="e">
        <f t="shared" si="173"/>
        <v>#VALUE!</v>
      </c>
      <c r="N2663" s="142" t="e">
        <f t="shared" si="174"/>
        <v>#VALUE!</v>
      </c>
      <c r="O2663" s="142" t="e">
        <f t="shared" si="175"/>
        <v>#N/A</v>
      </c>
      <c r="P2663" s="24" t="str">
        <f>IFERROR(VLOOKUP(O2663,HOSPITAIS_COM_DIVIDAS!A:E,5,FALSE),"")</f>
        <v/>
      </c>
    </row>
    <row r="2664" spans="1:16" x14ac:dyDescent="0.25">
      <c r="A2664" s="52" t="e">
        <f>Tabela410[[#This Row],[Status da Proposta]]</f>
        <v>#VALUE!</v>
      </c>
      <c r="B2664" s="143">
        <f>MODALIDADE_1!A2664</f>
        <v>0</v>
      </c>
      <c r="C2664" s="142" t="e">
        <f>VLOOKUP(B2664,MODALIDADE_1!A:B,2,FALSE)</f>
        <v>#N/A</v>
      </c>
      <c r="D2664" s="142"/>
      <c r="E2664" s="94" t="e">
        <f>VLOOKUP(B2664,MODALIDADE_1!A:E,5,FALSE)</f>
        <v>#N/A</v>
      </c>
      <c r="F2664" s="95" t="e">
        <f>VLOOKUP(B2664,MODALIDADE_1!A:C,3,FALSE)</f>
        <v>#N/A</v>
      </c>
      <c r="G2664" s="142" t="e">
        <f>VLOOKUP(B2664,MODALIDADE_1!A:G,4,FALSE)</f>
        <v>#N/A</v>
      </c>
      <c r="H2664" s="142" t="e">
        <f>VLOOKUP(B2664,MODALIDADE_1!A:G,6,FALSE)</f>
        <v>#N/A</v>
      </c>
      <c r="I2664" s="142" t="e">
        <f>VLOOKUP(B2664,MODALIDADE_1!A:G,7,FALSE)</f>
        <v>#N/A</v>
      </c>
      <c r="J2664" s="106" t="e">
        <f>VLOOKUP(Tabela410[[#This Row],[Proposta de Referência]],SIMP_M1!A:K,9,FALSE)</f>
        <v>#VALUE!</v>
      </c>
      <c r="K2664" s="106" t="e">
        <f>VLOOKUP(Tabela410[[#This Row],[Proposta de Referência]],SIMP_M1!A:K,8,FALSE)</f>
        <v>#VALUE!</v>
      </c>
      <c r="L2664" s="107" t="e">
        <f t="shared" si="172"/>
        <v>#VALUE!</v>
      </c>
      <c r="M2664" s="107" t="e">
        <f t="shared" si="173"/>
        <v>#VALUE!</v>
      </c>
      <c r="N2664" s="142" t="e">
        <f t="shared" si="174"/>
        <v>#VALUE!</v>
      </c>
      <c r="O2664" s="142" t="e">
        <f t="shared" si="175"/>
        <v>#N/A</v>
      </c>
      <c r="P2664" s="24" t="str">
        <f>IFERROR(VLOOKUP(O2664,HOSPITAIS_COM_DIVIDAS!A:E,5,FALSE),"")</f>
        <v/>
      </c>
    </row>
    <row r="2665" spans="1:16" x14ac:dyDescent="0.25">
      <c r="A2665" s="52" t="e">
        <f>Tabela410[[#This Row],[Status da Proposta]]</f>
        <v>#VALUE!</v>
      </c>
      <c r="B2665" s="143">
        <f>MODALIDADE_1!A2665</f>
        <v>0</v>
      </c>
      <c r="C2665" s="142" t="e">
        <f>VLOOKUP(B2665,MODALIDADE_1!A:B,2,FALSE)</f>
        <v>#N/A</v>
      </c>
      <c r="D2665" s="142"/>
      <c r="E2665" s="94" t="e">
        <f>VLOOKUP(B2665,MODALIDADE_1!A:E,5,FALSE)</f>
        <v>#N/A</v>
      </c>
      <c r="F2665" s="95" t="e">
        <f>VLOOKUP(B2665,MODALIDADE_1!A:C,3,FALSE)</f>
        <v>#N/A</v>
      </c>
      <c r="G2665" s="142" t="e">
        <f>VLOOKUP(B2665,MODALIDADE_1!A:G,4,FALSE)</f>
        <v>#N/A</v>
      </c>
      <c r="H2665" s="142" t="e">
        <f>VLOOKUP(B2665,MODALIDADE_1!A:G,6,FALSE)</f>
        <v>#N/A</v>
      </c>
      <c r="I2665" s="142" t="e">
        <f>VLOOKUP(B2665,MODALIDADE_1!A:G,7,FALSE)</f>
        <v>#N/A</v>
      </c>
      <c r="J2665" s="106" t="e">
        <f>VLOOKUP(Tabela410[[#This Row],[Proposta de Referência]],SIMP_M1!A:K,9,FALSE)</f>
        <v>#VALUE!</v>
      </c>
      <c r="K2665" s="106" t="e">
        <f>VLOOKUP(Tabela410[[#This Row],[Proposta de Referência]],SIMP_M1!A:K,8,FALSE)</f>
        <v>#VALUE!</v>
      </c>
      <c r="L2665" s="107" t="e">
        <f t="shared" si="172"/>
        <v>#VALUE!</v>
      </c>
      <c r="M2665" s="107" t="e">
        <f t="shared" si="173"/>
        <v>#VALUE!</v>
      </c>
      <c r="N2665" s="142" t="e">
        <f t="shared" si="174"/>
        <v>#VALUE!</v>
      </c>
      <c r="O2665" s="142" t="e">
        <f t="shared" si="175"/>
        <v>#N/A</v>
      </c>
      <c r="P2665" s="24" t="str">
        <f>IFERROR(VLOOKUP(O2665,HOSPITAIS_COM_DIVIDAS!A:E,5,FALSE),"")</f>
        <v/>
      </c>
    </row>
    <row r="2666" spans="1:16" x14ac:dyDescent="0.25">
      <c r="A2666" s="52" t="e">
        <f>Tabela410[[#This Row],[Status da Proposta]]</f>
        <v>#VALUE!</v>
      </c>
      <c r="B2666" s="143">
        <f>MODALIDADE_1!A2666</f>
        <v>0</v>
      </c>
      <c r="C2666" s="142" t="e">
        <f>VLOOKUP(B2666,MODALIDADE_1!A:B,2,FALSE)</f>
        <v>#N/A</v>
      </c>
      <c r="D2666" s="142"/>
      <c r="E2666" s="94" t="e">
        <f>VLOOKUP(B2666,MODALIDADE_1!A:E,5,FALSE)</f>
        <v>#N/A</v>
      </c>
      <c r="F2666" s="95" t="e">
        <f>VLOOKUP(B2666,MODALIDADE_1!A:C,3,FALSE)</f>
        <v>#N/A</v>
      </c>
      <c r="G2666" s="142" t="e">
        <f>VLOOKUP(B2666,MODALIDADE_1!A:G,4,FALSE)</f>
        <v>#N/A</v>
      </c>
      <c r="H2666" s="142" t="e">
        <f>VLOOKUP(B2666,MODALIDADE_1!A:G,6,FALSE)</f>
        <v>#N/A</v>
      </c>
      <c r="I2666" s="142" t="e">
        <f>VLOOKUP(B2666,MODALIDADE_1!A:G,7,FALSE)</f>
        <v>#N/A</v>
      </c>
      <c r="J2666" s="106" t="e">
        <f>VLOOKUP(Tabela410[[#This Row],[Proposta de Referência]],SIMP_M1!A:K,9,FALSE)</f>
        <v>#VALUE!</v>
      </c>
      <c r="K2666" s="106" t="e">
        <f>VLOOKUP(Tabela410[[#This Row],[Proposta de Referência]],SIMP_M1!A:K,8,FALSE)</f>
        <v>#VALUE!</v>
      </c>
      <c r="L2666" s="107" t="e">
        <f t="shared" si="172"/>
        <v>#VALUE!</v>
      </c>
      <c r="M2666" s="107" t="e">
        <f t="shared" si="173"/>
        <v>#VALUE!</v>
      </c>
      <c r="N2666" s="142" t="e">
        <f t="shared" si="174"/>
        <v>#VALUE!</v>
      </c>
      <c r="O2666" s="142" t="e">
        <f t="shared" si="175"/>
        <v>#N/A</v>
      </c>
      <c r="P2666" s="24" t="str">
        <f>IFERROR(VLOOKUP(O2666,HOSPITAIS_COM_DIVIDAS!A:E,5,FALSE),"")</f>
        <v/>
      </c>
    </row>
    <row r="2667" spans="1:16" x14ac:dyDescent="0.25">
      <c r="A2667" s="52" t="e">
        <f>Tabela410[[#This Row],[Status da Proposta]]</f>
        <v>#VALUE!</v>
      </c>
      <c r="B2667" s="143">
        <f>MODALIDADE_1!A2667</f>
        <v>0</v>
      </c>
      <c r="C2667" s="142" t="e">
        <f>VLOOKUP(B2667,MODALIDADE_1!A:B,2,FALSE)</f>
        <v>#N/A</v>
      </c>
      <c r="D2667" s="142"/>
      <c r="E2667" s="94" t="e">
        <f>VLOOKUP(B2667,MODALIDADE_1!A:E,5,FALSE)</f>
        <v>#N/A</v>
      </c>
      <c r="F2667" s="95" t="e">
        <f>VLOOKUP(B2667,MODALIDADE_1!A:C,3,FALSE)</f>
        <v>#N/A</v>
      </c>
      <c r="G2667" s="142" t="e">
        <f>VLOOKUP(B2667,MODALIDADE_1!A:G,4,FALSE)</f>
        <v>#N/A</v>
      </c>
      <c r="H2667" s="142" t="e">
        <f>VLOOKUP(B2667,MODALIDADE_1!A:G,6,FALSE)</f>
        <v>#N/A</v>
      </c>
      <c r="I2667" s="142" t="e">
        <f>VLOOKUP(B2667,MODALIDADE_1!A:G,7,FALSE)</f>
        <v>#N/A</v>
      </c>
      <c r="J2667" s="106" t="e">
        <f>VLOOKUP(Tabela410[[#This Row],[Proposta de Referência]],SIMP_M1!A:K,9,FALSE)</f>
        <v>#VALUE!</v>
      </c>
      <c r="K2667" s="106" t="e">
        <f>VLOOKUP(Tabela410[[#This Row],[Proposta de Referência]],SIMP_M1!A:K,8,FALSE)</f>
        <v>#VALUE!</v>
      </c>
      <c r="L2667" s="107" t="e">
        <f t="shared" si="172"/>
        <v>#VALUE!</v>
      </c>
      <c r="M2667" s="107" t="e">
        <f t="shared" si="173"/>
        <v>#VALUE!</v>
      </c>
      <c r="N2667" s="142" t="e">
        <f t="shared" si="174"/>
        <v>#VALUE!</v>
      </c>
      <c r="O2667" s="142" t="e">
        <f t="shared" si="175"/>
        <v>#N/A</v>
      </c>
      <c r="P2667" s="24" t="str">
        <f>IFERROR(VLOOKUP(O2667,HOSPITAIS_COM_DIVIDAS!A:E,5,FALSE),"")</f>
        <v/>
      </c>
    </row>
    <row r="2668" spans="1:16" x14ac:dyDescent="0.25">
      <c r="A2668" s="52" t="e">
        <f>Tabela410[[#This Row],[Status da Proposta]]</f>
        <v>#VALUE!</v>
      </c>
      <c r="B2668" s="143">
        <f>MODALIDADE_1!A2668</f>
        <v>0</v>
      </c>
      <c r="C2668" s="142" t="e">
        <f>VLOOKUP(B2668,MODALIDADE_1!A:B,2,FALSE)</f>
        <v>#N/A</v>
      </c>
      <c r="D2668" s="142"/>
      <c r="E2668" s="94" t="e">
        <f>VLOOKUP(B2668,MODALIDADE_1!A:E,5,FALSE)</f>
        <v>#N/A</v>
      </c>
      <c r="F2668" s="95" t="e">
        <f>VLOOKUP(B2668,MODALIDADE_1!A:C,3,FALSE)</f>
        <v>#N/A</v>
      </c>
      <c r="G2668" s="142" t="e">
        <f>VLOOKUP(B2668,MODALIDADE_1!A:G,4,FALSE)</f>
        <v>#N/A</v>
      </c>
      <c r="H2668" s="142" t="e">
        <f>VLOOKUP(B2668,MODALIDADE_1!A:G,6,FALSE)</f>
        <v>#N/A</v>
      </c>
      <c r="I2668" s="142" t="e">
        <f>VLOOKUP(B2668,MODALIDADE_1!A:G,7,FALSE)</f>
        <v>#N/A</v>
      </c>
      <c r="J2668" s="106" t="e">
        <f>VLOOKUP(Tabela410[[#This Row],[Proposta de Referência]],SIMP_M1!A:K,9,FALSE)</f>
        <v>#VALUE!</v>
      </c>
      <c r="K2668" s="106" t="e">
        <f>VLOOKUP(Tabela410[[#This Row],[Proposta de Referência]],SIMP_M1!A:K,8,FALSE)</f>
        <v>#VALUE!</v>
      </c>
      <c r="L2668" s="107" t="e">
        <f t="shared" si="172"/>
        <v>#VALUE!</v>
      </c>
      <c r="M2668" s="107" t="e">
        <f t="shared" si="173"/>
        <v>#VALUE!</v>
      </c>
      <c r="N2668" s="142" t="e">
        <f t="shared" si="174"/>
        <v>#VALUE!</v>
      </c>
      <c r="O2668" s="142" t="e">
        <f t="shared" si="175"/>
        <v>#N/A</v>
      </c>
      <c r="P2668" s="24" t="str">
        <f>IFERROR(VLOOKUP(O2668,HOSPITAIS_COM_DIVIDAS!A:E,5,FALSE),"")</f>
        <v/>
      </c>
    </row>
    <row r="2669" spans="1:16" x14ac:dyDescent="0.25">
      <c r="A2669" s="52" t="e">
        <f>Tabela410[[#This Row],[Status da Proposta]]</f>
        <v>#VALUE!</v>
      </c>
      <c r="B2669" s="143">
        <f>MODALIDADE_1!A2669</f>
        <v>0</v>
      </c>
      <c r="C2669" s="142" t="e">
        <f>VLOOKUP(B2669,MODALIDADE_1!A:B,2,FALSE)</f>
        <v>#N/A</v>
      </c>
      <c r="D2669" s="142"/>
      <c r="E2669" s="94" t="e">
        <f>VLOOKUP(B2669,MODALIDADE_1!A:E,5,FALSE)</f>
        <v>#N/A</v>
      </c>
      <c r="F2669" s="95" t="e">
        <f>VLOOKUP(B2669,MODALIDADE_1!A:C,3,FALSE)</f>
        <v>#N/A</v>
      </c>
      <c r="G2669" s="142" t="e">
        <f>VLOOKUP(B2669,MODALIDADE_1!A:G,4,FALSE)</f>
        <v>#N/A</v>
      </c>
      <c r="H2669" s="142" t="e">
        <f>VLOOKUP(B2669,MODALIDADE_1!A:G,6,FALSE)</f>
        <v>#N/A</v>
      </c>
      <c r="I2669" s="142" t="e">
        <f>VLOOKUP(B2669,MODALIDADE_1!A:G,7,FALSE)</f>
        <v>#N/A</v>
      </c>
      <c r="J2669" s="106" t="e">
        <f>VLOOKUP(Tabela410[[#This Row],[Proposta de Referência]],SIMP_M1!A:K,9,FALSE)</f>
        <v>#VALUE!</v>
      </c>
      <c r="K2669" s="106" t="e">
        <f>VLOOKUP(Tabela410[[#This Row],[Proposta de Referência]],SIMP_M1!A:K,8,FALSE)</f>
        <v>#VALUE!</v>
      </c>
      <c r="L2669" s="107" t="e">
        <f t="shared" si="172"/>
        <v>#VALUE!</v>
      </c>
      <c r="M2669" s="107" t="e">
        <f t="shared" si="173"/>
        <v>#VALUE!</v>
      </c>
      <c r="N2669" s="142" t="e">
        <f t="shared" si="174"/>
        <v>#VALUE!</v>
      </c>
      <c r="O2669" s="142" t="e">
        <f t="shared" si="175"/>
        <v>#N/A</v>
      </c>
      <c r="P2669" s="24" t="str">
        <f>IFERROR(VLOOKUP(O2669,HOSPITAIS_COM_DIVIDAS!A:E,5,FALSE),"")</f>
        <v/>
      </c>
    </row>
    <row r="2670" spans="1:16" x14ac:dyDescent="0.25">
      <c r="A2670" s="52" t="e">
        <f>Tabela410[[#This Row],[Status da Proposta]]</f>
        <v>#VALUE!</v>
      </c>
      <c r="B2670" s="143">
        <f>MODALIDADE_1!A2670</f>
        <v>0</v>
      </c>
      <c r="C2670" s="142" t="e">
        <f>VLOOKUP(B2670,MODALIDADE_1!A:B,2,FALSE)</f>
        <v>#N/A</v>
      </c>
      <c r="D2670" s="142"/>
      <c r="E2670" s="94" t="e">
        <f>VLOOKUP(B2670,MODALIDADE_1!A:E,5,FALSE)</f>
        <v>#N/A</v>
      </c>
      <c r="F2670" s="95" t="e">
        <f>VLOOKUP(B2670,MODALIDADE_1!A:C,3,FALSE)</f>
        <v>#N/A</v>
      </c>
      <c r="G2670" s="142" t="e">
        <f>VLOOKUP(B2670,MODALIDADE_1!A:G,4,FALSE)</f>
        <v>#N/A</v>
      </c>
      <c r="H2670" s="142" t="e">
        <f>VLOOKUP(B2670,MODALIDADE_1!A:G,6,FALSE)</f>
        <v>#N/A</v>
      </c>
      <c r="I2670" s="142" t="e">
        <f>VLOOKUP(B2670,MODALIDADE_1!A:G,7,FALSE)</f>
        <v>#N/A</v>
      </c>
      <c r="J2670" s="106" t="e">
        <f>VLOOKUP(Tabela410[[#This Row],[Proposta de Referência]],SIMP_M1!A:K,9,FALSE)</f>
        <v>#VALUE!</v>
      </c>
      <c r="K2670" s="106" t="e">
        <f>VLOOKUP(Tabela410[[#This Row],[Proposta de Referência]],SIMP_M1!A:K,8,FALSE)</f>
        <v>#VALUE!</v>
      </c>
      <c r="L2670" s="107" t="e">
        <f t="shared" si="172"/>
        <v>#VALUE!</v>
      </c>
      <c r="M2670" s="107" t="e">
        <f t="shared" si="173"/>
        <v>#VALUE!</v>
      </c>
      <c r="N2670" s="142" t="e">
        <f t="shared" si="174"/>
        <v>#VALUE!</v>
      </c>
      <c r="O2670" s="142" t="e">
        <f t="shared" si="175"/>
        <v>#N/A</v>
      </c>
      <c r="P2670" s="24" t="str">
        <f>IFERROR(VLOOKUP(O2670,HOSPITAIS_COM_DIVIDAS!A:E,5,FALSE),"")</f>
        <v/>
      </c>
    </row>
    <row r="2671" spans="1:16" x14ac:dyDescent="0.25">
      <c r="A2671" s="52" t="e">
        <f>Tabela410[[#This Row],[Status da Proposta]]</f>
        <v>#VALUE!</v>
      </c>
      <c r="B2671" s="143">
        <f>MODALIDADE_1!A2671</f>
        <v>0</v>
      </c>
      <c r="C2671" s="142" t="e">
        <f>VLOOKUP(B2671,MODALIDADE_1!A:B,2,FALSE)</f>
        <v>#N/A</v>
      </c>
      <c r="D2671" s="142"/>
      <c r="E2671" s="94" t="e">
        <f>VLOOKUP(B2671,MODALIDADE_1!A:E,5,FALSE)</f>
        <v>#N/A</v>
      </c>
      <c r="F2671" s="95" t="e">
        <f>VLOOKUP(B2671,MODALIDADE_1!A:C,3,FALSE)</f>
        <v>#N/A</v>
      </c>
      <c r="G2671" s="142" t="e">
        <f>VLOOKUP(B2671,MODALIDADE_1!A:G,4,FALSE)</f>
        <v>#N/A</v>
      </c>
      <c r="H2671" s="142" t="e">
        <f>VLOOKUP(B2671,MODALIDADE_1!A:G,6,FALSE)</f>
        <v>#N/A</v>
      </c>
      <c r="I2671" s="142" t="e">
        <f>VLOOKUP(B2671,MODALIDADE_1!A:G,7,FALSE)</f>
        <v>#N/A</v>
      </c>
      <c r="J2671" s="106" t="e">
        <f>VLOOKUP(Tabela410[[#This Row],[Proposta de Referência]],SIMP_M1!A:K,9,FALSE)</f>
        <v>#VALUE!</v>
      </c>
      <c r="K2671" s="106" t="e">
        <f>VLOOKUP(Tabela410[[#This Row],[Proposta de Referência]],SIMP_M1!A:K,8,FALSE)</f>
        <v>#VALUE!</v>
      </c>
      <c r="L2671" s="107" t="e">
        <f t="shared" si="172"/>
        <v>#VALUE!</v>
      </c>
      <c r="M2671" s="107" t="e">
        <f t="shared" si="173"/>
        <v>#VALUE!</v>
      </c>
      <c r="N2671" s="142" t="e">
        <f t="shared" si="174"/>
        <v>#VALUE!</v>
      </c>
      <c r="O2671" s="142" t="e">
        <f t="shared" si="175"/>
        <v>#N/A</v>
      </c>
      <c r="P2671" s="24" t="str">
        <f>IFERROR(VLOOKUP(O2671,HOSPITAIS_COM_DIVIDAS!A:E,5,FALSE),"")</f>
        <v/>
      </c>
    </row>
    <row r="2672" spans="1:16" x14ac:dyDescent="0.25">
      <c r="A2672" s="52" t="e">
        <f>Tabela410[[#This Row],[Status da Proposta]]</f>
        <v>#VALUE!</v>
      </c>
      <c r="B2672" s="143">
        <f>MODALIDADE_1!A2672</f>
        <v>0</v>
      </c>
      <c r="C2672" s="142" t="e">
        <f>VLOOKUP(B2672,MODALIDADE_1!A:B,2,FALSE)</f>
        <v>#N/A</v>
      </c>
      <c r="D2672" s="142"/>
      <c r="E2672" s="94" t="e">
        <f>VLOOKUP(B2672,MODALIDADE_1!A:E,5,FALSE)</f>
        <v>#N/A</v>
      </c>
      <c r="F2672" s="95" t="e">
        <f>VLOOKUP(B2672,MODALIDADE_1!A:C,3,FALSE)</f>
        <v>#N/A</v>
      </c>
      <c r="G2672" s="142" t="e">
        <f>VLOOKUP(B2672,MODALIDADE_1!A:G,4,FALSE)</f>
        <v>#N/A</v>
      </c>
      <c r="H2672" s="142" t="e">
        <f>VLOOKUP(B2672,MODALIDADE_1!A:G,6,FALSE)</f>
        <v>#N/A</v>
      </c>
      <c r="I2672" s="142" t="e">
        <f>VLOOKUP(B2672,MODALIDADE_1!A:G,7,FALSE)</f>
        <v>#N/A</v>
      </c>
      <c r="J2672" s="106" t="e">
        <f>VLOOKUP(Tabela410[[#This Row],[Proposta de Referência]],SIMP_M1!A:K,9,FALSE)</f>
        <v>#VALUE!</v>
      </c>
      <c r="K2672" s="106" t="e">
        <f>VLOOKUP(Tabela410[[#This Row],[Proposta de Referência]],SIMP_M1!A:K,8,FALSE)</f>
        <v>#VALUE!</v>
      </c>
      <c r="L2672" s="107" t="e">
        <f t="shared" si="172"/>
        <v>#VALUE!</v>
      </c>
      <c r="M2672" s="107" t="e">
        <f t="shared" si="173"/>
        <v>#VALUE!</v>
      </c>
      <c r="N2672" s="142" t="e">
        <f t="shared" si="174"/>
        <v>#VALUE!</v>
      </c>
      <c r="O2672" s="142" t="e">
        <f t="shared" si="175"/>
        <v>#N/A</v>
      </c>
      <c r="P2672" s="24" t="str">
        <f>IFERROR(VLOOKUP(O2672,HOSPITAIS_COM_DIVIDAS!A:E,5,FALSE),"")</f>
        <v/>
      </c>
    </row>
    <row r="2673" spans="1:16" x14ac:dyDescent="0.25">
      <c r="A2673" s="52" t="e">
        <f>Tabela410[[#This Row],[Status da Proposta]]</f>
        <v>#VALUE!</v>
      </c>
      <c r="B2673" s="143">
        <f>MODALIDADE_1!A2673</f>
        <v>0</v>
      </c>
      <c r="C2673" s="142" t="e">
        <f>VLOOKUP(B2673,MODALIDADE_1!A:B,2,FALSE)</f>
        <v>#N/A</v>
      </c>
      <c r="D2673" s="142"/>
      <c r="E2673" s="94" t="e">
        <f>VLOOKUP(B2673,MODALIDADE_1!A:E,5,FALSE)</f>
        <v>#N/A</v>
      </c>
      <c r="F2673" s="95" t="e">
        <f>VLOOKUP(B2673,MODALIDADE_1!A:C,3,FALSE)</f>
        <v>#N/A</v>
      </c>
      <c r="G2673" s="142" t="e">
        <f>VLOOKUP(B2673,MODALIDADE_1!A:G,4,FALSE)</f>
        <v>#N/A</v>
      </c>
      <c r="H2673" s="142" t="e">
        <f>VLOOKUP(B2673,MODALIDADE_1!A:G,6,FALSE)</f>
        <v>#N/A</v>
      </c>
      <c r="I2673" s="142" t="e">
        <f>VLOOKUP(B2673,MODALIDADE_1!A:G,7,FALSE)</f>
        <v>#N/A</v>
      </c>
      <c r="J2673" s="106" t="e">
        <f>VLOOKUP(Tabela410[[#This Row],[Proposta de Referência]],SIMP_M1!A:K,9,FALSE)</f>
        <v>#VALUE!</v>
      </c>
      <c r="K2673" s="106" t="e">
        <f>VLOOKUP(Tabela410[[#This Row],[Proposta de Referência]],SIMP_M1!A:K,8,FALSE)</f>
        <v>#VALUE!</v>
      </c>
      <c r="L2673" s="107" t="e">
        <f t="shared" si="172"/>
        <v>#VALUE!</v>
      </c>
      <c r="M2673" s="107" t="e">
        <f t="shared" si="173"/>
        <v>#VALUE!</v>
      </c>
      <c r="N2673" s="142" t="e">
        <f t="shared" si="174"/>
        <v>#VALUE!</v>
      </c>
      <c r="O2673" s="142" t="e">
        <f t="shared" si="175"/>
        <v>#N/A</v>
      </c>
      <c r="P2673" s="24" t="str">
        <f>IFERROR(VLOOKUP(O2673,HOSPITAIS_COM_DIVIDAS!A:E,5,FALSE),"")</f>
        <v/>
      </c>
    </row>
    <row r="2674" spans="1:16" x14ac:dyDescent="0.25">
      <c r="A2674" s="52" t="e">
        <f>Tabela410[[#This Row],[Status da Proposta]]</f>
        <v>#VALUE!</v>
      </c>
      <c r="B2674" s="143">
        <f>MODALIDADE_1!A2674</f>
        <v>0</v>
      </c>
      <c r="C2674" s="142" t="e">
        <f>VLOOKUP(B2674,MODALIDADE_1!A:B,2,FALSE)</f>
        <v>#N/A</v>
      </c>
      <c r="D2674" s="142"/>
      <c r="E2674" s="94" t="e">
        <f>VLOOKUP(B2674,MODALIDADE_1!A:E,5,FALSE)</f>
        <v>#N/A</v>
      </c>
      <c r="F2674" s="95" t="e">
        <f>VLOOKUP(B2674,MODALIDADE_1!A:C,3,FALSE)</f>
        <v>#N/A</v>
      </c>
      <c r="G2674" s="142" t="e">
        <f>VLOOKUP(B2674,MODALIDADE_1!A:G,4,FALSE)</f>
        <v>#N/A</v>
      </c>
      <c r="H2674" s="142" t="e">
        <f>VLOOKUP(B2674,MODALIDADE_1!A:G,6,FALSE)</f>
        <v>#N/A</v>
      </c>
      <c r="I2674" s="142" t="e">
        <f>VLOOKUP(B2674,MODALIDADE_1!A:G,7,FALSE)</f>
        <v>#N/A</v>
      </c>
      <c r="J2674" s="106" t="e">
        <f>VLOOKUP(Tabela410[[#This Row],[Proposta de Referência]],SIMP_M1!A:K,9,FALSE)</f>
        <v>#VALUE!</v>
      </c>
      <c r="K2674" s="106" t="e">
        <f>VLOOKUP(Tabela410[[#This Row],[Proposta de Referência]],SIMP_M1!A:K,8,FALSE)</f>
        <v>#VALUE!</v>
      </c>
      <c r="L2674" s="107" t="e">
        <f t="shared" si="172"/>
        <v>#VALUE!</v>
      </c>
      <c r="M2674" s="107" t="e">
        <f t="shared" si="173"/>
        <v>#VALUE!</v>
      </c>
      <c r="N2674" s="142" t="e">
        <f t="shared" si="174"/>
        <v>#VALUE!</v>
      </c>
      <c r="O2674" s="142" t="e">
        <f t="shared" si="175"/>
        <v>#N/A</v>
      </c>
      <c r="P2674" s="24" t="str">
        <f>IFERROR(VLOOKUP(O2674,HOSPITAIS_COM_DIVIDAS!A:E,5,FALSE),"")</f>
        <v/>
      </c>
    </row>
    <row r="2675" spans="1:16" x14ac:dyDescent="0.25">
      <c r="A2675" s="52" t="e">
        <f>Tabela410[[#This Row],[Status da Proposta]]</f>
        <v>#VALUE!</v>
      </c>
      <c r="B2675" s="143">
        <f>MODALIDADE_1!A2675</f>
        <v>0</v>
      </c>
      <c r="C2675" s="142" t="e">
        <f>VLOOKUP(B2675,MODALIDADE_1!A:B,2,FALSE)</f>
        <v>#N/A</v>
      </c>
      <c r="D2675" s="142"/>
      <c r="E2675" s="94" t="e">
        <f>VLOOKUP(B2675,MODALIDADE_1!A:E,5,FALSE)</f>
        <v>#N/A</v>
      </c>
      <c r="F2675" s="95" t="e">
        <f>VLOOKUP(B2675,MODALIDADE_1!A:C,3,FALSE)</f>
        <v>#N/A</v>
      </c>
      <c r="G2675" s="142" t="e">
        <f>VLOOKUP(B2675,MODALIDADE_1!A:G,4,FALSE)</f>
        <v>#N/A</v>
      </c>
      <c r="H2675" s="142" t="e">
        <f>VLOOKUP(B2675,MODALIDADE_1!A:G,6,FALSE)</f>
        <v>#N/A</v>
      </c>
      <c r="I2675" s="142" t="e">
        <f>VLOOKUP(B2675,MODALIDADE_1!A:G,7,FALSE)</f>
        <v>#N/A</v>
      </c>
      <c r="J2675" s="106" t="e">
        <f>VLOOKUP(Tabela410[[#This Row],[Proposta de Referência]],SIMP_M1!A:K,9,FALSE)</f>
        <v>#VALUE!</v>
      </c>
      <c r="K2675" s="106" t="e">
        <f>VLOOKUP(Tabela410[[#This Row],[Proposta de Referência]],SIMP_M1!A:K,8,FALSE)</f>
        <v>#VALUE!</v>
      </c>
      <c r="L2675" s="107" t="e">
        <f t="shared" si="172"/>
        <v>#VALUE!</v>
      </c>
      <c r="M2675" s="107" t="e">
        <f t="shared" si="173"/>
        <v>#VALUE!</v>
      </c>
      <c r="N2675" s="142" t="e">
        <f t="shared" si="174"/>
        <v>#VALUE!</v>
      </c>
      <c r="O2675" s="142" t="e">
        <f t="shared" si="175"/>
        <v>#N/A</v>
      </c>
      <c r="P2675" s="24" t="str">
        <f>IFERROR(VLOOKUP(O2675,HOSPITAIS_COM_DIVIDAS!A:E,5,FALSE),"")</f>
        <v/>
      </c>
    </row>
    <row r="2676" spans="1:16" x14ac:dyDescent="0.25">
      <c r="A2676" s="52" t="e">
        <f>Tabela410[[#This Row],[Status da Proposta]]</f>
        <v>#VALUE!</v>
      </c>
      <c r="B2676" s="143">
        <f>MODALIDADE_1!A2676</f>
        <v>0</v>
      </c>
      <c r="C2676" s="142" t="e">
        <f>VLOOKUP(B2676,MODALIDADE_1!A:B,2,FALSE)</f>
        <v>#N/A</v>
      </c>
      <c r="D2676" s="142"/>
      <c r="E2676" s="94" t="e">
        <f>VLOOKUP(B2676,MODALIDADE_1!A:E,5,FALSE)</f>
        <v>#N/A</v>
      </c>
      <c r="F2676" s="95" t="e">
        <f>VLOOKUP(B2676,MODALIDADE_1!A:C,3,FALSE)</f>
        <v>#N/A</v>
      </c>
      <c r="G2676" s="142" t="e">
        <f>VLOOKUP(B2676,MODALIDADE_1!A:G,4,FALSE)</f>
        <v>#N/A</v>
      </c>
      <c r="H2676" s="142" t="e">
        <f>VLOOKUP(B2676,MODALIDADE_1!A:G,6,FALSE)</f>
        <v>#N/A</v>
      </c>
      <c r="I2676" s="142" t="e">
        <f>VLOOKUP(B2676,MODALIDADE_1!A:G,7,FALSE)</f>
        <v>#N/A</v>
      </c>
      <c r="J2676" s="106" t="e">
        <f>VLOOKUP(Tabela410[[#This Row],[Proposta de Referência]],SIMP_M1!A:K,9,FALSE)</f>
        <v>#VALUE!</v>
      </c>
      <c r="K2676" s="106" t="e">
        <f>VLOOKUP(Tabela410[[#This Row],[Proposta de Referência]],SIMP_M1!A:K,8,FALSE)</f>
        <v>#VALUE!</v>
      </c>
      <c r="L2676" s="107" t="e">
        <f t="shared" si="172"/>
        <v>#VALUE!</v>
      </c>
      <c r="M2676" s="107" t="e">
        <f t="shared" si="173"/>
        <v>#VALUE!</v>
      </c>
      <c r="N2676" s="142" t="e">
        <f t="shared" si="174"/>
        <v>#VALUE!</v>
      </c>
      <c r="O2676" s="142" t="e">
        <f t="shared" si="175"/>
        <v>#N/A</v>
      </c>
      <c r="P2676" s="24" t="str">
        <f>IFERROR(VLOOKUP(O2676,HOSPITAIS_COM_DIVIDAS!A:E,5,FALSE),"")</f>
        <v/>
      </c>
    </row>
    <row r="2677" spans="1:16" x14ac:dyDescent="0.25">
      <c r="A2677" s="52" t="e">
        <f>Tabela410[[#This Row],[Status da Proposta]]</f>
        <v>#VALUE!</v>
      </c>
      <c r="B2677" s="143">
        <f>MODALIDADE_1!A2677</f>
        <v>0</v>
      </c>
      <c r="C2677" s="142" t="e">
        <f>VLOOKUP(B2677,MODALIDADE_1!A:B,2,FALSE)</f>
        <v>#N/A</v>
      </c>
      <c r="D2677" s="142"/>
      <c r="E2677" s="94" t="e">
        <f>VLOOKUP(B2677,MODALIDADE_1!A:E,5,FALSE)</f>
        <v>#N/A</v>
      </c>
      <c r="F2677" s="95" t="e">
        <f>VLOOKUP(B2677,MODALIDADE_1!A:C,3,FALSE)</f>
        <v>#N/A</v>
      </c>
      <c r="G2677" s="142" t="e">
        <f>VLOOKUP(B2677,MODALIDADE_1!A:G,4,FALSE)</f>
        <v>#N/A</v>
      </c>
      <c r="H2677" s="142" t="e">
        <f>VLOOKUP(B2677,MODALIDADE_1!A:G,6,FALSE)</f>
        <v>#N/A</v>
      </c>
      <c r="I2677" s="142" t="e">
        <f>VLOOKUP(B2677,MODALIDADE_1!A:G,7,FALSE)</f>
        <v>#N/A</v>
      </c>
      <c r="J2677" s="106" t="e">
        <f>VLOOKUP(Tabela410[[#This Row],[Proposta de Referência]],SIMP_M1!A:K,9,FALSE)</f>
        <v>#VALUE!</v>
      </c>
      <c r="K2677" s="106" t="e">
        <f>VLOOKUP(Tabela410[[#This Row],[Proposta de Referência]],SIMP_M1!A:K,8,FALSE)</f>
        <v>#VALUE!</v>
      </c>
      <c r="L2677" s="107" t="e">
        <f t="shared" si="172"/>
        <v>#VALUE!</v>
      </c>
      <c r="M2677" s="107" t="e">
        <f t="shared" si="173"/>
        <v>#VALUE!</v>
      </c>
      <c r="N2677" s="142" t="e">
        <f t="shared" si="174"/>
        <v>#VALUE!</v>
      </c>
      <c r="O2677" s="142" t="e">
        <f t="shared" si="175"/>
        <v>#N/A</v>
      </c>
      <c r="P2677" s="24" t="str">
        <f>IFERROR(VLOOKUP(O2677,HOSPITAIS_COM_DIVIDAS!A:E,5,FALSE),"")</f>
        <v/>
      </c>
    </row>
    <row r="2678" spans="1:16" x14ac:dyDescent="0.25">
      <c r="A2678" s="52" t="e">
        <f>Tabela410[[#This Row],[Status da Proposta]]</f>
        <v>#VALUE!</v>
      </c>
      <c r="B2678" s="143">
        <f>MODALIDADE_1!A2678</f>
        <v>0</v>
      </c>
      <c r="C2678" s="142" t="e">
        <f>VLOOKUP(B2678,MODALIDADE_1!A:B,2,FALSE)</f>
        <v>#N/A</v>
      </c>
      <c r="D2678" s="142"/>
      <c r="E2678" s="94" t="e">
        <f>VLOOKUP(B2678,MODALIDADE_1!A:E,5,FALSE)</f>
        <v>#N/A</v>
      </c>
      <c r="F2678" s="95" t="e">
        <f>VLOOKUP(B2678,MODALIDADE_1!A:C,3,FALSE)</f>
        <v>#N/A</v>
      </c>
      <c r="G2678" s="142" t="e">
        <f>VLOOKUP(B2678,MODALIDADE_1!A:G,4,FALSE)</f>
        <v>#N/A</v>
      </c>
      <c r="H2678" s="142" t="e">
        <f>VLOOKUP(B2678,MODALIDADE_1!A:G,6,FALSE)</f>
        <v>#N/A</v>
      </c>
      <c r="I2678" s="142" t="e">
        <f>VLOOKUP(B2678,MODALIDADE_1!A:G,7,FALSE)</f>
        <v>#N/A</v>
      </c>
      <c r="J2678" s="106" t="e">
        <f>VLOOKUP(Tabela410[[#This Row],[Proposta de Referência]],SIMP_M1!A:K,9,FALSE)</f>
        <v>#VALUE!</v>
      </c>
      <c r="K2678" s="106" t="e">
        <f>VLOOKUP(Tabela410[[#This Row],[Proposta de Referência]],SIMP_M1!A:K,8,FALSE)</f>
        <v>#VALUE!</v>
      </c>
      <c r="L2678" s="107" t="e">
        <f t="shared" si="172"/>
        <v>#VALUE!</v>
      </c>
      <c r="M2678" s="107" t="e">
        <f t="shared" si="173"/>
        <v>#VALUE!</v>
      </c>
      <c r="N2678" s="142" t="e">
        <f t="shared" si="174"/>
        <v>#VALUE!</v>
      </c>
      <c r="O2678" s="142" t="e">
        <f t="shared" si="175"/>
        <v>#N/A</v>
      </c>
      <c r="P2678" s="24" t="str">
        <f>IFERROR(VLOOKUP(O2678,HOSPITAIS_COM_DIVIDAS!A:E,5,FALSE),"")</f>
        <v/>
      </c>
    </row>
    <row r="2679" spans="1:16" x14ac:dyDescent="0.25">
      <c r="A2679" s="52" t="e">
        <f>Tabela410[[#This Row],[Status da Proposta]]</f>
        <v>#VALUE!</v>
      </c>
      <c r="B2679" s="143">
        <f>MODALIDADE_1!A2679</f>
        <v>0</v>
      </c>
      <c r="C2679" s="142" t="e">
        <f>VLOOKUP(B2679,MODALIDADE_1!A:B,2,FALSE)</f>
        <v>#N/A</v>
      </c>
      <c r="D2679" s="142"/>
      <c r="E2679" s="94" t="e">
        <f>VLOOKUP(B2679,MODALIDADE_1!A:E,5,FALSE)</f>
        <v>#N/A</v>
      </c>
      <c r="F2679" s="95" t="e">
        <f>VLOOKUP(B2679,MODALIDADE_1!A:C,3,FALSE)</f>
        <v>#N/A</v>
      </c>
      <c r="G2679" s="142" t="e">
        <f>VLOOKUP(B2679,MODALIDADE_1!A:G,4,FALSE)</f>
        <v>#N/A</v>
      </c>
      <c r="H2679" s="142" t="e">
        <f>VLOOKUP(B2679,MODALIDADE_1!A:G,6,FALSE)</f>
        <v>#N/A</v>
      </c>
      <c r="I2679" s="142" t="e">
        <f>VLOOKUP(B2679,MODALIDADE_1!A:G,7,FALSE)</f>
        <v>#N/A</v>
      </c>
      <c r="J2679" s="106" t="e">
        <f>VLOOKUP(Tabela410[[#This Row],[Proposta de Referência]],SIMP_M1!A:K,9,FALSE)</f>
        <v>#VALUE!</v>
      </c>
      <c r="K2679" s="106" t="e">
        <f>VLOOKUP(Tabela410[[#This Row],[Proposta de Referência]],SIMP_M1!A:K,8,FALSE)</f>
        <v>#VALUE!</v>
      </c>
      <c r="L2679" s="107" t="e">
        <f t="shared" si="172"/>
        <v>#VALUE!</v>
      </c>
      <c r="M2679" s="107" t="e">
        <f t="shared" si="173"/>
        <v>#VALUE!</v>
      </c>
      <c r="N2679" s="142" t="e">
        <f t="shared" si="174"/>
        <v>#VALUE!</v>
      </c>
      <c r="O2679" s="142" t="e">
        <f t="shared" si="175"/>
        <v>#N/A</v>
      </c>
      <c r="P2679" s="24" t="str">
        <f>IFERROR(VLOOKUP(O2679,HOSPITAIS_COM_DIVIDAS!A:E,5,FALSE),"")</f>
        <v/>
      </c>
    </row>
    <row r="2680" spans="1:16" x14ac:dyDescent="0.25">
      <c r="A2680" s="52" t="e">
        <f>Tabela410[[#This Row],[Status da Proposta]]</f>
        <v>#VALUE!</v>
      </c>
      <c r="B2680" s="143">
        <f>MODALIDADE_1!A2680</f>
        <v>0</v>
      </c>
      <c r="C2680" s="142" t="e">
        <f>VLOOKUP(B2680,MODALIDADE_1!A:B,2,FALSE)</f>
        <v>#N/A</v>
      </c>
      <c r="D2680" s="142"/>
      <c r="E2680" s="94" t="e">
        <f>VLOOKUP(B2680,MODALIDADE_1!A:E,5,FALSE)</f>
        <v>#N/A</v>
      </c>
      <c r="F2680" s="95" t="e">
        <f>VLOOKUP(B2680,MODALIDADE_1!A:C,3,FALSE)</f>
        <v>#N/A</v>
      </c>
      <c r="G2680" s="142" t="e">
        <f>VLOOKUP(B2680,MODALIDADE_1!A:G,4,FALSE)</f>
        <v>#N/A</v>
      </c>
      <c r="H2680" s="142" t="e">
        <f>VLOOKUP(B2680,MODALIDADE_1!A:G,6,FALSE)</f>
        <v>#N/A</v>
      </c>
      <c r="I2680" s="142" t="e">
        <f>VLOOKUP(B2680,MODALIDADE_1!A:G,7,FALSE)</f>
        <v>#N/A</v>
      </c>
      <c r="J2680" s="106" t="e">
        <f>VLOOKUP(Tabela410[[#This Row],[Proposta de Referência]],SIMP_M1!A:K,9,FALSE)</f>
        <v>#VALUE!</v>
      </c>
      <c r="K2680" s="106" t="e">
        <f>VLOOKUP(Tabela410[[#This Row],[Proposta de Referência]],SIMP_M1!A:K,8,FALSE)</f>
        <v>#VALUE!</v>
      </c>
      <c r="L2680" s="107" t="e">
        <f t="shared" si="172"/>
        <v>#VALUE!</v>
      </c>
      <c r="M2680" s="107" t="e">
        <f t="shared" si="173"/>
        <v>#VALUE!</v>
      </c>
      <c r="N2680" s="142" t="e">
        <f t="shared" si="174"/>
        <v>#VALUE!</v>
      </c>
      <c r="O2680" s="142" t="e">
        <f t="shared" si="175"/>
        <v>#N/A</v>
      </c>
      <c r="P2680" s="24" t="str">
        <f>IFERROR(VLOOKUP(O2680,HOSPITAIS_COM_DIVIDAS!A:E,5,FALSE),"")</f>
        <v/>
      </c>
    </row>
    <row r="2681" spans="1:16" x14ac:dyDescent="0.25">
      <c r="A2681" s="52" t="e">
        <f>Tabela410[[#This Row],[Status da Proposta]]</f>
        <v>#VALUE!</v>
      </c>
      <c r="B2681" s="143">
        <f>MODALIDADE_1!A2681</f>
        <v>0</v>
      </c>
      <c r="C2681" s="142" t="e">
        <f>VLOOKUP(B2681,MODALIDADE_1!A:B,2,FALSE)</f>
        <v>#N/A</v>
      </c>
      <c r="D2681" s="142"/>
      <c r="E2681" s="94" t="e">
        <f>VLOOKUP(B2681,MODALIDADE_1!A:E,5,FALSE)</f>
        <v>#N/A</v>
      </c>
      <c r="F2681" s="95" t="e">
        <f>VLOOKUP(B2681,MODALIDADE_1!A:C,3,FALSE)</f>
        <v>#N/A</v>
      </c>
      <c r="G2681" s="142" t="e">
        <f>VLOOKUP(B2681,MODALIDADE_1!A:G,4,FALSE)</f>
        <v>#N/A</v>
      </c>
      <c r="H2681" s="142" t="e">
        <f>VLOOKUP(B2681,MODALIDADE_1!A:G,6,FALSE)</f>
        <v>#N/A</v>
      </c>
      <c r="I2681" s="142" t="e">
        <f>VLOOKUP(B2681,MODALIDADE_1!A:G,7,FALSE)</f>
        <v>#N/A</v>
      </c>
      <c r="J2681" s="106" t="e">
        <f>VLOOKUP(Tabela410[[#This Row],[Proposta de Referência]],SIMP_M1!A:K,9,FALSE)</f>
        <v>#VALUE!</v>
      </c>
      <c r="K2681" s="106" t="e">
        <f>VLOOKUP(Tabela410[[#This Row],[Proposta de Referência]],SIMP_M1!A:K,8,FALSE)</f>
        <v>#VALUE!</v>
      </c>
      <c r="L2681" s="107" t="e">
        <f t="shared" si="172"/>
        <v>#VALUE!</v>
      </c>
      <c r="M2681" s="107" t="e">
        <f t="shared" si="173"/>
        <v>#VALUE!</v>
      </c>
      <c r="N2681" s="142" t="e">
        <f t="shared" si="174"/>
        <v>#VALUE!</v>
      </c>
      <c r="O2681" s="142" t="e">
        <f t="shared" si="175"/>
        <v>#N/A</v>
      </c>
      <c r="P2681" s="24" t="str">
        <f>IFERROR(VLOOKUP(O2681,HOSPITAIS_COM_DIVIDAS!A:E,5,FALSE),"")</f>
        <v/>
      </c>
    </row>
    <row r="2682" spans="1:16" x14ac:dyDescent="0.25">
      <c r="A2682" s="52" t="e">
        <f>Tabela410[[#This Row],[Status da Proposta]]</f>
        <v>#VALUE!</v>
      </c>
      <c r="B2682" s="143">
        <f>MODALIDADE_1!A2682</f>
        <v>0</v>
      </c>
      <c r="C2682" s="142" t="e">
        <f>VLOOKUP(B2682,MODALIDADE_1!A:B,2,FALSE)</f>
        <v>#N/A</v>
      </c>
      <c r="D2682" s="142"/>
      <c r="E2682" s="94" t="e">
        <f>VLOOKUP(B2682,MODALIDADE_1!A:E,5,FALSE)</f>
        <v>#N/A</v>
      </c>
      <c r="F2682" s="95" t="e">
        <f>VLOOKUP(B2682,MODALIDADE_1!A:C,3,FALSE)</f>
        <v>#N/A</v>
      </c>
      <c r="G2682" s="142" t="e">
        <f>VLOOKUP(B2682,MODALIDADE_1!A:G,4,FALSE)</f>
        <v>#N/A</v>
      </c>
      <c r="H2682" s="142" t="e">
        <f>VLOOKUP(B2682,MODALIDADE_1!A:G,6,FALSE)</f>
        <v>#N/A</v>
      </c>
      <c r="I2682" s="142" t="e">
        <f>VLOOKUP(B2682,MODALIDADE_1!A:G,7,FALSE)</f>
        <v>#N/A</v>
      </c>
      <c r="J2682" s="106" t="e">
        <f>VLOOKUP(Tabela410[[#This Row],[Proposta de Referência]],SIMP_M1!A:K,9,FALSE)</f>
        <v>#VALUE!</v>
      </c>
      <c r="K2682" s="106" t="e">
        <f>VLOOKUP(Tabela410[[#This Row],[Proposta de Referência]],SIMP_M1!A:K,8,FALSE)</f>
        <v>#VALUE!</v>
      </c>
      <c r="L2682" s="107" t="e">
        <f t="shared" si="172"/>
        <v>#VALUE!</v>
      </c>
      <c r="M2682" s="107" t="e">
        <f t="shared" si="173"/>
        <v>#VALUE!</v>
      </c>
      <c r="N2682" s="142" t="e">
        <f t="shared" si="174"/>
        <v>#VALUE!</v>
      </c>
      <c r="O2682" s="142" t="e">
        <f t="shared" si="175"/>
        <v>#N/A</v>
      </c>
      <c r="P2682" s="24" t="str">
        <f>IFERROR(VLOOKUP(O2682,HOSPITAIS_COM_DIVIDAS!A:E,5,FALSE),"")</f>
        <v/>
      </c>
    </row>
    <row r="2683" spans="1:16" x14ac:dyDescent="0.25">
      <c r="A2683" s="52" t="e">
        <f>Tabela410[[#This Row],[Status da Proposta]]</f>
        <v>#VALUE!</v>
      </c>
      <c r="B2683" s="143">
        <f>MODALIDADE_1!A2683</f>
        <v>0</v>
      </c>
      <c r="C2683" s="142" t="e">
        <f>VLOOKUP(B2683,MODALIDADE_1!A:B,2,FALSE)</f>
        <v>#N/A</v>
      </c>
      <c r="D2683" s="142"/>
      <c r="E2683" s="94" t="e">
        <f>VLOOKUP(B2683,MODALIDADE_1!A:E,5,FALSE)</f>
        <v>#N/A</v>
      </c>
      <c r="F2683" s="95" t="e">
        <f>VLOOKUP(B2683,MODALIDADE_1!A:C,3,FALSE)</f>
        <v>#N/A</v>
      </c>
      <c r="G2683" s="142" t="e">
        <f>VLOOKUP(B2683,MODALIDADE_1!A:G,4,FALSE)</f>
        <v>#N/A</v>
      </c>
      <c r="H2683" s="142" t="e">
        <f>VLOOKUP(B2683,MODALIDADE_1!A:G,6,FALSE)</f>
        <v>#N/A</v>
      </c>
      <c r="I2683" s="142" t="e">
        <f>VLOOKUP(B2683,MODALIDADE_1!A:G,7,FALSE)</f>
        <v>#N/A</v>
      </c>
      <c r="J2683" s="106" t="e">
        <f>VLOOKUP(Tabela410[[#This Row],[Proposta de Referência]],SIMP_M1!A:K,9,FALSE)</f>
        <v>#VALUE!</v>
      </c>
      <c r="K2683" s="106" t="e">
        <f>VLOOKUP(Tabela410[[#This Row],[Proposta de Referência]],SIMP_M1!A:K,8,FALSE)</f>
        <v>#VALUE!</v>
      </c>
      <c r="L2683" s="107" t="e">
        <f t="shared" si="172"/>
        <v>#VALUE!</v>
      </c>
      <c r="M2683" s="107" t="e">
        <f t="shared" si="173"/>
        <v>#VALUE!</v>
      </c>
      <c r="N2683" s="142" t="e">
        <f t="shared" si="174"/>
        <v>#VALUE!</v>
      </c>
      <c r="O2683" s="142" t="e">
        <f t="shared" si="175"/>
        <v>#N/A</v>
      </c>
      <c r="P2683" s="24" t="str">
        <f>IFERROR(VLOOKUP(O2683,HOSPITAIS_COM_DIVIDAS!A:E,5,FALSE),"")</f>
        <v/>
      </c>
    </row>
    <row r="2684" spans="1:16" x14ac:dyDescent="0.25">
      <c r="A2684" s="52" t="e">
        <f>Tabela410[[#This Row],[Status da Proposta]]</f>
        <v>#VALUE!</v>
      </c>
      <c r="B2684" s="143">
        <f>MODALIDADE_1!A2684</f>
        <v>0</v>
      </c>
      <c r="C2684" s="142" t="e">
        <f>VLOOKUP(B2684,MODALIDADE_1!A:B,2,FALSE)</f>
        <v>#N/A</v>
      </c>
      <c r="D2684" s="142"/>
      <c r="E2684" s="94" t="e">
        <f>VLOOKUP(B2684,MODALIDADE_1!A:E,5,FALSE)</f>
        <v>#N/A</v>
      </c>
      <c r="F2684" s="95" t="e">
        <f>VLOOKUP(B2684,MODALIDADE_1!A:C,3,FALSE)</f>
        <v>#N/A</v>
      </c>
      <c r="G2684" s="142" t="e">
        <f>VLOOKUP(B2684,MODALIDADE_1!A:G,4,FALSE)</f>
        <v>#N/A</v>
      </c>
      <c r="H2684" s="142" t="e">
        <f>VLOOKUP(B2684,MODALIDADE_1!A:G,6,FALSE)</f>
        <v>#N/A</v>
      </c>
      <c r="I2684" s="142" t="e">
        <f>VLOOKUP(B2684,MODALIDADE_1!A:G,7,FALSE)</f>
        <v>#N/A</v>
      </c>
      <c r="J2684" s="106" t="e">
        <f>VLOOKUP(Tabela410[[#This Row],[Proposta de Referência]],SIMP_M1!A:K,9,FALSE)</f>
        <v>#VALUE!</v>
      </c>
      <c r="K2684" s="106" t="e">
        <f>VLOOKUP(Tabela410[[#This Row],[Proposta de Referência]],SIMP_M1!A:K,8,FALSE)</f>
        <v>#VALUE!</v>
      </c>
      <c r="L2684" s="107" t="e">
        <f t="shared" si="172"/>
        <v>#VALUE!</v>
      </c>
      <c r="M2684" s="107" t="e">
        <f t="shared" si="173"/>
        <v>#VALUE!</v>
      </c>
      <c r="N2684" s="142" t="e">
        <f t="shared" si="174"/>
        <v>#VALUE!</v>
      </c>
      <c r="O2684" s="142" t="e">
        <f t="shared" si="175"/>
        <v>#N/A</v>
      </c>
      <c r="P2684" s="24" t="str">
        <f>IFERROR(VLOOKUP(O2684,HOSPITAIS_COM_DIVIDAS!A:E,5,FALSE),"")</f>
        <v/>
      </c>
    </row>
    <row r="2685" spans="1:16" x14ac:dyDescent="0.25">
      <c r="A2685" s="52" t="e">
        <f>Tabela410[[#This Row],[Status da Proposta]]</f>
        <v>#VALUE!</v>
      </c>
      <c r="B2685" s="143">
        <f>MODALIDADE_1!A2685</f>
        <v>0</v>
      </c>
      <c r="C2685" s="142" t="e">
        <f>VLOOKUP(B2685,MODALIDADE_1!A:B,2,FALSE)</f>
        <v>#N/A</v>
      </c>
      <c r="D2685" s="142"/>
      <c r="E2685" s="94" t="e">
        <f>VLOOKUP(B2685,MODALIDADE_1!A:E,5,FALSE)</f>
        <v>#N/A</v>
      </c>
      <c r="F2685" s="95" t="e">
        <f>VLOOKUP(B2685,MODALIDADE_1!A:C,3,FALSE)</f>
        <v>#N/A</v>
      </c>
      <c r="G2685" s="142" t="e">
        <f>VLOOKUP(B2685,MODALIDADE_1!A:G,4,FALSE)</f>
        <v>#N/A</v>
      </c>
      <c r="H2685" s="142" t="e">
        <f>VLOOKUP(B2685,MODALIDADE_1!A:G,6,FALSE)</f>
        <v>#N/A</v>
      </c>
      <c r="I2685" s="142" t="e">
        <f>VLOOKUP(B2685,MODALIDADE_1!A:G,7,FALSE)</f>
        <v>#N/A</v>
      </c>
      <c r="J2685" s="106" t="e">
        <f>VLOOKUP(Tabela410[[#This Row],[Proposta de Referência]],SIMP_M1!A:K,9,FALSE)</f>
        <v>#VALUE!</v>
      </c>
      <c r="K2685" s="106" t="e">
        <f>VLOOKUP(Tabela410[[#This Row],[Proposta de Referência]],SIMP_M1!A:K,8,FALSE)</f>
        <v>#VALUE!</v>
      </c>
      <c r="L2685" s="107" t="e">
        <f t="shared" si="172"/>
        <v>#VALUE!</v>
      </c>
      <c r="M2685" s="107" t="e">
        <f t="shared" si="173"/>
        <v>#VALUE!</v>
      </c>
      <c r="N2685" s="142" t="e">
        <f t="shared" si="174"/>
        <v>#VALUE!</v>
      </c>
      <c r="O2685" s="142" t="e">
        <f t="shared" si="175"/>
        <v>#N/A</v>
      </c>
      <c r="P2685" s="24" t="str">
        <f>IFERROR(VLOOKUP(O2685,HOSPITAIS_COM_DIVIDAS!A:E,5,FALSE),"")</f>
        <v/>
      </c>
    </row>
    <row r="2686" spans="1:16" x14ac:dyDescent="0.25">
      <c r="A2686" s="52" t="e">
        <f>Tabela410[[#This Row],[Status da Proposta]]</f>
        <v>#VALUE!</v>
      </c>
      <c r="B2686" s="143">
        <f>MODALIDADE_1!A2686</f>
        <v>0</v>
      </c>
      <c r="C2686" s="142" t="e">
        <f>VLOOKUP(B2686,MODALIDADE_1!A:B,2,FALSE)</f>
        <v>#N/A</v>
      </c>
      <c r="D2686" s="142"/>
      <c r="E2686" s="94" t="e">
        <f>VLOOKUP(B2686,MODALIDADE_1!A:E,5,FALSE)</f>
        <v>#N/A</v>
      </c>
      <c r="F2686" s="95" t="e">
        <f>VLOOKUP(B2686,MODALIDADE_1!A:C,3,FALSE)</f>
        <v>#N/A</v>
      </c>
      <c r="G2686" s="142" t="e">
        <f>VLOOKUP(B2686,MODALIDADE_1!A:G,4,FALSE)</f>
        <v>#N/A</v>
      </c>
      <c r="H2686" s="142" t="e">
        <f>VLOOKUP(B2686,MODALIDADE_1!A:G,6,FALSE)</f>
        <v>#N/A</v>
      </c>
      <c r="I2686" s="142" t="e">
        <f>VLOOKUP(B2686,MODALIDADE_1!A:G,7,FALSE)</f>
        <v>#N/A</v>
      </c>
      <c r="J2686" s="106" t="e">
        <f>VLOOKUP(Tabela410[[#This Row],[Proposta de Referência]],SIMP_M1!A:K,9,FALSE)</f>
        <v>#VALUE!</v>
      </c>
      <c r="K2686" s="106" t="e">
        <f>VLOOKUP(Tabela410[[#This Row],[Proposta de Referência]],SIMP_M1!A:K,8,FALSE)</f>
        <v>#VALUE!</v>
      </c>
      <c r="L2686" s="107" t="e">
        <f t="shared" si="172"/>
        <v>#VALUE!</v>
      </c>
      <c r="M2686" s="107" t="e">
        <f t="shared" si="173"/>
        <v>#VALUE!</v>
      </c>
      <c r="N2686" s="142" t="e">
        <f t="shared" si="174"/>
        <v>#VALUE!</v>
      </c>
      <c r="O2686" s="142" t="e">
        <f t="shared" si="175"/>
        <v>#N/A</v>
      </c>
      <c r="P2686" s="24" t="str">
        <f>IFERROR(VLOOKUP(O2686,HOSPITAIS_COM_DIVIDAS!A:E,5,FALSE),"")</f>
        <v/>
      </c>
    </row>
    <row r="2687" spans="1:16" x14ac:dyDescent="0.25">
      <c r="A2687" s="52" t="e">
        <f>Tabela410[[#This Row],[Status da Proposta]]</f>
        <v>#VALUE!</v>
      </c>
      <c r="B2687" s="143">
        <f>MODALIDADE_1!A2687</f>
        <v>0</v>
      </c>
      <c r="C2687" s="142" t="e">
        <f>VLOOKUP(B2687,MODALIDADE_1!A:B,2,FALSE)</f>
        <v>#N/A</v>
      </c>
      <c r="D2687" s="142"/>
      <c r="E2687" s="94" t="e">
        <f>VLOOKUP(B2687,MODALIDADE_1!A:E,5,FALSE)</f>
        <v>#N/A</v>
      </c>
      <c r="F2687" s="95" t="e">
        <f>VLOOKUP(B2687,MODALIDADE_1!A:C,3,FALSE)</f>
        <v>#N/A</v>
      </c>
      <c r="G2687" s="142" t="e">
        <f>VLOOKUP(B2687,MODALIDADE_1!A:G,4,FALSE)</f>
        <v>#N/A</v>
      </c>
      <c r="H2687" s="142" t="e">
        <f>VLOOKUP(B2687,MODALIDADE_1!A:G,6,FALSE)</f>
        <v>#N/A</v>
      </c>
      <c r="I2687" s="142" t="e">
        <f>VLOOKUP(B2687,MODALIDADE_1!A:G,7,FALSE)</f>
        <v>#N/A</v>
      </c>
      <c r="J2687" s="106" t="e">
        <f>VLOOKUP(Tabela410[[#This Row],[Proposta de Referência]],SIMP_M1!A:K,9,FALSE)</f>
        <v>#VALUE!</v>
      </c>
      <c r="K2687" s="106" t="e">
        <f>VLOOKUP(Tabela410[[#This Row],[Proposta de Referência]],SIMP_M1!A:K,8,FALSE)</f>
        <v>#VALUE!</v>
      </c>
      <c r="L2687" s="107" t="e">
        <f t="shared" si="172"/>
        <v>#VALUE!</v>
      </c>
      <c r="M2687" s="107" t="e">
        <f t="shared" si="173"/>
        <v>#VALUE!</v>
      </c>
      <c r="N2687" s="142" t="e">
        <f t="shared" si="174"/>
        <v>#VALUE!</v>
      </c>
      <c r="O2687" s="142" t="e">
        <f t="shared" si="175"/>
        <v>#N/A</v>
      </c>
      <c r="P2687" s="24" t="str">
        <f>IFERROR(VLOOKUP(O2687,HOSPITAIS_COM_DIVIDAS!A:E,5,FALSE),"")</f>
        <v/>
      </c>
    </row>
    <row r="2688" spans="1:16" x14ac:dyDescent="0.25">
      <c r="A2688" s="52" t="e">
        <f>Tabela410[[#This Row],[Status da Proposta]]</f>
        <v>#VALUE!</v>
      </c>
      <c r="B2688" s="143">
        <f>MODALIDADE_1!A2688</f>
        <v>0</v>
      </c>
      <c r="C2688" s="142" t="e">
        <f>VLOOKUP(B2688,MODALIDADE_1!A:B,2,FALSE)</f>
        <v>#N/A</v>
      </c>
      <c r="D2688" s="142"/>
      <c r="E2688" s="94" t="e">
        <f>VLOOKUP(B2688,MODALIDADE_1!A:E,5,FALSE)</f>
        <v>#N/A</v>
      </c>
      <c r="F2688" s="95" t="e">
        <f>VLOOKUP(B2688,MODALIDADE_1!A:C,3,FALSE)</f>
        <v>#N/A</v>
      </c>
      <c r="G2688" s="142" t="e">
        <f>VLOOKUP(B2688,MODALIDADE_1!A:G,4,FALSE)</f>
        <v>#N/A</v>
      </c>
      <c r="H2688" s="142" t="e">
        <f>VLOOKUP(B2688,MODALIDADE_1!A:G,6,FALSE)</f>
        <v>#N/A</v>
      </c>
      <c r="I2688" s="142" t="e">
        <f>VLOOKUP(B2688,MODALIDADE_1!A:G,7,FALSE)</f>
        <v>#N/A</v>
      </c>
      <c r="J2688" s="106" t="e">
        <f>VLOOKUP(Tabela410[[#This Row],[Proposta de Referência]],SIMP_M1!A:K,9,FALSE)</f>
        <v>#VALUE!</v>
      </c>
      <c r="K2688" s="106" t="e">
        <f>VLOOKUP(Tabela410[[#This Row],[Proposta de Referência]],SIMP_M1!A:K,8,FALSE)</f>
        <v>#VALUE!</v>
      </c>
      <c r="L2688" s="107" t="e">
        <f t="shared" si="172"/>
        <v>#VALUE!</v>
      </c>
      <c r="M2688" s="107" t="e">
        <f t="shared" si="173"/>
        <v>#VALUE!</v>
      </c>
      <c r="N2688" s="142" t="e">
        <f t="shared" si="174"/>
        <v>#VALUE!</v>
      </c>
      <c r="O2688" s="142" t="e">
        <f t="shared" si="175"/>
        <v>#N/A</v>
      </c>
      <c r="P2688" s="24" t="str">
        <f>IFERROR(VLOOKUP(O2688,HOSPITAIS_COM_DIVIDAS!A:E,5,FALSE),"")</f>
        <v/>
      </c>
    </row>
    <row r="2689" spans="1:16" x14ac:dyDescent="0.25">
      <c r="A2689" s="52" t="e">
        <f>Tabela410[[#This Row],[Status da Proposta]]</f>
        <v>#VALUE!</v>
      </c>
      <c r="B2689" s="143">
        <f>MODALIDADE_1!A2689</f>
        <v>0</v>
      </c>
      <c r="C2689" s="142" t="e">
        <f>VLOOKUP(B2689,MODALIDADE_1!A:B,2,FALSE)</f>
        <v>#N/A</v>
      </c>
      <c r="D2689" s="142"/>
      <c r="E2689" s="94" t="e">
        <f>VLOOKUP(B2689,MODALIDADE_1!A:E,5,FALSE)</f>
        <v>#N/A</v>
      </c>
      <c r="F2689" s="95" t="e">
        <f>VLOOKUP(B2689,MODALIDADE_1!A:C,3,FALSE)</f>
        <v>#N/A</v>
      </c>
      <c r="G2689" s="142" t="e">
        <f>VLOOKUP(B2689,MODALIDADE_1!A:G,4,FALSE)</f>
        <v>#N/A</v>
      </c>
      <c r="H2689" s="142" t="e">
        <f>VLOOKUP(B2689,MODALIDADE_1!A:G,6,FALSE)</f>
        <v>#N/A</v>
      </c>
      <c r="I2689" s="142" t="e">
        <f>VLOOKUP(B2689,MODALIDADE_1!A:G,7,FALSE)</f>
        <v>#N/A</v>
      </c>
      <c r="J2689" s="106" t="e">
        <f>VLOOKUP(Tabela410[[#This Row],[Proposta de Referência]],SIMP_M1!A:K,9,FALSE)</f>
        <v>#VALUE!</v>
      </c>
      <c r="K2689" s="106" t="e">
        <f>VLOOKUP(Tabela410[[#This Row],[Proposta de Referência]],SIMP_M1!A:K,8,FALSE)</f>
        <v>#VALUE!</v>
      </c>
      <c r="L2689" s="107" t="e">
        <f t="shared" si="172"/>
        <v>#VALUE!</v>
      </c>
      <c r="M2689" s="107" t="e">
        <f t="shared" si="173"/>
        <v>#VALUE!</v>
      </c>
      <c r="N2689" s="142" t="e">
        <f t="shared" si="174"/>
        <v>#VALUE!</v>
      </c>
      <c r="O2689" s="142" t="e">
        <f t="shared" si="175"/>
        <v>#N/A</v>
      </c>
      <c r="P2689" s="24" t="str">
        <f>IFERROR(VLOOKUP(O2689,HOSPITAIS_COM_DIVIDAS!A:E,5,FALSE),"")</f>
        <v/>
      </c>
    </row>
    <row r="2690" spans="1:16" x14ac:dyDescent="0.25">
      <c r="A2690" s="52" t="e">
        <f>Tabela410[[#This Row],[Status da Proposta]]</f>
        <v>#VALUE!</v>
      </c>
      <c r="B2690" s="143">
        <f>MODALIDADE_1!A2690</f>
        <v>0</v>
      </c>
      <c r="C2690" s="142" t="e">
        <f>VLOOKUP(B2690,MODALIDADE_1!A:B,2,FALSE)</f>
        <v>#N/A</v>
      </c>
      <c r="D2690" s="142"/>
      <c r="E2690" s="94" t="e">
        <f>VLOOKUP(B2690,MODALIDADE_1!A:E,5,FALSE)</f>
        <v>#N/A</v>
      </c>
      <c r="F2690" s="95" t="e">
        <f>VLOOKUP(B2690,MODALIDADE_1!A:C,3,FALSE)</f>
        <v>#N/A</v>
      </c>
      <c r="G2690" s="142" t="e">
        <f>VLOOKUP(B2690,MODALIDADE_1!A:G,4,FALSE)</f>
        <v>#N/A</v>
      </c>
      <c r="H2690" s="142" t="e">
        <f>VLOOKUP(B2690,MODALIDADE_1!A:G,6,FALSE)</f>
        <v>#N/A</v>
      </c>
      <c r="I2690" s="142" t="e">
        <f>VLOOKUP(B2690,MODALIDADE_1!A:G,7,FALSE)</f>
        <v>#N/A</v>
      </c>
      <c r="J2690" s="106" t="e">
        <f>VLOOKUP(Tabela410[[#This Row],[Proposta de Referência]],SIMP_M1!A:K,9,FALSE)</f>
        <v>#VALUE!</v>
      </c>
      <c r="K2690" s="106" t="e">
        <f>VLOOKUP(Tabela410[[#This Row],[Proposta de Referência]],SIMP_M1!A:K,8,FALSE)</f>
        <v>#VALUE!</v>
      </c>
      <c r="L2690" s="107" t="e">
        <f t="shared" si="172"/>
        <v>#VALUE!</v>
      </c>
      <c r="M2690" s="107" t="e">
        <f t="shared" si="173"/>
        <v>#VALUE!</v>
      </c>
      <c r="N2690" s="142" t="e">
        <f t="shared" si="174"/>
        <v>#VALUE!</v>
      </c>
      <c r="O2690" s="142" t="e">
        <f t="shared" si="175"/>
        <v>#N/A</v>
      </c>
      <c r="P2690" s="24" t="str">
        <f>IFERROR(VLOOKUP(O2690,HOSPITAIS_COM_DIVIDAS!A:E,5,FALSE),"")</f>
        <v/>
      </c>
    </row>
    <row r="2691" spans="1:16" x14ac:dyDescent="0.25">
      <c r="A2691" s="52" t="e">
        <f>Tabela410[[#This Row],[Status da Proposta]]</f>
        <v>#VALUE!</v>
      </c>
      <c r="B2691" s="143">
        <f>MODALIDADE_1!A2691</f>
        <v>0</v>
      </c>
      <c r="C2691" s="142" t="e">
        <f>VLOOKUP(B2691,MODALIDADE_1!A:B,2,FALSE)</f>
        <v>#N/A</v>
      </c>
      <c r="D2691" s="142"/>
      <c r="E2691" s="94" t="e">
        <f>VLOOKUP(B2691,MODALIDADE_1!A:E,5,FALSE)</f>
        <v>#N/A</v>
      </c>
      <c r="F2691" s="95" t="e">
        <f>VLOOKUP(B2691,MODALIDADE_1!A:C,3,FALSE)</f>
        <v>#N/A</v>
      </c>
      <c r="G2691" s="142" t="e">
        <f>VLOOKUP(B2691,MODALIDADE_1!A:G,4,FALSE)</f>
        <v>#N/A</v>
      </c>
      <c r="H2691" s="142" t="e">
        <f>VLOOKUP(B2691,MODALIDADE_1!A:G,6,FALSE)</f>
        <v>#N/A</v>
      </c>
      <c r="I2691" s="142" t="e">
        <f>VLOOKUP(B2691,MODALIDADE_1!A:G,7,FALSE)</f>
        <v>#N/A</v>
      </c>
      <c r="J2691" s="106" t="e">
        <f>VLOOKUP(Tabela410[[#This Row],[Proposta de Referência]],SIMP_M1!A:K,9,FALSE)</f>
        <v>#VALUE!</v>
      </c>
      <c r="K2691" s="106" t="e">
        <f>VLOOKUP(Tabela410[[#This Row],[Proposta de Referência]],SIMP_M1!A:K,8,FALSE)</f>
        <v>#VALUE!</v>
      </c>
      <c r="L2691" s="107" t="e">
        <f t="shared" si="172"/>
        <v>#VALUE!</v>
      </c>
      <c r="M2691" s="107" t="e">
        <f t="shared" si="173"/>
        <v>#VALUE!</v>
      </c>
      <c r="N2691" s="142" t="e">
        <f t="shared" si="174"/>
        <v>#VALUE!</v>
      </c>
      <c r="O2691" s="142" t="e">
        <f t="shared" si="175"/>
        <v>#N/A</v>
      </c>
      <c r="P2691" s="24" t="str">
        <f>IFERROR(VLOOKUP(O2691,HOSPITAIS_COM_DIVIDAS!A:E,5,FALSE),"")</f>
        <v/>
      </c>
    </row>
    <row r="2692" spans="1:16" x14ac:dyDescent="0.25">
      <c r="A2692" s="52" t="e">
        <f>Tabela410[[#This Row],[Status da Proposta]]</f>
        <v>#VALUE!</v>
      </c>
      <c r="B2692" s="143">
        <f>MODALIDADE_1!A2692</f>
        <v>0</v>
      </c>
      <c r="C2692" s="142" t="e">
        <f>VLOOKUP(B2692,MODALIDADE_1!A:B,2,FALSE)</f>
        <v>#N/A</v>
      </c>
      <c r="D2692" s="142"/>
      <c r="E2692" s="94" t="e">
        <f>VLOOKUP(B2692,MODALIDADE_1!A:E,5,FALSE)</f>
        <v>#N/A</v>
      </c>
      <c r="F2692" s="95" t="e">
        <f>VLOOKUP(B2692,MODALIDADE_1!A:C,3,FALSE)</f>
        <v>#N/A</v>
      </c>
      <c r="G2692" s="142" t="e">
        <f>VLOOKUP(B2692,MODALIDADE_1!A:G,4,FALSE)</f>
        <v>#N/A</v>
      </c>
      <c r="H2692" s="142" t="e">
        <f>VLOOKUP(B2692,MODALIDADE_1!A:G,6,FALSE)</f>
        <v>#N/A</v>
      </c>
      <c r="I2692" s="142" t="e">
        <f>VLOOKUP(B2692,MODALIDADE_1!A:G,7,FALSE)</f>
        <v>#N/A</v>
      </c>
      <c r="J2692" s="106" t="e">
        <f>VLOOKUP(Tabela410[[#This Row],[Proposta de Referência]],SIMP_M1!A:K,9,FALSE)</f>
        <v>#VALUE!</v>
      </c>
      <c r="K2692" s="106" t="e">
        <f>VLOOKUP(Tabela410[[#This Row],[Proposta de Referência]],SIMP_M1!A:K,8,FALSE)</f>
        <v>#VALUE!</v>
      </c>
      <c r="L2692" s="107" t="e">
        <f t="shared" si="172"/>
        <v>#VALUE!</v>
      </c>
      <c r="M2692" s="107" t="e">
        <f t="shared" si="173"/>
        <v>#VALUE!</v>
      </c>
      <c r="N2692" s="142" t="e">
        <f t="shared" si="174"/>
        <v>#VALUE!</v>
      </c>
      <c r="O2692" s="142" t="e">
        <f t="shared" si="175"/>
        <v>#N/A</v>
      </c>
      <c r="P2692" s="24" t="str">
        <f>IFERROR(VLOOKUP(O2692,HOSPITAIS_COM_DIVIDAS!A:E,5,FALSE),"")</f>
        <v/>
      </c>
    </row>
    <row r="2693" spans="1:16" x14ac:dyDescent="0.25">
      <c r="A2693" s="52" t="e">
        <f>Tabela410[[#This Row],[Status da Proposta]]</f>
        <v>#VALUE!</v>
      </c>
      <c r="B2693" s="143">
        <f>MODALIDADE_1!A2693</f>
        <v>0</v>
      </c>
      <c r="C2693" s="142" t="e">
        <f>VLOOKUP(B2693,MODALIDADE_1!A:B,2,FALSE)</f>
        <v>#N/A</v>
      </c>
      <c r="D2693" s="142"/>
      <c r="E2693" s="94" t="e">
        <f>VLOOKUP(B2693,MODALIDADE_1!A:E,5,FALSE)</f>
        <v>#N/A</v>
      </c>
      <c r="F2693" s="95" t="e">
        <f>VLOOKUP(B2693,MODALIDADE_1!A:C,3,FALSE)</f>
        <v>#N/A</v>
      </c>
      <c r="G2693" s="142" t="e">
        <f>VLOOKUP(B2693,MODALIDADE_1!A:G,4,FALSE)</f>
        <v>#N/A</v>
      </c>
      <c r="H2693" s="142" t="e">
        <f>VLOOKUP(B2693,MODALIDADE_1!A:G,6,FALSE)</f>
        <v>#N/A</v>
      </c>
      <c r="I2693" s="142" t="e">
        <f>VLOOKUP(B2693,MODALIDADE_1!A:G,7,FALSE)</f>
        <v>#N/A</v>
      </c>
      <c r="J2693" s="106" t="e">
        <f>VLOOKUP(Tabela410[[#This Row],[Proposta de Referência]],SIMP_M1!A:K,9,FALSE)</f>
        <v>#VALUE!</v>
      </c>
      <c r="K2693" s="106" t="e">
        <f>VLOOKUP(Tabela410[[#This Row],[Proposta de Referência]],SIMP_M1!A:K,8,FALSE)</f>
        <v>#VALUE!</v>
      </c>
      <c r="L2693" s="107" t="e">
        <f t="shared" si="172"/>
        <v>#VALUE!</v>
      </c>
      <c r="M2693" s="107" t="e">
        <f t="shared" si="173"/>
        <v>#VALUE!</v>
      </c>
      <c r="N2693" s="142" t="e">
        <f t="shared" si="174"/>
        <v>#VALUE!</v>
      </c>
      <c r="O2693" s="142" t="e">
        <f t="shared" si="175"/>
        <v>#N/A</v>
      </c>
      <c r="P2693" s="24" t="str">
        <f>IFERROR(VLOOKUP(O2693,HOSPITAIS_COM_DIVIDAS!A:E,5,FALSE),"")</f>
        <v/>
      </c>
    </row>
    <row r="2694" spans="1:16" x14ac:dyDescent="0.25">
      <c r="A2694" s="52" t="e">
        <f>Tabela410[[#This Row],[Status da Proposta]]</f>
        <v>#VALUE!</v>
      </c>
      <c r="B2694" s="143">
        <f>MODALIDADE_1!A2694</f>
        <v>0</v>
      </c>
      <c r="C2694" s="142" t="e">
        <f>VLOOKUP(B2694,MODALIDADE_1!A:B,2,FALSE)</f>
        <v>#N/A</v>
      </c>
      <c r="D2694" s="142"/>
      <c r="E2694" s="94" t="e">
        <f>VLOOKUP(B2694,MODALIDADE_1!A:E,5,FALSE)</f>
        <v>#N/A</v>
      </c>
      <c r="F2694" s="95" t="e">
        <f>VLOOKUP(B2694,MODALIDADE_1!A:C,3,FALSE)</f>
        <v>#N/A</v>
      </c>
      <c r="G2694" s="142" t="e">
        <f>VLOOKUP(B2694,MODALIDADE_1!A:G,4,FALSE)</f>
        <v>#N/A</v>
      </c>
      <c r="H2694" s="142" t="e">
        <f>VLOOKUP(B2694,MODALIDADE_1!A:G,6,FALSE)</f>
        <v>#N/A</v>
      </c>
      <c r="I2694" s="142" t="e">
        <f>VLOOKUP(B2694,MODALIDADE_1!A:G,7,FALSE)</f>
        <v>#N/A</v>
      </c>
      <c r="J2694" s="106" t="e">
        <f>VLOOKUP(Tabela410[[#This Row],[Proposta de Referência]],SIMP_M1!A:K,9,FALSE)</f>
        <v>#VALUE!</v>
      </c>
      <c r="K2694" s="106" t="e">
        <f>VLOOKUP(Tabela410[[#This Row],[Proposta de Referência]],SIMP_M1!A:K,8,FALSE)</f>
        <v>#VALUE!</v>
      </c>
      <c r="L2694" s="107" t="e">
        <f t="shared" si="172"/>
        <v>#VALUE!</v>
      </c>
      <c r="M2694" s="107" t="e">
        <f t="shared" si="173"/>
        <v>#VALUE!</v>
      </c>
      <c r="N2694" s="142" t="e">
        <f t="shared" si="174"/>
        <v>#VALUE!</v>
      </c>
      <c r="O2694" s="142" t="e">
        <f t="shared" si="175"/>
        <v>#N/A</v>
      </c>
      <c r="P2694" s="24" t="str">
        <f>IFERROR(VLOOKUP(O2694,HOSPITAIS_COM_DIVIDAS!A:E,5,FALSE),"")</f>
        <v/>
      </c>
    </row>
    <row r="2695" spans="1:16" x14ac:dyDescent="0.25">
      <c r="A2695" s="52" t="e">
        <f>Tabela410[[#This Row],[Status da Proposta]]</f>
        <v>#VALUE!</v>
      </c>
      <c r="B2695" s="143">
        <f>MODALIDADE_1!A2695</f>
        <v>0</v>
      </c>
      <c r="C2695" s="142" t="e">
        <f>VLOOKUP(B2695,MODALIDADE_1!A:B,2,FALSE)</f>
        <v>#N/A</v>
      </c>
      <c r="D2695" s="142"/>
      <c r="E2695" s="94" t="e">
        <f>VLOOKUP(B2695,MODALIDADE_1!A:E,5,FALSE)</f>
        <v>#N/A</v>
      </c>
      <c r="F2695" s="95" t="e">
        <f>VLOOKUP(B2695,MODALIDADE_1!A:C,3,FALSE)</f>
        <v>#N/A</v>
      </c>
      <c r="G2695" s="142" t="e">
        <f>VLOOKUP(B2695,MODALIDADE_1!A:G,4,FALSE)</f>
        <v>#N/A</v>
      </c>
      <c r="H2695" s="142" t="e">
        <f>VLOOKUP(B2695,MODALIDADE_1!A:G,6,FALSE)</f>
        <v>#N/A</v>
      </c>
      <c r="I2695" s="142" t="e">
        <f>VLOOKUP(B2695,MODALIDADE_1!A:G,7,FALSE)</f>
        <v>#N/A</v>
      </c>
      <c r="J2695" s="106" t="e">
        <f>VLOOKUP(Tabela410[[#This Row],[Proposta de Referência]],SIMP_M1!A:K,9,FALSE)</f>
        <v>#VALUE!</v>
      </c>
      <c r="K2695" s="106" t="e">
        <f>VLOOKUP(Tabela410[[#This Row],[Proposta de Referência]],SIMP_M1!A:K,8,FALSE)</f>
        <v>#VALUE!</v>
      </c>
      <c r="L2695" s="107" t="e">
        <f t="shared" si="172"/>
        <v>#VALUE!</v>
      </c>
      <c r="M2695" s="107" t="e">
        <f t="shared" si="173"/>
        <v>#VALUE!</v>
      </c>
      <c r="N2695" s="142" t="e">
        <f t="shared" si="174"/>
        <v>#VALUE!</v>
      </c>
      <c r="O2695" s="142" t="e">
        <f t="shared" si="175"/>
        <v>#N/A</v>
      </c>
      <c r="P2695" s="24" t="str">
        <f>IFERROR(VLOOKUP(O2695,HOSPITAIS_COM_DIVIDAS!A:E,5,FALSE),"")</f>
        <v/>
      </c>
    </row>
    <row r="2696" spans="1:16" x14ac:dyDescent="0.25">
      <c r="A2696" s="52" t="e">
        <f>Tabela410[[#This Row],[Status da Proposta]]</f>
        <v>#VALUE!</v>
      </c>
      <c r="B2696" s="143">
        <f>MODALIDADE_1!A2696</f>
        <v>0</v>
      </c>
      <c r="C2696" s="142" t="e">
        <f>VLOOKUP(B2696,MODALIDADE_1!A:B,2,FALSE)</f>
        <v>#N/A</v>
      </c>
      <c r="D2696" s="142"/>
      <c r="E2696" s="94" t="e">
        <f>VLOOKUP(B2696,MODALIDADE_1!A:E,5,FALSE)</f>
        <v>#N/A</v>
      </c>
      <c r="F2696" s="95" t="e">
        <f>VLOOKUP(B2696,MODALIDADE_1!A:C,3,FALSE)</f>
        <v>#N/A</v>
      </c>
      <c r="G2696" s="142" t="e">
        <f>VLOOKUP(B2696,MODALIDADE_1!A:G,4,FALSE)</f>
        <v>#N/A</v>
      </c>
      <c r="H2696" s="142" t="e">
        <f>VLOOKUP(B2696,MODALIDADE_1!A:G,6,FALSE)</f>
        <v>#N/A</v>
      </c>
      <c r="I2696" s="142" t="e">
        <f>VLOOKUP(B2696,MODALIDADE_1!A:G,7,FALSE)</f>
        <v>#N/A</v>
      </c>
      <c r="J2696" s="106" t="e">
        <f>VLOOKUP(Tabela410[[#This Row],[Proposta de Referência]],SIMP_M1!A:K,9,FALSE)</f>
        <v>#VALUE!</v>
      </c>
      <c r="K2696" s="106" t="e">
        <f>VLOOKUP(Tabela410[[#This Row],[Proposta de Referência]],SIMP_M1!A:K,8,FALSE)</f>
        <v>#VALUE!</v>
      </c>
      <c r="L2696" s="107" t="e">
        <f t="shared" si="172"/>
        <v>#VALUE!</v>
      </c>
      <c r="M2696" s="107" t="e">
        <f t="shared" si="173"/>
        <v>#VALUE!</v>
      </c>
      <c r="N2696" s="142" t="e">
        <f t="shared" si="174"/>
        <v>#VALUE!</v>
      </c>
      <c r="O2696" s="142" t="e">
        <f t="shared" si="175"/>
        <v>#N/A</v>
      </c>
      <c r="P2696" s="24" t="str">
        <f>IFERROR(VLOOKUP(O2696,HOSPITAIS_COM_DIVIDAS!A:E,5,FALSE),"")</f>
        <v/>
      </c>
    </row>
    <row r="2697" spans="1:16" x14ac:dyDescent="0.25">
      <c r="A2697" s="52" t="e">
        <f>Tabela410[[#This Row],[Status da Proposta]]</f>
        <v>#VALUE!</v>
      </c>
      <c r="B2697" s="143">
        <f>MODALIDADE_1!A2697</f>
        <v>0</v>
      </c>
      <c r="C2697" s="142" t="e">
        <f>VLOOKUP(B2697,MODALIDADE_1!A:B,2,FALSE)</f>
        <v>#N/A</v>
      </c>
      <c r="D2697" s="142"/>
      <c r="E2697" s="94" t="e">
        <f>VLOOKUP(B2697,MODALIDADE_1!A:E,5,FALSE)</f>
        <v>#N/A</v>
      </c>
      <c r="F2697" s="95" t="e">
        <f>VLOOKUP(B2697,MODALIDADE_1!A:C,3,FALSE)</f>
        <v>#N/A</v>
      </c>
      <c r="G2697" s="142" t="e">
        <f>VLOOKUP(B2697,MODALIDADE_1!A:G,4,FALSE)</f>
        <v>#N/A</v>
      </c>
      <c r="H2697" s="142" t="e">
        <f>VLOOKUP(B2697,MODALIDADE_1!A:G,6,FALSE)</f>
        <v>#N/A</v>
      </c>
      <c r="I2697" s="142" t="e">
        <f>VLOOKUP(B2697,MODALIDADE_1!A:G,7,FALSE)</f>
        <v>#N/A</v>
      </c>
      <c r="J2697" s="106" t="e">
        <f>VLOOKUP(Tabela410[[#This Row],[Proposta de Referência]],SIMP_M1!A:K,9,FALSE)</f>
        <v>#VALUE!</v>
      </c>
      <c r="K2697" s="106" t="e">
        <f>VLOOKUP(Tabela410[[#This Row],[Proposta de Referência]],SIMP_M1!A:K,8,FALSE)</f>
        <v>#VALUE!</v>
      </c>
      <c r="L2697" s="107" t="e">
        <f t="shared" si="172"/>
        <v>#VALUE!</v>
      </c>
      <c r="M2697" s="107" t="e">
        <f t="shared" si="173"/>
        <v>#VALUE!</v>
      </c>
      <c r="N2697" s="142" t="e">
        <f t="shared" si="174"/>
        <v>#VALUE!</v>
      </c>
      <c r="O2697" s="142" t="e">
        <f t="shared" si="175"/>
        <v>#N/A</v>
      </c>
      <c r="P2697" s="24" t="str">
        <f>IFERROR(VLOOKUP(O2697,HOSPITAIS_COM_DIVIDAS!A:E,5,FALSE),"")</f>
        <v/>
      </c>
    </row>
    <row r="2698" spans="1:16" x14ac:dyDescent="0.25">
      <c r="A2698" s="52" t="e">
        <f>Tabela410[[#This Row],[Status da Proposta]]</f>
        <v>#VALUE!</v>
      </c>
      <c r="B2698" s="143">
        <f>MODALIDADE_1!A2698</f>
        <v>0</v>
      </c>
      <c r="C2698" s="142" t="e">
        <f>VLOOKUP(B2698,MODALIDADE_1!A:B,2,FALSE)</f>
        <v>#N/A</v>
      </c>
      <c r="D2698" s="142"/>
      <c r="E2698" s="94" t="e">
        <f>VLOOKUP(B2698,MODALIDADE_1!A:E,5,FALSE)</f>
        <v>#N/A</v>
      </c>
      <c r="F2698" s="95" t="e">
        <f>VLOOKUP(B2698,MODALIDADE_1!A:C,3,FALSE)</f>
        <v>#N/A</v>
      </c>
      <c r="G2698" s="142" t="e">
        <f>VLOOKUP(B2698,MODALIDADE_1!A:G,4,FALSE)</f>
        <v>#N/A</v>
      </c>
      <c r="H2698" s="142" t="e">
        <f>VLOOKUP(B2698,MODALIDADE_1!A:G,6,FALSE)</f>
        <v>#N/A</v>
      </c>
      <c r="I2698" s="142" t="e">
        <f>VLOOKUP(B2698,MODALIDADE_1!A:G,7,FALSE)</f>
        <v>#N/A</v>
      </c>
      <c r="J2698" s="106" t="e">
        <f>VLOOKUP(Tabela410[[#This Row],[Proposta de Referência]],SIMP_M1!A:K,9,FALSE)</f>
        <v>#VALUE!</v>
      </c>
      <c r="K2698" s="106" t="e">
        <f>VLOOKUP(Tabela410[[#This Row],[Proposta de Referência]],SIMP_M1!A:K,8,FALSE)</f>
        <v>#VALUE!</v>
      </c>
      <c r="L2698" s="107" t="e">
        <f t="shared" si="172"/>
        <v>#VALUE!</v>
      </c>
      <c r="M2698" s="107" t="e">
        <f t="shared" si="173"/>
        <v>#VALUE!</v>
      </c>
      <c r="N2698" s="142" t="e">
        <f t="shared" si="174"/>
        <v>#VALUE!</v>
      </c>
      <c r="O2698" s="142" t="e">
        <f t="shared" si="175"/>
        <v>#N/A</v>
      </c>
      <c r="P2698" s="24" t="str">
        <f>IFERROR(VLOOKUP(O2698,HOSPITAIS_COM_DIVIDAS!A:E,5,FALSE),"")</f>
        <v/>
      </c>
    </row>
    <row r="2699" spans="1:16" x14ac:dyDescent="0.25">
      <c r="A2699" s="52" t="e">
        <f>Tabela410[[#This Row],[Status da Proposta]]</f>
        <v>#VALUE!</v>
      </c>
      <c r="B2699" s="143">
        <f>MODALIDADE_1!A2699</f>
        <v>0</v>
      </c>
      <c r="C2699" s="142" t="e">
        <f>VLOOKUP(B2699,MODALIDADE_1!A:B,2,FALSE)</f>
        <v>#N/A</v>
      </c>
      <c r="D2699" s="142"/>
      <c r="E2699" s="94" t="e">
        <f>VLOOKUP(B2699,MODALIDADE_1!A:E,5,FALSE)</f>
        <v>#N/A</v>
      </c>
      <c r="F2699" s="95" t="e">
        <f>VLOOKUP(B2699,MODALIDADE_1!A:C,3,FALSE)</f>
        <v>#N/A</v>
      </c>
      <c r="G2699" s="142" t="e">
        <f>VLOOKUP(B2699,MODALIDADE_1!A:G,4,FALSE)</f>
        <v>#N/A</v>
      </c>
      <c r="H2699" s="142" t="e">
        <f>VLOOKUP(B2699,MODALIDADE_1!A:G,6,FALSE)</f>
        <v>#N/A</v>
      </c>
      <c r="I2699" s="142" t="e">
        <f>VLOOKUP(B2699,MODALIDADE_1!A:G,7,FALSE)</f>
        <v>#N/A</v>
      </c>
      <c r="J2699" s="106" t="e">
        <f>VLOOKUP(Tabela410[[#This Row],[Proposta de Referência]],SIMP_M1!A:K,9,FALSE)</f>
        <v>#VALUE!</v>
      </c>
      <c r="K2699" s="106" t="e">
        <f>VLOOKUP(Tabela410[[#This Row],[Proposta de Referência]],SIMP_M1!A:K,8,FALSE)</f>
        <v>#VALUE!</v>
      </c>
      <c r="L2699" s="107" t="e">
        <f t="shared" si="172"/>
        <v>#VALUE!</v>
      </c>
      <c r="M2699" s="107" t="e">
        <f t="shared" si="173"/>
        <v>#VALUE!</v>
      </c>
      <c r="N2699" s="142" t="e">
        <f t="shared" si="174"/>
        <v>#VALUE!</v>
      </c>
      <c r="O2699" s="142" t="e">
        <f t="shared" si="175"/>
        <v>#N/A</v>
      </c>
      <c r="P2699" s="24" t="str">
        <f>IFERROR(VLOOKUP(O2699,HOSPITAIS_COM_DIVIDAS!A:E,5,FALSE),"")</f>
        <v/>
      </c>
    </row>
    <row r="2700" spans="1:16" x14ac:dyDescent="0.25">
      <c r="A2700" s="52" t="e">
        <f>Tabela410[[#This Row],[Status da Proposta]]</f>
        <v>#VALUE!</v>
      </c>
      <c r="B2700" s="143">
        <f>MODALIDADE_1!A2700</f>
        <v>0</v>
      </c>
      <c r="C2700" s="142" t="e">
        <f>VLOOKUP(B2700,MODALIDADE_1!A:B,2,FALSE)</f>
        <v>#N/A</v>
      </c>
      <c r="D2700" s="142"/>
      <c r="E2700" s="94" t="e">
        <f>VLOOKUP(B2700,MODALIDADE_1!A:E,5,FALSE)</f>
        <v>#N/A</v>
      </c>
      <c r="F2700" s="95" t="e">
        <f>VLOOKUP(B2700,MODALIDADE_1!A:C,3,FALSE)</f>
        <v>#N/A</v>
      </c>
      <c r="G2700" s="142" t="e">
        <f>VLOOKUP(B2700,MODALIDADE_1!A:G,4,FALSE)</f>
        <v>#N/A</v>
      </c>
      <c r="H2700" s="142" t="e">
        <f>VLOOKUP(B2700,MODALIDADE_1!A:G,6,FALSE)</f>
        <v>#N/A</v>
      </c>
      <c r="I2700" s="142" t="e">
        <f>VLOOKUP(B2700,MODALIDADE_1!A:G,7,FALSE)</f>
        <v>#N/A</v>
      </c>
      <c r="J2700" s="106" t="e">
        <f>VLOOKUP(Tabela410[[#This Row],[Proposta de Referência]],SIMP_M1!A:K,9,FALSE)</f>
        <v>#VALUE!</v>
      </c>
      <c r="K2700" s="106" t="e">
        <f>VLOOKUP(Tabela410[[#This Row],[Proposta de Referência]],SIMP_M1!A:K,8,FALSE)</f>
        <v>#VALUE!</v>
      </c>
      <c r="L2700" s="107" t="e">
        <f t="shared" si="172"/>
        <v>#VALUE!</v>
      </c>
      <c r="M2700" s="107" t="e">
        <f t="shared" si="173"/>
        <v>#VALUE!</v>
      </c>
      <c r="N2700" s="142" t="e">
        <f t="shared" si="174"/>
        <v>#VALUE!</v>
      </c>
      <c r="O2700" s="142" t="e">
        <f t="shared" si="175"/>
        <v>#N/A</v>
      </c>
      <c r="P2700" s="24" t="str">
        <f>IFERROR(VLOOKUP(O2700,HOSPITAIS_COM_DIVIDAS!A:E,5,FALSE),"")</f>
        <v/>
      </c>
    </row>
    <row r="2701" spans="1:16" x14ac:dyDescent="0.25">
      <c r="A2701" s="52" t="e">
        <f>Tabela410[[#This Row],[Status da Proposta]]</f>
        <v>#VALUE!</v>
      </c>
      <c r="B2701" s="143">
        <f>MODALIDADE_1!A2701</f>
        <v>0</v>
      </c>
      <c r="C2701" s="142" t="e">
        <f>VLOOKUP(B2701,MODALIDADE_1!A:B,2,FALSE)</f>
        <v>#N/A</v>
      </c>
      <c r="D2701" s="142"/>
      <c r="E2701" s="94" t="e">
        <f>VLOOKUP(B2701,MODALIDADE_1!A:E,5,FALSE)</f>
        <v>#N/A</v>
      </c>
      <c r="F2701" s="95" t="e">
        <f>VLOOKUP(B2701,MODALIDADE_1!A:C,3,FALSE)</f>
        <v>#N/A</v>
      </c>
      <c r="G2701" s="142" t="e">
        <f>VLOOKUP(B2701,MODALIDADE_1!A:G,4,FALSE)</f>
        <v>#N/A</v>
      </c>
      <c r="H2701" s="142" t="e">
        <f>VLOOKUP(B2701,MODALIDADE_1!A:G,6,FALSE)</f>
        <v>#N/A</v>
      </c>
      <c r="I2701" s="142" t="e">
        <f>VLOOKUP(B2701,MODALIDADE_1!A:G,7,FALSE)</f>
        <v>#N/A</v>
      </c>
      <c r="J2701" s="106" t="e">
        <f>VLOOKUP(Tabela410[[#This Row],[Proposta de Referência]],SIMP_M1!A:K,9,FALSE)</f>
        <v>#VALUE!</v>
      </c>
      <c r="K2701" s="106" t="e">
        <f>VLOOKUP(Tabela410[[#This Row],[Proposta de Referência]],SIMP_M1!A:K,8,FALSE)</f>
        <v>#VALUE!</v>
      </c>
      <c r="L2701" s="107" t="e">
        <f t="shared" si="172"/>
        <v>#VALUE!</v>
      </c>
      <c r="M2701" s="107" t="e">
        <f t="shared" si="173"/>
        <v>#VALUE!</v>
      </c>
      <c r="N2701" s="142" t="e">
        <f t="shared" si="174"/>
        <v>#VALUE!</v>
      </c>
      <c r="O2701" s="142" t="e">
        <f t="shared" si="175"/>
        <v>#N/A</v>
      </c>
      <c r="P2701" s="24" t="str">
        <f>IFERROR(VLOOKUP(O2701,HOSPITAIS_COM_DIVIDAS!A:E,5,FALSE),"")</f>
        <v/>
      </c>
    </row>
    <row r="2702" spans="1:16" x14ac:dyDescent="0.25">
      <c r="A2702" s="52" t="e">
        <f>Tabela410[[#This Row],[Status da Proposta]]</f>
        <v>#VALUE!</v>
      </c>
      <c r="B2702" s="143">
        <f>MODALIDADE_1!A2702</f>
        <v>0</v>
      </c>
      <c r="C2702" s="142" t="e">
        <f>VLOOKUP(B2702,MODALIDADE_1!A:B,2,FALSE)</f>
        <v>#N/A</v>
      </c>
      <c r="D2702" s="142"/>
      <c r="E2702" s="94" t="e">
        <f>VLOOKUP(B2702,MODALIDADE_1!A:E,5,FALSE)</f>
        <v>#N/A</v>
      </c>
      <c r="F2702" s="95" t="e">
        <f>VLOOKUP(B2702,MODALIDADE_1!A:C,3,FALSE)</f>
        <v>#N/A</v>
      </c>
      <c r="G2702" s="142" t="e">
        <f>VLOOKUP(B2702,MODALIDADE_1!A:G,4,FALSE)</f>
        <v>#N/A</v>
      </c>
      <c r="H2702" s="142" t="e">
        <f>VLOOKUP(B2702,MODALIDADE_1!A:G,6,FALSE)</f>
        <v>#N/A</v>
      </c>
      <c r="I2702" s="142" t="e">
        <f>VLOOKUP(B2702,MODALIDADE_1!A:G,7,FALSE)</f>
        <v>#N/A</v>
      </c>
      <c r="J2702" s="106" t="e">
        <f>VLOOKUP(Tabela410[[#This Row],[Proposta de Referência]],SIMP_M1!A:K,9,FALSE)</f>
        <v>#VALUE!</v>
      </c>
      <c r="K2702" s="106" t="e">
        <f>VLOOKUP(Tabela410[[#This Row],[Proposta de Referência]],SIMP_M1!A:K,8,FALSE)</f>
        <v>#VALUE!</v>
      </c>
      <c r="L2702" s="107" t="e">
        <f t="shared" si="172"/>
        <v>#VALUE!</v>
      </c>
      <c r="M2702" s="107" t="e">
        <f t="shared" si="173"/>
        <v>#VALUE!</v>
      </c>
      <c r="N2702" s="142" t="e">
        <f t="shared" si="174"/>
        <v>#VALUE!</v>
      </c>
      <c r="O2702" s="142" t="e">
        <f t="shared" si="175"/>
        <v>#N/A</v>
      </c>
      <c r="P2702" s="24" t="str">
        <f>IFERROR(VLOOKUP(O2702,HOSPITAIS_COM_DIVIDAS!A:E,5,FALSE),"")</f>
        <v/>
      </c>
    </row>
    <row r="2703" spans="1:16" x14ac:dyDescent="0.25">
      <c r="A2703" s="52" t="e">
        <f>Tabela410[[#This Row],[Status da Proposta]]</f>
        <v>#VALUE!</v>
      </c>
      <c r="B2703" s="143">
        <f>MODALIDADE_1!A2703</f>
        <v>0</v>
      </c>
      <c r="C2703" s="142" t="e">
        <f>VLOOKUP(B2703,MODALIDADE_1!A:B,2,FALSE)</f>
        <v>#N/A</v>
      </c>
      <c r="D2703" s="142"/>
      <c r="E2703" s="94" t="e">
        <f>VLOOKUP(B2703,MODALIDADE_1!A:E,5,FALSE)</f>
        <v>#N/A</v>
      </c>
      <c r="F2703" s="95" t="e">
        <f>VLOOKUP(B2703,MODALIDADE_1!A:C,3,FALSE)</f>
        <v>#N/A</v>
      </c>
      <c r="G2703" s="142" t="e">
        <f>VLOOKUP(B2703,MODALIDADE_1!A:G,4,FALSE)</f>
        <v>#N/A</v>
      </c>
      <c r="H2703" s="142" t="e">
        <f>VLOOKUP(B2703,MODALIDADE_1!A:G,6,FALSE)</f>
        <v>#N/A</v>
      </c>
      <c r="I2703" s="142" t="e">
        <f>VLOOKUP(B2703,MODALIDADE_1!A:G,7,FALSE)</f>
        <v>#N/A</v>
      </c>
      <c r="J2703" s="106" t="e">
        <f>VLOOKUP(Tabela410[[#This Row],[Proposta de Referência]],SIMP_M1!A:K,9,FALSE)</f>
        <v>#VALUE!</v>
      </c>
      <c r="K2703" s="106" t="e">
        <f>VLOOKUP(Tabela410[[#This Row],[Proposta de Referência]],SIMP_M1!A:K,8,FALSE)</f>
        <v>#VALUE!</v>
      </c>
      <c r="L2703" s="107" t="e">
        <f t="shared" si="172"/>
        <v>#VALUE!</v>
      </c>
      <c r="M2703" s="107" t="e">
        <f t="shared" si="173"/>
        <v>#VALUE!</v>
      </c>
      <c r="N2703" s="142" t="e">
        <f t="shared" si="174"/>
        <v>#VALUE!</v>
      </c>
      <c r="O2703" s="142" t="e">
        <f t="shared" si="175"/>
        <v>#N/A</v>
      </c>
      <c r="P2703" s="24" t="str">
        <f>IFERROR(VLOOKUP(O2703,HOSPITAIS_COM_DIVIDAS!A:E,5,FALSE),"")</f>
        <v/>
      </c>
    </row>
    <row r="2704" spans="1:16" x14ac:dyDescent="0.25">
      <c r="A2704" s="52" t="e">
        <f>Tabela410[[#This Row],[Status da Proposta]]</f>
        <v>#VALUE!</v>
      </c>
      <c r="B2704" s="143">
        <f>MODALIDADE_1!A2704</f>
        <v>0</v>
      </c>
      <c r="C2704" s="142" t="e">
        <f>VLOOKUP(B2704,MODALIDADE_1!A:B,2,FALSE)</f>
        <v>#N/A</v>
      </c>
      <c r="D2704" s="142"/>
      <c r="E2704" s="94" t="e">
        <f>VLOOKUP(B2704,MODALIDADE_1!A:E,5,FALSE)</f>
        <v>#N/A</v>
      </c>
      <c r="F2704" s="95" t="e">
        <f>VLOOKUP(B2704,MODALIDADE_1!A:C,3,FALSE)</f>
        <v>#N/A</v>
      </c>
      <c r="G2704" s="142" t="e">
        <f>VLOOKUP(B2704,MODALIDADE_1!A:G,4,FALSE)</f>
        <v>#N/A</v>
      </c>
      <c r="H2704" s="142" t="e">
        <f>VLOOKUP(B2704,MODALIDADE_1!A:G,6,FALSE)</f>
        <v>#N/A</v>
      </c>
      <c r="I2704" s="142" t="e">
        <f>VLOOKUP(B2704,MODALIDADE_1!A:G,7,FALSE)</f>
        <v>#N/A</v>
      </c>
      <c r="J2704" s="106" t="e">
        <f>VLOOKUP(Tabela410[[#This Row],[Proposta de Referência]],SIMP_M1!A:K,9,FALSE)</f>
        <v>#VALUE!</v>
      </c>
      <c r="K2704" s="106" t="e">
        <f>VLOOKUP(Tabela410[[#This Row],[Proposta de Referência]],SIMP_M1!A:K,8,FALSE)</f>
        <v>#VALUE!</v>
      </c>
      <c r="L2704" s="107" t="e">
        <f t="shared" si="172"/>
        <v>#VALUE!</v>
      </c>
      <c r="M2704" s="107" t="e">
        <f t="shared" si="173"/>
        <v>#VALUE!</v>
      </c>
      <c r="N2704" s="142" t="e">
        <f t="shared" si="174"/>
        <v>#VALUE!</v>
      </c>
      <c r="O2704" s="142" t="e">
        <f t="shared" si="175"/>
        <v>#N/A</v>
      </c>
      <c r="P2704" s="24" t="str">
        <f>IFERROR(VLOOKUP(O2704,HOSPITAIS_COM_DIVIDAS!A:E,5,FALSE),"")</f>
        <v/>
      </c>
    </row>
    <row r="2705" spans="1:16" x14ac:dyDescent="0.25">
      <c r="A2705" s="52" t="e">
        <f>Tabela410[[#This Row],[Status da Proposta]]</f>
        <v>#VALUE!</v>
      </c>
      <c r="B2705" s="143">
        <f>MODALIDADE_1!A2705</f>
        <v>0</v>
      </c>
      <c r="C2705" s="142" t="e">
        <f>VLOOKUP(B2705,MODALIDADE_1!A:B,2,FALSE)</f>
        <v>#N/A</v>
      </c>
      <c r="D2705" s="142"/>
      <c r="E2705" s="94" t="e">
        <f>VLOOKUP(B2705,MODALIDADE_1!A:E,5,FALSE)</f>
        <v>#N/A</v>
      </c>
      <c r="F2705" s="95" t="e">
        <f>VLOOKUP(B2705,MODALIDADE_1!A:C,3,FALSE)</f>
        <v>#N/A</v>
      </c>
      <c r="G2705" s="142" t="e">
        <f>VLOOKUP(B2705,MODALIDADE_1!A:G,4,FALSE)</f>
        <v>#N/A</v>
      </c>
      <c r="H2705" s="142" t="e">
        <f>VLOOKUP(B2705,MODALIDADE_1!A:G,6,FALSE)</f>
        <v>#N/A</v>
      </c>
      <c r="I2705" s="142" t="e">
        <f>VLOOKUP(B2705,MODALIDADE_1!A:G,7,FALSE)</f>
        <v>#N/A</v>
      </c>
      <c r="J2705" s="106" t="e">
        <f>VLOOKUP(Tabela410[[#This Row],[Proposta de Referência]],SIMP_M1!A:K,9,FALSE)</f>
        <v>#VALUE!</v>
      </c>
      <c r="K2705" s="106" t="e">
        <f>VLOOKUP(Tabela410[[#This Row],[Proposta de Referência]],SIMP_M1!A:K,8,FALSE)</f>
        <v>#VALUE!</v>
      </c>
      <c r="L2705" s="107" t="e">
        <f t="shared" si="172"/>
        <v>#VALUE!</v>
      </c>
      <c r="M2705" s="107" t="e">
        <f t="shared" si="173"/>
        <v>#VALUE!</v>
      </c>
      <c r="N2705" s="142" t="e">
        <f t="shared" si="174"/>
        <v>#VALUE!</v>
      </c>
      <c r="O2705" s="142" t="e">
        <f t="shared" si="175"/>
        <v>#N/A</v>
      </c>
      <c r="P2705" s="24" t="str">
        <f>IFERROR(VLOOKUP(O2705,HOSPITAIS_COM_DIVIDAS!A:E,5,FALSE),"")</f>
        <v/>
      </c>
    </row>
    <row r="2706" spans="1:16" x14ac:dyDescent="0.25">
      <c r="A2706" s="52" t="e">
        <f>Tabela410[[#This Row],[Status da Proposta]]</f>
        <v>#VALUE!</v>
      </c>
      <c r="B2706" s="143">
        <f>MODALIDADE_1!A2706</f>
        <v>0</v>
      </c>
      <c r="C2706" s="142" t="e">
        <f>VLOOKUP(B2706,MODALIDADE_1!A:B,2,FALSE)</f>
        <v>#N/A</v>
      </c>
      <c r="D2706" s="142"/>
      <c r="E2706" s="94" t="e">
        <f>VLOOKUP(B2706,MODALIDADE_1!A:E,5,FALSE)</f>
        <v>#N/A</v>
      </c>
      <c r="F2706" s="95" t="e">
        <f>VLOOKUP(B2706,MODALIDADE_1!A:C,3,FALSE)</f>
        <v>#N/A</v>
      </c>
      <c r="G2706" s="142" t="e">
        <f>VLOOKUP(B2706,MODALIDADE_1!A:G,4,FALSE)</f>
        <v>#N/A</v>
      </c>
      <c r="H2706" s="142" t="e">
        <f>VLOOKUP(B2706,MODALIDADE_1!A:G,6,FALSE)</f>
        <v>#N/A</v>
      </c>
      <c r="I2706" s="142" t="e">
        <f>VLOOKUP(B2706,MODALIDADE_1!A:G,7,FALSE)</f>
        <v>#N/A</v>
      </c>
      <c r="J2706" s="106" t="e">
        <f>VLOOKUP(Tabela410[[#This Row],[Proposta de Referência]],SIMP_M1!A:K,9,FALSE)</f>
        <v>#VALUE!</v>
      </c>
      <c r="K2706" s="106" t="e">
        <f>VLOOKUP(Tabela410[[#This Row],[Proposta de Referência]],SIMP_M1!A:K,8,FALSE)</f>
        <v>#VALUE!</v>
      </c>
      <c r="L2706" s="107" t="e">
        <f t="shared" si="172"/>
        <v>#VALUE!</v>
      </c>
      <c r="M2706" s="107" t="e">
        <f t="shared" si="173"/>
        <v>#VALUE!</v>
      </c>
      <c r="N2706" s="142" t="e">
        <f t="shared" si="174"/>
        <v>#VALUE!</v>
      </c>
      <c r="O2706" s="142" t="e">
        <f t="shared" si="175"/>
        <v>#N/A</v>
      </c>
      <c r="P2706" s="24" t="str">
        <f>IFERROR(VLOOKUP(O2706,HOSPITAIS_COM_DIVIDAS!A:E,5,FALSE),"")</f>
        <v/>
      </c>
    </row>
    <row r="2707" spans="1:16" x14ac:dyDescent="0.25">
      <c r="A2707" s="52" t="e">
        <f>Tabela410[[#This Row],[Status da Proposta]]</f>
        <v>#VALUE!</v>
      </c>
      <c r="B2707" s="143">
        <f>MODALIDADE_1!A2707</f>
        <v>0</v>
      </c>
      <c r="C2707" s="142" t="e">
        <f>VLOOKUP(B2707,MODALIDADE_1!A:B,2,FALSE)</f>
        <v>#N/A</v>
      </c>
      <c r="D2707" s="142"/>
      <c r="E2707" s="94" t="e">
        <f>VLOOKUP(B2707,MODALIDADE_1!A:E,5,FALSE)</f>
        <v>#N/A</v>
      </c>
      <c r="F2707" s="95" t="e">
        <f>VLOOKUP(B2707,MODALIDADE_1!A:C,3,FALSE)</f>
        <v>#N/A</v>
      </c>
      <c r="G2707" s="142" t="e">
        <f>VLOOKUP(B2707,MODALIDADE_1!A:G,4,FALSE)</f>
        <v>#N/A</v>
      </c>
      <c r="H2707" s="142" t="e">
        <f>VLOOKUP(B2707,MODALIDADE_1!A:G,6,FALSE)</f>
        <v>#N/A</v>
      </c>
      <c r="I2707" s="142" t="e">
        <f>VLOOKUP(B2707,MODALIDADE_1!A:G,7,FALSE)</f>
        <v>#N/A</v>
      </c>
      <c r="J2707" s="106" t="e">
        <f>VLOOKUP(Tabela410[[#This Row],[Proposta de Referência]],SIMP_M1!A:K,9,FALSE)</f>
        <v>#VALUE!</v>
      </c>
      <c r="K2707" s="106" t="e">
        <f>VLOOKUP(Tabela410[[#This Row],[Proposta de Referência]],SIMP_M1!A:K,8,FALSE)</f>
        <v>#VALUE!</v>
      </c>
      <c r="L2707" s="107" t="e">
        <f t="shared" si="172"/>
        <v>#VALUE!</v>
      </c>
      <c r="M2707" s="107" t="e">
        <f t="shared" si="173"/>
        <v>#VALUE!</v>
      </c>
      <c r="N2707" s="142" t="e">
        <f t="shared" si="174"/>
        <v>#VALUE!</v>
      </c>
      <c r="O2707" s="142" t="e">
        <f t="shared" si="175"/>
        <v>#N/A</v>
      </c>
      <c r="P2707" s="24" t="str">
        <f>IFERROR(VLOOKUP(O2707,HOSPITAIS_COM_DIVIDAS!A:E,5,FALSE),"")</f>
        <v/>
      </c>
    </row>
    <row r="2708" spans="1:16" x14ac:dyDescent="0.25">
      <c r="A2708" s="52" t="e">
        <f>Tabela410[[#This Row],[Status da Proposta]]</f>
        <v>#VALUE!</v>
      </c>
      <c r="B2708" s="143">
        <f>MODALIDADE_1!A2708</f>
        <v>0</v>
      </c>
      <c r="C2708" s="142" t="e">
        <f>VLOOKUP(B2708,MODALIDADE_1!A:B,2,FALSE)</f>
        <v>#N/A</v>
      </c>
      <c r="D2708" s="142"/>
      <c r="E2708" s="94" t="e">
        <f>VLOOKUP(B2708,MODALIDADE_1!A:E,5,FALSE)</f>
        <v>#N/A</v>
      </c>
      <c r="F2708" s="95" t="e">
        <f>VLOOKUP(B2708,MODALIDADE_1!A:C,3,FALSE)</f>
        <v>#N/A</v>
      </c>
      <c r="G2708" s="142" t="e">
        <f>VLOOKUP(B2708,MODALIDADE_1!A:G,4,FALSE)</f>
        <v>#N/A</v>
      </c>
      <c r="H2708" s="142" t="e">
        <f>VLOOKUP(B2708,MODALIDADE_1!A:G,6,FALSE)</f>
        <v>#N/A</v>
      </c>
      <c r="I2708" s="142" t="e">
        <f>VLOOKUP(B2708,MODALIDADE_1!A:G,7,FALSE)</f>
        <v>#N/A</v>
      </c>
      <c r="J2708" s="106" t="e">
        <f>VLOOKUP(Tabela410[[#This Row],[Proposta de Referência]],SIMP_M1!A:K,9,FALSE)</f>
        <v>#VALUE!</v>
      </c>
      <c r="K2708" s="106" t="e">
        <f>VLOOKUP(Tabela410[[#This Row],[Proposta de Referência]],SIMP_M1!A:K,8,FALSE)</f>
        <v>#VALUE!</v>
      </c>
      <c r="L2708" s="107" t="e">
        <f t="shared" si="172"/>
        <v>#VALUE!</v>
      </c>
      <c r="M2708" s="107" t="e">
        <f t="shared" si="173"/>
        <v>#VALUE!</v>
      </c>
      <c r="N2708" s="142" t="e">
        <f t="shared" si="174"/>
        <v>#VALUE!</v>
      </c>
      <c r="O2708" s="142" t="e">
        <f t="shared" si="175"/>
        <v>#N/A</v>
      </c>
      <c r="P2708" s="24" t="str">
        <f>IFERROR(VLOOKUP(O2708,HOSPITAIS_COM_DIVIDAS!A:E,5,FALSE),"")</f>
        <v/>
      </c>
    </row>
    <row r="2709" spans="1:16" x14ac:dyDescent="0.25">
      <c r="A2709" s="52" t="e">
        <f>Tabela410[[#This Row],[Status da Proposta]]</f>
        <v>#VALUE!</v>
      </c>
      <c r="B2709" s="143">
        <f>MODALIDADE_1!A2709</f>
        <v>0</v>
      </c>
      <c r="C2709" s="142" t="e">
        <f>VLOOKUP(B2709,MODALIDADE_1!A:B,2,FALSE)</f>
        <v>#N/A</v>
      </c>
      <c r="D2709" s="142"/>
      <c r="E2709" s="94" t="e">
        <f>VLOOKUP(B2709,MODALIDADE_1!A:E,5,FALSE)</f>
        <v>#N/A</v>
      </c>
      <c r="F2709" s="95" t="e">
        <f>VLOOKUP(B2709,MODALIDADE_1!A:C,3,FALSE)</f>
        <v>#N/A</v>
      </c>
      <c r="G2709" s="142" t="e">
        <f>VLOOKUP(B2709,MODALIDADE_1!A:G,4,FALSE)</f>
        <v>#N/A</v>
      </c>
      <c r="H2709" s="142" t="e">
        <f>VLOOKUP(B2709,MODALIDADE_1!A:G,6,FALSE)</f>
        <v>#N/A</v>
      </c>
      <c r="I2709" s="142" t="e">
        <f>VLOOKUP(B2709,MODALIDADE_1!A:G,7,FALSE)</f>
        <v>#N/A</v>
      </c>
      <c r="J2709" s="106" t="e">
        <f>VLOOKUP(Tabela410[[#This Row],[Proposta de Referência]],SIMP_M1!A:K,9,FALSE)</f>
        <v>#VALUE!</v>
      </c>
      <c r="K2709" s="106" t="e">
        <f>VLOOKUP(Tabela410[[#This Row],[Proposta de Referência]],SIMP_M1!A:K,8,FALSE)</f>
        <v>#VALUE!</v>
      </c>
      <c r="L2709" s="107" t="e">
        <f t="shared" si="172"/>
        <v>#VALUE!</v>
      </c>
      <c r="M2709" s="107" t="e">
        <f t="shared" si="173"/>
        <v>#VALUE!</v>
      </c>
      <c r="N2709" s="142" t="e">
        <f t="shared" si="174"/>
        <v>#VALUE!</v>
      </c>
      <c r="O2709" s="142" t="e">
        <f t="shared" si="175"/>
        <v>#N/A</v>
      </c>
      <c r="P2709" s="24" t="str">
        <f>IFERROR(VLOOKUP(O2709,HOSPITAIS_COM_DIVIDAS!A:E,5,FALSE),"")</f>
        <v/>
      </c>
    </row>
    <row r="2710" spans="1:16" x14ac:dyDescent="0.25">
      <c r="A2710" s="52" t="e">
        <f>Tabela410[[#This Row],[Status da Proposta]]</f>
        <v>#VALUE!</v>
      </c>
      <c r="B2710" s="143">
        <f>MODALIDADE_1!A2710</f>
        <v>0</v>
      </c>
      <c r="C2710" s="142" t="e">
        <f>VLOOKUP(B2710,MODALIDADE_1!A:B,2,FALSE)</f>
        <v>#N/A</v>
      </c>
      <c r="D2710" s="142"/>
      <c r="E2710" s="94" t="e">
        <f>VLOOKUP(B2710,MODALIDADE_1!A:E,5,FALSE)</f>
        <v>#N/A</v>
      </c>
      <c r="F2710" s="95" t="e">
        <f>VLOOKUP(B2710,MODALIDADE_1!A:C,3,FALSE)</f>
        <v>#N/A</v>
      </c>
      <c r="G2710" s="142" t="e">
        <f>VLOOKUP(B2710,MODALIDADE_1!A:G,4,FALSE)</f>
        <v>#N/A</v>
      </c>
      <c r="H2710" s="142" t="e">
        <f>VLOOKUP(B2710,MODALIDADE_1!A:G,6,FALSE)</f>
        <v>#N/A</v>
      </c>
      <c r="I2710" s="142" t="e">
        <f>VLOOKUP(B2710,MODALIDADE_1!A:G,7,FALSE)</f>
        <v>#N/A</v>
      </c>
      <c r="J2710" s="106" t="e">
        <f>VLOOKUP(Tabela410[[#This Row],[Proposta de Referência]],SIMP_M1!A:K,9,FALSE)</f>
        <v>#VALUE!</v>
      </c>
      <c r="K2710" s="106" t="e">
        <f>VLOOKUP(Tabela410[[#This Row],[Proposta de Referência]],SIMP_M1!A:K,8,FALSE)</f>
        <v>#VALUE!</v>
      </c>
      <c r="L2710" s="107" t="e">
        <f t="shared" si="172"/>
        <v>#VALUE!</v>
      </c>
      <c r="M2710" s="107" t="e">
        <f t="shared" si="173"/>
        <v>#VALUE!</v>
      </c>
      <c r="N2710" s="142" t="e">
        <f t="shared" si="174"/>
        <v>#VALUE!</v>
      </c>
      <c r="O2710" s="142" t="e">
        <f t="shared" si="175"/>
        <v>#N/A</v>
      </c>
      <c r="P2710" s="24" t="str">
        <f>IFERROR(VLOOKUP(O2710,HOSPITAIS_COM_DIVIDAS!A:E,5,FALSE),"")</f>
        <v/>
      </c>
    </row>
    <row r="2711" spans="1:16" x14ac:dyDescent="0.25">
      <c r="A2711" s="52" t="e">
        <f>Tabela410[[#This Row],[Status da Proposta]]</f>
        <v>#VALUE!</v>
      </c>
      <c r="B2711" s="143">
        <f>MODALIDADE_1!A2711</f>
        <v>0</v>
      </c>
      <c r="C2711" s="142" t="e">
        <f>VLOOKUP(B2711,MODALIDADE_1!A:B,2,FALSE)</f>
        <v>#N/A</v>
      </c>
      <c r="D2711" s="142"/>
      <c r="E2711" s="94" t="e">
        <f>VLOOKUP(B2711,MODALIDADE_1!A:E,5,FALSE)</f>
        <v>#N/A</v>
      </c>
      <c r="F2711" s="95" t="e">
        <f>VLOOKUP(B2711,MODALIDADE_1!A:C,3,FALSE)</f>
        <v>#N/A</v>
      </c>
      <c r="G2711" s="142" t="e">
        <f>VLOOKUP(B2711,MODALIDADE_1!A:G,4,FALSE)</f>
        <v>#N/A</v>
      </c>
      <c r="H2711" s="142" t="e">
        <f>VLOOKUP(B2711,MODALIDADE_1!A:G,6,FALSE)</f>
        <v>#N/A</v>
      </c>
      <c r="I2711" s="142" t="e">
        <f>VLOOKUP(B2711,MODALIDADE_1!A:G,7,FALSE)</f>
        <v>#N/A</v>
      </c>
      <c r="J2711" s="106" t="e">
        <f>VLOOKUP(Tabela410[[#This Row],[Proposta de Referência]],SIMP_M1!A:K,9,FALSE)</f>
        <v>#VALUE!</v>
      </c>
      <c r="K2711" s="106" t="e">
        <f>VLOOKUP(Tabela410[[#This Row],[Proposta de Referência]],SIMP_M1!A:K,8,FALSE)</f>
        <v>#VALUE!</v>
      </c>
      <c r="L2711" s="107" t="e">
        <f t="shared" si="172"/>
        <v>#VALUE!</v>
      </c>
      <c r="M2711" s="107" t="e">
        <f t="shared" si="173"/>
        <v>#VALUE!</v>
      </c>
      <c r="N2711" s="142" t="e">
        <f t="shared" si="174"/>
        <v>#VALUE!</v>
      </c>
      <c r="O2711" s="142" t="e">
        <f t="shared" si="175"/>
        <v>#N/A</v>
      </c>
      <c r="P2711" s="24" t="str">
        <f>IFERROR(VLOOKUP(O2711,HOSPITAIS_COM_DIVIDAS!A:E,5,FALSE),"")</f>
        <v/>
      </c>
    </row>
    <row r="2712" spans="1:16" x14ac:dyDescent="0.25">
      <c r="A2712" s="52" t="e">
        <f>Tabela410[[#This Row],[Status da Proposta]]</f>
        <v>#VALUE!</v>
      </c>
      <c r="B2712" s="143">
        <f>MODALIDADE_1!A2712</f>
        <v>0</v>
      </c>
      <c r="C2712" s="142" t="e">
        <f>VLOOKUP(B2712,MODALIDADE_1!A:B,2,FALSE)</f>
        <v>#N/A</v>
      </c>
      <c r="D2712" s="142"/>
      <c r="E2712" s="94" t="e">
        <f>VLOOKUP(B2712,MODALIDADE_1!A:E,5,FALSE)</f>
        <v>#N/A</v>
      </c>
      <c r="F2712" s="95" t="e">
        <f>VLOOKUP(B2712,MODALIDADE_1!A:C,3,FALSE)</f>
        <v>#N/A</v>
      </c>
      <c r="G2712" s="142" t="e">
        <f>VLOOKUP(B2712,MODALIDADE_1!A:G,4,FALSE)</f>
        <v>#N/A</v>
      </c>
      <c r="H2712" s="142" t="e">
        <f>VLOOKUP(B2712,MODALIDADE_1!A:G,6,FALSE)</f>
        <v>#N/A</v>
      </c>
      <c r="I2712" s="142" t="e">
        <f>VLOOKUP(B2712,MODALIDADE_1!A:G,7,FALSE)</f>
        <v>#N/A</v>
      </c>
      <c r="J2712" s="106" t="e">
        <f>VLOOKUP(Tabela410[[#This Row],[Proposta de Referência]],SIMP_M1!A:K,9,FALSE)</f>
        <v>#VALUE!</v>
      </c>
      <c r="K2712" s="106" t="e">
        <f>VLOOKUP(Tabela410[[#This Row],[Proposta de Referência]],SIMP_M1!A:K,8,FALSE)</f>
        <v>#VALUE!</v>
      </c>
      <c r="L2712" s="107" t="e">
        <f t="shared" si="172"/>
        <v>#VALUE!</v>
      </c>
      <c r="M2712" s="107" t="e">
        <f t="shared" si="173"/>
        <v>#VALUE!</v>
      </c>
      <c r="N2712" s="142" t="e">
        <f t="shared" si="174"/>
        <v>#VALUE!</v>
      </c>
      <c r="O2712" s="142" t="e">
        <f t="shared" si="175"/>
        <v>#N/A</v>
      </c>
      <c r="P2712" s="24" t="str">
        <f>IFERROR(VLOOKUP(O2712,HOSPITAIS_COM_DIVIDAS!A:E,5,FALSE),"")</f>
        <v/>
      </c>
    </row>
    <row r="2713" spans="1:16" x14ac:dyDescent="0.25">
      <c r="A2713" s="52" t="e">
        <f>Tabela410[[#This Row],[Status da Proposta]]</f>
        <v>#VALUE!</v>
      </c>
      <c r="B2713" s="143">
        <f>MODALIDADE_1!A2713</f>
        <v>0</v>
      </c>
      <c r="C2713" s="142" t="e">
        <f>VLOOKUP(B2713,MODALIDADE_1!A:B,2,FALSE)</f>
        <v>#N/A</v>
      </c>
      <c r="D2713" s="142"/>
      <c r="E2713" s="94" t="e">
        <f>VLOOKUP(B2713,MODALIDADE_1!A:E,5,FALSE)</f>
        <v>#N/A</v>
      </c>
      <c r="F2713" s="95" t="e">
        <f>VLOOKUP(B2713,MODALIDADE_1!A:C,3,FALSE)</f>
        <v>#N/A</v>
      </c>
      <c r="G2713" s="142" t="e">
        <f>VLOOKUP(B2713,MODALIDADE_1!A:G,4,FALSE)</f>
        <v>#N/A</v>
      </c>
      <c r="H2713" s="142" t="e">
        <f>VLOOKUP(B2713,MODALIDADE_1!A:G,6,FALSE)</f>
        <v>#N/A</v>
      </c>
      <c r="I2713" s="142" t="e">
        <f>VLOOKUP(B2713,MODALIDADE_1!A:G,7,FALSE)</f>
        <v>#N/A</v>
      </c>
      <c r="J2713" s="106" t="e">
        <f>VLOOKUP(Tabela410[[#This Row],[Proposta de Referência]],SIMP_M1!A:K,9,FALSE)</f>
        <v>#VALUE!</v>
      </c>
      <c r="K2713" s="106" t="e">
        <f>VLOOKUP(Tabela410[[#This Row],[Proposta de Referência]],SIMP_M1!A:K,8,FALSE)</f>
        <v>#VALUE!</v>
      </c>
      <c r="L2713" s="107" t="e">
        <f t="shared" si="172"/>
        <v>#VALUE!</v>
      </c>
      <c r="M2713" s="107" t="e">
        <f t="shared" si="173"/>
        <v>#VALUE!</v>
      </c>
      <c r="N2713" s="142" t="e">
        <f t="shared" si="174"/>
        <v>#VALUE!</v>
      </c>
      <c r="O2713" s="142" t="e">
        <f t="shared" si="175"/>
        <v>#N/A</v>
      </c>
      <c r="P2713" s="24" t="str">
        <f>IFERROR(VLOOKUP(O2713,HOSPITAIS_COM_DIVIDAS!A:E,5,FALSE),"")</f>
        <v/>
      </c>
    </row>
    <row r="2714" spans="1:16" x14ac:dyDescent="0.25">
      <c r="A2714" s="52" t="e">
        <f>Tabela410[[#This Row],[Status da Proposta]]</f>
        <v>#VALUE!</v>
      </c>
      <c r="B2714" s="143">
        <f>MODALIDADE_1!A2714</f>
        <v>0</v>
      </c>
      <c r="C2714" s="142" t="e">
        <f>VLOOKUP(B2714,MODALIDADE_1!A:B,2,FALSE)</f>
        <v>#N/A</v>
      </c>
      <c r="D2714" s="142"/>
      <c r="E2714" s="94" t="e">
        <f>VLOOKUP(B2714,MODALIDADE_1!A:E,5,FALSE)</f>
        <v>#N/A</v>
      </c>
      <c r="F2714" s="95" t="e">
        <f>VLOOKUP(B2714,MODALIDADE_1!A:C,3,FALSE)</f>
        <v>#N/A</v>
      </c>
      <c r="G2714" s="142" t="e">
        <f>VLOOKUP(B2714,MODALIDADE_1!A:G,4,FALSE)</f>
        <v>#N/A</v>
      </c>
      <c r="H2714" s="142" t="e">
        <f>VLOOKUP(B2714,MODALIDADE_1!A:G,6,FALSE)</f>
        <v>#N/A</v>
      </c>
      <c r="I2714" s="142" t="e">
        <f>VLOOKUP(B2714,MODALIDADE_1!A:G,7,FALSE)</f>
        <v>#N/A</v>
      </c>
      <c r="J2714" s="106" t="e">
        <f>VLOOKUP(Tabela410[[#This Row],[Proposta de Referência]],SIMP_M1!A:K,9,FALSE)</f>
        <v>#VALUE!</v>
      </c>
      <c r="K2714" s="106" t="e">
        <f>VLOOKUP(Tabela410[[#This Row],[Proposta de Referência]],SIMP_M1!A:K,8,FALSE)</f>
        <v>#VALUE!</v>
      </c>
      <c r="L2714" s="107" t="e">
        <f t="shared" si="172"/>
        <v>#VALUE!</v>
      </c>
      <c r="M2714" s="107" t="e">
        <f t="shared" si="173"/>
        <v>#VALUE!</v>
      </c>
      <c r="N2714" s="142" t="e">
        <f t="shared" si="174"/>
        <v>#VALUE!</v>
      </c>
      <c r="O2714" s="142" t="e">
        <f t="shared" si="175"/>
        <v>#N/A</v>
      </c>
      <c r="P2714" s="24" t="str">
        <f>IFERROR(VLOOKUP(O2714,HOSPITAIS_COM_DIVIDAS!A:E,5,FALSE),"")</f>
        <v/>
      </c>
    </row>
    <row r="2715" spans="1:16" x14ac:dyDescent="0.25">
      <c r="A2715" s="52" t="e">
        <f>Tabela410[[#This Row],[Status da Proposta]]</f>
        <v>#VALUE!</v>
      </c>
      <c r="B2715" s="143">
        <f>MODALIDADE_1!A2715</f>
        <v>0</v>
      </c>
      <c r="C2715" s="142" t="e">
        <f>VLOOKUP(B2715,MODALIDADE_1!A:B,2,FALSE)</f>
        <v>#N/A</v>
      </c>
      <c r="D2715" s="142"/>
      <c r="E2715" s="94" t="e">
        <f>VLOOKUP(B2715,MODALIDADE_1!A:E,5,FALSE)</f>
        <v>#N/A</v>
      </c>
      <c r="F2715" s="95" t="e">
        <f>VLOOKUP(B2715,MODALIDADE_1!A:C,3,FALSE)</f>
        <v>#N/A</v>
      </c>
      <c r="G2715" s="142" t="e">
        <f>VLOOKUP(B2715,MODALIDADE_1!A:G,4,FALSE)</f>
        <v>#N/A</v>
      </c>
      <c r="H2715" s="142" t="e">
        <f>VLOOKUP(B2715,MODALIDADE_1!A:G,6,FALSE)</f>
        <v>#N/A</v>
      </c>
      <c r="I2715" s="142" t="e">
        <f>VLOOKUP(B2715,MODALIDADE_1!A:G,7,FALSE)</f>
        <v>#N/A</v>
      </c>
      <c r="J2715" s="106" t="e">
        <f>VLOOKUP(Tabela410[[#This Row],[Proposta de Referência]],SIMP_M1!A:K,9,FALSE)</f>
        <v>#VALUE!</v>
      </c>
      <c r="K2715" s="106" t="e">
        <f>VLOOKUP(Tabela410[[#This Row],[Proposta de Referência]],SIMP_M1!A:K,8,FALSE)</f>
        <v>#VALUE!</v>
      </c>
      <c r="L2715" s="107" t="e">
        <f t="shared" si="172"/>
        <v>#VALUE!</v>
      </c>
      <c r="M2715" s="107" t="e">
        <f t="shared" si="173"/>
        <v>#VALUE!</v>
      </c>
      <c r="N2715" s="142" t="e">
        <f t="shared" si="174"/>
        <v>#VALUE!</v>
      </c>
      <c r="O2715" s="142" t="e">
        <f t="shared" si="175"/>
        <v>#N/A</v>
      </c>
      <c r="P2715" s="24" t="str">
        <f>IFERROR(VLOOKUP(O2715,HOSPITAIS_COM_DIVIDAS!A:E,5,FALSE),"")</f>
        <v/>
      </c>
    </row>
    <row r="2716" spans="1:16" x14ac:dyDescent="0.25">
      <c r="A2716" s="52" t="e">
        <f>Tabela410[[#This Row],[Status da Proposta]]</f>
        <v>#VALUE!</v>
      </c>
      <c r="B2716" s="143">
        <f>MODALIDADE_1!A2716</f>
        <v>0</v>
      </c>
      <c r="C2716" s="142" t="e">
        <f>VLOOKUP(B2716,MODALIDADE_1!A:B,2,FALSE)</f>
        <v>#N/A</v>
      </c>
      <c r="D2716" s="142"/>
      <c r="E2716" s="94" t="e">
        <f>VLOOKUP(B2716,MODALIDADE_1!A:E,5,FALSE)</f>
        <v>#N/A</v>
      </c>
      <c r="F2716" s="95" t="e">
        <f>VLOOKUP(B2716,MODALIDADE_1!A:C,3,FALSE)</f>
        <v>#N/A</v>
      </c>
      <c r="G2716" s="142" t="e">
        <f>VLOOKUP(B2716,MODALIDADE_1!A:G,4,FALSE)</f>
        <v>#N/A</v>
      </c>
      <c r="H2716" s="142" t="e">
        <f>VLOOKUP(B2716,MODALIDADE_1!A:G,6,FALSE)</f>
        <v>#N/A</v>
      </c>
      <c r="I2716" s="142" t="e">
        <f>VLOOKUP(B2716,MODALIDADE_1!A:G,7,FALSE)</f>
        <v>#N/A</v>
      </c>
      <c r="J2716" s="106" t="e">
        <f>VLOOKUP(Tabela410[[#This Row],[Proposta de Referência]],SIMP_M1!A:K,9,FALSE)</f>
        <v>#VALUE!</v>
      </c>
      <c r="K2716" s="106" t="e">
        <f>VLOOKUP(Tabela410[[#This Row],[Proposta de Referência]],SIMP_M1!A:K,8,FALSE)</f>
        <v>#VALUE!</v>
      </c>
      <c r="L2716" s="107" t="e">
        <f t="shared" si="172"/>
        <v>#VALUE!</v>
      </c>
      <c r="M2716" s="107" t="e">
        <f t="shared" si="173"/>
        <v>#VALUE!</v>
      </c>
      <c r="N2716" s="142" t="e">
        <f t="shared" si="174"/>
        <v>#VALUE!</v>
      </c>
      <c r="O2716" s="142" t="e">
        <f t="shared" si="175"/>
        <v>#N/A</v>
      </c>
      <c r="P2716" s="24" t="str">
        <f>IFERROR(VLOOKUP(O2716,HOSPITAIS_COM_DIVIDAS!A:E,5,FALSE),"")</f>
        <v/>
      </c>
    </row>
    <row r="2717" spans="1:16" x14ac:dyDescent="0.25">
      <c r="A2717" s="52" t="e">
        <f>Tabela410[[#This Row],[Status da Proposta]]</f>
        <v>#VALUE!</v>
      </c>
      <c r="B2717" s="143">
        <f>MODALIDADE_1!A2717</f>
        <v>0</v>
      </c>
      <c r="C2717" s="142" t="e">
        <f>VLOOKUP(B2717,MODALIDADE_1!A:B,2,FALSE)</f>
        <v>#N/A</v>
      </c>
      <c r="D2717" s="142"/>
      <c r="E2717" s="94" t="e">
        <f>VLOOKUP(B2717,MODALIDADE_1!A:E,5,FALSE)</f>
        <v>#N/A</v>
      </c>
      <c r="F2717" s="95" t="e">
        <f>VLOOKUP(B2717,MODALIDADE_1!A:C,3,FALSE)</f>
        <v>#N/A</v>
      </c>
      <c r="G2717" s="142" t="e">
        <f>VLOOKUP(B2717,MODALIDADE_1!A:G,4,FALSE)</f>
        <v>#N/A</v>
      </c>
      <c r="H2717" s="142" t="e">
        <f>VLOOKUP(B2717,MODALIDADE_1!A:G,6,FALSE)</f>
        <v>#N/A</v>
      </c>
      <c r="I2717" s="142" t="e">
        <f>VLOOKUP(B2717,MODALIDADE_1!A:G,7,FALSE)</f>
        <v>#N/A</v>
      </c>
      <c r="J2717" s="106" t="e">
        <f>VLOOKUP(Tabela410[[#This Row],[Proposta de Referência]],SIMP_M1!A:K,9,FALSE)</f>
        <v>#VALUE!</v>
      </c>
      <c r="K2717" s="106" t="e">
        <f>VLOOKUP(Tabela410[[#This Row],[Proposta de Referência]],SIMP_M1!A:K,8,FALSE)</f>
        <v>#VALUE!</v>
      </c>
      <c r="L2717" s="107" t="e">
        <f t="shared" si="172"/>
        <v>#VALUE!</v>
      </c>
      <c r="M2717" s="107" t="e">
        <f t="shared" si="173"/>
        <v>#VALUE!</v>
      </c>
      <c r="N2717" s="142" t="e">
        <f t="shared" si="174"/>
        <v>#VALUE!</v>
      </c>
      <c r="O2717" s="142" t="e">
        <f t="shared" si="175"/>
        <v>#N/A</v>
      </c>
      <c r="P2717" s="24" t="str">
        <f>IFERROR(VLOOKUP(O2717,HOSPITAIS_COM_DIVIDAS!A:E,5,FALSE),"")</f>
        <v/>
      </c>
    </row>
    <row r="2718" spans="1:16" x14ac:dyDescent="0.25">
      <c r="A2718" s="52" t="e">
        <f>Tabela410[[#This Row],[Status da Proposta]]</f>
        <v>#VALUE!</v>
      </c>
      <c r="B2718" s="143">
        <f>MODALIDADE_1!A2718</f>
        <v>0</v>
      </c>
      <c r="C2718" s="142" t="e">
        <f>VLOOKUP(B2718,MODALIDADE_1!A:B,2,FALSE)</f>
        <v>#N/A</v>
      </c>
      <c r="D2718" s="142"/>
      <c r="E2718" s="94" t="e">
        <f>VLOOKUP(B2718,MODALIDADE_1!A:E,5,FALSE)</f>
        <v>#N/A</v>
      </c>
      <c r="F2718" s="95" t="e">
        <f>VLOOKUP(B2718,MODALIDADE_1!A:C,3,FALSE)</f>
        <v>#N/A</v>
      </c>
      <c r="G2718" s="142" t="e">
        <f>VLOOKUP(B2718,MODALIDADE_1!A:G,4,FALSE)</f>
        <v>#N/A</v>
      </c>
      <c r="H2718" s="142" t="e">
        <f>VLOOKUP(B2718,MODALIDADE_1!A:G,6,FALSE)</f>
        <v>#N/A</v>
      </c>
      <c r="I2718" s="142" t="e">
        <f>VLOOKUP(B2718,MODALIDADE_1!A:G,7,FALSE)</f>
        <v>#N/A</v>
      </c>
      <c r="J2718" s="106" t="e">
        <f>VLOOKUP(Tabela410[[#This Row],[Proposta de Referência]],SIMP_M1!A:K,9,FALSE)</f>
        <v>#VALUE!</v>
      </c>
      <c r="K2718" s="106" t="e">
        <f>VLOOKUP(Tabela410[[#This Row],[Proposta de Referência]],SIMP_M1!A:K,8,FALSE)</f>
        <v>#VALUE!</v>
      </c>
      <c r="L2718" s="107" t="e">
        <f t="shared" si="172"/>
        <v>#VALUE!</v>
      </c>
      <c r="M2718" s="107" t="e">
        <f t="shared" si="173"/>
        <v>#VALUE!</v>
      </c>
      <c r="N2718" s="142" t="e">
        <f t="shared" si="174"/>
        <v>#VALUE!</v>
      </c>
      <c r="O2718" s="142" t="e">
        <f t="shared" si="175"/>
        <v>#N/A</v>
      </c>
      <c r="P2718" s="24" t="str">
        <f>IFERROR(VLOOKUP(O2718,HOSPITAIS_COM_DIVIDAS!A:E,5,FALSE),"")</f>
        <v/>
      </c>
    </row>
    <row r="2719" spans="1:16" x14ac:dyDescent="0.25">
      <c r="A2719" s="52" t="e">
        <f>Tabela410[[#This Row],[Status da Proposta]]</f>
        <v>#VALUE!</v>
      </c>
      <c r="B2719" s="143">
        <f>MODALIDADE_1!A2719</f>
        <v>0</v>
      </c>
      <c r="C2719" s="142" t="e">
        <f>VLOOKUP(B2719,MODALIDADE_1!A:B,2,FALSE)</f>
        <v>#N/A</v>
      </c>
      <c r="D2719" s="142"/>
      <c r="E2719" s="94" t="e">
        <f>VLOOKUP(B2719,MODALIDADE_1!A:E,5,FALSE)</f>
        <v>#N/A</v>
      </c>
      <c r="F2719" s="95" t="e">
        <f>VLOOKUP(B2719,MODALIDADE_1!A:C,3,FALSE)</f>
        <v>#N/A</v>
      </c>
      <c r="G2719" s="142" t="e">
        <f>VLOOKUP(B2719,MODALIDADE_1!A:G,4,FALSE)</f>
        <v>#N/A</v>
      </c>
      <c r="H2719" s="142" t="e">
        <f>VLOOKUP(B2719,MODALIDADE_1!A:G,6,FALSE)</f>
        <v>#N/A</v>
      </c>
      <c r="I2719" s="142" t="e">
        <f>VLOOKUP(B2719,MODALIDADE_1!A:G,7,FALSE)</f>
        <v>#N/A</v>
      </c>
      <c r="J2719" s="106" t="e">
        <f>VLOOKUP(Tabela410[[#This Row],[Proposta de Referência]],SIMP_M1!A:K,9,FALSE)</f>
        <v>#VALUE!</v>
      </c>
      <c r="K2719" s="106" t="e">
        <f>VLOOKUP(Tabela410[[#This Row],[Proposta de Referência]],SIMP_M1!A:K,8,FALSE)</f>
        <v>#VALUE!</v>
      </c>
      <c r="L2719" s="107" t="e">
        <f t="shared" si="172"/>
        <v>#VALUE!</v>
      </c>
      <c r="M2719" s="107" t="e">
        <f t="shared" si="173"/>
        <v>#VALUE!</v>
      </c>
      <c r="N2719" s="142" t="e">
        <f t="shared" si="174"/>
        <v>#VALUE!</v>
      </c>
      <c r="O2719" s="142" t="e">
        <f t="shared" si="175"/>
        <v>#N/A</v>
      </c>
      <c r="P2719" s="24" t="str">
        <f>IFERROR(VLOOKUP(O2719,HOSPITAIS_COM_DIVIDAS!A:E,5,FALSE),"")</f>
        <v/>
      </c>
    </row>
    <row r="2720" spans="1:16" x14ac:dyDescent="0.25">
      <c r="A2720" s="52" t="e">
        <f>Tabela410[[#This Row],[Status da Proposta]]</f>
        <v>#VALUE!</v>
      </c>
      <c r="B2720" s="143">
        <f>MODALIDADE_1!A2720</f>
        <v>0</v>
      </c>
      <c r="C2720" s="142" t="e">
        <f>VLOOKUP(B2720,MODALIDADE_1!A:B,2,FALSE)</f>
        <v>#N/A</v>
      </c>
      <c r="D2720" s="142"/>
      <c r="E2720" s="94" t="e">
        <f>VLOOKUP(B2720,MODALIDADE_1!A:E,5,FALSE)</f>
        <v>#N/A</v>
      </c>
      <c r="F2720" s="95" t="e">
        <f>VLOOKUP(B2720,MODALIDADE_1!A:C,3,FALSE)</f>
        <v>#N/A</v>
      </c>
      <c r="G2720" s="142" t="e">
        <f>VLOOKUP(B2720,MODALIDADE_1!A:G,4,FALSE)</f>
        <v>#N/A</v>
      </c>
      <c r="H2720" s="142" t="e">
        <f>VLOOKUP(B2720,MODALIDADE_1!A:G,6,FALSE)</f>
        <v>#N/A</v>
      </c>
      <c r="I2720" s="142" t="e">
        <f>VLOOKUP(B2720,MODALIDADE_1!A:G,7,FALSE)</f>
        <v>#N/A</v>
      </c>
      <c r="J2720" s="106" t="e">
        <f>VLOOKUP(Tabela410[[#This Row],[Proposta de Referência]],SIMP_M1!A:K,9,FALSE)</f>
        <v>#VALUE!</v>
      </c>
      <c r="K2720" s="106" t="e">
        <f>VLOOKUP(Tabela410[[#This Row],[Proposta de Referência]],SIMP_M1!A:K,8,FALSE)</f>
        <v>#VALUE!</v>
      </c>
      <c r="L2720" s="107" t="e">
        <f t="shared" ref="L2720:L2783" si="176">K2720+J2720</f>
        <v>#VALUE!</v>
      </c>
      <c r="M2720" s="107" t="e">
        <f t="shared" ref="M2720:M2783" si="177">L2720*12</f>
        <v>#VALUE!</v>
      </c>
      <c r="N2720" s="142" t="e">
        <f t="shared" ref="N2720:N2783" si="178">IF(L2720&gt;100000,"SIM, POSSUI VALOR ACIMA DE R$100.000,00","NÃO, POSSUI VALOR NECESSÁRIO")</f>
        <v>#VALUE!</v>
      </c>
      <c r="O2720" s="142" t="e">
        <f t="shared" ref="O2720:O2783" si="179">LEFT(E2720,8)</f>
        <v>#N/A</v>
      </c>
      <c r="P2720" s="24" t="str">
        <f>IFERROR(VLOOKUP(O2720,HOSPITAIS_COM_DIVIDAS!A:E,5,FALSE),"")</f>
        <v/>
      </c>
    </row>
    <row r="2721" spans="1:16" x14ac:dyDescent="0.25">
      <c r="A2721" s="52" t="e">
        <f>Tabela410[[#This Row],[Status da Proposta]]</f>
        <v>#VALUE!</v>
      </c>
      <c r="B2721" s="143">
        <f>MODALIDADE_1!A2721</f>
        <v>0</v>
      </c>
      <c r="C2721" s="142" t="e">
        <f>VLOOKUP(B2721,MODALIDADE_1!A:B,2,FALSE)</f>
        <v>#N/A</v>
      </c>
      <c r="D2721" s="142"/>
      <c r="E2721" s="94" t="e">
        <f>VLOOKUP(B2721,MODALIDADE_1!A:E,5,FALSE)</f>
        <v>#N/A</v>
      </c>
      <c r="F2721" s="95" t="e">
        <f>VLOOKUP(B2721,MODALIDADE_1!A:C,3,FALSE)</f>
        <v>#N/A</v>
      </c>
      <c r="G2721" s="142" t="e">
        <f>VLOOKUP(B2721,MODALIDADE_1!A:G,4,FALSE)</f>
        <v>#N/A</v>
      </c>
      <c r="H2721" s="142" t="e">
        <f>VLOOKUP(B2721,MODALIDADE_1!A:G,6,FALSE)</f>
        <v>#N/A</v>
      </c>
      <c r="I2721" s="142" t="e">
        <f>VLOOKUP(B2721,MODALIDADE_1!A:G,7,FALSE)</f>
        <v>#N/A</v>
      </c>
      <c r="J2721" s="106" t="e">
        <f>VLOOKUP(Tabela410[[#This Row],[Proposta de Referência]],SIMP_M1!A:K,9,FALSE)</f>
        <v>#VALUE!</v>
      </c>
      <c r="K2721" s="106" t="e">
        <f>VLOOKUP(Tabela410[[#This Row],[Proposta de Referência]],SIMP_M1!A:K,8,FALSE)</f>
        <v>#VALUE!</v>
      </c>
      <c r="L2721" s="107" t="e">
        <f t="shared" si="176"/>
        <v>#VALUE!</v>
      </c>
      <c r="M2721" s="107" t="e">
        <f t="shared" si="177"/>
        <v>#VALUE!</v>
      </c>
      <c r="N2721" s="142" t="e">
        <f t="shared" si="178"/>
        <v>#VALUE!</v>
      </c>
      <c r="O2721" s="142" t="e">
        <f t="shared" si="179"/>
        <v>#N/A</v>
      </c>
      <c r="P2721" s="24" t="str">
        <f>IFERROR(VLOOKUP(O2721,HOSPITAIS_COM_DIVIDAS!A:E,5,FALSE),"")</f>
        <v/>
      </c>
    </row>
    <row r="2722" spans="1:16" x14ac:dyDescent="0.25">
      <c r="A2722" s="52" t="e">
        <f>Tabela410[[#This Row],[Status da Proposta]]</f>
        <v>#VALUE!</v>
      </c>
      <c r="B2722" s="143">
        <f>MODALIDADE_1!A2722</f>
        <v>0</v>
      </c>
      <c r="C2722" s="142" t="e">
        <f>VLOOKUP(B2722,MODALIDADE_1!A:B,2,FALSE)</f>
        <v>#N/A</v>
      </c>
      <c r="D2722" s="142"/>
      <c r="E2722" s="94" t="e">
        <f>VLOOKUP(B2722,MODALIDADE_1!A:E,5,FALSE)</f>
        <v>#N/A</v>
      </c>
      <c r="F2722" s="95" t="e">
        <f>VLOOKUP(B2722,MODALIDADE_1!A:C,3,FALSE)</f>
        <v>#N/A</v>
      </c>
      <c r="G2722" s="142" t="e">
        <f>VLOOKUP(B2722,MODALIDADE_1!A:G,4,FALSE)</f>
        <v>#N/A</v>
      </c>
      <c r="H2722" s="142" t="e">
        <f>VLOOKUP(B2722,MODALIDADE_1!A:G,6,FALSE)</f>
        <v>#N/A</v>
      </c>
      <c r="I2722" s="142" t="e">
        <f>VLOOKUP(B2722,MODALIDADE_1!A:G,7,FALSE)</f>
        <v>#N/A</v>
      </c>
      <c r="J2722" s="106" t="e">
        <f>VLOOKUP(Tabela410[[#This Row],[Proposta de Referência]],SIMP_M1!A:K,9,FALSE)</f>
        <v>#VALUE!</v>
      </c>
      <c r="K2722" s="106" t="e">
        <f>VLOOKUP(Tabela410[[#This Row],[Proposta de Referência]],SIMP_M1!A:K,8,FALSE)</f>
        <v>#VALUE!</v>
      </c>
      <c r="L2722" s="107" t="e">
        <f t="shared" si="176"/>
        <v>#VALUE!</v>
      </c>
      <c r="M2722" s="107" t="e">
        <f t="shared" si="177"/>
        <v>#VALUE!</v>
      </c>
      <c r="N2722" s="142" t="e">
        <f t="shared" si="178"/>
        <v>#VALUE!</v>
      </c>
      <c r="O2722" s="142" t="e">
        <f t="shared" si="179"/>
        <v>#N/A</v>
      </c>
      <c r="P2722" s="24" t="str">
        <f>IFERROR(VLOOKUP(O2722,HOSPITAIS_COM_DIVIDAS!A:E,5,FALSE),"")</f>
        <v/>
      </c>
    </row>
    <row r="2723" spans="1:16" x14ac:dyDescent="0.25">
      <c r="A2723" s="52" t="e">
        <f>Tabela410[[#This Row],[Status da Proposta]]</f>
        <v>#VALUE!</v>
      </c>
      <c r="B2723" s="143">
        <f>MODALIDADE_1!A2723</f>
        <v>0</v>
      </c>
      <c r="C2723" s="142" t="e">
        <f>VLOOKUP(B2723,MODALIDADE_1!A:B,2,FALSE)</f>
        <v>#N/A</v>
      </c>
      <c r="D2723" s="142"/>
      <c r="E2723" s="94" t="e">
        <f>VLOOKUP(B2723,MODALIDADE_1!A:E,5,FALSE)</f>
        <v>#N/A</v>
      </c>
      <c r="F2723" s="95" t="e">
        <f>VLOOKUP(B2723,MODALIDADE_1!A:C,3,FALSE)</f>
        <v>#N/A</v>
      </c>
      <c r="G2723" s="142" t="e">
        <f>VLOOKUP(B2723,MODALIDADE_1!A:G,4,FALSE)</f>
        <v>#N/A</v>
      </c>
      <c r="H2723" s="142" t="e">
        <f>VLOOKUP(B2723,MODALIDADE_1!A:G,6,FALSE)</f>
        <v>#N/A</v>
      </c>
      <c r="I2723" s="142" t="e">
        <f>VLOOKUP(B2723,MODALIDADE_1!A:G,7,FALSE)</f>
        <v>#N/A</v>
      </c>
      <c r="J2723" s="106" t="e">
        <f>VLOOKUP(Tabela410[[#This Row],[Proposta de Referência]],SIMP_M1!A:K,9,FALSE)</f>
        <v>#VALUE!</v>
      </c>
      <c r="K2723" s="106" t="e">
        <f>VLOOKUP(Tabela410[[#This Row],[Proposta de Referência]],SIMP_M1!A:K,8,FALSE)</f>
        <v>#VALUE!</v>
      </c>
      <c r="L2723" s="107" t="e">
        <f t="shared" si="176"/>
        <v>#VALUE!</v>
      </c>
      <c r="M2723" s="107" t="e">
        <f t="shared" si="177"/>
        <v>#VALUE!</v>
      </c>
      <c r="N2723" s="142" t="e">
        <f t="shared" si="178"/>
        <v>#VALUE!</v>
      </c>
      <c r="O2723" s="142" t="e">
        <f t="shared" si="179"/>
        <v>#N/A</v>
      </c>
      <c r="P2723" s="24" t="str">
        <f>IFERROR(VLOOKUP(O2723,HOSPITAIS_COM_DIVIDAS!A:E,5,FALSE),"")</f>
        <v/>
      </c>
    </row>
    <row r="2724" spans="1:16" x14ac:dyDescent="0.25">
      <c r="A2724" s="52" t="e">
        <f>Tabela410[[#This Row],[Status da Proposta]]</f>
        <v>#VALUE!</v>
      </c>
      <c r="B2724" s="143">
        <f>MODALIDADE_1!A2724</f>
        <v>0</v>
      </c>
      <c r="C2724" s="142" t="e">
        <f>VLOOKUP(B2724,MODALIDADE_1!A:B,2,FALSE)</f>
        <v>#N/A</v>
      </c>
      <c r="D2724" s="142"/>
      <c r="E2724" s="94" t="e">
        <f>VLOOKUP(B2724,MODALIDADE_1!A:E,5,FALSE)</f>
        <v>#N/A</v>
      </c>
      <c r="F2724" s="95" t="e">
        <f>VLOOKUP(B2724,MODALIDADE_1!A:C,3,FALSE)</f>
        <v>#N/A</v>
      </c>
      <c r="G2724" s="142" t="e">
        <f>VLOOKUP(B2724,MODALIDADE_1!A:G,4,FALSE)</f>
        <v>#N/A</v>
      </c>
      <c r="H2724" s="142" t="e">
        <f>VLOOKUP(B2724,MODALIDADE_1!A:G,6,FALSE)</f>
        <v>#N/A</v>
      </c>
      <c r="I2724" s="142" t="e">
        <f>VLOOKUP(B2724,MODALIDADE_1!A:G,7,FALSE)</f>
        <v>#N/A</v>
      </c>
      <c r="J2724" s="106" t="e">
        <f>VLOOKUP(Tabela410[[#This Row],[Proposta de Referência]],SIMP_M1!A:K,9,FALSE)</f>
        <v>#VALUE!</v>
      </c>
      <c r="K2724" s="106" t="e">
        <f>VLOOKUP(Tabela410[[#This Row],[Proposta de Referência]],SIMP_M1!A:K,8,FALSE)</f>
        <v>#VALUE!</v>
      </c>
      <c r="L2724" s="107" t="e">
        <f t="shared" si="176"/>
        <v>#VALUE!</v>
      </c>
      <c r="M2724" s="107" t="e">
        <f t="shared" si="177"/>
        <v>#VALUE!</v>
      </c>
      <c r="N2724" s="142" t="e">
        <f t="shared" si="178"/>
        <v>#VALUE!</v>
      </c>
      <c r="O2724" s="142" t="e">
        <f t="shared" si="179"/>
        <v>#N/A</v>
      </c>
      <c r="P2724" s="24" t="str">
        <f>IFERROR(VLOOKUP(O2724,HOSPITAIS_COM_DIVIDAS!A:E,5,FALSE),"")</f>
        <v/>
      </c>
    </row>
    <row r="2725" spans="1:16" x14ac:dyDescent="0.25">
      <c r="A2725" s="52" t="e">
        <f>Tabela410[[#This Row],[Status da Proposta]]</f>
        <v>#VALUE!</v>
      </c>
      <c r="B2725" s="143">
        <f>MODALIDADE_1!A2725</f>
        <v>0</v>
      </c>
      <c r="C2725" s="142" t="e">
        <f>VLOOKUP(B2725,MODALIDADE_1!A:B,2,FALSE)</f>
        <v>#N/A</v>
      </c>
      <c r="D2725" s="142"/>
      <c r="E2725" s="94" t="e">
        <f>VLOOKUP(B2725,MODALIDADE_1!A:E,5,FALSE)</f>
        <v>#N/A</v>
      </c>
      <c r="F2725" s="95" t="e">
        <f>VLOOKUP(B2725,MODALIDADE_1!A:C,3,FALSE)</f>
        <v>#N/A</v>
      </c>
      <c r="G2725" s="142" t="e">
        <f>VLOOKUP(B2725,MODALIDADE_1!A:G,4,FALSE)</f>
        <v>#N/A</v>
      </c>
      <c r="H2725" s="142" t="e">
        <f>VLOOKUP(B2725,MODALIDADE_1!A:G,6,FALSE)</f>
        <v>#N/A</v>
      </c>
      <c r="I2725" s="142" t="e">
        <f>VLOOKUP(B2725,MODALIDADE_1!A:G,7,FALSE)</f>
        <v>#N/A</v>
      </c>
      <c r="J2725" s="106" t="e">
        <f>VLOOKUP(Tabela410[[#This Row],[Proposta de Referência]],SIMP_M1!A:K,9,FALSE)</f>
        <v>#VALUE!</v>
      </c>
      <c r="K2725" s="106" t="e">
        <f>VLOOKUP(Tabela410[[#This Row],[Proposta de Referência]],SIMP_M1!A:K,8,FALSE)</f>
        <v>#VALUE!</v>
      </c>
      <c r="L2725" s="107" t="e">
        <f t="shared" si="176"/>
        <v>#VALUE!</v>
      </c>
      <c r="M2725" s="107" t="e">
        <f t="shared" si="177"/>
        <v>#VALUE!</v>
      </c>
      <c r="N2725" s="142" t="e">
        <f t="shared" si="178"/>
        <v>#VALUE!</v>
      </c>
      <c r="O2725" s="142" t="e">
        <f t="shared" si="179"/>
        <v>#N/A</v>
      </c>
      <c r="P2725" s="24" t="str">
        <f>IFERROR(VLOOKUP(O2725,HOSPITAIS_COM_DIVIDAS!A:E,5,FALSE),"")</f>
        <v/>
      </c>
    </row>
    <row r="2726" spans="1:16" x14ac:dyDescent="0.25">
      <c r="A2726" s="52" t="e">
        <f>Tabela410[[#This Row],[Status da Proposta]]</f>
        <v>#VALUE!</v>
      </c>
      <c r="B2726" s="143">
        <f>MODALIDADE_1!A2726</f>
        <v>0</v>
      </c>
      <c r="C2726" s="142" t="e">
        <f>VLOOKUP(B2726,MODALIDADE_1!A:B,2,FALSE)</f>
        <v>#N/A</v>
      </c>
      <c r="D2726" s="142"/>
      <c r="E2726" s="94" t="e">
        <f>VLOOKUP(B2726,MODALIDADE_1!A:E,5,FALSE)</f>
        <v>#N/A</v>
      </c>
      <c r="F2726" s="95" t="e">
        <f>VLOOKUP(B2726,MODALIDADE_1!A:C,3,FALSE)</f>
        <v>#N/A</v>
      </c>
      <c r="G2726" s="142" t="e">
        <f>VLOOKUP(B2726,MODALIDADE_1!A:G,4,FALSE)</f>
        <v>#N/A</v>
      </c>
      <c r="H2726" s="142" t="e">
        <f>VLOOKUP(B2726,MODALIDADE_1!A:G,6,FALSE)</f>
        <v>#N/A</v>
      </c>
      <c r="I2726" s="142" t="e">
        <f>VLOOKUP(B2726,MODALIDADE_1!A:G,7,FALSE)</f>
        <v>#N/A</v>
      </c>
      <c r="J2726" s="106" t="e">
        <f>VLOOKUP(Tabela410[[#This Row],[Proposta de Referência]],SIMP_M1!A:K,9,FALSE)</f>
        <v>#VALUE!</v>
      </c>
      <c r="K2726" s="106" t="e">
        <f>VLOOKUP(Tabela410[[#This Row],[Proposta de Referência]],SIMP_M1!A:K,8,FALSE)</f>
        <v>#VALUE!</v>
      </c>
      <c r="L2726" s="107" t="e">
        <f t="shared" si="176"/>
        <v>#VALUE!</v>
      </c>
      <c r="M2726" s="107" t="e">
        <f t="shared" si="177"/>
        <v>#VALUE!</v>
      </c>
      <c r="N2726" s="142" t="e">
        <f t="shared" si="178"/>
        <v>#VALUE!</v>
      </c>
      <c r="O2726" s="142" t="e">
        <f t="shared" si="179"/>
        <v>#N/A</v>
      </c>
      <c r="P2726" s="24" t="str">
        <f>IFERROR(VLOOKUP(O2726,HOSPITAIS_COM_DIVIDAS!A:E,5,FALSE),"")</f>
        <v/>
      </c>
    </row>
    <row r="2727" spans="1:16" x14ac:dyDescent="0.25">
      <c r="A2727" s="52" t="e">
        <f>Tabela410[[#This Row],[Status da Proposta]]</f>
        <v>#VALUE!</v>
      </c>
      <c r="B2727" s="143">
        <f>MODALIDADE_1!A2727</f>
        <v>0</v>
      </c>
      <c r="C2727" s="142" t="e">
        <f>VLOOKUP(B2727,MODALIDADE_1!A:B,2,FALSE)</f>
        <v>#N/A</v>
      </c>
      <c r="D2727" s="142"/>
      <c r="E2727" s="94" t="e">
        <f>VLOOKUP(B2727,MODALIDADE_1!A:E,5,FALSE)</f>
        <v>#N/A</v>
      </c>
      <c r="F2727" s="95" t="e">
        <f>VLOOKUP(B2727,MODALIDADE_1!A:C,3,FALSE)</f>
        <v>#N/A</v>
      </c>
      <c r="G2727" s="142" t="e">
        <f>VLOOKUP(B2727,MODALIDADE_1!A:G,4,FALSE)</f>
        <v>#N/A</v>
      </c>
      <c r="H2727" s="142" t="e">
        <f>VLOOKUP(B2727,MODALIDADE_1!A:G,6,FALSE)</f>
        <v>#N/A</v>
      </c>
      <c r="I2727" s="142" t="e">
        <f>VLOOKUP(B2727,MODALIDADE_1!A:G,7,FALSE)</f>
        <v>#N/A</v>
      </c>
      <c r="J2727" s="106" t="e">
        <f>VLOOKUP(Tabela410[[#This Row],[Proposta de Referência]],SIMP_M1!A:K,9,FALSE)</f>
        <v>#VALUE!</v>
      </c>
      <c r="K2727" s="106" t="e">
        <f>VLOOKUP(Tabela410[[#This Row],[Proposta de Referência]],SIMP_M1!A:K,8,FALSE)</f>
        <v>#VALUE!</v>
      </c>
      <c r="L2727" s="107" t="e">
        <f t="shared" si="176"/>
        <v>#VALUE!</v>
      </c>
      <c r="M2727" s="107" t="e">
        <f t="shared" si="177"/>
        <v>#VALUE!</v>
      </c>
      <c r="N2727" s="142" t="e">
        <f t="shared" si="178"/>
        <v>#VALUE!</v>
      </c>
      <c r="O2727" s="142" t="e">
        <f t="shared" si="179"/>
        <v>#N/A</v>
      </c>
      <c r="P2727" s="24" t="str">
        <f>IFERROR(VLOOKUP(O2727,HOSPITAIS_COM_DIVIDAS!A:E,5,FALSE),"")</f>
        <v/>
      </c>
    </row>
    <row r="2728" spans="1:16" x14ac:dyDescent="0.25">
      <c r="A2728" s="52" t="e">
        <f>Tabela410[[#This Row],[Status da Proposta]]</f>
        <v>#VALUE!</v>
      </c>
      <c r="B2728" s="143">
        <f>MODALIDADE_1!A2728</f>
        <v>0</v>
      </c>
      <c r="C2728" s="142" t="e">
        <f>VLOOKUP(B2728,MODALIDADE_1!A:B,2,FALSE)</f>
        <v>#N/A</v>
      </c>
      <c r="D2728" s="142"/>
      <c r="E2728" s="94" t="e">
        <f>VLOOKUP(B2728,MODALIDADE_1!A:E,5,FALSE)</f>
        <v>#N/A</v>
      </c>
      <c r="F2728" s="95" t="e">
        <f>VLOOKUP(B2728,MODALIDADE_1!A:C,3,FALSE)</f>
        <v>#N/A</v>
      </c>
      <c r="G2728" s="142" t="e">
        <f>VLOOKUP(B2728,MODALIDADE_1!A:G,4,FALSE)</f>
        <v>#N/A</v>
      </c>
      <c r="H2728" s="142" t="e">
        <f>VLOOKUP(B2728,MODALIDADE_1!A:G,6,FALSE)</f>
        <v>#N/A</v>
      </c>
      <c r="I2728" s="142" t="e">
        <f>VLOOKUP(B2728,MODALIDADE_1!A:G,7,FALSE)</f>
        <v>#N/A</v>
      </c>
      <c r="J2728" s="106" t="e">
        <f>VLOOKUP(Tabela410[[#This Row],[Proposta de Referência]],SIMP_M1!A:K,9,FALSE)</f>
        <v>#VALUE!</v>
      </c>
      <c r="K2728" s="106" t="e">
        <f>VLOOKUP(Tabela410[[#This Row],[Proposta de Referência]],SIMP_M1!A:K,8,FALSE)</f>
        <v>#VALUE!</v>
      </c>
      <c r="L2728" s="107" t="e">
        <f t="shared" si="176"/>
        <v>#VALUE!</v>
      </c>
      <c r="M2728" s="107" t="e">
        <f t="shared" si="177"/>
        <v>#VALUE!</v>
      </c>
      <c r="N2728" s="142" t="e">
        <f t="shared" si="178"/>
        <v>#VALUE!</v>
      </c>
      <c r="O2728" s="142" t="e">
        <f t="shared" si="179"/>
        <v>#N/A</v>
      </c>
      <c r="P2728" s="24" t="str">
        <f>IFERROR(VLOOKUP(O2728,HOSPITAIS_COM_DIVIDAS!A:E,5,FALSE),"")</f>
        <v/>
      </c>
    </row>
    <row r="2729" spans="1:16" x14ac:dyDescent="0.25">
      <c r="A2729" s="52" t="e">
        <f>Tabela410[[#This Row],[Status da Proposta]]</f>
        <v>#VALUE!</v>
      </c>
      <c r="B2729" s="143">
        <f>MODALIDADE_1!A2729</f>
        <v>0</v>
      </c>
      <c r="C2729" s="142" t="e">
        <f>VLOOKUP(B2729,MODALIDADE_1!A:B,2,FALSE)</f>
        <v>#N/A</v>
      </c>
      <c r="D2729" s="142"/>
      <c r="E2729" s="94" t="e">
        <f>VLOOKUP(B2729,MODALIDADE_1!A:E,5,FALSE)</f>
        <v>#N/A</v>
      </c>
      <c r="F2729" s="95" t="e">
        <f>VLOOKUP(B2729,MODALIDADE_1!A:C,3,FALSE)</f>
        <v>#N/A</v>
      </c>
      <c r="G2729" s="142" t="e">
        <f>VLOOKUP(B2729,MODALIDADE_1!A:G,4,FALSE)</f>
        <v>#N/A</v>
      </c>
      <c r="H2729" s="142" t="e">
        <f>VLOOKUP(B2729,MODALIDADE_1!A:G,6,FALSE)</f>
        <v>#N/A</v>
      </c>
      <c r="I2729" s="142" t="e">
        <f>VLOOKUP(B2729,MODALIDADE_1!A:G,7,FALSE)</f>
        <v>#N/A</v>
      </c>
      <c r="J2729" s="106" t="e">
        <f>VLOOKUP(Tabela410[[#This Row],[Proposta de Referência]],SIMP_M1!A:K,9,FALSE)</f>
        <v>#VALUE!</v>
      </c>
      <c r="K2729" s="106" t="e">
        <f>VLOOKUP(Tabela410[[#This Row],[Proposta de Referência]],SIMP_M1!A:K,8,FALSE)</f>
        <v>#VALUE!</v>
      </c>
      <c r="L2729" s="107" t="e">
        <f t="shared" si="176"/>
        <v>#VALUE!</v>
      </c>
      <c r="M2729" s="107" t="e">
        <f t="shared" si="177"/>
        <v>#VALUE!</v>
      </c>
      <c r="N2729" s="142" t="e">
        <f t="shared" si="178"/>
        <v>#VALUE!</v>
      </c>
      <c r="O2729" s="142" t="e">
        <f t="shared" si="179"/>
        <v>#N/A</v>
      </c>
      <c r="P2729" s="24" t="str">
        <f>IFERROR(VLOOKUP(O2729,HOSPITAIS_COM_DIVIDAS!A:E,5,FALSE),"")</f>
        <v/>
      </c>
    </row>
    <row r="2730" spans="1:16" x14ac:dyDescent="0.25">
      <c r="A2730" s="52" t="e">
        <f>Tabela410[[#This Row],[Status da Proposta]]</f>
        <v>#VALUE!</v>
      </c>
      <c r="B2730" s="143">
        <f>MODALIDADE_1!A2730</f>
        <v>0</v>
      </c>
      <c r="C2730" s="142" t="e">
        <f>VLOOKUP(B2730,MODALIDADE_1!A:B,2,FALSE)</f>
        <v>#N/A</v>
      </c>
      <c r="D2730" s="142"/>
      <c r="E2730" s="94" t="e">
        <f>VLOOKUP(B2730,MODALIDADE_1!A:E,5,FALSE)</f>
        <v>#N/A</v>
      </c>
      <c r="F2730" s="95" t="e">
        <f>VLOOKUP(B2730,MODALIDADE_1!A:C,3,FALSE)</f>
        <v>#N/A</v>
      </c>
      <c r="G2730" s="142" t="e">
        <f>VLOOKUP(B2730,MODALIDADE_1!A:G,4,FALSE)</f>
        <v>#N/A</v>
      </c>
      <c r="H2730" s="142" t="e">
        <f>VLOOKUP(B2730,MODALIDADE_1!A:G,6,FALSE)</f>
        <v>#N/A</v>
      </c>
      <c r="I2730" s="142" t="e">
        <f>VLOOKUP(B2730,MODALIDADE_1!A:G,7,FALSE)</f>
        <v>#N/A</v>
      </c>
      <c r="J2730" s="106" t="e">
        <f>VLOOKUP(Tabela410[[#This Row],[Proposta de Referência]],SIMP_M1!A:K,9,FALSE)</f>
        <v>#VALUE!</v>
      </c>
      <c r="K2730" s="106" t="e">
        <f>VLOOKUP(Tabela410[[#This Row],[Proposta de Referência]],SIMP_M1!A:K,8,FALSE)</f>
        <v>#VALUE!</v>
      </c>
      <c r="L2730" s="107" t="e">
        <f t="shared" si="176"/>
        <v>#VALUE!</v>
      </c>
      <c r="M2730" s="107" t="e">
        <f t="shared" si="177"/>
        <v>#VALUE!</v>
      </c>
      <c r="N2730" s="142" t="e">
        <f t="shared" si="178"/>
        <v>#VALUE!</v>
      </c>
      <c r="O2730" s="142" t="e">
        <f t="shared" si="179"/>
        <v>#N/A</v>
      </c>
      <c r="P2730" s="24" t="str">
        <f>IFERROR(VLOOKUP(O2730,HOSPITAIS_COM_DIVIDAS!A:E,5,FALSE),"")</f>
        <v/>
      </c>
    </row>
    <row r="2731" spans="1:16" x14ac:dyDescent="0.25">
      <c r="A2731" s="52" t="e">
        <f>Tabela410[[#This Row],[Status da Proposta]]</f>
        <v>#VALUE!</v>
      </c>
      <c r="B2731" s="143">
        <f>MODALIDADE_1!A2731</f>
        <v>0</v>
      </c>
      <c r="C2731" s="142" t="e">
        <f>VLOOKUP(B2731,MODALIDADE_1!A:B,2,FALSE)</f>
        <v>#N/A</v>
      </c>
      <c r="D2731" s="142"/>
      <c r="E2731" s="94" t="e">
        <f>VLOOKUP(B2731,MODALIDADE_1!A:E,5,FALSE)</f>
        <v>#N/A</v>
      </c>
      <c r="F2731" s="95" t="e">
        <f>VLOOKUP(B2731,MODALIDADE_1!A:C,3,FALSE)</f>
        <v>#N/A</v>
      </c>
      <c r="G2731" s="142" t="e">
        <f>VLOOKUP(B2731,MODALIDADE_1!A:G,4,FALSE)</f>
        <v>#N/A</v>
      </c>
      <c r="H2731" s="142" t="e">
        <f>VLOOKUP(B2731,MODALIDADE_1!A:G,6,FALSE)</f>
        <v>#N/A</v>
      </c>
      <c r="I2731" s="142" t="e">
        <f>VLOOKUP(B2731,MODALIDADE_1!A:G,7,FALSE)</f>
        <v>#N/A</v>
      </c>
      <c r="J2731" s="106" t="e">
        <f>VLOOKUP(Tabela410[[#This Row],[Proposta de Referência]],SIMP_M1!A:K,9,FALSE)</f>
        <v>#VALUE!</v>
      </c>
      <c r="K2731" s="106" t="e">
        <f>VLOOKUP(Tabela410[[#This Row],[Proposta de Referência]],SIMP_M1!A:K,8,FALSE)</f>
        <v>#VALUE!</v>
      </c>
      <c r="L2731" s="107" t="e">
        <f t="shared" si="176"/>
        <v>#VALUE!</v>
      </c>
      <c r="M2731" s="107" t="e">
        <f t="shared" si="177"/>
        <v>#VALUE!</v>
      </c>
      <c r="N2731" s="142" t="e">
        <f t="shared" si="178"/>
        <v>#VALUE!</v>
      </c>
      <c r="O2731" s="142" t="e">
        <f t="shared" si="179"/>
        <v>#N/A</v>
      </c>
      <c r="P2731" s="24" t="str">
        <f>IFERROR(VLOOKUP(O2731,HOSPITAIS_COM_DIVIDAS!A:E,5,FALSE),"")</f>
        <v/>
      </c>
    </row>
    <row r="2732" spans="1:16" x14ac:dyDescent="0.25">
      <c r="A2732" s="52" t="e">
        <f>Tabela410[[#This Row],[Status da Proposta]]</f>
        <v>#VALUE!</v>
      </c>
      <c r="B2732" s="143">
        <f>MODALIDADE_1!A2732</f>
        <v>0</v>
      </c>
      <c r="C2732" s="142" t="e">
        <f>VLOOKUP(B2732,MODALIDADE_1!A:B,2,FALSE)</f>
        <v>#N/A</v>
      </c>
      <c r="D2732" s="142"/>
      <c r="E2732" s="94" t="e">
        <f>VLOOKUP(B2732,MODALIDADE_1!A:E,5,FALSE)</f>
        <v>#N/A</v>
      </c>
      <c r="F2732" s="95" t="e">
        <f>VLOOKUP(B2732,MODALIDADE_1!A:C,3,FALSE)</f>
        <v>#N/A</v>
      </c>
      <c r="G2732" s="142" t="e">
        <f>VLOOKUP(B2732,MODALIDADE_1!A:G,4,FALSE)</f>
        <v>#N/A</v>
      </c>
      <c r="H2732" s="142" t="e">
        <f>VLOOKUP(B2732,MODALIDADE_1!A:G,6,FALSE)</f>
        <v>#N/A</v>
      </c>
      <c r="I2732" s="142" t="e">
        <f>VLOOKUP(B2732,MODALIDADE_1!A:G,7,FALSE)</f>
        <v>#N/A</v>
      </c>
      <c r="J2732" s="106" t="e">
        <f>VLOOKUP(Tabela410[[#This Row],[Proposta de Referência]],SIMP_M1!A:K,9,FALSE)</f>
        <v>#VALUE!</v>
      </c>
      <c r="K2732" s="106" t="e">
        <f>VLOOKUP(Tabela410[[#This Row],[Proposta de Referência]],SIMP_M1!A:K,8,FALSE)</f>
        <v>#VALUE!</v>
      </c>
      <c r="L2732" s="107" t="e">
        <f t="shared" si="176"/>
        <v>#VALUE!</v>
      </c>
      <c r="M2732" s="107" t="e">
        <f t="shared" si="177"/>
        <v>#VALUE!</v>
      </c>
      <c r="N2732" s="142" t="e">
        <f t="shared" si="178"/>
        <v>#VALUE!</v>
      </c>
      <c r="O2732" s="142" t="e">
        <f t="shared" si="179"/>
        <v>#N/A</v>
      </c>
      <c r="P2732" s="24" t="str">
        <f>IFERROR(VLOOKUP(O2732,HOSPITAIS_COM_DIVIDAS!A:E,5,FALSE),"")</f>
        <v/>
      </c>
    </row>
    <row r="2733" spans="1:16" x14ac:dyDescent="0.25">
      <c r="A2733" s="52" t="e">
        <f>Tabela410[[#This Row],[Status da Proposta]]</f>
        <v>#VALUE!</v>
      </c>
      <c r="B2733" s="143">
        <f>MODALIDADE_1!A2733</f>
        <v>0</v>
      </c>
      <c r="C2733" s="142" t="e">
        <f>VLOOKUP(B2733,MODALIDADE_1!A:B,2,FALSE)</f>
        <v>#N/A</v>
      </c>
      <c r="D2733" s="142"/>
      <c r="E2733" s="94" t="e">
        <f>VLOOKUP(B2733,MODALIDADE_1!A:E,5,FALSE)</f>
        <v>#N/A</v>
      </c>
      <c r="F2733" s="95" t="e">
        <f>VLOOKUP(B2733,MODALIDADE_1!A:C,3,FALSE)</f>
        <v>#N/A</v>
      </c>
      <c r="G2733" s="142" t="e">
        <f>VLOOKUP(B2733,MODALIDADE_1!A:G,4,FALSE)</f>
        <v>#N/A</v>
      </c>
      <c r="H2733" s="142" t="e">
        <f>VLOOKUP(B2733,MODALIDADE_1!A:G,6,FALSE)</f>
        <v>#N/A</v>
      </c>
      <c r="I2733" s="142" t="e">
        <f>VLOOKUP(B2733,MODALIDADE_1!A:G,7,FALSE)</f>
        <v>#N/A</v>
      </c>
      <c r="J2733" s="106" t="e">
        <f>VLOOKUP(Tabela410[[#This Row],[Proposta de Referência]],SIMP_M1!A:K,9,FALSE)</f>
        <v>#VALUE!</v>
      </c>
      <c r="K2733" s="106" t="e">
        <f>VLOOKUP(Tabela410[[#This Row],[Proposta de Referência]],SIMP_M1!A:K,8,FALSE)</f>
        <v>#VALUE!</v>
      </c>
      <c r="L2733" s="107" t="e">
        <f t="shared" si="176"/>
        <v>#VALUE!</v>
      </c>
      <c r="M2733" s="107" t="e">
        <f t="shared" si="177"/>
        <v>#VALUE!</v>
      </c>
      <c r="N2733" s="142" t="e">
        <f t="shared" si="178"/>
        <v>#VALUE!</v>
      </c>
      <c r="O2733" s="142" t="e">
        <f t="shared" si="179"/>
        <v>#N/A</v>
      </c>
      <c r="P2733" s="24" t="str">
        <f>IFERROR(VLOOKUP(O2733,HOSPITAIS_COM_DIVIDAS!A:E,5,FALSE),"")</f>
        <v/>
      </c>
    </row>
    <row r="2734" spans="1:16" x14ac:dyDescent="0.25">
      <c r="A2734" s="52" t="e">
        <f>Tabela410[[#This Row],[Status da Proposta]]</f>
        <v>#VALUE!</v>
      </c>
      <c r="B2734" s="143">
        <f>MODALIDADE_1!A2734</f>
        <v>0</v>
      </c>
      <c r="C2734" s="142" t="e">
        <f>VLOOKUP(B2734,MODALIDADE_1!A:B,2,FALSE)</f>
        <v>#N/A</v>
      </c>
      <c r="D2734" s="142"/>
      <c r="E2734" s="94" t="e">
        <f>VLOOKUP(B2734,MODALIDADE_1!A:E,5,FALSE)</f>
        <v>#N/A</v>
      </c>
      <c r="F2734" s="95" t="e">
        <f>VLOOKUP(B2734,MODALIDADE_1!A:C,3,FALSE)</f>
        <v>#N/A</v>
      </c>
      <c r="G2734" s="142" t="e">
        <f>VLOOKUP(B2734,MODALIDADE_1!A:G,4,FALSE)</f>
        <v>#N/A</v>
      </c>
      <c r="H2734" s="142" t="e">
        <f>VLOOKUP(B2734,MODALIDADE_1!A:G,6,FALSE)</f>
        <v>#N/A</v>
      </c>
      <c r="I2734" s="142" t="e">
        <f>VLOOKUP(B2734,MODALIDADE_1!A:G,7,FALSE)</f>
        <v>#N/A</v>
      </c>
      <c r="J2734" s="106" t="e">
        <f>VLOOKUP(Tabela410[[#This Row],[Proposta de Referência]],SIMP_M1!A:K,9,FALSE)</f>
        <v>#VALUE!</v>
      </c>
      <c r="K2734" s="106" t="e">
        <f>VLOOKUP(Tabela410[[#This Row],[Proposta de Referência]],SIMP_M1!A:K,8,FALSE)</f>
        <v>#VALUE!</v>
      </c>
      <c r="L2734" s="107" t="e">
        <f t="shared" si="176"/>
        <v>#VALUE!</v>
      </c>
      <c r="M2734" s="107" t="e">
        <f t="shared" si="177"/>
        <v>#VALUE!</v>
      </c>
      <c r="N2734" s="142" t="e">
        <f t="shared" si="178"/>
        <v>#VALUE!</v>
      </c>
      <c r="O2734" s="142" t="e">
        <f t="shared" si="179"/>
        <v>#N/A</v>
      </c>
      <c r="P2734" s="24" t="str">
        <f>IFERROR(VLOOKUP(O2734,HOSPITAIS_COM_DIVIDAS!A:E,5,FALSE),"")</f>
        <v/>
      </c>
    </row>
    <row r="2735" spans="1:16" x14ac:dyDescent="0.25">
      <c r="A2735" s="52" t="e">
        <f>Tabela410[[#This Row],[Status da Proposta]]</f>
        <v>#VALUE!</v>
      </c>
      <c r="B2735" s="143">
        <f>MODALIDADE_1!A2735</f>
        <v>0</v>
      </c>
      <c r="C2735" s="142" t="e">
        <f>VLOOKUP(B2735,MODALIDADE_1!A:B,2,FALSE)</f>
        <v>#N/A</v>
      </c>
      <c r="D2735" s="142"/>
      <c r="E2735" s="94" t="e">
        <f>VLOOKUP(B2735,MODALIDADE_1!A:E,5,FALSE)</f>
        <v>#N/A</v>
      </c>
      <c r="F2735" s="95" t="e">
        <f>VLOOKUP(B2735,MODALIDADE_1!A:C,3,FALSE)</f>
        <v>#N/A</v>
      </c>
      <c r="G2735" s="142" t="e">
        <f>VLOOKUP(B2735,MODALIDADE_1!A:G,4,FALSE)</f>
        <v>#N/A</v>
      </c>
      <c r="H2735" s="142" t="e">
        <f>VLOOKUP(B2735,MODALIDADE_1!A:G,6,FALSE)</f>
        <v>#N/A</v>
      </c>
      <c r="I2735" s="142" t="e">
        <f>VLOOKUP(B2735,MODALIDADE_1!A:G,7,FALSE)</f>
        <v>#N/A</v>
      </c>
      <c r="J2735" s="106" t="e">
        <f>VLOOKUP(Tabela410[[#This Row],[Proposta de Referência]],SIMP_M1!A:K,9,FALSE)</f>
        <v>#VALUE!</v>
      </c>
      <c r="K2735" s="106" t="e">
        <f>VLOOKUP(Tabela410[[#This Row],[Proposta de Referência]],SIMP_M1!A:K,8,FALSE)</f>
        <v>#VALUE!</v>
      </c>
      <c r="L2735" s="107" t="e">
        <f t="shared" si="176"/>
        <v>#VALUE!</v>
      </c>
      <c r="M2735" s="107" t="e">
        <f t="shared" si="177"/>
        <v>#VALUE!</v>
      </c>
      <c r="N2735" s="142" t="e">
        <f t="shared" si="178"/>
        <v>#VALUE!</v>
      </c>
      <c r="O2735" s="142" t="e">
        <f t="shared" si="179"/>
        <v>#N/A</v>
      </c>
      <c r="P2735" s="24" t="str">
        <f>IFERROR(VLOOKUP(O2735,HOSPITAIS_COM_DIVIDAS!A:E,5,FALSE),"")</f>
        <v/>
      </c>
    </row>
    <row r="2736" spans="1:16" x14ac:dyDescent="0.25">
      <c r="A2736" s="52" t="e">
        <f>Tabela410[[#This Row],[Status da Proposta]]</f>
        <v>#VALUE!</v>
      </c>
      <c r="B2736" s="143">
        <f>MODALIDADE_1!A2736</f>
        <v>0</v>
      </c>
      <c r="C2736" s="142" t="e">
        <f>VLOOKUP(B2736,MODALIDADE_1!A:B,2,FALSE)</f>
        <v>#N/A</v>
      </c>
      <c r="D2736" s="142"/>
      <c r="E2736" s="94" t="e">
        <f>VLOOKUP(B2736,MODALIDADE_1!A:E,5,FALSE)</f>
        <v>#N/A</v>
      </c>
      <c r="F2736" s="95" t="e">
        <f>VLOOKUP(B2736,MODALIDADE_1!A:C,3,FALSE)</f>
        <v>#N/A</v>
      </c>
      <c r="G2736" s="142" t="e">
        <f>VLOOKUP(B2736,MODALIDADE_1!A:G,4,FALSE)</f>
        <v>#N/A</v>
      </c>
      <c r="H2736" s="142" t="e">
        <f>VLOOKUP(B2736,MODALIDADE_1!A:G,6,FALSE)</f>
        <v>#N/A</v>
      </c>
      <c r="I2736" s="142" t="e">
        <f>VLOOKUP(B2736,MODALIDADE_1!A:G,7,FALSE)</f>
        <v>#N/A</v>
      </c>
      <c r="J2736" s="106" t="e">
        <f>VLOOKUP(Tabela410[[#This Row],[Proposta de Referência]],SIMP_M1!A:K,9,FALSE)</f>
        <v>#VALUE!</v>
      </c>
      <c r="K2736" s="106" t="e">
        <f>VLOOKUP(Tabela410[[#This Row],[Proposta de Referência]],SIMP_M1!A:K,8,FALSE)</f>
        <v>#VALUE!</v>
      </c>
      <c r="L2736" s="107" t="e">
        <f t="shared" si="176"/>
        <v>#VALUE!</v>
      </c>
      <c r="M2736" s="107" t="e">
        <f t="shared" si="177"/>
        <v>#VALUE!</v>
      </c>
      <c r="N2736" s="142" t="e">
        <f t="shared" si="178"/>
        <v>#VALUE!</v>
      </c>
      <c r="O2736" s="142" t="e">
        <f t="shared" si="179"/>
        <v>#N/A</v>
      </c>
      <c r="P2736" s="24" t="str">
        <f>IFERROR(VLOOKUP(O2736,HOSPITAIS_COM_DIVIDAS!A:E,5,FALSE),"")</f>
        <v/>
      </c>
    </row>
    <row r="2737" spans="1:16" x14ac:dyDescent="0.25">
      <c r="A2737" s="52" t="e">
        <f>Tabela410[[#This Row],[Status da Proposta]]</f>
        <v>#VALUE!</v>
      </c>
      <c r="B2737" s="143">
        <f>MODALIDADE_1!A2737</f>
        <v>0</v>
      </c>
      <c r="C2737" s="142" t="e">
        <f>VLOOKUP(B2737,MODALIDADE_1!A:B,2,FALSE)</f>
        <v>#N/A</v>
      </c>
      <c r="D2737" s="142"/>
      <c r="E2737" s="94" t="e">
        <f>VLOOKUP(B2737,MODALIDADE_1!A:E,5,FALSE)</f>
        <v>#N/A</v>
      </c>
      <c r="F2737" s="95" t="e">
        <f>VLOOKUP(B2737,MODALIDADE_1!A:C,3,FALSE)</f>
        <v>#N/A</v>
      </c>
      <c r="G2737" s="142" t="e">
        <f>VLOOKUP(B2737,MODALIDADE_1!A:G,4,FALSE)</f>
        <v>#N/A</v>
      </c>
      <c r="H2737" s="142" t="e">
        <f>VLOOKUP(B2737,MODALIDADE_1!A:G,6,FALSE)</f>
        <v>#N/A</v>
      </c>
      <c r="I2737" s="142" t="e">
        <f>VLOOKUP(B2737,MODALIDADE_1!A:G,7,FALSE)</f>
        <v>#N/A</v>
      </c>
      <c r="J2737" s="106" t="e">
        <f>VLOOKUP(Tabela410[[#This Row],[Proposta de Referência]],SIMP_M1!A:K,9,FALSE)</f>
        <v>#VALUE!</v>
      </c>
      <c r="K2737" s="106" t="e">
        <f>VLOOKUP(Tabela410[[#This Row],[Proposta de Referência]],SIMP_M1!A:K,8,FALSE)</f>
        <v>#VALUE!</v>
      </c>
      <c r="L2737" s="107" t="e">
        <f t="shared" si="176"/>
        <v>#VALUE!</v>
      </c>
      <c r="M2737" s="107" t="e">
        <f t="shared" si="177"/>
        <v>#VALUE!</v>
      </c>
      <c r="N2737" s="142" t="e">
        <f t="shared" si="178"/>
        <v>#VALUE!</v>
      </c>
      <c r="O2737" s="142" t="e">
        <f t="shared" si="179"/>
        <v>#N/A</v>
      </c>
      <c r="P2737" s="24" t="str">
        <f>IFERROR(VLOOKUP(O2737,HOSPITAIS_COM_DIVIDAS!A:E,5,FALSE),"")</f>
        <v/>
      </c>
    </row>
    <row r="2738" spans="1:16" x14ac:dyDescent="0.25">
      <c r="A2738" s="52" t="e">
        <f>Tabela410[[#This Row],[Status da Proposta]]</f>
        <v>#VALUE!</v>
      </c>
      <c r="B2738" s="143">
        <f>MODALIDADE_1!A2738</f>
        <v>0</v>
      </c>
      <c r="C2738" s="142" t="e">
        <f>VLOOKUP(B2738,MODALIDADE_1!A:B,2,FALSE)</f>
        <v>#N/A</v>
      </c>
      <c r="D2738" s="142"/>
      <c r="E2738" s="94" t="e">
        <f>VLOOKUP(B2738,MODALIDADE_1!A:E,5,FALSE)</f>
        <v>#N/A</v>
      </c>
      <c r="F2738" s="95" t="e">
        <f>VLOOKUP(B2738,MODALIDADE_1!A:C,3,FALSE)</f>
        <v>#N/A</v>
      </c>
      <c r="G2738" s="142" t="e">
        <f>VLOOKUP(B2738,MODALIDADE_1!A:G,4,FALSE)</f>
        <v>#N/A</v>
      </c>
      <c r="H2738" s="142" t="e">
        <f>VLOOKUP(B2738,MODALIDADE_1!A:G,6,FALSE)</f>
        <v>#N/A</v>
      </c>
      <c r="I2738" s="142" t="e">
        <f>VLOOKUP(B2738,MODALIDADE_1!A:G,7,FALSE)</f>
        <v>#N/A</v>
      </c>
      <c r="J2738" s="106" t="e">
        <f>VLOOKUP(Tabela410[[#This Row],[Proposta de Referência]],SIMP_M1!A:K,9,FALSE)</f>
        <v>#VALUE!</v>
      </c>
      <c r="K2738" s="106" t="e">
        <f>VLOOKUP(Tabela410[[#This Row],[Proposta de Referência]],SIMP_M1!A:K,8,FALSE)</f>
        <v>#VALUE!</v>
      </c>
      <c r="L2738" s="107" t="e">
        <f t="shared" si="176"/>
        <v>#VALUE!</v>
      </c>
      <c r="M2738" s="107" t="e">
        <f t="shared" si="177"/>
        <v>#VALUE!</v>
      </c>
      <c r="N2738" s="142" t="e">
        <f t="shared" si="178"/>
        <v>#VALUE!</v>
      </c>
      <c r="O2738" s="142" t="e">
        <f t="shared" si="179"/>
        <v>#N/A</v>
      </c>
      <c r="P2738" s="24" t="str">
        <f>IFERROR(VLOOKUP(O2738,HOSPITAIS_COM_DIVIDAS!A:E,5,FALSE),"")</f>
        <v/>
      </c>
    </row>
    <row r="2739" spans="1:16" x14ac:dyDescent="0.25">
      <c r="A2739" s="52" t="e">
        <f>Tabela410[[#This Row],[Status da Proposta]]</f>
        <v>#VALUE!</v>
      </c>
      <c r="B2739" s="143">
        <f>MODALIDADE_1!A2739</f>
        <v>0</v>
      </c>
      <c r="C2739" s="142" t="e">
        <f>VLOOKUP(B2739,MODALIDADE_1!A:B,2,FALSE)</f>
        <v>#N/A</v>
      </c>
      <c r="D2739" s="142"/>
      <c r="E2739" s="94" t="e">
        <f>VLOOKUP(B2739,MODALIDADE_1!A:E,5,FALSE)</f>
        <v>#N/A</v>
      </c>
      <c r="F2739" s="95" t="e">
        <f>VLOOKUP(B2739,MODALIDADE_1!A:C,3,FALSE)</f>
        <v>#N/A</v>
      </c>
      <c r="G2739" s="142" t="e">
        <f>VLOOKUP(B2739,MODALIDADE_1!A:G,4,FALSE)</f>
        <v>#N/A</v>
      </c>
      <c r="H2739" s="142" t="e">
        <f>VLOOKUP(B2739,MODALIDADE_1!A:G,6,FALSE)</f>
        <v>#N/A</v>
      </c>
      <c r="I2739" s="142" t="e">
        <f>VLOOKUP(B2739,MODALIDADE_1!A:G,7,FALSE)</f>
        <v>#N/A</v>
      </c>
      <c r="J2739" s="106" t="e">
        <f>VLOOKUP(Tabela410[[#This Row],[Proposta de Referência]],SIMP_M1!A:K,9,FALSE)</f>
        <v>#VALUE!</v>
      </c>
      <c r="K2739" s="106" t="e">
        <f>VLOOKUP(Tabela410[[#This Row],[Proposta de Referência]],SIMP_M1!A:K,8,FALSE)</f>
        <v>#VALUE!</v>
      </c>
      <c r="L2739" s="107" t="e">
        <f t="shared" si="176"/>
        <v>#VALUE!</v>
      </c>
      <c r="M2739" s="107" t="e">
        <f t="shared" si="177"/>
        <v>#VALUE!</v>
      </c>
      <c r="N2739" s="142" t="e">
        <f t="shared" si="178"/>
        <v>#VALUE!</v>
      </c>
      <c r="O2739" s="142" t="e">
        <f t="shared" si="179"/>
        <v>#N/A</v>
      </c>
      <c r="P2739" s="24" t="str">
        <f>IFERROR(VLOOKUP(O2739,HOSPITAIS_COM_DIVIDAS!A:E,5,FALSE),"")</f>
        <v/>
      </c>
    </row>
    <row r="2740" spans="1:16" x14ac:dyDescent="0.25">
      <c r="A2740" s="52" t="e">
        <f>Tabela410[[#This Row],[Status da Proposta]]</f>
        <v>#VALUE!</v>
      </c>
      <c r="B2740" s="143">
        <f>MODALIDADE_1!A2740</f>
        <v>0</v>
      </c>
      <c r="C2740" s="142" t="e">
        <f>VLOOKUP(B2740,MODALIDADE_1!A:B,2,FALSE)</f>
        <v>#N/A</v>
      </c>
      <c r="D2740" s="142"/>
      <c r="E2740" s="94" t="e">
        <f>VLOOKUP(B2740,MODALIDADE_1!A:E,5,FALSE)</f>
        <v>#N/A</v>
      </c>
      <c r="F2740" s="95" t="e">
        <f>VLOOKUP(B2740,MODALIDADE_1!A:C,3,FALSE)</f>
        <v>#N/A</v>
      </c>
      <c r="G2740" s="142" t="e">
        <f>VLOOKUP(B2740,MODALIDADE_1!A:G,4,FALSE)</f>
        <v>#N/A</v>
      </c>
      <c r="H2740" s="142" t="e">
        <f>VLOOKUP(B2740,MODALIDADE_1!A:G,6,FALSE)</f>
        <v>#N/A</v>
      </c>
      <c r="I2740" s="142" t="e">
        <f>VLOOKUP(B2740,MODALIDADE_1!A:G,7,FALSE)</f>
        <v>#N/A</v>
      </c>
      <c r="J2740" s="106" t="e">
        <f>VLOOKUP(Tabela410[[#This Row],[Proposta de Referência]],SIMP_M1!A:K,9,FALSE)</f>
        <v>#VALUE!</v>
      </c>
      <c r="K2740" s="106" t="e">
        <f>VLOOKUP(Tabela410[[#This Row],[Proposta de Referência]],SIMP_M1!A:K,8,FALSE)</f>
        <v>#VALUE!</v>
      </c>
      <c r="L2740" s="107" t="e">
        <f t="shared" si="176"/>
        <v>#VALUE!</v>
      </c>
      <c r="M2740" s="107" t="e">
        <f t="shared" si="177"/>
        <v>#VALUE!</v>
      </c>
      <c r="N2740" s="142" t="e">
        <f t="shared" si="178"/>
        <v>#VALUE!</v>
      </c>
      <c r="O2740" s="142" t="e">
        <f t="shared" si="179"/>
        <v>#N/A</v>
      </c>
      <c r="P2740" s="24" t="str">
        <f>IFERROR(VLOOKUP(O2740,HOSPITAIS_COM_DIVIDAS!A:E,5,FALSE),"")</f>
        <v/>
      </c>
    </row>
    <row r="2741" spans="1:16" x14ac:dyDescent="0.25">
      <c r="A2741" s="52" t="e">
        <f>Tabela410[[#This Row],[Status da Proposta]]</f>
        <v>#VALUE!</v>
      </c>
      <c r="B2741" s="143">
        <f>MODALIDADE_1!A2741</f>
        <v>0</v>
      </c>
      <c r="C2741" s="142" t="e">
        <f>VLOOKUP(B2741,MODALIDADE_1!A:B,2,FALSE)</f>
        <v>#N/A</v>
      </c>
      <c r="D2741" s="142"/>
      <c r="E2741" s="94" t="e">
        <f>VLOOKUP(B2741,MODALIDADE_1!A:E,5,FALSE)</f>
        <v>#N/A</v>
      </c>
      <c r="F2741" s="95" t="e">
        <f>VLOOKUP(B2741,MODALIDADE_1!A:C,3,FALSE)</f>
        <v>#N/A</v>
      </c>
      <c r="G2741" s="142" t="e">
        <f>VLOOKUP(B2741,MODALIDADE_1!A:G,4,FALSE)</f>
        <v>#N/A</v>
      </c>
      <c r="H2741" s="142" t="e">
        <f>VLOOKUP(B2741,MODALIDADE_1!A:G,6,FALSE)</f>
        <v>#N/A</v>
      </c>
      <c r="I2741" s="142" t="e">
        <f>VLOOKUP(B2741,MODALIDADE_1!A:G,7,FALSE)</f>
        <v>#N/A</v>
      </c>
      <c r="J2741" s="106" t="e">
        <f>VLOOKUP(Tabela410[[#This Row],[Proposta de Referência]],SIMP_M1!A:K,9,FALSE)</f>
        <v>#VALUE!</v>
      </c>
      <c r="K2741" s="106" t="e">
        <f>VLOOKUP(Tabela410[[#This Row],[Proposta de Referência]],SIMP_M1!A:K,8,FALSE)</f>
        <v>#VALUE!</v>
      </c>
      <c r="L2741" s="107" t="e">
        <f t="shared" si="176"/>
        <v>#VALUE!</v>
      </c>
      <c r="M2741" s="107" t="e">
        <f t="shared" si="177"/>
        <v>#VALUE!</v>
      </c>
      <c r="N2741" s="142" t="e">
        <f t="shared" si="178"/>
        <v>#VALUE!</v>
      </c>
      <c r="O2741" s="142" t="e">
        <f t="shared" si="179"/>
        <v>#N/A</v>
      </c>
      <c r="P2741" s="24" t="str">
        <f>IFERROR(VLOOKUP(O2741,HOSPITAIS_COM_DIVIDAS!A:E,5,FALSE),"")</f>
        <v/>
      </c>
    </row>
    <row r="2742" spans="1:16" x14ac:dyDescent="0.25">
      <c r="A2742" s="52" t="e">
        <f>Tabela410[[#This Row],[Status da Proposta]]</f>
        <v>#VALUE!</v>
      </c>
      <c r="B2742" s="143">
        <f>MODALIDADE_1!A2742</f>
        <v>0</v>
      </c>
      <c r="C2742" s="142" t="e">
        <f>VLOOKUP(B2742,MODALIDADE_1!A:B,2,FALSE)</f>
        <v>#N/A</v>
      </c>
      <c r="D2742" s="142"/>
      <c r="E2742" s="94" t="e">
        <f>VLOOKUP(B2742,MODALIDADE_1!A:E,5,FALSE)</f>
        <v>#N/A</v>
      </c>
      <c r="F2742" s="95" t="e">
        <f>VLOOKUP(B2742,MODALIDADE_1!A:C,3,FALSE)</f>
        <v>#N/A</v>
      </c>
      <c r="G2742" s="142" t="e">
        <f>VLOOKUP(B2742,MODALIDADE_1!A:G,4,FALSE)</f>
        <v>#N/A</v>
      </c>
      <c r="H2742" s="142" t="e">
        <f>VLOOKUP(B2742,MODALIDADE_1!A:G,6,FALSE)</f>
        <v>#N/A</v>
      </c>
      <c r="I2742" s="142" t="e">
        <f>VLOOKUP(B2742,MODALIDADE_1!A:G,7,FALSE)</f>
        <v>#N/A</v>
      </c>
      <c r="J2742" s="106" t="e">
        <f>VLOOKUP(Tabela410[[#This Row],[Proposta de Referência]],SIMP_M1!A:K,9,FALSE)</f>
        <v>#VALUE!</v>
      </c>
      <c r="K2742" s="106" t="e">
        <f>VLOOKUP(Tabela410[[#This Row],[Proposta de Referência]],SIMP_M1!A:K,8,FALSE)</f>
        <v>#VALUE!</v>
      </c>
      <c r="L2742" s="107" t="e">
        <f t="shared" si="176"/>
        <v>#VALUE!</v>
      </c>
      <c r="M2742" s="107" t="e">
        <f t="shared" si="177"/>
        <v>#VALUE!</v>
      </c>
      <c r="N2742" s="142" t="e">
        <f t="shared" si="178"/>
        <v>#VALUE!</v>
      </c>
      <c r="O2742" s="142" t="e">
        <f t="shared" si="179"/>
        <v>#N/A</v>
      </c>
      <c r="P2742" s="24" t="str">
        <f>IFERROR(VLOOKUP(O2742,HOSPITAIS_COM_DIVIDAS!A:E,5,FALSE),"")</f>
        <v/>
      </c>
    </row>
    <row r="2743" spans="1:16" x14ac:dyDescent="0.25">
      <c r="A2743" s="52" t="e">
        <f>Tabela410[[#This Row],[Status da Proposta]]</f>
        <v>#VALUE!</v>
      </c>
      <c r="B2743" s="143">
        <f>MODALIDADE_1!A2743</f>
        <v>0</v>
      </c>
      <c r="C2743" s="142" t="e">
        <f>VLOOKUP(B2743,MODALIDADE_1!A:B,2,FALSE)</f>
        <v>#N/A</v>
      </c>
      <c r="D2743" s="142"/>
      <c r="E2743" s="94" t="e">
        <f>VLOOKUP(B2743,MODALIDADE_1!A:E,5,FALSE)</f>
        <v>#N/A</v>
      </c>
      <c r="F2743" s="95" t="e">
        <f>VLOOKUP(B2743,MODALIDADE_1!A:C,3,FALSE)</f>
        <v>#N/A</v>
      </c>
      <c r="G2743" s="142" t="e">
        <f>VLOOKUP(B2743,MODALIDADE_1!A:G,4,FALSE)</f>
        <v>#N/A</v>
      </c>
      <c r="H2743" s="142" t="e">
        <f>VLOOKUP(B2743,MODALIDADE_1!A:G,6,FALSE)</f>
        <v>#N/A</v>
      </c>
      <c r="I2743" s="142" t="e">
        <f>VLOOKUP(B2743,MODALIDADE_1!A:G,7,FALSE)</f>
        <v>#N/A</v>
      </c>
      <c r="J2743" s="106" t="e">
        <f>VLOOKUP(Tabela410[[#This Row],[Proposta de Referência]],SIMP_M1!A:K,9,FALSE)</f>
        <v>#VALUE!</v>
      </c>
      <c r="K2743" s="106" t="e">
        <f>VLOOKUP(Tabela410[[#This Row],[Proposta de Referência]],SIMP_M1!A:K,8,FALSE)</f>
        <v>#VALUE!</v>
      </c>
      <c r="L2743" s="107" t="e">
        <f t="shared" si="176"/>
        <v>#VALUE!</v>
      </c>
      <c r="M2743" s="107" t="e">
        <f t="shared" si="177"/>
        <v>#VALUE!</v>
      </c>
      <c r="N2743" s="142" t="e">
        <f t="shared" si="178"/>
        <v>#VALUE!</v>
      </c>
      <c r="O2743" s="142" t="e">
        <f t="shared" si="179"/>
        <v>#N/A</v>
      </c>
      <c r="P2743" s="24" t="str">
        <f>IFERROR(VLOOKUP(O2743,HOSPITAIS_COM_DIVIDAS!A:E,5,FALSE),"")</f>
        <v/>
      </c>
    </row>
    <row r="2744" spans="1:16" x14ac:dyDescent="0.25">
      <c r="A2744" s="52" t="e">
        <f>Tabela410[[#This Row],[Status da Proposta]]</f>
        <v>#VALUE!</v>
      </c>
      <c r="B2744" s="143">
        <f>MODALIDADE_1!A2744</f>
        <v>0</v>
      </c>
      <c r="C2744" s="142" t="e">
        <f>VLOOKUP(B2744,MODALIDADE_1!A:B,2,FALSE)</f>
        <v>#N/A</v>
      </c>
      <c r="D2744" s="142"/>
      <c r="E2744" s="94" t="e">
        <f>VLOOKUP(B2744,MODALIDADE_1!A:E,5,FALSE)</f>
        <v>#N/A</v>
      </c>
      <c r="F2744" s="95" t="e">
        <f>VLOOKUP(B2744,MODALIDADE_1!A:C,3,FALSE)</f>
        <v>#N/A</v>
      </c>
      <c r="G2744" s="142" t="e">
        <f>VLOOKUP(B2744,MODALIDADE_1!A:G,4,FALSE)</f>
        <v>#N/A</v>
      </c>
      <c r="H2744" s="142" t="e">
        <f>VLOOKUP(B2744,MODALIDADE_1!A:G,6,FALSE)</f>
        <v>#N/A</v>
      </c>
      <c r="I2744" s="142" t="e">
        <f>VLOOKUP(B2744,MODALIDADE_1!A:G,7,FALSE)</f>
        <v>#N/A</v>
      </c>
      <c r="J2744" s="106" t="e">
        <f>VLOOKUP(Tabela410[[#This Row],[Proposta de Referência]],SIMP_M1!A:K,9,FALSE)</f>
        <v>#VALUE!</v>
      </c>
      <c r="K2744" s="106" t="e">
        <f>VLOOKUP(Tabela410[[#This Row],[Proposta de Referência]],SIMP_M1!A:K,8,FALSE)</f>
        <v>#VALUE!</v>
      </c>
      <c r="L2744" s="107" t="e">
        <f t="shared" si="176"/>
        <v>#VALUE!</v>
      </c>
      <c r="M2744" s="107" t="e">
        <f t="shared" si="177"/>
        <v>#VALUE!</v>
      </c>
      <c r="N2744" s="142" t="e">
        <f t="shared" si="178"/>
        <v>#VALUE!</v>
      </c>
      <c r="O2744" s="142" t="e">
        <f t="shared" si="179"/>
        <v>#N/A</v>
      </c>
      <c r="P2744" s="24" t="str">
        <f>IFERROR(VLOOKUP(O2744,HOSPITAIS_COM_DIVIDAS!A:E,5,FALSE),"")</f>
        <v/>
      </c>
    </row>
    <row r="2745" spans="1:16" x14ac:dyDescent="0.25">
      <c r="A2745" s="52" t="e">
        <f>Tabela410[[#This Row],[Status da Proposta]]</f>
        <v>#VALUE!</v>
      </c>
      <c r="B2745" s="143">
        <f>MODALIDADE_1!A2745</f>
        <v>0</v>
      </c>
      <c r="C2745" s="142" t="e">
        <f>VLOOKUP(B2745,MODALIDADE_1!A:B,2,FALSE)</f>
        <v>#N/A</v>
      </c>
      <c r="D2745" s="142"/>
      <c r="E2745" s="94" t="e">
        <f>VLOOKUP(B2745,MODALIDADE_1!A:E,5,FALSE)</f>
        <v>#N/A</v>
      </c>
      <c r="F2745" s="95" t="e">
        <f>VLOOKUP(B2745,MODALIDADE_1!A:C,3,FALSE)</f>
        <v>#N/A</v>
      </c>
      <c r="G2745" s="142" t="e">
        <f>VLOOKUP(B2745,MODALIDADE_1!A:G,4,FALSE)</f>
        <v>#N/A</v>
      </c>
      <c r="H2745" s="142" t="e">
        <f>VLOOKUP(B2745,MODALIDADE_1!A:G,6,FALSE)</f>
        <v>#N/A</v>
      </c>
      <c r="I2745" s="142" t="e">
        <f>VLOOKUP(B2745,MODALIDADE_1!A:G,7,FALSE)</f>
        <v>#N/A</v>
      </c>
      <c r="J2745" s="106" t="e">
        <f>VLOOKUP(Tabela410[[#This Row],[Proposta de Referência]],SIMP_M1!A:K,9,FALSE)</f>
        <v>#VALUE!</v>
      </c>
      <c r="K2745" s="106" t="e">
        <f>VLOOKUP(Tabela410[[#This Row],[Proposta de Referência]],SIMP_M1!A:K,8,FALSE)</f>
        <v>#VALUE!</v>
      </c>
      <c r="L2745" s="107" t="e">
        <f t="shared" si="176"/>
        <v>#VALUE!</v>
      </c>
      <c r="M2745" s="107" t="e">
        <f t="shared" si="177"/>
        <v>#VALUE!</v>
      </c>
      <c r="N2745" s="142" t="e">
        <f t="shared" si="178"/>
        <v>#VALUE!</v>
      </c>
      <c r="O2745" s="142" t="e">
        <f t="shared" si="179"/>
        <v>#N/A</v>
      </c>
      <c r="P2745" s="24" t="str">
        <f>IFERROR(VLOOKUP(O2745,HOSPITAIS_COM_DIVIDAS!A:E,5,FALSE),"")</f>
        <v/>
      </c>
    </row>
    <row r="2746" spans="1:16" x14ac:dyDescent="0.25">
      <c r="A2746" s="52" t="e">
        <f>Tabela410[[#This Row],[Status da Proposta]]</f>
        <v>#VALUE!</v>
      </c>
      <c r="B2746" s="143">
        <f>MODALIDADE_1!A2746</f>
        <v>0</v>
      </c>
      <c r="C2746" s="142" t="e">
        <f>VLOOKUP(B2746,MODALIDADE_1!A:B,2,FALSE)</f>
        <v>#N/A</v>
      </c>
      <c r="D2746" s="142"/>
      <c r="E2746" s="94" t="e">
        <f>VLOOKUP(B2746,MODALIDADE_1!A:E,5,FALSE)</f>
        <v>#N/A</v>
      </c>
      <c r="F2746" s="95" t="e">
        <f>VLOOKUP(B2746,MODALIDADE_1!A:C,3,FALSE)</f>
        <v>#N/A</v>
      </c>
      <c r="G2746" s="142" t="e">
        <f>VLOOKUP(B2746,MODALIDADE_1!A:G,4,FALSE)</f>
        <v>#N/A</v>
      </c>
      <c r="H2746" s="142" t="e">
        <f>VLOOKUP(B2746,MODALIDADE_1!A:G,6,FALSE)</f>
        <v>#N/A</v>
      </c>
      <c r="I2746" s="142" t="e">
        <f>VLOOKUP(B2746,MODALIDADE_1!A:G,7,FALSE)</f>
        <v>#N/A</v>
      </c>
      <c r="J2746" s="106" t="e">
        <f>VLOOKUP(Tabela410[[#This Row],[Proposta de Referência]],SIMP_M1!A:K,9,FALSE)</f>
        <v>#VALUE!</v>
      </c>
      <c r="K2746" s="106" t="e">
        <f>VLOOKUP(Tabela410[[#This Row],[Proposta de Referência]],SIMP_M1!A:K,8,FALSE)</f>
        <v>#VALUE!</v>
      </c>
      <c r="L2746" s="107" t="e">
        <f t="shared" si="176"/>
        <v>#VALUE!</v>
      </c>
      <c r="M2746" s="107" t="e">
        <f t="shared" si="177"/>
        <v>#VALUE!</v>
      </c>
      <c r="N2746" s="142" t="e">
        <f t="shared" si="178"/>
        <v>#VALUE!</v>
      </c>
      <c r="O2746" s="142" t="e">
        <f t="shared" si="179"/>
        <v>#N/A</v>
      </c>
      <c r="P2746" s="24" t="str">
        <f>IFERROR(VLOOKUP(O2746,HOSPITAIS_COM_DIVIDAS!A:E,5,FALSE),"")</f>
        <v/>
      </c>
    </row>
    <row r="2747" spans="1:16" x14ac:dyDescent="0.25">
      <c r="A2747" s="52" t="e">
        <f>Tabela410[[#This Row],[Status da Proposta]]</f>
        <v>#VALUE!</v>
      </c>
      <c r="B2747" s="143">
        <f>MODALIDADE_1!A2747</f>
        <v>0</v>
      </c>
      <c r="C2747" s="142" t="e">
        <f>VLOOKUP(B2747,MODALIDADE_1!A:B,2,FALSE)</f>
        <v>#N/A</v>
      </c>
      <c r="D2747" s="142"/>
      <c r="E2747" s="94" t="e">
        <f>VLOOKUP(B2747,MODALIDADE_1!A:E,5,FALSE)</f>
        <v>#N/A</v>
      </c>
      <c r="F2747" s="95" t="e">
        <f>VLOOKUP(B2747,MODALIDADE_1!A:C,3,FALSE)</f>
        <v>#N/A</v>
      </c>
      <c r="G2747" s="142" t="e">
        <f>VLOOKUP(B2747,MODALIDADE_1!A:G,4,FALSE)</f>
        <v>#N/A</v>
      </c>
      <c r="H2747" s="142" t="e">
        <f>VLOOKUP(B2747,MODALIDADE_1!A:G,6,FALSE)</f>
        <v>#N/A</v>
      </c>
      <c r="I2747" s="142" t="e">
        <f>VLOOKUP(B2747,MODALIDADE_1!A:G,7,FALSE)</f>
        <v>#N/A</v>
      </c>
      <c r="J2747" s="106" t="e">
        <f>VLOOKUP(Tabela410[[#This Row],[Proposta de Referência]],SIMP_M1!A:K,9,FALSE)</f>
        <v>#VALUE!</v>
      </c>
      <c r="K2747" s="106" t="e">
        <f>VLOOKUP(Tabela410[[#This Row],[Proposta de Referência]],SIMP_M1!A:K,8,FALSE)</f>
        <v>#VALUE!</v>
      </c>
      <c r="L2747" s="107" t="e">
        <f t="shared" si="176"/>
        <v>#VALUE!</v>
      </c>
      <c r="M2747" s="107" t="e">
        <f t="shared" si="177"/>
        <v>#VALUE!</v>
      </c>
      <c r="N2747" s="142" t="e">
        <f t="shared" si="178"/>
        <v>#VALUE!</v>
      </c>
      <c r="O2747" s="142" t="e">
        <f t="shared" si="179"/>
        <v>#N/A</v>
      </c>
      <c r="P2747" s="24" t="str">
        <f>IFERROR(VLOOKUP(O2747,HOSPITAIS_COM_DIVIDAS!A:E,5,FALSE),"")</f>
        <v/>
      </c>
    </row>
    <row r="2748" spans="1:16" x14ac:dyDescent="0.25">
      <c r="A2748" s="52" t="e">
        <f>Tabela410[[#This Row],[Status da Proposta]]</f>
        <v>#VALUE!</v>
      </c>
      <c r="B2748" s="143">
        <f>MODALIDADE_1!A2748</f>
        <v>0</v>
      </c>
      <c r="C2748" s="142" t="e">
        <f>VLOOKUP(B2748,MODALIDADE_1!A:B,2,FALSE)</f>
        <v>#N/A</v>
      </c>
      <c r="D2748" s="142"/>
      <c r="E2748" s="94" t="e">
        <f>VLOOKUP(B2748,MODALIDADE_1!A:E,5,FALSE)</f>
        <v>#N/A</v>
      </c>
      <c r="F2748" s="95" t="e">
        <f>VLOOKUP(B2748,MODALIDADE_1!A:C,3,FALSE)</f>
        <v>#N/A</v>
      </c>
      <c r="G2748" s="142" t="e">
        <f>VLOOKUP(B2748,MODALIDADE_1!A:G,4,FALSE)</f>
        <v>#N/A</v>
      </c>
      <c r="H2748" s="142" t="e">
        <f>VLOOKUP(B2748,MODALIDADE_1!A:G,6,FALSE)</f>
        <v>#N/A</v>
      </c>
      <c r="I2748" s="142" t="e">
        <f>VLOOKUP(B2748,MODALIDADE_1!A:G,7,FALSE)</f>
        <v>#N/A</v>
      </c>
      <c r="J2748" s="106" t="e">
        <f>VLOOKUP(Tabela410[[#This Row],[Proposta de Referência]],SIMP_M1!A:K,9,FALSE)</f>
        <v>#VALUE!</v>
      </c>
      <c r="K2748" s="106" t="e">
        <f>VLOOKUP(Tabela410[[#This Row],[Proposta de Referência]],SIMP_M1!A:K,8,FALSE)</f>
        <v>#VALUE!</v>
      </c>
      <c r="L2748" s="107" t="e">
        <f t="shared" si="176"/>
        <v>#VALUE!</v>
      </c>
      <c r="M2748" s="107" t="e">
        <f t="shared" si="177"/>
        <v>#VALUE!</v>
      </c>
      <c r="N2748" s="142" t="e">
        <f t="shared" si="178"/>
        <v>#VALUE!</v>
      </c>
      <c r="O2748" s="142" t="e">
        <f t="shared" si="179"/>
        <v>#N/A</v>
      </c>
      <c r="P2748" s="24" t="str">
        <f>IFERROR(VLOOKUP(O2748,HOSPITAIS_COM_DIVIDAS!A:E,5,FALSE),"")</f>
        <v/>
      </c>
    </row>
    <row r="2749" spans="1:16" x14ac:dyDescent="0.25">
      <c r="A2749" s="52" t="e">
        <f>Tabela410[[#This Row],[Status da Proposta]]</f>
        <v>#VALUE!</v>
      </c>
      <c r="B2749" s="143">
        <f>MODALIDADE_1!A2749</f>
        <v>0</v>
      </c>
      <c r="C2749" s="142" t="e">
        <f>VLOOKUP(B2749,MODALIDADE_1!A:B,2,FALSE)</f>
        <v>#N/A</v>
      </c>
      <c r="D2749" s="142"/>
      <c r="E2749" s="94" t="e">
        <f>VLOOKUP(B2749,MODALIDADE_1!A:E,5,FALSE)</f>
        <v>#N/A</v>
      </c>
      <c r="F2749" s="95" t="e">
        <f>VLOOKUP(B2749,MODALIDADE_1!A:C,3,FALSE)</f>
        <v>#N/A</v>
      </c>
      <c r="G2749" s="142" t="e">
        <f>VLOOKUP(B2749,MODALIDADE_1!A:G,4,FALSE)</f>
        <v>#N/A</v>
      </c>
      <c r="H2749" s="142" t="e">
        <f>VLOOKUP(B2749,MODALIDADE_1!A:G,6,FALSE)</f>
        <v>#N/A</v>
      </c>
      <c r="I2749" s="142" t="e">
        <f>VLOOKUP(B2749,MODALIDADE_1!A:G,7,FALSE)</f>
        <v>#N/A</v>
      </c>
      <c r="J2749" s="106" t="e">
        <f>VLOOKUP(Tabela410[[#This Row],[Proposta de Referência]],SIMP_M1!A:K,9,FALSE)</f>
        <v>#VALUE!</v>
      </c>
      <c r="K2749" s="106" t="e">
        <f>VLOOKUP(Tabela410[[#This Row],[Proposta de Referência]],SIMP_M1!A:K,8,FALSE)</f>
        <v>#VALUE!</v>
      </c>
      <c r="L2749" s="107" t="e">
        <f t="shared" si="176"/>
        <v>#VALUE!</v>
      </c>
      <c r="M2749" s="107" t="e">
        <f t="shared" si="177"/>
        <v>#VALUE!</v>
      </c>
      <c r="N2749" s="142" t="e">
        <f t="shared" si="178"/>
        <v>#VALUE!</v>
      </c>
      <c r="O2749" s="142" t="e">
        <f t="shared" si="179"/>
        <v>#N/A</v>
      </c>
      <c r="P2749" s="24" t="str">
        <f>IFERROR(VLOOKUP(O2749,HOSPITAIS_COM_DIVIDAS!A:E,5,FALSE),"")</f>
        <v/>
      </c>
    </row>
    <row r="2750" spans="1:16" x14ac:dyDescent="0.25">
      <c r="A2750" s="52" t="e">
        <f>Tabela410[[#This Row],[Status da Proposta]]</f>
        <v>#VALUE!</v>
      </c>
      <c r="B2750" s="143">
        <f>MODALIDADE_1!A2750</f>
        <v>0</v>
      </c>
      <c r="C2750" s="142" t="e">
        <f>VLOOKUP(B2750,MODALIDADE_1!A:B,2,FALSE)</f>
        <v>#N/A</v>
      </c>
      <c r="D2750" s="142"/>
      <c r="E2750" s="94" t="e">
        <f>VLOOKUP(B2750,MODALIDADE_1!A:E,5,FALSE)</f>
        <v>#N/A</v>
      </c>
      <c r="F2750" s="95" t="e">
        <f>VLOOKUP(B2750,MODALIDADE_1!A:C,3,FALSE)</f>
        <v>#N/A</v>
      </c>
      <c r="G2750" s="142" t="e">
        <f>VLOOKUP(B2750,MODALIDADE_1!A:G,4,FALSE)</f>
        <v>#N/A</v>
      </c>
      <c r="H2750" s="142" t="e">
        <f>VLOOKUP(B2750,MODALIDADE_1!A:G,6,FALSE)</f>
        <v>#N/A</v>
      </c>
      <c r="I2750" s="142" t="e">
        <f>VLOOKUP(B2750,MODALIDADE_1!A:G,7,FALSE)</f>
        <v>#N/A</v>
      </c>
      <c r="J2750" s="106" t="e">
        <f>VLOOKUP(Tabela410[[#This Row],[Proposta de Referência]],SIMP_M1!A:K,9,FALSE)</f>
        <v>#VALUE!</v>
      </c>
      <c r="K2750" s="106" t="e">
        <f>VLOOKUP(Tabela410[[#This Row],[Proposta de Referência]],SIMP_M1!A:K,8,FALSE)</f>
        <v>#VALUE!</v>
      </c>
      <c r="L2750" s="107" t="e">
        <f t="shared" si="176"/>
        <v>#VALUE!</v>
      </c>
      <c r="M2750" s="107" t="e">
        <f t="shared" si="177"/>
        <v>#VALUE!</v>
      </c>
      <c r="N2750" s="142" t="e">
        <f t="shared" si="178"/>
        <v>#VALUE!</v>
      </c>
      <c r="O2750" s="142" t="e">
        <f t="shared" si="179"/>
        <v>#N/A</v>
      </c>
      <c r="P2750" s="24" t="str">
        <f>IFERROR(VLOOKUP(O2750,HOSPITAIS_COM_DIVIDAS!A:E,5,FALSE),"")</f>
        <v/>
      </c>
    </row>
    <row r="2751" spans="1:16" x14ac:dyDescent="0.25">
      <c r="A2751" s="52" t="e">
        <f>Tabela410[[#This Row],[Status da Proposta]]</f>
        <v>#VALUE!</v>
      </c>
      <c r="B2751" s="143">
        <f>MODALIDADE_1!A2751</f>
        <v>0</v>
      </c>
      <c r="C2751" s="142" t="e">
        <f>VLOOKUP(B2751,MODALIDADE_1!A:B,2,FALSE)</f>
        <v>#N/A</v>
      </c>
      <c r="D2751" s="142"/>
      <c r="E2751" s="94" t="e">
        <f>VLOOKUP(B2751,MODALIDADE_1!A:E,5,FALSE)</f>
        <v>#N/A</v>
      </c>
      <c r="F2751" s="95" t="e">
        <f>VLOOKUP(B2751,MODALIDADE_1!A:C,3,FALSE)</f>
        <v>#N/A</v>
      </c>
      <c r="G2751" s="142" t="e">
        <f>VLOOKUP(B2751,MODALIDADE_1!A:G,4,FALSE)</f>
        <v>#N/A</v>
      </c>
      <c r="H2751" s="142" t="e">
        <f>VLOOKUP(B2751,MODALIDADE_1!A:G,6,FALSE)</f>
        <v>#N/A</v>
      </c>
      <c r="I2751" s="142" t="e">
        <f>VLOOKUP(B2751,MODALIDADE_1!A:G,7,FALSE)</f>
        <v>#N/A</v>
      </c>
      <c r="J2751" s="106" t="e">
        <f>VLOOKUP(Tabela410[[#This Row],[Proposta de Referência]],SIMP_M1!A:K,9,FALSE)</f>
        <v>#VALUE!</v>
      </c>
      <c r="K2751" s="106" t="e">
        <f>VLOOKUP(Tabela410[[#This Row],[Proposta de Referência]],SIMP_M1!A:K,8,FALSE)</f>
        <v>#VALUE!</v>
      </c>
      <c r="L2751" s="107" t="e">
        <f t="shared" si="176"/>
        <v>#VALUE!</v>
      </c>
      <c r="M2751" s="107" t="e">
        <f t="shared" si="177"/>
        <v>#VALUE!</v>
      </c>
      <c r="N2751" s="142" t="e">
        <f t="shared" si="178"/>
        <v>#VALUE!</v>
      </c>
      <c r="O2751" s="142" t="e">
        <f t="shared" si="179"/>
        <v>#N/A</v>
      </c>
      <c r="P2751" s="24" t="str">
        <f>IFERROR(VLOOKUP(O2751,HOSPITAIS_COM_DIVIDAS!A:E,5,FALSE),"")</f>
        <v/>
      </c>
    </row>
    <row r="2752" spans="1:16" x14ac:dyDescent="0.25">
      <c r="A2752" s="52" t="e">
        <f>Tabela410[[#This Row],[Status da Proposta]]</f>
        <v>#VALUE!</v>
      </c>
      <c r="B2752" s="143">
        <f>MODALIDADE_1!A2752</f>
        <v>0</v>
      </c>
      <c r="C2752" s="142" t="e">
        <f>VLOOKUP(B2752,MODALIDADE_1!A:B,2,FALSE)</f>
        <v>#N/A</v>
      </c>
      <c r="D2752" s="142"/>
      <c r="E2752" s="94" t="e">
        <f>VLOOKUP(B2752,MODALIDADE_1!A:E,5,FALSE)</f>
        <v>#N/A</v>
      </c>
      <c r="F2752" s="95" t="e">
        <f>VLOOKUP(B2752,MODALIDADE_1!A:C,3,FALSE)</f>
        <v>#N/A</v>
      </c>
      <c r="G2752" s="142" t="e">
        <f>VLOOKUP(B2752,MODALIDADE_1!A:G,4,FALSE)</f>
        <v>#N/A</v>
      </c>
      <c r="H2752" s="142" t="e">
        <f>VLOOKUP(B2752,MODALIDADE_1!A:G,6,FALSE)</f>
        <v>#N/A</v>
      </c>
      <c r="I2752" s="142" t="e">
        <f>VLOOKUP(B2752,MODALIDADE_1!A:G,7,FALSE)</f>
        <v>#N/A</v>
      </c>
      <c r="J2752" s="106" t="e">
        <f>VLOOKUP(Tabela410[[#This Row],[Proposta de Referência]],SIMP_M1!A:K,9,FALSE)</f>
        <v>#VALUE!</v>
      </c>
      <c r="K2752" s="106" t="e">
        <f>VLOOKUP(Tabela410[[#This Row],[Proposta de Referência]],SIMP_M1!A:K,8,FALSE)</f>
        <v>#VALUE!</v>
      </c>
      <c r="L2752" s="107" t="e">
        <f t="shared" si="176"/>
        <v>#VALUE!</v>
      </c>
      <c r="M2752" s="107" t="e">
        <f t="shared" si="177"/>
        <v>#VALUE!</v>
      </c>
      <c r="N2752" s="142" t="e">
        <f t="shared" si="178"/>
        <v>#VALUE!</v>
      </c>
      <c r="O2752" s="142" t="e">
        <f t="shared" si="179"/>
        <v>#N/A</v>
      </c>
      <c r="P2752" s="24" t="str">
        <f>IFERROR(VLOOKUP(O2752,HOSPITAIS_COM_DIVIDAS!A:E,5,FALSE),"")</f>
        <v/>
      </c>
    </row>
    <row r="2753" spans="1:16" x14ac:dyDescent="0.25">
      <c r="A2753" s="52" t="e">
        <f>Tabela410[[#This Row],[Status da Proposta]]</f>
        <v>#VALUE!</v>
      </c>
      <c r="B2753" s="143">
        <f>MODALIDADE_1!A2753</f>
        <v>0</v>
      </c>
      <c r="C2753" s="142" t="e">
        <f>VLOOKUP(B2753,MODALIDADE_1!A:B,2,FALSE)</f>
        <v>#N/A</v>
      </c>
      <c r="D2753" s="142"/>
      <c r="E2753" s="94" t="e">
        <f>VLOOKUP(B2753,MODALIDADE_1!A:E,5,FALSE)</f>
        <v>#N/A</v>
      </c>
      <c r="F2753" s="95" t="e">
        <f>VLOOKUP(B2753,MODALIDADE_1!A:C,3,FALSE)</f>
        <v>#N/A</v>
      </c>
      <c r="G2753" s="142" t="e">
        <f>VLOOKUP(B2753,MODALIDADE_1!A:G,4,FALSE)</f>
        <v>#N/A</v>
      </c>
      <c r="H2753" s="142" t="e">
        <f>VLOOKUP(B2753,MODALIDADE_1!A:G,6,FALSE)</f>
        <v>#N/A</v>
      </c>
      <c r="I2753" s="142" t="e">
        <f>VLOOKUP(B2753,MODALIDADE_1!A:G,7,FALSE)</f>
        <v>#N/A</v>
      </c>
      <c r="J2753" s="106" t="e">
        <f>VLOOKUP(Tabela410[[#This Row],[Proposta de Referência]],SIMP_M1!A:K,9,FALSE)</f>
        <v>#VALUE!</v>
      </c>
      <c r="K2753" s="106" t="e">
        <f>VLOOKUP(Tabela410[[#This Row],[Proposta de Referência]],SIMP_M1!A:K,8,FALSE)</f>
        <v>#VALUE!</v>
      </c>
      <c r="L2753" s="107" t="e">
        <f t="shared" si="176"/>
        <v>#VALUE!</v>
      </c>
      <c r="M2753" s="107" t="e">
        <f t="shared" si="177"/>
        <v>#VALUE!</v>
      </c>
      <c r="N2753" s="142" t="e">
        <f t="shared" si="178"/>
        <v>#VALUE!</v>
      </c>
      <c r="O2753" s="142" t="e">
        <f t="shared" si="179"/>
        <v>#N/A</v>
      </c>
      <c r="P2753" s="24" t="str">
        <f>IFERROR(VLOOKUP(O2753,HOSPITAIS_COM_DIVIDAS!A:E,5,FALSE),"")</f>
        <v/>
      </c>
    </row>
    <row r="2754" spans="1:16" x14ac:dyDescent="0.25">
      <c r="A2754" s="52" t="e">
        <f>Tabela410[[#This Row],[Status da Proposta]]</f>
        <v>#VALUE!</v>
      </c>
      <c r="B2754" s="143">
        <f>MODALIDADE_1!A2754</f>
        <v>0</v>
      </c>
      <c r="C2754" s="142" t="e">
        <f>VLOOKUP(B2754,MODALIDADE_1!A:B,2,FALSE)</f>
        <v>#N/A</v>
      </c>
      <c r="D2754" s="142"/>
      <c r="E2754" s="94" t="e">
        <f>VLOOKUP(B2754,MODALIDADE_1!A:E,5,FALSE)</f>
        <v>#N/A</v>
      </c>
      <c r="F2754" s="95" t="e">
        <f>VLOOKUP(B2754,MODALIDADE_1!A:C,3,FALSE)</f>
        <v>#N/A</v>
      </c>
      <c r="G2754" s="142" t="e">
        <f>VLOOKUP(B2754,MODALIDADE_1!A:G,4,FALSE)</f>
        <v>#N/A</v>
      </c>
      <c r="H2754" s="142" t="e">
        <f>VLOOKUP(B2754,MODALIDADE_1!A:G,6,FALSE)</f>
        <v>#N/A</v>
      </c>
      <c r="I2754" s="142" t="e">
        <f>VLOOKUP(B2754,MODALIDADE_1!A:G,7,FALSE)</f>
        <v>#N/A</v>
      </c>
      <c r="J2754" s="106" t="e">
        <f>VLOOKUP(Tabela410[[#This Row],[Proposta de Referência]],SIMP_M1!A:K,9,FALSE)</f>
        <v>#VALUE!</v>
      </c>
      <c r="K2754" s="106" t="e">
        <f>VLOOKUP(Tabela410[[#This Row],[Proposta de Referência]],SIMP_M1!A:K,8,FALSE)</f>
        <v>#VALUE!</v>
      </c>
      <c r="L2754" s="107" t="e">
        <f t="shared" si="176"/>
        <v>#VALUE!</v>
      </c>
      <c r="M2754" s="107" t="e">
        <f t="shared" si="177"/>
        <v>#VALUE!</v>
      </c>
      <c r="N2754" s="142" t="e">
        <f t="shared" si="178"/>
        <v>#VALUE!</v>
      </c>
      <c r="O2754" s="142" t="e">
        <f t="shared" si="179"/>
        <v>#N/A</v>
      </c>
      <c r="P2754" s="24" t="str">
        <f>IFERROR(VLOOKUP(O2754,HOSPITAIS_COM_DIVIDAS!A:E,5,FALSE),"")</f>
        <v/>
      </c>
    </row>
    <row r="2755" spans="1:16" x14ac:dyDescent="0.25">
      <c r="A2755" s="52" t="e">
        <f>Tabela410[[#This Row],[Status da Proposta]]</f>
        <v>#VALUE!</v>
      </c>
      <c r="B2755" s="143">
        <f>MODALIDADE_1!A2755</f>
        <v>0</v>
      </c>
      <c r="C2755" s="142" t="e">
        <f>VLOOKUP(B2755,MODALIDADE_1!A:B,2,FALSE)</f>
        <v>#N/A</v>
      </c>
      <c r="D2755" s="142"/>
      <c r="E2755" s="94" t="e">
        <f>VLOOKUP(B2755,MODALIDADE_1!A:E,5,FALSE)</f>
        <v>#N/A</v>
      </c>
      <c r="F2755" s="95" t="e">
        <f>VLOOKUP(B2755,MODALIDADE_1!A:C,3,FALSE)</f>
        <v>#N/A</v>
      </c>
      <c r="G2755" s="142" t="e">
        <f>VLOOKUP(B2755,MODALIDADE_1!A:G,4,FALSE)</f>
        <v>#N/A</v>
      </c>
      <c r="H2755" s="142" t="e">
        <f>VLOOKUP(B2755,MODALIDADE_1!A:G,6,FALSE)</f>
        <v>#N/A</v>
      </c>
      <c r="I2755" s="142" t="e">
        <f>VLOOKUP(B2755,MODALIDADE_1!A:G,7,FALSE)</f>
        <v>#N/A</v>
      </c>
      <c r="J2755" s="106" t="e">
        <f>VLOOKUP(Tabela410[[#This Row],[Proposta de Referência]],SIMP_M1!A:K,9,FALSE)</f>
        <v>#VALUE!</v>
      </c>
      <c r="K2755" s="106" t="e">
        <f>VLOOKUP(Tabela410[[#This Row],[Proposta de Referência]],SIMP_M1!A:K,8,FALSE)</f>
        <v>#VALUE!</v>
      </c>
      <c r="L2755" s="107" t="e">
        <f t="shared" si="176"/>
        <v>#VALUE!</v>
      </c>
      <c r="M2755" s="107" t="e">
        <f t="shared" si="177"/>
        <v>#VALUE!</v>
      </c>
      <c r="N2755" s="142" t="e">
        <f t="shared" si="178"/>
        <v>#VALUE!</v>
      </c>
      <c r="O2755" s="142" t="e">
        <f t="shared" si="179"/>
        <v>#N/A</v>
      </c>
      <c r="P2755" s="24" t="str">
        <f>IFERROR(VLOOKUP(O2755,HOSPITAIS_COM_DIVIDAS!A:E,5,FALSE),"")</f>
        <v/>
      </c>
    </row>
    <row r="2756" spans="1:16" x14ac:dyDescent="0.25">
      <c r="A2756" s="52" t="e">
        <f>Tabela410[[#This Row],[Status da Proposta]]</f>
        <v>#VALUE!</v>
      </c>
      <c r="B2756" s="143">
        <f>MODALIDADE_1!A2756</f>
        <v>0</v>
      </c>
      <c r="C2756" s="142" t="e">
        <f>VLOOKUP(B2756,MODALIDADE_1!A:B,2,FALSE)</f>
        <v>#N/A</v>
      </c>
      <c r="D2756" s="142"/>
      <c r="E2756" s="94" t="e">
        <f>VLOOKUP(B2756,MODALIDADE_1!A:E,5,FALSE)</f>
        <v>#N/A</v>
      </c>
      <c r="F2756" s="95" t="e">
        <f>VLOOKUP(B2756,MODALIDADE_1!A:C,3,FALSE)</f>
        <v>#N/A</v>
      </c>
      <c r="G2756" s="142" t="e">
        <f>VLOOKUP(B2756,MODALIDADE_1!A:G,4,FALSE)</f>
        <v>#N/A</v>
      </c>
      <c r="H2756" s="142" t="e">
        <f>VLOOKUP(B2756,MODALIDADE_1!A:G,6,FALSE)</f>
        <v>#N/A</v>
      </c>
      <c r="I2756" s="142" t="e">
        <f>VLOOKUP(B2756,MODALIDADE_1!A:G,7,FALSE)</f>
        <v>#N/A</v>
      </c>
      <c r="J2756" s="106" t="e">
        <f>VLOOKUP(Tabela410[[#This Row],[Proposta de Referência]],SIMP_M1!A:K,9,FALSE)</f>
        <v>#VALUE!</v>
      </c>
      <c r="K2756" s="106" t="e">
        <f>VLOOKUP(Tabela410[[#This Row],[Proposta de Referência]],SIMP_M1!A:K,8,FALSE)</f>
        <v>#VALUE!</v>
      </c>
      <c r="L2756" s="107" t="e">
        <f t="shared" si="176"/>
        <v>#VALUE!</v>
      </c>
      <c r="M2756" s="107" t="e">
        <f t="shared" si="177"/>
        <v>#VALUE!</v>
      </c>
      <c r="N2756" s="142" t="e">
        <f t="shared" si="178"/>
        <v>#VALUE!</v>
      </c>
      <c r="O2756" s="142" t="e">
        <f t="shared" si="179"/>
        <v>#N/A</v>
      </c>
      <c r="P2756" s="24" t="str">
        <f>IFERROR(VLOOKUP(O2756,HOSPITAIS_COM_DIVIDAS!A:E,5,FALSE),"")</f>
        <v/>
      </c>
    </row>
    <row r="2757" spans="1:16" x14ac:dyDescent="0.25">
      <c r="A2757" s="52" t="e">
        <f>Tabela410[[#This Row],[Status da Proposta]]</f>
        <v>#VALUE!</v>
      </c>
      <c r="B2757" s="143">
        <f>MODALIDADE_1!A2757</f>
        <v>0</v>
      </c>
      <c r="C2757" s="142" t="e">
        <f>VLOOKUP(B2757,MODALIDADE_1!A:B,2,FALSE)</f>
        <v>#N/A</v>
      </c>
      <c r="D2757" s="142"/>
      <c r="E2757" s="94" t="e">
        <f>VLOOKUP(B2757,MODALIDADE_1!A:E,5,FALSE)</f>
        <v>#N/A</v>
      </c>
      <c r="F2757" s="95" t="e">
        <f>VLOOKUP(B2757,MODALIDADE_1!A:C,3,FALSE)</f>
        <v>#N/A</v>
      </c>
      <c r="G2757" s="142" t="e">
        <f>VLOOKUP(B2757,MODALIDADE_1!A:G,4,FALSE)</f>
        <v>#N/A</v>
      </c>
      <c r="H2757" s="142" t="e">
        <f>VLOOKUP(B2757,MODALIDADE_1!A:G,6,FALSE)</f>
        <v>#N/A</v>
      </c>
      <c r="I2757" s="142" t="e">
        <f>VLOOKUP(B2757,MODALIDADE_1!A:G,7,FALSE)</f>
        <v>#N/A</v>
      </c>
      <c r="J2757" s="106" t="e">
        <f>VLOOKUP(Tabela410[[#This Row],[Proposta de Referência]],SIMP_M1!A:K,9,FALSE)</f>
        <v>#VALUE!</v>
      </c>
      <c r="K2757" s="106" t="e">
        <f>VLOOKUP(Tabela410[[#This Row],[Proposta de Referência]],SIMP_M1!A:K,8,FALSE)</f>
        <v>#VALUE!</v>
      </c>
      <c r="L2757" s="107" t="e">
        <f t="shared" si="176"/>
        <v>#VALUE!</v>
      </c>
      <c r="M2757" s="107" t="e">
        <f t="shared" si="177"/>
        <v>#VALUE!</v>
      </c>
      <c r="N2757" s="142" t="e">
        <f t="shared" si="178"/>
        <v>#VALUE!</v>
      </c>
      <c r="O2757" s="142" t="e">
        <f t="shared" si="179"/>
        <v>#N/A</v>
      </c>
      <c r="P2757" s="24" t="str">
        <f>IFERROR(VLOOKUP(O2757,HOSPITAIS_COM_DIVIDAS!A:E,5,FALSE),"")</f>
        <v/>
      </c>
    </row>
    <row r="2758" spans="1:16" x14ac:dyDescent="0.25">
      <c r="A2758" s="52" t="e">
        <f>Tabela410[[#This Row],[Status da Proposta]]</f>
        <v>#VALUE!</v>
      </c>
      <c r="B2758" s="143">
        <f>MODALIDADE_1!A2758</f>
        <v>0</v>
      </c>
      <c r="C2758" s="142" t="e">
        <f>VLOOKUP(B2758,MODALIDADE_1!A:B,2,FALSE)</f>
        <v>#N/A</v>
      </c>
      <c r="D2758" s="142"/>
      <c r="E2758" s="94" t="e">
        <f>VLOOKUP(B2758,MODALIDADE_1!A:E,5,FALSE)</f>
        <v>#N/A</v>
      </c>
      <c r="F2758" s="95" t="e">
        <f>VLOOKUP(B2758,MODALIDADE_1!A:C,3,FALSE)</f>
        <v>#N/A</v>
      </c>
      <c r="G2758" s="142" t="e">
        <f>VLOOKUP(B2758,MODALIDADE_1!A:G,4,FALSE)</f>
        <v>#N/A</v>
      </c>
      <c r="H2758" s="142" t="e">
        <f>VLOOKUP(B2758,MODALIDADE_1!A:G,6,FALSE)</f>
        <v>#N/A</v>
      </c>
      <c r="I2758" s="142" t="e">
        <f>VLOOKUP(B2758,MODALIDADE_1!A:G,7,FALSE)</f>
        <v>#N/A</v>
      </c>
      <c r="J2758" s="106" t="e">
        <f>VLOOKUP(Tabela410[[#This Row],[Proposta de Referência]],SIMP_M1!A:K,9,FALSE)</f>
        <v>#VALUE!</v>
      </c>
      <c r="K2758" s="106" t="e">
        <f>VLOOKUP(Tabela410[[#This Row],[Proposta de Referência]],SIMP_M1!A:K,8,FALSE)</f>
        <v>#VALUE!</v>
      </c>
      <c r="L2758" s="107" t="e">
        <f t="shared" si="176"/>
        <v>#VALUE!</v>
      </c>
      <c r="M2758" s="107" t="e">
        <f t="shared" si="177"/>
        <v>#VALUE!</v>
      </c>
      <c r="N2758" s="142" t="e">
        <f t="shared" si="178"/>
        <v>#VALUE!</v>
      </c>
      <c r="O2758" s="142" t="e">
        <f t="shared" si="179"/>
        <v>#N/A</v>
      </c>
      <c r="P2758" s="24" t="str">
        <f>IFERROR(VLOOKUP(O2758,HOSPITAIS_COM_DIVIDAS!A:E,5,FALSE),"")</f>
        <v/>
      </c>
    </row>
    <row r="2759" spans="1:16" x14ac:dyDescent="0.25">
      <c r="A2759" s="52" t="e">
        <f>Tabela410[[#This Row],[Status da Proposta]]</f>
        <v>#VALUE!</v>
      </c>
      <c r="B2759" s="143">
        <f>MODALIDADE_1!A2759</f>
        <v>0</v>
      </c>
      <c r="C2759" s="142" t="e">
        <f>VLOOKUP(B2759,MODALIDADE_1!A:B,2,FALSE)</f>
        <v>#N/A</v>
      </c>
      <c r="D2759" s="142"/>
      <c r="E2759" s="94" t="e">
        <f>VLOOKUP(B2759,MODALIDADE_1!A:E,5,FALSE)</f>
        <v>#N/A</v>
      </c>
      <c r="F2759" s="95" t="e">
        <f>VLOOKUP(B2759,MODALIDADE_1!A:C,3,FALSE)</f>
        <v>#N/A</v>
      </c>
      <c r="G2759" s="142" t="e">
        <f>VLOOKUP(B2759,MODALIDADE_1!A:G,4,FALSE)</f>
        <v>#N/A</v>
      </c>
      <c r="H2759" s="142" t="e">
        <f>VLOOKUP(B2759,MODALIDADE_1!A:G,6,FALSE)</f>
        <v>#N/A</v>
      </c>
      <c r="I2759" s="142" t="e">
        <f>VLOOKUP(B2759,MODALIDADE_1!A:G,7,FALSE)</f>
        <v>#N/A</v>
      </c>
      <c r="J2759" s="106" t="e">
        <f>VLOOKUP(Tabela410[[#This Row],[Proposta de Referência]],SIMP_M1!A:K,9,FALSE)</f>
        <v>#VALUE!</v>
      </c>
      <c r="K2759" s="106" t="e">
        <f>VLOOKUP(Tabela410[[#This Row],[Proposta de Referência]],SIMP_M1!A:K,8,FALSE)</f>
        <v>#VALUE!</v>
      </c>
      <c r="L2759" s="107" t="e">
        <f t="shared" si="176"/>
        <v>#VALUE!</v>
      </c>
      <c r="M2759" s="107" t="e">
        <f t="shared" si="177"/>
        <v>#VALUE!</v>
      </c>
      <c r="N2759" s="142" t="e">
        <f t="shared" si="178"/>
        <v>#VALUE!</v>
      </c>
      <c r="O2759" s="142" t="e">
        <f t="shared" si="179"/>
        <v>#N/A</v>
      </c>
      <c r="P2759" s="24" t="str">
        <f>IFERROR(VLOOKUP(O2759,HOSPITAIS_COM_DIVIDAS!A:E,5,FALSE),"")</f>
        <v/>
      </c>
    </row>
    <row r="2760" spans="1:16" x14ac:dyDescent="0.25">
      <c r="A2760" s="52" t="e">
        <f>Tabela410[[#This Row],[Status da Proposta]]</f>
        <v>#VALUE!</v>
      </c>
      <c r="B2760" s="143">
        <f>MODALIDADE_1!A2760</f>
        <v>0</v>
      </c>
      <c r="C2760" s="142" t="e">
        <f>VLOOKUP(B2760,MODALIDADE_1!A:B,2,FALSE)</f>
        <v>#N/A</v>
      </c>
      <c r="D2760" s="142"/>
      <c r="E2760" s="94" t="e">
        <f>VLOOKUP(B2760,MODALIDADE_1!A:E,5,FALSE)</f>
        <v>#N/A</v>
      </c>
      <c r="F2760" s="95" t="e">
        <f>VLOOKUP(B2760,MODALIDADE_1!A:C,3,FALSE)</f>
        <v>#N/A</v>
      </c>
      <c r="G2760" s="142" t="e">
        <f>VLOOKUP(B2760,MODALIDADE_1!A:G,4,FALSE)</f>
        <v>#N/A</v>
      </c>
      <c r="H2760" s="142" t="e">
        <f>VLOOKUP(B2760,MODALIDADE_1!A:G,6,FALSE)</f>
        <v>#N/A</v>
      </c>
      <c r="I2760" s="142" t="e">
        <f>VLOOKUP(B2760,MODALIDADE_1!A:G,7,FALSE)</f>
        <v>#N/A</v>
      </c>
      <c r="J2760" s="106" t="e">
        <f>VLOOKUP(Tabela410[[#This Row],[Proposta de Referência]],SIMP_M1!A:K,9,FALSE)</f>
        <v>#VALUE!</v>
      </c>
      <c r="K2760" s="106" t="e">
        <f>VLOOKUP(Tabela410[[#This Row],[Proposta de Referência]],SIMP_M1!A:K,8,FALSE)</f>
        <v>#VALUE!</v>
      </c>
      <c r="L2760" s="107" t="e">
        <f t="shared" si="176"/>
        <v>#VALUE!</v>
      </c>
      <c r="M2760" s="107" t="e">
        <f t="shared" si="177"/>
        <v>#VALUE!</v>
      </c>
      <c r="N2760" s="142" t="e">
        <f t="shared" si="178"/>
        <v>#VALUE!</v>
      </c>
      <c r="O2760" s="142" t="e">
        <f t="shared" si="179"/>
        <v>#N/A</v>
      </c>
      <c r="P2760" s="24" t="str">
        <f>IFERROR(VLOOKUP(O2760,HOSPITAIS_COM_DIVIDAS!A:E,5,FALSE),"")</f>
        <v/>
      </c>
    </row>
    <row r="2761" spans="1:16" x14ac:dyDescent="0.25">
      <c r="A2761" s="52" t="e">
        <f>Tabela410[[#This Row],[Status da Proposta]]</f>
        <v>#VALUE!</v>
      </c>
      <c r="B2761" s="143">
        <f>MODALIDADE_1!A2761</f>
        <v>0</v>
      </c>
      <c r="C2761" s="142" t="e">
        <f>VLOOKUP(B2761,MODALIDADE_1!A:B,2,FALSE)</f>
        <v>#N/A</v>
      </c>
      <c r="D2761" s="142"/>
      <c r="E2761" s="94" t="e">
        <f>VLOOKUP(B2761,MODALIDADE_1!A:E,5,FALSE)</f>
        <v>#N/A</v>
      </c>
      <c r="F2761" s="95" t="e">
        <f>VLOOKUP(B2761,MODALIDADE_1!A:C,3,FALSE)</f>
        <v>#N/A</v>
      </c>
      <c r="G2761" s="142" t="e">
        <f>VLOOKUP(B2761,MODALIDADE_1!A:G,4,FALSE)</f>
        <v>#N/A</v>
      </c>
      <c r="H2761" s="142" t="e">
        <f>VLOOKUP(B2761,MODALIDADE_1!A:G,6,FALSE)</f>
        <v>#N/A</v>
      </c>
      <c r="I2761" s="142" t="e">
        <f>VLOOKUP(B2761,MODALIDADE_1!A:G,7,FALSE)</f>
        <v>#N/A</v>
      </c>
      <c r="J2761" s="106" t="e">
        <f>VLOOKUP(Tabela410[[#This Row],[Proposta de Referência]],SIMP_M1!A:K,9,FALSE)</f>
        <v>#VALUE!</v>
      </c>
      <c r="K2761" s="106" t="e">
        <f>VLOOKUP(Tabela410[[#This Row],[Proposta de Referência]],SIMP_M1!A:K,8,FALSE)</f>
        <v>#VALUE!</v>
      </c>
      <c r="L2761" s="107" t="e">
        <f t="shared" si="176"/>
        <v>#VALUE!</v>
      </c>
      <c r="M2761" s="107" t="e">
        <f t="shared" si="177"/>
        <v>#VALUE!</v>
      </c>
      <c r="N2761" s="142" t="e">
        <f t="shared" si="178"/>
        <v>#VALUE!</v>
      </c>
      <c r="O2761" s="142" t="e">
        <f t="shared" si="179"/>
        <v>#N/A</v>
      </c>
      <c r="P2761" s="24" t="str">
        <f>IFERROR(VLOOKUP(O2761,HOSPITAIS_COM_DIVIDAS!A:E,5,FALSE),"")</f>
        <v/>
      </c>
    </row>
    <row r="2762" spans="1:16" x14ac:dyDescent="0.25">
      <c r="A2762" s="52" t="e">
        <f>Tabela410[[#This Row],[Status da Proposta]]</f>
        <v>#VALUE!</v>
      </c>
      <c r="B2762" s="143">
        <f>MODALIDADE_1!A2762</f>
        <v>0</v>
      </c>
      <c r="C2762" s="142" t="e">
        <f>VLOOKUP(B2762,MODALIDADE_1!A:B,2,FALSE)</f>
        <v>#N/A</v>
      </c>
      <c r="D2762" s="142"/>
      <c r="E2762" s="94" t="e">
        <f>VLOOKUP(B2762,MODALIDADE_1!A:E,5,FALSE)</f>
        <v>#N/A</v>
      </c>
      <c r="F2762" s="95" t="e">
        <f>VLOOKUP(B2762,MODALIDADE_1!A:C,3,FALSE)</f>
        <v>#N/A</v>
      </c>
      <c r="G2762" s="142" t="e">
        <f>VLOOKUP(B2762,MODALIDADE_1!A:G,4,FALSE)</f>
        <v>#N/A</v>
      </c>
      <c r="H2762" s="142" t="e">
        <f>VLOOKUP(B2762,MODALIDADE_1!A:G,6,FALSE)</f>
        <v>#N/A</v>
      </c>
      <c r="I2762" s="142" t="e">
        <f>VLOOKUP(B2762,MODALIDADE_1!A:G,7,FALSE)</f>
        <v>#N/A</v>
      </c>
      <c r="J2762" s="106" t="e">
        <f>VLOOKUP(Tabela410[[#This Row],[Proposta de Referência]],SIMP_M1!A:K,9,FALSE)</f>
        <v>#VALUE!</v>
      </c>
      <c r="K2762" s="106" t="e">
        <f>VLOOKUP(Tabela410[[#This Row],[Proposta de Referência]],SIMP_M1!A:K,8,FALSE)</f>
        <v>#VALUE!</v>
      </c>
      <c r="L2762" s="107" t="e">
        <f t="shared" si="176"/>
        <v>#VALUE!</v>
      </c>
      <c r="M2762" s="107" t="e">
        <f t="shared" si="177"/>
        <v>#VALUE!</v>
      </c>
      <c r="N2762" s="142" t="e">
        <f t="shared" si="178"/>
        <v>#VALUE!</v>
      </c>
      <c r="O2762" s="142" t="e">
        <f t="shared" si="179"/>
        <v>#N/A</v>
      </c>
      <c r="P2762" s="24" t="str">
        <f>IFERROR(VLOOKUP(O2762,HOSPITAIS_COM_DIVIDAS!A:E,5,FALSE),"")</f>
        <v/>
      </c>
    </row>
    <row r="2763" spans="1:16" x14ac:dyDescent="0.25">
      <c r="A2763" s="52" t="e">
        <f>Tabela410[[#This Row],[Status da Proposta]]</f>
        <v>#VALUE!</v>
      </c>
      <c r="B2763" s="143">
        <f>MODALIDADE_1!A2763</f>
        <v>0</v>
      </c>
      <c r="C2763" s="142" t="e">
        <f>VLOOKUP(B2763,MODALIDADE_1!A:B,2,FALSE)</f>
        <v>#N/A</v>
      </c>
      <c r="D2763" s="142"/>
      <c r="E2763" s="94" t="e">
        <f>VLOOKUP(B2763,MODALIDADE_1!A:E,5,FALSE)</f>
        <v>#N/A</v>
      </c>
      <c r="F2763" s="95" t="e">
        <f>VLOOKUP(B2763,MODALIDADE_1!A:C,3,FALSE)</f>
        <v>#N/A</v>
      </c>
      <c r="G2763" s="142" t="e">
        <f>VLOOKUP(B2763,MODALIDADE_1!A:G,4,FALSE)</f>
        <v>#N/A</v>
      </c>
      <c r="H2763" s="142" t="e">
        <f>VLOOKUP(B2763,MODALIDADE_1!A:G,6,FALSE)</f>
        <v>#N/A</v>
      </c>
      <c r="I2763" s="142" t="e">
        <f>VLOOKUP(B2763,MODALIDADE_1!A:G,7,FALSE)</f>
        <v>#N/A</v>
      </c>
      <c r="J2763" s="106" t="e">
        <f>VLOOKUP(Tabela410[[#This Row],[Proposta de Referência]],SIMP_M1!A:K,9,FALSE)</f>
        <v>#VALUE!</v>
      </c>
      <c r="K2763" s="106" t="e">
        <f>VLOOKUP(Tabela410[[#This Row],[Proposta de Referência]],SIMP_M1!A:K,8,FALSE)</f>
        <v>#VALUE!</v>
      </c>
      <c r="L2763" s="107" t="e">
        <f t="shared" si="176"/>
        <v>#VALUE!</v>
      </c>
      <c r="M2763" s="107" t="e">
        <f t="shared" si="177"/>
        <v>#VALUE!</v>
      </c>
      <c r="N2763" s="142" t="e">
        <f t="shared" si="178"/>
        <v>#VALUE!</v>
      </c>
      <c r="O2763" s="142" t="e">
        <f t="shared" si="179"/>
        <v>#N/A</v>
      </c>
      <c r="P2763" s="24" t="str">
        <f>IFERROR(VLOOKUP(O2763,HOSPITAIS_COM_DIVIDAS!A:E,5,FALSE),"")</f>
        <v/>
      </c>
    </row>
    <row r="2764" spans="1:16" x14ac:dyDescent="0.25">
      <c r="A2764" s="52" t="e">
        <f>Tabela410[[#This Row],[Status da Proposta]]</f>
        <v>#VALUE!</v>
      </c>
      <c r="B2764" s="143">
        <f>MODALIDADE_1!A2764</f>
        <v>0</v>
      </c>
      <c r="C2764" s="142" t="e">
        <f>VLOOKUP(B2764,MODALIDADE_1!A:B,2,FALSE)</f>
        <v>#N/A</v>
      </c>
      <c r="D2764" s="142"/>
      <c r="E2764" s="94" t="e">
        <f>VLOOKUP(B2764,MODALIDADE_1!A:E,5,FALSE)</f>
        <v>#N/A</v>
      </c>
      <c r="F2764" s="95" t="e">
        <f>VLOOKUP(B2764,MODALIDADE_1!A:C,3,FALSE)</f>
        <v>#N/A</v>
      </c>
      <c r="G2764" s="142" t="e">
        <f>VLOOKUP(B2764,MODALIDADE_1!A:G,4,FALSE)</f>
        <v>#N/A</v>
      </c>
      <c r="H2764" s="142" t="e">
        <f>VLOOKUP(B2764,MODALIDADE_1!A:G,6,FALSE)</f>
        <v>#N/A</v>
      </c>
      <c r="I2764" s="142" t="e">
        <f>VLOOKUP(B2764,MODALIDADE_1!A:G,7,FALSE)</f>
        <v>#N/A</v>
      </c>
      <c r="J2764" s="106" t="e">
        <f>VLOOKUP(Tabela410[[#This Row],[Proposta de Referência]],SIMP_M1!A:K,9,FALSE)</f>
        <v>#VALUE!</v>
      </c>
      <c r="K2764" s="106" t="e">
        <f>VLOOKUP(Tabela410[[#This Row],[Proposta de Referência]],SIMP_M1!A:K,8,FALSE)</f>
        <v>#VALUE!</v>
      </c>
      <c r="L2764" s="107" t="e">
        <f t="shared" si="176"/>
        <v>#VALUE!</v>
      </c>
      <c r="M2764" s="107" t="e">
        <f t="shared" si="177"/>
        <v>#VALUE!</v>
      </c>
      <c r="N2764" s="142" t="e">
        <f t="shared" si="178"/>
        <v>#VALUE!</v>
      </c>
      <c r="O2764" s="142" t="e">
        <f t="shared" si="179"/>
        <v>#N/A</v>
      </c>
      <c r="P2764" s="24" t="str">
        <f>IFERROR(VLOOKUP(O2764,HOSPITAIS_COM_DIVIDAS!A:E,5,FALSE),"")</f>
        <v/>
      </c>
    </row>
    <row r="2765" spans="1:16" x14ac:dyDescent="0.25">
      <c r="A2765" s="52" t="e">
        <f>Tabela410[[#This Row],[Status da Proposta]]</f>
        <v>#VALUE!</v>
      </c>
      <c r="B2765" s="143">
        <f>MODALIDADE_1!A2765</f>
        <v>0</v>
      </c>
      <c r="C2765" s="142" t="e">
        <f>VLOOKUP(B2765,MODALIDADE_1!A:B,2,FALSE)</f>
        <v>#N/A</v>
      </c>
      <c r="D2765" s="142"/>
      <c r="E2765" s="94" t="e">
        <f>VLOOKUP(B2765,MODALIDADE_1!A:E,5,FALSE)</f>
        <v>#N/A</v>
      </c>
      <c r="F2765" s="95" t="e">
        <f>VLOOKUP(B2765,MODALIDADE_1!A:C,3,FALSE)</f>
        <v>#N/A</v>
      </c>
      <c r="G2765" s="142" t="e">
        <f>VLOOKUP(B2765,MODALIDADE_1!A:G,4,FALSE)</f>
        <v>#N/A</v>
      </c>
      <c r="H2765" s="142" t="e">
        <f>VLOOKUP(B2765,MODALIDADE_1!A:G,6,FALSE)</f>
        <v>#N/A</v>
      </c>
      <c r="I2765" s="142" t="e">
        <f>VLOOKUP(B2765,MODALIDADE_1!A:G,7,FALSE)</f>
        <v>#N/A</v>
      </c>
      <c r="J2765" s="106" t="e">
        <f>VLOOKUP(Tabela410[[#This Row],[Proposta de Referência]],SIMP_M1!A:K,9,FALSE)</f>
        <v>#VALUE!</v>
      </c>
      <c r="K2765" s="106" t="e">
        <f>VLOOKUP(Tabela410[[#This Row],[Proposta de Referência]],SIMP_M1!A:K,8,FALSE)</f>
        <v>#VALUE!</v>
      </c>
      <c r="L2765" s="107" t="e">
        <f t="shared" si="176"/>
        <v>#VALUE!</v>
      </c>
      <c r="M2765" s="107" t="e">
        <f t="shared" si="177"/>
        <v>#VALUE!</v>
      </c>
      <c r="N2765" s="142" t="e">
        <f t="shared" si="178"/>
        <v>#VALUE!</v>
      </c>
      <c r="O2765" s="142" t="e">
        <f t="shared" si="179"/>
        <v>#N/A</v>
      </c>
      <c r="P2765" s="24" t="str">
        <f>IFERROR(VLOOKUP(O2765,HOSPITAIS_COM_DIVIDAS!A:E,5,FALSE),"")</f>
        <v/>
      </c>
    </row>
    <row r="2766" spans="1:16" x14ac:dyDescent="0.25">
      <c r="A2766" s="52" t="e">
        <f>Tabela410[[#This Row],[Status da Proposta]]</f>
        <v>#VALUE!</v>
      </c>
      <c r="B2766" s="143">
        <f>MODALIDADE_1!A2766</f>
        <v>0</v>
      </c>
      <c r="C2766" s="142" t="e">
        <f>VLOOKUP(B2766,MODALIDADE_1!A:B,2,FALSE)</f>
        <v>#N/A</v>
      </c>
      <c r="D2766" s="142"/>
      <c r="E2766" s="94" t="e">
        <f>VLOOKUP(B2766,MODALIDADE_1!A:E,5,FALSE)</f>
        <v>#N/A</v>
      </c>
      <c r="F2766" s="95" t="e">
        <f>VLOOKUP(B2766,MODALIDADE_1!A:C,3,FALSE)</f>
        <v>#N/A</v>
      </c>
      <c r="G2766" s="142" t="e">
        <f>VLOOKUP(B2766,MODALIDADE_1!A:G,4,FALSE)</f>
        <v>#N/A</v>
      </c>
      <c r="H2766" s="142" t="e">
        <f>VLOOKUP(B2766,MODALIDADE_1!A:G,6,FALSE)</f>
        <v>#N/A</v>
      </c>
      <c r="I2766" s="142" t="e">
        <f>VLOOKUP(B2766,MODALIDADE_1!A:G,7,FALSE)</f>
        <v>#N/A</v>
      </c>
      <c r="J2766" s="106" t="e">
        <f>VLOOKUP(Tabela410[[#This Row],[Proposta de Referência]],SIMP_M1!A:K,9,FALSE)</f>
        <v>#VALUE!</v>
      </c>
      <c r="K2766" s="106" t="e">
        <f>VLOOKUP(Tabela410[[#This Row],[Proposta de Referência]],SIMP_M1!A:K,8,FALSE)</f>
        <v>#VALUE!</v>
      </c>
      <c r="L2766" s="107" t="e">
        <f t="shared" si="176"/>
        <v>#VALUE!</v>
      </c>
      <c r="M2766" s="107" t="e">
        <f t="shared" si="177"/>
        <v>#VALUE!</v>
      </c>
      <c r="N2766" s="142" t="e">
        <f t="shared" si="178"/>
        <v>#VALUE!</v>
      </c>
      <c r="O2766" s="142" t="e">
        <f t="shared" si="179"/>
        <v>#N/A</v>
      </c>
      <c r="P2766" s="24" t="str">
        <f>IFERROR(VLOOKUP(O2766,HOSPITAIS_COM_DIVIDAS!A:E,5,FALSE),"")</f>
        <v/>
      </c>
    </row>
    <row r="2767" spans="1:16" x14ac:dyDescent="0.25">
      <c r="A2767" s="52" t="e">
        <f>Tabela410[[#This Row],[Status da Proposta]]</f>
        <v>#VALUE!</v>
      </c>
      <c r="B2767" s="143">
        <f>MODALIDADE_1!A2767</f>
        <v>0</v>
      </c>
      <c r="C2767" s="142" t="e">
        <f>VLOOKUP(B2767,MODALIDADE_1!A:B,2,FALSE)</f>
        <v>#N/A</v>
      </c>
      <c r="D2767" s="142"/>
      <c r="E2767" s="94" t="e">
        <f>VLOOKUP(B2767,MODALIDADE_1!A:E,5,FALSE)</f>
        <v>#N/A</v>
      </c>
      <c r="F2767" s="95" t="e">
        <f>VLOOKUP(B2767,MODALIDADE_1!A:C,3,FALSE)</f>
        <v>#N/A</v>
      </c>
      <c r="G2767" s="142" t="e">
        <f>VLOOKUP(B2767,MODALIDADE_1!A:G,4,FALSE)</f>
        <v>#N/A</v>
      </c>
      <c r="H2767" s="142" t="e">
        <f>VLOOKUP(B2767,MODALIDADE_1!A:G,6,FALSE)</f>
        <v>#N/A</v>
      </c>
      <c r="I2767" s="142" t="e">
        <f>VLOOKUP(B2767,MODALIDADE_1!A:G,7,FALSE)</f>
        <v>#N/A</v>
      </c>
      <c r="J2767" s="106" t="e">
        <f>VLOOKUP(Tabela410[[#This Row],[Proposta de Referência]],SIMP_M1!A:K,9,FALSE)</f>
        <v>#VALUE!</v>
      </c>
      <c r="K2767" s="106" t="e">
        <f>VLOOKUP(Tabela410[[#This Row],[Proposta de Referência]],SIMP_M1!A:K,8,FALSE)</f>
        <v>#VALUE!</v>
      </c>
      <c r="L2767" s="107" t="e">
        <f t="shared" si="176"/>
        <v>#VALUE!</v>
      </c>
      <c r="M2767" s="107" t="e">
        <f t="shared" si="177"/>
        <v>#VALUE!</v>
      </c>
      <c r="N2767" s="142" t="e">
        <f t="shared" si="178"/>
        <v>#VALUE!</v>
      </c>
      <c r="O2767" s="142" t="e">
        <f t="shared" si="179"/>
        <v>#N/A</v>
      </c>
      <c r="P2767" s="24" t="str">
        <f>IFERROR(VLOOKUP(O2767,HOSPITAIS_COM_DIVIDAS!A:E,5,FALSE),"")</f>
        <v/>
      </c>
    </row>
    <row r="2768" spans="1:16" x14ac:dyDescent="0.25">
      <c r="A2768" s="52" t="e">
        <f>Tabela410[[#This Row],[Status da Proposta]]</f>
        <v>#VALUE!</v>
      </c>
      <c r="B2768" s="143">
        <f>MODALIDADE_1!A2768</f>
        <v>0</v>
      </c>
      <c r="C2768" s="142" t="e">
        <f>VLOOKUP(B2768,MODALIDADE_1!A:B,2,FALSE)</f>
        <v>#N/A</v>
      </c>
      <c r="D2768" s="142"/>
      <c r="E2768" s="94" t="e">
        <f>VLOOKUP(B2768,MODALIDADE_1!A:E,5,FALSE)</f>
        <v>#N/A</v>
      </c>
      <c r="F2768" s="95" t="e">
        <f>VLOOKUP(B2768,MODALIDADE_1!A:C,3,FALSE)</f>
        <v>#N/A</v>
      </c>
      <c r="G2768" s="142" t="e">
        <f>VLOOKUP(B2768,MODALIDADE_1!A:G,4,FALSE)</f>
        <v>#N/A</v>
      </c>
      <c r="H2768" s="142" t="e">
        <f>VLOOKUP(B2768,MODALIDADE_1!A:G,6,FALSE)</f>
        <v>#N/A</v>
      </c>
      <c r="I2768" s="142" t="e">
        <f>VLOOKUP(B2768,MODALIDADE_1!A:G,7,FALSE)</f>
        <v>#N/A</v>
      </c>
      <c r="J2768" s="106" t="e">
        <f>VLOOKUP(Tabela410[[#This Row],[Proposta de Referência]],SIMP_M1!A:K,9,FALSE)</f>
        <v>#VALUE!</v>
      </c>
      <c r="K2768" s="106" t="e">
        <f>VLOOKUP(Tabela410[[#This Row],[Proposta de Referência]],SIMP_M1!A:K,8,FALSE)</f>
        <v>#VALUE!</v>
      </c>
      <c r="L2768" s="107" t="e">
        <f t="shared" si="176"/>
        <v>#VALUE!</v>
      </c>
      <c r="M2768" s="107" t="e">
        <f t="shared" si="177"/>
        <v>#VALUE!</v>
      </c>
      <c r="N2768" s="142" t="e">
        <f t="shared" si="178"/>
        <v>#VALUE!</v>
      </c>
      <c r="O2768" s="142" t="e">
        <f t="shared" si="179"/>
        <v>#N/A</v>
      </c>
      <c r="P2768" s="24" t="str">
        <f>IFERROR(VLOOKUP(O2768,HOSPITAIS_COM_DIVIDAS!A:E,5,FALSE),"")</f>
        <v/>
      </c>
    </row>
    <row r="2769" spans="1:16" x14ac:dyDescent="0.25">
      <c r="A2769" s="52" t="e">
        <f>Tabela410[[#This Row],[Status da Proposta]]</f>
        <v>#VALUE!</v>
      </c>
      <c r="B2769" s="143">
        <f>MODALIDADE_1!A2769</f>
        <v>0</v>
      </c>
      <c r="C2769" s="142" t="e">
        <f>VLOOKUP(B2769,MODALIDADE_1!A:B,2,FALSE)</f>
        <v>#N/A</v>
      </c>
      <c r="D2769" s="142"/>
      <c r="E2769" s="94" t="e">
        <f>VLOOKUP(B2769,MODALIDADE_1!A:E,5,FALSE)</f>
        <v>#N/A</v>
      </c>
      <c r="F2769" s="95" t="e">
        <f>VLOOKUP(B2769,MODALIDADE_1!A:C,3,FALSE)</f>
        <v>#N/A</v>
      </c>
      <c r="G2769" s="142" t="e">
        <f>VLOOKUP(B2769,MODALIDADE_1!A:G,4,FALSE)</f>
        <v>#N/A</v>
      </c>
      <c r="H2769" s="142" t="e">
        <f>VLOOKUP(B2769,MODALIDADE_1!A:G,6,FALSE)</f>
        <v>#N/A</v>
      </c>
      <c r="I2769" s="142" t="e">
        <f>VLOOKUP(B2769,MODALIDADE_1!A:G,7,FALSE)</f>
        <v>#N/A</v>
      </c>
      <c r="J2769" s="106" t="e">
        <f>VLOOKUP(Tabela410[[#This Row],[Proposta de Referência]],SIMP_M1!A:K,9,FALSE)</f>
        <v>#VALUE!</v>
      </c>
      <c r="K2769" s="106" t="e">
        <f>VLOOKUP(Tabela410[[#This Row],[Proposta de Referência]],SIMP_M1!A:K,8,FALSE)</f>
        <v>#VALUE!</v>
      </c>
      <c r="L2769" s="107" t="e">
        <f t="shared" si="176"/>
        <v>#VALUE!</v>
      </c>
      <c r="M2769" s="107" t="e">
        <f t="shared" si="177"/>
        <v>#VALUE!</v>
      </c>
      <c r="N2769" s="142" t="e">
        <f t="shared" si="178"/>
        <v>#VALUE!</v>
      </c>
      <c r="O2769" s="142" t="e">
        <f t="shared" si="179"/>
        <v>#N/A</v>
      </c>
      <c r="P2769" s="24" t="str">
        <f>IFERROR(VLOOKUP(O2769,HOSPITAIS_COM_DIVIDAS!A:E,5,FALSE),"")</f>
        <v/>
      </c>
    </row>
    <row r="2770" spans="1:16" x14ac:dyDescent="0.25">
      <c r="A2770" s="52" t="e">
        <f>Tabela410[[#This Row],[Status da Proposta]]</f>
        <v>#VALUE!</v>
      </c>
      <c r="B2770" s="143">
        <f>MODALIDADE_1!A2770</f>
        <v>0</v>
      </c>
      <c r="C2770" s="142" t="e">
        <f>VLOOKUP(B2770,MODALIDADE_1!A:B,2,FALSE)</f>
        <v>#N/A</v>
      </c>
      <c r="D2770" s="142"/>
      <c r="E2770" s="94" t="e">
        <f>VLOOKUP(B2770,MODALIDADE_1!A:E,5,FALSE)</f>
        <v>#N/A</v>
      </c>
      <c r="F2770" s="95" t="e">
        <f>VLOOKUP(B2770,MODALIDADE_1!A:C,3,FALSE)</f>
        <v>#N/A</v>
      </c>
      <c r="G2770" s="142" t="e">
        <f>VLOOKUP(B2770,MODALIDADE_1!A:G,4,FALSE)</f>
        <v>#N/A</v>
      </c>
      <c r="H2770" s="142" t="e">
        <f>VLOOKUP(B2770,MODALIDADE_1!A:G,6,FALSE)</f>
        <v>#N/A</v>
      </c>
      <c r="I2770" s="142" t="e">
        <f>VLOOKUP(B2770,MODALIDADE_1!A:G,7,FALSE)</f>
        <v>#N/A</v>
      </c>
      <c r="J2770" s="106" t="e">
        <f>VLOOKUP(Tabela410[[#This Row],[Proposta de Referência]],SIMP_M1!A:K,9,FALSE)</f>
        <v>#VALUE!</v>
      </c>
      <c r="K2770" s="106" t="e">
        <f>VLOOKUP(Tabela410[[#This Row],[Proposta de Referência]],SIMP_M1!A:K,8,FALSE)</f>
        <v>#VALUE!</v>
      </c>
      <c r="L2770" s="107" t="e">
        <f t="shared" si="176"/>
        <v>#VALUE!</v>
      </c>
      <c r="M2770" s="107" t="e">
        <f t="shared" si="177"/>
        <v>#VALUE!</v>
      </c>
      <c r="N2770" s="142" t="e">
        <f t="shared" si="178"/>
        <v>#VALUE!</v>
      </c>
      <c r="O2770" s="142" t="e">
        <f t="shared" si="179"/>
        <v>#N/A</v>
      </c>
      <c r="P2770" s="24" t="str">
        <f>IFERROR(VLOOKUP(O2770,HOSPITAIS_COM_DIVIDAS!A:E,5,FALSE),"")</f>
        <v/>
      </c>
    </row>
    <row r="2771" spans="1:16" x14ac:dyDescent="0.25">
      <c r="A2771" s="52" t="e">
        <f>Tabela410[[#This Row],[Status da Proposta]]</f>
        <v>#VALUE!</v>
      </c>
      <c r="B2771" s="143">
        <f>MODALIDADE_1!A2771</f>
        <v>0</v>
      </c>
      <c r="C2771" s="142" t="e">
        <f>VLOOKUP(B2771,MODALIDADE_1!A:B,2,FALSE)</f>
        <v>#N/A</v>
      </c>
      <c r="D2771" s="142"/>
      <c r="E2771" s="94" t="e">
        <f>VLOOKUP(B2771,MODALIDADE_1!A:E,5,FALSE)</f>
        <v>#N/A</v>
      </c>
      <c r="F2771" s="95" t="e">
        <f>VLOOKUP(B2771,MODALIDADE_1!A:C,3,FALSE)</f>
        <v>#N/A</v>
      </c>
      <c r="G2771" s="142" t="e">
        <f>VLOOKUP(B2771,MODALIDADE_1!A:G,4,FALSE)</f>
        <v>#N/A</v>
      </c>
      <c r="H2771" s="142" t="e">
        <f>VLOOKUP(B2771,MODALIDADE_1!A:G,6,FALSE)</f>
        <v>#N/A</v>
      </c>
      <c r="I2771" s="142" t="e">
        <f>VLOOKUP(B2771,MODALIDADE_1!A:G,7,FALSE)</f>
        <v>#N/A</v>
      </c>
      <c r="J2771" s="106" t="e">
        <f>VLOOKUP(Tabela410[[#This Row],[Proposta de Referência]],SIMP_M1!A:K,9,FALSE)</f>
        <v>#VALUE!</v>
      </c>
      <c r="K2771" s="106" t="e">
        <f>VLOOKUP(Tabela410[[#This Row],[Proposta de Referência]],SIMP_M1!A:K,8,FALSE)</f>
        <v>#VALUE!</v>
      </c>
      <c r="L2771" s="107" t="e">
        <f t="shared" si="176"/>
        <v>#VALUE!</v>
      </c>
      <c r="M2771" s="107" t="e">
        <f t="shared" si="177"/>
        <v>#VALUE!</v>
      </c>
      <c r="N2771" s="142" t="e">
        <f t="shared" si="178"/>
        <v>#VALUE!</v>
      </c>
      <c r="O2771" s="142" t="e">
        <f t="shared" si="179"/>
        <v>#N/A</v>
      </c>
      <c r="P2771" s="24" t="str">
        <f>IFERROR(VLOOKUP(O2771,HOSPITAIS_COM_DIVIDAS!A:E,5,FALSE),"")</f>
        <v/>
      </c>
    </row>
    <row r="2772" spans="1:16" x14ac:dyDescent="0.25">
      <c r="A2772" s="52" t="e">
        <f>Tabela410[[#This Row],[Status da Proposta]]</f>
        <v>#VALUE!</v>
      </c>
      <c r="B2772" s="143">
        <f>MODALIDADE_1!A2772</f>
        <v>0</v>
      </c>
      <c r="C2772" s="142" t="e">
        <f>VLOOKUP(B2772,MODALIDADE_1!A:B,2,FALSE)</f>
        <v>#N/A</v>
      </c>
      <c r="D2772" s="142"/>
      <c r="E2772" s="94" t="e">
        <f>VLOOKUP(B2772,MODALIDADE_1!A:E,5,FALSE)</f>
        <v>#N/A</v>
      </c>
      <c r="F2772" s="95" t="e">
        <f>VLOOKUP(B2772,MODALIDADE_1!A:C,3,FALSE)</f>
        <v>#N/A</v>
      </c>
      <c r="G2772" s="142" t="e">
        <f>VLOOKUP(B2772,MODALIDADE_1!A:G,4,FALSE)</f>
        <v>#N/A</v>
      </c>
      <c r="H2772" s="142" t="e">
        <f>VLOOKUP(B2772,MODALIDADE_1!A:G,6,FALSE)</f>
        <v>#N/A</v>
      </c>
      <c r="I2772" s="142" t="e">
        <f>VLOOKUP(B2772,MODALIDADE_1!A:G,7,FALSE)</f>
        <v>#N/A</v>
      </c>
      <c r="J2772" s="106" t="e">
        <f>VLOOKUP(Tabela410[[#This Row],[Proposta de Referência]],SIMP_M1!A:K,9,FALSE)</f>
        <v>#VALUE!</v>
      </c>
      <c r="K2772" s="106" t="e">
        <f>VLOOKUP(Tabela410[[#This Row],[Proposta de Referência]],SIMP_M1!A:K,8,FALSE)</f>
        <v>#VALUE!</v>
      </c>
      <c r="L2772" s="107" t="e">
        <f t="shared" si="176"/>
        <v>#VALUE!</v>
      </c>
      <c r="M2772" s="107" t="e">
        <f t="shared" si="177"/>
        <v>#VALUE!</v>
      </c>
      <c r="N2772" s="142" t="e">
        <f t="shared" si="178"/>
        <v>#VALUE!</v>
      </c>
      <c r="O2772" s="142" t="e">
        <f t="shared" si="179"/>
        <v>#N/A</v>
      </c>
      <c r="P2772" s="24" t="str">
        <f>IFERROR(VLOOKUP(O2772,HOSPITAIS_COM_DIVIDAS!A:E,5,FALSE),"")</f>
        <v/>
      </c>
    </row>
    <row r="2773" spans="1:16" x14ac:dyDescent="0.25">
      <c r="A2773" s="52" t="e">
        <f>Tabela410[[#This Row],[Status da Proposta]]</f>
        <v>#VALUE!</v>
      </c>
      <c r="B2773" s="143">
        <f>MODALIDADE_1!A2773</f>
        <v>0</v>
      </c>
      <c r="C2773" s="142" t="e">
        <f>VLOOKUP(B2773,MODALIDADE_1!A:B,2,FALSE)</f>
        <v>#N/A</v>
      </c>
      <c r="D2773" s="142"/>
      <c r="E2773" s="94" t="e">
        <f>VLOOKUP(B2773,MODALIDADE_1!A:E,5,FALSE)</f>
        <v>#N/A</v>
      </c>
      <c r="F2773" s="95" t="e">
        <f>VLOOKUP(B2773,MODALIDADE_1!A:C,3,FALSE)</f>
        <v>#N/A</v>
      </c>
      <c r="G2773" s="142" t="e">
        <f>VLOOKUP(B2773,MODALIDADE_1!A:G,4,FALSE)</f>
        <v>#N/A</v>
      </c>
      <c r="H2773" s="142" t="e">
        <f>VLOOKUP(B2773,MODALIDADE_1!A:G,6,FALSE)</f>
        <v>#N/A</v>
      </c>
      <c r="I2773" s="142" t="e">
        <f>VLOOKUP(B2773,MODALIDADE_1!A:G,7,FALSE)</f>
        <v>#N/A</v>
      </c>
      <c r="J2773" s="106" t="e">
        <f>VLOOKUP(Tabela410[[#This Row],[Proposta de Referência]],SIMP_M1!A:K,9,FALSE)</f>
        <v>#VALUE!</v>
      </c>
      <c r="K2773" s="106" t="e">
        <f>VLOOKUP(Tabela410[[#This Row],[Proposta de Referência]],SIMP_M1!A:K,8,FALSE)</f>
        <v>#VALUE!</v>
      </c>
      <c r="L2773" s="107" t="e">
        <f t="shared" si="176"/>
        <v>#VALUE!</v>
      </c>
      <c r="M2773" s="107" t="e">
        <f t="shared" si="177"/>
        <v>#VALUE!</v>
      </c>
      <c r="N2773" s="142" t="e">
        <f t="shared" si="178"/>
        <v>#VALUE!</v>
      </c>
      <c r="O2773" s="142" t="e">
        <f t="shared" si="179"/>
        <v>#N/A</v>
      </c>
      <c r="P2773" s="24" t="str">
        <f>IFERROR(VLOOKUP(O2773,HOSPITAIS_COM_DIVIDAS!A:E,5,FALSE),"")</f>
        <v/>
      </c>
    </row>
    <row r="2774" spans="1:16" x14ac:dyDescent="0.25">
      <c r="A2774" s="52" t="e">
        <f>Tabela410[[#This Row],[Status da Proposta]]</f>
        <v>#VALUE!</v>
      </c>
      <c r="B2774" s="143">
        <f>MODALIDADE_1!A2774</f>
        <v>0</v>
      </c>
      <c r="C2774" s="142" t="e">
        <f>VLOOKUP(B2774,MODALIDADE_1!A:B,2,FALSE)</f>
        <v>#N/A</v>
      </c>
      <c r="D2774" s="142"/>
      <c r="E2774" s="94" t="e">
        <f>VLOOKUP(B2774,MODALIDADE_1!A:E,5,FALSE)</f>
        <v>#N/A</v>
      </c>
      <c r="F2774" s="95" t="e">
        <f>VLOOKUP(B2774,MODALIDADE_1!A:C,3,FALSE)</f>
        <v>#N/A</v>
      </c>
      <c r="G2774" s="142" t="e">
        <f>VLOOKUP(B2774,MODALIDADE_1!A:G,4,FALSE)</f>
        <v>#N/A</v>
      </c>
      <c r="H2774" s="142" t="e">
        <f>VLOOKUP(B2774,MODALIDADE_1!A:G,6,FALSE)</f>
        <v>#N/A</v>
      </c>
      <c r="I2774" s="142" t="e">
        <f>VLOOKUP(B2774,MODALIDADE_1!A:G,7,FALSE)</f>
        <v>#N/A</v>
      </c>
      <c r="J2774" s="106" t="e">
        <f>VLOOKUP(Tabela410[[#This Row],[Proposta de Referência]],SIMP_M1!A:K,9,FALSE)</f>
        <v>#VALUE!</v>
      </c>
      <c r="K2774" s="106" t="e">
        <f>VLOOKUP(Tabela410[[#This Row],[Proposta de Referência]],SIMP_M1!A:K,8,FALSE)</f>
        <v>#VALUE!</v>
      </c>
      <c r="L2774" s="107" t="e">
        <f t="shared" si="176"/>
        <v>#VALUE!</v>
      </c>
      <c r="M2774" s="107" t="e">
        <f t="shared" si="177"/>
        <v>#VALUE!</v>
      </c>
      <c r="N2774" s="142" t="e">
        <f t="shared" si="178"/>
        <v>#VALUE!</v>
      </c>
      <c r="O2774" s="142" t="e">
        <f t="shared" si="179"/>
        <v>#N/A</v>
      </c>
      <c r="P2774" s="24" t="str">
        <f>IFERROR(VLOOKUP(O2774,HOSPITAIS_COM_DIVIDAS!A:E,5,FALSE),"")</f>
        <v/>
      </c>
    </row>
    <row r="2775" spans="1:16" x14ac:dyDescent="0.25">
      <c r="A2775" s="52" t="e">
        <f>Tabela410[[#This Row],[Status da Proposta]]</f>
        <v>#VALUE!</v>
      </c>
      <c r="B2775" s="143">
        <f>MODALIDADE_1!A2775</f>
        <v>0</v>
      </c>
      <c r="C2775" s="142" t="e">
        <f>VLOOKUP(B2775,MODALIDADE_1!A:B,2,FALSE)</f>
        <v>#N/A</v>
      </c>
      <c r="D2775" s="142"/>
      <c r="E2775" s="94" t="e">
        <f>VLOOKUP(B2775,MODALIDADE_1!A:E,5,FALSE)</f>
        <v>#N/A</v>
      </c>
      <c r="F2775" s="95" t="e">
        <f>VLOOKUP(B2775,MODALIDADE_1!A:C,3,FALSE)</f>
        <v>#N/A</v>
      </c>
      <c r="G2775" s="142" t="e">
        <f>VLOOKUP(B2775,MODALIDADE_1!A:G,4,FALSE)</f>
        <v>#N/A</v>
      </c>
      <c r="H2775" s="142" t="e">
        <f>VLOOKUP(B2775,MODALIDADE_1!A:G,6,FALSE)</f>
        <v>#N/A</v>
      </c>
      <c r="I2775" s="142" t="e">
        <f>VLOOKUP(B2775,MODALIDADE_1!A:G,7,FALSE)</f>
        <v>#N/A</v>
      </c>
      <c r="J2775" s="106" t="e">
        <f>VLOOKUP(Tabela410[[#This Row],[Proposta de Referência]],SIMP_M1!A:K,9,FALSE)</f>
        <v>#VALUE!</v>
      </c>
      <c r="K2775" s="106" t="e">
        <f>VLOOKUP(Tabela410[[#This Row],[Proposta de Referência]],SIMP_M1!A:K,8,FALSE)</f>
        <v>#VALUE!</v>
      </c>
      <c r="L2775" s="107" t="e">
        <f t="shared" si="176"/>
        <v>#VALUE!</v>
      </c>
      <c r="M2775" s="107" t="e">
        <f t="shared" si="177"/>
        <v>#VALUE!</v>
      </c>
      <c r="N2775" s="142" t="e">
        <f t="shared" si="178"/>
        <v>#VALUE!</v>
      </c>
      <c r="O2775" s="142" t="e">
        <f t="shared" si="179"/>
        <v>#N/A</v>
      </c>
      <c r="P2775" s="24" t="str">
        <f>IFERROR(VLOOKUP(O2775,HOSPITAIS_COM_DIVIDAS!A:E,5,FALSE),"")</f>
        <v/>
      </c>
    </row>
    <row r="2776" spans="1:16" x14ac:dyDescent="0.25">
      <c r="A2776" s="52" t="e">
        <f>Tabela410[[#This Row],[Status da Proposta]]</f>
        <v>#VALUE!</v>
      </c>
      <c r="B2776" s="143">
        <f>MODALIDADE_1!A2776</f>
        <v>0</v>
      </c>
      <c r="C2776" s="142" t="e">
        <f>VLOOKUP(B2776,MODALIDADE_1!A:B,2,FALSE)</f>
        <v>#N/A</v>
      </c>
      <c r="D2776" s="142"/>
      <c r="E2776" s="94" t="e">
        <f>VLOOKUP(B2776,MODALIDADE_1!A:E,5,FALSE)</f>
        <v>#N/A</v>
      </c>
      <c r="F2776" s="95" t="e">
        <f>VLOOKUP(B2776,MODALIDADE_1!A:C,3,FALSE)</f>
        <v>#N/A</v>
      </c>
      <c r="G2776" s="142" t="e">
        <f>VLOOKUP(B2776,MODALIDADE_1!A:G,4,FALSE)</f>
        <v>#N/A</v>
      </c>
      <c r="H2776" s="142" t="e">
        <f>VLOOKUP(B2776,MODALIDADE_1!A:G,6,FALSE)</f>
        <v>#N/A</v>
      </c>
      <c r="I2776" s="142" t="e">
        <f>VLOOKUP(B2776,MODALIDADE_1!A:G,7,FALSE)</f>
        <v>#N/A</v>
      </c>
      <c r="J2776" s="106" t="e">
        <f>VLOOKUP(Tabela410[[#This Row],[Proposta de Referência]],SIMP_M1!A:K,9,FALSE)</f>
        <v>#VALUE!</v>
      </c>
      <c r="K2776" s="106" t="e">
        <f>VLOOKUP(Tabela410[[#This Row],[Proposta de Referência]],SIMP_M1!A:K,8,FALSE)</f>
        <v>#VALUE!</v>
      </c>
      <c r="L2776" s="107" t="e">
        <f t="shared" si="176"/>
        <v>#VALUE!</v>
      </c>
      <c r="M2776" s="107" t="e">
        <f t="shared" si="177"/>
        <v>#VALUE!</v>
      </c>
      <c r="N2776" s="142" t="e">
        <f t="shared" si="178"/>
        <v>#VALUE!</v>
      </c>
      <c r="O2776" s="142" t="e">
        <f t="shared" si="179"/>
        <v>#N/A</v>
      </c>
      <c r="P2776" s="24" t="str">
        <f>IFERROR(VLOOKUP(O2776,HOSPITAIS_COM_DIVIDAS!A:E,5,FALSE),"")</f>
        <v/>
      </c>
    </row>
    <row r="2777" spans="1:16" x14ac:dyDescent="0.25">
      <c r="A2777" s="52" t="e">
        <f>Tabela410[[#This Row],[Status da Proposta]]</f>
        <v>#VALUE!</v>
      </c>
      <c r="B2777" s="143">
        <f>MODALIDADE_1!A2777</f>
        <v>0</v>
      </c>
      <c r="C2777" s="142" t="e">
        <f>VLOOKUP(B2777,MODALIDADE_1!A:B,2,FALSE)</f>
        <v>#N/A</v>
      </c>
      <c r="D2777" s="142"/>
      <c r="E2777" s="94" t="e">
        <f>VLOOKUP(B2777,MODALIDADE_1!A:E,5,FALSE)</f>
        <v>#N/A</v>
      </c>
      <c r="F2777" s="95" t="e">
        <f>VLOOKUP(B2777,MODALIDADE_1!A:C,3,FALSE)</f>
        <v>#N/A</v>
      </c>
      <c r="G2777" s="142" t="e">
        <f>VLOOKUP(B2777,MODALIDADE_1!A:G,4,FALSE)</f>
        <v>#N/A</v>
      </c>
      <c r="H2777" s="142" t="e">
        <f>VLOOKUP(B2777,MODALIDADE_1!A:G,6,FALSE)</f>
        <v>#N/A</v>
      </c>
      <c r="I2777" s="142" t="e">
        <f>VLOOKUP(B2777,MODALIDADE_1!A:G,7,FALSE)</f>
        <v>#N/A</v>
      </c>
      <c r="J2777" s="106" t="e">
        <f>VLOOKUP(Tabela410[[#This Row],[Proposta de Referência]],SIMP_M1!A:K,9,FALSE)</f>
        <v>#VALUE!</v>
      </c>
      <c r="K2777" s="106" t="e">
        <f>VLOOKUP(Tabela410[[#This Row],[Proposta de Referência]],SIMP_M1!A:K,8,FALSE)</f>
        <v>#VALUE!</v>
      </c>
      <c r="L2777" s="107" t="e">
        <f t="shared" si="176"/>
        <v>#VALUE!</v>
      </c>
      <c r="M2777" s="107" t="e">
        <f t="shared" si="177"/>
        <v>#VALUE!</v>
      </c>
      <c r="N2777" s="142" t="e">
        <f t="shared" si="178"/>
        <v>#VALUE!</v>
      </c>
      <c r="O2777" s="142" t="e">
        <f t="shared" si="179"/>
        <v>#N/A</v>
      </c>
      <c r="P2777" s="24" t="str">
        <f>IFERROR(VLOOKUP(O2777,HOSPITAIS_COM_DIVIDAS!A:E,5,FALSE),"")</f>
        <v/>
      </c>
    </row>
    <row r="2778" spans="1:16" x14ac:dyDescent="0.25">
      <c r="A2778" s="52" t="e">
        <f>Tabela410[[#This Row],[Status da Proposta]]</f>
        <v>#VALUE!</v>
      </c>
      <c r="B2778" s="143">
        <f>MODALIDADE_1!A2778</f>
        <v>0</v>
      </c>
      <c r="C2778" s="142" t="e">
        <f>VLOOKUP(B2778,MODALIDADE_1!A:B,2,FALSE)</f>
        <v>#N/A</v>
      </c>
      <c r="D2778" s="142"/>
      <c r="E2778" s="94" t="e">
        <f>VLOOKUP(B2778,MODALIDADE_1!A:E,5,FALSE)</f>
        <v>#N/A</v>
      </c>
      <c r="F2778" s="95" t="e">
        <f>VLOOKUP(B2778,MODALIDADE_1!A:C,3,FALSE)</f>
        <v>#N/A</v>
      </c>
      <c r="G2778" s="142" t="e">
        <f>VLOOKUP(B2778,MODALIDADE_1!A:G,4,FALSE)</f>
        <v>#N/A</v>
      </c>
      <c r="H2778" s="142" t="e">
        <f>VLOOKUP(B2778,MODALIDADE_1!A:G,6,FALSE)</f>
        <v>#N/A</v>
      </c>
      <c r="I2778" s="142" t="e">
        <f>VLOOKUP(B2778,MODALIDADE_1!A:G,7,FALSE)</f>
        <v>#N/A</v>
      </c>
      <c r="J2778" s="106" t="e">
        <f>VLOOKUP(Tabela410[[#This Row],[Proposta de Referência]],SIMP_M1!A:K,9,FALSE)</f>
        <v>#VALUE!</v>
      </c>
      <c r="K2778" s="106" t="e">
        <f>VLOOKUP(Tabela410[[#This Row],[Proposta de Referência]],SIMP_M1!A:K,8,FALSE)</f>
        <v>#VALUE!</v>
      </c>
      <c r="L2778" s="107" t="e">
        <f t="shared" si="176"/>
        <v>#VALUE!</v>
      </c>
      <c r="M2778" s="107" t="e">
        <f t="shared" si="177"/>
        <v>#VALUE!</v>
      </c>
      <c r="N2778" s="142" t="e">
        <f t="shared" si="178"/>
        <v>#VALUE!</v>
      </c>
      <c r="O2778" s="142" t="e">
        <f t="shared" si="179"/>
        <v>#N/A</v>
      </c>
      <c r="P2778" s="24" t="str">
        <f>IFERROR(VLOOKUP(O2778,HOSPITAIS_COM_DIVIDAS!A:E,5,FALSE),"")</f>
        <v/>
      </c>
    </row>
    <row r="2779" spans="1:16" x14ac:dyDescent="0.25">
      <c r="A2779" s="52" t="e">
        <f>Tabela410[[#This Row],[Status da Proposta]]</f>
        <v>#VALUE!</v>
      </c>
      <c r="B2779" s="143">
        <f>MODALIDADE_1!A2779</f>
        <v>0</v>
      </c>
      <c r="C2779" s="142" t="e">
        <f>VLOOKUP(B2779,MODALIDADE_1!A:B,2,FALSE)</f>
        <v>#N/A</v>
      </c>
      <c r="D2779" s="142"/>
      <c r="E2779" s="94" t="e">
        <f>VLOOKUP(B2779,MODALIDADE_1!A:E,5,FALSE)</f>
        <v>#N/A</v>
      </c>
      <c r="F2779" s="95" t="e">
        <f>VLOOKUP(B2779,MODALIDADE_1!A:C,3,FALSE)</f>
        <v>#N/A</v>
      </c>
      <c r="G2779" s="142" t="e">
        <f>VLOOKUP(B2779,MODALIDADE_1!A:G,4,FALSE)</f>
        <v>#N/A</v>
      </c>
      <c r="H2779" s="142" t="e">
        <f>VLOOKUP(B2779,MODALIDADE_1!A:G,6,FALSE)</f>
        <v>#N/A</v>
      </c>
      <c r="I2779" s="142" t="e">
        <f>VLOOKUP(B2779,MODALIDADE_1!A:G,7,FALSE)</f>
        <v>#N/A</v>
      </c>
      <c r="J2779" s="106" t="e">
        <f>VLOOKUP(Tabela410[[#This Row],[Proposta de Referência]],SIMP_M1!A:K,9,FALSE)</f>
        <v>#VALUE!</v>
      </c>
      <c r="K2779" s="106" t="e">
        <f>VLOOKUP(Tabela410[[#This Row],[Proposta de Referência]],SIMP_M1!A:K,8,FALSE)</f>
        <v>#VALUE!</v>
      </c>
      <c r="L2779" s="107" t="e">
        <f t="shared" si="176"/>
        <v>#VALUE!</v>
      </c>
      <c r="M2779" s="107" t="e">
        <f t="shared" si="177"/>
        <v>#VALUE!</v>
      </c>
      <c r="N2779" s="142" t="e">
        <f t="shared" si="178"/>
        <v>#VALUE!</v>
      </c>
      <c r="O2779" s="142" t="e">
        <f t="shared" si="179"/>
        <v>#N/A</v>
      </c>
      <c r="P2779" s="24" t="str">
        <f>IFERROR(VLOOKUP(O2779,HOSPITAIS_COM_DIVIDAS!A:E,5,FALSE),"")</f>
        <v/>
      </c>
    </row>
    <row r="2780" spans="1:16" x14ac:dyDescent="0.25">
      <c r="A2780" s="52" t="e">
        <f>Tabela410[[#This Row],[Status da Proposta]]</f>
        <v>#VALUE!</v>
      </c>
      <c r="B2780" s="143">
        <f>MODALIDADE_1!A2780</f>
        <v>0</v>
      </c>
      <c r="C2780" s="142" t="e">
        <f>VLOOKUP(B2780,MODALIDADE_1!A:B,2,FALSE)</f>
        <v>#N/A</v>
      </c>
      <c r="D2780" s="142"/>
      <c r="E2780" s="94" t="e">
        <f>VLOOKUP(B2780,MODALIDADE_1!A:E,5,FALSE)</f>
        <v>#N/A</v>
      </c>
      <c r="F2780" s="95" t="e">
        <f>VLOOKUP(B2780,MODALIDADE_1!A:C,3,FALSE)</f>
        <v>#N/A</v>
      </c>
      <c r="G2780" s="142" t="e">
        <f>VLOOKUP(B2780,MODALIDADE_1!A:G,4,FALSE)</f>
        <v>#N/A</v>
      </c>
      <c r="H2780" s="142" t="e">
        <f>VLOOKUP(B2780,MODALIDADE_1!A:G,6,FALSE)</f>
        <v>#N/A</v>
      </c>
      <c r="I2780" s="142" t="e">
        <f>VLOOKUP(B2780,MODALIDADE_1!A:G,7,FALSE)</f>
        <v>#N/A</v>
      </c>
      <c r="J2780" s="106" t="e">
        <f>VLOOKUP(Tabela410[[#This Row],[Proposta de Referência]],SIMP_M1!A:K,9,FALSE)</f>
        <v>#VALUE!</v>
      </c>
      <c r="K2780" s="106" t="e">
        <f>VLOOKUP(Tabela410[[#This Row],[Proposta de Referência]],SIMP_M1!A:K,8,FALSE)</f>
        <v>#VALUE!</v>
      </c>
      <c r="L2780" s="107" t="e">
        <f t="shared" si="176"/>
        <v>#VALUE!</v>
      </c>
      <c r="M2780" s="107" t="e">
        <f t="shared" si="177"/>
        <v>#VALUE!</v>
      </c>
      <c r="N2780" s="142" t="e">
        <f t="shared" si="178"/>
        <v>#VALUE!</v>
      </c>
      <c r="O2780" s="142" t="e">
        <f t="shared" si="179"/>
        <v>#N/A</v>
      </c>
      <c r="P2780" s="24" t="str">
        <f>IFERROR(VLOOKUP(O2780,HOSPITAIS_COM_DIVIDAS!A:E,5,FALSE),"")</f>
        <v/>
      </c>
    </row>
    <row r="2781" spans="1:16" x14ac:dyDescent="0.25">
      <c r="A2781" s="52" t="e">
        <f>Tabela410[[#This Row],[Status da Proposta]]</f>
        <v>#VALUE!</v>
      </c>
      <c r="B2781" s="143">
        <f>MODALIDADE_1!A2781</f>
        <v>0</v>
      </c>
      <c r="C2781" s="142" t="e">
        <f>VLOOKUP(B2781,MODALIDADE_1!A:B,2,FALSE)</f>
        <v>#N/A</v>
      </c>
      <c r="D2781" s="142"/>
      <c r="E2781" s="94" t="e">
        <f>VLOOKUP(B2781,MODALIDADE_1!A:E,5,FALSE)</f>
        <v>#N/A</v>
      </c>
      <c r="F2781" s="95" t="e">
        <f>VLOOKUP(B2781,MODALIDADE_1!A:C,3,FALSE)</f>
        <v>#N/A</v>
      </c>
      <c r="G2781" s="142" t="e">
        <f>VLOOKUP(B2781,MODALIDADE_1!A:G,4,FALSE)</f>
        <v>#N/A</v>
      </c>
      <c r="H2781" s="142" t="e">
        <f>VLOOKUP(B2781,MODALIDADE_1!A:G,6,FALSE)</f>
        <v>#N/A</v>
      </c>
      <c r="I2781" s="142" t="e">
        <f>VLOOKUP(B2781,MODALIDADE_1!A:G,7,FALSE)</f>
        <v>#N/A</v>
      </c>
      <c r="J2781" s="106" t="e">
        <f>VLOOKUP(Tabela410[[#This Row],[Proposta de Referência]],SIMP_M1!A:K,9,FALSE)</f>
        <v>#VALUE!</v>
      </c>
      <c r="K2781" s="106" t="e">
        <f>VLOOKUP(Tabela410[[#This Row],[Proposta de Referência]],SIMP_M1!A:K,8,FALSE)</f>
        <v>#VALUE!</v>
      </c>
      <c r="L2781" s="107" t="e">
        <f t="shared" si="176"/>
        <v>#VALUE!</v>
      </c>
      <c r="M2781" s="107" t="e">
        <f t="shared" si="177"/>
        <v>#VALUE!</v>
      </c>
      <c r="N2781" s="142" t="e">
        <f t="shared" si="178"/>
        <v>#VALUE!</v>
      </c>
      <c r="O2781" s="142" t="e">
        <f t="shared" si="179"/>
        <v>#N/A</v>
      </c>
      <c r="P2781" s="24" t="str">
        <f>IFERROR(VLOOKUP(O2781,HOSPITAIS_COM_DIVIDAS!A:E,5,FALSE),"")</f>
        <v/>
      </c>
    </row>
    <row r="2782" spans="1:16" x14ac:dyDescent="0.25">
      <c r="A2782" s="52" t="e">
        <f>Tabela410[[#This Row],[Status da Proposta]]</f>
        <v>#VALUE!</v>
      </c>
      <c r="B2782" s="143">
        <f>MODALIDADE_1!A2782</f>
        <v>0</v>
      </c>
      <c r="C2782" s="142" t="e">
        <f>VLOOKUP(B2782,MODALIDADE_1!A:B,2,FALSE)</f>
        <v>#N/A</v>
      </c>
      <c r="D2782" s="142"/>
      <c r="E2782" s="94" t="e">
        <f>VLOOKUP(B2782,MODALIDADE_1!A:E,5,FALSE)</f>
        <v>#N/A</v>
      </c>
      <c r="F2782" s="95" t="e">
        <f>VLOOKUP(B2782,MODALIDADE_1!A:C,3,FALSE)</f>
        <v>#N/A</v>
      </c>
      <c r="G2782" s="142" t="e">
        <f>VLOOKUP(B2782,MODALIDADE_1!A:G,4,FALSE)</f>
        <v>#N/A</v>
      </c>
      <c r="H2782" s="142" t="e">
        <f>VLOOKUP(B2782,MODALIDADE_1!A:G,6,FALSE)</f>
        <v>#N/A</v>
      </c>
      <c r="I2782" s="142" t="e">
        <f>VLOOKUP(B2782,MODALIDADE_1!A:G,7,FALSE)</f>
        <v>#N/A</v>
      </c>
      <c r="J2782" s="106" t="e">
        <f>VLOOKUP(Tabela410[[#This Row],[Proposta de Referência]],SIMP_M1!A:K,9,FALSE)</f>
        <v>#VALUE!</v>
      </c>
      <c r="K2782" s="106" t="e">
        <f>VLOOKUP(Tabela410[[#This Row],[Proposta de Referência]],SIMP_M1!A:K,8,FALSE)</f>
        <v>#VALUE!</v>
      </c>
      <c r="L2782" s="107" t="e">
        <f t="shared" si="176"/>
        <v>#VALUE!</v>
      </c>
      <c r="M2782" s="107" t="e">
        <f t="shared" si="177"/>
        <v>#VALUE!</v>
      </c>
      <c r="N2782" s="142" t="e">
        <f t="shared" si="178"/>
        <v>#VALUE!</v>
      </c>
      <c r="O2782" s="142" t="e">
        <f t="shared" si="179"/>
        <v>#N/A</v>
      </c>
      <c r="P2782" s="24" t="str">
        <f>IFERROR(VLOOKUP(O2782,HOSPITAIS_COM_DIVIDAS!A:E,5,FALSE),"")</f>
        <v/>
      </c>
    </row>
    <row r="2783" spans="1:16" x14ac:dyDescent="0.25">
      <c r="A2783" s="52" t="e">
        <f>Tabela410[[#This Row],[Status da Proposta]]</f>
        <v>#VALUE!</v>
      </c>
      <c r="B2783" s="143">
        <f>MODALIDADE_1!A2783</f>
        <v>0</v>
      </c>
      <c r="C2783" s="142" t="e">
        <f>VLOOKUP(B2783,MODALIDADE_1!A:B,2,FALSE)</f>
        <v>#N/A</v>
      </c>
      <c r="D2783" s="142"/>
      <c r="E2783" s="94" t="e">
        <f>VLOOKUP(B2783,MODALIDADE_1!A:E,5,FALSE)</f>
        <v>#N/A</v>
      </c>
      <c r="F2783" s="95" t="e">
        <f>VLOOKUP(B2783,MODALIDADE_1!A:C,3,FALSE)</f>
        <v>#N/A</v>
      </c>
      <c r="G2783" s="142" t="e">
        <f>VLOOKUP(B2783,MODALIDADE_1!A:G,4,FALSE)</f>
        <v>#N/A</v>
      </c>
      <c r="H2783" s="142" t="e">
        <f>VLOOKUP(B2783,MODALIDADE_1!A:G,6,FALSE)</f>
        <v>#N/A</v>
      </c>
      <c r="I2783" s="142" t="e">
        <f>VLOOKUP(B2783,MODALIDADE_1!A:G,7,FALSE)</f>
        <v>#N/A</v>
      </c>
      <c r="J2783" s="106" t="e">
        <f>VLOOKUP(Tabela410[[#This Row],[Proposta de Referência]],SIMP_M1!A:K,9,FALSE)</f>
        <v>#VALUE!</v>
      </c>
      <c r="K2783" s="106" t="e">
        <f>VLOOKUP(Tabela410[[#This Row],[Proposta de Referência]],SIMP_M1!A:K,8,FALSE)</f>
        <v>#VALUE!</v>
      </c>
      <c r="L2783" s="107" t="e">
        <f t="shared" si="176"/>
        <v>#VALUE!</v>
      </c>
      <c r="M2783" s="107" t="e">
        <f t="shared" si="177"/>
        <v>#VALUE!</v>
      </c>
      <c r="N2783" s="142" t="e">
        <f t="shared" si="178"/>
        <v>#VALUE!</v>
      </c>
      <c r="O2783" s="142" t="e">
        <f t="shared" si="179"/>
        <v>#N/A</v>
      </c>
      <c r="P2783" s="24" t="str">
        <f>IFERROR(VLOOKUP(O2783,HOSPITAIS_COM_DIVIDAS!A:E,5,FALSE),"")</f>
        <v/>
      </c>
    </row>
    <row r="2784" spans="1:16" x14ac:dyDescent="0.25">
      <c r="A2784" s="52" t="e">
        <f>Tabela410[[#This Row],[Status da Proposta]]</f>
        <v>#VALUE!</v>
      </c>
      <c r="B2784" s="143">
        <f>MODALIDADE_1!A2784</f>
        <v>0</v>
      </c>
      <c r="C2784" s="142" t="e">
        <f>VLOOKUP(B2784,MODALIDADE_1!A:B,2,FALSE)</f>
        <v>#N/A</v>
      </c>
      <c r="D2784" s="142"/>
      <c r="E2784" s="94" t="e">
        <f>VLOOKUP(B2784,MODALIDADE_1!A:E,5,FALSE)</f>
        <v>#N/A</v>
      </c>
      <c r="F2784" s="95" t="e">
        <f>VLOOKUP(B2784,MODALIDADE_1!A:C,3,FALSE)</f>
        <v>#N/A</v>
      </c>
      <c r="G2784" s="142" t="e">
        <f>VLOOKUP(B2784,MODALIDADE_1!A:G,4,FALSE)</f>
        <v>#N/A</v>
      </c>
      <c r="H2784" s="142" t="e">
        <f>VLOOKUP(B2784,MODALIDADE_1!A:G,6,FALSE)</f>
        <v>#N/A</v>
      </c>
      <c r="I2784" s="142" t="e">
        <f>VLOOKUP(B2784,MODALIDADE_1!A:G,7,FALSE)</f>
        <v>#N/A</v>
      </c>
      <c r="J2784" s="106" t="e">
        <f>VLOOKUP(Tabela410[[#This Row],[Proposta de Referência]],SIMP_M1!A:K,9,FALSE)</f>
        <v>#VALUE!</v>
      </c>
      <c r="K2784" s="106" t="e">
        <f>VLOOKUP(Tabela410[[#This Row],[Proposta de Referência]],SIMP_M1!A:K,8,FALSE)</f>
        <v>#VALUE!</v>
      </c>
      <c r="L2784" s="107" t="e">
        <f t="shared" ref="L2784:L2847" si="180">K2784+J2784</f>
        <v>#VALUE!</v>
      </c>
      <c r="M2784" s="107" t="e">
        <f t="shared" ref="M2784:M2847" si="181">L2784*12</f>
        <v>#VALUE!</v>
      </c>
      <c r="N2784" s="142" t="e">
        <f t="shared" ref="N2784:N2847" si="182">IF(L2784&gt;100000,"SIM, POSSUI VALOR ACIMA DE R$100.000,00","NÃO, POSSUI VALOR NECESSÁRIO")</f>
        <v>#VALUE!</v>
      </c>
      <c r="O2784" s="142" t="e">
        <f t="shared" ref="O2784:O2847" si="183">LEFT(E2784,8)</f>
        <v>#N/A</v>
      </c>
      <c r="P2784" s="24" t="str">
        <f>IFERROR(VLOOKUP(O2784,HOSPITAIS_COM_DIVIDAS!A:E,5,FALSE),"")</f>
        <v/>
      </c>
    </row>
    <row r="2785" spans="1:16" x14ac:dyDescent="0.25">
      <c r="A2785" s="52" t="e">
        <f>Tabela410[[#This Row],[Status da Proposta]]</f>
        <v>#VALUE!</v>
      </c>
      <c r="B2785" s="143">
        <f>MODALIDADE_1!A2785</f>
        <v>0</v>
      </c>
      <c r="C2785" s="142" t="e">
        <f>VLOOKUP(B2785,MODALIDADE_1!A:B,2,FALSE)</f>
        <v>#N/A</v>
      </c>
      <c r="D2785" s="142"/>
      <c r="E2785" s="94" t="e">
        <f>VLOOKUP(B2785,MODALIDADE_1!A:E,5,FALSE)</f>
        <v>#N/A</v>
      </c>
      <c r="F2785" s="95" t="e">
        <f>VLOOKUP(B2785,MODALIDADE_1!A:C,3,FALSE)</f>
        <v>#N/A</v>
      </c>
      <c r="G2785" s="142" t="e">
        <f>VLOOKUP(B2785,MODALIDADE_1!A:G,4,FALSE)</f>
        <v>#N/A</v>
      </c>
      <c r="H2785" s="142" t="e">
        <f>VLOOKUP(B2785,MODALIDADE_1!A:G,6,FALSE)</f>
        <v>#N/A</v>
      </c>
      <c r="I2785" s="142" t="e">
        <f>VLOOKUP(B2785,MODALIDADE_1!A:G,7,FALSE)</f>
        <v>#N/A</v>
      </c>
      <c r="J2785" s="106" t="e">
        <f>VLOOKUP(Tabela410[[#This Row],[Proposta de Referência]],SIMP_M1!A:K,9,FALSE)</f>
        <v>#VALUE!</v>
      </c>
      <c r="K2785" s="106" t="e">
        <f>VLOOKUP(Tabela410[[#This Row],[Proposta de Referência]],SIMP_M1!A:K,8,FALSE)</f>
        <v>#VALUE!</v>
      </c>
      <c r="L2785" s="107" t="e">
        <f t="shared" si="180"/>
        <v>#VALUE!</v>
      </c>
      <c r="M2785" s="107" t="e">
        <f t="shared" si="181"/>
        <v>#VALUE!</v>
      </c>
      <c r="N2785" s="142" t="e">
        <f t="shared" si="182"/>
        <v>#VALUE!</v>
      </c>
      <c r="O2785" s="142" t="e">
        <f t="shared" si="183"/>
        <v>#N/A</v>
      </c>
      <c r="P2785" s="24" t="str">
        <f>IFERROR(VLOOKUP(O2785,HOSPITAIS_COM_DIVIDAS!A:E,5,FALSE),"")</f>
        <v/>
      </c>
    </row>
    <row r="2786" spans="1:16" x14ac:dyDescent="0.25">
      <c r="A2786" s="52" t="e">
        <f>Tabela410[[#This Row],[Status da Proposta]]</f>
        <v>#VALUE!</v>
      </c>
      <c r="B2786" s="143">
        <f>MODALIDADE_1!A2786</f>
        <v>0</v>
      </c>
      <c r="C2786" s="142" t="e">
        <f>VLOOKUP(B2786,MODALIDADE_1!A:B,2,FALSE)</f>
        <v>#N/A</v>
      </c>
      <c r="D2786" s="142"/>
      <c r="E2786" s="94" t="e">
        <f>VLOOKUP(B2786,MODALIDADE_1!A:E,5,FALSE)</f>
        <v>#N/A</v>
      </c>
      <c r="F2786" s="95" t="e">
        <f>VLOOKUP(B2786,MODALIDADE_1!A:C,3,FALSE)</f>
        <v>#N/A</v>
      </c>
      <c r="G2786" s="142" t="e">
        <f>VLOOKUP(B2786,MODALIDADE_1!A:G,4,FALSE)</f>
        <v>#N/A</v>
      </c>
      <c r="H2786" s="142" t="e">
        <f>VLOOKUP(B2786,MODALIDADE_1!A:G,6,FALSE)</f>
        <v>#N/A</v>
      </c>
      <c r="I2786" s="142" t="e">
        <f>VLOOKUP(B2786,MODALIDADE_1!A:G,7,FALSE)</f>
        <v>#N/A</v>
      </c>
      <c r="J2786" s="106" t="e">
        <f>VLOOKUP(Tabela410[[#This Row],[Proposta de Referência]],SIMP_M1!A:K,9,FALSE)</f>
        <v>#VALUE!</v>
      </c>
      <c r="K2786" s="106" t="e">
        <f>VLOOKUP(Tabela410[[#This Row],[Proposta de Referência]],SIMP_M1!A:K,8,FALSE)</f>
        <v>#VALUE!</v>
      </c>
      <c r="L2786" s="107" t="e">
        <f t="shared" si="180"/>
        <v>#VALUE!</v>
      </c>
      <c r="M2786" s="107" t="e">
        <f t="shared" si="181"/>
        <v>#VALUE!</v>
      </c>
      <c r="N2786" s="142" t="e">
        <f t="shared" si="182"/>
        <v>#VALUE!</v>
      </c>
      <c r="O2786" s="142" t="e">
        <f t="shared" si="183"/>
        <v>#N/A</v>
      </c>
      <c r="P2786" s="24" t="str">
        <f>IFERROR(VLOOKUP(O2786,HOSPITAIS_COM_DIVIDAS!A:E,5,FALSE),"")</f>
        <v/>
      </c>
    </row>
    <row r="2787" spans="1:16" x14ac:dyDescent="0.25">
      <c r="A2787" s="52" t="e">
        <f>Tabela410[[#This Row],[Status da Proposta]]</f>
        <v>#VALUE!</v>
      </c>
      <c r="B2787" s="143">
        <f>MODALIDADE_1!A2787</f>
        <v>0</v>
      </c>
      <c r="C2787" s="142" t="e">
        <f>VLOOKUP(B2787,MODALIDADE_1!A:B,2,FALSE)</f>
        <v>#N/A</v>
      </c>
      <c r="D2787" s="142"/>
      <c r="E2787" s="94" t="e">
        <f>VLOOKUP(B2787,MODALIDADE_1!A:E,5,FALSE)</f>
        <v>#N/A</v>
      </c>
      <c r="F2787" s="95" t="e">
        <f>VLOOKUP(B2787,MODALIDADE_1!A:C,3,FALSE)</f>
        <v>#N/A</v>
      </c>
      <c r="G2787" s="142" t="e">
        <f>VLOOKUP(B2787,MODALIDADE_1!A:G,4,FALSE)</f>
        <v>#N/A</v>
      </c>
      <c r="H2787" s="142" t="e">
        <f>VLOOKUP(B2787,MODALIDADE_1!A:G,6,FALSE)</f>
        <v>#N/A</v>
      </c>
      <c r="I2787" s="142" t="e">
        <f>VLOOKUP(B2787,MODALIDADE_1!A:G,7,FALSE)</f>
        <v>#N/A</v>
      </c>
      <c r="J2787" s="106" t="e">
        <f>VLOOKUP(Tabela410[[#This Row],[Proposta de Referência]],SIMP_M1!A:K,9,FALSE)</f>
        <v>#VALUE!</v>
      </c>
      <c r="K2787" s="106" t="e">
        <f>VLOOKUP(Tabela410[[#This Row],[Proposta de Referência]],SIMP_M1!A:K,8,FALSE)</f>
        <v>#VALUE!</v>
      </c>
      <c r="L2787" s="107" t="e">
        <f t="shared" si="180"/>
        <v>#VALUE!</v>
      </c>
      <c r="M2787" s="107" t="e">
        <f t="shared" si="181"/>
        <v>#VALUE!</v>
      </c>
      <c r="N2787" s="142" t="e">
        <f t="shared" si="182"/>
        <v>#VALUE!</v>
      </c>
      <c r="O2787" s="142" t="e">
        <f t="shared" si="183"/>
        <v>#N/A</v>
      </c>
      <c r="P2787" s="24" t="str">
        <f>IFERROR(VLOOKUP(O2787,HOSPITAIS_COM_DIVIDAS!A:E,5,FALSE),"")</f>
        <v/>
      </c>
    </row>
    <row r="2788" spans="1:16" x14ac:dyDescent="0.25">
      <c r="A2788" s="52" t="e">
        <f>Tabela410[[#This Row],[Status da Proposta]]</f>
        <v>#VALUE!</v>
      </c>
      <c r="B2788" s="143">
        <f>MODALIDADE_1!A2788</f>
        <v>0</v>
      </c>
      <c r="C2788" s="142" t="e">
        <f>VLOOKUP(B2788,MODALIDADE_1!A:B,2,FALSE)</f>
        <v>#N/A</v>
      </c>
      <c r="D2788" s="142"/>
      <c r="E2788" s="94" t="e">
        <f>VLOOKUP(B2788,MODALIDADE_1!A:E,5,FALSE)</f>
        <v>#N/A</v>
      </c>
      <c r="F2788" s="95" t="e">
        <f>VLOOKUP(B2788,MODALIDADE_1!A:C,3,FALSE)</f>
        <v>#N/A</v>
      </c>
      <c r="G2788" s="142" t="e">
        <f>VLOOKUP(B2788,MODALIDADE_1!A:G,4,FALSE)</f>
        <v>#N/A</v>
      </c>
      <c r="H2788" s="142" t="e">
        <f>VLOOKUP(B2788,MODALIDADE_1!A:G,6,FALSE)</f>
        <v>#N/A</v>
      </c>
      <c r="I2788" s="142" t="e">
        <f>VLOOKUP(B2788,MODALIDADE_1!A:G,7,FALSE)</f>
        <v>#N/A</v>
      </c>
      <c r="J2788" s="106" t="e">
        <f>VLOOKUP(Tabela410[[#This Row],[Proposta de Referência]],SIMP_M1!A:K,9,FALSE)</f>
        <v>#VALUE!</v>
      </c>
      <c r="K2788" s="106" t="e">
        <f>VLOOKUP(Tabela410[[#This Row],[Proposta de Referência]],SIMP_M1!A:K,8,FALSE)</f>
        <v>#VALUE!</v>
      </c>
      <c r="L2788" s="107" t="e">
        <f t="shared" si="180"/>
        <v>#VALUE!</v>
      </c>
      <c r="M2788" s="107" t="e">
        <f t="shared" si="181"/>
        <v>#VALUE!</v>
      </c>
      <c r="N2788" s="142" t="e">
        <f t="shared" si="182"/>
        <v>#VALUE!</v>
      </c>
      <c r="O2788" s="142" t="e">
        <f t="shared" si="183"/>
        <v>#N/A</v>
      </c>
      <c r="P2788" s="24" t="str">
        <f>IFERROR(VLOOKUP(O2788,HOSPITAIS_COM_DIVIDAS!A:E,5,FALSE),"")</f>
        <v/>
      </c>
    </row>
    <row r="2789" spans="1:16" x14ac:dyDescent="0.25">
      <c r="A2789" s="52" t="e">
        <f>Tabela410[[#This Row],[Status da Proposta]]</f>
        <v>#VALUE!</v>
      </c>
      <c r="B2789" s="143">
        <f>MODALIDADE_1!A2789</f>
        <v>0</v>
      </c>
      <c r="C2789" s="142" t="e">
        <f>VLOOKUP(B2789,MODALIDADE_1!A:B,2,FALSE)</f>
        <v>#N/A</v>
      </c>
      <c r="D2789" s="142"/>
      <c r="E2789" s="94" t="e">
        <f>VLOOKUP(B2789,MODALIDADE_1!A:E,5,FALSE)</f>
        <v>#N/A</v>
      </c>
      <c r="F2789" s="95" t="e">
        <f>VLOOKUP(B2789,MODALIDADE_1!A:C,3,FALSE)</f>
        <v>#N/A</v>
      </c>
      <c r="G2789" s="142" t="e">
        <f>VLOOKUP(B2789,MODALIDADE_1!A:G,4,FALSE)</f>
        <v>#N/A</v>
      </c>
      <c r="H2789" s="142" t="e">
        <f>VLOOKUP(B2789,MODALIDADE_1!A:G,6,FALSE)</f>
        <v>#N/A</v>
      </c>
      <c r="I2789" s="142" t="e">
        <f>VLOOKUP(B2789,MODALIDADE_1!A:G,7,FALSE)</f>
        <v>#N/A</v>
      </c>
      <c r="J2789" s="106" t="e">
        <f>VLOOKUP(Tabela410[[#This Row],[Proposta de Referência]],SIMP_M1!A:K,9,FALSE)</f>
        <v>#VALUE!</v>
      </c>
      <c r="K2789" s="106" t="e">
        <f>VLOOKUP(Tabela410[[#This Row],[Proposta de Referência]],SIMP_M1!A:K,8,FALSE)</f>
        <v>#VALUE!</v>
      </c>
      <c r="L2789" s="107" t="e">
        <f t="shared" si="180"/>
        <v>#VALUE!</v>
      </c>
      <c r="M2789" s="107" t="e">
        <f t="shared" si="181"/>
        <v>#VALUE!</v>
      </c>
      <c r="N2789" s="142" t="e">
        <f t="shared" si="182"/>
        <v>#VALUE!</v>
      </c>
      <c r="O2789" s="142" t="e">
        <f t="shared" si="183"/>
        <v>#N/A</v>
      </c>
      <c r="P2789" s="24" t="str">
        <f>IFERROR(VLOOKUP(O2789,HOSPITAIS_COM_DIVIDAS!A:E,5,FALSE),"")</f>
        <v/>
      </c>
    </row>
    <row r="2790" spans="1:16" x14ac:dyDescent="0.25">
      <c r="A2790" s="52" t="e">
        <f>Tabela410[[#This Row],[Status da Proposta]]</f>
        <v>#VALUE!</v>
      </c>
      <c r="B2790" s="143">
        <f>MODALIDADE_1!A2790</f>
        <v>0</v>
      </c>
      <c r="C2790" s="142" t="e">
        <f>VLOOKUP(B2790,MODALIDADE_1!A:B,2,FALSE)</f>
        <v>#N/A</v>
      </c>
      <c r="D2790" s="142"/>
      <c r="E2790" s="94" t="e">
        <f>VLOOKUP(B2790,MODALIDADE_1!A:E,5,FALSE)</f>
        <v>#N/A</v>
      </c>
      <c r="F2790" s="95" t="e">
        <f>VLOOKUP(B2790,MODALIDADE_1!A:C,3,FALSE)</f>
        <v>#N/A</v>
      </c>
      <c r="G2790" s="142" t="e">
        <f>VLOOKUP(B2790,MODALIDADE_1!A:G,4,FALSE)</f>
        <v>#N/A</v>
      </c>
      <c r="H2790" s="142" t="e">
        <f>VLOOKUP(B2790,MODALIDADE_1!A:G,6,FALSE)</f>
        <v>#N/A</v>
      </c>
      <c r="I2790" s="142" t="e">
        <f>VLOOKUP(B2790,MODALIDADE_1!A:G,7,FALSE)</f>
        <v>#N/A</v>
      </c>
      <c r="J2790" s="106" t="e">
        <f>VLOOKUP(Tabela410[[#This Row],[Proposta de Referência]],SIMP_M1!A:K,9,FALSE)</f>
        <v>#VALUE!</v>
      </c>
      <c r="K2790" s="106" t="e">
        <f>VLOOKUP(Tabela410[[#This Row],[Proposta de Referência]],SIMP_M1!A:K,8,FALSE)</f>
        <v>#VALUE!</v>
      </c>
      <c r="L2790" s="107" t="e">
        <f t="shared" si="180"/>
        <v>#VALUE!</v>
      </c>
      <c r="M2790" s="107" t="e">
        <f t="shared" si="181"/>
        <v>#VALUE!</v>
      </c>
      <c r="N2790" s="142" t="e">
        <f t="shared" si="182"/>
        <v>#VALUE!</v>
      </c>
      <c r="O2790" s="142" t="e">
        <f t="shared" si="183"/>
        <v>#N/A</v>
      </c>
      <c r="P2790" s="24" t="str">
        <f>IFERROR(VLOOKUP(O2790,HOSPITAIS_COM_DIVIDAS!A:E,5,FALSE),"")</f>
        <v/>
      </c>
    </row>
    <row r="2791" spans="1:16" x14ac:dyDescent="0.25">
      <c r="A2791" s="52" t="e">
        <f>Tabela410[[#This Row],[Status da Proposta]]</f>
        <v>#VALUE!</v>
      </c>
      <c r="B2791" s="143">
        <f>MODALIDADE_1!A2791</f>
        <v>0</v>
      </c>
      <c r="C2791" s="142" t="e">
        <f>VLOOKUP(B2791,MODALIDADE_1!A:B,2,FALSE)</f>
        <v>#N/A</v>
      </c>
      <c r="D2791" s="142"/>
      <c r="E2791" s="94" t="e">
        <f>VLOOKUP(B2791,MODALIDADE_1!A:E,5,FALSE)</f>
        <v>#N/A</v>
      </c>
      <c r="F2791" s="95" t="e">
        <f>VLOOKUP(B2791,MODALIDADE_1!A:C,3,FALSE)</f>
        <v>#N/A</v>
      </c>
      <c r="G2791" s="142" t="e">
        <f>VLOOKUP(B2791,MODALIDADE_1!A:G,4,FALSE)</f>
        <v>#N/A</v>
      </c>
      <c r="H2791" s="142" t="e">
        <f>VLOOKUP(B2791,MODALIDADE_1!A:G,6,FALSE)</f>
        <v>#N/A</v>
      </c>
      <c r="I2791" s="142" t="e">
        <f>VLOOKUP(B2791,MODALIDADE_1!A:G,7,FALSE)</f>
        <v>#N/A</v>
      </c>
      <c r="J2791" s="106" t="e">
        <f>VLOOKUP(Tabela410[[#This Row],[Proposta de Referência]],SIMP_M1!A:K,9,FALSE)</f>
        <v>#VALUE!</v>
      </c>
      <c r="K2791" s="106" t="e">
        <f>VLOOKUP(Tabela410[[#This Row],[Proposta de Referência]],SIMP_M1!A:K,8,FALSE)</f>
        <v>#VALUE!</v>
      </c>
      <c r="L2791" s="107" t="e">
        <f t="shared" si="180"/>
        <v>#VALUE!</v>
      </c>
      <c r="M2791" s="107" t="e">
        <f t="shared" si="181"/>
        <v>#VALUE!</v>
      </c>
      <c r="N2791" s="142" t="e">
        <f t="shared" si="182"/>
        <v>#VALUE!</v>
      </c>
      <c r="O2791" s="142" t="e">
        <f t="shared" si="183"/>
        <v>#N/A</v>
      </c>
      <c r="P2791" s="24" t="str">
        <f>IFERROR(VLOOKUP(O2791,HOSPITAIS_COM_DIVIDAS!A:E,5,FALSE),"")</f>
        <v/>
      </c>
    </row>
    <row r="2792" spans="1:16" x14ac:dyDescent="0.25">
      <c r="A2792" s="52" t="e">
        <f>Tabela410[[#This Row],[Status da Proposta]]</f>
        <v>#VALUE!</v>
      </c>
      <c r="B2792" s="143">
        <f>MODALIDADE_1!A2792</f>
        <v>0</v>
      </c>
      <c r="C2792" s="142" t="e">
        <f>VLOOKUP(B2792,MODALIDADE_1!A:B,2,FALSE)</f>
        <v>#N/A</v>
      </c>
      <c r="D2792" s="142"/>
      <c r="E2792" s="94" t="e">
        <f>VLOOKUP(B2792,MODALIDADE_1!A:E,5,FALSE)</f>
        <v>#N/A</v>
      </c>
      <c r="F2792" s="95" t="e">
        <f>VLOOKUP(B2792,MODALIDADE_1!A:C,3,FALSE)</f>
        <v>#N/A</v>
      </c>
      <c r="G2792" s="142" t="e">
        <f>VLOOKUP(B2792,MODALIDADE_1!A:G,4,FALSE)</f>
        <v>#N/A</v>
      </c>
      <c r="H2792" s="142" t="e">
        <f>VLOOKUP(B2792,MODALIDADE_1!A:G,6,FALSE)</f>
        <v>#N/A</v>
      </c>
      <c r="I2792" s="142" t="e">
        <f>VLOOKUP(B2792,MODALIDADE_1!A:G,7,FALSE)</f>
        <v>#N/A</v>
      </c>
      <c r="J2792" s="106" t="e">
        <f>VLOOKUP(Tabela410[[#This Row],[Proposta de Referência]],SIMP_M1!A:K,9,FALSE)</f>
        <v>#VALUE!</v>
      </c>
      <c r="K2792" s="106" t="e">
        <f>VLOOKUP(Tabela410[[#This Row],[Proposta de Referência]],SIMP_M1!A:K,8,FALSE)</f>
        <v>#VALUE!</v>
      </c>
      <c r="L2792" s="107" t="e">
        <f t="shared" si="180"/>
        <v>#VALUE!</v>
      </c>
      <c r="M2792" s="107" t="e">
        <f t="shared" si="181"/>
        <v>#VALUE!</v>
      </c>
      <c r="N2792" s="142" t="e">
        <f t="shared" si="182"/>
        <v>#VALUE!</v>
      </c>
      <c r="O2792" s="142" t="e">
        <f t="shared" si="183"/>
        <v>#N/A</v>
      </c>
      <c r="P2792" s="24" t="str">
        <f>IFERROR(VLOOKUP(O2792,HOSPITAIS_COM_DIVIDAS!A:E,5,FALSE),"")</f>
        <v/>
      </c>
    </row>
    <row r="2793" spans="1:16" x14ac:dyDescent="0.25">
      <c r="A2793" s="52" t="e">
        <f>Tabela410[[#This Row],[Status da Proposta]]</f>
        <v>#VALUE!</v>
      </c>
      <c r="B2793" s="143">
        <f>MODALIDADE_1!A2793</f>
        <v>0</v>
      </c>
      <c r="C2793" s="142" t="e">
        <f>VLOOKUP(B2793,MODALIDADE_1!A:B,2,FALSE)</f>
        <v>#N/A</v>
      </c>
      <c r="D2793" s="142"/>
      <c r="E2793" s="94" t="e">
        <f>VLOOKUP(B2793,MODALIDADE_1!A:E,5,FALSE)</f>
        <v>#N/A</v>
      </c>
      <c r="F2793" s="95" t="e">
        <f>VLOOKUP(B2793,MODALIDADE_1!A:C,3,FALSE)</f>
        <v>#N/A</v>
      </c>
      <c r="G2793" s="142" t="e">
        <f>VLOOKUP(B2793,MODALIDADE_1!A:G,4,FALSE)</f>
        <v>#N/A</v>
      </c>
      <c r="H2793" s="142" t="e">
        <f>VLOOKUP(B2793,MODALIDADE_1!A:G,6,FALSE)</f>
        <v>#N/A</v>
      </c>
      <c r="I2793" s="142" t="e">
        <f>VLOOKUP(B2793,MODALIDADE_1!A:G,7,FALSE)</f>
        <v>#N/A</v>
      </c>
      <c r="J2793" s="106" t="e">
        <f>VLOOKUP(Tabela410[[#This Row],[Proposta de Referência]],SIMP_M1!A:K,9,FALSE)</f>
        <v>#VALUE!</v>
      </c>
      <c r="K2793" s="106" t="e">
        <f>VLOOKUP(Tabela410[[#This Row],[Proposta de Referência]],SIMP_M1!A:K,8,FALSE)</f>
        <v>#VALUE!</v>
      </c>
      <c r="L2793" s="107" t="e">
        <f t="shared" si="180"/>
        <v>#VALUE!</v>
      </c>
      <c r="M2793" s="107" t="e">
        <f t="shared" si="181"/>
        <v>#VALUE!</v>
      </c>
      <c r="N2793" s="142" t="e">
        <f t="shared" si="182"/>
        <v>#VALUE!</v>
      </c>
      <c r="O2793" s="142" t="e">
        <f t="shared" si="183"/>
        <v>#N/A</v>
      </c>
      <c r="P2793" s="24" t="str">
        <f>IFERROR(VLOOKUP(O2793,HOSPITAIS_COM_DIVIDAS!A:E,5,FALSE),"")</f>
        <v/>
      </c>
    </row>
    <row r="2794" spans="1:16" x14ac:dyDescent="0.25">
      <c r="A2794" s="52" t="e">
        <f>Tabela410[[#This Row],[Status da Proposta]]</f>
        <v>#VALUE!</v>
      </c>
      <c r="B2794" s="143">
        <f>MODALIDADE_1!A2794</f>
        <v>0</v>
      </c>
      <c r="C2794" s="142" t="e">
        <f>VLOOKUP(B2794,MODALIDADE_1!A:B,2,FALSE)</f>
        <v>#N/A</v>
      </c>
      <c r="D2794" s="142"/>
      <c r="E2794" s="94" t="e">
        <f>VLOOKUP(B2794,MODALIDADE_1!A:E,5,FALSE)</f>
        <v>#N/A</v>
      </c>
      <c r="F2794" s="95" t="e">
        <f>VLOOKUP(B2794,MODALIDADE_1!A:C,3,FALSE)</f>
        <v>#N/A</v>
      </c>
      <c r="G2794" s="142" t="e">
        <f>VLOOKUP(B2794,MODALIDADE_1!A:G,4,FALSE)</f>
        <v>#N/A</v>
      </c>
      <c r="H2794" s="142" t="e">
        <f>VLOOKUP(B2794,MODALIDADE_1!A:G,6,FALSE)</f>
        <v>#N/A</v>
      </c>
      <c r="I2794" s="142" t="e">
        <f>VLOOKUP(B2794,MODALIDADE_1!A:G,7,FALSE)</f>
        <v>#N/A</v>
      </c>
      <c r="J2794" s="106" t="e">
        <f>VLOOKUP(Tabela410[[#This Row],[Proposta de Referência]],SIMP_M1!A:K,9,FALSE)</f>
        <v>#VALUE!</v>
      </c>
      <c r="K2794" s="106" t="e">
        <f>VLOOKUP(Tabela410[[#This Row],[Proposta de Referência]],SIMP_M1!A:K,8,FALSE)</f>
        <v>#VALUE!</v>
      </c>
      <c r="L2794" s="107" t="e">
        <f t="shared" si="180"/>
        <v>#VALUE!</v>
      </c>
      <c r="M2794" s="107" t="e">
        <f t="shared" si="181"/>
        <v>#VALUE!</v>
      </c>
      <c r="N2794" s="142" t="e">
        <f t="shared" si="182"/>
        <v>#VALUE!</v>
      </c>
      <c r="O2794" s="142" t="e">
        <f t="shared" si="183"/>
        <v>#N/A</v>
      </c>
      <c r="P2794" s="24" t="str">
        <f>IFERROR(VLOOKUP(O2794,HOSPITAIS_COM_DIVIDAS!A:E,5,FALSE),"")</f>
        <v/>
      </c>
    </row>
    <row r="2795" spans="1:16" x14ac:dyDescent="0.25">
      <c r="A2795" s="52" t="e">
        <f>Tabela410[[#This Row],[Status da Proposta]]</f>
        <v>#VALUE!</v>
      </c>
      <c r="B2795" s="143">
        <f>MODALIDADE_1!A2795</f>
        <v>0</v>
      </c>
      <c r="C2795" s="142" t="e">
        <f>VLOOKUP(B2795,MODALIDADE_1!A:B,2,FALSE)</f>
        <v>#N/A</v>
      </c>
      <c r="D2795" s="142"/>
      <c r="E2795" s="94" t="e">
        <f>VLOOKUP(B2795,MODALIDADE_1!A:E,5,FALSE)</f>
        <v>#N/A</v>
      </c>
      <c r="F2795" s="95" t="e">
        <f>VLOOKUP(B2795,MODALIDADE_1!A:C,3,FALSE)</f>
        <v>#N/A</v>
      </c>
      <c r="G2795" s="142" t="e">
        <f>VLOOKUP(B2795,MODALIDADE_1!A:G,4,FALSE)</f>
        <v>#N/A</v>
      </c>
      <c r="H2795" s="142" t="e">
        <f>VLOOKUP(B2795,MODALIDADE_1!A:G,6,FALSE)</f>
        <v>#N/A</v>
      </c>
      <c r="I2795" s="142" t="e">
        <f>VLOOKUP(B2795,MODALIDADE_1!A:G,7,FALSE)</f>
        <v>#N/A</v>
      </c>
      <c r="J2795" s="106" t="e">
        <f>VLOOKUP(Tabela410[[#This Row],[Proposta de Referência]],SIMP_M1!A:K,9,FALSE)</f>
        <v>#VALUE!</v>
      </c>
      <c r="K2795" s="106" t="e">
        <f>VLOOKUP(Tabela410[[#This Row],[Proposta de Referência]],SIMP_M1!A:K,8,FALSE)</f>
        <v>#VALUE!</v>
      </c>
      <c r="L2795" s="107" t="e">
        <f t="shared" si="180"/>
        <v>#VALUE!</v>
      </c>
      <c r="M2795" s="107" t="e">
        <f t="shared" si="181"/>
        <v>#VALUE!</v>
      </c>
      <c r="N2795" s="142" t="e">
        <f t="shared" si="182"/>
        <v>#VALUE!</v>
      </c>
      <c r="O2795" s="142" t="e">
        <f t="shared" si="183"/>
        <v>#N/A</v>
      </c>
      <c r="P2795" s="24" t="str">
        <f>IFERROR(VLOOKUP(O2795,HOSPITAIS_COM_DIVIDAS!A:E,5,FALSE),"")</f>
        <v/>
      </c>
    </row>
    <row r="2796" spans="1:16" x14ac:dyDescent="0.25">
      <c r="A2796" s="52" t="e">
        <f>Tabela410[[#This Row],[Status da Proposta]]</f>
        <v>#VALUE!</v>
      </c>
      <c r="B2796" s="143">
        <f>MODALIDADE_1!A2796</f>
        <v>0</v>
      </c>
      <c r="C2796" s="142" t="e">
        <f>VLOOKUP(B2796,MODALIDADE_1!A:B,2,FALSE)</f>
        <v>#N/A</v>
      </c>
      <c r="D2796" s="142"/>
      <c r="E2796" s="94" t="e">
        <f>VLOOKUP(B2796,MODALIDADE_1!A:E,5,FALSE)</f>
        <v>#N/A</v>
      </c>
      <c r="F2796" s="95" t="e">
        <f>VLOOKUP(B2796,MODALIDADE_1!A:C,3,FALSE)</f>
        <v>#N/A</v>
      </c>
      <c r="G2796" s="142" t="e">
        <f>VLOOKUP(B2796,MODALIDADE_1!A:G,4,FALSE)</f>
        <v>#N/A</v>
      </c>
      <c r="H2796" s="142" t="e">
        <f>VLOOKUP(B2796,MODALIDADE_1!A:G,6,FALSE)</f>
        <v>#N/A</v>
      </c>
      <c r="I2796" s="142" t="e">
        <f>VLOOKUP(B2796,MODALIDADE_1!A:G,7,FALSE)</f>
        <v>#N/A</v>
      </c>
      <c r="J2796" s="106" t="e">
        <f>VLOOKUP(Tabela410[[#This Row],[Proposta de Referência]],SIMP_M1!A:K,9,FALSE)</f>
        <v>#VALUE!</v>
      </c>
      <c r="K2796" s="106" t="e">
        <f>VLOOKUP(Tabela410[[#This Row],[Proposta de Referência]],SIMP_M1!A:K,8,FALSE)</f>
        <v>#VALUE!</v>
      </c>
      <c r="L2796" s="107" t="e">
        <f t="shared" si="180"/>
        <v>#VALUE!</v>
      </c>
      <c r="M2796" s="107" t="e">
        <f t="shared" si="181"/>
        <v>#VALUE!</v>
      </c>
      <c r="N2796" s="142" t="e">
        <f t="shared" si="182"/>
        <v>#VALUE!</v>
      </c>
      <c r="O2796" s="142" t="e">
        <f t="shared" si="183"/>
        <v>#N/A</v>
      </c>
      <c r="P2796" s="24" t="str">
        <f>IFERROR(VLOOKUP(O2796,HOSPITAIS_COM_DIVIDAS!A:E,5,FALSE),"")</f>
        <v/>
      </c>
    </row>
    <row r="2797" spans="1:16" x14ac:dyDescent="0.25">
      <c r="A2797" s="52" t="e">
        <f>Tabela410[[#This Row],[Status da Proposta]]</f>
        <v>#VALUE!</v>
      </c>
      <c r="B2797" s="143">
        <f>MODALIDADE_1!A2797</f>
        <v>0</v>
      </c>
      <c r="C2797" s="142" t="e">
        <f>VLOOKUP(B2797,MODALIDADE_1!A:B,2,FALSE)</f>
        <v>#N/A</v>
      </c>
      <c r="D2797" s="142"/>
      <c r="E2797" s="94" t="e">
        <f>VLOOKUP(B2797,MODALIDADE_1!A:E,5,FALSE)</f>
        <v>#N/A</v>
      </c>
      <c r="F2797" s="95" t="e">
        <f>VLOOKUP(B2797,MODALIDADE_1!A:C,3,FALSE)</f>
        <v>#N/A</v>
      </c>
      <c r="G2797" s="142" t="e">
        <f>VLOOKUP(B2797,MODALIDADE_1!A:G,4,FALSE)</f>
        <v>#N/A</v>
      </c>
      <c r="H2797" s="142" t="e">
        <f>VLOOKUP(B2797,MODALIDADE_1!A:G,6,FALSE)</f>
        <v>#N/A</v>
      </c>
      <c r="I2797" s="142" t="e">
        <f>VLOOKUP(B2797,MODALIDADE_1!A:G,7,FALSE)</f>
        <v>#N/A</v>
      </c>
      <c r="J2797" s="106" t="e">
        <f>VLOOKUP(Tabela410[[#This Row],[Proposta de Referência]],SIMP_M1!A:K,9,FALSE)</f>
        <v>#VALUE!</v>
      </c>
      <c r="K2797" s="106" t="e">
        <f>VLOOKUP(Tabela410[[#This Row],[Proposta de Referência]],SIMP_M1!A:K,8,FALSE)</f>
        <v>#VALUE!</v>
      </c>
      <c r="L2797" s="107" t="e">
        <f t="shared" si="180"/>
        <v>#VALUE!</v>
      </c>
      <c r="M2797" s="107" t="e">
        <f t="shared" si="181"/>
        <v>#VALUE!</v>
      </c>
      <c r="N2797" s="142" t="e">
        <f t="shared" si="182"/>
        <v>#VALUE!</v>
      </c>
      <c r="O2797" s="142" t="e">
        <f t="shared" si="183"/>
        <v>#N/A</v>
      </c>
      <c r="P2797" s="24" t="str">
        <f>IFERROR(VLOOKUP(O2797,HOSPITAIS_COM_DIVIDAS!A:E,5,FALSE),"")</f>
        <v/>
      </c>
    </row>
    <row r="2798" spans="1:16" x14ac:dyDescent="0.25">
      <c r="A2798" s="52" t="e">
        <f>Tabela410[[#This Row],[Status da Proposta]]</f>
        <v>#VALUE!</v>
      </c>
      <c r="B2798" s="143">
        <f>MODALIDADE_1!A2798</f>
        <v>0</v>
      </c>
      <c r="C2798" s="142" t="e">
        <f>VLOOKUP(B2798,MODALIDADE_1!A:B,2,FALSE)</f>
        <v>#N/A</v>
      </c>
      <c r="D2798" s="142"/>
      <c r="E2798" s="94" t="e">
        <f>VLOOKUP(B2798,MODALIDADE_1!A:E,5,FALSE)</f>
        <v>#N/A</v>
      </c>
      <c r="F2798" s="95" t="e">
        <f>VLOOKUP(B2798,MODALIDADE_1!A:C,3,FALSE)</f>
        <v>#N/A</v>
      </c>
      <c r="G2798" s="142" t="e">
        <f>VLOOKUP(B2798,MODALIDADE_1!A:G,4,FALSE)</f>
        <v>#N/A</v>
      </c>
      <c r="H2798" s="142" t="e">
        <f>VLOOKUP(B2798,MODALIDADE_1!A:G,6,FALSE)</f>
        <v>#N/A</v>
      </c>
      <c r="I2798" s="142" t="e">
        <f>VLOOKUP(B2798,MODALIDADE_1!A:G,7,FALSE)</f>
        <v>#N/A</v>
      </c>
      <c r="J2798" s="106" t="e">
        <f>VLOOKUP(Tabela410[[#This Row],[Proposta de Referência]],SIMP_M1!A:K,9,FALSE)</f>
        <v>#VALUE!</v>
      </c>
      <c r="K2798" s="106" t="e">
        <f>VLOOKUP(Tabela410[[#This Row],[Proposta de Referência]],SIMP_M1!A:K,8,FALSE)</f>
        <v>#VALUE!</v>
      </c>
      <c r="L2798" s="107" t="e">
        <f t="shared" si="180"/>
        <v>#VALUE!</v>
      </c>
      <c r="M2798" s="107" t="e">
        <f t="shared" si="181"/>
        <v>#VALUE!</v>
      </c>
      <c r="N2798" s="142" t="e">
        <f t="shared" si="182"/>
        <v>#VALUE!</v>
      </c>
      <c r="O2798" s="142" t="e">
        <f t="shared" si="183"/>
        <v>#N/A</v>
      </c>
      <c r="P2798" s="24" t="str">
        <f>IFERROR(VLOOKUP(O2798,HOSPITAIS_COM_DIVIDAS!A:E,5,FALSE),"")</f>
        <v/>
      </c>
    </row>
    <row r="2799" spans="1:16" x14ac:dyDescent="0.25">
      <c r="A2799" s="52" t="e">
        <f>Tabela410[[#This Row],[Status da Proposta]]</f>
        <v>#VALUE!</v>
      </c>
      <c r="B2799" s="143">
        <f>MODALIDADE_1!A2799</f>
        <v>0</v>
      </c>
      <c r="C2799" s="142" t="e">
        <f>VLOOKUP(B2799,MODALIDADE_1!A:B,2,FALSE)</f>
        <v>#N/A</v>
      </c>
      <c r="D2799" s="142"/>
      <c r="E2799" s="94" t="e">
        <f>VLOOKUP(B2799,MODALIDADE_1!A:E,5,FALSE)</f>
        <v>#N/A</v>
      </c>
      <c r="F2799" s="95" t="e">
        <f>VLOOKUP(B2799,MODALIDADE_1!A:C,3,FALSE)</f>
        <v>#N/A</v>
      </c>
      <c r="G2799" s="142" t="e">
        <f>VLOOKUP(B2799,MODALIDADE_1!A:G,4,FALSE)</f>
        <v>#N/A</v>
      </c>
      <c r="H2799" s="142" t="e">
        <f>VLOOKUP(B2799,MODALIDADE_1!A:G,6,FALSE)</f>
        <v>#N/A</v>
      </c>
      <c r="I2799" s="142" t="e">
        <f>VLOOKUP(B2799,MODALIDADE_1!A:G,7,FALSE)</f>
        <v>#N/A</v>
      </c>
      <c r="J2799" s="106" t="e">
        <f>VLOOKUP(Tabela410[[#This Row],[Proposta de Referência]],SIMP_M1!A:K,9,FALSE)</f>
        <v>#VALUE!</v>
      </c>
      <c r="K2799" s="106" t="e">
        <f>VLOOKUP(Tabela410[[#This Row],[Proposta de Referência]],SIMP_M1!A:K,8,FALSE)</f>
        <v>#VALUE!</v>
      </c>
      <c r="L2799" s="107" t="e">
        <f t="shared" si="180"/>
        <v>#VALUE!</v>
      </c>
      <c r="M2799" s="107" t="e">
        <f t="shared" si="181"/>
        <v>#VALUE!</v>
      </c>
      <c r="N2799" s="142" t="e">
        <f t="shared" si="182"/>
        <v>#VALUE!</v>
      </c>
      <c r="O2799" s="142" t="e">
        <f t="shared" si="183"/>
        <v>#N/A</v>
      </c>
      <c r="P2799" s="24" t="str">
        <f>IFERROR(VLOOKUP(O2799,HOSPITAIS_COM_DIVIDAS!A:E,5,FALSE),"")</f>
        <v/>
      </c>
    </row>
    <row r="2800" spans="1:16" x14ac:dyDescent="0.25">
      <c r="A2800" s="52" t="e">
        <f>Tabela410[[#This Row],[Status da Proposta]]</f>
        <v>#VALUE!</v>
      </c>
      <c r="B2800" s="143">
        <f>MODALIDADE_1!A2800</f>
        <v>0</v>
      </c>
      <c r="C2800" s="142" t="e">
        <f>VLOOKUP(B2800,MODALIDADE_1!A:B,2,FALSE)</f>
        <v>#N/A</v>
      </c>
      <c r="D2800" s="142"/>
      <c r="E2800" s="94" t="e">
        <f>VLOOKUP(B2800,MODALIDADE_1!A:E,5,FALSE)</f>
        <v>#N/A</v>
      </c>
      <c r="F2800" s="95" t="e">
        <f>VLOOKUP(B2800,MODALIDADE_1!A:C,3,FALSE)</f>
        <v>#N/A</v>
      </c>
      <c r="G2800" s="142" t="e">
        <f>VLOOKUP(B2800,MODALIDADE_1!A:G,4,FALSE)</f>
        <v>#N/A</v>
      </c>
      <c r="H2800" s="142" t="e">
        <f>VLOOKUP(B2800,MODALIDADE_1!A:G,6,FALSE)</f>
        <v>#N/A</v>
      </c>
      <c r="I2800" s="142" t="e">
        <f>VLOOKUP(B2800,MODALIDADE_1!A:G,7,FALSE)</f>
        <v>#N/A</v>
      </c>
      <c r="J2800" s="106" t="e">
        <f>VLOOKUP(Tabela410[[#This Row],[Proposta de Referência]],SIMP_M1!A:K,9,FALSE)</f>
        <v>#VALUE!</v>
      </c>
      <c r="K2800" s="106" t="e">
        <f>VLOOKUP(Tabela410[[#This Row],[Proposta de Referência]],SIMP_M1!A:K,8,FALSE)</f>
        <v>#VALUE!</v>
      </c>
      <c r="L2800" s="107" t="e">
        <f t="shared" si="180"/>
        <v>#VALUE!</v>
      </c>
      <c r="M2800" s="107" t="e">
        <f t="shared" si="181"/>
        <v>#VALUE!</v>
      </c>
      <c r="N2800" s="142" t="e">
        <f t="shared" si="182"/>
        <v>#VALUE!</v>
      </c>
      <c r="O2800" s="142" t="e">
        <f t="shared" si="183"/>
        <v>#N/A</v>
      </c>
      <c r="P2800" s="24" t="str">
        <f>IFERROR(VLOOKUP(O2800,HOSPITAIS_COM_DIVIDAS!A:E,5,FALSE),"")</f>
        <v/>
      </c>
    </row>
    <row r="2801" spans="1:16" x14ac:dyDescent="0.25">
      <c r="A2801" s="52" t="e">
        <f>Tabela410[[#This Row],[Status da Proposta]]</f>
        <v>#VALUE!</v>
      </c>
      <c r="B2801" s="143">
        <f>MODALIDADE_1!A2801</f>
        <v>0</v>
      </c>
      <c r="C2801" s="142" t="e">
        <f>VLOOKUP(B2801,MODALIDADE_1!A:B,2,FALSE)</f>
        <v>#N/A</v>
      </c>
      <c r="D2801" s="142"/>
      <c r="E2801" s="94" t="e">
        <f>VLOOKUP(B2801,MODALIDADE_1!A:E,5,FALSE)</f>
        <v>#N/A</v>
      </c>
      <c r="F2801" s="95" t="e">
        <f>VLOOKUP(B2801,MODALIDADE_1!A:C,3,FALSE)</f>
        <v>#N/A</v>
      </c>
      <c r="G2801" s="142" t="e">
        <f>VLOOKUP(B2801,MODALIDADE_1!A:G,4,FALSE)</f>
        <v>#N/A</v>
      </c>
      <c r="H2801" s="142" t="e">
        <f>VLOOKUP(B2801,MODALIDADE_1!A:G,6,FALSE)</f>
        <v>#N/A</v>
      </c>
      <c r="I2801" s="142" t="e">
        <f>VLOOKUP(B2801,MODALIDADE_1!A:G,7,FALSE)</f>
        <v>#N/A</v>
      </c>
      <c r="J2801" s="106" t="e">
        <f>VLOOKUP(Tabela410[[#This Row],[Proposta de Referência]],SIMP_M1!A:K,9,FALSE)</f>
        <v>#VALUE!</v>
      </c>
      <c r="K2801" s="106" t="e">
        <f>VLOOKUP(Tabela410[[#This Row],[Proposta de Referência]],SIMP_M1!A:K,8,FALSE)</f>
        <v>#VALUE!</v>
      </c>
      <c r="L2801" s="107" t="e">
        <f t="shared" si="180"/>
        <v>#VALUE!</v>
      </c>
      <c r="M2801" s="107" t="e">
        <f t="shared" si="181"/>
        <v>#VALUE!</v>
      </c>
      <c r="N2801" s="142" t="e">
        <f t="shared" si="182"/>
        <v>#VALUE!</v>
      </c>
      <c r="O2801" s="142" t="e">
        <f t="shared" si="183"/>
        <v>#N/A</v>
      </c>
      <c r="P2801" s="24" t="str">
        <f>IFERROR(VLOOKUP(O2801,HOSPITAIS_COM_DIVIDAS!A:E,5,FALSE),"")</f>
        <v/>
      </c>
    </row>
    <row r="2802" spans="1:16" x14ac:dyDescent="0.25">
      <c r="A2802" s="52" t="e">
        <f>Tabela410[[#This Row],[Status da Proposta]]</f>
        <v>#VALUE!</v>
      </c>
      <c r="B2802" s="143">
        <f>MODALIDADE_1!A2802</f>
        <v>0</v>
      </c>
      <c r="C2802" s="142" t="e">
        <f>VLOOKUP(B2802,MODALIDADE_1!A:B,2,FALSE)</f>
        <v>#N/A</v>
      </c>
      <c r="D2802" s="142"/>
      <c r="E2802" s="94" t="e">
        <f>VLOOKUP(B2802,MODALIDADE_1!A:E,5,FALSE)</f>
        <v>#N/A</v>
      </c>
      <c r="F2802" s="95" t="e">
        <f>VLOOKUP(B2802,MODALIDADE_1!A:C,3,FALSE)</f>
        <v>#N/A</v>
      </c>
      <c r="G2802" s="142" t="e">
        <f>VLOOKUP(B2802,MODALIDADE_1!A:G,4,FALSE)</f>
        <v>#N/A</v>
      </c>
      <c r="H2802" s="142" t="e">
        <f>VLOOKUP(B2802,MODALIDADE_1!A:G,6,FALSE)</f>
        <v>#N/A</v>
      </c>
      <c r="I2802" s="142" t="e">
        <f>VLOOKUP(B2802,MODALIDADE_1!A:G,7,FALSE)</f>
        <v>#N/A</v>
      </c>
      <c r="J2802" s="106" t="e">
        <f>VLOOKUP(Tabela410[[#This Row],[Proposta de Referência]],SIMP_M1!A:K,9,FALSE)</f>
        <v>#VALUE!</v>
      </c>
      <c r="K2802" s="106" t="e">
        <f>VLOOKUP(Tabela410[[#This Row],[Proposta de Referência]],SIMP_M1!A:K,8,FALSE)</f>
        <v>#VALUE!</v>
      </c>
      <c r="L2802" s="107" t="e">
        <f t="shared" si="180"/>
        <v>#VALUE!</v>
      </c>
      <c r="M2802" s="107" t="e">
        <f t="shared" si="181"/>
        <v>#VALUE!</v>
      </c>
      <c r="N2802" s="142" t="e">
        <f t="shared" si="182"/>
        <v>#VALUE!</v>
      </c>
      <c r="O2802" s="142" t="e">
        <f t="shared" si="183"/>
        <v>#N/A</v>
      </c>
      <c r="P2802" s="24" t="str">
        <f>IFERROR(VLOOKUP(O2802,HOSPITAIS_COM_DIVIDAS!A:E,5,FALSE),"")</f>
        <v/>
      </c>
    </row>
    <row r="2803" spans="1:16" x14ac:dyDescent="0.25">
      <c r="A2803" s="52" t="e">
        <f>Tabela410[[#This Row],[Status da Proposta]]</f>
        <v>#VALUE!</v>
      </c>
      <c r="B2803" s="143">
        <f>MODALIDADE_1!A2803</f>
        <v>0</v>
      </c>
      <c r="C2803" s="142" t="e">
        <f>VLOOKUP(B2803,MODALIDADE_1!A:B,2,FALSE)</f>
        <v>#N/A</v>
      </c>
      <c r="D2803" s="142"/>
      <c r="E2803" s="94" t="e">
        <f>VLOOKUP(B2803,MODALIDADE_1!A:E,5,FALSE)</f>
        <v>#N/A</v>
      </c>
      <c r="F2803" s="95" t="e">
        <f>VLOOKUP(B2803,MODALIDADE_1!A:C,3,FALSE)</f>
        <v>#N/A</v>
      </c>
      <c r="G2803" s="142" t="e">
        <f>VLOOKUP(B2803,MODALIDADE_1!A:G,4,FALSE)</f>
        <v>#N/A</v>
      </c>
      <c r="H2803" s="142" t="e">
        <f>VLOOKUP(B2803,MODALIDADE_1!A:G,6,FALSE)</f>
        <v>#N/A</v>
      </c>
      <c r="I2803" s="142" t="e">
        <f>VLOOKUP(B2803,MODALIDADE_1!A:G,7,FALSE)</f>
        <v>#N/A</v>
      </c>
      <c r="J2803" s="106" t="e">
        <f>VLOOKUP(Tabela410[[#This Row],[Proposta de Referência]],SIMP_M1!A:K,9,FALSE)</f>
        <v>#VALUE!</v>
      </c>
      <c r="K2803" s="106" t="e">
        <f>VLOOKUP(Tabela410[[#This Row],[Proposta de Referência]],SIMP_M1!A:K,8,FALSE)</f>
        <v>#VALUE!</v>
      </c>
      <c r="L2803" s="107" t="e">
        <f t="shared" si="180"/>
        <v>#VALUE!</v>
      </c>
      <c r="M2803" s="107" t="e">
        <f t="shared" si="181"/>
        <v>#VALUE!</v>
      </c>
      <c r="N2803" s="142" t="e">
        <f t="shared" si="182"/>
        <v>#VALUE!</v>
      </c>
      <c r="O2803" s="142" t="e">
        <f t="shared" si="183"/>
        <v>#N/A</v>
      </c>
      <c r="P2803" s="24" t="str">
        <f>IFERROR(VLOOKUP(O2803,HOSPITAIS_COM_DIVIDAS!A:E,5,FALSE),"")</f>
        <v/>
      </c>
    </row>
    <row r="2804" spans="1:16" x14ac:dyDescent="0.25">
      <c r="A2804" s="52" t="e">
        <f>Tabela410[[#This Row],[Status da Proposta]]</f>
        <v>#VALUE!</v>
      </c>
      <c r="B2804" s="143">
        <f>MODALIDADE_1!A2804</f>
        <v>0</v>
      </c>
      <c r="C2804" s="142" t="e">
        <f>VLOOKUP(B2804,MODALIDADE_1!A:B,2,FALSE)</f>
        <v>#N/A</v>
      </c>
      <c r="D2804" s="142"/>
      <c r="E2804" s="94" t="e">
        <f>VLOOKUP(B2804,MODALIDADE_1!A:E,5,FALSE)</f>
        <v>#N/A</v>
      </c>
      <c r="F2804" s="95" t="e">
        <f>VLOOKUP(B2804,MODALIDADE_1!A:C,3,FALSE)</f>
        <v>#N/A</v>
      </c>
      <c r="G2804" s="142" t="e">
        <f>VLOOKUP(B2804,MODALIDADE_1!A:G,4,FALSE)</f>
        <v>#N/A</v>
      </c>
      <c r="H2804" s="142" t="e">
        <f>VLOOKUP(B2804,MODALIDADE_1!A:G,6,FALSE)</f>
        <v>#N/A</v>
      </c>
      <c r="I2804" s="142" t="e">
        <f>VLOOKUP(B2804,MODALIDADE_1!A:G,7,FALSE)</f>
        <v>#N/A</v>
      </c>
      <c r="J2804" s="106" t="e">
        <f>VLOOKUP(Tabela410[[#This Row],[Proposta de Referência]],SIMP_M1!A:K,9,FALSE)</f>
        <v>#VALUE!</v>
      </c>
      <c r="K2804" s="106" t="e">
        <f>VLOOKUP(Tabela410[[#This Row],[Proposta de Referência]],SIMP_M1!A:K,8,FALSE)</f>
        <v>#VALUE!</v>
      </c>
      <c r="L2804" s="107" t="e">
        <f t="shared" si="180"/>
        <v>#VALUE!</v>
      </c>
      <c r="M2804" s="107" t="e">
        <f t="shared" si="181"/>
        <v>#VALUE!</v>
      </c>
      <c r="N2804" s="142" t="e">
        <f t="shared" si="182"/>
        <v>#VALUE!</v>
      </c>
      <c r="O2804" s="142" t="e">
        <f t="shared" si="183"/>
        <v>#N/A</v>
      </c>
      <c r="P2804" s="24" t="str">
        <f>IFERROR(VLOOKUP(O2804,HOSPITAIS_COM_DIVIDAS!A:E,5,FALSE),"")</f>
        <v/>
      </c>
    </row>
    <row r="2805" spans="1:16" x14ac:dyDescent="0.25">
      <c r="A2805" s="52" t="e">
        <f>Tabela410[[#This Row],[Status da Proposta]]</f>
        <v>#VALUE!</v>
      </c>
      <c r="B2805" s="143">
        <f>MODALIDADE_1!A2805</f>
        <v>0</v>
      </c>
      <c r="C2805" s="142" t="e">
        <f>VLOOKUP(B2805,MODALIDADE_1!A:B,2,FALSE)</f>
        <v>#N/A</v>
      </c>
      <c r="D2805" s="142"/>
      <c r="E2805" s="94" t="e">
        <f>VLOOKUP(B2805,MODALIDADE_1!A:E,5,FALSE)</f>
        <v>#N/A</v>
      </c>
      <c r="F2805" s="95" t="e">
        <f>VLOOKUP(B2805,MODALIDADE_1!A:C,3,FALSE)</f>
        <v>#N/A</v>
      </c>
      <c r="G2805" s="142" t="e">
        <f>VLOOKUP(B2805,MODALIDADE_1!A:G,4,FALSE)</f>
        <v>#N/A</v>
      </c>
      <c r="H2805" s="142" t="e">
        <f>VLOOKUP(B2805,MODALIDADE_1!A:G,6,FALSE)</f>
        <v>#N/A</v>
      </c>
      <c r="I2805" s="142" t="e">
        <f>VLOOKUP(B2805,MODALIDADE_1!A:G,7,FALSE)</f>
        <v>#N/A</v>
      </c>
      <c r="J2805" s="106" t="e">
        <f>VLOOKUP(Tabela410[[#This Row],[Proposta de Referência]],SIMP_M1!A:K,9,FALSE)</f>
        <v>#VALUE!</v>
      </c>
      <c r="K2805" s="106" t="e">
        <f>VLOOKUP(Tabela410[[#This Row],[Proposta de Referência]],SIMP_M1!A:K,8,FALSE)</f>
        <v>#VALUE!</v>
      </c>
      <c r="L2805" s="107" t="e">
        <f t="shared" si="180"/>
        <v>#VALUE!</v>
      </c>
      <c r="M2805" s="107" t="e">
        <f t="shared" si="181"/>
        <v>#VALUE!</v>
      </c>
      <c r="N2805" s="142" t="e">
        <f t="shared" si="182"/>
        <v>#VALUE!</v>
      </c>
      <c r="O2805" s="142" t="e">
        <f t="shared" si="183"/>
        <v>#N/A</v>
      </c>
      <c r="P2805" s="24" t="str">
        <f>IFERROR(VLOOKUP(O2805,HOSPITAIS_COM_DIVIDAS!A:E,5,FALSE),"")</f>
        <v/>
      </c>
    </row>
    <row r="2806" spans="1:16" x14ac:dyDescent="0.25">
      <c r="A2806" s="52" t="e">
        <f>Tabela410[[#This Row],[Status da Proposta]]</f>
        <v>#VALUE!</v>
      </c>
      <c r="B2806" s="143">
        <f>MODALIDADE_1!A2806</f>
        <v>0</v>
      </c>
      <c r="C2806" s="142" t="e">
        <f>VLOOKUP(B2806,MODALIDADE_1!A:B,2,FALSE)</f>
        <v>#N/A</v>
      </c>
      <c r="D2806" s="142"/>
      <c r="E2806" s="94" t="e">
        <f>VLOOKUP(B2806,MODALIDADE_1!A:E,5,FALSE)</f>
        <v>#N/A</v>
      </c>
      <c r="F2806" s="95" t="e">
        <f>VLOOKUP(B2806,MODALIDADE_1!A:C,3,FALSE)</f>
        <v>#N/A</v>
      </c>
      <c r="G2806" s="142" t="e">
        <f>VLOOKUP(B2806,MODALIDADE_1!A:G,4,FALSE)</f>
        <v>#N/A</v>
      </c>
      <c r="H2806" s="142" t="e">
        <f>VLOOKUP(B2806,MODALIDADE_1!A:G,6,FALSE)</f>
        <v>#N/A</v>
      </c>
      <c r="I2806" s="142" t="e">
        <f>VLOOKUP(B2806,MODALIDADE_1!A:G,7,FALSE)</f>
        <v>#N/A</v>
      </c>
      <c r="J2806" s="106" t="e">
        <f>VLOOKUP(Tabela410[[#This Row],[Proposta de Referência]],SIMP_M1!A:K,9,FALSE)</f>
        <v>#VALUE!</v>
      </c>
      <c r="K2806" s="106" t="e">
        <f>VLOOKUP(Tabela410[[#This Row],[Proposta de Referência]],SIMP_M1!A:K,8,FALSE)</f>
        <v>#VALUE!</v>
      </c>
      <c r="L2806" s="107" t="e">
        <f t="shared" si="180"/>
        <v>#VALUE!</v>
      </c>
      <c r="M2806" s="107" t="e">
        <f t="shared" si="181"/>
        <v>#VALUE!</v>
      </c>
      <c r="N2806" s="142" t="e">
        <f t="shared" si="182"/>
        <v>#VALUE!</v>
      </c>
      <c r="O2806" s="142" t="e">
        <f t="shared" si="183"/>
        <v>#N/A</v>
      </c>
      <c r="P2806" s="24" t="str">
        <f>IFERROR(VLOOKUP(O2806,HOSPITAIS_COM_DIVIDAS!A:E,5,FALSE),"")</f>
        <v/>
      </c>
    </row>
    <row r="2807" spans="1:16" x14ac:dyDescent="0.25">
      <c r="A2807" s="52" t="e">
        <f>Tabela410[[#This Row],[Status da Proposta]]</f>
        <v>#VALUE!</v>
      </c>
      <c r="B2807" s="143">
        <f>MODALIDADE_1!A2807</f>
        <v>0</v>
      </c>
      <c r="C2807" s="142" t="e">
        <f>VLOOKUP(B2807,MODALIDADE_1!A:B,2,FALSE)</f>
        <v>#N/A</v>
      </c>
      <c r="D2807" s="142"/>
      <c r="E2807" s="94" t="e">
        <f>VLOOKUP(B2807,MODALIDADE_1!A:E,5,FALSE)</f>
        <v>#N/A</v>
      </c>
      <c r="F2807" s="95" t="e">
        <f>VLOOKUP(B2807,MODALIDADE_1!A:C,3,FALSE)</f>
        <v>#N/A</v>
      </c>
      <c r="G2807" s="142" t="e">
        <f>VLOOKUP(B2807,MODALIDADE_1!A:G,4,FALSE)</f>
        <v>#N/A</v>
      </c>
      <c r="H2807" s="142" t="e">
        <f>VLOOKUP(B2807,MODALIDADE_1!A:G,6,FALSE)</f>
        <v>#N/A</v>
      </c>
      <c r="I2807" s="142" t="e">
        <f>VLOOKUP(B2807,MODALIDADE_1!A:G,7,FALSE)</f>
        <v>#N/A</v>
      </c>
      <c r="J2807" s="106" t="e">
        <f>VLOOKUP(Tabela410[[#This Row],[Proposta de Referência]],SIMP_M1!A:K,9,FALSE)</f>
        <v>#VALUE!</v>
      </c>
      <c r="K2807" s="106" t="e">
        <f>VLOOKUP(Tabela410[[#This Row],[Proposta de Referência]],SIMP_M1!A:K,8,FALSE)</f>
        <v>#VALUE!</v>
      </c>
      <c r="L2807" s="107" t="e">
        <f t="shared" si="180"/>
        <v>#VALUE!</v>
      </c>
      <c r="M2807" s="107" t="e">
        <f t="shared" si="181"/>
        <v>#VALUE!</v>
      </c>
      <c r="N2807" s="142" t="e">
        <f t="shared" si="182"/>
        <v>#VALUE!</v>
      </c>
      <c r="O2807" s="142" t="e">
        <f t="shared" si="183"/>
        <v>#N/A</v>
      </c>
      <c r="P2807" s="24" t="str">
        <f>IFERROR(VLOOKUP(O2807,HOSPITAIS_COM_DIVIDAS!A:E,5,FALSE),"")</f>
        <v/>
      </c>
    </row>
    <row r="2808" spans="1:16" x14ac:dyDescent="0.25">
      <c r="A2808" s="52" t="e">
        <f>Tabela410[[#This Row],[Status da Proposta]]</f>
        <v>#VALUE!</v>
      </c>
      <c r="B2808" s="143">
        <f>MODALIDADE_1!A2808</f>
        <v>0</v>
      </c>
      <c r="C2808" s="142" t="e">
        <f>VLOOKUP(B2808,MODALIDADE_1!A:B,2,FALSE)</f>
        <v>#N/A</v>
      </c>
      <c r="D2808" s="142"/>
      <c r="E2808" s="94" t="e">
        <f>VLOOKUP(B2808,MODALIDADE_1!A:E,5,FALSE)</f>
        <v>#N/A</v>
      </c>
      <c r="F2808" s="95" t="e">
        <f>VLOOKUP(B2808,MODALIDADE_1!A:C,3,FALSE)</f>
        <v>#N/A</v>
      </c>
      <c r="G2808" s="142" t="e">
        <f>VLOOKUP(B2808,MODALIDADE_1!A:G,4,FALSE)</f>
        <v>#N/A</v>
      </c>
      <c r="H2808" s="142" t="e">
        <f>VLOOKUP(B2808,MODALIDADE_1!A:G,6,FALSE)</f>
        <v>#N/A</v>
      </c>
      <c r="I2808" s="142" t="e">
        <f>VLOOKUP(B2808,MODALIDADE_1!A:G,7,FALSE)</f>
        <v>#N/A</v>
      </c>
      <c r="J2808" s="106" t="e">
        <f>VLOOKUP(Tabela410[[#This Row],[Proposta de Referência]],SIMP_M1!A:K,9,FALSE)</f>
        <v>#VALUE!</v>
      </c>
      <c r="K2808" s="106" t="e">
        <f>VLOOKUP(Tabela410[[#This Row],[Proposta de Referência]],SIMP_M1!A:K,8,FALSE)</f>
        <v>#VALUE!</v>
      </c>
      <c r="L2808" s="107" t="e">
        <f t="shared" si="180"/>
        <v>#VALUE!</v>
      </c>
      <c r="M2808" s="107" t="e">
        <f t="shared" si="181"/>
        <v>#VALUE!</v>
      </c>
      <c r="N2808" s="142" t="e">
        <f t="shared" si="182"/>
        <v>#VALUE!</v>
      </c>
      <c r="O2808" s="142" t="e">
        <f t="shared" si="183"/>
        <v>#N/A</v>
      </c>
      <c r="P2808" s="24" t="str">
        <f>IFERROR(VLOOKUP(O2808,HOSPITAIS_COM_DIVIDAS!A:E,5,FALSE),"")</f>
        <v/>
      </c>
    </row>
    <row r="2809" spans="1:16" x14ac:dyDescent="0.25">
      <c r="A2809" s="52" t="e">
        <f>Tabela410[[#This Row],[Status da Proposta]]</f>
        <v>#VALUE!</v>
      </c>
      <c r="B2809" s="143">
        <f>MODALIDADE_1!A2809</f>
        <v>0</v>
      </c>
      <c r="C2809" s="142" t="e">
        <f>VLOOKUP(B2809,MODALIDADE_1!A:B,2,FALSE)</f>
        <v>#N/A</v>
      </c>
      <c r="D2809" s="142"/>
      <c r="E2809" s="94" t="e">
        <f>VLOOKUP(B2809,MODALIDADE_1!A:E,5,FALSE)</f>
        <v>#N/A</v>
      </c>
      <c r="F2809" s="95" t="e">
        <f>VLOOKUP(B2809,MODALIDADE_1!A:C,3,FALSE)</f>
        <v>#N/A</v>
      </c>
      <c r="G2809" s="142" t="e">
        <f>VLOOKUP(B2809,MODALIDADE_1!A:G,4,FALSE)</f>
        <v>#N/A</v>
      </c>
      <c r="H2809" s="142" t="e">
        <f>VLOOKUP(B2809,MODALIDADE_1!A:G,6,FALSE)</f>
        <v>#N/A</v>
      </c>
      <c r="I2809" s="142" t="e">
        <f>VLOOKUP(B2809,MODALIDADE_1!A:G,7,FALSE)</f>
        <v>#N/A</v>
      </c>
      <c r="J2809" s="106" t="e">
        <f>VLOOKUP(Tabela410[[#This Row],[Proposta de Referência]],SIMP_M1!A:K,9,FALSE)</f>
        <v>#VALUE!</v>
      </c>
      <c r="K2809" s="106" t="e">
        <f>VLOOKUP(Tabela410[[#This Row],[Proposta de Referência]],SIMP_M1!A:K,8,FALSE)</f>
        <v>#VALUE!</v>
      </c>
      <c r="L2809" s="107" t="e">
        <f t="shared" si="180"/>
        <v>#VALUE!</v>
      </c>
      <c r="M2809" s="107" t="e">
        <f t="shared" si="181"/>
        <v>#VALUE!</v>
      </c>
      <c r="N2809" s="142" t="e">
        <f t="shared" si="182"/>
        <v>#VALUE!</v>
      </c>
      <c r="O2809" s="142" t="e">
        <f t="shared" si="183"/>
        <v>#N/A</v>
      </c>
      <c r="P2809" s="24" t="str">
        <f>IFERROR(VLOOKUP(O2809,HOSPITAIS_COM_DIVIDAS!A:E,5,FALSE),"")</f>
        <v/>
      </c>
    </row>
    <row r="2810" spans="1:16" x14ac:dyDescent="0.25">
      <c r="A2810" s="52" t="e">
        <f>Tabela410[[#This Row],[Status da Proposta]]</f>
        <v>#VALUE!</v>
      </c>
      <c r="B2810" s="143">
        <f>MODALIDADE_1!A2810</f>
        <v>0</v>
      </c>
      <c r="C2810" s="142" t="e">
        <f>VLOOKUP(B2810,MODALIDADE_1!A:B,2,FALSE)</f>
        <v>#N/A</v>
      </c>
      <c r="D2810" s="142"/>
      <c r="E2810" s="94" t="e">
        <f>VLOOKUP(B2810,MODALIDADE_1!A:E,5,FALSE)</f>
        <v>#N/A</v>
      </c>
      <c r="F2810" s="95" t="e">
        <f>VLOOKUP(B2810,MODALIDADE_1!A:C,3,FALSE)</f>
        <v>#N/A</v>
      </c>
      <c r="G2810" s="142" t="e">
        <f>VLOOKUP(B2810,MODALIDADE_1!A:G,4,FALSE)</f>
        <v>#N/A</v>
      </c>
      <c r="H2810" s="142" t="e">
        <f>VLOOKUP(B2810,MODALIDADE_1!A:G,6,FALSE)</f>
        <v>#N/A</v>
      </c>
      <c r="I2810" s="142" t="e">
        <f>VLOOKUP(B2810,MODALIDADE_1!A:G,7,FALSE)</f>
        <v>#N/A</v>
      </c>
      <c r="J2810" s="106" t="e">
        <f>VLOOKUP(Tabela410[[#This Row],[Proposta de Referência]],SIMP_M1!A:K,9,FALSE)</f>
        <v>#VALUE!</v>
      </c>
      <c r="K2810" s="106" t="e">
        <f>VLOOKUP(Tabela410[[#This Row],[Proposta de Referência]],SIMP_M1!A:K,8,FALSE)</f>
        <v>#VALUE!</v>
      </c>
      <c r="L2810" s="107" t="e">
        <f t="shared" si="180"/>
        <v>#VALUE!</v>
      </c>
      <c r="M2810" s="107" t="e">
        <f t="shared" si="181"/>
        <v>#VALUE!</v>
      </c>
      <c r="N2810" s="142" t="e">
        <f t="shared" si="182"/>
        <v>#VALUE!</v>
      </c>
      <c r="O2810" s="142" t="e">
        <f t="shared" si="183"/>
        <v>#N/A</v>
      </c>
      <c r="P2810" s="24" t="str">
        <f>IFERROR(VLOOKUP(O2810,HOSPITAIS_COM_DIVIDAS!A:E,5,FALSE),"")</f>
        <v/>
      </c>
    </row>
    <row r="2811" spans="1:16" x14ac:dyDescent="0.25">
      <c r="A2811" s="52" t="e">
        <f>Tabela410[[#This Row],[Status da Proposta]]</f>
        <v>#VALUE!</v>
      </c>
      <c r="B2811" s="143">
        <f>MODALIDADE_1!A2811</f>
        <v>0</v>
      </c>
      <c r="C2811" s="142" t="e">
        <f>VLOOKUP(B2811,MODALIDADE_1!A:B,2,FALSE)</f>
        <v>#N/A</v>
      </c>
      <c r="D2811" s="142"/>
      <c r="E2811" s="94" t="e">
        <f>VLOOKUP(B2811,MODALIDADE_1!A:E,5,FALSE)</f>
        <v>#N/A</v>
      </c>
      <c r="F2811" s="95" t="e">
        <f>VLOOKUP(B2811,MODALIDADE_1!A:C,3,FALSE)</f>
        <v>#N/A</v>
      </c>
      <c r="G2811" s="142" t="e">
        <f>VLOOKUP(B2811,MODALIDADE_1!A:G,4,FALSE)</f>
        <v>#N/A</v>
      </c>
      <c r="H2811" s="142" t="e">
        <f>VLOOKUP(B2811,MODALIDADE_1!A:G,6,FALSE)</f>
        <v>#N/A</v>
      </c>
      <c r="I2811" s="142" t="e">
        <f>VLOOKUP(B2811,MODALIDADE_1!A:G,7,FALSE)</f>
        <v>#N/A</v>
      </c>
      <c r="J2811" s="106" t="e">
        <f>VLOOKUP(Tabela410[[#This Row],[Proposta de Referência]],SIMP_M1!A:K,9,FALSE)</f>
        <v>#VALUE!</v>
      </c>
      <c r="K2811" s="106" t="e">
        <f>VLOOKUP(Tabela410[[#This Row],[Proposta de Referência]],SIMP_M1!A:K,8,FALSE)</f>
        <v>#VALUE!</v>
      </c>
      <c r="L2811" s="107" t="e">
        <f t="shared" si="180"/>
        <v>#VALUE!</v>
      </c>
      <c r="M2811" s="107" t="e">
        <f t="shared" si="181"/>
        <v>#VALUE!</v>
      </c>
      <c r="N2811" s="142" t="e">
        <f t="shared" si="182"/>
        <v>#VALUE!</v>
      </c>
      <c r="O2811" s="142" t="e">
        <f t="shared" si="183"/>
        <v>#N/A</v>
      </c>
      <c r="P2811" s="24" t="str">
        <f>IFERROR(VLOOKUP(O2811,HOSPITAIS_COM_DIVIDAS!A:E,5,FALSE),"")</f>
        <v/>
      </c>
    </row>
    <row r="2812" spans="1:16" x14ac:dyDescent="0.25">
      <c r="A2812" s="52" t="e">
        <f>Tabela410[[#This Row],[Status da Proposta]]</f>
        <v>#VALUE!</v>
      </c>
      <c r="B2812" s="143">
        <f>MODALIDADE_1!A2812</f>
        <v>0</v>
      </c>
      <c r="C2812" s="142" t="e">
        <f>VLOOKUP(B2812,MODALIDADE_1!A:B,2,FALSE)</f>
        <v>#N/A</v>
      </c>
      <c r="D2812" s="142"/>
      <c r="E2812" s="94" t="e">
        <f>VLOOKUP(B2812,MODALIDADE_1!A:E,5,FALSE)</f>
        <v>#N/A</v>
      </c>
      <c r="F2812" s="95" t="e">
        <f>VLOOKUP(B2812,MODALIDADE_1!A:C,3,FALSE)</f>
        <v>#N/A</v>
      </c>
      <c r="G2812" s="142" t="e">
        <f>VLOOKUP(B2812,MODALIDADE_1!A:G,4,FALSE)</f>
        <v>#N/A</v>
      </c>
      <c r="H2812" s="142" t="e">
        <f>VLOOKUP(B2812,MODALIDADE_1!A:G,6,FALSE)</f>
        <v>#N/A</v>
      </c>
      <c r="I2812" s="142" t="e">
        <f>VLOOKUP(B2812,MODALIDADE_1!A:G,7,FALSE)</f>
        <v>#N/A</v>
      </c>
      <c r="J2812" s="106" t="e">
        <f>VLOOKUP(Tabela410[[#This Row],[Proposta de Referência]],SIMP_M1!A:K,9,FALSE)</f>
        <v>#VALUE!</v>
      </c>
      <c r="K2812" s="106" t="e">
        <f>VLOOKUP(Tabela410[[#This Row],[Proposta de Referência]],SIMP_M1!A:K,8,FALSE)</f>
        <v>#VALUE!</v>
      </c>
      <c r="L2812" s="107" t="e">
        <f t="shared" si="180"/>
        <v>#VALUE!</v>
      </c>
      <c r="M2812" s="107" t="e">
        <f t="shared" si="181"/>
        <v>#VALUE!</v>
      </c>
      <c r="N2812" s="142" t="e">
        <f t="shared" si="182"/>
        <v>#VALUE!</v>
      </c>
      <c r="O2812" s="142" t="e">
        <f t="shared" si="183"/>
        <v>#N/A</v>
      </c>
      <c r="P2812" s="24" t="str">
        <f>IFERROR(VLOOKUP(O2812,HOSPITAIS_COM_DIVIDAS!A:E,5,FALSE),"")</f>
        <v/>
      </c>
    </row>
    <row r="2813" spans="1:16" x14ac:dyDescent="0.25">
      <c r="A2813" s="52" t="e">
        <f>Tabela410[[#This Row],[Status da Proposta]]</f>
        <v>#VALUE!</v>
      </c>
      <c r="B2813" s="143">
        <f>MODALIDADE_1!A2813</f>
        <v>0</v>
      </c>
      <c r="C2813" s="142" t="e">
        <f>VLOOKUP(B2813,MODALIDADE_1!A:B,2,FALSE)</f>
        <v>#N/A</v>
      </c>
      <c r="D2813" s="142"/>
      <c r="E2813" s="94" t="e">
        <f>VLOOKUP(B2813,MODALIDADE_1!A:E,5,FALSE)</f>
        <v>#N/A</v>
      </c>
      <c r="F2813" s="95" t="e">
        <f>VLOOKUP(B2813,MODALIDADE_1!A:C,3,FALSE)</f>
        <v>#N/A</v>
      </c>
      <c r="G2813" s="142" t="e">
        <f>VLOOKUP(B2813,MODALIDADE_1!A:G,4,FALSE)</f>
        <v>#N/A</v>
      </c>
      <c r="H2813" s="142" t="e">
        <f>VLOOKUP(B2813,MODALIDADE_1!A:G,6,FALSE)</f>
        <v>#N/A</v>
      </c>
      <c r="I2813" s="142" t="e">
        <f>VLOOKUP(B2813,MODALIDADE_1!A:G,7,FALSE)</f>
        <v>#N/A</v>
      </c>
      <c r="J2813" s="106" t="e">
        <f>VLOOKUP(Tabela410[[#This Row],[Proposta de Referência]],SIMP_M1!A:K,9,FALSE)</f>
        <v>#VALUE!</v>
      </c>
      <c r="K2813" s="106" t="e">
        <f>VLOOKUP(Tabela410[[#This Row],[Proposta de Referência]],SIMP_M1!A:K,8,FALSE)</f>
        <v>#VALUE!</v>
      </c>
      <c r="L2813" s="107" t="e">
        <f t="shared" si="180"/>
        <v>#VALUE!</v>
      </c>
      <c r="M2813" s="107" t="e">
        <f t="shared" si="181"/>
        <v>#VALUE!</v>
      </c>
      <c r="N2813" s="142" t="e">
        <f t="shared" si="182"/>
        <v>#VALUE!</v>
      </c>
      <c r="O2813" s="142" t="e">
        <f t="shared" si="183"/>
        <v>#N/A</v>
      </c>
      <c r="P2813" s="24" t="str">
        <f>IFERROR(VLOOKUP(O2813,HOSPITAIS_COM_DIVIDAS!A:E,5,FALSE),"")</f>
        <v/>
      </c>
    </row>
    <row r="2814" spans="1:16" x14ac:dyDescent="0.25">
      <c r="A2814" s="52" t="e">
        <f>Tabela410[[#This Row],[Status da Proposta]]</f>
        <v>#VALUE!</v>
      </c>
      <c r="B2814" s="143">
        <f>MODALIDADE_1!A2814</f>
        <v>0</v>
      </c>
      <c r="C2814" s="142" t="e">
        <f>VLOOKUP(B2814,MODALIDADE_1!A:B,2,FALSE)</f>
        <v>#N/A</v>
      </c>
      <c r="D2814" s="142"/>
      <c r="E2814" s="94" t="e">
        <f>VLOOKUP(B2814,MODALIDADE_1!A:E,5,FALSE)</f>
        <v>#N/A</v>
      </c>
      <c r="F2814" s="95" t="e">
        <f>VLOOKUP(B2814,MODALIDADE_1!A:C,3,FALSE)</f>
        <v>#N/A</v>
      </c>
      <c r="G2814" s="142" t="e">
        <f>VLOOKUP(B2814,MODALIDADE_1!A:G,4,FALSE)</f>
        <v>#N/A</v>
      </c>
      <c r="H2814" s="142" t="e">
        <f>VLOOKUP(B2814,MODALIDADE_1!A:G,6,FALSE)</f>
        <v>#N/A</v>
      </c>
      <c r="I2814" s="142" t="e">
        <f>VLOOKUP(B2814,MODALIDADE_1!A:G,7,FALSE)</f>
        <v>#N/A</v>
      </c>
      <c r="J2814" s="106" t="e">
        <f>VLOOKUP(Tabela410[[#This Row],[Proposta de Referência]],SIMP_M1!A:K,9,FALSE)</f>
        <v>#VALUE!</v>
      </c>
      <c r="K2814" s="106" t="e">
        <f>VLOOKUP(Tabela410[[#This Row],[Proposta de Referência]],SIMP_M1!A:K,8,FALSE)</f>
        <v>#VALUE!</v>
      </c>
      <c r="L2814" s="107" t="e">
        <f t="shared" si="180"/>
        <v>#VALUE!</v>
      </c>
      <c r="M2814" s="107" t="e">
        <f t="shared" si="181"/>
        <v>#VALUE!</v>
      </c>
      <c r="N2814" s="142" t="e">
        <f t="shared" si="182"/>
        <v>#VALUE!</v>
      </c>
      <c r="O2814" s="142" t="e">
        <f t="shared" si="183"/>
        <v>#N/A</v>
      </c>
      <c r="P2814" s="24" t="str">
        <f>IFERROR(VLOOKUP(O2814,HOSPITAIS_COM_DIVIDAS!A:E,5,FALSE),"")</f>
        <v/>
      </c>
    </row>
    <row r="2815" spans="1:16" x14ac:dyDescent="0.25">
      <c r="A2815" s="52" t="e">
        <f>Tabela410[[#This Row],[Status da Proposta]]</f>
        <v>#VALUE!</v>
      </c>
      <c r="B2815" s="143">
        <f>MODALIDADE_1!A2815</f>
        <v>0</v>
      </c>
      <c r="C2815" s="142" t="e">
        <f>VLOOKUP(B2815,MODALIDADE_1!A:B,2,FALSE)</f>
        <v>#N/A</v>
      </c>
      <c r="D2815" s="142"/>
      <c r="E2815" s="94" t="e">
        <f>VLOOKUP(B2815,MODALIDADE_1!A:E,5,FALSE)</f>
        <v>#N/A</v>
      </c>
      <c r="F2815" s="95" t="e">
        <f>VLOOKUP(B2815,MODALIDADE_1!A:C,3,FALSE)</f>
        <v>#N/A</v>
      </c>
      <c r="G2815" s="142" t="e">
        <f>VLOOKUP(B2815,MODALIDADE_1!A:G,4,FALSE)</f>
        <v>#N/A</v>
      </c>
      <c r="H2815" s="142" t="e">
        <f>VLOOKUP(B2815,MODALIDADE_1!A:G,6,FALSE)</f>
        <v>#N/A</v>
      </c>
      <c r="I2815" s="142" t="e">
        <f>VLOOKUP(B2815,MODALIDADE_1!A:G,7,FALSE)</f>
        <v>#N/A</v>
      </c>
      <c r="J2815" s="106" t="e">
        <f>VLOOKUP(Tabela410[[#This Row],[Proposta de Referência]],SIMP_M1!A:K,9,FALSE)</f>
        <v>#VALUE!</v>
      </c>
      <c r="K2815" s="106" t="e">
        <f>VLOOKUP(Tabela410[[#This Row],[Proposta de Referência]],SIMP_M1!A:K,8,FALSE)</f>
        <v>#VALUE!</v>
      </c>
      <c r="L2815" s="107" t="e">
        <f t="shared" si="180"/>
        <v>#VALUE!</v>
      </c>
      <c r="M2815" s="107" t="e">
        <f t="shared" si="181"/>
        <v>#VALUE!</v>
      </c>
      <c r="N2815" s="142" t="e">
        <f t="shared" si="182"/>
        <v>#VALUE!</v>
      </c>
      <c r="O2815" s="142" t="e">
        <f t="shared" si="183"/>
        <v>#N/A</v>
      </c>
      <c r="P2815" s="24" t="str">
        <f>IFERROR(VLOOKUP(O2815,HOSPITAIS_COM_DIVIDAS!A:E,5,FALSE),"")</f>
        <v/>
      </c>
    </row>
    <row r="2816" spans="1:16" x14ac:dyDescent="0.25">
      <c r="A2816" s="52" t="e">
        <f>Tabela410[[#This Row],[Status da Proposta]]</f>
        <v>#VALUE!</v>
      </c>
      <c r="B2816" s="143">
        <f>MODALIDADE_1!A2816</f>
        <v>0</v>
      </c>
      <c r="C2816" s="142" t="e">
        <f>VLOOKUP(B2816,MODALIDADE_1!A:B,2,FALSE)</f>
        <v>#N/A</v>
      </c>
      <c r="D2816" s="142"/>
      <c r="E2816" s="94" t="e">
        <f>VLOOKUP(B2816,MODALIDADE_1!A:E,5,FALSE)</f>
        <v>#N/A</v>
      </c>
      <c r="F2816" s="95" t="e">
        <f>VLOOKUP(B2816,MODALIDADE_1!A:C,3,FALSE)</f>
        <v>#N/A</v>
      </c>
      <c r="G2816" s="142" t="e">
        <f>VLOOKUP(B2816,MODALIDADE_1!A:G,4,FALSE)</f>
        <v>#N/A</v>
      </c>
      <c r="H2816" s="142" t="e">
        <f>VLOOKUP(B2816,MODALIDADE_1!A:G,6,FALSE)</f>
        <v>#N/A</v>
      </c>
      <c r="I2816" s="142" t="e">
        <f>VLOOKUP(B2816,MODALIDADE_1!A:G,7,FALSE)</f>
        <v>#N/A</v>
      </c>
      <c r="J2816" s="106" t="e">
        <f>VLOOKUP(Tabela410[[#This Row],[Proposta de Referência]],SIMP_M1!A:K,9,FALSE)</f>
        <v>#VALUE!</v>
      </c>
      <c r="K2816" s="106" t="e">
        <f>VLOOKUP(Tabela410[[#This Row],[Proposta de Referência]],SIMP_M1!A:K,8,FALSE)</f>
        <v>#VALUE!</v>
      </c>
      <c r="L2816" s="107" t="e">
        <f t="shared" si="180"/>
        <v>#VALUE!</v>
      </c>
      <c r="M2816" s="107" t="e">
        <f t="shared" si="181"/>
        <v>#VALUE!</v>
      </c>
      <c r="N2816" s="142" t="e">
        <f t="shared" si="182"/>
        <v>#VALUE!</v>
      </c>
      <c r="O2816" s="142" t="e">
        <f t="shared" si="183"/>
        <v>#N/A</v>
      </c>
      <c r="P2816" s="24" t="str">
        <f>IFERROR(VLOOKUP(O2816,HOSPITAIS_COM_DIVIDAS!A:E,5,FALSE),"")</f>
        <v/>
      </c>
    </row>
    <row r="2817" spans="1:16" x14ac:dyDescent="0.25">
      <c r="A2817" s="52" t="e">
        <f>Tabela410[[#This Row],[Status da Proposta]]</f>
        <v>#VALUE!</v>
      </c>
      <c r="B2817" s="143">
        <f>MODALIDADE_1!A2817</f>
        <v>0</v>
      </c>
      <c r="C2817" s="142" t="e">
        <f>VLOOKUP(B2817,MODALIDADE_1!A:B,2,FALSE)</f>
        <v>#N/A</v>
      </c>
      <c r="D2817" s="142"/>
      <c r="E2817" s="94" t="e">
        <f>VLOOKUP(B2817,MODALIDADE_1!A:E,5,FALSE)</f>
        <v>#N/A</v>
      </c>
      <c r="F2817" s="95" t="e">
        <f>VLOOKUP(B2817,MODALIDADE_1!A:C,3,FALSE)</f>
        <v>#N/A</v>
      </c>
      <c r="G2817" s="142" t="e">
        <f>VLOOKUP(B2817,MODALIDADE_1!A:G,4,FALSE)</f>
        <v>#N/A</v>
      </c>
      <c r="H2817" s="142" t="e">
        <f>VLOOKUP(B2817,MODALIDADE_1!A:G,6,FALSE)</f>
        <v>#N/A</v>
      </c>
      <c r="I2817" s="142" t="e">
        <f>VLOOKUP(B2817,MODALIDADE_1!A:G,7,FALSE)</f>
        <v>#N/A</v>
      </c>
      <c r="J2817" s="106" t="e">
        <f>VLOOKUP(Tabela410[[#This Row],[Proposta de Referência]],SIMP_M1!A:K,9,FALSE)</f>
        <v>#VALUE!</v>
      </c>
      <c r="K2817" s="106" t="e">
        <f>VLOOKUP(Tabela410[[#This Row],[Proposta de Referência]],SIMP_M1!A:K,8,FALSE)</f>
        <v>#VALUE!</v>
      </c>
      <c r="L2817" s="107" t="e">
        <f t="shared" si="180"/>
        <v>#VALUE!</v>
      </c>
      <c r="M2817" s="107" t="e">
        <f t="shared" si="181"/>
        <v>#VALUE!</v>
      </c>
      <c r="N2817" s="142" t="e">
        <f t="shared" si="182"/>
        <v>#VALUE!</v>
      </c>
      <c r="O2817" s="142" t="e">
        <f t="shared" si="183"/>
        <v>#N/A</v>
      </c>
      <c r="P2817" s="24" t="str">
        <f>IFERROR(VLOOKUP(O2817,HOSPITAIS_COM_DIVIDAS!A:E,5,FALSE),"")</f>
        <v/>
      </c>
    </row>
    <row r="2818" spans="1:16" x14ac:dyDescent="0.25">
      <c r="A2818" s="52" t="e">
        <f>Tabela410[[#This Row],[Status da Proposta]]</f>
        <v>#VALUE!</v>
      </c>
      <c r="B2818" s="143">
        <f>MODALIDADE_1!A2818</f>
        <v>0</v>
      </c>
      <c r="C2818" s="142" t="e">
        <f>VLOOKUP(B2818,MODALIDADE_1!A:B,2,FALSE)</f>
        <v>#N/A</v>
      </c>
      <c r="D2818" s="142"/>
      <c r="E2818" s="94" t="e">
        <f>VLOOKUP(B2818,MODALIDADE_1!A:E,5,FALSE)</f>
        <v>#N/A</v>
      </c>
      <c r="F2818" s="95" t="e">
        <f>VLOOKUP(B2818,MODALIDADE_1!A:C,3,FALSE)</f>
        <v>#N/A</v>
      </c>
      <c r="G2818" s="142" t="e">
        <f>VLOOKUP(B2818,MODALIDADE_1!A:G,4,FALSE)</f>
        <v>#N/A</v>
      </c>
      <c r="H2818" s="142" t="e">
        <f>VLOOKUP(B2818,MODALIDADE_1!A:G,6,FALSE)</f>
        <v>#N/A</v>
      </c>
      <c r="I2818" s="142" t="e">
        <f>VLOOKUP(B2818,MODALIDADE_1!A:G,7,FALSE)</f>
        <v>#N/A</v>
      </c>
      <c r="J2818" s="106" t="e">
        <f>VLOOKUP(Tabela410[[#This Row],[Proposta de Referência]],SIMP_M1!A:K,9,FALSE)</f>
        <v>#VALUE!</v>
      </c>
      <c r="K2818" s="106" t="e">
        <f>VLOOKUP(Tabela410[[#This Row],[Proposta de Referência]],SIMP_M1!A:K,8,FALSE)</f>
        <v>#VALUE!</v>
      </c>
      <c r="L2818" s="107" t="e">
        <f t="shared" si="180"/>
        <v>#VALUE!</v>
      </c>
      <c r="M2818" s="107" t="e">
        <f t="shared" si="181"/>
        <v>#VALUE!</v>
      </c>
      <c r="N2818" s="142" t="e">
        <f t="shared" si="182"/>
        <v>#VALUE!</v>
      </c>
      <c r="O2818" s="142" t="e">
        <f t="shared" si="183"/>
        <v>#N/A</v>
      </c>
      <c r="P2818" s="24" t="str">
        <f>IFERROR(VLOOKUP(O2818,HOSPITAIS_COM_DIVIDAS!A:E,5,FALSE),"")</f>
        <v/>
      </c>
    </row>
    <row r="2819" spans="1:16" x14ac:dyDescent="0.25">
      <c r="A2819" s="52" t="e">
        <f>Tabela410[[#This Row],[Status da Proposta]]</f>
        <v>#VALUE!</v>
      </c>
      <c r="B2819" s="143">
        <f>MODALIDADE_1!A2819</f>
        <v>0</v>
      </c>
      <c r="C2819" s="142" t="e">
        <f>VLOOKUP(B2819,MODALIDADE_1!A:B,2,FALSE)</f>
        <v>#N/A</v>
      </c>
      <c r="D2819" s="142"/>
      <c r="E2819" s="94" t="e">
        <f>VLOOKUP(B2819,MODALIDADE_1!A:E,5,FALSE)</f>
        <v>#N/A</v>
      </c>
      <c r="F2819" s="95" t="e">
        <f>VLOOKUP(B2819,MODALIDADE_1!A:C,3,FALSE)</f>
        <v>#N/A</v>
      </c>
      <c r="G2819" s="142" t="e">
        <f>VLOOKUP(B2819,MODALIDADE_1!A:G,4,FALSE)</f>
        <v>#N/A</v>
      </c>
      <c r="H2819" s="142" t="e">
        <f>VLOOKUP(B2819,MODALIDADE_1!A:G,6,FALSE)</f>
        <v>#N/A</v>
      </c>
      <c r="I2819" s="142" t="e">
        <f>VLOOKUP(B2819,MODALIDADE_1!A:G,7,FALSE)</f>
        <v>#N/A</v>
      </c>
      <c r="J2819" s="106" t="e">
        <f>VLOOKUP(Tabela410[[#This Row],[Proposta de Referência]],SIMP_M1!A:K,9,FALSE)</f>
        <v>#VALUE!</v>
      </c>
      <c r="K2819" s="106" t="e">
        <f>VLOOKUP(Tabela410[[#This Row],[Proposta de Referência]],SIMP_M1!A:K,8,FALSE)</f>
        <v>#VALUE!</v>
      </c>
      <c r="L2819" s="107" t="e">
        <f t="shared" si="180"/>
        <v>#VALUE!</v>
      </c>
      <c r="M2819" s="107" t="e">
        <f t="shared" si="181"/>
        <v>#VALUE!</v>
      </c>
      <c r="N2819" s="142" t="e">
        <f t="shared" si="182"/>
        <v>#VALUE!</v>
      </c>
      <c r="O2819" s="142" t="e">
        <f t="shared" si="183"/>
        <v>#N/A</v>
      </c>
      <c r="P2819" s="24" t="str">
        <f>IFERROR(VLOOKUP(O2819,HOSPITAIS_COM_DIVIDAS!A:E,5,FALSE),"")</f>
        <v/>
      </c>
    </row>
    <row r="2820" spans="1:16" x14ac:dyDescent="0.25">
      <c r="A2820" s="52" t="e">
        <f>Tabela410[[#This Row],[Status da Proposta]]</f>
        <v>#VALUE!</v>
      </c>
      <c r="B2820" s="143">
        <f>MODALIDADE_1!A2820</f>
        <v>0</v>
      </c>
      <c r="C2820" s="142" t="e">
        <f>VLOOKUP(B2820,MODALIDADE_1!A:B,2,FALSE)</f>
        <v>#N/A</v>
      </c>
      <c r="D2820" s="142"/>
      <c r="E2820" s="94" t="e">
        <f>VLOOKUP(B2820,MODALIDADE_1!A:E,5,FALSE)</f>
        <v>#N/A</v>
      </c>
      <c r="F2820" s="95" t="e">
        <f>VLOOKUP(B2820,MODALIDADE_1!A:C,3,FALSE)</f>
        <v>#N/A</v>
      </c>
      <c r="G2820" s="142" t="e">
        <f>VLOOKUP(B2820,MODALIDADE_1!A:G,4,FALSE)</f>
        <v>#N/A</v>
      </c>
      <c r="H2820" s="142" t="e">
        <f>VLOOKUP(B2820,MODALIDADE_1!A:G,6,FALSE)</f>
        <v>#N/A</v>
      </c>
      <c r="I2820" s="142" t="e">
        <f>VLOOKUP(B2820,MODALIDADE_1!A:G,7,FALSE)</f>
        <v>#N/A</v>
      </c>
      <c r="J2820" s="106" t="e">
        <f>VLOOKUP(Tabela410[[#This Row],[Proposta de Referência]],SIMP_M1!A:K,9,FALSE)</f>
        <v>#VALUE!</v>
      </c>
      <c r="K2820" s="106" t="e">
        <f>VLOOKUP(Tabela410[[#This Row],[Proposta de Referência]],SIMP_M1!A:K,8,FALSE)</f>
        <v>#VALUE!</v>
      </c>
      <c r="L2820" s="107" t="e">
        <f t="shared" si="180"/>
        <v>#VALUE!</v>
      </c>
      <c r="M2820" s="107" t="e">
        <f t="shared" si="181"/>
        <v>#VALUE!</v>
      </c>
      <c r="N2820" s="142" t="e">
        <f t="shared" si="182"/>
        <v>#VALUE!</v>
      </c>
      <c r="O2820" s="142" t="e">
        <f t="shared" si="183"/>
        <v>#N/A</v>
      </c>
      <c r="P2820" s="24" t="str">
        <f>IFERROR(VLOOKUP(O2820,HOSPITAIS_COM_DIVIDAS!A:E,5,FALSE),"")</f>
        <v/>
      </c>
    </row>
    <row r="2821" spans="1:16" x14ac:dyDescent="0.25">
      <c r="A2821" s="52" t="e">
        <f>Tabela410[[#This Row],[Status da Proposta]]</f>
        <v>#VALUE!</v>
      </c>
      <c r="B2821" s="143">
        <f>MODALIDADE_1!A2821</f>
        <v>0</v>
      </c>
      <c r="C2821" s="142" t="e">
        <f>VLOOKUP(B2821,MODALIDADE_1!A:B,2,FALSE)</f>
        <v>#N/A</v>
      </c>
      <c r="D2821" s="142"/>
      <c r="E2821" s="94" t="e">
        <f>VLOOKUP(B2821,MODALIDADE_1!A:E,5,FALSE)</f>
        <v>#N/A</v>
      </c>
      <c r="F2821" s="95" t="e">
        <f>VLOOKUP(B2821,MODALIDADE_1!A:C,3,FALSE)</f>
        <v>#N/A</v>
      </c>
      <c r="G2821" s="142" t="e">
        <f>VLOOKUP(B2821,MODALIDADE_1!A:G,4,FALSE)</f>
        <v>#N/A</v>
      </c>
      <c r="H2821" s="142" t="e">
        <f>VLOOKUP(B2821,MODALIDADE_1!A:G,6,FALSE)</f>
        <v>#N/A</v>
      </c>
      <c r="I2821" s="142" t="e">
        <f>VLOOKUP(B2821,MODALIDADE_1!A:G,7,FALSE)</f>
        <v>#N/A</v>
      </c>
      <c r="J2821" s="106" t="e">
        <f>VLOOKUP(Tabela410[[#This Row],[Proposta de Referência]],SIMP_M1!A:K,9,FALSE)</f>
        <v>#VALUE!</v>
      </c>
      <c r="K2821" s="106" t="e">
        <f>VLOOKUP(Tabela410[[#This Row],[Proposta de Referência]],SIMP_M1!A:K,8,FALSE)</f>
        <v>#VALUE!</v>
      </c>
      <c r="L2821" s="107" t="e">
        <f t="shared" si="180"/>
        <v>#VALUE!</v>
      </c>
      <c r="M2821" s="107" t="e">
        <f t="shared" si="181"/>
        <v>#VALUE!</v>
      </c>
      <c r="N2821" s="142" t="e">
        <f t="shared" si="182"/>
        <v>#VALUE!</v>
      </c>
      <c r="O2821" s="142" t="e">
        <f t="shared" si="183"/>
        <v>#N/A</v>
      </c>
      <c r="P2821" s="24" t="str">
        <f>IFERROR(VLOOKUP(O2821,HOSPITAIS_COM_DIVIDAS!A:E,5,FALSE),"")</f>
        <v/>
      </c>
    </row>
    <row r="2822" spans="1:16" x14ac:dyDescent="0.25">
      <c r="A2822" s="52" t="e">
        <f>Tabela410[[#This Row],[Status da Proposta]]</f>
        <v>#VALUE!</v>
      </c>
      <c r="B2822" s="143">
        <f>MODALIDADE_1!A2822</f>
        <v>0</v>
      </c>
      <c r="C2822" s="142" t="e">
        <f>VLOOKUP(B2822,MODALIDADE_1!A:B,2,FALSE)</f>
        <v>#N/A</v>
      </c>
      <c r="D2822" s="142"/>
      <c r="E2822" s="94" t="e">
        <f>VLOOKUP(B2822,MODALIDADE_1!A:E,5,FALSE)</f>
        <v>#N/A</v>
      </c>
      <c r="F2822" s="95" t="e">
        <f>VLOOKUP(B2822,MODALIDADE_1!A:C,3,FALSE)</f>
        <v>#N/A</v>
      </c>
      <c r="G2822" s="142" t="e">
        <f>VLOOKUP(B2822,MODALIDADE_1!A:G,4,FALSE)</f>
        <v>#N/A</v>
      </c>
      <c r="H2822" s="142" t="e">
        <f>VLOOKUP(B2822,MODALIDADE_1!A:G,6,FALSE)</f>
        <v>#N/A</v>
      </c>
      <c r="I2822" s="142" t="e">
        <f>VLOOKUP(B2822,MODALIDADE_1!A:G,7,FALSE)</f>
        <v>#N/A</v>
      </c>
      <c r="J2822" s="106" t="e">
        <f>VLOOKUP(Tabela410[[#This Row],[Proposta de Referência]],SIMP_M1!A:K,9,FALSE)</f>
        <v>#VALUE!</v>
      </c>
      <c r="K2822" s="106" t="e">
        <f>VLOOKUP(Tabela410[[#This Row],[Proposta de Referência]],SIMP_M1!A:K,8,FALSE)</f>
        <v>#VALUE!</v>
      </c>
      <c r="L2822" s="107" t="e">
        <f t="shared" si="180"/>
        <v>#VALUE!</v>
      </c>
      <c r="M2822" s="107" t="e">
        <f t="shared" si="181"/>
        <v>#VALUE!</v>
      </c>
      <c r="N2822" s="142" t="e">
        <f t="shared" si="182"/>
        <v>#VALUE!</v>
      </c>
      <c r="O2822" s="142" t="e">
        <f t="shared" si="183"/>
        <v>#N/A</v>
      </c>
      <c r="P2822" s="24" t="str">
        <f>IFERROR(VLOOKUP(O2822,HOSPITAIS_COM_DIVIDAS!A:E,5,FALSE),"")</f>
        <v/>
      </c>
    </row>
    <row r="2823" spans="1:16" x14ac:dyDescent="0.25">
      <c r="A2823" s="52" t="e">
        <f>Tabela410[[#This Row],[Status da Proposta]]</f>
        <v>#VALUE!</v>
      </c>
      <c r="B2823" s="143">
        <f>MODALIDADE_1!A2823</f>
        <v>0</v>
      </c>
      <c r="C2823" s="142" t="e">
        <f>VLOOKUP(B2823,MODALIDADE_1!A:B,2,FALSE)</f>
        <v>#N/A</v>
      </c>
      <c r="D2823" s="142"/>
      <c r="E2823" s="94" t="e">
        <f>VLOOKUP(B2823,MODALIDADE_1!A:E,5,FALSE)</f>
        <v>#N/A</v>
      </c>
      <c r="F2823" s="95" t="e">
        <f>VLOOKUP(B2823,MODALIDADE_1!A:C,3,FALSE)</f>
        <v>#N/A</v>
      </c>
      <c r="G2823" s="142" t="e">
        <f>VLOOKUP(B2823,MODALIDADE_1!A:G,4,FALSE)</f>
        <v>#N/A</v>
      </c>
      <c r="H2823" s="142" t="e">
        <f>VLOOKUP(B2823,MODALIDADE_1!A:G,6,FALSE)</f>
        <v>#N/A</v>
      </c>
      <c r="I2823" s="142" t="e">
        <f>VLOOKUP(B2823,MODALIDADE_1!A:G,7,FALSE)</f>
        <v>#N/A</v>
      </c>
      <c r="J2823" s="106" t="e">
        <f>VLOOKUP(Tabela410[[#This Row],[Proposta de Referência]],SIMP_M1!A:K,9,FALSE)</f>
        <v>#VALUE!</v>
      </c>
      <c r="K2823" s="106" t="e">
        <f>VLOOKUP(Tabela410[[#This Row],[Proposta de Referência]],SIMP_M1!A:K,8,FALSE)</f>
        <v>#VALUE!</v>
      </c>
      <c r="L2823" s="107" t="e">
        <f t="shared" si="180"/>
        <v>#VALUE!</v>
      </c>
      <c r="M2823" s="107" t="e">
        <f t="shared" si="181"/>
        <v>#VALUE!</v>
      </c>
      <c r="N2823" s="142" t="e">
        <f t="shared" si="182"/>
        <v>#VALUE!</v>
      </c>
      <c r="O2823" s="142" t="e">
        <f t="shared" si="183"/>
        <v>#N/A</v>
      </c>
      <c r="P2823" s="24" t="str">
        <f>IFERROR(VLOOKUP(O2823,HOSPITAIS_COM_DIVIDAS!A:E,5,FALSE),"")</f>
        <v/>
      </c>
    </row>
    <row r="2824" spans="1:16" x14ac:dyDescent="0.25">
      <c r="A2824" s="52" t="e">
        <f>Tabela410[[#This Row],[Status da Proposta]]</f>
        <v>#VALUE!</v>
      </c>
      <c r="B2824" s="143">
        <f>MODALIDADE_1!A2824</f>
        <v>0</v>
      </c>
      <c r="C2824" s="142" t="e">
        <f>VLOOKUP(B2824,MODALIDADE_1!A:B,2,FALSE)</f>
        <v>#N/A</v>
      </c>
      <c r="D2824" s="142"/>
      <c r="E2824" s="94" t="e">
        <f>VLOOKUP(B2824,MODALIDADE_1!A:E,5,FALSE)</f>
        <v>#N/A</v>
      </c>
      <c r="F2824" s="95" t="e">
        <f>VLOOKUP(B2824,MODALIDADE_1!A:C,3,FALSE)</f>
        <v>#N/A</v>
      </c>
      <c r="G2824" s="142" t="e">
        <f>VLOOKUP(B2824,MODALIDADE_1!A:G,4,FALSE)</f>
        <v>#N/A</v>
      </c>
      <c r="H2824" s="142" t="e">
        <f>VLOOKUP(B2824,MODALIDADE_1!A:G,6,FALSE)</f>
        <v>#N/A</v>
      </c>
      <c r="I2824" s="142" t="e">
        <f>VLOOKUP(B2824,MODALIDADE_1!A:G,7,FALSE)</f>
        <v>#N/A</v>
      </c>
      <c r="J2824" s="106" t="e">
        <f>VLOOKUP(Tabela410[[#This Row],[Proposta de Referência]],SIMP_M1!A:K,9,FALSE)</f>
        <v>#VALUE!</v>
      </c>
      <c r="K2824" s="106" t="e">
        <f>VLOOKUP(Tabela410[[#This Row],[Proposta de Referência]],SIMP_M1!A:K,8,FALSE)</f>
        <v>#VALUE!</v>
      </c>
      <c r="L2824" s="107" t="e">
        <f t="shared" si="180"/>
        <v>#VALUE!</v>
      </c>
      <c r="M2824" s="107" t="e">
        <f t="shared" si="181"/>
        <v>#VALUE!</v>
      </c>
      <c r="N2824" s="142" t="e">
        <f t="shared" si="182"/>
        <v>#VALUE!</v>
      </c>
      <c r="O2824" s="142" t="e">
        <f t="shared" si="183"/>
        <v>#N/A</v>
      </c>
      <c r="P2824" s="24" t="str">
        <f>IFERROR(VLOOKUP(O2824,HOSPITAIS_COM_DIVIDAS!A:E,5,FALSE),"")</f>
        <v/>
      </c>
    </row>
    <row r="2825" spans="1:16" x14ac:dyDescent="0.25">
      <c r="A2825" s="52" t="e">
        <f>Tabela410[[#This Row],[Status da Proposta]]</f>
        <v>#VALUE!</v>
      </c>
      <c r="B2825" s="143">
        <f>MODALIDADE_1!A2825</f>
        <v>0</v>
      </c>
      <c r="C2825" s="142" t="e">
        <f>VLOOKUP(B2825,MODALIDADE_1!A:B,2,FALSE)</f>
        <v>#N/A</v>
      </c>
      <c r="D2825" s="142"/>
      <c r="E2825" s="94" t="e">
        <f>VLOOKUP(B2825,MODALIDADE_1!A:E,5,FALSE)</f>
        <v>#N/A</v>
      </c>
      <c r="F2825" s="95" t="e">
        <f>VLOOKUP(B2825,MODALIDADE_1!A:C,3,FALSE)</f>
        <v>#N/A</v>
      </c>
      <c r="G2825" s="142" t="e">
        <f>VLOOKUP(B2825,MODALIDADE_1!A:G,4,FALSE)</f>
        <v>#N/A</v>
      </c>
      <c r="H2825" s="142" t="e">
        <f>VLOOKUP(B2825,MODALIDADE_1!A:G,6,FALSE)</f>
        <v>#N/A</v>
      </c>
      <c r="I2825" s="142" t="e">
        <f>VLOOKUP(B2825,MODALIDADE_1!A:G,7,FALSE)</f>
        <v>#N/A</v>
      </c>
      <c r="J2825" s="106" t="e">
        <f>VLOOKUP(Tabela410[[#This Row],[Proposta de Referência]],SIMP_M1!A:K,9,FALSE)</f>
        <v>#VALUE!</v>
      </c>
      <c r="K2825" s="106" t="e">
        <f>VLOOKUP(Tabela410[[#This Row],[Proposta de Referência]],SIMP_M1!A:K,8,FALSE)</f>
        <v>#VALUE!</v>
      </c>
      <c r="L2825" s="107" t="e">
        <f t="shared" si="180"/>
        <v>#VALUE!</v>
      </c>
      <c r="M2825" s="107" t="e">
        <f t="shared" si="181"/>
        <v>#VALUE!</v>
      </c>
      <c r="N2825" s="142" t="e">
        <f t="shared" si="182"/>
        <v>#VALUE!</v>
      </c>
      <c r="O2825" s="142" t="e">
        <f t="shared" si="183"/>
        <v>#N/A</v>
      </c>
      <c r="P2825" s="24" t="str">
        <f>IFERROR(VLOOKUP(O2825,HOSPITAIS_COM_DIVIDAS!A:E,5,FALSE),"")</f>
        <v/>
      </c>
    </row>
    <row r="2826" spans="1:16" x14ac:dyDescent="0.25">
      <c r="A2826" s="52" t="e">
        <f>Tabela410[[#This Row],[Status da Proposta]]</f>
        <v>#VALUE!</v>
      </c>
      <c r="B2826" s="143">
        <f>MODALIDADE_1!A2826</f>
        <v>0</v>
      </c>
      <c r="C2826" s="142" t="e">
        <f>VLOOKUP(B2826,MODALIDADE_1!A:B,2,FALSE)</f>
        <v>#N/A</v>
      </c>
      <c r="D2826" s="142"/>
      <c r="E2826" s="94" t="e">
        <f>VLOOKUP(B2826,MODALIDADE_1!A:E,5,FALSE)</f>
        <v>#N/A</v>
      </c>
      <c r="F2826" s="95" t="e">
        <f>VLOOKUP(B2826,MODALIDADE_1!A:C,3,FALSE)</f>
        <v>#N/A</v>
      </c>
      <c r="G2826" s="142" t="e">
        <f>VLOOKUP(B2826,MODALIDADE_1!A:G,4,FALSE)</f>
        <v>#N/A</v>
      </c>
      <c r="H2826" s="142" t="e">
        <f>VLOOKUP(B2826,MODALIDADE_1!A:G,6,FALSE)</f>
        <v>#N/A</v>
      </c>
      <c r="I2826" s="142" t="e">
        <f>VLOOKUP(B2826,MODALIDADE_1!A:G,7,FALSE)</f>
        <v>#N/A</v>
      </c>
      <c r="J2826" s="106" t="e">
        <f>VLOOKUP(Tabela410[[#This Row],[Proposta de Referência]],SIMP_M1!A:K,9,FALSE)</f>
        <v>#VALUE!</v>
      </c>
      <c r="K2826" s="106" t="e">
        <f>VLOOKUP(Tabela410[[#This Row],[Proposta de Referência]],SIMP_M1!A:K,8,FALSE)</f>
        <v>#VALUE!</v>
      </c>
      <c r="L2826" s="107" t="e">
        <f t="shared" si="180"/>
        <v>#VALUE!</v>
      </c>
      <c r="M2826" s="107" t="e">
        <f t="shared" si="181"/>
        <v>#VALUE!</v>
      </c>
      <c r="N2826" s="142" t="e">
        <f t="shared" si="182"/>
        <v>#VALUE!</v>
      </c>
      <c r="O2826" s="142" t="e">
        <f t="shared" si="183"/>
        <v>#N/A</v>
      </c>
      <c r="P2826" s="24" t="str">
        <f>IFERROR(VLOOKUP(O2826,HOSPITAIS_COM_DIVIDAS!A:E,5,FALSE),"")</f>
        <v/>
      </c>
    </row>
    <row r="2827" spans="1:16" x14ac:dyDescent="0.25">
      <c r="A2827" s="52" t="e">
        <f>Tabela410[[#This Row],[Status da Proposta]]</f>
        <v>#VALUE!</v>
      </c>
      <c r="B2827" s="143">
        <f>MODALIDADE_1!A2827</f>
        <v>0</v>
      </c>
      <c r="C2827" s="142" t="e">
        <f>VLOOKUP(B2827,MODALIDADE_1!A:B,2,FALSE)</f>
        <v>#N/A</v>
      </c>
      <c r="D2827" s="142"/>
      <c r="E2827" s="94" t="e">
        <f>VLOOKUP(B2827,MODALIDADE_1!A:E,5,FALSE)</f>
        <v>#N/A</v>
      </c>
      <c r="F2827" s="95" t="e">
        <f>VLOOKUP(B2827,MODALIDADE_1!A:C,3,FALSE)</f>
        <v>#N/A</v>
      </c>
      <c r="G2827" s="142" t="e">
        <f>VLOOKUP(B2827,MODALIDADE_1!A:G,4,FALSE)</f>
        <v>#N/A</v>
      </c>
      <c r="H2827" s="142" t="e">
        <f>VLOOKUP(B2827,MODALIDADE_1!A:G,6,FALSE)</f>
        <v>#N/A</v>
      </c>
      <c r="I2827" s="142" t="e">
        <f>VLOOKUP(B2827,MODALIDADE_1!A:G,7,FALSE)</f>
        <v>#N/A</v>
      </c>
      <c r="J2827" s="106" t="e">
        <f>VLOOKUP(Tabela410[[#This Row],[Proposta de Referência]],SIMP_M1!A:K,9,FALSE)</f>
        <v>#VALUE!</v>
      </c>
      <c r="K2827" s="106" t="e">
        <f>VLOOKUP(Tabela410[[#This Row],[Proposta de Referência]],SIMP_M1!A:K,8,FALSE)</f>
        <v>#VALUE!</v>
      </c>
      <c r="L2827" s="107" t="e">
        <f t="shared" si="180"/>
        <v>#VALUE!</v>
      </c>
      <c r="M2827" s="107" t="e">
        <f t="shared" si="181"/>
        <v>#VALUE!</v>
      </c>
      <c r="N2827" s="142" t="e">
        <f t="shared" si="182"/>
        <v>#VALUE!</v>
      </c>
      <c r="O2827" s="142" t="e">
        <f t="shared" si="183"/>
        <v>#N/A</v>
      </c>
      <c r="P2827" s="24" t="str">
        <f>IFERROR(VLOOKUP(O2827,HOSPITAIS_COM_DIVIDAS!A:E,5,FALSE),"")</f>
        <v/>
      </c>
    </row>
    <row r="2828" spans="1:16" x14ac:dyDescent="0.25">
      <c r="A2828" s="52" t="e">
        <f>Tabela410[[#This Row],[Status da Proposta]]</f>
        <v>#VALUE!</v>
      </c>
      <c r="B2828" s="143">
        <f>MODALIDADE_1!A2828</f>
        <v>0</v>
      </c>
      <c r="C2828" s="142" t="e">
        <f>VLOOKUP(B2828,MODALIDADE_1!A:B,2,FALSE)</f>
        <v>#N/A</v>
      </c>
      <c r="D2828" s="142"/>
      <c r="E2828" s="94" t="e">
        <f>VLOOKUP(B2828,MODALIDADE_1!A:E,5,FALSE)</f>
        <v>#N/A</v>
      </c>
      <c r="F2828" s="95" t="e">
        <f>VLOOKUP(B2828,MODALIDADE_1!A:C,3,FALSE)</f>
        <v>#N/A</v>
      </c>
      <c r="G2828" s="142" t="e">
        <f>VLOOKUP(B2828,MODALIDADE_1!A:G,4,FALSE)</f>
        <v>#N/A</v>
      </c>
      <c r="H2828" s="142" t="e">
        <f>VLOOKUP(B2828,MODALIDADE_1!A:G,6,FALSE)</f>
        <v>#N/A</v>
      </c>
      <c r="I2828" s="142" t="e">
        <f>VLOOKUP(B2828,MODALIDADE_1!A:G,7,FALSE)</f>
        <v>#N/A</v>
      </c>
      <c r="J2828" s="106" t="e">
        <f>VLOOKUP(Tabela410[[#This Row],[Proposta de Referência]],SIMP_M1!A:K,9,FALSE)</f>
        <v>#VALUE!</v>
      </c>
      <c r="K2828" s="106" t="e">
        <f>VLOOKUP(Tabela410[[#This Row],[Proposta de Referência]],SIMP_M1!A:K,8,FALSE)</f>
        <v>#VALUE!</v>
      </c>
      <c r="L2828" s="107" t="e">
        <f t="shared" si="180"/>
        <v>#VALUE!</v>
      </c>
      <c r="M2828" s="107" t="e">
        <f t="shared" si="181"/>
        <v>#VALUE!</v>
      </c>
      <c r="N2828" s="142" t="e">
        <f t="shared" si="182"/>
        <v>#VALUE!</v>
      </c>
      <c r="O2828" s="142" t="e">
        <f t="shared" si="183"/>
        <v>#N/A</v>
      </c>
      <c r="P2828" s="24" t="str">
        <f>IFERROR(VLOOKUP(O2828,HOSPITAIS_COM_DIVIDAS!A:E,5,FALSE),"")</f>
        <v/>
      </c>
    </row>
    <row r="2829" spans="1:16" x14ac:dyDescent="0.25">
      <c r="A2829" s="52" t="e">
        <f>Tabela410[[#This Row],[Status da Proposta]]</f>
        <v>#VALUE!</v>
      </c>
      <c r="B2829" s="143">
        <f>MODALIDADE_1!A2829</f>
        <v>0</v>
      </c>
      <c r="C2829" s="142" t="e">
        <f>VLOOKUP(B2829,MODALIDADE_1!A:B,2,FALSE)</f>
        <v>#N/A</v>
      </c>
      <c r="D2829" s="142"/>
      <c r="E2829" s="94" t="e">
        <f>VLOOKUP(B2829,MODALIDADE_1!A:E,5,FALSE)</f>
        <v>#N/A</v>
      </c>
      <c r="F2829" s="95" t="e">
        <f>VLOOKUP(B2829,MODALIDADE_1!A:C,3,FALSE)</f>
        <v>#N/A</v>
      </c>
      <c r="G2829" s="142" t="e">
        <f>VLOOKUP(B2829,MODALIDADE_1!A:G,4,FALSE)</f>
        <v>#N/A</v>
      </c>
      <c r="H2829" s="142" t="e">
        <f>VLOOKUP(B2829,MODALIDADE_1!A:G,6,FALSE)</f>
        <v>#N/A</v>
      </c>
      <c r="I2829" s="142" t="e">
        <f>VLOOKUP(B2829,MODALIDADE_1!A:G,7,FALSE)</f>
        <v>#N/A</v>
      </c>
      <c r="J2829" s="106" t="e">
        <f>VLOOKUP(Tabela410[[#This Row],[Proposta de Referência]],SIMP_M1!A:K,9,FALSE)</f>
        <v>#VALUE!</v>
      </c>
      <c r="K2829" s="106" t="e">
        <f>VLOOKUP(Tabela410[[#This Row],[Proposta de Referência]],SIMP_M1!A:K,8,FALSE)</f>
        <v>#VALUE!</v>
      </c>
      <c r="L2829" s="107" t="e">
        <f t="shared" si="180"/>
        <v>#VALUE!</v>
      </c>
      <c r="M2829" s="107" t="e">
        <f t="shared" si="181"/>
        <v>#VALUE!</v>
      </c>
      <c r="N2829" s="142" t="e">
        <f t="shared" si="182"/>
        <v>#VALUE!</v>
      </c>
      <c r="O2829" s="142" t="e">
        <f t="shared" si="183"/>
        <v>#N/A</v>
      </c>
      <c r="P2829" s="24" t="str">
        <f>IFERROR(VLOOKUP(O2829,HOSPITAIS_COM_DIVIDAS!A:E,5,FALSE),"")</f>
        <v/>
      </c>
    </row>
    <row r="2830" spans="1:16" x14ac:dyDescent="0.25">
      <c r="A2830" s="52" t="e">
        <f>Tabela410[[#This Row],[Status da Proposta]]</f>
        <v>#VALUE!</v>
      </c>
      <c r="B2830" s="143">
        <f>MODALIDADE_1!A2830</f>
        <v>0</v>
      </c>
      <c r="C2830" s="142" t="e">
        <f>VLOOKUP(B2830,MODALIDADE_1!A:B,2,FALSE)</f>
        <v>#N/A</v>
      </c>
      <c r="D2830" s="142"/>
      <c r="E2830" s="94" t="e">
        <f>VLOOKUP(B2830,MODALIDADE_1!A:E,5,FALSE)</f>
        <v>#N/A</v>
      </c>
      <c r="F2830" s="95" t="e">
        <f>VLOOKUP(B2830,MODALIDADE_1!A:C,3,FALSE)</f>
        <v>#N/A</v>
      </c>
      <c r="G2830" s="142" t="e">
        <f>VLOOKUP(B2830,MODALIDADE_1!A:G,4,FALSE)</f>
        <v>#N/A</v>
      </c>
      <c r="H2830" s="142" t="e">
        <f>VLOOKUP(B2830,MODALIDADE_1!A:G,6,FALSE)</f>
        <v>#N/A</v>
      </c>
      <c r="I2830" s="142" t="e">
        <f>VLOOKUP(B2830,MODALIDADE_1!A:G,7,FALSE)</f>
        <v>#N/A</v>
      </c>
      <c r="J2830" s="106" t="e">
        <f>VLOOKUP(Tabela410[[#This Row],[Proposta de Referência]],SIMP_M1!A:K,9,FALSE)</f>
        <v>#VALUE!</v>
      </c>
      <c r="K2830" s="106" t="e">
        <f>VLOOKUP(Tabela410[[#This Row],[Proposta de Referência]],SIMP_M1!A:K,8,FALSE)</f>
        <v>#VALUE!</v>
      </c>
      <c r="L2830" s="107" t="e">
        <f t="shared" si="180"/>
        <v>#VALUE!</v>
      </c>
      <c r="M2830" s="107" t="e">
        <f t="shared" si="181"/>
        <v>#VALUE!</v>
      </c>
      <c r="N2830" s="142" t="e">
        <f t="shared" si="182"/>
        <v>#VALUE!</v>
      </c>
      <c r="O2830" s="142" t="e">
        <f t="shared" si="183"/>
        <v>#N/A</v>
      </c>
      <c r="P2830" s="24" t="str">
        <f>IFERROR(VLOOKUP(O2830,HOSPITAIS_COM_DIVIDAS!A:E,5,FALSE),"")</f>
        <v/>
      </c>
    </row>
    <row r="2831" spans="1:16" x14ac:dyDescent="0.25">
      <c r="A2831" s="52" t="e">
        <f>Tabela410[[#This Row],[Status da Proposta]]</f>
        <v>#VALUE!</v>
      </c>
      <c r="B2831" s="143">
        <f>MODALIDADE_1!A2831</f>
        <v>0</v>
      </c>
      <c r="C2831" s="142" t="e">
        <f>VLOOKUP(B2831,MODALIDADE_1!A:B,2,FALSE)</f>
        <v>#N/A</v>
      </c>
      <c r="D2831" s="142"/>
      <c r="E2831" s="94" t="e">
        <f>VLOOKUP(B2831,MODALIDADE_1!A:E,5,FALSE)</f>
        <v>#N/A</v>
      </c>
      <c r="F2831" s="95" t="e">
        <f>VLOOKUP(B2831,MODALIDADE_1!A:C,3,FALSE)</f>
        <v>#N/A</v>
      </c>
      <c r="G2831" s="142" t="e">
        <f>VLOOKUP(B2831,MODALIDADE_1!A:G,4,FALSE)</f>
        <v>#N/A</v>
      </c>
      <c r="H2831" s="142" t="e">
        <f>VLOOKUP(B2831,MODALIDADE_1!A:G,6,FALSE)</f>
        <v>#N/A</v>
      </c>
      <c r="I2831" s="142" t="e">
        <f>VLOOKUP(B2831,MODALIDADE_1!A:G,7,FALSE)</f>
        <v>#N/A</v>
      </c>
      <c r="J2831" s="106" t="e">
        <f>VLOOKUP(Tabela410[[#This Row],[Proposta de Referência]],SIMP_M1!A:K,9,FALSE)</f>
        <v>#VALUE!</v>
      </c>
      <c r="K2831" s="106" t="e">
        <f>VLOOKUP(Tabela410[[#This Row],[Proposta de Referência]],SIMP_M1!A:K,8,FALSE)</f>
        <v>#VALUE!</v>
      </c>
      <c r="L2831" s="107" t="e">
        <f t="shared" si="180"/>
        <v>#VALUE!</v>
      </c>
      <c r="M2831" s="107" t="e">
        <f t="shared" si="181"/>
        <v>#VALUE!</v>
      </c>
      <c r="N2831" s="142" t="e">
        <f t="shared" si="182"/>
        <v>#VALUE!</v>
      </c>
      <c r="O2831" s="142" t="e">
        <f t="shared" si="183"/>
        <v>#N/A</v>
      </c>
      <c r="P2831" s="24" t="str">
        <f>IFERROR(VLOOKUP(O2831,HOSPITAIS_COM_DIVIDAS!A:E,5,FALSE),"")</f>
        <v/>
      </c>
    </row>
    <row r="2832" spans="1:16" x14ac:dyDescent="0.25">
      <c r="A2832" s="52" t="e">
        <f>Tabela410[[#This Row],[Status da Proposta]]</f>
        <v>#VALUE!</v>
      </c>
      <c r="B2832" s="143">
        <f>MODALIDADE_1!A2832</f>
        <v>0</v>
      </c>
      <c r="C2832" s="142" t="e">
        <f>VLOOKUP(B2832,MODALIDADE_1!A:B,2,FALSE)</f>
        <v>#N/A</v>
      </c>
      <c r="D2832" s="142"/>
      <c r="E2832" s="94" t="e">
        <f>VLOOKUP(B2832,MODALIDADE_1!A:E,5,FALSE)</f>
        <v>#N/A</v>
      </c>
      <c r="F2832" s="95" t="e">
        <f>VLOOKUP(B2832,MODALIDADE_1!A:C,3,FALSE)</f>
        <v>#N/A</v>
      </c>
      <c r="G2832" s="142" t="e">
        <f>VLOOKUP(B2832,MODALIDADE_1!A:G,4,FALSE)</f>
        <v>#N/A</v>
      </c>
      <c r="H2832" s="142" t="e">
        <f>VLOOKUP(B2832,MODALIDADE_1!A:G,6,FALSE)</f>
        <v>#N/A</v>
      </c>
      <c r="I2832" s="142" t="e">
        <f>VLOOKUP(B2832,MODALIDADE_1!A:G,7,FALSE)</f>
        <v>#N/A</v>
      </c>
      <c r="J2832" s="106" t="e">
        <f>VLOOKUP(Tabela410[[#This Row],[Proposta de Referência]],SIMP_M1!A:K,9,FALSE)</f>
        <v>#VALUE!</v>
      </c>
      <c r="K2832" s="106" t="e">
        <f>VLOOKUP(Tabela410[[#This Row],[Proposta de Referência]],SIMP_M1!A:K,8,FALSE)</f>
        <v>#VALUE!</v>
      </c>
      <c r="L2832" s="107" t="e">
        <f t="shared" si="180"/>
        <v>#VALUE!</v>
      </c>
      <c r="M2832" s="107" t="e">
        <f t="shared" si="181"/>
        <v>#VALUE!</v>
      </c>
      <c r="N2832" s="142" t="e">
        <f t="shared" si="182"/>
        <v>#VALUE!</v>
      </c>
      <c r="O2832" s="142" t="e">
        <f t="shared" si="183"/>
        <v>#N/A</v>
      </c>
      <c r="P2832" s="24" t="str">
        <f>IFERROR(VLOOKUP(O2832,HOSPITAIS_COM_DIVIDAS!A:E,5,FALSE),"")</f>
        <v/>
      </c>
    </row>
    <row r="2833" spans="1:16" x14ac:dyDescent="0.25">
      <c r="A2833" s="52" t="e">
        <f>Tabela410[[#This Row],[Status da Proposta]]</f>
        <v>#VALUE!</v>
      </c>
      <c r="B2833" s="143">
        <f>MODALIDADE_1!A2833</f>
        <v>0</v>
      </c>
      <c r="C2833" s="142" t="e">
        <f>VLOOKUP(B2833,MODALIDADE_1!A:B,2,FALSE)</f>
        <v>#N/A</v>
      </c>
      <c r="D2833" s="142"/>
      <c r="E2833" s="94" t="e">
        <f>VLOOKUP(B2833,MODALIDADE_1!A:E,5,FALSE)</f>
        <v>#N/A</v>
      </c>
      <c r="F2833" s="95" t="e">
        <f>VLOOKUP(B2833,MODALIDADE_1!A:C,3,FALSE)</f>
        <v>#N/A</v>
      </c>
      <c r="G2833" s="142" t="e">
        <f>VLOOKUP(B2833,MODALIDADE_1!A:G,4,FALSE)</f>
        <v>#N/A</v>
      </c>
      <c r="H2833" s="142" t="e">
        <f>VLOOKUP(B2833,MODALIDADE_1!A:G,6,FALSE)</f>
        <v>#N/A</v>
      </c>
      <c r="I2833" s="142" t="e">
        <f>VLOOKUP(B2833,MODALIDADE_1!A:G,7,FALSE)</f>
        <v>#N/A</v>
      </c>
      <c r="J2833" s="106" t="e">
        <f>VLOOKUP(Tabela410[[#This Row],[Proposta de Referência]],SIMP_M1!A:K,9,FALSE)</f>
        <v>#VALUE!</v>
      </c>
      <c r="K2833" s="106" t="e">
        <f>VLOOKUP(Tabela410[[#This Row],[Proposta de Referência]],SIMP_M1!A:K,8,FALSE)</f>
        <v>#VALUE!</v>
      </c>
      <c r="L2833" s="107" t="e">
        <f t="shared" si="180"/>
        <v>#VALUE!</v>
      </c>
      <c r="M2833" s="107" t="e">
        <f t="shared" si="181"/>
        <v>#VALUE!</v>
      </c>
      <c r="N2833" s="142" t="e">
        <f t="shared" si="182"/>
        <v>#VALUE!</v>
      </c>
      <c r="O2833" s="142" t="e">
        <f t="shared" si="183"/>
        <v>#N/A</v>
      </c>
      <c r="P2833" s="24" t="str">
        <f>IFERROR(VLOOKUP(O2833,HOSPITAIS_COM_DIVIDAS!A:E,5,FALSE),"")</f>
        <v/>
      </c>
    </row>
    <row r="2834" spans="1:16" x14ac:dyDescent="0.25">
      <c r="A2834" s="52" t="e">
        <f>Tabela410[[#This Row],[Status da Proposta]]</f>
        <v>#VALUE!</v>
      </c>
      <c r="B2834" s="143">
        <f>MODALIDADE_1!A2834</f>
        <v>0</v>
      </c>
      <c r="C2834" s="142" t="e">
        <f>VLOOKUP(B2834,MODALIDADE_1!A:B,2,FALSE)</f>
        <v>#N/A</v>
      </c>
      <c r="D2834" s="142"/>
      <c r="E2834" s="94" t="e">
        <f>VLOOKUP(B2834,MODALIDADE_1!A:E,5,FALSE)</f>
        <v>#N/A</v>
      </c>
      <c r="F2834" s="95" t="e">
        <f>VLOOKUP(B2834,MODALIDADE_1!A:C,3,FALSE)</f>
        <v>#N/A</v>
      </c>
      <c r="G2834" s="142" t="e">
        <f>VLOOKUP(B2834,MODALIDADE_1!A:G,4,FALSE)</f>
        <v>#N/A</v>
      </c>
      <c r="H2834" s="142" t="e">
        <f>VLOOKUP(B2834,MODALIDADE_1!A:G,6,FALSE)</f>
        <v>#N/A</v>
      </c>
      <c r="I2834" s="142" t="e">
        <f>VLOOKUP(B2834,MODALIDADE_1!A:G,7,FALSE)</f>
        <v>#N/A</v>
      </c>
      <c r="J2834" s="106" t="e">
        <f>VLOOKUP(Tabela410[[#This Row],[Proposta de Referência]],SIMP_M1!A:K,9,FALSE)</f>
        <v>#VALUE!</v>
      </c>
      <c r="K2834" s="106" t="e">
        <f>VLOOKUP(Tabela410[[#This Row],[Proposta de Referência]],SIMP_M1!A:K,8,FALSE)</f>
        <v>#VALUE!</v>
      </c>
      <c r="L2834" s="107" t="e">
        <f t="shared" si="180"/>
        <v>#VALUE!</v>
      </c>
      <c r="M2834" s="107" t="e">
        <f t="shared" si="181"/>
        <v>#VALUE!</v>
      </c>
      <c r="N2834" s="142" t="e">
        <f t="shared" si="182"/>
        <v>#VALUE!</v>
      </c>
      <c r="O2834" s="142" t="e">
        <f t="shared" si="183"/>
        <v>#N/A</v>
      </c>
      <c r="P2834" s="24" t="str">
        <f>IFERROR(VLOOKUP(O2834,HOSPITAIS_COM_DIVIDAS!A:E,5,FALSE),"")</f>
        <v/>
      </c>
    </row>
    <row r="2835" spans="1:16" x14ac:dyDescent="0.25">
      <c r="A2835" s="52" t="e">
        <f>Tabela410[[#This Row],[Status da Proposta]]</f>
        <v>#VALUE!</v>
      </c>
      <c r="B2835" s="143">
        <f>MODALIDADE_1!A2835</f>
        <v>0</v>
      </c>
      <c r="C2835" s="142" t="e">
        <f>VLOOKUP(B2835,MODALIDADE_1!A:B,2,FALSE)</f>
        <v>#N/A</v>
      </c>
      <c r="D2835" s="142"/>
      <c r="E2835" s="94" t="e">
        <f>VLOOKUP(B2835,MODALIDADE_1!A:E,5,FALSE)</f>
        <v>#N/A</v>
      </c>
      <c r="F2835" s="95" t="e">
        <f>VLOOKUP(B2835,MODALIDADE_1!A:C,3,FALSE)</f>
        <v>#N/A</v>
      </c>
      <c r="G2835" s="142" t="e">
        <f>VLOOKUP(B2835,MODALIDADE_1!A:G,4,FALSE)</f>
        <v>#N/A</v>
      </c>
      <c r="H2835" s="142" t="e">
        <f>VLOOKUP(B2835,MODALIDADE_1!A:G,6,FALSE)</f>
        <v>#N/A</v>
      </c>
      <c r="I2835" s="142" t="e">
        <f>VLOOKUP(B2835,MODALIDADE_1!A:G,7,FALSE)</f>
        <v>#N/A</v>
      </c>
      <c r="J2835" s="106" t="e">
        <f>VLOOKUP(Tabela410[[#This Row],[Proposta de Referência]],SIMP_M1!A:K,9,FALSE)</f>
        <v>#VALUE!</v>
      </c>
      <c r="K2835" s="106" t="e">
        <f>VLOOKUP(Tabela410[[#This Row],[Proposta de Referência]],SIMP_M1!A:K,8,FALSE)</f>
        <v>#VALUE!</v>
      </c>
      <c r="L2835" s="107" t="e">
        <f t="shared" si="180"/>
        <v>#VALUE!</v>
      </c>
      <c r="M2835" s="107" t="e">
        <f t="shared" si="181"/>
        <v>#VALUE!</v>
      </c>
      <c r="N2835" s="142" t="e">
        <f t="shared" si="182"/>
        <v>#VALUE!</v>
      </c>
      <c r="O2835" s="142" t="e">
        <f t="shared" si="183"/>
        <v>#N/A</v>
      </c>
      <c r="P2835" s="24" t="str">
        <f>IFERROR(VLOOKUP(O2835,HOSPITAIS_COM_DIVIDAS!A:E,5,FALSE),"")</f>
        <v/>
      </c>
    </row>
    <row r="2836" spans="1:16" x14ac:dyDescent="0.25">
      <c r="A2836" s="52" t="e">
        <f>Tabela410[[#This Row],[Status da Proposta]]</f>
        <v>#VALUE!</v>
      </c>
      <c r="B2836" s="143">
        <f>MODALIDADE_1!A2836</f>
        <v>0</v>
      </c>
      <c r="C2836" s="142" t="e">
        <f>VLOOKUP(B2836,MODALIDADE_1!A:B,2,FALSE)</f>
        <v>#N/A</v>
      </c>
      <c r="D2836" s="142"/>
      <c r="E2836" s="94" t="e">
        <f>VLOOKUP(B2836,MODALIDADE_1!A:E,5,FALSE)</f>
        <v>#N/A</v>
      </c>
      <c r="F2836" s="95" t="e">
        <f>VLOOKUP(B2836,MODALIDADE_1!A:C,3,FALSE)</f>
        <v>#N/A</v>
      </c>
      <c r="G2836" s="142" t="e">
        <f>VLOOKUP(B2836,MODALIDADE_1!A:G,4,FALSE)</f>
        <v>#N/A</v>
      </c>
      <c r="H2836" s="142" t="e">
        <f>VLOOKUP(B2836,MODALIDADE_1!A:G,6,FALSE)</f>
        <v>#N/A</v>
      </c>
      <c r="I2836" s="142" t="e">
        <f>VLOOKUP(B2836,MODALIDADE_1!A:G,7,FALSE)</f>
        <v>#N/A</v>
      </c>
      <c r="J2836" s="106" t="e">
        <f>VLOOKUP(Tabela410[[#This Row],[Proposta de Referência]],SIMP_M1!A:K,9,FALSE)</f>
        <v>#VALUE!</v>
      </c>
      <c r="K2836" s="106" t="e">
        <f>VLOOKUP(Tabela410[[#This Row],[Proposta de Referência]],SIMP_M1!A:K,8,FALSE)</f>
        <v>#VALUE!</v>
      </c>
      <c r="L2836" s="107" t="e">
        <f t="shared" si="180"/>
        <v>#VALUE!</v>
      </c>
      <c r="M2836" s="107" t="e">
        <f t="shared" si="181"/>
        <v>#VALUE!</v>
      </c>
      <c r="N2836" s="142" t="e">
        <f t="shared" si="182"/>
        <v>#VALUE!</v>
      </c>
      <c r="O2836" s="142" t="e">
        <f t="shared" si="183"/>
        <v>#N/A</v>
      </c>
      <c r="P2836" s="24" t="str">
        <f>IFERROR(VLOOKUP(O2836,HOSPITAIS_COM_DIVIDAS!A:E,5,FALSE),"")</f>
        <v/>
      </c>
    </row>
    <row r="2837" spans="1:16" x14ac:dyDescent="0.25">
      <c r="A2837" s="52" t="e">
        <f>Tabela410[[#This Row],[Status da Proposta]]</f>
        <v>#VALUE!</v>
      </c>
      <c r="B2837" s="143">
        <f>MODALIDADE_1!A2837</f>
        <v>0</v>
      </c>
      <c r="C2837" s="142" t="e">
        <f>VLOOKUP(B2837,MODALIDADE_1!A:B,2,FALSE)</f>
        <v>#N/A</v>
      </c>
      <c r="D2837" s="142"/>
      <c r="E2837" s="94" t="e">
        <f>VLOOKUP(B2837,MODALIDADE_1!A:E,5,FALSE)</f>
        <v>#N/A</v>
      </c>
      <c r="F2837" s="95" t="e">
        <f>VLOOKUP(B2837,MODALIDADE_1!A:C,3,FALSE)</f>
        <v>#N/A</v>
      </c>
      <c r="G2837" s="142" t="e">
        <f>VLOOKUP(B2837,MODALIDADE_1!A:G,4,FALSE)</f>
        <v>#N/A</v>
      </c>
      <c r="H2837" s="142" t="e">
        <f>VLOOKUP(B2837,MODALIDADE_1!A:G,6,FALSE)</f>
        <v>#N/A</v>
      </c>
      <c r="I2837" s="142" t="e">
        <f>VLOOKUP(B2837,MODALIDADE_1!A:G,7,FALSE)</f>
        <v>#N/A</v>
      </c>
      <c r="J2837" s="106" t="e">
        <f>VLOOKUP(Tabela410[[#This Row],[Proposta de Referência]],SIMP_M1!A:K,9,FALSE)</f>
        <v>#VALUE!</v>
      </c>
      <c r="K2837" s="106" t="e">
        <f>VLOOKUP(Tabela410[[#This Row],[Proposta de Referência]],SIMP_M1!A:K,8,FALSE)</f>
        <v>#VALUE!</v>
      </c>
      <c r="L2837" s="107" t="e">
        <f t="shared" si="180"/>
        <v>#VALUE!</v>
      </c>
      <c r="M2837" s="107" t="e">
        <f t="shared" si="181"/>
        <v>#VALUE!</v>
      </c>
      <c r="N2837" s="142" t="e">
        <f t="shared" si="182"/>
        <v>#VALUE!</v>
      </c>
      <c r="O2837" s="142" t="e">
        <f t="shared" si="183"/>
        <v>#N/A</v>
      </c>
      <c r="P2837" s="24" t="str">
        <f>IFERROR(VLOOKUP(O2837,HOSPITAIS_COM_DIVIDAS!A:E,5,FALSE),"")</f>
        <v/>
      </c>
    </row>
    <row r="2838" spans="1:16" x14ac:dyDescent="0.25">
      <c r="A2838" s="52" t="e">
        <f>Tabela410[[#This Row],[Status da Proposta]]</f>
        <v>#VALUE!</v>
      </c>
      <c r="B2838" s="143">
        <f>MODALIDADE_1!A2838</f>
        <v>0</v>
      </c>
      <c r="C2838" s="142" t="e">
        <f>VLOOKUP(B2838,MODALIDADE_1!A:B,2,FALSE)</f>
        <v>#N/A</v>
      </c>
      <c r="D2838" s="142"/>
      <c r="E2838" s="94" t="e">
        <f>VLOOKUP(B2838,MODALIDADE_1!A:E,5,FALSE)</f>
        <v>#N/A</v>
      </c>
      <c r="F2838" s="95" t="e">
        <f>VLOOKUP(B2838,MODALIDADE_1!A:C,3,FALSE)</f>
        <v>#N/A</v>
      </c>
      <c r="G2838" s="142" t="e">
        <f>VLOOKUP(B2838,MODALIDADE_1!A:G,4,FALSE)</f>
        <v>#N/A</v>
      </c>
      <c r="H2838" s="142" t="e">
        <f>VLOOKUP(B2838,MODALIDADE_1!A:G,6,FALSE)</f>
        <v>#N/A</v>
      </c>
      <c r="I2838" s="142" t="e">
        <f>VLOOKUP(B2838,MODALIDADE_1!A:G,7,FALSE)</f>
        <v>#N/A</v>
      </c>
      <c r="J2838" s="106" t="e">
        <f>VLOOKUP(Tabela410[[#This Row],[Proposta de Referência]],SIMP_M1!A:K,9,FALSE)</f>
        <v>#VALUE!</v>
      </c>
      <c r="K2838" s="106" t="e">
        <f>VLOOKUP(Tabela410[[#This Row],[Proposta de Referência]],SIMP_M1!A:K,8,FALSE)</f>
        <v>#VALUE!</v>
      </c>
      <c r="L2838" s="107" t="e">
        <f t="shared" si="180"/>
        <v>#VALUE!</v>
      </c>
      <c r="M2838" s="107" t="e">
        <f t="shared" si="181"/>
        <v>#VALUE!</v>
      </c>
      <c r="N2838" s="142" t="e">
        <f t="shared" si="182"/>
        <v>#VALUE!</v>
      </c>
      <c r="O2838" s="142" t="e">
        <f t="shared" si="183"/>
        <v>#N/A</v>
      </c>
      <c r="P2838" s="24" t="str">
        <f>IFERROR(VLOOKUP(O2838,HOSPITAIS_COM_DIVIDAS!A:E,5,FALSE),"")</f>
        <v/>
      </c>
    </row>
    <row r="2839" spans="1:16" x14ac:dyDescent="0.25">
      <c r="A2839" s="52" t="e">
        <f>Tabela410[[#This Row],[Status da Proposta]]</f>
        <v>#VALUE!</v>
      </c>
      <c r="B2839" s="143">
        <f>MODALIDADE_1!A2839</f>
        <v>0</v>
      </c>
      <c r="C2839" s="142" t="e">
        <f>VLOOKUP(B2839,MODALIDADE_1!A:B,2,FALSE)</f>
        <v>#N/A</v>
      </c>
      <c r="D2839" s="142"/>
      <c r="E2839" s="94" t="e">
        <f>VLOOKUP(B2839,MODALIDADE_1!A:E,5,FALSE)</f>
        <v>#N/A</v>
      </c>
      <c r="F2839" s="95" t="e">
        <f>VLOOKUP(B2839,MODALIDADE_1!A:C,3,FALSE)</f>
        <v>#N/A</v>
      </c>
      <c r="G2839" s="142" t="e">
        <f>VLOOKUP(B2839,MODALIDADE_1!A:G,4,FALSE)</f>
        <v>#N/A</v>
      </c>
      <c r="H2839" s="142" t="e">
        <f>VLOOKUP(B2839,MODALIDADE_1!A:G,6,FALSE)</f>
        <v>#N/A</v>
      </c>
      <c r="I2839" s="142" t="e">
        <f>VLOOKUP(B2839,MODALIDADE_1!A:G,7,FALSE)</f>
        <v>#N/A</v>
      </c>
      <c r="J2839" s="106" t="e">
        <f>VLOOKUP(Tabela410[[#This Row],[Proposta de Referência]],SIMP_M1!A:K,9,FALSE)</f>
        <v>#VALUE!</v>
      </c>
      <c r="K2839" s="106" t="e">
        <f>VLOOKUP(Tabela410[[#This Row],[Proposta de Referência]],SIMP_M1!A:K,8,FALSE)</f>
        <v>#VALUE!</v>
      </c>
      <c r="L2839" s="107" t="e">
        <f t="shared" si="180"/>
        <v>#VALUE!</v>
      </c>
      <c r="M2839" s="107" t="e">
        <f t="shared" si="181"/>
        <v>#VALUE!</v>
      </c>
      <c r="N2839" s="142" t="e">
        <f t="shared" si="182"/>
        <v>#VALUE!</v>
      </c>
      <c r="O2839" s="142" t="e">
        <f t="shared" si="183"/>
        <v>#N/A</v>
      </c>
      <c r="P2839" s="24" t="str">
        <f>IFERROR(VLOOKUP(O2839,HOSPITAIS_COM_DIVIDAS!A:E,5,FALSE),"")</f>
        <v/>
      </c>
    </row>
    <row r="2840" spans="1:16" x14ac:dyDescent="0.25">
      <c r="A2840" s="52" t="e">
        <f>Tabela410[[#This Row],[Status da Proposta]]</f>
        <v>#VALUE!</v>
      </c>
      <c r="B2840" s="143">
        <f>MODALIDADE_1!A2840</f>
        <v>0</v>
      </c>
      <c r="C2840" s="142" t="e">
        <f>VLOOKUP(B2840,MODALIDADE_1!A:B,2,FALSE)</f>
        <v>#N/A</v>
      </c>
      <c r="D2840" s="142"/>
      <c r="E2840" s="94" t="e">
        <f>VLOOKUP(B2840,MODALIDADE_1!A:E,5,FALSE)</f>
        <v>#N/A</v>
      </c>
      <c r="F2840" s="95" t="e">
        <f>VLOOKUP(B2840,MODALIDADE_1!A:C,3,FALSE)</f>
        <v>#N/A</v>
      </c>
      <c r="G2840" s="142" t="e">
        <f>VLOOKUP(B2840,MODALIDADE_1!A:G,4,FALSE)</f>
        <v>#N/A</v>
      </c>
      <c r="H2840" s="142" t="e">
        <f>VLOOKUP(B2840,MODALIDADE_1!A:G,6,FALSE)</f>
        <v>#N/A</v>
      </c>
      <c r="I2840" s="142" t="e">
        <f>VLOOKUP(B2840,MODALIDADE_1!A:G,7,FALSE)</f>
        <v>#N/A</v>
      </c>
      <c r="J2840" s="106" t="e">
        <f>VLOOKUP(Tabela410[[#This Row],[Proposta de Referência]],SIMP_M1!A:K,9,FALSE)</f>
        <v>#VALUE!</v>
      </c>
      <c r="K2840" s="106" t="e">
        <f>VLOOKUP(Tabela410[[#This Row],[Proposta de Referência]],SIMP_M1!A:K,8,FALSE)</f>
        <v>#VALUE!</v>
      </c>
      <c r="L2840" s="107" t="e">
        <f t="shared" si="180"/>
        <v>#VALUE!</v>
      </c>
      <c r="M2840" s="107" t="e">
        <f t="shared" si="181"/>
        <v>#VALUE!</v>
      </c>
      <c r="N2840" s="142" t="e">
        <f t="shared" si="182"/>
        <v>#VALUE!</v>
      </c>
      <c r="O2840" s="142" t="e">
        <f t="shared" si="183"/>
        <v>#N/A</v>
      </c>
      <c r="P2840" s="24" t="str">
        <f>IFERROR(VLOOKUP(O2840,HOSPITAIS_COM_DIVIDAS!A:E,5,FALSE),"")</f>
        <v/>
      </c>
    </row>
    <row r="2841" spans="1:16" x14ac:dyDescent="0.25">
      <c r="A2841" s="52" t="e">
        <f>Tabela410[[#This Row],[Status da Proposta]]</f>
        <v>#VALUE!</v>
      </c>
      <c r="B2841" s="143">
        <f>MODALIDADE_1!A2841</f>
        <v>0</v>
      </c>
      <c r="C2841" s="142" t="e">
        <f>VLOOKUP(B2841,MODALIDADE_1!A:B,2,FALSE)</f>
        <v>#N/A</v>
      </c>
      <c r="D2841" s="142"/>
      <c r="E2841" s="94" t="e">
        <f>VLOOKUP(B2841,MODALIDADE_1!A:E,5,FALSE)</f>
        <v>#N/A</v>
      </c>
      <c r="F2841" s="95" t="e">
        <f>VLOOKUP(B2841,MODALIDADE_1!A:C,3,FALSE)</f>
        <v>#N/A</v>
      </c>
      <c r="G2841" s="142" t="e">
        <f>VLOOKUP(B2841,MODALIDADE_1!A:G,4,FALSE)</f>
        <v>#N/A</v>
      </c>
      <c r="H2841" s="142" t="e">
        <f>VLOOKUP(B2841,MODALIDADE_1!A:G,6,FALSE)</f>
        <v>#N/A</v>
      </c>
      <c r="I2841" s="142" t="e">
        <f>VLOOKUP(B2841,MODALIDADE_1!A:G,7,FALSE)</f>
        <v>#N/A</v>
      </c>
      <c r="J2841" s="106" t="e">
        <f>VLOOKUP(Tabela410[[#This Row],[Proposta de Referência]],SIMP_M1!A:K,9,FALSE)</f>
        <v>#VALUE!</v>
      </c>
      <c r="K2841" s="106" t="e">
        <f>VLOOKUP(Tabela410[[#This Row],[Proposta de Referência]],SIMP_M1!A:K,8,FALSE)</f>
        <v>#VALUE!</v>
      </c>
      <c r="L2841" s="107" t="e">
        <f t="shared" si="180"/>
        <v>#VALUE!</v>
      </c>
      <c r="M2841" s="107" t="e">
        <f t="shared" si="181"/>
        <v>#VALUE!</v>
      </c>
      <c r="N2841" s="142" t="e">
        <f t="shared" si="182"/>
        <v>#VALUE!</v>
      </c>
      <c r="O2841" s="142" t="e">
        <f t="shared" si="183"/>
        <v>#N/A</v>
      </c>
      <c r="P2841" s="24" t="str">
        <f>IFERROR(VLOOKUP(O2841,HOSPITAIS_COM_DIVIDAS!A:E,5,FALSE),"")</f>
        <v/>
      </c>
    </row>
    <row r="2842" spans="1:16" x14ac:dyDescent="0.25">
      <c r="A2842" s="52" t="e">
        <f>Tabela410[[#This Row],[Status da Proposta]]</f>
        <v>#VALUE!</v>
      </c>
      <c r="B2842" s="143">
        <f>MODALIDADE_1!A2842</f>
        <v>0</v>
      </c>
      <c r="C2842" s="142" t="e">
        <f>VLOOKUP(B2842,MODALIDADE_1!A:B,2,FALSE)</f>
        <v>#N/A</v>
      </c>
      <c r="D2842" s="142"/>
      <c r="E2842" s="94" t="e">
        <f>VLOOKUP(B2842,MODALIDADE_1!A:E,5,FALSE)</f>
        <v>#N/A</v>
      </c>
      <c r="F2842" s="95" t="e">
        <f>VLOOKUP(B2842,MODALIDADE_1!A:C,3,FALSE)</f>
        <v>#N/A</v>
      </c>
      <c r="G2842" s="142" t="e">
        <f>VLOOKUP(B2842,MODALIDADE_1!A:G,4,FALSE)</f>
        <v>#N/A</v>
      </c>
      <c r="H2842" s="142" t="e">
        <f>VLOOKUP(B2842,MODALIDADE_1!A:G,6,FALSE)</f>
        <v>#N/A</v>
      </c>
      <c r="I2842" s="142" t="e">
        <f>VLOOKUP(B2842,MODALIDADE_1!A:G,7,FALSE)</f>
        <v>#N/A</v>
      </c>
      <c r="J2842" s="106" t="e">
        <f>VLOOKUP(Tabela410[[#This Row],[Proposta de Referência]],SIMP_M1!A:K,9,FALSE)</f>
        <v>#VALUE!</v>
      </c>
      <c r="K2842" s="106" t="e">
        <f>VLOOKUP(Tabela410[[#This Row],[Proposta de Referência]],SIMP_M1!A:K,8,FALSE)</f>
        <v>#VALUE!</v>
      </c>
      <c r="L2842" s="107" t="e">
        <f t="shared" si="180"/>
        <v>#VALUE!</v>
      </c>
      <c r="M2842" s="107" t="e">
        <f t="shared" si="181"/>
        <v>#VALUE!</v>
      </c>
      <c r="N2842" s="142" t="e">
        <f t="shared" si="182"/>
        <v>#VALUE!</v>
      </c>
      <c r="O2842" s="142" t="e">
        <f t="shared" si="183"/>
        <v>#N/A</v>
      </c>
      <c r="P2842" s="24" t="str">
        <f>IFERROR(VLOOKUP(O2842,HOSPITAIS_COM_DIVIDAS!A:E,5,FALSE),"")</f>
        <v/>
      </c>
    </row>
    <row r="2843" spans="1:16" x14ac:dyDescent="0.25">
      <c r="A2843" s="52" t="e">
        <f>Tabela410[[#This Row],[Status da Proposta]]</f>
        <v>#VALUE!</v>
      </c>
      <c r="B2843" s="143">
        <f>MODALIDADE_1!A2843</f>
        <v>0</v>
      </c>
      <c r="C2843" s="142" t="e">
        <f>VLOOKUP(B2843,MODALIDADE_1!A:B,2,FALSE)</f>
        <v>#N/A</v>
      </c>
      <c r="D2843" s="142"/>
      <c r="E2843" s="94" t="e">
        <f>VLOOKUP(B2843,MODALIDADE_1!A:E,5,FALSE)</f>
        <v>#N/A</v>
      </c>
      <c r="F2843" s="95" t="e">
        <f>VLOOKUP(B2843,MODALIDADE_1!A:C,3,FALSE)</f>
        <v>#N/A</v>
      </c>
      <c r="G2843" s="142" t="e">
        <f>VLOOKUP(B2843,MODALIDADE_1!A:G,4,FALSE)</f>
        <v>#N/A</v>
      </c>
      <c r="H2843" s="142" t="e">
        <f>VLOOKUP(B2843,MODALIDADE_1!A:G,6,FALSE)</f>
        <v>#N/A</v>
      </c>
      <c r="I2843" s="142" t="e">
        <f>VLOOKUP(B2843,MODALIDADE_1!A:G,7,FALSE)</f>
        <v>#N/A</v>
      </c>
      <c r="J2843" s="106" t="e">
        <f>VLOOKUP(Tabela410[[#This Row],[Proposta de Referência]],SIMP_M1!A:K,9,FALSE)</f>
        <v>#VALUE!</v>
      </c>
      <c r="K2843" s="106" t="e">
        <f>VLOOKUP(Tabela410[[#This Row],[Proposta de Referência]],SIMP_M1!A:K,8,FALSE)</f>
        <v>#VALUE!</v>
      </c>
      <c r="L2843" s="107" t="e">
        <f t="shared" si="180"/>
        <v>#VALUE!</v>
      </c>
      <c r="M2843" s="107" t="e">
        <f t="shared" si="181"/>
        <v>#VALUE!</v>
      </c>
      <c r="N2843" s="142" t="e">
        <f t="shared" si="182"/>
        <v>#VALUE!</v>
      </c>
      <c r="O2843" s="142" t="e">
        <f t="shared" si="183"/>
        <v>#N/A</v>
      </c>
      <c r="P2843" s="24" t="str">
        <f>IFERROR(VLOOKUP(O2843,HOSPITAIS_COM_DIVIDAS!A:E,5,FALSE),"")</f>
        <v/>
      </c>
    </row>
    <row r="2844" spans="1:16" x14ac:dyDescent="0.25">
      <c r="A2844" s="52" t="e">
        <f>Tabela410[[#This Row],[Status da Proposta]]</f>
        <v>#VALUE!</v>
      </c>
      <c r="B2844" s="143">
        <f>MODALIDADE_1!A2844</f>
        <v>0</v>
      </c>
      <c r="C2844" s="142" t="e">
        <f>VLOOKUP(B2844,MODALIDADE_1!A:B,2,FALSE)</f>
        <v>#N/A</v>
      </c>
      <c r="D2844" s="142"/>
      <c r="E2844" s="94" t="e">
        <f>VLOOKUP(B2844,MODALIDADE_1!A:E,5,FALSE)</f>
        <v>#N/A</v>
      </c>
      <c r="F2844" s="95" t="e">
        <f>VLOOKUP(B2844,MODALIDADE_1!A:C,3,FALSE)</f>
        <v>#N/A</v>
      </c>
      <c r="G2844" s="142" t="e">
        <f>VLOOKUP(B2844,MODALIDADE_1!A:G,4,FALSE)</f>
        <v>#N/A</v>
      </c>
      <c r="H2844" s="142" t="e">
        <f>VLOOKUP(B2844,MODALIDADE_1!A:G,6,FALSE)</f>
        <v>#N/A</v>
      </c>
      <c r="I2844" s="142" t="e">
        <f>VLOOKUP(B2844,MODALIDADE_1!A:G,7,FALSE)</f>
        <v>#N/A</v>
      </c>
      <c r="J2844" s="106" t="e">
        <f>VLOOKUP(Tabela410[[#This Row],[Proposta de Referência]],SIMP_M1!A:K,9,FALSE)</f>
        <v>#VALUE!</v>
      </c>
      <c r="K2844" s="106" t="e">
        <f>VLOOKUP(Tabela410[[#This Row],[Proposta de Referência]],SIMP_M1!A:K,8,FALSE)</f>
        <v>#VALUE!</v>
      </c>
      <c r="L2844" s="107" t="e">
        <f t="shared" si="180"/>
        <v>#VALUE!</v>
      </c>
      <c r="M2844" s="107" t="e">
        <f t="shared" si="181"/>
        <v>#VALUE!</v>
      </c>
      <c r="N2844" s="142" t="e">
        <f t="shared" si="182"/>
        <v>#VALUE!</v>
      </c>
      <c r="O2844" s="142" t="e">
        <f t="shared" si="183"/>
        <v>#N/A</v>
      </c>
      <c r="P2844" s="24" t="str">
        <f>IFERROR(VLOOKUP(O2844,HOSPITAIS_COM_DIVIDAS!A:E,5,FALSE),"")</f>
        <v/>
      </c>
    </row>
    <row r="2845" spans="1:16" x14ac:dyDescent="0.25">
      <c r="A2845" s="52" t="e">
        <f>Tabela410[[#This Row],[Status da Proposta]]</f>
        <v>#VALUE!</v>
      </c>
      <c r="B2845" s="143">
        <f>MODALIDADE_1!A2845</f>
        <v>0</v>
      </c>
      <c r="C2845" s="142" t="e">
        <f>VLOOKUP(B2845,MODALIDADE_1!A:B,2,FALSE)</f>
        <v>#N/A</v>
      </c>
      <c r="D2845" s="142"/>
      <c r="E2845" s="94" t="e">
        <f>VLOOKUP(B2845,MODALIDADE_1!A:E,5,FALSE)</f>
        <v>#N/A</v>
      </c>
      <c r="F2845" s="95" t="e">
        <f>VLOOKUP(B2845,MODALIDADE_1!A:C,3,FALSE)</f>
        <v>#N/A</v>
      </c>
      <c r="G2845" s="142" t="e">
        <f>VLOOKUP(B2845,MODALIDADE_1!A:G,4,FALSE)</f>
        <v>#N/A</v>
      </c>
      <c r="H2845" s="142" t="e">
        <f>VLOOKUP(B2845,MODALIDADE_1!A:G,6,FALSE)</f>
        <v>#N/A</v>
      </c>
      <c r="I2845" s="142" t="e">
        <f>VLOOKUP(B2845,MODALIDADE_1!A:G,7,FALSE)</f>
        <v>#N/A</v>
      </c>
      <c r="J2845" s="106" t="e">
        <f>VLOOKUP(Tabela410[[#This Row],[Proposta de Referência]],SIMP_M1!A:K,9,FALSE)</f>
        <v>#VALUE!</v>
      </c>
      <c r="K2845" s="106" t="e">
        <f>VLOOKUP(Tabela410[[#This Row],[Proposta de Referência]],SIMP_M1!A:K,8,FALSE)</f>
        <v>#VALUE!</v>
      </c>
      <c r="L2845" s="107" t="e">
        <f t="shared" si="180"/>
        <v>#VALUE!</v>
      </c>
      <c r="M2845" s="107" t="e">
        <f t="shared" si="181"/>
        <v>#VALUE!</v>
      </c>
      <c r="N2845" s="142" t="e">
        <f t="shared" si="182"/>
        <v>#VALUE!</v>
      </c>
      <c r="O2845" s="142" t="e">
        <f t="shared" si="183"/>
        <v>#N/A</v>
      </c>
      <c r="P2845" s="24" t="str">
        <f>IFERROR(VLOOKUP(O2845,HOSPITAIS_COM_DIVIDAS!A:E,5,FALSE),"")</f>
        <v/>
      </c>
    </row>
    <row r="2846" spans="1:16" x14ac:dyDescent="0.25">
      <c r="A2846" s="52" t="e">
        <f>Tabela410[[#This Row],[Status da Proposta]]</f>
        <v>#VALUE!</v>
      </c>
      <c r="B2846" s="143">
        <f>MODALIDADE_1!A2846</f>
        <v>0</v>
      </c>
      <c r="C2846" s="142" t="e">
        <f>VLOOKUP(B2846,MODALIDADE_1!A:B,2,FALSE)</f>
        <v>#N/A</v>
      </c>
      <c r="D2846" s="142"/>
      <c r="E2846" s="94" t="e">
        <f>VLOOKUP(B2846,MODALIDADE_1!A:E,5,FALSE)</f>
        <v>#N/A</v>
      </c>
      <c r="F2846" s="95" t="e">
        <f>VLOOKUP(B2846,MODALIDADE_1!A:C,3,FALSE)</f>
        <v>#N/A</v>
      </c>
      <c r="G2846" s="142" t="e">
        <f>VLOOKUP(B2846,MODALIDADE_1!A:G,4,FALSE)</f>
        <v>#N/A</v>
      </c>
      <c r="H2846" s="142" t="e">
        <f>VLOOKUP(B2846,MODALIDADE_1!A:G,6,FALSE)</f>
        <v>#N/A</v>
      </c>
      <c r="I2846" s="142" t="e">
        <f>VLOOKUP(B2846,MODALIDADE_1!A:G,7,FALSE)</f>
        <v>#N/A</v>
      </c>
      <c r="J2846" s="106" t="e">
        <f>VLOOKUP(Tabela410[[#This Row],[Proposta de Referência]],SIMP_M1!A:K,9,FALSE)</f>
        <v>#VALUE!</v>
      </c>
      <c r="K2846" s="106" t="e">
        <f>VLOOKUP(Tabela410[[#This Row],[Proposta de Referência]],SIMP_M1!A:K,8,FALSE)</f>
        <v>#VALUE!</v>
      </c>
      <c r="L2846" s="107" t="e">
        <f t="shared" si="180"/>
        <v>#VALUE!</v>
      </c>
      <c r="M2846" s="107" t="e">
        <f t="shared" si="181"/>
        <v>#VALUE!</v>
      </c>
      <c r="N2846" s="142" t="e">
        <f t="shared" si="182"/>
        <v>#VALUE!</v>
      </c>
      <c r="O2846" s="142" t="e">
        <f t="shared" si="183"/>
        <v>#N/A</v>
      </c>
      <c r="P2846" s="24" t="str">
        <f>IFERROR(VLOOKUP(O2846,HOSPITAIS_COM_DIVIDAS!A:E,5,FALSE),"")</f>
        <v/>
      </c>
    </row>
    <row r="2847" spans="1:16" x14ac:dyDescent="0.25">
      <c r="A2847" s="52" t="e">
        <f>Tabela410[[#This Row],[Status da Proposta]]</f>
        <v>#VALUE!</v>
      </c>
      <c r="B2847" s="143">
        <f>MODALIDADE_1!A2847</f>
        <v>0</v>
      </c>
      <c r="C2847" s="142" t="e">
        <f>VLOOKUP(B2847,MODALIDADE_1!A:B,2,FALSE)</f>
        <v>#N/A</v>
      </c>
      <c r="D2847" s="142"/>
      <c r="E2847" s="94" t="e">
        <f>VLOOKUP(B2847,MODALIDADE_1!A:E,5,FALSE)</f>
        <v>#N/A</v>
      </c>
      <c r="F2847" s="95" t="e">
        <f>VLOOKUP(B2847,MODALIDADE_1!A:C,3,FALSE)</f>
        <v>#N/A</v>
      </c>
      <c r="G2847" s="142" t="e">
        <f>VLOOKUP(B2847,MODALIDADE_1!A:G,4,FALSE)</f>
        <v>#N/A</v>
      </c>
      <c r="H2847" s="142" t="e">
        <f>VLOOKUP(B2847,MODALIDADE_1!A:G,6,FALSE)</f>
        <v>#N/A</v>
      </c>
      <c r="I2847" s="142" t="e">
        <f>VLOOKUP(B2847,MODALIDADE_1!A:G,7,FALSE)</f>
        <v>#N/A</v>
      </c>
      <c r="J2847" s="106" t="e">
        <f>VLOOKUP(Tabela410[[#This Row],[Proposta de Referência]],SIMP_M1!A:K,9,FALSE)</f>
        <v>#VALUE!</v>
      </c>
      <c r="K2847" s="106" t="e">
        <f>VLOOKUP(Tabela410[[#This Row],[Proposta de Referência]],SIMP_M1!A:K,8,FALSE)</f>
        <v>#VALUE!</v>
      </c>
      <c r="L2847" s="107" t="e">
        <f t="shared" si="180"/>
        <v>#VALUE!</v>
      </c>
      <c r="M2847" s="107" t="e">
        <f t="shared" si="181"/>
        <v>#VALUE!</v>
      </c>
      <c r="N2847" s="142" t="e">
        <f t="shared" si="182"/>
        <v>#VALUE!</v>
      </c>
      <c r="O2847" s="142" t="e">
        <f t="shared" si="183"/>
        <v>#N/A</v>
      </c>
      <c r="P2847" s="24" t="str">
        <f>IFERROR(VLOOKUP(O2847,HOSPITAIS_COM_DIVIDAS!A:E,5,FALSE),"")</f>
        <v/>
      </c>
    </row>
    <row r="2848" spans="1:16" x14ac:dyDescent="0.25">
      <c r="A2848" s="52" t="e">
        <f>Tabela410[[#This Row],[Status da Proposta]]</f>
        <v>#VALUE!</v>
      </c>
      <c r="B2848" s="143">
        <f>MODALIDADE_1!A2848</f>
        <v>0</v>
      </c>
      <c r="C2848" s="142" t="e">
        <f>VLOOKUP(B2848,MODALIDADE_1!A:B,2,FALSE)</f>
        <v>#N/A</v>
      </c>
      <c r="D2848" s="142"/>
      <c r="E2848" s="94" t="e">
        <f>VLOOKUP(B2848,MODALIDADE_1!A:E,5,FALSE)</f>
        <v>#N/A</v>
      </c>
      <c r="F2848" s="95" t="e">
        <f>VLOOKUP(B2848,MODALIDADE_1!A:C,3,FALSE)</f>
        <v>#N/A</v>
      </c>
      <c r="G2848" s="142" t="e">
        <f>VLOOKUP(B2848,MODALIDADE_1!A:G,4,FALSE)</f>
        <v>#N/A</v>
      </c>
      <c r="H2848" s="142" t="e">
        <f>VLOOKUP(B2848,MODALIDADE_1!A:G,6,FALSE)</f>
        <v>#N/A</v>
      </c>
      <c r="I2848" s="142" t="e">
        <f>VLOOKUP(B2848,MODALIDADE_1!A:G,7,FALSE)</f>
        <v>#N/A</v>
      </c>
      <c r="J2848" s="106" t="e">
        <f>VLOOKUP(Tabela410[[#This Row],[Proposta de Referência]],SIMP_M1!A:K,9,FALSE)</f>
        <v>#VALUE!</v>
      </c>
      <c r="K2848" s="106" t="e">
        <f>VLOOKUP(Tabela410[[#This Row],[Proposta de Referência]],SIMP_M1!A:K,8,FALSE)</f>
        <v>#VALUE!</v>
      </c>
      <c r="L2848" s="107" t="e">
        <f t="shared" ref="L2848:L2911" si="184">K2848+J2848</f>
        <v>#VALUE!</v>
      </c>
      <c r="M2848" s="107" t="e">
        <f t="shared" ref="M2848:M2911" si="185">L2848*12</f>
        <v>#VALUE!</v>
      </c>
      <c r="N2848" s="142" t="e">
        <f t="shared" ref="N2848:N2911" si="186">IF(L2848&gt;100000,"SIM, POSSUI VALOR ACIMA DE R$100.000,00","NÃO, POSSUI VALOR NECESSÁRIO")</f>
        <v>#VALUE!</v>
      </c>
      <c r="O2848" s="142" t="e">
        <f t="shared" ref="O2848:O2911" si="187">LEFT(E2848,8)</f>
        <v>#N/A</v>
      </c>
      <c r="P2848" s="24" t="str">
        <f>IFERROR(VLOOKUP(O2848,HOSPITAIS_COM_DIVIDAS!A:E,5,FALSE),"")</f>
        <v/>
      </c>
    </row>
    <row r="2849" spans="1:16" x14ac:dyDescent="0.25">
      <c r="A2849" s="52" t="e">
        <f>Tabela410[[#This Row],[Status da Proposta]]</f>
        <v>#VALUE!</v>
      </c>
      <c r="B2849" s="143">
        <f>MODALIDADE_1!A2849</f>
        <v>0</v>
      </c>
      <c r="C2849" s="142" t="e">
        <f>VLOOKUP(B2849,MODALIDADE_1!A:B,2,FALSE)</f>
        <v>#N/A</v>
      </c>
      <c r="D2849" s="142"/>
      <c r="E2849" s="94" t="e">
        <f>VLOOKUP(B2849,MODALIDADE_1!A:E,5,FALSE)</f>
        <v>#N/A</v>
      </c>
      <c r="F2849" s="95" t="e">
        <f>VLOOKUP(B2849,MODALIDADE_1!A:C,3,FALSE)</f>
        <v>#N/A</v>
      </c>
      <c r="G2849" s="142" t="e">
        <f>VLOOKUP(B2849,MODALIDADE_1!A:G,4,FALSE)</f>
        <v>#N/A</v>
      </c>
      <c r="H2849" s="142" t="e">
        <f>VLOOKUP(B2849,MODALIDADE_1!A:G,6,FALSE)</f>
        <v>#N/A</v>
      </c>
      <c r="I2849" s="142" t="e">
        <f>VLOOKUP(B2849,MODALIDADE_1!A:G,7,FALSE)</f>
        <v>#N/A</v>
      </c>
      <c r="J2849" s="106" t="e">
        <f>VLOOKUP(Tabela410[[#This Row],[Proposta de Referência]],SIMP_M1!A:K,9,FALSE)</f>
        <v>#VALUE!</v>
      </c>
      <c r="K2849" s="106" t="e">
        <f>VLOOKUP(Tabela410[[#This Row],[Proposta de Referência]],SIMP_M1!A:K,8,FALSE)</f>
        <v>#VALUE!</v>
      </c>
      <c r="L2849" s="107" t="e">
        <f t="shared" si="184"/>
        <v>#VALUE!</v>
      </c>
      <c r="M2849" s="107" t="e">
        <f t="shared" si="185"/>
        <v>#VALUE!</v>
      </c>
      <c r="N2849" s="142" t="e">
        <f t="shared" si="186"/>
        <v>#VALUE!</v>
      </c>
      <c r="O2849" s="142" t="e">
        <f t="shared" si="187"/>
        <v>#N/A</v>
      </c>
      <c r="P2849" s="24" t="str">
        <f>IFERROR(VLOOKUP(O2849,HOSPITAIS_COM_DIVIDAS!A:E,5,FALSE),"")</f>
        <v/>
      </c>
    </row>
    <row r="2850" spans="1:16" x14ac:dyDescent="0.25">
      <c r="A2850" s="52" t="e">
        <f>Tabela410[[#This Row],[Status da Proposta]]</f>
        <v>#VALUE!</v>
      </c>
      <c r="B2850" s="143">
        <f>MODALIDADE_1!A2850</f>
        <v>0</v>
      </c>
      <c r="C2850" s="142" t="e">
        <f>VLOOKUP(B2850,MODALIDADE_1!A:B,2,FALSE)</f>
        <v>#N/A</v>
      </c>
      <c r="D2850" s="142"/>
      <c r="E2850" s="94" t="e">
        <f>VLOOKUP(B2850,MODALIDADE_1!A:E,5,FALSE)</f>
        <v>#N/A</v>
      </c>
      <c r="F2850" s="95" t="e">
        <f>VLOOKUP(B2850,MODALIDADE_1!A:C,3,FALSE)</f>
        <v>#N/A</v>
      </c>
      <c r="G2850" s="142" t="e">
        <f>VLOOKUP(B2850,MODALIDADE_1!A:G,4,FALSE)</f>
        <v>#N/A</v>
      </c>
      <c r="H2850" s="142" t="e">
        <f>VLOOKUP(B2850,MODALIDADE_1!A:G,6,FALSE)</f>
        <v>#N/A</v>
      </c>
      <c r="I2850" s="142" t="e">
        <f>VLOOKUP(B2850,MODALIDADE_1!A:G,7,FALSE)</f>
        <v>#N/A</v>
      </c>
      <c r="J2850" s="106" t="e">
        <f>VLOOKUP(Tabela410[[#This Row],[Proposta de Referência]],SIMP_M1!A:K,9,FALSE)</f>
        <v>#VALUE!</v>
      </c>
      <c r="K2850" s="106" t="e">
        <f>VLOOKUP(Tabela410[[#This Row],[Proposta de Referência]],SIMP_M1!A:K,8,FALSE)</f>
        <v>#VALUE!</v>
      </c>
      <c r="L2850" s="107" t="e">
        <f t="shared" si="184"/>
        <v>#VALUE!</v>
      </c>
      <c r="M2850" s="107" t="e">
        <f t="shared" si="185"/>
        <v>#VALUE!</v>
      </c>
      <c r="N2850" s="142" t="e">
        <f t="shared" si="186"/>
        <v>#VALUE!</v>
      </c>
      <c r="O2850" s="142" t="e">
        <f t="shared" si="187"/>
        <v>#N/A</v>
      </c>
      <c r="P2850" s="24" t="str">
        <f>IFERROR(VLOOKUP(O2850,HOSPITAIS_COM_DIVIDAS!A:E,5,FALSE),"")</f>
        <v/>
      </c>
    </row>
    <row r="2851" spans="1:16" x14ac:dyDescent="0.25">
      <c r="A2851" s="52" t="e">
        <f>Tabela410[[#This Row],[Status da Proposta]]</f>
        <v>#VALUE!</v>
      </c>
      <c r="B2851" s="143">
        <f>MODALIDADE_1!A2851</f>
        <v>0</v>
      </c>
      <c r="C2851" s="142" t="e">
        <f>VLOOKUP(B2851,MODALIDADE_1!A:B,2,FALSE)</f>
        <v>#N/A</v>
      </c>
      <c r="D2851" s="142"/>
      <c r="E2851" s="94" t="e">
        <f>VLOOKUP(B2851,MODALIDADE_1!A:E,5,FALSE)</f>
        <v>#N/A</v>
      </c>
      <c r="F2851" s="95" t="e">
        <f>VLOOKUP(B2851,MODALIDADE_1!A:C,3,FALSE)</f>
        <v>#N/A</v>
      </c>
      <c r="G2851" s="142" t="e">
        <f>VLOOKUP(B2851,MODALIDADE_1!A:G,4,FALSE)</f>
        <v>#N/A</v>
      </c>
      <c r="H2851" s="142" t="e">
        <f>VLOOKUP(B2851,MODALIDADE_1!A:G,6,FALSE)</f>
        <v>#N/A</v>
      </c>
      <c r="I2851" s="142" t="e">
        <f>VLOOKUP(B2851,MODALIDADE_1!A:G,7,FALSE)</f>
        <v>#N/A</v>
      </c>
      <c r="J2851" s="106" t="e">
        <f>VLOOKUP(Tabela410[[#This Row],[Proposta de Referência]],SIMP_M1!A:K,9,FALSE)</f>
        <v>#VALUE!</v>
      </c>
      <c r="K2851" s="106" t="e">
        <f>VLOOKUP(Tabela410[[#This Row],[Proposta de Referência]],SIMP_M1!A:K,8,FALSE)</f>
        <v>#VALUE!</v>
      </c>
      <c r="L2851" s="107" t="e">
        <f t="shared" si="184"/>
        <v>#VALUE!</v>
      </c>
      <c r="M2851" s="107" t="e">
        <f t="shared" si="185"/>
        <v>#VALUE!</v>
      </c>
      <c r="N2851" s="142" t="e">
        <f t="shared" si="186"/>
        <v>#VALUE!</v>
      </c>
      <c r="O2851" s="142" t="e">
        <f t="shared" si="187"/>
        <v>#N/A</v>
      </c>
      <c r="P2851" s="24" t="str">
        <f>IFERROR(VLOOKUP(O2851,HOSPITAIS_COM_DIVIDAS!A:E,5,FALSE),"")</f>
        <v/>
      </c>
    </row>
    <row r="2852" spans="1:16" x14ac:dyDescent="0.25">
      <c r="A2852" s="52" t="e">
        <f>Tabela410[[#This Row],[Status da Proposta]]</f>
        <v>#VALUE!</v>
      </c>
      <c r="B2852" s="143">
        <f>MODALIDADE_1!A2852</f>
        <v>0</v>
      </c>
      <c r="C2852" s="142" t="e">
        <f>VLOOKUP(B2852,MODALIDADE_1!A:B,2,FALSE)</f>
        <v>#N/A</v>
      </c>
      <c r="D2852" s="142"/>
      <c r="E2852" s="94" t="e">
        <f>VLOOKUP(B2852,MODALIDADE_1!A:E,5,FALSE)</f>
        <v>#N/A</v>
      </c>
      <c r="F2852" s="95" t="e">
        <f>VLOOKUP(B2852,MODALIDADE_1!A:C,3,FALSE)</f>
        <v>#N/A</v>
      </c>
      <c r="G2852" s="142" t="e">
        <f>VLOOKUP(B2852,MODALIDADE_1!A:G,4,FALSE)</f>
        <v>#N/A</v>
      </c>
      <c r="H2852" s="142" t="e">
        <f>VLOOKUP(B2852,MODALIDADE_1!A:G,6,FALSE)</f>
        <v>#N/A</v>
      </c>
      <c r="I2852" s="142" t="e">
        <f>VLOOKUP(B2852,MODALIDADE_1!A:G,7,FALSE)</f>
        <v>#N/A</v>
      </c>
      <c r="J2852" s="106" t="e">
        <f>VLOOKUP(Tabela410[[#This Row],[Proposta de Referência]],SIMP_M1!A:K,9,FALSE)</f>
        <v>#VALUE!</v>
      </c>
      <c r="K2852" s="106" t="e">
        <f>VLOOKUP(Tabela410[[#This Row],[Proposta de Referência]],SIMP_M1!A:K,8,FALSE)</f>
        <v>#VALUE!</v>
      </c>
      <c r="L2852" s="107" t="e">
        <f t="shared" si="184"/>
        <v>#VALUE!</v>
      </c>
      <c r="M2852" s="107" t="e">
        <f t="shared" si="185"/>
        <v>#VALUE!</v>
      </c>
      <c r="N2852" s="142" t="e">
        <f t="shared" si="186"/>
        <v>#VALUE!</v>
      </c>
      <c r="O2852" s="142" t="e">
        <f t="shared" si="187"/>
        <v>#N/A</v>
      </c>
      <c r="P2852" s="24" t="str">
        <f>IFERROR(VLOOKUP(O2852,HOSPITAIS_COM_DIVIDAS!A:E,5,FALSE),"")</f>
        <v/>
      </c>
    </row>
    <row r="2853" spans="1:16" x14ac:dyDescent="0.25">
      <c r="A2853" s="52" t="e">
        <f>Tabela410[[#This Row],[Status da Proposta]]</f>
        <v>#VALUE!</v>
      </c>
      <c r="B2853" s="143">
        <f>MODALIDADE_1!A2853</f>
        <v>0</v>
      </c>
      <c r="C2853" s="142" t="e">
        <f>VLOOKUP(B2853,MODALIDADE_1!A:B,2,FALSE)</f>
        <v>#N/A</v>
      </c>
      <c r="D2853" s="142"/>
      <c r="E2853" s="94" t="e">
        <f>VLOOKUP(B2853,MODALIDADE_1!A:E,5,FALSE)</f>
        <v>#N/A</v>
      </c>
      <c r="F2853" s="95" t="e">
        <f>VLOOKUP(B2853,MODALIDADE_1!A:C,3,FALSE)</f>
        <v>#N/A</v>
      </c>
      <c r="G2853" s="142" t="e">
        <f>VLOOKUP(B2853,MODALIDADE_1!A:G,4,FALSE)</f>
        <v>#N/A</v>
      </c>
      <c r="H2853" s="142" t="e">
        <f>VLOOKUP(B2853,MODALIDADE_1!A:G,6,FALSE)</f>
        <v>#N/A</v>
      </c>
      <c r="I2853" s="142" t="e">
        <f>VLOOKUP(B2853,MODALIDADE_1!A:G,7,FALSE)</f>
        <v>#N/A</v>
      </c>
      <c r="J2853" s="106" t="e">
        <f>VLOOKUP(Tabela410[[#This Row],[Proposta de Referência]],SIMP_M1!A:K,9,FALSE)</f>
        <v>#VALUE!</v>
      </c>
      <c r="K2853" s="106" t="e">
        <f>VLOOKUP(Tabela410[[#This Row],[Proposta de Referência]],SIMP_M1!A:K,8,FALSE)</f>
        <v>#VALUE!</v>
      </c>
      <c r="L2853" s="107" t="e">
        <f t="shared" si="184"/>
        <v>#VALUE!</v>
      </c>
      <c r="M2853" s="107" t="e">
        <f t="shared" si="185"/>
        <v>#VALUE!</v>
      </c>
      <c r="N2853" s="142" t="e">
        <f t="shared" si="186"/>
        <v>#VALUE!</v>
      </c>
      <c r="O2853" s="142" t="e">
        <f t="shared" si="187"/>
        <v>#N/A</v>
      </c>
      <c r="P2853" s="24" t="str">
        <f>IFERROR(VLOOKUP(O2853,HOSPITAIS_COM_DIVIDAS!A:E,5,FALSE),"")</f>
        <v/>
      </c>
    </row>
    <row r="2854" spans="1:16" x14ac:dyDescent="0.25">
      <c r="A2854" s="52" t="e">
        <f>Tabela410[[#This Row],[Status da Proposta]]</f>
        <v>#VALUE!</v>
      </c>
      <c r="B2854" s="143">
        <f>MODALIDADE_1!A2854</f>
        <v>0</v>
      </c>
      <c r="C2854" s="142" t="e">
        <f>VLOOKUP(B2854,MODALIDADE_1!A:B,2,FALSE)</f>
        <v>#N/A</v>
      </c>
      <c r="D2854" s="142"/>
      <c r="E2854" s="94" t="e">
        <f>VLOOKUP(B2854,MODALIDADE_1!A:E,5,FALSE)</f>
        <v>#N/A</v>
      </c>
      <c r="F2854" s="95" t="e">
        <f>VLOOKUP(B2854,MODALIDADE_1!A:C,3,FALSE)</f>
        <v>#N/A</v>
      </c>
      <c r="G2854" s="142" t="e">
        <f>VLOOKUP(B2854,MODALIDADE_1!A:G,4,FALSE)</f>
        <v>#N/A</v>
      </c>
      <c r="H2854" s="142" t="e">
        <f>VLOOKUP(B2854,MODALIDADE_1!A:G,6,FALSE)</f>
        <v>#N/A</v>
      </c>
      <c r="I2854" s="142" t="e">
        <f>VLOOKUP(B2854,MODALIDADE_1!A:G,7,FALSE)</f>
        <v>#N/A</v>
      </c>
      <c r="J2854" s="106" t="e">
        <f>VLOOKUP(Tabela410[[#This Row],[Proposta de Referência]],SIMP_M1!A:K,9,FALSE)</f>
        <v>#VALUE!</v>
      </c>
      <c r="K2854" s="106" t="e">
        <f>VLOOKUP(Tabela410[[#This Row],[Proposta de Referência]],SIMP_M1!A:K,8,FALSE)</f>
        <v>#VALUE!</v>
      </c>
      <c r="L2854" s="107" t="e">
        <f t="shared" si="184"/>
        <v>#VALUE!</v>
      </c>
      <c r="M2854" s="107" t="e">
        <f t="shared" si="185"/>
        <v>#VALUE!</v>
      </c>
      <c r="N2854" s="142" t="e">
        <f t="shared" si="186"/>
        <v>#VALUE!</v>
      </c>
      <c r="O2854" s="142" t="e">
        <f t="shared" si="187"/>
        <v>#N/A</v>
      </c>
      <c r="P2854" s="24" t="str">
        <f>IFERROR(VLOOKUP(O2854,HOSPITAIS_COM_DIVIDAS!A:E,5,FALSE),"")</f>
        <v/>
      </c>
    </row>
    <row r="2855" spans="1:16" x14ac:dyDescent="0.25">
      <c r="A2855" s="52" t="e">
        <f>Tabela410[[#This Row],[Status da Proposta]]</f>
        <v>#VALUE!</v>
      </c>
      <c r="B2855" s="143">
        <f>MODALIDADE_1!A2855</f>
        <v>0</v>
      </c>
      <c r="C2855" s="142" t="e">
        <f>VLOOKUP(B2855,MODALIDADE_1!A:B,2,FALSE)</f>
        <v>#N/A</v>
      </c>
      <c r="D2855" s="142"/>
      <c r="E2855" s="94" t="e">
        <f>VLOOKUP(B2855,MODALIDADE_1!A:E,5,FALSE)</f>
        <v>#N/A</v>
      </c>
      <c r="F2855" s="95" t="e">
        <f>VLOOKUP(B2855,MODALIDADE_1!A:C,3,FALSE)</f>
        <v>#N/A</v>
      </c>
      <c r="G2855" s="142" t="e">
        <f>VLOOKUP(B2855,MODALIDADE_1!A:G,4,FALSE)</f>
        <v>#N/A</v>
      </c>
      <c r="H2855" s="142" t="e">
        <f>VLOOKUP(B2855,MODALIDADE_1!A:G,6,FALSE)</f>
        <v>#N/A</v>
      </c>
      <c r="I2855" s="142" t="e">
        <f>VLOOKUP(B2855,MODALIDADE_1!A:G,7,FALSE)</f>
        <v>#N/A</v>
      </c>
      <c r="J2855" s="106" t="e">
        <f>VLOOKUP(Tabela410[[#This Row],[Proposta de Referência]],SIMP_M1!A:K,9,FALSE)</f>
        <v>#VALUE!</v>
      </c>
      <c r="K2855" s="106" t="e">
        <f>VLOOKUP(Tabela410[[#This Row],[Proposta de Referência]],SIMP_M1!A:K,8,FALSE)</f>
        <v>#VALUE!</v>
      </c>
      <c r="L2855" s="107" t="e">
        <f t="shared" si="184"/>
        <v>#VALUE!</v>
      </c>
      <c r="M2855" s="107" t="e">
        <f t="shared" si="185"/>
        <v>#VALUE!</v>
      </c>
      <c r="N2855" s="142" t="e">
        <f t="shared" si="186"/>
        <v>#VALUE!</v>
      </c>
      <c r="O2855" s="142" t="e">
        <f t="shared" si="187"/>
        <v>#N/A</v>
      </c>
      <c r="P2855" s="24" t="str">
        <f>IFERROR(VLOOKUP(O2855,HOSPITAIS_COM_DIVIDAS!A:E,5,FALSE),"")</f>
        <v/>
      </c>
    </row>
    <row r="2856" spans="1:16" x14ac:dyDescent="0.25">
      <c r="A2856" s="52" t="e">
        <f>Tabela410[[#This Row],[Status da Proposta]]</f>
        <v>#VALUE!</v>
      </c>
      <c r="B2856" s="143">
        <f>MODALIDADE_1!A2856</f>
        <v>0</v>
      </c>
      <c r="C2856" s="142" t="e">
        <f>VLOOKUP(B2856,MODALIDADE_1!A:B,2,FALSE)</f>
        <v>#N/A</v>
      </c>
      <c r="D2856" s="142"/>
      <c r="E2856" s="94" t="e">
        <f>VLOOKUP(B2856,MODALIDADE_1!A:E,5,FALSE)</f>
        <v>#N/A</v>
      </c>
      <c r="F2856" s="95" t="e">
        <f>VLOOKUP(B2856,MODALIDADE_1!A:C,3,FALSE)</f>
        <v>#N/A</v>
      </c>
      <c r="G2856" s="142" t="e">
        <f>VLOOKUP(B2856,MODALIDADE_1!A:G,4,FALSE)</f>
        <v>#N/A</v>
      </c>
      <c r="H2856" s="142" t="e">
        <f>VLOOKUP(B2856,MODALIDADE_1!A:G,6,FALSE)</f>
        <v>#N/A</v>
      </c>
      <c r="I2856" s="142" t="e">
        <f>VLOOKUP(B2856,MODALIDADE_1!A:G,7,FALSE)</f>
        <v>#N/A</v>
      </c>
      <c r="J2856" s="106" t="e">
        <f>VLOOKUP(Tabela410[[#This Row],[Proposta de Referência]],SIMP_M1!A:K,9,FALSE)</f>
        <v>#VALUE!</v>
      </c>
      <c r="K2856" s="106" t="e">
        <f>VLOOKUP(Tabela410[[#This Row],[Proposta de Referência]],SIMP_M1!A:K,8,FALSE)</f>
        <v>#VALUE!</v>
      </c>
      <c r="L2856" s="107" t="e">
        <f t="shared" si="184"/>
        <v>#VALUE!</v>
      </c>
      <c r="M2856" s="107" t="e">
        <f t="shared" si="185"/>
        <v>#VALUE!</v>
      </c>
      <c r="N2856" s="142" t="e">
        <f t="shared" si="186"/>
        <v>#VALUE!</v>
      </c>
      <c r="O2856" s="142" t="e">
        <f t="shared" si="187"/>
        <v>#N/A</v>
      </c>
      <c r="P2856" s="24" t="str">
        <f>IFERROR(VLOOKUP(O2856,HOSPITAIS_COM_DIVIDAS!A:E,5,FALSE),"")</f>
        <v/>
      </c>
    </row>
    <row r="2857" spans="1:16" x14ac:dyDescent="0.25">
      <c r="A2857" s="52" t="e">
        <f>Tabela410[[#This Row],[Status da Proposta]]</f>
        <v>#VALUE!</v>
      </c>
      <c r="B2857" s="143">
        <f>MODALIDADE_1!A2857</f>
        <v>0</v>
      </c>
      <c r="C2857" s="142" t="e">
        <f>VLOOKUP(B2857,MODALIDADE_1!A:B,2,FALSE)</f>
        <v>#N/A</v>
      </c>
      <c r="D2857" s="142"/>
      <c r="E2857" s="94" t="e">
        <f>VLOOKUP(B2857,MODALIDADE_1!A:E,5,FALSE)</f>
        <v>#N/A</v>
      </c>
      <c r="F2857" s="95" t="e">
        <f>VLOOKUP(B2857,MODALIDADE_1!A:C,3,FALSE)</f>
        <v>#N/A</v>
      </c>
      <c r="G2857" s="142" t="e">
        <f>VLOOKUP(B2857,MODALIDADE_1!A:G,4,FALSE)</f>
        <v>#N/A</v>
      </c>
      <c r="H2857" s="142" t="e">
        <f>VLOOKUP(B2857,MODALIDADE_1!A:G,6,FALSE)</f>
        <v>#N/A</v>
      </c>
      <c r="I2857" s="142" t="e">
        <f>VLOOKUP(B2857,MODALIDADE_1!A:G,7,FALSE)</f>
        <v>#N/A</v>
      </c>
      <c r="J2857" s="106" t="e">
        <f>VLOOKUP(Tabela410[[#This Row],[Proposta de Referência]],SIMP_M1!A:K,9,FALSE)</f>
        <v>#VALUE!</v>
      </c>
      <c r="K2857" s="106" t="e">
        <f>VLOOKUP(Tabela410[[#This Row],[Proposta de Referência]],SIMP_M1!A:K,8,FALSE)</f>
        <v>#VALUE!</v>
      </c>
      <c r="L2857" s="107" t="e">
        <f t="shared" si="184"/>
        <v>#VALUE!</v>
      </c>
      <c r="M2857" s="107" t="e">
        <f t="shared" si="185"/>
        <v>#VALUE!</v>
      </c>
      <c r="N2857" s="142" t="e">
        <f t="shared" si="186"/>
        <v>#VALUE!</v>
      </c>
      <c r="O2857" s="142" t="e">
        <f t="shared" si="187"/>
        <v>#N/A</v>
      </c>
      <c r="P2857" s="24" t="str">
        <f>IFERROR(VLOOKUP(O2857,HOSPITAIS_COM_DIVIDAS!A:E,5,FALSE),"")</f>
        <v/>
      </c>
    </row>
    <row r="2858" spans="1:16" x14ac:dyDescent="0.25">
      <c r="A2858" s="52" t="e">
        <f>Tabela410[[#This Row],[Status da Proposta]]</f>
        <v>#VALUE!</v>
      </c>
      <c r="B2858" s="143">
        <f>MODALIDADE_1!A2858</f>
        <v>0</v>
      </c>
      <c r="C2858" s="142" t="e">
        <f>VLOOKUP(B2858,MODALIDADE_1!A:B,2,FALSE)</f>
        <v>#N/A</v>
      </c>
      <c r="D2858" s="142"/>
      <c r="E2858" s="94" t="e">
        <f>VLOOKUP(B2858,MODALIDADE_1!A:E,5,FALSE)</f>
        <v>#N/A</v>
      </c>
      <c r="F2858" s="95" t="e">
        <f>VLOOKUP(B2858,MODALIDADE_1!A:C,3,FALSE)</f>
        <v>#N/A</v>
      </c>
      <c r="G2858" s="142" t="e">
        <f>VLOOKUP(B2858,MODALIDADE_1!A:G,4,FALSE)</f>
        <v>#N/A</v>
      </c>
      <c r="H2858" s="142" t="e">
        <f>VLOOKUP(B2858,MODALIDADE_1!A:G,6,FALSE)</f>
        <v>#N/A</v>
      </c>
      <c r="I2858" s="142" t="e">
        <f>VLOOKUP(B2858,MODALIDADE_1!A:G,7,FALSE)</f>
        <v>#N/A</v>
      </c>
      <c r="J2858" s="106" t="e">
        <f>VLOOKUP(Tabela410[[#This Row],[Proposta de Referência]],SIMP_M1!A:K,9,FALSE)</f>
        <v>#VALUE!</v>
      </c>
      <c r="K2858" s="106" t="e">
        <f>VLOOKUP(Tabela410[[#This Row],[Proposta de Referência]],SIMP_M1!A:K,8,FALSE)</f>
        <v>#VALUE!</v>
      </c>
      <c r="L2858" s="107" t="e">
        <f t="shared" si="184"/>
        <v>#VALUE!</v>
      </c>
      <c r="M2858" s="107" t="e">
        <f t="shared" si="185"/>
        <v>#VALUE!</v>
      </c>
      <c r="N2858" s="142" t="e">
        <f t="shared" si="186"/>
        <v>#VALUE!</v>
      </c>
      <c r="O2858" s="142" t="e">
        <f t="shared" si="187"/>
        <v>#N/A</v>
      </c>
      <c r="P2858" s="24" t="str">
        <f>IFERROR(VLOOKUP(O2858,HOSPITAIS_COM_DIVIDAS!A:E,5,FALSE),"")</f>
        <v/>
      </c>
    </row>
    <row r="2859" spans="1:16" x14ac:dyDescent="0.25">
      <c r="A2859" s="52" t="e">
        <f>Tabela410[[#This Row],[Status da Proposta]]</f>
        <v>#VALUE!</v>
      </c>
      <c r="B2859" s="143">
        <f>MODALIDADE_1!A2859</f>
        <v>0</v>
      </c>
      <c r="C2859" s="142" t="e">
        <f>VLOOKUP(B2859,MODALIDADE_1!A:B,2,FALSE)</f>
        <v>#N/A</v>
      </c>
      <c r="D2859" s="142"/>
      <c r="E2859" s="94" t="e">
        <f>VLOOKUP(B2859,MODALIDADE_1!A:E,5,FALSE)</f>
        <v>#N/A</v>
      </c>
      <c r="F2859" s="95" t="e">
        <f>VLOOKUP(B2859,MODALIDADE_1!A:C,3,FALSE)</f>
        <v>#N/A</v>
      </c>
      <c r="G2859" s="142" t="e">
        <f>VLOOKUP(B2859,MODALIDADE_1!A:G,4,FALSE)</f>
        <v>#N/A</v>
      </c>
      <c r="H2859" s="142" t="e">
        <f>VLOOKUP(B2859,MODALIDADE_1!A:G,6,FALSE)</f>
        <v>#N/A</v>
      </c>
      <c r="I2859" s="142" t="e">
        <f>VLOOKUP(B2859,MODALIDADE_1!A:G,7,FALSE)</f>
        <v>#N/A</v>
      </c>
      <c r="J2859" s="106" t="e">
        <f>VLOOKUP(Tabela410[[#This Row],[Proposta de Referência]],SIMP_M1!A:K,9,FALSE)</f>
        <v>#VALUE!</v>
      </c>
      <c r="K2859" s="106" t="e">
        <f>VLOOKUP(Tabela410[[#This Row],[Proposta de Referência]],SIMP_M1!A:K,8,FALSE)</f>
        <v>#VALUE!</v>
      </c>
      <c r="L2859" s="107" t="e">
        <f t="shared" si="184"/>
        <v>#VALUE!</v>
      </c>
      <c r="M2859" s="107" t="e">
        <f t="shared" si="185"/>
        <v>#VALUE!</v>
      </c>
      <c r="N2859" s="142" t="e">
        <f t="shared" si="186"/>
        <v>#VALUE!</v>
      </c>
      <c r="O2859" s="142" t="e">
        <f t="shared" si="187"/>
        <v>#N/A</v>
      </c>
      <c r="P2859" s="24" t="str">
        <f>IFERROR(VLOOKUP(O2859,HOSPITAIS_COM_DIVIDAS!A:E,5,FALSE),"")</f>
        <v/>
      </c>
    </row>
    <row r="2860" spans="1:16" x14ac:dyDescent="0.25">
      <c r="A2860" s="52" t="e">
        <f>Tabela410[[#This Row],[Status da Proposta]]</f>
        <v>#VALUE!</v>
      </c>
      <c r="B2860" s="143">
        <f>MODALIDADE_1!A2860</f>
        <v>0</v>
      </c>
      <c r="C2860" s="142" t="e">
        <f>VLOOKUP(B2860,MODALIDADE_1!A:B,2,FALSE)</f>
        <v>#N/A</v>
      </c>
      <c r="D2860" s="142"/>
      <c r="E2860" s="94" t="e">
        <f>VLOOKUP(B2860,MODALIDADE_1!A:E,5,FALSE)</f>
        <v>#N/A</v>
      </c>
      <c r="F2860" s="95" t="e">
        <f>VLOOKUP(B2860,MODALIDADE_1!A:C,3,FALSE)</f>
        <v>#N/A</v>
      </c>
      <c r="G2860" s="142" t="e">
        <f>VLOOKUP(B2860,MODALIDADE_1!A:G,4,FALSE)</f>
        <v>#N/A</v>
      </c>
      <c r="H2860" s="142" t="e">
        <f>VLOOKUP(B2860,MODALIDADE_1!A:G,6,FALSE)</f>
        <v>#N/A</v>
      </c>
      <c r="I2860" s="142" t="e">
        <f>VLOOKUP(B2860,MODALIDADE_1!A:G,7,FALSE)</f>
        <v>#N/A</v>
      </c>
      <c r="J2860" s="106" t="e">
        <f>VLOOKUP(Tabela410[[#This Row],[Proposta de Referência]],SIMP_M1!A:K,9,FALSE)</f>
        <v>#VALUE!</v>
      </c>
      <c r="K2860" s="106" t="e">
        <f>VLOOKUP(Tabela410[[#This Row],[Proposta de Referência]],SIMP_M1!A:K,8,FALSE)</f>
        <v>#VALUE!</v>
      </c>
      <c r="L2860" s="107" t="e">
        <f t="shared" si="184"/>
        <v>#VALUE!</v>
      </c>
      <c r="M2860" s="107" t="e">
        <f t="shared" si="185"/>
        <v>#VALUE!</v>
      </c>
      <c r="N2860" s="142" t="e">
        <f t="shared" si="186"/>
        <v>#VALUE!</v>
      </c>
      <c r="O2860" s="142" t="e">
        <f t="shared" si="187"/>
        <v>#N/A</v>
      </c>
      <c r="P2860" s="24" t="str">
        <f>IFERROR(VLOOKUP(O2860,HOSPITAIS_COM_DIVIDAS!A:E,5,FALSE),"")</f>
        <v/>
      </c>
    </row>
    <row r="2861" spans="1:16" x14ac:dyDescent="0.25">
      <c r="A2861" s="52" t="e">
        <f>Tabela410[[#This Row],[Status da Proposta]]</f>
        <v>#VALUE!</v>
      </c>
      <c r="B2861" s="143">
        <f>MODALIDADE_1!A2861</f>
        <v>0</v>
      </c>
      <c r="C2861" s="142" t="e">
        <f>VLOOKUP(B2861,MODALIDADE_1!A:B,2,FALSE)</f>
        <v>#N/A</v>
      </c>
      <c r="D2861" s="142"/>
      <c r="E2861" s="94" t="e">
        <f>VLOOKUP(B2861,MODALIDADE_1!A:E,5,FALSE)</f>
        <v>#N/A</v>
      </c>
      <c r="F2861" s="95" t="e">
        <f>VLOOKUP(B2861,MODALIDADE_1!A:C,3,FALSE)</f>
        <v>#N/A</v>
      </c>
      <c r="G2861" s="142" t="e">
        <f>VLOOKUP(B2861,MODALIDADE_1!A:G,4,FALSE)</f>
        <v>#N/A</v>
      </c>
      <c r="H2861" s="142" t="e">
        <f>VLOOKUP(B2861,MODALIDADE_1!A:G,6,FALSE)</f>
        <v>#N/A</v>
      </c>
      <c r="I2861" s="142" t="e">
        <f>VLOOKUP(B2861,MODALIDADE_1!A:G,7,FALSE)</f>
        <v>#N/A</v>
      </c>
      <c r="J2861" s="106" t="e">
        <f>VLOOKUP(Tabela410[[#This Row],[Proposta de Referência]],SIMP_M1!A:K,9,FALSE)</f>
        <v>#VALUE!</v>
      </c>
      <c r="K2861" s="106" t="e">
        <f>VLOOKUP(Tabela410[[#This Row],[Proposta de Referência]],SIMP_M1!A:K,8,FALSE)</f>
        <v>#VALUE!</v>
      </c>
      <c r="L2861" s="107" t="e">
        <f t="shared" si="184"/>
        <v>#VALUE!</v>
      </c>
      <c r="M2861" s="107" t="e">
        <f t="shared" si="185"/>
        <v>#VALUE!</v>
      </c>
      <c r="N2861" s="142" t="e">
        <f t="shared" si="186"/>
        <v>#VALUE!</v>
      </c>
      <c r="O2861" s="142" t="e">
        <f t="shared" si="187"/>
        <v>#N/A</v>
      </c>
      <c r="P2861" s="24" t="str">
        <f>IFERROR(VLOOKUP(O2861,HOSPITAIS_COM_DIVIDAS!A:E,5,FALSE),"")</f>
        <v/>
      </c>
    </row>
    <row r="2862" spans="1:16" x14ac:dyDescent="0.25">
      <c r="A2862" s="52" t="e">
        <f>Tabela410[[#This Row],[Status da Proposta]]</f>
        <v>#VALUE!</v>
      </c>
      <c r="B2862" s="143">
        <f>MODALIDADE_1!A2862</f>
        <v>0</v>
      </c>
      <c r="C2862" s="142" t="e">
        <f>VLOOKUP(B2862,MODALIDADE_1!A:B,2,FALSE)</f>
        <v>#N/A</v>
      </c>
      <c r="D2862" s="142"/>
      <c r="E2862" s="94" t="e">
        <f>VLOOKUP(B2862,MODALIDADE_1!A:E,5,FALSE)</f>
        <v>#N/A</v>
      </c>
      <c r="F2862" s="95" t="e">
        <f>VLOOKUP(B2862,MODALIDADE_1!A:C,3,FALSE)</f>
        <v>#N/A</v>
      </c>
      <c r="G2862" s="142" t="e">
        <f>VLOOKUP(B2862,MODALIDADE_1!A:G,4,FALSE)</f>
        <v>#N/A</v>
      </c>
      <c r="H2862" s="142" t="e">
        <f>VLOOKUP(B2862,MODALIDADE_1!A:G,6,FALSE)</f>
        <v>#N/A</v>
      </c>
      <c r="I2862" s="142" t="e">
        <f>VLOOKUP(B2862,MODALIDADE_1!A:G,7,FALSE)</f>
        <v>#N/A</v>
      </c>
      <c r="J2862" s="106" t="e">
        <f>VLOOKUP(Tabela410[[#This Row],[Proposta de Referência]],SIMP_M1!A:K,9,FALSE)</f>
        <v>#VALUE!</v>
      </c>
      <c r="K2862" s="106" t="e">
        <f>VLOOKUP(Tabela410[[#This Row],[Proposta de Referência]],SIMP_M1!A:K,8,FALSE)</f>
        <v>#VALUE!</v>
      </c>
      <c r="L2862" s="107" t="e">
        <f t="shared" si="184"/>
        <v>#VALUE!</v>
      </c>
      <c r="M2862" s="107" t="e">
        <f t="shared" si="185"/>
        <v>#VALUE!</v>
      </c>
      <c r="N2862" s="142" t="e">
        <f t="shared" si="186"/>
        <v>#VALUE!</v>
      </c>
      <c r="O2862" s="142" t="e">
        <f t="shared" si="187"/>
        <v>#N/A</v>
      </c>
      <c r="P2862" s="24" t="str">
        <f>IFERROR(VLOOKUP(O2862,HOSPITAIS_COM_DIVIDAS!A:E,5,FALSE),"")</f>
        <v/>
      </c>
    </row>
    <row r="2863" spans="1:16" x14ac:dyDescent="0.25">
      <c r="A2863" s="52" t="e">
        <f>Tabela410[[#This Row],[Status da Proposta]]</f>
        <v>#VALUE!</v>
      </c>
      <c r="B2863" s="143">
        <f>MODALIDADE_1!A2863</f>
        <v>0</v>
      </c>
      <c r="C2863" s="142" t="e">
        <f>VLOOKUP(B2863,MODALIDADE_1!A:B,2,FALSE)</f>
        <v>#N/A</v>
      </c>
      <c r="D2863" s="142"/>
      <c r="E2863" s="94" t="e">
        <f>VLOOKUP(B2863,MODALIDADE_1!A:E,5,FALSE)</f>
        <v>#N/A</v>
      </c>
      <c r="F2863" s="95" t="e">
        <f>VLOOKUP(B2863,MODALIDADE_1!A:C,3,FALSE)</f>
        <v>#N/A</v>
      </c>
      <c r="G2863" s="142" t="e">
        <f>VLOOKUP(B2863,MODALIDADE_1!A:G,4,FALSE)</f>
        <v>#N/A</v>
      </c>
      <c r="H2863" s="142" t="e">
        <f>VLOOKUP(B2863,MODALIDADE_1!A:G,6,FALSE)</f>
        <v>#N/A</v>
      </c>
      <c r="I2863" s="142" t="e">
        <f>VLOOKUP(B2863,MODALIDADE_1!A:G,7,FALSE)</f>
        <v>#N/A</v>
      </c>
      <c r="J2863" s="106" t="e">
        <f>VLOOKUP(Tabela410[[#This Row],[Proposta de Referência]],SIMP_M1!A:K,9,FALSE)</f>
        <v>#VALUE!</v>
      </c>
      <c r="K2863" s="106" t="e">
        <f>VLOOKUP(Tabela410[[#This Row],[Proposta de Referência]],SIMP_M1!A:K,8,FALSE)</f>
        <v>#VALUE!</v>
      </c>
      <c r="L2863" s="107" t="e">
        <f t="shared" si="184"/>
        <v>#VALUE!</v>
      </c>
      <c r="M2863" s="107" t="e">
        <f t="shared" si="185"/>
        <v>#VALUE!</v>
      </c>
      <c r="N2863" s="142" t="e">
        <f t="shared" si="186"/>
        <v>#VALUE!</v>
      </c>
      <c r="O2863" s="142" t="e">
        <f t="shared" si="187"/>
        <v>#N/A</v>
      </c>
      <c r="P2863" s="24" t="str">
        <f>IFERROR(VLOOKUP(O2863,HOSPITAIS_COM_DIVIDAS!A:E,5,FALSE),"")</f>
        <v/>
      </c>
    </row>
    <row r="2864" spans="1:16" x14ac:dyDescent="0.25">
      <c r="A2864" s="52" t="e">
        <f>Tabela410[[#This Row],[Status da Proposta]]</f>
        <v>#VALUE!</v>
      </c>
      <c r="B2864" s="143">
        <f>MODALIDADE_1!A2864</f>
        <v>0</v>
      </c>
      <c r="C2864" s="142" t="e">
        <f>VLOOKUP(B2864,MODALIDADE_1!A:B,2,FALSE)</f>
        <v>#N/A</v>
      </c>
      <c r="D2864" s="142"/>
      <c r="E2864" s="94" t="e">
        <f>VLOOKUP(B2864,MODALIDADE_1!A:E,5,FALSE)</f>
        <v>#N/A</v>
      </c>
      <c r="F2864" s="95" t="e">
        <f>VLOOKUP(B2864,MODALIDADE_1!A:C,3,FALSE)</f>
        <v>#N/A</v>
      </c>
      <c r="G2864" s="142" t="e">
        <f>VLOOKUP(B2864,MODALIDADE_1!A:G,4,FALSE)</f>
        <v>#N/A</v>
      </c>
      <c r="H2864" s="142" t="e">
        <f>VLOOKUP(B2864,MODALIDADE_1!A:G,6,FALSE)</f>
        <v>#N/A</v>
      </c>
      <c r="I2864" s="142" t="e">
        <f>VLOOKUP(B2864,MODALIDADE_1!A:G,7,FALSE)</f>
        <v>#N/A</v>
      </c>
      <c r="J2864" s="106" t="e">
        <f>VLOOKUP(Tabela410[[#This Row],[Proposta de Referência]],SIMP_M1!A:K,9,FALSE)</f>
        <v>#VALUE!</v>
      </c>
      <c r="K2864" s="106" t="e">
        <f>VLOOKUP(Tabela410[[#This Row],[Proposta de Referência]],SIMP_M1!A:K,8,FALSE)</f>
        <v>#VALUE!</v>
      </c>
      <c r="L2864" s="107" t="e">
        <f t="shared" si="184"/>
        <v>#VALUE!</v>
      </c>
      <c r="M2864" s="107" t="e">
        <f t="shared" si="185"/>
        <v>#VALUE!</v>
      </c>
      <c r="N2864" s="142" t="e">
        <f t="shared" si="186"/>
        <v>#VALUE!</v>
      </c>
      <c r="O2864" s="142" t="e">
        <f t="shared" si="187"/>
        <v>#N/A</v>
      </c>
      <c r="P2864" s="24" t="str">
        <f>IFERROR(VLOOKUP(O2864,HOSPITAIS_COM_DIVIDAS!A:E,5,FALSE),"")</f>
        <v/>
      </c>
    </row>
    <row r="2865" spans="1:16" x14ac:dyDescent="0.25">
      <c r="A2865" s="52" t="e">
        <f>Tabela410[[#This Row],[Status da Proposta]]</f>
        <v>#VALUE!</v>
      </c>
      <c r="B2865" s="143">
        <f>MODALIDADE_1!A2865</f>
        <v>0</v>
      </c>
      <c r="C2865" s="142" t="e">
        <f>VLOOKUP(B2865,MODALIDADE_1!A:B,2,FALSE)</f>
        <v>#N/A</v>
      </c>
      <c r="D2865" s="142"/>
      <c r="E2865" s="94" t="e">
        <f>VLOOKUP(B2865,MODALIDADE_1!A:E,5,FALSE)</f>
        <v>#N/A</v>
      </c>
      <c r="F2865" s="95" t="e">
        <f>VLOOKUP(B2865,MODALIDADE_1!A:C,3,FALSE)</f>
        <v>#N/A</v>
      </c>
      <c r="G2865" s="142" t="e">
        <f>VLOOKUP(B2865,MODALIDADE_1!A:G,4,FALSE)</f>
        <v>#N/A</v>
      </c>
      <c r="H2865" s="142" t="e">
        <f>VLOOKUP(B2865,MODALIDADE_1!A:G,6,FALSE)</f>
        <v>#N/A</v>
      </c>
      <c r="I2865" s="142" t="e">
        <f>VLOOKUP(B2865,MODALIDADE_1!A:G,7,FALSE)</f>
        <v>#N/A</v>
      </c>
      <c r="J2865" s="106" t="e">
        <f>VLOOKUP(Tabela410[[#This Row],[Proposta de Referência]],SIMP_M1!A:K,9,FALSE)</f>
        <v>#VALUE!</v>
      </c>
      <c r="K2865" s="106" t="e">
        <f>VLOOKUP(Tabela410[[#This Row],[Proposta de Referência]],SIMP_M1!A:K,8,FALSE)</f>
        <v>#VALUE!</v>
      </c>
      <c r="L2865" s="107" t="e">
        <f t="shared" si="184"/>
        <v>#VALUE!</v>
      </c>
      <c r="M2865" s="107" t="e">
        <f t="shared" si="185"/>
        <v>#VALUE!</v>
      </c>
      <c r="N2865" s="142" t="e">
        <f t="shared" si="186"/>
        <v>#VALUE!</v>
      </c>
      <c r="O2865" s="142" t="e">
        <f t="shared" si="187"/>
        <v>#N/A</v>
      </c>
      <c r="P2865" s="24" t="str">
        <f>IFERROR(VLOOKUP(O2865,HOSPITAIS_COM_DIVIDAS!A:E,5,FALSE),"")</f>
        <v/>
      </c>
    </row>
    <row r="2866" spans="1:16" x14ac:dyDescent="0.25">
      <c r="A2866" s="52" t="e">
        <f>Tabela410[[#This Row],[Status da Proposta]]</f>
        <v>#VALUE!</v>
      </c>
      <c r="B2866" s="143">
        <f>MODALIDADE_1!A2866</f>
        <v>0</v>
      </c>
      <c r="C2866" s="142" t="e">
        <f>VLOOKUP(B2866,MODALIDADE_1!A:B,2,FALSE)</f>
        <v>#N/A</v>
      </c>
      <c r="D2866" s="142"/>
      <c r="E2866" s="94" t="e">
        <f>VLOOKUP(B2866,MODALIDADE_1!A:E,5,FALSE)</f>
        <v>#N/A</v>
      </c>
      <c r="F2866" s="95" t="e">
        <f>VLOOKUP(B2866,MODALIDADE_1!A:C,3,FALSE)</f>
        <v>#N/A</v>
      </c>
      <c r="G2866" s="142" t="e">
        <f>VLOOKUP(B2866,MODALIDADE_1!A:G,4,FALSE)</f>
        <v>#N/A</v>
      </c>
      <c r="H2866" s="142" t="e">
        <f>VLOOKUP(B2866,MODALIDADE_1!A:G,6,FALSE)</f>
        <v>#N/A</v>
      </c>
      <c r="I2866" s="142" t="e">
        <f>VLOOKUP(B2866,MODALIDADE_1!A:G,7,FALSE)</f>
        <v>#N/A</v>
      </c>
      <c r="J2866" s="106" t="e">
        <f>VLOOKUP(Tabela410[[#This Row],[Proposta de Referência]],SIMP_M1!A:K,9,FALSE)</f>
        <v>#VALUE!</v>
      </c>
      <c r="K2866" s="106" t="e">
        <f>VLOOKUP(Tabela410[[#This Row],[Proposta de Referência]],SIMP_M1!A:K,8,FALSE)</f>
        <v>#VALUE!</v>
      </c>
      <c r="L2866" s="107" t="e">
        <f t="shared" si="184"/>
        <v>#VALUE!</v>
      </c>
      <c r="M2866" s="107" t="e">
        <f t="shared" si="185"/>
        <v>#VALUE!</v>
      </c>
      <c r="N2866" s="142" t="e">
        <f t="shared" si="186"/>
        <v>#VALUE!</v>
      </c>
      <c r="O2866" s="142" t="e">
        <f t="shared" si="187"/>
        <v>#N/A</v>
      </c>
      <c r="P2866" s="24" t="str">
        <f>IFERROR(VLOOKUP(O2866,HOSPITAIS_COM_DIVIDAS!A:E,5,FALSE),"")</f>
        <v/>
      </c>
    </row>
    <row r="2867" spans="1:16" x14ac:dyDescent="0.25">
      <c r="A2867" s="52" t="e">
        <f>Tabela410[[#This Row],[Status da Proposta]]</f>
        <v>#VALUE!</v>
      </c>
      <c r="B2867" s="143">
        <f>MODALIDADE_1!A2867</f>
        <v>0</v>
      </c>
      <c r="C2867" s="142" t="e">
        <f>VLOOKUP(B2867,MODALIDADE_1!A:B,2,FALSE)</f>
        <v>#N/A</v>
      </c>
      <c r="D2867" s="142"/>
      <c r="E2867" s="94" t="e">
        <f>VLOOKUP(B2867,MODALIDADE_1!A:E,5,FALSE)</f>
        <v>#N/A</v>
      </c>
      <c r="F2867" s="95" t="e">
        <f>VLOOKUP(B2867,MODALIDADE_1!A:C,3,FALSE)</f>
        <v>#N/A</v>
      </c>
      <c r="G2867" s="142" t="e">
        <f>VLOOKUP(B2867,MODALIDADE_1!A:G,4,FALSE)</f>
        <v>#N/A</v>
      </c>
      <c r="H2867" s="142" t="e">
        <f>VLOOKUP(B2867,MODALIDADE_1!A:G,6,FALSE)</f>
        <v>#N/A</v>
      </c>
      <c r="I2867" s="142" t="e">
        <f>VLOOKUP(B2867,MODALIDADE_1!A:G,7,FALSE)</f>
        <v>#N/A</v>
      </c>
      <c r="J2867" s="106" t="e">
        <f>VLOOKUP(Tabela410[[#This Row],[Proposta de Referência]],SIMP_M1!A:K,9,FALSE)</f>
        <v>#VALUE!</v>
      </c>
      <c r="K2867" s="106" t="e">
        <f>VLOOKUP(Tabela410[[#This Row],[Proposta de Referência]],SIMP_M1!A:K,8,FALSE)</f>
        <v>#VALUE!</v>
      </c>
      <c r="L2867" s="107" t="e">
        <f t="shared" si="184"/>
        <v>#VALUE!</v>
      </c>
      <c r="M2867" s="107" t="e">
        <f t="shared" si="185"/>
        <v>#VALUE!</v>
      </c>
      <c r="N2867" s="142" t="e">
        <f t="shared" si="186"/>
        <v>#VALUE!</v>
      </c>
      <c r="O2867" s="142" t="e">
        <f t="shared" si="187"/>
        <v>#N/A</v>
      </c>
      <c r="P2867" s="24" t="str">
        <f>IFERROR(VLOOKUP(O2867,HOSPITAIS_COM_DIVIDAS!A:E,5,FALSE),"")</f>
        <v/>
      </c>
    </row>
    <row r="2868" spans="1:16" x14ac:dyDescent="0.25">
      <c r="A2868" s="52" t="e">
        <f>Tabela410[[#This Row],[Status da Proposta]]</f>
        <v>#VALUE!</v>
      </c>
      <c r="B2868" s="143">
        <f>MODALIDADE_1!A2868</f>
        <v>0</v>
      </c>
      <c r="C2868" s="142" t="e">
        <f>VLOOKUP(B2868,MODALIDADE_1!A:B,2,FALSE)</f>
        <v>#N/A</v>
      </c>
      <c r="D2868" s="142"/>
      <c r="E2868" s="94" t="e">
        <f>VLOOKUP(B2868,MODALIDADE_1!A:E,5,FALSE)</f>
        <v>#N/A</v>
      </c>
      <c r="F2868" s="95" t="e">
        <f>VLOOKUP(B2868,MODALIDADE_1!A:C,3,FALSE)</f>
        <v>#N/A</v>
      </c>
      <c r="G2868" s="142" t="e">
        <f>VLOOKUP(B2868,MODALIDADE_1!A:G,4,FALSE)</f>
        <v>#N/A</v>
      </c>
      <c r="H2868" s="142" t="e">
        <f>VLOOKUP(B2868,MODALIDADE_1!A:G,6,FALSE)</f>
        <v>#N/A</v>
      </c>
      <c r="I2868" s="142" t="e">
        <f>VLOOKUP(B2868,MODALIDADE_1!A:G,7,FALSE)</f>
        <v>#N/A</v>
      </c>
      <c r="J2868" s="106" t="e">
        <f>VLOOKUP(Tabela410[[#This Row],[Proposta de Referência]],SIMP_M1!A:K,9,FALSE)</f>
        <v>#VALUE!</v>
      </c>
      <c r="K2868" s="106" t="e">
        <f>VLOOKUP(Tabela410[[#This Row],[Proposta de Referência]],SIMP_M1!A:K,8,FALSE)</f>
        <v>#VALUE!</v>
      </c>
      <c r="L2868" s="107" t="e">
        <f t="shared" si="184"/>
        <v>#VALUE!</v>
      </c>
      <c r="M2868" s="107" t="e">
        <f t="shared" si="185"/>
        <v>#VALUE!</v>
      </c>
      <c r="N2868" s="142" t="e">
        <f t="shared" si="186"/>
        <v>#VALUE!</v>
      </c>
      <c r="O2868" s="142" t="e">
        <f t="shared" si="187"/>
        <v>#N/A</v>
      </c>
      <c r="P2868" s="24" t="str">
        <f>IFERROR(VLOOKUP(O2868,HOSPITAIS_COM_DIVIDAS!A:E,5,FALSE),"")</f>
        <v/>
      </c>
    </row>
    <row r="2869" spans="1:16" x14ac:dyDescent="0.25">
      <c r="A2869" s="52" t="e">
        <f>Tabela410[[#This Row],[Status da Proposta]]</f>
        <v>#VALUE!</v>
      </c>
      <c r="B2869" s="143">
        <f>MODALIDADE_1!A2869</f>
        <v>0</v>
      </c>
      <c r="C2869" s="142" t="e">
        <f>VLOOKUP(B2869,MODALIDADE_1!A:B,2,FALSE)</f>
        <v>#N/A</v>
      </c>
      <c r="D2869" s="142"/>
      <c r="E2869" s="94" t="e">
        <f>VLOOKUP(B2869,MODALIDADE_1!A:E,5,FALSE)</f>
        <v>#N/A</v>
      </c>
      <c r="F2869" s="95" t="e">
        <f>VLOOKUP(B2869,MODALIDADE_1!A:C,3,FALSE)</f>
        <v>#N/A</v>
      </c>
      <c r="G2869" s="142" t="e">
        <f>VLOOKUP(B2869,MODALIDADE_1!A:G,4,FALSE)</f>
        <v>#N/A</v>
      </c>
      <c r="H2869" s="142" t="e">
        <f>VLOOKUP(B2869,MODALIDADE_1!A:G,6,FALSE)</f>
        <v>#N/A</v>
      </c>
      <c r="I2869" s="142" t="e">
        <f>VLOOKUP(B2869,MODALIDADE_1!A:G,7,FALSE)</f>
        <v>#N/A</v>
      </c>
      <c r="J2869" s="106" t="e">
        <f>VLOOKUP(Tabela410[[#This Row],[Proposta de Referência]],SIMP_M1!A:K,9,FALSE)</f>
        <v>#VALUE!</v>
      </c>
      <c r="K2869" s="106" t="e">
        <f>VLOOKUP(Tabela410[[#This Row],[Proposta de Referência]],SIMP_M1!A:K,8,FALSE)</f>
        <v>#VALUE!</v>
      </c>
      <c r="L2869" s="107" t="e">
        <f t="shared" si="184"/>
        <v>#VALUE!</v>
      </c>
      <c r="M2869" s="107" t="e">
        <f t="shared" si="185"/>
        <v>#VALUE!</v>
      </c>
      <c r="N2869" s="142" t="e">
        <f t="shared" si="186"/>
        <v>#VALUE!</v>
      </c>
      <c r="O2869" s="142" t="e">
        <f t="shared" si="187"/>
        <v>#N/A</v>
      </c>
      <c r="P2869" s="24" t="str">
        <f>IFERROR(VLOOKUP(O2869,HOSPITAIS_COM_DIVIDAS!A:E,5,FALSE),"")</f>
        <v/>
      </c>
    </row>
    <row r="2870" spans="1:16" x14ac:dyDescent="0.25">
      <c r="A2870" s="52" t="e">
        <f>Tabela410[[#This Row],[Status da Proposta]]</f>
        <v>#VALUE!</v>
      </c>
      <c r="B2870" s="143">
        <f>MODALIDADE_1!A2870</f>
        <v>0</v>
      </c>
      <c r="C2870" s="142" t="e">
        <f>VLOOKUP(B2870,MODALIDADE_1!A:B,2,FALSE)</f>
        <v>#N/A</v>
      </c>
      <c r="D2870" s="142"/>
      <c r="E2870" s="94" t="e">
        <f>VLOOKUP(B2870,MODALIDADE_1!A:E,5,FALSE)</f>
        <v>#N/A</v>
      </c>
      <c r="F2870" s="95" t="e">
        <f>VLOOKUP(B2870,MODALIDADE_1!A:C,3,FALSE)</f>
        <v>#N/A</v>
      </c>
      <c r="G2870" s="142" t="e">
        <f>VLOOKUP(B2870,MODALIDADE_1!A:G,4,FALSE)</f>
        <v>#N/A</v>
      </c>
      <c r="H2870" s="142" t="e">
        <f>VLOOKUP(B2870,MODALIDADE_1!A:G,6,FALSE)</f>
        <v>#N/A</v>
      </c>
      <c r="I2870" s="142" t="e">
        <f>VLOOKUP(B2870,MODALIDADE_1!A:G,7,FALSE)</f>
        <v>#N/A</v>
      </c>
      <c r="J2870" s="106" t="e">
        <f>VLOOKUP(Tabela410[[#This Row],[Proposta de Referência]],SIMP_M1!A:K,9,FALSE)</f>
        <v>#VALUE!</v>
      </c>
      <c r="K2870" s="106" t="e">
        <f>VLOOKUP(Tabela410[[#This Row],[Proposta de Referência]],SIMP_M1!A:K,8,FALSE)</f>
        <v>#VALUE!</v>
      </c>
      <c r="L2870" s="107" t="e">
        <f t="shared" si="184"/>
        <v>#VALUE!</v>
      </c>
      <c r="M2870" s="107" t="e">
        <f t="shared" si="185"/>
        <v>#VALUE!</v>
      </c>
      <c r="N2870" s="142" t="e">
        <f t="shared" si="186"/>
        <v>#VALUE!</v>
      </c>
      <c r="O2870" s="142" t="e">
        <f t="shared" si="187"/>
        <v>#N/A</v>
      </c>
      <c r="P2870" s="24" t="str">
        <f>IFERROR(VLOOKUP(O2870,HOSPITAIS_COM_DIVIDAS!A:E,5,FALSE),"")</f>
        <v/>
      </c>
    </row>
    <row r="2871" spans="1:16" x14ac:dyDescent="0.25">
      <c r="A2871" s="52" t="e">
        <f>Tabela410[[#This Row],[Status da Proposta]]</f>
        <v>#VALUE!</v>
      </c>
      <c r="B2871" s="143">
        <f>MODALIDADE_1!A2871</f>
        <v>0</v>
      </c>
      <c r="C2871" s="142" t="e">
        <f>VLOOKUP(B2871,MODALIDADE_1!A:B,2,FALSE)</f>
        <v>#N/A</v>
      </c>
      <c r="D2871" s="142"/>
      <c r="E2871" s="94" t="e">
        <f>VLOOKUP(B2871,MODALIDADE_1!A:E,5,FALSE)</f>
        <v>#N/A</v>
      </c>
      <c r="F2871" s="95" t="e">
        <f>VLOOKUP(B2871,MODALIDADE_1!A:C,3,FALSE)</f>
        <v>#N/A</v>
      </c>
      <c r="G2871" s="142" t="e">
        <f>VLOOKUP(B2871,MODALIDADE_1!A:G,4,FALSE)</f>
        <v>#N/A</v>
      </c>
      <c r="H2871" s="142" t="e">
        <f>VLOOKUP(B2871,MODALIDADE_1!A:G,6,FALSE)</f>
        <v>#N/A</v>
      </c>
      <c r="I2871" s="142" t="e">
        <f>VLOOKUP(B2871,MODALIDADE_1!A:G,7,FALSE)</f>
        <v>#N/A</v>
      </c>
      <c r="J2871" s="106" t="e">
        <f>VLOOKUP(Tabela410[[#This Row],[Proposta de Referência]],SIMP_M1!A:K,9,FALSE)</f>
        <v>#VALUE!</v>
      </c>
      <c r="K2871" s="106" t="e">
        <f>VLOOKUP(Tabela410[[#This Row],[Proposta de Referência]],SIMP_M1!A:K,8,FALSE)</f>
        <v>#VALUE!</v>
      </c>
      <c r="L2871" s="107" t="e">
        <f t="shared" si="184"/>
        <v>#VALUE!</v>
      </c>
      <c r="M2871" s="107" t="e">
        <f t="shared" si="185"/>
        <v>#VALUE!</v>
      </c>
      <c r="N2871" s="142" t="e">
        <f t="shared" si="186"/>
        <v>#VALUE!</v>
      </c>
      <c r="O2871" s="142" t="e">
        <f t="shared" si="187"/>
        <v>#N/A</v>
      </c>
      <c r="P2871" s="24" t="str">
        <f>IFERROR(VLOOKUP(O2871,HOSPITAIS_COM_DIVIDAS!A:E,5,FALSE),"")</f>
        <v/>
      </c>
    </row>
    <row r="2872" spans="1:16" x14ac:dyDescent="0.25">
      <c r="A2872" s="52" t="e">
        <f>Tabela410[[#This Row],[Status da Proposta]]</f>
        <v>#VALUE!</v>
      </c>
      <c r="B2872" s="143">
        <f>MODALIDADE_1!A2872</f>
        <v>0</v>
      </c>
      <c r="C2872" s="142" t="e">
        <f>VLOOKUP(B2872,MODALIDADE_1!A:B,2,FALSE)</f>
        <v>#N/A</v>
      </c>
      <c r="D2872" s="142"/>
      <c r="E2872" s="94" t="e">
        <f>VLOOKUP(B2872,MODALIDADE_1!A:E,5,FALSE)</f>
        <v>#N/A</v>
      </c>
      <c r="F2872" s="95" t="e">
        <f>VLOOKUP(B2872,MODALIDADE_1!A:C,3,FALSE)</f>
        <v>#N/A</v>
      </c>
      <c r="G2872" s="142" t="e">
        <f>VLOOKUP(B2872,MODALIDADE_1!A:G,4,FALSE)</f>
        <v>#N/A</v>
      </c>
      <c r="H2872" s="142" t="e">
        <f>VLOOKUP(B2872,MODALIDADE_1!A:G,6,FALSE)</f>
        <v>#N/A</v>
      </c>
      <c r="I2872" s="142" t="e">
        <f>VLOOKUP(B2872,MODALIDADE_1!A:G,7,FALSE)</f>
        <v>#N/A</v>
      </c>
      <c r="J2872" s="106" t="e">
        <f>VLOOKUP(Tabela410[[#This Row],[Proposta de Referência]],SIMP_M1!A:K,9,FALSE)</f>
        <v>#VALUE!</v>
      </c>
      <c r="K2872" s="106" t="e">
        <f>VLOOKUP(Tabela410[[#This Row],[Proposta de Referência]],SIMP_M1!A:K,8,FALSE)</f>
        <v>#VALUE!</v>
      </c>
      <c r="L2872" s="107" t="e">
        <f t="shared" si="184"/>
        <v>#VALUE!</v>
      </c>
      <c r="M2872" s="107" t="e">
        <f t="shared" si="185"/>
        <v>#VALUE!</v>
      </c>
      <c r="N2872" s="142" t="e">
        <f t="shared" si="186"/>
        <v>#VALUE!</v>
      </c>
      <c r="O2872" s="142" t="e">
        <f t="shared" si="187"/>
        <v>#N/A</v>
      </c>
      <c r="P2872" s="24" t="str">
        <f>IFERROR(VLOOKUP(O2872,HOSPITAIS_COM_DIVIDAS!A:E,5,FALSE),"")</f>
        <v/>
      </c>
    </row>
    <row r="2873" spans="1:16" x14ac:dyDescent="0.25">
      <c r="A2873" s="52" t="e">
        <f>Tabela410[[#This Row],[Status da Proposta]]</f>
        <v>#VALUE!</v>
      </c>
      <c r="B2873" s="143">
        <f>MODALIDADE_1!A2873</f>
        <v>0</v>
      </c>
      <c r="C2873" s="142" t="e">
        <f>VLOOKUP(B2873,MODALIDADE_1!A:B,2,FALSE)</f>
        <v>#N/A</v>
      </c>
      <c r="D2873" s="142"/>
      <c r="E2873" s="94" t="e">
        <f>VLOOKUP(B2873,MODALIDADE_1!A:E,5,FALSE)</f>
        <v>#N/A</v>
      </c>
      <c r="F2873" s="95" t="e">
        <f>VLOOKUP(B2873,MODALIDADE_1!A:C,3,FALSE)</f>
        <v>#N/A</v>
      </c>
      <c r="G2873" s="142" t="e">
        <f>VLOOKUP(B2873,MODALIDADE_1!A:G,4,FALSE)</f>
        <v>#N/A</v>
      </c>
      <c r="H2873" s="142" t="e">
        <f>VLOOKUP(B2873,MODALIDADE_1!A:G,6,FALSE)</f>
        <v>#N/A</v>
      </c>
      <c r="I2873" s="142" t="e">
        <f>VLOOKUP(B2873,MODALIDADE_1!A:G,7,FALSE)</f>
        <v>#N/A</v>
      </c>
      <c r="J2873" s="106" t="e">
        <f>VLOOKUP(Tabela410[[#This Row],[Proposta de Referência]],SIMP_M1!A:K,9,FALSE)</f>
        <v>#VALUE!</v>
      </c>
      <c r="K2873" s="106" t="e">
        <f>VLOOKUP(Tabela410[[#This Row],[Proposta de Referência]],SIMP_M1!A:K,8,FALSE)</f>
        <v>#VALUE!</v>
      </c>
      <c r="L2873" s="107" t="e">
        <f t="shared" si="184"/>
        <v>#VALUE!</v>
      </c>
      <c r="M2873" s="107" t="e">
        <f t="shared" si="185"/>
        <v>#VALUE!</v>
      </c>
      <c r="N2873" s="142" t="e">
        <f t="shared" si="186"/>
        <v>#VALUE!</v>
      </c>
      <c r="O2873" s="142" t="e">
        <f t="shared" si="187"/>
        <v>#N/A</v>
      </c>
      <c r="P2873" s="24" t="str">
        <f>IFERROR(VLOOKUP(O2873,HOSPITAIS_COM_DIVIDAS!A:E,5,FALSE),"")</f>
        <v/>
      </c>
    </row>
    <row r="2874" spans="1:16" x14ac:dyDescent="0.25">
      <c r="A2874" s="52" t="e">
        <f>Tabela410[[#This Row],[Status da Proposta]]</f>
        <v>#VALUE!</v>
      </c>
      <c r="B2874" s="143">
        <f>MODALIDADE_1!A2874</f>
        <v>0</v>
      </c>
      <c r="C2874" s="142" t="e">
        <f>VLOOKUP(B2874,MODALIDADE_1!A:B,2,FALSE)</f>
        <v>#N/A</v>
      </c>
      <c r="D2874" s="142"/>
      <c r="E2874" s="94" t="e">
        <f>VLOOKUP(B2874,MODALIDADE_1!A:E,5,FALSE)</f>
        <v>#N/A</v>
      </c>
      <c r="F2874" s="95" t="e">
        <f>VLOOKUP(B2874,MODALIDADE_1!A:C,3,FALSE)</f>
        <v>#N/A</v>
      </c>
      <c r="G2874" s="142" t="e">
        <f>VLOOKUP(B2874,MODALIDADE_1!A:G,4,FALSE)</f>
        <v>#N/A</v>
      </c>
      <c r="H2874" s="142" t="e">
        <f>VLOOKUP(B2874,MODALIDADE_1!A:G,6,FALSE)</f>
        <v>#N/A</v>
      </c>
      <c r="I2874" s="142" t="e">
        <f>VLOOKUP(B2874,MODALIDADE_1!A:G,7,FALSE)</f>
        <v>#N/A</v>
      </c>
      <c r="J2874" s="106" t="e">
        <f>VLOOKUP(Tabela410[[#This Row],[Proposta de Referência]],SIMP_M1!A:K,9,FALSE)</f>
        <v>#VALUE!</v>
      </c>
      <c r="K2874" s="106" t="e">
        <f>VLOOKUP(Tabela410[[#This Row],[Proposta de Referência]],SIMP_M1!A:K,8,FALSE)</f>
        <v>#VALUE!</v>
      </c>
      <c r="L2874" s="107" t="e">
        <f t="shared" si="184"/>
        <v>#VALUE!</v>
      </c>
      <c r="M2874" s="107" t="e">
        <f t="shared" si="185"/>
        <v>#VALUE!</v>
      </c>
      <c r="N2874" s="142" t="e">
        <f t="shared" si="186"/>
        <v>#VALUE!</v>
      </c>
      <c r="O2874" s="142" t="e">
        <f t="shared" si="187"/>
        <v>#N/A</v>
      </c>
      <c r="P2874" s="24" t="str">
        <f>IFERROR(VLOOKUP(O2874,HOSPITAIS_COM_DIVIDAS!A:E,5,FALSE),"")</f>
        <v/>
      </c>
    </row>
    <row r="2875" spans="1:16" x14ac:dyDescent="0.25">
      <c r="A2875" s="52" t="e">
        <f>Tabela410[[#This Row],[Status da Proposta]]</f>
        <v>#VALUE!</v>
      </c>
      <c r="B2875" s="143">
        <f>MODALIDADE_1!A2875</f>
        <v>0</v>
      </c>
      <c r="C2875" s="142" t="e">
        <f>VLOOKUP(B2875,MODALIDADE_1!A:B,2,FALSE)</f>
        <v>#N/A</v>
      </c>
      <c r="D2875" s="142"/>
      <c r="E2875" s="94" t="e">
        <f>VLOOKUP(B2875,MODALIDADE_1!A:E,5,FALSE)</f>
        <v>#N/A</v>
      </c>
      <c r="F2875" s="95" t="e">
        <f>VLOOKUP(B2875,MODALIDADE_1!A:C,3,FALSE)</f>
        <v>#N/A</v>
      </c>
      <c r="G2875" s="142" t="e">
        <f>VLOOKUP(B2875,MODALIDADE_1!A:G,4,FALSE)</f>
        <v>#N/A</v>
      </c>
      <c r="H2875" s="142" t="e">
        <f>VLOOKUP(B2875,MODALIDADE_1!A:G,6,FALSE)</f>
        <v>#N/A</v>
      </c>
      <c r="I2875" s="142" t="e">
        <f>VLOOKUP(B2875,MODALIDADE_1!A:G,7,FALSE)</f>
        <v>#N/A</v>
      </c>
      <c r="J2875" s="106" t="e">
        <f>VLOOKUP(Tabela410[[#This Row],[Proposta de Referência]],SIMP_M1!A:K,9,FALSE)</f>
        <v>#VALUE!</v>
      </c>
      <c r="K2875" s="106" t="e">
        <f>VLOOKUP(Tabela410[[#This Row],[Proposta de Referência]],SIMP_M1!A:K,8,FALSE)</f>
        <v>#VALUE!</v>
      </c>
      <c r="L2875" s="107" t="e">
        <f t="shared" si="184"/>
        <v>#VALUE!</v>
      </c>
      <c r="M2875" s="107" t="e">
        <f t="shared" si="185"/>
        <v>#VALUE!</v>
      </c>
      <c r="N2875" s="142" t="e">
        <f t="shared" si="186"/>
        <v>#VALUE!</v>
      </c>
      <c r="O2875" s="142" t="e">
        <f t="shared" si="187"/>
        <v>#N/A</v>
      </c>
      <c r="P2875" s="24" t="str">
        <f>IFERROR(VLOOKUP(O2875,HOSPITAIS_COM_DIVIDAS!A:E,5,FALSE),"")</f>
        <v/>
      </c>
    </row>
    <row r="2876" spans="1:16" x14ac:dyDescent="0.25">
      <c r="A2876" s="52" t="e">
        <f>Tabela410[[#This Row],[Status da Proposta]]</f>
        <v>#VALUE!</v>
      </c>
      <c r="B2876" s="143">
        <f>MODALIDADE_1!A2876</f>
        <v>0</v>
      </c>
      <c r="C2876" s="142" t="e">
        <f>VLOOKUP(B2876,MODALIDADE_1!A:B,2,FALSE)</f>
        <v>#N/A</v>
      </c>
      <c r="D2876" s="142"/>
      <c r="E2876" s="94" t="e">
        <f>VLOOKUP(B2876,MODALIDADE_1!A:E,5,FALSE)</f>
        <v>#N/A</v>
      </c>
      <c r="F2876" s="95" t="e">
        <f>VLOOKUP(B2876,MODALIDADE_1!A:C,3,FALSE)</f>
        <v>#N/A</v>
      </c>
      <c r="G2876" s="142" t="e">
        <f>VLOOKUP(B2876,MODALIDADE_1!A:G,4,FALSE)</f>
        <v>#N/A</v>
      </c>
      <c r="H2876" s="142" t="e">
        <f>VLOOKUP(B2876,MODALIDADE_1!A:G,6,FALSE)</f>
        <v>#N/A</v>
      </c>
      <c r="I2876" s="142" t="e">
        <f>VLOOKUP(B2876,MODALIDADE_1!A:G,7,FALSE)</f>
        <v>#N/A</v>
      </c>
      <c r="J2876" s="106" t="e">
        <f>VLOOKUP(Tabela410[[#This Row],[Proposta de Referência]],SIMP_M1!A:K,9,FALSE)</f>
        <v>#VALUE!</v>
      </c>
      <c r="K2876" s="106" t="e">
        <f>VLOOKUP(Tabela410[[#This Row],[Proposta de Referência]],SIMP_M1!A:K,8,FALSE)</f>
        <v>#VALUE!</v>
      </c>
      <c r="L2876" s="107" t="e">
        <f t="shared" si="184"/>
        <v>#VALUE!</v>
      </c>
      <c r="M2876" s="107" t="e">
        <f t="shared" si="185"/>
        <v>#VALUE!</v>
      </c>
      <c r="N2876" s="142" t="e">
        <f t="shared" si="186"/>
        <v>#VALUE!</v>
      </c>
      <c r="O2876" s="142" t="e">
        <f t="shared" si="187"/>
        <v>#N/A</v>
      </c>
      <c r="P2876" s="24" t="str">
        <f>IFERROR(VLOOKUP(O2876,HOSPITAIS_COM_DIVIDAS!A:E,5,FALSE),"")</f>
        <v/>
      </c>
    </row>
    <row r="2877" spans="1:16" x14ac:dyDescent="0.25">
      <c r="A2877" s="52" t="e">
        <f>Tabela410[[#This Row],[Status da Proposta]]</f>
        <v>#VALUE!</v>
      </c>
      <c r="B2877" s="143">
        <f>MODALIDADE_1!A2877</f>
        <v>0</v>
      </c>
      <c r="C2877" s="142" t="e">
        <f>VLOOKUP(B2877,MODALIDADE_1!A:B,2,FALSE)</f>
        <v>#N/A</v>
      </c>
      <c r="D2877" s="142"/>
      <c r="E2877" s="94" t="e">
        <f>VLOOKUP(B2877,MODALIDADE_1!A:E,5,FALSE)</f>
        <v>#N/A</v>
      </c>
      <c r="F2877" s="95" t="e">
        <f>VLOOKUP(B2877,MODALIDADE_1!A:C,3,FALSE)</f>
        <v>#N/A</v>
      </c>
      <c r="G2877" s="142" t="e">
        <f>VLOOKUP(B2877,MODALIDADE_1!A:G,4,FALSE)</f>
        <v>#N/A</v>
      </c>
      <c r="H2877" s="142" t="e">
        <f>VLOOKUP(B2877,MODALIDADE_1!A:G,6,FALSE)</f>
        <v>#N/A</v>
      </c>
      <c r="I2877" s="142" t="e">
        <f>VLOOKUP(B2877,MODALIDADE_1!A:G,7,FALSE)</f>
        <v>#N/A</v>
      </c>
      <c r="J2877" s="106" t="e">
        <f>VLOOKUP(Tabela410[[#This Row],[Proposta de Referência]],SIMP_M1!A:K,9,FALSE)</f>
        <v>#VALUE!</v>
      </c>
      <c r="K2877" s="106" t="e">
        <f>VLOOKUP(Tabela410[[#This Row],[Proposta de Referência]],SIMP_M1!A:K,8,FALSE)</f>
        <v>#VALUE!</v>
      </c>
      <c r="L2877" s="107" t="e">
        <f t="shared" si="184"/>
        <v>#VALUE!</v>
      </c>
      <c r="M2877" s="107" t="e">
        <f t="shared" si="185"/>
        <v>#VALUE!</v>
      </c>
      <c r="N2877" s="142" t="e">
        <f t="shared" si="186"/>
        <v>#VALUE!</v>
      </c>
      <c r="O2877" s="142" t="e">
        <f t="shared" si="187"/>
        <v>#N/A</v>
      </c>
      <c r="P2877" s="24" t="str">
        <f>IFERROR(VLOOKUP(O2877,HOSPITAIS_COM_DIVIDAS!A:E,5,FALSE),"")</f>
        <v/>
      </c>
    </row>
    <row r="2878" spans="1:16" x14ac:dyDescent="0.25">
      <c r="A2878" s="52" t="e">
        <f>Tabela410[[#This Row],[Status da Proposta]]</f>
        <v>#VALUE!</v>
      </c>
      <c r="B2878" s="143">
        <f>MODALIDADE_1!A2878</f>
        <v>0</v>
      </c>
      <c r="C2878" s="142" t="e">
        <f>VLOOKUP(B2878,MODALIDADE_1!A:B,2,FALSE)</f>
        <v>#N/A</v>
      </c>
      <c r="D2878" s="142"/>
      <c r="E2878" s="94" t="e">
        <f>VLOOKUP(B2878,MODALIDADE_1!A:E,5,FALSE)</f>
        <v>#N/A</v>
      </c>
      <c r="F2878" s="95" t="e">
        <f>VLOOKUP(B2878,MODALIDADE_1!A:C,3,FALSE)</f>
        <v>#N/A</v>
      </c>
      <c r="G2878" s="142" t="e">
        <f>VLOOKUP(B2878,MODALIDADE_1!A:G,4,FALSE)</f>
        <v>#N/A</v>
      </c>
      <c r="H2878" s="142" t="e">
        <f>VLOOKUP(B2878,MODALIDADE_1!A:G,6,FALSE)</f>
        <v>#N/A</v>
      </c>
      <c r="I2878" s="142" t="e">
        <f>VLOOKUP(B2878,MODALIDADE_1!A:G,7,FALSE)</f>
        <v>#N/A</v>
      </c>
      <c r="J2878" s="106" t="e">
        <f>VLOOKUP(Tabela410[[#This Row],[Proposta de Referência]],SIMP_M1!A:K,9,FALSE)</f>
        <v>#VALUE!</v>
      </c>
      <c r="K2878" s="106" t="e">
        <f>VLOOKUP(Tabela410[[#This Row],[Proposta de Referência]],SIMP_M1!A:K,8,FALSE)</f>
        <v>#VALUE!</v>
      </c>
      <c r="L2878" s="107" t="e">
        <f t="shared" si="184"/>
        <v>#VALUE!</v>
      </c>
      <c r="M2878" s="107" t="e">
        <f t="shared" si="185"/>
        <v>#VALUE!</v>
      </c>
      <c r="N2878" s="142" t="e">
        <f t="shared" si="186"/>
        <v>#VALUE!</v>
      </c>
      <c r="O2878" s="142" t="e">
        <f t="shared" si="187"/>
        <v>#N/A</v>
      </c>
      <c r="P2878" s="24" t="str">
        <f>IFERROR(VLOOKUP(O2878,HOSPITAIS_COM_DIVIDAS!A:E,5,FALSE),"")</f>
        <v/>
      </c>
    </row>
    <row r="2879" spans="1:16" x14ac:dyDescent="0.25">
      <c r="A2879" s="52" t="e">
        <f>Tabela410[[#This Row],[Status da Proposta]]</f>
        <v>#VALUE!</v>
      </c>
      <c r="B2879" s="143">
        <f>MODALIDADE_1!A2879</f>
        <v>0</v>
      </c>
      <c r="C2879" s="142" t="e">
        <f>VLOOKUP(B2879,MODALIDADE_1!A:B,2,FALSE)</f>
        <v>#N/A</v>
      </c>
      <c r="D2879" s="142"/>
      <c r="E2879" s="94" t="e">
        <f>VLOOKUP(B2879,MODALIDADE_1!A:E,5,FALSE)</f>
        <v>#N/A</v>
      </c>
      <c r="F2879" s="95" t="e">
        <f>VLOOKUP(B2879,MODALIDADE_1!A:C,3,FALSE)</f>
        <v>#N/A</v>
      </c>
      <c r="G2879" s="142" t="e">
        <f>VLOOKUP(B2879,MODALIDADE_1!A:G,4,FALSE)</f>
        <v>#N/A</v>
      </c>
      <c r="H2879" s="142" t="e">
        <f>VLOOKUP(B2879,MODALIDADE_1!A:G,6,FALSE)</f>
        <v>#N/A</v>
      </c>
      <c r="I2879" s="142" t="e">
        <f>VLOOKUP(B2879,MODALIDADE_1!A:G,7,FALSE)</f>
        <v>#N/A</v>
      </c>
      <c r="J2879" s="106" t="e">
        <f>VLOOKUP(Tabela410[[#This Row],[Proposta de Referência]],SIMP_M1!A:K,9,FALSE)</f>
        <v>#VALUE!</v>
      </c>
      <c r="K2879" s="106" t="e">
        <f>VLOOKUP(Tabela410[[#This Row],[Proposta de Referência]],SIMP_M1!A:K,8,FALSE)</f>
        <v>#VALUE!</v>
      </c>
      <c r="L2879" s="107" t="e">
        <f t="shared" si="184"/>
        <v>#VALUE!</v>
      </c>
      <c r="M2879" s="107" t="e">
        <f t="shared" si="185"/>
        <v>#VALUE!</v>
      </c>
      <c r="N2879" s="142" t="e">
        <f t="shared" si="186"/>
        <v>#VALUE!</v>
      </c>
      <c r="O2879" s="142" t="e">
        <f t="shared" si="187"/>
        <v>#N/A</v>
      </c>
      <c r="P2879" s="24" t="str">
        <f>IFERROR(VLOOKUP(O2879,HOSPITAIS_COM_DIVIDAS!A:E,5,FALSE),"")</f>
        <v/>
      </c>
    </row>
    <row r="2880" spans="1:16" x14ac:dyDescent="0.25">
      <c r="A2880" s="52" t="e">
        <f>Tabela410[[#This Row],[Status da Proposta]]</f>
        <v>#VALUE!</v>
      </c>
      <c r="B2880" s="143">
        <f>MODALIDADE_1!A2880</f>
        <v>0</v>
      </c>
      <c r="C2880" s="142" t="e">
        <f>VLOOKUP(B2880,MODALIDADE_1!A:B,2,FALSE)</f>
        <v>#N/A</v>
      </c>
      <c r="D2880" s="142"/>
      <c r="E2880" s="94" t="e">
        <f>VLOOKUP(B2880,MODALIDADE_1!A:E,5,FALSE)</f>
        <v>#N/A</v>
      </c>
      <c r="F2880" s="95" t="e">
        <f>VLOOKUP(B2880,MODALIDADE_1!A:C,3,FALSE)</f>
        <v>#N/A</v>
      </c>
      <c r="G2880" s="142" t="e">
        <f>VLOOKUP(B2880,MODALIDADE_1!A:G,4,FALSE)</f>
        <v>#N/A</v>
      </c>
      <c r="H2880" s="142" t="e">
        <f>VLOOKUP(B2880,MODALIDADE_1!A:G,6,FALSE)</f>
        <v>#N/A</v>
      </c>
      <c r="I2880" s="142" t="e">
        <f>VLOOKUP(B2880,MODALIDADE_1!A:G,7,FALSE)</f>
        <v>#N/A</v>
      </c>
      <c r="J2880" s="106" t="e">
        <f>VLOOKUP(Tabela410[[#This Row],[Proposta de Referência]],SIMP_M1!A:K,9,FALSE)</f>
        <v>#VALUE!</v>
      </c>
      <c r="K2880" s="106" t="e">
        <f>VLOOKUP(Tabela410[[#This Row],[Proposta de Referência]],SIMP_M1!A:K,8,FALSE)</f>
        <v>#VALUE!</v>
      </c>
      <c r="L2880" s="107" t="e">
        <f t="shared" si="184"/>
        <v>#VALUE!</v>
      </c>
      <c r="M2880" s="107" t="e">
        <f t="shared" si="185"/>
        <v>#VALUE!</v>
      </c>
      <c r="N2880" s="142" t="e">
        <f t="shared" si="186"/>
        <v>#VALUE!</v>
      </c>
      <c r="O2880" s="142" t="e">
        <f t="shared" si="187"/>
        <v>#N/A</v>
      </c>
      <c r="P2880" s="24" t="str">
        <f>IFERROR(VLOOKUP(O2880,HOSPITAIS_COM_DIVIDAS!A:E,5,FALSE),"")</f>
        <v/>
      </c>
    </row>
    <row r="2881" spans="1:16" x14ac:dyDescent="0.25">
      <c r="A2881" s="52" t="e">
        <f>Tabela410[[#This Row],[Status da Proposta]]</f>
        <v>#VALUE!</v>
      </c>
      <c r="B2881" s="143">
        <f>MODALIDADE_1!A2881</f>
        <v>0</v>
      </c>
      <c r="C2881" s="142" t="e">
        <f>VLOOKUP(B2881,MODALIDADE_1!A:B,2,FALSE)</f>
        <v>#N/A</v>
      </c>
      <c r="D2881" s="142"/>
      <c r="E2881" s="94" t="e">
        <f>VLOOKUP(B2881,MODALIDADE_1!A:E,5,FALSE)</f>
        <v>#N/A</v>
      </c>
      <c r="F2881" s="95" t="e">
        <f>VLOOKUP(B2881,MODALIDADE_1!A:C,3,FALSE)</f>
        <v>#N/A</v>
      </c>
      <c r="G2881" s="142" t="e">
        <f>VLOOKUP(B2881,MODALIDADE_1!A:G,4,FALSE)</f>
        <v>#N/A</v>
      </c>
      <c r="H2881" s="142" t="e">
        <f>VLOOKUP(B2881,MODALIDADE_1!A:G,6,FALSE)</f>
        <v>#N/A</v>
      </c>
      <c r="I2881" s="142" t="e">
        <f>VLOOKUP(B2881,MODALIDADE_1!A:G,7,FALSE)</f>
        <v>#N/A</v>
      </c>
      <c r="J2881" s="106" t="e">
        <f>VLOOKUP(Tabela410[[#This Row],[Proposta de Referência]],SIMP_M1!A:K,9,FALSE)</f>
        <v>#VALUE!</v>
      </c>
      <c r="K2881" s="106" t="e">
        <f>VLOOKUP(Tabela410[[#This Row],[Proposta de Referência]],SIMP_M1!A:K,8,FALSE)</f>
        <v>#VALUE!</v>
      </c>
      <c r="L2881" s="107" t="e">
        <f t="shared" si="184"/>
        <v>#VALUE!</v>
      </c>
      <c r="M2881" s="107" t="e">
        <f t="shared" si="185"/>
        <v>#VALUE!</v>
      </c>
      <c r="N2881" s="142" t="e">
        <f t="shared" si="186"/>
        <v>#VALUE!</v>
      </c>
      <c r="O2881" s="142" t="e">
        <f t="shared" si="187"/>
        <v>#N/A</v>
      </c>
      <c r="P2881" s="24" t="str">
        <f>IFERROR(VLOOKUP(O2881,HOSPITAIS_COM_DIVIDAS!A:E,5,FALSE),"")</f>
        <v/>
      </c>
    </row>
    <row r="2882" spans="1:16" x14ac:dyDescent="0.25">
      <c r="A2882" s="52" t="e">
        <f>Tabela410[[#This Row],[Status da Proposta]]</f>
        <v>#VALUE!</v>
      </c>
      <c r="B2882" s="143">
        <f>MODALIDADE_1!A2882</f>
        <v>0</v>
      </c>
      <c r="C2882" s="142" t="e">
        <f>VLOOKUP(B2882,MODALIDADE_1!A:B,2,FALSE)</f>
        <v>#N/A</v>
      </c>
      <c r="D2882" s="142"/>
      <c r="E2882" s="94" t="e">
        <f>VLOOKUP(B2882,MODALIDADE_1!A:E,5,FALSE)</f>
        <v>#N/A</v>
      </c>
      <c r="F2882" s="95" t="e">
        <f>VLOOKUP(B2882,MODALIDADE_1!A:C,3,FALSE)</f>
        <v>#N/A</v>
      </c>
      <c r="G2882" s="142" t="e">
        <f>VLOOKUP(B2882,MODALIDADE_1!A:G,4,FALSE)</f>
        <v>#N/A</v>
      </c>
      <c r="H2882" s="142" t="e">
        <f>VLOOKUP(B2882,MODALIDADE_1!A:G,6,FALSE)</f>
        <v>#N/A</v>
      </c>
      <c r="I2882" s="142" t="e">
        <f>VLOOKUP(B2882,MODALIDADE_1!A:G,7,FALSE)</f>
        <v>#N/A</v>
      </c>
      <c r="J2882" s="106" t="e">
        <f>VLOOKUP(Tabela410[[#This Row],[Proposta de Referência]],SIMP_M1!A:K,9,FALSE)</f>
        <v>#VALUE!</v>
      </c>
      <c r="K2882" s="106" t="e">
        <f>VLOOKUP(Tabela410[[#This Row],[Proposta de Referência]],SIMP_M1!A:K,8,FALSE)</f>
        <v>#VALUE!</v>
      </c>
      <c r="L2882" s="107" t="e">
        <f t="shared" si="184"/>
        <v>#VALUE!</v>
      </c>
      <c r="M2882" s="107" t="e">
        <f t="shared" si="185"/>
        <v>#VALUE!</v>
      </c>
      <c r="N2882" s="142" t="e">
        <f t="shared" si="186"/>
        <v>#VALUE!</v>
      </c>
      <c r="O2882" s="142" t="e">
        <f t="shared" si="187"/>
        <v>#N/A</v>
      </c>
      <c r="P2882" s="24" t="str">
        <f>IFERROR(VLOOKUP(O2882,HOSPITAIS_COM_DIVIDAS!A:E,5,FALSE),"")</f>
        <v/>
      </c>
    </row>
    <row r="2883" spans="1:16" x14ac:dyDescent="0.25">
      <c r="A2883" s="52" t="e">
        <f>Tabela410[[#This Row],[Status da Proposta]]</f>
        <v>#VALUE!</v>
      </c>
      <c r="B2883" s="143">
        <f>MODALIDADE_1!A2883</f>
        <v>0</v>
      </c>
      <c r="C2883" s="142" t="e">
        <f>VLOOKUP(B2883,MODALIDADE_1!A:B,2,FALSE)</f>
        <v>#N/A</v>
      </c>
      <c r="D2883" s="142"/>
      <c r="E2883" s="94" t="e">
        <f>VLOOKUP(B2883,MODALIDADE_1!A:E,5,FALSE)</f>
        <v>#N/A</v>
      </c>
      <c r="F2883" s="95" t="e">
        <f>VLOOKUP(B2883,MODALIDADE_1!A:C,3,FALSE)</f>
        <v>#N/A</v>
      </c>
      <c r="G2883" s="142" t="e">
        <f>VLOOKUP(B2883,MODALIDADE_1!A:G,4,FALSE)</f>
        <v>#N/A</v>
      </c>
      <c r="H2883" s="142" t="e">
        <f>VLOOKUP(B2883,MODALIDADE_1!A:G,6,FALSE)</f>
        <v>#N/A</v>
      </c>
      <c r="I2883" s="142" t="e">
        <f>VLOOKUP(B2883,MODALIDADE_1!A:G,7,FALSE)</f>
        <v>#N/A</v>
      </c>
      <c r="J2883" s="106" t="e">
        <f>VLOOKUP(Tabela410[[#This Row],[Proposta de Referência]],SIMP_M1!A:K,9,FALSE)</f>
        <v>#VALUE!</v>
      </c>
      <c r="K2883" s="106" t="e">
        <f>VLOOKUP(Tabela410[[#This Row],[Proposta de Referência]],SIMP_M1!A:K,8,FALSE)</f>
        <v>#VALUE!</v>
      </c>
      <c r="L2883" s="107" t="e">
        <f t="shared" si="184"/>
        <v>#VALUE!</v>
      </c>
      <c r="M2883" s="107" t="e">
        <f t="shared" si="185"/>
        <v>#VALUE!</v>
      </c>
      <c r="N2883" s="142" t="e">
        <f t="shared" si="186"/>
        <v>#VALUE!</v>
      </c>
      <c r="O2883" s="142" t="e">
        <f t="shared" si="187"/>
        <v>#N/A</v>
      </c>
      <c r="P2883" s="24" t="str">
        <f>IFERROR(VLOOKUP(O2883,HOSPITAIS_COM_DIVIDAS!A:E,5,FALSE),"")</f>
        <v/>
      </c>
    </row>
    <row r="2884" spans="1:16" x14ac:dyDescent="0.25">
      <c r="A2884" s="52" t="e">
        <f>Tabela410[[#This Row],[Status da Proposta]]</f>
        <v>#VALUE!</v>
      </c>
      <c r="B2884" s="143">
        <f>MODALIDADE_1!A2884</f>
        <v>0</v>
      </c>
      <c r="C2884" s="142" t="e">
        <f>VLOOKUP(B2884,MODALIDADE_1!A:B,2,FALSE)</f>
        <v>#N/A</v>
      </c>
      <c r="D2884" s="142"/>
      <c r="E2884" s="94" t="e">
        <f>VLOOKUP(B2884,MODALIDADE_1!A:E,5,FALSE)</f>
        <v>#N/A</v>
      </c>
      <c r="F2884" s="95" t="e">
        <f>VLOOKUP(B2884,MODALIDADE_1!A:C,3,FALSE)</f>
        <v>#N/A</v>
      </c>
      <c r="G2884" s="142" t="e">
        <f>VLOOKUP(B2884,MODALIDADE_1!A:G,4,FALSE)</f>
        <v>#N/A</v>
      </c>
      <c r="H2884" s="142" t="e">
        <f>VLOOKUP(B2884,MODALIDADE_1!A:G,6,FALSE)</f>
        <v>#N/A</v>
      </c>
      <c r="I2884" s="142" t="e">
        <f>VLOOKUP(B2884,MODALIDADE_1!A:G,7,FALSE)</f>
        <v>#N/A</v>
      </c>
      <c r="J2884" s="106" t="e">
        <f>VLOOKUP(Tabela410[[#This Row],[Proposta de Referência]],SIMP_M1!A:K,9,FALSE)</f>
        <v>#VALUE!</v>
      </c>
      <c r="K2884" s="106" t="e">
        <f>VLOOKUP(Tabela410[[#This Row],[Proposta de Referência]],SIMP_M1!A:K,8,FALSE)</f>
        <v>#VALUE!</v>
      </c>
      <c r="L2884" s="107" t="e">
        <f t="shared" si="184"/>
        <v>#VALUE!</v>
      </c>
      <c r="M2884" s="107" t="e">
        <f t="shared" si="185"/>
        <v>#VALUE!</v>
      </c>
      <c r="N2884" s="142" t="e">
        <f t="shared" si="186"/>
        <v>#VALUE!</v>
      </c>
      <c r="O2884" s="142" t="e">
        <f t="shared" si="187"/>
        <v>#N/A</v>
      </c>
      <c r="P2884" s="24" t="str">
        <f>IFERROR(VLOOKUP(O2884,HOSPITAIS_COM_DIVIDAS!A:E,5,FALSE),"")</f>
        <v/>
      </c>
    </row>
    <row r="2885" spans="1:16" x14ac:dyDescent="0.25">
      <c r="A2885" s="52" t="e">
        <f>Tabela410[[#This Row],[Status da Proposta]]</f>
        <v>#VALUE!</v>
      </c>
      <c r="B2885" s="143">
        <f>MODALIDADE_1!A2885</f>
        <v>0</v>
      </c>
      <c r="C2885" s="142" t="e">
        <f>VLOOKUP(B2885,MODALIDADE_1!A:B,2,FALSE)</f>
        <v>#N/A</v>
      </c>
      <c r="D2885" s="142"/>
      <c r="E2885" s="94" t="e">
        <f>VLOOKUP(B2885,MODALIDADE_1!A:E,5,FALSE)</f>
        <v>#N/A</v>
      </c>
      <c r="F2885" s="95" t="e">
        <f>VLOOKUP(B2885,MODALIDADE_1!A:C,3,FALSE)</f>
        <v>#N/A</v>
      </c>
      <c r="G2885" s="142" t="e">
        <f>VLOOKUP(B2885,MODALIDADE_1!A:G,4,FALSE)</f>
        <v>#N/A</v>
      </c>
      <c r="H2885" s="142" t="e">
        <f>VLOOKUP(B2885,MODALIDADE_1!A:G,6,FALSE)</f>
        <v>#N/A</v>
      </c>
      <c r="I2885" s="142" t="e">
        <f>VLOOKUP(B2885,MODALIDADE_1!A:G,7,FALSE)</f>
        <v>#N/A</v>
      </c>
      <c r="J2885" s="106" t="e">
        <f>VLOOKUP(Tabela410[[#This Row],[Proposta de Referência]],SIMP_M1!A:K,9,FALSE)</f>
        <v>#VALUE!</v>
      </c>
      <c r="K2885" s="106" t="e">
        <f>VLOOKUP(Tabela410[[#This Row],[Proposta de Referência]],SIMP_M1!A:K,8,FALSE)</f>
        <v>#VALUE!</v>
      </c>
      <c r="L2885" s="107" t="e">
        <f t="shared" si="184"/>
        <v>#VALUE!</v>
      </c>
      <c r="M2885" s="107" t="e">
        <f t="shared" si="185"/>
        <v>#VALUE!</v>
      </c>
      <c r="N2885" s="142" t="e">
        <f t="shared" si="186"/>
        <v>#VALUE!</v>
      </c>
      <c r="O2885" s="142" t="e">
        <f t="shared" si="187"/>
        <v>#N/A</v>
      </c>
      <c r="P2885" s="24" t="str">
        <f>IFERROR(VLOOKUP(O2885,HOSPITAIS_COM_DIVIDAS!A:E,5,FALSE),"")</f>
        <v/>
      </c>
    </row>
    <row r="2886" spans="1:16" x14ac:dyDescent="0.25">
      <c r="A2886" s="52" t="e">
        <f>Tabela410[[#This Row],[Status da Proposta]]</f>
        <v>#VALUE!</v>
      </c>
      <c r="B2886" s="143">
        <f>MODALIDADE_1!A2886</f>
        <v>0</v>
      </c>
      <c r="C2886" s="142" t="e">
        <f>VLOOKUP(B2886,MODALIDADE_1!A:B,2,FALSE)</f>
        <v>#N/A</v>
      </c>
      <c r="D2886" s="142"/>
      <c r="E2886" s="94" t="e">
        <f>VLOOKUP(B2886,MODALIDADE_1!A:E,5,FALSE)</f>
        <v>#N/A</v>
      </c>
      <c r="F2886" s="95" t="e">
        <f>VLOOKUP(B2886,MODALIDADE_1!A:C,3,FALSE)</f>
        <v>#N/A</v>
      </c>
      <c r="G2886" s="142" t="e">
        <f>VLOOKUP(B2886,MODALIDADE_1!A:G,4,FALSE)</f>
        <v>#N/A</v>
      </c>
      <c r="H2886" s="142" t="e">
        <f>VLOOKUP(B2886,MODALIDADE_1!A:G,6,FALSE)</f>
        <v>#N/A</v>
      </c>
      <c r="I2886" s="142" t="e">
        <f>VLOOKUP(B2886,MODALIDADE_1!A:G,7,FALSE)</f>
        <v>#N/A</v>
      </c>
      <c r="J2886" s="106" t="e">
        <f>VLOOKUP(Tabela410[[#This Row],[Proposta de Referência]],SIMP_M1!A:K,9,FALSE)</f>
        <v>#VALUE!</v>
      </c>
      <c r="K2886" s="106" t="e">
        <f>VLOOKUP(Tabela410[[#This Row],[Proposta de Referência]],SIMP_M1!A:K,8,FALSE)</f>
        <v>#VALUE!</v>
      </c>
      <c r="L2886" s="107" t="e">
        <f t="shared" si="184"/>
        <v>#VALUE!</v>
      </c>
      <c r="M2886" s="107" t="e">
        <f t="shared" si="185"/>
        <v>#VALUE!</v>
      </c>
      <c r="N2886" s="142" t="e">
        <f t="shared" si="186"/>
        <v>#VALUE!</v>
      </c>
      <c r="O2886" s="142" t="e">
        <f t="shared" si="187"/>
        <v>#N/A</v>
      </c>
      <c r="P2886" s="24" t="str">
        <f>IFERROR(VLOOKUP(O2886,HOSPITAIS_COM_DIVIDAS!A:E,5,FALSE),"")</f>
        <v/>
      </c>
    </row>
    <row r="2887" spans="1:16" x14ac:dyDescent="0.25">
      <c r="A2887" s="52" t="e">
        <f>Tabela410[[#This Row],[Status da Proposta]]</f>
        <v>#VALUE!</v>
      </c>
      <c r="B2887" s="143">
        <f>MODALIDADE_1!A2887</f>
        <v>0</v>
      </c>
      <c r="C2887" s="142" t="e">
        <f>VLOOKUP(B2887,MODALIDADE_1!A:B,2,FALSE)</f>
        <v>#N/A</v>
      </c>
      <c r="D2887" s="142"/>
      <c r="E2887" s="94" t="e">
        <f>VLOOKUP(B2887,MODALIDADE_1!A:E,5,FALSE)</f>
        <v>#N/A</v>
      </c>
      <c r="F2887" s="95" t="e">
        <f>VLOOKUP(B2887,MODALIDADE_1!A:C,3,FALSE)</f>
        <v>#N/A</v>
      </c>
      <c r="G2887" s="142" t="e">
        <f>VLOOKUP(B2887,MODALIDADE_1!A:G,4,FALSE)</f>
        <v>#N/A</v>
      </c>
      <c r="H2887" s="142" t="e">
        <f>VLOOKUP(B2887,MODALIDADE_1!A:G,6,FALSE)</f>
        <v>#N/A</v>
      </c>
      <c r="I2887" s="142" t="e">
        <f>VLOOKUP(B2887,MODALIDADE_1!A:G,7,FALSE)</f>
        <v>#N/A</v>
      </c>
      <c r="J2887" s="106" t="e">
        <f>VLOOKUP(Tabela410[[#This Row],[Proposta de Referência]],SIMP_M1!A:K,9,FALSE)</f>
        <v>#VALUE!</v>
      </c>
      <c r="K2887" s="106" t="e">
        <f>VLOOKUP(Tabela410[[#This Row],[Proposta de Referência]],SIMP_M1!A:K,8,FALSE)</f>
        <v>#VALUE!</v>
      </c>
      <c r="L2887" s="107" t="e">
        <f t="shared" si="184"/>
        <v>#VALUE!</v>
      </c>
      <c r="M2887" s="107" t="e">
        <f t="shared" si="185"/>
        <v>#VALUE!</v>
      </c>
      <c r="N2887" s="142" t="e">
        <f t="shared" si="186"/>
        <v>#VALUE!</v>
      </c>
      <c r="O2887" s="142" t="e">
        <f t="shared" si="187"/>
        <v>#N/A</v>
      </c>
      <c r="P2887" s="24" t="str">
        <f>IFERROR(VLOOKUP(O2887,HOSPITAIS_COM_DIVIDAS!A:E,5,FALSE),"")</f>
        <v/>
      </c>
    </row>
    <row r="2888" spans="1:16" x14ac:dyDescent="0.25">
      <c r="A2888" s="52" t="e">
        <f>Tabela410[[#This Row],[Status da Proposta]]</f>
        <v>#VALUE!</v>
      </c>
      <c r="B2888" s="143">
        <f>MODALIDADE_1!A2888</f>
        <v>0</v>
      </c>
      <c r="C2888" s="142" t="e">
        <f>VLOOKUP(B2888,MODALIDADE_1!A:B,2,FALSE)</f>
        <v>#N/A</v>
      </c>
      <c r="D2888" s="142"/>
      <c r="E2888" s="94" t="e">
        <f>VLOOKUP(B2888,MODALIDADE_1!A:E,5,FALSE)</f>
        <v>#N/A</v>
      </c>
      <c r="F2888" s="95" t="e">
        <f>VLOOKUP(B2888,MODALIDADE_1!A:C,3,FALSE)</f>
        <v>#N/A</v>
      </c>
      <c r="G2888" s="142" t="e">
        <f>VLOOKUP(B2888,MODALIDADE_1!A:G,4,FALSE)</f>
        <v>#N/A</v>
      </c>
      <c r="H2888" s="142" t="e">
        <f>VLOOKUP(B2888,MODALIDADE_1!A:G,6,FALSE)</f>
        <v>#N/A</v>
      </c>
      <c r="I2888" s="142" t="e">
        <f>VLOOKUP(B2888,MODALIDADE_1!A:G,7,FALSE)</f>
        <v>#N/A</v>
      </c>
      <c r="J2888" s="106" t="e">
        <f>VLOOKUP(Tabela410[[#This Row],[Proposta de Referência]],SIMP_M1!A:K,9,FALSE)</f>
        <v>#VALUE!</v>
      </c>
      <c r="K2888" s="106" t="e">
        <f>VLOOKUP(Tabela410[[#This Row],[Proposta de Referência]],SIMP_M1!A:K,8,FALSE)</f>
        <v>#VALUE!</v>
      </c>
      <c r="L2888" s="107" t="e">
        <f t="shared" si="184"/>
        <v>#VALUE!</v>
      </c>
      <c r="M2888" s="107" t="e">
        <f t="shared" si="185"/>
        <v>#VALUE!</v>
      </c>
      <c r="N2888" s="142" t="e">
        <f t="shared" si="186"/>
        <v>#VALUE!</v>
      </c>
      <c r="O2888" s="142" t="e">
        <f t="shared" si="187"/>
        <v>#N/A</v>
      </c>
      <c r="P2888" s="24" t="str">
        <f>IFERROR(VLOOKUP(O2888,HOSPITAIS_COM_DIVIDAS!A:E,5,FALSE),"")</f>
        <v/>
      </c>
    </row>
    <row r="2889" spans="1:16" x14ac:dyDescent="0.25">
      <c r="A2889" s="52" t="e">
        <f>Tabela410[[#This Row],[Status da Proposta]]</f>
        <v>#VALUE!</v>
      </c>
      <c r="B2889" s="143">
        <f>MODALIDADE_1!A2889</f>
        <v>0</v>
      </c>
      <c r="C2889" s="142" t="e">
        <f>VLOOKUP(B2889,MODALIDADE_1!A:B,2,FALSE)</f>
        <v>#N/A</v>
      </c>
      <c r="D2889" s="142"/>
      <c r="E2889" s="94" t="e">
        <f>VLOOKUP(B2889,MODALIDADE_1!A:E,5,FALSE)</f>
        <v>#N/A</v>
      </c>
      <c r="F2889" s="95" t="e">
        <f>VLOOKUP(B2889,MODALIDADE_1!A:C,3,FALSE)</f>
        <v>#N/A</v>
      </c>
      <c r="G2889" s="142" t="e">
        <f>VLOOKUP(B2889,MODALIDADE_1!A:G,4,FALSE)</f>
        <v>#N/A</v>
      </c>
      <c r="H2889" s="142" t="e">
        <f>VLOOKUP(B2889,MODALIDADE_1!A:G,6,FALSE)</f>
        <v>#N/A</v>
      </c>
      <c r="I2889" s="142" t="e">
        <f>VLOOKUP(B2889,MODALIDADE_1!A:G,7,FALSE)</f>
        <v>#N/A</v>
      </c>
      <c r="J2889" s="106" t="e">
        <f>VLOOKUP(Tabela410[[#This Row],[Proposta de Referência]],SIMP_M1!A:K,9,FALSE)</f>
        <v>#VALUE!</v>
      </c>
      <c r="K2889" s="106" t="e">
        <f>VLOOKUP(Tabela410[[#This Row],[Proposta de Referência]],SIMP_M1!A:K,8,FALSE)</f>
        <v>#VALUE!</v>
      </c>
      <c r="L2889" s="107" t="e">
        <f t="shared" si="184"/>
        <v>#VALUE!</v>
      </c>
      <c r="M2889" s="107" t="e">
        <f t="shared" si="185"/>
        <v>#VALUE!</v>
      </c>
      <c r="N2889" s="142" t="e">
        <f t="shared" si="186"/>
        <v>#VALUE!</v>
      </c>
      <c r="O2889" s="142" t="e">
        <f t="shared" si="187"/>
        <v>#N/A</v>
      </c>
      <c r="P2889" s="24" t="str">
        <f>IFERROR(VLOOKUP(O2889,HOSPITAIS_COM_DIVIDAS!A:E,5,FALSE),"")</f>
        <v/>
      </c>
    </row>
    <row r="2890" spans="1:16" x14ac:dyDescent="0.25">
      <c r="A2890" s="52" t="e">
        <f>Tabela410[[#This Row],[Status da Proposta]]</f>
        <v>#VALUE!</v>
      </c>
      <c r="B2890" s="143">
        <f>MODALIDADE_1!A2890</f>
        <v>0</v>
      </c>
      <c r="C2890" s="142" t="e">
        <f>VLOOKUP(B2890,MODALIDADE_1!A:B,2,FALSE)</f>
        <v>#N/A</v>
      </c>
      <c r="D2890" s="142"/>
      <c r="E2890" s="94" t="e">
        <f>VLOOKUP(B2890,MODALIDADE_1!A:E,5,FALSE)</f>
        <v>#N/A</v>
      </c>
      <c r="F2890" s="95" t="e">
        <f>VLOOKUP(B2890,MODALIDADE_1!A:C,3,FALSE)</f>
        <v>#N/A</v>
      </c>
      <c r="G2890" s="142" t="e">
        <f>VLOOKUP(B2890,MODALIDADE_1!A:G,4,FALSE)</f>
        <v>#N/A</v>
      </c>
      <c r="H2890" s="142" t="e">
        <f>VLOOKUP(B2890,MODALIDADE_1!A:G,6,FALSE)</f>
        <v>#N/A</v>
      </c>
      <c r="I2890" s="142" t="e">
        <f>VLOOKUP(B2890,MODALIDADE_1!A:G,7,FALSE)</f>
        <v>#N/A</v>
      </c>
      <c r="J2890" s="106" t="e">
        <f>VLOOKUP(Tabela410[[#This Row],[Proposta de Referência]],SIMP_M1!A:K,9,FALSE)</f>
        <v>#VALUE!</v>
      </c>
      <c r="K2890" s="106" t="e">
        <f>VLOOKUP(Tabela410[[#This Row],[Proposta de Referência]],SIMP_M1!A:K,8,FALSE)</f>
        <v>#VALUE!</v>
      </c>
      <c r="L2890" s="107" t="e">
        <f t="shared" si="184"/>
        <v>#VALUE!</v>
      </c>
      <c r="M2890" s="107" t="e">
        <f t="shared" si="185"/>
        <v>#VALUE!</v>
      </c>
      <c r="N2890" s="142" t="e">
        <f t="shared" si="186"/>
        <v>#VALUE!</v>
      </c>
      <c r="O2890" s="142" t="e">
        <f t="shared" si="187"/>
        <v>#N/A</v>
      </c>
      <c r="P2890" s="24" t="str">
        <f>IFERROR(VLOOKUP(O2890,HOSPITAIS_COM_DIVIDAS!A:E,5,FALSE),"")</f>
        <v/>
      </c>
    </row>
    <row r="2891" spans="1:16" x14ac:dyDescent="0.25">
      <c r="A2891" s="52" t="e">
        <f>Tabela410[[#This Row],[Status da Proposta]]</f>
        <v>#VALUE!</v>
      </c>
      <c r="B2891" s="143">
        <f>MODALIDADE_1!A2891</f>
        <v>0</v>
      </c>
      <c r="C2891" s="142" t="e">
        <f>VLOOKUP(B2891,MODALIDADE_1!A:B,2,FALSE)</f>
        <v>#N/A</v>
      </c>
      <c r="D2891" s="142"/>
      <c r="E2891" s="94" t="e">
        <f>VLOOKUP(B2891,MODALIDADE_1!A:E,5,FALSE)</f>
        <v>#N/A</v>
      </c>
      <c r="F2891" s="95" t="e">
        <f>VLOOKUP(B2891,MODALIDADE_1!A:C,3,FALSE)</f>
        <v>#N/A</v>
      </c>
      <c r="G2891" s="142" t="e">
        <f>VLOOKUP(B2891,MODALIDADE_1!A:G,4,FALSE)</f>
        <v>#N/A</v>
      </c>
      <c r="H2891" s="142" t="e">
        <f>VLOOKUP(B2891,MODALIDADE_1!A:G,6,FALSE)</f>
        <v>#N/A</v>
      </c>
      <c r="I2891" s="142" t="e">
        <f>VLOOKUP(B2891,MODALIDADE_1!A:G,7,FALSE)</f>
        <v>#N/A</v>
      </c>
      <c r="J2891" s="106" t="e">
        <f>VLOOKUP(Tabela410[[#This Row],[Proposta de Referência]],SIMP_M1!A:K,9,FALSE)</f>
        <v>#VALUE!</v>
      </c>
      <c r="K2891" s="106" t="e">
        <f>VLOOKUP(Tabela410[[#This Row],[Proposta de Referência]],SIMP_M1!A:K,8,FALSE)</f>
        <v>#VALUE!</v>
      </c>
      <c r="L2891" s="107" t="e">
        <f t="shared" si="184"/>
        <v>#VALUE!</v>
      </c>
      <c r="M2891" s="107" t="e">
        <f t="shared" si="185"/>
        <v>#VALUE!</v>
      </c>
      <c r="N2891" s="142" t="e">
        <f t="shared" si="186"/>
        <v>#VALUE!</v>
      </c>
      <c r="O2891" s="142" t="e">
        <f t="shared" si="187"/>
        <v>#N/A</v>
      </c>
      <c r="P2891" s="24" t="str">
        <f>IFERROR(VLOOKUP(O2891,HOSPITAIS_COM_DIVIDAS!A:E,5,FALSE),"")</f>
        <v/>
      </c>
    </row>
    <row r="2892" spans="1:16" x14ac:dyDescent="0.25">
      <c r="A2892" s="52" t="e">
        <f>Tabela410[[#This Row],[Status da Proposta]]</f>
        <v>#VALUE!</v>
      </c>
      <c r="B2892" s="143">
        <f>MODALIDADE_1!A2892</f>
        <v>0</v>
      </c>
      <c r="C2892" s="142" t="e">
        <f>VLOOKUP(B2892,MODALIDADE_1!A:B,2,FALSE)</f>
        <v>#N/A</v>
      </c>
      <c r="D2892" s="142"/>
      <c r="E2892" s="94" t="e">
        <f>VLOOKUP(B2892,MODALIDADE_1!A:E,5,FALSE)</f>
        <v>#N/A</v>
      </c>
      <c r="F2892" s="95" t="e">
        <f>VLOOKUP(B2892,MODALIDADE_1!A:C,3,FALSE)</f>
        <v>#N/A</v>
      </c>
      <c r="G2892" s="142" t="e">
        <f>VLOOKUP(B2892,MODALIDADE_1!A:G,4,FALSE)</f>
        <v>#N/A</v>
      </c>
      <c r="H2892" s="142" t="e">
        <f>VLOOKUP(B2892,MODALIDADE_1!A:G,6,FALSE)</f>
        <v>#N/A</v>
      </c>
      <c r="I2892" s="142" t="e">
        <f>VLOOKUP(B2892,MODALIDADE_1!A:G,7,FALSE)</f>
        <v>#N/A</v>
      </c>
      <c r="J2892" s="106" t="e">
        <f>VLOOKUP(Tabela410[[#This Row],[Proposta de Referência]],SIMP_M1!A:K,9,FALSE)</f>
        <v>#VALUE!</v>
      </c>
      <c r="K2892" s="106" t="e">
        <f>VLOOKUP(Tabela410[[#This Row],[Proposta de Referência]],SIMP_M1!A:K,8,FALSE)</f>
        <v>#VALUE!</v>
      </c>
      <c r="L2892" s="107" t="e">
        <f t="shared" si="184"/>
        <v>#VALUE!</v>
      </c>
      <c r="M2892" s="107" t="e">
        <f t="shared" si="185"/>
        <v>#VALUE!</v>
      </c>
      <c r="N2892" s="142" t="e">
        <f t="shared" si="186"/>
        <v>#VALUE!</v>
      </c>
      <c r="O2892" s="142" t="e">
        <f t="shared" si="187"/>
        <v>#N/A</v>
      </c>
      <c r="P2892" s="24" t="str">
        <f>IFERROR(VLOOKUP(O2892,HOSPITAIS_COM_DIVIDAS!A:E,5,FALSE),"")</f>
        <v/>
      </c>
    </row>
    <row r="2893" spans="1:16" x14ac:dyDescent="0.25">
      <c r="A2893" s="52" t="e">
        <f>Tabela410[[#This Row],[Status da Proposta]]</f>
        <v>#VALUE!</v>
      </c>
      <c r="B2893" s="143">
        <f>MODALIDADE_1!A2893</f>
        <v>0</v>
      </c>
      <c r="C2893" s="142" t="e">
        <f>VLOOKUP(B2893,MODALIDADE_1!A:B,2,FALSE)</f>
        <v>#N/A</v>
      </c>
      <c r="D2893" s="142"/>
      <c r="E2893" s="94" t="e">
        <f>VLOOKUP(B2893,MODALIDADE_1!A:E,5,FALSE)</f>
        <v>#N/A</v>
      </c>
      <c r="F2893" s="95" t="e">
        <f>VLOOKUP(B2893,MODALIDADE_1!A:C,3,FALSE)</f>
        <v>#N/A</v>
      </c>
      <c r="G2893" s="142" t="e">
        <f>VLOOKUP(B2893,MODALIDADE_1!A:G,4,FALSE)</f>
        <v>#N/A</v>
      </c>
      <c r="H2893" s="142" t="e">
        <f>VLOOKUP(B2893,MODALIDADE_1!A:G,6,FALSE)</f>
        <v>#N/A</v>
      </c>
      <c r="I2893" s="142" t="e">
        <f>VLOOKUP(B2893,MODALIDADE_1!A:G,7,FALSE)</f>
        <v>#N/A</v>
      </c>
      <c r="J2893" s="106" t="e">
        <f>VLOOKUP(Tabela410[[#This Row],[Proposta de Referência]],SIMP_M1!A:K,9,FALSE)</f>
        <v>#VALUE!</v>
      </c>
      <c r="K2893" s="106" t="e">
        <f>VLOOKUP(Tabela410[[#This Row],[Proposta de Referência]],SIMP_M1!A:K,8,FALSE)</f>
        <v>#VALUE!</v>
      </c>
      <c r="L2893" s="107" t="e">
        <f t="shared" si="184"/>
        <v>#VALUE!</v>
      </c>
      <c r="M2893" s="107" t="e">
        <f t="shared" si="185"/>
        <v>#VALUE!</v>
      </c>
      <c r="N2893" s="142" t="e">
        <f t="shared" si="186"/>
        <v>#VALUE!</v>
      </c>
      <c r="O2893" s="142" t="e">
        <f t="shared" si="187"/>
        <v>#N/A</v>
      </c>
      <c r="P2893" s="24" t="str">
        <f>IFERROR(VLOOKUP(O2893,HOSPITAIS_COM_DIVIDAS!A:E,5,FALSE),"")</f>
        <v/>
      </c>
    </row>
    <row r="2894" spans="1:16" x14ac:dyDescent="0.25">
      <c r="A2894" s="52" t="e">
        <f>Tabela410[[#This Row],[Status da Proposta]]</f>
        <v>#VALUE!</v>
      </c>
      <c r="B2894" s="143">
        <f>MODALIDADE_1!A2894</f>
        <v>0</v>
      </c>
      <c r="C2894" s="142" t="e">
        <f>VLOOKUP(B2894,MODALIDADE_1!A:B,2,FALSE)</f>
        <v>#N/A</v>
      </c>
      <c r="D2894" s="142"/>
      <c r="E2894" s="94" t="e">
        <f>VLOOKUP(B2894,MODALIDADE_1!A:E,5,FALSE)</f>
        <v>#N/A</v>
      </c>
      <c r="F2894" s="95" t="e">
        <f>VLOOKUP(B2894,MODALIDADE_1!A:C,3,FALSE)</f>
        <v>#N/A</v>
      </c>
      <c r="G2894" s="142" t="e">
        <f>VLOOKUP(B2894,MODALIDADE_1!A:G,4,FALSE)</f>
        <v>#N/A</v>
      </c>
      <c r="H2894" s="142" t="e">
        <f>VLOOKUP(B2894,MODALIDADE_1!A:G,6,FALSE)</f>
        <v>#N/A</v>
      </c>
      <c r="I2894" s="142" t="e">
        <f>VLOOKUP(B2894,MODALIDADE_1!A:G,7,FALSE)</f>
        <v>#N/A</v>
      </c>
      <c r="J2894" s="106" t="e">
        <f>VLOOKUP(Tabela410[[#This Row],[Proposta de Referência]],SIMP_M1!A:K,9,FALSE)</f>
        <v>#VALUE!</v>
      </c>
      <c r="K2894" s="106" t="e">
        <f>VLOOKUP(Tabela410[[#This Row],[Proposta de Referência]],SIMP_M1!A:K,8,FALSE)</f>
        <v>#VALUE!</v>
      </c>
      <c r="L2894" s="107" t="e">
        <f t="shared" si="184"/>
        <v>#VALUE!</v>
      </c>
      <c r="M2894" s="107" t="e">
        <f t="shared" si="185"/>
        <v>#VALUE!</v>
      </c>
      <c r="N2894" s="142" t="e">
        <f t="shared" si="186"/>
        <v>#VALUE!</v>
      </c>
      <c r="O2894" s="142" t="e">
        <f t="shared" si="187"/>
        <v>#N/A</v>
      </c>
      <c r="P2894" s="24" t="str">
        <f>IFERROR(VLOOKUP(O2894,HOSPITAIS_COM_DIVIDAS!A:E,5,FALSE),"")</f>
        <v/>
      </c>
    </row>
    <row r="2895" spans="1:16" x14ac:dyDescent="0.25">
      <c r="A2895" s="52" t="e">
        <f>Tabela410[[#This Row],[Status da Proposta]]</f>
        <v>#VALUE!</v>
      </c>
      <c r="B2895" s="143">
        <f>MODALIDADE_1!A2895</f>
        <v>0</v>
      </c>
      <c r="C2895" s="142" t="e">
        <f>VLOOKUP(B2895,MODALIDADE_1!A:B,2,FALSE)</f>
        <v>#N/A</v>
      </c>
      <c r="D2895" s="142"/>
      <c r="E2895" s="94" t="e">
        <f>VLOOKUP(B2895,MODALIDADE_1!A:E,5,FALSE)</f>
        <v>#N/A</v>
      </c>
      <c r="F2895" s="95" t="e">
        <f>VLOOKUP(B2895,MODALIDADE_1!A:C,3,FALSE)</f>
        <v>#N/A</v>
      </c>
      <c r="G2895" s="142" t="e">
        <f>VLOOKUP(B2895,MODALIDADE_1!A:G,4,FALSE)</f>
        <v>#N/A</v>
      </c>
      <c r="H2895" s="142" t="e">
        <f>VLOOKUP(B2895,MODALIDADE_1!A:G,6,FALSE)</f>
        <v>#N/A</v>
      </c>
      <c r="I2895" s="142" t="e">
        <f>VLOOKUP(B2895,MODALIDADE_1!A:G,7,FALSE)</f>
        <v>#N/A</v>
      </c>
      <c r="J2895" s="106" t="e">
        <f>VLOOKUP(Tabela410[[#This Row],[Proposta de Referência]],SIMP_M1!A:K,9,FALSE)</f>
        <v>#VALUE!</v>
      </c>
      <c r="K2895" s="106" t="e">
        <f>VLOOKUP(Tabela410[[#This Row],[Proposta de Referência]],SIMP_M1!A:K,8,FALSE)</f>
        <v>#VALUE!</v>
      </c>
      <c r="L2895" s="107" t="e">
        <f t="shared" si="184"/>
        <v>#VALUE!</v>
      </c>
      <c r="M2895" s="107" t="e">
        <f t="shared" si="185"/>
        <v>#VALUE!</v>
      </c>
      <c r="N2895" s="142" t="e">
        <f t="shared" si="186"/>
        <v>#VALUE!</v>
      </c>
      <c r="O2895" s="142" t="e">
        <f t="shared" si="187"/>
        <v>#N/A</v>
      </c>
      <c r="P2895" s="24" t="str">
        <f>IFERROR(VLOOKUP(O2895,HOSPITAIS_COM_DIVIDAS!A:E,5,FALSE),"")</f>
        <v/>
      </c>
    </row>
    <row r="2896" spans="1:16" x14ac:dyDescent="0.25">
      <c r="A2896" s="52" t="e">
        <f>Tabela410[[#This Row],[Status da Proposta]]</f>
        <v>#VALUE!</v>
      </c>
      <c r="B2896" s="143">
        <f>MODALIDADE_1!A2896</f>
        <v>0</v>
      </c>
      <c r="C2896" s="142" t="e">
        <f>VLOOKUP(B2896,MODALIDADE_1!A:B,2,FALSE)</f>
        <v>#N/A</v>
      </c>
      <c r="D2896" s="142"/>
      <c r="E2896" s="94" t="e">
        <f>VLOOKUP(B2896,MODALIDADE_1!A:E,5,FALSE)</f>
        <v>#N/A</v>
      </c>
      <c r="F2896" s="95" t="e">
        <f>VLOOKUP(B2896,MODALIDADE_1!A:C,3,FALSE)</f>
        <v>#N/A</v>
      </c>
      <c r="G2896" s="142" t="e">
        <f>VLOOKUP(B2896,MODALIDADE_1!A:G,4,FALSE)</f>
        <v>#N/A</v>
      </c>
      <c r="H2896" s="142" t="e">
        <f>VLOOKUP(B2896,MODALIDADE_1!A:G,6,FALSE)</f>
        <v>#N/A</v>
      </c>
      <c r="I2896" s="142" t="e">
        <f>VLOOKUP(B2896,MODALIDADE_1!A:G,7,FALSE)</f>
        <v>#N/A</v>
      </c>
      <c r="J2896" s="106" t="e">
        <f>VLOOKUP(Tabela410[[#This Row],[Proposta de Referência]],SIMP_M1!A:K,9,FALSE)</f>
        <v>#VALUE!</v>
      </c>
      <c r="K2896" s="106" t="e">
        <f>VLOOKUP(Tabela410[[#This Row],[Proposta de Referência]],SIMP_M1!A:K,8,FALSE)</f>
        <v>#VALUE!</v>
      </c>
      <c r="L2896" s="107" t="e">
        <f t="shared" si="184"/>
        <v>#VALUE!</v>
      </c>
      <c r="M2896" s="107" t="e">
        <f t="shared" si="185"/>
        <v>#VALUE!</v>
      </c>
      <c r="N2896" s="142" t="e">
        <f t="shared" si="186"/>
        <v>#VALUE!</v>
      </c>
      <c r="O2896" s="142" t="e">
        <f t="shared" si="187"/>
        <v>#N/A</v>
      </c>
      <c r="P2896" s="24" t="str">
        <f>IFERROR(VLOOKUP(O2896,HOSPITAIS_COM_DIVIDAS!A:E,5,FALSE),"")</f>
        <v/>
      </c>
    </row>
    <row r="2897" spans="1:16" x14ac:dyDescent="0.25">
      <c r="A2897" s="52" t="e">
        <f>Tabela410[[#This Row],[Status da Proposta]]</f>
        <v>#VALUE!</v>
      </c>
      <c r="B2897" s="143">
        <f>MODALIDADE_1!A2897</f>
        <v>0</v>
      </c>
      <c r="C2897" s="142" t="e">
        <f>VLOOKUP(B2897,MODALIDADE_1!A:B,2,FALSE)</f>
        <v>#N/A</v>
      </c>
      <c r="D2897" s="142"/>
      <c r="E2897" s="94" t="e">
        <f>VLOOKUP(B2897,MODALIDADE_1!A:E,5,FALSE)</f>
        <v>#N/A</v>
      </c>
      <c r="F2897" s="95" t="e">
        <f>VLOOKUP(B2897,MODALIDADE_1!A:C,3,FALSE)</f>
        <v>#N/A</v>
      </c>
      <c r="G2897" s="142" t="e">
        <f>VLOOKUP(B2897,MODALIDADE_1!A:G,4,FALSE)</f>
        <v>#N/A</v>
      </c>
      <c r="H2897" s="142" t="e">
        <f>VLOOKUP(B2897,MODALIDADE_1!A:G,6,FALSE)</f>
        <v>#N/A</v>
      </c>
      <c r="I2897" s="142" t="e">
        <f>VLOOKUP(B2897,MODALIDADE_1!A:G,7,FALSE)</f>
        <v>#N/A</v>
      </c>
      <c r="J2897" s="106" t="e">
        <f>VLOOKUP(Tabela410[[#This Row],[Proposta de Referência]],SIMP_M1!A:K,9,FALSE)</f>
        <v>#VALUE!</v>
      </c>
      <c r="K2897" s="106" t="e">
        <f>VLOOKUP(Tabela410[[#This Row],[Proposta de Referência]],SIMP_M1!A:K,8,FALSE)</f>
        <v>#VALUE!</v>
      </c>
      <c r="L2897" s="107" t="e">
        <f t="shared" si="184"/>
        <v>#VALUE!</v>
      </c>
      <c r="M2897" s="107" t="e">
        <f t="shared" si="185"/>
        <v>#VALUE!</v>
      </c>
      <c r="N2897" s="142" t="e">
        <f t="shared" si="186"/>
        <v>#VALUE!</v>
      </c>
      <c r="O2897" s="142" t="e">
        <f t="shared" si="187"/>
        <v>#N/A</v>
      </c>
      <c r="P2897" s="24" t="str">
        <f>IFERROR(VLOOKUP(O2897,HOSPITAIS_COM_DIVIDAS!A:E,5,FALSE),"")</f>
        <v/>
      </c>
    </row>
    <row r="2898" spans="1:16" x14ac:dyDescent="0.25">
      <c r="A2898" s="52" t="e">
        <f>Tabela410[[#This Row],[Status da Proposta]]</f>
        <v>#VALUE!</v>
      </c>
      <c r="B2898" s="143">
        <f>MODALIDADE_1!A2898</f>
        <v>0</v>
      </c>
      <c r="C2898" s="142" t="e">
        <f>VLOOKUP(B2898,MODALIDADE_1!A:B,2,FALSE)</f>
        <v>#N/A</v>
      </c>
      <c r="D2898" s="142"/>
      <c r="E2898" s="94" t="e">
        <f>VLOOKUP(B2898,MODALIDADE_1!A:E,5,FALSE)</f>
        <v>#N/A</v>
      </c>
      <c r="F2898" s="95" t="e">
        <f>VLOOKUP(B2898,MODALIDADE_1!A:C,3,FALSE)</f>
        <v>#N/A</v>
      </c>
      <c r="G2898" s="142" t="e">
        <f>VLOOKUP(B2898,MODALIDADE_1!A:G,4,FALSE)</f>
        <v>#N/A</v>
      </c>
      <c r="H2898" s="142" t="e">
        <f>VLOOKUP(B2898,MODALIDADE_1!A:G,6,FALSE)</f>
        <v>#N/A</v>
      </c>
      <c r="I2898" s="142" t="e">
        <f>VLOOKUP(B2898,MODALIDADE_1!A:G,7,FALSE)</f>
        <v>#N/A</v>
      </c>
      <c r="J2898" s="106" t="e">
        <f>VLOOKUP(Tabela410[[#This Row],[Proposta de Referência]],SIMP_M1!A:K,9,FALSE)</f>
        <v>#VALUE!</v>
      </c>
      <c r="K2898" s="106" t="e">
        <f>VLOOKUP(Tabela410[[#This Row],[Proposta de Referência]],SIMP_M1!A:K,8,FALSE)</f>
        <v>#VALUE!</v>
      </c>
      <c r="L2898" s="107" t="e">
        <f t="shared" si="184"/>
        <v>#VALUE!</v>
      </c>
      <c r="M2898" s="107" t="e">
        <f t="shared" si="185"/>
        <v>#VALUE!</v>
      </c>
      <c r="N2898" s="142" t="e">
        <f t="shared" si="186"/>
        <v>#VALUE!</v>
      </c>
      <c r="O2898" s="142" t="e">
        <f t="shared" si="187"/>
        <v>#N/A</v>
      </c>
      <c r="P2898" s="24" t="str">
        <f>IFERROR(VLOOKUP(O2898,HOSPITAIS_COM_DIVIDAS!A:E,5,FALSE),"")</f>
        <v/>
      </c>
    </row>
    <row r="2899" spans="1:16" x14ac:dyDescent="0.25">
      <c r="A2899" s="52" t="e">
        <f>Tabela410[[#This Row],[Status da Proposta]]</f>
        <v>#VALUE!</v>
      </c>
      <c r="B2899" s="143">
        <f>MODALIDADE_1!A2899</f>
        <v>0</v>
      </c>
      <c r="C2899" s="142" t="e">
        <f>VLOOKUP(B2899,MODALIDADE_1!A:B,2,FALSE)</f>
        <v>#N/A</v>
      </c>
      <c r="D2899" s="142"/>
      <c r="E2899" s="94" t="e">
        <f>VLOOKUP(B2899,MODALIDADE_1!A:E,5,FALSE)</f>
        <v>#N/A</v>
      </c>
      <c r="F2899" s="95" t="e">
        <f>VLOOKUP(B2899,MODALIDADE_1!A:C,3,FALSE)</f>
        <v>#N/A</v>
      </c>
      <c r="G2899" s="142" t="e">
        <f>VLOOKUP(B2899,MODALIDADE_1!A:G,4,FALSE)</f>
        <v>#N/A</v>
      </c>
      <c r="H2899" s="142" t="e">
        <f>VLOOKUP(B2899,MODALIDADE_1!A:G,6,FALSE)</f>
        <v>#N/A</v>
      </c>
      <c r="I2899" s="142" t="e">
        <f>VLOOKUP(B2899,MODALIDADE_1!A:G,7,FALSE)</f>
        <v>#N/A</v>
      </c>
      <c r="J2899" s="106" t="e">
        <f>VLOOKUP(Tabela410[[#This Row],[Proposta de Referência]],SIMP_M1!A:K,9,FALSE)</f>
        <v>#VALUE!</v>
      </c>
      <c r="K2899" s="106" t="e">
        <f>VLOOKUP(Tabela410[[#This Row],[Proposta de Referência]],SIMP_M1!A:K,8,FALSE)</f>
        <v>#VALUE!</v>
      </c>
      <c r="L2899" s="107" t="e">
        <f t="shared" si="184"/>
        <v>#VALUE!</v>
      </c>
      <c r="M2899" s="107" t="e">
        <f t="shared" si="185"/>
        <v>#VALUE!</v>
      </c>
      <c r="N2899" s="142" t="e">
        <f t="shared" si="186"/>
        <v>#VALUE!</v>
      </c>
      <c r="O2899" s="142" t="e">
        <f t="shared" si="187"/>
        <v>#N/A</v>
      </c>
      <c r="P2899" s="24" t="str">
        <f>IFERROR(VLOOKUP(O2899,HOSPITAIS_COM_DIVIDAS!A:E,5,FALSE),"")</f>
        <v/>
      </c>
    </row>
    <row r="2900" spans="1:16" x14ac:dyDescent="0.25">
      <c r="A2900" s="52" t="e">
        <f>Tabela410[[#This Row],[Status da Proposta]]</f>
        <v>#VALUE!</v>
      </c>
      <c r="B2900" s="143">
        <f>MODALIDADE_1!A2900</f>
        <v>0</v>
      </c>
      <c r="C2900" s="142" t="e">
        <f>VLOOKUP(B2900,MODALIDADE_1!A:B,2,FALSE)</f>
        <v>#N/A</v>
      </c>
      <c r="D2900" s="142"/>
      <c r="E2900" s="94" t="e">
        <f>VLOOKUP(B2900,MODALIDADE_1!A:E,5,FALSE)</f>
        <v>#N/A</v>
      </c>
      <c r="F2900" s="95" t="e">
        <f>VLOOKUP(B2900,MODALIDADE_1!A:C,3,FALSE)</f>
        <v>#N/A</v>
      </c>
      <c r="G2900" s="142" t="e">
        <f>VLOOKUP(B2900,MODALIDADE_1!A:G,4,FALSE)</f>
        <v>#N/A</v>
      </c>
      <c r="H2900" s="142" t="e">
        <f>VLOOKUP(B2900,MODALIDADE_1!A:G,6,FALSE)</f>
        <v>#N/A</v>
      </c>
      <c r="I2900" s="142" t="e">
        <f>VLOOKUP(B2900,MODALIDADE_1!A:G,7,FALSE)</f>
        <v>#N/A</v>
      </c>
      <c r="J2900" s="106" t="e">
        <f>VLOOKUP(Tabela410[[#This Row],[Proposta de Referência]],SIMP_M1!A:K,9,FALSE)</f>
        <v>#VALUE!</v>
      </c>
      <c r="K2900" s="106" t="e">
        <f>VLOOKUP(Tabela410[[#This Row],[Proposta de Referência]],SIMP_M1!A:K,8,FALSE)</f>
        <v>#VALUE!</v>
      </c>
      <c r="L2900" s="107" t="e">
        <f t="shared" si="184"/>
        <v>#VALUE!</v>
      </c>
      <c r="M2900" s="107" t="e">
        <f t="shared" si="185"/>
        <v>#VALUE!</v>
      </c>
      <c r="N2900" s="142" t="e">
        <f t="shared" si="186"/>
        <v>#VALUE!</v>
      </c>
      <c r="O2900" s="142" t="e">
        <f t="shared" si="187"/>
        <v>#N/A</v>
      </c>
      <c r="P2900" s="24" t="str">
        <f>IFERROR(VLOOKUP(O2900,HOSPITAIS_COM_DIVIDAS!A:E,5,FALSE),"")</f>
        <v/>
      </c>
    </row>
    <row r="2901" spans="1:16" x14ac:dyDescent="0.25">
      <c r="A2901" s="52" t="e">
        <f>Tabela410[[#This Row],[Status da Proposta]]</f>
        <v>#VALUE!</v>
      </c>
      <c r="B2901" s="143">
        <f>MODALIDADE_1!A2901</f>
        <v>0</v>
      </c>
      <c r="C2901" s="142" t="e">
        <f>VLOOKUP(B2901,MODALIDADE_1!A:B,2,FALSE)</f>
        <v>#N/A</v>
      </c>
      <c r="D2901" s="142"/>
      <c r="E2901" s="94" t="e">
        <f>VLOOKUP(B2901,MODALIDADE_1!A:E,5,FALSE)</f>
        <v>#N/A</v>
      </c>
      <c r="F2901" s="95" t="e">
        <f>VLOOKUP(B2901,MODALIDADE_1!A:C,3,FALSE)</f>
        <v>#N/A</v>
      </c>
      <c r="G2901" s="142" t="e">
        <f>VLOOKUP(B2901,MODALIDADE_1!A:G,4,FALSE)</f>
        <v>#N/A</v>
      </c>
      <c r="H2901" s="142" t="e">
        <f>VLOOKUP(B2901,MODALIDADE_1!A:G,6,FALSE)</f>
        <v>#N/A</v>
      </c>
      <c r="I2901" s="142" t="e">
        <f>VLOOKUP(B2901,MODALIDADE_1!A:G,7,FALSE)</f>
        <v>#N/A</v>
      </c>
      <c r="J2901" s="106" t="e">
        <f>VLOOKUP(Tabela410[[#This Row],[Proposta de Referência]],SIMP_M1!A:K,9,FALSE)</f>
        <v>#VALUE!</v>
      </c>
      <c r="K2901" s="106" t="e">
        <f>VLOOKUP(Tabela410[[#This Row],[Proposta de Referência]],SIMP_M1!A:K,8,FALSE)</f>
        <v>#VALUE!</v>
      </c>
      <c r="L2901" s="107" t="e">
        <f t="shared" si="184"/>
        <v>#VALUE!</v>
      </c>
      <c r="M2901" s="107" t="e">
        <f t="shared" si="185"/>
        <v>#VALUE!</v>
      </c>
      <c r="N2901" s="142" t="e">
        <f t="shared" si="186"/>
        <v>#VALUE!</v>
      </c>
      <c r="O2901" s="142" t="e">
        <f t="shared" si="187"/>
        <v>#N/A</v>
      </c>
      <c r="P2901" s="24" t="str">
        <f>IFERROR(VLOOKUP(O2901,HOSPITAIS_COM_DIVIDAS!A:E,5,FALSE),"")</f>
        <v/>
      </c>
    </row>
    <row r="2902" spans="1:16" x14ac:dyDescent="0.25">
      <c r="A2902" s="52" t="e">
        <f>Tabela410[[#This Row],[Status da Proposta]]</f>
        <v>#VALUE!</v>
      </c>
      <c r="B2902" s="143">
        <f>MODALIDADE_1!A2902</f>
        <v>0</v>
      </c>
      <c r="C2902" s="142" t="e">
        <f>VLOOKUP(B2902,MODALIDADE_1!A:B,2,FALSE)</f>
        <v>#N/A</v>
      </c>
      <c r="D2902" s="142"/>
      <c r="E2902" s="94" t="e">
        <f>VLOOKUP(B2902,MODALIDADE_1!A:E,5,FALSE)</f>
        <v>#N/A</v>
      </c>
      <c r="F2902" s="95" t="e">
        <f>VLOOKUP(B2902,MODALIDADE_1!A:C,3,FALSE)</f>
        <v>#N/A</v>
      </c>
      <c r="G2902" s="142" t="e">
        <f>VLOOKUP(B2902,MODALIDADE_1!A:G,4,FALSE)</f>
        <v>#N/A</v>
      </c>
      <c r="H2902" s="142" t="e">
        <f>VLOOKUP(B2902,MODALIDADE_1!A:G,6,FALSE)</f>
        <v>#N/A</v>
      </c>
      <c r="I2902" s="142" t="e">
        <f>VLOOKUP(B2902,MODALIDADE_1!A:G,7,FALSE)</f>
        <v>#N/A</v>
      </c>
      <c r="J2902" s="106" t="e">
        <f>VLOOKUP(Tabela410[[#This Row],[Proposta de Referência]],SIMP_M1!A:K,9,FALSE)</f>
        <v>#VALUE!</v>
      </c>
      <c r="K2902" s="106" t="e">
        <f>VLOOKUP(Tabela410[[#This Row],[Proposta de Referência]],SIMP_M1!A:K,8,FALSE)</f>
        <v>#VALUE!</v>
      </c>
      <c r="L2902" s="107" t="e">
        <f t="shared" si="184"/>
        <v>#VALUE!</v>
      </c>
      <c r="M2902" s="107" t="e">
        <f t="shared" si="185"/>
        <v>#VALUE!</v>
      </c>
      <c r="N2902" s="142" t="e">
        <f t="shared" si="186"/>
        <v>#VALUE!</v>
      </c>
      <c r="O2902" s="142" t="e">
        <f t="shared" si="187"/>
        <v>#N/A</v>
      </c>
      <c r="P2902" s="24" t="str">
        <f>IFERROR(VLOOKUP(O2902,HOSPITAIS_COM_DIVIDAS!A:E,5,FALSE),"")</f>
        <v/>
      </c>
    </row>
    <row r="2903" spans="1:16" x14ac:dyDescent="0.25">
      <c r="A2903" s="52" t="e">
        <f>Tabela410[[#This Row],[Status da Proposta]]</f>
        <v>#VALUE!</v>
      </c>
      <c r="B2903" s="143">
        <f>MODALIDADE_1!A2903</f>
        <v>0</v>
      </c>
      <c r="C2903" s="142" t="e">
        <f>VLOOKUP(B2903,MODALIDADE_1!A:B,2,FALSE)</f>
        <v>#N/A</v>
      </c>
      <c r="D2903" s="142"/>
      <c r="E2903" s="94" t="e">
        <f>VLOOKUP(B2903,MODALIDADE_1!A:E,5,FALSE)</f>
        <v>#N/A</v>
      </c>
      <c r="F2903" s="95" t="e">
        <f>VLOOKUP(B2903,MODALIDADE_1!A:C,3,FALSE)</f>
        <v>#N/A</v>
      </c>
      <c r="G2903" s="142" t="e">
        <f>VLOOKUP(B2903,MODALIDADE_1!A:G,4,FALSE)</f>
        <v>#N/A</v>
      </c>
      <c r="H2903" s="142" t="e">
        <f>VLOOKUP(B2903,MODALIDADE_1!A:G,6,FALSE)</f>
        <v>#N/A</v>
      </c>
      <c r="I2903" s="142" t="e">
        <f>VLOOKUP(B2903,MODALIDADE_1!A:G,7,FALSE)</f>
        <v>#N/A</v>
      </c>
      <c r="J2903" s="106" t="e">
        <f>VLOOKUP(Tabela410[[#This Row],[Proposta de Referência]],SIMP_M1!A:K,9,FALSE)</f>
        <v>#VALUE!</v>
      </c>
      <c r="K2903" s="106" t="e">
        <f>VLOOKUP(Tabela410[[#This Row],[Proposta de Referência]],SIMP_M1!A:K,8,FALSE)</f>
        <v>#VALUE!</v>
      </c>
      <c r="L2903" s="107" t="e">
        <f t="shared" si="184"/>
        <v>#VALUE!</v>
      </c>
      <c r="M2903" s="107" t="e">
        <f t="shared" si="185"/>
        <v>#VALUE!</v>
      </c>
      <c r="N2903" s="142" t="e">
        <f t="shared" si="186"/>
        <v>#VALUE!</v>
      </c>
      <c r="O2903" s="142" t="e">
        <f t="shared" si="187"/>
        <v>#N/A</v>
      </c>
      <c r="P2903" s="24" t="str">
        <f>IFERROR(VLOOKUP(O2903,HOSPITAIS_COM_DIVIDAS!A:E,5,FALSE),"")</f>
        <v/>
      </c>
    </row>
    <row r="2904" spans="1:16" x14ac:dyDescent="0.25">
      <c r="A2904" s="52" t="e">
        <f>Tabela410[[#This Row],[Status da Proposta]]</f>
        <v>#VALUE!</v>
      </c>
      <c r="B2904" s="143">
        <f>MODALIDADE_1!A2904</f>
        <v>0</v>
      </c>
      <c r="C2904" s="142" t="e">
        <f>VLOOKUP(B2904,MODALIDADE_1!A:B,2,FALSE)</f>
        <v>#N/A</v>
      </c>
      <c r="D2904" s="142"/>
      <c r="E2904" s="94" t="e">
        <f>VLOOKUP(B2904,MODALIDADE_1!A:E,5,FALSE)</f>
        <v>#N/A</v>
      </c>
      <c r="F2904" s="95" t="e">
        <f>VLOOKUP(B2904,MODALIDADE_1!A:C,3,FALSE)</f>
        <v>#N/A</v>
      </c>
      <c r="G2904" s="142" t="e">
        <f>VLOOKUP(B2904,MODALIDADE_1!A:G,4,FALSE)</f>
        <v>#N/A</v>
      </c>
      <c r="H2904" s="142" t="e">
        <f>VLOOKUP(B2904,MODALIDADE_1!A:G,6,FALSE)</f>
        <v>#N/A</v>
      </c>
      <c r="I2904" s="142" t="e">
        <f>VLOOKUP(B2904,MODALIDADE_1!A:G,7,FALSE)</f>
        <v>#N/A</v>
      </c>
      <c r="J2904" s="106" t="e">
        <f>VLOOKUP(Tabela410[[#This Row],[Proposta de Referência]],SIMP_M1!A:K,9,FALSE)</f>
        <v>#VALUE!</v>
      </c>
      <c r="K2904" s="106" t="e">
        <f>VLOOKUP(Tabela410[[#This Row],[Proposta de Referência]],SIMP_M1!A:K,8,FALSE)</f>
        <v>#VALUE!</v>
      </c>
      <c r="L2904" s="107" t="e">
        <f t="shared" si="184"/>
        <v>#VALUE!</v>
      </c>
      <c r="M2904" s="107" t="e">
        <f t="shared" si="185"/>
        <v>#VALUE!</v>
      </c>
      <c r="N2904" s="142" t="e">
        <f t="shared" si="186"/>
        <v>#VALUE!</v>
      </c>
      <c r="O2904" s="142" t="e">
        <f t="shared" si="187"/>
        <v>#N/A</v>
      </c>
      <c r="P2904" s="24" t="str">
        <f>IFERROR(VLOOKUP(O2904,HOSPITAIS_COM_DIVIDAS!A:E,5,FALSE),"")</f>
        <v/>
      </c>
    </row>
    <row r="2905" spans="1:16" x14ac:dyDescent="0.25">
      <c r="A2905" s="52" t="e">
        <f>Tabela410[[#This Row],[Status da Proposta]]</f>
        <v>#VALUE!</v>
      </c>
      <c r="B2905" s="143">
        <f>MODALIDADE_1!A2905</f>
        <v>0</v>
      </c>
      <c r="C2905" s="142" t="e">
        <f>VLOOKUP(B2905,MODALIDADE_1!A:B,2,FALSE)</f>
        <v>#N/A</v>
      </c>
      <c r="D2905" s="142"/>
      <c r="E2905" s="94" t="e">
        <f>VLOOKUP(B2905,MODALIDADE_1!A:E,5,FALSE)</f>
        <v>#N/A</v>
      </c>
      <c r="F2905" s="95" t="e">
        <f>VLOOKUP(B2905,MODALIDADE_1!A:C,3,FALSE)</f>
        <v>#N/A</v>
      </c>
      <c r="G2905" s="142" t="e">
        <f>VLOOKUP(B2905,MODALIDADE_1!A:G,4,FALSE)</f>
        <v>#N/A</v>
      </c>
      <c r="H2905" s="142" t="e">
        <f>VLOOKUP(B2905,MODALIDADE_1!A:G,6,FALSE)</f>
        <v>#N/A</v>
      </c>
      <c r="I2905" s="142" t="e">
        <f>VLOOKUP(B2905,MODALIDADE_1!A:G,7,FALSE)</f>
        <v>#N/A</v>
      </c>
      <c r="J2905" s="106" t="e">
        <f>VLOOKUP(Tabela410[[#This Row],[Proposta de Referência]],SIMP_M1!A:K,9,FALSE)</f>
        <v>#VALUE!</v>
      </c>
      <c r="K2905" s="106" t="e">
        <f>VLOOKUP(Tabela410[[#This Row],[Proposta de Referência]],SIMP_M1!A:K,8,FALSE)</f>
        <v>#VALUE!</v>
      </c>
      <c r="L2905" s="107" t="e">
        <f t="shared" si="184"/>
        <v>#VALUE!</v>
      </c>
      <c r="M2905" s="107" t="e">
        <f t="shared" si="185"/>
        <v>#VALUE!</v>
      </c>
      <c r="N2905" s="142" t="e">
        <f t="shared" si="186"/>
        <v>#VALUE!</v>
      </c>
      <c r="O2905" s="142" t="e">
        <f t="shared" si="187"/>
        <v>#N/A</v>
      </c>
      <c r="P2905" s="24" t="str">
        <f>IFERROR(VLOOKUP(O2905,HOSPITAIS_COM_DIVIDAS!A:E,5,FALSE),"")</f>
        <v/>
      </c>
    </row>
    <row r="2906" spans="1:16" x14ac:dyDescent="0.25">
      <c r="A2906" s="52" t="e">
        <f>Tabela410[[#This Row],[Status da Proposta]]</f>
        <v>#VALUE!</v>
      </c>
      <c r="B2906" s="143">
        <f>MODALIDADE_1!A2906</f>
        <v>0</v>
      </c>
      <c r="C2906" s="142" t="e">
        <f>VLOOKUP(B2906,MODALIDADE_1!A:B,2,FALSE)</f>
        <v>#N/A</v>
      </c>
      <c r="D2906" s="142"/>
      <c r="E2906" s="94" t="e">
        <f>VLOOKUP(B2906,MODALIDADE_1!A:E,5,FALSE)</f>
        <v>#N/A</v>
      </c>
      <c r="F2906" s="95" t="e">
        <f>VLOOKUP(B2906,MODALIDADE_1!A:C,3,FALSE)</f>
        <v>#N/A</v>
      </c>
      <c r="G2906" s="142" t="e">
        <f>VLOOKUP(B2906,MODALIDADE_1!A:G,4,FALSE)</f>
        <v>#N/A</v>
      </c>
      <c r="H2906" s="142" t="e">
        <f>VLOOKUP(B2906,MODALIDADE_1!A:G,6,FALSE)</f>
        <v>#N/A</v>
      </c>
      <c r="I2906" s="142" t="e">
        <f>VLOOKUP(B2906,MODALIDADE_1!A:G,7,FALSE)</f>
        <v>#N/A</v>
      </c>
      <c r="J2906" s="106" t="e">
        <f>VLOOKUP(Tabela410[[#This Row],[Proposta de Referência]],SIMP_M1!A:K,9,FALSE)</f>
        <v>#VALUE!</v>
      </c>
      <c r="K2906" s="106" t="e">
        <f>VLOOKUP(Tabela410[[#This Row],[Proposta de Referência]],SIMP_M1!A:K,8,FALSE)</f>
        <v>#VALUE!</v>
      </c>
      <c r="L2906" s="107" t="e">
        <f t="shared" si="184"/>
        <v>#VALUE!</v>
      </c>
      <c r="M2906" s="107" t="e">
        <f t="shared" si="185"/>
        <v>#VALUE!</v>
      </c>
      <c r="N2906" s="142" t="e">
        <f t="shared" si="186"/>
        <v>#VALUE!</v>
      </c>
      <c r="O2906" s="142" t="e">
        <f t="shared" si="187"/>
        <v>#N/A</v>
      </c>
      <c r="P2906" s="24" t="str">
        <f>IFERROR(VLOOKUP(O2906,HOSPITAIS_COM_DIVIDAS!A:E,5,FALSE),"")</f>
        <v/>
      </c>
    </row>
    <row r="2907" spans="1:16" x14ac:dyDescent="0.25">
      <c r="A2907" s="52" t="e">
        <f>Tabela410[[#This Row],[Status da Proposta]]</f>
        <v>#VALUE!</v>
      </c>
      <c r="B2907" s="143">
        <f>MODALIDADE_1!A2907</f>
        <v>0</v>
      </c>
      <c r="C2907" s="142" t="e">
        <f>VLOOKUP(B2907,MODALIDADE_1!A:B,2,FALSE)</f>
        <v>#N/A</v>
      </c>
      <c r="D2907" s="142"/>
      <c r="E2907" s="94" t="e">
        <f>VLOOKUP(B2907,MODALIDADE_1!A:E,5,FALSE)</f>
        <v>#N/A</v>
      </c>
      <c r="F2907" s="95" t="e">
        <f>VLOOKUP(B2907,MODALIDADE_1!A:C,3,FALSE)</f>
        <v>#N/A</v>
      </c>
      <c r="G2907" s="142" t="e">
        <f>VLOOKUP(B2907,MODALIDADE_1!A:G,4,FALSE)</f>
        <v>#N/A</v>
      </c>
      <c r="H2907" s="142" t="e">
        <f>VLOOKUP(B2907,MODALIDADE_1!A:G,6,FALSE)</f>
        <v>#N/A</v>
      </c>
      <c r="I2907" s="142" t="e">
        <f>VLOOKUP(B2907,MODALIDADE_1!A:G,7,FALSE)</f>
        <v>#N/A</v>
      </c>
      <c r="J2907" s="106" t="e">
        <f>VLOOKUP(Tabela410[[#This Row],[Proposta de Referência]],SIMP_M1!A:K,9,FALSE)</f>
        <v>#VALUE!</v>
      </c>
      <c r="K2907" s="106" t="e">
        <f>VLOOKUP(Tabela410[[#This Row],[Proposta de Referência]],SIMP_M1!A:K,8,FALSE)</f>
        <v>#VALUE!</v>
      </c>
      <c r="L2907" s="107" t="e">
        <f t="shared" si="184"/>
        <v>#VALUE!</v>
      </c>
      <c r="M2907" s="107" t="e">
        <f t="shared" si="185"/>
        <v>#VALUE!</v>
      </c>
      <c r="N2907" s="142" t="e">
        <f t="shared" si="186"/>
        <v>#VALUE!</v>
      </c>
      <c r="O2907" s="142" t="e">
        <f t="shared" si="187"/>
        <v>#N/A</v>
      </c>
      <c r="P2907" s="24" t="str">
        <f>IFERROR(VLOOKUP(O2907,HOSPITAIS_COM_DIVIDAS!A:E,5,FALSE),"")</f>
        <v/>
      </c>
    </row>
    <row r="2908" spans="1:16" x14ac:dyDescent="0.25">
      <c r="A2908" s="52" t="e">
        <f>Tabela410[[#This Row],[Status da Proposta]]</f>
        <v>#VALUE!</v>
      </c>
      <c r="B2908" s="143">
        <f>MODALIDADE_1!A2908</f>
        <v>0</v>
      </c>
      <c r="C2908" s="142" t="e">
        <f>VLOOKUP(B2908,MODALIDADE_1!A:B,2,FALSE)</f>
        <v>#N/A</v>
      </c>
      <c r="D2908" s="142"/>
      <c r="E2908" s="94" t="e">
        <f>VLOOKUP(B2908,MODALIDADE_1!A:E,5,FALSE)</f>
        <v>#N/A</v>
      </c>
      <c r="F2908" s="95" t="e">
        <f>VLOOKUP(B2908,MODALIDADE_1!A:C,3,FALSE)</f>
        <v>#N/A</v>
      </c>
      <c r="G2908" s="142" t="e">
        <f>VLOOKUP(B2908,MODALIDADE_1!A:G,4,FALSE)</f>
        <v>#N/A</v>
      </c>
      <c r="H2908" s="142" t="e">
        <f>VLOOKUP(B2908,MODALIDADE_1!A:G,6,FALSE)</f>
        <v>#N/A</v>
      </c>
      <c r="I2908" s="142" t="e">
        <f>VLOOKUP(B2908,MODALIDADE_1!A:G,7,FALSE)</f>
        <v>#N/A</v>
      </c>
      <c r="J2908" s="106" t="e">
        <f>VLOOKUP(Tabela410[[#This Row],[Proposta de Referência]],SIMP_M1!A:K,9,FALSE)</f>
        <v>#VALUE!</v>
      </c>
      <c r="K2908" s="106" t="e">
        <f>VLOOKUP(Tabela410[[#This Row],[Proposta de Referência]],SIMP_M1!A:K,8,FALSE)</f>
        <v>#VALUE!</v>
      </c>
      <c r="L2908" s="107" t="e">
        <f t="shared" si="184"/>
        <v>#VALUE!</v>
      </c>
      <c r="M2908" s="107" t="e">
        <f t="shared" si="185"/>
        <v>#VALUE!</v>
      </c>
      <c r="N2908" s="142" t="e">
        <f t="shared" si="186"/>
        <v>#VALUE!</v>
      </c>
      <c r="O2908" s="142" t="e">
        <f t="shared" si="187"/>
        <v>#N/A</v>
      </c>
      <c r="P2908" s="24" t="str">
        <f>IFERROR(VLOOKUP(O2908,HOSPITAIS_COM_DIVIDAS!A:E,5,FALSE),"")</f>
        <v/>
      </c>
    </row>
    <row r="2909" spans="1:16" x14ac:dyDescent="0.25">
      <c r="A2909" s="52" t="e">
        <f>Tabela410[[#This Row],[Status da Proposta]]</f>
        <v>#VALUE!</v>
      </c>
      <c r="B2909" s="143">
        <f>MODALIDADE_1!A2909</f>
        <v>0</v>
      </c>
      <c r="C2909" s="142" t="e">
        <f>VLOOKUP(B2909,MODALIDADE_1!A:B,2,FALSE)</f>
        <v>#N/A</v>
      </c>
      <c r="D2909" s="142"/>
      <c r="E2909" s="94" t="e">
        <f>VLOOKUP(B2909,MODALIDADE_1!A:E,5,FALSE)</f>
        <v>#N/A</v>
      </c>
      <c r="F2909" s="95" t="e">
        <f>VLOOKUP(B2909,MODALIDADE_1!A:C,3,FALSE)</f>
        <v>#N/A</v>
      </c>
      <c r="G2909" s="142" t="e">
        <f>VLOOKUP(B2909,MODALIDADE_1!A:G,4,FALSE)</f>
        <v>#N/A</v>
      </c>
      <c r="H2909" s="142" t="e">
        <f>VLOOKUP(B2909,MODALIDADE_1!A:G,6,FALSE)</f>
        <v>#N/A</v>
      </c>
      <c r="I2909" s="142" t="e">
        <f>VLOOKUP(B2909,MODALIDADE_1!A:G,7,FALSE)</f>
        <v>#N/A</v>
      </c>
      <c r="J2909" s="106" t="e">
        <f>VLOOKUP(Tabela410[[#This Row],[Proposta de Referência]],SIMP_M1!A:K,9,FALSE)</f>
        <v>#VALUE!</v>
      </c>
      <c r="K2909" s="106" t="e">
        <f>VLOOKUP(Tabela410[[#This Row],[Proposta de Referência]],SIMP_M1!A:K,8,FALSE)</f>
        <v>#VALUE!</v>
      </c>
      <c r="L2909" s="107" t="e">
        <f t="shared" si="184"/>
        <v>#VALUE!</v>
      </c>
      <c r="M2909" s="107" t="e">
        <f t="shared" si="185"/>
        <v>#VALUE!</v>
      </c>
      <c r="N2909" s="142" t="e">
        <f t="shared" si="186"/>
        <v>#VALUE!</v>
      </c>
      <c r="O2909" s="142" t="e">
        <f t="shared" si="187"/>
        <v>#N/A</v>
      </c>
      <c r="P2909" s="24" t="str">
        <f>IFERROR(VLOOKUP(O2909,HOSPITAIS_COM_DIVIDAS!A:E,5,FALSE),"")</f>
        <v/>
      </c>
    </row>
    <row r="2910" spans="1:16" x14ac:dyDescent="0.25">
      <c r="A2910" s="52" t="e">
        <f>Tabela410[[#This Row],[Status da Proposta]]</f>
        <v>#VALUE!</v>
      </c>
      <c r="B2910" s="143">
        <f>MODALIDADE_1!A2910</f>
        <v>0</v>
      </c>
      <c r="C2910" s="142" t="e">
        <f>VLOOKUP(B2910,MODALIDADE_1!A:B,2,FALSE)</f>
        <v>#N/A</v>
      </c>
      <c r="D2910" s="142"/>
      <c r="E2910" s="94" t="e">
        <f>VLOOKUP(B2910,MODALIDADE_1!A:E,5,FALSE)</f>
        <v>#N/A</v>
      </c>
      <c r="F2910" s="95" t="e">
        <f>VLOOKUP(B2910,MODALIDADE_1!A:C,3,FALSE)</f>
        <v>#N/A</v>
      </c>
      <c r="G2910" s="142" t="e">
        <f>VLOOKUP(B2910,MODALIDADE_1!A:G,4,FALSE)</f>
        <v>#N/A</v>
      </c>
      <c r="H2910" s="142" t="e">
        <f>VLOOKUP(B2910,MODALIDADE_1!A:G,6,FALSE)</f>
        <v>#N/A</v>
      </c>
      <c r="I2910" s="142" t="e">
        <f>VLOOKUP(B2910,MODALIDADE_1!A:G,7,FALSE)</f>
        <v>#N/A</v>
      </c>
      <c r="J2910" s="106" t="e">
        <f>VLOOKUP(Tabela410[[#This Row],[Proposta de Referência]],SIMP_M1!A:K,9,FALSE)</f>
        <v>#VALUE!</v>
      </c>
      <c r="K2910" s="106" t="e">
        <f>VLOOKUP(Tabela410[[#This Row],[Proposta de Referência]],SIMP_M1!A:K,8,FALSE)</f>
        <v>#VALUE!</v>
      </c>
      <c r="L2910" s="107" t="e">
        <f t="shared" si="184"/>
        <v>#VALUE!</v>
      </c>
      <c r="M2910" s="107" t="e">
        <f t="shared" si="185"/>
        <v>#VALUE!</v>
      </c>
      <c r="N2910" s="142" t="e">
        <f t="shared" si="186"/>
        <v>#VALUE!</v>
      </c>
      <c r="O2910" s="142" t="e">
        <f t="shared" si="187"/>
        <v>#N/A</v>
      </c>
      <c r="P2910" s="24" t="str">
        <f>IFERROR(VLOOKUP(O2910,HOSPITAIS_COM_DIVIDAS!A:E,5,FALSE),"")</f>
        <v/>
      </c>
    </row>
    <row r="2911" spans="1:16" x14ac:dyDescent="0.25">
      <c r="A2911" s="52" t="e">
        <f>Tabela410[[#This Row],[Status da Proposta]]</f>
        <v>#VALUE!</v>
      </c>
      <c r="B2911" s="143">
        <f>MODALIDADE_1!A2911</f>
        <v>0</v>
      </c>
      <c r="C2911" s="142" t="e">
        <f>VLOOKUP(B2911,MODALIDADE_1!A:B,2,FALSE)</f>
        <v>#N/A</v>
      </c>
      <c r="D2911" s="142"/>
      <c r="E2911" s="94" t="e">
        <f>VLOOKUP(B2911,MODALIDADE_1!A:E,5,FALSE)</f>
        <v>#N/A</v>
      </c>
      <c r="F2911" s="95" t="e">
        <f>VLOOKUP(B2911,MODALIDADE_1!A:C,3,FALSE)</f>
        <v>#N/A</v>
      </c>
      <c r="G2911" s="142" t="e">
        <f>VLOOKUP(B2911,MODALIDADE_1!A:G,4,FALSE)</f>
        <v>#N/A</v>
      </c>
      <c r="H2911" s="142" t="e">
        <f>VLOOKUP(B2911,MODALIDADE_1!A:G,6,FALSE)</f>
        <v>#N/A</v>
      </c>
      <c r="I2911" s="142" t="e">
        <f>VLOOKUP(B2911,MODALIDADE_1!A:G,7,FALSE)</f>
        <v>#N/A</v>
      </c>
      <c r="J2911" s="106" t="e">
        <f>VLOOKUP(Tabela410[[#This Row],[Proposta de Referência]],SIMP_M1!A:K,9,FALSE)</f>
        <v>#VALUE!</v>
      </c>
      <c r="K2911" s="106" t="e">
        <f>VLOOKUP(Tabela410[[#This Row],[Proposta de Referência]],SIMP_M1!A:K,8,FALSE)</f>
        <v>#VALUE!</v>
      </c>
      <c r="L2911" s="107" t="e">
        <f t="shared" si="184"/>
        <v>#VALUE!</v>
      </c>
      <c r="M2911" s="107" t="e">
        <f t="shared" si="185"/>
        <v>#VALUE!</v>
      </c>
      <c r="N2911" s="142" t="e">
        <f t="shared" si="186"/>
        <v>#VALUE!</v>
      </c>
      <c r="O2911" s="142" t="e">
        <f t="shared" si="187"/>
        <v>#N/A</v>
      </c>
      <c r="P2911" s="24" t="str">
        <f>IFERROR(VLOOKUP(O2911,HOSPITAIS_COM_DIVIDAS!A:E,5,FALSE),"")</f>
        <v/>
      </c>
    </row>
    <row r="2912" spans="1:16" x14ac:dyDescent="0.25">
      <c r="A2912" s="52" t="e">
        <f>Tabela410[[#This Row],[Status da Proposta]]</f>
        <v>#VALUE!</v>
      </c>
      <c r="B2912" s="143">
        <f>MODALIDADE_1!A2912</f>
        <v>0</v>
      </c>
      <c r="C2912" s="142" t="e">
        <f>VLOOKUP(B2912,MODALIDADE_1!A:B,2,FALSE)</f>
        <v>#N/A</v>
      </c>
      <c r="D2912" s="142"/>
      <c r="E2912" s="94" t="e">
        <f>VLOOKUP(B2912,MODALIDADE_1!A:E,5,FALSE)</f>
        <v>#N/A</v>
      </c>
      <c r="F2912" s="95" t="e">
        <f>VLOOKUP(B2912,MODALIDADE_1!A:C,3,FALSE)</f>
        <v>#N/A</v>
      </c>
      <c r="G2912" s="142" t="e">
        <f>VLOOKUP(B2912,MODALIDADE_1!A:G,4,FALSE)</f>
        <v>#N/A</v>
      </c>
      <c r="H2912" s="142" t="e">
        <f>VLOOKUP(B2912,MODALIDADE_1!A:G,6,FALSE)</f>
        <v>#N/A</v>
      </c>
      <c r="I2912" s="142" t="e">
        <f>VLOOKUP(B2912,MODALIDADE_1!A:G,7,FALSE)</f>
        <v>#N/A</v>
      </c>
      <c r="J2912" s="106" t="e">
        <f>VLOOKUP(Tabela410[[#This Row],[Proposta de Referência]],SIMP_M1!A:K,9,FALSE)</f>
        <v>#VALUE!</v>
      </c>
      <c r="K2912" s="106" t="e">
        <f>VLOOKUP(Tabela410[[#This Row],[Proposta de Referência]],SIMP_M1!A:K,8,FALSE)</f>
        <v>#VALUE!</v>
      </c>
      <c r="L2912" s="107" t="e">
        <f t="shared" ref="L2912:L2975" si="188">K2912+J2912</f>
        <v>#VALUE!</v>
      </c>
      <c r="M2912" s="107" t="e">
        <f t="shared" ref="M2912:M2975" si="189">L2912*12</f>
        <v>#VALUE!</v>
      </c>
      <c r="N2912" s="142" t="e">
        <f t="shared" ref="N2912:N2975" si="190">IF(L2912&gt;100000,"SIM, POSSUI VALOR ACIMA DE R$100.000,00","NÃO, POSSUI VALOR NECESSÁRIO")</f>
        <v>#VALUE!</v>
      </c>
      <c r="O2912" s="142" t="e">
        <f t="shared" ref="O2912:O2975" si="191">LEFT(E2912,8)</f>
        <v>#N/A</v>
      </c>
      <c r="P2912" s="24" t="str">
        <f>IFERROR(VLOOKUP(O2912,HOSPITAIS_COM_DIVIDAS!A:E,5,FALSE),"")</f>
        <v/>
      </c>
    </row>
    <row r="2913" spans="1:16" x14ac:dyDescent="0.25">
      <c r="A2913" s="52" t="e">
        <f>Tabela410[[#This Row],[Status da Proposta]]</f>
        <v>#VALUE!</v>
      </c>
      <c r="B2913" s="143">
        <f>MODALIDADE_1!A2913</f>
        <v>0</v>
      </c>
      <c r="C2913" s="142" t="e">
        <f>VLOOKUP(B2913,MODALIDADE_1!A:B,2,FALSE)</f>
        <v>#N/A</v>
      </c>
      <c r="D2913" s="142"/>
      <c r="E2913" s="94" t="e">
        <f>VLOOKUP(B2913,MODALIDADE_1!A:E,5,FALSE)</f>
        <v>#N/A</v>
      </c>
      <c r="F2913" s="95" t="e">
        <f>VLOOKUP(B2913,MODALIDADE_1!A:C,3,FALSE)</f>
        <v>#N/A</v>
      </c>
      <c r="G2913" s="142" t="e">
        <f>VLOOKUP(B2913,MODALIDADE_1!A:G,4,FALSE)</f>
        <v>#N/A</v>
      </c>
      <c r="H2913" s="142" t="e">
        <f>VLOOKUP(B2913,MODALIDADE_1!A:G,6,FALSE)</f>
        <v>#N/A</v>
      </c>
      <c r="I2913" s="142" t="e">
        <f>VLOOKUP(B2913,MODALIDADE_1!A:G,7,FALSE)</f>
        <v>#N/A</v>
      </c>
      <c r="J2913" s="106" t="e">
        <f>VLOOKUP(Tabela410[[#This Row],[Proposta de Referência]],SIMP_M1!A:K,9,FALSE)</f>
        <v>#VALUE!</v>
      </c>
      <c r="K2913" s="106" t="e">
        <f>VLOOKUP(Tabela410[[#This Row],[Proposta de Referência]],SIMP_M1!A:K,8,FALSE)</f>
        <v>#VALUE!</v>
      </c>
      <c r="L2913" s="107" t="e">
        <f t="shared" si="188"/>
        <v>#VALUE!</v>
      </c>
      <c r="M2913" s="107" t="e">
        <f t="shared" si="189"/>
        <v>#VALUE!</v>
      </c>
      <c r="N2913" s="142" t="e">
        <f t="shared" si="190"/>
        <v>#VALUE!</v>
      </c>
      <c r="O2913" s="142" t="e">
        <f t="shared" si="191"/>
        <v>#N/A</v>
      </c>
      <c r="P2913" s="24" t="str">
        <f>IFERROR(VLOOKUP(O2913,HOSPITAIS_COM_DIVIDAS!A:E,5,FALSE),"")</f>
        <v/>
      </c>
    </row>
    <row r="2914" spans="1:16" x14ac:dyDescent="0.25">
      <c r="A2914" s="52" t="e">
        <f>Tabela410[[#This Row],[Status da Proposta]]</f>
        <v>#VALUE!</v>
      </c>
      <c r="B2914" s="143">
        <f>MODALIDADE_1!A2914</f>
        <v>0</v>
      </c>
      <c r="C2914" s="142" t="e">
        <f>VLOOKUP(B2914,MODALIDADE_1!A:B,2,FALSE)</f>
        <v>#N/A</v>
      </c>
      <c r="D2914" s="142"/>
      <c r="E2914" s="94" t="e">
        <f>VLOOKUP(B2914,MODALIDADE_1!A:E,5,FALSE)</f>
        <v>#N/A</v>
      </c>
      <c r="F2914" s="95" t="e">
        <f>VLOOKUP(B2914,MODALIDADE_1!A:C,3,FALSE)</f>
        <v>#N/A</v>
      </c>
      <c r="G2914" s="142" t="e">
        <f>VLOOKUP(B2914,MODALIDADE_1!A:G,4,FALSE)</f>
        <v>#N/A</v>
      </c>
      <c r="H2914" s="142" t="e">
        <f>VLOOKUP(B2914,MODALIDADE_1!A:G,6,FALSE)</f>
        <v>#N/A</v>
      </c>
      <c r="I2914" s="142" t="e">
        <f>VLOOKUP(B2914,MODALIDADE_1!A:G,7,FALSE)</f>
        <v>#N/A</v>
      </c>
      <c r="J2914" s="106" t="e">
        <f>VLOOKUP(Tabela410[[#This Row],[Proposta de Referência]],SIMP_M1!A:K,9,FALSE)</f>
        <v>#VALUE!</v>
      </c>
      <c r="K2914" s="106" t="e">
        <f>VLOOKUP(Tabela410[[#This Row],[Proposta de Referência]],SIMP_M1!A:K,8,FALSE)</f>
        <v>#VALUE!</v>
      </c>
      <c r="L2914" s="107" t="e">
        <f t="shared" si="188"/>
        <v>#VALUE!</v>
      </c>
      <c r="M2914" s="107" t="e">
        <f t="shared" si="189"/>
        <v>#VALUE!</v>
      </c>
      <c r="N2914" s="142" t="e">
        <f t="shared" si="190"/>
        <v>#VALUE!</v>
      </c>
      <c r="O2914" s="142" t="e">
        <f t="shared" si="191"/>
        <v>#N/A</v>
      </c>
      <c r="P2914" s="24" t="str">
        <f>IFERROR(VLOOKUP(O2914,HOSPITAIS_COM_DIVIDAS!A:E,5,FALSE),"")</f>
        <v/>
      </c>
    </row>
    <row r="2915" spans="1:16" x14ac:dyDescent="0.25">
      <c r="A2915" s="52" t="e">
        <f>Tabela410[[#This Row],[Status da Proposta]]</f>
        <v>#VALUE!</v>
      </c>
      <c r="B2915" s="143">
        <f>MODALIDADE_1!A2915</f>
        <v>0</v>
      </c>
      <c r="C2915" s="142" t="e">
        <f>VLOOKUP(B2915,MODALIDADE_1!A:B,2,FALSE)</f>
        <v>#N/A</v>
      </c>
      <c r="D2915" s="142"/>
      <c r="E2915" s="94" t="e">
        <f>VLOOKUP(B2915,MODALIDADE_1!A:E,5,FALSE)</f>
        <v>#N/A</v>
      </c>
      <c r="F2915" s="95" t="e">
        <f>VLOOKUP(B2915,MODALIDADE_1!A:C,3,FALSE)</f>
        <v>#N/A</v>
      </c>
      <c r="G2915" s="142" t="e">
        <f>VLOOKUP(B2915,MODALIDADE_1!A:G,4,FALSE)</f>
        <v>#N/A</v>
      </c>
      <c r="H2915" s="142" t="e">
        <f>VLOOKUP(B2915,MODALIDADE_1!A:G,6,FALSE)</f>
        <v>#N/A</v>
      </c>
      <c r="I2915" s="142" t="e">
        <f>VLOOKUP(B2915,MODALIDADE_1!A:G,7,FALSE)</f>
        <v>#N/A</v>
      </c>
      <c r="J2915" s="106" t="e">
        <f>VLOOKUP(Tabela410[[#This Row],[Proposta de Referência]],SIMP_M1!A:K,9,FALSE)</f>
        <v>#VALUE!</v>
      </c>
      <c r="K2915" s="106" t="e">
        <f>VLOOKUP(Tabela410[[#This Row],[Proposta de Referência]],SIMP_M1!A:K,8,FALSE)</f>
        <v>#VALUE!</v>
      </c>
      <c r="L2915" s="107" t="e">
        <f t="shared" si="188"/>
        <v>#VALUE!</v>
      </c>
      <c r="M2915" s="107" t="e">
        <f t="shared" si="189"/>
        <v>#VALUE!</v>
      </c>
      <c r="N2915" s="142" t="e">
        <f t="shared" si="190"/>
        <v>#VALUE!</v>
      </c>
      <c r="O2915" s="142" t="e">
        <f t="shared" si="191"/>
        <v>#N/A</v>
      </c>
      <c r="P2915" s="24" t="str">
        <f>IFERROR(VLOOKUP(O2915,HOSPITAIS_COM_DIVIDAS!A:E,5,FALSE),"")</f>
        <v/>
      </c>
    </row>
    <row r="2916" spans="1:16" x14ac:dyDescent="0.25">
      <c r="A2916" s="52" t="e">
        <f>Tabela410[[#This Row],[Status da Proposta]]</f>
        <v>#VALUE!</v>
      </c>
      <c r="B2916" s="143">
        <f>MODALIDADE_1!A2916</f>
        <v>0</v>
      </c>
      <c r="C2916" s="142" t="e">
        <f>VLOOKUP(B2916,MODALIDADE_1!A:B,2,FALSE)</f>
        <v>#N/A</v>
      </c>
      <c r="D2916" s="142"/>
      <c r="E2916" s="94" t="e">
        <f>VLOOKUP(B2916,MODALIDADE_1!A:E,5,FALSE)</f>
        <v>#N/A</v>
      </c>
      <c r="F2916" s="95" t="e">
        <f>VLOOKUP(B2916,MODALIDADE_1!A:C,3,FALSE)</f>
        <v>#N/A</v>
      </c>
      <c r="G2916" s="142" t="e">
        <f>VLOOKUP(B2916,MODALIDADE_1!A:G,4,FALSE)</f>
        <v>#N/A</v>
      </c>
      <c r="H2916" s="142" t="e">
        <f>VLOOKUP(B2916,MODALIDADE_1!A:G,6,FALSE)</f>
        <v>#N/A</v>
      </c>
      <c r="I2916" s="142" t="e">
        <f>VLOOKUP(B2916,MODALIDADE_1!A:G,7,FALSE)</f>
        <v>#N/A</v>
      </c>
      <c r="J2916" s="106" t="e">
        <f>VLOOKUP(Tabela410[[#This Row],[Proposta de Referência]],SIMP_M1!A:K,9,FALSE)</f>
        <v>#VALUE!</v>
      </c>
      <c r="K2916" s="106" t="e">
        <f>VLOOKUP(Tabela410[[#This Row],[Proposta de Referência]],SIMP_M1!A:K,8,FALSE)</f>
        <v>#VALUE!</v>
      </c>
      <c r="L2916" s="107" t="e">
        <f t="shared" si="188"/>
        <v>#VALUE!</v>
      </c>
      <c r="M2916" s="107" t="e">
        <f t="shared" si="189"/>
        <v>#VALUE!</v>
      </c>
      <c r="N2916" s="142" t="e">
        <f t="shared" si="190"/>
        <v>#VALUE!</v>
      </c>
      <c r="O2916" s="142" t="e">
        <f t="shared" si="191"/>
        <v>#N/A</v>
      </c>
      <c r="P2916" s="24" t="str">
        <f>IFERROR(VLOOKUP(O2916,HOSPITAIS_COM_DIVIDAS!A:E,5,FALSE),"")</f>
        <v/>
      </c>
    </row>
    <row r="2917" spans="1:16" x14ac:dyDescent="0.25">
      <c r="A2917" s="52" t="e">
        <f>Tabela410[[#This Row],[Status da Proposta]]</f>
        <v>#VALUE!</v>
      </c>
      <c r="B2917" s="143">
        <f>MODALIDADE_1!A2917</f>
        <v>0</v>
      </c>
      <c r="C2917" s="142" t="e">
        <f>VLOOKUP(B2917,MODALIDADE_1!A:B,2,FALSE)</f>
        <v>#N/A</v>
      </c>
      <c r="D2917" s="142"/>
      <c r="E2917" s="94" t="e">
        <f>VLOOKUP(B2917,MODALIDADE_1!A:E,5,FALSE)</f>
        <v>#N/A</v>
      </c>
      <c r="F2917" s="95" t="e">
        <f>VLOOKUP(B2917,MODALIDADE_1!A:C,3,FALSE)</f>
        <v>#N/A</v>
      </c>
      <c r="G2917" s="142" t="e">
        <f>VLOOKUP(B2917,MODALIDADE_1!A:G,4,FALSE)</f>
        <v>#N/A</v>
      </c>
      <c r="H2917" s="142" t="e">
        <f>VLOOKUP(B2917,MODALIDADE_1!A:G,6,FALSE)</f>
        <v>#N/A</v>
      </c>
      <c r="I2917" s="142" t="e">
        <f>VLOOKUP(B2917,MODALIDADE_1!A:G,7,FALSE)</f>
        <v>#N/A</v>
      </c>
      <c r="J2917" s="106" t="e">
        <f>VLOOKUP(Tabela410[[#This Row],[Proposta de Referência]],SIMP_M1!A:K,9,FALSE)</f>
        <v>#VALUE!</v>
      </c>
      <c r="K2917" s="106" t="e">
        <f>VLOOKUP(Tabela410[[#This Row],[Proposta de Referência]],SIMP_M1!A:K,8,FALSE)</f>
        <v>#VALUE!</v>
      </c>
      <c r="L2917" s="107" t="e">
        <f t="shared" si="188"/>
        <v>#VALUE!</v>
      </c>
      <c r="M2917" s="107" t="e">
        <f t="shared" si="189"/>
        <v>#VALUE!</v>
      </c>
      <c r="N2917" s="142" t="e">
        <f t="shared" si="190"/>
        <v>#VALUE!</v>
      </c>
      <c r="O2917" s="142" t="e">
        <f t="shared" si="191"/>
        <v>#N/A</v>
      </c>
      <c r="P2917" s="24" t="str">
        <f>IFERROR(VLOOKUP(O2917,HOSPITAIS_COM_DIVIDAS!A:E,5,FALSE),"")</f>
        <v/>
      </c>
    </row>
    <row r="2918" spans="1:16" x14ac:dyDescent="0.25">
      <c r="A2918" s="52" t="e">
        <f>Tabela410[[#This Row],[Status da Proposta]]</f>
        <v>#VALUE!</v>
      </c>
      <c r="B2918" s="143">
        <f>MODALIDADE_1!A2918</f>
        <v>0</v>
      </c>
      <c r="C2918" s="142" t="e">
        <f>VLOOKUP(B2918,MODALIDADE_1!A:B,2,FALSE)</f>
        <v>#N/A</v>
      </c>
      <c r="D2918" s="142"/>
      <c r="E2918" s="94" t="e">
        <f>VLOOKUP(B2918,MODALIDADE_1!A:E,5,FALSE)</f>
        <v>#N/A</v>
      </c>
      <c r="F2918" s="95" t="e">
        <f>VLOOKUP(B2918,MODALIDADE_1!A:C,3,FALSE)</f>
        <v>#N/A</v>
      </c>
      <c r="G2918" s="142" t="e">
        <f>VLOOKUP(B2918,MODALIDADE_1!A:G,4,FALSE)</f>
        <v>#N/A</v>
      </c>
      <c r="H2918" s="142" t="e">
        <f>VLOOKUP(B2918,MODALIDADE_1!A:G,6,FALSE)</f>
        <v>#N/A</v>
      </c>
      <c r="I2918" s="142" t="e">
        <f>VLOOKUP(B2918,MODALIDADE_1!A:G,7,FALSE)</f>
        <v>#N/A</v>
      </c>
      <c r="J2918" s="106" t="e">
        <f>VLOOKUP(Tabela410[[#This Row],[Proposta de Referência]],SIMP_M1!A:K,9,FALSE)</f>
        <v>#VALUE!</v>
      </c>
      <c r="K2918" s="106" t="e">
        <f>VLOOKUP(Tabela410[[#This Row],[Proposta de Referência]],SIMP_M1!A:K,8,FALSE)</f>
        <v>#VALUE!</v>
      </c>
      <c r="L2918" s="107" t="e">
        <f t="shared" si="188"/>
        <v>#VALUE!</v>
      </c>
      <c r="M2918" s="107" t="e">
        <f t="shared" si="189"/>
        <v>#VALUE!</v>
      </c>
      <c r="N2918" s="142" t="e">
        <f t="shared" si="190"/>
        <v>#VALUE!</v>
      </c>
      <c r="O2918" s="142" t="e">
        <f t="shared" si="191"/>
        <v>#N/A</v>
      </c>
      <c r="P2918" s="24" t="str">
        <f>IFERROR(VLOOKUP(O2918,HOSPITAIS_COM_DIVIDAS!A:E,5,FALSE),"")</f>
        <v/>
      </c>
    </row>
    <row r="2919" spans="1:16" x14ac:dyDescent="0.25">
      <c r="A2919" s="52" t="e">
        <f>Tabela410[[#This Row],[Status da Proposta]]</f>
        <v>#VALUE!</v>
      </c>
      <c r="B2919" s="143">
        <f>MODALIDADE_1!A2919</f>
        <v>0</v>
      </c>
      <c r="C2919" s="142" t="e">
        <f>VLOOKUP(B2919,MODALIDADE_1!A:B,2,FALSE)</f>
        <v>#N/A</v>
      </c>
      <c r="D2919" s="142"/>
      <c r="E2919" s="94" t="e">
        <f>VLOOKUP(B2919,MODALIDADE_1!A:E,5,FALSE)</f>
        <v>#N/A</v>
      </c>
      <c r="F2919" s="95" t="e">
        <f>VLOOKUP(B2919,MODALIDADE_1!A:C,3,FALSE)</f>
        <v>#N/A</v>
      </c>
      <c r="G2919" s="142" t="e">
        <f>VLOOKUP(B2919,MODALIDADE_1!A:G,4,FALSE)</f>
        <v>#N/A</v>
      </c>
      <c r="H2919" s="142" t="e">
        <f>VLOOKUP(B2919,MODALIDADE_1!A:G,6,FALSE)</f>
        <v>#N/A</v>
      </c>
      <c r="I2919" s="142" t="e">
        <f>VLOOKUP(B2919,MODALIDADE_1!A:G,7,FALSE)</f>
        <v>#N/A</v>
      </c>
      <c r="J2919" s="106" t="e">
        <f>VLOOKUP(Tabela410[[#This Row],[Proposta de Referência]],SIMP_M1!A:K,9,FALSE)</f>
        <v>#VALUE!</v>
      </c>
      <c r="K2919" s="106" t="e">
        <f>VLOOKUP(Tabela410[[#This Row],[Proposta de Referência]],SIMP_M1!A:K,8,FALSE)</f>
        <v>#VALUE!</v>
      </c>
      <c r="L2919" s="107" t="e">
        <f t="shared" si="188"/>
        <v>#VALUE!</v>
      </c>
      <c r="M2919" s="107" t="e">
        <f t="shared" si="189"/>
        <v>#VALUE!</v>
      </c>
      <c r="N2919" s="142" t="e">
        <f t="shared" si="190"/>
        <v>#VALUE!</v>
      </c>
      <c r="O2919" s="142" t="e">
        <f t="shared" si="191"/>
        <v>#N/A</v>
      </c>
      <c r="P2919" s="24" t="str">
        <f>IFERROR(VLOOKUP(O2919,HOSPITAIS_COM_DIVIDAS!A:E,5,FALSE),"")</f>
        <v/>
      </c>
    </row>
    <row r="2920" spans="1:16" x14ac:dyDescent="0.25">
      <c r="A2920" s="52" t="e">
        <f>Tabela410[[#This Row],[Status da Proposta]]</f>
        <v>#VALUE!</v>
      </c>
      <c r="B2920" s="143">
        <f>MODALIDADE_1!A2920</f>
        <v>0</v>
      </c>
      <c r="C2920" s="142" t="e">
        <f>VLOOKUP(B2920,MODALIDADE_1!A:B,2,FALSE)</f>
        <v>#N/A</v>
      </c>
      <c r="D2920" s="142"/>
      <c r="E2920" s="94" t="e">
        <f>VLOOKUP(B2920,MODALIDADE_1!A:E,5,FALSE)</f>
        <v>#N/A</v>
      </c>
      <c r="F2920" s="95" t="e">
        <f>VLOOKUP(B2920,MODALIDADE_1!A:C,3,FALSE)</f>
        <v>#N/A</v>
      </c>
      <c r="G2920" s="142" t="e">
        <f>VLOOKUP(B2920,MODALIDADE_1!A:G,4,FALSE)</f>
        <v>#N/A</v>
      </c>
      <c r="H2920" s="142" t="e">
        <f>VLOOKUP(B2920,MODALIDADE_1!A:G,6,FALSE)</f>
        <v>#N/A</v>
      </c>
      <c r="I2920" s="142" t="e">
        <f>VLOOKUP(B2920,MODALIDADE_1!A:G,7,FALSE)</f>
        <v>#N/A</v>
      </c>
      <c r="J2920" s="106" t="e">
        <f>VLOOKUP(Tabela410[[#This Row],[Proposta de Referência]],SIMP_M1!A:K,9,FALSE)</f>
        <v>#VALUE!</v>
      </c>
      <c r="K2920" s="106" t="e">
        <f>VLOOKUP(Tabela410[[#This Row],[Proposta de Referência]],SIMP_M1!A:K,8,FALSE)</f>
        <v>#VALUE!</v>
      </c>
      <c r="L2920" s="107" t="e">
        <f t="shared" si="188"/>
        <v>#VALUE!</v>
      </c>
      <c r="M2920" s="107" t="e">
        <f t="shared" si="189"/>
        <v>#VALUE!</v>
      </c>
      <c r="N2920" s="142" t="e">
        <f t="shared" si="190"/>
        <v>#VALUE!</v>
      </c>
      <c r="O2920" s="142" t="e">
        <f t="shared" si="191"/>
        <v>#N/A</v>
      </c>
      <c r="P2920" s="24" t="str">
        <f>IFERROR(VLOOKUP(O2920,HOSPITAIS_COM_DIVIDAS!A:E,5,FALSE),"")</f>
        <v/>
      </c>
    </row>
    <row r="2921" spans="1:16" x14ac:dyDescent="0.25">
      <c r="A2921" s="52" t="e">
        <f>Tabela410[[#This Row],[Status da Proposta]]</f>
        <v>#VALUE!</v>
      </c>
      <c r="B2921" s="143">
        <f>MODALIDADE_1!A2921</f>
        <v>0</v>
      </c>
      <c r="C2921" s="142" t="e">
        <f>VLOOKUP(B2921,MODALIDADE_1!A:B,2,FALSE)</f>
        <v>#N/A</v>
      </c>
      <c r="D2921" s="142"/>
      <c r="E2921" s="94" t="e">
        <f>VLOOKUP(B2921,MODALIDADE_1!A:E,5,FALSE)</f>
        <v>#N/A</v>
      </c>
      <c r="F2921" s="95" t="e">
        <f>VLOOKUP(B2921,MODALIDADE_1!A:C,3,FALSE)</f>
        <v>#N/A</v>
      </c>
      <c r="G2921" s="142" t="e">
        <f>VLOOKUP(B2921,MODALIDADE_1!A:G,4,FALSE)</f>
        <v>#N/A</v>
      </c>
      <c r="H2921" s="142" t="e">
        <f>VLOOKUP(B2921,MODALIDADE_1!A:G,6,FALSE)</f>
        <v>#N/A</v>
      </c>
      <c r="I2921" s="142" t="e">
        <f>VLOOKUP(B2921,MODALIDADE_1!A:G,7,FALSE)</f>
        <v>#N/A</v>
      </c>
      <c r="J2921" s="106" t="e">
        <f>VLOOKUP(Tabela410[[#This Row],[Proposta de Referência]],SIMP_M1!A:K,9,FALSE)</f>
        <v>#VALUE!</v>
      </c>
      <c r="K2921" s="106" t="e">
        <f>VLOOKUP(Tabela410[[#This Row],[Proposta de Referência]],SIMP_M1!A:K,8,FALSE)</f>
        <v>#VALUE!</v>
      </c>
      <c r="L2921" s="107" t="e">
        <f t="shared" si="188"/>
        <v>#VALUE!</v>
      </c>
      <c r="M2921" s="107" t="e">
        <f t="shared" si="189"/>
        <v>#VALUE!</v>
      </c>
      <c r="N2921" s="142" t="e">
        <f t="shared" si="190"/>
        <v>#VALUE!</v>
      </c>
      <c r="O2921" s="142" t="e">
        <f t="shared" si="191"/>
        <v>#N/A</v>
      </c>
      <c r="P2921" s="24" t="str">
        <f>IFERROR(VLOOKUP(O2921,HOSPITAIS_COM_DIVIDAS!A:E,5,FALSE),"")</f>
        <v/>
      </c>
    </row>
    <row r="2922" spans="1:16" x14ac:dyDescent="0.25">
      <c r="A2922" s="52" t="e">
        <f>Tabela410[[#This Row],[Status da Proposta]]</f>
        <v>#VALUE!</v>
      </c>
      <c r="B2922" s="143">
        <f>MODALIDADE_1!A2922</f>
        <v>0</v>
      </c>
      <c r="C2922" s="142" t="e">
        <f>VLOOKUP(B2922,MODALIDADE_1!A:B,2,FALSE)</f>
        <v>#N/A</v>
      </c>
      <c r="D2922" s="142"/>
      <c r="E2922" s="94" t="e">
        <f>VLOOKUP(B2922,MODALIDADE_1!A:E,5,FALSE)</f>
        <v>#N/A</v>
      </c>
      <c r="F2922" s="95" t="e">
        <f>VLOOKUP(B2922,MODALIDADE_1!A:C,3,FALSE)</f>
        <v>#N/A</v>
      </c>
      <c r="G2922" s="142" t="e">
        <f>VLOOKUP(B2922,MODALIDADE_1!A:G,4,FALSE)</f>
        <v>#N/A</v>
      </c>
      <c r="H2922" s="142" t="e">
        <f>VLOOKUP(B2922,MODALIDADE_1!A:G,6,FALSE)</f>
        <v>#N/A</v>
      </c>
      <c r="I2922" s="142" t="e">
        <f>VLOOKUP(B2922,MODALIDADE_1!A:G,7,FALSE)</f>
        <v>#N/A</v>
      </c>
      <c r="J2922" s="106" t="e">
        <f>VLOOKUP(Tabela410[[#This Row],[Proposta de Referência]],SIMP_M1!A:K,9,FALSE)</f>
        <v>#VALUE!</v>
      </c>
      <c r="K2922" s="106" t="e">
        <f>VLOOKUP(Tabela410[[#This Row],[Proposta de Referência]],SIMP_M1!A:K,8,FALSE)</f>
        <v>#VALUE!</v>
      </c>
      <c r="L2922" s="107" t="e">
        <f t="shared" si="188"/>
        <v>#VALUE!</v>
      </c>
      <c r="M2922" s="107" t="e">
        <f t="shared" si="189"/>
        <v>#VALUE!</v>
      </c>
      <c r="N2922" s="142" t="e">
        <f t="shared" si="190"/>
        <v>#VALUE!</v>
      </c>
      <c r="O2922" s="142" t="e">
        <f t="shared" si="191"/>
        <v>#N/A</v>
      </c>
      <c r="P2922" s="24" t="str">
        <f>IFERROR(VLOOKUP(O2922,HOSPITAIS_COM_DIVIDAS!A:E,5,FALSE),"")</f>
        <v/>
      </c>
    </row>
    <row r="2923" spans="1:16" x14ac:dyDescent="0.25">
      <c r="A2923" s="52" t="e">
        <f>Tabela410[[#This Row],[Status da Proposta]]</f>
        <v>#VALUE!</v>
      </c>
      <c r="B2923" s="143">
        <f>MODALIDADE_1!A2923</f>
        <v>0</v>
      </c>
      <c r="C2923" s="142" t="e">
        <f>VLOOKUP(B2923,MODALIDADE_1!A:B,2,FALSE)</f>
        <v>#N/A</v>
      </c>
      <c r="D2923" s="142"/>
      <c r="E2923" s="94" t="e">
        <f>VLOOKUP(B2923,MODALIDADE_1!A:E,5,FALSE)</f>
        <v>#N/A</v>
      </c>
      <c r="F2923" s="95" t="e">
        <f>VLOOKUP(B2923,MODALIDADE_1!A:C,3,FALSE)</f>
        <v>#N/A</v>
      </c>
      <c r="G2923" s="142" t="e">
        <f>VLOOKUP(B2923,MODALIDADE_1!A:G,4,FALSE)</f>
        <v>#N/A</v>
      </c>
      <c r="H2923" s="142" t="e">
        <f>VLOOKUP(B2923,MODALIDADE_1!A:G,6,FALSE)</f>
        <v>#N/A</v>
      </c>
      <c r="I2923" s="142" t="e">
        <f>VLOOKUP(B2923,MODALIDADE_1!A:G,7,FALSE)</f>
        <v>#N/A</v>
      </c>
      <c r="J2923" s="106" t="e">
        <f>VLOOKUP(Tabela410[[#This Row],[Proposta de Referência]],SIMP_M1!A:K,9,FALSE)</f>
        <v>#VALUE!</v>
      </c>
      <c r="K2923" s="106" t="e">
        <f>VLOOKUP(Tabela410[[#This Row],[Proposta de Referência]],SIMP_M1!A:K,8,FALSE)</f>
        <v>#VALUE!</v>
      </c>
      <c r="L2923" s="107" t="e">
        <f t="shared" si="188"/>
        <v>#VALUE!</v>
      </c>
      <c r="M2923" s="107" t="e">
        <f t="shared" si="189"/>
        <v>#VALUE!</v>
      </c>
      <c r="N2923" s="142" t="e">
        <f t="shared" si="190"/>
        <v>#VALUE!</v>
      </c>
      <c r="O2923" s="142" t="e">
        <f t="shared" si="191"/>
        <v>#N/A</v>
      </c>
      <c r="P2923" s="24" t="str">
        <f>IFERROR(VLOOKUP(O2923,HOSPITAIS_COM_DIVIDAS!A:E,5,FALSE),"")</f>
        <v/>
      </c>
    </row>
    <row r="2924" spans="1:16" x14ac:dyDescent="0.25">
      <c r="A2924" s="52" t="e">
        <f>Tabela410[[#This Row],[Status da Proposta]]</f>
        <v>#VALUE!</v>
      </c>
      <c r="B2924" s="143">
        <f>MODALIDADE_1!A2924</f>
        <v>0</v>
      </c>
      <c r="C2924" s="142" t="e">
        <f>VLOOKUP(B2924,MODALIDADE_1!A:B,2,FALSE)</f>
        <v>#N/A</v>
      </c>
      <c r="D2924" s="142"/>
      <c r="E2924" s="94" t="e">
        <f>VLOOKUP(B2924,MODALIDADE_1!A:E,5,FALSE)</f>
        <v>#N/A</v>
      </c>
      <c r="F2924" s="95" t="e">
        <f>VLOOKUP(B2924,MODALIDADE_1!A:C,3,FALSE)</f>
        <v>#N/A</v>
      </c>
      <c r="G2924" s="142" t="e">
        <f>VLOOKUP(B2924,MODALIDADE_1!A:G,4,FALSE)</f>
        <v>#N/A</v>
      </c>
      <c r="H2924" s="142" t="e">
        <f>VLOOKUP(B2924,MODALIDADE_1!A:G,6,FALSE)</f>
        <v>#N/A</v>
      </c>
      <c r="I2924" s="142" t="e">
        <f>VLOOKUP(B2924,MODALIDADE_1!A:G,7,FALSE)</f>
        <v>#N/A</v>
      </c>
      <c r="J2924" s="106" t="e">
        <f>VLOOKUP(Tabela410[[#This Row],[Proposta de Referência]],SIMP_M1!A:K,9,FALSE)</f>
        <v>#VALUE!</v>
      </c>
      <c r="K2924" s="106" t="e">
        <f>VLOOKUP(Tabela410[[#This Row],[Proposta de Referência]],SIMP_M1!A:K,8,FALSE)</f>
        <v>#VALUE!</v>
      </c>
      <c r="L2924" s="107" t="e">
        <f t="shared" si="188"/>
        <v>#VALUE!</v>
      </c>
      <c r="M2924" s="107" t="e">
        <f t="shared" si="189"/>
        <v>#VALUE!</v>
      </c>
      <c r="N2924" s="142" t="e">
        <f t="shared" si="190"/>
        <v>#VALUE!</v>
      </c>
      <c r="O2924" s="142" t="e">
        <f t="shared" si="191"/>
        <v>#N/A</v>
      </c>
      <c r="P2924" s="24" t="str">
        <f>IFERROR(VLOOKUP(O2924,HOSPITAIS_COM_DIVIDAS!A:E,5,FALSE),"")</f>
        <v/>
      </c>
    </row>
    <row r="2925" spans="1:16" x14ac:dyDescent="0.25">
      <c r="A2925" s="52" t="e">
        <f>Tabela410[[#This Row],[Status da Proposta]]</f>
        <v>#VALUE!</v>
      </c>
      <c r="B2925" s="143">
        <f>MODALIDADE_1!A2925</f>
        <v>0</v>
      </c>
      <c r="C2925" s="142" t="e">
        <f>VLOOKUP(B2925,MODALIDADE_1!A:B,2,FALSE)</f>
        <v>#N/A</v>
      </c>
      <c r="D2925" s="142"/>
      <c r="E2925" s="94" t="e">
        <f>VLOOKUP(B2925,MODALIDADE_1!A:E,5,FALSE)</f>
        <v>#N/A</v>
      </c>
      <c r="F2925" s="95" t="e">
        <f>VLOOKUP(B2925,MODALIDADE_1!A:C,3,FALSE)</f>
        <v>#N/A</v>
      </c>
      <c r="G2925" s="142" t="e">
        <f>VLOOKUP(B2925,MODALIDADE_1!A:G,4,FALSE)</f>
        <v>#N/A</v>
      </c>
      <c r="H2925" s="142" t="e">
        <f>VLOOKUP(B2925,MODALIDADE_1!A:G,6,FALSE)</f>
        <v>#N/A</v>
      </c>
      <c r="I2925" s="142" t="e">
        <f>VLOOKUP(B2925,MODALIDADE_1!A:G,7,FALSE)</f>
        <v>#N/A</v>
      </c>
      <c r="J2925" s="106" t="e">
        <f>VLOOKUP(Tabela410[[#This Row],[Proposta de Referência]],SIMP_M1!A:K,9,FALSE)</f>
        <v>#VALUE!</v>
      </c>
      <c r="K2925" s="106" t="e">
        <f>VLOOKUP(Tabela410[[#This Row],[Proposta de Referência]],SIMP_M1!A:K,8,FALSE)</f>
        <v>#VALUE!</v>
      </c>
      <c r="L2925" s="107" t="e">
        <f t="shared" si="188"/>
        <v>#VALUE!</v>
      </c>
      <c r="M2925" s="107" t="e">
        <f t="shared" si="189"/>
        <v>#VALUE!</v>
      </c>
      <c r="N2925" s="142" t="e">
        <f t="shared" si="190"/>
        <v>#VALUE!</v>
      </c>
      <c r="O2925" s="142" t="e">
        <f t="shared" si="191"/>
        <v>#N/A</v>
      </c>
      <c r="P2925" s="24" t="str">
        <f>IFERROR(VLOOKUP(O2925,HOSPITAIS_COM_DIVIDAS!A:E,5,FALSE),"")</f>
        <v/>
      </c>
    </row>
    <row r="2926" spans="1:16" x14ac:dyDescent="0.25">
      <c r="A2926" s="52" t="e">
        <f>Tabela410[[#This Row],[Status da Proposta]]</f>
        <v>#VALUE!</v>
      </c>
      <c r="B2926" s="143">
        <f>MODALIDADE_1!A2926</f>
        <v>0</v>
      </c>
      <c r="C2926" s="142" t="e">
        <f>VLOOKUP(B2926,MODALIDADE_1!A:B,2,FALSE)</f>
        <v>#N/A</v>
      </c>
      <c r="D2926" s="142"/>
      <c r="E2926" s="94" t="e">
        <f>VLOOKUP(B2926,MODALIDADE_1!A:E,5,FALSE)</f>
        <v>#N/A</v>
      </c>
      <c r="F2926" s="95" t="e">
        <f>VLOOKUP(B2926,MODALIDADE_1!A:C,3,FALSE)</f>
        <v>#N/A</v>
      </c>
      <c r="G2926" s="142" t="e">
        <f>VLOOKUP(B2926,MODALIDADE_1!A:G,4,FALSE)</f>
        <v>#N/A</v>
      </c>
      <c r="H2926" s="142" t="e">
        <f>VLOOKUP(B2926,MODALIDADE_1!A:G,6,FALSE)</f>
        <v>#N/A</v>
      </c>
      <c r="I2926" s="142" t="e">
        <f>VLOOKUP(B2926,MODALIDADE_1!A:G,7,FALSE)</f>
        <v>#N/A</v>
      </c>
      <c r="J2926" s="106" t="e">
        <f>VLOOKUP(Tabela410[[#This Row],[Proposta de Referência]],SIMP_M1!A:K,9,FALSE)</f>
        <v>#VALUE!</v>
      </c>
      <c r="K2926" s="106" t="e">
        <f>VLOOKUP(Tabela410[[#This Row],[Proposta de Referência]],SIMP_M1!A:K,8,FALSE)</f>
        <v>#VALUE!</v>
      </c>
      <c r="L2926" s="107" t="e">
        <f t="shared" si="188"/>
        <v>#VALUE!</v>
      </c>
      <c r="M2926" s="107" t="e">
        <f t="shared" si="189"/>
        <v>#VALUE!</v>
      </c>
      <c r="N2926" s="142" t="e">
        <f t="shared" si="190"/>
        <v>#VALUE!</v>
      </c>
      <c r="O2926" s="142" t="e">
        <f t="shared" si="191"/>
        <v>#N/A</v>
      </c>
      <c r="P2926" s="24" t="str">
        <f>IFERROR(VLOOKUP(O2926,HOSPITAIS_COM_DIVIDAS!A:E,5,FALSE),"")</f>
        <v/>
      </c>
    </row>
    <row r="2927" spans="1:16" x14ac:dyDescent="0.25">
      <c r="A2927" s="52" t="e">
        <f>Tabela410[[#This Row],[Status da Proposta]]</f>
        <v>#VALUE!</v>
      </c>
      <c r="B2927" s="143">
        <f>MODALIDADE_1!A2927</f>
        <v>0</v>
      </c>
      <c r="C2927" s="142" t="e">
        <f>VLOOKUP(B2927,MODALIDADE_1!A:B,2,FALSE)</f>
        <v>#N/A</v>
      </c>
      <c r="D2927" s="142"/>
      <c r="E2927" s="94" t="e">
        <f>VLOOKUP(B2927,MODALIDADE_1!A:E,5,FALSE)</f>
        <v>#N/A</v>
      </c>
      <c r="F2927" s="95" t="e">
        <f>VLOOKUP(B2927,MODALIDADE_1!A:C,3,FALSE)</f>
        <v>#N/A</v>
      </c>
      <c r="G2927" s="142" t="e">
        <f>VLOOKUP(B2927,MODALIDADE_1!A:G,4,FALSE)</f>
        <v>#N/A</v>
      </c>
      <c r="H2927" s="142" t="e">
        <f>VLOOKUP(B2927,MODALIDADE_1!A:G,6,FALSE)</f>
        <v>#N/A</v>
      </c>
      <c r="I2927" s="142" t="e">
        <f>VLOOKUP(B2927,MODALIDADE_1!A:G,7,FALSE)</f>
        <v>#N/A</v>
      </c>
      <c r="J2927" s="106" t="e">
        <f>VLOOKUP(Tabela410[[#This Row],[Proposta de Referência]],SIMP_M1!A:K,9,FALSE)</f>
        <v>#VALUE!</v>
      </c>
      <c r="K2927" s="106" t="e">
        <f>VLOOKUP(Tabela410[[#This Row],[Proposta de Referência]],SIMP_M1!A:K,8,FALSE)</f>
        <v>#VALUE!</v>
      </c>
      <c r="L2927" s="107" t="e">
        <f t="shared" si="188"/>
        <v>#VALUE!</v>
      </c>
      <c r="M2927" s="107" t="e">
        <f t="shared" si="189"/>
        <v>#VALUE!</v>
      </c>
      <c r="N2927" s="142" t="e">
        <f t="shared" si="190"/>
        <v>#VALUE!</v>
      </c>
      <c r="O2927" s="142" t="e">
        <f t="shared" si="191"/>
        <v>#N/A</v>
      </c>
      <c r="P2927" s="24" t="str">
        <f>IFERROR(VLOOKUP(O2927,HOSPITAIS_COM_DIVIDAS!A:E,5,FALSE),"")</f>
        <v/>
      </c>
    </row>
    <row r="2928" spans="1:16" x14ac:dyDescent="0.25">
      <c r="A2928" s="52" t="e">
        <f>Tabela410[[#This Row],[Status da Proposta]]</f>
        <v>#VALUE!</v>
      </c>
      <c r="B2928" s="143">
        <f>MODALIDADE_1!A2928</f>
        <v>0</v>
      </c>
      <c r="C2928" s="142" t="e">
        <f>VLOOKUP(B2928,MODALIDADE_1!A:B,2,FALSE)</f>
        <v>#N/A</v>
      </c>
      <c r="D2928" s="142"/>
      <c r="E2928" s="94" t="e">
        <f>VLOOKUP(B2928,MODALIDADE_1!A:E,5,FALSE)</f>
        <v>#N/A</v>
      </c>
      <c r="F2928" s="95" t="e">
        <f>VLOOKUP(B2928,MODALIDADE_1!A:C,3,FALSE)</f>
        <v>#N/A</v>
      </c>
      <c r="G2928" s="142" t="e">
        <f>VLOOKUP(B2928,MODALIDADE_1!A:G,4,FALSE)</f>
        <v>#N/A</v>
      </c>
      <c r="H2928" s="142" t="e">
        <f>VLOOKUP(B2928,MODALIDADE_1!A:G,6,FALSE)</f>
        <v>#N/A</v>
      </c>
      <c r="I2928" s="142" t="e">
        <f>VLOOKUP(B2928,MODALIDADE_1!A:G,7,FALSE)</f>
        <v>#N/A</v>
      </c>
      <c r="J2928" s="106" t="e">
        <f>VLOOKUP(Tabela410[[#This Row],[Proposta de Referência]],SIMP_M1!A:K,9,FALSE)</f>
        <v>#VALUE!</v>
      </c>
      <c r="K2928" s="106" t="e">
        <f>VLOOKUP(Tabela410[[#This Row],[Proposta de Referência]],SIMP_M1!A:K,8,FALSE)</f>
        <v>#VALUE!</v>
      </c>
      <c r="L2928" s="107" t="e">
        <f t="shared" si="188"/>
        <v>#VALUE!</v>
      </c>
      <c r="M2928" s="107" t="e">
        <f t="shared" si="189"/>
        <v>#VALUE!</v>
      </c>
      <c r="N2928" s="142" t="e">
        <f t="shared" si="190"/>
        <v>#VALUE!</v>
      </c>
      <c r="O2928" s="142" t="e">
        <f t="shared" si="191"/>
        <v>#N/A</v>
      </c>
      <c r="P2928" s="24" t="str">
        <f>IFERROR(VLOOKUP(O2928,HOSPITAIS_COM_DIVIDAS!A:E,5,FALSE),"")</f>
        <v/>
      </c>
    </row>
    <row r="2929" spans="1:16" x14ac:dyDescent="0.25">
      <c r="A2929" s="52" t="e">
        <f>Tabela410[[#This Row],[Status da Proposta]]</f>
        <v>#VALUE!</v>
      </c>
      <c r="B2929" s="143">
        <f>MODALIDADE_1!A2929</f>
        <v>0</v>
      </c>
      <c r="C2929" s="142" t="e">
        <f>VLOOKUP(B2929,MODALIDADE_1!A:B,2,FALSE)</f>
        <v>#N/A</v>
      </c>
      <c r="D2929" s="142"/>
      <c r="E2929" s="94" t="e">
        <f>VLOOKUP(B2929,MODALIDADE_1!A:E,5,FALSE)</f>
        <v>#N/A</v>
      </c>
      <c r="F2929" s="95" t="e">
        <f>VLOOKUP(B2929,MODALIDADE_1!A:C,3,FALSE)</f>
        <v>#N/A</v>
      </c>
      <c r="G2929" s="142" t="e">
        <f>VLOOKUP(B2929,MODALIDADE_1!A:G,4,FALSE)</f>
        <v>#N/A</v>
      </c>
      <c r="H2929" s="142" t="e">
        <f>VLOOKUP(B2929,MODALIDADE_1!A:G,6,FALSE)</f>
        <v>#N/A</v>
      </c>
      <c r="I2929" s="142" t="e">
        <f>VLOOKUP(B2929,MODALIDADE_1!A:G,7,FALSE)</f>
        <v>#N/A</v>
      </c>
      <c r="J2929" s="106" t="e">
        <f>VLOOKUP(Tabela410[[#This Row],[Proposta de Referência]],SIMP_M1!A:K,9,FALSE)</f>
        <v>#VALUE!</v>
      </c>
      <c r="K2929" s="106" t="e">
        <f>VLOOKUP(Tabela410[[#This Row],[Proposta de Referência]],SIMP_M1!A:K,8,FALSE)</f>
        <v>#VALUE!</v>
      </c>
      <c r="L2929" s="107" t="e">
        <f t="shared" si="188"/>
        <v>#VALUE!</v>
      </c>
      <c r="M2929" s="107" t="e">
        <f t="shared" si="189"/>
        <v>#VALUE!</v>
      </c>
      <c r="N2929" s="142" t="e">
        <f t="shared" si="190"/>
        <v>#VALUE!</v>
      </c>
      <c r="O2929" s="142" t="e">
        <f t="shared" si="191"/>
        <v>#N/A</v>
      </c>
      <c r="P2929" s="24" t="str">
        <f>IFERROR(VLOOKUP(O2929,HOSPITAIS_COM_DIVIDAS!A:E,5,FALSE),"")</f>
        <v/>
      </c>
    </row>
    <row r="2930" spans="1:16" x14ac:dyDescent="0.25">
      <c r="A2930" s="52" t="e">
        <f>Tabela410[[#This Row],[Status da Proposta]]</f>
        <v>#VALUE!</v>
      </c>
      <c r="B2930" s="143">
        <f>MODALIDADE_1!A2930</f>
        <v>0</v>
      </c>
      <c r="C2930" s="142" t="e">
        <f>VLOOKUP(B2930,MODALIDADE_1!A:B,2,FALSE)</f>
        <v>#N/A</v>
      </c>
      <c r="D2930" s="142"/>
      <c r="E2930" s="94" t="e">
        <f>VLOOKUP(B2930,MODALIDADE_1!A:E,5,FALSE)</f>
        <v>#N/A</v>
      </c>
      <c r="F2930" s="95" t="e">
        <f>VLOOKUP(B2930,MODALIDADE_1!A:C,3,FALSE)</f>
        <v>#N/A</v>
      </c>
      <c r="G2930" s="142" t="e">
        <f>VLOOKUP(B2930,MODALIDADE_1!A:G,4,FALSE)</f>
        <v>#N/A</v>
      </c>
      <c r="H2930" s="142" t="e">
        <f>VLOOKUP(B2930,MODALIDADE_1!A:G,6,FALSE)</f>
        <v>#N/A</v>
      </c>
      <c r="I2930" s="142" t="e">
        <f>VLOOKUP(B2930,MODALIDADE_1!A:G,7,FALSE)</f>
        <v>#N/A</v>
      </c>
      <c r="J2930" s="106" t="e">
        <f>VLOOKUP(Tabela410[[#This Row],[Proposta de Referência]],SIMP_M1!A:K,9,FALSE)</f>
        <v>#VALUE!</v>
      </c>
      <c r="K2930" s="106" t="e">
        <f>VLOOKUP(Tabela410[[#This Row],[Proposta de Referência]],SIMP_M1!A:K,8,FALSE)</f>
        <v>#VALUE!</v>
      </c>
      <c r="L2930" s="107" t="e">
        <f t="shared" si="188"/>
        <v>#VALUE!</v>
      </c>
      <c r="M2930" s="107" t="e">
        <f t="shared" si="189"/>
        <v>#VALUE!</v>
      </c>
      <c r="N2930" s="142" t="e">
        <f t="shared" si="190"/>
        <v>#VALUE!</v>
      </c>
      <c r="O2930" s="142" t="e">
        <f t="shared" si="191"/>
        <v>#N/A</v>
      </c>
      <c r="P2930" s="24" t="str">
        <f>IFERROR(VLOOKUP(O2930,HOSPITAIS_COM_DIVIDAS!A:E,5,FALSE),"")</f>
        <v/>
      </c>
    </row>
    <row r="2931" spans="1:16" x14ac:dyDescent="0.25">
      <c r="A2931" s="52" t="e">
        <f>Tabela410[[#This Row],[Status da Proposta]]</f>
        <v>#VALUE!</v>
      </c>
      <c r="B2931" s="143">
        <f>MODALIDADE_1!A2931</f>
        <v>0</v>
      </c>
      <c r="C2931" s="142" t="e">
        <f>VLOOKUP(B2931,MODALIDADE_1!A:B,2,FALSE)</f>
        <v>#N/A</v>
      </c>
      <c r="D2931" s="142"/>
      <c r="E2931" s="94" t="e">
        <f>VLOOKUP(B2931,MODALIDADE_1!A:E,5,FALSE)</f>
        <v>#N/A</v>
      </c>
      <c r="F2931" s="95" t="e">
        <f>VLOOKUP(B2931,MODALIDADE_1!A:C,3,FALSE)</f>
        <v>#N/A</v>
      </c>
      <c r="G2931" s="142" t="e">
        <f>VLOOKUP(B2931,MODALIDADE_1!A:G,4,FALSE)</f>
        <v>#N/A</v>
      </c>
      <c r="H2931" s="142" t="e">
        <f>VLOOKUP(B2931,MODALIDADE_1!A:G,6,FALSE)</f>
        <v>#N/A</v>
      </c>
      <c r="I2931" s="142" t="e">
        <f>VLOOKUP(B2931,MODALIDADE_1!A:G,7,FALSE)</f>
        <v>#N/A</v>
      </c>
      <c r="J2931" s="106" t="e">
        <f>VLOOKUP(Tabela410[[#This Row],[Proposta de Referência]],SIMP_M1!A:K,9,FALSE)</f>
        <v>#VALUE!</v>
      </c>
      <c r="K2931" s="106" t="e">
        <f>VLOOKUP(Tabela410[[#This Row],[Proposta de Referência]],SIMP_M1!A:K,8,FALSE)</f>
        <v>#VALUE!</v>
      </c>
      <c r="L2931" s="107" t="e">
        <f t="shared" si="188"/>
        <v>#VALUE!</v>
      </c>
      <c r="M2931" s="107" t="e">
        <f t="shared" si="189"/>
        <v>#VALUE!</v>
      </c>
      <c r="N2931" s="142" t="e">
        <f t="shared" si="190"/>
        <v>#VALUE!</v>
      </c>
      <c r="O2931" s="142" t="e">
        <f t="shared" si="191"/>
        <v>#N/A</v>
      </c>
      <c r="P2931" s="24" t="str">
        <f>IFERROR(VLOOKUP(O2931,HOSPITAIS_COM_DIVIDAS!A:E,5,FALSE),"")</f>
        <v/>
      </c>
    </row>
    <row r="2932" spans="1:16" x14ac:dyDescent="0.25">
      <c r="A2932" s="52" t="e">
        <f>Tabela410[[#This Row],[Status da Proposta]]</f>
        <v>#VALUE!</v>
      </c>
      <c r="B2932" s="143">
        <f>MODALIDADE_1!A2932</f>
        <v>0</v>
      </c>
      <c r="C2932" s="142" t="e">
        <f>VLOOKUP(B2932,MODALIDADE_1!A:B,2,FALSE)</f>
        <v>#N/A</v>
      </c>
      <c r="D2932" s="142"/>
      <c r="E2932" s="94" t="e">
        <f>VLOOKUP(B2932,MODALIDADE_1!A:E,5,FALSE)</f>
        <v>#N/A</v>
      </c>
      <c r="F2932" s="95" t="e">
        <f>VLOOKUP(B2932,MODALIDADE_1!A:C,3,FALSE)</f>
        <v>#N/A</v>
      </c>
      <c r="G2932" s="142" t="e">
        <f>VLOOKUP(B2932,MODALIDADE_1!A:G,4,FALSE)</f>
        <v>#N/A</v>
      </c>
      <c r="H2932" s="142" t="e">
        <f>VLOOKUP(B2932,MODALIDADE_1!A:G,6,FALSE)</f>
        <v>#N/A</v>
      </c>
      <c r="I2932" s="142" t="e">
        <f>VLOOKUP(B2932,MODALIDADE_1!A:G,7,FALSE)</f>
        <v>#N/A</v>
      </c>
      <c r="J2932" s="106" t="e">
        <f>VLOOKUP(Tabela410[[#This Row],[Proposta de Referência]],SIMP_M1!A:K,9,FALSE)</f>
        <v>#VALUE!</v>
      </c>
      <c r="K2932" s="106" t="e">
        <f>VLOOKUP(Tabela410[[#This Row],[Proposta de Referência]],SIMP_M1!A:K,8,FALSE)</f>
        <v>#VALUE!</v>
      </c>
      <c r="L2932" s="107" t="e">
        <f t="shared" si="188"/>
        <v>#VALUE!</v>
      </c>
      <c r="M2932" s="107" t="e">
        <f t="shared" si="189"/>
        <v>#VALUE!</v>
      </c>
      <c r="N2932" s="142" t="e">
        <f t="shared" si="190"/>
        <v>#VALUE!</v>
      </c>
      <c r="O2932" s="142" t="e">
        <f t="shared" si="191"/>
        <v>#N/A</v>
      </c>
      <c r="P2932" s="24" t="str">
        <f>IFERROR(VLOOKUP(O2932,HOSPITAIS_COM_DIVIDAS!A:E,5,FALSE),"")</f>
        <v/>
      </c>
    </row>
    <row r="2933" spans="1:16" x14ac:dyDescent="0.25">
      <c r="A2933" s="52" t="e">
        <f>Tabela410[[#This Row],[Status da Proposta]]</f>
        <v>#VALUE!</v>
      </c>
      <c r="B2933" s="143">
        <f>MODALIDADE_1!A2933</f>
        <v>0</v>
      </c>
      <c r="C2933" s="142" t="e">
        <f>VLOOKUP(B2933,MODALIDADE_1!A:B,2,FALSE)</f>
        <v>#N/A</v>
      </c>
      <c r="D2933" s="142"/>
      <c r="E2933" s="94" t="e">
        <f>VLOOKUP(B2933,MODALIDADE_1!A:E,5,FALSE)</f>
        <v>#N/A</v>
      </c>
      <c r="F2933" s="95" t="e">
        <f>VLOOKUP(B2933,MODALIDADE_1!A:C,3,FALSE)</f>
        <v>#N/A</v>
      </c>
      <c r="G2933" s="142" t="e">
        <f>VLOOKUP(B2933,MODALIDADE_1!A:G,4,FALSE)</f>
        <v>#N/A</v>
      </c>
      <c r="H2933" s="142" t="e">
        <f>VLOOKUP(B2933,MODALIDADE_1!A:G,6,FALSE)</f>
        <v>#N/A</v>
      </c>
      <c r="I2933" s="142" t="e">
        <f>VLOOKUP(B2933,MODALIDADE_1!A:G,7,FALSE)</f>
        <v>#N/A</v>
      </c>
      <c r="J2933" s="106" t="e">
        <f>VLOOKUP(Tabela410[[#This Row],[Proposta de Referência]],SIMP_M1!A:K,9,FALSE)</f>
        <v>#VALUE!</v>
      </c>
      <c r="K2933" s="106" t="e">
        <f>VLOOKUP(Tabela410[[#This Row],[Proposta de Referência]],SIMP_M1!A:K,8,FALSE)</f>
        <v>#VALUE!</v>
      </c>
      <c r="L2933" s="107" t="e">
        <f t="shared" si="188"/>
        <v>#VALUE!</v>
      </c>
      <c r="M2933" s="107" t="e">
        <f t="shared" si="189"/>
        <v>#VALUE!</v>
      </c>
      <c r="N2933" s="142" t="e">
        <f t="shared" si="190"/>
        <v>#VALUE!</v>
      </c>
      <c r="O2933" s="142" t="e">
        <f t="shared" si="191"/>
        <v>#N/A</v>
      </c>
      <c r="P2933" s="24" t="str">
        <f>IFERROR(VLOOKUP(O2933,HOSPITAIS_COM_DIVIDAS!A:E,5,FALSE),"")</f>
        <v/>
      </c>
    </row>
    <row r="2934" spans="1:16" x14ac:dyDescent="0.25">
      <c r="A2934" s="52" t="e">
        <f>Tabela410[[#This Row],[Status da Proposta]]</f>
        <v>#VALUE!</v>
      </c>
      <c r="B2934" s="143">
        <f>MODALIDADE_1!A2934</f>
        <v>0</v>
      </c>
      <c r="C2934" s="142" t="e">
        <f>VLOOKUP(B2934,MODALIDADE_1!A:B,2,FALSE)</f>
        <v>#N/A</v>
      </c>
      <c r="D2934" s="142"/>
      <c r="E2934" s="94" t="e">
        <f>VLOOKUP(B2934,MODALIDADE_1!A:E,5,FALSE)</f>
        <v>#N/A</v>
      </c>
      <c r="F2934" s="95" t="e">
        <f>VLOOKUP(B2934,MODALIDADE_1!A:C,3,FALSE)</f>
        <v>#N/A</v>
      </c>
      <c r="G2934" s="142" t="e">
        <f>VLOOKUP(B2934,MODALIDADE_1!A:G,4,FALSE)</f>
        <v>#N/A</v>
      </c>
      <c r="H2934" s="142" t="e">
        <f>VLOOKUP(B2934,MODALIDADE_1!A:G,6,FALSE)</f>
        <v>#N/A</v>
      </c>
      <c r="I2934" s="142" t="e">
        <f>VLOOKUP(B2934,MODALIDADE_1!A:G,7,FALSE)</f>
        <v>#N/A</v>
      </c>
      <c r="J2934" s="106" t="e">
        <f>VLOOKUP(Tabela410[[#This Row],[Proposta de Referência]],SIMP_M1!A:K,9,FALSE)</f>
        <v>#VALUE!</v>
      </c>
      <c r="K2934" s="106" t="e">
        <f>VLOOKUP(Tabela410[[#This Row],[Proposta de Referência]],SIMP_M1!A:K,8,FALSE)</f>
        <v>#VALUE!</v>
      </c>
      <c r="L2934" s="107" t="e">
        <f t="shared" si="188"/>
        <v>#VALUE!</v>
      </c>
      <c r="M2934" s="107" t="e">
        <f t="shared" si="189"/>
        <v>#VALUE!</v>
      </c>
      <c r="N2934" s="142" t="e">
        <f t="shared" si="190"/>
        <v>#VALUE!</v>
      </c>
      <c r="O2934" s="142" t="e">
        <f t="shared" si="191"/>
        <v>#N/A</v>
      </c>
      <c r="P2934" s="24" t="str">
        <f>IFERROR(VLOOKUP(O2934,HOSPITAIS_COM_DIVIDAS!A:E,5,FALSE),"")</f>
        <v/>
      </c>
    </row>
    <row r="2935" spans="1:16" x14ac:dyDescent="0.25">
      <c r="A2935" s="52" t="e">
        <f>Tabela410[[#This Row],[Status da Proposta]]</f>
        <v>#VALUE!</v>
      </c>
      <c r="B2935" s="143">
        <f>MODALIDADE_1!A2935</f>
        <v>0</v>
      </c>
      <c r="C2935" s="142" t="e">
        <f>VLOOKUP(B2935,MODALIDADE_1!A:B,2,FALSE)</f>
        <v>#N/A</v>
      </c>
      <c r="D2935" s="142"/>
      <c r="E2935" s="94" t="e">
        <f>VLOOKUP(B2935,MODALIDADE_1!A:E,5,FALSE)</f>
        <v>#N/A</v>
      </c>
      <c r="F2935" s="95" t="e">
        <f>VLOOKUP(B2935,MODALIDADE_1!A:C,3,FALSE)</f>
        <v>#N/A</v>
      </c>
      <c r="G2935" s="142" t="e">
        <f>VLOOKUP(B2935,MODALIDADE_1!A:G,4,FALSE)</f>
        <v>#N/A</v>
      </c>
      <c r="H2935" s="142" t="e">
        <f>VLOOKUP(B2935,MODALIDADE_1!A:G,6,FALSE)</f>
        <v>#N/A</v>
      </c>
      <c r="I2935" s="142" t="e">
        <f>VLOOKUP(B2935,MODALIDADE_1!A:G,7,FALSE)</f>
        <v>#N/A</v>
      </c>
      <c r="J2935" s="106" t="e">
        <f>VLOOKUP(Tabela410[[#This Row],[Proposta de Referência]],SIMP_M1!A:K,9,FALSE)</f>
        <v>#VALUE!</v>
      </c>
      <c r="K2935" s="106" t="e">
        <f>VLOOKUP(Tabela410[[#This Row],[Proposta de Referência]],SIMP_M1!A:K,8,FALSE)</f>
        <v>#VALUE!</v>
      </c>
      <c r="L2935" s="107" t="e">
        <f t="shared" si="188"/>
        <v>#VALUE!</v>
      </c>
      <c r="M2935" s="107" t="e">
        <f t="shared" si="189"/>
        <v>#VALUE!</v>
      </c>
      <c r="N2935" s="142" t="e">
        <f t="shared" si="190"/>
        <v>#VALUE!</v>
      </c>
      <c r="O2935" s="142" t="e">
        <f t="shared" si="191"/>
        <v>#N/A</v>
      </c>
      <c r="P2935" s="24" t="str">
        <f>IFERROR(VLOOKUP(O2935,HOSPITAIS_COM_DIVIDAS!A:E,5,FALSE),"")</f>
        <v/>
      </c>
    </row>
    <row r="2936" spans="1:16" x14ac:dyDescent="0.25">
      <c r="A2936" s="52" t="e">
        <f>Tabela410[[#This Row],[Status da Proposta]]</f>
        <v>#VALUE!</v>
      </c>
      <c r="B2936" s="143">
        <f>MODALIDADE_1!A2936</f>
        <v>0</v>
      </c>
      <c r="C2936" s="142" t="e">
        <f>VLOOKUP(B2936,MODALIDADE_1!A:B,2,FALSE)</f>
        <v>#N/A</v>
      </c>
      <c r="D2936" s="142"/>
      <c r="E2936" s="94" t="e">
        <f>VLOOKUP(B2936,MODALIDADE_1!A:E,5,FALSE)</f>
        <v>#N/A</v>
      </c>
      <c r="F2936" s="95" t="e">
        <f>VLOOKUP(B2936,MODALIDADE_1!A:C,3,FALSE)</f>
        <v>#N/A</v>
      </c>
      <c r="G2936" s="142" t="e">
        <f>VLOOKUP(B2936,MODALIDADE_1!A:G,4,FALSE)</f>
        <v>#N/A</v>
      </c>
      <c r="H2936" s="142" t="e">
        <f>VLOOKUP(B2936,MODALIDADE_1!A:G,6,FALSE)</f>
        <v>#N/A</v>
      </c>
      <c r="I2936" s="142" t="e">
        <f>VLOOKUP(B2936,MODALIDADE_1!A:G,7,FALSE)</f>
        <v>#N/A</v>
      </c>
      <c r="J2936" s="106" t="e">
        <f>VLOOKUP(Tabela410[[#This Row],[Proposta de Referência]],SIMP_M1!A:K,9,FALSE)</f>
        <v>#VALUE!</v>
      </c>
      <c r="K2936" s="106" t="e">
        <f>VLOOKUP(Tabela410[[#This Row],[Proposta de Referência]],SIMP_M1!A:K,8,FALSE)</f>
        <v>#VALUE!</v>
      </c>
      <c r="L2936" s="107" t="e">
        <f t="shared" si="188"/>
        <v>#VALUE!</v>
      </c>
      <c r="M2936" s="107" t="e">
        <f t="shared" si="189"/>
        <v>#VALUE!</v>
      </c>
      <c r="N2936" s="142" t="e">
        <f t="shared" si="190"/>
        <v>#VALUE!</v>
      </c>
      <c r="O2936" s="142" t="e">
        <f t="shared" si="191"/>
        <v>#N/A</v>
      </c>
      <c r="P2936" s="24" t="str">
        <f>IFERROR(VLOOKUP(O2936,HOSPITAIS_COM_DIVIDAS!A:E,5,FALSE),"")</f>
        <v/>
      </c>
    </row>
    <row r="2937" spans="1:16" x14ac:dyDescent="0.25">
      <c r="A2937" s="52" t="e">
        <f>Tabela410[[#This Row],[Status da Proposta]]</f>
        <v>#VALUE!</v>
      </c>
      <c r="B2937" s="143">
        <f>MODALIDADE_1!A2937</f>
        <v>0</v>
      </c>
      <c r="C2937" s="142" t="e">
        <f>VLOOKUP(B2937,MODALIDADE_1!A:B,2,FALSE)</f>
        <v>#N/A</v>
      </c>
      <c r="D2937" s="142"/>
      <c r="E2937" s="94" t="e">
        <f>VLOOKUP(B2937,MODALIDADE_1!A:E,5,FALSE)</f>
        <v>#N/A</v>
      </c>
      <c r="F2937" s="95" t="e">
        <f>VLOOKUP(B2937,MODALIDADE_1!A:C,3,FALSE)</f>
        <v>#N/A</v>
      </c>
      <c r="G2937" s="142" t="e">
        <f>VLOOKUP(B2937,MODALIDADE_1!A:G,4,FALSE)</f>
        <v>#N/A</v>
      </c>
      <c r="H2937" s="142" t="e">
        <f>VLOOKUP(B2937,MODALIDADE_1!A:G,6,FALSE)</f>
        <v>#N/A</v>
      </c>
      <c r="I2937" s="142" t="e">
        <f>VLOOKUP(B2937,MODALIDADE_1!A:G,7,FALSE)</f>
        <v>#N/A</v>
      </c>
      <c r="J2937" s="106" t="e">
        <f>VLOOKUP(Tabela410[[#This Row],[Proposta de Referência]],SIMP_M1!A:K,9,FALSE)</f>
        <v>#VALUE!</v>
      </c>
      <c r="K2937" s="106" t="e">
        <f>VLOOKUP(Tabela410[[#This Row],[Proposta de Referência]],SIMP_M1!A:K,8,FALSE)</f>
        <v>#VALUE!</v>
      </c>
      <c r="L2937" s="107" t="e">
        <f t="shared" si="188"/>
        <v>#VALUE!</v>
      </c>
      <c r="M2937" s="107" t="e">
        <f t="shared" si="189"/>
        <v>#VALUE!</v>
      </c>
      <c r="N2937" s="142" t="e">
        <f t="shared" si="190"/>
        <v>#VALUE!</v>
      </c>
      <c r="O2937" s="142" t="e">
        <f t="shared" si="191"/>
        <v>#N/A</v>
      </c>
      <c r="P2937" s="24" t="str">
        <f>IFERROR(VLOOKUP(O2937,HOSPITAIS_COM_DIVIDAS!A:E,5,FALSE),"")</f>
        <v/>
      </c>
    </row>
    <row r="2938" spans="1:16" x14ac:dyDescent="0.25">
      <c r="A2938" s="52" t="e">
        <f>Tabela410[[#This Row],[Status da Proposta]]</f>
        <v>#VALUE!</v>
      </c>
      <c r="B2938" s="143">
        <f>MODALIDADE_1!A2938</f>
        <v>0</v>
      </c>
      <c r="C2938" s="142" t="e">
        <f>VLOOKUP(B2938,MODALIDADE_1!A:B,2,FALSE)</f>
        <v>#N/A</v>
      </c>
      <c r="D2938" s="142"/>
      <c r="E2938" s="94" t="e">
        <f>VLOOKUP(B2938,MODALIDADE_1!A:E,5,FALSE)</f>
        <v>#N/A</v>
      </c>
      <c r="F2938" s="95" t="e">
        <f>VLOOKUP(B2938,MODALIDADE_1!A:C,3,FALSE)</f>
        <v>#N/A</v>
      </c>
      <c r="G2938" s="142" t="e">
        <f>VLOOKUP(B2938,MODALIDADE_1!A:G,4,FALSE)</f>
        <v>#N/A</v>
      </c>
      <c r="H2938" s="142" t="e">
        <f>VLOOKUP(B2938,MODALIDADE_1!A:G,6,FALSE)</f>
        <v>#N/A</v>
      </c>
      <c r="I2938" s="142" t="e">
        <f>VLOOKUP(B2938,MODALIDADE_1!A:G,7,FALSE)</f>
        <v>#N/A</v>
      </c>
      <c r="J2938" s="106" t="e">
        <f>VLOOKUP(Tabela410[[#This Row],[Proposta de Referência]],SIMP_M1!A:K,9,FALSE)</f>
        <v>#VALUE!</v>
      </c>
      <c r="K2938" s="106" t="e">
        <f>VLOOKUP(Tabela410[[#This Row],[Proposta de Referência]],SIMP_M1!A:K,8,FALSE)</f>
        <v>#VALUE!</v>
      </c>
      <c r="L2938" s="107" t="e">
        <f t="shared" si="188"/>
        <v>#VALUE!</v>
      </c>
      <c r="M2938" s="107" t="e">
        <f t="shared" si="189"/>
        <v>#VALUE!</v>
      </c>
      <c r="N2938" s="142" t="e">
        <f t="shared" si="190"/>
        <v>#VALUE!</v>
      </c>
      <c r="O2938" s="142" t="e">
        <f t="shared" si="191"/>
        <v>#N/A</v>
      </c>
      <c r="P2938" s="24" t="str">
        <f>IFERROR(VLOOKUP(O2938,HOSPITAIS_COM_DIVIDAS!A:E,5,FALSE),"")</f>
        <v/>
      </c>
    </row>
    <row r="2939" spans="1:16" x14ac:dyDescent="0.25">
      <c r="A2939" s="52" t="e">
        <f>Tabela410[[#This Row],[Status da Proposta]]</f>
        <v>#VALUE!</v>
      </c>
      <c r="B2939" s="143">
        <f>MODALIDADE_1!A2939</f>
        <v>0</v>
      </c>
      <c r="C2939" s="142" t="e">
        <f>VLOOKUP(B2939,MODALIDADE_1!A:B,2,FALSE)</f>
        <v>#N/A</v>
      </c>
      <c r="D2939" s="142"/>
      <c r="E2939" s="94" t="e">
        <f>VLOOKUP(B2939,MODALIDADE_1!A:E,5,FALSE)</f>
        <v>#N/A</v>
      </c>
      <c r="F2939" s="95" t="e">
        <f>VLOOKUP(B2939,MODALIDADE_1!A:C,3,FALSE)</f>
        <v>#N/A</v>
      </c>
      <c r="G2939" s="142" t="e">
        <f>VLOOKUP(B2939,MODALIDADE_1!A:G,4,FALSE)</f>
        <v>#N/A</v>
      </c>
      <c r="H2939" s="142" t="e">
        <f>VLOOKUP(B2939,MODALIDADE_1!A:G,6,FALSE)</f>
        <v>#N/A</v>
      </c>
      <c r="I2939" s="142" t="e">
        <f>VLOOKUP(B2939,MODALIDADE_1!A:G,7,FALSE)</f>
        <v>#N/A</v>
      </c>
      <c r="J2939" s="106" t="e">
        <f>VLOOKUP(Tabela410[[#This Row],[Proposta de Referência]],SIMP_M1!A:K,9,FALSE)</f>
        <v>#VALUE!</v>
      </c>
      <c r="K2939" s="106" t="e">
        <f>VLOOKUP(Tabela410[[#This Row],[Proposta de Referência]],SIMP_M1!A:K,8,FALSE)</f>
        <v>#VALUE!</v>
      </c>
      <c r="L2939" s="107" t="e">
        <f t="shared" si="188"/>
        <v>#VALUE!</v>
      </c>
      <c r="M2939" s="107" t="e">
        <f t="shared" si="189"/>
        <v>#VALUE!</v>
      </c>
      <c r="N2939" s="142" t="e">
        <f t="shared" si="190"/>
        <v>#VALUE!</v>
      </c>
      <c r="O2939" s="142" t="e">
        <f t="shared" si="191"/>
        <v>#N/A</v>
      </c>
      <c r="P2939" s="24" t="str">
        <f>IFERROR(VLOOKUP(O2939,HOSPITAIS_COM_DIVIDAS!A:E,5,FALSE),"")</f>
        <v/>
      </c>
    </row>
    <row r="2940" spans="1:16" x14ac:dyDescent="0.25">
      <c r="A2940" s="52" t="e">
        <f>Tabela410[[#This Row],[Status da Proposta]]</f>
        <v>#VALUE!</v>
      </c>
      <c r="B2940" s="143">
        <f>MODALIDADE_1!A2940</f>
        <v>0</v>
      </c>
      <c r="C2940" s="142" t="e">
        <f>VLOOKUP(B2940,MODALIDADE_1!A:B,2,FALSE)</f>
        <v>#N/A</v>
      </c>
      <c r="D2940" s="142"/>
      <c r="E2940" s="94" t="e">
        <f>VLOOKUP(B2940,MODALIDADE_1!A:E,5,FALSE)</f>
        <v>#N/A</v>
      </c>
      <c r="F2940" s="95" t="e">
        <f>VLOOKUP(B2940,MODALIDADE_1!A:C,3,FALSE)</f>
        <v>#N/A</v>
      </c>
      <c r="G2940" s="142" t="e">
        <f>VLOOKUP(B2940,MODALIDADE_1!A:G,4,FALSE)</f>
        <v>#N/A</v>
      </c>
      <c r="H2940" s="142" t="e">
        <f>VLOOKUP(B2940,MODALIDADE_1!A:G,6,FALSE)</f>
        <v>#N/A</v>
      </c>
      <c r="I2940" s="142" t="e">
        <f>VLOOKUP(B2940,MODALIDADE_1!A:G,7,FALSE)</f>
        <v>#N/A</v>
      </c>
      <c r="J2940" s="106" t="e">
        <f>VLOOKUP(Tabela410[[#This Row],[Proposta de Referência]],SIMP_M1!A:K,9,FALSE)</f>
        <v>#VALUE!</v>
      </c>
      <c r="K2940" s="106" t="e">
        <f>VLOOKUP(Tabela410[[#This Row],[Proposta de Referência]],SIMP_M1!A:K,8,FALSE)</f>
        <v>#VALUE!</v>
      </c>
      <c r="L2940" s="107" t="e">
        <f t="shared" si="188"/>
        <v>#VALUE!</v>
      </c>
      <c r="M2940" s="107" t="e">
        <f t="shared" si="189"/>
        <v>#VALUE!</v>
      </c>
      <c r="N2940" s="142" t="e">
        <f t="shared" si="190"/>
        <v>#VALUE!</v>
      </c>
      <c r="O2940" s="142" t="e">
        <f t="shared" si="191"/>
        <v>#N/A</v>
      </c>
      <c r="P2940" s="24" t="str">
        <f>IFERROR(VLOOKUP(O2940,HOSPITAIS_COM_DIVIDAS!A:E,5,FALSE),"")</f>
        <v/>
      </c>
    </row>
    <row r="2941" spans="1:16" x14ac:dyDescent="0.25">
      <c r="A2941" s="52" t="e">
        <f>Tabela410[[#This Row],[Status da Proposta]]</f>
        <v>#VALUE!</v>
      </c>
      <c r="B2941" s="143">
        <f>MODALIDADE_1!A2941</f>
        <v>0</v>
      </c>
      <c r="C2941" s="142" t="e">
        <f>VLOOKUP(B2941,MODALIDADE_1!A:B,2,FALSE)</f>
        <v>#N/A</v>
      </c>
      <c r="D2941" s="142"/>
      <c r="E2941" s="94" t="e">
        <f>VLOOKUP(B2941,MODALIDADE_1!A:E,5,FALSE)</f>
        <v>#N/A</v>
      </c>
      <c r="F2941" s="95" t="e">
        <f>VLOOKUP(B2941,MODALIDADE_1!A:C,3,FALSE)</f>
        <v>#N/A</v>
      </c>
      <c r="G2941" s="142" t="e">
        <f>VLOOKUP(B2941,MODALIDADE_1!A:G,4,FALSE)</f>
        <v>#N/A</v>
      </c>
      <c r="H2941" s="142" t="e">
        <f>VLOOKUP(B2941,MODALIDADE_1!A:G,6,FALSE)</f>
        <v>#N/A</v>
      </c>
      <c r="I2941" s="142" t="e">
        <f>VLOOKUP(B2941,MODALIDADE_1!A:G,7,FALSE)</f>
        <v>#N/A</v>
      </c>
      <c r="J2941" s="106" t="e">
        <f>VLOOKUP(Tabela410[[#This Row],[Proposta de Referência]],SIMP_M1!A:K,9,FALSE)</f>
        <v>#VALUE!</v>
      </c>
      <c r="K2941" s="106" t="e">
        <f>VLOOKUP(Tabela410[[#This Row],[Proposta de Referência]],SIMP_M1!A:K,8,FALSE)</f>
        <v>#VALUE!</v>
      </c>
      <c r="L2941" s="107" t="e">
        <f t="shared" si="188"/>
        <v>#VALUE!</v>
      </c>
      <c r="M2941" s="107" t="e">
        <f t="shared" si="189"/>
        <v>#VALUE!</v>
      </c>
      <c r="N2941" s="142" t="e">
        <f t="shared" si="190"/>
        <v>#VALUE!</v>
      </c>
      <c r="O2941" s="142" t="e">
        <f t="shared" si="191"/>
        <v>#N/A</v>
      </c>
      <c r="P2941" s="24" t="str">
        <f>IFERROR(VLOOKUP(O2941,HOSPITAIS_COM_DIVIDAS!A:E,5,FALSE),"")</f>
        <v/>
      </c>
    </row>
    <row r="2942" spans="1:16" x14ac:dyDescent="0.25">
      <c r="A2942" s="52" t="e">
        <f>Tabela410[[#This Row],[Status da Proposta]]</f>
        <v>#VALUE!</v>
      </c>
      <c r="B2942" s="143">
        <f>MODALIDADE_1!A2942</f>
        <v>0</v>
      </c>
      <c r="C2942" s="142" t="e">
        <f>VLOOKUP(B2942,MODALIDADE_1!A:B,2,FALSE)</f>
        <v>#N/A</v>
      </c>
      <c r="D2942" s="142"/>
      <c r="E2942" s="94" t="e">
        <f>VLOOKUP(B2942,MODALIDADE_1!A:E,5,FALSE)</f>
        <v>#N/A</v>
      </c>
      <c r="F2942" s="95" t="e">
        <f>VLOOKUP(B2942,MODALIDADE_1!A:C,3,FALSE)</f>
        <v>#N/A</v>
      </c>
      <c r="G2942" s="142" t="e">
        <f>VLOOKUP(B2942,MODALIDADE_1!A:G,4,FALSE)</f>
        <v>#N/A</v>
      </c>
      <c r="H2942" s="142" t="e">
        <f>VLOOKUP(B2942,MODALIDADE_1!A:G,6,FALSE)</f>
        <v>#N/A</v>
      </c>
      <c r="I2942" s="142" t="e">
        <f>VLOOKUP(B2942,MODALIDADE_1!A:G,7,FALSE)</f>
        <v>#N/A</v>
      </c>
      <c r="J2942" s="106" t="e">
        <f>VLOOKUP(Tabela410[[#This Row],[Proposta de Referência]],SIMP_M1!A:K,9,FALSE)</f>
        <v>#VALUE!</v>
      </c>
      <c r="K2942" s="106" t="e">
        <f>VLOOKUP(Tabela410[[#This Row],[Proposta de Referência]],SIMP_M1!A:K,8,FALSE)</f>
        <v>#VALUE!</v>
      </c>
      <c r="L2942" s="107" t="e">
        <f t="shared" si="188"/>
        <v>#VALUE!</v>
      </c>
      <c r="M2942" s="107" t="e">
        <f t="shared" si="189"/>
        <v>#VALUE!</v>
      </c>
      <c r="N2942" s="142" t="e">
        <f t="shared" si="190"/>
        <v>#VALUE!</v>
      </c>
      <c r="O2942" s="142" t="e">
        <f t="shared" si="191"/>
        <v>#N/A</v>
      </c>
      <c r="P2942" s="24" t="str">
        <f>IFERROR(VLOOKUP(O2942,HOSPITAIS_COM_DIVIDAS!A:E,5,FALSE),"")</f>
        <v/>
      </c>
    </row>
    <row r="2943" spans="1:16" x14ac:dyDescent="0.25">
      <c r="A2943" s="52" t="e">
        <f>Tabela410[[#This Row],[Status da Proposta]]</f>
        <v>#VALUE!</v>
      </c>
      <c r="B2943" s="143">
        <f>MODALIDADE_1!A2943</f>
        <v>0</v>
      </c>
      <c r="C2943" s="142" t="e">
        <f>VLOOKUP(B2943,MODALIDADE_1!A:B,2,FALSE)</f>
        <v>#N/A</v>
      </c>
      <c r="D2943" s="142"/>
      <c r="E2943" s="94" t="e">
        <f>VLOOKUP(B2943,MODALIDADE_1!A:E,5,FALSE)</f>
        <v>#N/A</v>
      </c>
      <c r="F2943" s="95" t="e">
        <f>VLOOKUP(B2943,MODALIDADE_1!A:C,3,FALSE)</f>
        <v>#N/A</v>
      </c>
      <c r="G2943" s="142" t="e">
        <f>VLOOKUP(B2943,MODALIDADE_1!A:G,4,FALSE)</f>
        <v>#N/A</v>
      </c>
      <c r="H2943" s="142" t="e">
        <f>VLOOKUP(B2943,MODALIDADE_1!A:G,6,FALSE)</f>
        <v>#N/A</v>
      </c>
      <c r="I2943" s="142" t="e">
        <f>VLOOKUP(B2943,MODALIDADE_1!A:G,7,FALSE)</f>
        <v>#N/A</v>
      </c>
      <c r="J2943" s="106" t="e">
        <f>VLOOKUP(Tabela410[[#This Row],[Proposta de Referência]],SIMP_M1!A:K,9,FALSE)</f>
        <v>#VALUE!</v>
      </c>
      <c r="K2943" s="106" t="e">
        <f>VLOOKUP(Tabela410[[#This Row],[Proposta de Referência]],SIMP_M1!A:K,8,FALSE)</f>
        <v>#VALUE!</v>
      </c>
      <c r="L2943" s="107" t="e">
        <f t="shared" si="188"/>
        <v>#VALUE!</v>
      </c>
      <c r="M2943" s="107" t="e">
        <f t="shared" si="189"/>
        <v>#VALUE!</v>
      </c>
      <c r="N2943" s="142" t="e">
        <f t="shared" si="190"/>
        <v>#VALUE!</v>
      </c>
      <c r="O2943" s="142" t="e">
        <f t="shared" si="191"/>
        <v>#N/A</v>
      </c>
      <c r="P2943" s="24" t="str">
        <f>IFERROR(VLOOKUP(O2943,HOSPITAIS_COM_DIVIDAS!A:E,5,FALSE),"")</f>
        <v/>
      </c>
    </row>
    <row r="2944" spans="1:16" x14ac:dyDescent="0.25">
      <c r="A2944" s="52" t="e">
        <f>Tabela410[[#This Row],[Status da Proposta]]</f>
        <v>#VALUE!</v>
      </c>
      <c r="B2944" s="143">
        <f>MODALIDADE_1!A2944</f>
        <v>0</v>
      </c>
      <c r="C2944" s="142" t="e">
        <f>VLOOKUP(B2944,MODALIDADE_1!A:B,2,FALSE)</f>
        <v>#N/A</v>
      </c>
      <c r="D2944" s="142"/>
      <c r="E2944" s="94" t="e">
        <f>VLOOKUP(B2944,MODALIDADE_1!A:E,5,FALSE)</f>
        <v>#N/A</v>
      </c>
      <c r="F2944" s="95" t="e">
        <f>VLOOKUP(B2944,MODALIDADE_1!A:C,3,FALSE)</f>
        <v>#N/A</v>
      </c>
      <c r="G2944" s="142" t="e">
        <f>VLOOKUP(B2944,MODALIDADE_1!A:G,4,FALSE)</f>
        <v>#N/A</v>
      </c>
      <c r="H2944" s="142" t="e">
        <f>VLOOKUP(B2944,MODALIDADE_1!A:G,6,FALSE)</f>
        <v>#N/A</v>
      </c>
      <c r="I2944" s="142" t="e">
        <f>VLOOKUP(B2944,MODALIDADE_1!A:G,7,FALSE)</f>
        <v>#N/A</v>
      </c>
      <c r="J2944" s="106" t="e">
        <f>VLOOKUP(Tabela410[[#This Row],[Proposta de Referência]],SIMP_M1!A:K,9,FALSE)</f>
        <v>#VALUE!</v>
      </c>
      <c r="K2944" s="106" t="e">
        <f>VLOOKUP(Tabela410[[#This Row],[Proposta de Referência]],SIMP_M1!A:K,8,FALSE)</f>
        <v>#VALUE!</v>
      </c>
      <c r="L2944" s="107" t="e">
        <f t="shared" si="188"/>
        <v>#VALUE!</v>
      </c>
      <c r="M2944" s="107" t="e">
        <f t="shared" si="189"/>
        <v>#VALUE!</v>
      </c>
      <c r="N2944" s="142" t="e">
        <f t="shared" si="190"/>
        <v>#VALUE!</v>
      </c>
      <c r="O2944" s="142" t="e">
        <f t="shared" si="191"/>
        <v>#N/A</v>
      </c>
      <c r="P2944" s="24" t="str">
        <f>IFERROR(VLOOKUP(O2944,HOSPITAIS_COM_DIVIDAS!A:E,5,FALSE),"")</f>
        <v/>
      </c>
    </row>
    <row r="2945" spans="1:16" x14ac:dyDescent="0.25">
      <c r="A2945" s="52" t="e">
        <f>Tabela410[[#This Row],[Status da Proposta]]</f>
        <v>#VALUE!</v>
      </c>
      <c r="B2945" s="143">
        <f>MODALIDADE_1!A2945</f>
        <v>0</v>
      </c>
      <c r="C2945" s="142" t="e">
        <f>VLOOKUP(B2945,MODALIDADE_1!A:B,2,FALSE)</f>
        <v>#N/A</v>
      </c>
      <c r="D2945" s="142"/>
      <c r="E2945" s="94" t="e">
        <f>VLOOKUP(B2945,MODALIDADE_1!A:E,5,FALSE)</f>
        <v>#N/A</v>
      </c>
      <c r="F2945" s="95" t="e">
        <f>VLOOKUP(B2945,MODALIDADE_1!A:C,3,FALSE)</f>
        <v>#N/A</v>
      </c>
      <c r="G2945" s="142" t="e">
        <f>VLOOKUP(B2945,MODALIDADE_1!A:G,4,FALSE)</f>
        <v>#N/A</v>
      </c>
      <c r="H2945" s="142" t="e">
        <f>VLOOKUP(B2945,MODALIDADE_1!A:G,6,FALSE)</f>
        <v>#N/A</v>
      </c>
      <c r="I2945" s="142" t="e">
        <f>VLOOKUP(B2945,MODALIDADE_1!A:G,7,FALSE)</f>
        <v>#N/A</v>
      </c>
      <c r="J2945" s="106" t="e">
        <f>VLOOKUP(Tabela410[[#This Row],[Proposta de Referência]],SIMP_M1!A:K,9,FALSE)</f>
        <v>#VALUE!</v>
      </c>
      <c r="K2945" s="106" t="e">
        <f>VLOOKUP(Tabela410[[#This Row],[Proposta de Referência]],SIMP_M1!A:K,8,FALSE)</f>
        <v>#VALUE!</v>
      </c>
      <c r="L2945" s="107" t="e">
        <f t="shared" si="188"/>
        <v>#VALUE!</v>
      </c>
      <c r="M2945" s="107" t="e">
        <f t="shared" si="189"/>
        <v>#VALUE!</v>
      </c>
      <c r="N2945" s="142" t="e">
        <f t="shared" si="190"/>
        <v>#VALUE!</v>
      </c>
      <c r="O2945" s="142" t="e">
        <f t="shared" si="191"/>
        <v>#N/A</v>
      </c>
      <c r="P2945" s="24" t="str">
        <f>IFERROR(VLOOKUP(O2945,HOSPITAIS_COM_DIVIDAS!A:E,5,FALSE),"")</f>
        <v/>
      </c>
    </row>
    <row r="2946" spans="1:16" x14ac:dyDescent="0.25">
      <c r="A2946" s="52" t="e">
        <f>Tabela410[[#This Row],[Status da Proposta]]</f>
        <v>#VALUE!</v>
      </c>
      <c r="B2946" s="143">
        <f>MODALIDADE_1!A2946</f>
        <v>0</v>
      </c>
      <c r="C2946" s="142" t="e">
        <f>VLOOKUP(B2946,MODALIDADE_1!A:B,2,FALSE)</f>
        <v>#N/A</v>
      </c>
      <c r="D2946" s="142"/>
      <c r="E2946" s="94" t="e">
        <f>VLOOKUP(B2946,MODALIDADE_1!A:E,5,FALSE)</f>
        <v>#N/A</v>
      </c>
      <c r="F2946" s="95" t="e">
        <f>VLOOKUP(B2946,MODALIDADE_1!A:C,3,FALSE)</f>
        <v>#N/A</v>
      </c>
      <c r="G2946" s="142" t="e">
        <f>VLOOKUP(B2946,MODALIDADE_1!A:G,4,FALSE)</f>
        <v>#N/A</v>
      </c>
      <c r="H2946" s="142" t="e">
        <f>VLOOKUP(B2946,MODALIDADE_1!A:G,6,FALSE)</f>
        <v>#N/A</v>
      </c>
      <c r="I2946" s="142" t="e">
        <f>VLOOKUP(B2946,MODALIDADE_1!A:G,7,FALSE)</f>
        <v>#N/A</v>
      </c>
      <c r="J2946" s="106" t="e">
        <f>VLOOKUP(Tabela410[[#This Row],[Proposta de Referência]],SIMP_M1!A:K,9,FALSE)</f>
        <v>#VALUE!</v>
      </c>
      <c r="K2946" s="106" t="e">
        <f>VLOOKUP(Tabela410[[#This Row],[Proposta de Referência]],SIMP_M1!A:K,8,FALSE)</f>
        <v>#VALUE!</v>
      </c>
      <c r="L2946" s="107" t="e">
        <f t="shared" si="188"/>
        <v>#VALUE!</v>
      </c>
      <c r="M2946" s="107" t="e">
        <f t="shared" si="189"/>
        <v>#VALUE!</v>
      </c>
      <c r="N2946" s="142" t="e">
        <f t="shared" si="190"/>
        <v>#VALUE!</v>
      </c>
      <c r="O2946" s="142" t="e">
        <f t="shared" si="191"/>
        <v>#N/A</v>
      </c>
      <c r="P2946" s="24" t="str">
        <f>IFERROR(VLOOKUP(O2946,HOSPITAIS_COM_DIVIDAS!A:E,5,FALSE),"")</f>
        <v/>
      </c>
    </row>
    <row r="2947" spans="1:16" x14ac:dyDescent="0.25">
      <c r="A2947" s="52" t="e">
        <f>Tabela410[[#This Row],[Status da Proposta]]</f>
        <v>#VALUE!</v>
      </c>
      <c r="B2947" s="143">
        <f>MODALIDADE_1!A2947</f>
        <v>0</v>
      </c>
      <c r="C2947" s="142" t="e">
        <f>VLOOKUP(B2947,MODALIDADE_1!A:B,2,FALSE)</f>
        <v>#N/A</v>
      </c>
      <c r="D2947" s="142"/>
      <c r="E2947" s="94" t="e">
        <f>VLOOKUP(B2947,MODALIDADE_1!A:E,5,FALSE)</f>
        <v>#N/A</v>
      </c>
      <c r="F2947" s="95" t="e">
        <f>VLOOKUP(B2947,MODALIDADE_1!A:C,3,FALSE)</f>
        <v>#N/A</v>
      </c>
      <c r="G2947" s="142" t="e">
        <f>VLOOKUP(B2947,MODALIDADE_1!A:G,4,FALSE)</f>
        <v>#N/A</v>
      </c>
      <c r="H2947" s="142" t="e">
        <f>VLOOKUP(B2947,MODALIDADE_1!A:G,6,FALSE)</f>
        <v>#N/A</v>
      </c>
      <c r="I2947" s="142" t="e">
        <f>VLOOKUP(B2947,MODALIDADE_1!A:G,7,FALSE)</f>
        <v>#N/A</v>
      </c>
      <c r="J2947" s="106" t="e">
        <f>VLOOKUP(Tabela410[[#This Row],[Proposta de Referência]],SIMP_M1!A:K,9,FALSE)</f>
        <v>#VALUE!</v>
      </c>
      <c r="K2947" s="106" t="e">
        <f>VLOOKUP(Tabela410[[#This Row],[Proposta de Referência]],SIMP_M1!A:K,8,FALSE)</f>
        <v>#VALUE!</v>
      </c>
      <c r="L2947" s="107" t="e">
        <f t="shared" si="188"/>
        <v>#VALUE!</v>
      </c>
      <c r="M2947" s="107" t="e">
        <f t="shared" si="189"/>
        <v>#VALUE!</v>
      </c>
      <c r="N2947" s="142" t="e">
        <f t="shared" si="190"/>
        <v>#VALUE!</v>
      </c>
      <c r="O2947" s="142" t="e">
        <f t="shared" si="191"/>
        <v>#N/A</v>
      </c>
      <c r="P2947" s="24" t="str">
        <f>IFERROR(VLOOKUP(O2947,HOSPITAIS_COM_DIVIDAS!A:E,5,FALSE),"")</f>
        <v/>
      </c>
    </row>
    <row r="2948" spans="1:16" x14ac:dyDescent="0.25">
      <c r="A2948" s="52" t="e">
        <f>Tabela410[[#This Row],[Status da Proposta]]</f>
        <v>#VALUE!</v>
      </c>
      <c r="B2948" s="143">
        <f>MODALIDADE_1!A2948</f>
        <v>0</v>
      </c>
      <c r="C2948" s="142" t="e">
        <f>VLOOKUP(B2948,MODALIDADE_1!A:B,2,FALSE)</f>
        <v>#N/A</v>
      </c>
      <c r="D2948" s="142"/>
      <c r="E2948" s="94" t="e">
        <f>VLOOKUP(B2948,MODALIDADE_1!A:E,5,FALSE)</f>
        <v>#N/A</v>
      </c>
      <c r="F2948" s="95" t="e">
        <f>VLOOKUP(B2948,MODALIDADE_1!A:C,3,FALSE)</f>
        <v>#N/A</v>
      </c>
      <c r="G2948" s="142" t="e">
        <f>VLOOKUP(B2948,MODALIDADE_1!A:G,4,FALSE)</f>
        <v>#N/A</v>
      </c>
      <c r="H2948" s="142" t="e">
        <f>VLOOKUP(B2948,MODALIDADE_1!A:G,6,FALSE)</f>
        <v>#N/A</v>
      </c>
      <c r="I2948" s="142" t="e">
        <f>VLOOKUP(B2948,MODALIDADE_1!A:G,7,FALSE)</f>
        <v>#N/A</v>
      </c>
      <c r="J2948" s="106" t="e">
        <f>VLOOKUP(Tabela410[[#This Row],[Proposta de Referência]],SIMP_M1!A:K,9,FALSE)</f>
        <v>#VALUE!</v>
      </c>
      <c r="K2948" s="106" t="e">
        <f>VLOOKUP(Tabela410[[#This Row],[Proposta de Referência]],SIMP_M1!A:K,8,FALSE)</f>
        <v>#VALUE!</v>
      </c>
      <c r="L2948" s="107" t="e">
        <f t="shared" si="188"/>
        <v>#VALUE!</v>
      </c>
      <c r="M2948" s="107" t="e">
        <f t="shared" si="189"/>
        <v>#VALUE!</v>
      </c>
      <c r="N2948" s="142" t="e">
        <f t="shared" si="190"/>
        <v>#VALUE!</v>
      </c>
      <c r="O2948" s="142" t="e">
        <f t="shared" si="191"/>
        <v>#N/A</v>
      </c>
      <c r="P2948" s="24" t="str">
        <f>IFERROR(VLOOKUP(O2948,HOSPITAIS_COM_DIVIDAS!A:E,5,FALSE),"")</f>
        <v/>
      </c>
    </row>
    <row r="2949" spans="1:16" x14ac:dyDescent="0.25">
      <c r="A2949" s="52" t="e">
        <f>Tabela410[[#This Row],[Status da Proposta]]</f>
        <v>#VALUE!</v>
      </c>
      <c r="B2949" s="143">
        <f>MODALIDADE_1!A2949</f>
        <v>0</v>
      </c>
      <c r="C2949" s="142" t="e">
        <f>VLOOKUP(B2949,MODALIDADE_1!A:B,2,FALSE)</f>
        <v>#N/A</v>
      </c>
      <c r="D2949" s="142"/>
      <c r="E2949" s="94" t="e">
        <f>VLOOKUP(B2949,MODALIDADE_1!A:E,5,FALSE)</f>
        <v>#N/A</v>
      </c>
      <c r="F2949" s="95" t="e">
        <f>VLOOKUP(B2949,MODALIDADE_1!A:C,3,FALSE)</f>
        <v>#N/A</v>
      </c>
      <c r="G2949" s="142" t="e">
        <f>VLOOKUP(B2949,MODALIDADE_1!A:G,4,FALSE)</f>
        <v>#N/A</v>
      </c>
      <c r="H2949" s="142" t="e">
        <f>VLOOKUP(B2949,MODALIDADE_1!A:G,6,FALSE)</f>
        <v>#N/A</v>
      </c>
      <c r="I2949" s="142" t="e">
        <f>VLOOKUP(B2949,MODALIDADE_1!A:G,7,FALSE)</f>
        <v>#N/A</v>
      </c>
      <c r="J2949" s="106" t="e">
        <f>VLOOKUP(Tabela410[[#This Row],[Proposta de Referência]],SIMP_M1!A:K,9,FALSE)</f>
        <v>#VALUE!</v>
      </c>
      <c r="K2949" s="106" t="e">
        <f>VLOOKUP(Tabela410[[#This Row],[Proposta de Referência]],SIMP_M1!A:K,8,FALSE)</f>
        <v>#VALUE!</v>
      </c>
      <c r="L2949" s="107" t="e">
        <f t="shared" si="188"/>
        <v>#VALUE!</v>
      </c>
      <c r="M2949" s="107" t="e">
        <f t="shared" si="189"/>
        <v>#VALUE!</v>
      </c>
      <c r="N2949" s="142" t="e">
        <f t="shared" si="190"/>
        <v>#VALUE!</v>
      </c>
      <c r="O2949" s="142" t="e">
        <f t="shared" si="191"/>
        <v>#N/A</v>
      </c>
      <c r="P2949" s="24" t="str">
        <f>IFERROR(VLOOKUP(O2949,HOSPITAIS_COM_DIVIDAS!A:E,5,FALSE),"")</f>
        <v/>
      </c>
    </row>
    <row r="2950" spans="1:16" x14ac:dyDescent="0.25">
      <c r="A2950" s="52" t="e">
        <f>Tabela410[[#This Row],[Status da Proposta]]</f>
        <v>#VALUE!</v>
      </c>
      <c r="B2950" s="143">
        <f>MODALIDADE_1!A2950</f>
        <v>0</v>
      </c>
      <c r="C2950" s="142" t="e">
        <f>VLOOKUP(B2950,MODALIDADE_1!A:B,2,FALSE)</f>
        <v>#N/A</v>
      </c>
      <c r="D2950" s="142"/>
      <c r="E2950" s="94" t="e">
        <f>VLOOKUP(B2950,MODALIDADE_1!A:E,5,FALSE)</f>
        <v>#N/A</v>
      </c>
      <c r="F2950" s="95" t="e">
        <f>VLOOKUP(B2950,MODALIDADE_1!A:C,3,FALSE)</f>
        <v>#N/A</v>
      </c>
      <c r="G2950" s="142" t="e">
        <f>VLOOKUP(B2950,MODALIDADE_1!A:G,4,FALSE)</f>
        <v>#N/A</v>
      </c>
      <c r="H2950" s="142" t="e">
        <f>VLOOKUP(B2950,MODALIDADE_1!A:G,6,FALSE)</f>
        <v>#N/A</v>
      </c>
      <c r="I2950" s="142" t="e">
        <f>VLOOKUP(B2950,MODALIDADE_1!A:G,7,FALSE)</f>
        <v>#N/A</v>
      </c>
      <c r="J2950" s="106" t="e">
        <f>VLOOKUP(Tabela410[[#This Row],[Proposta de Referência]],SIMP_M1!A:K,9,FALSE)</f>
        <v>#VALUE!</v>
      </c>
      <c r="K2950" s="106" t="e">
        <f>VLOOKUP(Tabela410[[#This Row],[Proposta de Referência]],SIMP_M1!A:K,8,FALSE)</f>
        <v>#VALUE!</v>
      </c>
      <c r="L2950" s="107" t="e">
        <f t="shared" si="188"/>
        <v>#VALUE!</v>
      </c>
      <c r="M2950" s="107" t="e">
        <f t="shared" si="189"/>
        <v>#VALUE!</v>
      </c>
      <c r="N2950" s="142" t="e">
        <f t="shared" si="190"/>
        <v>#VALUE!</v>
      </c>
      <c r="O2950" s="142" t="e">
        <f t="shared" si="191"/>
        <v>#N/A</v>
      </c>
      <c r="P2950" s="24" t="str">
        <f>IFERROR(VLOOKUP(O2950,HOSPITAIS_COM_DIVIDAS!A:E,5,FALSE),"")</f>
        <v/>
      </c>
    </row>
    <row r="2951" spans="1:16" x14ac:dyDescent="0.25">
      <c r="A2951" s="52" t="e">
        <f>Tabela410[[#This Row],[Status da Proposta]]</f>
        <v>#VALUE!</v>
      </c>
      <c r="B2951" s="143">
        <f>MODALIDADE_1!A2951</f>
        <v>0</v>
      </c>
      <c r="C2951" s="142" t="e">
        <f>VLOOKUP(B2951,MODALIDADE_1!A:B,2,FALSE)</f>
        <v>#N/A</v>
      </c>
      <c r="D2951" s="142"/>
      <c r="E2951" s="94" t="e">
        <f>VLOOKUP(B2951,MODALIDADE_1!A:E,5,FALSE)</f>
        <v>#N/A</v>
      </c>
      <c r="F2951" s="95" t="e">
        <f>VLOOKUP(B2951,MODALIDADE_1!A:C,3,FALSE)</f>
        <v>#N/A</v>
      </c>
      <c r="G2951" s="142" t="e">
        <f>VLOOKUP(B2951,MODALIDADE_1!A:G,4,FALSE)</f>
        <v>#N/A</v>
      </c>
      <c r="H2951" s="142" t="e">
        <f>VLOOKUP(B2951,MODALIDADE_1!A:G,6,FALSE)</f>
        <v>#N/A</v>
      </c>
      <c r="I2951" s="142" t="e">
        <f>VLOOKUP(B2951,MODALIDADE_1!A:G,7,FALSE)</f>
        <v>#N/A</v>
      </c>
      <c r="J2951" s="106" t="e">
        <f>VLOOKUP(Tabela410[[#This Row],[Proposta de Referência]],SIMP_M1!A:K,9,FALSE)</f>
        <v>#VALUE!</v>
      </c>
      <c r="K2951" s="106" t="e">
        <f>VLOOKUP(Tabela410[[#This Row],[Proposta de Referência]],SIMP_M1!A:K,8,FALSE)</f>
        <v>#VALUE!</v>
      </c>
      <c r="L2951" s="107" t="e">
        <f t="shared" si="188"/>
        <v>#VALUE!</v>
      </c>
      <c r="M2951" s="107" t="e">
        <f t="shared" si="189"/>
        <v>#VALUE!</v>
      </c>
      <c r="N2951" s="142" t="e">
        <f t="shared" si="190"/>
        <v>#VALUE!</v>
      </c>
      <c r="O2951" s="142" t="e">
        <f t="shared" si="191"/>
        <v>#N/A</v>
      </c>
      <c r="P2951" s="24" t="str">
        <f>IFERROR(VLOOKUP(O2951,HOSPITAIS_COM_DIVIDAS!A:E,5,FALSE),"")</f>
        <v/>
      </c>
    </row>
    <row r="2952" spans="1:16" x14ac:dyDescent="0.25">
      <c r="A2952" s="52" t="e">
        <f>Tabela410[[#This Row],[Status da Proposta]]</f>
        <v>#VALUE!</v>
      </c>
      <c r="B2952" s="143">
        <f>MODALIDADE_1!A2952</f>
        <v>0</v>
      </c>
      <c r="C2952" s="142" t="e">
        <f>VLOOKUP(B2952,MODALIDADE_1!A:B,2,FALSE)</f>
        <v>#N/A</v>
      </c>
      <c r="D2952" s="142"/>
      <c r="E2952" s="94" t="e">
        <f>VLOOKUP(B2952,MODALIDADE_1!A:E,5,FALSE)</f>
        <v>#N/A</v>
      </c>
      <c r="F2952" s="95" t="e">
        <f>VLOOKUP(B2952,MODALIDADE_1!A:C,3,FALSE)</f>
        <v>#N/A</v>
      </c>
      <c r="G2952" s="142" t="e">
        <f>VLOOKUP(B2952,MODALIDADE_1!A:G,4,FALSE)</f>
        <v>#N/A</v>
      </c>
      <c r="H2952" s="142" t="e">
        <f>VLOOKUP(B2952,MODALIDADE_1!A:G,6,FALSE)</f>
        <v>#N/A</v>
      </c>
      <c r="I2952" s="142" t="e">
        <f>VLOOKUP(B2952,MODALIDADE_1!A:G,7,FALSE)</f>
        <v>#N/A</v>
      </c>
      <c r="J2952" s="106" t="e">
        <f>VLOOKUP(Tabela410[[#This Row],[Proposta de Referência]],SIMP_M1!A:K,9,FALSE)</f>
        <v>#VALUE!</v>
      </c>
      <c r="K2952" s="106" t="e">
        <f>VLOOKUP(Tabela410[[#This Row],[Proposta de Referência]],SIMP_M1!A:K,8,FALSE)</f>
        <v>#VALUE!</v>
      </c>
      <c r="L2952" s="107" t="e">
        <f t="shared" si="188"/>
        <v>#VALUE!</v>
      </c>
      <c r="M2952" s="107" t="e">
        <f t="shared" si="189"/>
        <v>#VALUE!</v>
      </c>
      <c r="N2952" s="142" t="e">
        <f t="shared" si="190"/>
        <v>#VALUE!</v>
      </c>
      <c r="O2952" s="142" t="e">
        <f t="shared" si="191"/>
        <v>#N/A</v>
      </c>
      <c r="P2952" s="24" t="str">
        <f>IFERROR(VLOOKUP(O2952,HOSPITAIS_COM_DIVIDAS!A:E,5,FALSE),"")</f>
        <v/>
      </c>
    </row>
    <row r="2953" spans="1:16" x14ac:dyDescent="0.25">
      <c r="A2953" s="52" t="e">
        <f>Tabela410[[#This Row],[Status da Proposta]]</f>
        <v>#VALUE!</v>
      </c>
      <c r="B2953" s="143">
        <f>MODALIDADE_1!A2953</f>
        <v>0</v>
      </c>
      <c r="C2953" s="142" t="e">
        <f>VLOOKUP(B2953,MODALIDADE_1!A:B,2,FALSE)</f>
        <v>#N/A</v>
      </c>
      <c r="D2953" s="142"/>
      <c r="E2953" s="94" t="e">
        <f>VLOOKUP(B2953,MODALIDADE_1!A:E,5,FALSE)</f>
        <v>#N/A</v>
      </c>
      <c r="F2953" s="95" t="e">
        <f>VLOOKUP(B2953,MODALIDADE_1!A:C,3,FALSE)</f>
        <v>#N/A</v>
      </c>
      <c r="G2953" s="142" t="e">
        <f>VLOOKUP(B2953,MODALIDADE_1!A:G,4,FALSE)</f>
        <v>#N/A</v>
      </c>
      <c r="H2953" s="142" t="e">
        <f>VLOOKUP(B2953,MODALIDADE_1!A:G,6,FALSE)</f>
        <v>#N/A</v>
      </c>
      <c r="I2953" s="142" t="e">
        <f>VLOOKUP(B2953,MODALIDADE_1!A:G,7,FALSE)</f>
        <v>#N/A</v>
      </c>
      <c r="J2953" s="106" t="e">
        <f>VLOOKUP(Tabela410[[#This Row],[Proposta de Referência]],SIMP_M1!A:K,9,FALSE)</f>
        <v>#VALUE!</v>
      </c>
      <c r="K2953" s="106" t="e">
        <f>VLOOKUP(Tabela410[[#This Row],[Proposta de Referência]],SIMP_M1!A:K,8,FALSE)</f>
        <v>#VALUE!</v>
      </c>
      <c r="L2953" s="107" t="e">
        <f t="shared" si="188"/>
        <v>#VALUE!</v>
      </c>
      <c r="M2953" s="107" t="e">
        <f t="shared" si="189"/>
        <v>#VALUE!</v>
      </c>
      <c r="N2953" s="142" t="e">
        <f t="shared" si="190"/>
        <v>#VALUE!</v>
      </c>
      <c r="O2953" s="142" t="e">
        <f t="shared" si="191"/>
        <v>#N/A</v>
      </c>
      <c r="P2953" s="24" t="str">
        <f>IFERROR(VLOOKUP(O2953,HOSPITAIS_COM_DIVIDAS!A:E,5,FALSE),"")</f>
        <v/>
      </c>
    </row>
    <row r="2954" spans="1:16" x14ac:dyDescent="0.25">
      <c r="A2954" s="52" t="e">
        <f>Tabela410[[#This Row],[Status da Proposta]]</f>
        <v>#VALUE!</v>
      </c>
      <c r="B2954" s="143">
        <f>MODALIDADE_1!A2954</f>
        <v>0</v>
      </c>
      <c r="C2954" s="142" t="e">
        <f>VLOOKUP(B2954,MODALIDADE_1!A:B,2,FALSE)</f>
        <v>#N/A</v>
      </c>
      <c r="D2954" s="142"/>
      <c r="E2954" s="94" t="e">
        <f>VLOOKUP(B2954,MODALIDADE_1!A:E,5,FALSE)</f>
        <v>#N/A</v>
      </c>
      <c r="F2954" s="95" t="e">
        <f>VLOOKUP(B2954,MODALIDADE_1!A:C,3,FALSE)</f>
        <v>#N/A</v>
      </c>
      <c r="G2954" s="142" t="e">
        <f>VLOOKUP(B2954,MODALIDADE_1!A:G,4,FALSE)</f>
        <v>#N/A</v>
      </c>
      <c r="H2954" s="142" t="e">
        <f>VLOOKUP(B2954,MODALIDADE_1!A:G,6,FALSE)</f>
        <v>#N/A</v>
      </c>
      <c r="I2954" s="142" t="e">
        <f>VLOOKUP(B2954,MODALIDADE_1!A:G,7,FALSE)</f>
        <v>#N/A</v>
      </c>
      <c r="J2954" s="106" t="e">
        <f>VLOOKUP(Tabela410[[#This Row],[Proposta de Referência]],SIMP_M1!A:K,9,FALSE)</f>
        <v>#VALUE!</v>
      </c>
      <c r="K2954" s="106" t="e">
        <f>VLOOKUP(Tabela410[[#This Row],[Proposta de Referência]],SIMP_M1!A:K,8,FALSE)</f>
        <v>#VALUE!</v>
      </c>
      <c r="L2954" s="107" t="e">
        <f t="shared" si="188"/>
        <v>#VALUE!</v>
      </c>
      <c r="M2954" s="107" t="e">
        <f t="shared" si="189"/>
        <v>#VALUE!</v>
      </c>
      <c r="N2954" s="142" t="e">
        <f t="shared" si="190"/>
        <v>#VALUE!</v>
      </c>
      <c r="O2954" s="142" t="e">
        <f t="shared" si="191"/>
        <v>#N/A</v>
      </c>
      <c r="P2954" s="24" t="str">
        <f>IFERROR(VLOOKUP(O2954,HOSPITAIS_COM_DIVIDAS!A:E,5,FALSE),"")</f>
        <v/>
      </c>
    </row>
    <row r="2955" spans="1:16" x14ac:dyDescent="0.25">
      <c r="A2955" s="52" t="e">
        <f>Tabela410[[#This Row],[Status da Proposta]]</f>
        <v>#VALUE!</v>
      </c>
      <c r="B2955" s="143">
        <f>MODALIDADE_1!A2955</f>
        <v>0</v>
      </c>
      <c r="C2955" s="142" t="e">
        <f>VLOOKUP(B2955,MODALIDADE_1!A:B,2,FALSE)</f>
        <v>#N/A</v>
      </c>
      <c r="D2955" s="142"/>
      <c r="E2955" s="94" t="e">
        <f>VLOOKUP(B2955,MODALIDADE_1!A:E,5,FALSE)</f>
        <v>#N/A</v>
      </c>
      <c r="F2955" s="95" t="e">
        <f>VLOOKUP(B2955,MODALIDADE_1!A:C,3,FALSE)</f>
        <v>#N/A</v>
      </c>
      <c r="G2955" s="142" t="e">
        <f>VLOOKUP(B2955,MODALIDADE_1!A:G,4,FALSE)</f>
        <v>#N/A</v>
      </c>
      <c r="H2955" s="142" t="e">
        <f>VLOOKUP(B2955,MODALIDADE_1!A:G,6,FALSE)</f>
        <v>#N/A</v>
      </c>
      <c r="I2955" s="142" t="e">
        <f>VLOOKUP(B2955,MODALIDADE_1!A:G,7,FALSE)</f>
        <v>#N/A</v>
      </c>
      <c r="J2955" s="106" t="e">
        <f>VLOOKUP(Tabela410[[#This Row],[Proposta de Referência]],SIMP_M1!A:K,9,FALSE)</f>
        <v>#VALUE!</v>
      </c>
      <c r="K2955" s="106" t="e">
        <f>VLOOKUP(Tabela410[[#This Row],[Proposta de Referência]],SIMP_M1!A:K,8,FALSE)</f>
        <v>#VALUE!</v>
      </c>
      <c r="L2955" s="107" t="e">
        <f t="shared" si="188"/>
        <v>#VALUE!</v>
      </c>
      <c r="M2955" s="107" t="e">
        <f t="shared" si="189"/>
        <v>#VALUE!</v>
      </c>
      <c r="N2955" s="142" t="e">
        <f t="shared" si="190"/>
        <v>#VALUE!</v>
      </c>
      <c r="O2955" s="142" t="e">
        <f t="shared" si="191"/>
        <v>#N/A</v>
      </c>
      <c r="P2955" s="24" t="str">
        <f>IFERROR(VLOOKUP(O2955,HOSPITAIS_COM_DIVIDAS!A:E,5,FALSE),"")</f>
        <v/>
      </c>
    </row>
    <row r="2956" spans="1:16" x14ac:dyDescent="0.25">
      <c r="A2956" s="52" t="e">
        <f>Tabela410[[#This Row],[Status da Proposta]]</f>
        <v>#VALUE!</v>
      </c>
      <c r="B2956" s="143">
        <f>MODALIDADE_1!A2956</f>
        <v>0</v>
      </c>
      <c r="C2956" s="142" t="e">
        <f>VLOOKUP(B2956,MODALIDADE_1!A:B,2,FALSE)</f>
        <v>#N/A</v>
      </c>
      <c r="D2956" s="142"/>
      <c r="E2956" s="94" t="e">
        <f>VLOOKUP(B2956,MODALIDADE_1!A:E,5,FALSE)</f>
        <v>#N/A</v>
      </c>
      <c r="F2956" s="95" t="e">
        <f>VLOOKUP(B2956,MODALIDADE_1!A:C,3,FALSE)</f>
        <v>#N/A</v>
      </c>
      <c r="G2956" s="142" t="e">
        <f>VLOOKUP(B2956,MODALIDADE_1!A:G,4,FALSE)</f>
        <v>#N/A</v>
      </c>
      <c r="H2956" s="142" t="e">
        <f>VLOOKUP(B2956,MODALIDADE_1!A:G,6,FALSE)</f>
        <v>#N/A</v>
      </c>
      <c r="I2956" s="142" t="e">
        <f>VLOOKUP(B2956,MODALIDADE_1!A:G,7,FALSE)</f>
        <v>#N/A</v>
      </c>
      <c r="J2956" s="106" t="e">
        <f>VLOOKUP(Tabela410[[#This Row],[Proposta de Referência]],SIMP_M1!A:K,9,FALSE)</f>
        <v>#VALUE!</v>
      </c>
      <c r="K2956" s="106" t="e">
        <f>VLOOKUP(Tabela410[[#This Row],[Proposta de Referência]],SIMP_M1!A:K,8,FALSE)</f>
        <v>#VALUE!</v>
      </c>
      <c r="L2956" s="107" t="e">
        <f t="shared" si="188"/>
        <v>#VALUE!</v>
      </c>
      <c r="M2956" s="107" t="e">
        <f t="shared" si="189"/>
        <v>#VALUE!</v>
      </c>
      <c r="N2956" s="142" t="e">
        <f t="shared" si="190"/>
        <v>#VALUE!</v>
      </c>
      <c r="O2956" s="142" t="e">
        <f t="shared" si="191"/>
        <v>#N/A</v>
      </c>
      <c r="P2956" s="24" t="str">
        <f>IFERROR(VLOOKUP(O2956,HOSPITAIS_COM_DIVIDAS!A:E,5,FALSE),"")</f>
        <v/>
      </c>
    </row>
    <row r="2957" spans="1:16" x14ac:dyDescent="0.25">
      <c r="A2957" s="52" t="e">
        <f>Tabela410[[#This Row],[Status da Proposta]]</f>
        <v>#VALUE!</v>
      </c>
      <c r="B2957" s="143">
        <f>MODALIDADE_1!A2957</f>
        <v>0</v>
      </c>
      <c r="C2957" s="142" t="e">
        <f>VLOOKUP(B2957,MODALIDADE_1!A:B,2,FALSE)</f>
        <v>#N/A</v>
      </c>
      <c r="D2957" s="142"/>
      <c r="E2957" s="94" t="e">
        <f>VLOOKUP(B2957,MODALIDADE_1!A:E,5,FALSE)</f>
        <v>#N/A</v>
      </c>
      <c r="F2957" s="95" t="e">
        <f>VLOOKUP(B2957,MODALIDADE_1!A:C,3,FALSE)</f>
        <v>#N/A</v>
      </c>
      <c r="G2957" s="142" t="e">
        <f>VLOOKUP(B2957,MODALIDADE_1!A:G,4,FALSE)</f>
        <v>#N/A</v>
      </c>
      <c r="H2957" s="142" t="e">
        <f>VLOOKUP(B2957,MODALIDADE_1!A:G,6,FALSE)</f>
        <v>#N/A</v>
      </c>
      <c r="I2957" s="142" t="e">
        <f>VLOOKUP(B2957,MODALIDADE_1!A:G,7,FALSE)</f>
        <v>#N/A</v>
      </c>
      <c r="J2957" s="106" t="e">
        <f>VLOOKUP(Tabela410[[#This Row],[Proposta de Referência]],SIMP_M1!A:K,9,FALSE)</f>
        <v>#VALUE!</v>
      </c>
      <c r="K2957" s="106" t="e">
        <f>VLOOKUP(Tabela410[[#This Row],[Proposta de Referência]],SIMP_M1!A:K,8,FALSE)</f>
        <v>#VALUE!</v>
      </c>
      <c r="L2957" s="107" t="e">
        <f t="shared" si="188"/>
        <v>#VALUE!</v>
      </c>
      <c r="M2957" s="107" t="e">
        <f t="shared" si="189"/>
        <v>#VALUE!</v>
      </c>
      <c r="N2957" s="142" t="e">
        <f t="shared" si="190"/>
        <v>#VALUE!</v>
      </c>
      <c r="O2957" s="142" t="e">
        <f t="shared" si="191"/>
        <v>#N/A</v>
      </c>
      <c r="P2957" s="24" t="str">
        <f>IFERROR(VLOOKUP(O2957,HOSPITAIS_COM_DIVIDAS!A:E,5,FALSE),"")</f>
        <v/>
      </c>
    </row>
    <row r="2958" spans="1:16" x14ac:dyDescent="0.25">
      <c r="A2958" s="52" t="e">
        <f>Tabela410[[#This Row],[Status da Proposta]]</f>
        <v>#VALUE!</v>
      </c>
      <c r="B2958" s="143">
        <f>MODALIDADE_1!A2958</f>
        <v>0</v>
      </c>
      <c r="C2958" s="142" t="e">
        <f>VLOOKUP(B2958,MODALIDADE_1!A:B,2,FALSE)</f>
        <v>#N/A</v>
      </c>
      <c r="D2958" s="142"/>
      <c r="E2958" s="94" t="e">
        <f>VLOOKUP(B2958,MODALIDADE_1!A:E,5,FALSE)</f>
        <v>#N/A</v>
      </c>
      <c r="F2958" s="95" t="e">
        <f>VLOOKUP(B2958,MODALIDADE_1!A:C,3,FALSE)</f>
        <v>#N/A</v>
      </c>
      <c r="G2958" s="142" t="e">
        <f>VLOOKUP(B2958,MODALIDADE_1!A:G,4,FALSE)</f>
        <v>#N/A</v>
      </c>
      <c r="H2958" s="142" t="e">
        <f>VLOOKUP(B2958,MODALIDADE_1!A:G,6,FALSE)</f>
        <v>#N/A</v>
      </c>
      <c r="I2958" s="142" t="e">
        <f>VLOOKUP(B2958,MODALIDADE_1!A:G,7,FALSE)</f>
        <v>#N/A</v>
      </c>
      <c r="J2958" s="106" t="e">
        <f>VLOOKUP(Tabela410[[#This Row],[Proposta de Referência]],SIMP_M1!A:K,9,FALSE)</f>
        <v>#VALUE!</v>
      </c>
      <c r="K2958" s="106" t="e">
        <f>VLOOKUP(Tabela410[[#This Row],[Proposta de Referência]],SIMP_M1!A:K,8,FALSE)</f>
        <v>#VALUE!</v>
      </c>
      <c r="L2958" s="107" t="e">
        <f t="shared" si="188"/>
        <v>#VALUE!</v>
      </c>
      <c r="M2958" s="107" t="e">
        <f t="shared" si="189"/>
        <v>#VALUE!</v>
      </c>
      <c r="N2958" s="142" t="e">
        <f t="shared" si="190"/>
        <v>#VALUE!</v>
      </c>
      <c r="O2958" s="142" t="e">
        <f t="shared" si="191"/>
        <v>#N/A</v>
      </c>
      <c r="P2958" s="24" t="str">
        <f>IFERROR(VLOOKUP(O2958,HOSPITAIS_COM_DIVIDAS!A:E,5,FALSE),"")</f>
        <v/>
      </c>
    </row>
    <row r="2959" spans="1:16" x14ac:dyDescent="0.25">
      <c r="A2959" s="52" t="e">
        <f>Tabela410[[#This Row],[Status da Proposta]]</f>
        <v>#VALUE!</v>
      </c>
      <c r="B2959" s="143">
        <f>MODALIDADE_1!A2959</f>
        <v>0</v>
      </c>
      <c r="C2959" s="142" t="e">
        <f>VLOOKUP(B2959,MODALIDADE_1!A:B,2,FALSE)</f>
        <v>#N/A</v>
      </c>
      <c r="D2959" s="142"/>
      <c r="E2959" s="94" t="e">
        <f>VLOOKUP(B2959,MODALIDADE_1!A:E,5,FALSE)</f>
        <v>#N/A</v>
      </c>
      <c r="F2959" s="95" t="e">
        <f>VLOOKUP(B2959,MODALIDADE_1!A:C,3,FALSE)</f>
        <v>#N/A</v>
      </c>
      <c r="G2959" s="142" t="e">
        <f>VLOOKUP(B2959,MODALIDADE_1!A:G,4,FALSE)</f>
        <v>#N/A</v>
      </c>
      <c r="H2959" s="142" t="e">
        <f>VLOOKUP(B2959,MODALIDADE_1!A:G,6,FALSE)</f>
        <v>#N/A</v>
      </c>
      <c r="I2959" s="142" t="e">
        <f>VLOOKUP(B2959,MODALIDADE_1!A:G,7,FALSE)</f>
        <v>#N/A</v>
      </c>
      <c r="J2959" s="106" t="e">
        <f>VLOOKUP(Tabela410[[#This Row],[Proposta de Referência]],SIMP_M1!A:K,9,FALSE)</f>
        <v>#VALUE!</v>
      </c>
      <c r="K2959" s="106" t="e">
        <f>VLOOKUP(Tabela410[[#This Row],[Proposta de Referência]],SIMP_M1!A:K,8,FALSE)</f>
        <v>#VALUE!</v>
      </c>
      <c r="L2959" s="107" t="e">
        <f t="shared" si="188"/>
        <v>#VALUE!</v>
      </c>
      <c r="M2959" s="107" t="e">
        <f t="shared" si="189"/>
        <v>#VALUE!</v>
      </c>
      <c r="N2959" s="142" t="e">
        <f t="shared" si="190"/>
        <v>#VALUE!</v>
      </c>
      <c r="O2959" s="142" t="e">
        <f t="shared" si="191"/>
        <v>#N/A</v>
      </c>
      <c r="P2959" s="24" t="str">
        <f>IFERROR(VLOOKUP(O2959,HOSPITAIS_COM_DIVIDAS!A:E,5,FALSE),"")</f>
        <v/>
      </c>
    </row>
    <row r="2960" spans="1:16" x14ac:dyDescent="0.25">
      <c r="A2960" s="52" t="e">
        <f>Tabela410[[#This Row],[Status da Proposta]]</f>
        <v>#VALUE!</v>
      </c>
      <c r="B2960" s="143">
        <f>MODALIDADE_1!A2960</f>
        <v>0</v>
      </c>
      <c r="C2960" s="142" t="e">
        <f>VLOOKUP(B2960,MODALIDADE_1!A:B,2,FALSE)</f>
        <v>#N/A</v>
      </c>
      <c r="D2960" s="142"/>
      <c r="E2960" s="94" t="e">
        <f>VLOOKUP(B2960,MODALIDADE_1!A:E,5,FALSE)</f>
        <v>#N/A</v>
      </c>
      <c r="F2960" s="95" t="e">
        <f>VLOOKUP(B2960,MODALIDADE_1!A:C,3,FALSE)</f>
        <v>#N/A</v>
      </c>
      <c r="G2960" s="142" t="e">
        <f>VLOOKUP(B2960,MODALIDADE_1!A:G,4,FALSE)</f>
        <v>#N/A</v>
      </c>
      <c r="H2960" s="142" t="e">
        <f>VLOOKUP(B2960,MODALIDADE_1!A:G,6,FALSE)</f>
        <v>#N/A</v>
      </c>
      <c r="I2960" s="142" t="e">
        <f>VLOOKUP(B2960,MODALIDADE_1!A:G,7,FALSE)</f>
        <v>#N/A</v>
      </c>
      <c r="J2960" s="106" t="e">
        <f>VLOOKUP(Tabela410[[#This Row],[Proposta de Referência]],SIMP_M1!A:K,9,FALSE)</f>
        <v>#VALUE!</v>
      </c>
      <c r="K2960" s="106" t="e">
        <f>VLOOKUP(Tabela410[[#This Row],[Proposta de Referência]],SIMP_M1!A:K,8,FALSE)</f>
        <v>#VALUE!</v>
      </c>
      <c r="L2960" s="107" t="e">
        <f t="shared" si="188"/>
        <v>#VALUE!</v>
      </c>
      <c r="M2960" s="107" t="e">
        <f t="shared" si="189"/>
        <v>#VALUE!</v>
      </c>
      <c r="N2960" s="142" t="e">
        <f t="shared" si="190"/>
        <v>#VALUE!</v>
      </c>
      <c r="O2960" s="142" t="e">
        <f t="shared" si="191"/>
        <v>#N/A</v>
      </c>
      <c r="P2960" s="24" t="str">
        <f>IFERROR(VLOOKUP(O2960,HOSPITAIS_COM_DIVIDAS!A:E,5,FALSE),"")</f>
        <v/>
      </c>
    </row>
    <row r="2961" spans="1:16" x14ac:dyDescent="0.25">
      <c r="A2961" s="52" t="e">
        <f>Tabela410[[#This Row],[Status da Proposta]]</f>
        <v>#VALUE!</v>
      </c>
      <c r="B2961" s="143">
        <f>MODALIDADE_1!A2961</f>
        <v>0</v>
      </c>
      <c r="C2961" s="142" t="e">
        <f>VLOOKUP(B2961,MODALIDADE_1!A:B,2,FALSE)</f>
        <v>#N/A</v>
      </c>
      <c r="D2961" s="142"/>
      <c r="E2961" s="94" t="e">
        <f>VLOOKUP(B2961,MODALIDADE_1!A:E,5,FALSE)</f>
        <v>#N/A</v>
      </c>
      <c r="F2961" s="95" t="e">
        <f>VLOOKUP(B2961,MODALIDADE_1!A:C,3,FALSE)</f>
        <v>#N/A</v>
      </c>
      <c r="G2961" s="142" t="e">
        <f>VLOOKUP(B2961,MODALIDADE_1!A:G,4,FALSE)</f>
        <v>#N/A</v>
      </c>
      <c r="H2961" s="142" t="e">
        <f>VLOOKUP(B2961,MODALIDADE_1!A:G,6,FALSE)</f>
        <v>#N/A</v>
      </c>
      <c r="I2961" s="142" t="e">
        <f>VLOOKUP(B2961,MODALIDADE_1!A:G,7,FALSE)</f>
        <v>#N/A</v>
      </c>
      <c r="J2961" s="106" t="e">
        <f>VLOOKUP(Tabela410[[#This Row],[Proposta de Referência]],SIMP_M1!A:K,9,FALSE)</f>
        <v>#VALUE!</v>
      </c>
      <c r="K2961" s="106" t="e">
        <f>VLOOKUP(Tabela410[[#This Row],[Proposta de Referência]],SIMP_M1!A:K,8,FALSE)</f>
        <v>#VALUE!</v>
      </c>
      <c r="L2961" s="107" t="e">
        <f t="shared" si="188"/>
        <v>#VALUE!</v>
      </c>
      <c r="M2961" s="107" t="e">
        <f t="shared" si="189"/>
        <v>#VALUE!</v>
      </c>
      <c r="N2961" s="142" t="e">
        <f t="shared" si="190"/>
        <v>#VALUE!</v>
      </c>
      <c r="O2961" s="142" t="e">
        <f t="shared" si="191"/>
        <v>#N/A</v>
      </c>
      <c r="P2961" s="24" t="str">
        <f>IFERROR(VLOOKUP(O2961,HOSPITAIS_COM_DIVIDAS!A:E,5,FALSE),"")</f>
        <v/>
      </c>
    </row>
    <row r="2962" spans="1:16" x14ac:dyDescent="0.25">
      <c r="A2962" s="52" t="e">
        <f>Tabela410[[#This Row],[Status da Proposta]]</f>
        <v>#VALUE!</v>
      </c>
      <c r="B2962" s="143">
        <f>MODALIDADE_1!A2962</f>
        <v>0</v>
      </c>
      <c r="C2962" s="142" t="e">
        <f>VLOOKUP(B2962,MODALIDADE_1!A:B,2,FALSE)</f>
        <v>#N/A</v>
      </c>
      <c r="D2962" s="142"/>
      <c r="E2962" s="94" t="e">
        <f>VLOOKUP(B2962,MODALIDADE_1!A:E,5,FALSE)</f>
        <v>#N/A</v>
      </c>
      <c r="F2962" s="95" t="e">
        <f>VLOOKUP(B2962,MODALIDADE_1!A:C,3,FALSE)</f>
        <v>#N/A</v>
      </c>
      <c r="G2962" s="142" t="e">
        <f>VLOOKUP(B2962,MODALIDADE_1!A:G,4,FALSE)</f>
        <v>#N/A</v>
      </c>
      <c r="H2962" s="142" t="e">
        <f>VLOOKUP(B2962,MODALIDADE_1!A:G,6,FALSE)</f>
        <v>#N/A</v>
      </c>
      <c r="I2962" s="142" t="e">
        <f>VLOOKUP(B2962,MODALIDADE_1!A:G,7,FALSE)</f>
        <v>#N/A</v>
      </c>
      <c r="J2962" s="106" t="e">
        <f>VLOOKUP(Tabela410[[#This Row],[Proposta de Referência]],SIMP_M1!A:K,9,FALSE)</f>
        <v>#VALUE!</v>
      </c>
      <c r="K2962" s="106" t="e">
        <f>VLOOKUP(Tabela410[[#This Row],[Proposta de Referência]],SIMP_M1!A:K,8,FALSE)</f>
        <v>#VALUE!</v>
      </c>
      <c r="L2962" s="107" t="e">
        <f t="shared" si="188"/>
        <v>#VALUE!</v>
      </c>
      <c r="M2962" s="107" t="e">
        <f t="shared" si="189"/>
        <v>#VALUE!</v>
      </c>
      <c r="N2962" s="142" t="e">
        <f t="shared" si="190"/>
        <v>#VALUE!</v>
      </c>
      <c r="O2962" s="142" t="e">
        <f t="shared" si="191"/>
        <v>#N/A</v>
      </c>
      <c r="P2962" s="24" t="str">
        <f>IFERROR(VLOOKUP(O2962,HOSPITAIS_COM_DIVIDAS!A:E,5,FALSE),"")</f>
        <v/>
      </c>
    </row>
    <row r="2963" spans="1:16" x14ac:dyDescent="0.25">
      <c r="A2963" s="52" t="e">
        <f>Tabela410[[#This Row],[Status da Proposta]]</f>
        <v>#VALUE!</v>
      </c>
      <c r="B2963" s="143">
        <f>MODALIDADE_1!A2963</f>
        <v>0</v>
      </c>
      <c r="C2963" s="142" t="e">
        <f>VLOOKUP(B2963,MODALIDADE_1!A:B,2,FALSE)</f>
        <v>#N/A</v>
      </c>
      <c r="D2963" s="142"/>
      <c r="E2963" s="94" t="e">
        <f>VLOOKUP(B2963,MODALIDADE_1!A:E,5,FALSE)</f>
        <v>#N/A</v>
      </c>
      <c r="F2963" s="95" t="e">
        <f>VLOOKUP(B2963,MODALIDADE_1!A:C,3,FALSE)</f>
        <v>#N/A</v>
      </c>
      <c r="G2963" s="142" t="e">
        <f>VLOOKUP(B2963,MODALIDADE_1!A:G,4,FALSE)</f>
        <v>#N/A</v>
      </c>
      <c r="H2963" s="142" t="e">
        <f>VLOOKUP(B2963,MODALIDADE_1!A:G,6,FALSE)</f>
        <v>#N/A</v>
      </c>
      <c r="I2963" s="142" t="e">
        <f>VLOOKUP(B2963,MODALIDADE_1!A:G,7,FALSE)</f>
        <v>#N/A</v>
      </c>
      <c r="J2963" s="106" t="e">
        <f>VLOOKUP(Tabela410[[#This Row],[Proposta de Referência]],SIMP_M1!A:K,9,FALSE)</f>
        <v>#VALUE!</v>
      </c>
      <c r="K2963" s="106" t="e">
        <f>VLOOKUP(Tabela410[[#This Row],[Proposta de Referência]],SIMP_M1!A:K,8,FALSE)</f>
        <v>#VALUE!</v>
      </c>
      <c r="L2963" s="107" t="e">
        <f t="shared" si="188"/>
        <v>#VALUE!</v>
      </c>
      <c r="M2963" s="107" t="e">
        <f t="shared" si="189"/>
        <v>#VALUE!</v>
      </c>
      <c r="N2963" s="142" t="e">
        <f t="shared" si="190"/>
        <v>#VALUE!</v>
      </c>
      <c r="O2963" s="142" t="e">
        <f t="shared" si="191"/>
        <v>#N/A</v>
      </c>
      <c r="P2963" s="24" t="str">
        <f>IFERROR(VLOOKUP(O2963,HOSPITAIS_COM_DIVIDAS!A:E,5,FALSE),"")</f>
        <v/>
      </c>
    </row>
    <row r="2964" spans="1:16" x14ac:dyDescent="0.25">
      <c r="A2964" s="52" t="e">
        <f>Tabela410[[#This Row],[Status da Proposta]]</f>
        <v>#VALUE!</v>
      </c>
      <c r="B2964" s="143">
        <f>MODALIDADE_1!A2964</f>
        <v>0</v>
      </c>
      <c r="C2964" s="142" t="e">
        <f>VLOOKUP(B2964,MODALIDADE_1!A:B,2,FALSE)</f>
        <v>#N/A</v>
      </c>
      <c r="D2964" s="142"/>
      <c r="E2964" s="94" t="e">
        <f>VLOOKUP(B2964,MODALIDADE_1!A:E,5,FALSE)</f>
        <v>#N/A</v>
      </c>
      <c r="F2964" s="95" t="e">
        <f>VLOOKUP(B2964,MODALIDADE_1!A:C,3,FALSE)</f>
        <v>#N/A</v>
      </c>
      <c r="G2964" s="142" t="e">
        <f>VLOOKUP(B2964,MODALIDADE_1!A:G,4,FALSE)</f>
        <v>#N/A</v>
      </c>
      <c r="H2964" s="142" t="e">
        <f>VLOOKUP(B2964,MODALIDADE_1!A:G,6,FALSE)</f>
        <v>#N/A</v>
      </c>
      <c r="I2964" s="142" t="e">
        <f>VLOOKUP(B2964,MODALIDADE_1!A:G,7,FALSE)</f>
        <v>#N/A</v>
      </c>
      <c r="J2964" s="106" t="e">
        <f>VLOOKUP(Tabela410[[#This Row],[Proposta de Referência]],SIMP_M1!A:K,9,FALSE)</f>
        <v>#VALUE!</v>
      </c>
      <c r="K2964" s="106" t="e">
        <f>VLOOKUP(Tabela410[[#This Row],[Proposta de Referência]],SIMP_M1!A:K,8,FALSE)</f>
        <v>#VALUE!</v>
      </c>
      <c r="L2964" s="107" t="e">
        <f t="shared" si="188"/>
        <v>#VALUE!</v>
      </c>
      <c r="M2964" s="107" t="e">
        <f t="shared" si="189"/>
        <v>#VALUE!</v>
      </c>
      <c r="N2964" s="142" t="e">
        <f t="shared" si="190"/>
        <v>#VALUE!</v>
      </c>
      <c r="O2964" s="142" t="e">
        <f t="shared" si="191"/>
        <v>#N/A</v>
      </c>
      <c r="P2964" s="24" t="str">
        <f>IFERROR(VLOOKUP(O2964,HOSPITAIS_COM_DIVIDAS!A:E,5,FALSE),"")</f>
        <v/>
      </c>
    </row>
    <row r="2965" spans="1:16" x14ac:dyDescent="0.25">
      <c r="A2965" s="52" t="e">
        <f>Tabela410[[#This Row],[Status da Proposta]]</f>
        <v>#VALUE!</v>
      </c>
      <c r="B2965" s="143">
        <f>MODALIDADE_1!A2965</f>
        <v>0</v>
      </c>
      <c r="C2965" s="142" t="e">
        <f>VLOOKUP(B2965,MODALIDADE_1!A:B,2,FALSE)</f>
        <v>#N/A</v>
      </c>
      <c r="D2965" s="142"/>
      <c r="E2965" s="94" t="e">
        <f>VLOOKUP(B2965,MODALIDADE_1!A:E,5,FALSE)</f>
        <v>#N/A</v>
      </c>
      <c r="F2965" s="95" t="e">
        <f>VLOOKUP(B2965,MODALIDADE_1!A:C,3,FALSE)</f>
        <v>#N/A</v>
      </c>
      <c r="G2965" s="142" t="e">
        <f>VLOOKUP(B2965,MODALIDADE_1!A:G,4,FALSE)</f>
        <v>#N/A</v>
      </c>
      <c r="H2965" s="142" t="e">
        <f>VLOOKUP(B2965,MODALIDADE_1!A:G,6,FALSE)</f>
        <v>#N/A</v>
      </c>
      <c r="I2965" s="142" t="e">
        <f>VLOOKUP(B2965,MODALIDADE_1!A:G,7,FALSE)</f>
        <v>#N/A</v>
      </c>
      <c r="J2965" s="106" t="e">
        <f>VLOOKUP(Tabela410[[#This Row],[Proposta de Referência]],SIMP_M1!A:K,9,FALSE)</f>
        <v>#VALUE!</v>
      </c>
      <c r="K2965" s="106" t="e">
        <f>VLOOKUP(Tabela410[[#This Row],[Proposta de Referência]],SIMP_M1!A:K,8,FALSE)</f>
        <v>#VALUE!</v>
      </c>
      <c r="L2965" s="107" t="e">
        <f t="shared" si="188"/>
        <v>#VALUE!</v>
      </c>
      <c r="M2965" s="107" t="e">
        <f t="shared" si="189"/>
        <v>#VALUE!</v>
      </c>
      <c r="N2965" s="142" t="e">
        <f t="shared" si="190"/>
        <v>#VALUE!</v>
      </c>
      <c r="O2965" s="142" t="e">
        <f t="shared" si="191"/>
        <v>#N/A</v>
      </c>
      <c r="P2965" s="24" t="str">
        <f>IFERROR(VLOOKUP(O2965,HOSPITAIS_COM_DIVIDAS!A:E,5,FALSE),"")</f>
        <v/>
      </c>
    </row>
    <row r="2966" spans="1:16" x14ac:dyDescent="0.25">
      <c r="A2966" s="52" t="e">
        <f>Tabela410[[#This Row],[Status da Proposta]]</f>
        <v>#VALUE!</v>
      </c>
      <c r="B2966" s="143">
        <f>MODALIDADE_1!A2966</f>
        <v>0</v>
      </c>
      <c r="C2966" s="142" t="e">
        <f>VLOOKUP(B2966,MODALIDADE_1!A:B,2,FALSE)</f>
        <v>#N/A</v>
      </c>
      <c r="D2966" s="142"/>
      <c r="E2966" s="94" t="e">
        <f>VLOOKUP(B2966,MODALIDADE_1!A:E,5,FALSE)</f>
        <v>#N/A</v>
      </c>
      <c r="F2966" s="95" t="e">
        <f>VLOOKUP(B2966,MODALIDADE_1!A:C,3,FALSE)</f>
        <v>#N/A</v>
      </c>
      <c r="G2966" s="142" t="e">
        <f>VLOOKUP(B2966,MODALIDADE_1!A:G,4,FALSE)</f>
        <v>#N/A</v>
      </c>
      <c r="H2966" s="142" t="e">
        <f>VLOOKUP(B2966,MODALIDADE_1!A:G,6,FALSE)</f>
        <v>#N/A</v>
      </c>
      <c r="I2966" s="142" t="e">
        <f>VLOOKUP(B2966,MODALIDADE_1!A:G,7,FALSE)</f>
        <v>#N/A</v>
      </c>
      <c r="J2966" s="106" t="e">
        <f>VLOOKUP(Tabela410[[#This Row],[Proposta de Referência]],SIMP_M1!A:K,9,FALSE)</f>
        <v>#VALUE!</v>
      </c>
      <c r="K2966" s="106" t="e">
        <f>VLOOKUP(Tabela410[[#This Row],[Proposta de Referência]],SIMP_M1!A:K,8,FALSE)</f>
        <v>#VALUE!</v>
      </c>
      <c r="L2966" s="107" t="e">
        <f t="shared" si="188"/>
        <v>#VALUE!</v>
      </c>
      <c r="M2966" s="107" t="e">
        <f t="shared" si="189"/>
        <v>#VALUE!</v>
      </c>
      <c r="N2966" s="142" t="e">
        <f t="shared" si="190"/>
        <v>#VALUE!</v>
      </c>
      <c r="O2966" s="142" t="e">
        <f t="shared" si="191"/>
        <v>#N/A</v>
      </c>
      <c r="P2966" s="24" t="str">
        <f>IFERROR(VLOOKUP(O2966,HOSPITAIS_COM_DIVIDAS!A:E,5,FALSE),"")</f>
        <v/>
      </c>
    </row>
    <row r="2967" spans="1:16" x14ac:dyDescent="0.25">
      <c r="A2967" s="52" t="e">
        <f>Tabela410[[#This Row],[Status da Proposta]]</f>
        <v>#VALUE!</v>
      </c>
      <c r="B2967" s="143">
        <f>MODALIDADE_1!A2967</f>
        <v>0</v>
      </c>
      <c r="C2967" s="142" t="e">
        <f>VLOOKUP(B2967,MODALIDADE_1!A:B,2,FALSE)</f>
        <v>#N/A</v>
      </c>
      <c r="D2967" s="142"/>
      <c r="E2967" s="94" t="e">
        <f>VLOOKUP(B2967,MODALIDADE_1!A:E,5,FALSE)</f>
        <v>#N/A</v>
      </c>
      <c r="F2967" s="95" t="e">
        <f>VLOOKUP(B2967,MODALIDADE_1!A:C,3,FALSE)</f>
        <v>#N/A</v>
      </c>
      <c r="G2967" s="142" t="e">
        <f>VLOOKUP(B2967,MODALIDADE_1!A:G,4,FALSE)</f>
        <v>#N/A</v>
      </c>
      <c r="H2967" s="142" t="e">
        <f>VLOOKUP(B2967,MODALIDADE_1!A:G,6,FALSE)</f>
        <v>#N/A</v>
      </c>
      <c r="I2967" s="142" t="e">
        <f>VLOOKUP(B2967,MODALIDADE_1!A:G,7,FALSE)</f>
        <v>#N/A</v>
      </c>
      <c r="J2967" s="106" t="e">
        <f>VLOOKUP(Tabela410[[#This Row],[Proposta de Referência]],SIMP_M1!A:K,9,FALSE)</f>
        <v>#VALUE!</v>
      </c>
      <c r="K2967" s="106" t="e">
        <f>VLOOKUP(Tabela410[[#This Row],[Proposta de Referência]],SIMP_M1!A:K,8,FALSE)</f>
        <v>#VALUE!</v>
      </c>
      <c r="L2967" s="107" t="e">
        <f t="shared" si="188"/>
        <v>#VALUE!</v>
      </c>
      <c r="M2967" s="107" t="e">
        <f t="shared" si="189"/>
        <v>#VALUE!</v>
      </c>
      <c r="N2967" s="142" t="e">
        <f t="shared" si="190"/>
        <v>#VALUE!</v>
      </c>
      <c r="O2967" s="142" t="e">
        <f t="shared" si="191"/>
        <v>#N/A</v>
      </c>
      <c r="P2967" s="24" t="str">
        <f>IFERROR(VLOOKUP(O2967,HOSPITAIS_COM_DIVIDAS!A:E,5,FALSE),"")</f>
        <v/>
      </c>
    </row>
    <row r="2968" spans="1:16" x14ac:dyDescent="0.25">
      <c r="A2968" s="52" t="e">
        <f>Tabela410[[#This Row],[Status da Proposta]]</f>
        <v>#VALUE!</v>
      </c>
      <c r="B2968" s="143">
        <f>MODALIDADE_1!A2968</f>
        <v>0</v>
      </c>
      <c r="C2968" s="142" t="e">
        <f>VLOOKUP(B2968,MODALIDADE_1!A:B,2,FALSE)</f>
        <v>#N/A</v>
      </c>
      <c r="D2968" s="142"/>
      <c r="E2968" s="94" t="e">
        <f>VLOOKUP(B2968,MODALIDADE_1!A:E,5,FALSE)</f>
        <v>#N/A</v>
      </c>
      <c r="F2968" s="95" t="e">
        <f>VLOOKUP(B2968,MODALIDADE_1!A:C,3,FALSE)</f>
        <v>#N/A</v>
      </c>
      <c r="G2968" s="142" t="e">
        <f>VLOOKUP(B2968,MODALIDADE_1!A:G,4,FALSE)</f>
        <v>#N/A</v>
      </c>
      <c r="H2968" s="142" t="e">
        <f>VLOOKUP(B2968,MODALIDADE_1!A:G,6,FALSE)</f>
        <v>#N/A</v>
      </c>
      <c r="I2968" s="142" t="e">
        <f>VLOOKUP(B2968,MODALIDADE_1!A:G,7,FALSE)</f>
        <v>#N/A</v>
      </c>
      <c r="J2968" s="106" t="e">
        <f>VLOOKUP(Tabela410[[#This Row],[Proposta de Referência]],SIMP_M1!A:K,9,FALSE)</f>
        <v>#VALUE!</v>
      </c>
      <c r="K2968" s="106" t="e">
        <f>VLOOKUP(Tabela410[[#This Row],[Proposta de Referência]],SIMP_M1!A:K,8,FALSE)</f>
        <v>#VALUE!</v>
      </c>
      <c r="L2968" s="107" t="e">
        <f t="shared" si="188"/>
        <v>#VALUE!</v>
      </c>
      <c r="M2968" s="107" t="e">
        <f t="shared" si="189"/>
        <v>#VALUE!</v>
      </c>
      <c r="N2968" s="142" t="e">
        <f t="shared" si="190"/>
        <v>#VALUE!</v>
      </c>
      <c r="O2968" s="142" t="e">
        <f t="shared" si="191"/>
        <v>#N/A</v>
      </c>
      <c r="P2968" s="24" t="str">
        <f>IFERROR(VLOOKUP(O2968,HOSPITAIS_COM_DIVIDAS!A:E,5,FALSE),"")</f>
        <v/>
      </c>
    </row>
    <row r="2969" spans="1:16" x14ac:dyDescent="0.25">
      <c r="A2969" s="52" t="e">
        <f>Tabela410[[#This Row],[Status da Proposta]]</f>
        <v>#VALUE!</v>
      </c>
      <c r="B2969" s="143">
        <f>MODALIDADE_1!A2969</f>
        <v>0</v>
      </c>
      <c r="C2969" s="142" t="e">
        <f>VLOOKUP(B2969,MODALIDADE_1!A:B,2,FALSE)</f>
        <v>#N/A</v>
      </c>
      <c r="D2969" s="142"/>
      <c r="E2969" s="94" t="e">
        <f>VLOOKUP(B2969,MODALIDADE_1!A:E,5,FALSE)</f>
        <v>#N/A</v>
      </c>
      <c r="F2969" s="95" t="e">
        <f>VLOOKUP(B2969,MODALIDADE_1!A:C,3,FALSE)</f>
        <v>#N/A</v>
      </c>
      <c r="G2969" s="142" t="e">
        <f>VLOOKUP(B2969,MODALIDADE_1!A:G,4,FALSE)</f>
        <v>#N/A</v>
      </c>
      <c r="H2969" s="142" t="e">
        <f>VLOOKUP(B2969,MODALIDADE_1!A:G,6,FALSE)</f>
        <v>#N/A</v>
      </c>
      <c r="I2969" s="142" t="e">
        <f>VLOOKUP(B2969,MODALIDADE_1!A:G,7,FALSE)</f>
        <v>#N/A</v>
      </c>
      <c r="J2969" s="106" t="e">
        <f>VLOOKUP(Tabela410[[#This Row],[Proposta de Referência]],SIMP_M1!A:K,9,FALSE)</f>
        <v>#VALUE!</v>
      </c>
      <c r="K2969" s="106" t="e">
        <f>VLOOKUP(Tabela410[[#This Row],[Proposta de Referência]],SIMP_M1!A:K,8,FALSE)</f>
        <v>#VALUE!</v>
      </c>
      <c r="L2969" s="107" t="e">
        <f t="shared" si="188"/>
        <v>#VALUE!</v>
      </c>
      <c r="M2969" s="107" t="e">
        <f t="shared" si="189"/>
        <v>#VALUE!</v>
      </c>
      <c r="N2969" s="142" t="e">
        <f t="shared" si="190"/>
        <v>#VALUE!</v>
      </c>
      <c r="O2969" s="142" t="e">
        <f t="shared" si="191"/>
        <v>#N/A</v>
      </c>
      <c r="P2969" s="24" t="str">
        <f>IFERROR(VLOOKUP(O2969,HOSPITAIS_COM_DIVIDAS!A:E,5,FALSE),"")</f>
        <v/>
      </c>
    </row>
    <row r="2970" spans="1:16" x14ac:dyDescent="0.25">
      <c r="A2970" s="52" t="e">
        <f>Tabela410[[#This Row],[Status da Proposta]]</f>
        <v>#VALUE!</v>
      </c>
      <c r="B2970" s="143">
        <f>MODALIDADE_1!A2970</f>
        <v>0</v>
      </c>
      <c r="C2970" s="142" t="e">
        <f>VLOOKUP(B2970,MODALIDADE_1!A:B,2,FALSE)</f>
        <v>#N/A</v>
      </c>
      <c r="D2970" s="142"/>
      <c r="E2970" s="94" t="e">
        <f>VLOOKUP(B2970,MODALIDADE_1!A:E,5,FALSE)</f>
        <v>#N/A</v>
      </c>
      <c r="F2970" s="95" t="e">
        <f>VLOOKUP(B2970,MODALIDADE_1!A:C,3,FALSE)</f>
        <v>#N/A</v>
      </c>
      <c r="G2970" s="142" t="e">
        <f>VLOOKUP(B2970,MODALIDADE_1!A:G,4,FALSE)</f>
        <v>#N/A</v>
      </c>
      <c r="H2970" s="142" t="e">
        <f>VLOOKUP(B2970,MODALIDADE_1!A:G,6,FALSE)</f>
        <v>#N/A</v>
      </c>
      <c r="I2970" s="142" t="e">
        <f>VLOOKUP(B2970,MODALIDADE_1!A:G,7,FALSE)</f>
        <v>#N/A</v>
      </c>
      <c r="J2970" s="106" t="e">
        <f>VLOOKUP(Tabela410[[#This Row],[Proposta de Referência]],SIMP_M1!A:K,9,FALSE)</f>
        <v>#VALUE!</v>
      </c>
      <c r="K2970" s="106" t="e">
        <f>VLOOKUP(Tabela410[[#This Row],[Proposta de Referência]],SIMP_M1!A:K,8,FALSE)</f>
        <v>#VALUE!</v>
      </c>
      <c r="L2970" s="107" t="e">
        <f t="shared" si="188"/>
        <v>#VALUE!</v>
      </c>
      <c r="M2970" s="107" t="e">
        <f t="shared" si="189"/>
        <v>#VALUE!</v>
      </c>
      <c r="N2970" s="142" t="e">
        <f t="shared" si="190"/>
        <v>#VALUE!</v>
      </c>
      <c r="O2970" s="142" t="e">
        <f t="shared" si="191"/>
        <v>#N/A</v>
      </c>
      <c r="P2970" s="24" t="str">
        <f>IFERROR(VLOOKUP(O2970,HOSPITAIS_COM_DIVIDAS!A:E,5,FALSE),"")</f>
        <v/>
      </c>
    </row>
    <row r="2971" spans="1:16" x14ac:dyDescent="0.25">
      <c r="A2971" s="52" t="e">
        <f>Tabela410[[#This Row],[Status da Proposta]]</f>
        <v>#VALUE!</v>
      </c>
      <c r="B2971" s="143">
        <f>MODALIDADE_1!A2971</f>
        <v>0</v>
      </c>
      <c r="C2971" s="142" t="e">
        <f>VLOOKUP(B2971,MODALIDADE_1!A:B,2,FALSE)</f>
        <v>#N/A</v>
      </c>
      <c r="D2971" s="142"/>
      <c r="E2971" s="94" t="e">
        <f>VLOOKUP(B2971,MODALIDADE_1!A:E,5,FALSE)</f>
        <v>#N/A</v>
      </c>
      <c r="F2971" s="95" t="e">
        <f>VLOOKUP(B2971,MODALIDADE_1!A:C,3,FALSE)</f>
        <v>#N/A</v>
      </c>
      <c r="G2971" s="142" t="e">
        <f>VLOOKUP(B2971,MODALIDADE_1!A:G,4,FALSE)</f>
        <v>#N/A</v>
      </c>
      <c r="H2971" s="142" t="e">
        <f>VLOOKUP(B2971,MODALIDADE_1!A:G,6,FALSE)</f>
        <v>#N/A</v>
      </c>
      <c r="I2971" s="142" t="e">
        <f>VLOOKUP(B2971,MODALIDADE_1!A:G,7,FALSE)</f>
        <v>#N/A</v>
      </c>
      <c r="J2971" s="106" t="e">
        <f>VLOOKUP(Tabela410[[#This Row],[Proposta de Referência]],SIMP_M1!A:K,9,FALSE)</f>
        <v>#VALUE!</v>
      </c>
      <c r="K2971" s="106" t="e">
        <f>VLOOKUP(Tabela410[[#This Row],[Proposta de Referência]],SIMP_M1!A:K,8,FALSE)</f>
        <v>#VALUE!</v>
      </c>
      <c r="L2971" s="107" t="e">
        <f t="shared" si="188"/>
        <v>#VALUE!</v>
      </c>
      <c r="M2971" s="107" t="e">
        <f t="shared" si="189"/>
        <v>#VALUE!</v>
      </c>
      <c r="N2971" s="142" t="e">
        <f t="shared" si="190"/>
        <v>#VALUE!</v>
      </c>
      <c r="O2971" s="142" t="e">
        <f t="shared" si="191"/>
        <v>#N/A</v>
      </c>
      <c r="P2971" s="24" t="str">
        <f>IFERROR(VLOOKUP(O2971,HOSPITAIS_COM_DIVIDAS!A:E,5,FALSE),"")</f>
        <v/>
      </c>
    </row>
    <row r="2972" spans="1:16" x14ac:dyDescent="0.25">
      <c r="A2972" s="52" t="e">
        <f>Tabela410[[#This Row],[Status da Proposta]]</f>
        <v>#VALUE!</v>
      </c>
      <c r="B2972" s="143">
        <f>MODALIDADE_1!A2972</f>
        <v>0</v>
      </c>
      <c r="C2972" s="142" t="e">
        <f>VLOOKUP(B2972,MODALIDADE_1!A:B,2,FALSE)</f>
        <v>#N/A</v>
      </c>
      <c r="D2972" s="142"/>
      <c r="E2972" s="94" t="e">
        <f>VLOOKUP(B2972,MODALIDADE_1!A:E,5,FALSE)</f>
        <v>#N/A</v>
      </c>
      <c r="F2972" s="95" t="e">
        <f>VLOOKUP(B2972,MODALIDADE_1!A:C,3,FALSE)</f>
        <v>#N/A</v>
      </c>
      <c r="G2972" s="142" t="e">
        <f>VLOOKUP(B2972,MODALIDADE_1!A:G,4,FALSE)</f>
        <v>#N/A</v>
      </c>
      <c r="H2972" s="142" t="e">
        <f>VLOOKUP(B2972,MODALIDADE_1!A:G,6,FALSE)</f>
        <v>#N/A</v>
      </c>
      <c r="I2972" s="142" t="e">
        <f>VLOOKUP(B2972,MODALIDADE_1!A:G,7,FALSE)</f>
        <v>#N/A</v>
      </c>
      <c r="J2972" s="106" t="e">
        <f>VLOOKUP(Tabela410[[#This Row],[Proposta de Referência]],SIMP_M1!A:K,9,FALSE)</f>
        <v>#VALUE!</v>
      </c>
      <c r="K2972" s="106" t="e">
        <f>VLOOKUP(Tabela410[[#This Row],[Proposta de Referência]],SIMP_M1!A:K,8,FALSE)</f>
        <v>#VALUE!</v>
      </c>
      <c r="L2972" s="107" t="e">
        <f t="shared" si="188"/>
        <v>#VALUE!</v>
      </c>
      <c r="M2972" s="107" t="e">
        <f t="shared" si="189"/>
        <v>#VALUE!</v>
      </c>
      <c r="N2972" s="142" t="e">
        <f t="shared" si="190"/>
        <v>#VALUE!</v>
      </c>
      <c r="O2972" s="142" t="e">
        <f t="shared" si="191"/>
        <v>#N/A</v>
      </c>
      <c r="P2972" s="24" t="str">
        <f>IFERROR(VLOOKUP(O2972,HOSPITAIS_COM_DIVIDAS!A:E,5,FALSE),"")</f>
        <v/>
      </c>
    </row>
    <row r="2973" spans="1:16" x14ac:dyDescent="0.25">
      <c r="A2973" s="52" t="e">
        <f>Tabela410[[#This Row],[Status da Proposta]]</f>
        <v>#VALUE!</v>
      </c>
      <c r="B2973" s="143">
        <f>MODALIDADE_1!A2973</f>
        <v>0</v>
      </c>
      <c r="C2973" s="142" t="e">
        <f>VLOOKUP(B2973,MODALIDADE_1!A:B,2,FALSE)</f>
        <v>#N/A</v>
      </c>
      <c r="D2973" s="142"/>
      <c r="E2973" s="94" t="e">
        <f>VLOOKUP(B2973,MODALIDADE_1!A:E,5,FALSE)</f>
        <v>#N/A</v>
      </c>
      <c r="F2973" s="95" t="e">
        <f>VLOOKUP(B2973,MODALIDADE_1!A:C,3,FALSE)</f>
        <v>#N/A</v>
      </c>
      <c r="G2973" s="142" t="e">
        <f>VLOOKUP(B2973,MODALIDADE_1!A:G,4,FALSE)</f>
        <v>#N/A</v>
      </c>
      <c r="H2973" s="142" t="e">
        <f>VLOOKUP(B2973,MODALIDADE_1!A:G,6,FALSE)</f>
        <v>#N/A</v>
      </c>
      <c r="I2973" s="142" t="e">
        <f>VLOOKUP(B2973,MODALIDADE_1!A:G,7,FALSE)</f>
        <v>#N/A</v>
      </c>
      <c r="J2973" s="106" t="e">
        <f>VLOOKUP(Tabela410[[#This Row],[Proposta de Referência]],SIMP_M1!A:K,9,FALSE)</f>
        <v>#VALUE!</v>
      </c>
      <c r="K2973" s="106" t="e">
        <f>VLOOKUP(Tabela410[[#This Row],[Proposta de Referência]],SIMP_M1!A:K,8,FALSE)</f>
        <v>#VALUE!</v>
      </c>
      <c r="L2973" s="107" t="e">
        <f t="shared" si="188"/>
        <v>#VALUE!</v>
      </c>
      <c r="M2973" s="107" t="e">
        <f t="shared" si="189"/>
        <v>#VALUE!</v>
      </c>
      <c r="N2973" s="142" t="e">
        <f t="shared" si="190"/>
        <v>#VALUE!</v>
      </c>
      <c r="O2973" s="142" t="e">
        <f t="shared" si="191"/>
        <v>#N/A</v>
      </c>
      <c r="P2973" s="24" t="str">
        <f>IFERROR(VLOOKUP(O2973,HOSPITAIS_COM_DIVIDAS!A:E,5,FALSE),"")</f>
        <v/>
      </c>
    </row>
    <row r="2974" spans="1:16" x14ac:dyDescent="0.25">
      <c r="A2974" s="52" t="e">
        <f>Tabela410[[#This Row],[Status da Proposta]]</f>
        <v>#VALUE!</v>
      </c>
      <c r="B2974" s="143">
        <f>MODALIDADE_1!A2974</f>
        <v>0</v>
      </c>
      <c r="C2974" s="142" t="e">
        <f>VLOOKUP(B2974,MODALIDADE_1!A:B,2,FALSE)</f>
        <v>#N/A</v>
      </c>
      <c r="D2974" s="142"/>
      <c r="E2974" s="94" t="e">
        <f>VLOOKUP(B2974,MODALIDADE_1!A:E,5,FALSE)</f>
        <v>#N/A</v>
      </c>
      <c r="F2974" s="95" t="e">
        <f>VLOOKUP(B2974,MODALIDADE_1!A:C,3,FALSE)</f>
        <v>#N/A</v>
      </c>
      <c r="G2974" s="142" t="e">
        <f>VLOOKUP(B2974,MODALIDADE_1!A:G,4,FALSE)</f>
        <v>#N/A</v>
      </c>
      <c r="H2974" s="142" t="e">
        <f>VLOOKUP(B2974,MODALIDADE_1!A:G,6,FALSE)</f>
        <v>#N/A</v>
      </c>
      <c r="I2974" s="142" t="e">
        <f>VLOOKUP(B2974,MODALIDADE_1!A:G,7,FALSE)</f>
        <v>#N/A</v>
      </c>
      <c r="J2974" s="106" t="e">
        <f>VLOOKUP(Tabela410[[#This Row],[Proposta de Referência]],SIMP_M1!A:K,9,FALSE)</f>
        <v>#VALUE!</v>
      </c>
      <c r="K2974" s="106" t="e">
        <f>VLOOKUP(Tabela410[[#This Row],[Proposta de Referência]],SIMP_M1!A:K,8,FALSE)</f>
        <v>#VALUE!</v>
      </c>
      <c r="L2974" s="107" t="e">
        <f t="shared" si="188"/>
        <v>#VALUE!</v>
      </c>
      <c r="M2974" s="107" t="e">
        <f t="shared" si="189"/>
        <v>#VALUE!</v>
      </c>
      <c r="N2974" s="142" t="e">
        <f t="shared" si="190"/>
        <v>#VALUE!</v>
      </c>
      <c r="O2974" s="142" t="e">
        <f t="shared" si="191"/>
        <v>#N/A</v>
      </c>
      <c r="P2974" s="24" t="str">
        <f>IFERROR(VLOOKUP(O2974,HOSPITAIS_COM_DIVIDAS!A:E,5,FALSE),"")</f>
        <v/>
      </c>
    </row>
    <row r="2975" spans="1:16" x14ac:dyDescent="0.25">
      <c r="A2975" s="52" t="e">
        <f>Tabela410[[#This Row],[Status da Proposta]]</f>
        <v>#VALUE!</v>
      </c>
      <c r="B2975" s="143">
        <f>MODALIDADE_1!A2975</f>
        <v>0</v>
      </c>
      <c r="C2975" s="142" t="e">
        <f>VLOOKUP(B2975,MODALIDADE_1!A:B,2,FALSE)</f>
        <v>#N/A</v>
      </c>
      <c r="D2975" s="142"/>
      <c r="E2975" s="94" t="e">
        <f>VLOOKUP(B2975,MODALIDADE_1!A:E,5,FALSE)</f>
        <v>#N/A</v>
      </c>
      <c r="F2975" s="95" t="e">
        <f>VLOOKUP(B2975,MODALIDADE_1!A:C,3,FALSE)</f>
        <v>#N/A</v>
      </c>
      <c r="G2975" s="142" t="e">
        <f>VLOOKUP(B2975,MODALIDADE_1!A:G,4,FALSE)</f>
        <v>#N/A</v>
      </c>
      <c r="H2975" s="142" t="e">
        <f>VLOOKUP(B2975,MODALIDADE_1!A:G,6,FALSE)</f>
        <v>#N/A</v>
      </c>
      <c r="I2975" s="142" t="e">
        <f>VLOOKUP(B2975,MODALIDADE_1!A:G,7,FALSE)</f>
        <v>#N/A</v>
      </c>
      <c r="J2975" s="106" t="e">
        <f>VLOOKUP(Tabela410[[#This Row],[Proposta de Referência]],SIMP_M1!A:K,9,FALSE)</f>
        <v>#VALUE!</v>
      </c>
      <c r="K2975" s="106" t="e">
        <f>VLOOKUP(Tabela410[[#This Row],[Proposta de Referência]],SIMP_M1!A:K,8,FALSE)</f>
        <v>#VALUE!</v>
      </c>
      <c r="L2975" s="107" t="e">
        <f t="shared" si="188"/>
        <v>#VALUE!</v>
      </c>
      <c r="M2975" s="107" t="e">
        <f t="shared" si="189"/>
        <v>#VALUE!</v>
      </c>
      <c r="N2975" s="142" t="e">
        <f t="shared" si="190"/>
        <v>#VALUE!</v>
      </c>
      <c r="O2975" s="142" t="e">
        <f t="shared" si="191"/>
        <v>#N/A</v>
      </c>
      <c r="P2975" s="24" t="str">
        <f>IFERROR(VLOOKUP(O2975,HOSPITAIS_COM_DIVIDAS!A:E,5,FALSE),"")</f>
        <v/>
      </c>
    </row>
    <row r="2976" spans="1:16" x14ac:dyDescent="0.25">
      <c r="A2976" s="52" t="e">
        <f>Tabela410[[#This Row],[Status da Proposta]]</f>
        <v>#VALUE!</v>
      </c>
      <c r="B2976" s="143">
        <f>MODALIDADE_1!A2976</f>
        <v>0</v>
      </c>
      <c r="C2976" s="142" t="e">
        <f>VLOOKUP(B2976,MODALIDADE_1!A:B,2,FALSE)</f>
        <v>#N/A</v>
      </c>
      <c r="D2976" s="142"/>
      <c r="E2976" s="94" t="e">
        <f>VLOOKUP(B2976,MODALIDADE_1!A:E,5,FALSE)</f>
        <v>#N/A</v>
      </c>
      <c r="F2976" s="95" t="e">
        <f>VLOOKUP(B2976,MODALIDADE_1!A:C,3,FALSE)</f>
        <v>#N/A</v>
      </c>
      <c r="G2976" s="142" t="e">
        <f>VLOOKUP(B2976,MODALIDADE_1!A:G,4,FALSE)</f>
        <v>#N/A</v>
      </c>
      <c r="H2976" s="142" t="e">
        <f>VLOOKUP(B2976,MODALIDADE_1!A:G,6,FALSE)</f>
        <v>#N/A</v>
      </c>
      <c r="I2976" s="142" t="e">
        <f>VLOOKUP(B2976,MODALIDADE_1!A:G,7,FALSE)</f>
        <v>#N/A</v>
      </c>
      <c r="J2976" s="106" t="e">
        <f>VLOOKUP(Tabela410[[#This Row],[Proposta de Referência]],SIMP_M1!A:K,9,FALSE)</f>
        <v>#VALUE!</v>
      </c>
      <c r="K2976" s="106" t="e">
        <f>VLOOKUP(Tabela410[[#This Row],[Proposta de Referência]],SIMP_M1!A:K,8,FALSE)</f>
        <v>#VALUE!</v>
      </c>
      <c r="L2976" s="107" t="e">
        <f t="shared" ref="L2976:L3039" si="192">K2976+J2976</f>
        <v>#VALUE!</v>
      </c>
      <c r="M2976" s="107" t="e">
        <f t="shared" ref="M2976:M3039" si="193">L2976*12</f>
        <v>#VALUE!</v>
      </c>
      <c r="N2976" s="142" t="e">
        <f t="shared" ref="N2976:N3039" si="194">IF(L2976&gt;100000,"SIM, POSSUI VALOR ACIMA DE R$100.000,00","NÃO, POSSUI VALOR NECESSÁRIO")</f>
        <v>#VALUE!</v>
      </c>
      <c r="O2976" s="142" t="e">
        <f t="shared" ref="O2976:O3039" si="195">LEFT(E2976,8)</f>
        <v>#N/A</v>
      </c>
      <c r="P2976" s="24" t="str">
        <f>IFERROR(VLOOKUP(O2976,HOSPITAIS_COM_DIVIDAS!A:E,5,FALSE),"")</f>
        <v/>
      </c>
    </row>
    <row r="2977" spans="1:16" x14ac:dyDescent="0.25">
      <c r="A2977" s="52" t="e">
        <f>Tabela410[[#This Row],[Status da Proposta]]</f>
        <v>#VALUE!</v>
      </c>
      <c r="B2977" s="143">
        <f>MODALIDADE_1!A2977</f>
        <v>0</v>
      </c>
      <c r="C2977" s="142" t="e">
        <f>VLOOKUP(B2977,MODALIDADE_1!A:B,2,FALSE)</f>
        <v>#N/A</v>
      </c>
      <c r="D2977" s="142"/>
      <c r="E2977" s="94" t="e">
        <f>VLOOKUP(B2977,MODALIDADE_1!A:E,5,FALSE)</f>
        <v>#N/A</v>
      </c>
      <c r="F2977" s="95" t="e">
        <f>VLOOKUP(B2977,MODALIDADE_1!A:C,3,FALSE)</f>
        <v>#N/A</v>
      </c>
      <c r="G2977" s="142" t="e">
        <f>VLOOKUP(B2977,MODALIDADE_1!A:G,4,FALSE)</f>
        <v>#N/A</v>
      </c>
      <c r="H2977" s="142" t="e">
        <f>VLOOKUP(B2977,MODALIDADE_1!A:G,6,FALSE)</f>
        <v>#N/A</v>
      </c>
      <c r="I2977" s="142" t="e">
        <f>VLOOKUP(B2977,MODALIDADE_1!A:G,7,FALSE)</f>
        <v>#N/A</v>
      </c>
      <c r="J2977" s="106" t="e">
        <f>VLOOKUP(Tabela410[[#This Row],[Proposta de Referência]],SIMP_M1!A:K,9,FALSE)</f>
        <v>#VALUE!</v>
      </c>
      <c r="K2977" s="106" t="e">
        <f>VLOOKUP(Tabela410[[#This Row],[Proposta de Referência]],SIMP_M1!A:K,8,FALSE)</f>
        <v>#VALUE!</v>
      </c>
      <c r="L2977" s="107" t="e">
        <f t="shared" si="192"/>
        <v>#VALUE!</v>
      </c>
      <c r="M2977" s="107" t="e">
        <f t="shared" si="193"/>
        <v>#VALUE!</v>
      </c>
      <c r="N2977" s="142" t="e">
        <f t="shared" si="194"/>
        <v>#VALUE!</v>
      </c>
      <c r="O2977" s="142" t="e">
        <f t="shared" si="195"/>
        <v>#N/A</v>
      </c>
      <c r="P2977" s="24" t="str">
        <f>IFERROR(VLOOKUP(O2977,HOSPITAIS_COM_DIVIDAS!A:E,5,FALSE),"")</f>
        <v/>
      </c>
    </row>
    <row r="2978" spans="1:16" x14ac:dyDescent="0.25">
      <c r="A2978" s="52" t="e">
        <f>Tabela410[[#This Row],[Status da Proposta]]</f>
        <v>#VALUE!</v>
      </c>
      <c r="B2978" s="143">
        <f>MODALIDADE_1!A2978</f>
        <v>0</v>
      </c>
      <c r="C2978" s="142" t="e">
        <f>VLOOKUP(B2978,MODALIDADE_1!A:B,2,FALSE)</f>
        <v>#N/A</v>
      </c>
      <c r="D2978" s="142"/>
      <c r="E2978" s="94" t="e">
        <f>VLOOKUP(B2978,MODALIDADE_1!A:E,5,FALSE)</f>
        <v>#N/A</v>
      </c>
      <c r="F2978" s="95" t="e">
        <f>VLOOKUP(B2978,MODALIDADE_1!A:C,3,FALSE)</f>
        <v>#N/A</v>
      </c>
      <c r="G2978" s="142" t="e">
        <f>VLOOKUP(B2978,MODALIDADE_1!A:G,4,FALSE)</f>
        <v>#N/A</v>
      </c>
      <c r="H2978" s="142" t="e">
        <f>VLOOKUP(B2978,MODALIDADE_1!A:G,6,FALSE)</f>
        <v>#N/A</v>
      </c>
      <c r="I2978" s="142" t="e">
        <f>VLOOKUP(B2978,MODALIDADE_1!A:G,7,FALSE)</f>
        <v>#N/A</v>
      </c>
      <c r="J2978" s="106" t="e">
        <f>VLOOKUP(Tabela410[[#This Row],[Proposta de Referência]],SIMP_M1!A:K,9,FALSE)</f>
        <v>#VALUE!</v>
      </c>
      <c r="K2978" s="106" t="e">
        <f>VLOOKUP(Tabela410[[#This Row],[Proposta de Referência]],SIMP_M1!A:K,8,FALSE)</f>
        <v>#VALUE!</v>
      </c>
      <c r="L2978" s="107" t="e">
        <f t="shared" si="192"/>
        <v>#VALUE!</v>
      </c>
      <c r="M2978" s="107" t="e">
        <f t="shared" si="193"/>
        <v>#VALUE!</v>
      </c>
      <c r="N2978" s="142" t="e">
        <f t="shared" si="194"/>
        <v>#VALUE!</v>
      </c>
      <c r="O2978" s="142" t="e">
        <f t="shared" si="195"/>
        <v>#N/A</v>
      </c>
      <c r="P2978" s="24" t="str">
        <f>IFERROR(VLOOKUP(O2978,HOSPITAIS_COM_DIVIDAS!A:E,5,FALSE),"")</f>
        <v/>
      </c>
    </row>
    <row r="2979" spans="1:16" x14ac:dyDescent="0.25">
      <c r="A2979" s="52" t="e">
        <f>Tabela410[[#This Row],[Status da Proposta]]</f>
        <v>#VALUE!</v>
      </c>
      <c r="B2979" s="143">
        <f>MODALIDADE_1!A2979</f>
        <v>0</v>
      </c>
      <c r="C2979" s="142" t="e">
        <f>VLOOKUP(B2979,MODALIDADE_1!A:B,2,FALSE)</f>
        <v>#N/A</v>
      </c>
      <c r="D2979" s="142"/>
      <c r="E2979" s="94" t="e">
        <f>VLOOKUP(B2979,MODALIDADE_1!A:E,5,FALSE)</f>
        <v>#N/A</v>
      </c>
      <c r="F2979" s="95" t="e">
        <f>VLOOKUP(B2979,MODALIDADE_1!A:C,3,FALSE)</f>
        <v>#N/A</v>
      </c>
      <c r="G2979" s="142" t="e">
        <f>VLOOKUP(B2979,MODALIDADE_1!A:G,4,FALSE)</f>
        <v>#N/A</v>
      </c>
      <c r="H2979" s="142" t="e">
        <f>VLOOKUP(B2979,MODALIDADE_1!A:G,6,FALSE)</f>
        <v>#N/A</v>
      </c>
      <c r="I2979" s="142" t="e">
        <f>VLOOKUP(B2979,MODALIDADE_1!A:G,7,FALSE)</f>
        <v>#N/A</v>
      </c>
      <c r="J2979" s="106" t="e">
        <f>VLOOKUP(Tabela410[[#This Row],[Proposta de Referência]],SIMP_M1!A:K,9,FALSE)</f>
        <v>#VALUE!</v>
      </c>
      <c r="K2979" s="106" t="e">
        <f>VLOOKUP(Tabela410[[#This Row],[Proposta de Referência]],SIMP_M1!A:K,8,FALSE)</f>
        <v>#VALUE!</v>
      </c>
      <c r="L2979" s="107" t="e">
        <f t="shared" si="192"/>
        <v>#VALUE!</v>
      </c>
      <c r="M2979" s="107" t="e">
        <f t="shared" si="193"/>
        <v>#VALUE!</v>
      </c>
      <c r="N2979" s="142" t="e">
        <f t="shared" si="194"/>
        <v>#VALUE!</v>
      </c>
      <c r="O2979" s="142" t="e">
        <f t="shared" si="195"/>
        <v>#N/A</v>
      </c>
      <c r="P2979" s="24" t="str">
        <f>IFERROR(VLOOKUP(O2979,HOSPITAIS_COM_DIVIDAS!A:E,5,FALSE),"")</f>
        <v/>
      </c>
    </row>
    <row r="2980" spans="1:16" x14ac:dyDescent="0.25">
      <c r="A2980" s="52" t="e">
        <f>Tabela410[[#This Row],[Status da Proposta]]</f>
        <v>#VALUE!</v>
      </c>
      <c r="B2980" s="143">
        <f>MODALIDADE_1!A2980</f>
        <v>0</v>
      </c>
      <c r="C2980" s="142" t="e">
        <f>VLOOKUP(B2980,MODALIDADE_1!A:B,2,FALSE)</f>
        <v>#N/A</v>
      </c>
      <c r="D2980" s="142"/>
      <c r="E2980" s="94" t="e">
        <f>VLOOKUP(B2980,MODALIDADE_1!A:E,5,FALSE)</f>
        <v>#N/A</v>
      </c>
      <c r="F2980" s="95" t="e">
        <f>VLOOKUP(B2980,MODALIDADE_1!A:C,3,FALSE)</f>
        <v>#N/A</v>
      </c>
      <c r="G2980" s="142" t="e">
        <f>VLOOKUP(B2980,MODALIDADE_1!A:G,4,FALSE)</f>
        <v>#N/A</v>
      </c>
      <c r="H2980" s="142" t="e">
        <f>VLOOKUP(B2980,MODALIDADE_1!A:G,6,FALSE)</f>
        <v>#N/A</v>
      </c>
      <c r="I2980" s="142" t="e">
        <f>VLOOKUP(B2980,MODALIDADE_1!A:G,7,FALSE)</f>
        <v>#N/A</v>
      </c>
      <c r="J2980" s="106" t="e">
        <f>VLOOKUP(Tabela410[[#This Row],[Proposta de Referência]],SIMP_M1!A:K,9,FALSE)</f>
        <v>#VALUE!</v>
      </c>
      <c r="K2980" s="106" t="e">
        <f>VLOOKUP(Tabela410[[#This Row],[Proposta de Referência]],SIMP_M1!A:K,8,FALSE)</f>
        <v>#VALUE!</v>
      </c>
      <c r="L2980" s="107" t="e">
        <f t="shared" si="192"/>
        <v>#VALUE!</v>
      </c>
      <c r="M2980" s="107" t="e">
        <f t="shared" si="193"/>
        <v>#VALUE!</v>
      </c>
      <c r="N2980" s="142" t="e">
        <f t="shared" si="194"/>
        <v>#VALUE!</v>
      </c>
      <c r="O2980" s="142" t="e">
        <f t="shared" si="195"/>
        <v>#N/A</v>
      </c>
      <c r="P2980" s="24" t="str">
        <f>IFERROR(VLOOKUP(O2980,HOSPITAIS_COM_DIVIDAS!A:E,5,FALSE),"")</f>
        <v/>
      </c>
    </row>
    <row r="2981" spans="1:16" x14ac:dyDescent="0.25">
      <c r="A2981" s="52" t="e">
        <f>Tabela410[[#This Row],[Status da Proposta]]</f>
        <v>#VALUE!</v>
      </c>
      <c r="B2981" s="143">
        <f>MODALIDADE_1!A2981</f>
        <v>0</v>
      </c>
      <c r="C2981" s="142" t="e">
        <f>VLOOKUP(B2981,MODALIDADE_1!A:B,2,FALSE)</f>
        <v>#N/A</v>
      </c>
      <c r="D2981" s="142"/>
      <c r="E2981" s="94" t="e">
        <f>VLOOKUP(B2981,MODALIDADE_1!A:E,5,FALSE)</f>
        <v>#N/A</v>
      </c>
      <c r="F2981" s="95" t="e">
        <f>VLOOKUP(B2981,MODALIDADE_1!A:C,3,FALSE)</f>
        <v>#N/A</v>
      </c>
      <c r="G2981" s="142" t="e">
        <f>VLOOKUP(B2981,MODALIDADE_1!A:G,4,FALSE)</f>
        <v>#N/A</v>
      </c>
      <c r="H2981" s="142" t="e">
        <f>VLOOKUP(B2981,MODALIDADE_1!A:G,6,FALSE)</f>
        <v>#N/A</v>
      </c>
      <c r="I2981" s="142" t="e">
        <f>VLOOKUP(B2981,MODALIDADE_1!A:G,7,FALSE)</f>
        <v>#N/A</v>
      </c>
      <c r="J2981" s="106" t="e">
        <f>VLOOKUP(Tabela410[[#This Row],[Proposta de Referência]],SIMP_M1!A:K,9,FALSE)</f>
        <v>#VALUE!</v>
      </c>
      <c r="K2981" s="106" t="e">
        <f>VLOOKUP(Tabela410[[#This Row],[Proposta de Referência]],SIMP_M1!A:K,8,FALSE)</f>
        <v>#VALUE!</v>
      </c>
      <c r="L2981" s="107" t="e">
        <f t="shared" si="192"/>
        <v>#VALUE!</v>
      </c>
      <c r="M2981" s="107" t="e">
        <f t="shared" si="193"/>
        <v>#VALUE!</v>
      </c>
      <c r="N2981" s="142" t="e">
        <f t="shared" si="194"/>
        <v>#VALUE!</v>
      </c>
      <c r="O2981" s="142" t="e">
        <f t="shared" si="195"/>
        <v>#N/A</v>
      </c>
      <c r="P2981" s="24" t="str">
        <f>IFERROR(VLOOKUP(O2981,HOSPITAIS_COM_DIVIDAS!A:E,5,FALSE),"")</f>
        <v/>
      </c>
    </row>
    <row r="2982" spans="1:16" x14ac:dyDescent="0.25">
      <c r="A2982" s="52" t="e">
        <f>Tabela410[[#This Row],[Status da Proposta]]</f>
        <v>#VALUE!</v>
      </c>
      <c r="B2982" s="143">
        <f>MODALIDADE_1!A2982</f>
        <v>0</v>
      </c>
      <c r="C2982" s="142" t="e">
        <f>VLOOKUP(B2982,MODALIDADE_1!A:B,2,FALSE)</f>
        <v>#N/A</v>
      </c>
      <c r="D2982" s="142"/>
      <c r="E2982" s="94" t="e">
        <f>VLOOKUP(B2982,MODALIDADE_1!A:E,5,FALSE)</f>
        <v>#N/A</v>
      </c>
      <c r="F2982" s="95" t="e">
        <f>VLOOKUP(B2982,MODALIDADE_1!A:C,3,FALSE)</f>
        <v>#N/A</v>
      </c>
      <c r="G2982" s="142" t="e">
        <f>VLOOKUP(B2982,MODALIDADE_1!A:G,4,FALSE)</f>
        <v>#N/A</v>
      </c>
      <c r="H2982" s="142" t="e">
        <f>VLOOKUP(B2982,MODALIDADE_1!A:G,6,FALSE)</f>
        <v>#N/A</v>
      </c>
      <c r="I2982" s="142" t="e">
        <f>VLOOKUP(B2982,MODALIDADE_1!A:G,7,FALSE)</f>
        <v>#N/A</v>
      </c>
      <c r="J2982" s="106" t="e">
        <f>VLOOKUP(Tabela410[[#This Row],[Proposta de Referência]],SIMP_M1!A:K,9,FALSE)</f>
        <v>#VALUE!</v>
      </c>
      <c r="K2982" s="106" t="e">
        <f>VLOOKUP(Tabela410[[#This Row],[Proposta de Referência]],SIMP_M1!A:K,8,FALSE)</f>
        <v>#VALUE!</v>
      </c>
      <c r="L2982" s="107" t="e">
        <f t="shared" si="192"/>
        <v>#VALUE!</v>
      </c>
      <c r="M2982" s="107" t="e">
        <f t="shared" si="193"/>
        <v>#VALUE!</v>
      </c>
      <c r="N2982" s="142" t="e">
        <f t="shared" si="194"/>
        <v>#VALUE!</v>
      </c>
      <c r="O2982" s="142" t="e">
        <f t="shared" si="195"/>
        <v>#N/A</v>
      </c>
      <c r="P2982" s="24" t="str">
        <f>IFERROR(VLOOKUP(O2982,HOSPITAIS_COM_DIVIDAS!A:E,5,FALSE),"")</f>
        <v/>
      </c>
    </row>
    <row r="2983" spans="1:16" x14ac:dyDescent="0.25">
      <c r="A2983" s="52" t="e">
        <f>Tabela410[[#This Row],[Status da Proposta]]</f>
        <v>#VALUE!</v>
      </c>
      <c r="B2983" s="143">
        <f>MODALIDADE_1!A2983</f>
        <v>0</v>
      </c>
      <c r="C2983" s="142" t="e">
        <f>VLOOKUP(B2983,MODALIDADE_1!A:B,2,FALSE)</f>
        <v>#N/A</v>
      </c>
      <c r="D2983" s="142"/>
      <c r="E2983" s="94" t="e">
        <f>VLOOKUP(B2983,MODALIDADE_1!A:E,5,FALSE)</f>
        <v>#N/A</v>
      </c>
      <c r="F2983" s="95" t="e">
        <f>VLOOKUP(B2983,MODALIDADE_1!A:C,3,FALSE)</f>
        <v>#N/A</v>
      </c>
      <c r="G2983" s="142" t="e">
        <f>VLOOKUP(B2983,MODALIDADE_1!A:G,4,FALSE)</f>
        <v>#N/A</v>
      </c>
      <c r="H2983" s="142" t="e">
        <f>VLOOKUP(B2983,MODALIDADE_1!A:G,6,FALSE)</f>
        <v>#N/A</v>
      </c>
      <c r="I2983" s="142" t="e">
        <f>VLOOKUP(B2983,MODALIDADE_1!A:G,7,FALSE)</f>
        <v>#N/A</v>
      </c>
      <c r="J2983" s="106" t="e">
        <f>VLOOKUP(Tabela410[[#This Row],[Proposta de Referência]],SIMP_M1!A:K,9,FALSE)</f>
        <v>#VALUE!</v>
      </c>
      <c r="K2983" s="106" t="e">
        <f>VLOOKUP(Tabela410[[#This Row],[Proposta de Referência]],SIMP_M1!A:K,8,FALSE)</f>
        <v>#VALUE!</v>
      </c>
      <c r="L2983" s="107" t="e">
        <f t="shared" si="192"/>
        <v>#VALUE!</v>
      </c>
      <c r="M2983" s="107" t="e">
        <f t="shared" si="193"/>
        <v>#VALUE!</v>
      </c>
      <c r="N2983" s="142" t="e">
        <f t="shared" si="194"/>
        <v>#VALUE!</v>
      </c>
      <c r="O2983" s="142" t="e">
        <f t="shared" si="195"/>
        <v>#N/A</v>
      </c>
      <c r="P2983" s="24" t="str">
        <f>IFERROR(VLOOKUP(O2983,HOSPITAIS_COM_DIVIDAS!A:E,5,FALSE),"")</f>
        <v/>
      </c>
    </row>
    <row r="2984" spans="1:16" x14ac:dyDescent="0.25">
      <c r="A2984" s="52" t="e">
        <f>Tabela410[[#This Row],[Status da Proposta]]</f>
        <v>#VALUE!</v>
      </c>
      <c r="B2984" s="143">
        <f>MODALIDADE_1!A2984</f>
        <v>0</v>
      </c>
      <c r="C2984" s="142" t="e">
        <f>VLOOKUP(B2984,MODALIDADE_1!A:B,2,FALSE)</f>
        <v>#N/A</v>
      </c>
      <c r="D2984" s="142"/>
      <c r="E2984" s="94" t="e">
        <f>VLOOKUP(B2984,MODALIDADE_1!A:E,5,FALSE)</f>
        <v>#N/A</v>
      </c>
      <c r="F2984" s="95" t="e">
        <f>VLOOKUP(B2984,MODALIDADE_1!A:C,3,FALSE)</f>
        <v>#N/A</v>
      </c>
      <c r="G2984" s="142" t="e">
        <f>VLOOKUP(B2984,MODALIDADE_1!A:G,4,FALSE)</f>
        <v>#N/A</v>
      </c>
      <c r="H2984" s="142" t="e">
        <f>VLOOKUP(B2984,MODALIDADE_1!A:G,6,FALSE)</f>
        <v>#N/A</v>
      </c>
      <c r="I2984" s="142" t="e">
        <f>VLOOKUP(B2984,MODALIDADE_1!A:G,7,FALSE)</f>
        <v>#N/A</v>
      </c>
      <c r="J2984" s="106" t="e">
        <f>VLOOKUP(Tabela410[[#This Row],[Proposta de Referência]],SIMP_M1!A:K,9,FALSE)</f>
        <v>#VALUE!</v>
      </c>
      <c r="K2984" s="106" t="e">
        <f>VLOOKUP(Tabela410[[#This Row],[Proposta de Referência]],SIMP_M1!A:K,8,FALSE)</f>
        <v>#VALUE!</v>
      </c>
      <c r="L2984" s="107" t="e">
        <f t="shared" si="192"/>
        <v>#VALUE!</v>
      </c>
      <c r="M2984" s="107" t="e">
        <f t="shared" si="193"/>
        <v>#VALUE!</v>
      </c>
      <c r="N2984" s="142" t="e">
        <f t="shared" si="194"/>
        <v>#VALUE!</v>
      </c>
      <c r="O2984" s="142" t="e">
        <f t="shared" si="195"/>
        <v>#N/A</v>
      </c>
      <c r="P2984" s="24" t="str">
        <f>IFERROR(VLOOKUP(O2984,HOSPITAIS_COM_DIVIDAS!A:E,5,FALSE),"")</f>
        <v/>
      </c>
    </row>
    <row r="2985" spans="1:16" x14ac:dyDescent="0.25">
      <c r="A2985" s="52" t="e">
        <f>Tabela410[[#This Row],[Status da Proposta]]</f>
        <v>#VALUE!</v>
      </c>
      <c r="B2985" s="143">
        <f>MODALIDADE_1!A2985</f>
        <v>0</v>
      </c>
      <c r="C2985" s="142" t="e">
        <f>VLOOKUP(B2985,MODALIDADE_1!A:B,2,FALSE)</f>
        <v>#N/A</v>
      </c>
      <c r="D2985" s="142"/>
      <c r="E2985" s="94" t="e">
        <f>VLOOKUP(B2985,MODALIDADE_1!A:E,5,FALSE)</f>
        <v>#N/A</v>
      </c>
      <c r="F2985" s="95" t="e">
        <f>VLOOKUP(B2985,MODALIDADE_1!A:C,3,FALSE)</f>
        <v>#N/A</v>
      </c>
      <c r="G2985" s="142" t="e">
        <f>VLOOKUP(B2985,MODALIDADE_1!A:G,4,FALSE)</f>
        <v>#N/A</v>
      </c>
      <c r="H2985" s="142" t="e">
        <f>VLOOKUP(B2985,MODALIDADE_1!A:G,6,FALSE)</f>
        <v>#N/A</v>
      </c>
      <c r="I2985" s="142" t="e">
        <f>VLOOKUP(B2985,MODALIDADE_1!A:G,7,FALSE)</f>
        <v>#N/A</v>
      </c>
      <c r="J2985" s="106" t="e">
        <f>VLOOKUP(Tabela410[[#This Row],[Proposta de Referência]],SIMP_M1!A:K,9,FALSE)</f>
        <v>#VALUE!</v>
      </c>
      <c r="K2985" s="106" t="e">
        <f>VLOOKUP(Tabela410[[#This Row],[Proposta de Referência]],SIMP_M1!A:K,8,FALSE)</f>
        <v>#VALUE!</v>
      </c>
      <c r="L2985" s="107" t="e">
        <f t="shared" si="192"/>
        <v>#VALUE!</v>
      </c>
      <c r="M2985" s="107" t="e">
        <f t="shared" si="193"/>
        <v>#VALUE!</v>
      </c>
      <c r="N2985" s="142" t="e">
        <f t="shared" si="194"/>
        <v>#VALUE!</v>
      </c>
      <c r="O2985" s="142" t="e">
        <f t="shared" si="195"/>
        <v>#N/A</v>
      </c>
      <c r="P2985" s="24" t="str">
        <f>IFERROR(VLOOKUP(O2985,HOSPITAIS_COM_DIVIDAS!A:E,5,FALSE),"")</f>
        <v/>
      </c>
    </row>
    <row r="2986" spans="1:16" x14ac:dyDescent="0.25">
      <c r="A2986" s="52" t="e">
        <f>Tabela410[[#This Row],[Status da Proposta]]</f>
        <v>#VALUE!</v>
      </c>
      <c r="B2986" s="143">
        <f>MODALIDADE_1!A2986</f>
        <v>0</v>
      </c>
      <c r="C2986" s="142" t="e">
        <f>VLOOKUP(B2986,MODALIDADE_1!A:B,2,FALSE)</f>
        <v>#N/A</v>
      </c>
      <c r="D2986" s="142"/>
      <c r="E2986" s="94" t="e">
        <f>VLOOKUP(B2986,MODALIDADE_1!A:E,5,FALSE)</f>
        <v>#N/A</v>
      </c>
      <c r="F2986" s="95" t="e">
        <f>VLOOKUP(B2986,MODALIDADE_1!A:C,3,FALSE)</f>
        <v>#N/A</v>
      </c>
      <c r="G2986" s="142" t="e">
        <f>VLOOKUP(B2986,MODALIDADE_1!A:G,4,FALSE)</f>
        <v>#N/A</v>
      </c>
      <c r="H2986" s="142" t="e">
        <f>VLOOKUP(B2986,MODALIDADE_1!A:G,6,FALSE)</f>
        <v>#N/A</v>
      </c>
      <c r="I2986" s="142" t="e">
        <f>VLOOKUP(B2986,MODALIDADE_1!A:G,7,FALSE)</f>
        <v>#N/A</v>
      </c>
      <c r="J2986" s="106" t="e">
        <f>VLOOKUP(Tabela410[[#This Row],[Proposta de Referência]],SIMP_M1!A:K,9,FALSE)</f>
        <v>#VALUE!</v>
      </c>
      <c r="K2986" s="106" t="e">
        <f>VLOOKUP(Tabela410[[#This Row],[Proposta de Referência]],SIMP_M1!A:K,8,FALSE)</f>
        <v>#VALUE!</v>
      </c>
      <c r="L2986" s="107" t="e">
        <f t="shared" si="192"/>
        <v>#VALUE!</v>
      </c>
      <c r="M2986" s="107" t="e">
        <f t="shared" si="193"/>
        <v>#VALUE!</v>
      </c>
      <c r="N2986" s="142" t="e">
        <f t="shared" si="194"/>
        <v>#VALUE!</v>
      </c>
      <c r="O2986" s="142" t="e">
        <f t="shared" si="195"/>
        <v>#N/A</v>
      </c>
      <c r="P2986" s="24" t="str">
        <f>IFERROR(VLOOKUP(O2986,HOSPITAIS_COM_DIVIDAS!A:E,5,FALSE),"")</f>
        <v/>
      </c>
    </row>
    <row r="2987" spans="1:16" x14ac:dyDescent="0.25">
      <c r="A2987" s="52" t="e">
        <f>Tabela410[[#This Row],[Status da Proposta]]</f>
        <v>#VALUE!</v>
      </c>
      <c r="B2987" s="143">
        <f>MODALIDADE_1!A2987</f>
        <v>0</v>
      </c>
      <c r="C2987" s="142" t="e">
        <f>VLOOKUP(B2987,MODALIDADE_1!A:B,2,FALSE)</f>
        <v>#N/A</v>
      </c>
      <c r="D2987" s="142"/>
      <c r="E2987" s="94" t="e">
        <f>VLOOKUP(B2987,MODALIDADE_1!A:E,5,FALSE)</f>
        <v>#N/A</v>
      </c>
      <c r="F2987" s="95" t="e">
        <f>VLOOKUP(B2987,MODALIDADE_1!A:C,3,FALSE)</f>
        <v>#N/A</v>
      </c>
      <c r="G2987" s="142" t="e">
        <f>VLOOKUP(B2987,MODALIDADE_1!A:G,4,FALSE)</f>
        <v>#N/A</v>
      </c>
      <c r="H2987" s="142" t="e">
        <f>VLOOKUP(B2987,MODALIDADE_1!A:G,6,FALSE)</f>
        <v>#N/A</v>
      </c>
      <c r="I2987" s="142" t="e">
        <f>VLOOKUP(B2987,MODALIDADE_1!A:G,7,FALSE)</f>
        <v>#N/A</v>
      </c>
      <c r="J2987" s="106" t="e">
        <f>VLOOKUP(Tabela410[[#This Row],[Proposta de Referência]],SIMP_M1!A:K,9,FALSE)</f>
        <v>#VALUE!</v>
      </c>
      <c r="K2987" s="106" t="e">
        <f>VLOOKUP(Tabela410[[#This Row],[Proposta de Referência]],SIMP_M1!A:K,8,FALSE)</f>
        <v>#VALUE!</v>
      </c>
      <c r="L2987" s="107" t="e">
        <f t="shared" si="192"/>
        <v>#VALUE!</v>
      </c>
      <c r="M2987" s="107" t="e">
        <f t="shared" si="193"/>
        <v>#VALUE!</v>
      </c>
      <c r="N2987" s="142" t="e">
        <f t="shared" si="194"/>
        <v>#VALUE!</v>
      </c>
      <c r="O2987" s="142" t="e">
        <f t="shared" si="195"/>
        <v>#N/A</v>
      </c>
      <c r="P2987" s="24" t="str">
        <f>IFERROR(VLOOKUP(O2987,HOSPITAIS_COM_DIVIDAS!A:E,5,FALSE),"")</f>
        <v/>
      </c>
    </row>
    <row r="2988" spans="1:16" x14ac:dyDescent="0.25">
      <c r="A2988" s="52" t="e">
        <f>Tabela410[[#This Row],[Status da Proposta]]</f>
        <v>#VALUE!</v>
      </c>
      <c r="B2988" s="143">
        <f>MODALIDADE_1!A2988</f>
        <v>0</v>
      </c>
      <c r="C2988" s="142" t="e">
        <f>VLOOKUP(B2988,MODALIDADE_1!A:B,2,FALSE)</f>
        <v>#N/A</v>
      </c>
      <c r="D2988" s="142"/>
      <c r="E2988" s="94" t="e">
        <f>VLOOKUP(B2988,MODALIDADE_1!A:E,5,FALSE)</f>
        <v>#N/A</v>
      </c>
      <c r="F2988" s="95" t="e">
        <f>VLOOKUP(B2988,MODALIDADE_1!A:C,3,FALSE)</f>
        <v>#N/A</v>
      </c>
      <c r="G2988" s="142" t="e">
        <f>VLOOKUP(B2988,MODALIDADE_1!A:G,4,FALSE)</f>
        <v>#N/A</v>
      </c>
      <c r="H2988" s="142" t="e">
        <f>VLOOKUP(B2988,MODALIDADE_1!A:G,6,FALSE)</f>
        <v>#N/A</v>
      </c>
      <c r="I2988" s="142" t="e">
        <f>VLOOKUP(B2988,MODALIDADE_1!A:G,7,FALSE)</f>
        <v>#N/A</v>
      </c>
      <c r="J2988" s="106" t="e">
        <f>VLOOKUP(Tabela410[[#This Row],[Proposta de Referência]],SIMP_M1!A:K,9,FALSE)</f>
        <v>#VALUE!</v>
      </c>
      <c r="K2988" s="106" t="e">
        <f>VLOOKUP(Tabela410[[#This Row],[Proposta de Referência]],SIMP_M1!A:K,8,FALSE)</f>
        <v>#VALUE!</v>
      </c>
      <c r="L2988" s="107" t="e">
        <f t="shared" si="192"/>
        <v>#VALUE!</v>
      </c>
      <c r="M2988" s="107" t="e">
        <f t="shared" si="193"/>
        <v>#VALUE!</v>
      </c>
      <c r="N2988" s="142" t="e">
        <f t="shared" si="194"/>
        <v>#VALUE!</v>
      </c>
      <c r="O2988" s="142" t="e">
        <f t="shared" si="195"/>
        <v>#N/A</v>
      </c>
      <c r="P2988" s="24" t="str">
        <f>IFERROR(VLOOKUP(O2988,HOSPITAIS_COM_DIVIDAS!A:E,5,FALSE),"")</f>
        <v/>
      </c>
    </row>
    <row r="2989" spans="1:16" x14ac:dyDescent="0.25">
      <c r="A2989" s="52" t="e">
        <f>Tabela410[[#This Row],[Status da Proposta]]</f>
        <v>#VALUE!</v>
      </c>
      <c r="B2989" s="143">
        <f>MODALIDADE_1!A2989</f>
        <v>0</v>
      </c>
      <c r="C2989" s="142" t="e">
        <f>VLOOKUP(B2989,MODALIDADE_1!A:B,2,FALSE)</f>
        <v>#N/A</v>
      </c>
      <c r="D2989" s="142"/>
      <c r="E2989" s="94" t="e">
        <f>VLOOKUP(B2989,MODALIDADE_1!A:E,5,FALSE)</f>
        <v>#N/A</v>
      </c>
      <c r="F2989" s="95" t="e">
        <f>VLOOKUP(B2989,MODALIDADE_1!A:C,3,FALSE)</f>
        <v>#N/A</v>
      </c>
      <c r="G2989" s="142" t="e">
        <f>VLOOKUP(B2989,MODALIDADE_1!A:G,4,FALSE)</f>
        <v>#N/A</v>
      </c>
      <c r="H2989" s="142" t="e">
        <f>VLOOKUP(B2989,MODALIDADE_1!A:G,6,FALSE)</f>
        <v>#N/A</v>
      </c>
      <c r="I2989" s="142" t="e">
        <f>VLOOKUP(B2989,MODALIDADE_1!A:G,7,FALSE)</f>
        <v>#N/A</v>
      </c>
      <c r="J2989" s="106" t="e">
        <f>VLOOKUP(Tabela410[[#This Row],[Proposta de Referência]],SIMP_M1!A:K,9,FALSE)</f>
        <v>#VALUE!</v>
      </c>
      <c r="K2989" s="106" t="e">
        <f>VLOOKUP(Tabela410[[#This Row],[Proposta de Referência]],SIMP_M1!A:K,8,FALSE)</f>
        <v>#VALUE!</v>
      </c>
      <c r="L2989" s="107" t="e">
        <f t="shared" si="192"/>
        <v>#VALUE!</v>
      </c>
      <c r="M2989" s="107" t="e">
        <f t="shared" si="193"/>
        <v>#VALUE!</v>
      </c>
      <c r="N2989" s="142" t="e">
        <f t="shared" si="194"/>
        <v>#VALUE!</v>
      </c>
      <c r="O2989" s="142" t="e">
        <f t="shared" si="195"/>
        <v>#N/A</v>
      </c>
      <c r="P2989" s="24" t="str">
        <f>IFERROR(VLOOKUP(O2989,HOSPITAIS_COM_DIVIDAS!A:E,5,FALSE),"")</f>
        <v/>
      </c>
    </row>
    <row r="2990" spans="1:16" x14ac:dyDescent="0.25">
      <c r="A2990" s="52" t="e">
        <f>Tabela410[[#This Row],[Status da Proposta]]</f>
        <v>#VALUE!</v>
      </c>
      <c r="B2990" s="143">
        <f>MODALIDADE_1!A2990</f>
        <v>0</v>
      </c>
      <c r="C2990" s="142" t="e">
        <f>VLOOKUP(B2990,MODALIDADE_1!A:B,2,FALSE)</f>
        <v>#N/A</v>
      </c>
      <c r="D2990" s="142"/>
      <c r="E2990" s="94" t="e">
        <f>VLOOKUP(B2990,MODALIDADE_1!A:E,5,FALSE)</f>
        <v>#N/A</v>
      </c>
      <c r="F2990" s="95" t="e">
        <f>VLOOKUP(B2990,MODALIDADE_1!A:C,3,FALSE)</f>
        <v>#N/A</v>
      </c>
      <c r="G2990" s="142" t="e">
        <f>VLOOKUP(B2990,MODALIDADE_1!A:G,4,FALSE)</f>
        <v>#N/A</v>
      </c>
      <c r="H2990" s="142" t="e">
        <f>VLOOKUP(B2990,MODALIDADE_1!A:G,6,FALSE)</f>
        <v>#N/A</v>
      </c>
      <c r="I2990" s="142" t="e">
        <f>VLOOKUP(B2990,MODALIDADE_1!A:G,7,FALSE)</f>
        <v>#N/A</v>
      </c>
      <c r="J2990" s="106" t="e">
        <f>VLOOKUP(Tabela410[[#This Row],[Proposta de Referência]],SIMP_M1!A:K,9,FALSE)</f>
        <v>#VALUE!</v>
      </c>
      <c r="K2990" s="106" t="e">
        <f>VLOOKUP(Tabela410[[#This Row],[Proposta de Referência]],SIMP_M1!A:K,8,FALSE)</f>
        <v>#VALUE!</v>
      </c>
      <c r="L2990" s="107" t="e">
        <f t="shared" si="192"/>
        <v>#VALUE!</v>
      </c>
      <c r="M2990" s="107" t="e">
        <f t="shared" si="193"/>
        <v>#VALUE!</v>
      </c>
      <c r="N2990" s="142" t="e">
        <f t="shared" si="194"/>
        <v>#VALUE!</v>
      </c>
      <c r="O2990" s="142" t="e">
        <f t="shared" si="195"/>
        <v>#N/A</v>
      </c>
      <c r="P2990" s="24" t="str">
        <f>IFERROR(VLOOKUP(O2990,HOSPITAIS_COM_DIVIDAS!A:E,5,FALSE),"")</f>
        <v/>
      </c>
    </row>
    <row r="2991" spans="1:16" x14ac:dyDescent="0.25">
      <c r="A2991" s="52" t="e">
        <f>Tabela410[[#This Row],[Status da Proposta]]</f>
        <v>#VALUE!</v>
      </c>
      <c r="B2991" s="143">
        <f>MODALIDADE_1!A2991</f>
        <v>0</v>
      </c>
      <c r="C2991" s="142" t="e">
        <f>VLOOKUP(B2991,MODALIDADE_1!A:B,2,FALSE)</f>
        <v>#N/A</v>
      </c>
      <c r="D2991" s="142"/>
      <c r="E2991" s="94" t="e">
        <f>VLOOKUP(B2991,MODALIDADE_1!A:E,5,FALSE)</f>
        <v>#N/A</v>
      </c>
      <c r="F2991" s="95" t="e">
        <f>VLOOKUP(B2991,MODALIDADE_1!A:C,3,FALSE)</f>
        <v>#N/A</v>
      </c>
      <c r="G2991" s="142" t="e">
        <f>VLOOKUP(B2991,MODALIDADE_1!A:G,4,FALSE)</f>
        <v>#N/A</v>
      </c>
      <c r="H2991" s="142" t="e">
        <f>VLOOKUP(B2991,MODALIDADE_1!A:G,6,FALSE)</f>
        <v>#N/A</v>
      </c>
      <c r="I2991" s="142" t="e">
        <f>VLOOKUP(B2991,MODALIDADE_1!A:G,7,FALSE)</f>
        <v>#N/A</v>
      </c>
      <c r="J2991" s="106" t="e">
        <f>VLOOKUP(Tabela410[[#This Row],[Proposta de Referência]],SIMP_M1!A:K,9,FALSE)</f>
        <v>#VALUE!</v>
      </c>
      <c r="K2991" s="106" t="e">
        <f>VLOOKUP(Tabela410[[#This Row],[Proposta de Referência]],SIMP_M1!A:K,8,FALSE)</f>
        <v>#VALUE!</v>
      </c>
      <c r="L2991" s="107" t="e">
        <f t="shared" si="192"/>
        <v>#VALUE!</v>
      </c>
      <c r="M2991" s="107" t="e">
        <f t="shared" si="193"/>
        <v>#VALUE!</v>
      </c>
      <c r="N2991" s="142" t="e">
        <f t="shared" si="194"/>
        <v>#VALUE!</v>
      </c>
      <c r="O2991" s="142" t="e">
        <f t="shared" si="195"/>
        <v>#N/A</v>
      </c>
      <c r="P2991" s="24" t="str">
        <f>IFERROR(VLOOKUP(O2991,HOSPITAIS_COM_DIVIDAS!A:E,5,FALSE),"")</f>
        <v/>
      </c>
    </row>
    <row r="2992" spans="1:16" x14ac:dyDescent="0.25">
      <c r="A2992" s="52" t="e">
        <f>Tabela410[[#This Row],[Status da Proposta]]</f>
        <v>#VALUE!</v>
      </c>
      <c r="B2992" s="143">
        <f>MODALIDADE_1!A2992</f>
        <v>0</v>
      </c>
      <c r="C2992" s="142" t="e">
        <f>VLOOKUP(B2992,MODALIDADE_1!A:B,2,FALSE)</f>
        <v>#N/A</v>
      </c>
      <c r="D2992" s="142"/>
      <c r="E2992" s="94" t="e">
        <f>VLOOKUP(B2992,MODALIDADE_1!A:E,5,FALSE)</f>
        <v>#N/A</v>
      </c>
      <c r="F2992" s="95" t="e">
        <f>VLOOKUP(B2992,MODALIDADE_1!A:C,3,FALSE)</f>
        <v>#N/A</v>
      </c>
      <c r="G2992" s="142" t="e">
        <f>VLOOKUP(B2992,MODALIDADE_1!A:G,4,FALSE)</f>
        <v>#N/A</v>
      </c>
      <c r="H2992" s="142" t="e">
        <f>VLOOKUP(B2992,MODALIDADE_1!A:G,6,FALSE)</f>
        <v>#N/A</v>
      </c>
      <c r="I2992" s="142" t="e">
        <f>VLOOKUP(B2992,MODALIDADE_1!A:G,7,FALSE)</f>
        <v>#N/A</v>
      </c>
      <c r="J2992" s="106" t="e">
        <f>VLOOKUP(Tabela410[[#This Row],[Proposta de Referência]],SIMP_M1!A:K,9,FALSE)</f>
        <v>#VALUE!</v>
      </c>
      <c r="K2992" s="106" t="e">
        <f>VLOOKUP(Tabela410[[#This Row],[Proposta de Referência]],SIMP_M1!A:K,8,FALSE)</f>
        <v>#VALUE!</v>
      </c>
      <c r="L2992" s="107" t="e">
        <f t="shared" si="192"/>
        <v>#VALUE!</v>
      </c>
      <c r="M2992" s="107" t="e">
        <f t="shared" si="193"/>
        <v>#VALUE!</v>
      </c>
      <c r="N2992" s="142" t="e">
        <f t="shared" si="194"/>
        <v>#VALUE!</v>
      </c>
      <c r="O2992" s="142" t="e">
        <f t="shared" si="195"/>
        <v>#N/A</v>
      </c>
      <c r="P2992" s="24" t="str">
        <f>IFERROR(VLOOKUP(O2992,HOSPITAIS_COM_DIVIDAS!A:E,5,FALSE),"")</f>
        <v/>
      </c>
    </row>
    <row r="2993" spans="1:16" x14ac:dyDescent="0.25">
      <c r="A2993" s="52" t="e">
        <f>Tabela410[[#This Row],[Status da Proposta]]</f>
        <v>#VALUE!</v>
      </c>
      <c r="B2993" s="143">
        <f>MODALIDADE_1!A2993</f>
        <v>0</v>
      </c>
      <c r="C2993" s="142" t="e">
        <f>VLOOKUP(B2993,MODALIDADE_1!A:B,2,FALSE)</f>
        <v>#N/A</v>
      </c>
      <c r="D2993" s="142"/>
      <c r="E2993" s="94" t="e">
        <f>VLOOKUP(B2993,MODALIDADE_1!A:E,5,FALSE)</f>
        <v>#N/A</v>
      </c>
      <c r="F2993" s="95" t="e">
        <f>VLOOKUP(B2993,MODALIDADE_1!A:C,3,FALSE)</f>
        <v>#N/A</v>
      </c>
      <c r="G2993" s="142" t="e">
        <f>VLOOKUP(B2993,MODALIDADE_1!A:G,4,FALSE)</f>
        <v>#N/A</v>
      </c>
      <c r="H2993" s="142" t="e">
        <f>VLOOKUP(B2993,MODALIDADE_1!A:G,6,FALSE)</f>
        <v>#N/A</v>
      </c>
      <c r="I2993" s="142" t="e">
        <f>VLOOKUP(B2993,MODALIDADE_1!A:G,7,FALSE)</f>
        <v>#N/A</v>
      </c>
      <c r="J2993" s="106" t="e">
        <f>VLOOKUP(Tabela410[[#This Row],[Proposta de Referência]],SIMP_M1!A:K,9,FALSE)</f>
        <v>#VALUE!</v>
      </c>
      <c r="K2993" s="106" t="e">
        <f>VLOOKUP(Tabela410[[#This Row],[Proposta de Referência]],SIMP_M1!A:K,8,FALSE)</f>
        <v>#VALUE!</v>
      </c>
      <c r="L2993" s="107" t="e">
        <f t="shared" si="192"/>
        <v>#VALUE!</v>
      </c>
      <c r="M2993" s="107" t="e">
        <f t="shared" si="193"/>
        <v>#VALUE!</v>
      </c>
      <c r="N2993" s="142" t="e">
        <f t="shared" si="194"/>
        <v>#VALUE!</v>
      </c>
      <c r="O2993" s="142" t="e">
        <f t="shared" si="195"/>
        <v>#N/A</v>
      </c>
      <c r="P2993" s="24" t="str">
        <f>IFERROR(VLOOKUP(O2993,HOSPITAIS_COM_DIVIDAS!A:E,5,FALSE),"")</f>
        <v/>
      </c>
    </row>
    <row r="2994" spans="1:16" x14ac:dyDescent="0.25">
      <c r="A2994" s="52" t="e">
        <f>Tabela410[[#This Row],[Status da Proposta]]</f>
        <v>#VALUE!</v>
      </c>
      <c r="B2994" s="143">
        <f>MODALIDADE_1!A2994</f>
        <v>0</v>
      </c>
      <c r="C2994" s="142" t="e">
        <f>VLOOKUP(B2994,MODALIDADE_1!A:B,2,FALSE)</f>
        <v>#N/A</v>
      </c>
      <c r="D2994" s="142"/>
      <c r="E2994" s="94" t="e">
        <f>VLOOKUP(B2994,MODALIDADE_1!A:E,5,FALSE)</f>
        <v>#N/A</v>
      </c>
      <c r="F2994" s="95" t="e">
        <f>VLOOKUP(B2994,MODALIDADE_1!A:C,3,FALSE)</f>
        <v>#N/A</v>
      </c>
      <c r="G2994" s="142" t="e">
        <f>VLOOKUP(B2994,MODALIDADE_1!A:G,4,FALSE)</f>
        <v>#N/A</v>
      </c>
      <c r="H2994" s="142" t="e">
        <f>VLOOKUP(B2994,MODALIDADE_1!A:G,6,FALSE)</f>
        <v>#N/A</v>
      </c>
      <c r="I2994" s="142" t="e">
        <f>VLOOKUP(B2994,MODALIDADE_1!A:G,7,FALSE)</f>
        <v>#N/A</v>
      </c>
      <c r="J2994" s="106" t="e">
        <f>VLOOKUP(Tabela410[[#This Row],[Proposta de Referência]],SIMP_M1!A:K,9,FALSE)</f>
        <v>#VALUE!</v>
      </c>
      <c r="K2994" s="106" t="e">
        <f>VLOOKUP(Tabela410[[#This Row],[Proposta de Referência]],SIMP_M1!A:K,8,FALSE)</f>
        <v>#VALUE!</v>
      </c>
      <c r="L2994" s="107" t="e">
        <f t="shared" si="192"/>
        <v>#VALUE!</v>
      </c>
      <c r="M2994" s="107" t="e">
        <f t="shared" si="193"/>
        <v>#VALUE!</v>
      </c>
      <c r="N2994" s="142" t="e">
        <f t="shared" si="194"/>
        <v>#VALUE!</v>
      </c>
      <c r="O2994" s="142" t="e">
        <f t="shared" si="195"/>
        <v>#N/A</v>
      </c>
      <c r="P2994" s="24" t="str">
        <f>IFERROR(VLOOKUP(O2994,HOSPITAIS_COM_DIVIDAS!A:E,5,FALSE),"")</f>
        <v/>
      </c>
    </row>
    <row r="2995" spans="1:16" x14ac:dyDescent="0.25">
      <c r="A2995" s="52" t="e">
        <f>Tabela410[[#This Row],[Status da Proposta]]</f>
        <v>#VALUE!</v>
      </c>
      <c r="B2995" s="143">
        <f>MODALIDADE_1!A2995</f>
        <v>0</v>
      </c>
      <c r="C2995" s="142" t="e">
        <f>VLOOKUP(B2995,MODALIDADE_1!A:B,2,FALSE)</f>
        <v>#N/A</v>
      </c>
      <c r="D2995" s="142"/>
      <c r="E2995" s="94" t="e">
        <f>VLOOKUP(B2995,MODALIDADE_1!A:E,5,FALSE)</f>
        <v>#N/A</v>
      </c>
      <c r="F2995" s="95" t="e">
        <f>VLOOKUP(B2995,MODALIDADE_1!A:C,3,FALSE)</f>
        <v>#N/A</v>
      </c>
      <c r="G2995" s="142" t="e">
        <f>VLOOKUP(B2995,MODALIDADE_1!A:G,4,FALSE)</f>
        <v>#N/A</v>
      </c>
      <c r="H2995" s="142" t="e">
        <f>VLOOKUP(B2995,MODALIDADE_1!A:G,6,FALSE)</f>
        <v>#N/A</v>
      </c>
      <c r="I2995" s="142" t="e">
        <f>VLOOKUP(B2995,MODALIDADE_1!A:G,7,FALSE)</f>
        <v>#N/A</v>
      </c>
      <c r="J2995" s="106" t="e">
        <f>VLOOKUP(Tabela410[[#This Row],[Proposta de Referência]],SIMP_M1!A:K,9,FALSE)</f>
        <v>#VALUE!</v>
      </c>
      <c r="K2995" s="106" t="e">
        <f>VLOOKUP(Tabela410[[#This Row],[Proposta de Referência]],SIMP_M1!A:K,8,FALSE)</f>
        <v>#VALUE!</v>
      </c>
      <c r="L2995" s="107" t="e">
        <f t="shared" si="192"/>
        <v>#VALUE!</v>
      </c>
      <c r="M2995" s="107" t="e">
        <f t="shared" si="193"/>
        <v>#VALUE!</v>
      </c>
      <c r="N2995" s="142" t="e">
        <f t="shared" si="194"/>
        <v>#VALUE!</v>
      </c>
      <c r="O2995" s="142" t="e">
        <f t="shared" si="195"/>
        <v>#N/A</v>
      </c>
      <c r="P2995" s="24" t="str">
        <f>IFERROR(VLOOKUP(O2995,HOSPITAIS_COM_DIVIDAS!A:E,5,FALSE),"")</f>
        <v/>
      </c>
    </row>
    <row r="2996" spans="1:16" x14ac:dyDescent="0.25">
      <c r="A2996" s="52" t="e">
        <f>Tabela410[[#This Row],[Status da Proposta]]</f>
        <v>#VALUE!</v>
      </c>
      <c r="B2996" s="143">
        <f>MODALIDADE_1!A2996</f>
        <v>0</v>
      </c>
      <c r="C2996" s="142" t="e">
        <f>VLOOKUP(B2996,MODALIDADE_1!A:B,2,FALSE)</f>
        <v>#N/A</v>
      </c>
      <c r="D2996" s="142"/>
      <c r="E2996" s="94" t="e">
        <f>VLOOKUP(B2996,MODALIDADE_1!A:E,5,FALSE)</f>
        <v>#N/A</v>
      </c>
      <c r="F2996" s="95" t="e">
        <f>VLOOKUP(B2996,MODALIDADE_1!A:C,3,FALSE)</f>
        <v>#N/A</v>
      </c>
      <c r="G2996" s="142" t="e">
        <f>VLOOKUP(B2996,MODALIDADE_1!A:G,4,FALSE)</f>
        <v>#N/A</v>
      </c>
      <c r="H2996" s="142" t="e">
        <f>VLOOKUP(B2996,MODALIDADE_1!A:G,6,FALSE)</f>
        <v>#N/A</v>
      </c>
      <c r="I2996" s="142" t="e">
        <f>VLOOKUP(B2996,MODALIDADE_1!A:G,7,FALSE)</f>
        <v>#N/A</v>
      </c>
      <c r="J2996" s="106" t="e">
        <f>VLOOKUP(Tabela410[[#This Row],[Proposta de Referência]],SIMP_M1!A:K,9,FALSE)</f>
        <v>#VALUE!</v>
      </c>
      <c r="K2996" s="106" t="e">
        <f>VLOOKUP(Tabela410[[#This Row],[Proposta de Referência]],SIMP_M1!A:K,8,FALSE)</f>
        <v>#VALUE!</v>
      </c>
      <c r="L2996" s="107" t="e">
        <f t="shared" si="192"/>
        <v>#VALUE!</v>
      </c>
      <c r="M2996" s="107" t="e">
        <f t="shared" si="193"/>
        <v>#VALUE!</v>
      </c>
      <c r="N2996" s="142" t="e">
        <f t="shared" si="194"/>
        <v>#VALUE!</v>
      </c>
      <c r="O2996" s="142" t="e">
        <f t="shared" si="195"/>
        <v>#N/A</v>
      </c>
      <c r="P2996" s="24" t="str">
        <f>IFERROR(VLOOKUP(O2996,HOSPITAIS_COM_DIVIDAS!A:E,5,FALSE),"")</f>
        <v/>
      </c>
    </row>
    <row r="2997" spans="1:16" x14ac:dyDescent="0.25">
      <c r="A2997" s="52" t="e">
        <f>Tabela410[[#This Row],[Status da Proposta]]</f>
        <v>#VALUE!</v>
      </c>
      <c r="B2997" s="143">
        <f>MODALIDADE_1!A2997</f>
        <v>0</v>
      </c>
      <c r="C2997" s="142" t="e">
        <f>VLOOKUP(B2997,MODALIDADE_1!A:B,2,FALSE)</f>
        <v>#N/A</v>
      </c>
      <c r="D2997" s="142"/>
      <c r="E2997" s="94" t="e">
        <f>VLOOKUP(B2997,MODALIDADE_1!A:E,5,FALSE)</f>
        <v>#N/A</v>
      </c>
      <c r="F2997" s="95" t="e">
        <f>VLOOKUP(B2997,MODALIDADE_1!A:C,3,FALSE)</f>
        <v>#N/A</v>
      </c>
      <c r="G2997" s="142" t="e">
        <f>VLOOKUP(B2997,MODALIDADE_1!A:G,4,FALSE)</f>
        <v>#N/A</v>
      </c>
      <c r="H2997" s="142" t="e">
        <f>VLOOKUP(B2997,MODALIDADE_1!A:G,6,FALSE)</f>
        <v>#N/A</v>
      </c>
      <c r="I2997" s="142" t="e">
        <f>VLOOKUP(B2997,MODALIDADE_1!A:G,7,FALSE)</f>
        <v>#N/A</v>
      </c>
      <c r="J2997" s="106" t="e">
        <f>VLOOKUP(Tabela410[[#This Row],[Proposta de Referência]],SIMP_M1!A:K,9,FALSE)</f>
        <v>#VALUE!</v>
      </c>
      <c r="K2997" s="106" t="e">
        <f>VLOOKUP(Tabela410[[#This Row],[Proposta de Referência]],SIMP_M1!A:K,8,FALSE)</f>
        <v>#VALUE!</v>
      </c>
      <c r="L2997" s="107" t="e">
        <f t="shared" si="192"/>
        <v>#VALUE!</v>
      </c>
      <c r="M2997" s="107" t="e">
        <f t="shared" si="193"/>
        <v>#VALUE!</v>
      </c>
      <c r="N2997" s="142" t="e">
        <f t="shared" si="194"/>
        <v>#VALUE!</v>
      </c>
      <c r="O2997" s="142" t="e">
        <f t="shared" si="195"/>
        <v>#N/A</v>
      </c>
      <c r="P2997" s="24" t="str">
        <f>IFERROR(VLOOKUP(O2997,HOSPITAIS_COM_DIVIDAS!A:E,5,FALSE),"")</f>
        <v/>
      </c>
    </row>
    <row r="2998" spans="1:16" x14ac:dyDescent="0.25">
      <c r="A2998" s="52" t="e">
        <f>Tabela410[[#This Row],[Status da Proposta]]</f>
        <v>#VALUE!</v>
      </c>
      <c r="B2998" s="143">
        <f>MODALIDADE_1!A2998</f>
        <v>0</v>
      </c>
      <c r="C2998" s="142" t="e">
        <f>VLOOKUP(B2998,MODALIDADE_1!A:B,2,FALSE)</f>
        <v>#N/A</v>
      </c>
      <c r="D2998" s="142"/>
      <c r="E2998" s="94" t="e">
        <f>VLOOKUP(B2998,MODALIDADE_1!A:E,5,FALSE)</f>
        <v>#N/A</v>
      </c>
      <c r="F2998" s="95" t="e">
        <f>VLOOKUP(B2998,MODALIDADE_1!A:C,3,FALSE)</f>
        <v>#N/A</v>
      </c>
      <c r="G2998" s="142" t="e">
        <f>VLOOKUP(B2998,MODALIDADE_1!A:G,4,FALSE)</f>
        <v>#N/A</v>
      </c>
      <c r="H2998" s="142" t="e">
        <f>VLOOKUP(B2998,MODALIDADE_1!A:G,6,FALSE)</f>
        <v>#N/A</v>
      </c>
      <c r="I2998" s="142" t="e">
        <f>VLOOKUP(B2998,MODALIDADE_1!A:G,7,FALSE)</f>
        <v>#N/A</v>
      </c>
      <c r="J2998" s="106" t="e">
        <f>VLOOKUP(Tabela410[[#This Row],[Proposta de Referência]],SIMP_M1!A:K,9,FALSE)</f>
        <v>#VALUE!</v>
      </c>
      <c r="K2998" s="106" t="e">
        <f>VLOOKUP(Tabela410[[#This Row],[Proposta de Referência]],SIMP_M1!A:K,8,FALSE)</f>
        <v>#VALUE!</v>
      </c>
      <c r="L2998" s="107" t="e">
        <f t="shared" si="192"/>
        <v>#VALUE!</v>
      </c>
      <c r="M2998" s="107" t="e">
        <f t="shared" si="193"/>
        <v>#VALUE!</v>
      </c>
      <c r="N2998" s="142" t="e">
        <f t="shared" si="194"/>
        <v>#VALUE!</v>
      </c>
      <c r="O2998" s="142" t="e">
        <f t="shared" si="195"/>
        <v>#N/A</v>
      </c>
      <c r="P2998" s="24" t="str">
        <f>IFERROR(VLOOKUP(O2998,HOSPITAIS_COM_DIVIDAS!A:E,5,FALSE),"")</f>
        <v/>
      </c>
    </row>
    <row r="2999" spans="1:16" x14ac:dyDescent="0.25">
      <c r="A2999" s="52" t="e">
        <f>Tabela410[[#This Row],[Status da Proposta]]</f>
        <v>#VALUE!</v>
      </c>
      <c r="B2999" s="143">
        <f>MODALIDADE_1!A2999</f>
        <v>0</v>
      </c>
      <c r="C2999" s="142" t="e">
        <f>VLOOKUP(B2999,MODALIDADE_1!A:B,2,FALSE)</f>
        <v>#N/A</v>
      </c>
      <c r="D2999" s="142"/>
      <c r="E2999" s="94" t="e">
        <f>VLOOKUP(B2999,MODALIDADE_1!A:E,5,FALSE)</f>
        <v>#N/A</v>
      </c>
      <c r="F2999" s="95" t="e">
        <f>VLOOKUP(B2999,MODALIDADE_1!A:C,3,FALSE)</f>
        <v>#N/A</v>
      </c>
      <c r="G2999" s="142" t="e">
        <f>VLOOKUP(B2999,MODALIDADE_1!A:G,4,FALSE)</f>
        <v>#N/A</v>
      </c>
      <c r="H2999" s="142" t="e">
        <f>VLOOKUP(B2999,MODALIDADE_1!A:G,6,FALSE)</f>
        <v>#N/A</v>
      </c>
      <c r="I2999" s="142" t="e">
        <f>VLOOKUP(B2999,MODALIDADE_1!A:G,7,FALSE)</f>
        <v>#N/A</v>
      </c>
      <c r="J2999" s="106" t="e">
        <f>VLOOKUP(Tabela410[[#This Row],[Proposta de Referência]],SIMP_M1!A:K,9,FALSE)</f>
        <v>#VALUE!</v>
      </c>
      <c r="K2999" s="106" t="e">
        <f>VLOOKUP(Tabela410[[#This Row],[Proposta de Referência]],SIMP_M1!A:K,8,FALSE)</f>
        <v>#VALUE!</v>
      </c>
      <c r="L2999" s="107" t="e">
        <f t="shared" si="192"/>
        <v>#VALUE!</v>
      </c>
      <c r="M2999" s="107" t="e">
        <f t="shared" si="193"/>
        <v>#VALUE!</v>
      </c>
      <c r="N2999" s="142" t="e">
        <f t="shared" si="194"/>
        <v>#VALUE!</v>
      </c>
      <c r="O2999" s="142" t="e">
        <f t="shared" si="195"/>
        <v>#N/A</v>
      </c>
      <c r="P2999" s="24" t="str">
        <f>IFERROR(VLOOKUP(O2999,HOSPITAIS_COM_DIVIDAS!A:E,5,FALSE),"")</f>
        <v/>
      </c>
    </row>
    <row r="3000" spans="1:16" x14ac:dyDescent="0.25">
      <c r="A3000" s="52" t="e">
        <f>Tabela410[[#This Row],[Status da Proposta]]</f>
        <v>#VALUE!</v>
      </c>
      <c r="B3000" s="143">
        <f>MODALIDADE_1!A3000</f>
        <v>0</v>
      </c>
      <c r="C3000" s="142" t="e">
        <f>VLOOKUP(B3000,MODALIDADE_1!A:B,2,FALSE)</f>
        <v>#N/A</v>
      </c>
      <c r="D3000" s="142"/>
      <c r="E3000" s="94" t="e">
        <f>VLOOKUP(B3000,MODALIDADE_1!A:E,5,FALSE)</f>
        <v>#N/A</v>
      </c>
      <c r="F3000" s="95" t="e">
        <f>VLOOKUP(B3000,MODALIDADE_1!A:C,3,FALSE)</f>
        <v>#N/A</v>
      </c>
      <c r="G3000" s="142" t="e">
        <f>VLOOKUP(B3000,MODALIDADE_1!A:G,4,FALSE)</f>
        <v>#N/A</v>
      </c>
      <c r="H3000" s="142" t="e">
        <f>VLOOKUP(B3000,MODALIDADE_1!A:G,6,FALSE)</f>
        <v>#N/A</v>
      </c>
      <c r="I3000" s="142" t="e">
        <f>VLOOKUP(B3000,MODALIDADE_1!A:G,7,FALSE)</f>
        <v>#N/A</v>
      </c>
      <c r="J3000" s="106" t="e">
        <f>VLOOKUP(Tabela410[[#This Row],[Proposta de Referência]],SIMP_M1!A:K,9,FALSE)</f>
        <v>#VALUE!</v>
      </c>
      <c r="K3000" s="106" t="e">
        <f>VLOOKUP(Tabela410[[#This Row],[Proposta de Referência]],SIMP_M1!A:K,8,FALSE)</f>
        <v>#VALUE!</v>
      </c>
      <c r="L3000" s="107" t="e">
        <f t="shared" si="192"/>
        <v>#VALUE!</v>
      </c>
      <c r="M3000" s="107" t="e">
        <f t="shared" si="193"/>
        <v>#VALUE!</v>
      </c>
      <c r="N3000" s="142" t="e">
        <f t="shared" si="194"/>
        <v>#VALUE!</v>
      </c>
      <c r="O3000" s="142" t="e">
        <f t="shared" si="195"/>
        <v>#N/A</v>
      </c>
      <c r="P3000" s="24" t="str">
        <f>IFERROR(VLOOKUP(O3000,HOSPITAIS_COM_DIVIDAS!A:E,5,FALSE),"")</f>
        <v/>
      </c>
    </row>
    <row r="3001" spans="1:16" x14ac:dyDescent="0.25">
      <c r="A3001" s="52" t="e">
        <f>Tabela410[[#This Row],[Status da Proposta]]</f>
        <v>#VALUE!</v>
      </c>
      <c r="B3001" s="143">
        <f>MODALIDADE_1!A3001</f>
        <v>0</v>
      </c>
      <c r="C3001" s="142" t="e">
        <f>VLOOKUP(B3001,MODALIDADE_1!A:B,2,FALSE)</f>
        <v>#N/A</v>
      </c>
      <c r="D3001" s="142"/>
      <c r="E3001" s="94" t="e">
        <f>VLOOKUP(B3001,MODALIDADE_1!A:E,5,FALSE)</f>
        <v>#N/A</v>
      </c>
      <c r="F3001" s="95" t="e">
        <f>VLOOKUP(B3001,MODALIDADE_1!A:C,3,FALSE)</f>
        <v>#N/A</v>
      </c>
      <c r="G3001" s="142" t="e">
        <f>VLOOKUP(B3001,MODALIDADE_1!A:G,4,FALSE)</f>
        <v>#N/A</v>
      </c>
      <c r="H3001" s="142" t="e">
        <f>VLOOKUP(B3001,MODALIDADE_1!A:G,6,FALSE)</f>
        <v>#N/A</v>
      </c>
      <c r="I3001" s="142" t="e">
        <f>VLOOKUP(B3001,MODALIDADE_1!A:G,7,FALSE)</f>
        <v>#N/A</v>
      </c>
      <c r="J3001" s="106" t="e">
        <f>VLOOKUP(Tabela410[[#This Row],[Proposta de Referência]],SIMP_M1!A:K,9,FALSE)</f>
        <v>#VALUE!</v>
      </c>
      <c r="K3001" s="106" t="e">
        <f>VLOOKUP(Tabela410[[#This Row],[Proposta de Referência]],SIMP_M1!A:K,8,FALSE)</f>
        <v>#VALUE!</v>
      </c>
      <c r="L3001" s="107" t="e">
        <f t="shared" si="192"/>
        <v>#VALUE!</v>
      </c>
      <c r="M3001" s="107" t="e">
        <f t="shared" si="193"/>
        <v>#VALUE!</v>
      </c>
      <c r="N3001" s="142" t="e">
        <f t="shared" si="194"/>
        <v>#VALUE!</v>
      </c>
      <c r="O3001" s="142" t="e">
        <f t="shared" si="195"/>
        <v>#N/A</v>
      </c>
      <c r="P3001" s="24" t="str">
        <f>IFERROR(VLOOKUP(O3001,HOSPITAIS_COM_DIVIDAS!A:E,5,FALSE),"")</f>
        <v/>
      </c>
    </row>
    <row r="3002" spans="1:16" x14ac:dyDescent="0.25">
      <c r="A3002" s="52" t="e">
        <f>Tabela410[[#This Row],[Status da Proposta]]</f>
        <v>#VALUE!</v>
      </c>
      <c r="B3002" s="143">
        <f>MODALIDADE_1!A3002</f>
        <v>0</v>
      </c>
      <c r="C3002" s="142" t="e">
        <f>VLOOKUP(B3002,MODALIDADE_1!A:B,2,FALSE)</f>
        <v>#N/A</v>
      </c>
      <c r="D3002" s="142"/>
      <c r="E3002" s="94" t="e">
        <f>VLOOKUP(B3002,MODALIDADE_1!A:E,5,FALSE)</f>
        <v>#N/A</v>
      </c>
      <c r="F3002" s="95" t="e">
        <f>VLOOKUP(B3002,MODALIDADE_1!A:C,3,FALSE)</f>
        <v>#N/A</v>
      </c>
      <c r="G3002" s="142" t="e">
        <f>VLOOKUP(B3002,MODALIDADE_1!A:G,4,FALSE)</f>
        <v>#N/A</v>
      </c>
      <c r="H3002" s="142" t="e">
        <f>VLOOKUP(B3002,MODALIDADE_1!A:G,6,FALSE)</f>
        <v>#N/A</v>
      </c>
      <c r="I3002" s="142" t="e">
        <f>VLOOKUP(B3002,MODALIDADE_1!A:G,7,FALSE)</f>
        <v>#N/A</v>
      </c>
      <c r="J3002" s="106" t="e">
        <f>VLOOKUP(Tabela410[[#This Row],[Proposta de Referência]],SIMP_M1!A:K,9,FALSE)</f>
        <v>#VALUE!</v>
      </c>
      <c r="K3002" s="106" t="e">
        <f>VLOOKUP(Tabela410[[#This Row],[Proposta de Referência]],SIMP_M1!A:K,8,FALSE)</f>
        <v>#VALUE!</v>
      </c>
      <c r="L3002" s="107" t="e">
        <f t="shared" si="192"/>
        <v>#VALUE!</v>
      </c>
      <c r="M3002" s="107" t="e">
        <f t="shared" si="193"/>
        <v>#VALUE!</v>
      </c>
      <c r="N3002" s="142" t="e">
        <f t="shared" si="194"/>
        <v>#VALUE!</v>
      </c>
      <c r="O3002" s="142" t="e">
        <f t="shared" si="195"/>
        <v>#N/A</v>
      </c>
      <c r="P3002" s="24" t="str">
        <f>IFERROR(VLOOKUP(O3002,HOSPITAIS_COM_DIVIDAS!A:E,5,FALSE),"")</f>
        <v/>
      </c>
    </row>
    <row r="3003" spans="1:16" x14ac:dyDescent="0.25">
      <c r="A3003" s="52" t="e">
        <f>Tabela410[[#This Row],[Status da Proposta]]</f>
        <v>#VALUE!</v>
      </c>
      <c r="B3003" s="143">
        <f>MODALIDADE_1!A3003</f>
        <v>0</v>
      </c>
      <c r="C3003" s="142" t="e">
        <f>VLOOKUP(B3003,MODALIDADE_1!A:B,2,FALSE)</f>
        <v>#N/A</v>
      </c>
      <c r="D3003" s="142"/>
      <c r="E3003" s="94" t="e">
        <f>VLOOKUP(B3003,MODALIDADE_1!A:E,5,FALSE)</f>
        <v>#N/A</v>
      </c>
      <c r="F3003" s="95" t="e">
        <f>VLOOKUP(B3003,MODALIDADE_1!A:C,3,FALSE)</f>
        <v>#N/A</v>
      </c>
      <c r="G3003" s="142" t="e">
        <f>VLOOKUP(B3003,MODALIDADE_1!A:G,4,FALSE)</f>
        <v>#N/A</v>
      </c>
      <c r="H3003" s="142" t="e">
        <f>VLOOKUP(B3003,MODALIDADE_1!A:G,6,FALSE)</f>
        <v>#N/A</v>
      </c>
      <c r="I3003" s="142" t="e">
        <f>VLOOKUP(B3003,MODALIDADE_1!A:G,7,FALSE)</f>
        <v>#N/A</v>
      </c>
      <c r="J3003" s="106" t="e">
        <f>VLOOKUP(Tabela410[[#This Row],[Proposta de Referência]],SIMP_M1!A:K,9,FALSE)</f>
        <v>#VALUE!</v>
      </c>
      <c r="K3003" s="106" t="e">
        <f>VLOOKUP(Tabela410[[#This Row],[Proposta de Referência]],SIMP_M1!A:K,8,FALSE)</f>
        <v>#VALUE!</v>
      </c>
      <c r="L3003" s="107" t="e">
        <f t="shared" si="192"/>
        <v>#VALUE!</v>
      </c>
      <c r="M3003" s="107" t="e">
        <f t="shared" si="193"/>
        <v>#VALUE!</v>
      </c>
      <c r="N3003" s="142" t="e">
        <f t="shared" si="194"/>
        <v>#VALUE!</v>
      </c>
      <c r="O3003" s="142" t="e">
        <f t="shared" si="195"/>
        <v>#N/A</v>
      </c>
      <c r="P3003" s="24" t="str">
        <f>IFERROR(VLOOKUP(O3003,HOSPITAIS_COM_DIVIDAS!A:E,5,FALSE),"")</f>
        <v/>
      </c>
    </row>
    <row r="3004" spans="1:16" x14ac:dyDescent="0.25">
      <c r="A3004" s="52" t="e">
        <f>Tabela410[[#This Row],[Status da Proposta]]</f>
        <v>#VALUE!</v>
      </c>
      <c r="B3004" s="143">
        <f>MODALIDADE_1!A3004</f>
        <v>0</v>
      </c>
      <c r="C3004" s="142" t="e">
        <f>VLOOKUP(B3004,MODALIDADE_1!A:B,2,FALSE)</f>
        <v>#N/A</v>
      </c>
      <c r="D3004" s="142"/>
      <c r="E3004" s="94" t="e">
        <f>VLOOKUP(B3004,MODALIDADE_1!A:E,5,FALSE)</f>
        <v>#N/A</v>
      </c>
      <c r="F3004" s="95" t="e">
        <f>VLOOKUP(B3004,MODALIDADE_1!A:C,3,FALSE)</f>
        <v>#N/A</v>
      </c>
      <c r="G3004" s="142" t="e">
        <f>VLOOKUP(B3004,MODALIDADE_1!A:G,4,FALSE)</f>
        <v>#N/A</v>
      </c>
      <c r="H3004" s="142" t="e">
        <f>VLOOKUP(B3004,MODALIDADE_1!A:G,6,FALSE)</f>
        <v>#N/A</v>
      </c>
      <c r="I3004" s="142" t="e">
        <f>VLOOKUP(B3004,MODALIDADE_1!A:G,7,FALSE)</f>
        <v>#N/A</v>
      </c>
      <c r="J3004" s="106" t="e">
        <f>VLOOKUP(Tabela410[[#This Row],[Proposta de Referência]],SIMP_M1!A:K,9,FALSE)</f>
        <v>#VALUE!</v>
      </c>
      <c r="K3004" s="106" t="e">
        <f>VLOOKUP(Tabela410[[#This Row],[Proposta de Referência]],SIMP_M1!A:K,8,FALSE)</f>
        <v>#VALUE!</v>
      </c>
      <c r="L3004" s="107" t="e">
        <f t="shared" si="192"/>
        <v>#VALUE!</v>
      </c>
      <c r="M3004" s="107" t="e">
        <f t="shared" si="193"/>
        <v>#VALUE!</v>
      </c>
      <c r="N3004" s="142" t="e">
        <f t="shared" si="194"/>
        <v>#VALUE!</v>
      </c>
      <c r="O3004" s="142" t="e">
        <f t="shared" si="195"/>
        <v>#N/A</v>
      </c>
      <c r="P3004" s="24" t="str">
        <f>IFERROR(VLOOKUP(O3004,HOSPITAIS_COM_DIVIDAS!A:E,5,FALSE),"")</f>
        <v/>
      </c>
    </row>
    <row r="3005" spans="1:16" x14ac:dyDescent="0.25">
      <c r="A3005" s="52" t="e">
        <f>Tabela410[[#This Row],[Status da Proposta]]</f>
        <v>#VALUE!</v>
      </c>
      <c r="B3005" s="143">
        <f>MODALIDADE_1!A3005</f>
        <v>0</v>
      </c>
      <c r="C3005" s="142" t="e">
        <f>VLOOKUP(B3005,MODALIDADE_1!A:B,2,FALSE)</f>
        <v>#N/A</v>
      </c>
      <c r="D3005" s="142"/>
      <c r="E3005" s="94" t="e">
        <f>VLOOKUP(B3005,MODALIDADE_1!A:E,5,FALSE)</f>
        <v>#N/A</v>
      </c>
      <c r="F3005" s="95" t="e">
        <f>VLOOKUP(B3005,MODALIDADE_1!A:C,3,FALSE)</f>
        <v>#N/A</v>
      </c>
      <c r="G3005" s="142" t="e">
        <f>VLOOKUP(B3005,MODALIDADE_1!A:G,4,FALSE)</f>
        <v>#N/A</v>
      </c>
      <c r="H3005" s="142" t="e">
        <f>VLOOKUP(B3005,MODALIDADE_1!A:G,6,FALSE)</f>
        <v>#N/A</v>
      </c>
      <c r="I3005" s="142" t="e">
        <f>VLOOKUP(B3005,MODALIDADE_1!A:G,7,FALSE)</f>
        <v>#N/A</v>
      </c>
      <c r="J3005" s="106" t="e">
        <f>VLOOKUP(Tabela410[[#This Row],[Proposta de Referência]],SIMP_M1!A:K,9,FALSE)</f>
        <v>#VALUE!</v>
      </c>
      <c r="K3005" s="106" t="e">
        <f>VLOOKUP(Tabela410[[#This Row],[Proposta de Referência]],SIMP_M1!A:K,8,FALSE)</f>
        <v>#VALUE!</v>
      </c>
      <c r="L3005" s="107" t="e">
        <f t="shared" si="192"/>
        <v>#VALUE!</v>
      </c>
      <c r="M3005" s="107" t="e">
        <f t="shared" si="193"/>
        <v>#VALUE!</v>
      </c>
      <c r="N3005" s="142" t="e">
        <f t="shared" si="194"/>
        <v>#VALUE!</v>
      </c>
      <c r="O3005" s="142" t="e">
        <f t="shared" si="195"/>
        <v>#N/A</v>
      </c>
      <c r="P3005" s="24" t="str">
        <f>IFERROR(VLOOKUP(O3005,HOSPITAIS_COM_DIVIDAS!A:E,5,FALSE),"")</f>
        <v/>
      </c>
    </row>
    <row r="3006" spans="1:16" x14ac:dyDescent="0.25">
      <c r="A3006" s="52" t="e">
        <f>Tabela410[[#This Row],[Status da Proposta]]</f>
        <v>#VALUE!</v>
      </c>
      <c r="B3006" s="143">
        <f>MODALIDADE_1!A3006</f>
        <v>0</v>
      </c>
      <c r="C3006" s="142" t="e">
        <f>VLOOKUP(B3006,MODALIDADE_1!A:B,2,FALSE)</f>
        <v>#N/A</v>
      </c>
      <c r="D3006" s="142"/>
      <c r="E3006" s="94" t="e">
        <f>VLOOKUP(B3006,MODALIDADE_1!A:E,5,FALSE)</f>
        <v>#N/A</v>
      </c>
      <c r="F3006" s="95" t="e">
        <f>VLOOKUP(B3006,MODALIDADE_1!A:C,3,FALSE)</f>
        <v>#N/A</v>
      </c>
      <c r="G3006" s="142" t="e">
        <f>VLOOKUP(B3006,MODALIDADE_1!A:G,4,FALSE)</f>
        <v>#N/A</v>
      </c>
      <c r="H3006" s="142" t="e">
        <f>VLOOKUP(B3006,MODALIDADE_1!A:G,6,FALSE)</f>
        <v>#N/A</v>
      </c>
      <c r="I3006" s="142" t="e">
        <f>VLOOKUP(B3006,MODALIDADE_1!A:G,7,FALSE)</f>
        <v>#N/A</v>
      </c>
      <c r="J3006" s="106" t="e">
        <f>VLOOKUP(Tabela410[[#This Row],[Proposta de Referência]],SIMP_M1!A:K,9,FALSE)</f>
        <v>#VALUE!</v>
      </c>
      <c r="K3006" s="106" t="e">
        <f>VLOOKUP(Tabela410[[#This Row],[Proposta de Referência]],SIMP_M1!A:K,8,FALSE)</f>
        <v>#VALUE!</v>
      </c>
      <c r="L3006" s="107" t="e">
        <f t="shared" si="192"/>
        <v>#VALUE!</v>
      </c>
      <c r="M3006" s="107" t="e">
        <f t="shared" si="193"/>
        <v>#VALUE!</v>
      </c>
      <c r="N3006" s="142" t="e">
        <f t="shared" si="194"/>
        <v>#VALUE!</v>
      </c>
      <c r="O3006" s="142" t="e">
        <f t="shared" si="195"/>
        <v>#N/A</v>
      </c>
      <c r="P3006" s="24" t="str">
        <f>IFERROR(VLOOKUP(O3006,HOSPITAIS_COM_DIVIDAS!A:E,5,FALSE),"")</f>
        <v/>
      </c>
    </row>
    <row r="3007" spans="1:16" x14ac:dyDescent="0.25">
      <c r="A3007" s="52" t="e">
        <f>Tabela410[[#This Row],[Status da Proposta]]</f>
        <v>#VALUE!</v>
      </c>
      <c r="B3007" s="143">
        <f>MODALIDADE_1!A3007</f>
        <v>0</v>
      </c>
      <c r="C3007" s="142" t="e">
        <f>VLOOKUP(B3007,MODALIDADE_1!A:B,2,FALSE)</f>
        <v>#N/A</v>
      </c>
      <c r="D3007" s="142"/>
      <c r="E3007" s="94" t="e">
        <f>VLOOKUP(B3007,MODALIDADE_1!A:E,5,FALSE)</f>
        <v>#N/A</v>
      </c>
      <c r="F3007" s="95" t="e">
        <f>VLOOKUP(B3007,MODALIDADE_1!A:C,3,FALSE)</f>
        <v>#N/A</v>
      </c>
      <c r="G3007" s="142" t="e">
        <f>VLOOKUP(B3007,MODALIDADE_1!A:G,4,FALSE)</f>
        <v>#N/A</v>
      </c>
      <c r="H3007" s="142" t="e">
        <f>VLOOKUP(B3007,MODALIDADE_1!A:G,6,FALSE)</f>
        <v>#N/A</v>
      </c>
      <c r="I3007" s="142" t="e">
        <f>VLOOKUP(B3007,MODALIDADE_1!A:G,7,FALSE)</f>
        <v>#N/A</v>
      </c>
      <c r="J3007" s="106" t="e">
        <f>VLOOKUP(Tabela410[[#This Row],[Proposta de Referência]],SIMP_M1!A:K,9,FALSE)</f>
        <v>#VALUE!</v>
      </c>
      <c r="K3007" s="106" t="e">
        <f>VLOOKUP(Tabela410[[#This Row],[Proposta de Referência]],SIMP_M1!A:K,8,FALSE)</f>
        <v>#VALUE!</v>
      </c>
      <c r="L3007" s="107" t="e">
        <f t="shared" si="192"/>
        <v>#VALUE!</v>
      </c>
      <c r="M3007" s="107" t="e">
        <f t="shared" si="193"/>
        <v>#VALUE!</v>
      </c>
      <c r="N3007" s="142" t="e">
        <f t="shared" si="194"/>
        <v>#VALUE!</v>
      </c>
      <c r="O3007" s="142" t="e">
        <f t="shared" si="195"/>
        <v>#N/A</v>
      </c>
      <c r="P3007" s="24" t="str">
        <f>IFERROR(VLOOKUP(O3007,HOSPITAIS_COM_DIVIDAS!A:E,5,FALSE),"")</f>
        <v/>
      </c>
    </row>
    <row r="3008" spans="1:16" x14ac:dyDescent="0.25">
      <c r="A3008" s="52" t="e">
        <f>Tabela410[[#This Row],[Status da Proposta]]</f>
        <v>#VALUE!</v>
      </c>
      <c r="B3008" s="143">
        <f>MODALIDADE_1!A3008</f>
        <v>0</v>
      </c>
      <c r="C3008" s="142" t="e">
        <f>VLOOKUP(B3008,MODALIDADE_1!A:B,2,FALSE)</f>
        <v>#N/A</v>
      </c>
      <c r="D3008" s="142"/>
      <c r="E3008" s="94" t="e">
        <f>VLOOKUP(B3008,MODALIDADE_1!A:E,5,FALSE)</f>
        <v>#N/A</v>
      </c>
      <c r="F3008" s="95" t="e">
        <f>VLOOKUP(B3008,MODALIDADE_1!A:C,3,FALSE)</f>
        <v>#N/A</v>
      </c>
      <c r="G3008" s="142" t="e">
        <f>VLOOKUP(B3008,MODALIDADE_1!A:G,4,FALSE)</f>
        <v>#N/A</v>
      </c>
      <c r="H3008" s="142" t="e">
        <f>VLOOKUP(B3008,MODALIDADE_1!A:G,6,FALSE)</f>
        <v>#N/A</v>
      </c>
      <c r="I3008" s="142" t="e">
        <f>VLOOKUP(B3008,MODALIDADE_1!A:G,7,FALSE)</f>
        <v>#N/A</v>
      </c>
      <c r="J3008" s="106" t="e">
        <f>VLOOKUP(Tabela410[[#This Row],[Proposta de Referência]],SIMP_M1!A:K,9,FALSE)</f>
        <v>#VALUE!</v>
      </c>
      <c r="K3008" s="106" t="e">
        <f>VLOOKUP(Tabela410[[#This Row],[Proposta de Referência]],SIMP_M1!A:K,8,FALSE)</f>
        <v>#VALUE!</v>
      </c>
      <c r="L3008" s="107" t="e">
        <f t="shared" si="192"/>
        <v>#VALUE!</v>
      </c>
      <c r="M3008" s="107" t="e">
        <f t="shared" si="193"/>
        <v>#VALUE!</v>
      </c>
      <c r="N3008" s="142" t="e">
        <f t="shared" si="194"/>
        <v>#VALUE!</v>
      </c>
      <c r="O3008" s="142" t="e">
        <f t="shared" si="195"/>
        <v>#N/A</v>
      </c>
      <c r="P3008" s="24" t="str">
        <f>IFERROR(VLOOKUP(O3008,HOSPITAIS_COM_DIVIDAS!A:E,5,FALSE),"")</f>
        <v/>
      </c>
    </row>
    <row r="3009" spans="1:16" x14ac:dyDescent="0.25">
      <c r="A3009" s="52" t="e">
        <f>Tabela410[[#This Row],[Status da Proposta]]</f>
        <v>#VALUE!</v>
      </c>
      <c r="B3009" s="143">
        <f>MODALIDADE_1!A3009</f>
        <v>0</v>
      </c>
      <c r="C3009" s="142" t="e">
        <f>VLOOKUP(B3009,MODALIDADE_1!A:B,2,FALSE)</f>
        <v>#N/A</v>
      </c>
      <c r="D3009" s="142"/>
      <c r="E3009" s="94" t="e">
        <f>VLOOKUP(B3009,MODALIDADE_1!A:E,5,FALSE)</f>
        <v>#N/A</v>
      </c>
      <c r="F3009" s="95" t="e">
        <f>VLOOKUP(B3009,MODALIDADE_1!A:C,3,FALSE)</f>
        <v>#N/A</v>
      </c>
      <c r="G3009" s="142" t="e">
        <f>VLOOKUP(B3009,MODALIDADE_1!A:G,4,FALSE)</f>
        <v>#N/A</v>
      </c>
      <c r="H3009" s="142" t="e">
        <f>VLOOKUP(B3009,MODALIDADE_1!A:G,6,FALSE)</f>
        <v>#N/A</v>
      </c>
      <c r="I3009" s="142" t="e">
        <f>VLOOKUP(B3009,MODALIDADE_1!A:G,7,FALSE)</f>
        <v>#N/A</v>
      </c>
      <c r="J3009" s="106" t="e">
        <f>VLOOKUP(Tabela410[[#This Row],[Proposta de Referência]],SIMP_M1!A:K,9,FALSE)</f>
        <v>#VALUE!</v>
      </c>
      <c r="K3009" s="106" t="e">
        <f>VLOOKUP(Tabela410[[#This Row],[Proposta de Referência]],SIMP_M1!A:K,8,FALSE)</f>
        <v>#VALUE!</v>
      </c>
      <c r="L3009" s="107" t="e">
        <f t="shared" si="192"/>
        <v>#VALUE!</v>
      </c>
      <c r="M3009" s="107" t="e">
        <f t="shared" si="193"/>
        <v>#VALUE!</v>
      </c>
      <c r="N3009" s="142" t="e">
        <f t="shared" si="194"/>
        <v>#VALUE!</v>
      </c>
      <c r="O3009" s="142" t="e">
        <f t="shared" si="195"/>
        <v>#N/A</v>
      </c>
      <c r="P3009" s="24" t="str">
        <f>IFERROR(VLOOKUP(O3009,HOSPITAIS_COM_DIVIDAS!A:E,5,FALSE),"")</f>
        <v/>
      </c>
    </row>
    <row r="3010" spans="1:16" x14ac:dyDescent="0.25">
      <c r="A3010" s="52" t="e">
        <f>Tabela410[[#This Row],[Status da Proposta]]</f>
        <v>#VALUE!</v>
      </c>
      <c r="B3010" s="143">
        <f>MODALIDADE_1!A3010</f>
        <v>0</v>
      </c>
      <c r="C3010" s="142" t="e">
        <f>VLOOKUP(B3010,MODALIDADE_1!A:B,2,FALSE)</f>
        <v>#N/A</v>
      </c>
      <c r="D3010" s="142"/>
      <c r="E3010" s="94" t="e">
        <f>VLOOKUP(B3010,MODALIDADE_1!A:E,5,FALSE)</f>
        <v>#N/A</v>
      </c>
      <c r="F3010" s="95" t="e">
        <f>VLOOKUP(B3010,MODALIDADE_1!A:C,3,FALSE)</f>
        <v>#N/A</v>
      </c>
      <c r="G3010" s="142" t="e">
        <f>VLOOKUP(B3010,MODALIDADE_1!A:G,4,FALSE)</f>
        <v>#N/A</v>
      </c>
      <c r="H3010" s="142" t="e">
        <f>VLOOKUP(B3010,MODALIDADE_1!A:G,6,FALSE)</f>
        <v>#N/A</v>
      </c>
      <c r="I3010" s="142" t="e">
        <f>VLOOKUP(B3010,MODALIDADE_1!A:G,7,FALSE)</f>
        <v>#N/A</v>
      </c>
      <c r="J3010" s="106" t="e">
        <f>VLOOKUP(Tabela410[[#This Row],[Proposta de Referência]],SIMP_M1!A:K,9,FALSE)</f>
        <v>#VALUE!</v>
      </c>
      <c r="K3010" s="106" t="e">
        <f>VLOOKUP(Tabela410[[#This Row],[Proposta de Referência]],SIMP_M1!A:K,8,FALSE)</f>
        <v>#VALUE!</v>
      </c>
      <c r="L3010" s="107" t="e">
        <f t="shared" si="192"/>
        <v>#VALUE!</v>
      </c>
      <c r="M3010" s="107" t="e">
        <f t="shared" si="193"/>
        <v>#VALUE!</v>
      </c>
      <c r="N3010" s="142" t="e">
        <f t="shared" si="194"/>
        <v>#VALUE!</v>
      </c>
      <c r="O3010" s="142" t="e">
        <f t="shared" si="195"/>
        <v>#N/A</v>
      </c>
      <c r="P3010" s="24" t="str">
        <f>IFERROR(VLOOKUP(O3010,HOSPITAIS_COM_DIVIDAS!A:E,5,FALSE),"")</f>
        <v/>
      </c>
    </row>
    <row r="3011" spans="1:16" x14ac:dyDescent="0.25">
      <c r="A3011" s="52" t="e">
        <f>Tabela410[[#This Row],[Status da Proposta]]</f>
        <v>#VALUE!</v>
      </c>
      <c r="B3011" s="143">
        <f>MODALIDADE_1!A3011</f>
        <v>0</v>
      </c>
      <c r="C3011" s="142" t="e">
        <f>VLOOKUP(B3011,MODALIDADE_1!A:B,2,FALSE)</f>
        <v>#N/A</v>
      </c>
      <c r="D3011" s="142"/>
      <c r="E3011" s="94" t="e">
        <f>VLOOKUP(B3011,MODALIDADE_1!A:E,5,FALSE)</f>
        <v>#N/A</v>
      </c>
      <c r="F3011" s="95" t="e">
        <f>VLOOKUP(B3011,MODALIDADE_1!A:C,3,FALSE)</f>
        <v>#N/A</v>
      </c>
      <c r="G3011" s="142" t="e">
        <f>VLOOKUP(B3011,MODALIDADE_1!A:G,4,FALSE)</f>
        <v>#N/A</v>
      </c>
      <c r="H3011" s="142" t="e">
        <f>VLOOKUP(B3011,MODALIDADE_1!A:G,6,FALSE)</f>
        <v>#N/A</v>
      </c>
      <c r="I3011" s="142" t="e">
        <f>VLOOKUP(B3011,MODALIDADE_1!A:G,7,FALSE)</f>
        <v>#N/A</v>
      </c>
      <c r="J3011" s="106" t="e">
        <f>VLOOKUP(Tabela410[[#This Row],[Proposta de Referência]],SIMP_M1!A:K,9,FALSE)</f>
        <v>#VALUE!</v>
      </c>
      <c r="K3011" s="106" t="e">
        <f>VLOOKUP(Tabela410[[#This Row],[Proposta de Referência]],SIMP_M1!A:K,8,FALSE)</f>
        <v>#VALUE!</v>
      </c>
      <c r="L3011" s="107" t="e">
        <f t="shared" si="192"/>
        <v>#VALUE!</v>
      </c>
      <c r="M3011" s="107" t="e">
        <f t="shared" si="193"/>
        <v>#VALUE!</v>
      </c>
      <c r="N3011" s="142" t="e">
        <f t="shared" si="194"/>
        <v>#VALUE!</v>
      </c>
      <c r="O3011" s="142" t="e">
        <f t="shared" si="195"/>
        <v>#N/A</v>
      </c>
      <c r="P3011" s="24" t="str">
        <f>IFERROR(VLOOKUP(O3011,HOSPITAIS_COM_DIVIDAS!A:E,5,FALSE),"")</f>
        <v/>
      </c>
    </row>
    <row r="3012" spans="1:16" x14ac:dyDescent="0.25">
      <c r="A3012" s="52" t="e">
        <f>Tabela410[[#This Row],[Status da Proposta]]</f>
        <v>#VALUE!</v>
      </c>
      <c r="B3012" s="143">
        <f>MODALIDADE_1!A3012</f>
        <v>0</v>
      </c>
      <c r="C3012" s="142" t="e">
        <f>VLOOKUP(B3012,MODALIDADE_1!A:B,2,FALSE)</f>
        <v>#N/A</v>
      </c>
      <c r="D3012" s="142"/>
      <c r="E3012" s="94" t="e">
        <f>VLOOKUP(B3012,MODALIDADE_1!A:E,5,FALSE)</f>
        <v>#N/A</v>
      </c>
      <c r="F3012" s="95" t="e">
        <f>VLOOKUP(B3012,MODALIDADE_1!A:C,3,FALSE)</f>
        <v>#N/A</v>
      </c>
      <c r="G3012" s="142" t="e">
        <f>VLOOKUP(B3012,MODALIDADE_1!A:G,4,FALSE)</f>
        <v>#N/A</v>
      </c>
      <c r="H3012" s="142" t="e">
        <f>VLOOKUP(B3012,MODALIDADE_1!A:G,6,FALSE)</f>
        <v>#N/A</v>
      </c>
      <c r="I3012" s="142" t="e">
        <f>VLOOKUP(B3012,MODALIDADE_1!A:G,7,FALSE)</f>
        <v>#N/A</v>
      </c>
      <c r="J3012" s="106" t="e">
        <f>VLOOKUP(Tabela410[[#This Row],[Proposta de Referência]],SIMP_M1!A:K,9,FALSE)</f>
        <v>#VALUE!</v>
      </c>
      <c r="K3012" s="106" t="e">
        <f>VLOOKUP(Tabela410[[#This Row],[Proposta de Referência]],SIMP_M1!A:K,8,FALSE)</f>
        <v>#VALUE!</v>
      </c>
      <c r="L3012" s="107" t="e">
        <f t="shared" si="192"/>
        <v>#VALUE!</v>
      </c>
      <c r="M3012" s="107" t="e">
        <f t="shared" si="193"/>
        <v>#VALUE!</v>
      </c>
      <c r="N3012" s="142" t="e">
        <f t="shared" si="194"/>
        <v>#VALUE!</v>
      </c>
      <c r="O3012" s="142" t="e">
        <f t="shared" si="195"/>
        <v>#N/A</v>
      </c>
      <c r="P3012" s="24" t="str">
        <f>IFERROR(VLOOKUP(O3012,HOSPITAIS_COM_DIVIDAS!A:E,5,FALSE),"")</f>
        <v/>
      </c>
    </row>
    <row r="3013" spans="1:16" x14ac:dyDescent="0.25">
      <c r="A3013" s="52" t="e">
        <f>Tabela410[[#This Row],[Status da Proposta]]</f>
        <v>#VALUE!</v>
      </c>
      <c r="B3013" s="143">
        <f>MODALIDADE_1!A3013</f>
        <v>0</v>
      </c>
      <c r="C3013" s="142" t="e">
        <f>VLOOKUP(B3013,MODALIDADE_1!A:B,2,FALSE)</f>
        <v>#N/A</v>
      </c>
      <c r="D3013" s="142"/>
      <c r="E3013" s="94" t="e">
        <f>VLOOKUP(B3013,MODALIDADE_1!A:E,5,FALSE)</f>
        <v>#N/A</v>
      </c>
      <c r="F3013" s="95" t="e">
        <f>VLOOKUP(B3013,MODALIDADE_1!A:C,3,FALSE)</f>
        <v>#N/A</v>
      </c>
      <c r="G3013" s="142" t="e">
        <f>VLOOKUP(B3013,MODALIDADE_1!A:G,4,FALSE)</f>
        <v>#N/A</v>
      </c>
      <c r="H3013" s="142" t="e">
        <f>VLOOKUP(B3013,MODALIDADE_1!A:G,6,FALSE)</f>
        <v>#N/A</v>
      </c>
      <c r="I3013" s="142" t="e">
        <f>VLOOKUP(B3013,MODALIDADE_1!A:G,7,FALSE)</f>
        <v>#N/A</v>
      </c>
      <c r="J3013" s="106" t="e">
        <f>VLOOKUP(Tabela410[[#This Row],[Proposta de Referência]],SIMP_M1!A:K,9,FALSE)</f>
        <v>#VALUE!</v>
      </c>
      <c r="K3013" s="106" t="e">
        <f>VLOOKUP(Tabela410[[#This Row],[Proposta de Referência]],SIMP_M1!A:K,8,FALSE)</f>
        <v>#VALUE!</v>
      </c>
      <c r="L3013" s="107" t="e">
        <f t="shared" si="192"/>
        <v>#VALUE!</v>
      </c>
      <c r="M3013" s="107" t="e">
        <f t="shared" si="193"/>
        <v>#VALUE!</v>
      </c>
      <c r="N3013" s="142" t="e">
        <f t="shared" si="194"/>
        <v>#VALUE!</v>
      </c>
      <c r="O3013" s="142" t="e">
        <f t="shared" si="195"/>
        <v>#N/A</v>
      </c>
      <c r="P3013" s="24" t="str">
        <f>IFERROR(VLOOKUP(O3013,HOSPITAIS_COM_DIVIDAS!A:E,5,FALSE),"")</f>
        <v/>
      </c>
    </row>
    <row r="3014" spans="1:16" x14ac:dyDescent="0.25">
      <c r="A3014" s="52" t="e">
        <f>Tabela410[[#This Row],[Status da Proposta]]</f>
        <v>#VALUE!</v>
      </c>
      <c r="B3014" s="143">
        <f>MODALIDADE_1!A3014</f>
        <v>0</v>
      </c>
      <c r="C3014" s="142" t="e">
        <f>VLOOKUP(B3014,MODALIDADE_1!A:B,2,FALSE)</f>
        <v>#N/A</v>
      </c>
      <c r="D3014" s="142"/>
      <c r="E3014" s="94" t="e">
        <f>VLOOKUP(B3014,MODALIDADE_1!A:E,5,FALSE)</f>
        <v>#N/A</v>
      </c>
      <c r="F3014" s="95" t="e">
        <f>VLOOKUP(B3014,MODALIDADE_1!A:C,3,FALSE)</f>
        <v>#N/A</v>
      </c>
      <c r="G3014" s="142" t="e">
        <f>VLOOKUP(B3014,MODALIDADE_1!A:G,4,FALSE)</f>
        <v>#N/A</v>
      </c>
      <c r="H3014" s="142" t="e">
        <f>VLOOKUP(B3014,MODALIDADE_1!A:G,6,FALSE)</f>
        <v>#N/A</v>
      </c>
      <c r="I3014" s="142" t="e">
        <f>VLOOKUP(B3014,MODALIDADE_1!A:G,7,FALSE)</f>
        <v>#N/A</v>
      </c>
      <c r="J3014" s="106" t="e">
        <f>VLOOKUP(Tabela410[[#This Row],[Proposta de Referência]],SIMP_M1!A:K,9,FALSE)</f>
        <v>#VALUE!</v>
      </c>
      <c r="K3014" s="106" t="e">
        <f>VLOOKUP(Tabela410[[#This Row],[Proposta de Referência]],SIMP_M1!A:K,8,FALSE)</f>
        <v>#VALUE!</v>
      </c>
      <c r="L3014" s="107" t="e">
        <f t="shared" si="192"/>
        <v>#VALUE!</v>
      </c>
      <c r="M3014" s="107" t="e">
        <f t="shared" si="193"/>
        <v>#VALUE!</v>
      </c>
      <c r="N3014" s="142" t="e">
        <f t="shared" si="194"/>
        <v>#VALUE!</v>
      </c>
      <c r="O3014" s="142" t="e">
        <f t="shared" si="195"/>
        <v>#N/A</v>
      </c>
      <c r="P3014" s="24" t="str">
        <f>IFERROR(VLOOKUP(O3014,HOSPITAIS_COM_DIVIDAS!A:E,5,FALSE),"")</f>
        <v/>
      </c>
    </row>
    <row r="3015" spans="1:16" x14ac:dyDescent="0.25">
      <c r="A3015" s="52" t="e">
        <f>Tabela410[[#This Row],[Status da Proposta]]</f>
        <v>#VALUE!</v>
      </c>
      <c r="B3015" s="143">
        <f>MODALIDADE_1!A3015</f>
        <v>0</v>
      </c>
      <c r="C3015" s="142" t="e">
        <f>VLOOKUP(B3015,MODALIDADE_1!A:B,2,FALSE)</f>
        <v>#N/A</v>
      </c>
      <c r="D3015" s="142"/>
      <c r="E3015" s="94" t="e">
        <f>VLOOKUP(B3015,MODALIDADE_1!A:E,5,FALSE)</f>
        <v>#N/A</v>
      </c>
      <c r="F3015" s="95" t="e">
        <f>VLOOKUP(B3015,MODALIDADE_1!A:C,3,FALSE)</f>
        <v>#N/A</v>
      </c>
      <c r="G3015" s="142" t="e">
        <f>VLOOKUP(B3015,MODALIDADE_1!A:G,4,FALSE)</f>
        <v>#N/A</v>
      </c>
      <c r="H3015" s="142" t="e">
        <f>VLOOKUP(B3015,MODALIDADE_1!A:G,6,FALSE)</f>
        <v>#N/A</v>
      </c>
      <c r="I3015" s="142" t="e">
        <f>VLOOKUP(B3015,MODALIDADE_1!A:G,7,FALSE)</f>
        <v>#N/A</v>
      </c>
      <c r="J3015" s="106" t="e">
        <f>VLOOKUP(Tabela410[[#This Row],[Proposta de Referência]],SIMP_M1!A:K,9,FALSE)</f>
        <v>#VALUE!</v>
      </c>
      <c r="K3015" s="106" t="e">
        <f>VLOOKUP(Tabela410[[#This Row],[Proposta de Referência]],SIMP_M1!A:K,8,FALSE)</f>
        <v>#VALUE!</v>
      </c>
      <c r="L3015" s="107" t="e">
        <f t="shared" si="192"/>
        <v>#VALUE!</v>
      </c>
      <c r="M3015" s="107" t="e">
        <f t="shared" si="193"/>
        <v>#VALUE!</v>
      </c>
      <c r="N3015" s="142" t="e">
        <f t="shared" si="194"/>
        <v>#VALUE!</v>
      </c>
      <c r="O3015" s="142" t="e">
        <f t="shared" si="195"/>
        <v>#N/A</v>
      </c>
      <c r="P3015" s="24" t="str">
        <f>IFERROR(VLOOKUP(O3015,HOSPITAIS_COM_DIVIDAS!A:E,5,FALSE),"")</f>
        <v/>
      </c>
    </row>
    <row r="3016" spans="1:16" x14ac:dyDescent="0.25">
      <c r="A3016" s="52" t="e">
        <f>Tabela410[[#This Row],[Status da Proposta]]</f>
        <v>#VALUE!</v>
      </c>
      <c r="B3016" s="143">
        <f>MODALIDADE_1!A3016</f>
        <v>0</v>
      </c>
      <c r="C3016" s="142" t="e">
        <f>VLOOKUP(B3016,MODALIDADE_1!A:B,2,FALSE)</f>
        <v>#N/A</v>
      </c>
      <c r="D3016" s="142"/>
      <c r="E3016" s="94" t="e">
        <f>VLOOKUP(B3016,MODALIDADE_1!A:E,5,FALSE)</f>
        <v>#N/A</v>
      </c>
      <c r="F3016" s="95" t="e">
        <f>VLOOKUP(B3016,MODALIDADE_1!A:C,3,FALSE)</f>
        <v>#N/A</v>
      </c>
      <c r="G3016" s="142" t="e">
        <f>VLOOKUP(B3016,MODALIDADE_1!A:G,4,FALSE)</f>
        <v>#N/A</v>
      </c>
      <c r="H3016" s="142" t="e">
        <f>VLOOKUP(B3016,MODALIDADE_1!A:G,6,FALSE)</f>
        <v>#N/A</v>
      </c>
      <c r="I3016" s="142" t="e">
        <f>VLOOKUP(B3016,MODALIDADE_1!A:G,7,FALSE)</f>
        <v>#N/A</v>
      </c>
      <c r="J3016" s="106" t="e">
        <f>VLOOKUP(Tabela410[[#This Row],[Proposta de Referência]],SIMP_M1!A:K,9,FALSE)</f>
        <v>#VALUE!</v>
      </c>
      <c r="K3016" s="106" t="e">
        <f>VLOOKUP(Tabela410[[#This Row],[Proposta de Referência]],SIMP_M1!A:K,8,FALSE)</f>
        <v>#VALUE!</v>
      </c>
      <c r="L3016" s="107" t="e">
        <f t="shared" si="192"/>
        <v>#VALUE!</v>
      </c>
      <c r="M3016" s="107" t="e">
        <f t="shared" si="193"/>
        <v>#VALUE!</v>
      </c>
      <c r="N3016" s="142" t="e">
        <f t="shared" si="194"/>
        <v>#VALUE!</v>
      </c>
      <c r="O3016" s="142" t="e">
        <f t="shared" si="195"/>
        <v>#N/A</v>
      </c>
      <c r="P3016" s="24" t="str">
        <f>IFERROR(VLOOKUP(O3016,HOSPITAIS_COM_DIVIDAS!A:E,5,FALSE),"")</f>
        <v/>
      </c>
    </row>
    <row r="3017" spans="1:16" x14ac:dyDescent="0.25">
      <c r="A3017" s="52" t="e">
        <f>Tabela410[[#This Row],[Status da Proposta]]</f>
        <v>#VALUE!</v>
      </c>
      <c r="B3017" s="143">
        <f>MODALIDADE_1!A3017</f>
        <v>0</v>
      </c>
      <c r="C3017" s="142" t="e">
        <f>VLOOKUP(B3017,MODALIDADE_1!A:B,2,FALSE)</f>
        <v>#N/A</v>
      </c>
      <c r="D3017" s="142"/>
      <c r="E3017" s="94" t="e">
        <f>VLOOKUP(B3017,MODALIDADE_1!A:E,5,FALSE)</f>
        <v>#N/A</v>
      </c>
      <c r="F3017" s="95" t="e">
        <f>VLOOKUP(B3017,MODALIDADE_1!A:C,3,FALSE)</f>
        <v>#N/A</v>
      </c>
      <c r="G3017" s="142" t="e">
        <f>VLOOKUP(B3017,MODALIDADE_1!A:G,4,FALSE)</f>
        <v>#N/A</v>
      </c>
      <c r="H3017" s="142" t="e">
        <f>VLOOKUP(B3017,MODALIDADE_1!A:G,6,FALSE)</f>
        <v>#N/A</v>
      </c>
      <c r="I3017" s="142" t="e">
        <f>VLOOKUP(B3017,MODALIDADE_1!A:G,7,FALSE)</f>
        <v>#N/A</v>
      </c>
      <c r="J3017" s="106" t="e">
        <f>VLOOKUP(Tabela410[[#This Row],[Proposta de Referência]],SIMP_M1!A:K,9,FALSE)</f>
        <v>#VALUE!</v>
      </c>
      <c r="K3017" s="106" t="e">
        <f>VLOOKUP(Tabela410[[#This Row],[Proposta de Referência]],SIMP_M1!A:K,8,FALSE)</f>
        <v>#VALUE!</v>
      </c>
      <c r="L3017" s="107" t="e">
        <f t="shared" si="192"/>
        <v>#VALUE!</v>
      </c>
      <c r="M3017" s="107" t="e">
        <f t="shared" si="193"/>
        <v>#VALUE!</v>
      </c>
      <c r="N3017" s="142" t="e">
        <f t="shared" si="194"/>
        <v>#VALUE!</v>
      </c>
      <c r="O3017" s="142" t="e">
        <f t="shared" si="195"/>
        <v>#N/A</v>
      </c>
      <c r="P3017" s="24" t="str">
        <f>IFERROR(VLOOKUP(O3017,HOSPITAIS_COM_DIVIDAS!A:E,5,FALSE),"")</f>
        <v/>
      </c>
    </row>
    <row r="3018" spans="1:16" x14ac:dyDescent="0.25">
      <c r="A3018" s="52" t="e">
        <f>Tabela410[[#This Row],[Status da Proposta]]</f>
        <v>#VALUE!</v>
      </c>
      <c r="B3018" s="143">
        <f>MODALIDADE_1!A3018</f>
        <v>0</v>
      </c>
      <c r="C3018" s="142" t="e">
        <f>VLOOKUP(B3018,MODALIDADE_1!A:B,2,FALSE)</f>
        <v>#N/A</v>
      </c>
      <c r="D3018" s="142"/>
      <c r="E3018" s="94" t="e">
        <f>VLOOKUP(B3018,MODALIDADE_1!A:E,5,FALSE)</f>
        <v>#N/A</v>
      </c>
      <c r="F3018" s="95" t="e">
        <f>VLOOKUP(B3018,MODALIDADE_1!A:C,3,FALSE)</f>
        <v>#N/A</v>
      </c>
      <c r="G3018" s="142" t="e">
        <f>VLOOKUP(B3018,MODALIDADE_1!A:G,4,FALSE)</f>
        <v>#N/A</v>
      </c>
      <c r="H3018" s="142" t="e">
        <f>VLOOKUP(B3018,MODALIDADE_1!A:G,6,FALSE)</f>
        <v>#N/A</v>
      </c>
      <c r="I3018" s="142" t="e">
        <f>VLOOKUP(B3018,MODALIDADE_1!A:G,7,FALSE)</f>
        <v>#N/A</v>
      </c>
      <c r="J3018" s="106" t="e">
        <f>VLOOKUP(Tabela410[[#This Row],[Proposta de Referência]],SIMP_M1!A:K,9,FALSE)</f>
        <v>#VALUE!</v>
      </c>
      <c r="K3018" s="106" t="e">
        <f>VLOOKUP(Tabela410[[#This Row],[Proposta de Referência]],SIMP_M1!A:K,8,FALSE)</f>
        <v>#VALUE!</v>
      </c>
      <c r="L3018" s="107" t="e">
        <f t="shared" si="192"/>
        <v>#VALUE!</v>
      </c>
      <c r="M3018" s="107" t="e">
        <f t="shared" si="193"/>
        <v>#VALUE!</v>
      </c>
      <c r="N3018" s="142" t="e">
        <f t="shared" si="194"/>
        <v>#VALUE!</v>
      </c>
      <c r="O3018" s="142" t="e">
        <f t="shared" si="195"/>
        <v>#N/A</v>
      </c>
      <c r="P3018" s="24" t="str">
        <f>IFERROR(VLOOKUP(O3018,HOSPITAIS_COM_DIVIDAS!A:E,5,FALSE),"")</f>
        <v/>
      </c>
    </row>
    <row r="3019" spans="1:16" x14ac:dyDescent="0.25">
      <c r="A3019" s="52" t="e">
        <f>Tabela410[[#This Row],[Status da Proposta]]</f>
        <v>#VALUE!</v>
      </c>
      <c r="B3019" s="143">
        <f>MODALIDADE_1!A3019</f>
        <v>0</v>
      </c>
      <c r="C3019" s="142" t="e">
        <f>VLOOKUP(B3019,MODALIDADE_1!A:B,2,FALSE)</f>
        <v>#N/A</v>
      </c>
      <c r="D3019" s="142"/>
      <c r="E3019" s="94" t="e">
        <f>VLOOKUP(B3019,MODALIDADE_1!A:E,5,FALSE)</f>
        <v>#N/A</v>
      </c>
      <c r="F3019" s="95" t="e">
        <f>VLOOKUP(B3019,MODALIDADE_1!A:C,3,FALSE)</f>
        <v>#N/A</v>
      </c>
      <c r="G3019" s="142" t="e">
        <f>VLOOKUP(B3019,MODALIDADE_1!A:G,4,FALSE)</f>
        <v>#N/A</v>
      </c>
      <c r="H3019" s="142" t="e">
        <f>VLOOKUP(B3019,MODALIDADE_1!A:G,6,FALSE)</f>
        <v>#N/A</v>
      </c>
      <c r="I3019" s="142" t="e">
        <f>VLOOKUP(B3019,MODALIDADE_1!A:G,7,FALSE)</f>
        <v>#N/A</v>
      </c>
      <c r="J3019" s="106" t="e">
        <f>VLOOKUP(Tabela410[[#This Row],[Proposta de Referência]],SIMP_M1!A:K,9,FALSE)</f>
        <v>#VALUE!</v>
      </c>
      <c r="K3019" s="106" t="e">
        <f>VLOOKUP(Tabela410[[#This Row],[Proposta de Referência]],SIMP_M1!A:K,8,FALSE)</f>
        <v>#VALUE!</v>
      </c>
      <c r="L3019" s="107" t="e">
        <f t="shared" si="192"/>
        <v>#VALUE!</v>
      </c>
      <c r="M3019" s="107" t="e">
        <f t="shared" si="193"/>
        <v>#VALUE!</v>
      </c>
      <c r="N3019" s="142" t="e">
        <f t="shared" si="194"/>
        <v>#VALUE!</v>
      </c>
      <c r="O3019" s="142" t="e">
        <f t="shared" si="195"/>
        <v>#N/A</v>
      </c>
      <c r="P3019" s="24" t="str">
        <f>IFERROR(VLOOKUP(O3019,HOSPITAIS_COM_DIVIDAS!A:E,5,FALSE),"")</f>
        <v/>
      </c>
    </row>
    <row r="3020" spans="1:16" x14ac:dyDescent="0.25">
      <c r="A3020" s="52" t="e">
        <f>Tabela410[[#This Row],[Status da Proposta]]</f>
        <v>#VALUE!</v>
      </c>
      <c r="B3020" s="143">
        <f>MODALIDADE_1!A3020</f>
        <v>0</v>
      </c>
      <c r="C3020" s="142" t="e">
        <f>VLOOKUP(B3020,MODALIDADE_1!A:B,2,FALSE)</f>
        <v>#N/A</v>
      </c>
      <c r="D3020" s="142"/>
      <c r="E3020" s="94" t="e">
        <f>VLOOKUP(B3020,MODALIDADE_1!A:E,5,FALSE)</f>
        <v>#N/A</v>
      </c>
      <c r="F3020" s="95" t="e">
        <f>VLOOKUP(B3020,MODALIDADE_1!A:C,3,FALSE)</f>
        <v>#N/A</v>
      </c>
      <c r="G3020" s="142" t="e">
        <f>VLOOKUP(B3020,MODALIDADE_1!A:G,4,FALSE)</f>
        <v>#N/A</v>
      </c>
      <c r="H3020" s="142" t="e">
        <f>VLOOKUP(B3020,MODALIDADE_1!A:G,6,FALSE)</f>
        <v>#N/A</v>
      </c>
      <c r="I3020" s="142" t="e">
        <f>VLOOKUP(B3020,MODALIDADE_1!A:G,7,FALSE)</f>
        <v>#N/A</v>
      </c>
      <c r="J3020" s="106" t="e">
        <f>VLOOKUP(Tabela410[[#This Row],[Proposta de Referência]],SIMP_M1!A:K,9,FALSE)</f>
        <v>#VALUE!</v>
      </c>
      <c r="K3020" s="106" t="e">
        <f>VLOOKUP(Tabela410[[#This Row],[Proposta de Referência]],SIMP_M1!A:K,8,FALSE)</f>
        <v>#VALUE!</v>
      </c>
      <c r="L3020" s="107" t="e">
        <f t="shared" si="192"/>
        <v>#VALUE!</v>
      </c>
      <c r="M3020" s="107" t="e">
        <f t="shared" si="193"/>
        <v>#VALUE!</v>
      </c>
      <c r="N3020" s="142" t="e">
        <f t="shared" si="194"/>
        <v>#VALUE!</v>
      </c>
      <c r="O3020" s="142" t="e">
        <f t="shared" si="195"/>
        <v>#N/A</v>
      </c>
      <c r="P3020" s="24" t="str">
        <f>IFERROR(VLOOKUP(O3020,HOSPITAIS_COM_DIVIDAS!A:E,5,FALSE),"")</f>
        <v/>
      </c>
    </row>
    <row r="3021" spans="1:16" x14ac:dyDescent="0.25">
      <c r="A3021" s="52" t="e">
        <f>Tabela410[[#This Row],[Status da Proposta]]</f>
        <v>#VALUE!</v>
      </c>
      <c r="B3021" s="143">
        <f>MODALIDADE_1!A3021</f>
        <v>0</v>
      </c>
      <c r="C3021" s="142" t="e">
        <f>VLOOKUP(B3021,MODALIDADE_1!A:B,2,FALSE)</f>
        <v>#N/A</v>
      </c>
      <c r="D3021" s="142"/>
      <c r="E3021" s="94" t="e">
        <f>VLOOKUP(B3021,MODALIDADE_1!A:E,5,FALSE)</f>
        <v>#N/A</v>
      </c>
      <c r="F3021" s="95" t="e">
        <f>VLOOKUP(B3021,MODALIDADE_1!A:C,3,FALSE)</f>
        <v>#N/A</v>
      </c>
      <c r="G3021" s="142" t="e">
        <f>VLOOKUP(B3021,MODALIDADE_1!A:G,4,FALSE)</f>
        <v>#N/A</v>
      </c>
      <c r="H3021" s="142" t="e">
        <f>VLOOKUP(B3021,MODALIDADE_1!A:G,6,FALSE)</f>
        <v>#N/A</v>
      </c>
      <c r="I3021" s="142" t="e">
        <f>VLOOKUP(B3021,MODALIDADE_1!A:G,7,FALSE)</f>
        <v>#N/A</v>
      </c>
      <c r="J3021" s="106" t="e">
        <f>VLOOKUP(Tabela410[[#This Row],[Proposta de Referência]],SIMP_M1!A:K,9,FALSE)</f>
        <v>#VALUE!</v>
      </c>
      <c r="K3021" s="106" t="e">
        <f>VLOOKUP(Tabela410[[#This Row],[Proposta de Referência]],SIMP_M1!A:K,8,FALSE)</f>
        <v>#VALUE!</v>
      </c>
      <c r="L3021" s="107" t="e">
        <f t="shared" si="192"/>
        <v>#VALUE!</v>
      </c>
      <c r="M3021" s="107" t="e">
        <f t="shared" si="193"/>
        <v>#VALUE!</v>
      </c>
      <c r="N3021" s="142" t="e">
        <f t="shared" si="194"/>
        <v>#VALUE!</v>
      </c>
      <c r="O3021" s="142" t="e">
        <f t="shared" si="195"/>
        <v>#N/A</v>
      </c>
      <c r="P3021" s="24" t="str">
        <f>IFERROR(VLOOKUP(O3021,HOSPITAIS_COM_DIVIDAS!A:E,5,FALSE),"")</f>
        <v/>
      </c>
    </row>
    <row r="3022" spans="1:16" x14ac:dyDescent="0.25">
      <c r="A3022" s="52" t="e">
        <f>Tabela410[[#This Row],[Status da Proposta]]</f>
        <v>#VALUE!</v>
      </c>
      <c r="B3022" s="143">
        <f>MODALIDADE_1!A3022</f>
        <v>0</v>
      </c>
      <c r="C3022" s="142" t="e">
        <f>VLOOKUP(B3022,MODALIDADE_1!A:B,2,FALSE)</f>
        <v>#N/A</v>
      </c>
      <c r="D3022" s="142"/>
      <c r="E3022" s="94" t="e">
        <f>VLOOKUP(B3022,MODALIDADE_1!A:E,5,FALSE)</f>
        <v>#N/A</v>
      </c>
      <c r="F3022" s="95" t="e">
        <f>VLOOKUP(B3022,MODALIDADE_1!A:C,3,FALSE)</f>
        <v>#N/A</v>
      </c>
      <c r="G3022" s="142" t="e">
        <f>VLOOKUP(B3022,MODALIDADE_1!A:G,4,FALSE)</f>
        <v>#N/A</v>
      </c>
      <c r="H3022" s="142" t="e">
        <f>VLOOKUP(B3022,MODALIDADE_1!A:G,6,FALSE)</f>
        <v>#N/A</v>
      </c>
      <c r="I3022" s="142" t="e">
        <f>VLOOKUP(B3022,MODALIDADE_1!A:G,7,FALSE)</f>
        <v>#N/A</v>
      </c>
      <c r="J3022" s="106" t="e">
        <f>VLOOKUP(Tabela410[[#This Row],[Proposta de Referência]],SIMP_M1!A:K,9,FALSE)</f>
        <v>#VALUE!</v>
      </c>
      <c r="K3022" s="106" t="e">
        <f>VLOOKUP(Tabela410[[#This Row],[Proposta de Referência]],SIMP_M1!A:K,8,FALSE)</f>
        <v>#VALUE!</v>
      </c>
      <c r="L3022" s="107" t="e">
        <f t="shared" si="192"/>
        <v>#VALUE!</v>
      </c>
      <c r="M3022" s="107" t="e">
        <f t="shared" si="193"/>
        <v>#VALUE!</v>
      </c>
      <c r="N3022" s="142" t="e">
        <f t="shared" si="194"/>
        <v>#VALUE!</v>
      </c>
      <c r="O3022" s="142" t="e">
        <f t="shared" si="195"/>
        <v>#N/A</v>
      </c>
      <c r="P3022" s="24" t="str">
        <f>IFERROR(VLOOKUP(O3022,HOSPITAIS_COM_DIVIDAS!A:E,5,FALSE),"")</f>
        <v/>
      </c>
    </row>
    <row r="3023" spans="1:16" x14ac:dyDescent="0.25">
      <c r="A3023" s="52" t="e">
        <f>Tabela410[[#This Row],[Status da Proposta]]</f>
        <v>#VALUE!</v>
      </c>
      <c r="B3023" s="143">
        <f>MODALIDADE_1!A3023</f>
        <v>0</v>
      </c>
      <c r="C3023" s="142" t="e">
        <f>VLOOKUP(B3023,MODALIDADE_1!A:B,2,FALSE)</f>
        <v>#N/A</v>
      </c>
      <c r="D3023" s="142"/>
      <c r="E3023" s="94" t="e">
        <f>VLOOKUP(B3023,MODALIDADE_1!A:E,5,FALSE)</f>
        <v>#N/A</v>
      </c>
      <c r="F3023" s="95" t="e">
        <f>VLOOKUP(B3023,MODALIDADE_1!A:C,3,FALSE)</f>
        <v>#N/A</v>
      </c>
      <c r="G3023" s="142" t="e">
        <f>VLOOKUP(B3023,MODALIDADE_1!A:G,4,FALSE)</f>
        <v>#N/A</v>
      </c>
      <c r="H3023" s="142" t="e">
        <f>VLOOKUP(B3023,MODALIDADE_1!A:G,6,FALSE)</f>
        <v>#N/A</v>
      </c>
      <c r="I3023" s="142" t="e">
        <f>VLOOKUP(B3023,MODALIDADE_1!A:G,7,FALSE)</f>
        <v>#N/A</v>
      </c>
      <c r="J3023" s="106" t="e">
        <f>VLOOKUP(Tabela410[[#This Row],[Proposta de Referência]],SIMP_M1!A:K,9,FALSE)</f>
        <v>#VALUE!</v>
      </c>
      <c r="K3023" s="106" t="e">
        <f>VLOOKUP(Tabela410[[#This Row],[Proposta de Referência]],SIMP_M1!A:K,8,FALSE)</f>
        <v>#VALUE!</v>
      </c>
      <c r="L3023" s="107" t="e">
        <f t="shared" si="192"/>
        <v>#VALUE!</v>
      </c>
      <c r="M3023" s="107" t="e">
        <f t="shared" si="193"/>
        <v>#VALUE!</v>
      </c>
      <c r="N3023" s="142" t="e">
        <f t="shared" si="194"/>
        <v>#VALUE!</v>
      </c>
      <c r="O3023" s="142" t="e">
        <f t="shared" si="195"/>
        <v>#N/A</v>
      </c>
      <c r="P3023" s="24" t="str">
        <f>IFERROR(VLOOKUP(O3023,HOSPITAIS_COM_DIVIDAS!A:E,5,FALSE),"")</f>
        <v/>
      </c>
    </row>
    <row r="3024" spans="1:16" x14ac:dyDescent="0.25">
      <c r="A3024" s="52" t="e">
        <f>Tabela410[[#This Row],[Status da Proposta]]</f>
        <v>#VALUE!</v>
      </c>
      <c r="B3024" s="143">
        <f>MODALIDADE_1!A3024</f>
        <v>0</v>
      </c>
      <c r="C3024" s="142" t="e">
        <f>VLOOKUP(B3024,MODALIDADE_1!A:B,2,FALSE)</f>
        <v>#N/A</v>
      </c>
      <c r="D3024" s="142"/>
      <c r="E3024" s="94" t="e">
        <f>VLOOKUP(B3024,MODALIDADE_1!A:E,5,FALSE)</f>
        <v>#N/A</v>
      </c>
      <c r="F3024" s="95" t="e">
        <f>VLOOKUP(B3024,MODALIDADE_1!A:C,3,FALSE)</f>
        <v>#N/A</v>
      </c>
      <c r="G3024" s="142" t="e">
        <f>VLOOKUP(B3024,MODALIDADE_1!A:G,4,FALSE)</f>
        <v>#N/A</v>
      </c>
      <c r="H3024" s="142" t="e">
        <f>VLOOKUP(B3024,MODALIDADE_1!A:G,6,FALSE)</f>
        <v>#N/A</v>
      </c>
      <c r="I3024" s="142" t="e">
        <f>VLOOKUP(B3024,MODALIDADE_1!A:G,7,FALSE)</f>
        <v>#N/A</v>
      </c>
      <c r="J3024" s="106" t="e">
        <f>VLOOKUP(Tabela410[[#This Row],[Proposta de Referência]],SIMP_M1!A:K,9,FALSE)</f>
        <v>#VALUE!</v>
      </c>
      <c r="K3024" s="106" t="e">
        <f>VLOOKUP(Tabela410[[#This Row],[Proposta de Referência]],SIMP_M1!A:K,8,FALSE)</f>
        <v>#VALUE!</v>
      </c>
      <c r="L3024" s="107" t="e">
        <f t="shared" si="192"/>
        <v>#VALUE!</v>
      </c>
      <c r="M3024" s="107" t="e">
        <f t="shared" si="193"/>
        <v>#VALUE!</v>
      </c>
      <c r="N3024" s="142" t="e">
        <f t="shared" si="194"/>
        <v>#VALUE!</v>
      </c>
      <c r="O3024" s="142" t="e">
        <f t="shared" si="195"/>
        <v>#N/A</v>
      </c>
      <c r="P3024" s="24" t="str">
        <f>IFERROR(VLOOKUP(O3024,HOSPITAIS_COM_DIVIDAS!A:E,5,FALSE),"")</f>
        <v/>
      </c>
    </row>
    <row r="3025" spans="1:16" x14ac:dyDescent="0.25">
      <c r="A3025" s="52" t="e">
        <f>Tabela410[[#This Row],[Status da Proposta]]</f>
        <v>#VALUE!</v>
      </c>
      <c r="B3025" s="143">
        <f>MODALIDADE_1!A3025</f>
        <v>0</v>
      </c>
      <c r="C3025" s="142" t="e">
        <f>VLOOKUP(B3025,MODALIDADE_1!A:B,2,FALSE)</f>
        <v>#N/A</v>
      </c>
      <c r="D3025" s="142"/>
      <c r="E3025" s="94" t="e">
        <f>VLOOKUP(B3025,MODALIDADE_1!A:E,5,FALSE)</f>
        <v>#N/A</v>
      </c>
      <c r="F3025" s="95" t="e">
        <f>VLOOKUP(B3025,MODALIDADE_1!A:C,3,FALSE)</f>
        <v>#N/A</v>
      </c>
      <c r="G3025" s="142" t="e">
        <f>VLOOKUP(B3025,MODALIDADE_1!A:G,4,FALSE)</f>
        <v>#N/A</v>
      </c>
      <c r="H3025" s="142" t="e">
        <f>VLOOKUP(B3025,MODALIDADE_1!A:G,6,FALSE)</f>
        <v>#N/A</v>
      </c>
      <c r="I3025" s="142" t="e">
        <f>VLOOKUP(B3025,MODALIDADE_1!A:G,7,FALSE)</f>
        <v>#N/A</v>
      </c>
      <c r="J3025" s="106" t="e">
        <f>VLOOKUP(Tabela410[[#This Row],[Proposta de Referência]],SIMP_M1!A:K,9,FALSE)</f>
        <v>#VALUE!</v>
      </c>
      <c r="K3025" s="106" t="e">
        <f>VLOOKUP(Tabela410[[#This Row],[Proposta de Referência]],SIMP_M1!A:K,8,FALSE)</f>
        <v>#VALUE!</v>
      </c>
      <c r="L3025" s="107" t="e">
        <f t="shared" si="192"/>
        <v>#VALUE!</v>
      </c>
      <c r="M3025" s="107" t="e">
        <f t="shared" si="193"/>
        <v>#VALUE!</v>
      </c>
      <c r="N3025" s="142" t="e">
        <f t="shared" si="194"/>
        <v>#VALUE!</v>
      </c>
      <c r="O3025" s="142" t="e">
        <f t="shared" si="195"/>
        <v>#N/A</v>
      </c>
      <c r="P3025" s="24" t="str">
        <f>IFERROR(VLOOKUP(O3025,HOSPITAIS_COM_DIVIDAS!A:E,5,FALSE),"")</f>
        <v/>
      </c>
    </row>
    <row r="3026" spans="1:16" x14ac:dyDescent="0.25">
      <c r="A3026" s="52" t="e">
        <f>Tabela410[[#This Row],[Status da Proposta]]</f>
        <v>#VALUE!</v>
      </c>
      <c r="B3026" s="143">
        <f>MODALIDADE_1!A3026</f>
        <v>0</v>
      </c>
      <c r="C3026" s="142" t="e">
        <f>VLOOKUP(B3026,MODALIDADE_1!A:B,2,FALSE)</f>
        <v>#N/A</v>
      </c>
      <c r="D3026" s="142"/>
      <c r="E3026" s="94" t="e">
        <f>VLOOKUP(B3026,MODALIDADE_1!A:E,5,FALSE)</f>
        <v>#N/A</v>
      </c>
      <c r="F3026" s="95" t="e">
        <f>VLOOKUP(B3026,MODALIDADE_1!A:C,3,FALSE)</f>
        <v>#N/A</v>
      </c>
      <c r="G3026" s="142" t="e">
        <f>VLOOKUP(B3026,MODALIDADE_1!A:G,4,FALSE)</f>
        <v>#N/A</v>
      </c>
      <c r="H3026" s="142" t="e">
        <f>VLOOKUP(B3026,MODALIDADE_1!A:G,6,FALSE)</f>
        <v>#N/A</v>
      </c>
      <c r="I3026" s="142" t="e">
        <f>VLOOKUP(B3026,MODALIDADE_1!A:G,7,FALSE)</f>
        <v>#N/A</v>
      </c>
      <c r="J3026" s="106" t="e">
        <f>VLOOKUP(Tabela410[[#This Row],[Proposta de Referência]],SIMP_M1!A:K,9,FALSE)</f>
        <v>#VALUE!</v>
      </c>
      <c r="K3026" s="106" t="e">
        <f>VLOOKUP(Tabela410[[#This Row],[Proposta de Referência]],SIMP_M1!A:K,8,FALSE)</f>
        <v>#VALUE!</v>
      </c>
      <c r="L3026" s="107" t="e">
        <f t="shared" si="192"/>
        <v>#VALUE!</v>
      </c>
      <c r="M3026" s="107" t="e">
        <f t="shared" si="193"/>
        <v>#VALUE!</v>
      </c>
      <c r="N3026" s="142" t="e">
        <f t="shared" si="194"/>
        <v>#VALUE!</v>
      </c>
      <c r="O3026" s="142" t="e">
        <f t="shared" si="195"/>
        <v>#N/A</v>
      </c>
      <c r="P3026" s="24" t="str">
        <f>IFERROR(VLOOKUP(O3026,HOSPITAIS_COM_DIVIDAS!A:E,5,FALSE),"")</f>
        <v/>
      </c>
    </row>
    <row r="3027" spans="1:16" x14ac:dyDescent="0.25">
      <c r="A3027" s="52" t="e">
        <f>Tabela410[[#This Row],[Status da Proposta]]</f>
        <v>#VALUE!</v>
      </c>
      <c r="B3027" s="143">
        <f>MODALIDADE_1!A3027</f>
        <v>0</v>
      </c>
      <c r="C3027" s="142" t="e">
        <f>VLOOKUP(B3027,MODALIDADE_1!A:B,2,FALSE)</f>
        <v>#N/A</v>
      </c>
      <c r="D3027" s="142"/>
      <c r="E3027" s="94" t="e">
        <f>VLOOKUP(B3027,MODALIDADE_1!A:E,5,FALSE)</f>
        <v>#N/A</v>
      </c>
      <c r="F3027" s="95" t="e">
        <f>VLOOKUP(B3027,MODALIDADE_1!A:C,3,FALSE)</f>
        <v>#N/A</v>
      </c>
      <c r="G3027" s="142" t="e">
        <f>VLOOKUP(B3027,MODALIDADE_1!A:G,4,FALSE)</f>
        <v>#N/A</v>
      </c>
      <c r="H3027" s="142" t="e">
        <f>VLOOKUP(B3027,MODALIDADE_1!A:G,6,FALSE)</f>
        <v>#N/A</v>
      </c>
      <c r="I3027" s="142" t="e">
        <f>VLOOKUP(B3027,MODALIDADE_1!A:G,7,FALSE)</f>
        <v>#N/A</v>
      </c>
      <c r="J3027" s="106" t="e">
        <f>VLOOKUP(Tabela410[[#This Row],[Proposta de Referência]],SIMP_M1!A:K,9,FALSE)</f>
        <v>#VALUE!</v>
      </c>
      <c r="K3027" s="106" t="e">
        <f>VLOOKUP(Tabela410[[#This Row],[Proposta de Referência]],SIMP_M1!A:K,8,FALSE)</f>
        <v>#VALUE!</v>
      </c>
      <c r="L3027" s="107" t="e">
        <f t="shared" si="192"/>
        <v>#VALUE!</v>
      </c>
      <c r="M3027" s="107" t="e">
        <f t="shared" si="193"/>
        <v>#VALUE!</v>
      </c>
      <c r="N3027" s="142" t="e">
        <f t="shared" si="194"/>
        <v>#VALUE!</v>
      </c>
      <c r="O3027" s="142" t="e">
        <f t="shared" si="195"/>
        <v>#N/A</v>
      </c>
      <c r="P3027" s="24" t="str">
        <f>IFERROR(VLOOKUP(O3027,HOSPITAIS_COM_DIVIDAS!A:E,5,FALSE),"")</f>
        <v/>
      </c>
    </row>
    <row r="3028" spans="1:16" x14ac:dyDescent="0.25">
      <c r="A3028" s="52" t="e">
        <f>Tabela410[[#This Row],[Status da Proposta]]</f>
        <v>#VALUE!</v>
      </c>
      <c r="B3028" s="143">
        <f>MODALIDADE_1!A3028</f>
        <v>0</v>
      </c>
      <c r="C3028" s="142" t="e">
        <f>VLOOKUP(B3028,MODALIDADE_1!A:B,2,FALSE)</f>
        <v>#N/A</v>
      </c>
      <c r="D3028" s="142"/>
      <c r="E3028" s="94" t="e">
        <f>VLOOKUP(B3028,MODALIDADE_1!A:E,5,FALSE)</f>
        <v>#N/A</v>
      </c>
      <c r="F3028" s="95" t="e">
        <f>VLOOKUP(B3028,MODALIDADE_1!A:C,3,FALSE)</f>
        <v>#N/A</v>
      </c>
      <c r="G3028" s="142" t="e">
        <f>VLOOKUP(B3028,MODALIDADE_1!A:G,4,FALSE)</f>
        <v>#N/A</v>
      </c>
      <c r="H3028" s="142" t="e">
        <f>VLOOKUP(B3028,MODALIDADE_1!A:G,6,FALSE)</f>
        <v>#N/A</v>
      </c>
      <c r="I3028" s="142" t="e">
        <f>VLOOKUP(B3028,MODALIDADE_1!A:G,7,FALSE)</f>
        <v>#N/A</v>
      </c>
      <c r="J3028" s="106" t="e">
        <f>VLOOKUP(Tabela410[[#This Row],[Proposta de Referência]],SIMP_M1!A:K,9,FALSE)</f>
        <v>#VALUE!</v>
      </c>
      <c r="K3028" s="106" t="e">
        <f>VLOOKUP(Tabela410[[#This Row],[Proposta de Referência]],SIMP_M1!A:K,8,FALSE)</f>
        <v>#VALUE!</v>
      </c>
      <c r="L3028" s="107" t="e">
        <f t="shared" si="192"/>
        <v>#VALUE!</v>
      </c>
      <c r="M3028" s="107" t="e">
        <f t="shared" si="193"/>
        <v>#VALUE!</v>
      </c>
      <c r="N3028" s="142" t="e">
        <f t="shared" si="194"/>
        <v>#VALUE!</v>
      </c>
      <c r="O3028" s="142" t="e">
        <f t="shared" si="195"/>
        <v>#N/A</v>
      </c>
      <c r="P3028" s="24" t="str">
        <f>IFERROR(VLOOKUP(O3028,HOSPITAIS_COM_DIVIDAS!A:E,5,FALSE),"")</f>
        <v/>
      </c>
    </row>
    <row r="3029" spans="1:16" x14ac:dyDescent="0.25">
      <c r="A3029" s="52" t="e">
        <f>Tabela410[[#This Row],[Status da Proposta]]</f>
        <v>#VALUE!</v>
      </c>
      <c r="B3029" s="143">
        <f>MODALIDADE_1!A3029</f>
        <v>0</v>
      </c>
      <c r="C3029" s="142" t="e">
        <f>VLOOKUP(B3029,MODALIDADE_1!A:B,2,FALSE)</f>
        <v>#N/A</v>
      </c>
      <c r="D3029" s="142"/>
      <c r="E3029" s="94" t="e">
        <f>VLOOKUP(B3029,MODALIDADE_1!A:E,5,FALSE)</f>
        <v>#N/A</v>
      </c>
      <c r="F3029" s="95" t="e">
        <f>VLOOKUP(B3029,MODALIDADE_1!A:C,3,FALSE)</f>
        <v>#N/A</v>
      </c>
      <c r="G3029" s="142" t="e">
        <f>VLOOKUP(B3029,MODALIDADE_1!A:G,4,FALSE)</f>
        <v>#N/A</v>
      </c>
      <c r="H3029" s="142" t="e">
        <f>VLOOKUP(B3029,MODALIDADE_1!A:G,6,FALSE)</f>
        <v>#N/A</v>
      </c>
      <c r="I3029" s="142" t="e">
        <f>VLOOKUP(B3029,MODALIDADE_1!A:G,7,FALSE)</f>
        <v>#N/A</v>
      </c>
      <c r="J3029" s="106" t="e">
        <f>VLOOKUP(Tabela410[[#This Row],[Proposta de Referência]],SIMP_M1!A:K,9,FALSE)</f>
        <v>#VALUE!</v>
      </c>
      <c r="K3029" s="106" t="e">
        <f>VLOOKUP(Tabela410[[#This Row],[Proposta de Referência]],SIMP_M1!A:K,8,FALSE)</f>
        <v>#VALUE!</v>
      </c>
      <c r="L3029" s="107" t="e">
        <f t="shared" si="192"/>
        <v>#VALUE!</v>
      </c>
      <c r="M3029" s="107" t="e">
        <f t="shared" si="193"/>
        <v>#VALUE!</v>
      </c>
      <c r="N3029" s="142" t="e">
        <f t="shared" si="194"/>
        <v>#VALUE!</v>
      </c>
      <c r="O3029" s="142" t="e">
        <f t="shared" si="195"/>
        <v>#N/A</v>
      </c>
      <c r="P3029" s="24" t="str">
        <f>IFERROR(VLOOKUP(O3029,HOSPITAIS_COM_DIVIDAS!A:E,5,FALSE),"")</f>
        <v/>
      </c>
    </row>
    <row r="3030" spans="1:16" x14ac:dyDescent="0.25">
      <c r="A3030" s="52" t="e">
        <f>Tabela410[[#This Row],[Status da Proposta]]</f>
        <v>#VALUE!</v>
      </c>
      <c r="B3030" s="143">
        <f>MODALIDADE_1!A3030</f>
        <v>0</v>
      </c>
      <c r="C3030" s="142" t="e">
        <f>VLOOKUP(B3030,MODALIDADE_1!A:B,2,FALSE)</f>
        <v>#N/A</v>
      </c>
      <c r="D3030" s="142"/>
      <c r="E3030" s="94" t="e">
        <f>VLOOKUP(B3030,MODALIDADE_1!A:E,5,FALSE)</f>
        <v>#N/A</v>
      </c>
      <c r="F3030" s="95" t="e">
        <f>VLOOKUP(B3030,MODALIDADE_1!A:C,3,FALSE)</f>
        <v>#N/A</v>
      </c>
      <c r="G3030" s="142" t="e">
        <f>VLOOKUP(B3030,MODALIDADE_1!A:G,4,FALSE)</f>
        <v>#N/A</v>
      </c>
      <c r="H3030" s="142" t="e">
        <f>VLOOKUP(B3030,MODALIDADE_1!A:G,6,FALSE)</f>
        <v>#N/A</v>
      </c>
      <c r="I3030" s="142" t="e">
        <f>VLOOKUP(B3030,MODALIDADE_1!A:G,7,FALSE)</f>
        <v>#N/A</v>
      </c>
      <c r="J3030" s="106" t="e">
        <f>VLOOKUP(Tabela410[[#This Row],[Proposta de Referência]],SIMP_M1!A:K,9,FALSE)</f>
        <v>#VALUE!</v>
      </c>
      <c r="K3030" s="106" t="e">
        <f>VLOOKUP(Tabela410[[#This Row],[Proposta de Referência]],SIMP_M1!A:K,8,FALSE)</f>
        <v>#VALUE!</v>
      </c>
      <c r="L3030" s="107" t="e">
        <f t="shared" si="192"/>
        <v>#VALUE!</v>
      </c>
      <c r="M3030" s="107" t="e">
        <f t="shared" si="193"/>
        <v>#VALUE!</v>
      </c>
      <c r="N3030" s="142" t="e">
        <f t="shared" si="194"/>
        <v>#VALUE!</v>
      </c>
      <c r="O3030" s="142" t="e">
        <f t="shared" si="195"/>
        <v>#N/A</v>
      </c>
      <c r="P3030" s="24" t="str">
        <f>IFERROR(VLOOKUP(O3030,HOSPITAIS_COM_DIVIDAS!A:E,5,FALSE),"")</f>
        <v/>
      </c>
    </row>
    <row r="3031" spans="1:16" x14ac:dyDescent="0.25">
      <c r="A3031" s="52" t="e">
        <f>Tabela410[[#This Row],[Status da Proposta]]</f>
        <v>#VALUE!</v>
      </c>
      <c r="B3031" s="143">
        <f>MODALIDADE_1!A3031</f>
        <v>0</v>
      </c>
      <c r="C3031" s="142" t="e">
        <f>VLOOKUP(B3031,MODALIDADE_1!A:B,2,FALSE)</f>
        <v>#N/A</v>
      </c>
      <c r="D3031" s="142"/>
      <c r="E3031" s="94" t="e">
        <f>VLOOKUP(B3031,MODALIDADE_1!A:E,5,FALSE)</f>
        <v>#N/A</v>
      </c>
      <c r="F3031" s="95" t="e">
        <f>VLOOKUP(B3031,MODALIDADE_1!A:C,3,FALSE)</f>
        <v>#N/A</v>
      </c>
      <c r="G3031" s="142" t="e">
        <f>VLOOKUP(B3031,MODALIDADE_1!A:G,4,FALSE)</f>
        <v>#N/A</v>
      </c>
      <c r="H3031" s="142" t="e">
        <f>VLOOKUP(B3031,MODALIDADE_1!A:G,6,FALSE)</f>
        <v>#N/A</v>
      </c>
      <c r="I3031" s="142" t="e">
        <f>VLOOKUP(B3031,MODALIDADE_1!A:G,7,FALSE)</f>
        <v>#N/A</v>
      </c>
      <c r="J3031" s="106" t="e">
        <f>VLOOKUP(Tabela410[[#This Row],[Proposta de Referência]],SIMP_M1!A:K,9,FALSE)</f>
        <v>#VALUE!</v>
      </c>
      <c r="K3031" s="106" t="e">
        <f>VLOOKUP(Tabela410[[#This Row],[Proposta de Referência]],SIMP_M1!A:K,8,FALSE)</f>
        <v>#VALUE!</v>
      </c>
      <c r="L3031" s="107" t="e">
        <f t="shared" si="192"/>
        <v>#VALUE!</v>
      </c>
      <c r="M3031" s="107" t="e">
        <f t="shared" si="193"/>
        <v>#VALUE!</v>
      </c>
      <c r="N3031" s="142" t="e">
        <f t="shared" si="194"/>
        <v>#VALUE!</v>
      </c>
      <c r="O3031" s="142" t="e">
        <f t="shared" si="195"/>
        <v>#N/A</v>
      </c>
      <c r="P3031" s="24" t="str">
        <f>IFERROR(VLOOKUP(O3031,HOSPITAIS_COM_DIVIDAS!A:E,5,FALSE),"")</f>
        <v/>
      </c>
    </row>
    <row r="3032" spans="1:16" x14ac:dyDescent="0.25">
      <c r="A3032" s="52" t="e">
        <f>Tabela410[[#This Row],[Status da Proposta]]</f>
        <v>#VALUE!</v>
      </c>
      <c r="B3032" s="143">
        <f>MODALIDADE_1!A3032</f>
        <v>0</v>
      </c>
      <c r="C3032" s="142" t="e">
        <f>VLOOKUP(B3032,MODALIDADE_1!A:B,2,FALSE)</f>
        <v>#N/A</v>
      </c>
      <c r="D3032" s="142"/>
      <c r="E3032" s="94" t="e">
        <f>VLOOKUP(B3032,MODALIDADE_1!A:E,5,FALSE)</f>
        <v>#N/A</v>
      </c>
      <c r="F3032" s="95" t="e">
        <f>VLOOKUP(B3032,MODALIDADE_1!A:C,3,FALSE)</f>
        <v>#N/A</v>
      </c>
      <c r="G3032" s="142" t="e">
        <f>VLOOKUP(B3032,MODALIDADE_1!A:G,4,FALSE)</f>
        <v>#N/A</v>
      </c>
      <c r="H3032" s="142" t="e">
        <f>VLOOKUP(B3032,MODALIDADE_1!A:G,6,FALSE)</f>
        <v>#N/A</v>
      </c>
      <c r="I3032" s="142" t="e">
        <f>VLOOKUP(B3032,MODALIDADE_1!A:G,7,FALSE)</f>
        <v>#N/A</v>
      </c>
      <c r="J3032" s="106" t="e">
        <f>VLOOKUP(Tabela410[[#This Row],[Proposta de Referência]],SIMP_M1!A:K,9,FALSE)</f>
        <v>#VALUE!</v>
      </c>
      <c r="K3032" s="106" t="e">
        <f>VLOOKUP(Tabela410[[#This Row],[Proposta de Referência]],SIMP_M1!A:K,8,FALSE)</f>
        <v>#VALUE!</v>
      </c>
      <c r="L3032" s="107" t="e">
        <f t="shared" si="192"/>
        <v>#VALUE!</v>
      </c>
      <c r="M3032" s="107" t="e">
        <f t="shared" si="193"/>
        <v>#VALUE!</v>
      </c>
      <c r="N3032" s="142" t="e">
        <f t="shared" si="194"/>
        <v>#VALUE!</v>
      </c>
      <c r="O3032" s="142" t="e">
        <f t="shared" si="195"/>
        <v>#N/A</v>
      </c>
      <c r="P3032" s="24" t="str">
        <f>IFERROR(VLOOKUP(O3032,HOSPITAIS_COM_DIVIDAS!A:E,5,FALSE),"")</f>
        <v/>
      </c>
    </row>
    <row r="3033" spans="1:16" x14ac:dyDescent="0.25">
      <c r="A3033" s="52" t="e">
        <f>Tabela410[[#This Row],[Status da Proposta]]</f>
        <v>#VALUE!</v>
      </c>
      <c r="B3033" s="143">
        <f>MODALIDADE_1!A3033</f>
        <v>0</v>
      </c>
      <c r="C3033" s="142" t="e">
        <f>VLOOKUP(B3033,MODALIDADE_1!A:B,2,FALSE)</f>
        <v>#N/A</v>
      </c>
      <c r="D3033" s="142"/>
      <c r="E3033" s="94" t="e">
        <f>VLOOKUP(B3033,MODALIDADE_1!A:E,5,FALSE)</f>
        <v>#N/A</v>
      </c>
      <c r="F3033" s="95" t="e">
        <f>VLOOKUP(B3033,MODALIDADE_1!A:C,3,FALSE)</f>
        <v>#N/A</v>
      </c>
      <c r="G3033" s="142" t="e">
        <f>VLOOKUP(B3033,MODALIDADE_1!A:G,4,FALSE)</f>
        <v>#N/A</v>
      </c>
      <c r="H3033" s="142" t="e">
        <f>VLOOKUP(B3033,MODALIDADE_1!A:G,6,FALSE)</f>
        <v>#N/A</v>
      </c>
      <c r="I3033" s="142" t="e">
        <f>VLOOKUP(B3033,MODALIDADE_1!A:G,7,FALSE)</f>
        <v>#N/A</v>
      </c>
      <c r="J3033" s="106" t="e">
        <f>VLOOKUP(Tabela410[[#This Row],[Proposta de Referência]],SIMP_M1!A:K,9,FALSE)</f>
        <v>#VALUE!</v>
      </c>
      <c r="K3033" s="106" t="e">
        <f>VLOOKUP(Tabela410[[#This Row],[Proposta de Referência]],SIMP_M1!A:K,8,FALSE)</f>
        <v>#VALUE!</v>
      </c>
      <c r="L3033" s="107" t="e">
        <f t="shared" si="192"/>
        <v>#VALUE!</v>
      </c>
      <c r="M3033" s="107" t="e">
        <f t="shared" si="193"/>
        <v>#VALUE!</v>
      </c>
      <c r="N3033" s="142" t="e">
        <f t="shared" si="194"/>
        <v>#VALUE!</v>
      </c>
      <c r="O3033" s="142" t="e">
        <f t="shared" si="195"/>
        <v>#N/A</v>
      </c>
      <c r="P3033" s="24" t="str">
        <f>IFERROR(VLOOKUP(O3033,HOSPITAIS_COM_DIVIDAS!A:E,5,FALSE),"")</f>
        <v/>
      </c>
    </row>
    <row r="3034" spans="1:16" x14ac:dyDescent="0.25">
      <c r="A3034" s="52" t="e">
        <f>Tabela410[[#This Row],[Status da Proposta]]</f>
        <v>#VALUE!</v>
      </c>
      <c r="B3034" s="143">
        <f>MODALIDADE_1!A3034</f>
        <v>0</v>
      </c>
      <c r="C3034" s="142" t="e">
        <f>VLOOKUP(B3034,MODALIDADE_1!A:B,2,FALSE)</f>
        <v>#N/A</v>
      </c>
      <c r="D3034" s="142"/>
      <c r="E3034" s="94" t="e">
        <f>VLOOKUP(B3034,MODALIDADE_1!A:E,5,FALSE)</f>
        <v>#N/A</v>
      </c>
      <c r="F3034" s="95" t="e">
        <f>VLOOKUP(B3034,MODALIDADE_1!A:C,3,FALSE)</f>
        <v>#N/A</v>
      </c>
      <c r="G3034" s="142" t="e">
        <f>VLOOKUP(B3034,MODALIDADE_1!A:G,4,FALSE)</f>
        <v>#N/A</v>
      </c>
      <c r="H3034" s="142" t="e">
        <f>VLOOKUP(B3034,MODALIDADE_1!A:G,6,FALSE)</f>
        <v>#N/A</v>
      </c>
      <c r="I3034" s="142" t="e">
        <f>VLOOKUP(B3034,MODALIDADE_1!A:G,7,FALSE)</f>
        <v>#N/A</v>
      </c>
      <c r="J3034" s="106" t="e">
        <f>VLOOKUP(Tabela410[[#This Row],[Proposta de Referência]],SIMP_M1!A:K,9,FALSE)</f>
        <v>#VALUE!</v>
      </c>
      <c r="K3034" s="106" t="e">
        <f>VLOOKUP(Tabela410[[#This Row],[Proposta de Referência]],SIMP_M1!A:K,8,FALSE)</f>
        <v>#VALUE!</v>
      </c>
      <c r="L3034" s="107" t="e">
        <f t="shared" si="192"/>
        <v>#VALUE!</v>
      </c>
      <c r="M3034" s="107" t="e">
        <f t="shared" si="193"/>
        <v>#VALUE!</v>
      </c>
      <c r="N3034" s="142" t="e">
        <f t="shared" si="194"/>
        <v>#VALUE!</v>
      </c>
      <c r="O3034" s="142" t="e">
        <f t="shared" si="195"/>
        <v>#N/A</v>
      </c>
      <c r="P3034" s="24" t="str">
        <f>IFERROR(VLOOKUP(O3034,HOSPITAIS_COM_DIVIDAS!A:E,5,FALSE),"")</f>
        <v/>
      </c>
    </row>
    <row r="3035" spans="1:16" x14ac:dyDescent="0.25">
      <c r="A3035" s="52" t="e">
        <f>Tabela410[[#This Row],[Status da Proposta]]</f>
        <v>#VALUE!</v>
      </c>
      <c r="B3035" s="143">
        <f>MODALIDADE_1!A3035</f>
        <v>0</v>
      </c>
      <c r="C3035" s="142" t="e">
        <f>VLOOKUP(B3035,MODALIDADE_1!A:B,2,FALSE)</f>
        <v>#N/A</v>
      </c>
      <c r="D3035" s="142"/>
      <c r="E3035" s="94" t="e">
        <f>VLOOKUP(B3035,MODALIDADE_1!A:E,5,FALSE)</f>
        <v>#N/A</v>
      </c>
      <c r="F3035" s="95" t="e">
        <f>VLOOKUP(B3035,MODALIDADE_1!A:C,3,FALSE)</f>
        <v>#N/A</v>
      </c>
      <c r="G3035" s="142" t="e">
        <f>VLOOKUP(B3035,MODALIDADE_1!A:G,4,FALSE)</f>
        <v>#N/A</v>
      </c>
      <c r="H3035" s="142" t="e">
        <f>VLOOKUP(B3035,MODALIDADE_1!A:G,6,FALSE)</f>
        <v>#N/A</v>
      </c>
      <c r="I3035" s="142" t="e">
        <f>VLOOKUP(B3035,MODALIDADE_1!A:G,7,FALSE)</f>
        <v>#N/A</v>
      </c>
      <c r="J3035" s="106" t="e">
        <f>VLOOKUP(Tabela410[[#This Row],[Proposta de Referência]],SIMP_M1!A:K,9,FALSE)</f>
        <v>#VALUE!</v>
      </c>
      <c r="K3035" s="106" t="e">
        <f>VLOOKUP(Tabela410[[#This Row],[Proposta de Referência]],SIMP_M1!A:K,8,FALSE)</f>
        <v>#VALUE!</v>
      </c>
      <c r="L3035" s="107" t="e">
        <f t="shared" si="192"/>
        <v>#VALUE!</v>
      </c>
      <c r="M3035" s="107" t="e">
        <f t="shared" si="193"/>
        <v>#VALUE!</v>
      </c>
      <c r="N3035" s="142" t="e">
        <f t="shared" si="194"/>
        <v>#VALUE!</v>
      </c>
      <c r="O3035" s="142" t="e">
        <f t="shared" si="195"/>
        <v>#N/A</v>
      </c>
      <c r="P3035" s="24" t="str">
        <f>IFERROR(VLOOKUP(O3035,HOSPITAIS_COM_DIVIDAS!A:E,5,FALSE),"")</f>
        <v/>
      </c>
    </row>
    <row r="3036" spans="1:16" x14ac:dyDescent="0.25">
      <c r="A3036" s="52" t="e">
        <f>Tabela410[[#This Row],[Status da Proposta]]</f>
        <v>#VALUE!</v>
      </c>
      <c r="B3036" s="143">
        <f>MODALIDADE_1!A3036</f>
        <v>0</v>
      </c>
      <c r="C3036" s="142" t="e">
        <f>VLOOKUP(B3036,MODALIDADE_1!A:B,2,FALSE)</f>
        <v>#N/A</v>
      </c>
      <c r="D3036" s="142"/>
      <c r="E3036" s="94" t="e">
        <f>VLOOKUP(B3036,MODALIDADE_1!A:E,5,FALSE)</f>
        <v>#N/A</v>
      </c>
      <c r="F3036" s="95" t="e">
        <f>VLOOKUP(B3036,MODALIDADE_1!A:C,3,FALSE)</f>
        <v>#N/A</v>
      </c>
      <c r="G3036" s="142" t="e">
        <f>VLOOKUP(B3036,MODALIDADE_1!A:G,4,FALSE)</f>
        <v>#N/A</v>
      </c>
      <c r="H3036" s="142" t="e">
        <f>VLOOKUP(B3036,MODALIDADE_1!A:G,6,FALSE)</f>
        <v>#N/A</v>
      </c>
      <c r="I3036" s="142" t="e">
        <f>VLOOKUP(B3036,MODALIDADE_1!A:G,7,FALSE)</f>
        <v>#N/A</v>
      </c>
      <c r="J3036" s="106" t="e">
        <f>VLOOKUP(Tabela410[[#This Row],[Proposta de Referência]],SIMP_M1!A:K,9,FALSE)</f>
        <v>#VALUE!</v>
      </c>
      <c r="K3036" s="106" t="e">
        <f>VLOOKUP(Tabela410[[#This Row],[Proposta de Referência]],SIMP_M1!A:K,8,FALSE)</f>
        <v>#VALUE!</v>
      </c>
      <c r="L3036" s="107" t="e">
        <f t="shared" si="192"/>
        <v>#VALUE!</v>
      </c>
      <c r="M3036" s="107" t="e">
        <f t="shared" si="193"/>
        <v>#VALUE!</v>
      </c>
      <c r="N3036" s="142" t="e">
        <f t="shared" si="194"/>
        <v>#VALUE!</v>
      </c>
      <c r="O3036" s="142" t="e">
        <f t="shared" si="195"/>
        <v>#N/A</v>
      </c>
      <c r="P3036" s="24" t="str">
        <f>IFERROR(VLOOKUP(O3036,HOSPITAIS_COM_DIVIDAS!A:E,5,FALSE),"")</f>
        <v/>
      </c>
    </row>
    <row r="3037" spans="1:16" x14ac:dyDescent="0.25">
      <c r="A3037" s="52" t="e">
        <f>Tabela410[[#This Row],[Status da Proposta]]</f>
        <v>#VALUE!</v>
      </c>
      <c r="B3037" s="143">
        <f>MODALIDADE_1!A3037</f>
        <v>0</v>
      </c>
      <c r="C3037" s="142" t="e">
        <f>VLOOKUP(B3037,MODALIDADE_1!A:B,2,FALSE)</f>
        <v>#N/A</v>
      </c>
      <c r="D3037" s="142"/>
      <c r="E3037" s="94" t="e">
        <f>VLOOKUP(B3037,MODALIDADE_1!A:E,5,FALSE)</f>
        <v>#N/A</v>
      </c>
      <c r="F3037" s="95" t="e">
        <f>VLOOKUP(B3037,MODALIDADE_1!A:C,3,FALSE)</f>
        <v>#N/A</v>
      </c>
      <c r="G3037" s="142" t="e">
        <f>VLOOKUP(B3037,MODALIDADE_1!A:G,4,FALSE)</f>
        <v>#N/A</v>
      </c>
      <c r="H3037" s="142" t="e">
        <f>VLOOKUP(B3037,MODALIDADE_1!A:G,6,FALSE)</f>
        <v>#N/A</v>
      </c>
      <c r="I3037" s="142" t="e">
        <f>VLOOKUP(B3037,MODALIDADE_1!A:G,7,FALSE)</f>
        <v>#N/A</v>
      </c>
      <c r="J3037" s="106" t="e">
        <f>VLOOKUP(Tabela410[[#This Row],[Proposta de Referência]],SIMP_M1!A:K,9,FALSE)</f>
        <v>#VALUE!</v>
      </c>
      <c r="K3037" s="106" t="e">
        <f>VLOOKUP(Tabela410[[#This Row],[Proposta de Referência]],SIMP_M1!A:K,8,FALSE)</f>
        <v>#VALUE!</v>
      </c>
      <c r="L3037" s="107" t="e">
        <f t="shared" si="192"/>
        <v>#VALUE!</v>
      </c>
      <c r="M3037" s="107" t="e">
        <f t="shared" si="193"/>
        <v>#VALUE!</v>
      </c>
      <c r="N3037" s="142" t="e">
        <f t="shared" si="194"/>
        <v>#VALUE!</v>
      </c>
      <c r="O3037" s="142" t="e">
        <f t="shared" si="195"/>
        <v>#N/A</v>
      </c>
      <c r="P3037" s="24" t="str">
        <f>IFERROR(VLOOKUP(O3037,HOSPITAIS_COM_DIVIDAS!A:E,5,FALSE),"")</f>
        <v/>
      </c>
    </row>
    <row r="3038" spans="1:16" x14ac:dyDescent="0.25">
      <c r="A3038" s="52" t="e">
        <f>Tabela410[[#This Row],[Status da Proposta]]</f>
        <v>#VALUE!</v>
      </c>
      <c r="B3038" s="143">
        <f>MODALIDADE_1!A3038</f>
        <v>0</v>
      </c>
      <c r="C3038" s="142" t="e">
        <f>VLOOKUP(B3038,MODALIDADE_1!A:B,2,FALSE)</f>
        <v>#N/A</v>
      </c>
      <c r="D3038" s="142"/>
      <c r="E3038" s="94" t="e">
        <f>VLOOKUP(B3038,MODALIDADE_1!A:E,5,FALSE)</f>
        <v>#N/A</v>
      </c>
      <c r="F3038" s="95" t="e">
        <f>VLOOKUP(B3038,MODALIDADE_1!A:C,3,FALSE)</f>
        <v>#N/A</v>
      </c>
      <c r="G3038" s="142" t="e">
        <f>VLOOKUP(B3038,MODALIDADE_1!A:G,4,FALSE)</f>
        <v>#N/A</v>
      </c>
      <c r="H3038" s="142" t="e">
        <f>VLOOKUP(B3038,MODALIDADE_1!A:G,6,FALSE)</f>
        <v>#N/A</v>
      </c>
      <c r="I3038" s="142" t="e">
        <f>VLOOKUP(B3038,MODALIDADE_1!A:G,7,FALSE)</f>
        <v>#N/A</v>
      </c>
      <c r="J3038" s="106" t="e">
        <f>VLOOKUP(Tabela410[[#This Row],[Proposta de Referência]],SIMP_M1!A:K,9,FALSE)</f>
        <v>#VALUE!</v>
      </c>
      <c r="K3038" s="106" t="e">
        <f>VLOOKUP(Tabela410[[#This Row],[Proposta de Referência]],SIMP_M1!A:K,8,FALSE)</f>
        <v>#VALUE!</v>
      </c>
      <c r="L3038" s="107" t="e">
        <f t="shared" si="192"/>
        <v>#VALUE!</v>
      </c>
      <c r="M3038" s="107" t="e">
        <f t="shared" si="193"/>
        <v>#VALUE!</v>
      </c>
      <c r="N3038" s="142" t="e">
        <f t="shared" si="194"/>
        <v>#VALUE!</v>
      </c>
      <c r="O3038" s="142" t="e">
        <f t="shared" si="195"/>
        <v>#N/A</v>
      </c>
      <c r="P3038" s="24" t="str">
        <f>IFERROR(VLOOKUP(O3038,HOSPITAIS_COM_DIVIDAS!A:E,5,FALSE),"")</f>
        <v/>
      </c>
    </row>
    <row r="3039" spans="1:16" x14ac:dyDescent="0.25">
      <c r="A3039" s="52" t="e">
        <f>Tabela410[[#This Row],[Status da Proposta]]</f>
        <v>#VALUE!</v>
      </c>
      <c r="B3039" s="143">
        <f>MODALIDADE_1!A3039</f>
        <v>0</v>
      </c>
      <c r="C3039" s="142" t="e">
        <f>VLOOKUP(B3039,MODALIDADE_1!A:B,2,FALSE)</f>
        <v>#N/A</v>
      </c>
      <c r="D3039" s="142"/>
      <c r="E3039" s="94" t="e">
        <f>VLOOKUP(B3039,MODALIDADE_1!A:E,5,FALSE)</f>
        <v>#N/A</v>
      </c>
      <c r="F3039" s="95" t="e">
        <f>VLOOKUP(B3039,MODALIDADE_1!A:C,3,FALSE)</f>
        <v>#N/A</v>
      </c>
      <c r="G3039" s="142" t="e">
        <f>VLOOKUP(B3039,MODALIDADE_1!A:G,4,FALSE)</f>
        <v>#N/A</v>
      </c>
      <c r="H3039" s="142" t="e">
        <f>VLOOKUP(B3039,MODALIDADE_1!A:G,6,FALSE)</f>
        <v>#N/A</v>
      </c>
      <c r="I3039" s="142" t="e">
        <f>VLOOKUP(B3039,MODALIDADE_1!A:G,7,FALSE)</f>
        <v>#N/A</v>
      </c>
      <c r="J3039" s="106" t="e">
        <f>VLOOKUP(Tabela410[[#This Row],[Proposta de Referência]],SIMP_M1!A:K,9,FALSE)</f>
        <v>#VALUE!</v>
      </c>
      <c r="K3039" s="106" t="e">
        <f>VLOOKUP(Tabela410[[#This Row],[Proposta de Referência]],SIMP_M1!A:K,8,FALSE)</f>
        <v>#VALUE!</v>
      </c>
      <c r="L3039" s="107" t="e">
        <f t="shared" si="192"/>
        <v>#VALUE!</v>
      </c>
      <c r="M3039" s="107" t="e">
        <f t="shared" si="193"/>
        <v>#VALUE!</v>
      </c>
      <c r="N3039" s="142" t="e">
        <f t="shared" si="194"/>
        <v>#VALUE!</v>
      </c>
      <c r="O3039" s="142" t="e">
        <f t="shared" si="195"/>
        <v>#N/A</v>
      </c>
      <c r="P3039" s="24" t="str">
        <f>IFERROR(VLOOKUP(O3039,HOSPITAIS_COM_DIVIDAS!A:E,5,FALSE),"")</f>
        <v/>
      </c>
    </row>
    <row r="3040" spans="1:16" x14ac:dyDescent="0.25">
      <c r="A3040" s="52" t="e">
        <f>Tabela410[[#This Row],[Status da Proposta]]</f>
        <v>#VALUE!</v>
      </c>
      <c r="B3040" s="143">
        <f>MODALIDADE_1!A3040</f>
        <v>0</v>
      </c>
      <c r="C3040" s="142" t="e">
        <f>VLOOKUP(B3040,MODALIDADE_1!A:B,2,FALSE)</f>
        <v>#N/A</v>
      </c>
      <c r="D3040" s="142"/>
      <c r="E3040" s="94" t="e">
        <f>VLOOKUP(B3040,MODALIDADE_1!A:E,5,FALSE)</f>
        <v>#N/A</v>
      </c>
      <c r="F3040" s="95" t="e">
        <f>VLOOKUP(B3040,MODALIDADE_1!A:C,3,FALSE)</f>
        <v>#N/A</v>
      </c>
      <c r="G3040" s="142" t="e">
        <f>VLOOKUP(B3040,MODALIDADE_1!A:G,4,FALSE)</f>
        <v>#N/A</v>
      </c>
      <c r="H3040" s="142" t="e">
        <f>VLOOKUP(B3040,MODALIDADE_1!A:G,6,FALSE)</f>
        <v>#N/A</v>
      </c>
      <c r="I3040" s="142" t="e">
        <f>VLOOKUP(B3040,MODALIDADE_1!A:G,7,FALSE)</f>
        <v>#N/A</v>
      </c>
      <c r="J3040" s="106" t="e">
        <f>VLOOKUP(Tabela410[[#This Row],[Proposta de Referência]],SIMP_M1!A:K,9,FALSE)</f>
        <v>#VALUE!</v>
      </c>
      <c r="K3040" s="106" t="e">
        <f>VLOOKUP(Tabela410[[#This Row],[Proposta de Referência]],SIMP_M1!A:K,8,FALSE)</f>
        <v>#VALUE!</v>
      </c>
      <c r="L3040" s="107" t="e">
        <f t="shared" ref="L3040:L3103" si="196">K3040+J3040</f>
        <v>#VALUE!</v>
      </c>
      <c r="M3040" s="107" t="e">
        <f t="shared" ref="M3040:M3103" si="197">L3040*12</f>
        <v>#VALUE!</v>
      </c>
      <c r="N3040" s="142" t="e">
        <f t="shared" ref="N3040:N3103" si="198">IF(L3040&gt;100000,"SIM, POSSUI VALOR ACIMA DE R$100.000,00","NÃO, POSSUI VALOR NECESSÁRIO")</f>
        <v>#VALUE!</v>
      </c>
      <c r="O3040" s="142" t="e">
        <f t="shared" ref="O3040:O3103" si="199">LEFT(E3040,8)</f>
        <v>#N/A</v>
      </c>
      <c r="P3040" s="24" t="str">
        <f>IFERROR(VLOOKUP(O3040,HOSPITAIS_COM_DIVIDAS!A:E,5,FALSE),"")</f>
        <v/>
      </c>
    </row>
    <row r="3041" spans="1:16" x14ac:dyDescent="0.25">
      <c r="A3041" s="52" t="e">
        <f>Tabela410[[#This Row],[Status da Proposta]]</f>
        <v>#VALUE!</v>
      </c>
      <c r="B3041" s="143">
        <f>MODALIDADE_1!A3041</f>
        <v>0</v>
      </c>
      <c r="C3041" s="142" t="e">
        <f>VLOOKUP(B3041,MODALIDADE_1!A:B,2,FALSE)</f>
        <v>#N/A</v>
      </c>
      <c r="D3041" s="142"/>
      <c r="E3041" s="94" t="e">
        <f>VLOOKUP(B3041,MODALIDADE_1!A:E,5,FALSE)</f>
        <v>#N/A</v>
      </c>
      <c r="F3041" s="95" t="e">
        <f>VLOOKUP(B3041,MODALIDADE_1!A:C,3,FALSE)</f>
        <v>#N/A</v>
      </c>
      <c r="G3041" s="142" t="e">
        <f>VLOOKUP(B3041,MODALIDADE_1!A:G,4,FALSE)</f>
        <v>#N/A</v>
      </c>
      <c r="H3041" s="142" t="e">
        <f>VLOOKUP(B3041,MODALIDADE_1!A:G,6,FALSE)</f>
        <v>#N/A</v>
      </c>
      <c r="I3041" s="142" t="e">
        <f>VLOOKUP(B3041,MODALIDADE_1!A:G,7,FALSE)</f>
        <v>#N/A</v>
      </c>
      <c r="J3041" s="106" t="e">
        <f>VLOOKUP(Tabela410[[#This Row],[Proposta de Referência]],SIMP_M1!A:K,9,FALSE)</f>
        <v>#VALUE!</v>
      </c>
      <c r="K3041" s="106" t="e">
        <f>VLOOKUP(Tabela410[[#This Row],[Proposta de Referência]],SIMP_M1!A:K,8,FALSE)</f>
        <v>#VALUE!</v>
      </c>
      <c r="L3041" s="107" t="e">
        <f t="shared" si="196"/>
        <v>#VALUE!</v>
      </c>
      <c r="M3041" s="107" t="e">
        <f t="shared" si="197"/>
        <v>#VALUE!</v>
      </c>
      <c r="N3041" s="142" t="e">
        <f t="shared" si="198"/>
        <v>#VALUE!</v>
      </c>
      <c r="O3041" s="142" t="e">
        <f t="shared" si="199"/>
        <v>#N/A</v>
      </c>
      <c r="P3041" s="24" t="str">
        <f>IFERROR(VLOOKUP(O3041,HOSPITAIS_COM_DIVIDAS!A:E,5,FALSE),"")</f>
        <v/>
      </c>
    </row>
    <row r="3042" spans="1:16" x14ac:dyDescent="0.25">
      <c r="A3042" s="52" t="e">
        <f>Tabela410[[#This Row],[Status da Proposta]]</f>
        <v>#VALUE!</v>
      </c>
      <c r="B3042" s="143">
        <f>MODALIDADE_1!A3042</f>
        <v>0</v>
      </c>
      <c r="C3042" s="142" t="e">
        <f>VLOOKUP(B3042,MODALIDADE_1!A:B,2,FALSE)</f>
        <v>#N/A</v>
      </c>
      <c r="D3042" s="142"/>
      <c r="E3042" s="94" t="e">
        <f>VLOOKUP(B3042,MODALIDADE_1!A:E,5,FALSE)</f>
        <v>#N/A</v>
      </c>
      <c r="F3042" s="95" t="e">
        <f>VLOOKUP(B3042,MODALIDADE_1!A:C,3,FALSE)</f>
        <v>#N/A</v>
      </c>
      <c r="G3042" s="142" t="e">
        <f>VLOOKUP(B3042,MODALIDADE_1!A:G,4,FALSE)</f>
        <v>#N/A</v>
      </c>
      <c r="H3042" s="142" t="e">
        <f>VLOOKUP(B3042,MODALIDADE_1!A:G,6,FALSE)</f>
        <v>#N/A</v>
      </c>
      <c r="I3042" s="142" t="e">
        <f>VLOOKUP(B3042,MODALIDADE_1!A:G,7,FALSE)</f>
        <v>#N/A</v>
      </c>
      <c r="J3042" s="106" t="e">
        <f>VLOOKUP(Tabela410[[#This Row],[Proposta de Referência]],SIMP_M1!A:K,9,FALSE)</f>
        <v>#VALUE!</v>
      </c>
      <c r="K3042" s="106" t="e">
        <f>VLOOKUP(Tabela410[[#This Row],[Proposta de Referência]],SIMP_M1!A:K,8,FALSE)</f>
        <v>#VALUE!</v>
      </c>
      <c r="L3042" s="107" t="e">
        <f t="shared" si="196"/>
        <v>#VALUE!</v>
      </c>
      <c r="M3042" s="107" t="e">
        <f t="shared" si="197"/>
        <v>#VALUE!</v>
      </c>
      <c r="N3042" s="142" t="e">
        <f t="shared" si="198"/>
        <v>#VALUE!</v>
      </c>
      <c r="O3042" s="142" t="e">
        <f t="shared" si="199"/>
        <v>#N/A</v>
      </c>
      <c r="P3042" s="24" t="str">
        <f>IFERROR(VLOOKUP(O3042,HOSPITAIS_COM_DIVIDAS!A:E,5,FALSE),"")</f>
        <v/>
      </c>
    </row>
    <row r="3043" spans="1:16" x14ac:dyDescent="0.25">
      <c r="A3043" s="52" t="e">
        <f>Tabela410[[#This Row],[Status da Proposta]]</f>
        <v>#VALUE!</v>
      </c>
      <c r="B3043" s="143">
        <f>MODALIDADE_1!A3043</f>
        <v>0</v>
      </c>
      <c r="C3043" s="142" t="e">
        <f>VLOOKUP(B3043,MODALIDADE_1!A:B,2,FALSE)</f>
        <v>#N/A</v>
      </c>
      <c r="D3043" s="142"/>
      <c r="E3043" s="94" t="e">
        <f>VLOOKUP(B3043,MODALIDADE_1!A:E,5,FALSE)</f>
        <v>#N/A</v>
      </c>
      <c r="F3043" s="95" t="e">
        <f>VLOOKUP(B3043,MODALIDADE_1!A:C,3,FALSE)</f>
        <v>#N/A</v>
      </c>
      <c r="G3043" s="142" t="e">
        <f>VLOOKUP(B3043,MODALIDADE_1!A:G,4,FALSE)</f>
        <v>#N/A</v>
      </c>
      <c r="H3043" s="142" t="e">
        <f>VLOOKUP(B3043,MODALIDADE_1!A:G,6,FALSE)</f>
        <v>#N/A</v>
      </c>
      <c r="I3043" s="142" t="e">
        <f>VLOOKUP(B3043,MODALIDADE_1!A:G,7,FALSE)</f>
        <v>#N/A</v>
      </c>
      <c r="J3043" s="106" t="e">
        <f>VLOOKUP(Tabela410[[#This Row],[Proposta de Referência]],SIMP_M1!A:K,9,FALSE)</f>
        <v>#VALUE!</v>
      </c>
      <c r="K3043" s="106" t="e">
        <f>VLOOKUP(Tabela410[[#This Row],[Proposta de Referência]],SIMP_M1!A:K,8,FALSE)</f>
        <v>#VALUE!</v>
      </c>
      <c r="L3043" s="107" t="e">
        <f t="shared" si="196"/>
        <v>#VALUE!</v>
      </c>
      <c r="M3043" s="107" t="e">
        <f t="shared" si="197"/>
        <v>#VALUE!</v>
      </c>
      <c r="N3043" s="142" t="e">
        <f t="shared" si="198"/>
        <v>#VALUE!</v>
      </c>
      <c r="O3043" s="142" t="e">
        <f t="shared" si="199"/>
        <v>#N/A</v>
      </c>
      <c r="P3043" s="24" t="str">
        <f>IFERROR(VLOOKUP(O3043,HOSPITAIS_COM_DIVIDAS!A:E,5,FALSE),"")</f>
        <v/>
      </c>
    </row>
    <row r="3044" spans="1:16" x14ac:dyDescent="0.25">
      <c r="A3044" s="52" t="e">
        <f>Tabela410[[#This Row],[Status da Proposta]]</f>
        <v>#VALUE!</v>
      </c>
      <c r="B3044" s="143">
        <f>MODALIDADE_1!A3044</f>
        <v>0</v>
      </c>
      <c r="C3044" s="142" t="e">
        <f>VLOOKUP(B3044,MODALIDADE_1!A:B,2,FALSE)</f>
        <v>#N/A</v>
      </c>
      <c r="D3044" s="142"/>
      <c r="E3044" s="94" t="e">
        <f>VLOOKUP(B3044,MODALIDADE_1!A:E,5,FALSE)</f>
        <v>#N/A</v>
      </c>
      <c r="F3044" s="95" t="e">
        <f>VLOOKUP(B3044,MODALIDADE_1!A:C,3,FALSE)</f>
        <v>#N/A</v>
      </c>
      <c r="G3044" s="142" t="e">
        <f>VLOOKUP(B3044,MODALIDADE_1!A:G,4,FALSE)</f>
        <v>#N/A</v>
      </c>
      <c r="H3044" s="142" t="e">
        <f>VLOOKUP(B3044,MODALIDADE_1!A:G,6,FALSE)</f>
        <v>#N/A</v>
      </c>
      <c r="I3044" s="142" t="e">
        <f>VLOOKUP(B3044,MODALIDADE_1!A:G,7,FALSE)</f>
        <v>#N/A</v>
      </c>
      <c r="J3044" s="106" t="e">
        <f>VLOOKUP(Tabela410[[#This Row],[Proposta de Referência]],SIMP_M1!A:K,9,FALSE)</f>
        <v>#VALUE!</v>
      </c>
      <c r="K3044" s="106" t="e">
        <f>VLOOKUP(Tabela410[[#This Row],[Proposta de Referência]],SIMP_M1!A:K,8,FALSE)</f>
        <v>#VALUE!</v>
      </c>
      <c r="L3044" s="107" t="e">
        <f t="shared" si="196"/>
        <v>#VALUE!</v>
      </c>
      <c r="M3044" s="107" t="e">
        <f t="shared" si="197"/>
        <v>#VALUE!</v>
      </c>
      <c r="N3044" s="142" t="e">
        <f t="shared" si="198"/>
        <v>#VALUE!</v>
      </c>
      <c r="O3044" s="142" t="e">
        <f t="shared" si="199"/>
        <v>#N/A</v>
      </c>
      <c r="P3044" s="24" t="str">
        <f>IFERROR(VLOOKUP(O3044,HOSPITAIS_COM_DIVIDAS!A:E,5,FALSE),"")</f>
        <v/>
      </c>
    </row>
    <row r="3045" spans="1:16" x14ac:dyDescent="0.25">
      <c r="A3045" s="52" t="e">
        <f>Tabela410[[#This Row],[Status da Proposta]]</f>
        <v>#VALUE!</v>
      </c>
      <c r="B3045" s="143">
        <f>MODALIDADE_1!A3045</f>
        <v>0</v>
      </c>
      <c r="C3045" s="142" t="e">
        <f>VLOOKUP(B3045,MODALIDADE_1!A:B,2,FALSE)</f>
        <v>#N/A</v>
      </c>
      <c r="D3045" s="142"/>
      <c r="E3045" s="94" t="e">
        <f>VLOOKUP(B3045,MODALIDADE_1!A:E,5,FALSE)</f>
        <v>#N/A</v>
      </c>
      <c r="F3045" s="95" t="e">
        <f>VLOOKUP(B3045,MODALIDADE_1!A:C,3,FALSE)</f>
        <v>#N/A</v>
      </c>
      <c r="G3045" s="142" t="e">
        <f>VLOOKUP(B3045,MODALIDADE_1!A:G,4,FALSE)</f>
        <v>#N/A</v>
      </c>
      <c r="H3045" s="142" t="e">
        <f>VLOOKUP(B3045,MODALIDADE_1!A:G,6,FALSE)</f>
        <v>#N/A</v>
      </c>
      <c r="I3045" s="142" t="e">
        <f>VLOOKUP(B3045,MODALIDADE_1!A:G,7,FALSE)</f>
        <v>#N/A</v>
      </c>
      <c r="J3045" s="106" t="e">
        <f>VLOOKUP(Tabela410[[#This Row],[Proposta de Referência]],SIMP_M1!A:K,9,FALSE)</f>
        <v>#VALUE!</v>
      </c>
      <c r="K3045" s="106" t="e">
        <f>VLOOKUP(Tabela410[[#This Row],[Proposta de Referência]],SIMP_M1!A:K,8,FALSE)</f>
        <v>#VALUE!</v>
      </c>
      <c r="L3045" s="107" t="e">
        <f t="shared" si="196"/>
        <v>#VALUE!</v>
      </c>
      <c r="M3045" s="107" t="e">
        <f t="shared" si="197"/>
        <v>#VALUE!</v>
      </c>
      <c r="N3045" s="142" t="e">
        <f t="shared" si="198"/>
        <v>#VALUE!</v>
      </c>
      <c r="O3045" s="142" t="e">
        <f t="shared" si="199"/>
        <v>#N/A</v>
      </c>
      <c r="P3045" s="24" t="str">
        <f>IFERROR(VLOOKUP(O3045,HOSPITAIS_COM_DIVIDAS!A:E,5,FALSE),"")</f>
        <v/>
      </c>
    </row>
    <row r="3046" spans="1:16" x14ac:dyDescent="0.25">
      <c r="A3046" s="52" t="e">
        <f>Tabela410[[#This Row],[Status da Proposta]]</f>
        <v>#VALUE!</v>
      </c>
      <c r="B3046" s="143">
        <f>MODALIDADE_1!A3046</f>
        <v>0</v>
      </c>
      <c r="C3046" s="142" t="e">
        <f>VLOOKUP(B3046,MODALIDADE_1!A:B,2,FALSE)</f>
        <v>#N/A</v>
      </c>
      <c r="D3046" s="142"/>
      <c r="E3046" s="94" t="e">
        <f>VLOOKUP(B3046,MODALIDADE_1!A:E,5,FALSE)</f>
        <v>#N/A</v>
      </c>
      <c r="F3046" s="95" t="e">
        <f>VLOOKUP(B3046,MODALIDADE_1!A:C,3,FALSE)</f>
        <v>#N/A</v>
      </c>
      <c r="G3046" s="142" t="e">
        <f>VLOOKUP(B3046,MODALIDADE_1!A:G,4,FALSE)</f>
        <v>#N/A</v>
      </c>
      <c r="H3046" s="142" t="e">
        <f>VLOOKUP(B3046,MODALIDADE_1!A:G,6,FALSE)</f>
        <v>#N/A</v>
      </c>
      <c r="I3046" s="142" t="e">
        <f>VLOOKUP(B3046,MODALIDADE_1!A:G,7,FALSE)</f>
        <v>#N/A</v>
      </c>
      <c r="J3046" s="106" t="e">
        <f>VLOOKUP(Tabela410[[#This Row],[Proposta de Referência]],SIMP_M1!A:K,9,FALSE)</f>
        <v>#VALUE!</v>
      </c>
      <c r="K3046" s="106" t="e">
        <f>VLOOKUP(Tabela410[[#This Row],[Proposta de Referência]],SIMP_M1!A:K,8,FALSE)</f>
        <v>#VALUE!</v>
      </c>
      <c r="L3046" s="107" t="e">
        <f t="shared" si="196"/>
        <v>#VALUE!</v>
      </c>
      <c r="M3046" s="107" t="e">
        <f t="shared" si="197"/>
        <v>#VALUE!</v>
      </c>
      <c r="N3046" s="142" t="e">
        <f t="shared" si="198"/>
        <v>#VALUE!</v>
      </c>
      <c r="O3046" s="142" t="e">
        <f t="shared" si="199"/>
        <v>#N/A</v>
      </c>
      <c r="P3046" s="24" t="str">
        <f>IFERROR(VLOOKUP(O3046,HOSPITAIS_COM_DIVIDAS!A:E,5,FALSE),"")</f>
        <v/>
      </c>
    </row>
    <row r="3047" spans="1:16" x14ac:dyDescent="0.25">
      <c r="A3047" s="52" t="e">
        <f>Tabela410[[#This Row],[Status da Proposta]]</f>
        <v>#VALUE!</v>
      </c>
      <c r="B3047" s="143">
        <f>MODALIDADE_1!A3047</f>
        <v>0</v>
      </c>
      <c r="C3047" s="142" t="e">
        <f>VLOOKUP(B3047,MODALIDADE_1!A:B,2,FALSE)</f>
        <v>#N/A</v>
      </c>
      <c r="D3047" s="142"/>
      <c r="E3047" s="94" t="e">
        <f>VLOOKUP(B3047,MODALIDADE_1!A:E,5,FALSE)</f>
        <v>#N/A</v>
      </c>
      <c r="F3047" s="95" t="e">
        <f>VLOOKUP(B3047,MODALIDADE_1!A:C,3,FALSE)</f>
        <v>#N/A</v>
      </c>
      <c r="G3047" s="142" t="e">
        <f>VLOOKUP(B3047,MODALIDADE_1!A:G,4,FALSE)</f>
        <v>#N/A</v>
      </c>
      <c r="H3047" s="142" t="e">
        <f>VLOOKUP(B3047,MODALIDADE_1!A:G,6,FALSE)</f>
        <v>#N/A</v>
      </c>
      <c r="I3047" s="142" t="e">
        <f>VLOOKUP(B3047,MODALIDADE_1!A:G,7,FALSE)</f>
        <v>#N/A</v>
      </c>
      <c r="J3047" s="106" t="e">
        <f>VLOOKUP(Tabela410[[#This Row],[Proposta de Referência]],SIMP_M1!A:K,9,FALSE)</f>
        <v>#VALUE!</v>
      </c>
      <c r="K3047" s="106" t="e">
        <f>VLOOKUP(Tabela410[[#This Row],[Proposta de Referência]],SIMP_M1!A:K,8,FALSE)</f>
        <v>#VALUE!</v>
      </c>
      <c r="L3047" s="107" t="e">
        <f t="shared" si="196"/>
        <v>#VALUE!</v>
      </c>
      <c r="M3047" s="107" t="e">
        <f t="shared" si="197"/>
        <v>#VALUE!</v>
      </c>
      <c r="N3047" s="142" t="e">
        <f t="shared" si="198"/>
        <v>#VALUE!</v>
      </c>
      <c r="O3047" s="142" t="e">
        <f t="shared" si="199"/>
        <v>#N/A</v>
      </c>
      <c r="P3047" s="24" t="str">
        <f>IFERROR(VLOOKUP(O3047,HOSPITAIS_COM_DIVIDAS!A:E,5,FALSE),"")</f>
        <v/>
      </c>
    </row>
    <row r="3048" spans="1:16" x14ac:dyDescent="0.25">
      <c r="A3048" s="52" t="e">
        <f>Tabela410[[#This Row],[Status da Proposta]]</f>
        <v>#VALUE!</v>
      </c>
      <c r="B3048" s="143">
        <f>MODALIDADE_1!A3048</f>
        <v>0</v>
      </c>
      <c r="C3048" s="142" t="e">
        <f>VLOOKUP(B3048,MODALIDADE_1!A:B,2,FALSE)</f>
        <v>#N/A</v>
      </c>
      <c r="D3048" s="142"/>
      <c r="E3048" s="94" t="e">
        <f>VLOOKUP(B3048,MODALIDADE_1!A:E,5,FALSE)</f>
        <v>#N/A</v>
      </c>
      <c r="F3048" s="95" t="e">
        <f>VLOOKUP(B3048,MODALIDADE_1!A:C,3,FALSE)</f>
        <v>#N/A</v>
      </c>
      <c r="G3048" s="142" t="e">
        <f>VLOOKUP(B3048,MODALIDADE_1!A:G,4,FALSE)</f>
        <v>#N/A</v>
      </c>
      <c r="H3048" s="142" t="e">
        <f>VLOOKUP(B3048,MODALIDADE_1!A:G,6,FALSE)</f>
        <v>#N/A</v>
      </c>
      <c r="I3048" s="142" t="e">
        <f>VLOOKUP(B3048,MODALIDADE_1!A:G,7,FALSE)</f>
        <v>#N/A</v>
      </c>
      <c r="J3048" s="106" t="e">
        <f>VLOOKUP(Tabela410[[#This Row],[Proposta de Referência]],SIMP_M1!A:K,9,FALSE)</f>
        <v>#VALUE!</v>
      </c>
      <c r="K3048" s="106" t="e">
        <f>VLOOKUP(Tabela410[[#This Row],[Proposta de Referência]],SIMP_M1!A:K,8,FALSE)</f>
        <v>#VALUE!</v>
      </c>
      <c r="L3048" s="107" t="e">
        <f t="shared" si="196"/>
        <v>#VALUE!</v>
      </c>
      <c r="M3048" s="107" t="e">
        <f t="shared" si="197"/>
        <v>#VALUE!</v>
      </c>
      <c r="N3048" s="142" t="e">
        <f t="shared" si="198"/>
        <v>#VALUE!</v>
      </c>
      <c r="O3048" s="142" t="e">
        <f t="shared" si="199"/>
        <v>#N/A</v>
      </c>
      <c r="P3048" s="24" t="str">
        <f>IFERROR(VLOOKUP(O3048,HOSPITAIS_COM_DIVIDAS!A:E,5,FALSE),"")</f>
        <v/>
      </c>
    </row>
    <row r="3049" spans="1:16" x14ac:dyDescent="0.25">
      <c r="A3049" s="52" t="e">
        <f>Tabela410[[#This Row],[Status da Proposta]]</f>
        <v>#VALUE!</v>
      </c>
      <c r="B3049" s="143">
        <f>MODALIDADE_1!A3049</f>
        <v>0</v>
      </c>
      <c r="C3049" s="142" t="e">
        <f>VLOOKUP(B3049,MODALIDADE_1!A:B,2,FALSE)</f>
        <v>#N/A</v>
      </c>
      <c r="D3049" s="142"/>
      <c r="E3049" s="94" t="e">
        <f>VLOOKUP(B3049,MODALIDADE_1!A:E,5,FALSE)</f>
        <v>#N/A</v>
      </c>
      <c r="F3049" s="95" t="e">
        <f>VLOOKUP(B3049,MODALIDADE_1!A:C,3,FALSE)</f>
        <v>#N/A</v>
      </c>
      <c r="G3049" s="142" t="e">
        <f>VLOOKUP(B3049,MODALIDADE_1!A:G,4,FALSE)</f>
        <v>#N/A</v>
      </c>
      <c r="H3049" s="142" t="e">
        <f>VLOOKUP(B3049,MODALIDADE_1!A:G,6,FALSE)</f>
        <v>#N/A</v>
      </c>
      <c r="I3049" s="142" t="e">
        <f>VLOOKUP(B3049,MODALIDADE_1!A:G,7,FALSE)</f>
        <v>#N/A</v>
      </c>
      <c r="J3049" s="106" t="e">
        <f>VLOOKUP(Tabela410[[#This Row],[Proposta de Referência]],SIMP_M1!A:K,9,FALSE)</f>
        <v>#VALUE!</v>
      </c>
      <c r="K3049" s="106" t="e">
        <f>VLOOKUP(Tabela410[[#This Row],[Proposta de Referência]],SIMP_M1!A:K,8,FALSE)</f>
        <v>#VALUE!</v>
      </c>
      <c r="L3049" s="107" t="e">
        <f t="shared" si="196"/>
        <v>#VALUE!</v>
      </c>
      <c r="M3049" s="107" t="e">
        <f t="shared" si="197"/>
        <v>#VALUE!</v>
      </c>
      <c r="N3049" s="142" t="e">
        <f t="shared" si="198"/>
        <v>#VALUE!</v>
      </c>
      <c r="O3049" s="142" t="e">
        <f t="shared" si="199"/>
        <v>#N/A</v>
      </c>
      <c r="P3049" s="24" t="str">
        <f>IFERROR(VLOOKUP(O3049,HOSPITAIS_COM_DIVIDAS!A:E,5,FALSE),"")</f>
        <v/>
      </c>
    </row>
    <row r="3050" spans="1:16" x14ac:dyDescent="0.25">
      <c r="A3050" s="52" t="e">
        <f>Tabela410[[#This Row],[Status da Proposta]]</f>
        <v>#VALUE!</v>
      </c>
      <c r="B3050" s="143">
        <f>MODALIDADE_1!A3050</f>
        <v>0</v>
      </c>
      <c r="C3050" s="142" t="e">
        <f>VLOOKUP(B3050,MODALIDADE_1!A:B,2,FALSE)</f>
        <v>#N/A</v>
      </c>
      <c r="D3050" s="142"/>
      <c r="E3050" s="94" t="e">
        <f>VLOOKUP(B3050,MODALIDADE_1!A:E,5,FALSE)</f>
        <v>#N/A</v>
      </c>
      <c r="F3050" s="95" t="e">
        <f>VLOOKUP(B3050,MODALIDADE_1!A:C,3,FALSE)</f>
        <v>#N/A</v>
      </c>
      <c r="G3050" s="142" t="e">
        <f>VLOOKUP(B3050,MODALIDADE_1!A:G,4,FALSE)</f>
        <v>#N/A</v>
      </c>
      <c r="H3050" s="142" t="e">
        <f>VLOOKUP(B3050,MODALIDADE_1!A:G,6,FALSE)</f>
        <v>#N/A</v>
      </c>
      <c r="I3050" s="142" t="e">
        <f>VLOOKUP(B3050,MODALIDADE_1!A:G,7,FALSE)</f>
        <v>#N/A</v>
      </c>
      <c r="J3050" s="106" t="e">
        <f>VLOOKUP(Tabela410[[#This Row],[Proposta de Referência]],SIMP_M1!A:K,9,FALSE)</f>
        <v>#VALUE!</v>
      </c>
      <c r="K3050" s="106" t="e">
        <f>VLOOKUP(Tabela410[[#This Row],[Proposta de Referência]],SIMP_M1!A:K,8,FALSE)</f>
        <v>#VALUE!</v>
      </c>
      <c r="L3050" s="107" t="e">
        <f t="shared" si="196"/>
        <v>#VALUE!</v>
      </c>
      <c r="M3050" s="107" t="e">
        <f t="shared" si="197"/>
        <v>#VALUE!</v>
      </c>
      <c r="N3050" s="142" t="e">
        <f t="shared" si="198"/>
        <v>#VALUE!</v>
      </c>
      <c r="O3050" s="142" t="e">
        <f t="shared" si="199"/>
        <v>#N/A</v>
      </c>
      <c r="P3050" s="24" t="str">
        <f>IFERROR(VLOOKUP(O3050,HOSPITAIS_COM_DIVIDAS!A:E,5,FALSE),"")</f>
        <v/>
      </c>
    </row>
    <row r="3051" spans="1:16" x14ac:dyDescent="0.25">
      <c r="A3051" s="52" t="e">
        <f>Tabela410[[#This Row],[Status da Proposta]]</f>
        <v>#VALUE!</v>
      </c>
      <c r="B3051" s="143">
        <f>MODALIDADE_1!A3051</f>
        <v>0</v>
      </c>
      <c r="C3051" s="142" t="e">
        <f>VLOOKUP(B3051,MODALIDADE_1!A:B,2,FALSE)</f>
        <v>#N/A</v>
      </c>
      <c r="D3051" s="142"/>
      <c r="E3051" s="94" t="e">
        <f>VLOOKUP(B3051,MODALIDADE_1!A:E,5,FALSE)</f>
        <v>#N/A</v>
      </c>
      <c r="F3051" s="95" t="e">
        <f>VLOOKUP(B3051,MODALIDADE_1!A:C,3,FALSE)</f>
        <v>#N/A</v>
      </c>
      <c r="G3051" s="142" t="e">
        <f>VLOOKUP(B3051,MODALIDADE_1!A:G,4,FALSE)</f>
        <v>#N/A</v>
      </c>
      <c r="H3051" s="142" t="e">
        <f>VLOOKUP(B3051,MODALIDADE_1!A:G,6,FALSE)</f>
        <v>#N/A</v>
      </c>
      <c r="I3051" s="142" t="e">
        <f>VLOOKUP(B3051,MODALIDADE_1!A:G,7,FALSE)</f>
        <v>#N/A</v>
      </c>
      <c r="J3051" s="106" t="e">
        <f>VLOOKUP(Tabela410[[#This Row],[Proposta de Referência]],SIMP_M1!A:K,9,FALSE)</f>
        <v>#VALUE!</v>
      </c>
      <c r="K3051" s="106" t="e">
        <f>VLOOKUP(Tabela410[[#This Row],[Proposta de Referência]],SIMP_M1!A:K,8,FALSE)</f>
        <v>#VALUE!</v>
      </c>
      <c r="L3051" s="107" t="e">
        <f t="shared" si="196"/>
        <v>#VALUE!</v>
      </c>
      <c r="M3051" s="107" t="e">
        <f t="shared" si="197"/>
        <v>#VALUE!</v>
      </c>
      <c r="N3051" s="142" t="e">
        <f t="shared" si="198"/>
        <v>#VALUE!</v>
      </c>
      <c r="O3051" s="142" t="e">
        <f t="shared" si="199"/>
        <v>#N/A</v>
      </c>
      <c r="P3051" s="24" t="str">
        <f>IFERROR(VLOOKUP(O3051,HOSPITAIS_COM_DIVIDAS!A:E,5,FALSE),"")</f>
        <v/>
      </c>
    </row>
    <row r="3052" spans="1:16" x14ac:dyDescent="0.25">
      <c r="A3052" s="52" t="e">
        <f>Tabela410[[#This Row],[Status da Proposta]]</f>
        <v>#VALUE!</v>
      </c>
      <c r="B3052" s="143">
        <f>MODALIDADE_1!A3052</f>
        <v>0</v>
      </c>
      <c r="C3052" s="142" t="e">
        <f>VLOOKUP(B3052,MODALIDADE_1!A:B,2,FALSE)</f>
        <v>#N/A</v>
      </c>
      <c r="D3052" s="142"/>
      <c r="E3052" s="94" t="e">
        <f>VLOOKUP(B3052,MODALIDADE_1!A:E,5,FALSE)</f>
        <v>#N/A</v>
      </c>
      <c r="F3052" s="95" t="e">
        <f>VLOOKUP(B3052,MODALIDADE_1!A:C,3,FALSE)</f>
        <v>#N/A</v>
      </c>
      <c r="G3052" s="142" t="e">
        <f>VLOOKUP(B3052,MODALIDADE_1!A:G,4,FALSE)</f>
        <v>#N/A</v>
      </c>
      <c r="H3052" s="142" t="e">
        <f>VLOOKUP(B3052,MODALIDADE_1!A:G,6,FALSE)</f>
        <v>#N/A</v>
      </c>
      <c r="I3052" s="142" t="e">
        <f>VLOOKUP(B3052,MODALIDADE_1!A:G,7,FALSE)</f>
        <v>#N/A</v>
      </c>
      <c r="J3052" s="106" t="e">
        <f>VLOOKUP(Tabela410[[#This Row],[Proposta de Referência]],SIMP_M1!A:K,9,FALSE)</f>
        <v>#VALUE!</v>
      </c>
      <c r="K3052" s="106" t="e">
        <f>VLOOKUP(Tabela410[[#This Row],[Proposta de Referência]],SIMP_M1!A:K,8,FALSE)</f>
        <v>#VALUE!</v>
      </c>
      <c r="L3052" s="107" t="e">
        <f t="shared" si="196"/>
        <v>#VALUE!</v>
      </c>
      <c r="M3052" s="107" t="e">
        <f t="shared" si="197"/>
        <v>#VALUE!</v>
      </c>
      <c r="N3052" s="142" t="e">
        <f t="shared" si="198"/>
        <v>#VALUE!</v>
      </c>
      <c r="O3052" s="142" t="e">
        <f t="shared" si="199"/>
        <v>#N/A</v>
      </c>
      <c r="P3052" s="24" t="str">
        <f>IFERROR(VLOOKUP(O3052,HOSPITAIS_COM_DIVIDAS!A:E,5,FALSE),"")</f>
        <v/>
      </c>
    </row>
    <row r="3053" spans="1:16" x14ac:dyDescent="0.25">
      <c r="A3053" s="52" t="e">
        <f>Tabela410[[#This Row],[Status da Proposta]]</f>
        <v>#VALUE!</v>
      </c>
      <c r="B3053" s="143">
        <f>MODALIDADE_1!A3053</f>
        <v>0</v>
      </c>
      <c r="C3053" s="142" t="e">
        <f>VLOOKUP(B3053,MODALIDADE_1!A:B,2,FALSE)</f>
        <v>#N/A</v>
      </c>
      <c r="D3053" s="142"/>
      <c r="E3053" s="94" t="e">
        <f>VLOOKUP(B3053,MODALIDADE_1!A:E,5,FALSE)</f>
        <v>#N/A</v>
      </c>
      <c r="F3053" s="95" t="e">
        <f>VLOOKUP(B3053,MODALIDADE_1!A:C,3,FALSE)</f>
        <v>#N/A</v>
      </c>
      <c r="G3053" s="142" t="e">
        <f>VLOOKUP(B3053,MODALIDADE_1!A:G,4,FALSE)</f>
        <v>#N/A</v>
      </c>
      <c r="H3053" s="142" t="e">
        <f>VLOOKUP(B3053,MODALIDADE_1!A:G,6,FALSE)</f>
        <v>#N/A</v>
      </c>
      <c r="I3053" s="142" t="e">
        <f>VLOOKUP(B3053,MODALIDADE_1!A:G,7,FALSE)</f>
        <v>#N/A</v>
      </c>
      <c r="J3053" s="106" t="e">
        <f>VLOOKUP(Tabela410[[#This Row],[Proposta de Referência]],SIMP_M1!A:K,9,FALSE)</f>
        <v>#VALUE!</v>
      </c>
      <c r="K3053" s="106" t="e">
        <f>VLOOKUP(Tabela410[[#This Row],[Proposta de Referência]],SIMP_M1!A:K,8,FALSE)</f>
        <v>#VALUE!</v>
      </c>
      <c r="L3053" s="107" t="e">
        <f t="shared" si="196"/>
        <v>#VALUE!</v>
      </c>
      <c r="M3053" s="107" t="e">
        <f t="shared" si="197"/>
        <v>#VALUE!</v>
      </c>
      <c r="N3053" s="142" t="e">
        <f t="shared" si="198"/>
        <v>#VALUE!</v>
      </c>
      <c r="O3053" s="142" t="e">
        <f t="shared" si="199"/>
        <v>#N/A</v>
      </c>
      <c r="P3053" s="24" t="str">
        <f>IFERROR(VLOOKUP(O3053,HOSPITAIS_COM_DIVIDAS!A:E,5,FALSE),"")</f>
        <v/>
      </c>
    </row>
    <row r="3054" spans="1:16" x14ac:dyDescent="0.25">
      <c r="A3054" s="52" t="e">
        <f>Tabela410[[#This Row],[Status da Proposta]]</f>
        <v>#VALUE!</v>
      </c>
      <c r="B3054" s="143">
        <f>MODALIDADE_1!A3054</f>
        <v>0</v>
      </c>
      <c r="C3054" s="142" t="e">
        <f>VLOOKUP(B3054,MODALIDADE_1!A:B,2,FALSE)</f>
        <v>#N/A</v>
      </c>
      <c r="D3054" s="142"/>
      <c r="E3054" s="94" t="e">
        <f>VLOOKUP(B3054,MODALIDADE_1!A:E,5,FALSE)</f>
        <v>#N/A</v>
      </c>
      <c r="F3054" s="95" t="e">
        <f>VLOOKUP(B3054,MODALIDADE_1!A:C,3,FALSE)</f>
        <v>#N/A</v>
      </c>
      <c r="G3054" s="142" t="e">
        <f>VLOOKUP(B3054,MODALIDADE_1!A:G,4,FALSE)</f>
        <v>#N/A</v>
      </c>
      <c r="H3054" s="142" t="e">
        <f>VLOOKUP(B3054,MODALIDADE_1!A:G,6,FALSE)</f>
        <v>#N/A</v>
      </c>
      <c r="I3054" s="142" t="e">
        <f>VLOOKUP(B3054,MODALIDADE_1!A:G,7,FALSE)</f>
        <v>#N/A</v>
      </c>
      <c r="J3054" s="106" t="e">
        <f>VLOOKUP(Tabela410[[#This Row],[Proposta de Referência]],SIMP_M1!A:K,9,FALSE)</f>
        <v>#VALUE!</v>
      </c>
      <c r="K3054" s="106" t="e">
        <f>VLOOKUP(Tabela410[[#This Row],[Proposta de Referência]],SIMP_M1!A:K,8,FALSE)</f>
        <v>#VALUE!</v>
      </c>
      <c r="L3054" s="107" t="e">
        <f t="shared" si="196"/>
        <v>#VALUE!</v>
      </c>
      <c r="M3054" s="107" t="e">
        <f t="shared" si="197"/>
        <v>#VALUE!</v>
      </c>
      <c r="N3054" s="142" t="e">
        <f t="shared" si="198"/>
        <v>#VALUE!</v>
      </c>
      <c r="O3054" s="142" t="e">
        <f t="shared" si="199"/>
        <v>#N/A</v>
      </c>
      <c r="P3054" s="24" t="str">
        <f>IFERROR(VLOOKUP(O3054,HOSPITAIS_COM_DIVIDAS!A:E,5,FALSE),"")</f>
        <v/>
      </c>
    </row>
    <row r="3055" spans="1:16" x14ac:dyDescent="0.25">
      <c r="A3055" s="52" t="e">
        <f>Tabela410[[#This Row],[Status da Proposta]]</f>
        <v>#VALUE!</v>
      </c>
      <c r="B3055" s="143">
        <f>MODALIDADE_1!A3055</f>
        <v>0</v>
      </c>
      <c r="C3055" s="142" t="e">
        <f>VLOOKUP(B3055,MODALIDADE_1!A:B,2,FALSE)</f>
        <v>#N/A</v>
      </c>
      <c r="D3055" s="142"/>
      <c r="E3055" s="94" t="e">
        <f>VLOOKUP(B3055,MODALIDADE_1!A:E,5,FALSE)</f>
        <v>#N/A</v>
      </c>
      <c r="F3055" s="95" t="e">
        <f>VLOOKUP(B3055,MODALIDADE_1!A:C,3,FALSE)</f>
        <v>#N/A</v>
      </c>
      <c r="G3055" s="142" t="e">
        <f>VLOOKUP(B3055,MODALIDADE_1!A:G,4,FALSE)</f>
        <v>#N/A</v>
      </c>
      <c r="H3055" s="142" t="e">
        <f>VLOOKUP(B3055,MODALIDADE_1!A:G,6,FALSE)</f>
        <v>#N/A</v>
      </c>
      <c r="I3055" s="142" t="e">
        <f>VLOOKUP(B3055,MODALIDADE_1!A:G,7,FALSE)</f>
        <v>#N/A</v>
      </c>
      <c r="J3055" s="106" t="e">
        <f>VLOOKUP(Tabela410[[#This Row],[Proposta de Referência]],SIMP_M1!A:K,9,FALSE)</f>
        <v>#VALUE!</v>
      </c>
      <c r="K3055" s="106" t="e">
        <f>VLOOKUP(Tabela410[[#This Row],[Proposta de Referência]],SIMP_M1!A:K,8,FALSE)</f>
        <v>#VALUE!</v>
      </c>
      <c r="L3055" s="107" t="e">
        <f t="shared" si="196"/>
        <v>#VALUE!</v>
      </c>
      <c r="M3055" s="107" t="e">
        <f t="shared" si="197"/>
        <v>#VALUE!</v>
      </c>
      <c r="N3055" s="142" t="e">
        <f t="shared" si="198"/>
        <v>#VALUE!</v>
      </c>
      <c r="O3055" s="142" t="e">
        <f t="shared" si="199"/>
        <v>#N/A</v>
      </c>
      <c r="P3055" s="24" t="str">
        <f>IFERROR(VLOOKUP(O3055,HOSPITAIS_COM_DIVIDAS!A:E,5,FALSE),"")</f>
        <v/>
      </c>
    </row>
    <row r="3056" spans="1:16" x14ac:dyDescent="0.25">
      <c r="A3056" s="52" t="e">
        <f>Tabela410[[#This Row],[Status da Proposta]]</f>
        <v>#VALUE!</v>
      </c>
      <c r="B3056" s="143">
        <f>MODALIDADE_1!A3056</f>
        <v>0</v>
      </c>
      <c r="C3056" s="142" t="e">
        <f>VLOOKUP(B3056,MODALIDADE_1!A:B,2,FALSE)</f>
        <v>#N/A</v>
      </c>
      <c r="D3056" s="142"/>
      <c r="E3056" s="94" t="e">
        <f>VLOOKUP(B3056,MODALIDADE_1!A:E,5,FALSE)</f>
        <v>#N/A</v>
      </c>
      <c r="F3056" s="95" t="e">
        <f>VLOOKUP(B3056,MODALIDADE_1!A:C,3,FALSE)</f>
        <v>#N/A</v>
      </c>
      <c r="G3056" s="142" t="e">
        <f>VLOOKUP(B3056,MODALIDADE_1!A:G,4,FALSE)</f>
        <v>#N/A</v>
      </c>
      <c r="H3056" s="142" t="e">
        <f>VLOOKUP(B3056,MODALIDADE_1!A:G,6,FALSE)</f>
        <v>#N/A</v>
      </c>
      <c r="I3056" s="142" t="e">
        <f>VLOOKUP(B3056,MODALIDADE_1!A:G,7,FALSE)</f>
        <v>#N/A</v>
      </c>
      <c r="J3056" s="106" t="e">
        <f>VLOOKUP(Tabela410[[#This Row],[Proposta de Referência]],SIMP_M1!A:K,9,FALSE)</f>
        <v>#VALUE!</v>
      </c>
      <c r="K3056" s="106" t="e">
        <f>VLOOKUP(Tabela410[[#This Row],[Proposta de Referência]],SIMP_M1!A:K,8,FALSE)</f>
        <v>#VALUE!</v>
      </c>
      <c r="L3056" s="107" t="e">
        <f t="shared" si="196"/>
        <v>#VALUE!</v>
      </c>
      <c r="M3056" s="107" t="e">
        <f t="shared" si="197"/>
        <v>#VALUE!</v>
      </c>
      <c r="N3056" s="142" t="e">
        <f t="shared" si="198"/>
        <v>#VALUE!</v>
      </c>
      <c r="O3056" s="142" t="e">
        <f t="shared" si="199"/>
        <v>#N/A</v>
      </c>
      <c r="P3056" s="24" t="str">
        <f>IFERROR(VLOOKUP(O3056,HOSPITAIS_COM_DIVIDAS!A:E,5,FALSE),"")</f>
        <v/>
      </c>
    </row>
    <row r="3057" spans="1:16" x14ac:dyDescent="0.25">
      <c r="A3057" s="52" t="e">
        <f>Tabela410[[#This Row],[Status da Proposta]]</f>
        <v>#VALUE!</v>
      </c>
      <c r="B3057" s="143">
        <f>MODALIDADE_1!A3057</f>
        <v>0</v>
      </c>
      <c r="C3057" s="142" t="e">
        <f>VLOOKUP(B3057,MODALIDADE_1!A:B,2,FALSE)</f>
        <v>#N/A</v>
      </c>
      <c r="D3057" s="142"/>
      <c r="E3057" s="94" t="e">
        <f>VLOOKUP(B3057,MODALIDADE_1!A:E,5,FALSE)</f>
        <v>#N/A</v>
      </c>
      <c r="F3057" s="95" t="e">
        <f>VLOOKUP(B3057,MODALIDADE_1!A:C,3,FALSE)</f>
        <v>#N/A</v>
      </c>
      <c r="G3057" s="142" t="e">
        <f>VLOOKUP(B3057,MODALIDADE_1!A:G,4,FALSE)</f>
        <v>#N/A</v>
      </c>
      <c r="H3057" s="142" t="e">
        <f>VLOOKUP(B3057,MODALIDADE_1!A:G,6,FALSE)</f>
        <v>#N/A</v>
      </c>
      <c r="I3057" s="142" t="e">
        <f>VLOOKUP(B3057,MODALIDADE_1!A:G,7,FALSE)</f>
        <v>#N/A</v>
      </c>
      <c r="J3057" s="106" t="e">
        <f>VLOOKUP(Tabela410[[#This Row],[Proposta de Referência]],SIMP_M1!A:K,9,FALSE)</f>
        <v>#VALUE!</v>
      </c>
      <c r="K3057" s="106" t="e">
        <f>VLOOKUP(Tabela410[[#This Row],[Proposta de Referência]],SIMP_M1!A:K,8,FALSE)</f>
        <v>#VALUE!</v>
      </c>
      <c r="L3057" s="107" t="e">
        <f t="shared" si="196"/>
        <v>#VALUE!</v>
      </c>
      <c r="M3057" s="107" t="e">
        <f t="shared" si="197"/>
        <v>#VALUE!</v>
      </c>
      <c r="N3057" s="142" t="e">
        <f t="shared" si="198"/>
        <v>#VALUE!</v>
      </c>
      <c r="O3057" s="142" t="e">
        <f t="shared" si="199"/>
        <v>#N/A</v>
      </c>
      <c r="P3057" s="24" t="str">
        <f>IFERROR(VLOOKUP(O3057,HOSPITAIS_COM_DIVIDAS!A:E,5,FALSE),"")</f>
        <v/>
      </c>
    </row>
    <row r="3058" spans="1:16" x14ac:dyDescent="0.25">
      <c r="A3058" s="52" t="e">
        <f>Tabela410[[#This Row],[Status da Proposta]]</f>
        <v>#VALUE!</v>
      </c>
      <c r="B3058" s="143">
        <f>MODALIDADE_1!A3058</f>
        <v>0</v>
      </c>
      <c r="C3058" s="142" t="e">
        <f>VLOOKUP(B3058,MODALIDADE_1!A:B,2,FALSE)</f>
        <v>#N/A</v>
      </c>
      <c r="D3058" s="142"/>
      <c r="E3058" s="94" t="e">
        <f>VLOOKUP(B3058,MODALIDADE_1!A:E,5,FALSE)</f>
        <v>#N/A</v>
      </c>
      <c r="F3058" s="95" t="e">
        <f>VLOOKUP(B3058,MODALIDADE_1!A:C,3,FALSE)</f>
        <v>#N/A</v>
      </c>
      <c r="G3058" s="142" t="e">
        <f>VLOOKUP(B3058,MODALIDADE_1!A:G,4,FALSE)</f>
        <v>#N/A</v>
      </c>
      <c r="H3058" s="142" t="e">
        <f>VLOOKUP(B3058,MODALIDADE_1!A:G,6,FALSE)</f>
        <v>#N/A</v>
      </c>
      <c r="I3058" s="142" t="e">
        <f>VLOOKUP(B3058,MODALIDADE_1!A:G,7,FALSE)</f>
        <v>#N/A</v>
      </c>
      <c r="J3058" s="106" t="e">
        <f>VLOOKUP(Tabela410[[#This Row],[Proposta de Referência]],SIMP_M1!A:K,9,FALSE)</f>
        <v>#VALUE!</v>
      </c>
      <c r="K3058" s="106" t="e">
        <f>VLOOKUP(Tabela410[[#This Row],[Proposta de Referência]],SIMP_M1!A:K,8,FALSE)</f>
        <v>#VALUE!</v>
      </c>
      <c r="L3058" s="107" t="e">
        <f t="shared" si="196"/>
        <v>#VALUE!</v>
      </c>
      <c r="M3058" s="107" t="e">
        <f t="shared" si="197"/>
        <v>#VALUE!</v>
      </c>
      <c r="N3058" s="142" t="e">
        <f t="shared" si="198"/>
        <v>#VALUE!</v>
      </c>
      <c r="O3058" s="142" t="e">
        <f t="shared" si="199"/>
        <v>#N/A</v>
      </c>
      <c r="P3058" s="24" t="str">
        <f>IFERROR(VLOOKUP(O3058,HOSPITAIS_COM_DIVIDAS!A:E,5,FALSE),"")</f>
        <v/>
      </c>
    </row>
    <row r="3059" spans="1:16" x14ac:dyDescent="0.25">
      <c r="A3059" s="52" t="e">
        <f>Tabela410[[#This Row],[Status da Proposta]]</f>
        <v>#VALUE!</v>
      </c>
      <c r="B3059" s="143">
        <f>MODALIDADE_1!A3059</f>
        <v>0</v>
      </c>
      <c r="C3059" s="142" t="e">
        <f>VLOOKUP(B3059,MODALIDADE_1!A:B,2,FALSE)</f>
        <v>#N/A</v>
      </c>
      <c r="D3059" s="142"/>
      <c r="E3059" s="94" t="e">
        <f>VLOOKUP(B3059,MODALIDADE_1!A:E,5,FALSE)</f>
        <v>#N/A</v>
      </c>
      <c r="F3059" s="95" t="e">
        <f>VLOOKUP(B3059,MODALIDADE_1!A:C,3,FALSE)</f>
        <v>#N/A</v>
      </c>
      <c r="G3059" s="142" t="e">
        <f>VLOOKUP(B3059,MODALIDADE_1!A:G,4,FALSE)</f>
        <v>#N/A</v>
      </c>
      <c r="H3059" s="142" t="e">
        <f>VLOOKUP(B3059,MODALIDADE_1!A:G,6,FALSE)</f>
        <v>#N/A</v>
      </c>
      <c r="I3059" s="142" t="e">
        <f>VLOOKUP(B3059,MODALIDADE_1!A:G,7,FALSE)</f>
        <v>#N/A</v>
      </c>
      <c r="J3059" s="106" t="e">
        <f>VLOOKUP(Tabela410[[#This Row],[Proposta de Referência]],SIMP_M1!A:K,9,FALSE)</f>
        <v>#VALUE!</v>
      </c>
      <c r="K3059" s="106" t="e">
        <f>VLOOKUP(Tabela410[[#This Row],[Proposta de Referência]],SIMP_M1!A:K,8,FALSE)</f>
        <v>#VALUE!</v>
      </c>
      <c r="L3059" s="107" t="e">
        <f t="shared" si="196"/>
        <v>#VALUE!</v>
      </c>
      <c r="M3059" s="107" t="e">
        <f t="shared" si="197"/>
        <v>#VALUE!</v>
      </c>
      <c r="N3059" s="142" t="e">
        <f t="shared" si="198"/>
        <v>#VALUE!</v>
      </c>
      <c r="O3059" s="142" t="e">
        <f t="shared" si="199"/>
        <v>#N/A</v>
      </c>
      <c r="P3059" s="24" t="str">
        <f>IFERROR(VLOOKUP(O3059,HOSPITAIS_COM_DIVIDAS!A:E,5,FALSE),"")</f>
        <v/>
      </c>
    </row>
    <row r="3060" spans="1:16" x14ac:dyDescent="0.25">
      <c r="A3060" s="52" t="e">
        <f>Tabela410[[#This Row],[Status da Proposta]]</f>
        <v>#VALUE!</v>
      </c>
      <c r="B3060" s="143">
        <f>MODALIDADE_1!A3060</f>
        <v>0</v>
      </c>
      <c r="C3060" s="142" t="e">
        <f>VLOOKUP(B3060,MODALIDADE_1!A:B,2,FALSE)</f>
        <v>#N/A</v>
      </c>
      <c r="D3060" s="142"/>
      <c r="E3060" s="94" t="e">
        <f>VLOOKUP(B3060,MODALIDADE_1!A:E,5,FALSE)</f>
        <v>#N/A</v>
      </c>
      <c r="F3060" s="95" t="e">
        <f>VLOOKUP(B3060,MODALIDADE_1!A:C,3,FALSE)</f>
        <v>#N/A</v>
      </c>
      <c r="G3060" s="142" t="e">
        <f>VLOOKUP(B3060,MODALIDADE_1!A:G,4,FALSE)</f>
        <v>#N/A</v>
      </c>
      <c r="H3060" s="142" t="e">
        <f>VLOOKUP(B3060,MODALIDADE_1!A:G,6,FALSE)</f>
        <v>#N/A</v>
      </c>
      <c r="I3060" s="142" t="e">
        <f>VLOOKUP(B3060,MODALIDADE_1!A:G,7,FALSE)</f>
        <v>#N/A</v>
      </c>
      <c r="J3060" s="106" t="e">
        <f>VLOOKUP(Tabela410[[#This Row],[Proposta de Referência]],SIMP_M1!A:K,9,FALSE)</f>
        <v>#VALUE!</v>
      </c>
      <c r="K3060" s="106" t="e">
        <f>VLOOKUP(Tabela410[[#This Row],[Proposta de Referência]],SIMP_M1!A:K,8,FALSE)</f>
        <v>#VALUE!</v>
      </c>
      <c r="L3060" s="107" t="e">
        <f t="shared" si="196"/>
        <v>#VALUE!</v>
      </c>
      <c r="M3060" s="107" t="e">
        <f t="shared" si="197"/>
        <v>#VALUE!</v>
      </c>
      <c r="N3060" s="142" t="e">
        <f t="shared" si="198"/>
        <v>#VALUE!</v>
      </c>
      <c r="O3060" s="142" t="e">
        <f t="shared" si="199"/>
        <v>#N/A</v>
      </c>
      <c r="P3060" s="24" t="str">
        <f>IFERROR(VLOOKUP(O3060,HOSPITAIS_COM_DIVIDAS!A:E,5,FALSE),"")</f>
        <v/>
      </c>
    </row>
    <row r="3061" spans="1:16" x14ac:dyDescent="0.25">
      <c r="A3061" s="52" t="e">
        <f>Tabela410[[#This Row],[Status da Proposta]]</f>
        <v>#VALUE!</v>
      </c>
      <c r="B3061" s="143">
        <f>MODALIDADE_1!A3061</f>
        <v>0</v>
      </c>
      <c r="C3061" s="142" t="e">
        <f>VLOOKUP(B3061,MODALIDADE_1!A:B,2,FALSE)</f>
        <v>#N/A</v>
      </c>
      <c r="D3061" s="142"/>
      <c r="E3061" s="94" t="e">
        <f>VLOOKUP(B3061,MODALIDADE_1!A:E,5,FALSE)</f>
        <v>#N/A</v>
      </c>
      <c r="F3061" s="95" t="e">
        <f>VLOOKUP(B3061,MODALIDADE_1!A:C,3,FALSE)</f>
        <v>#N/A</v>
      </c>
      <c r="G3061" s="142" t="e">
        <f>VLOOKUP(B3061,MODALIDADE_1!A:G,4,FALSE)</f>
        <v>#N/A</v>
      </c>
      <c r="H3061" s="142" t="e">
        <f>VLOOKUP(B3061,MODALIDADE_1!A:G,6,FALSE)</f>
        <v>#N/A</v>
      </c>
      <c r="I3061" s="142" t="e">
        <f>VLOOKUP(B3061,MODALIDADE_1!A:G,7,FALSE)</f>
        <v>#N/A</v>
      </c>
      <c r="J3061" s="106" t="e">
        <f>VLOOKUP(Tabela410[[#This Row],[Proposta de Referência]],SIMP_M1!A:K,9,FALSE)</f>
        <v>#VALUE!</v>
      </c>
      <c r="K3061" s="106" t="e">
        <f>VLOOKUP(Tabela410[[#This Row],[Proposta de Referência]],SIMP_M1!A:K,8,FALSE)</f>
        <v>#VALUE!</v>
      </c>
      <c r="L3061" s="107" t="e">
        <f t="shared" si="196"/>
        <v>#VALUE!</v>
      </c>
      <c r="M3061" s="107" t="e">
        <f t="shared" si="197"/>
        <v>#VALUE!</v>
      </c>
      <c r="N3061" s="142" t="e">
        <f t="shared" si="198"/>
        <v>#VALUE!</v>
      </c>
      <c r="O3061" s="142" t="e">
        <f t="shared" si="199"/>
        <v>#N/A</v>
      </c>
      <c r="P3061" s="24" t="str">
        <f>IFERROR(VLOOKUP(O3061,HOSPITAIS_COM_DIVIDAS!A:E,5,FALSE),"")</f>
        <v/>
      </c>
    </row>
    <row r="3062" spans="1:16" x14ac:dyDescent="0.25">
      <c r="A3062" s="52" t="e">
        <f>Tabela410[[#This Row],[Status da Proposta]]</f>
        <v>#VALUE!</v>
      </c>
      <c r="B3062" s="143">
        <f>MODALIDADE_1!A3062</f>
        <v>0</v>
      </c>
      <c r="C3062" s="142" t="e">
        <f>VLOOKUP(B3062,MODALIDADE_1!A:B,2,FALSE)</f>
        <v>#N/A</v>
      </c>
      <c r="D3062" s="142"/>
      <c r="E3062" s="94" t="e">
        <f>VLOOKUP(B3062,MODALIDADE_1!A:E,5,FALSE)</f>
        <v>#N/A</v>
      </c>
      <c r="F3062" s="95" t="e">
        <f>VLOOKUP(B3062,MODALIDADE_1!A:C,3,FALSE)</f>
        <v>#N/A</v>
      </c>
      <c r="G3062" s="142" t="e">
        <f>VLOOKUP(B3062,MODALIDADE_1!A:G,4,FALSE)</f>
        <v>#N/A</v>
      </c>
      <c r="H3062" s="142" t="e">
        <f>VLOOKUP(B3062,MODALIDADE_1!A:G,6,FALSE)</f>
        <v>#N/A</v>
      </c>
      <c r="I3062" s="142" t="e">
        <f>VLOOKUP(B3062,MODALIDADE_1!A:G,7,FALSE)</f>
        <v>#N/A</v>
      </c>
      <c r="J3062" s="106" t="e">
        <f>VLOOKUP(Tabela410[[#This Row],[Proposta de Referência]],SIMP_M1!A:K,9,FALSE)</f>
        <v>#VALUE!</v>
      </c>
      <c r="K3062" s="106" t="e">
        <f>VLOOKUP(Tabela410[[#This Row],[Proposta de Referência]],SIMP_M1!A:K,8,FALSE)</f>
        <v>#VALUE!</v>
      </c>
      <c r="L3062" s="107" t="e">
        <f t="shared" si="196"/>
        <v>#VALUE!</v>
      </c>
      <c r="M3062" s="107" t="e">
        <f t="shared" si="197"/>
        <v>#VALUE!</v>
      </c>
      <c r="N3062" s="142" t="e">
        <f t="shared" si="198"/>
        <v>#VALUE!</v>
      </c>
      <c r="O3062" s="142" t="e">
        <f t="shared" si="199"/>
        <v>#N/A</v>
      </c>
      <c r="P3062" s="24" t="str">
        <f>IFERROR(VLOOKUP(O3062,HOSPITAIS_COM_DIVIDAS!A:E,5,FALSE),"")</f>
        <v/>
      </c>
    </row>
    <row r="3063" spans="1:16" x14ac:dyDescent="0.25">
      <c r="A3063" s="52" t="e">
        <f>Tabela410[[#This Row],[Status da Proposta]]</f>
        <v>#VALUE!</v>
      </c>
      <c r="B3063" s="143">
        <f>MODALIDADE_1!A3063</f>
        <v>0</v>
      </c>
      <c r="C3063" s="142" t="e">
        <f>VLOOKUP(B3063,MODALIDADE_1!A:B,2,FALSE)</f>
        <v>#N/A</v>
      </c>
      <c r="D3063" s="142"/>
      <c r="E3063" s="94" t="e">
        <f>VLOOKUP(B3063,MODALIDADE_1!A:E,5,FALSE)</f>
        <v>#N/A</v>
      </c>
      <c r="F3063" s="95" t="e">
        <f>VLOOKUP(B3063,MODALIDADE_1!A:C,3,FALSE)</f>
        <v>#N/A</v>
      </c>
      <c r="G3063" s="142" t="e">
        <f>VLOOKUP(B3063,MODALIDADE_1!A:G,4,FALSE)</f>
        <v>#N/A</v>
      </c>
      <c r="H3063" s="142" t="e">
        <f>VLOOKUP(B3063,MODALIDADE_1!A:G,6,FALSE)</f>
        <v>#N/A</v>
      </c>
      <c r="I3063" s="142" t="e">
        <f>VLOOKUP(B3063,MODALIDADE_1!A:G,7,FALSE)</f>
        <v>#N/A</v>
      </c>
      <c r="J3063" s="106" t="e">
        <f>VLOOKUP(Tabela410[[#This Row],[Proposta de Referência]],SIMP_M1!A:K,9,FALSE)</f>
        <v>#VALUE!</v>
      </c>
      <c r="K3063" s="106" t="e">
        <f>VLOOKUP(Tabela410[[#This Row],[Proposta de Referência]],SIMP_M1!A:K,8,FALSE)</f>
        <v>#VALUE!</v>
      </c>
      <c r="L3063" s="107" t="e">
        <f t="shared" si="196"/>
        <v>#VALUE!</v>
      </c>
      <c r="M3063" s="107" t="e">
        <f t="shared" si="197"/>
        <v>#VALUE!</v>
      </c>
      <c r="N3063" s="142" t="e">
        <f t="shared" si="198"/>
        <v>#VALUE!</v>
      </c>
      <c r="O3063" s="142" t="e">
        <f t="shared" si="199"/>
        <v>#N/A</v>
      </c>
      <c r="P3063" s="24" t="str">
        <f>IFERROR(VLOOKUP(O3063,HOSPITAIS_COM_DIVIDAS!A:E,5,FALSE),"")</f>
        <v/>
      </c>
    </row>
    <row r="3064" spans="1:16" x14ac:dyDescent="0.25">
      <c r="A3064" s="52" t="e">
        <f>Tabela410[[#This Row],[Status da Proposta]]</f>
        <v>#VALUE!</v>
      </c>
      <c r="B3064" s="143">
        <f>MODALIDADE_1!A3064</f>
        <v>0</v>
      </c>
      <c r="C3064" s="142" t="e">
        <f>VLOOKUP(B3064,MODALIDADE_1!A:B,2,FALSE)</f>
        <v>#N/A</v>
      </c>
      <c r="D3064" s="142"/>
      <c r="E3064" s="94" t="e">
        <f>VLOOKUP(B3064,MODALIDADE_1!A:E,5,FALSE)</f>
        <v>#N/A</v>
      </c>
      <c r="F3064" s="95" t="e">
        <f>VLOOKUP(B3064,MODALIDADE_1!A:C,3,FALSE)</f>
        <v>#N/A</v>
      </c>
      <c r="G3064" s="142" t="e">
        <f>VLOOKUP(B3064,MODALIDADE_1!A:G,4,FALSE)</f>
        <v>#N/A</v>
      </c>
      <c r="H3064" s="142" t="e">
        <f>VLOOKUP(B3064,MODALIDADE_1!A:G,6,FALSE)</f>
        <v>#N/A</v>
      </c>
      <c r="I3064" s="142" t="e">
        <f>VLOOKUP(B3064,MODALIDADE_1!A:G,7,FALSE)</f>
        <v>#N/A</v>
      </c>
      <c r="J3064" s="106" t="e">
        <f>VLOOKUP(Tabela410[[#This Row],[Proposta de Referência]],SIMP_M1!A:K,9,FALSE)</f>
        <v>#VALUE!</v>
      </c>
      <c r="K3064" s="106" t="e">
        <f>VLOOKUP(Tabela410[[#This Row],[Proposta de Referência]],SIMP_M1!A:K,8,FALSE)</f>
        <v>#VALUE!</v>
      </c>
      <c r="L3064" s="107" t="e">
        <f t="shared" si="196"/>
        <v>#VALUE!</v>
      </c>
      <c r="M3064" s="107" t="e">
        <f t="shared" si="197"/>
        <v>#VALUE!</v>
      </c>
      <c r="N3064" s="142" t="e">
        <f t="shared" si="198"/>
        <v>#VALUE!</v>
      </c>
      <c r="O3064" s="142" t="e">
        <f t="shared" si="199"/>
        <v>#N/A</v>
      </c>
      <c r="P3064" s="24" t="str">
        <f>IFERROR(VLOOKUP(O3064,HOSPITAIS_COM_DIVIDAS!A:E,5,FALSE),"")</f>
        <v/>
      </c>
    </row>
    <row r="3065" spans="1:16" x14ac:dyDescent="0.25">
      <c r="A3065" s="52" t="e">
        <f>Tabela410[[#This Row],[Status da Proposta]]</f>
        <v>#VALUE!</v>
      </c>
      <c r="B3065" s="143">
        <f>MODALIDADE_1!A3065</f>
        <v>0</v>
      </c>
      <c r="C3065" s="142" t="e">
        <f>VLOOKUP(B3065,MODALIDADE_1!A:B,2,FALSE)</f>
        <v>#N/A</v>
      </c>
      <c r="D3065" s="142"/>
      <c r="E3065" s="94" t="e">
        <f>VLOOKUP(B3065,MODALIDADE_1!A:E,5,FALSE)</f>
        <v>#N/A</v>
      </c>
      <c r="F3065" s="95" t="e">
        <f>VLOOKUP(B3065,MODALIDADE_1!A:C,3,FALSE)</f>
        <v>#N/A</v>
      </c>
      <c r="G3065" s="142" t="e">
        <f>VLOOKUP(B3065,MODALIDADE_1!A:G,4,FALSE)</f>
        <v>#N/A</v>
      </c>
      <c r="H3065" s="142" t="e">
        <f>VLOOKUP(B3065,MODALIDADE_1!A:G,6,FALSE)</f>
        <v>#N/A</v>
      </c>
      <c r="I3065" s="142" t="e">
        <f>VLOOKUP(B3065,MODALIDADE_1!A:G,7,FALSE)</f>
        <v>#N/A</v>
      </c>
      <c r="J3065" s="106" t="e">
        <f>VLOOKUP(Tabela410[[#This Row],[Proposta de Referência]],SIMP_M1!A:K,9,FALSE)</f>
        <v>#VALUE!</v>
      </c>
      <c r="K3065" s="106" t="e">
        <f>VLOOKUP(Tabela410[[#This Row],[Proposta de Referência]],SIMP_M1!A:K,8,FALSE)</f>
        <v>#VALUE!</v>
      </c>
      <c r="L3065" s="107" t="e">
        <f t="shared" si="196"/>
        <v>#VALUE!</v>
      </c>
      <c r="M3065" s="107" t="e">
        <f t="shared" si="197"/>
        <v>#VALUE!</v>
      </c>
      <c r="N3065" s="142" t="e">
        <f t="shared" si="198"/>
        <v>#VALUE!</v>
      </c>
      <c r="O3065" s="142" t="e">
        <f t="shared" si="199"/>
        <v>#N/A</v>
      </c>
      <c r="P3065" s="24" t="str">
        <f>IFERROR(VLOOKUP(O3065,HOSPITAIS_COM_DIVIDAS!A:E,5,FALSE),"")</f>
        <v/>
      </c>
    </row>
    <row r="3066" spans="1:16" x14ac:dyDescent="0.25">
      <c r="A3066" s="52" t="e">
        <f>Tabela410[[#This Row],[Status da Proposta]]</f>
        <v>#VALUE!</v>
      </c>
      <c r="B3066" s="143">
        <f>MODALIDADE_1!A3066</f>
        <v>0</v>
      </c>
      <c r="C3066" s="142" t="e">
        <f>VLOOKUP(B3066,MODALIDADE_1!A:B,2,FALSE)</f>
        <v>#N/A</v>
      </c>
      <c r="D3066" s="142"/>
      <c r="E3066" s="94" t="e">
        <f>VLOOKUP(B3066,MODALIDADE_1!A:E,5,FALSE)</f>
        <v>#N/A</v>
      </c>
      <c r="F3066" s="95" t="e">
        <f>VLOOKUP(B3066,MODALIDADE_1!A:C,3,FALSE)</f>
        <v>#N/A</v>
      </c>
      <c r="G3066" s="142" t="e">
        <f>VLOOKUP(B3066,MODALIDADE_1!A:G,4,FALSE)</f>
        <v>#N/A</v>
      </c>
      <c r="H3066" s="142" t="e">
        <f>VLOOKUP(B3066,MODALIDADE_1!A:G,6,FALSE)</f>
        <v>#N/A</v>
      </c>
      <c r="I3066" s="142" t="e">
        <f>VLOOKUP(B3066,MODALIDADE_1!A:G,7,FALSE)</f>
        <v>#N/A</v>
      </c>
      <c r="J3066" s="106" t="e">
        <f>VLOOKUP(Tabela410[[#This Row],[Proposta de Referência]],SIMP_M1!A:K,9,FALSE)</f>
        <v>#VALUE!</v>
      </c>
      <c r="K3066" s="106" t="e">
        <f>VLOOKUP(Tabela410[[#This Row],[Proposta de Referência]],SIMP_M1!A:K,8,FALSE)</f>
        <v>#VALUE!</v>
      </c>
      <c r="L3066" s="107" t="e">
        <f t="shared" si="196"/>
        <v>#VALUE!</v>
      </c>
      <c r="M3066" s="107" t="e">
        <f t="shared" si="197"/>
        <v>#VALUE!</v>
      </c>
      <c r="N3066" s="142" t="e">
        <f t="shared" si="198"/>
        <v>#VALUE!</v>
      </c>
      <c r="O3066" s="142" t="e">
        <f t="shared" si="199"/>
        <v>#N/A</v>
      </c>
      <c r="P3066" s="24" t="str">
        <f>IFERROR(VLOOKUP(O3066,HOSPITAIS_COM_DIVIDAS!A:E,5,FALSE),"")</f>
        <v/>
      </c>
    </row>
    <row r="3067" spans="1:16" x14ac:dyDescent="0.25">
      <c r="A3067" s="52" t="e">
        <f>Tabela410[[#This Row],[Status da Proposta]]</f>
        <v>#VALUE!</v>
      </c>
      <c r="B3067" s="143">
        <f>MODALIDADE_1!A3067</f>
        <v>0</v>
      </c>
      <c r="C3067" s="142" t="e">
        <f>VLOOKUP(B3067,MODALIDADE_1!A:B,2,FALSE)</f>
        <v>#N/A</v>
      </c>
      <c r="D3067" s="142"/>
      <c r="E3067" s="94" t="e">
        <f>VLOOKUP(B3067,MODALIDADE_1!A:E,5,FALSE)</f>
        <v>#N/A</v>
      </c>
      <c r="F3067" s="95" t="e">
        <f>VLOOKUP(B3067,MODALIDADE_1!A:C,3,FALSE)</f>
        <v>#N/A</v>
      </c>
      <c r="G3067" s="142" t="e">
        <f>VLOOKUP(B3067,MODALIDADE_1!A:G,4,FALSE)</f>
        <v>#N/A</v>
      </c>
      <c r="H3067" s="142" t="e">
        <f>VLOOKUP(B3067,MODALIDADE_1!A:G,6,FALSE)</f>
        <v>#N/A</v>
      </c>
      <c r="I3067" s="142" t="e">
        <f>VLOOKUP(B3067,MODALIDADE_1!A:G,7,FALSE)</f>
        <v>#N/A</v>
      </c>
      <c r="J3067" s="106" t="e">
        <f>VLOOKUP(Tabela410[[#This Row],[Proposta de Referência]],SIMP_M1!A:K,9,FALSE)</f>
        <v>#VALUE!</v>
      </c>
      <c r="K3067" s="106" t="e">
        <f>VLOOKUP(Tabela410[[#This Row],[Proposta de Referência]],SIMP_M1!A:K,8,FALSE)</f>
        <v>#VALUE!</v>
      </c>
      <c r="L3067" s="107" t="e">
        <f t="shared" si="196"/>
        <v>#VALUE!</v>
      </c>
      <c r="M3067" s="107" t="e">
        <f t="shared" si="197"/>
        <v>#VALUE!</v>
      </c>
      <c r="N3067" s="142" t="e">
        <f t="shared" si="198"/>
        <v>#VALUE!</v>
      </c>
      <c r="O3067" s="142" t="e">
        <f t="shared" si="199"/>
        <v>#N/A</v>
      </c>
      <c r="P3067" s="24" t="str">
        <f>IFERROR(VLOOKUP(O3067,HOSPITAIS_COM_DIVIDAS!A:E,5,FALSE),"")</f>
        <v/>
      </c>
    </row>
    <row r="3068" spans="1:16" x14ac:dyDescent="0.25">
      <c r="A3068" s="52" t="e">
        <f>Tabela410[[#This Row],[Status da Proposta]]</f>
        <v>#VALUE!</v>
      </c>
      <c r="B3068" s="143">
        <f>MODALIDADE_1!A3068</f>
        <v>0</v>
      </c>
      <c r="C3068" s="142" t="e">
        <f>VLOOKUP(B3068,MODALIDADE_1!A:B,2,FALSE)</f>
        <v>#N/A</v>
      </c>
      <c r="D3068" s="142"/>
      <c r="E3068" s="94" t="e">
        <f>VLOOKUP(B3068,MODALIDADE_1!A:E,5,FALSE)</f>
        <v>#N/A</v>
      </c>
      <c r="F3068" s="95" t="e">
        <f>VLOOKUP(B3068,MODALIDADE_1!A:C,3,FALSE)</f>
        <v>#N/A</v>
      </c>
      <c r="G3068" s="142" t="e">
        <f>VLOOKUP(B3068,MODALIDADE_1!A:G,4,FALSE)</f>
        <v>#N/A</v>
      </c>
      <c r="H3068" s="142" t="e">
        <f>VLOOKUP(B3068,MODALIDADE_1!A:G,6,FALSE)</f>
        <v>#N/A</v>
      </c>
      <c r="I3068" s="142" t="e">
        <f>VLOOKUP(B3068,MODALIDADE_1!A:G,7,FALSE)</f>
        <v>#N/A</v>
      </c>
      <c r="J3068" s="106" t="e">
        <f>VLOOKUP(Tabela410[[#This Row],[Proposta de Referência]],SIMP_M1!A:K,9,FALSE)</f>
        <v>#VALUE!</v>
      </c>
      <c r="K3068" s="106" t="e">
        <f>VLOOKUP(Tabela410[[#This Row],[Proposta de Referência]],SIMP_M1!A:K,8,FALSE)</f>
        <v>#VALUE!</v>
      </c>
      <c r="L3068" s="107" t="e">
        <f t="shared" si="196"/>
        <v>#VALUE!</v>
      </c>
      <c r="M3068" s="107" t="e">
        <f t="shared" si="197"/>
        <v>#VALUE!</v>
      </c>
      <c r="N3068" s="142" t="e">
        <f t="shared" si="198"/>
        <v>#VALUE!</v>
      </c>
      <c r="O3068" s="142" t="e">
        <f t="shared" si="199"/>
        <v>#N/A</v>
      </c>
      <c r="P3068" s="24" t="str">
        <f>IFERROR(VLOOKUP(O3068,HOSPITAIS_COM_DIVIDAS!A:E,5,FALSE),"")</f>
        <v/>
      </c>
    </row>
    <row r="3069" spans="1:16" x14ac:dyDescent="0.25">
      <c r="A3069" s="52" t="e">
        <f>Tabela410[[#This Row],[Status da Proposta]]</f>
        <v>#VALUE!</v>
      </c>
      <c r="B3069" s="143">
        <f>MODALIDADE_1!A3069</f>
        <v>0</v>
      </c>
      <c r="C3069" s="142" t="e">
        <f>VLOOKUP(B3069,MODALIDADE_1!A:B,2,FALSE)</f>
        <v>#N/A</v>
      </c>
      <c r="D3069" s="142"/>
      <c r="E3069" s="94" t="e">
        <f>VLOOKUP(B3069,MODALIDADE_1!A:E,5,FALSE)</f>
        <v>#N/A</v>
      </c>
      <c r="F3069" s="95" t="e">
        <f>VLOOKUP(B3069,MODALIDADE_1!A:C,3,FALSE)</f>
        <v>#N/A</v>
      </c>
      <c r="G3069" s="142" t="e">
        <f>VLOOKUP(B3069,MODALIDADE_1!A:G,4,FALSE)</f>
        <v>#N/A</v>
      </c>
      <c r="H3069" s="142" t="e">
        <f>VLOOKUP(B3069,MODALIDADE_1!A:G,6,FALSE)</f>
        <v>#N/A</v>
      </c>
      <c r="I3069" s="142" t="e">
        <f>VLOOKUP(B3069,MODALIDADE_1!A:G,7,FALSE)</f>
        <v>#N/A</v>
      </c>
      <c r="J3069" s="106" t="e">
        <f>VLOOKUP(Tabela410[[#This Row],[Proposta de Referência]],SIMP_M1!A:K,9,FALSE)</f>
        <v>#VALUE!</v>
      </c>
      <c r="K3069" s="106" t="e">
        <f>VLOOKUP(Tabela410[[#This Row],[Proposta de Referência]],SIMP_M1!A:K,8,FALSE)</f>
        <v>#VALUE!</v>
      </c>
      <c r="L3069" s="107" t="e">
        <f t="shared" si="196"/>
        <v>#VALUE!</v>
      </c>
      <c r="M3069" s="107" t="e">
        <f t="shared" si="197"/>
        <v>#VALUE!</v>
      </c>
      <c r="N3069" s="142" t="e">
        <f t="shared" si="198"/>
        <v>#VALUE!</v>
      </c>
      <c r="O3069" s="142" t="e">
        <f t="shared" si="199"/>
        <v>#N/A</v>
      </c>
      <c r="P3069" s="24" t="str">
        <f>IFERROR(VLOOKUP(O3069,HOSPITAIS_COM_DIVIDAS!A:E,5,FALSE),"")</f>
        <v/>
      </c>
    </row>
    <row r="3070" spans="1:16" x14ac:dyDescent="0.25">
      <c r="A3070" s="52" t="e">
        <f>Tabela410[[#This Row],[Status da Proposta]]</f>
        <v>#VALUE!</v>
      </c>
      <c r="B3070" s="143">
        <f>MODALIDADE_1!A3070</f>
        <v>0</v>
      </c>
      <c r="C3070" s="142" t="e">
        <f>VLOOKUP(B3070,MODALIDADE_1!A:B,2,FALSE)</f>
        <v>#N/A</v>
      </c>
      <c r="D3070" s="142"/>
      <c r="E3070" s="94" t="e">
        <f>VLOOKUP(B3070,MODALIDADE_1!A:E,5,FALSE)</f>
        <v>#N/A</v>
      </c>
      <c r="F3070" s="95" t="e">
        <f>VLOOKUP(B3070,MODALIDADE_1!A:C,3,FALSE)</f>
        <v>#N/A</v>
      </c>
      <c r="G3070" s="142" t="e">
        <f>VLOOKUP(B3070,MODALIDADE_1!A:G,4,FALSE)</f>
        <v>#N/A</v>
      </c>
      <c r="H3070" s="142" t="e">
        <f>VLOOKUP(B3070,MODALIDADE_1!A:G,6,FALSE)</f>
        <v>#N/A</v>
      </c>
      <c r="I3070" s="142" t="e">
        <f>VLOOKUP(B3070,MODALIDADE_1!A:G,7,FALSE)</f>
        <v>#N/A</v>
      </c>
      <c r="J3070" s="106" t="e">
        <f>VLOOKUP(Tabela410[[#This Row],[Proposta de Referência]],SIMP_M1!A:K,9,FALSE)</f>
        <v>#VALUE!</v>
      </c>
      <c r="K3070" s="106" t="e">
        <f>VLOOKUP(Tabela410[[#This Row],[Proposta de Referência]],SIMP_M1!A:K,8,FALSE)</f>
        <v>#VALUE!</v>
      </c>
      <c r="L3070" s="107" t="e">
        <f t="shared" si="196"/>
        <v>#VALUE!</v>
      </c>
      <c r="M3070" s="107" t="e">
        <f t="shared" si="197"/>
        <v>#VALUE!</v>
      </c>
      <c r="N3070" s="142" t="e">
        <f t="shared" si="198"/>
        <v>#VALUE!</v>
      </c>
      <c r="O3070" s="142" t="e">
        <f t="shared" si="199"/>
        <v>#N/A</v>
      </c>
      <c r="P3070" s="24" t="str">
        <f>IFERROR(VLOOKUP(O3070,HOSPITAIS_COM_DIVIDAS!A:E,5,FALSE),"")</f>
        <v/>
      </c>
    </row>
    <row r="3071" spans="1:16" x14ac:dyDescent="0.25">
      <c r="A3071" s="52" t="e">
        <f>Tabela410[[#This Row],[Status da Proposta]]</f>
        <v>#VALUE!</v>
      </c>
      <c r="B3071" s="143">
        <f>MODALIDADE_1!A3071</f>
        <v>0</v>
      </c>
      <c r="C3071" s="142" t="e">
        <f>VLOOKUP(B3071,MODALIDADE_1!A:B,2,FALSE)</f>
        <v>#N/A</v>
      </c>
      <c r="D3071" s="142"/>
      <c r="E3071" s="94" t="e">
        <f>VLOOKUP(B3071,MODALIDADE_1!A:E,5,FALSE)</f>
        <v>#N/A</v>
      </c>
      <c r="F3071" s="95" t="e">
        <f>VLOOKUP(B3071,MODALIDADE_1!A:C,3,FALSE)</f>
        <v>#N/A</v>
      </c>
      <c r="G3071" s="142" t="e">
        <f>VLOOKUP(B3071,MODALIDADE_1!A:G,4,FALSE)</f>
        <v>#N/A</v>
      </c>
      <c r="H3071" s="142" t="e">
        <f>VLOOKUP(B3071,MODALIDADE_1!A:G,6,FALSE)</f>
        <v>#N/A</v>
      </c>
      <c r="I3071" s="142" t="e">
        <f>VLOOKUP(B3071,MODALIDADE_1!A:G,7,FALSE)</f>
        <v>#N/A</v>
      </c>
      <c r="J3071" s="106" t="e">
        <f>VLOOKUP(Tabela410[[#This Row],[Proposta de Referência]],SIMP_M1!A:K,9,FALSE)</f>
        <v>#VALUE!</v>
      </c>
      <c r="K3071" s="106" t="e">
        <f>VLOOKUP(Tabela410[[#This Row],[Proposta de Referência]],SIMP_M1!A:K,8,FALSE)</f>
        <v>#VALUE!</v>
      </c>
      <c r="L3071" s="107" t="e">
        <f t="shared" si="196"/>
        <v>#VALUE!</v>
      </c>
      <c r="M3071" s="107" t="e">
        <f t="shared" si="197"/>
        <v>#VALUE!</v>
      </c>
      <c r="N3071" s="142" t="e">
        <f t="shared" si="198"/>
        <v>#VALUE!</v>
      </c>
      <c r="O3071" s="142" t="e">
        <f t="shared" si="199"/>
        <v>#N/A</v>
      </c>
      <c r="P3071" s="24" t="str">
        <f>IFERROR(VLOOKUP(O3071,HOSPITAIS_COM_DIVIDAS!A:E,5,FALSE),"")</f>
        <v/>
      </c>
    </row>
    <row r="3072" spans="1:16" x14ac:dyDescent="0.25">
      <c r="A3072" s="52" t="e">
        <f>Tabela410[[#This Row],[Status da Proposta]]</f>
        <v>#VALUE!</v>
      </c>
      <c r="B3072" s="143">
        <f>MODALIDADE_1!A3072</f>
        <v>0</v>
      </c>
      <c r="C3072" s="142" t="e">
        <f>VLOOKUP(B3072,MODALIDADE_1!A:B,2,FALSE)</f>
        <v>#N/A</v>
      </c>
      <c r="D3072" s="142"/>
      <c r="E3072" s="94" t="e">
        <f>VLOOKUP(B3072,MODALIDADE_1!A:E,5,FALSE)</f>
        <v>#N/A</v>
      </c>
      <c r="F3072" s="95" t="e">
        <f>VLOOKUP(B3072,MODALIDADE_1!A:C,3,FALSE)</f>
        <v>#N/A</v>
      </c>
      <c r="G3072" s="142" t="e">
        <f>VLOOKUP(B3072,MODALIDADE_1!A:G,4,FALSE)</f>
        <v>#N/A</v>
      </c>
      <c r="H3072" s="142" t="e">
        <f>VLOOKUP(B3072,MODALIDADE_1!A:G,6,FALSE)</f>
        <v>#N/A</v>
      </c>
      <c r="I3072" s="142" t="e">
        <f>VLOOKUP(B3072,MODALIDADE_1!A:G,7,FALSE)</f>
        <v>#N/A</v>
      </c>
      <c r="J3072" s="106" t="e">
        <f>VLOOKUP(Tabela410[[#This Row],[Proposta de Referência]],SIMP_M1!A:K,9,FALSE)</f>
        <v>#VALUE!</v>
      </c>
      <c r="K3072" s="106" t="e">
        <f>VLOOKUP(Tabela410[[#This Row],[Proposta de Referência]],SIMP_M1!A:K,8,FALSE)</f>
        <v>#VALUE!</v>
      </c>
      <c r="L3072" s="107" t="e">
        <f t="shared" si="196"/>
        <v>#VALUE!</v>
      </c>
      <c r="M3072" s="107" t="e">
        <f t="shared" si="197"/>
        <v>#VALUE!</v>
      </c>
      <c r="N3072" s="142" t="e">
        <f t="shared" si="198"/>
        <v>#VALUE!</v>
      </c>
      <c r="O3072" s="142" t="e">
        <f t="shared" si="199"/>
        <v>#N/A</v>
      </c>
      <c r="P3072" s="24" t="str">
        <f>IFERROR(VLOOKUP(O3072,HOSPITAIS_COM_DIVIDAS!A:E,5,FALSE),"")</f>
        <v/>
      </c>
    </row>
    <row r="3073" spans="1:16" x14ac:dyDescent="0.25">
      <c r="A3073" s="52" t="e">
        <f>Tabela410[[#This Row],[Status da Proposta]]</f>
        <v>#VALUE!</v>
      </c>
      <c r="B3073" s="143">
        <f>MODALIDADE_1!A3073</f>
        <v>0</v>
      </c>
      <c r="C3073" s="142" t="e">
        <f>VLOOKUP(B3073,MODALIDADE_1!A:B,2,FALSE)</f>
        <v>#N/A</v>
      </c>
      <c r="D3073" s="142"/>
      <c r="E3073" s="94" t="e">
        <f>VLOOKUP(B3073,MODALIDADE_1!A:E,5,FALSE)</f>
        <v>#N/A</v>
      </c>
      <c r="F3073" s="95" t="e">
        <f>VLOOKUP(B3073,MODALIDADE_1!A:C,3,FALSE)</f>
        <v>#N/A</v>
      </c>
      <c r="G3073" s="142" t="e">
        <f>VLOOKUP(B3073,MODALIDADE_1!A:G,4,FALSE)</f>
        <v>#N/A</v>
      </c>
      <c r="H3073" s="142" t="e">
        <f>VLOOKUP(B3073,MODALIDADE_1!A:G,6,FALSE)</f>
        <v>#N/A</v>
      </c>
      <c r="I3073" s="142" t="e">
        <f>VLOOKUP(B3073,MODALIDADE_1!A:G,7,FALSE)</f>
        <v>#N/A</v>
      </c>
      <c r="J3073" s="106" t="e">
        <f>VLOOKUP(Tabela410[[#This Row],[Proposta de Referência]],SIMP_M1!A:K,9,FALSE)</f>
        <v>#VALUE!</v>
      </c>
      <c r="K3073" s="106" t="e">
        <f>VLOOKUP(Tabela410[[#This Row],[Proposta de Referência]],SIMP_M1!A:K,8,FALSE)</f>
        <v>#VALUE!</v>
      </c>
      <c r="L3073" s="107" t="e">
        <f t="shared" si="196"/>
        <v>#VALUE!</v>
      </c>
      <c r="M3073" s="107" t="e">
        <f t="shared" si="197"/>
        <v>#VALUE!</v>
      </c>
      <c r="N3073" s="142" t="e">
        <f t="shared" si="198"/>
        <v>#VALUE!</v>
      </c>
      <c r="O3073" s="142" t="e">
        <f t="shared" si="199"/>
        <v>#N/A</v>
      </c>
      <c r="P3073" s="24" t="str">
        <f>IFERROR(VLOOKUP(O3073,HOSPITAIS_COM_DIVIDAS!A:E,5,FALSE),"")</f>
        <v/>
      </c>
    </row>
    <row r="3074" spans="1:16" x14ac:dyDescent="0.25">
      <c r="A3074" s="52" t="e">
        <f>Tabela410[[#This Row],[Status da Proposta]]</f>
        <v>#VALUE!</v>
      </c>
      <c r="B3074" s="143">
        <f>MODALIDADE_1!A3074</f>
        <v>0</v>
      </c>
      <c r="C3074" s="142" t="e">
        <f>VLOOKUP(B3074,MODALIDADE_1!A:B,2,FALSE)</f>
        <v>#N/A</v>
      </c>
      <c r="D3074" s="142"/>
      <c r="E3074" s="94" t="e">
        <f>VLOOKUP(B3074,MODALIDADE_1!A:E,5,FALSE)</f>
        <v>#N/A</v>
      </c>
      <c r="F3074" s="95" t="e">
        <f>VLOOKUP(B3074,MODALIDADE_1!A:C,3,FALSE)</f>
        <v>#N/A</v>
      </c>
      <c r="G3074" s="142" t="e">
        <f>VLOOKUP(B3074,MODALIDADE_1!A:G,4,FALSE)</f>
        <v>#N/A</v>
      </c>
      <c r="H3074" s="142" t="e">
        <f>VLOOKUP(B3074,MODALIDADE_1!A:G,6,FALSE)</f>
        <v>#N/A</v>
      </c>
      <c r="I3074" s="142" t="e">
        <f>VLOOKUP(B3074,MODALIDADE_1!A:G,7,FALSE)</f>
        <v>#N/A</v>
      </c>
      <c r="J3074" s="106" t="e">
        <f>VLOOKUP(Tabela410[[#This Row],[Proposta de Referência]],SIMP_M1!A:K,9,FALSE)</f>
        <v>#VALUE!</v>
      </c>
      <c r="K3074" s="106" t="e">
        <f>VLOOKUP(Tabela410[[#This Row],[Proposta de Referência]],SIMP_M1!A:K,8,FALSE)</f>
        <v>#VALUE!</v>
      </c>
      <c r="L3074" s="107" t="e">
        <f t="shared" si="196"/>
        <v>#VALUE!</v>
      </c>
      <c r="M3074" s="107" t="e">
        <f t="shared" si="197"/>
        <v>#VALUE!</v>
      </c>
      <c r="N3074" s="142" t="e">
        <f t="shared" si="198"/>
        <v>#VALUE!</v>
      </c>
      <c r="O3074" s="142" t="e">
        <f t="shared" si="199"/>
        <v>#N/A</v>
      </c>
      <c r="P3074" s="24" t="str">
        <f>IFERROR(VLOOKUP(O3074,HOSPITAIS_COM_DIVIDAS!A:E,5,FALSE),"")</f>
        <v/>
      </c>
    </row>
    <row r="3075" spans="1:16" x14ac:dyDescent="0.25">
      <c r="A3075" s="52" t="e">
        <f>Tabela410[[#This Row],[Status da Proposta]]</f>
        <v>#VALUE!</v>
      </c>
      <c r="B3075" s="143">
        <f>MODALIDADE_1!A3075</f>
        <v>0</v>
      </c>
      <c r="C3075" s="142" t="e">
        <f>VLOOKUP(B3075,MODALIDADE_1!A:B,2,FALSE)</f>
        <v>#N/A</v>
      </c>
      <c r="D3075" s="142"/>
      <c r="E3075" s="94" t="e">
        <f>VLOOKUP(B3075,MODALIDADE_1!A:E,5,FALSE)</f>
        <v>#N/A</v>
      </c>
      <c r="F3075" s="95" t="e">
        <f>VLOOKUP(B3075,MODALIDADE_1!A:C,3,FALSE)</f>
        <v>#N/A</v>
      </c>
      <c r="G3075" s="142" t="e">
        <f>VLOOKUP(B3075,MODALIDADE_1!A:G,4,FALSE)</f>
        <v>#N/A</v>
      </c>
      <c r="H3075" s="142" t="e">
        <f>VLOOKUP(B3075,MODALIDADE_1!A:G,6,FALSE)</f>
        <v>#N/A</v>
      </c>
      <c r="I3075" s="142" t="e">
        <f>VLOOKUP(B3075,MODALIDADE_1!A:G,7,FALSE)</f>
        <v>#N/A</v>
      </c>
      <c r="J3075" s="106" t="e">
        <f>VLOOKUP(Tabela410[[#This Row],[Proposta de Referência]],SIMP_M1!A:K,9,FALSE)</f>
        <v>#VALUE!</v>
      </c>
      <c r="K3075" s="106" t="e">
        <f>VLOOKUP(Tabela410[[#This Row],[Proposta de Referência]],SIMP_M1!A:K,8,FALSE)</f>
        <v>#VALUE!</v>
      </c>
      <c r="L3075" s="107" t="e">
        <f t="shared" si="196"/>
        <v>#VALUE!</v>
      </c>
      <c r="M3075" s="107" t="e">
        <f t="shared" si="197"/>
        <v>#VALUE!</v>
      </c>
      <c r="N3075" s="142" t="e">
        <f t="shared" si="198"/>
        <v>#VALUE!</v>
      </c>
      <c r="O3075" s="142" t="e">
        <f t="shared" si="199"/>
        <v>#N/A</v>
      </c>
      <c r="P3075" s="24" t="str">
        <f>IFERROR(VLOOKUP(O3075,HOSPITAIS_COM_DIVIDAS!A:E,5,FALSE),"")</f>
        <v/>
      </c>
    </row>
    <row r="3076" spans="1:16" x14ac:dyDescent="0.25">
      <c r="A3076" s="52" t="e">
        <f>Tabela410[[#This Row],[Status da Proposta]]</f>
        <v>#VALUE!</v>
      </c>
      <c r="B3076" s="143">
        <f>MODALIDADE_1!A3076</f>
        <v>0</v>
      </c>
      <c r="C3076" s="142" t="e">
        <f>VLOOKUP(B3076,MODALIDADE_1!A:B,2,FALSE)</f>
        <v>#N/A</v>
      </c>
      <c r="D3076" s="142"/>
      <c r="E3076" s="94" t="e">
        <f>VLOOKUP(B3076,MODALIDADE_1!A:E,5,FALSE)</f>
        <v>#N/A</v>
      </c>
      <c r="F3076" s="95" t="e">
        <f>VLOOKUP(B3076,MODALIDADE_1!A:C,3,FALSE)</f>
        <v>#N/A</v>
      </c>
      <c r="G3076" s="142" t="e">
        <f>VLOOKUP(B3076,MODALIDADE_1!A:G,4,FALSE)</f>
        <v>#N/A</v>
      </c>
      <c r="H3076" s="142" t="e">
        <f>VLOOKUP(B3076,MODALIDADE_1!A:G,6,FALSE)</f>
        <v>#N/A</v>
      </c>
      <c r="I3076" s="142" t="e">
        <f>VLOOKUP(B3076,MODALIDADE_1!A:G,7,FALSE)</f>
        <v>#N/A</v>
      </c>
      <c r="J3076" s="106" t="e">
        <f>VLOOKUP(Tabela410[[#This Row],[Proposta de Referência]],SIMP_M1!A:K,9,FALSE)</f>
        <v>#VALUE!</v>
      </c>
      <c r="K3076" s="106" t="e">
        <f>VLOOKUP(Tabela410[[#This Row],[Proposta de Referência]],SIMP_M1!A:K,8,FALSE)</f>
        <v>#VALUE!</v>
      </c>
      <c r="L3076" s="107" t="e">
        <f t="shared" si="196"/>
        <v>#VALUE!</v>
      </c>
      <c r="M3076" s="107" t="e">
        <f t="shared" si="197"/>
        <v>#VALUE!</v>
      </c>
      <c r="N3076" s="142" t="e">
        <f t="shared" si="198"/>
        <v>#VALUE!</v>
      </c>
      <c r="O3076" s="142" t="e">
        <f t="shared" si="199"/>
        <v>#N/A</v>
      </c>
      <c r="P3076" s="24" t="str">
        <f>IFERROR(VLOOKUP(O3076,HOSPITAIS_COM_DIVIDAS!A:E,5,FALSE),"")</f>
        <v/>
      </c>
    </row>
    <row r="3077" spans="1:16" x14ac:dyDescent="0.25">
      <c r="A3077" s="52" t="e">
        <f>Tabela410[[#This Row],[Status da Proposta]]</f>
        <v>#VALUE!</v>
      </c>
      <c r="B3077" s="143">
        <f>MODALIDADE_1!A3077</f>
        <v>0</v>
      </c>
      <c r="C3077" s="142" t="e">
        <f>VLOOKUP(B3077,MODALIDADE_1!A:B,2,FALSE)</f>
        <v>#N/A</v>
      </c>
      <c r="D3077" s="142"/>
      <c r="E3077" s="94" t="e">
        <f>VLOOKUP(B3077,MODALIDADE_1!A:E,5,FALSE)</f>
        <v>#N/A</v>
      </c>
      <c r="F3077" s="95" t="e">
        <f>VLOOKUP(B3077,MODALIDADE_1!A:C,3,FALSE)</f>
        <v>#N/A</v>
      </c>
      <c r="G3077" s="142" t="e">
        <f>VLOOKUP(B3077,MODALIDADE_1!A:G,4,FALSE)</f>
        <v>#N/A</v>
      </c>
      <c r="H3077" s="142" t="e">
        <f>VLOOKUP(B3077,MODALIDADE_1!A:G,6,FALSE)</f>
        <v>#N/A</v>
      </c>
      <c r="I3077" s="142" t="e">
        <f>VLOOKUP(B3077,MODALIDADE_1!A:G,7,FALSE)</f>
        <v>#N/A</v>
      </c>
      <c r="J3077" s="106" t="e">
        <f>VLOOKUP(Tabela410[[#This Row],[Proposta de Referência]],SIMP_M1!A:K,9,FALSE)</f>
        <v>#VALUE!</v>
      </c>
      <c r="K3077" s="106" t="e">
        <f>VLOOKUP(Tabela410[[#This Row],[Proposta de Referência]],SIMP_M1!A:K,8,FALSE)</f>
        <v>#VALUE!</v>
      </c>
      <c r="L3077" s="107" t="e">
        <f t="shared" si="196"/>
        <v>#VALUE!</v>
      </c>
      <c r="M3077" s="107" t="e">
        <f t="shared" si="197"/>
        <v>#VALUE!</v>
      </c>
      <c r="N3077" s="142" t="e">
        <f t="shared" si="198"/>
        <v>#VALUE!</v>
      </c>
      <c r="O3077" s="142" t="e">
        <f t="shared" si="199"/>
        <v>#N/A</v>
      </c>
      <c r="P3077" s="24" t="str">
        <f>IFERROR(VLOOKUP(O3077,HOSPITAIS_COM_DIVIDAS!A:E,5,FALSE),"")</f>
        <v/>
      </c>
    </row>
    <row r="3078" spans="1:16" x14ac:dyDescent="0.25">
      <c r="A3078" s="52" t="e">
        <f>Tabela410[[#This Row],[Status da Proposta]]</f>
        <v>#VALUE!</v>
      </c>
      <c r="B3078" s="143">
        <f>MODALIDADE_1!A3078</f>
        <v>0</v>
      </c>
      <c r="C3078" s="142" t="e">
        <f>VLOOKUP(B3078,MODALIDADE_1!A:B,2,FALSE)</f>
        <v>#N/A</v>
      </c>
      <c r="D3078" s="142"/>
      <c r="E3078" s="94" t="e">
        <f>VLOOKUP(B3078,MODALIDADE_1!A:E,5,FALSE)</f>
        <v>#N/A</v>
      </c>
      <c r="F3078" s="95" t="e">
        <f>VLOOKUP(B3078,MODALIDADE_1!A:C,3,FALSE)</f>
        <v>#N/A</v>
      </c>
      <c r="G3078" s="142" t="e">
        <f>VLOOKUP(B3078,MODALIDADE_1!A:G,4,FALSE)</f>
        <v>#N/A</v>
      </c>
      <c r="H3078" s="142" t="e">
        <f>VLOOKUP(B3078,MODALIDADE_1!A:G,6,FALSE)</f>
        <v>#N/A</v>
      </c>
      <c r="I3078" s="142" t="e">
        <f>VLOOKUP(B3078,MODALIDADE_1!A:G,7,FALSE)</f>
        <v>#N/A</v>
      </c>
      <c r="J3078" s="106" t="e">
        <f>VLOOKUP(Tabela410[[#This Row],[Proposta de Referência]],SIMP_M1!A:K,9,FALSE)</f>
        <v>#VALUE!</v>
      </c>
      <c r="K3078" s="106" t="e">
        <f>VLOOKUP(Tabela410[[#This Row],[Proposta de Referência]],SIMP_M1!A:K,8,FALSE)</f>
        <v>#VALUE!</v>
      </c>
      <c r="L3078" s="107" t="e">
        <f t="shared" si="196"/>
        <v>#VALUE!</v>
      </c>
      <c r="M3078" s="107" t="e">
        <f t="shared" si="197"/>
        <v>#VALUE!</v>
      </c>
      <c r="N3078" s="142" t="e">
        <f t="shared" si="198"/>
        <v>#VALUE!</v>
      </c>
      <c r="O3078" s="142" t="e">
        <f t="shared" si="199"/>
        <v>#N/A</v>
      </c>
      <c r="P3078" s="24" t="str">
        <f>IFERROR(VLOOKUP(O3078,HOSPITAIS_COM_DIVIDAS!A:E,5,FALSE),"")</f>
        <v/>
      </c>
    </row>
    <row r="3079" spans="1:16" x14ac:dyDescent="0.25">
      <c r="A3079" s="52" t="e">
        <f>Tabela410[[#This Row],[Status da Proposta]]</f>
        <v>#VALUE!</v>
      </c>
      <c r="B3079" s="143">
        <f>MODALIDADE_1!A3079</f>
        <v>0</v>
      </c>
      <c r="C3079" s="142" t="e">
        <f>VLOOKUP(B3079,MODALIDADE_1!A:B,2,FALSE)</f>
        <v>#N/A</v>
      </c>
      <c r="D3079" s="142"/>
      <c r="E3079" s="94" t="e">
        <f>VLOOKUP(B3079,MODALIDADE_1!A:E,5,FALSE)</f>
        <v>#N/A</v>
      </c>
      <c r="F3079" s="95" t="e">
        <f>VLOOKUP(B3079,MODALIDADE_1!A:C,3,FALSE)</f>
        <v>#N/A</v>
      </c>
      <c r="G3079" s="142" t="e">
        <f>VLOOKUP(B3079,MODALIDADE_1!A:G,4,FALSE)</f>
        <v>#N/A</v>
      </c>
      <c r="H3079" s="142" t="e">
        <f>VLOOKUP(B3079,MODALIDADE_1!A:G,6,FALSE)</f>
        <v>#N/A</v>
      </c>
      <c r="I3079" s="142" t="e">
        <f>VLOOKUP(B3079,MODALIDADE_1!A:G,7,FALSE)</f>
        <v>#N/A</v>
      </c>
      <c r="J3079" s="106" t="e">
        <f>VLOOKUP(Tabela410[[#This Row],[Proposta de Referência]],SIMP_M1!A:K,9,FALSE)</f>
        <v>#VALUE!</v>
      </c>
      <c r="K3079" s="106" t="e">
        <f>VLOOKUP(Tabela410[[#This Row],[Proposta de Referência]],SIMP_M1!A:K,8,FALSE)</f>
        <v>#VALUE!</v>
      </c>
      <c r="L3079" s="107" t="e">
        <f t="shared" si="196"/>
        <v>#VALUE!</v>
      </c>
      <c r="M3079" s="107" t="e">
        <f t="shared" si="197"/>
        <v>#VALUE!</v>
      </c>
      <c r="N3079" s="142" t="e">
        <f t="shared" si="198"/>
        <v>#VALUE!</v>
      </c>
      <c r="O3079" s="142" t="e">
        <f t="shared" si="199"/>
        <v>#N/A</v>
      </c>
      <c r="P3079" s="24" t="str">
        <f>IFERROR(VLOOKUP(O3079,HOSPITAIS_COM_DIVIDAS!A:E,5,FALSE),"")</f>
        <v/>
      </c>
    </row>
    <row r="3080" spans="1:16" x14ac:dyDescent="0.25">
      <c r="A3080" s="52" t="e">
        <f>Tabela410[[#This Row],[Status da Proposta]]</f>
        <v>#VALUE!</v>
      </c>
      <c r="B3080" s="143">
        <f>MODALIDADE_1!A3080</f>
        <v>0</v>
      </c>
      <c r="C3080" s="142" t="e">
        <f>VLOOKUP(B3080,MODALIDADE_1!A:B,2,FALSE)</f>
        <v>#N/A</v>
      </c>
      <c r="D3080" s="142"/>
      <c r="E3080" s="94" t="e">
        <f>VLOOKUP(B3080,MODALIDADE_1!A:E,5,FALSE)</f>
        <v>#N/A</v>
      </c>
      <c r="F3080" s="95" t="e">
        <f>VLOOKUP(B3080,MODALIDADE_1!A:C,3,FALSE)</f>
        <v>#N/A</v>
      </c>
      <c r="G3080" s="142" t="e">
        <f>VLOOKUP(B3080,MODALIDADE_1!A:G,4,FALSE)</f>
        <v>#N/A</v>
      </c>
      <c r="H3080" s="142" t="e">
        <f>VLOOKUP(B3080,MODALIDADE_1!A:G,6,FALSE)</f>
        <v>#N/A</v>
      </c>
      <c r="I3080" s="142" t="e">
        <f>VLOOKUP(B3080,MODALIDADE_1!A:G,7,FALSE)</f>
        <v>#N/A</v>
      </c>
      <c r="J3080" s="106" t="e">
        <f>VLOOKUP(Tabela410[[#This Row],[Proposta de Referência]],SIMP_M1!A:K,9,FALSE)</f>
        <v>#VALUE!</v>
      </c>
      <c r="K3080" s="106" t="e">
        <f>VLOOKUP(Tabela410[[#This Row],[Proposta de Referência]],SIMP_M1!A:K,8,FALSE)</f>
        <v>#VALUE!</v>
      </c>
      <c r="L3080" s="107" t="e">
        <f t="shared" si="196"/>
        <v>#VALUE!</v>
      </c>
      <c r="M3080" s="107" t="e">
        <f t="shared" si="197"/>
        <v>#VALUE!</v>
      </c>
      <c r="N3080" s="142" t="e">
        <f t="shared" si="198"/>
        <v>#VALUE!</v>
      </c>
      <c r="O3080" s="142" t="e">
        <f t="shared" si="199"/>
        <v>#N/A</v>
      </c>
      <c r="P3080" s="24" t="str">
        <f>IFERROR(VLOOKUP(O3080,HOSPITAIS_COM_DIVIDAS!A:E,5,FALSE),"")</f>
        <v/>
      </c>
    </row>
    <row r="3081" spans="1:16" x14ac:dyDescent="0.25">
      <c r="A3081" s="52" t="e">
        <f>Tabela410[[#This Row],[Status da Proposta]]</f>
        <v>#VALUE!</v>
      </c>
      <c r="B3081" s="143">
        <f>MODALIDADE_1!A3081</f>
        <v>0</v>
      </c>
      <c r="C3081" s="142" t="e">
        <f>VLOOKUP(B3081,MODALIDADE_1!A:B,2,FALSE)</f>
        <v>#N/A</v>
      </c>
      <c r="D3081" s="142"/>
      <c r="E3081" s="94" t="e">
        <f>VLOOKUP(B3081,MODALIDADE_1!A:E,5,FALSE)</f>
        <v>#N/A</v>
      </c>
      <c r="F3081" s="95" t="e">
        <f>VLOOKUP(B3081,MODALIDADE_1!A:C,3,FALSE)</f>
        <v>#N/A</v>
      </c>
      <c r="G3081" s="142" t="e">
        <f>VLOOKUP(B3081,MODALIDADE_1!A:G,4,FALSE)</f>
        <v>#N/A</v>
      </c>
      <c r="H3081" s="142" t="e">
        <f>VLOOKUP(B3081,MODALIDADE_1!A:G,6,FALSE)</f>
        <v>#N/A</v>
      </c>
      <c r="I3081" s="142" t="e">
        <f>VLOOKUP(B3081,MODALIDADE_1!A:G,7,FALSE)</f>
        <v>#N/A</v>
      </c>
      <c r="J3081" s="106" t="e">
        <f>VLOOKUP(Tabela410[[#This Row],[Proposta de Referência]],SIMP_M1!A:K,9,FALSE)</f>
        <v>#VALUE!</v>
      </c>
      <c r="K3081" s="106" t="e">
        <f>VLOOKUP(Tabela410[[#This Row],[Proposta de Referência]],SIMP_M1!A:K,8,FALSE)</f>
        <v>#VALUE!</v>
      </c>
      <c r="L3081" s="107" t="e">
        <f t="shared" si="196"/>
        <v>#VALUE!</v>
      </c>
      <c r="M3081" s="107" t="e">
        <f t="shared" si="197"/>
        <v>#VALUE!</v>
      </c>
      <c r="N3081" s="142" t="e">
        <f t="shared" si="198"/>
        <v>#VALUE!</v>
      </c>
      <c r="O3081" s="142" t="e">
        <f t="shared" si="199"/>
        <v>#N/A</v>
      </c>
      <c r="P3081" s="24" t="str">
        <f>IFERROR(VLOOKUP(O3081,HOSPITAIS_COM_DIVIDAS!A:E,5,FALSE),"")</f>
        <v/>
      </c>
    </row>
    <row r="3082" spans="1:16" x14ac:dyDescent="0.25">
      <c r="A3082" s="52" t="e">
        <f>Tabela410[[#This Row],[Status da Proposta]]</f>
        <v>#VALUE!</v>
      </c>
      <c r="B3082" s="143">
        <f>MODALIDADE_1!A3082</f>
        <v>0</v>
      </c>
      <c r="C3082" s="142" t="e">
        <f>VLOOKUP(B3082,MODALIDADE_1!A:B,2,FALSE)</f>
        <v>#N/A</v>
      </c>
      <c r="D3082" s="142"/>
      <c r="E3082" s="94" t="e">
        <f>VLOOKUP(B3082,MODALIDADE_1!A:E,5,FALSE)</f>
        <v>#N/A</v>
      </c>
      <c r="F3082" s="95" t="e">
        <f>VLOOKUP(B3082,MODALIDADE_1!A:C,3,FALSE)</f>
        <v>#N/A</v>
      </c>
      <c r="G3082" s="142" t="e">
        <f>VLOOKUP(B3082,MODALIDADE_1!A:G,4,FALSE)</f>
        <v>#N/A</v>
      </c>
      <c r="H3082" s="142" t="e">
        <f>VLOOKUP(B3082,MODALIDADE_1!A:G,6,FALSE)</f>
        <v>#N/A</v>
      </c>
      <c r="I3082" s="142" t="e">
        <f>VLOOKUP(B3082,MODALIDADE_1!A:G,7,FALSE)</f>
        <v>#N/A</v>
      </c>
      <c r="J3082" s="106" t="e">
        <f>VLOOKUP(Tabela410[[#This Row],[Proposta de Referência]],SIMP_M1!A:K,9,FALSE)</f>
        <v>#VALUE!</v>
      </c>
      <c r="K3082" s="106" t="e">
        <f>VLOOKUP(Tabela410[[#This Row],[Proposta de Referência]],SIMP_M1!A:K,8,FALSE)</f>
        <v>#VALUE!</v>
      </c>
      <c r="L3082" s="107" t="e">
        <f t="shared" si="196"/>
        <v>#VALUE!</v>
      </c>
      <c r="M3082" s="107" t="e">
        <f t="shared" si="197"/>
        <v>#VALUE!</v>
      </c>
      <c r="N3082" s="142" t="e">
        <f t="shared" si="198"/>
        <v>#VALUE!</v>
      </c>
      <c r="O3082" s="142" t="e">
        <f t="shared" si="199"/>
        <v>#N/A</v>
      </c>
      <c r="P3082" s="24" t="str">
        <f>IFERROR(VLOOKUP(O3082,HOSPITAIS_COM_DIVIDAS!A:E,5,FALSE),"")</f>
        <v/>
      </c>
    </row>
    <row r="3083" spans="1:16" x14ac:dyDescent="0.25">
      <c r="A3083" s="52" t="e">
        <f>Tabela410[[#This Row],[Status da Proposta]]</f>
        <v>#VALUE!</v>
      </c>
      <c r="B3083" s="143">
        <f>MODALIDADE_1!A3083</f>
        <v>0</v>
      </c>
      <c r="C3083" s="142" t="e">
        <f>VLOOKUP(B3083,MODALIDADE_1!A:B,2,FALSE)</f>
        <v>#N/A</v>
      </c>
      <c r="D3083" s="142"/>
      <c r="E3083" s="94" t="e">
        <f>VLOOKUP(B3083,MODALIDADE_1!A:E,5,FALSE)</f>
        <v>#N/A</v>
      </c>
      <c r="F3083" s="95" t="e">
        <f>VLOOKUP(B3083,MODALIDADE_1!A:C,3,FALSE)</f>
        <v>#N/A</v>
      </c>
      <c r="G3083" s="142" t="e">
        <f>VLOOKUP(B3083,MODALIDADE_1!A:G,4,FALSE)</f>
        <v>#N/A</v>
      </c>
      <c r="H3083" s="142" t="e">
        <f>VLOOKUP(B3083,MODALIDADE_1!A:G,6,FALSE)</f>
        <v>#N/A</v>
      </c>
      <c r="I3083" s="142" t="e">
        <f>VLOOKUP(B3083,MODALIDADE_1!A:G,7,FALSE)</f>
        <v>#N/A</v>
      </c>
      <c r="J3083" s="106" t="e">
        <f>VLOOKUP(Tabela410[[#This Row],[Proposta de Referência]],SIMP_M1!A:K,9,FALSE)</f>
        <v>#VALUE!</v>
      </c>
      <c r="K3083" s="106" t="e">
        <f>VLOOKUP(Tabela410[[#This Row],[Proposta de Referência]],SIMP_M1!A:K,8,FALSE)</f>
        <v>#VALUE!</v>
      </c>
      <c r="L3083" s="107" t="e">
        <f t="shared" si="196"/>
        <v>#VALUE!</v>
      </c>
      <c r="M3083" s="107" t="e">
        <f t="shared" si="197"/>
        <v>#VALUE!</v>
      </c>
      <c r="N3083" s="142" t="e">
        <f t="shared" si="198"/>
        <v>#VALUE!</v>
      </c>
      <c r="O3083" s="142" t="e">
        <f t="shared" si="199"/>
        <v>#N/A</v>
      </c>
      <c r="P3083" s="24" t="str">
        <f>IFERROR(VLOOKUP(O3083,HOSPITAIS_COM_DIVIDAS!A:E,5,FALSE),"")</f>
        <v/>
      </c>
    </row>
    <row r="3084" spans="1:16" x14ac:dyDescent="0.25">
      <c r="A3084" s="52" t="e">
        <f>Tabela410[[#This Row],[Status da Proposta]]</f>
        <v>#VALUE!</v>
      </c>
      <c r="B3084" s="143">
        <f>MODALIDADE_1!A3084</f>
        <v>0</v>
      </c>
      <c r="C3084" s="142" t="e">
        <f>VLOOKUP(B3084,MODALIDADE_1!A:B,2,FALSE)</f>
        <v>#N/A</v>
      </c>
      <c r="D3084" s="142"/>
      <c r="E3084" s="94" t="e">
        <f>VLOOKUP(B3084,MODALIDADE_1!A:E,5,FALSE)</f>
        <v>#N/A</v>
      </c>
      <c r="F3084" s="95" t="e">
        <f>VLOOKUP(B3084,MODALIDADE_1!A:C,3,FALSE)</f>
        <v>#N/A</v>
      </c>
      <c r="G3084" s="142" t="e">
        <f>VLOOKUP(B3084,MODALIDADE_1!A:G,4,FALSE)</f>
        <v>#N/A</v>
      </c>
      <c r="H3084" s="142" t="e">
        <f>VLOOKUP(B3084,MODALIDADE_1!A:G,6,FALSE)</f>
        <v>#N/A</v>
      </c>
      <c r="I3084" s="142" t="e">
        <f>VLOOKUP(B3084,MODALIDADE_1!A:G,7,FALSE)</f>
        <v>#N/A</v>
      </c>
      <c r="J3084" s="106" t="e">
        <f>VLOOKUP(Tabela410[[#This Row],[Proposta de Referência]],SIMP_M1!A:K,9,FALSE)</f>
        <v>#VALUE!</v>
      </c>
      <c r="K3084" s="106" t="e">
        <f>VLOOKUP(Tabela410[[#This Row],[Proposta de Referência]],SIMP_M1!A:K,8,FALSE)</f>
        <v>#VALUE!</v>
      </c>
      <c r="L3084" s="107" t="e">
        <f t="shared" si="196"/>
        <v>#VALUE!</v>
      </c>
      <c r="M3084" s="107" t="e">
        <f t="shared" si="197"/>
        <v>#VALUE!</v>
      </c>
      <c r="N3084" s="142" t="e">
        <f t="shared" si="198"/>
        <v>#VALUE!</v>
      </c>
      <c r="O3084" s="142" t="e">
        <f t="shared" si="199"/>
        <v>#N/A</v>
      </c>
      <c r="P3084" s="24" t="str">
        <f>IFERROR(VLOOKUP(O3084,HOSPITAIS_COM_DIVIDAS!A:E,5,FALSE),"")</f>
        <v/>
      </c>
    </row>
    <row r="3085" spans="1:16" x14ac:dyDescent="0.25">
      <c r="A3085" s="52" t="e">
        <f>Tabela410[[#This Row],[Status da Proposta]]</f>
        <v>#VALUE!</v>
      </c>
      <c r="B3085" s="143">
        <f>MODALIDADE_1!A3085</f>
        <v>0</v>
      </c>
      <c r="C3085" s="142" t="e">
        <f>VLOOKUP(B3085,MODALIDADE_1!A:B,2,FALSE)</f>
        <v>#N/A</v>
      </c>
      <c r="D3085" s="142"/>
      <c r="E3085" s="94" t="e">
        <f>VLOOKUP(B3085,MODALIDADE_1!A:E,5,FALSE)</f>
        <v>#N/A</v>
      </c>
      <c r="F3085" s="95" t="e">
        <f>VLOOKUP(B3085,MODALIDADE_1!A:C,3,FALSE)</f>
        <v>#N/A</v>
      </c>
      <c r="G3085" s="142" t="e">
        <f>VLOOKUP(B3085,MODALIDADE_1!A:G,4,FALSE)</f>
        <v>#N/A</v>
      </c>
      <c r="H3085" s="142" t="e">
        <f>VLOOKUP(B3085,MODALIDADE_1!A:G,6,FALSE)</f>
        <v>#N/A</v>
      </c>
      <c r="I3085" s="142" t="e">
        <f>VLOOKUP(B3085,MODALIDADE_1!A:G,7,FALSE)</f>
        <v>#N/A</v>
      </c>
      <c r="J3085" s="106" t="e">
        <f>VLOOKUP(Tabela410[[#This Row],[Proposta de Referência]],SIMP_M1!A:K,9,FALSE)</f>
        <v>#VALUE!</v>
      </c>
      <c r="K3085" s="106" t="e">
        <f>VLOOKUP(Tabela410[[#This Row],[Proposta de Referência]],SIMP_M1!A:K,8,FALSE)</f>
        <v>#VALUE!</v>
      </c>
      <c r="L3085" s="107" t="e">
        <f t="shared" si="196"/>
        <v>#VALUE!</v>
      </c>
      <c r="M3085" s="107" t="e">
        <f t="shared" si="197"/>
        <v>#VALUE!</v>
      </c>
      <c r="N3085" s="142" t="e">
        <f t="shared" si="198"/>
        <v>#VALUE!</v>
      </c>
      <c r="O3085" s="142" t="e">
        <f t="shared" si="199"/>
        <v>#N/A</v>
      </c>
      <c r="P3085" s="24" t="str">
        <f>IFERROR(VLOOKUP(O3085,HOSPITAIS_COM_DIVIDAS!A:E,5,FALSE),"")</f>
        <v/>
      </c>
    </row>
    <row r="3086" spans="1:16" x14ac:dyDescent="0.25">
      <c r="A3086" s="52" t="e">
        <f>Tabela410[[#This Row],[Status da Proposta]]</f>
        <v>#VALUE!</v>
      </c>
      <c r="B3086" s="143">
        <f>MODALIDADE_1!A3086</f>
        <v>0</v>
      </c>
      <c r="C3086" s="142" t="e">
        <f>VLOOKUP(B3086,MODALIDADE_1!A:B,2,FALSE)</f>
        <v>#N/A</v>
      </c>
      <c r="D3086" s="142"/>
      <c r="E3086" s="94" t="e">
        <f>VLOOKUP(B3086,MODALIDADE_1!A:E,5,FALSE)</f>
        <v>#N/A</v>
      </c>
      <c r="F3086" s="95" t="e">
        <f>VLOOKUP(B3086,MODALIDADE_1!A:C,3,FALSE)</f>
        <v>#N/A</v>
      </c>
      <c r="G3086" s="142" t="e">
        <f>VLOOKUP(B3086,MODALIDADE_1!A:G,4,FALSE)</f>
        <v>#N/A</v>
      </c>
      <c r="H3086" s="142" t="e">
        <f>VLOOKUP(B3086,MODALIDADE_1!A:G,6,FALSE)</f>
        <v>#N/A</v>
      </c>
      <c r="I3086" s="142" t="e">
        <f>VLOOKUP(B3086,MODALIDADE_1!A:G,7,FALSE)</f>
        <v>#N/A</v>
      </c>
      <c r="J3086" s="106" t="e">
        <f>VLOOKUP(Tabela410[[#This Row],[Proposta de Referência]],SIMP_M1!A:K,9,FALSE)</f>
        <v>#VALUE!</v>
      </c>
      <c r="K3086" s="106" t="e">
        <f>VLOOKUP(Tabela410[[#This Row],[Proposta de Referência]],SIMP_M1!A:K,8,FALSE)</f>
        <v>#VALUE!</v>
      </c>
      <c r="L3086" s="107" t="e">
        <f t="shared" si="196"/>
        <v>#VALUE!</v>
      </c>
      <c r="M3086" s="107" t="e">
        <f t="shared" si="197"/>
        <v>#VALUE!</v>
      </c>
      <c r="N3086" s="142" t="e">
        <f t="shared" si="198"/>
        <v>#VALUE!</v>
      </c>
      <c r="O3086" s="142" t="e">
        <f t="shared" si="199"/>
        <v>#N/A</v>
      </c>
      <c r="P3086" s="24" t="str">
        <f>IFERROR(VLOOKUP(O3086,HOSPITAIS_COM_DIVIDAS!A:E,5,FALSE),"")</f>
        <v/>
      </c>
    </row>
    <row r="3087" spans="1:16" x14ac:dyDescent="0.25">
      <c r="A3087" s="52" t="e">
        <f>Tabela410[[#This Row],[Status da Proposta]]</f>
        <v>#VALUE!</v>
      </c>
      <c r="B3087" s="143">
        <f>MODALIDADE_1!A3087</f>
        <v>0</v>
      </c>
      <c r="C3087" s="142" t="e">
        <f>VLOOKUP(B3087,MODALIDADE_1!A:B,2,FALSE)</f>
        <v>#N/A</v>
      </c>
      <c r="D3087" s="142"/>
      <c r="E3087" s="94" t="e">
        <f>VLOOKUP(B3087,MODALIDADE_1!A:E,5,FALSE)</f>
        <v>#N/A</v>
      </c>
      <c r="F3087" s="95" t="e">
        <f>VLOOKUP(B3087,MODALIDADE_1!A:C,3,FALSE)</f>
        <v>#N/A</v>
      </c>
      <c r="G3087" s="142" t="e">
        <f>VLOOKUP(B3087,MODALIDADE_1!A:G,4,FALSE)</f>
        <v>#N/A</v>
      </c>
      <c r="H3087" s="142" t="e">
        <f>VLOOKUP(B3087,MODALIDADE_1!A:G,6,FALSE)</f>
        <v>#N/A</v>
      </c>
      <c r="I3087" s="142" t="e">
        <f>VLOOKUP(B3087,MODALIDADE_1!A:G,7,FALSE)</f>
        <v>#N/A</v>
      </c>
      <c r="J3087" s="106" t="e">
        <f>VLOOKUP(Tabela410[[#This Row],[Proposta de Referência]],SIMP_M1!A:K,9,FALSE)</f>
        <v>#VALUE!</v>
      </c>
      <c r="K3087" s="106" t="e">
        <f>VLOOKUP(Tabela410[[#This Row],[Proposta de Referência]],SIMP_M1!A:K,8,FALSE)</f>
        <v>#VALUE!</v>
      </c>
      <c r="L3087" s="107" t="e">
        <f t="shared" si="196"/>
        <v>#VALUE!</v>
      </c>
      <c r="M3087" s="107" t="e">
        <f t="shared" si="197"/>
        <v>#VALUE!</v>
      </c>
      <c r="N3087" s="142" t="e">
        <f t="shared" si="198"/>
        <v>#VALUE!</v>
      </c>
      <c r="O3087" s="142" t="e">
        <f t="shared" si="199"/>
        <v>#N/A</v>
      </c>
      <c r="P3087" s="24" t="str">
        <f>IFERROR(VLOOKUP(O3087,HOSPITAIS_COM_DIVIDAS!A:E,5,FALSE),"")</f>
        <v/>
      </c>
    </row>
    <row r="3088" spans="1:16" x14ac:dyDescent="0.25">
      <c r="A3088" s="52" t="e">
        <f>Tabela410[[#This Row],[Status da Proposta]]</f>
        <v>#VALUE!</v>
      </c>
      <c r="B3088" s="143">
        <f>MODALIDADE_1!A3088</f>
        <v>0</v>
      </c>
      <c r="C3088" s="142" t="e">
        <f>VLOOKUP(B3088,MODALIDADE_1!A:B,2,FALSE)</f>
        <v>#N/A</v>
      </c>
      <c r="D3088" s="142"/>
      <c r="E3088" s="94" t="e">
        <f>VLOOKUP(B3088,MODALIDADE_1!A:E,5,FALSE)</f>
        <v>#N/A</v>
      </c>
      <c r="F3088" s="95" t="e">
        <f>VLOOKUP(B3088,MODALIDADE_1!A:C,3,FALSE)</f>
        <v>#N/A</v>
      </c>
      <c r="G3088" s="142" t="e">
        <f>VLOOKUP(B3088,MODALIDADE_1!A:G,4,FALSE)</f>
        <v>#N/A</v>
      </c>
      <c r="H3088" s="142" t="e">
        <f>VLOOKUP(B3088,MODALIDADE_1!A:G,6,FALSE)</f>
        <v>#N/A</v>
      </c>
      <c r="I3088" s="142" t="e">
        <f>VLOOKUP(B3088,MODALIDADE_1!A:G,7,FALSE)</f>
        <v>#N/A</v>
      </c>
      <c r="J3088" s="106" t="e">
        <f>VLOOKUP(Tabela410[[#This Row],[Proposta de Referência]],SIMP_M1!A:K,9,FALSE)</f>
        <v>#VALUE!</v>
      </c>
      <c r="K3088" s="106" t="e">
        <f>VLOOKUP(Tabela410[[#This Row],[Proposta de Referência]],SIMP_M1!A:K,8,FALSE)</f>
        <v>#VALUE!</v>
      </c>
      <c r="L3088" s="107" t="e">
        <f t="shared" si="196"/>
        <v>#VALUE!</v>
      </c>
      <c r="M3088" s="107" t="e">
        <f t="shared" si="197"/>
        <v>#VALUE!</v>
      </c>
      <c r="N3088" s="142" t="e">
        <f t="shared" si="198"/>
        <v>#VALUE!</v>
      </c>
      <c r="O3088" s="142" t="e">
        <f t="shared" si="199"/>
        <v>#N/A</v>
      </c>
      <c r="P3088" s="24" t="str">
        <f>IFERROR(VLOOKUP(O3088,HOSPITAIS_COM_DIVIDAS!A:E,5,FALSE),"")</f>
        <v/>
      </c>
    </row>
    <row r="3089" spans="1:16" x14ac:dyDescent="0.25">
      <c r="A3089" s="52" t="e">
        <f>Tabela410[[#This Row],[Status da Proposta]]</f>
        <v>#VALUE!</v>
      </c>
      <c r="B3089" s="143">
        <f>MODALIDADE_1!A3089</f>
        <v>0</v>
      </c>
      <c r="C3089" s="142" t="e">
        <f>VLOOKUP(B3089,MODALIDADE_1!A:B,2,FALSE)</f>
        <v>#N/A</v>
      </c>
      <c r="D3089" s="142"/>
      <c r="E3089" s="94" t="e">
        <f>VLOOKUP(B3089,MODALIDADE_1!A:E,5,FALSE)</f>
        <v>#N/A</v>
      </c>
      <c r="F3089" s="95" t="e">
        <f>VLOOKUP(B3089,MODALIDADE_1!A:C,3,FALSE)</f>
        <v>#N/A</v>
      </c>
      <c r="G3089" s="142" t="e">
        <f>VLOOKUP(B3089,MODALIDADE_1!A:G,4,FALSE)</f>
        <v>#N/A</v>
      </c>
      <c r="H3089" s="142" t="e">
        <f>VLOOKUP(B3089,MODALIDADE_1!A:G,6,FALSE)</f>
        <v>#N/A</v>
      </c>
      <c r="I3089" s="142" t="e">
        <f>VLOOKUP(B3089,MODALIDADE_1!A:G,7,FALSE)</f>
        <v>#N/A</v>
      </c>
      <c r="J3089" s="106" t="e">
        <f>VLOOKUP(Tabela410[[#This Row],[Proposta de Referência]],SIMP_M1!A:K,9,FALSE)</f>
        <v>#VALUE!</v>
      </c>
      <c r="K3089" s="106" t="e">
        <f>VLOOKUP(Tabela410[[#This Row],[Proposta de Referência]],SIMP_M1!A:K,8,FALSE)</f>
        <v>#VALUE!</v>
      </c>
      <c r="L3089" s="107" t="e">
        <f t="shared" si="196"/>
        <v>#VALUE!</v>
      </c>
      <c r="M3089" s="107" t="e">
        <f t="shared" si="197"/>
        <v>#VALUE!</v>
      </c>
      <c r="N3089" s="142" t="e">
        <f t="shared" si="198"/>
        <v>#VALUE!</v>
      </c>
      <c r="O3089" s="142" t="e">
        <f t="shared" si="199"/>
        <v>#N/A</v>
      </c>
      <c r="P3089" s="24" t="str">
        <f>IFERROR(VLOOKUP(O3089,HOSPITAIS_COM_DIVIDAS!A:E,5,FALSE),"")</f>
        <v/>
      </c>
    </row>
    <row r="3090" spans="1:16" x14ac:dyDescent="0.25">
      <c r="A3090" s="52" t="e">
        <f>Tabela410[[#This Row],[Status da Proposta]]</f>
        <v>#VALUE!</v>
      </c>
      <c r="B3090" s="143">
        <f>MODALIDADE_1!A3090</f>
        <v>0</v>
      </c>
      <c r="C3090" s="142" t="e">
        <f>VLOOKUP(B3090,MODALIDADE_1!A:B,2,FALSE)</f>
        <v>#N/A</v>
      </c>
      <c r="D3090" s="142"/>
      <c r="E3090" s="94" t="e">
        <f>VLOOKUP(B3090,MODALIDADE_1!A:E,5,FALSE)</f>
        <v>#N/A</v>
      </c>
      <c r="F3090" s="95" t="e">
        <f>VLOOKUP(B3090,MODALIDADE_1!A:C,3,FALSE)</f>
        <v>#N/A</v>
      </c>
      <c r="G3090" s="142" t="e">
        <f>VLOOKUP(B3090,MODALIDADE_1!A:G,4,FALSE)</f>
        <v>#N/A</v>
      </c>
      <c r="H3090" s="142" t="e">
        <f>VLOOKUP(B3090,MODALIDADE_1!A:G,6,FALSE)</f>
        <v>#N/A</v>
      </c>
      <c r="I3090" s="142" t="e">
        <f>VLOOKUP(B3090,MODALIDADE_1!A:G,7,FALSE)</f>
        <v>#N/A</v>
      </c>
      <c r="J3090" s="106" t="e">
        <f>VLOOKUP(Tabela410[[#This Row],[Proposta de Referência]],SIMP_M1!A:K,9,FALSE)</f>
        <v>#VALUE!</v>
      </c>
      <c r="K3090" s="106" t="e">
        <f>VLOOKUP(Tabela410[[#This Row],[Proposta de Referência]],SIMP_M1!A:K,8,FALSE)</f>
        <v>#VALUE!</v>
      </c>
      <c r="L3090" s="107" t="e">
        <f t="shared" si="196"/>
        <v>#VALUE!</v>
      </c>
      <c r="M3090" s="107" t="e">
        <f t="shared" si="197"/>
        <v>#VALUE!</v>
      </c>
      <c r="N3090" s="142" t="e">
        <f t="shared" si="198"/>
        <v>#VALUE!</v>
      </c>
      <c r="O3090" s="142" t="e">
        <f t="shared" si="199"/>
        <v>#N/A</v>
      </c>
      <c r="P3090" s="24" t="str">
        <f>IFERROR(VLOOKUP(O3090,HOSPITAIS_COM_DIVIDAS!A:E,5,FALSE),"")</f>
        <v/>
      </c>
    </row>
    <row r="3091" spans="1:16" x14ac:dyDescent="0.25">
      <c r="A3091" s="52" t="e">
        <f>Tabela410[[#This Row],[Status da Proposta]]</f>
        <v>#VALUE!</v>
      </c>
      <c r="B3091" s="143">
        <f>MODALIDADE_1!A3091</f>
        <v>0</v>
      </c>
      <c r="C3091" s="142" t="e">
        <f>VLOOKUP(B3091,MODALIDADE_1!A:B,2,FALSE)</f>
        <v>#N/A</v>
      </c>
      <c r="D3091" s="142"/>
      <c r="E3091" s="94" t="e">
        <f>VLOOKUP(B3091,MODALIDADE_1!A:E,5,FALSE)</f>
        <v>#N/A</v>
      </c>
      <c r="F3091" s="95" t="e">
        <f>VLOOKUP(B3091,MODALIDADE_1!A:C,3,FALSE)</f>
        <v>#N/A</v>
      </c>
      <c r="G3091" s="142" t="e">
        <f>VLOOKUP(B3091,MODALIDADE_1!A:G,4,FALSE)</f>
        <v>#N/A</v>
      </c>
      <c r="H3091" s="142" t="e">
        <f>VLOOKUP(B3091,MODALIDADE_1!A:G,6,FALSE)</f>
        <v>#N/A</v>
      </c>
      <c r="I3091" s="142" t="e">
        <f>VLOOKUP(B3091,MODALIDADE_1!A:G,7,FALSE)</f>
        <v>#N/A</v>
      </c>
      <c r="J3091" s="106" t="e">
        <f>VLOOKUP(Tabela410[[#This Row],[Proposta de Referência]],SIMP_M1!A:K,9,FALSE)</f>
        <v>#VALUE!</v>
      </c>
      <c r="K3091" s="106" t="e">
        <f>VLOOKUP(Tabela410[[#This Row],[Proposta de Referência]],SIMP_M1!A:K,8,FALSE)</f>
        <v>#VALUE!</v>
      </c>
      <c r="L3091" s="107" t="e">
        <f t="shared" si="196"/>
        <v>#VALUE!</v>
      </c>
      <c r="M3091" s="107" t="e">
        <f t="shared" si="197"/>
        <v>#VALUE!</v>
      </c>
      <c r="N3091" s="142" t="e">
        <f t="shared" si="198"/>
        <v>#VALUE!</v>
      </c>
      <c r="O3091" s="142" t="e">
        <f t="shared" si="199"/>
        <v>#N/A</v>
      </c>
      <c r="P3091" s="24" t="str">
        <f>IFERROR(VLOOKUP(O3091,HOSPITAIS_COM_DIVIDAS!A:E,5,FALSE),"")</f>
        <v/>
      </c>
    </row>
    <row r="3092" spans="1:16" x14ac:dyDescent="0.25">
      <c r="A3092" s="52" t="e">
        <f>Tabela410[[#This Row],[Status da Proposta]]</f>
        <v>#VALUE!</v>
      </c>
      <c r="B3092" s="143">
        <f>MODALIDADE_1!A3092</f>
        <v>0</v>
      </c>
      <c r="C3092" s="142" t="e">
        <f>VLOOKUP(B3092,MODALIDADE_1!A:B,2,FALSE)</f>
        <v>#N/A</v>
      </c>
      <c r="D3092" s="142"/>
      <c r="E3092" s="94" t="e">
        <f>VLOOKUP(B3092,MODALIDADE_1!A:E,5,FALSE)</f>
        <v>#N/A</v>
      </c>
      <c r="F3092" s="95" t="e">
        <f>VLOOKUP(B3092,MODALIDADE_1!A:C,3,FALSE)</f>
        <v>#N/A</v>
      </c>
      <c r="G3092" s="142" t="e">
        <f>VLOOKUP(B3092,MODALIDADE_1!A:G,4,FALSE)</f>
        <v>#N/A</v>
      </c>
      <c r="H3092" s="142" t="e">
        <f>VLOOKUP(B3092,MODALIDADE_1!A:G,6,FALSE)</f>
        <v>#N/A</v>
      </c>
      <c r="I3092" s="142" t="e">
        <f>VLOOKUP(B3092,MODALIDADE_1!A:G,7,FALSE)</f>
        <v>#N/A</v>
      </c>
      <c r="J3092" s="106" t="e">
        <f>VLOOKUP(Tabela410[[#This Row],[Proposta de Referência]],SIMP_M1!A:K,9,FALSE)</f>
        <v>#VALUE!</v>
      </c>
      <c r="K3092" s="106" t="e">
        <f>VLOOKUP(Tabela410[[#This Row],[Proposta de Referência]],SIMP_M1!A:K,8,FALSE)</f>
        <v>#VALUE!</v>
      </c>
      <c r="L3092" s="107" t="e">
        <f t="shared" si="196"/>
        <v>#VALUE!</v>
      </c>
      <c r="M3092" s="107" t="e">
        <f t="shared" si="197"/>
        <v>#VALUE!</v>
      </c>
      <c r="N3092" s="142" t="e">
        <f t="shared" si="198"/>
        <v>#VALUE!</v>
      </c>
      <c r="O3092" s="142" t="e">
        <f t="shared" si="199"/>
        <v>#N/A</v>
      </c>
      <c r="P3092" s="24" t="str">
        <f>IFERROR(VLOOKUP(O3092,HOSPITAIS_COM_DIVIDAS!A:E,5,FALSE),"")</f>
        <v/>
      </c>
    </row>
    <row r="3093" spans="1:16" x14ac:dyDescent="0.25">
      <c r="A3093" s="52" t="e">
        <f>Tabela410[[#This Row],[Status da Proposta]]</f>
        <v>#VALUE!</v>
      </c>
      <c r="B3093" s="143">
        <f>MODALIDADE_1!A3093</f>
        <v>0</v>
      </c>
      <c r="C3093" s="142" t="e">
        <f>VLOOKUP(B3093,MODALIDADE_1!A:B,2,FALSE)</f>
        <v>#N/A</v>
      </c>
      <c r="D3093" s="142"/>
      <c r="E3093" s="94" t="e">
        <f>VLOOKUP(B3093,MODALIDADE_1!A:E,5,FALSE)</f>
        <v>#N/A</v>
      </c>
      <c r="F3093" s="95" t="e">
        <f>VLOOKUP(B3093,MODALIDADE_1!A:C,3,FALSE)</f>
        <v>#N/A</v>
      </c>
      <c r="G3093" s="142" t="e">
        <f>VLOOKUP(B3093,MODALIDADE_1!A:G,4,FALSE)</f>
        <v>#N/A</v>
      </c>
      <c r="H3093" s="142" t="e">
        <f>VLOOKUP(B3093,MODALIDADE_1!A:G,6,FALSE)</f>
        <v>#N/A</v>
      </c>
      <c r="I3093" s="142" t="e">
        <f>VLOOKUP(B3093,MODALIDADE_1!A:G,7,FALSE)</f>
        <v>#N/A</v>
      </c>
      <c r="J3093" s="106" t="e">
        <f>VLOOKUP(Tabela410[[#This Row],[Proposta de Referência]],SIMP_M1!A:K,9,FALSE)</f>
        <v>#VALUE!</v>
      </c>
      <c r="K3093" s="106" t="e">
        <f>VLOOKUP(Tabela410[[#This Row],[Proposta de Referência]],SIMP_M1!A:K,8,FALSE)</f>
        <v>#VALUE!</v>
      </c>
      <c r="L3093" s="107" t="e">
        <f t="shared" si="196"/>
        <v>#VALUE!</v>
      </c>
      <c r="M3093" s="107" t="e">
        <f t="shared" si="197"/>
        <v>#VALUE!</v>
      </c>
      <c r="N3093" s="142" t="e">
        <f t="shared" si="198"/>
        <v>#VALUE!</v>
      </c>
      <c r="O3093" s="142" t="e">
        <f t="shared" si="199"/>
        <v>#N/A</v>
      </c>
      <c r="P3093" s="24" t="str">
        <f>IFERROR(VLOOKUP(O3093,HOSPITAIS_COM_DIVIDAS!A:E,5,FALSE),"")</f>
        <v/>
      </c>
    </row>
    <row r="3094" spans="1:16" x14ac:dyDescent="0.25">
      <c r="A3094" s="52" t="e">
        <f>Tabela410[[#This Row],[Status da Proposta]]</f>
        <v>#VALUE!</v>
      </c>
      <c r="B3094" s="143">
        <f>MODALIDADE_1!A3094</f>
        <v>0</v>
      </c>
      <c r="C3094" s="142" t="e">
        <f>VLOOKUP(B3094,MODALIDADE_1!A:B,2,FALSE)</f>
        <v>#N/A</v>
      </c>
      <c r="D3094" s="142"/>
      <c r="E3094" s="94" t="e">
        <f>VLOOKUP(B3094,MODALIDADE_1!A:E,5,FALSE)</f>
        <v>#N/A</v>
      </c>
      <c r="F3094" s="95" t="e">
        <f>VLOOKUP(B3094,MODALIDADE_1!A:C,3,FALSE)</f>
        <v>#N/A</v>
      </c>
      <c r="G3094" s="142" t="e">
        <f>VLOOKUP(B3094,MODALIDADE_1!A:G,4,FALSE)</f>
        <v>#N/A</v>
      </c>
      <c r="H3094" s="142" t="e">
        <f>VLOOKUP(B3094,MODALIDADE_1!A:G,6,FALSE)</f>
        <v>#N/A</v>
      </c>
      <c r="I3094" s="142" t="e">
        <f>VLOOKUP(B3094,MODALIDADE_1!A:G,7,FALSE)</f>
        <v>#N/A</v>
      </c>
      <c r="J3094" s="106" t="e">
        <f>VLOOKUP(Tabela410[[#This Row],[Proposta de Referência]],SIMP_M1!A:K,9,FALSE)</f>
        <v>#VALUE!</v>
      </c>
      <c r="K3094" s="106" t="e">
        <f>VLOOKUP(Tabela410[[#This Row],[Proposta de Referência]],SIMP_M1!A:K,8,FALSE)</f>
        <v>#VALUE!</v>
      </c>
      <c r="L3094" s="107" t="e">
        <f t="shared" si="196"/>
        <v>#VALUE!</v>
      </c>
      <c r="M3094" s="107" t="e">
        <f t="shared" si="197"/>
        <v>#VALUE!</v>
      </c>
      <c r="N3094" s="142" t="e">
        <f t="shared" si="198"/>
        <v>#VALUE!</v>
      </c>
      <c r="O3094" s="142" t="e">
        <f t="shared" si="199"/>
        <v>#N/A</v>
      </c>
      <c r="P3094" s="24" t="str">
        <f>IFERROR(VLOOKUP(O3094,HOSPITAIS_COM_DIVIDAS!A:E,5,FALSE),"")</f>
        <v/>
      </c>
    </row>
    <row r="3095" spans="1:16" x14ac:dyDescent="0.25">
      <c r="A3095" s="52" t="e">
        <f>Tabela410[[#This Row],[Status da Proposta]]</f>
        <v>#VALUE!</v>
      </c>
      <c r="B3095" s="143">
        <f>MODALIDADE_1!A3095</f>
        <v>0</v>
      </c>
      <c r="C3095" s="142" t="e">
        <f>VLOOKUP(B3095,MODALIDADE_1!A:B,2,FALSE)</f>
        <v>#N/A</v>
      </c>
      <c r="D3095" s="142"/>
      <c r="E3095" s="94" t="e">
        <f>VLOOKUP(B3095,MODALIDADE_1!A:E,5,FALSE)</f>
        <v>#N/A</v>
      </c>
      <c r="F3095" s="95" t="e">
        <f>VLOOKUP(B3095,MODALIDADE_1!A:C,3,FALSE)</f>
        <v>#N/A</v>
      </c>
      <c r="G3095" s="142" t="e">
        <f>VLOOKUP(B3095,MODALIDADE_1!A:G,4,FALSE)</f>
        <v>#N/A</v>
      </c>
      <c r="H3095" s="142" t="e">
        <f>VLOOKUP(B3095,MODALIDADE_1!A:G,6,FALSE)</f>
        <v>#N/A</v>
      </c>
      <c r="I3095" s="142" t="e">
        <f>VLOOKUP(B3095,MODALIDADE_1!A:G,7,FALSE)</f>
        <v>#N/A</v>
      </c>
      <c r="J3095" s="106" t="e">
        <f>VLOOKUP(Tabela410[[#This Row],[Proposta de Referência]],SIMP_M1!A:K,9,FALSE)</f>
        <v>#VALUE!</v>
      </c>
      <c r="K3095" s="106" t="e">
        <f>VLOOKUP(Tabela410[[#This Row],[Proposta de Referência]],SIMP_M1!A:K,8,FALSE)</f>
        <v>#VALUE!</v>
      </c>
      <c r="L3095" s="107" t="e">
        <f t="shared" si="196"/>
        <v>#VALUE!</v>
      </c>
      <c r="M3095" s="107" t="e">
        <f t="shared" si="197"/>
        <v>#VALUE!</v>
      </c>
      <c r="N3095" s="142" t="e">
        <f t="shared" si="198"/>
        <v>#VALUE!</v>
      </c>
      <c r="O3095" s="142" t="e">
        <f t="shared" si="199"/>
        <v>#N/A</v>
      </c>
      <c r="P3095" s="24" t="str">
        <f>IFERROR(VLOOKUP(O3095,HOSPITAIS_COM_DIVIDAS!A:E,5,FALSE),"")</f>
        <v/>
      </c>
    </row>
    <row r="3096" spans="1:16" x14ac:dyDescent="0.25">
      <c r="A3096" s="52" t="e">
        <f>Tabela410[[#This Row],[Status da Proposta]]</f>
        <v>#VALUE!</v>
      </c>
      <c r="B3096" s="143">
        <f>MODALIDADE_1!A3096</f>
        <v>0</v>
      </c>
      <c r="C3096" s="142" t="e">
        <f>VLOOKUP(B3096,MODALIDADE_1!A:B,2,FALSE)</f>
        <v>#N/A</v>
      </c>
      <c r="D3096" s="142"/>
      <c r="E3096" s="94" t="e">
        <f>VLOOKUP(B3096,MODALIDADE_1!A:E,5,FALSE)</f>
        <v>#N/A</v>
      </c>
      <c r="F3096" s="95" t="e">
        <f>VLOOKUP(B3096,MODALIDADE_1!A:C,3,FALSE)</f>
        <v>#N/A</v>
      </c>
      <c r="G3096" s="142" t="e">
        <f>VLOOKUP(B3096,MODALIDADE_1!A:G,4,FALSE)</f>
        <v>#N/A</v>
      </c>
      <c r="H3096" s="142" t="e">
        <f>VLOOKUP(B3096,MODALIDADE_1!A:G,6,FALSE)</f>
        <v>#N/A</v>
      </c>
      <c r="I3096" s="142" t="e">
        <f>VLOOKUP(B3096,MODALIDADE_1!A:G,7,FALSE)</f>
        <v>#N/A</v>
      </c>
      <c r="J3096" s="106" t="e">
        <f>VLOOKUP(Tabela410[[#This Row],[Proposta de Referência]],SIMP_M1!A:K,9,FALSE)</f>
        <v>#VALUE!</v>
      </c>
      <c r="K3096" s="106" t="e">
        <f>VLOOKUP(Tabela410[[#This Row],[Proposta de Referência]],SIMP_M1!A:K,8,FALSE)</f>
        <v>#VALUE!</v>
      </c>
      <c r="L3096" s="107" t="e">
        <f t="shared" si="196"/>
        <v>#VALUE!</v>
      </c>
      <c r="M3096" s="107" t="e">
        <f t="shared" si="197"/>
        <v>#VALUE!</v>
      </c>
      <c r="N3096" s="142" t="e">
        <f t="shared" si="198"/>
        <v>#VALUE!</v>
      </c>
      <c r="O3096" s="142" t="e">
        <f t="shared" si="199"/>
        <v>#N/A</v>
      </c>
      <c r="P3096" s="24" t="str">
        <f>IFERROR(VLOOKUP(O3096,HOSPITAIS_COM_DIVIDAS!A:E,5,FALSE),"")</f>
        <v/>
      </c>
    </row>
    <row r="3097" spans="1:16" x14ac:dyDescent="0.25">
      <c r="A3097" s="52" t="e">
        <f>Tabela410[[#This Row],[Status da Proposta]]</f>
        <v>#VALUE!</v>
      </c>
      <c r="B3097" s="143">
        <f>MODALIDADE_1!A3097</f>
        <v>0</v>
      </c>
      <c r="C3097" s="142" t="e">
        <f>VLOOKUP(B3097,MODALIDADE_1!A:B,2,FALSE)</f>
        <v>#N/A</v>
      </c>
      <c r="D3097" s="142"/>
      <c r="E3097" s="94" t="e">
        <f>VLOOKUP(B3097,MODALIDADE_1!A:E,5,FALSE)</f>
        <v>#N/A</v>
      </c>
      <c r="F3097" s="95" t="e">
        <f>VLOOKUP(B3097,MODALIDADE_1!A:C,3,FALSE)</f>
        <v>#N/A</v>
      </c>
      <c r="G3097" s="142" t="e">
        <f>VLOOKUP(B3097,MODALIDADE_1!A:G,4,FALSE)</f>
        <v>#N/A</v>
      </c>
      <c r="H3097" s="142" t="e">
        <f>VLOOKUP(B3097,MODALIDADE_1!A:G,6,FALSE)</f>
        <v>#N/A</v>
      </c>
      <c r="I3097" s="142" t="e">
        <f>VLOOKUP(B3097,MODALIDADE_1!A:G,7,FALSE)</f>
        <v>#N/A</v>
      </c>
      <c r="J3097" s="106" t="e">
        <f>VLOOKUP(Tabela410[[#This Row],[Proposta de Referência]],SIMP_M1!A:K,9,FALSE)</f>
        <v>#VALUE!</v>
      </c>
      <c r="K3097" s="106" t="e">
        <f>VLOOKUP(Tabela410[[#This Row],[Proposta de Referência]],SIMP_M1!A:K,8,FALSE)</f>
        <v>#VALUE!</v>
      </c>
      <c r="L3097" s="107" t="e">
        <f t="shared" si="196"/>
        <v>#VALUE!</v>
      </c>
      <c r="M3097" s="107" t="e">
        <f t="shared" si="197"/>
        <v>#VALUE!</v>
      </c>
      <c r="N3097" s="142" t="e">
        <f t="shared" si="198"/>
        <v>#VALUE!</v>
      </c>
      <c r="O3097" s="142" t="e">
        <f t="shared" si="199"/>
        <v>#N/A</v>
      </c>
      <c r="P3097" s="24" t="str">
        <f>IFERROR(VLOOKUP(O3097,HOSPITAIS_COM_DIVIDAS!A:E,5,FALSE),"")</f>
        <v/>
      </c>
    </row>
    <row r="3098" spans="1:16" x14ac:dyDescent="0.25">
      <c r="A3098" s="52" t="e">
        <f>Tabela410[[#This Row],[Status da Proposta]]</f>
        <v>#VALUE!</v>
      </c>
      <c r="B3098" s="143">
        <f>MODALIDADE_1!A3098</f>
        <v>0</v>
      </c>
      <c r="C3098" s="142" t="e">
        <f>VLOOKUP(B3098,MODALIDADE_1!A:B,2,FALSE)</f>
        <v>#N/A</v>
      </c>
      <c r="D3098" s="142"/>
      <c r="E3098" s="94" t="e">
        <f>VLOOKUP(B3098,MODALIDADE_1!A:E,5,FALSE)</f>
        <v>#N/A</v>
      </c>
      <c r="F3098" s="95" t="e">
        <f>VLOOKUP(B3098,MODALIDADE_1!A:C,3,FALSE)</f>
        <v>#N/A</v>
      </c>
      <c r="G3098" s="142" t="e">
        <f>VLOOKUP(B3098,MODALIDADE_1!A:G,4,FALSE)</f>
        <v>#N/A</v>
      </c>
      <c r="H3098" s="142" t="e">
        <f>VLOOKUP(B3098,MODALIDADE_1!A:G,6,FALSE)</f>
        <v>#N/A</v>
      </c>
      <c r="I3098" s="142" t="e">
        <f>VLOOKUP(B3098,MODALIDADE_1!A:G,7,FALSE)</f>
        <v>#N/A</v>
      </c>
      <c r="J3098" s="106" t="e">
        <f>VLOOKUP(Tabela410[[#This Row],[Proposta de Referência]],SIMP_M1!A:K,9,FALSE)</f>
        <v>#VALUE!</v>
      </c>
      <c r="K3098" s="106" t="e">
        <f>VLOOKUP(Tabela410[[#This Row],[Proposta de Referência]],SIMP_M1!A:K,8,FALSE)</f>
        <v>#VALUE!</v>
      </c>
      <c r="L3098" s="107" t="e">
        <f t="shared" si="196"/>
        <v>#VALUE!</v>
      </c>
      <c r="M3098" s="107" t="e">
        <f t="shared" si="197"/>
        <v>#VALUE!</v>
      </c>
      <c r="N3098" s="142" t="e">
        <f t="shared" si="198"/>
        <v>#VALUE!</v>
      </c>
      <c r="O3098" s="142" t="e">
        <f t="shared" si="199"/>
        <v>#N/A</v>
      </c>
      <c r="P3098" s="24" t="str">
        <f>IFERROR(VLOOKUP(O3098,HOSPITAIS_COM_DIVIDAS!A:E,5,FALSE),"")</f>
        <v/>
      </c>
    </row>
    <row r="3099" spans="1:16" x14ac:dyDescent="0.25">
      <c r="A3099" s="52" t="e">
        <f>Tabela410[[#This Row],[Status da Proposta]]</f>
        <v>#VALUE!</v>
      </c>
      <c r="B3099" s="143">
        <f>MODALIDADE_1!A3099</f>
        <v>0</v>
      </c>
      <c r="C3099" s="142" t="e">
        <f>VLOOKUP(B3099,MODALIDADE_1!A:B,2,FALSE)</f>
        <v>#N/A</v>
      </c>
      <c r="D3099" s="142"/>
      <c r="E3099" s="94" t="e">
        <f>VLOOKUP(B3099,MODALIDADE_1!A:E,5,FALSE)</f>
        <v>#N/A</v>
      </c>
      <c r="F3099" s="95" t="e">
        <f>VLOOKUP(B3099,MODALIDADE_1!A:C,3,FALSE)</f>
        <v>#N/A</v>
      </c>
      <c r="G3099" s="142" t="e">
        <f>VLOOKUP(B3099,MODALIDADE_1!A:G,4,FALSE)</f>
        <v>#N/A</v>
      </c>
      <c r="H3099" s="142" t="e">
        <f>VLOOKUP(B3099,MODALIDADE_1!A:G,6,FALSE)</f>
        <v>#N/A</v>
      </c>
      <c r="I3099" s="142" t="e">
        <f>VLOOKUP(B3099,MODALIDADE_1!A:G,7,FALSE)</f>
        <v>#N/A</v>
      </c>
      <c r="J3099" s="106" t="e">
        <f>VLOOKUP(Tabela410[[#This Row],[Proposta de Referência]],SIMP_M1!A:K,9,FALSE)</f>
        <v>#VALUE!</v>
      </c>
      <c r="K3099" s="106" t="e">
        <f>VLOOKUP(Tabela410[[#This Row],[Proposta de Referência]],SIMP_M1!A:K,8,FALSE)</f>
        <v>#VALUE!</v>
      </c>
      <c r="L3099" s="107" t="e">
        <f t="shared" si="196"/>
        <v>#VALUE!</v>
      </c>
      <c r="M3099" s="107" t="e">
        <f t="shared" si="197"/>
        <v>#VALUE!</v>
      </c>
      <c r="N3099" s="142" t="e">
        <f t="shared" si="198"/>
        <v>#VALUE!</v>
      </c>
      <c r="O3099" s="142" t="e">
        <f t="shared" si="199"/>
        <v>#N/A</v>
      </c>
      <c r="P3099" s="24" t="str">
        <f>IFERROR(VLOOKUP(O3099,HOSPITAIS_COM_DIVIDAS!A:E,5,FALSE),"")</f>
        <v/>
      </c>
    </row>
    <row r="3100" spans="1:16" x14ac:dyDescent="0.25">
      <c r="A3100" s="52" t="e">
        <f>Tabela410[[#This Row],[Status da Proposta]]</f>
        <v>#VALUE!</v>
      </c>
      <c r="B3100" s="143">
        <f>MODALIDADE_1!A3100</f>
        <v>0</v>
      </c>
      <c r="C3100" s="142" t="e">
        <f>VLOOKUP(B3100,MODALIDADE_1!A:B,2,FALSE)</f>
        <v>#N/A</v>
      </c>
      <c r="D3100" s="142"/>
      <c r="E3100" s="94" t="e">
        <f>VLOOKUP(B3100,MODALIDADE_1!A:E,5,FALSE)</f>
        <v>#N/A</v>
      </c>
      <c r="F3100" s="95" t="e">
        <f>VLOOKUP(B3100,MODALIDADE_1!A:C,3,FALSE)</f>
        <v>#N/A</v>
      </c>
      <c r="G3100" s="142" t="e">
        <f>VLOOKUP(B3100,MODALIDADE_1!A:G,4,FALSE)</f>
        <v>#N/A</v>
      </c>
      <c r="H3100" s="142" t="e">
        <f>VLOOKUP(B3100,MODALIDADE_1!A:G,6,FALSE)</f>
        <v>#N/A</v>
      </c>
      <c r="I3100" s="142" t="e">
        <f>VLOOKUP(B3100,MODALIDADE_1!A:G,7,FALSE)</f>
        <v>#N/A</v>
      </c>
      <c r="J3100" s="106" t="e">
        <f>VLOOKUP(Tabela410[[#This Row],[Proposta de Referência]],SIMP_M1!A:K,9,FALSE)</f>
        <v>#VALUE!</v>
      </c>
      <c r="K3100" s="106" t="e">
        <f>VLOOKUP(Tabela410[[#This Row],[Proposta de Referência]],SIMP_M1!A:K,8,FALSE)</f>
        <v>#VALUE!</v>
      </c>
      <c r="L3100" s="107" t="e">
        <f t="shared" si="196"/>
        <v>#VALUE!</v>
      </c>
      <c r="M3100" s="107" t="e">
        <f t="shared" si="197"/>
        <v>#VALUE!</v>
      </c>
      <c r="N3100" s="142" t="e">
        <f t="shared" si="198"/>
        <v>#VALUE!</v>
      </c>
      <c r="O3100" s="142" t="e">
        <f t="shared" si="199"/>
        <v>#N/A</v>
      </c>
      <c r="P3100" s="24" t="str">
        <f>IFERROR(VLOOKUP(O3100,HOSPITAIS_COM_DIVIDAS!A:E,5,FALSE),"")</f>
        <v/>
      </c>
    </row>
    <row r="3101" spans="1:16" x14ac:dyDescent="0.25">
      <c r="A3101" s="52" t="e">
        <f>Tabela410[[#This Row],[Status da Proposta]]</f>
        <v>#VALUE!</v>
      </c>
      <c r="B3101" s="143">
        <f>MODALIDADE_1!A3101</f>
        <v>0</v>
      </c>
      <c r="C3101" s="142" t="e">
        <f>VLOOKUP(B3101,MODALIDADE_1!A:B,2,FALSE)</f>
        <v>#N/A</v>
      </c>
      <c r="D3101" s="142"/>
      <c r="E3101" s="94" t="e">
        <f>VLOOKUP(B3101,MODALIDADE_1!A:E,5,FALSE)</f>
        <v>#N/A</v>
      </c>
      <c r="F3101" s="95" t="e">
        <f>VLOOKUP(B3101,MODALIDADE_1!A:C,3,FALSE)</f>
        <v>#N/A</v>
      </c>
      <c r="G3101" s="142" t="e">
        <f>VLOOKUP(B3101,MODALIDADE_1!A:G,4,FALSE)</f>
        <v>#N/A</v>
      </c>
      <c r="H3101" s="142" t="e">
        <f>VLOOKUP(B3101,MODALIDADE_1!A:G,6,FALSE)</f>
        <v>#N/A</v>
      </c>
      <c r="I3101" s="142" t="e">
        <f>VLOOKUP(B3101,MODALIDADE_1!A:G,7,FALSE)</f>
        <v>#N/A</v>
      </c>
      <c r="J3101" s="106" t="e">
        <f>VLOOKUP(Tabela410[[#This Row],[Proposta de Referência]],SIMP_M1!A:K,9,FALSE)</f>
        <v>#VALUE!</v>
      </c>
      <c r="K3101" s="106" t="e">
        <f>VLOOKUP(Tabela410[[#This Row],[Proposta de Referência]],SIMP_M1!A:K,8,FALSE)</f>
        <v>#VALUE!</v>
      </c>
      <c r="L3101" s="107" t="e">
        <f t="shared" si="196"/>
        <v>#VALUE!</v>
      </c>
      <c r="M3101" s="107" t="e">
        <f t="shared" si="197"/>
        <v>#VALUE!</v>
      </c>
      <c r="N3101" s="142" t="e">
        <f t="shared" si="198"/>
        <v>#VALUE!</v>
      </c>
      <c r="O3101" s="142" t="e">
        <f t="shared" si="199"/>
        <v>#N/A</v>
      </c>
      <c r="P3101" s="24" t="str">
        <f>IFERROR(VLOOKUP(O3101,HOSPITAIS_COM_DIVIDAS!A:E,5,FALSE),"")</f>
        <v/>
      </c>
    </row>
    <row r="3102" spans="1:16" x14ac:dyDescent="0.25">
      <c r="A3102" s="52" t="e">
        <f>Tabela410[[#This Row],[Status da Proposta]]</f>
        <v>#VALUE!</v>
      </c>
      <c r="B3102" s="143">
        <f>MODALIDADE_1!A3102</f>
        <v>0</v>
      </c>
      <c r="C3102" s="142" t="e">
        <f>VLOOKUP(B3102,MODALIDADE_1!A:B,2,FALSE)</f>
        <v>#N/A</v>
      </c>
      <c r="D3102" s="142"/>
      <c r="E3102" s="94" t="e">
        <f>VLOOKUP(B3102,MODALIDADE_1!A:E,5,FALSE)</f>
        <v>#N/A</v>
      </c>
      <c r="F3102" s="95" t="e">
        <f>VLOOKUP(B3102,MODALIDADE_1!A:C,3,FALSE)</f>
        <v>#N/A</v>
      </c>
      <c r="G3102" s="142" t="e">
        <f>VLOOKUP(B3102,MODALIDADE_1!A:G,4,FALSE)</f>
        <v>#N/A</v>
      </c>
      <c r="H3102" s="142" t="e">
        <f>VLOOKUP(B3102,MODALIDADE_1!A:G,6,FALSE)</f>
        <v>#N/A</v>
      </c>
      <c r="I3102" s="142" t="e">
        <f>VLOOKUP(B3102,MODALIDADE_1!A:G,7,FALSE)</f>
        <v>#N/A</v>
      </c>
      <c r="J3102" s="106" t="e">
        <f>VLOOKUP(Tabela410[[#This Row],[Proposta de Referência]],SIMP_M1!A:K,9,FALSE)</f>
        <v>#VALUE!</v>
      </c>
      <c r="K3102" s="106" t="e">
        <f>VLOOKUP(Tabela410[[#This Row],[Proposta de Referência]],SIMP_M1!A:K,8,FALSE)</f>
        <v>#VALUE!</v>
      </c>
      <c r="L3102" s="107" t="e">
        <f t="shared" si="196"/>
        <v>#VALUE!</v>
      </c>
      <c r="M3102" s="107" t="e">
        <f t="shared" si="197"/>
        <v>#VALUE!</v>
      </c>
      <c r="N3102" s="142" t="e">
        <f t="shared" si="198"/>
        <v>#VALUE!</v>
      </c>
      <c r="O3102" s="142" t="e">
        <f t="shared" si="199"/>
        <v>#N/A</v>
      </c>
      <c r="P3102" s="24" t="str">
        <f>IFERROR(VLOOKUP(O3102,HOSPITAIS_COM_DIVIDAS!A:E,5,FALSE),"")</f>
        <v/>
      </c>
    </row>
    <row r="3103" spans="1:16" x14ac:dyDescent="0.25">
      <c r="A3103" s="52" t="e">
        <f>Tabela410[[#This Row],[Status da Proposta]]</f>
        <v>#VALUE!</v>
      </c>
      <c r="B3103" s="143">
        <f>MODALIDADE_1!A3103</f>
        <v>0</v>
      </c>
      <c r="C3103" s="142" t="e">
        <f>VLOOKUP(B3103,MODALIDADE_1!A:B,2,FALSE)</f>
        <v>#N/A</v>
      </c>
      <c r="D3103" s="142"/>
      <c r="E3103" s="94" t="e">
        <f>VLOOKUP(B3103,MODALIDADE_1!A:E,5,FALSE)</f>
        <v>#N/A</v>
      </c>
      <c r="F3103" s="95" t="e">
        <f>VLOOKUP(B3103,MODALIDADE_1!A:C,3,FALSE)</f>
        <v>#N/A</v>
      </c>
      <c r="G3103" s="142" t="e">
        <f>VLOOKUP(B3103,MODALIDADE_1!A:G,4,FALSE)</f>
        <v>#N/A</v>
      </c>
      <c r="H3103" s="142" t="e">
        <f>VLOOKUP(B3103,MODALIDADE_1!A:G,6,FALSE)</f>
        <v>#N/A</v>
      </c>
      <c r="I3103" s="142" t="e">
        <f>VLOOKUP(B3103,MODALIDADE_1!A:G,7,FALSE)</f>
        <v>#N/A</v>
      </c>
      <c r="J3103" s="106" t="e">
        <f>VLOOKUP(Tabela410[[#This Row],[Proposta de Referência]],SIMP_M1!A:K,9,FALSE)</f>
        <v>#VALUE!</v>
      </c>
      <c r="K3103" s="106" t="e">
        <f>VLOOKUP(Tabela410[[#This Row],[Proposta de Referência]],SIMP_M1!A:K,8,FALSE)</f>
        <v>#VALUE!</v>
      </c>
      <c r="L3103" s="107" t="e">
        <f t="shared" si="196"/>
        <v>#VALUE!</v>
      </c>
      <c r="M3103" s="107" t="e">
        <f t="shared" si="197"/>
        <v>#VALUE!</v>
      </c>
      <c r="N3103" s="142" t="e">
        <f t="shared" si="198"/>
        <v>#VALUE!</v>
      </c>
      <c r="O3103" s="142" t="e">
        <f t="shared" si="199"/>
        <v>#N/A</v>
      </c>
      <c r="P3103" s="24" t="str">
        <f>IFERROR(VLOOKUP(O3103,HOSPITAIS_COM_DIVIDAS!A:E,5,FALSE),"")</f>
        <v/>
      </c>
    </row>
    <row r="3104" spans="1:16" x14ac:dyDescent="0.25">
      <c r="A3104" s="52" t="e">
        <f>Tabela410[[#This Row],[Status da Proposta]]</f>
        <v>#VALUE!</v>
      </c>
      <c r="B3104" s="143">
        <f>MODALIDADE_1!A3104</f>
        <v>0</v>
      </c>
      <c r="C3104" s="142" t="e">
        <f>VLOOKUP(B3104,MODALIDADE_1!A:B,2,FALSE)</f>
        <v>#N/A</v>
      </c>
      <c r="D3104" s="142"/>
      <c r="E3104" s="94" t="e">
        <f>VLOOKUP(B3104,MODALIDADE_1!A:E,5,FALSE)</f>
        <v>#N/A</v>
      </c>
      <c r="F3104" s="95" t="e">
        <f>VLOOKUP(B3104,MODALIDADE_1!A:C,3,FALSE)</f>
        <v>#N/A</v>
      </c>
      <c r="G3104" s="142" t="e">
        <f>VLOOKUP(B3104,MODALIDADE_1!A:G,4,FALSE)</f>
        <v>#N/A</v>
      </c>
      <c r="H3104" s="142" t="e">
        <f>VLOOKUP(B3104,MODALIDADE_1!A:G,6,FALSE)</f>
        <v>#N/A</v>
      </c>
      <c r="I3104" s="142" t="e">
        <f>VLOOKUP(B3104,MODALIDADE_1!A:G,7,FALSE)</f>
        <v>#N/A</v>
      </c>
      <c r="J3104" s="106" t="e">
        <f>VLOOKUP(Tabela410[[#This Row],[Proposta de Referência]],SIMP_M1!A:K,9,FALSE)</f>
        <v>#VALUE!</v>
      </c>
      <c r="K3104" s="106" t="e">
        <f>VLOOKUP(Tabela410[[#This Row],[Proposta de Referência]],SIMP_M1!A:K,8,FALSE)</f>
        <v>#VALUE!</v>
      </c>
      <c r="L3104" s="107" t="e">
        <f t="shared" ref="L3104:L3164" si="200">K3104+J3104</f>
        <v>#VALUE!</v>
      </c>
      <c r="M3104" s="107" t="e">
        <f t="shared" ref="M3104:M3164" si="201">L3104*12</f>
        <v>#VALUE!</v>
      </c>
      <c r="N3104" s="142" t="e">
        <f t="shared" ref="N3104:N3164" si="202">IF(L3104&gt;100000,"SIM, POSSUI VALOR ACIMA DE R$100.000,00","NÃO, POSSUI VALOR NECESSÁRIO")</f>
        <v>#VALUE!</v>
      </c>
      <c r="O3104" s="142" t="e">
        <f t="shared" ref="O3104:O3164" si="203">LEFT(E3104,8)</f>
        <v>#N/A</v>
      </c>
      <c r="P3104" s="24" t="str">
        <f>IFERROR(VLOOKUP(O3104,HOSPITAIS_COM_DIVIDAS!A:E,5,FALSE),"")</f>
        <v/>
      </c>
    </row>
    <row r="3105" spans="1:16" x14ac:dyDescent="0.25">
      <c r="A3105" s="52" t="e">
        <f>Tabela410[[#This Row],[Status da Proposta]]</f>
        <v>#VALUE!</v>
      </c>
      <c r="B3105" s="143">
        <f>MODALIDADE_1!A3105</f>
        <v>0</v>
      </c>
      <c r="C3105" s="142" t="e">
        <f>VLOOKUP(B3105,MODALIDADE_1!A:B,2,FALSE)</f>
        <v>#N/A</v>
      </c>
      <c r="D3105" s="142"/>
      <c r="E3105" s="94" t="e">
        <f>VLOOKUP(B3105,MODALIDADE_1!A:E,5,FALSE)</f>
        <v>#N/A</v>
      </c>
      <c r="F3105" s="95" t="e">
        <f>VLOOKUP(B3105,MODALIDADE_1!A:C,3,FALSE)</f>
        <v>#N/A</v>
      </c>
      <c r="G3105" s="142" t="e">
        <f>VLOOKUP(B3105,MODALIDADE_1!A:G,4,FALSE)</f>
        <v>#N/A</v>
      </c>
      <c r="H3105" s="142" t="e">
        <f>VLOOKUP(B3105,MODALIDADE_1!A:G,6,FALSE)</f>
        <v>#N/A</v>
      </c>
      <c r="I3105" s="142" t="e">
        <f>VLOOKUP(B3105,MODALIDADE_1!A:G,7,FALSE)</f>
        <v>#N/A</v>
      </c>
      <c r="J3105" s="106" t="e">
        <f>VLOOKUP(Tabela410[[#This Row],[Proposta de Referência]],SIMP_M1!A:K,9,FALSE)</f>
        <v>#VALUE!</v>
      </c>
      <c r="K3105" s="106" t="e">
        <f>VLOOKUP(Tabela410[[#This Row],[Proposta de Referência]],SIMP_M1!A:K,8,FALSE)</f>
        <v>#VALUE!</v>
      </c>
      <c r="L3105" s="107" t="e">
        <f t="shared" si="200"/>
        <v>#VALUE!</v>
      </c>
      <c r="M3105" s="107" t="e">
        <f t="shared" si="201"/>
        <v>#VALUE!</v>
      </c>
      <c r="N3105" s="142" t="e">
        <f t="shared" si="202"/>
        <v>#VALUE!</v>
      </c>
      <c r="O3105" s="142" t="e">
        <f t="shared" si="203"/>
        <v>#N/A</v>
      </c>
      <c r="P3105" s="24" t="str">
        <f>IFERROR(VLOOKUP(O3105,HOSPITAIS_COM_DIVIDAS!A:E,5,FALSE),"")</f>
        <v/>
      </c>
    </row>
    <row r="3106" spans="1:16" x14ac:dyDescent="0.25">
      <c r="A3106" s="52" t="e">
        <f>Tabela410[[#This Row],[Status da Proposta]]</f>
        <v>#VALUE!</v>
      </c>
      <c r="B3106" s="143">
        <f>MODALIDADE_1!A3106</f>
        <v>0</v>
      </c>
      <c r="C3106" s="142" t="e">
        <f>VLOOKUP(B3106,MODALIDADE_1!A:B,2,FALSE)</f>
        <v>#N/A</v>
      </c>
      <c r="D3106" s="142"/>
      <c r="E3106" s="94" t="e">
        <f>VLOOKUP(B3106,MODALIDADE_1!A:E,5,FALSE)</f>
        <v>#N/A</v>
      </c>
      <c r="F3106" s="95" t="e">
        <f>VLOOKUP(B3106,MODALIDADE_1!A:C,3,FALSE)</f>
        <v>#N/A</v>
      </c>
      <c r="G3106" s="142" t="e">
        <f>VLOOKUP(B3106,MODALIDADE_1!A:G,4,FALSE)</f>
        <v>#N/A</v>
      </c>
      <c r="H3106" s="142" t="e">
        <f>VLOOKUP(B3106,MODALIDADE_1!A:G,6,FALSE)</f>
        <v>#N/A</v>
      </c>
      <c r="I3106" s="142" t="e">
        <f>VLOOKUP(B3106,MODALIDADE_1!A:G,7,FALSE)</f>
        <v>#N/A</v>
      </c>
      <c r="J3106" s="106" t="e">
        <f>VLOOKUP(Tabela410[[#This Row],[Proposta de Referência]],SIMP_M1!A:K,9,FALSE)</f>
        <v>#VALUE!</v>
      </c>
      <c r="K3106" s="106" t="e">
        <f>VLOOKUP(Tabela410[[#This Row],[Proposta de Referência]],SIMP_M1!A:K,8,FALSE)</f>
        <v>#VALUE!</v>
      </c>
      <c r="L3106" s="107" t="e">
        <f t="shared" si="200"/>
        <v>#VALUE!</v>
      </c>
      <c r="M3106" s="107" t="e">
        <f t="shared" si="201"/>
        <v>#VALUE!</v>
      </c>
      <c r="N3106" s="142" t="e">
        <f t="shared" si="202"/>
        <v>#VALUE!</v>
      </c>
      <c r="O3106" s="142" t="e">
        <f t="shared" si="203"/>
        <v>#N/A</v>
      </c>
      <c r="P3106" s="24" t="str">
        <f>IFERROR(VLOOKUP(O3106,HOSPITAIS_COM_DIVIDAS!A:E,5,FALSE),"")</f>
        <v/>
      </c>
    </row>
    <row r="3107" spans="1:16" x14ac:dyDescent="0.25">
      <c r="A3107" s="52" t="e">
        <f>Tabela410[[#This Row],[Status da Proposta]]</f>
        <v>#VALUE!</v>
      </c>
      <c r="B3107" s="143">
        <f>MODALIDADE_1!A3107</f>
        <v>0</v>
      </c>
      <c r="C3107" s="142" t="e">
        <f>VLOOKUP(B3107,MODALIDADE_1!A:B,2,FALSE)</f>
        <v>#N/A</v>
      </c>
      <c r="D3107" s="142"/>
      <c r="E3107" s="94" t="e">
        <f>VLOOKUP(B3107,MODALIDADE_1!A:E,5,FALSE)</f>
        <v>#N/A</v>
      </c>
      <c r="F3107" s="95" t="e">
        <f>VLOOKUP(B3107,MODALIDADE_1!A:C,3,FALSE)</f>
        <v>#N/A</v>
      </c>
      <c r="G3107" s="142" t="e">
        <f>VLOOKUP(B3107,MODALIDADE_1!A:G,4,FALSE)</f>
        <v>#N/A</v>
      </c>
      <c r="H3107" s="142" t="e">
        <f>VLOOKUP(B3107,MODALIDADE_1!A:G,6,FALSE)</f>
        <v>#N/A</v>
      </c>
      <c r="I3107" s="142" t="e">
        <f>VLOOKUP(B3107,MODALIDADE_1!A:G,7,FALSE)</f>
        <v>#N/A</v>
      </c>
      <c r="J3107" s="106" t="e">
        <f>VLOOKUP(Tabela410[[#This Row],[Proposta de Referência]],SIMP_M1!A:K,9,FALSE)</f>
        <v>#VALUE!</v>
      </c>
      <c r="K3107" s="106" t="e">
        <f>VLOOKUP(Tabela410[[#This Row],[Proposta de Referência]],SIMP_M1!A:K,8,FALSE)</f>
        <v>#VALUE!</v>
      </c>
      <c r="L3107" s="107" t="e">
        <f t="shared" si="200"/>
        <v>#VALUE!</v>
      </c>
      <c r="M3107" s="107" t="e">
        <f t="shared" si="201"/>
        <v>#VALUE!</v>
      </c>
      <c r="N3107" s="142" t="e">
        <f t="shared" si="202"/>
        <v>#VALUE!</v>
      </c>
      <c r="O3107" s="142" t="e">
        <f t="shared" si="203"/>
        <v>#N/A</v>
      </c>
      <c r="P3107" s="24" t="str">
        <f>IFERROR(VLOOKUP(O3107,HOSPITAIS_COM_DIVIDAS!A:E,5,FALSE),"")</f>
        <v/>
      </c>
    </row>
    <row r="3108" spans="1:16" x14ac:dyDescent="0.25">
      <c r="A3108" s="52" t="e">
        <f>Tabela410[[#This Row],[Status da Proposta]]</f>
        <v>#VALUE!</v>
      </c>
      <c r="B3108" s="143">
        <f>MODALIDADE_1!A3108</f>
        <v>0</v>
      </c>
      <c r="C3108" s="142" t="e">
        <f>VLOOKUP(B3108,MODALIDADE_1!A:B,2,FALSE)</f>
        <v>#N/A</v>
      </c>
      <c r="D3108" s="142"/>
      <c r="E3108" s="94" t="e">
        <f>VLOOKUP(B3108,MODALIDADE_1!A:E,5,FALSE)</f>
        <v>#N/A</v>
      </c>
      <c r="F3108" s="95" t="e">
        <f>VLOOKUP(B3108,MODALIDADE_1!A:C,3,FALSE)</f>
        <v>#N/A</v>
      </c>
      <c r="G3108" s="142" t="e">
        <f>VLOOKUP(B3108,MODALIDADE_1!A:G,4,FALSE)</f>
        <v>#N/A</v>
      </c>
      <c r="H3108" s="142" t="e">
        <f>VLOOKUP(B3108,MODALIDADE_1!A:G,6,FALSE)</f>
        <v>#N/A</v>
      </c>
      <c r="I3108" s="142" t="e">
        <f>VLOOKUP(B3108,MODALIDADE_1!A:G,7,FALSE)</f>
        <v>#N/A</v>
      </c>
      <c r="J3108" s="106" t="e">
        <f>VLOOKUP(Tabela410[[#This Row],[Proposta de Referência]],SIMP_M1!A:K,9,FALSE)</f>
        <v>#VALUE!</v>
      </c>
      <c r="K3108" s="106" t="e">
        <f>VLOOKUP(Tabela410[[#This Row],[Proposta de Referência]],SIMP_M1!A:K,8,FALSE)</f>
        <v>#VALUE!</v>
      </c>
      <c r="L3108" s="107" t="e">
        <f t="shared" si="200"/>
        <v>#VALUE!</v>
      </c>
      <c r="M3108" s="107" t="e">
        <f t="shared" si="201"/>
        <v>#VALUE!</v>
      </c>
      <c r="N3108" s="142" t="e">
        <f t="shared" si="202"/>
        <v>#VALUE!</v>
      </c>
      <c r="O3108" s="142" t="e">
        <f t="shared" si="203"/>
        <v>#N/A</v>
      </c>
      <c r="P3108" s="24" t="str">
        <f>IFERROR(VLOOKUP(O3108,HOSPITAIS_COM_DIVIDAS!A:E,5,FALSE),"")</f>
        <v/>
      </c>
    </row>
    <row r="3109" spans="1:16" x14ac:dyDescent="0.25">
      <c r="A3109" s="52" t="e">
        <f>Tabela410[[#This Row],[Status da Proposta]]</f>
        <v>#VALUE!</v>
      </c>
      <c r="B3109" s="143">
        <f>MODALIDADE_1!A3109</f>
        <v>0</v>
      </c>
      <c r="C3109" s="142" t="e">
        <f>VLOOKUP(B3109,MODALIDADE_1!A:B,2,FALSE)</f>
        <v>#N/A</v>
      </c>
      <c r="D3109" s="142"/>
      <c r="E3109" s="94" t="e">
        <f>VLOOKUP(B3109,MODALIDADE_1!A:E,5,FALSE)</f>
        <v>#N/A</v>
      </c>
      <c r="F3109" s="95" t="e">
        <f>VLOOKUP(B3109,MODALIDADE_1!A:C,3,FALSE)</f>
        <v>#N/A</v>
      </c>
      <c r="G3109" s="142" t="e">
        <f>VLOOKUP(B3109,MODALIDADE_1!A:G,4,FALSE)</f>
        <v>#N/A</v>
      </c>
      <c r="H3109" s="142" t="e">
        <f>VLOOKUP(B3109,MODALIDADE_1!A:G,6,FALSE)</f>
        <v>#N/A</v>
      </c>
      <c r="I3109" s="142" t="e">
        <f>VLOOKUP(B3109,MODALIDADE_1!A:G,7,FALSE)</f>
        <v>#N/A</v>
      </c>
      <c r="J3109" s="106" t="e">
        <f>VLOOKUP(Tabela410[[#This Row],[Proposta de Referência]],SIMP_M1!A:K,9,FALSE)</f>
        <v>#VALUE!</v>
      </c>
      <c r="K3109" s="106" t="e">
        <f>VLOOKUP(Tabela410[[#This Row],[Proposta de Referência]],SIMP_M1!A:K,8,FALSE)</f>
        <v>#VALUE!</v>
      </c>
      <c r="L3109" s="107" t="e">
        <f t="shared" si="200"/>
        <v>#VALUE!</v>
      </c>
      <c r="M3109" s="107" t="e">
        <f t="shared" si="201"/>
        <v>#VALUE!</v>
      </c>
      <c r="N3109" s="142" t="e">
        <f t="shared" si="202"/>
        <v>#VALUE!</v>
      </c>
      <c r="O3109" s="142" t="e">
        <f t="shared" si="203"/>
        <v>#N/A</v>
      </c>
      <c r="P3109" s="24" t="str">
        <f>IFERROR(VLOOKUP(O3109,HOSPITAIS_COM_DIVIDAS!A:E,5,FALSE),"")</f>
        <v/>
      </c>
    </row>
    <row r="3110" spans="1:16" x14ac:dyDescent="0.25">
      <c r="A3110" s="52" t="e">
        <f>Tabela410[[#This Row],[Status da Proposta]]</f>
        <v>#VALUE!</v>
      </c>
      <c r="B3110" s="143">
        <f>MODALIDADE_1!A3110</f>
        <v>0</v>
      </c>
      <c r="C3110" s="142" t="e">
        <f>VLOOKUP(B3110,MODALIDADE_1!A:B,2,FALSE)</f>
        <v>#N/A</v>
      </c>
      <c r="D3110" s="142"/>
      <c r="E3110" s="94" t="e">
        <f>VLOOKUP(B3110,MODALIDADE_1!A:E,5,FALSE)</f>
        <v>#N/A</v>
      </c>
      <c r="F3110" s="95" t="e">
        <f>VLOOKUP(B3110,MODALIDADE_1!A:C,3,FALSE)</f>
        <v>#N/A</v>
      </c>
      <c r="G3110" s="142" t="e">
        <f>VLOOKUP(B3110,MODALIDADE_1!A:G,4,FALSE)</f>
        <v>#N/A</v>
      </c>
      <c r="H3110" s="142" t="e">
        <f>VLOOKUP(B3110,MODALIDADE_1!A:G,6,FALSE)</f>
        <v>#N/A</v>
      </c>
      <c r="I3110" s="142" t="e">
        <f>VLOOKUP(B3110,MODALIDADE_1!A:G,7,FALSE)</f>
        <v>#N/A</v>
      </c>
      <c r="J3110" s="106" t="e">
        <f>VLOOKUP(Tabela410[[#This Row],[Proposta de Referência]],SIMP_M1!A:K,9,FALSE)</f>
        <v>#VALUE!</v>
      </c>
      <c r="K3110" s="106" t="e">
        <f>VLOOKUP(Tabela410[[#This Row],[Proposta de Referência]],SIMP_M1!A:K,8,FALSE)</f>
        <v>#VALUE!</v>
      </c>
      <c r="L3110" s="107" t="e">
        <f t="shared" si="200"/>
        <v>#VALUE!</v>
      </c>
      <c r="M3110" s="107" t="e">
        <f t="shared" si="201"/>
        <v>#VALUE!</v>
      </c>
      <c r="N3110" s="142" t="e">
        <f t="shared" si="202"/>
        <v>#VALUE!</v>
      </c>
      <c r="O3110" s="142" t="e">
        <f t="shared" si="203"/>
        <v>#N/A</v>
      </c>
      <c r="P3110" s="24" t="str">
        <f>IFERROR(VLOOKUP(O3110,HOSPITAIS_COM_DIVIDAS!A:E,5,FALSE),"")</f>
        <v/>
      </c>
    </row>
    <row r="3111" spans="1:16" x14ac:dyDescent="0.25">
      <c r="A3111" s="52" t="e">
        <f>Tabela410[[#This Row],[Status da Proposta]]</f>
        <v>#VALUE!</v>
      </c>
      <c r="B3111" s="143">
        <f>MODALIDADE_1!A3111</f>
        <v>0</v>
      </c>
      <c r="C3111" s="142" t="e">
        <f>VLOOKUP(B3111,MODALIDADE_1!A:B,2,FALSE)</f>
        <v>#N/A</v>
      </c>
      <c r="D3111" s="142"/>
      <c r="E3111" s="94" t="e">
        <f>VLOOKUP(B3111,MODALIDADE_1!A:E,5,FALSE)</f>
        <v>#N/A</v>
      </c>
      <c r="F3111" s="95" t="e">
        <f>VLOOKUP(B3111,MODALIDADE_1!A:C,3,FALSE)</f>
        <v>#N/A</v>
      </c>
      <c r="G3111" s="142" t="e">
        <f>VLOOKUP(B3111,MODALIDADE_1!A:G,4,FALSE)</f>
        <v>#N/A</v>
      </c>
      <c r="H3111" s="142" t="e">
        <f>VLOOKUP(B3111,MODALIDADE_1!A:G,6,FALSE)</f>
        <v>#N/A</v>
      </c>
      <c r="I3111" s="142" t="e">
        <f>VLOOKUP(B3111,MODALIDADE_1!A:G,7,FALSE)</f>
        <v>#N/A</v>
      </c>
      <c r="J3111" s="106" t="e">
        <f>VLOOKUP(Tabela410[[#This Row],[Proposta de Referência]],SIMP_M1!A:K,9,FALSE)</f>
        <v>#VALUE!</v>
      </c>
      <c r="K3111" s="106" t="e">
        <f>VLOOKUP(Tabela410[[#This Row],[Proposta de Referência]],SIMP_M1!A:K,8,FALSE)</f>
        <v>#VALUE!</v>
      </c>
      <c r="L3111" s="107" t="e">
        <f t="shared" si="200"/>
        <v>#VALUE!</v>
      </c>
      <c r="M3111" s="107" t="e">
        <f t="shared" si="201"/>
        <v>#VALUE!</v>
      </c>
      <c r="N3111" s="142" t="e">
        <f t="shared" si="202"/>
        <v>#VALUE!</v>
      </c>
      <c r="O3111" s="142" t="e">
        <f t="shared" si="203"/>
        <v>#N/A</v>
      </c>
      <c r="P3111" s="24" t="str">
        <f>IFERROR(VLOOKUP(O3111,HOSPITAIS_COM_DIVIDAS!A:E,5,FALSE),"")</f>
        <v/>
      </c>
    </row>
    <row r="3112" spans="1:16" x14ac:dyDescent="0.25">
      <c r="A3112" s="52" t="e">
        <f>Tabela410[[#This Row],[Status da Proposta]]</f>
        <v>#VALUE!</v>
      </c>
      <c r="B3112" s="143">
        <f>MODALIDADE_1!A3112</f>
        <v>0</v>
      </c>
      <c r="C3112" s="142" t="e">
        <f>VLOOKUP(B3112,MODALIDADE_1!A:B,2,FALSE)</f>
        <v>#N/A</v>
      </c>
      <c r="D3112" s="142"/>
      <c r="E3112" s="94" t="e">
        <f>VLOOKUP(B3112,MODALIDADE_1!A:E,5,FALSE)</f>
        <v>#N/A</v>
      </c>
      <c r="F3112" s="95" t="e">
        <f>VLOOKUP(B3112,MODALIDADE_1!A:C,3,FALSE)</f>
        <v>#N/A</v>
      </c>
      <c r="G3112" s="142" t="e">
        <f>VLOOKUP(B3112,MODALIDADE_1!A:G,4,FALSE)</f>
        <v>#N/A</v>
      </c>
      <c r="H3112" s="142" t="e">
        <f>VLOOKUP(B3112,MODALIDADE_1!A:G,6,FALSE)</f>
        <v>#N/A</v>
      </c>
      <c r="I3112" s="142" t="e">
        <f>VLOOKUP(B3112,MODALIDADE_1!A:G,7,FALSE)</f>
        <v>#N/A</v>
      </c>
      <c r="J3112" s="106" t="e">
        <f>VLOOKUP(Tabela410[[#This Row],[Proposta de Referência]],SIMP_M1!A:K,9,FALSE)</f>
        <v>#VALUE!</v>
      </c>
      <c r="K3112" s="106" t="e">
        <f>VLOOKUP(Tabela410[[#This Row],[Proposta de Referência]],SIMP_M1!A:K,8,FALSE)</f>
        <v>#VALUE!</v>
      </c>
      <c r="L3112" s="107" t="e">
        <f t="shared" si="200"/>
        <v>#VALUE!</v>
      </c>
      <c r="M3112" s="107" t="e">
        <f t="shared" si="201"/>
        <v>#VALUE!</v>
      </c>
      <c r="N3112" s="142" t="e">
        <f t="shared" si="202"/>
        <v>#VALUE!</v>
      </c>
      <c r="O3112" s="142" t="e">
        <f t="shared" si="203"/>
        <v>#N/A</v>
      </c>
      <c r="P3112" s="24" t="str">
        <f>IFERROR(VLOOKUP(O3112,HOSPITAIS_COM_DIVIDAS!A:E,5,FALSE),"")</f>
        <v/>
      </c>
    </row>
    <row r="3113" spans="1:16" x14ac:dyDescent="0.25">
      <c r="A3113" s="52" t="e">
        <f>Tabela410[[#This Row],[Status da Proposta]]</f>
        <v>#VALUE!</v>
      </c>
      <c r="B3113" s="143">
        <f>MODALIDADE_1!A3113</f>
        <v>0</v>
      </c>
      <c r="C3113" s="142" t="e">
        <f>VLOOKUP(B3113,MODALIDADE_1!A:B,2,FALSE)</f>
        <v>#N/A</v>
      </c>
      <c r="D3113" s="142"/>
      <c r="E3113" s="94" t="e">
        <f>VLOOKUP(B3113,MODALIDADE_1!A:E,5,FALSE)</f>
        <v>#N/A</v>
      </c>
      <c r="F3113" s="95" t="e">
        <f>VLOOKUP(B3113,MODALIDADE_1!A:C,3,FALSE)</f>
        <v>#N/A</v>
      </c>
      <c r="G3113" s="142" t="e">
        <f>VLOOKUP(B3113,MODALIDADE_1!A:G,4,FALSE)</f>
        <v>#N/A</v>
      </c>
      <c r="H3113" s="142" t="e">
        <f>VLOOKUP(B3113,MODALIDADE_1!A:G,6,FALSE)</f>
        <v>#N/A</v>
      </c>
      <c r="I3113" s="142" t="e">
        <f>VLOOKUP(B3113,MODALIDADE_1!A:G,7,FALSE)</f>
        <v>#N/A</v>
      </c>
      <c r="J3113" s="106" t="e">
        <f>VLOOKUP(Tabela410[[#This Row],[Proposta de Referência]],SIMP_M1!A:K,9,FALSE)</f>
        <v>#VALUE!</v>
      </c>
      <c r="K3113" s="106" t="e">
        <f>VLOOKUP(Tabela410[[#This Row],[Proposta de Referência]],SIMP_M1!A:K,8,FALSE)</f>
        <v>#VALUE!</v>
      </c>
      <c r="L3113" s="107" t="e">
        <f t="shared" si="200"/>
        <v>#VALUE!</v>
      </c>
      <c r="M3113" s="107" t="e">
        <f t="shared" si="201"/>
        <v>#VALUE!</v>
      </c>
      <c r="N3113" s="142" t="e">
        <f t="shared" si="202"/>
        <v>#VALUE!</v>
      </c>
      <c r="O3113" s="142" t="e">
        <f t="shared" si="203"/>
        <v>#N/A</v>
      </c>
      <c r="P3113" s="24" t="str">
        <f>IFERROR(VLOOKUP(O3113,HOSPITAIS_COM_DIVIDAS!A:E,5,FALSE),"")</f>
        <v/>
      </c>
    </row>
    <row r="3114" spans="1:16" x14ac:dyDescent="0.25">
      <c r="A3114" s="52" t="e">
        <f>Tabela410[[#This Row],[Status da Proposta]]</f>
        <v>#VALUE!</v>
      </c>
      <c r="B3114" s="143">
        <f>MODALIDADE_1!A3114</f>
        <v>0</v>
      </c>
      <c r="C3114" s="142" t="e">
        <f>VLOOKUP(B3114,MODALIDADE_1!A:B,2,FALSE)</f>
        <v>#N/A</v>
      </c>
      <c r="D3114" s="142"/>
      <c r="E3114" s="94" t="e">
        <f>VLOOKUP(B3114,MODALIDADE_1!A:E,5,FALSE)</f>
        <v>#N/A</v>
      </c>
      <c r="F3114" s="95" t="e">
        <f>VLOOKUP(B3114,MODALIDADE_1!A:C,3,FALSE)</f>
        <v>#N/A</v>
      </c>
      <c r="G3114" s="142" t="e">
        <f>VLOOKUP(B3114,MODALIDADE_1!A:G,4,FALSE)</f>
        <v>#N/A</v>
      </c>
      <c r="H3114" s="142" t="e">
        <f>VLOOKUP(B3114,MODALIDADE_1!A:G,6,FALSE)</f>
        <v>#N/A</v>
      </c>
      <c r="I3114" s="142" t="e">
        <f>VLOOKUP(B3114,MODALIDADE_1!A:G,7,FALSE)</f>
        <v>#N/A</v>
      </c>
      <c r="J3114" s="106" t="e">
        <f>VLOOKUP(Tabela410[[#This Row],[Proposta de Referência]],SIMP_M1!A:K,9,FALSE)</f>
        <v>#VALUE!</v>
      </c>
      <c r="K3114" s="106" t="e">
        <f>VLOOKUP(Tabela410[[#This Row],[Proposta de Referência]],SIMP_M1!A:K,8,FALSE)</f>
        <v>#VALUE!</v>
      </c>
      <c r="L3114" s="107" t="e">
        <f t="shared" si="200"/>
        <v>#VALUE!</v>
      </c>
      <c r="M3114" s="107" t="e">
        <f t="shared" si="201"/>
        <v>#VALUE!</v>
      </c>
      <c r="N3114" s="142" t="e">
        <f t="shared" si="202"/>
        <v>#VALUE!</v>
      </c>
      <c r="O3114" s="142" t="e">
        <f t="shared" si="203"/>
        <v>#N/A</v>
      </c>
      <c r="P3114" s="24" t="str">
        <f>IFERROR(VLOOKUP(O3114,HOSPITAIS_COM_DIVIDAS!A:E,5,FALSE),"")</f>
        <v/>
      </c>
    </row>
    <row r="3115" spans="1:16" x14ac:dyDescent="0.25">
      <c r="A3115" s="52" t="e">
        <f>Tabela410[[#This Row],[Status da Proposta]]</f>
        <v>#VALUE!</v>
      </c>
      <c r="B3115" s="143">
        <f>MODALIDADE_1!A3115</f>
        <v>0</v>
      </c>
      <c r="C3115" s="142" t="e">
        <f>VLOOKUP(B3115,MODALIDADE_1!A:B,2,FALSE)</f>
        <v>#N/A</v>
      </c>
      <c r="D3115" s="142"/>
      <c r="E3115" s="94" t="e">
        <f>VLOOKUP(B3115,MODALIDADE_1!A:E,5,FALSE)</f>
        <v>#N/A</v>
      </c>
      <c r="F3115" s="95" t="e">
        <f>VLOOKUP(B3115,MODALIDADE_1!A:C,3,FALSE)</f>
        <v>#N/A</v>
      </c>
      <c r="G3115" s="142" t="e">
        <f>VLOOKUP(B3115,MODALIDADE_1!A:G,4,FALSE)</f>
        <v>#N/A</v>
      </c>
      <c r="H3115" s="142" t="e">
        <f>VLOOKUP(B3115,MODALIDADE_1!A:G,6,FALSE)</f>
        <v>#N/A</v>
      </c>
      <c r="I3115" s="142" t="e">
        <f>VLOOKUP(B3115,MODALIDADE_1!A:G,7,FALSE)</f>
        <v>#N/A</v>
      </c>
      <c r="J3115" s="106" t="e">
        <f>VLOOKUP(Tabela410[[#This Row],[Proposta de Referência]],SIMP_M1!A:K,9,FALSE)</f>
        <v>#VALUE!</v>
      </c>
      <c r="K3115" s="106" t="e">
        <f>VLOOKUP(Tabela410[[#This Row],[Proposta de Referência]],SIMP_M1!A:K,8,FALSE)</f>
        <v>#VALUE!</v>
      </c>
      <c r="L3115" s="107" t="e">
        <f t="shared" si="200"/>
        <v>#VALUE!</v>
      </c>
      <c r="M3115" s="107" t="e">
        <f t="shared" si="201"/>
        <v>#VALUE!</v>
      </c>
      <c r="N3115" s="142" t="e">
        <f t="shared" si="202"/>
        <v>#VALUE!</v>
      </c>
      <c r="O3115" s="142" t="e">
        <f t="shared" si="203"/>
        <v>#N/A</v>
      </c>
      <c r="P3115" s="24" t="str">
        <f>IFERROR(VLOOKUP(O3115,HOSPITAIS_COM_DIVIDAS!A:E,5,FALSE),"")</f>
        <v/>
      </c>
    </row>
    <row r="3116" spans="1:16" x14ac:dyDescent="0.25">
      <c r="A3116" s="52" t="e">
        <f>Tabela410[[#This Row],[Status da Proposta]]</f>
        <v>#VALUE!</v>
      </c>
      <c r="B3116" s="143">
        <f>MODALIDADE_1!A3116</f>
        <v>0</v>
      </c>
      <c r="C3116" s="142" t="e">
        <f>VLOOKUP(B3116,MODALIDADE_1!A:B,2,FALSE)</f>
        <v>#N/A</v>
      </c>
      <c r="D3116" s="142"/>
      <c r="E3116" s="94" t="e">
        <f>VLOOKUP(B3116,MODALIDADE_1!A:E,5,FALSE)</f>
        <v>#N/A</v>
      </c>
      <c r="F3116" s="95" t="e">
        <f>VLOOKUP(B3116,MODALIDADE_1!A:C,3,FALSE)</f>
        <v>#N/A</v>
      </c>
      <c r="G3116" s="142" t="e">
        <f>VLOOKUP(B3116,MODALIDADE_1!A:G,4,FALSE)</f>
        <v>#N/A</v>
      </c>
      <c r="H3116" s="142" t="e">
        <f>VLOOKUP(B3116,MODALIDADE_1!A:G,6,FALSE)</f>
        <v>#N/A</v>
      </c>
      <c r="I3116" s="142" t="e">
        <f>VLOOKUP(B3116,MODALIDADE_1!A:G,7,FALSE)</f>
        <v>#N/A</v>
      </c>
      <c r="J3116" s="106" t="e">
        <f>VLOOKUP(Tabela410[[#This Row],[Proposta de Referência]],SIMP_M1!A:K,9,FALSE)</f>
        <v>#VALUE!</v>
      </c>
      <c r="K3116" s="106" t="e">
        <f>VLOOKUP(Tabela410[[#This Row],[Proposta de Referência]],SIMP_M1!A:K,8,FALSE)</f>
        <v>#VALUE!</v>
      </c>
      <c r="L3116" s="107" t="e">
        <f t="shared" si="200"/>
        <v>#VALUE!</v>
      </c>
      <c r="M3116" s="107" t="e">
        <f t="shared" si="201"/>
        <v>#VALUE!</v>
      </c>
      <c r="N3116" s="142" t="e">
        <f t="shared" si="202"/>
        <v>#VALUE!</v>
      </c>
      <c r="O3116" s="142" t="e">
        <f t="shared" si="203"/>
        <v>#N/A</v>
      </c>
      <c r="P3116" s="24" t="str">
        <f>IFERROR(VLOOKUP(O3116,HOSPITAIS_COM_DIVIDAS!A:E,5,FALSE),"")</f>
        <v/>
      </c>
    </row>
    <row r="3117" spans="1:16" x14ac:dyDescent="0.25">
      <c r="A3117" s="52" t="e">
        <f>Tabela410[[#This Row],[Status da Proposta]]</f>
        <v>#VALUE!</v>
      </c>
      <c r="B3117" s="143">
        <f>MODALIDADE_1!A3117</f>
        <v>0</v>
      </c>
      <c r="C3117" s="142" t="e">
        <f>VLOOKUP(B3117,MODALIDADE_1!A:B,2,FALSE)</f>
        <v>#N/A</v>
      </c>
      <c r="D3117" s="142"/>
      <c r="E3117" s="94" t="e">
        <f>VLOOKUP(B3117,MODALIDADE_1!A:E,5,FALSE)</f>
        <v>#N/A</v>
      </c>
      <c r="F3117" s="95" t="e">
        <f>VLOOKUP(B3117,MODALIDADE_1!A:C,3,FALSE)</f>
        <v>#N/A</v>
      </c>
      <c r="G3117" s="142" t="e">
        <f>VLOOKUP(B3117,MODALIDADE_1!A:G,4,FALSE)</f>
        <v>#N/A</v>
      </c>
      <c r="H3117" s="142" t="e">
        <f>VLOOKUP(B3117,MODALIDADE_1!A:G,6,FALSE)</f>
        <v>#N/A</v>
      </c>
      <c r="I3117" s="142" t="e">
        <f>VLOOKUP(B3117,MODALIDADE_1!A:G,7,FALSE)</f>
        <v>#N/A</v>
      </c>
      <c r="J3117" s="106" t="e">
        <f>VLOOKUP(Tabela410[[#This Row],[Proposta de Referência]],SIMP_M1!A:K,9,FALSE)</f>
        <v>#VALUE!</v>
      </c>
      <c r="K3117" s="106" t="e">
        <f>VLOOKUP(Tabela410[[#This Row],[Proposta de Referência]],SIMP_M1!A:K,8,FALSE)</f>
        <v>#VALUE!</v>
      </c>
      <c r="L3117" s="107" t="e">
        <f t="shared" si="200"/>
        <v>#VALUE!</v>
      </c>
      <c r="M3117" s="107" t="e">
        <f t="shared" si="201"/>
        <v>#VALUE!</v>
      </c>
      <c r="N3117" s="142" t="e">
        <f t="shared" si="202"/>
        <v>#VALUE!</v>
      </c>
      <c r="O3117" s="142" t="e">
        <f t="shared" si="203"/>
        <v>#N/A</v>
      </c>
      <c r="P3117" s="24" t="str">
        <f>IFERROR(VLOOKUP(O3117,HOSPITAIS_COM_DIVIDAS!A:E,5,FALSE),"")</f>
        <v/>
      </c>
    </row>
    <row r="3118" spans="1:16" x14ac:dyDescent="0.25">
      <c r="A3118" s="52" t="e">
        <f>Tabela410[[#This Row],[Status da Proposta]]</f>
        <v>#VALUE!</v>
      </c>
      <c r="B3118" s="143">
        <f>MODALIDADE_1!A3118</f>
        <v>0</v>
      </c>
      <c r="C3118" s="142" t="e">
        <f>VLOOKUP(B3118,MODALIDADE_1!A:B,2,FALSE)</f>
        <v>#N/A</v>
      </c>
      <c r="D3118" s="142"/>
      <c r="E3118" s="94" t="e">
        <f>VLOOKUP(B3118,MODALIDADE_1!A:E,5,FALSE)</f>
        <v>#N/A</v>
      </c>
      <c r="F3118" s="95" t="e">
        <f>VLOOKUP(B3118,MODALIDADE_1!A:C,3,FALSE)</f>
        <v>#N/A</v>
      </c>
      <c r="G3118" s="142" t="e">
        <f>VLOOKUP(B3118,MODALIDADE_1!A:G,4,FALSE)</f>
        <v>#N/A</v>
      </c>
      <c r="H3118" s="142" t="e">
        <f>VLOOKUP(B3118,MODALIDADE_1!A:G,6,FALSE)</f>
        <v>#N/A</v>
      </c>
      <c r="I3118" s="142" t="e">
        <f>VLOOKUP(B3118,MODALIDADE_1!A:G,7,FALSE)</f>
        <v>#N/A</v>
      </c>
      <c r="J3118" s="106" t="e">
        <f>VLOOKUP(Tabela410[[#This Row],[Proposta de Referência]],SIMP_M1!A:K,9,FALSE)</f>
        <v>#VALUE!</v>
      </c>
      <c r="K3118" s="106" t="e">
        <f>VLOOKUP(Tabela410[[#This Row],[Proposta de Referência]],SIMP_M1!A:K,8,FALSE)</f>
        <v>#VALUE!</v>
      </c>
      <c r="L3118" s="107" t="e">
        <f t="shared" si="200"/>
        <v>#VALUE!</v>
      </c>
      <c r="M3118" s="107" t="e">
        <f t="shared" si="201"/>
        <v>#VALUE!</v>
      </c>
      <c r="N3118" s="142" t="e">
        <f t="shared" si="202"/>
        <v>#VALUE!</v>
      </c>
      <c r="O3118" s="142" t="e">
        <f t="shared" si="203"/>
        <v>#N/A</v>
      </c>
      <c r="P3118" s="24" t="str">
        <f>IFERROR(VLOOKUP(O3118,HOSPITAIS_COM_DIVIDAS!A:E,5,FALSE),"")</f>
        <v/>
      </c>
    </row>
    <row r="3119" spans="1:16" x14ac:dyDescent="0.25">
      <c r="A3119" s="52" t="e">
        <f>Tabela410[[#This Row],[Status da Proposta]]</f>
        <v>#VALUE!</v>
      </c>
      <c r="B3119" s="143">
        <f>MODALIDADE_1!A3119</f>
        <v>0</v>
      </c>
      <c r="C3119" s="142" t="e">
        <f>VLOOKUP(B3119,MODALIDADE_1!A:B,2,FALSE)</f>
        <v>#N/A</v>
      </c>
      <c r="D3119" s="142"/>
      <c r="E3119" s="94" t="e">
        <f>VLOOKUP(B3119,MODALIDADE_1!A:E,5,FALSE)</f>
        <v>#N/A</v>
      </c>
      <c r="F3119" s="95" t="e">
        <f>VLOOKUP(B3119,MODALIDADE_1!A:C,3,FALSE)</f>
        <v>#N/A</v>
      </c>
      <c r="G3119" s="142" t="e">
        <f>VLOOKUP(B3119,MODALIDADE_1!A:G,4,FALSE)</f>
        <v>#N/A</v>
      </c>
      <c r="H3119" s="142" t="e">
        <f>VLOOKUP(B3119,MODALIDADE_1!A:G,6,FALSE)</f>
        <v>#N/A</v>
      </c>
      <c r="I3119" s="142" t="e">
        <f>VLOOKUP(B3119,MODALIDADE_1!A:G,7,FALSE)</f>
        <v>#N/A</v>
      </c>
      <c r="J3119" s="106" t="e">
        <f>VLOOKUP(Tabela410[[#This Row],[Proposta de Referência]],SIMP_M1!A:K,9,FALSE)</f>
        <v>#VALUE!</v>
      </c>
      <c r="K3119" s="106" t="e">
        <f>VLOOKUP(Tabela410[[#This Row],[Proposta de Referência]],SIMP_M1!A:K,8,FALSE)</f>
        <v>#VALUE!</v>
      </c>
      <c r="L3119" s="107" t="e">
        <f t="shared" si="200"/>
        <v>#VALUE!</v>
      </c>
      <c r="M3119" s="107" t="e">
        <f t="shared" si="201"/>
        <v>#VALUE!</v>
      </c>
      <c r="N3119" s="142" t="e">
        <f t="shared" si="202"/>
        <v>#VALUE!</v>
      </c>
      <c r="O3119" s="142" t="e">
        <f t="shared" si="203"/>
        <v>#N/A</v>
      </c>
      <c r="P3119" s="24" t="str">
        <f>IFERROR(VLOOKUP(O3119,HOSPITAIS_COM_DIVIDAS!A:E,5,FALSE),"")</f>
        <v/>
      </c>
    </row>
    <row r="3120" spans="1:16" x14ac:dyDescent="0.25">
      <c r="A3120" s="52" t="e">
        <f>Tabela410[[#This Row],[Status da Proposta]]</f>
        <v>#VALUE!</v>
      </c>
      <c r="B3120" s="143">
        <f>MODALIDADE_1!A3120</f>
        <v>0</v>
      </c>
      <c r="C3120" s="142" t="e">
        <f>VLOOKUP(B3120,MODALIDADE_1!A:B,2,FALSE)</f>
        <v>#N/A</v>
      </c>
      <c r="D3120" s="142"/>
      <c r="E3120" s="94" t="e">
        <f>VLOOKUP(B3120,MODALIDADE_1!A:E,5,FALSE)</f>
        <v>#N/A</v>
      </c>
      <c r="F3120" s="95" t="e">
        <f>VLOOKUP(B3120,MODALIDADE_1!A:C,3,FALSE)</f>
        <v>#N/A</v>
      </c>
      <c r="G3120" s="142" t="e">
        <f>VLOOKUP(B3120,MODALIDADE_1!A:G,4,FALSE)</f>
        <v>#N/A</v>
      </c>
      <c r="H3120" s="142" t="e">
        <f>VLOOKUP(B3120,MODALIDADE_1!A:G,6,FALSE)</f>
        <v>#N/A</v>
      </c>
      <c r="I3120" s="142" t="e">
        <f>VLOOKUP(B3120,MODALIDADE_1!A:G,7,FALSE)</f>
        <v>#N/A</v>
      </c>
      <c r="J3120" s="106" t="e">
        <f>VLOOKUP(Tabela410[[#This Row],[Proposta de Referência]],SIMP_M1!A:K,9,FALSE)</f>
        <v>#VALUE!</v>
      </c>
      <c r="K3120" s="106" t="e">
        <f>VLOOKUP(Tabela410[[#This Row],[Proposta de Referência]],SIMP_M1!A:K,8,FALSE)</f>
        <v>#VALUE!</v>
      </c>
      <c r="L3120" s="107" t="e">
        <f t="shared" si="200"/>
        <v>#VALUE!</v>
      </c>
      <c r="M3120" s="107" t="e">
        <f t="shared" si="201"/>
        <v>#VALUE!</v>
      </c>
      <c r="N3120" s="142" t="e">
        <f t="shared" si="202"/>
        <v>#VALUE!</v>
      </c>
      <c r="O3120" s="142" t="e">
        <f t="shared" si="203"/>
        <v>#N/A</v>
      </c>
      <c r="P3120" s="24" t="str">
        <f>IFERROR(VLOOKUP(O3120,HOSPITAIS_COM_DIVIDAS!A:E,5,FALSE),"")</f>
        <v/>
      </c>
    </row>
    <row r="3121" spans="1:16" x14ac:dyDescent="0.25">
      <c r="A3121" s="52" t="e">
        <f>Tabela410[[#This Row],[Status da Proposta]]</f>
        <v>#VALUE!</v>
      </c>
      <c r="B3121" s="143">
        <f>MODALIDADE_1!A3121</f>
        <v>0</v>
      </c>
      <c r="C3121" s="142" t="e">
        <f>VLOOKUP(B3121,MODALIDADE_1!A:B,2,FALSE)</f>
        <v>#N/A</v>
      </c>
      <c r="D3121" s="142"/>
      <c r="E3121" s="94" t="e">
        <f>VLOOKUP(B3121,MODALIDADE_1!A:E,5,FALSE)</f>
        <v>#N/A</v>
      </c>
      <c r="F3121" s="95" t="e">
        <f>VLOOKUP(B3121,MODALIDADE_1!A:C,3,FALSE)</f>
        <v>#N/A</v>
      </c>
      <c r="G3121" s="142" t="e">
        <f>VLOOKUP(B3121,MODALIDADE_1!A:G,4,FALSE)</f>
        <v>#N/A</v>
      </c>
      <c r="H3121" s="142" t="e">
        <f>VLOOKUP(B3121,MODALIDADE_1!A:G,6,FALSE)</f>
        <v>#N/A</v>
      </c>
      <c r="I3121" s="142" t="e">
        <f>VLOOKUP(B3121,MODALIDADE_1!A:G,7,FALSE)</f>
        <v>#N/A</v>
      </c>
      <c r="J3121" s="106" t="e">
        <f>VLOOKUP(Tabela410[[#This Row],[Proposta de Referência]],SIMP_M1!A:K,9,FALSE)</f>
        <v>#VALUE!</v>
      </c>
      <c r="K3121" s="106" t="e">
        <f>VLOOKUP(Tabela410[[#This Row],[Proposta de Referência]],SIMP_M1!A:K,8,FALSE)</f>
        <v>#VALUE!</v>
      </c>
      <c r="L3121" s="107" t="e">
        <f t="shared" si="200"/>
        <v>#VALUE!</v>
      </c>
      <c r="M3121" s="107" t="e">
        <f t="shared" si="201"/>
        <v>#VALUE!</v>
      </c>
      <c r="N3121" s="142" t="e">
        <f t="shared" si="202"/>
        <v>#VALUE!</v>
      </c>
      <c r="O3121" s="142" t="e">
        <f t="shared" si="203"/>
        <v>#N/A</v>
      </c>
      <c r="P3121" s="24" t="str">
        <f>IFERROR(VLOOKUP(O3121,HOSPITAIS_COM_DIVIDAS!A:E,5,FALSE),"")</f>
        <v/>
      </c>
    </row>
    <row r="3122" spans="1:16" x14ac:dyDescent="0.25">
      <c r="A3122" s="52" t="e">
        <f>Tabela410[[#This Row],[Status da Proposta]]</f>
        <v>#VALUE!</v>
      </c>
      <c r="B3122" s="143">
        <f>MODALIDADE_1!A3122</f>
        <v>0</v>
      </c>
      <c r="C3122" s="142" t="e">
        <f>VLOOKUP(B3122,MODALIDADE_1!A:B,2,FALSE)</f>
        <v>#N/A</v>
      </c>
      <c r="D3122" s="142"/>
      <c r="E3122" s="94" t="e">
        <f>VLOOKUP(B3122,MODALIDADE_1!A:E,5,FALSE)</f>
        <v>#N/A</v>
      </c>
      <c r="F3122" s="95" t="e">
        <f>VLOOKUP(B3122,MODALIDADE_1!A:C,3,FALSE)</f>
        <v>#N/A</v>
      </c>
      <c r="G3122" s="142" t="e">
        <f>VLOOKUP(B3122,MODALIDADE_1!A:G,4,FALSE)</f>
        <v>#N/A</v>
      </c>
      <c r="H3122" s="142" t="e">
        <f>VLOOKUP(B3122,MODALIDADE_1!A:G,6,FALSE)</f>
        <v>#N/A</v>
      </c>
      <c r="I3122" s="142" t="e">
        <f>VLOOKUP(B3122,MODALIDADE_1!A:G,7,FALSE)</f>
        <v>#N/A</v>
      </c>
      <c r="J3122" s="106" t="e">
        <f>VLOOKUP(Tabela410[[#This Row],[Proposta de Referência]],SIMP_M1!A:K,9,FALSE)</f>
        <v>#VALUE!</v>
      </c>
      <c r="K3122" s="106" t="e">
        <f>VLOOKUP(Tabela410[[#This Row],[Proposta de Referência]],SIMP_M1!A:K,8,FALSE)</f>
        <v>#VALUE!</v>
      </c>
      <c r="L3122" s="107" t="e">
        <f t="shared" si="200"/>
        <v>#VALUE!</v>
      </c>
      <c r="M3122" s="107" t="e">
        <f t="shared" si="201"/>
        <v>#VALUE!</v>
      </c>
      <c r="N3122" s="142" t="e">
        <f t="shared" si="202"/>
        <v>#VALUE!</v>
      </c>
      <c r="O3122" s="142" t="e">
        <f t="shared" si="203"/>
        <v>#N/A</v>
      </c>
      <c r="P3122" s="24" t="str">
        <f>IFERROR(VLOOKUP(O3122,HOSPITAIS_COM_DIVIDAS!A:E,5,FALSE),"")</f>
        <v/>
      </c>
    </row>
    <row r="3123" spans="1:16" x14ac:dyDescent="0.25">
      <c r="A3123" s="52" t="e">
        <f>Tabela410[[#This Row],[Status da Proposta]]</f>
        <v>#VALUE!</v>
      </c>
      <c r="B3123" s="143">
        <f>MODALIDADE_1!A3123</f>
        <v>0</v>
      </c>
      <c r="C3123" s="142" t="e">
        <f>VLOOKUP(B3123,MODALIDADE_1!A:B,2,FALSE)</f>
        <v>#N/A</v>
      </c>
      <c r="D3123" s="142"/>
      <c r="E3123" s="94" t="e">
        <f>VLOOKUP(B3123,MODALIDADE_1!A:E,5,FALSE)</f>
        <v>#N/A</v>
      </c>
      <c r="F3123" s="95" t="e">
        <f>VLOOKUP(B3123,MODALIDADE_1!A:C,3,FALSE)</f>
        <v>#N/A</v>
      </c>
      <c r="G3123" s="142" t="e">
        <f>VLOOKUP(B3123,MODALIDADE_1!A:G,4,FALSE)</f>
        <v>#N/A</v>
      </c>
      <c r="H3123" s="142" t="e">
        <f>VLOOKUP(B3123,MODALIDADE_1!A:G,6,FALSE)</f>
        <v>#N/A</v>
      </c>
      <c r="I3123" s="142" t="e">
        <f>VLOOKUP(B3123,MODALIDADE_1!A:G,7,FALSE)</f>
        <v>#N/A</v>
      </c>
      <c r="J3123" s="106" t="e">
        <f>VLOOKUP(Tabela410[[#This Row],[Proposta de Referência]],SIMP_M1!A:K,9,FALSE)</f>
        <v>#VALUE!</v>
      </c>
      <c r="K3123" s="106" t="e">
        <f>VLOOKUP(Tabela410[[#This Row],[Proposta de Referência]],SIMP_M1!A:K,8,FALSE)</f>
        <v>#VALUE!</v>
      </c>
      <c r="L3123" s="107" t="e">
        <f t="shared" si="200"/>
        <v>#VALUE!</v>
      </c>
      <c r="M3123" s="107" t="e">
        <f t="shared" si="201"/>
        <v>#VALUE!</v>
      </c>
      <c r="N3123" s="142" t="e">
        <f t="shared" si="202"/>
        <v>#VALUE!</v>
      </c>
      <c r="O3123" s="142" t="e">
        <f t="shared" si="203"/>
        <v>#N/A</v>
      </c>
      <c r="P3123" s="24" t="str">
        <f>IFERROR(VLOOKUP(O3123,HOSPITAIS_COM_DIVIDAS!A:E,5,FALSE),"")</f>
        <v/>
      </c>
    </row>
    <row r="3124" spans="1:16" x14ac:dyDescent="0.25">
      <c r="A3124" s="52" t="e">
        <f>Tabela410[[#This Row],[Status da Proposta]]</f>
        <v>#VALUE!</v>
      </c>
      <c r="B3124" s="143">
        <f>MODALIDADE_1!A3124</f>
        <v>0</v>
      </c>
      <c r="C3124" s="142" t="e">
        <f>VLOOKUP(B3124,MODALIDADE_1!A:B,2,FALSE)</f>
        <v>#N/A</v>
      </c>
      <c r="D3124" s="142"/>
      <c r="E3124" s="94" t="e">
        <f>VLOOKUP(B3124,MODALIDADE_1!A:E,5,FALSE)</f>
        <v>#N/A</v>
      </c>
      <c r="F3124" s="95" t="e">
        <f>VLOOKUP(B3124,MODALIDADE_1!A:C,3,FALSE)</f>
        <v>#N/A</v>
      </c>
      <c r="G3124" s="142" t="e">
        <f>VLOOKUP(B3124,MODALIDADE_1!A:G,4,FALSE)</f>
        <v>#N/A</v>
      </c>
      <c r="H3124" s="142" t="e">
        <f>VLOOKUP(B3124,MODALIDADE_1!A:G,6,FALSE)</f>
        <v>#N/A</v>
      </c>
      <c r="I3124" s="142" t="e">
        <f>VLOOKUP(B3124,MODALIDADE_1!A:G,7,FALSE)</f>
        <v>#N/A</v>
      </c>
      <c r="J3124" s="106" t="e">
        <f>VLOOKUP(Tabela410[[#This Row],[Proposta de Referência]],SIMP_M1!A:K,9,FALSE)</f>
        <v>#VALUE!</v>
      </c>
      <c r="K3124" s="106" t="e">
        <f>VLOOKUP(Tabela410[[#This Row],[Proposta de Referência]],SIMP_M1!A:K,8,FALSE)</f>
        <v>#VALUE!</v>
      </c>
      <c r="L3124" s="107" t="e">
        <f t="shared" si="200"/>
        <v>#VALUE!</v>
      </c>
      <c r="M3124" s="107" t="e">
        <f t="shared" si="201"/>
        <v>#VALUE!</v>
      </c>
      <c r="N3124" s="142" t="e">
        <f t="shared" si="202"/>
        <v>#VALUE!</v>
      </c>
      <c r="O3124" s="142" t="e">
        <f t="shared" si="203"/>
        <v>#N/A</v>
      </c>
      <c r="P3124" s="24" t="str">
        <f>IFERROR(VLOOKUP(O3124,HOSPITAIS_COM_DIVIDAS!A:E,5,FALSE),"")</f>
        <v/>
      </c>
    </row>
    <row r="3125" spans="1:16" x14ac:dyDescent="0.25">
      <c r="A3125" s="52" t="e">
        <f>Tabela410[[#This Row],[Status da Proposta]]</f>
        <v>#VALUE!</v>
      </c>
      <c r="B3125" s="143">
        <f>MODALIDADE_1!A3125</f>
        <v>0</v>
      </c>
      <c r="C3125" s="142" t="e">
        <f>VLOOKUP(B3125,MODALIDADE_1!A:B,2,FALSE)</f>
        <v>#N/A</v>
      </c>
      <c r="D3125" s="142"/>
      <c r="E3125" s="94" t="e">
        <f>VLOOKUP(B3125,MODALIDADE_1!A:E,5,FALSE)</f>
        <v>#N/A</v>
      </c>
      <c r="F3125" s="95" t="e">
        <f>VLOOKUP(B3125,MODALIDADE_1!A:C,3,FALSE)</f>
        <v>#N/A</v>
      </c>
      <c r="G3125" s="142" t="e">
        <f>VLOOKUP(B3125,MODALIDADE_1!A:G,4,FALSE)</f>
        <v>#N/A</v>
      </c>
      <c r="H3125" s="142" t="e">
        <f>VLOOKUP(B3125,MODALIDADE_1!A:G,6,FALSE)</f>
        <v>#N/A</v>
      </c>
      <c r="I3125" s="142" t="e">
        <f>VLOOKUP(B3125,MODALIDADE_1!A:G,7,FALSE)</f>
        <v>#N/A</v>
      </c>
      <c r="J3125" s="106" t="e">
        <f>VLOOKUP(Tabela410[[#This Row],[Proposta de Referência]],SIMP_M1!A:K,9,FALSE)</f>
        <v>#VALUE!</v>
      </c>
      <c r="K3125" s="106" t="e">
        <f>VLOOKUP(Tabela410[[#This Row],[Proposta de Referência]],SIMP_M1!A:K,8,FALSE)</f>
        <v>#VALUE!</v>
      </c>
      <c r="L3125" s="107" t="e">
        <f t="shared" si="200"/>
        <v>#VALUE!</v>
      </c>
      <c r="M3125" s="107" t="e">
        <f t="shared" si="201"/>
        <v>#VALUE!</v>
      </c>
      <c r="N3125" s="142" t="e">
        <f t="shared" si="202"/>
        <v>#VALUE!</v>
      </c>
      <c r="O3125" s="142" t="e">
        <f t="shared" si="203"/>
        <v>#N/A</v>
      </c>
      <c r="P3125" s="24" t="str">
        <f>IFERROR(VLOOKUP(O3125,HOSPITAIS_COM_DIVIDAS!A:E,5,FALSE),"")</f>
        <v/>
      </c>
    </row>
    <row r="3126" spans="1:16" x14ac:dyDescent="0.25">
      <c r="A3126" s="52" t="e">
        <f>Tabela410[[#This Row],[Status da Proposta]]</f>
        <v>#VALUE!</v>
      </c>
      <c r="B3126" s="143">
        <f>MODALIDADE_1!A3126</f>
        <v>0</v>
      </c>
      <c r="C3126" s="142" t="e">
        <f>VLOOKUP(B3126,MODALIDADE_1!A:B,2,FALSE)</f>
        <v>#N/A</v>
      </c>
      <c r="D3126" s="142"/>
      <c r="E3126" s="94" t="e">
        <f>VLOOKUP(B3126,MODALIDADE_1!A:E,5,FALSE)</f>
        <v>#N/A</v>
      </c>
      <c r="F3126" s="95" t="e">
        <f>VLOOKUP(B3126,MODALIDADE_1!A:C,3,FALSE)</f>
        <v>#N/A</v>
      </c>
      <c r="G3126" s="142" t="e">
        <f>VLOOKUP(B3126,MODALIDADE_1!A:G,4,FALSE)</f>
        <v>#N/A</v>
      </c>
      <c r="H3126" s="142" t="e">
        <f>VLOOKUP(B3126,MODALIDADE_1!A:G,6,FALSE)</f>
        <v>#N/A</v>
      </c>
      <c r="I3126" s="142" t="e">
        <f>VLOOKUP(B3126,MODALIDADE_1!A:G,7,FALSE)</f>
        <v>#N/A</v>
      </c>
      <c r="J3126" s="106" t="e">
        <f>VLOOKUP(Tabela410[[#This Row],[Proposta de Referência]],SIMP_M1!A:K,9,FALSE)</f>
        <v>#VALUE!</v>
      </c>
      <c r="K3126" s="106" t="e">
        <f>VLOOKUP(Tabela410[[#This Row],[Proposta de Referência]],SIMP_M1!A:K,8,FALSE)</f>
        <v>#VALUE!</v>
      </c>
      <c r="L3126" s="107" t="e">
        <f t="shared" si="200"/>
        <v>#VALUE!</v>
      </c>
      <c r="M3126" s="107" t="e">
        <f t="shared" si="201"/>
        <v>#VALUE!</v>
      </c>
      <c r="N3126" s="142" t="e">
        <f t="shared" si="202"/>
        <v>#VALUE!</v>
      </c>
      <c r="O3126" s="142" t="e">
        <f t="shared" si="203"/>
        <v>#N/A</v>
      </c>
      <c r="P3126" s="24" t="str">
        <f>IFERROR(VLOOKUP(O3126,HOSPITAIS_COM_DIVIDAS!A:E,5,FALSE),"")</f>
        <v/>
      </c>
    </row>
    <row r="3127" spans="1:16" x14ac:dyDescent="0.25">
      <c r="A3127" s="52" t="e">
        <f>Tabela410[[#This Row],[Status da Proposta]]</f>
        <v>#VALUE!</v>
      </c>
      <c r="B3127" s="143">
        <f>MODALIDADE_1!A3127</f>
        <v>0</v>
      </c>
      <c r="C3127" s="142" t="e">
        <f>VLOOKUP(B3127,MODALIDADE_1!A:B,2,FALSE)</f>
        <v>#N/A</v>
      </c>
      <c r="D3127" s="142"/>
      <c r="E3127" s="94" t="e">
        <f>VLOOKUP(B3127,MODALIDADE_1!A:E,5,FALSE)</f>
        <v>#N/A</v>
      </c>
      <c r="F3127" s="95" t="e">
        <f>VLOOKUP(B3127,MODALIDADE_1!A:C,3,FALSE)</f>
        <v>#N/A</v>
      </c>
      <c r="G3127" s="142" t="e">
        <f>VLOOKUP(B3127,MODALIDADE_1!A:G,4,FALSE)</f>
        <v>#N/A</v>
      </c>
      <c r="H3127" s="142" t="e">
        <f>VLOOKUP(B3127,MODALIDADE_1!A:G,6,FALSE)</f>
        <v>#N/A</v>
      </c>
      <c r="I3127" s="142" t="e">
        <f>VLOOKUP(B3127,MODALIDADE_1!A:G,7,FALSE)</f>
        <v>#N/A</v>
      </c>
      <c r="J3127" s="106" t="e">
        <f>VLOOKUP(Tabela410[[#This Row],[Proposta de Referência]],SIMP_M1!A:K,9,FALSE)</f>
        <v>#VALUE!</v>
      </c>
      <c r="K3127" s="106" t="e">
        <f>VLOOKUP(Tabela410[[#This Row],[Proposta de Referência]],SIMP_M1!A:K,8,FALSE)</f>
        <v>#VALUE!</v>
      </c>
      <c r="L3127" s="107" t="e">
        <f t="shared" si="200"/>
        <v>#VALUE!</v>
      </c>
      <c r="M3127" s="107" t="e">
        <f t="shared" si="201"/>
        <v>#VALUE!</v>
      </c>
      <c r="N3127" s="142" t="e">
        <f t="shared" si="202"/>
        <v>#VALUE!</v>
      </c>
      <c r="O3127" s="142" t="e">
        <f t="shared" si="203"/>
        <v>#N/A</v>
      </c>
      <c r="P3127" s="24" t="str">
        <f>IFERROR(VLOOKUP(O3127,HOSPITAIS_COM_DIVIDAS!A:E,5,FALSE),"")</f>
        <v/>
      </c>
    </row>
    <row r="3128" spans="1:16" x14ac:dyDescent="0.25">
      <c r="A3128" s="52" t="e">
        <f>Tabela410[[#This Row],[Status da Proposta]]</f>
        <v>#VALUE!</v>
      </c>
      <c r="B3128" s="143">
        <f>MODALIDADE_1!A3128</f>
        <v>0</v>
      </c>
      <c r="C3128" s="142" t="e">
        <f>VLOOKUP(B3128,MODALIDADE_1!A:B,2,FALSE)</f>
        <v>#N/A</v>
      </c>
      <c r="D3128" s="142"/>
      <c r="E3128" s="94" t="e">
        <f>VLOOKUP(B3128,MODALIDADE_1!A:E,5,FALSE)</f>
        <v>#N/A</v>
      </c>
      <c r="F3128" s="95" t="e">
        <f>VLOOKUP(B3128,MODALIDADE_1!A:C,3,FALSE)</f>
        <v>#N/A</v>
      </c>
      <c r="G3128" s="142" t="e">
        <f>VLOOKUP(B3128,MODALIDADE_1!A:G,4,FALSE)</f>
        <v>#N/A</v>
      </c>
      <c r="H3128" s="142" t="e">
        <f>VLOOKUP(B3128,MODALIDADE_1!A:G,6,FALSE)</f>
        <v>#N/A</v>
      </c>
      <c r="I3128" s="142" t="e">
        <f>VLOOKUP(B3128,MODALIDADE_1!A:G,7,FALSE)</f>
        <v>#N/A</v>
      </c>
      <c r="J3128" s="106" t="e">
        <f>VLOOKUP(Tabela410[[#This Row],[Proposta de Referência]],SIMP_M1!A:K,9,FALSE)</f>
        <v>#VALUE!</v>
      </c>
      <c r="K3128" s="106" t="e">
        <f>VLOOKUP(Tabela410[[#This Row],[Proposta de Referência]],SIMP_M1!A:K,8,FALSE)</f>
        <v>#VALUE!</v>
      </c>
      <c r="L3128" s="107" t="e">
        <f t="shared" si="200"/>
        <v>#VALUE!</v>
      </c>
      <c r="M3128" s="107" t="e">
        <f t="shared" si="201"/>
        <v>#VALUE!</v>
      </c>
      <c r="N3128" s="142" t="e">
        <f t="shared" si="202"/>
        <v>#VALUE!</v>
      </c>
      <c r="O3128" s="142" t="e">
        <f t="shared" si="203"/>
        <v>#N/A</v>
      </c>
      <c r="P3128" s="24" t="str">
        <f>IFERROR(VLOOKUP(O3128,HOSPITAIS_COM_DIVIDAS!A:E,5,FALSE),"")</f>
        <v/>
      </c>
    </row>
    <row r="3129" spans="1:16" x14ac:dyDescent="0.25">
      <c r="A3129" s="52" t="e">
        <f>Tabela410[[#This Row],[Status da Proposta]]</f>
        <v>#VALUE!</v>
      </c>
      <c r="B3129" s="143">
        <f>MODALIDADE_1!A3129</f>
        <v>0</v>
      </c>
      <c r="C3129" s="142" t="e">
        <f>VLOOKUP(B3129,MODALIDADE_1!A:B,2,FALSE)</f>
        <v>#N/A</v>
      </c>
      <c r="D3129" s="142"/>
      <c r="E3129" s="94" t="e">
        <f>VLOOKUP(B3129,MODALIDADE_1!A:E,5,FALSE)</f>
        <v>#N/A</v>
      </c>
      <c r="F3129" s="95" t="e">
        <f>VLOOKUP(B3129,MODALIDADE_1!A:C,3,FALSE)</f>
        <v>#N/A</v>
      </c>
      <c r="G3129" s="142" t="e">
        <f>VLOOKUP(B3129,MODALIDADE_1!A:G,4,FALSE)</f>
        <v>#N/A</v>
      </c>
      <c r="H3129" s="142" t="e">
        <f>VLOOKUP(B3129,MODALIDADE_1!A:G,6,FALSE)</f>
        <v>#N/A</v>
      </c>
      <c r="I3129" s="142" t="e">
        <f>VLOOKUP(B3129,MODALIDADE_1!A:G,7,FALSE)</f>
        <v>#N/A</v>
      </c>
      <c r="J3129" s="106" t="e">
        <f>VLOOKUP(Tabela410[[#This Row],[Proposta de Referência]],SIMP_M1!A:K,9,FALSE)</f>
        <v>#VALUE!</v>
      </c>
      <c r="K3129" s="106" t="e">
        <f>VLOOKUP(Tabela410[[#This Row],[Proposta de Referência]],SIMP_M1!A:K,8,FALSE)</f>
        <v>#VALUE!</v>
      </c>
      <c r="L3129" s="107" t="e">
        <f t="shared" si="200"/>
        <v>#VALUE!</v>
      </c>
      <c r="M3129" s="107" t="e">
        <f t="shared" si="201"/>
        <v>#VALUE!</v>
      </c>
      <c r="N3129" s="142" t="e">
        <f t="shared" si="202"/>
        <v>#VALUE!</v>
      </c>
      <c r="O3129" s="142" t="e">
        <f t="shared" si="203"/>
        <v>#N/A</v>
      </c>
      <c r="P3129" s="24" t="str">
        <f>IFERROR(VLOOKUP(O3129,HOSPITAIS_COM_DIVIDAS!A:E,5,FALSE),"")</f>
        <v/>
      </c>
    </row>
    <row r="3130" spans="1:16" x14ac:dyDescent="0.25">
      <c r="A3130" s="52" t="e">
        <f>Tabela410[[#This Row],[Status da Proposta]]</f>
        <v>#VALUE!</v>
      </c>
      <c r="B3130" s="143">
        <f>MODALIDADE_1!A3130</f>
        <v>0</v>
      </c>
      <c r="C3130" s="142" t="e">
        <f>VLOOKUP(B3130,MODALIDADE_1!A:B,2,FALSE)</f>
        <v>#N/A</v>
      </c>
      <c r="D3130" s="142"/>
      <c r="E3130" s="94" t="e">
        <f>VLOOKUP(B3130,MODALIDADE_1!A:E,5,FALSE)</f>
        <v>#N/A</v>
      </c>
      <c r="F3130" s="95" t="e">
        <f>VLOOKUP(B3130,MODALIDADE_1!A:C,3,FALSE)</f>
        <v>#N/A</v>
      </c>
      <c r="G3130" s="142" t="e">
        <f>VLOOKUP(B3130,MODALIDADE_1!A:G,4,FALSE)</f>
        <v>#N/A</v>
      </c>
      <c r="H3130" s="142" t="e">
        <f>VLOOKUP(B3130,MODALIDADE_1!A:G,6,FALSE)</f>
        <v>#N/A</v>
      </c>
      <c r="I3130" s="142" t="e">
        <f>VLOOKUP(B3130,MODALIDADE_1!A:G,7,FALSE)</f>
        <v>#N/A</v>
      </c>
      <c r="J3130" s="106" t="e">
        <f>VLOOKUP(Tabela410[[#This Row],[Proposta de Referência]],SIMP_M1!A:K,9,FALSE)</f>
        <v>#VALUE!</v>
      </c>
      <c r="K3130" s="106" t="e">
        <f>VLOOKUP(Tabela410[[#This Row],[Proposta de Referência]],SIMP_M1!A:K,8,FALSE)</f>
        <v>#VALUE!</v>
      </c>
      <c r="L3130" s="107" t="e">
        <f t="shared" si="200"/>
        <v>#VALUE!</v>
      </c>
      <c r="M3130" s="107" t="e">
        <f t="shared" si="201"/>
        <v>#VALUE!</v>
      </c>
      <c r="N3130" s="142" t="e">
        <f t="shared" si="202"/>
        <v>#VALUE!</v>
      </c>
      <c r="O3130" s="142" t="e">
        <f t="shared" si="203"/>
        <v>#N/A</v>
      </c>
      <c r="P3130" s="24" t="str">
        <f>IFERROR(VLOOKUP(O3130,HOSPITAIS_COM_DIVIDAS!A:E,5,FALSE),"")</f>
        <v/>
      </c>
    </row>
    <row r="3131" spans="1:16" x14ac:dyDescent="0.25">
      <c r="A3131" s="52" t="e">
        <f>Tabela410[[#This Row],[Status da Proposta]]</f>
        <v>#VALUE!</v>
      </c>
      <c r="B3131" s="143">
        <f>MODALIDADE_1!A3131</f>
        <v>0</v>
      </c>
      <c r="C3131" s="142" t="e">
        <f>VLOOKUP(B3131,MODALIDADE_1!A:B,2,FALSE)</f>
        <v>#N/A</v>
      </c>
      <c r="D3131" s="142"/>
      <c r="E3131" s="94" t="e">
        <f>VLOOKUP(B3131,MODALIDADE_1!A:E,5,FALSE)</f>
        <v>#N/A</v>
      </c>
      <c r="F3131" s="95" t="e">
        <f>VLOOKUP(B3131,MODALIDADE_1!A:C,3,FALSE)</f>
        <v>#N/A</v>
      </c>
      <c r="G3131" s="142" t="e">
        <f>VLOOKUP(B3131,MODALIDADE_1!A:G,4,FALSE)</f>
        <v>#N/A</v>
      </c>
      <c r="H3131" s="142" t="e">
        <f>VLOOKUP(B3131,MODALIDADE_1!A:G,6,FALSE)</f>
        <v>#N/A</v>
      </c>
      <c r="I3131" s="142" t="e">
        <f>VLOOKUP(B3131,MODALIDADE_1!A:G,7,FALSE)</f>
        <v>#N/A</v>
      </c>
      <c r="J3131" s="106" t="e">
        <f>VLOOKUP(Tabela410[[#This Row],[Proposta de Referência]],SIMP_M1!A:K,9,FALSE)</f>
        <v>#VALUE!</v>
      </c>
      <c r="K3131" s="106" t="e">
        <f>VLOOKUP(Tabela410[[#This Row],[Proposta de Referência]],SIMP_M1!A:K,8,FALSE)</f>
        <v>#VALUE!</v>
      </c>
      <c r="L3131" s="107" t="e">
        <f t="shared" si="200"/>
        <v>#VALUE!</v>
      </c>
      <c r="M3131" s="107" t="e">
        <f t="shared" si="201"/>
        <v>#VALUE!</v>
      </c>
      <c r="N3131" s="142" t="e">
        <f t="shared" si="202"/>
        <v>#VALUE!</v>
      </c>
      <c r="O3131" s="142" t="e">
        <f t="shared" si="203"/>
        <v>#N/A</v>
      </c>
      <c r="P3131" s="24" t="str">
        <f>IFERROR(VLOOKUP(O3131,HOSPITAIS_COM_DIVIDAS!A:E,5,FALSE),"")</f>
        <v/>
      </c>
    </row>
    <row r="3132" spans="1:16" x14ac:dyDescent="0.25">
      <c r="A3132" s="52" t="e">
        <f>Tabela410[[#This Row],[Status da Proposta]]</f>
        <v>#VALUE!</v>
      </c>
      <c r="B3132" s="143">
        <f>MODALIDADE_1!A3132</f>
        <v>0</v>
      </c>
      <c r="C3132" s="142" t="e">
        <f>VLOOKUP(B3132,MODALIDADE_1!A:B,2,FALSE)</f>
        <v>#N/A</v>
      </c>
      <c r="D3132" s="142"/>
      <c r="E3132" s="94" t="e">
        <f>VLOOKUP(B3132,MODALIDADE_1!A:E,5,FALSE)</f>
        <v>#N/A</v>
      </c>
      <c r="F3132" s="95" t="e">
        <f>VLOOKUP(B3132,MODALIDADE_1!A:C,3,FALSE)</f>
        <v>#N/A</v>
      </c>
      <c r="G3132" s="142" t="e">
        <f>VLOOKUP(B3132,MODALIDADE_1!A:G,4,FALSE)</f>
        <v>#N/A</v>
      </c>
      <c r="H3132" s="142" t="e">
        <f>VLOOKUP(B3132,MODALIDADE_1!A:G,6,FALSE)</f>
        <v>#N/A</v>
      </c>
      <c r="I3132" s="142" t="e">
        <f>VLOOKUP(B3132,MODALIDADE_1!A:G,7,FALSE)</f>
        <v>#N/A</v>
      </c>
      <c r="J3132" s="106" t="e">
        <f>VLOOKUP(Tabela410[[#This Row],[Proposta de Referência]],SIMP_M1!A:K,9,FALSE)</f>
        <v>#VALUE!</v>
      </c>
      <c r="K3132" s="106" t="e">
        <f>VLOOKUP(Tabela410[[#This Row],[Proposta de Referência]],SIMP_M1!A:K,8,FALSE)</f>
        <v>#VALUE!</v>
      </c>
      <c r="L3132" s="107" t="e">
        <f t="shared" si="200"/>
        <v>#VALUE!</v>
      </c>
      <c r="M3132" s="107" t="e">
        <f t="shared" si="201"/>
        <v>#VALUE!</v>
      </c>
      <c r="N3132" s="142" t="e">
        <f t="shared" si="202"/>
        <v>#VALUE!</v>
      </c>
      <c r="O3132" s="142" t="e">
        <f t="shared" si="203"/>
        <v>#N/A</v>
      </c>
      <c r="P3132" s="24" t="str">
        <f>IFERROR(VLOOKUP(O3132,HOSPITAIS_COM_DIVIDAS!A:E,5,FALSE),"")</f>
        <v/>
      </c>
    </row>
    <row r="3133" spans="1:16" x14ac:dyDescent="0.25">
      <c r="A3133" s="52" t="e">
        <f>Tabela410[[#This Row],[Status da Proposta]]</f>
        <v>#VALUE!</v>
      </c>
      <c r="B3133" s="143">
        <f>MODALIDADE_1!A3133</f>
        <v>0</v>
      </c>
      <c r="C3133" s="142" t="e">
        <f>VLOOKUP(B3133,MODALIDADE_1!A:B,2,FALSE)</f>
        <v>#N/A</v>
      </c>
      <c r="D3133" s="142"/>
      <c r="E3133" s="94" t="e">
        <f>VLOOKUP(B3133,MODALIDADE_1!A:E,5,FALSE)</f>
        <v>#N/A</v>
      </c>
      <c r="F3133" s="95" t="e">
        <f>VLOOKUP(B3133,MODALIDADE_1!A:C,3,FALSE)</f>
        <v>#N/A</v>
      </c>
      <c r="G3133" s="142" t="e">
        <f>VLOOKUP(B3133,MODALIDADE_1!A:G,4,FALSE)</f>
        <v>#N/A</v>
      </c>
      <c r="H3133" s="142" t="e">
        <f>VLOOKUP(B3133,MODALIDADE_1!A:G,6,FALSE)</f>
        <v>#N/A</v>
      </c>
      <c r="I3133" s="142" t="e">
        <f>VLOOKUP(B3133,MODALIDADE_1!A:G,7,FALSE)</f>
        <v>#N/A</v>
      </c>
      <c r="J3133" s="106" t="e">
        <f>VLOOKUP(Tabela410[[#This Row],[Proposta de Referência]],SIMP_M1!A:K,9,FALSE)</f>
        <v>#VALUE!</v>
      </c>
      <c r="K3133" s="106" t="e">
        <f>VLOOKUP(Tabela410[[#This Row],[Proposta de Referência]],SIMP_M1!A:K,8,FALSE)</f>
        <v>#VALUE!</v>
      </c>
      <c r="L3133" s="107" t="e">
        <f t="shared" si="200"/>
        <v>#VALUE!</v>
      </c>
      <c r="M3133" s="107" t="e">
        <f t="shared" si="201"/>
        <v>#VALUE!</v>
      </c>
      <c r="N3133" s="142" t="e">
        <f t="shared" si="202"/>
        <v>#VALUE!</v>
      </c>
      <c r="O3133" s="142" t="e">
        <f t="shared" si="203"/>
        <v>#N/A</v>
      </c>
      <c r="P3133" s="24" t="str">
        <f>IFERROR(VLOOKUP(O3133,HOSPITAIS_COM_DIVIDAS!A:E,5,FALSE),"")</f>
        <v/>
      </c>
    </row>
    <row r="3134" spans="1:16" x14ac:dyDescent="0.25">
      <c r="A3134" s="52" t="e">
        <f>Tabela410[[#This Row],[Status da Proposta]]</f>
        <v>#VALUE!</v>
      </c>
      <c r="B3134" s="143">
        <f>MODALIDADE_1!A3134</f>
        <v>0</v>
      </c>
      <c r="C3134" s="142" t="e">
        <f>VLOOKUP(B3134,MODALIDADE_1!A:B,2,FALSE)</f>
        <v>#N/A</v>
      </c>
      <c r="D3134" s="142"/>
      <c r="E3134" s="94" t="e">
        <f>VLOOKUP(B3134,MODALIDADE_1!A:E,5,FALSE)</f>
        <v>#N/A</v>
      </c>
      <c r="F3134" s="95" t="e">
        <f>VLOOKUP(B3134,MODALIDADE_1!A:C,3,FALSE)</f>
        <v>#N/A</v>
      </c>
      <c r="G3134" s="142" t="e">
        <f>VLOOKUP(B3134,MODALIDADE_1!A:G,4,FALSE)</f>
        <v>#N/A</v>
      </c>
      <c r="H3134" s="142" t="e">
        <f>VLOOKUP(B3134,MODALIDADE_1!A:G,6,FALSE)</f>
        <v>#N/A</v>
      </c>
      <c r="I3134" s="142" t="e">
        <f>VLOOKUP(B3134,MODALIDADE_1!A:G,7,FALSE)</f>
        <v>#N/A</v>
      </c>
      <c r="J3134" s="106" t="e">
        <f>VLOOKUP(Tabela410[[#This Row],[Proposta de Referência]],SIMP_M1!A:K,9,FALSE)</f>
        <v>#VALUE!</v>
      </c>
      <c r="K3134" s="106" t="e">
        <f>VLOOKUP(Tabela410[[#This Row],[Proposta de Referência]],SIMP_M1!A:K,8,FALSE)</f>
        <v>#VALUE!</v>
      </c>
      <c r="L3134" s="107" t="e">
        <f t="shared" si="200"/>
        <v>#VALUE!</v>
      </c>
      <c r="M3134" s="107" t="e">
        <f t="shared" si="201"/>
        <v>#VALUE!</v>
      </c>
      <c r="N3134" s="142" t="e">
        <f t="shared" si="202"/>
        <v>#VALUE!</v>
      </c>
      <c r="O3134" s="142" t="e">
        <f t="shared" si="203"/>
        <v>#N/A</v>
      </c>
      <c r="P3134" s="24" t="str">
        <f>IFERROR(VLOOKUP(O3134,HOSPITAIS_COM_DIVIDAS!A:E,5,FALSE),"")</f>
        <v/>
      </c>
    </row>
    <row r="3135" spans="1:16" x14ac:dyDescent="0.25">
      <c r="A3135" s="52" t="e">
        <f>Tabela410[[#This Row],[Status da Proposta]]</f>
        <v>#VALUE!</v>
      </c>
      <c r="B3135" s="143">
        <f>MODALIDADE_1!A3135</f>
        <v>0</v>
      </c>
      <c r="C3135" s="142" t="e">
        <f>VLOOKUP(B3135,MODALIDADE_1!A:B,2,FALSE)</f>
        <v>#N/A</v>
      </c>
      <c r="D3135" s="142"/>
      <c r="E3135" s="94" t="e">
        <f>VLOOKUP(B3135,MODALIDADE_1!A:E,5,FALSE)</f>
        <v>#N/A</v>
      </c>
      <c r="F3135" s="95" t="e">
        <f>VLOOKUP(B3135,MODALIDADE_1!A:C,3,FALSE)</f>
        <v>#N/A</v>
      </c>
      <c r="G3135" s="142" t="e">
        <f>VLOOKUP(B3135,MODALIDADE_1!A:G,4,FALSE)</f>
        <v>#N/A</v>
      </c>
      <c r="H3135" s="142" t="e">
        <f>VLOOKUP(B3135,MODALIDADE_1!A:G,6,FALSE)</f>
        <v>#N/A</v>
      </c>
      <c r="I3135" s="142" t="e">
        <f>VLOOKUP(B3135,MODALIDADE_1!A:G,7,FALSE)</f>
        <v>#N/A</v>
      </c>
      <c r="J3135" s="106" t="e">
        <f>VLOOKUP(Tabela410[[#This Row],[Proposta de Referência]],SIMP_M1!A:K,9,FALSE)</f>
        <v>#VALUE!</v>
      </c>
      <c r="K3135" s="106" t="e">
        <f>VLOOKUP(Tabela410[[#This Row],[Proposta de Referência]],SIMP_M1!A:K,8,FALSE)</f>
        <v>#VALUE!</v>
      </c>
      <c r="L3135" s="107" t="e">
        <f t="shared" si="200"/>
        <v>#VALUE!</v>
      </c>
      <c r="M3135" s="107" t="e">
        <f t="shared" si="201"/>
        <v>#VALUE!</v>
      </c>
      <c r="N3135" s="142" t="e">
        <f t="shared" si="202"/>
        <v>#VALUE!</v>
      </c>
      <c r="O3135" s="142" t="e">
        <f t="shared" si="203"/>
        <v>#N/A</v>
      </c>
      <c r="P3135" s="24" t="str">
        <f>IFERROR(VLOOKUP(O3135,HOSPITAIS_COM_DIVIDAS!A:E,5,FALSE),"")</f>
        <v/>
      </c>
    </row>
    <row r="3136" spans="1:16" x14ac:dyDescent="0.25">
      <c r="A3136" s="52" t="e">
        <f>Tabela410[[#This Row],[Status da Proposta]]</f>
        <v>#VALUE!</v>
      </c>
      <c r="B3136" s="143">
        <f>MODALIDADE_1!A3136</f>
        <v>0</v>
      </c>
      <c r="C3136" s="142" t="e">
        <f>VLOOKUP(B3136,MODALIDADE_1!A:B,2,FALSE)</f>
        <v>#N/A</v>
      </c>
      <c r="D3136" s="142"/>
      <c r="E3136" s="94" t="e">
        <f>VLOOKUP(B3136,MODALIDADE_1!A:E,5,FALSE)</f>
        <v>#N/A</v>
      </c>
      <c r="F3136" s="95" t="e">
        <f>VLOOKUP(B3136,MODALIDADE_1!A:C,3,FALSE)</f>
        <v>#N/A</v>
      </c>
      <c r="G3136" s="142" t="e">
        <f>VLOOKUP(B3136,MODALIDADE_1!A:G,4,FALSE)</f>
        <v>#N/A</v>
      </c>
      <c r="H3136" s="142" t="e">
        <f>VLOOKUP(B3136,MODALIDADE_1!A:G,6,FALSE)</f>
        <v>#N/A</v>
      </c>
      <c r="I3136" s="142" t="e">
        <f>VLOOKUP(B3136,MODALIDADE_1!A:G,7,FALSE)</f>
        <v>#N/A</v>
      </c>
      <c r="J3136" s="106" t="e">
        <f>VLOOKUP(Tabela410[[#This Row],[Proposta de Referência]],SIMP_M1!A:K,9,FALSE)</f>
        <v>#VALUE!</v>
      </c>
      <c r="K3136" s="106" t="e">
        <f>VLOOKUP(Tabela410[[#This Row],[Proposta de Referência]],SIMP_M1!A:K,8,FALSE)</f>
        <v>#VALUE!</v>
      </c>
      <c r="L3136" s="107" t="e">
        <f t="shared" si="200"/>
        <v>#VALUE!</v>
      </c>
      <c r="M3136" s="107" t="e">
        <f t="shared" si="201"/>
        <v>#VALUE!</v>
      </c>
      <c r="N3136" s="142" t="e">
        <f t="shared" si="202"/>
        <v>#VALUE!</v>
      </c>
      <c r="O3136" s="142" t="e">
        <f t="shared" si="203"/>
        <v>#N/A</v>
      </c>
      <c r="P3136" s="24" t="str">
        <f>IFERROR(VLOOKUP(O3136,HOSPITAIS_COM_DIVIDAS!A:E,5,FALSE),"")</f>
        <v/>
      </c>
    </row>
    <row r="3137" spans="1:16" x14ac:dyDescent="0.25">
      <c r="A3137" s="52" t="e">
        <f>Tabela410[[#This Row],[Status da Proposta]]</f>
        <v>#VALUE!</v>
      </c>
      <c r="B3137" s="143">
        <f>MODALIDADE_1!A3137</f>
        <v>0</v>
      </c>
      <c r="C3137" s="142" t="e">
        <f>VLOOKUP(B3137,MODALIDADE_1!A:B,2,FALSE)</f>
        <v>#N/A</v>
      </c>
      <c r="D3137" s="142"/>
      <c r="E3137" s="94" t="e">
        <f>VLOOKUP(B3137,MODALIDADE_1!A:E,5,FALSE)</f>
        <v>#N/A</v>
      </c>
      <c r="F3137" s="95" t="e">
        <f>VLOOKUP(B3137,MODALIDADE_1!A:C,3,FALSE)</f>
        <v>#N/A</v>
      </c>
      <c r="G3137" s="142" t="e">
        <f>VLOOKUP(B3137,MODALIDADE_1!A:G,4,FALSE)</f>
        <v>#N/A</v>
      </c>
      <c r="H3137" s="142" t="e">
        <f>VLOOKUP(B3137,MODALIDADE_1!A:G,6,FALSE)</f>
        <v>#N/A</v>
      </c>
      <c r="I3137" s="142" t="e">
        <f>VLOOKUP(B3137,MODALIDADE_1!A:G,7,FALSE)</f>
        <v>#N/A</v>
      </c>
      <c r="J3137" s="106" t="e">
        <f>VLOOKUP(Tabela410[[#This Row],[Proposta de Referência]],SIMP_M1!A:K,9,FALSE)</f>
        <v>#VALUE!</v>
      </c>
      <c r="K3137" s="106" t="e">
        <f>VLOOKUP(Tabela410[[#This Row],[Proposta de Referência]],SIMP_M1!A:K,8,FALSE)</f>
        <v>#VALUE!</v>
      </c>
      <c r="L3137" s="107" t="e">
        <f t="shared" si="200"/>
        <v>#VALUE!</v>
      </c>
      <c r="M3137" s="107" t="e">
        <f t="shared" si="201"/>
        <v>#VALUE!</v>
      </c>
      <c r="N3137" s="142" t="e">
        <f t="shared" si="202"/>
        <v>#VALUE!</v>
      </c>
      <c r="O3137" s="142" t="e">
        <f t="shared" si="203"/>
        <v>#N/A</v>
      </c>
      <c r="P3137" s="24" t="str">
        <f>IFERROR(VLOOKUP(O3137,HOSPITAIS_COM_DIVIDAS!A:E,5,FALSE),"")</f>
        <v/>
      </c>
    </row>
    <row r="3138" spans="1:16" x14ac:dyDescent="0.25">
      <c r="A3138" s="52" t="e">
        <f>Tabela410[[#This Row],[Status da Proposta]]</f>
        <v>#VALUE!</v>
      </c>
      <c r="B3138" s="143">
        <f>MODALIDADE_1!A3138</f>
        <v>0</v>
      </c>
      <c r="C3138" s="142" t="e">
        <f>VLOOKUP(B3138,MODALIDADE_1!A:B,2,FALSE)</f>
        <v>#N/A</v>
      </c>
      <c r="D3138" s="142"/>
      <c r="E3138" s="94" t="e">
        <f>VLOOKUP(B3138,MODALIDADE_1!A:E,5,FALSE)</f>
        <v>#N/A</v>
      </c>
      <c r="F3138" s="95" t="e">
        <f>VLOOKUP(B3138,MODALIDADE_1!A:C,3,FALSE)</f>
        <v>#N/A</v>
      </c>
      <c r="G3138" s="142" t="e">
        <f>VLOOKUP(B3138,MODALIDADE_1!A:G,4,FALSE)</f>
        <v>#N/A</v>
      </c>
      <c r="H3138" s="142" t="e">
        <f>VLOOKUP(B3138,MODALIDADE_1!A:G,6,FALSE)</f>
        <v>#N/A</v>
      </c>
      <c r="I3138" s="142" t="e">
        <f>VLOOKUP(B3138,MODALIDADE_1!A:G,7,FALSE)</f>
        <v>#N/A</v>
      </c>
      <c r="J3138" s="106" t="e">
        <f>VLOOKUP(Tabela410[[#This Row],[Proposta de Referência]],SIMP_M1!A:K,9,FALSE)</f>
        <v>#VALUE!</v>
      </c>
      <c r="K3138" s="106" t="e">
        <f>VLOOKUP(Tabela410[[#This Row],[Proposta de Referência]],SIMP_M1!A:K,8,FALSE)</f>
        <v>#VALUE!</v>
      </c>
      <c r="L3138" s="107" t="e">
        <f t="shared" si="200"/>
        <v>#VALUE!</v>
      </c>
      <c r="M3138" s="107" t="e">
        <f t="shared" si="201"/>
        <v>#VALUE!</v>
      </c>
      <c r="N3138" s="142" t="e">
        <f t="shared" si="202"/>
        <v>#VALUE!</v>
      </c>
      <c r="O3138" s="142" t="e">
        <f t="shared" si="203"/>
        <v>#N/A</v>
      </c>
      <c r="P3138" s="24" t="str">
        <f>IFERROR(VLOOKUP(O3138,HOSPITAIS_COM_DIVIDAS!A:E,5,FALSE),"")</f>
        <v/>
      </c>
    </row>
    <row r="3139" spans="1:16" x14ac:dyDescent="0.25">
      <c r="A3139" s="52" t="e">
        <f>Tabela410[[#This Row],[Status da Proposta]]</f>
        <v>#VALUE!</v>
      </c>
      <c r="B3139" s="143">
        <f>MODALIDADE_1!A3139</f>
        <v>0</v>
      </c>
      <c r="C3139" s="142" t="e">
        <f>VLOOKUP(B3139,MODALIDADE_1!A:B,2,FALSE)</f>
        <v>#N/A</v>
      </c>
      <c r="D3139" s="142"/>
      <c r="E3139" s="94" t="e">
        <f>VLOOKUP(B3139,MODALIDADE_1!A:E,5,FALSE)</f>
        <v>#N/A</v>
      </c>
      <c r="F3139" s="95" t="e">
        <f>VLOOKUP(B3139,MODALIDADE_1!A:C,3,FALSE)</f>
        <v>#N/A</v>
      </c>
      <c r="G3139" s="142" t="e">
        <f>VLOOKUP(B3139,MODALIDADE_1!A:G,4,FALSE)</f>
        <v>#N/A</v>
      </c>
      <c r="H3139" s="142" t="e">
        <f>VLOOKUP(B3139,MODALIDADE_1!A:G,6,FALSE)</f>
        <v>#N/A</v>
      </c>
      <c r="I3139" s="142" t="e">
        <f>VLOOKUP(B3139,MODALIDADE_1!A:G,7,FALSE)</f>
        <v>#N/A</v>
      </c>
      <c r="J3139" s="106" t="e">
        <f>VLOOKUP(Tabela410[[#This Row],[Proposta de Referência]],SIMP_M1!A:K,9,FALSE)</f>
        <v>#VALUE!</v>
      </c>
      <c r="K3139" s="106" t="e">
        <f>VLOOKUP(Tabela410[[#This Row],[Proposta de Referência]],SIMP_M1!A:K,8,FALSE)</f>
        <v>#VALUE!</v>
      </c>
      <c r="L3139" s="107" t="e">
        <f t="shared" si="200"/>
        <v>#VALUE!</v>
      </c>
      <c r="M3139" s="107" t="e">
        <f t="shared" si="201"/>
        <v>#VALUE!</v>
      </c>
      <c r="N3139" s="142" t="e">
        <f t="shared" si="202"/>
        <v>#VALUE!</v>
      </c>
      <c r="O3139" s="142" t="e">
        <f t="shared" si="203"/>
        <v>#N/A</v>
      </c>
      <c r="P3139" s="24" t="str">
        <f>IFERROR(VLOOKUP(O3139,HOSPITAIS_COM_DIVIDAS!A:E,5,FALSE),"")</f>
        <v/>
      </c>
    </row>
    <row r="3140" spans="1:16" x14ac:dyDescent="0.25">
      <c r="A3140" s="52" t="e">
        <f>Tabela410[[#This Row],[Status da Proposta]]</f>
        <v>#VALUE!</v>
      </c>
      <c r="B3140" s="143">
        <f>MODALIDADE_1!A3140</f>
        <v>0</v>
      </c>
      <c r="C3140" s="142" t="e">
        <f>VLOOKUP(B3140,MODALIDADE_1!A:B,2,FALSE)</f>
        <v>#N/A</v>
      </c>
      <c r="D3140" s="142"/>
      <c r="E3140" s="94" t="e">
        <f>VLOOKUP(B3140,MODALIDADE_1!A:E,5,FALSE)</f>
        <v>#N/A</v>
      </c>
      <c r="F3140" s="95" t="e">
        <f>VLOOKUP(B3140,MODALIDADE_1!A:C,3,FALSE)</f>
        <v>#N/A</v>
      </c>
      <c r="G3140" s="142" t="e">
        <f>VLOOKUP(B3140,MODALIDADE_1!A:G,4,FALSE)</f>
        <v>#N/A</v>
      </c>
      <c r="H3140" s="142" t="e">
        <f>VLOOKUP(B3140,MODALIDADE_1!A:G,6,FALSE)</f>
        <v>#N/A</v>
      </c>
      <c r="I3140" s="142" t="e">
        <f>VLOOKUP(B3140,MODALIDADE_1!A:G,7,FALSE)</f>
        <v>#N/A</v>
      </c>
      <c r="J3140" s="106" t="e">
        <f>VLOOKUP(Tabela410[[#This Row],[Proposta de Referência]],SIMP_M1!A:K,9,FALSE)</f>
        <v>#VALUE!</v>
      </c>
      <c r="K3140" s="106" t="e">
        <f>VLOOKUP(Tabela410[[#This Row],[Proposta de Referência]],SIMP_M1!A:K,8,FALSE)</f>
        <v>#VALUE!</v>
      </c>
      <c r="L3140" s="107" t="e">
        <f t="shared" si="200"/>
        <v>#VALUE!</v>
      </c>
      <c r="M3140" s="107" t="e">
        <f t="shared" si="201"/>
        <v>#VALUE!</v>
      </c>
      <c r="N3140" s="142" t="e">
        <f t="shared" si="202"/>
        <v>#VALUE!</v>
      </c>
      <c r="O3140" s="142" t="e">
        <f t="shared" si="203"/>
        <v>#N/A</v>
      </c>
      <c r="P3140" s="24" t="str">
        <f>IFERROR(VLOOKUP(O3140,HOSPITAIS_COM_DIVIDAS!A:E,5,FALSE),"")</f>
        <v/>
      </c>
    </row>
    <row r="3141" spans="1:16" x14ac:dyDescent="0.25">
      <c r="A3141" s="52" t="e">
        <f>Tabela410[[#This Row],[Status da Proposta]]</f>
        <v>#VALUE!</v>
      </c>
      <c r="B3141" s="143">
        <f>MODALIDADE_1!A3141</f>
        <v>0</v>
      </c>
      <c r="C3141" s="142" t="e">
        <f>VLOOKUP(B3141,MODALIDADE_1!A:B,2,FALSE)</f>
        <v>#N/A</v>
      </c>
      <c r="D3141" s="142"/>
      <c r="E3141" s="94" t="e">
        <f>VLOOKUP(B3141,MODALIDADE_1!A:E,5,FALSE)</f>
        <v>#N/A</v>
      </c>
      <c r="F3141" s="95" t="e">
        <f>VLOOKUP(B3141,MODALIDADE_1!A:C,3,FALSE)</f>
        <v>#N/A</v>
      </c>
      <c r="G3141" s="142" t="e">
        <f>VLOOKUP(B3141,MODALIDADE_1!A:G,4,FALSE)</f>
        <v>#N/A</v>
      </c>
      <c r="H3141" s="142" t="e">
        <f>VLOOKUP(B3141,MODALIDADE_1!A:G,6,FALSE)</f>
        <v>#N/A</v>
      </c>
      <c r="I3141" s="142" t="e">
        <f>VLOOKUP(B3141,MODALIDADE_1!A:G,7,FALSE)</f>
        <v>#N/A</v>
      </c>
      <c r="J3141" s="106" t="e">
        <f>VLOOKUP(Tabela410[[#This Row],[Proposta de Referência]],SIMP_M1!A:K,9,FALSE)</f>
        <v>#VALUE!</v>
      </c>
      <c r="K3141" s="106" t="e">
        <f>VLOOKUP(Tabela410[[#This Row],[Proposta de Referência]],SIMP_M1!A:K,8,FALSE)</f>
        <v>#VALUE!</v>
      </c>
      <c r="L3141" s="107" t="e">
        <f t="shared" si="200"/>
        <v>#VALUE!</v>
      </c>
      <c r="M3141" s="107" t="e">
        <f t="shared" si="201"/>
        <v>#VALUE!</v>
      </c>
      <c r="N3141" s="142" t="e">
        <f t="shared" si="202"/>
        <v>#VALUE!</v>
      </c>
      <c r="O3141" s="142" t="e">
        <f t="shared" si="203"/>
        <v>#N/A</v>
      </c>
      <c r="P3141" s="24" t="str">
        <f>IFERROR(VLOOKUP(O3141,HOSPITAIS_COM_DIVIDAS!A:E,5,FALSE),"")</f>
        <v/>
      </c>
    </row>
    <row r="3142" spans="1:16" x14ac:dyDescent="0.25">
      <c r="A3142" s="52" t="e">
        <f>Tabela410[[#This Row],[Status da Proposta]]</f>
        <v>#VALUE!</v>
      </c>
      <c r="B3142" s="143">
        <f>MODALIDADE_1!A3142</f>
        <v>0</v>
      </c>
      <c r="C3142" s="142" t="e">
        <f>VLOOKUP(B3142,MODALIDADE_1!A:B,2,FALSE)</f>
        <v>#N/A</v>
      </c>
      <c r="D3142" s="142"/>
      <c r="E3142" s="94" t="e">
        <f>VLOOKUP(B3142,MODALIDADE_1!A:E,5,FALSE)</f>
        <v>#N/A</v>
      </c>
      <c r="F3142" s="95" t="e">
        <f>VLOOKUP(B3142,MODALIDADE_1!A:C,3,FALSE)</f>
        <v>#N/A</v>
      </c>
      <c r="G3142" s="142" t="e">
        <f>VLOOKUP(B3142,MODALIDADE_1!A:G,4,FALSE)</f>
        <v>#N/A</v>
      </c>
      <c r="H3142" s="142" t="e">
        <f>VLOOKUP(B3142,MODALIDADE_1!A:G,6,FALSE)</f>
        <v>#N/A</v>
      </c>
      <c r="I3142" s="142" t="e">
        <f>VLOOKUP(B3142,MODALIDADE_1!A:G,7,FALSE)</f>
        <v>#N/A</v>
      </c>
      <c r="J3142" s="106" t="e">
        <f>VLOOKUP(Tabela410[[#This Row],[Proposta de Referência]],SIMP_M1!A:K,9,FALSE)</f>
        <v>#VALUE!</v>
      </c>
      <c r="K3142" s="106" t="e">
        <f>VLOOKUP(Tabela410[[#This Row],[Proposta de Referência]],SIMP_M1!A:K,8,FALSE)</f>
        <v>#VALUE!</v>
      </c>
      <c r="L3142" s="107" t="e">
        <f t="shared" si="200"/>
        <v>#VALUE!</v>
      </c>
      <c r="M3142" s="107" t="e">
        <f t="shared" si="201"/>
        <v>#VALUE!</v>
      </c>
      <c r="N3142" s="142" t="e">
        <f t="shared" si="202"/>
        <v>#VALUE!</v>
      </c>
      <c r="O3142" s="142" t="e">
        <f t="shared" si="203"/>
        <v>#N/A</v>
      </c>
      <c r="P3142" s="24" t="str">
        <f>IFERROR(VLOOKUP(O3142,HOSPITAIS_COM_DIVIDAS!A:E,5,FALSE),"")</f>
        <v/>
      </c>
    </row>
    <row r="3143" spans="1:16" x14ac:dyDescent="0.25">
      <c r="A3143" s="52" t="e">
        <f>Tabela410[[#This Row],[Status da Proposta]]</f>
        <v>#VALUE!</v>
      </c>
      <c r="B3143" s="143">
        <f>MODALIDADE_1!A3143</f>
        <v>0</v>
      </c>
      <c r="C3143" s="142" t="e">
        <f>VLOOKUP(B3143,MODALIDADE_1!A:B,2,FALSE)</f>
        <v>#N/A</v>
      </c>
      <c r="D3143" s="142"/>
      <c r="E3143" s="94" t="e">
        <f>VLOOKUP(B3143,MODALIDADE_1!A:E,5,FALSE)</f>
        <v>#N/A</v>
      </c>
      <c r="F3143" s="95" t="e">
        <f>VLOOKUP(B3143,MODALIDADE_1!A:C,3,FALSE)</f>
        <v>#N/A</v>
      </c>
      <c r="G3143" s="142" t="e">
        <f>VLOOKUP(B3143,MODALIDADE_1!A:G,4,FALSE)</f>
        <v>#N/A</v>
      </c>
      <c r="H3143" s="142" t="e">
        <f>VLOOKUP(B3143,MODALIDADE_1!A:G,6,FALSE)</f>
        <v>#N/A</v>
      </c>
      <c r="I3143" s="142" t="e">
        <f>VLOOKUP(B3143,MODALIDADE_1!A:G,7,FALSE)</f>
        <v>#N/A</v>
      </c>
      <c r="J3143" s="106" t="e">
        <f>VLOOKUP(Tabela410[[#This Row],[Proposta de Referência]],SIMP_M1!A:K,9,FALSE)</f>
        <v>#VALUE!</v>
      </c>
      <c r="K3143" s="106" t="e">
        <f>VLOOKUP(Tabela410[[#This Row],[Proposta de Referência]],SIMP_M1!A:K,8,FALSE)</f>
        <v>#VALUE!</v>
      </c>
      <c r="L3143" s="107" t="e">
        <f t="shared" si="200"/>
        <v>#VALUE!</v>
      </c>
      <c r="M3143" s="107" t="e">
        <f t="shared" si="201"/>
        <v>#VALUE!</v>
      </c>
      <c r="N3143" s="142" t="e">
        <f t="shared" si="202"/>
        <v>#VALUE!</v>
      </c>
      <c r="O3143" s="142" t="e">
        <f t="shared" si="203"/>
        <v>#N/A</v>
      </c>
      <c r="P3143" s="24" t="str">
        <f>IFERROR(VLOOKUP(O3143,HOSPITAIS_COM_DIVIDAS!A:E,5,FALSE),"")</f>
        <v/>
      </c>
    </row>
    <row r="3144" spans="1:16" x14ac:dyDescent="0.25">
      <c r="A3144" s="52" t="e">
        <f>Tabela410[[#This Row],[Status da Proposta]]</f>
        <v>#VALUE!</v>
      </c>
      <c r="B3144" s="143">
        <f>MODALIDADE_1!A3144</f>
        <v>0</v>
      </c>
      <c r="C3144" s="142" t="e">
        <f>VLOOKUP(B3144,MODALIDADE_1!A:B,2,FALSE)</f>
        <v>#N/A</v>
      </c>
      <c r="D3144" s="142"/>
      <c r="E3144" s="94" t="e">
        <f>VLOOKUP(B3144,MODALIDADE_1!A:E,5,FALSE)</f>
        <v>#N/A</v>
      </c>
      <c r="F3144" s="95" t="e">
        <f>VLOOKUP(B3144,MODALIDADE_1!A:C,3,FALSE)</f>
        <v>#N/A</v>
      </c>
      <c r="G3144" s="142" t="e">
        <f>VLOOKUP(B3144,MODALIDADE_1!A:G,4,FALSE)</f>
        <v>#N/A</v>
      </c>
      <c r="H3144" s="142" t="e">
        <f>VLOOKUP(B3144,MODALIDADE_1!A:G,6,FALSE)</f>
        <v>#N/A</v>
      </c>
      <c r="I3144" s="142" t="e">
        <f>VLOOKUP(B3144,MODALIDADE_1!A:G,7,FALSE)</f>
        <v>#N/A</v>
      </c>
      <c r="J3144" s="106" t="e">
        <f>VLOOKUP(Tabela410[[#This Row],[Proposta de Referência]],SIMP_M1!A:K,9,FALSE)</f>
        <v>#VALUE!</v>
      </c>
      <c r="K3144" s="106" t="e">
        <f>VLOOKUP(Tabela410[[#This Row],[Proposta de Referência]],SIMP_M1!A:K,8,FALSE)</f>
        <v>#VALUE!</v>
      </c>
      <c r="L3144" s="107" t="e">
        <f t="shared" si="200"/>
        <v>#VALUE!</v>
      </c>
      <c r="M3144" s="107" t="e">
        <f t="shared" si="201"/>
        <v>#VALUE!</v>
      </c>
      <c r="N3144" s="142" t="e">
        <f t="shared" si="202"/>
        <v>#VALUE!</v>
      </c>
      <c r="O3144" s="142" t="e">
        <f t="shared" si="203"/>
        <v>#N/A</v>
      </c>
      <c r="P3144" s="24" t="str">
        <f>IFERROR(VLOOKUP(O3144,HOSPITAIS_COM_DIVIDAS!A:E,5,FALSE),"")</f>
        <v/>
      </c>
    </row>
    <row r="3145" spans="1:16" x14ac:dyDescent="0.25">
      <c r="A3145" s="52" t="e">
        <f>Tabela410[[#This Row],[Status da Proposta]]</f>
        <v>#VALUE!</v>
      </c>
      <c r="B3145" s="143">
        <f>MODALIDADE_1!A3145</f>
        <v>0</v>
      </c>
      <c r="C3145" s="142" t="e">
        <f>VLOOKUP(B3145,MODALIDADE_1!A:B,2,FALSE)</f>
        <v>#N/A</v>
      </c>
      <c r="D3145" s="142"/>
      <c r="E3145" s="94" t="e">
        <f>VLOOKUP(B3145,MODALIDADE_1!A:E,5,FALSE)</f>
        <v>#N/A</v>
      </c>
      <c r="F3145" s="95" t="e">
        <f>VLOOKUP(B3145,MODALIDADE_1!A:C,3,FALSE)</f>
        <v>#N/A</v>
      </c>
      <c r="G3145" s="142" t="e">
        <f>VLOOKUP(B3145,MODALIDADE_1!A:G,4,FALSE)</f>
        <v>#N/A</v>
      </c>
      <c r="H3145" s="142" t="e">
        <f>VLOOKUP(B3145,MODALIDADE_1!A:G,6,FALSE)</f>
        <v>#N/A</v>
      </c>
      <c r="I3145" s="142" t="e">
        <f>VLOOKUP(B3145,MODALIDADE_1!A:G,7,FALSE)</f>
        <v>#N/A</v>
      </c>
      <c r="J3145" s="106" t="e">
        <f>VLOOKUP(Tabela410[[#This Row],[Proposta de Referência]],SIMP_M1!A:K,9,FALSE)</f>
        <v>#VALUE!</v>
      </c>
      <c r="K3145" s="106" t="e">
        <f>VLOOKUP(Tabela410[[#This Row],[Proposta de Referência]],SIMP_M1!A:K,8,FALSE)</f>
        <v>#VALUE!</v>
      </c>
      <c r="L3145" s="107" t="e">
        <f t="shared" si="200"/>
        <v>#VALUE!</v>
      </c>
      <c r="M3145" s="107" t="e">
        <f t="shared" si="201"/>
        <v>#VALUE!</v>
      </c>
      <c r="N3145" s="142" t="e">
        <f t="shared" si="202"/>
        <v>#VALUE!</v>
      </c>
      <c r="O3145" s="142" t="e">
        <f t="shared" si="203"/>
        <v>#N/A</v>
      </c>
      <c r="P3145" s="24" t="str">
        <f>IFERROR(VLOOKUP(O3145,HOSPITAIS_COM_DIVIDAS!A:E,5,FALSE),"")</f>
        <v/>
      </c>
    </row>
    <row r="3146" spans="1:16" x14ac:dyDescent="0.25">
      <c r="A3146" s="52" t="e">
        <f>Tabela410[[#This Row],[Status da Proposta]]</f>
        <v>#VALUE!</v>
      </c>
      <c r="B3146" s="143">
        <f>MODALIDADE_1!A3146</f>
        <v>0</v>
      </c>
      <c r="C3146" s="142" t="e">
        <f>VLOOKUP(B3146,MODALIDADE_1!A:B,2,FALSE)</f>
        <v>#N/A</v>
      </c>
      <c r="D3146" s="142"/>
      <c r="E3146" s="94" t="e">
        <f>VLOOKUP(B3146,MODALIDADE_1!A:E,5,FALSE)</f>
        <v>#N/A</v>
      </c>
      <c r="F3146" s="95" t="e">
        <f>VLOOKUP(B3146,MODALIDADE_1!A:C,3,FALSE)</f>
        <v>#N/A</v>
      </c>
      <c r="G3146" s="142" t="e">
        <f>VLOOKUP(B3146,MODALIDADE_1!A:G,4,FALSE)</f>
        <v>#N/A</v>
      </c>
      <c r="H3146" s="142" t="e">
        <f>VLOOKUP(B3146,MODALIDADE_1!A:G,6,FALSE)</f>
        <v>#N/A</v>
      </c>
      <c r="I3146" s="142" t="e">
        <f>VLOOKUP(B3146,MODALIDADE_1!A:G,7,FALSE)</f>
        <v>#N/A</v>
      </c>
      <c r="J3146" s="106" t="e">
        <f>VLOOKUP(Tabela410[[#This Row],[Proposta de Referência]],SIMP_M1!A:K,9,FALSE)</f>
        <v>#VALUE!</v>
      </c>
      <c r="K3146" s="106" t="e">
        <f>VLOOKUP(Tabela410[[#This Row],[Proposta de Referência]],SIMP_M1!A:K,8,FALSE)</f>
        <v>#VALUE!</v>
      </c>
      <c r="L3146" s="107" t="e">
        <f t="shared" si="200"/>
        <v>#VALUE!</v>
      </c>
      <c r="M3146" s="107" t="e">
        <f t="shared" si="201"/>
        <v>#VALUE!</v>
      </c>
      <c r="N3146" s="142" t="e">
        <f t="shared" si="202"/>
        <v>#VALUE!</v>
      </c>
      <c r="O3146" s="142" t="e">
        <f t="shared" si="203"/>
        <v>#N/A</v>
      </c>
      <c r="P3146" s="24" t="str">
        <f>IFERROR(VLOOKUP(O3146,HOSPITAIS_COM_DIVIDAS!A:E,5,FALSE),"")</f>
        <v/>
      </c>
    </row>
    <row r="3147" spans="1:16" x14ac:dyDescent="0.25">
      <c r="A3147" s="52" t="e">
        <f>Tabela410[[#This Row],[Status da Proposta]]</f>
        <v>#VALUE!</v>
      </c>
      <c r="B3147" s="143">
        <f>MODALIDADE_1!A3147</f>
        <v>0</v>
      </c>
      <c r="C3147" s="142" t="e">
        <f>VLOOKUP(B3147,MODALIDADE_1!A:B,2,FALSE)</f>
        <v>#N/A</v>
      </c>
      <c r="D3147" s="142"/>
      <c r="E3147" s="94" t="e">
        <f>VLOOKUP(B3147,MODALIDADE_1!A:E,5,FALSE)</f>
        <v>#N/A</v>
      </c>
      <c r="F3147" s="95" t="e">
        <f>VLOOKUP(B3147,MODALIDADE_1!A:C,3,FALSE)</f>
        <v>#N/A</v>
      </c>
      <c r="G3147" s="142" t="e">
        <f>VLOOKUP(B3147,MODALIDADE_1!A:G,4,FALSE)</f>
        <v>#N/A</v>
      </c>
      <c r="H3147" s="142" t="e">
        <f>VLOOKUP(B3147,MODALIDADE_1!A:G,6,FALSE)</f>
        <v>#N/A</v>
      </c>
      <c r="I3147" s="142" t="e">
        <f>VLOOKUP(B3147,MODALIDADE_1!A:G,7,FALSE)</f>
        <v>#N/A</v>
      </c>
      <c r="J3147" s="106" t="e">
        <f>VLOOKUP(Tabela410[[#This Row],[Proposta de Referência]],SIMP_M1!A:K,9,FALSE)</f>
        <v>#VALUE!</v>
      </c>
      <c r="K3147" s="106" t="e">
        <f>VLOOKUP(Tabela410[[#This Row],[Proposta de Referência]],SIMP_M1!A:K,8,FALSE)</f>
        <v>#VALUE!</v>
      </c>
      <c r="L3147" s="107" t="e">
        <f t="shared" si="200"/>
        <v>#VALUE!</v>
      </c>
      <c r="M3147" s="107" t="e">
        <f t="shared" si="201"/>
        <v>#VALUE!</v>
      </c>
      <c r="N3147" s="142" t="e">
        <f t="shared" si="202"/>
        <v>#VALUE!</v>
      </c>
      <c r="O3147" s="142" t="e">
        <f t="shared" si="203"/>
        <v>#N/A</v>
      </c>
      <c r="P3147" s="24" t="str">
        <f>IFERROR(VLOOKUP(O3147,HOSPITAIS_COM_DIVIDAS!A:E,5,FALSE),"")</f>
        <v/>
      </c>
    </row>
    <row r="3148" spans="1:16" x14ac:dyDescent="0.25">
      <c r="A3148" s="52" t="e">
        <f>Tabela410[[#This Row],[Status da Proposta]]</f>
        <v>#VALUE!</v>
      </c>
      <c r="B3148" s="143">
        <f>MODALIDADE_1!A3148</f>
        <v>0</v>
      </c>
      <c r="C3148" s="142" t="e">
        <f>VLOOKUP(B3148,MODALIDADE_1!A:B,2,FALSE)</f>
        <v>#N/A</v>
      </c>
      <c r="D3148" s="142"/>
      <c r="E3148" s="94" t="e">
        <f>VLOOKUP(B3148,MODALIDADE_1!A:E,5,FALSE)</f>
        <v>#N/A</v>
      </c>
      <c r="F3148" s="95" t="e">
        <f>VLOOKUP(B3148,MODALIDADE_1!A:C,3,FALSE)</f>
        <v>#N/A</v>
      </c>
      <c r="G3148" s="142" t="e">
        <f>VLOOKUP(B3148,MODALIDADE_1!A:G,4,FALSE)</f>
        <v>#N/A</v>
      </c>
      <c r="H3148" s="142" t="e">
        <f>VLOOKUP(B3148,MODALIDADE_1!A:G,6,FALSE)</f>
        <v>#N/A</v>
      </c>
      <c r="I3148" s="142" t="e">
        <f>VLOOKUP(B3148,MODALIDADE_1!A:G,7,FALSE)</f>
        <v>#N/A</v>
      </c>
      <c r="J3148" s="106" t="e">
        <f>VLOOKUP(Tabela410[[#This Row],[Proposta de Referência]],SIMP_M1!A:K,9,FALSE)</f>
        <v>#VALUE!</v>
      </c>
      <c r="K3148" s="106" t="e">
        <f>VLOOKUP(Tabela410[[#This Row],[Proposta de Referência]],SIMP_M1!A:K,8,FALSE)</f>
        <v>#VALUE!</v>
      </c>
      <c r="L3148" s="107" t="e">
        <f t="shared" si="200"/>
        <v>#VALUE!</v>
      </c>
      <c r="M3148" s="107" t="e">
        <f t="shared" si="201"/>
        <v>#VALUE!</v>
      </c>
      <c r="N3148" s="142" t="e">
        <f t="shared" si="202"/>
        <v>#VALUE!</v>
      </c>
      <c r="O3148" s="142" t="e">
        <f t="shared" si="203"/>
        <v>#N/A</v>
      </c>
      <c r="P3148" s="24" t="str">
        <f>IFERROR(VLOOKUP(O3148,HOSPITAIS_COM_DIVIDAS!A:E,5,FALSE),"")</f>
        <v/>
      </c>
    </row>
    <row r="3149" spans="1:16" x14ac:dyDescent="0.25">
      <c r="A3149" s="52" t="e">
        <f>Tabela410[[#This Row],[Status da Proposta]]</f>
        <v>#VALUE!</v>
      </c>
      <c r="B3149" s="143">
        <f>MODALIDADE_1!A3149</f>
        <v>0</v>
      </c>
      <c r="C3149" s="142" t="e">
        <f>VLOOKUP(B3149,MODALIDADE_1!A:B,2,FALSE)</f>
        <v>#N/A</v>
      </c>
      <c r="D3149" s="142"/>
      <c r="E3149" s="94" t="e">
        <f>VLOOKUP(B3149,MODALIDADE_1!A:E,5,FALSE)</f>
        <v>#N/A</v>
      </c>
      <c r="F3149" s="95" t="e">
        <f>VLOOKUP(B3149,MODALIDADE_1!A:C,3,FALSE)</f>
        <v>#N/A</v>
      </c>
      <c r="G3149" s="142" t="e">
        <f>VLOOKUP(B3149,MODALIDADE_1!A:G,4,FALSE)</f>
        <v>#N/A</v>
      </c>
      <c r="H3149" s="142" t="e">
        <f>VLOOKUP(B3149,MODALIDADE_1!A:G,6,FALSE)</f>
        <v>#N/A</v>
      </c>
      <c r="I3149" s="142" t="e">
        <f>VLOOKUP(B3149,MODALIDADE_1!A:G,7,FALSE)</f>
        <v>#N/A</v>
      </c>
      <c r="J3149" s="106" t="e">
        <f>VLOOKUP(Tabela410[[#This Row],[Proposta de Referência]],SIMP_M1!A:K,9,FALSE)</f>
        <v>#VALUE!</v>
      </c>
      <c r="K3149" s="106" t="e">
        <f>VLOOKUP(Tabela410[[#This Row],[Proposta de Referência]],SIMP_M1!A:K,8,FALSE)</f>
        <v>#VALUE!</v>
      </c>
      <c r="L3149" s="107" t="e">
        <f t="shared" si="200"/>
        <v>#VALUE!</v>
      </c>
      <c r="M3149" s="107" t="e">
        <f t="shared" si="201"/>
        <v>#VALUE!</v>
      </c>
      <c r="N3149" s="142" t="e">
        <f t="shared" si="202"/>
        <v>#VALUE!</v>
      </c>
      <c r="O3149" s="142" t="e">
        <f t="shared" si="203"/>
        <v>#N/A</v>
      </c>
      <c r="P3149" s="24" t="str">
        <f>IFERROR(VLOOKUP(O3149,HOSPITAIS_COM_DIVIDAS!A:E,5,FALSE),"")</f>
        <v/>
      </c>
    </row>
    <row r="3150" spans="1:16" x14ac:dyDescent="0.25">
      <c r="A3150" s="52" t="e">
        <f>Tabela410[[#This Row],[Status da Proposta]]</f>
        <v>#VALUE!</v>
      </c>
      <c r="B3150" s="143">
        <f>MODALIDADE_1!A3150</f>
        <v>0</v>
      </c>
      <c r="C3150" s="142" t="e">
        <f>VLOOKUP(B3150,MODALIDADE_1!A:B,2,FALSE)</f>
        <v>#N/A</v>
      </c>
      <c r="D3150" s="142"/>
      <c r="E3150" s="94" t="e">
        <f>VLOOKUP(B3150,MODALIDADE_1!A:E,5,FALSE)</f>
        <v>#N/A</v>
      </c>
      <c r="F3150" s="95" t="e">
        <f>VLOOKUP(B3150,MODALIDADE_1!A:C,3,FALSE)</f>
        <v>#N/A</v>
      </c>
      <c r="G3150" s="142" t="e">
        <f>VLOOKUP(B3150,MODALIDADE_1!A:G,4,FALSE)</f>
        <v>#N/A</v>
      </c>
      <c r="H3150" s="142" t="e">
        <f>VLOOKUP(B3150,MODALIDADE_1!A:G,6,FALSE)</f>
        <v>#N/A</v>
      </c>
      <c r="I3150" s="142" t="e">
        <f>VLOOKUP(B3150,MODALIDADE_1!A:G,7,FALSE)</f>
        <v>#N/A</v>
      </c>
      <c r="J3150" s="106" t="e">
        <f>VLOOKUP(Tabela410[[#This Row],[Proposta de Referência]],SIMP_M1!A:K,9,FALSE)</f>
        <v>#VALUE!</v>
      </c>
      <c r="K3150" s="106" t="e">
        <f>VLOOKUP(Tabela410[[#This Row],[Proposta de Referência]],SIMP_M1!A:K,8,FALSE)</f>
        <v>#VALUE!</v>
      </c>
      <c r="L3150" s="107" t="e">
        <f t="shared" si="200"/>
        <v>#VALUE!</v>
      </c>
      <c r="M3150" s="107" t="e">
        <f t="shared" si="201"/>
        <v>#VALUE!</v>
      </c>
      <c r="N3150" s="142" t="e">
        <f t="shared" si="202"/>
        <v>#VALUE!</v>
      </c>
      <c r="O3150" s="142" t="e">
        <f t="shared" si="203"/>
        <v>#N/A</v>
      </c>
      <c r="P3150" s="24" t="str">
        <f>IFERROR(VLOOKUP(O3150,HOSPITAIS_COM_DIVIDAS!A:E,5,FALSE),"")</f>
        <v/>
      </c>
    </row>
    <row r="3151" spans="1:16" x14ac:dyDescent="0.25">
      <c r="A3151" s="52" t="e">
        <f>Tabela410[[#This Row],[Status da Proposta]]</f>
        <v>#VALUE!</v>
      </c>
      <c r="B3151" s="143">
        <f>MODALIDADE_1!A3151</f>
        <v>0</v>
      </c>
      <c r="C3151" s="142" t="e">
        <f>VLOOKUP(B3151,MODALIDADE_1!A:B,2,FALSE)</f>
        <v>#N/A</v>
      </c>
      <c r="D3151" s="142"/>
      <c r="E3151" s="94" t="e">
        <f>VLOOKUP(B3151,MODALIDADE_1!A:E,5,FALSE)</f>
        <v>#N/A</v>
      </c>
      <c r="F3151" s="95" t="e">
        <f>VLOOKUP(B3151,MODALIDADE_1!A:C,3,FALSE)</f>
        <v>#N/A</v>
      </c>
      <c r="G3151" s="142" t="e">
        <f>VLOOKUP(B3151,MODALIDADE_1!A:G,4,FALSE)</f>
        <v>#N/A</v>
      </c>
      <c r="H3151" s="142" t="e">
        <f>VLOOKUP(B3151,MODALIDADE_1!A:G,6,FALSE)</f>
        <v>#N/A</v>
      </c>
      <c r="I3151" s="142" t="e">
        <f>VLOOKUP(B3151,MODALIDADE_1!A:G,7,FALSE)</f>
        <v>#N/A</v>
      </c>
      <c r="J3151" s="106" t="e">
        <f>VLOOKUP(Tabela410[[#This Row],[Proposta de Referência]],SIMP_M1!A:K,9,FALSE)</f>
        <v>#VALUE!</v>
      </c>
      <c r="K3151" s="106" t="e">
        <f>VLOOKUP(Tabela410[[#This Row],[Proposta de Referência]],SIMP_M1!A:K,8,FALSE)</f>
        <v>#VALUE!</v>
      </c>
      <c r="L3151" s="107" t="e">
        <f t="shared" si="200"/>
        <v>#VALUE!</v>
      </c>
      <c r="M3151" s="107" t="e">
        <f t="shared" si="201"/>
        <v>#VALUE!</v>
      </c>
      <c r="N3151" s="142" t="e">
        <f t="shared" si="202"/>
        <v>#VALUE!</v>
      </c>
      <c r="O3151" s="142" t="e">
        <f t="shared" si="203"/>
        <v>#N/A</v>
      </c>
      <c r="P3151" s="24" t="str">
        <f>IFERROR(VLOOKUP(O3151,HOSPITAIS_COM_DIVIDAS!A:E,5,FALSE),"")</f>
        <v/>
      </c>
    </row>
    <row r="3152" spans="1:16" x14ac:dyDescent="0.25">
      <c r="A3152" s="52" t="e">
        <f>Tabela410[[#This Row],[Status da Proposta]]</f>
        <v>#VALUE!</v>
      </c>
      <c r="B3152" s="143">
        <f>MODALIDADE_1!A3152</f>
        <v>0</v>
      </c>
      <c r="C3152" s="142" t="e">
        <f>VLOOKUP(B3152,MODALIDADE_1!A:B,2,FALSE)</f>
        <v>#N/A</v>
      </c>
      <c r="D3152" s="142"/>
      <c r="E3152" s="94" t="e">
        <f>VLOOKUP(B3152,MODALIDADE_1!A:E,5,FALSE)</f>
        <v>#N/A</v>
      </c>
      <c r="F3152" s="95" t="e">
        <f>VLOOKUP(B3152,MODALIDADE_1!A:C,3,FALSE)</f>
        <v>#N/A</v>
      </c>
      <c r="G3152" s="142" t="e">
        <f>VLOOKUP(B3152,MODALIDADE_1!A:G,4,FALSE)</f>
        <v>#N/A</v>
      </c>
      <c r="H3152" s="142" t="e">
        <f>VLOOKUP(B3152,MODALIDADE_1!A:G,6,FALSE)</f>
        <v>#N/A</v>
      </c>
      <c r="I3152" s="142" t="e">
        <f>VLOOKUP(B3152,MODALIDADE_1!A:G,7,FALSE)</f>
        <v>#N/A</v>
      </c>
      <c r="J3152" s="106" t="e">
        <f>VLOOKUP(Tabela410[[#This Row],[Proposta de Referência]],SIMP_M1!A:K,9,FALSE)</f>
        <v>#VALUE!</v>
      </c>
      <c r="K3152" s="106" t="e">
        <f>VLOOKUP(Tabela410[[#This Row],[Proposta de Referência]],SIMP_M1!A:K,8,FALSE)</f>
        <v>#VALUE!</v>
      </c>
      <c r="L3152" s="107" t="e">
        <f t="shared" si="200"/>
        <v>#VALUE!</v>
      </c>
      <c r="M3152" s="107" t="e">
        <f t="shared" si="201"/>
        <v>#VALUE!</v>
      </c>
      <c r="N3152" s="142" t="e">
        <f t="shared" si="202"/>
        <v>#VALUE!</v>
      </c>
      <c r="O3152" s="142" t="e">
        <f t="shared" si="203"/>
        <v>#N/A</v>
      </c>
      <c r="P3152" s="24" t="str">
        <f>IFERROR(VLOOKUP(O3152,HOSPITAIS_COM_DIVIDAS!A:E,5,FALSE),"")</f>
        <v/>
      </c>
    </row>
    <row r="3153" spans="1:16" x14ac:dyDescent="0.25">
      <c r="A3153" s="52" t="e">
        <f>Tabela410[[#This Row],[Status da Proposta]]</f>
        <v>#VALUE!</v>
      </c>
      <c r="B3153" s="143">
        <f>MODALIDADE_1!A3153</f>
        <v>0</v>
      </c>
      <c r="C3153" s="142" t="e">
        <f>VLOOKUP(B3153,MODALIDADE_1!A:B,2,FALSE)</f>
        <v>#N/A</v>
      </c>
      <c r="D3153" s="142"/>
      <c r="E3153" s="94" t="e">
        <f>VLOOKUP(B3153,MODALIDADE_1!A:E,5,FALSE)</f>
        <v>#N/A</v>
      </c>
      <c r="F3153" s="95" t="e">
        <f>VLOOKUP(B3153,MODALIDADE_1!A:C,3,FALSE)</f>
        <v>#N/A</v>
      </c>
      <c r="G3153" s="142" t="e">
        <f>VLOOKUP(B3153,MODALIDADE_1!A:G,4,FALSE)</f>
        <v>#N/A</v>
      </c>
      <c r="H3153" s="142" t="e">
        <f>VLOOKUP(B3153,MODALIDADE_1!A:G,6,FALSE)</f>
        <v>#N/A</v>
      </c>
      <c r="I3153" s="142" t="e">
        <f>VLOOKUP(B3153,MODALIDADE_1!A:G,7,FALSE)</f>
        <v>#N/A</v>
      </c>
      <c r="J3153" s="106" t="e">
        <f>VLOOKUP(Tabela410[[#This Row],[Proposta de Referência]],SIMP_M1!A:K,9,FALSE)</f>
        <v>#VALUE!</v>
      </c>
      <c r="K3153" s="106" t="e">
        <f>VLOOKUP(Tabela410[[#This Row],[Proposta de Referência]],SIMP_M1!A:K,8,FALSE)</f>
        <v>#VALUE!</v>
      </c>
      <c r="L3153" s="107" t="e">
        <f t="shared" si="200"/>
        <v>#VALUE!</v>
      </c>
      <c r="M3153" s="107" t="e">
        <f t="shared" si="201"/>
        <v>#VALUE!</v>
      </c>
      <c r="N3153" s="142" t="e">
        <f t="shared" si="202"/>
        <v>#VALUE!</v>
      </c>
      <c r="O3153" s="142" t="e">
        <f t="shared" si="203"/>
        <v>#N/A</v>
      </c>
      <c r="P3153" s="24" t="str">
        <f>IFERROR(VLOOKUP(O3153,HOSPITAIS_COM_DIVIDAS!A:E,5,FALSE),"")</f>
        <v/>
      </c>
    </row>
    <row r="3154" spans="1:16" x14ac:dyDescent="0.25">
      <c r="A3154" s="52" t="e">
        <f>Tabela410[[#This Row],[Status da Proposta]]</f>
        <v>#VALUE!</v>
      </c>
      <c r="B3154" s="143">
        <f>MODALIDADE_1!A3154</f>
        <v>0</v>
      </c>
      <c r="C3154" s="142" t="e">
        <f>VLOOKUP(B3154,MODALIDADE_1!A:B,2,FALSE)</f>
        <v>#N/A</v>
      </c>
      <c r="D3154" s="142"/>
      <c r="E3154" s="94" t="e">
        <f>VLOOKUP(B3154,MODALIDADE_1!A:E,5,FALSE)</f>
        <v>#N/A</v>
      </c>
      <c r="F3154" s="95" t="e">
        <f>VLOOKUP(B3154,MODALIDADE_1!A:C,3,FALSE)</f>
        <v>#N/A</v>
      </c>
      <c r="G3154" s="142" t="e">
        <f>VLOOKUP(B3154,MODALIDADE_1!A:G,4,FALSE)</f>
        <v>#N/A</v>
      </c>
      <c r="H3154" s="142" t="e">
        <f>VLOOKUP(B3154,MODALIDADE_1!A:G,6,FALSE)</f>
        <v>#N/A</v>
      </c>
      <c r="I3154" s="142" t="e">
        <f>VLOOKUP(B3154,MODALIDADE_1!A:G,7,FALSE)</f>
        <v>#N/A</v>
      </c>
      <c r="J3154" s="106" t="e">
        <f>VLOOKUP(Tabela410[[#This Row],[Proposta de Referência]],SIMP_M1!A:K,9,FALSE)</f>
        <v>#VALUE!</v>
      </c>
      <c r="K3154" s="106" t="e">
        <f>VLOOKUP(Tabela410[[#This Row],[Proposta de Referência]],SIMP_M1!A:K,8,FALSE)</f>
        <v>#VALUE!</v>
      </c>
      <c r="L3154" s="107" t="e">
        <f t="shared" si="200"/>
        <v>#VALUE!</v>
      </c>
      <c r="M3154" s="107" t="e">
        <f t="shared" si="201"/>
        <v>#VALUE!</v>
      </c>
      <c r="N3154" s="142" t="e">
        <f t="shared" si="202"/>
        <v>#VALUE!</v>
      </c>
      <c r="O3154" s="142" t="e">
        <f t="shared" si="203"/>
        <v>#N/A</v>
      </c>
      <c r="P3154" s="24" t="str">
        <f>IFERROR(VLOOKUP(O3154,HOSPITAIS_COM_DIVIDAS!A:E,5,FALSE),"")</f>
        <v/>
      </c>
    </row>
    <row r="3155" spans="1:16" x14ac:dyDescent="0.25">
      <c r="A3155" s="52" t="e">
        <f>Tabela410[[#This Row],[Status da Proposta]]</f>
        <v>#VALUE!</v>
      </c>
      <c r="B3155" s="143">
        <f>MODALIDADE_1!A3155</f>
        <v>0</v>
      </c>
      <c r="C3155" s="142" t="e">
        <f>VLOOKUP(B3155,MODALIDADE_1!A:B,2,FALSE)</f>
        <v>#N/A</v>
      </c>
      <c r="D3155" s="142"/>
      <c r="E3155" s="94" t="e">
        <f>VLOOKUP(B3155,MODALIDADE_1!A:E,5,FALSE)</f>
        <v>#N/A</v>
      </c>
      <c r="F3155" s="95" t="e">
        <f>VLOOKUP(B3155,MODALIDADE_1!A:C,3,FALSE)</f>
        <v>#N/A</v>
      </c>
      <c r="G3155" s="142" t="e">
        <f>VLOOKUP(B3155,MODALIDADE_1!A:G,4,FALSE)</f>
        <v>#N/A</v>
      </c>
      <c r="H3155" s="142" t="e">
        <f>VLOOKUP(B3155,MODALIDADE_1!A:G,6,FALSE)</f>
        <v>#N/A</v>
      </c>
      <c r="I3155" s="142" t="e">
        <f>VLOOKUP(B3155,MODALIDADE_1!A:G,7,FALSE)</f>
        <v>#N/A</v>
      </c>
      <c r="J3155" s="106" t="e">
        <f>VLOOKUP(Tabela410[[#This Row],[Proposta de Referência]],SIMP_M1!A:K,9,FALSE)</f>
        <v>#VALUE!</v>
      </c>
      <c r="K3155" s="106" t="e">
        <f>VLOOKUP(Tabela410[[#This Row],[Proposta de Referência]],SIMP_M1!A:K,8,FALSE)</f>
        <v>#VALUE!</v>
      </c>
      <c r="L3155" s="107" t="e">
        <f t="shared" si="200"/>
        <v>#VALUE!</v>
      </c>
      <c r="M3155" s="107" t="e">
        <f t="shared" si="201"/>
        <v>#VALUE!</v>
      </c>
      <c r="N3155" s="142" t="e">
        <f t="shared" si="202"/>
        <v>#VALUE!</v>
      </c>
      <c r="O3155" s="142" t="e">
        <f t="shared" si="203"/>
        <v>#N/A</v>
      </c>
      <c r="P3155" s="24" t="str">
        <f>IFERROR(VLOOKUP(O3155,HOSPITAIS_COM_DIVIDAS!A:E,5,FALSE),"")</f>
        <v/>
      </c>
    </row>
    <row r="3156" spans="1:16" x14ac:dyDescent="0.25">
      <c r="A3156" s="52" t="e">
        <f>Tabela410[[#This Row],[Status da Proposta]]</f>
        <v>#VALUE!</v>
      </c>
      <c r="B3156" s="143">
        <f>MODALIDADE_1!A3156</f>
        <v>0</v>
      </c>
      <c r="C3156" s="142" t="e">
        <f>VLOOKUP(B3156,MODALIDADE_1!A:B,2,FALSE)</f>
        <v>#N/A</v>
      </c>
      <c r="D3156" s="142"/>
      <c r="E3156" s="94" t="e">
        <f>VLOOKUP(B3156,MODALIDADE_1!A:E,5,FALSE)</f>
        <v>#N/A</v>
      </c>
      <c r="F3156" s="95" t="e">
        <f>VLOOKUP(B3156,MODALIDADE_1!A:C,3,FALSE)</f>
        <v>#N/A</v>
      </c>
      <c r="G3156" s="142" t="e">
        <f>VLOOKUP(B3156,MODALIDADE_1!A:G,4,FALSE)</f>
        <v>#N/A</v>
      </c>
      <c r="H3156" s="142" t="e">
        <f>VLOOKUP(B3156,MODALIDADE_1!A:G,6,FALSE)</f>
        <v>#N/A</v>
      </c>
      <c r="I3156" s="142" t="e">
        <f>VLOOKUP(B3156,MODALIDADE_1!A:G,7,FALSE)</f>
        <v>#N/A</v>
      </c>
      <c r="J3156" s="106" t="e">
        <f>VLOOKUP(Tabela410[[#This Row],[Proposta de Referência]],SIMP_M1!A:K,9,FALSE)</f>
        <v>#VALUE!</v>
      </c>
      <c r="K3156" s="106" t="e">
        <f>VLOOKUP(Tabela410[[#This Row],[Proposta de Referência]],SIMP_M1!A:K,8,FALSE)</f>
        <v>#VALUE!</v>
      </c>
      <c r="L3156" s="107" t="e">
        <f t="shared" si="200"/>
        <v>#VALUE!</v>
      </c>
      <c r="M3156" s="107" t="e">
        <f t="shared" si="201"/>
        <v>#VALUE!</v>
      </c>
      <c r="N3156" s="142" t="e">
        <f t="shared" si="202"/>
        <v>#VALUE!</v>
      </c>
      <c r="O3156" s="142" t="e">
        <f t="shared" si="203"/>
        <v>#N/A</v>
      </c>
      <c r="P3156" s="24" t="str">
        <f>IFERROR(VLOOKUP(O3156,HOSPITAIS_COM_DIVIDAS!A:E,5,FALSE),"")</f>
        <v/>
      </c>
    </row>
    <row r="3157" spans="1:16" x14ac:dyDescent="0.25">
      <c r="A3157" s="52" t="e">
        <f>Tabela410[[#This Row],[Status da Proposta]]</f>
        <v>#VALUE!</v>
      </c>
      <c r="B3157" s="143">
        <f>MODALIDADE_1!A3157</f>
        <v>0</v>
      </c>
      <c r="C3157" s="142" t="e">
        <f>VLOOKUP(B3157,MODALIDADE_1!A:B,2,FALSE)</f>
        <v>#N/A</v>
      </c>
      <c r="D3157" s="142"/>
      <c r="E3157" s="94" t="e">
        <f>VLOOKUP(B3157,MODALIDADE_1!A:E,5,FALSE)</f>
        <v>#N/A</v>
      </c>
      <c r="F3157" s="95" t="e">
        <f>VLOOKUP(B3157,MODALIDADE_1!A:C,3,FALSE)</f>
        <v>#N/A</v>
      </c>
      <c r="G3157" s="142" t="e">
        <f>VLOOKUP(B3157,MODALIDADE_1!A:G,4,FALSE)</f>
        <v>#N/A</v>
      </c>
      <c r="H3157" s="142" t="e">
        <f>VLOOKUP(B3157,MODALIDADE_1!A:G,6,FALSE)</f>
        <v>#N/A</v>
      </c>
      <c r="I3157" s="142" t="e">
        <f>VLOOKUP(B3157,MODALIDADE_1!A:G,7,FALSE)</f>
        <v>#N/A</v>
      </c>
      <c r="J3157" s="106" t="e">
        <f>VLOOKUP(Tabela410[[#This Row],[Proposta de Referência]],SIMP_M1!A:K,9,FALSE)</f>
        <v>#VALUE!</v>
      </c>
      <c r="K3157" s="106" t="e">
        <f>VLOOKUP(Tabela410[[#This Row],[Proposta de Referência]],SIMP_M1!A:K,8,FALSE)</f>
        <v>#VALUE!</v>
      </c>
      <c r="L3157" s="107" t="e">
        <f t="shared" si="200"/>
        <v>#VALUE!</v>
      </c>
      <c r="M3157" s="107" t="e">
        <f t="shared" si="201"/>
        <v>#VALUE!</v>
      </c>
      <c r="N3157" s="142" t="e">
        <f t="shared" si="202"/>
        <v>#VALUE!</v>
      </c>
      <c r="O3157" s="142" t="e">
        <f t="shared" si="203"/>
        <v>#N/A</v>
      </c>
      <c r="P3157" s="24" t="str">
        <f>IFERROR(VLOOKUP(O3157,HOSPITAIS_COM_DIVIDAS!A:E,5,FALSE),"")</f>
        <v/>
      </c>
    </row>
    <row r="3158" spans="1:16" x14ac:dyDescent="0.25">
      <c r="A3158" s="52" t="e">
        <f>Tabela410[[#This Row],[Status da Proposta]]</f>
        <v>#VALUE!</v>
      </c>
      <c r="B3158" s="143">
        <f>MODALIDADE_1!A3158</f>
        <v>0</v>
      </c>
      <c r="C3158" s="142" t="e">
        <f>VLOOKUP(B3158,MODALIDADE_1!A:B,2,FALSE)</f>
        <v>#N/A</v>
      </c>
      <c r="D3158" s="142"/>
      <c r="E3158" s="94" t="e">
        <f>VLOOKUP(B3158,MODALIDADE_1!A:E,5,FALSE)</f>
        <v>#N/A</v>
      </c>
      <c r="F3158" s="95" t="e">
        <f>VLOOKUP(B3158,MODALIDADE_1!A:C,3,FALSE)</f>
        <v>#N/A</v>
      </c>
      <c r="G3158" s="142" t="e">
        <f>VLOOKUP(B3158,MODALIDADE_1!A:G,4,FALSE)</f>
        <v>#N/A</v>
      </c>
      <c r="H3158" s="142" t="e">
        <f>VLOOKUP(B3158,MODALIDADE_1!A:G,6,FALSE)</f>
        <v>#N/A</v>
      </c>
      <c r="I3158" s="142" t="e">
        <f>VLOOKUP(B3158,MODALIDADE_1!A:G,7,FALSE)</f>
        <v>#N/A</v>
      </c>
      <c r="J3158" s="106" t="e">
        <f>VLOOKUP(Tabela410[[#This Row],[Proposta de Referência]],SIMP_M1!A:K,9,FALSE)</f>
        <v>#VALUE!</v>
      </c>
      <c r="K3158" s="106" t="e">
        <f>VLOOKUP(Tabela410[[#This Row],[Proposta de Referência]],SIMP_M1!A:K,8,FALSE)</f>
        <v>#VALUE!</v>
      </c>
      <c r="L3158" s="107" t="e">
        <f t="shared" si="200"/>
        <v>#VALUE!</v>
      </c>
      <c r="M3158" s="107" t="e">
        <f t="shared" si="201"/>
        <v>#VALUE!</v>
      </c>
      <c r="N3158" s="142" t="e">
        <f t="shared" si="202"/>
        <v>#VALUE!</v>
      </c>
      <c r="O3158" s="142" t="e">
        <f t="shared" si="203"/>
        <v>#N/A</v>
      </c>
      <c r="P3158" s="24" t="str">
        <f>IFERROR(VLOOKUP(O3158,HOSPITAIS_COM_DIVIDAS!A:E,5,FALSE),"")</f>
        <v/>
      </c>
    </row>
    <row r="3159" spans="1:16" x14ac:dyDescent="0.25">
      <c r="A3159" s="52" t="e">
        <f>Tabela410[[#This Row],[Status da Proposta]]</f>
        <v>#VALUE!</v>
      </c>
      <c r="B3159" s="143">
        <f>MODALIDADE_1!A3159</f>
        <v>0</v>
      </c>
      <c r="C3159" s="142" t="e">
        <f>VLOOKUP(B3159,MODALIDADE_1!A:B,2,FALSE)</f>
        <v>#N/A</v>
      </c>
      <c r="D3159" s="142"/>
      <c r="E3159" s="94" t="e">
        <f>VLOOKUP(B3159,MODALIDADE_1!A:E,5,FALSE)</f>
        <v>#N/A</v>
      </c>
      <c r="F3159" s="95" t="e">
        <f>VLOOKUP(B3159,MODALIDADE_1!A:C,3,FALSE)</f>
        <v>#N/A</v>
      </c>
      <c r="G3159" s="142" t="e">
        <f>VLOOKUP(B3159,MODALIDADE_1!A:G,4,FALSE)</f>
        <v>#N/A</v>
      </c>
      <c r="H3159" s="142" t="e">
        <f>VLOOKUP(B3159,MODALIDADE_1!A:G,6,FALSE)</f>
        <v>#N/A</v>
      </c>
      <c r="I3159" s="142" t="e">
        <f>VLOOKUP(B3159,MODALIDADE_1!A:G,7,FALSE)</f>
        <v>#N/A</v>
      </c>
      <c r="J3159" s="106" t="e">
        <f>VLOOKUP(Tabela410[[#This Row],[Proposta de Referência]],SIMP_M1!A:K,9,FALSE)</f>
        <v>#VALUE!</v>
      </c>
      <c r="K3159" s="106" t="e">
        <f>VLOOKUP(Tabela410[[#This Row],[Proposta de Referência]],SIMP_M1!A:K,8,FALSE)</f>
        <v>#VALUE!</v>
      </c>
      <c r="L3159" s="107" t="e">
        <f t="shared" si="200"/>
        <v>#VALUE!</v>
      </c>
      <c r="M3159" s="107" t="e">
        <f t="shared" si="201"/>
        <v>#VALUE!</v>
      </c>
      <c r="N3159" s="142" t="e">
        <f t="shared" si="202"/>
        <v>#VALUE!</v>
      </c>
      <c r="O3159" s="142" t="e">
        <f t="shared" si="203"/>
        <v>#N/A</v>
      </c>
      <c r="P3159" s="24" t="str">
        <f>IFERROR(VLOOKUP(O3159,HOSPITAIS_COM_DIVIDAS!A:E,5,FALSE),"")</f>
        <v/>
      </c>
    </row>
    <row r="3160" spans="1:16" x14ac:dyDescent="0.25">
      <c r="A3160" s="52" t="e">
        <f>Tabela410[[#This Row],[Status da Proposta]]</f>
        <v>#VALUE!</v>
      </c>
      <c r="B3160" s="143">
        <f>MODALIDADE_1!A3160</f>
        <v>0</v>
      </c>
      <c r="C3160" s="142" t="e">
        <f>VLOOKUP(B3160,MODALIDADE_1!A:B,2,FALSE)</f>
        <v>#N/A</v>
      </c>
      <c r="D3160" s="142"/>
      <c r="E3160" s="94" t="e">
        <f>VLOOKUP(B3160,MODALIDADE_1!A:E,5,FALSE)</f>
        <v>#N/A</v>
      </c>
      <c r="F3160" s="95" t="e">
        <f>VLOOKUP(B3160,MODALIDADE_1!A:C,3,FALSE)</f>
        <v>#N/A</v>
      </c>
      <c r="G3160" s="142" t="e">
        <f>VLOOKUP(B3160,MODALIDADE_1!A:G,4,FALSE)</f>
        <v>#N/A</v>
      </c>
      <c r="H3160" s="142" t="e">
        <f>VLOOKUP(B3160,MODALIDADE_1!A:G,6,FALSE)</f>
        <v>#N/A</v>
      </c>
      <c r="I3160" s="142" t="e">
        <f>VLOOKUP(B3160,MODALIDADE_1!A:G,7,FALSE)</f>
        <v>#N/A</v>
      </c>
      <c r="J3160" s="106" t="e">
        <f>VLOOKUP(Tabela410[[#This Row],[Proposta de Referência]],SIMP_M1!A:K,9,FALSE)</f>
        <v>#VALUE!</v>
      </c>
      <c r="K3160" s="106" t="e">
        <f>VLOOKUP(Tabela410[[#This Row],[Proposta de Referência]],SIMP_M1!A:K,8,FALSE)</f>
        <v>#VALUE!</v>
      </c>
      <c r="L3160" s="107" t="e">
        <f t="shared" si="200"/>
        <v>#VALUE!</v>
      </c>
      <c r="M3160" s="107" t="e">
        <f t="shared" si="201"/>
        <v>#VALUE!</v>
      </c>
      <c r="N3160" s="142" t="e">
        <f t="shared" si="202"/>
        <v>#VALUE!</v>
      </c>
      <c r="O3160" s="142" t="e">
        <f t="shared" si="203"/>
        <v>#N/A</v>
      </c>
      <c r="P3160" s="24" t="str">
        <f>IFERROR(VLOOKUP(O3160,HOSPITAIS_COM_DIVIDAS!A:E,5,FALSE),"")</f>
        <v/>
      </c>
    </row>
    <row r="3161" spans="1:16" x14ac:dyDescent="0.25">
      <c r="A3161" s="52" t="e">
        <f>Tabela410[[#This Row],[Status da Proposta]]</f>
        <v>#VALUE!</v>
      </c>
      <c r="B3161" s="143">
        <f>MODALIDADE_1!A3161</f>
        <v>0</v>
      </c>
      <c r="C3161" s="142" t="e">
        <f>VLOOKUP(B3161,MODALIDADE_1!A:B,2,FALSE)</f>
        <v>#N/A</v>
      </c>
      <c r="D3161" s="142"/>
      <c r="E3161" s="94" t="e">
        <f>VLOOKUP(B3161,MODALIDADE_1!A:E,5,FALSE)</f>
        <v>#N/A</v>
      </c>
      <c r="F3161" s="95" t="e">
        <f>VLOOKUP(B3161,MODALIDADE_1!A:C,3,FALSE)</f>
        <v>#N/A</v>
      </c>
      <c r="G3161" s="142" t="e">
        <f>VLOOKUP(B3161,MODALIDADE_1!A:G,4,FALSE)</f>
        <v>#N/A</v>
      </c>
      <c r="H3161" s="142" t="e">
        <f>VLOOKUP(B3161,MODALIDADE_1!A:G,6,FALSE)</f>
        <v>#N/A</v>
      </c>
      <c r="I3161" s="142" t="e">
        <f>VLOOKUP(B3161,MODALIDADE_1!A:G,7,FALSE)</f>
        <v>#N/A</v>
      </c>
      <c r="J3161" s="106" t="e">
        <f>VLOOKUP(Tabela410[[#This Row],[Proposta de Referência]],SIMP_M1!A:K,9,FALSE)</f>
        <v>#VALUE!</v>
      </c>
      <c r="K3161" s="106" t="e">
        <f>VLOOKUP(Tabela410[[#This Row],[Proposta de Referência]],SIMP_M1!A:K,8,FALSE)</f>
        <v>#VALUE!</v>
      </c>
      <c r="L3161" s="107" t="e">
        <f t="shared" si="200"/>
        <v>#VALUE!</v>
      </c>
      <c r="M3161" s="107" t="e">
        <f t="shared" si="201"/>
        <v>#VALUE!</v>
      </c>
      <c r="N3161" s="142" t="e">
        <f t="shared" si="202"/>
        <v>#VALUE!</v>
      </c>
      <c r="O3161" s="142" t="e">
        <f t="shared" si="203"/>
        <v>#N/A</v>
      </c>
      <c r="P3161" s="24" t="str">
        <f>IFERROR(VLOOKUP(O3161,HOSPITAIS_COM_DIVIDAS!A:E,5,FALSE),"")</f>
        <v/>
      </c>
    </row>
    <row r="3162" spans="1:16" x14ac:dyDescent="0.25">
      <c r="A3162" s="52" t="e">
        <f>Tabela410[[#This Row],[Status da Proposta]]</f>
        <v>#VALUE!</v>
      </c>
      <c r="B3162" s="143">
        <f>MODALIDADE_1!A3162</f>
        <v>0</v>
      </c>
      <c r="C3162" s="142" t="e">
        <f>VLOOKUP(B3162,MODALIDADE_1!A:B,2,FALSE)</f>
        <v>#N/A</v>
      </c>
      <c r="D3162" s="142"/>
      <c r="E3162" s="94" t="e">
        <f>VLOOKUP(B3162,MODALIDADE_1!A:E,5,FALSE)</f>
        <v>#N/A</v>
      </c>
      <c r="F3162" s="95" t="e">
        <f>VLOOKUP(B3162,MODALIDADE_1!A:C,3,FALSE)</f>
        <v>#N/A</v>
      </c>
      <c r="G3162" s="142" t="e">
        <f>VLOOKUP(B3162,MODALIDADE_1!A:G,4,FALSE)</f>
        <v>#N/A</v>
      </c>
      <c r="H3162" s="142" t="e">
        <f>VLOOKUP(B3162,MODALIDADE_1!A:G,6,FALSE)</f>
        <v>#N/A</v>
      </c>
      <c r="I3162" s="142" t="e">
        <f>VLOOKUP(B3162,MODALIDADE_1!A:G,7,FALSE)</f>
        <v>#N/A</v>
      </c>
      <c r="J3162" s="106" t="e">
        <f>VLOOKUP(Tabela410[[#This Row],[Proposta de Referência]],SIMP_M1!A:K,9,FALSE)</f>
        <v>#VALUE!</v>
      </c>
      <c r="K3162" s="106" t="e">
        <f>VLOOKUP(Tabela410[[#This Row],[Proposta de Referência]],SIMP_M1!A:K,8,FALSE)</f>
        <v>#VALUE!</v>
      </c>
      <c r="L3162" s="107" t="e">
        <f t="shared" si="200"/>
        <v>#VALUE!</v>
      </c>
      <c r="M3162" s="107" t="e">
        <f t="shared" si="201"/>
        <v>#VALUE!</v>
      </c>
      <c r="N3162" s="142" t="e">
        <f t="shared" si="202"/>
        <v>#VALUE!</v>
      </c>
      <c r="O3162" s="142" t="e">
        <f t="shared" si="203"/>
        <v>#N/A</v>
      </c>
      <c r="P3162" s="24" t="str">
        <f>IFERROR(VLOOKUP(O3162,HOSPITAIS_COM_DIVIDAS!A:E,5,FALSE),"")</f>
        <v/>
      </c>
    </row>
    <row r="3163" spans="1:16" x14ac:dyDescent="0.25">
      <c r="A3163" s="52" t="e">
        <f>Tabela410[[#This Row],[Status da Proposta]]</f>
        <v>#VALUE!</v>
      </c>
      <c r="B3163" s="143">
        <f>MODALIDADE_1!A3163</f>
        <v>0</v>
      </c>
      <c r="C3163" s="142" t="e">
        <f>VLOOKUP(B3163,MODALIDADE_1!A:B,2,FALSE)</f>
        <v>#N/A</v>
      </c>
      <c r="D3163" s="142"/>
      <c r="E3163" s="94" t="e">
        <f>VLOOKUP(B3163,MODALIDADE_1!A:E,5,FALSE)</f>
        <v>#N/A</v>
      </c>
      <c r="F3163" s="95" t="e">
        <f>VLOOKUP(B3163,MODALIDADE_1!A:C,3,FALSE)</f>
        <v>#N/A</v>
      </c>
      <c r="G3163" s="142" t="e">
        <f>VLOOKUP(B3163,MODALIDADE_1!A:G,4,FALSE)</f>
        <v>#N/A</v>
      </c>
      <c r="H3163" s="142" t="e">
        <f>VLOOKUP(B3163,MODALIDADE_1!A:G,6,FALSE)</f>
        <v>#N/A</v>
      </c>
      <c r="I3163" s="142" t="e">
        <f>VLOOKUP(B3163,MODALIDADE_1!A:G,7,FALSE)</f>
        <v>#N/A</v>
      </c>
      <c r="J3163" s="106" t="e">
        <f>VLOOKUP(Tabela410[[#This Row],[Proposta de Referência]],SIMP_M1!A:K,9,FALSE)</f>
        <v>#VALUE!</v>
      </c>
      <c r="K3163" s="106" t="e">
        <f>VLOOKUP(Tabela410[[#This Row],[Proposta de Referência]],SIMP_M1!A:K,8,FALSE)</f>
        <v>#VALUE!</v>
      </c>
      <c r="L3163" s="107" t="e">
        <f t="shared" si="200"/>
        <v>#VALUE!</v>
      </c>
      <c r="M3163" s="107" t="e">
        <f t="shared" si="201"/>
        <v>#VALUE!</v>
      </c>
      <c r="N3163" s="142" t="e">
        <f t="shared" si="202"/>
        <v>#VALUE!</v>
      </c>
      <c r="O3163" s="142" t="e">
        <f t="shared" si="203"/>
        <v>#N/A</v>
      </c>
      <c r="P3163" s="24" t="str">
        <f>IFERROR(VLOOKUP(O3163,HOSPITAIS_COM_DIVIDAS!A:E,5,FALSE),"")</f>
        <v/>
      </c>
    </row>
    <row r="3164" spans="1:16" x14ac:dyDescent="0.25">
      <c r="A3164" s="52" t="e">
        <f>Tabela410[[#This Row],[Status da Proposta]]</f>
        <v>#VALUE!</v>
      </c>
      <c r="B3164" s="143">
        <f>MODALIDADE_1!A3164</f>
        <v>0</v>
      </c>
      <c r="C3164" s="142" t="e">
        <f>VLOOKUP(B3164,MODALIDADE_1!A:B,2,FALSE)</f>
        <v>#N/A</v>
      </c>
      <c r="D3164" s="142"/>
      <c r="E3164" s="94" t="e">
        <f>VLOOKUP(B3164,MODALIDADE_1!A:E,5,FALSE)</f>
        <v>#N/A</v>
      </c>
      <c r="F3164" s="95" t="e">
        <f>VLOOKUP(B3164,MODALIDADE_1!A:C,3,FALSE)</f>
        <v>#N/A</v>
      </c>
      <c r="G3164" s="142" t="e">
        <f>VLOOKUP(B3164,MODALIDADE_1!A:G,4,FALSE)</f>
        <v>#N/A</v>
      </c>
      <c r="H3164" s="142" t="e">
        <f>VLOOKUP(B3164,MODALIDADE_1!A:G,6,FALSE)</f>
        <v>#N/A</v>
      </c>
      <c r="I3164" s="142" t="e">
        <f>VLOOKUP(B3164,MODALIDADE_1!A:G,7,FALSE)</f>
        <v>#N/A</v>
      </c>
      <c r="J3164" s="106" t="e">
        <f>VLOOKUP(Tabela410[[#This Row],[Proposta de Referência]],SIMP_M1!A:K,9,FALSE)</f>
        <v>#VALUE!</v>
      </c>
      <c r="K3164" s="106" t="e">
        <f>VLOOKUP(Tabela410[[#This Row],[Proposta de Referência]],SIMP_M1!A:K,8,FALSE)</f>
        <v>#VALUE!</v>
      </c>
      <c r="L3164" s="107" t="e">
        <f t="shared" si="200"/>
        <v>#VALUE!</v>
      </c>
      <c r="M3164" s="107" t="e">
        <f t="shared" si="201"/>
        <v>#VALUE!</v>
      </c>
      <c r="N3164" s="142" t="e">
        <f t="shared" si="202"/>
        <v>#VALUE!</v>
      </c>
      <c r="O3164" s="142" t="e">
        <f t="shared" si="203"/>
        <v>#N/A</v>
      </c>
      <c r="P3164" s="24" t="str">
        <f>IFERROR(VLOOKUP(O3164,HOSPITAIS_COM_DIVIDAS!A:E,5,FALSE),"")</f>
        <v/>
      </c>
    </row>
    <row r="3165" spans="1:16" x14ac:dyDescent="0.25">
      <c r="B3165" s="105"/>
    </row>
    <row r="3166" spans="1:16" x14ac:dyDescent="0.25">
      <c r="B3166" s="105"/>
    </row>
    <row r="3167" spans="1:16" x14ac:dyDescent="0.25">
      <c r="B3167" s="105"/>
    </row>
    <row r="3168" spans="1:16" x14ac:dyDescent="0.25">
      <c r="B3168" s="105"/>
    </row>
    <row r="3169" spans="2:2" x14ac:dyDescent="0.25">
      <c r="B3169" s="105"/>
    </row>
    <row r="3170" spans="2:2" x14ac:dyDescent="0.25">
      <c r="B3170" s="105"/>
    </row>
    <row r="3171" spans="2:2" x14ac:dyDescent="0.25">
      <c r="B3171" s="105"/>
    </row>
    <row r="3172" spans="2:2" x14ac:dyDescent="0.25">
      <c r="B3172" s="105"/>
    </row>
    <row r="3173" spans="2:2" x14ac:dyDescent="0.25">
      <c r="B3173" s="105"/>
    </row>
    <row r="3174" spans="2:2" x14ac:dyDescent="0.25">
      <c r="B3174" s="105"/>
    </row>
    <row r="3175" spans="2:2" x14ac:dyDescent="0.25">
      <c r="B3175" s="105"/>
    </row>
    <row r="3176" spans="2:2" x14ac:dyDescent="0.25">
      <c r="B3176" s="105"/>
    </row>
    <row r="3177" spans="2:2" x14ac:dyDescent="0.25">
      <c r="B3177" s="105"/>
    </row>
    <row r="3178" spans="2:2" x14ac:dyDescent="0.25">
      <c r="B3178" s="105"/>
    </row>
    <row r="3179" spans="2:2" x14ac:dyDescent="0.25">
      <c r="B3179" s="105"/>
    </row>
    <row r="3180" spans="2:2" x14ac:dyDescent="0.25">
      <c r="B3180" s="105"/>
    </row>
    <row r="3181" spans="2:2" x14ac:dyDescent="0.25">
      <c r="B3181" s="105"/>
    </row>
    <row r="3182" spans="2:2" x14ac:dyDescent="0.25">
      <c r="B3182" s="105"/>
    </row>
    <row r="3183" spans="2:2" x14ac:dyDescent="0.25">
      <c r="B3183" s="105"/>
    </row>
    <row r="3184" spans="2:2" x14ac:dyDescent="0.25">
      <c r="B3184" s="105"/>
    </row>
    <row r="3185" spans="2:2" x14ac:dyDescent="0.25">
      <c r="B3185" s="105"/>
    </row>
    <row r="3186" spans="2:2" x14ac:dyDescent="0.25">
      <c r="B3186" s="105"/>
    </row>
    <row r="3187" spans="2:2" x14ac:dyDescent="0.25">
      <c r="B3187" s="105"/>
    </row>
    <row r="3188" spans="2:2" x14ac:dyDescent="0.25">
      <c r="B3188" s="105"/>
    </row>
    <row r="3189" spans="2:2" x14ac:dyDescent="0.25">
      <c r="B3189" s="105"/>
    </row>
    <row r="3190" spans="2:2" x14ac:dyDescent="0.25">
      <c r="B3190" s="105"/>
    </row>
    <row r="3191" spans="2:2" x14ac:dyDescent="0.25">
      <c r="B3191" s="105"/>
    </row>
    <row r="3192" spans="2:2" x14ac:dyDescent="0.25">
      <c r="B3192" s="105"/>
    </row>
    <row r="3193" spans="2:2" x14ac:dyDescent="0.25">
      <c r="B3193" s="105"/>
    </row>
    <row r="3194" spans="2:2" x14ac:dyDescent="0.25">
      <c r="B3194" s="105"/>
    </row>
    <row r="3195" spans="2:2" x14ac:dyDescent="0.25">
      <c r="B3195" s="105"/>
    </row>
    <row r="3196" spans="2:2" x14ac:dyDescent="0.25">
      <c r="B3196" s="105"/>
    </row>
    <row r="3197" spans="2:2" x14ac:dyDescent="0.25">
      <c r="B3197" s="105"/>
    </row>
    <row r="3198" spans="2:2" x14ac:dyDescent="0.25">
      <c r="B3198" s="105"/>
    </row>
    <row r="3199" spans="2:2" x14ac:dyDescent="0.25">
      <c r="B3199" s="105"/>
    </row>
    <row r="3200" spans="2:2" x14ac:dyDescent="0.25">
      <c r="B3200" s="105"/>
    </row>
    <row r="3201" spans="2:2" x14ac:dyDescent="0.25">
      <c r="B3201" s="105"/>
    </row>
    <row r="3202" spans="2:2" x14ac:dyDescent="0.25">
      <c r="B3202" s="105"/>
    </row>
    <row r="3203" spans="2:2" x14ac:dyDescent="0.25">
      <c r="B3203" s="105"/>
    </row>
    <row r="3204" spans="2:2" x14ac:dyDescent="0.25">
      <c r="B3204" s="105"/>
    </row>
    <row r="3205" spans="2:2" x14ac:dyDescent="0.25">
      <c r="B3205" s="105"/>
    </row>
    <row r="3206" spans="2:2" x14ac:dyDescent="0.25">
      <c r="B3206" s="105"/>
    </row>
    <row r="3207" spans="2:2" x14ac:dyDescent="0.25">
      <c r="B3207" s="105"/>
    </row>
    <row r="3208" spans="2:2" x14ac:dyDescent="0.25">
      <c r="B3208" s="105"/>
    </row>
    <row r="3209" spans="2:2" x14ac:dyDescent="0.25">
      <c r="B3209" s="105"/>
    </row>
    <row r="3210" spans="2:2" x14ac:dyDescent="0.25">
      <c r="B3210" s="105"/>
    </row>
    <row r="3211" spans="2:2" x14ac:dyDescent="0.25">
      <c r="B3211" s="105"/>
    </row>
    <row r="3212" spans="2:2" x14ac:dyDescent="0.25">
      <c r="B3212" s="105"/>
    </row>
    <row r="3213" spans="2:2" x14ac:dyDescent="0.25">
      <c r="B3213" s="105"/>
    </row>
    <row r="3214" spans="2:2" x14ac:dyDescent="0.25">
      <c r="B3214" s="105"/>
    </row>
    <row r="3215" spans="2:2" x14ac:dyDescent="0.25">
      <c r="B3215" s="105"/>
    </row>
    <row r="3216" spans="2:2" x14ac:dyDescent="0.25">
      <c r="B3216" s="105"/>
    </row>
    <row r="3217" spans="2:2" x14ac:dyDescent="0.25">
      <c r="B3217" s="105"/>
    </row>
    <row r="3218" spans="2:2" x14ac:dyDescent="0.25">
      <c r="B3218" s="105"/>
    </row>
    <row r="3219" spans="2:2" x14ac:dyDescent="0.25">
      <c r="B3219" s="105"/>
    </row>
    <row r="3220" spans="2:2" x14ac:dyDescent="0.25">
      <c r="B3220" s="105"/>
    </row>
    <row r="3221" spans="2:2" x14ac:dyDescent="0.25">
      <c r="B3221" s="105"/>
    </row>
    <row r="3222" spans="2:2" x14ac:dyDescent="0.25">
      <c r="B3222" s="105"/>
    </row>
    <row r="3223" spans="2:2" x14ac:dyDescent="0.25">
      <c r="B3223" s="105"/>
    </row>
    <row r="3224" spans="2:2" x14ac:dyDescent="0.25">
      <c r="B3224" s="105"/>
    </row>
    <row r="3225" spans="2:2" x14ac:dyDescent="0.25">
      <c r="B3225" s="105"/>
    </row>
    <row r="3226" spans="2:2" x14ac:dyDescent="0.25">
      <c r="B3226" s="105"/>
    </row>
    <row r="3227" spans="2:2" x14ac:dyDescent="0.25">
      <c r="B3227" s="105"/>
    </row>
    <row r="3228" spans="2:2" x14ac:dyDescent="0.25">
      <c r="B3228" s="105"/>
    </row>
    <row r="3229" spans="2:2" x14ac:dyDescent="0.25">
      <c r="B3229" s="105"/>
    </row>
    <row r="3230" spans="2:2" x14ac:dyDescent="0.25">
      <c r="B3230" s="105"/>
    </row>
    <row r="3231" spans="2:2" x14ac:dyDescent="0.25">
      <c r="B3231" s="105"/>
    </row>
    <row r="3232" spans="2:2" x14ac:dyDescent="0.25">
      <c r="B3232" s="105"/>
    </row>
    <row r="3233" spans="2:2" x14ac:dyDescent="0.25">
      <c r="B3233" s="105"/>
    </row>
    <row r="3234" spans="2:2" x14ac:dyDescent="0.25">
      <c r="B3234" s="105"/>
    </row>
    <row r="3235" spans="2:2" x14ac:dyDescent="0.25">
      <c r="B3235" s="105"/>
    </row>
    <row r="3236" spans="2:2" x14ac:dyDescent="0.25">
      <c r="B3236" s="105"/>
    </row>
    <row r="3237" spans="2:2" x14ac:dyDescent="0.25">
      <c r="B3237" s="105"/>
    </row>
    <row r="3238" spans="2:2" x14ac:dyDescent="0.25">
      <c r="B3238" s="105"/>
    </row>
    <row r="3239" spans="2:2" x14ac:dyDescent="0.25">
      <c r="B3239" s="105"/>
    </row>
    <row r="3240" spans="2:2" x14ac:dyDescent="0.25">
      <c r="B3240" s="105"/>
    </row>
    <row r="3241" spans="2:2" x14ac:dyDescent="0.25">
      <c r="B3241" s="105"/>
    </row>
    <row r="3242" spans="2:2" x14ac:dyDescent="0.25">
      <c r="B3242" s="105"/>
    </row>
    <row r="3243" spans="2:2" x14ac:dyDescent="0.25">
      <c r="B3243" s="105"/>
    </row>
    <row r="3244" spans="2:2" x14ac:dyDescent="0.25">
      <c r="B3244" s="105"/>
    </row>
    <row r="3245" spans="2:2" x14ac:dyDescent="0.25">
      <c r="B3245" s="105"/>
    </row>
    <row r="3246" spans="2:2" x14ac:dyDescent="0.25">
      <c r="B3246" s="105"/>
    </row>
    <row r="3247" spans="2:2" x14ac:dyDescent="0.25">
      <c r="B3247" s="105"/>
    </row>
    <row r="3248" spans="2:2" x14ac:dyDescent="0.25">
      <c r="B3248" s="105"/>
    </row>
    <row r="3249" spans="2:2" x14ac:dyDescent="0.25">
      <c r="B3249" s="105"/>
    </row>
    <row r="3250" spans="2:2" x14ac:dyDescent="0.25">
      <c r="B3250" s="105"/>
    </row>
    <row r="3251" spans="2:2" x14ac:dyDescent="0.25">
      <c r="B3251" s="105"/>
    </row>
    <row r="3252" spans="2:2" x14ac:dyDescent="0.25">
      <c r="B3252" s="105"/>
    </row>
    <row r="3253" spans="2:2" x14ac:dyDescent="0.25">
      <c r="B3253" s="105"/>
    </row>
    <row r="3254" spans="2:2" x14ac:dyDescent="0.25">
      <c r="B3254" s="105"/>
    </row>
    <row r="3255" spans="2:2" x14ac:dyDescent="0.25">
      <c r="B3255" s="105"/>
    </row>
    <row r="3256" spans="2:2" x14ac:dyDescent="0.25">
      <c r="B3256" s="105"/>
    </row>
    <row r="3257" spans="2:2" x14ac:dyDescent="0.25">
      <c r="B3257" s="105"/>
    </row>
    <row r="3258" spans="2:2" x14ac:dyDescent="0.25">
      <c r="B3258" s="105"/>
    </row>
    <row r="3259" spans="2:2" x14ac:dyDescent="0.25">
      <c r="B3259" s="105"/>
    </row>
    <row r="3260" spans="2:2" x14ac:dyDescent="0.25">
      <c r="B3260" s="105"/>
    </row>
    <row r="3261" spans="2:2" x14ac:dyDescent="0.25">
      <c r="B3261" s="105"/>
    </row>
    <row r="3262" spans="2:2" x14ac:dyDescent="0.25">
      <c r="B3262" s="105"/>
    </row>
    <row r="3263" spans="2:2" x14ac:dyDescent="0.25">
      <c r="B3263" s="105"/>
    </row>
    <row r="3264" spans="2:2" x14ac:dyDescent="0.25">
      <c r="B3264" s="105"/>
    </row>
    <row r="3265" spans="2:2" x14ac:dyDescent="0.25">
      <c r="B3265" s="105"/>
    </row>
    <row r="3266" spans="2:2" x14ac:dyDescent="0.25">
      <c r="B3266" s="105"/>
    </row>
    <row r="3267" spans="2:2" x14ac:dyDescent="0.25">
      <c r="B3267" s="105"/>
    </row>
    <row r="3268" spans="2:2" x14ac:dyDescent="0.25">
      <c r="B3268" s="105"/>
    </row>
    <row r="3269" spans="2:2" x14ac:dyDescent="0.25">
      <c r="B3269" s="105"/>
    </row>
    <row r="3270" spans="2:2" x14ac:dyDescent="0.25">
      <c r="B3270" s="105"/>
    </row>
    <row r="3271" spans="2:2" x14ac:dyDescent="0.25">
      <c r="B3271" s="105"/>
    </row>
    <row r="3272" spans="2:2" x14ac:dyDescent="0.25">
      <c r="B3272" s="105"/>
    </row>
    <row r="3273" spans="2:2" x14ac:dyDescent="0.25">
      <c r="B3273" s="105"/>
    </row>
    <row r="3274" spans="2:2" x14ac:dyDescent="0.25">
      <c r="B3274" s="105"/>
    </row>
    <row r="3275" spans="2:2" x14ac:dyDescent="0.25">
      <c r="B3275" s="105"/>
    </row>
    <row r="3276" spans="2:2" x14ac:dyDescent="0.25">
      <c r="B3276" s="105"/>
    </row>
    <row r="3277" spans="2:2" x14ac:dyDescent="0.25">
      <c r="B3277" s="105"/>
    </row>
    <row r="3278" spans="2:2" x14ac:dyDescent="0.25">
      <c r="B3278" s="105"/>
    </row>
    <row r="3279" spans="2:2" x14ac:dyDescent="0.25">
      <c r="B3279" s="105"/>
    </row>
    <row r="3280" spans="2:2" x14ac:dyDescent="0.25">
      <c r="B3280" s="105"/>
    </row>
    <row r="3281" spans="2:2" x14ac:dyDescent="0.25">
      <c r="B3281" s="105"/>
    </row>
    <row r="3282" spans="2:2" x14ac:dyDescent="0.25">
      <c r="B3282" s="105"/>
    </row>
    <row r="3283" spans="2:2" x14ac:dyDescent="0.25">
      <c r="B3283" s="105"/>
    </row>
    <row r="3284" spans="2:2" x14ac:dyDescent="0.25">
      <c r="B3284" s="105"/>
    </row>
    <row r="3285" spans="2:2" x14ac:dyDescent="0.25">
      <c r="B3285" s="105"/>
    </row>
    <row r="3286" spans="2:2" x14ac:dyDescent="0.25">
      <c r="B3286" s="105"/>
    </row>
    <row r="3287" spans="2:2" x14ac:dyDescent="0.25">
      <c r="B3287" s="105"/>
    </row>
    <row r="3288" spans="2:2" x14ac:dyDescent="0.25">
      <c r="B3288" s="105"/>
    </row>
    <row r="3289" spans="2:2" x14ac:dyDescent="0.25">
      <c r="B3289" s="105"/>
    </row>
    <row r="3290" spans="2:2" x14ac:dyDescent="0.25">
      <c r="B3290" s="105"/>
    </row>
    <row r="3291" spans="2:2" x14ac:dyDescent="0.25">
      <c r="B3291" s="105"/>
    </row>
    <row r="3292" spans="2:2" x14ac:dyDescent="0.25">
      <c r="B3292" s="105"/>
    </row>
    <row r="3293" spans="2:2" x14ac:dyDescent="0.25">
      <c r="B3293" s="105"/>
    </row>
    <row r="3294" spans="2:2" x14ac:dyDescent="0.25">
      <c r="B3294" s="105"/>
    </row>
    <row r="3295" spans="2:2" x14ac:dyDescent="0.25">
      <c r="B3295" s="105"/>
    </row>
    <row r="3296" spans="2:2" x14ac:dyDescent="0.25">
      <c r="B3296" s="105"/>
    </row>
    <row r="3297" spans="2:2" x14ac:dyDescent="0.25">
      <c r="B3297" s="105"/>
    </row>
    <row r="3298" spans="2:2" x14ac:dyDescent="0.25">
      <c r="B3298" s="105"/>
    </row>
    <row r="3299" spans="2:2" x14ac:dyDescent="0.25">
      <c r="B3299" s="105"/>
    </row>
    <row r="3300" spans="2:2" x14ac:dyDescent="0.25">
      <c r="B3300" s="105"/>
    </row>
    <row r="3301" spans="2:2" x14ac:dyDescent="0.25">
      <c r="B3301" s="105"/>
    </row>
    <row r="3302" spans="2:2" x14ac:dyDescent="0.25">
      <c r="B3302" s="105"/>
    </row>
    <row r="3303" spans="2:2" x14ac:dyDescent="0.25">
      <c r="B3303" s="105"/>
    </row>
    <row r="3304" spans="2:2" x14ac:dyDescent="0.25">
      <c r="B3304" s="105"/>
    </row>
    <row r="3305" spans="2:2" x14ac:dyDescent="0.25">
      <c r="B3305" s="105"/>
    </row>
    <row r="3306" spans="2:2" x14ac:dyDescent="0.25">
      <c r="B3306" s="105"/>
    </row>
    <row r="3307" spans="2:2" x14ac:dyDescent="0.25">
      <c r="B3307" s="105"/>
    </row>
    <row r="3308" spans="2:2" x14ac:dyDescent="0.25">
      <c r="B3308" s="105"/>
    </row>
    <row r="3309" spans="2:2" x14ac:dyDescent="0.25">
      <c r="B3309" s="105"/>
    </row>
    <row r="3310" spans="2:2" x14ac:dyDescent="0.25">
      <c r="B3310" s="105"/>
    </row>
    <row r="3311" spans="2:2" x14ac:dyDescent="0.25">
      <c r="B3311" s="105"/>
    </row>
    <row r="3312" spans="2:2" x14ac:dyDescent="0.25">
      <c r="B3312" s="105"/>
    </row>
    <row r="3313" spans="2:2" x14ac:dyDescent="0.25">
      <c r="B3313" s="105"/>
    </row>
    <row r="3314" spans="2:2" x14ac:dyDescent="0.25">
      <c r="B3314" s="105"/>
    </row>
  </sheetData>
  <conditionalFormatting sqref="N2:N1048576">
    <cfRule type="containsText" dxfId="2" priority="3" operator="containsText" text="NÃO">
      <formula>NOT(ISERROR(SEARCH("NÃO",N2)))</formula>
    </cfRule>
  </conditionalFormatting>
  <conditionalFormatting sqref="O3:O3164">
    <cfRule type="containsText" dxfId="1" priority="1" operator="containsText" text="NÃO">
      <formula>NOT(ISERROR(SEARCH("NÃO",O3)))</formula>
    </cfRule>
  </conditionalFormatting>
  <conditionalFormatting sqref="G3:G3164">
    <cfRule type="duplicateValues" dxfId="0" priority="73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P6253"/>
  <sheetViews>
    <sheetView zoomScale="85" zoomScaleNormal="85" workbookViewId="0">
      <selection activeCell="M36" sqref="M36"/>
    </sheetView>
  </sheetViews>
  <sheetFormatPr defaultColWidth="81.28515625" defaultRowHeight="15" x14ac:dyDescent="0.25"/>
  <cols>
    <col min="1" max="1" width="30.140625" style="132" customWidth="1"/>
    <col min="2" max="2" width="19.85546875" style="86" customWidth="1"/>
    <col min="3" max="3" width="8.140625" style="86" customWidth="1"/>
    <col min="4" max="4" width="24.7109375" style="86" bestFit="1" customWidth="1"/>
    <col min="5" max="5" width="12.85546875" style="95" customWidth="1"/>
    <col min="6" max="6" width="81.7109375" style="86" bestFit="1" customWidth="1"/>
    <col min="7" max="7" width="25.7109375" style="133" bestFit="1" customWidth="1"/>
    <col min="8" max="8" width="25.7109375" style="133" customWidth="1"/>
    <col min="11" max="11" width="30.28515625" style="86" bestFit="1" customWidth="1"/>
    <col min="12" max="12" width="16" style="116" bestFit="1" customWidth="1"/>
    <col min="13" max="13" width="36.28515625" style="116" bestFit="1" customWidth="1"/>
    <col min="14" max="14" width="36.28515625" style="116" customWidth="1"/>
    <col min="15" max="15" width="22.28515625" style="113" bestFit="1" customWidth="1"/>
    <col min="16" max="16" width="17.7109375" style="134" customWidth="1"/>
  </cols>
  <sheetData>
    <row r="1" spans="1:16" ht="72.75" customHeight="1" x14ac:dyDescent="0.25">
      <c r="A1" s="154" t="s">
        <v>173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6"/>
      <c r="M1" s="155"/>
      <c r="N1" s="155"/>
      <c r="O1" s="157"/>
    </row>
    <row r="2" spans="1:16" x14ac:dyDescent="0.25">
      <c r="A2" s="132" t="s">
        <v>0</v>
      </c>
      <c r="B2" t="s">
        <v>1</v>
      </c>
      <c r="C2" t="s">
        <v>5</v>
      </c>
      <c r="D2" t="s">
        <v>6</v>
      </c>
      <c r="E2" s="95" t="s">
        <v>2</v>
      </c>
      <c r="F2" t="s">
        <v>66</v>
      </c>
      <c r="G2" s="133" t="s">
        <v>70</v>
      </c>
      <c r="H2" s="133" t="s">
        <v>155</v>
      </c>
      <c r="I2" t="s">
        <v>68</v>
      </c>
      <c r="J2" t="s">
        <v>71</v>
      </c>
      <c r="K2" s="87" t="s">
        <v>152</v>
      </c>
      <c r="L2" s="110" t="s">
        <v>72</v>
      </c>
      <c r="M2" s="110" t="s">
        <v>73</v>
      </c>
      <c r="N2" s="110" t="s">
        <v>7253</v>
      </c>
      <c r="O2" s="145" t="s">
        <v>69</v>
      </c>
      <c r="P2" s="110" t="s">
        <v>153</v>
      </c>
    </row>
    <row r="3" spans="1:16" x14ac:dyDescent="0.25">
      <c r="B3"/>
      <c r="C3"/>
      <c r="D3"/>
      <c r="F3"/>
      <c r="K3" s="87"/>
      <c r="L3" s="110">
        <v>1</v>
      </c>
      <c r="M3" s="110">
        <v>1</v>
      </c>
      <c r="N3" s="110">
        <v>1</v>
      </c>
      <c r="O3" s="145">
        <v>1</v>
      </c>
      <c r="P3" s="110">
        <v>1</v>
      </c>
    </row>
    <row r="4" spans="1:16" x14ac:dyDescent="0.25">
      <c r="B4"/>
      <c r="C4"/>
      <c r="D4"/>
      <c r="F4"/>
      <c r="K4" s="87"/>
      <c r="L4" s="110"/>
      <c r="M4" s="110"/>
      <c r="N4" s="110"/>
      <c r="O4" s="145"/>
      <c r="P4" s="110"/>
    </row>
    <row r="5" spans="1:16" x14ac:dyDescent="0.25">
      <c r="B5"/>
      <c r="C5"/>
      <c r="D5"/>
      <c r="F5"/>
      <c r="K5" s="87"/>
      <c r="L5" s="110"/>
      <c r="M5" s="110"/>
      <c r="N5" s="110"/>
      <c r="O5" s="145"/>
      <c r="P5" s="110"/>
    </row>
    <row r="6" spans="1:16" x14ac:dyDescent="0.25">
      <c r="B6"/>
      <c r="C6"/>
      <c r="D6"/>
      <c r="F6"/>
      <c r="K6" s="87"/>
      <c r="L6" s="110"/>
      <c r="M6" s="110"/>
      <c r="N6" s="110"/>
      <c r="O6" s="145"/>
      <c r="P6" s="110"/>
    </row>
    <row r="7" spans="1:16" x14ac:dyDescent="0.25">
      <c r="B7"/>
      <c r="C7"/>
      <c r="D7"/>
      <c r="F7"/>
      <c r="K7" s="87"/>
      <c r="L7" s="110"/>
      <c r="M7" s="110"/>
      <c r="N7" s="110"/>
      <c r="O7" s="145"/>
      <c r="P7" s="110"/>
    </row>
    <row r="8" spans="1:16" x14ac:dyDescent="0.25">
      <c r="B8"/>
      <c r="C8"/>
      <c r="D8"/>
      <c r="F8"/>
      <c r="K8" s="87"/>
      <c r="L8" s="110"/>
      <c r="M8" s="110"/>
      <c r="N8" s="110"/>
      <c r="O8" s="145"/>
      <c r="P8" s="110"/>
    </row>
    <row r="9" spans="1:16" x14ac:dyDescent="0.25">
      <c r="B9"/>
      <c r="C9"/>
      <c r="D9"/>
      <c r="F9"/>
      <c r="K9" s="87"/>
      <c r="L9" s="110"/>
      <c r="M9" s="110"/>
      <c r="N9" s="110"/>
      <c r="O9" s="145"/>
      <c r="P9" s="110"/>
    </row>
    <row r="10" spans="1:16" x14ac:dyDescent="0.25">
      <c r="B10"/>
      <c r="C10"/>
      <c r="D10"/>
      <c r="F10"/>
      <c r="K10" s="87"/>
      <c r="L10" s="110"/>
      <c r="M10" s="110"/>
      <c r="N10" s="110"/>
      <c r="O10" s="145"/>
      <c r="P10" s="110"/>
    </row>
    <row r="11" spans="1:16" x14ac:dyDescent="0.25">
      <c r="B11"/>
      <c r="C11"/>
      <c r="D11"/>
      <c r="F11"/>
      <c r="K11" s="87"/>
      <c r="L11" s="110"/>
      <c r="M11" s="110"/>
      <c r="N11" s="110"/>
      <c r="O11" s="145"/>
      <c r="P11" s="110"/>
    </row>
    <row r="12" spans="1:16" x14ac:dyDescent="0.25">
      <c r="B12"/>
      <c r="C12"/>
      <c r="D12"/>
      <c r="F12"/>
      <c r="K12" s="87"/>
      <c r="L12" s="110"/>
      <c r="M12" s="110"/>
      <c r="N12" s="110"/>
      <c r="O12" s="145"/>
      <c r="P12" s="110"/>
    </row>
    <row r="13" spans="1:16" x14ac:dyDescent="0.25">
      <c r="B13"/>
      <c r="C13"/>
      <c r="D13"/>
      <c r="F13"/>
      <c r="K13" s="87"/>
      <c r="L13" s="110"/>
      <c r="M13" s="110"/>
      <c r="N13" s="110"/>
      <c r="O13" s="145"/>
      <c r="P13" s="110"/>
    </row>
    <row r="14" spans="1:16" x14ac:dyDescent="0.25">
      <c r="B14"/>
      <c r="C14"/>
      <c r="D14"/>
      <c r="F14"/>
      <c r="K14" s="87"/>
      <c r="L14" s="110"/>
      <c r="M14" s="110"/>
      <c r="N14" s="110"/>
      <c r="O14" s="145"/>
      <c r="P14" s="110"/>
    </row>
    <row r="15" spans="1:16" x14ac:dyDescent="0.25">
      <c r="B15"/>
      <c r="C15"/>
      <c r="D15"/>
      <c r="F15"/>
      <c r="K15" s="87"/>
      <c r="L15" s="110"/>
      <c r="M15" s="110"/>
      <c r="N15" s="110"/>
      <c r="O15" s="145"/>
      <c r="P15" s="110"/>
    </row>
    <row r="16" spans="1:16" x14ac:dyDescent="0.25">
      <c r="B16"/>
      <c r="C16"/>
      <c r="D16"/>
      <c r="F16"/>
      <c r="K16" s="87"/>
      <c r="L16" s="110"/>
      <c r="M16" s="110"/>
      <c r="N16" s="110"/>
      <c r="O16" s="145"/>
      <c r="P16" s="110"/>
    </row>
    <row r="17" spans="2:16" x14ac:dyDescent="0.25">
      <c r="B17"/>
      <c r="C17"/>
      <c r="D17"/>
      <c r="F17"/>
      <c r="K17" s="87"/>
      <c r="L17" s="110"/>
      <c r="M17" s="110"/>
      <c r="N17" s="110"/>
      <c r="O17" s="145"/>
      <c r="P17" s="110"/>
    </row>
    <row r="18" spans="2:16" x14ac:dyDescent="0.25">
      <c r="B18"/>
      <c r="C18"/>
      <c r="D18"/>
      <c r="F18"/>
      <c r="K18" s="87"/>
      <c r="L18" s="110"/>
      <c r="M18" s="110"/>
      <c r="N18" s="110"/>
      <c r="O18" s="145"/>
      <c r="P18" s="110"/>
    </row>
    <row r="19" spans="2:16" x14ac:dyDescent="0.25">
      <c r="B19"/>
      <c r="C19"/>
      <c r="D19"/>
      <c r="F19"/>
      <c r="K19" s="87"/>
      <c r="L19" s="110"/>
      <c r="M19" s="110"/>
      <c r="N19" s="110"/>
      <c r="O19" s="145"/>
      <c r="P19" s="110"/>
    </row>
    <row r="20" spans="2:16" x14ac:dyDescent="0.25">
      <c r="B20"/>
      <c r="C20"/>
      <c r="D20"/>
      <c r="F20"/>
      <c r="K20" s="87"/>
      <c r="L20" s="110"/>
      <c r="M20" s="110"/>
      <c r="N20" s="110"/>
      <c r="O20" s="145"/>
      <c r="P20" s="110"/>
    </row>
    <row r="21" spans="2:16" x14ac:dyDescent="0.25">
      <c r="B21"/>
      <c r="C21"/>
      <c r="D21"/>
      <c r="F21"/>
      <c r="K21" s="87"/>
      <c r="L21" s="110"/>
      <c r="M21" s="110"/>
      <c r="N21" s="110"/>
      <c r="O21" s="145"/>
      <c r="P21" s="110"/>
    </row>
    <row r="22" spans="2:16" x14ac:dyDescent="0.25">
      <c r="B22"/>
      <c r="C22"/>
      <c r="D22"/>
      <c r="F22"/>
      <c r="K22" s="87"/>
      <c r="L22" s="110"/>
      <c r="M22" s="110"/>
      <c r="N22" s="110"/>
      <c r="O22" s="145"/>
      <c r="P22" s="110"/>
    </row>
    <row r="23" spans="2:16" x14ac:dyDescent="0.25">
      <c r="B23"/>
      <c r="C23"/>
      <c r="D23"/>
      <c r="F23"/>
      <c r="K23" s="87"/>
      <c r="L23" s="110"/>
      <c r="M23" s="110"/>
      <c r="N23" s="110"/>
      <c r="O23" s="145"/>
      <c r="P23" s="110"/>
    </row>
    <row r="24" spans="2:16" x14ac:dyDescent="0.25">
      <c r="B24"/>
      <c r="C24"/>
      <c r="D24"/>
      <c r="F24"/>
      <c r="K24" s="87"/>
      <c r="L24" s="110"/>
      <c r="M24" s="110"/>
      <c r="N24" s="110"/>
      <c r="O24" s="145"/>
      <c r="P24" s="110"/>
    </row>
    <row r="25" spans="2:16" x14ac:dyDescent="0.25">
      <c r="B25"/>
      <c r="C25"/>
      <c r="D25"/>
      <c r="F25"/>
      <c r="K25" s="87"/>
      <c r="L25" s="110"/>
      <c r="M25" s="110"/>
      <c r="N25" s="110"/>
      <c r="O25" s="145"/>
      <c r="P25" s="110"/>
    </row>
    <row r="26" spans="2:16" x14ac:dyDescent="0.25">
      <c r="B26"/>
      <c r="C26"/>
      <c r="D26"/>
      <c r="F26"/>
      <c r="K26" s="87"/>
      <c r="L26" s="110"/>
      <c r="M26" s="110"/>
      <c r="N26" s="110"/>
      <c r="O26" s="145"/>
      <c r="P26" s="110"/>
    </row>
    <row r="27" spans="2:16" x14ac:dyDescent="0.25">
      <c r="B27"/>
      <c r="C27"/>
      <c r="D27"/>
      <c r="F27"/>
      <c r="K27" s="87"/>
      <c r="L27" s="110"/>
      <c r="M27" s="110"/>
      <c r="N27" s="110"/>
      <c r="O27" s="145"/>
      <c r="P27" s="110"/>
    </row>
    <row r="28" spans="2:16" x14ac:dyDescent="0.25">
      <c r="B28"/>
      <c r="C28"/>
      <c r="D28"/>
      <c r="F28"/>
      <c r="K28" s="87"/>
      <c r="L28" s="110"/>
      <c r="M28" s="110"/>
      <c r="N28" s="110"/>
      <c r="O28" s="145"/>
      <c r="P28" s="110"/>
    </row>
    <row r="29" spans="2:16" x14ac:dyDescent="0.25">
      <c r="B29"/>
      <c r="C29"/>
      <c r="D29"/>
      <c r="F29"/>
      <c r="K29" s="87"/>
      <c r="L29" s="110"/>
      <c r="M29" s="110"/>
      <c r="N29" s="110"/>
      <c r="O29" s="145"/>
      <c r="P29" s="110"/>
    </row>
    <row r="30" spans="2:16" x14ac:dyDescent="0.25">
      <c r="B30"/>
      <c r="C30"/>
      <c r="D30"/>
      <c r="F30"/>
      <c r="K30" s="87"/>
      <c r="L30" s="110"/>
      <c r="M30" s="110"/>
      <c r="N30" s="110"/>
      <c r="O30" s="145"/>
      <c r="P30" s="110"/>
    </row>
    <row r="31" spans="2:16" x14ac:dyDescent="0.25">
      <c r="B31"/>
      <c r="C31"/>
      <c r="D31"/>
      <c r="F31"/>
      <c r="K31" s="87"/>
      <c r="L31" s="110"/>
      <c r="M31" s="110"/>
      <c r="N31" s="110"/>
      <c r="O31" s="145"/>
      <c r="P31" s="110"/>
    </row>
    <row r="32" spans="2:16" x14ac:dyDescent="0.25">
      <c r="B32"/>
      <c r="C32"/>
      <c r="D32"/>
      <c r="F32"/>
      <c r="K32" s="87"/>
      <c r="L32" s="110"/>
      <c r="M32" s="110"/>
      <c r="N32" s="110"/>
      <c r="O32" s="145"/>
      <c r="P32" s="110"/>
    </row>
    <row r="33" spans="2:16" x14ac:dyDescent="0.25">
      <c r="B33"/>
      <c r="C33"/>
      <c r="D33"/>
      <c r="F33"/>
      <c r="K33" s="87"/>
      <c r="L33" s="110"/>
      <c r="M33" s="110"/>
      <c r="N33" s="110"/>
      <c r="O33" s="145"/>
      <c r="P33" s="110"/>
    </row>
    <row r="34" spans="2:16" x14ac:dyDescent="0.25">
      <c r="B34"/>
      <c r="C34"/>
      <c r="D34"/>
      <c r="F34"/>
      <c r="K34" s="87"/>
      <c r="L34" s="110"/>
      <c r="M34" s="110"/>
      <c r="N34" s="110"/>
      <c r="O34" s="145"/>
      <c r="P34" s="110"/>
    </row>
    <row r="35" spans="2:16" x14ac:dyDescent="0.25">
      <c r="B35"/>
      <c r="C35"/>
      <c r="D35"/>
      <c r="F35"/>
      <c r="K35" s="87"/>
      <c r="L35" s="110"/>
      <c r="M35" s="110"/>
      <c r="N35" s="110"/>
      <c r="O35" s="145"/>
      <c r="P35" s="110"/>
    </row>
    <row r="36" spans="2:16" x14ac:dyDescent="0.25">
      <c r="B36"/>
      <c r="C36"/>
      <c r="D36"/>
      <c r="F36"/>
      <c r="K36" s="87"/>
      <c r="L36" s="110"/>
      <c r="M36" s="110"/>
      <c r="N36" s="110"/>
      <c r="O36" s="145"/>
      <c r="P36" s="110"/>
    </row>
    <row r="37" spans="2:16" x14ac:dyDescent="0.25">
      <c r="B37"/>
      <c r="C37"/>
      <c r="D37"/>
      <c r="F37"/>
      <c r="K37" s="87"/>
      <c r="L37" s="110"/>
      <c r="M37" s="110"/>
      <c r="N37" s="110"/>
      <c r="O37" s="145"/>
      <c r="P37" s="110"/>
    </row>
    <row r="38" spans="2:16" x14ac:dyDescent="0.25">
      <c r="B38"/>
      <c r="C38"/>
      <c r="D38"/>
      <c r="F38"/>
      <c r="K38" s="87"/>
      <c r="L38" s="110"/>
      <c r="M38" s="110"/>
      <c r="N38" s="110"/>
      <c r="O38" s="145"/>
      <c r="P38" s="110"/>
    </row>
    <row r="39" spans="2:16" x14ac:dyDescent="0.25">
      <c r="B39"/>
      <c r="C39"/>
      <c r="D39"/>
      <c r="F39"/>
      <c r="K39" s="87"/>
      <c r="L39" s="110"/>
      <c r="M39" s="110"/>
      <c r="N39" s="110"/>
      <c r="O39" s="145"/>
      <c r="P39" s="110"/>
    </row>
    <row r="40" spans="2:16" x14ac:dyDescent="0.25">
      <c r="B40"/>
      <c r="C40"/>
      <c r="D40"/>
      <c r="F40"/>
      <c r="K40" s="87"/>
      <c r="L40" s="110"/>
      <c r="M40" s="110"/>
      <c r="N40" s="110"/>
      <c r="O40" s="145"/>
      <c r="P40" s="110"/>
    </row>
    <row r="41" spans="2:16" x14ac:dyDescent="0.25">
      <c r="B41"/>
      <c r="C41"/>
      <c r="D41"/>
      <c r="F41"/>
      <c r="K41" s="87"/>
      <c r="L41" s="110"/>
      <c r="M41" s="110"/>
      <c r="N41" s="110"/>
      <c r="O41" s="145"/>
      <c r="P41" s="110"/>
    </row>
    <row r="42" spans="2:16" x14ac:dyDescent="0.25">
      <c r="B42"/>
      <c r="C42"/>
      <c r="D42"/>
      <c r="F42"/>
      <c r="K42" s="87"/>
      <c r="L42" s="110"/>
      <c r="M42" s="110"/>
      <c r="N42" s="110"/>
      <c r="O42" s="145"/>
      <c r="P42" s="110"/>
    </row>
    <row r="43" spans="2:16" x14ac:dyDescent="0.25">
      <c r="B43"/>
      <c r="C43"/>
      <c r="D43"/>
      <c r="F43"/>
      <c r="K43" s="87"/>
      <c r="L43" s="110"/>
      <c r="M43" s="110"/>
      <c r="N43" s="110"/>
      <c r="O43" s="145"/>
      <c r="P43" s="110"/>
    </row>
    <row r="44" spans="2:16" x14ac:dyDescent="0.25">
      <c r="B44"/>
      <c r="C44"/>
      <c r="D44"/>
      <c r="F44"/>
      <c r="K44" s="87"/>
      <c r="L44" s="110"/>
      <c r="M44" s="110"/>
      <c r="N44" s="110"/>
      <c r="O44" s="145"/>
      <c r="P44" s="110"/>
    </row>
    <row r="45" spans="2:16" x14ac:dyDescent="0.25">
      <c r="B45"/>
      <c r="C45"/>
      <c r="D45"/>
      <c r="F45"/>
      <c r="K45" s="87"/>
      <c r="L45" s="110"/>
      <c r="M45" s="110"/>
      <c r="N45" s="110"/>
      <c r="O45" s="145"/>
      <c r="P45" s="110"/>
    </row>
    <row r="46" spans="2:16" x14ac:dyDescent="0.25">
      <c r="B46"/>
      <c r="C46"/>
      <c r="D46"/>
      <c r="F46"/>
      <c r="K46" s="87"/>
      <c r="L46" s="110"/>
      <c r="M46" s="110"/>
      <c r="N46" s="110"/>
      <c r="O46" s="145"/>
      <c r="P46" s="110"/>
    </row>
    <row r="47" spans="2:16" x14ac:dyDescent="0.25">
      <c r="B47"/>
      <c r="C47"/>
      <c r="D47"/>
      <c r="F47"/>
      <c r="K47" s="87"/>
      <c r="L47" s="110"/>
      <c r="M47" s="110"/>
      <c r="N47" s="110"/>
      <c r="O47" s="145"/>
      <c r="P47" s="110"/>
    </row>
    <row r="48" spans="2:16" x14ac:dyDescent="0.25">
      <c r="B48"/>
      <c r="C48"/>
      <c r="D48"/>
      <c r="F48"/>
      <c r="K48" s="87"/>
      <c r="L48" s="110"/>
      <c r="M48" s="110"/>
      <c r="N48" s="110"/>
      <c r="O48" s="145"/>
      <c r="P48" s="110"/>
    </row>
    <row r="49" spans="2:16" x14ac:dyDescent="0.25">
      <c r="B49"/>
      <c r="C49"/>
      <c r="D49"/>
      <c r="F49"/>
      <c r="K49" s="87"/>
      <c r="L49" s="110"/>
      <c r="M49" s="110"/>
      <c r="N49" s="110"/>
      <c r="O49" s="145"/>
      <c r="P49" s="110"/>
    </row>
    <row r="50" spans="2:16" x14ac:dyDescent="0.25">
      <c r="B50"/>
      <c r="C50"/>
      <c r="D50"/>
      <c r="F50"/>
      <c r="K50" s="87"/>
      <c r="L50" s="110"/>
      <c r="M50" s="110"/>
      <c r="N50" s="110"/>
      <c r="O50" s="145"/>
      <c r="P50" s="110"/>
    </row>
    <row r="51" spans="2:16" x14ac:dyDescent="0.25">
      <c r="B51"/>
      <c r="C51"/>
      <c r="D51"/>
      <c r="F51"/>
      <c r="K51" s="87"/>
      <c r="L51" s="110"/>
      <c r="M51" s="110"/>
      <c r="N51" s="110"/>
      <c r="O51" s="145"/>
      <c r="P51" s="110"/>
    </row>
    <row r="52" spans="2:16" x14ac:dyDescent="0.25">
      <c r="B52"/>
      <c r="C52"/>
      <c r="D52"/>
      <c r="F52"/>
      <c r="K52" s="87"/>
      <c r="L52" s="110"/>
      <c r="M52" s="110"/>
      <c r="N52" s="110"/>
      <c r="O52" s="145"/>
      <c r="P52" s="110"/>
    </row>
    <row r="53" spans="2:16" x14ac:dyDescent="0.25">
      <c r="B53"/>
      <c r="C53"/>
      <c r="D53"/>
      <c r="F53"/>
      <c r="K53" s="87"/>
      <c r="L53" s="110"/>
      <c r="M53" s="110"/>
      <c r="N53" s="110"/>
      <c r="O53" s="145"/>
      <c r="P53" s="110"/>
    </row>
    <row r="54" spans="2:16" x14ac:dyDescent="0.25">
      <c r="B54"/>
      <c r="C54"/>
      <c r="D54"/>
      <c r="F54"/>
      <c r="K54" s="87"/>
      <c r="L54" s="110"/>
      <c r="M54" s="110"/>
      <c r="N54" s="110"/>
      <c r="O54" s="145"/>
      <c r="P54" s="110"/>
    </row>
    <row r="55" spans="2:16" x14ac:dyDescent="0.25">
      <c r="B55"/>
      <c r="C55"/>
      <c r="D55"/>
      <c r="F55"/>
      <c r="K55" s="87"/>
      <c r="L55" s="110"/>
      <c r="M55" s="110"/>
      <c r="N55" s="110"/>
      <c r="O55" s="145"/>
      <c r="P55" s="110"/>
    </row>
    <row r="56" spans="2:16" x14ac:dyDescent="0.25">
      <c r="B56"/>
      <c r="C56"/>
      <c r="D56"/>
      <c r="F56"/>
      <c r="K56" s="87"/>
      <c r="L56" s="110"/>
      <c r="M56" s="110"/>
      <c r="N56" s="110"/>
      <c r="O56" s="145"/>
      <c r="P56" s="110"/>
    </row>
    <row r="57" spans="2:16" x14ac:dyDescent="0.25">
      <c r="B57"/>
      <c r="C57"/>
      <c r="D57"/>
      <c r="F57"/>
      <c r="K57" s="87"/>
      <c r="L57" s="110"/>
      <c r="M57" s="110"/>
      <c r="N57" s="110"/>
      <c r="O57" s="145"/>
      <c r="P57" s="110"/>
    </row>
    <row r="58" spans="2:16" x14ac:dyDescent="0.25">
      <c r="B58"/>
      <c r="C58"/>
      <c r="D58"/>
      <c r="F58"/>
      <c r="K58" s="87"/>
      <c r="L58" s="110"/>
      <c r="M58" s="110"/>
      <c r="N58" s="110"/>
      <c r="O58" s="145"/>
      <c r="P58" s="110"/>
    </row>
    <row r="59" spans="2:16" x14ac:dyDescent="0.25">
      <c r="B59"/>
      <c r="C59"/>
      <c r="D59"/>
      <c r="F59"/>
      <c r="K59" s="87"/>
      <c r="L59" s="110"/>
      <c r="M59" s="110"/>
      <c r="N59" s="110"/>
      <c r="O59" s="145"/>
      <c r="P59" s="110"/>
    </row>
    <row r="60" spans="2:16" x14ac:dyDescent="0.25">
      <c r="B60"/>
      <c r="C60"/>
      <c r="D60"/>
      <c r="F60"/>
      <c r="K60" s="87"/>
      <c r="L60" s="110"/>
      <c r="M60" s="110"/>
      <c r="N60" s="110"/>
      <c r="O60" s="145"/>
      <c r="P60" s="110"/>
    </row>
    <row r="61" spans="2:16" x14ac:dyDescent="0.25">
      <c r="B61"/>
      <c r="C61"/>
      <c r="D61"/>
      <c r="F61"/>
      <c r="K61" s="87"/>
      <c r="L61" s="110"/>
      <c r="M61" s="110"/>
      <c r="N61" s="110"/>
      <c r="O61" s="145"/>
      <c r="P61" s="110"/>
    </row>
    <row r="62" spans="2:16" x14ac:dyDescent="0.25">
      <c r="B62"/>
      <c r="C62"/>
      <c r="D62"/>
      <c r="F62"/>
      <c r="K62" s="87"/>
      <c r="L62" s="110"/>
      <c r="M62" s="110"/>
      <c r="N62" s="110"/>
      <c r="O62" s="145"/>
      <c r="P62" s="110"/>
    </row>
    <row r="63" spans="2:16" x14ac:dyDescent="0.25">
      <c r="B63"/>
      <c r="C63"/>
      <c r="D63"/>
      <c r="F63"/>
      <c r="K63" s="87"/>
      <c r="L63" s="110"/>
      <c r="M63" s="110"/>
      <c r="N63" s="110"/>
      <c r="O63" s="145"/>
      <c r="P63" s="110"/>
    </row>
    <row r="64" spans="2:16" x14ac:dyDescent="0.25">
      <c r="B64"/>
      <c r="C64"/>
      <c r="D64"/>
      <c r="F64"/>
      <c r="K64" s="87"/>
      <c r="L64" s="110"/>
      <c r="M64" s="110"/>
      <c r="N64" s="110"/>
      <c r="O64" s="145"/>
      <c r="P64" s="110"/>
    </row>
    <row r="65" spans="2:16" x14ac:dyDescent="0.25">
      <c r="B65"/>
      <c r="C65"/>
      <c r="D65"/>
      <c r="F65"/>
      <c r="K65" s="87"/>
      <c r="L65" s="110"/>
      <c r="M65" s="110"/>
      <c r="N65" s="110"/>
      <c r="O65" s="145"/>
      <c r="P65" s="110"/>
    </row>
    <row r="66" spans="2:16" x14ac:dyDescent="0.25">
      <c r="B66"/>
      <c r="C66"/>
      <c r="D66"/>
      <c r="F66"/>
      <c r="K66" s="87"/>
      <c r="L66" s="110"/>
      <c r="M66" s="110"/>
      <c r="N66" s="110"/>
      <c r="O66" s="145"/>
      <c r="P66" s="110"/>
    </row>
    <row r="67" spans="2:16" x14ac:dyDescent="0.25">
      <c r="B67"/>
      <c r="C67"/>
      <c r="D67"/>
      <c r="F67"/>
      <c r="K67" s="87"/>
      <c r="L67" s="110"/>
      <c r="M67" s="110"/>
      <c r="N67" s="110"/>
      <c r="O67" s="145"/>
      <c r="P67" s="110"/>
    </row>
    <row r="68" spans="2:16" x14ac:dyDescent="0.25">
      <c r="B68"/>
      <c r="C68"/>
      <c r="D68"/>
      <c r="F68"/>
      <c r="K68" s="87"/>
      <c r="L68" s="110"/>
      <c r="M68" s="110"/>
      <c r="N68" s="110"/>
      <c r="O68" s="145"/>
      <c r="P68" s="110"/>
    </row>
    <row r="69" spans="2:16" x14ac:dyDescent="0.25">
      <c r="B69"/>
      <c r="C69"/>
      <c r="D69"/>
      <c r="F69"/>
      <c r="K69" s="87"/>
      <c r="L69" s="110"/>
      <c r="M69" s="110"/>
      <c r="N69" s="110"/>
      <c r="O69" s="145"/>
      <c r="P69" s="110"/>
    </row>
    <row r="70" spans="2:16" x14ac:dyDescent="0.25">
      <c r="B70"/>
      <c r="C70"/>
      <c r="D70"/>
      <c r="F70"/>
      <c r="K70" s="87"/>
      <c r="L70" s="110"/>
      <c r="M70" s="110"/>
      <c r="N70" s="110"/>
      <c r="O70" s="145"/>
      <c r="P70" s="110"/>
    </row>
    <row r="71" spans="2:16" x14ac:dyDescent="0.25">
      <c r="B71"/>
      <c r="C71"/>
      <c r="D71"/>
      <c r="F71"/>
      <c r="K71" s="87"/>
      <c r="L71" s="110"/>
      <c r="M71" s="110"/>
      <c r="N71" s="110"/>
      <c r="O71" s="145"/>
      <c r="P71" s="110"/>
    </row>
    <row r="72" spans="2:16" x14ac:dyDescent="0.25">
      <c r="B72"/>
      <c r="C72"/>
      <c r="D72"/>
      <c r="F72"/>
      <c r="K72" s="87"/>
      <c r="L72" s="110"/>
      <c r="M72" s="110"/>
      <c r="N72" s="110"/>
      <c r="O72" s="145"/>
      <c r="P72" s="110"/>
    </row>
    <row r="73" spans="2:16" x14ac:dyDescent="0.25">
      <c r="B73"/>
      <c r="C73"/>
      <c r="D73"/>
      <c r="F73"/>
      <c r="K73" s="87"/>
      <c r="L73" s="110"/>
      <c r="M73" s="110"/>
      <c r="N73" s="110"/>
      <c r="O73" s="145"/>
      <c r="P73" s="110"/>
    </row>
    <row r="74" spans="2:16" x14ac:dyDescent="0.25">
      <c r="B74"/>
      <c r="C74"/>
      <c r="D74"/>
      <c r="F74"/>
      <c r="K74" s="87"/>
      <c r="L74" s="110"/>
      <c r="M74" s="110"/>
      <c r="N74" s="110"/>
      <c r="O74" s="145"/>
      <c r="P74" s="110"/>
    </row>
    <row r="75" spans="2:16" x14ac:dyDescent="0.25">
      <c r="B75"/>
      <c r="C75"/>
      <c r="D75"/>
      <c r="F75"/>
      <c r="K75" s="87"/>
      <c r="L75" s="110"/>
      <c r="M75" s="110"/>
      <c r="N75" s="110"/>
      <c r="O75" s="145"/>
      <c r="P75" s="110"/>
    </row>
    <row r="76" spans="2:16" x14ac:dyDescent="0.25">
      <c r="B76"/>
      <c r="C76"/>
      <c r="D76"/>
      <c r="F76"/>
      <c r="K76" s="87"/>
      <c r="L76" s="110"/>
      <c r="M76" s="110"/>
      <c r="N76" s="110"/>
      <c r="O76" s="145"/>
      <c r="P76" s="110"/>
    </row>
    <row r="77" spans="2:16" x14ac:dyDescent="0.25">
      <c r="B77"/>
      <c r="C77"/>
      <c r="D77"/>
      <c r="F77"/>
      <c r="K77" s="87"/>
      <c r="L77" s="110"/>
      <c r="M77" s="110"/>
      <c r="N77" s="110"/>
      <c r="O77" s="145"/>
      <c r="P77" s="110"/>
    </row>
    <row r="78" spans="2:16" x14ac:dyDescent="0.25">
      <c r="B78"/>
      <c r="C78"/>
      <c r="D78"/>
      <c r="F78"/>
      <c r="K78" s="87"/>
      <c r="L78" s="110"/>
      <c r="M78" s="110"/>
      <c r="N78" s="110"/>
      <c r="O78" s="145"/>
      <c r="P78" s="110"/>
    </row>
    <row r="79" spans="2:16" x14ac:dyDescent="0.25">
      <c r="B79"/>
      <c r="C79"/>
      <c r="D79"/>
      <c r="F79"/>
      <c r="K79" s="87"/>
      <c r="L79" s="110"/>
      <c r="M79" s="110"/>
      <c r="N79" s="110"/>
      <c r="O79" s="145"/>
      <c r="P79" s="110"/>
    </row>
    <row r="80" spans="2:16" x14ac:dyDescent="0.25">
      <c r="B80"/>
      <c r="C80"/>
      <c r="D80"/>
      <c r="F80"/>
      <c r="K80" s="87"/>
      <c r="L80" s="110"/>
      <c r="M80" s="110"/>
      <c r="N80" s="110"/>
      <c r="O80" s="145"/>
      <c r="P80" s="110"/>
    </row>
    <row r="81" spans="2:16" x14ac:dyDescent="0.25">
      <c r="B81"/>
      <c r="C81"/>
      <c r="D81"/>
      <c r="F81"/>
      <c r="K81" s="87"/>
      <c r="L81" s="110"/>
      <c r="M81" s="110"/>
      <c r="N81" s="110"/>
      <c r="O81" s="145"/>
      <c r="P81" s="110"/>
    </row>
    <row r="82" spans="2:16" x14ac:dyDescent="0.25">
      <c r="B82"/>
      <c r="C82"/>
      <c r="D82"/>
      <c r="F82"/>
      <c r="K82" s="87"/>
      <c r="L82" s="110"/>
      <c r="M82" s="110"/>
      <c r="N82" s="110"/>
      <c r="O82" s="145"/>
      <c r="P82" s="110"/>
    </row>
    <row r="83" spans="2:16" x14ac:dyDescent="0.25">
      <c r="B83"/>
      <c r="C83"/>
      <c r="D83"/>
      <c r="F83"/>
      <c r="K83" s="87"/>
      <c r="L83" s="110"/>
      <c r="M83" s="110"/>
      <c r="N83" s="110"/>
      <c r="O83" s="145"/>
      <c r="P83" s="110"/>
    </row>
    <row r="84" spans="2:16" x14ac:dyDescent="0.25">
      <c r="B84"/>
      <c r="C84"/>
      <c r="D84"/>
      <c r="F84"/>
      <c r="K84" s="87"/>
      <c r="L84" s="110"/>
      <c r="M84" s="110"/>
      <c r="N84" s="110"/>
      <c r="O84" s="145"/>
      <c r="P84" s="110"/>
    </row>
    <row r="85" spans="2:16" x14ac:dyDescent="0.25">
      <c r="B85"/>
      <c r="C85"/>
      <c r="D85"/>
      <c r="F85"/>
      <c r="K85" s="87"/>
      <c r="L85" s="110"/>
      <c r="M85" s="110"/>
      <c r="N85" s="110"/>
      <c r="O85" s="145"/>
      <c r="P85" s="110"/>
    </row>
    <row r="86" spans="2:16" x14ac:dyDescent="0.25">
      <c r="B86"/>
      <c r="C86"/>
      <c r="D86"/>
      <c r="F86"/>
      <c r="K86" s="87"/>
      <c r="L86" s="110"/>
      <c r="M86" s="110"/>
      <c r="N86" s="110"/>
      <c r="O86" s="145"/>
      <c r="P86" s="110"/>
    </row>
    <row r="87" spans="2:16" x14ac:dyDescent="0.25">
      <c r="B87"/>
      <c r="C87"/>
      <c r="D87"/>
      <c r="F87"/>
      <c r="K87" s="87"/>
      <c r="L87" s="110"/>
      <c r="M87" s="110"/>
      <c r="N87" s="110"/>
      <c r="O87" s="145"/>
      <c r="P87" s="110"/>
    </row>
    <row r="88" spans="2:16" x14ac:dyDescent="0.25">
      <c r="B88"/>
      <c r="C88"/>
      <c r="D88"/>
      <c r="F88"/>
      <c r="K88" s="87"/>
      <c r="L88" s="110"/>
      <c r="M88" s="110"/>
      <c r="N88" s="110"/>
      <c r="O88" s="145"/>
      <c r="P88" s="110"/>
    </row>
    <row r="89" spans="2:16" x14ac:dyDescent="0.25">
      <c r="B89"/>
      <c r="C89"/>
      <c r="D89"/>
      <c r="F89"/>
      <c r="K89" s="87"/>
      <c r="L89" s="110"/>
      <c r="M89" s="110"/>
      <c r="N89" s="110"/>
      <c r="O89" s="145"/>
      <c r="P89" s="110"/>
    </row>
    <row r="90" spans="2:16" x14ac:dyDescent="0.25">
      <c r="B90"/>
      <c r="C90"/>
      <c r="D90"/>
      <c r="F90"/>
      <c r="K90" s="87"/>
      <c r="L90" s="110"/>
      <c r="M90" s="110"/>
      <c r="N90" s="110"/>
      <c r="O90" s="145"/>
      <c r="P90" s="110"/>
    </row>
    <row r="91" spans="2:16" x14ac:dyDescent="0.25">
      <c r="B91"/>
      <c r="C91"/>
      <c r="D91"/>
      <c r="F91"/>
      <c r="K91" s="87"/>
      <c r="L91" s="110"/>
      <c r="M91" s="110"/>
      <c r="N91" s="110"/>
      <c r="O91" s="145"/>
      <c r="P91" s="110"/>
    </row>
    <row r="92" spans="2:16" x14ac:dyDescent="0.25">
      <c r="B92"/>
      <c r="C92"/>
      <c r="D92"/>
      <c r="F92"/>
      <c r="K92" s="87"/>
      <c r="L92" s="110"/>
      <c r="M92" s="110"/>
      <c r="N92" s="110"/>
      <c r="O92" s="145"/>
      <c r="P92" s="110"/>
    </row>
    <row r="93" spans="2:16" x14ac:dyDescent="0.25">
      <c r="B93"/>
      <c r="C93"/>
      <c r="D93"/>
      <c r="F93"/>
      <c r="K93" s="87"/>
      <c r="L93" s="110"/>
      <c r="M93" s="110"/>
      <c r="N93" s="110"/>
      <c r="O93" s="145"/>
      <c r="P93" s="110"/>
    </row>
    <row r="94" spans="2:16" x14ac:dyDescent="0.25">
      <c r="B94"/>
      <c r="C94"/>
      <c r="D94"/>
      <c r="F94"/>
      <c r="K94" s="87"/>
      <c r="L94" s="110"/>
      <c r="M94" s="110"/>
      <c r="N94" s="110"/>
      <c r="O94" s="145"/>
      <c r="P94" s="110"/>
    </row>
    <row r="95" spans="2:16" x14ac:dyDescent="0.25">
      <c r="B95"/>
      <c r="C95"/>
      <c r="D95"/>
      <c r="F95"/>
      <c r="K95" s="87"/>
      <c r="L95" s="110"/>
      <c r="M95" s="110"/>
      <c r="N95" s="110"/>
      <c r="O95" s="145"/>
      <c r="P95" s="110"/>
    </row>
    <row r="96" spans="2:16" x14ac:dyDescent="0.25">
      <c r="B96"/>
      <c r="C96"/>
      <c r="D96"/>
      <c r="F96"/>
      <c r="K96" s="87"/>
      <c r="L96" s="110"/>
      <c r="M96" s="110"/>
      <c r="N96" s="110"/>
      <c r="O96" s="145"/>
      <c r="P96" s="110"/>
    </row>
    <row r="97" spans="2:16" x14ac:dyDescent="0.25">
      <c r="B97"/>
      <c r="C97"/>
      <c r="D97"/>
      <c r="F97"/>
      <c r="K97" s="87"/>
      <c r="L97" s="110"/>
      <c r="M97" s="110"/>
      <c r="N97" s="110"/>
      <c r="O97" s="145"/>
      <c r="P97" s="110"/>
    </row>
    <row r="98" spans="2:16" x14ac:dyDescent="0.25">
      <c r="B98"/>
      <c r="C98"/>
      <c r="D98"/>
      <c r="F98"/>
      <c r="K98" s="87"/>
      <c r="L98" s="110"/>
      <c r="M98" s="110"/>
      <c r="N98" s="110"/>
      <c r="O98" s="145"/>
      <c r="P98" s="110"/>
    </row>
    <row r="99" spans="2:16" x14ac:dyDescent="0.25">
      <c r="B99"/>
      <c r="C99"/>
      <c r="D99"/>
      <c r="F99"/>
      <c r="K99" s="87"/>
      <c r="L99" s="110"/>
      <c r="M99" s="110"/>
      <c r="N99" s="110"/>
      <c r="O99" s="145"/>
      <c r="P99" s="110"/>
    </row>
    <row r="100" spans="2:16" x14ac:dyDescent="0.25">
      <c r="B100"/>
      <c r="C100"/>
      <c r="D100"/>
      <c r="F100"/>
      <c r="K100" s="87"/>
      <c r="L100" s="110"/>
      <c r="M100" s="110"/>
      <c r="N100" s="110"/>
      <c r="O100" s="145"/>
      <c r="P100" s="110"/>
    </row>
    <row r="101" spans="2:16" x14ac:dyDescent="0.25">
      <c r="B101"/>
      <c r="C101"/>
      <c r="D101"/>
      <c r="F101"/>
      <c r="K101" s="87"/>
      <c r="L101" s="110"/>
      <c r="M101" s="110"/>
      <c r="N101" s="110"/>
      <c r="O101" s="145"/>
      <c r="P101" s="110"/>
    </row>
    <row r="102" spans="2:16" x14ac:dyDescent="0.25">
      <c r="B102"/>
      <c r="C102"/>
      <c r="D102"/>
      <c r="F102"/>
      <c r="K102" s="87"/>
      <c r="L102" s="110"/>
      <c r="M102" s="110"/>
      <c r="N102" s="110"/>
      <c r="O102" s="145"/>
      <c r="P102" s="110"/>
    </row>
    <row r="103" spans="2:16" x14ac:dyDescent="0.25">
      <c r="B103"/>
      <c r="C103"/>
      <c r="D103"/>
      <c r="F103"/>
      <c r="K103" s="87"/>
      <c r="L103" s="110"/>
      <c r="M103" s="110"/>
      <c r="N103" s="110"/>
      <c r="O103" s="145"/>
      <c r="P103" s="110"/>
    </row>
    <row r="104" spans="2:16" x14ac:dyDescent="0.25">
      <c r="B104"/>
      <c r="C104"/>
      <c r="D104"/>
      <c r="F104"/>
      <c r="K104" s="87"/>
      <c r="L104" s="110"/>
      <c r="M104" s="110"/>
      <c r="N104" s="110"/>
      <c r="O104" s="145"/>
      <c r="P104" s="110"/>
    </row>
    <row r="105" spans="2:16" x14ac:dyDescent="0.25">
      <c r="B105"/>
      <c r="C105"/>
      <c r="D105"/>
      <c r="F105"/>
      <c r="K105" s="87"/>
      <c r="L105" s="110"/>
      <c r="M105" s="110"/>
      <c r="N105" s="110"/>
      <c r="O105" s="145"/>
      <c r="P105" s="110"/>
    </row>
    <row r="106" spans="2:16" x14ac:dyDescent="0.25">
      <c r="B106"/>
      <c r="C106"/>
      <c r="D106"/>
      <c r="F106"/>
      <c r="K106" s="87"/>
      <c r="L106" s="110"/>
      <c r="M106" s="110"/>
      <c r="N106" s="110"/>
      <c r="O106" s="145"/>
      <c r="P106" s="110"/>
    </row>
    <row r="107" spans="2:16" x14ac:dyDescent="0.25">
      <c r="B107"/>
      <c r="C107"/>
      <c r="D107"/>
      <c r="F107"/>
      <c r="K107" s="87"/>
      <c r="L107" s="110"/>
      <c r="M107" s="110"/>
      <c r="N107" s="110"/>
      <c r="O107" s="145"/>
      <c r="P107" s="110"/>
    </row>
    <row r="108" spans="2:16" x14ac:dyDescent="0.25">
      <c r="B108"/>
      <c r="C108"/>
      <c r="D108"/>
      <c r="F108"/>
      <c r="K108" s="87"/>
      <c r="L108" s="110"/>
      <c r="M108" s="110"/>
      <c r="N108" s="110"/>
      <c r="O108" s="145"/>
      <c r="P108" s="110"/>
    </row>
    <row r="109" spans="2:16" x14ac:dyDescent="0.25">
      <c r="B109"/>
      <c r="C109"/>
      <c r="D109"/>
      <c r="F109"/>
      <c r="K109" s="87"/>
      <c r="L109" s="110"/>
      <c r="M109" s="110"/>
      <c r="N109" s="110"/>
      <c r="O109" s="145"/>
      <c r="P109" s="110"/>
    </row>
    <row r="110" spans="2:16" x14ac:dyDescent="0.25">
      <c r="B110"/>
      <c r="C110"/>
      <c r="D110"/>
      <c r="F110"/>
      <c r="K110" s="87"/>
      <c r="L110" s="110"/>
      <c r="M110" s="110"/>
      <c r="N110" s="110"/>
      <c r="O110" s="145"/>
      <c r="P110" s="110"/>
    </row>
    <row r="111" spans="2:16" x14ac:dyDescent="0.25">
      <c r="B111"/>
      <c r="C111"/>
      <c r="D111"/>
      <c r="F111"/>
      <c r="K111" s="87"/>
      <c r="L111" s="110"/>
      <c r="M111" s="110"/>
      <c r="N111" s="110"/>
      <c r="O111" s="145"/>
      <c r="P111" s="110"/>
    </row>
    <row r="112" spans="2:16" x14ac:dyDescent="0.25">
      <c r="B112"/>
      <c r="C112"/>
      <c r="D112"/>
      <c r="F112"/>
      <c r="K112" s="87"/>
      <c r="L112" s="110"/>
      <c r="M112" s="110"/>
      <c r="N112" s="110"/>
      <c r="O112" s="145"/>
      <c r="P112" s="110"/>
    </row>
    <row r="113" spans="2:16" x14ac:dyDescent="0.25">
      <c r="B113"/>
      <c r="C113"/>
      <c r="D113"/>
      <c r="F113"/>
      <c r="K113" s="87"/>
      <c r="L113" s="110"/>
      <c r="M113" s="110"/>
      <c r="N113" s="110"/>
      <c r="O113" s="145"/>
      <c r="P113" s="110"/>
    </row>
    <row r="114" spans="2:16" x14ac:dyDescent="0.25">
      <c r="B114"/>
      <c r="C114"/>
      <c r="D114"/>
      <c r="F114"/>
      <c r="K114" s="87"/>
      <c r="L114" s="110"/>
      <c r="M114" s="110"/>
      <c r="N114" s="110"/>
      <c r="O114" s="145"/>
      <c r="P114" s="110"/>
    </row>
    <row r="115" spans="2:16" x14ac:dyDescent="0.25">
      <c r="B115"/>
      <c r="C115"/>
      <c r="D115"/>
      <c r="F115"/>
      <c r="K115" s="87"/>
      <c r="L115" s="110"/>
      <c r="M115" s="110"/>
      <c r="N115" s="110"/>
      <c r="O115" s="145"/>
      <c r="P115" s="110"/>
    </row>
    <row r="116" spans="2:16" x14ac:dyDescent="0.25">
      <c r="B116"/>
      <c r="C116"/>
      <c r="D116"/>
      <c r="F116"/>
      <c r="K116" s="87"/>
      <c r="L116" s="110"/>
      <c r="M116" s="110"/>
      <c r="N116" s="110"/>
      <c r="O116" s="145"/>
      <c r="P116" s="110"/>
    </row>
    <row r="117" spans="2:16" x14ac:dyDescent="0.25">
      <c r="B117"/>
      <c r="C117"/>
      <c r="D117"/>
      <c r="F117"/>
      <c r="K117" s="87"/>
      <c r="L117" s="110"/>
      <c r="M117" s="110"/>
      <c r="N117" s="110"/>
      <c r="O117" s="145"/>
      <c r="P117" s="110"/>
    </row>
    <row r="118" spans="2:16" x14ac:dyDescent="0.25">
      <c r="B118"/>
      <c r="C118"/>
      <c r="D118"/>
      <c r="F118"/>
      <c r="K118" s="87"/>
      <c r="L118" s="110"/>
      <c r="M118" s="110"/>
      <c r="N118" s="110"/>
      <c r="O118" s="145"/>
      <c r="P118" s="110"/>
    </row>
    <row r="119" spans="2:16" x14ac:dyDescent="0.25">
      <c r="B119"/>
      <c r="C119"/>
      <c r="D119"/>
      <c r="F119"/>
      <c r="K119" s="87"/>
      <c r="L119" s="110"/>
      <c r="M119" s="110"/>
      <c r="N119" s="110"/>
      <c r="O119" s="145"/>
      <c r="P119" s="110"/>
    </row>
    <row r="120" spans="2:16" x14ac:dyDescent="0.25">
      <c r="B120"/>
      <c r="C120"/>
      <c r="D120"/>
      <c r="F120"/>
      <c r="K120" s="87"/>
      <c r="L120" s="110"/>
      <c r="M120" s="110"/>
      <c r="N120" s="110"/>
      <c r="O120" s="145"/>
      <c r="P120" s="110"/>
    </row>
    <row r="121" spans="2:16" x14ac:dyDescent="0.25">
      <c r="B121"/>
      <c r="C121"/>
      <c r="D121"/>
      <c r="F121"/>
      <c r="K121" s="87"/>
      <c r="L121" s="110"/>
      <c r="M121" s="110"/>
      <c r="N121" s="110"/>
      <c r="O121" s="145"/>
      <c r="P121" s="110"/>
    </row>
    <row r="122" spans="2:16" x14ac:dyDescent="0.25">
      <c r="B122"/>
      <c r="C122"/>
      <c r="D122"/>
      <c r="F122"/>
      <c r="K122" s="87"/>
      <c r="L122" s="110"/>
      <c r="M122" s="110"/>
      <c r="N122" s="110"/>
      <c r="O122" s="145"/>
      <c r="P122" s="110"/>
    </row>
    <row r="123" spans="2:16" x14ac:dyDescent="0.25">
      <c r="B123"/>
      <c r="C123"/>
      <c r="D123"/>
      <c r="F123"/>
      <c r="K123" s="87"/>
      <c r="L123" s="110"/>
      <c r="M123" s="110"/>
      <c r="N123" s="110"/>
      <c r="O123" s="145"/>
      <c r="P123" s="110"/>
    </row>
    <row r="124" spans="2:16" x14ac:dyDescent="0.25">
      <c r="B124"/>
      <c r="C124"/>
      <c r="D124"/>
      <c r="F124"/>
      <c r="K124" s="87"/>
      <c r="L124" s="110"/>
      <c r="M124" s="110"/>
      <c r="N124" s="110"/>
      <c r="O124" s="145"/>
      <c r="P124" s="110"/>
    </row>
    <row r="125" spans="2:16" x14ac:dyDescent="0.25">
      <c r="B125"/>
      <c r="C125"/>
      <c r="D125"/>
      <c r="F125"/>
      <c r="K125" s="87"/>
      <c r="L125" s="110"/>
      <c r="M125" s="110"/>
      <c r="N125" s="110"/>
      <c r="O125" s="145"/>
      <c r="P125" s="110"/>
    </row>
    <row r="126" spans="2:16" x14ac:dyDescent="0.25">
      <c r="B126"/>
      <c r="C126"/>
      <c r="D126"/>
      <c r="F126"/>
      <c r="K126" s="87"/>
      <c r="L126" s="110"/>
      <c r="M126" s="110"/>
      <c r="N126" s="110"/>
      <c r="O126" s="145"/>
      <c r="P126" s="110"/>
    </row>
    <row r="127" spans="2:16" x14ac:dyDescent="0.25">
      <c r="B127"/>
      <c r="C127"/>
      <c r="D127"/>
      <c r="F127"/>
      <c r="K127" s="87"/>
      <c r="L127" s="110"/>
      <c r="M127" s="110"/>
      <c r="N127" s="110"/>
      <c r="O127" s="145"/>
      <c r="P127" s="110"/>
    </row>
    <row r="128" spans="2:16" x14ac:dyDescent="0.25">
      <c r="B128"/>
      <c r="C128"/>
      <c r="D128"/>
      <c r="F128"/>
      <c r="K128" s="87"/>
      <c r="L128" s="110"/>
      <c r="M128" s="110"/>
      <c r="N128" s="110"/>
      <c r="O128" s="145"/>
      <c r="P128" s="110"/>
    </row>
    <row r="129" spans="2:16" x14ac:dyDescent="0.25">
      <c r="B129"/>
      <c r="C129"/>
      <c r="D129"/>
      <c r="F129"/>
      <c r="K129" s="87"/>
      <c r="L129" s="110"/>
      <c r="M129" s="110"/>
      <c r="N129" s="110"/>
      <c r="O129" s="145"/>
      <c r="P129" s="110"/>
    </row>
    <row r="130" spans="2:16" x14ac:dyDescent="0.25">
      <c r="B130"/>
      <c r="C130"/>
      <c r="D130"/>
      <c r="F130"/>
      <c r="K130" s="87"/>
      <c r="L130" s="110"/>
      <c r="M130" s="110"/>
      <c r="N130" s="110"/>
      <c r="O130" s="145"/>
      <c r="P130" s="110"/>
    </row>
    <row r="131" spans="2:16" x14ac:dyDescent="0.25">
      <c r="B131"/>
      <c r="C131"/>
      <c r="D131"/>
      <c r="F131"/>
      <c r="K131" s="87"/>
      <c r="L131" s="110"/>
      <c r="M131" s="110"/>
      <c r="N131" s="110"/>
      <c r="O131" s="145"/>
      <c r="P131" s="110"/>
    </row>
    <row r="132" spans="2:16" x14ac:dyDescent="0.25">
      <c r="B132"/>
      <c r="C132"/>
      <c r="D132"/>
      <c r="F132"/>
      <c r="K132" s="87"/>
      <c r="L132" s="110"/>
      <c r="M132" s="110"/>
      <c r="N132" s="110"/>
      <c r="O132" s="145"/>
      <c r="P132" s="110"/>
    </row>
    <row r="133" spans="2:16" x14ac:dyDescent="0.25">
      <c r="B133"/>
      <c r="C133"/>
      <c r="D133"/>
      <c r="F133"/>
      <c r="K133" s="87"/>
      <c r="L133" s="110"/>
      <c r="M133" s="110"/>
      <c r="N133" s="110"/>
      <c r="O133" s="145"/>
      <c r="P133" s="110"/>
    </row>
    <row r="134" spans="2:16" x14ac:dyDescent="0.25">
      <c r="B134"/>
      <c r="C134"/>
      <c r="D134"/>
      <c r="F134"/>
      <c r="K134" s="87"/>
      <c r="L134" s="110"/>
      <c r="M134" s="110"/>
      <c r="N134" s="110"/>
      <c r="O134" s="145"/>
      <c r="P134" s="110"/>
    </row>
    <row r="135" spans="2:16" x14ac:dyDescent="0.25">
      <c r="B135"/>
      <c r="C135"/>
      <c r="D135"/>
      <c r="F135"/>
      <c r="K135" s="87"/>
      <c r="L135" s="110"/>
      <c r="M135" s="110"/>
      <c r="N135" s="110"/>
      <c r="O135" s="145"/>
      <c r="P135" s="110"/>
    </row>
    <row r="136" spans="2:16" x14ac:dyDescent="0.25">
      <c r="B136"/>
      <c r="C136"/>
      <c r="D136"/>
      <c r="F136"/>
      <c r="K136" s="87"/>
      <c r="L136" s="110"/>
      <c r="M136" s="110"/>
      <c r="N136" s="110"/>
      <c r="O136" s="145"/>
      <c r="P136" s="110"/>
    </row>
    <row r="137" spans="2:16" x14ac:dyDescent="0.25">
      <c r="B137"/>
      <c r="C137"/>
      <c r="D137"/>
      <c r="F137"/>
      <c r="K137" s="87"/>
      <c r="L137" s="110"/>
      <c r="M137" s="110"/>
      <c r="N137" s="110"/>
      <c r="O137" s="145"/>
      <c r="P137" s="110"/>
    </row>
    <row r="138" spans="2:16" x14ac:dyDescent="0.25">
      <c r="B138"/>
      <c r="C138"/>
      <c r="D138"/>
      <c r="F138"/>
      <c r="K138" s="87"/>
      <c r="L138" s="110"/>
      <c r="M138" s="110"/>
      <c r="N138" s="110"/>
      <c r="O138" s="145"/>
      <c r="P138" s="110"/>
    </row>
    <row r="139" spans="2:16" x14ac:dyDescent="0.25">
      <c r="B139"/>
      <c r="C139"/>
      <c r="D139"/>
      <c r="F139"/>
      <c r="K139" s="87"/>
      <c r="L139" s="110"/>
      <c r="M139" s="110"/>
      <c r="N139" s="110"/>
      <c r="O139" s="145"/>
      <c r="P139" s="110"/>
    </row>
    <row r="140" spans="2:16" x14ac:dyDescent="0.25">
      <c r="B140"/>
      <c r="C140"/>
      <c r="D140"/>
      <c r="F140"/>
      <c r="K140" s="87"/>
      <c r="L140" s="110"/>
      <c r="M140" s="110"/>
      <c r="N140" s="110"/>
      <c r="O140" s="145"/>
      <c r="P140" s="110"/>
    </row>
    <row r="141" spans="2:16" x14ac:dyDescent="0.25">
      <c r="B141"/>
      <c r="C141"/>
      <c r="D141"/>
      <c r="F141"/>
      <c r="K141" s="87"/>
      <c r="L141" s="110"/>
      <c r="M141" s="110"/>
      <c r="N141" s="110"/>
      <c r="O141" s="145"/>
      <c r="P141" s="110"/>
    </row>
    <row r="142" spans="2:16" x14ac:dyDescent="0.25">
      <c r="B142"/>
      <c r="C142"/>
      <c r="D142"/>
      <c r="F142"/>
      <c r="K142" s="87"/>
      <c r="L142" s="110"/>
      <c r="M142" s="110"/>
      <c r="N142" s="110"/>
      <c r="O142" s="145"/>
      <c r="P142" s="110"/>
    </row>
    <row r="143" spans="2:16" x14ac:dyDescent="0.25">
      <c r="B143"/>
      <c r="C143"/>
      <c r="D143"/>
      <c r="F143"/>
      <c r="K143" s="87"/>
      <c r="L143" s="110"/>
      <c r="M143" s="110"/>
      <c r="N143" s="110"/>
      <c r="O143" s="145"/>
      <c r="P143" s="110"/>
    </row>
    <row r="144" spans="2:16" x14ac:dyDescent="0.25">
      <c r="B144"/>
      <c r="C144"/>
      <c r="D144"/>
      <c r="F144"/>
      <c r="K144" s="87"/>
      <c r="L144" s="110"/>
      <c r="M144" s="110"/>
      <c r="N144" s="110"/>
      <c r="O144" s="145"/>
      <c r="P144" s="110"/>
    </row>
    <row r="145" spans="2:16" x14ac:dyDescent="0.25">
      <c r="B145"/>
      <c r="C145"/>
      <c r="D145"/>
      <c r="F145"/>
      <c r="K145" s="87"/>
      <c r="L145" s="110"/>
      <c r="M145" s="110"/>
      <c r="N145" s="110"/>
      <c r="O145" s="145"/>
      <c r="P145" s="110"/>
    </row>
    <row r="146" spans="2:16" x14ac:dyDescent="0.25">
      <c r="B146"/>
      <c r="C146"/>
      <c r="D146"/>
      <c r="F146"/>
      <c r="K146" s="87"/>
      <c r="L146" s="110"/>
      <c r="M146" s="110"/>
      <c r="N146" s="110"/>
      <c r="O146" s="145"/>
      <c r="P146" s="110"/>
    </row>
    <row r="147" spans="2:16" x14ac:dyDescent="0.25">
      <c r="B147"/>
      <c r="C147"/>
      <c r="D147"/>
      <c r="F147"/>
      <c r="K147" s="87"/>
      <c r="L147" s="110"/>
      <c r="M147" s="110"/>
      <c r="N147" s="110"/>
      <c r="O147" s="145"/>
      <c r="P147" s="110"/>
    </row>
    <row r="148" spans="2:16" x14ac:dyDescent="0.25">
      <c r="B148"/>
      <c r="C148"/>
      <c r="D148"/>
      <c r="F148"/>
      <c r="K148" s="87"/>
      <c r="L148" s="110"/>
      <c r="M148" s="110"/>
      <c r="N148" s="110"/>
      <c r="O148" s="145"/>
      <c r="P148" s="110"/>
    </row>
    <row r="149" spans="2:16" x14ac:dyDescent="0.25">
      <c r="B149"/>
      <c r="C149"/>
      <c r="D149"/>
      <c r="F149"/>
      <c r="K149" s="87"/>
      <c r="L149" s="110"/>
      <c r="M149" s="110"/>
      <c r="N149" s="110"/>
      <c r="O149" s="145"/>
      <c r="P149" s="110"/>
    </row>
    <row r="150" spans="2:16" x14ac:dyDescent="0.25">
      <c r="B150"/>
      <c r="C150"/>
      <c r="D150"/>
      <c r="F150"/>
      <c r="K150" s="87"/>
      <c r="L150" s="110"/>
      <c r="M150" s="110"/>
      <c r="N150" s="110"/>
      <c r="O150" s="145"/>
      <c r="P150" s="110"/>
    </row>
    <row r="151" spans="2:16" x14ac:dyDescent="0.25">
      <c r="B151"/>
      <c r="C151"/>
      <c r="D151"/>
      <c r="F151"/>
      <c r="K151" s="87"/>
      <c r="L151" s="110"/>
      <c r="M151" s="110"/>
      <c r="N151" s="110"/>
      <c r="O151" s="145"/>
      <c r="P151" s="110"/>
    </row>
    <row r="152" spans="2:16" x14ac:dyDescent="0.25">
      <c r="B152"/>
      <c r="C152"/>
      <c r="D152"/>
      <c r="F152"/>
      <c r="K152" s="87"/>
      <c r="L152" s="110"/>
      <c r="M152" s="110"/>
      <c r="N152" s="110"/>
      <c r="O152" s="145"/>
      <c r="P152" s="110"/>
    </row>
    <row r="153" spans="2:16" x14ac:dyDescent="0.25">
      <c r="B153"/>
      <c r="C153"/>
      <c r="D153"/>
      <c r="F153"/>
      <c r="K153" s="87"/>
      <c r="L153" s="110"/>
      <c r="M153" s="110"/>
      <c r="N153" s="110"/>
      <c r="O153" s="145"/>
      <c r="P153" s="110"/>
    </row>
    <row r="154" spans="2:16" x14ac:dyDescent="0.25">
      <c r="B154"/>
      <c r="C154"/>
      <c r="D154"/>
      <c r="F154"/>
      <c r="K154" s="87"/>
      <c r="L154" s="110"/>
      <c r="M154" s="110"/>
      <c r="N154" s="110"/>
      <c r="O154" s="145"/>
      <c r="P154" s="110"/>
    </row>
    <row r="155" spans="2:16" x14ac:dyDescent="0.25">
      <c r="B155"/>
      <c r="C155"/>
      <c r="D155"/>
      <c r="F155"/>
      <c r="K155" s="87"/>
      <c r="L155" s="110"/>
      <c r="M155" s="110"/>
      <c r="N155" s="110"/>
      <c r="O155" s="145"/>
      <c r="P155" s="110"/>
    </row>
    <row r="156" spans="2:16" x14ac:dyDescent="0.25">
      <c r="B156"/>
      <c r="C156"/>
      <c r="D156"/>
      <c r="F156"/>
      <c r="K156" s="87"/>
      <c r="L156" s="110"/>
      <c r="M156" s="110"/>
      <c r="N156" s="110"/>
      <c r="O156" s="145"/>
      <c r="P156" s="110"/>
    </row>
    <row r="157" spans="2:16" x14ac:dyDescent="0.25">
      <c r="B157"/>
      <c r="C157"/>
      <c r="D157"/>
      <c r="F157"/>
      <c r="K157" s="87"/>
      <c r="L157" s="110"/>
      <c r="M157" s="110"/>
      <c r="N157" s="110"/>
      <c r="O157" s="145"/>
      <c r="P157" s="110"/>
    </row>
    <row r="158" spans="2:16" x14ac:dyDescent="0.25">
      <c r="B158"/>
      <c r="C158"/>
      <c r="D158"/>
      <c r="F158"/>
      <c r="K158" s="87"/>
      <c r="L158" s="110"/>
      <c r="M158" s="110"/>
      <c r="N158" s="110"/>
      <c r="O158" s="145"/>
      <c r="P158" s="110"/>
    </row>
    <row r="159" spans="2:16" x14ac:dyDescent="0.25">
      <c r="B159"/>
      <c r="C159"/>
      <c r="D159"/>
      <c r="F159"/>
      <c r="K159" s="87"/>
      <c r="L159" s="110"/>
      <c r="M159" s="110"/>
      <c r="N159" s="110"/>
      <c r="O159" s="145"/>
      <c r="P159" s="110"/>
    </row>
    <row r="160" spans="2:16" x14ac:dyDescent="0.25">
      <c r="B160"/>
      <c r="C160"/>
      <c r="D160"/>
      <c r="F160"/>
      <c r="K160" s="87"/>
      <c r="L160" s="110"/>
      <c r="M160" s="110"/>
      <c r="N160" s="110"/>
      <c r="O160" s="145"/>
      <c r="P160" s="110"/>
    </row>
    <row r="161" spans="2:16" x14ac:dyDescent="0.25">
      <c r="B161"/>
      <c r="C161"/>
      <c r="D161"/>
      <c r="F161"/>
      <c r="K161" s="87"/>
      <c r="L161" s="110"/>
      <c r="M161" s="110"/>
      <c r="N161" s="110"/>
      <c r="O161" s="145"/>
      <c r="P161" s="110"/>
    </row>
    <row r="162" spans="2:16" x14ac:dyDescent="0.25">
      <c r="B162"/>
      <c r="C162"/>
      <c r="D162"/>
      <c r="F162"/>
      <c r="K162" s="87"/>
      <c r="L162" s="110"/>
      <c r="M162" s="110"/>
      <c r="N162" s="110"/>
      <c r="O162" s="145"/>
      <c r="P162" s="110"/>
    </row>
    <row r="163" spans="2:16" x14ac:dyDescent="0.25">
      <c r="B163"/>
      <c r="C163"/>
      <c r="D163"/>
      <c r="F163"/>
      <c r="K163" s="87"/>
      <c r="L163" s="110"/>
      <c r="M163" s="110"/>
      <c r="N163" s="110"/>
      <c r="O163" s="145"/>
      <c r="P163" s="110"/>
    </row>
    <row r="164" spans="2:16" x14ac:dyDescent="0.25">
      <c r="B164"/>
      <c r="C164"/>
      <c r="D164"/>
      <c r="F164"/>
      <c r="K164" s="87"/>
      <c r="L164" s="110"/>
      <c r="M164" s="110"/>
      <c r="N164" s="110"/>
      <c r="O164" s="145"/>
      <c r="P164" s="110"/>
    </row>
    <row r="165" spans="2:16" x14ac:dyDescent="0.25">
      <c r="B165"/>
      <c r="C165"/>
      <c r="D165"/>
      <c r="F165"/>
      <c r="K165" s="87"/>
      <c r="L165" s="110"/>
      <c r="M165" s="110"/>
      <c r="N165" s="110"/>
      <c r="O165" s="145"/>
      <c r="P165" s="110"/>
    </row>
    <row r="166" spans="2:16" x14ac:dyDescent="0.25">
      <c r="B166"/>
      <c r="C166"/>
      <c r="D166"/>
      <c r="F166"/>
      <c r="K166" s="87"/>
      <c r="L166" s="110"/>
      <c r="M166" s="110"/>
      <c r="N166" s="110"/>
      <c r="O166" s="145"/>
      <c r="P166" s="110"/>
    </row>
    <row r="167" spans="2:16" x14ac:dyDescent="0.25">
      <c r="B167"/>
      <c r="C167"/>
      <c r="D167"/>
      <c r="F167"/>
      <c r="K167" s="87"/>
      <c r="L167" s="110"/>
      <c r="M167" s="110"/>
      <c r="N167" s="110"/>
      <c r="O167" s="145"/>
      <c r="P167" s="110"/>
    </row>
    <row r="168" spans="2:16" x14ac:dyDescent="0.25">
      <c r="B168"/>
      <c r="C168"/>
      <c r="D168"/>
      <c r="F168"/>
      <c r="K168" s="87"/>
      <c r="L168" s="110"/>
      <c r="M168" s="110"/>
      <c r="N168" s="110"/>
      <c r="O168" s="145"/>
      <c r="P168" s="110"/>
    </row>
    <row r="169" spans="2:16" x14ac:dyDescent="0.25">
      <c r="B169"/>
      <c r="C169"/>
      <c r="D169"/>
      <c r="F169"/>
      <c r="K169" s="87"/>
      <c r="L169" s="110"/>
      <c r="M169" s="110"/>
      <c r="N169" s="110"/>
      <c r="O169" s="145"/>
      <c r="P169" s="110"/>
    </row>
    <row r="170" spans="2:16" x14ac:dyDescent="0.25">
      <c r="B170"/>
      <c r="C170"/>
      <c r="D170"/>
      <c r="F170"/>
      <c r="K170" s="87"/>
      <c r="L170" s="110"/>
      <c r="M170" s="110"/>
      <c r="N170" s="110"/>
      <c r="O170" s="145"/>
      <c r="P170" s="110"/>
    </row>
    <row r="171" spans="2:16" x14ac:dyDescent="0.25">
      <c r="B171"/>
      <c r="C171"/>
      <c r="D171"/>
      <c r="F171"/>
      <c r="K171" s="87"/>
      <c r="L171" s="110"/>
      <c r="M171" s="110"/>
      <c r="N171" s="110"/>
      <c r="O171" s="145"/>
      <c r="P171" s="110"/>
    </row>
    <row r="172" spans="2:16" x14ac:dyDescent="0.25">
      <c r="B172"/>
      <c r="C172"/>
      <c r="D172"/>
      <c r="F172"/>
      <c r="K172" s="87"/>
      <c r="L172" s="110"/>
      <c r="M172" s="110"/>
      <c r="N172" s="110"/>
      <c r="O172" s="145"/>
      <c r="P172" s="110"/>
    </row>
    <row r="173" spans="2:16" x14ac:dyDescent="0.25">
      <c r="B173"/>
      <c r="C173"/>
      <c r="D173"/>
      <c r="F173"/>
      <c r="K173" s="87"/>
      <c r="L173" s="110"/>
      <c r="M173" s="110"/>
      <c r="N173" s="110"/>
      <c r="O173" s="145"/>
      <c r="P173" s="110"/>
    </row>
    <row r="174" spans="2:16" x14ac:dyDescent="0.25">
      <c r="B174"/>
      <c r="C174"/>
      <c r="D174"/>
      <c r="F174"/>
      <c r="K174" s="87"/>
      <c r="L174" s="110"/>
      <c r="M174" s="110"/>
      <c r="N174" s="110"/>
      <c r="O174" s="145"/>
      <c r="P174" s="110"/>
    </row>
    <row r="175" spans="2:16" x14ac:dyDescent="0.25">
      <c r="B175"/>
      <c r="C175"/>
      <c r="D175"/>
      <c r="F175"/>
      <c r="K175" s="87"/>
      <c r="L175" s="110"/>
      <c r="M175" s="110"/>
      <c r="N175" s="110"/>
      <c r="O175" s="145"/>
      <c r="P175" s="110"/>
    </row>
    <row r="176" spans="2:16" x14ac:dyDescent="0.25">
      <c r="B176"/>
      <c r="C176"/>
      <c r="D176"/>
      <c r="F176"/>
      <c r="K176" s="87"/>
      <c r="L176" s="110"/>
      <c r="M176" s="110"/>
      <c r="N176" s="110"/>
      <c r="O176" s="145"/>
      <c r="P176" s="110"/>
    </row>
    <row r="177" spans="2:16" x14ac:dyDescent="0.25">
      <c r="B177"/>
      <c r="C177"/>
      <c r="D177"/>
      <c r="F177"/>
      <c r="K177" s="87"/>
      <c r="L177" s="110"/>
      <c r="M177" s="110"/>
      <c r="N177" s="110"/>
      <c r="O177" s="145"/>
      <c r="P177" s="110"/>
    </row>
    <row r="178" spans="2:16" x14ac:dyDescent="0.25">
      <c r="B178"/>
      <c r="C178"/>
      <c r="D178"/>
      <c r="F178"/>
      <c r="K178" s="87"/>
      <c r="L178" s="110"/>
      <c r="M178" s="110"/>
      <c r="N178" s="110"/>
      <c r="O178" s="145"/>
      <c r="P178" s="110"/>
    </row>
    <row r="179" spans="2:16" x14ac:dyDescent="0.25">
      <c r="B179"/>
      <c r="C179"/>
      <c r="D179"/>
      <c r="F179"/>
      <c r="K179" s="87"/>
      <c r="L179" s="110"/>
      <c r="M179" s="110"/>
      <c r="N179" s="110"/>
      <c r="O179" s="145"/>
      <c r="P179" s="110"/>
    </row>
    <row r="180" spans="2:16" x14ac:dyDescent="0.25">
      <c r="B180"/>
      <c r="C180"/>
      <c r="D180"/>
      <c r="F180"/>
      <c r="K180" s="87"/>
      <c r="L180" s="110"/>
      <c r="M180" s="110"/>
      <c r="N180" s="110"/>
      <c r="O180" s="145"/>
      <c r="P180" s="110"/>
    </row>
    <row r="181" spans="2:16" x14ac:dyDescent="0.25">
      <c r="B181"/>
      <c r="C181"/>
      <c r="D181"/>
      <c r="F181"/>
      <c r="K181" s="87"/>
      <c r="L181" s="110"/>
      <c r="M181" s="110"/>
      <c r="N181" s="110"/>
      <c r="O181" s="145"/>
      <c r="P181" s="110"/>
    </row>
    <row r="182" spans="2:16" x14ac:dyDescent="0.25">
      <c r="B182"/>
      <c r="C182"/>
      <c r="D182"/>
      <c r="F182"/>
      <c r="K182" s="87"/>
      <c r="L182" s="110"/>
      <c r="M182" s="110"/>
      <c r="N182" s="110"/>
      <c r="O182" s="145"/>
      <c r="P182" s="110"/>
    </row>
    <row r="183" spans="2:16" x14ac:dyDescent="0.25">
      <c r="B183"/>
      <c r="C183"/>
      <c r="D183"/>
      <c r="F183"/>
      <c r="K183" s="87"/>
      <c r="L183" s="110"/>
      <c r="M183" s="110"/>
      <c r="N183" s="110"/>
      <c r="O183" s="145"/>
      <c r="P183" s="110"/>
    </row>
    <row r="184" spans="2:16" x14ac:dyDescent="0.25">
      <c r="B184"/>
      <c r="C184"/>
      <c r="D184"/>
      <c r="F184"/>
      <c r="K184" s="87"/>
      <c r="L184" s="110"/>
      <c r="M184" s="110"/>
      <c r="N184" s="110"/>
      <c r="O184" s="145"/>
      <c r="P184" s="110"/>
    </row>
    <row r="185" spans="2:16" x14ac:dyDescent="0.25">
      <c r="B185"/>
      <c r="C185"/>
      <c r="D185"/>
      <c r="F185"/>
      <c r="K185" s="87"/>
      <c r="L185" s="110"/>
      <c r="M185" s="110"/>
      <c r="N185" s="110"/>
      <c r="O185" s="145"/>
      <c r="P185" s="110"/>
    </row>
    <row r="186" spans="2:16" x14ac:dyDescent="0.25">
      <c r="B186"/>
      <c r="C186"/>
      <c r="D186"/>
      <c r="F186"/>
      <c r="K186" s="87"/>
      <c r="L186" s="110"/>
      <c r="M186" s="110"/>
      <c r="N186" s="110"/>
      <c r="O186" s="145"/>
      <c r="P186" s="110"/>
    </row>
    <row r="187" spans="2:16" x14ac:dyDescent="0.25">
      <c r="B187"/>
      <c r="C187"/>
      <c r="D187"/>
      <c r="F187"/>
      <c r="K187" s="87"/>
      <c r="L187" s="110"/>
      <c r="M187" s="110"/>
      <c r="N187" s="110"/>
      <c r="O187" s="145"/>
      <c r="P187" s="110"/>
    </row>
    <row r="188" spans="2:16" x14ac:dyDescent="0.25">
      <c r="B188"/>
      <c r="C188"/>
      <c r="D188"/>
      <c r="F188"/>
      <c r="K188" s="87"/>
      <c r="L188" s="110"/>
      <c r="M188" s="110"/>
      <c r="N188" s="110"/>
      <c r="O188" s="145"/>
      <c r="P188" s="110"/>
    </row>
    <row r="189" spans="2:16" x14ac:dyDescent="0.25">
      <c r="B189"/>
      <c r="C189"/>
      <c r="D189"/>
      <c r="F189"/>
      <c r="K189" s="87"/>
      <c r="L189" s="110"/>
      <c r="M189" s="110"/>
      <c r="N189" s="110"/>
      <c r="O189" s="145"/>
      <c r="P189" s="110"/>
    </row>
    <row r="190" spans="2:16" x14ac:dyDescent="0.25">
      <c r="B190"/>
      <c r="C190"/>
      <c r="D190"/>
      <c r="F190"/>
      <c r="K190" s="87"/>
      <c r="L190" s="110"/>
      <c r="M190" s="110"/>
      <c r="N190" s="110"/>
      <c r="O190" s="145"/>
      <c r="P190" s="110"/>
    </row>
    <row r="191" spans="2:16" x14ac:dyDescent="0.25">
      <c r="B191"/>
      <c r="C191"/>
      <c r="D191"/>
      <c r="F191"/>
      <c r="K191" s="87"/>
      <c r="L191" s="110"/>
      <c r="M191" s="110"/>
      <c r="N191" s="110"/>
      <c r="O191" s="145"/>
      <c r="P191" s="110"/>
    </row>
    <row r="192" spans="2:16" x14ac:dyDescent="0.25">
      <c r="B192"/>
      <c r="C192"/>
      <c r="D192"/>
      <c r="F192"/>
      <c r="K192" s="87"/>
      <c r="L192" s="110"/>
      <c r="M192" s="110"/>
      <c r="N192" s="110"/>
      <c r="O192" s="145"/>
      <c r="P192" s="110"/>
    </row>
    <row r="193" spans="2:16" x14ac:dyDescent="0.25">
      <c r="B193"/>
      <c r="C193"/>
      <c r="D193"/>
      <c r="F193"/>
      <c r="K193" s="87"/>
      <c r="L193" s="110"/>
      <c r="M193" s="110"/>
      <c r="N193" s="110"/>
      <c r="O193" s="145"/>
      <c r="P193" s="110"/>
    </row>
    <row r="194" spans="2:16" x14ac:dyDescent="0.25">
      <c r="B194"/>
      <c r="C194"/>
      <c r="D194"/>
      <c r="F194"/>
      <c r="K194" s="87"/>
      <c r="L194" s="110"/>
      <c r="M194" s="110"/>
      <c r="N194" s="110"/>
      <c r="O194" s="145"/>
      <c r="P194" s="110"/>
    </row>
    <row r="195" spans="2:16" x14ac:dyDescent="0.25">
      <c r="B195"/>
      <c r="C195"/>
      <c r="D195"/>
      <c r="F195"/>
      <c r="K195" s="87"/>
      <c r="L195" s="110"/>
      <c r="M195" s="110"/>
      <c r="N195" s="110"/>
      <c r="O195" s="145"/>
      <c r="P195" s="110"/>
    </row>
    <row r="196" spans="2:16" x14ac:dyDescent="0.25">
      <c r="B196"/>
      <c r="C196"/>
      <c r="D196"/>
      <c r="F196"/>
      <c r="K196" s="87"/>
      <c r="L196" s="110"/>
      <c r="M196" s="110"/>
      <c r="N196" s="110"/>
      <c r="O196" s="145"/>
      <c r="P196" s="110"/>
    </row>
    <row r="197" spans="2:16" x14ac:dyDescent="0.25">
      <c r="B197"/>
      <c r="C197"/>
      <c r="D197"/>
      <c r="F197"/>
      <c r="K197" s="87"/>
      <c r="L197" s="110"/>
      <c r="M197" s="110"/>
      <c r="N197" s="110"/>
      <c r="O197" s="145"/>
      <c r="P197" s="110"/>
    </row>
    <row r="198" spans="2:16" x14ac:dyDescent="0.25">
      <c r="B198"/>
      <c r="C198"/>
      <c r="D198"/>
      <c r="F198"/>
      <c r="K198" s="87"/>
      <c r="L198" s="110"/>
      <c r="M198" s="110"/>
      <c r="N198" s="110"/>
      <c r="O198" s="145"/>
      <c r="P198" s="110"/>
    </row>
    <row r="199" spans="2:16" x14ac:dyDescent="0.25">
      <c r="B199"/>
      <c r="C199"/>
      <c r="D199"/>
      <c r="F199"/>
      <c r="K199" s="87"/>
      <c r="L199" s="110"/>
      <c r="M199" s="110"/>
      <c r="N199" s="110"/>
      <c r="O199" s="145"/>
      <c r="P199" s="110"/>
    </row>
    <row r="200" spans="2:16" x14ac:dyDescent="0.25">
      <c r="B200"/>
      <c r="C200"/>
      <c r="D200"/>
      <c r="F200"/>
      <c r="K200" s="87"/>
      <c r="L200" s="110"/>
      <c r="M200" s="110"/>
      <c r="N200" s="110"/>
      <c r="O200" s="145"/>
      <c r="P200" s="110"/>
    </row>
    <row r="201" spans="2:16" x14ac:dyDescent="0.25">
      <c r="B201"/>
      <c r="C201"/>
      <c r="D201"/>
      <c r="F201"/>
      <c r="K201" s="87"/>
      <c r="L201" s="110"/>
      <c r="M201" s="110"/>
      <c r="N201" s="110"/>
      <c r="O201" s="145"/>
      <c r="P201" s="110"/>
    </row>
    <row r="202" spans="2:16" x14ac:dyDescent="0.25">
      <c r="B202"/>
      <c r="C202"/>
      <c r="D202"/>
      <c r="F202"/>
      <c r="K202" s="87"/>
      <c r="L202" s="110"/>
      <c r="M202" s="110"/>
      <c r="N202" s="110"/>
      <c r="O202" s="145"/>
      <c r="P202" s="110"/>
    </row>
    <row r="203" spans="2:16" x14ac:dyDescent="0.25">
      <c r="B203"/>
      <c r="C203"/>
      <c r="D203"/>
      <c r="F203"/>
      <c r="K203" s="87"/>
      <c r="L203" s="110"/>
      <c r="M203" s="110"/>
      <c r="N203" s="110"/>
      <c r="O203" s="145"/>
      <c r="P203" s="110"/>
    </row>
    <row r="204" spans="2:16" x14ac:dyDescent="0.25">
      <c r="B204"/>
      <c r="C204"/>
      <c r="D204"/>
      <c r="F204"/>
      <c r="K204" s="87"/>
      <c r="L204" s="110"/>
      <c r="M204" s="110"/>
      <c r="N204" s="110"/>
      <c r="O204" s="145"/>
      <c r="P204" s="110"/>
    </row>
    <row r="205" spans="2:16" x14ac:dyDescent="0.25">
      <c r="B205"/>
      <c r="C205"/>
      <c r="D205"/>
      <c r="F205"/>
      <c r="K205" s="87"/>
      <c r="L205" s="110"/>
      <c r="M205" s="110"/>
      <c r="N205" s="110"/>
      <c r="O205" s="145"/>
      <c r="P205" s="110"/>
    </row>
    <row r="206" spans="2:16" x14ac:dyDescent="0.25">
      <c r="B206"/>
      <c r="C206"/>
      <c r="D206"/>
      <c r="F206"/>
      <c r="K206" s="87"/>
      <c r="L206" s="110"/>
      <c r="M206" s="110"/>
      <c r="N206" s="110"/>
      <c r="O206" s="145"/>
      <c r="P206" s="110"/>
    </row>
    <row r="207" spans="2:16" x14ac:dyDescent="0.25">
      <c r="B207"/>
      <c r="C207"/>
      <c r="D207"/>
      <c r="F207"/>
      <c r="K207" s="87"/>
      <c r="L207" s="110"/>
      <c r="M207" s="110"/>
      <c r="N207" s="110"/>
      <c r="O207" s="145"/>
      <c r="P207" s="110"/>
    </row>
    <row r="208" spans="2:16" x14ac:dyDescent="0.25">
      <c r="B208"/>
      <c r="C208"/>
      <c r="D208"/>
      <c r="F208"/>
      <c r="K208" s="87"/>
      <c r="L208" s="110"/>
      <c r="M208" s="110"/>
      <c r="N208" s="110"/>
      <c r="O208" s="145"/>
      <c r="P208" s="110"/>
    </row>
    <row r="209" spans="2:16" x14ac:dyDescent="0.25">
      <c r="B209"/>
      <c r="C209"/>
      <c r="D209"/>
      <c r="F209"/>
      <c r="K209" s="87"/>
      <c r="L209" s="110"/>
      <c r="M209" s="110"/>
      <c r="N209" s="110"/>
      <c r="O209" s="145"/>
      <c r="P209" s="110"/>
    </row>
    <row r="210" spans="2:16" x14ac:dyDescent="0.25">
      <c r="B210"/>
      <c r="C210"/>
      <c r="D210"/>
      <c r="F210"/>
      <c r="K210" s="87"/>
      <c r="L210" s="110"/>
      <c r="M210" s="110"/>
      <c r="N210" s="110"/>
      <c r="O210" s="145"/>
      <c r="P210" s="110"/>
    </row>
    <row r="211" spans="2:16" x14ac:dyDescent="0.25">
      <c r="B211"/>
      <c r="C211"/>
      <c r="D211"/>
      <c r="F211"/>
      <c r="K211" s="87"/>
      <c r="L211" s="110"/>
      <c r="M211" s="110"/>
      <c r="N211" s="110"/>
      <c r="O211" s="145"/>
      <c r="P211" s="110"/>
    </row>
    <row r="212" spans="2:16" x14ac:dyDescent="0.25">
      <c r="B212"/>
      <c r="C212"/>
      <c r="D212"/>
      <c r="F212"/>
      <c r="K212" s="87"/>
      <c r="L212" s="110"/>
      <c r="M212" s="110"/>
      <c r="N212" s="110"/>
      <c r="O212" s="145"/>
      <c r="P212" s="110"/>
    </row>
    <row r="213" spans="2:16" x14ac:dyDescent="0.25">
      <c r="B213"/>
      <c r="C213"/>
      <c r="D213"/>
      <c r="F213"/>
      <c r="K213" s="87"/>
      <c r="L213" s="110"/>
      <c r="M213" s="110"/>
      <c r="N213" s="110"/>
      <c r="O213" s="145"/>
      <c r="P213" s="110"/>
    </row>
    <row r="214" spans="2:16" x14ac:dyDescent="0.25">
      <c r="B214"/>
      <c r="C214"/>
      <c r="D214"/>
      <c r="F214"/>
      <c r="K214" s="87"/>
      <c r="L214" s="110"/>
      <c r="M214" s="110"/>
      <c r="N214" s="110"/>
      <c r="O214" s="145"/>
      <c r="P214" s="110"/>
    </row>
    <row r="215" spans="2:16" x14ac:dyDescent="0.25">
      <c r="B215"/>
      <c r="C215"/>
      <c r="D215"/>
      <c r="F215"/>
      <c r="K215" s="87"/>
      <c r="L215" s="110"/>
      <c r="M215" s="110"/>
      <c r="N215" s="110"/>
      <c r="O215" s="145"/>
      <c r="P215" s="110"/>
    </row>
    <row r="216" spans="2:16" x14ac:dyDescent="0.25">
      <c r="B216"/>
      <c r="C216"/>
      <c r="D216"/>
      <c r="F216"/>
      <c r="K216" s="87"/>
      <c r="L216" s="110"/>
      <c r="M216" s="110"/>
      <c r="N216" s="110"/>
      <c r="O216" s="145"/>
      <c r="P216" s="110"/>
    </row>
    <row r="217" spans="2:16" x14ac:dyDescent="0.25">
      <c r="B217"/>
      <c r="C217"/>
      <c r="D217"/>
      <c r="F217"/>
      <c r="K217" s="87"/>
      <c r="L217" s="110"/>
      <c r="M217" s="110"/>
      <c r="N217" s="110"/>
      <c r="O217" s="145"/>
      <c r="P217" s="110"/>
    </row>
    <row r="218" spans="2:16" x14ac:dyDescent="0.25">
      <c r="B218"/>
      <c r="C218"/>
      <c r="D218"/>
      <c r="F218"/>
      <c r="K218" s="87"/>
      <c r="L218" s="110"/>
      <c r="M218" s="110"/>
      <c r="N218" s="110"/>
      <c r="O218" s="145"/>
      <c r="P218" s="110"/>
    </row>
    <row r="219" spans="2:16" x14ac:dyDescent="0.25">
      <c r="B219"/>
      <c r="C219"/>
      <c r="D219"/>
      <c r="F219"/>
      <c r="K219" s="87"/>
      <c r="L219" s="110"/>
      <c r="M219" s="110"/>
      <c r="N219" s="110"/>
      <c r="O219" s="145"/>
      <c r="P219" s="110"/>
    </row>
    <row r="220" spans="2:16" x14ac:dyDescent="0.25">
      <c r="B220"/>
      <c r="C220"/>
      <c r="D220"/>
      <c r="F220"/>
      <c r="K220" s="87"/>
      <c r="L220" s="110"/>
      <c r="M220" s="110"/>
      <c r="N220" s="110"/>
      <c r="O220" s="145"/>
      <c r="P220" s="110"/>
    </row>
    <row r="221" spans="2:16" x14ac:dyDescent="0.25">
      <c r="B221"/>
      <c r="C221"/>
      <c r="D221"/>
      <c r="F221"/>
      <c r="K221" s="87"/>
      <c r="L221" s="110"/>
      <c r="M221" s="110"/>
      <c r="N221" s="110"/>
      <c r="O221" s="145"/>
      <c r="P221" s="110"/>
    </row>
    <row r="222" spans="2:16" x14ac:dyDescent="0.25">
      <c r="B222"/>
      <c r="C222"/>
      <c r="D222"/>
      <c r="F222"/>
      <c r="K222" s="87"/>
      <c r="L222" s="110"/>
      <c r="M222" s="110"/>
      <c r="N222" s="110"/>
      <c r="O222" s="145"/>
      <c r="P222" s="110"/>
    </row>
    <row r="223" spans="2:16" x14ac:dyDescent="0.25">
      <c r="B223"/>
      <c r="C223"/>
      <c r="D223"/>
      <c r="F223"/>
      <c r="K223" s="87"/>
      <c r="L223" s="110"/>
      <c r="M223" s="110"/>
      <c r="N223" s="110"/>
      <c r="O223" s="145"/>
      <c r="P223" s="110"/>
    </row>
    <row r="224" spans="2:16" x14ac:dyDescent="0.25">
      <c r="B224"/>
      <c r="C224"/>
      <c r="D224"/>
      <c r="F224"/>
      <c r="K224" s="87"/>
      <c r="L224" s="110"/>
      <c r="M224" s="110"/>
      <c r="N224" s="110"/>
      <c r="O224" s="145"/>
      <c r="P224" s="110"/>
    </row>
    <row r="225" spans="2:16" x14ac:dyDescent="0.25">
      <c r="B225"/>
      <c r="C225"/>
      <c r="D225"/>
      <c r="F225"/>
      <c r="K225" s="87"/>
      <c r="L225" s="110"/>
      <c r="M225" s="110"/>
      <c r="N225" s="110"/>
      <c r="O225" s="145"/>
      <c r="P225" s="110"/>
    </row>
    <row r="226" spans="2:16" x14ac:dyDescent="0.25">
      <c r="B226"/>
      <c r="C226"/>
      <c r="D226"/>
      <c r="F226"/>
      <c r="K226" s="87"/>
      <c r="L226" s="110"/>
      <c r="M226" s="110"/>
      <c r="N226" s="110"/>
      <c r="O226" s="145"/>
      <c r="P226" s="110"/>
    </row>
    <row r="227" spans="2:16" x14ac:dyDescent="0.25">
      <c r="B227"/>
      <c r="C227"/>
      <c r="D227"/>
      <c r="F227"/>
      <c r="K227" s="87"/>
      <c r="L227" s="110"/>
      <c r="M227" s="110"/>
      <c r="N227" s="110"/>
      <c r="O227" s="145"/>
      <c r="P227" s="110"/>
    </row>
    <row r="228" spans="2:16" x14ac:dyDescent="0.25">
      <c r="B228"/>
      <c r="C228"/>
      <c r="D228"/>
      <c r="F228"/>
      <c r="K228" s="87"/>
      <c r="L228" s="110"/>
      <c r="M228" s="110"/>
      <c r="N228" s="110"/>
      <c r="O228" s="145"/>
      <c r="P228" s="110"/>
    </row>
    <row r="229" spans="2:16" x14ac:dyDescent="0.25">
      <c r="B229"/>
      <c r="C229"/>
      <c r="D229"/>
      <c r="F229"/>
      <c r="K229" s="87"/>
      <c r="L229" s="110"/>
      <c r="M229" s="110"/>
      <c r="N229" s="110"/>
      <c r="O229" s="145"/>
      <c r="P229" s="110"/>
    </row>
    <row r="230" spans="2:16" x14ac:dyDescent="0.25">
      <c r="B230"/>
      <c r="C230"/>
      <c r="D230"/>
      <c r="F230"/>
      <c r="K230" s="87"/>
      <c r="L230" s="110"/>
      <c r="M230" s="110"/>
      <c r="N230" s="110"/>
      <c r="O230" s="145"/>
      <c r="P230" s="110"/>
    </row>
    <row r="231" spans="2:16" x14ac:dyDescent="0.25">
      <c r="B231"/>
      <c r="C231"/>
      <c r="D231"/>
      <c r="F231"/>
      <c r="K231" s="87"/>
      <c r="L231" s="110"/>
      <c r="M231" s="110"/>
      <c r="N231" s="110"/>
      <c r="O231" s="145"/>
      <c r="P231" s="110"/>
    </row>
    <row r="232" spans="2:16" x14ac:dyDescent="0.25">
      <c r="B232"/>
      <c r="C232"/>
      <c r="D232"/>
      <c r="F232"/>
      <c r="K232" s="87"/>
      <c r="L232" s="110"/>
      <c r="M232" s="110"/>
      <c r="N232" s="110"/>
      <c r="O232" s="145"/>
      <c r="P232" s="110"/>
    </row>
    <row r="233" spans="2:16" x14ac:dyDescent="0.25">
      <c r="B233"/>
      <c r="C233"/>
      <c r="D233"/>
      <c r="F233"/>
      <c r="K233" s="87"/>
      <c r="L233" s="110"/>
      <c r="M233" s="110"/>
      <c r="N233" s="110"/>
      <c r="O233" s="145"/>
      <c r="P233" s="110"/>
    </row>
    <row r="234" spans="2:16" x14ac:dyDescent="0.25">
      <c r="B234"/>
      <c r="C234"/>
      <c r="D234"/>
      <c r="F234"/>
      <c r="K234" s="87"/>
      <c r="L234" s="110"/>
      <c r="M234" s="110"/>
      <c r="N234" s="110"/>
      <c r="O234" s="145"/>
      <c r="P234" s="110"/>
    </row>
    <row r="235" spans="2:16" x14ac:dyDescent="0.25">
      <c r="B235"/>
      <c r="C235"/>
      <c r="D235"/>
      <c r="F235"/>
      <c r="K235" s="87"/>
      <c r="L235" s="110"/>
      <c r="M235" s="110"/>
      <c r="N235" s="110"/>
      <c r="O235" s="145"/>
      <c r="P235" s="110"/>
    </row>
    <row r="236" spans="2:16" x14ac:dyDescent="0.25">
      <c r="B236"/>
      <c r="C236"/>
      <c r="D236"/>
      <c r="F236"/>
      <c r="K236" s="87"/>
      <c r="L236" s="110"/>
      <c r="M236" s="110"/>
      <c r="N236" s="110"/>
      <c r="O236" s="145"/>
      <c r="P236" s="110"/>
    </row>
    <row r="237" spans="2:16" x14ac:dyDescent="0.25">
      <c r="B237"/>
      <c r="C237"/>
      <c r="D237"/>
      <c r="F237"/>
      <c r="K237" s="87"/>
      <c r="L237" s="110"/>
      <c r="M237" s="110"/>
      <c r="N237" s="110"/>
      <c r="O237" s="145"/>
      <c r="P237" s="110"/>
    </row>
    <row r="238" spans="2:16" x14ac:dyDescent="0.25">
      <c r="B238"/>
      <c r="C238"/>
      <c r="D238"/>
      <c r="F238"/>
      <c r="K238" s="87"/>
      <c r="L238" s="110"/>
      <c r="M238" s="110"/>
      <c r="N238" s="110"/>
      <c r="O238" s="145"/>
      <c r="P238" s="110"/>
    </row>
    <row r="239" spans="2:16" x14ac:dyDescent="0.25">
      <c r="B239"/>
      <c r="C239"/>
      <c r="D239"/>
      <c r="F239"/>
      <c r="K239" s="87"/>
      <c r="L239" s="110"/>
      <c r="M239" s="110"/>
      <c r="N239" s="110"/>
      <c r="O239" s="145"/>
      <c r="P239" s="110"/>
    </row>
    <row r="240" spans="2:16" x14ac:dyDescent="0.25">
      <c r="B240"/>
      <c r="C240"/>
      <c r="D240"/>
      <c r="F240"/>
      <c r="K240" s="87"/>
      <c r="L240" s="110"/>
      <c r="M240" s="110"/>
      <c r="N240" s="110"/>
      <c r="O240" s="145"/>
      <c r="P240" s="110"/>
    </row>
    <row r="241" spans="2:16" x14ac:dyDescent="0.25">
      <c r="B241"/>
      <c r="C241"/>
      <c r="D241"/>
      <c r="F241"/>
      <c r="K241" s="87"/>
      <c r="L241" s="110"/>
      <c r="M241" s="110"/>
      <c r="N241" s="110"/>
      <c r="O241" s="145"/>
      <c r="P241" s="110"/>
    </row>
    <row r="242" spans="2:16" x14ac:dyDescent="0.25">
      <c r="B242"/>
      <c r="C242"/>
      <c r="D242"/>
      <c r="F242"/>
      <c r="K242" s="87"/>
      <c r="L242" s="110"/>
      <c r="M242" s="110"/>
      <c r="N242" s="110"/>
      <c r="O242" s="145"/>
      <c r="P242" s="110"/>
    </row>
    <row r="243" spans="2:16" x14ac:dyDescent="0.25">
      <c r="B243"/>
      <c r="C243"/>
      <c r="D243"/>
      <c r="F243"/>
      <c r="K243" s="87"/>
      <c r="L243" s="110"/>
      <c r="M243" s="110"/>
      <c r="N243" s="110"/>
      <c r="O243" s="145"/>
      <c r="P243" s="110"/>
    </row>
    <row r="244" spans="2:16" x14ac:dyDescent="0.25">
      <c r="B244"/>
      <c r="C244"/>
      <c r="D244"/>
      <c r="F244"/>
      <c r="K244" s="87"/>
      <c r="L244" s="110"/>
      <c r="M244" s="110"/>
      <c r="N244" s="110"/>
      <c r="O244" s="145"/>
      <c r="P244" s="110"/>
    </row>
    <row r="245" spans="2:16" x14ac:dyDescent="0.25">
      <c r="B245"/>
      <c r="C245"/>
      <c r="D245"/>
      <c r="F245"/>
      <c r="K245" s="87"/>
      <c r="L245" s="110"/>
      <c r="M245" s="110"/>
      <c r="N245" s="110"/>
      <c r="O245" s="145"/>
      <c r="P245" s="110"/>
    </row>
    <row r="246" spans="2:16" x14ac:dyDescent="0.25">
      <c r="B246"/>
      <c r="C246"/>
      <c r="D246"/>
      <c r="F246"/>
      <c r="K246" s="87"/>
      <c r="L246" s="110"/>
      <c r="M246" s="110"/>
      <c r="N246" s="110"/>
      <c r="O246" s="145"/>
      <c r="P246" s="110"/>
    </row>
    <row r="247" spans="2:16" x14ac:dyDescent="0.25">
      <c r="B247"/>
      <c r="C247"/>
      <c r="D247"/>
      <c r="F247"/>
      <c r="K247" s="87"/>
      <c r="L247" s="110"/>
      <c r="M247" s="110"/>
      <c r="N247" s="110"/>
      <c r="O247" s="145"/>
      <c r="P247" s="110"/>
    </row>
    <row r="248" spans="2:16" x14ac:dyDescent="0.25">
      <c r="B248"/>
      <c r="C248"/>
      <c r="D248"/>
      <c r="F248"/>
      <c r="K248" s="87"/>
      <c r="L248" s="110"/>
      <c r="M248" s="110"/>
      <c r="N248" s="110"/>
      <c r="O248" s="145"/>
      <c r="P248" s="110"/>
    </row>
    <row r="249" spans="2:16" x14ac:dyDescent="0.25">
      <c r="B249"/>
      <c r="C249"/>
      <c r="D249"/>
      <c r="F249"/>
      <c r="K249" s="87"/>
      <c r="L249" s="110"/>
      <c r="M249" s="110"/>
      <c r="N249" s="110"/>
      <c r="O249" s="145"/>
      <c r="P249" s="110"/>
    </row>
    <row r="250" spans="2:16" x14ac:dyDescent="0.25">
      <c r="B250"/>
      <c r="C250"/>
      <c r="D250"/>
      <c r="F250"/>
      <c r="K250" s="87"/>
      <c r="L250" s="110"/>
      <c r="M250" s="110"/>
      <c r="N250" s="110"/>
      <c r="O250" s="145"/>
      <c r="P250" s="110"/>
    </row>
    <row r="251" spans="2:16" x14ac:dyDescent="0.25">
      <c r="B251"/>
      <c r="C251"/>
      <c r="D251"/>
      <c r="F251"/>
      <c r="K251" s="87"/>
      <c r="L251" s="110"/>
      <c r="M251" s="110"/>
      <c r="N251" s="110"/>
      <c r="O251" s="145"/>
      <c r="P251" s="110"/>
    </row>
    <row r="252" spans="2:16" x14ac:dyDescent="0.25">
      <c r="B252"/>
      <c r="C252"/>
      <c r="D252"/>
      <c r="F252"/>
      <c r="K252" s="87"/>
      <c r="L252" s="110"/>
      <c r="M252" s="110"/>
      <c r="N252" s="110"/>
      <c r="O252" s="145"/>
      <c r="P252" s="110"/>
    </row>
    <row r="253" spans="2:16" x14ac:dyDescent="0.25">
      <c r="B253"/>
      <c r="C253"/>
      <c r="D253"/>
      <c r="F253"/>
      <c r="K253" s="87"/>
      <c r="L253" s="110"/>
      <c r="M253" s="110"/>
      <c r="N253" s="110"/>
      <c r="O253" s="145"/>
      <c r="P253" s="110"/>
    </row>
    <row r="254" spans="2:16" x14ac:dyDescent="0.25">
      <c r="B254"/>
      <c r="C254"/>
      <c r="D254"/>
      <c r="F254"/>
      <c r="K254" s="87"/>
      <c r="L254" s="110"/>
      <c r="M254" s="110"/>
      <c r="N254" s="110"/>
      <c r="O254" s="145"/>
      <c r="P254" s="110"/>
    </row>
    <row r="255" spans="2:16" x14ac:dyDescent="0.25">
      <c r="B255"/>
      <c r="C255"/>
      <c r="D255"/>
      <c r="F255"/>
      <c r="K255" s="87"/>
      <c r="L255" s="110"/>
      <c r="M255" s="110"/>
      <c r="N255" s="110"/>
      <c r="O255" s="145"/>
      <c r="P255" s="110"/>
    </row>
    <row r="256" spans="2:16" x14ac:dyDescent="0.25">
      <c r="B256"/>
      <c r="C256"/>
      <c r="D256"/>
      <c r="F256"/>
      <c r="K256" s="87"/>
      <c r="L256" s="110"/>
      <c r="M256" s="110"/>
      <c r="N256" s="110"/>
      <c r="O256" s="145"/>
      <c r="P256" s="110"/>
    </row>
    <row r="257" spans="2:16" x14ac:dyDescent="0.25">
      <c r="B257"/>
      <c r="C257"/>
      <c r="D257"/>
      <c r="F257"/>
      <c r="K257" s="87"/>
      <c r="L257" s="110"/>
      <c r="M257" s="110"/>
      <c r="N257" s="110"/>
      <c r="O257" s="145"/>
      <c r="P257" s="110"/>
    </row>
    <row r="258" spans="2:16" x14ac:dyDescent="0.25">
      <c r="B258"/>
      <c r="C258"/>
      <c r="D258"/>
      <c r="F258"/>
      <c r="K258" s="87"/>
      <c r="L258" s="110"/>
      <c r="M258" s="110"/>
      <c r="N258" s="110"/>
      <c r="O258" s="145"/>
      <c r="P258" s="110"/>
    </row>
    <row r="259" spans="2:16" x14ac:dyDescent="0.25">
      <c r="B259"/>
      <c r="C259"/>
      <c r="D259"/>
      <c r="F259"/>
      <c r="K259" s="87"/>
      <c r="L259" s="110"/>
      <c r="M259" s="110"/>
      <c r="N259" s="110"/>
      <c r="O259" s="145"/>
      <c r="P259" s="110"/>
    </row>
    <row r="260" spans="2:16" x14ac:dyDescent="0.25">
      <c r="B260"/>
      <c r="C260"/>
      <c r="D260"/>
      <c r="F260"/>
      <c r="K260" s="87"/>
      <c r="L260" s="110"/>
      <c r="M260" s="110"/>
      <c r="N260" s="110"/>
      <c r="O260" s="145"/>
      <c r="P260" s="110"/>
    </row>
    <row r="261" spans="2:16" x14ac:dyDescent="0.25">
      <c r="B261"/>
      <c r="C261"/>
      <c r="D261"/>
      <c r="F261"/>
      <c r="K261" s="87"/>
      <c r="L261" s="110"/>
      <c r="M261" s="110"/>
      <c r="N261" s="110"/>
      <c r="O261" s="145"/>
      <c r="P261" s="110"/>
    </row>
    <row r="262" spans="2:16" x14ac:dyDescent="0.25">
      <c r="B262"/>
      <c r="C262"/>
      <c r="D262"/>
      <c r="F262"/>
      <c r="K262" s="87"/>
      <c r="L262" s="110"/>
      <c r="M262" s="110"/>
      <c r="N262" s="110"/>
      <c r="O262" s="145"/>
      <c r="P262" s="110"/>
    </row>
    <row r="263" spans="2:16" x14ac:dyDescent="0.25">
      <c r="B263"/>
      <c r="C263"/>
      <c r="D263"/>
      <c r="F263"/>
      <c r="K263" s="87"/>
      <c r="L263" s="110"/>
      <c r="M263" s="110"/>
      <c r="N263" s="110"/>
      <c r="O263" s="145"/>
      <c r="P263" s="110"/>
    </row>
    <row r="264" spans="2:16" x14ac:dyDescent="0.25">
      <c r="B264"/>
      <c r="C264"/>
      <c r="D264"/>
      <c r="F264"/>
      <c r="K264" s="87"/>
      <c r="L264" s="110"/>
      <c r="M264" s="110"/>
      <c r="N264" s="110"/>
      <c r="O264" s="145"/>
      <c r="P264" s="110"/>
    </row>
    <row r="265" spans="2:16" x14ac:dyDescent="0.25">
      <c r="B265"/>
      <c r="C265"/>
      <c r="D265"/>
      <c r="F265"/>
      <c r="K265" s="87"/>
      <c r="L265" s="110"/>
      <c r="M265" s="110"/>
      <c r="N265" s="110"/>
      <c r="O265" s="145"/>
      <c r="P265" s="110"/>
    </row>
    <row r="266" spans="2:16" x14ac:dyDescent="0.25">
      <c r="B266"/>
      <c r="C266"/>
      <c r="D266"/>
      <c r="F266"/>
      <c r="K266" s="87"/>
      <c r="L266" s="110"/>
      <c r="M266" s="110"/>
      <c r="N266" s="110"/>
      <c r="O266" s="145"/>
      <c r="P266" s="110"/>
    </row>
    <row r="267" spans="2:16" x14ac:dyDescent="0.25">
      <c r="B267"/>
      <c r="C267"/>
      <c r="D267"/>
      <c r="F267"/>
      <c r="K267" s="87"/>
      <c r="L267" s="110"/>
      <c r="M267" s="110"/>
      <c r="N267" s="110"/>
      <c r="O267" s="145"/>
      <c r="P267" s="110"/>
    </row>
    <row r="268" spans="2:16" x14ac:dyDescent="0.25">
      <c r="B268"/>
      <c r="C268"/>
      <c r="D268"/>
      <c r="F268"/>
      <c r="K268" s="87"/>
      <c r="L268" s="110"/>
      <c r="M268" s="110"/>
      <c r="N268" s="110"/>
      <c r="O268" s="145"/>
      <c r="P268" s="110"/>
    </row>
    <row r="269" spans="2:16" x14ac:dyDescent="0.25">
      <c r="B269"/>
      <c r="C269"/>
      <c r="D269"/>
      <c r="F269"/>
      <c r="K269" s="87"/>
      <c r="L269" s="110"/>
      <c r="M269" s="110"/>
      <c r="N269" s="110"/>
      <c r="O269" s="145"/>
      <c r="P269" s="110"/>
    </row>
    <row r="270" spans="2:16" x14ac:dyDescent="0.25">
      <c r="B270"/>
      <c r="C270"/>
      <c r="D270"/>
      <c r="F270"/>
      <c r="K270" s="87"/>
      <c r="L270" s="110"/>
      <c r="M270" s="110"/>
      <c r="N270" s="110"/>
      <c r="O270" s="145"/>
      <c r="P270" s="110"/>
    </row>
    <row r="271" spans="2:16" x14ac:dyDescent="0.25">
      <c r="B271"/>
      <c r="C271"/>
      <c r="D271"/>
      <c r="F271"/>
      <c r="K271" s="87"/>
      <c r="L271" s="110"/>
      <c r="M271" s="110"/>
      <c r="N271" s="110"/>
      <c r="O271" s="145"/>
      <c r="P271" s="110"/>
    </row>
    <row r="272" spans="2:16" x14ac:dyDescent="0.25">
      <c r="B272"/>
      <c r="C272"/>
      <c r="D272"/>
      <c r="F272"/>
      <c r="K272" s="87"/>
      <c r="L272" s="110"/>
      <c r="M272" s="110"/>
      <c r="N272" s="110"/>
      <c r="O272" s="145"/>
      <c r="P272" s="110"/>
    </row>
    <row r="273" spans="2:16" x14ac:dyDescent="0.25">
      <c r="B273"/>
      <c r="C273"/>
      <c r="D273"/>
      <c r="F273"/>
      <c r="K273" s="87"/>
      <c r="L273" s="110"/>
      <c r="M273" s="110"/>
      <c r="N273" s="110"/>
      <c r="O273" s="145"/>
      <c r="P273" s="110"/>
    </row>
    <row r="274" spans="2:16" x14ac:dyDescent="0.25">
      <c r="B274"/>
      <c r="C274"/>
      <c r="D274"/>
      <c r="F274"/>
      <c r="K274" s="87"/>
      <c r="L274" s="110"/>
      <c r="M274" s="110"/>
      <c r="N274" s="110"/>
      <c r="O274" s="145"/>
      <c r="P274" s="110"/>
    </row>
    <row r="275" spans="2:16" x14ac:dyDescent="0.25">
      <c r="B275"/>
      <c r="C275"/>
      <c r="D275"/>
      <c r="F275"/>
      <c r="K275" s="87"/>
      <c r="L275" s="110"/>
      <c r="M275" s="110"/>
      <c r="N275" s="110"/>
      <c r="O275" s="145"/>
      <c r="P275" s="110"/>
    </row>
    <row r="276" spans="2:16" x14ac:dyDescent="0.25">
      <c r="B276"/>
      <c r="C276"/>
      <c r="D276"/>
      <c r="F276"/>
      <c r="K276" s="87"/>
      <c r="L276" s="110"/>
      <c r="M276" s="110"/>
      <c r="N276" s="110"/>
      <c r="O276" s="145"/>
      <c r="P276" s="110"/>
    </row>
    <row r="277" spans="2:16" x14ac:dyDescent="0.25">
      <c r="B277"/>
      <c r="C277"/>
      <c r="D277"/>
      <c r="F277"/>
      <c r="K277" s="87"/>
      <c r="L277" s="110"/>
      <c r="M277" s="110"/>
      <c r="N277" s="110"/>
      <c r="O277" s="145"/>
      <c r="P277" s="110"/>
    </row>
    <row r="278" spans="2:16" x14ac:dyDescent="0.25">
      <c r="B278"/>
      <c r="C278"/>
      <c r="D278"/>
      <c r="F278"/>
      <c r="K278" s="87"/>
      <c r="L278" s="110"/>
      <c r="M278" s="110"/>
      <c r="N278" s="110"/>
      <c r="O278" s="145"/>
      <c r="P278" s="110"/>
    </row>
    <row r="279" spans="2:16" x14ac:dyDescent="0.25">
      <c r="B279"/>
      <c r="C279"/>
      <c r="D279"/>
      <c r="F279"/>
      <c r="K279" s="87"/>
      <c r="L279" s="110"/>
      <c r="M279" s="110"/>
      <c r="N279" s="110"/>
      <c r="O279" s="145"/>
      <c r="P279" s="110"/>
    </row>
    <row r="280" spans="2:16" x14ac:dyDescent="0.25">
      <c r="B280"/>
      <c r="C280"/>
      <c r="D280"/>
      <c r="F280"/>
      <c r="K280" s="87"/>
      <c r="L280" s="110"/>
      <c r="M280" s="110"/>
      <c r="N280" s="110"/>
      <c r="O280" s="145"/>
      <c r="P280" s="110"/>
    </row>
    <row r="281" spans="2:16" x14ac:dyDescent="0.25">
      <c r="B281"/>
      <c r="C281"/>
      <c r="D281"/>
      <c r="F281"/>
      <c r="K281" s="87"/>
      <c r="L281" s="110"/>
      <c r="M281" s="110"/>
      <c r="N281" s="110"/>
      <c r="O281" s="145"/>
      <c r="P281" s="110"/>
    </row>
    <row r="282" spans="2:16" x14ac:dyDescent="0.25">
      <c r="B282"/>
      <c r="C282"/>
      <c r="D282"/>
      <c r="F282"/>
      <c r="K282" s="87"/>
      <c r="L282" s="110"/>
      <c r="M282" s="110"/>
      <c r="N282" s="110"/>
      <c r="O282" s="145"/>
      <c r="P282" s="110"/>
    </row>
    <row r="283" spans="2:16" x14ac:dyDescent="0.25">
      <c r="B283"/>
      <c r="C283"/>
      <c r="D283"/>
      <c r="F283"/>
      <c r="K283" s="87"/>
      <c r="L283" s="110"/>
      <c r="M283" s="110"/>
      <c r="N283" s="110"/>
      <c r="O283" s="145"/>
      <c r="P283" s="110"/>
    </row>
    <row r="284" spans="2:16" x14ac:dyDescent="0.25">
      <c r="B284"/>
      <c r="C284"/>
      <c r="D284"/>
      <c r="F284"/>
      <c r="K284" s="87"/>
      <c r="L284" s="110"/>
      <c r="M284" s="110"/>
      <c r="N284" s="110"/>
      <c r="O284" s="145"/>
      <c r="P284" s="110"/>
    </row>
    <row r="285" spans="2:16" x14ac:dyDescent="0.25">
      <c r="B285"/>
      <c r="C285"/>
      <c r="D285"/>
      <c r="F285"/>
      <c r="K285" s="87"/>
      <c r="L285" s="110"/>
      <c r="M285" s="110"/>
      <c r="N285" s="110"/>
      <c r="O285" s="145"/>
      <c r="P285" s="110"/>
    </row>
    <row r="286" spans="2:16" x14ac:dyDescent="0.25">
      <c r="B286"/>
      <c r="C286"/>
      <c r="D286"/>
      <c r="F286"/>
      <c r="K286" s="87"/>
      <c r="L286" s="110"/>
      <c r="M286" s="110"/>
      <c r="N286" s="110"/>
      <c r="O286" s="145"/>
      <c r="P286" s="110"/>
    </row>
    <row r="287" spans="2:16" x14ac:dyDescent="0.25">
      <c r="B287"/>
      <c r="C287"/>
      <c r="D287"/>
      <c r="F287"/>
      <c r="K287" s="87"/>
      <c r="L287" s="110"/>
      <c r="M287" s="110"/>
      <c r="N287" s="110"/>
      <c r="O287" s="145"/>
      <c r="P287" s="110"/>
    </row>
    <row r="288" spans="2:16" x14ac:dyDescent="0.25">
      <c r="B288"/>
      <c r="C288"/>
      <c r="D288"/>
      <c r="F288"/>
      <c r="K288" s="87"/>
      <c r="L288" s="110"/>
      <c r="M288" s="110"/>
      <c r="N288" s="110"/>
      <c r="O288" s="145"/>
      <c r="P288" s="110"/>
    </row>
    <row r="289" spans="2:16" x14ac:dyDescent="0.25">
      <c r="B289"/>
      <c r="C289"/>
      <c r="D289"/>
      <c r="F289"/>
      <c r="K289" s="87"/>
      <c r="L289" s="110"/>
      <c r="M289" s="110"/>
      <c r="N289" s="110"/>
      <c r="O289" s="145"/>
      <c r="P289" s="110"/>
    </row>
    <row r="290" spans="2:16" x14ac:dyDescent="0.25">
      <c r="B290"/>
      <c r="C290"/>
      <c r="D290"/>
      <c r="F290"/>
      <c r="K290" s="87"/>
      <c r="L290" s="110"/>
      <c r="M290" s="110"/>
      <c r="N290" s="110"/>
      <c r="O290" s="145"/>
      <c r="P290" s="110"/>
    </row>
    <row r="291" spans="2:16" x14ac:dyDescent="0.25">
      <c r="B291"/>
      <c r="C291"/>
      <c r="D291"/>
      <c r="F291"/>
      <c r="K291" s="87"/>
      <c r="L291" s="110"/>
      <c r="M291" s="110"/>
      <c r="N291" s="110"/>
      <c r="O291" s="145"/>
      <c r="P291" s="110"/>
    </row>
    <row r="292" spans="2:16" x14ac:dyDescent="0.25">
      <c r="B292"/>
      <c r="C292"/>
      <c r="D292"/>
      <c r="F292"/>
      <c r="K292" s="87"/>
      <c r="L292" s="110"/>
      <c r="M292" s="110"/>
      <c r="N292" s="110"/>
      <c r="O292" s="145"/>
      <c r="P292" s="110"/>
    </row>
    <row r="293" spans="2:16" x14ac:dyDescent="0.25">
      <c r="B293"/>
      <c r="C293"/>
      <c r="D293"/>
      <c r="F293"/>
      <c r="K293" s="87"/>
      <c r="L293" s="110"/>
      <c r="M293" s="110"/>
      <c r="N293" s="110"/>
      <c r="O293" s="145"/>
      <c r="P293" s="110"/>
    </row>
    <row r="294" spans="2:16" x14ac:dyDescent="0.25">
      <c r="B294"/>
      <c r="C294"/>
      <c r="D294"/>
      <c r="F294"/>
      <c r="K294" s="87"/>
      <c r="L294" s="110"/>
      <c r="M294" s="110"/>
      <c r="N294" s="110"/>
      <c r="O294" s="145"/>
      <c r="P294" s="110"/>
    </row>
    <row r="295" spans="2:16" x14ac:dyDescent="0.25">
      <c r="B295"/>
      <c r="C295"/>
      <c r="D295"/>
      <c r="F295"/>
      <c r="K295" s="87"/>
      <c r="L295" s="110"/>
      <c r="M295" s="110"/>
      <c r="N295" s="110"/>
      <c r="O295" s="145"/>
      <c r="P295" s="110"/>
    </row>
    <row r="296" spans="2:16" x14ac:dyDescent="0.25">
      <c r="B296"/>
      <c r="C296"/>
      <c r="D296"/>
      <c r="F296"/>
      <c r="K296" s="87"/>
      <c r="L296" s="110"/>
      <c r="M296" s="110"/>
      <c r="N296" s="110"/>
      <c r="O296" s="145"/>
      <c r="P296" s="110"/>
    </row>
    <row r="297" spans="2:16" x14ac:dyDescent="0.25">
      <c r="B297"/>
      <c r="C297"/>
      <c r="D297"/>
      <c r="F297"/>
      <c r="K297" s="87"/>
      <c r="L297" s="110"/>
      <c r="M297" s="110"/>
      <c r="N297" s="110"/>
      <c r="O297" s="145"/>
      <c r="P297" s="110"/>
    </row>
    <row r="298" spans="2:16" x14ac:dyDescent="0.25">
      <c r="B298"/>
      <c r="C298"/>
      <c r="D298"/>
      <c r="F298"/>
      <c r="K298" s="87"/>
      <c r="L298" s="110"/>
      <c r="M298" s="110"/>
      <c r="N298" s="110"/>
      <c r="O298" s="145"/>
      <c r="P298" s="110"/>
    </row>
    <row r="299" spans="2:16" x14ac:dyDescent="0.25">
      <c r="B299"/>
      <c r="C299"/>
      <c r="D299"/>
      <c r="F299"/>
      <c r="K299" s="87"/>
      <c r="L299" s="110"/>
      <c r="M299" s="110"/>
      <c r="N299" s="110"/>
      <c r="O299" s="145"/>
      <c r="P299" s="110"/>
    </row>
    <row r="300" spans="2:16" x14ac:dyDescent="0.25">
      <c r="B300"/>
      <c r="C300"/>
      <c r="D300"/>
      <c r="F300"/>
      <c r="K300" s="87"/>
      <c r="L300" s="110"/>
      <c r="M300" s="110"/>
      <c r="N300" s="110"/>
      <c r="O300" s="145"/>
      <c r="P300" s="110"/>
    </row>
    <row r="301" spans="2:16" x14ac:dyDescent="0.25">
      <c r="B301"/>
      <c r="C301"/>
      <c r="D301"/>
      <c r="F301"/>
      <c r="K301" s="87"/>
      <c r="L301" s="110"/>
      <c r="M301" s="110"/>
      <c r="N301" s="110"/>
      <c r="O301" s="145"/>
      <c r="P301" s="110"/>
    </row>
    <row r="302" spans="2:16" x14ac:dyDescent="0.25">
      <c r="B302"/>
      <c r="C302"/>
      <c r="D302"/>
      <c r="F302"/>
      <c r="K302" s="87"/>
      <c r="L302" s="110"/>
      <c r="M302" s="110"/>
      <c r="N302" s="110"/>
      <c r="O302" s="145"/>
      <c r="P302" s="110"/>
    </row>
    <row r="303" spans="2:16" x14ac:dyDescent="0.25">
      <c r="B303"/>
      <c r="C303"/>
      <c r="D303"/>
      <c r="F303"/>
      <c r="K303" s="87"/>
      <c r="L303" s="110"/>
      <c r="M303" s="110"/>
      <c r="N303" s="110"/>
      <c r="O303" s="145"/>
      <c r="P303" s="110"/>
    </row>
    <row r="304" spans="2:16" x14ac:dyDescent="0.25">
      <c r="B304"/>
      <c r="C304"/>
      <c r="D304"/>
      <c r="F304"/>
      <c r="K304" s="87"/>
      <c r="L304" s="110"/>
      <c r="M304" s="110"/>
      <c r="N304" s="110"/>
      <c r="O304" s="145"/>
      <c r="P304" s="110"/>
    </row>
    <row r="305" spans="2:16" x14ac:dyDescent="0.25">
      <c r="B305"/>
      <c r="C305"/>
      <c r="D305"/>
      <c r="F305"/>
      <c r="K305" s="87"/>
      <c r="L305" s="110"/>
      <c r="M305" s="110"/>
      <c r="N305" s="110"/>
      <c r="O305" s="145"/>
      <c r="P305" s="110"/>
    </row>
    <row r="306" spans="2:16" x14ac:dyDescent="0.25">
      <c r="B306"/>
      <c r="C306"/>
      <c r="D306"/>
      <c r="F306"/>
      <c r="K306" s="87"/>
      <c r="L306" s="110"/>
      <c r="M306" s="110"/>
      <c r="N306" s="110"/>
      <c r="O306" s="145"/>
      <c r="P306" s="110"/>
    </row>
    <row r="307" spans="2:16" x14ac:dyDescent="0.25">
      <c r="B307"/>
      <c r="C307"/>
      <c r="D307"/>
      <c r="F307"/>
      <c r="K307" s="87"/>
      <c r="L307" s="110"/>
      <c r="M307" s="110"/>
      <c r="N307" s="110"/>
      <c r="O307" s="145"/>
      <c r="P307" s="110"/>
    </row>
    <row r="308" spans="2:16" x14ac:dyDescent="0.25">
      <c r="B308"/>
      <c r="C308"/>
      <c r="D308"/>
      <c r="F308"/>
      <c r="K308" s="87"/>
      <c r="L308" s="110"/>
      <c r="M308" s="110"/>
      <c r="N308" s="110"/>
      <c r="O308" s="145"/>
      <c r="P308" s="110"/>
    </row>
    <row r="309" spans="2:16" x14ac:dyDescent="0.25">
      <c r="B309"/>
      <c r="C309"/>
      <c r="D309"/>
      <c r="F309"/>
      <c r="K309" s="87"/>
      <c r="L309" s="110"/>
      <c r="M309" s="110"/>
      <c r="N309" s="110"/>
      <c r="O309" s="145"/>
      <c r="P309" s="110"/>
    </row>
    <row r="310" spans="2:16" x14ac:dyDescent="0.25">
      <c r="B310"/>
      <c r="C310"/>
      <c r="D310"/>
      <c r="F310"/>
      <c r="K310" s="87"/>
      <c r="L310" s="110"/>
      <c r="M310" s="110"/>
      <c r="N310" s="110"/>
      <c r="O310" s="145"/>
      <c r="P310" s="110"/>
    </row>
    <row r="311" spans="2:16" x14ac:dyDescent="0.25">
      <c r="B311"/>
      <c r="C311"/>
      <c r="D311"/>
      <c r="F311"/>
      <c r="K311" s="87"/>
      <c r="L311" s="110"/>
      <c r="M311" s="110"/>
      <c r="N311" s="110"/>
      <c r="O311" s="145"/>
      <c r="P311" s="110"/>
    </row>
    <row r="312" spans="2:16" x14ac:dyDescent="0.25">
      <c r="B312"/>
      <c r="C312"/>
      <c r="D312"/>
      <c r="F312"/>
      <c r="K312" s="87"/>
      <c r="L312" s="110"/>
      <c r="M312" s="110"/>
      <c r="N312" s="110"/>
      <c r="O312" s="145"/>
      <c r="P312" s="110"/>
    </row>
    <row r="313" spans="2:16" x14ac:dyDescent="0.25">
      <c r="B313"/>
      <c r="C313"/>
      <c r="D313"/>
      <c r="F313"/>
      <c r="K313" s="87"/>
      <c r="L313" s="110"/>
      <c r="M313" s="110"/>
      <c r="N313" s="110"/>
      <c r="O313" s="145"/>
      <c r="P313" s="110"/>
    </row>
    <row r="314" spans="2:16" x14ac:dyDescent="0.25">
      <c r="B314"/>
      <c r="C314"/>
      <c r="D314"/>
      <c r="F314"/>
      <c r="K314" s="87"/>
      <c r="L314" s="110"/>
      <c r="M314" s="110"/>
      <c r="N314" s="110"/>
      <c r="O314" s="145"/>
      <c r="P314" s="110"/>
    </row>
    <row r="315" spans="2:16" x14ac:dyDescent="0.25">
      <c r="B315"/>
      <c r="C315"/>
      <c r="D315"/>
      <c r="F315"/>
      <c r="K315" s="87"/>
      <c r="L315" s="110"/>
      <c r="M315" s="110"/>
      <c r="N315" s="110"/>
      <c r="O315" s="145"/>
      <c r="P315" s="110"/>
    </row>
    <row r="316" spans="2:16" x14ac:dyDescent="0.25">
      <c r="B316"/>
      <c r="C316"/>
      <c r="D316"/>
      <c r="F316"/>
      <c r="K316" s="87"/>
      <c r="L316" s="110"/>
      <c r="M316" s="110"/>
      <c r="N316" s="110"/>
      <c r="O316" s="145"/>
      <c r="P316" s="110"/>
    </row>
    <row r="317" spans="2:16" x14ac:dyDescent="0.25">
      <c r="B317"/>
      <c r="C317"/>
      <c r="D317"/>
      <c r="F317"/>
      <c r="K317" s="87"/>
      <c r="L317" s="110"/>
      <c r="M317" s="110"/>
      <c r="N317" s="110"/>
      <c r="O317" s="145"/>
      <c r="P317" s="110"/>
    </row>
    <row r="318" spans="2:16" x14ac:dyDescent="0.25">
      <c r="B318"/>
      <c r="C318"/>
      <c r="D318"/>
      <c r="F318"/>
      <c r="K318" s="87"/>
      <c r="L318" s="110"/>
      <c r="M318" s="110"/>
      <c r="N318" s="110"/>
      <c r="O318" s="145"/>
      <c r="P318" s="110"/>
    </row>
    <row r="319" spans="2:16" x14ac:dyDescent="0.25">
      <c r="B319"/>
      <c r="C319"/>
      <c r="D319"/>
      <c r="F319"/>
      <c r="K319" s="87"/>
      <c r="L319" s="110"/>
      <c r="M319" s="110"/>
      <c r="N319" s="110"/>
      <c r="O319" s="145"/>
      <c r="P319" s="110"/>
    </row>
    <row r="320" spans="2:16" x14ac:dyDescent="0.25">
      <c r="B320"/>
      <c r="C320"/>
      <c r="D320"/>
      <c r="F320"/>
      <c r="K320" s="87"/>
      <c r="L320" s="110"/>
      <c r="M320" s="110"/>
      <c r="N320" s="110"/>
      <c r="O320" s="145"/>
      <c r="P320" s="110"/>
    </row>
    <row r="321" spans="2:16" x14ac:dyDescent="0.25">
      <c r="B321"/>
      <c r="C321"/>
      <c r="D321"/>
      <c r="F321"/>
      <c r="K321" s="87"/>
      <c r="L321" s="110"/>
      <c r="M321" s="110"/>
      <c r="N321" s="110"/>
      <c r="O321" s="145"/>
      <c r="P321" s="110"/>
    </row>
    <row r="322" spans="2:16" x14ac:dyDescent="0.25">
      <c r="B322"/>
      <c r="C322"/>
      <c r="D322"/>
      <c r="F322"/>
      <c r="K322" s="87"/>
      <c r="L322" s="110"/>
      <c r="M322" s="110"/>
      <c r="N322" s="110"/>
      <c r="O322" s="145"/>
      <c r="P322" s="110"/>
    </row>
    <row r="323" spans="2:16" x14ac:dyDescent="0.25">
      <c r="B323"/>
      <c r="C323"/>
      <c r="D323"/>
      <c r="F323"/>
      <c r="K323" s="87"/>
      <c r="L323" s="110"/>
      <c r="M323" s="110"/>
      <c r="N323" s="110"/>
      <c r="O323" s="145"/>
      <c r="P323" s="110"/>
    </row>
    <row r="324" spans="2:16" x14ac:dyDescent="0.25">
      <c r="B324"/>
      <c r="C324"/>
      <c r="D324"/>
      <c r="F324"/>
      <c r="K324" s="87"/>
      <c r="L324" s="110"/>
      <c r="M324" s="110"/>
      <c r="N324" s="110"/>
      <c r="O324" s="145"/>
      <c r="P324" s="110"/>
    </row>
    <row r="325" spans="2:16" x14ac:dyDescent="0.25">
      <c r="B325"/>
      <c r="C325"/>
      <c r="D325"/>
      <c r="F325"/>
      <c r="K325" s="87"/>
      <c r="L325" s="110"/>
      <c r="M325" s="110"/>
      <c r="N325" s="110"/>
      <c r="O325" s="145"/>
      <c r="P325" s="110"/>
    </row>
    <row r="326" spans="2:16" x14ac:dyDescent="0.25">
      <c r="B326"/>
      <c r="C326"/>
      <c r="D326"/>
      <c r="F326"/>
      <c r="K326" s="87"/>
      <c r="L326" s="110"/>
      <c r="M326" s="110"/>
      <c r="N326" s="110"/>
      <c r="O326" s="145"/>
      <c r="P326" s="110"/>
    </row>
    <row r="327" spans="2:16" x14ac:dyDescent="0.25">
      <c r="B327"/>
      <c r="C327"/>
      <c r="D327"/>
      <c r="F327"/>
      <c r="K327" s="87"/>
      <c r="L327" s="110"/>
      <c r="M327" s="110"/>
      <c r="N327" s="110"/>
      <c r="O327" s="145"/>
      <c r="P327" s="110"/>
    </row>
    <row r="328" spans="2:16" x14ac:dyDescent="0.25">
      <c r="B328"/>
      <c r="C328"/>
      <c r="D328"/>
      <c r="F328"/>
      <c r="K328" s="87"/>
      <c r="L328" s="110"/>
      <c r="M328" s="110"/>
      <c r="N328" s="110"/>
      <c r="O328" s="145"/>
      <c r="P328" s="110"/>
    </row>
    <row r="329" spans="2:16" x14ac:dyDescent="0.25">
      <c r="B329"/>
      <c r="C329"/>
      <c r="D329"/>
      <c r="F329"/>
      <c r="K329" s="87"/>
      <c r="L329" s="110"/>
      <c r="M329" s="110"/>
      <c r="N329" s="110"/>
      <c r="O329" s="145"/>
      <c r="P329" s="110"/>
    </row>
    <row r="330" spans="2:16" x14ac:dyDescent="0.25">
      <c r="B330"/>
      <c r="C330"/>
      <c r="D330"/>
      <c r="F330"/>
      <c r="K330" s="87"/>
      <c r="L330" s="110"/>
      <c r="M330" s="110"/>
      <c r="N330" s="110"/>
      <c r="O330" s="145"/>
      <c r="P330" s="110"/>
    </row>
    <row r="331" spans="2:16" x14ac:dyDescent="0.25">
      <c r="B331"/>
      <c r="C331"/>
      <c r="D331"/>
      <c r="F331"/>
      <c r="K331" s="87"/>
      <c r="L331" s="110"/>
      <c r="M331" s="110"/>
      <c r="N331" s="110"/>
      <c r="O331" s="145"/>
      <c r="P331" s="110"/>
    </row>
    <row r="332" spans="2:16" x14ac:dyDescent="0.25">
      <c r="B332"/>
      <c r="C332"/>
      <c r="D332"/>
      <c r="F332"/>
      <c r="K332" s="87"/>
      <c r="L332" s="110"/>
      <c r="M332" s="110"/>
      <c r="N332" s="110"/>
      <c r="O332" s="145"/>
      <c r="P332" s="110"/>
    </row>
    <row r="333" spans="2:16" x14ac:dyDescent="0.25">
      <c r="B333"/>
      <c r="C333"/>
      <c r="D333"/>
      <c r="F333"/>
      <c r="K333" s="87"/>
      <c r="L333" s="110"/>
      <c r="M333" s="110"/>
      <c r="N333" s="110"/>
      <c r="O333" s="145"/>
      <c r="P333" s="110"/>
    </row>
    <row r="334" spans="2:16" x14ac:dyDescent="0.25">
      <c r="B334"/>
      <c r="C334"/>
      <c r="D334"/>
      <c r="F334"/>
      <c r="K334" s="87"/>
      <c r="L334" s="110"/>
      <c r="M334" s="110"/>
      <c r="N334" s="110"/>
      <c r="O334" s="145"/>
      <c r="P334" s="110"/>
    </row>
    <row r="335" spans="2:16" x14ac:dyDescent="0.25">
      <c r="B335"/>
      <c r="C335"/>
      <c r="D335"/>
      <c r="F335"/>
      <c r="K335" s="87"/>
      <c r="L335" s="110"/>
      <c r="M335" s="110"/>
      <c r="N335" s="110"/>
      <c r="O335" s="145"/>
      <c r="P335" s="110"/>
    </row>
    <row r="336" spans="2:16" x14ac:dyDescent="0.25">
      <c r="B336"/>
      <c r="C336"/>
      <c r="D336"/>
      <c r="F336"/>
      <c r="K336" s="87"/>
      <c r="L336" s="110"/>
      <c r="M336" s="110"/>
      <c r="N336" s="110"/>
      <c r="O336" s="145"/>
      <c r="P336" s="110"/>
    </row>
    <row r="337" spans="2:16" x14ac:dyDescent="0.25">
      <c r="B337"/>
      <c r="C337"/>
      <c r="D337"/>
      <c r="F337"/>
      <c r="K337" s="87"/>
      <c r="L337" s="110"/>
      <c r="M337" s="110"/>
      <c r="N337" s="110"/>
      <c r="O337" s="145"/>
      <c r="P337" s="110"/>
    </row>
    <row r="338" spans="2:16" x14ac:dyDescent="0.25">
      <c r="B338"/>
      <c r="C338"/>
      <c r="D338"/>
      <c r="F338"/>
      <c r="K338" s="87"/>
      <c r="L338" s="110"/>
      <c r="M338" s="110"/>
      <c r="N338" s="110"/>
      <c r="O338" s="145"/>
      <c r="P338" s="110"/>
    </row>
    <row r="339" spans="2:16" x14ac:dyDescent="0.25">
      <c r="B339"/>
      <c r="C339"/>
      <c r="D339"/>
      <c r="F339"/>
      <c r="K339" s="87"/>
      <c r="L339" s="110"/>
      <c r="M339" s="110"/>
      <c r="N339" s="110"/>
      <c r="O339" s="145"/>
      <c r="P339" s="110"/>
    </row>
    <row r="340" spans="2:16" x14ac:dyDescent="0.25">
      <c r="B340"/>
      <c r="C340"/>
      <c r="D340"/>
      <c r="F340"/>
      <c r="K340" s="87"/>
      <c r="L340" s="110"/>
      <c r="M340" s="110"/>
      <c r="N340" s="110"/>
      <c r="O340" s="145"/>
      <c r="P340" s="110"/>
    </row>
    <row r="341" spans="2:16" x14ac:dyDescent="0.25">
      <c r="B341"/>
      <c r="C341"/>
      <c r="D341"/>
      <c r="F341"/>
      <c r="K341" s="87"/>
      <c r="L341" s="110"/>
      <c r="M341" s="110"/>
      <c r="N341" s="110"/>
      <c r="O341" s="145"/>
      <c r="P341" s="110"/>
    </row>
    <row r="342" spans="2:16" x14ac:dyDescent="0.25">
      <c r="B342"/>
      <c r="C342"/>
      <c r="D342"/>
      <c r="F342"/>
      <c r="K342" s="87"/>
      <c r="L342" s="110"/>
      <c r="M342" s="110"/>
      <c r="N342" s="110"/>
      <c r="O342" s="145"/>
      <c r="P342" s="110"/>
    </row>
    <row r="343" spans="2:16" x14ac:dyDescent="0.25">
      <c r="B343"/>
      <c r="C343"/>
      <c r="D343"/>
      <c r="F343"/>
      <c r="K343" s="87"/>
      <c r="L343" s="110"/>
      <c r="M343" s="110"/>
      <c r="N343" s="110"/>
      <c r="O343" s="145"/>
      <c r="P343" s="110"/>
    </row>
    <row r="344" spans="2:16" x14ac:dyDescent="0.25">
      <c r="B344"/>
      <c r="C344"/>
      <c r="D344"/>
      <c r="F344"/>
      <c r="K344" s="87"/>
      <c r="L344" s="110"/>
      <c r="M344" s="110"/>
      <c r="N344" s="110"/>
      <c r="O344" s="145"/>
      <c r="P344" s="110"/>
    </row>
    <row r="345" spans="2:16" x14ac:dyDescent="0.25">
      <c r="B345"/>
      <c r="C345"/>
      <c r="D345"/>
      <c r="F345"/>
      <c r="K345" s="87"/>
      <c r="L345" s="110"/>
      <c r="M345" s="110"/>
      <c r="N345" s="110"/>
      <c r="O345" s="145"/>
      <c r="P345" s="110"/>
    </row>
    <row r="346" spans="2:16" x14ac:dyDescent="0.25">
      <c r="B346"/>
      <c r="C346"/>
      <c r="D346"/>
      <c r="F346"/>
      <c r="K346" s="87"/>
      <c r="L346" s="110"/>
      <c r="M346" s="110"/>
      <c r="N346" s="110"/>
      <c r="O346" s="145"/>
      <c r="P346" s="110"/>
    </row>
    <row r="347" spans="2:16" x14ac:dyDescent="0.25">
      <c r="B347"/>
      <c r="C347"/>
      <c r="D347"/>
      <c r="F347"/>
      <c r="K347" s="87"/>
      <c r="L347" s="110"/>
      <c r="M347" s="110"/>
      <c r="N347" s="110"/>
      <c r="O347" s="145"/>
      <c r="P347" s="110"/>
    </row>
    <row r="348" spans="2:16" x14ac:dyDescent="0.25">
      <c r="B348"/>
      <c r="C348"/>
      <c r="D348"/>
      <c r="F348"/>
      <c r="K348" s="87"/>
      <c r="L348" s="110"/>
      <c r="M348" s="110"/>
      <c r="N348" s="110"/>
      <c r="O348" s="145"/>
      <c r="P348" s="110"/>
    </row>
    <row r="349" spans="2:16" x14ac:dyDescent="0.25">
      <c r="B349"/>
      <c r="C349"/>
      <c r="D349"/>
      <c r="F349"/>
      <c r="K349" s="87"/>
      <c r="L349" s="110"/>
      <c r="M349" s="110"/>
      <c r="N349" s="110"/>
      <c r="O349" s="145"/>
      <c r="P349" s="110"/>
    </row>
    <row r="350" spans="2:16" x14ac:dyDescent="0.25">
      <c r="B350"/>
      <c r="C350"/>
      <c r="D350"/>
      <c r="F350"/>
      <c r="K350" s="87"/>
      <c r="L350" s="110"/>
      <c r="M350" s="110"/>
      <c r="N350" s="110"/>
      <c r="O350" s="145"/>
      <c r="P350" s="110"/>
    </row>
    <row r="351" spans="2:16" x14ac:dyDescent="0.25">
      <c r="B351"/>
      <c r="C351"/>
      <c r="D351"/>
      <c r="F351"/>
      <c r="K351" s="87"/>
      <c r="L351" s="110"/>
      <c r="M351" s="110"/>
      <c r="N351" s="110"/>
      <c r="O351" s="145"/>
      <c r="P351" s="110"/>
    </row>
    <row r="352" spans="2:16" x14ac:dyDescent="0.25">
      <c r="B352"/>
      <c r="C352"/>
      <c r="D352"/>
      <c r="F352"/>
      <c r="K352" s="87"/>
      <c r="L352" s="110"/>
      <c r="M352" s="110"/>
      <c r="N352" s="110"/>
      <c r="O352" s="145"/>
      <c r="P352" s="110"/>
    </row>
    <row r="353" spans="2:16" x14ac:dyDescent="0.25">
      <c r="B353"/>
      <c r="C353"/>
      <c r="D353"/>
      <c r="F353"/>
      <c r="K353" s="87"/>
      <c r="L353" s="110"/>
      <c r="M353" s="110"/>
      <c r="N353" s="110"/>
      <c r="O353" s="145"/>
      <c r="P353" s="110"/>
    </row>
    <row r="354" spans="2:16" x14ac:dyDescent="0.25">
      <c r="B354"/>
      <c r="C354"/>
      <c r="D354"/>
      <c r="F354"/>
      <c r="K354" s="87"/>
      <c r="L354" s="110"/>
      <c r="M354" s="110"/>
      <c r="N354" s="110"/>
      <c r="O354" s="145"/>
      <c r="P354" s="110"/>
    </row>
    <row r="355" spans="2:16" x14ac:dyDescent="0.25">
      <c r="B355"/>
      <c r="C355"/>
      <c r="D355"/>
      <c r="F355"/>
      <c r="K355" s="87"/>
      <c r="L355" s="110"/>
      <c r="M355" s="110"/>
      <c r="N355" s="110"/>
      <c r="O355" s="145"/>
      <c r="P355" s="110"/>
    </row>
    <row r="356" spans="2:16" x14ac:dyDescent="0.25">
      <c r="B356"/>
      <c r="C356"/>
      <c r="D356"/>
      <c r="F356"/>
      <c r="K356" s="87"/>
      <c r="L356" s="110"/>
      <c r="M356" s="110"/>
      <c r="N356" s="110"/>
      <c r="O356" s="145"/>
      <c r="P356" s="110"/>
    </row>
    <row r="357" spans="2:16" x14ac:dyDescent="0.25">
      <c r="B357"/>
      <c r="C357"/>
      <c r="D357"/>
      <c r="F357"/>
      <c r="K357" s="87"/>
      <c r="L357" s="110"/>
      <c r="M357" s="110"/>
      <c r="N357" s="110"/>
      <c r="O357" s="145"/>
      <c r="P357" s="110"/>
    </row>
    <row r="358" spans="2:16" x14ac:dyDescent="0.25">
      <c r="B358"/>
      <c r="C358"/>
      <c r="D358"/>
      <c r="F358"/>
      <c r="K358" s="87"/>
      <c r="L358" s="110"/>
      <c r="M358" s="110"/>
      <c r="N358" s="110"/>
      <c r="O358" s="145"/>
      <c r="P358" s="110"/>
    </row>
    <row r="359" spans="2:16" x14ac:dyDescent="0.25">
      <c r="B359"/>
      <c r="C359"/>
      <c r="D359"/>
      <c r="F359"/>
      <c r="K359" s="87"/>
      <c r="L359" s="110"/>
      <c r="M359" s="110"/>
      <c r="N359" s="110"/>
      <c r="O359" s="145"/>
      <c r="P359" s="110"/>
    </row>
    <row r="360" spans="2:16" x14ac:dyDescent="0.25">
      <c r="B360"/>
      <c r="C360"/>
      <c r="D360"/>
      <c r="F360"/>
      <c r="K360" s="87"/>
      <c r="L360" s="110"/>
      <c r="M360" s="110"/>
      <c r="N360" s="110"/>
      <c r="O360" s="145"/>
      <c r="P360" s="110"/>
    </row>
    <row r="361" spans="2:16" x14ac:dyDescent="0.25">
      <c r="B361"/>
      <c r="C361"/>
      <c r="D361"/>
      <c r="F361"/>
      <c r="K361" s="87"/>
      <c r="L361" s="110"/>
      <c r="M361" s="110"/>
      <c r="N361" s="110"/>
      <c r="O361" s="145"/>
      <c r="P361" s="110"/>
    </row>
    <row r="362" spans="2:16" x14ac:dyDescent="0.25">
      <c r="B362"/>
      <c r="C362"/>
      <c r="D362"/>
      <c r="F362"/>
      <c r="K362" s="87"/>
      <c r="L362" s="110"/>
      <c r="M362" s="110"/>
      <c r="N362" s="110"/>
      <c r="O362" s="145"/>
      <c r="P362" s="110"/>
    </row>
    <row r="363" spans="2:16" x14ac:dyDescent="0.25">
      <c r="B363"/>
      <c r="C363"/>
      <c r="D363"/>
      <c r="F363"/>
      <c r="K363" s="87"/>
      <c r="L363" s="110"/>
      <c r="M363" s="110"/>
      <c r="N363" s="110"/>
      <c r="O363" s="145"/>
      <c r="P363" s="110"/>
    </row>
    <row r="364" spans="2:16" x14ac:dyDescent="0.25">
      <c r="B364"/>
      <c r="C364"/>
      <c r="D364"/>
      <c r="F364"/>
      <c r="K364" s="87"/>
      <c r="L364" s="110"/>
      <c r="M364" s="110"/>
      <c r="N364" s="110"/>
      <c r="O364" s="145"/>
      <c r="P364" s="110"/>
    </row>
    <row r="365" spans="2:16" x14ac:dyDescent="0.25">
      <c r="B365"/>
      <c r="C365"/>
      <c r="D365"/>
      <c r="F365"/>
      <c r="K365" s="87"/>
      <c r="L365" s="110"/>
      <c r="M365" s="110"/>
      <c r="N365" s="110"/>
      <c r="O365" s="145"/>
      <c r="P365" s="110"/>
    </row>
    <row r="366" spans="2:16" x14ac:dyDescent="0.25">
      <c r="B366"/>
      <c r="C366"/>
      <c r="D366"/>
      <c r="F366"/>
      <c r="K366" s="87"/>
      <c r="L366" s="110"/>
      <c r="M366" s="110"/>
      <c r="N366" s="110"/>
      <c r="O366" s="145"/>
      <c r="P366" s="110"/>
    </row>
    <row r="367" spans="2:16" x14ac:dyDescent="0.25">
      <c r="B367"/>
      <c r="C367"/>
      <c r="D367"/>
      <c r="F367"/>
      <c r="K367" s="87"/>
      <c r="L367" s="110"/>
      <c r="M367" s="110"/>
      <c r="N367" s="110"/>
      <c r="O367" s="145"/>
      <c r="P367" s="110"/>
    </row>
    <row r="368" spans="2:16" x14ac:dyDescent="0.25">
      <c r="B368"/>
      <c r="C368"/>
      <c r="D368"/>
      <c r="F368"/>
      <c r="K368" s="87"/>
      <c r="L368" s="110"/>
      <c r="M368" s="110"/>
      <c r="N368" s="110"/>
      <c r="O368" s="145"/>
      <c r="P368" s="110"/>
    </row>
    <row r="369" spans="2:16" x14ac:dyDescent="0.25">
      <c r="B369"/>
      <c r="C369"/>
      <c r="D369"/>
      <c r="F369"/>
      <c r="K369" s="87"/>
      <c r="L369" s="110"/>
      <c r="M369" s="110"/>
      <c r="N369" s="110"/>
      <c r="O369" s="145"/>
      <c r="P369" s="110"/>
    </row>
    <row r="370" spans="2:16" x14ac:dyDescent="0.25">
      <c r="B370"/>
      <c r="C370"/>
      <c r="D370"/>
      <c r="F370"/>
      <c r="K370" s="87"/>
      <c r="L370" s="110"/>
      <c r="M370" s="110"/>
      <c r="N370" s="110"/>
      <c r="O370" s="145"/>
      <c r="P370" s="110"/>
    </row>
    <row r="371" spans="2:16" x14ac:dyDescent="0.25">
      <c r="B371"/>
      <c r="C371"/>
      <c r="D371"/>
      <c r="F371"/>
      <c r="K371" s="87"/>
      <c r="L371" s="110"/>
      <c r="M371" s="110"/>
      <c r="N371" s="110"/>
      <c r="O371" s="145"/>
      <c r="P371" s="110"/>
    </row>
    <row r="372" spans="2:16" x14ac:dyDescent="0.25">
      <c r="B372"/>
      <c r="C372"/>
      <c r="D372"/>
      <c r="F372"/>
      <c r="K372" s="87"/>
      <c r="L372" s="110"/>
      <c r="M372" s="110"/>
      <c r="N372" s="110"/>
      <c r="O372" s="145"/>
      <c r="P372" s="110"/>
    </row>
    <row r="373" spans="2:16" x14ac:dyDescent="0.25">
      <c r="B373"/>
      <c r="C373"/>
      <c r="D373"/>
      <c r="F373"/>
      <c r="K373" s="87"/>
      <c r="L373" s="110"/>
      <c r="M373" s="110"/>
      <c r="N373" s="110"/>
      <c r="O373" s="145"/>
      <c r="P373" s="110"/>
    </row>
    <row r="374" spans="2:16" x14ac:dyDescent="0.25">
      <c r="B374"/>
      <c r="C374"/>
      <c r="D374"/>
      <c r="F374"/>
      <c r="K374" s="87"/>
      <c r="L374" s="110"/>
      <c r="M374" s="110"/>
      <c r="N374" s="110"/>
      <c r="O374" s="145"/>
      <c r="P374" s="110"/>
    </row>
    <row r="375" spans="2:16" x14ac:dyDescent="0.25">
      <c r="B375"/>
      <c r="C375"/>
      <c r="D375"/>
      <c r="F375"/>
      <c r="K375" s="87"/>
      <c r="L375" s="110"/>
      <c r="M375" s="110"/>
      <c r="N375" s="110"/>
      <c r="O375" s="145"/>
      <c r="P375" s="110"/>
    </row>
    <row r="376" spans="2:16" x14ac:dyDescent="0.25">
      <c r="B376"/>
      <c r="C376"/>
      <c r="D376"/>
      <c r="F376"/>
      <c r="K376" s="87"/>
      <c r="L376" s="110"/>
      <c r="M376" s="110"/>
      <c r="N376" s="110"/>
      <c r="O376" s="145"/>
      <c r="P376" s="110"/>
    </row>
    <row r="377" spans="2:16" x14ac:dyDescent="0.25">
      <c r="B377"/>
      <c r="C377"/>
      <c r="D377"/>
      <c r="F377"/>
      <c r="K377" s="87"/>
      <c r="L377" s="110"/>
      <c r="M377" s="110"/>
      <c r="N377" s="110"/>
      <c r="O377" s="145"/>
      <c r="P377" s="110"/>
    </row>
    <row r="378" spans="2:16" x14ac:dyDescent="0.25">
      <c r="B378"/>
      <c r="C378"/>
      <c r="D378"/>
      <c r="F378"/>
      <c r="K378" s="87"/>
      <c r="L378" s="110"/>
      <c r="M378" s="110"/>
      <c r="N378" s="110"/>
      <c r="O378" s="145"/>
      <c r="P378" s="110"/>
    </row>
    <row r="379" spans="2:16" x14ac:dyDescent="0.25">
      <c r="B379"/>
      <c r="C379"/>
      <c r="D379"/>
      <c r="F379"/>
      <c r="K379" s="87"/>
      <c r="L379" s="110"/>
      <c r="M379" s="110"/>
      <c r="N379" s="110"/>
      <c r="O379" s="145"/>
      <c r="P379" s="110"/>
    </row>
    <row r="380" spans="2:16" x14ac:dyDescent="0.25">
      <c r="B380"/>
      <c r="C380"/>
      <c r="D380"/>
      <c r="F380"/>
      <c r="K380" s="87"/>
      <c r="L380" s="110"/>
      <c r="M380" s="110"/>
      <c r="N380" s="110"/>
      <c r="O380" s="145"/>
      <c r="P380" s="110"/>
    </row>
    <row r="381" spans="2:16" x14ac:dyDescent="0.25">
      <c r="B381"/>
      <c r="C381"/>
      <c r="D381"/>
      <c r="F381"/>
      <c r="K381" s="87"/>
      <c r="L381" s="110"/>
      <c r="M381" s="110"/>
      <c r="N381" s="110"/>
      <c r="O381" s="145"/>
      <c r="P381" s="110"/>
    </row>
    <row r="382" spans="2:16" x14ac:dyDescent="0.25">
      <c r="B382"/>
      <c r="C382"/>
      <c r="D382"/>
      <c r="F382"/>
      <c r="K382" s="87"/>
      <c r="L382" s="110"/>
      <c r="M382" s="110"/>
      <c r="N382" s="110"/>
      <c r="O382" s="145"/>
      <c r="P382" s="110"/>
    </row>
    <row r="383" spans="2:16" x14ac:dyDescent="0.25">
      <c r="B383"/>
      <c r="C383"/>
      <c r="D383"/>
      <c r="F383"/>
      <c r="K383" s="87"/>
      <c r="L383" s="110"/>
      <c r="M383" s="110"/>
      <c r="N383" s="110"/>
      <c r="O383" s="145"/>
      <c r="P383" s="110"/>
    </row>
    <row r="384" spans="2:16" x14ac:dyDescent="0.25">
      <c r="B384"/>
      <c r="C384"/>
      <c r="D384"/>
      <c r="F384"/>
      <c r="K384" s="87"/>
      <c r="L384" s="110"/>
      <c r="M384" s="110"/>
      <c r="N384" s="110"/>
      <c r="O384" s="145"/>
      <c r="P384" s="110"/>
    </row>
    <row r="385" spans="2:16" x14ac:dyDescent="0.25">
      <c r="B385"/>
      <c r="C385"/>
      <c r="D385"/>
      <c r="F385"/>
      <c r="K385" s="87"/>
      <c r="L385" s="110"/>
      <c r="M385" s="110"/>
      <c r="N385" s="110"/>
      <c r="O385" s="145"/>
      <c r="P385" s="110"/>
    </row>
    <row r="386" spans="2:16" x14ac:dyDescent="0.25">
      <c r="B386"/>
      <c r="C386"/>
      <c r="D386"/>
      <c r="F386"/>
      <c r="K386" s="87"/>
      <c r="L386" s="110"/>
      <c r="M386" s="110"/>
      <c r="N386" s="110"/>
      <c r="O386" s="145"/>
      <c r="P386" s="110"/>
    </row>
    <row r="387" spans="2:16" x14ac:dyDescent="0.25">
      <c r="B387"/>
      <c r="C387"/>
      <c r="D387"/>
      <c r="F387"/>
      <c r="K387" s="87"/>
      <c r="L387" s="110"/>
      <c r="M387" s="110"/>
      <c r="N387" s="110"/>
      <c r="O387" s="145"/>
      <c r="P387" s="110"/>
    </row>
    <row r="388" spans="2:16" x14ac:dyDescent="0.25">
      <c r="B388"/>
      <c r="C388"/>
      <c r="D388"/>
      <c r="F388"/>
      <c r="K388" s="87"/>
      <c r="L388" s="110"/>
      <c r="M388" s="110"/>
      <c r="N388" s="110"/>
      <c r="O388" s="145"/>
      <c r="P388" s="110"/>
    </row>
    <row r="389" spans="2:16" x14ac:dyDescent="0.25">
      <c r="B389"/>
      <c r="C389"/>
      <c r="D389"/>
      <c r="F389"/>
      <c r="K389" s="87"/>
      <c r="L389" s="110"/>
      <c r="M389" s="110"/>
      <c r="N389" s="110"/>
      <c r="O389" s="145"/>
      <c r="P389" s="110"/>
    </row>
    <row r="390" spans="2:16" x14ac:dyDescent="0.25">
      <c r="B390"/>
      <c r="C390"/>
      <c r="D390"/>
      <c r="F390"/>
      <c r="K390" s="87"/>
      <c r="L390" s="110"/>
      <c r="M390" s="110"/>
      <c r="N390" s="110"/>
      <c r="O390" s="145"/>
      <c r="P390" s="110"/>
    </row>
    <row r="391" spans="2:16" x14ac:dyDescent="0.25">
      <c r="B391"/>
      <c r="C391"/>
      <c r="D391"/>
      <c r="F391"/>
      <c r="K391" s="87"/>
      <c r="L391" s="110"/>
      <c r="M391" s="110"/>
      <c r="N391" s="110"/>
      <c r="O391" s="145"/>
      <c r="P391" s="110"/>
    </row>
    <row r="392" spans="2:16" x14ac:dyDescent="0.25">
      <c r="B392"/>
      <c r="C392"/>
      <c r="D392"/>
      <c r="F392"/>
      <c r="K392" s="87"/>
      <c r="L392" s="110"/>
      <c r="M392" s="110"/>
      <c r="N392" s="110"/>
      <c r="O392" s="145"/>
      <c r="P392" s="110"/>
    </row>
    <row r="393" spans="2:16" x14ac:dyDescent="0.25">
      <c r="B393"/>
      <c r="C393"/>
      <c r="D393"/>
      <c r="F393"/>
      <c r="K393" s="87"/>
      <c r="L393" s="110"/>
      <c r="M393" s="110"/>
      <c r="N393" s="110"/>
      <c r="O393" s="145"/>
      <c r="P393" s="110"/>
    </row>
    <row r="394" spans="2:16" x14ac:dyDescent="0.25">
      <c r="B394"/>
      <c r="C394"/>
      <c r="D394"/>
      <c r="F394"/>
      <c r="K394" s="87"/>
      <c r="L394" s="110"/>
      <c r="M394" s="110"/>
      <c r="N394" s="110"/>
      <c r="O394" s="145"/>
      <c r="P394" s="110"/>
    </row>
    <row r="395" spans="2:16" x14ac:dyDescent="0.25">
      <c r="B395"/>
      <c r="C395"/>
      <c r="D395"/>
      <c r="F395"/>
      <c r="K395" s="87"/>
      <c r="L395" s="110"/>
      <c r="M395" s="110"/>
      <c r="N395" s="110"/>
      <c r="O395" s="145"/>
      <c r="P395" s="110"/>
    </row>
    <row r="396" spans="2:16" x14ac:dyDescent="0.25">
      <c r="B396"/>
      <c r="C396"/>
      <c r="D396"/>
      <c r="F396"/>
      <c r="K396" s="87"/>
      <c r="L396" s="110"/>
      <c r="M396" s="110"/>
      <c r="N396" s="110"/>
      <c r="O396" s="145"/>
      <c r="P396" s="110"/>
    </row>
    <row r="397" spans="2:16" x14ac:dyDescent="0.25">
      <c r="B397"/>
      <c r="C397"/>
      <c r="D397"/>
      <c r="F397"/>
      <c r="K397" s="87"/>
      <c r="L397" s="110"/>
      <c r="M397" s="110"/>
      <c r="N397" s="110"/>
      <c r="O397" s="145"/>
      <c r="P397" s="110"/>
    </row>
    <row r="398" spans="2:16" x14ac:dyDescent="0.25">
      <c r="B398"/>
      <c r="C398"/>
      <c r="D398"/>
      <c r="F398"/>
      <c r="K398" s="87"/>
      <c r="L398" s="110"/>
      <c r="M398" s="110"/>
      <c r="N398" s="110"/>
      <c r="O398" s="145"/>
      <c r="P398" s="110"/>
    </row>
    <row r="399" spans="2:16" x14ac:dyDescent="0.25">
      <c r="B399"/>
      <c r="C399"/>
      <c r="D399"/>
      <c r="F399"/>
      <c r="K399" s="87"/>
      <c r="L399" s="110"/>
      <c r="M399" s="110"/>
      <c r="N399" s="110"/>
      <c r="O399" s="145"/>
      <c r="P399" s="110"/>
    </row>
    <row r="400" spans="2:16" x14ac:dyDescent="0.25">
      <c r="B400"/>
      <c r="C400"/>
      <c r="D400"/>
      <c r="F400"/>
      <c r="K400" s="87"/>
      <c r="L400" s="110"/>
      <c r="M400" s="110"/>
      <c r="N400" s="110"/>
      <c r="O400" s="145"/>
      <c r="P400" s="110"/>
    </row>
    <row r="401" spans="2:16" x14ac:dyDescent="0.25">
      <c r="B401"/>
      <c r="C401"/>
      <c r="D401"/>
      <c r="F401"/>
      <c r="K401" s="87"/>
      <c r="L401" s="110"/>
      <c r="M401" s="110"/>
      <c r="N401" s="110"/>
      <c r="O401" s="145"/>
      <c r="P401" s="110"/>
    </row>
    <row r="402" spans="2:16" x14ac:dyDescent="0.25">
      <c r="B402"/>
      <c r="C402"/>
      <c r="D402"/>
      <c r="F402"/>
      <c r="K402" s="87"/>
      <c r="L402" s="110"/>
      <c r="M402" s="110"/>
      <c r="N402" s="110"/>
      <c r="O402" s="145"/>
      <c r="P402" s="110"/>
    </row>
    <row r="403" spans="2:16" x14ac:dyDescent="0.25">
      <c r="B403"/>
      <c r="C403"/>
      <c r="D403"/>
      <c r="F403"/>
      <c r="K403" s="87"/>
      <c r="L403" s="110"/>
      <c r="M403" s="110"/>
      <c r="N403" s="110"/>
      <c r="O403" s="145"/>
      <c r="P403" s="110"/>
    </row>
    <row r="404" spans="2:16" x14ac:dyDescent="0.25">
      <c r="B404"/>
      <c r="C404"/>
      <c r="D404"/>
      <c r="F404"/>
      <c r="K404" s="87"/>
      <c r="L404" s="110"/>
      <c r="M404" s="110"/>
      <c r="N404" s="110"/>
      <c r="O404" s="145"/>
      <c r="P404" s="110"/>
    </row>
    <row r="405" spans="2:16" x14ac:dyDescent="0.25">
      <c r="B405"/>
      <c r="C405"/>
      <c r="D405"/>
      <c r="F405"/>
      <c r="K405" s="87"/>
      <c r="L405" s="110"/>
      <c r="M405" s="110"/>
      <c r="N405" s="110"/>
      <c r="O405" s="145"/>
      <c r="P405" s="110"/>
    </row>
    <row r="406" spans="2:16" x14ac:dyDescent="0.25">
      <c r="B406"/>
      <c r="C406"/>
      <c r="D406"/>
      <c r="F406"/>
      <c r="K406" s="87"/>
      <c r="L406" s="110"/>
      <c r="M406" s="110"/>
      <c r="N406" s="110"/>
      <c r="O406" s="145"/>
      <c r="P406" s="110"/>
    </row>
    <row r="407" spans="2:16" x14ac:dyDescent="0.25">
      <c r="B407"/>
      <c r="C407"/>
      <c r="D407"/>
      <c r="F407"/>
      <c r="K407" s="87"/>
      <c r="L407" s="110"/>
      <c r="M407" s="110"/>
      <c r="N407" s="110"/>
      <c r="O407" s="145"/>
      <c r="P407" s="110"/>
    </row>
    <row r="408" spans="2:16" x14ac:dyDescent="0.25">
      <c r="B408"/>
      <c r="C408"/>
      <c r="D408"/>
      <c r="F408"/>
      <c r="K408" s="87"/>
      <c r="L408" s="110"/>
      <c r="M408" s="110"/>
      <c r="N408" s="110"/>
      <c r="O408" s="145"/>
      <c r="P408" s="110"/>
    </row>
    <row r="409" spans="2:16" x14ac:dyDescent="0.25">
      <c r="B409"/>
      <c r="C409"/>
      <c r="D409"/>
      <c r="F409"/>
      <c r="K409" s="87"/>
      <c r="L409" s="110"/>
      <c r="M409" s="110"/>
      <c r="N409" s="110"/>
      <c r="O409" s="145"/>
      <c r="P409" s="110"/>
    </row>
    <row r="410" spans="2:16" x14ac:dyDescent="0.25">
      <c r="B410"/>
      <c r="C410"/>
      <c r="D410"/>
      <c r="F410"/>
      <c r="K410" s="87"/>
      <c r="L410" s="110"/>
      <c r="M410" s="110"/>
      <c r="N410" s="110"/>
      <c r="O410" s="145"/>
      <c r="P410" s="110"/>
    </row>
    <row r="411" spans="2:16" x14ac:dyDescent="0.25">
      <c r="B411"/>
      <c r="C411"/>
      <c r="D411"/>
      <c r="F411"/>
      <c r="K411" s="87"/>
      <c r="L411" s="110"/>
      <c r="M411" s="110"/>
      <c r="N411" s="110"/>
      <c r="O411" s="145"/>
      <c r="P411" s="110"/>
    </row>
    <row r="412" spans="2:16" x14ac:dyDescent="0.25">
      <c r="B412"/>
      <c r="C412"/>
      <c r="D412"/>
      <c r="F412"/>
      <c r="K412" s="87"/>
      <c r="L412" s="110"/>
      <c r="M412" s="110"/>
      <c r="N412" s="110"/>
      <c r="O412" s="145"/>
      <c r="P412" s="110"/>
    </row>
    <row r="413" spans="2:16" x14ac:dyDescent="0.25">
      <c r="B413"/>
      <c r="C413"/>
      <c r="D413"/>
      <c r="F413"/>
      <c r="K413" s="87"/>
      <c r="L413" s="110"/>
      <c r="M413" s="110"/>
      <c r="N413" s="110"/>
      <c r="O413" s="145"/>
      <c r="P413" s="110"/>
    </row>
    <row r="414" spans="2:16" x14ac:dyDescent="0.25">
      <c r="B414"/>
      <c r="C414"/>
      <c r="D414"/>
      <c r="F414"/>
      <c r="K414" s="87"/>
      <c r="L414" s="110"/>
      <c r="M414" s="110"/>
      <c r="N414" s="110"/>
      <c r="O414" s="145"/>
      <c r="P414" s="110"/>
    </row>
    <row r="415" spans="2:16" x14ac:dyDescent="0.25">
      <c r="B415"/>
      <c r="C415"/>
      <c r="D415"/>
      <c r="F415"/>
      <c r="K415" s="87"/>
      <c r="L415" s="110"/>
      <c r="M415" s="110"/>
      <c r="N415" s="110"/>
      <c r="O415" s="145"/>
      <c r="P415" s="110"/>
    </row>
    <row r="416" spans="2:16" x14ac:dyDescent="0.25">
      <c r="B416"/>
      <c r="C416"/>
      <c r="D416"/>
      <c r="F416"/>
      <c r="K416" s="87"/>
      <c r="L416" s="110"/>
      <c r="M416" s="110"/>
      <c r="N416" s="110"/>
      <c r="O416" s="145"/>
      <c r="P416" s="110"/>
    </row>
    <row r="417" spans="2:16" x14ac:dyDescent="0.25">
      <c r="B417"/>
      <c r="C417"/>
      <c r="D417"/>
      <c r="F417"/>
      <c r="K417" s="87"/>
      <c r="L417" s="110"/>
      <c r="M417" s="110"/>
      <c r="N417" s="110"/>
      <c r="O417" s="145"/>
      <c r="P417" s="110"/>
    </row>
    <row r="418" spans="2:16" x14ac:dyDescent="0.25">
      <c r="B418"/>
      <c r="C418"/>
      <c r="D418"/>
      <c r="F418"/>
      <c r="K418" s="87"/>
      <c r="L418" s="110"/>
      <c r="M418" s="110"/>
      <c r="N418" s="110"/>
      <c r="O418" s="145"/>
      <c r="P418" s="110"/>
    </row>
    <row r="419" spans="2:16" x14ac:dyDescent="0.25">
      <c r="B419"/>
      <c r="C419"/>
      <c r="D419"/>
      <c r="F419"/>
      <c r="K419" s="87"/>
      <c r="L419" s="110"/>
      <c r="M419" s="110"/>
      <c r="N419" s="110"/>
      <c r="O419" s="145"/>
      <c r="P419" s="110"/>
    </row>
    <row r="420" spans="2:16" x14ac:dyDescent="0.25">
      <c r="B420"/>
      <c r="C420"/>
      <c r="D420"/>
      <c r="F420"/>
      <c r="K420" s="87"/>
      <c r="L420" s="110"/>
      <c r="M420" s="110"/>
      <c r="N420" s="110"/>
      <c r="O420" s="145"/>
      <c r="P420" s="110"/>
    </row>
    <row r="421" spans="2:16" x14ac:dyDescent="0.25">
      <c r="B421"/>
      <c r="C421"/>
      <c r="D421"/>
      <c r="F421"/>
      <c r="K421" s="87"/>
      <c r="L421" s="110"/>
      <c r="M421" s="110"/>
      <c r="N421" s="110"/>
      <c r="O421" s="145"/>
      <c r="P421" s="110"/>
    </row>
    <row r="422" spans="2:16" x14ac:dyDescent="0.25">
      <c r="B422"/>
      <c r="C422"/>
      <c r="D422"/>
      <c r="F422"/>
      <c r="K422" s="87"/>
      <c r="L422" s="110"/>
      <c r="M422" s="110"/>
      <c r="N422" s="110"/>
      <c r="O422" s="145"/>
      <c r="P422" s="110"/>
    </row>
    <row r="423" spans="2:16" x14ac:dyDescent="0.25">
      <c r="B423"/>
      <c r="C423"/>
      <c r="D423"/>
      <c r="F423"/>
      <c r="K423" s="87"/>
      <c r="L423" s="110"/>
      <c r="M423" s="110"/>
      <c r="N423" s="110"/>
      <c r="O423" s="145"/>
      <c r="P423" s="110"/>
    </row>
    <row r="424" spans="2:16" x14ac:dyDescent="0.25">
      <c r="B424"/>
      <c r="C424"/>
      <c r="D424"/>
      <c r="F424"/>
      <c r="K424" s="87"/>
      <c r="L424" s="110"/>
      <c r="M424" s="110"/>
      <c r="N424" s="110"/>
      <c r="O424" s="145"/>
      <c r="P424" s="110"/>
    </row>
    <row r="425" spans="2:16" x14ac:dyDescent="0.25">
      <c r="B425"/>
      <c r="C425"/>
      <c r="D425"/>
      <c r="F425"/>
      <c r="K425" s="87"/>
      <c r="L425" s="110"/>
      <c r="M425" s="110"/>
      <c r="N425" s="110"/>
      <c r="O425" s="145"/>
      <c r="P425" s="110"/>
    </row>
    <row r="426" spans="2:16" x14ac:dyDescent="0.25">
      <c r="B426"/>
      <c r="C426"/>
      <c r="D426"/>
      <c r="F426"/>
      <c r="K426" s="87"/>
      <c r="L426" s="110"/>
      <c r="M426" s="110"/>
      <c r="N426" s="110"/>
      <c r="O426" s="145"/>
      <c r="P426" s="110"/>
    </row>
    <row r="427" spans="2:16" x14ac:dyDescent="0.25">
      <c r="B427"/>
      <c r="C427"/>
      <c r="D427"/>
      <c r="F427"/>
      <c r="K427" s="87"/>
      <c r="L427" s="110"/>
      <c r="M427" s="110"/>
      <c r="N427" s="110"/>
      <c r="O427" s="145"/>
      <c r="P427" s="110"/>
    </row>
    <row r="428" spans="2:16" x14ac:dyDescent="0.25">
      <c r="B428"/>
      <c r="C428"/>
      <c r="D428"/>
      <c r="F428"/>
      <c r="K428" s="87"/>
      <c r="L428" s="110"/>
      <c r="M428" s="110"/>
      <c r="N428" s="110"/>
      <c r="O428" s="145"/>
      <c r="P428" s="110"/>
    </row>
    <row r="429" spans="2:16" x14ac:dyDescent="0.25">
      <c r="B429"/>
      <c r="C429"/>
      <c r="D429"/>
      <c r="F429"/>
      <c r="K429" s="87"/>
      <c r="L429" s="110"/>
      <c r="M429" s="110"/>
      <c r="N429" s="110"/>
      <c r="O429" s="145"/>
      <c r="P429" s="110"/>
    </row>
    <row r="430" spans="2:16" x14ac:dyDescent="0.25">
      <c r="B430"/>
      <c r="C430"/>
      <c r="D430"/>
      <c r="F430"/>
      <c r="K430" s="87"/>
      <c r="L430" s="110"/>
      <c r="M430" s="110"/>
      <c r="N430" s="110"/>
      <c r="O430" s="145"/>
      <c r="P430" s="110"/>
    </row>
    <row r="431" spans="2:16" x14ac:dyDescent="0.25">
      <c r="B431"/>
      <c r="C431"/>
      <c r="D431"/>
      <c r="F431"/>
      <c r="K431" s="87"/>
      <c r="L431" s="110"/>
      <c r="M431" s="110"/>
      <c r="N431" s="110"/>
      <c r="O431" s="145"/>
      <c r="P431" s="110"/>
    </row>
    <row r="432" spans="2:16" x14ac:dyDescent="0.25">
      <c r="B432"/>
      <c r="C432"/>
      <c r="D432"/>
      <c r="F432"/>
      <c r="K432" s="87"/>
      <c r="L432" s="110"/>
      <c r="M432" s="110"/>
      <c r="N432" s="110"/>
      <c r="O432" s="145"/>
      <c r="P432" s="110"/>
    </row>
    <row r="433" spans="2:16" x14ac:dyDescent="0.25">
      <c r="B433"/>
      <c r="C433"/>
      <c r="D433"/>
      <c r="F433"/>
      <c r="K433" s="87"/>
      <c r="L433" s="110"/>
      <c r="M433" s="110"/>
      <c r="N433" s="110"/>
      <c r="O433" s="145"/>
      <c r="P433" s="110"/>
    </row>
    <row r="434" spans="2:16" x14ac:dyDescent="0.25">
      <c r="B434"/>
      <c r="C434"/>
      <c r="D434"/>
      <c r="F434"/>
      <c r="K434" s="87"/>
      <c r="L434" s="110"/>
      <c r="M434" s="110"/>
      <c r="N434" s="110"/>
      <c r="O434" s="145"/>
      <c r="P434" s="110"/>
    </row>
    <row r="435" spans="2:16" x14ac:dyDescent="0.25">
      <c r="B435"/>
      <c r="C435"/>
      <c r="D435"/>
      <c r="F435"/>
      <c r="K435" s="87"/>
      <c r="L435" s="110"/>
      <c r="M435" s="110"/>
      <c r="N435" s="110"/>
      <c r="O435" s="145"/>
      <c r="P435" s="110"/>
    </row>
    <row r="436" spans="2:16" x14ac:dyDescent="0.25">
      <c r="B436"/>
      <c r="C436"/>
      <c r="D436"/>
      <c r="F436"/>
      <c r="K436" s="87"/>
      <c r="L436" s="110"/>
      <c r="M436" s="110"/>
      <c r="N436" s="110"/>
      <c r="O436" s="145"/>
      <c r="P436" s="110"/>
    </row>
    <row r="437" spans="2:16" x14ac:dyDescent="0.25">
      <c r="B437"/>
      <c r="C437"/>
      <c r="D437"/>
      <c r="F437"/>
      <c r="K437" s="87"/>
      <c r="L437" s="110"/>
      <c r="M437" s="110"/>
      <c r="N437" s="110"/>
      <c r="O437" s="145"/>
      <c r="P437" s="110"/>
    </row>
    <row r="438" spans="2:16" x14ac:dyDescent="0.25">
      <c r="B438"/>
      <c r="C438"/>
      <c r="D438"/>
      <c r="F438"/>
      <c r="K438" s="87"/>
      <c r="L438" s="110"/>
      <c r="M438" s="110"/>
      <c r="N438" s="110"/>
      <c r="O438" s="145"/>
      <c r="P438" s="110"/>
    </row>
    <row r="439" spans="2:16" x14ac:dyDescent="0.25">
      <c r="B439"/>
      <c r="C439"/>
      <c r="D439"/>
      <c r="F439"/>
      <c r="K439" s="87"/>
      <c r="L439" s="110"/>
      <c r="M439" s="110"/>
      <c r="N439" s="110"/>
      <c r="O439" s="145"/>
      <c r="P439" s="110"/>
    </row>
    <row r="440" spans="2:16" x14ac:dyDescent="0.25">
      <c r="B440"/>
      <c r="C440"/>
      <c r="D440"/>
      <c r="F440"/>
      <c r="K440" s="87"/>
      <c r="L440" s="110"/>
      <c r="M440" s="110"/>
      <c r="N440" s="110"/>
      <c r="O440" s="145"/>
      <c r="P440" s="110"/>
    </row>
    <row r="441" spans="2:16" x14ac:dyDescent="0.25">
      <c r="B441"/>
      <c r="C441"/>
      <c r="D441"/>
      <c r="F441"/>
      <c r="K441" s="87"/>
      <c r="L441" s="110"/>
      <c r="M441" s="110"/>
      <c r="N441" s="110"/>
      <c r="O441" s="145"/>
      <c r="P441" s="110"/>
    </row>
    <row r="442" spans="2:16" x14ac:dyDescent="0.25">
      <c r="B442"/>
      <c r="C442"/>
      <c r="D442"/>
      <c r="F442"/>
      <c r="K442" s="87"/>
      <c r="L442" s="110"/>
      <c r="M442" s="110"/>
      <c r="N442" s="110"/>
      <c r="O442" s="145"/>
      <c r="P442" s="110"/>
    </row>
    <row r="443" spans="2:16" x14ac:dyDescent="0.25">
      <c r="B443"/>
      <c r="C443"/>
      <c r="D443"/>
      <c r="F443"/>
      <c r="K443" s="87"/>
      <c r="L443" s="110"/>
      <c r="M443" s="110"/>
      <c r="N443" s="110"/>
      <c r="O443" s="145"/>
      <c r="P443" s="110"/>
    </row>
    <row r="444" spans="2:16" x14ac:dyDescent="0.25">
      <c r="B444"/>
      <c r="C444"/>
      <c r="D444"/>
      <c r="F444"/>
      <c r="K444" s="87"/>
      <c r="L444" s="110"/>
      <c r="M444" s="110"/>
      <c r="N444" s="110"/>
      <c r="O444" s="145"/>
      <c r="P444" s="110"/>
    </row>
    <row r="445" spans="2:16" x14ac:dyDescent="0.25">
      <c r="B445"/>
      <c r="C445"/>
      <c r="D445"/>
      <c r="F445"/>
      <c r="K445" s="87"/>
      <c r="L445" s="110"/>
      <c r="M445" s="110"/>
      <c r="N445" s="110"/>
      <c r="O445" s="145"/>
      <c r="P445" s="110"/>
    </row>
    <row r="446" spans="2:16" x14ac:dyDescent="0.25">
      <c r="B446"/>
      <c r="C446"/>
      <c r="D446"/>
      <c r="F446"/>
      <c r="K446" s="87"/>
      <c r="L446" s="110"/>
      <c r="M446" s="110"/>
      <c r="N446" s="110"/>
      <c r="O446" s="145"/>
      <c r="P446" s="110"/>
    </row>
    <row r="447" spans="2:16" x14ac:dyDescent="0.25">
      <c r="B447"/>
      <c r="C447"/>
      <c r="D447"/>
      <c r="F447"/>
      <c r="K447" s="87"/>
      <c r="L447" s="110"/>
      <c r="M447" s="110"/>
      <c r="N447" s="110"/>
      <c r="O447" s="145"/>
      <c r="P447" s="110"/>
    </row>
    <row r="448" spans="2:16" x14ac:dyDescent="0.25">
      <c r="B448"/>
      <c r="C448"/>
      <c r="D448"/>
      <c r="F448"/>
      <c r="K448" s="87"/>
      <c r="L448" s="110"/>
      <c r="M448" s="110"/>
      <c r="N448" s="110"/>
      <c r="O448" s="145"/>
      <c r="P448" s="110"/>
    </row>
    <row r="449" spans="2:16" x14ac:dyDescent="0.25">
      <c r="B449"/>
      <c r="C449"/>
      <c r="D449"/>
      <c r="F449"/>
      <c r="K449" s="87"/>
      <c r="L449" s="110"/>
      <c r="M449" s="110"/>
      <c r="N449" s="110"/>
      <c r="O449" s="145"/>
      <c r="P449" s="110"/>
    </row>
    <row r="450" spans="2:16" x14ac:dyDescent="0.25">
      <c r="B450"/>
      <c r="C450"/>
      <c r="D450"/>
      <c r="F450"/>
      <c r="K450" s="87"/>
      <c r="L450" s="110"/>
      <c r="M450" s="110"/>
      <c r="N450" s="110"/>
      <c r="O450" s="145"/>
      <c r="P450" s="110"/>
    </row>
    <row r="451" spans="2:16" x14ac:dyDescent="0.25">
      <c r="B451"/>
      <c r="C451"/>
      <c r="D451"/>
      <c r="F451"/>
      <c r="K451" s="87"/>
      <c r="L451" s="110"/>
      <c r="M451" s="110"/>
      <c r="N451" s="110"/>
      <c r="O451" s="145"/>
      <c r="P451" s="110"/>
    </row>
    <row r="452" spans="2:16" x14ac:dyDescent="0.25">
      <c r="B452"/>
      <c r="C452"/>
      <c r="D452"/>
      <c r="F452"/>
      <c r="K452" s="87"/>
      <c r="L452" s="110"/>
      <c r="M452" s="110"/>
      <c r="N452" s="110"/>
      <c r="O452" s="145"/>
      <c r="P452" s="110"/>
    </row>
    <row r="453" spans="2:16" x14ac:dyDescent="0.25">
      <c r="B453"/>
      <c r="C453"/>
      <c r="D453"/>
      <c r="F453"/>
      <c r="K453" s="87"/>
      <c r="L453" s="110"/>
      <c r="M453" s="110"/>
      <c r="N453" s="110"/>
      <c r="O453" s="145"/>
      <c r="P453" s="110"/>
    </row>
    <row r="454" spans="2:16" x14ac:dyDescent="0.25">
      <c r="B454"/>
      <c r="C454"/>
      <c r="D454"/>
      <c r="F454"/>
      <c r="K454" s="87"/>
      <c r="L454" s="110"/>
      <c r="M454" s="110"/>
      <c r="N454" s="110"/>
      <c r="O454" s="145"/>
      <c r="P454" s="110"/>
    </row>
    <row r="455" spans="2:16" x14ac:dyDescent="0.25">
      <c r="B455"/>
      <c r="C455"/>
      <c r="D455"/>
      <c r="F455"/>
      <c r="K455" s="87"/>
      <c r="L455" s="110"/>
      <c r="M455" s="110"/>
      <c r="N455" s="110"/>
      <c r="O455" s="145"/>
      <c r="P455" s="110"/>
    </row>
    <row r="456" spans="2:16" x14ac:dyDescent="0.25">
      <c r="B456"/>
      <c r="C456"/>
      <c r="D456"/>
      <c r="F456"/>
      <c r="K456" s="87"/>
      <c r="L456" s="110"/>
      <c r="M456" s="110"/>
      <c r="N456" s="110"/>
      <c r="O456" s="145"/>
      <c r="P456" s="110"/>
    </row>
    <row r="457" spans="2:16" x14ac:dyDescent="0.25">
      <c r="B457"/>
      <c r="C457"/>
      <c r="D457"/>
      <c r="F457"/>
      <c r="K457" s="87"/>
      <c r="L457" s="110"/>
      <c r="M457" s="110"/>
      <c r="N457" s="110"/>
      <c r="O457" s="145"/>
      <c r="P457" s="110"/>
    </row>
    <row r="458" spans="2:16" x14ac:dyDescent="0.25">
      <c r="B458"/>
      <c r="C458"/>
      <c r="D458"/>
      <c r="F458"/>
      <c r="K458" s="87"/>
      <c r="L458" s="110"/>
      <c r="M458" s="110"/>
      <c r="N458" s="110"/>
      <c r="O458" s="145"/>
      <c r="P458" s="110"/>
    </row>
    <row r="459" spans="2:16" x14ac:dyDescent="0.25">
      <c r="B459"/>
      <c r="C459"/>
      <c r="D459"/>
      <c r="F459"/>
      <c r="K459" s="87"/>
      <c r="L459" s="110"/>
      <c r="M459" s="110"/>
      <c r="N459" s="110"/>
      <c r="O459" s="145"/>
      <c r="P459" s="110"/>
    </row>
    <row r="460" spans="2:16" x14ac:dyDescent="0.25">
      <c r="B460"/>
      <c r="C460"/>
      <c r="D460"/>
      <c r="F460"/>
      <c r="K460" s="87"/>
      <c r="L460" s="110"/>
      <c r="M460" s="110"/>
      <c r="N460" s="110"/>
      <c r="O460" s="145"/>
      <c r="P460" s="110"/>
    </row>
    <row r="461" spans="2:16" x14ac:dyDescent="0.25">
      <c r="B461"/>
      <c r="C461"/>
      <c r="D461"/>
      <c r="F461"/>
      <c r="K461" s="87"/>
      <c r="L461" s="110"/>
      <c r="M461" s="110"/>
      <c r="N461" s="110"/>
      <c r="O461" s="145"/>
      <c r="P461" s="110"/>
    </row>
    <row r="462" spans="2:16" x14ac:dyDescent="0.25">
      <c r="B462"/>
      <c r="C462"/>
      <c r="D462"/>
      <c r="F462"/>
      <c r="K462" s="87"/>
      <c r="L462" s="110"/>
      <c r="M462" s="110"/>
      <c r="N462" s="110"/>
      <c r="O462" s="145"/>
      <c r="P462" s="110"/>
    </row>
    <row r="463" spans="2:16" x14ac:dyDescent="0.25">
      <c r="B463"/>
      <c r="C463"/>
      <c r="D463"/>
      <c r="F463"/>
      <c r="K463" s="87"/>
      <c r="L463" s="110"/>
      <c r="M463" s="110"/>
      <c r="N463" s="110"/>
      <c r="O463" s="145"/>
      <c r="P463" s="110"/>
    </row>
    <row r="464" spans="2:16" x14ac:dyDescent="0.25">
      <c r="B464"/>
      <c r="C464"/>
      <c r="D464"/>
      <c r="F464"/>
      <c r="K464" s="87"/>
      <c r="L464" s="110"/>
      <c r="M464" s="110"/>
      <c r="N464" s="110"/>
      <c r="O464" s="145"/>
      <c r="P464" s="110"/>
    </row>
    <row r="465" spans="2:16" x14ac:dyDescent="0.25">
      <c r="B465"/>
      <c r="C465"/>
      <c r="D465"/>
      <c r="F465"/>
      <c r="K465" s="87"/>
      <c r="L465" s="110"/>
      <c r="M465" s="110"/>
      <c r="N465" s="110"/>
      <c r="O465" s="145"/>
      <c r="P465" s="110"/>
    </row>
    <row r="466" spans="2:16" x14ac:dyDescent="0.25">
      <c r="B466"/>
      <c r="C466"/>
      <c r="D466"/>
      <c r="F466"/>
      <c r="K466" s="87"/>
      <c r="L466" s="110"/>
      <c r="M466" s="110"/>
      <c r="N466" s="110"/>
      <c r="O466" s="145"/>
      <c r="P466" s="110"/>
    </row>
    <row r="467" spans="2:16" x14ac:dyDescent="0.25">
      <c r="B467"/>
      <c r="C467"/>
      <c r="D467"/>
      <c r="F467"/>
      <c r="K467" s="87"/>
      <c r="L467" s="110"/>
      <c r="M467" s="110"/>
      <c r="N467" s="110"/>
      <c r="O467" s="145"/>
      <c r="P467" s="110"/>
    </row>
    <row r="468" spans="2:16" x14ac:dyDescent="0.25">
      <c r="B468"/>
      <c r="C468"/>
      <c r="D468"/>
      <c r="F468"/>
      <c r="K468" s="87"/>
      <c r="L468" s="110"/>
      <c r="M468" s="110"/>
      <c r="N468" s="110"/>
      <c r="O468" s="145"/>
      <c r="P468" s="110"/>
    </row>
    <row r="469" spans="2:16" x14ac:dyDescent="0.25">
      <c r="B469"/>
      <c r="C469"/>
      <c r="D469"/>
      <c r="F469"/>
      <c r="K469" s="87"/>
      <c r="L469" s="110"/>
      <c r="M469" s="110"/>
      <c r="N469" s="110"/>
      <c r="O469" s="145"/>
      <c r="P469" s="110"/>
    </row>
    <row r="470" spans="2:16" x14ac:dyDescent="0.25">
      <c r="B470"/>
      <c r="C470"/>
      <c r="D470"/>
      <c r="F470"/>
      <c r="K470" s="87"/>
      <c r="L470" s="110"/>
      <c r="M470" s="110"/>
      <c r="N470" s="110"/>
      <c r="O470" s="145"/>
      <c r="P470" s="110"/>
    </row>
    <row r="471" spans="2:16" x14ac:dyDescent="0.25">
      <c r="B471"/>
      <c r="C471"/>
      <c r="D471"/>
      <c r="F471"/>
      <c r="K471" s="87"/>
      <c r="L471" s="110"/>
      <c r="M471" s="110"/>
      <c r="N471" s="110"/>
      <c r="O471" s="145"/>
      <c r="P471" s="110"/>
    </row>
    <row r="472" spans="2:16" x14ac:dyDescent="0.25">
      <c r="B472"/>
      <c r="C472"/>
      <c r="D472"/>
      <c r="F472"/>
      <c r="K472" s="87"/>
      <c r="L472" s="110"/>
      <c r="M472" s="110"/>
      <c r="N472" s="110"/>
      <c r="O472" s="145"/>
      <c r="P472" s="110"/>
    </row>
    <row r="473" spans="2:16" x14ac:dyDescent="0.25">
      <c r="B473"/>
      <c r="C473"/>
      <c r="D473"/>
      <c r="F473"/>
      <c r="K473" s="87"/>
      <c r="L473" s="110"/>
      <c r="M473" s="110"/>
      <c r="N473" s="110"/>
      <c r="O473" s="145"/>
      <c r="P473" s="110"/>
    </row>
    <row r="474" spans="2:16" x14ac:dyDescent="0.25">
      <c r="B474"/>
      <c r="C474"/>
      <c r="D474"/>
      <c r="F474"/>
      <c r="K474" s="87"/>
      <c r="L474" s="110"/>
      <c r="M474" s="110"/>
      <c r="N474" s="110"/>
      <c r="O474" s="145"/>
      <c r="P474" s="110"/>
    </row>
    <row r="475" spans="2:16" x14ac:dyDescent="0.25">
      <c r="B475"/>
      <c r="C475"/>
      <c r="D475"/>
      <c r="F475"/>
      <c r="K475" s="87"/>
      <c r="L475" s="110"/>
      <c r="M475" s="110"/>
      <c r="N475" s="110"/>
      <c r="O475" s="145"/>
      <c r="P475" s="110"/>
    </row>
    <row r="476" spans="2:16" x14ac:dyDescent="0.25">
      <c r="B476"/>
      <c r="C476"/>
      <c r="D476"/>
      <c r="F476"/>
      <c r="K476" s="87"/>
      <c r="L476" s="110"/>
      <c r="M476" s="110"/>
      <c r="N476" s="110"/>
      <c r="O476" s="145"/>
      <c r="P476" s="110"/>
    </row>
    <row r="477" spans="2:16" x14ac:dyDescent="0.25">
      <c r="B477"/>
      <c r="C477"/>
      <c r="D477"/>
      <c r="F477"/>
      <c r="K477" s="87"/>
      <c r="L477" s="110"/>
      <c r="M477" s="110"/>
      <c r="N477" s="110"/>
      <c r="O477" s="145"/>
      <c r="P477" s="110"/>
    </row>
    <row r="478" spans="2:16" x14ac:dyDescent="0.25">
      <c r="B478"/>
      <c r="C478"/>
      <c r="D478"/>
      <c r="F478"/>
      <c r="K478" s="87"/>
      <c r="L478" s="110"/>
      <c r="M478" s="110"/>
      <c r="N478" s="110"/>
      <c r="O478" s="145"/>
      <c r="P478" s="110"/>
    </row>
    <row r="479" spans="2:16" x14ac:dyDescent="0.25">
      <c r="B479"/>
      <c r="C479"/>
      <c r="D479"/>
      <c r="F479"/>
      <c r="K479" s="87"/>
      <c r="L479" s="110"/>
      <c r="M479" s="110"/>
      <c r="N479" s="110"/>
      <c r="O479" s="145"/>
      <c r="P479" s="110"/>
    </row>
    <row r="480" spans="2:16" x14ac:dyDescent="0.25">
      <c r="B480"/>
      <c r="C480"/>
      <c r="D480"/>
      <c r="F480"/>
      <c r="K480" s="87"/>
      <c r="L480" s="110"/>
      <c r="M480" s="110"/>
      <c r="N480" s="110"/>
      <c r="O480" s="145"/>
      <c r="P480" s="110"/>
    </row>
    <row r="481" spans="2:16" x14ac:dyDescent="0.25">
      <c r="B481"/>
      <c r="C481"/>
      <c r="D481"/>
      <c r="F481"/>
      <c r="K481" s="87"/>
      <c r="L481" s="110"/>
      <c r="M481" s="110"/>
      <c r="N481" s="110"/>
      <c r="O481" s="145"/>
      <c r="P481" s="110"/>
    </row>
    <row r="482" spans="2:16" x14ac:dyDescent="0.25">
      <c r="B482"/>
      <c r="C482"/>
      <c r="D482"/>
      <c r="F482"/>
      <c r="K482" s="87"/>
      <c r="L482" s="110"/>
      <c r="M482" s="110"/>
      <c r="N482" s="110"/>
      <c r="O482" s="145"/>
      <c r="P482" s="110"/>
    </row>
    <row r="483" spans="2:16" x14ac:dyDescent="0.25">
      <c r="B483"/>
      <c r="C483"/>
      <c r="D483"/>
      <c r="F483"/>
      <c r="K483" s="87"/>
      <c r="L483" s="110"/>
      <c r="M483" s="110"/>
      <c r="N483" s="110"/>
      <c r="O483" s="145"/>
      <c r="P483" s="110"/>
    </row>
    <row r="484" spans="2:16" x14ac:dyDescent="0.25">
      <c r="B484"/>
      <c r="C484"/>
      <c r="D484"/>
      <c r="F484"/>
      <c r="K484" s="87"/>
      <c r="L484" s="110"/>
      <c r="M484" s="110"/>
      <c r="N484" s="110"/>
      <c r="O484" s="145"/>
      <c r="P484" s="110"/>
    </row>
    <row r="485" spans="2:16" x14ac:dyDescent="0.25">
      <c r="B485"/>
      <c r="C485"/>
      <c r="D485"/>
      <c r="F485"/>
      <c r="K485" s="87"/>
      <c r="L485" s="110"/>
      <c r="M485" s="110"/>
      <c r="N485" s="110"/>
      <c r="O485" s="145"/>
      <c r="P485" s="110"/>
    </row>
    <row r="486" spans="2:16" x14ac:dyDescent="0.25">
      <c r="B486"/>
      <c r="C486"/>
      <c r="D486"/>
      <c r="F486"/>
      <c r="K486" s="87"/>
      <c r="L486" s="110"/>
      <c r="M486" s="110"/>
      <c r="N486" s="110"/>
      <c r="O486" s="145"/>
      <c r="P486" s="110"/>
    </row>
    <row r="487" spans="2:16" x14ac:dyDescent="0.25">
      <c r="B487"/>
      <c r="C487"/>
      <c r="D487"/>
      <c r="F487"/>
      <c r="K487" s="87"/>
      <c r="L487" s="110"/>
      <c r="M487" s="110"/>
      <c r="N487" s="110"/>
      <c r="O487" s="145"/>
      <c r="P487" s="110"/>
    </row>
    <row r="488" spans="2:16" x14ac:dyDescent="0.25">
      <c r="B488"/>
      <c r="C488"/>
      <c r="D488"/>
      <c r="F488"/>
      <c r="K488" s="87"/>
      <c r="L488" s="110"/>
      <c r="M488" s="110"/>
      <c r="N488" s="110"/>
      <c r="O488" s="145"/>
      <c r="P488" s="110"/>
    </row>
    <row r="489" spans="2:16" x14ac:dyDescent="0.25">
      <c r="B489"/>
      <c r="C489"/>
      <c r="D489"/>
      <c r="F489"/>
      <c r="K489" s="87"/>
      <c r="L489" s="110"/>
      <c r="M489" s="110"/>
      <c r="N489" s="110"/>
      <c r="O489" s="145"/>
      <c r="P489" s="110"/>
    </row>
    <row r="490" spans="2:16" x14ac:dyDescent="0.25">
      <c r="B490"/>
      <c r="C490"/>
      <c r="D490"/>
      <c r="F490"/>
      <c r="K490" s="87"/>
      <c r="L490" s="110"/>
      <c r="M490" s="110"/>
      <c r="N490" s="110"/>
      <c r="O490" s="145"/>
      <c r="P490" s="110"/>
    </row>
    <row r="491" spans="2:16" x14ac:dyDescent="0.25">
      <c r="B491"/>
      <c r="C491"/>
      <c r="D491"/>
      <c r="F491"/>
      <c r="K491" s="87"/>
      <c r="L491" s="110"/>
      <c r="M491" s="110"/>
      <c r="N491" s="110"/>
      <c r="O491" s="145"/>
      <c r="P491" s="110"/>
    </row>
    <row r="492" spans="2:16" x14ac:dyDescent="0.25">
      <c r="B492"/>
      <c r="C492"/>
      <c r="D492"/>
      <c r="F492"/>
      <c r="K492" s="87"/>
      <c r="L492" s="110"/>
      <c r="M492" s="110"/>
      <c r="N492" s="110"/>
      <c r="O492" s="145"/>
      <c r="P492" s="110"/>
    </row>
    <row r="493" spans="2:16" x14ac:dyDescent="0.25">
      <c r="B493"/>
      <c r="C493"/>
      <c r="D493"/>
      <c r="F493"/>
      <c r="K493" s="87"/>
      <c r="L493" s="110"/>
      <c r="M493" s="110"/>
      <c r="N493" s="110"/>
      <c r="O493" s="145"/>
      <c r="P493" s="110"/>
    </row>
    <row r="494" spans="2:16" x14ac:dyDescent="0.25">
      <c r="B494"/>
      <c r="C494"/>
      <c r="D494"/>
      <c r="F494"/>
      <c r="K494" s="87"/>
      <c r="L494" s="110"/>
      <c r="M494" s="110"/>
      <c r="N494" s="110"/>
      <c r="O494" s="145"/>
      <c r="P494" s="110"/>
    </row>
    <row r="495" spans="2:16" x14ac:dyDescent="0.25">
      <c r="B495"/>
      <c r="C495"/>
      <c r="D495"/>
      <c r="F495"/>
      <c r="K495" s="87"/>
      <c r="L495" s="110"/>
      <c r="M495" s="110"/>
      <c r="N495" s="110"/>
      <c r="O495" s="145"/>
      <c r="P495" s="110"/>
    </row>
    <row r="496" spans="2:16" x14ac:dyDescent="0.25">
      <c r="B496"/>
      <c r="C496"/>
      <c r="D496"/>
      <c r="F496"/>
      <c r="K496" s="87"/>
      <c r="L496" s="110"/>
      <c r="M496" s="110"/>
      <c r="N496" s="110"/>
      <c r="O496" s="145"/>
      <c r="P496" s="110"/>
    </row>
    <row r="497" spans="2:16" x14ac:dyDescent="0.25">
      <c r="B497"/>
      <c r="C497"/>
      <c r="D497"/>
      <c r="F497"/>
      <c r="K497" s="87"/>
      <c r="L497" s="110"/>
      <c r="M497" s="110"/>
      <c r="N497" s="110"/>
      <c r="O497" s="145"/>
      <c r="P497" s="110"/>
    </row>
    <row r="498" spans="2:16" x14ac:dyDescent="0.25">
      <c r="B498"/>
      <c r="C498"/>
      <c r="D498"/>
      <c r="F498"/>
      <c r="K498" s="87"/>
      <c r="L498" s="110"/>
      <c r="M498" s="110"/>
      <c r="N498" s="110"/>
      <c r="O498" s="145"/>
      <c r="P498" s="110"/>
    </row>
    <row r="499" spans="2:16" x14ac:dyDescent="0.25">
      <c r="B499"/>
      <c r="C499"/>
      <c r="D499"/>
      <c r="F499"/>
      <c r="K499" s="87"/>
      <c r="L499" s="110"/>
      <c r="M499" s="110"/>
      <c r="N499" s="110"/>
      <c r="O499" s="145"/>
      <c r="P499" s="110"/>
    </row>
    <row r="500" spans="2:16" x14ac:dyDescent="0.25">
      <c r="B500"/>
      <c r="C500"/>
      <c r="D500"/>
      <c r="F500"/>
      <c r="K500" s="87"/>
      <c r="L500" s="110"/>
      <c r="M500" s="110"/>
      <c r="N500" s="110"/>
      <c r="O500" s="145"/>
      <c r="P500" s="110"/>
    </row>
    <row r="501" spans="2:16" x14ac:dyDescent="0.25">
      <c r="B501"/>
      <c r="C501"/>
      <c r="D501"/>
      <c r="F501"/>
      <c r="K501" s="87"/>
      <c r="L501" s="110"/>
      <c r="M501" s="110"/>
      <c r="N501" s="110"/>
      <c r="O501" s="145"/>
      <c r="P501" s="110"/>
    </row>
    <row r="502" spans="2:16" x14ac:dyDescent="0.25">
      <c r="B502"/>
      <c r="C502"/>
      <c r="D502"/>
      <c r="F502"/>
      <c r="K502" s="87"/>
      <c r="L502" s="110"/>
      <c r="M502" s="110"/>
      <c r="N502" s="110"/>
      <c r="O502" s="145"/>
      <c r="P502" s="110"/>
    </row>
    <row r="503" spans="2:16" x14ac:dyDescent="0.25">
      <c r="B503"/>
      <c r="C503"/>
      <c r="D503"/>
      <c r="F503"/>
      <c r="K503" s="87"/>
      <c r="L503" s="110"/>
      <c r="M503" s="110"/>
      <c r="N503" s="110"/>
      <c r="O503" s="145"/>
      <c r="P503" s="110"/>
    </row>
    <row r="504" spans="2:16" x14ac:dyDescent="0.25">
      <c r="B504"/>
      <c r="C504"/>
      <c r="D504"/>
      <c r="F504"/>
      <c r="K504" s="87"/>
      <c r="L504" s="110"/>
      <c r="M504" s="110"/>
      <c r="N504" s="110"/>
      <c r="O504" s="145"/>
      <c r="P504" s="110"/>
    </row>
    <row r="505" spans="2:16" x14ac:dyDescent="0.25">
      <c r="B505"/>
      <c r="C505"/>
      <c r="D505"/>
      <c r="F505"/>
      <c r="K505" s="87"/>
      <c r="L505" s="110"/>
      <c r="M505" s="110"/>
      <c r="N505" s="110"/>
      <c r="O505" s="145"/>
      <c r="P505" s="110"/>
    </row>
    <row r="506" spans="2:16" x14ac:dyDescent="0.25">
      <c r="B506"/>
      <c r="C506"/>
      <c r="D506"/>
      <c r="F506"/>
      <c r="K506" s="87"/>
      <c r="L506" s="110"/>
      <c r="M506" s="110"/>
      <c r="N506" s="110"/>
      <c r="O506" s="145"/>
      <c r="P506" s="110"/>
    </row>
    <row r="507" spans="2:16" x14ac:dyDescent="0.25">
      <c r="B507"/>
      <c r="C507"/>
      <c r="D507"/>
      <c r="F507"/>
      <c r="K507" s="87"/>
      <c r="L507" s="110"/>
      <c r="M507" s="110"/>
      <c r="N507" s="110"/>
      <c r="O507" s="145"/>
      <c r="P507" s="110"/>
    </row>
    <row r="508" spans="2:16" x14ac:dyDescent="0.25">
      <c r="B508"/>
      <c r="C508"/>
      <c r="D508"/>
      <c r="F508"/>
      <c r="K508" s="87"/>
      <c r="L508" s="110"/>
      <c r="M508" s="110"/>
      <c r="N508" s="110"/>
      <c r="O508" s="145"/>
      <c r="P508" s="110"/>
    </row>
    <row r="509" spans="2:16" x14ac:dyDescent="0.25">
      <c r="B509"/>
      <c r="C509"/>
      <c r="D509"/>
      <c r="F509"/>
      <c r="K509" s="87"/>
      <c r="L509" s="110"/>
      <c r="M509" s="110"/>
      <c r="N509" s="110"/>
      <c r="O509" s="145"/>
      <c r="P509" s="110"/>
    </row>
    <row r="510" spans="2:16" x14ac:dyDescent="0.25">
      <c r="B510"/>
      <c r="C510"/>
      <c r="D510"/>
      <c r="F510"/>
      <c r="K510" s="87"/>
      <c r="L510" s="110"/>
      <c r="M510" s="110"/>
      <c r="N510" s="110"/>
      <c r="O510" s="145"/>
      <c r="P510" s="110"/>
    </row>
    <row r="511" spans="2:16" x14ac:dyDescent="0.25">
      <c r="B511"/>
      <c r="C511"/>
      <c r="D511"/>
      <c r="F511"/>
      <c r="K511" s="87"/>
      <c r="L511" s="110"/>
      <c r="M511" s="110"/>
      <c r="N511" s="110"/>
      <c r="O511" s="145"/>
      <c r="P511" s="110"/>
    </row>
    <row r="512" spans="2:16" x14ac:dyDescent="0.25">
      <c r="B512"/>
      <c r="C512"/>
      <c r="D512"/>
      <c r="F512"/>
      <c r="K512" s="87"/>
      <c r="L512" s="110"/>
      <c r="M512" s="110"/>
      <c r="N512" s="110"/>
      <c r="O512" s="145"/>
      <c r="P512" s="110"/>
    </row>
    <row r="513" spans="2:16" x14ac:dyDescent="0.25">
      <c r="B513"/>
      <c r="C513"/>
      <c r="D513"/>
      <c r="F513"/>
      <c r="K513" s="87"/>
      <c r="L513" s="110"/>
      <c r="M513" s="110"/>
      <c r="N513" s="110"/>
      <c r="O513" s="145"/>
      <c r="P513" s="110"/>
    </row>
    <row r="514" spans="2:16" x14ac:dyDescent="0.25">
      <c r="B514"/>
      <c r="C514"/>
      <c r="D514"/>
      <c r="F514"/>
      <c r="K514" s="87"/>
      <c r="L514" s="110"/>
      <c r="M514" s="110"/>
      <c r="N514" s="110"/>
      <c r="O514" s="145"/>
      <c r="P514" s="110"/>
    </row>
    <row r="515" spans="2:16" x14ac:dyDescent="0.25">
      <c r="B515"/>
      <c r="C515"/>
      <c r="D515"/>
      <c r="F515"/>
      <c r="K515" s="87"/>
      <c r="L515" s="110"/>
      <c r="M515" s="110"/>
      <c r="N515" s="110"/>
      <c r="O515" s="145"/>
      <c r="P515" s="110"/>
    </row>
    <row r="516" spans="2:16" x14ac:dyDescent="0.25">
      <c r="B516"/>
      <c r="C516"/>
      <c r="D516"/>
      <c r="F516"/>
      <c r="K516" s="87"/>
      <c r="L516" s="110"/>
      <c r="M516" s="110"/>
      <c r="N516" s="110"/>
      <c r="O516" s="145"/>
      <c r="P516" s="110"/>
    </row>
    <row r="517" spans="2:16" x14ac:dyDescent="0.25">
      <c r="B517"/>
      <c r="C517"/>
      <c r="D517"/>
      <c r="F517"/>
      <c r="K517" s="87"/>
      <c r="L517" s="110"/>
      <c r="M517" s="110"/>
      <c r="N517" s="110"/>
      <c r="O517" s="145"/>
      <c r="P517" s="110"/>
    </row>
    <row r="518" spans="2:16" x14ac:dyDescent="0.25">
      <c r="B518"/>
      <c r="C518"/>
      <c r="D518"/>
      <c r="F518"/>
      <c r="K518" s="87"/>
      <c r="L518" s="110"/>
      <c r="M518" s="110"/>
      <c r="N518" s="110"/>
      <c r="O518" s="145"/>
      <c r="P518" s="110"/>
    </row>
    <row r="519" spans="2:16" x14ac:dyDescent="0.25">
      <c r="B519"/>
      <c r="C519"/>
      <c r="D519"/>
      <c r="F519"/>
      <c r="K519" s="87"/>
      <c r="L519" s="110"/>
      <c r="M519" s="110"/>
      <c r="N519" s="110"/>
      <c r="O519" s="145"/>
      <c r="P519" s="110"/>
    </row>
    <row r="520" spans="2:16" x14ac:dyDescent="0.25">
      <c r="B520"/>
      <c r="C520"/>
      <c r="D520"/>
      <c r="F520"/>
      <c r="K520" s="87"/>
      <c r="L520" s="110"/>
      <c r="M520" s="110"/>
      <c r="N520" s="110"/>
      <c r="O520" s="145"/>
      <c r="P520" s="110"/>
    </row>
    <row r="521" spans="2:16" x14ac:dyDescent="0.25">
      <c r="B521"/>
      <c r="C521"/>
      <c r="D521"/>
      <c r="F521"/>
      <c r="K521" s="87"/>
      <c r="L521" s="110"/>
      <c r="M521" s="110"/>
      <c r="N521" s="110"/>
      <c r="O521" s="145"/>
      <c r="P521" s="110"/>
    </row>
    <row r="522" spans="2:16" x14ac:dyDescent="0.25">
      <c r="B522"/>
      <c r="C522"/>
      <c r="D522"/>
      <c r="F522"/>
      <c r="K522" s="87"/>
      <c r="L522" s="110"/>
      <c r="M522" s="110"/>
      <c r="N522" s="110"/>
      <c r="O522" s="145"/>
      <c r="P522" s="110"/>
    </row>
    <row r="523" spans="2:16" x14ac:dyDescent="0.25">
      <c r="B523"/>
      <c r="C523"/>
      <c r="D523"/>
      <c r="F523"/>
      <c r="K523" s="87"/>
      <c r="L523" s="110"/>
      <c r="M523" s="110"/>
      <c r="N523" s="110"/>
      <c r="O523" s="145"/>
      <c r="P523" s="110"/>
    </row>
    <row r="524" spans="2:16" x14ac:dyDescent="0.25">
      <c r="B524"/>
      <c r="C524"/>
      <c r="D524"/>
      <c r="F524"/>
      <c r="K524" s="87"/>
      <c r="L524" s="110"/>
      <c r="M524" s="110"/>
      <c r="N524" s="110"/>
      <c r="O524" s="145"/>
      <c r="P524" s="110"/>
    </row>
    <row r="525" spans="2:16" x14ac:dyDescent="0.25">
      <c r="B525"/>
      <c r="C525"/>
      <c r="D525"/>
      <c r="F525"/>
      <c r="K525" s="87"/>
      <c r="L525" s="110"/>
      <c r="M525" s="110"/>
      <c r="N525" s="110"/>
      <c r="O525" s="145"/>
      <c r="P525" s="110"/>
    </row>
    <row r="526" spans="2:16" x14ac:dyDescent="0.25">
      <c r="B526"/>
      <c r="C526"/>
      <c r="D526"/>
      <c r="F526"/>
      <c r="K526" s="87"/>
      <c r="L526" s="110"/>
      <c r="M526" s="110"/>
      <c r="N526" s="110"/>
      <c r="O526" s="145"/>
      <c r="P526" s="110"/>
    </row>
    <row r="527" spans="2:16" x14ac:dyDescent="0.25">
      <c r="B527"/>
      <c r="C527"/>
      <c r="D527"/>
      <c r="F527"/>
      <c r="K527" s="87"/>
      <c r="L527" s="110"/>
      <c r="M527" s="110"/>
      <c r="N527" s="110"/>
      <c r="O527" s="145"/>
      <c r="P527" s="110"/>
    </row>
    <row r="528" spans="2:16" x14ac:dyDescent="0.25">
      <c r="B528"/>
      <c r="C528"/>
      <c r="D528"/>
      <c r="F528"/>
      <c r="K528" s="87"/>
      <c r="L528" s="110"/>
      <c r="M528" s="110"/>
      <c r="N528" s="110"/>
      <c r="O528" s="145"/>
      <c r="P528" s="110"/>
    </row>
    <row r="529" spans="2:16" x14ac:dyDescent="0.25">
      <c r="B529"/>
      <c r="C529"/>
      <c r="D529"/>
      <c r="F529"/>
      <c r="K529" s="87"/>
      <c r="L529" s="110"/>
      <c r="M529" s="110"/>
      <c r="N529" s="110"/>
      <c r="O529" s="145"/>
      <c r="P529" s="110"/>
    </row>
    <row r="530" spans="2:16" x14ac:dyDescent="0.25">
      <c r="B530"/>
      <c r="C530"/>
      <c r="D530"/>
      <c r="F530"/>
      <c r="K530" s="87"/>
      <c r="L530" s="110"/>
      <c r="M530" s="110"/>
      <c r="N530" s="110"/>
      <c r="O530" s="145"/>
      <c r="P530" s="110"/>
    </row>
    <row r="531" spans="2:16" x14ac:dyDescent="0.25">
      <c r="B531"/>
      <c r="C531"/>
      <c r="D531"/>
      <c r="F531"/>
      <c r="K531" s="87"/>
      <c r="L531" s="110"/>
      <c r="M531" s="110"/>
      <c r="N531" s="110"/>
      <c r="O531" s="145"/>
      <c r="P531" s="110"/>
    </row>
    <row r="532" spans="2:16" x14ac:dyDescent="0.25">
      <c r="B532"/>
      <c r="C532"/>
      <c r="D532"/>
      <c r="F532"/>
      <c r="K532" s="87"/>
      <c r="L532" s="110"/>
      <c r="M532" s="110"/>
      <c r="N532" s="110"/>
      <c r="O532" s="145"/>
      <c r="P532" s="110"/>
    </row>
    <row r="533" spans="2:16" x14ac:dyDescent="0.25">
      <c r="B533"/>
      <c r="C533"/>
      <c r="D533"/>
      <c r="F533"/>
      <c r="K533" s="87"/>
      <c r="L533" s="110"/>
      <c r="M533" s="110"/>
      <c r="N533" s="110"/>
      <c r="O533" s="145"/>
      <c r="P533" s="110"/>
    </row>
    <row r="534" spans="2:16" x14ac:dyDescent="0.25">
      <c r="B534"/>
      <c r="C534"/>
      <c r="D534"/>
      <c r="F534"/>
      <c r="K534" s="87"/>
      <c r="L534" s="110"/>
      <c r="M534" s="110"/>
      <c r="N534" s="110"/>
      <c r="O534" s="145"/>
      <c r="P534" s="110"/>
    </row>
    <row r="535" spans="2:16" x14ac:dyDescent="0.25">
      <c r="B535"/>
      <c r="C535"/>
      <c r="D535"/>
      <c r="F535"/>
      <c r="K535" s="87"/>
      <c r="L535" s="110"/>
      <c r="M535" s="110"/>
      <c r="N535" s="110"/>
      <c r="O535" s="145"/>
      <c r="P535" s="110"/>
    </row>
    <row r="536" spans="2:16" x14ac:dyDescent="0.25">
      <c r="B536"/>
      <c r="C536"/>
      <c r="D536"/>
      <c r="F536"/>
      <c r="K536" s="87"/>
      <c r="L536" s="110"/>
      <c r="M536" s="110"/>
      <c r="N536" s="110"/>
      <c r="O536" s="145"/>
      <c r="P536" s="110"/>
    </row>
    <row r="537" spans="2:16" x14ac:dyDescent="0.25">
      <c r="B537"/>
      <c r="C537"/>
      <c r="D537"/>
      <c r="F537"/>
      <c r="K537" s="87"/>
      <c r="L537" s="110"/>
      <c r="M537" s="110"/>
      <c r="N537" s="110"/>
      <c r="O537" s="145"/>
      <c r="P537" s="110"/>
    </row>
    <row r="538" spans="2:16" x14ac:dyDescent="0.25">
      <c r="B538"/>
      <c r="C538"/>
      <c r="D538"/>
      <c r="F538"/>
      <c r="K538" s="87"/>
      <c r="L538" s="110"/>
      <c r="M538" s="110"/>
      <c r="N538" s="110"/>
      <c r="O538" s="145"/>
      <c r="P538" s="110"/>
    </row>
    <row r="539" spans="2:16" x14ac:dyDescent="0.25">
      <c r="B539"/>
      <c r="C539"/>
      <c r="D539"/>
      <c r="F539"/>
      <c r="K539" s="87"/>
      <c r="L539" s="110"/>
      <c r="M539" s="110"/>
      <c r="N539" s="110"/>
      <c r="O539" s="145"/>
      <c r="P539" s="110"/>
    </row>
    <row r="540" spans="2:16" x14ac:dyDescent="0.25">
      <c r="B540"/>
      <c r="C540"/>
      <c r="D540"/>
      <c r="F540"/>
      <c r="K540" s="87"/>
      <c r="L540" s="110"/>
      <c r="M540" s="110"/>
      <c r="N540" s="110"/>
      <c r="O540" s="145"/>
      <c r="P540" s="110"/>
    </row>
    <row r="541" spans="2:16" x14ac:dyDescent="0.25">
      <c r="B541"/>
      <c r="C541"/>
      <c r="D541"/>
      <c r="F541"/>
      <c r="K541" s="87"/>
      <c r="L541" s="110"/>
      <c r="M541" s="110"/>
      <c r="N541" s="110"/>
      <c r="O541" s="145"/>
      <c r="P541" s="110"/>
    </row>
    <row r="542" spans="2:16" x14ac:dyDescent="0.25">
      <c r="B542"/>
      <c r="C542"/>
      <c r="D542"/>
      <c r="F542"/>
      <c r="K542" s="87"/>
      <c r="L542" s="110"/>
      <c r="M542" s="110"/>
      <c r="N542" s="110"/>
      <c r="O542" s="145"/>
      <c r="P542" s="110"/>
    </row>
    <row r="543" spans="2:16" x14ac:dyDescent="0.25">
      <c r="B543"/>
      <c r="C543"/>
      <c r="D543"/>
      <c r="F543"/>
      <c r="K543" s="87"/>
      <c r="L543" s="110"/>
      <c r="M543" s="110"/>
      <c r="N543" s="110"/>
      <c r="O543" s="145"/>
      <c r="P543" s="110"/>
    </row>
    <row r="544" spans="2:16" x14ac:dyDescent="0.25">
      <c r="B544"/>
      <c r="C544"/>
      <c r="D544"/>
      <c r="F544"/>
      <c r="K544" s="87"/>
      <c r="L544" s="110"/>
      <c r="M544" s="110"/>
      <c r="N544" s="110"/>
      <c r="O544" s="145"/>
      <c r="P544" s="110"/>
    </row>
    <row r="545" spans="2:16" x14ac:dyDescent="0.25">
      <c r="B545"/>
      <c r="C545"/>
      <c r="D545"/>
      <c r="F545"/>
      <c r="K545" s="87"/>
      <c r="L545" s="110"/>
      <c r="M545" s="110"/>
      <c r="N545" s="110"/>
      <c r="O545" s="145"/>
      <c r="P545" s="110"/>
    </row>
    <row r="546" spans="2:16" x14ac:dyDescent="0.25">
      <c r="B546"/>
      <c r="C546"/>
      <c r="D546"/>
      <c r="F546"/>
      <c r="K546" s="87"/>
      <c r="L546" s="110"/>
      <c r="M546" s="110"/>
      <c r="N546" s="110"/>
      <c r="O546" s="145"/>
      <c r="P546" s="110"/>
    </row>
    <row r="547" spans="2:16" x14ac:dyDescent="0.25">
      <c r="B547"/>
      <c r="C547"/>
      <c r="D547"/>
      <c r="F547"/>
      <c r="K547" s="87"/>
      <c r="L547" s="110"/>
      <c r="M547" s="110"/>
      <c r="N547" s="110"/>
      <c r="O547" s="145"/>
      <c r="P547" s="110"/>
    </row>
    <row r="548" spans="2:16" x14ac:dyDescent="0.25">
      <c r="B548"/>
      <c r="C548"/>
      <c r="D548"/>
      <c r="F548"/>
      <c r="K548" s="87"/>
      <c r="L548" s="110"/>
      <c r="M548" s="110"/>
      <c r="N548" s="110"/>
      <c r="O548" s="145"/>
      <c r="P548" s="110"/>
    </row>
    <row r="549" spans="2:16" x14ac:dyDescent="0.25">
      <c r="B549"/>
      <c r="C549"/>
      <c r="D549"/>
      <c r="F549"/>
      <c r="K549" s="87"/>
      <c r="L549" s="110"/>
      <c r="M549" s="110"/>
      <c r="N549" s="110"/>
      <c r="O549" s="145"/>
      <c r="P549" s="110"/>
    </row>
    <row r="550" spans="2:16" x14ac:dyDescent="0.25">
      <c r="B550"/>
      <c r="C550"/>
      <c r="D550"/>
      <c r="F550"/>
      <c r="K550" s="87"/>
      <c r="L550" s="110"/>
      <c r="M550" s="110"/>
      <c r="N550" s="110"/>
      <c r="O550" s="145"/>
      <c r="P550" s="110"/>
    </row>
    <row r="551" spans="2:16" x14ac:dyDescent="0.25">
      <c r="B551"/>
      <c r="C551"/>
      <c r="D551"/>
      <c r="F551"/>
      <c r="K551" s="87"/>
      <c r="L551" s="110"/>
      <c r="M551" s="110"/>
      <c r="N551" s="110"/>
      <c r="O551" s="145"/>
      <c r="P551" s="110"/>
    </row>
    <row r="552" spans="2:16" x14ac:dyDescent="0.25">
      <c r="B552"/>
      <c r="C552"/>
      <c r="D552"/>
      <c r="F552"/>
      <c r="K552" s="87"/>
      <c r="L552" s="110"/>
      <c r="M552" s="110"/>
      <c r="N552" s="110"/>
      <c r="O552" s="145"/>
      <c r="P552" s="110"/>
    </row>
    <row r="553" spans="2:16" x14ac:dyDescent="0.25">
      <c r="B553"/>
      <c r="C553"/>
      <c r="D553"/>
      <c r="F553"/>
      <c r="K553" s="87"/>
      <c r="L553" s="110"/>
      <c r="M553" s="110"/>
      <c r="N553" s="110"/>
      <c r="O553" s="145"/>
      <c r="P553" s="110"/>
    </row>
    <row r="554" spans="2:16" x14ac:dyDescent="0.25">
      <c r="B554"/>
      <c r="C554"/>
      <c r="D554"/>
      <c r="F554"/>
      <c r="K554" s="87"/>
      <c r="L554" s="110"/>
      <c r="M554" s="110"/>
      <c r="N554" s="110"/>
      <c r="O554" s="145"/>
      <c r="P554" s="110"/>
    </row>
    <row r="555" spans="2:16" x14ac:dyDescent="0.25">
      <c r="B555"/>
      <c r="C555"/>
      <c r="D555"/>
      <c r="F555"/>
      <c r="K555" s="87"/>
      <c r="L555" s="110"/>
      <c r="M555" s="110"/>
      <c r="N555" s="110"/>
      <c r="O555" s="145"/>
      <c r="P555" s="110"/>
    </row>
    <row r="556" spans="2:16" x14ac:dyDescent="0.25">
      <c r="B556"/>
      <c r="C556"/>
      <c r="D556"/>
      <c r="F556"/>
      <c r="K556" s="87"/>
      <c r="L556" s="110"/>
      <c r="M556" s="110"/>
      <c r="N556" s="110"/>
      <c r="O556" s="145"/>
      <c r="P556" s="110"/>
    </row>
    <row r="557" spans="2:16" x14ac:dyDescent="0.25">
      <c r="B557"/>
      <c r="C557"/>
      <c r="D557"/>
      <c r="F557"/>
      <c r="K557" s="87"/>
      <c r="L557" s="110"/>
      <c r="M557" s="110"/>
      <c r="N557" s="110"/>
      <c r="O557" s="145"/>
      <c r="P557" s="110"/>
    </row>
    <row r="558" spans="2:16" x14ac:dyDescent="0.25">
      <c r="B558"/>
      <c r="C558"/>
      <c r="D558"/>
      <c r="F558"/>
      <c r="K558" s="87"/>
      <c r="L558" s="110"/>
      <c r="M558" s="110"/>
      <c r="N558" s="110"/>
      <c r="O558" s="145"/>
      <c r="P558" s="110"/>
    </row>
    <row r="559" spans="2:16" x14ac:dyDescent="0.25">
      <c r="B559"/>
      <c r="C559"/>
      <c r="D559"/>
      <c r="F559"/>
      <c r="K559" s="87"/>
      <c r="L559" s="110"/>
      <c r="M559" s="110"/>
      <c r="N559" s="110"/>
      <c r="O559" s="145"/>
      <c r="P559" s="110"/>
    </row>
    <row r="560" spans="2:16" x14ac:dyDescent="0.25">
      <c r="B560"/>
      <c r="C560"/>
      <c r="D560"/>
      <c r="F560"/>
      <c r="K560" s="87"/>
      <c r="L560" s="110"/>
      <c r="M560" s="110"/>
      <c r="N560" s="110"/>
      <c r="O560" s="145"/>
      <c r="P560" s="110"/>
    </row>
    <row r="561" spans="2:16" x14ac:dyDescent="0.25">
      <c r="B561"/>
      <c r="C561"/>
      <c r="D561"/>
      <c r="F561"/>
      <c r="K561" s="87"/>
      <c r="L561" s="110"/>
      <c r="M561" s="110"/>
      <c r="N561" s="110"/>
      <c r="O561" s="145"/>
      <c r="P561" s="110"/>
    </row>
    <row r="562" spans="2:16" x14ac:dyDescent="0.25">
      <c r="B562"/>
      <c r="C562"/>
      <c r="D562"/>
      <c r="F562"/>
      <c r="K562" s="87"/>
      <c r="L562" s="110"/>
      <c r="M562" s="110"/>
      <c r="N562" s="110"/>
      <c r="O562" s="145"/>
      <c r="P562" s="110"/>
    </row>
    <row r="563" spans="2:16" x14ac:dyDescent="0.25">
      <c r="B563"/>
      <c r="C563"/>
      <c r="D563"/>
      <c r="F563"/>
      <c r="K563" s="87"/>
      <c r="L563" s="110"/>
      <c r="M563" s="110"/>
      <c r="N563" s="110"/>
      <c r="O563" s="145"/>
      <c r="P563" s="110"/>
    </row>
    <row r="564" spans="2:16" x14ac:dyDescent="0.25">
      <c r="B564"/>
      <c r="C564"/>
      <c r="D564"/>
      <c r="F564"/>
      <c r="K564" s="87"/>
      <c r="L564" s="110"/>
      <c r="M564" s="110"/>
      <c r="N564" s="110"/>
      <c r="O564" s="145"/>
      <c r="P564" s="110"/>
    </row>
    <row r="565" spans="2:16" x14ac:dyDescent="0.25">
      <c r="B565"/>
      <c r="C565"/>
      <c r="D565"/>
      <c r="F565"/>
      <c r="K565" s="87"/>
      <c r="L565" s="110"/>
      <c r="M565" s="110"/>
      <c r="N565" s="110"/>
      <c r="O565" s="145"/>
      <c r="P565" s="110"/>
    </row>
    <row r="566" spans="2:16" x14ac:dyDescent="0.25">
      <c r="B566"/>
      <c r="C566"/>
      <c r="D566"/>
      <c r="F566"/>
      <c r="K566" s="87"/>
      <c r="L566" s="110"/>
      <c r="M566" s="110"/>
      <c r="N566" s="110"/>
      <c r="O566" s="145"/>
      <c r="P566" s="110"/>
    </row>
    <row r="567" spans="2:16" x14ac:dyDescent="0.25">
      <c r="B567"/>
      <c r="C567"/>
      <c r="D567"/>
      <c r="F567"/>
      <c r="K567" s="87"/>
      <c r="L567" s="110"/>
      <c r="M567" s="110"/>
      <c r="N567" s="110"/>
      <c r="O567" s="145"/>
      <c r="P567" s="110"/>
    </row>
    <row r="568" spans="2:16" x14ac:dyDescent="0.25">
      <c r="B568"/>
      <c r="C568"/>
      <c r="D568"/>
      <c r="F568"/>
      <c r="K568" s="87"/>
      <c r="L568" s="110"/>
      <c r="M568" s="110"/>
      <c r="N568" s="110"/>
      <c r="O568" s="145"/>
      <c r="P568" s="110"/>
    </row>
    <row r="569" spans="2:16" x14ac:dyDescent="0.25">
      <c r="B569"/>
      <c r="C569"/>
      <c r="D569"/>
      <c r="F569"/>
      <c r="K569" s="87"/>
      <c r="L569" s="110"/>
      <c r="M569" s="110"/>
      <c r="N569" s="110"/>
      <c r="O569" s="145"/>
      <c r="P569" s="110"/>
    </row>
    <row r="570" spans="2:16" x14ac:dyDescent="0.25">
      <c r="B570"/>
      <c r="C570"/>
      <c r="D570"/>
      <c r="F570"/>
      <c r="K570" s="87"/>
      <c r="L570" s="110"/>
      <c r="M570" s="110"/>
      <c r="N570" s="110"/>
      <c r="O570" s="145"/>
      <c r="P570" s="110"/>
    </row>
    <row r="571" spans="2:16" x14ac:dyDescent="0.25">
      <c r="B571"/>
      <c r="C571"/>
      <c r="D571"/>
      <c r="F571"/>
      <c r="K571" s="87"/>
      <c r="L571" s="110"/>
      <c r="M571" s="110"/>
      <c r="N571" s="110"/>
      <c r="O571" s="145"/>
      <c r="P571" s="110"/>
    </row>
    <row r="572" spans="2:16" x14ac:dyDescent="0.25">
      <c r="B572"/>
      <c r="C572"/>
      <c r="D572"/>
      <c r="F572"/>
      <c r="K572" s="87"/>
      <c r="L572" s="110"/>
      <c r="M572" s="110"/>
      <c r="N572" s="110"/>
      <c r="O572" s="145"/>
      <c r="P572" s="110"/>
    </row>
    <row r="573" spans="2:16" x14ac:dyDescent="0.25">
      <c r="B573"/>
      <c r="C573"/>
      <c r="D573"/>
      <c r="F573"/>
      <c r="K573" s="87"/>
      <c r="L573" s="110"/>
      <c r="M573" s="110"/>
      <c r="N573" s="110"/>
      <c r="O573" s="145"/>
      <c r="P573" s="110"/>
    </row>
    <row r="574" spans="2:16" x14ac:dyDescent="0.25">
      <c r="B574"/>
      <c r="C574"/>
      <c r="D574"/>
      <c r="F574"/>
      <c r="K574" s="87"/>
      <c r="L574" s="110"/>
      <c r="M574" s="110"/>
      <c r="N574" s="110"/>
      <c r="O574" s="145"/>
      <c r="P574" s="110"/>
    </row>
    <row r="575" spans="2:16" x14ac:dyDescent="0.25">
      <c r="B575"/>
      <c r="C575"/>
      <c r="D575"/>
      <c r="F575"/>
      <c r="K575" s="87"/>
      <c r="L575" s="110"/>
      <c r="M575" s="110"/>
      <c r="N575" s="110"/>
      <c r="O575" s="145"/>
      <c r="P575" s="110"/>
    </row>
    <row r="576" spans="2:16" x14ac:dyDescent="0.25">
      <c r="B576"/>
      <c r="C576"/>
      <c r="D576"/>
      <c r="F576"/>
      <c r="K576" s="87"/>
      <c r="L576" s="110"/>
      <c r="M576" s="110"/>
      <c r="N576" s="110"/>
      <c r="O576" s="145"/>
      <c r="P576" s="110"/>
    </row>
    <row r="577" spans="2:16" x14ac:dyDescent="0.25">
      <c r="B577"/>
      <c r="C577"/>
      <c r="D577"/>
      <c r="F577"/>
      <c r="K577" s="87"/>
      <c r="L577" s="110"/>
      <c r="M577" s="110"/>
      <c r="N577" s="110"/>
      <c r="O577" s="145"/>
      <c r="P577" s="110"/>
    </row>
    <row r="578" spans="2:16" x14ac:dyDescent="0.25">
      <c r="B578"/>
      <c r="C578"/>
      <c r="D578"/>
      <c r="F578"/>
      <c r="K578" s="87"/>
      <c r="L578" s="110"/>
      <c r="M578" s="110"/>
      <c r="N578" s="110"/>
      <c r="O578" s="145"/>
      <c r="P578" s="110"/>
    </row>
    <row r="579" spans="2:16" x14ac:dyDescent="0.25">
      <c r="B579"/>
      <c r="C579"/>
      <c r="D579"/>
      <c r="F579"/>
      <c r="K579" s="87"/>
      <c r="L579" s="110"/>
      <c r="M579" s="110"/>
      <c r="N579" s="110"/>
      <c r="O579" s="145"/>
      <c r="P579" s="110"/>
    </row>
    <row r="580" spans="2:16" x14ac:dyDescent="0.25">
      <c r="B580"/>
      <c r="C580"/>
      <c r="D580"/>
      <c r="F580"/>
      <c r="K580" s="87"/>
      <c r="L580" s="110"/>
      <c r="M580" s="110"/>
      <c r="N580" s="110"/>
      <c r="O580" s="145"/>
      <c r="P580" s="110"/>
    </row>
    <row r="581" spans="2:16" x14ac:dyDescent="0.25">
      <c r="B581"/>
      <c r="C581"/>
      <c r="D581"/>
      <c r="F581"/>
      <c r="K581" s="87"/>
      <c r="L581" s="110"/>
      <c r="M581" s="110"/>
      <c r="N581" s="110"/>
      <c r="O581" s="145"/>
      <c r="P581" s="110"/>
    </row>
    <row r="582" spans="2:16" x14ac:dyDescent="0.25">
      <c r="B582"/>
      <c r="C582"/>
      <c r="D582"/>
      <c r="F582"/>
      <c r="K582" s="87"/>
      <c r="L582" s="110"/>
      <c r="M582" s="110"/>
      <c r="N582" s="110"/>
      <c r="O582" s="145"/>
      <c r="P582" s="110"/>
    </row>
    <row r="583" spans="2:16" x14ac:dyDescent="0.25">
      <c r="B583"/>
      <c r="C583"/>
      <c r="D583"/>
      <c r="F583"/>
      <c r="K583" s="87"/>
      <c r="L583" s="110"/>
      <c r="M583" s="110"/>
      <c r="N583" s="110"/>
      <c r="O583" s="145"/>
      <c r="P583" s="110"/>
    </row>
    <row r="584" spans="2:16" x14ac:dyDescent="0.25">
      <c r="B584"/>
      <c r="C584"/>
      <c r="D584"/>
      <c r="F584"/>
      <c r="K584" s="87"/>
      <c r="L584" s="110"/>
      <c r="M584" s="110"/>
      <c r="N584" s="110"/>
      <c r="O584" s="145"/>
      <c r="P584" s="110"/>
    </row>
    <row r="585" spans="2:16" x14ac:dyDescent="0.25">
      <c r="B585"/>
      <c r="C585"/>
      <c r="D585"/>
      <c r="F585"/>
      <c r="K585" s="87"/>
      <c r="L585" s="110"/>
      <c r="M585" s="110"/>
      <c r="N585" s="110"/>
      <c r="O585" s="145"/>
      <c r="P585" s="110"/>
    </row>
    <row r="586" spans="2:16" x14ac:dyDescent="0.25">
      <c r="B586"/>
      <c r="C586"/>
      <c r="D586"/>
      <c r="F586"/>
      <c r="K586" s="87"/>
      <c r="L586" s="110"/>
      <c r="M586" s="110"/>
      <c r="N586" s="110"/>
      <c r="O586" s="145"/>
      <c r="P586" s="110"/>
    </row>
    <row r="587" spans="2:16" x14ac:dyDescent="0.25">
      <c r="B587"/>
      <c r="C587"/>
      <c r="D587"/>
      <c r="F587"/>
      <c r="K587" s="87"/>
      <c r="L587" s="110"/>
      <c r="M587" s="110"/>
      <c r="N587" s="110"/>
      <c r="O587" s="145"/>
      <c r="P587" s="110"/>
    </row>
    <row r="588" spans="2:16" x14ac:dyDescent="0.25">
      <c r="B588"/>
      <c r="C588"/>
      <c r="D588"/>
      <c r="F588"/>
      <c r="K588" s="87"/>
      <c r="L588" s="110"/>
      <c r="M588" s="110"/>
      <c r="N588" s="110"/>
      <c r="O588" s="145"/>
      <c r="P588" s="110"/>
    </row>
    <row r="589" spans="2:16" x14ac:dyDescent="0.25">
      <c r="B589"/>
      <c r="C589"/>
      <c r="D589"/>
      <c r="F589"/>
      <c r="K589" s="87"/>
      <c r="L589" s="110"/>
      <c r="M589" s="110"/>
      <c r="N589" s="110"/>
      <c r="O589" s="145"/>
      <c r="P589" s="110"/>
    </row>
    <row r="590" spans="2:16" x14ac:dyDescent="0.25">
      <c r="B590"/>
      <c r="C590"/>
      <c r="D590"/>
      <c r="F590"/>
      <c r="K590" s="87"/>
      <c r="L590" s="110"/>
      <c r="M590" s="110"/>
      <c r="N590" s="110"/>
      <c r="O590" s="145"/>
      <c r="P590" s="110"/>
    </row>
    <row r="591" spans="2:16" x14ac:dyDescent="0.25">
      <c r="B591"/>
      <c r="C591"/>
      <c r="D591"/>
      <c r="F591"/>
      <c r="K591" s="87"/>
      <c r="L591" s="110"/>
      <c r="M591" s="110"/>
      <c r="N591" s="110"/>
      <c r="O591" s="145"/>
      <c r="P591" s="110"/>
    </row>
    <row r="592" spans="2:16" x14ac:dyDescent="0.25">
      <c r="B592"/>
      <c r="C592"/>
      <c r="D592"/>
      <c r="F592"/>
      <c r="K592" s="87"/>
      <c r="L592" s="110"/>
      <c r="M592" s="110"/>
      <c r="N592" s="110"/>
      <c r="O592" s="145"/>
      <c r="P592" s="110"/>
    </row>
    <row r="593" spans="2:16" x14ac:dyDescent="0.25">
      <c r="B593"/>
      <c r="C593"/>
      <c r="D593"/>
      <c r="F593"/>
      <c r="K593" s="87"/>
      <c r="L593" s="110"/>
      <c r="M593" s="110"/>
      <c r="N593" s="110"/>
      <c r="O593" s="145"/>
      <c r="P593" s="110"/>
    </row>
    <row r="594" spans="2:16" x14ac:dyDescent="0.25">
      <c r="B594"/>
      <c r="C594"/>
      <c r="D594"/>
      <c r="F594"/>
      <c r="K594" s="87"/>
      <c r="L594" s="110"/>
      <c r="M594" s="110"/>
      <c r="N594" s="110"/>
      <c r="O594" s="145"/>
      <c r="P594" s="110"/>
    </row>
    <row r="595" spans="2:16" x14ac:dyDescent="0.25">
      <c r="B595"/>
      <c r="C595"/>
      <c r="D595"/>
      <c r="F595"/>
      <c r="K595" s="87"/>
      <c r="L595" s="110"/>
      <c r="M595" s="110"/>
      <c r="N595" s="110"/>
      <c r="O595" s="145"/>
      <c r="P595" s="110"/>
    </row>
    <row r="596" spans="2:16" x14ac:dyDescent="0.25">
      <c r="B596"/>
      <c r="C596"/>
      <c r="D596"/>
      <c r="F596"/>
      <c r="K596" s="87"/>
      <c r="L596" s="110"/>
      <c r="M596" s="110"/>
      <c r="N596" s="110"/>
      <c r="O596" s="145"/>
      <c r="P596" s="110"/>
    </row>
    <row r="597" spans="2:16" x14ac:dyDescent="0.25">
      <c r="B597"/>
      <c r="C597"/>
      <c r="D597"/>
      <c r="F597"/>
      <c r="K597" s="87"/>
      <c r="L597" s="110"/>
      <c r="M597" s="110"/>
      <c r="N597" s="110"/>
      <c r="O597" s="145"/>
      <c r="P597" s="110"/>
    </row>
    <row r="598" spans="2:16" x14ac:dyDescent="0.25">
      <c r="B598"/>
      <c r="C598"/>
      <c r="D598"/>
      <c r="F598"/>
      <c r="K598" s="87"/>
      <c r="L598" s="110"/>
      <c r="M598" s="110"/>
      <c r="N598" s="110"/>
      <c r="O598" s="145"/>
      <c r="P598" s="110"/>
    </row>
    <row r="599" spans="2:16" x14ac:dyDescent="0.25">
      <c r="B599"/>
      <c r="C599"/>
      <c r="D599"/>
      <c r="F599"/>
      <c r="K599" s="87"/>
      <c r="L599" s="110"/>
      <c r="M599" s="110"/>
      <c r="N599" s="110"/>
      <c r="O599" s="145"/>
      <c r="P599" s="110"/>
    </row>
    <row r="600" spans="2:16" x14ac:dyDescent="0.25">
      <c r="B600"/>
      <c r="C600"/>
      <c r="D600"/>
      <c r="F600"/>
      <c r="K600" s="87"/>
      <c r="L600" s="110"/>
      <c r="M600" s="110"/>
      <c r="N600" s="110"/>
      <c r="O600" s="145"/>
      <c r="P600" s="110"/>
    </row>
    <row r="601" spans="2:16" x14ac:dyDescent="0.25">
      <c r="B601"/>
      <c r="C601"/>
      <c r="D601"/>
      <c r="F601"/>
      <c r="K601" s="87"/>
      <c r="L601" s="110"/>
      <c r="M601" s="110"/>
      <c r="N601" s="110"/>
      <c r="O601" s="145"/>
      <c r="P601" s="110"/>
    </row>
    <row r="602" spans="2:16" x14ac:dyDescent="0.25">
      <c r="B602"/>
      <c r="C602"/>
      <c r="D602"/>
      <c r="F602"/>
      <c r="K602" s="87"/>
      <c r="L602" s="110"/>
      <c r="M602" s="110"/>
      <c r="N602" s="110"/>
      <c r="O602" s="145"/>
      <c r="P602" s="110"/>
    </row>
    <row r="603" spans="2:16" x14ac:dyDescent="0.25">
      <c r="B603"/>
      <c r="C603"/>
      <c r="D603"/>
      <c r="F603"/>
      <c r="K603" s="87"/>
      <c r="L603" s="110"/>
      <c r="M603" s="110"/>
      <c r="N603" s="110"/>
      <c r="O603" s="145"/>
      <c r="P603" s="110"/>
    </row>
    <row r="604" spans="2:16" x14ac:dyDescent="0.25">
      <c r="B604"/>
      <c r="C604"/>
      <c r="D604"/>
      <c r="F604"/>
      <c r="K604" s="87"/>
      <c r="L604" s="110"/>
      <c r="M604" s="110"/>
      <c r="N604" s="110"/>
      <c r="O604" s="145"/>
      <c r="P604" s="110"/>
    </row>
    <row r="605" spans="2:16" x14ac:dyDescent="0.25">
      <c r="B605"/>
      <c r="C605"/>
      <c r="D605"/>
      <c r="F605"/>
      <c r="K605" s="87"/>
      <c r="L605" s="110"/>
      <c r="M605" s="110"/>
      <c r="N605" s="110"/>
      <c r="O605" s="145"/>
      <c r="P605" s="110"/>
    </row>
    <row r="606" spans="2:16" x14ac:dyDescent="0.25">
      <c r="B606"/>
      <c r="C606"/>
      <c r="D606"/>
      <c r="F606"/>
      <c r="K606" s="87"/>
      <c r="L606" s="110"/>
      <c r="M606" s="110"/>
      <c r="N606" s="110"/>
      <c r="O606" s="145"/>
      <c r="P606" s="110"/>
    </row>
    <row r="607" spans="2:16" x14ac:dyDescent="0.25">
      <c r="B607"/>
      <c r="C607"/>
      <c r="D607"/>
      <c r="F607"/>
      <c r="K607" s="87"/>
      <c r="L607" s="110"/>
      <c r="M607" s="110"/>
      <c r="N607" s="110"/>
      <c r="O607" s="145"/>
      <c r="P607" s="110"/>
    </row>
    <row r="608" spans="2:16" x14ac:dyDescent="0.25">
      <c r="B608"/>
      <c r="C608"/>
      <c r="D608"/>
      <c r="F608"/>
      <c r="K608" s="87"/>
      <c r="L608" s="110"/>
      <c r="M608" s="110"/>
      <c r="N608" s="110"/>
      <c r="O608" s="145"/>
      <c r="P608" s="110"/>
    </row>
    <row r="609" spans="2:16" x14ac:dyDescent="0.25">
      <c r="B609"/>
      <c r="C609"/>
      <c r="D609"/>
      <c r="F609"/>
      <c r="K609" s="87"/>
      <c r="L609" s="110"/>
      <c r="M609" s="110"/>
      <c r="N609" s="110"/>
      <c r="O609" s="145"/>
      <c r="P609" s="110"/>
    </row>
    <row r="610" spans="2:16" x14ac:dyDescent="0.25">
      <c r="B610"/>
      <c r="C610"/>
      <c r="D610"/>
      <c r="F610"/>
      <c r="K610" s="87"/>
      <c r="L610" s="110"/>
      <c r="M610" s="110"/>
      <c r="N610" s="110"/>
      <c r="O610" s="145"/>
      <c r="P610" s="110"/>
    </row>
    <row r="611" spans="2:16" x14ac:dyDescent="0.25">
      <c r="B611"/>
      <c r="C611"/>
      <c r="D611"/>
      <c r="F611"/>
      <c r="K611" s="87"/>
      <c r="L611" s="110"/>
      <c r="M611" s="110"/>
      <c r="N611" s="110"/>
      <c r="O611" s="145"/>
      <c r="P611" s="110"/>
    </row>
    <row r="612" spans="2:16" x14ac:dyDescent="0.25">
      <c r="B612"/>
      <c r="C612"/>
      <c r="D612"/>
      <c r="F612"/>
      <c r="K612" s="87"/>
      <c r="L612" s="110"/>
      <c r="M612" s="110"/>
      <c r="N612" s="110"/>
      <c r="O612" s="145"/>
      <c r="P612" s="110"/>
    </row>
    <row r="613" spans="2:16" x14ac:dyDescent="0.25">
      <c r="B613"/>
      <c r="C613"/>
      <c r="D613"/>
      <c r="F613"/>
      <c r="K613" s="87"/>
      <c r="L613" s="110"/>
      <c r="M613" s="110"/>
      <c r="N613" s="110"/>
      <c r="O613" s="145"/>
      <c r="P613" s="110"/>
    </row>
    <row r="614" spans="2:16" x14ac:dyDescent="0.25">
      <c r="B614"/>
      <c r="C614"/>
      <c r="D614"/>
      <c r="F614"/>
      <c r="K614" s="87"/>
      <c r="L614" s="110"/>
      <c r="M614" s="110"/>
      <c r="N614" s="110"/>
      <c r="O614" s="145"/>
      <c r="P614" s="110"/>
    </row>
    <row r="615" spans="2:16" x14ac:dyDescent="0.25">
      <c r="B615"/>
      <c r="C615"/>
      <c r="D615"/>
      <c r="F615"/>
      <c r="K615" s="87"/>
      <c r="L615" s="110"/>
      <c r="M615" s="110"/>
      <c r="N615" s="110"/>
      <c r="O615" s="145"/>
      <c r="P615" s="110"/>
    </row>
    <row r="616" spans="2:16" x14ac:dyDescent="0.25">
      <c r="B616"/>
      <c r="C616"/>
      <c r="D616"/>
      <c r="F616"/>
      <c r="K616" s="87"/>
      <c r="L616" s="110"/>
      <c r="M616" s="110"/>
      <c r="N616" s="110"/>
      <c r="O616" s="145"/>
      <c r="P616" s="110"/>
    </row>
    <row r="617" spans="2:16" x14ac:dyDescent="0.25">
      <c r="B617"/>
      <c r="C617"/>
      <c r="D617"/>
      <c r="F617"/>
      <c r="K617" s="87"/>
      <c r="L617" s="110"/>
      <c r="M617" s="110"/>
      <c r="N617" s="110"/>
      <c r="O617" s="145"/>
      <c r="P617" s="110"/>
    </row>
    <row r="618" spans="2:16" x14ac:dyDescent="0.25">
      <c r="B618"/>
      <c r="C618"/>
      <c r="D618"/>
      <c r="F618"/>
      <c r="K618" s="87"/>
      <c r="L618" s="110"/>
      <c r="M618" s="110"/>
      <c r="N618" s="110"/>
      <c r="O618" s="145"/>
      <c r="P618" s="110"/>
    </row>
    <row r="619" spans="2:16" x14ac:dyDescent="0.25">
      <c r="B619"/>
      <c r="C619"/>
      <c r="D619"/>
      <c r="F619"/>
      <c r="K619" s="87"/>
      <c r="L619" s="110"/>
      <c r="M619" s="110"/>
      <c r="N619" s="110"/>
      <c r="O619" s="145"/>
      <c r="P619" s="110"/>
    </row>
    <row r="620" spans="2:16" x14ac:dyDescent="0.25">
      <c r="B620"/>
      <c r="C620"/>
      <c r="D620"/>
      <c r="F620"/>
      <c r="K620" s="87"/>
      <c r="L620" s="110"/>
      <c r="M620" s="110"/>
      <c r="N620" s="110"/>
      <c r="O620" s="145"/>
      <c r="P620" s="110"/>
    </row>
    <row r="621" spans="2:16" x14ac:dyDescent="0.25">
      <c r="B621"/>
      <c r="C621"/>
      <c r="D621"/>
      <c r="F621"/>
      <c r="K621" s="87"/>
      <c r="L621" s="110"/>
      <c r="M621" s="110"/>
      <c r="N621" s="110"/>
      <c r="O621" s="145"/>
      <c r="P621" s="110"/>
    </row>
    <row r="622" spans="2:16" x14ac:dyDescent="0.25">
      <c r="B622"/>
      <c r="C622"/>
      <c r="D622"/>
      <c r="F622"/>
      <c r="K622" s="87"/>
      <c r="L622" s="110"/>
      <c r="M622" s="110"/>
      <c r="N622" s="110"/>
      <c r="O622" s="145"/>
      <c r="P622" s="110"/>
    </row>
    <row r="623" spans="2:16" x14ac:dyDescent="0.25">
      <c r="B623"/>
      <c r="C623"/>
      <c r="D623"/>
      <c r="F623"/>
      <c r="K623" s="87"/>
      <c r="L623" s="110"/>
      <c r="M623" s="110"/>
      <c r="N623" s="110"/>
      <c r="O623" s="145"/>
      <c r="P623" s="110"/>
    </row>
    <row r="624" spans="2:16" x14ac:dyDescent="0.25">
      <c r="B624"/>
      <c r="C624"/>
      <c r="D624"/>
      <c r="F624"/>
      <c r="K624" s="87"/>
      <c r="L624" s="110"/>
      <c r="M624" s="110"/>
      <c r="N624" s="110"/>
      <c r="O624" s="145"/>
      <c r="P624" s="110"/>
    </row>
    <row r="625" spans="2:16" x14ac:dyDescent="0.25">
      <c r="B625"/>
      <c r="C625"/>
      <c r="D625"/>
      <c r="F625"/>
      <c r="K625" s="87"/>
      <c r="L625" s="110"/>
      <c r="M625" s="110"/>
      <c r="N625" s="110"/>
      <c r="O625" s="145"/>
      <c r="P625" s="110"/>
    </row>
    <row r="626" spans="2:16" x14ac:dyDescent="0.25">
      <c r="B626"/>
      <c r="C626"/>
      <c r="D626"/>
      <c r="F626"/>
      <c r="K626" s="87"/>
      <c r="L626" s="110"/>
      <c r="M626" s="110"/>
      <c r="N626" s="110"/>
      <c r="O626" s="145"/>
      <c r="P626" s="110"/>
    </row>
    <row r="627" spans="2:16" x14ac:dyDescent="0.25">
      <c r="B627"/>
      <c r="C627"/>
      <c r="D627"/>
      <c r="F627"/>
      <c r="K627" s="87"/>
      <c r="L627" s="110"/>
      <c r="M627" s="110"/>
      <c r="N627" s="110"/>
      <c r="O627" s="145"/>
      <c r="P627" s="110"/>
    </row>
    <row r="628" spans="2:16" x14ac:dyDescent="0.25">
      <c r="B628"/>
      <c r="C628"/>
      <c r="D628"/>
      <c r="F628"/>
      <c r="K628" s="87"/>
      <c r="L628" s="110"/>
      <c r="M628" s="110"/>
      <c r="N628" s="110"/>
      <c r="O628" s="145"/>
      <c r="P628" s="110"/>
    </row>
    <row r="629" spans="2:16" x14ac:dyDescent="0.25">
      <c r="B629"/>
      <c r="C629"/>
      <c r="D629"/>
      <c r="F629"/>
      <c r="K629" s="87"/>
      <c r="L629" s="110"/>
      <c r="M629" s="110"/>
      <c r="N629" s="110"/>
      <c r="O629" s="145"/>
      <c r="P629" s="110"/>
    </row>
    <row r="630" spans="2:16" x14ac:dyDescent="0.25">
      <c r="B630"/>
      <c r="C630"/>
      <c r="D630"/>
      <c r="F630"/>
      <c r="K630" s="87"/>
      <c r="L630" s="110"/>
      <c r="M630" s="110"/>
      <c r="N630" s="110"/>
      <c r="O630" s="145"/>
      <c r="P630" s="110"/>
    </row>
    <row r="631" spans="2:16" x14ac:dyDescent="0.25">
      <c r="B631"/>
      <c r="C631"/>
      <c r="D631"/>
      <c r="F631"/>
      <c r="K631" s="87"/>
      <c r="L631" s="110"/>
      <c r="M631" s="110"/>
      <c r="N631" s="110"/>
      <c r="O631" s="145"/>
      <c r="P631" s="110"/>
    </row>
    <row r="632" spans="2:16" x14ac:dyDescent="0.25">
      <c r="B632"/>
      <c r="C632"/>
      <c r="D632"/>
      <c r="F632"/>
      <c r="K632" s="87"/>
      <c r="L632" s="110"/>
      <c r="M632" s="110"/>
      <c r="N632" s="110"/>
      <c r="O632" s="145"/>
      <c r="P632" s="110"/>
    </row>
    <row r="633" spans="2:16" x14ac:dyDescent="0.25">
      <c r="B633"/>
      <c r="C633"/>
      <c r="D633"/>
      <c r="F633"/>
      <c r="K633" s="87"/>
      <c r="L633" s="110"/>
      <c r="M633" s="110"/>
      <c r="N633" s="110"/>
      <c r="O633" s="145"/>
      <c r="P633" s="110"/>
    </row>
    <row r="634" spans="2:16" x14ac:dyDescent="0.25">
      <c r="B634"/>
      <c r="C634"/>
      <c r="D634"/>
      <c r="F634"/>
      <c r="K634" s="87"/>
      <c r="L634" s="110"/>
      <c r="M634" s="110"/>
      <c r="N634" s="110"/>
      <c r="O634" s="145"/>
      <c r="P634" s="110"/>
    </row>
    <row r="635" spans="2:16" x14ac:dyDescent="0.25">
      <c r="B635"/>
      <c r="C635"/>
      <c r="D635"/>
      <c r="F635"/>
      <c r="K635" s="87"/>
      <c r="L635" s="110"/>
      <c r="M635" s="110"/>
      <c r="N635" s="110"/>
      <c r="O635" s="145"/>
      <c r="P635" s="110"/>
    </row>
    <row r="636" spans="2:16" x14ac:dyDescent="0.25">
      <c r="B636"/>
      <c r="C636"/>
      <c r="D636"/>
      <c r="F636"/>
      <c r="K636" s="87"/>
      <c r="L636" s="110"/>
      <c r="M636" s="110"/>
      <c r="N636" s="110"/>
      <c r="O636" s="145"/>
      <c r="P636" s="110"/>
    </row>
    <row r="637" spans="2:16" x14ac:dyDescent="0.25">
      <c r="B637"/>
      <c r="C637"/>
      <c r="D637"/>
      <c r="F637"/>
      <c r="K637" s="87"/>
      <c r="L637" s="110"/>
      <c r="M637" s="110"/>
      <c r="N637" s="110"/>
      <c r="O637" s="145"/>
      <c r="P637" s="110"/>
    </row>
    <row r="638" spans="2:16" x14ac:dyDescent="0.25">
      <c r="B638"/>
      <c r="C638"/>
      <c r="D638"/>
      <c r="F638"/>
      <c r="K638" s="87"/>
      <c r="L638" s="110"/>
      <c r="M638" s="110"/>
      <c r="N638" s="110"/>
      <c r="O638" s="145"/>
      <c r="P638" s="110"/>
    </row>
    <row r="639" spans="2:16" x14ac:dyDescent="0.25">
      <c r="B639"/>
      <c r="C639"/>
      <c r="D639"/>
      <c r="F639"/>
      <c r="K639" s="87"/>
      <c r="L639" s="110"/>
      <c r="M639" s="110"/>
      <c r="N639" s="110"/>
      <c r="O639" s="145"/>
      <c r="P639" s="110"/>
    </row>
    <row r="640" spans="2:16" x14ac:dyDescent="0.25">
      <c r="B640"/>
      <c r="C640"/>
      <c r="D640"/>
      <c r="F640"/>
      <c r="K640" s="87"/>
      <c r="L640" s="110"/>
      <c r="M640" s="110"/>
      <c r="N640" s="110"/>
      <c r="O640" s="145"/>
      <c r="P640" s="110"/>
    </row>
    <row r="641" spans="2:16" x14ac:dyDescent="0.25">
      <c r="B641"/>
      <c r="C641"/>
      <c r="D641"/>
      <c r="F641"/>
      <c r="K641" s="87"/>
      <c r="L641" s="110"/>
      <c r="M641" s="110"/>
      <c r="N641" s="110"/>
      <c r="O641" s="145"/>
      <c r="P641" s="110"/>
    </row>
    <row r="642" spans="2:16" x14ac:dyDescent="0.25">
      <c r="B642"/>
      <c r="C642"/>
      <c r="D642"/>
      <c r="F642"/>
      <c r="K642" s="87"/>
      <c r="L642" s="110"/>
      <c r="M642" s="110"/>
      <c r="N642" s="110"/>
      <c r="O642" s="145"/>
      <c r="P642" s="110"/>
    </row>
    <row r="643" spans="2:16" x14ac:dyDescent="0.25">
      <c r="B643"/>
      <c r="C643"/>
      <c r="D643"/>
      <c r="F643"/>
      <c r="K643" s="87"/>
      <c r="L643" s="110"/>
      <c r="M643" s="110"/>
      <c r="N643" s="110"/>
      <c r="O643" s="145"/>
      <c r="P643" s="110"/>
    </row>
    <row r="644" spans="2:16" x14ac:dyDescent="0.25">
      <c r="B644"/>
      <c r="C644"/>
      <c r="D644"/>
      <c r="F644"/>
      <c r="K644" s="87"/>
      <c r="L644" s="110"/>
      <c r="M644" s="110"/>
      <c r="N644" s="110"/>
      <c r="O644" s="145"/>
      <c r="P644" s="110"/>
    </row>
    <row r="645" spans="2:16" x14ac:dyDescent="0.25">
      <c r="B645"/>
      <c r="C645"/>
      <c r="D645"/>
      <c r="F645"/>
      <c r="K645" s="87"/>
      <c r="L645" s="110"/>
      <c r="M645" s="110"/>
      <c r="N645" s="110"/>
      <c r="O645" s="145"/>
      <c r="P645" s="110"/>
    </row>
    <row r="646" spans="2:16" x14ac:dyDescent="0.25">
      <c r="B646"/>
      <c r="C646"/>
      <c r="D646"/>
      <c r="F646"/>
      <c r="K646" s="87"/>
      <c r="L646" s="110"/>
      <c r="M646" s="110"/>
      <c r="N646" s="110"/>
      <c r="O646" s="145"/>
      <c r="P646" s="110"/>
    </row>
    <row r="647" spans="2:16" x14ac:dyDescent="0.25">
      <c r="B647"/>
      <c r="C647"/>
      <c r="D647"/>
      <c r="F647"/>
      <c r="K647" s="87"/>
      <c r="L647" s="110"/>
      <c r="M647" s="110"/>
      <c r="N647" s="110"/>
      <c r="O647" s="145"/>
      <c r="P647" s="110"/>
    </row>
    <row r="648" spans="2:16" x14ac:dyDescent="0.25">
      <c r="B648"/>
      <c r="C648"/>
      <c r="D648"/>
      <c r="F648"/>
      <c r="K648" s="87"/>
      <c r="L648" s="110"/>
      <c r="M648" s="110"/>
      <c r="N648" s="110"/>
      <c r="O648" s="145"/>
      <c r="P648" s="110"/>
    </row>
    <row r="649" spans="2:16" x14ac:dyDescent="0.25">
      <c r="B649"/>
      <c r="C649"/>
      <c r="D649"/>
      <c r="F649"/>
      <c r="K649" s="87"/>
      <c r="L649" s="110"/>
      <c r="M649" s="110"/>
      <c r="N649" s="110"/>
      <c r="O649" s="145"/>
      <c r="P649" s="110"/>
    </row>
    <row r="650" spans="2:16" x14ac:dyDescent="0.25">
      <c r="B650"/>
      <c r="C650"/>
      <c r="D650"/>
      <c r="F650"/>
      <c r="K650" s="87"/>
      <c r="L650" s="110"/>
      <c r="M650" s="110"/>
      <c r="N650" s="110"/>
      <c r="O650" s="145"/>
      <c r="P650" s="110"/>
    </row>
    <row r="651" spans="2:16" x14ac:dyDescent="0.25">
      <c r="B651"/>
      <c r="C651"/>
      <c r="D651"/>
      <c r="F651"/>
      <c r="K651" s="87"/>
      <c r="L651" s="110"/>
      <c r="M651" s="110"/>
      <c r="N651" s="110"/>
      <c r="O651" s="145"/>
      <c r="P651" s="110"/>
    </row>
    <row r="652" spans="2:16" x14ac:dyDescent="0.25">
      <c r="B652"/>
      <c r="C652"/>
      <c r="D652"/>
      <c r="F652"/>
      <c r="K652" s="87"/>
      <c r="L652" s="110"/>
      <c r="M652" s="110"/>
      <c r="N652" s="110"/>
      <c r="O652" s="145"/>
      <c r="P652" s="110"/>
    </row>
    <row r="653" spans="2:16" x14ac:dyDescent="0.25">
      <c r="B653"/>
      <c r="C653"/>
      <c r="D653"/>
      <c r="F653"/>
      <c r="K653" s="87"/>
      <c r="L653" s="110"/>
      <c r="M653" s="110"/>
      <c r="N653" s="110"/>
      <c r="O653" s="145"/>
      <c r="P653" s="110"/>
    </row>
    <row r="654" spans="2:16" x14ac:dyDescent="0.25">
      <c r="B654"/>
      <c r="C654"/>
      <c r="D654"/>
      <c r="F654"/>
      <c r="K654" s="87"/>
      <c r="L654" s="110"/>
      <c r="M654" s="110"/>
      <c r="N654" s="110"/>
      <c r="O654" s="145"/>
      <c r="P654" s="110"/>
    </row>
    <row r="655" spans="2:16" x14ac:dyDescent="0.25">
      <c r="B655"/>
      <c r="C655"/>
      <c r="D655"/>
      <c r="F655"/>
      <c r="K655" s="87"/>
      <c r="L655" s="110"/>
      <c r="M655" s="110"/>
      <c r="N655" s="110"/>
      <c r="O655" s="145"/>
      <c r="P655" s="110"/>
    </row>
    <row r="656" spans="2:16" x14ac:dyDescent="0.25">
      <c r="B656"/>
      <c r="C656"/>
      <c r="D656"/>
      <c r="F656"/>
      <c r="K656" s="87"/>
      <c r="L656" s="110"/>
      <c r="M656" s="110"/>
      <c r="N656" s="110"/>
      <c r="O656" s="145"/>
      <c r="P656" s="110"/>
    </row>
    <row r="657" spans="2:16" x14ac:dyDescent="0.25">
      <c r="B657"/>
      <c r="C657"/>
      <c r="D657"/>
      <c r="F657"/>
      <c r="K657" s="87"/>
      <c r="L657" s="110"/>
      <c r="M657" s="110"/>
      <c r="N657" s="110"/>
      <c r="O657" s="145"/>
      <c r="P657" s="110"/>
    </row>
    <row r="658" spans="2:16" x14ac:dyDescent="0.25">
      <c r="B658"/>
      <c r="C658"/>
      <c r="D658"/>
      <c r="F658"/>
      <c r="K658" s="87"/>
      <c r="L658" s="110"/>
      <c r="M658" s="110"/>
      <c r="N658" s="110"/>
      <c r="O658" s="145"/>
      <c r="P658" s="110"/>
    </row>
    <row r="659" spans="2:16" x14ac:dyDescent="0.25">
      <c r="B659"/>
      <c r="C659"/>
      <c r="D659"/>
      <c r="F659"/>
      <c r="K659" s="87"/>
      <c r="L659" s="110"/>
      <c r="M659" s="110"/>
      <c r="N659" s="110"/>
      <c r="O659" s="145"/>
      <c r="P659" s="110"/>
    </row>
    <row r="660" spans="2:16" x14ac:dyDescent="0.25">
      <c r="B660"/>
      <c r="C660"/>
      <c r="D660"/>
      <c r="F660"/>
      <c r="K660" s="87"/>
      <c r="L660" s="110"/>
      <c r="M660" s="110"/>
      <c r="N660" s="110"/>
      <c r="O660" s="145"/>
      <c r="P660" s="110"/>
    </row>
    <row r="661" spans="2:16" x14ac:dyDescent="0.25">
      <c r="B661"/>
      <c r="C661"/>
      <c r="D661"/>
      <c r="F661"/>
      <c r="K661" s="87"/>
      <c r="L661" s="110"/>
      <c r="M661" s="110"/>
      <c r="N661" s="110"/>
      <c r="O661" s="145"/>
      <c r="P661" s="110"/>
    </row>
    <row r="662" spans="2:16" x14ac:dyDescent="0.25">
      <c r="B662"/>
      <c r="C662"/>
      <c r="D662"/>
      <c r="F662"/>
      <c r="K662" s="87"/>
      <c r="L662" s="110"/>
      <c r="M662" s="110"/>
      <c r="N662" s="110"/>
      <c r="O662" s="145"/>
      <c r="P662" s="110"/>
    </row>
    <row r="663" spans="2:16" x14ac:dyDescent="0.25">
      <c r="B663"/>
      <c r="C663"/>
      <c r="D663"/>
      <c r="F663"/>
      <c r="K663" s="87"/>
      <c r="L663" s="110"/>
      <c r="M663" s="110"/>
      <c r="N663" s="110"/>
      <c r="O663" s="145"/>
      <c r="P663" s="110"/>
    </row>
    <row r="664" spans="2:16" x14ac:dyDescent="0.25">
      <c r="B664"/>
      <c r="C664"/>
      <c r="D664"/>
      <c r="F664"/>
      <c r="K664" s="87"/>
      <c r="L664" s="110"/>
      <c r="M664" s="110"/>
      <c r="N664" s="110"/>
      <c r="O664" s="145"/>
      <c r="P664" s="110"/>
    </row>
    <row r="665" spans="2:16" x14ac:dyDescent="0.25">
      <c r="B665"/>
      <c r="C665"/>
      <c r="D665"/>
      <c r="F665"/>
      <c r="K665" s="87"/>
      <c r="L665" s="110"/>
      <c r="M665" s="110"/>
      <c r="N665" s="110"/>
      <c r="O665" s="145"/>
      <c r="P665" s="110"/>
    </row>
    <row r="666" spans="2:16" x14ac:dyDescent="0.25">
      <c r="B666"/>
      <c r="C666"/>
      <c r="D666"/>
      <c r="F666"/>
      <c r="K666" s="87"/>
      <c r="L666" s="110"/>
      <c r="M666" s="110"/>
      <c r="N666" s="110"/>
      <c r="O666" s="145"/>
      <c r="P666" s="110"/>
    </row>
    <row r="667" spans="2:16" x14ac:dyDescent="0.25">
      <c r="B667"/>
      <c r="C667"/>
      <c r="D667"/>
      <c r="F667"/>
      <c r="K667" s="87"/>
      <c r="L667" s="110"/>
      <c r="M667" s="110"/>
      <c r="N667" s="110"/>
      <c r="O667" s="145"/>
      <c r="P667" s="110"/>
    </row>
    <row r="668" spans="2:16" x14ac:dyDescent="0.25">
      <c r="B668"/>
      <c r="C668"/>
      <c r="D668"/>
      <c r="F668"/>
      <c r="K668" s="87"/>
      <c r="L668" s="110"/>
      <c r="M668" s="110"/>
      <c r="N668" s="110"/>
      <c r="O668" s="145"/>
      <c r="P668" s="110"/>
    </row>
    <row r="669" spans="2:16" x14ac:dyDescent="0.25">
      <c r="B669"/>
      <c r="C669"/>
      <c r="D669"/>
      <c r="F669"/>
      <c r="K669" s="87"/>
      <c r="L669" s="110"/>
      <c r="M669" s="110"/>
      <c r="N669" s="110"/>
      <c r="O669" s="145"/>
      <c r="P669" s="110"/>
    </row>
    <row r="670" spans="2:16" x14ac:dyDescent="0.25">
      <c r="B670"/>
      <c r="C670"/>
      <c r="D670"/>
      <c r="F670"/>
      <c r="K670" s="87"/>
      <c r="L670" s="110"/>
      <c r="M670" s="110"/>
      <c r="N670" s="110"/>
      <c r="O670" s="145"/>
      <c r="P670" s="110"/>
    </row>
    <row r="671" spans="2:16" x14ac:dyDescent="0.25">
      <c r="B671"/>
      <c r="C671"/>
      <c r="D671"/>
      <c r="F671"/>
      <c r="K671" s="87"/>
      <c r="L671" s="110"/>
      <c r="M671" s="110"/>
      <c r="N671" s="110"/>
      <c r="O671" s="145"/>
      <c r="P671" s="110"/>
    </row>
    <row r="672" spans="2:16" x14ac:dyDescent="0.25">
      <c r="B672"/>
      <c r="C672"/>
      <c r="D672"/>
      <c r="F672"/>
      <c r="K672" s="87"/>
      <c r="L672" s="110"/>
      <c r="M672" s="110"/>
      <c r="N672" s="110"/>
      <c r="O672" s="145"/>
      <c r="P672" s="110"/>
    </row>
    <row r="673" spans="2:16" x14ac:dyDescent="0.25">
      <c r="B673"/>
      <c r="C673"/>
      <c r="D673"/>
      <c r="F673"/>
      <c r="K673" s="87"/>
      <c r="L673" s="110"/>
      <c r="M673" s="110"/>
      <c r="N673" s="110"/>
      <c r="O673" s="145"/>
      <c r="P673" s="110"/>
    </row>
    <row r="674" spans="2:16" x14ac:dyDescent="0.25">
      <c r="B674"/>
      <c r="C674"/>
      <c r="D674"/>
      <c r="F674"/>
      <c r="K674" s="87"/>
      <c r="L674" s="110"/>
      <c r="M674" s="110"/>
      <c r="N674" s="110"/>
      <c r="O674" s="145"/>
      <c r="P674" s="110"/>
    </row>
    <row r="675" spans="2:16" x14ac:dyDescent="0.25">
      <c r="B675"/>
      <c r="C675"/>
      <c r="D675"/>
      <c r="F675"/>
      <c r="K675" s="87"/>
      <c r="L675" s="110"/>
      <c r="M675" s="110"/>
      <c r="N675" s="110"/>
      <c r="O675" s="145"/>
      <c r="P675" s="110"/>
    </row>
    <row r="676" spans="2:16" x14ac:dyDescent="0.25">
      <c r="B676"/>
      <c r="C676"/>
      <c r="D676"/>
      <c r="F676"/>
      <c r="K676" s="87"/>
      <c r="L676" s="110"/>
      <c r="M676" s="110"/>
      <c r="N676" s="110"/>
      <c r="O676" s="145"/>
      <c r="P676" s="110"/>
    </row>
    <row r="677" spans="2:16" x14ac:dyDescent="0.25">
      <c r="B677"/>
      <c r="C677"/>
      <c r="D677"/>
      <c r="F677"/>
      <c r="K677" s="87"/>
      <c r="L677" s="110"/>
      <c r="M677" s="110"/>
      <c r="N677" s="110"/>
      <c r="O677" s="145"/>
      <c r="P677" s="110"/>
    </row>
    <row r="678" spans="2:16" x14ac:dyDescent="0.25">
      <c r="B678"/>
      <c r="C678"/>
      <c r="D678"/>
      <c r="F678"/>
      <c r="K678" s="87"/>
      <c r="L678" s="110"/>
      <c r="M678" s="110"/>
      <c r="N678" s="110"/>
      <c r="O678" s="145"/>
      <c r="P678" s="110"/>
    </row>
    <row r="679" spans="2:16" x14ac:dyDescent="0.25">
      <c r="B679"/>
      <c r="C679"/>
      <c r="D679"/>
      <c r="F679"/>
      <c r="K679" s="87"/>
      <c r="L679" s="110"/>
      <c r="M679" s="110"/>
      <c r="N679" s="110"/>
      <c r="O679" s="145"/>
      <c r="P679" s="110"/>
    </row>
    <row r="680" spans="2:16" x14ac:dyDescent="0.25">
      <c r="B680"/>
      <c r="C680"/>
      <c r="D680"/>
      <c r="F680"/>
      <c r="K680" s="87"/>
      <c r="L680" s="110"/>
      <c r="M680" s="110"/>
      <c r="N680" s="110"/>
      <c r="O680" s="145"/>
      <c r="P680" s="110"/>
    </row>
    <row r="681" spans="2:16" x14ac:dyDescent="0.25">
      <c r="B681"/>
      <c r="C681"/>
      <c r="D681"/>
      <c r="F681"/>
      <c r="K681" s="87"/>
      <c r="L681" s="110"/>
      <c r="M681" s="110"/>
      <c r="N681" s="110"/>
      <c r="O681" s="145"/>
      <c r="P681" s="110"/>
    </row>
    <row r="682" spans="2:16" x14ac:dyDescent="0.25">
      <c r="B682"/>
      <c r="C682"/>
      <c r="D682"/>
      <c r="F682"/>
      <c r="K682" s="87"/>
      <c r="L682" s="110"/>
      <c r="M682" s="110"/>
      <c r="N682" s="110"/>
      <c r="O682" s="145"/>
      <c r="P682" s="110"/>
    </row>
    <row r="683" spans="2:16" x14ac:dyDescent="0.25">
      <c r="B683"/>
      <c r="C683"/>
      <c r="D683"/>
      <c r="F683"/>
      <c r="K683" s="87"/>
      <c r="L683" s="110"/>
      <c r="M683" s="110"/>
      <c r="N683" s="110"/>
      <c r="O683" s="145"/>
      <c r="P683" s="110"/>
    </row>
    <row r="684" spans="2:16" x14ac:dyDescent="0.25">
      <c r="B684"/>
      <c r="C684"/>
      <c r="D684"/>
      <c r="F684"/>
      <c r="K684" s="87"/>
      <c r="L684" s="110"/>
      <c r="M684" s="110"/>
      <c r="N684" s="110"/>
      <c r="O684" s="145"/>
      <c r="P684" s="110"/>
    </row>
    <row r="685" spans="2:16" x14ac:dyDescent="0.25">
      <c r="B685"/>
      <c r="C685"/>
      <c r="D685"/>
      <c r="F685"/>
      <c r="K685" s="87"/>
      <c r="L685" s="110"/>
      <c r="M685" s="110"/>
      <c r="N685" s="110"/>
      <c r="O685" s="145"/>
      <c r="P685" s="110"/>
    </row>
    <row r="686" spans="2:16" x14ac:dyDescent="0.25">
      <c r="B686"/>
      <c r="C686"/>
      <c r="D686"/>
      <c r="F686"/>
      <c r="K686" s="87"/>
      <c r="L686" s="110"/>
      <c r="M686" s="110"/>
      <c r="N686" s="110"/>
      <c r="O686" s="145"/>
      <c r="P686" s="110"/>
    </row>
    <row r="687" spans="2:16" x14ac:dyDescent="0.25">
      <c r="B687"/>
      <c r="C687"/>
      <c r="D687"/>
      <c r="F687"/>
      <c r="K687" s="87"/>
      <c r="L687" s="110"/>
      <c r="M687" s="110"/>
      <c r="N687" s="110"/>
      <c r="O687" s="145"/>
      <c r="P687" s="110"/>
    </row>
    <row r="688" spans="2:16" x14ac:dyDescent="0.25">
      <c r="B688"/>
      <c r="C688"/>
      <c r="D688"/>
      <c r="F688"/>
      <c r="K688" s="87"/>
      <c r="L688" s="110"/>
      <c r="M688" s="110"/>
      <c r="N688" s="110"/>
      <c r="O688" s="145"/>
      <c r="P688" s="110"/>
    </row>
    <row r="689" spans="2:16" x14ac:dyDescent="0.25">
      <c r="B689"/>
      <c r="C689"/>
      <c r="D689"/>
      <c r="F689"/>
      <c r="K689" s="87"/>
      <c r="L689" s="110"/>
      <c r="M689" s="110"/>
      <c r="N689" s="110"/>
      <c r="O689" s="145"/>
      <c r="P689" s="110"/>
    </row>
    <row r="690" spans="2:16" x14ac:dyDescent="0.25">
      <c r="B690"/>
      <c r="C690"/>
      <c r="D690"/>
      <c r="F690"/>
      <c r="K690" s="87"/>
      <c r="L690" s="110"/>
      <c r="M690" s="110"/>
      <c r="N690" s="110"/>
      <c r="O690" s="145"/>
      <c r="P690" s="110"/>
    </row>
    <row r="691" spans="2:16" x14ac:dyDescent="0.25">
      <c r="B691"/>
      <c r="C691"/>
      <c r="D691"/>
      <c r="F691"/>
      <c r="K691" s="87"/>
      <c r="L691" s="110"/>
      <c r="M691" s="110"/>
      <c r="N691" s="110"/>
      <c r="O691" s="145"/>
      <c r="P691" s="110"/>
    </row>
    <row r="692" spans="2:16" x14ac:dyDescent="0.25">
      <c r="B692"/>
      <c r="C692"/>
      <c r="D692"/>
      <c r="F692"/>
      <c r="K692" s="87"/>
      <c r="L692" s="110"/>
      <c r="M692" s="110"/>
      <c r="N692" s="110"/>
      <c r="O692" s="145"/>
      <c r="P692" s="110"/>
    </row>
    <row r="693" spans="2:16" x14ac:dyDescent="0.25">
      <c r="B693"/>
      <c r="C693"/>
      <c r="D693"/>
      <c r="F693"/>
      <c r="K693" s="87"/>
      <c r="L693" s="110"/>
      <c r="M693" s="110"/>
      <c r="N693" s="110"/>
      <c r="O693" s="145"/>
      <c r="P693" s="110"/>
    </row>
    <row r="694" spans="2:16" x14ac:dyDescent="0.25">
      <c r="B694"/>
      <c r="C694"/>
      <c r="D694"/>
      <c r="F694"/>
      <c r="K694" s="87"/>
      <c r="L694" s="110"/>
      <c r="M694" s="110"/>
      <c r="N694" s="110"/>
      <c r="O694" s="145"/>
      <c r="P694" s="110"/>
    </row>
    <row r="695" spans="2:16" x14ac:dyDescent="0.25">
      <c r="B695"/>
      <c r="C695"/>
      <c r="D695"/>
      <c r="F695"/>
      <c r="K695" s="87"/>
      <c r="L695" s="110"/>
      <c r="M695" s="110"/>
      <c r="N695" s="110"/>
      <c r="O695" s="145"/>
      <c r="P695" s="110"/>
    </row>
    <row r="696" spans="2:16" x14ac:dyDescent="0.25">
      <c r="B696"/>
      <c r="C696"/>
      <c r="D696"/>
      <c r="F696"/>
      <c r="K696" s="87"/>
      <c r="L696" s="110"/>
      <c r="M696" s="110"/>
      <c r="N696" s="110"/>
      <c r="O696" s="145"/>
      <c r="P696" s="110"/>
    </row>
    <row r="697" spans="2:16" x14ac:dyDescent="0.25">
      <c r="B697"/>
      <c r="C697"/>
      <c r="D697"/>
      <c r="F697"/>
      <c r="K697" s="87"/>
      <c r="L697" s="110"/>
      <c r="M697" s="110"/>
      <c r="N697" s="110"/>
      <c r="O697" s="145"/>
      <c r="P697" s="110"/>
    </row>
    <row r="698" spans="2:16" x14ac:dyDescent="0.25">
      <c r="B698"/>
      <c r="C698"/>
      <c r="D698"/>
      <c r="F698"/>
      <c r="K698" s="87"/>
      <c r="L698" s="110"/>
      <c r="M698" s="110"/>
      <c r="N698" s="110"/>
      <c r="O698" s="145"/>
      <c r="P698" s="110"/>
    </row>
    <row r="699" spans="2:16" x14ac:dyDescent="0.25">
      <c r="B699"/>
      <c r="C699"/>
      <c r="D699"/>
      <c r="F699"/>
      <c r="K699" s="87"/>
      <c r="L699" s="110"/>
      <c r="M699" s="110"/>
      <c r="N699" s="110"/>
      <c r="O699" s="145"/>
      <c r="P699" s="110"/>
    </row>
    <row r="700" spans="2:16" x14ac:dyDescent="0.25">
      <c r="B700"/>
      <c r="C700"/>
      <c r="D700"/>
      <c r="F700"/>
      <c r="K700" s="87"/>
      <c r="L700" s="110"/>
      <c r="M700" s="110"/>
      <c r="N700" s="110"/>
      <c r="O700" s="145"/>
      <c r="P700" s="110"/>
    </row>
    <row r="701" spans="2:16" x14ac:dyDescent="0.25">
      <c r="B701"/>
      <c r="C701"/>
      <c r="D701"/>
      <c r="F701"/>
      <c r="K701" s="87"/>
      <c r="L701" s="110"/>
      <c r="M701" s="110"/>
      <c r="N701" s="110"/>
      <c r="O701" s="145"/>
      <c r="P701" s="110"/>
    </row>
    <row r="702" spans="2:16" x14ac:dyDescent="0.25">
      <c r="B702"/>
      <c r="C702"/>
      <c r="D702"/>
      <c r="F702"/>
      <c r="K702" s="87"/>
      <c r="L702" s="110"/>
      <c r="M702" s="110"/>
      <c r="N702" s="110"/>
      <c r="O702" s="145"/>
      <c r="P702" s="110"/>
    </row>
    <row r="703" spans="2:16" x14ac:dyDescent="0.25">
      <c r="B703"/>
      <c r="C703"/>
      <c r="D703"/>
      <c r="F703"/>
      <c r="K703" s="87"/>
      <c r="L703" s="110"/>
      <c r="M703" s="110"/>
      <c r="N703" s="110"/>
      <c r="O703" s="145"/>
      <c r="P703" s="110"/>
    </row>
    <row r="704" spans="2:16" x14ac:dyDescent="0.25">
      <c r="B704"/>
      <c r="C704"/>
      <c r="D704"/>
      <c r="F704"/>
      <c r="K704" s="87"/>
      <c r="L704" s="110"/>
      <c r="M704" s="110"/>
      <c r="N704" s="110"/>
      <c r="O704" s="145"/>
      <c r="P704" s="110"/>
    </row>
    <row r="705" spans="2:16" x14ac:dyDescent="0.25">
      <c r="B705"/>
      <c r="C705"/>
      <c r="D705"/>
      <c r="F705"/>
      <c r="K705" s="87"/>
      <c r="L705" s="110"/>
      <c r="M705" s="110"/>
      <c r="N705" s="110"/>
      <c r="O705" s="145"/>
      <c r="P705" s="110"/>
    </row>
    <row r="706" spans="2:16" x14ac:dyDescent="0.25">
      <c r="B706"/>
      <c r="C706"/>
      <c r="D706"/>
      <c r="F706"/>
      <c r="K706" s="87"/>
      <c r="L706" s="110"/>
      <c r="M706" s="110"/>
      <c r="N706" s="110"/>
      <c r="O706" s="145"/>
      <c r="P706" s="110"/>
    </row>
    <row r="707" spans="2:16" x14ac:dyDescent="0.25">
      <c r="B707"/>
      <c r="C707"/>
      <c r="D707"/>
      <c r="F707"/>
      <c r="K707" s="87"/>
      <c r="L707" s="110"/>
      <c r="M707" s="110"/>
      <c r="N707" s="110"/>
      <c r="O707" s="145"/>
      <c r="P707" s="110"/>
    </row>
    <row r="708" spans="2:16" x14ac:dyDescent="0.25">
      <c r="B708"/>
      <c r="C708"/>
      <c r="D708"/>
      <c r="F708"/>
      <c r="K708" s="87"/>
      <c r="L708" s="110"/>
      <c r="M708" s="110"/>
      <c r="N708" s="110"/>
      <c r="O708" s="145"/>
      <c r="P708" s="110"/>
    </row>
    <row r="709" spans="2:16" x14ac:dyDescent="0.25">
      <c r="B709"/>
      <c r="C709"/>
      <c r="D709"/>
      <c r="F709"/>
      <c r="K709" s="87"/>
      <c r="L709" s="110"/>
      <c r="M709" s="110"/>
      <c r="N709" s="110"/>
      <c r="O709" s="145"/>
      <c r="P709" s="110"/>
    </row>
    <row r="710" spans="2:16" x14ac:dyDescent="0.25">
      <c r="B710"/>
      <c r="C710"/>
      <c r="D710"/>
      <c r="F710"/>
      <c r="K710" s="87"/>
      <c r="L710" s="110"/>
      <c r="M710" s="110"/>
      <c r="N710" s="110"/>
      <c r="O710" s="145"/>
      <c r="P710" s="110"/>
    </row>
    <row r="711" spans="2:16" x14ac:dyDescent="0.25">
      <c r="B711"/>
      <c r="C711"/>
      <c r="D711"/>
      <c r="F711"/>
      <c r="K711" s="87"/>
      <c r="L711" s="110"/>
      <c r="M711" s="110"/>
      <c r="N711" s="110"/>
      <c r="O711" s="145"/>
      <c r="P711" s="110"/>
    </row>
    <row r="712" spans="2:16" x14ac:dyDescent="0.25">
      <c r="B712"/>
      <c r="C712"/>
      <c r="D712"/>
      <c r="F712"/>
      <c r="K712" s="87"/>
      <c r="L712" s="110"/>
      <c r="M712" s="110"/>
      <c r="N712" s="110"/>
      <c r="O712" s="145"/>
      <c r="P712" s="110"/>
    </row>
    <row r="713" spans="2:16" x14ac:dyDescent="0.25">
      <c r="B713"/>
      <c r="C713"/>
      <c r="D713"/>
      <c r="F713"/>
      <c r="K713" s="87"/>
      <c r="L713" s="110"/>
      <c r="M713" s="110"/>
      <c r="N713" s="110"/>
      <c r="O713" s="145"/>
      <c r="P713" s="110"/>
    </row>
    <row r="714" spans="2:16" x14ac:dyDescent="0.25">
      <c r="B714"/>
      <c r="C714"/>
      <c r="D714"/>
      <c r="F714"/>
      <c r="K714" s="87"/>
      <c r="L714" s="110"/>
      <c r="M714" s="110"/>
      <c r="N714" s="110"/>
      <c r="O714" s="145"/>
      <c r="P714" s="110"/>
    </row>
    <row r="715" spans="2:16" x14ac:dyDescent="0.25">
      <c r="B715"/>
      <c r="C715"/>
      <c r="D715"/>
      <c r="F715"/>
      <c r="K715" s="87"/>
      <c r="L715" s="110"/>
      <c r="M715" s="110"/>
      <c r="N715" s="110"/>
      <c r="O715" s="145"/>
      <c r="P715" s="110"/>
    </row>
    <row r="716" spans="2:16" x14ac:dyDescent="0.25">
      <c r="B716"/>
      <c r="C716"/>
      <c r="D716"/>
      <c r="F716"/>
      <c r="K716" s="87"/>
      <c r="L716" s="110"/>
      <c r="M716" s="110"/>
      <c r="N716" s="110"/>
      <c r="O716" s="145"/>
      <c r="P716" s="110"/>
    </row>
    <row r="717" spans="2:16" x14ac:dyDescent="0.25">
      <c r="B717"/>
      <c r="C717"/>
      <c r="D717"/>
      <c r="F717"/>
      <c r="K717" s="87"/>
      <c r="L717" s="110"/>
      <c r="M717" s="110"/>
      <c r="N717" s="110"/>
      <c r="O717" s="145"/>
      <c r="P717" s="110"/>
    </row>
    <row r="718" spans="2:16" x14ac:dyDescent="0.25">
      <c r="B718"/>
      <c r="C718"/>
      <c r="D718"/>
      <c r="F718"/>
      <c r="K718" s="87"/>
      <c r="L718" s="110"/>
      <c r="M718" s="110"/>
      <c r="N718" s="110"/>
      <c r="O718" s="145"/>
      <c r="P718" s="110"/>
    </row>
    <row r="719" spans="2:16" x14ac:dyDescent="0.25">
      <c r="B719"/>
      <c r="C719"/>
      <c r="D719"/>
      <c r="F719"/>
      <c r="K719" s="87"/>
      <c r="L719" s="110"/>
      <c r="M719" s="110"/>
      <c r="N719" s="110"/>
      <c r="O719" s="145"/>
      <c r="P719" s="110"/>
    </row>
    <row r="720" spans="2:16" x14ac:dyDescent="0.25">
      <c r="B720"/>
      <c r="C720"/>
      <c r="D720"/>
      <c r="F720"/>
      <c r="K720" s="87"/>
      <c r="L720" s="110"/>
      <c r="M720" s="110"/>
      <c r="N720" s="110"/>
      <c r="O720" s="145"/>
      <c r="P720" s="110"/>
    </row>
    <row r="721" spans="2:16" x14ac:dyDescent="0.25">
      <c r="B721"/>
      <c r="C721"/>
      <c r="D721"/>
      <c r="F721"/>
      <c r="K721" s="87"/>
      <c r="L721" s="110"/>
      <c r="M721" s="110"/>
      <c r="N721" s="110"/>
      <c r="O721" s="145"/>
      <c r="P721" s="110"/>
    </row>
    <row r="722" spans="2:16" x14ac:dyDescent="0.25">
      <c r="B722"/>
      <c r="C722"/>
      <c r="D722"/>
      <c r="F722"/>
      <c r="K722" s="87"/>
      <c r="L722" s="110"/>
      <c r="M722" s="110"/>
      <c r="N722" s="110"/>
      <c r="O722" s="145"/>
      <c r="P722" s="110"/>
    </row>
    <row r="723" spans="2:16" x14ac:dyDescent="0.25">
      <c r="B723"/>
      <c r="C723"/>
      <c r="D723"/>
      <c r="F723"/>
      <c r="K723" s="87"/>
      <c r="L723" s="110"/>
      <c r="M723" s="110"/>
      <c r="N723" s="110"/>
      <c r="O723" s="145"/>
      <c r="P723" s="110"/>
    </row>
    <row r="724" spans="2:16" x14ac:dyDescent="0.25">
      <c r="B724"/>
      <c r="C724"/>
      <c r="D724"/>
      <c r="F724"/>
      <c r="K724" s="87"/>
      <c r="L724" s="110"/>
      <c r="M724" s="110"/>
      <c r="N724" s="110"/>
      <c r="O724" s="145"/>
      <c r="P724" s="110"/>
    </row>
    <row r="725" spans="2:16" x14ac:dyDescent="0.25">
      <c r="B725"/>
      <c r="C725"/>
      <c r="D725"/>
      <c r="F725"/>
      <c r="K725" s="87"/>
      <c r="L725" s="110"/>
      <c r="M725" s="110"/>
      <c r="N725" s="110"/>
      <c r="O725" s="145"/>
      <c r="P725" s="110"/>
    </row>
    <row r="726" spans="2:16" x14ac:dyDescent="0.25">
      <c r="B726"/>
      <c r="C726"/>
      <c r="D726"/>
      <c r="F726"/>
      <c r="K726" s="87"/>
      <c r="L726" s="110"/>
      <c r="M726" s="110"/>
      <c r="N726" s="110"/>
      <c r="O726" s="145"/>
      <c r="P726" s="110"/>
    </row>
    <row r="727" spans="2:16" x14ac:dyDescent="0.25">
      <c r="B727"/>
      <c r="C727"/>
      <c r="D727"/>
      <c r="F727"/>
      <c r="K727" s="87"/>
      <c r="L727" s="110"/>
      <c r="M727" s="110"/>
      <c r="N727" s="110"/>
      <c r="O727" s="145"/>
      <c r="P727" s="110"/>
    </row>
    <row r="728" spans="2:16" x14ac:dyDescent="0.25">
      <c r="B728"/>
      <c r="C728"/>
      <c r="D728"/>
      <c r="F728"/>
      <c r="K728" s="87"/>
      <c r="L728" s="110"/>
      <c r="M728" s="110"/>
      <c r="N728" s="110"/>
      <c r="O728" s="145"/>
      <c r="P728" s="110"/>
    </row>
    <row r="729" spans="2:16" x14ac:dyDescent="0.25">
      <c r="B729"/>
      <c r="C729"/>
      <c r="D729"/>
      <c r="F729"/>
      <c r="K729" s="87"/>
      <c r="L729" s="110"/>
      <c r="M729" s="110"/>
      <c r="N729" s="110"/>
      <c r="O729" s="145"/>
      <c r="P729" s="110"/>
    </row>
    <row r="730" spans="2:16" x14ac:dyDescent="0.25">
      <c r="B730"/>
      <c r="C730"/>
      <c r="D730"/>
      <c r="F730"/>
      <c r="K730" s="87"/>
      <c r="L730" s="110"/>
      <c r="M730" s="110"/>
      <c r="N730" s="110"/>
      <c r="O730" s="145"/>
      <c r="P730" s="110"/>
    </row>
    <row r="731" spans="2:16" x14ac:dyDescent="0.25">
      <c r="B731"/>
      <c r="C731"/>
      <c r="D731"/>
      <c r="F731"/>
      <c r="K731" s="87"/>
      <c r="L731" s="110"/>
      <c r="M731" s="110"/>
      <c r="N731" s="110"/>
      <c r="O731" s="145"/>
      <c r="P731" s="110"/>
    </row>
    <row r="732" spans="2:16" x14ac:dyDescent="0.25">
      <c r="B732"/>
      <c r="C732"/>
      <c r="D732"/>
      <c r="F732"/>
      <c r="K732" s="87"/>
      <c r="L732" s="110"/>
      <c r="M732" s="110"/>
      <c r="N732" s="110"/>
      <c r="O732" s="145"/>
      <c r="P732" s="110"/>
    </row>
    <row r="733" spans="2:16" x14ac:dyDescent="0.25">
      <c r="B733"/>
      <c r="C733"/>
      <c r="D733"/>
      <c r="F733"/>
      <c r="K733" s="87"/>
      <c r="L733" s="110"/>
      <c r="M733" s="110"/>
      <c r="N733" s="110"/>
      <c r="O733" s="145"/>
      <c r="P733" s="110"/>
    </row>
    <row r="734" spans="2:16" x14ac:dyDescent="0.25">
      <c r="B734"/>
      <c r="C734"/>
      <c r="D734"/>
      <c r="F734"/>
      <c r="K734" s="87"/>
      <c r="L734" s="110"/>
      <c r="M734" s="110"/>
      <c r="N734" s="110"/>
      <c r="O734" s="145"/>
      <c r="P734" s="110"/>
    </row>
    <row r="735" spans="2:16" x14ac:dyDescent="0.25">
      <c r="B735"/>
      <c r="C735"/>
      <c r="D735"/>
      <c r="F735"/>
      <c r="K735" s="87"/>
      <c r="L735" s="110"/>
      <c r="M735" s="110"/>
      <c r="N735" s="110"/>
      <c r="O735" s="145"/>
      <c r="P735" s="110"/>
    </row>
    <row r="736" spans="2:16" x14ac:dyDescent="0.25">
      <c r="B736"/>
      <c r="C736"/>
      <c r="D736"/>
      <c r="F736"/>
      <c r="K736" s="87"/>
      <c r="L736" s="110"/>
      <c r="M736" s="110"/>
      <c r="N736" s="110"/>
      <c r="O736" s="145"/>
      <c r="P736" s="110"/>
    </row>
    <row r="737" spans="2:16" x14ac:dyDescent="0.25">
      <c r="B737"/>
      <c r="C737"/>
      <c r="D737"/>
      <c r="F737"/>
      <c r="K737" s="87"/>
      <c r="L737" s="110"/>
      <c r="M737" s="110"/>
      <c r="N737" s="110"/>
      <c r="O737" s="145"/>
      <c r="P737" s="110"/>
    </row>
    <row r="738" spans="2:16" x14ac:dyDescent="0.25">
      <c r="B738"/>
      <c r="C738"/>
      <c r="D738"/>
      <c r="F738"/>
      <c r="K738" s="87"/>
      <c r="L738" s="110"/>
      <c r="M738" s="110"/>
      <c r="N738" s="110"/>
      <c r="O738" s="145"/>
      <c r="P738" s="110"/>
    </row>
    <row r="739" spans="2:16" x14ac:dyDescent="0.25">
      <c r="B739"/>
      <c r="C739"/>
      <c r="D739"/>
      <c r="F739"/>
      <c r="K739" s="87"/>
      <c r="L739" s="110"/>
      <c r="M739" s="110"/>
      <c r="N739" s="110"/>
      <c r="O739" s="145"/>
      <c r="P739" s="110"/>
    </row>
    <row r="740" spans="2:16" x14ac:dyDescent="0.25">
      <c r="B740"/>
      <c r="C740"/>
      <c r="D740"/>
      <c r="F740"/>
      <c r="K740" s="87"/>
      <c r="L740" s="110"/>
      <c r="M740" s="110"/>
      <c r="N740" s="110"/>
      <c r="O740" s="145"/>
      <c r="P740" s="110"/>
    </row>
    <row r="741" spans="2:16" x14ac:dyDescent="0.25">
      <c r="B741"/>
      <c r="C741"/>
      <c r="D741"/>
      <c r="F741"/>
      <c r="K741" s="87"/>
      <c r="L741" s="110"/>
      <c r="M741" s="110"/>
      <c r="N741" s="110"/>
      <c r="O741" s="145"/>
      <c r="P741" s="110"/>
    </row>
    <row r="742" spans="2:16" x14ac:dyDescent="0.25">
      <c r="B742"/>
      <c r="C742"/>
      <c r="D742"/>
      <c r="F742"/>
      <c r="K742" s="87"/>
      <c r="L742" s="110"/>
      <c r="M742" s="110"/>
      <c r="N742" s="110"/>
      <c r="O742" s="145"/>
      <c r="P742" s="110"/>
    </row>
    <row r="743" spans="2:16" x14ac:dyDescent="0.25">
      <c r="B743"/>
      <c r="C743"/>
      <c r="D743"/>
      <c r="F743"/>
      <c r="K743" s="87"/>
      <c r="L743" s="110"/>
      <c r="M743" s="110"/>
      <c r="N743" s="110"/>
      <c r="O743" s="145"/>
      <c r="P743" s="110"/>
    </row>
    <row r="744" spans="2:16" x14ac:dyDescent="0.25">
      <c r="B744"/>
      <c r="C744"/>
      <c r="D744"/>
      <c r="F744"/>
      <c r="K744" s="87"/>
      <c r="L744" s="110"/>
      <c r="M744" s="110"/>
      <c r="N744" s="110"/>
      <c r="O744" s="145"/>
      <c r="P744" s="110"/>
    </row>
    <row r="745" spans="2:16" x14ac:dyDescent="0.25">
      <c r="B745"/>
      <c r="C745"/>
      <c r="D745"/>
      <c r="F745"/>
      <c r="K745" s="87"/>
      <c r="L745" s="110"/>
      <c r="M745" s="110"/>
      <c r="N745" s="110"/>
      <c r="O745" s="145"/>
      <c r="P745" s="110"/>
    </row>
    <row r="746" spans="2:16" x14ac:dyDescent="0.25">
      <c r="B746"/>
      <c r="C746"/>
      <c r="D746"/>
      <c r="F746"/>
      <c r="K746" s="87"/>
      <c r="L746" s="110"/>
      <c r="M746" s="110"/>
      <c r="N746" s="110"/>
      <c r="O746" s="145"/>
      <c r="P746" s="110"/>
    </row>
    <row r="747" spans="2:16" x14ac:dyDescent="0.25">
      <c r="B747"/>
      <c r="C747"/>
      <c r="D747"/>
      <c r="F747"/>
      <c r="K747" s="87"/>
      <c r="L747" s="110"/>
      <c r="M747" s="110"/>
      <c r="N747" s="110"/>
      <c r="O747" s="145"/>
      <c r="P747" s="110"/>
    </row>
    <row r="748" spans="2:16" x14ac:dyDescent="0.25">
      <c r="B748"/>
      <c r="C748"/>
      <c r="D748"/>
      <c r="F748"/>
      <c r="K748" s="87"/>
      <c r="L748" s="110"/>
      <c r="M748" s="110"/>
      <c r="N748" s="110"/>
      <c r="O748" s="145"/>
      <c r="P748" s="110"/>
    </row>
    <row r="749" spans="2:16" x14ac:dyDescent="0.25">
      <c r="B749"/>
      <c r="C749"/>
      <c r="D749"/>
      <c r="F749"/>
      <c r="K749" s="87"/>
      <c r="L749" s="110"/>
      <c r="M749" s="110"/>
      <c r="N749" s="110"/>
      <c r="O749" s="145"/>
      <c r="P749" s="110"/>
    </row>
    <row r="750" spans="2:16" x14ac:dyDescent="0.25">
      <c r="B750"/>
      <c r="C750"/>
      <c r="D750"/>
      <c r="F750"/>
      <c r="K750" s="87"/>
      <c r="L750" s="110"/>
      <c r="M750" s="110"/>
      <c r="N750" s="110"/>
      <c r="O750" s="145"/>
      <c r="P750" s="110"/>
    </row>
    <row r="751" spans="2:16" x14ac:dyDescent="0.25">
      <c r="B751"/>
      <c r="C751"/>
      <c r="D751"/>
      <c r="F751"/>
      <c r="K751" s="87"/>
      <c r="L751" s="110"/>
      <c r="M751" s="110"/>
      <c r="N751" s="110"/>
      <c r="O751" s="145"/>
      <c r="P751" s="110"/>
    </row>
    <row r="752" spans="2:16" x14ac:dyDescent="0.25">
      <c r="B752"/>
      <c r="C752"/>
      <c r="D752"/>
      <c r="F752"/>
      <c r="K752" s="87"/>
      <c r="L752" s="110"/>
      <c r="M752" s="110"/>
      <c r="N752" s="110"/>
      <c r="O752" s="145"/>
      <c r="P752" s="110"/>
    </row>
    <row r="753" spans="2:16" x14ac:dyDescent="0.25">
      <c r="B753"/>
      <c r="C753"/>
      <c r="D753"/>
      <c r="F753"/>
      <c r="K753" s="87"/>
      <c r="L753" s="110"/>
      <c r="M753" s="110"/>
      <c r="N753" s="110"/>
      <c r="O753" s="145"/>
      <c r="P753" s="110"/>
    </row>
    <row r="754" spans="2:16" x14ac:dyDescent="0.25">
      <c r="B754"/>
      <c r="C754"/>
      <c r="D754"/>
      <c r="F754"/>
      <c r="K754" s="87"/>
      <c r="L754" s="110"/>
      <c r="M754" s="110"/>
      <c r="N754" s="110"/>
      <c r="O754" s="145"/>
      <c r="P754" s="110"/>
    </row>
    <row r="755" spans="2:16" x14ac:dyDescent="0.25">
      <c r="B755"/>
      <c r="C755"/>
      <c r="D755"/>
      <c r="F755"/>
      <c r="K755" s="87"/>
      <c r="L755" s="110"/>
      <c r="M755" s="110"/>
      <c r="N755" s="110"/>
      <c r="O755" s="145"/>
      <c r="P755" s="110"/>
    </row>
    <row r="756" spans="2:16" x14ac:dyDescent="0.25">
      <c r="B756"/>
      <c r="C756"/>
      <c r="D756"/>
      <c r="F756"/>
      <c r="K756" s="87"/>
      <c r="L756" s="110"/>
      <c r="M756" s="110"/>
      <c r="N756" s="110"/>
      <c r="O756" s="145"/>
      <c r="P756" s="110"/>
    </row>
    <row r="757" spans="2:16" x14ac:dyDescent="0.25">
      <c r="B757"/>
      <c r="C757"/>
      <c r="D757"/>
      <c r="F757"/>
      <c r="K757" s="87"/>
      <c r="L757" s="110"/>
      <c r="M757" s="110"/>
      <c r="N757" s="110"/>
      <c r="O757" s="145"/>
      <c r="P757" s="110"/>
    </row>
    <row r="758" spans="2:16" x14ac:dyDescent="0.25">
      <c r="B758"/>
      <c r="C758"/>
      <c r="D758"/>
      <c r="F758"/>
      <c r="K758" s="87"/>
      <c r="L758" s="110"/>
      <c r="M758" s="110"/>
      <c r="N758" s="110"/>
      <c r="O758" s="145"/>
      <c r="P758" s="110"/>
    </row>
    <row r="759" spans="2:16" x14ac:dyDescent="0.25">
      <c r="B759"/>
      <c r="C759"/>
      <c r="D759"/>
      <c r="F759"/>
      <c r="K759" s="87"/>
      <c r="L759" s="110"/>
      <c r="M759" s="110"/>
      <c r="N759" s="110"/>
      <c r="O759" s="145"/>
      <c r="P759" s="110"/>
    </row>
    <row r="760" spans="2:16" x14ac:dyDescent="0.25">
      <c r="B760"/>
      <c r="C760"/>
      <c r="D760"/>
      <c r="F760"/>
      <c r="K760" s="87"/>
      <c r="L760" s="110"/>
      <c r="M760" s="110"/>
      <c r="N760" s="110"/>
      <c r="O760" s="145"/>
      <c r="P760" s="110"/>
    </row>
    <row r="761" spans="2:16" x14ac:dyDescent="0.25">
      <c r="B761"/>
      <c r="C761"/>
      <c r="D761"/>
      <c r="F761"/>
      <c r="K761" s="87"/>
      <c r="L761" s="110"/>
      <c r="M761" s="110"/>
      <c r="N761" s="110"/>
      <c r="O761" s="145"/>
      <c r="P761" s="110"/>
    </row>
    <row r="762" spans="2:16" x14ac:dyDescent="0.25">
      <c r="B762"/>
      <c r="C762"/>
      <c r="D762"/>
      <c r="F762"/>
      <c r="K762" s="87"/>
      <c r="L762" s="110"/>
      <c r="M762" s="110"/>
      <c r="N762" s="110"/>
      <c r="O762" s="145"/>
      <c r="P762" s="110"/>
    </row>
    <row r="763" spans="2:16" x14ac:dyDescent="0.25">
      <c r="B763"/>
      <c r="C763"/>
      <c r="D763"/>
      <c r="F763"/>
      <c r="K763" s="87"/>
      <c r="L763" s="110"/>
      <c r="M763" s="110"/>
      <c r="N763" s="110"/>
      <c r="O763" s="145"/>
      <c r="P763" s="110"/>
    </row>
    <row r="764" spans="2:16" x14ac:dyDescent="0.25">
      <c r="B764"/>
      <c r="C764"/>
      <c r="D764"/>
      <c r="F764"/>
      <c r="K764" s="87"/>
      <c r="L764" s="110"/>
      <c r="M764" s="110"/>
      <c r="N764" s="110"/>
      <c r="O764" s="145"/>
      <c r="P764" s="110"/>
    </row>
    <row r="765" spans="2:16" x14ac:dyDescent="0.25">
      <c r="B765"/>
      <c r="C765"/>
      <c r="D765"/>
      <c r="F765"/>
      <c r="K765" s="87"/>
      <c r="L765" s="110"/>
      <c r="M765" s="110"/>
      <c r="N765" s="110"/>
      <c r="O765" s="145"/>
      <c r="P765" s="110"/>
    </row>
    <row r="766" spans="2:16" x14ac:dyDescent="0.25">
      <c r="B766"/>
      <c r="C766"/>
      <c r="D766"/>
      <c r="F766"/>
      <c r="K766" s="87"/>
      <c r="L766" s="110"/>
      <c r="M766" s="110"/>
      <c r="N766" s="110"/>
      <c r="O766" s="145"/>
      <c r="P766" s="110"/>
    </row>
    <row r="767" spans="2:16" x14ac:dyDescent="0.25">
      <c r="B767"/>
      <c r="C767"/>
      <c r="D767"/>
      <c r="F767"/>
      <c r="K767" s="87"/>
      <c r="L767" s="110"/>
      <c r="M767" s="110"/>
      <c r="N767" s="110"/>
      <c r="O767" s="145"/>
      <c r="P767" s="110"/>
    </row>
    <row r="768" spans="2:16" x14ac:dyDescent="0.25">
      <c r="B768"/>
      <c r="C768"/>
      <c r="D768"/>
      <c r="F768"/>
      <c r="K768" s="87"/>
      <c r="L768" s="110"/>
      <c r="M768" s="110"/>
      <c r="N768" s="110"/>
      <c r="O768" s="145"/>
      <c r="P768" s="110"/>
    </row>
    <row r="769" spans="2:16" x14ac:dyDescent="0.25">
      <c r="B769"/>
      <c r="C769"/>
      <c r="D769"/>
      <c r="F769"/>
      <c r="K769" s="87"/>
      <c r="L769" s="110"/>
      <c r="M769" s="110"/>
      <c r="N769" s="110"/>
      <c r="O769" s="145"/>
      <c r="P769" s="110"/>
    </row>
    <row r="770" spans="2:16" x14ac:dyDescent="0.25">
      <c r="B770"/>
      <c r="C770"/>
      <c r="D770"/>
      <c r="F770"/>
      <c r="K770" s="87"/>
      <c r="L770" s="110"/>
      <c r="M770" s="110"/>
      <c r="N770" s="110"/>
      <c r="O770" s="145"/>
      <c r="P770" s="110"/>
    </row>
    <row r="771" spans="2:16" x14ac:dyDescent="0.25">
      <c r="B771"/>
      <c r="C771"/>
      <c r="D771"/>
      <c r="F771"/>
      <c r="K771" s="87"/>
      <c r="L771" s="110"/>
      <c r="M771" s="110"/>
      <c r="N771" s="110"/>
      <c r="O771" s="145"/>
      <c r="P771" s="110"/>
    </row>
    <row r="772" spans="2:16" x14ac:dyDescent="0.25">
      <c r="B772"/>
      <c r="C772"/>
      <c r="D772"/>
      <c r="F772"/>
      <c r="K772" s="87"/>
      <c r="L772" s="110"/>
      <c r="M772" s="110"/>
      <c r="N772" s="110"/>
      <c r="O772" s="145"/>
      <c r="P772" s="110"/>
    </row>
    <row r="773" spans="2:16" x14ac:dyDescent="0.25">
      <c r="B773"/>
      <c r="C773"/>
      <c r="D773"/>
      <c r="F773"/>
      <c r="K773" s="87"/>
      <c r="L773" s="110"/>
      <c r="M773" s="110"/>
      <c r="N773" s="110"/>
      <c r="O773" s="145"/>
      <c r="P773" s="110"/>
    </row>
    <row r="774" spans="2:16" x14ac:dyDescent="0.25">
      <c r="B774"/>
      <c r="C774"/>
      <c r="D774"/>
      <c r="F774"/>
      <c r="K774" s="87"/>
      <c r="L774" s="110"/>
      <c r="M774" s="110"/>
      <c r="N774" s="110"/>
      <c r="O774" s="145"/>
      <c r="P774" s="110"/>
    </row>
    <row r="775" spans="2:16" x14ac:dyDescent="0.25">
      <c r="B775"/>
      <c r="C775"/>
      <c r="D775"/>
      <c r="F775"/>
      <c r="K775" s="87"/>
      <c r="L775" s="110"/>
      <c r="M775" s="110"/>
      <c r="N775" s="110"/>
      <c r="O775" s="145"/>
      <c r="P775" s="110"/>
    </row>
    <row r="776" spans="2:16" x14ac:dyDescent="0.25">
      <c r="B776"/>
      <c r="C776"/>
      <c r="D776"/>
      <c r="F776"/>
      <c r="K776" s="87"/>
      <c r="L776" s="110"/>
      <c r="M776" s="110"/>
      <c r="N776" s="110"/>
      <c r="O776" s="145"/>
      <c r="P776" s="110"/>
    </row>
    <row r="777" spans="2:16" x14ac:dyDescent="0.25">
      <c r="B777"/>
      <c r="C777"/>
      <c r="D777"/>
      <c r="F777"/>
      <c r="K777" s="87"/>
      <c r="L777" s="110"/>
      <c r="M777" s="110"/>
      <c r="N777" s="110"/>
      <c r="O777" s="145"/>
      <c r="P777" s="110"/>
    </row>
    <row r="778" spans="2:16" x14ac:dyDescent="0.25">
      <c r="B778"/>
      <c r="C778"/>
      <c r="D778"/>
      <c r="F778"/>
      <c r="K778" s="87"/>
      <c r="L778" s="110"/>
      <c r="M778" s="110"/>
      <c r="N778" s="110"/>
      <c r="O778" s="145"/>
      <c r="P778" s="110"/>
    </row>
    <row r="779" spans="2:16" x14ac:dyDescent="0.25">
      <c r="B779"/>
      <c r="C779"/>
      <c r="D779"/>
      <c r="F779"/>
      <c r="K779" s="87"/>
      <c r="L779" s="110"/>
      <c r="M779" s="110"/>
      <c r="N779" s="110"/>
      <c r="O779" s="145"/>
      <c r="P779" s="110"/>
    </row>
    <row r="780" spans="2:16" x14ac:dyDescent="0.25">
      <c r="B780"/>
      <c r="C780"/>
      <c r="D780"/>
      <c r="F780"/>
      <c r="K780" s="87"/>
      <c r="L780" s="110"/>
      <c r="M780" s="110"/>
      <c r="N780" s="110"/>
      <c r="O780" s="145"/>
      <c r="P780" s="110"/>
    </row>
    <row r="781" spans="2:16" x14ac:dyDescent="0.25">
      <c r="B781"/>
      <c r="C781"/>
      <c r="D781"/>
      <c r="F781"/>
      <c r="K781" s="87"/>
      <c r="L781" s="110"/>
      <c r="M781" s="110"/>
      <c r="N781" s="110"/>
      <c r="O781" s="145"/>
      <c r="P781" s="110"/>
    </row>
    <row r="782" spans="2:16" x14ac:dyDescent="0.25">
      <c r="B782"/>
      <c r="C782"/>
      <c r="D782"/>
      <c r="F782"/>
      <c r="K782" s="87"/>
      <c r="L782" s="110"/>
      <c r="M782" s="110"/>
      <c r="N782" s="110"/>
      <c r="O782" s="145"/>
      <c r="P782" s="110"/>
    </row>
    <row r="783" spans="2:16" x14ac:dyDescent="0.25">
      <c r="B783"/>
      <c r="C783"/>
      <c r="D783"/>
      <c r="F783"/>
      <c r="K783" s="87"/>
      <c r="L783" s="110"/>
      <c r="M783" s="110"/>
      <c r="N783" s="110"/>
      <c r="O783" s="145"/>
      <c r="P783" s="110"/>
    </row>
    <row r="784" spans="2:16" x14ac:dyDescent="0.25">
      <c r="B784"/>
      <c r="C784"/>
      <c r="D784"/>
      <c r="F784"/>
      <c r="K784" s="87"/>
      <c r="L784" s="110"/>
      <c r="M784" s="110"/>
      <c r="N784" s="110"/>
      <c r="O784" s="145"/>
      <c r="P784" s="110"/>
    </row>
    <row r="785" spans="2:16" x14ac:dyDescent="0.25">
      <c r="B785"/>
      <c r="C785"/>
      <c r="D785"/>
      <c r="F785"/>
      <c r="K785" s="87"/>
      <c r="L785" s="110"/>
      <c r="M785" s="110"/>
      <c r="N785" s="110"/>
      <c r="O785" s="145"/>
      <c r="P785" s="110"/>
    </row>
    <row r="786" spans="2:16" x14ac:dyDescent="0.25">
      <c r="B786"/>
      <c r="C786"/>
      <c r="D786"/>
      <c r="F786"/>
      <c r="K786" s="87"/>
      <c r="L786" s="110"/>
      <c r="M786" s="110"/>
      <c r="N786" s="110"/>
      <c r="O786" s="145"/>
      <c r="P786" s="110"/>
    </row>
    <row r="787" spans="2:16" x14ac:dyDescent="0.25">
      <c r="B787"/>
      <c r="C787"/>
      <c r="D787"/>
      <c r="F787"/>
      <c r="K787" s="87"/>
      <c r="L787" s="110"/>
      <c r="M787" s="110"/>
      <c r="N787" s="110"/>
      <c r="O787" s="145"/>
      <c r="P787" s="110"/>
    </row>
    <row r="788" spans="2:16" x14ac:dyDescent="0.25">
      <c r="B788"/>
      <c r="C788"/>
      <c r="D788"/>
      <c r="F788"/>
      <c r="K788" s="87"/>
      <c r="L788" s="110"/>
      <c r="M788" s="110"/>
      <c r="N788" s="110"/>
      <c r="O788" s="145"/>
      <c r="P788" s="110"/>
    </row>
    <row r="789" spans="2:16" x14ac:dyDescent="0.25">
      <c r="B789"/>
      <c r="C789"/>
      <c r="D789"/>
      <c r="F789"/>
      <c r="K789" s="87"/>
      <c r="L789" s="110"/>
      <c r="M789" s="110"/>
      <c r="N789" s="110"/>
      <c r="O789" s="145"/>
      <c r="P789" s="110"/>
    </row>
    <row r="790" spans="2:16" x14ac:dyDescent="0.25">
      <c r="B790"/>
      <c r="C790"/>
      <c r="D790"/>
      <c r="F790"/>
      <c r="K790" s="87"/>
      <c r="L790" s="110"/>
      <c r="M790" s="110"/>
      <c r="N790" s="110"/>
      <c r="O790" s="145"/>
      <c r="P790" s="110"/>
    </row>
    <row r="791" spans="2:16" x14ac:dyDescent="0.25">
      <c r="B791"/>
      <c r="C791"/>
      <c r="D791"/>
      <c r="F791"/>
      <c r="K791" s="87"/>
      <c r="L791" s="110"/>
      <c r="M791" s="110"/>
      <c r="N791" s="110"/>
      <c r="O791" s="145"/>
      <c r="P791" s="110"/>
    </row>
    <row r="792" spans="2:16" x14ac:dyDescent="0.25">
      <c r="B792"/>
      <c r="C792"/>
      <c r="D792"/>
      <c r="F792"/>
      <c r="K792" s="87"/>
      <c r="L792" s="110"/>
      <c r="M792" s="110"/>
      <c r="N792" s="110"/>
      <c r="O792" s="145"/>
      <c r="P792" s="110"/>
    </row>
    <row r="793" spans="2:16" x14ac:dyDescent="0.25">
      <c r="B793"/>
      <c r="C793"/>
      <c r="D793"/>
      <c r="F793"/>
      <c r="K793" s="87"/>
      <c r="L793" s="110"/>
      <c r="M793" s="110"/>
      <c r="N793" s="110"/>
      <c r="O793" s="145"/>
      <c r="P793" s="110"/>
    </row>
    <row r="794" spans="2:16" x14ac:dyDescent="0.25">
      <c r="B794"/>
      <c r="C794"/>
      <c r="D794"/>
      <c r="F794"/>
      <c r="K794" s="87"/>
      <c r="L794" s="110"/>
      <c r="M794" s="110"/>
      <c r="N794" s="110"/>
      <c r="O794" s="145"/>
      <c r="P794" s="110"/>
    </row>
    <row r="795" spans="2:16" x14ac:dyDescent="0.25">
      <c r="B795"/>
      <c r="C795"/>
      <c r="D795"/>
      <c r="F795"/>
      <c r="K795" s="87"/>
      <c r="L795" s="110"/>
      <c r="M795" s="110"/>
      <c r="N795" s="110"/>
      <c r="O795" s="145"/>
      <c r="P795" s="110"/>
    </row>
    <row r="796" spans="2:16" x14ac:dyDescent="0.25">
      <c r="B796"/>
      <c r="C796"/>
      <c r="D796"/>
      <c r="F796"/>
      <c r="K796" s="87"/>
      <c r="L796" s="110"/>
      <c r="M796" s="110"/>
      <c r="N796" s="110"/>
      <c r="O796" s="145"/>
      <c r="P796" s="110"/>
    </row>
    <row r="797" spans="2:16" x14ac:dyDescent="0.25">
      <c r="B797"/>
      <c r="C797"/>
      <c r="D797"/>
      <c r="F797"/>
      <c r="K797" s="87"/>
      <c r="L797" s="110"/>
      <c r="M797" s="110"/>
      <c r="N797" s="110"/>
      <c r="O797" s="145"/>
      <c r="P797" s="110"/>
    </row>
    <row r="798" spans="2:16" x14ac:dyDescent="0.25">
      <c r="B798"/>
      <c r="C798"/>
      <c r="D798"/>
      <c r="F798"/>
      <c r="K798" s="87"/>
      <c r="L798" s="110"/>
      <c r="M798" s="110"/>
      <c r="N798" s="110"/>
      <c r="O798" s="145"/>
      <c r="P798" s="110"/>
    </row>
    <row r="799" spans="2:16" x14ac:dyDescent="0.25">
      <c r="B799"/>
      <c r="C799"/>
      <c r="D799"/>
      <c r="F799"/>
      <c r="K799" s="87"/>
      <c r="L799" s="110"/>
      <c r="M799" s="110"/>
      <c r="N799" s="110"/>
      <c r="O799" s="145"/>
      <c r="P799" s="110"/>
    </row>
    <row r="800" spans="2:16" x14ac:dyDescent="0.25">
      <c r="B800"/>
      <c r="C800"/>
      <c r="D800"/>
      <c r="F800"/>
      <c r="K800" s="87"/>
      <c r="L800" s="110"/>
      <c r="M800" s="110"/>
      <c r="N800" s="110"/>
      <c r="O800" s="145"/>
      <c r="P800" s="110"/>
    </row>
    <row r="801" spans="2:16" x14ac:dyDescent="0.25">
      <c r="B801"/>
      <c r="C801"/>
      <c r="D801"/>
      <c r="F801"/>
      <c r="K801" s="87"/>
      <c r="L801" s="110"/>
      <c r="M801" s="110"/>
      <c r="N801" s="110"/>
      <c r="O801" s="145"/>
      <c r="P801" s="110"/>
    </row>
    <row r="802" spans="2:16" x14ac:dyDescent="0.25">
      <c r="B802"/>
      <c r="C802"/>
      <c r="D802"/>
      <c r="F802"/>
      <c r="K802" s="87"/>
      <c r="L802" s="110"/>
      <c r="M802" s="110"/>
      <c r="N802" s="110"/>
      <c r="O802" s="145"/>
      <c r="P802" s="110"/>
    </row>
    <row r="803" spans="2:16" x14ac:dyDescent="0.25">
      <c r="B803"/>
      <c r="C803"/>
      <c r="D803"/>
      <c r="F803"/>
      <c r="K803" s="87"/>
      <c r="L803" s="110"/>
      <c r="M803" s="110"/>
      <c r="N803" s="110"/>
      <c r="O803" s="145"/>
      <c r="P803" s="110"/>
    </row>
    <row r="804" spans="2:16" x14ac:dyDescent="0.25">
      <c r="B804"/>
      <c r="C804"/>
      <c r="D804"/>
      <c r="F804"/>
      <c r="K804" s="87"/>
      <c r="L804" s="110"/>
      <c r="M804" s="110"/>
      <c r="N804" s="110"/>
      <c r="O804" s="145"/>
      <c r="P804" s="110"/>
    </row>
    <row r="805" spans="2:16" x14ac:dyDescent="0.25">
      <c r="B805"/>
      <c r="C805"/>
      <c r="D805"/>
      <c r="F805"/>
      <c r="K805" s="87"/>
      <c r="L805" s="110"/>
      <c r="M805" s="110"/>
      <c r="N805" s="110"/>
      <c r="O805" s="145"/>
      <c r="P805" s="110"/>
    </row>
    <row r="806" spans="2:16" x14ac:dyDescent="0.25">
      <c r="B806"/>
      <c r="C806"/>
      <c r="D806"/>
      <c r="F806"/>
      <c r="K806" s="87"/>
      <c r="L806" s="110"/>
      <c r="M806" s="110"/>
      <c r="N806" s="110"/>
      <c r="O806" s="145"/>
      <c r="P806" s="110"/>
    </row>
    <row r="807" spans="2:16" x14ac:dyDescent="0.25">
      <c r="B807"/>
      <c r="C807"/>
      <c r="D807"/>
      <c r="F807"/>
      <c r="K807" s="87"/>
      <c r="L807" s="110"/>
      <c r="M807" s="110"/>
      <c r="N807" s="110"/>
      <c r="O807" s="145"/>
      <c r="P807" s="110"/>
    </row>
    <row r="808" spans="2:16" x14ac:dyDescent="0.25">
      <c r="B808"/>
      <c r="C808"/>
      <c r="D808"/>
      <c r="F808"/>
      <c r="K808" s="87"/>
      <c r="L808" s="110"/>
      <c r="M808" s="110"/>
      <c r="N808" s="110"/>
      <c r="O808" s="145"/>
      <c r="P808" s="110"/>
    </row>
    <row r="809" spans="2:16" x14ac:dyDescent="0.25">
      <c r="B809"/>
      <c r="C809"/>
      <c r="D809"/>
      <c r="F809"/>
      <c r="K809" s="87"/>
      <c r="L809" s="110"/>
      <c r="M809" s="110"/>
      <c r="N809" s="110"/>
      <c r="O809" s="145"/>
      <c r="P809" s="110"/>
    </row>
    <row r="810" spans="2:16" x14ac:dyDescent="0.25">
      <c r="B810"/>
      <c r="C810"/>
      <c r="D810"/>
      <c r="F810"/>
      <c r="K810" s="87"/>
      <c r="L810" s="110"/>
      <c r="M810" s="110"/>
      <c r="N810" s="110"/>
      <c r="O810" s="145"/>
      <c r="P810" s="110"/>
    </row>
    <row r="811" spans="2:16" x14ac:dyDescent="0.25">
      <c r="B811"/>
      <c r="C811"/>
      <c r="D811"/>
      <c r="F811"/>
      <c r="K811" s="87"/>
      <c r="L811" s="110"/>
      <c r="M811" s="110"/>
      <c r="N811" s="110"/>
      <c r="O811" s="145"/>
      <c r="P811" s="110"/>
    </row>
    <row r="812" spans="2:16" x14ac:dyDescent="0.25">
      <c r="B812"/>
      <c r="C812"/>
      <c r="D812"/>
      <c r="F812"/>
      <c r="K812" s="87"/>
      <c r="L812" s="110"/>
      <c r="M812" s="110"/>
      <c r="N812" s="110"/>
      <c r="O812" s="145"/>
      <c r="P812" s="110"/>
    </row>
    <row r="813" spans="2:16" x14ac:dyDescent="0.25">
      <c r="B813"/>
      <c r="C813"/>
      <c r="D813"/>
      <c r="F813"/>
      <c r="K813" s="87"/>
      <c r="L813" s="110"/>
      <c r="M813" s="110"/>
      <c r="N813" s="110"/>
      <c r="O813" s="145"/>
      <c r="P813" s="110"/>
    </row>
    <row r="814" spans="2:16" x14ac:dyDescent="0.25">
      <c r="B814"/>
      <c r="C814"/>
      <c r="D814"/>
      <c r="F814"/>
      <c r="K814" s="87"/>
      <c r="L814" s="110"/>
      <c r="M814" s="110"/>
      <c r="N814" s="110"/>
      <c r="O814" s="145"/>
      <c r="P814" s="110"/>
    </row>
    <row r="815" spans="2:16" x14ac:dyDescent="0.25">
      <c r="B815"/>
      <c r="C815"/>
      <c r="D815"/>
      <c r="F815"/>
      <c r="K815" s="87"/>
      <c r="L815" s="110"/>
      <c r="M815" s="110"/>
      <c r="N815" s="110"/>
      <c r="O815" s="145"/>
      <c r="P815" s="110"/>
    </row>
    <row r="816" spans="2:16" x14ac:dyDescent="0.25">
      <c r="B816"/>
      <c r="C816"/>
      <c r="D816"/>
      <c r="F816"/>
      <c r="K816" s="87"/>
      <c r="L816" s="110"/>
      <c r="M816" s="110"/>
      <c r="N816" s="110"/>
      <c r="O816" s="145"/>
      <c r="P816" s="110"/>
    </row>
    <row r="817" spans="2:16" x14ac:dyDescent="0.25">
      <c r="B817"/>
      <c r="C817"/>
      <c r="D817"/>
      <c r="F817"/>
      <c r="K817" s="87"/>
      <c r="L817" s="110"/>
      <c r="M817" s="110"/>
      <c r="N817" s="110"/>
      <c r="O817" s="145"/>
      <c r="P817" s="110"/>
    </row>
    <row r="818" spans="2:16" x14ac:dyDescent="0.25">
      <c r="B818"/>
      <c r="C818"/>
      <c r="D818"/>
      <c r="F818"/>
      <c r="K818" s="87"/>
      <c r="L818" s="110"/>
      <c r="M818" s="110"/>
      <c r="N818" s="110"/>
      <c r="O818" s="145"/>
      <c r="P818" s="110"/>
    </row>
    <row r="819" spans="2:16" x14ac:dyDescent="0.25">
      <c r="B819"/>
      <c r="C819"/>
      <c r="D819"/>
      <c r="F819"/>
      <c r="K819" s="87"/>
      <c r="L819" s="110"/>
      <c r="M819" s="110"/>
      <c r="N819" s="110"/>
      <c r="O819" s="145"/>
      <c r="P819" s="110"/>
    </row>
    <row r="820" spans="2:16" x14ac:dyDescent="0.25">
      <c r="B820"/>
      <c r="C820"/>
      <c r="D820"/>
      <c r="F820"/>
      <c r="K820" s="87"/>
      <c r="L820" s="110"/>
      <c r="M820" s="110"/>
      <c r="N820" s="110"/>
      <c r="O820" s="145"/>
      <c r="P820" s="110"/>
    </row>
    <row r="821" spans="2:16" x14ac:dyDescent="0.25">
      <c r="B821"/>
      <c r="C821"/>
      <c r="D821"/>
      <c r="F821"/>
      <c r="K821" s="87"/>
      <c r="L821" s="110"/>
      <c r="M821" s="110"/>
      <c r="N821" s="110"/>
      <c r="O821" s="145"/>
      <c r="P821" s="110"/>
    </row>
    <row r="822" spans="2:16" x14ac:dyDescent="0.25">
      <c r="B822"/>
      <c r="C822"/>
      <c r="D822"/>
      <c r="F822"/>
      <c r="K822" s="87"/>
      <c r="L822" s="110"/>
      <c r="M822" s="110"/>
      <c r="N822" s="110"/>
      <c r="O822" s="145"/>
      <c r="P822" s="110"/>
    </row>
    <row r="823" spans="2:16" x14ac:dyDescent="0.25">
      <c r="B823"/>
      <c r="C823"/>
      <c r="D823"/>
      <c r="F823"/>
      <c r="K823" s="87"/>
      <c r="L823" s="110"/>
      <c r="M823" s="110"/>
      <c r="N823" s="110"/>
      <c r="O823" s="145"/>
      <c r="P823" s="110"/>
    </row>
    <row r="824" spans="2:16" x14ac:dyDescent="0.25">
      <c r="B824"/>
      <c r="C824"/>
      <c r="D824"/>
      <c r="F824"/>
      <c r="K824" s="87"/>
      <c r="L824" s="110"/>
      <c r="M824" s="110"/>
      <c r="N824" s="110"/>
      <c r="O824" s="145"/>
      <c r="P824" s="110"/>
    </row>
    <row r="825" spans="2:16" x14ac:dyDescent="0.25">
      <c r="B825"/>
      <c r="C825"/>
      <c r="D825"/>
      <c r="F825"/>
      <c r="K825" s="87"/>
      <c r="L825" s="110"/>
      <c r="M825" s="110"/>
      <c r="N825" s="110"/>
      <c r="O825" s="145"/>
      <c r="P825" s="110"/>
    </row>
    <row r="826" spans="2:16" x14ac:dyDescent="0.25">
      <c r="B826"/>
      <c r="C826"/>
      <c r="D826"/>
      <c r="F826"/>
      <c r="K826" s="87"/>
      <c r="L826" s="110"/>
      <c r="M826" s="110"/>
      <c r="N826" s="110"/>
      <c r="O826" s="145"/>
      <c r="P826" s="110"/>
    </row>
    <row r="827" spans="2:16" x14ac:dyDescent="0.25">
      <c r="B827"/>
      <c r="C827"/>
      <c r="D827"/>
      <c r="F827"/>
      <c r="K827" s="87"/>
      <c r="L827" s="110"/>
      <c r="M827" s="110"/>
      <c r="N827" s="110"/>
      <c r="O827" s="145"/>
      <c r="P827" s="110"/>
    </row>
    <row r="828" spans="2:16" x14ac:dyDescent="0.25">
      <c r="B828"/>
      <c r="C828"/>
      <c r="D828"/>
      <c r="F828"/>
      <c r="K828" s="87"/>
      <c r="L828" s="110"/>
      <c r="M828" s="110"/>
      <c r="N828" s="110"/>
      <c r="O828" s="145"/>
      <c r="P828" s="110"/>
    </row>
    <row r="829" spans="2:16" x14ac:dyDescent="0.25">
      <c r="B829"/>
      <c r="C829"/>
      <c r="D829"/>
      <c r="F829"/>
      <c r="K829" s="87"/>
      <c r="L829" s="110"/>
      <c r="M829" s="110"/>
      <c r="N829" s="110"/>
      <c r="O829" s="145"/>
      <c r="P829" s="110"/>
    </row>
    <row r="830" spans="2:16" x14ac:dyDescent="0.25">
      <c r="B830"/>
      <c r="C830"/>
      <c r="D830"/>
      <c r="F830"/>
      <c r="K830" s="87"/>
      <c r="L830" s="110"/>
      <c r="M830" s="110"/>
      <c r="N830" s="110"/>
      <c r="O830" s="145"/>
      <c r="P830" s="110"/>
    </row>
    <row r="831" spans="2:16" x14ac:dyDescent="0.25">
      <c r="B831"/>
      <c r="C831"/>
      <c r="D831"/>
      <c r="F831"/>
      <c r="K831" s="87"/>
      <c r="L831" s="110"/>
      <c r="M831" s="110"/>
      <c r="N831" s="110"/>
      <c r="O831" s="145"/>
      <c r="P831" s="110"/>
    </row>
    <row r="832" spans="2:16" x14ac:dyDescent="0.25">
      <c r="B832"/>
      <c r="C832"/>
      <c r="D832"/>
      <c r="F832"/>
      <c r="K832" s="87"/>
      <c r="L832" s="110"/>
      <c r="M832" s="110"/>
      <c r="N832" s="110"/>
      <c r="O832" s="145"/>
      <c r="P832" s="110"/>
    </row>
    <row r="833" spans="2:16" x14ac:dyDescent="0.25">
      <c r="B833"/>
      <c r="C833"/>
      <c r="D833"/>
      <c r="F833"/>
      <c r="K833" s="87"/>
      <c r="L833" s="110"/>
      <c r="M833" s="110"/>
      <c r="N833" s="110"/>
      <c r="O833" s="145"/>
      <c r="P833" s="110"/>
    </row>
    <row r="834" spans="2:16" x14ac:dyDescent="0.25">
      <c r="B834"/>
      <c r="C834"/>
      <c r="D834"/>
      <c r="F834"/>
      <c r="K834" s="87"/>
      <c r="L834" s="110"/>
      <c r="M834" s="110"/>
      <c r="N834" s="110"/>
      <c r="O834" s="145"/>
      <c r="P834" s="110"/>
    </row>
    <row r="835" spans="2:16" x14ac:dyDescent="0.25">
      <c r="B835"/>
      <c r="C835"/>
      <c r="D835"/>
      <c r="F835"/>
      <c r="K835" s="87"/>
      <c r="L835" s="110"/>
      <c r="M835" s="110"/>
      <c r="N835" s="110"/>
      <c r="O835" s="145"/>
      <c r="P835" s="110"/>
    </row>
    <row r="836" spans="2:16" x14ac:dyDescent="0.25">
      <c r="B836"/>
      <c r="C836"/>
      <c r="D836"/>
      <c r="F836"/>
      <c r="K836" s="87"/>
      <c r="L836" s="110"/>
      <c r="M836" s="110"/>
      <c r="N836" s="110"/>
      <c r="O836" s="145"/>
      <c r="P836" s="110"/>
    </row>
    <row r="837" spans="2:16" x14ac:dyDescent="0.25">
      <c r="B837"/>
      <c r="C837"/>
      <c r="D837"/>
      <c r="F837"/>
      <c r="K837" s="87"/>
      <c r="L837" s="110"/>
      <c r="M837" s="110"/>
      <c r="N837" s="110"/>
      <c r="O837" s="145"/>
      <c r="P837" s="110"/>
    </row>
    <row r="838" spans="2:16" x14ac:dyDescent="0.25">
      <c r="B838"/>
      <c r="C838"/>
      <c r="D838"/>
      <c r="F838"/>
      <c r="K838" s="87"/>
      <c r="L838" s="110"/>
      <c r="M838" s="110"/>
      <c r="N838" s="110"/>
      <c r="O838" s="145"/>
      <c r="P838" s="110"/>
    </row>
    <row r="839" spans="2:16" x14ac:dyDescent="0.25">
      <c r="B839"/>
      <c r="C839"/>
      <c r="D839"/>
      <c r="F839"/>
      <c r="K839" s="87"/>
      <c r="L839" s="110"/>
      <c r="M839" s="110"/>
      <c r="N839" s="110"/>
      <c r="O839" s="145"/>
      <c r="P839" s="110"/>
    </row>
    <row r="840" spans="2:16" x14ac:dyDescent="0.25">
      <c r="B840"/>
      <c r="C840"/>
      <c r="D840"/>
      <c r="F840"/>
      <c r="K840" s="87"/>
      <c r="L840" s="110"/>
      <c r="M840" s="110"/>
      <c r="N840" s="110"/>
      <c r="O840" s="145"/>
      <c r="P840" s="110"/>
    </row>
    <row r="841" spans="2:16" x14ac:dyDescent="0.25">
      <c r="B841"/>
      <c r="C841"/>
      <c r="D841"/>
      <c r="F841"/>
      <c r="K841" s="87"/>
      <c r="L841" s="110"/>
      <c r="M841" s="110"/>
      <c r="N841" s="110"/>
      <c r="O841" s="145"/>
      <c r="P841" s="110"/>
    </row>
    <row r="842" spans="2:16" x14ac:dyDescent="0.25">
      <c r="B842"/>
      <c r="C842"/>
      <c r="D842"/>
      <c r="F842"/>
      <c r="K842" s="87"/>
      <c r="L842" s="110"/>
      <c r="M842" s="110"/>
      <c r="N842" s="110"/>
      <c r="O842" s="145"/>
      <c r="P842" s="110"/>
    </row>
    <row r="843" spans="2:16" x14ac:dyDescent="0.25">
      <c r="B843"/>
      <c r="C843"/>
      <c r="D843"/>
      <c r="F843"/>
      <c r="K843" s="87"/>
      <c r="L843" s="110"/>
      <c r="M843" s="110"/>
      <c r="N843" s="110"/>
      <c r="O843" s="145"/>
      <c r="P843" s="110"/>
    </row>
    <row r="844" spans="2:16" x14ac:dyDescent="0.25">
      <c r="B844"/>
      <c r="C844"/>
      <c r="D844"/>
      <c r="F844"/>
      <c r="K844" s="87"/>
      <c r="L844" s="110"/>
      <c r="M844" s="110"/>
      <c r="N844" s="110"/>
      <c r="O844" s="145"/>
      <c r="P844" s="110"/>
    </row>
    <row r="845" spans="2:16" x14ac:dyDescent="0.25">
      <c r="B845"/>
      <c r="C845"/>
      <c r="D845"/>
      <c r="F845"/>
      <c r="K845" s="87"/>
      <c r="L845" s="110"/>
      <c r="M845" s="110"/>
      <c r="N845" s="110"/>
      <c r="O845" s="145"/>
      <c r="P845" s="110"/>
    </row>
    <row r="846" spans="2:16" x14ac:dyDescent="0.25">
      <c r="B846"/>
      <c r="C846"/>
      <c r="D846"/>
      <c r="F846"/>
      <c r="K846" s="87"/>
      <c r="L846" s="110"/>
      <c r="M846" s="110"/>
      <c r="N846" s="110"/>
      <c r="O846" s="145"/>
      <c r="P846" s="110"/>
    </row>
    <row r="847" spans="2:16" x14ac:dyDescent="0.25">
      <c r="B847"/>
      <c r="C847"/>
      <c r="D847"/>
      <c r="F847"/>
      <c r="K847" s="87"/>
      <c r="L847" s="110"/>
      <c r="M847" s="110"/>
      <c r="N847" s="110"/>
      <c r="O847" s="145"/>
      <c r="P847" s="110"/>
    </row>
    <row r="848" spans="2:16" x14ac:dyDescent="0.25">
      <c r="B848"/>
      <c r="C848"/>
      <c r="D848"/>
      <c r="F848"/>
      <c r="K848" s="87"/>
      <c r="L848" s="110"/>
      <c r="M848" s="110"/>
      <c r="N848" s="110"/>
      <c r="O848" s="145"/>
      <c r="P848" s="110"/>
    </row>
    <row r="849" spans="2:16" x14ac:dyDescent="0.25">
      <c r="B849"/>
      <c r="C849"/>
      <c r="D849"/>
      <c r="F849"/>
      <c r="K849" s="87"/>
      <c r="L849" s="110"/>
      <c r="M849" s="110"/>
      <c r="N849" s="110"/>
      <c r="O849" s="145"/>
      <c r="P849" s="110"/>
    </row>
    <row r="850" spans="2:16" x14ac:dyDescent="0.25">
      <c r="B850"/>
      <c r="C850"/>
      <c r="D850"/>
      <c r="F850"/>
      <c r="K850" s="87"/>
      <c r="L850" s="110"/>
      <c r="M850" s="110"/>
      <c r="N850" s="110"/>
      <c r="O850" s="145"/>
      <c r="P850" s="110"/>
    </row>
    <row r="851" spans="2:16" x14ac:dyDescent="0.25">
      <c r="B851"/>
      <c r="C851"/>
      <c r="D851"/>
      <c r="F851"/>
      <c r="K851" s="87"/>
      <c r="L851" s="110"/>
      <c r="M851" s="110"/>
      <c r="N851" s="110"/>
      <c r="O851" s="145"/>
      <c r="P851" s="110"/>
    </row>
    <row r="852" spans="2:16" x14ac:dyDescent="0.25">
      <c r="B852"/>
      <c r="C852"/>
      <c r="D852"/>
      <c r="F852"/>
      <c r="K852" s="87"/>
      <c r="L852" s="110"/>
      <c r="M852" s="110"/>
      <c r="N852" s="110"/>
      <c r="O852" s="145"/>
      <c r="P852" s="110"/>
    </row>
    <row r="853" spans="2:16" x14ac:dyDescent="0.25">
      <c r="B853"/>
      <c r="C853"/>
      <c r="D853"/>
      <c r="F853"/>
      <c r="K853" s="87"/>
      <c r="L853" s="110"/>
      <c r="M853" s="110"/>
      <c r="N853" s="110"/>
      <c r="O853" s="145"/>
      <c r="P853" s="110"/>
    </row>
    <row r="854" spans="2:16" x14ac:dyDescent="0.25">
      <c r="B854"/>
      <c r="C854"/>
      <c r="D854"/>
      <c r="F854"/>
      <c r="K854" s="87"/>
      <c r="L854" s="110"/>
      <c r="M854" s="110"/>
      <c r="N854" s="110"/>
      <c r="O854" s="145"/>
      <c r="P854" s="110"/>
    </row>
    <row r="855" spans="2:16" x14ac:dyDescent="0.25">
      <c r="B855"/>
      <c r="C855"/>
      <c r="D855"/>
      <c r="F855"/>
      <c r="K855" s="87"/>
      <c r="L855" s="110"/>
      <c r="M855" s="110"/>
      <c r="N855" s="110"/>
      <c r="O855" s="145"/>
      <c r="P855" s="110"/>
    </row>
    <row r="856" spans="2:16" x14ac:dyDescent="0.25">
      <c r="B856"/>
      <c r="C856"/>
      <c r="D856"/>
      <c r="F856"/>
      <c r="K856" s="87"/>
      <c r="L856" s="110"/>
      <c r="M856" s="110"/>
      <c r="N856" s="110"/>
      <c r="O856" s="145"/>
      <c r="P856" s="110"/>
    </row>
    <row r="857" spans="2:16" x14ac:dyDescent="0.25">
      <c r="B857"/>
      <c r="C857"/>
      <c r="D857"/>
      <c r="F857"/>
      <c r="K857" s="87"/>
      <c r="L857" s="110"/>
      <c r="M857" s="110"/>
      <c r="N857" s="110"/>
      <c r="O857" s="145"/>
      <c r="P857" s="110"/>
    </row>
    <row r="858" spans="2:16" x14ac:dyDescent="0.25">
      <c r="B858"/>
      <c r="C858"/>
      <c r="D858"/>
      <c r="F858"/>
      <c r="K858" s="87"/>
      <c r="L858" s="110"/>
      <c r="M858" s="110"/>
      <c r="N858" s="110"/>
      <c r="O858" s="145"/>
      <c r="P858" s="110"/>
    </row>
    <row r="859" spans="2:16" x14ac:dyDescent="0.25">
      <c r="B859"/>
      <c r="C859"/>
      <c r="D859"/>
      <c r="F859"/>
      <c r="K859" s="87"/>
      <c r="L859" s="110"/>
      <c r="M859" s="110"/>
      <c r="N859" s="110"/>
      <c r="O859" s="145"/>
      <c r="P859" s="110"/>
    </row>
    <row r="860" spans="2:16" x14ac:dyDescent="0.25">
      <c r="B860"/>
      <c r="C860"/>
      <c r="D860"/>
      <c r="F860"/>
      <c r="K860" s="87"/>
      <c r="L860" s="110"/>
      <c r="M860" s="110"/>
      <c r="N860" s="110"/>
      <c r="O860" s="145"/>
      <c r="P860" s="110"/>
    </row>
    <row r="861" spans="2:16" x14ac:dyDescent="0.25">
      <c r="B861"/>
      <c r="C861"/>
      <c r="D861"/>
      <c r="F861"/>
      <c r="K861" s="87"/>
      <c r="L861" s="110"/>
      <c r="M861" s="110"/>
      <c r="N861" s="110"/>
      <c r="O861" s="145"/>
      <c r="P861" s="110"/>
    </row>
    <row r="862" spans="2:16" x14ac:dyDescent="0.25">
      <c r="B862"/>
      <c r="C862"/>
      <c r="D862"/>
      <c r="F862"/>
      <c r="K862" s="87"/>
      <c r="L862" s="110"/>
      <c r="M862" s="110"/>
      <c r="N862" s="110"/>
      <c r="O862" s="145"/>
      <c r="P862" s="110"/>
    </row>
    <row r="863" spans="2:16" x14ac:dyDescent="0.25">
      <c r="B863"/>
      <c r="C863"/>
      <c r="D863"/>
      <c r="F863"/>
      <c r="K863" s="87"/>
      <c r="L863" s="110"/>
      <c r="M863" s="110"/>
      <c r="N863" s="110"/>
      <c r="O863" s="145"/>
      <c r="P863" s="110"/>
    </row>
    <row r="864" spans="2:16" x14ac:dyDescent="0.25">
      <c r="B864"/>
      <c r="C864"/>
      <c r="D864"/>
      <c r="F864"/>
      <c r="K864" s="87"/>
      <c r="L864" s="110"/>
      <c r="M864" s="110"/>
      <c r="N864" s="110"/>
      <c r="O864" s="145"/>
      <c r="P864" s="110"/>
    </row>
    <row r="865" spans="2:16" x14ac:dyDescent="0.25">
      <c r="B865"/>
      <c r="C865"/>
      <c r="D865"/>
      <c r="F865"/>
      <c r="K865" s="87"/>
      <c r="L865" s="110"/>
      <c r="M865" s="110"/>
      <c r="N865" s="110"/>
      <c r="O865" s="145"/>
      <c r="P865" s="110"/>
    </row>
    <row r="866" spans="2:16" x14ac:dyDescent="0.25">
      <c r="B866"/>
      <c r="C866"/>
      <c r="D866"/>
      <c r="F866"/>
      <c r="K866" s="87"/>
      <c r="L866" s="110"/>
      <c r="M866" s="110"/>
      <c r="N866" s="110"/>
      <c r="O866" s="145"/>
      <c r="P866" s="110"/>
    </row>
    <row r="867" spans="2:16" x14ac:dyDescent="0.25">
      <c r="B867"/>
      <c r="C867"/>
      <c r="D867"/>
      <c r="F867"/>
      <c r="K867" s="87"/>
      <c r="L867" s="110"/>
      <c r="M867" s="110"/>
      <c r="N867" s="110"/>
      <c r="O867" s="145"/>
      <c r="P867" s="110"/>
    </row>
    <row r="868" spans="2:16" x14ac:dyDescent="0.25">
      <c r="B868"/>
      <c r="C868"/>
      <c r="D868"/>
      <c r="F868"/>
      <c r="K868" s="87"/>
      <c r="L868" s="110"/>
      <c r="M868" s="110"/>
      <c r="N868" s="110"/>
      <c r="O868" s="145"/>
      <c r="P868" s="110"/>
    </row>
    <row r="869" spans="2:16" x14ac:dyDescent="0.25">
      <c r="B869"/>
      <c r="C869"/>
      <c r="D869"/>
      <c r="F869"/>
      <c r="K869" s="87"/>
      <c r="L869" s="110"/>
      <c r="M869" s="110"/>
      <c r="N869" s="110"/>
      <c r="O869" s="145"/>
      <c r="P869" s="110"/>
    </row>
    <row r="870" spans="2:16" x14ac:dyDescent="0.25">
      <c r="B870"/>
      <c r="C870"/>
      <c r="D870"/>
      <c r="F870"/>
      <c r="K870" s="87"/>
      <c r="L870" s="110"/>
      <c r="M870" s="110"/>
      <c r="N870" s="110"/>
      <c r="O870" s="145"/>
      <c r="P870" s="110"/>
    </row>
    <row r="871" spans="2:16" x14ac:dyDescent="0.25">
      <c r="B871"/>
      <c r="C871"/>
      <c r="D871"/>
      <c r="F871"/>
      <c r="K871" s="87"/>
      <c r="L871" s="110"/>
      <c r="M871" s="110"/>
      <c r="N871" s="110"/>
      <c r="O871" s="145"/>
      <c r="P871" s="110"/>
    </row>
    <row r="872" spans="2:16" x14ac:dyDescent="0.25">
      <c r="B872"/>
      <c r="C872"/>
      <c r="D872"/>
      <c r="F872"/>
      <c r="K872" s="87"/>
      <c r="L872" s="110"/>
      <c r="M872" s="110"/>
      <c r="N872" s="110"/>
      <c r="O872" s="145"/>
      <c r="P872" s="110"/>
    </row>
    <row r="873" spans="2:16" x14ac:dyDescent="0.25">
      <c r="B873"/>
      <c r="C873"/>
      <c r="D873"/>
      <c r="F873"/>
      <c r="K873" s="87"/>
      <c r="L873" s="110"/>
      <c r="M873" s="110"/>
      <c r="N873" s="110"/>
      <c r="O873" s="145"/>
      <c r="P873" s="110"/>
    </row>
    <row r="874" spans="2:16" x14ac:dyDescent="0.25">
      <c r="B874"/>
      <c r="C874"/>
      <c r="D874"/>
      <c r="F874"/>
      <c r="K874" s="87"/>
      <c r="L874" s="110"/>
      <c r="M874" s="110"/>
      <c r="N874" s="110"/>
      <c r="O874" s="145"/>
      <c r="P874" s="110"/>
    </row>
    <row r="875" spans="2:16" x14ac:dyDescent="0.25">
      <c r="B875"/>
      <c r="C875"/>
      <c r="D875"/>
      <c r="F875"/>
      <c r="K875" s="87"/>
      <c r="L875" s="110"/>
      <c r="M875" s="110"/>
      <c r="N875" s="110"/>
      <c r="O875" s="145"/>
      <c r="P875" s="110"/>
    </row>
    <row r="876" spans="2:16" x14ac:dyDescent="0.25">
      <c r="B876"/>
      <c r="C876"/>
      <c r="D876"/>
      <c r="F876"/>
      <c r="K876" s="87"/>
      <c r="L876" s="110"/>
      <c r="M876" s="110"/>
      <c r="N876" s="110"/>
      <c r="O876" s="145"/>
      <c r="P876" s="110"/>
    </row>
    <row r="877" spans="2:16" x14ac:dyDescent="0.25">
      <c r="B877"/>
      <c r="C877"/>
      <c r="D877"/>
      <c r="F877"/>
      <c r="K877" s="87"/>
      <c r="L877" s="110"/>
      <c r="M877" s="110"/>
      <c r="N877" s="110"/>
      <c r="O877" s="145"/>
      <c r="P877" s="110"/>
    </row>
    <row r="878" spans="2:16" x14ac:dyDescent="0.25">
      <c r="B878"/>
      <c r="C878"/>
      <c r="D878"/>
      <c r="F878"/>
      <c r="K878" s="87"/>
      <c r="L878" s="110"/>
      <c r="M878" s="110"/>
      <c r="N878" s="110"/>
      <c r="O878" s="145"/>
      <c r="P878" s="110"/>
    </row>
    <row r="879" spans="2:16" x14ac:dyDescent="0.25">
      <c r="B879"/>
      <c r="C879"/>
      <c r="D879"/>
      <c r="F879"/>
      <c r="K879" s="87"/>
      <c r="L879" s="110"/>
      <c r="M879" s="110"/>
      <c r="N879" s="110"/>
      <c r="O879" s="145"/>
      <c r="P879" s="110"/>
    </row>
    <row r="880" spans="2:16" x14ac:dyDescent="0.25">
      <c r="B880"/>
      <c r="C880"/>
      <c r="D880"/>
      <c r="F880"/>
      <c r="K880" s="87"/>
      <c r="L880" s="110"/>
      <c r="M880" s="110"/>
      <c r="N880" s="110"/>
      <c r="O880" s="145"/>
      <c r="P880" s="110"/>
    </row>
    <row r="881" spans="2:16" x14ac:dyDescent="0.25">
      <c r="B881"/>
      <c r="C881"/>
      <c r="D881"/>
      <c r="F881"/>
      <c r="K881" s="87"/>
      <c r="L881" s="110"/>
      <c r="M881" s="110"/>
      <c r="N881" s="110"/>
      <c r="O881" s="145"/>
      <c r="P881" s="110"/>
    </row>
    <row r="882" spans="2:16" x14ac:dyDescent="0.25">
      <c r="B882"/>
      <c r="C882"/>
      <c r="D882"/>
      <c r="F882"/>
      <c r="K882" s="87"/>
      <c r="L882" s="110"/>
      <c r="M882" s="110"/>
      <c r="N882" s="110"/>
      <c r="O882" s="145"/>
      <c r="P882" s="110"/>
    </row>
    <row r="883" spans="2:16" x14ac:dyDescent="0.25">
      <c r="B883"/>
      <c r="C883"/>
      <c r="D883"/>
      <c r="F883"/>
      <c r="K883" s="87"/>
      <c r="L883" s="110"/>
      <c r="M883" s="110"/>
      <c r="N883" s="110"/>
      <c r="O883" s="145"/>
      <c r="P883" s="110"/>
    </row>
    <row r="884" spans="2:16" x14ac:dyDescent="0.25">
      <c r="B884"/>
      <c r="C884"/>
      <c r="D884"/>
      <c r="F884"/>
      <c r="K884" s="87"/>
      <c r="L884" s="110"/>
      <c r="M884" s="110"/>
      <c r="N884" s="110"/>
      <c r="O884" s="145"/>
      <c r="P884" s="110"/>
    </row>
    <row r="885" spans="2:16" x14ac:dyDescent="0.25">
      <c r="B885"/>
      <c r="C885"/>
      <c r="D885"/>
      <c r="F885"/>
      <c r="K885" s="87"/>
      <c r="L885" s="110"/>
      <c r="M885" s="110"/>
      <c r="N885" s="110"/>
      <c r="O885" s="145"/>
      <c r="P885" s="110"/>
    </row>
    <row r="886" spans="2:16" x14ac:dyDescent="0.25">
      <c r="B886"/>
      <c r="C886"/>
      <c r="D886"/>
      <c r="F886"/>
      <c r="K886" s="87"/>
      <c r="L886" s="110"/>
      <c r="M886" s="110"/>
      <c r="N886" s="110"/>
      <c r="O886" s="145"/>
      <c r="P886" s="110"/>
    </row>
    <row r="887" spans="2:16" x14ac:dyDescent="0.25">
      <c r="B887"/>
      <c r="C887"/>
      <c r="D887"/>
      <c r="F887"/>
      <c r="K887" s="87"/>
      <c r="L887" s="110"/>
      <c r="M887" s="110"/>
      <c r="N887" s="110"/>
      <c r="O887" s="145"/>
      <c r="P887" s="110"/>
    </row>
    <row r="888" spans="2:16" x14ac:dyDescent="0.25">
      <c r="B888"/>
      <c r="C888"/>
      <c r="D888"/>
      <c r="F888"/>
      <c r="K888" s="87"/>
      <c r="L888" s="110"/>
      <c r="M888" s="110"/>
      <c r="N888" s="110"/>
      <c r="O888" s="145"/>
      <c r="P888" s="110"/>
    </row>
    <row r="889" spans="2:16" x14ac:dyDescent="0.25">
      <c r="B889"/>
      <c r="C889"/>
      <c r="D889"/>
      <c r="F889"/>
      <c r="K889" s="87"/>
      <c r="L889" s="110"/>
      <c r="M889" s="110"/>
      <c r="N889" s="110"/>
      <c r="O889" s="145"/>
      <c r="P889" s="110"/>
    </row>
    <row r="890" spans="2:16" x14ac:dyDescent="0.25">
      <c r="B890"/>
      <c r="C890"/>
      <c r="D890"/>
      <c r="F890"/>
      <c r="K890" s="87"/>
      <c r="L890" s="110"/>
      <c r="M890" s="110"/>
      <c r="N890" s="110"/>
      <c r="O890" s="145"/>
      <c r="P890" s="110"/>
    </row>
    <row r="891" spans="2:16" x14ac:dyDescent="0.25">
      <c r="B891"/>
      <c r="C891"/>
      <c r="D891"/>
      <c r="F891"/>
      <c r="K891" s="87"/>
      <c r="L891" s="110"/>
      <c r="M891" s="110"/>
      <c r="N891" s="110"/>
      <c r="O891" s="145"/>
      <c r="P891" s="110"/>
    </row>
    <row r="892" spans="2:16" x14ac:dyDescent="0.25">
      <c r="B892"/>
      <c r="C892"/>
      <c r="D892"/>
      <c r="F892"/>
      <c r="K892" s="87"/>
      <c r="L892" s="110"/>
      <c r="M892" s="110"/>
      <c r="N892" s="110"/>
      <c r="O892" s="145"/>
      <c r="P892" s="110"/>
    </row>
    <row r="893" spans="2:16" x14ac:dyDescent="0.25">
      <c r="B893"/>
      <c r="C893"/>
      <c r="D893"/>
      <c r="F893"/>
      <c r="K893" s="87"/>
      <c r="L893" s="110"/>
      <c r="M893" s="110"/>
      <c r="N893" s="110"/>
      <c r="O893" s="145"/>
      <c r="P893" s="110"/>
    </row>
    <row r="894" spans="2:16" x14ac:dyDescent="0.25">
      <c r="B894"/>
      <c r="C894"/>
      <c r="D894"/>
      <c r="F894"/>
      <c r="K894" s="87"/>
      <c r="L894" s="110"/>
      <c r="M894" s="110"/>
      <c r="N894" s="110"/>
      <c r="O894" s="145"/>
      <c r="P894" s="110"/>
    </row>
    <row r="895" spans="2:16" x14ac:dyDescent="0.25">
      <c r="B895"/>
      <c r="C895"/>
      <c r="D895"/>
      <c r="F895"/>
      <c r="K895" s="87"/>
      <c r="L895" s="110"/>
      <c r="M895" s="110"/>
      <c r="N895" s="110"/>
      <c r="O895" s="145"/>
      <c r="P895" s="110"/>
    </row>
    <row r="896" spans="2:16" x14ac:dyDescent="0.25">
      <c r="B896"/>
      <c r="C896"/>
      <c r="D896"/>
      <c r="F896"/>
      <c r="K896" s="87"/>
      <c r="L896" s="110"/>
      <c r="M896" s="110"/>
      <c r="N896" s="110"/>
      <c r="O896" s="145"/>
      <c r="P896" s="110"/>
    </row>
    <row r="897" spans="2:16" x14ac:dyDescent="0.25">
      <c r="B897"/>
      <c r="C897"/>
      <c r="D897"/>
      <c r="F897"/>
      <c r="K897" s="87"/>
      <c r="L897" s="110"/>
      <c r="M897" s="110"/>
      <c r="N897" s="110"/>
      <c r="O897" s="145"/>
      <c r="P897" s="110"/>
    </row>
    <row r="898" spans="2:16" x14ac:dyDescent="0.25">
      <c r="B898"/>
      <c r="C898"/>
      <c r="D898"/>
      <c r="F898"/>
      <c r="K898" s="87"/>
      <c r="L898" s="110"/>
      <c r="M898" s="110"/>
      <c r="N898" s="110"/>
      <c r="O898" s="145"/>
      <c r="P898" s="110"/>
    </row>
    <row r="899" spans="2:16" x14ac:dyDescent="0.25">
      <c r="B899"/>
      <c r="C899"/>
      <c r="D899"/>
      <c r="F899"/>
      <c r="K899" s="87"/>
      <c r="L899" s="110"/>
      <c r="M899" s="110"/>
      <c r="N899" s="110"/>
      <c r="O899" s="145"/>
      <c r="P899" s="110"/>
    </row>
    <row r="900" spans="2:16" x14ac:dyDescent="0.25">
      <c r="B900"/>
      <c r="C900"/>
      <c r="D900"/>
      <c r="F900"/>
      <c r="K900" s="87"/>
      <c r="L900" s="110"/>
      <c r="M900" s="110"/>
      <c r="N900" s="110"/>
      <c r="O900" s="145"/>
      <c r="P900" s="110"/>
    </row>
    <row r="901" spans="2:16" x14ac:dyDescent="0.25">
      <c r="B901"/>
      <c r="C901"/>
      <c r="D901"/>
      <c r="F901"/>
      <c r="K901" s="87"/>
      <c r="L901" s="110"/>
      <c r="M901" s="110"/>
      <c r="N901" s="110"/>
      <c r="O901" s="145"/>
      <c r="P901" s="110"/>
    </row>
    <row r="902" spans="2:16" x14ac:dyDescent="0.25">
      <c r="B902"/>
      <c r="C902"/>
      <c r="D902"/>
      <c r="F902"/>
      <c r="K902" s="87"/>
      <c r="L902" s="110"/>
      <c r="M902" s="110"/>
      <c r="N902" s="110"/>
      <c r="O902" s="145"/>
      <c r="P902" s="110"/>
    </row>
    <row r="903" spans="2:16" x14ac:dyDescent="0.25">
      <c r="B903"/>
      <c r="C903"/>
      <c r="D903"/>
      <c r="F903"/>
      <c r="K903" s="87"/>
      <c r="L903" s="110"/>
      <c r="M903" s="110"/>
      <c r="N903" s="110"/>
      <c r="O903" s="145"/>
      <c r="P903" s="110"/>
    </row>
    <row r="904" spans="2:16" x14ac:dyDescent="0.25">
      <c r="B904"/>
      <c r="C904"/>
      <c r="D904"/>
      <c r="F904"/>
      <c r="K904" s="87"/>
      <c r="L904" s="110"/>
      <c r="M904" s="110"/>
      <c r="N904" s="110"/>
      <c r="O904" s="145"/>
      <c r="P904" s="110"/>
    </row>
    <row r="905" spans="2:16" x14ac:dyDescent="0.25">
      <c r="B905"/>
      <c r="C905"/>
      <c r="D905"/>
      <c r="F905"/>
      <c r="K905" s="87"/>
      <c r="L905" s="110"/>
      <c r="M905" s="110"/>
      <c r="N905" s="110"/>
      <c r="O905" s="145"/>
      <c r="P905" s="110"/>
    </row>
    <row r="906" spans="2:16" x14ac:dyDescent="0.25">
      <c r="B906"/>
      <c r="C906"/>
      <c r="D906"/>
      <c r="F906"/>
      <c r="K906" s="87"/>
      <c r="L906" s="110"/>
      <c r="M906" s="110"/>
      <c r="N906" s="110"/>
      <c r="O906" s="145"/>
      <c r="P906" s="110"/>
    </row>
    <row r="907" spans="2:16" x14ac:dyDescent="0.25">
      <c r="B907"/>
      <c r="C907"/>
      <c r="D907"/>
      <c r="F907"/>
      <c r="K907" s="87"/>
      <c r="L907" s="110"/>
      <c r="M907" s="110"/>
      <c r="N907" s="110"/>
      <c r="O907" s="145"/>
      <c r="P907" s="110"/>
    </row>
    <row r="908" spans="2:16" x14ac:dyDescent="0.25">
      <c r="B908"/>
      <c r="C908"/>
      <c r="D908"/>
      <c r="F908"/>
      <c r="K908" s="87"/>
      <c r="L908" s="110"/>
      <c r="M908" s="110"/>
      <c r="N908" s="110"/>
      <c r="O908" s="145"/>
      <c r="P908" s="110"/>
    </row>
    <row r="909" spans="2:16" x14ac:dyDescent="0.25">
      <c r="B909"/>
      <c r="C909"/>
      <c r="D909"/>
      <c r="F909"/>
      <c r="K909" s="87"/>
      <c r="L909" s="110"/>
      <c r="M909" s="110"/>
      <c r="N909" s="110"/>
      <c r="O909" s="145"/>
      <c r="P909" s="110"/>
    </row>
    <row r="910" spans="2:16" x14ac:dyDescent="0.25">
      <c r="B910"/>
      <c r="C910"/>
      <c r="D910"/>
      <c r="F910"/>
      <c r="K910" s="87"/>
      <c r="L910" s="110"/>
      <c r="M910" s="110"/>
      <c r="N910" s="110"/>
      <c r="O910" s="145"/>
      <c r="P910" s="110"/>
    </row>
    <row r="911" spans="2:16" x14ac:dyDescent="0.25">
      <c r="B911"/>
      <c r="C911"/>
      <c r="D911"/>
      <c r="F911"/>
      <c r="K911" s="87"/>
      <c r="L911" s="110"/>
      <c r="M911" s="110"/>
      <c r="N911" s="110"/>
      <c r="O911" s="145"/>
      <c r="P911" s="110"/>
    </row>
    <row r="912" spans="2:16" x14ac:dyDescent="0.25">
      <c r="B912"/>
      <c r="C912"/>
      <c r="D912"/>
      <c r="F912"/>
      <c r="K912" s="87"/>
      <c r="L912" s="110"/>
      <c r="M912" s="110"/>
      <c r="N912" s="110"/>
      <c r="O912" s="145"/>
      <c r="P912" s="110"/>
    </row>
    <row r="913" spans="2:16" x14ac:dyDescent="0.25">
      <c r="B913"/>
      <c r="C913"/>
      <c r="D913"/>
      <c r="F913"/>
      <c r="K913" s="87"/>
      <c r="L913" s="110"/>
      <c r="M913" s="110"/>
      <c r="N913" s="110"/>
      <c r="O913" s="145"/>
      <c r="P913" s="110"/>
    </row>
    <row r="914" spans="2:16" x14ac:dyDescent="0.25">
      <c r="B914"/>
      <c r="C914"/>
      <c r="D914"/>
      <c r="F914"/>
      <c r="K914" s="87"/>
      <c r="L914" s="110"/>
      <c r="M914" s="110"/>
      <c r="N914" s="110"/>
      <c r="O914" s="145"/>
      <c r="P914" s="110"/>
    </row>
    <row r="915" spans="2:16" x14ac:dyDescent="0.25">
      <c r="B915"/>
      <c r="C915"/>
      <c r="D915"/>
      <c r="F915"/>
      <c r="K915" s="87"/>
      <c r="L915" s="110"/>
      <c r="M915" s="110"/>
      <c r="N915" s="110"/>
      <c r="O915" s="145"/>
      <c r="P915" s="110"/>
    </row>
    <row r="916" spans="2:16" x14ac:dyDescent="0.25">
      <c r="B916"/>
      <c r="C916"/>
      <c r="D916"/>
      <c r="F916"/>
      <c r="K916" s="87"/>
      <c r="L916" s="110"/>
      <c r="M916" s="110"/>
      <c r="N916" s="110"/>
      <c r="O916" s="145"/>
      <c r="P916" s="110"/>
    </row>
    <row r="917" spans="2:16" x14ac:dyDescent="0.25">
      <c r="B917"/>
      <c r="C917"/>
      <c r="D917"/>
      <c r="F917"/>
      <c r="K917" s="87"/>
      <c r="L917" s="110"/>
      <c r="M917" s="110"/>
      <c r="N917" s="110"/>
      <c r="O917" s="145"/>
      <c r="P917" s="110"/>
    </row>
    <row r="918" spans="2:16" x14ac:dyDescent="0.25">
      <c r="B918"/>
      <c r="C918"/>
      <c r="D918"/>
      <c r="F918"/>
      <c r="K918" s="87"/>
      <c r="L918" s="110"/>
      <c r="M918" s="110"/>
      <c r="N918" s="110"/>
      <c r="O918" s="145"/>
      <c r="P918" s="110"/>
    </row>
    <row r="919" spans="2:16" x14ac:dyDescent="0.25">
      <c r="B919"/>
      <c r="C919"/>
      <c r="D919"/>
      <c r="F919"/>
      <c r="K919" s="87"/>
      <c r="L919" s="110"/>
      <c r="M919" s="110"/>
      <c r="N919" s="110"/>
      <c r="O919" s="145"/>
      <c r="P919" s="110"/>
    </row>
    <row r="920" spans="2:16" x14ac:dyDescent="0.25">
      <c r="B920"/>
      <c r="C920"/>
      <c r="D920"/>
      <c r="F920"/>
      <c r="K920" s="87"/>
      <c r="L920" s="110"/>
      <c r="M920" s="110"/>
      <c r="N920" s="110"/>
      <c r="O920" s="145"/>
      <c r="P920" s="110"/>
    </row>
    <row r="921" spans="2:16" x14ac:dyDescent="0.25">
      <c r="B921"/>
      <c r="C921"/>
      <c r="D921"/>
      <c r="F921"/>
      <c r="K921" s="87"/>
      <c r="L921" s="110"/>
      <c r="M921" s="110"/>
      <c r="N921" s="110"/>
      <c r="O921" s="145"/>
      <c r="P921" s="110"/>
    </row>
    <row r="922" spans="2:16" x14ac:dyDescent="0.25">
      <c r="B922"/>
      <c r="C922"/>
      <c r="D922"/>
      <c r="F922"/>
      <c r="K922" s="87"/>
      <c r="L922" s="110"/>
      <c r="M922" s="110"/>
      <c r="N922" s="110"/>
      <c r="O922" s="145"/>
      <c r="P922" s="110"/>
    </row>
    <row r="923" spans="2:16" x14ac:dyDescent="0.25">
      <c r="B923"/>
      <c r="C923"/>
      <c r="D923"/>
      <c r="F923"/>
      <c r="K923" s="87"/>
      <c r="L923" s="110"/>
      <c r="M923" s="110"/>
      <c r="N923" s="110"/>
      <c r="O923" s="145"/>
      <c r="P923" s="110"/>
    </row>
    <row r="924" spans="2:16" x14ac:dyDescent="0.25">
      <c r="B924"/>
      <c r="C924"/>
      <c r="D924"/>
      <c r="F924"/>
      <c r="K924" s="87"/>
      <c r="L924" s="110"/>
      <c r="M924" s="110"/>
      <c r="N924" s="110"/>
      <c r="O924" s="145"/>
      <c r="P924" s="110"/>
    </row>
    <row r="925" spans="2:16" x14ac:dyDescent="0.25">
      <c r="B925"/>
      <c r="C925"/>
      <c r="D925"/>
      <c r="F925"/>
      <c r="K925" s="87"/>
      <c r="L925" s="110"/>
      <c r="M925" s="110"/>
      <c r="N925" s="110"/>
      <c r="O925" s="145"/>
      <c r="P925" s="110"/>
    </row>
    <row r="926" spans="2:16" x14ac:dyDescent="0.25">
      <c r="B926"/>
      <c r="C926"/>
      <c r="D926"/>
      <c r="F926"/>
      <c r="K926" s="87"/>
      <c r="L926" s="110"/>
      <c r="M926" s="110"/>
      <c r="N926" s="110"/>
      <c r="O926" s="145"/>
      <c r="P926" s="110"/>
    </row>
    <row r="927" spans="2:16" x14ac:dyDescent="0.25">
      <c r="B927"/>
      <c r="C927"/>
      <c r="D927"/>
      <c r="F927"/>
      <c r="K927" s="87"/>
      <c r="L927" s="110"/>
      <c r="M927" s="110"/>
      <c r="N927" s="110"/>
      <c r="O927" s="145"/>
      <c r="P927" s="110"/>
    </row>
    <row r="928" spans="2:16" x14ac:dyDescent="0.25">
      <c r="B928"/>
      <c r="C928"/>
      <c r="D928"/>
      <c r="F928"/>
      <c r="K928" s="87"/>
      <c r="L928" s="110"/>
      <c r="M928" s="110"/>
      <c r="N928" s="110"/>
      <c r="O928" s="145"/>
      <c r="P928" s="110"/>
    </row>
    <row r="929" spans="2:16" x14ac:dyDescent="0.25">
      <c r="B929"/>
      <c r="C929"/>
      <c r="D929"/>
      <c r="F929"/>
      <c r="K929" s="87"/>
      <c r="L929" s="110"/>
      <c r="M929" s="110"/>
      <c r="N929" s="110"/>
      <c r="O929" s="145"/>
      <c r="P929" s="110"/>
    </row>
    <row r="930" spans="2:16" x14ac:dyDescent="0.25">
      <c r="B930"/>
      <c r="C930"/>
      <c r="D930"/>
      <c r="F930"/>
      <c r="K930" s="87"/>
      <c r="L930" s="110"/>
      <c r="M930" s="110"/>
      <c r="N930" s="110"/>
      <c r="O930" s="145"/>
      <c r="P930" s="110"/>
    </row>
    <row r="931" spans="2:16" x14ac:dyDescent="0.25">
      <c r="B931"/>
      <c r="C931"/>
      <c r="D931"/>
      <c r="F931"/>
      <c r="K931" s="87"/>
      <c r="L931" s="110"/>
      <c r="M931" s="110"/>
      <c r="N931" s="110"/>
      <c r="O931" s="145"/>
      <c r="P931" s="110"/>
    </row>
    <row r="932" spans="2:16" x14ac:dyDescent="0.25">
      <c r="B932"/>
      <c r="C932"/>
      <c r="D932"/>
      <c r="F932"/>
      <c r="K932" s="87"/>
      <c r="L932" s="110"/>
      <c r="M932" s="110"/>
      <c r="N932" s="110"/>
      <c r="O932" s="145"/>
      <c r="P932" s="110"/>
    </row>
    <row r="933" spans="2:16" x14ac:dyDescent="0.25">
      <c r="B933"/>
      <c r="C933"/>
      <c r="D933"/>
      <c r="F933"/>
      <c r="K933" s="87"/>
      <c r="L933" s="110"/>
      <c r="M933" s="110"/>
      <c r="N933" s="110"/>
      <c r="O933" s="145"/>
      <c r="P933" s="110"/>
    </row>
    <row r="934" spans="2:16" x14ac:dyDescent="0.25">
      <c r="B934"/>
      <c r="C934"/>
      <c r="D934"/>
      <c r="F934"/>
      <c r="K934" s="87"/>
      <c r="L934" s="110"/>
      <c r="M934" s="110"/>
      <c r="N934" s="110"/>
      <c r="O934" s="145"/>
      <c r="P934" s="110"/>
    </row>
    <row r="935" spans="2:16" x14ac:dyDescent="0.25">
      <c r="B935"/>
      <c r="C935"/>
      <c r="D935"/>
      <c r="F935"/>
      <c r="K935" s="87"/>
      <c r="L935" s="110"/>
      <c r="M935" s="110"/>
      <c r="N935" s="110"/>
      <c r="O935" s="145"/>
      <c r="P935" s="110"/>
    </row>
    <row r="936" spans="2:16" x14ac:dyDescent="0.25">
      <c r="B936"/>
      <c r="C936"/>
      <c r="D936"/>
      <c r="F936"/>
      <c r="K936" s="87"/>
      <c r="L936" s="110"/>
      <c r="M936" s="110"/>
      <c r="N936" s="110"/>
      <c r="O936" s="145"/>
      <c r="P936" s="110"/>
    </row>
    <row r="937" spans="2:16" x14ac:dyDescent="0.25">
      <c r="B937"/>
      <c r="C937"/>
      <c r="D937"/>
      <c r="F937"/>
      <c r="K937" s="87"/>
      <c r="L937" s="110"/>
      <c r="M937" s="110"/>
      <c r="N937" s="110"/>
      <c r="O937" s="145"/>
      <c r="P937" s="110"/>
    </row>
    <row r="938" spans="2:16" x14ac:dyDescent="0.25">
      <c r="B938"/>
      <c r="C938"/>
      <c r="D938"/>
      <c r="F938"/>
      <c r="K938" s="87"/>
      <c r="L938" s="110"/>
      <c r="M938" s="110"/>
      <c r="N938" s="110"/>
      <c r="O938" s="145"/>
      <c r="P938" s="110"/>
    </row>
    <row r="939" spans="2:16" x14ac:dyDescent="0.25">
      <c r="B939"/>
      <c r="C939"/>
      <c r="D939"/>
      <c r="F939"/>
      <c r="K939" s="87"/>
      <c r="L939" s="110"/>
      <c r="M939" s="110"/>
      <c r="N939" s="110"/>
      <c r="O939" s="145"/>
      <c r="P939" s="110"/>
    </row>
    <row r="940" spans="2:16" x14ac:dyDescent="0.25">
      <c r="B940"/>
      <c r="C940"/>
      <c r="D940"/>
      <c r="F940"/>
      <c r="K940" s="87"/>
      <c r="L940" s="110"/>
      <c r="M940" s="110"/>
      <c r="N940" s="110"/>
      <c r="O940" s="145"/>
      <c r="P940" s="110"/>
    </row>
    <row r="941" spans="2:16" x14ac:dyDescent="0.25">
      <c r="B941"/>
      <c r="C941"/>
      <c r="D941"/>
      <c r="F941"/>
      <c r="K941" s="87"/>
      <c r="L941" s="110"/>
      <c r="M941" s="110"/>
      <c r="N941" s="110"/>
      <c r="O941" s="145"/>
      <c r="P941" s="110"/>
    </row>
    <row r="942" spans="2:16" x14ac:dyDescent="0.25">
      <c r="B942"/>
      <c r="C942"/>
      <c r="D942"/>
      <c r="F942"/>
      <c r="K942" s="87"/>
      <c r="L942" s="110"/>
      <c r="M942" s="110"/>
      <c r="N942" s="110"/>
      <c r="O942" s="145"/>
      <c r="P942" s="110"/>
    </row>
    <row r="943" spans="2:16" x14ac:dyDescent="0.25">
      <c r="B943"/>
      <c r="C943"/>
      <c r="D943"/>
      <c r="F943"/>
      <c r="K943" s="87"/>
      <c r="L943" s="110"/>
      <c r="M943" s="110"/>
      <c r="N943" s="110"/>
      <c r="O943" s="145"/>
      <c r="P943" s="110"/>
    </row>
    <row r="944" spans="2:16" x14ac:dyDescent="0.25">
      <c r="B944"/>
      <c r="C944"/>
      <c r="D944"/>
      <c r="F944"/>
      <c r="K944" s="87"/>
      <c r="L944" s="110"/>
      <c r="M944" s="110"/>
      <c r="N944" s="110"/>
      <c r="O944" s="145"/>
      <c r="P944" s="110"/>
    </row>
    <row r="945" spans="2:16" x14ac:dyDescent="0.25">
      <c r="B945"/>
      <c r="C945"/>
      <c r="D945"/>
      <c r="F945"/>
      <c r="K945" s="87"/>
      <c r="L945" s="110"/>
      <c r="M945" s="110"/>
      <c r="N945" s="110"/>
      <c r="O945" s="145"/>
      <c r="P945" s="110"/>
    </row>
    <row r="946" spans="2:16" x14ac:dyDescent="0.25">
      <c r="B946"/>
      <c r="C946"/>
      <c r="D946"/>
      <c r="F946"/>
      <c r="K946" s="87"/>
      <c r="L946" s="110"/>
      <c r="M946" s="110"/>
      <c r="N946" s="110"/>
      <c r="O946" s="145"/>
      <c r="P946" s="110"/>
    </row>
    <row r="947" spans="2:16" x14ac:dyDescent="0.25">
      <c r="B947"/>
      <c r="C947"/>
      <c r="D947"/>
      <c r="F947"/>
      <c r="K947" s="87"/>
      <c r="L947" s="110"/>
      <c r="M947" s="110"/>
      <c r="N947" s="110"/>
      <c r="O947" s="145"/>
      <c r="P947" s="110"/>
    </row>
    <row r="948" spans="2:16" x14ac:dyDescent="0.25">
      <c r="B948"/>
      <c r="C948"/>
      <c r="D948"/>
      <c r="F948"/>
      <c r="K948" s="87"/>
      <c r="L948" s="110"/>
      <c r="M948" s="110"/>
      <c r="N948" s="110"/>
      <c r="O948" s="145"/>
      <c r="P948" s="110"/>
    </row>
    <row r="949" spans="2:16" x14ac:dyDescent="0.25">
      <c r="B949"/>
      <c r="C949"/>
      <c r="D949"/>
      <c r="F949"/>
      <c r="K949" s="87"/>
      <c r="L949" s="110"/>
      <c r="M949" s="110"/>
      <c r="N949" s="110"/>
      <c r="O949" s="145"/>
      <c r="P949" s="110"/>
    </row>
    <row r="950" spans="2:16" x14ac:dyDescent="0.25">
      <c r="B950"/>
      <c r="C950"/>
      <c r="D950"/>
      <c r="F950"/>
      <c r="K950" s="87"/>
      <c r="L950" s="110"/>
      <c r="M950" s="110"/>
      <c r="N950" s="110"/>
      <c r="O950" s="145"/>
      <c r="P950" s="110"/>
    </row>
    <row r="951" spans="2:16" x14ac:dyDescent="0.25">
      <c r="B951"/>
      <c r="C951"/>
      <c r="D951"/>
      <c r="F951"/>
      <c r="K951" s="87"/>
      <c r="L951" s="110"/>
      <c r="M951" s="110"/>
      <c r="N951" s="110"/>
      <c r="O951" s="145"/>
      <c r="P951" s="110"/>
    </row>
    <row r="952" spans="2:16" x14ac:dyDescent="0.25">
      <c r="B952"/>
      <c r="C952"/>
      <c r="D952"/>
      <c r="F952"/>
      <c r="K952" s="87"/>
      <c r="L952" s="110"/>
      <c r="M952" s="110"/>
      <c r="N952" s="110"/>
      <c r="O952" s="145"/>
      <c r="P952" s="110"/>
    </row>
    <row r="953" spans="2:16" x14ac:dyDescent="0.25">
      <c r="B953"/>
      <c r="C953"/>
      <c r="D953"/>
      <c r="F953"/>
      <c r="K953" s="87"/>
      <c r="L953" s="110"/>
      <c r="M953" s="110"/>
      <c r="N953" s="110"/>
      <c r="O953" s="145"/>
      <c r="P953" s="110"/>
    </row>
    <row r="954" spans="2:16" x14ac:dyDescent="0.25">
      <c r="B954"/>
      <c r="C954"/>
      <c r="D954"/>
      <c r="F954"/>
      <c r="K954" s="87"/>
      <c r="L954" s="110"/>
      <c r="M954" s="110"/>
      <c r="N954" s="110"/>
      <c r="O954" s="145"/>
      <c r="P954" s="110"/>
    </row>
    <row r="955" spans="2:16" x14ac:dyDescent="0.25">
      <c r="B955"/>
      <c r="C955"/>
      <c r="D955"/>
      <c r="F955"/>
      <c r="K955" s="87"/>
      <c r="L955" s="110"/>
      <c r="M955" s="110"/>
      <c r="N955" s="110"/>
      <c r="O955" s="145"/>
      <c r="P955" s="110"/>
    </row>
    <row r="956" spans="2:16" x14ac:dyDescent="0.25">
      <c r="B956"/>
      <c r="C956"/>
      <c r="D956"/>
      <c r="F956"/>
      <c r="K956" s="87"/>
      <c r="L956" s="110"/>
      <c r="M956" s="110"/>
      <c r="N956" s="110"/>
      <c r="O956" s="145"/>
      <c r="P956" s="110"/>
    </row>
    <row r="957" spans="2:16" x14ac:dyDescent="0.25">
      <c r="B957"/>
      <c r="C957"/>
      <c r="D957"/>
      <c r="F957"/>
      <c r="K957" s="87"/>
      <c r="L957" s="110"/>
      <c r="M957" s="110"/>
      <c r="N957" s="110"/>
      <c r="O957" s="145"/>
      <c r="P957" s="110"/>
    </row>
    <row r="958" spans="2:16" x14ac:dyDescent="0.25">
      <c r="B958"/>
      <c r="C958"/>
      <c r="D958"/>
      <c r="F958"/>
      <c r="K958" s="87"/>
      <c r="L958" s="110"/>
      <c r="M958" s="110"/>
      <c r="N958" s="110"/>
      <c r="O958" s="145"/>
      <c r="P958" s="110"/>
    </row>
    <row r="959" spans="2:16" x14ac:dyDescent="0.25">
      <c r="B959"/>
      <c r="C959"/>
      <c r="D959"/>
      <c r="F959"/>
      <c r="K959" s="87"/>
      <c r="L959" s="110"/>
      <c r="M959" s="110"/>
      <c r="N959" s="110"/>
      <c r="O959" s="145"/>
      <c r="P959" s="110"/>
    </row>
    <row r="960" spans="2:16" x14ac:dyDescent="0.25">
      <c r="B960"/>
      <c r="C960"/>
      <c r="D960"/>
      <c r="F960"/>
      <c r="K960" s="87"/>
      <c r="L960" s="110"/>
      <c r="M960" s="110"/>
      <c r="N960" s="110"/>
      <c r="O960" s="145"/>
      <c r="P960" s="110"/>
    </row>
    <row r="961" spans="2:16" x14ac:dyDescent="0.25">
      <c r="B961"/>
      <c r="C961"/>
      <c r="D961"/>
      <c r="F961"/>
      <c r="K961" s="87"/>
      <c r="L961" s="110"/>
      <c r="M961" s="110"/>
      <c r="N961" s="110"/>
      <c r="O961" s="145"/>
      <c r="P961" s="110"/>
    </row>
    <row r="962" spans="2:16" x14ac:dyDescent="0.25">
      <c r="B962"/>
      <c r="C962"/>
      <c r="D962"/>
      <c r="F962"/>
      <c r="K962" s="87"/>
      <c r="L962" s="110"/>
      <c r="M962" s="110"/>
      <c r="N962" s="110"/>
      <c r="O962" s="145"/>
      <c r="P962" s="110"/>
    </row>
    <row r="963" spans="2:16" x14ac:dyDescent="0.25">
      <c r="B963"/>
      <c r="C963"/>
      <c r="D963"/>
      <c r="F963"/>
      <c r="K963" s="87"/>
      <c r="L963" s="110"/>
      <c r="M963" s="110"/>
      <c r="N963" s="110"/>
      <c r="O963" s="145"/>
      <c r="P963" s="110"/>
    </row>
    <row r="964" spans="2:16" x14ac:dyDescent="0.25">
      <c r="B964"/>
      <c r="C964"/>
      <c r="D964"/>
      <c r="F964"/>
      <c r="K964" s="87"/>
      <c r="L964" s="110"/>
      <c r="M964" s="110"/>
      <c r="N964" s="110"/>
      <c r="O964" s="145"/>
      <c r="P964" s="110"/>
    </row>
    <row r="965" spans="2:16" x14ac:dyDescent="0.25">
      <c r="B965"/>
      <c r="C965"/>
      <c r="D965"/>
      <c r="F965"/>
      <c r="K965" s="87"/>
      <c r="L965" s="110"/>
      <c r="M965" s="110"/>
      <c r="N965" s="110"/>
      <c r="O965" s="145"/>
      <c r="P965" s="110"/>
    </row>
    <row r="966" spans="2:16" x14ac:dyDescent="0.25">
      <c r="B966"/>
      <c r="C966"/>
      <c r="D966"/>
      <c r="F966"/>
      <c r="K966" s="87"/>
      <c r="L966" s="110"/>
      <c r="M966" s="110"/>
      <c r="N966" s="110"/>
      <c r="O966" s="145"/>
      <c r="P966" s="110"/>
    </row>
    <row r="967" spans="2:16" x14ac:dyDescent="0.25">
      <c r="B967"/>
      <c r="C967"/>
      <c r="D967"/>
      <c r="F967"/>
      <c r="K967" s="87"/>
      <c r="L967" s="110"/>
      <c r="M967" s="110"/>
      <c r="N967" s="110"/>
      <c r="O967" s="145"/>
      <c r="P967" s="110"/>
    </row>
    <row r="968" spans="2:16" x14ac:dyDescent="0.25">
      <c r="B968"/>
      <c r="C968"/>
      <c r="D968"/>
      <c r="F968"/>
      <c r="K968" s="87"/>
      <c r="L968" s="110"/>
      <c r="M968" s="110"/>
      <c r="N968" s="110"/>
      <c r="O968" s="145"/>
      <c r="P968" s="110"/>
    </row>
    <row r="969" spans="2:16" x14ac:dyDescent="0.25">
      <c r="B969"/>
      <c r="C969"/>
      <c r="D969"/>
      <c r="F969"/>
      <c r="K969" s="87"/>
      <c r="L969" s="110"/>
      <c r="M969" s="110"/>
      <c r="N969" s="110"/>
      <c r="O969" s="145"/>
      <c r="P969" s="110"/>
    </row>
    <row r="970" spans="2:16" x14ac:dyDescent="0.25">
      <c r="B970"/>
      <c r="C970"/>
      <c r="D970"/>
      <c r="F970"/>
      <c r="K970" s="87"/>
      <c r="L970" s="110"/>
      <c r="M970" s="110"/>
      <c r="N970" s="110"/>
      <c r="O970" s="145"/>
      <c r="P970" s="110"/>
    </row>
    <row r="971" spans="2:16" x14ac:dyDescent="0.25">
      <c r="B971"/>
      <c r="C971"/>
      <c r="D971"/>
      <c r="F971"/>
      <c r="K971" s="87"/>
      <c r="L971" s="110"/>
      <c r="M971" s="110"/>
      <c r="N971" s="110"/>
      <c r="O971" s="145"/>
      <c r="P971" s="110"/>
    </row>
    <row r="972" spans="2:16" x14ac:dyDescent="0.25">
      <c r="B972"/>
      <c r="C972"/>
      <c r="D972"/>
      <c r="F972"/>
      <c r="K972" s="87"/>
      <c r="L972" s="110"/>
      <c r="M972" s="110"/>
      <c r="N972" s="110"/>
      <c r="O972" s="145"/>
      <c r="P972" s="110"/>
    </row>
    <row r="973" spans="2:16" x14ac:dyDescent="0.25">
      <c r="B973"/>
      <c r="C973"/>
      <c r="D973"/>
      <c r="F973"/>
      <c r="K973" s="87"/>
      <c r="L973" s="110"/>
      <c r="M973" s="110"/>
      <c r="N973" s="110"/>
      <c r="O973" s="145"/>
      <c r="P973" s="110"/>
    </row>
    <row r="974" spans="2:16" x14ac:dyDescent="0.25">
      <c r="B974"/>
      <c r="C974"/>
      <c r="D974"/>
      <c r="F974"/>
      <c r="K974" s="87"/>
      <c r="L974" s="110"/>
      <c r="M974" s="110"/>
      <c r="N974" s="110"/>
      <c r="O974" s="145"/>
      <c r="P974" s="110"/>
    </row>
    <row r="975" spans="2:16" x14ac:dyDescent="0.25">
      <c r="B975"/>
      <c r="C975"/>
      <c r="D975"/>
      <c r="F975"/>
      <c r="K975" s="87"/>
      <c r="L975" s="110"/>
      <c r="M975" s="110"/>
      <c r="N975" s="110"/>
      <c r="O975" s="145"/>
      <c r="P975" s="110"/>
    </row>
    <row r="976" spans="2:16" x14ac:dyDescent="0.25">
      <c r="B976"/>
      <c r="C976"/>
      <c r="D976"/>
      <c r="F976"/>
      <c r="K976" s="87"/>
      <c r="L976" s="110"/>
      <c r="M976" s="110"/>
      <c r="N976" s="110"/>
      <c r="O976" s="145"/>
      <c r="P976" s="110"/>
    </row>
    <row r="977" spans="2:16" x14ac:dyDescent="0.25">
      <c r="B977"/>
      <c r="C977"/>
      <c r="D977"/>
      <c r="F977"/>
      <c r="K977" s="87"/>
      <c r="L977" s="110"/>
      <c r="M977" s="110"/>
      <c r="N977" s="110"/>
      <c r="O977" s="145"/>
      <c r="P977" s="110"/>
    </row>
    <row r="978" spans="2:16" x14ac:dyDescent="0.25">
      <c r="B978"/>
      <c r="C978"/>
      <c r="D978"/>
      <c r="F978"/>
      <c r="K978" s="87"/>
      <c r="L978" s="110"/>
      <c r="M978" s="110"/>
      <c r="N978" s="110"/>
      <c r="O978" s="145"/>
      <c r="P978" s="110"/>
    </row>
    <row r="979" spans="2:16" x14ac:dyDescent="0.25">
      <c r="B979"/>
      <c r="C979"/>
      <c r="D979"/>
      <c r="F979"/>
      <c r="K979" s="87"/>
      <c r="L979" s="110"/>
      <c r="M979" s="110"/>
      <c r="N979" s="110"/>
      <c r="O979" s="145"/>
      <c r="P979" s="110"/>
    </row>
    <row r="980" spans="2:16" x14ac:dyDescent="0.25">
      <c r="B980"/>
      <c r="C980"/>
      <c r="D980"/>
      <c r="F980"/>
      <c r="K980" s="87"/>
      <c r="L980" s="110"/>
      <c r="M980" s="110"/>
      <c r="N980" s="110"/>
      <c r="O980" s="145"/>
      <c r="P980" s="110"/>
    </row>
    <row r="981" spans="2:16" x14ac:dyDescent="0.25">
      <c r="B981"/>
      <c r="C981"/>
      <c r="D981"/>
      <c r="F981"/>
      <c r="K981" s="87"/>
      <c r="L981" s="110"/>
      <c r="M981" s="110"/>
      <c r="N981" s="110"/>
      <c r="O981" s="145"/>
      <c r="P981" s="110"/>
    </row>
    <row r="982" spans="2:16" x14ac:dyDescent="0.25">
      <c r="B982"/>
      <c r="C982"/>
      <c r="D982"/>
      <c r="F982"/>
      <c r="K982" s="87"/>
      <c r="L982" s="110"/>
      <c r="M982" s="110"/>
      <c r="N982" s="110"/>
      <c r="O982" s="145"/>
      <c r="P982" s="110"/>
    </row>
    <row r="983" spans="2:16" x14ac:dyDescent="0.25">
      <c r="B983"/>
      <c r="C983"/>
      <c r="D983"/>
      <c r="F983"/>
      <c r="K983" s="87"/>
      <c r="L983" s="110"/>
      <c r="M983" s="110"/>
      <c r="N983" s="110"/>
      <c r="O983" s="145"/>
      <c r="P983" s="110"/>
    </row>
    <row r="984" spans="2:16" x14ac:dyDescent="0.25">
      <c r="B984"/>
      <c r="C984"/>
      <c r="D984"/>
      <c r="F984"/>
      <c r="K984" s="87"/>
      <c r="L984" s="110"/>
      <c r="M984" s="110"/>
      <c r="N984" s="110"/>
      <c r="O984" s="145"/>
      <c r="P984" s="110"/>
    </row>
    <row r="985" spans="2:16" x14ac:dyDescent="0.25">
      <c r="B985"/>
      <c r="C985"/>
      <c r="D985"/>
      <c r="F985"/>
      <c r="K985" s="87"/>
      <c r="L985" s="110"/>
      <c r="M985" s="110"/>
      <c r="N985" s="110"/>
      <c r="O985" s="145"/>
      <c r="P985" s="110"/>
    </row>
    <row r="986" spans="2:16" x14ac:dyDescent="0.25">
      <c r="B986"/>
      <c r="C986"/>
      <c r="D986"/>
      <c r="F986"/>
      <c r="K986" s="87"/>
      <c r="L986" s="110"/>
      <c r="M986" s="110"/>
      <c r="N986" s="110"/>
      <c r="O986" s="145"/>
      <c r="P986" s="110"/>
    </row>
    <row r="987" spans="2:16" x14ac:dyDescent="0.25">
      <c r="B987"/>
      <c r="C987"/>
      <c r="D987"/>
      <c r="F987"/>
      <c r="K987" s="87"/>
      <c r="L987" s="110"/>
      <c r="M987" s="110"/>
      <c r="N987" s="110"/>
      <c r="O987" s="145"/>
      <c r="P987" s="110"/>
    </row>
    <row r="988" spans="2:16" x14ac:dyDescent="0.25">
      <c r="B988"/>
      <c r="C988"/>
      <c r="D988"/>
      <c r="F988"/>
      <c r="K988" s="87"/>
      <c r="L988" s="110"/>
      <c r="M988" s="110"/>
      <c r="N988" s="110"/>
      <c r="O988" s="145"/>
      <c r="P988" s="110"/>
    </row>
    <row r="989" spans="2:16" x14ac:dyDescent="0.25">
      <c r="B989"/>
      <c r="C989"/>
      <c r="D989"/>
      <c r="F989"/>
      <c r="K989" s="87"/>
      <c r="L989" s="110"/>
      <c r="M989" s="110"/>
      <c r="N989" s="110"/>
      <c r="O989" s="145"/>
      <c r="P989" s="110"/>
    </row>
    <row r="990" spans="2:16" x14ac:dyDescent="0.25">
      <c r="B990"/>
      <c r="C990"/>
      <c r="D990"/>
      <c r="F990"/>
      <c r="K990" s="87"/>
      <c r="L990" s="110"/>
      <c r="M990" s="110"/>
      <c r="N990" s="110"/>
      <c r="O990" s="145"/>
      <c r="P990" s="110"/>
    </row>
    <row r="991" spans="2:16" x14ac:dyDescent="0.25">
      <c r="B991"/>
      <c r="C991"/>
      <c r="D991"/>
      <c r="F991"/>
      <c r="K991" s="87"/>
      <c r="L991" s="110"/>
      <c r="M991" s="110"/>
      <c r="N991" s="110"/>
      <c r="O991" s="145"/>
      <c r="P991" s="110"/>
    </row>
    <row r="992" spans="2:16" x14ac:dyDescent="0.25">
      <c r="B992"/>
      <c r="C992"/>
      <c r="D992"/>
      <c r="F992"/>
      <c r="K992" s="87"/>
      <c r="L992" s="110"/>
      <c r="M992" s="110"/>
      <c r="N992" s="110"/>
      <c r="O992" s="145"/>
      <c r="P992" s="110"/>
    </row>
    <row r="993" spans="2:16" x14ac:dyDescent="0.25">
      <c r="B993"/>
      <c r="C993"/>
      <c r="D993"/>
      <c r="F993"/>
      <c r="K993" s="87"/>
      <c r="L993" s="110"/>
      <c r="M993" s="110"/>
      <c r="N993" s="110"/>
      <c r="O993" s="145"/>
      <c r="P993" s="110"/>
    </row>
    <row r="994" spans="2:16" x14ac:dyDescent="0.25">
      <c r="B994"/>
      <c r="C994"/>
      <c r="D994"/>
      <c r="F994"/>
      <c r="K994" s="87"/>
      <c r="L994" s="110"/>
      <c r="M994" s="110"/>
      <c r="N994" s="110"/>
      <c r="O994" s="145"/>
      <c r="P994" s="110"/>
    </row>
    <row r="995" spans="2:16" x14ac:dyDescent="0.25">
      <c r="B995"/>
      <c r="C995"/>
      <c r="D995"/>
      <c r="F995"/>
      <c r="K995" s="87"/>
      <c r="L995" s="110"/>
      <c r="M995" s="110"/>
      <c r="N995" s="110"/>
      <c r="O995" s="145"/>
      <c r="P995" s="110"/>
    </row>
    <row r="996" spans="2:16" x14ac:dyDescent="0.25">
      <c r="B996"/>
      <c r="C996"/>
      <c r="D996"/>
      <c r="F996"/>
      <c r="K996" s="87"/>
      <c r="L996" s="110"/>
      <c r="M996" s="110"/>
      <c r="N996" s="110"/>
      <c r="O996" s="145"/>
      <c r="P996" s="110"/>
    </row>
    <row r="997" spans="2:16" x14ac:dyDescent="0.25">
      <c r="B997"/>
      <c r="C997"/>
      <c r="D997"/>
      <c r="F997"/>
      <c r="K997" s="87"/>
      <c r="L997" s="110"/>
      <c r="M997" s="110"/>
      <c r="N997" s="110"/>
      <c r="O997" s="145"/>
      <c r="P997" s="110"/>
    </row>
    <row r="998" spans="2:16" x14ac:dyDescent="0.25">
      <c r="B998"/>
      <c r="C998"/>
      <c r="D998"/>
      <c r="F998"/>
      <c r="K998" s="87"/>
      <c r="L998" s="110"/>
      <c r="M998" s="110"/>
      <c r="N998" s="110"/>
      <c r="O998" s="145"/>
      <c r="P998" s="110"/>
    </row>
    <row r="999" spans="2:16" x14ac:dyDescent="0.25">
      <c r="B999"/>
      <c r="C999"/>
      <c r="D999"/>
      <c r="F999"/>
      <c r="K999" s="87"/>
      <c r="L999" s="110"/>
      <c r="M999" s="110"/>
      <c r="N999" s="110"/>
      <c r="O999" s="145"/>
      <c r="P999" s="110"/>
    </row>
    <row r="1000" spans="2:16" x14ac:dyDescent="0.25">
      <c r="B1000"/>
      <c r="C1000"/>
      <c r="D1000"/>
      <c r="F1000"/>
      <c r="K1000" s="87"/>
      <c r="L1000" s="110"/>
      <c r="M1000" s="110"/>
      <c r="N1000" s="110"/>
      <c r="O1000" s="145"/>
      <c r="P1000" s="110"/>
    </row>
    <row r="1001" spans="2:16" x14ac:dyDescent="0.25">
      <c r="B1001"/>
      <c r="C1001"/>
      <c r="D1001"/>
      <c r="F1001"/>
      <c r="K1001" s="87"/>
      <c r="L1001" s="110"/>
      <c r="M1001" s="110"/>
      <c r="N1001" s="110"/>
      <c r="O1001" s="145"/>
      <c r="P1001" s="110"/>
    </row>
    <row r="1002" spans="2:16" x14ac:dyDescent="0.25">
      <c r="B1002"/>
      <c r="C1002"/>
      <c r="D1002"/>
      <c r="F1002"/>
      <c r="K1002" s="87"/>
      <c r="L1002" s="110"/>
      <c r="M1002" s="110"/>
      <c r="N1002" s="110"/>
      <c r="O1002" s="145"/>
      <c r="P1002" s="110"/>
    </row>
    <row r="1003" spans="2:16" x14ac:dyDescent="0.25">
      <c r="B1003"/>
      <c r="C1003"/>
      <c r="D1003"/>
      <c r="F1003"/>
      <c r="K1003" s="87"/>
      <c r="L1003" s="110"/>
      <c r="M1003" s="110"/>
      <c r="N1003" s="110"/>
      <c r="O1003" s="145"/>
      <c r="P1003" s="110"/>
    </row>
    <row r="1004" spans="2:16" x14ac:dyDescent="0.25">
      <c r="B1004"/>
      <c r="C1004"/>
      <c r="D1004"/>
      <c r="F1004"/>
      <c r="K1004" s="87"/>
      <c r="L1004" s="110"/>
      <c r="M1004" s="110"/>
      <c r="N1004" s="110"/>
      <c r="O1004" s="145"/>
      <c r="P1004" s="110"/>
    </row>
    <row r="1005" spans="2:16" x14ac:dyDescent="0.25">
      <c r="B1005"/>
      <c r="C1005"/>
      <c r="D1005"/>
      <c r="F1005"/>
      <c r="K1005" s="87"/>
      <c r="L1005" s="110"/>
      <c r="M1005" s="110"/>
      <c r="N1005" s="110"/>
      <c r="O1005" s="145"/>
      <c r="P1005" s="110"/>
    </row>
    <row r="1006" spans="2:16" x14ac:dyDescent="0.25">
      <c r="B1006"/>
      <c r="C1006"/>
      <c r="D1006"/>
      <c r="F1006"/>
      <c r="K1006" s="87"/>
      <c r="L1006" s="110"/>
      <c r="M1006" s="110"/>
      <c r="N1006" s="110"/>
      <c r="O1006" s="145"/>
      <c r="P1006" s="110"/>
    </row>
    <row r="1007" spans="2:16" x14ac:dyDescent="0.25">
      <c r="B1007"/>
      <c r="C1007"/>
      <c r="D1007"/>
      <c r="F1007"/>
      <c r="K1007" s="87"/>
      <c r="L1007" s="110"/>
      <c r="M1007" s="110"/>
      <c r="N1007" s="110"/>
      <c r="O1007" s="145"/>
      <c r="P1007" s="110"/>
    </row>
    <row r="1008" spans="2:16" x14ac:dyDescent="0.25">
      <c r="B1008"/>
      <c r="C1008"/>
      <c r="D1008"/>
      <c r="F1008"/>
      <c r="K1008" s="87"/>
      <c r="L1008" s="110"/>
      <c r="M1008" s="110"/>
      <c r="N1008" s="110"/>
      <c r="O1008" s="145"/>
      <c r="P1008" s="110"/>
    </row>
    <row r="1009" spans="2:16" x14ac:dyDescent="0.25">
      <c r="B1009"/>
      <c r="C1009"/>
      <c r="D1009"/>
      <c r="F1009"/>
      <c r="K1009" s="87"/>
      <c r="L1009" s="110"/>
      <c r="M1009" s="110"/>
      <c r="N1009" s="110"/>
      <c r="O1009" s="145"/>
      <c r="P1009" s="110"/>
    </row>
    <row r="1010" spans="2:16" x14ac:dyDescent="0.25">
      <c r="B1010"/>
      <c r="C1010"/>
      <c r="D1010"/>
      <c r="F1010"/>
      <c r="K1010" s="87"/>
      <c r="L1010" s="110"/>
      <c r="M1010" s="110"/>
      <c r="N1010" s="110"/>
      <c r="O1010" s="145"/>
      <c r="P1010" s="110"/>
    </row>
    <row r="1011" spans="2:16" x14ac:dyDescent="0.25">
      <c r="B1011"/>
      <c r="C1011"/>
      <c r="D1011"/>
      <c r="F1011"/>
      <c r="K1011" s="87"/>
      <c r="L1011" s="110"/>
      <c r="M1011" s="110"/>
      <c r="N1011" s="110"/>
      <c r="O1011" s="145"/>
      <c r="P1011" s="110"/>
    </row>
    <row r="1012" spans="2:16" x14ac:dyDescent="0.25">
      <c r="B1012"/>
      <c r="C1012"/>
      <c r="D1012"/>
      <c r="F1012"/>
      <c r="K1012" s="87"/>
      <c r="L1012" s="110"/>
      <c r="M1012" s="110"/>
      <c r="N1012" s="110"/>
      <c r="O1012" s="145"/>
      <c r="P1012" s="110"/>
    </row>
    <row r="1013" spans="2:16" x14ac:dyDescent="0.25">
      <c r="B1013"/>
      <c r="C1013"/>
      <c r="D1013"/>
      <c r="F1013"/>
      <c r="K1013" s="87"/>
      <c r="L1013" s="110"/>
      <c r="M1013" s="110"/>
      <c r="N1013" s="110"/>
      <c r="O1013" s="145"/>
      <c r="P1013" s="110"/>
    </row>
    <row r="1014" spans="2:16" x14ac:dyDescent="0.25">
      <c r="B1014"/>
      <c r="C1014"/>
      <c r="D1014"/>
      <c r="F1014"/>
      <c r="K1014" s="87"/>
      <c r="L1014" s="110"/>
      <c r="M1014" s="110"/>
      <c r="N1014" s="110"/>
      <c r="O1014" s="145"/>
      <c r="P1014" s="110"/>
    </row>
    <row r="1015" spans="2:16" x14ac:dyDescent="0.25">
      <c r="B1015"/>
      <c r="C1015"/>
      <c r="D1015"/>
      <c r="F1015"/>
      <c r="K1015" s="87"/>
      <c r="L1015" s="110"/>
      <c r="M1015" s="110"/>
      <c r="N1015" s="110"/>
      <c r="O1015" s="145"/>
      <c r="P1015" s="110"/>
    </row>
    <row r="1016" spans="2:16" x14ac:dyDescent="0.25">
      <c r="B1016"/>
      <c r="C1016"/>
      <c r="D1016"/>
      <c r="F1016"/>
      <c r="K1016" s="87"/>
      <c r="L1016" s="110"/>
      <c r="M1016" s="110"/>
      <c r="N1016" s="110"/>
      <c r="O1016" s="145"/>
      <c r="P1016" s="110"/>
    </row>
    <row r="1017" spans="2:16" x14ac:dyDescent="0.25">
      <c r="B1017"/>
      <c r="C1017"/>
      <c r="D1017"/>
      <c r="F1017"/>
      <c r="K1017" s="87"/>
      <c r="L1017" s="110"/>
      <c r="M1017" s="110"/>
      <c r="N1017" s="110"/>
      <c r="O1017" s="145"/>
      <c r="P1017" s="110"/>
    </row>
    <row r="1018" spans="2:16" x14ac:dyDescent="0.25">
      <c r="B1018"/>
      <c r="C1018"/>
      <c r="D1018"/>
      <c r="F1018"/>
      <c r="K1018" s="87"/>
      <c r="L1018" s="110"/>
      <c r="M1018" s="110"/>
      <c r="N1018" s="110"/>
      <c r="O1018" s="145"/>
      <c r="P1018" s="110"/>
    </row>
    <row r="1019" spans="2:16" x14ac:dyDescent="0.25">
      <c r="B1019"/>
      <c r="C1019"/>
      <c r="D1019"/>
      <c r="F1019"/>
      <c r="K1019" s="87"/>
      <c r="L1019" s="110"/>
      <c r="M1019" s="110"/>
      <c r="N1019" s="110"/>
      <c r="O1019" s="145"/>
      <c r="P1019" s="110"/>
    </row>
    <row r="1020" spans="2:16" x14ac:dyDescent="0.25">
      <c r="B1020"/>
      <c r="C1020"/>
      <c r="D1020"/>
      <c r="F1020"/>
      <c r="K1020" s="87"/>
      <c r="L1020" s="110"/>
      <c r="M1020" s="110"/>
      <c r="N1020" s="110"/>
      <c r="O1020" s="145"/>
      <c r="P1020" s="110"/>
    </row>
    <row r="1021" spans="2:16" x14ac:dyDescent="0.25">
      <c r="B1021"/>
      <c r="C1021"/>
      <c r="D1021"/>
      <c r="F1021"/>
      <c r="K1021" s="87"/>
      <c r="L1021" s="110"/>
      <c r="M1021" s="110"/>
      <c r="N1021" s="110"/>
      <c r="O1021" s="145"/>
      <c r="P1021" s="110"/>
    </row>
    <row r="1022" spans="2:16" x14ac:dyDescent="0.25">
      <c r="B1022"/>
      <c r="C1022"/>
      <c r="D1022"/>
      <c r="F1022"/>
      <c r="K1022" s="87"/>
      <c r="L1022" s="110"/>
      <c r="M1022" s="110"/>
      <c r="N1022" s="110"/>
      <c r="O1022" s="145"/>
      <c r="P1022" s="110"/>
    </row>
    <row r="1023" spans="2:16" x14ac:dyDescent="0.25">
      <c r="B1023"/>
      <c r="C1023"/>
      <c r="D1023"/>
      <c r="F1023"/>
      <c r="K1023" s="87"/>
      <c r="L1023" s="110"/>
      <c r="M1023" s="110"/>
      <c r="N1023" s="110"/>
      <c r="O1023" s="145"/>
      <c r="P1023" s="110"/>
    </row>
    <row r="1024" spans="2:16" x14ac:dyDescent="0.25">
      <c r="B1024"/>
      <c r="C1024"/>
      <c r="D1024"/>
      <c r="F1024"/>
      <c r="K1024" s="87"/>
      <c r="L1024" s="110"/>
      <c r="M1024" s="110"/>
      <c r="N1024" s="110"/>
      <c r="O1024" s="145"/>
      <c r="P1024" s="110"/>
    </row>
    <row r="1025" spans="2:16" x14ac:dyDescent="0.25">
      <c r="B1025"/>
      <c r="C1025"/>
      <c r="D1025"/>
      <c r="F1025"/>
      <c r="K1025" s="87"/>
      <c r="L1025" s="110"/>
      <c r="M1025" s="110"/>
      <c r="N1025" s="110"/>
      <c r="O1025" s="145"/>
      <c r="P1025" s="110"/>
    </row>
    <row r="1026" spans="2:16" x14ac:dyDescent="0.25">
      <c r="B1026"/>
      <c r="C1026"/>
      <c r="D1026"/>
      <c r="F1026"/>
      <c r="K1026" s="87"/>
      <c r="L1026" s="110"/>
      <c r="M1026" s="110"/>
      <c r="N1026" s="110"/>
      <c r="O1026" s="145"/>
      <c r="P1026" s="110"/>
    </row>
    <row r="1027" spans="2:16" x14ac:dyDescent="0.25">
      <c r="B1027"/>
      <c r="C1027"/>
      <c r="D1027"/>
      <c r="F1027"/>
      <c r="K1027" s="87"/>
      <c r="L1027" s="110"/>
      <c r="M1027" s="110"/>
      <c r="N1027" s="110"/>
      <c r="O1027" s="145"/>
      <c r="P1027" s="110"/>
    </row>
    <row r="1028" spans="2:16" x14ac:dyDescent="0.25">
      <c r="B1028"/>
      <c r="C1028"/>
      <c r="D1028"/>
      <c r="F1028"/>
      <c r="K1028" s="87"/>
      <c r="L1028" s="110"/>
      <c r="M1028" s="110"/>
      <c r="N1028" s="110"/>
      <c r="O1028" s="145"/>
      <c r="P1028" s="110"/>
    </row>
    <row r="1029" spans="2:16" x14ac:dyDescent="0.25">
      <c r="B1029"/>
      <c r="C1029"/>
      <c r="D1029"/>
      <c r="F1029"/>
      <c r="K1029" s="87"/>
      <c r="L1029" s="110"/>
      <c r="M1029" s="110"/>
      <c r="N1029" s="110"/>
      <c r="O1029" s="145"/>
      <c r="P1029" s="110"/>
    </row>
    <row r="1030" spans="2:16" x14ac:dyDescent="0.25">
      <c r="B1030"/>
      <c r="C1030"/>
      <c r="D1030"/>
      <c r="F1030"/>
      <c r="K1030" s="87"/>
      <c r="L1030" s="110"/>
      <c r="M1030" s="110"/>
      <c r="N1030" s="110"/>
      <c r="O1030" s="145"/>
      <c r="P1030" s="110"/>
    </row>
    <row r="1031" spans="2:16" x14ac:dyDescent="0.25">
      <c r="B1031"/>
      <c r="C1031"/>
      <c r="D1031"/>
      <c r="F1031"/>
      <c r="K1031" s="87"/>
      <c r="L1031" s="110"/>
      <c r="M1031" s="110"/>
      <c r="N1031" s="110"/>
      <c r="O1031" s="145"/>
      <c r="P1031" s="110"/>
    </row>
    <row r="1032" spans="2:16" x14ac:dyDescent="0.25">
      <c r="B1032"/>
      <c r="C1032"/>
      <c r="D1032"/>
      <c r="F1032"/>
      <c r="K1032" s="87"/>
      <c r="L1032" s="110"/>
      <c r="M1032" s="110"/>
      <c r="N1032" s="110"/>
      <c r="O1032" s="145"/>
      <c r="P1032" s="110"/>
    </row>
    <row r="1033" spans="2:16" x14ac:dyDescent="0.25">
      <c r="B1033"/>
      <c r="C1033"/>
      <c r="D1033"/>
      <c r="F1033"/>
      <c r="K1033" s="87"/>
      <c r="L1033" s="110"/>
      <c r="M1033" s="110"/>
      <c r="N1033" s="110"/>
      <c r="O1033" s="145"/>
      <c r="P1033" s="110"/>
    </row>
    <row r="1034" spans="2:16" x14ac:dyDescent="0.25">
      <c r="B1034"/>
      <c r="C1034"/>
      <c r="D1034"/>
      <c r="F1034"/>
      <c r="K1034" s="87"/>
      <c r="L1034" s="110"/>
      <c r="M1034" s="110"/>
      <c r="N1034" s="110"/>
      <c r="O1034" s="145"/>
      <c r="P1034" s="110"/>
    </row>
    <row r="1035" spans="2:16" x14ac:dyDescent="0.25">
      <c r="B1035"/>
      <c r="C1035"/>
      <c r="D1035"/>
      <c r="F1035"/>
      <c r="K1035" s="87"/>
      <c r="L1035" s="110"/>
      <c r="M1035" s="110"/>
      <c r="N1035" s="110"/>
      <c r="O1035" s="145"/>
      <c r="P1035" s="110"/>
    </row>
    <row r="1036" spans="2:16" x14ac:dyDescent="0.25">
      <c r="B1036"/>
      <c r="C1036"/>
      <c r="D1036"/>
      <c r="F1036"/>
      <c r="K1036" s="87"/>
      <c r="L1036" s="110"/>
      <c r="M1036" s="110"/>
      <c r="N1036" s="110"/>
      <c r="O1036" s="145"/>
      <c r="P1036" s="110"/>
    </row>
    <row r="1037" spans="2:16" x14ac:dyDescent="0.25">
      <c r="B1037"/>
      <c r="C1037"/>
      <c r="D1037"/>
      <c r="F1037"/>
      <c r="K1037" s="87"/>
      <c r="L1037" s="110"/>
      <c r="M1037" s="110"/>
      <c r="N1037" s="110"/>
      <c r="O1037" s="145"/>
      <c r="P1037" s="110"/>
    </row>
    <row r="1038" spans="2:16" x14ac:dyDescent="0.25">
      <c r="B1038"/>
      <c r="C1038"/>
      <c r="D1038"/>
      <c r="F1038"/>
      <c r="K1038" s="87"/>
      <c r="L1038" s="110"/>
      <c r="M1038" s="110"/>
      <c r="N1038" s="110"/>
      <c r="O1038" s="145"/>
      <c r="P1038" s="110"/>
    </row>
    <row r="1039" spans="2:16" x14ac:dyDescent="0.25">
      <c r="B1039"/>
      <c r="C1039"/>
      <c r="D1039"/>
      <c r="F1039"/>
      <c r="K1039" s="87"/>
      <c r="L1039" s="110"/>
      <c r="M1039" s="110"/>
      <c r="N1039" s="110"/>
      <c r="O1039" s="145"/>
      <c r="P1039" s="110"/>
    </row>
    <row r="1040" spans="2:16" x14ac:dyDescent="0.25">
      <c r="B1040"/>
      <c r="C1040"/>
      <c r="D1040"/>
      <c r="F1040"/>
      <c r="K1040" s="87"/>
      <c r="L1040" s="110"/>
      <c r="M1040" s="110"/>
      <c r="N1040" s="110"/>
      <c r="O1040" s="145"/>
      <c r="P1040" s="110"/>
    </row>
    <row r="1041" spans="2:16" x14ac:dyDescent="0.25">
      <c r="B1041"/>
      <c r="C1041"/>
      <c r="D1041"/>
      <c r="F1041"/>
      <c r="K1041" s="87"/>
      <c r="L1041" s="110"/>
      <c r="M1041" s="110"/>
      <c r="N1041" s="110"/>
      <c r="O1041" s="145"/>
      <c r="P1041" s="110"/>
    </row>
    <row r="1042" spans="2:16" x14ac:dyDescent="0.25">
      <c r="B1042"/>
      <c r="C1042"/>
      <c r="D1042"/>
      <c r="F1042"/>
      <c r="K1042" s="87"/>
      <c r="L1042" s="110"/>
      <c r="M1042" s="110"/>
      <c r="N1042" s="110"/>
      <c r="O1042" s="145"/>
      <c r="P1042" s="110"/>
    </row>
    <row r="1043" spans="2:16" x14ac:dyDescent="0.25">
      <c r="B1043"/>
      <c r="C1043"/>
      <c r="D1043"/>
      <c r="F1043"/>
      <c r="K1043" s="87"/>
      <c r="L1043" s="110"/>
      <c r="M1043" s="110"/>
      <c r="N1043" s="110"/>
      <c r="O1043" s="145"/>
      <c r="P1043" s="110"/>
    </row>
    <row r="1044" spans="2:16" x14ac:dyDescent="0.25">
      <c r="B1044"/>
      <c r="C1044"/>
      <c r="D1044"/>
      <c r="F1044"/>
      <c r="K1044" s="87"/>
      <c r="L1044" s="110"/>
      <c r="M1044" s="110"/>
      <c r="N1044" s="110"/>
      <c r="O1044" s="145"/>
      <c r="P1044" s="110"/>
    </row>
    <row r="1045" spans="2:16" x14ac:dyDescent="0.25">
      <c r="B1045"/>
      <c r="C1045"/>
      <c r="D1045"/>
      <c r="F1045"/>
      <c r="K1045" s="87"/>
      <c r="L1045" s="110"/>
      <c r="M1045" s="110"/>
      <c r="N1045" s="110"/>
      <c r="O1045" s="145"/>
      <c r="P1045" s="110"/>
    </row>
    <row r="1046" spans="2:16" x14ac:dyDescent="0.25">
      <c r="B1046"/>
      <c r="C1046"/>
      <c r="D1046"/>
      <c r="F1046"/>
      <c r="K1046" s="87"/>
      <c r="L1046" s="110"/>
      <c r="M1046" s="110"/>
      <c r="N1046" s="110"/>
      <c r="O1046" s="145"/>
      <c r="P1046" s="110"/>
    </row>
    <row r="1047" spans="2:16" x14ac:dyDescent="0.25">
      <c r="B1047"/>
      <c r="C1047"/>
      <c r="D1047"/>
      <c r="F1047"/>
      <c r="K1047" s="87"/>
      <c r="L1047" s="110"/>
      <c r="M1047" s="110"/>
      <c r="N1047" s="110"/>
      <c r="O1047" s="145"/>
      <c r="P1047" s="110"/>
    </row>
    <row r="1048" spans="2:16" x14ac:dyDescent="0.25">
      <c r="B1048"/>
      <c r="C1048"/>
      <c r="D1048"/>
      <c r="F1048"/>
      <c r="K1048" s="87"/>
      <c r="L1048" s="110"/>
      <c r="M1048" s="110"/>
      <c r="N1048" s="110"/>
      <c r="O1048" s="145"/>
      <c r="P1048" s="110"/>
    </row>
    <row r="1049" spans="2:16" x14ac:dyDescent="0.25">
      <c r="B1049"/>
      <c r="C1049"/>
      <c r="D1049"/>
      <c r="F1049"/>
      <c r="K1049" s="87"/>
      <c r="L1049" s="110"/>
      <c r="M1049" s="110"/>
      <c r="N1049" s="110"/>
      <c r="O1049" s="145"/>
      <c r="P1049" s="110"/>
    </row>
    <row r="1050" spans="2:16" x14ac:dyDescent="0.25">
      <c r="B1050"/>
      <c r="C1050"/>
      <c r="D1050"/>
      <c r="F1050"/>
      <c r="K1050" s="87"/>
      <c r="L1050" s="110"/>
      <c r="M1050" s="110"/>
      <c r="N1050" s="110"/>
      <c r="O1050" s="145"/>
      <c r="P1050" s="110"/>
    </row>
    <row r="1051" spans="2:16" x14ac:dyDescent="0.25">
      <c r="B1051"/>
      <c r="C1051"/>
      <c r="D1051"/>
      <c r="F1051"/>
      <c r="K1051" s="87"/>
      <c r="L1051" s="110"/>
      <c r="M1051" s="110"/>
      <c r="N1051" s="110"/>
      <c r="O1051" s="145"/>
      <c r="P1051" s="110"/>
    </row>
    <row r="1052" spans="2:16" x14ac:dyDescent="0.25">
      <c r="B1052"/>
      <c r="C1052"/>
      <c r="D1052"/>
      <c r="F1052"/>
      <c r="K1052" s="87"/>
      <c r="L1052" s="110"/>
      <c r="M1052" s="110"/>
      <c r="N1052" s="110"/>
      <c r="O1052" s="145"/>
      <c r="P1052" s="110"/>
    </row>
    <row r="1053" spans="2:16" x14ac:dyDescent="0.25">
      <c r="B1053"/>
      <c r="C1053"/>
      <c r="D1053"/>
      <c r="F1053"/>
      <c r="K1053" s="87"/>
      <c r="L1053" s="110"/>
      <c r="M1053" s="110"/>
      <c r="N1053" s="110"/>
      <c r="O1053" s="145"/>
      <c r="P1053" s="110"/>
    </row>
    <row r="1054" spans="2:16" x14ac:dyDescent="0.25">
      <c r="B1054"/>
      <c r="C1054"/>
      <c r="D1054"/>
      <c r="F1054"/>
      <c r="K1054" s="87"/>
      <c r="L1054" s="110"/>
      <c r="M1054" s="110"/>
      <c r="N1054" s="110"/>
      <c r="O1054" s="145"/>
      <c r="P1054" s="110"/>
    </row>
    <row r="1055" spans="2:16" x14ac:dyDescent="0.25">
      <c r="B1055"/>
      <c r="C1055"/>
      <c r="D1055"/>
      <c r="F1055"/>
      <c r="K1055" s="87"/>
      <c r="L1055" s="110"/>
      <c r="M1055" s="110"/>
      <c r="N1055" s="110"/>
      <c r="O1055" s="145"/>
      <c r="P1055" s="110"/>
    </row>
    <row r="1056" spans="2:16" x14ac:dyDescent="0.25">
      <c r="B1056"/>
      <c r="C1056"/>
      <c r="D1056"/>
      <c r="F1056"/>
      <c r="K1056" s="87"/>
      <c r="L1056" s="110"/>
      <c r="M1056" s="110"/>
      <c r="N1056" s="110"/>
      <c r="O1056" s="145"/>
      <c r="P1056" s="110"/>
    </row>
    <row r="1057" spans="2:16" x14ac:dyDescent="0.25">
      <c r="B1057"/>
      <c r="C1057"/>
      <c r="D1057"/>
      <c r="F1057"/>
      <c r="K1057" s="87"/>
      <c r="L1057" s="110"/>
      <c r="M1057" s="110"/>
      <c r="N1057" s="110"/>
      <c r="O1057" s="145"/>
      <c r="P1057" s="110"/>
    </row>
    <row r="1058" spans="2:16" x14ac:dyDescent="0.25">
      <c r="B1058"/>
      <c r="C1058"/>
      <c r="D1058"/>
      <c r="F1058"/>
      <c r="K1058" s="87"/>
      <c r="L1058" s="110"/>
      <c r="M1058" s="110"/>
      <c r="N1058" s="110"/>
      <c r="O1058" s="145"/>
      <c r="P1058" s="110"/>
    </row>
    <row r="1059" spans="2:16" x14ac:dyDescent="0.25">
      <c r="B1059"/>
      <c r="C1059"/>
      <c r="D1059"/>
      <c r="F1059"/>
      <c r="K1059" s="87"/>
      <c r="L1059" s="110"/>
      <c r="M1059" s="110"/>
      <c r="N1059" s="110"/>
      <c r="O1059" s="145"/>
      <c r="P1059" s="110"/>
    </row>
    <row r="1060" spans="2:16" x14ac:dyDescent="0.25">
      <c r="B1060"/>
      <c r="C1060"/>
      <c r="D1060"/>
      <c r="F1060"/>
      <c r="K1060" s="87"/>
      <c r="L1060" s="110"/>
      <c r="M1060" s="110"/>
      <c r="N1060" s="110"/>
      <c r="O1060" s="145"/>
      <c r="P1060" s="110"/>
    </row>
    <row r="1061" spans="2:16" x14ac:dyDescent="0.25">
      <c r="B1061"/>
      <c r="C1061"/>
      <c r="D1061"/>
      <c r="F1061"/>
      <c r="K1061" s="87"/>
      <c r="L1061" s="110"/>
      <c r="M1061" s="110"/>
      <c r="N1061" s="110"/>
      <c r="O1061" s="145"/>
      <c r="P1061" s="110"/>
    </row>
    <row r="1062" spans="2:16" x14ac:dyDescent="0.25">
      <c r="B1062"/>
      <c r="C1062"/>
      <c r="D1062"/>
      <c r="F1062"/>
      <c r="K1062" s="87"/>
      <c r="L1062" s="110"/>
      <c r="M1062" s="110"/>
      <c r="N1062" s="110"/>
      <c r="O1062" s="145"/>
      <c r="P1062" s="110"/>
    </row>
    <row r="1063" spans="2:16" x14ac:dyDescent="0.25">
      <c r="B1063"/>
      <c r="C1063"/>
      <c r="D1063"/>
      <c r="F1063"/>
      <c r="K1063" s="87"/>
      <c r="L1063" s="110"/>
      <c r="M1063" s="110"/>
      <c r="N1063" s="110"/>
      <c r="O1063" s="145"/>
      <c r="P1063" s="110"/>
    </row>
    <row r="1064" spans="2:16" x14ac:dyDescent="0.25">
      <c r="B1064"/>
      <c r="C1064"/>
      <c r="D1064"/>
      <c r="F1064"/>
      <c r="K1064" s="87"/>
      <c r="L1064" s="110"/>
      <c r="M1064" s="110"/>
      <c r="N1064" s="110"/>
      <c r="O1064" s="145"/>
      <c r="P1064" s="110"/>
    </row>
    <row r="1065" spans="2:16" x14ac:dyDescent="0.25">
      <c r="B1065"/>
      <c r="C1065"/>
      <c r="D1065"/>
      <c r="F1065"/>
      <c r="K1065" s="87"/>
      <c r="L1065" s="110"/>
      <c r="M1065" s="110"/>
      <c r="N1065" s="110"/>
      <c r="O1065" s="145"/>
      <c r="P1065" s="110"/>
    </row>
    <row r="1066" spans="2:16" x14ac:dyDescent="0.25">
      <c r="B1066"/>
      <c r="C1066"/>
      <c r="D1066"/>
      <c r="F1066"/>
      <c r="K1066" s="87"/>
      <c r="L1066" s="110"/>
      <c r="M1066" s="110"/>
      <c r="N1066" s="110"/>
      <c r="O1066" s="145"/>
      <c r="P1066" s="110"/>
    </row>
    <row r="1067" spans="2:16" x14ac:dyDescent="0.25">
      <c r="B1067"/>
      <c r="C1067"/>
      <c r="D1067"/>
      <c r="F1067"/>
      <c r="K1067" s="87"/>
      <c r="L1067" s="110"/>
      <c r="M1067" s="110"/>
      <c r="N1067" s="110"/>
      <c r="O1067" s="145"/>
      <c r="P1067" s="110"/>
    </row>
    <row r="1068" spans="2:16" x14ac:dyDescent="0.25">
      <c r="B1068"/>
      <c r="C1068"/>
      <c r="D1068"/>
      <c r="F1068"/>
      <c r="K1068" s="87"/>
      <c r="L1068" s="110"/>
      <c r="M1068" s="110"/>
      <c r="N1068" s="110"/>
      <c r="O1068" s="145"/>
      <c r="P1068" s="110"/>
    </row>
    <row r="1069" spans="2:16" x14ac:dyDescent="0.25">
      <c r="B1069"/>
      <c r="C1069"/>
      <c r="D1069"/>
      <c r="F1069"/>
      <c r="K1069" s="87"/>
      <c r="L1069" s="110"/>
      <c r="M1069" s="110"/>
      <c r="N1069" s="110"/>
      <c r="O1069" s="145"/>
      <c r="P1069" s="110"/>
    </row>
    <row r="1070" spans="2:16" x14ac:dyDescent="0.25">
      <c r="B1070"/>
      <c r="C1070"/>
      <c r="D1070"/>
      <c r="F1070"/>
      <c r="K1070" s="87"/>
      <c r="L1070" s="110"/>
      <c r="M1070" s="110"/>
      <c r="N1070" s="110"/>
      <c r="O1070" s="145"/>
      <c r="P1070" s="110"/>
    </row>
    <row r="1071" spans="2:16" x14ac:dyDescent="0.25">
      <c r="B1071"/>
      <c r="C1071"/>
      <c r="D1071"/>
      <c r="F1071"/>
      <c r="K1071" s="87"/>
      <c r="L1071" s="110"/>
      <c r="M1071" s="110"/>
      <c r="N1071" s="110"/>
      <c r="O1071" s="145"/>
      <c r="P1071" s="110"/>
    </row>
    <row r="1072" spans="2:16" x14ac:dyDescent="0.25">
      <c r="B1072"/>
      <c r="C1072"/>
      <c r="D1072"/>
      <c r="F1072"/>
      <c r="K1072" s="87"/>
      <c r="L1072" s="110"/>
      <c r="M1072" s="110"/>
      <c r="N1072" s="110"/>
      <c r="O1072" s="145"/>
      <c r="P1072" s="110"/>
    </row>
    <row r="1073" spans="2:16" x14ac:dyDescent="0.25">
      <c r="B1073"/>
      <c r="C1073"/>
      <c r="D1073"/>
      <c r="F1073"/>
      <c r="K1073" s="87"/>
      <c r="L1073" s="110"/>
      <c r="M1073" s="110"/>
      <c r="N1073" s="110"/>
      <c r="O1073" s="145"/>
      <c r="P1073" s="110"/>
    </row>
    <row r="1074" spans="2:16" x14ac:dyDescent="0.25">
      <c r="B1074"/>
      <c r="C1074"/>
      <c r="D1074"/>
      <c r="F1074"/>
      <c r="K1074" s="87"/>
      <c r="L1074" s="110"/>
      <c r="M1074" s="110"/>
      <c r="N1074" s="110"/>
      <c r="O1074" s="145"/>
      <c r="P1074" s="110"/>
    </row>
    <row r="1075" spans="2:16" x14ac:dyDescent="0.25">
      <c r="B1075"/>
      <c r="C1075"/>
      <c r="D1075"/>
      <c r="F1075"/>
      <c r="K1075" s="87"/>
      <c r="L1075" s="110"/>
      <c r="M1075" s="110"/>
      <c r="N1075" s="110"/>
      <c r="O1075" s="145"/>
      <c r="P1075" s="110"/>
    </row>
    <row r="1076" spans="2:16" x14ac:dyDescent="0.25">
      <c r="B1076"/>
      <c r="C1076"/>
      <c r="D1076"/>
      <c r="F1076"/>
      <c r="K1076" s="87"/>
      <c r="L1076" s="110"/>
      <c r="M1076" s="110"/>
      <c r="N1076" s="110"/>
      <c r="O1076" s="145"/>
      <c r="P1076" s="110"/>
    </row>
    <row r="1077" spans="2:16" x14ac:dyDescent="0.25">
      <c r="B1077"/>
      <c r="C1077"/>
      <c r="D1077"/>
      <c r="F1077"/>
      <c r="K1077" s="87"/>
      <c r="L1077" s="110"/>
      <c r="M1077" s="110"/>
      <c r="N1077" s="110"/>
      <c r="O1077" s="145"/>
      <c r="P1077" s="110"/>
    </row>
    <row r="1078" spans="2:16" x14ac:dyDescent="0.25">
      <c r="B1078"/>
      <c r="C1078"/>
      <c r="D1078"/>
      <c r="F1078"/>
      <c r="K1078" s="87"/>
      <c r="L1078" s="110"/>
      <c r="M1078" s="110"/>
      <c r="N1078" s="110"/>
      <c r="O1078" s="145"/>
      <c r="P1078" s="110"/>
    </row>
    <row r="1079" spans="2:16" x14ac:dyDescent="0.25">
      <c r="B1079"/>
      <c r="C1079"/>
      <c r="D1079"/>
      <c r="F1079"/>
      <c r="K1079" s="87"/>
      <c r="L1079" s="110"/>
      <c r="M1079" s="110"/>
      <c r="N1079" s="110"/>
      <c r="O1079" s="145"/>
      <c r="P1079" s="110"/>
    </row>
    <row r="1080" spans="2:16" x14ac:dyDescent="0.25">
      <c r="B1080"/>
      <c r="C1080"/>
      <c r="D1080"/>
      <c r="F1080"/>
      <c r="K1080" s="87"/>
      <c r="L1080" s="110"/>
      <c r="M1080" s="110"/>
      <c r="N1080" s="110"/>
      <c r="O1080" s="145"/>
      <c r="P1080" s="110"/>
    </row>
    <row r="1081" spans="2:16" x14ac:dyDescent="0.25">
      <c r="B1081"/>
      <c r="C1081"/>
      <c r="D1081"/>
      <c r="F1081"/>
      <c r="K1081" s="87"/>
      <c r="L1081" s="110"/>
      <c r="M1081" s="110"/>
      <c r="N1081" s="110"/>
      <c r="O1081" s="145"/>
      <c r="P1081" s="110"/>
    </row>
    <row r="1082" spans="2:16" x14ac:dyDescent="0.25">
      <c r="B1082"/>
      <c r="C1082"/>
      <c r="D1082"/>
      <c r="F1082"/>
      <c r="K1082" s="87"/>
      <c r="L1082" s="110"/>
      <c r="M1082" s="110"/>
      <c r="N1082" s="110"/>
      <c r="O1082" s="145"/>
      <c r="P1082" s="110"/>
    </row>
    <row r="1083" spans="2:16" x14ac:dyDescent="0.25">
      <c r="B1083"/>
      <c r="C1083"/>
      <c r="D1083"/>
      <c r="F1083"/>
      <c r="K1083" s="87"/>
      <c r="L1083" s="110"/>
      <c r="M1083" s="110"/>
      <c r="N1083" s="110"/>
      <c r="O1083" s="145"/>
      <c r="P1083" s="110"/>
    </row>
    <row r="1084" spans="2:16" x14ac:dyDescent="0.25">
      <c r="B1084"/>
      <c r="C1084"/>
      <c r="D1084"/>
      <c r="F1084"/>
      <c r="K1084" s="87"/>
      <c r="L1084" s="110"/>
      <c r="M1084" s="110"/>
      <c r="N1084" s="110"/>
      <c r="O1084" s="145"/>
      <c r="P1084" s="110"/>
    </row>
    <row r="1085" spans="2:16" x14ac:dyDescent="0.25">
      <c r="B1085"/>
      <c r="C1085"/>
      <c r="D1085"/>
      <c r="F1085"/>
      <c r="K1085" s="87"/>
      <c r="L1085" s="110"/>
      <c r="M1085" s="110"/>
      <c r="N1085" s="110"/>
      <c r="O1085" s="145"/>
      <c r="P1085" s="110"/>
    </row>
    <row r="1086" spans="2:16" x14ac:dyDescent="0.25">
      <c r="B1086"/>
      <c r="C1086"/>
      <c r="D1086"/>
      <c r="F1086"/>
      <c r="K1086" s="87"/>
      <c r="L1086" s="110"/>
      <c r="M1086" s="110"/>
      <c r="N1086" s="110"/>
      <c r="O1086" s="145"/>
      <c r="P1086" s="110"/>
    </row>
    <row r="1087" spans="2:16" x14ac:dyDescent="0.25">
      <c r="B1087"/>
      <c r="C1087"/>
      <c r="D1087"/>
      <c r="F1087"/>
      <c r="K1087" s="87"/>
      <c r="L1087" s="110"/>
      <c r="M1087" s="110"/>
      <c r="N1087" s="110"/>
      <c r="O1087" s="145"/>
      <c r="P1087" s="110"/>
    </row>
    <row r="1088" spans="2:16" x14ac:dyDescent="0.25">
      <c r="B1088"/>
      <c r="C1088"/>
      <c r="D1088"/>
      <c r="F1088"/>
      <c r="K1088" s="87"/>
      <c r="L1088" s="110"/>
      <c r="M1088" s="110"/>
      <c r="N1088" s="110"/>
      <c r="O1088" s="145"/>
      <c r="P1088" s="110"/>
    </row>
    <row r="1089" spans="2:16" x14ac:dyDescent="0.25">
      <c r="B1089"/>
      <c r="C1089"/>
      <c r="D1089"/>
      <c r="F1089"/>
      <c r="K1089" s="87"/>
      <c r="L1089" s="110"/>
      <c r="M1089" s="110"/>
      <c r="N1089" s="110"/>
      <c r="O1089" s="145"/>
      <c r="P1089" s="110"/>
    </row>
    <row r="1090" spans="2:16" x14ac:dyDescent="0.25">
      <c r="B1090"/>
      <c r="C1090"/>
      <c r="D1090"/>
      <c r="F1090"/>
      <c r="K1090" s="87"/>
      <c r="L1090" s="110"/>
      <c r="M1090" s="110"/>
      <c r="N1090" s="110"/>
      <c r="O1090" s="145"/>
      <c r="P1090" s="110"/>
    </row>
    <row r="1091" spans="2:16" x14ac:dyDescent="0.25">
      <c r="B1091"/>
      <c r="C1091"/>
      <c r="D1091"/>
      <c r="F1091"/>
      <c r="K1091" s="87"/>
      <c r="L1091" s="110"/>
      <c r="M1091" s="110"/>
      <c r="N1091" s="110"/>
      <c r="O1091" s="145"/>
      <c r="P1091" s="110"/>
    </row>
    <row r="1092" spans="2:16" x14ac:dyDescent="0.25">
      <c r="B1092"/>
      <c r="C1092"/>
      <c r="D1092"/>
      <c r="F1092"/>
      <c r="K1092" s="87"/>
      <c r="L1092" s="110"/>
      <c r="M1092" s="110"/>
      <c r="N1092" s="110"/>
      <c r="O1092" s="145"/>
      <c r="P1092" s="110"/>
    </row>
    <row r="1093" spans="2:16" x14ac:dyDescent="0.25">
      <c r="B1093"/>
      <c r="C1093"/>
      <c r="D1093"/>
      <c r="F1093"/>
      <c r="K1093" s="87"/>
      <c r="L1093" s="110"/>
      <c r="M1093" s="110"/>
      <c r="N1093" s="110"/>
      <c r="O1093" s="145"/>
      <c r="P1093" s="110"/>
    </row>
    <row r="1094" spans="2:16" x14ac:dyDescent="0.25">
      <c r="B1094"/>
      <c r="C1094"/>
      <c r="D1094"/>
      <c r="F1094"/>
      <c r="K1094" s="87"/>
      <c r="L1094" s="110"/>
      <c r="M1094" s="110"/>
      <c r="N1094" s="110"/>
      <c r="O1094" s="145"/>
      <c r="P1094" s="110"/>
    </row>
    <row r="1095" spans="2:16" x14ac:dyDescent="0.25">
      <c r="B1095"/>
      <c r="C1095"/>
      <c r="D1095"/>
      <c r="F1095"/>
      <c r="K1095" s="87"/>
      <c r="L1095" s="110"/>
      <c r="M1095" s="110"/>
      <c r="N1095" s="110"/>
      <c r="O1095" s="145"/>
      <c r="P1095" s="110"/>
    </row>
    <row r="1096" spans="2:16" x14ac:dyDescent="0.25">
      <c r="B1096"/>
      <c r="C1096"/>
      <c r="D1096"/>
      <c r="F1096"/>
      <c r="K1096" s="87"/>
      <c r="L1096" s="110"/>
      <c r="M1096" s="110"/>
      <c r="N1096" s="110"/>
      <c r="O1096" s="145"/>
      <c r="P1096" s="110"/>
    </row>
    <row r="1097" spans="2:16" x14ac:dyDescent="0.25">
      <c r="B1097"/>
      <c r="C1097"/>
      <c r="D1097"/>
      <c r="F1097"/>
      <c r="K1097" s="87"/>
      <c r="L1097" s="110"/>
      <c r="M1097" s="110"/>
      <c r="N1097" s="110"/>
      <c r="O1097" s="145"/>
      <c r="P1097" s="110"/>
    </row>
    <row r="1098" spans="2:16" x14ac:dyDescent="0.25">
      <c r="B1098"/>
      <c r="C1098"/>
      <c r="D1098"/>
      <c r="F1098"/>
      <c r="K1098" s="87"/>
      <c r="L1098" s="110"/>
      <c r="M1098" s="110"/>
      <c r="N1098" s="110"/>
      <c r="O1098" s="145"/>
      <c r="P1098" s="110"/>
    </row>
    <row r="1099" spans="2:16" x14ac:dyDescent="0.25">
      <c r="B1099"/>
      <c r="C1099"/>
      <c r="D1099"/>
      <c r="F1099"/>
      <c r="K1099" s="87"/>
      <c r="L1099" s="110"/>
      <c r="M1099" s="110"/>
      <c r="N1099" s="110"/>
      <c r="O1099" s="145"/>
      <c r="P1099" s="110"/>
    </row>
    <row r="1100" spans="2:16" x14ac:dyDescent="0.25">
      <c r="B1100"/>
      <c r="C1100"/>
      <c r="D1100"/>
      <c r="F1100"/>
      <c r="K1100" s="87"/>
      <c r="L1100" s="110"/>
      <c r="M1100" s="110"/>
      <c r="N1100" s="110"/>
      <c r="O1100" s="145"/>
      <c r="P1100" s="110"/>
    </row>
    <row r="1101" spans="2:16" x14ac:dyDescent="0.25">
      <c r="B1101"/>
      <c r="C1101"/>
      <c r="D1101"/>
      <c r="F1101"/>
      <c r="K1101" s="87"/>
      <c r="L1101" s="110"/>
      <c r="M1101" s="110"/>
      <c r="N1101" s="110"/>
      <c r="O1101" s="145"/>
      <c r="P1101" s="110"/>
    </row>
    <row r="1102" spans="2:16" x14ac:dyDescent="0.25">
      <c r="B1102"/>
      <c r="C1102"/>
      <c r="D1102"/>
      <c r="F1102"/>
      <c r="K1102" s="87"/>
      <c r="L1102" s="110"/>
      <c r="M1102" s="110"/>
      <c r="N1102" s="110"/>
      <c r="O1102" s="145"/>
      <c r="P1102" s="110"/>
    </row>
    <row r="1103" spans="2:16" x14ac:dyDescent="0.25">
      <c r="B1103"/>
      <c r="C1103"/>
      <c r="D1103"/>
      <c r="F1103"/>
      <c r="K1103" s="87"/>
      <c r="L1103" s="110"/>
      <c r="M1103" s="110"/>
      <c r="N1103" s="110"/>
      <c r="O1103" s="145"/>
      <c r="P1103" s="110"/>
    </row>
    <row r="1104" spans="2:16" x14ac:dyDescent="0.25">
      <c r="B1104"/>
      <c r="C1104"/>
      <c r="D1104"/>
      <c r="F1104"/>
      <c r="K1104" s="87"/>
      <c r="L1104" s="110"/>
      <c r="M1104" s="110"/>
      <c r="N1104" s="110"/>
      <c r="O1104" s="145"/>
      <c r="P1104" s="110"/>
    </row>
    <row r="1105" spans="2:16" x14ac:dyDescent="0.25">
      <c r="B1105"/>
      <c r="C1105"/>
      <c r="D1105"/>
      <c r="F1105"/>
      <c r="K1105" s="87"/>
      <c r="L1105" s="110"/>
      <c r="M1105" s="110"/>
      <c r="N1105" s="110"/>
      <c r="O1105" s="145"/>
      <c r="P1105" s="110"/>
    </row>
    <row r="1106" spans="2:16" x14ac:dyDescent="0.25">
      <c r="B1106"/>
      <c r="C1106"/>
      <c r="D1106"/>
      <c r="F1106"/>
      <c r="K1106" s="87"/>
      <c r="L1106" s="110"/>
      <c r="M1106" s="110"/>
      <c r="N1106" s="110"/>
      <c r="O1106" s="145"/>
      <c r="P1106" s="110"/>
    </row>
    <row r="1107" spans="2:16" x14ac:dyDescent="0.25">
      <c r="B1107"/>
      <c r="C1107"/>
      <c r="D1107"/>
      <c r="F1107"/>
      <c r="K1107" s="87"/>
      <c r="L1107" s="110"/>
      <c r="M1107" s="110"/>
      <c r="N1107" s="110"/>
      <c r="O1107" s="145"/>
      <c r="P1107" s="110"/>
    </row>
    <row r="1108" spans="2:16" x14ac:dyDescent="0.25">
      <c r="B1108"/>
      <c r="C1108"/>
      <c r="D1108"/>
      <c r="F1108"/>
      <c r="K1108" s="87"/>
      <c r="L1108" s="110"/>
      <c r="M1108" s="110"/>
      <c r="N1108" s="110"/>
      <c r="O1108" s="145"/>
      <c r="P1108" s="110"/>
    </row>
    <row r="1109" spans="2:16" x14ac:dyDescent="0.25">
      <c r="B1109"/>
      <c r="C1109"/>
      <c r="D1109"/>
      <c r="F1109"/>
      <c r="K1109" s="87"/>
      <c r="L1109" s="110"/>
      <c r="M1109" s="110"/>
      <c r="N1109" s="110"/>
      <c r="O1109" s="145"/>
      <c r="P1109" s="110"/>
    </row>
    <row r="1110" spans="2:16" x14ac:dyDescent="0.25">
      <c r="B1110"/>
      <c r="C1110"/>
      <c r="D1110"/>
      <c r="F1110"/>
      <c r="K1110" s="87"/>
      <c r="L1110" s="110"/>
      <c r="M1110" s="110"/>
      <c r="N1110" s="110"/>
      <c r="O1110" s="145"/>
      <c r="P1110" s="110"/>
    </row>
    <row r="1111" spans="2:16" x14ac:dyDescent="0.25">
      <c r="B1111"/>
      <c r="C1111"/>
      <c r="D1111"/>
      <c r="F1111"/>
      <c r="K1111" s="87"/>
      <c r="L1111" s="110"/>
      <c r="M1111" s="110"/>
      <c r="N1111" s="110"/>
      <c r="O1111" s="145"/>
      <c r="P1111" s="110"/>
    </row>
    <row r="1112" spans="2:16" x14ac:dyDescent="0.25">
      <c r="B1112"/>
      <c r="C1112"/>
      <c r="D1112"/>
      <c r="F1112"/>
      <c r="K1112" s="87"/>
      <c r="L1112" s="110"/>
      <c r="M1112" s="110"/>
      <c r="N1112" s="110"/>
      <c r="O1112" s="145"/>
      <c r="P1112" s="110"/>
    </row>
    <row r="1113" spans="2:16" x14ac:dyDescent="0.25">
      <c r="B1113"/>
      <c r="C1113"/>
      <c r="D1113"/>
      <c r="F1113"/>
      <c r="K1113" s="87"/>
      <c r="L1113" s="110"/>
      <c r="M1113" s="110"/>
      <c r="N1113" s="110"/>
      <c r="O1113" s="145"/>
      <c r="P1113" s="110"/>
    </row>
    <row r="1114" spans="2:16" x14ac:dyDescent="0.25">
      <c r="B1114"/>
      <c r="C1114"/>
      <c r="D1114"/>
      <c r="F1114"/>
      <c r="K1114" s="87"/>
      <c r="L1114" s="110"/>
      <c r="M1114" s="110"/>
      <c r="N1114" s="110"/>
      <c r="O1114" s="145"/>
      <c r="P1114" s="110"/>
    </row>
    <row r="1115" spans="2:16" x14ac:dyDescent="0.25">
      <c r="B1115"/>
      <c r="C1115"/>
      <c r="D1115"/>
      <c r="F1115"/>
      <c r="K1115" s="87"/>
      <c r="L1115" s="110"/>
      <c r="M1115" s="110"/>
      <c r="N1115" s="110"/>
      <c r="O1115" s="145"/>
      <c r="P1115" s="110"/>
    </row>
    <row r="1116" spans="2:16" x14ac:dyDescent="0.25">
      <c r="B1116"/>
      <c r="C1116"/>
      <c r="D1116"/>
      <c r="F1116"/>
      <c r="K1116" s="87"/>
      <c r="L1116" s="110"/>
      <c r="M1116" s="110"/>
      <c r="N1116" s="110"/>
      <c r="O1116" s="145"/>
      <c r="P1116" s="110"/>
    </row>
    <row r="1117" spans="2:16" x14ac:dyDescent="0.25">
      <c r="B1117"/>
      <c r="C1117"/>
      <c r="D1117"/>
      <c r="F1117"/>
      <c r="K1117" s="87"/>
      <c r="L1117" s="110"/>
      <c r="M1117" s="110"/>
      <c r="N1117" s="110"/>
      <c r="O1117" s="145"/>
      <c r="P1117" s="110"/>
    </row>
    <row r="1118" spans="2:16" x14ac:dyDescent="0.25">
      <c r="B1118"/>
      <c r="C1118"/>
      <c r="D1118"/>
      <c r="F1118"/>
      <c r="K1118" s="87"/>
      <c r="L1118" s="110"/>
      <c r="M1118" s="110"/>
      <c r="N1118" s="110"/>
      <c r="O1118" s="145"/>
      <c r="P1118" s="110"/>
    </row>
    <row r="1119" spans="2:16" x14ac:dyDescent="0.25">
      <c r="B1119"/>
      <c r="C1119"/>
      <c r="D1119"/>
      <c r="F1119"/>
      <c r="K1119" s="87"/>
      <c r="L1119" s="110"/>
      <c r="M1119" s="110"/>
      <c r="N1119" s="110"/>
      <c r="O1119" s="145"/>
      <c r="P1119" s="110"/>
    </row>
    <row r="1120" spans="2:16" x14ac:dyDescent="0.25">
      <c r="B1120"/>
      <c r="C1120"/>
      <c r="D1120"/>
      <c r="F1120"/>
      <c r="K1120" s="87"/>
      <c r="L1120" s="110"/>
      <c r="M1120" s="110"/>
      <c r="N1120" s="110"/>
      <c r="O1120" s="145"/>
      <c r="P1120" s="110"/>
    </row>
    <row r="1121" spans="2:16" x14ac:dyDescent="0.25">
      <c r="B1121"/>
      <c r="C1121"/>
      <c r="D1121"/>
      <c r="F1121"/>
      <c r="K1121" s="87"/>
      <c r="L1121" s="110"/>
      <c r="M1121" s="110"/>
      <c r="N1121" s="110"/>
      <c r="O1121" s="145"/>
      <c r="P1121" s="110"/>
    </row>
    <row r="1122" spans="2:16" x14ac:dyDescent="0.25">
      <c r="B1122"/>
      <c r="C1122"/>
      <c r="D1122"/>
      <c r="F1122"/>
      <c r="K1122" s="87"/>
      <c r="L1122" s="110"/>
      <c r="M1122" s="110"/>
      <c r="N1122" s="110"/>
      <c r="O1122" s="145"/>
      <c r="P1122" s="110"/>
    </row>
    <row r="1123" spans="2:16" x14ac:dyDescent="0.25">
      <c r="B1123"/>
      <c r="C1123"/>
      <c r="D1123"/>
      <c r="F1123"/>
      <c r="K1123" s="87"/>
      <c r="L1123" s="110"/>
      <c r="M1123" s="110"/>
      <c r="N1123" s="110"/>
      <c r="O1123" s="145"/>
      <c r="P1123" s="110"/>
    </row>
    <row r="1124" spans="2:16" x14ac:dyDescent="0.25">
      <c r="B1124"/>
      <c r="C1124"/>
      <c r="D1124"/>
      <c r="F1124"/>
      <c r="K1124" s="87"/>
      <c r="L1124" s="110"/>
      <c r="M1124" s="110"/>
      <c r="N1124" s="110"/>
      <c r="O1124" s="145"/>
      <c r="P1124" s="110"/>
    </row>
    <row r="1125" spans="2:16" x14ac:dyDescent="0.25">
      <c r="B1125"/>
      <c r="C1125"/>
      <c r="D1125"/>
      <c r="F1125"/>
      <c r="K1125" s="87"/>
      <c r="L1125" s="110"/>
      <c r="M1125" s="110"/>
      <c r="N1125" s="110"/>
      <c r="O1125" s="145"/>
      <c r="P1125" s="110"/>
    </row>
    <row r="1126" spans="2:16" x14ac:dyDescent="0.25">
      <c r="B1126"/>
      <c r="C1126"/>
      <c r="D1126"/>
      <c r="F1126"/>
      <c r="K1126" s="87"/>
      <c r="L1126" s="110"/>
      <c r="M1126" s="110"/>
      <c r="N1126" s="110"/>
      <c r="O1126" s="145"/>
      <c r="P1126" s="110"/>
    </row>
    <row r="1127" spans="2:16" x14ac:dyDescent="0.25">
      <c r="B1127"/>
      <c r="C1127"/>
      <c r="D1127"/>
      <c r="F1127"/>
      <c r="K1127" s="87"/>
      <c r="L1127" s="110"/>
      <c r="M1127" s="110"/>
      <c r="N1127" s="110"/>
      <c r="O1127" s="145"/>
      <c r="P1127" s="110"/>
    </row>
    <row r="1128" spans="2:16" x14ac:dyDescent="0.25">
      <c r="B1128"/>
      <c r="C1128"/>
      <c r="D1128"/>
      <c r="F1128"/>
      <c r="K1128" s="87"/>
      <c r="L1128" s="110"/>
      <c r="M1128" s="110"/>
      <c r="N1128" s="110"/>
      <c r="O1128" s="145"/>
      <c r="P1128" s="110"/>
    </row>
    <row r="1129" spans="2:16" x14ac:dyDescent="0.25">
      <c r="B1129"/>
      <c r="C1129"/>
      <c r="D1129"/>
      <c r="F1129"/>
      <c r="K1129" s="87"/>
      <c r="L1129" s="110"/>
      <c r="M1129" s="110"/>
      <c r="N1129" s="110"/>
      <c r="O1129" s="145"/>
      <c r="P1129" s="110"/>
    </row>
    <row r="1130" spans="2:16" x14ac:dyDescent="0.25">
      <c r="B1130"/>
      <c r="C1130"/>
      <c r="D1130"/>
      <c r="F1130"/>
      <c r="K1130" s="87"/>
      <c r="L1130" s="110"/>
      <c r="M1130" s="110"/>
      <c r="N1130" s="110"/>
      <c r="O1130" s="145"/>
      <c r="P1130" s="110"/>
    </row>
    <row r="1131" spans="2:16" x14ac:dyDescent="0.25">
      <c r="B1131"/>
      <c r="C1131"/>
      <c r="D1131"/>
      <c r="F1131"/>
      <c r="K1131" s="87"/>
      <c r="L1131" s="110"/>
      <c r="M1131" s="110"/>
      <c r="N1131" s="110"/>
      <c r="O1131" s="145"/>
      <c r="P1131" s="110"/>
    </row>
    <row r="1132" spans="2:16" x14ac:dyDescent="0.25">
      <c r="B1132"/>
      <c r="C1132"/>
      <c r="D1132"/>
      <c r="F1132"/>
      <c r="K1132" s="87"/>
      <c r="L1132" s="110"/>
      <c r="M1132" s="110"/>
      <c r="N1132" s="110"/>
      <c r="O1132" s="145"/>
      <c r="P1132" s="110"/>
    </row>
    <row r="1133" spans="2:16" x14ac:dyDescent="0.25">
      <c r="B1133"/>
      <c r="C1133"/>
      <c r="D1133"/>
      <c r="F1133"/>
      <c r="K1133" s="87"/>
      <c r="L1133" s="110"/>
      <c r="M1133" s="110"/>
      <c r="N1133" s="110"/>
      <c r="O1133" s="145"/>
      <c r="P1133" s="110"/>
    </row>
    <row r="1134" spans="2:16" x14ac:dyDescent="0.25">
      <c r="B1134"/>
      <c r="C1134"/>
      <c r="D1134"/>
      <c r="F1134"/>
      <c r="K1134" s="87"/>
      <c r="L1134" s="110"/>
      <c r="M1134" s="110"/>
      <c r="N1134" s="110"/>
      <c r="O1134" s="145"/>
      <c r="P1134" s="110"/>
    </row>
    <row r="1135" spans="2:16" x14ac:dyDescent="0.25">
      <c r="B1135"/>
      <c r="C1135"/>
      <c r="D1135"/>
      <c r="F1135"/>
      <c r="K1135" s="87"/>
      <c r="L1135" s="110"/>
      <c r="M1135" s="110"/>
      <c r="N1135" s="110"/>
      <c r="O1135" s="145"/>
      <c r="P1135" s="110"/>
    </row>
    <row r="1136" spans="2:16" x14ac:dyDescent="0.25">
      <c r="B1136"/>
      <c r="C1136"/>
      <c r="D1136"/>
      <c r="F1136"/>
      <c r="K1136" s="87"/>
      <c r="L1136" s="110"/>
      <c r="M1136" s="110"/>
      <c r="N1136" s="110"/>
      <c r="O1136" s="145"/>
      <c r="P1136" s="110"/>
    </row>
    <row r="1137" spans="2:16" x14ac:dyDescent="0.25">
      <c r="B1137"/>
      <c r="C1137"/>
      <c r="D1137"/>
      <c r="F1137"/>
      <c r="K1137" s="87"/>
      <c r="L1137" s="110"/>
      <c r="M1137" s="110"/>
      <c r="N1137" s="110"/>
      <c r="O1137" s="145"/>
      <c r="P1137" s="110"/>
    </row>
    <row r="1138" spans="2:16" x14ac:dyDescent="0.25">
      <c r="B1138"/>
      <c r="C1138"/>
      <c r="D1138"/>
      <c r="F1138"/>
      <c r="K1138" s="87"/>
      <c r="L1138" s="110"/>
      <c r="M1138" s="110"/>
      <c r="N1138" s="110"/>
      <c r="O1138" s="145"/>
      <c r="P1138" s="110"/>
    </row>
    <row r="1139" spans="2:16" x14ac:dyDescent="0.25">
      <c r="B1139"/>
      <c r="C1139"/>
      <c r="D1139"/>
      <c r="F1139"/>
      <c r="K1139" s="87"/>
      <c r="L1139" s="110"/>
      <c r="M1139" s="110"/>
      <c r="N1139" s="110"/>
      <c r="O1139" s="145"/>
      <c r="P1139" s="110"/>
    </row>
    <row r="1140" spans="2:16" x14ac:dyDescent="0.25">
      <c r="B1140"/>
      <c r="C1140"/>
      <c r="D1140"/>
      <c r="F1140"/>
      <c r="K1140" s="87"/>
      <c r="L1140" s="110"/>
      <c r="M1140" s="110"/>
      <c r="N1140" s="110"/>
      <c r="O1140" s="145"/>
      <c r="P1140" s="110"/>
    </row>
    <row r="1141" spans="2:16" x14ac:dyDescent="0.25">
      <c r="B1141"/>
      <c r="C1141"/>
      <c r="D1141"/>
      <c r="F1141"/>
      <c r="K1141" s="87"/>
      <c r="L1141" s="110"/>
      <c r="M1141" s="110"/>
      <c r="N1141" s="110"/>
      <c r="O1141" s="145"/>
      <c r="P1141" s="110"/>
    </row>
    <row r="1142" spans="2:16" x14ac:dyDescent="0.25">
      <c r="B1142"/>
      <c r="C1142"/>
      <c r="D1142"/>
      <c r="F1142"/>
      <c r="K1142" s="87"/>
      <c r="L1142" s="110"/>
      <c r="M1142" s="110"/>
      <c r="N1142" s="110"/>
      <c r="O1142" s="145"/>
      <c r="P1142" s="110"/>
    </row>
    <row r="1143" spans="2:16" x14ac:dyDescent="0.25">
      <c r="B1143"/>
      <c r="C1143"/>
      <c r="D1143"/>
      <c r="F1143"/>
      <c r="K1143" s="87"/>
      <c r="L1143" s="110"/>
      <c r="M1143" s="110"/>
      <c r="N1143" s="110"/>
      <c r="O1143" s="145"/>
      <c r="P1143" s="110"/>
    </row>
    <row r="1144" spans="2:16" x14ac:dyDescent="0.25">
      <c r="B1144"/>
      <c r="C1144"/>
      <c r="D1144"/>
      <c r="F1144"/>
      <c r="K1144" s="87"/>
      <c r="L1144" s="110"/>
      <c r="M1144" s="110"/>
      <c r="N1144" s="110"/>
      <c r="O1144" s="145"/>
      <c r="P1144" s="110"/>
    </row>
    <row r="1145" spans="2:16" x14ac:dyDescent="0.25">
      <c r="B1145"/>
      <c r="C1145"/>
      <c r="D1145"/>
      <c r="F1145"/>
      <c r="K1145" s="87"/>
      <c r="L1145" s="110"/>
      <c r="M1145" s="110"/>
      <c r="N1145" s="110"/>
      <c r="O1145" s="145"/>
      <c r="P1145" s="110"/>
    </row>
    <row r="1146" spans="2:16" x14ac:dyDescent="0.25">
      <c r="B1146"/>
      <c r="C1146"/>
      <c r="D1146"/>
      <c r="F1146"/>
      <c r="K1146" s="87"/>
      <c r="L1146" s="110"/>
      <c r="M1146" s="110"/>
      <c r="N1146" s="110"/>
      <c r="O1146" s="145"/>
      <c r="P1146" s="110"/>
    </row>
    <row r="1147" spans="2:16" x14ac:dyDescent="0.25">
      <c r="B1147"/>
      <c r="C1147"/>
      <c r="D1147"/>
      <c r="F1147"/>
      <c r="K1147" s="87"/>
      <c r="L1147" s="110"/>
      <c r="M1147" s="110"/>
      <c r="N1147" s="110"/>
      <c r="O1147" s="145"/>
      <c r="P1147" s="110"/>
    </row>
    <row r="1148" spans="2:16" x14ac:dyDescent="0.25">
      <c r="B1148"/>
      <c r="C1148"/>
      <c r="D1148"/>
      <c r="F1148"/>
      <c r="K1148" s="87"/>
      <c r="L1148" s="110"/>
      <c r="M1148" s="110"/>
      <c r="N1148" s="110"/>
      <c r="O1148" s="145"/>
      <c r="P1148" s="110"/>
    </row>
    <row r="1149" spans="2:16" x14ac:dyDescent="0.25">
      <c r="B1149"/>
      <c r="C1149"/>
      <c r="D1149"/>
      <c r="F1149"/>
      <c r="K1149" s="87"/>
      <c r="L1149" s="110"/>
      <c r="M1149" s="110"/>
      <c r="N1149" s="110"/>
      <c r="O1149" s="145"/>
      <c r="P1149" s="110"/>
    </row>
    <row r="1150" spans="2:16" x14ac:dyDescent="0.25">
      <c r="B1150"/>
      <c r="C1150"/>
      <c r="D1150"/>
      <c r="F1150"/>
      <c r="K1150" s="87"/>
      <c r="L1150" s="110"/>
      <c r="M1150" s="110"/>
      <c r="N1150" s="110"/>
      <c r="O1150" s="145"/>
      <c r="P1150" s="110"/>
    </row>
    <row r="1151" spans="2:16" x14ac:dyDescent="0.25">
      <c r="B1151"/>
      <c r="C1151"/>
      <c r="D1151"/>
      <c r="F1151"/>
      <c r="K1151" s="87"/>
      <c r="L1151" s="110"/>
      <c r="M1151" s="110"/>
      <c r="N1151" s="110"/>
      <c r="O1151" s="145"/>
      <c r="P1151" s="110"/>
    </row>
    <row r="1152" spans="2:16" x14ac:dyDescent="0.25">
      <c r="B1152"/>
      <c r="C1152"/>
      <c r="D1152"/>
      <c r="F1152"/>
      <c r="K1152" s="87"/>
      <c r="L1152" s="110"/>
      <c r="M1152" s="110"/>
      <c r="N1152" s="110"/>
      <c r="O1152" s="145"/>
      <c r="P1152" s="110"/>
    </row>
    <row r="1153" spans="2:16" x14ac:dyDescent="0.25">
      <c r="B1153"/>
      <c r="C1153"/>
      <c r="D1153"/>
      <c r="F1153"/>
      <c r="K1153" s="87"/>
      <c r="L1153" s="110"/>
      <c r="M1153" s="110"/>
      <c r="N1153" s="110"/>
      <c r="O1153" s="145"/>
      <c r="P1153" s="110"/>
    </row>
    <row r="1154" spans="2:16" x14ac:dyDescent="0.25">
      <c r="B1154"/>
      <c r="C1154"/>
      <c r="D1154"/>
      <c r="F1154"/>
      <c r="K1154" s="87"/>
      <c r="L1154" s="110"/>
      <c r="M1154" s="110"/>
      <c r="N1154" s="110"/>
      <c r="O1154" s="145"/>
      <c r="P1154" s="110"/>
    </row>
    <row r="1155" spans="2:16" x14ac:dyDescent="0.25">
      <c r="B1155"/>
      <c r="C1155"/>
      <c r="D1155"/>
      <c r="F1155"/>
      <c r="K1155" s="87"/>
      <c r="L1155" s="110"/>
      <c r="M1155" s="110"/>
      <c r="N1155" s="110"/>
      <c r="O1155" s="145"/>
      <c r="P1155" s="110"/>
    </row>
    <row r="1156" spans="2:16" x14ac:dyDescent="0.25">
      <c r="B1156"/>
      <c r="C1156"/>
      <c r="D1156"/>
      <c r="F1156"/>
      <c r="K1156" s="87"/>
      <c r="L1156" s="110"/>
      <c r="M1156" s="110"/>
      <c r="N1156" s="110"/>
      <c r="O1156" s="145"/>
      <c r="P1156" s="110"/>
    </row>
    <row r="1157" spans="2:16" x14ac:dyDescent="0.25">
      <c r="B1157"/>
      <c r="C1157"/>
      <c r="D1157"/>
      <c r="F1157"/>
      <c r="K1157" s="87"/>
      <c r="L1157" s="110"/>
      <c r="M1157" s="110"/>
      <c r="N1157" s="110"/>
      <c r="O1157" s="145"/>
      <c r="P1157" s="110"/>
    </row>
    <row r="1158" spans="2:16" x14ac:dyDescent="0.25">
      <c r="B1158"/>
      <c r="C1158"/>
      <c r="D1158"/>
      <c r="F1158"/>
      <c r="K1158" s="87"/>
      <c r="L1158" s="110"/>
      <c r="M1158" s="110"/>
      <c r="N1158" s="110"/>
      <c r="O1158" s="145"/>
      <c r="P1158" s="110"/>
    </row>
    <row r="1159" spans="2:16" x14ac:dyDescent="0.25">
      <c r="B1159"/>
      <c r="C1159"/>
      <c r="D1159"/>
      <c r="F1159"/>
      <c r="K1159" s="87"/>
      <c r="L1159" s="110"/>
      <c r="M1159" s="110"/>
      <c r="N1159" s="110"/>
      <c r="O1159" s="145"/>
      <c r="P1159" s="110"/>
    </row>
    <row r="1160" spans="2:16" x14ac:dyDescent="0.25">
      <c r="B1160"/>
      <c r="C1160"/>
      <c r="D1160"/>
      <c r="F1160"/>
      <c r="K1160" s="87"/>
      <c r="L1160" s="110"/>
      <c r="M1160" s="110"/>
      <c r="N1160" s="110"/>
      <c r="O1160" s="145"/>
      <c r="P1160" s="110"/>
    </row>
    <row r="1161" spans="2:16" x14ac:dyDescent="0.25">
      <c r="B1161"/>
      <c r="C1161"/>
      <c r="D1161"/>
      <c r="F1161"/>
      <c r="K1161" s="87"/>
      <c r="L1161" s="110"/>
      <c r="M1161" s="110"/>
      <c r="N1161" s="110"/>
      <c r="O1161" s="145"/>
      <c r="P1161" s="110"/>
    </row>
    <row r="1162" spans="2:16" x14ac:dyDescent="0.25">
      <c r="B1162"/>
      <c r="C1162"/>
      <c r="D1162"/>
      <c r="F1162"/>
      <c r="K1162" s="87"/>
      <c r="L1162" s="110"/>
      <c r="M1162" s="110"/>
      <c r="N1162" s="110"/>
      <c r="O1162" s="145"/>
      <c r="P1162" s="110"/>
    </row>
    <row r="1163" spans="2:16" x14ac:dyDescent="0.25">
      <c r="B1163"/>
      <c r="C1163"/>
      <c r="D1163"/>
      <c r="F1163"/>
      <c r="K1163" s="87"/>
      <c r="L1163" s="110"/>
      <c r="M1163" s="110"/>
      <c r="N1163" s="110"/>
      <c r="O1163" s="145"/>
      <c r="P1163" s="110"/>
    </row>
    <row r="1164" spans="2:16" x14ac:dyDescent="0.25">
      <c r="B1164"/>
      <c r="C1164"/>
      <c r="D1164"/>
      <c r="F1164"/>
      <c r="K1164" s="87"/>
      <c r="L1164" s="110"/>
      <c r="M1164" s="110"/>
      <c r="N1164" s="110"/>
      <c r="O1164" s="145"/>
      <c r="P1164" s="110"/>
    </row>
    <row r="1165" spans="2:16" x14ac:dyDescent="0.25">
      <c r="B1165"/>
      <c r="C1165"/>
      <c r="D1165"/>
      <c r="F1165"/>
      <c r="K1165" s="87"/>
      <c r="L1165" s="110"/>
      <c r="M1165" s="110"/>
      <c r="N1165" s="110"/>
      <c r="O1165" s="145"/>
      <c r="P1165" s="110"/>
    </row>
    <row r="1166" spans="2:16" x14ac:dyDescent="0.25">
      <c r="B1166"/>
      <c r="C1166"/>
      <c r="D1166"/>
      <c r="F1166"/>
      <c r="K1166" s="87"/>
      <c r="L1166" s="110"/>
      <c r="M1166" s="110"/>
      <c r="N1166" s="110"/>
      <c r="O1166" s="145"/>
      <c r="P1166" s="110"/>
    </row>
    <row r="1167" spans="2:16" x14ac:dyDescent="0.25">
      <c r="B1167"/>
      <c r="C1167"/>
      <c r="D1167"/>
      <c r="F1167"/>
      <c r="K1167" s="87"/>
      <c r="L1167" s="110"/>
      <c r="M1167" s="110"/>
      <c r="N1167" s="110"/>
      <c r="O1167" s="145"/>
      <c r="P1167" s="110"/>
    </row>
    <row r="1168" spans="2:16" x14ac:dyDescent="0.25">
      <c r="B1168"/>
      <c r="C1168"/>
      <c r="D1168"/>
      <c r="F1168"/>
      <c r="K1168" s="87"/>
      <c r="L1168" s="110"/>
      <c r="M1168" s="110"/>
      <c r="N1168" s="110"/>
      <c r="O1168" s="145"/>
      <c r="P1168" s="110"/>
    </row>
    <row r="1169" spans="2:16" x14ac:dyDescent="0.25">
      <c r="B1169"/>
      <c r="C1169"/>
      <c r="D1169"/>
      <c r="F1169"/>
      <c r="K1169" s="87"/>
      <c r="L1169" s="110"/>
      <c r="M1169" s="110"/>
      <c r="N1169" s="110"/>
      <c r="O1169" s="145"/>
      <c r="P1169" s="110"/>
    </row>
    <row r="1170" spans="2:16" x14ac:dyDescent="0.25">
      <c r="B1170"/>
      <c r="C1170"/>
      <c r="D1170"/>
      <c r="F1170"/>
      <c r="K1170" s="87"/>
      <c r="L1170" s="110"/>
      <c r="M1170" s="110"/>
      <c r="N1170" s="110"/>
      <c r="O1170" s="145"/>
      <c r="P1170" s="110"/>
    </row>
    <row r="1171" spans="2:16" x14ac:dyDescent="0.25">
      <c r="B1171"/>
      <c r="C1171"/>
      <c r="D1171"/>
      <c r="F1171"/>
      <c r="K1171" s="87"/>
      <c r="L1171" s="110"/>
      <c r="M1171" s="110"/>
      <c r="N1171" s="110"/>
      <c r="O1171" s="145"/>
      <c r="P1171" s="110"/>
    </row>
    <row r="1172" spans="2:16" x14ac:dyDescent="0.25">
      <c r="B1172"/>
      <c r="C1172"/>
      <c r="D1172"/>
      <c r="F1172"/>
      <c r="K1172" s="87"/>
      <c r="L1172" s="110"/>
      <c r="M1172" s="110"/>
      <c r="N1172" s="110"/>
      <c r="O1172" s="145"/>
      <c r="P1172" s="110"/>
    </row>
    <row r="1173" spans="2:16" x14ac:dyDescent="0.25">
      <c r="B1173"/>
      <c r="C1173"/>
      <c r="D1173"/>
      <c r="F1173"/>
      <c r="K1173" s="87"/>
      <c r="L1173" s="110"/>
      <c r="M1173" s="110"/>
      <c r="N1173" s="110"/>
      <c r="O1173" s="145"/>
      <c r="P1173" s="110"/>
    </row>
    <row r="1174" spans="2:16" x14ac:dyDescent="0.25">
      <c r="B1174"/>
      <c r="C1174"/>
      <c r="D1174"/>
      <c r="F1174"/>
      <c r="K1174" s="87"/>
      <c r="L1174" s="110"/>
      <c r="M1174" s="110"/>
      <c r="N1174" s="110"/>
      <c r="O1174" s="145"/>
      <c r="P1174" s="110"/>
    </row>
    <row r="1175" spans="2:16" x14ac:dyDescent="0.25">
      <c r="B1175"/>
      <c r="C1175"/>
      <c r="D1175"/>
      <c r="F1175"/>
      <c r="K1175" s="87"/>
      <c r="L1175" s="110"/>
      <c r="M1175" s="110"/>
      <c r="N1175" s="110"/>
      <c r="O1175" s="145"/>
      <c r="P1175" s="110"/>
    </row>
    <row r="1176" spans="2:16" x14ac:dyDescent="0.25">
      <c r="B1176"/>
      <c r="C1176"/>
      <c r="D1176"/>
      <c r="F1176"/>
      <c r="K1176" s="87"/>
      <c r="L1176" s="110"/>
      <c r="M1176" s="110"/>
      <c r="N1176" s="110"/>
      <c r="O1176" s="145"/>
      <c r="P1176" s="110"/>
    </row>
    <row r="1177" spans="2:16" x14ac:dyDescent="0.25">
      <c r="B1177"/>
      <c r="C1177"/>
      <c r="D1177"/>
      <c r="F1177"/>
      <c r="K1177" s="87"/>
      <c r="L1177" s="110"/>
      <c r="M1177" s="110"/>
      <c r="N1177" s="110"/>
      <c r="O1177" s="145"/>
      <c r="P1177" s="110"/>
    </row>
    <row r="1178" spans="2:16" x14ac:dyDescent="0.25">
      <c r="B1178"/>
      <c r="C1178"/>
      <c r="D1178"/>
      <c r="F1178"/>
      <c r="K1178" s="87"/>
      <c r="L1178" s="110"/>
      <c r="M1178" s="110"/>
      <c r="N1178" s="110"/>
      <c r="O1178" s="145"/>
      <c r="P1178" s="110"/>
    </row>
    <row r="1179" spans="2:16" x14ac:dyDescent="0.25">
      <c r="B1179"/>
      <c r="C1179"/>
      <c r="D1179"/>
      <c r="F1179"/>
      <c r="K1179" s="87"/>
      <c r="L1179" s="110"/>
      <c r="M1179" s="110"/>
      <c r="N1179" s="110"/>
      <c r="O1179" s="145"/>
      <c r="P1179" s="110"/>
    </row>
    <row r="1180" spans="2:16" x14ac:dyDescent="0.25">
      <c r="B1180"/>
      <c r="C1180"/>
      <c r="D1180"/>
      <c r="F1180"/>
      <c r="K1180" s="87"/>
      <c r="L1180" s="110"/>
      <c r="M1180" s="110"/>
      <c r="N1180" s="110"/>
      <c r="O1180" s="145"/>
      <c r="P1180" s="110"/>
    </row>
    <row r="1181" spans="2:16" x14ac:dyDescent="0.25">
      <c r="B1181"/>
      <c r="C1181"/>
      <c r="D1181"/>
      <c r="F1181"/>
      <c r="K1181" s="87"/>
      <c r="L1181" s="110"/>
      <c r="M1181" s="110"/>
      <c r="N1181" s="110"/>
      <c r="O1181" s="145"/>
      <c r="P1181" s="110"/>
    </row>
    <row r="1182" spans="2:16" x14ac:dyDescent="0.25">
      <c r="B1182"/>
      <c r="C1182"/>
      <c r="D1182"/>
      <c r="F1182"/>
      <c r="K1182" s="87"/>
      <c r="L1182" s="110"/>
      <c r="M1182" s="110"/>
      <c r="N1182" s="110"/>
      <c r="O1182" s="145"/>
      <c r="P1182" s="110"/>
    </row>
    <row r="1183" spans="2:16" x14ac:dyDescent="0.25">
      <c r="B1183"/>
      <c r="C1183"/>
      <c r="D1183"/>
      <c r="F1183"/>
      <c r="K1183" s="87"/>
      <c r="L1183" s="110"/>
      <c r="M1183" s="110"/>
      <c r="N1183" s="110"/>
      <c r="O1183" s="145"/>
      <c r="P1183" s="110"/>
    </row>
    <row r="1184" spans="2:16" x14ac:dyDescent="0.25">
      <c r="B1184"/>
      <c r="C1184"/>
      <c r="D1184"/>
      <c r="F1184"/>
      <c r="K1184" s="87"/>
      <c r="L1184" s="110"/>
      <c r="M1184" s="110"/>
      <c r="N1184" s="110"/>
      <c r="O1184" s="145"/>
      <c r="P1184" s="110"/>
    </row>
    <row r="1185" spans="2:16" x14ac:dyDescent="0.25">
      <c r="B1185"/>
      <c r="C1185"/>
      <c r="D1185"/>
      <c r="F1185"/>
      <c r="K1185" s="87"/>
      <c r="L1185" s="110"/>
      <c r="M1185" s="110"/>
      <c r="N1185" s="110"/>
      <c r="O1185" s="145"/>
      <c r="P1185" s="110"/>
    </row>
    <row r="1186" spans="2:16" x14ac:dyDescent="0.25">
      <c r="B1186"/>
      <c r="C1186"/>
      <c r="D1186"/>
      <c r="F1186"/>
      <c r="K1186" s="87"/>
      <c r="L1186" s="110"/>
      <c r="M1186" s="110"/>
      <c r="N1186" s="110"/>
      <c r="O1186" s="145"/>
      <c r="P1186" s="110"/>
    </row>
    <row r="1187" spans="2:16" x14ac:dyDescent="0.25">
      <c r="B1187"/>
      <c r="C1187"/>
      <c r="D1187"/>
      <c r="F1187"/>
      <c r="K1187" s="87"/>
      <c r="L1187" s="110"/>
      <c r="M1187" s="110"/>
      <c r="N1187" s="110"/>
      <c r="O1187" s="145"/>
      <c r="P1187" s="110"/>
    </row>
    <row r="1188" spans="2:16" x14ac:dyDescent="0.25">
      <c r="B1188"/>
      <c r="C1188"/>
      <c r="D1188"/>
      <c r="F1188"/>
      <c r="K1188" s="87"/>
      <c r="L1188" s="110"/>
      <c r="M1188" s="110"/>
      <c r="N1188" s="110"/>
      <c r="O1188" s="145"/>
      <c r="P1188" s="110"/>
    </row>
    <row r="1189" spans="2:16" x14ac:dyDescent="0.25">
      <c r="B1189"/>
      <c r="C1189"/>
      <c r="D1189"/>
      <c r="F1189"/>
      <c r="K1189" s="87"/>
      <c r="L1189" s="110"/>
      <c r="M1189" s="110"/>
      <c r="N1189" s="110"/>
      <c r="O1189" s="145"/>
      <c r="P1189" s="110"/>
    </row>
    <row r="1190" spans="2:16" x14ac:dyDescent="0.25">
      <c r="B1190"/>
      <c r="C1190"/>
      <c r="D1190"/>
      <c r="F1190"/>
      <c r="K1190" s="87"/>
      <c r="L1190" s="110"/>
      <c r="M1190" s="110"/>
      <c r="N1190" s="110"/>
      <c r="O1190" s="145"/>
      <c r="P1190" s="110"/>
    </row>
    <row r="1191" spans="2:16" x14ac:dyDescent="0.25">
      <c r="B1191"/>
      <c r="C1191"/>
      <c r="D1191"/>
      <c r="F1191"/>
      <c r="K1191" s="87"/>
      <c r="L1191" s="110"/>
      <c r="M1191" s="110"/>
      <c r="N1191" s="110"/>
      <c r="O1191" s="145"/>
      <c r="P1191" s="110"/>
    </row>
    <row r="1192" spans="2:16" x14ac:dyDescent="0.25">
      <c r="B1192"/>
      <c r="C1192"/>
      <c r="D1192"/>
      <c r="F1192"/>
      <c r="K1192" s="87"/>
      <c r="L1192" s="110"/>
      <c r="M1192" s="110"/>
      <c r="N1192" s="110"/>
      <c r="O1192" s="145"/>
      <c r="P1192" s="110"/>
    </row>
    <row r="1193" spans="2:16" x14ac:dyDescent="0.25">
      <c r="B1193"/>
      <c r="C1193"/>
      <c r="D1193"/>
      <c r="F1193"/>
      <c r="K1193" s="87"/>
      <c r="L1193" s="110"/>
      <c r="M1193" s="110"/>
      <c r="N1193" s="110"/>
      <c r="O1193" s="145"/>
      <c r="P1193" s="110"/>
    </row>
    <row r="1194" spans="2:16" x14ac:dyDescent="0.25">
      <c r="B1194"/>
      <c r="C1194"/>
      <c r="D1194"/>
      <c r="F1194"/>
      <c r="K1194" s="87"/>
      <c r="L1194" s="110"/>
      <c r="M1194" s="110"/>
      <c r="N1194" s="110"/>
      <c r="O1194" s="145"/>
      <c r="P1194" s="110"/>
    </row>
    <row r="1195" spans="2:16" x14ac:dyDescent="0.25">
      <c r="B1195"/>
      <c r="C1195"/>
      <c r="D1195"/>
      <c r="F1195"/>
      <c r="K1195" s="87"/>
      <c r="L1195" s="110"/>
      <c r="M1195" s="110"/>
      <c r="N1195" s="110"/>
      <c r="O1195" s="145"/>
      <c r="P1195" s="110"/>
    </row>
    <row r="1196" spans="2:16" x14ac:dyDescent="0.25">
      <c r="B1196"/>
      <c r="C1196"/>
      <c r="D1196"/>
      <c r="F1196"/>
      <c r="K1196" s="87"/>
      <c r="L1196" s="110"/>
      <c r="M1196" s="110"/>
      <c r="N1196" s="110"/>
      <c r="O1196" s="145"/>
      <c r="P1196" s="110"/>
    </row>
    <row r="1197" spans="2:16" x14ac:dyDescent="0.25">
      <c r="B1197"/>
      <c r="C1197"/>
      <c r="D1197"/>
      <c r="F1197"/>
      <c r="K1197" s="87"/>
      <c r="L1197" s="110"/>
      <c r="M1197" s="110"/>
      <c r="N1197" s="110"/>
      <c r="O1197" s="145"/>
      <c r="P1197" s="110"/>
    </row>
    <row r="1198" spans="2:16" x14ac:dyDescent="0.25">
      <c r="B1198"/>
      <c r="C1198"/>
      <c r="D1198"/>
      <c r="F1198"/>
      <c r="K1198" s="87"/>
      <c r="L1198" s="110"/>
      <c r="M1198" s="110"/>
      <c r="N1198" s="110"/>
      <c r="O1198" s="145"/>
      <c r="P1198" s="110"/>
    </row>
    <row r="1199" spans="2:16" x14ac:dyDescent="0.25">
      <c r="B1199"/>
      <c r="C1199"/>
      <c r="D1199"/>
      <c r="F1199"/>
      <c r="K1199" s="87"/>
      <c r="L1199" s="110"/>
      <c r="M1199" s="110"/>
      <c r="N1199" s="110"/>
      <c r="O1199" s="145"/>
      <c r="P1199" s="110"/>
    </row>
    <row r="1200" spans="2:16" x14ac:dyDescent="0.25">
      <c r="B1200"/>
      <c r="C1200"/>
      <c r="D1200"/>
      <c r="F1200"/>
      <c r="K1200" s="87"/>
      <c r="L1200" s="110"/>
      <c r="M1200" s="110"/>
      <c r="N1200" s="110"/>
      <c r="O1200" s="145"/>
      <c r="P1200" s="110"/>
    </row>
    <row r="1201" spans="2:16" x14ac:dyDescent="0.25">
      <c r="B1201"/>
      <c r="C1201"/>
      <c r="D1201"/>
      <c r="F1201"/>
      <c r="K1201" s="87"/>
      <c r="L1201" s="110"/>
      <c r="M1201" s="110"/>
      <c r="N1201" s="110"/>
      <c r="O1201" s="145"/>
      <c r="P1201" s="110"/>
    </row>
    <row r="1202" spans="2:16" x14ac:dyDescent="0.25">
      <c r="B1202"/>
      <c r="C1202"/>
      <c r="D1202"/>
      <c r="F1202"/>
      <c r="K1202" s="87"/>
      <c r="L1202" s="110"/>
      <c r="M1202" s="110"/>
      <c r="N1202" s="110"/>
      <c r="O1202" s="145"/>
      <c r="P1202" s="110"/>
    </row>
    <row r="1203" spans="2:16" x14ac:dyDescent="0.25">
      <c r="B1203"/>
      <c r="C1203"/>
      <c r="D1203"/>
      <c r="F1203"/>
      <c r="K1203" s="87"/>
      <c r="L1203" s="110"/>
      <c r="M1203" s="110"/>
      <c r="N1203" s="110"/>
      <c r="O1203" s="145"/>
      <c r="P1203" s="110"/>
    </row>
    <row r="1204" spans="2:16" x14ac:dyDescent="0.25">
      <c r="B1204"/>
      <c r="C1204"/>
      <c r="D1204"/>
      <c r="F1204"/>
      <c r="K1204" s="87"/>
      <c r="L1204" s="110"/>
      <c r="M1204" s="110"/>
      <c r="N1204" s="110"/>
      <c r="O1204" s="145"/>
      <c r="P1204" s="110"/>
    </row>
    <row r="1205" spans="2:16" x14ac:dyDescent="0.25">
      <c r="B1205"/>
      <c r="C1205"/>
      <c r="D1205"/>
      <c r="F1205"/>
      <c r="K1205" s="87"/>
      <c r="L1205" s="110"/>
      <c r="M1205" s="110"/>
      <c r="N1205" s="110"/>
      <c r="O1205" s="145"/>
      <c r="P1205" s="110"/>
    </row>
    <row r="1206" spans="2:16" x14ac:dyDescent="0.25">
      <c r="B1206"/>
      <c r="C1206"/>
      <c r="D1206"/>
      <c r="F1206"/>
      <c r="K1206" s="87"/>
      <c r="L1206" s="110"/>
      <c r="M1206" s="110"/>
      <c r="N1206" s="110"/>
      <c r="O1206" s="145"/>
      <c r="P1206" s="110"/>
    </row>
    <row r="1207" spans="2:16" x14ac:dyDescent="0.25">
      <c r="B1207"/>
      <c r="C1207"/>
      <c r="D1207"/>
      <c r="F1207"/>
      <c r="K1207" s="87"/>
      <c r="L1207" s="110"/>
      <c r="M1207" s="110"/>
      <c r="N1207" s="110"/>
      <c r="O1207" s="145"/>
      <c r="P1207" s="110"/>
    </row>
    <row r="1208" spans="2:16" x14ac:dyDescent="0.25">
      <c r="B1208"/>
      <c r="C1208"/>
      <c r="D1208"/>
      <c r="F1208"/>
      <c r="K1208" s="87"/>
      <c r="L1208" s="110"/>
      <c r="M1208" s="110"/>
      <c r="N1208" s="110"/>
      <c r="O1208" s="145"/>
      <c r="P1208" s="110"/>
    </row>
    <row r="1209" spans="2:16" x14ac:dyDescent="0.25">
      <c r="B1209"/>
      <c r="C1209"/>
      <c r="D1209"/>
      <c r="F1209"/>
      <c r="K1209" s="87"/>
      <c r="L1209" s="110"/>
      <c r="M1209" s="110"/>
      <c r="N1209" s="110"/>
      <c r="O1209" s="145"/>
      <c r="P1209" s="110"/>
    </row>
    <row r="1210" spans="2:16" x14ac:dyDescent="0.25">
      <c r="B1210"/>
      <c r="C1210"/>
      <c r="D1210"/>
      <c r="F1210"/>
      <c r="K1210" s="87"/>
      <c r="L1210" s="110"/>
      <c r="M1210" s="110"/>
      <c r="N1210" s="110"/>
      <c r="O1210" s="145"/>
      <c r="P1210" s="110"/>
    </row>
    <row r="1211" spans="2:16" x14ac:dyDescent="0.25">
      <c r="B1211"/>
      <c r="C1211"/>
      <c r="D1211"/>
      <c r="F1211"/>
      <c r="K1211" s="87"/>
      <c r="L1211" s="110"/>
      <c r="M1211" s="110"/>
      <c r="N1211" s="110"/>
      <c r="O1211" s="145"/>
      <c r="P1211" s="110"/>
    </row>
    <row r="1212" spans="2:16" x14ac:dyDescent="0.25">
      <c r="B1212"/>
      <c r="C1212"/>
      <c r="D1212"/>
      <c r="F1212"/>
      <c r="K1212" s="87"/>
      <c r="L1212" s="110"/>
      <c r="M1212" s="110"/>
      <c r="N1212" s="110"/>
      <c r="O1212" s="145"/>
      <c r="P1212" s="110"/>
    </row>
    <row r="1213" spans="2:16" x14ac:dyDescent="0.25">
      <c r="B1213"/>
      <c r="C1213"/>
      <c r="D1213"/>
      <c r="F1213"/>
      <c r="K1213" s="87"/>
      <c r="L1213" s="110"/>
      <c r="M1213" s="110"/>
      <c r="N1213" s="110"/>
      <c r="O1213" s="145"/>
      <c r="P1213" s="110"/>
    </row>
    <row r="1214" spans="2:16" x14ac:dyDescent="0.25">
      <c r="B1214"/>
      <c r="C1214"/>
      <c r="D1214"/>
      <c r="F1214"/>
      <c r="K1214" s="87"/>
      <c r="L1214" s="110"/>
      <c r="M1214" s="110"/>
      <c r="N1214" s="110"/>
      <c r="O1214" s="145"/>
      <c r="P1214" s="110"/>
    </row>
    <row r="1215" spans="2:16" x14ac:dyDescent="0.25">
      <c r="B1215"/>
      <c r="C1215"/>
      <c r="D1215"/>
      <c r="F1215"/>
      <c r="K1215" s="87"/>
      <c r="L1215" s="110"/>
      <c r="M1215" s="110"/>
      <c r="N1215" s="110"/>
      <c r="O1215" s="145"/>
      <c r="P1215" s="110"/>
    </row>
    <row r="1216" spans="2:16" x14ac:dyDescent="0.25">
      <c r="B1216"/>
      <c r="C1216"/>
      <c r="D1216"/>
      <c r="F1216"/>
      <c r="K1216" s="87"/>
      <c r="L1216" s="110"/>
      <c r="M1216" s="110"/>
      <c r="N1216" s="110"/>
      <c r="O1216" s="145"/>
      <c r="P1216" s="110"/>
    </row>
    <row r="1217" spans="2:16" x14ac:dyDescent="0.25">
      <c r="B1217"/>
      <c r="C1217"/>
      <c r="D1217"/>
      <c r="F1217"/>
      <c r="K1217" s="87"/>
      <c r="L1217" s="110"/>
      <c r="M1217" s="110"/>
      <c r="N1217" s="110"/>
      <c r="O1217" s="145"/>
      <c r="P1217" s="110"/>
    </row>
    <row r="1218" spans="2:16" x14ac:dyDescent="0.25">
      <c r="B1218"/>
      <c r="C1218"/>
      <c r="D1218"/>
      <c r="F1218"/>
      <c r="K1218" s="87"/>
      <c r="L1218" s="110"/>
      <c r="M1218" s="110"/>
      <c r="N1218" s="110"/>
      <c r="O1218" s="145"/>
      <c r="P1218" s="110"/>
    </row>
    <row r="1219" spans="2:16" x14ac:dyDescent="0.25">
      <c r="B1219"/>
      <c r="C1219"/>
      <c r="D1219"/>
      <c r="F1219"/>
      <c r="K1219" s="87"/>
      <c r="L1219" s="110"/>
      <c r="M1219" s="110"/>
      <c r="N1219" s="110"/>
      <c r="O1219" s="145"/>
      <c r="P1219" s="110"/>
    </row>
    <row r="1220" spans="2:16" x14ac:dyDescent="0.25">
      <c r="B1220"/>
      <c r="C1220"/>
      <c r="D1220"/>
      <c r="F1220"/>
      <c r="K1220" s="87"/>
      <c r="L1220" s="110"/>
      <c r="M1220" s="110"/>
      <c r="N1220" s="110"/>
      <c r="O1220" s="145"/>
      <c r="P1220" s="110"/>
    </row>
    <row r="1221" spans="2:16" x14ac:dyDescent="0.25">
      <c r="B1221"/>
      <c r="C1221"/>
      <c r="D1221"/>
      <c r="F1221"/>
      <c r="K1221" s="87"/>
      <c r="L1221" s="110"/>
      <c r="M1221" s="110"/>
      <c r="N1221" s="110"/>
      <c r="O1221" s="145"/>
      <c r="P1221" s="110"/>
    </row>
    <row r="1222" spans="2:16" x14ac:dyDescent="0.25">
      <c r="B1222"/>
      <c r="C1222"/>
      <c r="D1222"/>
      <c r="F1222"/>
      <c r="K1222" s="87"/>
      <c r="L1222" s="110"/>
      <c r="M1222" s="110"/>
      <c r="N1222" s="110"/>
      <c r="O1222" s="145"/>
      <c r="P1222" s="110"/>
    </row>
    <row r="1223" spans="2:16" x14ac:dyDescent="0.25">
      <c r="B1223"/>
      <c r="C1223"/>
      <c r="D1223"/>
      <c r="F1223"/>
      <c r="K1223" s="87"/>
      <c r="L1223" s="110"/>
      <c r="M1223" s="110"/>
      <c r="N1223" s="110"/>
      <c r="O1223" s="145"/>
      <c r="P1223" s="110"/>
    </row>
    <row r="1224" spans="2:16" x14ac:dyDescent="0.25">
      <c r="B1224"/>
      <c r="C1224"/>
      <c r="D1224"/>
      <c r="F1224"/>
      <c r="K1224" s="87"/>
      <c r="L1224" s="110"/>
      <c r="M1224" s="110"/>
      <c r="N1224" s="110"/>
      <c r="O1224" s="145"/>
      <c r="P1224" s="110"/>
    </row>
    <row r="1225" spans="2:16" x14ac:dyDescent="0.25">
      <c r="B1225"/>
      <c r="C1225"/>
      <c r="D1225"/>
      <c r="F1225"/>
      <c r="K1225" s="87"/>
      <c r="L1225" s="110"/>
      <c r="M1225" s="110"/>
      <c r="N1225" s="110"/>
      <c r="O1225" s="145"/>
      <c r="P1225" s="110"/>
    </row>
    <row r="1226" spans="2:16" x14ac:dyDescent="0.25">
      <c r="B1226"/>
      <c r="C1226"/>
      <c r="D1226"/>
      <c r="F1226"/>
      <c r="K1226" s="87"/>
      <c r="L1226" s="110"/>
      <c r="M1226" s="110"/>
      <c r="N1226" s="110"/>
      <c r="O1226" s="145"/>
      <c r="P1226" s="110"/>
    </row>
    <row r="1227" spans="2:16" x14ac:dyDescent="0.25">
      <c r="B1227"/>
      <c r="C1227"/>
      <c r="D1227"/>
      <c r="F1227"/>
      <c r="K1227" s="87"/>
      <c r="L1227" s="110"/>
      <c r="M1227" s="110"/>
      <c r="N1227" s="110"/>
      <c r="O1227" s="145"/>
      <c r="P1227" s="110"/>
    </row>
    <row r="1228" spans="2:16" x14ac:dyDescent="0.25">
      <c r="B1228"/>
      <c r="C1228"/>
      <c r="D1228"/>
      <c r="F1228"/>
      <c r="K1228" s="87"/>
      <c r="L1228" s="110"/>
      <c r="M1228" s="110"/>
      <c r="N1228" s="110"/>
      <c r="O1228" s="145"/>
      <c r="P1228" s="110"/>
    </row>
    <row r="1229" spans="2:16" x14ac:dyDescent="0.25">
      <c r="B1229"/>
      <c r="C1229"/>
      <c r="D1229"/>
      <c r="F1229"/>
      <c r="K1229" s="87"/>
      <c r="L1229" s="110"/>
      <c r="M1229" s="110"/>
      <c r="N1229" s="110"/>
      <c r="O1229" s="145"/>
      <c r="P1229" s="110"/>
    </row>
    <row r="1230" spans="2:16" x14ac:dyDescent="0.25">
      <c r="B1230"/>
      <c r="C1230"/>
      <c r="D1230"/>
      <c r="F1230"/>
      <c r="K1230" s="87"/>
      <c r="L1230" s="110"/>
      <c r="M1230" s="110"/>
      <c r="N1230" s="110"/>
      <c r="O1230" s="145"/>
      <c r="P1230" s="110"/>
    </row>
    <row r="1231" spans="2:16" x14ac:dyDescent="0.25">
      <c r="B1231"/>
      <c r="C1231"/>
      <c r="D1231"/>
      <c r="F1231"/>
      <c r="K1231" s="87"/>
      <c r="L1231" s="110"/>
      <c r="M1231" s="110"/>
      <c r="N1231" s="110"/>
      <c r="O1231" s="145"/>
      <c r="P1231" s="110"/>
    </row>
    <row r="1232" spans="2:16" x14ac:dyDescent="0.25">
      <c r="B1232"/>
      <c r="C1232"/>
      <c r="D1232"/>
      <c r="F1232"/>
      <c r="K1232" s="87"/>
      <c r="L1232" s="110"/>
      <c r="M1232" s="110"/>
      <c r="N1232" s="110"/>
      <c r="O1232" s="145"/>
      <c r="P1232" s="110"/>
    </row>
    <row r="1233" spans="2:16" x14ac:dyDescent="0.25">
      <c r="B1233"/>
      <c r="C1233"/>
      <c r="D1233"/>
      <c r="F1233"/>
      <c r="K1233" s="87"/>
      <c r="L1233" s="110"/>
      <c r="M1233" s="110"/>
      <c r="N1233" s="110"/>
      <c r="O1233" s="145"/>
      <c r="P1233" s="110"/>
    </row>
    <row r="1234" spans="2:16" x14ac:dyDescent="0.25">
      <c r="B1234"/>
      <c r="C1234"/>
      <c r="D1234"/>
      <c r="F1234"/>
      <c r="K1234" s="87"/>
      <c r="L1234" s="110"/>
      <c r="M1234" s="110"/>
      <c r="N1234" s="110"/>
      <c r="O1234" s="145"/>
      <c r="P1234" s="110"/>
    </row>
    <row r="1235" spans="2:16" x14ac:dyDescent="0.25">
      <c r="B1235"/>
      <c r="C1235"/>
      <c r="D1235"/>
      <c r="F1235"/>
      <c r="K1235" s="87"/>
      <c r="L1235" s="110"/>
      <c r="M1235" s="110"/>
      <c r="N1235" s="110"/>
      <c r="O1235" s="145"/>
      <c r="P1235" s="110"/>
    </row>
    <row r="1236" spans="2:16" x14ac:dyDescent="0.25">
      <c r="B1236"/>
      <c r="C1236"/>
      <c r="D1236"/>
      <c r="F1236"/>
      <c r="K1236" s="87"/>
      <c r="L1236" s="110"/>
      <c r="M1236" s="110"/>
      <c r="N1236" s="110"/>
      <c r="O1236" s="145"/>
      <c r="P1236" s="110"/>
    </row>
    <row r="1237" spans="2:16" x14ac:dyDescent="0.25">
      <c r="B1237"/>
      <c r="C1237"/>
      <c r="D1237"/>
      <c r="F1237"/>
      <c r="K1237" s="87"/>
      <c r="L1237" s="110"/>
      <c r="M1237" s="110"/>
      <c r="N1237" s="110"/>
      <c r="O1237" s="145"/>
      <c r="P1237" s="110"/>
    </row>
    <row r="1238" spans="2:16" x14ac:dyDescent="0.25">
      <c r="B1238"/>
      <c r="C1238"/>
      <c r="D1238"/>
      <c r="F1238"/>
      <c r="K1238" s="87"/>
      <c r="L1238" s="110"/>
      <c r="M1238" s="110"/>
      <c r="N1238" s="110"/>
      <c r="O1238" s="145"/>
      <c r="P1238" s="110"/>
    </row>
    <row r="1239" spans="2:16" x14ac:dyDescent="0.25">
      <c r="B1239"/>
      <c r="C1239"/>
      <c r="D1239"/>
      <c r="F1239"/>
      <c r="K1239" s="87"/>
      <c r="L1239" s="110"/>
      <c r="M1239" s="110"/>
      <c r="N1239" s="110"/>
      <c r="O1239" s="145"/>
      <c r="P1239" s="110"/>
    </row>
    <row r="1240" spans="2:16" x14ac:dyDescent="0.25">
      <c r="B1240"/>
      <c r="C1240"/>
      <c r="D1240"/>
      <c r="F1240"/>
      <c r="K1240" s="87"/>
      <c r="L1240" s="110"/>
      <c r="M1240" s="110"/>
      <c r="N1240" s="110"/>
      <c r="O1240" s="145"/>
      <c r="P1240" s="110"/>
    </row>
    <row r="1241" spans="2:16" x14ac:dyDescent="0.25">
      <c r="B1241"/>
      <c r="C1241"/>
      <c r="D1241"/>
      <c r="F1241"/>
      <c r="K1241" s="87"/>
      <c r="L1241" s="110"/>
      <c r="M1241" s="110"/>
      <c r="N1241" s="110"/>
      <c r="O1241" s="145"/>
      <c r="P1241" s="110"/>
    </row>
    <row r="1242" spans="2:16" x14ac:dyDescent="0.25">
      <c r="B1242"/>
      <c r="C1242"/>
      <c r="D1242"/>
      <c r="F1242"/>
      <c r="K1242" s="87"/>
      <c r="L1242" s="110"/>
      <c r="M1242" s="110"/>
      <c r="N1242" s="110"/>
      <c r="O1242" s="145"/>
      <c r="P1242" s="110"/>
    </row>
    <row r="1243" spans="2:16" x14ac:dyDescent="0.25">
      <c r="B1243"/>
      <c r="C1243"/>
      <c r="D1243"/>
      <c r="F1243"/>
      <c r="K1243" s="87"/>
      <c r="L1243" s="110"/>
      <c r="M1243" s="110"/>
      <c r="N1243" s="110"/>
      <c r="O1243" s="145"/>
      <c r="P1243" s="110"/>
    </row>
    <row r="1244" spans="2:16" x14ac:dyDescent="0.25">
      <c r="B1244"/>
      <c r="C1244"/>
      <c r="D1244"/>
      <c r="F1244"/>
      <c r="K1244" s="87"/>
      <c r="L1244" s="110"/>
      <c r="M1244" s="110"/>
      <c r="N1244" s="110"/>
      <c r="O1244" s="145"/>
      <c r="P1244" s="110"/>
    </row>
    <row r="1245" spans="2:16" x14ac:dyDescent="0.25">
      <c r="B1245"/>
      <c r="C1245"/>
      <c r="D1245"/>
      <c r="F1245"/>
      <c r="K1245" s="87"/>
      <c r="L1245" s="110"/>
      <c r="M1245" s="110"/>
      <c r="N1245" s="110"/>
      <c r="O1245" s="145"/>
      <c r="P1245" s="110"/>
    </row>
    <row r="1246" spans="2:16" x14ac:dyDescent="0.25">
      <c r="B1246"/>
      <c r="C1246"/>
      <c r="D1246"/>
      <c r="F1246"/>
      <c r="K1246" s="87"/>
      <c r="L1246" s="110"/>
      <c r="M1246" s="110"/>
      <c r="N1246" s="110"/>
      <c r="O1246" s="145"/>
      <c r="P1246" s="110"/>
    </row>
    <row r="1247" spans="2:16" x14ac:dyDescent="0.25">
      <c r="B1247"/>
      <c r="C1247"/>
      <c r="D1247"/>
      <c r="F1247"/>
      <c r="K1247" s="87"/>
      <c r="L1247" s="110"/>
      <c r="M1247" s="110"/>
      <c r="N1247" s="110"/>
      <c r="O1247" s="145"/>
      <c r="P1247" s="110"/>
    </row>
    <row r="1248" spans="2:16" x14ac:dyDescent="0.25">
      <c r="B1248"/>
      <c r="C1248"/>
      <c r="D1248"/>
      <c r="F1248"/>
      <c r="K1248" s="87"/>
      <c r="L1248" s="110"/>
      <c r="M1248" s="110"/>
      <c r="N1248" s="110"/>
      <c r="O1248" s="145"/>
      <c r="P1248" s="110"/>
    </row>
    <row r="1249" spans="2:16" x14ac:dyDescent="0.25">
      <c r="B1249"/>
      <c r="C1249"/>
      <c r="D1249"/>
      <c r="F1249"/>
      <c r="K1249" s="87"/>
      <c r="L1249" s="110"/>
      <c r="M1249" s="110"/>
      <c r="N1249" s="110"/>
      <c r="O1249" s="145"/>
      <c r="P1249" s="110"/>
    </row>
    <row r="1250" spans="2:16" x14ac:dyDescent="0.25">
      <c r="B1250"/>
      <c r="C1250"/>
      <c r="D1250"/>
      <c r="F1250"/>
      <c r="K1250" s="87"/>
      <c r="L1250" s="110"/>
      <c r="M1250" s="110"/>
      <c r="N1250" s="110"/>
      <c r="O1250" s="145"/>
      <c r="P1250" s="110"/>
    </row>
    <row r="1251" spans="2:16" x14ac:dyDescent="0.25">
      <c r="B1251"/>
      <c r="C1251"/>
      <c r="D1251"/>
      <c r="F1251"/>
      <c r="K1251" s="87"/>
      <c r="L1251" s="110"/>
      <c r="M1251" s="110"/>
      <c r="N1251" s="110"/>
      <c r="O1251" s="145"/>
      <c r="P1251" s="110"/>
    </row>
    <row r="1252" spans="2:16" x14ac:dyDescent="0.25">
      <c r="B1252"/>
      <c r="C1252"/>
      <c r="D1252"/>
      <c r="F1252"/>
      <c r="K1252" s="87"/>
      <c r="L1252" s="110"/>
      <c r="M1252" s="110"/>
      <c r="N1252" s="110"/>
      <c r="O1252" s="145"/>
      <c r="P1252" s="110"/>
    </row>
    <row r="1253" spans="2:16" x14ac:dyDescent="0.25">
      <c r="B1253"/>
      <c r="C1253"/>
      <c r="D1253"/>
      <c r="F1253"/>
      <c r="K1253" s="87"/>
      <c r="L1253" s="110"/>
      <c r="M1253" s="110"/>
      <c r="N1253" s="110"/>
      <c r="O1253" s="145"/>
      <c r="P1253" s="110"/>
    </row>
    <row r="1254" spans="2:16" x14ac:dyDescent="0.25">
      <c r="B1254"/>
      <c r="C1254"/>
      <c r="D1254"/>
      <c r="F1254"/>
      <c r="K1254" s="87"/>
      <c r="L1254" s="110"/>
      <c r="M1254" s="110"/>
      <c r="N1254" s="110"/>
      <c r="O1254" s="145"/>
      <c r="P1254" s="110"/>
    </row>
    <row r="1255" spans="2:16" x14ac:dyDescent="0.25">
      <c r="B1255"/>
      <c r="C1255"/>
      <c r="D1255"/>
      <c r="F1255"/>
      <c r="K1255" s="87"/>
      <c r="L1255" s="110"/>
      <c r="M1255" s="110"/>
      <c r="N1255" s="110"/>
      <c r="O1255" s="145"/>
      <c r="P1255" s="110"/>
    </row>
    <row r="1256" spans="2:16" x14ac:dyDescent="0.25">
      <c r="B1256"/>
      <c r="C1256"/>
      <c r="D1256"/>
      <c r="F1256"/>
      <c r="K1256" s="87"/>
      <c r="L1256" s="110"/>
      <c r="M1256" s="110"/>
      <c r="N1256" s="110"/>
      <c r="O1256" s="145"/>
      <c r="P1256" s="110"/>
    </row>
    <row r="1257" spans="2:16" x14ac:dyDescent="0.25">
      <c r="B1257"/>
      <c r="C1257"/>
      <c r="D1257"/>
      <c r="F1257"/>
      <c r="K1257" s="87"/>
      <c r="L1257" s="110"/>
      <c r="M1257" s="110"/>
      <c r="N1257" s="110"/>
      <c r="O1257" s="145"/>
      <c r="P1257" s="110"/>
    </row>
    <row r="1258" spans="2:16" x14ac:dyDescent="0.25">
      <c r="B1258"/>
      <c r="C1258"/>
      <c r="D1258"/>
      <c r="F1258"/>
      <c r="K1258" s="87"/>
      <c r="L1258" s="110"/>
      <c r="M1258" s="110"/>
      <c r="N1258" s="110"/>
      <c r="O1258" s="145"/>
      <c r="P1258" s="110"/>
    </row>
    <row r="1259" spans="2:16" x14ac:dyDescent="0.25">
      <c r="B1259"/>
      <c r="C1259"/>
      <c r="D1259"/>
      <c r="F1259"/>
      <c r="K1259" s="87"/>
      <c r="L1259" s="110"/>
      <c r="M1259" s="110"/>
      <c r="N1259" s="110"/>
      <c r="O1259" s="145"/>
      <c r="P1259" s="110"/>
    </row>
    <row r="1260" spans="2:16" x14ac:dyDescent="0.25">
      <c r="B1260"/>
      <c r="C1260"/>
      <c r="D1260"/>
      <c r="F1260"/>
      <c r="K1260" s="87"/>
      <c r="L1260" s="110"/>
      <c r="M1260" s="110"/>
      <c r="N1260" s="110"/>
      <c r="O1260" s="145"/>
      <c r="P1260" s="110"/>
    </row>
    <row r="1261" spans="2:16" x14ac:dyDescent="0.25">
      <c r="B1261"/>
      <c r="C1261"/>
      <c r="D1261"/>
      <c r="F1261"/>
      <c r="K1261" s="87"/>
      <c r="L1261" s="110"/>
      <c r="M1261" s="110"/>
      <c r="N1261" s="110"/>
      <c r="O1261" s="145"/>
      <c r="P1261" s="110"/>
    </row>
    <row r="1262" spans="2:16" x14ac:dyDescent="0.25">
      <c r="B1262"/>
      <c r="C1262"/>
      <c r="D1262"/>
      <c r="F1262"/>
      <c r="K1262" s="87"/>
      <c r="L1262" s="110"/>
      <c r="M1262" s="110"/>
      <c r="N1262" s="110"/>
      <c r="O1262" s="145"/>
      <c r="P1262" s="110"/>
    </row>
    <row r="1263" spans="2:16" x14ac:dyDescent="0.25">
      <c r="B1263"/>
      <c r="C1263"/>
      <c r="D1263"/>
      <c r="F1263"/>
      <c r="K1263" s="87"/>
      <c r="L1263" s="110"/>
      <c r="M1263" s="110"/>
      <c r="N1263" s="110"/>
      <c r="O1263" s="145"/>
      <c r="P1263" s="110"/>
    </row>
    <row r="1264" spans="2:16" x14ac:dyDescent="0.25">
      <c r="B1264"/>
      <c r="C1264"/>
      <c r="D1264"/>
      <c r="F1264"/>
      <c r="K1264" s="87"/>
      <c r="L1264" s="110"/>
      <c r="M1264" s="110"/>
      <c r="N1264" s="110"/>
      <c r="O1264" s="145"/>
      <c r="P1264" s="110"/>
    </row>
    <row r="1265" spans="2:16" x14ac:dyDescent="0.25">
      <c r="B1265"/>
      <c r="C1265"/>
      <c r="D1265"/>
      <c r="F1265"/>
      <c r="K1265" s="87"/>
      <c r="L1265" s="110"/>
      <c r="M1265" s="110"/>
      <c r="N1265" s="110"/>
      <c r="O1265" s="145"/>
      <c r="P1265" s="110"/>
    </row>
    <row r="1266" spans="2:16" x14ac:dyDescent="0.25">
      <c r="B1266"/>
      <c r="C1266"/>
      <c r="D1266"/>
      <c r="F1266"/>
      <c r="K1266" s="87"/>
      <c r="L1266" s="110"/>
      <c r="M1266" s="110"/>
      <c r="N1266" s="110"/>
      <c r="O1266" s="145"/>
      <c r="P1266" s="110"/>
    </row>
    <row r="1267" spans="2:16" x14ac:dyDescent="0.25">
      <c r="B1267"/>
      <c r="C1267"/>
      <c r="D1267"/>
      <c r="F1267"/>
      <c r="K1267" s="87"/>
      <c r="L1267" s="110"/>
      <c r="M1267" s="110"/>
      <c r="N1267" s="110"/>
      <c r="O1267" s="145"/>
      <c r="P1267" s="110"/>
    </row>
    <row r="1268" spans="2:16" x14ac:dyDescent="0.25">
      <c r="B1268"/>
      <c r="C1268"/>
      <c r="D1268"/>
      <c r="F1268"/>
      <c r="K1268" s="87"/>
      <c r="L1268" s="110"/>
      <c r="M1268" s="110"/>
      <c r="N1268" s="110"/>
      <c r="O1268" s="145"/>
      <c r="P1268" s="110"/>
    </row>
    <row r="1269" spans="2:16" x14ac:dyDescent="0.25">
      <c r="B1269"/>
      <c r="C1269"/>
      <c r="D1269"/>
      <c r="F1269"/>
      <c r="K1269" s="87"/>
      <c r="L1269" s="110"/>
      <c r="M1269" s="110"/>
      <c r="N1269" s="110"/>
      <c r="O1269" s="145"/>
      <c r="P1269" s="110"/>
    </row>
    <row r="1270" spans="2:16" x14ac:dyDescent="0.25">
      <c r="B1270"/>
      <c r="C1270"/>
      <c r="D1270"/>
      <c r="F1270"/>
      <c r="K1270" s="87"/>
      <c r="L1270" s="110"/>
      <c r="M1270" s="110"/>
      <c r="N1270" s="110"/>
      <c r="O1270" s="145"/>
      <c r="P1270" s="110"/>
    </row>
    <row r="1271" spans="2:16" x14ac:dyDescent="0.25">
      <c r="B1271"/>
      <c r="C1271"/>
      <c r="D1271"/>
      <c r="F1271"/>
      <c r="K1271" s="87"/>
      <c r="L1271" s="110"/>
      <c r="M1271" s="110"/>
      <c r="N1271" s="110"/>
      <c r="O1271" s="145"/>
      <c r="P1271" s="110"/>
    </row>
    <row r="1272" spans="2:16" x14ac:dyDescent="0.25">
      <c r="B1272"/>
      <c r="C1272"/>
      <c r="D1272"/>
      <c r="F1272"/>
      <c r="K1272" s="87"/>
      <c r="L1272" s="110"/>
      <c r="M1272" s="110"/>
      <c r="N1272" s="110"/>
      <c r="O1272" s="145"/>
      <c r="P1272" s="110"/>
    </row>
    <row r="1273" spans="2:16" x14ac:dyDescent="0.25">
      <c r="B1273"/>
      <c r="C1273"/>
      <c r="D1273"/>
      <c r="F1273"/>
      <c r="K1273" s="87"/>
      <c r="L1273" s="110"/>
      <c r="M1273" s="110"/>
      <c r="N1273" s="110"/>
      <c r="O1273" s="145"/>
      <c r="P1273" s="110"/>
    </row>
    <row r="1274" spans="2:16" x14ac:dyDescent="0.25">
      <c r="B1274"/>
      <c r="C1274"/>
      <c r="D1274"/>
      <c r="F1274"/>
      <c r="K1274" s="87"/>
      <c r="L1274" s="110"/>
      <c r="M1274" s="110"/>
      <c r="N1274" s="110"/>
      <c r="O1274" s="145"/>
      <c r="P1274" s="110"/>
    </row>
    <row r="1275" spans="2:16" x14ac:dyDescent="0.25">
      <c r="B1275"/>
      <c r="C1275"/>
      <c r="D1275"/>
      <c r="F1275"/>
      <c r="K1275" s="87"/>
      <c r="L1275" s="110"/>
      <c r="M1275" s="110"/>
      <c r="N1275" s="110"/>
      <c r="O1275" s="145"/>
      <c r="P1275" s="110"/>
    </row>
    <row r="1276" spans="2:16" x14ac:dyDescent="0.25">
      <c r="B1276"/>
      <c r="C1276"/>
      <c r="D1276"/>
      <c r="F1276"/>
      <c r="K1276" s="87"/>
      <c r="L1276" s="110"/>
      <c r="M1276" s="110"/>
      <c r="N1276" s="110"/>
      <c r="O1276" s="145"/>
      <c r="P1276" s="110"/>
    </row>
    <row r="1277" spans="2:16" x14ac:dyDescent="0.25">
      <c r="B1277"/>
      <c r="C1277"/>
      <c r="D1277"/>
      <c r="F1277"/>
      <c r="K1277" s="87"/>
      <c r="L1277" s="110"/>
      <c r="M1277" s="110"/>
      <c r="N1277" s="110"/>
      <c r="O1277" s="145"/>
      <c r="P1277" s="110"/>
    </row>
    <row r="1278" spans="2:16" x14ac:dyDescent="0.25">
      <c r="B1278"/>
      <c r="C1278"/>
      <c r="D1278"/>
      <c r="F1278"/>
      <c r="K1278" s="87"/>
      <c r="L1278" s="110"/>
      <c r="M1278" s="110"/>
      <c r="N1278" s="110"/>
      <c r="O1278" s="145"/>
      <c r="P1278" s="110"/>
    </row>
    <row r="1279" spans="2:16" x14ac:dyDescent="0.25">
      <c r="B1279"/>
      <c r="C1279"/>
      <c r="D1279"/>
      <c r="F1279"/>
      <c r="K1279" s="87"/>
      <c r="L1279" s="110"/>
      <c r="M1279" s="110"/>
      <c r="N1279" s="110"/>
      <c r="O1279" s="145"/>
      <c r="P1279" s="110"/>
    </row>
    <row r="1280" spans="2:16" x14ac:dyDescent="0.25">
      <c r="B1280"/>
      <c r="C1280"/>
      <c r="D1280"/>
      <c r="F1280"/>
      <c r="K1280" s="87"/>
      <c r="L1280" s="110"/>
      <c r="M1280" s="110"/>
      <c r="N1280" s="110"/>
      <c r="O1280" s="145"/>
      <c r="P1280" s="110"/>
    </row>
    <row r="1281" spans="2:16" x14ac:dyDescent="0.25">
      <c r="B1281"/>
      <c r="C1281"/>
      <c r="D1281"/>
      <c r="F1281"/>
      <c r="K1281" s="87"/>
      <c r="L1281" s="110"/>
      <c r="M1281" s="110"/>
      <c r="N1281" s="110"/>
      <c r="O1281" s="145"/>
      <c r="P1281" s="110"/>
    </row>
    <row r="1282" spans="2:16" x14ac:dyDescent="0.25">
      <c r="B1282"/>
      <c r="C1282"/>
      <c r="D1282"/>
      <c r="F1282"/>
      <c r="K1282" s="87"/>
      <c r="L1282" s="110"/>
      <c r="M1282" s="110"/>
      <c r="N1282" s="110"/>
      <c r="O1282" s="145"/>
      <c r="P1282" s="110"/>
    </row>
    <row r="1283" spans="2:16" x14ac:dyDescent="0.25">
      <c r="B1283"/>
      <c r="C1283"/>
      <c r="D1283"/>
      <c r="F1283"/>
      <c r="K1283" s="87"/>
      <c r="L1283" s="110"/>
      <c r="M1283" s="110"/>
      <c r="N1283" s="110"/>
      <c r="O1283" s="145"/>
      <c r="P1283" s="110"/>
    </row>
    <row r="1284" spans="2:16" x14ac:dyDescent="0.25">
      <c r="B1284"/>
      <c r="C1284"/>
      <c r="D1284"/>
      <c r="F1284"/>
      <c r="K1284" s="87"/>
      <c r="L1284" s="110"/>
      <c r="M1284" s="110"/>
      <c r="N1284" s="110"/>
      <c r="O1284" s="145"/>
      <c r="P1284" s="110"/>
    </row>
    <row r="1285" spans="2:16" x14ac:dyDescent="0.25">
      <c r="B1285"/>
      <c r="C1285"/>
      <c r="D1285"/>
      <c r="F1285"/>
      <c r="K1285" s="87"/>
      <c r="L1285" s="110"/>
      <c r="M1285" s="110"/>
      <c r="N1285" s="110"/>
      <c r="O1285" s="145"/>
      <c r="P1285" s="110"/>
    </row>
    <row r="1286" spans="2:16" x14ac:dyDescent="0.25">
      <c r="B1286"/>
      <c r="C1286"/>
      <c r="D1286"/>
      <c r="F1286"/>
      <c r="K1286" s="87"/>
      <c r="L1286" s="110"/>
      <c r="M1286" s="110"/>
      <c r="N1286" s="110"/>
      <c r="O1286" s="145"/>
      <c r="P1286" s="110"/>
    </row>
    <row r="1287" spans="2:16" x14ac:dyDescent="0.25">
      <c r="B1287"/>
      <c r="C1287"/>
      <c r="D1287"/>
      <c r="F1287"/>
      <c r="K1287" s="87"/>
      <c r="L1287" s="110"/>
      <c r="M1287" s="110"/>
      <c r="N1287" s="110"/>
      <c r="O1287" s="145"/>
      <c r="P1287" s="110"/>
    </row>
    <row r="1288" spans="2:16" x14ac:dyDescent="0.25">
      <c r="B1288"/>
      <c r="C1288"/>
      <c r="D1288"/>
      <c r="F1288"/>
      <c r="K1288" s="87"/>
      <c r="L1288" s="110"/>
      <c r="M1288" s="110"/>
      <c r="N1288" s="110"/>
      <c r="O1288" s="145"/>
      <c r="P1288" s="110"/>
    </row>
    <row r="1289" spans="2:16" x14ac:dyDescent="0.25">
      <c r="B1289"/>
      <c r="C1289"/>
      <c r="D1289"/>
      <c r="F1289"/>
      <c r="K1289" s="87"/>
      <c r="L1289" s="110"/>
      <c r="M1289" s="110"/>
      <c r="N1289" s="110"/>
      <c r="O1289" s="145"/>
      <c r="P1289" s="110"/>
    </row>
    <row r="1290" spans="2:16" x14ac:dyDescent="0.25">
      <c r="B1290"/>
      <c r="C1290"/>
      <c r="D1290"/>
      <c r="F1290"/>
      <c r="K1290" s="87"/>
      <c r="L1290" s="110"/>
      <c r="M1290" s="110"/>
      <c r="N1290" s="110"/>
      <c r="O1290" s="145"/>
      <c r="P1290" s="110"/>
    </row>
    <row r="1291" spans="2:16" x14ac:dyDescent="0.25">
      <c r="B1291"/>
      <c r="C1291"/>
      <c r="D1291"/>
      <c r="F1291"/>
      <c r="K1291" s="87"/>
      <c r="L1291" s="110"/>
      <c r="M1291" s="110"/>
      <c r="N1291" s="110"/>
      <c r="O1291" s="145"/>
      <c r="P1291" s="110"/>
    </row>
    <row r="1292" spans="2:16" x14ac:dyDescent="0.25">
      <c r="B1292"/>
      <c r="C1292"/>
      <c r="D1292"/>
      <c r="F1292"/>
      <c r="K1292" s="87"/>
      <c r="L1292" s="110"/>
      <c r="M1292" s="110"/>
      <c r="N1292" s="110"/>
      <c r="O1292" s="145"/>
      <c r="P1292" s="110"/>
    </row>
    <row r="1293" spans="2:16" x14ac:dyDescent="0.25">
      <c r="B1293"/>
      <c r="C1293"/>
      <c r="D1293"/>
      <c r="F1293"/>
      <c r="K1293" s="87"/>
      <c r="L1293" s="110"/>
      <c r="M1293" s="110"/>
      <c r="N1293" s="110"/>
      <c r="O1293" s="145"/>
      <c r="P1293" s="110"/>
    </row>
    <row r="1294" spans="2:16" x14ac:dyDescent="0.25">
      <c r="B1294"/>
      <c r="C1294"/>
      <c r="D1294"/>
      <c r="F1294"/>
      <c r="K1294" s="87"/>
      <c r="L1294" s="110"/>
      <c r="M1294" s="110"/>
      <c r="N1294" s="110"/>
      <c r="O1294" s="145"/>
      <c r="P1294" s="110"/>
    </row>
    <row r="1295" spans="2:16" x14ac:dyDescent="0.25">
      <c r="B1295"/>
      <c r="C1295"/>
      <c r="D1295"/>
      <c r="F1295"/>
      <c r="K1295" s="87"/>
      <c r="L1295" s="110"/>
      <c r="M1295" s="110"/>
      <c r="N1295" s="110"/>
      <c r="O1295" s="145"/>
      <c r="P1295" s="110"/>
    </row>
    <row r="1296" spans="2:16" x14ac:dyDescent="0.25">
      <c r="B1296"/>
      <c r="C1296"/>
      <c r="D1296"/>
      <c r="F1296"/>
      <c r="K1296" s="87"/>
      <c r="L1296" s="110"/>
      <c r="M1296" s="110"/>
      <c r="N1296" s="110"/>
      <c r="O1296" s="145"/>
      <c r="P1296" s="110"/>
    </row>
    <row r="1297" spans="2:16" x14ac:dyDescent="0.25">
      <c r="B1297"/>
      <c r="C1297"/>
      <c r="D1297"/>
      <c r="F1297"/>
      <c r="K1297" s="87"/>
      <c r="L1297" s="110"/>
      <c r="M1297" s="110"/>
      <c r="N1297" s="110"/>
      <c r="O1297" s="145"/>
      <c r="P1297" s="110"/>
    </row>
    <row r="1298" spans="2:16" x14ac:dyDescent="0.25">
      <c r="B1298"/>
      <c r="C1298"/>
      <c r="D1298"/>
      <c r="F1298"/>
      <c r="K1298" s="87"/>
      <c r="L1298" s="110"/>
      <c r="M1298" s="110"/>
      <c r="N1298" s="110"/>
      <c r="O1298" s="145"/>
      <c r="P1298" s="110"/>
    </row>
    <row r="1299" spans="2:16" x14ac:dyDescent="0.25">
      <c r="B1299"/>
      <c r="C1299"/>
      <c r="D1299"/>
      <c r="F1299"/>
      <c r="K1299" s="87"/>
      <c r="L1299" s="110"/>
      <c r="M1299" s="110"/>
      <c r="N1299" s="110"/>
      <c r="O1299" s="145"/>
      <c r="P1299" s="110"/>
    </row>
    <row r="1300" spans="2:16" x14ac:dyDescent="0.25">
      <c r="B1300"/>
      <c r="C1300"/>
      <c r="D1300"/>
      <c r="F1300"/>
      <c r="K1300" s="87"/>
      <c r="L1300" s="110"/>
      <c r="M1300" s="110"/>
      <c r="N1300" s="110"/>
      <c r="O1300" s="145"/>
      <c r="P1300" s="110"/>
    </row>
    <row r="1301" spans="2:16" x14ac:dyDescent="0.25">
      <c r="B1301"/>
      <c r="C1301"/>
      <c r="D1301"/>
      <c r="F1301"/>
      <c r="K1301" s="87"/>
      <c r="L1301" s="110"/>
      <c r="M1301" s="110"/>
      <c r="N1301" s="110"/>
      <c r="O1301" s="145"/>
      <c r="P1301" s="110"/>
    </row>
    <row r="1302" spans="2:16" x14ac:dyDescent="0.25">
      <c r="B1302"/>
      <c r="C1302"/>
      <c r="D1302"/>
      <c r="F1302"/>
      <c r="K1302" s="87"/>
      <c r="L1302" s="110"/>
      <c r="M1302" s="110"/>
      <c r="N1302" s="110"/>
      <c r="O1302" s="145"/>
      <c r="P1302" s="110"/>
    </row>
    <row r="1303" spans="2:16" x14ac:dyDescent="0.25">
      <c r="B1303"/>
      <c r="C1303"/>
      <c r="D1303"/>
      <c r="F1303"/>
      <c r="K1303" s="87"/>
      <c r="L1303" s="110"/>
      <c r="M1303" s="110"/>
      <c r="N1303" s="110"/>
      <c r="O1303" s="145"/>
      <c r="P1303" s="110"/>
    </row>
    <row r="1304" spans="2:16" x14ac:dyDescent="0.25">
      <c r="B1304"/>
      <c r="C1304"/>
      <c r="D1304"/>
      <c r="F1304"/>
      <c r="K1304" s="87"/>
      <c r="L1304" s="110"/>
      <c r="M1304" s="110"/>
      <c r="N1304" s="110"/>
      <c r="O1304" s="145"/>
      <c r="P1304" s="110"/>
    </row>
    <row r="1305" spans="2:16" x14ac:dyDescent="0.25">
      <c r="B1305"/>
      <c r="C1305"/>
      <c r="D1305"/>
      <c r="F1305"/>
      <c r="K1305" s="87"/>
      <c r="L1305" s="110"/>
      <c r="M1305" s="110"/>
      <c r="N1305" s="110"/>
      <c r="O1305" s="145"/>
      <c r="P1305" s="110"/>
    </row>
    <row r="1306" spans="2:16" x14ac:dyDescent="0.25">
      <c r="B1306"/>
      <c r="C1306"/>
      <c r="D1306"/>
      <c r="F1306"/>
      <c r="K1306" s="87"/>
      <c r="L1306" s="110"/>
      <c r="M1306" s="110"/>
      <c r="N1306" s="110"/>
      <c r="O1306" s="145"/>
      <c r="P1306" s="110"/>
    </row>
    <row r="1307" spans="2:16" x14ac:dyDescent="0.25">
      <c r="B1307"/>
      <c r="C1307"/>
      <c r="D1307"/>
      <c r="F1307"/>
      <c r="K1307" s="87"/>
      <c r="L1307" s="110"/>
      <c r="M1307" s="110"/>
      <c r="N1307" s="110"/>
      <c r="O1307" s="145"/>
      <c r="P1307" s="110"/>
    </row>
    <row r="1308" spans="2:16" x14ac:dyDescent="0.25">
      <c r="B1308"/>
      <c r="C1308"/>
      <c r="D1308"/>
      <c r="F1308"/>
      <c r="K1308" s="87"/>
      <c r="L1308" s="110"/>
      <c r="M1308" s="110"/>
      <c r="N1308" s="110"/>
      <c r="O1308" s="145"/>
      <c r="P1308" s="110"/>
    </row>
    <row r="1309" spans="2:16" x14ac:dyDescent="0.25">
      <c r="B1309"/>
      <c r="C1309"/>
      <c r="D1309"/>
      <c r="F1309"/>
      <c r="K1309" s="87"/>
      <c r="L1309" s="110"/>
      <c r="M1309" s="110"/>
      <c r="N1309" s="110"/>
      <c r="O1309" s="145"/>
      <c r="P1309" s="110"/>
    </row>
    <row r="1310" spans="2:16" x14ac:dyDescent="0.25">
      <c r="B1310"/>
      <c r="C1310"/>
      <c r="D1310"/>
      <c r="F1310"/>
      <c r="K1310" s="87"/>
      <c r="L1310" s="110"/>
      <c r="M1310" s="110"/>
      <c r="N1310" s="110"/>
      <c r="O1310" s="145"/>
      <c r="P1310" s="110"/>
    </row>
    <row r="1311" spans="2:16" x14ac:dyDescent="0.25">
      <c r="B1311"/>
      <c r="C1311"/>
      <c r="D1311"/>
      <c r="F1311"/>
      <c r="K1311" s="87"/>
      <c r="L1311" s="110"/>
      <c r="M1311" s="110"/>
      <c r="N1311" s="110"/>
      <c r="O1311" s="145"/>
      <c r="P1311" s="110"/>
    </row>
    <row r="1312" spans="2:16" x14ac:dyDescent="0.25">
      <c r="B1312"/>
      <c r="C1312"/>
      <c r="D1312"/>
      <c r="F1312"/>
      <c r="K1312" s="87"/>
      <c r="L1312" s="110"/>
      <c r="M1312" s="110"/>
      <c r="N1312" s="110"/>
      <c r="O1312" s="145"/>
      <c r="P1312" s="110"/>
    </row>
    <row r="1313" spans="2:16" x14ac:dyDescent="0.25">
      <c r="B1313"/>
      <c r="C1313"/>
      <c r="D1313"/>
      <c r="F1313"/>
      <c r="K1313" s="87"/>
      <c r="L1313" s="110"/>
      <c r="M1313" s="110"/>
      <c r="N1313" s="110"/>
      <c r="O1313" s="145"/>
      <c r="P1313" s="110"/>
    </row>
    <row r="1314" spans="2:16" x14ac:dyDescent="0.25">
      <c r="B1314"/>
      <c r="C1314"/>
      <c r="D1314"/>
      <c r="F1314"/>
      <c r="K1314" s="87"/>
      <c r="L1314" s="110"/>
      <c r="M1314" s="110"/>
      <c r="N1314" s="110"/>
      <c r="O1314" s="145"/>
      <c r="P1314" s="110"/>
    </row>
    <row r="1315" spans="2:16" x14ac:dyDescent="0.25">
      <c r="B1315"/>
      <c r="C1315"/>
      <c r="D1315"/>
      <c r="F1315"/>
      <c r="K1315" s="87"/>
      <c r="L1315" s="110"/>
      <c r="M1315" s="110"/>
      <c r="N1315" s="110"/>
      <c r="O1315" s="145"/>
      <c r="P1315" s="110"/>
    </row>
    <row r="1316" spans="2:16" x14ac:dyDescent="0.25">
      <c r="B1316"/>
      <c r="C1316"/>
      <c r="D1316"/>
      <c r="F1316"/>
      <c r="K1316" s="87"/>
      <c r="L1316" s="110"/>
      <c r="M1316" s="110"/>
      <c r="N1316" s="110"/>
      <c r="O1316" s="145"/>
      <c r="P1316" s="110"/>
    </row>
    <row r="1317" spans="2:16" x14ac:dyDescent="0.25">
      <c r="B1317"/>
      <c r="C1317"/>
      <c r="D1317"/>
      <c r="F1317"/>
      <c r="K1317" s="87"/>
      <c r="L1317" s="110"/>
      <c r="M1317" s="110"/>
      <c r="N1317" s="110"/>
      <c r="O1317" s="145"/>
      <c r="P1317" s="110"/>
    </row>
    <row r="1318" spans="2:16" x14ac:dyDescent="0.25">
      <c r="B1318"/>
      <c r="C1318"/>
      <c r="D1318"/>
      <c r="F1318"/>
      <c r="K1318" s="87"/>
      <c r="L1318" s="110"/>
      <c r="M1318" s="110"/>
      <c r="N1318" s="110"/>
      <c r="O1318" s="145"/>
      <c r="P1318" s="110"/>
    </row>
    <row r="1319" spans="2:16" x14ac:dyDescent="0.25">
      <c r="B1319"/>
      <c r="C1319"/>
      <c r="D1319"/>
      <c r="F1319"/>
      <c r="K1319" s="87"/>
      <c r="L1319" s="110"/>
      <c r="M1319" s="110"/>
      <c r="N1319" s="110"/>
      <c r="O1319" s="145"/>
      <c r="P1319" s="110"/>
    </row>
    <row r="1320" spans="2:16" x14ac:dyDescent="0.25">
      <c r="B1320"/>
      <c r="C1320"/>
      <c r="D1320"/>
      <c r="F1320"/>
      <c r="K1320" s="87"/>
      <c r="L1320" s="110"/>
      <c r="M1320" s="110"/>
      <c r="N1320" s="110"/>
      <c r="O1320" s="145"/>
      <c r="P1320" s="110"/>
    </row>
    <row r="1321" spans="2:16" x14ac:dyDescent="0.25">
      <c r="B1321"/>
      <c r="C1321"/>
      <c r="D1321"/>
      <c r="F1321"/>
      <c r="K1321" s="87"/>
      <c r="L1321" s="110"/>
      <c r="M1321" s="110"/>
      <c r="N1321" s="110"/>
      <c r="O1321" s="145"/>
      <c r="P1321" s="110"/>
    </row>
    <row r="1322" spans="2:16" x14ac:dyDescent="0.25">
      <c r="B1322"/>
      <c r="C1322"/>
      <c r="D1322"/>
      <c r="F1322"/>
      <c r="K1322" s="87"/>
      <c r="L1322" s="110"/>
      <c r="M1322" s="110"/>
      <c r="N1322" s="110"/>
      <c r="O1322" s="145"/>
      <c r="P1322" s="110"/>
    </row>
    <row r="1323" spans="2:16" x14ac:dyDescent="0.25">
      <c r="B1323"/>
      <c r="C1323"/>
      <c r="D1323"/>
      <c r="F1323"/>
      <c r="K1323" s="87"/>
      <c r="L1323" s="110"/>
      <c r="M1323" s="110"/>
      <c r="N1323" s="110"/>
      <c r="O1323" s="145"/>
      <c r="P1323" s="110"/>
    </row>
    <row r="1324" spans="2:16" x14ac:dyDescent="0.25">
      <c r="B1324"/>
      <c r="C1324"/>
      <c r="D1324"/>
      <c r="F1324"/>
      <c r="K1324" s="87"/>
      <c r="L1324" s="110"/>
      <c r="M1324" s="110"/>
      <c r="N1324" s="110"/>
      <c r="O1324" s="145"/>
      <c r="P1324" s="110"/>
    </row>
    <row r="1325" spans="2:16" x14ac:dyDescent="0.25">
      <c r="B1325"/>
      <c r="C1325"/>
      <c r="D1325"/>
      <c r="F1325"/>
      <c r="K1325" s="87"/>
      <c r="L1325" s="110"/>
      <c r="M1325" s="110"/>
      <c r="N1325" s="110"/>
      <c r="O1325" s="145"/>
      <c r="P1325" s="110"/>
    </row>
    <row r="1326" spans="2:16" x14ac:dyDescent="0.25">
      <c r="B1326"/>
      <c r="C1326"/>
      <c r="D1326"/>
      <c r="F1326"/>
      <c r="K1326" s="87"/>
      <c r="L1326" s="110"/>
      <c r="M1326" s="110"/>
      <c r="N1326" s="110"/>
      <c r="O1326" s="145"/>
      <c r="P1326" s="110"/>
    </row>
    <row r="1327" spans="2:16" x14ac:dyDescent="0.25">
      <c r="B1327"/>
      <c r="C1327"/>
      <c r="D1327"/>
      <c r="F1327"/>
      <c r="K1327" s="87"/>
      <c r="L1327" s="110"/>
      <c r="M1327" s="110"/>
      <c r="N1327" s="110"/>
      <c r="O1327" s="145"/>
      <c r="P1327" s="110"/>
    </row>
    <row r="1328" spans="2:16" x14ac:dyDescent="0.25">
      <c r="B1328"/>
      <c r="C1328"/>
      <c r="D1328"/>
      <c r="F1328"/>
      <c r="K1328" s="87"/>
      <c r="L1328" s="110"/>
      <c r="M1328" s="110"/>
      <c r="N1328" s="110"/>
      <c r="O1328" s="145"/>
      <c r="P1328" s="110"/>
    </row>
    <row r="1329" spans="2:16" x14ac:dyDescent="0.25">
      <c r="B1329"/>
      <c r="C1329"/>
      <c r="D1329"/>
      <c r="F1329"/>
      <c r="K1329" s="87"/>
      <c r="L1329" s="110"/>
      <c r="M1329" s="110"/>
      <c r="N1329" s="110"/>
      <c r="O1329" s="145"/>
      <c r="P1329" s="110"/>
    </row>
    <row r="1330" spans="2:16" x14ac:dyDescent="0.25">
      <c r="B1330"/>
      <c r="C1330"/>
      <c r="D1330"/>
      <c r="F1330"/>
      <c r="K1330" s="87"/>
      <c r="L1330" s="110"/>
      <c r="M1330" s="110"/>
      <c r="N1330" s="110"/>
      <c r="O1330" s="145"/>
      <c r="P1330" s="110"/>
    </row>
    <row r="1331" spans="2:16" x14ac:dyDescent="0.25">
      <c r="B1331"/>
      <c r="C1331"/>
      <c r="D1331"/>
      <c r="F1331"/>
      <c r="K1331" s="87"/>
      <c r="L1331" s="110"/>
      <c r="M1331" s="110"/>
      <c r="N1331" s="110"/>
      <c r="O1331" s="145"/>
      <c r="P1331" s="110"/>
    </row>
    <row r="1332" spans="2:16" x14ac:dyDescent="0.25">
      <c r="B1332"/>
      <c r="C1332"/>
      <c r="D1332"/>
      <c r="F1332"/>
      <c r="K1332" s="87"/>
      <c r="L1332" s="110"/>
      <c r="M1332" s="110"/>
      <c r="N1332" s="110"/>
      <c r="O1332" s="145"/>
      <c r="P1332" s="110"/>
    </row>
    <row r="1333" spans="2:16" x14ac:dyDescent="0.25">
      <c r="B1333"/>
      <c r="C1333"/>
      <c r="D1333"/>
      <c r="F1333"/>
      <c r="K1333" s="87"/>
      <c r="L1333" s="110"/>
      <c r="M1333" s="110"/>
      <c r="N1333" s="110"/>
      <c r="O1333" s="145"/>
      <c r="P1333" s="110"/>
    </row>
    <row r="1334" spans="2:16" x14ac:dyDescent="0.25">
      <c r="B1334"/>
      <c r="C1334"/>
      <c r="D1334"/>
      <c r="F1334"/>
      <c r="K1334" s="87"/>
      <c r="L1334" s="110"/>
      <c r="M1334" s="110"/>
      <c r="N1334" s="110"/>
      <c r="O1334" s="145"/>
      <c r="P1334" s="110"/>
    </row>
    <row r="1335" spans="2:16" x14ac:dyDescent="0.25">
      <c r="B1335"/>
      <c r="C1335"/>
      <c r="D1335"/>
      <c r="F1335"/>
      <c r="K1335" s="87"/>
      <c r="L1335" s="110"/>
      <c r="M1335" s="110"/>
      <c r="N1335" s="110"/>
      <c r="O1335" s="145"/>
      <c r="P1335" s="110"/>
    </row>
    <row r="1336" spans="2:16" x14ac:dyDescent="0.25">
      <c r="B1336"/>
      <c r="C1336"/>
      <c r="D1336"/>
      <c r="F1336"/>
      <c r="K1336" s="87"/>
      <c r="L1336" s="110"/>
      <c r="M1336" s="110"/>
      <c r="N1336" s="110"/>
      <c r="O1336" s="145"/>
      <c r="P1336" s="110"/>
    </row>
    <row r="1337" spans="2:16" x14ac:dyDescent="0.25">
      <c r="B1337"/>
      <c r="C1337"/>
      <c r="D1337"/>
      <c r="F1337"/>
      <c r="K1337" s="87"/>
      <c r="L1337" s="110"/>
      <c r="M1337" s="110"/>
      <c r="N1337" s="110"/>
      <c r="O1337" s="145"/>
      <c r="P1337" s="110"/>
    </row>
    <row r="1338" spans="2:16" x14ac:dyDescent="0.25">
      <c r="B1338"/>
      <c r="C1338"/>
      <c r="D1338"/>
      <c r="F1338"/>
      <c r="K1338" s="87"/>
      <c r="L1338" s="110"/>
      <c r="M1338" s="110"/>
      <c r="N1338" s="110"/>
      <c r="O1338" s="145"/>
      <c r="P1338" s="110"/>
    </row>
    <row r="1339" spans="2:16" x14ac:dyDescent="0.25">
      <c r="B1339"/>
      <c r="C1339"/>
      <c r="D1339"/>
      <c r="F1339"/>
      <c r="K1339" s="87"/>
      <c r="L1339" s="110"/>
      <c r="M1339" s="110"/>
      <c r="N1339" s="110"/>
      <c r="O1339" s="145"/>
      <c r="P1339" s="110"/>
    </row>
    <row r="1340" spans="2:16" x14ac:dyDescent="0.25">
      <c r="B1340"/>
      <c r="C1340"/>
      <c r="D1340"/>
      <c r="F1340"/>
      <c r="K1340" s="87"/>
      <c r="L1340" s="110"/>
      <c r="M1340" s="110"/>
      <c r="N1340" s="110"/>
      <c r="O1340" s="145"/>
      <c r="P1340" s="110"/>
    </row>
    <row r="1341" spans="2:16" x14ac:dyDescent="0.25">
      <c r="B1341"/>
      <c r="C1341"/>
      <c r="D1341"/>
      <c r="F1341"/>
      <c r="K1341" s="87"/>
      <c r="L1341" s="110"/>
      <c r="M1341" s="110"/>
      <c r="N1341" s="110"/>
      <c r="O1341" s="145"/>
      <c r="P1341" s="110"/>
    </row>
    <row r="1342" spans="2:16" x14ac:dyDescent="0.25">
      <c r="B1342"/>
      <c r="C1342"/>
      <c r="D1342"/>
      <c r="F1342"/>
      <c r="K1342" s="87"/>
      <c r="L1342" s="110"/>
      <c r="M1342" s="110"/>
      <c r="N1342" s="110"/>
      <c r="O1342" s="145"/>
      <c r="P1342" s="110"/>
    </row>
    <row r="1343" spans="2:16" x14ac:dyDescent="0.25">
      <c r="B1343"/>
      <c r="C1343"/>
      <c r="D1343"/>
      <c r="F1343"/>
      <c r="K1343" s="87"/>
      <c r="L1343" s="110"/>
      <c r="M1343" s="110"/>
      <c r="N1343" s="110"/>
      <c r="O1343" s="145"/>
      <c r="P1343" s="110"/>
    </row>
    <row r="1344" spans="2:16" x14ac:dyDescent="0.25">
      <c r="B1344"/>
      <c r="C1344"/>
      <c r="D1344"/>
      <c r="F1344"/>
      <c r="K1344" s="87"/>
      <c r="L1344" s="110"/>
      <c r="M1344" s="110"/>
      <c r="N1344" s="110"/>
      <c r="O1344" s="145"/>
      <c r="P1344" s="110"/>
    </row>
    <row r="1345" spans="2:16" x14ac:dyDescent="0.25">
      <c r="B1345"/>
      <c r="C1345"/>
      <c r="D1345"/>
      <c r="F1345"/>
      <c r="K1345" s="87"/>
      <c r="L1345" s="110"/>
      <c r="M1345" s="110"/>
      <c r="N1345" s="110"/>
      <c r="O1345" s="145"/>
      <c r="P1345" s="110"/>
    </row>
    <row r="1346" spans="2:16" x14ac:dyDescent="0.25">
      <c r="B1346"/>
      <c r="C1346"/>
      <c r="D1346"/>
      <c r="F1346"/>
      <c r="K1346" s="87"/>
      <c r="L1346" s="110"/>
      <c r="M1346" s="110"/>
      <c r="N1346" s="110"/>
      <c r="O1346" s="145"/>
      <c r="P1346" s="110"/>
    </row>
    <row r="1347" spans="2:16" x14ac:dyDescent="0.25">
      <c r="B1347"/>
      <c r="C1347"/>
      <c r="D1347"/>
      <c r="F1347"/>
      <c r="K1347" s="87"/>
      <c r="L1347" s="110"/>
      <c r="M1347" s="110"/>
      <c r="N1347" s="110"/>
      <c r="O1347" s="145"/>
      <c r="P1347" s="110"/>
    </row>
    <row r="1348" spans="2:16" x14ac:dyDescent="0.25">
      <c r="B1348"/>
      <c r="C1348"/>
      <c r="D1348"/>
      <c r="F1348"/>
      <c r="K1348" s="87"/>
      <c r="L1348" s="110"/>
      <c r="M1348" s="110"/>
      <c r="N1348" s="110"/>
      <c r="O1348" s="145"/>
      <c r="P1348" s="110"/>
    </row>
    <row r="1349" spans="2:16" x14ac:dyDescent="0.25">
      <c r="B1349"/>
      <c r="C1349"/>
      <c r="D1349"/>
      <c r="F1349"/>
      <c r="K1349" s="87"/>
      <c r="L1349" s="110"/>
      <c r="M1349" s="110"/>
      <c r="N1349" s="110"/>
      <c r="O1349" s="145"/>
      <c r="P1349" s="110"/>
    </row>
    <row r="1350" spans="2:16" x14ac:dyDescent="0.25">
      <c r="B1350"/>
      <c r="C1350"/>
      <c r="D1350"/>
      <c r="F1350"/>
      <c r="K1350" s="87"/>
      <c r="L1350" s="110"/>
      <c r="M1350" s="110"/>
      <c r="N1350" s="110"/>
      <c r="O1350" s="145"/>
      <c r="P1350" s="110"/>
    </row>
    <row r="1351" spans="2:16" x14ac:dyDescent="0.25">
      <c r="B1351"/>
      <c r="C1351"/>
      <c r="D1351"/>
      <c r="F1351"/>
      <c r="K1351" s="87"/>
      <c r="L1351" s="110"/>
      <c r="M1351" s="110"/>
      <c r="N1351" s="110"/>
      <c r="O1351" s="145"/>
      <c r="P1351" s="110"/>
    </row>
    <row r="1352" spans="2:16" x14ac:dyDescent="0.25">
      <c r="B1352"/>
      <c r="C1352"/>
      <c r="D1352"/>
      <c r="F1352"/>
      <c r="K1352" s="87"/>
      <c r="L1352" s="110"/>
      <c r="M1352" s="110"/>
      <c r="N1352" s="110"/>
      <c r="O1352" s="145"/>
      <c r="P1352" s="110"/>
    </row>
    <row r="1353" spans="2:16" x14ac:dyDescent="0.25">
      <c r="B1353"/>
      <c r="C1353"/>
      <c r="D1353"/>
      <c r="F1353"/>
      <c r="K1353" s="87"/>
      <c r="L1353" s="110"/>
      <c r="M1353" s="110"/>
      <c r="N1353" s="110"/>
      <c r="O1353" s="145"/>
      <c r="P1353" s="110"/>
    </row>
    <row r="1354" spans="2:16" x14ac:dyDescent="0.25">
      <c r="B1354"/>
      <c r="C1354"/>
      <c r="D1354"/>
      <c r="F1354"/>
      <c r="K1354" s="87"/>
      <c r="L1354" s="110"/>
      <c r="M1354" s="110"/>
      <c r="N1354" s="110"/>
      <c r="O1354" s="145"/>
      <c r="P1354" s="110"/>
    </row>
    <row r="1355" spans="2:16" x14ac:dyDescent="0.25">
      <c r="B1355"/>
      <c r="C1355"/>
      <c r="D1355"/>
      <c r="F1355"/>
      <c r="K1355" s="87"/>
      <c r="L1355" s="110"/>
      <c r="M1355" s="110"/>
      <c r="N1355" s="110"/>
      <c r="O1355" s="145"/>
      <c r="P1355" s="110"/>
    </row>
    <row r="1356" spans="2:16" x14ac:dyDescent="0.25">
      <c r="B1356"/>
      <c r="C1356"/>
      <c r="D1356"/>
      <c r="F1356"/>
      <c r="K1356" s="87"/>
      <c r="L1356" s="110"/>
      <c r="M1356" s="110"/>
      <c r="N1356" s="110"/>
      <c r="O1356" s="145"/>
      <c r="P1356" s="110"/>
    </row>
    <row r="1357" spans="2:16" x14ac:dyDescent="0.25">
      <c r="B1357"/>
      <c r="C1357"/>
      <c r="D1357"/>
      <c r="F1357"/>
      <c r="K1357" s="87"/>
      <c r="L1357" s="110"/>
      <c r="M1357" s="110"/>
      <c r="N1357" s="110"/>
      <c r="O1357" s="145"/>
      <c r="P1357" s="110"/>
    </row>
    <row r="1358" spans="2:16" x14ac:dyDescent="0.25">
      <c r="B1358"/>
      <c r="C1358"/>
      <c r="D1358"/>
      <c r="F1358"/>
      <c r="K1358" s="87"/>
      <c r="L1358" s="110"/>
      <c r="M1358" s="110"/>
      <c r="N1358" s="110"/>
      <c r="O1358" s="145"/>
      <c r="P1358" s="110"/>
    </row>
    <row r="1359" spans="2:16" x14ac:dyDescent="0.25">
      <c r="B1359"/>
      <c r="C1359"/>
      <c r="D1359"/>
      <c r="F1359"/>
      <c r="K1359" s="87"/>
      <c r="L1359" s="110"/>
      <c r="M1359" s="110"/>
      <c r="N1359" s="110"/>
      <c r="O1359" s="145"/>
      <c r="P1359" s="110"/>
    </row>
    <row r="1360" spans="2:16" x14ac:dyDescent="0.25">
      <c r="B1360"/>
      <c r="C1360"/>
      <c r="D1360"/>
      <c r="F1360"/>
      <c r="K1360" s="87"/>
      <c r="L1360" s="110"/>
      <c r="M1360" s="110"/>
      <c r="N1360" s="110"/>
      <c r="O1360" s="145"/>
      <c r="P1360" s="110"/>
    </row>
    <row r="1361" spans="2:16" x14ac:dyDescent="0.25">
      <c r="B1361"/>
      <c r="C1361"/>
      <c r="D1361"/>
      <c r="F1361"/>
      <c r="K1361" s="87"/>
      <c r="L1361" s="110"/>
      <c r="M1361" s="110"/>
      <c r="N1361" s="110"/>
      <c r="O1361" s="145"/>
      <c r="P1361" s="110"/>
    </row>
    <row r="1362" spans="2:16" x14ac:dyDescent="0.25">
      <c r="B1362"/>
      <c r="C1362"/>
      <c r="D1362"/>
      <c r="F1362"/>
      <c r="K1362" s="87"/>
      <c r="L1362" s="110"/>
      <c r="M1362" s="110"/>
      <c r="N1362" s="110"/>
      <c r="O1362" s="145"/>
      <c r="P1362" s="110"/>
    </row>
    <row r="1363" spans="2:16" x14ac:dyDescent="0.25">
      <c r="B1363"/>
      <c r="C1363"/>
      <c r="D1363"/>
      <c r="F1363"/>
      <c r="K1363" s="87"/>
      <c r="L1363" s="110"/>
      <c r="M1363" s="110"/>
      <c r="N1363" s="110"/>
      <c r="O1363" s="145"/>
      <c r="P1363" s="110"/>
    </row>
    <row r="1364" spans="2:16" x14ac:dyDescent="0.25">
      <c r="B1364"/>
      <c r="C1364"/>
      <c r="D1364"/>
      <c r="F1364"/>
      <c r="K1364" s="87"/>
      <c r="L1364" s="110"/>
      <c r="M1364" s="110"/>
      <c r="N1364" s="110"/>
      <c r="O1364" s="145"/>
      <c r="P1364" s="110"/>
    </row>
    <row r="1365" spans="2:16" x14ac:dyDescent="0.25">
      <c r="B1365"/>
      <c r="C1365"/>
      <c r="D1365"/>
      <c r="F1365"/>
      <c r="K1365" s="87"/>
      <c r="L1365" s="110"/>
      <c r="M1365" s="110"/>
      <c r="N1365" s="110"/>
      <c r="O1365" s="145"/>
      <c r="P1365" s="110"/>
    </row>
    <row r="1366" spans="2:16" x14ac:dyDescent="0.25">
      <c r="B1366"/>
      <c r="C1366"/>
      <c r="D1366"/>
      <c r="F1366"/>
      <c r="K1366" s="87"/>
      <c r="L1366" s="110"/>
      <c r="M1366" s="110"/>
      <c r="N1366" s="110"/>
      <c r="O1366" s="145"/>
      <c r="P1366" s="110"/>
    </row>
    <row r="1367" spans="2:16" x14ac:dyDescent="0.25">
      <c r="B1367"/>
      <c r="C1367"/>
      <c r="D1367"/>
      <c r="F1367"/>
      <c r="K1367" s="87"/>
      <c r="L1367" s="110"/>
      <c r="M1367" s="110"/>
      <c r="N1367" s="110"/>
      <c r="O1367" s="145"/>
      <c r="P1367" s="110"/>
    </row>
    <row r="1368" spans="2:16" x14ac:dyDescent="0.25">
      <c r="B1368"/>
      <c r="C1368"/>
      <c r="D1368"/>
      <c r="F1368"/>
      <c r="K1368" s="87"/>
      <c r="L1368" s="110"/>
      <c r="M1368" s="110"/>
      <c r="N1368" s="110"/>
      <c r="O1368" s="145"/>
      <c r="P1368" s="110"/>
    </row>
    <row r="1369" spans="2:16" x14ac:dyDescent="0.25">
      <c r="B1369"/>
      <c r="C1369"/>
      <c r="D1369"/>
      <c r="F1369"/>
      <c r="K1369" s="87"/>
      <c r="L1369" s="110"/>
      <c r="M1369" s="110"/>
      <c r="N1369" s="110"/>
      <c r="O1369" s="145"/>
      <c r="P1369" s="110"/>
    </row>
    <row r="1370" spans="2:16" x14ac:dyDescent="0.25">
      <c r="B1370"/>
      <c r="C1370"/>
      <c r="D1370"/>
      <c r="F1370"/>
      <c r="K1370" s="87"/>
      <c r="L1370" s="110"/>
      <c r="M1370" s="110"/>
      <c r="N1370" s="110"/>
      <c r="O1370" s="145"/>
      <c r="P1370" s="110"/>
    </row>
    <row r="1371" spans="2:16" x14ac:dyDescent="0.25">
      <c r="B1371"/>
      <c r="C1371"/>
      <c r="D1371"/>
      <c r="F1371"/>
      <c r="K1371" s="87"/>
      <c r="L1371" s="110"/>
      <c r="M1371" s="110"/>
      <c r="N1371" s="110"/>
      <c r="O1371" s="145"/>
      <c r="P1371" s="110"/>
    </row>
    <row r="1372" spans="2:16" x14ac:dyDescent="0.25">
      <c r="B1372"/>
      <c r="C1372"/>
      <c r="D1372"/>
      <c r="F1372"/>
      <c r="K1372" s="87"/>
      <c r="L1372" s="110"/>
      <c r="M1372" s="110"/>
      <c r="N1372" s="110"/>
      <c r="O1372" s="145"/>
      <c r="P1372" s="110"/>
    </row>
    <row r="1373" spans="2:16" x14ac:dyDescent="0.25">
      <c r="B1373"/>
      <c r="C1373"/>
      <c r="D1373"/>
      <c r="F1373"/>
      <c r="K1373" s="87"/>
      <c r="L1373" s="110"/>
      <c r="M1373" s="110"/>
      <c r="N1373" s="110"/>
      <c r="O1373" s="145"/>
      <c r="P1373" s="110"/>
    </row>
    <row r="1374" spans="2:16" x14ac:dyDescent="0.25">
      <c r="B1374"/>
      <c r="C1374"/>
      <c r="D1374"/>
      <c r="F1374"/>
      <c r="K1374" s="87"/>
      <c r="L1374" s="110"/>
      <c r="M1374" s="110"/>
      <c r="N1374" s="110"/>
      <c r="O1374" s="145"/>
      <c r="P1374" s="110"/>
    </row>
    <row r="1375" spans="2:16" x14ac:dyDescent="0.25">
      <c r="B1375"/>
      <c r="C1375"/>
      <c r="D1375"/>
      <c r="F1375"/>
      <c r="K1375" s="87"/>
      <c r="L1375" s="110"/>
      <c r="M1375" s="110"/>
      <c r="N1375" s="110"/>
      <c r="O1375" s="145"/>
      <c r="P1375" s="110"/>
    </row>
    <row r="1376" spans="2:16" x14ac:dyDescent="0.25">
      <c r="B1376"/>
      <c r="C1376"/>
      <c r="D1376"/>
      <c r="F1376"/>
      <c r="K1376" s="87"/>
      <c r="L1376" s="110"/>
      <c r="M1376" s="110"/>
      <c r="N1376" s="110"/>
      <c r="O1376" s="145"/>
      <c r="P1376" s="110"/>
    </row>
    <row r="1377" spans="2:16" x14ac:dyDescent="0.25">
      <c r="B1377"/>
      <c r="C1377"/>
      <c r="D1377"/>
      <c r="F1377"/>
      <c r="K1377" s="87"/>
      <c r="L1377" s="110"/>
      <c r="M1377" s="110"/>
      <c r="N1377" s="110"/>
      <c r="O1377" s="145"/>
      <c r="P1377" s="110"/>
    </row>
    <row r="1378" spans="2:16" x14ac:dyDescent="0.25">
      <c r="B1378"/>
      <c r="C1378"/>
      <c r="D1378"/>
      <c r="F1378"/>
      <c r="K1378" s="87"/>
      <c r="L1378" s="110"/>
      <c r="M1378" s="110"/>
      <c r="N1378" s="110"/>
      <c r="O1378" s="145"/>
      <c r="P1378" s="110"/>
    </row>
    <row r="1379" spans="2:16" x14ac:dyDescent="0.25">
      <c r="B1379"/>
      <c r="C1379"/>
      <c r="D1379"/>
      <c r="F1379"/>
      <c r="K1379" s="87"/>
      <c r="L1379" s="110"/>
      <c r="M1379" s="110"/>
      <c r="N1379" s="110"/>
      <c r="O1379" s="145"/>
      <c r="P1379" s="110"/>
    </row>
    <row r="1380" spans="2:16" x14ac:dyDescent="0.25">
      <c r="B1380"/>
      <c r="C1380"/>
      <c r="D1380"/>
      <c r="F1380"/>
      <c r="K1380" s="87"/>
      <c r="L1380" s="110"/>
      <c r="M1380" s="110"/>
      <c r="N1380" s="110"/>
      <c r="O1380" s="145"/>
      <c r="P1380" s="110"/>
    </row>
    <row r="1381" spans="2:16" x14ac:dyDescent="0.25">
      <c r="B1381"/>
      <c r="C1381"/>
      <c r="D1381"/>
      <c r="F1381"/>
      <c r="K1381" s="87"/>
      <c r="L1381" s="110"/>
      <c r="M1381" s="110"/>
      <c r="N1381" s="110"/>
      <c r="O1381" s="145"/>
      <c r="P1381" s="110"/>
    </row>
    <row r="1382" spans="2:16" x14ac:dyDescent="0.25">
      <c r="B1382"/>
      <c r="C1382"/>
      <c r="D1382"/>
      <c r="F1382"/>
      <c r="K1382" s="87"/>
      <c r="L1382" s="110"/>
      <c r="M1382" s="110"/>
      <c r="N1382" s="110"/>
      <c r="O1382" s="145"/>
      <c r="P1382" s="110"/>
    </row>
    <row r="1383" spans="2:16" x14ac:dyDescent="0.25">
      <c r="B1383"/>
      <c r="C1383"/>
      <c r="D1383"/>
      <c r="F1383"/>
      <c r="K1383" s="87"/>
      <c r="L1383" s="110"/>
      <c r="M1383" s="110"/>
      <c r="N1383" s="110"/>
      <c r="O1383" s="145"/>
      <c r="P1383" s="110"/>
    </row>
    <row r="1384" spans="2:16" x14ac:dyDescent="0.25">
      <c r="B1384"/>
      <c r="C1384"/>
      <c r="D1384"/>
      <c r="F1384"/>
      <c r="K1384" s="87"/>
      <c r="L1384" s="110"/>
      <c r="M1384" s="110"/>
      <c r="N1384" s="110"/>
      <c r="O1384" s="145"/>
      <c r="P1384" s="110"/>
    </row>
    <row r="1385" spans="2:16" x14ac:dyDescent="0.25">
      <c r="B1385"/>
      <c r="C1385"/>
      <c r="D1385"/>
      <c r="F1385"/>
      <c r="K1385" s="87"/>
      <c r="L1385" s="110"/>
      <c r="M1385" s="110"/>
      <c r="N1385" s="110"/>
      <c r="O1385" s="145"/>
      <c r="P1385" s="110"/>
    </row>
    <row r="1386" spans="2:16" x14ac:dyDescent="0.25">
      <c r="B1386"/>
      <c r="C1386"/>
      <c r="D1386"/>
      <c r="F1386"/>
      <c r="K1386" s="87"/>
      <c r="L1386" s="110"/>
      <c r="M1386" s="110"/>
      <c r="N1386" s="110"/>
      <c r="O1386" s="145"/>
      <c r="P1386" s="110"/>
    </row>
    <row r="1387" spans="2:16" x14ac:dyDescent="0.25">
      <c r="B1387"/>
      <c r="C1387"/>
      <c r="D1387"/>
      <c r="F1387"/>
      <c r="K1387" s="87"/>
      <c r="L1387" s="110"/>
      <c r="M1387" s="110"/>
      <c r="N1387" s="110"/>
      <c r="O1387" s="145"/>
      <c r="P1387" s="110"/>
    </row>
    <row r="1388" spans="2:16" x14ac:dyDescent="0.25">
      <c r="B1388"/>
      <c r="C1388"/>
      <c r="D1388"/>
      <c r="F1388"/>
      <c r="K1388" s="87"/>
      <c r="L1388" s="110"/>
      <c r="M1388" s="110"/>
      <c r="N1388" s="110"/>
      <c r="O1388" s="145"/>
      <c r="P1388" s="110"/>
    </row>
    <row r="1389" spans="2:16" x14ac:dyDescent="0.25">
      <c r="B1389"/>
      <c r="C1389"/>
      <c r="D1389"/>
      <c r="F1389"/>
      <c r="K1389" s="87"/>
      <c r="L1389" s="110"/>
      <c r="M1389" s="110"/>
      <c r="N1389" s="110"/>
      <c r="O1389" s="145"/>
      <c r="P1389" s="110"/>
    </row>
    <row r="1390" spans="2:16" x14ac:dyDescent="0.25">
      <c r="B1390"/>
      <c r="C1390"/>
      <c r="D1390"/>
      <c r="F1390"/>
      <c r="K1390" s="87"/>
      <c r="L1390" s="110"/>
      <c r="M1390" s="110"/>
      <c r="N1390" s="110"/>
      <c r="O1390" s="145"/>
      <c r="P1390" s="110"/>
    </row>
    <row r="1391" spans="2:16" x14ac:dyDescent="0.25">
      <c r="B1391"/>
      <c r="C1391"/>
      <c r="D1391"/>
      <c r="F1391"/>
      <c r="K1391" s="87"/>
      <c r="L1391" s="110"/>
      <c r="M1391" s="110"/>
      <c r="N1391" s="110"/>
      <c r="O1391" s="145"/>
      <c r="P1391" s="110"/>
    </row>
    <row r="1392" spans="2:16" x14ac:dyDescent="0.25">
      <c r="B1392"/>
      <c r="C1392"/>
      <c r="D1392"/>
      <c r="F1392"/>
      <c r="K1392" s="87"/>
      <c r="L1392" s="110"/>
      <c r="M1392" s="110"/>
      <c r="N1392" s="110"/>
      <c r="O1392" s="145"/>
      <c r="P1392" s="110"/>
    </row>
    <row r="1393" spans="2:16" x14ac:dyDescent="0.25">
      <c r="B1393"/>
      <c r="C1393"/>
      <c r="D1393"/>
      <c r="F1393"/>
      <c r="K1393" s="87"/>
      <c r="L1393" s="110"/>
      <c r="M1393" s="110"/>
      <c r="N1393" s="110"/>
      <c r="O1393" s="145"/>
      <c r="P1393" s="110"/>
    </row>
    <row r="1394" spans="2:16" x14ac:dyDescent="0.25">
      <c r="B1394"/>
      <c r="C1394"/>
      <c r="D1394"/>
      <c r="F1394"/>
      <c r="K1394" s="87"/>
      <c r="L1394" s="110"/>
      <c r="M1394" s="110"/>
      <c r="N1394" s="110"/>
      <c r="O1394" s="145"/>
      <c r="P1394" s="110"/>
    </row>
    <row r="1395" spans="2:16" x14ac:dyDescent="0.25">
      <c r="B1395"/>
      <c r="C1395"/>
      <c r="D1395"/>
      <c r="F1395"/>
      <c r="K1395" s="87"/>
      <c r="L1395" s="110"/>
      <c r="M1395" s="110"/>
      <c r="N1395" s="110"/>
      <c r="O1395" s="145"/>
      <c r="P1395" s="110"/>
    </row>
    <row r="1396" spans="2:16" x14ac:dyDescent="0.25">
      <c r="B1396"/>
      <c r="C1396"/>
      <c r="D1396"/>
      <c r="F1396"/>
      <c r="K1396" s="87"/>
      <c r="L1396" s="110"/>
      <c r="M1396" s="110"/>
      <c r="N1396" s="110"/>
      <c r="O1396" s="145"/>
      <c r="P1396" s="110"/>
    </row>
    <row r="1397" spans="2:16" x14ac:dyDescent="0.25">
      <c r="B1397"/>
      <c r="C1397"/>
      <c r="D1397"/>
      <c r="F1397"/>
      <c r="K1397" s="87"/>
      <c r="L1397" s="110"/>
      <c r="M1397" s="110"/>
      <c r="N1397" s="110"/>
      <c r="O1397" s="145"/>
      <c r="P1397" s="110"/>
    </row>
    <row r="1398" spans="2:16" x14ac:dyDescent="0.25">
      <c r="B1398"/>
      <c r="C1398"/>
      <c r="D1398"/>
      <c r="F1398"/>
      <c r="K1398" s="87"/>
      <c r="L1398" s="110"/>
      <c r="M1398" s="110"/>
      <c r="N1398" s="110"/>
      <c r="O1398" s="145"/>
      <c r="P1398" s="110"/>
    </row>
    <row r="1399" spans="2:16" x14ac:dyDescent="0.25">
      <c r="B1399"/>
      <c r="C1399"/>
      <c r="D1399"/>
      <c r="F1399"/>
      <c r="K1399" s="87"/>
      <c r="L1399" s="110"/>
      <c r="M1399" s="110"/>
      <c r="N1399" s="110"/>
      <c r="O1399" s="145"/>
      <c r="P1399" s="110"/>
    </row>
    <row r="1400" spans="2:16" x14ac:dyDescent="0.25">
      <c r="B1400"/>
      <c r="C1400"/>
      <c r="D1400"/>
      <c r="F1400"/>
      <c r="K1400" s="87"/>
      <c r="L1400" s="110"/>
      <c r="M1400" s="110"/>
      <c r="N1400" s="110"/>
      <c r="O1400" s="145"/>
      <c r="P1400" s="110"/>
    </row>
    <row r="1401" spans="2:16" x14ac:dyDescent="0.25">
      <c r="B1401"/>
      <c r="C1401"/>
      <c r="D1401"/>
      <c r="F1401"/>
      <c r="K1401" s="87"/>
      <c r="L1401" s="110"/>
      <c r="M1401" s="110"/>
      <c r="N1401" s="110"/>
      <c r="O1401" s="145"/>
      <c r="P1401" s="110"/>
    </row>
    <row r="1402" spans="2:16" x14ac:dyDescent="0.25">
      <c r="B1402"/>
      <c r="C1402"/>
      <c r="D1402"/>
      <c r="F1402"/>
      <c r="K1402" s="87"/>
      <c r="L1402" s="110"/>
      <c r="M1402" s="110"/>
      <c r="N1402" s="110"/>
      <c r="O1402" s="145"/>
      <c r="P1402" s="110"/>
    </row>
    <row r="1403" spans="2:16" x14ac:dyDescent="0.25">
      <c r="B1403"/>
      <c r="C1403"/>
      <c r="D1403"/>
      <c r="F1403"/>
      <c r="K1403" s="87"/>
      <c r="L1403" s="110"/>
      <c r="M1403" s="110"/>
      <c r="N1403" s="110"/>
      <c r="O1403" s="145"/>
      <c r="P1403" s="110"/>
    </row>
    <row r="1404" spans="2:16" x14ac:dyDescent="0.25">
      <c r="B1404"/>
      <c r="C1404"/>
      <c r="D1404"/>
      <c r="F1404"/>
      <c r="K1404" s="87"/>
      <c r="L1404" s="110"/>
      <c r="M1404" s="110"/>
      <c r="N1404" s="110"/>
      <c r="O1404" s="145"/>
      <c r="P1404" s="110"/>
    </row>
    <row r="1405" spans="2:16" x14ac:dyDescent="0.25">
      <c r="B1405"/>
      <c r="C1405"/>
      <c r="D1405"/>
      <c r="F1405"/>
      <c r="K1405" s="87"/>
      <c r="L1405" s="110"/>
      <c r="M1405" s="110"/>
      <c r="N1405" s="110"/>
      <c r="O1405" s="145"/>
      <c r="P1405" s="110"/>
    </row>
    <row r="1406" spans="2:16" x14ac:dyDescent="0.25">
      <c r="B1406"/>
      <c r="C1406"/>
      <c r="D1406"/>
      <c r="F1406"/>
      <c r="K1406" s="87"/>
      <c r="L1406" s="110"/>
      <c r="M1406" s="110"/>
      <c r="N1406" s="110"/>
      <c r="O1406" s="145"/>
      <c r="P1406" s="110"/>
    </row>
    <row r="1407" spans="2:16" x14ac:dyDescent="0.25">
      <c r="B1407"/>
      <c r="C1407"/>
      <c r="D1407"/>
      <c r="F1407"/>
      <c r="K1407" s="87"/>
      <c r="L1407" s="110"/>
      <c r="M1407" s="110"/>
      <c r="N1407" s="110"/>
      <c r="O1407" s="145"/>
      <c r="P1407" s="110"/>
    </row>
    <row r="1408" spans="2:16" x14ac:dyDescent="0.25">
      <c r="B1408"/>
      <c r="C1408"/>
      <c r="D1408"/>
      <c r="F1408"/>
      <c r="K1408" s="87"/>
      <c r="L1408" s="110"/>
      <c r="M1408" s="110"/>
      <c r="N1408" s="110"/>
      <c r="O1408" s="145"/>
      <c r="P1408" s="110"/>
    </row>
    <row r="1409" spans="2:16" x14ac:dyDescent="0.25">
      <c r="B1409"/>
      <c r="C1409"/>
      <c r="D1409"/>
      <c r="F1409"/>
      <c r="K1409" s="87"/>
      <c r="L1409" s="110"/>
      <c r="M1409" s="110"/>
      <c r="N1409" s="110"/>
      <c r="O1409" s="145"/>
      <c r="P1409" s="110"/>
    </row>
    <row r="1410" spans="2:16" x14ac:dyDescent="0.25">
      <c r="B1410"/>
      <c r="C1410"/>
      <c r="D1410"/>
      <c r="F1410"/>
      <c r="K1410" s="87"/>
      <c r="L1410" s="110"/>
      <c r="M1410" s="110"/>
      <c r="N1410" s="110"/>
      <c r="O1410" s="145"/>
      <c r="P1410" s="110"/>
    </row>
    <row r="1411" spans="2:16" x14ac:dyDescent="0.25">
      <c r="B1411"/>
      <c r="C1411"/>
      <c r="D1411"/>
      <c r="F1411"/>
      <c r="K1411" s="87"/>
      <c r="L1411" s="110"/>
      <c r="M1411" s="110"/>
      <c r="N1411" s="110"/>
      <c r="O1411" s="145"/>
      <c r="P1411" s="110"/>
    </row>
    <row r="1412" spans="2:16" x14ac:dyDescent="0.25">
      <c r="B1412"/>
      <c r="C1412"/>
      <c r="D1412"/>
      <c r="F1412"/>
      <c r="K1412" s="87"/>
      <c r="L1412" s="110"/>
      <c r="M1412" s="110"/>
      <c r="N1412" s="110"/>
      <c r="O1412" s="145"/>
      <c r="P1412" s="110"/>
    </row>
    <row r="1413" spans="2:16" x14ac:dyDescent="0.25">
      <c r="B1413"/>
      <c r="C1413"/>
      <c r="D1413"/>
      <c r="F1413"/>
      <c r="K1413" s="87"/>
      <c r="L1413" s="110"/>
      <c r="M1413" s="110"/>
      <c r="N1413" s="110"/>
      <c r="O1413" s="145"/>
      <c r="P1413" s="110"/>
    </row>
    <row r="1414" spans="2:16" x14ac:dyDescent="0.25">
      <c r="B1414"/>
      <c r="C1414"/>
      <c r="D1414"/>
      <c r="F1414"/>
      <c r="K1414" s="87"/>
      <c r="L1414" s="110"/>
      <c r="M1414" s="110"/>
      <c r="N1414" s="110"/>
      <c r="O1414" s="145"/>
      <c r="P1414" s="110"/>
    </row>
    <row r="1415" spans="2:16" x14ac:dyDescent="0.25">
      <c r="B1415"/>
      <c r="C1415"/>
      <c r="D1415"/>
      <c r="F1415"/>
      <c r="K1415" s="87"/>
      <c r="L1415" s="110"/>
      <c r="M1415" s="110"/>
      <c r="N1415" s="110"/>
      <c r="O1415" s="145"/>
      <c r="P1415" s="110"/>
    </row>
    <row r="1416" spans="2:16" x14ac:dyDescent="0.25">
      <c r="B1416"/>
      <c r="C1416"/>
      <c r="D1416"/>
      <c r="F1416"/>
      <c r="K1416" s="87"/>
      <c r="L1416" s="110"/>
      <c r="M1416" s="110"/>
      <c r="N1416" s="110"/>
      <c r="O1416" s="145"/>
      <c r="P1416" s="110"/>
    </row>
    <row r="1417" spans="2:16" x14ac:dyDescent="0.25">
      <c r="B1417"/>
      <c r="C1417"/>
      <c r="D1417"/>
      <c r="F1417"/>
      <c r="K1417" s="87"/>
      <c r="L1417" s="110"/>
      <c r="M1417" s="110"/>
      <c r="N1417" s="110"/>
      <c r="O1417" s="145"/>
      <c r="P1417" s="110"/>
    </row>
    <row r="1418" spans="2:16" x14ac:dyDescent="0.25">
      <c r="B1418"/>
      <c r="C1418"/>
      <c r="D1418"/>
      <c r="F1418"/>
      <c r="K1418" s="87"/>
      <c r="L1418" s="110"/>
      <c r="M1418" s="110"/>
      <c r="N1418" s="110"/>
      <c r="O1418" s="145"/>
      <c r="P1418" s="110"/>
    </row>
    <row r="1419" spans="2:16" x14ac:dyDescent="0.25">
      <c r="B1419"/>
      <c r="C1419"/>
      <c r="D1419"/>
      <c r="F1419"/>
      <c r="K1419" s="87"/>
      <c r="L1419" s="110"/>
      <c r="M1419" s="110"/>
      <c r="N1419" s="110"/>
      <c r="O1419" s="145"/>
      <c r="P1419" s="110"/>
    </row>
    <row r="1420" spans="2:16" x14ac:dyDescent="0.25">
      <c r="B1420"/>
      <c r="C1420"/>
      <c r="D1420"/>
      <c r="F1420"/>
      <c r="K1420" s="87"/>
      <c r="L1420" s="110"/>
      <c r="M1420" s="110"/>
      <c r="N1420" s="110"/>
      <c r="O1420" s="145"/>
      <c r="P1420" s="110"/>
    </row>
    <row r="1421" spans="2:16" x14ac:dyDescent="0.25">
      <c r="B1421"/>
      <c r="C1421"/>
      <c r="D1421"/>
      <c r="F1421"/>
      <c r="K1421" s="87"/>
      <c r="L1421" s="110"/>
      <c r="M1421" s="110"/>
      <c r="N1421" s="110"/>
      <c r="O1421" s="145"/>
      <c r="P1421" s="110"/>
    </row>
    <row r="1422" spans="2:16" x14ac:dyDescent="0.25">
      <c r="B1422"/>
      <c r="C1422"/>
      <c r="D1422"/>
      <c r="F1422"/>
      <c r="K1422" s="87"/>
      <c r="L1422" s="110"/>
      <c r="M1422" s="110"/>
      <c r="N1422" s="110"/>
      <c r="O1422" s="145"/>
      <c r="P1422" s="110"/>
    </row>
    <row r="1423" spans="2:16" x14ac:dyDescent="0.25">
      <c r="B1423"/>
      <c r="C1423"/>
      <c r="D1423"/>
      <c r="F1423"/>
      <c r="K1423" s="87"/>
      <c r="L1423" s="110"/>
      <c r="M1423" s="110"/>
      <c r="N1423" s="110"/>
      <c r="O1423" s="145"/>
      <c r="P1423" s="110"/>
    </row>
    <row r="1424" spans="2:16" x14ac:dyDescent="0.25">
      <c r="B1424"/>
      <c r="C1424"/>
      <c r="D1424"/>
      <c r="F1424"/>
      <c r="K1424" s="87"/>
      <c r="L1424" s="110"/>
      <c r="M1424" s="110"/>
      <c r="N1424" s="110"/>
      <c r="O1424" s="145"/>
      <c r="P1424" s="110"/>
    </row>
    <row r="1425" spans="2:16" x14ac:dyDescent="0.25">
      <c r="B1425"/>
      <c r="C1425"/>
      <c r="D1425"/>
      <c r="F1425"/>
      <c r="K1425" s="87"/>
      <c r="L1425" s="110"/>
      <c r="M1425" s="110"/>
      <c r="N1425" s="110"/>
      <c r="O1425" s="145"/>
      <c r="P1425" s="110"/>
    </row>
    <row r="1426" spans="2:16" x14ac:dyDescent="0.25">
      <c r="B1426"/>
      <c r="C1426"/>
      <c r="D1426"/>
      <c r="F1426"/>
      <c r="K1426" s="87"/>
      <c r="L1426" s="110"/>
      <c r="M1426" s="110"/>
      <c r="N1426" s="110"/>
      <c r="O1426" s="145"/>
      <c r="P1426" s="110"/>
    </row>
    <row r="1427" spans="2:16" x14ac:dyDescent="0.25">
      <c r="B1427"/>
      <c r="C1427"/>
      <c r="D1427"/>
      <c r="F1427"/>
      <c r="K1427" s="87"/>
      <c r="L1427" s="110"/>
      <c r="M1427" s="110"/>
      <c r="N1427" s="110"/>
      <c r="O1427" s="145"/>
      <c r="P1427" s="110"/>
    </row>
    <row r="1428" spans="2:16" x14ac:dyDescent="0.25">
      <c r="B1428"/>
      <c r="C1428"/>
      <c r="D1428"/>
      <c r="F1428"/>
      <c r="K1428" s="87"/>
      <c r="L1428" s="110"/>
      <c r="M1428" s="110"/>
      <c r="N1428" s="110"/>
      <c r="O1428" s="145"/>
      <c r="P1428" s="110"/>
    </row>
    <row r="1429" spans="2:16" x14ac:dyDescent="0.25">
      <c r="B1429"/>
      <c r="C1429"/>
      <c r="D1429"/>
      <c r="F1429"/>
      <c r="K1429" s="87"/>
      <c r="L1429" s="110"/>
      <c r="M1429" s="110"/>
      <c r="N1429" s="110"/>
      <c r="O1429" s="145"/>
      <c r="P1429" s="110"/>
    </row>
    <row r="1430" spans="2:16" x14ac:dyDescent="0.25">
      <c r="B1430"/>
      <c r="C1430"/>
      <c r="D1430"/>
      <c r="F1430"/>
      <c r="K1430" s="87"/>
      <c r="L1430" s="110"/>
      <c r="M1430" s="110"/>
      <c r="N1430" s="110"/>
      <c r="O1430" s="145"/>
      <c r="P1430" s="110"/>
    </row>
    <row r="1431" spans="2:16" x14ac:dyDescent="0.25">
      <c r="B1431"/>
      <c r="C1431"/>
      <c r="D1431"/>
      <c r="F1431"/>
      <c r="K1431" s="87"/>
      <c r="L1431" s="110"/>
      <c r="M1431" s="110"/>
      <c r="N1431" s="110"/>
      <c r="O1431" s="145"/>
      <c r="P1431" s="110"/>
    </row>
    <row r="1432" spans="2:16" x14ac:dyDescent="0.25">
      <c r="B1432"/>
      <c r="C1432"/>
      <c r="D1432"/>
      <c r="F1432"/>
      <c r="K1432" s="87"/>
      <c r="L1432" s="110"/>
      <c r="M1432" s="110"/>
      <c r="N1432" s="110"/>
      <c r="O1432" s="145"/>
      <c r="P1432" s="110"/>
    </row>
    <row r="1433" spans="2:16" x14ac:dyDescent="0.25">
      <c r="B1433"/>
      <c r="C1433"/>
      <c r="D1433"/>
      <c r="F1433"/>
      <c r="K1433" s="87"/>
      <c r="L1433" s="110"/>
      <c r="M1433" s="110"/>
      <c r="N1433" s="110"/>
      <c r="O1433" s="145"/>
      <c r="P1433" s="110"/>
    </row>
    <row r="1434" spans="2:16" x14ac:dyDescent="0.25">
      <c r="B1434"/>
      <c r="C1434"/>
      <c r="D1434"/>
      <c r="F1434"/>
      <c r="K1434" s="87"/>
      <c r="L1434" s="110"/>
      <c r="M1434" s="110"/>
      <c r="N1434" s="110"/>
      <c r="O1434" s="145"/>
      <c r="P1434" s="110"/>
    </row>
    <row r="1435" spans="2:16" x14ac:dyDescent="0.25">
      <c r="B1435"/>
      <c r="C1435"/>
      <c r="D1435"/>
      <c r="F1435"/>
      <c r="K1435" s="87"/>
      <c r="L1435" s="110"/>
      <c r="M1435" s="110"/>
      <c r="N1435" s="110"/>
      <c r="O1435" s="145"/>
      <c r="P1435" s="110"/>
    </row>
    <row r="1436" spans="2:16" x14ac:dyDescent="0.25">
      <c r="B1436"/>
      <c r="C1436"/>
      <c r="D1436"/>
      <c r="F1436"/>
      <c r="K1436" s="87"/>
      <c r="L1436" s="110"/>
      <c r="M1436" s="110"/>
      <c r="N1436" s="110"/>
      <c r="O1436" s="145"/>
      <c r="P1436" s="110"/>
    </row>
    <row r="1437" spans="2:16" x14ac:dyDescent="0.25">
      <c r="B1437"/>
      <c r="C1437"/>
      <c r="D1437"/>
      <c r="F1437"/>
      <c r="K1437" s="87"/>
      <c r="L1437" s="110"/>
      <c r="M1437" s="110"/>
      <c r="N1437" s="110"/>
      <c r="O1437" s="145"/>
      <c r="P1437" s="110"/>
    </row>
    <row r="1438" spans="2:16" x14ac:dyDescent="0.25">
      <c r="B1438"/>
      <c r="C1438"/>
      <c r="D1438"/>
      <c r="F1438"/>
      <c r="K1438" s="87"/>
      <c r="L1438" s="110"/>
      <c r="M1438" s="110"/>
      <c r="N1438" s="110"/>
      <c r="O1438" s="145"/>
      <c r="P1438" s="110"/>
    </row>
    <row r="1439" spans="2:16" x14ac:dyDescent="0.25">
      <c r="B1439"/>
      <c r="C1439"/>
      <c r="D1439"/>
      <c r="F1439"/>
      <c r="K1439" s="87"/>
      <c r="L1439" s="110"/>
      <c r="M1439" s="110"/>
      <c r="N1439" s="110"/>
      <c r="O1439" s="145"/>
      <c r="P1439" s="110"/>
    </row>
    <row r="1440" spans="2:16" x14ac:dyDescent="0.25">
      <c r="B1440"/>
      <c r="C1440"/>
      <c r="D1440"/>
      <c r="F1440"/>
      <c r="K1440" s="87"/>
      <c r="L1440" s="110"/>
      <c r="M1440" s="110"/>
      <c r="N1440" s="110"/>
      <c r="O1440" s="145"/>
      <c r="P1440" s="110"/>
    </row>
    <row r="1441" spans="2:16" x14ac:dyDescent="0.25">
      <c r="B1441"/>
      <c r="C1441"/>
      <c r="D1441"/>
      <c r="F1441"/>
      <c r="K1441" s="87"/>
      <c r="L1441" s="110"/>
      <c r="M1441" s="110"/>
      <c r="N1441" s="110"/>
      <c r="O1441" s="145"/>
      <c r="P1441" s="110"/>
    </row>
    <row r="1442" spans="2:16" x14ac:dyDescent="0.25">
      <c r="B1442"/>
      <c r="C1442"/>
      <c r="D1442"/>
      <c r="F1442"/>
      <c r="K1442" s="87"/>
      <c r="L1442" s="110"/>
      <c r="M1442" s="110"/>
      <c r="N1442" s="110"/>
      <c r="O1442" s="145"/>
      <c r="P1442" s="110"/>
    </row>
    <row r="1443" spans="2:16" x14ac:dyDescent="0.25">
      <c r="B1443"/>
      <c r="C1443"/>
      <c r="D1443"/>
      <c r="F1443"/>
      <c r="K1443" s="87"/>
      <c r="L1443" s="110"/>
      <c r="M1443" s="110"/>
      <c r="N1443" s="110"/>
      <c r="O1443" s="145"/>
      <c r="P1443" s="110"/>
    </row>
    <row r="1444" spans="2:16" x14ac:dyDescent="0.25">
      <c r="B1444"/>
      <c r="C1444"/>
      <c r="D1444"/>
      <c r="F1444"/>
      <c r="K1444" s="87"/>
      <c r="L1444" s="110"/>
      <c r="M1444" s="110"/>
      <c r="N1444" s="110"/>
      <c r="O1444" s="145"/>
      <c r="P1444" s="110"/>
    </row>
    <row r="1445" spans="2:16" x14ac:dyDescent="0.25">
      <c r="B1445"/>
      <c r="C1445"/>
      <c r="D1445"/>
      <c r="F1445"/>
      <c r="K1445" s="87"/>
      <c r="L1445" s="110"/>
      <c r="M1445" s="110"/>
      <c r="N1445" s="110"/>
      <c r="O1445" s="145"/>
      <c r="P1445" s="110"/>
    </row>
    <row r="1446" spans="2:16" x14ac:dyDescent="0.25">
      <c r="B1446"/>
      <c r="C1446"/>
      <c r="D1446"/>
      <c r="F1446"/>
      <c r="K1446" s="87"/>
      <c r="L1446" s="110"/>
      <c r="M1446" s="110"/>
      <c r="N1446" s="110"/>
      <c r="O1446" s="145"/>
      <c r="P1446" s="110"/>
    </row>
    <row r="1447" spans="2:16" x14ac:dyDescent="0.25">
      <c r="B1447"/>
      <c r="C1447"/>
      <c r="D1447"/>
      <c r="F1447"/>
      <c r="K1447" s="87"/>
      <c r="L1447" s="110"/>
      <c r="M1447" s="110"/>
      <c r="N1447" s="110"/>
      <c r="O1447" s="145"/>
      <c r="P1447" s="110"/>
    </row>
    <row r="1448" spans="2:16" x14ac:dyDescent="0.25">
      <c r="B1448"/>
      <c r="C1448"/>
      <c r="D1448"/>
      <c r="F1448"/>
      <c r="K1448" s="87"/>
      <c r="L1448" s="110"/>
      <c r="M1448" s="110"/>
      <c r="N1448" s="110"/>
      <c r="O1448" s="145"/>
      <c r="P1448" s="110"/>
    </row>
    <row r="1449" spans="2:16" x14ac:dyDescent="0.25">
      <c r="B1449"/>
      <c r="C1449"/>
      <c r="D1449"/>
      <c r="F1449"/>
      <c r="K1449" s="87"/>
      <c r="L1449" s="110"/>
      <c r="M1449" s="110"/>
      <c r="N1449" s="110"/>
      <c r="O1449" s="145"/>
      <c r="P1449" s="110"/>
    </row>
    <row r="1450" spans="2:16" x14ac:dyDescent="0.25">
      <c r="B1450"/>
      <c r="C1450"/>
      <c r="D1450"/>
      <c r="F1450"/>
      <c r="K1450" s="87"/>
      <c r="L1450" s="110"/>
      <c r="M1450" s="110"/>
      <c r="N1450" s="110"/>
      <c r="O1450" s="145"/>
      <c r="P1450" s="110"/>
    </row>
    <row r="1451" spans="2:16" x14ac:dyDescent="0.25">
      <c r="B1451"/>
      <c r="C1451"/>
      <c r="D1451"/>
      <c r="F1451"/>
      <c r="K1451" s="87"/>
      <c r="L1451" s="110"/>
      <c r="M1451" s="110"/>
      <c r="N1451" s="110"/>
      <c r="O1451" s="145"/>
      <c r="P1451" s="110"/>
    </row>
    <row r="1452" spans="2:16" x14ac:dyDescent="0.25">
      <c r="B1452"/>
      <c r="C1452"/>
      <c r="D1452"/>
      <c r="F1452"/>
      <c r="K1452" s="87"/>
      <c r="L1452" s="110"/>
      <c r="M1452" s="110"/>
      <c r="N1452" s="110"/>
      <c r="O1452" s="145"/>
      <c r="P1452" s="110"/>
    </row>
    <row r="1453" spans="2:16" x14ac:dyDescent="0.25">
      <c r="B1453"/>
      <c r="C1453"/>
      <c r="D1453"/>
      <c r="F1453"/>
      <c r="K1453" s="87"/>
      <c r="L1453" s="110"/>
      <c r="M1453" s="110"/>
      <c r="N1453" s="110"/>
      <c r="O1453" s="145"/>
      <c r="P1453" s="110"/>
    </row>
    <row r="1454" spans="2:16" x14ac:dyDescent="0.25">
      <c r="B1454"/>
      <c r="C1454"/>
      <c r="D1454"/>
      <c r="F1454"/>
      <c r="K1454" s="87"/>
      <c r="L1454" s="110"/>
      <c r="M1454" s="110"/>
      <c r="N1454" s="110"/>
      <c r="O1454" s="145"/>
      <c r="P1454" s="110"/>
    </row>
    <row r="1455" spans="2:16" x14ac:dyDescent="0.25">
      <c r="B1455"/>
      <c r="C1455"/>
      <c r="D1455"/>
      <c r="F1455"/>
      <c r="K1455" s="87"/>
      <c r="L1455" s="110"/>
      <c r="M1455" s="110"/>
      <c r="N1455" s="110"/>
      <c r="O1455" s="145"/>
      <c r="P1455" s="110"/>
    </row>
    <row r="1456" spans="2:16" x14ac:dyDescent="0.25">
      <c r="B1456"/>
      <c r="C1456"/>
      <c r="D1456"/>
      <c r="F1456"/>
      <c r="K1456" s="87"/>
      <c r="L1456" s="110"/>
      <c r="M1456" s="110"/>
      <c r="N1456" s="110"/>
      <c r="O1456" s="145"/>
      <c r="P1456" s="110"/>
    </row>
    <row r="1457" spans="2:16" x14ac:dyDescent="0.25">
      <c r="B1457"/>
      <c r="C1457"/>
      <c r="D1457"/>
      <c r="F1457"/>
      <c r="K1457" s="87"/>
      <c r="L1457" s="110"/>
      <c r="M1457" s="110"/>
      <c r="N1457" s="110"/>
      <c r="O1457" s="145"/>
      <c r="P1457" s="110"/>
    </row>
    <row r="1458" spans="2:16" x14ac:dyDescent="0.25">
      <c r="B1458"/>
      <c r="C1458"/>
      <c r="D1458"/>
      <c r="F1458"/>
      <c r="K1458" s="87"/>
      <c r="L1458" s="110"/>
      <c r="M1458" s="110"/>
      <c r="N1458" s="110"/>
      <c r="O1458" s="145"/>
      <c r="P1458" s="110"/>
    </row>
    <row r="1459" spans="2:16" x14ac:dyDescent="0.25">
      <c r="B1459"/>
      <c r="C1459"/>
      <c r="D1459"/>
      <c r="F1459"/>
      <c r="K1459" s="87"/>
      <c r="L1459" s="110"/>
      <c r="M1459" s="110"/>
      <c r="N1459" s="110"/>
      <c r="O1459" s="145"/>
      <c r="P1459" s="110"/>
    </row>
    <row r="1460" spans="2:16" x14ac:dyDescent="0.25">
      <c r="B1460"/>
      <c r="C1460"/>
      <c r="D1460"/>
      <c r="F1460"/>
      <c r="K1460" s="87"/>
      <c r="L1460" s="110"/>
      <c r="M1460" s="110"/>
      <c r="N1460" s="110"/>
      <c r="O1460" s="145"/>
      <c r="P1460" s="110"/>
    </row>
    <row r="1461" spans="2:16" x14ac:dyDescent="0.25">
      <c r="B1461"/>
      <c r="C1461"/>
      <c r="D1461"/>
      <c r="F1461"/>
      <c r="K1461" s="87"/>
      <c r="L1461" s="110"/>
      <c r="M1461" s="110"/>
      <c r="N1461" s="110"/>
      <c r="O1461" s="145"/>
      <c r="P1461" s="110"/>
    </row>
    <row r="1462" spans="2:16" x14ac:dyDescent="0.25">
      <c r="B1462"/>
      <c r="C1462"/>
      <c r="D1462"/>
      <c r="F1462"/>
      <c r="K1462" s="87"/>
      <c r="L1462" s="110"/>
      <c r="M1462" s="110"/>
      <c r="N1462" s="110"/>
      <c r="O1462" s="145"/>
      <c r="P1462" s="110"/>
    </row>
    <row r="1463" spans="2:16" x14ac:dyDescent="0.25">
      <c r="B1463"/>
      <c r="C1463"/>
      <c r="D1463"/>
      <c r="F1463"/>
      <c r="K1463" s="87"/>
      <c r="L1463" s="110"/>
      <c r="M1463" s="110"/>
      <c r="N1463" s="110"/>
      <c r="O1463" s="145"/>
      <c r="P1463" s="110"/>
    </row>
    <row r="1464" spans="2:16" x14ac:dyDescent="0.25">
      <c r="B1464"/>
      <c r="C1464"/>
      <c r="D1464"/>
      <c r="F1464"/>
      <c r="K1464" s="87"/>
      <c r="L1464" s="110"/>
      <c r="M1464" s="110"/>
      <c r="N1464" s="110"/>
      <c r="O1464" s="145"/>
      <c r="P1464" s="110"/>
    </row>
    <row r="1465" spans="2:16" x14ac:dyDescent="0.25">
      <c r="B1465"/>
      <c r="C1465"/>
      <c r="D1465"/>
      <c r="F1465"/>
      <c r="K1465" s="87"/>
      <c r="L1465" s="110"/>
      <c r="M1465" s="110"/>
      <c r="N1465" s="110"/>
      <c r="O1465" s="145"/>
      <c r="P1465" s="110"/>
    </row>
    <row r="1466" spans="2:16" x14ac:dyDescent="0.25">
      <c r="B1466"/>
      <c r="C1466"/>
      <c r="D1466"/>
      <c r="F1466"/>
      <c r="K1466" s="87"/>
      <c r="L1466" s="110"/>
      <c r="M1466" s="110"/>
      <c r="N1466" s="110"/>
      <c r="O1466" s="145"/>
      <c r="P1466" s="110"/>
    </row>
    <row r="1467" spans="2:16" x14ac:dyDescent="0.25">
      <c r="B1467"/>
      <c r="C1467"/>
      <c r="D1467"/>
      <c r="F1467"/>
      <c r="K1467" s="87"/>
      <c r="L1467" s="110"/>
      <c r="M1467" s="110"/>
      <c r="N1467" s="110"/>
      <c r="O1467" s="145"/>
      <c r="P1467" s="110"/>
    </row>
    <row r="1468" spans="2:16" x14ac:dyDescent="0.25">
      <c r="B1468"/>
      <c r="C1468"/>
      <c r="D1468"/>
      <c r="F1468"/>
      <c r="K1468" s="87"/>
      <c r="L1468" s="110"/>
      <c r="M1468" s="110"/>
      <c r="N1468" s="110"/>
      <c r="O1468" s="145"/>
      <c r="P1468" s="110"/>
    </row>
    <row r="1469" spans="2:16" x14ac:dyDescent="0.25">
      <c r="B1469"/>
      <c r="C1469"/>
      <c r="D1469"/>
      <c r="F1469"/>
      <c r="K1469" s="87"/>
      <c r="L1469" s="110"/>
      <c r="M1469" s="110"/>
      <c r="N1469" s="110"/>
      <c r="O1469" s="145"/>
      <c r="P1469" s="110"/>
    </row>
    <row r="1470" spans="2:16" x14ac:dyDescent="0.25">
      <c r="B1470"/>
      <c r="C1470"/>
      <c r="D1470"/>
      <c r="F1470"/>
      <c r="K1470" s="87"/>
      <c r="L1470" s="110"/>
      <c r="M1470" s="110"/>
      <c r="N1470" s="110"/>
      <c r="O1470" s="145"/>
      <c r="P1470" s="110"/>
    </row>
    <row r="1471" spans="2:16" x14ac:dyDescent="0.25">
      <c r="B1471"/>
      <c r="C1471"/>
      <c r="D1471"/>
      <c r="F1471"/>
      <c r="K1471" s="87"/>
      <c r="L1471" s="110"/>
      <c r="M1471" s="110"/>
      <c r="N1471" s="110"/>
      <c r="O1471" s="145"/>
      <c r="P1471" s="110"/>
    </row>
    <row r="1472" spans="2:16" x14ac:dyDescent="0.25">
      <c r="B1472"/>
      <c r="C1472"/>
      <c r="D1472"/>
      <c r="F1472"/>
      <c r="K1472" s="87"/>
      <c r="L1472" s="110"/>
      <c r="M1472" s="110"/>
      <c r="N1472" s="110"/>
      <c r="O1472" s="145"/>
      <c r="P1472" s="110"/>
    </row>
    <row r="1473" spans="2:16" x14ac:dyDescent="0.25">
      <c r="B1473"/>
      <c r="C1473"/>
      <c r="D1473"/>
      <c r="F1473"/>
      <c r="K1473" s="87"/>
      <c r="L1473" s="110"/>
      <c r="M1473" s="110"/>
      <c r="N1473" s="110"/>
      <c r="O1473" s="145"/>
      <c r="P1473" s="110"/>
    </row>
    <row r="1474" spans="2:16" x14ac:dyDescent="0.25">
      <c r="B1474"/>
      <c r="C1474"/>
      <c r="D1474"/>
      <c r="F1474"/>
      <c r="K1474" s="87"/>
      <c r="L1474" s="110"/>
      <c r="M1474" s="110"/>
      <c r="N1474" s="110"/>
      <c r="O1474" s="145"/>
      <c r="P1474" s="110"/>
    </row>
    <row r="1475" spans="2:16" x14ac:dyDescent="0.25">
      <c r="B1475"/>
      <c r="C1475"/>
      <c r="D1475"/>
      <c r="F1475"/>
      <c r="K1475" s="87"/>
      <c r="L1475" s="110"/>
      <c r="M1475" s="110"/>
      <c r="N1475" s="110"/>
      <c r="O1475" s="145"/>
      <c r="P1475" s="110"/>
    </row>
    <row r="1476" spans="2:16" x14ac:dyDescent="0.25">
      <c r="B1476"/>
      <c r="C1476"/>
      <c r="D1476"/>
      <c r="F1476"/>
      <c r="K1476" s="87"/>
      <c r="L1476" s="110"/>
      <c r="M1476" s="110"/>
      <c r="N1476" s="110"/>
      <c r="O1476" s="145"/>
      <c r="P1476" s="110"/>
    </row>
    <row r="1477" spans="2:16" x14ac:dyDescent="0.25">
      <c r="B1477"/>
      <c r="C1477"/>
      <c r="D1477"/>
      <c r="F1477"/>
      <c r="K1477" s="87"/>
      <c r="L1477" s="110"/>
      <c r="M1477" s="110"/>
      <c r="N1477" s="110"/>
      <c r="O1477" s="145"/>
      <c r="P1477" s="110"/>
    </row>
    <row r="1478" spans="2:16" x14ac:dyDescent="0.25">
      <c r="B1478"/>
      <c r="C1478"/>
      <c r="D1478"/>
      <c r="F1478"/>
      <c r="K1478" s="87"/>
      <c r="L1478" s="110"/>
      <c r="M1478" s="110"/>
      <c r="N1478" s="110"/>
      <c r="O1478" s="145"/>
      <c r="P1478" s="110"/>
    </row>
    <row r="1479" spans="2:16" x14ac:dyDescent="0.25">
      <c r="B1479"/>
      <c r="C1479"/>
      <c r="D1479"/>
      <c r="F1479"/>
      <c r="K1479" s="87"/>
      <c r="L1479" s="110"/>
      <c r="M1479" s="110"/>
      <c r="N1479" s="110"/>
      <c r="O1479" s="145"/>
      <c r="P1479" s="110"/>
    </row>
    <row r="1480" spans="2:16" x14ac:dyDescent="0.25">
      <c r="B1480"/>
      <c r="C1480"/>
      <c r="D1480"/>
      <c r="F1480"/>
      <c r="K1480" s="87"/>
      <c r="L1480" s="110"/>
      <c r="M1480" s="110"/>
      <c r="N1480" s="110"/>
      <c r="O1480" s="145"/>
      <c r="P1480" s="110"/>
    </row>
    <row r="1481" spans="2:16" x14ac:dyDescent="0.25">
      <c r="B1481"/>
      <c r="C1481"/>
      <c r="D1481"/>
      <c r="F1481"/>
      <c r="K1481" s="87"/>
      <c r="L1481" s="110"/>
      <c r="M1481" s="110"/>
      <c r="N1481" s="110"/>
      <c r="O1481" s="145"/>
      <c r="P1481" s="110"/>
    </row>
    <row r="1482" spans="2:16" x14ac:dyDescent="0.25">
      <c r="B1482"/>
      <c r="C1482"/>
      <c r="D1482"/>
      <c r="F1482"/>
      <c r="K1482" s="87"/>
      <c r="L1482" s="110"/>
      <c r="M1482" s="110"/>
      <c r="N1482" s="110"/>
      <c r="O1482" s="145"/>
      <c r="P1482" s="110"/>
    </row>
    <row r="1483" spans="2:16" x14ac:dyDescent="0.25">
      <c r="B1483"/>
      <c r="C1483"/>
      <c r="D1483"/>
      <c r="F1483"/>
      <c r="K1483" s="87"/>
      <c r="L1483" s="110"/>
      <c r="M1483" s="110"/>
      <c r="N1483" s="110"/>
      <c r="O1483" s="145"/>
      <c r="P1483" s="110"/>
    </row>
    <row r="1484" spans="2:16" x14ac:dyDescent="0.25">
      <c r="B1484"/>
      <c r="C1484"/>
      <c r="D1484"/>
      <c r="F1484"/>
      <c r="K1484" s="87"/>
      <c r="L1484" s="110"/>
      <c r="M1484" s="110"/>
      <c r="N1484" s="110"/>
      <c r="O1484" s="145"/>
      <c r="P1484" s="110"/>
    </row>
    <row r="1485" spans="2:16" x14ac:dyDescent="0.25">
      <c r="B1485"/>
      <c r="C1485"/>
      <c r="D1485"/>
      <c r="F1485"/>
      <c r="K1485" s="87"/>
      <c r="L1485" s="110"/>
      <c r="M1485" s="110"/>
      <c r="N1485" s="110"/>
      <c r="O1485" s="145"/>
      <c r="P1485" s="110"/>
    </row>
    <row r="1486" spans="2:16" x14ac:dyDescent="0.25">
      <c r="B1486"/>
      <c r="C1486"/>
      <c r="D1486"/>
      <c r="F1486"/>
      <c r="K1486" s="87"/>
      <c r="L1486" s="110"/>
      <c r="M1486" s="110"/>
      <c r="N1486" s="110"/>
      <c r="O1486" s="145"/>
      <c r="P1486" s="110"/>
    </row>
    <row r="1487" spans="2:16" x14ac:dyDescent="0.25">
      <c r="B1487"/>
      <c r="C1487"/>
      <c r="D1487"/>
      <c r="F1487"/>
      <c r="K1487" s="87"/>
      <c r="L1487" s="110"/>
      <c r="M1487" s="110"/>
      <c r="N1487" s="110"/>
      <c r="O1487" s="145"/>
      <c r="P1487" s="110"/>
    </row>
    <row r="1488" spans="2:16" x14ac:dyDescent="0.25">
      <c r="B1488"/>
      <c r="C1488"/>
      <c r="D1488"/>
      <c r="F1488"/>
      <c r="K1488" s="87"/>
      <c r="L1488" s="110"/>
      <c r="M1488" s="110"/>
      <c r="N1488" s="110"/>
      <c r="O1488" s="145"/>
      <c r="P1488" s="110"/>
    </row>
    <row r="1489" spans="2:16" x14ac:dyDescent="0.25">
      <c r="B1489"/>
      <c r="C1489"/>
      <c r="D1489"/>
      <c r="F1489"/>
      <c r="K1489" s="87"/>
      <c r="L1489" s="110"/>
      <c r="M1489" s="110"/>
      <c r="N1489" s="110"/>
      <c r="O1489" s="145"/>
      <c r="P1489" s="110"/>
    </row>
    <row r="1490" spans="2:16" x14ac:dyDescent="0.25">
      <c r="B1490"/>
      <c r="C1490"/>
      <c r="D1490"/>
      <c r="F1490"/>
      <c r="K1490" s="87"/>
      <c r="L1490" s="110"/>
      <c r="M1490" s="110"/>
      <c r="N1490" s="110"/>
      <c r="O1490" s="145"/>
      <c r="P1490" s="110"/>
    </row>
    <row r="1491" spans="2:16" x14ac:dyDescent="0.25">
      <c r="B1491"/>
      <c r="C1491"/>
      <c r="D1491"/>
      <c r="F1491"/>
      <c r="K1491" s="87"/>
      <c r="L1491" s="110"/>
      <c r="M1491" s="110"/>
      <c r="N1491" s="110"/>
      <c r="O1491" s="145"/>
      <c r="P1491" s="110"/>
    </row>
    <row r="1492" spans="2:16" x14ac:dyDescent="0.25">
      <c r="B1492"/>
      <c r="C1492"/>
      <c r="D1492"/>
      <c r="F1492"/>
      <c r="K1492" s="87"/>
      <c r="L1492" s="110"/>
      <c r="M1492" s="110"/>
      <c r="N1492" s="110"/>
      <c r="O1492" s="145"/>
      <c r="P1492" s="110"/>
    </row>
    <row r="1493" spans="2:16" x14ac:dyDescent="0.25">
      <c r="B1493"/>
      <c r="C1493"/>
      <c r="D1493"/>
      <c r="F1493"/>
      <c r="K1493" s="87"/>
      <c r="L1493" s="110"/>
      <c r="M1493" s="110"/>
      <c r="N1493" s="110"/>
      <c r="O1493" s="145"/>
      <c r="P1493" s="110"/>
    </row>
    <row r="1494" spans="2:16" x14ac:dyDescent="0.25">
      <c r="B1494"/>
      <c r="C1494"/>
      <c r="D1494"/>
      <c r="F1494"/>
      <c r="K1494" s="87"/>
      <c r="L1494" s="110"/>
      <c r="M1494" s="110"/>
      <c r="N1494" s="110"/>
      <c r="O1494" s="145"/>
      <c r="P1494" s="110"/>
    </row>
    <row r="1495" spans="2:16" x14ac:dyDescent="0.25">
      <c r="B1495"/>
      <c r="C1495"/>
      <c r="D1495"/>
      <c r="F1495"/>
      <c r="K1495" s="87"/>
      <c r="L1495" s="110"/>
      <c r="M1495" s="110"/>
      <c r="N1495" s="110"/>
      <c r="O1495" s="145"/>
      <c r="P1495" s="110"/>
    </row>
    <row r="1496" spans="2:16" x14ac:dyDescent="0.25">
      <c r="B1496"/>
      <c r="C1496"/>
      <c r="D1496"/>
      <c r="F1496"/>
      <c r="K1496" s="87"/>
      <c r="L1496" s="110"/>
      <c r="M1496" s="110"/>
      <c r="N1496" s="110"/>
      <c r="O1496" s="145"/>
      <c r="P1496" s="110"/>
    </row>
    <row r="1497" spans="2:16" x14ac:dyDescent="0.25">
      <c r="B1497"/>
      <c r="C1497"/>
      <c r="D1497"/>
      <c r="F1497"/>
      <c r="K1497" s="87"/>
      <c r="L1497" s="110"/>
      <c r="M1497" s="110"/>
      <c r="N1497" s="110"/>
      <c r="O1497" s="145"/>
      <c r="P1497" s="110"/>
    </row>
    <row r="1498" spans="2:16" x14ac:dyDescent="0.25">
      <c r="B1498"/>
      <c r="C1498"/>
      <c r="D1498"/>
      <c r="F1498"/>
      <c r="K1498" s="87"/>
      <c r="L1498" s="110"/>
      <c r="M1498" s="110"/>
      <c r="N1498" s="110"/>
      <c r="O1498" s="145"/>
      <c r="P1498" s="110"/>
    </row>
    <row r="1499" spans="2:16" x14ac:dyDescent="0.25">
      <c r="B1499"/>
      <c r="C1499"/>
      <c r="D1499"/>
      <c r="F1499"/>
      <c r="K1499" s="87"/>
      <c r="L1499" s="110"/>
      <c r="M1499" s="110"/>
      <c r="N1499" s="110"/>
      <c r="O1499" s="145"/>
      <c r="P1499" s="110"/>
    </row>
    <row r="1500" spans="2:16" x14ac:dyDescent="0.25">
      <c r="B1500"/>
      <c r="C1500"/>
      <c r="D1500"/>
      <c r="F1500"/>
      <c r="K1500" s="87"/>
      <c r="L1500" s="110"/>
      <c r="M1500" s="110"/>
      <c r="N1500" s="110"/>
      <c r="O1500" s="145"/>
      <c r="P1500" s="110"/>
    </row>
    <row r="1501" spans="2:16" x14ac:dyDescent="0.25">
      <c r="B1501"/>
      <c r="C1501"/>
      <c r="D1501"/>
      <c r="F1501"/>
      <c r="K1501" s="87"/>
      <c r="L1501" s="110"/>
      <c r="M1501" s="110"/>
      <c r="N1501" s="110"/>
      <c r="O1501" s="145"/>
      <c r="P1501" s="110"/>
    </row>
    <row r="1502" spans="2:16" x14ac:dyDescent="0.25">
      <c r="B1502"/>
      <c r="C1502"/>
      <c r="D1502"/>
      <c r="F1502"/>
      <c r="K1502" s="87"/>
      <c r="L1502" s="110"/>
      <c r="M1502" s="110"/>
      <c r="N1502" s="110"/>
      <c r="O1502" s="145"/>
      <c r="P1502" s="110"/>
    </row>
    <row r="1503" spans="2:16" x14ac:dyDescent="0.25">
      <c r="B1503"/>
      <c r="C1503"/>
      <c r="D1503"/>
      <c r="F1503"/>
      <c r="K1503" s="87"/>
      <c r="L1503" s="110"/>
      <c r="M1503" s="110"/>
      <c r="N1503" s="110"/>
      <c r="O1503" s="145"/>
      <c r="P1503" s="110"/>
    </row>
    <row r="1504" spans="2:16" x14ac:dyDescent="0.25">
      <c r="B1504"/>
      <c r="C1504"/>
      <c r="D1504"/>
      <c r="F1504"/>
      <c r="K1504" s="87"/>
      <c r="L1504" s="110"/>
      <c r="M1504" s="110"/>
      <c r="N1504" s="110"/>
      <c r="O1504" s="145"/>
      <c r="P1504" s="110"/>
    </row>
    <row r="1505" spans="2:16" x14ac:dyDescent="0.25">
      <c r="B1505"/>
      <c r="C1505"/>
      <c r="D1505"/>
      <c r="F1505"/>
      <c r="K1505" s="87"/>
      <c r="L1505" s="110"/>
      <c r="M1505" s="110"/>
      <c r="N1505" s="110"/>
      <c r="O1505" s="145"/>
      <c r="P1505" s="110"/>
    </row>
    <row r="1506" spans="2:16" x14ac:dyDescent="0.25">
      <c r="B1506"/>
      <c r="C1506"/>
      <c r="D1506"/>
      <c r="F1506"/>
      <c r="K1506" s="87"/>
      <c r="L1506" s="110"/>
      <c r="M1506" s="110"/>
      <c r="N1506" s="110"/>
      <c r="O1506" s="145"/>
      <c r="P1506" s="110"/>
    </row>
    <row r="1507" spans="2:16" x14ac:dyDescent="0.25">
      <c r="B1507"/>
      <c r="C1507"/>
      <c r="D1507"/>
      <c r="F1507"/>
      <c r="K1507" s="87"/>
      <c r="L1507" s="110"/>
      <c r="M1507" s="110"/>
      <c r="N1507" s="110"/>
      <c r="O1507" s="145"/>
      <c r="P1507" s="110"/>
    </row>
    <row r="1508" spans="2:16" x14ac:dyDescent="0.25">
      <c r="B1508"/>
      <c r="C1508"/>
      <c r="D1508"/>
      <c r="F1508"/>
      <c r="K1508" s="87"/>
      <c r="L1508" s="110"/>
      <c r="M1508" s="110"/>
      <c r="N1508" s="110"/>
      <c r="O1508" s="145"/>
      <c r="P1508" s="110"/>
    </row>
    <row r="1509" spans="2:16" x14ac:dyDescent="0.25">
      <c r="B1509"/>
      <c r="C1509"/>
      <c r="D1509"/>
      <c r="F1509"/>
      <c r="K1509" s="87"/>
      <c r="L1509" s="110"/>
      <c r="M1509" s="110"/>
      <c r="N1509" s="110"/>
      <c r="O1509" s="145"/>
      <c r="P1509" s="110"/>
    </row>
    <row r="1510" spans="2:16" x14ac:dyDescent="0.25">
      <c r="B1510"/>
      <c r="C1510"/>
      <c r="D1510"/>
      <c r="F1510"/>
      <c r="K1510" s="87"/>
      <c r="L1510" s="110"/>
      <c r="M1510" s="110"/>
      <c r="N1510" s="110"/>
      <c r="O1510" s="145"/>
      <c r="P1510" s="110"/>
    </row>
    <row r="1511" spans="2:16" x14ac:dyDescent="0.25">
      <c r="B1511"/>
      <c r="C1511"/>
      <c r="D1511"/>
      <c r="F1511"/>
      <c r="K1511" s="87"/>
      <c r="L1511" s="110"/>
      <c r="M1511" s="110"/>
      <c r="N1511" s="110"/>
      <c r="O1511" s="145"/>
      <c r="P1511" s="110"/>
    </row>
    <row r="1512" spans="2:16" x14ac:dyDescent="0.25">
      <c r="B1512"/>
      <c r="C1512"/>
      <c r="D1512"/>
      <c r="F1512"/>
      <c r="K1512" s="87"/>
      <c r="L1512" s="110"/>
      <c r="M1512" s="110"/>
      <c r="N1512" s="110"/>
      <c r="O1512" s="145"/>
      <c r="P1512" s="110"/>
    </row>
    <row r="1513" spans="2:16" x14ac:dyDescent="0.25">
      <c r="B1513"/>
      <c r="C1513"/>
      <c r="D1513"/>
      <c r="F1513"/>
      <c r="K1513" s="87"/>
      <c r="L1513" s="110"/>
      <c r="M1513" s="110"/>
      <c r="N1513" s="110"/>
      <c r="O1513" s="145"/>
      <c r="P1513" s="110"/>
    </row>
    <row r="1514" spans="2:16" x14ac:dyDescent="0.25">
      <c r="B1514"/>
      <c r="C1514"/>
      <c r="D1514"/>
      <c r="F1514"/>
      <c r="K1514" s="87"/>
      <c r="L1514" s="110"/>
      <c r="M1514" s="110"/>
      <c r="N1514" s="110"/>
      <c r="O1514" s="145"/>
      <c r="P1514" s="110"/>
    </row>
    <row r="1515" spans="2:16" x14ac:dyDescent="0.25">
      <c r="B1515"/>
      <c r="C1515"/>
      <c r="D1515"/>
      <c r="F1515"/>
      <c r="K1515" s="87"/>
      <c r="L1515" s="110"/>
      <c r="M1515" s="110"/>
      <c r="N1515" s="110"/>
      <c r="O1515" s="145"/>
      <c r="P1515" s="110"/>
    </row>
    <row r="1516" spans="2:16" x14ac:dyDescent="0.25">
      <c r="B1516"/>
      <c r="C1516"/>
      <c r="D1516"/>
      <c r="F1516"/>
      <c r="K1516" s="87"/>
      <c r="L1516" s="110"/>
      <c r="M1516" s="110"/>
      <c r="N1516" s="110"/>
      <c r="O1516" s="145"/>
      <c r="P1516" s="110"/>
    </row>
    <row r="1517" spans="2:16" x14ac:dyDescent="0.25">
      <c r="B1517"/>
      <c r="C1517"/>
      <c r="D1517"/>
      <c r="F1517"/>
      <c r="K1517" s="87"/>
      <c r="L1517" s="110"/>
      <c r="M1517" s="110"/>
      <c r="N1517" s="110"/>
      <c r="O1517" s="145"/>
      <c r="P1517" s="110"/>
    </row>
    <row r="1518" spans="2:16" x14ac:dyDescent="0.25">
      <c r="B1518"/>
      <c r="C1518"/>
      <c r="D1518"/>
      <c r="F1518"/>
      <c r="K1518" s="87"/>
      <c r="L1518" s="110"/>
      <c r="M1518" s="110"/>
      <c r="N1518" s="110"/>
      <c r="O1518" s="145"/>
      <c r="P1518" s="110"/>
    </row>
    <row r="1519" spans="2:16" x14ac:dyDescent="0.25">
      <c r="B1519"/>
      <c r="C1519"/>
      <c r="D1519"/>
      <c r="F1519"/>
      <c r="K1519" s="87"/>
      <c r="L1519" s="110"/>
      <c r="M1519" s="110"/>
      <c r="N1519" s="110"/>
      <c r="O1519" s="145"/>
      <c r="P1519" s="110"/>
    </row>
    <row r="1520" spans="2:16" x14ac:dyDescent="0.25">
      <c r="B1520"/>
      <c r="C1520"/>
      <c r="D1520"/>
      <c r="F1520"/>
      <c r="K1520" s="87"/>
      <c r="L1520" s="110"/>
      <c r="M1520" s="110"/>
      <c r="N1520" s="110"/>
      <c r="O1520" s="145"/>
      <c r="P1520" s="110"/>
    </row>
    <row r="1521" spans="2:16" x14ac:dyDescent="0.25">
      <c r="B1521"/>
      <c r="C1521"/>
      <c r="D1521"/>
      <c r="F1521"/>
      <c r="K1521" s="87"/>
      <c r="L1521" s="110"/>
      <c r="M1521" s="110"/>
      <c r="N1521" s="110"/>
      <c r="O1521" s="145"/>
      <c r="P1521" s="110"/>
    </row>
    <row r="1522" spans="2:16" x14ac:dyDescent="0.25">
      <c r="B1522"/>
      <c r="C1522"/>
      <c r="D1522"/>
      <c r="F1522"/>
      <c r="K1522" s="87"/>
      <c r="L1522" s="110"/>
      <c r="M1522" s="110"/>
      <c r="N1522" s="110"/>
      <c r="O1522" s="145"/>
      <c r="P1522" s="110"/>
    </row>
    <row r="1523" spans="2:16" x14ac:dyDescent="0.25">
      <c r="B1523"/>
      <c r="C1523"/>
      <c r="D1523"/>
      <c r="F1523"/>
      <c r="K1523" s="87"/>
      <c r="L1523" s="110"/>
      <c r="M1523" s="110"/>
      <c r="N1523" s="110"/>
      <c r="O1523" s="145"/>
      <c r="P1523" s="110"/>
    </row>
    <row r="1524" spans="2:16" x14ac:dyDescent="0.25">
      <c r="B1524"/>
      <c r="C1524"/>
      <c r="D1524"/>
      <c r="F1524"/>
      <c r="K1524" s="87"/>
      <c r="L1524" s="110"/>
      <c r="M1524" s="110"/>
      <c r="N1524" s="110"/>
      <c r="O1524" s="145"/>
      <c r="P1524" s="110"/>
    </row>
    <row r="1525" spans="2:16" x14ac:dyDescent="0.25">
      <c r="B1525"/>
      <c r="C1525"/>
      <c r="D1525"/>
      <c r="F1525"/>
      <c r="K1525" s="87"/>
      <c r="L1525" s="110"/>
      <c r="M1525" s="110"/>
      <c r="N1525" s="110"/>
      <c r="O1525" s="145"/>
      <c r="P1525" s="110"/>
    </row>
    <row r="1526" spans="2:16" x14ac:dyDescent="0.25">
      <c r="B1526"/>
      <c r="C1526"/>
      <c r="D1526"/>
      <c r="F1526"/>
      <c r="K1526" s="87"/>
      <c r="L1526" s="110"/>
      <c r="M1526" s="110"/>
      <c r="N1526" s="110"/>
      <c r="O1526" s="145"/>
      <c r="P1526" s="110"/>
    </row>
    <row r="1527" spans="2:16" x14ac:dyDescent="0.25">
      <c r="B1527"/>
      <c r="C1527"/>
      <c r="D1527"/>
      <c r="F1527"/>
      <c r="K1527" s="87"/>
      <c r="L1527" s="110"/>
      <c r="M1527" s="110"/>
      <c r="N1527" s="110"/>
      <c r="O1527" s="145"/>
      <c r="P1527" s="110"/>
    </row>
    <row r="1528" spans="2:16" x14ac:dyDescent="0.25">
      <c r="B1528"/>
      <c r="C1528"/>
      <c r="D1528"/>
      <c r="F1528"/>
      <c r="K1528" s="87"/>
      <c r="L1528" s="110"/>
      <c r="M1528" s="110"/>
      <c r="N1528" s="110"/>
      <c r="O1528" s="145"/>
      <c r="P1528" s="110"/>
    </row>
    <row r="1529" spans="2:16" x14ac:dyDescent="0.25">
      <c r="B1529"/>
      <c r="C1529"/>
      <c r="D1529"/>
      <c r="F1529"/>
      <c r="K1529" s="87"/>
      <c r="L1529" s="110"/>
      <c r="M1529" s="110"/>
      <c r="N1529" s="110"/>
      <c r="O1529" s="145"/>
      <c r="P1529" s="110"/>
    </row>
    <row r="1530" spans="2:16" x14ac:dyDescent="0.25">
      <c r="B1530"/>
      <c r="C1530"/>
      <c r="D1530"/>
      <c r="F1530"/>
      <c r="K1530" s="87"/>
      <c r="L1530" s="110"/>
      <c r="M1530" s="110"/>
      <c r="N1530" s="110"/>
      <c r="O1530" s="145"/>
      <c r="P1530" s="110"/>
    </row>
    <row r="1531" spans="2:16" x14ac:dyDescent="0.25">
      <c r="B1531"/>
      <c r="C1531"/>
      <c r="D1531"/>
      <c r="F1531"/>
      <c r="K1531" s="87"/>
      <c r="L1531" s="110"/>
      <c r="M1531" s="110"/>
      <c r="N1531" s="110"/>
      <c r="O1531" s="145"/>
      <c r="P1531" s="110"/>
    </row>
    <row r="1532" spans="2:16" x14ac:dyDescent="0.25">
      <c r="B1532"/>
      <c r="C1532"/>
      <c r="D1532"/>
      <c r="F1532"/>
      <c r="K1532" s="87"/>
      <c r="L1532" s="110"/>
      <c r="M1532" s="110"/>
      <c r="N1532" s="110"/>
      <c r="O1532" s="145"/>
      <c r="P1532" s="110"/>
    </row>
    <row r="1533" spans="2:16" x14ac:dyDescent="0.25">
      <c r="B1533"/>
      <c r="C1533"/>
      <c r="D1533"/>
      <c r="F1533"/>
      <c r="K1533" s="87"/>
      <c r="L1533" s="110"/>
      <c r="M1533" s="110"/>
      <c r="N1533" s="110"/>
      <c r="O1533" s="145"/>
      <c r="P1533" s="110"/>
    </row>
    <row r="1534" spans="2:16" x14ac:dyDescent="0.25">
      <c r="B1534"/>
      <c r="C1534"/>
      <c r="D1534"/>
      <c r="F1534"/>
      <c r="K1534" s="87"/>
      <c r="L1534" s="110"/>
      <c r="M1534" s="110"/>
      <c r="N1534" s="110"/>
      <c r="O1534" s="145"/>
      <c r="P1534" s="110"/>
    </row>
    <row r="1535" spans="2:16" x14ac:dyDescent="0.25">
      <c r="B1535"/>
      <c r="C1535"/>
      <c r="D1535"/>
      <c r="F1535"/>
      <c r="K1535" s="87"/>
      <c r="L1535" s="110"/>
      <c r="M1535" s="110"/>
      <c r="N1535" s="110"/>
      <c r="O1535" s="145"/>
      <c r="P1535" s="110"/>
    </row>
    <row r="1536" spans="2:16" x14ac:dyDescent="0.25">
      <c r="B1536"/>
      <c r="C1536"/>
      <c r="D1536"/>
      <c r="F1536"/>
      <c r="K1536" s="87"/>
      <c r="L1536" s="110"/>
      <c r="M1536" s="110"/>
      <c r="N1536" s="110"/>
      <c r="O1536" s="145"/>
      <c r="P1536" s="110"/>
    </row>
    <row r="1537" spans="2:16" x14ac:dyDescent="0.25">
      <c r="B1537"/>
      <c r="C1537"/>
      <c r="D1537"/>
      <c r="F1537"/>
      <c r="K1537" s="87"/>
      <c r="L1537" s="110"/>
      <c r="M1537" s="110"/>
      <c r="N1537" s="110"/>
      <c r="O1537" s="145"/>
      <c r="P1537" s="110"/>
    </row>
    <row r="1538" spans="2:16" x14ac:dyDescent="0.25">
      <c r="B1538"/>
      <c r="C1538"/>
      <c r="D1538"/>
      <c r="F1538"/>
      <c r="K1538" s="87"/>
      <c r="L1538" s="110"/>
      <c r="M1538" s="110"/>
      <c r="N1538" s="110"/>
      <c r="O1538" s="145"/>
      <c r="P1538" s="110"/>
    </row>
    <row r="1539" spans="2:16" x14ac:dyDescent="0.25">
      <c r="B1539"/>
      <c r="C1539"/>
      <c r="D1539"/>
      <c r="F1539"/>
      <c r="K1539" s="87"/>
      <c r="L1539" s="110"/>
      <c r="M1539" s="110"/>
      <c r="N1539" s="110"/>
      <c r="O1539" s="145"/>
      <c r="P1539" s="110"/>
    </row>
    <row r="1540" spans="2:16" x14ac:dyDescent="0.25">
      <c r="B1540"/>
      <c r="C1540"/>
      <c r="D1540"/>
      <c r="F1540"/>
      <c r="K1540" s="87"/>
      <c r="L1540" s="110"/>
      <c r="M1540" s="110"/>
      <c r="N1540" s="110"/>
      <c r="O1540" s="145"/>
      <c r="P1540" s="110"/>
    </row>
    <row r="1541" spans="2:16" x14ac:dyDescent="0.25">
      <c r="B1541"/>
      <c r="C1541"/>
      <c r="D1541"/>
      <c r="F1541"/>
      <c r="K1541" s="87"/>
      <c r="L1541" s="110"/>
      <c r="M1541" s="110"/>
      <c r="N1541" s="110"/>
      <c r="O1541" s="145"/>
      <c r="P1541" s="110"/>
    </row>
    <row r="1542" spans="2:16" x14ac:dyDescent="0.25">
      <c r="B1542"/>
      <c r="C1542"/>
      <c r="D1542"/>
      <c r="F1542"/>
      <c r="K1542" s="87"/>
      <c r="L1542" s="110"/>
      <c r="M1542" s="110"/>
      <c r="N1542" s="110"/>
      <c r="O1542" s="145"/>
      <c r="P1542" s="110"/>
    </row>
    <row r="1543" spans="2:16" x14ac:dyDescent="0.25">
      <c r="B1543"/>
      <c r="C1543"/>
      <c r="D1543"/>
      <c r="F1543"/>
      <c r="K1543" s="87"/>
      <c r="L1543" s="110"/>
      <c r="M1543" s="110"/>
      <c r="N1543" s="110"/>
      <c r="O1543" s="145"/>
      <c r="P1543" s="110"/>
    </row>
    <row r="1544" spans="2:16" x14ac:dyDescent="0.25">
      <c r="B1544"/>
      <c r="C1544"/>
      <c r="D1544"/>
      <c r="F1544"/>
      <c r="K1544" s="87"/>
      <c r="L1544" s="110"/>
      <c r="M1544" s="110"/>
      <c r="N1544" s="110"/>
      <c r="O1544" s="145"/>
      <c r="P1544" s="110"/>
    </row>
    <row r="1545" spans="2:16" x14ac:dyDescent="0.25">
      <c r="B1545"/>
      <c r="C1545"/>
      <c r="D1545"/>
      <c r="F1545"/>
      <c r="K1545" s="87"/>
      <c r="L1545" s="110"/>
      <c r="M1545" s="110"/>
      <c r="N1545" s="110"/>
      <c r="O1545" s="145"/>
      <c r="P1545" s="110"/>
    </row>
    <row r="1546" spans="2:16" x14ac:dyDescent="0.25">
      <c r="B1546"/>
      <c r="C1546"/>
      <c r="D1546"/>
      <c r="F1546"/>
      <c r="K1546" s="87"/>
      <c r="L1546" s="110"/>
      <c r="M1546" s="110"/>
      <c r="N1546" s="110"/>
      <c r="O1546" s="145"/>
      <c r="P1546" s="110"/>
    </row>
    <row r="1547" spans="2:16" x14ac:dyDescent="0.25">
      <c r="B1547"/>
      <c r="C1547"/>
      <c r="D1547"/>
      <c r="F1547"/>
      <c r="K1547" s="87"/>
      <c r="L1547" s="110"/>
      <c r="M1547" s="110"/>
      <c r="N1547" s="110"/>
      <c r="O1547" s="145"/>
      <c r="P1547" s="110"/>
    </row>
    <row r="1548" spans="2:16" x14ac:dyDescent="0.25">
      <c r="B1548"/>
      <c r="C1548"/>
      <c r="D1548"/>
      <c r="F1548"/>
      <c r="K1548" s="87"/>
      <c r="L1548" s="110"/>
      <c r="M1548" s="110"/>
      <c r="N1548" s="110"/>
      <c r="O1548" s="145"/>
      <c r="P1548" s="110"/>
    </row>
    <row r="1549" spans="2:16" x14ac:dyDescent="0.25">
      <c r="B1549"/>
      <c r="C1549"/>
      <c r="D1549"/>
      <c r="F1549"/>
      <c r="K1549" s="87"/>
      <c r="L1549" s="110"/>
      <c r="M1549" s="110"/>
      <c r="N1549" s="110"/>
      <c r="O1549" s="145"/>
      <c r="P1549" s="110"/>
    </row>
    <row r="1550" spans="2:16" x14ac:dyDescent="0.25">
      <c r="B1550"/>
      <c r="C1550"/>
      <c r="D1550"/>
      <c r="F1550"/>
      <c r="K1550" s="87"/>
      <c r="L1550" s="110"/>
      <c r="M1550" s="110"/>
      <c r="N1550" s="110"/>
      <c r="O1550" s="145"/>
      <c r="P1550" s="110"/>
    </row>
    <row r="1551" spans="2:16" x14ac:dyDescent="0.25">
      <c r="B1551"/>
      <c r="C1551"/>
      <c r="D1551"/>
      <c r="F1551"/>
      <c r="K1551" s="87"/>
      <c r="L1551" s="110"/>
      <c r="M1551" s="110"/>
      <c r="N1551" s="110"/>
      <c r="O1551" s="145"/>
      <c r="P1551" s="110"/>
    </row>
    <row r="1552" spans="2:16" x14ac:dyDescent="0.25">
      <c r="B1552"/>
      <c r="C1552"/>
      <c r="D1552"/>
      <c r="F1552"/>
      <c r="K1552" s="87"/>
      <c r="L1552" s="110"/>
      <c r="M1552" s="110"/>
      <c r="N1552" s="110"/>
      <c r="O1552" s="145"/>
      <c r="P1552" s="110"/>
    </row>
    <row r="1553" spans="2:16" x14ac:dyDescent="0.25">
      <c r="B1553"/>
      <c r="C1553"/>
      <c r="D1553"/>
      <c r="F1553"/>
      <c r="K1553" s="87"/>
      <c r="L1553" s="110"/>
      <c r="M1553" s="110"/>
      <c r="N1553" s="110"/>
      <c r="O1553" s="145"/>
      <c r="P1553" s="110"/>
    </row>
    <row r="1554" spans="2:16" x14ac:dyDescent="0.25">
      <c r="B1554"/>
      <c r="C1554"/>
      <c r="D1554"/>
      <c r="F1554"/>
      <c r="K1554" s="87"/>
      <c r="L1554" s="110"/>
      <c r="M1554" s="110"/>
      <c r="N1554" s="110"/>
      <c r="O1554" s="145"/>
      <c r="P1554" s="110"/>
    </row>
    <row r="1555" spans="2:16" x14ac:dyDescent="0.25">
      <c r="B1555"/>
      <c r="C1555"/>
      <c r="D1555"/>
      <c r="F1555"/>
      <c r="K1555" s="87"/>
      <c r="L1555" s="110"/>
      <c r="M1555" s="110"/>
      <c r="N1555" s="110"/>
      <c r="O1555" s="145"/>
      <c r="P1555" s="110"/>
    </row>
    <row r="1556" spans="2:16" x14ac:dyDescent="0.25">
      <c r="B1556"/>
      <c r="C1556"/>
      <c r="D1556"/>
      <c r="F1556"/>
      <c r="K1556" s="87"/>
      <c r="L1556" s="110"/>
      <c r="M1556" s="110"/>
      <c r="N1556" s="110"/>
      <c r="O1556" s="145"/>
      <c r="P1556" s="110"/>
    </row>
    <row r="1557" spans="2:16" x14ac:dyDescent="0.25">
      <c r="B1557"/>
      <c r="C1557"/>
      <c r="D1557"/>
      <c r="F1557"/>
      <c r="K1557" s="87"/>
      <c r="L1557" s="110"/>
      <c r="M1557" s="110"/>
      <c r="N1557" s="110"/>
      <c r="O1557" s="145"/>
      <c r="P1557" s="110"/>
    </row>
    <row r="1558" spans="2:16" x14ac:dyDescent="0.25">
      <c r="B1558"/>
      <c r="C1558"/>
      <c r="D1558"/>
      <c r="F1558"/>
      <c r="K1558" s="87"/>
      <c r="L1558" s="110"/>
      <c r="M1558" s="110"/>
      <c r="N1558" s="110"/>
      <c r="O1558" s="145"/>
      <c r="P1558" s="110"/>
    </row>
    <row r="1559" spans="2:16" x14ac:dyDescent="0.25">
      <c r="B1559"/>
      <c r="C1559"/>
      <c r="D1559"/>
      <c r="F1559"/>
      <c r="K1559" s="87"/>
      <c r="L1559" s="110"/>
      <c r="M1559" s="110"/>
      <c r="N1559" s="110"/>
      <c r="O1559" s="145"/>
      <c r="P1559" s="110"/>
    </row>
    <row r="1560" spans="2:16" x14ac:dyDescent="0.25">
      <c r="B1560"/>
      <c r="C1560"/>
      <c r="D1560"/>
      <c r="F1560"/>
      <c r="K1560" s="87"/>
      <c r="L1560" s="110"/>
      <c r="M1560" s="110"/>
      <c r="N1560" s="110"/>
      <c r="O1560" s="145"/>
      <c r="P1560" s="110"/>
    </row>
    <row r="1561" spans="2:16" x14ac:dyDescent="0.25">
      <c r="B1561"/>
      <c r="C1561"/>
      <c r="D1561"/>
      <c r="F1561"/>
      <c r="K1561" s="87"/>
      <c r="L1561" s="110"/>
      <c r="M1561" s="110"/>
      <c r="N1561" s="110"/>
      <c r="O1561" s="145"/>
      <c r="P1561" s="110"/>
    </row>
    <row r="1562" spans="2:16" x14ac:dyDescent="0.25">
      <c r="B1562"/>
      <c r="C1562"/>
      <c r="D1562"/>
      <c r="F1562"/>
      <c r="K1562" s="87"/>
      <c r="L1562" s="110"/>
      <c r="M1562" s="110"/>
      <c r="N1562" s="110"/>
      <c r="O1562" s="145"/>
      <c r="P1562" s="110"/>
    </row>
    <row r="1563" spans="2:16" x14ac:dyDescent="0.25">
      <c r="B1563"/>
      <c r="C1563"/>
      <c r="D1563"/>
      <c r="F1563"/>
      <c r="K1563" s="87"/>
      <c r="L1563" s="110"/>
      <c r="M1563" s="110"/>
      <c r="N1563" s="110"/>
      <c r="O1563" s="145"/>
      <c r="P1563" s="110"/>
    </row>
    <row r="1564" spans="2:16" x14ac:dyDescent="0.25">
      <c r="B1564"/>
      <c r="C1564"/>
      <c r="D1564"/>
      <c r="F1564"/>
      <c r="K1564" s="87"/>
      <c r="L1564" s="110"/>
      <c r="M1564" s="110"/>
      <c r="N1564" s="110"/>
      <c r="O1564" s="145"/>
      <c r="P1564" s="110"/>
    </row>
    <row r="1565" spans="2:16" x14ac:dyDescent="0.25">
      <c r="B1565"/>
      <c r="C1565"/>
      <c r="D1565"/>
      <c r="F1565"/>
      <c r="K1565" s="87"/>
      <c r="L1565" s="110"/>
      <c r="M1565" s="110"/>
      <c r="N1565" s="110"/>
      <c r="O1565" s="145"/>
      <c r="P1565" s="110"/>
    </row>
    <row r="1566" spans="2:16" x14ac:dyDescent="0.25">
      <c r="B1566"/>
      <c r="C1566"/>
      <c r="D1566"/>
      <c r="F1566"/>
      <c r="K1566" s="87"/>
      <c r="L1566" s="110"/>
      <c r="M1566" s="110"/>
      <c r="N1566" s="110"/>
      <c r="O1566" s="145"/>
      <c r="P1566" s="110"/>
    </row>
    <row r="1567" spans="2:16" x14ac:dyDescent="0.25">
      <c r="B1567"/>
      <c r="C1567"/>
      <c r="D1567"/>
      <c r="F1567"/>
      <c r="K1567" s="87"/>
      <c r="L1567" s="110"/>
      <c r="M1567" s="110"/>
      <c r="N1567" s="110"/>
      <c r="O1567" s="145"/>
      <c r="P1567" s="110"/>
    </row>
    <row r="1568" spans="2:16" x14ac:dyDescent="0.25">
      <c r="B1568"/>
      <c r="C1568"/>
      <c r="D1568"/>
      <c r="F1568"/>
      <c r="K1568" s="87"/>
      <c r="L1568" s="110"/>
      <c r="M1568" s="110"/>
      <c r="N1568" s="110"/>
      <c r="O1568" s="145"/>
      <c r="P1568" s="110"/>
    </row>
    <row r="1569" spans="2:16" x14ac:dyDescent="0.25">
      <c r="B1569"/>
      <c r="C1569"/>
      <c r="D1569"/>
      <c r="F1569"/>
      <c r="K1569" s="87"/>
      <c r="L1569" s="110"/>
      <c r="M1569" s="110"/>
      <c r="N1569" s="110"/>
      <c r="O1569" s="145"/>
      <c r="P1569" s="110"/>
    </row>
    <row r="1570" spans="2:16" x14ac:dyDescent="0.25">
      <c r="B1570"/>
      <c r="C1570"/>
      <c r="D1570"/>
      <c r="F1570"/>
      <c r="K1570" s="87"/>
      <c r="L1570" s="110"/>
      <c r="M1570" s="110"/>
      <c r="N1570" s="110"/>
      <c r="O1570" s="145"/>
      <c r="P1570" s="110"/>
    </row>
    <row r="1571" spans="2:16" x14ac:dyDescent="0.25">
      <c r="B1571"/>
      <c r="C1571"/>
      <c r="D1571"/>
      <c r="F1571"/>
      <c r="K1571" s="87"/>
      <c r="L1571" s="110"/>
      <c r="M1571" s="110"/>
      <c r="N1571" s="110"/>
      <c r="O1571" s="145"/>
      <c r="P1571" s="110"/>
    </row>
    <row r="1572" spans="2:16" x14ac:dyDescent="0.25">
      <c r="B1572"/>
      <c r="C1572"/>
      <c r="D1572"/>
      <c r="F1572"/>
      <c r="K1572" s="87"/>
      <c r="L1572" s="110"/>
      <c r="M1572" s="110"/>
      <c r="N1572" s="110"/>
      <c r="O1572" s="145"/>
      <c r="P1572" s="110"/>
    </row>
    <row r="1573" spans="2:16" x14ac:dyDescent="0.25">
      <c r="B1573"/>
      <c r="C1573"/>
      <c r="D1573"/>
      <c r="F1573"/>
      <c r="K1573" s="87"/>
      <c r="L1573" s="110"/>
      <c r="M1573" s="110"/>
      <c r="N1573" s="110"/>
      <c r="O1573" s="145"/>
      <c r="P1573" s="110"/>
    </row>
    <row r="1574" spans="2:16" x14ac:dyDescent="0.25">
      <c r="B1574"/>
      <c r="C1574"/>
      <c r="D1574"/>
      <c r="F1574"/>
      <c r="K1574" s="87"/>
      <c r="L1574" s="110"/>
      <c r="M1574" s="110"/>
      <c r="N1574" s="110"/>
      <c r="O1574" s="145"/>
      <c r="P1574" s="110"/>
    </row>
    <row r="1575" spans="2:16" x14ac:dyDescent="0.25">
      <c r="B1575"/>
      <c r="C1575"/>
      <c r="D1575"/>
      <c r="F1575"/>
      <c r="K1575" s="87"/>
      <c r="L1575" s="110"/>
      <c r="M1575" s="110"/>
      <c r="N1575" s="110"/>
      <c r="O1575" s="145"/>
      <c r="P1575" s="110"/>
    </row>
    <row r="1576" spans="2:16" x14ac:dyDescent="0.25">
      <c r="B1576"/>
      <c r="C1576"/>
      <c r="D1576"/>
      <c r="F1576"/>
      <c r="K1576" s="87"/>
      <c r="L1576" s="110"/>
      <c r="M1576" s="110"/>
      <c r="N1576" s="110"/>
      <c r="O1576" s="145"/>
      <c r="P1576" s="110"/>
    </row>
    <row r="1577" spans="2:16" x14ac:dyDescent="0.25">
      <c r="B1577"/>
      <c r="C1577"/>
      <c r="D1577"/>
      <c r="F1577"/>
      <c r="K1577" s="87"/>
      <c r="L1577" s="110"/>
      <c r="M1577" s="110"/>
      <c r="N1577" s="110"/>
      <c r="O1577" s="145"/>
      <c r="P1577" s="110"/>
    </row>
    <row r="1578" spans="2:16" x14ac:dyDescent="0.25">
      <c r="B1578"/>
      <c r="C1578"/>
      <c r="D1578"/>
      <c r="F1578"/>
      <c r="K1578" s="87"/>
      <c r="L1578" s="110"/>
      <c r="M1578" s="110"/>
      <c r="N1578" s="110"/>
      <c r="O1578" s="145"/>
      <c r="P1578" s="110"/>
    </row>
    <row r="1579" spans="2:16" x14ac:dyDescent="0.25">
      <c r="B1579"/>
      <c r="C1579"/>
      <c r="D1579"/>
      <c r="F1579"/>
      <c r="K1579" s="87"/>
      <c r="L1579" s="110"/>
      <c r="M1579" s="110"/>
      <c r="N1579" s="110"/>
      <c r="O1579" s="145"/>
      <c r="P1579" s="110"/>
    </row>
    <row r="1580" spans="2:16" x14ac:dyDescent="0.25">
      <c r="B1580"/>
      <c r="C1580"/>
      <c r="D1580"/>
      <c r="F1580"/>
      <c r="K1580" s="87"/>
      <c r="L1580" s="110"/>
      <c r="M1580" s="110"/>
      <c r="N1580" s="110"/>
      <c r="O1580" s="145"/>
      <c r="P1580" s="110"/>
    </row>
    <row r="1581" spans="2:16" x14ac:dyDescent="0.25">
      <c r="B1581"/>
      <c r="C1581"/>
      <c r="D1581"/>
      <c r="F1581"/>
      <c r="K1581" s="87"/>
      <c r="L1581" s="110"/>
      <c r="M1581" s="110"/>
      <c r="N1581" s="110"/>
      <c r="O1581" s="145"/>
      <c r="P1581" s="110"/>
    </row>
    <row r="1582" spans="2:16" x14ac:dyDescent="0.25">
      <c r="B1582"/>
      <c r="C1582"/>
      <c r="D1582"/>
      <c r="F1582"/>
      <c r="K1582" s="87"/>
      <c r="L1582" s="110"/>
      <c r="M1582" s="110"/>
      <c r="N1582" s="110"/>
      <c r="O1582" s="145"/>
      <c r="P1582" s="110"/>
    </row>
    <row r="1583" spans="2:16" x14ac:dyDescent="0.25">
      <c r="B1583"/>
      <c r="C1583"/>
      <c r="D1583"/>
      <c r="F1583"/>
      <c r="K1583" s="87"/>
      <c r="L1583" s="110"/>
      <c r="M1583" s="110"/>
      <c r="N1583" s="110"/>
      <c r="O1583" s="145"/>
      <c r="P1583" s="110"/>
    </row>
    <row r="1584" spans="2:16" x14ac:dyDescent="0.25">
      <c r="B1584"/>
      <c r="C1584"/>
      <c r="D1584"/>
      <c r="F1584"/>
      <c r="K1584" s="87"/>
      <c r="L1584" s="110"/>
      <c r="M1584" s="110"/>
      <c r="N1584" s="110"/>
      <c r="O1584" s="145"/>
      <c r="P1584" s="110"/>
    </row>
    <row r="1585" spans="2:16" x14ac:dyDescent="0.25">
      <c r="B1585"/>
      <c r="C1585"/>
      <c r="D1585"/>
      <c r="F1585"/>
      <c r="K1585" s="87"/>
      <c r="L1585" s="110"/>
      <c r="M1585" s="110"/>
      <c r="N1585" s="110"/>
      <c r="O1585" s="145"/>
      <c r="P1585" s="110"/>
    </row>
    <row r="1586" spans="2:16" x14ac:dyDescent="0.25">
      <c r="B1586"/>
      <c r="C1586"/>
      <c r="D1586"/>
      <c r="F1586"/>
      <c r="K1586" s="87"/>
      <c r="L1586" s="110"/>
      <c r="M1586" s="110"/>
      <c r="N1586" s="110"/>
      <c r="O1586" s="145"/>
      <c r="P1586" s="110"/>
    </row>
    <row r="1587" spans="2:16" x14ac:dyDescent="0.25">
      <c r="B1587"/>
      <c r="C1587"/>
      <c r="D1587"/>
      <c r="F1587"/>
      <c r="K1587" s="87"/>
      <c r="L1587" s="110"/>
      <c r="M1587" s="110"/>
      <c r="N1587" s="110"/>
      <c r="O1587" s="145"/>
      <c r="P1587" s="110"/>
    </row>
    <row r="1588" spans="2:16" x14ac:dyDescent="0.25">
      <c r="B1588"/>
      <c r="C1588"/>
      <c r="D1588"/>
      <c r="F1588"/>
      <c r="K1588" s="87"/>
      <c r="L1588" s="110"/>
      <c r="M1588" s="110"/>
      <c r="N1588" s="110"/>
      <c r="O1588" s="145"/>
      <c r="P1588" s="110"/>
    </row>
    <row r="1589" spans="2:16" x14ac:dyDescent="0.25">
      <c r="B1589"/>
      <c r="C1589"/>
      <c r="D1589"/>
      <c r="F1589"/>
      <c r="K1589" s="87"/>
      <c r="L1589" s="110"/>
      <c r="M1589" s="110"/>
      <c r="N1589" s="110"/>
      <c r="O1589" s="145"/>
      <c r="P1589" s="110"/>
    </row>
    <row r="1590" spans="2:16" x14ac:dyDescent="0.25">
      <c r="B1590"/>
      <c r="C1590"/>
      <c r="D1590"/>
      <c r="F1590"/>
      <c r="K1590" s="87"/>
      <c r="L1590" s="110"/>
      <c r="M1590" s="110"/>
      <c r="N1590" s="110"/>
      <c r="O1590" s="145"/>
      <c r="P1590" s="110"/>
    </row>
    <row r="1591" spans="2:16" x14ac:dyDescent="0.25">
      <c r="B1591"/>
      <c r="C1591"/>
      <c r="D1591"/>
      <c r="F1591"/>
      <c r="K1591" s="87"/>
      <c r="L1591" s="110"/>
      <c r="M1591" s="110"/>
      <c r="N1591" s="110"/>
      <c r="O1591" s="145"/>
      <c r="P1591" s="110"/>
    </row>
    <row r="1592" spans="2:16" x14ac:dyDescent="0.25">
      <c r="B1592"/>
      <c r="C1592"/>
      <c r="D1592"/>
      <c r="F1592"/>
      <c r="K1592" s="87"/>
      <c r="L1592" s="110"/>
      <c r="M1592" s="110"/>
      <c r="N1592" s="110"/>
      <c r="O1592" s="145"/>
      <c r="P1592" s="110"/>
    </row>
    <row r="1593" spans="2:16" x14ac:dyDescent="0.25">
      <c r="B1593"/>
      <c r="C1593"/>
      <c r="D1593"/>
      <c r="F1593"/>
      <c r="K1593" s="87"/>
      <c r="L1593" s="110"/>
      <c r="M1593" s="110"/>
      <c r="N1593" s="110"/>
      <c r="O1593" s="145"/>
      <c r="P1593" s="110"/>
    </row>
    <row r="1594" spans="2:16" x14ac:dyDescent="0.25">
      <c r="B1594"/>
      <c r="C1594"/>
      <c r="D1594"/>
      <c r="F1594"/>
      <c r="K1594" s="87"/>
      <c r="L1594" s="110"/>
      <c r="M1594" s="110"/>
      <c r="N1594" s="110"/>
      <c r="O1594" s="145"/>
      <c r="P1594" s="110"/>
    </row>
    <row r="1595" spans="2:16" x14ac:dyDescent="0.25">
      <c r="B1595"/>
      <c r="C1595"/>
      <c r="D1595"/>
      <c r="F1595"/>
      <c r="K1595" s="87"/>
      <c r="L1595" s="110"/>
      <c r="M1595" s="110"/>
      <c r="N1595" s="110"/>
      <c r="O1595" s="145"/>
      <c r="P1595" s="110"/>
    </row>
    <row r="1596" spans="2:16" x14ac:dyDescent="0.25">
      <c r="B1596"/>
      <c r="C1596"/>
      <c r="D1596"/>
      <c r="F1596"/>
      <c r="K1596" s="87"/>
      <c r="L1596" s="110"/>
      <c r="M1596" s="110"/>
      <c r="N1596" s="110"/>
      <c r="O1596" s="145"/>
      <c r="P1596" s="110"/>
    </row>
    <row r="1597" spans="2:16" x14ac:dyDescent="0.25">
      <c r="B1597"/>
      <c r="C1597"/>
      <c r="D1597"/>
      <c r="F1597"/>
      <c r="K1597" s="87"/>
      <c r="L1597" s="110"/>
      <c r="M1597" s="110"/>
      <c r="N1597" s="110"/>
      <c r="O1597" s="145"/>
      <c r="P1597" s="110"/>
    </row>
    <row r="1598" spans="2:16" x14ac:dyDescent="0.25">
      <c r="B1598"/>
      <c r="C1598"/>
      <c r="D1598"/>
      <c r="F1598"/>
      <c r="K1598" s="87"/>
      <c r="L1598" s="110"/>
      <c r="M1598" s="110"/>
      <c r="N1598" s="110"/>
      <c r="O1598" s="145"/>
      <c r="P1598" s="110"/>
    </row>
    <row r="1599" spans="2:16" x14ac:dyDescent="0.25">
      <c r="B1599"/>
      <c r="C1599"/>
      <c r="D1599"/>
      <c r="F1599"/>
      <c r="K1599" s="87"/>
      <c r="L1599" s="110"/>
      <c r="M1599" s="110"/>
      <c r="N1599" s="110"/>
      <c r="O1599" s="145"/>
      <c r="P1599" s="110"/>
    </row>
    <row r="1600" spans="2:16" x14ac:dyDescent="0.25">
      <c r="B1600"/>
      <c r="C1600"/>
      <c r="D1600"/>
      <c r="F1600"/>
      <c r="K1600" s="87"/>
      <c r="L1600" s="110"/>
      <c r="M1600" s="110"/>
      <c r="N1600" s="110"/>
      <c r="O1600" s="145"/>
      <c r="P1600" s="110"/>
    </row>
    <row r="1601" spans="2:16" x14ac:dyDescent="0.25">
      <c r="B1601"/>
      <c r="C1601"/>
      <c r="D1601"/>
      <c r="F1601"/>
      <c r="K1601" s="87"/>
      <c r="L1601" s="110"/>
      <c r="M1601" s="110"/>
      <c r="N1601" s="110"/>
      <c r="O1601" s="145"/>
      <c r="P1601" s="110"/>
    </row>
    <row r="1602" spans="2:16" x14ac:dyDescent="0.25">
      <c r="B1602"/>
      <c r="C1602"/>
      <c r="D1602"/>
      <c r="F1602"/>
      <c r="K1602" s="87"/>
      <c r="L1602" s="110"/>
      <c r="M1602" s="110"/>
      <c r="N1602" s="110"/>
      <c r="O1602" s="145"/>
      <c r="P1602" s="110"/>
    </row>
    <row r="1603" spans="2:16" x14ac:dyDescent="0.25">
      <c r="B1603"/>
      <c r="C1603"/>
      <c r="D1603"/>
      <c r="F1603"/>
      <c r="K1603" s="87"/>
      <c r="L1603" s="110"/>
      <c r="M1603" s="110"/>
      <c r="N1603" s="110"/>
      <c r="O1603" s="145"/>
      <c r="P1603" s="110"/>
    </row>
    <row r="1604" spans="2:16" x14ac:dyDescent="0.25">
      <c r="B1604"/>
      <c r="C1604"/>
      <c r="D1604"/>
      <c r="F1604"/>
      <c r="K1604" s="87"/>
      <c r="L1604" s="110"/>
      <c r="M1604" s="110"/>
      <c r="N1604" s="110"/>
      <c r="O1604" s="145"/>
      <c r="P1604" s="110"/>
    </row>
    <row r="1605" spans="2:16" x14ac:dyDescent="0.25">
      <c r="B1605"/>
      <c r="C1605"/>
      <c r="D1605"/>
      <c r="F1605"/>
      <c r="K1605" s="87"/>
      <c r="L1605" s="110"/>
      <c r="M1605" s="110"/>
      <c r="N1605" s="110"/>
      <c r="O1605" s="145"/>
      <c r="P1605" s="110"/>
    </row>
    <row r="1606" spans="2:16" x14ac:dyDescent="0.25">
      <c r="B1606"/>
      <c r="C1606"/>
      <c r="D1606"/>
      <c r="F1606"/>
      <c r="K1606" s="87"/>
      <c r="L1606" s="110"/>
      <c r="M1606" s="110"/>
      <c r="N1606" s="110"/>
      <c r="O1606" s="145"/>
      <c r="P1606" s="110"/>
    </row>
    <row r="1607" spans="2:16" x14ac:dyDescent="0.25">
      <c r="B1607"/>
      <c r="C1607"/>
      <c r="D1607"/>
      <c r="F1607"/>
      <c r="K1607" s="87"/>
      <c r="L1607" s="110"/>
      <c r="M1607" s="110"/>
      <c r="N1607" s="110"/>
      <c r="O1607" s="145"/>
      <c r="P1607" s="110"/>
    </row>
    <row r="1608" spans="2:16" x14ac:dyDescent="0.25">
      <c r="B1608"/>
      <c r="C1608"/>
      <c r="D1608"/>
      <c r="F1608"/>
      <c r="K1608" s="87"/>
      <c r="L1608" s="110"/>
      <c r="M1608" s="110"/>
      <c r="N1608" s="110"/>
      <c r="O1608" s="145"/>
      <c r="P1608" s="110"/>
    </row>
    <row r="1609" spans="2:16" x14ac:dyDescent="0.25">
      <c r="B1609"/>
      <c r="C1609"/>
      <c r="D1609"/>
      <c r="F1609"/>
      <c r="K1609" s="87"/>
      <c r="L1609" s="110"/>
      <c r="M1609" s="110"/>
      <c r="N1609" s="110"/>
      <c r="O1609" s="145"/>
      <c r="P1609" s="110"/>
    </row>
    <row r="1610" spans="2:16" x14ac:dyDescent="0.25">
      <c r="B1610"/>
      <c r="C1610"/>
      <c r="D1610"/>
      <c r="F1610"/>
      <c r="K1610" s="87"/>
      <c r="L1610" s="110"/>
      <c r="M1610" s="110"/>
      <c r="N1610" s="110"/>
      <c r="O1610" s="145"/>
      <c r="P1610" s="110"/>
    </row>
    <row r="1611" spans="2:16" x14ac:dyDescent="0.25">
      <c r="B1611"/>
      <c r="C1611"/>
      <c r="D1611"/>
      <c r="F1611"/>
      <c r="K1611" s="87"/>
      <c r="L1611" s="110"/>
      <c r="M1611" s="110"/>
      <c r="N1611" s="110"/>
      <c r="O1611" s="145"/>
      <c r="P1611" s="110"/>
    </row>
    <row r="1612" spans="2:16" x14ac:dyDescent="0.25">
      <c r="B1612"/>
      <c r="C1612"/>
      <c r="D1612"/>
      <c r="F1612"/>
      <c r="K1612" s="87"/>
      <c r="L1612" s="110"/>
      <c r="M1612" s="110"/>
      <c r="N1612" s="110"/>
      <c r="O1612" s="145"/>
      <c r="P1612" s="110"/>
    </row>
    <row r="1613" spans="2:16" x14ac:dyDescent="0.25">
      <c r="B1613"/>
      <c r="C1613"/>
      <c r="D1613"/>
      <c r="F1613"/>
      <c r="K1613" s="87"/>
      <c r="L1613" s="110"/>
      <c r="M1613" s="110"/>
      <c r="N1613" s="110"/>
      <c r="O1613" s="145"/>
      <c r="P1613" s="110"/>
    </row>
    <row r="1614" spans="2:16" x14ac:dyDescent="0.25">
      <c r="B1614"/>
      <c r="C1614"/>
      <c r="D1614"/>
      <c r="F1614"/>
      <c r="K1614" s="87"/>
      <c r="L1614" s="110"/>
      <c r="M1614" s="110"/>
      <c r="N1614" s="110"/>
      <c r="O1614" s="145"/>
      <c r="P1614" s="110"/>
    </row>
    <row r="1615" spans="2:16" x14ac:dyDescent="0.25">
      <c r="B1615"/>
      <c r="C1615"/>
      <c r="D1615"/>
      <c r="F1615"/>
      <c r="K1615" s="87"/>
      <c r="L1615" s="110"/>
      <c r="M1615" s="110"/>
      <c r="N1615" s="110"/>
      <c r="O1615" s="145"/>
      <c r="P1615" s="110"/>
    </row>
    <row r="1616" spans="2:16" x14ac:dyDescent="0.25">
      <c r="B1616"/>
      <c r="C1616"/>
      <c r="D1616"/>
      <c r="F1616"/>
      <c r="K1616" s="87"/>
      <c r="L1616" s="110"/>
      <c r="M1616" s="110"/>
      <c r="N1616" s="110"/>
      <c r="O1616" s="145"/>
      <c r="P1616" s="110"/>
    </row>
    <row r="1617" spans="2:16" x14ac:dyDescent="0.25">
      <c r="B1617"/>
      <c r="C1617"/>
      <c r="D1617"/>
      <c r="F1617"/>
      <c r="K1617" s="87"/>
      <c r="L1617" s="110"/>
      <c r="M1617" s="110"/>
      <c r="N1617" s="110"/>
      <c r="O1617" s="145"/>
      <c r="P1617" s="110"/>
    </row>
    <row r="1618" spans="2:16" x14ac:dyDescent="0.25">
      <c r="B1618"/>
      <c r="C1618"/>
      <c r="D1618"/>
      <c r="F1618"/>
      <c r="K1618" s="87"/>
      <c r="L1618" s="110"/>
      <c r="M1618" s="110"/>
      <c r="N1618" s="110"/>
      <c r="O1618" s="145"/>
      <c r="P1618" s="110"/>
    </row>
    <row r="1619" spans="2:16" x14ac:dyDescent="0.25">
      <c r="B1619"/>
      <c r="C1619"/>
      <c r="D1619"/>
      <c r="F1619"/>
      <c r="K1619" s="87"/>
      <c r="L1619" s="110"/>
      <c r="M1619" s="110"/>
      <c r="N1619" s="110"/>
      <c r="O1619" s="145"/>
      <c r="P1619" s="110"/>
    </row>
    <row r="1620" spans="2:16" x14ac:dyDescent="0.25">
      <c r="B1620"/>
      <c r="C1620"/>
      <c r="D1620"/>
      <c r="F1620"/>
      <c r="K1620" s="87"/>
      <c r="L1620" s="110"/>
      <c r="M1620" s="110"/>
      <c r="N1620" s="110"/>
      <c r="O1620" s="145"/>
      <c r="P1620" s="110"/>
    </row>
    <row r="1621" spans="2:16" x14ac:dyDescent="0.25">
      <c r="B1621"/>
      <c r="C1621"/>
      <c r="D1621"/>
      <c r="F1621"/>
      <c r="K1621" s="87"/>
      <c r="L1621" s="110"/>
      <c r="M1621" s="110"/>
      <c r="N1621" s="110"/>
      <c r="O1621" s="145"/>
      <c r="P1621" s="110"/>
    </row>
    <row r="1622" spans="2:16" x14ac:dyDescent="0.25">
      <c r="B1622"/>
      <c r="C1622"/>
      <c r="D1622"/>
      <c r="F1622"/>
      <c r="K1622" s="87"/>
      <c r="L1622" s="110"/>
      <c r="M1622" s="110"/>
      <c r="N1622" s="110"/>
      <c r="O1622" s="145"/>
      <c r="P1622" s="110"/>
    </row>
    <row r="1623" spans="2:16" x14ac:dyDescent="0.25">
      <c r="B1623"/>
      <c r="C1623"/>
      <c r="D1623"/>
      <c r="F1623"/>
      <c r="K1623" s="87"/>
      <c r="L1623" s="110"/>
      <c r="M1623" s="110"/>
      <c r="N1623" s="110"/>
      <c r="O1623" s="145"/>
      <c r="P1623" s="110"/>
    </row>
    <row r="1624" spans="2:16" x14ac:dyDescent="0.25">
      <c r="B1624"/>
      <c r="C1624"/>
      <c r="D1624"/>
      <c r="F1624"/>
      <c r="K1624" s="87"/>
      <c r="L1624" s="110"/>
      <c r="M1624" s="110"/>
      <c r="N1624" s="110"/>
      <c r="O1624" s="145"/>
      <c r="P1624" s="110"/>
    </row>
    <row r="1625" spans="2:16" x14ac:dyDescent="0.25">
      <c r="B1625"/>
      <c r="C1625"/>
      <c r="D1625"/>
      <c r="F1625"/>
      <c r="K1625" s="87"/>
      <c r="L1625" s="110"/>
      <c r="M1625" s="110"/>
      <c r="N1625" s="110"/>
      <c r="O1625" s="145"/>
      <c r="P1625" s="110"/>
    </row>
    <row r="1626" spans="2:16" x14ac:dyDescent="0.25">
      <c r="B1626"/>
      <c r="C1626"/>
      <c r="D1626"/>
      <c r="F1626"/>
      <c r="K1626" s="87"/>
      <c r="L1626" s="110"/>
      <c r="M1626" s="110"/>
      <c r="N1626" s="110"/>
      <c r="O1626" s="145"/>
      <c r="P1626" s="110"/>
    </row>
    <row r="1627" spans="2:16" x14ac:dyDescent="0.25">
      <c r="B1627"/>
      <c r="C1627"/>
      <c r="D1627"/>
      <c r="F1627"/>
      <c r="K1627" s="87"/>
      <c r="L1627" s="110"/>
      <c r="M1627" s="110"/>
      <c r="N1627" s="110"/>
      <c r="O1627" s="145"/>
      <c r="P1627" s="110"/>
    </row>
    <row r="1628" spans="2:16" x14ac:dyDescent="0.25">
      <c r="B1628"/>
      <c r="C1628"/>
      <c r="D1628"/>
      <c r="F1628"/>
      <c r="K1628" s="87"/>
      <c r="L1628" s="110"/>
      <c r="M1628" s="110"/>
      <c r="N1628" s="110"/>
      <c r="O1628" s="145"/>
      <c r="P1628" s="110"/>
    </row>
    <row r="1629" spans="2:16" x14ac:dyDescent="0.25">
      <c r="B1629"/>
      <c r="C1629"/>
      <c r="D1629"/>
      <c r="F1629"/>
      <c r="K1629" s="87"/>
      <c r="L1629" s="110"/>
      <c r="M1629" s="110"/>
      <c r="N1629" s="110"/>
      <c r="O1629" s="145"/>
      <c r="P1629" s="110"/>
    </row>
    <row r="1630" spans="2:16" x14ac:dyDescent="0.25">
      <c r="B1630"/>
      <c r="C1630"/>
      <c r="D1630"/>
      <c r="F1630"/>
      <c r="K1630" s="87"/>
      <c r="L1630" s="110"/>
      <c r="M1630" s="110"/>
      <c r="N1630" s="110"/>
      <c r="O1630" s="145"/>
      <c r="P1630" s="110"/>
    </row>
    <row r="1631" spans="2:16" x14ac:dyDescent="0.25">
      <c r="B1631"/>
      <c r="C1631"/>
      <c r="D1631"/>
      <c r="F1631"/>
      <c r="K1631" s="87"/>
      <c r="L1631" s="110"/>
      <c r="M1631" s="110"/>
      <c r="N1631" s="110"/>
      <c r="O1631" s="145"/>
      <c r="P1631" s="110"/>
    </row>
    <row r="1632" spans="2:16" x14ac:dyDescent="0.25">
      <c r="B1632"/>
      <c r="C1632"/>
      <c r="D1632"/>
      <c r="F1632"/>
      <c r="K1632" s="87"/>
      <c r="L1632" s="110"/>
      <c r="M1632" s="110"/>
      <c r="N1632" s="110"/>
      <c r="O1632" s="145"/>
      <c r="P1632" s="110"/>
    </row>
    <row r="1633" spans="2:16" x14ac:dyDescent="0.25">
      <c r="B1633"/>
      <c r="C1633"/>
      <c r="D1633"/>
      <c r="F1633"/>
      <c r="K1633" s="87"/>
      <c r="L1633" s="110"/>
      <c r="M1633" s="110"/>
      <c r="N1633" s="110"/>
      <c r="O1633" s="145"/>
      <c r="P1633" s="110"/>
    </row>
    <row r="1634" spans="2:16" x14ac:dyDescent="0.25">
      <c r="B1634"/>
      <c r="C1634"/>
      <c r="D1634"/>
      <c r="F1634"/>
      <c r="K1634" s="87"/>
      <c r="L1634" s="110"/>
      <c r="M1634" s="110"/>
      <c r="N1634" s="110"/>
      <c r="O1634" s="145"/>
      <c r="P1634" s="110"/>
    </row>
    <row r="1635" spans="2:16" x14ac:dyDescent="0.25">
      <c r="B1635"/>
      <c r="C1635"/>
      <c r="D1635"/>
      <c r="F1635"/>
      <c r="K1635" s="87"/>
      <c r="L1635" s="110"/>
      <c r="M1635" s="110"/>
      <c r="N1635" s="110"/>
      <c r="O1635" s="145"/>
      <c r="P1635" s="110"/>
    </row>
    <row r="1636" spans="2:16" x14ac:dyDescent="0.25">
      <c r="B1636"/>
      <c r="C1636"/>
      <c r="D1636"/>
      <c r="F1636"/>
      <c r="K1636" s="87"/>
      <c r="L1636" s="110"/>
      <c r="M1636" s="110"/>
      <c r="N1636" s="110"/>
      <c r="O1636" s="145"/>
      <c r="P1636" s="110"/>
    </row>
    <row r="1637" spans="2:16" x14ac:dyDescent="0.25">
      <c r="B1637"/>
      <c r="C1637"/>
      <c r="D1637"/>
      <c r="F1637"/>
      <c r="K1637" s="87"/>
      <c r="L1637" s="110"/>
      <c r="M1637" s="110"/>
      <c r="N1637" s="110"/>
      <c r="O1637" s="145"/>
      <c r="P1637" s="110"/>
    </row>
    <row r="1638" spans="2:16" x14ac:dyDescent="0.25">
      <c r="B1638"/>
      <c r="C1638"/>
      <c r="D1638"/>
      <c r="F1638"/>
      <c r="K1638" s="87"/>
      <c r="L1638" s="110"/>
      <c r="M1638" s="110"/>
      <c r="N1638" s="110"/>
      <c r="O1638" s="145"/>
      <c r="P1638" s="110"/>
    </row>
    <row r="1639" spans="2:16" x14ac:dyDescent="0.25">
      <c r="B1639"/>
      <c r="C1639"/>
      <c r="D1639"/>
      <c r="F1639"/>
      <c r="K1639" s="87"/>
      <c r="L1639" s="110"/>
      <c r="M1639" s="110"/>
      <c r="N1639" s="110"/>
      <c r="O1639" s="145"/>
      <c r="P1639" s="110"/>
    </row>
    <row r="1640" spans="2:16" x14ac:dyDescent="0.25">
      <c r="B1640"/>
      <c r="C1640"/>
      <c r="D1640"/>
      <c r="F1640"/>
      <c r="K1640" s="87"/>
      <c r="L1640" s="110"/>
      <c r="M1640" s="110"/>
      <c r="N1640" s="110"/>
      <c r="O1640" s="145"/>
      <c r="P1640" s="110"/>
    </row>
    <row r="1641" spans="2:16" x14ac:dyDescent="0.25">
      <c r="B1641"/>
      <c r="C1641"/>
      <c r="D1641"/>
      <c r="F1641"/>
      <c r="K1641" s="87"/>
      <c r="L1641" s="110"/>
      <c r="M1641" s="110"/>
      <c r="N1641" s="110"/>
      <c r="O1641" s="145"/>
      <c r="P1641" s="110"/>
    </row>
    <row r="1642" spans="2:16" x14ac:dyDescent="0.25">
      <c r="B1642"/>
      <c r="C1642"/>
      <c r="D1642"/>
      <c r="F1642"/>
      <c r="K1642" s="87"/>
      <c r="L1642" s="110"/>
      <c r="M1642" s="110"/>
      <c r="N1642" s="110"/>
      <c r="O1642" s="145"/>
      <c r="P1642" s="110"/>
    </row>
    <row r="1643" spans="2:16" x14ac:dyDescent="0.25">
      <c r="B1643"/>
      <c r="C1643"/>
      <c r="D1643"/>
      <c r="F1643"/>
      <c r="K1643" s="87"/>
      <c r="L1643" s="110"/>
      <c r="M1643" s="110"/>
      <c r="N1643" s="110"/>
      <c r="O1643" s="145"/>
      <c r="P1643" s="110"/>
    </row>
    <row r="1644" spans="2:16" x14ac:dyDescent="0.25">
      <c r="B1644"/>
      <c r="C1644"/>
      <c r="D1644"/>
      <c r="F1644"/>
      <c r="K1644" s="87"/>
      <c r="L1644" s="110"/>
      <c r="M1644" s="110"/>
      <c r="N1644" s="110"/>
      <c r="O1644" s="145"/>
      <c r="P1644" s="110"/>
    </row>
    <row r="1645" spans="2:16" x14ac:dyDescent="0.25">
      <c r="B1645"/>
      <c r="C1645"/>
      <c r="D1645"/>
      <c r="F1645"/>
      <c r="K1645" s="87"/>
      <c r="L1645" s="110"/>
      <c r="M1645" s="110"/>
      <c r="N1645" s="110"/>
      <c r="O1645" s="145"/>
      <c r="P1645" s="110"/>
    </row>
    <row r="1646" spans="2:16" x14ac:dyDescent="0.25">
      <c r="B1646"/>
      <c r="C1646"/>
      <c r="D1646"/>
      <c r="F1646"/>
      <c r="K1646" s="87"/>
      <c r="L1646" s="110"/>
      <c r="M1646" s="110"/>
      <c r="N1646" s="110"/>
      <c r="O1646" s="145"/>
      <c r="P1646" s="110"/>
    </row>
    <row r="1647" spans="2:16" x14ac:dyDescent="0.25">
      <c r="B1647"/>
      <c r="C1647"/>
      <c r="D1647"/>
      <c r="F1647"/>
      <c r="K1647" s="87"/>
      <c r="L1647" s="110"/>
      <c r="M1647" s="110"/>
      <c r="N1647" s="110"/>
      <c r="O1647" s="145"/>
      <c r="P1647" s="110"/>
    </row>
    <row r="1648" spans="2:16" x14ac:dyDescent="0.25">
      <c r="B1648"/>
      <c r="C1648"/>
      <c r="D1648"/>
      <c r="F1648"/>
      <c r="K1648" s="87"/>
      <c r="L1648" s="110"/>
      <c r="M1648" s="110"/>
      <c r="N1648" s="110"/>
      <c r="O1648" s="145"/>
      <c r="P1648" s="110"/>
    </row>
    <row r="1649" spans="2:16" x14ac:dyDescent="0.25">
      <c r="B1649"/>
      <c r="C1649"/>
      <c r="D1649"/>
      <c r="F1649"/>
      <c r="K1649" s="87"/>
      <c r="L1649" s="110"/>
      <c r="M1649" s="110"/>
      <c r="N1649" s="110"/>
      <c r="O1649" s="145"/>
      <c r="P1649" s="110"/>
    </row>
    <row r="1650" spans="2:16" x14ac:dyDescent="0.25">
      <c r="B1650"/>
      <c r="C1650"/>
      <c r="D1650"/>
      <c r="F1650"/>
      <c r="K1650" s="87"/>
      <c r="L1650" s="110"/>
      <c r="M1650" s="110"/>
      <c r="N1650" s="110"/>
      <c r="O1650" s="145"/>
      <c r="P1650" s="110"/>
    </row>
    <row r="1651" spans="2:16" x14ac:dyDescent="0.25">
      <c r="B1651"/>
      <c r="C1651"/>
      <c r="D1651"/>
      <c r="F1651"/>
      <c r="K1651" s="87"/>
      <c r="L1651" s="110"/>
      <c r="M1651" s="110"/>
      <c r="N1651" s="110"/>
      <c r="O1651" s="145"/>
      <c r="P1651" s="110"/>
    </row>
    <row r="1652" spans="2:16" x14ac:dyDescent="0.25">
      <c r="B1652"/>
      <c r="C1652"/>
      <c r="D1652"/>
      <c r="F1652"/>
      <c r="K1652" s="87"/>
      <c r="L1652" s="110"/>
      <c r="M1652" s="110"/>
      <c r="N1652" s="110"/>
      <c r="O1652" s="145"/>
      <c r="P1652" s="110"/>
    </row>
    <row r="1653" spans="2:16" x14ac:dyDescent="0.25">
      <c r="B1653"/>
      <c r="C1653"/>
      <c r="D1653"/>
      <c r="F1653"/>
      <c r="K1653" s="87"/>
      <c r="L1653" s="110"/>
      <c r="M1653" s="110"/>
      <c r="N1653" s="110"/>
      <c r="O1653" s="145"/>
      <c r="P1653" s="110"/>
    </row>
    <row r="1654" spans="2:16" x14ac:dyDescent="0.25">
      <c r="B1654"/>
      <c r="C1654"/>
      <c r="D1654"/>
      <c r="F1654"/>
      <c r="K1654" s="87"/>
      <c r="L1654" s="110"/>
      <c r="M1654" s="110"/>
      <c r="N1654" s="110"/>
      <c r="O1654" s="145"/>
      <c r="P1654" s="110"/>
    </row>
    <row r="1655" spans="2:16" x14ac:dyDescent="0.25">
      <c r="B1655"/>
      <c r="C1655"/>
      <c r="D1655"/>
      <c r="F1655"/>
      <c r="K1655" s="87"/>
      <c r="L1655" s="110"/>
      <c r="M1655" s="110"/>
      <c r="N1655" s="110"/>
      <c r="O1655" s="145"/>
      <c r="P1655" s="110"/>
    </row>
    <row r="1656" spans="2:16" x14ac:dyDescent="0.25">
      <c r="B1656"/>
      <c r="C1656"/>
      <c r="D1656"/>
      <c r="F1656"/>
      <c r="K1656" s="87"/>
      <c r="L1656" s="110"/>
      <c r="M1656" s="110"/>
      <c r="N1656" s="110"/>
      <c r="O1656" s="145"/>
      <c r="P1656" s="110"/>
    </row>
    <row r="1657" spans="2:16" x14ac:dyDescent="0.25">
      <c r="B1657"/>
      <c r="C1657"/>
      <c r="D1657"/>
      <c r="F1657"/>
      <c r="K1657" s="87"/>
      <c r="L1657" s="110"/>
      <c r="M1657" s="110"/>
      <c r="N1657" s="110"/>
      <c r="O1657" s="145"/>
      <c r="P1657" s="110"/>
    </row>
    <row r="1658" spans="2:16" x14ac:dyDescent="0.25">
      <c r="B1658"/>
      <c r="C1658"/>
      <c r="D1658"/>
      <c r="F1658"/>
      <c r="K1658" s="87"/>
      <c r="L1658" s="110"/>
      <c r="M1658" s="110"/>
      <c r="N1658" s="110"/>
      <c r="O1658" s="145"/>
      <c r="P1658" s="110"/>
    </row>
    <row r="1659" spans="2:16" x14ac:dyDescent="0.25">
      <c r="B1659"/>
      <c r="C1659"/>
      <c r="D1659"/>
      <c r="F1659"/>
      <c r="K1659" s="87"/>
      <c r="L1659" s="110"/>
      <c r="M1659" s="110"/>
      <c r="N1659" s="110"/>
      <c r="O1659" s="145"/>
      <c r="P1659" s="110"/>
    </row>
    <row r="1660" spans="2:16" x14ac:dyDescent="0.25">
      <c r="B1660"/>
      <c r="C1660"/>
      <c r="D1660"/>
      <c r="F1660"/>
      <c r="K1660" s="87"/>
      <c r="L1660" s="110"/>
      <c r="M1660" s="110"/>
      <c r="N1660" s="110"/>
      <c r="O1660" s="145"/>
      <c r="P1660" s="110"/>
    </row>
    <row r="1661" spans="2:16" x14ac:dyDescent="0.25">
      <c r="B1661"/>
      <c r="C1661"/>
      <c r="D1661"/>
      <c r="F1661"/>
      <c r="K1661" s="87"/>
      <c r="L1661" s="110"/>
      <c r="M1661" s="110"/>
      <c r="N1661" s="110"/>
      <c r="O1661" s="145"/>
      <c r="P1661" s="110"/>
    </row>
    <row r="1662" spans="2:16" x14ac:dyDescent="0.25">
      <c r="B1662"/>
      <c r="C1662"/>
      <c r="D1662"/>
      <c r="F1662"/>
      <c r="K1662" s="87"/>
      <c r="L1662" s="110"/>
      <c r="M1662" s="110"/>
      <c r="N1662" s="110"/>
      <c r="O1662" s="145"/>
      <c r="P1662" s="110"/>
    </row>
    <row r="1663" spans="2:16" x14ac:dyDescent="0.25">
      <c r="B1663"/>
      <c r="C1663"/>
      <c r="D1663"/>
      <c r="F1663"/>
      <c r="K1663" s="87"/>
      <c r="L1663" s="110"/>
      <c r="M1663" s="110"/>
      <c r="N1663" s="110"/>
      <c r="O1663" s="145"/>
      <c r="P1663" s="110"/>
    </row>
    <row r="1664" spans="2:16" x14ac:dyDescent="0.25">
      <c r="B1664"/>
      <c r="C1664"/>
      <c r="D1664"/>
      <c r="F1664"/>
      <c r="K1664" s="87"/>
      <c r="L1664" s="110"/>
      <c r="M1664" s="110"/>
      <c r="N1664" s="110"/>
      <c r="O1664" s="145"/>
      <c r="P1664" s="110"/>
    </row>
    <row r="1665" spans="2:16" x14ac:dyDescent="0.25">
      <c r="B1665"/>
      <c r="C1665"/>
      <c r="D1665"/>
      <c r="F1665"/>
      <c r="K1665" s="87"/>
      <c r="L1665" s="110"/>
      <c r="M1665" s="110"/>
      <c r="N1665" s="110"/>
      <c r="O1665" s="145"/>
      <c r="P1665" s="110"/>
    </row>
    <row r="1666" spans="2:16" x14ac:dyDescent="0.25">
      <c r="B1666"/>
      <c r="C1666"/>
      <c r="D1666"/>
      <c r="F1666"/>
      <c r="K1666" s="87"/>
      <c r="L1666" s="110"/>
      <c r="M1666" s="110"/>
      <c r="N1666" s="110"/>
      <c r="O1666" s="145"/>
      <c r="P1666" s="110"/>
    </row>
    <row r="1667" spans="2:16" x14ac:dyDescent="0.25">
      <c r="B1667"/>
      <c r="C1667"/>
      <c r="D1667"/>
      <c r="F1667"/>
      <c r="K1667" s="87"/>
      <c r="L1667" s="110"/>
      <c r="M1667" s="110"/>
      <c r="N1667" s="110"/>
      <c r="O1667" s="145"/>
      <c r="P1667" s="110"/>
    </row>
    <row r="1668" spans="2:16" x14ac:dyDescent="0.25">
      <c r="B1668"/>
      <c r="C1668"/>
      <c r="D1668"/>
      <c r="F1668"/>
      <c r="K1668" s="87"/>
      <c r="L1668" s="110"/>
      <c r="M1668" s="110"/>
      <c r="N1668" s="110"/>
      <c r="O1668" s="145"/>
      <c r="P1668" s="110"/>
    </row>
    <row r="1669" spans="2:16" x14ac:dyDescent="0.25">
      <c r="B1669"/>
      <c r="C1669"/>
      <c r="D1669"/>
      <c r="F1669"/>
      <c r="K1669" s="87"/>
      <c r="L1669" s="110"/>
      <c r="M1669" s="110"/>
      <c r="N1669" s="110"/>
      <c r="O1669" s="145"/>
      <c r="P1669" s="110"/>
    </row>
    <row r="1670" spans="2:16" x14ac:dyDescent="0.25">
      <c r="B1670"/>
      <c r="C1670"/>
      <c r="D1670"/>
      <c r="F1670"/>
      <c r="K1670" s="87"/>
      <c r="L1670" s="110"/>
      <c r="M1670" s="110"/>
      <c r="N1670" s="110"/>
      <c r="O1670" s="145"/>
      <c r="P1670" s="110"/>
    </row>
    <row r="1671" spans="2:16" x14ac:dyDescent="0.25">
      <c r="B1671"/>
      <c r="C1671"/>
      <c r="D1671"/>
      <c r="F1671"/>
      <c r="K1671" s="87"/>
      <c r="L1671" s="110"/>
      <c r="M1671" s="110"/>
      <c r="N1671" s="110"/>
      <c r="O1671" s="145"/>
      <c r="P1671" s="110"/>
    </row>
    <row r="1672" spans="2:16" x14ac:dyDescent="0.25">
      <c r="B1672"/>
      <c r="C1672"/>
      <c r="D1672"/>
      <c r="F1672"/>
      <c r="K1672" s="87"/>
      <c r="L1672" s="110"/>
      <c r="M1672" s="110"/>
      <c r="N1672" s="110"/>
      <c r="O1672" s="145"/>
      <c r="P1672" s="110"/>
    </row>
    <row r="1673" spans="2:16" x14ac:dyDescent="0.25">
      <c r="B1673"/>
      <c r="C1673"/>
      <c r="D1673"/>
      <c r="F1673"/>
      <c r="K1673" s="87"/>
      <c r="L1673" s="110"/>
      <c r="M1673" s="110"/>
      <c r="N1673" s="110"/>
      <c r="O1673" s="145"/>
      <c r="P1673" s="110"/>
    </row>
    <row r="1674" spans="2:16" x14ac:dyDescent="0.25">
      <c r="B1674"/>
      <c r="C1674"/>
      <c r="D1674"/>
      <c r="F1674"/>
      <c r="K1674" s="87"/>
      <c r="L1674" s="110"/>
      <c r="M1674" s="110"/>
      <c r="N1674" s="110"/>
      <c r="O1674" s="145"/>
      <c r="P1674" s="110"/>
    </row>
    <row r="1675" spans="2:16" x14ac:dyDescent="0.25">
      <c r="B1675"/>
      <c r="C1675"/>
      <c r="D1675"/>
      <c r="F1675"/>
      <c r="K1675" s="87"/>
      <c r="L1675" s="110"/>
      <c r="M1675" s="110"/>
      <c r="N1675" s="110"/>
      <c r="O1675" s="145"/>
      <c r="P1675" s="110"/>
    </row>
    <row r="1676" spans="2:16" x14ac:dyDescent="0.25">
      <c r="B1676"/>
      <c r="C1676"/>
      <c r="D1676"/>
      <c r="F1676"/>
      <c r="K1676" s="87"/>
      <c r="L1676" s="110"/>
      <c r="M1676" s="110"/>
      <c r="N1676" s="110"/>
      <c r="O1676" s="145"/>
      <c r="P1676" s="110"/>
    </row>
    <row r="1677" spans="2:16" x14ac:dyDescent="0.25">
      <c r="B1677"/>
      <c r="C1677"/>
      <c r="D1677"/>
      <c r="F1677"/>
      <c r="K1677" s="87"/>
      <c r="L1677" s="110"/>
      <c r="M1677" s="110"/>
      <c r="N1677" s="110"/>
      <c r="O1677" s="145"/>
      <c r="P1677" s="110"/>
    </row>
    <row r="1678" spans="2:16" x14ac:dyDescent="0.25">
      <c r="B1678"/>
      <c r="C1678"/>
      <c r="D1678"/>
      <c r="F1678"/>
      <c r="K1678" s="87"/>
      <c r="L1678" s="110"/>
      <c r="M1678" s="110"/>
      <c r="N1678" s="110"/>
      <c r="O1678" s="145"/>
      <c r="P1678" s="110"/>
    </row>
    <row r="1679" spans="2:16" x14ac:dyDescent="0.25">
      <c r="B1679"/>
      <c r="C1679"/>
      <c r="D1679"/>
      <c r="F1679"/>
      <c r="K1679" s="87"/>
      <c r="L1679" s="110"/>
      <c r="M1679" s="110"/>
      <c r="N1679" s="110"/>
      <c r="O1679" s="145"/>
      <c r="P1679" s="110"/>
    </row>
    <row r="1680" spans="2:16" x14ac:dyDescent="0.25">
      <c r="B1680"/>
      <c r="C1680"/>
      <c r="D1680"/>
      <c r="F1680"/>
      <c r="K1680" s="87"/>
      <c r="L1680" s="110"/>
      <c r="M1680" s="110"/>
      <c r="N1680" s="110"/>
      <c r="O1680" s="145"/>
      <c r="P1680" s="110"/>
    </row>
    <row r="1681" spans="2:16" x14ac:dyDescent="0.25">
      <c r="B1681"/>
      <c r="C1681"/>
      <c r="D1681"/>
      <c r="F1681"/>
      <c r="K1681" s="87"/>
      <c r="L1681" s="110"/>
      <c r="M1681" s="110"/>
      <c r="N1681" s="110"/>
      <c r="O1681" s="145"/>
      <c r="P1681" s="110"/>
    </row>
    <row r="1682" spans="2:16" x14ac:dyDescent="0.25">
      <c r="B1682"/>
      <c r="C1682"/>
      <c r="D1682"/>
      <c r="F1682"/>
      <c r="K1682" s="87"/>
      <c r="L1682" s="110"/>
      <c r="M1682" s="110"/>
      <c r="N1682" s="110"/>
      <c r="O1682" s="145"/>
      <c r="P1682" s="110"/>
    </row>
    <row r="1683" spans="2:16" x14ac:dyDescent="0.25">
      <c r="B1683"/>
      <c r="C1683"/>
      <c r="D1683"/>
      <c r="F1683"/>
      <c r="K1683" s="87"/>
      <c r="L1683" s="110"/>
      <c r="M1683" s="110"/>
      <c r="N1683" s="110"/>
      <c r="O1683" s="145"/>
      <c r="P1683" s="110"/>
    </row>
    <row r="1684" spans="2:16" x14ac:dyDescent="0.25">
      <c r="B1684"/>
      <c r="C1684"/>
      <c r="D1684"/>
      <c r="F1684"/>
      <c r="K1684" s="87"/>
      <c r="L1684" s="110"/>
      <c r="M1684" s="110"/>
      <c r="N1684" s="110"/>
      <c r="O1684" s="145"/>
      <c r="P1684" s="110"/>
    </row>
    <row r="1685" spans="2:16" x14ac:dyDescent="0.25">
      <c r="B1685"/>
      <c r="C1685"/>
      <c r="D1685"/>
      <c r="F1685"/>
      <c r="K1685" s="87"/>
      <c r="L1685" s="110"/>
      <c r="M1685" s="110"/>
      <c r="N1685" s="110"/>
      <c r="O1685" s="145"/>
      <c r="P1685" s="110"/>
    </row>
    <row r="1686" spans="2:16" x14ac:dyDescent="0.25">
      <c r="B1686"/>
      <c r="C1686"/>
      <c r="D1686"/>
      <c r="F1686"/>
      <c r="K1686" s="87"/>
      <c r="L1686" s="110"/>
      <c r="M1686" s="110"/>
      <c r="N1686" s="110"/>
      <c r="O1686" s="145"/>
      <c r="P1686" s="110"/>
    </row>
    <row r="1687" spans="2:16" x14ac:dyDescent="0.25">
      <c r="B1687"/>
      <c r="C1687"/>
      <c r="D1687"/>
      <c r="F1687"/>
      <c r="K1687" s="87"/>
      <c r="L1687" s="110"/>
      <c r="M1687" s="110"/>
      <c r="N1687" s="110"/>
      <c r="O1687" s="145"/>
      <c r="P1687" s="110"/>
    </row>
    <row r="1688" spans="2:16" x14ac:dyDescent="0.25">
      <c r="B1688"/>
      <c r="C1688"/>
      <c r="D1688"/>
      <c r="F1688"/>
      <c r="K1688" s="87"/>
      <c r="L1688" s="110"/>
      <c r="M1688" s="110"/>
      <c r="N1688" s="110"/>
      <c r="O1688" s="145"/>
      <c r="P1688" s="110"/>
    </row>
    <row r="1689" spans="2:16" x14ac:dyDescent="0.25">
      <c r="B1689"/>
      <c r="C1689"/>
      <c r="D1689"/>
      <c r="F1689"/>
      <c r="K1689" s="87"/>
      <c r="L1689" s="110"/>
      <c r="M1689" s="110"/>
      <c r="N1689" s="110"/>
      <c r="O1689" s="145"/>
      <c r="P1689" s="110"/>
    </row>
    <row r="1690" spans="2:16" x14ac:dyDescent="0.25">
      <c r="B1690"/>
      <c r="C1690"/>
      <c r="D1690"/>
      <c r="F1690"/>
      <c r="K1690" s="87"/>
      <c r="L1690" s="110"/>
      <c r="M1690" s="110"/>
      <c r="N1690" s="110"/>
      <c r="O1690" s="145"/>
      <c r="P1690" s="110"/>
    </row>
    <row r="1691" spans="2:16" x14ac:dyDescent="0.25">
      <c r="B1691"/>
      <c r="C1691"/>
      <c r="D1691"/>
      <c r="F1691"/>
      <c r="K1691" s="87"/>
      <c r="L1691" s="110"/>
      <c r="M1691" s="110"/>
      <c r="N1691" s="110"/>
      <c r="O1691" s="145"/>
      <c r="P1691" s="110"/>
    </row>
    <row r="1692" spans="2:16" x14ac:dyDescent="0.25">
      <c r="B1692"/>
      <c r="C1692"/>
      <c r="D1692"/>
      <c r="F1692"/>
      <c r="K1692" s="87"/>
      <c r="L1692" s="110"/>
      <c r="M1692" s="110"/>
      <c r="N1692" s="110"/>
      <c r="O1692" s="145"/>
      <c r="P1692" s="110"/>
    </row>
    <row r="1693" spans="2:16" x14ac:dyDescent="0.25">
      <c r="B1693"/>
      <c r="C1693"/>
      <c r="D1693"/>
      <c r="F1693"/>
      <c r="K1693" s="87"/>
      <c r="L1693" s="110"/>
      <c r="M1693" s="110"/>
      <c r="N1693" s="110"/>
      <c r="O1693" s="145"/>
      <c r="P1693" s="110"/>
    </row>
    <row r="1694" spans="2:16" x14ac:dyDescent="0.25">
      <c r="B1694"/>
      <c r="C1694"/>
      <c r="D1694"/>
      <c r="F1694"/>
      <c r="K1694" s="87"/>
      <c r="L1694" s="110"/>
      <c r="M1694" s="110"/>
      <c r="N1694" s="110"/>
      <c r="O1694" s="145"/>
      <c r="P1694" s="110"/>
    </row>
    <row r="1695" spans="2:16" x14ac:dyDescent="0.25">
      <c r="B1695"/>
      <c r="C1695"/>
      <c r="D1695"/>
      <c r="F1695"/>
      <c r="K1695" s="87"/>
      <c r="L1695" s="110"/>
      <c r="M1695" s="110"/>
      <c r="N1695" s="110"/>
      <c r="O1695" s="145"/>
      <c r="P1695" s="110"/>
    </row>
    <row r="1696" spans="2:16" x14ac:dyDescent="0.25">
      <c r="B1696"/>
      <c r="C1696"/>
      <c r="D1696"/>
      <c r="F1696"/>
      <c r="K1696" s="87"/>
      <c r="L1696" s="110"/>
      <c r="M1696" s="110"/>
      <c r="N1696" s="110"/>
      <c r="O1696" s="145"/>
      <c r="P1696" s="110"/>
    </row>
    <row r="1697" spans="2:16" x14ac:dyDescent="0.25">
      <c r="B1697"/>
      <c r="C1697"/>
      <c r="D1697"/>
      <c r="F1697"/>
      <c r="K1697" s="87"/>
      <c r="L1697" s="110"/>
      <c r="M1697" s="110"/>
      <c r="N1697" s="110"/>
      <c r="O1697" s="145"/>
      <c r="P1697" s="110"/>
    </row>
    <row r="1698" spans="2:16" x14ac:dyDescent="0.25">
      <c r="B1698"/>
      <c r="C1698"/>
      <c r="D1698"/>
      <c r="F1698"/>
      <c r="K1698" s="87"/>
      <c r="L1698" s="110"/>
      <c r="M1698" s="110"/>
      <c r="N1698" s="110"/>
      <c r="O1698" s="145"/>
      <c r="P1698" s="110"/>
    </row>
    <row r="1699" spans="2:16" x14ac:dyDescent="0.25">
      <c r="B1699"/>
      <c r="C1699"/>
      <c r="D1699"/>
      <c r="F1699"/>
      <c r="K1699" s="87"/>
      <c r="L1699" s="110"/>
      <c r="M1699" s="110"/>
      <c r="N1699" s="110"/>
      <c r="O1699" s="145"/>
      <c r="P1699" s="110"/>
    </row>
    <row r="1700" spans="2:16" x14ac:dyDescent="0.25">
      <c r="B1700"/>
      <c r="C1700"/>
      <c r="D1700"/>
      <c r="F1700"/>
      <c r="K1700" s="87"/>
      <c r="L1700" s="110"/>
      <c r="M1700" s="110"/>
      <c r="N1700" s="110"/>
      <c r="O1700" s="145"/>
      <c r="P1700" s="110"/>
    </row>
    <row r="1701" spans="2:16" x14ac:dyDescent="0.25">
      <c r="B1701"/>
      <c r="C1701"/>
      <c r="D1701"/>
      <c r="F1701"/>
      <c r="K1701" s="87"/>
      <c r="L1701" s="110"/>
      <c r="M1701" s="110"/>
      <c r="N1701" s="110"/>
      <c r="O1701" s="145"/>
      <c r="P1701" s="110"/>
    </row>
    <row r="1702" spans="2:16" x14ac:dyDescent="0.25">
      <c r="B1702"/>
      <c r="C1702"/>
      <c r="D1702"/>
      <c r="F1702"/>
      <c r="K1702" s="87"/>
      <c r="L1702" s="110"/>
      <c r="M1702" s="110"/>
      <c r="N1702" s="110"/>
      <c r="O1702" s="145"/>
      <c r="P1702" s="110"/>
    </row>
    <row r="1703" spans="2:16" x14ac:dyDescent="0.25">
      <c r="B1703"/>
      <c r="C1703"/>
      <c r="D1703"/>
      <c r="F1703"/>
      <c r="K1703" s="87"/>
      <c r="L1703" s="110"/>
      <c r="M1703" s="110"/>
      <c r="N1703" s="110"/>
      <c r="O1703" s="145"/>
      <c r="P1703" s="110"/>
    </row>
    <row r="1704" spans="2:16" x14ac:dyDescent="0.25">
      <c r="B1704"/>
      <c r="C1704"/>
      <c r="D1704"/>
      <c r="F1704"/>
      <c r="K1704" s="87"/>
      <c r="L1704" s="110"/>
      <c r="M1704" s="110"/>
      <c r="N1704" s="110"/>
      <c r="O1704" s="145"/>
      <c r="P1704" s="110"/>
    </row>
    <row r="1705" spans="2:16" x14ac:dyDescent="0.25">
      <c r="B1705"/>
      <c r="C1705"/>
      <c r="D1705"/>
      <c r="F1705"/>
      <c r="K1705" s="87"/>
      <c r="L1705" s="110"/>
      <c r="M1705" s="110"/>
      <c r="N1705" s="110"/>
      <c r="O1705" s="145"/>
      <c r="P1705" s="110"/>
    </row>
    <row r="1706" spans="2:16" x14ac:dyDescent="0.25">
      <c r="B1706"/>
      <c r="C1706"/>
      <c r="D1706"/>
      <c r="F1706"/>
      <c r="K1706" s="87"/>
      <c r="L1706" s="110"/>
      <c r="M1706" s="110"/>
      <c r="N1706" s="110"/>
      <c r="O1706" s="145"/>
      <c r="P1706" s="110"/>
    </row>
    <row r="1707" spans="2:16" x14ac:dyDescent="0.25">
      <c r="B1707"/>
      <c r="C1707"/>
      <c r="D1707"/>
      <c r="F1707"/>
      <c r="K1707" s="87"/>
      <c r="L1707" s="110"/>
      <c r="M1707" s="110"/>
      <c r="N1707" s="110"/>
      <c r="O1707" s="145"/>
      <c r="P1707" s="110"/>
    </row>
    <row r="1708" spans="2:16" x14ac:dyDescent="0.25">
      <c r="B1708"/>
      <c r="C1708"/>
      <c r="D1708"/>
      <c r="F1708"/>
      <c r="K1708" s="87"/>
      <c r="L1708" s="110"/>
      <c r="M1708" s="110"/>
      <c r="N1708" s="110"/>
      <c r="O1708" s="145"/>
      <c r="P1708" s="110"/>
    </row>
    <row r="1709" spans="2:16" x14ac:dyDescent="0.25">
      <c r="B1709"/>
      <c r="C1709"/>
      <c r="D1709"/>
      <c r="F1709"/>
      <c r="K1709" s="87"/>
      <c r="L1709" s="110"/>
      <c r="M1709" s="110"/>
      <c r="N1709" s="110"/>
      <c r="O1709" s="145"/>
      <c r="P1709" s="110"/>
    </row>
    <row r="1710" spans="2:16" x14ac:dyDescent="0.25">
      <c r="B1710"/>
      <c r="C1710"/>
      <c r="D1710"/>
      <c r="F1710"/>
      <c r="K1710" s="87"/>
      <c r="L1710" s="110"/>
      <c r="M1710" s="110"/>
      <c r="N1710" s="110"/>
      <c r="O1710" s="145"/>
      <c r="P1710" s="110"/>
    </row>
    <row r="1711" spans="2:16" x14ac:dyDescent="0.25">
      <c r="B1711"/>
      <c r="C1711"/>
      <c r="D1711"/>
      <c r="F1711"/>
      <c r="K1711" s="87"/>
      <c r="L1711" s="110"/>
      <c r="M1711" s="110"/>
      <c r="N1711" s="110"/>
      <c r="O1711" s="145"/>
      <c r="P1711" s="110"/>
    </row>
    <row r="1712" spans="2:16" x14ac:dyDescent="0.25">
      <c r="B1712"/>
      <c r="C1712"/>
      <c r="D1712"/>
      <c r="F1712"/>
      <c r="K1712" s="87"/>
      <c r="L1712" s="110"/>
      <c r="M1712" s="110"/>
      <c r="N1712" s="110"/>
      <c r="O1712" s="145"/>
      <c r="P1712" s="110"/>
    </row>
    <row r="1713" spans="2:16" x14ac:dyDescent="0.25">
      <c r="B1713"/>
      <c r="C1713"/>
      <c r="D1713"/>
      <c r="F1713"/>
      <c r="K1713" s="87"/>
      <c r="L1713" s="110"/>
      <c r="M1713" s="110"/>
      <c r="N1713" s="110"/>
      <c r="O1713" s="145"/>
      <c r="P1713" s="110"/>
    </row>
    <row r="1714" spans="2:16" x14ac:dyDescent="0.25">
      <c r="B1714"/>
      <c r="C1714"/>
      <c r="D1714"/>
      <c r="F1714"/>
      <c r="K1714" s="87"/>
      <c r="L1714" s="110"/>
      <c r="M1714" s="110"/>
      <c r="N1714" s="110"/>
      <c r="O1714" s="145"/>
      <c r="P1714" s="110"/>
    </row>
    <row r="1715" spans="2:16" x14ac:dyDescent="0.25">
      <c r="B1715"/>
      <c r="C1715"/>
      <c r="D1715"/>
      <c r="F1715"/>
      <c r="K1715" s="87"/>
      <c r="L1715" s="110"/>
      <c r="M1715" s="110"/>
      <c r="N1715" s="110"/>
      <c r="O1715" s="145"/>
      <c r="P1715" s="110"/>
    </row>
    <row r="1716" spans="2:16" x14ac:dyDescent="0.25">
      <c r="B1716"/>
      <c r="C1716"/>
      <c r="D1716"/>
      <c r="F1716"/>
      <c r="K1716" s="87"/>
      <c r="L1716" s="110"/>
      <c r="M1716" s="110"/>
      <c r="N1716" s="110"/>
      <c r="O1716" s="145"/>
      <c r="P1716" s="110"/>
    </row>
    <row r="1717" spans="2:16" x14ac:dyDescent="0.25">
      <c r="B1717"/>
      <c r="C1717"/>
      <c r="D1717"/>
      <c r="F1717"/>
      <c r="K1717" s="87"/>
      <c r="L1717" s="110"/>
      <c r="M1717" s="110"/>
      <c r="N1717" s="110"/>
      <c r="O1717" s="145"/>
      <c r="P1717" s="110"/>
    </row>
    <row r="1718" spans="2:16" x14ac:dyDescent="0.25">
      <c r="B1718"/>
      <c r="C1718"/>
      <c r="D1718"/>
      <c r="F1718"/>
      <c r="K1718" s="87"/>
      <c r="L1718" s="110"/>
      <c r="M1718" s="110"/>
      <c r="N1718" s="110"/>
      <c r="O1718" s="145"/>
      <c r="P1718" s="110"/>
    </row>
    <row r="1719" spans="2:16" x14ac:dyDescent="0.25">
      <c r="B1719"/>
      <c r="C1719"/>
      <c r="D1719"/>
      <c r="F1719"/>
      <c r="K1719" s="87"/>
      <c r="L1719" s="110"/>
      <c r="M1719" s="110"/>
      <c r="N1719" s="110"/>
      <c r="O1719" s="145"/>
      <c r="P1719" s="110"/>
    </row>
    <row r="1720" spans="2:16" x14ac:dyDescent="0.25">
      <c r="B1720"/>
      <c r="C1720"/>
      <c r="D1720"/>
      <c r="F1720"/>
      <c r="K1720" s="87"/>
      <c r="L1720" s="110"/>
      <c r="M1720" s="110"/>
      <c r="N1720" s="110"/>
      <c r="O1720" s="145"/>
      <c r="P1720" s="110"/>
    </row>
    <row r="1721" spans="2:16" x14ac:dyDescent="0.25">
      <c r="B1721"/>
      <c r="C1721"/>
      <c r="D1721"/>
      <c r="F1721"/>
      <c r="K1721" s="87"/>
      <c r="L1721" s="110"/>
      <c r="M1721" s="110"/>
      <c r="N1721" s="110"/>
      <c r="O1721" s="145"/>
      <c r="P1721" s="110"/>
    </row>
    <row r="1722" spans="2:16" x14ac:dyDescent="0.25">
      <c r="B1722"/>
      <c r="C1722"/>
      <c r="D1722"/>
      <c r="F1722"/>
      <c r="K1722" s="87"/>
      <c r="L1722" s="110"/>
      <c r="M1722" s="110"/>
      <c r="N1722" s="110"/>
      <c r="O1722" s="145"/>
      <c r="P1722" s="110"/>
    </row>
    <row r="1723" spans="2:16" x14ac:dyDescent="0.25">
      <c r="B1723"/>
      <c r="C1723"/>
      <c r="D1723"/>
      <c r="F1723"/>
      <c r="K1723" s="87"/>
      <c r="L1723" s="110"/>
      <c r="M1723" s="110"/>
      <c r="N1723" s="110"/>
      <c r="O1723" s="145"/>
      <c r="P1723" s="110"/>
    </row>
    <row r="1724" spans="2:16" x14ac:dyDescent="0.25">
      <c r="B1724"/>
      <c r="C1724"/>
      <c r="D1724"/>
      <c r="F1724"/>
      <c r="K1724" s="87"/>
      <c r="L1724" s="110"/>
      <c r="M1724" s="110"/>
      <c r="N1724" s="110"/>
      <c r="O1724" s="145"/>
      <c r="P1724" s="110"/>
    </row>
    <row r="1725" spans="2:16" x14ac:dyDescent="0.25">
      <c r="B1725"/>
      <c r="C1725"/>
      <c r="D1725"/>
      <c r="F1725"/>
      <c r="K1725" s="87"/>
      <c r="L1725" s="110"/>
      <c r="M1725" s="110"/>
      <c r="N1725" s="110"/>
      <c r="O1725" s="145"/>
      <c r="P1725" s="110"/>
    </row>
    <row r="1726" spans="2:16" x14ac:dyDescent="0.25">
      <c r="B1726"/>
      <c r="C1726"/>
      <c r="D1726"/>
      <c r="F1726"/>
      <c r="K1726" s="87"/>
      <c r="L1726" s="110"/>
      <c r="M1726" s="110"/>
      <c r="N1726" s="110"/>
      <c r="O1726" s="145"/>
      <c r="P1726" s="110"/>
    </row>
    <row r="1727" spans="2:16" x14ac:dyDescent="0.25">
      <c r="B1727"/>
      <c r="C1727"/>
      <c r="D1727"/>
      <c r="F1727"/>
      <c r="K1727" s="87"/>
      <c r="L1727" s="110"/>
      <c r="M1727" s="110"/>
      <c r="N1727" s="110"/>
      <c r="O1727" s="145"/>
      <c r="P1727" s="110"/>
    </row>
    <row r="1728" spans="2:16" x14ac:dyDescent="0.25">
      <c r="B1728"/>
      <c r="C1728"/>
      <c r="D1728"/>
      <c r="F1728"/>
      <c r="K1728" s="87"/>
      <c r="L1728" s="110"/>
      <c r="M1728" s="110"/>
      <c r="N1728" s="110"/>
      <c r="O1728" s="145"/>
      <c r="P1728" s="110"/>
    </row>
    <row r="1729" spans="2:16" x14ac:dyDescent="0.25">
      <c r="B1729"/>
      <c r="C1729"/>
      <c r="D1729"/>
      <c r="F1729"/>
      <c r="K1729" s="87"/>
      <c r="L1729" s="110"/>
      <c r="M1729" s="110"/>
      <c r="N1729" s="110"/>
      <c r="O1729" s="145"/>
      <c r="P1729" s="110"/>
    </row>
    <row r="1730" spans="2:16" x14ac:dyDescent="0.25">
      <c r="B1730"/>
      <c r="C1730"/>
      <c r="D1730"/>
      <c r="F1730"/>
      <c r="K1730" s="87"/>
      <c r="L1730" s="110"/>
      <c r="M1730" s="110"/>
      <c r="N1730" s="110"/>
      <c r="O1730" s="145"/>
      <c r="P1730" s="110"/>
    </row>
    <row r="1731" spans="2:16" x14ac:dyDescent="0.25">
      <c r="B1731"/>
      <c r="C1731"/>
      <c r="D1731"/>
      <c r="F1731"/>
      <c r="K1731" s="87"/>
      <c r="L1731" s="110"/>
      <c r="M1731" s="110"/>
      <c r="N1731" s="110"/>
      <c r="O1731" s="145"/>
      <c r="P1731" s="110"/>
    </row>
    <row r="1732" spans="2:16" x14ac:dyDescent="0.25">
      <c r="B1732"/>
      <c r="C1732"/>
      <c r="D1732"/>
      <c r="F1732"/>
      <c r="K1732" s="87"/>
      <c r="L1732" s="110"/>
      <c r="M1732" s="110"/>
      <c r="N1732" s="110"/>
      <c r="O1732" s="145"/>
      <c r="P1732" s="110"/>
    </row>
    <row r="1733" spans="2:16" x14ac:dyDescent="0.25">
      <c r="B1733"/>
      <c r="C1733"/>
      <c r="D1733"/>
      <c r="F1733"/>
      <c r="K1733" s="87"/>
      <c r="L1733" s="110"/>
      <c r="M1733" s="110"/>
      <c r="N1733" s="110"/>
      <c r="O1733" s="145"/>
      <c r="P1733" s="110"/>
    </row>
    <row r="1734" spans="2:16" x14ac:dyDescent="0.25">
      <c r="B1734"/>
      <c r="C1734"/>
      <c r="D1734"/>
      <c r="F1734"/>
      <c r="K1734" s="87"/>
      <c r="L1734" s="110"/>
      <c r="M1734" s="110"/>
      <c r="N1734" s="110"/>
      <c r="O1734" s="145"/>
      <c r="P1734" s="110"/>
    </row>
    <row r="1735" spans="2:16" x14ac:dyDescent="0.25">
      <c r="B1735"/>
      <c r="C1735"/>
      <c r="D1735"/>
      <c r="F1735"/>
      <c r="K1735" s="87"/>
      <c r="L1735" s="110"/>
      <c r="M1735" s="110"/>
      <c r="N1735" s="110"/>
      <c r="O1735" s="145"/>
      <c r="P1735" s="110"/>
    </row>
    <row r="1736" spans="2:16" x14ac:dyDescent="0.25">
      <c r="B1736"/>
      <c r="C1736"/>
      <c r="D1736"/>
      <c r="F1736"/>
      <c r="K1736" s="87"/>
      <c r="L1736" s="110"/>
      <c r="M1736" s="110"/>
      <c r="N1736" s="110"/>
      <c r="O1736" s="145"/>
      <c r="P1736" s="110"/>
    </row>
    <row r="1737" spans="2:16" x14ac:dyDescent="0.25">
      <c r="B1737"/>
      <c r="C1737"/>
      <c r="D1737"/>
      <c r="F1737"/>
      <c r="K1737" s="87"/>
      <c r="L1737" s="110"/>
      <c r="M1737" s="110"/>
      <c r="N1737" s="110"/>
      <c r="O1737" s="145"/>
      <c r="P1737" s="110"/>
    </row>
    <row r="1738" spans="2:16" x14ac:dyDescent="0.25">
      <c r="B1738"/>
      <c r="C1738"/>
      <c r="D1738"/>
      <c r="F1738"/>
      <c r="K1738" s="87"/>
      <c r="L1738" s="110"/>
      <c r="M1738" s="110"/>
      <c r="N1738" s="110"/>
      <c r="O1738" s="145"/>
      <c r="P1738" s="110"/>
    </row>
    <row r="1739" spans="2:16" x14ac:dyDescent="0.25">
      <c r="B1739"/>
      <c r="C1739"/>
      <c r="D1739"/>
      <c r="F1739"/>
      <c r="K1739" s="87"/>
      <c r="L1739" s="110"/>
      <c r="M1739" s="110"/>
      <c r="N1739" s="110"/>
      <c r="O1739" s="145"/>
      <c r="P1739" s="110"/>
    </row>
    <row r="1740" spans="2:16" x14ac:dyDescent="0.25">
      <c r="B1740"/>
      <c r="C1740"/>
      <c r="D1740"/>
      <c r="F1740"/>
      <c r="K1740" s="87"/>
      <c r="L1740" s="110"/>
      <c r="M1740" s="110"/>
      <c r="N1740" s="110"/>
      <c r="O1740" s="145"/>
      <c r="P1740" s="110"/>
    </row>
    <row r="1741" spans="2:16" x14ac:dyDescent="0.25">
      <c r="B1741"/>
      <c r="C1741"/>
      <c r="D1741"/>
      <c r="F1741"/>
      <c r="K1741" s="87"/>
      <c r="L1741" s="110"/>
      <c r="M1741" s="110"/>
      <c r="N1741" s="110"/>
      <c r="O1741" s="145"/>
      <c r="P1741" s="110"/>
    </row>
    <row r="1742" spans="2:16" x14ac:dyDescent="0.25">
      <c r="B1742"/>
      <c r="C1742"/>
      <c r="D1742"/>
      <c r="F1742"/>
      <c r="K1742" s="87"/>
      <c r="L1742" s="110"/>
      <c r="M1742" s="110"/>
      <c r="N1742" s="110"/>
      <c r="O1742" s="145"/>
      <c r="P1742" s="110"/>
    </row>
    <row r="1743" spans="2:16" x14ac:dyDescent="0.25">
      <c r="B1743"/>
      <c r="C1743"/>
      <c r="D1743"/>
      <c r="F1743"/>
      <c r="K1743" s="87"/>
      <c r="L1743" s="110"/>
      <c r="M1743" s="110"/>
      <c r="N1743" s="110"/>
      <c r="O1743" s="145"/>
      <c r="P1743" s="110"/>
    </row>
    <row r="1744" spans="2:16" x14ac:dyDescent="0.25">
      <c r="B1744"/>
      <c r="C1744"/>
      <c r="D1744"/>
      <c r="F1744"/>
      <c r="K1744" s="87"/>
      <c r="L1744" s="110"/>
      <c r="M1744" s="110"/>
      <c r="N1744" s="110"/>
      <c r="O1744" s="145"/>
      <c r="P1744" s="110"/>
    </row>
    <row r="1745" spans="2:16" x14ac:dyDescent="0.25">
      <c r="B1745"/>
      <c r="C1745"/>
      <c r="D1745"/>
      <c r="F1745"/>
      <c r="K1745" s="87"/>
      <c r="L1745" s="110"/>
      <c r="M1745" s="110"/>
      <c r="N1745" s="110"/>
      <c r="O1745" s="145"/>
      <c r="P1745" s="110"/>
    </row>
    <row r="1746" spans="2:16" x14ac:dyDescent="0.25">
      <c r="B1746"/>
      <c r="C1746"/>
      <c r="D1746"/>
      <c r="F1746"/>
      <c r="K1746" s="87"/>
      <c r="L1746" s="110"/>
      <c r="M1746" s="110"/>
      <c r="N1746" s="110"/>
      <c r="O1746" s="145"/>
      <c r="P1746" s="110"/>
    </row>
    <row r="1747" spans="2:16" x14ac:dyDescent="0.25">
      <c r="B1747"/>
      <c r="C1747"/>
      <c r="D1747"/>
      <c r="F1747"/>
      <c r="K1747" s="87"/>
      <c r="L1747" s="110"/>
      <c r="M1747" s="110"/>
      <c r="N1747" s="110"/>
      <c r="O1747" s="145"/>
      <c r="P1747" s="110"/>
    </row>
    <row r="1748" spans="2:16" x14ac:dyDescent="0.25">
      <c r="B1748"/>
      <c r="C1748"/>
      <c r="D1748"/>
      <c r="F1748"/>
      <c r="K1748" s="87"/>
      <c r="L1748" s="110"/>
      <c r="M1748" s="110"/>
      <c r="N1748" s="110"/>
      <c r="O1748" s="145"/>
      <c r="P1748" s="110"/>
    </row>
    <row r="1749" spans="2:16" x14ac:dyDescent="0.25">
      <c r="B1749"/>
      <c r="C1749"/>
      <c r="D1749"/>
      <c r="F1749"/>
      <c r="K1749" s="87"/>
      <c r="L1749" s="110"/>
      <c r="M1749" s="110"/>
      <c r="N1749" s="110"/>
      <c r="O1749" s="145"/>
      <c r="P1749" s="110"/>
    </row>
    <row r="1750" spans="2:16" x14ac:dyDescent="0.25">
      <c r="B1750"/>
      <c r="C1750"/>
      <c r="D1750"/>
      <c r="F1750"/>
      <c r="K1750" s="87"/>
      <c r="L1750" s="110"/>
      <c r="M1750" s="110"/>
      <c r="N1750" s="110"/>
      <c r="O1750" s="145"/>
      <c r="P1750" s="110"/>
    </row>
    <row r="1751" spans="2:16" x14ac:dyDescent="0.25">
      <c r="B1751"/>
      <c r="C1751"/>
      <c r="D1751"/>
      <c r="F1751"/>
      <c r="K1751" s="87"/>
      <c r="L1751" s="110"/>
      <c r="M1751" s="110"/>
      <c r="N1751" s="110"/>
      <c r="O1751" s="145"/>
      <c r="P1751" s="110"/>
    </row>
    <row r="1752" spans="2:16" x14ac:dyDescent="0.25">
      <c r="B1752"/>
      <c r="C1752"/>
      <c r="D1752"/>
      <c r="F1752"/>
      <c r="K1752" s="87"/>
      <c r="L1752" s="110"/>
      <c r="M1752" s="110"/>
      <c r="N1752" s="110"/>
      <c r="O1752" s="145"/>
      <c r="P1752" s="110"/>
    </row>
    <row r="1753" spans="2:16" x14ac:dyDescent="0.25">
      <c r="B1753"/>
      <c r="C1753"/>
      <c r="D1753"/>
      <c r="F1753"/>
      <c r="K1753" s="87"/>
      <c r="L1753" s="110"/>
      <c r="M1753" s="110"/>
      <c r="N1753" s="110"/>
      <c r="O1753" s="145"/>
      <c r="P1753" s="110"/>
    </row>
    <row r="1754" spans="2:16" x14ac:dyDescent="0.25">
      <c r="B1754"/>
      <c r="C1754"/>
      <c r="D1754"/>
      <c r="F1754"/>
      <c r="K1754" s="87"/>
      <c r="L1754" s="110"/>
      <c r="M1754" s="110"/>
      <c r="N1754" s="110"/>
      <c r="O1754" s="145"/>
      <c r="P1754" s="110"/>
    </row>
    <row r="1755" spans="2:16" x14ac:dyDescent="0.25">
      <c r="B1755"/>
      <c r="C1755"/>
      <c r="D1755"/>
      <c r="F1755"/>
      <c r="K1755" s="87"/>
      <c r="L1755" s="110"/>
      <c r="M1755" s="110"/>
      <c r="N1755" s="110"/>
      <c r="O1755" s="145"/>
      <c r="P1755" s="110"/>
    </row>
    <row r="1756" spans="2:16" x14ac:dyDescent="0.25">
      <c r="B1756"/>
      <c r="C1756"/>
      <c r="D1756"/>
      <c r="F1756"/>
      <c r="K1756" s="87"/>
      <c r="L1756" s="110"/>
      <c r="M1756" s="110"/>
      <c r="N1756" s="110"/>
      <c r="O1756" s="145"/>
      <c r="P1756" s="110"/>
    </row>
    <row r="1757" spans="2:16" x14ac:dyDescent="0.25">
      <c r="B1757"/>
      <c r="C1757"/>
      <c r="D1757"/>
      <c r="F1757"/>
      <c r="K1757" s="87"/>
      <c r="L1757" s="110"/>
      <c r="M1757" s="110"/>
      <c r="N1757" s="110"/>
      <c r="O1757" s="145"/>
      <c r="P1757" s="110"/>
    </row>
    <row r="1758" spans="2:16" x14ac:dyDescent="0.25">
      <c r="B1758"/>
      <c r="C1758"/>
      <c r="D1758"/>
      <c r="F1758"/>
      <c r="K1758" s="87"/>
      <c r="L1758" s="110"/>
      <c r="M1758" s="110"/>
      <c r="N1758" s="110"/>
      <c r="O1758" s="145"/>
      <c r="P1758" s="110"/>
    </row>
    <row r="1759" spans="2:16" x14ac:dyDescent="0.25">
      <c r="B1759"/>
      <c r="C1759"/>
      <c r="D1759"/>
      <c r="F1759"/>
      <c r="K1759" s="87"/>
      <c r="L1759" s="110"/>
      <c r="M1759" s="110"/>
      <c r="N1759" s="110"/>
      <c r="O1759" s="145"/>
      <c r="P1759" s="110"/>
    </row>
    <row r="1760" spans="2:16" x14ac:dyDescent="0.25">
      <c r="B1760"/>
      <c r="C1760"/>
      <c r="D1760"/>
      <c r="F1760"/>
      <c r="K1760" s="87"/>
      <c r="L1760" s="110"/>
      <c r="M1760" s="110"/>
      <c r="N1760" s="110"/>
      <c r="O1760" s="145"/>
      <c r="P1760" s="110"/>
    </row>
    <row r="1761" spans="2:16" x14ac:dyDescent="0.25">
      <c r="B1761"/>
      <c r="C1761"/>
      <c r="D1761"/>
      <c r="F1761"/>
      <c r="K1761" s="87"/>
      <c r="L1761" s="110"/>
      <c r="M1761" s="110"/>
      <c r="N1761" s="110"/>
      <c r="O1761" s="145"/>
      <c r="P1761" s="110"/>
    </row>
    <row r="1762" spans="2:16" x14ac:dyDescent="0.25">
      <c r="B1762"/>
      <c r="C1762"/>
      <c r="D1762"/>
      <c r="F1762"/>
      <c r="K1762" s="87"/>
      <c r="L1762" s="110"/>
      <c r="M1762" s="110"/>
      <c r="N1762" s="110"/>
      <c r="O1762" s="145"/>
      <c r="P1762" s="110"/>
    </row>
    <row r="1763" spans="2:16" x14ac:dyDescent="0.25">
      <c r="B1763"/>
      <c r="C1763"/>
      <c r="D1763"/>
      <c r="F1763"/>
      <c r="K1763" s="87"/>
      <c r="L1763" s="110"/>
      <c r="M1763" s="110"/>
      <c r="N1763" s="110"/>
      <c r="O1763" s="145"/>
      <c r="P1763" s="110"/>
    </row>
    <row r="1764" spans="2:16" x14ac:dyDescent="0.25">
      <c r="B1764"/>
      <c r="C1764"/>
      <c r="D1764"/>
      <c r="F1764"/>
      <c r="K1764" s="87"/>
      <c r="L1764" s="110"/>
      <c r="M1764" s="110"/>
      <c r="N1764" s="110"/>
      <c r="O1764" s="145"/>
      <c r="P1764" s="110"/>
    </row>
    <row r="1765" spans="2:16" x14ac:dyDescent="0.25">
      <c r="B1765"/>
      <c r="C1765"/>
      <c r="D1765"/>
      <c r="F1765"/>
      <c r="K1765" s="87"/>
      <c r="L1765" s="110"/>
      <c r="M1765" s="110"/>
      <c r="N1765" s="110"/>
      <c r="O1765" s="145"/>
      <c r="P1765" s="110"/>
    </row>
    <row r="1766" spans="2:16" x14ac:dyDescent="0.25">
      <c r="B1766"/>
      <c r="C1766"/>
      <c r="D1766"/>
      <c r="F1766"/>
      <c r="K1766" s="87"/>
      <c r="L1766" s="110"/>
      <c r="M1766" s="110"/>
      <c r="N1766" s="110"/>
      <c r="O1766" s="145"/>
      <c r="P1766" s="110"/>
    </row>
    <row r="1767" spans="2:16" x14ac:dyDescent="0.25">
      <c r="B1767"/>
      <c r="C1767"/>
      <c r="D1767"/>
      <c r="F1767"/>
      <c r="K1767" s="87"/>
      <c r="L1767" s="110"/>
      <c r="M1767" s="110"/>
      <c r="N1767" s="110"/>
      <c r="O1767" s="145"/>
      <c r="P1767" s="110"/>
    </row>
    <row r="1768" spans="2:16" x14ac:dyDescent="0.25">
      <c r="B1768"/>
      <c r="C1768"/>
      <c r="D1768"/>
      <c r="F1768"/>
      <c r="K1768" s="87"/>
      <c r="L1768" s="110"/>
      <c r="M1768" s="110"/>
      <c r="N1768" s="110"/>
      <c r="O1768" s="145"/>
      <c r="P1768" s="110"/>
    </row>
    <row r="1769" spans="2:16" x14ac:dyDescent="0.25">
      <c r="B1769"/>
      <c r="C1769"/>
      <c r="D1769"/>
      <c r="F1769"/>
      <c r="K1769" s="87"/>
      <c r="L1769" s="110"/>
      <c r="M1769" s="110"/>
      <c r="N1769" s="110"/>
      <c r="O1769" s="145"/>
      <c r="P1769" s="110"/>
    </row>
    <row r="1770" spans="2:16" x14ac:dyDescent="0.25">
      <c r="B1770"/>
      <c r="C1770"/>
      <c r="D1770"/>
      <c r="F1770"/>
      <c r="K1770" s="87"/>
      <c r="L1770" s="110"/>
      <c r="M1770" s="110"/>
      <c r="N1770" s="110"/>
      <c r="O1770" s="145"/>
      <c r="P1770" s="110"/>
    </row>
    <row r="1771" spans="2:16" x14ac:dyDescent="0.25">
      <c r="B1771"/>
      <c r="C1771"/>
      <c r="D1771"/>
      <c r="F1771"/>
      <c r="K1771" s="87"/>
      <c r="L1771" s="110"/>
      <c r="M1771" s="110"/>
      <c r="N1771" s="110"/>
      <c r="O1771" s="145"/>
      <c r="P1771" s="110"/>
    </row>
    <row r="1772" spans="2:16" x14ac:dyDescent="0.25">
      <c r="B1772"/>
      <c r="C1772"/>
      <c r="D1772"/>
      <c r="F1772"/>
      <c r="K1772" s="87"/>
      <c r="L1772" s="110"/>
      <c r="M1772" s="110"/>
      <c r="N1772" s="110"/>
      <c r="O1772" s="145"/>
      <c r="P1772" s="110"/>
    </row>
    <row r="1773" spans="2:16" x14ac:dyDescent="0.25">
      <c r="B1773"/>
      <c r="C1773"/>
      <c r="D1773"/>
      <c r="F1773"/>
      <c r="K1773" s="87"/>
      <c r="L1773" s="110"/>
      <c r="M1773" s="110"/>
      <c r="N1773" s="110"/>
      <c r="O1773" s="145"/>
      <c r="P1773" s="110"/>
    </row>
    <row r="1774" spans="2:16" x14ac:dyDescent="0.25">
      <c r="B1774"/>
      <c r="C1774"/>
      <c r="D1774"/>
      <c r="F1774"/>
      <c r="K1774" s="87"/>
      <c r="L1774" s="110"/>
      <c r="M1774" s="110"/>
      <c r="N1774" s="110"/>
      <c r="O1774" s="145"/>
      <c r="P1774" s="110"/>
    </row>
    <row r="1775" spans="2:16" x14ac:dyDescent="0.25">
      <c r="B1775"/>
      <c r="C1775"/>
      <c r="D1775"/>
      <c r="F1775"/>
      <c r="K1775" s="87"/>
      <c r="L1775" s="110"/>
      <c r="M1775" s="110"/>
      <c r="N1775" s="110"/>
      <c r="O1775" s="145"/>
      <c r="P1775" s="110"/>
    </row>
    <row r="1776" spans="2:16" x14ac:dyDescent="0.25">
      <c r="B1776"/>
      <c r="C1776"/>
      <c r="D1776"/>
      <c r="F1776"/>
      <c r="K1776" s="87"/>
      <c r="L1776" s="110"/>
      <c r="M1776" s="110"/>
      <c r="N1776" s="110"/>
      <c r="O1776" s="145"/>
      <c r="P1776" s="110"/>
    </row>
    <row r="1777" spans="2:16" x14ac:dyDescent="0.25">
      <c r="B1777"/>
      <c r="C1777"/>
      <c r="D1777"/>
      <c r="F1777"/>
      <c r="K1777" s="87"/>
      <c r="L1777" s="110"/>
      <c r="M1777" s="110"/>
      <c r="N1777" s="110"/>
      <c r="O1777" s="145"/>
      <c r="P1777" s="110"/>
    </row>
    <row r="1778" spans="2:16" x14ac:dyDescent="0.25">
      <c r="B1778"/>
      <c r="C1778"/>
      <c r="D1778"/>
      <c r="F1778"/>
      <c r="K1778" s="87"/>
      <c r="L1778" s="110"/>
      <c r="M1778" s="110"/>
      <c r="N1778" s="110"/>
      <c r="O1778" s="145"/>
      <c r="P1778" s="110"/>
    </row>
    <row r="1779" spans="2:16" x14ac:dyDescent="0.25">
      <c r="B1779"/>
      <c r="C1779"/>
      <c r="D1779"/>
      <c r="F1779"/>
      <c r="K1779" s="87"/>
      <c r="L1779" s="110"/>
      <c r="M1779" s="110"/>
      <c r="N1779" s="110"/>
      <c r="O1779" s="145"/>
      <c r="P1779" s="110"/>
    </row>
    <row r="1780" spans="2:16" x14ac:dyDescent="0.25">
      <c r="B1780"/>
      <c r="C1780"/>
      <c r="D1780"/>
      <c r="F1780"/>
      <c r="K1780" s="87"/>
      <c r="L1780" s="110"/>
      <c r="M1780" s="110"/>
      <c r="N1780" s="110"/>
      <c r="O1780" s="145"/>
      <c r="P1780" s="110"/>
    </row>
    <row r="1781" spans="2:16" x14ac:dyDescent="0.25">
      <c r="B1781"/>
      <c r="C1781"/>
      <c r="D1781"/>
      <c r="F1781"/>
      <c r="K1781" s="87"/>
      <c r="L1781" s="110"/>
      <c r="M1781" s="110"/>
      <c r="N1781" s="110"/>
      <c r="O1781" s="145"/>
      <c r="P1781" s="110"/>
    </row>
    <row r="1782" spans="2:16" x14ac:dyDescent="0.25">
      <c r="B1782"/>
      <c r="C1782"/>
      <c r="D1782"/>
      <c r="F1782"/>
      <c r="K1782" s="87"/>
      <c r="L1782" s="110"/>
      <c r="M1782" s="110"/>
      <c r="N1782" s="110"/>
      <c r="O1782" s="145"/>
      <c r="P1782" s="110"/>
    </row>
    <row r="1783" spans="2:16" x14ac:dyDescent="0.25">
      <c r="B1783"/>
      <c r="C1783"/>
      <c r="D1783"/>
      <c r="F1783"/>
      <c r="K1783" s="87"/>
      <c r="L1783" s="110"/>
      <c r="M1783" s="110"/>
      <c r="N1783" s="110"/>
      <c r="O1783" s="145"/>
      <c r="P1783" s="110"/>
    </row>
    <row r="1784" spans="2:16" x14ac:dyDescent="0.25">
      <c r="B1784"/>
      <c r="C1784"/>
      <c r="D1784"/>
      <c r="F1784"/>
      <c r="K1784" s="87"/>
      <c r="L1784" s="110"/>
      <c r="M1784" s="110"/>
      <c r="N1784" s="110"/>
      <c r="O1784" s="145"/>
      <c r="P1784" s="110"/>
    </row>
    <row r="1785" spans="2:16" x14ac:dyDescent="0.25">
      <c r="B1785"/>
      <c r="C1785"/>
      <c r="D1785"/>
      <c r="F1785"/>
      <c r="K1785" s="87"/>
      <c r="L1785" s="110"/>
      <c r="M1785" s="110"/>
      <c r="N1785" s="110"/>
      <c r="O1785" s="145"/>
      <c r="P1785" s="110"/>
    </row>
    <row r="1786" spans="2:16" x14ac:dyDescent="0.25">
      <c r="B1786"/>
      <c r="C1786"/>
      <c r="D1786"/>
      <c r="F1786"/>
      <c r="K1786" s="87"/>
      <c r="L1786" s="110"/>
      <c r="M1786" s="110"/>
      <c r="N1786" s="110"/>
      <c r="O1786" s="145"/>
      <c r="P1786" s="110"/>
    </row>
    <row r="1787" spans="2:16" x14ac:dyDescent="0.25">
      <c r="B1787"/>
      <c r="C1787"/>
      <c r="D1787"/>
      <c r="F1787"/>
      <c r="K1787" s="87"/>
      <c r="L1787" s="110"/>
      <c r="M1787" s="110"/>
      <c r="N1787" s="110"/>
      <c r="O1787" s="145"/>
      <c r="P1787" s="110"/>
    </row>
    <row r="1788" spans="2:16" x14ac:dyDescent="0.25">
      <c r="B1788"/>
      <c r="C1788"/>
      <c r="D1788"/>
      <c r="F1788"/>
      <c r="K1788" s="87"/>
      <c r="L1788" s="110"/>
      <c r="M1788" s="110"/>
      <c r="N1788" s="110"/>
      <c r="O1788" s="145"/>
      <c r="P1788" s="110"/>
    </row>
    <row r="1789" spans="2:16" x14ac:dyDescent="0.25">
      <c r="B1789"/>
      <c r="C1789"/>
      <c r="D1789"/>
      <c r="F1789"/>
      <c r="K1789" s="87"/>
      <c r="L1789" s="110"/>
      <c r="M1789" s="110"/>
      <c r="N1789" s="110"/>
      <c r="O1789" s="145"/>
      <c r="P1789" s="110"/>
    </row>
    <row r="1790" spans="2:16" x14ac:dyDescent="0.25">
      <c r="B1790"/>
      <c r="C1790"/>
      <c r="D1790"/>
      <c r="F1790"/>
      <c r="K1790" s="87"/>
      <c r="L1790" s="110"/>
      <c r="M1790" s="110"/>
      <c r="N1790" s="110"/>
      <c r="O1790" s="145"/>
      <c r="P1790" s="110"/>
    </row>
    <row r="1791" spans="2:16" x14ac:dyDescent="0.25">
      <c r="B1791"/>
      <c r="C1791"/>
      <c r="D1791"/>
      <c r="F1791"/>
      <c r="K1791" s="87"/>
      <c r="L1791" s="110"/>
      <c r="M1791" s="110"/>
      <c r="N1791" s="110"/>
      <c r="O1791" s="145"/>
      <c r="P1791" s="110"/>
    </row>
    <row r="1792" spans="2:16" x14ac:dyDescent="0.25">
      <c r="B1792"/>
      <c r="C1792"/>
      <c r="D1792"/>
      <c r="F1792"/>
      <c r="K1792" s="87"/>
      <c r="L1792" s="110"/>
      <c r="M1792" s="110"/>
      <c r="N1792" s="110"/>
      <c r="O1792" s="145"/>
      <c r="P1792" s="110"/>
    </row>
    <row r="1793" spans="2:16" x14ac:dyDescent="0.25">
      <c r="B1793"/>
      <c r="C1793"/>
      <c r="D1793"/>
      <c r="F1793"/>
      <c r="K1793" s="87"/>
      <c r="L1793" s="110"/>
      <c r="M1793" s="110"/>
      <c r="N1793" s="110"/>
      <c r="O1793" s="145"/>
      <c r="P1793" s="110"/>
    </row>
    <row r="1794" spans="2:16" x14ac:dyDescent="0.25">
      <c r="B1794"/>
      <c r="C1794"/>
      <c r="D1794"/>
      <c r="F1794"/>
      <c r="K1794" s="87"/>
      <c r="L1794" s="110"/>
      <c r="M1794" s="110"/>
      <c r="N1794" s="110"/>
      <c r="O1794" s="145"/>
      <c r="P1794" s="110"/>
    </row>
    <row r="1795" spans="2:16" x14ac:dyDescent="0.25">
      <c r="B1795"/>
      <c r="C1795"/>
      <c r="D1795"/>
      <c r="F1795"/>
      <c r="K1795" s="87"/>
      <c r="L1795" s="110"/>
      <c r="M1795" s="110"/>
      <c r="N1795" s="110"/>
      <c r="O1795" s="145"/>
      <c r="P1795" s="110"/>
    </row>
    <row r="1796" spans="2:16" x14ac:dyDescent="0.25">
      <c r="B1796"/>
      <c r="C1796"/>
      <c r="D1796"/>
      <c r="F1796"/>
      <c r="K1796" s="87"/>
      <c r="L1796" s="110"/>
      <c r="M1796" s="110"/>
      <c r="N1796" s="110"/>
      <c r="O1796" s="145"/>
      <c r="P1796" s="110"/>
    </row>
    <row r="1797" spans="2:16" x14ac:dyDescent="0.25">
      <c r="B1797"/>
      <c r="C1797"/>
      <c r="D1797"/>
      <c r="F1797"/>
      <c r="K1797" s="87"/>
      <c r="L1797" s="110"/>
      <c r="M1797" s="110"/>
      <c r="N1797" s="110"/>
      <c r="O1797" s="145"/>
      <c r="P1797" s="110"/>
    </row>
    <row r="1798" spans="2:16" x14ac:dyDescent="0.25">
      <c r="B1798"/>
      <c r="C1798"/>
      <c r="D1798"/>
      <c r="F1798"/>
      <c r="K1798" s="87"/>
      <c r="L1798" s="110"/>
      <c r="M1798" s="110"/>
      <c r="N1798" s="110"/>
      <c r="O1798" s="145"/>
      <c r="P1798" s="110"/>
    </row>
    <row r="1799" spans="2:16" x14ac:dyDescent="0.25">
      <c r="B1799"/>
      <c r="C1799"/>
      <c r="D1799"/>
      <c r="F1799"/>
      <c r="K1799" s="87"/>
      <c r="L1799" s="110"/>
      <c r="M1799" s="110"/>
      <c r="N1799" s="110"/>
      <c r="O1799" s="145"/>
      <c r="P1799" s="110"/>
    </row>
    <row r="1800" spans="2:16" x14ac:dyDescent="0.25">
      <c r="B1800"/>
      <c r="C1800"/>
      <c r="D1800"/>
      <c r="F1800"/>
      <c r="K1800" s="87"/>
      <c r="L1800" s="110"/>
      <c r="M1800" s="110"/>
      <c r="N1800" s="110"/>
      <c r="O1800" s="145"/>
      <c r="P1800" s="110"/>
    </row>
    <row r="1801" spans="2:16" x14ac:dyDescent="0.25">
      <c r="B1801"/>
      <c r="C1801"/>
      <c r="D1801"/>
      <c r="F1801"/>
      <c r="K1801" s="87"/>
      <c r="L1801" s="110"/>
      <c r="M1801" s="110"/>
      <c r="N1801" s="110"/>
      <c r="O1801" s="145"/>
      <c r="P1801" s="110"/>
    </row>
    <row r="1802" spans="2:16" x14ac:dyDescent="0.25">
      <c r="B1802"/>
      <c r="C1802"/>
      <c r="D1802"/>
      <c r="F1802"/>
      <c r="K1802" s="87"/>
      <c r="L1802" s="110"/>
      <c r="M1802" s="110"/>
      <c r="N1802" s="110"/>
      <c r="O1802" s="145"/>
      <c r="P1802" s="110"/>
    </row>
    <row r="1803" spans="2:16" x14ac:dyDescent="0.25">
      <c r="B1803"/>
      <c r="C1803"/>
      <c r="D1803"/>
      <c r="F1803"/>
      <c r="K1803" s="87"/>
      <c r="L1803" s="110"/>
      <c r="M1803" s="110"/>
      <c r="N1803" s="110"/>
      <c r="O1803" s="145"/>
      <c r="P1803" s="110"/>
    </row>
    <row r="1804" spans="2:16" x14ac:dyDescent="0.25">
      <c r="B1804"/>
      <c r="C1804"/>
      <c r="D1804"/>
      <c r="F1804"/>
      <c r="K1804" s="87"/>
      <c r="L1804" s="110"/>
      <c r="M1804" s="110"/>
      <c r="N1804" s="110"/>
      <c r="O1804" s="145"/>
      <c r="P1804" s="110"/>
    </row>
    <row r="1805" spans="2:16" x14ac:dyDescent="0.25">
      <c r="B1805"/>
      <c r="C1805"/>
      <c r="D1805"/>
      <c r="F1805"/>
      <c r="K1805" s="87"/>
      <c r="L1805" s="110"/>
      <c r="M1805" s="110"/>
      <c r="N1805" s="110"/>
      <c r="O1805" s="145"/>
      <c r="P1805" s="110"/>
    </row>
    <row r="1806" spans="2:16" x14ac:dyDescent="0.25">
      <c r="B1806"/>
      <c r="C1806"/>
      <c r="D1806"/>
      <c r="F1806"/>
      <c r="K1806" s="87"/>
      <c r="L1806" s="110"/>
      <c r="M1806" s="110"/>
      <c r="N1806" s="110"/>
      <c r="O1806" s="145"/>
      <c r="P1806" s="110"/>
    </row>
    <row r="1807" spans="2:16" x14ac:dyDescent="0.25">
      <c r="B1807"/>
      <c r="C1807"/>
      <c r="D1807"/>
      <c r="F1807"/>
      <c r="K1807" s="87"/>
      <c r="L1807" s="110"/>
      <c r="M1807" s="110"/>
      <c r="N1807" s="110"/>
      <c r="O1807" s="145"/>
      <c r="P1807" s="110"/>
    </row>
    <row r="1808" spans="2:16" x14ac:dyDescent="0.25">
      <c r="B1808"/>
      <c r="C1808"/>
      <c r="D1808"/>
      <c r="F1808"/>
      <c r="K1808" s="87"/>
      <c r="L1808" s="110"/>
      <c r="M1808" s="110"/>
      <c r="N1808" s="110"/>
      <c r="O1808" s="145"/>
      <c r="P1808" s="110"/>
    </row>
    <row r="1809" spans="2:16" x14ac:dyDescent="0.25">
      <c r="B1809"/>
      <c r="C1809"/>
      <c r="D1809"/>
      <c r="F1809"/>
      <c r="K1809" s="87"/>
      <c r="L1809" s="110"/>
      <c r="M1809" s="110"/>
      <c r="N1809" s="110"/>
      <c r="O1809" s="145"/>
      <c r="P1809" s="110"/>
    </row>
    <row r="1810" spans="2:16" x14ac:dyDescent="0.25">
      <c r="B1810"/>
      <c r="C1810"/>
      <c r="D1810"/>
      <c r="F1810"/>
      <c r="K1810" s="87"/>
      <c r="L1810" s="110"/>
      <c r="M1810" s="110"/>
      <c r="N1810" s="110"/>
      <c r="O1810" s="145"/>
      <c r="P1810" s="110"/>
    </row>
    <row r="1811" spans="2:16" x14ac:dyDescent="0.25">
      <c r="B1811"/>
      <c r="C1811"/>
      <c r="D1811"/>
      <c r="F1811"/>
      <c r="K1811" s="87"/>
      <c r="L1811" s="110"/>
      <c r="M1811" s="110"/>
      <c r="N1811" s="110"/>
      <c r="O1811" s="145"/>
      <c r="P1811" s="110"/>
    </row>
    <row r="1812" spans="2:16" x14ac:dyDescent="0.25">
      <c r="B1812"/>
      <c r="C1812"/>
      <c r="D1812"/>
      <c r="F1812"/>
      <c r="K1812" s="87"/>
      <c r="L1812" s="110"/>
      <c r="M1812" s="110"/>
      <c r="N1812" s="110"/>
      <c r="O1812" s="145"/>
      <c r="P1812" s="110"/>
    </row>
    <row r="1813" spans="2:16" x14ac:dyDescent="0.25">
      <c r="B1813"/>
      <c r="C1813"/>
      <c r="D1813"/>
      <c r="F1813"/>
      <c r="K1813" s="87"/>
      <c r="L1813" s="110"/>
      <c r="M1813" s="110"/>
      <c r="N1813" s="110"/>
      <c r="O1813" s="145"/>
      <c r="P1813" s="110"/>
    </row>
    <row r="1814" spans="2:16" x14ac:dyDescent="0.25">
      <c r="B1814"/>
      <c r="C1814"/>
      <c r="D1814"/>
      <c r="F1814"/>
      <c r="K1814" s="87"/>
      <c r="L1814" s="110"/>
      <c r="M1814" s="110"/>
      <c r="N1814" s="110"/>
      <c r="O1814" s="145"/>
      <c r="P1814" s="110"/>
    </row>
    <row r="1815" spans="2:16" x14ac:dyDescent="0.25">
      <c r="B1815"/>
      <c r="C1815"/>
      <c r="D1815"/>
      <c r="F1815"/>
      <c r="K1815" s="87"/>
      <c r="L1815" s="110"/>
      <c r="M1815" s="110"/>
      <c r="N1815" s="110"/>
      <c r="O1815" s="145"/>
      <c r="P1815" s="110"/>
    </row>
    <row r="1816" spans="2:16" x14ac:dyDescent="0.25">
      <c r="B1816"/>
      <c r="C1816"/>
      <c r="D1816"/>
      <c r="F1816"/>
      <c r="K1816" s="87"/>
      <c r="L1816" s="110"/>
      <c r="M1816" s="110"/>
      <c r="N1816" s="110"/>
      <c r="O1816" s="145"/>
      <c r="P1816" s="110"/>
    </row>
    <row r="1817" spans="2:16" x14ac:dyDescent="0.25">
      <c r="B1817"/>
      <c r="C1817"/>
      <c r="D1817"/>
      <c r="F1817"/>
      <c r="K1817" s="87"/>
      <c r="L1817" s="110"/>
      <c r="M1817" s="110"/>
      <c r="N1817" s="110"/>
      <c r="O1817" s="145"/>
      <c r="P1817" s="110"/>
    </row>
    <row r="1818" spans="2:16" x14ac:dyDescent="0.25">
      <c r="B1818"/>
      <c r="C1818"/>
      <c r="D1818"/>
      <c r="F1818"/>
      <c r="K1818" s="87"/>
      <c r="L1818" s="110"/>
      <c r="M1818" s="110"/>
      <c r="N1818" s="110"/>
      <c r="O1818" s="145"/>
      <c r="P1818" s="110"/>
    </row>
    <row r="1819" spans="2:16" x14ac:dyDescent="0.25">
      <c r="B1819"/>
      <c r="C1819"/>
      <c r="D1819"/>
      <c r="F1819"/>
      <c r="K1819" s="87"/>
      <c r="L1819" s="110"/>
      <c r="M1819" s="110"/>
      <c r="N1819" s="110"/>
      <c r="O1819" s="145"/>
      <c r="P1819" s="110"/>
    </row>
    <row r="1820" spans="2:16" x14ac:dyDescent="0.25">
      <c r="B1820"/>
      <c r="C1820"/>
      <c r="D1820"/>
      <c r="F1820"/>
      <c r="K1820" s="87"/>
      <c r="L1820" s="110"/>
      <c r="M1820" s="110"/>
      <c r="N1820" s="110"/>
      <c r="O1820" s="145"/>
      <c r="P1820" s="110"/>
    </row>
    <row r="1821" spans="2:16" x14ac:dyDescent="0.25">
      <c r="B1821"/>
      <c r="C1821"/>
      <c r="D1821"/>
      <c r="F1821"/>
      <c r="K1821" s="87"/>
      <c r="L1821" s="110"/>
      <c r="M1821" s="110"/>
      <c r="N1821" s="110"/>
      <c r="O1821" s="145"/>
      <c r="P1821" s="110"/>
    </row>
    <row r="1822" spans="2:16" x14ac:dyDescent="0.25">
      <c r="B1822"/>
      <c r="C1822"/>
      <c r="D1822"/>
      <c r="F1822"/>
      <c r="K1822" s="87"/>
      <c r="L1822" s="110"/>
      <c r="M1822" s="110"/>
      <c r="N1822" s="110"/>
      <c r="O1822" s="145"/>
      <c r="P1822" s="110"/>
    </row>
    <row r="1823" spans="2:16" x14ac:dyDescent="0.25">
      <c r="B1823"/>
      <c r="C1823"/>
      <c r="D1823"/>
      <c r="F1823"/>
      <c r="K1823" s="87"/>
      <c r="L1823" s="110"/>
      <c r="M1823" s="110"/>
      <c r="N1823" s="110"/>
      <c r="O1823" s="145"/>
      <c r="P1823" s="110"/>
    </row>
    <row r="1824" spans="2:16" x14ac:dyDescent="0.25">
      <c r="B1824"/>
      <c r="C1824"/>
      <c r="D1824"/>
      <c r="F1824"/>
      <c r="K1824" s="87"/>
      <c r="L1824" s="110"/>
      <c r="M1824" s="110"/>
      <c r="N1824" s="110"/>
      <c r="O1824" s="145"/>
      <c r="P1824" s="110"/>
    </row>
    <row r="1825" spans="2:16" x14ac:dyDescent="0.25">
      <c r="B1825"/>
      <c r="C1825"/>
      <c r="D1825"/>
      <c r="F1825"/>
      <c r="K1825" s="87"/>
      <c r="L1825" s="110"/>
      <c r="M1825" s="110"/>
      <c r="N1825" s="110"/>
      <c r="O1825" s="145"/>
      <c r="P1825" s="110"/>
    </row>
    <row r="1826" spans="2:16" x14ac:dyDescent="0.25">
      <c r="B1826"/>
      <c r="C1826"/>
      <c r="D1826"/>
      <c r="F1826"/>
      <c r="K1826" s="87"/>
      <c r="L1826" s="110"/>
      <c r="M1826" s="110"/>
      <c r="N1826" s="110"/>
      <c r="O1826" s="145"/>
      <c r="P1826" s="110"/>
    </row>
    <row r="1827" spans="2:16" x14ac:dyDescent="0.25">
      <c r="B1827"/>
      <c r="C1827"/>
      <c r="D1827"/>
      <c r="F1827"/>
      <c r="K1827" s="87"/>
      <c r="L1827" s="110"/>
      <c r="M1827" s="110"/>
      <c r="N1827" s="110"/>
      <c r="O1827" s="145"/>
      <c r="P1827" s="110"/>
    </row>
    <row r="1828" spans="2:16" x14ac:dyDescent="0.25">
      <c r="B1828"/>
      <c r="C1828"/>
      <c r="D1828"/>
      <c r="F1828"/>
      <c r="K1828" s="87"/>
      <c r="L1828" s="110"/>
      <c r="M1828" s="110"/>
      <c r="N1828" s="110"/>
      <c r="O1828" s="145"/>
      <c r="P1828" s="110"/>
    </row>
    <row r="1829" spans="2:16" x14ac:dyDescent="0.25">
      <c r="B1829"/>
      <c r="C1829"/>
      <c r="D1829"/>
      <c r="F1829"/>
      <c r="K1829" s="87"/>
      <c r="L1829" s="110"/>
      <c r="M1829" s="110"/>
      <c r="N1829" s="110"/>
      <c r="O1829" s="145"/>
      <c r="P1829" s="110"/>
    </row>
    <row r="1830" spans="2:16" x14ac:dyDescent="0.25">
      <c r="B1830"/>
      <c r="C1830"/>
      <c r="D1830"/>
      <c r="F1830"/>
      <c r="K1830" s="87"/>
      <c r="L1830" s="110"/>
      <c r="M1830" s="110"/>
      <c r="N1830" s="110"/>
      <c r="O1830" s="145"/>
      <c r="P1830" s="110"/>
    </row>
    <row r="1831" spans="2:16" x14ac:dyDescent="0.25">
      <c r="B1831"/>
      <c r="C1831"/>
      <c r="D1831"/>
      <c r="F1831"/>
      <c r="K1831" s="87"/>
      <c r="L1831" s="110"/>
      <c r="M1831" s="110"/>
      <c r="N1831" s="110"/>
      <c r="O1831" s="145"/>
      <c r="P1831" s="110"/>
    </row>
    <row r="1832" spans="2:16" x14ac:dyDescent="0.25">
      <c r="B1832"/>
      <c r="C1832"/>
      <c r="D1832"/>
      <c r="F1832"/>
      <c r="K1832" s="87"/>
      <c r="L1832" s="110"/>
      <c r="M1832" s="110"/>
      <c r="N1832" s="110"/>
      <c r="O1832" s="145"/>
      <c r="P1832" s="110"/>
    </row>
    <row r="1833" spans="2:16" x14ac:dyDescent="0.25">
      <c r="B1833"/>
      <c r="C1833"/>
      <c r="D1833"/>
      <c r="F1833"/>
      <c r="K1833" s="87"/>
      <c r="L1833" s="110"/>
      <c r="M1833" s="110"/>
      <c r="N1833" s="110"/>
      <c r="O1833" s="145"/>
      <c r="P1833" s="110"/>
    </row>
    <row r="1834" spans="2:16" x14ac:dyDescent="0.25">
      <c r="B1834"/>
      <c r="C1834"/>
      <c r="D1834"/>
      <c r="F1834"/>
      <c r="K1834" s="87"/>
      <c r="L1834" s="110"/>
      <c r="M1834" s="110"/>
      <c r="N1834" s="110"/>
      <c r="O1834" s="145"/>
      <c r="P1834" s="110"/>
    </row>
    <row r="1835" spans="2:16" x14ac:dyDescent="0.25">
      <c r="B1835"/>
      <c r="C1835"/>
      <c r="D1835"/>
      <c r="F1835"/>
      <c r="K1835" s="87"/>
      <c r="L1835" s="110"/>
      <c r="M1835" s="110"/>
      <c r="N1835" s="110"/>
      <c r="O1835" s="145"/>
      <c r="P1835" s="110"/>
    </row>
    <row r="1836" spans="2:16" x14ac:dyDescent="0.25">
      <c r="B1836"/>
      <c r="C1836"/>
      <c r="D1836"/>
      <c r="F1836"/>
      <c r="K1836" s="87"/>
      <c r="L1836" s="110"/>
      <c r="M1836" s="110"/>
      <c r="N1836" s="110"/>
      <c r="O1836" s="145"/>
      <c r="P1836" s="110"/>
    </row>
    <row r="1837" spans="2:16" x14ac:dyDescent="0.25">
      <c r="B1837"/>
      <c r="C1837"/>
      <c r="D1837"/>
      <c r="F1837"/>
      <c r="K1837" s="87"/>
      <c r="L1837" s="110"/>
      <c r="M1837" s="110"/>
      <c r="N1837" s="110"/>
      <c r="O1837" s="145"/>
      <c r="P1837" s="110"/>
    </row>
    <row r="1838" spans="2:16" x14ac:dyDescent="0.25">
      <c r="B1838"/>
      <c r="C1838"/>
      <c r="D1838"/>
      <c r="F1838"/>
      <c r="K1838" s="87"/>
      <c r="L1838" s="110"/>
      <c r="M1838" s="110"/>
      <c r="N1838" s="110"/>
      <c r="O1838" s="145"/>
      <c r="P1838" s="110"/>
    </row>
    <row r="1839" spans="2:16" x14ac:dyDescent="0.25">
      <c r="B1839"/>
      <c r="C1839"/>
      <c r="D1839"/>
      <c r="F1839"/>
      <c r="K1839" s="87"/>
      <c r="L1839" s="110"/>
      <c r="M1839" s="110"/>
      <c r="N1839" s="110"/>
      <c r="O1839" s="145"/>
      <c r="P1839" s="110"/>
    </row>
    <row r="1840" spans="2:16" x14ac:dyDescent="0.25">
      <c r="B1840"/>
      <c r="C1840"/>
      <c r="D1840"/>
      <c r="F1840"/>
      <c r="K1840" s="87"/>
      <c r="L1840" s="110"/>
      <c r="M1840" s="110"/>
      <c r="N1840" s="110"/>
      <c r="O1840" s="145"/>
      <c r="P1840" s="110"/>
    </row>
    <row r="1841" spans="2:16" x14ac:dyDescent="0.25">
      <c r="B1841"/>
      <c r="C1841"/>
      <c r="D1841"/>
      <c r="F1841"/>
      <c r="K1841" s="87"/>
      <c r="L1841" s="110"/>
      <c r="M1841" s="110"/>
      <c r="N1841" s="110"/>
      <c r="O1841" s="145"/>
      <c r="P1841" s="110"/>
    </row>
    <row r="1842" spans="2:16" x14ac:dyDescent="0.25">
      <c r="B1842"/>
      <c r="C1842"/>
      <c r="D1842"/>
      <c r="F1842"/>
      <c r="K1842" s="87"/>
      <c r="L1842" s="110"/>
      <c r="M1842" s="110"/>
      <c r="N1842" s="110"/>
      <c r="O1842" s="145"/>
      <c r="P1842" s="110"/>
    </row>
    <row r="1843" spans="2:16" x14ac:dyDescent="0.25">
      <c r="B1843"/>
      <c r="C1843"/>
      <c r="D1843"/>
      <c r="F1843"/>
      <c r="K1843" s="87"/>
      <c r="L1843" s="110"/>
      <c r="M1843" s="110"/>
      <c r="N1843" s="110"/>
      <c r="O1843" s="145"/>
      <c r="P1843" s="110"/>
    </row>
    <row r="1844" spans="2:16" x14ac:dyDescent="0.25">
      <c r="B1844"/>
      <c r="C1844"/>
      <c r="D1844"/>
      <c r="F1844"/>
      <c r="K1844" s="87"/>
      <c r="L1844" s="110"/>
      <c r="M1844" s="110"/>
      <c r="N1844" s="110"/>
      <c r="O1844" s="145"/>
      <c r="P1844" s="110"/>
    </row>
    <row r="1845" spans="2:16" x14ac:dyDescent="0.25">
      <c r="B1845"/>
      <c r="C1845"/>
      <c r="D1845"/>
      <c r="F1845"/>
      <c r="K1845" s="87"/>
      <c r="L1845" s="110"/>
      <c r="M1845" s="110"/>
      <c r="N1845" s="110"/>
      <c r="O1845" s="145"/>
      <c r="P1845" s="110"/>
    </row>
    <row r="1846" spans="2:16" x14ac:dyDescent="0.25">
      <c r="B1846"/>
      <c r="C1846"/>
      <c r="D1846"/>
      <c r="F1846"/>
      <c r="K1846" s="87"/>
      <c r="L1846" s="110"/>
      <c r="M1846" s="110"/>
      <c r="N1846" s="110"/>
      <c r="O1846" s="145"/>
      <c r="P1846" s="110"/>
    </row>
    <row r="1847" spans="2:16" x14ac:dyDescent="0.25">
      <c r="B1847"/>
      <c r="C1847"/>
      <c r="D1847"/>
      <c r="F1847"/>
      <c r="K1847" s="87"/>
      <c r="L1847" s="110"/>
      <c r="M1847" s="110"/>
      <c r="N1847" s="110"/>
      <c r="O1847" s="145"/>
      <c r="P1847" s="110"/>
    </row>
    <row r="1848" spans="2:16" x14ac:dyDescent="0.25">
      <c r="B1848"/>
      <c r="C1848"/>
      <c r="D1848"/>
      <c r="F1848"/>
      <c r="K1848" s="87"/>
      <c r="L1848" s="110"/>
      <c r="M1848" s="110"/>
      <c r="N1848" s="110"/>
      <c r="O1848" s="145"/>
      <c r="P1848" s="110"/>
    </row>
    <row r="1849" spans="2:16" x14ac:dyDescent="0.25">
      <c r="B1849"/>
      <c r="C1849"/>
      <c r="D1849"/>
      <c r="F1849"/>
      <c r="K1849" s="87"/>
      <c r="L1849" s="110"/>
      <c r="M1849" s="110"/>
      <c r="N1849" s="110"/>
      <c r="O1849" s="145"/>
      <c r="P1849" s="110"/>
    </row>
    <row r="1850" spans="2:16" x14ac:dyDescent="0.25">
      <c r="B1850"/>
      <c r="C1850"/>
      <c r="D1850"/>
      <c r="F1850"/>
      <c r="K1850" s="87"/>
      <c r="L1850" s="110"/>
      <c r="M1850" s="110"/>
      <c r="N1850" s="110"/>
      <c r="O1850" s="145"/>
      <c r="P1850" s="110"/>
    </row>
    <row r="1851" spans="2:16" x14ac:dyDescent="0.25">
      <c r="B1851"/>
      <c r="C1851"/>
      <c r="D1851"/>
      <c r="F1851"/>
      <c r="K1851" s="87"/>
      <c r="L1851" s="110"/>
      <c r="M1851" s="110"/>
      <c r="N1851" s="110"/>
      <c r="O1851" s="145"/>
      <c r="P1851" s="110"/>
    </row>
    <row r="1852" spans="2:16" x14ac:dyDescent="0.25">
      <c r="B1852"/>
      <c r="C1852"/>
      <c r="D1852"/>
      <c r="F1852"/>
      <c r="K1852" s="87"/>
      <c r="L1852" s="110"/>
      <c r="M1852" s="110"/>
      <c r="N1852" s="110"/>
      <c r="O1852" s="145"/>
      <c r="P1852" s="110"/>
    </row>
    <row r="1853" spans="2:16" x14ac:dyDescent="0.25">
      <c r="B1853"/>
      <c r="C1853"/>
      <c r="D1853"/>
      <c r="F1853"/>
      <c r="K1853" s="87"/>
      <c r="L1853" s="110"/>
      <c r="M1853" s="110"/>
      <c r="N1853" s="110"/>
      <c r="O1853" s="145"/>
      <c r="P1853" s="110"/>
    </row>
    <row r="1854" spans="2:16" x14ac:dyDescent="0.25">
      <c r="B1854"/>
      <c r="C1854"/>
      <c r="D1854"/>
      <c r="F1854"/>
      <c r="K1854" s="87"/>
      <c r="L1854" s="110"/>
      <c r="M1854" s="110"/>
      <c r="N1854" s="110"/>
      <c r="O1854" s="145"/>
      <c r="P1854" s="110"/>
    </row>
    <row r="1855" spans="2:16" x14ac:dyDescent="0.25">
      <c r="B1855"/>
      <c r="C1855"/>
      <c r="D1855"/>
      <c r="F1855"/>
      <c r="K1855" s="87"/>
      <c r="L1855" s="110"/>
      <c r="M1855" s="110"/>
      <c r="N1855" s="110"/>
      <c r="O1855" s="145"/>
      <c r="P1855" s="110"/>
    </row>
    <row r="1856" spans="2:16" x14ac:dyDescent="0.25">
      <c r="B1856"/>
      <c r="C1856"/>
      <c r="D1856"/>
      <c r="F1856"/>
      <c r="K1856" s="87"/>
      <c r="L1856" s="110"/>
      <c r="M1856" s="110"/>
      <c r="N1856" s="110"/>
      <c r="O1856" s="145"/>
      <c r="P1856" s="110"/>
    </row>
    <row r="1857" spans="2:16" x14ac:dyDescent="0.25">
      <c r="B1857"/>
      <c r="C1857"/>
      <c r="D1857"/>
      <c r="F1857"/>
      <c r="K1857" s="87"/>
      <c r="L1857" s="110"/>
      <c r="M1857" s="110"/>
      <c r="N1857" s="110"/>
      <c r="O1857" s="145"/>
      <c r="P1857" s="110"/>
    </row>
    <row r="1858" spans="2:16" x14ac:dyDescent="0.25">
      <c r="B1858"/>
      <c r="C1858"/>
      <c r="D1858"/>
      <c r="F1858"/>
      <c r="K1858" s="87"/>
      <c r="L1858" s="110"/>
      <c r="M1858" s="110"/>
      <c r="N1858" s="110"/>
      <c r="O1858" s="145"/>
      <c r="P1858" s="110"/>
    </row>
    <row r="1859" spans="2:16" x14ac:dyDescent="0.25">
      <c r="B1859"/>
      <c r="C1859"/>
      <c r="D1859"/>
      <c r="F1859"/>
      <c r="K1859" s="87"/>
      <c r="L1859" s="110"/>
      <c r="M1859" s="110"/>
      <c r="N1859" s="110"/>
      <c r="O1859" s="145"/>
      <c r="P1859" s="110"/>
    </row>
    <row r="1860" spans="2:16" x14ac:dyDescent="0.25">
      <c r="B1860"/>
      <c r="C1860"/>
      <c r="D1860"/>
      <c r="F1860"/>
      <c r="K1860" s="87"/>
      <c r="L1860" s="110"/>
      <c r="M1860" s="110"/>
      <c r="N1860" s="110"/>
      <c r="O1860" s="145"/>
      <c r="P1860" s="110"/>
    </row>
    <row r="1861" spans="2:16" x14ac:dyDescent="0.25">
      <c r="B1861"/>
      <c r="C1861"/>
      <c r="D1861"/>
      <c r="F1861"/>
      <c r="K1861" s="87"/>
      <c r="L1861" s="110"/>
      <c r="M1861" s="110"/>
      <c r="N1861" s="110"/>
      <c r="O1861" s="145"/>
      <c r="P1861" s="110"/>
    </row>
    <row r="1862" spans="2:16" x14ac:dyDescent="0.25">
      <c r="B1862"/>
      <c r="C1862"/>
      <c r="D1862"/>
      <c r="F1862"/>
      <c r="K1862" s="87"/>
      <c r="L1862" s="110"/>
      <c r="M1862" s="110"/>
      <c r="N1862" s="110"/>
      <c r="O1862" s="145"/>
      <c r="P1862" s="110"/>
    </row>
    <row r="1863" spans="2:16" x14ac:dyDescent="0.25">
      <c r="B1863"/>
      <c r="C1863"/>
      <c r="D1863"/>
      <c r="F1863"/>
      <c r="K1863" s="87"/>
      <c r="L1863" s="110"/>
      <c r="M1863" s="110"/>
      <c r="N1863" s="110"/>
      <c r="O1863" s="145"/>
      <c r="P1863" s="110"/>
    </row>
    <row r="1864" spans="2:16" x14ac:dyDescent="0.25">
      <c r="B1864"/>
      <c r="C1864"/>
      <c r="D1864"/>
      <c r="F1864"/>
      <c r="K1864" s="87"/>
      <c r="L1864" s="110"/>
      <c r="M1864" s="110"/>
      <c r="N1864" s="110"/>
      <c r="O1864" s="145"/>
      <c r="P1864" s="110"/>
    </row>
    <row r="1865" spans="2:16" x14ac:dyDescent="0.25">
      <c r="B1865"/>
      <c r="C1865"/>
      <c r="D1865"/>
      <c r="F1865"/>
      <c r="K1865" s="87"/>
      <c r="L1865" s="110"/>
      <c r="M1865" s="110"/>
      <c r="N1865" s="110"/>
      <c r="O1865" s="145"/>
      <c r="P1865" s="110"/>
    </row>
    <row r="1866" spans="2:16" x14ac:dyDescent="0.25">
      <c r="B1866"/>
      <c r="C1866"/>
      <c r="D1866"/>
      <c r="F1866"/>
      <c r="K1866" s="87"/>
      <c r="L1866" s="110"/>
      <c r="M1866" s="110"/>
      <c r="N1866" s="110"/>
      <c r="O1866" s="145"/>
      <c r="P1866" s="110"/>
    </row>
    <row r="1867" spans="2:16" x14ac:dyDescent="0.25">
      <c r="B1867"/>
      <c r="C1867"/>
      <c r="D1867"/>
      <c r="F1867"/>
      <c r="K1867" s="87"/>
      <c r="L1867" s="110"/>
      <c r="M1867" s="110"/>
      <c r="N1867" s="110"/>
      <c r="O1867" s="145"/>
      <c r="P1867" s="110"/>
    </row>
    <row r="1868" spans="2:16" x14ac:dyDescent="0.25">
      <c r="B1868"/>
      <c r="C1868"/>
      <c r="D1868"/>
      <c r="F1868"/>
      <c r="K1868" s="87"/>
      <c r="L1868" s="110"/>
      <c r="M1868" s="110"/>
      <c r="N1868" s="110"/>
      <c r="O1868" s="145"/>
      <c r="P1868" s="110"/>
    </row>
    <row r="1869" spans="2:16" x14ac:dyDescent="0.25">
      <c r="B1869"/>
      <c r="C1869"/>
      <c r="D1869"/>
      <c r="F1869"/>
      <c r="K1869" s="87"/>
      <c r="L1869" s="110"/>
      <c r="M1869" s="110"/>
      <c r="N1869" s="110"/>
      <c r="O1869" s="145"/>
      <c r="P1869" s="110"/>
    </row>
    <row r="1870" spans="2:16" x14ac:dyDescent="0.25">
      <c r="B1870"/>
      <c r="C1870"/>
      <c r="D1870"/>
      <c r="F1870"/>
      <c r="K1870" s="87"/>
      <c r="L1870" s="110"/>
      <c r="M1870" s="110"/>
      <c r="N1870" s="110"/>
      <c r="O1870" s="145"/>
      <c r="P1870" s="110"/>
    </row>
    <row r="1871" spans="2:16" x14ac:dyDescent="0.25">
      <c r="B1871"/>
      <c r="C1871"/>
      <c r="D1871"/>
      <c r="F1871"/>
      <c r="K1871" s="87"/>
      <c r="L1871" s="110"/>
      <c r="M1871" s="110"/>
      <c r="N1871" s="110"/>
      <c r="O1871" s="145"/>
      <c r="P1871" s="110"/>
    </row>
    <row r="1872" spans="2:16" x14ac:dyDescent="0.25">
      <c r="B1872"/>
      <c r="C1872"/>
      <c r="D1872"/>
      <c r="F1872"/>
      <c r="K1872" s="87"/>
      <c r="L1872" s="110"/>
      <c r="M1872" s="110"/>
      <c r="N1872" s="110"/>
      <c r="O1872" s="145"/>
      <c r="P1872" s="110"/>
    </row>
    <row r="1873" spans="2:16" x14ac:dyDescent="0.25">
      <c r="B1873"/>
      <c r="C1873"/>
      <c r="D1873"/>
      <c r="F1873"/>
      <c r="K1873" s="87"/>
      <c r="L1873" s="110"/>
      <c r="M1873" s="110"/>
      <c r="N1873" s="110"/>
      <c r="O1873" s="145"/>
      <c r="P1873" s="110"/>
    </row>
    <row r="1874" spans="2:16" x14ac:dyDescent="0.25">
      <c r="B1874"/>
      <c r="C1874"/>
      <c r="D1874"/>
      <c r="F1874"/>
      <c r="K1874" s="87"/>
      <c r="L1874" s="110"/>
      <c r="M1874" s="110"/>
      <c r="N1874" s="110"/>
      <c r="O1874" s="145"/>
      <c r="P1874" s="110"/>
    </row>
    <row r="1875" spans="2:16" x14ac:dyDescent="0.25">
      <c r="B1875"/>
      <c r="C1875"/>
      <c r="D1875"/>
      <c r="F1875"/>
      <c r="K1875" s="87"/>
      <c r="L1875" s="110"/>
      <c r="M1875" s="110"/>
      <c r="N1875" s="110"/>
      <c r="O1875" s="145"/>
      <c r="P1875" s="110"/>
    </row>
    <row r="1876" spans="2:16" x14ac:dyDescent="0.25">
      <c r="B1876"/>
      <c r="C1876"/>
      <c r="D1876"/>
      <c r="F1876"/>
      <c r="K1876" s="87"/>
      <c r="L1876" s="110"/>
      <c r="M1876" s="110"/>
      <c r="N1876" s="110"/>
      <c r="O1876" s="145"/>
      <c r="P1876" s="110"/>
    </row>
    <row r="1877" spans="2:16" x14ac:dyDescent="0.25">
      <c r="B1877"/>
      <c r="C1877"/>
      <c r="D1877"/>
      <c r="F1877"/>
      <c r="K1877" s="87"/>
      <c r="L1877" s="110"/>
      <c r="M1877" s="110"/>
      <c r="N1877" s="110"/>
      <c r="O1877" s="145"/>
      <c r="P1877" s="110"/>
    </row>
    <row r="1878" spans="2:16" x14ac:dyDescent="0.25">
      <c r="B1878"/>
      <c r="C1878"/>
      <c r="D1878"/>
      <c r="F1878"/>
      <c r="K1878" s="87"/>
      <c r="L1878" s="110"/>
      <c r="M1878" s="110"/>
      <c r="N1878" s="110"/>
      <c r="O1878" s="145"/>
      <c r="P1878" s="110"/>
    </row>
    <row r="1879" spans="2:16" x14ac:dyDescent="0.25">
      <c r="B1879"/>
      <c r="C1879"/>
      <c r="D1879"/>
      <c r="F1879"/>
      <c r="K1879" s="87"/>
      <c r="L1879" s="110"/>
      <c r="M1879" s="110"/>
      <c r="N1879" s="110"/>
      <c r="O1879" s="145"/>
      <c r="P1879" s="110"/>
    </row>
    <row r="1880" spans="2:16" x14ac:dyDescent="0.25">
      <c r="B1880"/>
      <c r="C1880"/>
      <c r="D1880"/>
      <c r="F1880"/>
      <c r="K1880" s="87"/>
      <c r="L1880" s="110"/>
      <c r="M1880" s="110"/>
      <c r="N1880" s="110"/>
      <c r="O1880" s="145"/>
      <c r="P1880" s="110"/>
    </row>
    <row r="1881" spans="2:16" x14ac:dyDescent="0.25">
      <c r="B1881"/>
      <c r="C1881"/>
      <c r="D1881"/>
      <c r="F1881"/>
      <c r="K1881" s="87"/>
      <c r="L1881" s="110"/>
      <c r="M1881" s="110"/>
      <c r="N1881" s="110"/>
      <c r="O1881" s="145"/>
      <c r="P1881" s="110"/>
    </row>
    <row r="1882" spans="2:16" x14ac:dyDescent="0.25">
      <c r="B1882"/>
      <c r="C1882"/>
      <c r="D1882"/>
      <c r="F1882"/>
      <c r="K1882" s="87"/>
      <c r="L1882" s="110"/>
      <c r="M1882" s="110"/>
      <c r="N1882" s="110"/>
      <c r="O1882" s="145"/>
      <c r="P1882" s="110"/>
    </row>
    <row r="1883" spans="2:16" x14ac:dyDescent="0.25">
      <c r="B1883"/>
      <c r="C1883"/>
      <c r="D1883"/>
      <c r="F1883"/>
      <c r="K1883" s="87"/>
      <c r="L1883" s="110"/>
      <c r="M1883" s="110"/>
      <c r="N1883" s="110"/>
      <c r="O1883" s="145"/>
      <c r="P1883" s="110"/>
    </row>
    <row r="1884" spans="2:16" x14ac:dyDescent="0.25">
      <c r="B1884"/>
      <c r="C1884"/>
      <c r="D1884"/>
      <c r="F1884"/>
      <c r="K1884" s="87"/>
      <c r="L1884" s="110"/>
      <c r="M1884" s="110"/>
      <c r="N1884" s="110"/>
      <c r="O1884" s="145"/>
      <c r="P1884" s="110"/>
    </row>
    <row r="1885" spans="2:16" x14ac:dyDescent="0.25">
      <c r="B1885"/>
      <c r="C1885"/>
      <c r="D1885"/>
      <c r="F1885"/>
      <c r="K1885" s="87"/>
      <c r="L1885" s="110"/>
      <c r="M1885" s="110"/>
      <c r="N1885" s="110"/>
      <c r="O1885" s="145"/>
      <c r="P1885" s="110"/>
    </row>
    <row r="1886" spans="2:16" x14ac:dyDescent="0.25">
      <c r="B1886"/>
      <c r="C1886"/>
      <c r="D1886"/>
      <c r="F1886"/>
      <c r="K1886" s="87"/>
      <c r="L1886" s="110"/>
      <c r="M1886" s="110"/>
      <c r="N1886" s="110"/>
      <c r="O1886" s="145"/>
      <c r="P1886" s="110"/>
    </row>
    <row r="1887" spans="2:16" x14ac:dyDescent="0.25">
      <c r="B1887"/>
      <c r="C1887"/>
      <c r="D1887"/>
      <c r="F1887"/>
      <c r="K1887" s="87"/>
      <c r="L1887" s="110"/>
      <c r="M1887" s="110"/>
      <c r="N1887" s="110"/>
      <c r="O1887" s="145"/>
      <c r="P1887" s="110"/>
    </row>
    <row r="1888" spans="2:16" x14ac:dyDescent="0.25">
      <c r="B1888"/>
      <c r="C1888"/>
      <c r="D1888"/>
      <c r="F1888"/>
      <c r="K1888" s="87"/>
      <c r="L1888" s="110"/>
      <c r="M1888" s="110"/>
      <c r="N1888" s="110"/>
      <c r="O1888" s="145"/>
      <c r="P1888" s="110"/>
    </row>
    <row r="1889" spans="2:16" x14ac:dyDescent="0.25">
      <c r="B1889"/>
      <c r="C1889"/>
      <c r="D1889"/>
      <c r="F1889"/>
      <c r="K1889" s="87"/>
      <c r="L1889" s="110"/>
      <c r="M1889" s="110"/>
      <c r="N1889" s="110"/>
      <c r="O1889" s="145"/>
      <c r="P1889" s="110"/>
    </row>
    <row r="1890" spans="2:16" x14ac:dyDescent="0.25">
      <c r="B1890"/>
      <c r="C1890"/>
      <c r="D1890"/>
      <c r="F1890"/>
      <c r="K1890" s="87"/>
      <c r="L1890" s="110"/>
      <c r="M1890" s="110"/>
      <c r="N1890" s="110"/>
      <c r="O1890" s="145"/>
      <c r="P1890" s="110"/>
    </row>
    <row r="1891" spans="2:16" x14ac:dyDescent="0.25">
      <c r="B1891"/>
      <c r="C1891"/>
      <c r="D1891"/>
      <c r="F1891"/>
      <c r="K1891" s="87"/>
      <c r="L1891" s="110"/>
      <c r="M1891" s="110"/>
      <c r="N1891" s="110"/>
      <c r="O1891" s="145"/>
      <c r="P1891" s="110"/>
    </row>
    <row r="1892" spans="2:16" x14ac:dyDescent="0.25">
      <c r="B1892"/>
      <c r="C1892"/>
      <c r="D1892"/>
      <c r="F1892"/>
      <c r="K1892" s="87"/>
      <c r="L1892" s="110"/>
      <c r="M1892" s="110"/>
      <c r="N1892" s="110"/>
      <c r="O1892" s="145"/>
      <c r="P1892" s="110"/>
    </row>
    <row r="1893" spans="2:16" x14ac:dyDescent="0.25">
      <c r="B1893"/>
      <c r="C1893"/>
      <c r="D1893"/>
      <c r="F1893"/>
      <c r="K1893" s="87"/>
      <c r="L1893" s="110"/>
      <c r="M1893" s="110"/>
      <c r="N1893" s="110"/>
      <c r="O1893" s="145"/>
      <c r="P1893" s="110"/>
    </row>
    <row r="1894" spans="2:16" x14ac:dyDescent="0.25">
      <c r="B1894"/>
      <c r="C1894"/>
      <c r="D1894"/>
      <c r="F1894"/>
      <c r="K1894" s="87"/>
      <c r="L1894" s="110"/>
      <c r="M1894" s="110"/>
      <c r="N1894" s="110"/>
      <c r="O1894" s="145"/>
      <c r="P1894" s="110"/>
    </row>
    <row r="1895" spans="2:16" x14ac:dyDescent="0.25">
      <c r="B1895"/>
      <c r="C1895"/>
      <c r="D1895"/>
      <c r="F1895"/>
      <c r="K1895" s="87"/>
      <c r="L1895" s="110"/>
      <c r="M1895" s="110"/>
      <c r="N1895" s="110"/>
      <c r="O1895" s="145"/>
      <c r="P1895" s="110"/>
    </row>
    <row r="1896" spans="2:16" x14ac:dyDescent="0.25">
      <c r="B1896"/>
      <c r="C1896"/>
      <c r="D1896"/>
      <c r="F1896"/>
      <c r="K1896" s="87"/>
      <c r="L1896" s="110"/>
      <c r="M1896" s="110"/>
      <c r="N1896" s="110"/>
      <c r="O1896" s="145"/>
      <c r="P1896" s="110"/>
    </row>
    <row r="1897" spans="2:16" x14ac:dyDescent="0.25">
      <c r="B1897"/>
      <c r="C1897"/>
      <c r="D1897"/>
      <c r="F1897"/>
      <c r="K1897" s="87"/>
      <c r="L1897" s="110"/>
      <c r="M1897" s="110"/>
      <c r="N1897" s="110"/>
      <c r="O1897" s="145"/>
      <c r="P1897" s="110"/>
    </row>
    <row r="1898" spans="2:16" x14ac:dyDescent="0.25">
      <c r="B1898"/>
      <c r="C1898"/>
      <c r="D1898"/>
      <c r="F1898"/>
      <c r="K1898" s="87"/>
      <c r="L1898" s="110"/>
      <c r="M1898" s="110"/>
      <c r="N1898" s="110"/>
      <c r="O1898" s="145"/>
      <c r="P1898" s="110"/>
    </row>
    <row r="1899" spans="2:16" x14ac:dyDescent="0.25">
      <c r="B1899"/>
      <c r="C1899"/>
      <c r="D1899"/>
      <c r="F1899"/>
      <c r="K1899" s="87"/>
      <c r="L1899" s="110"/>
      <c r="M1899" s="110"/>
      <c r="N1899" s="110"/>
      <c r="O1899" s="145"/>
      <c r="P1899" s="110"/>
    </row>
    <row r="1900" spans="2:16" x14ac:dyDescent="0.25">
      <c r="B1900"/>
      <c r="C1900"/>
      <c r="D1900"/>
      <c r="F1900"/>
      <c r="K1900" s="87"/>
      <c r="L1900" s="110"/>
      <c r="M1900" s="110"/>
      <c r="N1900" s="110"/>
      <c r="O1900" s="145"/>
      <c r="P1900" s="110"/>
    </row>
    <row r="1901" spans="2:16" x14ac:dyDescent="0.25">
      <c r="B1901"/>
      <c r="C1901"/>
      <c r="D1901"/>
      <c r="F1901"/>
      <c r="K1901" s="87"/>
      <c r="L1901" s="110"/>
      <c r="M1901" s="110"/>
      <c r="N1901" s="110"/>
      <c r="O1901" s="145"/>
      <c r="P1901" s="110"/>
    </row>
    <row r="1902" spans="2:16" x14ac:dyDescent="0.25">
      <c r="B1902"/>
      <c r="C1902"/>
      <c r="D1902"/>
      <c r="F1902"/>
      <c r="K1902" s="87"/>
      <c r="L1902" s="110"/>
      <c r="M1902" s="110"/>
      <c r="N1902" s="110"/>
      <c r="O1902" s="145"/>
      <c r="P1902" s="110"/>
    </row>
    <row r="1903" spans="2:16" x14ac:dyDescent="0.25">
      <c r="B1903"/>
      <c r="C1903"/>
      <c r="D1903"/>
      <c r="F1903"/>
      <c r="K1903" s="87"/>
      <c r="L1903" s="110"/>
      <c r="M1903" s="110"/>
      <c r="N1903" s="110"/>
      <c r="O1903" s="145"/>
      <c r="P1903" s="110"/>
    </row>
    <row r="1904" spans="2:16" x14ac:dyDescent="0.25">
      <c r="B1904"/>
      <c r="C1904"/>
      <c r="D1904"/>
      <c r="F1904"/>
      <c r="K1904" s="87"/>
      <c r="L1904" s="110"/>
      <c r="M1904" s="110"/>
      <c r="N1904" s="110"/>
      <c r="O1904" s="145"/>
      <c r="P1904" s="110"/>
    </row>
    <row r="1905" spans="2:16" x14ac:dyDescent="0.25">
      <c r="B1905"/>
      <c r="C1905"/>
      <c r="D1905"/>
      <c r="F1905"/>
      <c r="K1905" s="87"/>
      <c r="L1905" s="110"/>
      <c r="M1905" s="110"/>
      <c r="N1905" s="110"/>
      <c r="O1905" s="145"/>
      <c r="P1905" s="110"/>
    </row>
    <row r="1906" spans="2:16" x14ac:dyDescent="0.25">
      <c r="B1906"/>
      <c r="C1906"/>
      <c r="D1906"/>
      <c r="F1906"/>
      <c r="K1906" s="87"/>
      <c r="L1906" s="110"/>
      <c r="M1906" s="110"/>
      <c r="N1906" s="110"/>
      <c r="O1906" s="145"/>
      <c r="P1906" s="110"/>
    </row>
    <row r="1907" spans="2:16" x14ac:dyDescent="0.25">
      <c r="B1907"/>
      <c r="C1907"/>
      <c r="D1907"/>
      <c r="F1907"/>
      <c r="K1907" s="87"/>
      <c r="L1907" s="110"/>
      <c r="M1907" s="110"/>
      <c r="N1907" s="110"/>
      <c r="O1907" s="145"/>
      <c r="P1907" s="110"/>
    </row>
    <row r="1908" spans="2:16" x14ac:dyDescent="0.25">
      <c r="B1908"/>
      <c r="C1908"/>
      <c r="D1908"/>
      <c r="F1908"/>
      <c r="K1908" s="87"/>
      <c r="L1908" s="110"/>
      <c r="M1908" s="110"/>
      <c r="N1908" s="110"/>
      <c r="O1908" s="145"/>
      <c r="P1908" s="110"/>
    </row>
    <row r="1909" spans="2:16" x14ac:dyDescent="0.25">
      <c r="B1909"/>
      <c r="C1909"/>
      <c r="D1909"/>
      <c r="F1909"/>
      <c r="K1909" s="87"/>
      <c r="L1909" s="110"/>
      <c r="M1909" s="110"/>
      <c r="N1909" s="110"/>
      <c r="O1909" s="145"/>
      <c r="P1909" s="110"/>
    </row>
    <row r="1910" spans="2:16" x14ac:dyDescent="0.25">
      <c r="B1910"/>
      <c r="C1910"/>
      <c r="D1910"/>
      <c r="F1910"/>
      <c r="K1910" s="87"/>
      <c r="L1910" s="110"/>
      <c r="M1910" s="110"/>
      <c r="N1910" s="110"/>
      <c r="O1910" s="145"/>
      <c r="P1910" s="110"/>
    </row>
    <row r="1911" spans="2:16" x14ac:dyDescent="0.25">
      <c r="B1911"/>
      <c r="C1911"/>
      <c r="D1911"/>
      <c r="F1911"/>
      <c r="K1911" s="87"/>
      <c r="L1911" s="110"/>
      <c r="M1911" s="110"/>
      <c r="N1911" s="110"/>
      <c r="O1911" s="145"/>
      <c r="P1911" s="110"/>
    </row>
    <row r="1912" spans="2:16" x14ac:dyDescent="0.25">
      <c r="B1912"/>
      <c r="C1912"/>
      <c r="D1912"/>
      <c r="F1912"/>
      <c r="K1912" s="87"/>
      <c r="L1912" s="110"/>
      <c r="M1912" s="110"/>
      <c r="N1912" s="110"/>
      <c r="O1912" s="145"/>
      <c r="P1912" s="110"/>
    </row>
    <row r="1913" spans="2:16" x14ac:dyDescent="0.25">
      <c r="B1913"/>
      <c r="C1913"/>
      <c r="D1913"/>
      <c r="F1913"/>
      <c r="K1913" s="87"/>
      <c r="L1913" s="110"/>
      <c r="M1913" s="110"/>
      <c r="N1913" s="110"/>
      <c r="O1913" s="145"/>
      <c r="P1913" s="110"/>
    </row>
    <row r="1914" spans="2:16" x14ac:dyDescent="0.25">
      <c r="B1914"/>
      <c r="C1914"/>
      <c r="D1914"/>
      <c r="F1914"/>
      <c r="K1914" s="87"/>
      <c r="L1914" s="110"/>
      <c r="M1914" s="110"/>
      <c r="N1914" s="110"/>
      <c r="O1914" s="145"/>
      <c r="P1914" s="110"/>
    </row>
    <row r="1915" spans="2:16" x14ac:dyDescent="0.25">
      <c r="B1915"/>
      <c r="C1915"/>
      <c r="D1915"/>
      <c r="F1915"/>
      <c r="K1915" s="87"/>
      <c r="L1915" s="110"/>
      <c r="M1915" s="110"/>
      <c r="N1915" s="110"/>
      <c r="O1915" s="145"/>
      <c r="P1915" s="110"/>
    </row>
    <row r="1916" spans="2:16" x14ac:dyDescent="0.25">
      <c r="B1916"/>
      <c r="C1916"/>
      <c r="D1916"/>
      <c r="F1916"/>
      <c r="K1916" s="87"/>
      <c r="L1916" s="110"/>
      <c r="M1916" s="110"/>
      <c r="N1916" s="110"/>
      <c r="O1916" s="145"/>
      <c r="P1916" s="110"/>
    </row>
    <row r="1917" spans="2:16" x14ac:dyDescent="0.25">
      <c r="B1917"/>
      <c r="C1917"/>
      <c r="D1917"/>
      <c r="F1917"/>
      <c r="K1917" s="87"/>
      <c r="L1917" s="110"/>
      <c r="M1917" s="110"/>
      <c r="N1917" s="110"/>
      <c r="O1917" s="145"/>
      <c r="P1917" s="110"/>
    </row>
    <row r="1918" spans="2:16" x14ac:dyDescent="0.25">
      <c r="B1918"/>
      <c r="C1918"/>
      <c r="D1918"/>
      <c r="F1918"/>
      <c r="K1918" s="87"/>
      <c r="L1918" s="110"/>
      <c r="M1918" s="110"/>
      <c r="N1918" s="110"/>
      <c r="O1918" s="145"/>
      <c r="P1918" s="110"/>
    </row>
    <row r="1919" spans="2:16" x14ac:dyDescent="0.25">
      <c r="B1919"/>
      <c r="C1919"/>
      <c r="D1919"/>
      <c r="F1919"/>
      <c r="K1919" s="87"/>
      <c r="L1919" s="110"/>
      <c r="M1919" s="110"/>
      <c r="N1919" s="110"/>
      <c r="O1919" s="145"/>
      <c r="P1919" s="110"/>
    </row>
    <row r="1920" spans="2:16" x14ac:dyDescent="0.25">
      <c r="B1920"/>
      <c r="C1920"/>
      <c r="D1920"/>
      <c r="F1920"/>
      <c r="K1920" s="87"/>
      <c r="L1920" s="110"/>
      <c r="M1920" s="110"/>
      <c r="N1920" s="110"/>
      <c r="O1920" s="145"/>
      <c r="P1920" s="110"/>
    </row>
    <row r="1921" spans="2:16" x14ac:dyDescent="0.25">
      <c r="B1921"/>
      <c r="C1921"/>
      <c r="D1921"/>
      <c r="F1921"/>
      <c r="K1921" s="87"/>
      <c r="L1921" s="110"/>
      <c r="M1921" s="110"/>
      <c r="N1921" s="110"/>
      <c r="O1921" s="145"/>
      <c r="P1921" s="110"/>
    </row>
    <row r="1922" spans="2:16" x14ac:dyDescent="0.25">
      <c r="B1922"/>
      <c r="C1922"/>
      <c r="D1922"/>
      <c r="F1922"/>
      <c r="K1922" s="87"/>
      <c r="L1922" s="110"/>
      <c r="M1922" s="110"/>
      <c r="N1922" s="110"/>
      <c r="O1922" s="145"/>
      <c r="P1922" s="110"/>
    </row>
    <row r="1923" spans="2:16" x14ac:dyDescent="0.25">
      <c r="B1923"/>
      <c r="C1923"/>
      <c r="D1923"/>
      <c r="F1923"/>
      <c r="K1923" s="87"/>
      <c r="L1923" s="110"/>
      <c r="M1923" s="110"/>
      <c r="N1923" s="110"/>
      <c r="O1923" s="145"/>
      <c r="P1923" s="110"/>
    </row>
    <row r="1924" spans="2:16" x14ac:dyDescent="0.25">
      <c r="B1924"/>
      <c r="C1924"/>
      <c r="D1924"/>
      <c r="F1924"/>
      <c r="K1924" s="87"/>
      <c r="L1924" s="110"/>
      <c r="M1924" s="110"/>
      <c r="N1924" s="110"/>
      <c r="O1924" s="145"/>
      <c r="P1924" s="110"/>
    </row>
    <row r="1925" spans="2:16" x14ac:dyDescent="0.25">
      <c r="B1925"/>
      <c r="C1925"/>
      <c r="D1925"/>
      <c r="F1925"/>
      <c r="K1925" s="87"/>
      <c r="L1925" s="110"/>
      <c r="M1925" s="110"/>
      <c r="N1925" s="110"/>
      <c r="O1925" s="145"/>
      <c r="P1925" s="110"/>
    </row>
    <row r="1926" spans="2:16" x14ac:dyDescent="0.25">
      <c r="B1926"/>
      <c r="C1926"/>
      <c r="D1926"/>
      <c r="F1926"/>
      <c r="K1926" s="87"/>
      <c r="L1926" s="110"/>
      <c r="M1926" s="110"/>
      <c r="N1926" s="110"/>
      <c r="O1926" s="145"/>
      <c r="P1926" s="110"/>
    </row>
    <row r="1927" spans="2:16" x14ac:dyDescent="0.25">
      <c r="B1927"/>
      <c r="C1927"/>
      <c r="D1927"/>
      <c r="F1927"/>
      <c r="K1927" s="87"/>
      <c r="L1927" s="110"/>
      <c r="M1927" s="110"/>
      <c r="N1927" s="110"/>
      <c r="O1927" s="145"/>
      <c r="P1927" s="110"/>
    </row>
    <row r="1928" spans="2:16" x14ac:dyDescent="0.25">
      <c r="B1928"/>
      <c r="C1928"/>
      <c r="D1928"/>
      <c r="F1928"/>
      <c r="K1928" s="87"/>
      <c r="L1928" s="110"/>
      <c r="M1928" s="110"/>
      <c r="N1928" s="110"/>
      <c r="O1928" s="145"/>
      <c r="P1928" s="110"/>
    </row>
    <row r="1929" spans="2:16" x14ac:dyDescent="0.25">
      <c r="B1929"/>
      <c r="C1929"/>
      <c r="D1929"/>
      <c r="F1929"/>
      <c r="K1929" s="87"/>
      <c r="L1929" s="110"/>
      <c r="M1929" s="110"/>
      <c r="N1929" s="110"/>
      <c r="O1929" s="145"/>
      <c r="P1929" s="110"/>
    </row>
    <row r="1930" spans="2:16" x14ac:dyDescent="0.25">
      <c r="B1930"/>
      <c r="C1930"/>
      <c r="D1930"/>
      <c r="F1930"/>
      <c r="K1930" s="87"/>
      <c r="L1930" s="110"/>
      <c r="M1930" s="110"/>
      <c r="N1930" s="110"/>
      <c r="O1930" s="145"/>
      <c r="P1930" s="110"/>
    </row>
    <row r="1931" spans="2:16" x14ac:dyDescent="0.25">
      <c r="B1931"/>
      <c r="C1931"/>
      <c r="D1931"/>
      <c r="F1931"/>
      <c r="K1931" s="87"/>
      <c r="L1931" s="110"/>
      <c r="M1931" s="110"/>
      <c r="N1931" s="110"/>
      <c r="O1931" s="145"/>
      <c r="P1931" s="110"/>
    </row>
    <row r="1932" spans="2:16" x14ac:dyDescent="0.25">
      <c r="B1932"/>
      <c r="C1932"/>
      <c r="D1932"/>
      <c r="F1932"/>
      <c r="K1932" s="87"/>
      <c r="L1932" s="110"/>
      <c r="M1932" s="110"/>
      <c r="N1932" s="110"/>
      <c r="O1932" s="145"/>
      <c r="P1932" s="110"/>
    </row>
    <row r="1933" spans="2:16" x14ac:dyDescent="0.25">
      <c r="B1933"/>
      <c r="C1933"/>
      <c r="D1933"/>
      <c r="F1933"/>
      <c r="K1933" s="87"/>
      <c r="L1933" s="110"/>
      <c r="M1933" s="110"/>
      <c r="N1933" s="110"/>
      <c r="O1933" s="145"/>
      <c r="P1933" s="110"/>
    </row>
    <row r="1934" spans="2:16" x14ac:dyDescent="0.25">
      <c r="B1934"/>
      <c r="C1934"/>
      <c r="D1934"/>
      <c r="F1934"/>
      <c r="K1934" s="87"/>
      <c r="L1934" s="110"/>
      <c r="M1934" s="110"/>
      <c r="N1934" s="110"/>
      <c r="O1934" s="145"/>
      <c r="P1934" s="110"/>
    </row>
    <row r="1935" spans="2:16" x14ac:dyDescent="0.25">
      <c r="B1935"/>
      <c r="C1935"/>
      <c r="D1935"/>
      <c r="F1935"/>
      <c r="K1935" s="87"/>
      <c r="L1935" s="110"/>
      <c r="M1935" s="110"/>
      <c r="N1935" s="110"/>
      <c r="O1935" s="145"/>
      <c r="P1935" s="110"/>
    </row>
    <row r="1936" spans="2:16" x14ac:dyDescent="0.25">
      <c r="B1936"/>
      <c r="C1936"/>
      <c r="D1936"/>
      <c r="F1936"/>
      <c r="K1936" s="87"/>
      <c r="L1936" s="110"/>
      <c r="M1936" s="110"/>
      <c r="N1936" s="110"/>
      <c r="O1936" s="145"/>
      <c r="P1936" s="110"/>
    </row>
    <row r="1937" spans="2:16" x14ac:dyDescent="0.25">
      <c r="B1937"/>
      <c r="C1937"/>
      <c r="D1937"/>
      <c r="F1937"/>
      <c r="K1937" s="87"/>
      <c r="L1937" s="110"/>
      <c r="M1937" s="110"/>
      <c r="N1937" s="110"/>
      <c r="O1937" s="145"/>
      <c r="P1937" s="110"/>
    </row>
    <row r="1938" spans="2:16" x14ac:dyDescent="0.25">
      <c r="B1938"/>
      <c r="C1938"/>
      <c r="D1938"/>
      <c r="F1938"/>
      <c r="K1938" s="87"/>
      <c r="L1938" s="110"/>
      <c r="M1938" s="110"/>
      <c r="N1938" s="110"/>
      <c r="O1938" s="145"/>
      <c r="P1938" s="110"/>
    </row>
    <row r="1939" spans="2:16" x14ac:dyDescent="0.25">
      <c r="B1939"/>
      <c r="C1939"/>
      <c r="D1939"/>
      <c r="F1939"/>
      <c r="K1939" s="87"/>
      <c r="L1939" s="110"/>
      <c r="M1939" s="110"/>
      <c r="N1939" s="110"/>
      <c r="O1939" s="145"/>
      <c r="P1939" s="110"/>
    </row>
    <row r="1940" spans="2:16" x14ac:dyDescent="0.25">
      <c r="B1940"/>
      <c r="C1940"/>
      <c r="D1940"/>
      <c r="F1940"/>
      <c r="K1940" s="87"/>
      <c r="L1940" s="110"/>
      <c r="M1940" s="110"/>
      <c r="N1940" s="110"/>
      <c r="O1940" s="145"/>
      <c r="P1940" s="110"/>
    </row>
    <row r="1941" spans="2:16" x14ac:dyDescent="0.25">
      <c r="B1941"/>
      <c r="C1941"/>
      <c r="D1941"/>
      <c r="F1941"/>
      <c r="K1941" s="87"/>
      <c r="L1941" s="110"/>
      <c r="M1941" s="110"/>
      <c r="N1941" s="110"/>
      <c r="O1941" s="145"/>
      <c r="P1941" s="110"/>
    </row>
    <row r="1942" spans="2:16" x14ac:dyDescent="0.25">
      <c r="B1942"/>
      <c r="C1942"/>
      <c r="D1942"/>
      <c r="F1942"/>
      <c r="K1942" s="87"/>
      <c r="L1942" s="110"/>
      <c r="M1942" s="110"/>
      <c r="N1942" s="110"/>
      <c r="O1942" s="145"/>
      <c r="P1942" s="110"/>
    </row>
    <row r="1943" spans="2:16" x14ac:dyDescent="0.25">
      <c r="B1943"/>
      <c r="C1943"/>
      <c r="D1943"/>
      <c r="F1943"/>
      <c r="K1943" s="87"/>
      <c r="L1943" s="110"/>
      <c r="M1943" s="110"/>
      <c r="N1943" s="110"/>
      <c r="O1943" s="145"/>
      <c r="P1943" s="110"/>
    </row>
    <row r="1944" spans="2:16" x14ac:dyDescent="0.25">
      <c r="B1944"/>
      <c r="C1944"/>
      <c r="D1944"/>
      <c r="F1944"/>
      <c r="K1944" s="87"/>
      <c r="L1944" s="110"/>
      <c r="M1944" s="110"/>
      <c r="N1944" s="110"/>
      <c r="O1944" s="145"/>
      <c r="P1944" s="110"/>
    </row>
    <row r="1945" spans="2:16" x14ac:dyDescent="0.25">
      <c r="B1945"/>
      <c r="C1945"/>
      <c r="D1945"/>
      <c r="F1945"/>
      <c r="K1945" s="87"/>
      <c r="L1945" s="110"/>
      <c r="M1945" s="110"/>
      <c r="N1945" s="110"/>
      <c r="O1945" s="145"/>
      <c r="P1945" s="110"/>
    </row>
    <row r="1946" spans="2:16" x14ac:dyDescent="0.25">
      <c r="B1946"/>
      <c r="C1946"/>
      <c r="D1946"/>
      <c r="F1946"/>
      <c r="K1946" s="87"/>
      <c r="L1946" s="110"/>
      <c r="M1946" s="110"/>
      <c r="N1946" s="110"/>
      <c r="O1946" s="145"/>
      <c r="P1946" s="110"/>
    </row>
    <row r="1947" spans="2:16" x14ac:dyDescent="0.25">
      <c r="B1947"/>
      <c r="C1947"/>
      <c r="D1947"/>
      <c r="F1947"/>
      <c r="K1947" s="87"/>
      <c r="L1947" s="110"/>
      <c r="M1947" s="110"/>
      <c r="N1947" s="110"/>
      <c r="O1947" s="145"/>
      <c r="P1947" s="110"/>
    </row>
    <row r="1948" spans="2:16" x14ac:dyDescent="0.25">
      <c r="B1948"/>
      <c r="C1948"/>
      <c r="D1948"/>
      <c r="F1948"/>
      <c r="K1948" s="87"/>
      <c r="L1948" s="110"/>
      <c r="M1948" s="110"/>
      <c r="N1948" s="110"/>
      <c r="O1948" s="145"/>
      <c r="P1948" s="110"/>
    </row>
    <row r="1949" spans="2:16" x14ac:dyDescent="0.25">
      <c r="B1949"/>
      <c r="C1949"/>
      <c r="D1949"/>
      <c r="F1949"/>
      <c r="K1949" s="87"/>
      <c r="L1949" s="110"/>
      <c r="M1949" s="110"/>
      <c r="N1949" s="110"/>
      <c r="O1949" s="145"/>
      <c r="P1949" s="110"/>
    </row>
    <row r="1950" spans="2:16" x14ac:dyDescent="0.25">
      <c r="B1950"/>
      <c r="C1950"/>
      <c r="D1950"/>
      <c r="F1950"/>
      <c r="K1950" s="87"/>
      <c r="L1950" s="110"/>
      <c r="M1950" s="110"/>
      <c r="N1950" s="110"/>
      <c r="O1950" s="145"/>
      <c r="P1950" s="110"/>
    </row>
    <row r="1951" spans="2:16" x14ac:dyDescent="0.25">
      <c r="B1951"/>
      <c r="C1951"/>
      <c r="D1951"/>
      <c r="F1951"/>
      <c r="K1951" s="87"/>
      <c r="L1951" s="110"/>
      <c r="M1951" s="110"/>
      <c r="N1951" s="110"/>
      <c r="O1951" s="145"/>
      <c r="P1951" s="110"/>
    </row>
    <row r="1952" spans="2:16" x14ac:dyDescent="0.25">
      <c r="B1952"/>
      <c r="C1952"/>
      <c r="D1952"/>
      <c r="F1952"/>
      <c r="K1952" s="87"/>
      <c r="L1952" s="110"/>
      <c r="M1952" s="110"/>
      <c r="N1952" s="110"/>
      <c r="O1952" s="145"/>
      <c r="P1952" s="110"/>
    </row>
    <row r="1953" spans="2:16" x14ac:dyDescent="0.25">
      <c r="B1953"/>
      <c r="C1953"/>
      <c r="D1953"/>
      <c r="F1953"/>
      <c r="K1953" s="87"/>
      <c r="L1953" s="110"/>
      <c r="M1953" s="110"/>
      <c r="N1953" s="110"/>
      <c r="O1953" s="145"/>
      <c r="P1953" s="110"/>
    </row>
    <row r="1954" spans="2:16" x14ac:dyDescent="0.25">
      <c r="B1954"/>
      <c r="C1954"/>
      <c r="D1954"/>
      <c r="F1954"/>
      <c r="K1954" s="87"/>
      <c r="L1954" s="110"/>
      <c r="M1954" s="110"/>
      <c r="N1954" s="110"/>
      <c r="O1954" s="145"/>
      <c r="P1954" s="110"/>
    </row>
    <row r="1955" spans="2:16" x14ac:dyDescent="0.25">
      <c r="B1955"/>
      <c r="C1955"/>
      <c r="D1955"/>
      <c r="F1955"/>
      <c r="K1955" s="87"/>
      <c r="L1955" s="110"/>
      <c r="M1955" s="110"/>
      <c r="N1955" s="110"/>
      <c r="O1955" s="145"/>
      <c r="P1955" s="110"/>
    </row>
    <row r="1956" spans="2:16" x14ac:dyDescent="0.25">
      <c r="B1956"/>
      <c r="C1956"/>
      <c r="D1956"/>
      <c r="F1956"/>
      <c r="K1956" s="87"/>
      <c r="L1956" s="110"/>
      <c r="M1956" s="110"/>
      <c r="N1956" s="110"/>
      <c r="O1956" s="145"/>
      <c r="P1956" s="110"/>
    </row>
    <row r="1957" spans="2:16" x14ac:dyDescent="0.25">
      <c r="B1957"/>
      <c r="C1957"/>
      <c r="D1957"/>
      <c r="F1957"/>
      <c r="K1957" s="87"/>
      <c r="L1957" s="110"/>
      <c r="M1957" s="110"/>
      <c r="N1957" s="110"/>
      <c r="O1957" s="145"/>
      <c r="P1957" s="110"/>
    </row>
    <row r="1958" spans="2:16" x14ac:dyDescent="0.25">
      <c r="B1958"/>
      <c r="C1958"/>
      <c r="D1958"/>
      <c r="F1958"/>
      <c r="K1958" s="87"/>
      <c r="L1958" s="110"/>
      <c r="M1958" s="110"/>
      <c r="N1958" s="110"/>
      <c r="O1958" s="145"/>
      <c r="P1958" s="110"/>
    </row>
    <row r="1959" spans="2:16" x14ac:dyDescent="0.25">
      <c r="B1959"/>
      <c r="C1959"/>
      <c r="D1959"/>
      <c r="F1959"/>
      <c r="K1959" s="87"/>
      <c r="L1959" s="110"/>
      <c r="M1959" s="110"/>
      <c r="N1959" s="110"/>
      <c r="O1959" s="145"/>
      <c r="P1959" s="110"/>
    </row>
    <row r="1960" spans="2:16" x14ac:dyDescent="0.25">
      <c r="B1960"/>
      <c r="C1960"/>
      <c r="D1960"/>
      <c r="F1960"/>
      <c r="K1960" s="87"/>
      <c r="L1960" s="110"/>
      <c r="M1960" s="110"/>
      <c r="N1960" s="110"/>
      <c r="O1960" s="145"/>
      <c r="P1960" s="110"/>
    </row>
    <row r="1961" spans="2:16" x14ac:dyDescent="0.25">
      <c r="B1961"/>
      <c r="C1961"/>
      <c r="D1961"/>
      <c r="F1961"/>
      <c r="K1961" s="87"/>
      <c r="L1961" s="110"/>
      <c r="M1961" s="110"/>
      <c r="N1961" s="110"/>
      <c r="O1961" s="145"/>
      <c r="P1961" s="110"/>
    </row>
    <row r="1962" spans="2:16" x14ac:dyDescent="0.25">
      <c r="B1962"/>
      <c r="C1962"/>
      <c r="D1962"/>
      <c r="F1962"/>
      <c r="K1962" s="87"/>
      <c r="L1962" s="110"/>
      <c r="M1962" s="110"/>
      <c r="N1962" s="110"/>
      <c r="O1962" s="145"/>
      <c r="P1962" s="110"/>
    </row>
    <row r="1963" spans="2:16" x14ac:dyDescent="0.25">
      <c r="B1963"/>
      <c r="C1963"/>
      <c r="D1963"/>
      <c r="F1963"/>
      <c r="K1963" s="87"/>
      <c r="L1963" s="110"/>
      <c r="M1963" s="110"/>
      <c r="N1963" s="110"/>
      <c r="O1963" s="145"/>
      <c r="P1963" s="110"/>
    </row>
    <row r="1964" spans="2:16" x14ac:dyDescent="0.25">
      <c r="B1964"/>
      <c r="C1964"/>
      <c r="D1964"/>
      <c r="F1964"/>
      <c r="K1964" s="87"/>
      <c r="L1964" s="110"/>
      <c r="M1964" s="110"/>
      <c r="N1964" s="110"/>
      <c r="O1964" s="145"/>
      <c r="P1964" s="110"/>
    </row>
    <row r="1965" spans="2:16" x14ac:dyDescent="0.25">
      <c r="B1965"/>
      <c r="C1965"/>
      <c r="D1965"/>
      <c r="F1965"/>
      <c r="K1965" s="87"/>
      <c r="L1965" s="110"/>
      <c r="M1965" s="110"/>
      <c r="N1965" s="110"/>
      <c r="O1965" s="145"/>
      <c r="P1965" s="110"/>
    </row>
    <row r="1966" spans="2:16" x14ac:dyDescent="0.25">
      <c r="B1966"/>
      <c r="C1966"/>
      <c r="D1966"/>
      <c r="F1966"/>
      <c r="K1966" s="87"/>
      <c r="L1966" s="110"/>
      <c r="M1966" s="110"/>
      <c r="N1966" s="110"/>
      <c r="O1966" s="145"/>
      <c r="P1966" s="110"/>
    </row>
    <row r="1967" spans="2:16" x14ac:dyDescent="0.25">
      <c r="B1967"/>
      <c r="C1967"/>
      <c r="D1967"/>
      <c r="F1967"/>
      <c r="K1967" s="87"/>
      <c r="L1967" s="110"/>
      <c r="M1967" s="110"/>
      <c r="N1967" s="110"/>
      <c r="O1967" s="145"/>
      <c r="P1967" s="110"/>
    </row>
    <row r="1968" spans="2:16" x14ac:dyDescent="0.25">
      <c r="B1968"/>
      <c r="C1968"/>
      <c r="D1968"/>
      <c r="F1968"/>
      <c r="K1968" s="87"/>
      <c r="L1968" s="110"/>
      <c r="M1968" s="110"/>
      <c r="N1968" s="110"/>
      <c r="O1968" s="145"/>
      <c r="P1968" s="110"/>
    </row>
    <row r="1969" spans="2:16" x14ac:dyDescent="0.25">
      <c r="B1969"/>
      <c r="C1969"/>
      <c r="D1969"/>
      <c r="F1969"/>
      <c r="K1969" s="87"/>
      <c r="L1969" s="110"/>
      <c r="M1969" s="110"/>
      <c r="N1969" s="110"/>
      <c r="O1969" s="145"/>
      <c r="P1969" s="110"/>
    </row>
    <row r="1970" spans="2:16" x14ac:dyDescent="0.25">
      <c r="B1970"/>
      <c r="C1970"/>
      <c r="D1970"/>
      <c r="F1970"/>
      <c r="K1970" s="87"/>
      <c r="L1970" s="110"/>
      <c r="M1970" s="110"/>
      <c r="N1970" s="110"/>
      <c r="O1970" s="145"/>
      <c r="P1970" s="110"/>
    </row>
    <row r="1971" spans="2:16" x14ac:dyDescent="0.25">
      <c r="B1971"/>
      <c r="C1971"/>
      <c r="D1971"/>
      <c r="F1971"/>
      <c r="K1971" s="87"/>
      <c r="L1971" s="110"/>
      <c r="M1971" s="110"/>
      <c r="N1971" s="110"/>
      <c r="O1971" s="145"/>
      <c r="P1971" s="110"/>
    </row>
    <row r="1972" spans="2:16" x14ac:dyDescent="0.25">
      <c r="B1972"/>
      <c r="C1972"/>
      <c r="D1972"/>
      <c r="F1972"/>
      <c r="K1972" s="87"/>
      <c r="L1972" s="110"/>
      <c r="M1972" s="110"/>
      <c r="N1972" s="110"/>
      <c r="O1972" s="145"/>
      <c r="P1972" s="110"/>
    </row>
    <row r="1973" spans="2:16" x14ac:dyDescent="0.25">
      <c r="B1973"/>
      <c r="C1973"/>
      <c r="D1973"/>
      <c r="F1973"/>
      <c r="K1973" s="87"/>
      <c r="L1973" s="110"/>
      <c r="M1973" s="110"/>
      <c r="N1973" s="110"/>
      <c r="O1973" s="145"/>
      <c r="P1973" s="110"/>
    </row>
    <row r="1974" spans="2:16" x14ac:dyDescent="0.25">
      <c r="B1974"/>
      <c r="C1974"/>
      <c r="D1974"/>
      <c r="F1974"/>
      <c r="K1974" s="87"/>
      <c r="L1974" s="110"/>
      <c r="M1974" s="110"/>
      <c r="N1974" s="110"/>
      <c r="O1974" s="145"/>
      <c r="P1974" s="110"/>
    </row>
    <row r="1975" spans="2:16" x14ac:dyDescent="0.25">
      <c r="B1975"/>
      <c r="C1975"/>
      <c r="D1975"/>
      <c r="F1975"/>
      <c r="K1975" s="87"/>
      <c r="L1975" s="110"/>
      <c r="M1975" s="110"/>
      <c r="N1975" s="110"/>
      <c r="O1975" s="145"/>
      <c r="P1975" s="110"/>
    </row>
    <row r="1976" spans="2:16" x14ac:dyDescent="0.25">
      <c r="B1976"/>
      <c r="C1976"/>
      <c r="D1976"/>
      <c r="F1976"/>
      <c r="K1976" s="87"/>
      <c r="L1976" s="110"/>
      <c r="M1976" s="110"/>
      <c r="N1976" s="110"/>
      <c r="O1976" s="145"/>
      <c r="P1976" s="110"/>
    </row>
    <row r="1977" spans="2:16" x14ac:dyDescent="0.25">
      <c r="B1977"/>
      <c r="C1977"/>
      <c r="D1977"/>
      <c r="F1977"/>
      <c r="K1977" s="87"/>
      <c r="L1977" s="110"/>
      <c r="M1977" s="110"/>
      <c r="N1977" s="110"/>
      <c r="O1977" s="145"/>
      <c r="P1977" s="110"/>
    </row>
    <row r="1978" spans="2:16" x14ac:dyDescent="0.25">
      <c r="B1978"/>
      <c r="C1978"/>
      <c r="D1978"/>
      <c r="F1978"/>
      <c r="K1978" s="87"/>
      <c r="L1978" s="110"/>
      <c r="M1978" s="110"/>
      <c r="N1978" s="110"/>
      <c r="O1978" s="145"/>
      <c r="P1978" s="110"/>
    </row>
    <row r="1979" spans="2:16" x14ac:dyDescent="0.25">
      <c r="B1979"/>
      <c r="C1979"/>
      <c r="D1979"/>
      <c r="F1979"/>
      <c r="K1979" s="87"/>
      <c r="L1979" s="110"/>
      <c r="M1979" s="110"/>
      <c r="N1979" s="110"/>
      <c r="O1979" s="145"/>
      <c r="P1979" s="110"/>
    </row>
    <row r="1980" spans="2:16" x14ac:dyDescent="0.25">
      <c r="B1980"/>
      <c r="C1980"/>
      <c r="D1980"/>
      <c r="F1980"/>
      <c r="K1980" s="87"/>
      <c r="L1980" s="110"/>
      <c r="M1980" s="110"/>
      <c r="N1980" s="110"/>
      <c r="O1980" s="145"/>
      <c r="P1980" s="110"/>
    </row>
    <row r="1981" spans="2:16" x14ac:dyDescent="0.25">
      <c r="B1981"/>
      <c r="C1981"/>
      <c r="D1981"/>
      <c r="F1981"/>
      <c r="K1981" s="87"/>
      <c r="L1981" s="110"/>
      <c r="M1981" s="110"/>
      <c r="N1981" s="110"/>
      <c r="O1981" s="145"/>
      <c r="P1981" s="110"/>
    </row>
    <row r="1982" spans="2:16" x14ac:dyDescent="0.25">
      <c r="B1982"/>
      <c r="C1982"/>
      <c r="D1982"/>
      <c r="F1982"/>
      <c r="K1982" s="87"/>
      <c r="L1982" s="110"/>
      <c r="M1982" s="110"/>
      <c r="N1982" s="110"/>
      <c r="O1982" s="145"/>
      <c r="P1982" s="110"/>
    </row>
    <row r="1983" spans="2:16" x14ac:dyDescent="0.25">
      <c r="B1983"/>
      <c r="C1983"/>
      <c r="D1983"/>
      <c r="F1983"/>
      <c r="K1983" s="87"/>
      <c r="L1983" s="110"/>
      <c r="M1983" s="110"/>
      <c r="N1983" s="110"/>
      <c r="O1983" s="145"/>
      <c r="P1983" s="110"/>
    </row>
    <row r="1984" spans="2:16" x14ac:dyDescent="0.25">
      <c r="B1984"/>
      <c r="C1984"/>
      <c r="D1984"/>
      <c r="F1984"/>
      <c r="K1984" s="87"/>
      <c r="L1984" s="110"/>
      <c r="M1984" s="110"/>
      <c r="N1984" s="110"/>
      <c r="O1984" s="145"/>
      <c r="P1984" s="110"/>
    </row>
    <row r="1985" spans="2:16" x14ac:dyDescent="0.25">
      <c r="B1985"/>
      <c r="C1985"/>
      <c r="D1985"/>
      <c r="F1985"/>
      <c r="K1985" s="87"/>
      <c r="L1985" s="110"/>
      <c r="M1985" s="110"/>
      <c r="N1985" s="110"/>
      <c r="O1985" s="145"/>
      <c r="P1985" s="110"/>
    </row>
    <row r="1986" spans="2:16" x14ac:dyDescent="0.25">
      <c r="B1986"/>
      <c r="C1986"/>
      <c r="D1986"/>
      <c r="F1986"/>
      <c r="K1986" s="87"/>
      <c r="L1986" s="110"/>
      <c r="M1986" s="110"/>
      <c r="N1986" s="110"/>
      <c r="O1986" s="145"/>
      <c r="P1986" s="110"/>
    </row>
    <row r="1987" spans="2:16" x14ac:dyDescent="0.25">
      <c r="B1987"/>
      <c r="C1987"/>
      <c r="D1987"/>
      <c r="F1987"/>
      <c r="K1987" s="87"/>
      <c r="L1987" s="110"/>
      <c r="M1987" s="110"/>
      <c r="N1987" s="110"/>
      <c r="O1987" s="145"/>
      <c r="P1987" s="110"/>
    </row>
    <row r="1988" spans="2:16" x14ac:dyDescent="0.25">
      <c r="B1988"/>
      <c r="C1988"/>
      <c r="D1988"/>
      <c r="F1988"/>
      <c r="K1988" s="87"/>
      <c r="L1988" s="110"/>
      <c r="M1988" s="110"/>
      <c r="N1988" s="110"/>
      <c r="O1988" s="145"/>
      <c r="P1988" s="110"/>
    </row>
    <row r="1989" spans="2:16" x14ac:dyDescent="0.25">
      <c r="B1989"/>
      <c r="C1989"/>
      <c r="D1989"/>
      <c r="F1989"/>
      <c r="K1989" s="87"/>
      <c r="L1989" s="110"/>
      <c r="M1989" s="110"/>
      <c r="N1989" s="110"/>
      <c r="O1989" s="145"/>
      <c r="P1989" s="110"/>
    </row>
    <row r="1990" spans="2:16" x14ac:dyDescent="0.25">
      <c r="B1990"/>
      <c r="C1990"/>
      <c r="D1990"/>
      <c r="F1990"/>
      <c r="K1990" s="87"/>
      <c r="L1990" s="110"/>
      <c r="M1990" s="110"/>
      <c r="N1990" s="110"/>
      <c r="O1990" s="145"/>
      <c r="P1990" s="110"/>
    </row>
    <row r="1991" spans="2:16" x14ac:dyDescent="0.25">
      <c r="B1991"/>
      <c r="C1991"/>
      <c r="D1991"/>
      <c r="F1991"/>
      <c r="K1991" s="87"/>
      <c r="L1991" s="110"/>
      <c r="M1991" s="110"/>
      <c r="N1991" s="110"/>
      <c r="O1991" s="145"/>
      <c r="P1991" s="110"/>
    </row>
    <row r="1992" spans="2:16" x14ac:dyDescent="0.25">
      <c r="B1992"/>
      <c r="C1992"/>
      <c r="D1992"/>
      <c r="F1992"/>
      <c r="K1992" s="87"/>
      <c r="L1992" s="110"/>
      <c r="M1992" s="110"/>
      <c r="N1992" s="110"/>
      <c r="O1992" s="145"/>
      <c r="P1992" s="110"/>
    </row>
    <row r="1993" spans="2:16" x14ac:dyDescent="0.25">
      <c r="B1993"/>
      <c r="C1993"/>
      <c r="D1993"/>
      <c r="F1993"/>
      <c r="K1993" s="87"/>
      <c r="L1993" s="110"/>
      <c r="M1993" s="110"/>
      <c r="N1993" s="110"/>
      <c r="O1993" s="145"/>
      <c r="P1993" s="110"/>
    </row>
    <row r="1994" spans="2:16" x14ac:dyDescent="0.25">
      <c r="B1994"/>
      <c r="C1994"/>
      <c r="D1994"/>
      <c r="F1994"/>
      <c r="K1994" s="87"/>
      <c r="L1994" s="110"/>
      <c r="M1994" s="110"/>
      <c r="N1994" s="110"/>
      <c r="O1994" s="145"/>
      <c r="P1994" s="110"/>
    </row>
    <row r="1995" spans="2:16" x14ac:dyDescent="0.25">
      <c r="B1995"/>
      <c r="C1995"/>
      <c r="D1995"/>
      <c r="F1995"/>
      <c r="K1995" s="87"/>
      <c r="L1995" s="110"/>
      <c r="M1995" s="110"/>
      <c r="N1995" s="110"/>
      <c r="O1995" s="145"/>
      <c r="P1995" s="110"/>
    </row>
    <row r="1996" spans="2:16" x14ac:dyDescent="0.25">
      <c r="B1996"/>
      <c r="C1996"/>
      <c r="D1996"/>
      <c r="F1996"/>
      <c r="K1996" s="87"/>
      <c r="L1996" s="110"/>
      <c r="M1996" s="110"/>
      <c r="N1996" s="110"/>
      <c r="O1996" s="145"/>
      <c r="P1996" s="110"/>
    </row>
    <row r="1997" spans="2:16" x14ac:dyDescent="0.25">
      <c r="B1997"/>
      <c r="C1997"/>
      <c r="D1997"/>
      <c r="F1997"/>
      <c r="K1997" s="87"/>
      <c r="L1997" s="110"/>
      <c r="M1997" s="110"/>
      <c r="N1997" s="110"/>
      <c r="O1997" s="145"/>
      <c r="P1997" s="110"/>
    </row>
    <row r="1998" spans="2:16" x14ac:dyDescent="0.25">
      <c r="B1998"/>
      <c r="C1998"/>
      <c r="D1998"/>
      <c r="F1998"/>
      <c r="K1998" s="87"/>
      <c r="L1998" s="110"/>
      <c r="M1998" s="110"/>
      <c r="N1998" s="110"/>
      <c r="O1998" s="145"/>
      <c r="P1998" s="110"/>
    </row>
    <row r="1999" spans="2:16" x14ac:dyDescent="0.25">
      <c r="B1999"/>
      <c r="C1999"/>
      <c r="D1999"/>
      <c r="F1999"/>
      <c r="K1999" s="87"/>
      <c r="L1999" s="110"/>
      <c r="M1999" s="110"/>
      <c r="N1999" s="110"/>
      <c r="O1999" s="145"/>
      <c r="P1999" s="110"/>
    </row>
    <row r="2000" spans="2:16" x14ac:dyDescent="0.25">
      <c r="B2000"/>
      <c r="C2000"/>
      <c r="D2000"/>
      <c r="F2000"/>
      <c r="K2000" s="87"/>
      <c r="L2000" s="110"/>
      <c r="M2000" s="110"/>
      <c r="N2000" s="110"/>
      <c r="O2000" s="145"/>
      <c r="P2000" s="110"/>
    </row>
    <row r="2001" spans="2:16" x14ac:dyDescent="0.25">
      <c r="B2001"/>
      <c r="C2001"/>
      <c r="D2001"/>
      <c r="F2001"/>
      <c r="K2001" s="87"/>
      <c r="L2001" s="110"/>
      <c r="M2001" s="110"/>
      <c r="N2001" s="110"/>
      <c r="O2001" s="145"/>
      <c r="P2001" s="110"/>
    </row>
    <row r="2002" spans="2:16" x14ac:dyDescent="0.25">
      <c r="B2002"/>
      <c r="C2002"/>
      <c r="D2002"/>
      <c r="F2002"/>
      <c r="K2002" s="87"/>
      <c r="L2002" s="110"/>
      <c r="M2002" s="110"/>
      <c r="N2002" s="110"/>
      <c r="O2002" s="145"/>
      <c r="P2002" s="110"/>
    </row>
    <row r="2003" spans="2:16" x14ac:dyDescent="0.25">
      <c r="B2003"/>
      <c r="C2003"/>
      <c r="D2003"/>
      <c r="F2003"/>
      <c r="K2003" s="87"/>
      <c r="L2003" s="110"/>
      <c r="M2003" s="110"/>
      <c r="N2003" s="110"/>
      <c r="O2003" s="145"/>
      <c r="P2003" s="110"/>
    </row>
    <row r="2004" spans="2:16" x14ac:dyDescent="0.25">
      <c r="B2004"/>
      <c r="C2004"/>
      <c r="D2004"/>
      <c r="F2004"/>
      <c r="K2004" s="87"/>
      <c r="L2004" s="110"/>
      <c r="M2004" s="110"/>
      <c r="N2004" s="110"/>
      <c r="O2004" s="145"/>
      <c r="P2004" s="110"/>
    </row>
    <row r="2005" spans="2:16" x14ac:dyDescent="0.25">
      <c r="B2005"/>
      <c r="C2005"/>
      <c r="D2005"/>
      <c r="F2005"/>
      <c r="K2005" s="87"/>
      <c r="L2005" s="110"/>
      <c r="M2005" s="110"/>
      <c r="N2005" s="110"/>
      <c r="O2005" s="145"/>
      <c r="P2005" s="110"/>
    </row>
    <row r="2006" spans="2:16" x14ac:dyDescent="0.25">
      <c r="B2006"/>
      <c r="C2006"/>
      <c r="D2006"/>
      <c r="F2006"/>
      <c r="K2006" s="87"/>
      <c r="L2006" s="110"/>
      <c r="M2006" s="110"/>
      <c r="N2006" s="110"/>
      <c r="O2006" s="145"/>
      <c r="P2006" s="110"/>
    </row>
    <row r="2007" spans="2:16" x14ac:dyDescent="0.25">
      <c r="B2007"/>
      <c r="C2007"/>
      <c r="D2007"/>
      <c r="F2007"/>
      <c r="K2007" s="87"/>
      <c r="L2007" s="110"/>
      <c r="M2007" s="110"/>
      <c r="N2007" s="110"/>
      <c r="O2007" s="145"/>
      <c r="P2007" s="110"/>
    </row>
    <row r="2008" spans="2:16" x14ac:dyDescent="0.25">
      <c r="B2008"/>
      <c r="C2008"/>
      <c r="D2008"/>
      <c r="F2008"/>
      <c r="K2008" s="87"/>
      <c r="L2008" s="110"/>
      <c r="M2008" s="110"/>
      <c r="N2008" s="110"/>
      <c r="O2008" s="145"/>
      <c r="P2008" s="110"/>
    </row>
    <row r="2009" spans="2:16" x14ac:dyDescent="0.25">
      <c r="B2009"/>
      <c r="C2009"/>
      <c r="D2009"/>
      <c r="F2009"/>
      <c r="K2009" s="87"/>
      <c r="L2009" s="110"/>
      <c r="M2009" s="110"/>
      <c r="N2009" s="110"/>
      <c r="O2009" s="145"/>
      <c r="P2009" s="110"/>
    </row>
    <row r="2010" spans="2:16" x14ac:dyDescent="0.25">
      <c r="B2010"/>
      <c r="C2010"/>
      <c r="D2010"/>
      <c r="F2010"/>
      <c r="K2010" s="87"/>
      <c r="L2010" s="110"/>
      <c r="M2010" s="110"/>
      <c r="N2010" s="110"/>
      <c r="O2010" s="145"/>
      <c r="P2010" s="110"/>
    </row>
    <row r="2011" spans="2:16" x14ac:dyDescent="0.25">
      <c r="B2011"/>
      <c r="C2011"/>
      <c r="D2011"/>
      <c r="F2011"/>
      <c r="K2011" s="87"/>
      <c r="L2011" s="110"/>
      <c r="M2011" s="110"/>
      <c r="N2011" s="110"/>
      <c r="O2011" s="145"/>
      <c r="P2011" s="110"/>
    </row>
    <row r="2012" spans="2:16" x14ac:dyDescent="0.25">
      <c r="B2012"/>
      <c r="C2012"/>
      <c r="D2012"/>
      <c r="F2012"/>
      <c r="K2012" s="87"/>
      <c r="L2012" s="110"/>
      <c r="M2012" s="110"/>
      <c r="N2012" s="110"/>
      <c r="O2012" s="145"/>
      <c r="P2012" s="110"/>
    </row>
    <row r="2013" spans="2:16" x14ac:dyDescent="0.25">
      <c r="B2013"/>
      <c r="C2013"/>
      <c r="D2013"/>
      <c r="F2013"/>
      <c r="K2013" s="87"/>
      <c r="L2013" s="110"/>
      <c r="M2013" s="110"/>
      <c r="N2013" s="110"/>
      <c r="O2013" s="145"/>
      <c r="P2013" s="110"/>
    </row>
    <row r="2014" spans="2:16" x14ac:dyDescent="0.25">
      <c r="B2014"/>
      <c r="C2014"/>
      <c r="D2014"/>
      <c r="F2014"/>
      <c r="K2014" s="87"/>
      <c r="L2014" s="110"/>
      <c r="M2014" s="110"/>
      <c r="N2014" s="110"/>
      <c r="O2014" s="145"/>
      <c r="P2014" s="110"/>
    </row>
    <row r="2015" spans="2:16" x14ac:dyDescent="0.25">
      <c r="B2015"/>
      <c r="C2015"/>
      <c r="D2015"/>
      <c r="F2015"/>
      <c r="K2015" s="87"/>
      <c r="L2015" s="110"/>
      <c r="M2015" s="110"/>
      <c r="N2015" s="110"/>
      <c r="O2015" s="145"/>
      <c r="P2015" s="110"/>
    </row>
    <row r="2016" spans="2:16" x14ac:dyDescent="0.25">
      <c r="B2016"/>
      <c r="C2016"/>
      <c r="D2016"/>
      <c r="F2016"/>
      <c r="K2016" s="87"/>
      <c r="L2016" s="110"/>
      <c r="M2016" s="110"/>
      <c r="N2016" s="110"/>
      <c r="O2016" s="145"/>
      <c r="P2016" s="110"/>
    </row>
    <row r="2017" spans="2:16" x14ac:dyDescent="0.25">
      <c r="B2017"/>
      <c r="C2017"/>
      <c r="D2017"/>
      <c r="F2017"/>
      <c r="K2017" s="87"/>
      <c r="L2017" s="110"/>
      <c r="M2017" s="110"/>
      <c r="N2017" s="110"/>
      <c r="O2017" s="145"/>
      <c r="P2017" s="110"/>
    </row>
    <row r="2018" spans="2:16" x14ac:dyDescent="0.25">
      <c r="B2018"/>
      <c r="C2018"/>
      <c r="D2018"/>
      <c r="F2018"/>
      <c r="K2018" s="87"/>
      <c r="L2018" s="110"/>
      <c r="M2018" s="110"/>
      <c r="N2018" s="110"/>
      <c r="O2018" s="145"/>
      <c r="P2018" s="110"/>
    </row>
    <row r="2019" spans="2:16" x14ac:dyDescent="0.25">
      <c r="B2019"/>
      <c r="C2019"/>
      <c r="D2019"/>
      <c r="F2019"/>
      <c r="K2019" s="87"/>
      <c r="L2019" s="110"/>
      <c r="M2019" s="110"/>
      <c r="N2019" s="110"/>
      <c r="O2019" s="145"/>
      <c r="P2019" s="110"/>
    </row>
    <row r="2020" spans="2:16" x14ac:dyDescent="0.25">
      <c r="B2020"/>
      <c r="C2020"/>
      <c r="D2020"/>
      <c r="F2020"/>
      <c r="K2020" s="87"/>
      <c r="L2020" s="110"/>
      <c r="M2020" s="110"/>
      <c r="N2020" s="110"/>
      <c r="O2020" s="145"/>
      <c r="P2020" s="110"/>
    </row>
    <row r="2021" spans="2:16" x14ac:dyDescent="0.25">
      <c r="B2021"/>
      <c r="C2021"/>
      <c r="D2021"/>
      <c r="F2021"/>
      <c r="K2021" s="87"/>
      <c r="L2021" s="110"/>
      <c r="M2021" s="110"/>
      <c r="N2021" s="110"/>
      <c r="O2021" s="145"/>
      <c r="P2021" s="110"/>
    </row>
    <row r="2022" spans="2:16" x14ac:dyDescent="0.25">
      <c r="B2022"/>
      <c r="C2022"/>
      <c r="D2022"/>
      <c r="F2022"/>
      <c r="K2022" s="87"/>
      <c r="L2022" s="110"/>
      <c r="M2022" s="110"/>
      <c r="N2022" s="110"/>
      <c r="O2022" s="145"/>
      <c r="P2022" s="110"/>
    </row>
    <row r="2023" spans="2:16" x14ac:dyDescent="0.25">
      <c r="B2023"/>
      <c r="C2023"/>
      <c r="D2023"/>
      <c r="F2023"/>
      <c r="K2023" s="87"/>
      <c r="L2023" s="110"/>
      <c r="M2023" s="110"/>
      <c r="N2023" s="110"/>
      <c r="O2023" s="145"/>
      <c r="P2023" s="110"/>
    </row>
    <row r="2024" spans="2:16" x14ac:dyDescent="0.25">
      <c r="B2024"/>
      <c r="C2024"/>
      <c r="D2024"/>
      <c r="F2024"/>
      <c r="K2024" s="87"/>
      <c r="L2024" s="110"/>
      <c r="M2024" s="110"/>
      <c r="N2024" s="110"/>
      <c r="O2024" s="145"/>
      <c r="P2024" s="110"/>
    </row>
    <row r="2025" spans="2:16" x14ac:dyDescent="0.25">
      <c r="B2025"/>
      <c r="C2025"/>
      <c r="D2025"/>
      <c r="F2025"/>
      <c r="K2025" s="87"/>
      <c r="L2025" s="110"/>
      <c r="M2025" s="110"/>
      <c r="N2025" s="110"/>
      <c r="O2025" s="145"/>
      <c r="P2025" s="110"/>
    </row>
    <row r="2026" spans="2:16" x14ac:dyDescent="0.25">
      <c r="B2026"/>
      <c r="C2026"/>
      <c r="D2026"/>
      <c r="F2026"/>
      <c r="K2026" s="87"/>
      <c r="L2026" s="110"/>
      <c r="M2026" s="110"/>
      <c r="N2026" s="110"/>
      <c r="O2026" s="145"/>
      <c r="P2026" s="110"/>
    </row>
    <row r="2027" spans="2:16" x14ac:dyDescent="0.25">
      <c r="B2027"/>
      <c r="C2027"/>
      <c r="D2027"/>
      <c r="F2027"/>
      <c r="K2027" s="87"/>
      <c r="L2027" s="110"/>
      <c r="M2027" s="110"/>
      <c r="N2027" s="110"/>
      <c r="O2027" s="145"/>
      <c r="P2027" s="110"/>
    </row>
    <row r="2028" spans="2:16" x14ac:dyDescent="0.25">
      <c r="B2028"/>
      <c r="C2028"/>
      <c r="D2028"/>
      <c r="F2028"/>
      <c r="K2028" s="87"/>
      <c r="L2028" s="110"/>
      <c r="M2028" s="110"/>
      <c r="N2028" s="110"/>
      <c r="O2028" s="145"/>
      <c r="P2028" s="110"/>
    </row>
    <row r="2029" spans="2:16" x14ac:dyDescent="0.25">
      <c r="B2029"/>
      <c r="C2029"/>
      <c r="D2029"/>
      <c r="F2029"/>
      <c r="K2029" s="87"/>
      <c r="L2029" s="110"/>
      <c r="M2029" s="110"/>
      <c r="N2029" s="110"/>
      <c r="O2029" s="145"/>
      <c r="P2029" s="110"/>
    </row>
    <row r="2030" spans="2:16" x14ac:dyDescent="0.25">
      <c r="B2030"/>
      <c r="C2030"/>
      <c r="D2030"/>
      <c r="F2030"/>
      <c r="K2030" s="87"/>
      <c r="L2030" s="110"/>
      <c r="M2030" s="110"/>
      <c r="N2030" s="110"/>
      <c r="O2030" s="145"/>
      <c r="P2030" s="110"/>
    </row>
    <row r="2031" spans="2:16" x14ac:dyDescent="0.25">
      <c r="B2031"/>
      <c r="C2031"/>
      <c r="D2031"/>
      <c r="F2031"/>
      <c r="K2031" s="87"/>
      <c r="L2031" s="110"/>
      <c r="M2031" s="110"/>
      <c r="N2031" s="110"/>
      <c r="O2031" s="145"/>
      <c r="P2031" s="110"/>
    </row>
    <row r="2032" spans="2:16" x14ac:dyDescent="0.25">
      <c r="B2032"/>
      <c r="C2032"/>
      <c r="D2032"/>
      <c r="F2032"/>
      <c r="K2032" s="87"/>
      <c r="L2032" s="110"/>
      <c r="M2032" s="110"/>
      <c r="N2032" s="110"/>
      <c r="O2032" s="145"/>
      <c r="P2032" s="110"/>
    </row>
    <row r="2033" spans="2:16" x14ac:dyDescent="0.25">
      <c r="B2033"/>
      <c r="C2033"/>
      <c r="D2033"/>
      <c r="F2033"/>
      <c r="K2033" s="87"/>
      <c r="L2033" s="110"/>
      <c r="M2033" s="110"/>
      <c r="N2033" s="110"/>
      <c r="O2033" s="145"/>
      <c r="P2033" s="110"/>
    </row>
    <row r="2034" spans="2:16" x14ac:dyDescent="0.25">
      <c r="B2034"/>
      <c r="C2034"/>
      <c r="D2034"/>
      <c r="F2034"/>
      <c r="K2034" s="87"/>
      <c r="L2034" s="110"/>
      <c r="M2034" s="110"/>
      <c r="N2034" s="110"/>
      <c r="O2034" s="145"/>
      <c r="P2034" s="110"/>
    </row>
    <row r="2035" spans="2:16" x14ac:dyDescent="0.25">
      <c r="B2035"/>
      <c r="C2035"/>
      <c r="D2035"/>
      <c r="F2035"/>
      <c r="K2035" s="87"/>
      <c r="L2035" s="110"/>
      <c r="M2035" s="110"/>
      <c r="N2035" s="110"/>
      <c r="O2035" s="145"/>
      <c r="P2035" s="110"/>
    </row>
    <row r="2036" spans="2:16" x14ac:dyDescent="0.25">
      <c r="B2036"/>
      <c r="C2036"/>
      <c r="D2036"/>
      <c r="F2036"/>
      <c r="K2036" s="87"/>
      <c r="L2036" s="110"/>
      <c r="M2036" s="110"/>
      <c r="N2036" s="110"/>
      <c r="O2036" s="145"/>
      <c r="P2036" s="110"/>
    </row>
    <row r="2037" spans="2:16" x14ac:dyDescent="0.25">
      <c r="B2037"/>
      <c r="C2037"/>
      <c r="D2037"/>
      <c r="F2037"/>
      <c r="K2037" s="87"/>
      <c r="L2037" s="110"/>
      <c r="M2037" s="110"/>
      <c r="N2037" s="110"/>
      <c r="O2037" s="145"/>
      <c r="P2037" s="110"/>
    </row>
    <row r="2038" spans="2:16" x14ac:dyDescent="0.25">
      <c r="B2038"/>
      <c r="C2038"/>
      <c r="D2038"/>
      <c r="F2038"/>
      <c r="K2038" s="87"/>
      <c r="L2038" s="110"/>
      <c r="M2038" s="110"/>
      <c r="N2038" s="110"/>
      <c r="O2038" s="145"/>
      <c r="P2038" s="110"/>
    </row>
    <row r="2039" spans="2:16" x14ac:dyDescent="0.25">
      <c r="B2039"/>
      <c r="C2039"/>
      <c r="D2039"/>
      <c r="F2039"/>
      <c r="K2039" s="87"/>
      <c r="L2039" s="110"/>
      <c r="M2039" s="110"/>
      <c r="N2039" s="110"/>
      <c r="O2039" s="145"/>
      <c r="P2039" s="110"/>
    </row>
    <row r="2040" spans="2:16" x14ac:dyDescent="0.25">
      <c r="B2040"/>
      <c r="C2040"/>
      <c r="D2040"/>
      <c r="F2040"/>
      <c r="K2040" s="87"/>
      <c r="L2040" s="110"/>
      <c r="M2040" s="110"/>
      <c r="N2040" s="110"/>
      <c r="O2040" s="145"/>
      <c r="P2040" s="110"/>
    </row>
    <row r="2041" spans="2:16" x14ac:dyDescent="0.25">
      <c r="B2041"/>
      <c r="C2041"/>
      <c r="D2041"/>
      <c r="F2041"/>
      <c r="K2041" s="87"/>
      <c r="L2041" s="110"/>
      <c r="M2041" s="110"/>
      <c r="N2041" s="110"/>
      <c r="O2041" s="145"/>
      <c r="P2041" s="110"/>
    </row>
    <row r="2042" spans="2:16" x14ac:dyDescent="0.25">
      <c r="B2042"/>
      <c r="C2042"/>
      <c r="D2042"/>
      <c r="F2042"/>
      <c r="K2042" s="87"/>
      <c r="L2042" s="110"/>
      <c r="M2042" s="110"/>
      <c r="N2042" s="110"/>
      <c r="O2042" s="145"/>
      <c r="P2042" s="110"/>
    </row>
    <row r="2043" spans="2:16" x14ac:dyDescent="0.25">
      <c r="B2043"/>
      <c r="C2043"/>
      <c r="D2043"/>
      <c r="F2043"/>
      <c r="K2043" s="87"/>
      <c r="L2043" s="110"/>
      <c r="M2043" s="110"/>
      <c r="N2043" s="110"/>
      <c r="O2043" s="145"/>
      <c r="P2043" s="110"/>
    </row>
    <row r="2044" spans="2:16" x14ac:dyDescent="0.25">
      <c r="B2044"/>
      <c r="C2044"/>
      <c r="D2044"/>
      <c r="F2044"/>
      <c r="K2044" s="87"/>
      <c r="L2044" s="110"/>
      <c r="M2044" s="110"/>
      <c r="N2044" s="110"/>
      <c r="O2044" s="145"/>
      <c r="P2044" s="110"/>
    </row>
    <row r="2045" spans="2:16" x14ac:dyDescent="0.25">
      <c r="B2045"/>
      <c r="C2045"/>
      <c r="D2045"/>
      <c r="F2045"/>
      <c r="K2045" s="87"/>
      <c r="L2045" s="110"/>
      <c r="M2045" s="110"/>
      <c r="N2045" s="110"/>
      <c r="O2045" s="145"/>
      <c r="P2045" s="110"/>
    </row>
    <row r="2046" spans="2:16" x14ac:dyDescent="0.25">
      <c r="B2046"/>
      <c r="C2046"/>
      <c r="D2046"/>
      <c r="F2046"/>
      <c r="K2046" s="87"/>
      <c r="L2046" s="110"/>
      <c r="M2046" s="110"/>
      <c r="N2046" s="110"/>
      <c r="O2046" s="145"/>
      <c r="P2046" s="110"/>
    </row>
    <row r="2047" spans="2:16" x14ac:dyDescent="0.25">
      <c r="B2047"/>
      <c r="C2047"/>
      <c r="D2047"/>
      <c r="F2047"/>
      <c r="K2047" s="87"/>
      <c r="L2047" s="110"/>
      <c r="M2047" s="110"/>
      <c r="N2047" s="110"/>
      <c r="O2047" s="145"/>
      <c r="P2047" s="110"/>
    </row>
    <row r="2048" spans="2:16" x14ac:dyDescent="0.25">
      <c r="B2048"/>
      <c r="C2048"/>
      <c r="D2048"/>
      <c r="F2048"/>
      <c r="K2048" s="87"/>
      <c r="L2048" s="110"/>
      <c r="M2048" s="110"/>
      <c r="N2048" s="110"/>
      <c r="O2048" s="145"/>
      <c r="P2048" s="110"/>
    </row>
    <row r="2049" spans="2:16" x14ac:dyDescent="0.25">
      <c r="B2049"/>
      <c r="C2049"/>
      <c r="D2049"/>
      <c r="F2049"/>
      <c r="K2049" s="87"/>
      <c r="L2049" s="110"/>
      <c r="M2049" s="110"/>
      <c r="N2049" s="110"/>
      <c r="O2049" s="145"/>
      <c r="P2049" s="110"/>
    </row>
    <row r="2050" spans="2:16" x14ac:dyDescent="0.25">
      <c r="B2050"/>
      <c r="C2050"/>
      <c r="D2050"/>
      <c r="F2050"/>
      <c r="K2050" s="87"/>
      <c r="L2050" s="110"/>
      <c r="M2050" s="110"/>
      <c r="N2050" s="110"/>
      <c r="O2050" s="145"/>
      <c r="P2050" s="110"/>
    </row>
    <row r="2051" spans="2:16" x14ac:dyDescent="0.25">
      <c r="B2051"/>
      <c r="C2051"/>
      <c r="D2051"/>
      <c r="F2051"/>
      <c r="K2051" s="87"/>
      <c r="L2051" s="110"/>
      <c r="M2051" s="110"/>
      <c r="N2051" s="110"/>
      <c r="O2051" s="145"/>
      <c r="P2051" s="110"/>
    </row>
    <row r="2052" spans="2:16" x14ac:dyDescent="0.25">
      <c r="B2052"/>
      <c r="C2052"/>
      <c r="D2052"/>
      <c r="F2052"/>
      <c r="K2052" s="87"/>
      <c r="L2052" s="110"/>
      <c r="M2052" s="110"/>
      <c r="N2052" s="110"/>
      <c r="O2052" s="145"/>
      <c r="P2052" s="110"/>
    </row>
    <row r="2053" spans="2:16" x14ac:dyDescent="0.25">
      <c r="B2053"/>
      <c r="C2053"/>
      <c r="D2053"/>
      <c r="F2053"/>
      <c r="K2053" s="87"/>
      <c r="L2053" s="110"/>
      <c r="M2053" s="110"/>
      <c r="N2053" s="110"/>
      <c r="O2053" s="145"/>
      <c r="P2053" s="110"/>
    </row>
    <row r="2054" spans="2:16" x14ac:dyDescent="0.25">
      <c r="B2054"/>
      <c r="C2054"/>
      <c r="D2054"/>
      <c r="F2054"/>
      <c r="K2054" s="87"/>
      <c r="L2054" s="110"/>
      <c r="M2054" s="110"/>
      <c r="N2054" s="110"/>
      <c r="O2054" s="145"/>
      <c r="P2054" s="110"/>
    </row>
    <row r="2055" spans="2:16" x14ac:dyDescent="0.25">
      <c r="B2055"/>
      <c r="C2055"/>
      <c r="D2055"/>
      <c r="F2055"/>
      <c r="K2055" s="87"/>
      <c r="L2055" s="110"/>
      <c r="M2055" s="110"/>
      <c r="N2055" s="110"/>
      <c r="O2055" s="145"/>
      <c r="P2055" s="110"/>
    </row>
    <row r="2056" spans="2:16" x14ac:dyDescent="0.25">
      <c r="B2056"/>
      <c r="C2056"/>
      <c r="D2056"/>
      <c r="F2056"/>
      <c r="K2056" s="87"/>
      <c r="L2056" s="110"/>
      <c r="M2056" s="110"/>
      <c r="N2056" s="110"/>
      <c r="O2056" s="145"/>
      <c r="P2056" s="110"/>
    </row>
    <row r="2057" spans="2:16" x14ac:dyDescent="0.25">
      <c r="B2057"/>
      <c r="C2057"/>
      <c r="D2057"/>
      <c r="F2057"/>
      <c r="K2057" s="87"/>
      <c r="L2057" s="110"/>
      <c r="M2057" s="110"/>
      <c r="N2057" s="110"/>
      <c r="O2057" s="145"/>
      <c r="P2057" s="110"/>
    </row>
    <row r="2058" spans="2:16" x14ac:dyDescent="0.25">
      <c r="B2058"/>
      <c r="C2058"/>
      <c r="D2058"/>
      <c r="F2058"/>
      <c r="K2058" s="87"/>
      <c r="L2058" s="110"/>
      <c r="M2058" s="110"/>
      <c r="N2058" s="110"/>
      <c r="O2058" s="145"/>
      <c r="P2058" s="110"/>
    </row>
    <row r="2059" spans="2:16" x14ac:dyDescent="0.25">
      <c r="B2059"/>
      <c r="C2059"/>
      <c r="D2059"/>
      <c r="F2059"/>
      <c r="K2059" s="87"/>
      <c r="L2059" s="110"/>
      <c r="M2059" s="110"/>
      <c r="N2059" s="110"/>
      <c r="O2059" s="145"/>
      <c r="P2059" s="110"/>
    </row>
    <row r="2060" spans="2:16" x14ac:dyDescent="0.25">
      <c r="B2060"/>
      <c r="C2060"/>
      <c r="D2060"/>
      <c r="F2060"/>
      <c r="K2060" s="87"/>
      <c r="L2060" s="110"/>
      <c r="M2060" s="110"/>
      <c r="N2060" s="110"/>
      <c r="O2060" s="145"/>
      <c r="P2060" s="110"/>
    </row>
    <row r="2061" spans="2:16" x14ac:dyDescent="0.25">
      <c r="B2061"/>
      <c r="C2061"/>
      <c r="D2061"/>
      <c r="F2061"/>
      <c r="K2061" s="87"/>
      <c r="L2061" s="110"/>
      <c r="M2061" s="110"/>
      <c r="N2061" s="110"/>
      <c r="O2061" s="145"/>
      <c r="P2061" s="110"/>
    </row>
    <row r="2062" spans="2:16" x14ac:dyDescent="0.25">
      <c r="B2062"/>
      <c r="C2062"/>
      <c r="D2062"/>
      <c r="F2062"/>
      <c r="K2062" s="87"/>
      <c r="L2062" s="110"/>
      <c r="M2062" s="110"/>
      <c r="N2062" s="110"/>
      <c r="O2062" s="145"/>
      <c r="P2062" s="110"/>
    </row>
    <row r="2063" spans="2:16" x14ac:dyDescent="0.25">
      <c r="B2063"/>
      <c r="C2063"/>
      <c r="D2063"/>
      <c r="F2063"/>
      <c r="K2063" s="87"/>
      <c r="L2063" s="110"/>
      <c r="M2063" s="110"/>
      <c r="N2063" s="110"/>
      <c r="O2063" s="145"/>
      <c r="P2063" s="110"/>
    </row>
    <row r="2064" spans="2:16" x14ac:dyDescent="0.25">
      <c r="B2064"/>
      <c r="C2064"/>
      <c r="D2064"/>
      <c r="F2064"/>
      <c r="K2064" s="87"/>
      <c r="L2064" s="110"/>
      <c r="M2064" s="110"/>
      <c r="N2064" s="110"/>
      <c r="O2064" s="145"/>
      <c r="P2064" s="110"/>
    </row>
    <row r="2065" spans="2:16" x14ac:dyDescent="0.25">
      <c r="B2065"/>
      <c r="C2065"/>
      <c r="D2065"/>
      <c r="F2065"/>
      <c r="K2065" s="87"/>
      <c r="L2065" s="110"/>
      <c r="M2065" s="110"/>
      <c r="N2065" s="110"/>
      <c r="O2065" s="145"/>
      <c r="P2065" s="110"/>
    </row>
    <row r="2066" spans="2:16" x14ac:dyDescent="0.25">
      <c r="B2066"/>
      <c r="C2066"/>
      <c r="D2066"/>
      <c r="F2066"/>
      <c r="K2066" s="87"/>
      <c r="L2066" s="110"/>
      <c r="M2066" s="110"/>
      <c r="N2066" s="110"/>
      <c r="O2066" s="145"/>
      <c r="P2066" s="110"/>
    </row>
    <row r="2067" spans="2:16" x14ac:dyDescent="0.25">
      <c r="B2067"/>
      <c r="C2067"/>
      <c r="D2067"/>
      <c r="F2067"/>
      <c r="K2067" s="87"/>
      <c r="L2067" s="110"/>
      <c r="M2067" s="110"/>
      <c r="N2067" s="110"/>
      <c r="O2067" s="145"/>
      <c r="P2067" s="110"/>
    </row>
    <row r="2068" spans="2:16" x14ac:dyDescent="0.25">
      <c r="B2068"/>
      <c r="C2068"/>
      <c r="D2068"/>
      <c r="F2068"/>
      <c r="K2068" s="87"/>
      <c r="L2068" s="110"/>
      <c r="M2068" s="110"/>
      <c r="N2068" s="110"/>
      <c r="O2068" s="145"/>
      <c r="P2068" s="110"/>
    </row>
    <row r="2069" spans="2:16" x14ac:dyDescent="0.25">
      <c r="B2069"/>
      <c r="C2069"/>
      <c r="D2069"/>
      <c r="F2069"/>
      <c r="K2069" s="87"/>
      <c r="L2069" s="110"/>
      <c r="M2069" s="110"/>
      <c r="N2069" s="110"/>
      <c r="O2069" s="145"/>
      <c r="P2069" s="110"/>
    </row>
    <row r="2070" spans="2:16" x14ac:dyDescent="0.25">
      <c r="B2070"/>
      <c r="C2070"/>
      <c r="D2070"/>
      <c r="F2070"/>
      <c r="K2070" s="87"/>
      <c r="L2070" s="110"/>
      <c r="M2070" s="110"/>
      <c r="N2070" s="110"/>
      <c r="O2070" s="145"/>
      <c r="P2070" s="110"/>
    </row>
    <row r="2071" spans="2:16" x14ac:dyDescent="0.25">
      <c r="B2071"/>
      <c r="C2071"/>
      <c r="D2071"/>
      <c r="F2071"/>
      <c r="K2071" s="87"/>
      <c r="L2071" s="110"/>
      <c r="M2071" s="110"/>
      <c r="N2071" s="110"/>
      <c r="O2071" s="145"/>
      <c r="P2071" s="110"/>
    </row>
    <row r="2072" spans="2:16" x14ac:dyDescent="0.25">
      <c r="B2072"/>
      <c r="C2072"/>
      <c r="D2072"/>
      <c r="F2072"/>
      <c r="K2072" s="87"/>
      <c r="L2072" s="110"/>
      <c r="M2072" s="110"/>
      <c r="N2072" s="110"/>
      <c r="O2072" s="145"/>
      <c r="P2072" s="110"/>
    </row>
    <row r="2073" spans="2:16" x14ac:dyDescent="0.25">
      <c r="B2073"/>
      <c r="C2073"/>
      <c r="D2073"/>
      <c r="F2073"/>
      <c r="K2073" s="87"/>
      <c r="L2073" s="110"/>
      <c r="M2073" s="110"/>
      <c r="N2073" s="110"/>
      <c r="O2073" s="145"/>
      <c r="P2073" s="110"/>
    </row>
    <row r="2074" spans="2:16" x14ac:dyDescent="0.25">
      <c r="B2074"/>
      <c r="C2074"/>
      <c r="D2074"/>
      <c r="F2074"/>
      <c r="K2074" s="87"/>
      <c r="L2074" s="110"/>
      <c r="M2074" s="110"/>
      <c r="N2074" s="110"/>
      <c r="O2074" s="145"/>
      <c r="P2074" s="110"/>
    </row>
    <row r="2075" spans="2:16" x14ac:dyDescent="0.25">
      <c r="B2075"/>
      <c r="C2075"/>
      <c r="D2075"/>
      <c r="F2075"/>
      <c r="K2075" s="87"/>
      <c r="L2075" s="110"/>
      <c r="M2075" s="110"/>
      <c r="N2075" s="110"/>
      <c r="O2075" s="145"/>
      <c r="P2075" s="110"/>
    </row>
    <row r="2076" spans="2:16" x14ac:dyDescent="0.25">
      <c r="B2076"/>
      <c r="C2076"/>
      <c r="D2076"/>
      <c r="F2076"/>
      <c r="K2076" s="87"/>
      <c r="L2076" s="110"/>
      <c r="M2076" s="110"/>
      <c r="N2076" s="110"/>
      <c r="O2076" s="145"/>
      <c r="P2076" s="110"/>
    </row>
    <row r="2077" spans="2:16" x14ac:dyDescent="0.25">
      <c r="B2077"/>
      <c r="C2077"/>
      <c r="D2077"/>
      <c r="F2077"/>
      <c r="K2077" s="87"/>
      <c r="L2077" s="110"/>
      <c r="M2077" s="110"/>
      <c r="N2077" s="110"/>
      <c r="O2077" s="145"/>
      <c r="P2077" s="110"/>
    </row>
    <row r="2078" spans="2:16" x14ac:dyDescent="0.25">
      <c r="B2078"/>
      <c r="C2078"/>
      <c r="D2078"/>
      <c r="F2078"/>
      <c r="K2078" s="87"/>
      <c r="L2078" s="110"/>
      <c r="M2078" s="110"/>
      <c r="N2078" s="110"/>
      <c r="O2078" s="145"/>
      <c r="P2078" s="110"/>
    </row>
    <row r="2079" spans="2:16" x14ac:dyDescent="0.25">
      <c r="B2079"/>
      <c r="C2079"/>
      <c r="D2079"/>
      <c r="F2079"/>
      <c r="K2079" s="87"/>
      <c r="L2079" s="110"/>
      <c r="M2079" s="110"/>
      <c r="N2079" s="110"/>
      <c r="O2079" s="145"/>
      <c r="P2079" s="110"/>
    </row>
    <row r="2080" spans="2:16" x14ac:dyDescent="0.25">
      <c r="B2080"/>
      <c r="C2080"/>
      <c r="D2080"/>
      <c r="F2080"/>
      <c r="K2080" s="87"/>
      <c r="L2080" s="110"/>
      <c r="M2080" s="110"/>
      <c r="N2080" s="110"/>
      <c r="O2080" s="145"/>
      <c r="P2080" s="110"/>
    </row>
    <row r="2081" spans="2:16" x14ac:dyDescent="0.25">
      <c r="B2081"/>
      <c r="C2081"/>
      <c r="D2081"/>
      <c r="F2081"/>
      <c r="K2081" s="87"/>
      <c r="L2081" s="110"/>
      <c r="M2081" s="110"/>
      <c r="N2081" s="110"/>
      <c r="O2081" s="145"/>
      <c r="P2081" s="110"/>
    </row>
    <row r="2082" spans="2:16" x14ac:dyDescent="0.25">
      <c r="B2082"/>
      <c r="C2082"/>
      <c r="D2082"/>
      <c r="F2082"/>
      <c r="K2082" s="87"/>
      <c r="L2082" s="110"/>
      <c r="M2082" s="110"/>
      <c r="N2082" s="110"/>
      <c r="O2082" s="145"/>
      <c r="P2082" s="110"/>
    </row>
    <row r="2083" spans="2:16" x14ac:dyDescent="0.25">
      <c r="B2083"/>
      <c r="C2083"/>
      <c r="D2083"/>
      <c r="F2083"/>
      <c r="K2083" s="87"/>
      <c r="L2083" s="110"/>
      <c r="M2083" s="110"/>
      <c r="N2083" s="110"/>
      <c r="O2083" s="145"/>
      <c r="P2083" s="110"/>
    </row>
    <row r="2084" spans="2:16" x14ac:dyDescent="0.25">
      <c r="B2084"/>
      <c r="C2084"/>
      <c r="D2084"/>
      <c r="F2084"/>
      <c r="K2084" s="87"/>
      <c r="L2084" s="110"/>
      <c r="M2084" s="110"/>
      <c r="N2084" s="110"/>
      <c r="O2084" s="145"/>
      <c r="P2084" s="110"/>
    </row>
    <row r="2085" spans="2:16" x14ac:dyDescent="0.25">
      <c r="B2085"/>
      <c r="C2085"/>
      <c r="D2085"/>
      <c r="F2085"/>
      <c r="K2085" s="87"/>
      <c r="L2085" s="110"/>
      <c r="M2085" s="110"/>
      <c r="N2085" s="110"/>
      <c r="O2085" s="145"/>
      <c r="P2085" s="110"/>
    </row>
    <row r="2086" spans="2:16" x14ac:dyDescent="0.25">
      <c r="B2086"/>
      <c r="C2086"/>
      <c r="D2086"/>
      <c r="F2086"/>
      <c r="K2086" s="87"/>
      <c r="L2086" s="110"/>
      <c r="M2086" s="110"/>
      <c r="N2086" s="110"/>
      <c r="O2086" s="145"/>
      <c r="P2086" s="110"/>
    </row>
    <row r="2087" spans="2:16" x14ac:dyDescent="0.25">
      <c r="B2087"/>
      <c r="C2087"/>
      <c r="D2087"/>
      <c r="F2087"/>
      <c r="K2087" s="87"/>
      <c r="L2087" s="110"/>
      <c r="M2087" s="110"/>
      <c r="N2087" s="110"/>
      <c r="O2087" s="145"/>
      <c r="P2087" s="110"/>
    </row>
    <row r="2088" spans="2:16" x14ac:dyDescent="0.25">
      <c r="B2088"/>
      <c r="C2088"/>
      <c r="D2088"/>
      <c r="F2088"/>
      <c r="K2088" s="87"/>
      <c r="L2088" s="110"/>
      <c r="M2088" s="110"/>
      <c r="N2088" s="110"/>
      <c r="O2088" s="145"/>
      <c r="P2088" s="110"/>
    </row>
    <row r="2089" spans="2:16" x14ac:dyDescent="0.25">
      <c r="B2089"/>
      <c r="C2089"/>
      <c r="D2089"/>
      <c r="F2089"/>
      <c r="K2089" s="87"/>
      <c r="L2089" s="110"/>
      <c r="M2089" s="110"/>
      <c r="N2089" s="110"/>
      <c r="O2089" s="145"/>
      <c r="P2089" s="110"/>
    </row>
    <row r="2090" spans="2:16" x14ac:dyDescent="0.25">
      <c r="B2090"/>
      <c r="C2090"/>
      <c r="D2090"/>
      <c r="F2090"/>
      <c r="K2090" s="87"/>
      <c r="L2090" s="110"/>
      <c r="M2090" s="110"/>
      <c r="N2090" s="110"/>
      <c r="O2090" s="145"/>
      <c r="P2090" s="110"/>
    </row>
    <row r="2091" spans="2:16" x14ac:dyDescent="0.25">
      <c r="B2091"/>
      <c r="C2091"/>
      <c r="D2091"/>
      <c r="F2091"/>
      <c r="K2091" s="87"/>
      <c r="L2091" s="110"/>
      <c r="M2091" s="110"/>
      <c r="N2091" s="110"/>
      <c r="O2091" s="145"/>
      <c r="P2091" s="110"/>
    </row>
    <row r="2092" spans="2:16" x14ac:dyDescent="0.25">
      <c r="B2092"/>
      <c r="C2092"/>
      <c r="D2092"/>
      <c r="F2092"/>
      <c r="K2092" s="87"/>
      <c r="L2092" s="110"/>
      <c r="M2092" s="110"/>
      <c r="N2092" s="110"/>
      <c r="O2092" s="145"/>
      <c r="P2092" s="110"/>
    </row>
    <row r="2093" spans="2:16" x14ac:dyDescent="0.25">
      <c r="B2093"/>
      <c r="C2093"/>
      <c r="D2093"/>
      <c r="F2093"/>
      <c r="K2093" s="87"/>
      <c r="L2093" s="110"/>
      <c r="M2093" s="110"/>
      <c r="N2093" s="110"/>
      <c r="O2093" s="145"/>
      <c r="P2093" s="110"/>
    </row>
    <row r="2094" spans="2:16" x14ac:dyDescent="0.25">
      <c r="B2094"/>
      <c r="C2094"/>
      <c r="D2094"/>
      <c r="F2094"/>
      <c r="K2094" s="87"/>
      <c r="L2094" s="110"/>
      <c r="M2094" s="110"/>
      <c r="N2094" s="110"/>
      <c r="O2094" s="145"/>
      <c r="P2094" s="110"/>
    </row>
    <row r="2095" spans="2:16" x14ac:dyDescent="0.25">
      <c r="B2095"/>
      <c r="C2095"/>
      <c r="D2095"/>
      <c r="F2095"/>
      <c r="K2095" s="87"/>
      <c r="L2095" s="110"/>
      <c r="M2095" s="110"/>
      <c r="N2095" s="110"/>
      <c r="O2095" s="145"/>
      <c r="P2095" s="110"/>
    </row>
    <row r="2096" spans="2:16" x14ac:dyDescent="0.25">
      <c r="B2096"/>
      <c r="C2096"/>
      <c r="D2096"/>
      <c r="F2096"/>
      <c r="K2096" s="87"/>
      <c r="L2096" s="110"/>
      <c r="M2096" s="110"/>
      <c r="N2096" s="110"/>
      <c r="O2096" s="145"/>
      <c r="P2096" s="110"/>
    </row>
    <row r="2097" spans="2:16" x14ac:dyDescent="0.25">
      <c r="B2097"/>
      <c r="C2097"/>
      <c r="D2097"/>
      <c r="F2097"/>
      <c r="K2097" s="87"/>
      <c r="L2097" s="110"/>
      <c r="M2097" s="110"/>
      <c r="N2097" s="110"/>
      <c r="O2097" s="145"/>
      <c r="P2097" s="110"/>
    </row>
    <row r="2098" spans="2:16" x14ac:dyDescent="0.25">
      <c r="B2098"/>
      <c r="C2098"/>
      <c r="D2098"/>
      <c r="F2098"/>
      <c r="K2098" s="87"/>
      <c r="L2098" s="110"/>
      <c r="M2098" s="110"/>
      <c r="N2098" s="110"/>
      <c r="O2098" s="145"/>
      <c r="P2098" s="110"/>
    </row>
    <row r="2099" spans="2:16" x14ac:dyDescent="0.25">
      <c r="B2099"/>
      <c r="C2099"/>
      <c r="D2099"/>
      <c r="F2099"/>
      <c r="K2099" s="87"/>
      <c r="L2099" s="110"/>
      <c r="M2099" s="110"/>
      <c r="N2099" s="110"/>
      <c r="O2099" s="145"/>
      <c r="P2099" s="110"/>
    </row>
    <row r="2100" spans="2:16" x14ac:dyDescent="0.25">
      <c r="B2100"/>
      <c r="C2100"/>
      <c r="D2100"/>
      <c r="F2100"/>
      <c r="K2100" s="87"/>
      <c r="L2100" s="110"/>
      <c r="M2100" s="110"/>
      <c r="N2100" s="110"/>
      <c r="O2100" s="145"/>
      <c r="P2100" s="110"/>
    </row>
    <row r="2101" spans="2:16" x14ac:dyDescent="0.25">
      <c r="B2101"/>
      <c r="C2101"/>
      <c r="D2101"/>
      <c r="F2101"/>
      <c r="K2101" s="87"/>
      <c r="L2101" s="110"/>
      <c r="M2101" s="110"/>
      <c r="N2101" s="110"/>
      <c r="O2101" s="145"/>
      <c r="P2101" s="110"/>
    </row>
    <row r="2102" spans="2:16" x14ac:dyDescent="0.25">
      <c r="B2102"/>
      <c r="C2102"/>
      <c r="D2102"/>
      <c r="F2102"/>
      <c r="K2102" s="87"/>
      <c r="L2102" s="110"/>
      <c r="M2102" s="110"/>
      <c r="N2102" s="110"/>
      <c r="O2102" s="145"/>
      <c r="P2102" s="110"/>
    </row>
    <row r="2103" spans="2:16" x14ac:dyDescent="0.25">
      <c r="B2103"/>
      <c r="C2103"/>
      <c r="D2103"/>
      <c r="F2103"/>
      <c r="K2103" s="87"/>
      <c r="L2103" s="110"/>
      <c r="M2103" s="110"/>
      <c r="N2103" s="110"/>
      <c r="O2103" s="145"/>
      <c r="P2103" s="110"/>
    </row>
    <row r="2104" spans="2:16" x14ac:dyDescent="0.25">
      <c r="B2104"/>
      <c r="C2104"/>
      <c r="D2104"/>
      <c r="F2104"/>
      <c r="K2104" s="87"/>
      <c r="L2104" s="110"/>
      <c r="M2104" s="110"/>
      <c r="N2104" s="110"/>
      <c r="O2104" s="145"/>
      <c r="P2104" s="110"/>
    </row>
    <row r="2105" spans="2:16" x14ac:dyDescent="0.25">
      <c r="B2105"/>
      <c r="C2105"/>
      <c r="D2105"/>
      <c r="F2105"/>
      <c r="K2105" s="87"/>
      <c r="L2105" s="110"/>
      <c r="M2105" s="110"/>
      <c r="N2105" s="110"/>
      <c r="O2105" s="145"/>
      <c r="P2105" s="110"/>
    </row>
    <row r="2106" spans="2:16" x14ac:dyDescent="0.25">
      <c r="B2106"/>
      <c r="C2106"/>
      <c r="D2106"/>
      <c r="F2106"/>
      <c r="K2106" s="87"/>
      <c r="L2106" s="110"/>
      <c r="M2106" s="110"/>
      <c r="N2106" s="110"/>
      <c r="O2106" s="145"/>
      <c r="P2106" s="110"/>
    </row>
    <row r="2107" spans="2:16" x14ac:dyDescent="0.25">
      <c r="B2107"/>
      <c r="C2107"/>
      <c r="D2107"/>
      <c r="F2107"/>
      <c r="K2107" s="87"/>
      <c r="L2107" s="110"/>
      <c r="M2107" s="110"/>
      <c r="N2107" s="110"/>
      <c r="O2107" s="145"/>
      <c r="P2107" s="110"/>
    </row>
    <row r="2108" spans="2:16" x14ac:dyDescent="0.25">
      <c r="B2108"/>
      <c r="C2108"/>
      <c r="D2108"/>
      <c r="F2108"/>
      <c r="K2108" s="87"/>
      <c r="L2108" s="110"/>
      <c r="M2108" s="110"/>
      <c r="N2108" s="110"/>
      <c r="O2108" s="145"/>
      <c r="P2108" s="110"/>
    </row>
    <row r="2109" spans="2:16" x14ac:dyDescent="0.25">
      <c r="B2109"/>
      <c r="C2109"/>
      <c r="D2109"/>
      <c r="F2109"/>
      <c r="K2109" s="87"/>
      <c r="L2109" s="110"/>
      <c r="M2109" s="110"/>
      <c r="N2109" s="110"/>
      <c r="O2109" s="145"/>
      <c r="P2109" s="110"/>
    </row>
    <row r="2110" spans="2:16" x14ac:dyDescent="0.25">
      <c r="B2110"/>
      <c r="C2110"/>
      <c r="D2110"/>
      <c r="F2110"/>
      <c r="K2110" s="87"/>
      <c r="L2110" s="110"/>
      <c r="M2110" s="110"/>
      <c r="N2110" s="110"/>
      <c r="O2110" s="145"/>
      <c r="P2110" s="110"/>
    </row>
    <row r="2111" spans="2:16" x14ac:dyDescent="0.25">
      <c r="B2111"/>
      <c r="C2111"/>
      <c r="D2111"/>
      <c r="F2111"/>
      <c r="K2111" s="87"/>
      <c r="L2111" s="110"/>
      <c r="M2111" s="110"/>
      <c r="N2111" s="110"/>
      <c r="O2111" s="145"/>
      <c r="P2111" s="110"/>
    </row>
    <row r="2112" spans="2:16" x14ac:dyDescent="0.25">
      <c r="B2112"/>
      <c r="C2112"/>
      <c r="D2112"/>
      <c r="F2112"/>
      <c r="K2112" s="87"/>
      <c r="L2112" s="110"/>
      <c r="M2112" s="110"/>
      <c r="N2112" s="110"/>
      <c r="O2112" s="145"/>
      <c r="P2112" s="110"/>
    </row>
    <row r="2113" spans="2:16" x14ac:dyDescent="0.25">
      <c r="B2113"/>
      <c r="C2113"/>
      <c r="D2113"/>
      <c r="F2113"/>
      <c r="K2113" s="87"/>
      <c r="L2113" s="110"/>
      <c r="M2113" s="110"/>
      <c r="N2113" s="110"/>
      <c r="O2113" s="145"/>
      <c r="P2113" s="110"/>
    </row>
    <row r="2114" spans="2:16" x14ac:dyDescent="0.25">
      <c r="B2114"/>
      <c r="C2114"/>
      <c r="D2114"/>
      <c r="F2114"/>
      <c r="K2114" s="87"/>
      <c r="L2114" s="110"/>
      <c r="M2114" s="110"/>
      <c r="N2114" s="110"/>
      <c r="O2114" s="145"/>
      <c r="P2114" s="110"/>
    </row>
    <row r="2115" spans="2:16" x14ac:dyDescent="0.25">
      <c r="B2115"/>
      <c r="C2115"/>
      <c r="D2115"/>
      <c r="F2115"/>
      <c r="K2115" s="87"/>
      <c r="L2115" s="110"/>
      <c r="M2115" s="110"/>
      <c r="N2115" s="110"/>
      <c r="O2115" s="145"/>
      <c r="P2115" s="110"/>
    </row>
    <row r="2116" spans="2:16" x14ac:dyDescent="0.25">
      <c r="B2116"/>
      <c r="C2116"/>
      <c r="D2116"/>
      <c r="F2116"/>
      <c r="K2116" s="87"/>
      <c r="L2116" s="110"/>
      <c r="M2116" s="110"/>
      <c r="N2116" s="110"/>
      <c r="O2116" s="145"/>
      <c r="P2116" s="110"/>
    </row>
    <row r="2117" spans="2:16" x14ac:dyDescent="0.25">
      <c r="B2117"/>
      <c r="C2117"/>
      <c r="D2117"/>
      <c r="F2117"/>
      <c r="K2117" s="87"/>
      <c r="L2117" s="110"/>
      <c r="M2117" s="110"/>
      <c r="N2117" s="110"/>
      <c r="O2117" s="145"/>
      <c r="P2117" s="110"/>
    </row>
    <row r="2118" spans="2:16" x14ac:dyDescent="0.25">
      <c r="B2118"/>
      <c r="C2118"/>
      <c r="D2118"/>
      <c r="F2118"/>
      <c r="K2118" s="87"/>
      <c r="L2118" s="110"/>
      <c r="M2118" s="110"/>
      <c r="N2118" s="110"/>
      <c r="O2118" s="145"/>
      <c r="P2118" s="110"/>
    </row>
    <row r="2119" spans="2:16" x14ac:dyDescent="0.25">
      <c r="B2119"/>
      <c r="C2119"/>
      <c r="D2119"/>
      <c r="F2119"/>
      <c r="K2119" s="87"/>
      <c r="L2119" s="110"/>
      <c r="M2119" s="110"/>
      <c r="N2119" s="110"/>
      <c r="O2119" s="145"/>
      <c r="P2119" s="110"/>
    </row>
    <row r="2120" spans="2:16" x14ac:dyDescent="0.25">
      <c r="B2120"/>
      <c r="C2120"/>
      <c r="D2120"/>
      <c r="F2120"/>
      <c r="K2120" s="87"/>
      <c r="L2120" s="110"/>
      <c r="M2120" s="110"/>
      <c r="N2120" s="110"/>
      <c r="O2120" s="145"/>
      <c r="P2120" s="110"/>
    </row>
    <row r="2121" spans="2:16" x14ac:dyDescent="0.25">
      <c r="B2121"/>
      <c r="C2121"/>
      <c r="D2121"/>
      <c r="F2121"/>
      <c r="K2121" s="87"/>
      <c r="L2121" s="110"/>
      <c r="M2121" s="110"/>
      <c r="N2121" s="110"/>
      <c r="O2121" s="145"/>
      <c r="P2121" s="110"/>
    </row>
    <row r="2122" spans="2:16" x14ac:dyDescent="0.25">
      <c r="B2122"/>
      <c r="C2122"/>
      <c r="D2122"/>
      <c r="F2122"/>
      <c r="K2122" s="87"/>
      <c r="L2122" s="110"/>
      <c r="M2122" s="110"/>
      <c r="N2122" s="110"/>
      <c r="O2122" s="145"/>
      <c r="P2122" s="110"/>
    </row>
    <row r="2123" spans="2:16" x14ac:dyDescent="0.25">
      <c r="B2123"/>
      <c r="C2123"/>
      <c r="D2123"/>
      <c r="F2123"/>
      <c r="K2123" s="87"/>
      <c r="L2123" s="110"/>
      <c r="M2123" s="110"/>
      <c r="N2123" s="110"/>
      <c r="O2123" s="145"/>
      <c r="P2123" s="110"/>
    </row>
    <row r="2124" spans="2:16" x14ac:dyDescent="0.25">
      <c r="B2124"/>
      <c r="C2124"/>
      <c r="D2124"/>
      <c r="F2124"/>
      <c r="K2124" s="87"/>
      <c r="L2124" s="110"/>
      <c r="M2124" s="110"/>
      <c r="N2124" s="110"/>
      <c r="O2124" s="145"/>
      <c r="P2124" s="110"/>
    </row>
    <row r="2125" spans="2:16" x14ac:dyDescent="0.25">
      <c r="B2125"/>
      <c r="C2125"/>
      <c r="D2125"/>
      <c r="F2125"/>
      <c r="K2125" s="87"/>
      <c r="L2125" s="110"/>
      <c r="M2125" s="110"/>
      <c r="N2125" s="110"/>
      <c r="O2125" s="145"/>
      <c r="P2125" s="110"/>
    </row>
    <row r="2126" spans="2:16" x14ac:dyDescent="0.25">
      <c r="B2126"/>
      <c r="C2126"/>
      <c r="D2126"/>
      <c r="F2126"/>
      <c r="K2126" s="87"/>
      <c r="L2126" s="110"/>
      <c r="M2126" s="110"/>
      <c r="N2126" s="110"/>
      <c r="O2126" s="145"/>
      <c r="P2126" s="110"/>
    </row>
    <row r="2127" spans="2:16" x14ac:dyDescent="0.25">
      <c r="B2127"/>
      <c r="C2127"/>
      <c r="D2127"/>
      <c r="F2127"/>
      <c r="K2127" s="87"/>
      <c r="L2127" s="110"/>
      <c r="M2127" s="110"/>
      <c r="N2127" s="110"/>
      <c r="O2127" s="145"/>
      <c r="P2127" s="110"/>
    </row>
    <row r="2128" spans="2:16" x14ac:dyDescent="0.25">
      <c r="B2128"/>
      <c r="C2128"/>
      <c r="D2128"/>
      <c r="F2128"/>
      <c r="K2128" s="87"/>
      <c r="L2128" s="110"/>
      <c r="M2128" s="110"/>
      <c r="N2128" s="110"/>
      <c r="O2128" s="145"/>
      <c r="P2128" s="110"/>
    </row>
    <row r="2129" spans="2:16" x14ac:dyDescent="0.25">
      <c r="B2129"/>
      <c r="C2129"/>
      <c r="D2129"/>
      <c r="F2129"/>
      <c r="K2129" s="87"/>
      <c r="L2129" s="110"/>
      <c r="M2129" s="110"/>
      <c r="N2129" s="110"/>
      <c r="O2129" s="145"/>
      <c r="P2129" s="110"/>
    </row>
    <row r="2130" spans="2:16" x14ac:dyDescent="0.25">
      <c r="B2130"/>
      <c r="C2130"/>
      <c r="D2130"/>
      <c r="F2130"/>
      <c r="K2130" s="87"/>
      <c r="L2130" s="110"/>
      <c r="M2130" s="110"/>
      <c r="N2130" s="110"/>
      <c r="O2130" s="145"/>
      <c r="P2130" s="110"/>
    </row>
    <row r="2131" spans="2:16" x14ac:dyDescent="0.25">
      <c r="B2131"/>
      <c r="C2131"/>
      <c r="D2131"/>
      <c r="F2131"/>
      <c r="K2131" s="87"/>
      <c r="L2131" s="110"/>
      <c r="M2131" s="110"/>
      <c r="N2131" s="110"/>
      <c r="O2131" s="145"/>
      <c r="P2131" s="110"/>
    </row>
    <row r="2132" spans="2:16" x14ac:dyDescent="0.25">
      <c r="B2132"/>
      <c r="C2132"/>
      <c r="D2132"/>
      <c r="F2132"/>
      <c r="K2132" s="87"/>
      <c r="L2132" s="110"/>
      <c r="M2132" s="110"/>
      <c r="N2132" s="110"/>
      <c r="O2132" s="145"/>
      <c r="P2132" s="110"/>
    </row>
    <row r="2133" spans="2:16" x14ac:dyDescent="0.25">
      <c r="B2133"/>
      <c r="C2133"/>
      <c r="D2133"/>
      <c r="F2133"/>
      <c r="K2133" s="87"/>
      <c r="L2133" s="110"/>
      <c r="M2133" s="110"/>
      <c r="N2133" s="110"/>
      <c r="O2133" s="145"/>
      <c r="P2133" s="110"/>
    </row>
    <row r="2134" spans="2:16" x14ac:dyDescent="0.25">
      <c r="B2134"/>
      <c r="C2134"/>
      <c r="D2134"/>
      <c r="F2134"/>
      <c r="K2134" s="87"/>
      <c r="L2134" s="110"/>
      <c r="M2134" s="110"/>
      <c r="N2134" s="110"/>
      <c r="O2134" s="145"/>
      <c r="P2134" s="110"/>
    </row>
    <row r="2135" spans="2:16" x14ac:dyDescent="0.25">
      <c r="B2135"/>
      <c r="C2135"/>
      <c r="D2135"/>
      <c r="F2135"/>
      <c r="K2135" s="87"/>
      <c r="L2135" s="110"/>
      <c r="M2135" s="110"/>
      <c r="N2135" s="110"/>
      <c r="O2135" s="145"/>
      <c r="P2135" s="110"/>
    </row>
    <row r="2136" spans="2:16" x14ac:dyDescent="0.25">
      <c r="B2136"/>
      <c r="C2136"/>
      <c r="D2136"/>
      <c r="F2136"/>
      <c r="K2136" s="87"/>
      <c r="L2136" s="110"/>
      <c r="M2136" s="110"/>
      <c r="N2136" s="110"/>
      <c r="O2136" s="145"/>
      <c r="P2136" s="110"/>
    </row>
    <row r="2137" spans="2:16" x14ac:dyDescent="0.25">
      <c r="B2137"/>
      <c r="C2137"/>
      <c r="D2137"/>
      <c r="F2137"/>
      <c r="K2137" s="87"/>
      <c r="L2137" s="110"/>
      <c r="M2137" s="110"/>
      <c r="N2137" s="110"/>
      <c r="O2137" s="145"/>
      <c r="P2137" s="110"/>
    </row>
    <row r="2138" spans="2:16" x14ac:dyDescent="0.25">
      <c r="B2138"/>
      <c r="C2138"/>
      <c r="D2138"/>
      <c r="F2138"/>
      <c r="K2138" s="87"/>
      <c r="L2138" s="110"/>
      <c r="M2138" s="110"/>
      <c r="N2138" s="110"/>
      <c r="O2138" s="145"/>
      <c r="P2138" s="110"/>
    </row>
    <row r="2139" spans="2:16" x14ac:dyDescent="0.25">
      <c r="B2139"/>
      <c r="C2139"/>
      <c r="D2139"/>
      <c r="F2139"/>
      <c r="K2139" s="87"/>
      <c r="L2139" s="110"/>
      <c r="M2139" s="110"/>
      <c r="N2139" s="110"/>
      <c r="O2139" s="145"/>
      <c r="P2139" s="110"/>
    </row>
    <row r="2140" spans="2:16" x14ac:dyDescent="0.25">
      <c r="B2140"/>
      <c r="C2140"/>
      <c r="D2140"/>
      <c r="F2140"/>
      <c r="K2140" s="87"/>
      <c r="L2140" s="110"/>
      <c r="M2140" s="110"/>
      <c r="N2140" s="110"/>
      <c r="O2140" s="145"/>
      <c r="P2140" s="110"/>
    </row>
    <row r="2141" spans="2:16" x14ac:dyDescent="0.25">
      <c r="B2141"/>
      <c r="C2141"/>
      <c r="D2141"/>
      <c r="F2141"/>
      <c r="K2141" s="87"/>
      <c r="L2141" s="110"/>
      <c r="M2141" s="110"/>
      <c r="N2141" s="110"/>
      <c r="O2141" s="145"/>
      <c r="P2141" s="110"/>
    </row>
    <row r="2142" spans="2:16" x14ac:dyDescent="0.25">
      <c r="B2142"/>
      <c r="C2142"/>
      <c r="D2142"/>
      <c r="F2142"/>
      <c r="K2142" s="87"/>
      <c r="L2142" s="110"/>
      <c r="M2142" s="110"/>
      <c r="N2142" s="110"/>
      <c r="O2142" s="145"/>
      <c r="P2142" s="110"/>
    </row>
    <row r="2143" spans="2:16" x14ac:dyDescent="0.25">
      <c r="B2143"/>
      <c r="C2143"/>
      <c r="D2143"/>
      <c r="F2143"/>
      <c r="K2143" s="87"/>
      <c r="L2143" s="110"/>
      <c r="M2143" s="110"/>
      <c r="N2143" s="110"/>
      <c r="O2143" s="145"/>
      <c r="P2143" s="110"/>
    </row>
    <row r="2144" spans="2:16" x14ac:dyDescent="0.25">
      <c r="B2144"/>
      <c r="C2144"/>
      <c r="D2144"/>
      <c r="F2144"/>
      <c r="K2144" s="87"/>
      <c r="L2144" s="110"/>
      <c r="M2144" s="110"/>
      <c r="N2144" s="110"/>
      <c r="O2144" s="145"/>
      <c r="P2144" s="110"/>
    </row>
    <row r="2145" spans="2:16" x14ac:dyDescent="0.25">
      <c r="B2145"/>
      <c r="C2145"/>
      <c r="D2145"/>
      <c r="F2145"/>
      <c r="K2145" s="87"/>
      <c r="L2145" s="110"/>
      <c r="M2145" s="110"/>
      <c r="N2145" s="110"/>
      <c r="O2145" s="145"/>
      <c r="P2145" s="110"/>
    </row>
    <row r="2146" spans="2:16" x14ac:dyDescent="0.25">
      <c r="B2146"/>
      <c r="C2146"/>
      <c r="D2146"/>
      <c r="F2146"/>
      <c r="K2146" s="87"/>
      <c r="L2146" s="110"/>
      <c r="M2146" s="110"/>
      <c r="N2146" s="110"/>
      <c r="O2146" s="145"/>
      <c r="P2146" s="110"/>
    </row>
    <row r="2147" spans="2:16" x14ac:dyDescent="0.25">
      <c r="B2147"/>
      <c r="C2147"/>
      <c r="D2147"/>
      <c r="F2147"/>
      <c r="K2147" s="87"/>
      <c r="L2147" s="110"/>
      <c r="M2147" s="110"/>
      <c r="N2147" s="110"/>
      <c r="O2147" s="145"/>
      <c r="P2147" s="110"/>
    </row>
    <row r="2148" spans="2:16" x14ac:dyDescent="0.25">
      <c r="B2148"/>
      <c r="C2148"/>
      <c r="D2148"/>
      <c r="F2148"/>
      <c r="K2148" s="87"/>
      <c r="L2148" s="110"/>
      <c r="M2148" s="110"/>
      <c r="N2148" s="110"/>
      <c r="O2148" s="145"/>
      <c r="P2148" s="110"/>
    </row>
    <row r="2149" spans="2:16" x14ac:dyDescent="0.25">
      <c r="B2149"/>
      <c r="C2149"/>
      <c r="D2149"/>
      <c r="F2149"/>
      <c r="K2149" s="87"/>
      <c r="L2149" s="110"/>
      <c r="M2149" s="110"/>
      <c r="N2149" s="110"/>
      <c r="O2149" s="145"/>
      <c r="P2149" s="110"/>
    </row>
    <row r="2150" spans="2:16" x14ac:dyDescent="0.25">
      <c r="B2150"/>
      <c r="C2150"/>
      <c r="D2150"/>
      <c r="F2150"/>
      <c r="K2150" s="87"/>
      <c r="L2150" s="110"/>
      <c r="M2150" s="110"/>
      <c r="N2150" s="110"/>
      <c r="O2150" s="145"/>
      <c r="P2150" s="110"/>
    </row>
    <row r="2151" spans="2:16" x14ac:dyDescent="0.25">
      <c r="B2151"/>
      <c r="C2151"/>
      <c r="D2151"/>
      <c r="F2151"/>
      <c r="K2151" s="87"/>
      <c r="L2151" s="110"/>
      <c r="M2151" s="110"/>
      <c r="N2151" s="110"/>
      <c r="O2151" s="145"/>
      <c r="P2151" s="110"/>
    </row>
    <row r="2152" spans="2:16" x14ac:dyDescent="0.25">
      <c r="B2152"/>
      <c r="C2152"/>
      <c r="D2152"/>
      <c r="F2152"/>
      <c r="K2152" s="87"/>
      <c r="L2152" s="110"/>
      <c r="M2152" s="110"/>
      <c r="N2152" s="110"/>
      <c r="O2152" s="145"/>
      <c r="P2152" s="110"/>
    </row>
    <row r="2153" spans="2:16" x14ac:dyDescent="0.25">
      <c r="B2153"/>
      <c r="C2153"/>
      <c r="D2153"/>
      <c r="F2153"/>
      <c r="K2153" s="87"/>
      <c r="L2153" s="110"/>
      <c r="M2153" s="110"/>
      <c r="N2153" s="110"/>
      <c r="O2153" s="145"/>
      <c r="P2153" s="110"/>
    </row>
    <row r="2154" spans="2:16" x14ac:dyDescent="0.25">
      <c r="B2154"/>
      <c r="C2154"/>
      <c r="D2154"/>
      <c r="F2154"/>
      <c r="K2154" s="87"/>
      <c r="L2154" s="110"/>
      <c r="M2154" s="110"/>
      <c r="N2154" s="110"/>
      <c r="O2154" s="145"/>
      <c r="P2154" s="110"/>
    </row>
    <row r="2155" spans="2:16" x14ac:dyDescent="0.25">
      <c r="B2155"/>
      <c r="C2155"/>
      <c r="D2155"/>
      <c r="F2155"/>
      <c r="K2155" s="87"/>
      <c r="L2155" s="110"/>
      <c r="M2155" s="110"/>
      <c r="N2155" s="110"/>
      <c r="O2155" s="145"/>
      <c r="P2155" s="110"/>
    </row>
    <row r="2156" spans="2:16" x14ac:dyDescent="0.25">
      <c r="B2156"/>
      <c r="C2156"/>
      <c r="D2156"/>
      <c r="F2156"/>
      <c r="K2156" s="87"/>
      <c r="L2156" s="110"/>
      <c r="M2156" s="110"/>
      <c r="N2156" s="110"/>
      <c r="O2156" s="145"/>
      <c r="P2156" s="110"/>
    </row>
    <row r="2157" spans="2:16" x14ac:dyDescent="0.25">
      <c r="B2157"/>
      <c r="C2157"/>
      <c r="D2157"/>
      <c r="F2157"/>
      <c r="K2157" s="87"/>
      <c r="L2157" s="110"/>
      <c r="M2157" s="110"/>
      <c r="N2157" s="110"/>
      <c r="O2157" s="145"/>
      <c r="P2157" s="110"/>
    </row>
    <row r="2158" spans="2:16" x14ac:dyDescent="0.25">
      <c r="B2158"/>
      <c r="C2158"/>
      <c r="D2158"/>
      <c r="F2158"/>
      <c r="K2158" s="87"/>
      <c r="L2158" s="110"/>
      <c r="M2158" s="110"/>
      <c r="N2158" s="110"/>
      <c r="O2158" s="145"/>
      <c r="P2158" s="110"/>
    </row>
    <row r="2159" spans="2:16" x14ac:dyDescent="0.25">
      <c r="B2159"/>
      <c r="C2159"/>
      <c r="D2159"/>
      <c r="F2159"/>
      <c r="K2159" s="87"/>
      <c r="L2159" s="110"/>
      <c r="M2159" s="110"/>
      <c r="N2159" s="110"/>
      <c r="O2159" s="145"/>
      <c r="P2159" s="110"/>
    </row>
    <row r="2160" spans="2:16" x14ac:dyDescent="0.25">
      <c r="B2160"/>
      <c r="C2160"/>
      <c r="D2160"/>
      <c r="F2160"/>
      <c r="K2160" s="87"/>
      <c r="L2160" s="110"/>
      <c r="M2160" s="110"/>
      <c r="N2160" s="110"/>
      <c r="O2160" s="145"/>
      <c r="P2160" s="110"/>
    </row>
    <row r="2161" spans="2:16" x14ac:dyDescent="0.25">
      <c r="B2161"/>
      <c r="C2161"/>
      <c r="D2161"/>
      <c r="F2161"/>
      <c r="K2161" s="87"/>
      <c r="L2161" s="110"/>
      <c r="M2161" s="110"/>
      <c r="N2161" s="110"/>
      <c r="O2161" s="145"/>
      <c r="P2161" s="110"/>
    </row>
    <row r="2162" spans="2:16" x14ac:dyDescent="0.25">
      <c r="B2162"/>
      <c r="C2162"/>
      <c r="D2162"/>
      <c r="F2162"/>
      <c r="K2162" s="87"/>
      <c r="L2162" s="110"/>
      <c r="M2162" s="110"/>
      <c r="N2162" s="110"/>
      <c r="O2162" s="145"/>
      <c r="P2162" s="110"/>
    </row>
    <row r="2163" spans="2:16" x14ac:dyDescent="0.25">
      <c r="B2163"/>
      <c r="C2163"/>
      <c r="D2163"/>
      <c r="F2163"/>
      <c r="K2163" s="87"/>
      <c r="L2163" s="110"/>
      <c r="M2163" s="110"/>
      <c r="N2163" s="110"/>
      <c r="O2163" s="145"/>
      <c r="P2163" s="110"/>
    </row>
    <row r="2164" spans="2:16" x14ac:dyDescent="0.25">
      <c r="B2164"/>
      <c r="C2164"/>
      <c r="D2164"/>
      <c r="F2164"/>
      <c r="K2164" s="87"/>
      <c r="L2164" s="110"/>
      <c r="M2164" s="110"/>
      <c r="N2164" s="110"/>
      <c r="O2164" s="145"/>
      <c r="P2164" s="110"/>
    </row>
    <row r="2165" spans="2:16" x14ac:dyDescent="0.25">
      <c r="B2165"/>
      <c r="C2165"/>
      <c r="D2165"/>
      <c r="F2165"/>
      <c r="K2165" s="87"/>
      <c r="L2165" s="110"/>
      <c r="M2165" s="110"/>
      <c r="N2165" s="110"/>
      <c r="O2165" s="145"/>
      <c r="P2165" s="110"/>
    </row>
    <row r="2166" spans="2:16" x14ac:dyDescent="0.25">
      <c r="B2166"/>
      <c r="C2166"/>
      <c r="D2166"/>
      <c r="F2166"/>
      <c r="K2166" s="87"/>
      <c r="L2166" s="110"/>
      <c r="M2166" s="110"/>
      <c r="N2166" s="110"/>
      <c r="O2166" s="145"/>
      <c r="P2166" s="110"/>
    </row>
    <row r="2167" spans="2:16" x14ac:dyDescent="0.25">
      <c r="B2167"/>
      <c r="C2167"/>
      <c r="D2167"/>
      <c r="F2167"/>
      <c r="K2167" s="87"/>
      <c r="L2167" s="110"/>
      <c r="M2167" s="110"/>
      <c r="N2167" s="110"/>
      <c r="O2167" s="145"/>
      <c r="P2167" s="110"/>
    </row>
    <row r="2168" spans="2:16" x14ac:dyDescent="0.25">
      <c r="B2168"/>
      <c r="C2168"/>
      <c r="D2168"/>
      <c r="F2168"/>
      <c r="K2168" s="87"/>
      <c r="L2168" s="110"/>
      <c r="M2168" s="110"/>
      <c r="N2168" s="110"/>
      <c r="O2168" s="145"/>
      <c r="P2168" s="110"/>
    </row>
    <row r="2169" spans="2:16" x14ac:dyDescent="0.25">
      <c r="B2169"/>
      <c r="C2169"/>
      <c r="D2169"/>
      <c r="F2169"/>
      <c r="K2169" s="87"/>
      <c r="L2169" s="110"/>
      <c r="M2169" s="110"/>
      <c r="N2169" s="110"/>
      <c r="O2169" s="145"/>
      <c r="P2169" s="110"/>
    </row>
    <row r="2170" spans="2:16" x14ac:dyDescent="0.25">
      <c r="B2170"/>
      <c r="C2170"/>
      <c r="D2170"/>
      <c r="F2170"/>
      <c r="K2170" s="87"/>
      <c r="L2170" s="110"/>
      <c r="M2170" s="110"/>
      <c r="N2170" s="110"/>
      <c r="O2170" s="145"/>
      <c r="P2170" s="110"/>
    </row>
    <row r="2171" spans="2:16" x14ac:dyDescent="0.25">
      <c r="B2171"/>
      <c r="C2171"/>
      <c r="D2171"/>
      <c r="F2171"/>
      <c r="K2171" s="87"/>
      <c r="L2171" s="110"/>
      <c r="M2171" s="110"/>
      <c r="N2171" s="110"/>
      <c r="O2171" s="145"/>
      <c r="P2171" s="110"/>
    </row>
    <row r="2172" spans="2:16" x14ac:dyDescent="0.25">
      <c r="B2172"/>
      <c r="C2172"/>
      <c r="D2172"/>
      <c r="F2172"/>
      <c r="K2172" s="87"/>
      <c r="L2172" s="110"/>
      <c r="M2172" s="110"/>
      <c r="N2172" s="110"/>
      <c r="O2172" s="145"/>
      <c r="P2172" s="110"/>
    </row>
    <row r="2173" spans="2:16" x14ac:dyDescent="0.25">
      <c r="B2173"/>
      <c r="C2173"/>
      <c r="D2173"/>
      <c r="F2173"/>
      <c r="K2173" s="87"/>
      <c r="L2173" s="110"/>
      <c r="M2173" s="110"/>
      <c r="N2173" s="110"/>
      <c r="O2173" s="145"/>
      <c r="P2173" s="110"/>
    </row>
    <row r="2174" spans="2:16" x14ac:dyDescent="0.25">
      <c r="B2174"/>
      <c r="C2174"/>
      <c r="D2174"/>
      <c r="F2174"/>
      <c r="K2174" s="87"/>
      <c r="L2174" s="110"/>
      <c r="M2174" s="110"/>
      <c r="N2174" s="110"/>
      <c r="O2174" s="145"/>
      <c r="P2174" s="110"/>
    </row>
    <row r="2175" spans="2:16" x14ac:dyDescent="0.25">
      <c r="B2175"/>
      <c r="C2175"/>
      <c r="D2175"/>
      <c r="F2175"/>
      <c r="K2175" s="87"/>
      <c r="L2175" s="110"/>
      <c r="M2175" s="110"/>
      <c r="N2175" s="110"/>
      <c r="O2175" s="145"/>
      <c r="P2175" s="110"/>
    </row>
    <row r="2176" spans="2:16" x14ac:dyDescent="0.25">
      <c r="B2176"/>
      <c r="C2176"/>
      <c r="D2176"/>
      <c r="F2176"/>
      <c r="K2176" s="87"/>
      <c r="L2176" s="110"/>
      <c r="M2176" s="110"/>
      <c r="N2176" s="110"/>
      <c r="O2176" s="145"/>
      <c r="P2176" s="110"/>
    </row>
    <row r="2177" spans="2:16" x14ac:dyDescent="0.25">
      <c r="B2177"/>
      <c r="C2177"/>
      <c r="D2177"/>
      <c r="F2177"/>
      <c r="K2177" s="87"/>
      <c r="L2177" s="110"/>
      <c r="M2177" s="110"/>
      <c r="N2177" s="110"/>
      <c r="O2177" s="145"/>
      <c r="P2177" s="110"/>
    </row>
    <row r="2178" spans="2:16" x14ac:dyDescent="0.25">
      <c r="B2178"/>
      <c r="C2178"/>
      <c r="D2178"/>
      <c r="F2178"/>
      <c r="K2178" s="87"/>
      <c r="L2178" s="110"/>
      <c r="M2178" s="110"/>
      <c r="N2178" s="110"/>
      <c r="O2178" s="145"/>
      <c r="P2178" s="110"/>
    </row>
    <row r="2179" spans="2:16" x14ac:dyDescent="0.25">
      <c r="B2179"/>
      <c r="C2179"/>
      <c r="D2179"/>
      <c r="F2179"/>
      <c r="K2179" s="87"/>
      <c r="L2179" s="110"/>
      <c r="M2179" s="110"/>
      <c r="N2179" s="110"/>
      <c r="O2179" s="145"/>
      <c r="P2179" s="110"/>
    </row>
    <row r="2180" spans="2:16" x14ac:dyDescent="0.25">
      <c r="B2180"/>
      <c r="C2180"/>
      <c r="D2180"/>
      <c r="F2180"/>
      <c r="K2180" s="87"/>
      <c r="L2180" s="110"/>
      <c r="M2180" s="110"/>
      <c r="N2180" s="110"/>
      <c r="O2180" s="145"/>
      <c r="P2180" s="110"/>
    </row>
    <row r="2181" spans="2:16" x14ac:dyDescent="0.25">
      <c r="B2181"/>
      <c r="C2181"/>
      <c r="D2181"/>
      <c r="F2181"/>
      <c r="K2181" s="87"/>
      <c r="L2181" s="110"/>
      <c r="M2181" s="110"/>
      <c r="N2181" s="110"/>
      <c r="O2181" s="145"/>
      <c r="P2181" s="110"/>
    </row>
    <row r="2182" spans="2:16" x14ac:dyDescent="0.25">
      <c r="B2182"/>
      <c r="C2182"/>
      <c r="D2182"/>
      <c r="F2182"/>
      <c r="K2182" s="87"/>
      <c r="L2182" s="110"/>
      <c r="M2182" s="110"/>
      <c r="N2182" s="110"/>
      <c r="O2182" s="145"/>
      <c r="P2182" s="110"/>
    </row>
    <row r="2183" spans="2:16" x14ac:dyDescent="0.25">
      <c r="B2183"/>
      <c r="C2183"/>
      <c r="D2183"/>
      <c r="F2183"/>
      <c r="K2183" s="87"/>
      <c r="L2183" s="110"/>
      <c r="M2183" s="110"/>
      <c r="N2183" s="110"/>
      <c r="O2183" s="145"/>
      <c r="P2183" s="110"/>
    </row>
    <row r="2184" spans="2:16" x14ac:dyDescent="0.25">
      <c r="B2184"/>
      <c r="C2184"/>
      <c r="D2184"/>
      <c r="F2184"/>
      <c r="K2184" s="87"/>
      <c r="L2184" s="110"/>
      <c r="M2184" s="110"/>
      <c r="N2184" s="110"/>
      <c r="O2184" s="145"/>
      <c r="P2184" s="110"/>
    </row>
    <row r="2185" spans="2:16" x14ac:dyDescent="0.25">
      <c r="B2185"/>
      <c r="C2185"/>
      <c r="D2185"/>
      <c r="F2185"/>
      <c r="K2185" s="87"/>
      <c r="L2185" s="110"/>
      <c r="M2185" s="110"/>
      <c r="N2185" s="110"/>
      <c r="O2185" s="145"/>
      <c r="P2185" s="110"/>
    </row>
    <row r="2186" spans="2:16" x14ac:dyDescent="0.25">
      <c r="B2186"/>
      <c r="C2186"/>
      <c r="D2186"/>
      <c r="F2186"/>
      <c r="K2186" s="87"/>
      <c r="L2186" s="110"/>
      <c r="M2186" s="110"/>
      <c r="N2186" s="110"/>
      <c r="O2186" s="145"/>
      <c r="P2186" s="110"/>
    </row>
    <row r="2187" spans="2:16" x14ac:dyDescent="0.25">
      <c r="B2187"/>
      <c r="C2187"/>
      <c r="D2187"/>
      <c r="F2187"/>
      <c r="K2187" s="87"/>
      <c r="L2187" s="110"/>
      <c r="M2187" s="110"/>
      <c r="N2187" s="110"/>
      <c r="O2187" s="145"/>
      <c r="P2187" s="110"/>
    </row>
    <row r="2188" spans="2:16" x14ac:dyDescent="0.25">
      <c r="B2188"/>
      <c r="C2188"/>
      <c r="D2188"/>
      <c r="F2188"/>
      <c r="K2188" s="87"/>
      <c r="L2188" s="110"/>
      <c r="M2188" s="110"/>
      <c r="N2188" s="110"/>
      <c r="O2188" s="145"/>
      <c r="P2188" s="110"/>
    </row>
    <row r="2189" spans="2:16" x14ac:dyDescent="0.25">
      <c r="B2189"/>
      <c r="C2189"/>
      <c r="D2189"/>
      <c r="F2189"/>
      <c r="K2189" s="87"/>
      <c r="L2189" s="110"/>
      <c r="M2189" s="110"/>
      <c r="N2189" s="110"/>
      <c r="O2189" s="145"/>
      <c r="P2189" s="110"/>
    </row>
    <row r="2190" spans="2:16" x14ac:dyDescent="0.25">
      <c r="B2190"/>
      <c r="C2190"/>
      <c r="D2190"/>
      <c r="F2190"/>
      <c r="K2190" s="87"/>
      <c r="L2190" s="110"/>
      <c r="M2190" s="110"/>
      <c r="N2190" s="110"/>
      <c r="O2190" s="145"/>
      <c r="P2190" s="110"/>
    </row>
    <row r="2191" spans="2:16" x14ac:dyDescent="0.25">
      <c r="B2191"/>
      <c r="C2191"/>
      <c r="D2191"/>
      <c r="F2191"/>
      <c r="K2191" s="87"/>
      <c r="L2191" s="110"/>
      <c r="M2191" s="110"/>
      <c r="N2191" s="110"/>
      <c r="O2191" s="145"/>
      <c r="P2191" s="110"/>
    </row>
    <row r="2192" spans="2:16" x14ac:dyDescent="0.25">
      <c r="B2192"/>
      <c r="C2192"/>
      <c r="D2192"/>
      <c r="F2192"/>
      <c r="K2192" s="87"/>
      <c r="L2192" s="110"/>
      <c r="M2192" s="110"/>
      <c r="N2192" s="110"/>
      <c r="O2192" s="145"/>
      <c r="P2192" s="110"/>
    </row>
    <row r="2193" spans="2:16" x14ac:dyDescent="0.25">
      <c r="B2193"/>
      <c r="C2193"/>
      <c r="D2193"/>
      <c r="F2193"/>
      <c r="K2193" s="87"/>
      <c r="L2193" s="110"/>
      <c r="M2193" s="110"/>
      <c r="N2193" s="110"/>
      <c r="O2193" s="145"/>
      <c r="P2193" s="110"/>
    </row>
    <row r="2194" spans="2:16" x14ac:dyDescent="0.25">
      <c r="B2194"/>
      <c r="C2194"/>
      <c r="D2194"/>
      <c r="F2194"/>
      <c r="K2194" s="87"/>
      <c r="L2194" s="110"/>
      <c r="M2194" s="110"/>
      <c r="N2194" s="110"/>
      <c r="O2194" s="145"/>
      <c r="P2194" s="110"/>
    </row>
    <row r="2195" spans="2:16" x14ac:dyDescent="0.25">
      <c r="B2195"/>
      <c r="C2195"/>
      <c r="D2195"/>
      <c r="F2195"/>
      <c r="K2195" s="87"/>
      <c r="L2195" s="110"/>
      <c r="M2195" s="110"/>
      <c r="N2195" s="110"/>
      <c r="O2195" s="145"/>
      <c r="P2195" s="110"/>
    </row>
    <row r="2196" spans="2:16" x14ac:dyDescent="0.25">
      <c r="B2196"/>
      <c r="C2196"/>
      <c r="D2196"/>
      <c r="F2196"/>
      <c r="K2196" s="87"/>
      <c r="L2196" s="110"/>
      <c r="M2196" s="110"/>
      <c r="N2196" s="110"/>
      <c r="O2196" s="145"/>
      <c r="P2196" s="110"/>
    </row>
    <row r="2197" spans="2:16" x14ac:dyDescent="0.25">
      <c r="B2197"/>
      <c r="C2197"/>
      <c r="D2197"/>
      <c r="F2197"/>
      <c r="K2197" s="87"/>
      <c r="L2197" s="110"/>
      <c r="M2197" s="110"/>
      <c r="N2197" s="110"/>
      <c r="O2197" s="145"/>
      <c r="P2197" s="110"/>
    </row>
    <row r="2198" spans="2:16" x14ac:dyDescent="0.25">
      <c r="B2198"/>
      <c r="C2198"/>
      <c r="D2198"/>
      <c r="F2198"/>
      <c r="K2198" s="87"/>
      <c r="L2198" s="110"/>
      <c r="M2198" s="110"/>
      <c r="N2198" s="110"/>
      <c r="O2198" s="145"/>
      <c r="P2198" s="110"/>
    </row>
    <row r="2199" spans="2:16" x14ac:dyDescent="0.25">
      <c r="B2199"/>
      <c r="C2199"/>
      <c r="D2199"/>
      <c r="F2199"/>
      <c r="K2199" s="87"/>
      <c r="L2199" s="110"/>
      <c r="M2199" s="110"/>
      <c r="N2199" s="110"/>
      <c r="O2199" s="145"/>
      <c r="P2199" s="110"/>
    </row>
    <row r="2200" spans="2:16" x14ac:dyDescent="0.25">
      <c r="B2200" s="123"/>
      <c r="C2200" s="123"/>
      <c r="D2200" s="123"/>
      <c r="F2200" s="123"/>
      <c r="I2200" s="123"/>
      <c r="J2200" s="123"/>
      <c r="K2200" s="124"/>
      <c r="L2200" s="110"/>
      <c r="M2200" s="110"/>
      <c r="N2200" s="110"/>
      <c r="O2200" s="145"/>
      <c r="P2200" s="110"/>
    </row>
    <row r="2201" spans="2:16" x14ac:dyDescent="0.25">
      <c r="B2201" s="123"/>
      <c r="C2201" s="123"/>
      <c r="D2201" s="123"/>
      <c r="F2201" s="123"/>
      <c r="I2201" s="123"/>
      <c r="J2201" s="123"/>
      <c r="K2201" s="124"/>
      <c r="L2201" s="110"/>
      <c r="M2201" s="110"/>
      <c r="N2201" s="110"/>
      <c r="O2201" s="145"/>
      <c r="P2201" s="110"/>
    </row>
    <row r="2202" spans="2:16" x14ac:dyDescent="0.25">
      <c r="B2202" s="123"/>
      <c r="C2202" s="123"/>
      <c r="D2202" s="123"/>
      <c r="F2202" s="123"/>
      <c r="I2202" s="123"/>
      <c r="J2202" s="123"/>
      <c r="K2202" s="124"/>
      <c r="L2202" s="110"/>
      <c r="M2202" s="110"/>
      <c r="N2202" s="110"/>
      <c r="O2202" s="145"/>
      <c r="P2202" s="110"/>
    </row>
    <row r="2203" spans="2:16" x14ac:dyDescent="0.25">
      <c r="B2203" s="123"/>
      <c r="C2203" s="123"/>
      <c r="D2203" s="123"/>
      <c r="F2203" s="123"/>
      <c r="I2203" s="123"/>
      <c r="J2203" s="123"/>
      <c r="K2203" s="124"/>
      <c r="L2203" s="110"/>
      <c r="M2203" s="110"/>
      <c r="N2203" s="110"/>
      <c r="O2203" s="145"/>
      <c r="P2203" s="110"/>
    </row>
    <row r="2204" spans="2:16" x14ac:dyDescent="0.25">
      <c r="B2204" s="123"/>
      <c r="C2204" s="123"/>
      <c r="D2204" s="123"/>
      <c r="F2204" s="123"/>
      <c r="I2204" s="123"/>
      <c r="J2204" s="123"/>
      <c r="K2204" s="124"/>
      <c r="L2204" s="110"/>
      <c r="M2204" s="110"/>
      <c r="N2204" s="110"/>
      <c r="O2204" s="145"/>
      <c r="P2204" s="110"/>
    </row>
    <row r="2205" spans="2:16" x14ac:dyDescent="0.25">
      <c r="B2205" s="123"/>
      <c r="C2205" s="123"/>
      <c r="D2205" s="123"/>
      <c r="F2205" s="123"/>
      <c r="I2205" s="123"/>
      <c r="J2205" s="123"/>
      <c r="K2205" s="124"/>
      <c r="L2205" s="110"/>
      <c r="M2205" s="110"/>
      <c r="N2205" s="110"/>
      <c r="O2205" s="145"/>
      <c r="P2205" s="110"/>
    </row>
    <row r="2206" spans="2:16" x14ac:dyDescent="0.25">
      <c r="B2206" s="123"/>
      <c r="C2206" s="123"/>
      <c r="D2206" s="123"/>
      <c r="F2206" s="123"/>
      <c r="I2206" s="123"/>
      <c r="J2206" s="123"/>
      <c r="K2206" s="124"/>
      <c r="L2206" s="110"/>
      <c r="M2206" s="110"/>
      <c r="N2206" s="110"/>
      <c r="O2206" s="145"/>
      <c r="P2206" s="110"/>
    </row>
    <row r="2207" spans="2:16" x14ac:dyDescent="0.25">
      <c r="B2207" s="123"/>
      <c r="C2207" s="123"/>
      <c r="D2207" s="123"/>
      <c r="F2207" s="123"/>
      <c r="I2207" s="123"/>
      <c r="J2207" s="123"/>
      <c r="K2207" s="124"/>
      <c r="L2207" s="110"/>
      <c r="M2207" s="110"/>
      <c r="N2207" s="110"/>
      <c r="O2207" s="145"/>
      <c r="P2207" s="110"/>
    </row>
    <row r="2208" spans="2:16" x14ac:dyDescent="0.25">
      <c r="B2208" s="123"/>
      <c r="C2208" s="123"/>
      <c r="D2208" s="123"/>
      <c r="F2208" s="123"/>
      <c r="I2208" s="123"/>
      <c r="J2208" s="123"/>
      <c r="K2208" s="124"/>
      <c r="L2208" s="110"/>
      <c r="M2208" s="110"/>
      <c r="N2208" s="110"/>
      <c r="O2208" s="145"/>
      <c r="P2208" s="110"/>
    </row>
    <row r="2209" spans="2:16" x14ac:dyDescent="0.25">
      <c r="B2209" s="123"/>
      <c r="C2209" s="123"/>
      <c r="D2209" s="123"/>
      <c r="F2209" s="123"/>
      <c r="I2209" s="123"/>
      <c r="J2209" s="123"/>
      <c r="K2209" s="124"/>
      <c r="L2209" s="110"/>
      <c r="M2209" s="110"/>
      <c r="N2209" s="110"/>
      <c r="O2209" s="145"/>
      <c r="P2209" s="110"/>
    </row>
    <row r="2210" spans="2:16" x14ac:dyDescent="0.25">
      <c r="B2210" s="123"/>
      <c r="C2210" s="123"/>
      <c r="D2210" s="123"/>
      <c r="F2210" s="123"/>
      <c r="I2210" s="123"/>
      <c r="J2210" s="123"/>
      <c r="K2210" s="124"/>
      <c r="L2210" s="110"/>
      <c r="M2210" s="110"/>
      <c r="N2210" s="110"/>
      <c r="O2210" s="145"/>
      <c r="P2210" s="110"/>
    </row>
    <row r="2211" spans="2:16" x14ac:dyDescent="0.25">
      <c r="B2211" s="123"/>
      <c r="C2211" s="123"/>
      <c r="D2211" s="123"/>
      <c r="F2211" s="123"/>
      <c r="I2211" s="123"/>
      <c r="J2211" s="123"/>
      <c r="K2211" s="124"/>
      <c r="L2211" s="110"/>
      <c r="M2211" s="110"/>
      <c r="N2211" s="110"/>
      <c r="O2211" s="145"/>
      <c r="P2211" s="110"/>
    </row>
    <row r="2212" spans="2:16" x14ac:dyDescent="0.25">
      <c r="B2212" s="123"/>
      <c r="C2212" s="123"/>
      <c r="D2212" s="123"/>
      <c r="F2212" s="123"/>
      <c r="I2212" s="123"/>
      <c r="J2212" s="123"/>
      <c r="K2212" s="124"/>
      <c r="L2212" s="110"/>
      <c r="M2212" s="110"/>
      <c r="N2212" s="110"/>
      <c r="O2212" s="145"/>
      <c r="P2212" s="110"/>
    </row>
    <row r="2213" spans="2:16" x14ac:dyDescent="0.25">
      <c r="B2213" s="123"/>
      <c r="C2213" s="123"/>
      <c r="D2213" s="123"/>
      <c r="F2213" s="123"/>
      <c r="I2213" s="123"/>
      <c r="J2213" s="123"/>
      <c r="K2213" s="124"/>
      <c r="L2213" s="110"/>
      <c r="M2213" s="110"/>
      <c r="N2213" s="110"/>
      <c r="O2213" s="145"/>
      <c r="P2213" s="110"/>
    </row>
    <row r="2214" spans="2:16" x14ac:dyDescent="0.25">
      <c r="B2214" s="123"/>
      <c r="C2214" s="123"/>
      <c r="D2214" s="123"/>
      <c r="F2214" s="123"/>
      <c r="I2214" s="123"/>
      <c r="J2214" s="123"/>
      <c r="K2214" s="124"/>
      <c r="L2214" s="110"/>
      <c r="M2214" s="110"/>
      <c r="N2214" s="110"/>
      <c r="O2214" s="145"/>
      <c r="P2214" s="110"/>
    </row>
    <row r="2215" spans="2:16" x14ac:dyDescent="0.25">
      <c r="B2215" s="123"/>
      <c r="C2215" s="123"/>
      <c r="D2215" s="123"/>
      <c r="F2215" s="123"/>
      <c r="I2215" s="123"/>
      <c r="J2215" s="123"/>
      <c r="K2215" s="124"/>
      <c r="L2215" s="110"/>
      <c r="M2215" s="110"/>
      <c r="N2215" s="110"/>
      <c r="O2215" s="145"/>
      <c r="P2215" s="110"/>
    </row>
    <row r="2216" spans="2:16" x14ac:dyDescent="0.25">
      <c r="B2216" s="123"/>
      <c r="C2216" s="123"/>
      <c r="D2216" s="123"/>
      <c r="F2216" s="123"/>
      <c r="I2216" s="123"/>
      <c r="J2216" s="123"/>
      <c r="K2216" s="124"/>
      <c r="L2216" s="110"/>
      <c r="M2216" s="110"/>
      <c r="N2216" s="110"/>
      <c r="O2216" s="145"/>
      <c r="P2216" s="110"/>
    </row>
    <row r="2217" spans="2:16" x14ac:dyDescent="0.25">
      <c r="B2217" s="123"/>
      <c r="C2217" s="123"/>
      <c r="D2217" s="123"/>
      <c r="F2217" s="123"/>
      <c r="I2217" s="123"/>
      <c r="J2217" s="123"/>
      <c r="K2217" s="124"/>
      <c r="L2217" s="110"/>
      <c r="M2217" s="110"/>
      <c r="N2217" s="110"/>
      <c r="O2217" s="145"/>
      <c r="P2217" s="110"/>
    </row>
    <row r="2218" spans="2:16" x14ac:dyDescent="0.25">
      <c r="B2218" s="123"/>
      <c r="C2218" s="123"/>
      <c r="D2218" s="123"/>
      <c r="F2218" s="123"/>
      <c r="I2218" s="123"/>
      <c r="J2218" s="123"/>
      <c r="K2218" s="124"/>
      <c r="L2218" s="110"/>
      <c r="M2218" s="110"/>
      <c r="N2218" s="110"/>
      <c r="O2218" s="145"/>
      <c r="P2218" s="110"/>
    </row>
    <row r="2219" spans="2:16" x14ac:dyDescent="0.25">
      <c r="B2219" s="123"/>
      <c r="C2219" s="123"/>
      <c r="D2219" s="123"/>
      <c r="F2219" s="123"/>
      <c r="I2219" s="123"/>
      <c r="J2219" s="123"/>
      <c r="K2219" s="124"/>
      <c r="L2219" s="110"/>
      <c r="M2219" s="110"/>
      <c r="N2219" s="110"/>
      <c r="O2219" s="145"/>
      <c r="P2219" s="110"/>
    </row>
    <row r="2220" spans="2:16" x14ac:dyDescent="0.25">
      <c r="B2220" s="123"/>
      <c r="C2220" s="123"/>
      <c r="D2220" s="123"/>
      <c r="F2220" s="123"/>
      <c r="I2220" s="123"/>
      <c r="J2220" s="123"/>
      <c r="K2220" s="124"/>
      <c r="L2220" s="110"/>
      <c r="M2220" s="110"/>
      <c r="N2220" s="110"/>
      <c r="O2220" s="145"/>
      <c r="P2220" s="110"/>
    </row>
    <row r="2221" spans="2:16" x14ac:dyDescent="0.25">
      <c r="B2221" s="123"/>
      <c r="C2221" s="123"/>
      <c r="D2221" s="123"/>
      <c r="F2221" s="123"/>
      <c r="I2221" s="123"/>
      <c r="J2221" s="123"/>
      <c r="K2221" s="124"/>
      <c r="L2221" s="110"/>
      <c r="M2221" s="110"/>
      <c r="N2221" s="110"/>
      <c r="O2221" s="145"/>
      <c r="P2221" s="110"/>
    </row>
    <row r="2222" spans="2:16" x14ac:dyDescent="0.25">
      <c r="B2222" s="123"/>
      <c r="C2222" s="123"/>
      <c r="D2222" s="123"/>
      <c r="F2222" s="123"/>
      <c r="I2222" s="123"/>
      <c r="J2222" s="123"/>
      <c r="K2222" s="124"/>
      <c r="L2222" s="110"/>
      <c r="M2222" s="110"/>
      <c r="N2222" s="110"/>
      <c r="O2222" s="145"/>
      <c r="P2222" s="110"/>
    </row>
    <row r="2223" spans="2:16" x14ac:dyDescent="0.25">
      <c r="B2223" s="123"/>
      <c r="C2223" s="123"/>
      <c r="D2223" s="123"/>
      <c r="F2223" s="123"/>
      <c r="I2223" s="123"/>
      <c r="J2223" s="123"/>
      <c r="K2223" s="124"/>
      <c r="L2223" s="110"/>
      <c r="M2223" s="110"/>
      <c r="N2223" s="110"/>
      <c r="O2223" s="145"/>
      <c r="P2223" s="110"/>
    </row>
    <row r="2224" spans="2:16" x14ac:dyDescent="0.25">
      <c r="B2224" s="123"/>
      <c r="C2224" s="123"/>
      <c r="D2224" s="123"/>
      <c r="F2224" s="123"/>
      <c r="I2224" s="123"/>
      <c r="J2224" s="123"/>
      <c r="K2224" s="124"/>
      <c r="L2224" s="110"/>
      <c r="M2224" s="110"/>
      <c r="N2224" s="110"/>
      <c r="O2224" s="145"/>
      <c r="P2224" s="110"/>
    </row>
    <row r="2225" spans="2:16" x14ac:dyDescent="0.25">
      <c r="B2225" s="123"/>
      <c r="C2225" s="123"/>
      <c r="D2225" s="123"/>
      <c r="F2225" s="123"/>
      <c r="I2225" s="123"/>
      <c r="J2225" s="123"/>
      <c r="K2225" s="124"/>
      <c r="L2225" s="110"/>
      <c r="M2225" s="110"/>
      <c r="N2225" s="110"/>
      <c r="O2225" s="145"/>
      <c r="P2225" s="110"/>
    </row>
    <row r="2226" spans="2:16" x14ac:dyDescent="0.25">
      <c r="B2226" s="123"/>
      <c r="C2226" s="123"/>
      <c r="D2226" s="123"/>
      <c r="F2226" s="123"/>
      <c r="I2226" s="123"/>
      <c r="J2226" s="123"/>
      <c r="K2226" s="124"/>
      <c r="L2226" s="110"/>
      <c r="M2226" s="110"/>
      <c r="N2226" s="110"/>
      <c r="O2226" s="145"/>
      <c r="P2226" s="110"/>
    </row>
    <row r="2227" spans="2:16" x14ac:dyDescent="0.25">
      <c r="B2227" s="123"/>
      <c r="C2227" s="123"/>
      <c r="D2227" s="123"/>
      <c r="F2227" s="123"/>
      <c r="I2227" s="123"/>
      <c r="J2227" s="123"/>
      <c r="K2227" s="124"/>
      <c r="L2227" s="110"/>
      <c r="M2227" s="110"/>
      <c r="N2227" s="110"/>
      <c r="O2227" s="145"/>
      <c r="P2227" s="110"/>
    </row>
    <row r="2228" spans="2:16" x14ac:dyDescent="0.25">
      <c r="B2228" s="123"/>
      <c r="C2228" s="123"/>
      <c r="D2228" s="123"/>
      <c r="F2228" s="123"/>
      <c r="I2228" s="123"/>
      <c r="J2228" s="123"/>
      <c r="K2228" s="124"/>
      <c r="L2228" s="110"/>
      <c r="M2228" s="110"/>
      <c r="N2228" s="110"/>
      <c r="O2228" s="145"/>
      <c r="P2228" s="110"/>
    </row>
    <row r="2229" spans="2:16" x14ac:dyDescent="0.25">
      <c r="B2229" s="123"/>
      <c r="C2229" s="123"/>
      <c r="D2229" s="123"/>
      <c r="F2229" s="123"/>
      <c r="I2229" s="123"/>
      <c r="J2229" s="123"/>
      <c r="K2229" s="124"/>
      <c r="L2229" s="110"/>
      <c r="M2229" s="110"/>
      <c r="N2229" s="110"/>
      <c r="O2229" s="145"/>
      <c r="P2229" s="110"/>
    </row>
    <row r="2230" spans="2:16" x14ac:dyDescent="0.25">
      <c r="B2230" s="123"/>
      <c r="C2230" s="123"/>
      <c r="D2230" s="123"/>
      <c r="F2230" s="123"/>
      <c r="I2230" s="123"/>
      <c r="J2230" s="123"/>
      <c r="K2230" s="124"/>
      <c r="L2230" s="110"/>
      <c r="M2230" s="110"/>
      <c r="N2230" s="110"/>
      <c r="O2230" s="145"/>
      <c r="P2230" s="110"/>
    </row>
    <row r="2231" spans="2:16" x14ac:dyDescent="0.25">
      <c r="B2231" s="123"/>
      <c r="C2231" s="123"/>
      <c r="D2231" s="123"/>
      <c r="F2231" s="123"/>
      <c r="I2231" s="123"/>
      <c r="J2231" s="123"/>
      <c r="K2231" s="124"/>
      <c r="L2231" s="110"/>
      <c r="M2231" s="110"/>
      <c r="N2231" s="110"/>
      <c r="O2231" s="145"/>
      <c r="P2231" s="110"/>
    </row>
    <row r="2232" spans="2:16" x14ac:dyDescent="0.25">
      <c r="B2232" s="123"/>
      <c r="C2232" s="123"/>
      <c r="D2232" s="123"/>
      <c r="F2232" s="123"/>
      <c r="I2232" s="123"/>
      <c r="J2232" s="123"/>
      <c r="K2232" s="124"/>
      <c r="L2232" s="110"/>
      <c r="M2232" s="110"/>
      <c r="N2232" s="110"/>
      <c r="O2232" s="145"/>
      <c r="P2232" s="110"/>
    </row>
    <row r="2233" spans="2:16" x14ac:dyDescent="0.25">
      <c r="B2233" s="123"/>
      <c r="C2233" s="123"/>
      <c r="D2233" s="123"/>
      <c r="F2233" s="123"/>
      <c r="I2233" s="123"/>
      <c r="J2233" s="123"/>
      <c r="K2233" s="124"/>
      <c r="L2233" s="110"/>
      <c r="M2233" s="110"/>
      <c r="N2233" s="110"/>
      <c r="O2233" s="145"/>
      <c r="P2233" s="110"/>
    </row>
    <row r="2234" spans="2:16" x14ac:dyDescent="0.25">
      <c r="B2234" s="123"/>
      <c r="C2234" s="123"/>
      <c r="D2234" s="123"/>
      <c r="F2234" s="123"/>
      <c r="I2234" s="123"/>
      <c r="J2234" s="123"/>
      <c r="K2234" s="124"/>
      <c r="L2234" s="110"/>
      <c r="M2234" s="110"/>
      <c r="N2234" s="110"/>
      <c r="O2234" s="145"/>
      <c r="P2234" s="110"/>
    </row>
    <row r="2235" spans="2:16" x14ac:dyDescent="0.25">
      <c r="B2235" s="123"/>
      <c r="C2235" s="123"/>
      <c r="D2235" s="123"/>
      <c r="F2235" s="123"/>
      <c r="I2235" s="123"/>
      <c r="J2235" s="123"/>
      <c r="K2235" s="124"/>
      <c r="L2235" s="110"/>
      <c r="M2235" s="110"/>
      <c r="N2235" s="110"/>
      <c r="O2235" s="145"/>
      <c r="P2235" s="110"/>
    </row>
    <row r="2236" spans="2:16" x14ac:dyDescent="0.25">
      <c r="B2236" s="123"/>
      <c r="C2236" s="123"/>
      <c r="D2236" s="123"/>
      <c r="F2236" s="123"/>
      <c r="I2236" s="123"/>
      <c r="J2236" s="123"/>
      <c r="K2236" s="124"/>
      <c r="L2236" s="110"/>
      <c r="M2236" s="110"/>
      <c r="N2236" s="110"/>
      <c r="O2236" s="145"/>
      <c r="P2236" s="110"/>
    </row>
    <row r="2237" spans="2:16" x14ac:dyDescent="0.25">
      <c r="B2237" s="123"/>
      <c r="C2237" s="123"/>
      <c r="D2237" s="123"/>
      <c r="F2237" s="123"/>
      <c r="I2237" s="123"/>
      <c r="J2237" s="123"/>
      <c r="K2237" s="124"/>
      <c r="L2237" s="110"/>
      <c r="M2237" s="110"/>
      <c r="N2237" s="110"/>
      <c r="O2237" s="145"/>
      <c r="P2237" s="110"/>
    </row>
    <row r="2238" spans="2:16" x14ac:dyDescent="0.25">
      <c r="B2238" s="123"/>
      <c r="C2238" s="123"/>
      <c r="D2238" s="123"/>
      <c r="F2238" s="123"/>
      <c r="I2238" s="123"/>
      <c r="J2238" s="123"/>
      <c r="K2238" s="124"/>
      <c r="L2238" s="110"/>
      <c r="M2238" s="110"/>
      <c r="N2238" s="110"/>
      <c r="O2238" s="145"/>
      <c r="P2238" s="110"/>
    </row>
    <row r="2239" spans="2:16" x14ac:dyDescent="0.25">
      <c r="B2239" s="123"/>
      <c r="C2239" s="123"/>
      <c r="D2239" s="123"/>
      <c r="F2239" s="123"/>
      <c r="I2239" s="123"/>
      <c r="J2239" s="123"/>
      <c r="K2239" s="124"/>
      <c r="L2239" s="110"/>
      <c r="M2239" s="110"/>
      <c r="N2239" s="110"/>
      <c r="O2239" s="145"/>
      <c r="P2239" s="110"/>
    </row>
    <row r="2240" spans="2:16" x14ac:dyDescent="0.25">
      <c r="B2240" s="123"/>
      <c r="C2240" s="123"/>
      <c r="D2240" s="123"/>
      <c r="F2240" s="123"/>
      <c r="I2240" s="123"/>
      <c r="J2240" s="123"/>
      <c r="K2240" s="124"/>
      <c r="L2240" s="110"/>
      <c r="M2240" s="110"/>
      <c r="N2240" s="110"/>
      <c r="O2240" s="145"/>
      <c r="P2240" s="110"/>
    </row>
    <row r="2241" spans="2:16" x14ac:dyDescent="0.25">
      <c r="B2241" s="123"/>
      <c r="C2241" s="123"/>
      <c r="D2241" s="123"/>
      <c r="F2241" s="123"/>
      <c r="I2241" s="123"/>
      <c r="J2241" s="123"/>
      <c r="K2241" s="124"/>
      <c r="L2241" s="110"/>
      <c r="M2241" s="110"/>
      <c r="N2241" s="110"/>
      <c r="O2241" s="145"/>
      <c r="P2241" s="110"/>
    </row>
    <row r="2242" spans="2:16" x14ac:dyDescent="0.25">
      <c r="B2242" s="123"/>
      <c r="C2242" s="123"/>
      <c r="D2242" s="123"/>
      <c r="F2242" s="123"/>
      <c r="I2242" s="123"/>
      <c r="J2242" s="123"/>
      <c r="K2242" s="124"/>
      <c r="L2242" s="110"/>
      <c r="M2242" s="110"/>
      <c r="N2242" s="110"/>
      <c r="O2242" s="145"/>
      <c r="P2242" s="110"/>
    </row>
    <row r="2243" spans="2:16" x14ac:dyDescent="0.25">
      <c r="B2243" s="123"/>
      <c r="C2243" s="123"/>
      <c r="D2243" s="123"/>
      <c r="F2243" s="123"/>
      <c r="I2243" s="123"/>
      <c r="J2243" s="123"/>
      <c r="K2243" s="124"/>
      <c r="L2243" s="110"/>
      <c r="M2243" s="110"/>
      <c r="N2243" s="110"/>
      <c r="O2243" s="145"/>
      <c r="P2243" s="110"/>
    </row>
    <row r="2244" spans="2:16" x14ac:dyDescent="0.25">
      <c r="B2244" s="123"/>
      <c r="C2244" s="123"/>
      <c r="D2244" s="123"/>
      <c r="F2244" s="123"/>
      <c r="I2244" s="123"/>
      <c r="J2244" s="123"/>
      <c r="K2244" s="124"/>
      <c r="L2244" s="110"/>
      <c r="M2244" s="110"/>
      <c r="N2244" s="110"/>
      <c r="O2244" s="145"/>
      <c r="P2244" s="110"/>
    </row>
    <row r="2245" spans="2:16" x14ac:dyDescent="0.25">
      <c r="B2245" s="123"/>
      <c r="C2245" s="123"/>
      <c r="D2245" s="123"/>
      <c r="F2245" s="123"/>
      <c r="I2245" s="123"/>
      <c r="J2245" s="123"/>
      <c r="K2245" s="124"/>
      <c r="L2245" s="110"/>
      <c r="M2245" s="110"/>
      <c r="N2245" s="110"/>
      <c r="O2245" s="145"/>
      <c r="P2245" s="110"/>
    </row>
    <row r="2246" spans="2:16" x14ac:dyDescent="0.25">
      <c r="B2246" s="123"/>
      <c r="C2246" s="123"/>
      <c r="D2246" s="123"/>
      <c r="F2246" s="123"/>
      <c r="I2246" s="123"/>
      <c r="J2246" s="123"/>
      <c r="K2246" s="124"/>
      <c r="L2246" s="110"/>
      <c r="M2246" s="110"/>
      <c r="N2246" s="110"/>
      <c r="O2246" s="145"/>
      <c r="P2246" s="110"/>
    </row>
    <row r="2247" spans="2:16" x14ac:dyDescent="0.25">
      <c r="B2247" s="123"/>
      <c r="C2247" s="123"/>
      <c r="D2247" s="123"/>
      <c r="F2247" s="123"/>
      <c r="I2247" s="123"/>
      <c r="J2247" s="123"/>
      <c r="K2247" s="124"/>
      <c r="L2247" s="110"/>
      <c r="M2247" s="110"/>
      <c r="N2247" s="110"/>
      <c r="O2247" s="145"/>
      <c r="P2247" s="110"/>
    </row>
    <row r="2248" spans="2:16" x14ac:dyDescent="0.25">
      <c r="B2248" s="123"/>
      <c r="C2248" s="123"/>
      <c r="D2248" s="123"/>
      <c r="F2248" s="123"/>
      <c r="I2248" s="123"/>
      <c r="J2248" s="123"/>
      <c r="K2248" s="124"/>
      <c r="L2248" s="110"/>
      <c r="M2248" s="110"/>
      <c r="N2248" s="110"/>
      <c r="O2248" s="145"/>
      <c r="P2248" s="110"/>
    </row>
    <row r="2249" spans="2:16" x14ac:dyDescent="0.25">
      <c r="B2249" s="123"/>
      <c r="C2249" s="123"/>
      <c r="D2249" s="123"/>
      <c r="F2249" s="123"/>
      <c r="I2249" s="123"/>
      <c r="J2249" s="123"/>
      <c r="K2249" s="124"/>
      <c r="L2249" s="110"/>
      <c r="M2249" s="110"/>
      <c r="N2249" s="110"/>
      <c r="O2249" s="145"/>
      <c r="P2249" s="110"/>
    </row>
    <row r="2250" spans="2:16" x14ac:dyDescent="0.25">
      <c r="B2250" s="123"/>
      <c r="C2250" s="123"/>
      <c r="D2250" s="123"/>
      <c r="F2250" s="123"/>
      <c r="I2250" s="123"/>
      <c r="J2250" s="123"/>
      <c r="K2250" s="124"/>
      <c r="L2250" s="110"/>
      <c r="M2250" s="110"/>
      <c r="N2250" s="110"/>
      <c r="O2250" s="145"/>
      <c r="P2250" s="110"/>
    </row>
    <row r="2251" spans="2:16" x14ac:dyDescent="0.25">
      <c r="B2251" s="123"/>
      <c r="C2251" s="123"/>
      <c r="D2251" s="123"/>
      <c r="F2251" s="123"/>
      <c r="I2251" s="123"/>
      <c r="J2251" s="123"/>
      <c r="K2251" s="124"/>
      <c r="L2251" s="110"/>
      <c r="M2251" s="110"/>
      <c r="N2251" s="110"/>
      <c r="O2251" s="145"/>
      <c r="P2251" s="110"/>
    </row>
    <row r="2252" spans="2:16" x14ac:dyDescent="0.25">
      <c r="B2252" s="123"/>
      <c r="C2252" s="123"/>
      <c r="D2252" s="123"/>
      <c r="F2252" s="123"/>
      <c r="I2252" s="123"/>
      <c r="J2252" s="123"/>
      <c r="K2252" s="124"/>
      <c r="L2252" s="110"/>
      <c r="M2252" s="110"/>
      <c r="N2252" s="110"/>
      <c r="O2252" s="145"/>
      <c r="P2252" s="110"/>
    </row>
    <row r="2253" spans="2:16" x14ac:dyDescent="0.25">
      <c r="B2253" s="123"/>
      <c r="C2253" s="123"/>
      <c r="D2253" s="123"/>
      <c r="F2253" s="123"/>
      <c r="I2253" s="123"/>
      <c r="J2253" s="123"/>
      <c r="K2253" s="124"/>
      <c r="L2253" s="110"/>
      <c r="M2253" s="110"/>
      <c r="N2253" s="110"/>
      <c r="O2253" s="145"/>
      <c r="P2253" s="110"/>
    </row>
    <row r="2254" spans="2:16" x14ac:dyDescent="0.25">
      <c r="B2254" s="123"/>
      <c r="C2254" s="123"/>
      <c r="D2254" s="123"/>
      <c r="F2254" s="123"/>
      <c r="I2254" s="123"/>
      <c r="J2254" s="123"/>
      <c r="K2254" s="124"/>
      <c r="L2254" s="110"/>
      <c r="M2254" s="110"/>
      <c r="N2254" s="110"/>
      <c r="O2254" s="145"/>
      <c r="P2254" s="110"/>
    </row>
    <row r="2255" spans="2:16" x14ac:dyDescent="0.25">
      <c r="B2255" s="123"/>
      <c r="C2255" s="123"/>
      <c r="D2255" s="123"/>
      <c r="F2255" s="123"/>
      <c r="I2255" s="123"/>
      <c r="J2255" s="123"/>
      <c r="K2255" s="124"/>
      <c r="L2255" s="110"/>
      <c r="M2255" s="110"/>
      <c r="N2255" s="110"/>
      <c r="O2255" s="145"/>
      <c r="P2255" s="110"/>
    </row>
    <row r="2256" spans="2:16" x14ac:dyDescent="0.25">
      <c r="B2256" s="123"/>
      <c r="C2256" s="123"/>
      <c r="D2256" s="123"/>
      <c r="F2256" s="123"/>
      <c r="I2256" s="123"/>
      <c r="J2256" s="123"/>
      <c r="K2256" s="124"/>
      <c r="L2256" s="110"/>
      <c r="M2256" s="110"/>
      <c r="N2256" s="110"/>
      <c r="O2256" s="145"/>
      <c r="P2256" s="110"/>
    </row>
    <row r="2257" spans="2:16" x14ac:dyDescent="0.25">
      <c r="B2257" s="123"/>
      <c r="C2257" s="123"/>
      <c r="D2257" s="123"/>
      <c r="F2257" s="123"/>
      <c r="I2257" s="123"/>
      <c r="J2257" s="123"/>
      <c r="K2257" s="124"/>
      <c r="L2257" s="110"/>
      <c r="M2257" s="110"/>
      <c r="N2257" s="110"/>
      <c r="O2257" s="145"/>
      <c r="P2257" s="110"/>
    </row>
    <row r="2258" spans="2:16" x14ac:dyDescent="0.25">
      <c r="B2258" s="123"/>
      <c r="C2258" s="123"/>
      <c r="D2258" s="123"/>
      <c r="F2258" s="123"/>
      <c r="I2258" s="123"/>
      <c r="J2258" s="123"/>
      <c r="K2258" s="124"/>
      <c r="L2258" s="110"/>
      <c r="M2258" s="110"/>
      <c r="N2258" s="110"/>
      <c r="O2258" s="145"/>
      <c r="P2258" s="110"/>
    </row>
    <row r="2259" spans="2:16" x14ac:dyDescent="0.25">
      <c r="B2259" s="123"/>
      <c r="C2259" s="123"/>
      <c r="D2259" s="123"/>
      <c r="F2259" s="123"/>
      <c r="I2259" s="123"/>
      <c r="J2259" s="123"/>
      <c r="K2259" s="124"/>
      <c r="L2259" s="110"/>
      <c r="M2259" s="110"/>
      <c r="N2259" s="110"/>
      <c r="O2259" s="145"/>
      <c r="P2259" s="110"/>
    </row>
    <row r="2260" spans="2:16" x14ac:dyDescent="0.25">
      <c r="B2260" s="123"/>
      <c r="C2260" s="123"/>
      <c r="D2260" s="123"/>
      <c r="F2260" s="123"/>
      <c r="I2260" s="123"/>
      <c r="J2260" s="123"/>
      <c r="K2260" s="124"/>
      <c r="L2260" s="110"/>
      <c r="M2260" s="110"/>
      <c r="N2260" s="110"/>
      <c r="O2260" s="145"/>
      <c r="P2260" s="110"/>
    </row>
    <row r="2261" spans="2:16" x14ac:dyDescent="0.25">
      <c r="B2261" s="123"/>
      <c r="C2261" s="123"/>
      <c r="D2261" s="123"/>
      <c r="F2261" s="123"/>
      <c r="I2261" s="123"/>
      <c r="J2261" s="123"/>
      <c r="K2261" s="124"/>
      <c r="L2261" s="110"/>
      <c r="M2261" s="110"/>
      <c r="N2261" s="110"/>
      <c r="O2261" s="145"/>
      <c r="P2261" s="110"/>
    </row>
    <row r="2262" spans="2:16" x14ac:dyDescent="0.25">
      <c r="B2262" s="123"/>
      <c r="C2262" s="123"/>
      <c r="D2262" s="123"/>
      <c r="F2262" s="123"/>
      <c r="I2262" s="123"/>
      <c r="J2262" s="123"/>
      <c r="K2262" s="124"/>
      <c r="L2262" s="110"/>
      <c r="M2262" s="110"/>
      <c r="N2262" s="110"/>
      <c r="O2262" s="145"/>
      <c r="P2262" s="110"/>
    </row>
    <row r="2263" spans="2:16" x14ac:dyDescent="0.25">
      <c r="B2263" s="123"/>
      <c r="C2263" s="123"/>
      <c r="D2263" s="123"/>
      <c r="F2263" s="123"/>
      <c r="I2263" s="123"/>
      <c r="J2263" s="123"/>
      <c r="K2263" s="124"/>
      <c r="L2263" s="110"/>
      <c r="M2263" s="110"/>
      <c r="N2263" s="110"/>
      <c r="O2263" s="145"/>
      <c r="P2263" s="110"/>
    </row>
    <row r="2264" spans="2:16" x14ac:dyDescent="0.25">
      <c r="B2264" s="123"/>
      <c r="C2264" s="123"/>
      <c r="D2264" s="123"/>
      <c r="F2264" s="123"/>
      <c r="I2264" s="123"/>
      <c r="J2264" s="123"/>
      <c r="K2264" s="124"/>
      <c r="L2264" s="110"/>
      <c r="M2264" s="110"/>
      <c r="N2264" s="110"/>
      <c r="O2264" s="145"/>
      <c r="P2264" s="110"/>
    </row>
    <row r="2265" spans="2:16" x14ac:dyDescent="0.25">
      <c r="B2265" s="123"/>
      <c r="C2265" s="123"/>
      <c r="D2265" s="123"/>
      <c r="F2265" s="123"/>
      <c r="I2265" s="123"/>
      <c r="J2265" s="123"/>
      <c r="K2265" s="124"/>
      <c r="L2265" s="110"/>
      <c r="M2265" s="110"/>
      <c r="N2265" s="110"/>
      <c r="O2265" s="145"/>
      <c r="P2265" s="110"/>
    </row>
    <row r="2266" spans="2:16" x14ac:dyDescent="0.25">
      <c r="B2266" s="123"/>
      <c r="C2266" s="123"/>
      <c r="D2266" s="123"/>
      <c r="F2266" s="123"/>
      <c r="I2266" s="123"/>
      <c r="J2266" s="123"/>
      <c r="K2266" s="124"/>
      <c r="L2266" s="110"/>
      <c r="M2266" s="110"/>
      <c r="N2266" s="110"/>
      <c r="O2266" s="145"/>
      <c r="P2266" s="110"/>
    </row>
    <row r="2267" spans="2:16" x14ac:dyDescent="0.25">
      <c r="B2267" s="123"/>
      <c r="C2267" s="123"/>
      <c r="D2267" s="123"/>
      <c r="F2267" s="123"/>
      <c r="I2267" s="123"/>
      <c r="J2267" s="123"/>
      <c r="K2267" s="124"/>
      <c r="L2267" s="110"/>
      <c r="M2267" s="110"/>
      <c r="N2267" s="110"/>
      <c r="O2267" s="145"/>
      <c r="P2267" s="110"/>
    </row>
    <row r="2268" spans="2:16" x14ac:dyDescent="0.25">
      <c r="B2268" s="123"/>
      <c r="C2268" s="123"/>
      <c r="D2268" s="123"/>
      <c r="F2268" s="123"/>
      <c r="I2268" s="123"/>
      <c r="J2268" s="123"/>
      <c r="K2268" s="124"/>
      <c r="L2268" s="110"/>
      <c r="M2268" s="110"/>
      <c r="N2268" s="110"/>
      <c r="O2268" s="145"/>
      <c r="P2268" s="110"/>
    </row>
    <row r="2269" spans="2:16" x14ac:dyDescent="0.25">
      <c r="B2269" s="123"/>
      <c r="C2269" s="123"/>
      <c r="D2269" s="123"/>
      <c r="F2269" s="123"/>
      <c r="I2269" s="123"/>
      <c r="J2269" s="123"/>
      <c r="K2269" s="124"/>
      <c r="L2269" s="110"/>
      <c r="M2269" s="110"/>
      <c r="N2269" s="110"/>
      <c r="O2269" s="145"/>
      <c r="P2269" s="110"/>
    </row>
    <row r="2270" spans="2:16" x14ac:dyDescent="0.25">
      <c r="B2270" s="123"/>
      <c r="C2270" s="123"/>
      <c r="D2270" s="123"/>
      <c r="F2270" s="123"/>
      <c r="I2270" s="123"/>
      <c r="J2270" s="123"/>
      <c r="K2270" s="124"/>
      <c r="L2270" s="110"/>
      <c r="M2270" s="110"/>
      <c r="N2270" s="110"/>
      <c r="O2270" s="145"/>
      <c r="P2270" s="110"/>
    </row>
    <row r="2271" spans="2:16" x14ac:dyDescent="0.25">
      <c r="B2271" s="123"/>
      <c r="C2271" s="123"/>
      <c r="D2271" s="123"/>
      <c r="F2271" s="123"/>
      <c r="I2271" s="123"/>
      <c r="J2271" s="123"/>
      <c r="K2271" s="124"/>
      <c r="L2271" s="110"/>
      <c r="M2271" s="110"/>
      <c r="N2271" s="110"/>
      <c r="O2271" s="145"/>
      <c r="P2271" s="110"/>
    </row>
    <row r="2272" spans="2:16" x14ac:dyDescent="0.25">
      <c r="B2272" s="123"/>
      <c r="C2272" s="123"/>
      <c r="D2272" s="123"/>
      <c r="F2272" s="123"/>
      <c r="I2272" s="123"/>
      <c r="J2272" s="123"/>
      <c r="K2272" s="124"/>
      <c r="L2272" s="110"/>
      <c r="M2272" s="110"/>
      <c r="N2272" s="110"/>
      <c r="O2272" s="145"/>
      <c r="P2272" s="110"/>
    </row>
    <row r="2273" spans="2:16" x14ac:dyDescent="0.25">
      <c r="B2273" s="123"/>
      <c r="C2273" s="123"/>
      <c r="D2273" s="123"/>
      <c r="F2273" s="123"/>
      <c r="I2273" s="123"/>
      <c r="J2273" s="123"/>
      <c r="K2273" s="124"/>
      <c r="L2273" s="110"/>
      <c r="M2273" s="110"/>
      <c r="N2273" s="110"/>
      <c r="O2273" s="145"/>
      <c r="P2273" s="110"/>
    </row>
    <row r="2274" spans="2:16" x14ac:dyDescent="0.25">
      <c r="B2274" s="123"/>
      <c r="C2274" s="123"/>
      <c r="D2274" s="123"/>
      <c r="F2274" s="123"/>
      <c r="I2274" s="123"/>
      <c r="J2274" s="123"/>
      <c r="K2274" s="124"/>
      <c r="L2274" s="110"/>
      <c r="M2274" s="110"/>
      <c r="N2274" s="110"/>
      <c r="O2274" s="145"/>
      <c r="P2274" s="110"/>
    </row>
    <row r="2275" spans="2:16" x14ac:dyDescent="0.25">
      <c r="B2275" s="123"/>
      <c r="C2275" s="123"/>
      <c r="D2275" s="123"/>
      <c r="F2275" s="123"/>
      <c r="I2275" s="123"/>
      <c r="J2275" s="123"/>
      <c r="K2275" s="124"/>
      <c r="L2275" s="110"/>
      <c r="M2275" s="110"/>
      <c r="N2275" s="110"/>
      <c r="O2275" s="145"/>
      <c r="P2275" s="110"/>
    </row>
    <row r="2276" spans="2:16" x14ac:dyDescent="0.25">
      <c r="B2276" s="123"/>
      <c r="C2276" s="123"/>
      <c r="D2276" s="123"/>
      <c r="F2276" s="123"/>
      <c r="I2276" s="123"/>
      <c r="J2276" s="123"/>
      <c r="K2276" s="124"/>
      <c r="L2276" s="110"/>
      <c r="M2276" s="110"/>
      <c r="N2276" s="110"/>
      <c r="O2276" s="145"/>
      <c r="P2276" s="110"/>
    </row>
    <row r="2277" spans="2:16" x14ac:dyDescent="0.25">
      <c r="B2277" s="123"/>
      <c r="C2277" s="123"/>
      <c r="D2277" s="123"/>
      <c r="F2277" s="123"/>
      <c r="I2277" s="123"/>
      <c r="J2277" s="123"/>
      <c r="K2277" s="124"/>
      <c r="L2277" s="110"/>
      <c r="M2277" s="110"/>
      <c r="N2277" s="110"/>
      <c r="O2277" s="145"/>
      <c r="P2277" s="110"/>
    </row>
    <row r="2278" spans="2:16" x14ac:dyDescent="0.25">
      <c r="B2278" s="123"/>
      <c r="C2278" s="123"/>
      <c r="D2278" s="123"/>
      <c r="F2278" s="123"/>
      <c r="I2278" s="123"/>
      <c r="J2278" s="123"/>
      <c r="K2278" s="124"/>
      <c r="L2278" s="110"/>
      <c r="M2278" s="110"/>
      <c r="N2278" s="110"/>
      <c r="O2278" s="145"/>
      <c r="P2278" s="110"/>
    </row>
    <row r="2279" spans="2:16" x14ac:dyDescent="0.25">
      <c r="B2279" s="123"/>
      <c r="C2279" s="123"/>
      <c r="D2279" s="123"/>
      <c r="F2279" s="123"/>
      <c r="I2279" s="123"/>
      <c r="J2279" s="123"/>
      <c r="K2279" s="124"/>
      <c r="L2279" s="110"/>
      <c r="M2279" s="110"/>
      <c r="N2279" s="110"/>
      <c r="O2279" s="145"/>
      <c r="P2279" s="110"/>
    </row>
    <row r="2280" spans="2:16" x14ac:dyDescent="0.25">
      <c r="B2280" s="123"/>
      <c r="C2280" s="123"/>
      <c r="D2280" s="123"/>
      <c r="F2280" s="123"/>
      <c r="I2280" s="123"/>
      <c r="J2280" s="123"/>
      <c r="K2280" s="124"/>
      <c r="L2280" s="110"/>
      <c r="M2280" s="110"/>
      <c r="N2280" s="110"/>
      <c r="O2280" s="145"/>
      <c r="P2280" s="110"/>
    </row>
    <row r="2281" spans="2:16" x14ac:dyDescent="0.25">
      <c r="B2281" s="123"/>
      <c r="C2281" s="123"/>
      <c r="D2281" s="123"/>
      <c r="F2281" s="123"/>
      <c r="I2281" s="123"/>
      <c r="J2281" s="123"/>
      <c r="K2281" s="124"/>
      <c r="L2281" s="110"/>
      <c r="M2281" s="110"/>
      <c r="N2281" s="110"/>
      <c r="O2281" s="145"/>
      <c r="P2281" s="110"/>
    </row>
    <row r="2282" spans="2:16" x14ac:dyDescent="0.25">
      <c r="B2282" s="123"/>
      <c r="C2282" s="123"/>
      <c r="D2282" s="123"/>
      <c r="F2282" s="123"/>
      <c r="I2282" s="123"/>
      <c r="J2282" s="123"/>
      <c r="K2282" s="124"/>
      <c r="L2282" s="110"/>
      <c r="M2282" s="110"/>
      <c r="N2282" s="110"/>
      <c r="O2282" s="145"/>
      <c r="P2282" s="110"/>
    </row>
    <row r="2283" spans="2:16" x14ac:dyDescent="0.25">
      <c r="B2283" s="123"/>
      <c r="C2283" s="123"/>
      <c r="D2283" s="123"/>
      <c r="F2283" s="123"/>
      <c r="I2283" s="123"/>
      <c r="J2283" s="123"/>
      <c r="K2283" s="124"/>
      <c r="L2283" s="110"/>
      <c r="M2283" s="110"/>
      <c r="N2283" s="110"/>
      <c r="O2283" s="145"/>
      <c r="P2283" s="110"/>
    </row>
    <row r="2284" spans="2:16" x14ac:dyDescent="0.25">
      <c r="B2284" s="123"/>
      <c r="C2284" s="123"/>
      <c r="D2284" s="123"/>
      <c r="F2284" s="123"/>
      <c r="I2284" s="123"/>
      <c r="J2284" s="123"/>
      <c r="K2284" s="124"/>
      <c r="L2284" s="110"/>
      <c r="M2284" s="110"/>
      <c r="N2284" s="110"/>
      <c r="O2284" s="145"/>
      <c r="P2284" s="110"/>
    </row>
    <row r="2285" spans="2:16" x14ac:dyDescent="0.25">
      <c r="B2285" s="123"/>
      <c r="C2285" s="123"/>
      <c r="D2285" s="123"/>
      <c r="F2285" s="123"/>
      <c r="I2285" s="123"/>
      <c r="J2285" s="123"/>
      <c r="K2285" s="124"/>
      <c r="L2285" s="110"/>
      <c r="M2285" s="110"/>
      <c r="N2285" s="110"/>
      <c r="O2285" s="145"/>
      <c r="P2285" s="110"/>
    </row>
    <row r="2286" spans="2:16" x14ac:dyDescent="0.25">
      <c r="B2286" s="123"/>
      <c r="C2286" s="123"/>
      <c r="D2286" s="123"/>
      <c r="F2286" s="123"/>
      <c r="I2286" s="123"/>
      <c r="J2286" s="123"/>
      <c r="K2286" s="124"/>
      <c r="L2286" s="110"/>
      <c r="M2286" s="110"/>
      <c r="N2286" s="110"/>
      <c r="O2286" s="145"/>
      <c r="P2286" s="110"/>
    </row>
    <row r="2287" spans="2:16" x14ac:dyDescent="0.25">
      <c r="B2287" s="123"/>
      <c r="C2287" s="123"/>
      <c r="D2287" s="123"/>
      <c r="F2287" s="123"/>
      <c r="I2287" s="123"/>
      <c r="J2287" s="123"/>
      <c r="K2287" s="124"/>
      <c r="L2287" s="110"/>
      <c r="M2287" s="110"/>
      <c r="N2287" s="110"/>
      <c r="O2287" s="145"/>
      <c r="P2287" s="110"/>
    </row>
    <row r="2288" spans="2:16" x14ac:dyDescent="0.25">
      <c r="B2288" s="123"/>
      <c r="C2288" s="123"/>
      <c r="D2288" s="123"/>
      <c r="F2288" s="123"/>
      <c r="I2288" s="123"/>
      <c r="J2288" s="123"/>
      <c r="K2288" s="124"/>
      <c r="L2288" s="110"/>
      <c r="M2288" s="110"/>
      <c r="N2288" s="110"/>
      <c r="O2288" s="145"/>
      <c r="P2288" s="110"/>
    </row>
    <row r="2289" spans="2:16" x14ac:dyDescent="0.25">
      <c r="B2289" s="123"/>
      <c r="C2289" s="123"/>
      <c r="D2289" s="123"/>
      <c r="F2289" s="123"/>
      <c r="I2289" s="123"/>
      <c r="J2289" s="123"/>
      <c r="K2289" s="124"/>
      <c r="L2289" s="110"/>
      <c r="M2289" s="110"/>
      <c r="N2289" s="110"/>
      <c r="O2289" s="145"/>
      <c r="P2289" s="110"/>
    </row>
    <row r="2290" spans="2:16" x14ac:dyDescent="0.25">
      <c r="B2290" s="123"/>
      <c r="C2290" s="123"/>
      <c r="D2290" s="123"/>
      <c r="F2290" s="123"/>
      <c r="I2290" s="123"/>
      <c r="J2290" s="123"/>
      <c r="K2290" s="124"/>
      <c r="L2290" s="110"/>
      <c r="M2290" s="110"/>
      <c r="N2290" s="110"/>
      <c r="O2290" s="145"/>
      <c r="P2290" s="110"/>
    </row>
    <row r="2291" spans="2:16" x14ac:dyDescent="0.25">
      <c r="B2291" s="123"/>
      <c r="C2291" s="123"/>
      <c r="D2291" s="123"/>
      <c r="F2291" s="123"/>
      <c r="I2291" s="123"/>
      <c r="J2291" s="123"/>
      <c r="K2291" s="124"/>
      <c r="L2291" s="110"/>
      <c r="M2291" s="110"/>
      <c r="N2291" s="110"/>
      <c r="O2291" s="145"/>
      <c r="P2291" s="110"/>
    </row>
    <row r="2292" spans="2:16" x14ac:dyDescent="0.25">
      <c r="B2292" s="123"/>
      <c r="C2292" s="123"/>
      <c r="D2292" s="123"/>
      <c r="F2292" s="123"/>
      <c r="I2292" s="123"/>
      <c r="J2292" s="123"/>
      <c r="K2292" s="124"/>
      <c r="L2292" s="110"/>
      <c r="M2292" s="110"/>
      <c r="N2292" s="110"/>
      <c r="O2292" s="145"/>
      <c r="P2292" s="110"/>
    </row>
    <row r="2293" spans="2:16" x14ac:dyDescent="0.25">
      <c r="B2293" s="123"/>
      <c r="C2293" s="123"/>
      <c r="D2293" s="123"/>
      <c r="F2293" s="123"/>
      <c r="I2293" s="123"/>
      <c r="J2293" s="123"/>
      <c r="K2293" s="124"/>
      <c r="L2293" s="110"/>
      <c r="M2293" s="110"/>
      <c r="N2293" s="110"/>
      <c r="O2293" s="145"/>
      <c r="P2293" s="110"/>
    </row>
    <row r="2294" spans="2:16" x14ac:dyDescent="0.25">
      <c r="B2294" s="123"/>
      <c r="C2294" s="123"/>
      <c r="D2294" s="123"/>
      <c r="F2294" s="123"/>
      <c r="I2294" s="123"/>
      <c r="J2294" s="123"/>
      <c r="K2294" s="124"/>
      <c r="L2294" s="110"/>
      <c r="M2294" s="110"/>
      <c r="N2294" s="110"/>
      <c r="O2294" s="145"/>
      <c r="P2294" s="110"/>
    </row>
    <row r="2295" spans="2:16" x14ac:dyDescent="0.25">
      <c r="B2295" s="123"/>
      <c r="C2295" s="123"/>
      <c r="D2295" s="123"/>
      <c r="F2295" s="123"/>
      <c r="I2295" s="123"/>
      <c r="J2295" s="123"/>
      <c r="K2295" s="124"/>
      <c r="L2295" s="110"/>
      <c r="M2295" s="110"/>
      <c r="N2295" s="110"/>
      <c r="O2295" s="145"/>
      <c r="P2295" s="110"/>
    </row>
    <row r="2296" spans="2:16" x14ac:dyDescent="0.25">
      <c r="B2296" s="123"/>
      <c r="C2296" s="123"/>
      <c r="D2296" s="123"/>
      <c r="F2296" s="123"/>
      <c r="I2296" s="123"/>
      <c r="J2296" s="123"/>
      <c r="K2296" s="124"/>
      <c r="L2296" s="110"/>
      <c r="M2296" s="110"/>
      <c r="N2296" s="110"/>
      <c r="O2296" s="145"/>
      <c r="P2296" s="110"/>
    </row>
    <row r="2297" spans="2:16" x14ac:dyDescent="0.25">
      <c r="B2297" s="123"/>
      <c r="C2297" s="123"/>
      <c r="D2297" s="123"/>
      <c r="F2297" s="123"/>
      <c r="I2297" s="123"/>
      <c r="J2297" s="123"/>
      <c r="K2297" s="124"/>
      <c r="L2297" s="110"/>
      <c r="M2297" s="110"/>
      <c r="N2297" s="110"/>
      <c r="O2297" s="145"/>
      <c r="P2297" s="110"/>
    </row>
    <row r="2298" spans="2:16" x14ac:dyDescent="0.25">
      <c r="B2298" s="123"/>
      <c r="C2298" s="123"/>
      <c r="D2298" s="123"/>
      <c r="F2298" s="123"/>
      <c r="I2298" s="123"/>
      <c r="J2298" s="123"/>
      <c r="K2298" s="124"/>
      <c r="L2298" s="110"/>
      <c r="M2298" s="110"/>
      <c r="N2298" s="110"/>
      <c r="O2298" s="145"/>
      <c r="P2298" s="110"/>
    </row>
    <row r="2299" spans="2:16" x14ac:dyDescent="0.25">
      <c r="B2299" s="123"/>
      <c r="C2299" s="123"/>
      <c r="D2299" s="123"/>
      <c r="F2299" s="123"/>
      <c r="I2299" s="123"/>
      <c r="J2299" s="123"/>
      <c r="K2299" s="124"/>
      <c r="L2299" s="110"/>
      <c r="M2299" s="110"/>
      <c r="N2299" s="110"/>
      <c r="O2299" s="145"/>
      <c r="P2299" s="110"/>
    </row>
    <row r="2300" spans="2:16" x14ac:dyDescent="0.25">
      <c r="B2300" s="123"/>
      <c r="C2300" s="123"/>
      <c r="D2300" s="123"/>
      <c r="F2300" s="123"/>
      <c r="I2300" s="123"/>
      <c r="J2300" s="123"/>
      <c r="K2300" s="124"/>
      <c r="L2300" s="110"/>
      <c r="M2300" s="110"/>
      <c r="N2300" s="110"/>
      <c r="O2300" s="145"/>
      <c r="P2300" s="110"/>
    </row>
    <row r="2301" spans="2:16" x14ac:dyDescent="0.25">
      <c r="B2301" s="123"/>
      <c r="C2301" s="123"/>
      <c r="D2301" s="123"/>
      <c r="F2301" s="123"/>
      <c r="I2301" s="123"/>
      <c r="J2301" s="123"/>
      <c r="K2301" s="124"/>
      <c r="L2301" s="110"/>
      <c r="M2301" s="110"/>
      <c r="N2301" s="110"/>
      <c r="O2301" s="145"/>
      <c r="P2301" s="110"/>
    </row>
    <row r="2302" spans="2:16" x14ac:dyDescent="0.25">
      <c r="B2302" s="123"/>
      <c r="C2302" s="123"/>
      <c r="D2302" s="123"/>
      <c r="F2302" s="123"/>
      <c r="I2302" s="123"/>
      <c r="J2302" s="123"/>
      <c r="K2302" s="124"/>
      <c r="L2302" s="110"/>
      <c r="M2302" s="110"/>
      <c r="N2302" s="110"/>
      <c r="O2302" s="145"/>
      <c r="P2302" s="110"/>
    </row>
    <row r="2303" spans="2:16" x14ac:dyDescent="0.25">
      <c r="B2303" s="123"/>
      <c r="C2303" s="123"/>
      <c r="D2303" s="123"/>
      <c r="F2303" s="123"/>
      <c r="I2303" s="123"/>
      <c r="J2303" s="123"/>
      <c r="K2303" s="124"/>
      <c r="L2303" s="110"/>
      <c r="M2303" s="110"/>
      <c r="N2303" s="110"/>
      <c r="O2303" s="145"/>
      <c r="P2303" s="110"/>
    </row>
    <row r="2304" spans="2:16" x14ac:dyDescent="0.25">
      <c r="B2304" s="123"/>
      <c r="C2304" s="123"/>
      <c r="D2304" s="123"/>
      <c r="F2304" s="123"/>
      <c r="I2304" s="123"/>
      <c r="J2304" s="123"/>
      <c r="K2304" s="124"/>
      <c r="L2304" s="110"/>
      <c r="M2304" s="110"/>
      <c r="N2304" s="110"/>
      <c r="O2304" s="145"/>
      <c r="P2304" s="110"/>
    </row>
    <row r="2305" spans="2:16" x14ac:dyDescent="0.25">
      <c r="B2305" s="123"/>
      <c r="C2305" s="123"/>
      <c r="D2305" s="123"/>
      <c r="F2305" s="123"/>
      <c r="I2305" s="123"/>
      <c r="J2305" s="123"/>
      <c r="K2305" s="124"/>
      <c r="L2305" s="110"/>
      <c r="M2305" s="110"/>
      <c r="N2305" s="110"/>
      <c r="O2305" s="145"/>
      <c r="P2305" s="110"/>
    </row>
    <row r="2306" spans="2:16" x14ac:dyDescent="0.25">
      <c r="B2306" s="123"/>
      <c r="C2306" s="123"/>
      <c r="D2306" s="123"/>
      <c r="F2306" s="123"/>
      <c r="I2306" s="123"/>
      <c r="J2306" s="123"/>
      <c r="K2306" s="124"/>
      <c r="L2306" s="110"/>
      <c r="M2306" s="110"/>
      <c r="N2306" s="110"/>
      <c r="O2306" s="145"/>
      <c r="P2306" s="110"/>
    </row>
    <row r="2307" spans="2:16" x14ac:dyDescent="0.25">
      <c r="B2307" s="123"/>
      <c r="C2307" s="123"/>
      <c r="D2307" s="123"/>
      <c r="F2307" s="123"/>
      <c r="I2307" s="123"/>
      <c r="J2307" s="123"/>
      <c r="K2307" s="124"/>
      <c r="L2307" s="110"/>
      <c r="M2307" s="110"/>
      <c r="N2307" s="110"/>
      <c r="O2307" s="145"/>
      <c r="P2307" s="110"/>
    </row>
    <row r="2308" spans="2:16" x14ac:dyDescent="0.25">
      <c r="B2308" s="123"/>
      <c r="C2308" s="123"/>
      <c r="D2308" s="123"/>
      <c r="F2308" s="123"/>
      <c r="I2308" s="123"/>
      <c r="J2308" s="123"/>
      <c r="K2308" s="124"/>
      <c r="L2308" s="110"/>
      <c r="M2308" s="110"/>
      <c r="N2308" s="110"/>
      <c r="O2308" s="145"/>
      <c r="P2308" s="110"/>
    </row>
    <row r="2309" spans="2:16" x14ac:dyDescent="0.25">
      <c r="B2309" s="123"/>
      <c r="C2309" s="123"/>
      <c r="D2309" s="123"/>
      <c r="F2309" s="123"/>
      <c r="I2309" s="123"/>
      <c r="J2309" s="123"/>
      <c r="K2309" s="124"/>
      <c r="L2309" s="110"/>
      <c r="M2309" s="110"/>
      <c r="N2309" s="110"/>
      <c r="O2309" s="145"/>
      <c r="P2309" s="110"/>
    </row>
    <row r="2310" spans="2:16" x14ac:dyDescent="0.25">
      <c r="B2310" s="123"/>
      <c r="C2310" s="123"/>
      <c r="D2310" s="123"/>
      <c r="F2310" s="123"/>
      <c r="I2310" s="123"/>
      <c r="J2310" s="123"/>
      <c r="K2310" s="124"/>
      <c r="L2310" s="110"/>
      <c r="M2310" s="110"/>
      <c r="N2310" s="110"/>
      <c r="O2310" s="145"/>
      <c r="P2310" s="110"/>
    </row>
    <row r="2311" spans="2:16" x14ac:dyDescent="0.25">
      <c r="B2311" s="123"/>
      <c r="C2311" s="123"/>
      <c r="D2311" s="123"/>
      <c r="F2311" s="123"/>
      <c r="I2311" s="123"/>
      <c r="J2311" s="123"/>
      <c r="K2311" s="124"/>
      <c r="L2311" s="110"/>
      <c r="M2311" s="110"/>
      <c r="N2311" s="110"/>
      <c r="O2311" s="145"/>
      <c r="P2311" s="110"/>
    </row>
    <row r="2312" spans="2:16" x14ac:dyDescent="0.25">
      <c r="B2312" s="123"/>
      <c r="C2312" s="123"/>
      <c r="D2312" s="123"/>
      <c r="F2312" s="123"/>
      <c r="I2312" s="123"/>
      <c r="J2312" s="123"/>
      <c r="K2312" s="124"/>
      <c r="L2312" s="110"/>
      <c r="M2312" s="110"/>
      <c r="N2312" s="110"/>
      <c r="O2312" s="145"/>
      <c r="P2312" s="110"/>
    </row>
    <row r="2313" spans="2:16" x14ac:dyDescent="0.25">
      <c r="B2313" s="123"/>
      <c r="C2313" s="123"/>
      <c r="D2313" s="123"/>
      <c r="F2313" s="123"/>
      <c r="I2313" s="123"/>
      <c r="J2313" s="123"/>
      <c r="K2313" s="124"/>
      <c r="L2313" s="110"/>
      <c r="M2313" s="110"/>
      <c r="N2313" s="110"/>
      <c r="O2313" s="145"/>
      <c r="P2313" s="110"/>
    </row>
    <row r="2314" spans="2:16" x14ac:dyDescent="0.25">
      <c r="B2314" s="123"/>
      <c r="C2314" s="123"/>
      <c r="D2314" s="123"/>
      <c r="F2314" s="123"/>
      <c r="I2314" s="123"/>
      <c r="J2314" s="123"/>
      <c r="K2314" s="124"/>
      <c r="L2314" s="110"/>
      <c r="M2314" s="110"/>
      <c r="N2314" s="110"/>
      <c r="O2314" s="145"/>
      <c r="P2314" s="110"/>
    </row>
    <row r="2315" spans="2:16" x14ac:dyDescent="0.25">
      <c r="B2315" s="123"/>
      <c r="C2315" s="123"/>
      <c r="D2315" s="123"/>
      <c r="F2315" s="123"/>
      <c r="I2315" s="123"/>
      <c r="J2315" s="123"/>
      <c r="K2315" s="124"/>
      <c r="L2315" s="110"/>
      <c r="M2315" s="110"/>
      <c r="N2315" s="110"/>
      <c r="O2315" s="145"/>
      <c r="P2315" s="110"/>
    </row>
    <row r="2316" spans="2:16" x14ac:dyDescent="0.25">
      <c r="B2316" s="123"/>
      <c r="C2316" s="123"/>
      <c r="D2316" s="123"/>
      <c r="F2316" s="123"/>
      <c r="I2316" s="123"/>
      <c r="J2316" s="123"/>
      <c r="K2316" s="124"/>
      <c r="L2316" s="110"/>
      <c r="M2316" s="110"/>
      <c r="N2316" s="110"/>
      <c r="O2316" s="145"/>
      <c r="P2316" s="110"/>
    </row>
    <row r="2317" spans="2:16" x14ac:dyDescent="0.25">
      <c r="B2317" s="123"/>
      <c r="C2317" s="123"/>
      <c r="D2317" s="123"/>
      <c r="F2317" s="123"/>
      <c r="I2317" s="123"/>
      <c r="J2317" s="123"/>
      <c r="K2317" s="124"/>
      <c r="L2317" s="110"/>
      <c r="M2317" s="110"/>
      <c r="N2317" s="110"/>
      <c r="O2317" s="145"/>
      <c r="P2317" s="110"/>
    </row>
    <row r="2318" spans="2:16" x14ac:dyDescent="0.25">
      <c r="B2318" s="123"/>
      <c r="C2318" s="123"/>
      <c r="D2318" s="123"/>
      <c r="F2318" s="123"/>
      <c r="I2318" s="123"/>
      <c r="J2318" s="123"/>
      <c r="K2318" s="124"/>
      <c r="L2318" s="110"/>
      <c r="M2318" s="110"/>
      <c r="N2318" s="110"/>
      <c r="O2318" s="145"/>
      <c r="P2318" s="110"/>
    </row>
    <row r="2319" spans="2:16" x14ac:dyDescent="0.25">
      <c r="B2319" s="123"/>
      <c r="C2319" s="123"/>
      <c r="D2319" s="123"/>
      <c r="F2319" s="123"/>
      <c r="I2319" s="123"/>
      <c r="J2319" s="123"/>
      <c r="K2319" s="124"/>
      <c r="L2319" s="110"/>
      <c r="M2319" s="110"/>
      <c r="N2319" s="110"/>
      <c r="O2319" s="145"/>
      <c r="P2319" s="110"/>
    </row>
    <row r="2320" spans="2:16" x14ac:dyDescent="0.25">
      <c r="B2320" s="123"/>
      <c r="C2320" s="123"/>
      <c r="D2320" s="123"/>
      <c r="F2320" s="123"/>
      <c r="I2320" s="123"/>
      <c r="J2320" s="123"/>
      <c r="K2320" s="124"/>
      <c r="L2320" s="110"/>
      <c r="M2320" s="110"/>
      <c r="N2320" s="110"/>
      <c r="O2320" s="145"/>
      <c r="P2320" s="110"/>
    </row>
    <row r="2321" spans="2:16" x14ac:dyDescent="0.25">
      <c r="B2321" s="123"/>
      <c r="C2321" s="123"/>
      <c r="D2321" s="123"/>
      <c r="F2321" s="123"/>
      <c r="I2321" s="123"/>
      <c r="J2321" s="123"/>
      <c r="K2321" s="124"/>
      <c r="L2321" s="110"/>
      <c r="M2321" s="110"/>
      <c r="N2321" s="110"/>
      <c r="O2321" s="145"/>
      <c r="P2321" s="110"/>
    </row>
    <row r="2322" spans="2:16" x14ac:dyDescent="0.25">
      <c r="B2322" s="123"/>
      <c r="C2322" s="123"/>
      <c r="D2322" s="123"/>
      <c r="F2322" s="123"/>
      <c r="I2322" s="123"/>
      <c r="J2322" s="123"/>
      <c r="K2322" s="124"/>
      <c r="L2322" s="110"/>
      <c r="M2322" s="110"/>
      <c r="N2322" s="110"/>
      <c r="O2322" s="145"/>
      <c r="P2322" s="110"/>
    </row>
    <row r="2323" spans="2:16" x14ac:dyDescent="0.25">
      <c r="B2323" s="123"/>
      <c r="C2323" s="123"/>
      <c r="D2323" s="123"/>
      <c r="F2323" s="123"/>
      <c r="I2323" s="123"/>
      <c r="J2323" s="123"/>
      <c r="K2323" s="124"/>
      <c r="L2323" s="110"/>
      <c r="M2323" s="110"/>
      <c r="N2323" s="110"/>
      <c r="O2323" s="145"/>
      <c r="P2323" s="110"/>
    </row>
    <row r="2324" spans="2:16" x14ac:dyDescent="0.25">
      <c r="B2324" s="123"/>
      <c r="C2324" s="123"/>
      <c r="D2324" s="123"/>
      <c r="F2324" s="123"/>
      <c r="I2324" s="123"/>
      <c r="J2324" s="123"/>
      <c r="K2324" s="124"/>
      <c r="L2324" s="110"/>
      <c r="M2324" s="110"/>
      <c r="N2324" s="110"/>
      <c r="O2324" s="145"/>
      <c r="P2324" s="110"/>
    </row>
    <row r="2325" spans="2:16" x14ac:dyDescent="0.25">
      <c r="B2325" s="123"/>
      <c r="C2325" s="123"/>
      <c r="D2325" s="123"/>
      <c r="F2325" s="123"/>
      <c r="I2325" s="123"/>
      <c r="J2325" s="123"/>
      <c r="K2325" s="124"/>
      <c r="L2325" s="110"/>
      <c r="M2325" s="110"/>
      <c r="N2325" s="110"/>
      <c r="O2325" s="145"/>
      <c r="P2325" s="110"/>
    </row>
    <row r="2326" spans="2:16" x14ac:dyDescent="0.25">
      <c r="B2326" s="123"/>
      <c r="C2326" s="123"/>
      <c r="D2326" s="123"/>
      <c r="F2326" s="123"/>
      <c r="I2326" s="123"/>
      <c r="J2326" s="123"/>
      <c r="K2326" s="124"/>
      <c r="L2326" s="110"/>
      <c r="M2326" s="110"/>
      <c r="N2326" s="110"/>
      <c r="O2326" s="145"/>
      <c r="P2326" s="110"/>
    </row>
    <row r="2327" spans="2:16" x14ac:dyDescent="0.25">
      <c r="B2327" s="123"/>
      <c r="C2327" s="123"/>
      <c r="D2327" s="123"/>
      <c r="F2327" s="123"/>
      <c r="I2327" s="123"/>
      <c r="J2327" s="123"/>
      <c r="K2327" s="124"/>
      <c r="L2327" s="110"/>
      <c r="M2327" s="110"/>
      <c r="N2327" s="110"/>
      <c r="O2327" s="145"/>
      <c r="P2327" s="110"/>
    </row>
    <row r="2328" spans="2:16" x14ac:dyDescent="0.25">
      <c r="B2328" s="123"/>
      <c r="C2328" s="123"/>
      <c r="D2328" s="123"/>
      <c r="F2328" s="123"/>
      <c r="I2328" s="123"/>
      <c r="J2328" s="123"/>
      <c r="K2328" s="124"/>
      <c r="L2328" s="110"/>
      <c r="M2328" s="110"/>
      <c r="N2328" s="110"/>
      <c r="O2328" s="145"/>
      <c r="P2328" s="110"/>
    </row>
    <row r="2329" spans="2:16" x14ac:dyDescent="0.25">
      <c r="B2329" s="123"/>
      <c r="C2329" s="123"/>
      <c r="D2329" s="123"/>
      <c r="F2329" s="123"/>
      <c r="I2329" s="123"/>
      <c r="J2329" s="123"/>
      <c r="K2329" s="124"/>
      <c r="L2329" s="110"/>
      <c r="M2329" s="110"/>
      <c r="N2329" s="110"/>
      <c r="O2329" s="145"/>
      <c r="P2329" s="110"/>
    </row>
    <row r="2330" spans="2:16" x14ac:dyDescent="0.25">
      <c r="B2330" s="123"/>
      <c r="C2330" s="123"/>
      <c r="D2330" s="123"/>
      <c r="F2330" s="123"/>
      <c r="I2330" s="123"/>
      <c r="J2330" s="123"/>
      <c r="K2330" s="124"/>
      <c r="L2330" s="110"/>
      <c r="M2330" s="110"/>
      <c r="N2330" s="110"/>
      <c r="O2330" s="145"/>
      <c r="P2330" s="110"/>
    </row>
    <row r="2331" spans="2:16" x14ac:dyDescent="0.25">
      <c r="B2331" s="123"/>
      <c r="C2331" s="123"/>
      <c r="D2331" s="123"/>
      <c r="F2331" s="123"/>
      <c r="I2331" s="123"/>
      <c r="J2331" s="123"/>
      <c r="K2331" s="124"/>
      <c r="L2331" s="110"/>
      <c r="M2331" s="110"/>
      <c r="N2331" s="110"/>
      <c r="O2331" s="145"/>
      <c r="P2331" s="110"/>
    </row>
    <row r="2332" spans="2:16" x14ac:dyDescent="0.25">
      <c r="B2332" s="123"/>
      <c r="C2332" s="123"/>
      <c r="D2332" s="123"/>
      <c r="F2332" s="123"/>
      <c r="I2332" s="123"/>
      <c r="J2332" s="123"/>
      <c r="K2332" s="124"/>
      <c r="L2332" s="110"/>
      <c r="M2332" s="110"/>
      <c r="N2332" s="110"/>
      <c r="O2332" s="145"/>
      <c r="P2332" s="110"/>
    </row>
    <row r="2333" spans="2:16" x14ac:dyDescent="0.25">
      <c r="B2333" s="123"/>
      <c r="C2333" s="123"/>
      <c r="D2333" s="123"/>
      <c r="F2333" s="123"/>
      <c r="I2333" s="123"/>
      <c r="J2333" s="123"/>
      <c r="K2333" s="124"/>
      <c r="L2333" s="110"/>
      <c r="M2333" s="110"/>
      <c r="N2333" s="110"/>
      <c r="O2333" s="145"/>
      <c r="P2333" s="110"/>
    </row>
    <row r="2334" spans="2:16" x14ac:dyDescent="0.25">
      <c r="B2334" s="123"/>
      <c r="C2334" s="123"/>
      <c r="D2334" s="123"/>
      <c r="F2334" s="123"/>
      <c r="I2334" s="123"/>
      <c r="J2334" s="123"/>
      <c r="K2334" s="124"/>
      <c r="L2334" s="110"/>
      <c r="M2334" s="110"/>
      <c r="N2334" s="110"/>
      <c r="O2334" s="145"/>
      <c r="P2334" s="110"/>
    </row>
    <row r="2335" spans="2:16" x14ac:dyDescent="0.25">
      <c r="B2335" s="123"/>
      <c r="C2335" s="123"/>
      <c r="D2335" s="123"/>
      <c r="F2335" s="123"/>
      <c r="I2335" s="123"/>
      <c r="J2335" s="123"/>
      <c r="K2335" s="124"/>
      <c r="L2335" s="110"/>
      <c r="M2335" s="110"/>
      <c r="N2335" s="110"/>
      <c r="O2335" s="145"/>
      <c r="P2335" s="110"/>
    </row>
    <row r="2336" spans="2:16" x14ac:dyDescent="0.25">
      <c r="B2336" s="123"/>
      <c r="C2336" s="123"/>
      <c r="D2336" s="123"/>
      <c r="F2336" s="123"/>
      <c r="I2336" s="123"/>
      <c r="J2336" s="123"/>
      <c r="K2336" s="124"/>
      <c r="L2336" s="110"/>
      <c r="M2336" s="110"/>
      <c r="N2336" s="110"/>
      <c r="O2336" s="145"/>
      <c r="P2336" s="110"/>
    </row>
    <row r="2337" spans="2:16" x14ac:dyDescent="0.25">
      <c r="B2337" s="123"/>
      <c r="C2337" s="123"/>
      <c r="D2337" s="123"/>
      <c r="F2337" s="123"/>
      <c r="I2337" s="123"/>
      <c r="J2337" s="123"/>
      <c r="K2337" s="124"/>
      <c r="L2337" s="110"/>
      <c r="M2337" s="110"/>
      <c r="N2337" s="110"/>
      <c r="O2337" s="145"/>
      <c r="P2337" s="110"/>
    </row>
    <row r="2338" spans="2:16" x14ac:dyDescent="0.25">
      <c r="B2338" s="123"/>
      <c r="C2338" s="123"/>
      <c r="D2338" s="123"/>
      <c r="F2338" s="123"/>
      <c r="I2338" s="123"/>
      <c r="J2338" s="123"/>
      <c r="K2338" s="124"/>
      <c r="L2338" s="110"/>
      <c r="M2338" s="110"/>
      <c r="N2338" s="110"/>
      <c r="O2338" s="145"/>
      <c r="P2338" s="110"/>
    </row>
    <row r="2339" spans="2:16" x14ac:dyDescent="0.25">
      <c r="B2339" s="123"/>
      <c r="C2339" s="123"/>
      <c r="D2339" s="123"/>
      <c r="F2339" s="123"/>
      <c r="I2339" s="123"/>
      <c r="J2339" s="123"/>
      <c r="K2339" s="124"/>
      <c r="L2339" s="110"/>
      <c r="M2339" s="110"/>
      <c r="N2339" s="110"/>
      <c r="O2339" s="145"/>
      <c r="P2339" s="110"/>
    </row>
    <row r="2340" spans="2:16" x14ac:dyDescent="0.25">
      <c r="B2340" s="123"/>
      <c r="C2340" s="123"/>
      <c r="D2340" s="123"/>
      <c r="F2340" s="123"/>
      <c r="I2340" s="123"/>
      <c r="J2340" s="123"/>
      <c r="K2340" s="124"/>
      <c r="L2340" s="110"/>
      <c r="M2340" s="110"/>
      <c r="N2340" s="110"/>
      <c r="O2340" s="145"/>
      <c r="P2340" s="110"/>
    </row>
    <row r="2341" spans="2:16" x14ac:dyDescent="0.25">
      <c r="B2341" s="123"/>
      <c r="C2341" s="123"/>
      <c r="D2341" s="123"/>
      <c r="F2341" s="123"/>
      <c r="I2341" s="123"/>
      <c r="J2341" s="123"/>
      <c r="K2341" s="124"/>
      <c r="L2341" s="110"/>
      <c r="M2341" s="110"/>
      <c r="N2341" s="110"/>
      <c r="O2341" s="145"/>
      <c r="P2341" s="110"/>
    </row>
    <row r="2342" spans="2:16" x14ac:dyDescent="0.25">
      <c r="B2342" s="123"/>
      <c r="C2342" s="123"/>
      <c r="D2342" s="123"/>
      <c r="F2342" s="123"/>
      <c r="I2342" s="123"/>
      <c r="J2342" s="123"/>
      <c r="K2342" s="124"/>
      <c r="L2342" s="110"/>
      <c r="M2342" s="110"/>
      <c r="N2342" s="110"/>
      <c r="O2342" s="145"/>
      <c r="P2342" s="110"/>
    </row>
    <row r="2343" spans="2:16" x14ac:dyDescent="0.25">
      <c r="B2343" s="123"/>
      <c r="C2343" s="123"/>
      <c r="D2343" s="123"/>
      <c r="F2343" s="123"/>
      <c r="I2343" s="123"/>
      <c r="J2343" s="123"/>
      <c r="K2343" s="124"/>
      <c r="L2343" s="110"/>
      <c r="M2343" s="110"/>
      <c r="N2343" s="110"/>
      <c r="O2343" s="145"/>
      <c r="P2343" s="110"/>
    </row>
    <row r="2344" spans="2:16" x14ac:dyDescent="0.25">
      <c r="B2344" s="123"/>
      <c r="C2344" s="123"/>
      <c r="D2344" s="123"/>
      <c r="F2344" s="123"/>
      <c r="I2344" s="123"/>
      <c r="J2344" s="123"/>
      <c r="K2344" s="124"/>
      <c r="L2344" s="110"/>
      <c r="M2344" s="110"/>
      <c r="N2344" s="110"/>
      <c r="O2344" s="145"/>
      <c r="P2344" s="110"/>
    </row>
    <row r="2345" spans="2:16" x14ac:dyDescent="0.25">
      <c r="B2345" s="123"/>
      <c r="C2345" s="123"/>
      <c r="D2345" s="123"/>
      <c r="F2345" s="123"/>
      <c r="I2345" s="123"/>
      <c r="J2345" s="123"/>
      <c r="K2345" s="124"/>
      <c r="L2345" s="110"/>
      <c r="M2345" s="110"/>
      <c r="N2345" s="110"/>
      <c r="O2345" s="145"/>
      <c r="P2345" s="110"/>
    </row>
    <row r="2346" spans="2:16" x14ac:dyDescent="0.25">
      <c r="B2346" s="123"/>
      <c r="C2346" s="123"/>
      <c r="D2346" s="123"/>
      <c r="F2346" s="123"/>
      <c r="I2346" s="123"/>
      <c r="J2346" s="123"/>
      <c r="K2346" s="124"/>
      <c r="L2346" s="110"/>
      <c r="M2346" s="110"/>
      <c r="N2346" s="110"/>
      <c r="O2346" s="145"/>
      <c r="P2346" s="110"/>
    </row>
    <row r="2347" spans="2:16" x14ac:dyDescent="0.25">
      <c r="B2347" s="123"/>
      <c r="C2347" s="123"/>
      <c r="D2347" s="123"/>
      <c r="F2347" s="123"/>
      <c r="I2347" s="123"/>
      <c r="J2347" s="123"/>
      <c r="K2347" s="124"/>
      <c r="L2347" s="110"/>
      <c r="M2347" s="110"/>
      <c r="N2347" s="110"/>
      <c r="O2347" s="145"/>
      <c r="P2347" s="110"/>
    </row>
    <row r="2348" spans="2:16" x14ac:dyDescent="0.25">
      <c r="B2348" s="123"/>
      <c r="C2348" s="123"/>
      <c r="D2348" s="123"/>
      <c r="F2348" s="123"/>
      <c r="I2348" s="123"/>
      <c r="J2348" s="123"/>
      <c r="K2348" s="124"/>
      <c r="L2348" s="110"/>
      <c r="M2348" s="110"/>
      <c r="N2348" s="110"/>
      <c r="O2348" s="145"/>
      <c r="P2348" s="110"/>
    </row>
    <row r="2349" spans="2:16" x14ac:dyDescent="0.25">
      <c r="B2349" s="123"/>
      <c r="C2349" s="123"/>
      <c r="D2349" s="123"/>
      <c r="F2349" s="123"/>
      <c r="I2349" s="123"/>
      <c r="J2349" s="123"/>
      <c r="K2349" s="124"/>
      <c r="L2349" s="110"/>
      <c r="M2349" s="110"/>
      <c r="N2349" s="110"/>
      <c r="O2349" s="145"/>
      <c r="P2349" s="110"/>
    </row>
    <row r="2350" spans="2:16" x14ac:dyDescent="0.25">
      <c r="B2350" s="123"/>
      <c r="C2350" s="123"/>
      <c r="D2350" s="123"/>
      <c r="F2350" s="123"/>
      <c r="I2350" s="123"/>
      <c r="J2350" s="123"/>
      <c r="K2350" s="124"/>
      <c r="L2350" s="110"/>
      <c r="M2350" s="110"/>
      <c r="N2350" s="110"/>
      <c r="O2350" s="145"/>
      <c r="P2350" s="110"/>
    </row>
    <row r="2351" spans="2:16" x14ac:dyDescent="0.25">
      <c r="B2351" s="123"/>
      <c r="C2351" s="123"/>
      <c r="D2351" s="123"/>
      <c r="F2351" s="123"/>
      <c r="I2351" s="123"/>
      <c r="J2351" s="123"/>
      <c r="K2351" s="124"/>
      <c r="L2351" s="110"/>
      <c r="M2351" s="110"/>
      <c r="N2351" s="110"/>
      <c r="O2351" s="145"/>
      <c r="P2351" s="110"/>
    </row>
    <row r="2352" spans="2:16" x14ac:dyDescent="0.25">
      <c r="B2352" s="123"/>
      <c r="C2352" s="123"/>
      <c r="D2352" s="123"/>
      <c r="F2352" s="123"/>
      <c r="I2352" s="123"/>
      <c r="J2352" s="123"/>
      <c r="K2352" s="124"/>
      <c r="L2352" s="110"/>
      <c r="M2352" s="110"/>
      <c r="N2352" s="110"/>
      <c r="O2352" s="145"/>
      <c r="P2352" s="110"/>
    </row>
    <row r="2353" spans="2:16" x14ac:dyDescent="0.25">
      <c r="B2353" s="123"/>
      <c r="C2353" s="123"/>
      <c r="D2353" s="123"/>
      <c r="F2353" s="123"/>
      <c r="I2353" s="123"/>
      <c r="J2353" s="123"/>
      <c r="K2353" s="124"/>
      <c r="L2353" s="110"/>
      <c r="M2353" s="110"/>
      <c r="N2353" s="110"/>
      <c r="O2353" s="145"/>
      <c r="P2353" s="110"/>
    </row>
    <row r="2354" spans="2:16" x14ac:dyDescent="0.25">
      <c r="B2354" s="123"/>
      <c r="C2354" s="123"/>
      <c r="D2354" s="123"/>
      <c r="F2354" s="123"/>
      <c r="I2354" s="123"/>
      <c r="J2354" s="123"/>
      <c r="K2354" s="124"/>
      <c r="L2354" s="110"/>
      <c r="M2354" s="110"/>
      <c r="N2354" s="110"/>
      <c r="O2354" s="145"/>
      <c r="P2354" s="110"/>
    </row>
    <row r="2355" spans="2:16" x14ac:dyDescent="0.25">
      <c r="B2355" s="123"/>
      <c r="C2355" s="123"/>
      <c r="D2355" s="123"/>
      <c r="F2355" s="123"/>
      <c r="I2355" s="123"/>
      <c r="J2355" s="123"/>
      <c r="K2355" s="124"/>
      <c r="L2355" s="110"/>
      <c r="M2355" s="110"/>
      <c r="N2355" s="110"/>
      <c r="O2355" s="145"/>
      <c r="P2355" s="110"/>
    </row>
    <row r="2356" spans="2:16" x14ac:dyDescent="0.25">
      <c r="B2356" s="123"/>
      <c r="C2356" s="123"/>
      <c r="D2356" s="123"/>
      <c r="F2356" s="123"/>
      <c r="I2356" s="123"/>
      <c r="J2356" s="123"/>
      <c r="K2356" s="124"/>
      <c r="L2356" s="110"/>
      <c r="M2356" s="110"/>
      <c r="N2356" s="110"/>
      <c r="O2356" s="145"/>
      <c r="P2356" s="110"/>
    </row>
    <row r="2357" spans="2:16" x14ac:dyDescent="0.25">
      <c r="B2357" s="123"/>
      <c r="C2357" s="123"/>
      <c r="D2357" s="123"/>
      <c r="F2357" s="123"/>
      <c r="I2357" s="123"/>
      <c r="J2357" s="123"/>
      <c r="K2357" s="124"/>
      <c r="L2357" s="110"/>
      <c r="M2357" s="110"/>
      <c r="N2357" s="110"/>
      <c r="O2357" s="145"/>
      <c r="P2357" s="110"/>
    </row>
    <row r="2358" spans="2:16" x14ac:dyDescent="0.25">
      <c r="B2358" s="123"/>
      <c r="C2358" s="123"/>
      <c r="D2358" s="123"/>
      <c r="F2358" s="123"/>
      <c r="I2358" s="123"/>
      <c r="J2358" s="123"/>
      <c r="K2358" s="124"/>
      <c r="L2358" s="110"/>
      <c r="M2358" s="110"/>
      <c r="N2358" s="110"/>
      <c r="O2358" s="145"/>
      <c r="P2358" s="110"/>
    </row>
    <row r="2359" spans="2:16" x14ac:dyDescent="0.25">
      <c r="B2359" s="123"/>
      <c r="C2359" s="123"/>
      <c r="D2359" s="123"/>
      <c r="F2359" s="123"/>
      <c r="I2359" s="123"/>
      <c r="J2359" s="123"/>
      <c r="K2359" s="124"/>
      <c r="L2359" s="110"/>
      <c r="M2359" s="110"/>
      <c r="N2359" s="110"/>
      <c r="O2359" s="145"/>
      <c r="P2359" s="110"/>
    </row>
    <row r="2360" spans="2:16" x14ac:dyDescent="0.25">
      <c r="B2360" s="123"/>
      <c r="C2360" s="123"/>
      <c r="D2360" s="123"/>
      <c r="F2360" s="123"/>
      <c r="I2360" s="123"/>
      <c r="J2360" s="123"/>
      <c r="K2360" s="124"/>
      <c r="L2360" s="110"/>
      <c r="M2360" s="110"/>
      <c r="N2360" s="110"/>
      <c r="O2360" s="145"/>
      <c r="P2360" s="110"/>
    </row>
    <row r="2361" spans="2:16" x14ac:dyDescent="0.25">
      <c r="B2361" s="123"/>
      <c r="C2361" s="123"/>
      <c r="D2361" s="123"/>
      <c r="F2361" s="123"/>
      <c r="I2361" s="123"/>
      <c r="J2361" s="123"/>
      <c r="K2361" s="124"/>
      <c r="L2361" s="110"/>
      <c r="M2361" s="110"/>
      <c r="N2361" s="110"/>
      <c r="O2361" s="145"/>
      <c r="P2361" s="110"/>
    </row>
    <row r="2362" spans="2:16" x14ac:dyDescent="0.25">
      <c r="B2362" s="123"/>
      <c r="C2362" s="123"/>
      <c r="D2362" s="123"/>
      <c r="F2362" s="123"/>
      <c r="I2362" s="123"/>
      <c r="J2362" s="123"/>
      <c r="K2362" s="124"/>
      <c r="L2362" s="110"/>
      <c r="M2362" s="110"/>
      <c r="N2362" s="110"/>
      <c r="O2362" s="145"/>
      <c r="P2362" s="110"/>
    </row>
    <row r="2363" spans="2:16" x14ac:dyDescent="0.25">
      <c r="B2363" s="123"/>
      <c r="C2363" s="123"/>
      <c r="D2363" s="123"/>
      <c r="F2363" s="123"/>
      <c r="I2363" s="123"/>
      <c r="J2363" s="123"/>
      <c r="K2363" s="124"/>
      <c r="L2363" s="110"/>
      <c r="M2363" s="110"/>
      <c r="N2363" s="110"/>
      <c r="O2363" s="145"/>
      <c r="P2363" s="110"/>
    </row>
    <row r="2364" spans="2:16" x14ac:dyDescent="0.25">
      <c r="B2364" s="123"/>
      <c r="C2364" s="123"/>
      <c r="D2364" s="123"/>
      <c r="F2364" s="123"/>
      <c r="I2364" s="123"/>
      <c r="J2364" s="123"/>
      <c r="K2364" s="124"/>
      <c r="L2364" s="110"/>
      <c r="M2364" s="110"/>
      <c r="N2364" s="110"/>
      <c r="O2364" s="145"/>
      <c r="P2364" s="110"/>
    </row>
    <row r="2365" spans="2:16" x14ac:dyDescent="0.25">
      <c r="B2365" s="123"/>
      <c r="C2365" s="123"/>
      <c r="D2365" s="123"/>
      <c r="F2365" s="123"/>
      <c r="I2365" s="123"/>
      <c r="J2365" s="123"/>
      <c r="K2365" s="124"/>
      <c r="L2365" s="110"/>
      <c r="M2365" s="110"/>
      <c r="N2365" s="110"/>
      <c r="O2365" s="145"/>
      <c r="P2365" s="110"/>
    </row>
    <row r="2366" spans="2:16" x14ac:dyDescent="0.25">
      <c r="B2366" s="123"/>
      <c r="C2366" s="123"/>
      <c r="D2366" s="123"/>
      <c r="F2366" s="123"/>
      <c r="I2366" s="123"/>
      <c r="J2366" s="123"/>
      <c r="K2366" s="124"/>
      <c r="L2366" s="110"/>
      <c r="M2366" s="110"/>
      <c r="N2366" s="110"/>
      <c r="O2366" s="145"/>
      <c r="P2366" s="110"/>
    </row>
    <row r="2367" spans="2:16" x14ac:dyDescent="0.25">
      <c r="B2367" s="123"/>
      <c r="C2367" s="123"/>
      <c r="D2367" s="123"/>
      <c r="F2367" s="123"/>
      <c r="I2367" s="123"/>
      <c r="J2367" s="123"/>
      <c r="K2367" s="124"/>
      <c r="L2367" s="110"/>
      <c r="M2367" s="110"/>
      <c r="N2367" s="110"/>
      <c r="O2367" s="145"/>
      <c r="P2367" s="110"/>
    </row>
    <row r="2368" spans="2:16" x14ac:dyDescent="0.25">
      <c r="B2368" s="123"/>
      <c r="C2368" s="123"/>
      <c r="D2368" s="123"/>
      <c r="F2368" s="123"/>
      <c r="I2368" s="123"/>
      <c r="J2368" s="123"/>
      <c r="K2368" s="124"/>
      <c r="L2368" s="110"/>
      <c r="M2368" s="110"/>
      <c r="N2368" s="110"/>
      <c r="O2368" s="145"/>
      <c r="P2368" s="110"/>
    </row>
    <row r="2369" spans="2:16" x14ac:dyDescent="0.25">
      <c r="B2369" s="123"/>
      <c r="C2369" s="123"/>
      <c r="D2369" s="123"/>
      <c r="F2369" s="123"/>
      <c r="I2369" s="123"/>
      <c r="J2369" s="123"/>
      <c r="K2369" s="124"/>
      <c r="L2369" s="110"/>
      <c r="M2369" s="110"/>
      <c r="N2369" s="110"/>
      <c r="O2369" s="145"/>
      <c r="P2369" s="110"/>
    </row>
    <row r="2370" spans="2:16" x14ac:dyDescent="0.25">
      <c r="B2370" s="123"/>
      <c r="C2370" s="123"/>
      <c r="D2370" s="123"/>
      <c r="F2370" s="123"/>
      <c r="I2370" s="123"/>
      <c r="J2370" s="123"/>
      <c r="K2370" s="124"/>
      <c r="L2370" s="110"/>
      <c r="M2370" s="110"/>
      <c r="N2370" s="110"/>
      <c r="O2370" s="145"/>
      <c r="P2370" s="110"/>
    </row>
    <row r="2371" spans="2:16" x14ac:dyDescent="0.25">
      <c r="B2371" s="123"/>
      <c r="C2371" s="123"/>
      <c r="D2371" s="123"/>
      <c r="F2371" s="123"/>
      <c r="I2371" s="123"/>
      <c r="J2371" s="123"/>
      <c r="K2371" s="124"/>
      <c r="L2371" s="110"/>
      <c r="M2371" s="110"/>
      <c r="N2371" s="110"/>
      <c r="O2371" s="145"/>
      <c r="P2371" s="110"/>
    </row>
    <row r="2372" spans="2:16" x14ac:dyDescent="0.25">
      <c r="B2372" s="123"/>
      <c r="C2372" s="123"/>
      <c r="D2372" s="123"/>
      <c r="F2372" s="123"/>
      <c r="I2372" s="123"/>
      <c r="J2372" s="123"/>
      <c r="K2372" s="124"/>
      <c r="L2372" s="110"/>
      <c r="M2372" s="110"/>
      <c r="N2372" s="110"/>
      <c r="O2372" s="145"/>
      <c r="P2372" s="110"/>
    </row>
    <row r="2373" spans="2:16" x14ac:dyDescent="0.25">
      <c r="B2373" s="123"/>
      <c r="C2373" s="123"/>
      <c r="D2373" s="123"/>
      <c r="F2373" s="123"/>
      <c r="I2373" s="123"/>
      <c r="J2373" s="123"/>
      <c r="K2373" s="124"/>
      <c r="L2373" s="110"/>
      <c r="M2373" s="110"/>
      <c r="N2373" s="110"/>
      <c r="O2373" s="145"/>
      <c r="P2373" s="110"/>
    </row>
    <row r="2374" spans="2:16" x14ac:dyDescent="0.25">
      <c r="B2374" s="123"/>
      <c r="C2374" s="123"/>
      <c r="D2374" s="123"/>
      <c r="F2374" s="123"/>
      <c r="I2374" s="123"/>
      <c r="J2374" s="123"/>
      <c r="K2374" s="124"/>
      <c r="L2374" s="110"/>
      <c r="M2374" s="110"/>
      <c r="N2374" s="110"/>
      <c r="O2374" s="145"/>
      <c r="P2374" s="110"/>
    </row>
    <row r="2375" spans="2:16" x14ac:dyDescent="0.25">
      <c r="B2375" s="123"/>
      <c r="C2375" s="123"/>
      <c r="D2375" s="123"/>
      <c r="F2375" s="123"/>
      <c r="I2375" s="123"/>
      <c r="J2375" s="123"/>
      <c r="K2375" s="124"/>
      <c r="L2375" s="110"/>
      <c r="M2375" s="110"/>
      <c r="N2375" s="110"/>
      <c r="O2375" s="145"/>
      <c r="P2375" s="110"/>
    </row>
    <row r="2376" spans="2:16" x14ac:dyDescent="0.25">
      <c r="B2376" s="123"/>
      <c r="C2376" s="123"/>
      <c r="D2376" s="123"/>
      <c r="F2376" s="123"/>
      <c r="I2376" s="123"/>
      <c r="J2376" s="123"/>
      <c r="K2376" s="124"/>
      <c r="L2376" s="110"/>
      <c r="M2376" s="110"/>
      <c r="N2376" s="110"/>
      <c r="O2376" s="145"/>
      <c r="P2376" s="110"/>
    </row>
    <row r="2377" spans="2:16" x14ac:dyDescent="0.25">
      <c r="B2377" s="123"/>
      <c r="C2377" s="123"/>
      <c r="D2377" s="123"/>
      <c r="F2377" s="123"/>
      <c r="I2377" s="123"/>
      <c r="J2377" s="123"/>
      <c r="K2377" s="124"/>
      <c r="L2377" s="110"/>
      <c r="M2377" s="110"/>
      <c r="N2377" s="110"/>
      <c r="O2377" s="145"/>
      <c r="P2377" s="110"/>
    </row>
    <row r="2378" spans="2:16" x14ac:dyDescent="0.25">
      <c r="B2378" s="123"/>
      <c r="C2378" s="123"/>
      <c r="D2378" s="123"/>
      <c r="F2378" s="123"/>
      <c r="I2378" s="123"/>
      <c r="J2378" s="123"/>
      <c r="K2378" s="124"/>
      <c r="L2378" s="110"/>
      <c r="M2378" s="110"/>
      <c r="N2378" s="110"/>
      <c r="O2378" s="145"/>
      <c r="P2378" s="110"/>
    </row>
    <row r="2379" spans="2:16" x14ac:dyDescent="0.25">
      <c r="B2379" s="123"/>
      <c r="C2379" s="123"/>
      <c r="D2379" s="123"/>
      <c r="F2379" s="123"/>
      <c r="I2379" s="123"/>
      <c r="J2379" s="123"/>
      <c r="K2379" s="124"/>
      <c r="L2379" s="110"/>
      <c r="M2379" s="110"/>
      <c r="N2379" s="110"/>
      <c r="O2379" s="145"/>
      <c r="P2379" s="110"/>
    </row>
    <row r="2380" spans="2:16" x14ac:dyDescent="0.25">
      <c r="B2380" s="123"/>
      <c r="C2380" s="123"/>
      <c r="D2380" s="123"/>
      <c r="F2380" s="123"/>
      <c r="I2380" s="123"/>
      <c r="J2380" s="123"/>
      <c r="K2380" s="124"/>
      <c r="L2380" s="110"/>
      <c r="M2380" s="110"/>
      <c r="N2380" s="110"/>
      <c r="O2380" s="145"/>
      <c r="P2380" s="110"/>
    </row>
    <row r="2381" spans="2:16" x14ac:dyDescent="0.25">
      <c r="B2381" s="123"/>
      <c r="C2381" s="123"/>
      <c r="D2381" s="123"/>
      <c r="F2381" s="123"/>
      <c r="I2381" s="123"/>
      <c r="J2381" s="123"/>
      <c r="K2381" s="124"/>
      <c r="L2381" s="110"/>
      <c r="M2381" s="110"/>
      <c r="N2381" s="110"/>
      <c r="O2381" s="145"/>
      <c r="P2381" s="110"/>
    </row>
    <row r="2382" spans="2:16" x14ac:dyDescent="0.25">
      <c r="B2382" s="123"/>
      <c r="C2382" s="123"/>
      <c r="D2382" s="123"/>
      <c r="F2382" s="123"/>
      <c r="I2382" s="123"/>
      <c r="J2382" s="123"/>
      <c r="K2382" s="124"/>
      <c r="L2382" s="110"/>
      <c r="M2382" s="110"/>
      <c r="N2382" s="110"/>
      <c r="O2382" s="145"/>
      <c r="P2382" s="110"/>
    </row>
    <row r="2383" spans="2:16" x14ac:dyDescent="0.25">
      <c r="B2383" s="123"/>
      <c r="C2383" s="123"/>
      <c r="D2383" s="123"/>
      <c r="F2383" s="123"/>
      <c r="I2383" s="123"/>
      <c r="J2383" s="123"/>
      <c r="K2383" s="124"/>
      <c r="L2383" s="110"/>
      <c r="M2383" s="110"/>
      <c r="N2383" s="110"/>
      <c r="O2383" s="145"/>
      <c r="P2383" s="110"/>
    </row>
    <row r="2384" spans="2:16" x14ac:dyDescent="0.25">
      <c r="B2384" s="123"/>
      <c r="C2384" s="123"/>
      <c r="D2384" s="123"/>
      <c r="F2384" s="123"/>
      <c r="I2384" s="123"/>
      <c r="J2384" s="123"/>
      <c r="K2384" s="124"/>
      <c r="L2384" s="110"/>
      <c r="M2384" s="110"/>
      <c r="N2384" s="110"/>
      <c r="O2384" s="145"/>
      <c r="P2384" s="110"/>
    </row>
    <row r="2385" spans="2:16" x14ac:dyDescent="0.25">
      <c r="B2385" s="123"/>
      <c r="C2385" s="123"/>
      <c r="D2385" s="123"/>
      <c r="F2385" s="123"/>
      <c r="I2385" s="123"/>
      <c r="J2385" s="123"/>
      <c r="K2385" s="124"/>
      <c r="L2385" s="110"/>
      <c r="M2385" s="110"/>
      <c r="N2385" s="110"/>
      <c r="O2385" s="145"/>
      <c r="P2385" s="110"/>
    </row>
    <row r="2386" spans="2:16" x14ac:dyDescent="0.25">
      <c r="B2386" s="123"/>
      <c r="C2386" s="123"/>
      <c r="D2386" s="123"/>
      <c r="F2386" s="123"/>
      <c r="I2386" s="123"/>
      <c r="J2386" s="123"/>
      <c r="K2386" s="124"/>
      <c r="L2386" s="110"/>
      <c r="M2386" s="110"/>
      <c r="N2386" s="110"/>
      <c r="O2386" s="145"/>
      <c r="P2386" s="110"/>
    </row>
    <row r="2387" spans="2:16" x14ac:dyDescent="0.25">
      <c r="B2387" s="123"/>
      <c r="C2387" s="123"/>
      <c r="D2387" s="123"/>
      <c r="F2387" s="123"/>
      <c r="I2387" s="123"/>
      <c r="J2387" s="123"/>
      <c r="K2387" s="124"/>
      <c r="L2387" s="110"/>
      <c r="M2387" s="110"/>
      <c r="N2387" s="110"/>
      <c r="O2387" s="145"/>
      <c r="P2387" s="110"/>
    </row>
    <row r="2388" spans="2:16" x14ac:dyDescent="0.25">
      <c r="B2388" s="123"/>
      <c r="C2388" s="123"/>
      <c r="D2388" s="123"/>
      <c r="F2388" s="123"/>
      <c r="I2388" s="123"/>
      <c r="J2388" s="123"/>
      <c r="K2388" s="124"/>
      <c r="L2388" s="110"/>
      <c r="M2388" s="110"/>
      <c r="N2388" s="110"/>
      <c r="O2388" s="145"/>
      <c r="P2388" s="110"/>
    </row>
    <row r="2389" spans="2:16" x14ac:dyDescent="0.25">
      <c r="B2389" s="123"/>
      <c r="C2389" s="123"/>
      <c r="D2389" s="123"/>
      <c r="F2389" s="123"/>
      <c r="I2389" s="123"/>
      <c r="J2389" s="123"/>
      <c r="K2389" s="124"/>
      <c r="L2389" s="110"/>
      <c r="M2389" s="110"/>
      <c r="N2389" s="110"/>
      <c r="O2389" s="145"/>
      <c r="P2389" s="110"/>
    </row>
    <row r="2390" spans="2:16" x14ac:dyDescent="0.25">
      <c r="B2390" s="123"/>
      <c r="C2390" s="123"/>
      <c r="D2390" s="123"/>
      <c r="F2390" s="123"/>
      <c r="I2390" s="123"/>
      <c r="J2390" s="123"/>
      <c r="K2390" s="124"/>
      <c r="L2390" s="110"/>
      <c r="M2390" s="110"/>
      <c r="N2390" s="110"/>
      <c r="O2390" s="145"/>
      <c r="P2390" s="110"/>
    </row>
    <row r="2391" spans="2:16" x14ac:dyDescent="0.25">
      <c r="B2391" s="123"/>
      <c r="C2391" s="123"/>
      <c r="D2391" s="123"/>
      <c r="F2391" s="123"/>
      <c r="I2391" s="123"/>
      <c r="J2391" s="123"/>
      <c r="K2391" s="124"/>
      <c r="L2391" s="110"/>
      <c r="M2391" s="110"/>
      <c r="N2391" s="110"/>
      <c r="O2391" s="145"/>
      <c r="P2391" s="110"/>
    </row>
    <row r="2392" spans="2:16" x14ac:dyDescent="0.25">
      <c r="B2392" s="123"/>
      <c r="C2392" s="123"/>
      <c r="D2392" s="123"/>
      <c r="F2392" s="123"/>
      <c r="I2392" s="123"/>
      <c r="J2392" s="123"/>
      <c r="K2392" s="124"/>
      <c r="L2392" s="110"/>
      <c r="M2392" s="110"/>
      <c r="N2392" s="110"/>
      <c r="O2392" s="145"/>
      <c r="P2392" s="110"/>
    </row>
    <row r="2393" spans="2:16" x14ac:dyDescent="0.25">
      <c r="B2393" s="123"/>
      <c r="C2393" s="123"/>
      <c r="D2393" s="123"/>
      <c r="F2393" s="123"/>
      <c r="I2393" s="123"/>
      <c r="J2393" s="123"/>
      <c r="K2393" s="124"/>
      <c r="L2393" s="110"/>
      <c r="M2393" s="110"/>
      <c r="N2393" s="110"/>
      <c r="O2393" s="145"/>
      <c r="P2393" s="110"/>
    </row>
    <row r="2394" spans="2:16" x14ac:dyDescent="0.25">
      <c r="B2394" s="123"/>
      <c r="C2394" s="123"/>
      <c r="D2394" s="123"/>
      <c r="F2394" s="123"/>
      <c r="I2394" s="123"/>
      <c r="J2394" s="123"/>
      <c r="K2394" s="124"/>
      <c r="L2394" s="110"/>
      <c r="M2394" s="110"/>
      <c r="N2394" s="110"/>
      <c r="O2394" s="145"/>
      <c r="P2394" s="110"/>
    </row>
    <row r="2395" spans="2:16" x14ac:dyDescent="0.25">
      <c r="B2395" s="123"/>
      <c r="C2395" s="123"/>
      <c r="D2395" s="123"/>
      <c r="F2395" s="123"/>
      <c r="I2395" s="123"/>
      <c r="J2395" s="123"/>
      <c r="K2395" s="124"/>
      <c r="L2395" s="110"/>
      <c r="M2395" s="110"/>
      <c r="N2395" s="110"/>
      <c r="O2395" s="145"/>
      <c r="P2395" s="110"/>
    </row>
    <row r="2396" spans="2:16" x14ac:dyDescent="0.25">
      <c r="B2396" s="123"/>
      <c r="C2396" s="123"/>
      <c r="D2396" s="123"/>
      <c r="F2396" s="123"/>
      <c r="I2396" s="123"/>
      <c r="J2396" s="123"/>
      <c r="K2396" s="124"/>
      <c r="L2396" s="110"/>
      <c r="M2396" s="110"/>
      <c r="N2396" s="110"/>
      <c r="O2396" s="145"/>
      <c r="P2396" s="110"/>
    </row>
    <row r="2397" spans="2:16" x14ac:dyDescent="0.25">
      <c r="B2397" s="123"/>
      <c r="C2397" s="123"/>
      <c r="D2397" s="123"/>
      <c r="F2397" s="123"/>
      <c r="I2397" s="123"/>
      <c r="J2397" s="123"/>
      <c r="K2397" s="124"/>
      <c r="L2397" s="110"/>
      <c r="M2397" s="110"/>
      <c r="N2397" s="110"/>
      <c r="O2397" s="145"/>
      <c r="P2397" s="110"/>
    </row>
    <row r="2398" spans="2:16" x14ac:dyDescent="0.25">
      <c r="B2398" s="123"/>
      <c r="C2398" s="123"/>
      <c r="D2398" s="123"/>
      <c r="F2398" s="123"/>
      <c r="I2398" s="123"/>
      <c r="J2398" s="123"/>
      <c r="K2398" s="124"/>
      <c r="L2398" s="110"/>
      <c r="M2398" s="110"/>
      <c r="N2398" s="110"/>
      <c r="O2398" s="145"/>
      <c r="P2398" s="110"/>
    </row>
    <row r="2399" spans="2:16" x14ac:dyDescent="0.25">
      <c r="B2399" s="123"/>
      <c r="C2399" s="123"/>
      <c r="D2399" s="123"/>
      <c r="F2399" s="123"/>
      <c r="I2399" s="123"/>
      <c r="J2399" s="123"/>
      <c r="K2399" s="124"/>
      <c r="L2399" s="110"/>
      <c r="M2399" s="110"/>
      <c r="N2399" s="110"/>
      <c r="O2399" s="145"/>
      <c r="P2399" s="110"/>
    </row>
    <row r="2400" spans="2:16" x14ac:dyDescent="0.25">
      <c r="B2400" s="123"/>
      <c r="C2400" s="123"/>
      <c r="D2400" s="123"/>
      <c r="F2400" s="123"/>
      <c r="I2400" s="123"/>
      <c r="J2400" s="123"/>
      <c r="K2400" s="124"/>
      <c r="L2400" s="110"/>
      <c r="M2400" s="110"/>
      <c r="N2400" s="110"/>
      <c r="O2400" s="145"/>
      <c r="P2400" s="110"/>
    </row>
    <row r="2401" spans="2:16" x14ac:dyDescent="0.25">
      <c r="B2401" s="123"/>
      <c r="C2401" s="123"/>
      <c r="D2401" s="123"/>
      <c r="F2401" s="123"/>
      <c r="I2401" s="123"/>
      <c r="J2401" s="123"/>
      <c r="K2401" s="124"/>
      <c r="L2401" s="110"/>
      <c r="M2401" s="110"/>
      <c r="N2401" s="110"/>
      <c r="O2401" s="145"/>
      <c r="P2401" s="110"/>
    </row>
    <row r="2402" spans="2:16" x14ac:dyDescent="0.25">
      <c r="B2402" s="123"/>
      <c r="C2402" s="123"/>
      <c r="D2402" s="123"/>
      <c r="F2402" s="123"/>
      <c r="I2402" s="123"/>
      <c r="J2402" s="123"/>
      <c r="K2402" s="124"/>
      <c r="L2402" s="110"/>
      <c r="M2402" s="110"/>
      <c r="N2402" s="110"/>
      <c r="O2402" s="145"/>
      <c r="P2402" s="110"/>
    </row>
    <row r="2403" spans="2:16" x14ac:dyDescent="0.25">
      <c r="B2403" s="123"/>
      <c r="C2403" s="123"/>
      <c r="D2403" s="123"/>
      <c r="F2403" s="123"/>
      <c r="I2403" s="123"/>
      <c r="J2403" s="123"/>
      <c r="K2403" s="124"/>
      <c r="L2403" s="110"/>
      <c r="M2403" s="110"/>
      <c r="N2403" s="110"/>
      <c r="O2403" s="145"/>
      <c r="P2403" s="110"/>
    </row>
    <row r="2404" spans="2:16" x14ac:dyDescent="0.25">
      <c r="B2404" s="123"/>
      <c r="C2404" s="123"/>
      <c r="D2404" s="123"/>
      <c r="F2404" s="123"/>
      <c r="I2404" s="123"/>
      <c r="J2404" s="123"/>
      <c r="K2404" s="124"/>
      <c r="L2404" s="110"/>
      <c r="M2404" s="110"/>
      <c r="N2404" s="110"/>
      <c r="O2404" s="145"/>
      <c r="P2404" s="110"/>
    </row>
    <row r="2405" spans="2:16" x14ac:dyDescent="0.25">
      <c r="B2405" s="123"/>
      <c r="C2405" s="123"/>
      <c r="D2405" s="123"/>
      <c r="F2405" s="123"/>
      <c r="I2405" s="123"/>
      <c r="J2405" s="123"/>
      <c r="K2405" s="124"/>
      <c r="L2405" s="110"/>
      <c r="M2405" s="110"/>
      <c r="N2405" s="110"/>
      <c r="O2405" s="145"/>
      <c r="P2405" s="110"/>
    </row>
    <row r="2406" spans="2:16" x14ac:dyDescent="0.25">
      <c r="B2406" s="123"/>
      <c r="C2406" s="123"/>
      <c r="D2406" s="123"/>
      <c r="F2406" s="123"/>
      <c r="I2406" s="123"/>
      <c r="J2406" s="123"/>
      <c r="K2406" s="124"/>
      <c r="L2406" s="110"/>
      <c r="M2406" s="110"/>
      <c r="N2406" s="110"/>
      <c r="O2406" s="145"/>
      <c r="P2406" s="110"/>
    </row>
    <row r="2407" spans="2:16" x14ac:dyDescent="0.25">
      <c r="B2407" s="123"/>
      <c r="C2407" s="123"/>
      <c r="D2407" s="123"/>
      <c r="F2407" s="123"/>
      <c r="I2407" s="123"/>
      <c r="J2407" s="123"/>
      <c r="K2407" s="124"/>
      <c r="L2407" s="110"/>
      <c r="M2407" s="110"/>
      <c r="N2407" s="110"/>
      <c r="O2407" s="145"/>
      <c r="P2407" s="110"/>
    </row>
    <row r="2408" spans="2:16" x14ac:dyDescent="0.25">
      <c r="B2408" s="123"/>
      <c r="C2408" s="123"/>
      <c r="D2408" s="123"/>
      <c r="F2408" s="123"/>
      <c r="I2408" s="123"/>
      <c r="J2408" s="123"/>
      <c r="K2408" s="124"/>
      <c r="L2408" s="110"/>
      <c r="M2408" s="110"/>
      <c r="N2408" s="110"/>
      <c r="O2408" s="145"/>
      <c r="P2408" s="110"/>
    </row>
    <row r="2409" spans="2:16" x14ac:dyDescent="0.25">
      <c r="B2409" s="123"/>
      <c r="C2409" s="123"/>
      <c r="D2409" s="123"/>
      <c r="F2409" s="123"/>
      <c r="I2409" s="123"/>
      <c r="J2409" s="123"/>
      <c r="K2409" s="124"/>
      <c r="L2409" s="110"/>
      <c r="M2409" s="110"/>
      <c r="N2409" s="110"/>
      <c r="O2409" s="145"/>
      <c r="P2409" s="110"/>
    </row>
    <row r="2410" spans="2:16" x14ac:dyDescent="0.25">
      <c r="B2410" s="123"/>
      <c r="C2410" s="123"/>
      <c r="D2410" s="123"/>
      <c r="F2410" s="123"/>
      <c r="I2410" s="123"/>
      <c r="J2410" s="123"/>
      <c r="K2410" s="124"/>
      <c r="L2410" s="110"/>
      <c r="M2410" s="110"/>
      <c r="N2410" s="110"/>
      <c r="O2410" s="145"/>
      <c r="P2410" s="110"/>
    </row>
    <row r="2411" spans="2:16" x14ac:dyDescent="0.25">
      <c r="B2411" s="123"/>
      <c r="C2411" s="123"/>
      <c r="D2411" s="123"/>
      <c r="F2411" s="123"/>
      <c r="I2411" s="123"/>
      <c r="J2411" s="123"/>
      <c r="K2411" s="124"/>
      <c r="L2411" s="110"/>
      <c r="M2411" s="110"/>
      <c r="N2411" s="110"/>
      <c r="O2411" s="145"/>
      <c r="P2411" s="110"/>
    </row>
    <row r="2412" spans="2:16" x14ac:dyDescent="0.25">
      <c r="B2412" s="123"/>
      <c r="C2412" s="123"/>
      <c r="D2412" s="123"/>
      <c r="F2412" s="123"/>
      <c r="I2412" s="123"/>
      <c r="J2412" s="123"/>
      <c r="K2412" s="124"/>
      <c r="L2412" s="110"/>
      <c r="M2412" s="110"/>
      <c r="N2412" s="110"/>
      <c r="O2412" s="145"/>
      <c r="P2412" s="110"/>
    </row>
    <row r="2413" spans="2:16" x14ac:dyDescent="0.25">
      <c r="B2413" s="123"/>
      <c r="C2413" s="123"/>
      <c r="D2413" s="123"/>
      <c r="F2413" s="123"/>
      <c r="I2413" s="123"/>
      <c r="J2413" s="123"/>
      <c r="K2413" s="124"/>
      <c r="L2413" s="110"/>
      <c r="M2413" s="110"/>
      <c r="N2413" s="110"/>
      <c r="O2413" s="145"/>
      <c r="P2413" s="110"/>
    </row>
    <row r="2414" spans="2:16" x14ac:dyDescent="0.25">
      <c r="B2414" s="123"/>
      <c r="C2414" s="123"/>
      <c r="D2414" s="123"/>
      <c r="F2414" s="123"/>
      <c r="I2414" s="123"/>
      <c r="J2414" s="123"/>
      <c r="K2414" s="124"/>
      <c r="L2414" s="110"/>
      <c r="M2414" s="110"/>
      <c r="N2414" s="110"/>
      <c r="O2414" s="145"/>
      <c r="P2414" s="110"/>
    </row>
    <row r="2415" spans="2:16" x14ac:dyDescent="0.25">
      <c r="B2415" s="123"/>
      <c r="C2415" s="123"/>
      <c r="D2415" s="123"/>
      <c r="F2415" s="123"/>
      <c r="I2415" s="123"/>
      <c r="J2415" s="123"/>
      <c r="K2415" s="124"/>
      <c r="L2415" s="110"/>
      <c r="M2415" s="110"/>
      <c r="N2415" s="110"/>
      <c r="O2415" s="145"/>
      <c r="P2415" s="110"/>
    </row>
    <row r="2416" spans="2:16" x14ac:dyDescent="0.25">
      <c r="B2416" s="123"/>
      <c r="C2416" s="123"/>
      <c r="D2416" s="123"/>
      <c r="F2416" s="123"/>
      <c r="I2416" s="123"/>
      <c r="J2416" s="123"/>
      <c r="K2416" s="124"/>
      <c r="L2416" s="110"/>
      <c r="M2416" s="110"/>
      <c r="N2416" s="110"/>
      <c r="O2416" s="145"/>
      <c r="P2416" s="110"/>
    </row>
    <row r="2417" spans="2:16" x14ac:dyDescent="0.25">
      <c r="B2417" s="123"/>
      <c r="C2417" s="123"/>
      <c r="D2417" s="123"/>
      <c r="F2417" s="123"/>
      <c r="I2417" s="123"/>
      <c r="J2417" s="123"/>
      <c r="K2417" s="124"/>
      <c r="L2417" s="110"/>
      <c r="M2417" s="110"/>
      <c r="N2417" s="110"/>
      <c r="O2417" s="145"/>
      <c r="P2417" s="110"/>
    </row>
    <row r="2418" spans="2:16" x14ac:dyDescent="0.25">
      <c r="B2418" s="123"/>
      <c r="C2418" s="123"/>
      <c r="D2418" s="123"/>
      <c r="F2418" s="123"/>
      <c r="I2418" s="123"/>
      <c r="J2418" s="123"/>
      <c r="K2418" s="124"/>
      <c r="L2418" s="110"/>
      <c r="M2418" s="110"/>
      <c r="N2418" s="110"/>
      <c r="O2418" s="145"/>
      <c r="P2418" s="110"/>
    </row>
    <row r="2419" spans="2:16" x14ac:dyDescent="0.25">
      <c r="B2419" s="123"/>
      <c r="C2419" s="123"/>
      <c r="D2419" s="123"/>
      <c r="F2419" s="123"/>
      <c r="I2419" s="123"/>
      <c r="J2419" s="123"/>
      <c r="K2419" s="124"/>
      <c r="L2419" s="110"/>
      <c r="M2419" s="110"/>
      <c r="N2419" s="110"/>
      <c r="O2419" s="145"/>
      <c r="P2419" s="110"/>
    </row>
    <row r="2420" spans="2:16" x14ac:dyDescent="0.25">
      <c r="B2420" s="123"/>
      <c r="C2420" s="123"/>
      <c r="D2420" s="123"/>
      <c r="F2420" s="123"/>
      <c r="I2420" s="123"/>
      <c r="J2420" s="123"/>
      <c r="K2420" s="124"/>
      <c r="L2420" s="110"/>
      <c r="M2420" s="110"/>
      <c r="N2420" s="110"/>
      <c r="O2420" s="145"/>
      <c r="P2420" s="110"/>
    </row>
    <row r="2421" spans="2:16" x14ac:dyDescent="0.25">
      <c r="B2421" s="123"/>
      <c r="C2421" s="123"/>
      <c r="D2421" s="123"/>
      <c r="F2421" s="123"/>
      <c r="I2421" s="123"/>
      <c r="J2421" s="123"/>
      <c r="K2421" s="124"/>
      <c r="L2421" s="110"/>
      <c r="M2421" s="110"/>
      <c r="N2421" s="110"/>
      <c r="O2421" s="145"/>
      <c r="P2421" s="110"/>
    </row>
    <row r="2422" spans="2:16" x14ac:dyDescent="0.25">
      <c r="B2422" s="123"/>
      <c r="C2422" s="123"/>
      <c r="D2422" s="123"/>
      <c r="F2422" s="123"/>
      <c r="I2422" s="123"/>
      <c r="J2422" s="123"/>
      <c r="K2422" s="124"/>
      <c r="L2422" s="110"/>
      <c r="M2422" s="110"/>
      <c r="N2422" s="110"/>
      <c r="O2422" s="145"/>
      <c r="P2422" s="110"/>
    </row>
    <row r="2423" spans="2:16" x14ac:dyDescent="0.25">
      <c r="B2423" s="123"/>
      <c r="C2423" s="123"/>
      <c r="D2423" s="123"/>
      <c r="F2423" s="123"/>
      <c r="I2423" s="123"/>
      <c r="J2423" s="123"/>
      <c r="K2423" s="124"/>
      <c r="L2423" s="110"/>
      <c r="M2423" s="110"/>
      <c r="N2423" s="110"/>
      <c r="O2423" s="145"/>
      <c r="P2423" s="110"/>
    </row>
    <row r="2424" spans="2:16" x14ac:dyDescent="0.25">
      <c r="B2424" s="123"/>
      <c r="C2424" s="123"/>
      <c r="D2424" s="123"/>
      <c r="F2424" s="123"/>
      <c r="I2424" s="123"/>
      <c r="J2424" s="123"/>
      <c r="K2424" s="124"/>
      <c r="L2424" s="110"/>
      <c r="M2424" s="110"/>
      <c r="N2424" s="110"/>
      <c r="O2424" s="145"/>
      <c r="P2424" s="110"/>
    </row>
    <row r="2425" spans="2:16" x14ac:dyDescent="0.25">
      <c r="B2425" s="123"/>
      <c r="C2425" s="123"/>
      <c r="D2425" s="123"/>
      <c r="F2425" s="123"/>
      <c r="I2425" s="123"/>
      <c r="J2425" s="123"/>
      <c r="K2425" s="124"/>
      <c r="L2425" s="110"/>
      <c r="M2425" s="110"/>
      <c r="N2425" s="110"/>
      <c r="O2425" s="145"/>
      <c r="P2425" s="110"/>
    </row>
    <row r="2426" spans="2:16" x14ac:dyDescent="0.25">
      <c r="B2426" s="123"/>
      <c r="C2426" s="123"/>
      <c r="D2426" s="123"/>
      <c r="F2426" s="123"/>
      <c r="I2426" s="123"/>
      <c r="J2426" s="123"/>
      <c r="K2426" s="124"/>
      <c r="L2426" s="110"/>
      <c r="M2426" s="110"/>
      <c r="N2426" s="110"/>
      <c r="O2426" s="145"/>
      <c r="P2426" s="110"/>
    </row>
    <row r="2427" spans="2:16" x14ac:dyDescent="0.25">
      <c r="B2427" s="123"/>
      <c r="C2427" s="123"/>
      <c r="D2427" s="123"/>
      <c r="F2427" s="123"/>
      <c r="I2427" s="123"/>
      <c r="J2427" s="123"/>
      <c r="K2427" s="124"/>
      <c r="L2427" s="110"/>
      <c r="M2427" s="110"/>
      <c r="N2427" s="110"/>
      <c r="O2427" s="145"/>
      <c r="P2427" s="110"/>
    </row>
    <row r="2428" spans="2:16" x14ac:dyDescent="0.25">
      <c r="B2428" s="123"/>
      <c r="C2428" s="123"/>
      <c r="D2428" s="123"/>
      <c r="F2428" s="123"/>
      <c r="I2428" s="123"/>
      <c r="J2428" s="123"/>
      <c r="K2428" s="124"/>
      <c r="L2428" s="110"/>
      <c r="M2428" s="110"/>
      <c r="N2428" s="110"/>
      <c r="O2428" s="145"/>
      <c r="P2428" s="110"/>
    </row>
    <row r="2429" spans="2:16" x14ac:dyDescent="0.25">
      <c r="B2429" s="123"/>
      <c r="C2429" s="123"/>
      <c r="D2429" s="123"/>
      <c r="F2429" s="123"/>
      <c r="I2429" s="123"/>
      <c r="J2429" s="123"/>
      <c r="K2429" s="124"/>
      <c r="L2429" s="110"/>
      <c r="M2429" s="110"/>
      <c r="N2429" s="110"/>
      <c r="O2429" s="145"/>
      <c r="P2429" s="110"/>
    </row>
    <row r="2430" spans="2:16" x14ac:dyDescent="0.25">
      <c r="B2430" s="123"/>
      <c r="C2430" s="123"/>
      <c r="D2430" s="123"/>
      <c r="F2430" s="123"/>
      <c r="I2430" s="123"/>
      <c r="J2430" s="123"/>
      <c r="K2430" s="124"/>
      <c r="L2430" s="110"/>
      <c r="M2430" s="110"/>
      <c r="N2430" s="110"/>
      <c r="O2430" s="145"/>
      <c r="P2430" s="110"/>
    </row>
    <row r="2431" spans="2:16" x14ac:dyDescent="0.25">
      <c r="B2431" s="123"/>
      <c r="C2431" s="123"/>
      <c r="D2431" s="123"/>
      <c r="F2431" s="123"/>
      <c r="I2431" s="123"/>
      <c r="J2431" s="123"/>
      <c r="K2431" s="124"/>
      <c r="L2431" s="110"/>
      <c r="M2431" s="110"/>
      <c r="N2431" s="110"/>
      <c r="O2431" s="145"/>
      <c r="P2431" s="110"/>
    </row>
    <row r="2432" spans="2:16" x14ac:dyDescent="0.25">
      <c r="B2432" s="123"/>
      <c r="C2432" s="123"/>
      <c r="D2432" s="123"/>
      <c r="F2432" s="123"/>
      <c r="I2432" s="123"/>
      <c r="J2432" s="123"/>
      <c r="K2432" s="124"/>
      <c r="L2432" s="110"/>
      <c r="M2432" s="110"/>
      <c r="N2432" s="110"/>
      <c r="O2432" s="145"/>
      <c r="P2432" s="110"/>
    </row>
    <row r="2433" spans="2:16" x14ac:dyDescent="0.25">
      <c r="B2433" s="123"/>
      <c r="C2433" s="123"/>
      <c r="D2433" s="123"/>
      <c r="F2433" s="123"/>
      <c r="I2433" s="123"/>
      <c r="J2433" s="123"/>
      <c r="K2433" s="124"/>
      <c r="L2433" s="110"/>
      <c r="M2433" s="110"/>
      <c r="N2433" s="110"/>
      <c r="O2433" s="145"/>
      <c r="P2433" s="110"/>
    </row>
    <row r="2434" spans="2:16" x14ac:dyDescent="0.25">
      <c r="B2434" s="123"/>
      <c r="C2434" s="123"/>
      <c r="D2434" s="123"/>
      <c r="F2434" s="123"/>
      <c r="I2434" s="123"/>
      <c r="J2434" s="123"/>
      <c r="K2434" s="124"/>
      <c r="L2434" s="110"/>
      <c r="M2434" s="110"/>
      <c r="N2434" s="110"/>
      <c r="O2434" s="145"/>
      <c r="P2434" s="110"/>
    </row>
    <row r="2435" spans="2:16" x14ac:dyDescent="0.25">
      <c r="B2435" s="123"/>
      <c r="C2435" s="123"/>
      <c r="D2435" s="123"/>
      <c r="F2435" s="123"/>
      <c r="I2435" s="123"/>
      <c r="J2435" s="123"/>
      <c r="K2435" s="124"/>
      <c r="L2435" s="110"/>
      <c r="M2435" s="110"/>
      <c r="N2435" s="110"/>
      <c r="O2435" s="145"/>
      <c r="P2435" s="110"/>
    </row>
    <row r="2436" spans="2:16" x14ac:dyDescent="0.25">
      <c r="B2436" s="123"/>
      <c r="C2436" s="123"/>
      <c r="D2436" s="123"/>
      <c r="F2436" s="123"/>
      <c r="I2436" s="123"/>
      <c r="J2436" s="123"/>
      <c r="K2436" s="124"/>
      <c r="L2436" s="110"/>
      <c r="M2436" s="110"/>
      <c r="N2436" s="110"/>
      <c r="O2436" s="145"/>
      <c r="P2436" s="110"/>
    </row>
    <row r="2437" spans="2:16" x14ac:dyDescent="0.25">
      <c r="B2437" s="123"/>
      <c r="C2437" s="123"/>
      <c r="D2437" s="123"/>
      <c r="F2437" s="123"/>
      <c r="I2437" s="123"/>
      <c r="J2437" s="123"/>
      <c r="K2437" s="124"/>
      <c r="L2437" s="110"/>
      <c r="M2437" s="110"/>
      <c r="N2437" s="110"/>
      <c r="O2437" s="145"/>
      <c r="P2437" s="110"/>
    </row>
    <row r="2438" spans="2:16" x14ac:dyDescent="0.25">
      <c r="B2438" s="123"/>
      <c r="C2438" s="123"/>
      <c r="D2438" s="123"/>
      <c r="F2438" s="123"/>
      <c r="I2438" s="123"/>
      <c r="J2438" s="123"/>
      <c r="K2438" s="124"/>
      <c r="L2438" s="110"/>
      <c r="M2438" s="110"/>
      <c r="N2438" s="110"/>
      <c r="O2438" s="145"/>
      <c r="P2438" s="110"/>
    </row>
    <row r="2439" spans="2:16" x14ac:dyDescent="0.25">
      <c r="B2439" s="123"/>
      <c r="C2439" s="123"/>
      <c r="D2439" s="123"/>
      <c r="F2439" s="123"/>
      <c r="I2439" s="123"/>
      <c r="J2439" s="123"/>
      <c r="K2439" s="124"/>
      <c r="L2439" s="110"/>
      <c r="M2439" s="110"/>
      <c r="N2439" s="110"/>
      <c r="O2439" s="145"/>
      <c r="P2439" s="110"/>
    </row>
    <row r="2440" spans="2:16" x14ac:dyDescent="0.25">
      <c r="B2440" s="123"/>
      <c r="C2440" s="123"/>
      <c r="D2440" s="123"/>
      <c r="F2440" s="123"/>
      <c r="I2440" s="123"/>
      <c r="J2440" s="123"/>
      <c r="K2440" s="124"/>
      <c r="L2440" s="110"/>
      <c r="M2440" s="110"/>
      <c r="N2440" s="110"/>
      <c r="O2440" s="145"/>
      <c r="P2440" s="110"/>
    </row>
    <row r="2441" spans="2:16" x14ac:dyDescent="0.25">
      <c r="B2441" s="123"/>
      <c r="C2441" s="123"/>
      <c r="D2441" s="123"/>
      <c r="F2441" s="123"/>
      <c r="I2441" s="123"/>
      <c r="J2441" s="123"/>
      <c r="K2441" s="124"/>
      <c r="L2441" s="110"/>
      <c r="M2441" s="110"/>
      <c r="N2441" s="110"/>
      <c r="O2441" s="145"/>
      <c r="P2441" s="110"/>
    </row>
    <row r="2442" spans="2:16" x14ac:dyDescent="0.25">
      <c r="B2442" s="123"/>
      <c r="C2442" s="123"/>
      <c r="D2442" s="123"/>
      <c r="F2442" s="123"/>
      <c r="I2442" s="123"/>
      <c r="J2442" s="123"/>
      <c r="K2442" s="124"/>
      <c r="L2442" s="110"/>
      <c r="M2442" s="110"/>
      <c r="N2442" s="110"/>
      <c r="O2442" s="145"/>
      <c r="P2442" s="110"/>
    </row>
    <row r="2443" spans="2:16" x14ac:dyDescent="0.25">
      <c r="B2443" s="123"/>
      <c r="C2443" s="123"/>
      <c r="D2443" s="123"/>
      <c r="F2443" s="123"/>
      <c r="I2443" s="123"/>
      <c r="J2443" s="123"/>
      <c r="K2443" s="124"/>
      <c r="L2443" s="110"/>
      <c r="M2443" s="110"/>
      <c r="N2443" s="110"/>
      <c r="O2443" s="145"/>
      <c r="P2443" s="110"/>
    </row>
    <row r="2444" spans="2:16" x14ac:dyDescent="0.25">
      <c r="B2444" s="123"/>
      <c r="C2444" s="123"/>
      <c r="D2444" s="123"/>
      <c r="F2444" s="123"/>
      <c r="I2444" s="123"/>
      <c r="J2444" s="123"/>
      <c r="K2444" s="124"/>
      <c r="L2444" s="110"/>
      <c r="M2444" s="110"/>
      <c r="N2444" s="110"/>
      <c r="O2444" s="145"/>
      <c r="P2444" s="110"/>
    </row>
    <row r="2445" spans="2:16" x14ac:dyDescent="0.25">
      <c r="B2445" s="123"/>
      <c r="C2445" s="123"/>
      <c r="D2445" s="123"/>
      <c r="F2445" s="123"/>
      <c r="I2445" s="123"/>
      <c r="J2445" s="123"/>
      <c r="K2445" s="124"/>
      <c r="L2445" s="110"/>
      <c r="M2445" s="110"/>
      <c r="N2445" s="110"/>
      <c r="O2445" s="145"/>
      <c r="P2445" s="110"/>
    </row>
    <row r="2446" spans="2:16" x14ac:dyDescent="0.25">
      <c r="B2446" s="123"/>
      <c r="C2446" s="123"/>
      <c r="D2446" s="123"/>
      <c r="F2446" s="123"/>
      <c r="I2446" s="123"/>
      <c r="J2446" s="123"/>
      <c r="K2446" s="124"/>
      <c r="L2446" s="110"/>
      <c r="M2446" s="110"/>
      <c r="N2446" s="110"/>
      <c r="O2446" s="145"/>
      <c r="P2446" s="110"/>
    </row>
    <row r="2447" spans="2:16" x14ac:dyDescent="0.25">
      <c r="B2447" s="123"/>
      <c r="C2447" s="123"/>
      <c r="D2447" s="123"/>
      <c r="F2447" s="123"/>
      <c r="I2447" s="123"/>
      <c r="J2447" s="123"/>
      <c r="K2447" s="124"/>
      <c r="L2447" s="110"/>
      <c r="M2447" s="110"/>
      <c r="N2447" s="110"/>
      <c r="O2447" s="145"/>
      <c r="P2447" s="110"/>
    </row>
    <row r="2448" spans="2:16" x14ac:dyDescent="0.25">
      <c r="B2448" s="123"/>
      <c r="C2448" s="123"/>
      <c r="D2448" s="123"/>
      <c r="F2448" s="123"/>
      <c r="I2448" s="123"/>
      <c r="J2448" s="123"/>
      <c r="K2448" s="124"/>
      <c r="L2448" s="110"/>
      <c r="M2448" s="110"/>
      <c r="N2448" s="110"/>
      <c r="O2448" s="145"/>
      <c r="P2448" s="110"/>
    </row>
    <row r="2449" spans="2:16" x14ac:dyDescent="0.25">
      <c r="B2449" s="123"/>
      <c r="C2449" s="123"/>
      <c r="D2449" s="123"/>
      <c r="F2449" s="123"/>
      <c r="I2449" s="123"/>
      <c r="J2449" s="123"/>
      <c r="K2449" s="124"/>
      <c r="L2449" s="110"/>
      <c r="M2449" s="110"/>
      <c r="N2449" s="110"/>
      <c r="O2449" s="145"/>
      <c r="P2449" s="110"/>
    </row>
    <row r="2450" spans="2:16" x14ac:dyDescent="0.25">
      <c r="B2450" s="123"/>
      <c r="C2450" s="123"/>
      <c r="D2450" s="123"/>
      <c r="F2450" s="123"/>
      <c r="I2450" s="123"/>
      <c r="J2450" s="123"/>
      <c r="K2450" s="124"/>
      <c r="L2450" s="110"/>
      <c r="M2450" s="110"/>
      <c r="N2450" s="110"/>
      <c r="O2450" s="145"/>
      <c r="P2450" s="110"/>
    </row>
    <row r="2451" spans="2:16" x14ac:dyDescent="0.25">
      <c r="B2451" s="123"/>
      <c r="C2451" s="123"/>
      <c r="D2451" s="123"/>
      <c r="F2451" s="123"/>
      <c r="I2451" s="123"/>
      <c r="J2451" s="123"/>
      <c r="K2451" s="124"/>
      <c r="L2451" s="110"/>
      <c r="M2451" s="110"/>
      <c r="N2451" s="110"/>
      <c r="O2451" s="145"/>
      <c r="P2451" s="110"/>
    </row>
    <row r="2452" spans="2:16" x14ac:dyDescent="0.25">
      <c r="B2452" s="123"/>
      <c r="C2452" s="123"/>
      <c r="D2452" s="123"/>
      <c r="F2452" s="123"/>
      <c r="I2452" s="123"/>
      <c r="J2452" s="123"/>
      <c r="K2452" s="124"/>
      <c r="L2452" s="110"/>
      <c r="M2452" s="110"/>
      <c r="N2452" s="110"/>
      <c r="O2452" s="145"/>
      <c r="P2452" s="110"/>
    </row>
    <row r="2453" spans="2:16" x14ac:dyDescent="0.25">
      <c r="B2453" s="123"/>
      <c r="C2453" s="123"/>
      <c r="D2453" s="123"/>
      <c r="F2453" s="123"/>
      <c r="I2453" s="123"/>
      <c r="J2453" s="123"/>
      <c r="K2453" s="124"/>
      <c r="L2453" s="110"/>
      <c r="M2453" s="110"/>
      <c r="N2453" s="110"/>
      <c r="O2453" s="145"/>
      <c r="P2453" s="110"/>
    </row>
    <row r="2454" spans="2:16" x14ac:dyDescent="0.25">
      <c r="B2454" s="123"/>
      <c r="C2454" s="123"/>
      <c r="D2454" s="123"/>
      <c r="F2454" s="123"/>
      <c r="I2454" s="123"/>
      <c r="J2454" s="123"/>
      <c r="K2454" s="124"/>
      <c r="L2454" s="110"/>
      <c r="M2454" s="110"/>
      <c r="N2454" s="110"/>
      <c r="O2454" s="145"/>
      <c r="P2454" s="110"/>
    </row>
    <row r="2455" spans="2:16" x14ac:dyDescent="0.25">
      <c r="B2455" s="123"/>
      <c r="C2455" s="123"/>
      <c r="D2455" s="123"/>
      <c r="F2455" s="123"/>
      <c r="I2455" s="123"/>
      <c r="J2455" s="123"/>
      <c r="K2455" s="124"/>
      <c r="L2455" s="110"/>
      <c r="M2455" s="110"/>
      <c r="N2455" s="110"/>
      <c r="O2455" s="145"/>
      <c r="P2455" s="110"/>
    </row>
    <row r="2456" spans="2:16" x14ac:dyDescent="0.25">
      <c r="B2456" s="123"/>
      <c r="C2456" s="123"/>
      <c r="D2456" s="123"/>
      <c r="F2456" s="123"/>
      <c r="I2456" s="123"/>
      <c r="J2456" s="123"/>
      <c r="K2456" s="124"/>
      <c r="L2456" s="110"/>
      <c r="M2456" s="110"/>
      <c r="N2456" s="110"/>
      <c r="O2456" s="145"/>
      <c r="P2456" s="110"/>
    </row>
    <row r="2457" spans="2:16" x14ac:dyDescent="0.25">
      <c r="B2457" s="123"/>
      <c r="C2457" s="123"/>
      <c r="D2457" s="123"/>
      <c r="F2457" s="123"/>
      <c r="I2457" s="123"/>
      <c r="J2457" s="123"/>
      <c r="K2457" s="124"/>
      <c r="L2457" s="110"/>
      <c r="M2457" s="110"/>
      <c r="N2457" s="110"/>
      <c r="O2457" s="145"/>
      <c r="P2457" s="110"/>
    </row>
    <row r="2458" spans="2:16" x14ac:dyDescent="0.25">
      <c r="B2458" s="123"/>
      <c r="C2458" s="123"/>
      <c r="D2458" s="123"/>
      <c r="F2458" s="123"/>
      <c r="I2458" s="123"/>
      <c r="J2458" s="123"/>
      <c r="K2458" s="124"/>
      <c r="L2458" s="110"/>
      <c r="M2458" s="110"/>
      <c r="N2458" s="110"/>
      <c r="O2458" s="145"/>
      <c r="P2458" s="110"/>
    </row>
    <row r="2459" spans="2:16" x14ac:dyDescent="0.25">
      <c r="B2459" s="123"/>
      <c r="C2459" s="123"/>
      <c r="D2459" s="123"/>
      <c r="F2459" s="123"/>
      <c r="I2459" s="123"/>
      <c r="J2459" s="123"/>
      <c r="K2459" s="124"/>
      <c r="L2459" s="110"/>
      <c r="M2459" s="110"/>
      <c r="N2459" s="110"/>
      <c r="O2459" s="145"/>
      <c r="P2459" s="110"/>
    </row>
    <row r="2460" spans="2:16" x14ac:dyDescent="0.25">
      <c r="B2460" s="123"/>
      <c r="C2460" s="123"/>
      <c r="D2460" s="123"/>
      <c r="F2460" s="123"/>
      <c r="I2460" s="123"/>
      <c r="J2460" s="123"/>
      <c r="K2460" s="124"/>
      <c r="L2460" s="110"/>
      <c r="M2460" s="110"/>
      <c r="N2460" s="110"/>
      <c r="O2460" s="145"/>
      <c r="P2460" s="110"/>
    </row>
    <row r="2461" spans="2:16" x14ac:dyDescent="0.25">
      <c r="B2461" s="123"/>
      <c r="C2461" s="123"/>
      <c r="D2461" s="123"/>
      <c r="F2461" s="123"/>
      <c r="I2461" s="123"/>
      <c r="J2461" s="123"/>
      <c r="K2461" s="124"/>
      <c r="L2461" s="110"/>
      <c r="M2461" s="110"/>
      <c r="N2461" s="110"/>
      <c r="O2461" s="145"/>
      <c r="P2461" s="110"/>
    </row>
    <row r="2462" spans="2:16" x14ac:dyDescent="0.25">
      <c r="B2462" s="123"/>
      <c r="C2462" s="123"/>
      <c r="D2462" s="123"/>
      <c r="F2462" s="123"/>
      <c r="I2462" s="123"/>
      <c r="J2462" s="123"/>
      <c r="K2462" s="124"/>
      <c r="L2462" s="110"/>
      <c r="M2462" s="110"/>
      <c r="N2462" s="110"/>
      <c r="O2462" s="145"/>
      <c r="P2462" s="110"/>
    </row>
    <row r="2463" spans="2:16" x14ac:dyDescent="0.25">
      <c r="B2463" s="123"/>
      <c r="C2463" s="123"/>
      <c r="D2463" s="123"/>
      <c r="F2463" s="123"/>
      <c r="I2463" s="123"/>
      <c r="J2463" s="123"/>
      <c r="K2463" s="124"/>
      <c r="L2463" s="110"/>
      <c r="M2463" s="110"/>
      <c r="N2463" s="110"/>
      <c r="O2463" s="145"/>
      <c r="P2463" s="110"/>
    </row>
    <row r="2464" spans="2:16" x14ac:dyDescent="0.25">
      <c r="B2464" s="123"/>
      <c r="C2464" s="123"/>
      <c r="D2464" s="123"/>
      <c r="F2464" s="123"/>
      <c r="I2464" s="123"/>
      <c r="J2464" s="123"/>
      <c r="K2464" s="124"/>
      <c r="L2464" s="110"/>
      <c r="M2464" s="110"/>
      <c r="N2464" s="110"/>
      <c r="O2464" s="145"/>
      <c r="P2464" s="110"/>
    </row>
    <row r="2465" spans="2:16" x14ac:dyDescent="0.25">
      <c r="B2465" s="123"/>
      <c r="C2465" s="123"/>
      <c r="D2465" s="123"/>
      <c r="F2465" s="123"/>
      <c r="I2465" s="123"/>
      <c r="J2465" s="123"/>
      <c r="K2465" s="124"/>
      <c r="L2465" s="110"/>
      <c r="M2465" s="110"/>
      <c r="N2465" s="110"/>
      <c r="O2465" s="145"/>
      <c r="P2465" s="110"/>
    </row>
    <row r="2466" spans="2:16" x14ac:dyDescent="0.25">
      <c r="B2466" s="123"/>
      <c r="C2466" s="123"/>
      <c r="D2466" s="123"/>
      <c r="F2466" s="123"/>
      <c r="I2466" s="123"/>
      <c r="J2466" s="123"/>
      <c r="K2466" s="124"/>
      <c r="L2466" s="110"/>
      <c r="M2466" s="110"/>
      <c r="N2466" s="110"/>
      <c r="O2466" s="145"/>
      <c r="P2466" s="110"/>
    </row>
    <row r="2467" spans="2:16" x14ac:dyDescent="0.25">
      <c r="B2467" s="123"/>
      <c r="C2467" s="123"/>
      <c r="D2467" s="123"/>
      <c r="F2467" s="123"/>
      <c r="I2467" s="123"/>
      <c r="J2467" s="123"/>
      <c r="K2467" s="124"/>
      <c r="L2467" s="110"/>
      <c r="M2467" s="110"/>
      <c r="N2467" s="110"/>
      <c r="O2467" s="145"/>
      <c r="P2467" s="110"/>
    </row>
    <row r="2468" spans="2:16" x14ac:dyDescent="0.25">
      <c r="B2468" s="123"/>
      <c r="C2468" s="123"/>
      <c r="D2468" s="123"/>
      <c r="F2468" s="123"/>
      <c r="I2468" s="123"/>
      <c r="J2468" s="123"/>
      <c r="K2468" s="124"/>
      <c r="L2468" s="110"/>
      <c r="M2468" s="110"/>
      <c r="N2468" s="110"/>
      <c r="O2468" s="145"/>
      <c r="P2468" s="110"/>
    </row>
    <row r="2469" spans="2:16" x14ac:dyDescent="0.25">
      <c r="B2469" s="123"/>
      <c r="C2469" s="123"/>
      <c r="D2469" s="123"/>
      <c r="F2469" s="123"/>
      <c r="I2469" s="123"/>
      <c r="J2469" s="123"/>
      <c r="K2469" s="124"/>
      <c r="L2469" s="110"/>
      <c r="M2469" s="110"/>
      <c r="N2469" s="110"/>
      <c r="O2469" s="145"/>
      <c r="P2469" s="110"/>
    </row>
    <row r="2470" spans="2:16" x14ac:dyDescent="0.25">
      <c r="B2470" s="123"/>
      <c r="C2470" s="123"/>
      <c r="D2470" s="123"/>
      <c r="F2470" s="123"/>
      <c r="I2470" s="123"/>
      <c r="J2470" s="123"/>
      <c r="K2470" s="124"/>
      <c r="L2470" s="110"/>
      <c r="M2470" s="110"/>
      <c r="N2470" s="110"/>
      <c r="O2470" s="145"/>
      <c r="P2470" s="110"/>
    </row>
    <row r="2471" spans="2:16" x14ac:dyDescent="0.25">
      <c r="B2471" s="123"/>
      <c r="C2471" s="123"/>
      <c r="D2471" s="123"/>
      <c r="F2471" s="123"/>
      <c r="I2471" s="123"/>
      <c r="J2471" s="123"/>
      <c r="K2471" s="124"/>
      <c r="L2471" s="110"/>
      <c r="M2471" s="110"/>
      <c r="N2471" s="110"/>
      <c r="O2471" s="145"/>
      <c r="P2471" s="110"/>
    </row>
    <row r="2472" spans="2:16" x14ac:dyDescent="0.25">
      <c r="B2472" s="123"/>
      <c r="C2472" s="123"/>
      <c r="D2472" s="123"/>
      <c r="F2472" s="123"/>
      <c r="I2472" s="123"/>
      <c r="J2472" s="123"/>
      <c r="K2472" s="124"/>
      <c r="L2472" s="110"/>
      <c r="M2472" s="110"/>
      <c r="N2472" s="110"/>
      <c r="O2472" s="145"/>
      <c r="P2472" s="110"/>
    </row>
    <row r="2473" spans="2:16" x14ac:dyDescent="0.25">
      <c r="B2473" s="123"/>
      <c r="C2473" s="123"/>
      <c r="D2473" s="123"/>
      <c r="F2473" s="123"/>
      <c r="I2473" s="123"/>
      <c r="J2473" s="123"/>
      <c r="K2473" s="124"/>
      <c r="L2473" s="110"/>
      <c r="M2473" s="110"/>
      <c r="N2473" s="110"/>
      <c r="O2473" s="145"/>
      <c r="P2473" s="110"/>
    </row>
    <row r="2474" spans="2:16" x14ac:dyDescent="0.25">
      <c r="B2474" s="123"/>
      <c r="C2474" s="123"/>
      <c r="D2474" s="123"/>
      <c r="F2474" s="123"/>
      <c r="I2474" s="123"/>
      <c r="J2474" s="123"/>
      <c r="K2474" s="124"/>
      <c r="L2474" s="110"/>
      <c r="M2474" s="110"/>
      <c r="N2474" s="110"/>
      <c r="O2474" s="145"/>
      <c r="P2474" s="110"/>
    </row>
    <row r="2475" spans="2:16" x14ac:dyDescent="0.25">
      <c r="B2475" s="123"/>
      <c r="C2475" s="123"/>
      <c r="D2475" s="123"/>
      <c r="F2475" s="123"/>
      <c r="I2475" s="123"/>
      <c r="J2475" s="123"/>
      <c r="K2475" s="124"/>
      <c r="L2475" s="110"/>
      <c r="M2475" s="110"/>
      <c r="N2475" s="110"/>
      <c r="O2475" s="145"/>
      <c r="P2475" s="110"/>
    </row>
    <row r="2476" spans="2:16" x14ac:dyDescent="0.25">
      <c r="B2476" s="123"/>
      <c r="C2476" s="123"/>
      <c r="D2476" s="123"/>
      <c r="F2476" s="123"/>
      <c r="I2476" s="123"/>
      <c r="J2476" s="123"/>
      <c r="K2476" s="124"/>
      <c r="L2476" s="110"/>
      <c r="M2476" s="110"/>
      <c r="N2476" s="110"/>
      <c r="O2476" s="145"/>
      <c r="P2476" s="110"/>
    </row>
    <row r="2477" spans="2:16" x14ac:dyDescent="0.25">
      <c r="B2477" s="123"/>
      <c r="C2477" s="123"/>
      <c r="D2477" s="123"/>
      <c r="F2477" s="123"/>
      <c r="I2477" s="123"/>
      <c r="J2477" s="123"/>
      <c r="K2477" s="124"/>
      <c r="L2477" s="110"/>
      <c r="M2477" s="110"/>
      <c r="N2477" s="110"/>
      <c r="O2477" s="145"/>
      <c r="P2477" s="110"/>
    </row>
    <row r="2478" spans="2:16" x14ac:dyDescent="0.25">
      <c r="B2478" s="123"/>
      <c r="C2478" s="123"/>
      <c r="D2478" s="123"/>
      <c r="F2478" s="123"/>
      <c r="I2478" s="123"/>
      <c r="J2478" s="123"/>
      <c r="K2478" s="124"/>
      <c r="L2478" s="110"/>
      <c r="M2478" s="110"/>
      <c r="N2478" s="110"/>
      <c r="O2478" s="145"/>
      <c r="P2478" s="110"/>
    </row>
    <row r="2479" spans="2:16" x14ac:dyDescent="0.25">
      <c r="B2479" s="123"/>
      <c r="C2479" s="123"/>
      <c r="D2479" s="123"/>
      <c r="F2479" s="123"/>
      <c r="I2479" s="123"/>
      <c r="J2479" s="123"/>
      <c r="K2479" s="124"/>
      <c r="L2479" s="110"/>
      <c r="M2479" s="110"/>
      <c r="N2479" s="110"/>
      <c r="O2479" s="145"/>
      <c r="P2479" s="110"/>
    </row>
    <row r="2480" spans="2:16" x14ac:dyDescent="0.25">
      <c r="B2480" s="123"/>
      <c r="C2480" s="123"/>
      <c r="D2480" s="123"/>
      <c r="F2480" s="123"/>
      <c r="I2480" s="123"/>
      <c r="J2480" s="123"/>
      <c r="K2480" s="124"/>
      <c r="L2480" s="110"/>
      <c r="M2480" s="110"/>
      <c r="N2480" s="110"/>
      <c r="O2480" s="145"/>
      <c r="P2480" s="110"/>
    </row>
    <row r="2481" spans="2:16" x14ac:dyDescent="0.25">
      <c r="B2481" s="123"/>
      <c r="C2481" s="123"/>
      <c r="D2481" s="123"/>
      <c r="F2481" s="123"/>
      <c r="I2481" s="123"/>
      <c r="J2481" s="123"/>
      <c r="K2481" s="124"/>
      <c r="L2481" s="110"/>
      <c r="M2481" s="110"/>
      <c r="N2481" s="110"/>
      <c r="O2481" s="145"/>
      <c r="P2481" s="110"/>
    </row>
    <row r="2482" spans="2:16" x14ac:dyDescent="0.25">
      <c r="B2482" s="123"/>
      <c r="C2482" s="123"/>
      <c r="D2482" s="123"/>
      <c r="F2482" s="123"/>
      <c r="I2482" s="123"/>
      <c r="J2482" s="123"/>
      <c r="K2482" s="124"/>
      <c r="L2482" s="110"/>
      <c r="M2482" s="110"/>
      <c r="N2482" s="110"/>
      <c r="O2482" s="145"/>
      <c r="P2482" s="110"/>
    </row>
    <row r="2483" spans="2:16" x14ac:dyDescent="0.25">
      <c r="B2483" s="123"/>
      <c r="C2483" s="123"/>
      <c r="D2483" s="123"/>
      <c r="F2483" s="123"/>
      <c r="I2483" s="123"/>
      <c r="J2483" s="123"/>
      <c r="K2483" s="124"/>
      <c r="L2483" s="110"/>
      <c r="M2483" s="110"/>
      <c r="N2483" s="110"/>
      <c r="O2483" s="145"/>
      <c r="P2483" s="110"/>
    </row>
    <row r="2484" spans="2:16" x14ac:dyDescent="0.25">
      <c r="B2484" s="123"/>
      <c r="C2484" s="123"/>
      <c r="D2484" s="123"/>
      <c r="F2484" s="123"/>
      <c r="I2484" s="123"/>
      <c r="J2484" s="123"/>
      <c r="K2484" s="124"/>
      <c r="L2484" s="110"/>
      <c r="M2484" s="110"/>
      <c r="N2484" s="110"/>
      <c r="O2484" s="145"/>
      <c r="P2484" s="110"/>
    </row>
    <row r="2485" spans="2:16" x14ac:dyDescent="0.25">
      <c r="B2485" s="123"/>
      <c r="C2485" s="123"/>
      <c r="D2485" s="123"/>
      <c r="F2485" s="123"/>
      <c r="I2485" s="123"/>
      <c r="J2485" s="123"/>
      <c r="K2485" s="124"/>
      <c r="L2485" s="110"/>
      <c r="M2485" s="110"/>
      <c r="N2485" s="110"/>
      <c r="O2485" s="145"/>
      <c r="P2485" s="110"/>
    </row>
    <row r="2486" spans="2:16" x14ac:dyDescent="0.25">
      <c r="B2486" s="123"/>
      <c r="C2486" s="123"/>
      <c r="D2486" s="123"/>
      <c r="F2486" s="123"/>
      <c r="I2486" s="123"/>
      <c r="J2486" s="123"/>
      <c r="K2486" s="124"/>
      <c r="L2486" s="110"/>
      <c r="M2486" s="110"/>
      <c r="N2486" s="110"/>
      <c r="O2486" s="145"/>
      <c r="P2486" s="110"/>
    </row>
    <row r="2487" spans="2:16" x14ac:dyDescent="0.25">
      <c r="B2487" s="123"/>
      <c r="C2487" s="123"/>
      <c r="D2487" s="123"/>
      <c r="F2487" s="123"/>
      <c r="I2487" s="123"/>
      <c r="J2487" s="123"/>
      <c r="K2487" s="124"/>
      <c r="L2487" s="110"/>
      <c r="M2487" s="110"/>
      <c r="N2487" s="110"/>
      <c r="O2487" s="145"/>
      <c r="P2487" s="110"/>
    </row>
    <row r="2488" spans="2:16" x14ac:dyDescent="0.25">
      <c r="B2488" s="123"/>
      <c r="C2488" s="123"/>
      <c r="D2488" s="123"/>
      <c r="F2488" s="123"/>
      <c r="I2488" s="123"/>
      <c r="J2488" s="123"/>
      <c r="K2488" s="124"/>
      <c r="L2488" s="110"/>
      <c r="M2488" s="110"/>
      <c r="N2488" s="110"/>
      <c r="O2488" s="145"/>
      <c r="P2488" s="110"/>
    </row>
    <row r="2489" spans="2:16" x14ac:dyDescent="0.25">
      <c r="B2489" s="123"/>
      <c r="C2489" s="123"/>
      <c r="D2489" s="123"/>
      <c r="F2489" s="123"/>
      <c r="I2489" s="123"/>
      <c r="J2489" s="123"/>
      <c r="K2489" s="124"/>
      <c r="L2489" s="110"/>
      <c r="M2489" s="110"/>
      <c r="N2489" s="110"/>
      <c r="O2489" s="145"/>
      <c r="P2489" s="110"/>
    </row>
    <row r="2490" spans="2:16" x14ac:dyDescent="0.25">
      <c r="B2490" s="123"/>
      <c r="C2490" s="123"/>
      <c r="D2490" s="123"/>
      <c r="F2490" s="123"/>
      <c r="I2490" s="123"/>
      <c r="J2490" s="123"/>
      <c r="K2490" s="124"/>
      <c r="L2490" s="110"/>
      <c r="M2490" s="110"/>
      <c r="N2490" s="110"/>
      <c r="O2490" s="145"/>
      <c r="P2490" s="110"/>
    </row>
    <row r="2491" spans="2:16" x14ac:dyDescent="0.25">
      <c r="B2491" s="123"/>
      <c r="C2491" s="123"/>
      <c r="D2491" s="123"/>
      <c r="F2491" s="123"/>
      <c r="I2491" s="123"/>
      <c r="J2491" s="123"/>
      <c r="K2491" s="124"/>
      <c r="L2491" s="110"/>
      <c r="M2491" s="110"/>
      <c r="N2491" s="110"/>
      <c r="O2491" s="145"/>
      <c r="P2491" s="110"/>
    </row>
    <row r="2492" spans="2:16" x14ac:dyDescent="0.25">
      <c r="B2492" s="123"/>
      <c r="C2492" s="123"/>
      <c r="D2492" s="123"/>
      <c r="F2492" s="123"/>
      <c r="I2492" s="123"/>
      <c r="J2492" s="123"/>
      <c r="K2492" s="124"/>
      <c r="L2492" s="110"/>
      <c r="M2492" s="110"/>
      <c r="N2492" s="110"/>
      <c r="O2492" s="145"/>
      <c r="P2492" s="110"/>
    </row>
    <row r="2493" spans="2:16" x14ac:dyDescent="0.25">
      <c r="B2493" s="123"/>
      <c r="C2493" s="123"/>
      <c r="D2493" s="123"/>
      <c r="F2493" s="123"/>
      <c r="I2493" s="123"/>
      <c r="J2493" s="123"/>
      <c r="K2493" s="124"/>
      <c r="L2493" s="110"/>
      <c r="M2493" s="110"/>
      <c r="N2493" s="110"/>
      <c r="O2493" s="145"/>
      <c r="P2493" s="110"/>
    </row>
    <row r="2494" spans="2:16" x14ac:dyDescent="0.25">
      <c r="B2494" s="123"/>
      <c r="C2494" s="123"/>
      <c r="D2494" s="123"/>
      <c r="F2494" s="123"/>
      <c r="I2494" s="123"/>
      <c r="J2494" s="123"/>
      <c r="K2494" s="124"/>
      <c r="L2494" s="110"/>
      <c r="M2494" s="110"/>
      <c r="N2494" s="110"/>
      <c r="O2494" s="145"/>
      <c r="P2494" s="110"/>
    </row>
    <row r="2495" spans="2:16" x14ac:dyDescent="0.25">
      <c r="B2495" s="123"/>
      <c r="C2495" s="123"/>
      <c r="D2495" s="123"/>
      <c r="F2495" s="123"/>
      <c r="I2495" s="123"/>
      <c r="J2495" s="123"/>
      <c r="K2495" s="124"/>
      <c r="L2495" s="110"/>
      <c r="M2495" s="110"/>
      <c r="N2495" s="110"/>
      <c r="O2495" s="145"/>
      <c r="P2495" s="110"/>
    </row>
    <row r="2496" spans="2:16" x14ac:dyDescent="0.25">
      <c r="B2496" s="123"/>
      <c r="C2496" s="123"/>
      <c r="D2496" s="123"/>
      <c r="F2496" s="123"/>
      <c r="I2496" s="123"/>
      <c r="J2496" s="123"/>
      <c r="K2496" s="124"/>
      <c r="L2496" s="110"/>
      <c r="M2496" s="110"/>
      <c r="N2496" s="110"/>
      <c r="O2496" s="145"/>
      <c r="P2496" s="110"/>
    </row>
    <row r="2497" spans="2:16" x14ac:dyDescent="0.25">
      <c r="B2497" s="123"/>
      <c r="C2497" s="123"/>
      <c r="D2497" s="123"/>
      <c r="F2497" s="123"/>
      <c r="I2497" s="123"/>
      <c r="J2497" s="123"/>
      <c r="K2497" s="124"/>
      <c r="L2497" s="110"/>
      <c r="M2497" s="110"/>
      <c r="N2497" s="110"/>
      <c r="O2497" s="145"/>
      <c r="P2497" s="110"/>
    </row>
    <row r="2498" spans="2:16" x14ac:dyDescent="0.25">
      <c r="B2498" s="123"/>
      <c r="C2498" s="123"/>
      <c r="D2498" s="123"/>
      <c r="F2498" s="123"/>
      <c r="I2498" s="123"/>
      <c r="J2498" s="123"/>
      <c r="K2498" s="124"/>
      <c r="L2498" s="110"/>
      <c r="M2498" s="110"/>
      <c r="N2498" s="110"/>
      <c r="O2498" s="145"/>
      <c r="P2498" s="110"/>
    </row>
    <row r="2499" spans="2:16" x14ac:dyDescent="0.25">
      <c r="B2499" s="123"/>
      <c r="C2499" s="123"/>
      <c r="D2499" s="123"/>
      <c r="F2499" s="123"/>
      <c r="I2499" s="123"/>
      <c r="J2499" s="123"/>
      <c r="K2499" s="124"/>
      <c r="L2499" s="110"/>
      <c r="M2499" s="110"/>
      <c r="N2499" s="110"/>
      <c r="O2499" s="145"/>
      <c r="P2499" s="110"/>
    </row>
    <row r="2500" spans="2:16" x14ac:dyDescent="0.25">
      <c r="B2500" s="123"/>
      <c r="C2500" s="123"/>
      <c r="D2500" s="123"/>
      <c r="F2500" s="123"/>
      <c r="I2500" s="123"/>
      <c r="J2500" s="123"/>
      <c r="K2500" s="124"/>
      <c r="L2500" s="110"/>
      <c r="M2500" s="110"/>
      <c r="N2500" s="110"/>
      <c r="O2500" s="145"/>
      <c r="P2500" s="110"/>
    </row>
    <row r="2501" spans="2:16" x14ac:dyDescent="0.25">
      <c r="B2501" s="123"/>
      <c r="C2501" s="123"/>
      <c r="D2501" s="123"/>
      <c r="F2501" s="123"/>
      <c r="I2501" s="123"/>
      <c r="J2501" s="123"/>
      <c r="K2501" s="124"/>
      <c r="L2501" s="110"/>
      <c r="M2501" s="110"/>
      <c r="N2501" s="110"/>
      <c r="O2501" s="145"/>
      <c r="P2501" s="110"/>
    </row>
    <row r="2502" spans="2:16" x14ac:dyDescent="0.25">
      <c r="B2502" s="123"/>
      <c r="C2502" s="123"/>
      <c r="D2502" s="123"/>
      <c r="F2502" s="123"/>
      <c r="I2502" s="123"/>
      <c r="J2502" s="123"/>
      <c r="K2502" s="124"/>
      <c r="L2502" s="110"/>
      <c r="M2502" s="110"/>
      <c r="N2502" s="110"/>
      <c r="O2502" s="145"/>
      <c r="P2502" s="110"/>
    </row>
    <row r="2503" spans="2:16" x14ac:dyDescent="0.25">
      <c r="B2503" s="123"/>
      <c r="C2503" s="123"/>
      <c r="D2503" s="123"/>
      <c r="F2503" s="123"/>
      <c r="I2503" s="123"/>
      <c r="J2503" s="123"/>
      <c r="K2503" s="124"/>
      <c r="L2503" s="110"/>
      <c r="M2503" s="110"/>
      <c r="N2503" s="110"/>
      <c r="O2503" s="145"/>
      <c r="P2503" s="110"/>
    </row>
    <row r="2504" spans="2:16" x14ac:dyDescent="0.25">
      <c r="B2504" s="123"/>
      <c r="C2504" s="123"/>
      <c r="D2504" s="123"/>
      <c r="F2504" s="123"/>
      <c r="I2504" s="123"/>
      <c r="J2504" s="123"/>
      <c r="K2504" s="124"/>
      <c r="L2504" s="110"/>
      <c r="M2504" s="110"/>
      <c r="N2504" s="110"/>
      <c r="O2504" s="145"/>
      <c r="P2504" s="110"/>
    </row>
    <row r="2505" spans="2:16" x14ac:dyDescent="0.25">
      <c r="B2505" s="123"/>
      <c r="C2505" s="123"/>
      <c r="D2505" s="123"/>
      <c r="F2505" s="123"/>
      <c r="I2505" s="123"/>
      <c r="J2505" s="123"/>
      <c r="K2505" s="124"/>
      <c r="L2505" s="110"/>
      <c r="M2505" s="110"/>
      <c r="N2505" s="110"/>
      <c r="O2505" s="145"/>
      <c r="P2505" s="110"/>
    </row>
    <row r="2506" spans="2:16" x14ac:dyDescent="0.25">
      <c r="B2506" s="123"/>
      <c r="C2506" s="123"/>
      <c r="D2506" s="123"/>
      <c r="F2506" s="123"/>
      <c r="I2506" s="123"/>
      <c r="J2506" s="123"/>
      <c r="K2506" s="124"/>
      <c r="L2506" s="110"/>
      <c r="M2506" s="110"/>
      <c r="N2506" s="110"/>
      <c r="O2506" s="145"/>
      <c r="P2506" s="110"/>
    </row>
    <row r="2507" spans="2:16" x14ac:dyDescent="0.25">
      <c r="B2507" s="123"/>
      <c r="C2507" s="123"/>
      <c r="D2507" s="123"/>
      <c r="F2507" s="123"/>
      <c r="I2507" s="123"/>
      <c r="J2507" s="123"/>
      <c r="K2507" s="124"/>
      <c r="L2507" s="110"/>
      <c r="M2507" s="110"/>
      <c r="N2507" s="110"/>
      <c r="O2507" s="145"/>
      <c r="P2507" s="110"/>
    </row>
    <row r="2508" spans="2:16" x14ac:dyDescent="0.25">
      <c r="B2508" s="123"/>
      <c r="C2508" s="123"/>
      <c r="D2508" s="123"/>
      <c r="F2508" s="123"/>
      <c r="I2508" s="123"/>
      <c r="J2508" s="123"/>
      <c r="K2508" s="124"/>
      <c r="L2508" s="110"/>
      <c r="M2508" s="110"/>
      <c r="N2508" s="110"/>
      <c r="O2508" s="145"/>
      <c r="P2508" s="110"/>
    </row>
    <row r="2509" spans="2:16" x14ac:dyDescent="0.25">
      <c r="B2509" s="123"/>
      <c r="C2509" s="123"/>
      <c r="D2509" s="123"/>
      <c r="F2509" s="123"/>
      <c r="I2509" s="123"/>
      <c r="J2509" s="123"/>
      <c r="K2509" s="124"/>
      <c r="L2509" s="110"/>
      <c r="M2509" s="110"/>
      <c r="N2509" s="110"/>
      <c r="O2509" s="145"/>
      <c r="P2509" s="110"/>
    </row>
    <row r="2510" spans="2:16" x14ac:dyDescent="0.25">
      <c r="B2510" s="123"/>
      <c r="C2510" s="123"/>
      <c r="D2510" s="123"/>
      <c r="F2510" s="123"/>
      <c r="I2510" s="123"/>
      <c r="J2510" s="123"/>
      <c r="K2510" s="124"/>
      <c r="L2510" s="110"/>
      <c r="M2510" s="110"/>
      <c r="N2510" s="110"/>
      <c r="O2510" s="145"/>
      <c r="P2510" s="110"/>
    </row>
    <row r="2511" spans="2:16" x14ac:dyDescent="0.25">
      <c r="B2511" s="123"/>
      <c r="C2511" s="123"/>
      <c r="D2511" s="123"/>
      <c r="F2511" s="123"/>
      <c r="I2511" s="123"/>
      <c r="J2511" s="123"/>
      <c r="K2511" s="124"/>
      <c r="L2511" s="110"/>
      <c r="M2511" s="110"/>
      <c r="N2511" s="110"/>
      <c r="O2511" s="145"/>
      <c r="P2511" s="110"/>
    </row>
    <row r="2512" spans="2:16" x14ac:dyDescent="0.25">
      <c r="B2512" s="123"/>
      <c r="C2512" s="123"/>
      <c r="D2512" s="123"/>
      <c r="F2512" s="123"/>
      <c r="I2512" s="123"/>
      <c r="J2512" s="123"/>
      <c r="K2512" s="124"/>
      <c r="L2512" s="110"/>
      <c r="M2512" s="110"/>
      <c r="N2512" s="110"/>
      <c r="O2512" s="145"/>
      <c r="P2512" s="110"/>
    </row>
    <row r="2513" spans="2:16" x14ac:dyDescent="0.25">
      <c r="B2513" s="123"/>
      <c r="C2513" s="123"/>
      <c r="D2513" s="123"/>
      <c r="F2513" s="123"/>
      <c r="I2513" s="123"/>
      <c r="J2513" s="123"/>
      <c r="K2513" s="124"/>
      <c r="L2513" s="110"/>
      <c r="M2513" s="110"/>
      <c r="N2513" s="110"/>
      <c r="O2513" s="145"/>
      <c r="P2513" s="110"/>
    </row>
    <row r="2514" spans="2:16" x14ac:dyDescent="0.25">
      <c r="B2514" s="123"/>
      <c r="C2514" s="123"/>
      <c r="D2514" s="123"/>
      <c r="F2514" s="123"/>
      <c r="I2514" s="123"/>
      <c r="J2514" s="123"/>
      <c r="K2514" s="124"/>
      <c r="L2514" s="110"/>
      <c r="M2514" s="110"/>
      <c r="N2514" s="110"/>
      <c r="O2514" s="145"/>
      <c r="P2514" s="110"/>
    </row>
    <row r="2515" spans="2:16" x14ac:dyDescent="0.25">
      <c r="B2515" s="123"/>
      <c r="C2515" s="123"/>
      <c r="D2515" s="123"/>
      <c r="F2515" s="123"/>
      <c r="I2515" s="123"/>
      <c r="J2515" s="123"/>
      <c r="K2515" s="124"/>
      <c r="L2515" s="110"/>
      <c r="M2515" s="110"/>
      <c r="N2515" s="110"/>
      <c r="O2515" s="145"/>
      <c r="P2515" s="110"/>
    </row>
    <row r="2516" spans="2:16" x14ac:dyDescent="0.25">
      <c r="B2516" s="123"/>
      <c r="C2516" s="123"/>
      <c r="D2516" s="123"/>
      <c r="F2516" s="123"/>
      <c r="I2516" s="123"/>
      <c r="J2516" s="123"/>
      <c r="K2516" s="124"/>
      <c r="L2516" s="110"/>
      <c r="M2516" s="110"/>
      <c r="N2516" s="110"/>
      <c r="O2516" s="145"/>
      <c r="P2516" s="110"/>
    </row>
    <row r="2517" spans="2:16" x14ac:dyDescent="0.25">
      <c r="B2517" s="123"/>
      <c r="C2517" s="123"/>
      <c r="D2517" s="123"/>
      <c r="F2517" s="123"/>
      <c r="I2517" s="123"/>
      <c r="J2517" s="123"/>
      <c r="K2517" s="124"/>
      <c r="L2517" s="110"/>
      <c r="M2517" s="110"/>
      <c r="N2517" s="110"/>
      <c r="O2517" s="145"/>
      <c r="P2517" s="110"/>
    </row>
    <row r="2518" spans="2:16" x14ac:dyDescent="0.25">
      <c r="B2518" s="123"/>
      <c r="C2518" s="123"/>
      <c r="D2518" s="123"/>
      <c r="F2518" s="123"/>
      <c r="I2518" s="123"/>
      <c r="J2518" s="123"/>
      <c r="K2518" s="124"/>
      <c r="L2518" s="110"/>
      <c r="M2518" s="110"/>
      <c r="N2518" s="110"/>
      <c r="O2518" s="145"/>
      <c r="P2518" s="110"/>
    </row>
    <row r="2519" spans="2:16" x14ac:dyDescent="0.25">
      <c r="B2519" s="123"/>
      <c r="C2519" s="123"/>
      <c r="D2519" s="123"/>
      <c r="F2519" s="123"/>
      <c r="I2519" s="123"/>
      <c r="J2519" s="123"/>
      <c r="K2519" s="124"/>
      <c r="L2519" s="110"/>
      <c r="M2519" s="110"/>
      <c r="N2519" s="110"/>
      <c r="O2519" s="145"/>
      <c r="P2519" s="110"/>
    </row>
    <row r="2520" spans="2:16" x14ac:dyDescent="0.25">
      <c r="B2520" s="123"/>
      <c r="C2520" s="123"/>
      <c r="D2520" s="123"/>
      <c r="F2520" s="123"/>
      <c r="I2520" s="123"/>
      <c r="J2520" s="123"/>
      <c r="K2520" s="124"/>
      <c r="L2520" s="110"/>
      <c r="M2520" s="110"/>
      <c r="N2520" s="110"/>
      <c r="O2520" s="145"/>
      <c r="P2520" s="110"/>
    </row>
    <row r="2521" spans="2:16" x14ac:dyDescent="0.25">
      <c r="B2521" s="123"/>
      <c r="C2521" s="123"/>
      <c r="D2521" s="123"/>
      <c r="F2521" s="123"/>
      <c r="I2521" s="123"/>
      <c r="J2521" s="123"/>
      <c r="K2521" s="124"/>
      <c r="L2521" s="110"/>
      <c r="M2521" s="110"/>
      <c r="N2521" s="110"/>
      <c r="O2521" s="145"/>
      <c r="P2521" s="110"/>
    </row>
    <row r="2522" spans="2:16" x14ac:dyDescent="0.25">
      <c r="B2522" s="123"/>
      <c r="C2522" s="123"/>
      <c r="D2522" s="123"/>
      <c r="F2522" s="123"/>
      <c r="I2522" s="123"/>
      <c r="J2522" s="123"/>
      <c r="K2522" s="124"/>
      <c r="L2522" s="110"/>
      <c r="M2522" s="110"/>
      <c r="N2522" s="110"/>
      <c r="O2522" s="145"/>
      <c r="P2522" s="110"/>
    </row>
    <row r="2523" spans="2:16" x14ac:dyDescent="0.25">
      <c r="B2523" s="123"/>
      <c r="C2523" s="123"/>
      <c r="D2523" s="123"/>
      <c r="F2523" s="123"/>
      <c r="I2523" s="123"/>
      <c r="J2523" s="123"/>
      <c r="K2523" s="124"/>
      <c r="L2523" s="110"/>
      <c r="M2523" s="110"/>
      <c r="N2523" s="110"/>
      <c r="O2523" s="145"/>
      <c r="P2523" s="110"/>
    </row>
    <row r="2524" spans="2:16" x14ac:dyDescent="0.25">
      <c r="B2524" s="123"/>
      <c r="C2524" s="123"/>
      <c r="D2524" s="123"/>
      <c r="F2524" s="123"/>
      <c r="I2524" s="123"/>
      <c r="J2524" s="123"/>
      <c r="K2524" s="124"/>
      <c r="L2524" s="110"/>
      <c r="M2524" s="110"/>
      <c r="N2524" s="110"/>
      <c r="O2524" s="145"/>
      <c r="P2524" s="110"/>
    </row>
    <row r="2525" spans="2:16" x14ac:dyDescent="0.25">
      <c r="B2525" s="123"/>
      <c r="C2525" s="123"/>
      <c r="D2525" s="123"/>
      <c r="F2525" s="123"/>
      <c r="I2525" s="123"/>
      <c r="J2525" s="123"/>
      <c r="K2525" s="124"/>
      <c r="L2525" s="110"/>
      <c r="M2525" s="110"/>
      <c r="N2525" s="110"/>
      <c r="O2525" s="145"/>
      <c r="P2525" s="110"/>
    </row>
    <row r="2526" spans="2:16" x14ac:dyDescent="0.25">
      <c r="B2526" s="123"/>
      <c r="C2526" s="123"/>
      <c r="D2526" s="123"/>
      <c r="F2526" s="123"/>
      <c r="I2526" s="123"/>
      <c r="J2526" s="123"/>
      <c r="K2526" s="124"/>
      <c r="L2526" s="110"/>
      <c r="M2526" s="110"/>
      <c r="N2526" s="110"/>
      <c r="O2526" s="145"/>
      <c r="P2526" s="110"/>
    </row>
    <row r="2527" spans="2:16" x14ac:dyDescent="0.25">
      <c r="B2527" s="123"/>
      <c r="C2527" s="123"/>
      <c r="D2527" s="123"/>
      <c r="F2527" s="123"/>
      <c r="I2527" s="123"/>
      <c r="J2527" s="123"/>
      <c r="K2527" s="124"/>
      <c r="L2527" s="110"/>
      <c r="M2527" s="110"/>
      <c r="N2527" s="110"/>
      <c r="O2527" s="145"/>
      <c r="P2527" s="110"/>
    </row>
    <row r="2528" spans="2:16" x14ac:dyDescent="0.25">
      <c r="B2528" s="123"/>
      <c r="C2528" s="123"/>
      <c r="D2528" s="123"/>
      <c r="F2528" s="123"/>
      <c r="I2528" s="123"/>
      <c r="J2528" s="123"/>
      <c r="K2528" s="124"/>
      <c r="L2528" s="110"/>
      <c r="M2528" s="110"/>
      <c r="N2528" s="110"/>
      <c r="O2528" s="145"/>
      <c r="P2528" s="110"/>
    </row>
    <row r="2529" spans="2:16" x14ac:dyDescent="0.25">
      <c r="B2529" s="123"/>
      <c r="C2529" s="123"/>
      <c r="D2529" s="123"/>
      <c r="F2529" s="123"/>
      <c r="I2529" s="123"/>
      <c r="J2529" s="123"/>
      <c r="K2529" s="124"/>
      <c r="L2529" s="110"/>
      <c r="M2529" s="110"/>
      <c r="N2529" s="110"/>
      <c r="O2529" s="145"/>
      <c r="P2529" s="110"/>
    </row>
    <row r="2530" spans="2:16" x14ac:dyDescent="0.25">
      <c r="B2530" s="123"/>
      <c r="C2530" s="123"/>
      <c r="D2530" s="123"/>
      <c r="F2530" s="123"/>
      <c r="I2530" s="123"/>
      <c r="J2530" s="123"/>
      <c r="K2530" s="124"/>
      <c r="L2530" s="110"/>
      <c r="M2530" s="110"/>
      <c r="N2530" s="110"/>
      <c r="O2530" s="145"/>
      <c r="P2530" s="110"/>
    </row>
    <row r="2531" spans="2:16" x14ac:dyDescent="0.25">
      <c r="B2531" s="123"/>
      <c r="C2531" s="123"/>
      <c r="D2531" s="123"/>
      <c r="F2531" s="123"/>
      <c r="I2531" s="123"/>
      <c r="J2531" s="123"/>
      <c r="K2531" s="124"/>
      <c r="L2531" s="110"/>
      <c r="M2531" s="110"/>
      <c r="N2531" s="110"/>
      <c r="O2531" s="145"/>
      <c r="P2531" s="110"/>
    </row>
    <row r="2532" spans="2:16" x14ac:dyDescent="0.25">
      <c r="B2532" s="123"/>
      <c r="C2532" s="123"/>
      <c r="D2532" s="123"/>
      <c r="F2532" s="123"/>
      <c r="I2532" s="123"/>
      <c r="J2532" s="123"/>
      <c r="K2532" s="124"/>
      <c r="L2532" s="110"/>
      <c r="M2532" s="110"/>
      <c r="N2532" s="110"/>
      <c r="O2532" s="145"/>
      <c r="P2532" s="110"/>
    </row>
    <row r="2533" spans="2:16" x14ac:dyDescent="0.25">
      <c r="B2533" s="123"/>
      <c r="C2533" s="123"/>
      <c r="D2533" s="123"/>
      <c r="F2533" s="123"/>
      <c r="I2533" s="123"/>
      <c r="J2533" s="123"/>
      <c r="K2533" s="124"/>
      <c r="L2533" s="110"/>
      <c r="M2533" s="110"/>
      <c r="N2533" s="110"/>
      <c r="O2533" s="145"/>
      <c r="P2533" s="110"/>
    </row>
    <row r="2534" spans="2:16" x14ac:dyDescent="0.25">
      <c r="B2534" s="123"/>
      <c r="C2534" s="123"/>
      <c r="D2534" s="123"/>
      <c r="F2534" s="123"/>
      <c r="I2534" s="123"/>
      <c r="J2534" s="123"/>
      <c r="K2534" s="124"/>
      <c r="L2534" s="110"/>
      <c r="M2534" s="110"/>
      <c r="N2534" s="110"/>
      <c r="O2534" s="145"/>
      <c r="P2534" s="110"/>
    </row>
    <row r="2535" spans="2:16" x14ac:dyDescent="0.25">
      <c r="B2535" s="123"/>
      <c r="C2535" s="123"/>
      <c r="D2535" s="123"/>
      <c r="F2535" s="123"/>
      <c r="I2535" s="123"/>
      <c r="J2535" s="123"/>
      <c r="K2535" s="124"/>
      <c r="L2535" s="110"/>
      <c r="M2535" s="110"/>
      <c r="N2535" s="110"/>
      <c r="O2535" s="145"/>
      <c r="P2535" s="110"/>
    </row>
    <row r="2536" spans="2:16" x14ac:dyDescent="0.25">
      <c r="B2536" s="123"/>
      <c r="C2536" s="123"/>
      <c r="D2536" s="123"/>
      <c r="F2536" s="123"/>
      <c r="I2536" s="123"/>
      <c r="J2536" s="123"/>
      <c r="K2536" s="124"/>
      <c r="L2536" s="110"/>
      <c r="M2536" s="110"/>
      <c r="N2536" s="110"/>
      <c r="O2536" s="145"/>
      <c r="P2536" s="110"/>
    </row>
    <row r="2537" spans="2:16" x14ac:dyDescent="0.25">
      <c r="B2537" s="123"/>
      <c r="C2537" s="123"/>
      <c r="D2537" s="123"/>
      <c r="F2537" s="123"/>
      <c r="I2537" s="123"/>
      <c r="J2537" s="123"/>
      <c r="K2537" s="124"/>
      <c r="L2537" s="110"/>
      <c r="M2537" s="110"/>
      <c r="N2537" s="110"/>
      <c r="O2537" s="145"/>
      <c r="P2537" s="110"/>
    </row>
    <row r="2538" spans="2:16" x14ac:dyDescent="0.25">
      <c r="B2538" s="123"/>
      <c r="C2538" s="123"/>
      <c r="D2538" s="123"/>
      <c r="F2538" s="123"/>
      <c r="I2538" s="123"/>
      <c r="J2538" s="123"/>
      <c r="K2538" s="124"/>
      <c r="L2538" s="110"/>
      <c r="M2538" s="110"/>
      <c r="N2538" s="110"/>
      <c r="O2538" s="145"/>
      <c r="P2538" s="110"/>
    </row>
    <row r="2539" spans="2:16" x14ac:dyDescent="0.25">
      <c r="B2539" s="123"/>
      <c r="C2539" s="123"/>
      <c r="D2539" s="123"/>
      <c r="F2539" s="123"/>
      <c r="I2539" s="123"/>
      <c r="J2539" s="123"/>
      <c r="K2539" s="124"/>
      <c r="L2539" s="110"/>
      <c r="M2539" s="110"/>
      <c r="N2539" s="110"/>
      <c r="O2539" s="145"/>
      <c r="P2539" s="110"/>
    </row>
    <row r="2540" spans="2:16" x14ac:dyDescent="0.25">
      <c r="B2540" s="123"/>
      <c r="C2540" s="123"/>
      <c r="D2540" s="123"/>
      <c r="F2540" s="123"/>
      <c r="I2540" s="123"/>
      <c r="J2540" s="123"/>
      <c r="K2540" s="124"/>
      <c r="L2540" s="110"/>
      <c r="M2540" s="110"/>
      <c r="N2540" s="110"/>
      <c r="O2540" s="145"/>
      <c r="P2540" s="110"/>
    </row>
    <row r="2541" spans="2:16" x14ac:dyDescent="0.25">
      <c r="B2541" s="123"/>
      <c r="C2541" s="123"/>
      <c r="D2541" s="123"/>
      <c r="F2541" s="123"/>
      <c r="I2541" s="123"/>
      <c r="J2541" s="123"/>
      <c r="K2541" s="124"/>
      <c r="L2541" s="110"/>
      <c r="M2541" s="110"/>
      <c r="N2541" s="110"/>
      <c r="O2541" s="145"/>
      <c r="P2541" s="110"/>
    </row>
    <row r="2542" spans="2:16" x14ac:dyDescent="0.25">
      <c r="B2542" s="123"/>
      <c r="C2542" s="123"/>
      <c r="D2542" s="123"/>
      <c r="F2542" s="123"/>
      <c r="I2542" s="123"/>
      <c r="J2542" s="123"/>
      <c r="K2542" s="124"/>
      <c r="L2542" s="110"/>
      <c r="M2542" s="110"/>
      <c r="N2542" s="110"/>
      <c r="O2542" s="145"/>
      <c r="P2542" s="110"/>
    </row>
    <row r="2543" spans="2:16" x14ac:dyDescent="0.25">
      <c r="B2543" s="123"/>
      <c r="C2543" s="123"/>
      <c r="D2543" s="123"/>
      <c r="F2543" s="123"/>
      <c r="I2543" s="123"/>
      <c r="J2543" s="123"/>
      <c r="K2543" s="124"/>
      <c r="L2543" s="110"/>
      <c r="M2543" s="110"/>
      <c r="N2543" s="110"/>
      <c r="O2543" s="145"/>
      <c r="P2543" s="110"/>
    </row>
    <row r="2544" spans="2:16" x14ac:dyDescent="0.25">
      <c r="B2544" s="123"/>
      <c r="C2544" s="123"/>
      <c r="D2544" s="123"/>
      <c r="F2544" s="123"/>
      <c r="I2544" s="123"/>
      <c r="J2544" s="123"/>
      <c r="K2544" s="124"/>
      <c r="L2544" s="110"/>
      <c r="M2544" s="110"/>
      <c r="N2544" s="110"/>
      <c r="O2544" s="145"/>
      <c r="P2544" s="110"/>
    </row>
    <row r="2545" spans="2:16" x14ac:dyDescent="0.25">
      <c r="B2545" s="123"/>
      <c r="C2545" s="123"/>
      <c r="D2545" s="123"/>
      <c r="F2545" s="123"/>
      <c r="I2545" s="123"/>
      <c r="J2545" s="123"/>
      <c r="K2545" s="124"/>
      <c r="L2545" s="110"/>
      <c r="M2545" s="110"/>
      <c r="N2545" s="110"/>
      <c r="O2545" s="145"/>
      <c r="P2545" s="110"/>
    </row>
    <row r="2546" spans="2:16" x14ac:dyDescent="0.25">
      <c r="B2546" s="123"/>
      <c r="C2546" s="123"/>
      <c r="D2546" s="123"/>
      <c r="F2546" s="123"/>
      <c r="I2546" s="123"/>
      <c r="J2546" s="123"/>
      <c r="K2546" s="124"/>
      <c r="L2546" s="110"/>
      <c r="M2546" s="110"/>
      <c r="N2546" s="110"/>
      <c r="O2546" s="145"/>
      <c r="P2546" s="110"/>
    </row>
    <row r="2547" spans="2:16" x14ac:dyDescent="0.25">
      <c r="B2547" s="123"/>
      <c r="C2547" s="123"/>
      <c r="D2547" s="123"/>
      <c r="F2547" s="123"/>
      <c r="I2547" s="123"/>
      <c r="J2547" s="123"/>
      <c r="K2547" s="124"/>
      <c r="L2547" s="110"/>
      <c r="M2547" s="110"/>
      <c r="N2547" s="110"/>
      <c r="O2547" s="145"/>
      <c r="P2547" s="110"/>
    </row>
    <row r="2548" spans="2:16" x14ac:dyDescent="0.25">
      <c r="B2548" s="123"/>
      <c r="C2548" s="123"/>
      <c r="D2548" s="123"/>
      <c r="F2548" s="123"/>
      <c r="I2548" s="123"/>
      <c r="J2548" s="123"/>
      <c r="K2548" s="124"/>
      <c r="L2548" s="110"/>
      <c r="M2548" s="110"/>
      <c r="N2548" s="110"/>
      <c r="O2548" s="145"/>
      <c r="P2548" s="110"/>
    </row>
    <row r="2549" spans="2:16" x14ac:dyDescent="0.25">
      <c r="B2549" s="123"/>
      <c r="C2549" s="123"/>
      <c r="D2549" s="123"/>
      <c r="F2549" s="123"/>
      <c r="I2549" s="123"/>
      <c r="J2549" s="123"/>
      <c r="K2549" s="124"/>
      <c r="L2549" s="110"/>
      <c r="M2549" s="110"/>
      <c r="N2549" s="110"/>
      <c r="O2549" s="145"/>
      <c r="P2549" s="110"/>
    </row>
    <row r="2550" spans="2:16" x14ac:dyDescent="0.25">
      <c r="B2550" s="123"/>
      <c r="C2550" s="123"/>
      <c r="D2550" s="123"/>
      <c r="F2550" s="123"/>
      <c r="I2550" s="123"/>
      <c r="J2550" s="123"/>
      <c r="K2550" s="124"/>
      <c r="L2550" s="110"/>
      <c r="M2550" s="110"/>
      <c r="N2550" s="110"/>
      <c r="O2550" s="145"/>
      <c r="P2550" s="110"/>
    </row>
    <row r="2551" spans="2:16" x14ac:dyDescent="0.25">
      <c r="B2551" s="123"/>
      <c r="C2551" s="123"/>
      <c r="D2551" s="123"/>
      <c r="F2551" s="123"/>
      <c r="I2551" s="123"/>
      <c r="J2551" s="123"/>
      <c r="K2551" s="124"/>
      <c r="L2551" s="110"/>
      <c r="M2551" s="110"/>
      <c r="N2551" s="110"/>
      <c r="O2551" s="145"/>
      <c r="P2551" s="110"/>
    </row>
    <row r="2552" spans="2:16" x14ac:dyDescent="0.25">
      <c r="B2552" s="123"/>
      <c r="C2552" s="123"/>
      <c r="D2552" s="123"/>
      <c r="F2552" s="123"/>
      <c r="I2552" s="123"/>
      <c r="J2552" s="123"/>
      <c r="K2552" s="124"/>
      <c r="L2552" s="110"/>
      <c r="M2552" s="110"/>
      <c r="N2552" s="110"/>
      <c r="O2552" s="145"/>
      <c r="P2552" s="110"/>
    </row>
    <row r="2553" spans="2:16" x14ac:dyDescent="0.25">
      <c r="B2553" s="123"/>
      <c r="C2553" s="123"/>
      <c r="D2553" s="123"/>
      <c r="F2553" s="123"/>
      <c r="I2553" s="123"/>
      <c r="J2553" s="123"/>
      <c r="K2553" s="124"/>
      <c r="L2553" s="110"/>
      <c r="M2553" s="110"/>
      <c r="N2553" s="110"/>
      <c r="O2553" s="145"/>
      <c r="P2553" s="110"/>
    </row>
    <row r="2554" spans="2:16" x14ac:dyDescent="0.25">
      <c r="B2554" s="123"/>
      <c r="C2554" s="123"/>
      <c r="D2554" s="123"/>
      <c r="F2554" s="123"/>
      <c r="I2554" s="123"/>
      <c r="J2554" s="123"/>
      <c r="K2554" s="124"/>
      <c r="L2554" s="110"/>
      <c r="M2554" s="110"/>
      <c r="N2554" s="110"/>
      <c r="O2554" s="145"/>
      <c r="P2554" s="110"/>
    </row>
    <row r="2555" spans="2:16" x14ac:dyDescent="0.25">
      <c r="B2555" s="123"/>
      <c r="C2555" s="123"/>
      <c r="D2555" s="123"/>
      <c r="F2555" s="123"/>
      <c r="I2555" s="123"/>
      <c r="J2555" s="123"/>
      <c r="K2555" s="124"/>
      <c r="L2555" s="110"/>
      <c r="M2555" s="110"/>
      <c r="N2555" s="110"/>
      <c r="O2555" s="145"/>
      <c r="P2555" s="110"/>
    </row>
    <row r="2556" spans="2:16" x14ac:dyDescent="0.25">
      <c r="B2556" s="123"/>
      <c r="C2556" s="123"/>
      <c r="D2556" s="123"/>
      <c r="F2556" s="123"/>
      <c r="I2556" s="123"/>
      <c r="J2556" s="123"/>
      <c r="K2556" s="124"/>
      <c r="L2556" s="110"/>
      <c r="M2556" s="110"/>
      <c r="N2556" s="110"/>
      <c r="O2556" s="145"/>
      <c r="P2556" s="110"/>
    </row>
    <row r="2557" spans="2:16" x14ac:dyDescent="0.25">
      <c r="B2557" s="123"/>
      <c r="C2557" s="123"/>
      <c r="D2557" s="123"/>
      <c r="F2557" s="123"/>
      <c r="I2557" s="123"/>
      <c r="J2557" s="123"/>
      <c r="K2557" s="124"/>
      <c r="L2557" s="110"/>
      <c r="M2557" s="110"/>
      <c r="N2557" s="110"/>
      <c r="O2557" s="145"/>
      <c r="P2557" s="110"/>
    </row>
    <row r="2558" spans="2:16" x14ac:dyDescent="0.25">
      <c r="B2558" s="123"/>
      <c r="C2558" s="123"/>
      <c r="D2558" s="123"/>
      <c r="F2558" s="123"/>
      <c r="I2558" s="123"/>
      <c r="J2558" s="123"/>
      <c r="K2558" s="124"/>
      <c r="L2558" s="110"/>
      <c r="M2558" s="110"/>
      <c r="N2558" s="110"/>
      <c r="O2558" s="145"/>
      <c r="P2558" s="110"/>
    </row>
    <row r="2559" spans="2:16" x14ac:dyDescent="0.25">
      <c r="B2559" s="123"/>
      <c r="C2559" s="123"/>
      <c r="D2559" s="123"/>
      <c r="F2559" s="123"/>
      <c r="I2559" s="123"/>
      <c r="J2559" s="123"/>
      <c r="K2559" s="124"/>
      <c r="L2559" s="110"/>
      <c r="M2559" s="110"/>
      <c r="N2559" s="110"/>
      <c r="O2559" s="145"/>
      <c r="P2559" s="110"/>
    </row>
    <row r="2560" spans="2:16" x14ac:dyDescent="0.25">
      <c r="B2560" s="123"/>
      <c r="C2560" s="123"/>
      <c r="D2560" s="123"/>
      <c r="F2560" s="123"/>
      <c r="I2560" s="123"/>
      <c r="J2560" s="123"/>
      <c r="K2560" s="124"/>
      <c r="L2560" s="110"/>
      <c r="M2560" s="110"/>
      <c r="N2560" s="110"/>
      <c r="O2560" s="145"/>
      <c r="P2560" s="110"/>
    </row>
    <row r="2561" spans="2:16" x14ac:dyDescent="0.25">
      <c r="B2561" s="123"/>
      <c r="C2561" s="123"/>
      <c r="D2561" s="123"/>
      <c r="F2561" s="123"/>
      <c r="I2561" s="123"/>
      <c r="J2561" s="123"/>
      <c r="K2561" s="124"/>
      <c r="L2561" s="110"/>
      <c r="M2561" s="110"/>
      <c r="N2561" s="110"/>
      <c r="O2561" s="145"/>
      <c r="P2561" s="110"/>
    </row>
    <row r="2562" spans="2:16" x14ac:dyDescent="0.25">
      <c r="B2562" s="123"/>
      <c r="C2562" s="123"/>
      <c r="D2562" s="123"/>
      <c r="F2562" s="123"/>
      <c r="I2562" s="123"/>
      <c r="J2562" s="123"/>
      <c r="K2562" s="124"/>
      <c r="L2562" s="110"/>
      <c r="M2562" s="110"/>
      <c r="N2562" s="110"/>
      <c r="O2562" s="145"/>
      <c r="P2562" s="110"/>
    </row>
    <row r="2563" spans="2:16" x14ac:dyDescent="0.25">
      <c r="B2563" s="123"/>
      <c r="C2563" s="123"/>
      <c r="D2563" s="123"/>
      <c r="F2563" s="123"/>
      <c r="I2563" s="123"/>
      <c r="J2563" s="123"/>
      <c r="K2563" s="124"/>
      <c r="L2563" s="110"/>
      <c r="M2563" s="110"/>
      <c r="N2563" s="110"/>
      <c r="O2563" s="145"/>
      <c r="P2563" s="110"/>
    </row>
    <row r="2564" spans="2:16" x14ac:dyDescent="0.25">
      <c r="B2564" s="123"/>
      <c r="C2564" s="123"/>
      <c r="D2564" s="123"/>
      <c r="F2564" s="123"/>
      <c r="I2564" s="123"/>
      <c r="J2564" s="123"/>
      <c r="K2564" s="124"/>
      <c r="L2564" s="110"/>
      <c r="M2564" s="110"/>
      <c r="N2564" s="110"/>
      <c r="O2564" s="145"/>
      <c r="P2564" s="110"/>
    </row>
    <row r="2565" spans="2:16" x14ac:dyDescent="0.25">
      <c r="B2565" s="123"/>
      <c r="C2565" s="123"/>
      <c r="D2565" s="123"/>
      <c r="F2565" s="123"/>
      <c r="I2565" s="123"/>
      <c r="J2565" s="123"/>
      <c r="K2565" s="124"/>
      <c r="L2565" s="110"/>
      <c r="M2565" s="110"/>
      <c r="N2565" s="110"/>
      <c r="O2565" s="145"/>
      <c r="P2565" s="110"/>
    </row>
    <row r="2566" spans="2:16" x14ac:dyDescent="0.25">
      <c r="B2566" s="123"/>
      <c r="C2566" s="123"/>
      <c r="D2566" s="123"/>
      <c r="F2566" s="123"/>
      <c r="I2566" s="123"/>
      <c r="J2566" s="123"/>
      <c r="K2566" s="124"/>
      <c r="L2566" s="110"/>
      <c r="M2566" s="110"/>
      <c r="N2566" s="110"/>
      <c r="O2566" s="145"/>
      <c r="P2566" s="110"/>
    </row>
    <row r="2567" spans="2:16" x14ac:dyDescent="0.25">
      <c r="B2567" s="123"/>
      <c r="C2567" s="123"/>
      <c r="D2567" s="123"/>
      <c r="F2567" s="123"/>
      <c r="I2567" s="123"/>
      <c r="J2567" s="123"/>
      <c r="K2567" s="124"/>
      <c r="L2567" s="110"/>
      <c r="M2567" s="110"/>
      <c r="N2567" s="110"/>
      <c r="O2567" s="145"/>
      <c r="P2567" s="110"/>
    </row>
    <row r="2568" spans="2:16" x14ac:dyDescent="0.25">
      <c r="B2568" s="123"/>
      <c r="C2568" s="123"/>
      <c r="D2568" s="123"/>
      <c r="F2568" s="123"/>
      <c r="I2568" s="123"/>
      <c r="J2568" s="123"/>
      <c r="K2568" s="124"/>
      <c r="L2568" s="110"/>
      <c r="M2568" s="110"/>
      <c r="N2568" s="110"/>
      <c r="O2568" s="145"/>
      <c r="P2568" s="110"/>
    </row>
    <row r="2569" spans="2:16" x14ac:dyDescent="0.25">
      <c r="B2569" s="123"/>
      <c r="C2569" s="123"/>
      <c r="D2569" s="123"/>
      <c r="F2569" s="123"/>
      <c r="I2569" s="123"/>
      <c r="J2569" s="123"/>
      <c r="K2569" s="124"/>
      <c r="L2569" s="110"/>
      <c r="M2569" s="110"/>
      <c r="N2569" s="110"/>
      <c r="O2569" s="145"/>
      <c r="P2569" s="110"/>
    </row>
    <row r="2570" spans="2:16" x14ac:dyDescent="0.25">
      <c r="B2570" s="123"/>
      <c r="C2570" s="123"/>
      <c r="D2570" s="123"/>
      <c r="F2570" s="123"/>
      <c r="I2570" s="123"/>
      <c r="J2570" s="123"/>
      <c r="K2570" s="124"/>
      <c r="L2570" s="110"/>
      <c r="M2570" s="110"/>
      <c r="N2570" s="110"/>
      <c r="O2570" s="145"/>
      <c r="P2570" s="110"/>
    </row>
    <row r="2571" spans="2:16" x14ac:dyDescent="0.25">
      <c r="B2571" s="123"/>
      <c r="C2571" s="123"/>
      <c r="D2571" s="123"/>
      <c r="F2571" s="123"/>
      <c r="I2571" s="123"/>
      <c r="J2571" s="123"/>
      <c r="K2571" s="124"/>
      <c r="L2571" s="110"/>
      <c r="M2571" s="110"/>
      <c r="N2571" s="110"/>
      <c r="O2571" s="145"/>
      <c r="P2571" s="110"/>
    </row>
    <row r="2572" spans="2:16" x14ac:dyDescent="0.25">
      <c r="B2572" s="123"/>
      <c r="C2572" s="123"/>
      <c r="D2572" s="123"/>
      <c r="F2572" s="123"/>
      <c r="I2572" s="123"/>
      <c r="J2572" s="123"/>
      <c r="K2572" s="124"/>
      <c r="L2572" s="110"/>
      <c r="M2572" s="110"/>
      <c r="N2572" s="110"/>
      <c r="O2572" s="145"/>
      <c r="P2572" s="110"/>
    </row>
    <row r="2573" spans="2:16" x14ac:dyDescent="0.25">
      <c r="B2573" s="123"/>
      <c r="C2573" s="123"/>
      <c r="D2573" s="123"/>
      <c r="F2573" s="123"/>
      <c r="I2573" s="123"/>
      <c r="J2573" s="123"/>
      <c r="K2573" s="124"/>
      <c r="L2573" s="110"/>
      <c r="M2573" s="110"/>
      <c r="N2573" s="110"/>
      <c r="O2573" s="145"/>
      <c r="P2573" s="110"/>
    </row>
    <row r="2574" spans="2:16" x14ac:dyDescent="0.25">
      <c r="B2574" s="123"/>
      <c r="C2574" s="123"/>
      <c r="D2574" s="123"/>
      <c r="F2574" s="123"/>
      <c r="I2574" s="123"/>
      <c r="J2574" s="123"/>
      <c r="K2574" s="124"/>
      <c r="L2574" s="110"/>
      <c r="M2574" s="110"/>
      <c r="N2574" s="110"/>
      <c r="O2574" s="145"/>
      <c r="P2574" s="110"/>
    </row>
    <row r="2575" spans="2:16" x14ac:dyDescent="0.25">
      <c r="B2575" s="123"/>
      <c r="C2575" s="123"/>
      <c r="D2575" s="123"/>
      <c r="F2575" s="123"/>
      <c r="I2575" s="123"/>
      <c r="J2575" s="123"/>
      <c r="K2575" s="124"/>
      <c r="L2575" s="110"/>
      <c r="M2575" s="110"/>
      <c r="N2575" s="110"/>
      <c r="O2575" s="145"/>
      <c r="P2575" s="110"/>
    </row>
    <row r="2576" spans="2:16" x14ac:dyDescent="0.25">
      <c r="B2576" s="123"/>
      <c r="C2576" s="123"/>
      <c r="D2576" s="123"/>
      <c r="F2576" s="123"/>
      <c r="I2576" s="123"/>
      <c r="J2576" s="123"/>
      <c r="K2576" s="124"/>
      <c r="L2576" s="110"/>
      <c r="M2576" s="110"/>
      <c r="N2576" s="110"/>
      <c r="O2576" s="145"/>
      <c r="P2576" s="110"/>
    </row>
    <row r="2577" spans="2:16" x14ac:dyDescent="0.25">
      <c r="B2577" s="123"/>
      <c r="C2577" s="123"/>
      <c r="D2577" s="123"/>
      <c r="F2577" s="123"/>
      <c r="I2577" s="123"/>
      <c r="J2577" s="123"/>
      <c r="K2577" s="124"/>
      <c r="L2577" s="110"/>
      <c r="M2577" s="110"/>
      <c r="N2577" s="110"/>
      <c r="O2577" s="145"/>
      <c r="P2577" s="110"/>
    </row>
    <row r="2578" spans="2:16" x14ac:dyDescent="0.25">
      <c r="B2578" s="123"/>
      <c r="C2578" s="123"/>
      <c r="D2578" s="123"/>
      <c r="F2578" s="123"/>
      <c r="I2578" s="123"/>
      <c r="J2578" s="123"/>
      <c r="K2578" s="124"/>
      <c r="L2578" s="110"/>
      <c r="M2578" s="110"/>
      <c r="N2578" s="110"/>
      <c r="O2578" s="145"/>
      <c r="P2578" s="110"/>
    </row>
    <row r="2579" spans="2:16" x14ac:dyDescent="0.25">
      <c r="B2579" s="123"/>
      <c r="C2579" s="123"/>
      <c r="D2579" s="123"/>
      <c r="F2579" s="123"/>
      <c r="I2579" s="123"/>
      <c r="J2579" s="123"/>
      <c r="K2579" s="124"/>
      <c r="L2579" s="110"/>
      <c r="M2579" s="110"/>
      <c r="N2579" s="110"/>
      <c r="O2579" s="145"/>
      <c r="P2579" s="110"/>
    </row>
    <row r="2580" spans="2:16" x14ac:dyDescent="0.25">
      <c r="B2580" s="123"/>
      <c r="C2580" s="123"/>
      <c r="D2580" s="123"/>
      <c r="F2580" s="123"/>
      <c r="I2580" s="123"/>
      <c r="J2580" s="123"/>
      <c r="K2580" s="124"/>
      <c r="L2580" s="110"/>
      <c r="M2580" s="110"/>
      <c r="N2580" s="110"/>
      <c r="O2580" s="145"/>
      <c r="P2580" s="110"/>
    </row>
    <row r="2581" spans="2:16" x14ac:dyDescent="0.25">
      <c r="B2581" s="123"/>
      <c r="C2581" s="123"/>
      <c r="D2581" s="123"/>
      <c r="F2581" s="123"/>
      <c r="I2581" s="123"/>
      <c r="J2581" s="123"/>
      <c r="K2581" s="124"/>
      <c r="L2581" s="110"/>
      <c r="M2581" s="110"/>
      <c r="N2581" s="110"/>
      <c r="O2581" s="145"/>
      <c r="P2581" s="110"/>
    </row>
    <row r="2582" spans="2:16" x14ac:dyDescent="0.25">
      <c r="B2582" s="123"/>
      <c r="C2582" s="123"/>
      <c r="D2582" s="123"/>
      <c r="F2582" s="123"/>
      <c r="I2582" s="123"/>
      <c r="J2582" s="123"/>
      <c r="K2582" s="124"/>
      <c r="L2582" s="110"/>
      <c r="M2582" s="110"/>
      <c r="N2582" s="110"/>
      <c r="O2582" s="145"/>
      <c r="P2582" s="110"/>
    </row>
    <row r="2583" spans="2:16" x14ac:dyDescent="0.25">
      <c r="B2583" s="123"/>
      <c r="C2583" s="123"/>
      <c r="D2583" s="123"/>
      <c r="F2583" s="123"/>
      <c r="I2583" s="123"/>
      <c r="J2583" s="123"/>
      <c r="K2583" s="124"/>
      <c r="L2583" s="110"/>
      <c r="M2583" s="110"/>
      <c r="N2583" s="110"/>
      <c r="O2583" s="145"/>
      <c r="P2583" s="110"/>
    </row>
    <row r="2584" spans="2:16" x14ac:dyDescent="0.25">
      <c r="B2584" s="123"/>
      <c r="C2584" s="123"/>
      <c r="D2584" s="123"/>
      <c r="F2584" s="123"/>
      <c r="I2584" s="123"/>
      <c r="J2584" s="123"/>
      <c r="K2584" s="124"/>
      <c r="L2584" s="110"/>
      <c r="M2584" s="110"/>
      <c r="N2584" s="110"/>
      <c r="O2584" s="145"/>
      <c r="P2584" s="110"/>
    </row>
    <row r="2585" spans="2:16" x14ac:dyDescent="0.25">
      <c r="B2585" s="123"/>
      <c r="C2585" s="123"/>
      <c r="D2585" s="123"/>
      <c r="F2585" s="123"/>
      <c r="I2585" s="123"/>
      <c r="J2585" s="123"/>
      <c r="K2585" s="124"/>
      <c r="L2585" s="110"/>
      <c r="M2585" s="110"/>
      <c r="N2585" s="110"/>
      <c r="O2585" s="145"/>
      <c r="P2585" s="110"/>
    </row>
    <row r="2586" spans="2:16" x14ac:dyDescent="0.25">
      <c r="B2586" s="123"/>
      <c r="C2586" s="123"/>
      <c r="D2586" s="123"/>
      <c r="F2586" s="123"/>
      <c r="I2586" s="123"/>
      <c r="J2586" s="123"/>
      <c r="K2586" s="124"/>
      <c r="L2586" s="110"/>
      <c r="M2586" s="110"/>
      <c r="N2586" s="110"/>
      <c r="O2586" s="145"/>
      <c r="P2586" s="110"/>
    </row>
    <row r="2587" spans="2:16" x14ac:dyDescent="0.25">
      <c r="B2587" s="123"/>
      <c r="C2587" s="123"/>
      <c r="D2587" s="123"/>
      <c r="F2587" s="123"/>
      <c r="I2587" s="123"/>
      <c r="J2587" s="123"/>
      <c r="K2587" s="124"/>
      <c r="L2587" s="110"/>
      <c r="M2587" s="110"/>
      <c r="N2587" s="110"/>
      <c r="O2587" s="145"/>
      <c r="P2587" s="110"/>
    </row>
    <row r="2588" spans="2:16" x14ac:dyDescent="0.25">
      <c r="B2588" s="123"/>
      <c r="C2588" s="123"/>
      <c r="D2588" s="123"/>
      <c r="F2588" s="123"/>
      <c r="I2588" s="123"/>
      <c r="J2588" s="123"/>
      <c r="K2588" s="124"/>
      <c r="L2588" s="110"/>
      <c r="M2588" s="110"/>
      <c r="N2588" s="110"/>
      <c r="O2588" s="145"/>
      <c r="P2588" s="110"/>
    </row>
    <row r="2589" spans="2:16" x14ac:dyDescent="0.25">
      <c r="B2589" s="123"/>
      <c r="C2589" s="123"/>
      <c r="D2589" s="123"/>
      <c r="F2589" s="123"/>
      <c r="I2589" s="123"/>
      <c r="J2589" s="123"/>
      <c r="K2589" s="124"/>
      <c r="L2589" s="110"/>
      <c r="M2589" s="110"/>
      <c r="N2589" s="110"/>
      <c r="O2589" s="145"/>
      <c r="P2589" s="110"/>
    </row>
    <row r="2590" spans="2:16" x14ac:dyDescent="0.25">
      <c r="B2590" s="123"/>
      <c r="C2590" s="123"/>
      <c r="D2590" s="123"/>
      <c r="F2590" s="123"/>
      <c r="I2590" s="123"/>
      <c r="J2590" s="123"/>
      <c r="K2590" s="124"/>
      <c r="L2590" s="110"/>
      <c r="M2590" s="110"/>
      <c r="N2590" s="110"/>
      <c r="O2590" s="145"/>
      <c r="P2590" s="110"/>
    </row>
    <row r="2591" spans="2:16" x14ac:dyDescent="0.25">
      <c r="B2591" s="123"/>
      <c r="C2591" s="123"/>
      <c r="D2591" s="123"/>
      <c r="F2591" s="123"/>
      <c r="I2591" s="123"/>
      <c r="J2591" s="123"/>
      <c r="K2591" s="124"/>
      <c r="L2591" s="110"/>
      <c r="M2591" s="110"/>
      <c r="N2591" s="110"/>
      <c r="O2591" s="145"/>
      <c r="P2591" s="110"/>
    </row>
    <row r="2592" spans="2:16" x14ac:dyDescent="0.25">
      <c r="B2592" s="123"/>
      <c r="C2592" s="123"/>
      <c r="D2592" s="123"/>
      <c r="F2592" s="123"/>
      <c r="I2592" s="123"/>
      <c r="J2592" s="123"/>
      <c r="K2592" s="124"/>
      <c r="L2592" s="110"/>
      <c r="M2592" s="110"/>
      <c r="N2592" s="110"/>
      <c r="O2592" s="145"/>
      <c r="P2592" s="110"/>
    </row>
    <row r="2593" spans="2:16" x14ac:dyDescent="0.25">
      <c r="B2593" s="123"/>
      <c r="C2593" s="123"/>
      <c r="D2593" s="123"/>
      <c r="F2593" s="123"/>
      <c r="I2593" s="123"/>
      <c r="J2593" s="123"/>
      <c r="K2593" s="124"/>
      <c r="L2593" s="110"/>
      <c r="M2593" s="110"/>
      <c r="N2593" s="110"/>
      <c r="O2593" s="145"/>
      <c r="P2593" s="110"/>
    </row>
    <row r="2594" spans="2:16" x14ac:dyDescent="0.25">
      <c r="B2594" s="123"/>
      <c r="C2594" s="123"/>
      <c r="D2594" s="123"/>
      <c r="F2594" s="123"/>
      <c r="I2594" s="123"/>
      <c r="J2594" s="123"/>
      <c r="K2594" s="124"/>
      <c r="L2594" s="110"/>
      <c r="M2594" s="110"/>
      <c r="N2594" s="110"/>
      <c r="O2594" s="145"/>
      <c r="P2594" s="110"/>
    </row>
    <row r="2595" spans="2:16" x14ac:dyDescent="0.25">
      <c r="B2595" s="123"/>
      <c r="C2595" s="123"/>
      <c r="D2595" s="123"/>
      <c r="F2595" s="123"/>
      <c r="I2595" s="123"/>
      <c r="J2595" s="123"/>
      <c r="K2595" s="124"/>
      <c r="L2595" s="110"/>
      <c r="M2595" s="110"/>
      <c r="N2595" s="110"/>
      <c r="O2595" s="145"/>
      <c r="P2595" s="110"/>
    </row>
    <row r="2596" spans="2:16" x14ac:dyDescent="0.25">
      <c r="B2596" s="123"/>
      <c r="C2596" s="123"/>
      <c r="D2596" s="123"/>
      <c r="F2596" s="123"/>
      <c r="I2596" s="123"/>
      <c r="J2596" s="123"/>
      <c r="K2596" s="124"/>
      <c r="L2596" s="110"/>
      <c r="M2596" s="110"/>
      <c r="N2596" s="110"/>
      <c r="O2596" s="145"/>
      <c r="P2596" s="110"/>
    </row>
    <row r="2597" spans="2:16" x14ac:dyDescent="0.25">
      <c r="B2597" s="123"/>
      <c r="C2597" s="123"/>
      <c r="D2597" s="123"/>
      <c r="F2597" s="123"/>
      <c r="I2597" s="123"/>
      <c r="J2597" s="123"/>
      <c r="K2597" s="124"/>
      <c r="L2597" s="110"/>
      <c r="M2597" s="110"/>
      <c r="N2597" s="110"/>
      <c r="O2597" s="145"/>
      <c r="P2597" s="110"/>
    </row>
    <row r="2598" spans="2:16" x14ac:dyDescent="0.25">
      <c r="B2598" s="123"/>
      <c r="C2598" s="123"/>
      <c r="D2598" s="123"/>
      <c r="F2598" s="123"/>
      <c r="I2598" s="123"/>
      <c r="J2598" s="123"/>
      <c r="K2598" s="124"/>
      <c r="L2598" s="110"/>
      <c r="M2598" s="110"/>
      <c r="N2598" s="110"/>
      <c r="O2598" s="145"/>
      <c r="P2598" s="110"/>
    </row>
    <row r="2599" spans="2:16" x14ac:dyDescent="0.25">
      <c r="B2599" s="123"/>
      <c r="C2599" s="123"/>
      <c r="D2599" s="123"/>
      <c r="F2599" s="123"/>
      <c r="I2599" s="123"/>
      <c r="J2599" s="123"/>
      <c r="K2599" s="124"/>
      <c r="L2599" s="110"/>
      <c r="M2599" s="110"/>
      <c r="N2599" s="110"/>
      <c r="O2599" s="145"/>
      <c r="P2599" s="110"/>
    </row>
    <row r="2600" spans="2:16" x14ac:dyDescent="0.25">
      <c r="B2600" s="123"/>
      <c r="C2600" s="123"/>
      <c r="D2600" s="123"/>
      <c r="F2600" s="123"/>
      <c r="I2600" s="123"/>
      <c r="J2600" s="123"/>
      <c r="K2600" s="124"/>
      <c r="L2600" s="110"/>
      <c r="M2600" s="110"/>
      <c r="N2600" s="110"/>
      <c r="O2600" s="145"/>
      <c r="P2600" s="110"/>
    </row>
    <row r="2601" spans="2:16" x14ac:dyDescent="0.25">
      <c r="B2601" s="123"/>
      <c r="C2601" s="123"/>
      <c r="D2601" s="123"/>
      <c r="F2601" s="123"/>
      <c r="I2601" s="123"/>
      <c r="J2601" s="123"/>
      <c r="K2601" s="124"/>
      <c r="L2601" s="110"/>
      <c r="M2601" s="110"/>
      <c r="N2601" s="110"/>
      <c r="O2601" s="145"/>
      <c r="P2601" s="110"/>
    </row>
    <row r="2602" spans="2:16" x14ac:dyDescent="0.25">
      <c r="B2602" s="123"/>
      <c r="C2602" s="123"/>
      <c r="D2602" s="123"/>
      <c r="F2602" s="123"/>
      <c r="I2602" s="123"/>
      <c r="J2602" s="123"/>
      <c r="K2602" s="124"/>
      <c r="L2602" s="110"/>
      <c r="M2602" s="110"/>
      <c r="N2602" s="110"/>
      <c r="O2602" s="145"/>
      <c r="P2602" s="110"/>
    </row>
    <row r="2603" spans="2:16" x14ac:dyDescent="0.25">
      <c r="B2603" s="123"/>
      <c r="C2603" s="123"/>
      <c r="D2603" s="123"/>
      <c r="F2603" s="123"/>
      <c r="I2603" s="123"/>
      <c r="J2603" s="123"/>
      <c r="K2603" s="124"/>
      <c r="L2603" s="110"/>
      <c r="M2603" s="110"/>
      <c r="N2603" s="110"/>
      <c r="O2603" s="145"/>
      <c r="P2603" s="110"/>
    </row>
    <row r="2604" spans="2:16" x14ac:dyDescent="0.25">
      <c r="B2604" s="123"/>
      <c r="C2604" s="123"/>
      <c r="D2604" s="123"/>
      <c r="F2604" s="123"/>
      <c r="I2604" s="123"/>
      <c r="J2604" s="123"/>
      <c r="K2604" s="124"/>
      <c r="L2604" s="110"/>
      <c r="M2604" s="110"/>
      <c r="N2604" s="110"/>
      <c r="O2604" s="145"/>
      <c r="P2604" s="110"/>
    </row>
    <row r="2605" spans="2:16" x14ac:dyDescent="0.25">
      <c r="B2605" s="123"/>
      <c r="C2605" s="123"/>
      <c r="D2605" s="123"/>
      <c r="F2605" s="123"/>
      <c r="I2605" s="123"/>
      <c r="J2605" s="123"/>
      <c r="K2605" s="124"/>
      <c r="L2605" s="110"/>
      <c r="M2605" s="110"/>
      <c r="N2605" s="110"/>
      <c r="O2605" s="145"/>
      <c r="P2605" s="110"/>
    </row>
    <row r="2606" spans="2:16" x14ac:dyDescent="0.25">
      <c r="B2606" s="123"/>
      <c r="C2606" s="123"/>
      <c r="D2606" s="123"/>
      <c r="F2606" s="123"/>
      <c r="I2606" s="123"/>
      <c r="J2606" s="123"/>
      <c r="K2606" s="124"/>
      <c r="L2606" s="110"/>
      <c r="M2606" s="110"/>
      <c r="N2606" s="110"/>
      <c r="O2606" s="145"/>
      <c r="P2606" s="110"/>
    </row>
    <row r="2607" spans="2:16" x14ac:dyDescent="0.25">
      <c r="B2607" s="123"/>
      <c r="C2607" s="123"/>
      <c r="D2607" s="123"/>
      <c r="F2607" s="123"/>
      <c r="I2607" s="123"/>
      <c r="J2607" s="123"/>
      <c r="K2607" s="124"/>
      <c r="L2607" s="110"/>
      <c r="M2607" s="110"/>
      <c r="N2607" s="110"/>
      <c r="O2607" s="145"/>
      <c r="P2607" s="110"/>
    </row>
    <row r="2608" spans="2:16" x14ac:dyDescent="0.25">
      <c r="B2608" s="123"/>
      <c r="C2608" s="123"/>
      <c r="D2608" s="123"/>
      <c r="F2608" s="123"/>
      <c r="I2608" s="123"/>
      <c r="J2608" s="123"/>
      <c r="K2608" s="124"/>
      <c r="L2608" s="110"/>
      <c r="M2608" s="110"/>
      <c r="N2608" s="110"/>
      <c r="O2608" s="145"/>
      <c r="P2608" s="110"/>
    </row>
    <row r="2609" spans="2:16" x14ac:dyDescent="0.25">
      <c r="B2609" s="123"/>
      <c r="C2609" s="123"/>
      <c r="D2609" s="123"/>
      <c r="F2609" s="123"/>
      <c r="I2609" s="123"/>
      <c r="J2609" s="123"/>
      <c r="K2609" s="124"/>
      <c r="L2609" s="110"/>
      <c r="M2609" s="110"/>
      <c r="N2609" s="110"/>
      <c r="O2609" s="145"/>
      <c r="P2609" s="110"/>
    </row>
    <row r="2610" spans="2:16" x14ac:dyDescent="0.25">
      <c r="B2610" s="123"/>
      <c r="C2610" s="123"/>
      <c r="D2610" s="123"/>
      <c r="F2610" s="123"/>
      <c r="I2610" s="123"/>
      <c r="J2610" s="123"/>
      <c r="K2610" s="124"/>
      <c r="L2610" s="110"/>
      <c r="M2610" s="110"/>
      <c r="N2610" s="110"/>
      <c r="O2610" s="145"/>
      <c r="P2610" s="110"/>
    </row>
    <row r="2611" spans="2:16" x14ac:dyDescent="0.25">
      <c r="B2611" s="123"/>
      <c r="C2611" s="123"/>
      <c r="D2611" s="123"/>
      <c r="F2611" s="123"/>
      <c r="I2611" s="123"/>
      <c r="J2611" s="123"/>
      <c r="K2611" s="124"/>
      <c r="L2611" s="110"/>
      <c r="M2611" s="110"/>
      <c r="N2611" s="110"/>
      <c r="O2611" s="145"/>
      <c r="P2611" s="110"/>
    </row>
    <row r="2612" spans="2:16" x14ac:dyDescent="0.25">
      <c r="B2612" s="123"/>
      <c r="C2612" s="123"/>
      <c r="D2612" s="123"/>
      <c r="F2612" s="123"/>
      <c r="I2612" s="123"/>
      <c r="J2612" s="123"/>
      <c r="K2612" s="124"/>
      <c r="L2612" s="110"/>
      <c r="M2612" s="110"/>
      <c r="N2612" s="110"/>
      <c r="O2612" s="145"/>
      <c r="P2612" s="110"/>
    </row>
    <row r="2613" spans="2:16" x14ac:dyDescent="0.25">
      <c r="B2613" s="123"/>
      <c r="C2613" s="123"/>
      <c r="D2613" s="123"/>
      <c r="F2613" s="123"/>
      <c r="I2613" s="123"/>
      <c r="J2613" s="123"/>
      <c r="K2613" s="124"/>
      <c r="L2613" s="110"/>
      <c r="M2613" s="110"/>
      <c r="N2613" s="110"/>
      <c r="O2613" s="145"/>
      <c r="P2613" s="110"/>
    </row>
    <row r="2614" spans="2:16" x14ac:dyDescent="0.25">
      <c r="B2614" s="123"/>
      <c r="C2614" s="123"/>
      <c r="D2614" s="123"/>
      <c r="F2614" s="123"/>
      <c r="I2614" s="123"/>
      <c r="J2614" s="123"/>
      <c r="K2614" s="124"/>
      <c r="L2614" s="110"/>
      <c r="M2614" s="110"/>
      <c r="N2614" s="110"/>
      <c r="O2614" s="145"/>
      <c r="P2614" s="110"/>
    </row>
    <row r="2615" spans="2:16" x14ac:dyDescent="0.25">
      <c r="B2615" s="123"/>
      <c r="C2615" s="123"/>
      <c r="D2615" s="123"/>
      <c r="F2615" s="123"/>
      <c r="I2615" s="123"/>
      <c r="J2615" s="123"/>
      <c r="K2615" s="124"/>
      <c r="L2615" s="110"/>
      <c r="M2615" s="110"/>
      <c r="N2615" s="110"/>
      <c r="O2615" s="145"/>
      <c r="P2615" s="110"/>
    </row>
    <row r="2616" spans="2:16" x14ac:dyDescent="0.25">
      <c r="B2616" s="123"/>
      <c r="C2616" s="123"/>
      <c r="D2616" s="123"/>
      <c r="F2616" s="123"/>
      <c r="I2616" s="123"/>
      <c r="J2616" s="123"/>
      <c r="K2616" s="124"/>
      <c r="L2616" s="110"/>
      <c r="M2616" s="110"/>
      <c r="N2616" s="110"/>
      <c r="O2616" s="145"/>
      <c r="P2616" s="110"/>
    </row>
    <row r="2617" spans="2:16" x14ac:dyDescent="0.25">
      <c r="B2617" s="123"/>
      <c r="C2617" s="123"/>
      <c r="D2617" s="123"/>
      <c r="F2617" s="123"/>
      <c r="I2617" s="123"/>
      <c r="J2617" s="123"/>
      <c r="K2617" s="124"/>
      <c r="L2617" s="110"/>
      <c r="M2617" s="110"/>
      <c r="N2617" s="110"/>
      <c r="O2617" s="145"/>
      <c r="P2617" s="110"/>
    </row>
    <row r="2618" spans="2:16" x14ac:dyDescent="0.25">
      <c r="B2618" s="123"/>
      <c r="C2618" s="123"/>
      <c r="D2618" s="123"/>
      <c r="F2618" s="123"/>
      <c r="I2618" s="123"/>
      <c r="J2618" s="123"/>
      <c r="K2618" s="124"/>
      <c r="L2618" s="110"/>
      <c r="M2618" s="110"/>
      <c r="N2618" s="110"/>
      <c r="O2618" s="145"/>
      <c r="P2618" s="110"/>
    </row>
    <row r="2619" spans="2:16" x14ac:dyDescent="0.25">
      <c r="B2619" s="123"/>
      <c r="C2619" s="123"/>
      <c r="D2619" s="123"/>
      <c r="F2619" s="123"/>
      <c r="I2619" s="123"/>
      <c r="J2619" s="123"/>
      <c r="K2619" s="124"/>
      <c r="L2619" s="110"/>
      <c r="M2619" s="110"/>
      <c r="N2619" s="110"/>
      <c r="O2619" s="145"/>
      <c r="P2619" s="110"/>
    </row>
    <row r="2620" spans="2:16" x14ac:dyDescent="0.25">
      <c r="B2620" s="123"/>
      <c r="C2620" s="123"/>
      <c r="D2620" s="123"/>
      <c r="F2620" s="123"/>
      <c r="I2620" s="123"/>
      <c r="J2620" s="123"/>
      <c r="K2620" s="124"/>
      <c r="L2620" s="110"/>
      <c r="M2620" s="110"/>
      <c r="N2620" s="110"/>
      <c r="O2620" s="145"/>
      <c r="P2620" s="110"/>
    </row>
    <row r="2621" spans="2:16" x14ac:dyDescent="0.25">
      <c r="B2621" s="123"/>
      <c r="C2621" s="123"/>
      <c r="D2621" s="123"/>
      <c r="F2621" s="123"/>
      <c r="I2621" s="123"/>
      <c r="J2621" s="123"/>
      <c r="K2621" s="124"/>
      <c r="L2621" s="110"/>
      <c r="M2621" s="110"/>
      <c r="N2621" s="110"/>
      <c r="O2621" s="145"/>
      <c r="P2621" s="110"/>
    </row>
    <row r="2622" spans="2:16" x14ac:dyDescent="0.25">
      <c r="B2622" s="123"/>
      <c r="C2622" s="123"/>
      <c r="D2622" s="123"/>
      <c r="F2622" s="123"/>
      <c r="I2622" s="123"/>
      <c r="J2622" s="123"/>
      <c r="K2622" s="124"/>
      <c r="L2622" s="110"/>
      <c r="M2622" s="110"/>
      <c r="N2622" s="110"/>
      <c r="O2622" s="145"/>
      <c r="P2622" s="110"/>
    </row>
    <row r="2623" spans="2:16" x14ac:dyDescent="0.25">
      <c r="B2623" s="123"/>
      <c r="C2623" s="123"/>
      <c r="D2623" s="123"/>
      <c r="F2623" s="123"/>
      <c r="I2623" s="123"/>
      <c r="J2623" s="123"/>
      <c r="K2623" s="124"/>
      <c r="L2623" s="110"/>
      <c r="M2623" s="110"/>
      <c r="N2623" s="110"/>
      <c r="O2623" s="145"/>
      <c r="P2623" s="110"/>
    </row>
    <row r="2624" spans="2:16" x14ac:dyDescent="0.25">
      <c r="B2624" s="123"/>
      <c r="C2624" s="123"/>
      <c r="D2624" s="123"/>
      <c r="F2624" s="123"/>
      <c r="I2624" s="123"/>
      <c r="J2624" s="123"/>
      <c r="K2624" s="124"/>
      <c r="L2624" s="110"/>
      <c r="M2624" s="110"/>
      <c r="N2624" s="110"/>
      <c r="O2624" s="145"/>
      <c r="P2624" s="110"/>
    </row>
    <row r="2625" spans="2:16" x14ac:dyDescent="0.25">
      <c r="B2625" s="123"/>
      <c r="C2625" s="123"/>
      <c r="D2625" s="123"/>
      <c r="F2625" s="123"/>
      <c r="I2625" s="123"/>
      <c r="J2625" s="123"/>
      <c r="K2625" s="124"/>
      <c r="L2625" s="110"/>
      <c r="M2625" s="110"/>
      <c r="N2625" s="110"/>
      <c r="O2625" s="145"/>
      <c r="P2625" s="110"/>
    </row>
    <row r="2626" spans="2:16" x14ac:dyDescent="0.25">
      <c r="B2626" s="123"/>
      <c r="C2626" s="123"/>
      <c r="D2626" s="123"/>
      <c r="F2626" s="123"/>
      <c r="I2626" s="123"/>
      <c r="J2626" s="123"/>
      <c r="K2626" s="124"/>
      <c r="L2626" s="110"/>
      <c r="M2626" s="110"/>
      <c r="N2626" s="110"/>
      <c r="O2626" s="145"/>
      <c r="P2626" s="110"/>
    </row>
    <row r="2627" spans="2:16" x14ac:dyDescent="0.25">
      <c r="B2627" s="123"/>
      <c r="C2627" s="123"/>
      <c r="D2627" s="123"/>
      <c r="F2627" s="123"/>
      <c r="I2627" s="123"/>
      <c r="J2627" s="123"/>
      <c r="K2627" s="124"/>
      <c r="L2627" s="110"/>
      <c r="M2627" s="110"/>
      <c r="N2627" s="110"/>
      <c r="O2627" s="145"/>
      <c r="P2627" s="110"/>
    </row>
    <row r="2628" spans="2:16" x14ac:dyDescent="0.25">
      <c r="B2628" s="123"/>
      <c r="C2628" s="123"/>
      <c r="D2628" s="123"/>
      <c r="F2628" s="123"/>
      <c r="I2628" s="123"/>
      <c r="J2628" s="123"/>
      <c r="K2628" s="124"/>
      <c r="L2628" s="110"/>
      <c r="M2628" s="110"/>
      <c r="N2628" s="110"/>
      <c r="O2628" s="145"/>
      <c r="P2628" s="110"/>
    </row>
    <row r="2629" spans="2:16" x14ac:dyDescent="0.25">
      <c r="B2629" s="123"/>
      <c r="C2629" s="123"/>
      <c r="D2629" s="123"/>
      <c r="F2629" s="123"/>
      <c r="I2629" s="123"/>
      <c r="J2629" s="123"/>
      <c r="K2629" s="124"/>
      <c r="L2629" s="110"/>
      <c r="M2629" s="110"/>
      <c r="N2629" s="110"/>
      <c r="O2629" s="145"/>
      <c r="P2629" s="110"/>
    </row>
    <row r="2630" spans="2:16" x14ac:dyDescent="0.25">
      <c r="B2630" s="123"/>
      <c r="C2630" s="123"/>
      <c r="D2630" s="123"/>
      <c r="F2630" s="123"/>
      <c r="I2630" s="123"/>
      <c r="J2630" s="123"/>
      <c r="K2630" s="124"/>
      <c r="L2630" s="110"/>
      <c r="M2630" s="110"/>
      <c r="N2630" s="110"/>
      <c r="O2630" s="145"/>
      <c r="P2630" s="110"/>
    </row>
    <row r="2631" spans="2:16" x14ac:dyDescent="0.25">
      <c r="B2631" s="123"/>
      <c r="C2631" s="123"/>
      <c r="D2631" s="123"/>
      <c r="F2631" s="123"/>
      <c r="I2631" s="123"/>
      <c r="J2631" s="123"/>
      <c r="K2631" s="124"/>
      <c r="L2631" s="110"/>
      <c r="M2631" s="110"/>
      <c r="N2631" s="110"/>
      <c r="O2631" s="145"/>
      <c r="P2631" s="110"/>
    </row>
    <row r="2632" spans="2:16" x14ac:dyDescent="0.25">
      <c r="B2632" s="123"/>
      <c r="C2632" s="123"/>
      <c r="D2632" s="123"/>
      <c r="F2632" s="123"/>
      <c r="I2632" s="123"/>
      <c r="J2632" s="123"/>
      <c r="K2632" s="124"/>
      <c r="L2632" s="110"/>
      <c r="M2632" s="110"/>
      <c r="N2632" s="110"/>
      <c r="O2632" s="145"/>
      <c r="P2632" s="110"/>
    </row>
    <row r="2633" spans="2:16" x14ac:dyDescent="0.25">
      <c r="B2633" s="123"/>
      <c r="C2633" s="123"/>
      <c r="D2633" s="123"/>
      <c r="F2633" s="123"/>
      <c r="I2633" s="123"/>
      <c r="J2633" s="123"/>
      <c r="K2633" s="124"/>
      <c r="L2633" s="110"/>
      <c r="M2633" s="110"/>
      <c r="N2633" s="110"/>
      <c r="O2633" s="145"/>
      <c r="P2633" s="110"/>
    </row>
    <row r="2634" spans="2:16" x14ac:dyDescent="0.25">
      <c r="B2634" s="123"/>
      <c r="C2634" s="123"/>
      <c r="D2634" s="123"/>
      <c r="F2634" s="123"/>
      <c r="I2634" s="123"/>
      <c r="J2634" s="123"/>
      <c r="K2634" s="124"/>
      <c r="L2634" s="110"/>
      <c r="M2634" s="110"/>
      <c r="N2634" s="110"/>
      <c r="O2634" s="145"/>
      <c r="P2634" s="110"/>
    </row>
    <row r="2635" spans="2:16" x14ac:dyDescent="0.25">
      <c r="B2635" s="123"/>
      <c r="C2635" s="123"/>
      <c r="D2635" s="123"/>
      <c r="F2635" s="123"/>
      <c r="I2635" s="123"/>
      <c r="J2635" s="123"/>
      <c r="K2635" s="124"/>
      <c r="L2635" s="110"/>
      <c r="M2635" s="110"/>
      <c r="N2635" s="110"/>
      <c r="O2635" s="145"/>
      <c r="P2635" s="110"/>
    </row>
    <row r="2636" spans="2:16" x14ac:dyDescent="0.25">
      <c r="B2636" s="123"/>
      <c r="C2636" s="123"/>
      <c r="D2636" s="123"/>
      <c r="F2636" s="123"/>
      <c r="I2636" s="123"/>
      <c r="J2636" s="123"/>
      <c r="K2636" s="124"/>
      <c r="L2636" s="110"/>
      <c r="M2636" s="110"/>
      <c r="N2636" s="110"/>
      <c r="O2636" s="145"/>
      <c r="P2636" s="110"/>
    </row>
    <row r="2637" spans="2:16" x14ac:dyDescent="0.25">
      <c r="B2637" s="123"/>
      <c r="C2637" s="123"/>
      <c r="D2637" s="123"/>
      <c r="F2637" s="123"/>
      <c r="I2637" s="123"/>
      <c r="J2637" s="123"/>
      <c r="K2637" s="124"/>
      <c r="L2637" s="110"/>
      <c r="M2637" s="110"/>
      <c r="N2637" s="110"/>
      <c r="O2637" s="145"/>
      <c r="P2637" s="110"/>
    </row>
    <row r="2638" spans="2:16" x14ac:dyDescent="0.25">
      <c r="B2638" s="123"/>
      <c r="C2638" s="123"/>
      <c r="D2638" s="123"/>
      <c r="F2638" s="123"/>
      <c r="I2638" s="123"/>
      <c r="J2638" s="123"/>
      <c r="K2638" s="124"/>
      <c r="L2638" s="110"/>
      <c r="M2638" s="110"/>
      <c r="N2638" s="110"/>
      <c r="O2638" s="145"/>
      <c r="P2638" s="110"/>
    </row>
    <row r="2639" spans="2:16" x14ac:dyDescent="0.25">
      <c r="B2639" s="123"/>
      <c r="C2639" s="123"/>
      <c r="D2639" s="123"/>
      <c r="F2639" s="123"/>
      <c r="I2639" s="123"/>
      <c r="J2639" s="123"/>
      <c r="K2639" s="124"/>
      <c r="L2639" s="110"/>
      <c r="M2639" s="110"/>
      <c r="N2639" s="110"/>
      <c r="O2639" s="145"/>
      <c r="P2639" s="110"/>
    </row>
    <row r="2640" spans="2:16" x14ac:dyDescent="0.25">
      <c r="B2640" s="123"/>
      <c r="C2640" s="123"/>
      <c r="D2640" s="123"/>
      <c r="F2640" s="123"/>
      <c r="I2640" s="123"/>
      <c r="J2640" s="123"/>
      <c r="K2640" s="124"/>
      <c r="L2640" s="110"/>
      <c r="M2640" s="110"/>
      <c r="N2640" s="110"/>
      <c r="O2640" s="145"/>
      <c r="P2640" s="110"/>
    </row>
    <row r="2641" spans="2:16" x14ac:dyDescent="0.25">
      <c r="B2641" s="123"/>
      <c r="C2641" s="123"/>
      <c r="D2641" s="123"/>
      <c r="F2641" s="123"/>
      <c r="I2641" s="123"/>
      <c r="J2641" s="123"/>
      <c r="K2641" s="124"/>
      <c r="L2641" s="110"/>
      <c r="M2641" s="110"/>
      <c r="N2641" s="110"/>
      <c r="O2641" s="145"/>
      <c r="P2641" s="110"/>
    </row>
    <row r="2642" spans="2:16" x14ac:dyDescent="0.25">
      <c r="B2642" s="123"/>
      <c r="C2642" s="123"/>
      <c r="D2642" s="123"/>
      <c r="F2642" s="123"/>
      <c r="I2642" s="123"/>
      <c r="J2642" s="123"/>
      <c r="K2642" s="124"/>
      <c r="L2642" s="110"/>
      <c r="M2642" s="110"/>
      <c r="N2642" s="110"/>
      <c r="O2642" s="145"/>
      <c r="P2642" s="110"/>
    </row>
    <row r="2643" spans="2:16" x14ac:dyDescent="0.25">
      <c r="B2643" s="123"/>
      <c r="C2643" s="123"/>
      <c r="D2643" s="123"/>
      <c r="F2643" s="123"/>
      <c r="I2643" s="123"/>
      <c r="J2643" s="123"/>
      <c r="K2643" s="124"/>
      <c r="L2643" s="110"/>
      <c r="M2643" s="110"/>
      <c r="N2643" s="110"/>
      <c r="O2643" s="145"/>
      <c r="P2643" s="110"/>
    </row>
    <row r="2644" spans="2:16" x14ac:dyDescent="0.25">
      <c r="B2644" s="123"/>
      <c r="C2644" s="123"/>
      <c r="D2644" s="123"/>
      <c r="F2644" s="123"/>
      <c r="I2644" s="123"/>
      <c r="J2644" s="123"/>
      <c r="K2644" s="124"/>
      <c r="L2644" s="110"/>
      <c r="M2644" s="110"/>
      <c r="N2644" s="110"/>
      <c r="O2644" s="145"/>
      <c r="P2644" s="110"/>
    </row>
    <row r="2645" spans="2:16" x14ac:dyDescent="0.25">
      <c r="B2645" s="123"/>
      <c r="C2645" s="123"/>
      <c r="D2645" s="123"/>
      <c r="F2645" s="123"/>
      <c r="I2645" s="123"/>
      <c r="J2645" s="123"/>
      <c r="K2645" s="124"/>
      <c r="L2645" s="110"/>
      <c r="M2645" s="110"/>
      <c r="N2645" s="110"/>
      <c r="O2645" s="145"/>
      <c r="P2645" s="110"/>
    </row>
    <row r="2646" spans="2:16" x14ac:dyDescent="0.25">
      <c r="B2646" s="123"/>
      <c r="C2646" s="123"/>
      <c r="D2646" s="123"/>
      <c r="F2646" s="123"/>
      <c r="I2646" s="123"/>
      <c r="J2646" s="123"/>
      <c r="K2646" s="124"/>
      <c r="L2646" s="110"/>
      <c r="M2646" s="110"/>
      <c r="N2646" s="110"/>
      <c r="O2646" s="145"/>
      <c r="P2646" s="110"/>
    </row>
    <row r="2647" spans="2:16" x14ac:dyDescent="0.25">
      <c r="B2647" s="123"/>
      <c r="C2647" s="123"/>
      <c r="D2647" s="123"/>
      <c r="F2647" s="123"/>
      <c r="I2647" s="123"/>
      <c r="J2647" s="123"/>
      <c r="K2647" s="124"/>
      <c r="L2647" s="110"/>
      <c r="M2647" s="110"/>
      <c r="N2647" s="110"/>
      <c r="O2647" s="145"/>
      <c r="P2647" s="110"/>
    </row>
    <row r="2648" spans="2:16" x14ac:dyDescent="0.25">
      <c r="B2648" s="123"/>
      <c r="C2648" s="123"/>
      <c r="D2648" s="123"/>
      <c r="F2648" s="123"/>
      <c r="I2648" s="123"/>
      <c r="J2648" s="123"/>
      <c r="K2648" s="124"/>
      <c r="L2648" s="110"/>
      <c r="M2648" s="110"/>
      <c r="N2648" s="110"/>
      <c r="O2648" s="145"/>
      <c r="P2648" s="110"/>
    </row>
    <row r="2649" spans="2:16" x14ac:dyDescent="0.25">
      <c r="B2649" s="123"/>
      <c r="C2649" s="123"/>
      <c r="D2649" s="123"/>
      <c r="F2649" s="123"/>
      <c r="I2649" s="123"/>
      <c r="J2649" s="123"/>
      <c r="K2649" s="124"/>
      <c r="L2649" s="110"/>
      <c r="M2649" s="110"/>
      <c r="N2649" s="110"/>
      <c r="O2649" s="145"/>
      <c r="P2649" s="110"/>
    </row>
    <row r="2650" spans="2:16" x14ac:dyDescent="0.25">
      <c r="B2650" s="123"/>
      <c r="C2650" s="123"/>
      <c r="D2650" s="123"/>
      <c r="F2650" s="123"/>
      <c r="I2650" s="123"/>
      <c r="J2650" s="123"/>
      <c r="K2650" s="124"/>
      <c r="L2650" s="110"/>
      <c r="M2650" s="110"/>
      <c r="N2650" s="110"/>
      <c r="O2650" s="145"/>
      <c r="P2650" s="110"/>
    </row>
    <row r="2651" spans="2:16" x14ac:dyDescent="0.25">
      <c r="B2651" s="123"/>
      <c r="C2651" s="123"/>
      <c r="D2651" s="123"/>
      <c r="F2651" s="123"/>
      <c r="I2651" s="123"/>
      <c r="J2651" s="123"/>
      <c r="K2651" s="124"/>
      <c r="L2651" s="110"/>
      <c r="M2651" s="110"/>
      <c r="N2651" s="110"/>
      <c r="O2651" s="145"/>
      <c r="P2651" s="110"/>
    </row>
    <row r="2652" spans="2:16" x14ac:dyDescent="0.25">
      <c r="B2652" s="123"/>
      <c r="C2652" s="123"/>
      <c r="D2652" s="123"/>
      <c r="F2652" s="123"/>
      <c r="I2652" s="123"/>
      <c r="J2652" s="123"/>
      <c r="K2652" s="124"/>
      <c r="L2652" s="110"/>
      <c r="M2652" s="110"/>
      <c r="N2652" s="110"/>
      <c r="O2652" s="145"/>
      <c r="P2652" s="110"/>
    </row>
    <row r="2653" spans="2:16" x14ac:dyDescent="0.25">
      <c r="B2653" s="123"/>
      <c r="C2653" s="123"/>
      <c r="D2653" s="123"/>
      <c r="F2653" s="123"/>
      <c r="I2653" s="123"/>
      <c r="J2653" s="123"/>
      <c r="K2653" s="124"/>
      <c r="L2653" s="110"/>
      <c r="M2653" s="110"/>
      <c r="N2653" s="110"/>
      <c r="O2653" s="145"/>
      <c r="P2653" s="110"/>
    </row>
    <row r="2654" spans="2:16" x14ac:dyDescent="0.25">
      <c r="B2654" s="123"/>
      <c r="C2654" s="123"/>
      <c r="D2654" s="123"/>
      <c r="F2654" s="123"/>
      <c r="I2654" s="123"/>
      <c r="J2654" s="123"/>
      <c r="K2654" s="124"/>
      <c r="L2654" s="110"/>
      <c r="M2654" s="110"/>
      <c r="N2654" s="110"/>
      <c r="O2654" s="145"/>
      <c r="P2654" s="110"/>
    </row>
    <row r="2655" spans="2:16" x14ac:dyDescent="0.25">
      <c r="B2655" s="123"/>
      <c r="C2655" s="123"/>
      <c r="D2655" s="123"/>
      <c r="F2655" s="123"/>
      <c r="I2655" s="123"/>
      <c r="J2655" s="123"/>
      <c r="K2655" s="124"/>
      <c r="L2655" s="110"/>
      <c r="M2655" s="110"/>
      <c r="N2655" s="110"/>
      <c r="O2655" s="145"/>
      <c r="P2655" s="110"/>
    </row>
    <row r="2656" spans="2:16" x14ac:dyDescent="0.25">
      <c r="B2656" s="123"/>
      <c r="C2656" s="123"/>
      <c r="D2656" s="123"/>
      <c r="F2656" s="123"/>
      <c r="I2656" s="123"/>
      <c r="J2656" s="123"/>
      <c r="K2656" s="124"/>
      <c r="L2656" s="110"/>
      <c r="M2656" s="110"/>
      <c r="N2656" s="110"/>
      <c r="O2656" s="145"/>
      <c r="P2656" s="110"/>
    </row>
    <row r="2657" spans="2:16" x14ac:dyDescent="0.25">
      <c r="B2657" s="123"/>
      <c r="C2657" s="123"/>
      <c r="D2657" s="123"/>
      <c r="F2657" s="123"/>
      <c r="I2657" s="123"/>
      <c r="J2657" s="123"/>
      <c r="K2657" s="124"/>
      <c r="L2657" s="110"/>
      <c r="M2657" s="110"/>
      <c r="N2657" s="110"/>
      <c r="O2657" s="145"/>
      <c r="P2657" s="110"/>
    </row>
    <row r="2658" spans="2:16" x14ac:dyDescent="0.25">
      <c r="B2658" s="123"/>
      <c r="C2658" s="123"/>
      <c r="D2658" s="123"/>
      <c r="F2658" s="123"/>
      <c r="I2658" s="123"/>
      <c r="J2658" s="123"/>
      <c r="K2658" s="124"/>
      <c r="L2658" s="110"/>
      <c r="M2658" s="110"/>
      <c r="N2658" s="110"/>
      <c r="O2658" s="145"/>
      <c r="P2658" s="110"/>
    </row>
    <row r="2659" spans="2:16" x14ac:dyDescent="0.25">
      <c r="B2659" s="123"/>
      <c r="C2659" s="123"/>
      <c r="D2659" s="123"/>
      <c r="F2659" s="123"/>
      <c r="I2659" s="123"/>
      <c r="J2659" s="123"/>
      <c r="K2659" s="124"/>
      <c r="L2659" s="110"/>
      <c r="M2659" s="110"/>
      <c r="N2659" s="110"/>
      <c r="O2659" s="145"/>
      <c r="P2659" s="110"/>
    </row>
    <row r="2660" spans="2:16" x14ac:dyDescent="0.25">
      <c r="B2660" s="123"/>
      <c r="C2660" s="123"/>
      <c r="D2660" s="123"/>
      <c r="F2660" s="123"/>
      <c r="I2660" s="123"/>
      <c r="J2660" s="123"/>
      <c r="K2660" s="124"/>
      <c r="L2660" s="110"/>
      <c r="M2660" s="110"/>
      <c r="N2660" s="110"/>
      <c r="O2660" s="145"/>
      <c r="P2660" s="110"/>
    </row>
    <row r="2661" spans="2:16" x14ac:dyDescent="0.25">
      <c r="B2661" s="123"/>
      <c r="C2661" s="123"/>
      <c r="D2661" s="123"/>
      <c r="F2661" s="123"/>
      <c r="I2661" s="123"/>
      <c r="J2661" s="123"/>
      <c r="K2661" s="124"/>
      <c r="L2661" s="110"/>
      <c r="M2661" s="110"/>
      <c r="N2661" s="110"/>
      <c r="O2661" s="145"/>
      <c r="P2661" s="110"/>
    </row>
    <row r="2662" spans="2:16" x14ac:dyDescent="0.25">
      <c r="B2662" s="123"/>
      <c r="C2662" s="123"/>
      <c r="D2662" s="123"/>
      <c r="F2662" s="123"/>
      <c r="I2662" s="123"/>
      <c r="J2662" s="123"/>
      <c r="K2662" s="124"/>
      <c r="L2662" s="110"/>
      <c r="M2662" s="110"/>
      <c r="N2662" s="110"/>
      <c r="O2662" s="145"/>
      <c r="P2662" s="110"/>
    </row>
    <row r="2663" spans="2:16" x14ac:dyDescent="0.25">
      <c r="B2663" s="123"/>
      <c r="C2663" s="123"/>
      <c r="D2663" s="123"/>
      <c r="F2663" s="123"/>
      <c r="I2663" s="123"/>
      <c r="J2663" s="123"/>
      <c r="K2663" s="124"/>
      <c r="L2663" s="110"/>
      <c r="M2663" s="110"/>
      <c r="N2663" s="110"/>
      <c r="O2663" s="145"/>
      <c r="P2663" s="110"/>
    </row>
    <row r="2664" spans="2:16" x14ac:dyDescent="0.25">
      <c r="B2664" s="123"/>
      <c r="C2664" s="123"/>
      <c r="D2664" s="123"/>
      <c r="F2664" s="123"/>
      <c r="I2664" s="123"/>
      <c r="J2664" s="123"/>
      <c r="K2664" s="124"/>
      <c r="L2664" s="110"/>
      <c r="M2664" s="110"/>
      <c r="N2664" s="110"/>
      <c r="O2664" s="145"/>
      <c r="P2664" s="110"/>
    </row>
    <row r="2665" spans="2:16" x14ac:dyDescent="0.25">
      <c r="B2665" s="123"/>
      <c r="C2665" s="123"/>
      <c r="D2665" s="123"/>
      <c r="F2665" s="123"/>
      <c r="I2665" s="123"/>
      <c r="J2665" s="123"/>
      <c r="K2665" s="124"/>
      <c r="L2665" s="110"/>
      <c r="M2665" s="110"/>
      <c r="N2665" s="110"/>
      <c r="O2665" s="145"/>
      <c r="P2665" s="110"/>
    </row>
    <row r="2666" spans="2:16" x14ac:dyDescent="0.25">
      <c r="B2666" s="123"/>
      <c r="C2666" s="123"/>
      <c r="D2666" s="123"/>
      <c r="F2666" s="123"/>
      <c r="I2666" s="123"/>
      <c r="J2666" s="123"/>
      <c r="K2666" s="124"/>
      <c r="L2666" s="110"/>
      <c r="M2666" s="110"/>
      <c r="N2666" s="110"/>
      <c r="O2666" s="145"/>
      <c r="P2666" s="110"/>
    </row>
    <row r="2667" spans="2:16" x14ac:dyDescent="0.25">
      <c r="B2667" s="123"/>
      <c r="C2667" s="123"/>
      <c r="D2667" s="123"/>
      <c r="F2667" s="123"/>
      <c r="I2667" s="123"/>
      <c r="J2667" s="123"/>
      <c r="K2667" s="124"/>
      <c r="L2667" s="110"/>
      <c r="M2667" s="110"/>
      <c r="N2667" s="110"/>
      <c r="O2667" s="145"/>
      <c r="P2667" s="110"/>
    </row>
    <row r="2668" spans="2:16" x14ac:dyDescent="0.25">
      <c r="B2668" s="123"/>
      <c r="C2668" s="123"/>
      <c r="D2668" s="123"/>
      <c r="F2668" s="123"/>
      <c r="I2668" s="123"/>
      <c r="J2668" s="123"/>
      <c r="K2668" s="124"/>
      <c r="L2668" s="110"/>
      <c r="M2668" s="110"/>
      <c r="N2668" s="110"/>
      <c r="O2668" s="145"/>
      <c r="P2668" s="110"/>
    </row>
    <row r="2669" spans="2:16" x14ac:dyDescent="0.25">
      <c r="B2669" s="123"/>
      <c r="C2669" s="123"/>
      <c r="D2669" s="123"/>
      <c r="F2669" s="123"/>
      <c r="I2669" s="123"/>
      <c r="J2669" s="123"/>
      <c r="K2669" s="124"/>
      <c r="L2669" s="110"/>
      <c r="M2669" s="110"/>
      <c r="N2669" s="110"/>
      <c r="O2669" s="145"/>
      <c r="P2669" s="110"/>
    </row>
    <row r="2670" spans="2:16" x14ac:dyDescent="0.25">
      <c r="B2670" s="123"/>
      <c r="C2670" s="123"/>
      <c r="D2670" s="123"/>
      <c r="F2670" s="123"/>
      <c r="I2670" s="123"/>
      <c r="J2670" s="123"/>
      <c r="K2670" s="124"/>
      <c r="L2670" s="110"/>
      <c r="M2670" s="110"/>
      <c r="N2670" s="110"/>
      <c r="O2670" s="145"/>
      <c r="P2670" s="110"/>
    </row>
    <row r="2671" spans="2:16" x14ac:dyDescent="0.25">
      <c r="B2671" s="123"/>
      <c r="C2671" s="123"/>
      <c r="D2671" s="123"/>
      <c r="F2671" s="123"/>
      <c r="I2671" s="123"/>
      <c r="J2671" s="123"/>
      <c r="K2671" s="124"/>
      <c r="L2671" s="110"/>
      <c r="M2671" s="110"/>
      <c r="N2671" s="110"/>
      <c r="O2671" s="145"/>
      <c r="P2671" s="110"/>
    </row>
    <row r="2672" spans="2:16" x14ac:dyDescent="0.25">
      <c r="B2672" s="123"/>
      <c r="C2672" s="123"/>
      <c r="D2672" s="123"/>
      <c r="F2672" s="123"/>
      <c r="I2672" s="123"/>
      <c r="J2672" s="123"/>
      <c r="K2672" s="124"/>
      <c r="L2672" s="110"/>
      <c r="M2672" s="110"/>
      <c r="N2672" s="110"/>
      <c r="O2672" s="145"/>
      <c r="P2672" s="110"/>
    </row>
    <row r="2673" spans="2:16" x14ac:dyDescent="0.25">
      <c r="B2673" s="123"/>
      <c r="C2673" s="123"/>
      <c r="D2673" s="123"/>
      <c r="F2673" s="123"/>
      <c r="I2673" s="123"/>
      <c r="J2673" s="123"/>
      <c r="K2673" s="124"/>
      <c r="L2673" s="110"/>
      <c r="M2673" s="110"/>
      <c r="N2673" s="110"/>
      <c r="O2673" s="145"/>
      <c r="P2673" s="110"/>
    </row>
    <row r="2674" spans="2:16" x14ac:dyDescent="0.25">
      <c r="B2674" s="123"/>
      <c r="C2674" s="123"/>
      <c r="D2674" s="123"/>
      <c r="F2674" s="123"/>
      <c r="I2674" s="123"/>
      <c r="J2674" s="123"/>
      <c r="K2674" s="124"/>
      <c r="L2674" s="110"/>
      <c r="M2674" s="110"/>
      <c r="N2674" s="110"/>
      <c r="O2674" s="145"/>
      <c r="P2674" s="110"/>
    </row>
    <row r="2675" spans="2:16" x14ac:dyDescent="0.25">
      <c r="B2675" s="123"/>
      <c r="C2675" s="123"/>
      <c r="D2675" s="123"/>
      <c r="F2675" s="123"/>
      <c r="I2675" s="123"/>
      <c r="J2675" s="123"/>
      <c r="K2675" s="124"/>
      <c r="L2675" s="110"/>
      <c r="M2675" s="110"/>
      <c r="N2675" s="110"/>
      <c r="O2675" s="145"/>
      <c r="P2675" s="110"/>
    </row>
    <row r="2676" spans="2:16" x14ac:dyDescent="0.25">
      <c r="B2676" s="123"/>
      <c r="C2676" s="123"/>
      <c r="D2676" s="123"/>
      <c r="F2676" s="123"/>
      <c r="I2676" s="123"/>
      <c r="J2676" s="123"/>
      <c r="K2676" s="124"/>
      <c r="L2676" s="110"/>
      <c r="M2676" s="110"/>
      <c r="N2676" s="110"/>
      <c r="O2676" s="145"/>
      <c r="P2676" s="110"/>
    </row>
    <row r="2677" spans="2:16" x14ac:dyDescent="0.25">
      <c r="B2677" s="123"/>
      <c r="C2677" s="123"/>
      <c r="D2677" s="123"/>
      <c r="F2677" s="123"/>
      <c r="I2677" s="123"/>
      <c r="J2677" s="123"/>
      <c r="K2677" s="124"/>
      <c r="L2677" s="110"/>
      <c r="M2677" s="110"/>
      <c r="N2677" s="110"/>
      <c r="O2677" s="145"/>
      <c r="P2677" s="110"/>
    </row>
    <row r="2678" spans="2:16" x14ac:dyDescent="0.25">
      <c r="B2678" s="123"/>
      <c r="C2678" s="123"/>
      <c r="D2678" s="123"/>
      <c r="F2678" s="123"/>
      <c r="I2678" s="123"/>
      <c r="J2678" s="123"/>
      <c r="K2678" s="124"/>
      <c r="L2678" s="110"/>
      <c r="M2678" s="110"/>
      <c r="N2678" s="110"/>
      <c r="O2678" s="145"/>
      <c r="P2678" s="110"/>
    </row>
    <row r="2679" spans="2:16" x14ac:dyDescent="0.25">
      <c r="B2679" s="123"/>
      <c r="C2679" s="123"/>
      <c r="D2679" s="123"/>
      <c r="F2679" s="123"/>
      <c r="I2679" s="123"/>
      <c r="J2679" s="123"/>
      <c r="K2679" s="124"/>
      <c r="L2679" s="110"/>
      <c r="M2679" s="110"/>
      <c r="N2679" s="110"/>
      <c r="O2679" s="145"/>
      <c r="P2679" s="110"/>
    </row>
    <row r="2680" spans="2:16" x14ac:dyDescent="0.25">
      <c r="B2680" s="123"/>
      <c r="C2680" s="123"/>
      <c r="D2680" s="123"/>
      <c r="F2680" s="123"/>
      <c r="I2680" s="123"/>
      <c r="J2680" s="123"/>
      <c r="K2680" s="124"/>
      <c r="L2680" s="110"/>
      <c r="M2680" s="110"/>
      <c r="N2680" s="110"/>
      <c r="O2680" s="145"/>
      <c r="P2680" s="110"/>
    </row>
    <row r="2681" spans="2:16" x14ac:dyDescent="0.25">
      <c r="B2681" s="123"/>
      <c r="C2681" s="123"/>
      <c r="D2681" s="123"/>
      <c r="F2681" s="123"/>
      <c r="I2681" s="123"/>
      <c r="J2681" s="123"/>
      <c r="K2681" s="124"/>
      <c r="L2681" s="110"/>
      <c r="M2681" s="110"/>
      <c r="N2681" s="110"/>
      <c r="O2681" s="145"/>
      <c r="P2681" s="110"/>
    </row>
    <row r="2682" spans="2:16" x14ac:dyDescent="0.25">
      <c r="B2682" s="123"/>
      <c r="C2682" s="123"/>
      <c r="D2682" s="123"/>
      <c r="F2682" s="123"/>
      <c r="I2682" s="123"/>
      <c r="J2682" s="123"/>
      <c r="K2682" s="124"/>
      <c r="L2682" s="110"/>
      <c r="M2682" s="110"/>
      <c r="N2682" s="110"/>
      <c r="O2682" s="145"/>
      <c r="P2682" s="110"/>
    </row>
    <row r="2683" spans="2:16" x14ac:dyDescent="0.25">
      <c r="B2683" s="123"/>
      <c r="C2683" s="123"/>
      <c r="D2683" s="123"/>
      <c r="F2683" s="123"/>
      <c r="I2683" s="123"/>
      <c r="J2683" s="123"/>
      <c r="K2683" s="124"/>
      <c r="L2683" s="110"/>
      <c r="M2683" s="110"/>
      <c r="N2683" s="110"/>
      <c r="O2683" s="145"/>
      <c r="P2683" s="110"/>
    </row>
    <row r="2684" spans="2:16" x14ac:dyDescent="0.25">
      <c r="B2684" s="123"/>
      <c r="C2684" s="123"/>
      <c r="D2684" s="123"/>
      <c r="F2684" s="123"/>
      <c r="I2684" s="123"/>
      <c r="J2684" s="123"/>
      <c r="K2684" s="124"/>
      <c r="L2684" s="110"/>
      <c r="M2684" s="110"/>
      <c r="N2684" s="110"/>
      <c r="O2684" s="145"/>
      <c r="P2684" s="110"/>
    </row>
    <row r="2685" spans="2:16" x14ac:dyDescent="0.25">
      <c r="B2685" s="123"/>
      <c r="C2685" s="123"/>
      <c r="D2685" s="123"/>
      <c r="F2685" s="123"/>
      <c r="I2685" s="123"/>
      <c r="J2685" s="123"/>
      <c r="K2685" s="124"/>
      <c r="L2685" s="110"/>
      <c r="M2685" s="110"/>
      <c r="N2685" s="110"/>
      <c r="O2685" s="145"/>
      <c r="P2685" s="110"/>
    </row>
    <row r="2686" spans="2:16" x14ac:dyDescent="0.25">
      <c r="B2686" s="123"/>
      <c r="C2686" s="123"/>
      <c r="D2686" s="123"/>
      <c r="F2686" s="123"/>
      <c r="I2686" s="123"/>
      <c r="J2686" s="123"/>
      <c r="K2686" s="124"/>
      <c r="L2686" s="110"/>
      <c r="M2686" s="110"/>
      <c r="N2686" s="110"/>
      <c r="O2686" s="145"/>
      <c r="P2686" s="110"/>
    </row>
    <row r="2687" spans="2:16" x14ac:dyDescent="0.25">
      <c r="B2687" s="123"/>
      <c r="C2687" s="123"/>
      <c r="D2687" s="123"/>
      <c r="F2687" s="123"/>
      <c r="I2687" s="123"/>
      <c r="J2687" s="123"/>
      <c r="K2687" s="124"/>
      <c r="L2687" s="110"/>
      <c r="M2687" s="110"/>
      <c r="N2687" s="110"/>
      <c r="O2687" s="145"/>
      <c r="P2687" s="110"/>
    </row>
    <row r="2688" spans="2:16" x14ac:dyDescent="0.25">
      <c r="B2688" s="123"/>
      <c r="C2688" s="123"/>
      <c r="D2688" s="123"/>
      <c r="F2688" s="123"/>
      <c r="I2688" s="123"/>
      <c r="J2688" s="123"/>
      <c r="K2688" s="124"/>
      <c r="L2688" s="110"/>
      <c r="M2688" s="110"/>
      <c r="N2688" s="110"/>
      <c r="O2688" s="145"/>
      <c r="P2688" s="110"/>
    </row>
    <row r="2689" spans="2:16" x14ac:dyDescent="0.25">
      <c r="B2689" s="123"/>
      <c r="C2689" s="123"/>
      <c r="D2689" s="123"/>
      <c r="F2689" s="123"/>
      <c r="I2689" s="123"/>
      <c r="J2689" s="123"/>
      <c r="K2689" s="124"/>
      <c r="L2689" s="110"/>
      <c r="M2689" s="110"/>
      <c r="N2689" s="110"/>
      <c r="O2689" s="145"/>
      <c r="P2689" s="110"/>
    </row>
    <row r="2690" spans="2:16" x14ac:dyDescent="0.25">
      <c r="B2690" s="123"/>
      <c r="C2690" s="123"/>
      <c r="D2690" s="123"/>
      <c r="F2690" s="123"/>
      <c r="I2690" s="123"/>
      <c r="J2690" s="123"/>
      <c r="K2690" s="124"/>
      <c r="L2690" s="110"/>
      <c r="M2690" s="110"/>
      <c r="N2690" s="110"/>
      <c r="O2690" s="145"/>
      <c r="P2690" s="110"/>
    </row>
    <row r="2691" spans="2:16" x14ac:dyDescent="0.25">
      <c r="B2691" s="123"/>
      <c r="C2691" s="123"/>
      <c r="D2691" s="123"/>
      <c r="F2691" s="123"/>
      <c r="I2691" s="123"/>
      <c r="J2691" s="123"/>
      <c r="K2691" s="124"/>
      <c r="L2691" s="110"/>
      <c r="M2691" s="110"/>
      <c r="N2691" s="110"/>
      <c r="O2691" s="145"/>
      <c r="P2691" s="110"/>
    </row>
    <row r="2692" spans="2:16" x14ac:dyDescent="0.25">
      <c r="B2692" s="123"/>
      <c r="C2692" s="123"/>
      <c r="D2692" s="123"/>
      <c r="F2692" s="123"/>
      <c r="I2692" s="123"/>
      <c r="J2692" s="123"/>
      <c r="K2692" s="124"/>
      <c r="L2692" s="110"/>
      <c r="M2692" s="110"/>
      <c r="N2692" s="110"/>
      <c r="O2692" s="145"/>
      <c r="P2692" s="110"/>
    </row>
    <row r="2693" spans="2:16" x14ac:dyDescent="0.25">
      <c r="B2693" s="123"/>
      <c r="C2693" s="123"/>
      <c r="D2693" s="123"/>
      <c r="F2693" s="123"/>
      <c r="I2693" s="123"/>
      <c r="J2693" s="123"/>
      <c r="K2693" s="124"/>
      <c r="L2693" s="110"/>
      <c r="M2693" s="110"/>
      <c r="N2693" s="110"/>
      <c r="O2693" s="145"/>
      <c r="P2693" s="110"/>
    </row>
    <row r="2694" spans="2:16" x14ac:dyDescent="0.25">
      <c r="B2694" s="123"/>
      <c r="C2694" s="123"/>
      <c r="D2694" s="123"/>
      <c r="F2694" s="123"/>
      <c r="I2694" s="123"/>
      <c r="J2694" s="123"/>
      <c r="K2694" s="124"/>
      <c r="L2694" s="110"/>
      <c r="M2694" s="110"/>
      <c r="N2694" s="110"/>
      <c r="O2694" s="145"/>
      <c r="P2694" s="110"/>
    </row>
    <row r="2695" spans="2:16" x14ac:dyDescent="0.25">
      <c r="B2695" s="123"/>
      <c r="C2695" s="123"/>
      <c r="D2695" s="123"/>
      <c r="F2695" s="123"/>
      <c r="I2695" s="123"/>
      <c r="J2695" s="123"/>
      <c r="K2695" s="124"/>
      <c r="L2695" s="110"/>
      <c r="M2695" s="110"/>
      <c r="N2695" s="110"/>
      <c r="O2695" s="145"/>
      <c r="P2695" s="110"/>
    </row>
    <row r="2696" spans="2:16" x14ac:dyDescent="0.25">
      <c r="B2696" s="123"/>
      <c r="C2696" s="123"/>
      <c r="D2696" s="123"/>
      <c r="F2696" s="123"/>
      <c r="I2696" s="123"/>
      <c r="J2696" s="123"/>
      <c r="K2696" s="124"/>
      <c r="L2696" s="110"/>
      <c r="M2696" s="110"/>
      <c r="N2696" s="110"/>
      <c r="O2696" s="145"/>
      <c r="P2696" s="110"/>
    </row>
    <row r="2697" spans="2:16" x14ac:dyDescent="0.25">
      <c r="B2697" s="123"/>
      <c r="C2697" s="123"/>
      <c r="D2697" s="123"/>
      <c r="F2697" s="123"/>
      <c r="I2697" s="123"/>
      <c r="J2697" s="123"/>
      <c r="K2697" s="124"/>
      <c r="L2697" s="110"/>
      <c r="M2697" s="110"/>
      <c r="N2697" s="110"/>
      <c r="O2697" s="145"/>
      <c r="P2697" s="110"/>
    </row>
    <row r="2698" spans="2:16" x14ac:dyDescent="0.25">
      <c r="B2698" s="123"/>
      <c r="C2698" s="123"/>
      <c r="D2698" s="123"/>
      <c r="F2698" s="123"/>
      <c r="I2698" s="123"/>
      <c r="J2698" s="123"/>
      <c r="K2698" s="124"/>
      <c r="L2698" s="110"/>
      <c r="M2698" s="110"/>
      <c r="N2698" s="110"/>
      <c r="O2698" s="145"/>
      <c r="P2698" s="110"/>
    </row>
    <row r="2699" spans="2:16" x14ac:dyDescent="0.25">
      <c r="B2699" s="123"/>
      <c r="C2699" s="123"/>
      <c r="D2699" s="123"/>
      <c r="F2699" s="123"/>
      <c r="I2699" s="123"/>
      <c r="J2699" s="123"/>
      <c r="K2699" s="124"/>
      <c r="L2699" s="110"/>
      <c r="M2699" s="110"/>
      <c r="N2699" s="110"/>
      <c r="O2699" s="145"/>
      <c r="P2699" s="110"/>
    </row>
    <row r="2700" spans="2:16" x14ac:dyDescent="0.25">
      <c r="B2700" s="123"/>
      <c r="C2700" s="123"/>
      <c r="D2700" s="123"/>
      <c r="F2700" s="123"/>
      <c r="I2700" s="123"/>
      <c r="J2700" s="123"/>
      <c r="K2700" s="124"/>
      <c r="L2700" s="110"/>
      <c r="M2700" s="110"/>
      <c r="N2700" s="110"/>
      <c r="O2700" s="145"/>
      <c r="P2700" s="110"/>
    </row>
    <row r="2701" spans="2:16" x14ac:dyDescent="0.25">
      <c r="B2701" s="123"/>
      <c r="C2701" s="123"/>
      <c r="D2701" s="123"/>
      <c r="F2701" s="123"/>
      <c r="I2701" s="123"/>
      <c r="J2701" s="123"/>
      <c r="K2701" s="124"/>
      <c r="L2701" s="110"/>
      <c r="M2701" s="110"/>
      <c r="N2701" s="110"/>
      <c r="O2701" s="145"/>
      <c r="P2701" s="110"/>
    </row>
    <row r="2702" spans="2:16" x14ac:dyDescent="0.25">
      <c r="B2702" s="123"/>
      <c r="C2702" s="123"/>
      <c r="D2702" s="123"/>
      <c r="F2702" s="123"/>
      <c r="I2702" s="123"/>
      <c r="J2702" s="123"/>
      <c r="K2702" s="124"/>
      <c r="L2702" s="110"/>
      <c r="M2702" s="110"/>
      <c r="N2702" s="110"/>
      <c r="O2702" s="145"/>
      <c r="P2702" s="110"/>
    </row>
    <row r="2703" spans="2:16" x14ac:dyDescent="0.25">
      <c r="B2703" s="123"/>
      <c r="C2703" s="123"/>
      <c r="D2703" s="123"/>
      <c r="F2703" s="123"/>
      <c r="I2703" s="123"/>
      <c r="J2703" s="123"/>
      <c r="K2703" s="124"/>
      <c r="L2703" s="110"/>
      <c r="M2703" s="110"/>
      <c r="N2703" s="110"/>
      <c r="O2703" s="145"/>
      <c r="P2703" s="110"/>
    </row>
    <row r="2704" spans="2:16" x14ac:dyDescent="0.25">
      <c r="B2704" s="123"/>
      <c r="C2704" s="123"/>
      <c r="D2704" s="123"/>
      <c r="F2704" s="123"/>
      <c r="I2704" s="123"/>
      <c r="J2704" s="123"/>
      <c r="K2704" s="124"/>
      <c r="L2704" s="110"/>
      <c r="M2704" s="110"/>
      <c r="N2704" s="110"/>
      <c r="O2704" s="145"/>
      <c r="P2704" s="110"/>
    </row>
    <row r="2705" spans="2:16" x14ac:dyDescent="0.25">
      <c r="B2705" s="123"/>
      <c r="C2705" s="123"/>
      <c r="D2705" s="123"/>
      <c r="F2705" s="123"/>
      <c r="I2705" s="123"/>
      <c r="J2705" s="123"/>
      <c r="K2705" s="124"/>
      <c r="L2705" s="110"/>
      <c r="M2705" s="110"/>
      <c r="N2705" s="110"/>
      <c r="O2705" s="145"/>
      <c r="P2705" s="110"/>
    </row>
    <row r="2706" spans="2:16" x14ac:dyDescent="0.25">
      <c r="B2706" s="123"/>
      <c r="C2706" s="123"/>
      <c r="D2706" s="123"/>
      <c r="F2706" s="123"/>
      <c r="I2706" s="123"/>
      <c r="J2706" s="123"/>
      <c r="K2706" s="124"/>
      <c r="L2706" s="110"/>
      <c r="M2706" s="110"/>
      <c r="N2706" s="110"/>
      <c r="O2706" s="145"/>
      <c r="P2706" s="110"/>
    </row>
    <row r="2707" spans="2:16" x14ac:dyDescent="0.25">
      <c r="B2707" s="123"/>
      <c r="C2707" s="123"/>
      <c r="D2707" s="123"/>
      <c r="F2707" s="123"/>
      <c r="I2707" s="123"/>
      <c r="J2707" s="123"/>
      <c r="K2707" s="124"/>
      <c r="L2707" s="110"/>
      <c r="M2707" s="110"/>
      <c r="N2707" s="110"/>
      <c r="O2707" s="145"/>
      <c r="P2707" s="110"/>
    </row>
    <row r="2708" spans="2:16" x14ac:dyDescent="0.25">
      <c r="B2708" s="123"/>
      <c r="C2708" s="123"/>
      <c r="D2708" s="123"/>
      <c r="F2708" s="123"/>
      <c r="I2708" s="123"/>
      <c r="J2708" s="123"/>
      <c r="K2708" s="124"/>
      <c r="L2708" s="110"/>
      <c r="M2708" s="110"/>
      <c r="N2708" s="110"/>
      <c r="O2708" s="145"/>
      <c r="P2708" s="110"/>
    </row>
    <row r="2709" spans="2:16" x14ac:dyDescent="0.25">
      <c r="B2709" s="123"/>
      <c r="C2709" s="123"/>
      <c r="D2709" s="123"/>
      <c r="F2709" s="123"/>
      <c r="I2709" s="123"/>
      <c r="J2709" s="123"/>
      <c r="K2709" s="124"/>
      <c r="L2709" s="110"/>
      <c r="M2709" s="110"/>
      <c r="N2709" s="110"/>
      <c r="O2709" s="145"/>
      <c r="P2709" s="110"/>
    </row>
    <row r="2710" spans="2:16" x14ac:dyDescent="0.25">
      <c r="B2710" s="123"/>
      <c r="C2710" s="123"/>
      <c r="D2710" s="123"/>
      <c r="F2710" s="123"/>
      <c r="I2710" s="123"/>
      <c r="J2710" s="123"/>
      <c r="K2710" s="124"/>
      <c r="L2710" s="110"/>
      <c r="M2710" s="110"/>
      <c r="N2710" s="110"/>
      <c r="O2710" s="145"/>
      <c r="P2710" s="110"/>
    </row>
    <row r="2711" spans="2:16" x14ac:dyDescent="0.25">
      <c r="B2711" s="123"/>
      <c r="C2711" s="123"/>
      <c r="D2711" s="123"/>
      <c r="F2711" s="123"/>
      <c r="I2711" s="123"/>
      <c r="J2711" s="123"/>
      <c r="K2711" s="124"/>
      <c r="L2711" s="110"/>
      <c r="M2711" s="110"/>
      <c r="N2711" s="110"/>
      <c r="O2711" s="145"/>
      <c r="P2711" s="110"/>
    </row>
    <row r="2712" spans="2:16" x14ac:dyDescent="0.25">
      <c r="B2712" s="123"/>
      <c r="C2712" s="123"/>
      <c r="D2712" s="123"/>
      <c r="F2712" s="123"/>
      <c r="I2712" s="123"/>
      <c r="J2712" s="123"/>
      <c r="K2712" s="124"/>
      <c r="L2712" s="110"/>
      <c r="M2712" s="110"/>
      <c r="N2712" s="110"/>
      <c r="O2712" s="145"/>
      <c r="P2712" s="110"/>
    </row>
    <row r="2713" spans="2:16" x14ac:dyDescent="0.25">
      <c r="B2713" s="123"/>
      <c r="C2713" s="123"/>
      <c r="D2713" s="123"/>
      <c r="F2713" s="123"/>
      <c r="I2713" s="123"/>
      <c r="J2713" s="123"/>
      <c r="K2713" s="124"/>
      <c r="L2713" s="110"/>
      <c r="M2713" s="110"/>
      <c r="N2713" s="110"/>
      <c r="O2713" s="145"/>
      <c r="P2713" s="110"/>
    </row>
    <row r="2714" spans="2:16" x14ac:dyDescent="0.25">
      <c r="B2714" s="123"/>
      <c r="C2714" s="123"/>
      <c r="D2714" s="123"/>
      <c r="F2714" s="123"/>
      <c r="I2714" s="123"/>
      <c r="J2714" s="123"/>
      <c r="K2714" s="124"/>
      <c r="L2714" s="110"/>
      <c r="M2714" s="110"/>
      <c r="N2714" s="110"/>
      <c r="O2714" s="145"/>
      <c r="P2714" s="110"/>
    </row>
    <row r="2715" spans="2:16" x14ac:dyDescent="0.25">
      <c r="B2715" s="123"/>
      <c r="C2715" s="123"/>
      <c r="D2715" s="123"/>
      <c r="F2715" s="123"/>
      <c r="I2715" s="123"/>
      <c r="J2715" s="123"/>
      <c r="K2715" s="124"/>
      <c r="L2715" s="110"/>
      <c r="M2715" s="110"/>
      <c r="N2715" s="110"/>
      <c r="O2715" s="145"/>
      <c r="P2715" s="110"/>
    </row>
    <row r="2716" spans="2:16" x14ac:dyDescent="0.25">
      <c r="B2716" s="123"/>
      <c r="C2716" s="123"/>
      <c r="D2716" s="123"/>
      <c r="F2716" s="123"/>
      <c r="I2716" s="123"/>
      <c r="J2716" s="123"/>
      <c r="K2716" s="124"/>
      <c r="L2716" s="110"/>
      <c r="M2716" s="110"/>
      <c r="N2716" s="110"/>
      <c r="O2716" s="145"/>
      <c r="P2716" s="110"/>
    </row>
    <row r="2717" spans="2:16" x14ac:dyDescent="0.25">
      <c r="B2717" s="123"/>
      <c r="C2717" s="123"/>
      <c r="D2717" s="123"/>
      <c r="F2717" s="123"/>
      <c r="I2717" s="123"/>
      <c r="J2717" s="123"/>
      <c r="K2717" s="124"/>
      <c r="L2717" s="110"/>
      <c r="M2717" s="110"/>
      <c r="N2717" s="110"/>
      <c r="O2717" s="145"/>
      <c r="P2717" s="110"/>
    </row>
    <row r="2718" spans="2:16" x14ac:dyDescent="0.25">
      <c r="B2718" s="123"/>
      <c r="C2718" s="123"/>
      <c r="D2718" s="123"/>
      <c r="F2718" s="123"/>
      <c r="I2718" s="123"/>
      <c r="J2718" s="123"/>
      <c r="K2718" s="124"/>
      <c r="L2718" s="110"/>
      <c r="M2718" s="110"/>
      <c r="N2718" s="110"/>
      <c r="O2718" s="145"/>
      <c r="P2718" s="110"/>
    </row>
    <row r="2719" spans="2:16" x14ac:dyDescent="0.25">
      <c r="B2719" s="123"/>
      <c r="C2719" s="123"/>
      <c r="D2719" s="123"/>
      <c r="F2719" s="123"/>
      <c r="I2719" s="123"/>
      <c r="J2719" s="123"/>
      <c r="K2719" s="124"/>
      <c r="L2719" s="110"/>
      <c r="M2719" s="110"/>
      <c r="N2719" s="110"/>
      <c r="O2719" s="145"/>
      <c r="P2719" s="110"/>
    </row>
    <row r="2720" spans="2:16" x14ac:dyDescent="0.25">
      <c r="B2720" s="123"/>
      <c r="C2720" s="123"/>
      <c r="D2720" s="123"/>
      <c r="F2720" s="123"/>
      <c r="I2720" s="123"/>
      <c r="J2720" s="123"/>
      <c r="K2720" s="124"/>
      <c r="L2720" s="110"/>
      <c r="M2720" s="110"/>
      <c r="N2720" s="110"/>
      <c r="O2720" s="145"/>
      <c r="P2720" s="110"/>
    </row>
    <row r="2721" spans="2:16" x14ac:dyDescent="0.25">
      <c r="B2721" s="123"/>
      <c r="C2721" s="123"/>
      <c r="D2721" s="123"/>
      <c r="F2721" s="123"/>
      <c r="I2721" s="123"/>
      <c r="J2721" s="123"/>
      <c r="K2721" s="124"/>
      <c r="L2721" s="110"/>
      <c r="M2721" s="110"/>
      <c r="N2721" s="110"/>
      <c r="O2721" s="145"/>
      <c r="P2721" s="110"/>
    </row>
    <row r="2722" spans="2:16" x14ac:dyDescent="0.25">
      <c r="B2722" s="123"/>
      <c r="C2722" s="123"/>
      <c r="D2722" s="123"/>
      <c r="F2722" s="123"/>
      <c r="I2722" s="123"/>
      <c r="J2722" s="123"/>
      <c r="K2722" s="124"/>
      <c r="L2722" s="110"/>
      <c r="M2722" s="110"/>
      <c r="N2722" s="110"/>
      <c r="O2722" s="145"/>
      <c r="P2722" s="110"/>
    </row>
    <row r="2723" spans="2:16" x14ac:dyDescent="0.25">
      <c r="B2723" s="123"/>
      <c r="C2723" s="123"/>
      <c r="D2723" s="123"/>
      <c r="F2723" s="123"/>
      <c r="I2723" s="123"/>
      <c r="J2723" s="123"/>
      <c r="K2723" s="124"/>
      <c r="L2723" s="110"/>
      <c r="M2723" s="110"/>
      <c r="N2723" s="110"/>
      <c r="O2723" s="145"/>
      <c r="P2723" s="110"/>
    </row>
    <row r="2724" spans="2:16" x14ac:dyDescent="0.25">
      <c r="B2724" s="123"/>
      <c r="C2724" s="123"/>
      <c r="D2724" s="123"/>
      <c r="F2724" s="123"/>
      <c r="I2724" s="123"/>
      <c r="J2724" s="123"/>
      <c r="K2724" s="124"/>
      <c r="L2724" s="110"/>
      <c r="M2724" s="110"/>
      <c r="N2724" s="110"/>
      <c r="O2724" s="145"/>
      <c r="P2724" s="110"/>
    </row>
    <row r="2725" spans="2:16" x14ac:dyDescent="0.25">
      <c r="B2725" s="123"/>
      <c r="C2725" s="123"/>
      <c r="D2725" s="123"/>
      <c r="F2725" s="123"/>
      <c r="I2725" s="123"/>
      <c r="J2725" s="123"/>
      <c r="K2725" s="124"/>
      <c r="L2725" s="110"/>
      <c r="M2725" s="110"/>
      <c r="N2725" s="110"/>
      <c r="O2725" s="145"/>
      <c r="P2725" s="110"/>
    </row>
    <row r="2726" spans="2:16" x14ac:dyDescent="0.25">
      <c r="B2726" s="123"/>
      <c r="C2726" s="123"/>
      <c r="D2726" s="123"/>
      <c r="F2726" s="123"/>
      <c r="I2726" s="123"/>
      <c r="J2726" s="123"/>
      <c r="K2726" s="124"/>
      <c r="L2726" s="110"/>
      <c r="M2726" s="110"/>
      <c r="N2726" s="110"/>
      <c r="O2726" s="145"/>
      <c r="P2726" s="110"/>
    </row>
    <row r="2727" spans="2:16" x14ac:dyDescent="0.25">
      <c r="B2727" s="123"/>
      <c r="C2727" s="123"/>
      <c r="D2727" s="123"/>
      <c r="F2727" s="123"/>
      <c r="I2727" s="123"/>
      <c r="J2727" s="123"/>
      <c r="K2727" s="124"/>
      <c r="L2727" s="110"/>
      <c r="M2727" s="110"/>
      <c r="N2727" s="110"/>
      <c r="O2727" s="145"/>
      <c r="P2727" s="110"/>
    </row>
    <row r="2728" spans="2:16" x14ac:dyDescent="0.25">
      <c r="B2728" s="123"/>
      <c r="C2728" s="123"/>
      <c r="D2728" s="123"/>
      <c r="F2728" s="123"/>
      <c r="I2728" s="123"/>
      <c r="J2728" s="123"/>
      <c r="K2728" s="124"/>
      <c r="L2728" s="110"/>
      <c r="M2728" s="110"/>
      <c r="N2728" s="110"/>
      <c r="O2728" s="145"/>
      <c r="P2728" s="110"/>
    </row>
    <row r="2729" spans="2:16" x14ac:dyDescent="0.25">
      <c r="B2729" s="123"/>
      <c r="C2729" s="123"/>
      <c r="D2729" s="123"/>
      <c r="F2729" s="123"/>
      <c r="I2729" s="123"/>
      <c r="J2729" s="123"/>
      <c r="K2729" s="124"/>
      <c r="L2729" s="110"/>
      <c r="M2729" s="110"/>
      <c r="N2729" s="110"/>
      <c r="O2729" s="145"/>
      <c r="P2729" s="110"/>
    </row>
    <row r="2730" spans="2:16" x14ac:dyDescent="0.25">
      <c r="B2730" s="123"/>
      <c r="C2730" s="123"/>
      <c r="D2730" s="123"/>
      <c r="F2730" s="123"/>
      <c r="I2730" s="123"/>
      <c r="J2730" s="123"/>
      <c r="K2730" s="124"/>
      <c r="L2730" s="110"/>
      <c r="M2730" s="110"/>
      <c r="N2730" s="110"/>
      <c r="O2730" s="145"/>
      <c r="P2730" s="110"/>
    </row>
    <row r="2731" spans="2:16" x14ac:dyDescent="0.25">
      <c r="B2731" s="123"/>
      <c r="C2731" s="123"/>
      <c r="D2731" s="123"/>
      <c r="F2731" s="123"/>
      <c r="I2731" s="123"/>
      <c r="J2731" s="123"/>
      <c r="K2731" s="124"/>
      <c r="L2731" s="110"/>
      <c r="M2731" s="110"/>
      <c r="N2731" s="110"/>
      <c r="O2731" s="145"/>
      <c r="P2731" s="110"/>
    </row>
    <row r="2732" spans="2:16" x14ac:dyDescent="0.25">
      <c r="B2732" s="123"/>
      <c r="C2732" s="123"/>
      <c r="D2732" s="123"/>
      <c r="F2732" s="123"/>
      <c r="I2732" s="123"/>
      <c r="J2732" s="123"/>
      <c r="K2732" s="124"/>
      <c r="L2732" s="110"/>
      <c r="M2732" s="110"/>
      <c r="N2732" s="110"/>
      <c r="O2732" s="145"/>
      <c r="P2732" s="110"/>
    </row>
    <row r="2733" spans="2:16" x14ac:dyDescent="0.25">
      <c r="B2733" s="123"/>
      <c r="C2733" s="123"/>
      <c r="D2733" s="123"/>
      <c r="F2733" s="123"/>
      <c r="I2733" s="123"/>
      <c r="J2733" s="123"/>
      <c r="K2733" s="124"/>
      <c r="L2733" s="110"/>
      <c r="M2733" s="110"/>
      <c r="N2733" s="110"/>
      <c r="O2733" s="145"/>
      <c r="P2733" s="110"/>
    </row>
    <row r="2734" spans="2:16" x14ac:dyDescent="0.25">
      <c r="B2734" s="123"/>
      <c r="C2734" s="123"/>
      <c r="D2734" s="123"/>
      <c r="F2734" s="123"/>
      <c r="I2734" s="123"/>
      <c r="J2734" s="123"/>
      <c r="K2734" s="124"/>
      <c r="L2734" s="110"/>
      <c r="M2734" s="110"/>
      <c r="N2734" s="110"/>
      <c r="O2734" s="145"/>
      <c r="P2734" s="110"/>
    </row>
    <row r="2735" spans="2:16" x14ac:dyDescent="0.25">
      <c r="B2735" s="123"/>
      <c r="C2735" s="123"/>
      <c r="D2735" s="123"/>
      <c r="F2735" s="123"/>
      <c r="I2735" s="123"/>
      <c r="J2735" s="123"/>
      <c r="K2735" s="124"/>
      <c r="L2735" s="110"/>
      <c r="M2735" s="110"/>
      <c r="N2735" s="110"/>
      <c r="O2735" s="145"/>
      <c r="P2735" s="110"/>
    </row>
    <row r="2736" spans="2:16" x14ac:dyDescent="0.25">
      <c r="B2736" s="123"/>
      <c r="C2736" s="123"/>
      <c r="D2736" s="123"/>
      <c r="F2736" s="123"/>
      <c r="I2736" s="123"/>
      <c r="J2736" s="123"/>
      <c r="K2736" s="124"/>
      <c r="L2736" s="110"/>
      <c r="M2736" s="110"/>
      <c r="N2736" s="110"/>
      <c r="O2736" s="145"/>
      <c r="P2736" s="110"/>
    </row>
    <row r="2737" spans="2:16" x14ac:dyDescent="0.25">
      <c r="B2737" s="123"/>
      <c r="C2737" s="123"/>
      <c r="D2737" s="123"/>
      <c r="F2737" s="123"/>
      <c r="I2737" s="123"/>
      <c r="J2737" s="123"/>
      <c r="K2737" s="124"/>
      <c r="L2737" s="110"/>
      <c r="M2737" s="110"/>
      <c r="N2737" s="110"/>
      <c r="O2737" s="145"/>
      <c r="P2737" s="110"/>
    </row>
    <row r="2738" spans="2:16" x14ac:dyDescent="0.25">
      <c r="B2738" s="123"/>
      <c r="C2738" s="123"/>
      <c r="D2738" s="123"/>
      <c r="F2738" s="123"/>
      <c r="I2738" s="123"/>
      <c r="J2738" s="123"/>
      <c r="K2738" s="124"/>
      <c r="L2738" s="110"/>
      <c r="M2738" s="110"/>
      <c r="N2738" s="110"/>
      <c r="O2738" s="145"/>
      <c r="P2738" s="110"/>
    </row>
    <row r="2739" spans="2:16" x14ac:dyDescent="0.25">
      <c r="B2739" s="123"/>
      <c r="C2739" s="123"/>
      <c r="D2739" s="123"/>
      <c r="F2739" s="123"/>
      <c r="I2739" s="123"/>
      <c r="J2739" s="123"/>
      <c r="K2739" s="124"/>
      <c r="L2739" s="110"/>
      <c r="M2739" s="110"/>
      <c r="N2739" s="110"/>
      <c r="O2739" s="145"/>
      <c r="P2739" s="110"/>
    </row>
    <row r="2740" spans="2:16" x14ac:dyDescent="0.25">
      <c r="B2740" s="123"/>
      <c r="C2740" s="123"/>
      <c r="D2740" s="123"/>
      <c r="F2740" s="123"/>
      <c r="I2740" s="123"/>
      <c r="J2740" s="123"/>
      <c r="K2740" s="124"/>
      <c r="L2740" s="110"/>
      <c r="M2740" s="110"/>
      <c r="N2740" s="110"/>
      <c r="O2740" s="145"/>
      <c r="P2740" s="110"/>
    </row>
    <row r="2741" spans="2:16" x14ac:dyDescent="0.25">
      <c r="B2741" s="123"/>
      <c r="C2741" s="123"/>
      <c r="D2741" s="123"/>
      <c r="F2741" s="123"/>
      <c r="I2741" s="123"/>
      <c r="J2741" s="123"/>
      <c r="K2741" s="124"/>
      <c r="L2741" s="110"/>
      <c r="M2741" s="110"/>
      <c r="N2741" s="110"/>
      <c r="O2741" s="145"/>
      <c r="P2741" s="110"/>
    </row>
    <row r="2742" spans="2:16" x14ac:dyDescent="0.25">
      <c r="B2742" s="123"/>
      <c r="C2742" s="123"/>
      <c r="D2742" s="123"/>
      <c r="F2742" s="123"/>
      <c r="I2742" s="123"/>
      <c r="J2742" s="123"/>
      <c r="K2742" s="124"/>
      <c r="L2742" s="110"/>
      <c r="M2742" s="110"/>
      <c r="N2742" s="110"/>
      <c r="O2742" s="145"/>
      <c r="P2742" s="110"/>
    </row>
    <row r="2743" spans="2:16" x14ac:dyDescent="0.25">
      <c r="B2743" s="123"/>
      <c r="C2743" s="123"/>
      <c r="D2743" s="123"/>
      <c r="F2743" s="123"/>
      <c r="I2743" s="123"/>
      <c r="J2743" s="123"/>
      <c r="K2743" s="124"/>
      <c r="L2743" s="110"/>
      <c r="M2743" s="110"/>
      <c r="N2743" s="110"/>
      <c r="O2743" s="145"/>
      <c r="P2743" s="110"/>
    </row>
    <row r="2744" spans="2:16" x14ac:dyDescent="0.25">
      <c r="B2744" s="123"/>
      <c r="C2744" s="123"/>
      <c r="D2744" s="123"/>
      <c r="F2744" s="123"/>
      <c r="I2744" s="123"/>
      <c r="J2744" s="123"/>
      <c r="K2744" s="124"/>
      <c r="L2744" s="110"/>
      <c r="M2744" s="110"/>
      <c r="N2744" s="110"/>
      <c r="O2744" s="145"/>
      <c r="P2744" s="110"/>
    </row>
    <row r="2745" spans="2:16" x14ac:dyDescent="0.25">
      <c r="B2745" s="123"/>
      <c r="C2745" s="123"/>
      <c r="D2745" s="123"/>
      <c r="F2745" s="123"/>
      <c r="I2745" s="123"/>
      <c r="J2745" s="123"/>
      <c r="K2745" s="124"/>
      <c r="L2745" s="110"/>
      <c r="M2745" s="110"/>
      <c r="N2745" s="110"/>
      <c r="O2745" s="145"/>
      <c r="P2745" s="110"/>
    </row>
    <row r="2746" spans="2:16" x14ac:dyDescent="0.25">
      <c r="B2746" s="123"/>
      <c r="C2746" s="123"/>
      <c r="D2746" s="123"/>
      <c r="F2746" s="123"/>
      <c r="I2746" s="123"/>
      <c r="J2746" s="123"/>
      <c r="K2746" s="124"/>
      <c r="L2746" s="110"/>
      <c r="M2746" s="110"/>
      <c r="N2746" s="110"/>
      <c r="O2746" s="145"/>
      <c r="P2746" s="110"/>
    </row>
    <row r="2747" spans="2:16" x14ac:dyDescent="0.25">
      <c r="B2747" s="123"/>
      <c r="C2747" s="123"/>
      <c r="D2747" s="123"/>
      <c r="F2747" s="123"/>
      <c r="I2747" s="123"/>
      <c r="J2747" s="123"/>
      <c r="K2747" s="124"/>
      <c r="L2747" s="110"/>
      <c r="M2747" s="110"/>
      <c r="N2747" s="110"/>
      <c r="O2747" s="145"/>
      <c r="P2747" s="110"/>
    </row>
    <row r="2748" spans="2:16" x14ac:dyDescent="0.25">
      <c r="B2748" s="123"/>
      <c r="C2748" s="123"/>
      <c r="D2748" s="123"/>
      <c r="F2748" s="123"/>
      <c r="I2748" s="123"/>
      <c r="J2748" s="123"/>
      <c r="K2748" s="124"/>
      <c r="L2748" s="110"/>
      <c r="M2748" s="110"/>
      <c r="N2748" s="110"/>
      <c r="O2748" s="145"/>
      <c r="P2748" s="110"/>
    </row>
    <row r="2749" spans="2:16" x14ac:dyDescent="0.25">
      <c r="B2749" s="123"/>
      <c r="C2749" s="123"/>
      <c r="D2749" s="123"/>
      <c r="F2749" s="123"/>
      <c r="I2749" s="123"/>
      <c r="J2749" s="123"/>
      <c r="K2749" s="124"/>
      <c r="L2749" s="110"/>
      <c r="M2749" s="110"/>
      <c r="N2749" s="110"/>
      <c r="O2749" s="145"/>
      <c r="P2749" s="110"/>
    </row>
    <row r="2750" spans="2:16" x14ac:dyDescent="0.25">
      <c r="B2750" s="123"/>
      <c r="C2750" s="123"/>
      <c r="D2750" s="123"/>
      <c r="F2750" s="123"/>
      <c r="I2750" s="123"/>
      <c r="J2750" s="123"/>
      <c r="K2750" s="124"/>
      <c r="L2750" s="110"/>
      <c r="M2750" s="110"/>
      <c r="N2750" s="110"/>
      <c r="O2750" s="145"/>
      <c r="P2750" s="110"/>
    </row>
    <row r="2751" spans="2:16" x14ac:dyDescent="0.25">
      <c r="B2751" s="123"/>
      <c r="C2751" s="123"/>
      <c r="D2751" s="123"/>
      <c r="F2751" s="123"/>
      <c r="I2751" s="123"/>
      <c r="J2751" s="123"/>
      <c r="K2751" s="124"/>
      <c r="L2751" s="110"/>
      <c r="M2751" s="110"/>
      <c r="N2751" s="110"/>
      <c r="O2751" s="145"/>
      <c r="P2751" s="110"/>
    </row>
    <row r="2752" spans="2:16" x14ac:dyDescent="0.25">
      <c r="B2752" s="123"/>
      <c r="C2752" s="123"/>
      <c r="D2752" s="123"/>
      <c r="F2752" s="123"/>
      <c r="I2752" s="123"/>
      <c r="J2752" s="123"/>
      <c r="K2752" s="124"/>
      <c r="L2752" s="110"/>
      <c r="M2752" s="110"/>
      <c r="N2752" s="110"/>
      <c r="O2752" s="145"/>
      <c r="P2752" s="110"/>
    </row>
    <row r="2753" spans="2:16" x14ac:dyDescent="0.25">
      <c r="B2753" s="123"/>
      <c r="C2753" s="123"/>
      <c r="D2753" s="123"/>
      <c r="F2753" s="123"/>
      <c r="I2753" s="123"/>
      <c r="J2753" s="123"/>
      <c r="K2753" s="124"/>
      <c r="L2753" s="110"/>
      <c r="M2753" s="110"/>
      <c r="N2753" s="110"/>
      <c r="O2753" s="145"/>
      <c r="P2753" s="110"/>
    </row>
    <row r="2754" spans="2:16" x14ac:dyDescent="0.25">
      <c r="B2754" s="123"/>
      <c r="C2754" s="123"/>
      <c r="D2754" s="123"/>
      <c r="F2754" s="123"/>
      <c r="I2754" s="123"/>
      <c r="J2754" s="123"/>
      <c r="K2754" s="124"/>
      <c r="L2754" s="110"/>
      <c r="M2754" s="110"/>
      <c r="N2754" s="110"/>
      <c r="O2754" s="145"/>
      <c r="P2754" s="110"/>
    </row>
    <row r="2755" spans="2:16" x14ac:dyDescent="0.25">
      <c r="B2755" s="123"/>
      <c r="C2755" s="123"/>
      <c r="D2755" s="123"/>
      <c r="F2755" s="123"/>
      <c r="I2755" s="123"/>
      <c r="J2755" s="123"/>
      <c r="K2755" s="124"/>
      <c r="L2755" s="110"/>
      <c r="M2755" s="110"/>
      <c r="N2755" s="110"/>
      <c r="O2755" s="145"/>
      <c r="P2755" s="110"/>
    </row>
    <row r="2756" spans="2:16" x14ac:dyDescent="0.25">
      <c r="B2756" s="123"/>
      <c r="C2756" s="123"/>
      <c r="D2756" s="123"/>
      <c r="F2756" s="123"/>
      <c r="I2756" s="123"/>
      <c r="J2756" s="123"/>
      <c r="K2756" s="124"/>
      <c r="L2756" s="110"/>
      <c r="M2756" s="110"/>
      <c r="N2756" s="110"/>
      <c r="O2756" s="145"/>
      <c r="P2756" s="110"/>
    </row>
    <row r="2757" spans="2:16" x14ac:dyDescent="0.25">
      <c r="B2757" s="123"/>
      <c r="C2757" s="123"/>
      <c r="D2757" s="123"/>
      <c r="F2757" s="123"/>
      <c r="I2757" s="123"/>
      <c r="J2757" s="123"/>
      <c r="K2757" s="124"/>
      <c r="L2757" s="110"/>
      <c r="M2757" s="110"/>
      <c r="N2757" s="110"/>
      <c r="O2757" s="145"/>
      <c r="P2757" s="110"/>
    </row>
    <row r="2758" spans="2:16" x14ac:dyDescent="0.25">
      <c r="B2758" s="123"/>
      <c r="C2758" s="123"/>
      <c r="D2758" s="123"/>
      <c r="F2758" s="123"/>
      <c r="I2758" s="123"/>
      <c r="J2758" s="123"/>
      <c r="K2758" s="124"/>
      <c r="L2758" s="110"/>
      <c r="M2758" s="110"/>
      <c r="N2758" s="110"/>
      <c r="O2758" s="145"/>
      <c r="P2758" s="110"/>
    </row>
    <row r="2759" spans="2:16" x14ac:dyDescent="0.25">
      <c r="B2759" s="123"/>
      <c r="C2759" s="123"/>
      <c r="D2759" s="123"/>
      <c r="F2759" s="123"/>
      <c r="I2759" s="123"/>
      <c r="J2759" s="123"/>
      <c r="K2759" s="124"/>
      <c r="L2759" s="110"/>
      <c r="M2759" s="110"/>
      <c r="N2759" s="110"/>
      <c r="O2759" s="145"/>
      <c r="P2759" s="110"/>
    </row>
    <row r="2760" spans="2:16" x14ac:dyDescent="0.25">
      <c r="B2760" s="123"/>
      <c r="C2760" s="123"/>
      <c r="D2760" s="123"/>
      <c r="F2760" s="123"/>
      <c r="I2760" s="123"/>
      <c r="J2760" s="123"/>
      <c r="K2760" s="124"/>
      <c r="L2760" s="110"/>
      <c r="M2760" s="110"/>
      <c r="N2760" s="110"/>
      <c r="O2760" s="145"/>
      <c r="P2760" s="110"/>
    </row>
    <row r="2761" spans="2:16" x14ac:dyDescent="0.25">
      <c r="B2761" s="123"/>
      <c r="C2761" s="123"/>
      <c r="D2761" s="123"/>
      <c r="F2761" s="123"/>
      <c r="I2761" s="123"/>
      <c r="J2761" s="123"/>
      <c r="K2761" s="124"/>
      <c r="L2761" s="110"/>
      <c r="M2761" s="110"/>
      <c r="N2761" s="110"/>
      <c r="O2761" s="145"/>
      <c r="P2761" s="110"/>
    </row>
    <row r="2762" spans="2:16" x14ac:dyDescent="0.25">
      <c r="B2762" s="123"/>
      <c r="C2762" s="123"/>
      <c r="D2762" s="123"/>
      <c r="F2762" s="123"/>
      <c r="I2762" s="123"/>
      <c r="J2762" s="123"/>
      <c r="K2762" s="124"/>
      <c r="L2762" s="110"/>
      <c r="M2762" s="110"/>
      <c r="N2762" s="110"/>
      <c r="O2762" s="145"/>
      <c r="P2762" s="110"/>
    </row>
    <row r="2763" spans="2:16" x14ac:dyDescent="0.25">
      <c r="B2763" s="123"/>
      <c r="C2763" s="123"/>
      <c r="D2763" s="123"/>
      <c r="F2763" s="123"/>
      <c r="I2763" s="123"/>
      <c r="J2763" s="123"/>
      <c r="K2763" s="124"/>
      <c r="L2763" s="110"/>
      <c r="M2763" s="110"/>
      <c r="N2763" s="110"/>
      <c r="O2763" s="145"/>
      <c r="P2763" s="110"/>
    </row>
    <row r="2764" spans="2:16" x14ac:dyDescent="0.25">
      <c r="B2764" s="123"/>
      <c r="C2764" s="123"/>
      <c r="D2764" s="123"/>
      <c r="F2764" s="123"/>
      <c r="I2764" s="123"/>
      <c r="J2764" s="123"/>
      <c r="K2764" s="124"/>
      <c r="L2764" s="110"/>
      <c r="M2764" s="110"/>
      <c r="N2764" s="110"/>
      <c r="O2764" s="145"/>
      <c r="P2764" s="110"/>
    </row>
    <row r="2765" spans="2:16" x14ac:dyDescent="0.25">
      <c r="B2765" s="123"/>
      <c r="C2765" s="123"/>
      <c r="D2765" s="123"/>
      <c r="F2765" s="123"/>
      <c r="I2765" s="123"/>
      <c r="J2765" s="123"/>
      <c r="K2765" s="124"/>
      <c r="L2765" s="110"/>
      <c r="M2765" s="110"/>
      <c r="N2765" s="110"/>
      <c r="O2765" s="145"/>
      <c r="P2765" s="110"/>
    </row>
    <row r="2766" spans="2:16" x14ac:dyDescent="0.25">
      <c r="B2766" s="123"/>
      <c r="C2766" s="123"/>
      <c r="D2766" s="123"/>
      <c r="F2766" s="123"/>
      <c r="I2766" s="123"/>
      <c r="J2766" s="123"/>
      <c r="K2766" s="124"/>
      <c r="L2766" s="110"/>
      <c r="M2766" s="110"/>
      <c r="N2766" s="110"/>
      <c r="O2766" s="145"/>
      <c r="P2766" s="110"/>
    </row>
    <row r="2767" spans="2:16" x14ac:dyDescent="0.25">
      <c r="B2767" s="123"/>
      <c r="C2767" s="123"/>
      <c r="D2767" s="123"/>
      <c r="F2767" s="123"/>
      <c r="I2767" s="123"/>
      <c r="J2767" s="123"/>
      <c r="K2767" s="124"/>
      <c r="L2767" s="110"/>
      <c r="M2767" s="110"/>
      <c r="N2767" s="110"/>
      <c r="O2767" s="145"/>
      <c r="P2767" s="110"/>
    </row>
    <row r="2768" spans="2:16" x14ac:dyDescent="0.25">
      <c r="B2768" s="123"/>
      <c r="C2768" s="123"/>
      <c r="D2768" s="123"/>
      <c r="F2768" s="123"/>
      <c r="I2768" s="123"/>
      <c r="J2768" s="123"/>
      <c r="K2768" s="124"/>
      <c r="L2768" s="110"/>
      <c r="M2768" s="110"/>
      <c r="N2768" s="110"/>
      <c r="O2768" s="145"/>
      <c r="P2768" s="110"/>
    </row>
    <row r="2769" spans="2:16" x14ac:dyDescent="0.25">
      <c r="B2769" s="123"/>
      <c r="C2769" s="123"/>
      <c r="D2769" s="123"/>
      <c r="F2769" s="123"/>
      <c r="I2769" s="123"/>
      <c r="J2769" s="123"/>
      <c r="K2769" s="124"/>
      <c r="L2769" s="110"/>
      <c r="M2769" s="110"/>
      <c r="N2769" s="110"/>
      <c r="O2769" s="145"/>
      <c r="P2769" s="110"/>
    </row>
    <row r="2770" spans="2:16" x14ac:dyDescent="0.25">
      <c r="B2770" s="123"/>
      <c r="C2770" s="123"/>
      <c r="D2770" s="123"/>
      <c r="F2770" s="123"/>
      <c r="I2770" s="123"/>
      <c r="J2770" s="123"/>
      <c r="K2770" s="124"/>
      <c r="L2770" s="110"/>
      <c r="M2770" s="110"/>
      <c r="N2770" s="110"/>
      <c r="O2770" s="145"/>
      <c r="P2770" s="110"/>
    </row>
    <row r="2771" spans="2:16" x14ac:dyDescent="0.25">
      <c r="B2771" s="123"/>
      <c r="C2771" s="123"/>
      <c r="D2771" s="123"/>
      <c r="F2771" s="123"/>
      <c r="I2771" s="123"/>
      <c r="J2771" s="123"/>
      <c r="K2771" s="124"/>
      <c r="L2771" s="110"/>
      <c r="M2771" s="110"/>
      <c r="N2771" s="110"/>
      <c r="O2771" s="145"/>
      <c r="P2771" s="110"/>
    </row>
    <row r="2772" spans="2:16" x14ac:dyDescent="0.25">
      <c r="B2772" s="123"/>
      <c r="C2772" s="123"/>
      <c r="D2772" s="123"/>
      <c r="F2772" s="123"/>
      <c r="I2772" s="123"/>
      <c r="J2772" s="123"/>
      <c r="K2772" s="124"/>
      <c r="L2772" s="110"/>
      <c r="M2772" s="110"/>
      <c r="N2772" s="110"/>
      <c r="O2772" s="145"/>
      <c r="P2772" s="110"/>
    </row>
    <row r="2773" spans="2:16" x14ac:dyDescent="0.25">
      <c r="B2773" s="123"/>
      <c r="C2773" s="123"/>
      <c r="D2773" s="123"/>
      <c r="F2773" s="123"/>
      <c r="I2773" s="123"/>
      <c r="J2773" s="123"/>
      <c r="K2773" s="124"/>
      <c r="L2773" s="110"/>
      <c r="M2773" s="110"/>
      <c r="N2773" s="110"/>
      <c r="O2773" s="145"/>
      <c r="P2773" s="110"/>
    </row>
    <row r="2774" spans="2:16" x14ac:dyDescent="0.25">
      <c r="B2774" s="123"/>
      <c r="C2774" s="123"/>
      <c r="D2774" s="123"/>
      <c r="F2774" s="123"/>
      <c r="I2774" s="123"/>
      <c r="J2774" s="123"/>
      <c r="K2774" s="124"/>
      <c r="L2774" s="110"/>
      <c r="M2774" s="110"/>
      <c r="N2774" s="110"/>
      <c r="O2774" s="145"/>
      <c r="P2774" s="110"/>
    </row>
    <row r="2775" spans="2:16" x14ac:dyDescent="0.25">
      <c r="B2775" s="123"/>
      <c r="C2775" s="123"/>
      <c r="D2775" s="123"/>
      <c r="F2775" s="123"/>
      <c r="I2775" s="123"/>
      <c r="J2775" s="123"/>
      <c r="K2775" s="124"/>
      <c r="L2775" s="110"/>
      <c r="M2775" s="110"/>
      <c r="N2775" s="110"/>
      <c r="O2775" s="145"/>
      <c r="P2775" s="110"/>
    </row>
    <row r="2776" spans="2:16" x14ac:dyDescent="0.25">
      <c r="B2776" s="123"/>
      <c r="C2776" s="123"/>
      <c r="D2776" s="123"/>
      <c r="F2776" s="123"/>
      <c r="I2776" s="123"/>
      <c r="J2776" s="123"/>
      <c r="K2776" s="124"/>
      <c r="L2776" s="110"/>
      <c r="M2776" s="110"/>
      <c r="N2776" s="110"/>
      <c r="O2776" s="145"/>
      <c r="P2776" s="110"/>
    </row>
    <row r="2777" spans="2:16" x14ac:dyDescent="0.25">
      <c r="B2777" s="123"/>
      <c r="C2777" s="123"/>
      <c r="D2777" s="123"/>
      <c r="F2777" s="123"/>
      <c r="I2777" s="123"/>
      <c r="J2777" s="123"/>
      <c r="K2777" s="124"/>
      <c r="L2777" s="110"/>
      <c r="M2777" s="110"/>
      <c r="N2777" s="110"/>
      <c r="O2777" s="145"/>
      <c r="P2777" s="110"/>
    </row>
    <row r="2778" spans="2:16" x14ac:dyDescent="0.25">
      <c r="B2778" s="123"/>
      <c r="C2778" s="123"/>
      <c r="D2778" s="123"/>
      <c r="F2778" s="123"/>
      <c r="I2778" s="123"/>
      <c r="J2778" s="123"/>
      <c r="K2778" s="124"/>
      <c r="L2778" s="110"/>
      <c r="M2778" s="110"/>
      <c r="N2778" s="110"/>
      <c r="O2778" s="145"/>
      <c r="P2778" s="110"/>
    </row>
    <row r="2779" spans="2:16" x14ac:dyDescent="0.25">
      <c r="B2779" s="123"/>
      <c r="C2779" s="123"/>
      <c r="D2779" s="123"/>
      <c r="F2779" s="123"/>
      <c r="I2779" s="123"/>
      <c r="J2779" s="123"/>
      <c r="K2779" s="124"/>
      <c r="L2779" s="110"/>
      <c r="M2779" s="110"/>
      <c r="N2779" s="110"/>
      <c r="O2779" s="145"/>
      <c r="P2779" s="110"/>
    </row>
    <row r="2780" spans="2:16" x14ac:dyDescent="0.25">
      <c r="B2780" s="123"/>
      <c r="C2780" s="123"/>
      <c r="D2780" s="123"/>
      <c r="F2780" s="123"/>
      <c r="I2780" s="123"/>
      <c r="J2780" s="123"/>
      <c r="K2780" s="124"/>
      <c r="L2780" s="110"/>
      <c r="M2780" s="110"/>
      <c r="N2780" s="110"/>
      <c r="O2780" s="145"/>
      <c r="P2780" s="110"/>
    </row>
    <row r="2781" spans="2:16" x14ac:dyDescent="0.25">
      <c r="B2781" s="123"/>
      <c r="C2781" s="123"/>
      <c r="D2781" s="123"/>
      <c r="F2781" s="123"/>
      <c r="I2781" s="123"/>
      <c r="J2781" s="123"/>
      <c r="K2781" s="124"/>
      <c r="L2781" s="110"/>
      <c r="M2781" s="110"/>
      <c r="N2781" s="110"/>
      <c r="O2781" s="145"/>
      <c r="P2781" s="110"/>
    </row>
    <row r="2782" spans="2:16" x14ac:dyDescent="0.25">
      <c r="B2782" s="123"/>
      <c r="C2782" s="123"/>
      <c r="D2782" s="123"/>
      <c r="F2782" s="123"/>
      <c r="I2782" s="123"/>
      <c r="J2782" s="123"/>
      <c r="K2782" s="124"/>
      <c r="L2782" s="110"/>
      <c r="M2782" s="110"/>
      <c r="N2782" s="110"/>
      <c r="O2782" s="145"/>
      <c r="P2782" s="110"/>
    </row>
    <row r="2783" spans="2:16" x14ac:dyDescent="0.25">
      <c r="B2783" s="123"/>
      <c r="C2783" s="123"/>
      <c r="D2783" s="123"/>
      <c r="F2783" s="123"/>
      <c r="I2783" s="123"/>
      <c r="J2783" s="123"/>
      <c r="K2783" s="124"/>
      <c r="L2783" s="110"/>
      <c r="M2783" s="110"/>
      <c r="N2783" s="110"/>
      <c r="O2783" s="145"/>
      <c r="P2783" s="110"/>
    </row>
    <row r="2784" spans="2:16" x14ac:dyDescent="0.25">
      <c r="B2784" s="123"/>
      <c r="C2784" s="123"/>
      <c r="D2784" s="123"/>
      <c r="F2784" s="123"/>
      <c r="I2784" s="123"/>
      <c r="J2784" s="123"/>
      <c r="K2784" s="124"/>
      <c r="L2784" s="110"/>
      <c r="M2784" s="110"/>
      <c r="N2784" s="110"/>
      <c r="O2784" s="145"/>
      <c r="P2784" s="110"/>
    </row>
    <row r="2785" spans="2:16" x14ac:dyDescent="0.25">
      <c r="B2785" s="123"/>
      <c r="C2785" s="123"/>
      <c r="D2785" s="123"/>
      <c r="F2785" s="123"/>
      <c r="I2785" s="123"/>
      <c r="J2785" s="123"/>
      <c r="K2785" s="124"/>
      <c r="L2785" s="110"/>
      <c r="M2785" s="110"/>
      <c r="N2785" s="110"/>
      <c r="O2785" s="145"/>
      <c r="P2785" s="110"/>
    </row>
    <row r="2786" spans="2:16" x14ac:dyDescent="0.25">
      <c r="B2786" s="123"/>
      <c r="C2786" s="123"/>
      <c r="D2786" s="123"/>
      <c r="F2786" s="123"/>
      <c r="I2786" s="123"/>
      <c r="J2786" s="123"/>
      <c r="K2786" s="124"/>
      <c r="L2786" s="110"/>
      <c r="M2786" s="110"/>
      <c r="N2786" s="110"/>
      <c r="O2786" s="145"/>
      <c r="P2786" s="110"/>
    </row>
    <row r="2787" spans="2:16" x14ac:dyDescent="0.25">
      <c r="B2787" s="123"/>
      <c r="C2787" s="123"/>
      <c r="D2787" s="123"/>
      <c r="F2787" s="123"/>
      <c r="I2787" s="123"/>
      <c r="J2787" s="123"/>
      <c r="K2787" s="124"/>
      <c r="L2787" s="110"/>
      <c r="M2787" s="110"/>
      <c r="N2787" s="110"/>
      <c r="O2787" s="145"/>
      <c r="P2787" s="110"/>
    </row>
    <row r="2788" spans="2:16" x14ac:dyDescent="0.25">
      <c r="B2788" s="123"/>
      <c r="C2788" s="123"/>
      <c r="D2788" s="123"/>
      <c r="F2788" s="123"/>
      <c r="I2788" s="123"/>
      <c r="J2788" s="123"/>
      <c r="K2788" s="124"/>
      <c r="L2788" s="110"/>
      <c r="M2788" s="110"/>
      <c r="N2788" s="110"/>
      <c r="O2788" s="145"/>
      <c r="P2788" s="110"/>
    </row>
    <row r="2789" spans="2:16" x14ac:dyDescent="0.25">
      <c r="B2789" s="123"/>
      <c r="C2789" s="123"/>
      <c r="D2789" s="123"/>
      <c r="F2789" s="123"/>
      <c r="I2789" s="123"/>
      <c r="J2789" s="123"/>
      <c r="K2789" s="124"/>
      <c r="L2789" s="110"/>
      <c r="M2789" s="110"/>
      <c r="N2789" s="110"/>
      <c r="O2789" s="145"/>
      <c r="P2789" s="110"/>
    </row>
    <row r="2790" spans="2:16" x14ac:dyDescent="0.25">
      <c r="B2790" s="123"/>
      <c r="C2790" s="123"/>
      <c r="D2790" s="123"/>
      <c r="F2790" s="123"/>
      <c r="I2790" s="123"/>
      <c r="J2790" s="123"/>
      <c r="K2790" s="124"/>
      <c r="L2790" s="110"/>
      <c r="M2790" s="110"/>
      <c r="N2790" s="110"/>
      <c r="O2790" s="145"/>
      <c r="P2790" s="110"/>
    </row>
    <row r="2791" spans="2:16" x14ac:dyDescent="0.25">
      <c r="B2791" s="123"/>
      <c r="C2791" s="123"/>
      <c r="D2791" s="123"/>
      <c r="F2791" s="123"/>
      <c r="I2791" s="123"/>
      <c r="J2791" s="123"/>
      <c r="K2791" s="124"/>
      <c r="L2791" s="110"/>
      <c r="M2791" s="110"/>
      <c r="N2791" s="110"/>
      <c r="O2791" s="145"/>
      <c r="P2791" s="110"/>
    </row>
    <row r="2792" spans="2:16" x14ac:dyDescent="0.25">
      <c r="B2792" s="123"/>
      <c r="C2792" s="123"/>
      <c r="D2792" s="123"/>
      <c r="F2792" s="123"/>
      <c r="I2792" s="123"/>
      <c r="J2792" s="123"/>
      <c r="K2792" s="124"/>
      <c r="L2792" s="110"/>
      <c r="M2792" s="110"/>
      <c r="N2792" s="110"/>
      <c r="O2792" s="145"/>
      <c r="P2792" s="110"/>
    </row>
    <row r="2793" spans="2:16" x14ac:dyDescent="0.25">
      <c r="B2793" s="123"/>
      <c r="C2793" s="123"/>
      <c r="D2793" s="123"/>
      <c r="F2793" s="123"/>
      <c r="I2793" s="123"/>
      <c r="J2793" s="123"/>
      <c r="K2793" s="124"/>
      <c r="L2793" s="110"/>
      <c r="M2793" s="110"/>
      <c r="N2793" s="110"/>
      <c r="O2793" s="145"/>
      <c r="P2793" s="110"/>
    </row>
    <row r="2794" spans="2:16" x14ac:dyDescent="0.25">
      <c r="B2794" s="123"/>
      <c r="C2794" s="123"/>
      <c r="D2794" s="123"/>
      <c r="F2794" s="123"/>
      <c r="I2794" s="123"/>
      <c r="J2794" s="123"/>
      <c r="K2794" s="124"/>
      <c r="L2794" s="110"/>
      <c r="M2794" s="110"/>
      <c r="N2794" s="110"/>
      <c r="O2794" s="145"/>
      <c r="P2794" s="110"/>
    </row>
    <row r="2795" spans="2:16" x14ac:dyDescent="0.25">
      <c r="B2795" s="123"/>
      <c r="C2795" s="123"/>
      <c r="D2795" s="123"/>
      <c r="F2795" s="123"/>
      <c r="I2795" s="123"/>
      <c r="J2795" s="123"/>
      <c r="K2795" s="124"/>
      <c r="L2795" s="110"/>
      <c r="M2795" s="110"/>
      <c r="N2795" s="110"/>
      <c r="O2795" s="145"/>
      <c r="P2795" s="110"/>
    </row>
    <row r="2796" spans="2:16" x14ac:dyDescent="0.25">
      <c r="B2796" s="123"/>
      <c r="C2796" s="123"/>
      <c r="D2796" s="123"/>
      <c r="F2796" s="123"/>
      <c r="I2796" s="123"/>
      <c r="J2796" s="123"/>
      <c r="K2796" s="124"/>
      <c r="L2796" s="110"/>
      <c r="M2796" s="110"/>
      <c r="N2796" s="110"/>
      <c r="O2796" s="145"/>
      <c r="P2796" s="110"/>
    </row>
    <row r="2797" spans="2:16" x14ac:dyDescent="0.25">
      <c r="B2797" s="123"/>
      <c r="C2797" s="123"/>
      <c r="D2797" s="123"/>
      <c r="F2797" s="123"/>
      <c r="I2797" s="123"/>
      <c r="J2797" s="123"/>
      <c r="K2797" s="124"/>
      <c r="L2797" s="110"/>
      <c r="M2797" s="110"/>
      <c r="N2797" s="110"/>
      <c r="O2797" s="145"/>
      <c r="P2797" s="110"/>
    </row>
    <row r="2798" spans="2:16" x14ac:dyDescent="0.25">
      <c r="B2798" s="123"/>
      <c r="C2798" s="123"/>
      <c r="D2798" s="123"/>
      <c r="F2798" s="123"/>
      <c r="I2798" s="123"/>
      <c r="J2798" s="123"/>
      <c r="K2798" s="124"/>
      <c r="L2798" s="110"/>
      <c r="M2798" s="110"/>
      <c r="N2798" s="110"/>
      <c r="O2798" s="145"/>
      <c r="P2798" s="110"/>
    </row>
    <row r="2799" spans="2:16" x14ac:dyDescent="0.25">
      <c r="B2799" s="123"/>
      <c r="C2799" s="123"/>
      <c r="D2799" s="123"/>
      <c r="F2799" s="123"/>
      <c r="I2799" s="123"/>
      <c r="J2799" s="123"/>
      <c r="K2799" s="124"/>
      <c r="L2799" s="110"/>
      <c r="M2799" s="110"/>
      <c r="N2799" s="110"/>
      <c r="O2799" s="145"/>
      <c r="P2799" s="110"/>
    </row>
    <row r="2800" spans="2:16" x14ac:dyDescent="0.25">
      <c r="B2800" s="123"/>
      <c r="C2800" s="123"/>
      <c r="D2800" s="123"/>
      <c r="F2800" s="123"/>
      <c r="I2800" s="123"/>
      <c r="J2800" s="123"/>
      <c r="K2800" s="124"/>
      <c r="L2800" s="110"/>
      <c r="M2800" s="110"/>
      <c r="N2800" s="110"/>
      <c r="O2800" s="145"/>
      <c r="P2800" s="110"/>
    </row>
    <row r="2801" spans="2:16" x14ac:dyDescent="0.25">
      <c r="B2801" s="123"/>
      <c r="C2801" s="123"/>
      <c r="D2801" s="123"/>
      <c r="F2801" s="123"/>
      <c r="I2801" s="123"/>
      <c r="J2801" s="123"/>
      <c r="K2801" s="124"/>
      <c r="L2801" s="110"/>
      <c r="M2801" s="110"/>
      <c r="N2801" s="110"/>
      <c r="O2801" s="145"/>
      <c r="P2801" s="110"/>
    </row>
    <row r="2802" spans="2:16" x14ac:dyDescent="0.25">
      <c r="B2802" s="123"/>
      <c r="C2802" s="123"/>
      <c r="D2802" s="123"/>
      <c r="F2802" s="123"/>
      <c r="I2802" s="123"/>
      <c r="J2802" s="123"/>
      <c r="K2802" s="124"/>
      <c r="L2802" s="110"/>
      <c r="M2802" s="110"/>
      <c r="N2802" s="110"/>
      <c r="O2802" s="145"/>
      <c r="P2802" s="110"/>
    </row>
    <row r="2803" spans="2:16" x14ac:dyDescent="0.25">
      <c r="B2803" s="123"/>
      <c r="C2803" s="123"/>
      <c r="D2803" s="123"/>
      <c r="F2803" s="123"/>
      <c r="I2803" s="123"/>
      <c r="J2803" s="123"/>
      <c r="K2803" s="124"/>
      <c r="L2803" s="110"/>
      <c r="M2803" s="110"/>
      <c r="N2803" s="110"/>
      <c r="O2803" s="145"/>
      <c r="P2803" s="110"/>
    </row>
    <row r="2804" spans="2:16" x14ac:dyDescent="0.25">
      <c r="B2804" s="123"/>
      <c r="C2804" s="123"/>
      <c r="D2804" s="123"/>
      <c r="F2804" s="123"/>
      <c r="I2804" s="123"/>
      <c r="J2804" s="123"/>
      <c r="K2804" s="124"/>
      <c r="L2804" s="110"/>
      <c r="M2804" s="110"/>
      <c r="N2804" s="110"/>
      <c r="O2804" s="145"/>
      <c r="P2804" s="110"/>
    </row>
    <row r="2805" spans="2:16" x14ac:dyDescent="0.25">
      <c r="B2805" s="123"/>
      <c r="C2805" s="123"/>
      <c r="D2805" s="123"/>
      <c r="F2805" s="123"/>
      <c r="I2805" s="123"/>
      <c r="J2805" s="123"/>
      <c r="K2805" s="124"/>
      <c r="L2805" s="110"/>
      <c r="M2805" s="110"/>
      <c r="N2805" s="110"/>
      <c r="O2805" s="145"/>
      <c r="P2805" s="110"/>
    </row>
    <row r="2806" spans="2:16" x14ac:dyDescent="0.25">
      <c r="B2806" s="123"/>
      <c r="C2806" s="123"/>
      <c r="D2806" s="123"/>
      <c r="F2806" s="123"/>
      <c r="I2806" s="123"/>
      <c r="J2806" s="123"/>
      <c r="K2806" s="124"/>
      <c r="L2806" s="110"/>
      <c r="M2806" s="110"/>
      <c r="N2806" s="110"/>
      <c r="O2806" s="145"/>
      <c r="P2806" s="110"/>
    </row>
    <row r="2807" spans="2:16" x14ac:dyDescent="0.25">
      <c r="B2807" s="123"/>
      <c r="C2807" s="123"/>
      <c r="D2807" s="123"/>
      <c r="F2807" s="123"/>
      <c r="I2807" s="123"/>
      <c r="J2807" s="123"/>
      <c r="K2807" s="124"/>
      <c r="L2807" s="110"/>
      <c r="M2807" s="110"/>
      <c r="N2807" s="110"/>
      <c r="O2807" s="145"/>
      <c r="P2807" s="110"/>
    </row>
    <row r="2808" spans="2:16" x14ac:dyDescent="0.25">
      <c r="B2808" s="123"/>
      <c r="C2808" s="123"/>
      <c r="D2808" s="123"/>
      <c r="F2808" s="123"/>
      <c r="I2808" s="123"/>
      <c r="J2808" s="123"/>
      <c r="K2808" s="124"/>
      <c r="L2808" s="110"/>
      <c r="M2808" s="110"/>
      <c r="N2808" s="110"/>
      <c r="O2808" s="145"/>
      <c r="P2808" s="110"/>
    </row>
    <row r="2809" spans="2:16" x14ac:dyDescent="0.25">
      <c r="B2809" s="123"/>
      <c r="C2809" s="123"/>
      <c r="D2809" s="123"/>
      <c r="F2809" s="123"/>
      <c r="I2809" s="123"/>
      <c r="J2809" s="123"/>
      <c r="K2809" s="124"/>
      <c r="L2809" s="110"/>
      <c r="M2809" s="110"/>
      <c r="N2809" s="110"/>
      <c r="O2809" s="145"/>
      <c r="P2809" s="110"/>
    </row>
    <row r="2810" spans="2:16" x14ac:dyDescent="0.25">
      <c r="B2810" s="123"/>
      <c r="C2810" s="123"/>
      <c r="D2810" s="123"/>
      <c r="F2810" s="123"/>
      <c r="I2810" s="123"/>
      <c r="J2810" s="123"/>
      <c r="K2810" s="124"/>
      <c r="L2810" s="110"/>
      <c r="M2810" s="110"/>
      <c r="N2810" s="110"/>
      <c r="O2810" s="145"/>
      <c r="P2810" s="110"/>
    </row>
    <row r="2811" spans="2:16" x14ac:dyDescent="0.25">
      <c r="B2811" s="123"/>
      <c r="C2811" s="123"/>
      <c r="D2811" s="123"/>
      <c r="F2811" s="123"/>
      <c r="I2811" s="123"/>
      <c r="J2811" s="123"/>
      <c r="K2811" s="124"/>
      <c r="L2811" s="110"/>
      <c r="M2811" s="110"/>
      <c r="N2811" s="110"/>
      <c r="O2811" s="145"/>
      <c r="P2811" s="110"/>
    </row>
    <row r="2812" spans="2:16" x14ac:dyDescent="0.25">
      <c r="B2812" s="123"/>
      <c r="C2812" s="123"/>
      <c r="D2812" s="123"/>
      <c r="F2812" s="123"/>
      <c r="I2812" s="123"/>
      <c r="J2812" s="123"/>
      <c r="K2812" s="124"/>
      <c r="L2812" s="110"/>
      <c r="M2812" s="110"/>
      <c r="N2812" s="110"/>
      <c r="O2812" s="145"/>
      <c r="P2812" s="110"/>
    </row>
    <row r="2813" spans="2:16" x14ac:dyDescent="0.25">
      <c r="B2813" s="123"/>
      <c r="C2813" s="123"/>
      <c r="D2813" s="123"/>
      <c r="F2813" s="123"/>
      <c r="I2813" s="123"/>
      <c r="J2813" s="123"/>
      <c r="K2813" s="124"/>
      <c r="L2813" s="110"/>
      <c r="M2813" s="110"/>
      <c r="N2813" s="110"/>
      <c r="O2813" s="145"/>
      <c r="P2813" s="110"/>
    </row>
    <row r="2814" spans="2:16" x14ac:dyDescent="0.25">
      <c r="B2814" s="123"/>
      <c r="C2814" s="123"/>
      <c r="D2814" s="123"/>
      <c r="F2814" s="123"/>
      <c r="I2814" s="123"/>
      <c r="J2814" s="123"/>
      <c r="K2814" s="124"/>
      <c r="L2814" s="110"/>
      <c r="M2814" s="110"/>
      <c r="N2814" s="110"/>
      <c r="O2814" s="145"/>
      <c r="P2814" s="110"/>
    </row>
    <row r="2815" spans="2:16" x14ac:dyDescent="0.25">
      <c r="B2815" s="123"/>
      <c r="C2815" s="123"/>
      <c r="D2815" s="123"/>
      <c r="F2815" s="123"/>
      <c r="I2815" s="123"/>
      <c r="J2815" s="123"/>
      <c r="K2815" s="124"/>
      <c r="L2815" s="110"/>
      <c r="M2815" s="110"/>
      <c r="N2815" s="110"/>
      <c r="O2815" s="145"/>
      <c r="P2815" s="110"/>
    </row>
    <row r="2816" spans="2:16" x14ac:dyDescent="0.25">
      <c r="B2816" s="123"/>
      <c r="C2816" s="123"/>
      <c r="D2816" s="123"/>
      <c r="F2816" s="123"/>
      <c r="I2816" s="123"/>
      <c r="J2816" s="123"/>
      <c r="K2816" s="124"/>
      <c r="L2816" s="110"/>
      <c r="M2816" s="110"/>
      <c r="N2816" s="110"/>
      <c r="O2816" s="145"/>
      <c r="P2816" s="110"/>
    </row>
    <row r="2817" spans="2:16" x14ac:dyDescent="0.25">
      <c r="B2817" s="123"/>
      <c r="C2817" s="123"/>
      <c r="D2817" s="123"/>
      <c r="F2817" s="123"/>
      <c r="I2817" s="123"/>
      <c r="J2817" s="123"/>
      <c r="K2817" s="124"/>
      <c r="L2817" s="110"/>
      <c r="M2817" s="110"/>
      <c r="N2817" s="110"/>
      <c r="O2817" s="145"/>
      <c r="P2817" s="110"/>
    </row>
    <row r="2818" spans="2:16" x14ac:dyDescent="0.25">
      <c r="B2818" s="123"/>
      <c r="C2818" s="123"/>
      <c r="D2818" s="123"/>
      <c r="F2818" s="123"/>
      <c r="I2818" s="123"/>
      <c r="J2818" s="123"/>
      <c r="K2818" s="124"/>
      <c r="L2818" s="110"/>
      <c r="M2818" s="110"/>
      <c r="N2818" s="110"/>
      <c r="O2818" s="145"/>
      <c r="P2818" s="110"/>
    </row>
    <row r="2819" spans="2:16" x14ac:dyDescent="0.25">
      <c r="B2819" s="123"/>
      <c r="C2819" s="123"/>
      <c r="D2819" s="123"/>
      <c r="F2819" s="123"/>
      <c r="I2819" s="123"/>
      <c r="J2819" s="123"/>
      <c r="K2819" s="124"/>
      <c r="L2819" s="110"/>
      <c r="M2819" s="110"/>
      <c r="N2819" s="110"/>
      <c r="O2819" s="145"/>
      <c r="P2819" s="110"/>
    </row>
    <row r="2820" spans="2:16" x14ac:dyDescent="0.25">
      <c r="B2820" s="123"/>
      <c r="C2820" s="123"/>
      <c r="D2820" s="123"/>
      <c r="F2820" s="123"/>
      <c r="I2820" s="123"/>
      <c r="J2820" s="123"/>
      <c r="K2820" s="124"/>
      <c r="L2820" s="110"/>
      <c r="M2820" s="110"/>
      <c r="N2820" s="110"/>
      <c r="O2820" s="145"/>
      <c r="P2820" s="110"/>
    </row>
    <row r="2821" spans="2:16" x14ac:dyDescent="0.25">
      <c r="B2821" s="123"/>
      <c r="C2821" s="123"/>
      <c r="D2821" s="123"/>
      <c r="F2821" s="123"/>
      <c r="I2821" s="123"/>
      <c r="J2821" s="123"/>
      <c r="K2821" s="124"/>
      <c r="L2821" s="110"/>
      <c r="M2821" s="110"/>
      <c r="N2821" s="110"/>
      <c r="O2821" s="145"/>
      <c r="P2821" s="110"/>
    </row>
    <row r="2822" spans="2:16" x14ac:dyDescent="0.25">
      <c r="B2822" s="123"/>
      <c r="C2822" s="123"/>
      <c r="D2822" s="123"/>
      <c r="F2822" s="123"/>
      <c r="I2822" s="123"/>
      <c r="J2822" s="123"/>
      <c r="K2822" s="124"/>
      <c r="L2822" s="110"/>
      <c r="M2822" s="110"/>
      <c r="N2822" s="110"/>
      <c r="O2822" s="145"/>
      <c r="P2822" s="110"/>
    </row>
    <row r="2823" spans="2:16" x14ac:dyDescent="0.25">
      <c r="B2823" s="123"/>
      <c r="C2823" s="123"/>
      <c r="D2823" s="123"/>
      <c r="F2823" s="123"/>
      <c r="I2823" s="123"/>
      <c r="J2823" s="123"/>
      <c r="K2823" s="124"/>
      <c r="L2823" s="110"/>
      <c r="M2823" s="110"/>
      <c r="N2823" s="110"/>
      <c r="O2823" s="145"/>
      <c r="P2823" s="110"/>
    </row>
    <row r="2824" spans="2:16" x14ac:dyDescent="0.25">
      <c r="B2824" s="123"/>
      <c r="C2824" s="123"/>
      <c r="D2824" s="123"/>
      <c r="F2824" s="123"/>
      <c r="I2824" s="123"/>
      <c r="J2824" s="123"/>
      <c r="K2824" s="124"/>
      <c r="L2824" s="110"/>
      <c r="M2824" s="110"/>
      <c r="N2824" s="110"/>
      <c r="O2824" s="145"/>
      <c r="P2824" s="110"/>
    </row>
    <row r="2825" spans="2:16" x14ac:dyDescent="0.25">
      <c r="B2825" s="123"/>
      <c r="C2825" s="123"/>
      <c r="D2825" s="123"/>
      <c r="F2825" s="123"/>
      <c r="I2825" s="123"/>
      <c r="J2825" s="123"/>
      <c r="K2825" s="124"/>
      <c r="L2825" s="110"/>
      <c r="M2825" s="110"/>
      <c r="N2825" s="110"/>
      <c r="O2825" s="145"/>
      <c r="P2825" s="110"/>
    </row>
    <row r="2826" spans="2:16" x14ac:dyDescent="0.25">
      <c r="B2826" s="123"/>
      <c r="C2826" s="123"/>
      <c r="D2826" s="123"/>
      <c r="F2826" s="123"/>
      <c r="I2826" s="123"/>
      <c r="J2826" s="123"/>
      <c r="K2826" s="124"/>
      <c r="L2826" s="110"/>
      <c r="M2826" s="110"/>
      <c r="N2826" s="110"/>
      <c r="O2826" s="145"/>
      <c r="P2826" s="110"/>
    </row>
    <row r="2827" spans="2:16" x14ac:dyDescent="0.25">
      <c r="B2827" s="123"/>
      <c r="C2827" s="123"/>
      <c r="D2827" s="123"/>
      <c r="F2827" s="123"/>
      <c r="I2827" s="123"/>
      <c r="J2827" s="123"/>
      <c r="K2827" s="124"/>
      <c r="L2827" s="110"/>
      <c r="M2827" s="110"/>
      <c r="N2827" s="110"/>
      <c r="O2827" s="145"/>
      <c r="P2827" s="110"/>
    </row>
    <row r="2828" spans="2:16" x14ac:dyDescent="0.25">
      <c r="B2828" s="123"/>
      <c r="C2828" s="123"/>
      <c r="D2828" s="123"/>
      <c r="F2828" s="123"/>
      <c r="I2828" s="123"/>
      <c r="J2828" s="123"/>
      <c r="K2828" s="124"/>
      <c r="L2828" s="110"/>
      <c r="M2828" s="110"/>
      <c r="N2828" s="110"/>
      <c r="O2828" s="145"/>
      <c r="P2828" s="110"/>
    </row>
    <row r="2829" spans="2:16" x14ac:dyDescent="0.25">
      <c r="B2829" s="123"/>
      <c r="C2829" s="123"/>
      <c r="D2829" s="123"/>
      <c r="F2829" s="123"/>
      <c r="I2829" s="123"/>
      <c r="J2829" s="123"/>
      <c r="K2829" s="124"/>
      <c r="L2829" s="110"/>
      <c r="M2829" s="110"/>
      <c r="N2829" s="110"/>
      <c r="O2829" s="145"/>
      <c r="P2829" s="110"/>
    </row>
    <row r="2830" spans="2:16" x14ac:dyDescent="0.25">
      <c r="B2830" s="123"/>
      <c r="C2830" s="123"/>
      <c r="D2830" s="123"/>
      <c r="F2830" s="123"/>
      <c r="I2830" s="123"/>
      <c r="J2830" s="123"/>
      <c r="K2830" s="124"/>
      <c r="L2830" s="110"/>
      <c r="M2830" s="110"/>
      <c r="N2830" s="110"/>
      <c r="O2830" s="145"/>
      <c r="P2830" s="110"/>
    </row>
    <row r="2831" spans="2:16" x14ac:dyDescent="0.25">
      <c r="B2831" s="123"/>
      <c r="C2831" s="123"/>
      <c r="D2831" s="123"/>
      <c r="F2831" s="123"/>
      <c r="I2831" s="123"/>
      <c r="J2831" s="123"/>
      <c r="K2831" s="124"/>
      <c r="L2831" s="110"/>
      <c r="M2831" s="110"/>
      <c r="N2831" s="110"/>
      <c r="O2831" s="145"/>
      <c r="P2831" s="110"/>
    </row>
    <row r="2832" spans="2:16" x14ac:dyDescent="0.25">
      <c r="B2832" s="123"/>
      <c r="C2832" s="123"/>
      <c r="D2832" s="123"/>
      <c r="F2832" s="123"/>
      <c r="I2832" s="123"/>
      <c r="J2832" s="123"/>
      <c r="K2832" s="124"/>
      <c r="L2832" s="110"/>
      <c r="M2832" s="110"/>
      <c r="N2832" s="110"/>
      <c r="O2832" s="145"/>
      <c r="P2832" s="110"/>
    </row>
    <row r="2833" spans="2:16" x14ac:dyDescent="0.25">
      <c r="B2833" s="123"/>
      <c r="C2833" s="123"/>
      <c r="D2833" s="123"/>
      <c r="F2833" s="123"/>
      <c r="I2833" s="123"/>
      <c r="J2833" s="123"/>
      <c r="K2833" s="124"/>
      <c r="L2833" s="110"/>
      <c r="M2833" s="110"/>
      <c r="N2833" s="110"/>
      <c r="O2833" s="145"/>
      <c r="P2833" s="110"/>
    </row>
    <row r="2834" spans="2:16" x14ac:dyDescent="0.25">
      <c r="B2834" s="123"/>
      <c r="C2834" s="123"/>
      <c r="D2834" s="123"/>
      <c r="F2834" s="123"/>
      <c r="I2834" s="123"/>
      <c r="J2834" s="123"/>
      <c r="K2834" s="124"/>
      <c r="L2834" s="110"/>
      <c r="M2834" s="110"/>
      <c r="N2834" s="110"/>
      <c r="O2834" s="145"/>
      <c r="P2834" s="110"/>
    </row>
    <row r="2835" spans="2:16" x14ac:dyDescent="0.25">
      <c r="B2835" s="123"/>
      <c r="C2835" s="123"/>
      <c r="D2835" s="123"/>
      <c r="F2835" s="123"/>
      <c r="I2835" s="123"/>
      <c r="J2835" s="123"/>
      <c r="K2835" s="124"/>
      <c r="L2835" s="110"/>
      <c r="M2835" s="110"/>
      <c r="N2835" s="110"/>
      <c r="O2835" s="145"/>
      <c r="P2835" s="110"/>
    </row>
    <row r="2836" spans="2:16" x14ac:dyDescent="0.25">
      <c r="B2836" s="123"/>
      <c r="C2836" s="123"/>
      <c r="D2836" s="123"/>
      <c r="F2836" s="123"/>
      <c r="I2836" s="123"/>
      <c r="J2836" s="123"/>
      <c r="K2836" s="124"/>
      <c r="L2836" s="110"/>
      <c r="M2836" s="110"/>
      <c r="N2836" s="110"/>
      <c r="O2836" s="145"/>
      <c r="P2836" s="110"/>
    </row>
    <row r="2837" spans="2:16" x14ac:dyDescent="0.25">
      <c r="B2837" s="123"/>
      <c r="C2837" s="123"/>
      <c r="D2837" s="123"/>
      <c r="F2837" s="123"/>
      <c r="I2837" s="123"/>
      <c r="J2837" s="123"/>
      <c r="K2837" s="124"/>
      <c r="L2837" s="110"/>
      <c r="M2837" s="110"/>
      <c r="N2837" s="110"/>
      <c r="O2837" s="145"/>
      <c r="P2837" s="110"/>
    </row>
    <row r="2838" spans="2:16" x14ac:dyDescent="0.25">
      <c r="B2838" s="123"/>
      <c r="C2838" s="123"/>
      <c r="D2838" s="123"/>
      <c r="F2838" s="123"/>
      <c r="I2838" s="123"/>
      <c r="J2838" s="123"/>
      <c r="K2838" s="124"/>
      <c r="L2838" s="110"/>
      <c r="M2838" s="110"/>
      <c r="N2838" s="110"/>
      <c r="O2838" s="145"/>
      <c r="P2838" s="110"/>
    </row>
    <row r="2839" spans="2:16" x14ac:dyDescent="0.25">
      <c r="B2839" s="123"/>
      <c r="C2839" s="123"/>
      <c r="D2839" s="123"/>
      <c r="F2839" s="123"/>
      <c r="I2839" s="123"/>
      <c r="J2839" s="123"/>
      <c r="K2839" s="124"/>
      <c r="L2839" s="110"/>
      <c r="M2839" s="110"/>
      <c r="N2839" s="110"/>
      <c r="O2839" s="145"/>
      <c r="P2839" s="110"/>
    </row>
    <row r="2840" spans="2:16" x14ac:dyDescent="0.25">
      <c r="B2840" s="123"/>
      <c r="C2840" s="123"/>
      <c r="D2840" s="123"/>
      <c r="F2840" s="123"/>
      <c r="I2840" s="123"/>
      <c r="J2840" s="123"/>
      <c r="K2840" s="124"/>
      <c r="L2840" s="110"/>
      <c r="M2840" s="110"/>
      <c r="N2840" s="110"/>
      <c r="O2840" s="145"/>
      <c r="P2840" s="110"/>
    </row>
    <row r="2841" spans="2:16" x14ac:dyDescent="0.25">
      <c r="B2841" s="123"/>
      <c r="C2841" s="123"/>
      <c r="D2841" s="123"/>
      <c r="F2841" s="123"/>
      <c r="I2841" s="123"/>
      <c r="J2841" s="123"/>
      <c r="K2841" s="124"/>
      <c r="L2841" s="110"/>
      <c r="M2841" s="110"/>
      <c r="N2841" s="110"/>
      <c r="O2841" s="145"/>
      <c r="P2841" s="110"/>
    </row>
    <row r="2842" spans="2:16" x14ac:dyDescent="0.25">
      <c r="B2842" s="123"/>
      <c r="C2842" s="123"/>
      <c r="D2842" s="123"/>
      <c r="F2842" s="123"/>
      <c r="I2842" s="123"/>
      <c r="J2842" s="123"/>
      <c r="K2842" s="124"/>
      <c r="L2842" s="110"/>
      <c r="M2842" s="110"/>
      <c r="N2842" s="110"/>
      <c r="O2842" s="145"/>
      <c r="P2842" s="110"/>
    </row>
    <row r="2843" spans="2:16" x14ac:dyDescent="0.25">
      <c r="B2843" s="123"/>
      <c r="C2843" s="123"/>
      <c r="D2843" s="123"/>
      <c r="F2843" s="123"/>
      <c r="I2843" s="123"/>
      <c r="J2843" s="123"/>
      <c r="K2843" s="124"/>
      <c r="L2843" s="110"/>
      <c r="M2843" s="110"/>
      <c r="N2843" s="110"/>
      <c r="O2843" s="145"/>
      <c r="P2843" s="110"/>
    </row>
    <row r="2844" spans="2:16" x14ac:dyDescent="0.25">
      <c r="B2844" s="123"/>
      <c r="C2844" s="123"/>
      <c r="D2844" s="123"/>
      <c r="F2844" s="123"/>
      <c r="I2844" s="123"/>
      <c r="J2844" s="123"/>
      <c r="K2844" s="124"/>
      <c r="L2844" s="110"/>
      <c r="M2844" s="110"/>
      <c r="N2844" s="110"/>
      <c r="O2844" s="145"/>
      <c r="P2844" s="110"/>
    </row>
    <row r="2845" spans="2:16" x14ac:dyDescent="0.25">
      <c r="B2845" s="123"/>
      <c r="C2845" s="123"/>
      <c r="D2845" s="123"/>
      <c r="F2845" s="123"/>
      <c r="I2845" s="123"/>
      <c r="J2845" s="123"/>
      <c r="K2845" s="124"/>
      <c r="L2845" s="110"/>
      <c r="M2845" s="110"/>
      <c r="N2845" s="110"/>
      <c r="O2845" s="145"/>
      <c r="P2845" s="110"/>
    </row>
    <row r="2846" spans="2:16" x14ac:dyDescent="0.25">
      <c r="B2846" s="123"/>
      <c r="C2846" s="123"/>
      <c r="D2846" s="123"/>
      <c r="F2846" s="123"/>
      <c r="I2846" s="123"/>
      <c r="J2846" s="123"/>
      <c r="K2846" s="124"/>
      <c r="L2846" s="110"/>
      <c r="M2846" s="110"/>
      <c r="N2846" s="110"/>
      <c r="O2846" s="145"/>
      <c r="P2846" s="110"/>
    </row>
    <row r="2847" spans="2:16" x14ac:dyDescent="0.25">
      <c r="B2847" s="123"/>
      <c r="C2847" s="123"/>
      <c r="D2847" s="123"/>
      <c r="F2847" s="123"/>
      <c r="I2847" s="123"/>
      <c r="J2847" s="123"/>
      <c r="K2847" s="124"/>
      <c r="L2847" s="110"/>
      <c r="M2847" s="110"/>
      <c r="N2847" s="110"/>
      <c r="O2847" s="145"/>
      <c r="P2847" s="110"/>
    </row>
    <row r="2848" spans="2:16" x14ac:dyDescent="0.25">
      <c r="B2848" s="123"/>
      <c r="C2848" s="123"/>
      <c r="D2848" s="123"/>
      <c r="F2848" s="123"/>
      <c r="I2848" s="123"/>
      <c r="J2848" s="123"/>
      <c r="K2848" s="124"/>
      <c r="L2848" s="110"/>
      <c r="M2848" s="110"/>
      <c r="N2848" s="110"/>
      <c r="O2848" s="145"/>
      <c r="P2848" s="110"/>
    </row>
    <row r="2849" spans="2:16" x14ac:dyDescent="0.25">
      <c r="B2849" s="123"/>
      <c r="C2849" s="123"/>
      <c r="D2849" s="123"/>
      <c r="F2849" s="123"/>
      <c r="I2849" s="123"/>
      <c r="J2849" s="123"/>
      <c r="K2849" s="124"/>
      <c r="L2849" s="110"/>
      <c r="M2849" s="110"/>
      <c r="N2849" s="110"/>
      <c r="O2849" s="145"/>
      <c r="P2849" s="110"/>
    </row>
    <row r="2850" spans="2:16" x14ac:dyDescent="0.25">
      <c r="B2850" s="123"/>
      <c r="C2850" s="123"/>
      <c r="D2850" s="123"/>
      <c r="F2850" s="123"/>
      <c r="I2850" s="123"/>
      <c r="J2850" s="123"/>
      <c r="K2850" s="124"/>
      <c r="L2850" s="110"/>
      <c r="M2850" s="110"/>
      <c r="N2850" s="110"/>
      <c r="O2850" s="145"/>
      <c r="P2850" s="110"/>
    </row>
    <row r="2851" spans="2:16" x14ac:dyDescent="0.25">
      <c r="B2851" s="123"/>
      <c r="C2851" s="123"/>
      <c r="D2851" s="123"/>
      <c r="F2851" s="123"/>
      <c r="I2851" s="123"/>
      <c r="J2851" s="123"/>
      <c r="K2851" s="124"/>
      <c r="L2851" s="110"/>
      <c r="M2851" s="110"/>
      <c r="N2851" s="110"/>
      <c r="O2851" s="145"/>
      <c r="P2851" s="110"/>
    </row>
    <row r="2852" spans="2:16" x14ac:dyDescent="0.25">
      <c r="B2852" s="123"/>
      <c r="C2852" s="123"/>
      <c r="D2852" s="123"/>
      <c r="F2852" s="123"/>
      <c r="I2852" s="123"/>
      <c r="J2852" s="123"/>
      <c r="K2852" s="124"/>
      <c r="L2852" s="110"/>
      <c r="M2852" s="110"/>
      <c r="N2852" s="110"/>
      <c r="O2852" s="145"/>
      <c r="P2852" s="110"/>
    </row>
    <row r="2853" spans="2:16" x14ac:dyDescent="0.25">
      <c r="B2853" s="123"/>
      <c r="C2853" s="123"/>
      <c r="D2853" s="123"/>
      <c r="F2853" s="123"/>
      <c r="I2853" s="123"/>
      <c r="J2853" s="123"/>
      <c r="K2853" s="124"/>
      <c r="L2853" s="110"/>
      <c r="M2853" s="110"/>
      <c r="N2853" s="110"/>
      <c r="O2853" s="145"/>
      <c r="P2853" s="110"/>
    </row>
    <row r="2854" spans="2:16" x14ac:dyDescent="0.25">
      <c r="B2854" s="123"/>
      <c r="C2854" s="123"/>
      <c r="D2854" s="123"/>
      <c r="F2854" s="123"/>
      <c r="I2854" s="123"/>
      <c r="J2854" s="123"/>
      <c r="K2854" s="124"/>
      <c r="L2854" s="110"/>
      <c r="M2854" s="110"/>
      <c r="N2854" s="110"/>
      <c r="O2854" s="145"/>
      <c r="P2854" s="110"/>
    </row>
    <row r="2855" spans="2:16" x14ac:dyDescent="0.25">
      <c r="B2855" s="123"/>
      <c r="C2855" s="123"/>
      <c r="D2855" s="123"/>
      <c r="F2855" s="123"/>
      <c r="I2855" s="123"/>
      <c r="J2855" s="123"/>
      <c r="K2855" s="124"/>
      <c r="L2855" s="110"/>
      <c r="M2855" s="110"/>
      <c r="N2855" s="110"/>
      <c r="O2855" s="145"/>
      <c r="P2855" s="110"/>
    </row>
    <row r="2856" spans="2:16" x14ac:dyDescent="0.25">
      <c r="B2856" s="123"/>
      <c r="C2856" s="123"/>
      <c r="D2856" s="123"/>
      <c r="F2856" s="123"/>
      <c r="I2856" s="123"/>
      <c r="J2856" s="123"/>
      <c r="K2856" s="124"/>
      <c r="L2856" s="110"/>
      <c r="M2856" s="110"/>
      <c r="N2856" s="110"/>
      <c r="O2856" s="145"/>
      <c r="P2856" s="110"/>
    </row>
    <row r="2857" spans="2:16" x14ac:dyDescent="0.25">
      <c r="B2857" s="123"/>
      <c r="C2857" s="123"/>
      <c r="D2857" s="123"/>
      <c r="F2857" s="123"/>
      <c r="I2857" s="123"/>
      <c r="J2857" s="123"/>
      <c r="K2857" s="124"/>
      <c r="L2857" s="110"/>
      <c r="M2857" s="110"/>
      <c r="N2857" s="110"/>
      <c r="O2857" s="145"/>
      <c r="P2857" s="110"/>
    </row>
    <row r="2858" spans="2:16" x14ac:dyDescent="0.25">
      <c r="B2858" s="123"/>
      <c r="C2858" s="123"/>
      <c r="D2858" s="123"/>
      <c r="F2858" s="123"/>
      <c r="I2858" s="123"/>
      <c r="J2858" s="123"/>
      <c r="K2858" s="124"/>
      <c r="L2858" s="110"/>
      <c r="M2858" s="110"/>
      <c r="N2858" s="110"/>
      <c r="O2858" s="145"/>
      <c r="P2858" s="110"/>
    </row>
    <row r="2859" spans="2:16" x14ac:dyDescent="0.25">
      <c r="B2859" s="123"/>
      <c r="C2859" s="123"/>
      <c r="D2859" s="123"/>
      <c r="F2859" s="123"/>
      <c r="I2859" s="123"/>
      <c r="J2859" s="123"/>
      <c r="K2859" s="124"/>
      <c r="L2859" s="110"/>
      <c r="M2859" s="110"/>
      <c r="N2859" s="110"/>
      <c r="O2859" s="145"/>
      <c r="P2859" s="110"/>
    </row>
    <row r="2860" spans="2:16" x14ac:dyDescent="0.25">
      <c r="B2860" s="123"/>
      <c r="C2860" s="123"/>
      <c r="D2860" s="123"/>
      <c r="F2860" s="123"/>
      <c r="I2860" s="123"/>
      <c r="J2860" s="123"/>
      <c r="K2860" s="124"/>
      <c r="L2860" s="110"/>
      <c r="M2860" s="110"/>
      <c r="N2860" s="110"/>
      <c r="O2860" s="145"/>
      <c r="P2860" s="110"/>
    </row>
    <row r="2861" spans="2:16" x14ac:dyDescent="0.25">
      <c r="B2861" s="123"/>
      <c r="C2861" s="123"/>
      <c r="D2861" s="123"/>
      <c r="F2861" s="123"/>
      <c r="I2861" s="123"/>
      <c r="J2861" s="123"/>
      <c r="K2861" s="124"/>
      <c r="L2861" s="110"/>
      <c r="M2861" s="110"/>
      <c r="N2861" s="110"/>
      <c r="O2861" s="145"/>
      <c r="P2861" s="110"/>
    </row>
    <row r="2862" spans="2:16" x14ac:dyDescent="0.25">
      <c r="B2862" s="123"/>
      <c r="C2862" s="123"/>
      <c r="D2862" s="123"/>
      <c r="F2862" s="123"/>
      <c r="I2862" s="123"/>
      <c r="J2862" s="123"/>
      <c r="K2862" s="124"/>
      <c r="L2862" s="110"/>
      <c r="M2862" s="110"/>
      <c r="N2862" s="110"/>
      <c r="O2862" s="145"/>
      <c r="P2862" s="110"/>
    </row>
    <row r="2863" spans="2:16" x14ac:dyDescent="0.25">
      <c r="B2863" s="123"/>
      <c r="C2863" s="123"/>
      <c r="D2863" s="123"/>
      <c r="F2863" s="123"/>
      <c r="I2863" s="123"/>
      <c r="J2863" s="123"/>
      <c r="K2863" s="124"/>
      <c r="L2863" s="110"/>
      <c r="M2863" s="110"/>
      <c r="N2863" s="110"/>
      <c r="O2863" s="145"/>
      <c r="P2863" s="110"/>
    </row>
    <row r="2864" spans="2:16" x14ac:dyDescent="0.25">
      <c r="B2864" s="123"/>
      <c r="C2864" s="123"/>
      <c r="D2864" s="123"/>
      <c r="F2864" s="123"/>
      <c r="I2864" s="123"/>
      <c r="J2864" s="123"/>
      <c r="K2864" s="124"/>
      <c r="L2864" s="110"/>
      <c r="M2864" s="110"/>
      <c r="N2864" s="110"/>
      <c r="O2864" s="145"/>
      <c r="P2864" s="110"/>
    </row>
    <row r="2865" spans="2:16" x14ac:dyDescent="0.25">
      <c r="B2865" s="123"/>
      <c r="C2865" s="123"/>
      <c r="D2865" s="123"/>
      <c r="F2865" s="123"/>
      <c r="I2865" s="123"/>
      <c r="J2865" s="123"/>
      <c r="K2865" s="124"/>
      <c r="L2865" s="110"/>
      <c r="M2865" s="110"/>
      <c r="N2865" s="110"/>
      <c r="O2865" s="145"/>
      <c r="P2865" s="110"/>
    </row>
    <row r="2866" spans="2:16" x14ac:dyDescent="0.25">
      <c r="B2866" s="123"/>
      <c r="C2866" s="123"/>
      <c r="D2866" s="123"/>
      <c r="F2866" s="123"/>
      <c r="I2866" s="123"/>
      <c r="J2866" s="123"/>
      <c r="K2866" s="124"/>
      <c r="L2866" s="110"/>
      <c r="M2866" s="110"/>
      <c r="N2866" s="110"/>
      <c r="O2866" s="145"/>
      <c r="P2866" s="110"/>
    </row>
    <row r="2867" spans="2:16" x14ac:dyDescent="0.25">
      <c r="B2867" s="123"/>
      <c r="C2867" s="123"/>
      <c r="D2867" s="123"/>
      <c r="F2867" s="123"/>
      <c r="I2867" s="123"/>
      <c r="J2867" s="123"/>
      <c r="K2867" s="124"/>
      <c r="L2867" s="110"/>
      <c r="M2867" s="110"/>
      <c r="N2867" s="110"/>
      <c r="O2867" s="145"/>
      <c r="P2867" s="110"/>
    </row>
    <row r="2868" spans="2:16" x14ac:dyDescent="0.25">
      <c r="B2868" s="123"/>
      <c r="C2868" s="123"/>
      <c r="D2868" s="123"/>
      <c r="F2868" s="123"/>
      <c r="I2868" s="123"/>
      <c r="J2868" s="123"/>
      <c r="K2868" s="124"/>
      <c r="L2868" s="110"/>
      <c r="M2868" s="110"/>
      <c r="N2868" s="110"/>
      <c r="O2868" s="145"/>
      <c r="P2868" s="110"/>
    </row>
    <row r="2869" spans="2:16" x14ac:dyDescent="0.25">
      <c r="B2869" s="123"/>
      <c r="C2869" s="123"/>
      <c r="D2869" s="123"/>
      <c r="F2869" s="123"/>
      <c r="I2869" s="123"/>
      <c r="J2869" s="123"/>
      <c r="K2869" s="124"/>
      <c r="L2869" s="110"/>
      <c r="M2869" s="110"/>
      <c r="N2869" s="110"/>
      <c r="O2869" s="145"/>
      <c r="P2869" s="110"/>
    </row>
    <row r="2870" spans="2:16" x14ac:dyDescent="0.25">
      <c r="B2870" s="123"/>
      <c r="C2870" s="123"/>
      <c r="D2870" s="123"/>
      <c r="F2870" s="123"/>
      <c r="I2870" s="123"/>
      <c r="J2870" s="123"/>
      <c r="K2870" s="124"/>
      <c r="L2870" s="110"/>
      <c r="M2870" s="110"/>
      <c r="N2870" s="110"/>
      <c r="O2870" s="145"/>
      <c r="P2870" s="110"/>
    </row>
    <row r="2871" spans="2:16" x14ac:dyDescent="0.25">
      <c r="B2871" s="123"/>
      <c r="C2871" s="123"/>
      <c r="D2871" s="123"/>
      <c r="F2871" s="123"/>
      <c r="I2871" s="123"/>
      <c r="J2871" s="123"/>
      <c r="K2871" s="124"/>
      <c r="L2871" s="110"/>
      <c r="M2871" s="110"/>
      <c r="N2871" s="110"/>
      <c r="O2871" s="145"/>
      <c r="P2871" s="110"/>
    </row>
    <row r="2872" spans="2:16" x14ac:dyDescent="0.25">
      <c r="B2872" s="123"/>
      <c r="C2872" s="123"/>
      <c r="D2872" s="123"/>
      <c r="F2872" s="123"/>
      <c r="I2872" s="123"/>
      <c r="J2872" s="123"/>
      <c r="K2872" s="124"/>
      <c r="L2872" s="110"/>
      <c r="M2872" s="110"/>
      <c r="N2872" s="110"/>
      <c r="O2872" s="145"/>
      <c r="P2872" s="110"/>
    </row>
    <row r="2873" spans="2:16" x14ac:dyDescent="0.25">
      <c r="B2873" s="123"/>
      <c r="C2873" s="123"/>
      <c r="D2873" s="123"/>
      <c r="F2873" s="123"/>
      <c r="I2873" s="123"/>
      <c r="J2873" s="123"/>
      <c r="K2873" s="124"/>
      <c r="L2873" s="110"/>
      <c r="M2873" s="110"/>
      <c r="N2873" s="110"/>
      <c r="O2873" s="145"/>
      <c r="P2873" s="110"/>
    </row>
    <row r="2874" spans="2:16" x14ac:dyDescent="0.25">
      <c r="B2874" s="123"/>
      <c r="C2874" s="123"/>
      <c r="D2874" s="123"/>
      <c r="F2874" s="123"/>
      <c r="I2874" s="123"/>
      <c r="J2874" s="123"/>
      <c r="K2874" s="124"/>
      <c r="L2874" s="110"/>
      <c r="M2874" s="110"/>
      <c r="N2874" s="110"/>
      <c r="O2874" s="145"/>
      <c r="P2874" s="110"/>
    </row>
    <row r="2875" spans="2:16" x14ac:dyDescent="0.25">
      <c r="B2875" s="123"/>
      <c r="C2875" s="123"/>
      <c r="D2875" s="123"/>
      <c r="F2875" s="123"/>
      <c r="I2875" s="123"/>
      <c r="J2875" s="123"/>
      <c r="K2875" s="124"/>
      <c r="L2875" s="110"/>
      <c r="M2875" s="110"/>
      <c r="N2875" s="110"/>
      <c r="O2875" s="145"/>
      <c r="P2875" s="110"/>
    </row>
    <row r="2876" spans="2:16" x14ac:dyDescent="0.25">
      <c r="B2876" s="123"/>
      <c r="C2876" s="123"/>
      <c r="D2876" s="123"/>
      <c r="F2876" s="123"/>
      <c r="I2876" s="123"/>
      <c r="J2876" s="123"/>
      <c r="K2876" s="124"/>
      <c r="L2876" s="110"/>
      <c r="M2876" s="110"/>
      <c r="N2876" s="110"/>
      <c r="O2876" s="145"/>
      <c r="P2876" s="110"/>
    </row>
    <row r="2877" spans="2:16" x14ac:dyDescent="0.25">
      <c r="B2877" s="123"/>
      <c r="C2877" s="123"/>
      <c r="D2877" s="123"/>
      <c r="F2877" s="123"/>
      <c r="I2877" s="123"/>
      <c r="J2877" s="123"/>
      <c r="K2877" s="124"/>
      <c r="L2877" s="110"/>
      <c r="M2877" s="110"/>
      <c r="N2877" s="110"/>
      <c r="O2877" s="145"/>
      <c r="P2877" s="110"/>
    </row>
    <row r="2878" spans="2:16" x14ac:dyDescent="0.25">
      <c r="B2878" s="123"/>
      <c r="C2878" s="123"/>
      <c r="D2878" s="123"/>
      <c r="F2878" s="123"/>
      <c r="I2878" s="123"/>
      <c r="J2878" s="123"/>
      <c r="K2878" s="124"/>
      <c r="L2878" s="110"/>
      <c r="M2878" s="110"/>
      <c r="N2878" s="110"/>
      <c r="O2878" s="145"/>
      <c r="P2878" s="110"/>
    </row>
    <row r="2879" spans="2:16" x14ac:dyDescent="0.25">
      <c r="B2879" s="123"/>
      <c r="C2879" s="123"/>
      <c r="D2879" s="123"/>
      <c r="F2879" s="123"/>
      <c r="I2879" s="123"/>
      <c r="J2879" s="123"/>
      <c r="K2879" s="124"/>
      <c r="L2879" s="110"/>
      <c r="M2879" s="110"/>
      <c r="N2879" s="110"/>
      <c r="O2879" s="145"/>
      <c r="P2879" s="110"/>
    </row>
    <row r="2880" spans="2:16" x14ac:dyDescent="0.25">
      <c r="B2880" s="123"/>
      <c r="C2880" s="123"/>
      <c r="D2880" s="123"/>
      <c r="F2880" s="123"/>
      <c r="I2880" s="123"/>
      <c r="J2880" s="123"/>
      <c r="K2880" s="124"/>
      <c r="L2880" s="110"/>
      <c r="M2880" s="110"/>
      <c r="N2880" s="110"/>
      <c r="O2880" s="145"/>
      <c r="P2880" s="110"/>
    </row>
    <row r="2881" spans="2:16" x14ac:dyDescent="0.25">
      <c r="B2881" s="123"/>
      <c r="C2881" s="123"/>
      <c r="D2881" s="123"/>
      <c r="F2881" s="123"/>
      <c r="I2881" s="123"/>
      <c r="J2881" s="123"/>
      <c r="K2881" s="124"/>
      <c r="L2881" s="110"/>
      <c r="M2881" s="110"/>
      <c r="N2881" s="110"/>
      <c r="O2881" s="145"/>
      <c r="P2881" s="110"/>
    </row>
    <row r="2882" spans="2:16" x14ac:dyDescent="0.25">
      <c r="B2882" s="123"/>
      <c r="C2882" s="123"/>
      <c r="D2882" s="123"/>
      <c r="F2882" s="123"/>
      <c r="I2882" s="123"/>
      <c r="J2882" s="123"/>
      <c r="K2882" s="124"/>
      <c r="L2882" s="110"/>
      <c r="M2882" s="110"/>
      <c r="N2882" s="110"/>
      <c r="O2882" s="145"/>
      <c r="P2882" s="110"/>
    </row>
    <row r="2883" spans="2:16" x14ac:dyDescent="0.25">
      <c r="B2883" s="123"/>
      <c r="C2883" s="123"/>
      <c r="D2883" s="123"/>
      <c r="F2883" s="123"/>
      <c r="I2883" s="123"/>
      <c r="J2883" s="123"/>
      <c r="K2883" s="124"/>
      <c r="L2883" s="110"/>
      <c r="M2883" s="110"/>
      <c r="N2883" s="110"/>
      <c r="O2883" s="145"/>
      <c r="P2883" s="110"/>
    </row>
    <row r="2884" spans="2:16" x14ac:dyDescent="0.25">
      <c r="B2884" s="123"/>
      <c r="C2884" s="123"/>
      <c r="D2884" s="123"/>
      <c r="F2884" s="123"/>
      <c r="I2884" s="123"/>
      <c r="J2884" s="123"/>
      <c r="K2884" s="124"/>
      <c r="L2884" s="110"/>
      <c r="M2884" s="110"/>
      <c r="N2884" s="110"/>
      <c r="O2884" s="145"/>
      <c r="P2884" s="110"/>
    </row>
    <row r="2885" spans="2:16" x14ac:dyDescent="0.25">
      <c r="B2885" s="123"/>
      <c r="C2885" s="123"/>
      <c r="D2885" s="123"/>
      <c r="F2885" s="123"/>
      <c r="I2885" s="123"/>
      <c r="J2885" s="123"/>
      <c r="K2885" s="124"/>
      <c r="L2885" s="110"/>
      <c r="M2885" s="110"/>
      <c r="N2885" s="110"/>
      <c r="O2885" s="145"/>
      <c r="P2885" s="110"/>
    </row>
    <row r="2886" spans="2:16" x14ac:dyDescent="0.25">
      <c r="B2886" s="123"/>
      <c r="C2886" s="123"/>
      <c r="D2886" s="123"/>
      <c r="F2886" s="123"/>
      <c r="I2886" s="123"/>
      <c r="J2886" s="123"/>
      <c r="K2886" s="124"/>
      <c r="L2886" s="110"/>
      <c r="M2886" s="110"/>
      <c r="N2886" s="110"/>
      <c r="O2886" s="145"/>
      <c r="P2886" s="110"/>
    </row>
    <row r="2887" spans="2:16" x14ac:dyDescent="0.25">
      <c r="B2887" s="123"/>
      <c r="C2887" s="123"/>
      <c r="D2887" s="123"/>
      <c r="F2887" s="123"/>
      <c r="I2887" s="123"/>
      <c r="J2887" s="123"/>
      <c r="K2887" s="124"/>
      <c r="L2887" s="110"/>
      <c r="M2887" s="110"/>
      <c r="N2887" s="110"/>
      <c r="O2887" s="145"/>
      <c r="P2887" s="110"/>
    </row>
    <row r="2888" spans="2:16" x14ac:dyDescent="0.25">
      <c r="B2888" s="123"/>
      <c r="C2888" s="123"/>
      <c r="D2888" s="123"/>
      <c r="F2888" s="123"/>
      <c r="I2888" s="123"/>
      <c r="J2888" s="123"/>
      <c r="K2888" s="124"/>
      <c r="L2888" s="110"/>
      <c r="M2888" s="110"/>
      <c r="N2888" s="110"/>
      <c r="O2888" s="145"/>
      <c r="P2888" s="110"/>
    </row>
    <row r="2889" spans="2:16" x14ac:dyDescent="0.25">
      <c r="B2889" s="123"/>
      <c r="C2889" s="123"/>
      <c r="D2889" s="123"/>
      <c r="F2889" s="123"/>
      <c r="I2889" s="123"/>
      <c r="J2889" s="123"/>
      <c r="K2889" s="124"/>
      <c r="L2889" s="110"/>
      <c r="M2889" s="110"/>
      <c r="N2889" s="110"/>
      <c r="O2889" s="145"/>
      <c r="P2889" s="110"/>
    </row>
    <row r="2890" spans="2:16" x14ac:dyDescent="0.25">
      <c r="B2890" s="123"/>
      <c r="C2890" s="123"/>
      <c r="D2890" s="123"/>
      <c r="F2890" s="123"/>
      <c r="I2890" s="123"/>
      <c r="J2890" s="123"/>
      <c r="K2890" s="124"/>
      <c r="L2890" s="110"/>
      <c r="M2890" s="110"/>
      <c r="N2890" s="110"/>
      <c r="O2890" s="145"/>
      <c r="P2890" s="110"/>
    </row>
    <row r="2891" spans="2:16" x14ac:dyDescent="0.25">
      <c r="B2891" s="123"/>
      <c r="C2891" s="123"/>
      <c r="D2891" s="123"/>
      <c r="F2891" s="123"/>
      <c r="I2891" s="123"/>
      <c r="J2891" s="123"/>
      <c r="K2891" s="124"/>
      <c r="L2891" s="110"/>
      <c r="M2891" s="110"/>
      <c r="N2891" s="110"/>
      <c r="O2891" s="145"/>
      <c r="P2891" s="110"/>
    </row>
    <row r="2892" spans="2:16" x14ac:dyDescent="0.25">
      <c r="B2892" s="123"/>
      <c r="C2892" s="123"/>
      <c r="D2892" s="123"/>
      <c r="F2892" s="123"/>
      <c r="I2892" s="123"/>
      <c r="J2892" s="123"/>
      <c r="K2892" s="124"/>
      <c r="L2892" s="110"/>
      <c r="M2892" s="110"/>
      <c r="N2892" s="110"/>
      <c r="O2892" s="145"/>
      <c r="P2892" s="110"/>
    </row>
    <row r="2893" spans="2:16" x14ac:dyDescent="0.25">
      <c r="B2893" s="123"/>
      <c r="C2893" s="123"/>
      <c r="D2893" s="123"/>
      <c r="F2893" s="123"/>
      <c r="I2893" s="123"/>
      <c r="J2893" s="123"/>
      <c r="K2893" s="124"/>
      <c r="L2893" s="110"/>
      <c r="M2893" s="110"/>
      <c r="N2893" s="110"/>
      <c r="O2893" s="145"/>
      <c r="P2893" s="110"/>
    </row>
    <row r="2894" spans="2:16" x14ac:dyDescent="0.25">
      <c r="B2894" s="123"/>
      <c r="C2894" s="123"/>
      <c r="D2894" s="123"/>
      <c r="F2894" s="123"/>
      <c r="I2894" s="123"/>
      <c r="J2894" s="123"/>
      <c r="K2894" s="124"/>
      <c r="L2894" s="110"/>
      <c r="M2894" s="110"/>
      <c r="N2894" s="110"/>
      <c r="O2894" s="145"/>
      <c r="P2894" s="110"/>
    </row>
    <row r="2895" spans="2:16" x14ac:dyDescent="0.25">
      <c r="B2895" s="123"/>
      <c r="C2895" s="123"/>
      <c r="D2895" s="123"/>
      <c r="F2895" s="123"/>
      <c r="I2895" s="123"/>
      <c r="J2895" s="123"/>
      <c r="K2895" s="124"/>
      <c r="L2895" s="110"/>
      <c r="M2895" s="110"/>
      <c r="N2895" s="110"/>
      <c r="O2895" s="145"/>
      <c r="P2895" s="110"/>
    </row>
    <row r="2896" spans="2:16" x14ac:dyDescent="0.25">
      <c r="B2896" s="123"/>
      <c r="C2896" s="123"/>
      <c r="D2896" s="123"/>
      <c r="F2896" s="123"/>
      <c r="I2896" s="123"/>
      <c r="J2896" s="123"/>
      <c r="K2896" s="124"/>
      <c r="L2896" s="110"/>
      <c r="M2896" s="110"/>
      <c r="N2896" s="110"/>
      <c r="O2896" s="145"/>
      <c r="P2896" s="110"/>
    </row>
    <row r="2897" spans="2:16" x14ac:dyDescent="0.25">
      <c r="B2897" s="123"/>
      <c r="C2897" s="123"/>
      <c r="D2897" s="123"/>
      <c r="F2897" s="123"/>
      <c r="I2897" s="123"/>
      <c r="J2897" s="123"/>
      <c r="K2897" s="124"/>
      <c r="L2897" s="110"/>
      <c r="M2897" s="110"/>
      <c r="N2897" s="110"/>
      <c r="O2897" s="145"/>
      <c r="P2897" s="110"/>
    </row>
    <row r="2898" spans="2:16" x14ac:dyDescent="0.25">
      <c r="B2898" s="123"/>
      <c r="C2898" s="123"/>
      <c r="D2898" s="123"/>
      <c r="F2898" s="123"/>
      <c r="I2898" s="123"/>
      <c r="J2898" s="123"/>
      <c r="K2898" s="124"/>
      <c r="L2898" s="110"/>
      <c r="M2898" s="110"/>
      <c r="N2898" s="110"/>
      <c r="O2898" s="145"/>
      <c r="P2898" s="110"/>
    </row>
    <row r="2899" spans="2:16" x14ac:dyDescent="0.25">
      <c r="B2899" s="123"/>
      <c r="C2899" s="123"/>
      <c r="D2899" s="123"/>
      <c r="F2899" s="123"/>
      <c r="I2899" s="123"/>
      <c r="J2899" s="123"/>
      <c r="K2899" s="124"/>
      <c r="L2899" s="110"/>
      <c r="M2899" s="110"/>
      <c r="N2899" s="110"/>
      <c r="O2899" s="145"/>
      <c r="P2899" s="110"/>
    </row>
    <row r="2900" spans="2:16" x14ac:dyDescent="0.25">
      <c r="B2900" s="123"/>
      <c r="C2900" s="123"/>
      <c r="D2900" s="123"/>
      <c r="F2900" s="123"/>
      <c r="I2900" s="123"/>
      <c r="J2900" s="123"/>
      <c r="K2900" s="124"/>
      <c r="L2900" s="110"/>
      <c r="M2900" s="110"/>
      <c r="N2900" s="110"/>
      <c r="O2900" s="145"/>
      <c r="P2900" s="110"/>
    </row>
    <row r="2901" spans="2:16" x14ac:dyDescent="0.25">
      <c r="B2901" s="123"/>
      <c r="C2901" s="123"/>
      <c r="D2901" s="123"/>
      <c r="F2901" s="123"/>
      <c r="I2901" s="123"/>
      <c r="J2901" s="123"/>
      <c r="K2901" s="124"/>
      <c r="L2901" s="110"/>
      <c r="M2901" s="110"/>
      <c r="N2901" s="110"/>
      <c r="O2901" s="145"/>
      <c r="P2901" s="110"/>
    </row>
    <row r="2902" spans="2:16" x14ac:dyDescent="0.25">
      <c r="B2902" s="123"/>
      <c r="C2902" s="123"/>
      <c r="D2902" s="123"/>
      <c r="F2902" s="123"/>
      <c r="I2902" s="123"/>
      <c r="J2902" s="123"/>
      <c r="K2902" s="124"/>
      <c r="L2902" s="110"/>
      <c r="M2902" s="110"/>
      <c r="N2902" s="110"/>
      <c r="O2902" s="145"/>
      <c r="P2902" s="110"/>
    </row>
    <row r="2903" spans="2:16" x14ac:dyDescent="0.25">
      <c r="B2903" s="123"/>
      <c r="C2903" s="123"/>
      <c r="D2903" s="123"/>
      <c r="F2903" s="123"/>
      <c r="I2903" s="123"/>
      <c r="J2903" s="123"/>
      <c r="K2903" s="124"/>
      <c r="L2903" s="110"/>
      <c r="M2903" s="110"/>
      <c r="N2903" s="110"/>
      <c r="O2903" s="145"/>
      <c r="P2903" s="110"/>
    </row>
    <row r="2904" spans="2:16" x14ac:dyDescent="0.25">
      <c r="B2904" s="123"/>
      <c r="C2904" s="123"/>
      <c r="D2904" s="123"/>
      <c r="F2904" s="123"/>
      <c r="I2904" s="123"/>
      <c r="J2904" s="123"/>
      <c r="K2904" s="124"/>
      <c r="L2904" s="110"/>
      <c r="M2904" s="110"/>
      <c r="N2904" s="110"/>
      <c r="O2904" s="145"/>
      <c r="P2904" s="110"/>
    </row>
    <row r="2905" spans="2:16" x14ac:dyDescent="0.25">
      <c r="B2905" s="123"/>
      <c r="C2905" s="123"/>
      <c r="D2905" s="123"/>
      <c r="F2905" s="123"/>
      <c r="I2905" s="123"/>
      <c r="J2905" s="123"/>
      <c r="K2905" s="124"/>
      <c r="L2905" s="110"/>
      <c r="M2905" s="110"/>
      <c r="N2905" s="110"/>
      <c r="O2905" s="145"/>
      <c r="P2905" s="110"/>
    </row>
    <row r="2906" spans="2:16" x14ac:dyDescent="0.25">
      <c r="B2906" s="123"/>
      <c r="C2906" s="123"/>
      <c r="D2906" s="123"/>
      <c r="F2906" s="123"/>
      <c r="I2906" s="123"/>
      <c r="J2906" s="123"/>
      <c r="K2906" s="124"/>
      <c r="L2906" s="110"/>
      <c r="M2906" s="110"/>
      <c r="N2906" s="110"/>
      <c r="O2906" s="145"/>
      <c r="P2906" s="110"/>
    </row>
    <row r="2907" spans="2:16" x14ac:dyDescent="0.25">
      <c r="B2907" s="123"/>
      <c r="C2907" s="123"/>
      <c r="D2907" s="123"/>
      <c r="F2907" s="123"/>
      <c r="I2907" s="123"/>
      <c r="J2907" s="123"/>
      <c r="K2907" s="124"/>
      <c r="L2907" s="110"/>
      <c r="M2907" s="110"/>
      <c r="N2907" s="110"/>
      <c r="O2907" s="145"/>
      <c r="P2907" s="110"/>
    </row>
    <row r="2908" spans="2:16" x14ac:dyDescent="0.25">
      <c r="B2908" s="123"/>
      <c r="C2908" s="123"/>
      <c r="D2908" s="123"/>
      <c r="F2908" s="123"/>
      <c r="I2908" s="123"/>
      <c r="J2908" s="123"/>
      <c r="K2908" s="124"/>
      <c r="L2908" s="110"/>
      <c r="M2908" s="110"/>
      <c r="N2908" s="110"/>
      <c r="O2908" s="145"/>
      <c r="P2908" s="110"/>
    </row>
    <row r="2909" spans="2:16" x14ac:dyDescent="0.25">
      <c r="B2909" s="123"/>
      <c r="C2909" s="123"/>
      <c r="D2909" s="123"/>
      <c r="F2909" s="123"/>
      <c r="I2909" s="123"/>
      <c r="J2909" s="123"/>
      <c r="K2909" s="124"/>
      <c r="L2909" s="110"/>
      <c r="M2909" s="110"/>
      <c r="N2909" s="110"/>
      <c r="O2909" s="145"/>
      <c r="P2909" s="110"/>
    </row>
    <row r="2910" spans="2:16" x14ac:dyDescent="0.25">
      <c r="B2910" s="123"/>
      <c r="C2910" s="123"/>
      <c r="D2910" s="123"/>
      <c r="F2910" s="123"/>
      <c r="I2910" s="123"/>
      <c r="J2910" s="123"/>
      <c r="K2910" s="124"/>
      <c r="L2910" s="110"/>
      <c r="M2910" s="110"/>
      <c r="N2910" s="110"/>
      <c r="O2910" s="145"/>
      <c r="P2910" s="110"/>
    </row>
    <row r="2911" spans="2:16" x14ac:dyDescent="0.25">
      <c r="B2911" s="123"/>
      <c r="C2911" s="123"/>
      <c r="D2911" s="123"/>
      <c r="F2911" s="123"/>
      <c r="I2911" s="123"/>
      <c r="J2911" s="123"/>
      <c r="K2911" s="124"/>
      <c r="L2911" s="110"/>
      <c r="M2911" s="110"/>
      <c r="N2911" s="110"/>
      <c r="O2911" s="145"/>
      <c r="P2911" s="110"/>
    </row>
    <row r="2912" spans="2:16" x14ac:dyDescent="0.25">
      <c r="B2912" s="123"/>
      <c r="C2912" s="123"/>
      <c r="D2912" s="123"/>
      <c r="F2912" s="123"/>
      <c r="I2912" s="123"/>
      <c r="J2912" s="123"/>
      <c r="K2912" s="124"/>
      <c r="L2912" s="110"/>
      <c r="M2912" s="110"/>
      <c r="N2912" s="110"/>
      <c r="O2912" s="145"/>
      <c r="P2912" s="110"/>
    </row>
    <row r="2913" spans="2:16" x14ac:dyDescent="0.25">
      <c r="B2913" s="123"/>
      <c r="C2913" s="123"/>
      <c r="D2913" s="123"/>
      <c r="F2913" s="123"/>
      <c r="I2913" s="123"/>
      <c r="J2913" s="123"/>
      <c r="K2913" s="124"/>
      <c r="L2913" s="110"/>
      <c r="M2913" s="110"/>
      <c r="N2913" s="110"/>
      <c r="O2913" s="145"/>
      <c r="P2913" s="110"/>
    </row>
    <row r="2914" spans="2:16" x14ac:dyDescent="0.25">
      <c r="B2914" s="123"/>
      <c r="C2914" s="123"/>
      <c r="D2914" s="123"/>
      <c r="F2914" s="123"/>
      <c r="I2914" s="123"/>
      <c r="J2914" s="123"/>
      <c r="K2914" s="124"/>
      <c r="L2914" s="110"/>
      <c r="M2914" s="110"/>
      <c r="N2914" s="110"/>
      <c r="O2914" s="145"/>
      <c r="P2914" s="110"/>
    </row>
    <row r="2915" spans="2:16" x14ac:dyDescent="0.25">
      <c r="B2915" s="123"/>
      <c r="C2915" s="123"/>
      <c r="D2915" s="123"/>
      <c r="F2915" s="123"/>
      <c r="I2915" s="123"/>
      <c r="J2915" s="123"/>
      <c r="K2915" s="124"/>
      <c r="L2915" s="110"/>
      <c r="M2915" s="110"/>
      <c r="N2915" s="110"/>
      <c r="O2915" s="145"/>
      <c r="P2915" s="110"/>
    </row>
    <row r="2916" spans="2:16" x14ac:dyDescent="0.25">
      <c r="B2916" s="123"/>
      <c r="C2916" s="123"/>
      <c r="D2916" s="123"/>
      <c r="F2916" s="123"/>
      <c r="I2916" s="123"/>
      <c r="J2916" s="123"/>
      <c r="K2916" s="124"/>
      <c r="L2916" s="110"/>
      <c r="M2916" s="110"/>
      <c r="N2916" s="110"/>
      <c r="O2916" s="145"/>
      <c r="P2916" s="110"/>
    </row>
    <row r="2917" spans="2:16" x14ac:dyDescent="0.25">
      <c r="B2917" s="123"/>
      <c r="C2917" s="123"/>
      <c r="D2917" s="123"/>
      <c r="F2917" s="123"/>
      <c r="I2917" s="123"/>
      <c r="J2917" s="123"/>
      <c r="K2917" s="124"/>
      <c r="L2917" s="110"/>
      <c r="M2917" s="110"/>
      <c r="N2917" s="110"/>
      <c r="O2917" s="145"/>
      <c r="P2917" s="110"/>
    </row>
    <row r="2918" spans="2:16" x14ac:dyDescent="0.25">
      <c r="B2918" s="123"/>
      <c r="C2918" s="123"/>
      <c r="D2918" s="123"/>
      <c r="F2918" s="123"/>
      <c r="I2918" s="123"/>
      <c r="J2918" s="123"/>
      <c r="K2918" s="124"/>
      <c r="L2918" s="110"/>
      <c r="M2918" s="110"/>
      <c r="N2918" s="110"/>
      <c r="O2918" s="145"/>
      <c r="P2918" s="110"/>
    </row>
    <row r="2919" spans="2:16" x14ac:dyDescent="0.25">
      <c r="B2919" s="123"/>
      <c r="C2919" s="123"/>
      <c r="D2919" s="123"/>
      <c r="F2919" s="123"/>
      <c r="I2919" s="123"/>
      <c r="J2919" s="123"/>
      <c r="K2919" s="124"/>
      <c r="L2919" s="110"/>
      <c r="M2919" s="110"/>
      <c r="N2919" s="110"/>
      <c r="O2919" s="145"/>
      <c r="P2919" s="110"/>
    </row>
    <row r="2920" spans="2:16" x14ac:dyDescent="0.25">
      <c r="B2920" s="123"/>
      <c r="C2920" s="123"/>
      <c r="D2920" s="123"/>
      <c r="F2920" s="123"/>
      <c r="I2920" s="123"/>
      <c r="J2920" s="123"/>
      <c r="K2920" s="124"/>
      <c r="L2920" s="110"/>
      <c r="M2920" s="110"/>
      <c r="N2920" s="110"/>
      <c r="O2920" s="145"/>
      <c r="P2920" s="110"/>
    </row>
    <row r="2921" spans="2:16" x14ac:dyDescent="0.25">
      <c r="B2921" s="123"/>
      <c r="C2921" s="123"/>
      <c r="D2921" s="123"/>
      <c r="F2921" s="123"/>
      <c r="I2921" s="123"/>
      <c r="J2921" s="123"/>
      <c r="K2921" s="124"/>
      <c r="L2921" s="110"/>
      <c r="M2921" s="110"/>
      <c r="N2921" s="110"/>
      <c r="O2921" s="145"/>
      <c r="P2921" s="110"/>
    </row>
    <row r="2922" spans="2:16" x14ac:dyDescent="0.25">
      <c r="B2922" s="123"/>
      <c r="C2922" s="123"/>
      <c r="D2922" s="123"/>
      <c r="F2922" s="123"/>
      <c r="I2922" s="123"/>
      <c r="J2922" s="123"/>
      <c r="K2922" s="124"/>
      <c r="L2922" s="110"/>
      <c r="M2922" s="110"/>
      <c r="N2922" s="110"/>
      <c r="O2922" s="145"/>
      <c r="P2922" s="110"/>
    </row>
    <row r="2923" spans="2:16" x14ac:dyDescent="0.25">
      <c r="B2923" s="123"/>
      <c r="C2923" s="123"/>
      <c r="D2923" s="123"/>
      <c r="F2923" s="123"/>
      <c r="I2923" s="123"/>
      <c r="J2923" s="123"/>
      <c r="K2923" s="124"/>
      <c r="L2923" s="110"/>
      <c r="M2923" s="110"/>
      <c r="N2923" s="110"/>
      <c r="O2923" s="145"/>
      <c r="P2923" s="110"/>
    </row>
    <row r="2924" spans="2:16" x14ac:dyDescent="0.25">
      <c r="B2924" s="123"/>
      <c r="C2924" s="123"/>
      <c r="D2924" s="123"/>
      <c r="F2924" s="123"/>
      <c r="I2924" s="123"/>
      <c r="J2924" s="123"/>
      <c r="K2924" s="124"/>
      <c r="L2924" s="110"/>
      <c r="M2924" s="110"/>
      <c r="N2924" s="110"/>
      <c r="O2924" s="145"/>
      <c r="P2924" s="110"/>
    </row>
    <row r="2925" spans="2:16" x14ac:dyDescent="0.25">
      <c r="B2925" s="123"/>
      <c r="C2925" s="123"/>
      <c r="D2925" s="123"/>
      <c r="F2925" s="123"/>
      <c r="I2925" s="123"/>
      <c r="J2925" s="123"/>
      <c r="K2925" s="124"/>
      <c r="L2925" s="110"/>
      <c r="M2925" s="110"/>
      <c r="N2925" s="110"/>
      <c r="O2925" s="145"/>
      <c r="P2925" s="110"/>
    </row>
    <row r="2926" spans="2:16" x14ac:dyDescent="0.25">
      <c r="B2926" s="123"/>
      <c r="C2926" s="123"/>
      <c r="D2926" s="123"/>
      <c r="F2926" s="123"/>
      <c r="I2926" s="123"/>
      <c r="J2926" s="123"/>
      <c r="K2926" s="124"/>
      <c r="L2926" s="110"/>
      <c r="M2926" s="110"/>
      <c r="N2926" s="110"/>
      <c r="O2926" s="145"/>
      <c r="P2926" s="110"/>
    </row>
    <row r="2927" spans="2:16" x14ac:dyDescent="0.25">
      <c r="B2927" s="123"/>
      <c r="C2927" s="123"/>
      <c r="D2927" s="123"/>
      <c r="F2927" s="123"/>
      <c r="I2927" s="123"/>
      <c r="J2927" s="123"/>
      <c r="K2927" s="124"/>
      <c r="L2927" s="110"/>
      <c r="M2927" s="110"/>
      <c r="N2927" s="110"/>
      <c r="O2927" s="145"/>
      <c r="P2927" s="110"/>
    </row>
    <row r="2928" spans="2:16" x14ac:dyDescent="0.25">
      <c r="B2928" s="123"/>
      <c r="C2928" s="123"/>
      <c r="D2928" s="123"/>
      <c r="F2928" s="123"/>
      <c r="I2928" s="123"/>
      <c r="J2928" s="123"/>
      <c r="K2928" s="124"/>
      <c r="L2928" s="110"/>
      <c r="M2928" s="110"/>
      <c r="N2928" s="110"/>
      <c r="O2928" s="145"/>
      <c r="P2928" s="110"/>
    </row>
    <row r="2929" spans="2:16" x14ac:dyDescent="0.25">
      <c r="B2929" s="123"/>
      <c r="C2929" s="123"/>
      <c r="D2929" s="123"/>
      <c r="F2929" s="123"/>
      <c r="I2929" s="123"/>
      <c r="J2929" s="123"/>
      <c r="K2929" s="124"/>
      <c r="L2929" s="110"/>
      <c r="M2929" s="110"/>
      <c r="N2929" s="110"/>
      <c r="O2929" s="145"/>
      <c r="P2929" s="110"/>
    </row>
    <row r="2930" spans="2:16" x14ac:dyDescent="0.25">
      <c r="B2930" s="123"/>
      <c r="C2930" s="123"/>
      <c r="D2930" s="123"/>
      <c r="F2930" s="123"/>
      <c r="I2930" s="123"/>
      <c r="J2930" s="123"/>
      <c r="K2930" s="124"/>
      <c r="L2930" s="110"/>
      <c r="M2930" s="110"/>
      <c r="N2930" s="110"/>
      <c r="O2930" s="145"/>
      <c r="P2930" s="110"/>
    </row>
    <row r="2931" spans="2:16" x14ac:dyDescent="0.25">
      <c r="B2931" s="123"/>
      <c r="C2931" s="123"/>
      <c r="D2931" s="123"/>
      <c r="F2931" s="123"/>
      <c r="I2931" s="123"/>
      <c r="J2931" s="123"/>
      <c r="K2931" s="124"/>
      <c r="L2931" s="110"/>
      <c r="M2931" s="110"/>
      <c r="N2931" s="110"/>
      <c r="O2931" s="145"/>
      <c r="P2931" s="110"/>
    </row>
    <row r="2932" spans="2:16" x14ac:dyDescent="0.25">
      <c r="B2932" s="123"/>
      <c r="C2932" s="123"/>
      <c r="D2932" s="123"/>
      <c r="F2932" s="123"/>
      <c r="I2932" s="123"/>
      <c r="J2932" s="123"/>
      <c r="K2932" s="124"/>
      <c r="L2932" s="110"/>
      <c r="M2932" s="110"/>
      <c r="N2932" s="110"/>
      <c r="O2932" s="145"/>
      <c r="P2932" s="110"/>
    </row>
    <row r="2933" spans="2:16" x14ac:dyDescent="0.25">
      <c r="B2933" s="123"/>
      <c r="C2933" s="123"/>
      <c r="D2933" s="123"/>
      <c r="F2933" s="123"/>
      <c r="I2933" s="123"/>
      <c r="J2933" s="123"/>
      <c r="K2933" s="124"/>
      <c r="L2933" s="110"/>
      <c r="M2933" s="110"/>
      <c r="N2933" s="110"/>
      <c r="O2933" s="145"/>
      <c r="P2933" s="110"/>
    </row>
    <row r="2934" spans="2:16" x14ac:dyDescent="0.25">
      <c r="B2934" s="123"/>
      <c r="C2934" s="123"/>
      <c r="D2934" s="123"/>
      <c r="F2934" s="123"/>
      <c r="I2934" s="123"/>
      <c r="J2934" s="123"/>
      <c r="K2934" s="124"/>
      <c r="L2934" s="110"/>
      <c r="M2934" s="110"/>
      <c r="N2934" s="110"/>
      <c r="O2934" s="145"/>
      <c r="P2934" s="110"/>
    </row>
    <row r="2935" spans="2:16" x14ac:dyDescent="0.25">
      <c r="B2935" s="123"/>
      <c r="C2935" s="123"/>
      <c r="D2935" s="123"/>
      <c r="F2935" s="123"/>
      <c r="I2935" s="123"/>
      <c r="J2935" s="123"/>
      <c r="K2935" s="124"/>
      <c r="L2935" s="110"/>
      <c r="M2935" s="110"/>
      <c r="N2935" s="110"/>
      <c r="O2935" s="145"/>
      <c r="P2935" s="110"/>
    </row>
    <row r="2936" spans="2:16" x14ac:dyDescent="0.25">
      <c r="B2936" s="123"/>
      <c r="C2936" s="123"/>
      <c r="D2936" s="123"/>
      <c r="F2936" s="123"/>
      <c r="I2936" s="123"/>
      <c r="J2936" s="123"/>
      <c r="K2936" s="124"/>
      <c r="L2936" s="110"/>
      <c r="M2936" s="110"/>
      <c r="N2936" s="110"/>
      <c r="O2936" s="145"/>
      <c r="P2936" s="110"/>
    </row>
    <row r="2937" spans="2:16" x14ac:dyDescent="0.25">
      <c r="B2937" s="123"/>
      <c r="C2937" s="123"/>
      <c r="D2937" s="123"/>
      <c r="F2937" s="123"/>
      <c r="I2937" s="123"/>
      <c r="J2937" s="123"/>
      <c r="K2937" s="124"/>
      <c r="L2937" s="110"/>
      <c r="M2937" s="110"/>
      <c r="N2937" s="110"/>
      <c r="O2937" s="145"/>
      <c r="P2937" s="110"/>
    </row>
    <row r="2938" spans="2:16" x14ac:dyDescent="0.25">
      <c r="B2938" s="123"/>
      <c r="C2938" s="123"/>
      <c r="D2938" s="123"/>
      <c r="F2938" s="123"/>
      <c r="I2938" s="123"/>
      <c r="J2938" s="123"/>
      <c r="K2938" s="124"/>
      <c r="L2938" s="110"/>
      <c r="M2938" s="110"/>
      <c r="N2938" s="110"/>
      <c r="O2938" s="145"/>
      <c r="P2938" s="110"/>
    </row>
    <row r="2939" spans="2:16" x14ac:dyDescent="0.25">
      <c r="B2939" s="123"/>
      <c r="C2939" s="123"/>
      <c r="D2939" s="123"/>
      <c r="F2939" s="123"/>
      <c r="I2939" s="123"/>
      <c r="J2939" s="123"/>
      <c r="K2939" s="124"/>
      <c r="L2939" s="110"/>
      <c r="M2939" s="110"/>
      <c r="N2939" s="110"/>
      <c r="O2939" s="145"/>
      <c r="P2939" s="110"/>
    </row>
    <row r="2940" spans="2:16" x14ac:dyDescent="0.25">
      <c r="B2940" s="123"/>
      <c r="C2940" s="123"/>
      <c r="D2940" s="123"/>
      <c r="F2940" s="123"/>
      <c r="I2940" s="123"/>
      <c r="J2940" s="123"/>
      <c r="K2940" s="124"/>
      <c r="L2940" s="110"/>
      <c r="M2940" s="110"/>
      <c r="N2940" s="110"/>
      <c r="O2940" s="145"/>
      <c r="P2940" s="110"/>
    </row>
    <row r="2941" spans="2:16" x14ac:dyDescent="0.25">
      <c r="B2941" s="123"/>
      <c r="C2941" s="123"/>
      <c r="D2941" s="123"/>
      <c r="F2941" s="123"/>
      <c r="I2941" s="123"/>
      <c r="J2941" s="123"/>
      <c r="K2941" s="124"/>
      <c r="L2941" s="110"/>
      <c r="M2941" s="110"/>
      <c r="N2941" s="110"/>
      <c r="O2941" s="145"/>
      <c r="P2941" s="110"/>
    </row>
    <row r="2942" spans="2:16" x14ac:dyDescent="0.25">
      <c r="B2942" s="123"/>
      <c r="C2942" s="123"/>
      <c r="D2942" s="123"/>
      <c r="F2942" s="123"/>
      <c r="I2942" s="123"/>
      <c r="J2942" s="123"/>
      <c r="K2942" s="124"/>
      <c r="L2942" s="110"/>
      <c r="M2942" s="110"/>
      <c r="N2942" s="110"/>
      <c r="O2942" s="145"/>
      <c r="P2942" s="110"/>
    </row>
    <row r="2943" spans="2:16" x14ac:dyDescent="0.25">
      <c r="B2943" s="123"/>
      <c r="C2943" s="123"/>
      <c r="D2943" s="123"/>
      <c r="F2943" s="123"/>
      <c r="I2943" s="123"/>
      <c r="J2943" s="123"/>
      <c r="K2943" s="124"/>
      <c r="L2943" s="110"/>
      <c r="M2943" s="110"/>
      <c r="N2943" s="110"/>
      <c r="O2943" s="145"/>
      <c r="P2943" s="110"/>
    </row>
    <row r="2944" spans="2:16" x14ac:dyDescent="0.25">
      <c r="B2944" s="123"/>
      <c r="C2944" s="123"/>
      <c r="D2944" s="123"/>
      <c r="F2944" s="123"/>
      <c r="I2944" s="123"/>
      <c r="J2944" s="123"/>
      <c r="K2944" s="124"/>
      <c r="L2944" s="110"/>
      <c r="M2944" s="110"/>
      <c r="N2944" s="110"/>
      <c r="O2944" s="145"/>
      <c r="P2944" s="110"/>
    </row>
    <row r="2945" spans="2:16" x14ac:dyDescent="0.25">
      <c r="B2945" s="123"/>
      <c r="C2945" s="123"/>
      <c r="D2945" s="123"/>
      <c r="F2945" s="123"/>
      <c r="I2945" s="123"/>
      <c r="J2945" s="123"/>
      <c r="K2945" s="124"/>
      <c r="L2945" s="110"/>
      <c r="M2945" s="110"/>
      <c r="N2945" s="110"/>
      <c r="O2945" s="145"/>
      <c r="P2945" s="110"/>
    </row>
    <row r="2946" spans="2:16" x14ac:dyDescent="0.25">
      <c r="B2946" s="123"/>
      <c r="C2946" s="123"/>
      <c r="D2946" s="123"/>
      <c r="F2946" s="123"/>
      <c r="I2946" s="123"/>
      <c r="J2946" s="123"/>
      <c r="K2946" s="124"/>
      <c r="L2946" s="110"/>
      <c r="M2946" s="110"/>
      <c r="N2946" s="110"/>
      <c r="O2946" s="145"/>
      <c r="P2946" s="110"/>
    </row>
    <row r="2947" spans="2:16" x14ac:dyDescent="0.25">
      <c r="B2947" s="123"/>
      <c r="C2947" s="123"/>
      <c r="D2947" s="123"/>
      <c r="F2947" s="123"/>
      <c r="I2947" s="123"/>
      <c r="J2947" s="123"/>
      <c r="K2947" s="124"/>
      <c r="L2947" s="110"/>
      <c r="M2947" s="110"/>
      <c r="N2947" s="110"/>
      <c r="O2947" s="145"/>
      <c r="P2947" s="110"/>
    </row>
    <row r="2948" spans="2:16" x14ac:dyDescent="0.25">
      <c r="B2948" s="123"/>
      <c r="C2948" s="123"/>
      <c r="D2948" s="123"/>
      <c r="F2948" s="123"/>
      <c r="I2948" s="123"/>
      <c r="J2948" s="123"/>
      <c r="K2948" s="124"/>
      <c r="L2948" s="110"/>
      <c r="M2948" s="110"/>
      <c r="N2948" s="110"/>
      <c r="O2948" s="145"/>
      <c r="P2948" s="110"/>
    </row>
    <row r="2949" spans="2:16" x14ac:dyDescent="0.25">
      <c r="B2949" s="123"/>
      <c r="C2949" s="123"/>
      <c r="D2949" s="123"/>
      <c r="F2949" s="123"/>
      <c r="I2949" s="123"/>
      <c r="J2949" s="123"/>
      <c r="K2949" s="124"/>
      <c r="L2949" s="110"/>
      <c r="M2949" s="110"/>
      <c r="N2949" s="110"/>
      <c r="O2949" s="145"/>
      <c r="P2949" s="110"/>
    </row>
    <row r="2950" spans="2:16" x14ac:dyDescent="0.25">
      <c r="B2950" s="123"/>
      <c r="C2950" s="123"/>
      <c r="D2950" s="123"/>
      <c r="F2950" s="123"/>
      <c r="I2950" s="123"/>
      <c r="J2950" s="123"/>
      <c r="K2950" s="124"/>
      <c r="L2950" s="110"/>
      <c r="M2950" s="110"/>
      <c r="N2950" s="110"/>
      <c r="O2950" s="145"/>
      <c r="P2950" s="110"/>
    </row>
    <row r="2951" spans="2:16" x14ac:dyDescent="0.25">
      <c r="B2951" s="123"/>
      <c r="C2951" s="123"/>
      <c r="D2951" s="123"/>
      <c r="F2951" s="123"/>
      <c r="I2951" s="123"/>
      <c r="J2951" s="123"/>
      <c r="K2951" s="124"/>
      <c r="L2951" s="110"/>
      <c r="M2951" s="110"/>
      <c r="N2951" s="110"/>
      <c r="O2951" s="145"/>
      <c r="P2951" s="110"/>
    </row>
    <row r="2952" spans="2:16" x14ac:dyDescent="0.25">
      <c r="B2952" s="123"/>
      <c r="C2952" s="123"/>
      <c r="D2952" s="123"/>
      <c r="F2952" s="123"/>
      <c r="I2952" s="123"/>
      <c r="J2952" s="123"/>
      <c r="K2952" s="124"/>
      <c r="L2952" s="110"/>
      <c r="M2952" s="110"/>
      <c r="N2952" s="110"/>
      <c r="O2952" s="145"/>
      <c r="P2952" s="110"/>
    </row>
    <row r="2953" spans="2:16" x14ac:dyDescent="0.25">
      <c r="B2953" s="123"/>
      <c r="C2953" s="123"/>
      <c r="D2953" s="123"/>
      <c r="F2953" s="123"/>
      <c r="I2953" s="123"/>
      <c r="J2953" s="123"/>
      <c r="K2953" s="124"/>
      <c r="L2953" s="110"/>
      <c r="M2953" s="110"/>
      <c r="N2953" s="110"/>
      <c r="O2953" s="145"/>
      <c r="P2953" s="110"/>
    </row>
    <row r="2954" spans="2:16" x14ac:dyDescent="0.25">
      <c r="B2954" s="123"/>
      <c r="C2954" s="123"/>
      <c r="D2954" s="123"/>
      <c r="F2954" s="123"/>
      <c r="I2954" s="123"/>
      <c r="J2954" s="123"/>
      <c r="K2954" s="124"/>
      <c r="L2954" s="110"/>
      <c r="M2954" s="110"/>
      <c r="N2954" s="110"/>
      <c r="O2954" s="145"/>
      <c r="P2954" s="110"/>
    </row>
    <row r="2955" spans="2:16" x14ac:dyDescent="0.25">
      <c r="B2955" s="123"/>
      <c r="C2955" s="123"/>
      <c r="D2955" s="123"/>
      <c r="F2955" s="123"/>
      <c r="I2955" s="123"/>
      <c r="J2955" s="123"/>
      <c r="K2955" s="124"/>
      <c r="L2955" s="110"/>
      <c r="M2955" s="110"/>
      <c r="N2955" s="110"/>
      <c r="O2955" s="145"/>
      <c r="P2955" s="110"/>
    </row>
    <row r="2956" spans="2:16" x14ac:dyDescent="0.25">
      <c r="B2956" s="123"/>
      <c r="C2956" s="123"/>
      <c r="D2956" s="123"/>
      <c r="F2956" s="123"/>
      <c r="I2956" s="123"/>
      <c r="J2956" s="123"/>
      <c r="K2956" s="124"/>
      <c r="L2956" s="110"/>
      <c r="M2956" s="110"/>
      <c r="N2956" s="110"/>
      <c r="O2956" s="145"/>
      <c r="P2956" s="110"/>
    </row>
    <row r="2957" spans="2:16" x14ac:dyDescent="0.25">
      <c r="B2957" s="123"/>
      <c r="C2957" s="123"/>
      <c r="D2957" s="123"/>
      <c r="F2957" s="123"/>
      <c r="I2957" s="123"/>
      <c r="J2957" s="123"/>
      <c r="K2957" s="124"/>
      <c r="L2957" s="110"/>
      <c r="M2957" s="110"/>
      <c r="N2957" s="110"/>
      <c r="O2957" s="145"/>
      <c r="P2957" s="110"/>
    </row>
    <row r="2958" spans="2:16" x14ac:dyDescent="0.25">
      <c r="B2958" s="123"/>
      <c r="C2958" s="123"/>
      <c r="D2958" s="123"/>
      <c r="F2958" s="123"/>
      <c r="I2958" s="123"/>
      <c r="J2958" s="123"/>
      <c r="K2958" s="124"/>
      <c r="L2958" s="110"/>
      <c r="M2958" s="110"/>
      <c r="N2958" s="110"/>
      <c r="O2958" s="145"/>
      <c r="P2958" s="110"/>
    </row>
    <row r="2959" spans="2:16" x14ac:dyDescent="0.25">
      <c r="B2959" s="123"/>
      <c r="C2959" s="123"/>
      <c r="D2959" s="123"/>
      <c r="F2959" s="123"/>
      <c r="I2959" s="123"/>
      <c r="J2959" s="123"/>
      <c r="K2959" s="124"/>
      <c r="L2959" s="110"/>
      <c r="M2959" s="110"/>
      <c r="N2959" s="110"/>
      <c r="O2959" s="145"/>
      <c r="P2959" s="110"/>
    </row>
    <row r="2960" spans="2:16" x14ac:dyDescent="0.25">
      <c r="B2960" s="123"/>
      <c r="C2960" s="123"/>
      <c r="D2960" s="123"/>
      <c r="F2960" s="123"/>
      <c r="I2960" s="123"/>
      <c r="J2960" s="123"/>
      <c r="K2960" s="124"/>
      <c r="L2960" s="110"/>
      <c r="M2960" s="110"/>
      <c r="N2960" s="110"/>
      <c r="O2960" s="145"/>
      <c r="P2960" s="110"/>
    </row>
    <row r="2961" spans="2:16" x14ac:dyDescent="0.25">
      <c r="B2961" s="123"/>
      <c r="C2961" s="123"/>
      <c r="D2961" s="123"/>
      <c r="F2961" s="123"/>
      <c r="I2961" s="123"/>
      <c r="J2961" s="123"/>
      <c r="K2961" s="124"/>
      <c r="L2961" s="110"/>
      <c r="M2961" s="110"/>
      <c r="N2961" s="110"/>
      <c r="O2961" s="145"/>
      <c r="P2961" s="110"/>
    </row>
    <row r="2962" spans="2:16" x14ac:dyDescent="0.25">
      <c r="B2962" s="123"/>
      <c r="C2962" s="123"/>
      <c r="D2962" s="123"/>
      <c r="F2962" s="123"/>
      <c r="I2962" s="123"/>
      <c r="J2962" s="123"/>
      <c r="K2962" s="124"/>
      <c r="L2962" s="110"/>
      <c r="M2962" s="110"/>
      <c r="N2962" s="110"/>
      <c r="O2962" s="145"/>
      <c r="P2962" s="110"/>
    </row>
    <row r="2963" spans="2:16" x14ac:dyDescent="0.25">
      <c r="B2963" s="123"/>
      <c r="C2963" s="123"/>
      <c r="D2963" s="123"/>
      <c r="F2963" s="123"/>
      <c r="I2963" s="123"/>
      <c r="J2963" s="123"/>
      <c r="K2963" s="124"/>
      <c r="L2963" s="110"/>
      <c r="M2963" s="110"/>
      <c r="N2963" s="110"/>
      <c r="O2963" s="145"/>
      <c r="P2963" s="110"/>
    </row>
    <row r="2964" spans="2:16" x14ac:dyDescent="0.25">
      <c r="B2964" s="123"/>
      <c r="C2964" s="123"/>
      <c r="D2964" s="123"/>
      <c r="F2964" s="123"/>
      <c r="I2964" s="123"/>
      <c r="J2964" s="123"/>
      <c r="K2964" s="124"/>
      <c r="L2964" s="110"/>
      <c r="M2964" s="110"/>
      <c r="N2964" s="110"/>
      <c r="O2964" s="145"/>
      <c r="P2964" s="110"/>
    </row>
    <row r="2965" spans="2:16" x14ac:dyDescent="0.25">
      <c r="B2965" s="123"/>
      <c r="C2965" s="123"/>
      <c r="D2965" s="123"/>
      <c r="F2965" s="123"/>
      <c r="I2965" s="123"/>
      <c r="J2965" s="123"/>
      <c r="K2965" s="124"/>
      <c r="L2965" s="110"/>
      <c r="M2965" s="110"/>
      <c r="N2965" s="110"/>
      <c r="O2965" s="145"/>
      <c r="P2965" s="110"/>
    </row>
    <row r="2966" spans="2:16" x14ac:dyDescent="0.25">
      <c r="B2966" s="123"/>
      <c r="C2966" s="123"/>
      <c r="D2966" s="123"/>
      <c r="F2966" s="123"/>
      <c r="I2966" s="123"/>
      <c r="J2966" s="123"/>
      <c r="K2966" s="124"/>
      <c r="L2966" s="110"/>
      <c r="M2966" s="110"/>
      <c r="N2966" s="110"/>
      <c r="O2966" s="145"/>
      <c r="P2966" s="110"/>
    </row>
    <row r="2967" spans="2:16" x14ac:dyDescent="0.25">
      <c r="B2967" s="123"/>
      <c r="C2967" s="123"/>
      <c r="D2967" s="123"/>
      <c r="F2967" s="123"/>
      <c r="I2967" s="123"/>
      <c r="J2967" s="123"/>
      <c r="K2967" s="124"/>
      <c r="L2967" s="110"/>
      <c r="M2967" s="110"/>
      <c r="N2967" s="110"/>
      <c r="O2967" s="145"/>
      <c r="P2967" s="110"/>
    </row>
    <row r="2968" spans="2:16" x14ac:dyDescent="0.25">
      <c r="B2968" s="123"/>
      <c r="C2968" s="123"/>
      <c r="D2968" s="123"/>
      <c r="F2968" s="123"/>
      <c r="I2968" s="123"/>
      <c r="J2968" s="123"/>
      <c r="K2968" s="124"/>
      <c r="L2968" s="110"/>
      <c r="M2968" s="110"/>
      <c r="N2968" s="110"/>
      <c r="O2968" s="145"/>
      <c r="P2968" s="110"/>
    </row>
    <row r="2969" spans="2:16" x14ac:dyDescent="0.25">
      <c r="B2969" s="123"/>
      <c r="C2969" s="123"/>
      <c r="D2969" s="123"/>
      <c r="F2969" s="123"/>
      <c r="I2969" s="123"/>
      <c r="J2969" s="123"/>
      <c r="K2969" s="124"/>
      <c r="L2969" s="110"/>
      <c r="M2969" s="110"/>
      <c r="N2969" s="110"/>
      <c r="O2969" s="145"/>
      <c r="P2969" s="110"/>
    </row>
    <row r="2970" spans="2:16" x14ac:dyDescent="0.25">
      <c r="B2970" s="123"/>
      <c r="C2970" s="123"/>
      <c r="D2970" s="123"/>
      <c r="F2970" s="123"/>
      <c r="I2970" s="123"/>
      <c r="J2970" s="123"/>
      <c r="K2970" s="124"/>
      <c r="L2970" s="110"/>
      <c r="M2970" s="110"/>
      <c r="N2970" s="110"/>
      <c r="O2970" s="145"/>
      <c r="P2970" s="110"/>
    </row>
    <row r="2971" spans="2:16" x14ac:dyDescent="0.25">
      <c r="B2971" s="123"/>
      <c r="C2971" s="123"/>
      <c r="D2971" s="123"/>
      <c r="F2971" s="123"/>
      <c r="I2971" s="123"/>
      <c r="J2971" s="123"/>
      <c r="K2971" s="124"/>
      <c r="L2971" s="110"/>
      <c r="M2971" s="110"/>
      <c r="N2971" s="110"/>
      <c r="O2971" s="145"/>
      <c r="P2971" s="110"/>
    </row>
    <row r="2972" spans="2:16" x14ac:dyDescent="0.25">
      <c r="B2972" s="123"/>
      <c r="C2972" s="123"/>
      <c r="D2972" s="123"/>
      <c r="F2972" s="123"/>
      <c r="I2972" s="123"/>
      <c r="J2972" s="123"/>
      <c r="K2972" s="124"/>
      <c r="L2972" s="110"/>
      <c r="M2972" s="110"/>
      <c r="N2972" s="110"/>
      <c r="O2972" s="145"/>
      <c r="P2972" s="110"/>
    </row>
    <row r="2973" spans="2:16" x14ac:dyDescent="0.25">
      <c r="B2973" s="123"/>
      <c r="C2973" s="123"/>
      <c r="D2973" s="123"/>
      <c r="F2973" s="123"/>
      <c r="I2973" s="123"/>
      <c r="J2973" s="123"/>
      <c r="K2973" s="124"/>
      <c r="L2973" s="110"/>
      <c r="M2973" s="110"/>
      <c r="N2973" s="110"/>
      <c r="O2973" s="145"/>
      <c r="P2973" s="110"/>
    </row>
    <row r="2974" spans="2:16" x14ac:dyDescent="0.25">
      <c r="B2974" s="123"/>
      <c r="C2974" s="123"/>
      <c r="D2974" s="123"/>
      <c r="F2974" s="123"/>
      <c r="I2974" s="123"/>
      <c r="J2974" s="123"/>
      <c r="K2974" s="124"/>
      <c r="L2974" s="110"/>
      <c r="M2974" s="110"/>
      <c r="N2974" s="110"/>
      <c r="O2974" s="145"/>
      <c r="P2974" s="110"/>
    </row>
    <row r="2975" spans="2:16" x14ac:dyDescent="0.25">
      <c r="B2975" s="123"/>
      <c r="C2975" s="123"/>
      <c r="D2975" s="123"/>
      <c r="F2975" s="123"/>
      <c r="I2975" s="123"/>
      <c r="J2975" s="123"/>
      <c r="K2975" s="124"/>
      <c r="L2975" s="110"/>
      <c r="M2975" s="110"/>
      <c r="N2975" s="110"/>
      <c r="O2975" s="145"/>
      <c r="P2975" s="110"/>
    </row>
    <row r="2976" spans="2:16" x14ac:dyDescent="0.25">
      <c r="B2976" s="123"/>
      <c r="C2976" s="123"/>
      <c r="D2976" s="123"/>
      <c r="F2976" s="123"/>
      <c r="I2976" s="123"/>
      <c r="J2976" s="123"/>
      <c r="K2976" s="124"/>
      <c r="L2976" s="110"/>
      <c r="M2976" s="110"/>
      <c r="N2976" s="110"/>
      <c r="O2976" s="145"/>
      <c r="P2976" s="110"/>
    </row>
    <row r="2977" spans="2:16" x14ac:dyDescent="0.25">
      <c r="B2977" s="123"/>
      <c r="C2977" s="123"/>
      <c r="D2977" s="123"/>
      <c r="F2977" s="123"/>
      <c r="I2977" s="123"/>
      <c r="J2977" s="123"/>
      <c r="K2977" s="124"/>
      <c r="L2977" s="110"/>
      <c r="M2977" s="110"/>
      <c r="N2977" s="110"/>
      <c r="O2977" s="145"/>
      <c r="P2977" s="110"/>
    </row>
    <row r="2978" spans="2:16" x14ac:dyDescent="0.25">
      <c r="B2978" s="123"/>
      <c r="C2978" s="123"/>
      <c r="D2978" s="123"/>
      <c r="F2978" s="123"/>
      <c r="I2978" s="123"/>
      <c r="J2978" s="123"/>
      <c r="K2978" s="124"/>
      <c r="L2978" s="110"/>
      <c r="M2978" s="110"/>
      <c r="N2978" s="110"/>
      <c r="O2978" s="145"/>
      <c r="P2978" s="110"/>
    </row>
    <row r="2979" spans="2:16" x14ac:dyDescent="0.25">
      <c r="B2979" s="123"/>
      <c r="C2979" s="123"/>
      <c r="D2979" s="123"/>
      <c r="F2979" s="123"/>
      <c r="I2979" s="123"/>
      <c r="J2979" s="123"/>
      <c r="K2979" s="124"/>
      <c r="L2979" s="110"/>
      <c r="M2979" s="110"/>
      <c r="N2979" s="110"/>
      <c r="O2979" s="145"/>
      <c r="P2979" s="110"/>
    </row>
    <row r="2980" spans="2:16" x14ac:dyDescent="0.25">
      <c r="B2980" s="123"/>
      <c r="C2980" s="123"/>
      <c r="D2980" s="123"/>
      <c r="F2980" s="123"/>
      <c r="I2980" s="123"/>
      <c r="J2980" s="123"/>
      <c r="K2980" s="124"/>
      <c r="L2980" s="110"/>
      <c r="M2980" s="110"/>
      <c r="N2980" s="110"/>
      <c r="O2980" s="145"/>
      <c r="P2980" s="110"/>
    </row>
    <row r="2981" spans="2:16" x14ac:dyDescent="0.25">
      <c r="B2981" s="123"/>
      <c r="C2981" s="123"/>
      <c r="D2981" s="123"/>
      <c r="F2981" s="123"/>
      <c r="I2981" s="123"/>
      <c r="J2981" s="123"/>
      <c r="K2981" s="124"/>
      <c r="L2981" s="110"/>
      <c r="M2981" s="110"/>
      <c r="N2981" s="110"/>
      <c r="O2981" s="145"/>
      <c r="P2981" s="110"/>
    </row>
    <row r="2982" spans="2:16" x14ac:dyDescent="0.25">
      <c r="B2982" s="123"/>
      <c r="C2982" s="123"/>
      <c r="D2982" s="123"/>
      <c r="F2982" s="123"/>
      <c r="I2982" s="123"/>
      <c r="J2982" s="123"/>
      <c r="K2982" s="124"/>
      <c r="L2982" s="110"/>
      <c r="M2982" s="110"/>
      <c r="N2982" s="110"/>
      <c r="O2982" s="145"/>
      <c r="P2982" s="110"/>
    </row>
    <row r="2983" spans="2:16" x14ac:dyDescent="0.25">
      <c r="B2983" s="123"/>
      <c r="C2983" s="123"/>
      <c r="D2983" s="123"/>
      <c r="F2983" s="123"/>
      <c r="I2983" s="123"/>
      <c r="J2983" s="123"/>
      <c r="K2983" s="124"/>
      <c r="L2983" s="110"/>
      <c r="M2983" s="110"/>
      <c r="N2983" s="110"/>
      <c r="O2983" s="145"/>
      <c r="P2983" s="110"/>
    </row>
    <row r="2984" spans="2:16" x14ac:dyDescent="0.25">
      <c r="B2984" s="123"/>
      <c r="C2984" s="123"/>
      <c r="D2984" s="123"/>
      <c r="F2984" s="123"/>
      <c r="I2984" s="123"/>
      <c r="J2984" s="123"/>
      <c r="K2984" s="124"/>
      <c r="L2984" s="110"/>
      <c r="M2984" s="110"/>
      <c r="N2984" s="110"/>
      <c r="O2984" s="145"/>
      <c r="P2984" s="110"/>
    </row>
    <row r="2985" spans="2:16" x14ac:dyDescent="0.25">
      <c r="B2985" s="123"/>
      <c r="C2985" s="123"/>
      <c r="D2985" s="123"/>
      <c r="F2985" s="123"/>
      <c r="I2985" s="123"/>
      <c r="J2985" s="123"/>
      <c r="K2985" s="124"/>
      <c r="L2985" s="110"/>
      <c r="M2985" s="110"/>
      <c r="N2985" s="110"/>
      <c r="O2985" s="145"/>
      <c r="P2985" s="110"/>
    </row>
    <row r="2986" spans="2:16" x14ac:dyDescent="0.25">
      <c r="B2986" s="123"/>
      <c r="C2986" s="123"/>
      <c r="D2986" s="123"/>
      <c r="F2986" s="123"/>
      <c r="I2986" s="123"/>
      <c r="J2986" s="123"/>
      <c r="K2986" s="124"/>
      <c r="L2986" s="110"/>
      <c r="M2986" s="110"/>
      <c r="N2986" s="110"/>
      <c r="O2986" s="145"/>
      <c r="P2986" s="110"/>
    </row>
    <row r="2987" spans="2:16" x14ac:dyDescent="0.25">
      <c r="B2987" s="123"/>
      <c r="C2987" s="123"/>
      <c r="D2987" s="123"/>
      <c r="F2987" s="123"/>
      <c r="I2987" s="123"/>
      <c r="J2987" s="123"/>
      <c r="K2987" s="124"/>
      <c r="L2987" s="110"/>
      <c r="M2987" s="110"/>
      <c r="N2987" s="110"/>
      <c r="O2987" s="145"/>
      <c r="P2987" s="110"/>
    </row>
    <row r="2988" spans="2:16" x14ac:dyDescent="0.25">
      <c r="B2988" s="123"/>
      <c r="C2988" s="123"/>
      <c r="D2988" s="123"/>
      <c r="F2988" s="123"/>
      <c r="I2988" s="123"/>
      <c r="J2988" s="123"/>
      <c r="K2988" s="124"/>
      <c r="L2988" s="110"/>
      <c r="M2988" s="110"/>
      <c r="N2988" s="110"/>
      <c r="O2988" s="145"/>
      <c r="P2988" s="110"/>
    </row>
    <row r="2989" spans="2:16" x14ac:dyDescent="0.25">
      <c r="B2989" s="123"/>
      <c r="C2989" s="123"/>
      <c r="D2989" s="123"/>
      <c r="F2989" s="123"/>
      <c r="I2989" s="123"/>
      <c r="J2989" s="123"/>
      <c r="K2989" s="124"/>
      <c r="L2989" s="110"/>
      <c r="M2989" s="110"/>
      <c r="N2989" s="110"/>
      <c r="O2989" s="145"/>
      <c r="P2989" s="110"/>
    </row>
    <row r="2990" spans="2:16" x14ac:dyDescent="0.25">
      <c r="B2990" s="123"/>
      <c r="C2990" s="123"/>
      <c r="D2990" s="123"/>
      <c r="F2990" s="123"/>
      <c r="I2990" s="123"/>
      <c r="J2990" s="123"/>
      <c r="K2990" s="124"/>
      <c r="L2990" s="110"/>
      <c r="M2990" s="110"/>
      <c r="N2990" s="110"/>
      <c r="O2990" s="145"/>
      <c r="P2990" s="110"/>
    </row>
    <row r="2991" spans="2:16" x14ac:dyDescent="0.25">
      <c r="B2991" s="123"/>
      <c r="C2991" s="123"/>
      <c r="D2991" s="123"/>
      <c r="F2991" s="123"/>
      <c r="I2991" s="123"/>
      <c r="J2991" s="123"/>
      <c r="K2991" s="124"/>
      <c r="L2991" s="110"/>
      <c r="M2991" s="110"/>
      <c r="N2991" s="110"/>
      <c r="O2991" s="145"/>
      <c r="P2991" s="110"/>
    </row>
    <row r="2992" spans="2:16" x14ac:dyDescent="0.25">
      <c r="B2992" s="123"/>
      <c r="C2992" s="123"/>
      <c r="D2992" s="123"/>
      <c r="F2992" s="123"/>
      <c r="I2992" s="123"/>
      <c r="J2992" s="123"/>
      <c r="K2992" s="124"/>
      <c r="L2992" s="110"/>
      <c r="M2992" s="110"/>
      <c r="N2992" s="110"/>
      <c r="O2992" s="145"/>
      <c r="P2992" s="110"/>
    </row>
    <row r="2993" spans="2:16" x14ac:dyDescent="0.25">
      <c r="B2993" s="123"/>
      <c r="C2993" s="123"/>
      <c r="D2993" s="123"/>
      <c r="F2993" s="123"/>
      <c r="I2993" s="123"/>
      <c r="J2993" s="123"/>
      <c r="K2993" s="124"/>
      <c r="L2993" s="110"/>
      <c r="M2993" s="110"/>
      <c r="N2993" s="110"/>
      <c r="O2993" s="145"/>
      <c r="P2993" s="110"/>
    </row>
    <row r="2994" spans="2:16" x14ac:dyDescent="0.25">
      <c r="B2994" s="123"/>
      <c r="C2994" s="123"/>
      <c r="D2994" s="123"/>
      <c r="F2994" s="123"/>
      <c r="I2994" s="123"/>
      <c r="J2994" s="123"/>
      <c r="K2994" s="124"/>
      <c r="L2994" s="110"/>
      <c r="M2994" s="110"/>
      <c r="N2994" s="110"/>
      <c r="O2994" s="145"/>
      <c r="P2994" s="110"/>
    </row>
    <row r="2995" spans="2:16" x14ac:dyDescent="0.25">
      <c r="B2995" s="123"/>
      <c r="C2995" s="123"/>
      <c r="D2995" s="123"/>
      <c r="F2995" s="123"/>
      <c r="I2995" s="123"/>
      <c r="J2995" s="123"/>
      <c r="K2995" s="124"/>
      <c r="L2995" s="110"/>
      <c r="M2995" s="110"/>
      <c r="N2995" s="110"/>
      <c r="O2995" s="145"/>
      <c r="P2995" s="110"/>
    </row>
    <row r="2996" spans="2:16" x14ac:dyDescent="0.25">
      <c r="B2996" s="123"/>
      <c r="C2996" s="123"/>
      <c r="D2996" s="123"/>
      <c r="F2996" s="123"/>
      <c r="I2996" s="123"/>
      <c r="J2996" s="123"/>
      <c r="K2996" s="124"/>
      <c r="L2996" s="110"/>
      <c r="M2996" s="110"/>
      <c r="N2996" s="110"/>
      <c r="O2996" s="145"/>
      <c r="P2996" s="110"/>
    </row>
    <row r="2997" spans="2:16" x14ac:dyDescent="0.25">
      <c r="B2997" s="123"/>
      <c r="C2997" s="123"/>
      <c r="D2997" s="123"/>
      <c r="F2997" s="123"/>
      <c r="I2997" s="123"/>
      <c r="J2997" s="123"/>
      <c r="K2997" s="124"/>
      <c r="L2997" s="110"/>
      <c r="M2997" s="110"/>
      <c r="N2997" s="110"/>
      <c r="O2997" s="145"/>
      <c r="P2997" s="110"/>
    </row>
    <row r="2998" spans="2:16" x14ac:dyDescent="0.25">
      <c r="B2998" s="123"/>
      <c r="C2998" s="123"/>
      <c r="D2998" s="123"/>
      <c r="F2998" s="123"/>
      <c r="I2998" s="123"/>
      <c r="J2998" s="123"/>
      <c r="K2998" s="124"/>
      <c r="L2998" s="110"/>
      <c r="M2998" s="110"/>
      <c r="N2998" s="110"/>
      <c r="O2998" s="145"/>
      <c r="P2998" s="110"/>
    </row>
    <row r="2999" spans="2:16" x14ac:dyDescent="0.25">
      <c r="B2999" s="123"/>
      <c r="C2999" s="123"/>
      <c r="D2999" s="123"/>
      <c r="F2999" s="123"/>
      <c r="I2999" s="123"/>
      <c r="J2999" s="123"/>
      <c r="K2999" s="124"/>
      <c r="L2999" s="110"/>
      <c r="M2999" s="110"/>
      <c r="N2999" s="110"/>
      <c r="O2999" s="145"/>
      <c r="P2999" s="110"/>
    </row>
    <row r="3000" spans="2:16" x14ac:dyDescent="0.25">
      <c r="B3000" s="123"/>
      <c r="C3000" s="123"/>
      <c r="D3000" s="123"/>
      <c r="F3000" s="123"/>
      <c r="I3000" s="123"/>
      <c r="J3000" s="123"/>
      <c r="K3000" s="124"/>
      <c r="L3000" s="110"/>
      <c r="M3000" s="110"/>
      <c r="N3000" s="110"/>
      <c r="O3000" s="145"/>
      <c r="P3000" s="110"/>
    </row>
    <row r="3001" spans="2:16" x14ac:dyDescent="0.25">
      <c r="B3001" s="123"/>
      <c r="C3001" s="123"/>
      <c r="D3001" s="123"/>
      <c r="F3001" s="123"/>
      <c r="I3001" s="123"/>
      <c r="J3001" s="123"/>
      <c r="K3001" s="124"/>
      <c r="L3001" s="110"/>
      <c r="M3001" s="110"/>
      <c r="N3001" s="110"/>
      <c r="O3001" s="145"/>
      <c r="P3001" s="110"/>
    </row>
    <row r="3002" spans="2:16" x14ac:dyDescent="0.25">
      <c r="B3002" s="123"/>
      <c r="C3002" s="123"/>
      <c r="D3002" s="123"/>
      <c r="F3002" s="123"/>
      <c r="I3002" s="123"/>
      <c r="J3002" s="123"/>
      <c r="K3002" s="124"/>
      <c r="L3002" s="110"/>
      <c r="M3002" s="110"/>
      <c r="N3002" s="110"/>
      <c r="O3002" s="145"/>
      <c r="P3002" s="110"/>
    </row>
    <row r="3003" spans="2:16" x14ac:dyDescent="0.25">
      <c r="B3003" s="123"/>
      <c r="C3003" s="123"/>
      <c r="D3003" s="123"/>
      <c r="F3003" s="123"/>
      <c r="I3003" s="123"/>
      <c r="J3003" s="123"/>
      <c r="K3003" s="124"/>
      <c r="L3003" s="110"/>
      <c r="M3003" s="110"/>
      <c r="N3003" s="110"/>
      <c r="O3003" s="145"/>
      <c r="P3003" s="110"/>
    </row>
    <row r="3004" spans="2:16" x14ac:dyDescent="0.25">
      <c r="B3004" s="123"/>
      <c r="C3004" s="123"/>
      <c r="D3004" s="123"/>
      <c r="F3004" s="123"/>
      <c r="I3004" s="123"/>
      <c r="J3004" s="123"/>
      <c r="K3004" s="124"/>
      <c r="L3004" s="110"/>
      <c r="M3004" s="110"/>
      <c r="N3004" s="110"/>
      <c r="O3004" s="145"/>
      <c r="P3004" s="110"/>
    </row>
    <row r="3005" spans="2:16" x14ac:dyDescent="0.25">
      <c r="B3005" s="123"/>
      <c r="C3005" s="123"/>
      <c r="D3005" s="123"/>
      <c r="F3005" s="123"/>
      <c r="I3005" s="123"/>
      <c r="J3005" s="123"/>
      <c r="K3005" s="124"/>
      <c r="L3005" s="110"/>
      <c r="M3005" s="110"/>
      <c r="N3005" s="110"/>
      <c r="O3005" s="145"/>
      <c r="P3005" s="110"/>
    </row>
    <row r="3006" spans="2:16" x14ac:dyDescent="0.25">
      <c r="B3006" s="123"/>
      <c r="C3006" s="123"/>
      <c r="D3006" s="123"/>
      <c r="F3006" s="123"/>
      <c r="I3006" s="123"/>
      <c r="J3006" s="123"/>
      <c r="K3006" s="124"/>
      <c r="L3006" s="110"/>
      <c r="M3006" s="110"/>
      <c r="N3006" s="110"/>
      <c r="O3006" s="145"/>
      <c r="P3006" s="110"/>
    </row>
    <row r="3007" spans="2:16" x14ac:dyDescent="0.25">
      <c r="B3007" s="123"/>
      <c r="C3007" s="123"/>
      <c r="D3007" s="123"/>
      <c r="F3007" s="123"/>
      <c r="I3007" s="123"/>
      <c r="J3007" s="123"/>
      <c r="K3007" s="124"/>
      <c r="L3007" s="110"/>
      <c r="M3007" s="110"/>
      <c r="N3007" s="110"/>
      <c r="O3007" s="145"/>
      <c r="P3007" s="110"/>
    </row>
    <row r="3008" spans="2:16" x14ac:dyDescent="0.25">
      <c r="B3008" s="123"/>
      <c r="C3008" s="123"/>
      <c r="D3008" s="123"/>
      <c r="F3008" s="123"/>
      <c r="I3008" s="123"/>
      <c r="J3008" s="123"/>
      <c r="K3008" s="124"/>
      <c r="L3008" s="110"/>
      <c r="M3008" s="110"/>
      <c r="N3008" s="110"/>
      <c r="O3008" s="145"/>
      <c r="P3008" s="110"/>
    </row>
    <row r="3009" spans="2:16" x14ac:dyDescent="0.25">
      <c r="B3009" s="123"/>
      <c r="C3009" s="123"/>
      <c r="D3009" s="123"/>
      <c r="F3009" s="123"/>
      <c r="I3009" s="123"/>
      <c r="J3009" s="123"/>
      <c r="K3009" s="124"/>
      <c r="L3009" s="110"/>
      <c r="M3009" s="110"/>
      <c r="N3009" s="110"/>
      <c r="O3009" s="145"/>
      <c r="P3009" s="110"/>
    </row>
    <row r="3010" spans="2:16" x14ac:dyDescent="0.25">
      <c r="B3010" s="123"/>
      <c r="C3010" s="123"/>
      <c r="D3010" s="123"/>
      <c r="F3010" s="123"/>
      <c r="I3010" s="123"/>
      <c r="J3010" s="123"/>
      <c r="K3010" s="124"/>
      <c r="L3010" s="110"/>
      <c r="M3010" s="110"/>
      <c r="N3010" s="110"/>
      <c r="O3010" s="145"/>
      <c r="P3010" s="110"/>
    </row>
    <row r="3011" spans="2:16" x14ac:dyDescent="0.25">
      <c r="B3011" s="123"/>
      <c r="C3011" s="123"/>
      <c r="D3011" s="123"/>
      <c r="F3011" s="123"/>
      <c r="I3011" s="123"/>
      <c r="J3011" s="123"/>
      <c r="K3011" s="124"/>
      <c r="L3011" s="110"/>
      <c r="M3011" s="110"/>
      <c r="N3011" s="110"/>
      <c r="O3011" s="145"/>
      <c r="P3011" s="110"/>
    </row>
    <row r="3012" spans="2:16" x14ac:dyDescent="0.25">
      <c r="B3012" s="123"/>
      <c r="C3012" s="123"/>
      <c r="D3012" s="123"/>
      <c r="F3012" s="123"/>
      <c r="I3012" s="123"/>
      <c r="J3012" s="123"/>
      <c r="K3012" s="124"/>
      <c r="L3012" s="110"/>
      <c r="M3012" s="110"/>
      <c r="N3012" s="110"/>
      <c r="O3012" s="145"/>
      <c r="P3012" s="110"/>
    </row>
    <row r="3013" spans="2:16" x14ac:dyDescent="0.25">
      <c r="B3013" s="123"/>
      <c r="C3013" s="123"/>
      <c r="D3013" s="123"/>
      <c r="F3013" s="123"/>
      <c r="I3013" s="123"/>
      <c r="J3013" s="123"/>
      <c r="K3013" s="124"/>
      <c r="L3013" s="110"/>
      <c r="M3013" s="110"/>
      <c r="N3013" s="110"/>
      <c r="O3013" s="145"/>
      <c r="P3013" s="110"/>
    </row>
    <row r="3014" spans="2:16" x14ac:dyDescent="0.25">
      <c r="B3014" s="123"/>
      <c r="C3014" s="123"/>
      <c r="D3014" s="123"/>
      <c r="F3014" s="123"/>
      <c r="I3014" s="123"/>
      <c r="J3014" s="123"/>
      <c r="K3014" s="124"/>
      <c r="L3014" s="110"/>
      <c r="M3014" s="110"/>
      <c r="N3014" s="110"/>
      <c r="O3014" s="145"/>
      <c r="P3014" s="110"/>
    </row>
    <row r="3015" spans="2:16" x14ac:dyDescent="0.25">
      <c r="B3015" s="123"/>
      <c r="C3015" s="123"/>
      <c r="D3015" s="123"/>
      <c r="F3015" s="123"/>
      <c r="I3015" s="123"/>
      <c r="J3015" s="123"/>
      <c r="K3015" s="124"/>
      <c r="L3015" s="110"/>
      <c r="M3015" s="110"/>
      <c r="N3015" s="110"/>
      <c r="O3015" s="145"/>
      <c r="P3015" s="110"/>
    </row>
    <row r="3016" spans="2:16" x14ac:dyDescent="0.25">
      <c r="B3016" s="123"/>
      <c r="C3016" s="123"/>
      <c r="D3016" s="123"/>
      <c r="F3016" s="123"/>
      <c r="I3016" s="123"/>
      <c r="J3016" s="123"/>
      <c r="K3016" s="124"/>
      <c r="L3016" s="110"/>
      <c r="M3016" s="110"/>
      <c r="N3016" s="110"/>
      <c r="O3016" s="145"/>
      <c r="P3016" s="110"/>
    </row>
    <row r="3017" spans="2:16" x14ac:dyDescent="0.25">
      <c r="B3017" s="123"/>
      <c r="C3017" s="123"/>
      <c r="D3017" s="123"/>
      <c r="F3017" s="123"/>
      <c r="I3017" s="123"/>
      <c r="J3017" s="123"/>
      <c r="K3017" s="124"/>
      <c r="L3017" s="110"/>
      <c r="M3017" s="110"/>
      <c r="N3017" s="110"/>
      <c r="O3017" s="145"/>
      <c r="P3017" s="110"/>
    </row>
    <row r="3018" spans="2:16" x14ac:dyDescent="0.25">
      <c r="B3018" s="123"/>
      <c r="C3018" s="123"/>
      <c r="D3018" s="123"/>
      <c r="F3018" s="123"/>
      <c r="I3018" s="123"/>
      <c r="J3018" s="123"/>
      <c r="K3018" s="124"/>
      <c r="L3018" s="110"/>
      <c r="M3018" s="110"/>
      <c r="N3018" s="110"/>
      <c r="O3018" s="145"/>
      <c r="P3018" s="110"/>
    </row>
    <row r="3019" spans="2:16" x14ac:dyDescent="0.25">
      <c r="B3019" s="123"/>
      <c r="C3019" s="123"/>
      <c r="D3019" s="123"/>
      <c r="F3019" s="123"/>
      <c r="I3019" s="123"/>
      <c r="J3019" s="123"/>
      <c r="K3019" s="124"/>
      <c r="L3019" s="110"/>
      <c r="M3019" s="110"/>
      <c r="N3019" s="110"/>
      <c r="O3019" s="145"/>
      <c r="P3019" s="110"/>
    </row>
    <row r="3020" spans="2:16" x14ac:dyDescent="0.25">
      <c r="B3020" s="123"/>
      <c r="C3020" s="123"/>
      <c r="D3020" s="123"/>
      <c r="F3020" s="123"/>
      <c r="I3020" s="123"/>
      <c r="J3020" s="123"/>
      <c r="K3020" s="124"/>
      <c r="L3020" s="110"/>
      <c r="M3020" s="110"/>
      <c r="N3020" s="110"/>
      <c r="O3020" s="145"/>
      <c r="P3020" s="110"/>
    </row>
    <row r="3021" spans="2:16" x14ac:dyDescent="0.25">
      <c r="B3021" s="123"/>
      <c r="C3021" s="123"/>
      <c r="D3021" s="123"/>
      <c r="F3021" s="123"/>
      <c r="I3021" s="123"/>
      <c r="J3021" s="123"/>
      <c r="K3021" s="124"/>
      <c r="L3021" s="110"/>
      <c r="M3021" s="110"/>
      <c r="N3021" s="110"/>
      <c r="O3021" s="145"/>
      <c r="P3021" s="110"/>
    </row>
    <row r="3022" spans="2:16" x14ac:dyDescent="0.25">
      <c r="B3022" s="123"/>
      <c r="C3022" s="123"/>
      <c r="D3022" s="123"/>
      <c r="F3022" s="123"/>
      <c r="I3022" s="123"/>
      <c r="J3022" s="123"/>
      <c r="K3022" s="124"/>
      <c r="L3022" s="110"/>
      <c r="M3022" s="110"/>
      <c r="N3022" s="110"/>
      <c r="O3022" s="145"/>
      <c r="P3022" s="110"/>
    </row>
    <row r="3023" spans="2:16" x14ac:dyDescent="0.25">
      <c r="B3023" s="123"/>
      <c r="C3023" s="123"/>
      <c r="D3023" s="123"/>
      <c r="F3023" s="123"/>
      <c r="I3023" s="123"/>
      <c r="J3023" s="123"/>
      <c r="K3023" s="124"/>
      <c r="L3023" s="110"/>
      <c r="M3023" s="110"/>
      <c r="N3023" s="110"/>
      <c r="O3023" s="145"/>
      <c r="P3023" s="110"/>
    </row>
    <row r="3024" spans="2:16" x14ac:dyDescent="0.25">
      <c r="B3024" s="123"/>
      <c r="C3024" s="123"/>
      <c r="D3024" s="123"/>
      <c r="F3024" s="123"/>
      <c r="I3024" s="123"/>
      <c r="J3024" s="123"/>
      <c r="K3024" s="124"/>
      <c r="L3024" s="110"/>
      <c r="M3024" s="110"/>
      <c r="N3024" s="110"/>
      <c r="O3024" s="145"/>
      <c r="P3024" s="110"/>
    </row>
    <row r="3025" spans="2:16" x14ac:dyDescent="0.25">
      <c r="B3025" s="123"/>
      <c r="C3025" s="123"/>
      <c r="D3025" s="123"/>
      <c r="F3025" s="123"/>
      <c r="I3025" s="123"/>
      <c r="J3025" s="123"/>
      <c r="K3025" s="124"/>
      <c r="L3025" s="110"/>
      <c r="M3025" s="110"/>
      <c r="N3025" s="110"/>
      <c r="O3025" s="145"/>
      <c r="P3025" s="110"/>
    </row>
    <row r="3026" spans="2:16" x14ac:dyDescent="0.25">
      <c r="B3026" s="123"/>
      <c r="C3026" s="123"/>
      <c r="D3026" s="123"/>
      <c r="F3026" s="123"/>
      <c r="I3026" s="123"/>
      <c r="J3026" s="123"/>
      <c r="K3026" s="124"/>
      <c r="L3026" s="110"/>
      <c r="M3026" s="110"/>
      <c r="N3026" s="110"/>
      <c r="O3026" s="145"/>
      <c r="P3026" s="110"/>
    </row>
    <row r="3027" spans="2:16" x14ac:dyDescent="0.25">
      <c r="B3027" s="123"/>
      <c r="C3027" s="123"/>
      <c r="D3027" s="123"/>
      <c r="F3027" s="123"/>
      <c r="I3027" s="123"/>
      <c r="J3027" s="123"/>
      <c r="K3027" s="124"/>
      <c r="L3027" s="110"/>
      <c r="M3027" s="110"/>
      <c r="N3027" s="110"/>
      <c r="O3027" s="145"/>
      <c r="P3027" s="110"/>
    </row>
    <row r="3028" spans="2:16" x14ac:dyDescent="0.25">
      <c r="B3028" s="123"/>
      <c r="C3028" s="123"/>
      <c r="D3028" s="123"/>
      <c r="F3028" s="123"/>
      <c r="I3028" s="123"/>
      <c r="J3028" s="123"/>
      <c r="K3028" s="124"/>
      <c r="L3028" s="110"/>
      <c r="M3028" s="110"/>
      <c r="N3028" s="110"/>
      <c r="O3028" s="145"/>
      <c r="P3028" s="110"/>
    </row>
    <row r="3029" spans="2:16" x14ac:dyDescent="0.25">
      <c r="B3029" s="123"/>
      <c r="C3029" s="123"/>
      <c r="D3029" s="123"/>
      <c r="F3029" s="123"/>
      <c r="I3029" s="123"/>
      <c r="J3029" s="123"/>
      <c r="K3029" s="124"/>
      <c r="L3029" s="110"/>
      <c r="M3029" s="110"/>
      <c r="N3029" s="110"/>
      <c r="O3029" s="145"/>
      <c r="P3029" s="110"/>
    </row>
    <row r="3030" spans="2:16" x14ac:dyDescent="0.25">
      <c r="B3030" s="123"/>
      <c r="C3030" s="123"/>
      <c r="D3030" s="123"/>
      <c r="F3030" s="123"/>
      <c r="I3030" s="123"/>
      <c r="J3030" s="123"/>
      <c r="K3030" s="124"/>
      <c r="L3030" s="110"/>
      <c r="M3030" s="110"/>
      <c r="N3030" s="110"/>
      <c r="O3030" s="145"/>
      <c r="P3030" s="110"/>
    </row>
    <row r="3031" spans="2:16" x14ac:dyDescent="0.25">
      <c r="B3031" s="123"/>
      <c r="C3031" s="123"/>
      <c r="D3031" s="123"/>
      <c r="F3031" s="123"/>
      <c r="I3031" s="123"/>
      <c r="J3031" s="123"/>
      <c r="K3031" s="124"/>
      <c r="L3031" s="110"/>
      <c r="M3031" s="110"/>
      <c r="N3031" s="110"/>
      <c r="O3031" s="145"/>
      <c r="P3031" s="110"/>
    </row>
    <row r="3032" spans="2:16" x14ac:dyDescent="0.25">
      <c r="B3032" s="123"/>
      <c r="C3032" s="123"/>
      <c r="D3032" s="123"/>
      <c r="F3032" s="123"/>
      <c r="I3032" s="123"/>
      <c r="J3032" s="123"/>
      <c r="K3032" s="124"/>
      <c r="L3032" s="110"/>
      <c r="M3032" s="110"/>
      <c r="N3032" s="110"/>
      <c r="O3032" s="145"/>
      <c r="P3032" s="110"/>
    </row>
    <row r="3033" spans="2:16" x14ac:dyDescent="0.25">
      <c r="B3033" s="123"/>
      <c r="C3033" s="123"/>
      <c r="D3033" s="123"/>
      <c r="F3033" s="123"/>
      <c r="I3033" s="123"/>
      <c r="J3033" s="123"/>
      <c r="K3033" s="124"/>
      <c r="L3033" s="110"/>
      <c r="M3033" s="110"/>
      <c r="N3033" s="110"/>
      <c r="O3033" s="145"/>
      <c r="P3033" s="110"/>
    </row>
    <row r="3034" spans="2:16" x14ac:dyDescent="0.25">
      <c r="B3034" s="123"/>
      <c r="C3034" s="123"/>
      <c r="D3034" s="123"/>
      <c r="F3034" s="123"/>
      <c r="I3034" s="123"/>
      <c r="J3034" s="123"/>
      <c r="K3034" s="124"/>
      <c r="L3034" s="110"/>
      <c r="M3034" s="110"/>
      <c r="N3034" s="110"/>
      <c r="O3034" s="145"/>
      <c r="P3034" s="110"/>
    </row>
    <row r="3035" spans="2:16" x14ac:dyDescent="0.25">
      <c r="B3035" s="123"/>
      <c r="C3035" s="123"/>
      <c r="D3035" s="123"/>
      <c r="F3035" s="123"/>
      <c r="I3035" s="123"/>
      <c r="J3035" s="123"/>
      <c r="K3035" s="124"/>
      <c r="L3035" s="110"/>
      <c r="M3035" s="110"/>
      <c r="N3035" s="110"/>
      <c r="O3035" s="145"/>
      <c r="P3035" s="110"/>
    </row>
    <row r="3036" spans="2:16" x14ac:dyDescent="0.25">
      <c r="B3036" s="123"/>
      <c r="C3036" s="123"/>
      <c r="D3036" s="123"/>
      <c r="F3036" s="123"/>
      <c r="I3036" s="123"/>
      <c r="J3036" s="123"/>
      <c r="K3036" s="124"/>
      <c r="L3036" s="110"/>
      <c r="M3036" s="110"/>
      <c r="N3036" s="110"/>
      <c r="O3036" s="145"/>
      <c r="P3036" s="110"/>
    </row>
    <row r="3037" spans="2:16" x14ac:dyDescent="0.25">
      <c r="B3037" s="123"/>
      <c r="C3037" s="123"/>
      <c r="D3037" s="123"/>
      <c r="F3037" s="123"/>
      <c r="I3037" s="123"/>
      <c r="J3037" s="123"/>
      <c r="K3037" s="124"/>
      <c r="L3037" s="110"/>
      <c r="M3037" s="110"/>
      <c r="N3037" s="110"/>
      <c r="O3037" s="145"/>
      <c r="P3037" s="110"/>
    </row>
    <row r="3038" spans="2:16" x14ac:dyDescent="0.25">
      <c r="B3038" s="123"/>
      <c r="C3038" s="123"/>
      <c r="D3038" s="123"/>
      <c r="F3038" s="123"/>
      <c r="I3038" s="123"/>
      <c r="J3038" s="123"/>
      <c r="K3038" s="124"/>
      <c r="L3038" s="110"/>
      <c r="M3038" s="110"/>
      <c r="N3038" s="110"/>
      <c r="O3038" s="145"/>
      <c r="P3038" s="110"/>
    </row>
    <row r="3039" spans="2:16" x14ac:dyDescent="0.25">
      <c r="B3039" s="123"/>
      <c r="C3039" s="123"/>
      <c r="D3039" s="123"/>
      <c r="F3039" s="123"/>
      <c r="I3039" s="123"/>
      <c r="J3039" s="123"/>
      <c r="K3039" s="124"/>
      <c r="L3039" s="110"/>
      <c r="M3039" s="110"/>
      <c r="N3039" s="110"/>
      <c r="O3039" s="145"/>
      <c r="P3039" s="110"/>
    </row>
    <row r="3040" spans="2:16" x14ac:dyDescent="0.25">
      <c r="B3040" s="123"/>
      <c r="C3040" s="123"/>
      <c r="D3040" s="123"/>
      <c r="F3040" s="123"/>
      <c r="I3040" s="123"/>
      <c r="J3040" s="123"/>
      <c r="K3040" s="124"/>
      <c r="L3040" s="110"/>
      <c r="M3040" s="110"/>
      <c r="N3040" s="110"/>
      <c r="O3040" s="145"/>
      <c r="P3040" s="110"/>
    </row>
    <row r="3041" spans="2:16" x14ac:dyDescent="0.25">
      <c r="B3041" s="123"/>
      <c r="C3041" s="123"/>
      <c r="D3041" s="123"/>
      <c r="F3041" s="123"/>
      <c r="I3041" s="123"/>
      <c r="J3041" s="123"/>
      <c r="K3041" s="124"/>
      <c r="L3041" s="110"/>
      <c r="M3041" s="110"/>
      <c r="N3041" s="110"/>
      <c r="O3041" s="145"/>
      <c r="P3041" s="110"/>
    </row>
    <row r="3042" spans="2:16" x14ac:dyDescent="0.25">
      <c r="B3042" s="123"/>
      <c r="C3042" s="123"/>
      <c r="D3042" s="123"/>
      <c r="F3042" s="123"/>
      <c r="I3042" s="123"/>
      <c r="J3042" s="123"/>
      <c r="K3042" s="124"/>
      <c r="L3042" s="110"/>
      <c r="M3042" s="110"/>
      <c r="N3042" s="110"/>
      <c r="O3042" s="145"/>
      <c r="P3042" s="110"/>
    </row>
    <row r="3043" spans="2:16" x14ac:dyDescent="0.25">
      <c r="B3043" s="123"/>
      <c r="C3043" s="123"/>
      <c r="D3043" s="123"/>
      <c r="F3043" s="123"/>
      <c r="I3043" s="123"/>
      <c r="J3043" s="123"/>
      <c r="K3043" s="124"/>
      <c r="L3043" s="110"/>
      <c r="M3043" s="110"/>
      <c r="N3043" s="110"/>
      <c r="O3043" s="145"/>
      <c r="P3043" s="110"/>
    </row>
    <row r="3044" spans="2:16" x14ac:dyDescent="0.25">
      <c r="B3044" s="123"/>
      <c r="C3044" s="123"/>
      <c r="D3044" s="123"/>
      <c r="F3044" s="123"/>
      <c r="I3044" s="123"/>
      <c r="J3044" s="123"/>
      <c r="K3044" s="124"/>
      <c r="L3044" s="110"/>
      <c r="M3044" s="110"/>
      <c r="N3044" s="110"/>
      <c r="O3044" s="145"/>
      <c r="P3044" s="110"/>
    </row>
    <row r="3045" spans="2:16" x14ac:dyDescent="0.25">
      <c r="B3045" s="123"/>
      <c r="C3045" s="123"/>
      <c r="D3045" s="123"/>
      <c r="F3045" s="123"/>
      <c r="I3045" s="123"/>
      <c r="J3045" s="123"/>
      <c r="K3045" s="124"/>
      <c r="L3045" s="110"/>
      <c r="M3045" s="110"/>
      <c r="N3045" s="110"/>
      <c r="O3045" s="145"/>
      <c r="P3045" s="110"/>
    </row>
    <row r="3046" spans="2:16" x14ac:dyDescent="0.25">
      <c r="B3046" s="123"/>
      <c r="C3046" s="123"/>
      <c r="D3046" s="123"/>
      <c r="F3046" s="123"/>
      <c r="I3046" s="123"/>
      <c r="J3046" s="123"/>
      <c r="K3046" s="124"/>
      <c r="L3046" s="110"/>
      <c r="M3046" s="110"/>
      <c r="N3046" s="110"/>
      <c r="O3046" s="145"/>
      <c r="P3046" s="110"/>
    </row>
    <row r="3047" spans="2:16" x14ac:dyDescent="0.25">
      <c r="B3047" s="123"/>
      <c r="C3047" s="123"/>
      <c r="D3047" s="123"/>
      <c r="F3047" s="123"/>
      <c r="I3047" s="123"/>
      <c r="J3047" s="123"/>
      <c r="K3047" s="124"/>
      <c r="L3047" s="110"/>
      <c r="M3047" s="110"/>
      <c r="N3047" s="110"/>
      <c r="O3047" s="145"/>
      <c r="P3047" s="110"/>
    </row>
    <row r="3048" spans="2:16" x14ac:dyDescent="0.25">
      <c r="B3048" s="123"/>
      <c r="C3048" s="123"/>
      <c r="D3048" s="123"/>
      <c r="F3048" s="123"/>
      <c r="I3048" s="123"/>
      <c r="J3048" s="123"/>
      <c r="K3048" s="124"/>
      <c r="L3048" s="110"/>
      <c r="M3048" s="110"/>
      <c r="N3048" s="110"/>
      <c r="O3048" s="145"/>
      <c r="P3048" s="110"/>
    </row>
    <row r="3049" spans="2:16" x14ac:dyDescent="0.25">
      <c r="B3049" s="123"/>
      <c r="C3049" s="123"/>
      <c r="D3049" s="123"/>
      <c r="F3049" s="123"/>
      <c r="I3049" s="123"/>
      <c r="J3049" s="123"/>
      <c r="K3049" s="124"/>
      <c r="L3049" s="110"/>
      <c r="M3049" s="110"/>
      <c r="N3049" s="110"/>
      <c r="O3049" s="145"/>
      <c r="P3049" s="110"/>
    </row>
    <row r="3050" spans="2:16" x14ac:dyDescent="0.25">
      <c r="B3050" s="123"/>
      <c r="C3050" s="123"/>
      <c r="D3050" s="123"/>
      <c r="F3050" s="123"/>
      <c r="I3050" s="123"/>
      <c r="J3050" s="123"/>
      <c r="K3050" s="124"/>
      <c r="L3050" s="110"/>
      <c r="M3050" s="110"/>
      <c r="N3050" s="110"/>
      <c r="O3050" s="145"/>
      <c r="P3050" s="110"/>
    </row>
    <row r="3051" spans="2:16" x14ac:dyDescent="0.25">
      <c r="B3051" s="123"/>
      <c r="C3051" s="123"/>
      <c r="D3051" s="123"/>
      <c r="F3051" s="123"/>
      <c r="I3051" s="123"/>
      <c r="J3051" s="123"/>
      <c r="K3051" s="124"/>
      <c r="L3051" s="110"/>
      <c r="M3051" s="110"/>
      <c r="N3051" s="110"/>
      <c r="O3051" s="145"/>
      <c r="P3051" s="110"/>
    </row>
    <row r="3052" spans="2:16" x14ac:dyDescent="0.25">
      <c r="B3052" s="123"/>
      <c r="C3052" s="123"/>
      <c r="D3052" s="123"/>
      <c r="F3052" s="123"/>
      <c r="I3052" s="123"/>
      <c r="J3052" s="123"/>
      <c r="K3052" s="124"/>
      <c r="L3052" s="110"/>
      <c r="M3052" s="110"/>
      <c r="N3052" s="110"/>
      <c r="O3052" s="145"/>
      <c r="P3052" s="110"/>
    </row>
    <row r="3053" spans="2:16" x14ac:dyDescent="0.25">
      <c r="B3053" s="123"/>
      <c r="C3053" s="123"/>
      <c r="D3053" s="123"/>
      <c r="F3053" s="123"/>
      <c r="I3053" s="123"/>
      <c r="J3053" s="123"/>
      <c r="K3053" s="124"/>
      <c r="L3053" s="110"/>
      <c r="M3053" s="110"/>
      <c r="N3053" s="110"/>
      <c r="O3053" s="145"/>
      <c r="P3053" s="110"/>
    </row>
    <row r="3054" spans="2:16" x14ac:dyDescent="0.25">
      <c r="B3054" s="123"/>
      <c r="C3054" s="123"/>
      <c r="D3054" s="123"/>
      <c r="F3054" s="123"/>
      <c r="I3054" s="123"/>
      <c r="J3054" s="123"/>
      <c r="K3054" s="124"/>
      <c r="L3054" s="110"/>
      <c r="M3054" s="110"/>
      <c r="N3054" s="110"/>
      <c r="O3054" s="145"/>
      <c r="P3054" s="110"/>
    </row>
    <row r="3055" spans="2:16" x14ac:dyDescent="0.25">
      <c r="B3055" s="123"/>
      <c r="C3055" s="123"/>
      <c r="D3055" s="123"/>
      <c r="F3055" s="123"/>
      <c r="I3055" s="123"/>
      <c r="J3055" s="123"/>
      <c r="K3055" s="124"/>
      <c r="L3055" s="110"/>
      <c r="M3055" s="110"/>
      <c r="N3055" s="110"/>
      <c r="O3055" s="145"/>
      <c r="P3055" s="110"/>
    </row>
    <row r="3056" spans="2:16" x14ac:dyDescent="0.25">
      <c r="B3056" s="123"/>
      <c r="C3056" s="123"/>
      <c r="D3056" s="123"/>
      <c r="F3056" s="123"/>
      <c r="I3056" s="123"/>
      <c r="J3056" s="123"/>
      <c r="K3056" s="124"/>
      <c r="L3056" s="110"/>
      <c r="M3056" s="110"/>
      <c r="N3056" s="110"/>
      <c r="O3056" s="145"/>
      <c r="P3056" s="110"/>
    </row>
    <row r="3057" spans="2:16" x14ac:dyDescent="0.25">
      <c r="B3057" s="123"/>
      <c r="C3057" s="123"/>
      <c r="D3057" s="123"/>
      <c r="F3057" s="123"/>
      <c r="I3057" s="123"/>
      <c r="J3057" s="123"/>
      <c r="K3057" s="124"/>
      <c r="L3057" s="110"/>
      <c r="M3057" s="110"/>
      <c r="N3057" s="110"/>
      <c r="O3057" s="145"/>
      <c r="P3057" s="110"/>
    </row>
    <row r="3058" spans="2:16" x14ac:dyDescent="0.25">
      <c r="B3058" s="123"/>
      <c r="C3058" s="123"/>
      <c r="D3058" s="123"/>
      <c r="F3058" s="123"/>
      <c r="I3058" s="123"/>
      <c r="J3058" s="123"/>
      <c r="K3058" s="124"/>
      <c r="L3058" s="110"/>
      <c r="M3058" s="110"/>
      <c r="N3058" s="110"/>
      <c r="O3058" s="145"/>
      <c r="P3058" s="110"/>
    </row>
    <row r="3059" spans="2:16" x14ac:dyDescent="0.25">
      <c r="B3059" s="123"/>
      <c r="C3059" s="123"/>
      <c r="D3059" s="123"/>
      <c r="F3059" s="123"/>
      <c r="I3059" s="123"/>
      <c r="J3059" s="123"/>
      <c r="K3059" s="124"/>
      <c r="L3059" s="110"/>
      <c r="M3059" s="110"/>
      <c r="N3059" s="110"/>
      <c r="O3059" s="145"/>
      <c r="P3059" s="110"/>
    </row>
    <row r="3060" spans="2:16" x14ac:dyDescent="0.25">
      <c r="B3060" s="123"/>
      <c r="C3060" s="123"/>
      <c r="D3060" s="123"/>
      <c r="F3060" s="123"/>
      <c r="I3060" s="123"/>
      <c r="J3060" s="123"/>
      <c r="K3060" s="124"/>
      <c r="L3060" s="110"/>
      <c r="M3060" s="110"/>
      <c r="N3060" s="110"/>
      <c r="O3060" s="145"/>
      <c r="P3060" s="110"/>
    </row>
    <row r="3061" spans="2:16" x14ac:dyDescent="0.25">
      <c r="B3061" s="123"/>
      <c r="C3061" s="123"/>
      <c r="D3061" s="123"/>
      <c r="F3061" s="123"/>
      <c r="I3061" s="123"/>
      <c r="J3061" s="123"/>
      <c r="K3061" s="124"/>
      <c r="L3061" s="110"/>
      <c r="M3061" s="110"/>
      <c r="N3061" s="110"/>
      <c r="O3061" s="145"/>
      <c r="P3061" s="110"/>
    </row>
    <row r="3062" spans="2:16" x14ac:dyDescent="0.25">
      <c r="B3062" s="123"/>
      <c r="C3062" s="123"/>
      <c r="D3062" s="123"/>
      <c r="F3062" s="123"/>
      <c r="I3062" s="123"/>
      <c r="J3062" s="123"/>
      <c r="K3062" s="124"/>
      <c r="L3062" s="110"/>
      <c r="M3062" s="110"/>
      <c r="N3062" s="110"/>
      <c r="O3062" s="145"/>
      <c r="P3062" s="110"/>
    </row>
    <row r="3063" spans="2:16" x14ac:dyDescent="0.25">
      <c r="B3063" s="123"/>
      <c r="C3063" s="123"/>
      <c r="D3063" s="123"/>
      <c r="F3063" s="123"/>
      <c r="I3063" s="123"/>
      <c r="J3063" s="123"/>
      <c r="K3063" s="124"/>
      <c r="L3063" s="110"/>
      <c r="M3063" s="110"/>
      <c r="N3063" s="110"/>
      <c r="O3063" s="145"/>
      <c r="P3063" s="110"/>
    </row>
    <row r="3064" spans="2:16" x14ac:dyDescent="0.25">
      <c r="B3064" s="123"/>
      <c r="C3064" s="123"/>
      <c r="D3064" s="123"/>
      <c r="F3064" s="123"/>
      <c r="I3064" s="123"/>
      <c r="J3064" s="123"/>
      <c r="K3064" s="124"/>
      <c r="L3064" s="110"/>
      <c r="M3064" s="110"/>
      <c r="N3064" s="110"/>
      <c r="O3064" s="145"/>
      <c r="P3064" s="110"/>
    </row>
    <row r="3065" spans="2:16" x14ac:dyDescent="0.25">
      <c r="B3065" s="123"/>
      <c r="C3065" s="123"/>
      <c r="D3065" s="123"/>
      <c r="F3065" s="123"/>
      <c r="I3065" s="123"/>
      <c r="J3065" s="123"/>
      <c r="K3065" s="124"/>
      <c r="L3065" s="110"/>
      <c r="M3065" s="110"/>
      <c r="N3065" s="110"/>
      <c r="O3065" s="145"/>
      <c r="P3065" s="110"/>
    </row>
    <row r="3066" spans="2:16" x14ac:dyDescent="0.25">
      <c r="B3066" s="123"/>
      <c r="C3066" s="123"/>
      <c r="D3066" s="123"/>
      <c r="F3066" s="123"/>
      <c r="I3066" s="123"/>
      <c r="J3066" s="123"/>
      <c r="K3066" s="124"/>
      <c r="L3066" s="110"/>
      <c r="M3066" s="110"/>
      <c r="N3066" s="110"/>
      <c r="O3066" s="145"/>
      <c r="P3066" s="110"/>
    </row>
    <row r="3067" spans="2:16" x14ac:dyDescent="0.25">
      <c r="B3067" s="123"/>
      <c r="C3067" s="123"/>
      <c r="D3067" s="123"/>
      <c r="F3067" s="123"/>
      <c r="I3067" s="123"/>
      <c r="J3067" s="123"/>
      <c r="K3067" s="124"/>
      <c r="L3067" s="110"/>
      <c r="M3067" s="110"/>
      <c r="N3067" s="110"/>
      <c r="O3067" s="145"/>
      <c r="P3067" s="110"/>
    </row>
    <row r="3068" spans="2:16" x14ac:dyDescent="0.25">
      <c r="B3068" s="123"/>
      <c r="C3068" s="123"/>
      <c r="D3068" s="123"/>
      <c r="F3068" s="123"/>
      <c r="I3068" s="123"/>
      <c r="J3068" s="123"/>
      <c r="K3068" s="124"/>
      <c r="L3068" s="110"/>
      <c r="M3068" s="110"/>
      <c r="N3068" s="110"/>
      <c r="O3068" s="145"/>
      <c r="P3068" s="110"/>
    </row>
    <row r="3069" spans="2:16" x14ac:dyDescent="0.25">
      <c r="B3069" s="123"/>
      <c r="C3069" s="123"/>
      <c r="D3069" s="123"/>
      <c r="F3069" s="123"/>
      <c r="I3069" s="123"/>
      <c r="J3069" s="123"/>
      <c r="K3069" s="124"/>
      <c r="L3069" s="110"/>
      <c r="M3069" s="110"/>
      <c r="N3069" s="110"/>
      <c r="O3069" s="145"/>
      <c r="P3069" s="110"/>
    </row>
    <row r="3070" spans="2:16" x14ac:dyDescent="0.25">
      <c r="B3070" s="123"/>
      <c r="C3070" s="123"/>
      <c r="D3070" s="123"/>
      <c r="F3070" s="123"/>
      <c r="I3070" s="123"/>
      <c r="J3070" s="123"/>
      <c r="K3070" s="124"/>
      <c r="L3070" s="110"/>
      <c r="M3070" s="110"/>
      <c r="N3070" s="110"/>
      <c r="O3070" s="145"/>
      <c r="P3070" s="110"/>
    </row>
    <row r="3071" spans="2:16" x14ac:dyDescent="0.25">
      <c r="B3071" s="123"/>
      <c r="C3071" s="123"/>
      <c r="D3071" s="123"/>
      <c r="F3071" s="123"/>
      <c r="I3071" s="123"/>
      <c r="J3071" s="123"/>
      <c r="K3071" s="124"/>
      <c r="L3071" s="110"/>
      <c r="M3071" s="110"/>
      <c r="N3071" s="110"/>
      <c r="O3071" s="145"/>
      <c r="P3071" s="110"/>
    </row>
    <row r="3072" spans="2:16" x14ac:dyDescent="0.25">
      <c r="B3072" s="123"/>
      <c r="C3072" s="123"/>
      <c r="D3072" s="123"/>
      <c r="F3072" s="123"/>
      <c r="I3072" s="123"/>
      <c r="J3072" s="123"/>
      <c r="K3072" s="124"/>
      <c r="L3072" s="110"/>
      <c r="M3072" s="110"/>
      <c r="N3072" s="110"/>
      <c r="O3072" s="145"/>
      <c r="P3072" s="110"/>
    </row>
    <row r="3073" spans="2:16" x14ac:dyDescent="0.25">
      <c r="B3073" s="123"/>
      <c r="C3073" s="123"/>
      <c r="D3073" s="123"/>
      <c r="F3073" s="123"/>
      <c r="I3073" s="123"/>
      <c r="J3073" s="123"/>
      <c r="K3073" s="124"/>
      <c r="L3073" s="110"/>
      <c r="M3073" s="110"/>
      <c r="N3073" s="110"/>
      <c r="O3073" s="145"/>
      <c r="P3073" s="110"/>
    </row>
    <row r="3074" spans="2:16" x14ac:dyDescent="0.25">
      <c r="B3074" s="123"/>
      <c r="C3074" s="123"/>
      <c r="D3074" s="123"/>
      <c r="F3074" s="123"/>
      <c r="I3074" s="123"/>
      <c r="J3074" s="123"/>
      <c r="K3074" s="124"/>
      <c r="L3074" s="110"/>
      <c r="M3074" s="110"/>
      <c r="N3074" s="110"/>
      <c r="O3074" s="145"/>
      <c r="P3074" s="110"/>
    </row>
    <row r="3075" spans="2:16" x14ac:dyDescent="0.25">
      <c r="B3075" s="123"/>
      <c r="C3075" s="123"/>
      <c r="D3075" s="123"/>
      <c r="F3075" s="123"/>
      <c r="I3075" s="123"/>
      <c r="J3075" s="123"/>
      <c r="K3075" s="124"/>
      <c r="L3075" s="110"/>
      <c r="M3075" s="110"/>
      <c r="N3075" s="110"/>
      <c r="O3075" s="145"/>
      <c r="P3075" s="110"/>
    </row>
    <row r="3076" spans="2:16" x14ac:dyDescent="0.25">
      <c r="B3076" s="123"/>
      <c r="C3076" s="123"/>
      <c r="D3076" s="123"/>
      <c r="F3076" s="123"/>
      <c r="I3076" s="123"/>
      <c r="J3076" s="123"/>
      <c r="K3076" s="124"/>
      <c r="L3076" s="110"/>
      <c r="M3076" s="110"/>
      <c r="N3076" s="110"/>
      <c r="O3076" s="145"/>
      <c r="P3076" s="110"/>
    </row>
    <row r="3077" spans="2:16" x14ac:dyDescent="0.25">
      <c r="B3077" s="123"/>
      <c r="C3077" s="123"/>
      <c r="D3077" s="123"/>
      <c r="F3077" s="123"/>
      <c r="I3077" s="123"/>
      <c r="J3077" s="123"/>
      <c r="K3077" s="124"/>
      <c r="L3077" s="110"/>
      <c r="M3077" s="110"/>
      <c r="N3077" s="110"/>
      <c r="O3077" s="145"/>
      <c r="P3077" s="110"/>
    </row>
    <row r="3078" spans="2:16" x14ac:dyDescent="0.25">
      <c r="B3078" s="123"/>
      <c r="C3078" s="123"/>
      <c r="D3078" s="123"/>
      <c r="F3078" s="123"/>
      <c r="I3078" s="123"/>
      <c r="J3078" s="123"/>
      <c r="K3078" s="124"/>
      <c r="L3078" s="110"/>
      <c r="M3078" s="110"/>
      <c r="N3078" s="110"/>
      <c r="O3078" s="145"/>
      <c r="P3078" s="110"/>
    </row>
    <row r="3079" spans="2:16" x14ac:dyDescent="0.25">
      <c r="B3079" s="123"/>
      <c r="C3079" s="123"/>
      <c r="D3079" s="123"/>
      <c r="F3079" s="123"/>
      <c r="I3079" s="123"/>
      <c r="J3079" s="123"/>
      <c r="K3079" s="124"/>
      <c r="L3079" s="110"/>
      <c r="M3079" s="110"/>
      <c r="N3079" s="110"/>
      <c r="O3079" s="145"/>
      <c r="P3079" s="110"/>
    </row>
    <row r="3080" spans="2:16" x14ac:dyDescent="0.25">
      <c r="B3080" s="123"/>
      <c r="C3080" s="123"/>
      <c r="D3080" s="123"/>
      <c r="F3080" s="123"/>
      <c r="I3080" s="123"/>
      <c r="J3080" s="123"/>
      <c r="K3080" s="124"/>
      <c r="L3080" s="110"/>
      <c r="M3080" s="110"/>
      <c r="N3080" s="110"/>
      <c r="O3080" s="145"/>
      <c r="P3080" s="110"/>
    </row>
    <row r="3081" spans="2:16" x14ac:dyDescent="0.25">
      <c r="B3081" s="123"/>
      <c r="C3081" s="123"/>
      <c r="D3081" s="123"/>
      <c r="F3081" s="123"/>
      <c r="I3081" s="123"/>
      <c r="J3081" s="123"/>
      <c r="K3081" s="124"/>
      <c r="L3081" s="110"/>
      <c r="M3081" s="110"/>
      <c r="N3081" s="110"/>
      <c r="O3081" s="145"/>
      <c r="P3081" s="110"/>
    </row>
    <row r="3082" spans="2:16" x14ac:dyDescent="0.25">
      <c r="B3082" s="123"/>
      <c r="C3082" s="123"/>
      <c r="D3082" s="123"/>
      <c r="F3082" s="123"/>
      <c r="I3082" s="123"/>
      <c r="J3082" s="123"/>
      <c r="K3082" s="124"/>
      <c r="L3082" s="110"/>
      <c r="M3082" s="110"/>
      <c r="N3082" s="110"/>
      <c r="O3082" s="145"/>
      <c r="P3082" s="110"/>
    </row>
    <row r="3083" spans="2:16" x14ac:dyDescent="0.25">
      <c r="B3083" s="123"/>
      <c r="C3083" s="123"/>
      <c r="D3083" s="123"/>
      <c r="F3083" s="123"/>
      <c r="I3083" s="123"/>
      <c r="J3083" s="123"/>
      <c r="K3083" s="124"/>
      <c r="L3083" s="110"/>
      <c r="M3083" s="110"/>
      <c r="N3083" s="110"/>
      <c r="O3083" s="145"/>
      <c r="P3083" s="110"/>
    </row>
    <row r="3084" spans="2:16" x14ac:dyDescent="0.25">
      <c r="B3084" s="123"/>
      <c r="C3084" s="123"/>
      <c r="D3084" s="123"/>
      <c r="F3084" s="123"/>
      <c r="I3084" s="123"/>
      <c r="J3084" s="123"/>
      <c r="K3084" s="124"/>
      <c r="L3084" s="110"/>
      <c r="M3084" s="110"/>
      <c r="N3084" s="110"/>
      <c r="O3084" s="145"/>
      <c r="P3084" s="110"/>
    </row>
    <row r="3085" spans="2:16" x14ac:dyDescent="0.25">
      <c r="B3085" s="123"/>
      <c r="C3085" s="123"/>
      <c r="D3085" s="123"/>
      <c r="F3085" s="123"/>
      <c r="I3085" s="123"/>
      <c r="J3085" s="123"/>
      <c r="K3085" s="124"/>
      <c r="L3085" s="110"/>
      <c r="M3085" s="110"/>
      <c r="N3085" s="110"/>
      <c r="O3085" s="145"/>
      <c r="P3085" s="110"/>
    </row>
    <row r="3086" spans="2:16" x14ac:dyDescent="0.25">
      <c r="B3086" s="123"/>
      <c r="C3086" s="123"/>
      <c r="D3086" s="123"/>
      <c r="F3086" s="123"/>
      <c r="I3086" s="123"/>
      <c r="J3086" s="123"/>
      <c r="K3086" s="124"/>
      <c r="L3086" s="110"/>
      <c r="M3086" s="110"/>
      <c r="N3086" s="110"/>
      <c r="O3086" s="145"/>
      <c r="P3086" s="110"/>
    </row>
    <row r="3087" spans="2:16" x14ac:dyDescent="0.25">
      <c r="B3087" s="123"/>
      <c r="C3087" s="123"/>
      <c r="D3087" s="123"/>
      <c r="F3087" s="123"/>
      <c r="I3087" s="123"/>
      <c r="J3087" s="123"/>
      <c r="K3087" s="124"/>
      <c r="L3087" s="110"/>
      <c r="M3087" s="110"/>
      <c r="N3087" s="110"/>
      <c r="O3087" s="145"/>
      <c r="P3087" s="110"/>
    </row>
    <row r="3088" spans="2:16" x14ac:dyDescent="0.25">
      <c r="B3088" s="123"/>
      <c r="C3088" s="123"/>
      <c r="D3088" s="123"/>
      <c r="F3088" s="123"/>
      <c r="I3088" s="123"/>
      <c r="J3088" s="123"/>
      <c r="K3088" s="124"/>
      <c r="L3088" s="110"/>
      <c r="M3088" s="110"/>
      <c r="N3088" s="110"/>
      <c r="O3088" s="145"/>
      <c r="P3088" s="110"/>
    </row>
    <row r="3089" spans="2:16" x14ac:dyDescent="0.25">
      <c r="B3089" s="123"/>
      <c r="C3089" s="123"/>
      <c r="D3089" s="123"/>
      <c r="F3089" s="123"/>
      <c r="I3089" s="123"/>
      <c r="J3089" s="123"/>
      <c r="K3089" s="124"/>
      <c r="L3089" s="110"/>
      <c r="M3089" s="110"/>
      <c r="N3089" s="110"/>
      <c r="O3089" s="145"/>
      <c r="P3089" s="110"/>
    </row>
    <row r="3090" spans="2:16" x14ac:dyDescent="0.25">
      <c r="B3090" s="123"/>
      <c r="C3090" s="123"/>
      <c r="D3090" s="123"/>
      <c r="F3090" s="123"/>
      <c r="I3090" s="123"/>
      <c r="J3090" s="123"/>
      <c r="K3090" s="124"/>
      <c r="L3090" s="110"/>
      <c r="M3090" s="110"/>
      <c r="N3090" s="110"/>
      <c r="O3090" s="145"/>
      <c r="P3090" s="110"/>
    </row>
    <row r="3091" spans="2:16" x14ac:dyDescent="0.25">
      <c r="B3091" s="123"/>
      <c r="C3091" s="123"/>
      <c r="D3091" s="123"/>
      <c r="F3091" s="123"/>
      <c r="I3091" s="123"/>
      <c r="J3091" s="123"/>
      <c r="K3091" s="124"/>
      <c r="L3091" s="110"/>
      <c r="M3091" s="110"/>
      <c r="N3091" s="110"/>
      <c r="O3091" s="145"/>
      <c r="P3091" s="110"/>
    </row>
    <row r="3092" spans="2:16" x14ac:dyDescent="0.25">
      <c r="B3092" s="123"/>
      <c r="C3092" s="123"/>
      <c r="D3092" s="123"/>
      <c r="F3092" s="123"/>
      <c r="I3092" s="123"/>
      <c r="J3092" s="123"/>
      <c r="K3092" s="124"/>
      <c r="L3092" s="110"/>
      <c r="M3092" s="110"/>
      <c r="N3092" s="110"/>
      <c r="O3092" s="145"/>
      <c r="P3092" s="110"/>
    </row>
    <row r="3093" spans="2:16" x14ac:dyDescent="0.25">
      <c r="B3093" s="123"/>
      <c r="C3093" s="123"/>
      <c r="D3093" s="123"/>
      <c r="F3093" s="123"/>
      <c r="I3093" s="123"/>
      <c r="J3093" s="123"/>
      <c r="K3093" s="124"/>
      <c r="L3093" s="110"/>
      <c r="M3093" s="110"/>
      <c r="N3093" s="110"/>
      <c r="O3093" s="145"/>
      <c r="P3093" s="110"/>
    </row>
    <row r="3094" spans="2:16" x14ac:dyDescent="0.25">
      <c r="B3094" s="123"/>
      <c r="C3094" s="123"/>
      <c r="D3094" s="123"/>
      <c r="F3094" s="123"/>
      <c r="I3094" s="123"/>
      <c r="J3094" s="123"/>
      <c r="K3094" s="124"/>
      <c r="L3094" s="110"/>
      <c r="M3094" s="110"/>
      <c r="N3094" s="110"/>
      <c r="O3094" s="145"/>
      <c r="P3094" s="110"/>
    </row>
    <row r="3095" spans="2:16" x14ac:dyDescent="0.25">
      <c r="B3095" s="123"/>
      <c r="C3095" s="123"/>
      <c r="D3095" s="123"/>
      <c r="F3095" s="123"/>
      <c r="I3095" s="123"/>
      <c r="J3095" s="123"/>
      <c r="K3095" s="124"/>
      <c r="L3095" s="110"/>
      <c r="M3095" s="110"/>
      <c r="N3095" s="110"/>
      <c r="O3095" s="145"/>
      <c r="P3095" s="110"/>
    </row>
    <row r="3096" spans="2:16" x14ac:dyDescent="0.25">
      <c r="B3096" s="123"/>
      <c r="C3096" s="123"/>
      <c r="D3096" s="123"/>
      <c r="F3096" s="123"/>
      <c r="I3096" s="123"/>
      <c r="J3096" s="123"/>
      <c r="K3096" s="124"/>
      <c r="L3096" s="110"/>
      <c r="M3096" s="110"/>
      <c r="N3096" s="110"/>
      <c r="O3096" s="145"/>
      <c r="P3096" s="110"/>
    </row>
    <row r="3097" spans="2:16" x14ac:dyDescent="0.25">
      <c r="B3097" s="123"/>
      <c r="C3097" s="123"/>
      <c r="D3097" s="123"/>
      <c r="F3097" s="123"/>
      <c r="I3097" s="123"/>
      <c r="J3097" s="123"/>
      <c r="K3097" s="124"/>
      <c r="L3097" s="110"/>
      <c r="M3097" s="110"/>
      <c r="N3097" s="110"/>
      <c r="O3097" s="145"/>
      <c r="P3097" s="110"/>
    </row>
    <row r="3098" spans="2:16" x14ac:dyDescent="0.25">
      <c r="B3098" s="123"/>
      <c r="C3098" s="123"/>
      <c r="D3098" s="123"/>
      <c r="F3098" s="123"/>
      <c r="I3098" s="123"/>
      <c r="J3098" s="123"/>
      <c r="K3098" s="124"/>
      <c r="L3098" s="110"/>
      <c r="M3098" s="110"/>
      <c r="N3098" s="110"/>
      <c r="O3098" s="145"/>
      <c r="P3098" s="110"/>
    </row>
    <row r="3099" spans="2:16" x14ac:dyDescent="0.25">
      <c r="B3099" s="123"/>
      <c r="C3099" s="123"/>
      <c r="D3099" s="123"/>
      <c r="F3099" s="123"/>
      <c r="I3099" s="123"/>
      <c r="J3099" s="123"/>
      <c r="K3099" s="124"/>
      <c r="L3099" s="110"/>
      <c r="M3099" s="110"/>
      <c r="N3099" s="110"/>
      <c r="O3099" s="145"/>
      <c r="P3099" s="110"/>
    </row>
    <row r="3100" spans="2:16" x14ac:dyDescent="0.25">
      <c r="B3100" s="123"/>
      <c r="C3100" s="123"/>
      <c r="D3100" s="123"/>
      <c r="F3100" s="123"/>
      <c r="I3100" s="123"/>
      <c r="J3100" s="123"/>
      <c r="K3100" s="124"/>
      <c r="L3100" s="110"/>
      <c r="M3100" s="110"/>
      <c r="N3100" s="110"/>
      <c r="O3100" s="145"/>
      <c r="P3100" s="110"/>
    </row>
    <row r="3101" spans="2:16" x14ac:dyDescent="0.25">
      <c r="B3101" s="123"/>
      <c r="C3101" s="123"/>
      <c r="D3101" s="123"/>
      <c r="F3101" s="123"/>
      <c r="I3101" s="123"/>
      <c r="J3101" s="123"/>
      <c r="K3101" s="124"/>
      <c r="L3101" s="110"/>
      <c r="M3101" s="110"/>
      <c r="N3101" s="110"/>
      <c r="O3101" s="145"/>
      <c r="P3101" s="110"/>
    </row>
    <row r="3102" spans="2:16" x14ac:dyDescent="0.25">
      <c r="B3102" s="123"/>
      <c r="C3102" s="123"/>
      <c r="D3102" s="123"/>
      <c r="F3102" s="123"/>
      <c r="I3102" s="123"/>
      <c r="J3102" s="123"/>
      <c r="K3102" s="124"/>
      <c r="L3102" s="110"/>
      <c r="M3102" s="110"/>
      <c r="N3102" s="110"/>
      <c r="O3102" s="145"/>
      <c r="P3102" s="110"/>
    </row>
    <row r="3103" spans="2:16" x14ac:dyDescent="0.25">
      <c r="B3103" s="123"/>
      <c r="C3103" s="123"/>
      <c r="D3103" s="123"/>
      <c r="F3103" s="123"/>
      <c r="I3103" s="123"/>
      <c r="J3103" s="123"/>
      <c r="K3103" s="124"/>
      <c r="L3103" s="110"/>
      <c r="M3103" s="110"/>
      <c r="N3103" s="110"/>
      <c r="O3103" s="145"/>
      <c r="P3103" s="110"/>
    </row>
    <row r="3104" spans="2:16" x14ac:dyDescent="0.25">
      <c r="B3104" s="123"/>
      <c r="C3104" s="123"/>
      <c r="D3104" s="123"/>
      <c r="F3104" s="123"/>
      <c r="I3104" s="123"/>
      <c r="J3104" s="123"/>
      <c r="K3104" s="124"/>
      <c r="L3104" s="110"/>
      <c r="M3104" s="110"/>
      <c r="N3104" s="110"/>
      <c r="O3104" s="145"/>
      <c r="P3104" s="110"/>
    </row>
    <row r="3105" spans="2:16" x14ac:dyDescent="0.25">
      <c r="B3105" s="123"/>
      <c r="C3105" s="123"/>
      <c r="D3105" s="123"/>
      <c r="F3105" s="123"/>
      <c r="I3105" s="123"/>
      <c r="J3105" s="123"/>
      <c r="K3105" s="124"/>
      <c r="L3105" s="110"/>
      <c r="M3105" s="110"/>
      <c r="N3105" s="110"/>
      <c r="O3105" s="145"/>
      <c r="P3105" s="110"/>
    </row>
    <row r="3106" spans="2:16" x14ac:dyDescent="0.25">
      <c r="B3106" s="123"/>
      <c r="C3106" s="123"/>
      <c r="D3106" s="123"/>
      <c r="F3106" s="123"/>
      <c r="I3106" s="123"/>
      <c r="J3106" s="123"/>
      <c r="K3106" s="124"/>
      <c r="L3106" s="110"/>
      <c r="M3106" s="110"/>
      <c r="N3106" s="110"/>
      <c r="O3106" s="145"/>
      <c r="P3106" s="110"/>
    </row>
    <row r="3107" spans="2:16" x14ac:dyDescent="0.25">
      <c r="B3107" s="123"/>
      <c r="C3107" s="123"/>
      <c r="D3107" s="123"/>
      <c r="F3107" s="123"/>
      <c r="I3107" s="123"/>
      <c r="J3107" s="123"/>
      <c r="K3107" s="124"/>
      <c r="L3107" s="110"/>
      <c r="M3107" s="110"/>
      <c r="N3107" s="110"/>
      <c r="O3107" s="145"/>
      <c r="P3107" s="110"/>
    </row>
    <row r="3108" spans="2:16" x14ac:dyDescent="0.25">
      <c r="B3108" s="123"/>
      <c r="C3108" s="123"/>
      <c r="D3108" s="123"/>
      <c r="F3108" s="123"/>
      <c r="I3108" s="123"/>
      <c r="J3108" s="123"/>
      <c r="K3108" s="124"/>
      <c r="L3108" s="110"/>
      <c r="M3108" s="110"/>
      <c r="N3108" s="110"/>
      <c r="O3108" s="145"/>
      <c r="P3108" s="110"/>
    </row>
    <row r="3109" spans="2:16" x14ac:dyDescent="0.25">
      <c r="B3109" s="123"/>
      <c r="C3109" s="123"/>
      <c r="D3109" s="123"/>
      <c r="F3109" s="123"/>
      <c r="I3109" s="123"/>
      <c r="J3109" s="123"/>
      <c r="K3109" s="124"/>
      <c r="L3109" s="110"/>
      <c r="M3109" s="110"/>
      <c r="N3109" s="110"/>
      <c r="O3109" s="145"/>
      <c r="P3109" s="110"/>
    </row>
    <row r="3110" spans="2:16" x14ac:dyDescent="0.25">
      <c r="B3110" s="123"/>
      <c r="C3110" s="123"/>
      <c r="D3110" s="123"/>
      <c r="F3110" s="123"/>
      <c r="I3110" s="123"/>
      <c r="J3110" s="123"/>
      <c r="K3110" s="124"/>
      <c r="L3110" s="110"/>
      <c r="M3110" s="110"/>
      <c r="N3110" s="110"/>
      <c r="O3110" s="145"/>
      <c r="P3110" s="110"/>
    </row>
    <row r="3111" spans="2:16" x14ac:dyDescent="0.25">
      <c r="B3111" s="123"/>
      <c r="C3111" s="123"/>
      <c r="D3111" s="123"/>
      <c r="F3111" s="123"/>
      <c r="I3111" s="123"/>
      <c r="J3111" s="123"/>
      <c r="K3111" s="124"/>
      <c r="L3111" s="110"/>
      <c r="M3111" s="110"/>
      <c r="N3111" s="110"/>
      <c r="O3111" s="145"/>
      <c r="P3111" s="110"/>
    </row>
    <row r="3112" spans="2:16" x14ac:dyDescent="0.25">
      <c r="B3112" s="123"/>
      <c r="C3112" s="123"/>
      <c r="D3112" s="123"/>
      <c r="F3112" s="123"/>
      <c r="I3112" s="123"/>
      <c r="J3112" s="123"/>
      <c r="K3112" s="124"/>
      <c r="L3112" s="110"/>
      <c r="M3112" s="110"/>
      <c r="N3112" s="110"/>
      <c r="O3112" s="145"/>
      <c r="P3112" s="110"/>
    </row>
    <row r="3113" spans="2:16" x14ac:dyDescent="0.25">
      <c r="B3113" s="123"/>
      <c r="C3113" s="123"/>
      <c r="D3113" s="123"/>
      <c r="F3113" s="123"/>
      <c r="I3113" s="123"/>
      <c r="J3113" s="123"/>
      <c r="K3113" s="124"/>
      <c r="L3113" s="110"/>
      <c r="M3113" s="110"/>
      <c r="N3113" s="110"/>
      <c r="O3113" s="145"/>
      <c r="P3113" s="110"/>
    </row>
    <row r="3114" spans="2:16" x14ac:dyDescent="0.25">
      <c r="B3114" s="123"/>
      <c r="C3114" s="123"/>
      <c r="D3114" s="123"/>
      <c r="F3114" s="123"/>
      <c r="I3114" s="123"/>
      <c r="J3114" s="123"/>
      <c r="K3114" s="124"/>
      <c r="L3114" s="110"/>
      <c r="M3114" s="110"/>
      <c r="N3114" s="110"/>
      <c r="O3114" s="145"/>
      <c r="P3114" s="110"/>
    </row>
    <row r="3115" spans="2:16" x14ac:dyDescent="0.25">
      <c r="B3115" s="123"/>
      <c r="C3115" s="123"/>
      <c r="D3115" s="123"/>
      <c r="F3115" s="123"/>
      <c r="I3115" s="123"/>
      <c r="J3115" s="123"/>
      <c r="K3115" s="124"/>
      <c r="L3115" s="110"/>
      <c r="M3115" s="110"/>
      <c r="N3115" s="110"/>
      <c r="O3115" s="145"/>
      <c r="P3115" s="110"/>
    </row>
    <row r="3116" spans="2:16" x14ac:dyDescent="0.25">
      <c r="B3116" s="123"/>
      <c r="C3116" s="123"/>
      <c r="D3116" s="123"/>
      <c r="F3116" s="123"/>
      <c r="I3116" s="123"/>
      <c r="J3116" s="123"/>
      <c r="K3116" s="124"/>
      <c r="L3116" s="110"/>
      <c r="M3116" s="110"/>
      <c r="N3116" s="110"/>
      <c r="O3116" s="145"/>
      <c r="P3116" s="110"/>
    </row>
    <row r="3117" spans="2:16" x14ac:dyDescent="0.25">
      <c r="B3117" s="123"/>
      <c r="C3117" s="123"/>
      <c r="D3117" s="123"/>
      <c r="F3117" s="123"/>
      <c r="I3117" s="123"/>
      <c r="J3117" s="123"/>
      <c r="K3117" s="124"/>
      <c r="L3117" s="110"/>
      <c r="M3117" s="110"/>
      <c r="N3117" s="110"/>
      <c r="O3117" s="145"/>
      <c r="P3117" s="110"/>
    </row>
    <row r="3118" spans="2:16" x14ac:dyDescent="0.25">
      <c r="B3118" s="123"/>
      <c r="C3118" s="123"/>
      <c r="D3118" s="123"/>
      <c r="F3118" s="123"/>
      <c r="I3118" s="123"/>
      <c r="J3118" s="123"/>
      <c r="K3118" s="124"/>
      <c r="L3118" s="110"/>
      <c r="M3118" s="110"/>
      <c r="N3118" s="110"/>
      <c r="O3118" s="145"/>
      <c r="P3118" s="110"/>
    </row>
    <row r="3119" spans="2:16" x14ac:dyDescent="0.25">
      <c r="B3119" s="123"/>
      <c r="C3119" s="123"/>
      <c r="D3119" s="123"/>
      <c r="F3119" s="123"/>
      <c r="I3119" s="123"/>
      <c r="J3119" s="123"/>
      <c r="K3119" s="124"/>
      <c r="L3119" s="110"/>
      <c r="M3119" s="110"/>
      <c r="N3119" s="110"/>
      <c r="O3119" s="145"/>
      <c r="P3119" s="110"/>
    </row>
    <row r="3120" spans="2:16" x14ac:dyDescent="0.25">
      <c r="B3120" s="123"/>
      <c r="C3120" s="123"/>
      <c r="D3120" s="123"/>
      <c r="F3120" s="123"/>
      <c r="I3120" s="123"/>
      <c r="J3120" s="123"/>
      <c r="K3120" s="124"/>
      <c r="L3120" s="110"/>
      <c r="M3120" s="110"/>
      <c r="N3120" s="110"/>
      <c r="O3120" s="145"/>
      <c r="P3120" s="110"/>
    </row>
    <row r="3121" spans="2:16" x14ac:dyDescent="0.25">
      <c r="B3121" s="123"/>
      <c r="C3121" s="123"/>
      <c r="D3121" s="123"/>
      <c r="F3121" s="123"/>
      <c r="I3121" s="123"/>
      <c r="J3121" s="123"/>
      <c r="K3121" s="124"/>
      <c r="L3121" s="110"/>
      <c r="M3121" s="110"/>
      <c r="N3121" s="110"/>
      <c r="O3121" s="145"/>
      <c r="P3121" s="110"/>
    </row>
    <row r="3122" spans="2:16" x14ac:dyDescent="0.25">
      <c r="B3122" s="123"/>
      <c r="C3122" s="123"/>
      <c r="D3122" s="123"/>
      <c r="F3122" s="123"/>
      <c r="I3122" s="123"/>
      <c r="J3122" s="123"/>
      <c r="K3122" s="124"/>
      <c r="L3122" s="110"/>
      <c r="M3122" s="110"/>
      <c r="N3122" s="110"/>
      <c r="O3122" s="145"/>
      <c r="P3122" s="110"/>
    </row>
    <row r="3123" spans="2:16" x14ac:dyDescent="0.25">
      <c r="B3123" s="123"/>
      <c r="C3123" s="123"/>
      <c r="D3123" s="123"/>
      <c r="F3123" s="123"/>
      <c r="I3123" s="123"/>
      <c r="J3123" s="123"/>
      <c r="K3123" s="124"/>
      <c r="L3123" s="110"/>
      <c r="M3123" s="110"/>
      <c r="N3123" s="110"/>
      <c r="O3123" s="145"/>
      <c r="P3123" s="110"/>
    </row>
    <row r="3124" spans="2:16" x14ac:dyDescent="0.25">
      <c r="B3124" s="123"/>
      <c r="C3124" s="123"/>
      <c r="D3124" s="123"/>
      <c r="F3124" s="123"/>
      <c r="I3124" s="123"/>
      <c r="J3124" s="123"/>
      <c r="K3124" s="124"/>
      <c r="L3124" s="110"/>
      <c r="M3124" s="110"/>
      <c r="N3124" s="110"/>
      <c r="O3124" s="145"/>
      <c r="P3124" s="110"/>
    </row>
    <row r="3125" spans="2:16" x14ac:dyDescent="0.25">
      <c r="B3125" s="123"/>
      <c r="C3125" s="123"/>
      <c r="D3125" s="123"/>
      <c r="F3125" s="123"/>
      <c r="I3125" s="123"/>
      <c r="J3125" s="123"/>
      <c r="K3125" s="124"/>
      <c r="L3125" s="110"/>
      <c r="M3125" s="110"/>
      <c r="N3125" s="110"/>
      <c r="O3125" s="145"/>
      <c r="P3125" s="110"/>
    </row>
    <row r="3126" spans="2:16" x14ac:dyDescent="0.25">
      <c r="B3126" s="123"/>
      <c r="C3126" s="123"/>
      <c r="D3126" s="123"/>
      <c r="F3126" s="123"/>
      <c r="I3126" s="123"/>
      <c r="J3126" s="123"/>
      <c r="K3126" s="124"/>
      <c r="L3126" s="110"/>
      <c r="M3126" s="110"/>
      <c r="N3126" s="110"/>
      <c r="O3126" s="145"/>
      <c r="P3126" s="110"/>
    </row>
    <row r="3127" spans="2:16" x14ac:dyDescent="0.25">
      <c r="B3127" s="123"/>
      <c r="C3127" s="123"/>
      <c r="D3127" s="123"/>
      <c r="F3127" s="123"/>
      <c r="I3127" s="123"/>
      <c r="J3127" s="123"/>
      <c r="K3127" s="124"/>
      <c r="L3127" s="110"/>
      <c r="M3127" s="110"/>
      <c r="N3127" s="110"/>
      <c r="O3127" s="145"/>
      <c r="P3127" s="110"/>
    </row>
    <row r="3128" spans="2:16" x14ac:dyDescent="0.25">
      <c r="B3128" s="123"/>
      <c r="C3128" s="123"/>
      <c r="D3128" s="123"/>
      <c r="F3128" s="123"/>
      <c r="I3128" s="123"/>
      <c r="J3128" s="123"/>
      <c r="K3128" s="124"/>
      <c r="L3128" s="110"/>
      <c r="M3128" s="110"/>
      <c r="N3128" s="110"/>
      <c r="O3128" s="145"/>
      <c r="P3128" s="110"/>
    </row>
    <row r="3129" spans="2:16" x14ac:dyDescent="0.25">
      <c r="B3129" s="123"/>
      <c r="C3129" s="123"/>
      <c r="D3129" s="123"/>
      <c r="F3129" s="123"/>
      <c r="I3129" s="123"/>
      <c r="J3129" s="123"/>
      <c r="K3129" s="124"/>
      <c r="L3129" s="110"/>
      <c r="M3129" s="110"/>
      <c r="N3129" s="110"/>
      <c r="O3129" s="145"/>
      <c r="P3129" s="110"/>
    </row>
    <row r="3130" spans="2:16" x14ac:dyDescent="0.25">
      <c r="B3130" s="123"/>
      <c r="C3130" s="123"/>
      <c r="D3130" s="123"/>
      <c r="F3130" s="123"/>
      <c r="I3130" s="123"/>
      <c r="J3130" s="123"/>
      <c r="K3130" s="124"/>
      <c r="L3130" s="110"/>
      <c r="M3130" s="110"/>
      <c r="N3130" s="110"/>
      <c r="O3130" s="145"/>
      <c r="P3130" s="110"/>
    </row>
    <row r="3131" spans="2:16" x14ac:dyDescent="0.25">
      <c r="B3131" s="123"/>
      <c r="C3131" s="123"/>
      <c r="D3131" s="123"/>
      <c r="F3131" s="123"/>
      <c r="I3131" s="123"/>
      <c r="J3131" s="123"/>
      <c r="K3131" s="124"/>
      <c r="L3131" s="110"/>
      <c r="M3131" s="110"/>
      <c r="N3131" s="110"/>
      <c r="O3131" s="145"/>
      <c r="P3131" s="110"/>
    </row>
    <row r="3132" spans="2:16" x14ac:dyDescent="0.25">
      <c r="B3132" s="123"/>
      <c r="C3132" s="123"/>
      <c r="D3132" s="123"/>
      <c r="F3132" s="123"/>
      <c r="I3132" s="123"/>
      <c r="J3132" s="123"/>
      <c r="K3132" s="124"/>
      <c r="L3132" s="110"/>
      <c r="M3132" s="110"/>
      <c r="N3132" s="110"/>
      <c r="O3132" s="145"/>
      <c r="P3132" s="110"/>
    </row>
    <row r="3133" spans="2:16" x14ac:dyDescent="0.25">
      <c r="B3133" s="123"/>
      <c r="C3133" s="123"/>
      <c r="D3133" s="123"/>
      <c r="F3133" s="123"/>
      <c r="I3133" s="123"/>
      <c r="J3133" s="123"/>
      <c r="K3133" s="124"/>
      <c r="L3133" s="110"/>
      <c r="M3133" s="110"/>
      <c r="N3133" s="110"/>
      <c r="O3133" s="145"/>
      <c r="P3133" s="110"/>
    </row>
    <row r="3134" spans="2:16" x14ac:dyDescent="0.25">
      <c r="B3134" s="123"/>
      <c r="C3134" s="123"/>
      <c r="D3134" s="123"/>
      <c r="F3134" s="123"/>
      <c r="I3134" s="123"/>
      <c r="J3134" s="123"/>
      <c r="K3134" s="124"/>
      <c r="L3134" s="110"/>
      <c r="M3134" s="110"/>
      <c r="N3134" s="110"/>
      <c r="O3134" s="145"/>
      <c r="P3134" s="110"/>
    </row>
    <row r="3135" spans="2:16" x14ac:dyDescent="0.25">
      <c r="B3135" s="123"/>
      <c r="C3135" s="123"/>
      <c r="D3135" s="123"/>
      <c r="F3135" s="123"/>
      <c r="I3135" s="123"/>
      <c r="J3135" s="123"/>
      <c r="K3135" s="124"/>
      <c r="L3135" s="110"/>
      <c r="M3135" s="110"/>
      <c r="N3135" s="110"/>
      <c r="O3135" s="145"/>
      <c r="P3135" s="110"/>
    </row>
    <row r="3136" spans="2:16" x14ac:dyDescent="0.25">
      <c r="B3136" s="123"/>
      <c r="C3136" s="123"/>
      <c r="D3136" s="123"/>
      <c r="F3136" s="123"/>
      <c r="I3136" s="123"/>
      <c r="J3136" s="123"/>
      <c r="K3136" s="124"/>
      <c r="L3136" s="110"/>
      <c r="M3136" s="110"/>
      <c r="N3136" s="110"/>
      <c r="O3136" s="145"/>
      <c r="P3136" s="110"/>
    </row>
    <row r="3137" spans="2:16" x14ac:dyDescent="0.25">
      <c r="B3137" s="123"/>
      <c r="C3137" s="123"/>
      <c r="D3137" s="123"/>
      <c r="F3137" s="123"/>
      <c r="I3137" s="123"/>
      <c r="J3137" s="123"/>
      <c r="K3137" s="124"/>
      <c r="L3137" s="110"/>
      <c r="M3137" s="110"/>
      <c r="N3137" s="110"/>
      <c r="O3137" s="145"/>
      <c r="P3137" s="110"/>
    </row>
    <row r="3138" spans="2:16" x14ac:dyDescent="0.25">
      <c r="B3138" s="123"/>
      <c r="C3138" s="123"/>
      <c r="D3138" s="123"/>
      <c r="F3138" s="123"/>
      <c r="I3138" s="123"/>
      <c r="J3138" s="123"/>
      <c r="K3138" s="124"/>
      <c r="L3138" s="110"/>
      <c r="M3138" s="110"/>
      <c r="N3138" s="110"/>
      <c r="O3138" s="145"/>
      <c r="P3138" s="110"/>
    </row>
    <row r="3139" spans="2:16" x14ac:dyDescent="0.25">
      <c r="B3139" s="123"/>
      <c r="C3139" s="123"/>
      <c r="D3139" s="123"/>
      <c r="F3139" s="123"/>
      <c r="I3139" s="123"/>
      <c r="J3139" s="123"/>
      <c r="K3139" s="124"/>
      <c r="L3139" s="110"/>
      <c r="M3139" s="110"/>
      <c r="N3139" s="110"/>
      <c r="O3139" s="145"/>
      <c r="P3139" s="110"/>
    </row>
    <row r="3140" spans="2:16" x14ac:dyDescent="0.25">
      <c r="B3140" s="123"/>
      <c r="C3140" s="123"/>
      <c r="D3140" s="123"/>
      <c r="F3140" s="123"/>
      <c r="I3140" s="123"/>
      <c r="J3140" s="123"/>
      <c r="K3140" s="124"/>
      <c r="L3140" s="110"/>
      <c r="M3140" s="110"/>
      <c r="N3140" s="110"/>
      <c r="O3140" s="145"/>
      <c r="P3140" s="110"/>
    </row>
    <row r="3141" spans="2:16" x14ac:dyDescent="0.25">
      <c r="B3141" s="123"/>
      <c r="C3141" s="123"/>
      <c r="D3141" s="123"/>
      <c r="F3141" s="123"/>
      <c r="I3141" s="123"/>
      <c r="J3141" s="123"/>
      <c r="K3141" s="124"/>
      <c r="L3141" s="110"/>
      <c r="M3141" s="110"/>
      <c r="N3141" s="110"/>
      <c r="O3141" s="145"/>
      <c r="P3141" s="110"/>
    </row>
    <row r="3142" spans="2:16" x14ac:dyDescent="0.25">
      <c r="B3142" s="123"/>
      <c r="C3142" s="123"/>
      <c r="D3142" s="123"/>
      <c r="F3142" s="123"/>
      <c r="I3142" s="123"/>
      <c r="J3142" s="123"/>
      <c r="K3142" s="124"/>
      <c r="L3142" s="110"/>
      <c r="M3142" s="110"/>
      <c r="N3142" s="110"/>
      <c r="O3142" s="145"/>
      <c r="P3142" s="110"/>
    </row>
    <row r="3143" spans="2:16" x14ac:dyDescent="0.25">
      <c r="B3143" s="123"/>
      <c r="C3143" s="123"/>
      <c r="D3143" s="123"/>
      <c r="F3143" s="123"/>
      <c r="I3143" s="123"/>
      <c r="J3143" s="123"/>
      <c r="K3143" s="124"/>
      <c r="L3143" s="110"/>
      <c r="M3143" s="110"/>
      <c r="N3143" s="110"/>
      <c r="O3143" s="145"/>
      <c r="P3143" s="110"/>
    </row>
    <row r="3144" spans="2:16" x14ac:dyDescent="0.25">
      <c r="B3144" s="123"/>
      <c r="C3144" s="123"/>
      <c r="D3144" s="123"/>
      <c r="F3144" s="123"/>
      <c r="I3144" s="123"/>
      <c r="J3144" s="123"/>
      <c r="K3144" s="124"/>
      <c r="L3144" s="110"/>
      <c r="M3144" s="110"/>
      <c r="N3144" s="110"/>
      <c r="O3144" s="145"/>
      <c r="P3144" s="110"/>
    </row>
    <row r="3145" spans="2:16" x14ac:dyDescent="0.25">
      <c r="B3145" s="123"/>
      <c r="C3145" s="123"/>
      <c r="D3145" s="123"/>
      <c r="F3145" s="123"/>
      <c r="I3145" s="123"/>
      <c r="J3145" s="123"/>
      <c r="K3145" s="124"/>
      <c r="L3145" s="110"/>
      <c r="M3145" s="110"/>
      <c r="N3145" s="110"/>
      <c r="O3145" s="145"/>
      <c r="P3145" s="110"/>
    </row>
    <row r="3146" spans="2:16" x14ac:dyDescent="0.25">
      <c r="B3146" s="123"/>
      <c r="C3146" s="123"/>
      <c r="D3146" s="123"/>
      <c r="F3146" s="123"/>
      <c r="I3146" s="123"/>
      <c r="J3146" s="123"/>
      <c r="K3146" s="124"/>
      <c r="L3146" s="110"/>
      <c r="M3146" s="110"/>
      <c r="N3146" s="110"/>
      <c r="O3146" s="145"/>
      <c r="P3146" s="110"/>
    </row>
    <row r="3147" spans="2:16" x14ac:dyDescent="0.25">
      <c r="B3147" s="123"/>
      <c r="C3147" s="123"/>
      <c r="D3147" s="123"/>
      <c r="F3147" s="123"/>
      <c r="I3147" s="123"/>
      <c r="J3147" s="123"/>
      <c r="K3147" s="124"/>
      <c r="L3147" s="110"/>
      <c r="M3147" s="110"/>
      <c r="N3147" s="110"/>
      <c r="O3147" s="145"/>
      <c r="P3147" s="110"/>
    </row>
    <row r="3148" spans="2:16" x14ac:dyDescent="0.25">
      <c r="B3148" s="123"/>
      <c r="C3148" s="123"/>
      <c r="D3148" s="123"/>
      <c r="F3148" s="123"/>
      <c r="I3148" s="123"/>
      <c r="J3148" s="123"/>
      <c r="K3148" s="124"/>
      <c r="L3148" s="110"/>
      <c r="M3148" s="110"/>
      <c r="N3148" s="110"/>
      <c r="O3148" s="145"/>
      <c r="P3148" s="110"/>
    </row>
    <row r="3149" spans="2:16" x14ac:dyDescent="0.25">
      <c r="B3149" s="123"/>
      <c r="C3149" s="123"/>
      <c r="D3149" s="123"/>
      <c r="F3149" s="123"/>
      <c r="I3149" s="123"/>
      <c r="J3149" s="123"/>
      <c r="K3149" s="124"/>
      <c r="L3149" s="110"/>
      <c r="M3149" s="110"/>
      <c r="N3149" s="110"/>
      <c r="O3149" s="145"/>
      <c r="P3149" s="110"/>
    </row>
    <row r="3150" spans="2:16" x14ac:dyDescent="0.25">
      <c r="B3150" s="123"/>
      <c r="C3150" s="123"/>
      <c r="D3150" s="123"/>
      <c r="F3150" s="123"/>
      <c r="I3150" s="123"/>
      <c r="J3150" s="123"/>
      <c r="K3150" s="124"/>
      <c r="L3150" s="110"/>
      <c r="M3150" s="110"/>
      <c r="N3150" s="110"/>
      <c r="O3150" s="145"/>
      <c r="P3150" s="110"/>
    </row>
    <row r="3151" spans="2:16" x14ac:dyDescent="0.25">
      <c r="B3151" s="123"/>
      <c r="C3151" s="123"/>
      <c r="D3151" s="123"/>
      <c r="F3151" s="123"/>
      <c r="I3151" s="123"/>
      <c r="J3151" s="123"/>
      <c r="K3151" s="124"/>
      <c r="L3151" s="110"/>
      <c r="M3151" s="110"/>
      <c r="N3151" s="110"/>
      <c r="O3151" s="145"/>
      <c r="P3151" s="110"/>
    </row>
    <row r="3152" spans="2:16" x14ac:dyDescent="0.25">
      <c r="B3152" s="123"/>
      <c r="C3152" s="123"/>
      <c r="D3152" s="123"/>
      <c r="F3152" s="123"/>
      <c r="I3152" s="123"/>
      <c r="J3152" s="123"/>
      <c r="K3152" s="124"/>
      <c r="L3152" s="110"/>
      <c r="M3152" s="110"/>
      <c r="N3152" s="110"/>
      <c r="O3152" s="145"/>
      <c r="P3152" s="110"/>
    </row>
    <row r="3153" spans="2:16" x14ac:dyDescent="0.25">
      <c r="B3153" s="123"/>
      <c r="C3153" s="123"/>
      <c r="D3153" s="123"/>
      <c r="F3153" s="123"/>
      <c r="I3153" s="123"/>
      <c r="J3153" s="123"/>
      <c r="K3153" s="124"/>
      <c r="L3153" s="110"/>
      <c r="M3153" s="110"/>
      <c r="N3153" s="110"/>
      <c r="O3153" s="145"/>
      <c r="P3153" s="110"/>
    </row>
    <row r="3154" spans="2:16" x14ac:dyDescent="0.25">
      <c r="B3154" s="123"/>
      <c r="C3154" s="123"/>
      <c r="D3154" s="123"/>
      <c r="F3154" s="123"/>
      <c r="I3154" s="123"/>
      <c r="J3154" s="123"/>
      <c r="K3154" s="124"/>
      <c r="L3154" s="110"/>
      <c r="M3154" s="110"/>
      <c r="N3154" s="110"/>
      <c r="O3154" s="145"/>
      <c r="P3154" s="110"/>
    </row>
    <row r="3155" spans="2:16" x14ac:dyDescent="0.25">
      <c r="B3155" s="123"/>
      <c r="C3155" s="123"/>
      <c r="D3155" s="123"/>
      <c r="F3155" s="123"/>
      <c r="I3155" s="123"/>
      <c r="J3155" s="123"/>
      <c r="K3155" s="124"/>
      <c r="L3155" s="110"/>
      <c r="M3155" s="110"/>
      <c r="N3155" s="110"/>
      <c r="O3155" s="145"/>
      <c r="P3155" s="110"/>
    </row>
    <row r="3156" spans="2:16" x14ac:dyDescent="0.25">
      <c r="B3156" s="123"/>
      <c r="C3156" s="123"/>
      <c r="D3156" s="123"/>
      <c r="F3156" s="123"/>
      <c r="I3156" s="123"/>
      <c r="J3156" s="123"/>
      <c r="K3156" s="124"/>
      <c r="L3156" s="110"/>
      <c r="M3156" s="110"/>
      <c r="N3156" s="110"/>
      <c r="O3156" s="145"/>
      <c r="P3156" s="110"/>
    </row>
    <row r="3157" spans="2:16" x14ac:dyDescent="0.25">
      <c r="B3157" s="123"/>
      <c r="C3157" s="123"/>
      <c r="D3157" s="123"/>
      <c r="F3157" s="123"/>
      <c r="I3157" s="123"/>
      <c r="J3157" s="123"/>
      <c r="K3157" s="124"/>
      <c r="L3157" s="110"/>
      <c r="M3157" s="110"/>
      <c r="N3157" s="110"/>
      <c r="O3157" s="145"/>
      <c r="P3157" s="110"/>
    </row>
    <row r="3158" spans="2:16" x14ac:dyDescent="0.25">
      <c r="B3158" s="123"/>
      <c r="C3158" s="123"/>
      <c r="D3158" s="123"/>
      <c r="F3158" s="123"/>
      <c r="I3158" s="123"/>
      <c r="J3158" s="123"/>
      <c r="K3158" s="124"/>
      <c r="L3158" s="110"/>
      <c r="M3158" s="110"/>
      <c r="N3158" s="110"/>
      <c r="O3158" s="145"/>
      <c r="P3158" s="110"/>
    </row>
    <row r="3159" spans="2:16" x14ac:dyDescent="0.25">
      <c r="B3159" s="123"/>
      <c r="C3159" s="123"/>
      <c r="D3159" s="123"/>
      <c r="F3159" s="123"/>
      <c r="I3159" s="123"/>
      <c r="J3159" s="123"/>
      <c r="K3159" s="124"/>
      <c r="L3159" s="110"/>
      <c r="M3159" s="110"/>
      <c r="N3159" s="110"/>
      <c r="O3159" s="145"/>
      <c r="P3159" s="110"/>
    </row>
    <row r="3160" spans="2:16" x14ac:dyDescent="0.25">
      <c r="B3160" s="123"/>
      <c r="C3160" s="123"/>
      <c r="D3160" s="123"/>
      <c r="F3160" s="123"/>
      <c r="I3160" s="123"/>
      <c r="J3160" s="123"/>
      <c r="K3160" s="124"/>
      <c r="L3160" s="110"/>
      <c r="M3160" s="110"/>
      <c r="N3160" s="110"/>
      <c r="O3160" s="145"/>
      <c r="P3160" s="110"/>
    </row>
    <row r="3161" spans="2:16" x14ac:dyDescent="0.25">
      <c r="B3161" s="123"/>
      <c r="C3161" s="123"/>
      <c r="D3161" s="123"/>
      <c r="F3161" s="123"/>
      <c r="I3161" s="123"/>
      <c r="J3161" s="123"/>
      <c r="K3161" s="124"/>
      <c r="L3161" s="110"/>
      <c r="M3161" s="110"/>
      <c r="N3161" s="110"/>
      <c r="O3161" s="145"/>
      <c r="P3161" s="110"/>
    </row>
    <row r="3162" spans="2:16" x14ac:dyDescent="0.25">
      <c r="B3162" s="123"/>
      <c r="C3162" s="123"/>
      <c r="D3162" s="123"/>
      <c r="F3162" s="123"/>
      <c r="I3162" s="123"/>
      <c r="J3162" s="123"/>
      <c r="K3162" s="124"/>
      <c r="L3162" s="110"/>
      <c r="M3162" s="110"/>
      <c r="N3162" s="110"/>
      <c r="O3162" s="145"/>
      <c r="P3162" s="110"/>
    </row>
    <row r="3163" spans="2:16" x14ac:dyDescent="0.25">
      <c r="B3163" s="123"/>
      <c r="C3163" s="123"/>
      <c r="D3163" s="123"/>
      <c r="F3163" s="123"/>
      <c r="I3163" s="123"/>
      <c r="J3163" s="123"/>
      <c r="K3163" s="124"/>
      <c r="L3163" s="110"/>
      <c r="M3163" s="110"/>
      <c r="N3163" s="110"/>
      <c r="O3163" s="145"/>
      <c r="P3163" s="110"/>
    </row>
    <row r="3164" spans="2:16" x14ac:dyDescent="0.25">
      <c r="B3164" s="123"/>
      <c r="C3164" s="123"/>
      <c r="D3164" s="123"/>
      <c r="F3164" s="123"/>
      <c r="I3164" s="123"/>
      <c r="J3164" s="123"/>
      <c r="K3164" s="124"/>
      <c r="L3164" s="110"/>
      <c r="M3164" s="110"/>
      <c r="N3164" s="110"/>
      <c r="O3164" s="145"/>
      <c r="P3164" s="110"/>
    </row>
    <row r="3165" spans="2:16" x14ac:dyDescent="0.25">
      <c r="B3165" s="123"/>
      <c r="C3165" s="123"/>
      <c r="D3165" s="123"/>
      <c r="F3165" s="123"/>
      <c r="I3165" s="123"/>
      <c r="J3165" s="123"/>
      <c r="K3165" s="124"/>
      <c r="L3165" s="110"/>
      <c r="M3165" s="110"/>
      <c r="N3165" s="110"/>
      <c r="O3165" s="145"/>
      <c r="P3165" s="110"/>
    </row>
    <row r="3166" spans="2:16" x14ac:dyDescent="0.25">
      <c r="B3166" s="123"/>
      <c r="C3166" s="123"/>
      <c r="D3166" s="123"/>
      <c r="F3166" s="123"/>
      <c r="I3166" s="123"/>
      <c r="J3166" s="123"/>
      <c r="K3166" s="124"/>
      <c r="L3166" s="110"/>
      <c r="M3166" s="110"/>
      <c r="N3166" s="110"/>
      <c r="O3166" s="145"/>
      <c r="P3166" s="110"/>
    </row>
    <row r="3167" spans="2:16" x14ac:dyDescent="0.25">
      <c r="B3167" s="123"/>
      <c r="C3167" s="123"/>
      <c r="D3167" s="123"/>
      <c r="F3167" s="123"/>
      <c r="I3167" s="123"/>
      <c r="J3167" s="123"/>
      <c r="K3167" s="124"/>
      <c r="L3167" s="110"/>
      <c r="M3167" s="110"/>
      <c r="N3167" s="110"/>
      <c r="O3167" s="145"/>
      <c r="P3167" s="110"/>
    </row>
    <row r="3168" spans="2:16" x14ac:dyDescent="0.25">
      <c r="B3168" s="123"/>
      <c r="C3168" s="123"/>
      <c r="D3168" s="123"/>
      <c r="F3168" s="123"/>
      <c r="I3168" s="123"/>
      <c r="J3168" s="123"/>
      <c r="K3168" s="124"/>
      <c r="L3168" s="110"/>
      <c r="M3168" s="110"/>
      <c r="N3168" s="110"/>
      <c r="O3168" s="145"/>
      <c r="P3168" s="110"/>
    </row>
    <row r="3169" spans="2:16" x14ac:dyDescent="0.25">
      <c r="B3169" s="123"/>
      <c r="C3169" s="123"/>
      <c r="D3169" s="123"/>
      <c r="F3169" s="123"/>
      <c r="I3169" s="123"/>
      <c r="J3169" s="123"/>
      <c r="K3169" s="124"/>
      <c r="L3169" s="110"/>
      <c r="M3169" s="110"/>
      <c r="N3169" s="110"/>
      <c r="O3169" s="145"/>
      <c r="P3169" s="110"/>
    </row>
    <row r="3170" spans="2:16" x14ac:dyDescent="0.25">
      <c r="B3170" s="123"/>
      <c r="C3170" s="123"/>
      <c r="D3170" s="123"/>
      <c r="F3170" s="123"/>
      <c r="I3170" s="123"/>
      <c r="J3170" s="123"/>
      <c r="K3170" s="124"/>
      <c r="L3170" s="110"/>
      <c r="M3170" s="110"/>
      <c r="N3170" s="110"/>
      <c r="O3170" s="145"/>
      <c r="P3170" s="110"/>
    </row>
    <row r="3171" spans="2:16" x14ac:dyDescent="0.25">
      <c r="B3171" s="123"/>
      <c r="C3171" s="123"/>
      <c r="D3171" s="123"/>
      <c r="F3171" s="123"/>
      <c r="I3171" s="123"/>
      <c r="J3171" s="123"/>
      <c r="K3171" s="124"/>
      <c r="L3171" s="110"/>
      <c r="M3171" s="110"/>
      <c r="N3171" s="110"/>
      <c r="O3171" s="145"/>
      <c r="P3171" s="110"/>
    </row>
    <row r="3172" spans="2:16" x14ac:dyDescent="0.25">
      <c r="B3172" s="123"/>
      <c r="C3172" s="123"/>
      <c r="D3172" s="123"/>
      <c r="F3172" s="123"/>
      <c r="I3172" s="123"/>
      <c r="J3172" s="123"/>
      <c r="K3172" s="124"/>
      <c r="L3172" s="110"/>
      <c r="M3172" s="110"/>
      <c r="N3172" s="110"/>
      <c r="O3172" s="145"/>
      <c r="P3172" s="110"/>
    </row>
    <row r="3173" spans="2:16" x14ac:dyDescent="0.25">
      <c r="B3173" s="123"/>
      <c r="C3173" s="123"/>
      <c r="D3173" s="123"/>
      <c r="F3173" s="123"/>
      <c r="I3173" s="123"/>
      <c r="J3173" s="123"/>
      <c r="K3173" s="124"/>
      <c r="L3173" s="110"/>
      <c r="M3173" s="110"/>
      <c r="N3173" s="110"/>
      <c r="O3173" s="145"/>
      <c r="P3173" s="110"/>
    </row>
    <row r="3174" spans="2:16" x14ac:dyDescent="0.25">
      <c r="B3174" s="123"/>
      <c r="C3174" s="123"/>
      <c r="D3174" s="123"/>
      <c r="F3174" s="123"/>
      <c r="I3174" s="123"/>
      <c r="J3174" s="123"/>
      <c r="K3174" s="124"/>
      <c r="L3174" s="110"/>
      <c r="M3174" s="110"/>
      <c r="N3174" s="110"/>
      <c r="O3174" s="145"/>
      <c r="P3174" s="110"/>
    </row>
    <row r="3175" spans="2:16" x14ac:dyDescent="0.25">
      <c r="B3175" s="123"/>
      <c r="C3175" s="123"/>
      <c r="D3175" s="123"/>
      <c r="F3175" s="123"/>
      <c r="I3175" s="123"/>
      <c r="J3175" s="123"/>
      <c r="K3175" s="124"/>
      <c r="L3175" s="110"/>
      <c r="M3175" s="110"/>
      <c r="N3175" s="110"/>
      <c r="O3175" s="145"/>
      <c r="P3175" s="110"/>
    </row>
    <row r="3176" spans="2:16" x14ac:dyDescent="0.25">
      <c r="B3176" s="123"/>
      <c r="C3176" s="123"/>
      <c r="D3176" s="123"/>
      <c r="F3176" s="123"/>
      <c r="I3176" s="123"/>
      <c r="J3176" s="123"/>
      <c r="K3176" s="124"/>
      <c r="L3176" s="110"/>
      <c r="M3176" s="110"/>
      <c r="N3176" s="110"/>
      <c r="O3176" s="145"/>
      <c r="P3176" s="110"/>
    </row>
    <row r="3177" spans="2:16" x14ac:dyDescent="0.25">
      <c r="B3177" s="123"/>
      <c r="C3177" s="123"/>
      <c r="D3177" s="123"/>
      <c r="F3177" s="123"/>
      <c r="I3177" s="123"/>
      <c r="J3177" s="123"/>
      <c r="K3177" s="124"/>
      <c r="L3177" s="110"/>
      <c r="M3177" s="110"/>
      <c r="N3177" s="110"/>
      <c r="O3177" s="145"/>
      <c r="P3177" s="110"/>
    </row>
    <row r="3178" spans="2:16" x14ac:dyDescent="0.25">
      <c r="B3178" s="123"/>
      <c r="C3178" s="123"/>
      <c r="D3178" s="123"/>
      <c r="F3178" s="123"/>
      <c r="I3178" s="123"/>
      <c r="J3178" s="123"/>
      <c r="K3178" s="124"/>
      <c r="L3178" s="110"/>
      <c r="M3178" s="110"/>
      <c r="N3178" s="110"/>
      <c r="O3178" s="145"/>
      <c r="P3178" s="110"/>
    </row>
    <row r="3179" spans="2:16" x14ac:dyDescent="0.25">
      <c r="B3179" s="123"/>
      <c r="C3179" s="123"/>
      <c r="D3179" s="123"/>
      <c r="F3179" s="123"/>
      <c r="I3179" s="123"/>
      <c r="J3179" s="123"/>
      <c r="K3179" s="124"/>
      <c r="L3179" s="110"/>
      <c r="M3179" s="110"/>
      <c r="N3179" s="110"/>
      <c r="O3179" s="145"/>
      <c r="P3179" s="110"/>
    </row>
    <row r="3180" spans="2:16" x14ac:dyDescent="0.25">
      <c r="B3180" s="123"/>
      <c r="C3180" s="123"/>
      <c r="D3180" s="123"/>
      <c r="F3180" s="123"/>
      <c r="I3180" s="123"/>
      <c r="J3180" s="123"/>
      <c r="K3180" s="124"/>
      <c r="L3180" s="110"/>
      <c r="M3180" s="110"/>
      <c r="N3180" s="110"/>
      <c r="O3180" s="145"/>
      <c r="P3180" s="110"/>
    </row>
    <row r="3181" spans="2:16" x14ac:dyDescent="0.25">
      <c r="B3181" s="123"/>
      <c r="C3181" s="123"/>
      <c r="D3181" s="123"/>
      <c r="F3181" s="123"/>
      <c r="I3181" s="123"/>
      <c r="J3181" s="123"/>
      <c r="K3181" s="124"/>
      <c r="L3181" s="110"/>
      <c r="M3181" s="110"/>
      <c r="N3181" s="110"/>
      <c r="O3181" s="145"/>
      <c r="P3181" s="110"/>
    </row>
    <row r="3182" spans="2:16" x14ac:dyDescent="0.25">
      <c r="B3182" s="123"/>
      <c r="C3182" s="123"/>
      <c r="D3182" s="123"/>
      <c r="F3182" s="123"/>
      <c r="I3182" s="123"/>
      <c r="J3182" s="123"/>
      <c r="K3182" s="124"/>
      <c r="L3182" s="110"/>
      <c r="M3182" s="110"/>
      <c r="N3182" s="110"/>
      <c r="O3182" s="145"/>
      <c r="P3182" s="110"/>
    </row>
    <row r="3183" spans="2:16" x14ac:dyDescent="0.25">
      <c r="B3183" s="123"/>
      <c r="C3183" s="123"/>
      <c r="D3183" s="123"/>
      <c r="F3183" s="123"/>
      <c r="I3183" s="123"/>
      <c r="J3183" s="123"/>
      <c r="K3183" s="124"/>
      <c r="L3183" s="110"/>
      <c r="M3183" s="110"/>
      <c r="N3183" s="110"/>
      <c r="O3183" s="145"/>
      <c r="P3183" s="110"/>
    </row>
    <row r="3184" spans="2:16" x14ac:dyDescent="0.25">
      <c r="B3184" s="123"/>
      <c r="C3184" s="123"/>
      <c r="D3184" s="123"/>
      <c r="F3184" s="123"/>
      <c r="I3184" s="123"/>
      <c r="J3184" s="123"/>
      <c r="K3184" s="124"/>
      <c r="L3184" s="110"/>
      <c r="M3184" s="110"/>
      <c r="N3184" s="110"/>
      <c r="O3184" s="145"/>
      <c r="P3184" s="110"/>
    </row>
    <row r="3185" spans="2:16" x14ac:dyDescent="0.25">
      <c r="B3185" s="123"/>
      <c r="C3185" s="123"/>
      <c r="D3185" s="123"/>
      <c r="F3185" s="123"/>
      <c r="I3185" s="123"/>
      <c r="J3185" s="123"/>
      <c r="K3185" s="124"/>
      <c r="L3185" s="110"/>
      <c r="M3185" s="110"/>
      <c r="N3185" s="110"/>
      <c r="O3185" s="145"/>
      <c r="P3185" s="110"/>
    </row>
    <row r="3186" spans="2:16" x14ac:dyDescent="0.25">
      <c r="B3186" s="123"/>
      <c r="C3186" s="123"/>
      <c r="D3186" s="123"/>
      <c r="F3186" s="123"/>
      <c r="I3186" s="123"/>
      <c r="J3186" s="123"/>
      <c r="K3186" s="124"/>
      <c r="L3186" s="110"/>
      <c r="M3186" s="110"/>
      <c r="N3186" s="110"/>
      <c r="O3186" s="145"/>
      <c r="P3186" s="110"/>
    </row>
    <row r="3187" spans="2:16" x14ac:dyDescent="0.25">
      <c r="B3187" s="123"/>
      <c r="C3187" s="123"/>
      <c r="D3187" s="123"/>
      <c r="F3187" s="123"/>
      <c r="I3187" s="123"/>
      <c r="J3187" s="123"/>
      <c r="K3187" s="124"/>
      <c r="L3187" s="110"/>
      <c r="M3187" s="110"/>
      <c r="N3187" s="110"/>
      <c r="O3187" s="145"/>
      <c r="P3187" s="110"/>
    </row>
    <row r="3188" spans="2:16" x14ac:dyDescent="0.25">
      <c r="B3188" s="123"/>
      <c r="C3188" s="123"/>
      <c r="D3188" s="123"/>
      <c r="F3188" s="123"/>
      <c r="I3188" s="123"/>
      <c r="J3188" s="123"/>
      <c r="K3188" s="124"/>
      <c r="L3188" s="110"/>
      <c r="M3188" s="110"/>
      <c r="N3188" s="110"/>
      <c r="O3188" s="145"/>
      <c r="P3188" s="110"/>
    </row>
    <row r="3189" spans="2:16" x14ac:dyDescent="0.25">
      <c r="B3189" s="123"/>
      <c r="C3189" s="123"/>
      <c r="D3189" s="123"/>
      <c r="F3189" s="123"/>
      <c r="I3189" s="123"/>
      <c r="J3189" s="123"/>
      <c r="K3189" s="124"/>
      <c r="L3189" s="110"/>
      <c r="M3189" s="110"/>
      <c r="N3189" s="110"/>
      <c r="O3189" s="145"/>
      <c r="P3189" s="110"/>
    </row>
    <row r="3190" spans="2:16" x14ac:dyDescent="0.25">
      <c r="B3190" s="123"/>
      <c r="C3190" s="123"/>
      <c r="D3190" s="123"/>
      <c r="F3190" s="123"/>
      <c r="I3190" s="123"/>
      <c r="J3190" s="123"/>
      <c r="K3190" s="124"/>
      <c r="L3190" s="110"/>
      <c r="M3190" s="110"/>
      <c r="N3190" s="110"/>
      <c r="O3190" s="145"/>
      <c r="P3190" s="110"/>
    </row>
    <row r="3191" spans="2:16" x14ac:dyDescent="0.25">
      <c r="B3191" s="123"/>
      <c r="C3191" s="123"/>
      <c r="D3191" s="123"/>
      <c r="F3191" s="123"/>
      <c r="I3191" s="123"/>
      <c r="J3191" s="123"/>
      <c r="K3191" s="124"/>
      <c r="L3191" s="110"/>
      <c r="M3191" s="110"/>
      <c r="N3191" s="110"/>
      <c r="O3191" s="145"/>
      <c r="P3191" s="110"/>
    </row>
    <row r="3192" spans="2:16" x14ac:dyDescent="0.25">
      <c r="B3192" s="123"/>
      <c r="C3192" s="123"/>
      <c r="D3192" s="123"/>
      <c r="F3192" s="123"/>
      <c r="I3192" s="123"/>
      <c r="J3192" s="123"/>
      <c r="K3192" s="124"/>
      <c r="L3192" s="110"/>
      <c r="M3192" s="110"/>
      <c r="N3192" s="110"/>
      <c r="O3192" s="145"/>
      <c r="P3192" s="110"/>
    </row>
    <row r="3193" spans="2:16" x14ac:dyDescent="0.25">
      <c r="B3193" s="123"/>
      <c r="C3193" s="123"/>
      <c r="D3193" s="123"/>
      <c r="F3193" s="123"/>
      <c r="I3193" s="123"/>
      <c r="J3193" s="123"/>
      <c r="K3193" s="124"/>
      <c r="L3193" s="110"/>
      <c r="M3193" s="110"/>
      <c r="N3193" s="110"/>
      <c r="O3193" s="145"/>
      <c r="P3193" s="110"/>
    </row>
    <row r="3194" spans="2:16" x14ac:dyDescent="0.25">
      <c r="B3194" s="123"/>
      <c r="C3194" s="123"/>
      <c r="D3194" s="123"/>
      <c r="F3194" s="123"/>
      <c r="I3194" s="123"/>
      <c r="J3194" s="123"/>
      <c r="K3194" s="124"/>
      <c r="L3194" s="110"/>
      <c r="M3194" s="110"/>
      <c r="N3194" s="110"/>
      <c r="O3194" s="145"/>
      <c r="P3194" s="110"/>
    </row>
    <row r="3195" spans="2:16" x14ac:dyDescent="0.25">
      <c r="B3195" s="123"/>
      <c r="C3195" s="123"/>
      <c r="D3195" s="123"/>
      <c r="F3195" s="123"/>
      <c r="I3195" s="123"/>
      <c r="J3195" s="123"/>
      <c r="K3195" s="124"/>
      <c r="L3195" s="110"/>
      <c r="M3195" s="110"/>
      <c r="N3195" s="110"/>
      <c r="O3195" s="145"/>
      <c r="P3195" s="110"/>
    </row>
    <row r="3196" spans="2:16" x14ac:dyDescent="0.25">
      <c r="B3196" s="123"/>
      <c r="C3196" s="123"/>
      <c r="D3196" s="123"/>
      <c r="F3196" s="123"/>
      <c r="I3196" s="123"/>
      <c r="J3196" s="123"/>
      <c r="K3196" s="124"/>
      <c r="L3196" s="110"/>
      <c r="M3196" s="110"/>
      <c r="N3196" s="110"/>
      <c r="O3196" s="145"/>
      <c r="P3196" s="110"/>
    </row>
    <row r="3197" spans="2:16" x14ac:dyDescent="0.25">
      <c r="B3197" s="123"/>
      <c r="C3197" s="123"/>
      <c r="D3197" s="123"/>
      <c r="F3197" s="123"/>
      <c r="I3197" s="123"/>
      <c r="J3197" s="123"/>
      <c r="K3197" s="124"/>
      <c r="L3197" s="110"/>
      <c r="M3197" s="110"/>
      <c r="N3197" s="110"/>
      <c r="O3197" s="145"/>
      <c r="P3197" s="110"/>
    </row>
    <row r="3198" spans="2:16" x14ac:dyDescent="0.25">
      <c r="B3198" s="123"/>
      <c r="C3198" s="123"/>
      <c r="D3198" s="123"/>
      <c r="F3198" s="123"/>
      <c r="I3198" s="123"/>
      <c r="J3198" s="123"/>
      <c r="K3198" s="124"/>
      <c r="L3198" s="110"/>
      <c r="M3198" s="110"/>
      <c r="N3198" s="110"/>
      <c r="O3198" s="145"/>
      <c r="P3198" s="110"/>
    </row>
    <row r="3199" spans="2:16" x14ac:dyDescent="0.25">
      <c r="B3199" s="123"/>
      <c r="C3199" s="123"/>
      <c r="D3199" s="123"/>
      <c r="F3199" s="123"/>
      <c r="I3199" s="123"/>
      <c r="J3199" s="123"/>
      <c r="K3199" s="124"/>
      <c r="L3199" s="110"/>
      <c r="M3199" s="110"/>
      <c r="N3199" s="110"/>
      <c r="O3199" s="145"/>
      <c r="P3199" s="110"/>
    </row>
    <row r="3200" spans="2:16" x14ac:dyDescent="0.25">
      <c r="B3200" s="123"/>
      <c r="C3200" s="123"/>
      <c r="D3200" s="123"/>
      <c r="F3200" s="123"/>
      <c r="I3200" s="123"/>
      <c r="J3200" s="123"/>
      <c r="K3200" s="124"/>
      <c r="L3200" s="110"/>
      <c r="M3200" s="110"/>
      <c r="N3200" s="110"/>
      <c r="O3200" s="145"/>
      <c r="P3200" s="110"/>
    </row>
    <row r="3201" spans="2:16" x14ac:dyDescent="0.25">
      <c r="B3201" s="123"/>
      <c r="C3201" s="123"/>
      <c r="D3201" s="123"/>
      <c r="F3201" s="123"/>
      <c r="I3201" s="123"/>
      <c r="J3201" s="123"/>
      <c r="K3201" s="124"/>
      <c r="L3201" s="110"/>
      <c r="M3201" s="110"/>
      <c r="N3201" s="110"/>
      <c r="O3201" s="145"/>
      <c r="P3201" s="110"/>
    </row>
    <row r="3202" spans="2:16" x14ac:dyDescent="0.25">
      <c r="B3202" s="123"/>
      <c r="C3202" s="123"/>
      <c r="D3202" s="123"/>
      <c r="F3202" s="123"/>
      <c r="I3202" s="123"/>
      <c r="J3202" s="123"/>
      <c r="K3202" s="124"/>
      <c r="L3202" s="110"/>
      <c r="M3202" s="110"/>
      <c r="N3202" s="110"/>
      <c r="O3202" s="145"/>
      <c r="P3202" s="110"/>
    </row>
    <row r="3203" spans="2:16" x14ac:dyDescent="0.25">
      <c r="B3203" s="123"/>
      <c r="C3203" s="123"/>
      <c r="D3203" s="123"/>
      <c r="F3203" s="123"/>
      <c r="I3203" s="123"/>
      <c r="J3203" s="123"/>
      <c r="K3203" s="124"/>
      <c r="L3203" s="110"/>
      <c r="M3203" s="110"/>
      <c r="N3203" s="110"/>
      <c r="O3203" s="145"/>
      <c r="P3203" s="110"/>
    </row>
    <row r="3204" spans="2:16" x14ac:dyDescent="0.25">
      <c r="B3204" s="123"/>
      <c r="C3204" s="123"/>
      <c r="D3204" s="123"/>
      <c r="F3204" s="123"/>
      <c r="I3204" s="123"/>
      <c r="J3204" s="123"/>
      <c r="K3204" s="124"/>
      <c r="L3204" s="110"/>
      <c r="M3204" s="110"/>
      <c r="N3204" s="110"/>
      <c r="O3204" s="145"/>
      <c r="P3204" s="110"/>
    </row>
    <row r="3205" spans="2:16" x14ac:dyDescent="0.25">
      <c r="B3205" s="123"/>
      <c r="C3205" s="123"/>
      <c r="D3205" s="123"/>
      <c r="F3205" s="123"/>
      <c r="I3205" s="123"/>
      <c r="J3205" s="123"/>
      <c r="K3205" s="124"/>
      <c r="L3205" s="110"/>
      <c r="M3205" s="110"/>
      <c r="N3205" s="110"/>
      <c r="O3205" s="145"/>
      <c r="P3205" s="110"/>
    </row>
    <row r="3206" spans="2:16" x14ac:dyDescent="0.25">
      <c r="B3206" s="123"/>
      <c r="C3206" s="123"/>
      <c r="D3206" s="123"/>
      <c r="F3206" s="123"/>
      <c r="I3206" s="123"/>
      <c r="J3206" s="123"/>
      <c r="K3206" s="124"/>
      <c r="L3206" s="110"/>
      <c r="M3206" s="110"/>
      <c r="N3206" s="110"/>
      <c r="O3206" s="145"/>
      <c r="P3206" s="110"/>
    </row>
    <row r="3207" spans="2:16" x14ac:dyDescent="0.25">
      <c r="B3207" s="123"/>
      <c r="C3207" s="123"/>
      <c r="D3207" s="123"/>
      <c r="F3207" s="123"/>
      <c r="I3207" s="123"/>
      <c r="J3207" s="123"/>
      <c r="K3207" s="124"/>
      <c r="L3207" s="110"/>
      <c r="M3207" s="110"/>
      <c r="N3207" s="110"/>
      <c r="O3207" s="145"/>
      <c r="P3207" s="110"/>
    </row>
    <row r="3208" spans="2:16" x14ac:dyDescent="0.25">
      <c r="B3208" s="123"/>
      <c r="C3208" s="123"/>
      <c r="D3208" s="123"/>
      <c r="F3208" s="123"/>
      <c r="I3208" s="123"/>
      <c r="J3208" s="123"/>
      <c r="K3208" s="124"/>
      <c r="L3208" s="110"/>
      <c r="M3208" s="110"/>
      <c r="N3208" s="110"/>
      <c r="O3208" s="145"/>
      <c r="P3208" s="110"/>
    </row>
    <row r="3209" spans="2:16" x14ac:dyDescent="0.25">
      <c r="B3209" s="123"/>
      <c r="C3209" s="123"/>
      <c r="D3209" s="123"/>
      <c r="F3209" s="123"/>
      <c r="I3209" s="123"/>
      <c r="J3209" s="123"/>
      <c r="K3209" s="124"/>
      <c r="L3209" s="110"/>
      <c r="M3209" s="110"/>
      <c r="N3209" s="110"/>
      <c r="O3209" s="145"/>
      <c r="P3209" s="110"/>
    </row>
    <row r="3210" spans="2:16" x14ac:dyDescent="0.25">
      <c r="B3210" s="123"/>
      <c r="C3210" s="123"/>
      <c r="D3210" s="123"/>
      <c r="F3210" s="123"/>
      <c r="I3210" s="123"/>
      <c r="J3210" s="123"/>
      <c r="K3210" s="124"/>
      <c r="L3210" s="110"/>
      <c r="M3210" s="110"/>
      <c r="N3210" s="110"/>
      <c r="O3210" s="145"/>
      <c r="P3210" s="110"/>
    </row>
    <row r="3211" spans="2:16" x14ac:dyDescent="0.25">
      <c r="B3211" s="123"/>
      <c r="C3211" s="123"/>
      <c r="D3211" s="123"/>
      <c r="F3211" s="123"/>
      <c r="I3211" s="123"/>
      <c r="J3211" s="123"/>
      <c r="K3211" s="124"/>
      <c r="L3211" s="110"/>
      <c r="M3211" s="110"/>
      <c r="N3211" s="110"/>
      <c r="O3211" s="145"/>
      <c r="P3211" s="110"/>
    </row>
    <row r="3212" spans="2:16" x14ac:dyDescent="0.25">
      <c r="B3212" s="123"/>
      <c r="C3212" s="123"/>
      <c r="D3212" s="123"/>
      <c r="F3212" s="123"/>
      <c r="I3212" s="123"/>
      <c r="J3212" s="123"/>
      <c r="K3212" s="124"/>
      <c r="L3212" s="110"/>
      <c r="M3212" s="110"/>
      <c r="N3212" s="110"/>
      <c r="O3212" s="145"/>
      <c r="P3212" s="110"/>
    </row>
    <row r="3213" spans="2:16" x14ac:dyDescent="0.25">
      <c r="B3213" s="123"/>
      <c r="C3213" s="123"/>
      <c r="D3213" s="123"/>
      <c r="F3213" s="123"/>
      <c r="I3213" s="123"/>
      <c r="J3213" s="123"/>
      <c r="K3213" s="124"/>
      <c r="L3213" s="110"/>
      <c r="M3213" s="110"/>
      <c r="N3213" s="110"/>
      <c r="O3213" s="145"/>
      <c r="P3213" s="110"/>
    </row>
    <row r="3214" spans="2:16" x14ac:dyDescent="0.25">
      <c r="B3214" s="123"/>
      <c r="C3214" s="123"/>
      <c r="D3214" s="123"/>
      <c r="F3214" s="123"/>
      <c r="I3214" s="123"/>
      <c r="J3214" s="123"/>
      <c r="K3214" s="124"/>
      <c r="L3214" s="110"/>
      <c r="M3214" s="110"/>
      <c r="N3214" s="110"/>
      <c r="O3214" s="145"/>
      <c r="P3214" s="110"/>
    </row>
    <row r="3215" spans="2:16" x14ac:dyDescent="0.25">
      <c r="B3215" s="123"/>
      <c r="C3215" s="123"/>
      <c r="D3215" s="123"/>
      <c r="F3215" s="123"/>
      <c r="I3215" s="123"/>
      <c r="J3215" s="123"/>
      <c r="K3215" s="124"/>
      <c r="L3215" s="110"/>
      <c r="M3215" s="110"/>
      <c r="N3215" s="110"/>
      <c r="O3215" s="145"/>
      <c r="P3215" s="110"/>
    </row>
    <row r="3216" spans="2:16" x14ac:dyDescent="0.25">
      <c r="B3216" s="123"/>
      <c r="C3216" s="123"/>
      <c r="D3216" s="123"/>
      <c r="F3216" s="123"/>
      <c r="I3216" s="123"/>
      <c r="J3216" s="123"/>
      <c r="K3216" s="124"/>
      <c r="L3216" s="110"/>
      <c r="M3216" s="110"/>
      <c r="N3216" s="110"/>
      <c r="O3216" s="145"/>
      <c r="P3216" s="110"/>
    </row>
    <row r="3217" spans="2:16" x14ac:dyDescent="0.25">
      <c r="B3217" s="123"/>
      <c r="C3217" s="123"/>
      <c r="D3217" s="123"/>
      <c r="F3217" s="123"/>
      <c r="I3217" s="123"/>
      <c r="J3217" s="123"/>
      <c r="K3217" s="124"/>
      <c r="L3217" s="110"/>
      <c r="M3217" s="110"/>
      <c r="N3217" s="110"/>
      <c r="O3217" s="145"/>
      <c r="P3217" s="110"/>
    </row>
    <row r="3218" spans="2:16" x14ac:dyDescent="0.25">
      <c r="B3218" s="123"/>
      <c r="C3218" s="123"/>
      <c r="D3218" s="123"/>
      <c r="F3218" s="123"/>
      <c r="I3218" s="123"/>
      <c r="J3218" s="123"/>
      <c r="K3218" s="124"/>
      <c r="L3218" s="110"/>
      <c r="M3218" s="110"/>
      <c r="N3218" s="110"/>
      <c r="O3218" s="145"/>
      <c r="P3218" s="110"/>
    </row>
    <row r="3219" spans="2:16" x14ac:dyDescent="0.25">
      <c r="B3219" s="123"/>
      <c r="C3219" s="123"/>
      <c r="D3219" s="123"/>
      <c r="F3219" s="123"/>
      <c r="I3219" s="123"/>
      <c r="J3219" s="123"/>
      <c r="K3219" s="124"/>
      <c r="L3219" s="110"/>
      <c r="M3219" s="110"/>
      <c r="N3219" s="110"/>
      <c r="O3219" s="145"/>
      <c r="P3219" s="110"/>
    </row>
    <row r="3220" spans="2:16" x14ac:dyDescent="0.25">
      <c r="B3220" s="123"/>
      <c r="C3220" s="123"/>
      <c r="D3220" s="123"/>
      <c r="F3220" s="123"/>
      <c r="I3220" s="123"/>
      <c r="J3220" s="123"/>
      <c r="K3220" s="124"/>
      <c r="L3220" s="110"/>
      <c r="M3220" s="110"/>
      <c r="N3220" s="110"/>
      <c r="O3220" s="145"/>
      <c r="P3220" s="110"/>
    </row>
    <row r="3221" spans="2:16" x14ac:dyDescent="0.25">
      <c r="B3221" s="123"/>
      <c r="C3221" s="123"/>
      <c r="D3221" s="123"/>
      <c r="F3221" s="123"/>
      <c r="I3221" s="123"/>
      <c r="J3221" s="123"/>
      <c r="K3221" s="124"/>
      <c r="L3221" s="110"/>
      <c r="M3221" s="110"/>
      <c r="N3221" s="110"/>
      <c r="O3221" s="145"/>
      <c r="P3221" s="110"/>
    </row>
    <row r="3222" spans="2:16" x14ac:dyDescent="0.25">
      <c r="B3222" s="123"/>
      <c r="C3222" s="123"/>
      <c r="D3222" s="123"/>
      <c r="F3222" s="123"/>
      <c r="I3222" s="123"/>
      <c r="J3222" s="123"/>
      <c r="K3222" s="124"/>
      <c r="L3222" s="110"/>
      <c r="M3222" s="110"/>
      <c r="N3222" s="110"/>
      <c r="O3222" s="145"/>
      <c r="P3222" s="110"/>
    </row>
    <row r="3223" spans="2:16" x14ac:dyDescent="0.25">
      <c r="B3223" s="123"/>
      <c r="C3223" s="123"/>
      <c r="D3223" s="123"/>
      <c r="F3223" s="123"/>
      <c r="I3223" s="123"/>
      <c r="J3223" s="123"/>
      <c r="K3223" s="124"/>
      <c r="L3223" s="110"/>
      <c r="M3223" s="110"/>
      <c r="N3223" s="110"/>
      <c r="O3223" s="145"/>
      <c r="P3223" s="110"/>
    </row>
    <row r="3224" spans="2:16" x14ac:dyDescent="0.25">
      <c r="B3224" s="123"/>
      <c r="C3224" s="123"/>
      <c r="D3224" s="123"/>
      <c r="F3224" s="123"/>
      <c r="I3224" s="123"/>
      <c r="J3224" s="123"/>
      <c r="K3224" s="124"/>
      <c r="L3224" s="110"/>
      <c r="M3224" s="110"/>
      <c r="N3224" s="110"/>
      <c r="O3224" s="145"/>
      <c r="P3224" s="110"/>
    </row>
    <row r="3225" spans="2:16" x14ac:dyDescent="0.25">
      <c r="B3225" s="123"/>
      <c r="C3225" s="123"/>
      <c r="D3225" s="123"/>
      <c r="F3225" s="123"/>
      <c r="I3225" s="123"/>
      <c r="J3225" s="123"/>
      <c r="K3225" s="124"/>
      <c r="L3225" s="110"/>
      <c r="M3225" s="110"/>
      <c r="N3225" s="110"/>
      <c r="O3225" s="145"/>
      <c r="P3225" s="110"/>
    </row>
    <row r="3226" spans="2:16" x14ac:dyDescent="0.25">
      <c r="B3226" s="123"/>
      <c r="C3226" s="123"/>
      <c r="D3226" s="123"/>
      <c r="F3226" s="123"/>
      <c r="I3226" s="123"/>
      <c r="J3226" s="123"/>
      <c r="K3226" s="124"/>
      <c r="L3226" s="110"/>
      <c r="M3226" s="110"/>
      <c r="N3226" s="110"/>
      <c r="O3226" s="145"/>
      <c r="P3226" s="110"/>
    </row>
    <row r="3227" spans="2:16" x14ac:dyDescent="0.25">
      <c r="B3227" s="123"/>
      <c r="C3227" s="123"/>
      <c r="D3227" s="123"/>
      <c r="F3227" s="123"/>
      <c r="I3227" s="123"/>
      <c r="J3227" s="123"/>
      <c r="K3227" s="124"/>
      <c r="L3227" s="110"/>
      <c r="M3227" s="110"/>
      <c r="N3227" s="110"/>
      <c r="O3227" s="145"/>
      <c r="P3227" s="110"/>
    </row>
    <row r="3228" spans="2:16" x14ac:dyDescent="0.25">
      <c r="B3228" s="123"/>
      <c r="C3228" s="123"/>
      <c r="D3228" s="123"/>
      <c r="F3228" s="123"/>
      <c r="I3228" s="123"/>
      <c r="J3228" s="123"/>
      <c r="K3228" s="124"/>
      <c r="L3228" s="110"/>
      <c r="M3228" s="110"/>
      <c r="N3228" s="110"/>
      <c r="O3228" s="145"/>
      <c r="P3228" s="110"/>
    </row>
    <row r="3229" spans="2:16" x14ac:dyDescent="0.25">
      <c r="B3229" s="123"/>
      <c r="C3229" s="123"/>
      <c r="D3229" s="123"/>
      <c r="F3229" s="123"/>
      <c r="I3229" s="123"/>
      <c r="J3229" s="123"/>
      <c r="K3229" s="124"/>
      <c r="L3229" s="110"/>
      <c r="M3229" s="110"/>
      <c r="N3229" s="110"/>
      <c r="O3229" s="145"/>
      <c r="P3229" s="110"/>
    </row>
    <row r="3230" spans="2:16" x14ac:dyDescent="0.25">
      <c r="B3230" s="123"/>
      <c r="C3230" s="123"/>
      <c r="D3230" s="123"/>
      <c r="F3230" s="123"/>
      <c r="I3230" s="123"/>
      <c r="J3230" s="123"/>
      <c r="K3230" s="124"/>
      <c r="L3230" s="110"/>
      <c r="M3230" s="110"/>
      <c r="N3230" s="110"/>
      <c r="O3230" s="145"/>
      <c r="P3230" s="110"/>
    </row>
    <row r="3231" spans="2:16" x14ac:dyDescent="0.25">
      <c r="B3231" s="123"/>
      <c r="C3231" s="123"/>
      <c r="D3231" s="123"/>
      <c r="F3231" s="123"/>
      <c r="I3231" s="123"/>
      <c r="J3231" s="123"/>
      <c r="K3231" s="124"/>
      <c r="L3231" s="110"/>
      <c r="M3231" s="110"/>
      <c r="N3231" s="110"/>
      <c r="O3231" s="145"/>
      <c r="P3231" s="110"/>
    </row>
    <row r="3232" spans="2:16" x14ac:dyDescent="0.25">
      <c r="B3232" s="123"/>
      <c r="C3232" s="123"/>
      <c r="D3232" s="123"/>
      <c r="F3232" s="123"/>
      <c r="I3232" s="123"/>
      <c r="J3232" s="123"/>
      <c r="K3232" s="124"/>
      <c r="L3232" s="110"/>
      <c r="M3232" s="110"/>
      <c r="N3232" s="110"/>
      <c r="O3232" s="145"/>
      <c r="P3232" s="110"/>
    </row>
    <row r="3233" spans="2:16" x14ac:dyDescent="0.25">
      <c r="B3233" s="123"/>
      <c r="C3233" s="123"/>
      <c r="D3233" s="123"/>
      <c r="F3233" s="123"/>
      <c r="I3233" s="123"/>
      <c r="J3233" s="123"/>
      <c r="K3233" s="124"/>
      <c r="L3233" s="110"/>
      <c r="M3233" s="110"/>
      <c r="N3233" s="110"/>
      <c r="O3233" s="145"/>
      <c r="P3233" s="110"/>
    </row>
    <row r="3234" spans="2:16" x14ac:dyDescent="0.25">
      <c r="B3234" s="123"/>
      <c r="C3234" s="123"/>
      <c r="D3234" s="123"/>
      <c r="F3234" s="123"/>
      <c r="I3234" s="123"/>
      <c r="J3234" s="123"/>
      <c r="K3234" s="124"/>
      <c r="L3234" s="110"/>
      <c r="M3234" s="110"/>
      <c r="N3234" s="110"/>
      <c r="O3234" s="145"/>
      <c r="P3234" s="110"/>
    </row>
    <row r="3235" spans="2:16" x14ac:dyDescent="0.25">
      <c r="B3235" s="123"/>
      <c r="C3235" s="123"/>
      <c r="D3235" s="123"/>
      <c r="F3235" s="123"/>
      <c r="I3235" s="123"/>
      <c r="J3235" s="123"/>
      <c r="K3235" s="124"/>
      <c r="L3235" s="110"/>
      <c r="M3235" s="110"/>
      <c r="N3235" s="110"/>
      <c r="O3235" s="145"/>
      <c r="P3235" s="110"/>
    </row>
    <row r="3236" spans="2:16" x14ac:dyDescent="0.25">
      <c r="B3236" s="123"/>
      <c r="C3236" s="123"/>
      <c r="D3236" s="123"/>
      <c r="F3236" s="123"/>
      <c r="I3236" s="123"/>
      <c r="J3236" s="123"/>
      <c r="K3236" s="124"/>
      <c r="L3236" s="110"/>
      <c r="M3236" s="110"/>
      <c r="N3236" s="110"/>
      <c r="O3236" s="145"/>
      <c r="P3236" s="110"/>
    </row>
    <row r="3237" spans="2:16" x14ac:dyDescent="0.25">
      <c r="B3237" s="123"/>
      <c r="C3237" s="123"/>
      <c r="D3237" s="123"/>
      <c r="F3237" s="123"/>
      <c r="I3237" s="123"/>
      <c r="J3237" s="123"/>
      <c r="K3237" s="124"/>
      <c r="L3237" s="110"/>
      <c r="M3237" s="110"/>
      <c r="N3237" s="110"/>
      <c r="O3237" s="145"/>
      <c r="P3237" s="110"/>
    </row>
    <row r="3238" spans="2:16" x14ac:dyDescent="0.25">
      <c r="B3238" s="123"/>
      <c r="C3238" s="123"/>
      <c r="D3238" s="123"/>
      <c r="F3238" s="123"/>
      <c r="I3238" s="123"/>
      <c r="J3238" s="123"/>
      <c r="K3238" s="124"/>
      <c r="L3238" s="110"/>
      <c r="M3238" s="110"/>
      <c r="N3238" s="110"/>
      <c r="O3238" s="145"/>
      <c r="P3238" s="110"/>
    </row>
    <row r="3239" spans="2:16" x14ac:dyDescent="0.25">
      <c r="B3239" s="123"/>
      <c r="C3239" s="123"/>
      <c r="D3239" s="123"/>
      <c r="F3239" s="123"/>
      <c r="I3239" s="123"/>
      <c r="J3239" s="123"/>
      <c r="K3239" s="124"/>
      <c r="L3239" s="110"/>
      <c r="M3239" s="110"/>
      <c r="N3239" s="110"/>
      <c r="O3239" s="145"/>
      <c r="P3239" s="110"/>
    </row>
    <row r="3240" spans="2:16" x14ac:dyDescent="0.25">
      <c r="B3240" s="123"/>
      <c r="C3240" s="123"/>
      <c r="D3240" s="123"/>
      <c r="F3240" s="123"/>
      <c r="I3240" s="123"/>
      <c r="J3240" s="123"/>
      <c r="K3240" s="124"/>
      <c r="L3240" s="110"/>
      <c r="M3240" s="110"/>
      <c r="N3240" s="110"/>
      <c r="O3240" s="145"/>
      <c r="P3240" s="110"/>
    </row>
    <row r="3241" spans="2:16" x14ac:dyDescent="0.25">
      <c r="B3241" s="123"/>
      <c r="C3241" s="123"/>
      <c r="D3241" s="123"/>
      <c r="F3241" s="123"/>
      <c r="I3241" s="123"/>
      <c r="J3241" s="123"/>
      <c r="K3241" s="124"/>
      <c r="L3241" s="110"/>
      <c r="M3241" s="110"/>
      <c r="N3241" s="110"/>
      <c r="O3241" s="145"/>
      <c r="P3241" s="110"/>
    </row>
    <row r="3242" spans="2:16" x14ac:dyDescent="0.25">
      <c r="B3242" s="123"/>
      <c r="C3242" s="123"/>
      <c r="D3242" s="123"/>
      <c r="F3242" s="123"/>
      <c r="I3242" s="123"/>
      <c r="J3242" s="123"/>
      <c r="K3242" s="124"/>
      <c r="L3242" s="110"/>
      <c r="M3242" s="110"/>
      <c r="N3242" s="110"/>
      <c r="O3242" s="145"/>
      <c r="P3242" s="110"/>
    </row>
    <row r="3243" spans="2:16" x14ac:dyDescent="0.25">
      <c r="B3243" s="123"/>
      <c r="C3243" s="123"/>
      <c r="D3243" s="123"/>
      <c r="F3243" s="123"/>
      <c r="I3243" s="123"/>
      <c r="J3243" s="123"/>
      <c r="K3243" s="124"/>
      <c r="L3243" s="110"/>
      <c r="M3243" s="110"/>
      <c r="N3243" s="110"/>
      <c r="O3243" s="145"/>
      <c r="P3243" s="110"/>
    </row>
    <row r="3244" spans="2:16" x14ac:dyDescent="0.25">
      <c r="B3244" s="123"/>
      <c r="C3244" s="123"/>
      <c r="D3244" s="123"/>
      <c r="F3244" s="123"/>
      <c r="I3244" s="123"/>
      <c r="J3244" s="123"/>
      <c r="K3244" s="124"/>
      <c r="L3244" s="110"/>
      <c r="M3244" s="110"/>
      <c r="N3244" s="110"/>
      <c r="O3244" s="145"/>
      <c r="P3244" s="110"/>
    </row>
    <row r="3245" spans="2:16" x14ac:dyDescent="0.25">
      <c r="B3245" s="123"/>
      <c r="C3245" s="123"/>
      <c r="D3245" s="123"/>
      <c r="F3245" s="123"/>
      <c r="I3245" s="123"/>
      <c r="J3245" s="123"/>
      <c r="K3245" s="124"/>
      <c r="L3245" s="110"/>
      <c r="M3245" s="110"/>
      <c r="N3245" s="110"/>
      <c r="O3245" s="145"/>
      <c r="P3245" s="110"/>
    </row>
    <row r="3246" spans="2:16" x14ac:dyDescent="0.25">
      <c r="B3246" s="123"/>
      <c r="C3246" s="123"/>
      <c r="D3246" s="123"/>
      <c r="F3246" s="123"/>
      <c r="I3246" s="123"/>
      <c r="J3246" s="123"/>
      <c r="K3246" s="124"/>
      <c r="L3246" s="110"/>
      <c r="M3246" s="110"/>
      <c r="N3246" s="110"/>
      <c r="O3246" s="145"/>
      <c r="P3246" s="110"/>
    </row>
    <row r="3247" spans="2:16" x14ac:dyDescent="0.25">
      <c r="B3247" s="123"/>
      <c r="C3247" s="123"/>
      <c r="D3247" s="123"/>
      <c r="F3247" s="123"/>
      <c r="I3247" s="123"/>
      <c r="J3247" s="123"/>
      <c r="K3247" s="124"/>
      <c r="L3247" s="110"/>
      <c r="M3247" s="110"/>
      <c r="N3247" s="110"/>
      <c r="O3247" s="145"/>
      <c r="P3247" s="110"/>
    </row>
    <row r="3248" spans="2:16" x14ac:dyDescent="0.25">
      <c r="B3248" s="123"/>
      <c r="C3248" s="123"/>
      <c r="D3248" s="123"/>
      <c r="F3248" s="123"/>
      <c r="I3248" s="123"/>
      <c r="J3248" s="123"/>
      <c r="K3248" s="124"/>
      <c r="L3248" s="110"/>
      <c r="M3248" s="110"/>
      <c r="N3248" s="110"/>
      <c r="O3248" s="145"/>
      <c r="P3248" s="110"/>
    </row>
    <row r="3249" spans="2:16" x14ac:dyDescent="0.25">
      <c r="B3249" s="123"/>
      <c r="C3249" s="123"/>
      <c r="D3249" s="123"/>
      <c r="F3249" s="123"/>
      <c r="I3249" s="123"/>
      <c r="J3249" s="123"/>
      <c r="K3249" s="124"/>
      <c r="L3249" s="110"/>
      <c r="M3249" s="110"/>
      <c r="N3249" s="110"/>
      <c r="O3249" s="145"/>
      <c r="P3249" s="110"/>
    </row>
    <row r="3250" spans="2:16" x14ac:dyDescent="0.25">
      <c r="B3250" s="123"/>
      <c r="C3250" s="123"/>
      <c r="D3250" s="123"/>
      <c r="F3250" s="123"/>
      <c r="I3250" s="123"/>
      <c r="J3250" s="123"/>
      <c r="K3250" s="124"/>
      <c r="L3250" s="110"/>
      <c r="M3250" s="110"/>
      <c r="N3250" s="110"/>
      <c r="O3250" s="145"/>
      <c r="P3250" s="110"/>
    </row>
    <row r="3251" spans="2:16" x14ac:dyDescent="0.25">
      <c r="B3251" s="123"/>
      <c r="C3251" s="123"/>
      <c r="D3251" s="123"/>
      <c r="F3251" s="123"/>
      <c r="I3251" s="123"/>
      <c r="J3251" s="123"/>
      <c r="K3251" s="124"/>
      <c r="L3251" s="110"/>
      <c r="M3251" s="110"/>
      <c r="N3251" s="110"/>
      <c r="O3251" s="145"/>
      <c r="P3251" s="110"/>
    </row>
    <row r="3252" spans="2:16" x14ac:dyDescent="0.25">
      <c r="B3252" s="123"/>
      <c r="C3252" s="123"/>
      <c r="D3252" s="123"/>
      <c r="F3252" s="123"/>
      <c r="I3252" s="123"/>
      <c r="J3252" s="123"/>
      <c r="K3252" s="124"/>
      <c r="L3252" s="110"/>
      <c r="M3252" s="110"/>
      <c r="N3252" s="110"/>
      <c r="O3252" s="145"/>
      <c r="P3252" s="110"/>
    </row>
    <row r="3253" spans="2:16" x14ac:dyDescent="0.25">
      <c r="B3253" s="123"/>
      <c r="C3253" s="123"/>
      <c r="D3253" s="123"/>
      <c r="F3253" s="123"/>
      <c r="I3253" s="123"/>
      <c r="J3253" s="123"/>
      <c r="K3253" s="124"/>
      <c r="L3253" s="110"/>
      <c r="M3253" s="110"/>
      <c r="N3253" s="110"/>
      <c r="O3253" s="145"/>
      <c r="P3253" s="110"/>
    </row>
    <row r="3254" spans="2:16" x14ac:dyDescent="0.25">
      <c r="B3254" s="123"/>
      <c r="C3254" s="123"/>
      <c r="D3254" s="123"/>
      <c r="F3254" s="123"/>
      <c r="I3254" s="123"/>
      <c r="J3254" s="123"/>
      <c r="K3254" s="124"/>
      <c r="L3254" s="110"/>
      <c r="M3254" s="110"/>
      <c r="N3254" s="110"/>
      <c r="O3254" s="145"/>
      <c r="P3254" s="110"/>
    </row>
    <row r="3255" spans="2:16" x14ac:dyDescent="0.25">
      <c r="B3255" s="123"/>
      <c r="C3255" s="123"/>
      <c r="D3255" s="123"/>
      <c r="F3255" s="123"/>
      <c r="I3255" s="123"/>
      <c r="J3255" s="123"/>
      <c r="K3255" s="124"/>
      <c r="L3255" s="110"/>
      <c r="M3255" s="110"/>
      <c r="N3255" s="110"/>
      <c r="O3255" s="145"/>
      <c r="P3255" s="110"/>
    </row>
    <row r="3256" spans="2:16" x14ac:dyDescent="0.25">
      <c r="B3256" s="123"/>
      <c r="C3256" s="123"/>
      <c r="D3256" s="123"/>
      <c r="F3256" s="123"/>
      <c r="I3256" s="123"/>
      <c r="J3256" s="123"/>
      <c r="K3256" s="124"/>
      <c r="L3256" s="110"/>
      <c r="M3256" s="110"/>
      <c r="N3256" s="110"/>
      <c r="O3256" s="145"/>
      <c r="P3256" s="110"/>
    </row>
    <row r="3257" spans="2:16" x14ac:dyDescent="0.25">
      <c r="B3257" s="123"/>
      <c r="C3257" s="123"/>
      <c r="D3257" s="123"/>
      <c r="F3257" s="123"/>
      <c r="I3257" s="123"/>
      <c r="J3257" s="123"/>
      <c r="K3257" s="124"/>
      <c r="L3257" s="110"/>
      <c r="M3257" s="110"/>
      <c r="N3257" s="110"/>
      <c r="O3257" s="145"/>
      <c r="P3257" s="110"/>
    </row>
    <row r="3258" spans="2:16" x14ac:dyDescent="0.25">
      <c r="B3258" s="123"/>
      <c r="C3258" s="123"/>
      <c r="D3258" s="123"/>
      <c r="F3258" s="123"/>
      <c r="I3258" s="123"/>
      <c r="J3258" s="123"/>
      <c r="K3258" s="124"/>
      <c r="L3258" s="110"/>
      <c r="M3258" s="110"/>
      <c r="N3258" s="110"/>
      <c r="O3258" s="145"/>
      <c r="P3258" s="110"/>
    </row>
    <row r="3259" spans="2:16" x14ac:dyDescent="0.25">
      <c r="B3259" s="123"/>
      <c r="C3259" s="123"/>
      <c r="D3259" s="123"/>
      <c r="F3259" s="123"/>
      <c r="I3259" s="123"/>
      <c r="J3259" s="123"/>
      <c r="K3259" s="124"/>
      <c r="L3259" s="110"/>
      <c r="M3259" s="110"/>
      <c r="N3259" s="110"/>
      <c r="O3259" s="145"/>
      <c r="P3259" s="110"/>
    </row>
    <row r="3260" spans="2:16" x14ac:dyDescent="0.25">
      <c r="B3260" s="123"/>
      <c r="C3260" s="123"/>
      <c r="D3260" s="123"/>
      <c r="F3260" s="123"/>
      <c r="I3260" s="123"/>
      <c r="J3260" s="123"/>
      <c r="K3260" s="124"/>
      <c r="L3260" s="110"/>
      <c r="M3260" s="110"/>
      <c r="N3260" s="110"/>
      <c r="O3260" s="145"/>
      <c r="P3260" s="110"/>
    </row>
    <row r="3261" spans="2:16" x14ac:dyDescent="0.25">
      <c r="B3261" s="123"/>
      <c r="C3261" s="123"/>
      <c r="D3261" s="123"/>
      <c r="F3261" s="123"/>
      <c r="I3261" s="123"/>
      <c r="J3261" s="123"/>
      <c r="K3261" s="124"/>
      <c r="L3261" s="110"/>
      <c r="M3261" s="110"/>
      <c r="N3261" s="110"/>
      <c r="O3261" s="145"/>
      <c r="P3261" s="110"/>
    </row>
    <row r="3262" spans="2:16" x14ac:dyDescent="0.25">
      <c r="B3262" s="123"/>
      <c r="C3262" s="123"/>
      <c r="D3262" s="123"/>
      <c r="F3262" s="123"/>
      <c r="I3262" s="123"/>
      <c r="J3262" s="123"/>
      <c r="K3262" s="124"/>
      <c r="L3262" s="110"/>
      <c r="M3262" s="110"/>
      <c r="N3262" s="110"/>
      <c r="O3262" s="145"/>
      <c r="P3262" s="110"/>
    </row>
    <row r="3263" spans="2:16" x14ac:dyDescent="0.25">
      <c r="B3263" s="123"/>
      <c r="C3263" s="123"/>
      <c r="D3263" s="123"/>
      <c r="F3263" s="123"/>
      <c r="I3263" s="123"/>
      <c r="J3263" s="123"/>
      <c r="K3263" s="124"/>
      <c r="L3263" s="110"/>
      <c r="M3263" s="110"/>
      <c r="N3263" s="110"/>
      <c r="O3263" s="145"/>
      <c r="P3263" s="110"/>
    </row>
    <row r="3264" spans="2:16" x14ac:dyDescent="0.25">
      <c r="B3264" s="123"/>
      <c r="C3264" s="123"/>
      <c r="D3264" s="123"/>
      <c r="F3264" s="123"/>
      <c r="I3264" s="123"/>
      <c r="J3264" s="123"/>
      <c r="K3264" s="124"/>
      <c r="L3264" s="110"/>
      <c r="M3264" s="110"/>
      <c r="N3264" s="110"/>
      <c r="O3264" s="145"/>
      <c r="P3264" s="110"/>
    </row>
    <row r="3265" spans="2:16" x14ac:dyDescent="0.25">
      <c r="B3265" s="123"/>
      <c r="C3265" s="123"/>
      <c r="D3265" s="123"/>
      <c r="F3265" s="123"/>
      <c r="I3265" s="123"/>
      <c r="J3265" s="123"/>
      <c r="K3265" s="124"/>
      <c r="L3265" s="110"/>
      <c r="M3265" s="110"/>
      <c r="N3265" s="110"/>
      <c r="O3265" s="145"/>
      <c r="P3265" s="110"/>
    </row>
    <row r="3266" spans="2:16" x14ac:dyDescent="0.25">
      <c r="B3266" s="123"/>
      <c r="C3266" s="123"/>
      <c r="D3266" s="123"/>
      <c r="F3266" s="123"/>
      <c r="I3266" s="123"/>
      <c r="J3266" s="123"/>
      <c r="K3266" s="124"/>
      <c r="L3266" s="110"/>
      <c r="M3266" s="110"/>
      <c r="N3266" s="110"/>
      <c r="O3266" s="145"/>
      <c r="P3266" s="110"/>
    </row>
    <row r="3267" spans="2:16" x14ac:dyDescent="0.25">
      <c r="B3267" s="123"/>
      <c r="C3267" s="123"/>
      <c r="D3267" s="123"/>
      <c r="F3267" s="123"/>
      <c r="I3267" s="123"/>
      <c r="J3267" s="123"/>
      <c r="K3267" s="124"/>
      <c r="L3267" s="110"/>
      <c r="M3267" s="110"/>
      <c r="N3267" s="110"/>
      <c r="O3267" s="145"/>
      <c r="P3267" s="110"/>
    </row>
    <row r="3268" spans="2:16" x14ac:dyDescent="0.25">
      <c r="B3268" s="123"/>
      <c r="C3268" s="123"/>
      <c r="D3268" s="123"/>
      <c r="F3268" s="123"/>
      <c r="I3268" s="123"/>
      <c r="J3268" s="123"/>
      <c r="K3268" s="124"/>
      <c r="L3268" s="110"/>
      <c r="M3268" s="110"/>
      <c r="N3268" s="110"/>
      <c r="O3268" s="145"/>
      <c r="P3268" s="110"/>
    </row>
    <row r="3269" spans="2:16" x14ac:dyDescent="0.25">
      <c r="B3269" s="123"/>
      <c r="C3269" s="123"/>
      <c r="D3269" s="123"/>
      <c r="F3269" s="123"/>
      <c r="I3269" s="123"/>
      <c r="J3269" s="123"/>
      <c r="K3269" s="124"/>
      <c r="L3269" s="110"/>
      <c r="M3269" s="110"/>
      <c r="N3269" s="110"/>
      <c r="O3269" s="145"/>
      <c r="P3269" s="110"/>
    </row>
    <row r="3270" spans="2:16" x14ac:dyDescent="0.25">
      <c r="B3270" s="123"/>
      <c r="C3270" s="123"/>
      <c r="D3270" s="123"/>
      <c r="F3270" s="123"/>
      <c r="I3270" s="123"/>
      <c r="J3270" s="123"/>
      <c r="K3270" s="124"/>
      <c r="L3270" s="110"/>
      <c r="M3270" s="110"/>
      <c r="N3270" s="110"/>
      <c r="O3270" s="145"/>
      <c r="P3270" s="110"/>
    </row>
    <row r="3271" spans="2:16" x14ac:dyDescent="0.25">
      <c r="B3271" s="123"/>
      <c r="C3271" s="123"/>
      <c r="D3271" s="123"/>
      <c r="F3271" s="123"/>
      <c r="I3271" s="123"/>
      <c r="J3271" s="123"/>
      <c r="K3271" s="124"/>
      <c r="L3271" s="110"/>
      <c r="M3271" s="110"/>
      <c r="N3271" s="110"/>
      <c r="O3271" s="145"/>
      <c r="P3271" s="110"/>
    </row>
    <row r="3272" spans="2:16" x14ac:dyDescent="0.25">
      <c r="B3272" s="123"/>
      <c r="C3272" s="123"/>
      <c r="D3272" s="123"/>
      <c r="F3272" s="123"/>
      <c r="I3272" s="123"/>
      <c r="J3272" s="123"/>
      <c r="K3272" s="124"/>
      <c r="L3272" s="110"/>
      <c r="M3272" s="110"/>
      <c r="N3272" s="110"/>
      <c r="O3272" s="145"/>
      <c r="P3272" s="110"/>
    </row>
    <row r="3273" spans="2:16" x14ac:dyDescent="0.25">
      <c r="B3273" s="123"/>
      <c r="C3273" s="123"/>
      <c r="D3273" s="123"/>
      <c r="F3273" s="123"/>
      <c r="I3273" s="123"/>
      <c r="J3273" s="123"/>
      <c r="K3273" s="124"/>
      <c r="L3273" s="110"/>
      <c r="M3273" s="110"/>
      <c r="N3273" s="110"/>
      <c r="O3273" s="145"/>
      <c r="P3273" s="110"/>
    </row>
    <row r="3274" spans="2:16" x14ac:dyDescent="0.25">
      <c r="B3274" s="123"/>
      <c r="C3274" s="123"/>
      <c r="D3274" s="123"/>
      <c r="F3274" s="123"/>
      <c r="I3274" s="123"/>
      <c r="J3274" s="123"/>
      <c r="K3274" s="124"/>
      <c r="L3274" s="110"/>
      <c r="M3274" s="110"/>
      <c r="N3274" s="110"/>
      <c r="O3274" s="145"/>
      <c r="P3274" s="110"/>
    </row>
    <row r="3275" spans="2:16" x14ac:dyDescent="0.25">
      <c r="B3275" s="123"/>
      <c r="C3275" s="123"/>
      <c r="D3275" s="123"/>
      <c r="F3275" s="123"/>
      <c r="I3275" s="123"/>
      <c r="J3275" s="123"/>
      <c r="K3275" s="124"/>
      <c r="L3275" s="110"/>
      <c r="M3275" s="110"/>
      <c r="N3275" s="110"/>
      <c r="O3275" s="145"/>
      <c r="P3275" s="110"/>
    </row>
    <row r="3276" spans="2:16" x14ac:dyDescent="0.25">
      <c r="B3276" s="123"/>
      <c r="C3276" s="123"/>
      <c r="D3276" s="123"/>
      <c r="F3276" s="123"/>
      <c r="I3276" s="123"/>
      <c r="J3276" s="123"/>
      <c r="K3276" s="124"/>
      <c r="L3276" s="110"/>
      <c r="M3276" s="110"/>
      <c r="N3276" s="110"/>
      <c r="O3276" s="145"/>
      <c r="P3276" s="110"/>
    </row>
    <row r="3277" spans="2:16" x14ac:dyDescent="0.25">
      <c r="B3277" s="123"/>
      <c r="C3277" s="123"/>
      <c r="D3277" s="123"/>
      <c r="F3277" s="123"/>
      <c r="I3277" s="123"/>
      <c r="J3277" s="123"/>
      <c r="K3277" s="124"/>
      <c r="L3277" s="110"/>
      <c r="M3277" s="110"/>
      <c r="N3277" s="110"/>
      <c r="O3277" s="145"/>
      <c r="P3277" s="110"/>
    </row>
    <row r="3278" spans="2:16" x14ac:dyDescent="0.25">
      <c r="B3278" s="123"/>
      <c r="C3278" s="123"/>
      <c r="D3278" s="123"/>
      <c r="F3278" s="123"/>
      <c r="I3278" s="123"/>
      <c r="J3278" s="123"/>
      <c r="K3278" s="124"/>
      <c r="L3278" s="110"/>
      <c r="M3278" s="110"/>
      <c r="N3278" s="110"/>
      <c r="O3278" s="145"/>
      <c r="P3278" s="110"/>
    </row>
    <row r="3279" spans="2:16" x14ac:dyDescent="0.25">
      <c r="B3279" s="123"/>
      <c r="C3279" s="123"/>
      <c r="D3279" s="123"/>
      <c r="F3279" s="123"/>
      <c r="I3279" s="123"/>
      <c r="J3279" s="123"/>
      <c r="K3279" s="124"/>
      <c r="L3279" s="110"/>
      <c r="M3279" s="110"/>
      <c r="N3279" s="110"/>
      <c r="O3279" s="145"/>
      <c r="P3279" s="110"/>
    </row>
    <row r="3280" spans="2:16" x14ac:dyDescent="0.25">
      <c r="B3280" s="123"/>
      <c r="C3280" s="123"/>
      <c r="D3280" s="123"/>
      <c r="F3280" s="123"/>
      <c r="I3280" s="123"/>
      <c r="J3280" s="123"/>
      <c r="K3280" s="124"/>
      <c r="L3280" s="110"/>
      <c r="M3280" s="110"/>
      <c r="N3280" s="110"/>
      <c r="O3280" s="145"/>
      <c r="P3280" s="110"/>
    </row>
    <row r="3281" spans="2:16" x14ac:dyDescent="0.25">
      <c r="B3281" s="123"/>
      <c r="C3281" s="123"/>
      <c r="D3281" s="123"/>
      <c r="F3281" s="123"/>
      <c r="I3281" s="123"/>
      <c r="J3281" s="123"/>
      <c r="K3281" s="124"/>
      <c r="L3281" s="110"/>
      <c r="M3281" s="110"/>
      <c r="N3281" s="110"/>
      <c r="O3281" s="145"/>
      <c r="P3281" s="110"/>
    </row>
    <row r="3282" spans="2:16" x14ac:dyDescent="0.25">
      <c r="B3282" s="123"/>
      <c r="C3282" s="123"/>
      <c r="D3282" s="123"/>
      <c r="F3282" s="123"/>
      <c r="I3282" s="123"/>
      <c r="J3282" s="123"/>
      <c r="K3282" s="124"/>
      <c r="L3282" s="110"/>
      <c r="M3282" s="110"/>
      <c r="N3282" s="110"/>
      <c r="O3282" s="145"/>
      <c r="P3282" s="110"/>
    </row>
    <row r="3283" spans="2:16" x14ac:dyDescent="0.25">
      <c r="B3283" s="123"/>
      <c r="C3283" s="123"/>
      <c r="D3283" s="123"/>
      <c r="F3283" s="123"/>
      <c r="I3283" s="123"/>
      <c r="J3283" s="123"/>
      <c r="K3283" s="124"/>
      <c r="L3283" s="110"/>
      <c r="M3283" s="110"/>
      <c r="N3283" s="110"/>
      <c r="O3283" s="145"/>
      <c r="P3283" s="110"/>
    </row>
    <row r="3284" spans="2:16" x14ac:dyDescent="0.25">
      <c r="B3284" s="123"/>
      <c r="C3284" s="123"/>
      <c r="D3284" s="123"/>
      <c r="F3284" s="123"/>
      <c r="I3284" s="123"/>
      <c r="J3284" s="123"/>
      <c r="K3284" s="124"/>
      <c r="L3284" s="110"/>
      <c r="M3284" s="110"/>
      <c r="N3284" s="110"/>
      <c r="O3284" s="145"/>
      <c r="P3284" s="110"/>
    </row>
    <row r="3285" spans="2:16" x14ac:dyDescent="0.25">
      <c r="B3285" s="123"/>
      <c r="C3285" s="123"/>
      <c r="D3285" s="123"/>
      <c r="F3285" s="123"/>
      <c r="I3285" s="123"/>
      <c r="J3285" s="123"/>
      <c r="K3285" s="124"/>
      <c r="L3285" s="110"/>
      <c r="M3285" s="110"/>
      <c r="N3285" s="110"/>
      <c r="O3285" s="145"/>
      <c r="P3285" s="110"/>
    </row>
    <row r="3286" spans="2:16" x14ac:dyDescent="0.25">
      <c r="B3286" s="123"/>
      <c r="C3286" s="123"/>
      <c r="D3286" s="123"/>
      <c r="F3286" s="123"/>
      <c r="I3286" s="123"/>
      <c r="J3286" s="123"/>
      <c r="K3286" s="124"/>
      <c r="L3286" s="110"/>
      <c r="M3286" s="110"/>
      <c r="N3286" s="110"/>
      <c r="O3286" s="145"/>
      <c r="P3286" s="110"/>
    </row>
    <row r="3287" spans="2:16" x14ac:dyDescent="0.25">
      <c r="B3287" s="123"/>
      <c r="C3287" s="123"/>
      <c r="D3287" s="123"/>
      <c r="F3287" s="123"/>
      <c r="I3287" s="123"/>
      <c r="J3287" s="123"/>
      <c r="K3287" s="124"/>
      <c r="L3287" s="110"/>
      <c r="M3287" s="110"/>
      <c r="N3287" s="110"/>
      <c r="O3287" s="145"/>
      <c r="P3287" s="110"/>
    </row>
    <row r="3288" spans="2:16" x14ac:dyDescent="0.25">
      <c r="B3288" s="123"/>
      <c r="C3288" s="123"/>
      <c r="D3288" s="123"/>
      <c r="F3288" s="123"/>
      <c r="I3288" s="123"/>
      <c r="J3288" s="123"/>
      <c r="K3288" s="124"/>
      <c r="L3288" s="110"/>
      <c r="M3288" s="110"/>
      <c r="N3288" s="110"/>
      <c r="O3288" s="145"/>
      <c r="P3288" s="110"/>
    </row>
    <row r="3289" spans="2:16" x14ac:dyDescent="0.25">
      <c r="B3289" s="123"/>
      <c r="C3289" s="123"/>
      <c r="D3289" s="123"/>
      <c r="F3289" s="123"/>
      <c r="I3289" s="123"/>
      <c r="J3289" s="123"/>
      <c r="K3289" s="124"/>
      <c r="L3289" s="110"/>
      <c r="M3289" s="110"/>
      <c r="N3289" s="110"/>
      <c r="O3289" s="145"/>
      <c r="P3289" s="110"/>
    </row>
    <row r="3290" spans="2:16" x14ac:dyDescent="0.25">
      <c r="B3290" s="123"/>
      <c r="C3290" s="123"/>
      <c r="D3290" s="123"/>
      <c r="F3290" s="123"/>
      <c r="I3290" s="123"/>
      <c r="J3290" s="123"/>
      <c r="K3290" s="124"/>
      <c r="L3290" s="110"/>
      <c r="M3290" s="110"/>
      <c r="N3290" s="110"/>
      <c r="O3290" s="145"/>
      <c r="P3290" s="110"/>
    </row>
    <row r="3291" spans="2:16" x14ac:dyDescent="0.25">
      <c r="B3291" s="123"/>
      <c r="C3291" s="123"/>
      <c r="D3291" s="123"/>
      <c r="F3291" s="123"/>
      <c r="I3291" s="123"/>
      <c r="J3291" s="123"/>
      <c r="K3291" s="124"/>
      <c r="L3291" s="110"/>
      <c r="M3291" s="110"/>
      <c r="N3291" s="110"/>
      <c r="O3291" s="145"/>
      <c r="P3291" s="110"/>
    </row>
    <row r="3292" spans="2:16" x14ac:dyDescent="0.25">
      <c r="B3292" s="123"/>
      <c r="C3292" s="123"/>
      <c r="D3292" s="123"/>
      <c r="F3292" s="123"/>
      <c r="I3292" s="123"/>
      <c r="J3292" s="123"/>
      <c r="K3292" s="124"/>
      <c r="L3292" s="110"/>
      <c r="M3292" s="110"/>
      <c r="N3292" s="110"/>
      <c r="O3292" s="145"/>
      <c r="P3292" s="110"/>
    </row>
    <row r="3293" spans="2:16" x14ac:dyDescent="0.25">
      <c r="B3293" s="123"/>
      <c r="C3293" s="123"/>
      <c r="D3293" s="123"/>
      <c r="F3293" s="123"/>
      <c r="I3293" s="123"/>
      <c r="J3293" s="123"/>
      <c r="K3293" s="124"/>
      <c r="L3293" s="110"/>
      <c r="M3293" s="110"/>
      <c r="N3293" s="110"/>
      <c r="O3293" s="145"/>
      <c r="P3293" s="110"/>
    </row>
    <row r="3294" spans="2:16" x14ac:dyDescent="0.25">
      <c r="B3294" s="123"/>
      <c r="C3294" s="123"/>
      <c r="D3294" s="123"/>
      <c r="F3294" s="123"/>
      <c r="I3294" s="123"/>
      <c r="J3294" s="123"/>
      <c r="K3294" s="124"/>
      <c r="L3294" s="110"/>
      <c r="M3294" s="110"/>
      <c r="N3294" s="110"/>
      <c r="O3294" s="145"/>
      <c r="P3294" s="110"/>
    </row>
    <row r="3295" spans="2:16" x14ac:dyDescent="0.25">
      <c r="B3295" s="123"/>
      <c r="C3295" s="123"/>
      <c r="D3295" s="123"/>
      <c r="F3295" s="123"/>
      <c r="I3295" s="123"/>
      <c r="J3295" s="123"/>
      <c r="K3295" s="124"/>
      <c r="L3295" s="110"/>
      <c r="M3295" s="110"/>
      <c r="N3295" s="110"/>
      <c r="O3295" s="145"/>
      <c r="P3295" s="110"/>
    </row>
    <row r="3296" spans="2:16" x14ac:dyDescent="0.25">
      <c r="B3296" s="123"/>
      <c r="C3296" s="123"/>
      <c r="D3296" s="123"/>
      <c r="F3296" s="123"/>
      <c r="I3296" s="123"/>
      <c r="J3296" s="123"/>
      <c r="K3296" s="124"/>
      <c r="L3296" s="110"/>
      <c r="M3296" s="110"/>
      <c r="N3296" s="110"/>
      <c r="O3296" s="145"/>
      <c r="P3296" s="110"/>
    </row>
    <row r="3297" spans="2:16" x14ac:dyDescent="0.25">
      <c r="B3297" s="123"/>
      <c r="C3297" s="123"/>
      <c r="D3297" s="123"/>
      <c r="F3297" s="123"/>
      <c r="I3297" s="123"/>
      <c r="J3297" s="123"/>
      <c r="K3297" s="124"/>
      <c r="L3297" s="110"/>
      <c r="M3297" s="110"/>
      <c r="N3297" s="110"/>
      <c r="O3297" s="145"/>
      <c r="P3297" s="110"/>
    </row>
    <row r="3298" spans="2:16" x14ac:dyDescent="0.25">
      <c r="B3298" s="123"/>
      <c r="C3298" s="123"/>
      <c r="D3298" s="123"/>
      <c r="F3298" s="123"/>
      <c r="I3298" s="123"/>
      <c r="J3298" s="123"/>
      <c r="K3298" s="124"/>
      <c r="L3298" s="110"/>
      <c r="M3298" s="110"/>
      <c r="N3298" s="110"/>
      <c r="O3298" s="145"/>
      <c r="P3298" s="110"/>
    </row>
    <row r="3299" spans="2:16" x14ac:dyDescent="0.25">
      <c r="B3299" s="123"/>
      <c r="C3299" s="123"/>
      <c r="D3299" s="123"/>
      <c r="F3299" s="123"/>
      <c r="I3299" s="123"/>
      <c r="J3299" s="123"/>
      <c r="K3299" s="124"/>
      <c r="L3299" s="110"/>
      <c r="M3299" s="110"/>
      <c r="N3299" s="110"/>
      <c r="O3299" s="145"/>
      <c r="P3299" s="110"/>
    </row>
    <row r="3300" spans="2:16" x14ac:dyDescent="0.25">
      <c r="B3300" s="123"/>
      <c r="C3300" s="123"/>
      <c r="D3300" s="123"/>
      <c r="F3300" s="123"/>
      <c r="I3300" s="123"/>
      <c r="J3300" s="123"/>
      <c r="K3300" s="124"/>
      <c r="L3300" s="110"/>
      <c r="M3300" s="110"/>
      <c r="N3300" s="110"/>
      <c r="O3300" s="145"/>
      <c r="P3300" s="110"/>
    </row>
    <row r="3301" spans="2:16" x14ac:dyDescent="0.25">
      <c r="B3301" s="123"/>
      <c r="C3301" s="123"/>
      <c r="D3301" s="123"/>
      <c r="F3301" s="123"/>
      <c r="I3301" s="123"/>
      <c r="J3301" s="123"/>
      <c r="K3301" s="124"/>
      <c r="L3301" s="110"/>
      <c r="M3301" s="110"/>
      <c r="N3301" s="110"/>
      <c r="O3301" s="145"/>
      <c r="P3301" s="110"/>
    </row>
    <row r="3302" spans="2:16" x14ac:dyDescent="0.25">
      <c r="B3302" s="123"/>
      <c r="C3302" s="123"/>
      <c r="D3302" s="123"/>
      <c r="F3302" s="123"/>
      <c r="I3302" s="123"/>
      <c r="J3302" s="123"/>
      <c r="K3302" s="124"/>
      <c r="L3302" s="110"/>
      <c r="M3302" s="110"/>
      <c r="N3302" s="110"/>
      <c r="O3302" s="145"/>
      <c r="P3302" s="110"/>
    </row>
    <row r="3303" spans="2:16" x14ac:dyDescent="0.25">
      <c r="B3303" s="123"/>
      <c r="C3303" s="123"/>
      <c r="D3303" s="123"/>
      <c r="F3303" s="123"/>
      <c r="I3303" s="123"/>
      <c r="J3303" s="123"/>
      <c r="K3303" s="124"/>
      <c r="L3303" s="110"/>
      <c r="M3303" s="110"/>
      <c r="N3303" s="110"/>
      <c r="O3303" s="145"/>
      <c r="P3303" s="110"/>
    </row>
    <row r="3304" spans="2:16" x14ac:dyDescent="0.25">
      <c r="B3304" s="123"/>
      <c r="C3304" s="123"/>
      <c r="D3304" s="123"/>
      <c r="F3304" s="123"/>
      <c r="I3304" s="123"/>
      <c r="J3304" s="123"/>
      <c r="K3304" s="124"/>
      <c r="L3304" s="110"/>
      <c r="M3304" s="110"/>
      <c r="N3304" s="110"/>
      <c r="O3304" s="145"/>
      <c r="P3304" s="110"/>
    </row>
    <row r="3305" spans="2:16" x14ac:dyDescent="0.25">
      <c r="B3305" s="123"/>
      <c r="C3305" s="123"/>
      <c r="D3305" s="123"/>
      <c r="F3305" s="123"/>
      <c r="I3305" s="123"/>
      <c r="J3305" s="123"/>
      <c r="K3305" s="124"/>
      <c r="L3305" s="110"/>
      <c r="M3305" s="110"/>
      <c r="N3305" s="110"/>
      <c r="O3305" s="145"/>
      <c r="P3305" s="110"/>
    </row>
    <row r="3306" spans="2:16" x14ac:dyDescent="0.25">
      <c r="B3306" s="123"/>
      <c r="C3306" s="123"/>
      <c r="D3306" s="123"/>
      <c r="F3306" s="123"/>
      <c r="I3306" s="123"/>
      <c r="J3306" s="123"/>
      <c r="K3306" s="124"/>
      <c r="L3306" s="110"/>
      <c r="M3306" s="110"/>
      <c r="N3306" s="110"/>
      <c r="O3306" s="145"/>
      <c r="P3306" s="110"/>
    </row>
    <row r="3307" spans="2:16" x14ac:dyDescent="0.25">
      <c r="B3307" s="123"/>
      <c r="C3307" s="123"/>
      <c r="D3307" s="123"/>
      <c r="F3307" s="123"/>
      <c r="I3307" s="123"/>
      <c r="J3307" s="123"/>
      <c r="K3307" s="124"/>
      <c r="L3307" s="110"/>
      <c r="M3307" s="110"/>
      <c r="N3307" s="110"/>
      <c r="O3307" s="145"/>
      <c r="P3307" s="110"/>
    </row>
    <row r="3308" spans="2:16" x14ac:dyDescent="0.25">
      <c r="B3308" s="123"/>
      <c r="C3308" s="123"/>
      <c r="D3308" s="123"/>
      <c r="F3308" s="123"/>
      <c r="I3308" s="123"/>
      <c r="J3308" s="123"/>
      <c r="K3308" s="124"/>
      <c r="L3308" s="110"/>
      <c r="M3308" s="110"/>
      <c r="N3308" s="110"/>
      <c r="O3308" s="145"/>
      <c r="P3308" s="110"/>
    </row>
    <row r="3309" spans="2:16" x14ac:dyDescent="0.25">
      <c r="B3309" s="123"/>
      <c r="C3309" s="123"/>
      <c r="D3309" s="123"/>
      <c r="F3309" s="123"/>
      <c r="I3309" s="123"/>
      <c r="J3309" s="123"/>
      <c r="K3309" s="124"/>
      <c r="L3309" s="110"/>
      <c r="M3309" s="110"/>
      <c r="N3309" s="110"/>
      <c r="O3309" s="145"/>
      <c r="P3309" s="110"/>
    </row>
    <row r="3310" spans="2:16" x14ac:dyDescent="0.25">
      <c r="B3310" s="123"/>
      <c r="C3310" s="123"/>
      <c r="D3310" s="123"/>
      <c r="F3310" s="123"/>
      <c r="I3310" s="123"/>
      <c r="J3310" s="123"/>
      <c r="K3310" s="124"/>
      <c r="L3310" s="110"/>
      <c r="M3310" s="110"/>
      <c r="N3310" s="110"/>
      <c r="O3310" s="145"/>
      <c r="P3310" s="110"/>
    </row>
    <row r="3311" spans="2:16" x14ac:dyDescent="0.25">
      <c r="B3311" s="123"/>
      <c r="C3311" s="123"/>
      <c r="D3311" s="123"/>
      <c r="F3311" s="123"/>
      <c r="I3311" s="123"/>
      <c r="J3311" s="123"/>
      <c r="K3311" s="124"/>
      <c r="L3311" s="110"/>
      <c r="M3311" s="110"/>
      <c r="N3311" s="110"/>
      <c r="O3311" s="145"/>
      <c r="P3311" s="110"/>
    </row>
    <row r="3312" spans="2:16" x14ac:dyDescent="0.25">
      <c r="B3312" s="123"/>
      <c r="C3312" s="123"/>
      <c r="D3312" s="123"/>
      <c r="F3312" s="123"/>
      <c r="I3312" s="123"/>
      <c r="J3312" s="123"/>
      <c r="K3312" s="124"/>
      <c r="L3312" s="110"/>
      <c r="M3312" s="110"/>
      <c r="N3312" s="110"/>
      <c r="O3312" s="145"/>
      <c r="P3312" s="110"/>
    </row>
    <row r="3313" spans="2:16" x14ac:dyDescent="0.25">
      <c r="B3313" s="123"/>
      <c r="C3313" s="123"/>
      <c r="D3313" s="123"/>
      <c r="F3313" s="123"/>
      <c r="I3313" s="123"/>
      <c r="J3313" s="123"/>
      <c r="K3313" s="124"/>
      <c r="L3313" s="110"/>
      <c r="M3313" s="110"/>
      <c r="N3313" s="110"/>
      <c r="O3313" s="145"/>
      <c r="P3313" s="110"/>
    </row>
    <row r="3314" spans="2:16" x14ac:dyDescent="0.25">
      <c r="B3314" s="123"/>
      <c r="C3314" s="123"/>
      <c r="D3314" s="123"/>
      <c r="F3314" s="123"/>
      <c r="I3314" s="123"/>
      <c r="J3314" s="123"/>
      <c r="K3314" s="124"/>
      <c r="L3314" s="110"/>
      <c r="M3314" s="110"/>
      <c r="N3314" s="110"/>
      <c r="O3314" s="145"/>
      <c r="P3314" s="110"/>
    </row>
    <row r="3315" spans="2:16" x14ac:dyDescent="0.25">
      <c r="B3315" s="123"/>
      <c r="C3315" s="123"/>
      <c r="D3315" s="123"/>
      <c r="F3315" s="123"/>
      <c r="I3315" s="123"/>
      <c r="J3315" s="123"/>
      <c r="K3315" s="124"/>
      <c r="L3315" s="110"/>
      <c r="M3315" s="110"/>
      <c r="N3315" s="110"/>
      <c r="O3315" s="145"/>
      <c r="P3315" s="110"/>
    </row>
    <row r="3316" spans="2:16" x14ac:dyDescent="0.25">
      <c r="B3316" s="123"/>
      <c r="C3316" s="123"/>
      <c r="D3316" s="123"/>
      <c r="F3316" s="123"/>
      <c r="I3316" s="123"/>
      <c r="J3316" s="123"/>
      <c r="K3316" s="124"/>
      <c r="L3316" s="110"/>
      <c r="M3316" s="110"/>
      <c r="N3316" s="110"/>
      <c r="O3316" s="145"/>
      <c r="P3316" s="110"/>
    </row>
    <row r="3317" spans="2:16" x14ac:dyDescent="0.25">
      <c r="B3317" s="123"/>
      <c r="C3317" s="123"/>
      <c r="D3317" s="123"/>
      <c r="F3317" s="123"/>
      <c r="I3317" s="123"/>
      <c r="J3317" s="123"/>
      <c r="K3317" s="124"/>
      <c r="L3317" s="110"/>
      <c r="M3317" s="110"/>
      <c r="N3317" s="110"/>
      <c r="O3317" s="145"/>
      <c r="P3317" s="110"/>
    </row>
    <row r="3318" spans="2:16" x14ac:dyDescent="0.25">
      <c r="B3318" s="123"/>
      <c r="C3318" s="123"/>
      <c r="D3318" s="123"/>
      <c r="F3318" s="123"/>
      <c r="I3318" s="123"/>
      <c r="J3318" s="123"/>
      <c r="K3318" s="124"/>
      <c r="L3318" s="110"/>
      <c r="M3318" s="110"/>
      <c r="N3318" s="110"/>
      <c r="O3318" s="145"/>
      <c r="P3318" s="110"/>
    </row>
    <row r="3319" spans="2:16" x14ac:dyDescent="0.25">
      <c r="B3319" s="123"/>
      <c r="C3319" s="123"/>
      <c r="D3319" s="123"/>
      <c r="F3319" s="123"/>
      <c r="I3319" s="123"/>
      <c r="J3319" s="123"/>
      <c r="K3319" s="124"/>
      <c r="L3319" s="110"/>
      <c r="M3319" s="110"/>
      <c r="N3319" s="110"/>
      <c r="O3319" s="145"/>
      <c r="P3319" s="110"/>
    </row>
    <row r="3320" spans="2:16" x14ac:dyDescent="0.25">
      <c r="B3320" s="123"/>
      <c r="C3320" s="123"/>
      <c r="D3320" s="123"/>
      <c r="F3320" s="123"/>
      <c r="I3320" s="123"/>
      <c r="J3320" s="123"/>
      <c r="K3320" s="124"/>
      <c r="L3320" s="110"/>
      <c r="M3320" s="110"/>
      <c r="N3320" s="110"/>
      <c r="O3320" s="145"/>
      <c r="P3320" s="110"/>
    </row>
    <row r="3321" spans="2:16" x14ac:dyDescent="0.25">
      <c r="B3321" s="123"/>
      <c r="C3321" s="123"/>
      <c r="D3321" s="123"/>
      <c r="F3321" s="123"/>
      <c r="I3321" s="123"/>
      <c r="J3321" s="123"/>
      <c r="K3321" s="124"/>
      <c r="L3321" s="110"/>
      <c r="M3321" s="110"/>
      <c r="N3321" s="110"/>
      <c r="O3321" s="145"/>
      <c r="P3321" s="110"/>
    </row>
    <row r="3322" spans="2:16" x14ac:dyDescent="0.25">
      <c r="B3322" s="123"/>
      <c r="C3322" s="123"/>
      <c r="D3322" s="123"/>
      <c r="F3322" s="123"/>
      <c r="I3322" s="123"/>
      <c r="J3322" s="123"/>
      <c r="K3322" s="124"/>
      <c r="L3322" s="110"/>
      <c r="M3322" s="110"/>
      <c r="N3322" s="110"/>
      <c r="O3322" s="145"/>
      <c r="P3322" s="110"/>
    </row>
    <row r="3323" spans="2:16" x14ac:dyDescent="0.25">
      <c r="B3323" s="123"/>
      <c r="C3323" s="123"/>
      <c r="D3323" s="123"/>
      <c r="F3323" s="123"/>
      <c r="I3323" s="123"/>
      <c r="J3323" s="123"/>
      <c r="K3323" s="124"/>
      <c r="L3323" s="110"/>
      <c r="M3323" s="110"/>
      <c r="N3323" s="110"/>
      <c r="O3323" s="145"/>
      <c r="P3323" s="110"/>
    </row>
    <row r="3324" spans="2:16" x14ac:dyDescent="0.25">
      <c r="B3324" s="123"/>
      <c r="C3324" s="123"/>
      <c r="D3324" s="123"/>
      <c r="F3324" s="123"/>
      <c r="I3324" s="123"/>
      <c r="J3324" s="123"/>
      <c r="K3324" s="124"/>
      <c r="L3324" s="110"/>
      <c r="M3324" s="110"/>
      <c r="N3324" s="110"/>
      <c r="O3324" s="145"/>
      <c r="P3324" s="110"/>
    </row>
    <row r="3325" spans="2:16" x14ac:dyDescent="0.25">
      <c r="B3325" s="123"/>
      <c r="C3325" s="123"/>
      <c r="D3325" s="123"/>
      <c r="F3325" s="123"/>
      <c r="I3325" s="123"/>
      <c r="J3325" s="123"/>
      <c r="K3325" s="124"/>
      <c r="L3325" s="110"/>
      <c r="M3325" s="110"/>
      <c r="N3325" s="110"/>
      <c r="O3325" s="145"/>
      <c r="P3325" s="110"/>
    </row>
    <row r="3326" spans="2:16" x14ac:dyDescent="0.25">
      <c r="B3326" s="123"/>
      <c r="C3326" s="123"/>
      <c r="D3326" s="123"/>
      <c r="F3326" s="123"/>
      <c r="I3326" s="123"/>
      <c r="J3326" s="123"/>
      <c r="K3326" s="124"/>
      <c r="L3326" s="110"/>
      <c r="M3326" s="110"/>
      <c r="N3326" s="110"/>
      <c r="O3326" s="145"/>
      <c r="P3326" s="110"/>
    </row>
    <row r="3327" spans="2:16" x14ac:dyDescent="0.25">
      <c r="B3327" s="123"/>
      <c r="C3327" s="123"/>
      <c r="D3327" s="123"/>
      <c r="F3327" s="123"/>
      <c r="I3327" s="123"/>
      <c r="J3327" s="123"/>
      <c r="K3327" s="124"/>
      <c r="L3327" s="110"/>
      <c r="M3327" s="110"/>
      <c r="N3327" s="110"/>
      <c r="O3327" s="145"/>
      <c r="P3327" s="110"/>
    </row>
    <row r="3328" spans="2:16" x14ac:dyDescent="0.25">
      <c r="B3328" s="123"/>
      <c r="C3328" s="123"/>
      <c r="D3328" s="123"/>
      <c r="F3328" s="123"/>
      <c r="I3328" s="123"/>
      <c r="J3328" s="123"/>
      <c r="K3328" s="124"/>
      <c r="L3328" s="110"/>
      <c r="M3328" s="110"/>
      <c r="N3328" s="110"/>
      <c r="O3328" s="145"/>
      <c r="P3328" s="110"/>
    </row>
    <row r="3329" spans="2:16" x14ac:dyDescent="0.25">
      <c r="B3329" s="123"/>
      <c r="C3329" s="123"/>
      <c r="D3329" s="123"/>
      <c r="F3329" s="123"/>
      <c r="I3329" s="123"/>
      <c r="J3329" s="123"/>
      <c r="K3329" s="124"/>
      <c r="L3329" s="110"/>
      <c r="M3329" s="110"/>
      <c r="N3329" s="110"/>
      <c r="O3329" s="145"/>
      <c r="P3329" s="110"/>
    </row>
    <row r="3330" spans="2:16" x14ac:dyDescent="0.25">
      <c r="B3330" s="123"/>
      <c r="C3330" s="123"/>
      <c r="D3330" s="123"/>
      <c r="F3330" s="123"/>
      <c r="I3330" s="123"/>
      <c r="J3330" s="123"/>
      <c r="K3330" s="124"/>
      <c r="L3330" s="110"/>
      <c r="M3330" s="110"/>
      <c r="N3330" s="110"/>
      <c r="O3330" s="145"/>
      <c r="P3330" s="110"/>
    </row>
    <row r="3331" spans="2:16" x14ac:dyDescent="0.25">
      <c r="B3331" s="123"/>
      <c r="C3331" s="123"/>
      <c r="D3331" s="123"/>
      <c r="F3331" s="123"/>
      <c r="I3331" s="123"/>
      <c r="J3331" s="123"/>
      <c r="K3331" s="124"/>
      <c r="L3331" s="110"/>
      <c r="M3331" s="110"/>
      <c r="N3331" s="110"/>
      <c r="O3331" s="145"/>
      <c r="P3331" s="110"/>
    </row>
    <row r="3332" spans="2:16" x14ac:dyDescent="0.25">
      <c r="B3332" s="123"/>
      <c r="C3332" s="123"/>
      <c r="D3332" s="123"/>
      <c r="F3332" s="123"/>
      <c r="I3332" s="123"/>
      <c r="J3332" s="123"/>
      <c r="K3332" s="124"/>
      <c r="L3332" s="110"/>
      <c r="M3332" s="110"/>
      <c r="N3332" s="110"/>
      <c r="O3332" s="145"/>
      <c r="P3332" s="110"/>
    </row>
    <row r="3333" spans="2:16" x14ac:dyDescent="0.25">
      <c r="B3333" s="123"/>
      <c r="C3333" s="123"/>
      <c r="D3333" s="123"/>
      <c r="F3333" s="123"/>
      <c r="I3333" s="123"/>
      <c r="J3333" s="123"/>
      <c r="K3333" s="124"/>
      <c r="L3333" s="110"/>
      <c r="M3333" s="110"/>
      <c r="N3333" s="110"/>
      <c r="O3333" s="145"/>
      <c r="P3333" s="110"/>
    </row>
    <row r="3334" spans="2:16" x14ac:dyDescent="0.25">
      <c r="B3334" s="123"/>
      <c r="C3334" s="123"/>
      <c r="D3334" s="123"/>
      <c r="F3334" s="123"/>
      <c r="I3334" s="123"/>
      <c r="J3334" s="123"/>
      <c r="K3334" s="124"/>
      <c r="L3334" s="110"/>
      <c r="M3334" s="110"/>
      <c r="N3334" s="110"/>
      <c r="O3334" s="145"/>
      <c r="P3334" s="110"/>
    </row>
    <row r="3335" spans="2:16" x14ac:dyDescent="0.25">
      <c r="B3335" s="123"/>
      <c r="C3335" s="123"/>
      <c r="D3335" s="123"/>
      <c r="F3335" s="123"/>
      <c r="I3335" s="123"/>
      <c r="J3335" s="123"/>
      <c r="K3335" s="124"/>
      <c r="L3335" s="110"/>
      <c r="M3335" s="110"/>
      <c r="N3335" s="110"/>
      <c r="O3335" s="145"/>
      <c r="P3335" s="110"/>
    </row>
    <row r="3336" spans="2:16" x14ac:dyDescent="0.25">
      <c r="B3336" s="123"/>
      <c r="C3336" s="123"/>
      <c r="D3336" s="123"/>
      <c r="F3336" s="123"/>
      <c r="I3336" s="123"/>
      <c r="J3336" s="123"/>
      <c r="K3336" s="124"/>
      <c r="L3336" s="110"/>
      <c r="M3336" s="110"/>
      <c r="N3336" s="110"/>
      <c r="O3336" s="145"/>
      <c r="P3336" s="110"/>
    </row>
    <row r="3337" spans="2:16" x14ac:dyDescent="0.25">
      <c r="B3337" s="123"/>
      <c r="C3337" s="123"/>
      <c r="D3337" s="123"/>
      <c r="F3337" s="123"/>
      <c r="I3337" s="123"/>
      <c r="J3337" s="123"/>
      <c r="K3337" s="124"/>
      <c r="L3337" s="110"/>
      <c r="M3337" s="110"/>
      <c r="N3337" s="110"/>
      <c r="O3337" s="145"/>
      <c r="P3337" s="110"/>
    </row>
    <row r="3338" spans="2:16" x14ac:dyDescent="0.25">
      <c r="B3338" s="123"/>
      <c r="C3338" s="123"/>
      <c r="D3338" s="123"/>
      <c r="F3338" s="123"/>
      <c r="I3338" s="123"/>
      <c r="J3338" s="123"/>
      <c r="K3338" s="124"/>
      <c r="L3338" s="110"/>
      <c r="M3338" s="110"/>
      <c r="N3338" s="110"/>
      <c r="O3338" s="145"/>
      <c r="P3338" s="110"/>
    </row>
    <row r="3339" spans="2:16" x14ac:dyDescent="0.25">
      <c r="B3339" s="123"/>
      <c r="C3339" s="123"/>
      <c r="D3339" s="123"/>
      <c r="F3339" s="123"/>
      <c r="I3339" s="123"/>
      <c r="J3339" s="123"/>
      <c r="K3339" s="124"/>
      <c r="L3339" s="110"/>
      <c r="M3339" s="110"/>
      <c r="N3339" s="110"/>
      <c r="O3339" s="145"/>
      <c r="P3339" s="110"/>
    </row>
    <row r="3340" spans="2:16" x14ac:dyDescent="0.25">
      <c r="B3340" s="123"/>
      <c r="C3340" s="123"/>
      <c r="D3340" s="123"/>
      <c r="F3340" s="123"/>
      <c r="I3340" s="123"/>
      <c r="J3340" s="123"/>
      <c r="K3340" s="124"/>
      <c r="L3340" s="110"/>
      <c r="M3340" s="110"/>
      <c r="N3340" s="110"/>
      <c r="O3340" s="145"/>
      <c r="P3340" s="110"/>
    </row>
    <row r="3341" spans="2:16" x14ac:dyDescent="0.25">
      <c r="B3341" s="123"/>
      <c r="C3341" s="123"/>
      <c r="D3341" s="123"/>
      <c r="F3341" s="123"/>
      <c r="I3341" s="123"/>
      <c r="J3341" s="123"/>
      <c r="K3341" s="124"/>
      <c r="L3341" s="110"/>
      <c r="M3341" s="110"/>
      <c r="N3341" s="110"/>
      <c r="O3341" s="145"/>
      <c r="P3341" s="110"/>
    </row>
    <row r="3342" spans="2:16" x14ac:dyDescent="0.25">
      <c r="B3342" s="123"/>
      <c r="C3342" s="123"/>
      <c r="D3342" s="123"/>
      <c r="F3342" s="123"/>
      <c r="I3342" s="123"/>
      <c r="J3342" s="123"/>
      <c r="K3342" s="124"/>
      <c r="L3342" s="110"/>
      <c r="M3342" s="110"/>
      <c r="N3342" s="110"/>
      <c r="O3342" s="145"/>
      <c r="P3342" s="110"/>
    </row>
    <row r="3343" spans="2:16" x14ac:dyDescent="0.25">
      <c r="B3343" s="123"/>
      <c r="C3343" s="123"/>
      <c r="D3343" s="123"/>
      <c r="F3343" s="123"/>
      <c r="I3343" s="123"/>
      <c r="J3343" s="123"/>
      <c r="K3343" s="124"/>
      <c r="L3343" s="110"/>
      <c r="M3343" s="110"/>
      <c r="N3343" s="110"/>
      <c r="O3343" s="145"/>
      <c r="P3343" s="110"/>
    </row>
    <row r="3344" spans="2:16" x14ac:dyDescent="0.25">
      <c r="B3344" s="123"/>
      <c r="C3344" s="123"/>
      <c r="D3344" s="123"/>
      <c r="F3344" s="123"/>
      <c r="I3344" s="123"/>
      <c r="J3344" s="123"/>
      <c r="K3344" s="124"/>
      <c r="L3344" s="110"/>
      <c r="M3344" s="110"/>
      <c r="N3344" s="110"/>
      <c r="O3344" s="145"/>
      <c r="P3344" s="110"/>
    </row>
    <row r="3345" spans="2:16" x14ac:dyDescent="0.25">
      <c r="B3345" s="123"/>
      <c r="C3345" s="123"/>
      <c r="D3345" s="123"/>
      <c r="F3345" s="123"/>
      <c r="I3345" s="123"/>
      <c r="J3345" s="123"/>
      <c r="K3345" s="124"/>
      <c r="L3345" s="110"/>
      <c r="M3345" s="110"/>
      <c r="N3345" s="110"/>
      <c r="O3345" s="145"/>
      <c r="P3345" s="110"/>
    </row>
    <row r="3346" spans="2:16" x14ac:dyDescent="0.25">
      <c r="B3346" s="123"/>
      <c r="C3346" s="123"/>
      <c r="D3346" s="123"/>
      <c r="F3346" s="123"/>
      <c r="I3346" s="123"/>
      <c r="J3346" s="123"/>
      <c r="K3346" s="124"/>
      <c r="L3346" s="110"/>
      <c r="M3346" s="110"/>
      <c r="N3346" s="110"/>
      <c r="O3346" s="145"/>
      <c r="P3346" s="110"/>
    </row>
    <row r="3347" spans="2:16" x14ac:dyDescent="0.25">
      <c r="B3347" s="123"/>
      <c r="C3347" s="123"/>
      <c r="D3347" s="123"/>
      <c r="F3347" s="123"/>
      <c r="I3347" s="123"/>
      <c r="J3347" s="123"/>
      <c r="K3347" s="124"/>
      <c r="L3347" s="110"/>
      <c r="M3347" s="110"/>
      <c r="N3347" s="110"/>
      <c r="O3347" s="145"/>
      <c r="P3347" s="110"/>
    </row>
    <row r="3348" spans="2:16" x14ac:dyDescent="0.25">
      <c r="B3348" s="123"/>
      <c r="C3348" s="123"/>
      <c r="D3348" s="123"/>
      <c r="F3348" s="123"/>
      <c r="I3348" s="123"/>
      <c r="J3348" s="123"/>
      <c r="K3348" s="124"/>
      <c r="L3348" s="110"/>
      <c r="M3348" s="110"/>
      <c r="N3348" s="110"/>
      <c r="O3348" s="145"/>
      <c r="P3348" s="110"/>
    </row>
    <row r="3349" spans="2:16" x14ac:dyDescent="0.25">
      <c r="B3349" s="123"/>
      <c r="C3349" s="123"/>
      <c r="D3349" s="123"/>
      <c r="F3349" s="123"/>
      <c r="I3349" s="123"/>
      <c r="J3349" s="123"/>
      <c r="K3349" s="124"/>
      <c r="L3349" s="110"/>
      <c r="M3349" s="110"/>
      <c r="N3349" s="110"/>
      <c r="O3349" s="145"/>
      <c r="P3349" s="110"/>
    </row>
    <row r="3350" spans="2:16" x14ac:dyDescent="0.25">
      <c r="B3350" s="123"/>
      <c r="C3350" s="123"/>
      <c r="D3350" s="123"/>
      <c r="F3350" s="123"/>
      <c r="I3350" s="123"/>
      <c r="J3350" s="123"/>
      <c r="K3350" s="124"/>
      <c r="L3350" s="110"/>
      <c r="M3350" s="110"/>
      <c r="N3350" s="110"/>
      <c r="O3350" s="145"/>
      <c r="P3350" s="110"/>
    </row>
    <row r="3351" spans="2:16" x14ac:dyDescent="0.25">
      <c r="B3351" s="123"/>
      <c r="C3351" s="123"/>
      <c r="D3351" s="123"/>
      <c r="F3351" s="123"/>
      <c r="I3351" s="123"/>
      <c r="J3351" s="123"/>
      <c r="K3351" s="124"/>
      <c r="L3351" s="110"/>
      <c r="M3351" s="110"/>
      <c r="N3351" s="110"/>
      <c r="O3351" s="145"/>
      <c r="P3351" s="110"/>
    </row>
    <row r="3352" spans="2:16" x14ac:dyDescent="0.25">
      <c r="B3352" s="123"/>
      <c r="C3352" s="123"/>
      <c r="D3352" s="123"/>
      <c r="F3352" s="123"/>
      <c r="I3352" s="123"/>
      <c r="J3352" s="123"/>
      <c r="K3352" s="124"/>
      <c r="L3352" s="110"/>
      <c r="M3352" s="110"/>
      <c r="N3352" s="110"/>
      <c r="O3352" s="145"/>
      <c r="P3352" s="110"/>
    </row>
    <row r="3353" spans="2:16" x14ac:dyDescent="0.25">
      <c r="B3353" s="123"/>
      <c r="C3353" s="123"/>
      <c r="D3353" s="123"/>
      <c r="F3353" s="123"/>
      <c r="I3353" s="123"/>
      <c r="J3353" s="123"/>
      <c r="K3353" s="124"/>
      <c r="L3353" s="110"/>
      <c r="M3353" s="110"/>
      <c r="N3353" s="110"/>
      <c r="O3353" s="145"/>
      <c r="P3353" s="110"/>
    </row>
    <row r="3354" spans="2:16" x14ac:dyDescent="0.25">
      <c r="B3354" s="123"/>
      <c r="C3354" s="123"/>
      <c r="D3354" s="123"/>
      <c r="F3354" s="123"/>
      <c r="I3354" s="123"/>
      <c r="J3354" s="123"/>
      <c r="K3354" s="124"/>
      <c r="L3354" s="110"/>
      <c r="M3354" s="110"/>
      <c r="N3354" s="110"/>
      <c r="O3354" s="145"/>
      <c r="P3354" s="110"/>
    </row>
    <row r="3355" spans="2:16" x14ac:dyDescent="0.25">
      <c r="B3355" s="123"/>
      <c r="C3355" s="123"/>
      <c r="D3355" s="123"/>
      <c r="F3355" s="123"/>
      <c r="I3355" s="123"/>
      <c r="J3355" s="123"/>
      <c r="K3355" s="124"/>
      <c r="L3355" s="110"/>
      <c r="M3355" s="110"/>
      <c r="N3355" s="110"/>
      <c r="O3355" s="145"/>
      <c r="P3355" s="110"/>
    </row>
    <row r="3356" spans="2:16" x14ac:dyDescent="0.25">
      <c r="B3356" s="123"/>
      <c r="C3356" s="123"/>
      <c r="D3356" s="123"/>
      <c r="F3356" s="123"/>
      <c r="I3356" s="123"/>
      <c r="J3356" s="123"/>
      <c r="K3356" s="124"/>
      <c r="L3356" s="110"/>
      <c r="M3356" s="110"/>
      <c r="N3356" s="110"/>
      <c r="O3356" s="145"/>
      <c r="P3356" s="110"/>
    </row>
    <row r="3357" spans="2:16" x14ac:dyDescent="0.25">
      <c r="B3357" s="123"/>
      <c r="C3357" s="123"/>
      <c r="D3357" s="123"/>
      <c r="F3357" s="123"/>
      <c r="I3357" s="123"/>
      <c r="J3357" s="123"/>
      <c r="K3357" s="124"/>
      <c r="L3357" s="110"/>
      <c r="M3357" s="110"/>
      <c r="N3357" s="110"/>
      <c r="O3357" s="145"/>
      <c r="P3357" s="110"/>
    </row>
    <row r="3358" spans="2:16" x14ac:dyDescent="0.25">
      <c r="B3358" s="123"/>
      <c r="C3358" s="123"/>
      <c r="D3358" s="123"/>
      <c r="F3358" s="123"/>
      <c r="I3358" s="123"/>
      <c r="J3358" s="123"/>
      <c r="K3358" s="124"/>
      <c r="L3358" s="110"/>
      <c r="M3358" s="110"/>
      <c r="N3358" s="110"/>
      <c r="O3358" s="145"/>
      <c r="P3358" s="110"/>
    </row>
    <row r="3359" spans="2:16" x14ac:dyDescent="0.25">
      <c r="B3359" s="123"/>
      <c r="C3359" s="123"/>
      <c r="D3359" s="123"/>
      <c r="F3359" s="123"/>
      <c r="I3359" s="123"/>
      <c r="J3359" s="123"/>
      <c r="K3359" s="124"/>
      <c r="L3359" s="110"/>
      <c r="M3359" s="110"/>
      <c r="N3359" s="110"/>
      <c r="O3359" s="145"/>
      <c r="P3359" s="110"/>
    </row>
    <row r="3360" spans="2:16" x14ac:dyDescent="0.25">
      <c r="B3360" s="123"/>
      <c r="C3360" s="123"/>
      <c r="D3360" s="123"/>
      <c r="F3360" s="123"/>
      <c r="I3360" s="123"/>
      <c r="J3360" s="123"/>
      <c r="K3360" s="124"/>
      <c r="L3360" s="110"/>
      <c r="M3360" s="110"/>
      <c r="N3360" s="110"/>
      <c r="O3360" s="145"/>
      <c r="P3360" s="110"/>
    </row>
    <row r="3361" spans="2:16" x14ac:dyDescent="0.25">
      <c r="B3361" s="123"/>
      <c r="C3361" s="123"/>
      <c r="D3361" s="123"/>
      <c r="F3361" s="123"/>
      <c r="I3361" s="123"/>
      <c r="J3361" s="123"/>
      <c r="K3361" s="124"/>
      <c r="L3361" s="110"/>
      <c r="M3361" s="110"/>
      <c r="N3361" s="110"/>
      <c r="O3361" s="145"/>
      <c r="P3361" s="110"/>
    </row>
    <row r="3362" spans="2:16" x14ac:dyDescent="0.25">
      <c r="B3362" s="123"/>
      <c r="C3362" s="123"/>
      <c r="D3362" s="123"/>
      <c r="F3362" s="123"/>
      <c r="I3362" s="123"/>
      <c r="J3362" s="123"/>
      <c r="K3362" s="124"/>
      <c r="L3362" s="110"/>
      <c r="M3362" s="110"/>
      <c r="N3362" s="110"/>
      <c r="O3362" s="145"/>
      <c r="P3362" s="110"/>
    </row>
    <row r="3363" spans="2:16" x14ac:dyDescent="0.25">
      <c r="B3363" s="123"/>
      <c r="C3363" s="123"/>
      <c r="D3363" s="123"/>
      <c r="F3363" s="123"/>
      <c r="I3363" s="123"/>
      <c r="J3363" s="123"/>
      <c r="K3363" s="124"/>
      <c r="L3363" s="110"/>
      <c r="M3363" s="110"/>
      <c r="N3363" s="110"/>
      <c r="O3363" s="145"/>
      <c r="P3363" s="110"/>
    </row>
    <row r="3364" spans="2:16" x14ac:dyDescent="0.25">
      <c r="B3364" s="123"/>
      <c r="C3364" s="123"/>
      <c r="D3364" s="123"/>
      <c r="F3364" s="123"/>
      <c r="I3364" s="123"/>
      <c r="J3364" s="123"/>
      <c r="K3364" s="124"/>
      <c r="L3364" s="110"/>
      <c r="M3364" s="110"/>
      <c r="N3364" s="110"/>
      <c r="O3364" s="145"/>
      <c r="P3364" s="110"/>
    </row>
    <row r="3365" spans="2:16" x14ac:dyDescent="0.25">
      <c r="B3365" s="123"/>
      <c r="C3365" s="123"/>
      <c r="D3365" s="123"/>
      <c r="F3365" s="123"/>
      <c r="I3365" s="123"/>
      <c r="J3365" s="123"/>
      <c r="K3365" s="124"/>
      <c r="L3365" s="110"/>
      <c r="M3365" s="110"/>
      <c r="N3365" s="110"/>
      <c r="O3365" s="145"/>
      <c r="P3365" s="110"/>
    </row>
    <row r="3366" spans="2:16" x14ac:dyDescent="0.25">
      <c r="B3366" s="123"/>
      <c r="C3366" s="123"/>
      <c r="D3366" s="123"/>
      <c r="F3366" s="123"/>
      <c r="I3366" s="123"/>
      <c r="J3366" s="123"/>
      <c r="K3366" s="124"/>
      <c r="L3366" s="110"/>
      <c r="M3366" s="110"/>
      <c r="N3366" s="110"/>
      <c r="O3366" s="145"/>
      <c r="P3366" s="110"/>
    </row>
    <row r="3367" spans="2:16" x14ac:dyDescent="0.25">
      <c r="B3367" s="123"/>
      <c r="C3367" s="123"/>
      <c r="D3367" s="123"/>
      <c r="F3367" s="123"/>
      <c r="I3367" s="123"/>
      <c r="J3367" s="123"/>
      <c r="K3367" s="124"/>
      <c r="L3367" s="110"/>
      <c r="M3367" s="110"/>
      <c r="N3367" s="110"/>
      <c r="O3367" s="145"/>
      <c r="P3367" s="110"/>
    </row>
    <row r="3368" spans="2:16" x14ac:dyDescent="0.25">
      <c r="B3368" s="123"/>
      <c r="C3368" s="123"/>
      <c r="D3368" s="123"/>
      <c r="F3368" s="123"/>
      <c r="I3368" s="123"/>
      <c r="J3368" s="123"/>
      <c r="K3368" s="124"/>
      <c r="L3368" s="110"/>
      <c r="M3368" s="110"/>
      <c r="N3368" s="110"/>
      <c r="O3368" s="145"/>
      <c r="P3368" s="110"/>
    </row>
    <row r="3369" spans="2:16" x14ac:dyDescent="0.25">
      <c r="B3369" s="123"/>
      <c r="C3369" s="123"/>
      <c r="D3369" s="123"/>
      <c r="F3369" s="123"/>
      <c r="I3369" s="123"/>
      <c r="J3369" s="123"/>
      <c r="K3369" s="124"/>
      <c r="L3369" s="110"/>
      <c r="M3369" s="110"/>
      <c r="N3369" s="110"/>
      <c r="O3369" s="145"/>
      <c r="P3369" s="110"/>
    </row>
    <row r="3370" spans="2:16" x14ac:dyDescent="0.25">
      <c r="B3370" s="123"/>
      <c r="C3370" s="123"/>
      <c r="D3370" s="123"/>
      <c r="F3370" s="123"/>
      <c r="I3370" s="123"/>
      <c r="J3370" s="123"/>
      <c r="K3370" s="124"/>
      <c r="L3370" s="110"/>
      <c r="M3370" s="110"/>
      <c r="N3370" s="110"/>
      <c r="O3370" s="145"/>
      <c r="P3370" s="110"/>
    </row>
    <row r="3371" spans="2:16" x14ac:dyDescent="0.25">
      <c r="B3371" s="123"/>
      <c r="C3371" s="123"/>
      <c r="D3371" s="123"/>
      <c r="F3371" s="123"/>
      <c r="I3371" s="123"/>
      <c r="J3371" s="123"/>
      <c r="K3371" s="124"/>
      <c r="L3371" s="110"/>
      <c r="M3371" s="110"/>
      <c r="N3371" s="110"/>
      <c r="O3371" s="145"/>
      <c r="P3371" s="110"/>
    </row>
    <row r="3372" spans="2:16" x14ac:dyDescent="0.25">
      <c r="B3372" s="123"/>
      <c r="C3372" s="123"/>
      <c r="D3372" s="123"/>
      <c r="F3372" s="123"/>
      <c r="I3372" s="123"/>
      <c r="J3372" s="123"/>
      <c r="K3372" s="124"/>
      <c r="L3372" s="110"/>
      <c r="M3372" s="110"/>
      <c r="N3372" s="110"/>
      <c r="O3372" s="145"/>
      <c r="P3372" s="110"/>
    </row>
    <row r="3373" spans="2:16" x14ac:dyDescent="0.25">
      <c r="B3373" s="123"/>
      <c r="C3373" s="123"/>
      <c r="D3373" s="123"/>
      <c r="F3373" s="123"/>
      <c r="I3373" s="123"/>
      <c r="J3373" s="123"/>
      <c r="K3373" s="124"/>
      <c r="L3373" s="110"/>
      <c r="M3373" s="110"/>
      <c r="N3373" s="110"/>
      <c r="O3373" s="145"/>
      <c r="P3373" s="110"/>
    </row>
    <row r="3374" spans="2:16" x14ac:dyDescent="0.25">
      <c r="B3374" s="123"/>
      <c r="C3374" s="123"/>
      <c r="D3374" s="123"/>
      <c r="F3374" s="123"/>
      <c r="I3374" s="123"/>
      <c r="J3374" s="123"/>
      <c r="K3374" s="124"/>
      <c r="L3374" s="110"/>
      <c r="M3374" s="110"/>
      <c r="N3374" s="110"/>
      <c r="O3374" s="145"/>
      <c r="P3374" s="110"/>
    </row>
    <row r="3375" spans="2:16" x14ac:dyDescent="0.25">
      <c r="B3375" s="123"/>
      <c r="C3375" s="123"/>
      <c r="D3375" s="123"/>
      <c r="F3375" s="123"/>
      <c r="I3375" s="123"/>
      <c r="J3375" s="123"/>
      <c r="K3375" s="124"/>
      <c r="L3375" s="110"/>
      <c r="M3375" s="110"/>
      <c r="N3375" s="110"/>
      <c r="O3375" s="145"/>
      <c r="P3375" s="110"/>
    </row>
    <row r="3376" spans="2:16" x14ac:dyDescent="0.25">
      <c r="B3376" s="123"/>
      <c r="C3376" s="123"/>
      <c r="D3376" s="123"/>
      <c r="F3376" s="123"/>
      <c r="I3376" s="123"/>
      <c r="J3376" s="123"/>
      <c r="K3376" s="124"/>
      <c r="L3376" s="110"/>
      <c r="M3376" s="110"/>
      <c r="N3376" s="110"/>
      <c r="O3376" s="145"/>
      <c r="P3376" s="110"/>
    </row>
    <row r="3377" spans="2:16" x14ac:dyDescent="0.25">
      <c r="B3377" s="123"/>
      <c r="C3377" s="123"/>
      <c r="D3377" s="123"/>
      <c r="F3377" s="123"/>
      <c r="I3377" s="123"/>
      <c r="J3377" s="123"/>
      <c r="K3377" s="124"/>
      <c r="L3377" s="110"/>
      <c r="M3377" s="110"/>
      <c r="N3377" s="110"/>
      <c r="O3377" s="145"/>
      <c r="P3377" s="110"/>
    </row>
    <row r="3378" spans="2:16" x14ac:dyDescent="0.25">
      <c r="B3378" s="123"/>
      <c r="C3378" s="123"/>
      <c r="D3378" s="123"/>
      <c r="F3378" s="123"/>
      <c r="I3378" s="123"/>
      <c r="J3378" s="123"/>
      <c r="K3378" s="124"/>
      <c r="L3378" s="110"/>
      <c r="M3378" s="110"/>
      <c r="N3378" s="110"/>
      <c r="O3378" s="145"/>
      <c r="P3378" s="110"/>
    </row>
    <row r="3379" spans="2:16" x14ac:dyDescent="0.25">
      <c r="B3379" s="123"/>
      <c r="C3379" s="123"/>
      <c r="D3379" s="123"/>
      <c r="F3379" s="123"/>
      <c r="I3379" s="123"/>
      <c r="J3379" s="123"/>
      <c r="K3379" s="124"/>
      <c r="L3379" s="110"/>
      <c r="M3379" s="110"/>
      <c r="N3379" s="110"/>
      <c r="O3379" s="145"/>
      <c r="P3379" s="110"/>
    </row>
    <row r="3380" spans="2:16" x14ac:dyDescent="0.25">
      <c r="B3380" s="123"/>
      <c r="C3380" s="123"/>
      <c r="D3380" s="123"/>
      <c r="F3380" s="123"/>
      <c r="I3380" s="123"/>
      <c r="J3380" s="123"/>
      <c r="K3380" s="124"/>
      <c r="L3380" s="110"/>
      <c r="M3380" s="110"/>
      <c r="N3380" s="110"/>
      <c r="O3380" s="145"/>
      <c r="P3380" s="110"/>
    </row>
    <row r="3381" spans="2:16" x14ac:dyDescent="0.25">
      <c r="B3381" s="123"/>
      <c r="C3381" s="123"/>
      <c r="D3381" s="123"/>
      <c r="F3381" s="123"/>
      <c r="I3381" s="123"/>
      <c r="J3381" s="123"/>
      <c r="K3381" s="124"/>
      <c r="L3381" s="110"/>
      <c r="M3381" s="110"/>
      <c r="N3381" s="110"/>
      <c r="O3381" s="145"/>
      <c r="P3381" s="110"/>
    </row>
    <row r="3382" spans="2:16" x14ac:dyDescent="0.25">
      <c r="B3382" s="123"/>
      <c r="C3382" s="123"/>
      <c r="D3382" s="123"/>
      <c r="F3382" s="123"/>
      <c r="I3382" s="123"/>
      <c r="J3382" s="123"/>
      <c r="K3382" s="124"/>
      <c r="L3382" s="110"/>
      <c r="M3382" s="110"/>
      <c r="N3382" s="110"/>
      <c r="O3382" s="145"/>
      <c r="P3382" s="110"/>
    </row>
    <row r="3383" spans="2:16" x14ac:dyDescent="0.25">
      <c r="B3383" s="123"/>
      <c r="C3383" s="123"/>
      <c r="D3383" s="123"/>
      <c r="F3383" s="123"/>
      <c r="I3383" s="123"/>
      <c r="J3383" s="123"/>
      <c r="K3383" s="124"/>
      <c r="L3383" s="110"/>
      <c r="M3383" s="110"/>
      <c r="N3383" s="110"/>
      <c r="O3383" s="145"/>
      <c r="P3383" s="110"/>
    </row>
    <row r="3384" spans="2:16" x14ac:dyDescent="0.25">
      <c r="B3384" s="123"/>
      <c r="C3384" s="123"/>
      <c r="D3384" s="123"/>
      <c r="F3384" s="123"/>
      <c r="I3384" s="123"/>
      <c r="J3384" s="123"/>
      <c r="K3384" s="124"/>
      <c r="L3384" s="110"/>
      <c r="M3384" s="110"/>
      <c r="N3384" s="110"/>
      <c r="O3384" s="145"/>
      <c r="P3384" s="110"/>
    </row>
    <row r="3385" spans="2:16" x14ac:dyDescent="0.25">
      <c r="B3385" s="123"/>
      <c r="C3385" s="123"/>
      <c r="D3385" s="123"/>
      <c r="F3385" s="123"/>
      <c r="I3385" s="123"/>
      <c r="J3385" s="123"/>
      <c r="K3385" s="124"/>
      <c r="L3385" s="110"/>
      <c r="M3385" s="110"/>
      <c r="N3385" s="110"/>
      <c r="O3385" s="145"/>
      <c r="P3385" s="110"/>
    </row>
    <row r="3386" spans="2:16" x14ac:dyDescent="0.25">
      <c r="B3386" s="123"/>
      <c r="C3386" s="123"/>
      <c r="D3386" s="123"/>
      <c r="F3386" s="123"/>
      <c r="I3386" s="123"/>
      <c r="J3386" s="123"/>
      <c r="K3386" s="124"/>
      <c r="L3386" s="110"/>
      <c r="M3386" s="110"/>
      <c r="N3386" s="110"/>
      <c r="O3386" s="145"/>
      <c r="P3386" s="110"/>
    </row>
    <row r="3387" spans="2:16" x14ac:dyDescent="0.25">
      <c r="B3387" s="123"/>
      <c r="C3387" s="123"/>
      <c r="D3387" s="123"/>
      <c r="F3387" s="123"/>
      <c r="I3387" s="123"/>
      <c r="J3387" s="123"/>
      <c r="K3387" s="124"/>
      <c r="L3387" s="110"/>
      <c r="M3387" s="110"/>
      <c r="N3387" s="110"/>
      <c r="O3387" s="145"/>
      <c r="P3387" s="110"/>
    </row>
    <row r="3388" spans="2:16" x14ac:dyDescent="0.25">
      <c r="B3388" s="123"/>
      <c r="C3388" s="123"/>
      <c r="D3388" s="123"/>
      <c r="F3388" s="123"/>
      <c r="I3388" s="123"/>
      <c r="J3388" s="123"/>
      <c r="K3388" s="124"/>
      <c r="L3388" s="110"/>
      <c r="M3388" s="110"/>
      <c r="N3388" s="110"/>
      <c r="O3388" s="145"/>
      <c r="P3388" s="110"/>
    </row>
    <row r="3389" spans="2:16" x14ac:dyDescent="0.25">
      <c r="B3389" s="123"/>
      <c r="C3389" s="123"/>
      <c r="D3389" s="123"/>
      <c r="F3389" s="123"/>
      <c r="I3389" s="123"/>
      <c r="J3389" s="123"/>
      <c r="K3389" s="124"/>
      <c r="L3389" s="110"/>
      <c r="M3389" s="110"/>
      <c r="N3389" s="110"/>
      <c r="O3389" s="145"/>
      <c r="P3389" s="110"/>
    </row>
    <row r="3390" spans="2:16" x14ac:dyDescent="0.25">
      <c r="B3390" s="123"/>
      <c r="C3390" s="123"/>
      <c r="D3390" s="123"/>
      <c r="F3390" s="123"/>
      <c r="I3390" s="123"/>
      <c r="J3390" s="123"/>
      <c r="K3390" s="124"/>
      <c r="L3390" s="110"/>
      <c r="M3390" s="110"/>
      <c r="N3390" s="110"/>
      <c r="O3390" s="145"/>
      <c r="P3390" s="110"/>
    </row>
    <row r="3391" spans="2:16" x14ac:dyDescent="0.25">
      <c r="B3391" s="123"/>
      <c r="C3391" s="123"/>
      <c r="D3391" s="123"/>
      <c r="F3391" s="123"/>
      <c r="I3391" s="123"/>
      <c r="J3391" s="123"/>
      <c r="K3391" s="124"/>
      <c r="L3391" s="110"/>
      <c r="M3391" s="110"/>
      <c r="N3391" s="110"/>
      <c r="O3391" s="145"/>
      <c r="P3391" s="110"/>
    </row>
    <row r="3392" spans="2:16" x14ac:dyDescent="0.25">
      <c r="B3392" s="123"/>
      <c r="C3392" s="123"/>
      <c r="D3392" s="123"/>
      <c r="F3392" s="123"/>
      <c r="I3392" s="123"/>
      <c r="J3392" s="123"/>
      <c r="K3392" s="124"/>
      <c r="L3392" s="110"/>
      <c r="M3392" s="110"/>
      <c r="N3392" s="110"/>
      <c r="O3392" s="145"/>
      <c r="P3392" s="110"/>
    </row>
    <row r="3393" spans="2:16" x14ac:dyDescent="0.25">
      <c r="B3393" s="123"/>
      <c r="C3393" s="123"/>
      <c r="D3393" s="123"/>
      <c r="F3393" s="123"/>
      <c r="I3393" s="123"/>
      <c r="J3393" s="123"/>
      <c r="K3393" s="124"/>
      <c r="L3393" s="110"/>
      <c r="M3393" s="110"/>
      <c r="N3393" s="110"/>
      <c r="O3393" s="145"/>
      <c r="P3393" s="110"/>
    </row>
    <row r="3394" spans="2:16" x14ac:dyDescent="0.25">
      <c r="B3394" s="123"/>
      <c r="C3394" s="123"/>
      <c r="D3394" s="123"/>
      <c r="F3394" s="123"/>
      <c r="I3394" s="123"/>
      <c r="J3394" s="123"/>
      <c r="K3394" s="124"/>
      <c r="L3394" s="110"/>
      <c r="M3394" s="110"/>
      <c r="N3394" s="110"/>
      <c r="O3394" s="145"/>
      <c r="P3394" s="110"/>
    </row>
    <row r="3395" spans="2:16" x14ac:dyDescent="0.25">
      <c r="B3395" s="123"/>
      <c r="C3395" s="123"/>
      <c r="D3395" s="123"/>
      <c r="F3395" s="123"/>
      <c r="I3395" s="123"/>
      <c r="J3395" s="123"/>
      <c r="K3395" s="124"/>
      <c r="L3395" s="110"/>
      <c r="M3395" s="110"/>
      <c r="N3395" s="110"/>
      <c r="O3395" s="145"/>
      <c r="P3395" s="110"/>
    </row>
    <row r="3396" spans="2:16" x14ac:dyDescent="0.25">
      <c r="B3396" s="123"/>
      <c r="C3396" s="123"/>
      <c r="D3396" s="123"/>
      <c r="F3396" s="123"/>
      <c r="I3396" s="123"/>
      <c r="J3396" s="123"/>
      <c r="K3396" s="124"/>
      <c r="L3396" s="110"/>
      <c r="M3396" s="110"/>
      <c r="N3396" s="110"/>
      <c r="O3396" s="145"/>
      <c r="P3396" s="110"/>
    </row>
    <row r="3397" spans="2:16" x14ac:dyDescent="0.25">
      <c r="B3397" s="123"/>
      <c r="C3397" s="123"/>
      <c r="D3397" s="123"/>
      <c r="F3397" s="123"/>
      <c r="I3397" s="123"/>
      <c r="J3397" s="123"/>
      <c r="K3397" s="124"/>
      <c r="L3397" s="110"/>
      <c r="M3397" s="110"/>
      <c r="N3397" s="110"/>
      <c r="O3397" s="145"/>
      <c r="P3397" s="110"/>
    </row>
    <row r="3398" spans="2:16" x14ac:dyDescent="0.25">
      <c r="B3398" s="123"/>
      <c r="C3398" s="123"/>
      <c r="D3398" s="123"/>
      <c r="F3398" s="123"/>
      <c r="I3398" s="123"/>
      <c r="J3398" s="123"/>
      <c r="K3398" s="124"/>
      <c r="L3398" s="110"/>
      <c r="M3398" s="110"/>
      <c r="N3398" s="110"/>
      <c r="O3398" s="145"/>
      <c r="P3398" s="110"/>
    </row>
    <row r="3399" spans="2:16" x14ac:dyDescent="0.25">
      <c r="B3399" s="123"/>
      <c r="C3399" s="123"/>
      <c r="D3399" s="123"/>
      <c r="F3399" s="123"/>
      <c r="I3399" s="123"/>
      <c r="J3399" s="123"/>
      <c r="K3399" s="124"/>
      <c r="L3399" s="110"/>
      <c r="M3399" s="110"/>
      <c r="N3399" s="110"/>
      <c r="O3399" s="145"/>
      <c r="P3399" s="110"/>
    </row>
    <row r="3400" spans="2:16" x14ac:dyDescent="0.25">
      <c r="B3400" s="123"/>
      <c r="C3400" s="123"/>
      <c r="D3400" s="123"/>
      <c r="F3400" s="123"/>
      <c r="I3400" s="123"/>
      <c r="J3400" s="123"/>
      <c r="K3400" s="124"/>
      <c r="L3400" s="110"/>
      <c r="M3400" s="110"/>
      <c r="N3400" s="110"/>
      <c r="O3400" s="145"/>
      <c r="P3400" s="110"/>
    </row>
    <row r="3401" spans="2:16" x14ac:dyDescent="0.25">
      <c r="B3401" s="123"/>
      <c r="C3401" s="123"/>
      <c r="D3401" s="123"/>
      <c r="F3401" s="123"/>
      <c r="I3401" s="123"/>
      <c r="J3401" s="123"/>
      <c r="K3401" s="124"/>
      <c r="L3401" s="110"/>
      <c r="M3401" s="110"/>
      <c r="N3401" s="110"/>
      <c r="O3401" s="145"/>
      <c r="P3401" s="110"/>
    </row>
    <row r="3402" spans="2:16" x14ac:dyDescent="0.25">
      <c r="B3402" s="123"/>
      <c r="C3402" s="123"/>
      <c r="D3402" s="123"/>
      <c r="F3402" s="123"/>
      <c r="I3402" s="123"/>
      <c r="J3402" s="123"/>
      <c r="K3402" s="124"/>
      <c r="L3402" s="110"/>
      <c r="M3402" s="110"/>
      <c r="N3402" s="110"/>
      <c r="O3402" s="145"/>
      <c r="P3402" s="110"/>
    </row>
    <row r="3403" spans="2:16" x14ac:dyDescent="0.25">
      <c r="B3403" s="123"/>
      <c r="C3403" s="123"/>
      <c r="D3403" s="123"/>
      <c r="F3403" s="123"/>
      <c r="I3403" s="123"/>
      <c r="J3403" s="123"/>
      <c r="K3403" s="124"/>
      <c r="L3403" s="110"/>
      <c r="M3403" s="110"/>
      <c r="N3403" s="110"/>
      <c r="O3403" s="145"/>
      <c r="P3403" s="110"/>
    </row>
    <row r="3404" spans="2:16" x14ac:dyDescent="0.25">
      <c r="B3404" s="123"/>
      <c r="C3404" s="123"/>
      <c r="D3404" s="123"/>
      <c r="F3404" s="123"/>
      <c r="I3404" s="123"/>
      <c r="J3404" s="123"/>
      <c r="K3404" s="124"/>
      <c r="L3404" s="110"/>
      <c r="M3404" s="110"/>
      <c r="N3404" s="110"/>
      <c r="O3404" s="145"/>
      <c r="P3404" s="110"/>
    </row>
    <row r="3405" spans="2:16" x14ac:dyDescent="0.25">
      <c r="B3405" s="123"/>
      <c r="C3405" s="123"/>
      <c r="D3405" s="123"/>
      <c r="F3405" s="123"/>
      <c r="I3405" s="123"/>
      <c r="J3405" s="123"/>
      <c r="K3405" s="124"/>
      <c r="L3405" s="110"/>
      <c r="M3405" s="110"/>
      <c r="N3405" s="110"/>
      <c r="O3405" s="145"/>
      <c r="P3405" s="110"/>
    </row>
    <row r="3406" spans="2:16" x14ac:dyDescent="0.25">
      <c r="B3406" s="123"/>
      <c r="C3406" s="123"/>
      <c r="D3406" s="123"/>
      <c r="F3406" s="123"/>
      <c r="I3406" s="123"/>
      <c r="J3406" s="123"/>
      <c r="K3406" s="124"/>
      <c r="L3406" s="110"/>
      <c r="M3406" s="110"/>
      <c r="N3406" s="110"/>
      <c r="O3406" s="145"/>
      <c r="P3406" s="110"/>
    </row>
    <row r="3407" spans="2:16" x14ac:dyDescent="0.25">
      <c r="B3407" s="123"/>
      <c r="C3407" s="123"/>
      <c r="D3407" s="123"/>
      <c r="F3407" s="123"/>
      <c r="I3407" s="123"/>
      <c r="J3407" s="123"/>
      <c r="K3407" s="124"/>
      <c r="L3407" s="110"/>
      <c r="M3407" s="110"/>
      <c r="N3407" s="110"/>
      <c r="O3407" s="145"/>
      <c r="P3407" s="110"/>
    </row>
    <row r="3408" spans="2:16" x14ac:dyDescent="0.25">
      <c r="B3408" s="123"/>
      <c r="C3408" s="123"/>
      <c r="D3408" s="123"/>
      <c r="F3408" s="123"/>
      <c r="I3408" s="123"/>
      <c r="J3408" s="123"/>
      <c r="K3408" s="124"/>
      <c r="L3408" s="110"/>
      <c r="M3408" s="110"/>
      <c r="N3408" s="110"/>
      <c r="O3408" s="145"/>
      <c r="P3408" s="110"/>
    </row>
    <row r="3409" spans="2:16" x14ac:dyDescent="0.25">
      <c r="B3409" s="123"/>
      <c r="C3409" s="123"/>
      <c r="D3409" s="123"/>
      <c r="F3409" s="123"/>
      <c r="I3409" s="123"/>
      <c r="J3409" s="123"/>
      <c r="K3409" s="124"/>
      <c r="L3409" s="110"/>
      <c r="M3409" s="110"/>
      <c r="N3409" s="110"/>
      <c r="O3409" s="145"/>
      <c r="P3409" s="110"/>
    </row>
    <row r="3410" spans="2:16" x14ac:dyDescent="0.25">
      <c r="B3410" s="123"/>
      <c r="C3410" s="123"/>
      <c r="D3410" s="123"/>
      <c r="F3410" s="123"/>
      <c r="I3410" s="123"/>
      <c r="J3410" s="123"/>
      <c r="K3410" s="124"/>
      <c r="L3410" s="110"/>
      <c r="M3410" s="110"/>
      <c r="N3410" s="110"/>
      <c r="O3410" s="145"/>
      <c r="P3410" s="110"/>
    </row>
    <row r="3411" spans="2:16" x14ac:dyDescent="0.25">
      <c r="B3411" s="123"/>
      <c r="C3411" s="123"/>
      <c r="D3411" s="123"/>
      <c r="F3411" s="123"/>
      <c r="I3411" s="123"/>
      <c r="J3411" s="123"/>
      <c r="K3411" s="124"/>
      <c r="L3411" s="110"/>
      <c r="M3411" s="110"/>
      <c r="N3411" s="110"/>
      <c r="O3411" s="145"/>
      <c r="P3411" s="110"/>
    </row>
    <row r="3412" spans="2:16" x14ac:dyDescent="0.25">
      <c r="B3412" s="123"/>
      <c r="C3412" s="123"/>
      <c r="D3412" s="123"/>
      <c r="F3412" s="123"/>
      <c r="I3412" s="123"/>
      <c r="J3412" s="123"/>
      <c r="K3412" s="124"/>
      <c r="L3412" s="110"/>
      <c r="M3412" s="110"/>
      <c r="N3412" s="110"/>
      <c r="O3412" s="145"/>
      <c r="P3412" s="110"/>
    </row>
    <row r="3413" spans="2:16" x14ac:dyDescent="0.25">
      <c r="B3413" s="123"/>
      <c r="C3413" s="123"/>
      <c r="D3413" s="123"/>
      <c r="F3413" s="123"/>
      <c r="I3413" s="123"/>
      <c r="J3413" s="123"/>
      <c r="K3413" s="124"/>
      <c r="L3413" s="110"/>
      <c r="M3413" s="110"/>
      <c r="N3413" s="110"/>
      <c r="O3413" s="145"/>
      <c r="P3413" s="110"/>
    </row>
    <row r="3414" spans="2:16" x14ac:dyDescent="0.25">
      <c r="B3414" s="123"/>
      <c r="C3414" s="123"/>
      <c r="D3414" s="123"/>
      <c r="F3414" s="123"/>
      <c r="I3414" s="123"/>
      <c r="J3414" s="123"/>
      <c r="K3414" s="124"/>
      <c r="L3414" s="110"/>
      <c r="M3414" s="110"/>
      <c r="N3414" s="110"/>
      <c r="O3414" s="145"/>
      <c r="P3414" s="110"/>
    </row>
    <row r="3415" spans="2:16" x14ac:dyDescent="0.25">
      <c r="B3415" s="123"/>
      <c r="C3415" s="123"/>
      <c r="D3415" s="123"/>
      <c r="F3415" s="123"/>
      <c r="I3415" s="123"/>
      <c r="J3415" s="123"/>
      <c r="K3415" s="124"/>
      <c r="L3415" s="110"/>
      <c r="M3415" s="110"/>
      <c r="N3415" s="110"/>
      <c r="O3415" s="145"/>
      <c r="P3415" s="110"/>
    </row>
    <row r="3416" spans="2:16" x14ac:dyDescent="0.25">
      <c r="B3416" s="123"/>
      <c r="C3416" s="123"/>
      <c r="D3416" s="123"/>
      <c r="F3416" s="123"/>
      <c r="I3416" s="123"/>
      <c r="J3416" s="123"/>
      <c r="K3416" s="124"/>
      <c r="L3416" s="110"/>
      <c r="M3416" s="110"/>
      <c r="N3416" s="110"/>
      <c r="O3416" s="145"/>
      <c r="P3416" s="110"/>
    </row>
    <row r="3417" spans="2:16" x14ac:dyDescent="0.25">
      <c r="B3417" s="123"/>
      <c r="C3417" s="123"/>
      <c r="D3417" s="123"/>
      <c r="F3417" s="123"/>
      <c r="I3417" s="123"/>
      <c r="J3417" s="123"/>
      <c r="K3417" s="124"/>
      <c r="L3417" s="110"/>
      <c r="M3417" s="110"/>
      <c r="N3417" s="110"/>
      <c r="O3417" s="145"/>
      <c r="P3417" s="110"/>
    </row>
    <row r="3418" spans="2:16" x14ac:dyDescent="0.25">
      <c r="B3418" s="123"/>
      <c r="C3418" s="123"/>
      <c r="D3418" s="123"/>
      <c r="F3418" s="123"/>
      <c r="I3418" s="123"/>
      <c r="J3418" s="123"/>
      <c r="K3418" s="124"/>
      <c r="L3418" s="110"/>
      <c r="M3418" s="110"/>
      <c r="N3418" s="110"/>
      <c r="O3418" s="145"/>
      <c r="P3418" s="110"/>
    </row>
    <row r="3419" spans="2:16" x14ac:dyDescent="0.25">
      <c r="B3419" s="123"/>
      <c r="C3419" s="123"/>
      <c r="D3419" s="123"/>
      <c r="F3419" s="123"/>
      <c r="I3419" s="123"/>
      <c r="J3419" s="123"/>
      <c r="K3419" s="124"/>
      <c r="L3419" s="110"/>
      <c r="M3419" s="110"/>
      <c r="N3419" s="110"/>
      <c r="O3419" s="145"/>
      <c r="P3419" s="110"/>
    </row>
    <row r="3420" spans="2:16" x14ac:dyDescent="0.25">
      <c r="B3420" s="123"/>
      <c r="C3420" s="123"/>
      <c r="D3420" s="123"/>
      <c r="F3420" s="123"/>
      <c r="I3420" s="123"/>
      <c r="J3420" s="123"/>
      <c r="K3420" s="124"/>
      <c r="L3420" s="110"/>
      <c r="M3420" s="110"/>
      <c r="N3420" s="110"/>
      <c r="O3420" s="145"/>
      <c r="P3420" s="110"/>
    </row>
    <row r="3421" spans="2:16" x14ac:dyDescent="0.25">
      <c r="B3421" s="123"/>
      <c r="C3421" s="123"/>
      <c r="D3421" s="123"/>
      <c r="F3421" s="123"/>
      <c r="I3421" s="123"/>
      <c r="J3421" s="123"/>
      <c r="K3421" s="124"/>
      <c r="L3421" s="110"/>
      <c r="M3421" s="110"/>
      <c r="N3421" s="110"/>
      <c r="O3421" s="145"/>
      <c r="P3421" s="110"/>
    </row>
    <row r="3422" spans="2:16" x14ac:dyDescent="0.25">
      <c r="B3422" s="123"/>
      <c r="C3422" s="123"/>
      <c r="D3422" s="123"/>
      <c r="F3422" s="123"/>
      <c r="I3422" s="123"/>
      <c r="J3422" s="123"/>
      <c r="K3422" s="124"/>
      <c r="L3422" s="110"/>
      <c r="M3422" s="110"/>
      <c r="N3422" s="110"/>
      <c r="O3422" s="145"/>
      <c r="P3422" s="110"/>
    </row>
    <row r="3423" spans="2:16" x14ac:dyDescent="0.25">
      <c r="B3423" s="123"/>
      <c r="C3423" s="123"/>
      <c r="D3423" s="123"/>
      <c r="F3423" s="123"/>
      <c r="I3423" s="123"/>
      <c r="J3423" s="123"/>
      <c r="K3423" s="124"/>
      <c r="L3423" s="110"/>
      <c r="M3423" s="110"/>
      <c r="N3423" s="110"/>
      <c r="O3423" s="145"/>
      <c r="P3423" s="110"/>
    </row>
    <row r="3424" spans="2:16" x14ac:dyDescent="0.25">
      <c r="B3424" s="123"/>
      <c r="C3424" s="123"/>
      <c r="D3424" s="123"/>
      <c r="F3424" s="123"/>
      <c r="I3424" s="123"/>
      <c r="J3424" s="123"/>
      <c r="K3424" s="124"/>
      <c r="L3424" s="110"/>
      <c r="M3424" s="110"/>
      <c r="N3424" s="110"/>
      <c r="O3424" s="145"/>
      <c r="P3424" s="110"/>
    </row>
    <row r="3425" spans="2:16" x14ac:dyDescent="0.25">
      <c r="B3425" s="123"/>
      <c r="C3425" s="123"/>
      <c r="D3425" s="123"/>
      <c r="F3425" s="123"/>
      <c r="I3425" s="123"/>
      <c r="J3425" s="123"/>
      <c r="K3425" s="124"/>
      <c r="L3425" s="110"/>
      <c r="M3425" s="110"/>
      <c r="N3425" s="110"/>
      <c r="O3425" s="145"/>
      <c r="P3425" s="110"/>
    </row>
    <row r="3426" spans="2:16" x14ac:dyDescent="0.25">
      <c r="B3426" s="123"/>
      <c r="C3426" s="123"/>
      <c r="D3426" s="123"/>
      <c r="F3426" s="123"/>
      <c r="I3426" s="123"/>
      <c r="J3426" s="123"/>
      <c r="K3426" s="124"/>
      <c r="L3426" s="110"/>
      <c r="M3426" s="110"/>
      <c r="N3426" s="110"/>
      <c r="O3426" s="145"/>
      <c r="P3426" s="110"/>
    </row>
    <row r="3427" spans="2:16" x14ac:dyDescent="0.25">
      <c r="B3427" s="123"/>
      <c r="C3427" s="123"/>
      <c r="D3427" s="123"/>
      <c r="F3427" s="123"/>
      <c r="I3427" s="123"/>
      <c r="J3427" s="123"/>
      <c r="K3427" s="124"/>
      <c r="L3427" s="110"/>
      <c r="M3427" s="110"/>
      <c r="N3427" s="110"/>
      <c r="O3427" s="145"/>
      <c r="P3427" s="110"/>
    </row>
    <row r="3428" spans="2:16" x14ac:dyDescent="0.25">
      <c r="B3428" s="123"/>
      <c r="C3428" s="123"/>
      <c r="D3428" s="123"/>
      <c r="F3428" s="123"/>
      <c r="I3428" s="123"/>
      <c r="J3428" s="123"/>
      <c r="K3428" s="124"/>
      <c r="L3428" s="110"/>
      <c r="M3428" s="110"/>
      <c r="N3428" s="110"/>
      <c r="O3428" s="145"/>
      <c r="P3428" s="110"/>
    </row>
    <row r="3429" spans="2:16" x14ac:dyDescent="0.25">
      <c r="B3429" s="123"/>
      <c r="C3429" s="123"/>
      <c r="D3429" s="123"/>
      <c r="F3429" s="123"/>
      <c r="I3429" s="123"/>
      <c r="J3429" s="123"/>
      <c r="K3429" s="124"/>
      <c r="L3429" s="110"/>
      <c r="M3429" s="110"/>
      <c r="N3429" s="110"/>
      <c r="O3429" s="145"/>
      <c r="P3429" s="110"/>
    </row>
    <row r="3430" spans="2:16" x14ac:dyDescent="0.25">
      <c r="B3430" s="123"/>
      <c r="C3430" s="123"/>
      <c r="D3430" s="123"/>
      <c r="F3430" s="123"/>
      <c r="I3430" s="123"/>
      <c r="J3430" s="123"/>
      <c r="K3430" s="124"/>
      <c r="L3430" s="110"/>
      <c r="M3430" s="110"/>
      <c r="N3430" s="110"/>
      <c r="O3430" s="145"/>
      <c r="P3430" s="110"/>
    </row>
    <row r="3431" spans="2:16" x14ac:dyDescent="0.25">
      <c r="B3431" s="123"/>
      <c r="C3431" s="123"/>
      <c r="D3431" s="123"/>
      <c r="F3431" s="123"/>
      <c r="I3431" s="123"/>
      <c r="J3431" s="123"/>
      <c r="K3431" s="124"/>
      <c r="L3431" s="110"/>
      <c r="M3431" s="110"/>
      <c r="N3431" s="110"/>
      <c r="O3431" s="145"/>
      <c r="P3431" s="110"/>
    </row>
    <row r="3432" spans="2:16" x14ac:dyDescent="0.25">
      <c r="B3432" s="123"/>
      <c r="C3432" s="123"/>
      <c r="D3432" s="123"/>
      <c r="F3432" s="123"/>
      <c r="I3432" s="123"/>
      <c r="J3432" s="123"/>
      <c r="K3432" s="124"/>
      <c r="L3432" s="110"/>
      <c r="M3432" s="110"/>
      <c r="N3432" s="110"/>
      <c r="O3432" s="145"/>
      <c r="P3432" s="110"/>
    </row>
    <row r="3433" spans="2:16" x14ac:dyDescent="0.25">
      <c r="B3433" s="123"/>
      <c r="C3433" s="123"/>
      <c r="D3433" s="123"/>
      <c r="F3433" s="123"/>
      <c r="I3433" s="123"/>
      <c r="J3433" s="123"/>
      <c r="K3433" s="124"/>
      <c r="L3433" s="110"/>
      <c r="M3433" s="110"/>
      <c r="N3433" s="110"/>
      <c r="O3433" s="145"/>
      <c r="P3433" s="110"/>
    </row>
    <row r="3434" spans="2:16" x14ac:dyDescent="0.25">
      <c r="B3434" s="123"/>
      <c r="C3434" s="123"/>
      <c r="D3434" s="123"/>
      <c r="F3434" s="123"/>
      <c r="I3434" s="123"/>
      <c r="J3434" s="123"/>
      <c r="K3434" s="124"/>
      <c r="L3434" s="110"/>
      <c r="M3434" s="110"/>
      <c r="N3434" s="110"/>
      <c r="O3434" s="145"/>
      <c r="P3434" s="110"/>
    </row>
    <row r="3435" spans="2:16" x14ac:dyDescent="0.25">
      <c r="B3435" s="123"/>
      <c r="C3435" s="123"/>
      <c r="D3435" s="123"/>
      <c r="F3435" s="123"/>
      <c r="I3435" s="123"/>
      <c r="J3435" s="123"/>
      <c r="K3435" s="124"/>
      <c r="L3435" s="110"/>
      <c r="M3435" s="110"/>
      <c r="N3435" s="110"/>
      <c r="O3435" s="145"/>
      <c r="P3435" s="110"/>
    </row>
    <row r="3436" spans="2:16" x14ac:dyDescent="0.25">
      <c r="B3436" s="123"/>
      <c r="C3436" s="123"/>
      <c r="D3436" s="123"/>
      <c r="F3436" s="123"/>
      <c r="I3436" s="123"/>
      <c r="J3436" s="123"/>
      <c r="K3436" s="124"/>
      <c r="L3436" s="110"/>
      <c r="M3436" s="110"/>
      <c r="N3436" s="110"/>
      <c r="O3436" s="145"/>
      <c r="P3436" s="110"/>
    </row>
    <row r="3437" spans="2:16" x14ac:dyDescent="0.25">
      <c r="B3437" s="123"/>
      <c r="C3437" s="123"/>
      <c r="D3437" s="123"/>
      <c r="F3437" s="123"/>
      <c r="I3437" s="123"/>
      <c r="J3437" s="123"/>
      <c r="K3437" s="124"/>
      <c r="L3437" s="110"/>
      <c r="M3437" s="110"/>
      <c r="N3437" s="110"/>
      <c r="O3437" s="145"/>
      <c r="P3437" s="110"/>
    </row>
    <row r="3438" spans="2:16" x14ac:dyDescent="0.25">
      <c r="B3438" s="123"/>
      <c r="C3438" s="123"/>
      <c r="D3438" s="123"/>
      <c r="F3438" s="123"/>
      <c r="I3438" s="123"/>
      <c r="J3438" s="123"/>
      <c r="K3438" s="124"/>
      <c r="L3438" s="110"/>
      <c r="M3438" s="110"/>
      <c r="N3438" s="110"/>
      <c r="O3438" s="145"/>
      <c r="P3438" s="110"/>
    </row>
    <row r="3439" spans="2:16" x14ac:dyDescent="0.25">
      <c r="B3439" s="123"/>
      <c r="C3439" s="123"/>
      <c r="D3439" s="123"/>
      <c r="F3439" s="123"/>
      <c r="I3439" s="123"/>
      <c r="J3439" s="123"/>
      <c r="K3439" s="124"/>
      <c r="L3439" s="110"/>
      <c r="M3439" s="110"/>
      <c r="N3439" s="110"/>
      <c r="O3439" s="145"/>
      <c r="P3439" s="110"/>
    </row>
    <row r="3440" spans="2:16" x14ac:dyDescent="0.25">
      <c r="B3440" s="123"/>
      <c r="C3440" s="123"/>
      <c r="D3440" s="123"/>
      <c r="F3440" s="123"/>
      <c r="I3440" s="123"/>
      <c r="J3440" s="123"/>
      <c r="K3440" s="124"/>
      <c r="L3440" s="110"/>
      <c r="M3440" s="110"/>
      <c r="N3440" s="110"/>
      <c r="O3440" s="145"/>
      <c r="P3440" s="110"/>
    </row>
    <row r="3441" spans="2:16" x14ac:dyDescent="0.25">
      <c r="B3441" s="123"/>
      <c r="C3441" s="123"/>
      <c r="D3441" s="123"/>
      <c r="F3441" s="123"/>
      <c r="I3441" s="123"/>
      <c r="J3441" s="123"/>
      <c r="K3441" s="124"/>
      <c r="L3441" s="110"/>
      <c r="M3441" s="110"/>
      <c r="N3441" s="110"/>
      <c r="O3441" s="145"/>
      <c r="P3441" s="110"/>
    </row>
    <row r="3442" spans="2:16" x14ac:dyDescent="0.25">
      <c r="B3442" s="123"/>
      <c r="C3442" s="123"/>
      <c r="D3442" s="123"/>
      <c r="F3442" s="123"/>
      <c r="I3442" s="123"/>
      <c r="J3442" s="123"/>
      <c r="K3442" s="124"/>
      <c r="L3442" s="110"/>
      <c r="M3442" s="110"/>
      <c r="N3442" s="110"/>
      <c r="O3442" s="145"/>
      <c r="P3442" s="110"/>
    </row>
    <row r="3443" spans="2:16" x14ac:dyDescent="0.25">
      <c r="B3443" s="123"/>
      <c r="C3443" s="123"/>
      <c r="D3443" s="123"/>
      <c r="F3443" s="123"/>
      <c r="I3443" s="123"/>
      <c r="J3443" s="123"/>
      <c r="K3443" s="124"/>
      <c r="L3443" s="110"/>
      <c r="M3443" s="110"/>
      <c r="N3443" s="110"/>
      <c r="O3443" s="145"/>
      <c r="P3443" s="110"/>
    </row>
    <row r="3444" spans="2:16" x14ac:dyDescent="0.25">
      <c r="B3444" s="123"/>
      <c r="C3444" s="123"/>
      <c r="D3444" s="123"/>
      <c r="F3444" s="123"/>
      <c r="I3444" s="123"/>
      <c r="J3444" s="123"/>
      <c r="K3444" s="124"/>
      <c r="L3444" s="110"/>
      <c r="M3444" s="110"/>
      <c r="N3444" s="110"/>
      <c r="O3444" s="145"/>
      <c r="P3444" s="110"/>
    </row>
    <row r="3445" spans="2:16" x14ac:dyDescent="0.25">
      <c r="B3445" s="123"/>
      <c r="C3445" s="123"/>
      <c r="D3445" s="123"/>
      <c r="F3445" s="123"/>
      <c r="I3445" s="123"/>
      <c r="J3445" s="123"/>
      <c r="K3445" s="124"/>
      <c r="L3445" s="110"/>
      <c r="M3445" s="110"/>
      <c r="N3445" s="110"/>
      <c r="O3445" s="145"/>
      <c r="P3445" s="110"/>
    </row>
    <row r="3446" spans="2:16" x14ac:dyDescent="0.25">
      <c r="B3446" s="123"/>
      <c r="C3446" s="123"/>
      <c r="D3446" s="123"/>
      <c r="F3446" s="123"/>
      <c r="I3446" s="123"/>
      <c r="J3446" s="123"/>
      <c r="K3446" s="124"/>
      <c r="L3446" s="110"/>
      <c r="M3446" s="110"/>
      <c r="N3446" s="110"/>
      <c r="O3446" s="145"/>
      <c r="P3446" s="110"/>
    </row>
    <row r="3447" spans="2:16" x14ac:dyDescent="0.25">
      <c r="B3447" s="123"/>
      <c r="C3447" s="123"/>
      <c r="D3447" s="123"/>
      <c r="F3447" s="123"/>
      <c r="I3447" s="123"/>
      <c r="J3447" s="123"/>
      <c r="K3447" s="124"/>
      <c r="L3447" s="110"/>
      <c r="M3447" s="110"/>
      <c r="N3447" s="110"/>
      <c r="O3447" s="145"/>
      <c r="P3447" s="110"/>
    </row>
    <row r="3448" spans="2:16" x14ac:dyDescent="0.25">
      <c r="B3448" s="123"/>
      <c r="C3448" s="123"/>
      <c r="D3448" s="123"/>
      <c r="F3448" s="123"/>
      <c r="I3448" s="123"/>
      <c r="J3448" s="123"/>
      <c r="K3448" s="124"/>
      <c r="L3448" s="110"/>
      <c r="M3448" s="110"/>
      <c r="N3448" s="110"/>
      <c r="O3448" s="145"/>
      <c r="P3448" s="110"/>
    </row>
    <row r="3449" spans="2:16" x14ac:dyDescent="0.25">
      <c r="B3449" s="123"/>
      <c r="C3449" s="123"/>
      <c r="D3449" s="123"/>
      <c r="F3449" s="123"/>
      <c r="I3449" s="123"/>
      <c r="J3449" s="123"/>
      <c r="K3449" s="124"/>
      <c r="L3449" s="110"/>
      <c r="M3449" s="110"/>
      <c r="N3449" s="110"/>
      <c r="O3449" s="145"/>
      <c r="P3449" s="110"/>
    </row>
    <row r="3450" spans="2:16" x14ac:dyDescent="0.25">
      <c r="B3450" s="123"/>
      <c r="C3450" s="123"/>
      <c r="D3450" s="123"/>
      <c r="F3450" s="123"/>
      <c r="I3450" s="123"/>
      <c r="J3450" s="123"/>
      <c r="K3450" s="124"/>
      <c r="L3450" s="110"/>
      <c r="M3450" s="110"/>
      <c r="N3450" s="110"/>
      <c r="O3450" s="145"/>
      <c r="P3450" s="110"/>
    </row>
    <row r="3451" spans="2:16" x14ac:dyDescent="0.25">
      <c r="B3451" s="123"/>
      <c r="C3451" s="123"/>
      <c r="D3451" s="123"/>
      <c r="F3451" s="123"/>
      <c r="I3451" s="123"/>
      <c r="J3451" s="123"/>
      <c r="K3451" s="124"/>
      <c r="L3451" s="110"/>
      <c r="M3451" s="110"/>
      <c r="N3451" s="110"/>
      <c r="O3451" s="145"/>
      <c r="P3451" s="110"/>
    </row>
    <row r="3452" spans="2:16" x14ac:dyDescent="0.25">
      <c r="B3452" s="123"/>
      <c r="C3452" s="123"/>
      <c r="D3452" s="123"/>
      <c r="F3452" s="123"/>
      <c r="I3452" s="123"/>
      <c r="J3452" s="123"/>
      <c r="K3452" s="124"/>
      <c r="L3452" s="110"/>
      <c r="M3452" s="110"/>
      <c r="N3452" s="110"/>
      <c r="O3452" s="145"/>
      <c r="P3452" s="110"/>
    </row>
    <row r="3453" spans="2:16" x14ac:dyDescent="0.25">
      <c r="B3453" s="123"/>
      <c r="C3453" s="123"/>
      <c r="D3453" s="123"/>
      <c r="F3453" s="123"/>
      <c r="I3453" s="123"/>
      <c r="J3453" s="123"/>
      <c r="K3453" s="124"/>
      <c r="L3453" s="110"/>
      <c r="M3453" s="110"/>
      <c r="N3453" s="110"/>
      <c r="O3453" s="145"/>
      <c r="P3453" s="110"/>
    </row>
    <row r="3454" spans="2:16" x14ac:dyDescent="0.25">
      <c r="B3454" s="123"/>
      <c r="C3454" s="123"/>
      <c r="D3454" s="123"/>
      <c r="F3454" s="123"/>
      <c r="I3454" s="123"/>
      <c r="J3454" s="123"/>
      <c r="K3454" s="124"/>
      <c r="L3454" s="110"/>
      <c r="M3454" s="110"/>
      <c r="N3454" s="110"/>
      <c r="O3454" s="145"/>
      <c r="P3454" s="110"/>
    </row>
    <row r="3455" spans="2:16" x14ac:dyDescent="0.25">
      <c r="B3455" s="123"/>
      <c r="C3455" s="123"/>
      <c r="D3455" s="123"/>
      <c r="F3455" s="123"/>
      <c r="I3455" s="123"/>
      <c r="J3455" s="123"/>
      <c r="K3455" s="124"/>
      <c r="L3455" s="110"/>
      <c r="M3455" s="110"/>
      <c r="N3455" s="110"/>
      <c r="O3455" s="145"/>
      <c r="P3455" s="110"/>
    </row>
    <row r="3456" spans="2:16" x14ac:dyDescent="0.25">
      <c r="B3456" s="123"/>
      <c r="C3456" s="123"/>
      <c r="D3456" s="123"/>
      <c r="F3456" s="123"/>
      <c r="I3456" s="123"/>
      <c r="J3456" s="123"/>
      <c r="K3456" s="124"/>
      <c r="L3456" s="110"/>
      <c r="M3456" s="110"/>
      <c r="N3456" s="110"/>
      <c r="O3456" s="145"/>
      <c r="P3456" s="110"/>
    </row>
    <row r="3457" spans="2:16" x14ac:dyDescent="0.25">
      <c r="B3457" s="123"/>
      <c r="C3457" s="123"/>
      <c r="D3457" s="123"/>
      <c r="F3457" s="123"/>
      <c r="I3457" s="123"/>
      <c r="J3457" s="123"/>
      <c r="K3457" s="124"/>
      <c r="L3457" s="110"/>
      <c r="M3457" s="110"/>
      <c r="N3457" s="110"/>
      <c r="O3457" s="145"/>
      <c r="P3457" s="110"/>
    </row>
    <row r="3458" spans="2:16" x14ac:dyDescent="0.25">
      <c r="B3458" s="123"/>
      <c r="C3458" s="123"/>
      <c r="D3458" s="123"/>
      <c r="F3458" s="123"/>
      <c r="I3458" s="123"/>
      <c r="J3458" s="123"/>
      <c r="K3458" s="124"/>
      <c r="L3458" s="110"/>
      <c r="M3458" s="110"/>
      <c r="N3458" s="110"/>
      <c r="O3458" s="145"/>
      <c r="P3458" s="110"/>
    </row>
    <row r="3459" spans="2:16" x14ac:dyDescent="0.25">
      <c r="B3459" s="123"/>
      <c r="C3459" s="123"/>
      <c r="D3459" s="123"/>
      <c r="F3459" s="123"/>
      <c r="I3459" s="123"/>
      <c r="J3459" s="123"/>
      <c r="K3459" s="124"/>
      <c r="L3459" s="110"/>
      <c r="M3459" s="110"/>
      <c r="N3459" s="110"/>
      <c r="O3459" s="145"/>
      <c r="P3459" s="110"/>
    </row>
    <row r="3460" spans="2:16" x14ac:dyDescent="0.25">
      <c r="B3460" s="123"/>
      <c r="C3460" s="123"/>
      <c r="D3460" s="123"/>
      <c r="F3460" s="123"/>
      <c r="I3460" s="123"/>
      <c r="J3460" s="123"/>
      <c r="K3460" s="124"/>
      <c r="L3460" s="110"/>
      <c r="M3460" s="110"/>
      <c r="N3460" s="110"/>
      <c r="O3460" s="145"/>
      <c r="P3460" s="110"/>
    </row>
    <row r="3461" spans="2:16" x14ac:dyDescent="0.25">
      <c r="B3461" s="123"/>
      <c r="C3461" s="123"/>
      <c r="D3461" s="123"/>
      <c r="F3461" s="123"/>
      <c r="I3461" s="123"/>
      <c r="J3461" s="123"/>
      <c r="K3461" s="124"/>
      <c r="L3461" s="110"/>
      <c r="M3461" s="110"/>
      <c r="N3461" s="110"/>
      <c r="O3461" s="145"/>
      <c r="P3461" s="110"/>
    </row>
    <row r="3462" spans="2:16" x14ac:dyDescent="0.25">
      <c r="B3462" s="123"/>
      <c r="C3462" s="123"/>
      <c r="D3462" s="123"/>
      <c r="F3462" s="123"/>
      <c r="I3462" s="123"/>
      <c r="J3462" s="123"/>
      <c r="K3462" s="124"/>
      <c r="L3462" s="110"/>
      <c r="M3462" s="110"/>
      <c r="N3462" s="110"/>
      <c r="O3462" s="145"/>
      <c r="P3462" s="110"/>
    </row>
    <row r="3463" spans="2:16" x14ac:dyDescent="0.25">
      <c r="B3463" s="123"/>
      <c r="C3463" s="123"/>
      <c r="D3463" s="123"/>
      <c r="F3463" s="123"/>
      <c r="I3463" s="123"/>
      <c r="J3463" s="123"/>
      <c r="K3463" s="124"/>
      <c r="L3463" s="110"/>
      <c r="M3463" s="110"/>
      <c r="N3463" s="110"/>
      <c r="O3463" s="145"/>
      <c r="P3463" s="110"/>
    </row>
    <row r="3464" spans="2:16" x14ac:dyDescent="0.25">
      <c r="B3464" s="123"/>
      <c r="C3464" s="123"/>
      <c r="D3464" s="123"/>
      <c r="F3464" s="123"/>
      <c r="I3464" s="123"/>
      <c r="J3464" s="123"/>
      <c r="K3464" s="124"/>
      <c r="L3464" s="110"/>
      <c r="M3464" s="110"/>
      <c r="N3464" s="110"/>
      <c r="O3464" s="145"/>
      <c r="P3464" s="110"/>
    </row>
    <row r="3465" spans="2:16" x14ac:dyDescent="0.25">
      <c r="B3465" s="123"/>
      <c r="C3465" s="123"/>
      <c r="D3465" s="123"/>
      <c r="F3465" s="123"/>
      <c r="I3465" s="123"/>
      <c r="J3465" s="123"/>
      <c r="K3465" s="124"/>
      <c r="L3465" s="110"/>
      <c r="M3465" s="110"/>
      <c r="N3465" s="110"/>
      <c r="O3465" s="145"/>
      <c r="P3465" s="110"/>
    </row>
    <row r="3466" spans="2:16" x14ac:dyDescent="0.25">
      <c r="B3466" s="123"/>
      <c r="C3466" s="123"/>
      <c r="D3466" s="123"/>
      <c r="F3466" s="123"/>
      <c r="I3466" s="123"/>
      <c r="J3466" s="123"/>
      <c r="K3466" s="124"/>
      <c r="L3466" s="110"/>
      <c r="M3466" s="110"/>
      <c r="N3466" s="110"/>
      <c r="O3466" s="145"/>
      <c r="P3466" s="110"/>
    </row>
    <row r="3467" spans="2:16" x14ac:dyDescent="0.25">
      <c r="B3467" s="123"/>
      <c r="C3467" s="123"/>
      <c r="D3467" s="123"/>
      <c r="F3467" s="123"/>
      <c r="I3467" s="123"/>
      <c r="J3467" s="123"/>
      <c r="K3467" s="124"/>
      <c r="L3467" s="110"/>
      <c r="M3467" s="110"/>
      <c r="N3467" s="110"/>
      <c r="O3467" s="145"/>
      <c r="P3467" s="110"/>
    </row>
    <row r="3468" spans="2:16" x14ac:dyDescent="0.25">
      <c r="B3468" s="123"/>
      <c r="C3468" s="123"/>
      <c r="D3468" s="123"/>
      <c r="F3468" s="123"/>
      <c r="I3468" s="123"/>
      <c r="J3468" s="123"/>
      <c r="K3468" s="124"/>
      <c r="L3468" s="110"/>
      <c r="M3468" s="110"/>
      <c r="N3468" s="110"/>
      <c r="O3468" s="145"/>
      <c r="P3468" s="110"/>
    </row>
    <row r="3469" spans="2:16" x14ac:dyDescent="0.25">
      <c r="B3469" s="123"/>
      <c r="C3469" s="123"/>
      <c r="D3469" s="123"/>
      <c r="F3469" s="123"/>
      <c r="I3469" s="123"/>
      <c r="J3469" s="123"/>
      <c r="K3469" s="124"/>
      <c r="L3469" s="110"/>
      <c r="M3469" s="110"/>
      <c r="N3469" s="110"/>
      <c r="O3469" s="145"/>
      <c r="P3469" s="110"/>
    </row>
    <row r="3470" spans="2:16" x14ac:dyDescent="0.25">
      <c r="B3470" s="123"/>
      <c r="C3470" s="123"/>
      <c r="D3470" s="123"/>
      <c r="F3470" s="123"/>
      <c r="I3470" s="123"/>
      <c r="J3470" s="123"/>
      <c r="K3470" s="124"/>
      <c r="L3470" s="110"/>
      <c r="M3470" s="110"/>
      <c r="N3470" s="110"/>
      <c r="O3470" s="145"/>
      <c r="P3470" s="110"/>
    </row>
    <row r="3471" spans="2:16" x14ac:dyDescent="0.25">
      <c r="B3471" s="123"/>
      <c r="C3471" s="123"/>
      <c r="D3471" s="123"/>
      <c r="F3471" s="123"/>
      <c r="I3471" s="123"/>
      <c r="J3471" s="123"/>
      <c r="K3471" s="124"/>
      <c r="L3471" s="110"/>
      <c r="M3471" s="110"/>
      <c r="N3471" s="110"/>
      <c r="O3471" s="145"/>
      <c r="P3471" s="110"/>
    </row>
    <row r="3472" spans="2:16" x14ac:dyDescent="0.25">
      <c r="B3472" s="123"/>
      <c r="C3472" s="123"/>
      <c r="D3472" s="123"/>
      <c r="F3472" s="123"/>
      <c r="I3472" s="123"/>
      <c r="J3472" s="123"/>
      <c r="K3472" s="124"/>
      <c r="L3472" s="110"/>
      <c r="M3472" s="110"/>
      <c r="N3472" s="110"/>
      <c r="O3472" s="145"/>
      <c r="P3472" s="110"/>
    </row>
    <row r="3473" spans="2:16" x14ac:dyDescent="0.25">
      <c r="B3473" s="123"/>
      <c r="C3473" s="123"/>
      <c r="D3473" s="123"/>
      <c r="F3473" s="123"/>
      <c r="I3473" s="123"/>
      <c r="J3473" s="123"/>
      <c r="K3473" s="124"/>
      <c r="L3473" s="110"/>
      <c r="M3473" s="110"/>
      <c r="N3473" s="110"/>
      <c r="O3473" s="145"/>
      <c r="P3473" s="110"/>
    </row>
    <row r="3474" spans="2:16" x14ac:dyDescent="0.25">
      <c r="B3474" s="123"/>
      <c r="C3474" s="123"/>
      <c r="D3474" s="123"/>
      <c r="F3474" s="123"/>
      <c r="I3474" s="123"/>
      <c r="J3474" s="123"/>
      <c r="K3474" s="124"/>
      <c r="L3474" s="110"/>
      <c r="M3474" s="110"/>
      <c r="N3474" s="110"/>
      <c r="O3474" s="145"/>
      <c r="P3474" s="110"/>
    </row>
    <row r="3475" spans="2:16" x14ac:dyDescent="0.25">
      <c r="B3475" s="123"/>
      <c r="C3475" s="123"/>
      <c r="D3475" s="123"/>
      <c r="F3475" s="123"/>
      <c r="I3475" s="123"/>
      <c r="J3475" s="123"/>
      <c r="K3475" s="124"/>
      <c r="L3475" s="110"/>
      <c r="M3475" s="110"/>
      <c r="N3475" s="110"/>
      <c r="O3475" s="145"/>
      <c r="P3475" s="110"/>
    </row>
    <row r="3476" spans="2:16" x14ac:dyDescent="0.25">
      <c r="B3476" s="123"/>
      <c r="C3476" s="123"/>
      <c r="D3476" s="123"/>
      <c r="F3476" s="123"/>
      <c r="I3476" s="123"/>
      <c r="J3476" s="123"/>
      <c r="K3476" s="124"/>
      <c r="L3476" s="110"/>
      <c r="M3476" s="110"/>
      <c r="N3476" s="110"/>
      <c r="O3476" s="145"/>
      <c r="P3476" s="110"/>
    </row>
    <row r="3477" spans="2:16" x14ac:dyDescent="0.25">
      <c r="B3477" s="123"/>
      <c r="C3477" s="123"/>
      <c r="D3477" s="123"/>
      <c r="F3477" s="123"/>
      <c r="I3477" s="123"/>
      <c r="J3477" s="123"/>
      <c r="K3477" s="124"/>
      <c r="L3477" s="110"/>
      <c r="M3477" s="110"/>
      <c r="N3477" s="110"/>
      <c r="O3477" s="145"/>
      <c r="P3477" s="110"/>
    </row>
    <row r="3478" spans="2:16" x14ac:dyDescent="0.25">
      <c r="B3478" s="123"/>
      <c r="C3478" s="123"/>
      <c r="D3478" s="123"/>
      <c r="F3478" s="123"/>
      <c r="I3478" s="123"/>
      <c r="J3478" s="123"/>
      <c r="K3478" s="124"/>
      <c r="L3478" s="110"/>
      <c r="M3478" s="110"/>
      <c r="N3478" s="110"/>
      <c r="O3478" s="145"/>
      <c r="P3478" s="110"/>
    </row>
    <row r="3479" spans="2:16" x14ac:dyDescent="0.25">
      <c r="B3479" s="123"/>
      <c r="C3479" s="123"/>
      <c r="D3479" s="123"/>
      <c r="F3479" s="123"/>
      <c r="I3479" s="123"/>
      <c r="J3479" s="123"/>
      <c r="K3479" s="124"/>
      <c r="L3479" s="110"/>
      <c r="M3479" s="110"/>
      <c r="N3479" s="110"/>
      <c r="O3479" s="145"/>
      <c r="P3479" s="110"/>
    </row>
    <row r="3480" spans="2:16" x14ac:dyDescent="0.25">
      <c r="B3480" s="123"/>
      <c r="C3480" s="123"/>
      <c r="D3480" s="123"/>
      <c r="F3480" s="123"/>
      <c r="I3480" s="123"/>
      <c r="J3480" s="123"/>
      <c r="K3480" s="124"/>
      <c r="L3480" s="110"/>
      <c r="M3480" s="110"/>
      <c r="N3480" s="110"/>
      <c r="O3480" s="145"/>
      <c r="P3480" s="110"/>
    </row>
    <row r="3481" spans="2:16" x14ac:dyDescent="0.25">
      <c r="B3481" s="123"/>
      <c r="C3481" s="123"/>
      <c r="D3481" s="123"/>
      <c r="F3481" s="123"/>
      <c r="I3481" s="123"/>
      <c r="J3481" s="123"/>
      <c r="K3481" s="124"/>
      <c r="L3481" s="110"/>
      <c r="M3481" s="110"/>
      <c r="N3481" s="110"/>
      <c r="O3481" s="145"/>
      <c r="P3481" s="110"/>
    </row>
    <row r="3482" spans="2:16" x14ac:dyDescent="0.25">
      <c r="B3482" s="123"/>
      <c r="C3482" s="123"/>
      <c r="D3482" s="123"/>
      <c r="F3482" s="123"/>
      <c r="I3482" s="123"/>
      <c r="J3482" s="123"/>
      <c r="K3482" s="124"/>
      <c r="L3482" s="110"/>
      <c r="M3482" s="110"/>
      <c r="N3482" s="110"/>
      <c r="O3482" s="145"/>
      <c r="P3482" s="110"/>
    </row>
    <row r="3483" spans="2:16" x14ac:dyDescent="0.25">
      <c r="B3483" s="123"/>
      <c r="C3483" s="123"/>
      <c r="D3483" s="123"/>
      <c r="F3483" s="123"/>
      <c r="I3483" s="123"/>
      <c r="J3483" s="123"/>
      <c r="K3483" s="124"/>
      <c r="L3483" s="110"/>
      <c r="M3483" s="110"/>
      <c r="N3483" s="110"/>
      <c r="O3483" s="145"/>
      <c r="P3483" s="110"/>
    </row>
    <row r="3484" spans="2:16" x14ac:dyDescent="0.25">
      <c r="B3484" s="123"/>
      <c r="C3484" s="123"/>
      <c r="D3484" s="123"/>
      <c r="F3484" s="123"/>
      <c r="I3484" s="123"/>
      <c r="J3484" s="123"/>
      <c r="K3484" s="124"/>
      <c r="L3484" s="110"/>
      <c r="M3484" s="110"/>
      <c r="N3484" s="110"/>
      <c r="O3484" s="145"/>
      <c r="P3484" s="110"/>
    </row>
    <row r="3485" spans="2:16" x14ac:dyDescent="0.25">
      <c r="B3485" s="123"/>
      <c r="C3485" s="123"/>
      <c r="D3485" s="123"/>
      <c r="F3485" s="123"/>
      <c r="I3485" s="123"/>
      <c r="J3485" s="123"/>
      <c r="K3485" s="124"/>
      <c r="L3485" s="110"/>
      <c r="M3485" s="110"/>
      <c r="N3485" s="110"/>
      <c r="O3485" s="145"/>
      <c r="P3485" s="110"/>
    </row>
    <row r="3486" spans="2:16" x14ac:dyDescent="0.25">
      <c r="B3486" s="123"/>
      <c r="C3486" s="123"/>
      <c r="D3486" s="123"/>
      <c r="F3486" s="123"/>
      <c r="I3486" s="123"/>
      <c r="J3486" s="123"/>
      <c r="K3486" s="124"/>
      <c r="L3486" s="110"/>
      <c r="M3486" s="110"/>
      <c r="N3486" s="110"/>
      <c r="O3486" s="145"/>
      <c r="P3486" s="110"/>
    </row>
    <row r="3487" spans="2:16" x14ac:dyDescent="0.25">
      <c r="B3487" s="123"/>
      <c r="C3487" s="123"/>
      <c r="D3487" s="123"/>
      <c r="F3487" s="123"/>
      <c r="I3487" s="123"/>
      <c r="J3487" s="123"/>
      <c r="K3487" s="124"/>
      <c r="L3487" s="110"/>
      <c r="M3487" s="110"/>
      <c r="N3487" s="110"/>
      <c r="O3487" s="145"/>
      <c r="P3487" s="110"/>
    </row>
    <row r="3488" spans="2:16" x14ac:dyDescent="0.25">
      <c r="B3488" s="123"/>
      <c r="C3488" s="123"/>
      <c r="D3488" s="123"/>
      <c r="F3488" s="123"/>
      <c r="I3488" s="123"/>
      <c r="J3488" s="123"/>
      <c r="K3488" s="124"/>
      <c r="L3488" s="110"/>
      <c r="M3488" s="110"/>
      <c r="N3488" s="110"/>
      <c r="O3488" s="145"/>
      <c r="P3488" s="110"/>
    </row>
    <row r="3489" spans="2:16" x14ac:dyDescent="0.25">
      <c r="B3489" s="123"/>
      <c r="C3489" s="123"/>
      <c r="D3489" s="123"/>
      <c r="F3489" s="123"/>
      <c r="I3489" s="123"/>
      <c r="J3489" s="123"/>
      <c r="K3489" s="124"/>
      <c r="L3489" s="110"/>
      <c r="M3489" s="110"/>
      <c r="N3489" s="110"/>
      <c r="O3489" s="145"/>
      <c r="P3489" s="110"/>
    </row>
    <row r="3490" spans="2:16" x14ac:dyDescent="0.25">
      <c r="B3490" s="123"/>
      <c r="C3490" s="123"/>
      <c r="D3490" s="123"/>
      <c r="F3490" s="123"/>
      <c r="I3490" s="123"/>
      <c r="J3490" s="123"/>
      <c r="K3490" s="124"/>
      <c r="L3490" s="110"/>
      <c r="M3490" s="110"/>
      <c r="N3490" s="110"/>
      <c r="O3490" s="145"/>
      <c r="P3490" s="110"/>
    </row>
    <row r="3491" spans="2:16" x14ac:dyDescent="0.25">
      <c r="B3491" s="123"/>
      <c r="C3491" s="123"/>
      <c r="D3491" s="123"/>
      <c r="F3491" s="123"/>
      <c r="I3491" s="123"/>
      <c r="J3491" s="123"/>
      <c r="K3491" s="124"/>
      <c r="L3491" s="110"/>
      <c r="M3491" s="110"/>
      <c r="N3491" s="110"/>
      <c r="O3491" s="145"/>
      <c r="P3491" s="110"/>
    </row>
    <row r="3492" spans="2:16" x14ac:dyDescent="0.25">
      <c r="B3492" s="123"/>
      <c r="C3492" s="123"/>
      <c r="D3492" s="123"/>
      <c r="F3492" s="123"/>
      <c r="I3492" s="123"/>
      <c r="J3492" s="123"/>
      <c r="K3492" s="124"/>
      <c r="L3492" s="110"/>
      <c r="M3492" s="110"/>
      <c r="N3492" s="110"/>
      <c r="O3492" s="145"/>
      <c r="P3492" s="110"/>
    </row>
    <row r="3493" spans="2:16" x14ac:dyDescent="0.25">
      <c r="B3493" s="123"/>
      <c r="C3493" s="123"/>
      <c r="D3493" s="123"/>
      <c r="F3493" s="123"/>
      <c r="I3493" s="123"/>
      <c r="J3493" s="123"/>
      <c r="K3493" s="124"/>
      <c r="L3493" s="110"/>
      <c r="M3493" s="110"/>
      <c r="N3493" s="110"/>
      <c r="O3493" s="145"/>
      <c r="P3493" s="110"/>
    </row>
    <row r="3494" spans="2:16" x14ac:dyDescent="0.25">
      <c r="B3494" s="123"/>
      <c r="C3494" s="123"/>
      <c r="D3494" s="123"/>
      <c r="F3494" s="123"/>
      <c r="I3494" s="123"/>
      <c r="J3494" s="123"/>
      <c r="K3494" s="124"/>
      <c r="L3494" s="110"/>
      <c r="M3494" s="110"/>
      <c r="N3494" s="110"/>
      <c r="O3494" s="145"/>
      <c r="P3494" s="110"/>
    </row>
    <row r="3495" spans="2:16" x14ac:dyDescent="0.25">
      <c r="B3495" s="123"/>
      <c r="C3495" s="123"/>
      <c r="D3495" s="123"/>
      <c r="F3495" s="123"/>
      <c r="I3495" s="123"/>
      <c r="J3495" s="123"/>
      <c r="K3495" s="124"/>
      <c r="L3495" s="110"/>
      <c r="M3495" s="110"/>
      <c r="N3495" s="110"/>
      <c r="O3495" s="145"/>
      <c r="P3495" s="110"/>
    </row>
    <row r="3496" spans="2:16" x14ac:dyDescent="0.25">
      <c r="B3496" s="123"/>
      <c r="C3496" s="123"/>
      <c r="D3496" s="123"/>
      <c r="F3496" s="123"/>
      <c r="I3496" s="123"/>
      <c r="J3496" s="123"/>
      <c r="K3496" s="124"/>
      <c r="L3496" s="110"/>
      <c r="M3496" s="110"/>
      <c r="N3496" s="110"/>
      <c r="O3496" s="145"/>
      <c r="P3496" s="110"/>
    </row>
    <row r="3497" spans="2:16" x14ac:dyDescent="0.25">
      <c r="B3497" s="123"/>
      <c r="C3497" s="123"/>
      <c r="D3497" s="123"/>
      <c r="F3497" s="123"/>
      <c r="I3497" s="123"/>
      <c r="J3497" s="123"/>
      <c r="K3497" s="124"/>
      <c r="L3497" s="110"/>
      <c r="M3497" s="110"/>
      <c r="N3497" s="110"/>
      <c r="O3497" s="145"/>
      <c r="P3497" s="110"/>
    </row>
    <row r="3498" spans="2:16" x14ac:dyDescent="0.25">
      <c r="B3498" s="123"/>
      <c r="C3498" s="123"/>
      <c r="D3498" s="123"/>
      <c r="F3498" s="123"/>
      <c r="I3498" s="123"/>
      <c r="J3498" s="123"/>
      <c r="K3498" s="124"/>
      <c r="L3498" s="110"/>
      <c r="M3498" s="110"/>
      <c r="N3498" s="110"/>
      <c r="O3498" s="145"/>
      <c r="P3498" s="110"/>
    </row>
    <row r="3499" spans="2:16" x14ac:dyDescent="0.25">
      <c r="B3499" s="123"/>
      <c r="C3499" s="123"/>
      <c r="D3499" s="123"/>
      <c r="F3499" s="123"/>
      <c r="I3499" s="123"/>
      <c r="J3499" s="123"/>
      <c r="K3499" s="124"/>
      <c r="L3499" s="110"/>
      <c r="M3499" s="110"/>
      <c r="N3499" s="110"/>
      <c r="O3499" s="145"/>
      <c r="P3499" s="110"/>
    </row>
    <row r="3500" spans="2:16" x14ac:dyDescent="0.25">
      <c r="B3500" s="123"/>
      <c r="C3500" s="123"/>
      <c r="D3500" s="123"/>
      <c r="F3500" s="123"/>
      <c r="I3500" s="123"/>
      <c r="J3500" s="123"/>
      <c r="K3500" s="124"/>
      <c r="L3500" s="110"/>
      <c r="M3500" s="110"/>
      <c r="N3500" s="110"/>
      <c r="O3500" s="145"/>
      <c r="P3500" s="110"/>
    </row>
    <row r="3501" spans="2:16" x14ac:dyDescent="0.25">
      <c r="B3501" s="123"/>
      <c r="C3501" s="123"/>
      <c r="D3501" s="123"/>
      <c r="F3501" s="123"/>
      <c r="I3501" s="123"/>
      <c r="J3501" s="123"/>
      <c r="K3501" s="124"/>
      <c r="L3501" s="110"/>
      <c r="M3501" s="110"/>
      <c r="N3501" s="110"/>
      <c r="O3501" s="145"/>
      <c r="P3501" s="110"/>
    </row>
    <row r="3502" spans="2:16" x14ac:dyDescent="0.25">
      <c r="B3502" s="123"/>
      <c r="C3502" s="123"/>
      <c r="D3502" s="123"/>
      <c r="F3502" s="123"/>
      <c r="I3502" s="123"/>
      <c r="J3502" s="123"/>
      <c r="K3502" s="124"/>
      <c r="L3502" s="110"/>
      <c r="M3502" s="110"/>
      <c r="N3502" s="110"/>
      <c r="O3502" s="145"/>
      <c r="P3502" s="110"/>
    </row>
    <row r="3503" spans="2:16" x14ac:dyDescent="0.25">
      <c r="B3503" s="123"/>
      <c r="C3503" s="123"/>
      <c r="D3503" s="123"/>
      <c r="F3503" s="123"/>
      <c r="I3503" s="123"/>
      <c r="J3503" s="123"/>
      <c r="K3503" s="124"/>
      <c r="L3503" s="110"/>
      <c r="M3503" s="110"/>
      <c r="N3503" s="110"/>
      <c r="O3503" s="145"/>
      <c r="P3503" s="110"/>
    </row>
    <row r="3504" spans="2:16" x14ac:dyDescent="0.25">
      <c r="B3504" s="123"/>
      <c r="C3504" s="123"/>
      <c r="D3504" s="123"/>
      <c r="F3504" s="123"/>
      <c r="I3504" s="123"/>
      <c r="J3504" s="123"/>
      <c r="K3504" s="124"/>
      <c r="L3504" s="110"/>
      <c r="M3504" s="110"/>
      <c r="N3504" s="110"/>
      <c r="O3504" s="145"/>
      <c r="P3504" s="110"/>
    </row>
    <row r="3505" spans="2:16" x14ac:dyDescent="0.25">
      <c r="B3505" s="123"/>
      <c r="C3505" s="123"/>
      <c r="D3505" s="123"/>
      <c r="F3505" s="123"/>
      <c r="I3505" s="123"/>
      <c r="J3505" s="123"/>
      <c r="K3505" s="124"/>
      <c r="L3505" s="110"/>
      <c r="M3505" s="110"/>
      <c r="N3505" s="110"/>
      <c r="O3505" s="145"/>
      <c r="P3505" s="110"/>
    </row>
    <row r="3506" spans="2:16" x14ac:dyDescent="0.25">
      <c r="B3506" s="123"/>
      <c r="C3506" s="123"/>
      <c r="D3506" s="123"/>
      <c r="F3506" s="123"/>
      <c r="I3506" s="123"/>
      <c r="J3506" s="123"/>
      <c r="K3506" s="124"/>
      <c r="L3506" s="110"/>
      <c r="M3506" s="110"/>
      <c r="N3506" s="110"/>
      <c r="O3506" s="145"/>
      <c r="P3506" s="110"/>
    </row>
    <row r="3507" spans="2:16" x14ac:dyDescent="0.25">
      <c r="B3507" s="123"/>
      <c r="C3507" s="123"/>
      <c r="D3507" s="123"/>
      <c r="F3507" s="123"/>
      <c r="I3507" s="123"/>
      <c r="J3507" s="123"/>
      <c r="K3507" s="124"/>
      <c r="L3507" s="110"/>
      <c r="M3507" s="110"/>
      <c r="N3507" s="110"/>
      <c r="O3507" s="145"/>
      <c r="P3507" s="110"/>
    </row>
    <row r="3508" spans="2:16" x14ac:dyDescent="0.25">
      <c r="B3508" s="123"/>
      <c r="C3508" s="123"/>
      <c r="D3508" s="123"/>
      <c r="F3508" s="123"/>
      <c r="I3508" s="123"/>
      <c r="J3508" s="123"/>
      <c r="K3508" s="124"/>
      <c r="L3508" s="110"/>
      <c r="M3508" s="110"/>
      <c r="N3508" s="110"/>
      <c r="O3508" s="145"/>
      <c r="P3508" s="110"/>
    </row>
    <row r="3509" spans="2:16" x14ac:dyDescent="0.25">
      <c r="B3509" s="123"/>
      <c r="C3509" s="123"/>
      <c r="D3509" s="123"/>
      <c r="F3509" s="123"/>
      <c r="I3509" s="123"/>
      <c r="J3509" s="123"/>
      <c r="K3509" s="124"/>
      <c r="L3509" s="110"/>
      <c r="M3509" s="110"/>
      <c r="N3509" s="110"/>
      <c r="O3509" s="145"/>
      <c r="P3509" s="110"/>
    </row>
    <row r="3510" spans="2:16" x14ac:dyDescent="0.25">
      <c r="B3510" s="123"/>
      <c r="C3510" s="123"/>
      <c r="D3510" s="123"/>
      <c r="F3510" s="123"/>
      <c r="I3510" s="123"/>
      <c r="J3510" s="123"/>
      <c r="K3510" s="124"/>
      <c r="L3510" s="110"/>
      <c r="M3510" s="110"/>
      <c r="N3510" s="110"/>
      <c r="O3510" s="145"/>
      <c r="P3510" s="110"/>
    </row>
    <row r="3511" spans="2:16" x14ac:dyDescent="0.25">
      <c r="B3511" s="123"/>
      <c r="C3511" s="123"/>
      <c r="D3511" s="123"/>
      <c r="F3511" s="123"/>
      <c r="I3511" s="123"/>
      <c r="J3511" s="123"/>
      <c r="K3511" s="124"/>
      <c r="L3511" s="110"/>
      <c r="M3511" s="110"/>
      <c r="N3511" s="110"/>
      <c r="O3511" s="145"/>
      <c r="P3511" s="110"/>
    </row>
    <row r="3512" spans="2:16" x14ac:dyDescent="0.25">
      <c r="B3512" s="123"/>
      <c r="C3512" s="123"/>
      <c r="D3512" s="123"/>
      <c r="F3512" s="123"/>
      <c r="I3512" s="123"/>
      <c r="J3512" s="123"/>
      <c r="K3512" s="124"/>
      <c r="L3512" s="110"/>
      <c r="M3512" s="110"/>
      <c r="N3512" s="110"/>
      <c r="O3512" s="145"/>
      <c r="P3512" s="110"/>
    </row>
    <row r="3513" spans="2:16" x14ac:dyDescent="0.25">
      <c r="B3513" s="123"/>
      <c r="C3513" s="123"/>
      <c r="D3513" s="123"/>
      <c r="F3513" s="123"/>
      <c r="I3513" s="123"/>
      <c r="J3513" s="123"/>
      <c r="K3513" s="124"/>
      <c r="L3513" s="110"/>
      <c r="M3513" s="110"/>
      <c r="N3513" s="110"/>
      <c r="O3513" s="145"/>
      <c r="P3513" s="110"/>
    </row>
    <row r="3514" spans="2:16" x14ac:dyDescent="0.25">
      <c r="B3514" s="123"/>
      <c r="C3514" s="123"/>
      <c r="D3514" s="123"/>
      <c r="F3514" s="123"/>
      <c r="I3514" s="123"/>
      <c r="J3514" s="123"/>
      <c r="K3514" s="124"/>
      <c r="L3514" s="110"/>
      <c r="M3514" s="110"/>
      <c r="N3514" s="110"/>
      <c r="O3514" s="145"/>
      <c r="P3514" s="110"/>
    </row>
    <row r="3515" spans="2:16" x14ac:dyDescent="0.25">
      <c r="B3515" s="123"/>
      <c r="C3515" s="123"/>
      <c r="D3515" s="123"/>
      <c r="F3515" s="123"/>
      <c r="I3515" s="123"/>
      <c r="J3515" s="123"/>
      <c r="K3515" s="124"/>
      <c r="L3515" s="110"/>
      <c r="M3515" s="110"/>
      <c r="N3515" s="110"/>
      <c r="O3515" s="145"/>
      <c r="P3515" s="110"/>
    </row>
    <row r="3516" spans="2:16" x14ac:dyDescent="0.25">
      <c r="B3516" s="123"/>
      <c r="C3516" s="123"/>
      <c r="D3516" s="123"/>
      <c r="F3516" s="123"/>
      <c r="I3516" s="123"/>
      <c r="J3516" s="123"/>
      <c r="K3516" s="124"/>
      <c r="L3516" s="110"/>
      <c r="M3516" s="110"/>
      <c r="N3516" s="110"/>
      <c r="O3516" s="145"/>
      <c r="P3516" s="110"/>
    </row>
    <row r="3517" spans="2:16" x14ac:dyDescent="0.25">
      <c r="B3517" s="123"/>
      <c r="C3517" s="123"/>
      <c r="D3517" s="123"/>
      <c r="F3517" s="123"/>
      <c r="I3517" s="123"/>
      <c r="J3517" s="123"/>
      <c r="K3517" s="124"/>
      <c r="L3517" s="110"/>
      <c r="M3517" s="110"/>
      <c r="N3517" s="110"/>
      <c r="O3517" s="145"/>
      <c r="P3517" s="110"/>
    </row>
    <row r="3518" spans="2:16" x14ac:dyDescent="0.25">
      <c r="B3518" s="123"/>
      <c r="C3518" s="123"/>
      <c r="D3518" s="123"/>
      <c r="F3518" s="123"/>
      <c r="I3518" s="123"/>
      <c r="J3518" s="123"/>
      <c r="K3518" s="124"/>
      <c r="L3518" s="110"/>
      <c r="M3518" s="110"/>
      <c r="N3518" s="110"/>
      <c r="O3518" s="145"/>
      <c r="P3518" s="110"/>
    </row>
    <row r="3519" spans="2:16" x14ac:dyDescent="0.25">
      <c r="B3519" s="123"/>
      <c r="C3519" s="123"/>
      <c r="D3519" s="123"/>
      <c r="F3519" s="123"/>
      <c r="I3519" s="123"/>
      <c r="J3519" s="123"/>
      <c r="K3519" s="124"/>
      <c r="L3519" s="110"/>
      <c r="M3519" s="110"/>
      <c r="N3519" s="110"/>
      <c r="O3519" s="145"/>
      <c r="P3519" s="110"/>
    </row>
    <row r="3520" spans="2:16" x14ac:dyDescent="0.25">
      <c r="B3520" s="123"/>
      <c r="C3520" s="123"/>
      <c r="D3520" s="123"/>
      <c r="F3520" s="123"/>
      <c r="I3520" s="123"/>
      <c r="J3520" s="123"/>
      <c r="K3520" s="124"/>
      <c r="L3520" s="110"/>
      <c r="M3520" s="110"/>
      <c r="N3520" s="110"/>
      <c r="O3520" s="145"/>
      <c r="P3520" s="110"/>
    </row>
    <row r="3521" spans="2:16" x14ac:dyDescent="0.25">
      <c r="B3521" s="123"/>
      <c r="C3521" s="123"/>
      <c r="D3521" s="123"/>
      <c r="F3521" s="123"/>
      <c r="I3521" s="123"/>
      <c r="J3521" s="123"/>
      <c r="K3521" s="124"/>
      <c r="L3521" s="110"/>
      <c r="M3521" s="110"/>
      <c r="N3521" s="110"/>
      <c r="O3521" s="145"/>
      <c r="P3521" s="110"/>
    </row>
    <row r="3522" spans="2:16" x14ac:dyDescent="0.25">
      <c r="B3522" s="123"/>
      <c r="C3522" s="123"/>
      <c r="D3522" s="123"/>
      <c r="F3522" s="123"/>
      <c r="I3522" s="123"/>
      <c r="J3522" s="123"/>
      <c r="K3522" s="124"/>
      <c r="L3522" s="110"/>
      <c r="M3522" s="110"/>
      <c r="N3522" s="110"/>
      <c r="O3522" s="145"/>
      <c r="P3522" s="110"/>
    </row>
    <row r="3523" spans="2:16" x14ac:dyDescent="0.25">
      <c r="B3523" s="123"/>
      <c r="C3523" s="123"/>
      <c r="D3523" s="123"/>
      <c r="F3523" s="123"/>
      <c r="I3523" s="123"/>
      <c r="J3523" s="123"/>
      <c r="K3523" s="124"/>
      <c r="L3523" s="110"/>
      <c r="M3523" s="110"/>
      <c r="N3523" s="110"/>
      <c r="O3523" s="145"/>
      <c r="P3523" s="110"/>
    </row>
    <row r="3524" spans="2:16" x14ac:dyDescent="0.25">
      <c r="B3524" s="123"/>
      <c r="C3524" s="123"/>
      <c r="D3524" s="123"/>
      <c r="F3524" s="123"/>
      <c r="I3524" s="123"/>
      <c r="J3524" s="123"/>
      <c r="K3524" s="124"/>
      <c r="L3524" s="110"/>
      <c r="M3524" s="110"/>
      <c r="N3524" s="110"/>
      <c r="O3524" s="145"/>
      <c r="P3524" s="110"/>
    </row>
    <row r="3525" spans="2:16" x14ac:dyDescent="0.25">
      <c r="B3525" s="123"/>
      <c r="C3525" s="123"/>
      <c r="D3525" s="123"/>
      <c r="F3525" s="123"/>
      <c r="I3525" s="123"/>
      <c r="J3525" s="123"/>
      <c r="K3525" s="124"/>
      <c r="L3525" s="110"/>
      <c r="M3525" s="110"/>
      <c r="N3525" s="110"/>
      <c r="O3525" s="145"/>
      <c r="P3525" s="110"/>
    </row>
    <row r="3526" spans="2:16" x14ac:dyDescent="0.25">
      <c r="B3526" s="123"/>
      <c r="C3526" s="123"/>
      <c r="D3526" s="123"/>
      <c r="F3526" s="123"/>
      <c r="I3526" s="123"/>
      <c r="J3526" s="123"/>
      <c r="K3526" s="124"/>
      <c r="L3526" s="110"/>
      <c r="M3526" s="110"/>
      <c r="N3526" s="110"/>
      <c r="O3526" s="145"/>
      <c r="P3526" s="110"/>
    </row>
    <row r="3527" spans="2:16" x14ac:dyDescent="0.25">
      <c r="B3527" s="123"/>
      <c r="C3527" s="123"/>
      <c r="D3527" s="123"/>
      <c r="F3527" s="123"/>
      <c r="I3527" s="123"/>
      <c r="J3527" s="123"/>
      <c r="K3527" s="124"/>
      <c r="L3527" s="110"/>
      <c r="M3527" s="110"/>
      <c r="N3527" s="110"/>
      <c r="O3527" s="145"/>
      <c r="P3527" s="110"/>
    </row>
    <row r="3528" spans="2:16" x14ac:dyDescent="0.25">
      <c r="B3528" s="123"/>
      <c r="C3528" s="123"/>
      <c r="D3528" s="123"/>
      <c r="F3528" s="123"/>
      <c r="I3528" s="123"/>
      <c r="J3528" s="123"/>
      <c r="K3528" s="124"/>
      <c r="L3528" s="110"/>
      <c r="M3528" s="110"/>
      <c r="N3528" s="110"/>
      <c r="O3528" s="145"/>
      <c r="P3528" s="110"/>
    </row>
    <row r="3529" spans="2:16" x14ac:dyDescent="0.25">
      <c r="B3529" s="123"/>
      <c r="C3529" s="123"/>
      <c r="D3529" s="123"/>
      <c r="F3529" s="123"/>
      <c r="I3529" s="123"/>
      <c r="J3529" s="123"/>
      <c r="K3529" s="124"/>
      <c r="L3529" s="110"/>
      <c r="M3529" s="110"/>
      <c r="N3529" s="110"/>
      <c r="O3529" s="145"/>
      <c r="P3529" s="110"/>
    </row>
    <row r="3530" spans="2:16" x14ac:dyDescent="0.25">
      <c r="B3530" s="123"/>
      <c r="C3530" s="123"/>
      <c r="D3530" s="123"/>
      <c r="F3530" s="123"/>
      <c r="I3530" s="123"/>
      <c r="J3530" s="123"/>
      <c r="K3530" s="124"/>
      <c r="L3530" s="110"/>
      <c r="M3530" s="110"/>
      <c r="N3530" s="110"/>
      <c r="O3530" s="145"/>
      <c r="P3530" s="110"/>
    </row>
    <row r="3531" spans="2:16" x14ac:dyDescent="0.25">
      <c r="B3531" s="123"/>
      <c r="C3531" s="123"/>
      <c r="D3531" s="123"/>
      <c r="F3531" s="123"/>
      <c r="I3531" s="123"/>
      <c r="J3531" s="123"/>
      <c r="K3531" s="124"/>
      <c r="L3531" s="110"/>
      <c r="M3531" s="110"/>
      <c r="N3531" s="110"/>
      <c r="O3531" s="145"/>
      <c r="P3531" s="110"/>
    </row>
    <row r="3532" spans="2:16" x14ac:dyDescent="0.25">
      <c r="B3532" s="123"/>
      <c r="C3532" s="123"/>
      <c r="D3532" s="123"/>
      <c r="F3532" s="123"/>
      <c r="I3532" s="123"/>
      <c r="J3532" s="123"/>
      <c r="K3532" s="124"/>
      <c r="L3532" s="110"/>
      <c r="M3532" s="110"/>
      <c r="N3532" s="110"/>
      <c r="O3532" s="145"/>
      <c r="P3532" s="110"/>
    </row>
    <row r="3533" spans="2:16" x14ac:dyDescent="0.25">
      <c r="B3533" s="123"/>
      <c r="C3533" s="123"/>
      <c r="D3533" s="123"/>
      <c r="F3533" s="123"/>
      <c r="I3533" s="123"/>
      <c r="J3533" s="123"/>
      <c r="K3533" s="124"/>
      <c r="L3533" s="110"/>
      <c r="M3533" s="110"/>
      <c r="N3533" s="110"/>
      <c r="O3533" s="145"/>
      <c r="P3533" s="110"/>
    </row>
    <row r="3534" spans="2:16" x14ac:dyDescent="0.25">
      <c r="B3534" s="123"/>
      <c r="C3534" s="123"/>
      <c r="D3534" s="123"/>
      <c r="F3534" s="123"/>
      <c r="I3534" s="123"/>
      <c r="J3534" s="123"/>
      <c r="K3534" s="124"/>
      <c r="L3534" s="110"/>
      <c r="M3534" s="110"/>
      <c r="N3534" s="110"/>
      <c r="O3534" s="145"/>
      <c r="P3534" s="110"/>
    </row>
    <row r="3535" spans="2:16" x14ac:dyDescent="0.25">
      <c r="B3535" s="123"/>
      <c r="C3535" s="123"/>
      <c r="D3535" s="123"/>
      <c r="F3535" s="123"/>
      <c r="I3535" s="123"/>
      <c r="J3535" s="123"/>
      <c r="K3535" s="124"/>
      <c r="L3535" s="110"/>
      <c r="M3535" s="110"/>
      <c r="N3535" s="110"/>
      <c r="O3535" s="145"/>
      <c r="P3535" s="110"/>
    </row>
    <row r="3536" spans="2:16" x14ac:dyDescent="0.25">
      <c r="B3536" s="123"/>
      <c r="C3536" s="123"/>
      <c r="D3536" s="123"/>
      <c r="F3536" s="123"/>
      <c r="I3536" s="123"/>
      <c r="J3536" s="123"/>
      <c r="K3536" s="124"/>
      <c r="L3536" s="110"/>
      <c r="M3536" s="110"/>
      <c r="N3536" s="110"/>
      <c r="O3536" s="145"/>
      <c r="P3536" s="110"/>
    </row>
    <row r="3537" spans="2:16" x14ac:dyDescent="0.25">
      <c r="B3537" s="123"/>
      <c r="C3537" s="123"/>
      <c r="D3537" s="123"/>
      <c r="F3537" s="123"/>
      <c r="I3537" s="123"/>
      <c r="J3537" s="123"/>
      <c r="K3537" s="124"/>
      <c r="L3537" s="110"/>
      <c r="M3537" s="110"/>
      <c r="N3537" s="110"/>
      <c r="O3537" s="145"/>
      <c r="P3537" s="110"/>
    </row>
    <row r="3538" spans="2:16" x14ac:dyDescent="0.25">
      <c r="B3538" s="123"/>
      <c r="C3538" s="123"/>
      <c r="D3538" s="123"/>
      <c r="F3538" s="123"/>
      <c r="I3538" s="123"/>
      <c r="J3538" s="123"/>
      <c r="K3538" s="124"/>
      <c r="L3538" s="110"/>
      <c r="M3538" s="110"/>
      <c r="N3538" s="110"/>
      <c r="O3538" s="145"/>
      <c r="P3538" s="110"/>
    </row>
    <row r="3539" spans="2:16" x14ac:dyDescent="0.25">
      <c r="B3539" s="123"/>
      <c r="C3539" s="123"/>
      <c r="D3539" s="123"/>
      <c r="F3539" s="123"/>
      <c r="I3539" s="123"/>
      <c r="J3539" s="123"/>
      <c r="K3539" s="124"/>
      <c r="L3539" s="110"/>
      <c r="M3539" s="110"/>
      <c r="N3539" s="110"/>
      <c r="O3539" s="145"/>
      <c r="P3539" s="110"/>
    </row>
    <row r="3540" spans="2:16" x14ac:dyDescent="0.25">
      <c r="B3540" s="123"/>
      <c r="C3540" s="123"/>
      <c r="D3540" s="123"/>
      <c r="F3540" s="123"/>
      <c r="I3540" s="123"/>
      <c r="J3540" s="123"/>
      <c r="K3540" s="124"/>
      <c r="L3540" s="110"/>
      <c r="M3540" s="110"/>
      <c r="N3540" s="110"/>
      <c r="O3540" s="145"/>
      <c r="P3540" s="110"/>
    </row>
    <row r="3541" spans="2:16" x14ac:dyDescent="0.25">
      <c r="B3541" s="123"/>
      <c r="C3541" s="123"/>
      <c r="D3541" s="123"/>
      <c r="F3541" s="123"/>
      <c r="I3541" s="123"/>
      <c r="J3541" s="123"/>
      <c r="K3541" s="124"/>
      <c r="L3541" s="110"/>
      <c r="M3541" s="110"/>
      <c r="N3541" s="110"/>
      <c r="O3541" s="145"/>
      <c r="P3541" s="110"/>
    </row>
    <row r="3542" spans="2:16" x14ac:dyDescent="0.25">
      <c r="B3542" s="123"/>
      <c r="C3542" s="123"/>
      <c r="D3542" s="123"/>
      <c r="F3542" s="123"/>
      <c r="I3542" s="123"/>
      <c r="J3542" s="123"/>
      <c r="K3542" s="124"/>
      <c r="L3542" s="110"/>
      <c r="M3542" s="110"/>
      <c r="N3542" s="110"/>
      <c r="O3542" s="145"/>
      <c r="P3542" s="110"/>
    </row>
    <row r="3543" spans="2:16" x14ac:dyDescent="0.25">
      <c r="B3543" s="123"/>
      <c r="C3543" s="123"/>
      <c r="D3543" s="123"/>
      <c r="F3543" s="123"/>
      <c r="I3543" s="123"/>
      <c r="J3543" s="123"/>
      <c r="K3543" s="124"/>
      <c r="L3543" s="110"/>
      <c r="M3543" s="110"/>
      <c r="N3543" s="110"/>
      <c r="O3543" s="145"/>
      <c r="P3543" s="110"/>
    </row>
    <row r="3544" spans="2:16" x14ac:dyDescent="0.25">
      <c r="B3544" s="123"/>
      <c r="C3544" s="123"/>
      <c r="D3544" s="123"/>
      <c r="F3544" s="123"/>
      <c r="I3544" s="123"/>
      <c r="J3544" s="123"/>
      <c r="K3544" s="124"/>
      <c r="L3544" s="110"/>
      <c r="M3544" s="110"/>
      <c r="N3544" s="110"/>
      <c r="O3544" s="145"/>
      <c r="P3544" s="110"/>
    </row>
    <row r="3545" spans="2:16" x14ac:dyDescent="0.25">
      <c r="B3545" s="123"/>
      <c r="C3545" s="123"/>
      <c r="D3545" s="123"/>
      <c r="F3545" s="123"/>
      <c r="I3545" s="123"/>
      <c r="J3545" s="123"/>
      <c r="K3545" s="124"/>
      <c r="L3545" s="110"/>
      <c r="M3545" s="110"/>
      <c r="N3545" s="110"/>
      <c r="O3545" s="145"/>
      <c r="P3545" s="110"/>
    </row>
    <row r="3546" spans="2:16" x14ac:dyDescent="0.25">
      <c r="B3546" s="123"/>
      <c r="C3546" s="123"/>
      <c r="D3546" s="123"/>
      <c r="F3546" s="123"/>
      <c r="I3546" s="123"/>
      <c r="J3546" s="123"/>
      <c r="K3546" s="124"/>
      <c r="L3546" s="110"/>
      <c r="M3546" s="110"/>
      <c r="N3546" s="110"/>
      <c r="O3546" s="145"/>
      <c r="P3546" s="110"/>
    </row>
    <row r="3547" spans="2:16" x14ac:dyDescent="0.25">
      <c r="B3547" s="123"/>
      <c r="C3547" s="123"/>
      <c r="D3547" s="123"/>
      <c r="F3547" s="123"/>
      <c r="I3547" s="123"/>
      <c r="J3547" s="123"/>
      <c r="K3547" s="124"/>
      <c r="L3547" s="110"/>
      <c r="M3547" s="110"/>
      <c r="N3547" s="110"/>
      <c r="O3547" s="145"/>
      <c r="P3547" s="110"/>
    </row>
    <row r="3548" spans="2:16" x14ac:dyDescent="0.25">
      <c r="B3548" s="123"/>
      <c r="C3548" s="123"/>
      <c r="D3548" s="123"/>
      <c r="F3548" s="123"/>
      <c r="I3548" s="123"/>
      <c r="J3548" s="123"/>
      <c r="K3548" s="124"/>
      <c r="L3548" s="110"/>
      <c r="M3548" s="110"/>
      <c r="N3548" s="110"/>
      <c r="O3548" s="145"/>
      <c r="P3548" s="110"/>
    </row>
    <row r="3549" spans="2:16" x14ac:dyDescent="0.25">
      <c r="B3549" s="123"/>
      <c r="C3549" s="123"/>
      <c r="D3549" s="123"/>
      <c r="F3549" s="123"/>
      <c r="I3549" s="123"/>
      <c r="J3549" s="123"/>
      <c r="K3549" s="124"/>
      <c r="L3549" s="110"/>
      <c r="M3549" s="110"/>
      <c r="N3549" s="110"/>
      <c r="O3549" s="145"/>
      <c r="P3549" s="110"/>
    </row>
    <row r="3550" spans="2:16" x14ac:dyDescent="0.25">
      <c r="B3550" s="123"/>
      <c r="C3550" s="123"/>
      <c r="D3550" s="123"/>
      <c r="F3550" s="123"/>
      <c r="I3550" s="123"/>
      <c r="J3550" s="123"/>
      <c r="K3550" s="124"/>
      <c r="L3550" s="110"/>
      <c r="M3550" s="110"/>
      <c r="N3550" s="110"/>
      <c r="O3550" s="145"/>
      <c r="P3550" s="110"/>
    </row>
    <row r="3551" spans="2:16" x14ac:dyDescent="0.25">
      <c r="B3551" s="123"/>
      <c r="C3551" s="123"/>
      <c r="D3551" s="123"/>
      <c r="F3551" s="123"/>
      <c r="I3551" s="123"/>
      <c r="J3551" s="123"/>
      <c r="K3551" s="124"/>
      <c r="L3551" s="110"/>
      <c r="M3551" s="110"/>
      <c r="N3551" s="110"/>
      <c r="O3551" s="145"/>
      <c r="P3551" s="110"/>
    </row>
    <row r="3552" spans="2:16" x14ac:dyDescent="0.25">
      <c r="B3552" s="123"/>
      <c r="C3552" s="123"/>
      <c r="D3552" s="123"/>
      <c r="F3552" s="123"/>
      <c r="I3552" s="123"/>
      <c r="J3552" s="123"/>
      <c r="K3552" s="124"/>
      <c r="L3552" s="110"/>
      <c r="M3552" s="110"/>
      <c r="N3552" s="110"/>
      <c r="O3552" s="145"/>
      <c r="P3552" s="110"/>
    </row>
    <row r="3553" spans="2:16" x14ac:dyDescent="0.25">
      <c r="B3553" s="123"/>
      <c r="C3553" s="123"/>
      <c r="D3553" s="123"/>
      <c r="F3553" s="123"/>
      <c r="I3553" s="123"/>
      <c r="J3553" s="123"/>
      <c r="K3553" s="124"/>
      <c r="L3553" s="110"/>
      <c r="M3553" s="110"/>
      <c r="N3553" s="110"/>
      <c r="O3553" s="145"/>
      <c r="P3553" s="110"/>
    </row>
    <row r="3554" spans="2:16" x14ac:dyDescent="0.25">
      <c r="B3554" s="123"/>
      <c r="C3554" s="123"/>
      <c r="D3554" s="123"/>
      <c r="F3554" s="123"/>
      <c r="I3554" s="123"/>
      <c r="J3554" s="123"/>
      <c r="K3554" s="124"/>
      <c r="L3554" s="110"/>
      <c r="M3554" s="110"/>
      <c r="N3554" s="110"/>
      <c r="O3554" s="145"/>
      <c r="P3554" s="110"/>
    </row>
    <row r="3555" spans="2:16" x14ac:dyDescent="0.25">
      <c r="B3555" s="123"/>
      <c r="C3555" s="123"/>
      <c r="D3555" s="123"/>
      <c r="F3555" s="123"/>
      <c r="I3555" s="123"/>
      <c r="J3555" s="123"/>
      <c r="K3555" s="124"/>
      <c r="L3555" s="110"/>
      <c r="M3555" s="110"/>
      <c r="N3555" s="110"/>
      <c r="O3555" s="145"/>
      <c r="P3555" s="110"/>
    </row>
    <row r="3556" spans="2:16" x14ac:dyDescent="0.25">
      <c r="B3556" s="123"/>
      <c r="C3556" s="123"/>
      <c r="D3556" s="123"/>
      <c r="F3556" s="123"/>
      <c r="I3556" s="123"/>
      <c r="J3556" s="123"/>
      <c r="K3556" s="124"/>
      <c r="L3556" s="110"/>
      <c r="M3556" s="110"/>
      <c r="N3556" s="110"/>
      <c r="O3556" s="145"/>
      <c r="P3556" s="110"/>
    </row>
    <row r="3557" spans="2:16" x14ac:dyDescent="0.25">
      <c r="B3557" s="123"/>
      <c r="C3557" s="123"/>
      <c r="D3557" s="123"/>
      <c r="F3557" s="123"/>
      <c r="I3557" s="123"/>
      <c r="J3557" s="123"/>
      <c r="K3557" s="124"/>
      <c r="L3557" s="110"/>
      <c r="M3557" s="110"/>
      <c r="N3557" s="110"/>
      <c r="O3557" s="145"/>
      <c r="P3557" s="110"/>
    </row>
    <row r="3558" spans="2:16" x14ac:dyDescent="0.25">
      <c r="B3558" s="123"/>
      <c r="C3558" s="123"/>
      <c r="D3558" s="123"/>
      <c r="F3558" s="123"/>
      <c r="I3558" s="123"/>
      <c r="J3558" s="123"/>
      <c r="K3558" s="124"/>
      <c r="L3558" s="110"/>
      <c r="M3558" s="110"/>
      <c r="N3558" s="110"/>
      <c r="O3558" s="145"/>
      <c r="P3558" s="110"/>
    </row>
    <row r="3559" spans="2:16" x14ac:dyDescent="0.25">
      <c r="B3559" s="123"/>
      <c r="C3559" s="123"/>
      <c r="D3559" s="123"/>
      <c r="F3559" s="123"/>
      <c r="I3559" s="123"/>
      <c r="J3559" s="123"/>
      <c r="K3559" s="124"/>
      <c r="L3559" s="110"/>
      <c r="M3559" s="110"/>
      <c r="N3559" s="110"/>
      <c r="O3559" s="145"/>
      <c r="P3559" s="110"/>
    </row>
    <row r="3560" spans="2:16" x14ac:dyDescent="0.25">
      <c r="B3560" s="123"/>
      <c r="C3560" s="123"/>
      <c r="D3560" s="123"/>
      <c r="F3560" s="123"/>
      <c r="I3560" s="123"/>
      <c r="J3560" s="123"/>
      <c r="K3560" s="124"/>
      <c r="L3560" s="110"/>
      <c r="M3560" s="110"/>
      <c r="N3560" s="110"/>
      <c r="O3560" s="145"/>
      <c r="P3560" s="110"/>
    </row>
    <row r="3561" spans="2:16" x14ac:dyDescent="0.25">
      <c r="B3561" s="123"/>
      <c r="C3561" s="123"/>
      <c r="D3561" s="123"/>
      <c r="F3561" s="123"/>
      <c r="I3561" s="123"/>
      <c r="J3561" s="123"/>
      <c r="K3561" s="124"/>
      <c r="L3561" s="110"/>
      <c r="M3561" s="110"/>
      <c r="N3561" s="110"/>
      <c r="O3561" s="145"/>
      <c r="P3561" s="110"/>
    </row>
    <row r="3562" spans="2:16" x14ac:dyDescent="0.25">
      <c r="B3562" s="123"/>
      <c r="C3562" s="123"/>
      <c r="D3562" s="123"/>
      <c r="F3562" s="123"/>
      <c r="I3562" s="123"/>
      <c r="J3562" s="123"/>
      <c r="K3562" s="124"/>
      <c r="L3562" s="110"/>
      <c r="M3562" s="110"/>
      <c r="N3562" s="110"/>
      <c r="O3562" s="145"/>
      <c r="P3562" s="110"/>
    </row>
    <row r="3563" spans="2:16" x14ac:dyDescent="0.25">
      <c r="B3563" s="123"/>
      <c r="C3563" s="123"/>
      <c r="D3563" s="123"/>
      <c r="F3563" s="123"/>
      <c r="I3563" s="123"/>
      <c r="J3563" s="123"/>
      <c r="K3563" s="124"/>
      <c r="L3563" s="110"/>
      <c r="M3563" s="110"/>
      <c r="N3563" s="110"/>
      <c r="O3563" s="145"/>
      <c r="P3563" s="110"/>
    </row>
    <row r="3564" spans="2:16" x14ac:dyDescent="0.25">
      <c r="B3564" s="123"/>
      <c r="C3564" s="123"/>
      <c r="D3564" s="123"/>
      <c r="F3564" s="123"/>
      <c r="I3564" s="123"/>
      <c r="J3564" s="123"/>
      <c r="K3564" s="124"/>
      <c r="L3564" s="110"/>
      <c r="M3564" s="110"/>
      <c r="N3564" s="110"/>
      <c r="O3564" s="145"/>
      <c r="P3564" s="110"/>
    </row>
    <row r="3565" spans="2:16" x14ac:dyDescent="0.25">
      <c r="B3565" s="123"/>
      <c r="C3565" s="123"/>
      <c r="D3565" s="123"/>
      <c r="F3565" s="123"/>
      <c r="I3565" s="123"/>
      <c r="J3565" s="123"/>
      <c r="K3565" s="124"/>
      <c r="L3565" s="110"/>
      <c r="M3565" s="110"/>
      <c r="N3565" s="110"/>
      <c r="O3565" s="145"/>
      <c r="P3565" s="110"/>
    </row>
    <row r="3566" spans="2:16" x14ac:dyDescent="0.25">
      <c r="B3566" s="123"/>
      <c r="C3566" s="123"/>
      <c r="D3566" s="123"/>
      <c r="F3566" s="123"/>
      <c r="I3566" s="123"/>
      <c r="J3566" s="123"/>
      <c r="K3566" s="124"/>
      <c r="L3566" s="110"/>
      <c r="M3566" s="110"/>
      <c r="N3566" s="110"/>
      <c r="O3566" s="145"/>
      <c r="P3566" s="110"/>
    </row>
    <row r="3567" spans="2:16" x14ac:dyDescent="0.25">
      <c r="B3567" s="123"/>
      <c r="C3567" s="123"/>
      <c r="D3567" s="123"/>
      <c r="F3567" s="123"/>
      <c r="I3567" s="123"/>
      <c r="J3567" s="123"/>
      <c r="K3567" s="124"/>
      <c r="L3567" s="110"/>
      <c r="M3567" s="110"/>
      <c r="N3567" s="110"/>
      <c r="O3567" s="145"/>
      <c r="P3567" s="110"/>
    </row>
    <row r="3568" spans="2:16" x14ac:dyDescent="0.25">
      <c r="B3568" s="123"/>
      <c r="C3568" s="123"/>
      <c r="D3568" s="123"/>
      <c r="F3568" s="123"/>
      <c r="I3568" s="123"/>
      <c r="J3568" s="123"/>
      <c r="K3568" s="124"/>
      <c r="L3568" s="110"/>
      <c r="M3568" s="110"/>
      <c r="N3568" s="110"/>
      <c r="O3568" s="145"/>
      <c r="P3568" s="110"/>
    </row>
    <row r="3569" spans="2:16" x14ac:dyDescent="0.25">
      <c r="B3569" s="123"/>
      <c r="C3569" s="123"/>
      <c r="D3569" s="123"/>
      <c r="F3569" s="123"/>
      <c r="I3569" s="123"/>
      <c r="J3569" s="123"/>
      <c r="K3569" s="124"/>
      <c r="L3569" s="110"/>
      <c r="M3569" s="110"/>
      <c r="N3569" s="110"/>
      <c r="O3569" s="145"/>
      <c r="P3569" s="110"/>
    </row>
    <row r="3570" spans="2:16" x14ac:dyDescent="0.25">
      <c r="B3570" s="123"/>
      <c r="C3570" s="123"/>
      <c r="D3570" s="123"/>
      <c r="F3570" s="123"/>
      <c r="I3570" s="123"/>
      <c r="J3570" s="123"/>
      <c r="K3570" s="124"/>
      <c r="L3570" s="110"/>
      <c r="M3570" s="110"/>
      <c r="N3570" s="110"/>
      <c r="O3570" s="145"/>
      <c r="P3570" s="110"/>
    </row>
    <row r="3571" spans="2:16" x14ac:dyDescent="0.25">
      <c r="B3571" s="123"/>
      <c r="C3571" s="123"/>
      <c r="D3571" s="123"/>
      <c r="F3571" s="123"/>
      <c r="I3571" s="123"/>
      <c r="J3571" s="123"/>
      <c r="K3571" s="124"/>
      <c r="L3571" s="110"/>
      <c r="M3571" s="110"/>
      <c r="N3571" s="110"/>
      <c r="O3571" s="145"/>
      <c r="P3571" s="110"/>
    </row>
    <row r="3572" spans="2:16" x14ac:dyDescent="0.25">
      <c r="B3572" s="123"/>
      <c r="C3572" s="123"/>
      <c r="D3572" s="123"/>
      <c r="F3572" s="123"/>
      <c r="I3572" s="123"/>
      <c r="J3572" s="123"/>
      <c r="K3572" s="124"/>
      <c r="L3572" s="110"/>
      <c r="M3572" s="110"/>
      <c r="N3572" s="110"/>
      <c r="O3572" s="145"/>
      <c r="P3572" s="110"/>
    </row>
    <row r="3573" spans="2:16" x14ac:dyDescent="0.25">
      <c r="B3573" s="123"/>
      <c r="C3573" s="123"/>
      <c r="D3573" s="123"/>
      <c r="F3573" s="123"/>
      <c r="I3573" s="123"/>
      <c r="J3573" s="123"/>
      <c r="K3573" s="124"/>
      <c r="L3573" s="110"/>
      <c r="M3573" s="110"/>
      <c r="N3573" s="110"/>
      <c r="O3573" s="145"/>
      <c r="P3573" s="110"/>
    </row>
    <row r="3574" spans="2:16" x14ac:dyDescent="0.25">
      <c r="B3574" s="123"/>
      <c r="C3574" s="123"/>
      <c r="D3574" s="123"/>
      <c r="F3574" s="123"/>
      <c r="I3574" s="123"/>
      <c r="J3574" s="123"/>
      <c r="K3574" s="124"/>
      <c r="L3574" s="110"/>
      <c r="M3574" s="110"/>
      <c r="N3574" s="110"/>
      <c r="O3574" s="145"/>
      <c r="P3574" s="110"/>
    </row>
    <row r="3575" spans="2:16" x14ac:dyDescent="0.25">
      <c r="B3575" s="123"/>
      <c r="C3575" s="123"/>
      <c r="D3575" s="123"/>
      <c r="F3575" s="123"/>
      <c r="I3575" s="123"/>
      <c r="J3575" s="123"/>
      <c r="K3575" s="124"/>
      <c r="L3575" s="110"/>
      <c r="M3575" s="110"/>
      <c r="N3575" s="110"/>
      <c r="O3575" s="145"/>
      <c r="P3575" s="110"/>
    </row>
    <row r="3576" spans="2:16" x14ac:dyDescent="0.25">
      <c r="B3576" s="123"/>
      <c r="C3576" s="123"/>
      <c r="D3576" s="123"/>
      <c r="F3576" s="123"/>
      <c r="I3576" s="123"/>
      <c r="J3576" s="123"/>
      <c r="K3576" s="124"/>
      <c r="L3576" s="110"/>
      <c r="M3576" s="110"/>
      <c r="N3576" s="110"/>
      <c r="O3576" s="145"/>
      <c r="P3576" s="110"/>
    </row>
    <row r="3577" spans="2:16" x14ac:dyDescent="0.25">
      <c r="B3577" s="123"/>
      <c r="C3577" s="123"/>
      <c r="D3577" s="123"/>
      <c r="F3577" s="123"/>
      <c r="I3577" s="123"/>
      <c r="J3577" s="123"/>
      <c r="K3577" s="124"/>
      <c r="L3577" s="110"/>
      <c r="M3577" s="110"/>
      <c r="N3577" s="110"/>
      <c r="O3577" s="145"/>
      <c r="P3577" s="110"/>
    </row>
    <row r="3578" spans="2:16" x14ac:dyDescent="0.25">
      <c r="B3578" s="123"/>
      <c r="C3578" s="123"/>
      <c r="D3578" s="123"/>
      <c r="F3578" s="123"/>
      <c r="I3578" s="123"/>
      <c r="J3578" s="123"/>
      <c r="K3578" s="124"/>
      <c r="L3578" s="110"/>
      <c r="M3578" s="110"/>
      <c r="N3578" s="110"/>
      <c r="O3578" s="145"/>
      <c r="P3578" s="110"/>
    </row>
    <row r="3579" spans="2:16" x14ac:dyDescent="0.25">
      <c r="B3579" s="123"/>
      <c r="C3579" s="123"/>
      <c r="D3579" s="123"/>
      <c r="F3579" s="123"/>
      <c r="I3579" s="123"/>
      <c r="J3579" s="123"/>
      <c r="K3579" s="124"/>
      <c r="L3579" s="110"/>
      <c r="M3579" s="110"/>
      <c r="N3579" s="110"/>
      <c r="O3579" s="145"/>
      <c r="P3579" s="110"/>
    </row>
    <row r="3580" spans="2:16" x14ac:dyDescent="0.25">
      <c r="B3580" s="123"/>
      <c r="C3580" s="123"/>
      <c r="D3580" s="123"/>
      <c r="F3580" s="123"/>
      <c r="I3580" s="123"/>
      <c r="J3580" s="123"/>
      <c r="K3580" s="124"/>
      <c r="L3580" s="110"/>
      <c r="M3580" s="110"/>
      <c r="N3580" s="110"/>
      <c r="O3580" s="145"/>
      <c r="P3580" s="110"/>
    </row>
    <row r="3581" spans="2:16" x14ac:dyDescent="0.25">
      <c r="B3581" s="123"/>
      <c r="C3581" s="123"/>
      <c r="D3581" s="123"/>
      <c r="F3581" s="123"/>
      <c r="I3581" s="123"/>
      <c r="J3581" s="123"/>
      <c r="K3581" s="124"/>
      <c r="L3581" s="110"/>
      <c r="M3581" s="110"/>
      <c r="N3581" s="110"/>
      <c r="O3581" s="145"/>
      <c r="P3581" s="110"/>
    </row>
    <row r="3582" spans="2:16" x14ac:dyDescent="0.25">
      <c r="B3582" s="123"/>
      <c r="C3582" s="123"/>
      <c r="D3582" s="123"/>
      <c r="F3582" s="123"/>
      <c r="I3582" s="123"/>
      <c r="J3582" s="123"/>
      <c r="K3582" s="124"/>
      <c r="L3582" s="110"/>
      <c r="M3582" s="110"/>
      <c r="N3582" s="110"/>
      <c r="O3582" s="145"/>
      <c r="P3582" s="110"/>
    </row>
    <row r="3583" spans="2:16" x14ac:dyDescent="0.25">
      <c r="B3583" s="123"/>
      <c r="C3583" s="123"/>
      <c r="D3583" s="123"/>
      <c r="F3583" s="123"/>
      <c r="I3583" s="123"/>
      <c r="J3583" s="123"/>
      <c r="K3583" s="124"/>
      <c r="L3583" s="110"/>
      <c r="M3583" s="110"/>
      <c r="N3583" s="110"/>
      <c r="O3583" s="145"/>
      <c r="P3583" s="110"/>
    </row>
    <row r="3584" spans="2:16" x14ac:dyDescent="0.25">
      <c r="B3584" s="123"/>
      <c r="C3584" s="123"/>
      <c r="D3584" s="123"/>
      <c r="F3584" s="123"/>
      <c r="I3584" s="123"/>
      <c r="J3584" s="123"/>
      <c r="K3584" s="124"/>
      <c r="L3584" s="110"/>
      <c r="M3584" s="110"/>
      <c r="N3584" s="110"/>
      <c r="O3584" s="145"/>
      <c r="P3584" s="110"/>
    </row>
    <row r="3585" spans="2:16" x14ac:dyDescent="0.25">
      <c r="B3585" s="123"/>
      <c r="C3585" s="123"/>
      <c r="D3585" s="123"/>
      <c r="F3585" s="123"/>
      <c r="I3585" s="123"/>
      <c r="J3585" s="123"/>
      <c r="K3585" s="124"/>
      <c r="L3585" s="110"/>
      <c r="M3585" s="110"/>
      <c r="N3585" s="110"/>
      <c r="O3585" s="145"/>
      <c r="P3585" s="110"/>
    </row>
    <row r="3586" spans="2:16" x14ac:dyDescent="0.25">
      <c r="B3586" s="123"/>
      <c r="C3586" s="123"/>
      <c r="D3586" s="123"/>
      <c r="F3586" s="123"/>
      <c r="I3586" s="123"/>
      <c r="J3586" s="123"/>
      <c r="K3586" s="124"/>
      <c r="L3586" s="110"/>
      <c r="M3586" s="110"/>
      <c r="N3586" s="110"/>
      <c r="O3586" s="145"/>
      <c r="P3586" s="110"/>
    </row>
    <row r="3587" spans="2:16" x14ac:dyDescent="0.25">
      <c r="B3587" s="123"/>
      <c r="C3587" s="123"/>
      <c r="D3587" s="123"/>
      <c r="F3587" s="123"/>
      <c r="I3587" s="123"/>
      <c r="J3587" s="123"/>
      <c r="K3587" s="124"/>
      <c r="L3587" s="110"/>
      <c r="M3587" s="110"/>
      <c r="N3587" s="110"/>
      <c r="O3587" s="145"/>
      <c r="P3587" s="110"/>
    </row>
    <row r="3588" spans="2:16" x14ac:dyDescent="0.25">
      <c r="B3588" s="123"/>
      <c r="C3588" s="123"/>
      <c r="D3588" s="123"/>
      <c r="F3588" s="123"/>
      <c r="I3588" s="123"/>
      <c r="J3588" s="123"/>
      <c r="K3588" s="124"/>
      <c r="L3588" s="110"/>
      <c r="M3588" s="110"/>
      <c r="N3588" s="110"/>
      <c r="O3588" s="145"/>
      <c r="P3588" s="110"/>
    </row>
    <row r="3589" spans="2:16" x14ac:dyDescent="0.25">
      <c r="B3589" s="123"/>
      <c r="C3589" s="123"/>
      <c r="D3589" s="123"/>
      <c r="F3589" s="123"/>
      <c r="I3589" s="123"/>
      <c r="J3589" s="123"/>
      <c r="K3589" s="124"/>
      <c r="L3589" s="110"/>
      <c r="M3589" s="110"/>
      <c r="N3589" s="110"/>
      <c r="O3589" s="145"/>
      <c r="P3589" s="110"/>
    </row>
    <row r="3590" spans="2:16" x14ac:dyDescent="0.25">
      <c r="B3590" s="123"/>
      <c r="C3590" s="123"/>
      <c r="D3590" s="123"/>
      <c r="F3590" s="123"/>
      <c r="I3590" s="123"/>
      <c r="J3590" s="123"/>
      <c r="K3590" s="124"/>
      <c r="L3590" s="110"/>
      <c r="M3590" s="110"/>
      <c r="N3590" s="110"/>
      <c r="O3590" s="145"/>
      <c r="P3590" s="110"/>
    </row>
    <row r="3591" spans="2:16" x14ac:dyDescent="0.25">
      <c r="B3591" s="123"/>
      <c r="C3591" s="123"/>
      <c r="D3591" s="123"/>
      <c r="F3591" s="123"/>
      <c r="I3591" s="123"/>
      <c r="J3591" s="123"/>
      <c r="K3591" s="124"/>
      <c r="L3591" s="110"/>
      <c r="M3591" s="110"/>
      <c r="N3591" s="110"/>
      <c r="O3591" s="145"/>
      <c r="P3591" s="110"/>
    </row>
    <row r="3592" spans="2:16" x14ac:dyDescent="0.25">
      <c r="B3592" s="123"/>
      <c r="C3592" s="123"/>
      <c r="D3592" s="123"/>
      <c r="F3592" s="123"/>
      <c r="I3592" s="123"/>
      <c r="J3592" s="123"/>
      <c r="K3592" s="124"/>
      <c r="L3592" s="110"/>
      <c r="M3592" s="110"/>
      <c r="N3592" s="110"/>
      <c r="O3592" s="145"/>
      <c r="P3592" s="110"/>
    </row>
    <row r="3593" spans="2:16" x14ac:dyDescent="0.25">
      <c r="B3593" s="123"/>
      <c r="C3593" s="123"/>
      <c r="D3593" s="123"/>
      <c r="F3593" s="123"/>
      <c r="I3593" s="123"/>
      <c r="J3593" s="123"/>
      <c r="K3593" s="124"/>
      <c r="L3593" s="110"/>
      <c r="M3593" s="110"/>
      <c r="N3593" s="110"/>
      <c r="O3593" s="145"/>
      <c r="P3593" s="110"/>
    </row>
    <row r="3594" spans="2:16" x14ac:dyDescent="0.25">
      <c r="B3594" s="123"/>
      <c r="C3594" s="123"/>
      <c r="D3594" s="123"/>
      <c r="F3594" s="123"/>
      <c r="I3594" s="123"/>
      <c r="J3594" s="123"/>
      <c r="K3594" s="124"/>
      <c r="L3594" s="110"/>
      <c r="M3594" s="110"/>
      <c r="N3594" s="110"/>
      <c r="O3594" s="145"/>
      <c r="P3594" s="110"/>
    </row>
    <row r="3595" spans="2:16" x14ac:dyDescent="0.25">
      <c r="B3595" s="123"/>
      <c r="C3595" s="123"/>
      <c r="D3595" s="123"/>
      <c r="F3595" s="123"/>
      <c r="I3595" s="123"/>
      <c r="J3595" s="123"/>
      <c r="K3595" s="124"/>
      <c r="L3595" s="110"/>
      <c r="M3595" s="110"/>
      <c r="N3595" s="110"/>
      <c r="O3595" s="145"/>
      <c r="P3595" s="110"/>
    </row>
    <row r="3596" spans="2:16" x14ac:dyDescent="0.25">
      <c r="B3596" s="123"/>
      <c r="C3596" s="123"/>
      <c r="D3596" s="123"/>
      <c r="F3596" s="123"/>
      <c r="I3596" s="123"/>
      <c r="J3596" s="123"/>
      <c r="K3596" s="124"/>
      <c r="L3596" s="110"/>
      <c r="M3596" s="110"/>
      <c r="N3596" s="110"/>
      <c r="O3596" s="145"/>
      <c r="P3596" s="110"/>
    </row>
    <row r="3597" spans="2:16" x14ac:dyDescent="0.25">
      <c r="B3597" s="123"/>
      <c r="C3597" s="123"/>
      <c r="D3597" s="123"/>
      <c r="F3597" s="123"/>
      <c r="I3597" s="123"/>
      <c r="J3597" s="123"/>
      <c r="K3597" s="124"/>
      <c r="L3597" s="110"/>
      <c r="M3597" s="110"/>
      <c r="N3597" s="110"/>
      <c r="O3597" s="145"/>
      <c r="P3597" s="110"/>
    </row>
    <row r="3598" spans="2:16" x14ac:dyDescent="0.25">
      <c r="B3598" s="123"/>
      <c r="C3598" s="123"/>
      <c r="D3598" s="123"/>
      <c r="F3598" s="123"/>
      <c r="I3598" s="123"/>
      <c r="J3598" s="123"/>
      <c r="K3598" s="124"/>
      <c r="L3598" s="110"/>
      <c r="M3598" s="110"/>
      <c r="N3598" s="110"/>
      <c r="O3598" s="145"/>
      <c r="P3598" s="110"/>
    </row>
    <row r="3599" spans="2:16" x14ac:dyDescent="0.25">
      <c r="B3599" s="123"/>
      <c r="C3599" s="123"/>
      <c r="D3599" s="123"/>
      <c r="F3599" s="123"/>
      <c r="I3599" s="123"/>
      <c r="J3599" s="123"/>
      <c r="K3599" s="124"/>
      <c r="L3599" s="110"/>
      <c r="M3599" s="110"/>
      <c r="N3599" s="110"/>
      <c r="O3599" s="145"/>
      <c r="P3599" s="110"/>
    </row>
    <row r="3600" spans="2:16" x14ac:dyDescent="0.25">
      <c r="B3600" s="123"/>
      <c r="C3600" s="123"/>
      <c r="D3600" s="123"/>
      <c r="F3600" s="123"/>
      <c r="I3600" s="123"/>
      <c r="J3600" s="123"/>
      <c r="K3600" s="124"/>
      <c r="L3600" s="110"/>
      <c r="M3600" s="110"/>
      <c r="N3600" s="110"/>
      <c r="O3600" s="145"/>
      <c r="P3600" s="110"/>
    </row>
    <row r="3601" spans="2:16" x14ac:dyDescent="0.25">
      <c r="B3601" s="123"/>
      <c r="C3601" s="123"/>
      <c r="D3601" s="123"/>
      <c r="F3601" s="123"/>
      <c r="I3601" s="123"/>
      <c r="J3601" s="123"/>
      <c r="K3601" s="124"/>
      <c r="L3601" s="110"/>
      <c r="M3601" s="110"/>
      <c r="N3601" s="110"/>
      <c r="O3601" s="145"/>
      <c r="P3601" s="110"/>
    </row>
    <row r="3602" spans="2:16" x14ac:dyDescent="0.25">
      <c r="B3602" s="123"/>
      <c r="C3602" s="123"/>
      <c r="D3602" s="123"/>
      <c r="F3602" s="123"/>
      <c r="I3602" s="123"/>
      <c r="J3602" s="123"/>
      <c r="K3602" s="124"/>
      <c r="L3602" s="110"/>
      <c r="M3602" s="110"/>
      <c r="N3602" s="110"/>
      <c r="O3602" s="145"/>
      <c r="P3602" s="110"/>
    </row>
    <row r="3603" spans="2:16" x14ac:dyDescent="0.25">
      <c r="B3603" s="123"/>
      <c r="C3603" s="123"/>
      <c r="D3603" s="123"/>
      <c r="F3603" s="123"/>
      <c r="I3603" s="123"/>
      <c r="J3603" s="123"/>
      <c r="K3603" s="124"/>
      <c r="L3603" s="110"/>
      <c r="M3603" s="110"/>
      <c r="N3603" s="110"/>
      <c r="O3603" s="145"/>
      <c r="P3603" s="110"/>
    </row>
    <row r="3604" spans="2:16" x14ac:dyDescent="0.25">
      <c r="B3604" s="123"/>
      <c r="C3604" s="123"/>
      <c r="D3604" s="123"/>
      <c r="F3604" s="123"/>
      <c r="I3604" s="123"/>
      <c r="J3604" s="123"/>
      <c r="K3604" s="124"/>
      <c r="L3604" s="110"/>
      <c r="M3604" s="110"/>
      <c r="N3604" s="110"/>
      <c r="O3604" s="145"/>
      <c r="P3604" s="110"/>
    </row>
    <row r="3605" spans="2:16" x14ac:dyDescent="0.25">
      <c r="B3605" s="123"/>
      <c r="C3605" s="123"/>
      <c r="D3605" s="123"/>
      <c r="F3605" s="123"/>
      <c r="I3605" s="123"/>
      <c r="J3605" s="123"/>
      <c r="K3605" s="124"/>
      <c r="L3605" s="110"/>
      <c r="M3605" s="110"/>
      <c r="N3605" s="110"/>
      <c r="O3605" s="145"/>
      <c r="P3605" s="110"/>
    </row>
    <row r="3606" spans="2:16" x14ac:dyDescent="0.25">
      <c r="B3606" s="123"/>
      <c r="C3606" s="123"/>
      <c r="D3606" s="123"/>
      <c r="F3606" s="123"/>
      <c r="I3606" s="123"/>
      <c r="J3606" s="123"/>
      <c r="K3606" s="124"/>
      <c r="L3606" s="110"/>
      <c r="M3606" s="110"/>
      <c r="N3606" s="110"/>
      <c r="O3606" s="145"/>
      <c r="P3606" s="110"/>
    </row>
    <row r="3607" spans="2:16" x14ac:dyDescent="0.25">
      <c r="B3607" s="123"/>
      <c r="C3607" s="123"/>
      <c r="D3607" s="123"/>
      <c r="F3607" s="123"/>
      <c r="I3607" s="123"/>
      <c r="J3607" s="123"/>
      <c r="K3607" s="124"/>
      <c r="L3607" s="110"/>
      <c r="M3607" s="110"/>
      <c r="N3607" s="110"/>
      <c r="O3607" s="145"/>
      <c r="P3607" s="110"/>
    </row>
    <row r="3608" spans="2:16" x14ac:dyDescent="0.25">
      <c r="B3608" s="123"/>
      <c r="C3608" s="123"/>
      <c r="D3608" s="123"/>
      <c r="F3608" s="123"/>
      <c r="I3608" s="123"/>
      <c r="J3608" s="123"/>
      <c r="K3608" s="124"/>
      <c r="L3608" s="110"/>
      <c r="M3608" s="110"/>
      <c r="N3608" s="110"/>
      <c r="O3608" s="145"/>
      <c r="P3608" s="110"/>
    </row>
    <row r="3609" spans="2:16" x14ac:dyDescent="0.25">
      <c r="B3609" s="123"/>
      <c r="C3609" s="123"/>
      <c r="D3609" s="123"/>
      <c r="F3609" s="123"/>
      <c r="I3609" s="123"/>
      <c r="J3609" s="123"/>
      <c r="K3609" s="124"/>
      <c r="L3609" s="110"/>
      <c r="M3609" s="110"/>
      <c r="N3609" s="110"/>
      <c r="O3609" s="145"/>
      <c r="P3609" s="110"/>
    </row>
    <row r="3610" spans="2:16" x14ac:dyDescent="0.25">
      <c r="B3610" s="123"/>
      <c r="C3610" s="123"/>
      <c r="D3610" s="123"/>
      <c r="F3610" s="123"/>
      <c r="I3610" s="123"/>
      <c r="J3610" s="123"/>
      <c r="K3610" s="124"/>
      <c r="L3610" s="110"/>
      <c r="M3610" s="110"/>
      <c r="N3610" s="110"/>
      <c r="O3610" s="145"/>
      <c r="P3610" s="110"/>
    </row>
    <row r="3611" spans="2:16" x14ac:dyDescent="0.25">
      <c r="B3611" s="123"/>
      <c r="C3611" s="123"/>
      <c r="D3611" s="123"/>
      <c r="F3611" s="123"/>
      <c r="I3611" s="123"/>
      <c r="J3611" s="123"/>
      <c r="K3611" s="124"/>
      <c r="L3611" s="110"/>
      <c r="M3611" s="110"/>
      <c r="N3611" s="110"/>
      <c r="O3611" s="145"/>
      <c r="P3611" s="110"/>
    </row>
    <row r="3612" spans="2:16" x14ac:dyDescent="0.25">
      <c r="B3612" s="123"/>
      <c r="C3612" s="123"/>
      <c r="D3612" s="123"/>
      <c r="F3612" s="123"/>
      <c r="I3612" s="123"/>
      <c r="J3612" s="123"/>
      <c r="K3612" s="124"/>
      <c r="L3612" s="110"/>
      <c r="M3612" s="110"/>
      <c r="N3612" s="110"/>
      <c r="O3612" s="145"/>
      <c r="P3612" s="110"/>
    </row>
    <row r="3613" spans="2:16" x14ac:dyDescent="0.25">
      <c r="B3613" s="123"/>
      <c r="C3613" s="123"/>
      <c r="D3613" s="123"/>
      <c r="F3613" s="123"/>
      <c r="I3613" s="123"/>
      <c r="J3613" s="123"/>
      <c r="K3613" s="124"/>
      <c r="L3613" s="110"/>
      <c r="M3613" s="110"/>
      <c r="N3613" s="110"/>
      <c r="O3613" s="145"/>
      <c r="P3613" s="110"/>
    </row>
    <row r="3614" spans="2:16" x14ac:dyDescent="0.25">
      <c r="B3614" s="123"/>
      <c r="C3614" s="123"/>
      <c r="D3614" s="123"/>
      <c r="F3614" s="123"/>
      <c r="I3614" s="123"/>
      <c r="J3614" s="123"/>
      <c r="K3614" s="124"/>
      <c r="L3614" s="110"/>
      <c r="M3614" s="110"/>
      <c r="N3614" s="110"/>
      <c r="O3614" s="145"/>
      <c r="P3614" s="110"/>
    </row>
    <row r="3615" spans="2:16" x14ac:dyDescent="0.25">
      <c r="B3615" s="123"/>
      <c r="C3615" s="123"/>
      <c r="D3615" s="123"/>
      <c r="F3615" s="123"/>
      <c r="I3615" s="123"/>
      <c r="J3615" s="123"/>
      <c r="K3615" s="124"/>
      <c r="L3615" s="110"/>
      <c r="M3615" s="110"/>
      <c r="N3615" s="110"/>
      <c r="O3615" s="145"/>
      <c r="P3615" s="110"/>
    </row>
    <row r="3616" spans="2:16" x14ac:dyDescent="0.25">
      <c r="B3616" s="123"/>
      <c r="C3616" s="123"/>
      <c r="D3616" s="123"/>
      <c r="F3616" s="123"/>
      <c r="I3616" s="123"/>
      <c r="J3616" s="123"/>
      <c r="K3616" s="124"/>
      <c r="L3616" s="110"/>
      <c r="M3616" s="110"/>
      <c r="N3616" s="110"/>
      <c r="O3616" s="145"/>
      <c r="P3616" s="110"/>
    </row>
    <row r="3617" spans="2:16" x14ac:dyDescent="0.25">
      <c r="B3617" s="123"/>
      <c r="C3617" s="123"/>
      <c r="D3617" s="123"/>
      <c r="F3617" s="123"/>
      <c r="I3617" s="123"/>
      <c r="J3617" s="123"/>
      <c r="K3617" s="124"/>
      <c r="L3617" s="110"/>
      <c r="M3617" s="110"/>
      <c r="N3617" s="110"/>
      <c r="O3617" s="145"/>
      <c r="P3617" s="110"/>
    </row>
    <row r="3618" spans="2:16" x14ac:dyDescent="0.25">
      <c r="B3618" s="123"/>
      <c r="C3618" s="123"/>
      <c r="D3618" s="123"/>
      <c r="F3618" s="123"/>
      <c r="I3618" s="123"/>
      <c r="J3618" s="123"/>
      <c r="K3618" s="124"/>
      <c r="L3618" s="110"/>
      <c r="M3618" s="110"/>
      <c r="N3618" s="110"/>
      <c r="O3618" s="145"/>
      <c r="P3618" s="110"/>
    </row>
    <row r="3619" spans="2:16" x14ac:dyDescent="0.25">
      <c r="B3619" s="123"/>
      <c r="C3619" s="123"/>
      <c r="D3619" s="123"/>
      <c r="F3619" s="123"/>
      <c r="I3619" s="123"/>
      <c r="J3619" s="123"/>
      <c r="K3619" s="124"/>
      <c r="L3619" s="110"/>
      <c r="M3619" s="110"/>
      <c r="N3619" s="110"/>
      <c r="O3619" s="145"/>
      <c r="P3619" s="110"/>
    </row>
    <row r="3620" spans="2:16" x14ac:dyDescent="0.25">
      <c r="B3620" s="123"/>
      <c r="C3620" s="123"/>
      <c r="D3620" s="123"/>
      <c r="F3620" s="123"/>
      <c r="I3620" s="123"/>
      <c r="J3620" s="123"/>
      <c r="K3620" s="124"/>
      <c r="L3620" s="110"/>
      <c r="M3620" s="110"/>
      <c r="N3620" s="110"/>
      <c r="O3620" s="145"/>
      <c r="P3620" s="110"/>
    </row>
    <row r="3621" spans="2:16" x14ac:dyDescent="0.25">
      <c r="B3621" s="123"/>
      <c r="C3621" s="123"/>
      <c r="D3621" s="123"/>
      <c r="F3621" s="123"/>
      <c r="I3621" s="123"/>
      <c r="J3621" s="123"/>
      <c r="K3621" s="124"/>
      <c r="L3621" s="110"/>
      <c r="M3621" s="110"/>
      <c r="N3621" s="110"/>
      <c r="O3621" s="145"/>
      <c r="P3621" s="110"/>
    </row>
    <row r="3622" spans="2:16" x14ac:dyDescent="0.25">
      <c r="B3622" s="123"/>
      <c r="C3622" s="123"/>
      <c r="D3622" s="123"/>
      <c r="F3622" s="123"/>
      <c r="I3622" s="123"/>
      <c r="J3622" s="123"/>
      <c r="K3622" s="124"/>
      <c r="L3622" s="110"/>
      <c r="M3622" s="110"/>
      <c r="N3622" s="110"/>
      <c r="O3622" s="145"/>
      <c r="P3622" s="110"/>
    </row>
    <row r="3623" spans="2:16" x14ac:dyDescent="0.25">
      <c r="B3623" s="123"/>
      <c r="C3623" s="123"/>
      <c r="D3623" s="123"/>
      <c r="F3623" s="123"/>
      <c r="I3623" s="123"/>
      <c r="J3623" s="123"/>
      <c r="K3623" s="124"/>
      <c r="L3623" s="110"/>
      <c r="M3623" s="110"/>
      <c r="N3623" s="110"/>
      <c r="O3623" s="145"/>
      <c r="P3623" s="110"/>
    </row>
    <row r="3624" spans="2:16" x14ac:dyDescent="0.25">
      <c r="B3624" s="123"/>
      <c r="C3624" s="123"/>
      <c r="D3624" s="123"/>
      <c r="F3624" s="123"/>
      <c r="I3624" s="123"/>
      <c r="J3624" s="123"/>
      <c r="K3624" s="124"/>
      <c r="L3624" s="110"/>
      <c r="M3624" s="110"/>
      <c r="N3624" s="110"/>
      <c r="O3624" s="145"/>
      <c r="P3624" s="110"/>
    </row>
    <row r="3625" spans="2:16" x14ac:dyDescent="0.25">
      <c r="B3625" s="123"/>
      <c r="C3625" s="123"/>
      <c r="D3625" s="123"/>
      <c r="F3625" s="123"/>
      <c r="I3625" s="123"/>
      <c r="J3625" s="123"/>
      <c r="K3625" s="124"/>
      <c r="L3625" s="110"/>
      <c r="M3625" s="110"/>
      <c r="N3625" s="110"/>
      <c r="O3625" s="145"/>
      <c r="P3625" s="110"/>
    </row>
    <row r="3626" spans="2:16" x14ac:dyDescent="0.25">
      <c r="B3626" s="123"/>
      <c r="C3626" s="123"/>
      <c r="D3626" s="123"/>
      <c r="F3626" s="123"/>
      <c r="I3626" s="123"/>
      <c r="J3626" s="123"/>
      <c r="K3626" s="124"/>
      <c r="L3626" s="110"/>
      <c r="M3626" s="110"/>
      <c r="N3626" s="110"/>
      <c r="O3626" s="145"/>
      <c r="P3626" s="110"/>
    </row>
    <row r="3627" spans="2:16" x14ac:dyDescent="0.25">
      <c r="B3627" s="123"/>
      <c r="C3627" s="123"/>
      <c r="D3627" s="123"/>
      <c r="F3627" s="123"/>
      <c r="I3627" s="123"/>
      <c r="J3627" s="123"/>
      <c r="K3627" s="124"/>
      <c r="L3627" s="110"/>
      <c r="M3627" s="110"/>
      <c r="N3627" s="110"/>
      <c r="O3627" s="145"/>
      <c r="P3627" s="110"/>
    </row>
    <row r="3628" spans="2:16" x14ac:dyDescent="0.25">
      <c r="B3628" s="123"/>
      <c r="C3628" s="123"/>
      <c r="D3628" s="123"/>
      <c r="F3628" s="123"/>
      <c r="I3628" s="123"/>
      <c r="J3628" s="123"/>
      <c r="K3628" s="124"/>
      <c r="L3628" s="110"/>
      <c r="M3628" s="110"/>
      <c r="N3628" s="110"/>
      <c r="O3628" s="145"/>
      <c r="P3628" s="110"/>
    </row>
    <row r="3629" spans="2:16" x14ac:dyDescent="0.25">
      <c r="B3629" s="123"/>
      <c r="C3629" s="123"/>
      <c r="D3629" s="123"/>
      <c r="F3629" s="123"/>
      <c r="I3629" s="123"/>
      <c r="J3629" s="123"/>
      <c r="K3629" s="124"/>
      <c r="L3629" s="110"/>
      <c r="M3629" s="110"/>
      <c r="N3629" s="110"/>
      <c r="O3629" s="145"/>
      <c r="P3629" s="110"/>
    </row>
    <row r="3630" spans="2:16" x14ac:dyDescent="0.25">
      <c r="B3630" s="123"/>
      <c r="C3630" s="123"/>
      <c r="D3630" s="123"/>
      <c r="F3630" s="123"/>
      <c r="I3630" s="123"/>
      <c r="J3630" s="123"/>
      <c r="K3630" s="124"/>
      <c r="L3630" s="110"/>
      <c r="M3630" s="110"/>
      <c r="N3630" s="110"/>
      <c r="O3630" s="145"/>
      <c r="P3630" s="110"/>
    </row>
    <row r="3631" spans="2:16" x14ac:dyDescent="0.25">
      <c r="B3631" s="123"/>
      <c r="C3631" s="123"/>
      <c r="D3631" s="123"/>
      <c r="F3631" s="123"/>
      <c r="I3631" s="123"/>
      <c r="J3631" s="123"/>
      <c r="K3631" s="124"/>
      <c r="L3631" s="110"/>
      <c r="M3631" s="110"/>
      <c r="N3631" s="110"/>
      <c r="O3631" s="145"/>
      <c r="P3631" s="110"/>
    </row>
    <row r="3632" spans="2:16" x14ac:dyDescent="0.25">
      <c r="B3632" s="123"/>
      <c r="C3632" s="123"/>
      <c r="D3632" s="123"/>
      <c r="F3632" s="123"/>
      <c r="I3632" s="123"/>
      <c r="J3632" s="123"/>
      <c r="K3632" s="124"/>
      <c r="L3632" s="110"/>
      <c r="M3632" s="110"/>
      <c r="N3632" s="110"/>
      <c r="O3632" s="145"/>
      <c r="P3632" s="110"/>
    </row>
    <row r="3633" spans="2:16" x14ac:dyDescent="0.25">
      <c r="B3633" s="123"/>
      <c r="C3633" s="123"/>
      <c r="D3633" s="123"/>
      <c r="F3633" s="123"/>
      <c r="I3633" s="123"/>
      <c r="J3633" s="123"/>
      <c r="K3633" s="124"/>
      <c r="L3633" s="110"/>
      <c r="M3633" s="110"/>
      <c r="N3633" s="110"/>
      <c r="O3633" s="145"/>
      <c r="P3633" s="110"/>
    </row>
    <row r="3634" spans="2:16" x14ac:dyDescent="0.25">
      <c r="B3634" s="123"/>
      <c r="C3634" s="123"/>
      <c r="D3634" s="123"/>
      <c r="F3634" s="123"/>
      <c r="I3634" s="123"/>
      <c r="J3634" s="123"/>
      <c r="K3634" s="124"/>
      <c r="L3634" s="110"/>
      <c r="M3634" s="110"/>
      <c r="N3634" s="110"/>
      <c r="O3634" s="145"/>
      <c r="P3634" s="110"/>
    </row>
    <row r="3635" spans="2:16" x14ac:dyDescent="0.25">
      <c r="B3635" s="123"/>
      <c r="C3635" s="123"/>
      <c r="D3635" s="123"/>
      <c r="F3635" s="123"/>
      <c r="I3635" s="123"/>
      <c r="J3635" s="123"/>
      <c r="K3635" s="124"/>
      <c r="L3635" s="110"/>
      <c r="M3635" s="110"/>
      <c r="N3635" s="110"/>
      <c r="O3635" s="145"/>
      <c r="P3635" s="110"/>
    </row>
    <row r="3636" spans="2:16" x14ac:dyDescent="0.25">
      <c r="B3636" s="123"/>
      <c r="C3636" s="123"/>
      <c r="D3636" s="123"/>
      <c r="F3636" s="123"/>
      <c r="I3636" s="123"/>
      <c r="J3636" s="123"/>
      <c r="K3636" s="124"/>
      <c r="L3636" s="110"/>
      <c r="M3636" s="110"/>
      <c r="N3636" s="110"/>
      <c r="O3636" s="145"/>
      <c r="P3636" s="110"/>
    </row>
    <row r="3637" spans="2:16" x14ac:dyDescent="0.25">
      <c r="B3637" s="123"/>
      <c r="C3637" s="123"/>
      <c r="D3637" s="123"/>
      <c r="F3637" s="123"/>
      <c r="I3637" s="123"/>
      <c r="J3637" s="123"/>
      <c r="K3637" s="124"/>
      <c r="L3637" s="110"/>
      <c r="M3637" s="110"/>
      <c r="N3637" s="110"/>
      <c r="O3637" s="145"/>
      <c r="P3637" s="110"/>
    </row>
    <row r="3638" spans="2:16" x14ac:dyDescent="0.25">
      <c r="B3638" s="123"/>
      <c r="C3638" s="123"/>
      <c r="D3638" s="123"/>
      <c r="F3638" s="123"/>
      <c r="I3638" s="123"/>
      <c r="J3638" s="123"/>
      <c r="K3638" s="124"/>
      <c r="L3638" s="110"/>
      <c r="M3638" s="110"/>
      <c r="N3638" s="110"/>
      <c r="O3638" s="145"/>
      <c r="P3638" s="110"/>
    </row>
    <row r="3639" spans="2:16" x14ac:dyDescent="0.25">
      <c r="B3639" s="123"/>
      <c r="C3639" s="123"/>
      <c r="D3639" s="123"/>
      <c r="F3639" s="123"/>
      <c r="I3639" s="123"/>
      <c r="J3639" s="123"/>
      <c r="K3639" s="124"/>
      <c r="L3639" s="110"/>
      <c r="M3639" s="110"/>
      <c r="N3639" s="110"/>
      <c r="O3639" s="145"/>
      <c r="P3639" s="110"/>
    </row>
    <row r="3640" spans="2:16" x14ac:dyDescent="0.25">
      <c r="B3640" s="123"/>
      <c r="C3640" s="123"/>
      <c r="D3640" s="123"/>
      <c r="F3640" s="123"/>
      <c r="I3640" s="123"/>
      <c r="J3640" s="123"/>
      <c r="K3640" s="124"/>
      <c r="L3640" s="110"/>
      <c r="M3640" s="110"/>
      <c r="N3640" s="110"/>
      <c r="O3640" s="145"/>
      <c r="P3640" s="110"/>
    </row>
    <row r="3641" spans="2:16" x14ac:dyDescent="0.25">
      <c r="B3641" s="123"/>
      <c r="C3641" s="123"/>
      <c r="D3641" s="123"/>
      <c r="F3641" s="123"/>
      <c r="I3641" s="123"/>
      <c r="J3641" s="123"/>
      <c r="K3641" s="124"/>
      <c r="L3641" s="110"/>
      <c r="M3641" s="110"/>
      <c r="N3641" s="110"/>
      <c r="O3641" s="145"/>
      <c r="P3641" s="110"/>
    </row>
    <row r="3642" spans="2:16" x14ac:dyDescent="0.25">
      <c r="B3642" s="123"/>
      <c r="C3642" s="123"/>
      <c r="D3642" s="123"/>
      <c r="F3642" s="123"/>
      <c r="I3642" s="123"/>
      <c r="J3642" s="123"/>
      <c r="K3642" s="124"/>
      <c r="L3642" s="110"/>
      <c r="M3642" s="110"/>
      <c r="N3642" s="110"/>
      <c r="O3642" s="145"/>
      <c r="P3642" s="110"/>
    </row>
    <row r="3643" spans="2:16" x14ac:dyDescent="0.25">
      <c r="B3643" s="123"/>
      <c r="C3643" s="123"/>
      <c r="D3643" s="123"/>
      <c r="F3643" s="123"/>
      <c r="I3643" s="123"/>
      <c r="J3643" s="123"/>
      <c r="K3643" s="124"/>
      <c r="L3643" s="110"/>
      <c r="M3643" s="110"/>
      <c r="N3643" s="110"/>
      <c r="O3643" s="145"/>
      <c r="P3643" s="110"/>
    </row>
    <row r="3644" spans="2:16" x14ac:dyDescent="0.25">
      <c r="B3644" s="123"/>
      <c r="C3644" s="123"/>
      <c r="D3644" s="123"/>
      <c r="F3644" s="123"/>
      <c r="I3644" s="123"/>
      <c r="J3644" s="123"/>
      <c r="K3644" s="124"/>
      <c r="L3644" s="110"/>
      <c r="M3644" s="110"/>
      <c r="N3644" s="110"/>
      <c r="O3644" s="145"/>
      <c r="P3644" s="110"/>
    </row>
    <row r="3645" spans="2:16" x14ac:dyDescent="0.25">
      <c r="B3645" s="123"/>
      <c r="C3645" s="123"/>
      <c r="D3645" s="123"/>
      <c r="F3645" s="123"/>
      <c r="I3645" s="123"/>
      <c r="J3645" s="123"/>
      <c r="K3645" s="124"/>
      <c r="L3645" s="110"/>
      <c r="M3645" s="110"/>
      <c r="N3645" s="110"/>
      <c r="O3645" s="145"/>
      <c r="P3645" s="110"/>
    </row>
    <row r="3646" spans="2:16" x14ac:dyDescent="0.25">
      <c r="B3646" s="123"/>
      <c r="C3646" s="123"/>
      <c r="D3646" s="123"/>
      <c r="F3646" s="123"/>
      <c r="I3646" s="123"/>
      <c r="J3646" s="123"/>
      <c r="K3646" s="124"/>
      <c r="L3646" s="110"/>
      <c r="M3646" s="110"/>
      <c r="N3646" s="110"/>
      <c r="O3646" s="145"/>
      <c r="P3646" s="110"/>
    </row>
    <row r="3647" spans="2:16" x14ac:dyDescent="0.25">
      <c r="B3647" s="123"/>
      <c r="C3647" s="123"/>
      <c r="D3647" s="123"/>
      <c r="F3647" s="123"/>
      <c r="I3647" s="123"/>
      <c r="J3647" s="123"/>
      <c r="K3647" s="124"/>
      <c r="L3647" s="110"/>
      <c r="M3647" s="110"/>
      <c r="N3647" s="110"/>
      <c r="O3647" s="145"/>
      <c r="P3647" s="110"/>
    </row>
    <row r="3648" spans="2:16" x14ac:dyDescent="0.25">
      <c r="B3648" s="123"/>
      <c r="C3648" s="123"/>
      <c r="D3648" s="123"/>
      <c r="F3648" s="123"/>
      <c r="I3648" s="123"/>
      <c r="J3648" s="123"/>
      <c r="K3648" s="124"/>
      <c r="L3648" s="110"/>
      <c r="M3648" s="110"/>
      <c r="N3648" s="110"/>
      <c r="O3648" s="145"/>
      <c r="P3648" s="110"/>
    </row>
    <row r="3649" spans="2:16" x14ac:dyDescent="0.25">
      <c r="B3649" s="123"/>
      <c r="C3649" s="123"/>
      <c r="D3649" s="123"/>
      <c r="F3649" s="123"/>
      <c r="I3649" s="123"/>
      <c r="J3649" s="123"/>
      <c r="K3649" s="124"/>
      <c r="L3649" s="110"/>
      <c r="M3649" s="110"/>
      <c r="N3649" s="110"/>
      <c r="O3649" s="145"/>
      <c r="P3649" s="110"/>
    </row>
    <row r="3650" spans="2:16" x14ac:dyDescent="0.25">
      <c r="B3650" s="123"/>
      <c r="C3650" s="123"/>
      <c r="D3650" s="123"/>
      <c r="F3650" s="123"/>
      <c r="I3650" s="123"/>
      <c r="J3650" s="123"/>
      <c r="K3650" s="124"/>
      <c r="L3650" s="110"/>
      <c r="M3650" s="110"/>
      <c r="N3650" s="110"/>
      <c r="O3650" s="145"/>
      <c r="P3650" s="110"/>
    </row>
    <row r="3651" spans="2:16" x14ac:dyDescent="0.25">
      <c r="B3651" s="123"/>
      <c r="C3651" s="123"/>
      <c r="D3651" s="123"/>
      <c r="F3651" s="123"/>
      <c r="I3651" s="123"/>
      <c r="J3651" s="123"/>
      <c r="K3651" s="124"/>
      <c r="L3651" s="110"/>
      <c r="M3651" s="110"/>
      <c r="N3651" s="110"/>
      <c r="O3651" s="145"/>
      <c r="P3651" s="110"/>
    </row>
    <row r="3652" spans="2:16" x14ac:dyDescent="0.25">
      <c r="B3652" s="123"/>
      <c r="C3652" s="123"/>
      <c r="D3652" s="123"/>
      <c r="F3652" s="123"/>
      <c r="I3652" s="123"/>
      <c r="J3652" s="123"/>
      <c r="K3652" s="124"/>
      <c r="L3652" s="110"/>
      <c r="M3652" s="110"/>
      <c r="N3652" s="110"/>
      <c r="O3652" s="145"/>
      <c r="P3652" s="110"/>
    </row>
    <row r="3653" spans="2:16" x14ac:dyDescent="0.25">
      <c r="B3653" s="123"/>
      <c r="C3653" s="123"/>
      <c r="D3653" s="123"/>
      <c r="F3653" s="123"/>
      <c r="I3653" s="123"/>
      <c r="J3653" s="123"/>
      <c r="K3653" s="124"/>
      <c r="L3653" s="110"/>
      <c r="M3653" s="110"/>
      <c r="N3653" s="110"/>
      <c r="O3653" s="145"/>
      <c r="P3653" s="110"/>
    </row>
    <row r="3654" spans="2:16" x14ac:dyDescent="0.25">
      <c r="B3654" s="123"/>
      <c r="C3654" s="123"/>
      <c r="D3654" s="123"/>
      <c r="F3654" s="123"/>
      <c r="I3654" s="123"/>
      <c r="J3654" s="123"/>
      <c r="K3654" s="124"/>
      <c r="L3654" s="110"/>
      <c r="M3654" s="110"/>
      <c r="N3654" s="110"/>
      <c r="O3654" s="145"/>
      <c r="P3654" s="110"/>
    </row>
    <row r="3655" spans="2:16" x14ac:dyDescent="0.25">
      <c r="B3655" s="123"/>
      <c r="C3655" s="123"/>
      <c r="D3655" s="123"/>
      <c r="F3655" s="123"/>
      <c r="I3655" s="123"/>
      <c r="J3655" s="123"/>
      <c r="K3655" s="124"/>
      <c r="L3655" s="110"/>
      <c r="M3655" s="110"/>
      <c r="N3655" s="110"/>
      <c r="O3655" s="145"/>
      <c r="P3655" s="110"/>
    </row>
    <row r="3656" spans="2:16" x14ac:dyDescent="0.25">
      <c r="B3656" s="123"/>
      <c r="C3656" s="123"/>
      <c r="D3656" s="123"/>
      <c r="F3656" s="123"/>
      <c r="I3656" s="123"/>
      <c r="J3656" s="123"/>
      <c r="K3656" s="124"/>
      <c r="L3656" s="110"/>
      <c r="M3656" s="110"/>
      <c r="N3656" s="110"/>
      <c r="O3656" s="145"/>
      <c r="P3656" s="110"/>
    </row>
    <row r="3657" spans="2:16" x14ac:dyDescent="0.25">
      <c r="B3657" s="123"/>
      <c r="C3657" s="123"/>
      <c r="D3657" s="123"/>
      <c r="F3657" s="123"/>
      <c r="I3657" s="123"/>
      <c r="J3657" s="123"/>
      <c r="K3657" s="124"/>
      <c r="L3657" s="110"/>
      <c r="M3657" s="110"/>
      <c r="N3657" s="110"/>
      <c r="O3657" s="145"/>
      <c r="P3657" s="110"/>
    </row>
    <row r="3658" spans="2:16" x14ac:dyDescent="0.25">
      <c r="B3658" s="123"/>
      <c r="C3658" s="123"/>
      <c r="D3658" s="123"/>
      <c r="F3658" s="123"/>
      <c r="I3658" s="123"/>
      <c r="J3658" s="123"/>
      <c r="K3658" s="124"/>
      <c r="L3658" s="110"/>
      <c r="M3658" s="110"/>
      <c r="N3658" s="110"/>
      <c r="O3658" s="145"/>
      <c r="P3658" s="110"/>
    </row>
    <row r="3659" spans="2:16" x14ac:dyDescent="0.25">
      <c r="B3659" s="123"/>
      <c r="C3659" s="123"/>
      <c r="D3659" s="123"/>
      <c r="F3659" s="123"/>
      <c r="I3659" s="123"/>
      <c r="J3659" s="123"/>
      <c r="K3659" s="124"/>
      <c r="L3659" s="110"/>
      <c r="M3659" s="110"/>
      <c r="N3659" s="110"/>
      <c r="O3659" s="145"/>
      <c r="P3659" s="110"/>
    </row>
    <row r="3660" spans="2:16" x14ac:dyDescent="0.25">
      <c r="B3660" s="123"/>
      <c r="C3660" s="123"/>
      <c r="D3660" s="123"/>
      <c r="F3660" s="123"/>
      <c r="I3660" s="123"/>
      <c r="J3660" s="123"/>
      <c r="K3660" s="124"/>
      <c r="L3660" s="110"/>
      <c r="M3660" s="110"/>
      <c r="N3660" s="110"/>
      <c r="O3660" s="145"/>
      <c r="P3660" s="110"/>
    </row>
    <row r="3661" spans="2:16" x14ac:dyDescent="0.25">
      <c r="B3661" s="123"/>
      <c r="C3661" s="123"/>
      <c r="D3661" s="123"/>
      <c r="F3661" s="123"/>
      <c r="I3661" s="123"/>
      <c r="J3661" s="123"/>
      <c r="K3661" s="124"/>
      <c r="L3661" s="110"/>
      <c r="M3661" s="110"/>
      <c r="N3661" s="110"/>
      <c r="O3661" s="145"/>
      <c r="P3661" s="110"/>
    </row>
    <row r="3662" spans="2:16" x14ac:dyDescent="0.25">
      <c r="B3662" s="123"/>
      <c r="C3662" s="123"/>
      <c r="D3662" s="123"/>
      <c r="F3662" s="123"/>
      <c r="I3662" s="123"/>
      <c r="J3662" s="123"/>
      <c r="K3662" s="124"/>
      <c r="L3662" s="110"/>
      <c r="M3662" s="110"/>
      <c r="N3662" s="110"/>
      <c r="O3662" s="145"/>
      <c r="P3662" s="110"/>
    </row>
    <row r="3663" spans="2:16" x14ac:dyDescent="0.25">
      <c r="B3663" s="123"/>
      <c r="C3663" s="123"/>
      <c r="D3663" s="123"/>
      <c r="F3663" s="123"/>
      <c r="I3663" s="123"/>
      <c r="J3663" s="123"/>
      <c r="K3663" s="124"/>
      <c r="L3663" s="110"/>
      <c r="M3663" s="110"/>
      <c r="N3663" s="110"/>
      <c r="O3663" s="145"/>
      <c r="P3663" s="110"/>
    </row>
    <row r="3664" spans="2:16" x14ac:dyDescent="0.25">
      <c r="B3664" s="123"/>
      <c r="C3664" s="123"/>
      <c r="D3664" s="123"/>
      <c r="F3664" s="123"/>
      <c r="I3664" s="123"/>
      <c r="J3664" s="123"/>
      <c r="K3664" s="124"/>
      <c r="L3664" s="110"/>
      <c r="M3664" s="110"/>
      <c r="N3664" s="110"/>
      <c r="O3664" s="145"/>
      <c r="P3664" s="110"/>
    </row>
    <row r="3665" spans="2:16" x14ac:dyDescent="0.25">
      <c r="B3665" s="123"/>
      <c r="C3665" s="123"/>
      <c r="D3665" s="123"/>
      <c r="F3665" s="123"/>
      <c r="I3665" s="123"/>
      <c r="J3665" s="123"/>
      <c r="K3665" s="124"/>
      <c r="L3665" s="110"/>
      <c r="M3665" s="110"/>
      <c r="N3665" s="110"/>
      <c r="O3665" s="145"/>
      <c r="P3665" s="110"/>
    </row>
    <row r="3666" spans="2:16" x14ac:dyDescent="0.25">
      <c r="B3666" s="123"/>
      <c r="C3666" s="123"/>
      <c r="D3666" s="123"/>
      <c r="F3666" s="123"/>
      <c r="I3666" s="123"/>
      <c r="J3666" s="123"/>
      <c r="K3666" s="124"/>
      <c r="L3666" s="110"/>
      <c r="M3666" s="110"/>
      <c r="N3666" s="110"/>
      <c r="O3666" s="145"/>
      <c r="P3666" s="110"/>
    </row>
    <row r="3667" spans="2:16" x14ac:dyDescent="0.25">
      <c r="B3667" s="123"/>
      <c r="C3667" s="123"/>
      <c r="D3667" s="123"/>
      <c r="F3667" s="123"/>
      <c r="I3667" s="123"/>
      <c r="J3667" s="123"/>
      <c r="K3667" s="124"/>
      <c r="L3667" s="110"/>
      <c r="M3667" s="110"/>
      <c r="N3667" s="110"/>
      <c r="O3667" s="145"/>
      <c r="P3667" s="110"/>
    </row>
    <row r="3668" spans="2:16" x14ac:dyDescent="0.25">
      <c r="B3668" s="123"/>
      <c r="C3668" s="123"/>
      <c r="D3668" s="123"/>
      <c r="F3668" s="123"/>
      <c r="I3668" s="123"/>
      <c r="J3668" s="123"/>
      <c r="K3668" s="124"/>
      <c r="L3668" s="110"/>
      <c r="M3668" s="110"/>
      <c r="N3668" s="110"/>
      <c r="O3668" s="145"/>
      <c r="P3668" s="110"/>
    </row>
    <row r="3669" spans="2:16" x14ac:dyDescent="0.25">
      <c r="B3669" s="123"/>
      <c r="C3669" s="123"/>
      <c r="D3669" s="123"/>
      <c r="F3669" s="123"/>
      <c r="I3669" s="123"/>
      <c r="J3669" s="123"/>
      <c r="K3669" s="124"/>
      <c r="L3669" s="110"/>
      <c r="M3669" s="110"/>
      <c r="N3669" s="110"/>
      <c r="O3669" s="145"/>
      <c r="P3669" s="110"/>
    </row>
    <row r="3670" spans="2:16" x14ac:dyDescent="0.25">
      <c r="B3670" s="123"/>
      <c r="C3670" s="123"/>
      <c r="D3670" s="123"/>
      <c r="F3670" s="123"/>
      <c r="I3670" s="123"/>
      <c r="J3670" s="123"/>
      <c r="K3670" s="124"/>
      <c r="L3670" s="110"/>
      <c r="M3670" s="110"/>
      <c r="N3670" s="110"/>
      <c r="O3670" s="145"/>
      <c r="P3670" s="110"/>
    </row>
    <row r="3671" spans="2:16" x14ac:dyDescent="0.25">
      <c r="B3671" s="123"/>
      <c r="C3671" s="123"/>
      <c r="D3671" s="123"/>
      <c r="F3671" s="123"/>
      <c r="I3671" s="123"/>
      <c r="J3671" s="123"/>
      <c r="K3671" s="124"/>
      <c r="L3671" s="110"/>
      <c r="M3671" s="110"/>
      <c r="N3671" s="110"/>
      <c r="O3671" s="145"/>
      <c r="P3671" s="110"/>
    </row>
    <row r="3672" spans="2:16" x14ac:dyDescent="0.25">
      <c r="B3672" s="123"/>
      <c r="C3672" s="123"/>
      <c r="D3672" s="123"/>
      <c r="F3672" s="123"/>
      <c r="I3672" s="123"/>
      <c r="J3672" s="123"/>
      <c r="K3672" s="124"/>
      <c r="L3672" s="110"/>
      <c r="M3672" s="110"/>
      <c r="N3672" s="110"/>
      <c r="O3672" s="145"/>
      <c r="P3672" s="110"/>
    </row>
    <row r="3673" spans="2:16" x14ac:dyDescent="0.25">
      <c r="B3673" s="123"/>
      <c r="C3673" s="123"/>
      <c r="D3673" s="123"/>
      <c r="F3673" s="123"/>
      <c r="I3673" s="123"/>
      <c r="J3673" s="123"/>
      <c r="K3673" s="124"/>
      <c r="L3673" s="110"/>
      <c r="M3673" s="110"/>
      <c r="N3673" s="110"/>
      <c r="O3673" s="145"/>
      <c r="P3673" s="110"/>
    </row>
    <row r="3674" spans="2:16" x14ac:dyDescent="0.25">
      <c r="B3674" s="123"/>
      <c r="C3674" s="123"/>
      <c r="D3674" s="123"/>
      <c r="F3674" s="123"/>
      <c r="I3674" s="123"/>
      <c r="J3674" s="123"/>
      <c r="K3674" s="124"/>
      <c r="L3674" s="110"/>
      <c r="M3674" s="110"/>
      <c r="N3674" s="110"/>
      <c r="O3674" s="145"/>
      <c r="P3674" s="110"/>
    </row>
    <row r="3675" spans="2:16" x14ac:dyDescent="0.25">
      <c r="B3675" s="123"/>
      <c r="C3675" s="123"/>
      <c r="D3675" s="123"/>
      <c r="F3675" s="123"/>
      <c r="I3675" s="123"/>
      <c r="J3675" s="123"/>
      <c r="K3675" s="124"/>
      <c r="L3675" s="110"/>
      <c r="M3675" s="110"/>
      <c r="N3675" s="110"/>
      <c r="O3675" s="145"/>
      <c r="P3675" s="110"/>
    </row>
    <row r="3676" spans="2:16" x14ac:dyDescent="0.25">
      <c r="B3676" s="123"/>
      <c r="C3676" s="123"/>
      <c r="D3676" s="123"/>
      <c r="F3676" s="123"/>
      <c r="I3676" s="123"/>
      <c r="J3676" s="123"/>
      <c r="K3676" s="124"/>
      <c r="L3676" s="110"/>
      <c r="M3676" s="110"/>
      <c r="N3676" s="110"/>
      <c r="O3676" s="145"/>
      <c r="P3676" s="110"/>
    </row>
    <row r="3677" spans="2:16" x14ac:dyDescent="0.25">
      <c r="B3677" s="123"/>
      <c r="C3677" s="123"/>
      <c r="D3677" s="123"/>
      <c r="F3677" s="123"/>
      <c r="I3677" s="123"/>
      <c r="J3677" s="123"/>
      <c r="K3677" s="124"/>
      <c r="L3677" s="110"/>
      <c r="M3677" s="110"/>
      <c r="N3677" s="110"/>
      <c r="O3677" s="145"/>
      <c r="P3677" s="110"/>
    </row>
    <row r="3678" spans="2:16" x14ac:dyDescent="0.25">
      <c r="B3678" s="123"/>
      <c r="C3678" s="123"/>
      <c r="D3678" s="123"/>
      <c r="F3678" s="123"/>
      <c r="I3678" s="123"/>
      <c r="J3678" s="123"/>
      <c r="K3678" s="124"/>
      <c r="L3678" s="110"/>
      <c r="M3678" s="110"/>
      <c r="N3678" s="110"/>
      <c r="O3678" s="145"/>
      <c r="P3678" s="110"/>
    </row>
    <row r="3679" spans="2:16" x14ac:dyDescent="0.25">
      <c r="B3679" s="123"/>
      <c r="C3679" s="123"/>
      <c r="D3679" s="123"/>
      <c r="F3679" s="123"/>
      <c r="I3679" s="123"/>
      <c r="J3679" s="123"/>
      <c r="K3679" s="124"/>
      <c r="L3679" s="110"/>
      <c r="M3679" s="110"/>
      <c r="N3679" s="110"/>
      <c r="O3679" s="145"/>
      <c r="P3679" s="110"/>
    </row>
    <row r="3680" spans="2:16" x14ac:dyDescent="0.25">
      <c r="B3680" s="123"/>
      <c r="C3680" s="123"/>
      <c r="D3680" s="123"/>
      <c r="F3680" s="123"/>
      <c r="I3680" s="123"/>
      <c r="J3680" s="123"/>
      <c r="K3680" s="124"/>
      <c r="L3680" s="110"/>
      <c r="M3680" s="110"/>
      <c r="N3680" s="110"/>
      <c r="O3680" s="145"/>
      <c r="P3680" s="110"/>
    </row>
    <row r="3681" spans="2:16" x14ac:dyDescent="0.25">
      <c r="B3681" s="123"/>
      <c r="C3681" s="123"/>
      <c r="D3681" s="123"/>
      <c r="F3681" s="123"/>
      <c r="I3681" s="123"/>
      <c r="J3681" s="123"/>
      <c r="K3681" s="124"/>
      <c r="L3681" s="110"/>
      <c r="M3681" s="110"/>
      <c r="N3681" s="110"/>
      <c r="O3681" s="145"/>
      <c r="P3681" s="110"/>
    </row>
    <row r="3682" spans="2:16" x14ac:dyDescent="0.25">
      <c r="B3682" s="123"/>
      <c r="C3682" s="123"/>
      <c r="D3682" s="123"/>
      <c r="F3682" s="123"/>
      <c r="I3682" s="123"/>
      <c r="J3682" s="123"/>
      <c r="K3682" s="124"/>
      <c r="L3682" s="110"/>
      <c r="M3682" s="110"/>
      <c r="N3682" s="110"/>
      <c r="O3682" s="145"/>
      <c r="P3682" s="110"/>
    </row>
    <row r="3683" spans="2:16" x14ac:dyDescent="0.25">
      <c r="B3683" s="123"/>
      <c r="C3683" s="123"/>
      <c r="D3683" s="123"/>
      <c r="F3683" s="123"/>
      <c r="I3683" s="123"/>
      <c r="J3683" s="123"/>
      <c r="K3683" s="124"/>
      <c r="L3683" s="110"/>
      <c r="M3683" s="110"/>
      <c r="N3683" s="110"/>
      <c r="O3683" s="145"/>
      <c r="P3683" s="110"/>
    </row>
    <row r="3684" spans="2:16" x14ac:dyDescent="0.25">
      <c r="B3684" s="123"/>
      <c r="C3684" s="123"/>
      <c r="D3684" s="123"/>
      <c r="F3684" s="123"/>
      <c r="I3684" s="123"/>
      <c r="J3684" s="123"/>
      <c r="K3684" s="124"/>
      <c r="L3684" s="110"/>
      <c r="M3684" s="110"/>
      <c r="N3684" s="110"/>
      <c r="O3684" s="145"/>
      <c r="P3684" s="110"/>
    </row>
    <row r="3685" spans="2:16" x14ac:dyDescent="0.25">
      <c r="B3685" s="123"/>
      <c r="C3685" s="123"/>
      <c r="D3685" s="123"/>
      <c r="F3685" s="123"/>
      <c r="I3685" s="123"/>
      <c r="J3685" s="123"/>
      <c r="K3685" s="124"/>
      <c r="L3685" s="110"/>
      <c r="M3685" s="110"/>
      <c r="N3685" s="110"/>
      <c r="O3685" s="145"/>
      <c r="P3685" s="110"/>
    </row>
    <row r="3686" spans="2:16" x14ac:dyDescent="0.25">
      <c r="B3686" s="123"/>
      <c r="C3686" s="123"/>
      <c r="D3686" s="123"/>
      <c r="F3686" s="123"/>
      <c r="I3686" s="123"/>
      <c r="J3686" s="123"/>
      <c r="K3686" s="124"/>
      <c r="L3686" s="110"/>
      <c r="M3686" s="110"/>
      <c r="N3686" s="110"/>
      <c r="O3686" s="145"/>
      <c r="P3686" s="110"/>
    </row>
    <row r="3687" spans="2:16" x14ac:dyDescent="0.25">
      <c r="B3687" s="123"/>
      <c r="C3687" s="123"/>
      <c r="D3687" s="123"/>
      <c r="F3687" s="123"/>
      <c r="I3687" s="123"/>
      <c r="J3687" s="123"/>
      <c r="K3687" s="124"/>
      <c r="L3687" s="110"/>
      <c r="M3687" s="110"/>
      <c r="N3687" s="110"/>
      <c r="O3687" s="145"/>
      <c r="P3687" s="110"/>
    </row>
    <row r="3688" spans="2:16" x14ac:dyDescent="0.25">
      <c r="B3688" s="123"/>
      <c r="C3688" s="123"/>
      <c r="D3688" s="123"/>
      <c r="F3688" s="123"/>
      <c r="I3688" s="123"/>
      <c r="J3688" s="123"/>
      <c r="K3688" s="124"/>
      <c r="L3688" s="110"/>
      <c r="M3688" s="110"/>
      <c r="N3688" s="110"/>
      <c r="O3688" s="145"/>
      <c r="P3688" s="110"/>
    </row>
    <row r="3689" spans="2:16" x14ac:dyDescent="0.25">
      <c r="B3689" s="123"/>
      <c r="C3689" s="123"/>
      <c r="D3689" s="123"/>
      <c r="F3689" s="123"/>
      <c r="I3689" s="123"/>
      <c r="J3689" s="123"/>
      <c r="K3689" s="124"/>
      <c r="L3689" s="110"/>
      <c r="M3689" s="110"/>
      <c r="N3689" s="110"/>
      <c r="O3689" s="145"/>
      <c r="P3689" s="110"/>
    </row>
    <row r="3690" spans="2:16" x14ac:dyDescent="0.25">
      <c r="B3690" s="123"/>
      <c r="C3690" s="123"/>
      <c r="D3690" s="123"/>
      <c r="F3690" s="123"/>
      <c r="I3690" s="123"/>
      <c r="J3690" s="123"/>
      <c r="K3690" s="124"/>
      <c r="L3690" s="110"/>
      <c r="M3690" s="110"/>
      <c r="N3690" s="110"/>
      <c r="O3690" s="145"/>
      <c r="P3690" s="110"/>
    </row>
    <row r="3691" spans="2:16" x14ac:dyDescent="0.25">
      <c r="B3691" s="123"/>
      <c r="C3691" s="123"/>
      <c r="D3691" s="123"/>
      <c r="F3691" s="123"/>
      <c r="I3691" s="123"/>
      <c r="J3691" s="123"/>
      <c r="K3691" s="124"/>
      <c r="L3691" s="110"/>
      <c r="M3691" s="110"/>
      <c r="N3691" s="110"/>
      <c r="O3691" s="145"/>
      <c r="P3691" s="110"/>
    </row>
    <row r="3692" spans="2:16" x14ac:dyDescent="0.25">
      <c r="B3692" s="123"/>
      <c r="C3692" s="123"/>
      <c r="D3692" s="123"/>
      <c r="F3692" s="123"/>
      <c r="I3692" s="123"/>
      <c r="J3692" s="123"/>
      <c r="K3692" s="124"/>
      <c r="L3692" s="110"/>
      <c r="M3692" s="110"/>
      <c r="N3692" s="110"/>
      <c r="O3692" s="145"/>
      <c r="P3692" s="110"/>
    </row>
    <row r="3693" spans="2:16" x14ac:dyDescent="0.25">
      <c r="B3693" s="123"/>
      <c r="C3693" s="123"/>
      <c r="D3693" s="123"/>
      <c r="F3693" s="123"/>
      <c r="I3693" s="123"/>
      <c r="J3693" s="123"/>
      <c r="K3693" s="124"/>
      <c r="L3693" s="110"/>
      <c r="M3693" s="110"/>
      <c r="N3693" s="110"/>
      <c r="O3693" s="145"/>
      <c r="P3693" s="110"/>
    </row>
    <row r="3694" spans="2:16" x14ac:dyDescent="0.25">
      <c r="B3694" s="123"/>
      <c r="C3694" s="123"/>
      <c r="D3694" s="123"/>
      <c r="F3694" s="123"/>
      <c r="I3694" s="123"/>
      <c r="J3694" s="123"/>
      <c r="K3694" s="124"/>
      <c r="L3694" s="110"/>
      <c r="M3694" s="110"/>
      <c r="N3694" s="110"/>
      <c r="O3694" s="145"/>
      <c r="P3694" s="110"/>
    </row>
    <row r="3695" spans="2:16" x14ac:dyDescent="0.25">
      <c r="B3695" s="123"/>
      <c r="C3695" s="123"/>
      <c r="D3695" s="123"/>
      <c r="F3695" s="123"/>
      <c r="I3695" s="123"/>
      <c r="J3695" s="123"/>
      <c r="K3695" s="124"/>
      <c r="L3695" s="110"/>
      <c r="M3695" s="110"/>
      <c r="N3695" s="110"/>
      <c r="O3695" s="145"/>
      <c r="P3695" s="110"/>
    </row>
    <row r="3696" spans="2:16" x14ac:dyDescent="0.25">
      <c r="B3696" s="123"/>
      <c r="C3696" s="123"/>
      <c r="D3696" s="123"/>
      <c r="F3696" s="123"/>
      <c r="I3696" s="123"/>
      <c r="J3696" s="123"/>
      <c r="K3696" s="124"/>
      <c r="L3696" s="110"/>
      <c r="M3696" s="110"/>
      <c r="N3696" s="110"/>
      <c r="O3696" s="145"/>
      <c r="P3696" s="110"/>
    </row>
    <row r="3697" spans="2:16" x14ac:dyDescent="0.25">
      <c r="B3697" s="123"/>
      <c r="C3697" s="123"/>
      <c r="D3697" s="123"/>
      <c r="F3697" s="123"/>
      <c r="I3697" s="123"/>
      <c r="J3697" s="123"/>
      <c r="K3697" s="124"/>
      <c r="L3697" s="110"/>
      <c r="M3697" s="110"/>
      <c r="N3697" s="110"/>
      <c r="O3697" s="145"/>
      <c r="P3697" s="110"/>
    </row>
    <row r="3698" spans="2:16" x14ac:dyDescent="0.25">
      <c r="B3698" s="123"/>
      <c r="C3698" s="123"/>
      <c r="D3698" s="123"/>
      <c r="F3698" s="123"/>
      <c r="I3698" s="123"/>
      <c r="J3698" s="123"/>
      <c r="K3698" s="124"/>
      <c r="L3698" s="110"/>
      <c r="M3698" s="110"/>
      <c r="N3698" s="110"/>
      <c r="O3698" s="145"/>
      <c r="P3698" s="110"/>
    </row>
    <row r="3699" spans="2:16" x14ac:dyDescent="0.25">
      <c r="B3699" s="123"/>
      <c r="C3699" s="123"/>
      <c r="D3699" s="123"/>
      <c r="F3699" s="123"/>
      <c r="I3699" s="123"/>
      <c r="J3699" s="123"/>
      <c r="K3699" s="124"/>
      <c r="L3699" s="110"/>
      <c r="M3699" s="110"/>
      <c r="N3699" s="110"/>
      <c r="O3699" s="145"/>
      <c r="P3699" s="110"/>
    </row>
    <row r="3700" spans="2:16" x14ac:dyDescent="0.25">
      <c r="B3700" s="123"/>
      <c r="C3700" s="123"/>
      <c r="D3700" s="123"/>
      <c r="F3700" s="123"/>
      <c r="I3700" s="123"/>
      <c r="J3700" s="123"/>
      <c r="K3700" s="124"/>
      <c r="L3700" s="110"/>
      <c r="M3700" s="110"/>
      <c r="N3700" s="110"/>
      <c r="O3700" s="145"/>
      <c r="P3700" s="110"/>
    </row>
    <row r="3701" spans="2:16" x14ac:dyDescent="0.25">
      <c r="B3701" s="123"/>
      <c r="C3701" s="123"/>
      <c r="D3701" s="123"/>
      <c r="F3701" s="123"/>
      <c r="I3701" s="123"/>
      <c r="J3701" s="123"/>
      <c r="K3701" s="124"/>
      <c r="L3701" s="110"/>
      <c r="M3701" s="110"/>
      <c r="N3701" s="110"/>
      <c r="O3701" s="145"/>
      <c r="P3701" s="110"/>
    </row>
    <row r="3702" spans="2:16" x14ac:dyDescent="0.25">
      <c r="B3702" s="123"/>
      <c r="C3702" s="123"/>
      <c r="D3702" s="123"/>
      <c r="F3702" s="123"/>
      <c r="I3702" s="123"/>
      <c r="J3702" s="123"/>
      <c r="K3702" s="124"/>
      <c r="L3702" s="110"/>
      <c r="M3702" s="110"/>
      <c r="N3702" s="110"/>
      <c r="O3702" s="145"/>
      <c r="P3702" s="110"/>
    </row>
    <row r="3703" spans="2:16" x14ac:dyDescent="0.25">
      <c r="B3703" s="123"/>
      <c r="C3703" s="123"/>
      <c r="D3703" s="123"/>
      <c r="F3703" s="123"/>
      <c r="I3703" s="123"/>
      <c r="J3703" s="123"/>
      <c r="K3703" s="124"/>
      <c r="L3703" s="110"/>
      <c r="M3703" s="110"/>
      <c r="N3703" s="110"/>
      <c r="O3703" s="145"/>
      <c r="P3703" s="110"/>
    </row>
    <row r="3704" spans="2:16" x14ac:dyDescent="0.25">
      <c r="B3704" s="123"/>
      <c r="C3704" s="123"/>
      <c r="D3704" s="123"/>
      <c r="F3704" s="123"/>
      <c r="I3704" s="123"/>
      <c r="J3704" s="123"/>
      <c r="K3704" s="124"/>
      <c r="L3704" s="110"/>
      <c r="M3704" s="110"/>
      <c r="N3704" s="110"/>
      <c r="O3704" s="145"/>
      <c r="P3704" s="110"/>
    </row>
    <row r="3705" spans="2:16" x14ac:dyDescent="0.25">
      <c r="B3705" s="123"/>
      <c r="C3705" s="123"/>
      <c r="D3705" s="123"/>
      <c r="F3705" s="123"/>
      <c r="I3705" s="123"/>
      <c r="J3705" s="123"/>
      <c r="K3705" s="124"/>
      <c r="L3705" s="110"/>
      <c r="M3705" s="110"/>
      <c r="N3705" s="110"/>
      <c r="O3705" s="145"/>
      <c r="P3705" s="110"/>
    </row>
    <row r="3706" spans="2:16" x14ac:dyDescent="0.25">
      <c r="B3706" s="123"/>
      <c r="C3706" s="123"/>
      <c r="D3706" s="123"/>
      <c r="F3706" s="123"/>
      <c r="I3706" s="123"/>
      <c r="J3706" s="123"/>
      <c r="K3706" s="124"/>
      <c r="L3706" s="110"/>
      <c r="M3706" s="110"/>
      <c r="N3706" s="110"/>
      <c r="O3706" s="145"/>
      <c r="P3706" s="110"/>
    </row>
    <row r="3707" spans="2:16" x14ac:dyDescent="0.25">
      <c r="B3707" s="123"/>
      <c r="C3707" s="123"/>
      <c r="D3707" s="123"/>
      <c r="F3707" s="123"/>
      <c r="I3707" s="123"/>
      <c r="J3707" s="123"/>
      <c r="K3707" s="124"/>
      <c r="L3707" s="110"/>
      <c r="M3707" s="110"/>
      <c r="N3707" s="110"/>
      <c r="O3707" s="145"/>
      <c r="P3707" s="110"/>
    </row>
    <row r="3708" spans="2:16" x14ac:dyDescent="0.25">
      <c r="B3708" s="123"/>
      <c r="C3708" s="123"/>
      <c r="D3708" s="123"/>
      <c r="F3708" s="123"/>
      <c r="I3708" s="123"/>
      <c r="J3708" s="123"/>
      <c r="K3708" s="124"/>
      <c r="L3708" s="110"/>
      <c r="M3708" s="110"/>
      <c r="N3708" s="110"/>
      <c r="O3708" s="145"/>
      <c r="P3708" s="110"/>
    </row>
    <row r="3709" spans="2:16" x14ac:dyDescent="0.25">
      <c r="B3709" s="123"/>
      <c r="C3709" s="123"/>
      <c r="D3709" s="123"/>
      <c r="F3709" s="123"/>
      <c r="I3709" s="123"/>
      <c r="J3709" s="123"/>
      <c r="K3709" s="124"/>
      <c r="L3709" s="110"/>
      <c r="M3709" s="110"/>
      <c r="N3709" s="110"/>
      <c r="O3709" s="145"/>
      <c r="P3709" s="110"/>
    </row>
    <row r="3710" spans="2:16" x14ac:dyDescent="0.25">
      <c r="B3710" s="123"/>
      <c r="C3710" s="123"/>
      <c r="D3710" s="123"/>
      <c r="F3710" s="123"/>
      <c r="I3710" s="123"/>
      <c r="J3710" s="123"/>
      <c r="K3710" s="124"/>
      <c r="L3710" s="110"/>
      <c r="M3710" s="110"/>
      <c r="N3710" s="110"/>
      <c r="O3710" s="145"/>
      <c r="P3710" s="110"/>
    </row>
    <row r="3711" spans="2:16" x14ac:dyDescent="0.25">
      <c r="B3711" s="123"/>
      <c r="C3711" s="123"/>
      <c r="D3711" s="123"/>
      <c r="F3711" s="123"/>
      <c r="I3711" s="123"/>
      <c r="J3711" s="123"/>
      <c r="K3711" s="124"/>
      <c r="L3711" s="110"/>
      <c r="M3711" s="110"/>
      <c r="N3711" s="110"/>
      <c r="O3711" s="145"/>
      <c r="P3711" s="110"/>
    </row>
    <row r="3712" spans="2:16" x14ac:dyDescent="0.25">
      <c r="B3712" s="123"/>
      <c r="C3712" s="123"/>
      <c r="D3712" s="123"/>
      <c r="F3712" s="123"/>
      <c r="I3712" s="123"/>
      <c r="J3712" s="123"/>
      <c r="K3712" s="124"/>
      <c r="L3712" s="110"/>
      <c r="M3712" s="110"/>
      <c r="N3712" s="110"/>
      <c r="O3712" s="145"/>
      <c r="P3712" s="110"/>
    </row>
    <row r="3713" spans="2:16" x14ac:dyDescent="0.25">
      <c r="B3713" s="123"/>
      <c r="C3713" s="123"/>
      <c r="D3713" s="123"/>
      <c r="F3713" s="123"/>
      <c r="I3713" s="123"/>
      <c r="J3713" s="123"/>
      <c r="K3713" s="124"/>
      <c r="L3713" s="110"/>
      <c r="M3713" s="110"/>
      <c r="N3713" s="110"/>
      <c r="O3713" s="145"/>
      <c r="P3713" s="110"/>
    </row>
    <row r="3714" spans="2:16" x14ac:dyDescent="0.25">
      <c r="B3714" s="123"/>
      <c r="C3714" s="123"/>
      <c r="D3714" s="123"/>
      <c r="F3714" s="123"/>
      <c r="I3714" s="123"/>
      <c r="J3714" s="123"/>
      <c r="K3714" s="124"/>
      <c r="L3714" s="110"/>
      <c r="M3714" s="110"/>
      <c r="N3714" s="110"/>
      <c r="O3714" s="145"/>
      <c r="P3714" s="110"/>
    </row>
    <row r="3715" spans="2:16" x14ac:dyDescent="0.25">
      <c r="B3715" s="123"/>
      <c r="C3715" s="123"/>
      <c r="D3715" s="123"/>
      <c r="F3715" s="123"/>
      <c r="I3715" s="123"/>
      <c r="J3715" s="123"/>
      <c r="K3715" s="124"/>
      <c r="L3715" s="110"/>
      <c r="M3715" s="110"/>
      <c r="N3715" s="110"/>
      <c r="O3715" s="145"/>
      <c r="P3715" s="110"/>
    </row>
    <row r="3716" spans="2:16" x14ac:dyDescent="0.25">
      <c r="B3716" s="123"/>
      <c r="C3716" s="123"/>
      <c r="D3716" s="123"/>
      <c r="F3716" s="123"/>
      <c r="I3716" s="123"/>
      <c r="J3716" s="123"/>
      <c r="K3716" s="124"/>
      <c r="L3716" s="110"/>
      <c r="M3716" s="110"/>
      <c r="N3716" s="110"/>
      <c r="O3716" s="145"/>
      <c r="P3716" s="110"/>
    </row>
    <row r="3717" spans="2:16" x14ac:dyDescent="0.25">
      <c r="B3717" s="123"/>
      <c r="C3717" s="123"/>
      <c r="D3717" s="123"/>
      <c r="F3717" s="123"/>
      <c r="I3717" s="123"/>
      <c r="J3717" s="123"/>
      <c r="K3717" s="124"/>
      <c r="L3717" s="110"/>
      <c r="M3717" s="110"/>
      <c r="N3717" s="110"/>
      <c r="O3717" s="145"/>
      <c r="P3717" s="110"/>
    </row>
    <row r="3718" spans="2:16" x14ac:dyDescent="0.25">
      <c r="B3718" s="123"/>
      <c r="C3718" s="123"/>
      <c r="D3718" s="123"/>
      <c r="F3718" s="123"/>
      <c r="I3718" s="123"/>
      <c r="J3718" s="123"/>
      <c r="K3718" s="124"/>
      <c r="L3718" s="110"/>
      <c r="M3718" s="110"/>
      <c r="N3718" s="110"/>
      <c r="O3718" s="145"/>
      <c r="P3718" s="110"/>
    </row>
    <row r="3719" spans="2:16" x14ac:dyDescent="0.25">
      <c r="B3719" s="123"/>
      <c r="C3719" s="123"/>
      <c r="D3719" s="123"/>
      <c r="F3719" s="123"/>
      <c r="I3719" s="123"/>
      <c r="J3719" s="123"/>
      <c r="K3719" s="124"/>
      <c r="L3719" s="110"/>
      <c r="M3719" s="110"/>
      <c r="N3719" s="110"/>
      <c r="O3719" s="145"/>
      <c r="P3719" s="110"/>
    </row>
    <row r="3720" spans="2:16" x14ac:dyDescent="0.25">
      <c r="B3720" s="123"/>
      <c r="C3720" s="123"/>
      <c r="D3720" s="123"/>
      <c r="F3720" s="123"/>
      <c r="I3720" s="123"/>
      <c r="J3720" s="123"/>
      <c r="K3720" s="124"/>
      <c r="L3720" s="110"/>
      <c r="M3720" s="110"/>
      <c r="N3720" s="110"/>
      <c r="O3720" s="145"/>
      <c r="P3720" s="110"/>
    </row>
    <row r="3721" spans="2:16" x14ac:dyDescent="0.25">
      <c r="B3721" s="123"/>
      <c r="C3721" s="123"/>
      <c r="D3721" s="123"/>
      <c r="F3721" s="123"/>
      <c r="I3721" s="123"/>
      <c r="J3721" s="123"/>
      <c r="K3721" s="124"/>
      <c r="L3721" s="110"/>
      <c r="M3721" s="110"/>
      <c r="N3721" s="110"/>
      <c r="O3721" s="145"/>
      <c r="P3721" s="110"/>
    </row>
    <row r="3722" spans="2:16" x14ac:dyDescent="0.25">
      <c r="B3722" s="123"/>
      <c r="C3722" s="123"/>
      <c r="D3722" s="123"/>
      <c r="F3722" s="123"/>
      <c r="I3722" s="123"/>
      <c r="J3722" s="123"/>
      <c r="K3722" s="124"/>
      <c r="L3722" s="110"/>
      <c r="M3722" s="110"/>
      <c r="N3722" s="110"/>
      <c r="O3722" s="145"/>
      <c r="P3722" s="110"/>
    </row>
    <row r="3723" spans="2:16" x14ac:dyDescent="0.25">
      <c r="B3723" s="123"/>
      <c r="C3723" s="123"/>
      <c r="D3723" s="123"/>
      <c r="F3723" s="123"/>
      <c r="I3723" s="123"/>
      <c r="J3723" s="123"/>
      <c r="K3723" s="124"/>
      <c r="L3723" s="110"/>
      <c r="M3723" s="110"/>
      <c r="N3723" s="110"/>
      <c r="O3723" s="145"/>
      <c r="P3723" s="110"/>
    </row>
    <row r="3724" spans="2:16" x14ac:dyDescent="0.25">
      <c r="B3724" s="123"/>
      <c r="C3724" s="123"/>
      <c r="D3724" s="123"/>
      <c r="F3724" s="123"/>
      <c r="I3724" s="123"/>
      <c r="J3724" s="123"/>
      <c r="K3724" s="124"/>
      <c r="L3724" s="110"/>
      <c r="M3724" s="110"/>
      <c r="N3724" s="110"/>
      <c r="O3724" s="145"/>
      <c r="P3724" s="110"/>
    </row>
    <row r="3725" spans="2:16" x14ac:dyDescent="0.25">
      <c r="B3725" s="123"/>
      <c r="C3725" s="123"/>
      <c r="D3725" s="123"/>
      <c r="F3725" s="123"/>
      <c r="I3725" s="123"/>
      <c r="J3725" s="123"/>
      <c r="K3725" s="124"/>
      <c r="L3725" s="110"/>
      <c r="M3725" s="110"/>
      <c r="N3725" s="110"/>
      <c r="O3725" s="145"/>
      <c r="P3725" s="110"/>
    </row>
    <row r="3726" spans="2:16" x14ac:dyDescent="0.25">
      <c r="B3726" s="123"/>
      <c r="C3726" s="123"/>
      <c r="D3726" s="123"/>
      <c r="F3726" s="123"/>
      <c r="I3726" s="123"/>
      <c r="J3726" s="123"/>
      <c r="K3726" s="124"/>
      <c r="L3726" s="110"/>
      <c r="M3726" s="110"/>
      <c r="N3726" s="110"/>
      <c r="O3726" s="145"/>
      <c r="P3726" s="110"/>
    </row>
    <row r="3727" spans="2:16" x14ac:dyDescent="0.25">
      <c r="B3727" s="123"/>
      <c r="C3727" s="123"/>
      <c r="D3727" s="123"/>
      <c r="F3727" s="123"/>
      <c r="I3727" s="123"/>
      <c r="J3727" s="123"/>
      <c r="K3727" s="124"/>
      <c r="L3727" s="110"/>
      <c r="M3727" s="110"/>
      <c r="N3727" s="110"/>
      <c r="O3727" s="145"/>
      <c r="P3727" s="110"/>
    </row>
    <row r="3728" spans="2:16" x14ac:dyDescent="0.25">
      <c r="B3728" s="123"/>
      <c r="C3728" s="123"/>
      <c r="D3728" s="123"/>
      <c r="F3728" s="123"/>
      <c r="I3728" s="123"/>
      <c r="J3728" s="123"/>
      <c r="K3728" s="124"/>
      <c r="L3728" s="110"/>
      <c r="M3728" s="110"/>
      <c r="N3728" s="110"/>
      <c r="O3728" s="145"/>
      <c r="P3728" s="110"/>
    </row>
    <row r="3729" spans="2:16" x14ac:dyDescent="0.25">
      <c r="B3729" s="123"/>
      <c r="C3729" s="123"/>
      <c r="D3729" s="123"/>
      <c r="F3729" s="123"/>
      <c r="I3729" s="123"/>
      <c r="J3729" s="123"/>
      <c r="K3729" s="124"/>
      <c r="L3729" s="110"/>
      <c r="M3729" s="110"/>
      <c r="N3729" s="110"/>
      <c r="O3729" s="145"/>
      <c r="P3729" s="110"/>
    </row>
    <row r="3730" spans="2:16" x14ac:dyDescent="0.25">
      <c r="B3730" s="123"/>
      <c r="C3730" s="123"/>
      <c r="D3730" s="123"/>
      <c r="F3730" s="123"/>
      <c r="I3730" s="123"/>
      <c r="J3730" s="123"/>
      <c r="K3730" s="124"/>
      <c r="L3730" s="110"/>
      <c r="M3730" s="110"/>
      <c r="N3730" s="110"/>
      <c r="O3730" s="145"/>
      <c r="P3730" s="110"/>
    </row>
    <row r="3731" spans="2:16" x14ac:dyDescent="0.25">
      <c r="B3731" s="123"/>
      <c r="C3731" s="123"/>
      <c r="D3731" s="123"/>
      <c r="F3731" s="123"/>
      <c r="I3731" s="123"/>
      <c r="J3731" s="123"/>
      <c r="K3731" s="124"/>
      <c r="L3731" s="110"/>
      <c r="M3731" s="110"/>
      <c r="N3731" s="110"/>
      <c r="O3731" s="145"/>
      <c r="P3731" s="110"/>
    </row>
    <row r="3732" spans="2:16" x14ac:dyDescent="0.25">
      <c r="B3732" s="123"/>
      <c r="C3732" s="123"/>
      <c r="D3732" s="123"/>
      <c r="F3732" s="123"/>
      <c r="I3732" s="123"/>
      <c r="J3732" s="123"/>
      <c r="K3732" s="124"/>
      <c r="L3732" s="110"/>
      <c r="M3732" s="110"/>
      <c r="N3732" s="110"/>
      <c r="O3732" s="145"/>
      <c r="P3732" s="110"/>
    </row>
    <row r="3733" spans="2:16" x14ac:dyDescent="0.25">
      <c r="B3733" s="123"/>
      <c r="C3733" s="123"/>
      <c r="D3733" s="123"/>
      <c r="F3733" s="123"/>
      <c r="I3733" s="123"/>
      <c r="J3733" s="123"/>
      <c r="K3733" s="124"/>
      <c r="L3733" s="110"/>
      <c r="M3733" s="110"/>
      <c r="N3733" s="110"/>
      <c r="O3733" s="145"/>
      <c r="P3733" s="110"/>
    </row>
    <row r="3734" spans="2:16" x14ac:dyDescent="0.25">
      <c r="B3734" s="123"/>
      <c r="C3734" s="123"/>
      <c r="D3734" s="123"/>
      <c r="F3734" s="123"/>
      <c r="I3734" s="123"/>
      <c r="J3734" s="123"/>
      <c r="K3734" s="124"/>
      <c r="L3734" s="110"/>
      <c r="M3734" s="110"/>
      <c r="N3734" s="110"/>
      <c r="O3734" s="145"/>
      <c r="P3734" s="110"/>
    </row>
    <row r="3735" spans="2:16" x14ac:dyDescent="0.25">
      <c r="B3735" s="123"/>
      <c r="C3735" s="123"/>
      <c r="D3735" s="123"/>
      <c r="F3735" s="123"/>
      <c r="I3735" s="123"/>
      <c r="J3735" s="123"/>
      <c r="K3735" s="124"/>
      <c r="L3735" s="110"/>
      <c r="M3735" s="110"/>
      <c r="N3735" s="110"/>
      <c r="O3735" s="145"/>
      <c r="P3735" s="110"/>
    </row>
    <row r="3736" spans="2:16" x14ac:dyDescent="0.25">
      <c r="B3736" s="123"/>
      <c r="C3736" s="123"/>
      <c r="D3736" s="123"/>
      <c r="F3736" s="123"/>
      <c r="I3736" s="123"/>
      <c r="J3736" s="123"/>
      <c r="K3736" s="124"/>
      <c r="L3736" s="110"/>
      <c r="M3736" s="110"/>
      <c r="N3736" s="110"/>
      <c r="O3736" s="145"/>
      <c r="P3736" s="110"/>
    </row>
    <row r="3737" spans="2:16" x14ac:dyDescent="0.25">
      <c r="B3737" s="123"/>
      <c r="C3737" s="123"/>
      <c r="D3737" s="123"/>
      <c r="F3737" s="123"/>
      <c r="I3737" s="123"/>
      <c r="J3737" s="123"/>
      <c r="K3737" s="124"/>
      <c r="L3737" s="110"/>
      <c r="M3737" s="110"/>
      <c r="N3737" s="110"/>
      <c r="O3737" s="145"/>
      <c r="P3737" s="110"/>
    </row>
    <row r="3738" spans="2:16" x14ac:dyDescent="0.25">
      <c r="B3738" s="123"/>
      <c r="C3738" s="123"/>
      <c r="D3738" s="123"/>
      <c r="F3738" s="123"/>
      <c r="I3738" s="123"/>
      <c r="J3738" s="123"/>
      <c r="K3738" s="124"/>
      <c r="L3738" s="110"/>
      <c r="M3738" s="110"/>
      <c r="N3738" s="110"/>
      <c r="O3738" s="145"/>
      <c r="P3738" s="110"/>
    </row>
    <row r="3739" spans="2:16" x14ac:dyDescent="0.25">
      <c r="B3739" s="123"/>
      <c r="C3739" s="123"/>
      <c r="D3739" s="123"/>
      <c r="F3739" s="123"/>
      <c r="I3739" s="123"/>
      <c r="J3739" s="123"/>
      <c r="K3739" s="124"/>
      <c r="L3739" s="110"/>
      <c r="M3739" s="110"/>
      <c r="N3739" s="110"/>
      <c r="O3739" s="145"/>
      <c r="P3739" s="110"/>
    </row>
    <row r="3740" spans="2:16" x14ac:dyDescent="0.25">
      <c r="B3740" s="123"/>
      <c r="C3740" s="123"/>
      <c r="D3740" s="123"/>
      <c r="F3740" s="123"/>
      <c r="I3740" s="123"/>
      <c r="J3740" s="123"/>
      <c r="K3740" s="124"/>
      <c r="L3740" s="110"/>
      <c r="M3740" s="110"/>
      <c r="N3740" s="110"/>
      <c r="O3740" s="145"/>
      <c r="P3740" s="110"/>
    </row>
    <row r="3741" spans="2:16" x14ac:dyDescent="0.25">
      <c r="B3741" s="123"/>
      <c r="C3741" s="123"/>
      <c r="D3741" s="123"/>
      <c r="F3741" s="123"/>
      <c r="I3741" s="123"/>
      <c r="J3741" s="123"/>
      <c r="K3741" s="124"/>
      <c r="L3741" s="110"/>
      <c r="M3741" s="110"/>
      <c r="N3741" s="110"/>
      <c r="O3741" s="145"/>
      <c r="P3741" s="110"/>
    </row>
    <row r="3742" spans="2:16" x14ac:dyDescent="0.25">
      <c r="B3742" s="123"/>
      <c r="C3742" s="123"/>
      <c r="D3742" s="123"/>
      <c r="F3742" s="123"/>
      <c r="I3742" s="123"/>
      <c r="J3742" s="123"/>
      <c r="K3742" s="124"/>
      <c r="L3742" s="110"/>
      <c r="M3742" s="110"/>
      <c r="N3742" s="110"/>
      <c r="O3742" s="145"/>
      <c r="P3742" s="110"/>
    </row>
    <row r="3743" spans="2:16" x14ac:dyDescent="0.25">
      <c r="B3743" s="123"/>
      <c r="C3743" s="123"/>
      <c r="D3743" s="123"/>
      <c r="F3743" s="123"/>
      <c r="I3743" s="123"/>
      <c r="J3743" s="123"/>
      <c r="K3743" s="124"/>
      <c r="L3743" s="110"/>
      <c r="M3743" s="110"/>
      <c r="N3743" s="110"/>
      <c r="O3743" s="145"/>
      <c r="P3743" s="110"/>
    </row>
    <row r="3744" spans="2:16" x14ac:dyDescent="0.25">
      <c r="B3744" s="123"/>
      <c r="C3744" s="123"/>
      <c r="D3744" s="123"/>
      <c r="F3744" s="123"/>
      <c r="I3744" s="123"/>
      <c r="J3744" s="123"/>
      <c r="K3744" s="124"/>
      <c r="L3744" s="110"/>
      <c r="M3744" s="110"/>
      <c r="N3744" s="110"/>
      <c r="O3744" s="145"/>
      <c r="P3744" s="110"/>
    </row>
    <row r="3745" spans="2:16" x14ac:dyDescent="0.25">
      <c r="B3745" s="123"/>
      <c r="C3745" s="123"/>
      <c r="D3745" s="123"/>
      <c r="F3745" s="123"/>
      <c r="I3745" s="123"/>
      <c r="J3745" s="123"/>
      <c r="K3745" s="124"/>
      <c r="L3745" s="110"/>
      <c r="M3745" s="110"/>
      <c r="N3745" s="110"/>
      <c r="O3745" s="145"/>
      <c r="P3745" s="110"/>
    </row>
    <row r="3746" spans="2:16" x14ac:dyDescent="0.25">
      <c r="B3746" s="123"/>
      <c r="C3746" s="123"/>
      <c r="D3746" s="123"/>
      <c r="F3746" s="123"/>
      <c r="I3746" s="123"/>
      <c r="J3746" s="123"/>
      <c r="K3746" s="124"/>
      <c r="L3746" s="110"/>
      <c r="M3746" s="110"/>
      <c r="N3746" s="110"/>
      <c r="O3746" s="145"/>
      <c r="P3746" s="110"/>
    </row>
    <row r="3747" spans="2:16" x14ac:dyDescent="0.25">
      <c r="B3747" s="123"/>
      <c r="C3747" s="123"/>
      <c r="D3747" s="123"/>
      <c r="F3747" s="123"/>
      <c r="I3747" s="123"/>
      <c r="J3747" s="123"/>
      <c r="K3747" s="124"/>
      <c r="L3747" s="110"/>
      <c r="M3747" s="110"/>
      <c r="N3747" s="110"/>
      <c r="O3747" s="145"/>
      <c r="P3747" s="110"/>
    </row>
    <row r="3748" spans="2:16" x14ac:dyDescent="0.25">
      <c r="B3748" s="123"/>
      <c r="C3748" s="123"/>
      <c r="D3748" s="123"/>
      <c r="F3748" s="123"/>
      <c r="I3748" s="123"/>
      <c r="J3748" s="123"/>
      <c r="K3748" s="124"/>
      <c r="L3748" s="110"/>
      <c r="M3748" s="110"/>
      <c r="N3748" s="110"/>
      <c r="O3748" s="145"/>
      <c r="P3748" s="110"/>
    </row>
    <row r="3749" spans="2:16" x14ac:dyDescent="0.25">
      <c r="B3749" s="123"/>
      <c r="C3749" s="123"/>
      <c r="D3749" s="123"/>
      <c r="F3749" s="123"/>
      <c r="I3749" s="123"/>
      <c r="J3749" s="123"/>
      <c r="K3749" s="124"/>
      <c r="L3749" s="110"/>
      <c r="M3749" s="110"/>
      <c r="N3749" s="110"/>
      <c r="O3749" s="145"/>
      <c r="P3749" s="110"/>
    </row>
    <row r="3750" spans="2:16" x14ac:dyDescent="0.25">
      <c r="B3750" s="123"/>
      <c r="C3750" s="123"/>
      <c r="D3750" s="123"/>
      <c r="F3750" s="123"/>
      <c r="I3750" s="123"/>
      <c r="J3750" s="123"/>
      <c r="K3750" s="124"/>
      <c r="L3750" s="110"/>
      <c r="M3750" s="110"/>
      <c r="N3750" s="110"/>
      <c r="O3750" s="145"/>
      <c r="P3750" s="110"/>
    </row>
    <row r="3751" spans="2:16" x14ac:dyDescent="0.25">
      <c r="B3751" s="123"/>
      <c r="C3751" s="123"/>
      <c r="D3751" s="123"/>
      <c r="F3751" s="123"/>
      <c r="I3751" s="123"/>
      <c r="J3751" s="123"/>
      <c r="K3751" s="124"/>
      <c r="L3751" s="110"/>
      <c r="M3751" s="110"/>
      <c r="N3751" s="110"/>
      <c r="O3751" s="145"/>
      <c r="P3751" s="110"/>
    </row>
    <row r="3752" spans="2:16" x14ac:dyDescent="0.25">
      <c r="B3752" s="123"/>
      <c r="C3752" s="123"/>
      <c r="D3752" s="123"/>
      <c r="F3752" s="123"/>
      <c r="I3752" s="123"/>
      <c r="J3752" s="123"/>
      <c r="K3752" s="124"/>
      <c r="L3752" s="110"/>
      <c r="M3752" s="110"/>
      <c r="N3752" s="110"/>
      <c r="O3752" s="145"/>
      <c r="P3752" s="110"/>
    </row>
    <row r="3753" spans="2:16" x14ac:dyDescent="0.25">
      <c r="B3753" s="123"/>
      <c r="C3753" s="123"/>
      <c r="D3753" s="123"/>
      <c r="F3753" s="123"/>
      <c r="I3753" s="123"/>
      <c r="J3753" s="123"/>
      <c r="K3753" s="124"/>
      <c r="L3753" s="110"/>
      <c r="M3753" s="110"/>
      <c r="N3753" s="110"/>
      <c r="O3753" s="145"/>
      <c r="P3753" s="110"/>
    </row>
    <row r="3754" spans="2:16" x14ac:dyDescent="0.25">
      <c r="B3754" s="123"/>
      <c r="C3754" s="123"/>
      <c r="D3754" s="123"/>
      <c r="F3754" s="123"/>
      <c r="I3754" s="123"/>
      <c r="J3754" s="123"/>
      <c r="K3754" s="124"/>
      <c r="L3754" s="110"/>
      <c r="M3754" s="110"/>
      <c r="N3754" s="110"/>
      <c r="O3754" s="145"/>
      <c r="P3754" s="110"/>
    </row>
    <row r="3755" spans="2:16" x14ac:dyDescent="0.25">
      <c r="B3755" s="123"/>
      <c r="C3755" s="123"/>
      <c r="D3755" s="123"/>
      <c r="F3755" s="123"/>
      <c r="I3755" s="123"/>
      <c r="J3755" s="123"/>
      <c r="K3755" s="124"/>
      <c r="L3755" s="110"/>
      <c r="M3755" s="110"/>
      <c r="N3755" s="110"/>
      <c r="O3755" s="145"/>
      <c r="P3755" s="110"/>
    </row>
    <row r="3756" spans="2:16" x14ac:dyDescent="0.25">
      <c r="B3756" s="123"/>
      <c r="C3756" s="123"/>
      <c r="D3756" s="123"/>
      <c r="F3756" s="123"/>
      <c r="I3756" s="123"/>
      <c r="J3756" s="123"/>
      <c r="K3756" s="124"/>
      <c r="L3756" s="110"/>
      <c r="M3756" s="110"/>
      <c r="N3756" s="110"/>
      <c r="O3756" s="145"/>
      <c r="P3756" s="110"/>
    </row>
    <row r="3757" spans="2:16" x14ac:dyDescent="0.25">
      <c r="B3757" s="123"/>
      <c r="C3757" s="123"/>
      <c r="D3757" s="123"/>
      <c r="F3757" s="123"/>
      <c r="I3757" s="123"/>
      <c r="J3757" s="123"/>
      <c r="K3757" s="124"/>
      <c r="L3757" s="110"/>
      <c r="M3757" s="110"/>
      <c r="N3757" s="110"/>
      <c r="O3757" s="145"/>
      <c r="P3757" s="110"/>
    </row>
    <row r="3758" spans="2:16" x14ac:dyDescent="0.25">
      <c r="B3758" s="123"/>
      <c r="C3758" s="123"/>
      <c r="D3758" s="123"/>
      <c r="F3758" s="123"/>
      <c r="I3758" s="123"/>
      <c r="J3758" s="123"/>
      <c r="K3758" s="124"/>
      <c r="L3758" s="110"/>
      <c r="M3758" s="110"/>
      <c r="N3758" s="110"/>
      <c r="O3758" s="145"/>
      <c r="P3758" s="110"/>
    </row>
    <row r="3759" spans="2:16" x14ac:dyDescent="0.25">
      <c r="B3759" s="123"/>
      <c r="C3759" s="123"/>
      <c r="D3759" s="123"/>
      <c r="F3759" s="123"/>
      <c r="I3759" s="123"/>
      <c r="J3759" s="123"/>
      <c r="K3759" s="124"/>
      <c r="L3759" s="110"/>
      <c r="M3759" s="110"/>
      <c r="N3759" s="110"/>
      <c r="O3759" s="145"/>
      <c r="P3759" s="110"/>
    </row>
    <row r="3760" spans="2:16" x14ac:dyDescent="0.25">
      <c r="B3760" s="123"/>
      <c r="C3760" s="123"/>
      <c r="D3760" s="123"/>
      <c r="F3760" s="123"/>
      <c r="I3760" s="123"/>
      <c r="J3760" s="123"/>
      <c r="K3760" s="124"/>
      <c r="L3760" s="110"/>
      <c r="M3760" s="110"/>
      <c r="N3760" s="110"/>
      <c r="O3760" s="145"/>
      <c r="P3760" s="110"/>
    </row>
    <row r="3761" spans="2:16" x14ac:dyDescent="0.25">
      <c r="B3761" s="123"/>
      <c r="C3761" s="123"/>
      <c r="D3761" s="123"/>
      <c r="F3761" s="123"/>
      <c r="I3761" s="123"/>
      <c r="J3761" s="123"/>
      <c r="K3761" s="124"/>
      <c r="L3761" s="110"/>
      <c r="M3761" s="110"/>
      <c r="N3761" s="110"/>
      <c r="O3761" s="145"/>
      <c r="P3761" s="110"/>
    </row>
    <row r="3762" spans="2:16" x14ac:dyDescent="0.25">
      <c r="B3762" s="123"/>
      <c r="C3762" s="123"/>
      <c r="D3762" s="123"/>
      <c r="F3762" s="123"/>
      <c r="I3762" s="123"/>
      <c r="J3762" s="123"/>
      <c r="K3762" s="124"/>
      <c r="L3762" s="110"/>
      <c r="M3762" s="110"/>
      <c r="N3762" s="110"/>
      <c r="O3762" s="145"/>
      <c r="P3762" s="110"/>
    </row>
    <row r="3763" spans="2:16" x14ac:dyDescent="0.25">
      <c r="B3763" s="123"/>
      <c r="C3763" s="123"/>
      <c r="D3763" s="123"/>
      <c r="F3763" s="123"/>
      <c r="I3763" s="123"/>
      <c r="J3763" s="123"/>
      <c r="K3763" s="124"/>
      <c r="L3763" s="110"/>
      <c r="M3763" s="110"/>
      <c r="N3763" s="110"/>
      <c r="O3763" s="145"/>
      <c r="P3763" s="110"/>
    </row>
    <row r="3764" spans="2:16" x14ac:dyDescent="0.25">
      <c r="B3764" s="123"/>
      <c r="C3764" s="123"/>
      <c r="D3764" s="123"/>
      <c r="F3764" s="123"/>
      <c r="I3764" s="123"/>
      <c r="J3764" s="123"/>
      <c r="K3764" s="124"/>
      <c r="L3764" s="110"/>
      <c r="M3764" s="110"/>
      <c r="N3764" s="110"/>
      <c r="O3764" s="145"/>
      <c r="P3764" s="110"/>
    </row>
    <row r="3765" spans="2:16" x14ac:dyDescent="0.25">
      <c r="B3765" s="123"/>
      <c r="C3765" s="123"/>
      <c r="D3765" s="123"/>
      <c r="F3765" s="123"/>
      <c r="I3765" s="123"/>
      <c r="J3765" s="123"/>
      <c r="K3765" s="124"/>
      <c r="L3765" s="110"/>
      <c r="M3765" s="110"/>
      <c r="N3765" s="110"/>
      <c r="O3765" s="145"/>
      <c r="P3765" s="110"/>
    </row>
    <row r="3766" spans="2:16" x14ac:dyDescent="0.25">
      <c r="B3766" s="123"/>
      <c r="C3766" s="123"/>
      <c r="D3766" s="123"/>
      <c r="F3766" s="123"/>
      <c r="I3766" s="123"/>
      <c r="J3766" s="123"/>
      <c r="K3766" s="124"/>
      <c r="L3766" s="110"/>
      <c r="M3766" s="110"/>
      <c r="N3766" s="110"/>
      <c r="O3766" s="145"/>
      <c r="P3766" s="110"/>
    </row>
    <row r="3767" spans="2:16" x14ac:dyDescent="0.25">
      <c r="B3767" s="123"/>
      <c r="C3767" s="123"/>
      <c r="D3767" s="123"/>
      <c r="F3767" s="123"/>
      <c r="I3767" s="123"/>
      <c r="J3767" s="123"/>
      <c r="K3767" s="124"/>
      <c r="L3767" s="110"/>
      <c r="M3767" s="110"/>
      <c r="N3767" s="110"/>
      <c r="O3767" s="145"/>
      <c r="P3767" s="110"/>
    </row>
    <row r="3768" spans="2:16" x14ac:dyDescent="0.25">
      <c r="B3768" s="123"/>
      <c r="C3768" s="123"/>
      <c r="D3768" s="123"/>
      <c r="F3768" s="123"/>
      <c r="I3768" s="123"/>
      <c r="J3768" s="123"/>
      <c r="K3768" s="124"/>
      <c r="L3768" s="110"/>
      <c r="M3768" s="110"/>
      <c r="N3768" s="110"/>
      <c r="O3768" s="145"/>
      <c r="P3768" s="110"/>
    </row>
    <row r="3769" spans="2:16" x14ac:dyDescent="0.25">
      <c r="B3769" s="123"/>
      <c r="C3769" s="123"/>
      <c r="D3769" s="123"/>
      <c r="F3769" s="123"/>
      <c r="I3769" s="123"/>
      <c r="J3769" s="123"/>
      <c r="K3769" s="124"/>
      <c r="L3769" s="110"/>
      <c r="M3769" s="110"/>
      <c r="N3769" s="110"/>
      <c r="O3769" s="145"/>
      <c r="P3769" s="110"/>
    </row>
    <row r="3770" spans="2:16" x14ac:dyDescent="0.25">
      <c r="B3770" s="123"/>
      <c r="C3770" s="123"/>
      <c r="D3770" s="123"/>
      <c r="F3770" s="123"/>
      <c r="I3770" s="123"/>
      <c r="J3770" s="123"/>
      <c r="K3770" s="124"/>
      <c r="L3770" s="110"/>
      <c r="M3770" s="110"/>
      <c r="N3770" s="110"/>
      <c r="O3770" s="145"/>
      <c r="P3770" s="110"/>
    </row>
    <row r="3771" spans="2:16" x14ac:dyDescent="0.25">
      <c r="B3771" s="123"/>
      <c r="C3771" s="123"/>
      <c r="D3771" s="123"/>
      <c r="F3771" s="123"/>
      <c r="I3771" s="123"/>
      <c r="J3771" s="123"/>
      <c r="K3771" s="124"/>
      <c r="L3771" s="110"/>
      <c r="M3771" s="110"/>
      <c r="N3771" s="110"/>
      <c r="O3771" s="145"/>
      <c r="P3771" s="110"/>
    </row>
    <row r="3772" spans="2:16" x14ac:dyDescent="0.25">
      <c r="B3772" s="123"/>
      <c r="C3772" s="123"/>
      <c r="D3772" s="123"/>
      <c r="F3772" s="123"/>
      <c r="I3772" s="123"/>
      <c r="J3772" s="123"/>
      <c r="K3772" s="124"/>
      <c r="L3772" s="110"/>
      <c r="M3772" s="110"/>
      <c r="N3772" s="110"/>
      <c r="O3772" s="145"/>
      <c r="P3772" s="110"/>
    </row>
    <row r="3773" spans="2:16" x14ac:dyDescent="0.25">
      <c r="B3773" s="123"/>
      <c r="C3773" s="123"/>
      <c r="D3773" s="123"/>
      <c r="F3773" s="123"/>
      <c r="I3773" s="123"/>
      <c r="J3773" s="123"/>
      <c r="K3773" s="124"/>
      <c r="L3773" s="110"/>
      <c r="M3773" s="110"/>
      <c r="N3773" s="110"/>
      <c r="O3773" s="145"/>
      <c r="P3773" s="110"/>
    </row>
    <row r="3774" spans="2:16" x14ac:dyDescent="0.25">
      <c r="B3774" s="123"/>
      <c r="C3774" s="123"/>
      <c r="D3774" s="123"/>
      <c r="F3774" s="123"/>
      <c r="I3774" s="123"/>
      <c r="J3774" s="123"/>
      <c r="K3774" s="124"/>
      <c r="L3774" s="110"/>
      <c r="M3774" s="110"/>
      <c r="N3774" s="110"/>
      <c r="O3774" s="145"/>
      <c r="P3774" s="110"/>
    </row>
    <row r="3775" spans="2:16" x14ac:dyDescent="0.25">
      <c r="B3775" s="123"/>
      <c r="C3775" s="123"/>
      <c r="D3775" s="123"/>
      <c r="F3775" s="123"/>
      <c r="I3775" s="123"/>
      <c r="J3775" s="123"/>
      <c r="K3775" s="124"/>
      <c r="L3775" s="110"/>
      <c r="M3775" s="110"/>
      <c r="N3775" s="110"/>
      <c r="O3775" s="145"/>
      <c r="P3775" s="110"/>
    </row>
    <row r="3776" spans="2:16" x14ac:dyDescent="0.25">
      <c r="B3776" s="123"/>
      <c r="C3776" s="123"/>
      <c r="D3776" s="123"/>
      <c r="F3776" s="123"/>
      <c r="I3776" s="123"/>
      <c r="J3776" s="123"/>
      <c r="K3776" s="124"/>
      <c r="L3776" s="110"/>
      <c r="M3776" s="110"/>
      <c r="N3776" s="110"/>
      <c r="O3776" s="145"/>
      <c r="P3776" s="110"/>
    </row>
    <row r="3777" spans="2:16" x14ac:dyDescent="0.25">
      <c r="B3777" s="123"/>
      <c r="C3777" s="123"/>
      <c r="D3777" s="123"/>
      <c r="F3777" s="123"/>
      <c r="I3777" s="123"/>
      <c r="J3777" s="123"/>
      <c r="K3777" s="124"/>
      <c r="L3777" s="110"/>
      <c r="M3777" s="110"/>
      <c r="N3777" s="110"/>
      <c r="O3777" s="145"/>
      <c r="P3777" s="110"/>
    </row>
    <row r="3778" spans="2:16" x14ac:dyDescent="0.25">
      <c r="B3778" s="123"/>
      <c r="C3778" s="123"/>
      <c r="D3778" s="123"/>
      <c r="F3778" s="123"/>
      <c r="I3778" s="123"/>
      <c r="J3778" s="123"/>
      <c r="K3778" s="124"/>
      <c r="L3778" s="110"/>
      <c r="M3778" s="110"/>
      <c r="N3778" s="110"/>
      <c r="O3778" s="145"/>
      <c r="P3778" s="110"/>
    </row>
    <row r="3779" spans="2:16" x14ac:dyDescent="0.25">
      <c r="B3779" s="123"/>
      <c r="C3779" s="123"/>
      <c r="D3779" s="123"/>
      <c r="F3779" s="123"/>
      <c r="I3779" s="123"/>
      <c r="J3779" s="123"/>
      <c r="K3779" s="124"/>
      <c r="L3779" s="110"/>
      <c r="M3779" s="110"/>
      <c r="N3779" s="110"/>
      <c r="O3779" s="145"/>
      <c r="P3779" s="110"/>
    </row>
    <row r="3780" spans="2:16" x14ac:dyDescent="0.25">
      <c r="B3780" s="123"/>
      <c r="C3780" s="123"/>
      <c r="D3780" s="123"/>
      <c r="F3780" s="123"/>
      <c r="I3780" s="123"/>
      <c r="J3780" s="123"/>
      <c r="K3780" s="124"/>
      <c r="L3780" s="110"/>
      <c r="M3780" s="110"/>
      <c r="N3780" s="110"/>
      <c r="O3780" s="145"/>
      <c r="P3780" s="110"/>
    </row>
    <row r="3781" spans="2:16" x14ac:dyDescent="0.25">
      <c r="B3781" s="123"/>
      <c r="C3781" s="123"/>
      <c r="D3781" s="123"/>
      <c r="F3781" s="123"/>
      <c r="I3781" s="123"/>
      <c r="J3781" s="123"/>
      <c r="K3781" s="124"/>
      <c r="L3781" s="110"/>
      <c r="M3781" s="110"/>
      <c r="N3781" s="110"/>
      <c r="O3781" s="145"/>
      <c r="P3781" s="110"/>
    </row>
    <row r="3782" spans="2:16" x14ac:dyDescent="0.25">
      <c r="B3782" s="123"/>
      <c r="C3782" s="123"/>
      <c r="D3782" s="123"/>
      <c r="F3782" s="123"/>
      <c r="I3782" s="123"/>
      <c r="J3782" s="123"/>
      <c r="K3782" s="124"/>
      <c r="L3782" s="110"/>
      <c r="M3782" s="110"/>
      <c r="N3782" s="110"/>
      <c r="O3782" s="145"/>
      <c r="P3782" s="110"/>
    </row>
    <row r="3783" spans="2:16" x14ac:dyDescent="0.25">
      <c r="B3783" s="123"/>
      <c r="C3783" s="123"/>
      <c r="D3783" s="123"/>
      <c r="F3783" s="123"/>
      <c r="I3783" s="123"/>
      <c r="J3783" s="123"/>
      <c r="K3783" s="124"/>
      <c r="L3783" s="110"/>
      <c r="M3783" s="110"/>
      <c r="N3783" s="110"/>
      <c r="O3783" s="145"/>
      <c r="P3783" s="110"/>
    </row>
    <row r="3784" spans="2:16" x14ac:dyDescent="0.25">
      <c r="B3784" s="123"/>
      <c r="C3784" s="123"/>
      <c r="D3784" s="123"/>
      <c r="F3784" s="123"/>
      <c r="I3784" s="123"/>
      <c r="J3784" s="123"/>
      <c r="K3784" s="124"/>
      <c r="L3784" s="110"/>
      <c r="M3784" s="110"/>
      <c r="N3784" s="110"/>
      <c r="O3784" s="145"/>
      <c r="P3784" s="110"/>
    </row>
    <row r="3785" spans="2:16" x14ac:dyDescent="0.25">
      <c r="B3785" s="123"/>
      <c r="C3785" s="123"/>
      <c r="D3785" s="123"/>
      <c r="F3785" s="123"/>
      <c r="I3785" s="123"/>
      <c r="J3785" s="123"/>
      <c r="K3785" s="124"/>
      <c r="L3785" s="110"/>
      <c r="M3785" s="110"/>
      <c r="N3785" s="110"/>
      <c r="O3785" s="145"/>
      <c r="P3785" s="110"/>
    </row>
    <row r="3786" spans="2:16" x14ac:dyDescent="0.25">
      <c r="B3786" s="123"/>
      <c r="C3786" s="123"/>
      <c r="D3786" s="123"/>
      <c r="F3786" s="123"/>
      <c r="I3786" s="123"/>
      <c r="J3786" s="123"/>
      <c r="K3786" s="124"/>
      <c r="L3786" s="110"/>
      <c r="M3786" s="110"/>
      <c r="N3786" s="110"/>
      <c r="O3786" s="145"/>
      <c r="P3786" s="110"/>
    </row>
    <row r="3787" spans="2:16" x14ac:dyDescent="0.25">
      <c r="B3787" s="123"/>
      <c r="C3787" s="123"/>
      <c r="D3787" s="123"/>
      <c r="F3787" s="123"/>
      <c r="I3787" s="123"/>
      <c r="J3787" s="123"/>
      <c r="K3787" s="124"/>
      <c r="L3787" s="110"/>
      <c r="M3787" s="110"/>
      <c r="N3787" s="110"/>
      <c r="O3787" s="145"/>
      <c r="P3787" s="110"/>
    </row>
    <row r="3788" spans="2:16" x14ac:dyDescent="0.25">
      <c r="B3788" s="123"/>
      <c r="C3788" s="123"/>
      <c r="D3788" s="123"/>
      <c r="F3788" s="123"/>
      <c r="I3788" s="123"/>
      <c r="J3788" s="123"/>
      <c r="K3788" s="124"/>
      <c r="L3788" s="110"/>
      <c r="M3788" s="110"/>
      <c r="N3788" s="110"/>
      <c r="O3788" s="145"/>
      <c r="P3788" s="110"/>
    </row>
    <row r="3789" spans="2:16" x14ac:dyDescent="0.25">
      <c r="B3789" s="123"/>
      <c r="C3789" s="123"/>
      <c r="D3789" s="123"/>
      <c r="F3789" s="123"/>
      <c r="I3789" s="123"/>
      <c r="J3789" s="123"/>
      <c r="K3789" s="124"/>
      <c r="L3789" s="110"/>
      <c r="M3789" s="110"/>
      <c r="N3789" s="110"/>
      <c r="O3789" s="145"/>
      <c r="P3789" s="110"/>
    </row>
    <row r="3790" spans="2:16" x14ac:dyDescent="0.25">
      <c r="B3790" s="123"/>
      <c r="C3790" s="123"/>
      <c r="D3790" s="123"/>
      <c r="F3790" s="123"/>
      <c r="I3790" s="123"/>
      <c r="J3790" s="123"/>
      <c r="K3790" s="124"/>
      <c r="L3790" s="110"/>
      <c r="M3790" s="110"/>
      <c r="N3790" s="110"/>
      <c r="O3790" s="145"/>
      <c r="P3790" s="110"/>
    </row>
    <row r="3791" spans="2:16" x14ac:dyDescent="0.25">
      <c r="B3791" s="123"/>
      <c r="C3791" s="123"/>
      <c r="D3791" s="123"/>
      <c r="F3791" s="123"/>
      <c r="I3791" s="123"/>
      <c r="J3791" s="123"/>
      <c r="K3791" s="124"/>
      <c r="L3791" s="110"/>
      <c r="M3791" s="110"/>
      <c r="N3791" s="110"/>
      <c r="O3791" s="145"/>
      <c r="P3791" s="110"/>
    </row>
    <row r="3792" spans="2:16" x14ac:dyDescent="0.25">
      <c r="B3792" s="123"/>
      <c r="C3792" s="123"/>
      <c r="D3792" s="123"/>
      <c r="F3792" s="123"/>
      <c r="I3792" s="123"/>
      <c r="J3792" s="123"/>
      <c r="K3792" s="124"/>
      <c r="L3792" s="110"/>
      <c r="M3792" s="110"/>
      <c r="N3792" s="110"/>
      <c r="O3792" s="145"/>
      <c r="P3792" s="110"/>
    </row>
    <row r="3793" spans="2:16" x14ac:dyDescent="0.25">
      <c r="B3793" s="123"/>
      <c r="C3793" s="123"/>
      <c r="D3793" s="123"/>
      <c r="F3793" s="123"/>
      <c r="I3793" s="123"/>
      <c r="J3793" s="123"/>
      <c r="K3793" s="124"/>
      <c r="L3793" s="110"/>
      <c r="M3793" s="110"/>
      <c r="N3793" s="110"/>
      <c r="O3793" s="145"/>
      <c r="P3793" s="110"/>
    </row>
    <row r="3794" spans="2:16" x14ac:dyDescent="0.25">
      <c r="B3794" s="123"/>
      <c r="C3794" s="123"/>
      <c r="D3794" s="123"/>
      <c r="F3794" s="123"/>
      <c r="I3794" s="123"/>
      <c r="J3794" s="123"/>
      <c r="K3794" s="124"/>
      <c r="L3794" s="110"/>
      <c r="M3794" s="110"/>
      <c r="N3794" s="110"/>
      <c r="O3794" s="145"/>
      <c r="P3794" s="110"/>
    </row>
    <row r="3795" spans="2:16" x14ac:dyDescent="0.25">
      <c r="B3795" s="123"/>
      <c r="C3795" s="123"/>
      <c r="D3795" s="123"/>
      <c r="F3795" s="123"/>
      <c r="I3795" s="123"/>
      <c r="J3795" s="123"/>
      <c r="K3795" s="124"/>
      <c r="L3795" s="110"/>
      <c r="M3795" s="110"/>
      <c r="N3795" s="110"/>
      <c r="O3795" s="145"/>
      <c r="P3795" s="110"/>
    </row>
    <row r="3796" spans="2:16" x14ac:dyDescent="0.25">
      <c r="B3796" s="123"/>
      <c r="C3796" s="123"/>
      <c r="D3796" s="123"/>
      <c r="F3796" s="123"/>
      <c r="I3796" s="123"/>
      <c r="J3796" s="123"/>
      <c r="K3796" s="124"/>
      <c r="L3796" s="110"/>
      <c r="M3796" s="110"/>
      <c r="N3796" s="110"/>
      <c r="O3796" s="145"/>
      <c r="P3796" s="110"/>
    </row>
    <row r="3797" spans="2:16" x14ac:dyDescent="0.25">
      <c r="B3797" s="123"/>
      <c r="C3797" s="123"/>
      <c r="D3797" s="123"/>
      <c r="F3797" s="123"/>
      <c r="I3797" s="123"/>
      <c r="J3797" s="123"/>
      <c r="K3797" s="124"/>
      <c r="L3797" s="110"/>
      <c r="M3797" s="110"/>
      <c r="N3797" s="110"/>
      <c r="O3797" s="145"/>
      <c r="P3797" s="110"/>
    </row>
    <row r="3798" spans="2:16" x14ac:dyDescent="0.25">
      <c r="B3798" s="123"/>
      <c r="C3798" s="123"/>
      <c r="D3798" s="123"/>
      <c r="F3798" s="123"/>
      <c r="I3798" s="123"/>
      <c r="J3798" s="123"/>
      <c r="K3798" s="124"/>
      <c r="L3798" s="110"/>
      <c r="M3798" s="110"/>
      <c r="N3798" s="110"/>
      <c r="O3798" s="145"/>
      <c r="P3798" s="110"/>
    </row>
    <row r="3799" spans="2:16" x14ac:dyDescent="0.25">
      <c r="B3799" s="123"/>
      <c r="C3799" s="123"/>
      <c r="D3799" s="123"/>
      <c r="F3799" s="123"/>
      <c r="I3799" s="123"/>
      <c r="J3799" s="123"/>
      <c r="K3799" s="124"/>
      <c r="L3799" s="110"/>
      <c r="M3799" s="110"/>
      <c r="N3799" s="110"/>
      <c r="O3799" s="145"/>
      <c r="P3799" s="110"/>
    </row>
    <row r="3800" spans="2:16" x14ac:dyDescent="0.25">
      <c r="B3800" s="123"/>
      <c r="C3800" s="123"/>
      <c r="D3800" s="123"/>
      <c r="F3800" s="123"/>
      <c r="I3800" s="123"/>
      <c r="J3800" s="123"/>
      <c r="K3800" s="124"/>
      <c r="L3800" s="110"/>
      <c r="M3800" s="110"/>
      <c r="N3800" s="110"/>
      <c r="O3800" s="145"/>
      <c r="P3800" s="110"/>
    </row>
    <row r="3801" spans="2:16" x14ac:dyDescent="0.25">
      <c r="B3801" s="123"/>
      <c r="C3801" s="123"/>
      <c r="D3801" s="123"/>
      <c r="F3801" s="123"/>
      <c r="I3801" s="123"/>
      <c r="J3801" s="123"/>
      <c r="K3801" s="124"/>
      <c r="L3801" s="110"/>
      <c r="M3801" s="110"/>
      <c r="N3801" s="110"/>
      <c r="O3801" s="145"/>
      <c r="P3801" s="110"/>
    </row>
    <row r="3802" spans="2:16" x14ac:dyDescent="0.25">
      <c r="B3802" s="123"/>
      <c r="C3802" s="123"/>
      <c r="D3802" s="123"/>
      <c r="F3802" s="123"/>
      <c r="I3802" s="123"/>
      <c r="J3802" s="123"/>
      <c r="K3802" s="124"/>
      <c r="L3802" s="110"/>
      <c r="M3802" s="110"/>
      <c r="N3802" s="110"/>
      <c r="O3802" s="145"/>
      <c r="P3802" s="110"/>
    </row>
    <row r="3803" spans="2:16" x14ac:dyDescent="0.25">
      <c r="B3803" s="123"/>
      <c r="C3803" s="123"/>
      <c r="D3803" s="123"/>
      <c r="F3803" s="123"/>
      <c r="I3803" s="123"/>
      <c r="J3803" s="123"/>
      <c r="K3803" s="124"/>
      <c r="L3803" s="110"/>
      <c r="M3803" s="110"/>
      <c r="N3803" s="110"/>
      <c r="O3803" s="145"/>
      <c r="P3803" s="110"/>
    </row>
    <row r="3804" spans="2:16" x14ac:dyDescent="0.25">
      <c r="B3804" s="123"/>
      <c r="C3804" s="123"/>
      <c r="D3804" s="123"/>
      <c r="F3804" s="123"/>
      <c r="I3804" s="123"/>
      <c r="J3804" s="123"/>
      <c r="K3804" s="124"/>
      <c r="L3804" s="110"/>
      <c r="M3804" s="110"/>
      <c r="N3804" s="110"/>
      <c r="O3804" s="145"/>
      <c r="P3804" s="110"/>
    </row>
    <row r="3805" spans="2:16" x14ac:dyDescent="0.25">
      <c r="B3805" s="123"/>
      <c r="C3805" s="123"/>
      <c r="D3805" s="123"/>
      <c r="F3805" s="123"/>
      <c r="I3805" s="123"/>
      <c r="J3805" s="123"/>
      <c r="K3805" s="124"/>
      <c r="L3805" s="110"/>
      <c r="M3805" s="110"/>
      <c r="N3805" s="110"/>
      <c r="O3805" s="145"/>
      <c r="P3805" s="110"/>
    </row>
    <row r="3806" spans="2:16" x14ac:dyDescent="0.25">
      <c r="B3806" s="123"/>
      <c r="C3806" s="123"/>
      <c r="D3806" s="123"/>
      <c r="F3806" s="123"/>
      <c r="I3806" s="123"/>
      <c r="J3806" s="123"/>
      <c r="K3806" s="124"/>
      <c r="L3806" s="110"/>
      <c r="M3806" s="110"/>
      <c r="N3806" s="110"/>
      <c r="O3806" s="145"/>
      <c r="P3806" s="110"/>
    </row>
    <row r="3807" spans="2:16" x14ac:dyDescent="0.25">
      <c r="B3807" s="123"/>
      <c r="C3807" s="123"/>
      <c r="D3807" s="123"/>
      <c r="F3807" s="123"/>
      <c r="I3807" s="123"/>
      <c r="J3807" s="123"/>
      <c r="K3807" s="124"/>
      <c r="L3807" s="110"/>
      <c r="M3807" s="110"/>
      <c r="N3807" s="110"/>
      <c r="O3807" s="145"/>
      <c r="P3807" s="110"/>
    </row>
    <row r="3808" spans="2:16" x14ac:dyDescent="0.25">
      <c r="B3808" s="123"/>
      <c r="C3808" s="123"/>
      <c r="D3808" s="123"/>
      <c r="F3808" s="123"/>
      <c r="I3808" s="123"/>
      <c r="J3808" s="123"/>
      <c r="K3808" s="124"/>
      <c r="L3808" s="110"/>
      <c r="M3808" s="110"/>
      <c r="N3808" s="110"/>
      <c r="O3808" s="145"/>
      <c r="P3808" s="110"/>
    </row>
    <row r="3809" spans="2:16" x14ac:dyDescent="0.25">
      <c r="B3809" s="123"/>
      <c r="C3809" s="123"/>
      <c r="D3809" s="123"/>
      <c r="F3809" s="123"/>
      <c r="I3809" s="123"/>
      <c r="J3809" s="123"/>
      <c r="K3809" s="124"/>
      <c r="L3809" s="110"/>
      <c r="M3809" s="110"/>
      <c r="N3809" s="110"/>
      <c r="O3809" s="145"/>
      <c r="P3809" s="110"/>
    </row>
    <row r="3810" spans="2:16" x14ac:dyDescent="0.25">
      <c r="B3810" s="123"/>
      <c r="C3810" s="123"/>
      <c r="D3810" s="123"/>
      <c r="F3810" s="123"/>
      <c r="I3810" s="123"/>
      <c r="J3810" s="123"/>
      <c r="K3810" s="124"/>
      <c r="L3810" s="110"/>
      <c r="M3810" s="110"/>
      <c r="N3810" s="110"/>
      <c r="O3810" s="145"/>
      <c r="P3810" s="110"/>
    </row>
    <row r="3811" spans="2:16" x14ac:dyDescent="0.25">
      <c r="B3811" s="123"/>
      <c r="C3811" s="123"/>
      <c r="D3811" s="123"/>
      <c r="F3811" s="123"/>
      <c r="I3811" s="123"/>
      <c r="J3811" s="123"/>
      <c r="K3811" s="124"/>
      <c r="L3811" s="110"/>
      <c r="M3811" s="110"/>
      <c r="N3811" s="110"/>
      <c r="O3811" s="145"/>
      <c r="P3811" s="110"/>
    </row>
    <row r="3812" spans="2:16" x14ac:dyDescent="0.25">
      <c r="B3812" s="123"/>
      <c r="C3812" s="123"/>
      <c r="D3812" s="123"/>
      <c r="F3812" s="123"/>
      <c r="I3812" s="123"/>
      <c r="J3812" s="123"/>
      <c r="K3812" s="124"/>
      <c r="L3812" s="110"/>
      <c r="M3812" s="110"/>
      <c r="N3812" s="110"/>
      <c r="O3812" s="145"/>
      <c r="P3812" s="110"/>
    </row>
    <row r="3813" spans="2:16" x14ac:dyDescent="0.25">
      <c r="B3813" s="123"/>
      <c r="C3813" s="123"/>
      <c r="D3813" s="123"/>
      <c r="F3813" s="123"/>
      <c r="I3813" s="123"/>
      <c r="J3813" s="123"/>
      <c r="K3813" s="124"/>
      <c r="L3813" s="110"/>
      <c r="M3813" s="110"/>
      <c r="N3813" s="110"/>
      <c r="O3813" s="145"/>
      <c r="P3813" s="110"/>
    </row>
    <row r="3814" spans="2:16" x14ac:dyDescent="0.25">
      <c r="B3814" s="123"/>
      <c r="C3814" s="123"/>
      <c r="D3814" s="123"/>
      <c r="F3814" s="123"/>
      <c r="I3814" s="123"/>
      <c r="J3814" s="123"/>
      <c r="K3814" s="124"/>
      <c r="L3814" s="110"/>
      <c r="M3814" s="110"/>
      <c r="N3814" s="110"/>
      <c r="O3814" s="145"/>
      <c r="P3814" s="110"/>
    </row>
    <row r="3815" spans="2:16" x14ac:dyDescent="0.25">
      <c r="B3815" s="123"/>
      <c r="C3815" s="123"/>
      <c r="D3815" s="123"/>
      <c r="F3815" s="123"/>
      <c r="I3815" s="123"/>
      <c r="J3815" s="123"/>
      <c r="K3815" s="124"/>
      <c r="L3815" s="110"/>
      <c r="M3815" s="110"/>
      <c r="N3815" s="110"/>
      <c r="O3815" s="145"/>
      <c r="P3815" s="110"/>
    </row>
    <row r="3816" spans="2:16" x14ac:dyDescent="0.25">
      <c r="B3816" s="123"/>
      <c r="C3816" s="123"/>
      <c r="D3816" s="123"/>
      <c r="F3816" s="123"/>
      <c r="I3816" s="123"/>
      <c r="J3816" s="123"/>
      <c r="K3816" s="124"/>
      <c r="L3816" s="110"/>
      <c r="M3816" s="110"/>
      <c r="N3816" s="110"/>
      <c r="O3816" s="145"/>
      <c r="P3816" s="110"/>
    </row>
    <row r="3817" spans="2:16" x14ac:dyDescent="0.25">
      <c r="B3817" s="123"/>
      <c r="C3817" s="123"/>
      <c r="D3817" s="123"/>
      <c r="F3817" s="123"/>
      <c r="I3817" s="123"/>
      <c r="J3817" s="123"/>
      <c r="K3817" s="124"/>
      <c r="L3817" s="110"/>
      <c r="M3817" s="110"/>
      <c r="N3817" s="110"/>
      <c r="O3817" s="145"/>
      <c r="P3817" s="110"/>
    </row>
    <row r="3818" spans="2:16" x14ac:dyDescent="0.25">
      <c r="B3818" s="123"/>
      <c r="C3818" s="123"/>
      <c r="D3818" s="123"/>
      <c r="F3818" s="123"/>
      <c r="I3818" s="123"/>
      <c r="J3818" s="123"/>
      <c r="K3818" s="124"/>
      <c r="L3818" s="110"/>
      <c r="M3818" s="110"/>
      <c r="N3818" s="110"/>
      <c r="O3818" s="145"/>
      <c r="P3818" s="110"/>
    </row>
    <row r="3819" spans="2:16" x14ac:dyDescent="0.25">
      <c r="B3819" s="123"/>
      <c r="C3819" s="123"/>
      <c r="D3819" s="123"/>
      <c r="F3819" s="123"/>
      <c r="I3819" s="123"/>
      <c r="J3819" s="123"/>
      <c r="K3819" s="124"/>
      <c r="L3819" s="110"/>
      <c r="M3819" s="110"/>
      <c r="N3819" s="110"/>
      <c r="O3819" s="145"/>
      <c r="P3819" s="110"/>
    </row>
    <row r="3820" spans="2:16" x14ac:dyDescent="0.25">
      <c r="B3820" s="123"/>
      <c r="C3820" s="123"/>
      <c r="D3820" s="123"/>
      <c r="F3820" s="123"/>
      <c r="I3820" s="123"/>
      <c r="J3820" s="123"/>
      <c r="K3820" s="124"/>
      <c r="L3820" s="110"/>
      <c r="M3820" s="110"/>
      <c r="N3820" s="110"/>
      <c r="O3820" s="145"/>
      <c r="P3820" s="110"/>
    </row>
    <row r="3821" spans="2:16" x14ac:dyDescent="0.25">
      <c r="B3821" s="123"/>
      <c r="C3821" s="123"/>
      <c r="D3821" s="123"/>
      <c r="F3821" s="123"/>
      <c r="I3821" s="123"/>
      <c r="J3821" s="123"/>
      <c r="K3821" s="124"/>
      <c r="L3821" s="110"/>
      <c r="M3821" s="110"/>
      <c r="N3821" s="110"/>
      <c r="O3821" s="145"/>
      <c r="P3821" s="110"/>
    </row>
    <row r="3822" spans="2:16" x14ac:dyDescent="0.25">
      <c r="B3822" s="123"/>
      <c r="C3822" s="123"/>
      <c r="D3822" s="123"/>
      <c r="F3822" s="123"/>
      <c r="I3822" s="123"/>
      <c r="J3822" s="123"/>
      <c r="K3822" s="124"/>
      <c r="L3822" s="110"/>
      <c r="M3822" s="110"/>
      <c r="N3822" s="110"/>
      <c r="O3822" s="145"/>
      <c r="P3822" s="110"/>
    </row>
    <row r="3823" spans="2:16" x14ac:dyDescent="0.25">
      <c r="B3823" s="123"/>
      <c r="C3823" s="123"/>
      <c r="D3823" s="123"/>
      <c r="F3823" s="123"/>
      <c r="I3823" s="123"/>
      <c r="J3823" s="123"/>
      <c r="K3823" s="124"/>
      <c r="L3823" s="110"/>
      <c r="M3823" s="110"/>
      <c r="N3823" s="110"/>
      <c r="O3823" s="145"/>
      <c r="P3823" s="110"/>
    </row>
    <row r="3824" spans="2:16" x14ac:dyDescent="0.25">
      <c r="B3824" s="123"/>
      <c r="C3824" s="123"/>
      <c r="D3824" s="123"/>
      <c r="F3824" s="123"/>
      <c r="I3824" s="123"/>
      <c r="J3824" s="123"/>
      <c r="K3824" s="124"/>
      <c r="L3824" s="110"/>
      <c r="M3824" s="110"/>
      <c r="N3824" s="110"/>
      <c r="O3824" s="145"/>
      <c r="P3824" s="110"/>
    </row>
    <row r="3825" spans="2:16" x14ac:dyDescent="0.25">
      <c r="B3825" s="123"/>
      <c r="C3825" s="123"/>
      <c r="D3825" s="123"/>
      <c r="F3825" s="123"/>
      <c r="I3825" s="123"/>
      <c r="J3825" s="123"/>
      <c r="K3825" s="124"/>
      <c r="L3825" s="110"/>
      <c r="M3825" s="110"/>
      <c r="N3825" s="110"/>
      <c r="O3825" s="145"/>
      <c r="P3825" s="110"/>
    </row>
    <row r="3826" spans="2:16" x14ac:dyDescent="0.25">
      <c r="B3826" s="123"/>
      <c r="C3826" s="123"/>
      <c r="D3826" s="123"/>
      <c r="F3826" s="123"/>
      <c r="I3826" s="123"/>
      <c r="J3826" s="123"/>
      <c r="K3826" s="124"/>
      <c r="L3826" s="110"/>
      <c r="M3826" s="110"/>
      <c r="N3826" s="110"/>
      <c r="O3826" s="145"/>
      <c r="P3826" s="110"/>
    </row>
    <row r="3827" spans="2:16" x14ac:dyDescent="0.25">
      <c r="B3827" s="123"/>
      <c r="C3827" s="123"/>
      <c r="D3827" s="123"/>
      <c r="F3827" s="123"/>
      <c r="I3827" s="123"/>
      <c r="J3827" s="123"/>
      <c r="K3827" s="124"/>
      <c r="L3827" s="110"/>
      <c r="M3827" s="110"/>
      <c r="N3827" s="110"/>
      <c r="O3827" s="145"/>
      <c r="P3827" s="110"/>
    </row>
    <row r="3828" spans="2:16" x14ac:dyDescent="0.25">
      <c r="B3828" s="123"/>
      <c r="C3828" s="123"/>
      <c r="D3828" s="123"/>
      <c r="F3828" s="123"/>
      <c r="I3828" s="123"/>
      <c r="J3828" s="123"/>
      <c r="K3828" s="124"/>
      <c r="L3828" s="110"/>
      <c r="M3828" s="110"/>
      <c r="N3828" s="110"/>
      <c r="O3828" s="145"/>
      <c r="P3828" s="110"/>
    </row>
    <row r="3829" spans="2:16" x14ac:dyDescent="0.25">
      <c r="B3829" s="123"/>
      <c r="C3829" s="123"/>
      <c r="D3829" s="123"/>
      <c r="F3829" s="123"/>
      <c r="I3829" s="123"/>
      <c r="J3829" s="123"/>
      <c r="K3829" s="124"/>
      <c r="L3829" s="110"/>
      <c r="M3829" s="110"/>
      <c r="N3829" s="110"/>
      <c r="O3829" s="145"/>
      <c r="P3829" s="110"/>
    </row>
    <row r="3830" spans="2:16" x14ac:dyDescent="0.25">
      <c r="B3830" s="123"/>
      <c r="C3830" s="123"/>
      <c r="D3830" s="123"/>
      <c r="F3830" s="123"/>
      <c r="I3830" s="123"/>
      <c r="J3830" s="123"/>
      <c r="K3830" s="124"/>
      <c r="L3830" s="110"/>
      <c r="M3830" s="110"/>
      <c r="N3830" s="110"/>
      <c r="O3830" s="145"/>
      <c r="P3830" s="110"/>
    </row>
    <row r="3831" spans="2:16" x14ac:dyDescent="0.25">
      <c r="B3831" s="123"/>
      <c r="C3831" s="123"/>
      <c r="D3831" s="123"/>
      <c r="F3831" s="123"/>
      <c r="I3831" s="123"/>
      <c r="J3831" s="123"/>
      <c r="K3831" s="124"/>
      <c r="L3831" s="110"/>
      <c r="M3831" s="110"/>
      <c r="N3831" s="110"/>
      <c r="O3831" s="145"/>
      <c r="P3831" s="110"/>
    </row>
    <row r="3832" spans="2:16" x14ac:dyDescent="0.25">
      <c r="B3832" s="123"/>
      <c r="C3832" s="123"/>
      <c r="D3832" s="123"/>
      <c r="F3832" s="123"/>
      <c r="I3832" s="123"/>
      <c r="J3832" s="123"/>
      <c r="K3832" s="124"/>
      <c r="L3832" s="110"/>
      <c r="M3832" s="110"/>
      <c r="N3832" s="110"/>
      <c r="O3832" s="145"/>
      <c r="P3832" s="110"/>
    </row>
    <row r="3833" spans="2:16" x14ac:dyDescent="0.25">
      <c r="B3833" s="123"/>
      <c r="C3833" s="123"/>
      <c r="D3833" s="123"/>
      <c r="F3833" s="123"/>
      <c r="I3833" s="123"/>
      <c r="J3833" s="123"/>
      <c r="K3833" s="124"/>
      <c r="L3833" s="110"/>
      <c r="M3833" s="110"/>
      <c r="N3833" s="110"/>
      <c r="O3833" s="145"/>
      <c r="P3833" s="110"/>
    </row>
    <row r="3834" spans="2:16" x14ac:dyDescent="0.25">
      <c r="B3834" s="123"/>
      <c r="C3834" s="123"/>
      <c r="D3834" s="123"/>
      <c r="F3834" s="123"/>
      <c r="I3834" s="123"/>
      <c r="J3834" s="123"/>
      <c r="K3834" s="124"/>
      <c r="L3834" s="110"/>
      <c r="M3834" s="110"/>
      <c r="N3834" s="110"/>
      <c r="O3834" s="145"/>
      <c r="P3834" s="110"/>
    </row>
    <row r="3835" spans="2:16" x14ac:dyDescent="0.25">
      <c r="B3835" s="123"/>
      <c r="C3835" s="123"/>
      <c r="D3835" s="123"/>
      <c r="F3835" s="123"/>
      <c r="I3835" s="123"/>
      <c r="J3835" s="123"/>
      <c r="K3835" s="124"/>
      <c r="L3835" s="110"/>
      <c r="M3835" s="110"/>
      <c r="N3835" s="110"/>
      <c r="O3835" s="145"/>
      <c r="P3835" s="110"/>
    </row>
    <row r="3836" spans="2:16" x14ac:dyDescent="0.25">
      <c r="B3836" s="123"/>
      <c r="C3836" s="123"/>
      <c r="D3836" s="123"/>
      <c r="F3836" s="123"/>
      <c r="I3836" s="123"/>
      <c r="J3836" s="123"/>
      <c r="K3836" s="124"/>
      <c r="L3836" s="110"/>
      <c r="M3836" s="110"/>
      <c r="N3836" s="110"/>
      <c r="O3836" s="145"/>
      <c r="P3836" s="110"/>
    </row>
    <row r="3837" spans="2:16" x14ac:dyDescent="0.25">
      <c r="B3837" s="123"/>
      <c r="C3837" s="123"/>
      <c r="D3837" s="123"/>
      <c r="F3837" s="123"/>
      <c r="I3837" s="123"/>
      <c r="J3837" s="123"/>
      <c r="K3837" s="124"/>
      <c r="L3837" s="110"/>
      <c r="M3837" s="110"/>
      <c r="N3837" s="110"/>
      <c r="O3837" s="145"/>
      <c r="P3837" s="110"/>
    </row>
    <row r="3838" spans="2:16" x14ac:dyDescent="0.25">
      <c r="B3838" s="123"/>
      <c r="C3838" s="123"/>
      <c r="D3838" s="123"/>
      <c r="F3838" s="123"/>
      <c r="I3838" s="123"/>
      <c r="J3838" s="123"/>
      <c r="K3838" s="124"/>
      <c r="L3838" s="110"/>
      <c r="M3838" s="110"/>
      <c r="N3838" s="110"/>
      <c r="O3838" s="145"/>
      <c r="P3838" s="110"/>
    </row>
    <row r="3839" spans="2:16" x14ac:dyDescent="0.25">
      <c r="B3839" s="123"/>
      <c r="C3839" s="123"/>
      <c r="D3839" s="123"/>
      <c r="F3839" s="123"/>
      <c r="I3839" s="123"/>
      <c r="J3839" s="123"/>
      <c r="K3839" s="124"/>
      <c r="L3839" s="110"/>
      <c r="M3839" s="110"/>
      <c r="N3839" s="110"/>
      <c r="O3839" s="145"/>
      <c r="P3839" s="110"/>
    </row>
    <row r="3840" spans="2:16" x14ac:dyDescent="0.25">
      <c r="B3840" s="123"/>
      <c r="C3840" s="123"/>
      <c r="D3840" s="123"/>
      <c r="F3840" s="123"/>
      <c r="I3840" s="123"/>
      <c r="J3840" s="123"/>
      <c r="K3840" s="124"/>
      <c r="L3840" s="110"/>
      <c r="M3840" s="110"/>
      <c r="N3840" s="110"/>
      <c r="O3840" s="145"/>
      <c r="P3840" s="110"/>
    </row>
    <row r="3841" spans="2:16" x14ac:dyDescent="0.25">
      <c r="B3841" s="123"/>
      <c r="C3841" s="123"/>
      <c r="D3841" s="123"/>
      <c r="F3841" s="123"/>
      <c r="I3841" s="123"/>
      <c r="J3841" s="123"/>
      <c r="K3841" s="124"/>
      <c r="L3841" s="110"/>
      <c r="M3841" s="110"/>
      <c r="N3841" s="110"/>
      <c r="O3841" s="145"/>
      <c r="P3841" s="110"/>
    </row>
    <row r="3842" spans="2:16" x14ac:dyDescent="0.25">
      <c r="B3842" s="123"/>
      <c r="C3842" s="123"/>
      <c r="D3842" s="123"/>
      <c r="F3842" s="123"/>
      <c r="I3842" s="123"/>
      <c r="J3842" s="123"/>
      <c r="K3842" s="124"/>
      <c r="L3842" s="110"/>
      <c r="M3842" s="110"/>
      <c r="N3842" s="110"/>
      <c r="O3842" s="145"/>
      <c r="P3842" s="110"/>
    </row>
    <row r="3843" spans="2:16" x14ac:dyDescent="0.25">
      <c r="B3843" s="123"/>
      <c r="C3843" s="123"/>
      <c r="D3843" s="123"/>
      <c r="F3843" s="123"/>
      <c r="I3843" s="123"/>
      <c r="J3843" s="123"/>
      <c r="K3843" s="124"/>
      <c r="L3843" s="110"/>
      <c r="M3843" s="110"/>
      <c r="N3843" s="110"/>
      <c r="O3843" s="145"/>
      <c r="P3843" s="110"/>
    </row>
    <row r="3844" spans="2:16" x14ac:dyDescent="0.25">
      <c r="B3844" s="123"/>
      <c r="C3844" s="123"/>
      <c r="D3844" s="123"/>
      <c r="F3844" s="123"/>
      <c r="I3844" s="123"/>
      <c r="J3844" s="123"/>
      <c r="K3844" s="124"/>
      <c r="L3844" s="110"/>
      <c r="M3844" s="110"/>
      <c r="N3844" s="110"/>
      <c r="O3844" s="145"/>
      <c r="P3844" s="110"/>
    </row>
    <row r="3845" spans="2:16" x14ac:dyDescent="0.25">
      <c r="B3845" s="123"/>
      <c r="C3845" s="123"/>
      <c r="D3845" s="123"/>
      <c r="F3845" s="123"/>
      <c r="I3845" s="123"/>
      <c r="J3845" s="123"/>
      <c r="K3845" s="124"/>
      <c r="L3845" s="110"/>
      <c r="M3845" s="110"/>
      <c r="N3845" s="110"/>
      <c r="O3845" s="145"/>
      <c r="P3845" s="110"/>
    </row>
    <row r="3846" spans="2:16" x14ac:dyDescent="0.25">
      <c r="B3846" s="123"/>
      <c r="C3846" s="123"/>
      <c r="D3846" s="123"/>
      <c r="F3846" s="123"/>
      <c r="I3846" s="123"/>
      <c r="J3846" s="123"/>
      <c r="K3846" s="124"/>
      <c r="L3846" s="110"/>
      <c r="M3846" s="110"/>
      <c r="N3846" s="110"/>
      <c r="O3846" s="145"/>
      <c r="P3846" s="110"/>
    </row>
    <row r="3847" spans="2:16" x14ac:dyDescent="0.25">
      <c r="B3847" s="123"/>
      <c r="C3847" s="123"/>
      <c r="D3847" s="123"/>
      <c r="F3847" s="123"/>
      <c r="I3847" s="123"/>
      <c r="J3847" s="123"/>
      <c r="K3847" s="124"/>
      <c r="L3847" s="110"/>
      <c r="M3847" s="110"/>
      <c r="N3847" s="110"/>
      <c r="O3847" s="145"/>
      <c r="P3847" s="110"/>
    </row>
    <row r="3848" spans="2:16" x14ac:dyDescent="0.25">
      <c r="B3848" s="123"/>
      <c r="C3848" s="123"/>
      <c r="D3848" s="123"/>
      <c r="F3848" s="123"/>
      <c r="I3848" s="123"/>
      <c r="J3848" s="123"/>
      <c r="K3848" s="124"/>
      <c r="L3848" s="110"/>
      <c r="M3848" s="110"/>
      <c r="N3848" s="110"/>
      <c r="O3848" s="145"/>
      <c r="P3848" s="110"/>
    </row>
    <row r="3849" spans="2:16" x14ac:dyDescent="0.25">
      <c r="B3849" s="123"/>
      <c r="C3849" s="123"/>
      <c r="D3849" s="123"/>
      <c r="F3849" s="123"/>
      <c r="I3849" s="123"/>
      <c r="J3849" s="123"/>
      <c r="K3849" s="124"/>
      <c r="L3849" s="110"/>
      <c r="M3849" s="110"/>
      <c r="N3849" s="110"/>
      <c r="O3849" s="145"/>
      <c r="P3849" s="110"/>
    </row>
    <row r="3850" spans="2:16" x14ac:dyDescent="0.25">
      <c r="B3850" s="123"/>
      <c r="C3850" s="123"/>
      <c r="D3850" s="123"/>
      <c r="F3850" s="123"/>
      <c r="I3850" s="123"/>
      <c r="J3850" s="123"/>
      <c r="K3850" s="124"/>
      <c r="L3850" s="110"/>
      <c r="M3850" s="110"/>
      <c r="N3850" s="110"/>
      <c r="O3850" s="145"/>
      <c r="P3850" s="110"/>
    </row>
    <row r="3851" spans="2:16" x14ac:dyDescent="0.25">
      <c r="B3851" s="123"/>
      <c r="C3851" s="123"/>
      <c r="D3851" s="123"/>
      <c r="F3851" s="123"/>
      <c r="I3851" s="123"/>
      <c r="J3851" s="123"/>
      <c r="K3851" s="124"/>
      <c r="L3851" s="110"/>
      <c r="M3851" s="110"/>
      <c r="N3851" s="110"/>
      <c r="O3851" s="145"/>
      <c r="P3851" s="110"/>
    </row>
    <row r="3852" spans="2:16" x14ac:dyDescent="0.25">
      <c r="B3852" s="123"/>
      <c r="C3852" s="123"/>
      <c r="D3852" s="123"/>
      <c r="F3852" s="123"/>
      <c r="I3852" s="123"/>
      <c r="J3852" s="123"/>
      <c r="K3852" s="124"/>
      <c r="L3852" s="110"/>
      <c r="M3852" s="110"/>
      <c r="N3852" s="110"/>
      <c r="O3852" s="145"/>
      <c r="P3852" s="110"/>
    </row>
    <row r="3853" spans="2:16" x14ac:dyDescent="0.25">
      <c r="B3853" s="123"/>
      <c r="C3853" s="123"/>
      <c r="D3853" s="123"/>
      <c r="F3853" s="123"/>
      <c r="I3853" s="123"/>
      <c r="J3853" s="123"/>
      <c r="K3853" s="124"/>
      <c r="L3853" s="110"/>
      <c r="M3853" s="110"/>
      <c r="N3853" s="110"/>
      <c r="O3853" s="145"/>
      <c r="P3853" s="110"/>
    </row>
    <row r="3854" spans="2:16" x14ac:dyDescent="0.25">
      <c r="B3854" s="123"/>
      <c r="C3854" s="123"/>
      <c r="D3854" s="123"/>
      <c r="F3854" s="123"/>
      <c r="I3854" s="123"/>
      <c r="J3854" s="123"/>
      <c r="K3854" s="124"/>
      <c r="L3854" s="110"/>
      <c r="M3854" s="110"/>
      <c r="N3854" s="110"/>
      <c r="O3854" s="145"/>
      <c r="P3854" s="110"/>
    </row>
    <row r="3855" spans="2:16" x14ac:dyDescent="0.25">
      <c r="B3855" s="123"/>
      <c r="C3855" s="123"/>
      <c r="D3855" s="123"/>
      <c r="F3855" s="123"/>
      <c r="I3855" s="123"/>
      <c r="J3855" s="123"/>
      <c r="K3855" s="124"/>
      <c r="L3855" s="110"/>
      <c r="M3855" s="110"/>
      <c r="N3855" s="110"/>
      <c r="O3855" s="145"/>
      <c r="P3855" s="110"/>
    </row>
    <row r="3856" spans="2:16" x14ac:dyDescent="0.25">
      <c r="B3856" s="123"/>
      <c r="C3856" s="123"/>
      <c r="D3856" s="123"/>
      <c r="F3856" s="123"/>
      <c r="I3856" s="123"/>
      <c r="J3856" s="123"/>
      <c r="K3856" s="124"/>
      <c r="L3856" s="110"/>
      <c r="M3856" s="110"/>
      <c r="N3856" s="110"/>
      <c r="O3856" s="145"/>
      <c r="P3856" s="110"/>
    </row>
    <row r="3857" spans="2:16" x14ac:dyDescent="0.25">
      <c r="B3857" s="123"/>
      <c r="C3857" s="123"/>
      <c r="D3857" s="123"/>
      <c r="F3857" s="123"/>
      <c r="I3857" s="123"/>
      <c r="J3857" s="123"/>
      <c r="K3857" s="124"/>
      <c r="L3857" s="110"/>
      <c r="M3857" s="110"/>
      <c r="N3857" s="110"/>
      <c r="O3857" s="145"/>
      <c r="P3857" s="110"/>
    </row>
    <row r="3858" spans="2:16" x14ac:dyDescent="0.25">
      <c r="B3858" s="123"/>
      <c r="C3858" s="123"/>
      <c r="D3858" s="123"/>
      <c r="F3858" s="123"/>
      <c r="I3858" s="123"/>
      <c r="J3858" s="123"/>
      <c r="K3858" s="124"/>
      <c r="L3858" s="110"/>
      <c r="M3858" s="110"/>
      <c r="N3858" s="110"/>
      <c r="O3858" s="145"/>
      <c r="P3858" s="110"/>
    </row>
    <row r="3859" spans="2:16" x14ac:dyDescent="0.25">
      <c r="B3859" s="123"/>
      <c r="C3859" s="123"/>
      <c r="D3859" s="123"/>
      <c r="F3859" s="123"/>
      <c r="I3859" s="123"/>
      <c r="J3859" s="123"/>
      <c r="K3859" s="124"/>
      <c r="L3859" s="110"/>
      <c r="M3859" s="110"/>
      <c r="N3859" s="110"/>
      <c r="O3859" s="145"/>
      <c r="P3859" s="110"/>
    </row>
    <row r="3860" spans="2:16" x14ac:dyDescent="0.25">
      <c r="B3860" s="123"/>
      <c r="C3860" s="123"/>
      <c r="D3860" s="123"/>
      <c r="F3860" s="123"/>
      <c r="I3860" s="123"/>
      <c r="J3860" s="123"/>
      <c r="K3860" s="124"/>
      <c r="L3860" s="110"/>
      <c r="M3860" s="110"/>
      <c r="N3860" s="110"/>
      <c r="O3860" s="145"/>
      <c r="P3860" s="110"/>
    </row>
    <row r="3861" spans="2:16" x14ac:dyDescent="0.25">
      <c r="B3861" s="123"/>
      <c r="C3861" s="123"/>
      <c r="D3861" s="123"/>
      <c r="F3861" s="123"/>
      <c r="I3861" s="123"/>
      <c r="J3861" s="123"/>
      <c r="K3861" s="124"/>
      <c r="L3861" s="110"/>
      <c r="M3861" s="110"/>
      <c r="N3861" s="110"/>
      <c r="O3861" s="145"/>
      <c r="P3861" s="110"/>
    </row>
    <row r="3862" spans="2:16" x14ac:dyDescent="0.25">
      <c r="B3862" s="123"/>
      <c r="C3862" s="123"/>
      <c r="D3862" s="123"/>
      <c r="F3862" s="123"/>
      <c r="I3862" s="123"/>
      <c r="J3862" s="123"/>
      <c r="K3862" s="124"/>
      <c r="L3862" s="110"/>
      <c r="M3862" s="110"/>
      <c r="N3862" s="110"/>
      <c r="O3862" s="145"/>
      <c r="P3862" s="110"/>
    </row>
    <row r="3863" spans="2:16" x14ac:dyDescent="0.25">
      <c r="B3863" s="123"/>
      <c r="C3863" s="123"/>
      <c r="D3863" s="123"/>
      <c r="F3863" s="123"/>
      <c r="I3863" s="123"/>
      <c r="J3863" s="123"/>
      <c r="K3863" s="124"/>
      <c r="L3863" s="110"/>
      <c r="M3863" s="110"/>
      <c r="N3863" s="110"/>
      <c r="O3863" s="145"/>
      <c r="P3863" s="110"/>
    </row>
    <row r="3864" spans="2:16" x14ac:dyDescent="0.25">
      <c r="B3864" s="123"/>
      <c r="C3864" s="123"/>
      <c r="D3864" s="123"/>
      <c r="F3864" s="123"/>
      <c r="I3864" s="123"/>
      <c r="J3864" s="123"/>
      <c r="K3864" s="124"/>
      <c r="L3864" s="110"/>
      <c r="M3864" s="110"/>
      <c r="N3864" s="110"/>
      <c r="O3864" s="145"/>
      <c r="P3864" s="110"/>
    </row>
    <row r="3865" spans="2:16" x14ac:dyDescent="0.25">
      <c r="B3865" s="123"/>
      <c r="C3865" s="123"/>
      <c r="D3865" s="123"/>
      <c r="F3865" s="123"/>
      <c r="I3865" s="123"/>
      <c r="J3865" s="123"/>
      <c r="K3865" s="124"/>
      <c r="L3865" s="110"/>
      <c r="M3865" s="110"/>
      <c r="N3865" s="110"/>
      <c r="O3865" s="145"/>
      <c r="P3865" s="110"/>
    </row>
    <row r="3866" spans="2:16" x14ac:dyDescent="0.25">
      <c r="B3866" s="123"/>
      <c r="C3866" s="123"/>
      <c r="D3866" s="123"/>
      <c r="F3866" s="123"/>
      <c r="I3866" s="123"/>
      <c r="J3866" s="123"/>
      <c r="K3866" s="124"/>
      <c r="L3866" s="110"/>
      <c r="M3866" s="110"/>
      <c r="N3866" s="110"/>
      <c r="O3866" s="145"/>
      <c r="P3866" s="110"/>
    </row>
    <row r="3867" spans="2:16" x14ac:dyDescent="0.25">
      <c r="B3867" s="123"/>
      <c r="C3867" s="123"/>
      <c r="D3867" s="123"/>
      <c r="F3867" s="123"/>
      <c r="I3867" s="123"/>
      <c r="J3867" s="123"/>
      <c r="K3867" s="124"/>
      <c r="L3867" s="110"/>
      <c r="M3867" s="110"/>
      <c r="N3867" s="110"/>
      <c r="O3867" s="145"/>
      <c r="P3867" s="110"/>
    </row>
    <row r="3868" spans="2:16" x14ac:dyDescent="0.25">
      <c r="B3868" s="123"/>
      <c r="C3868" s="123"/>
      <c r="D3868" s="123"/>
      <c r="F3868" s="123"/>
      <c r="I3868" s="123"/>
      <c r="J3868" s="123"/>
      <c r="K3868" s="124"/>
      <c r="L3868" s="110"/>
      <c r="M3868" s="110"/>
      <c r="N3868" s="110"/>
      <c r="O3868" s="145"/>
      <c r="P3868" s="110"/>
    </row>
    <row r="3869" spans="2:16" x14ac:dyDescent="0.25">
      <c r="B3869" s="123"/>
      <c r="C3869" s="123"/>
      <c r="D3869" s="123"/>
      <c r="F3869" s="123"/>
      <c r="I3869" s="123"/>
      <c r="J3869" s="123"/>
      <c r="K3869" s="124"/>
      <c r="L3869" s="110"/>
      <c r="M3869" s="110"/>
      <c r="N3869" s="110"/>
      <c r="O3869" s="145"/>
      <c r="P3869" s="110"/>
    </row>
    <row r="3870" spans="2:16" x14ac:dyDescent="0.25">
      <c r="B3870" s="123"/>
      <c r="C3870" s="123"/>
      <c r="D3870" s="123"/>
      <c r="F3870" s="123"/>
      <c r="I3870" s="123"/>
      <c r="J3870" s="123"/>
      <c r="K3870" s="124"/>
      <c r="L3870" s="110"/>
      <c r="M3870" s="110"/>
      <c r="N3870" s="110"/>
      <c r="O3870" s="145"/>
      <c r="P3870" s="110"/>
    </row>
    <row r="3871" spans="2:16" x14ac:dyDescent="0.25">
      <c r="B3871" s="123"/>
      <c r="C3871" s="123"/>
      <c r="D3871" s="123"/>
      <c r="F3871" s="123"/>
      <c r="I3871" s="123"/>
      <c r="J3871" s="123"/>
      <c r="K3871" s="124"/>
      <c r="L3871" s="110"/>
      <c r="M3871" s="110"/>
      <c r="N3871" s="110"/>
      <c r="O3871" s="145"/>
      <c r="P3871" s="110"/>
    </row>
    <row r="3872" spans="2:16" x14ac:dyDescent="0.25">
      <c r="B3872" s="123"/>
      <c r="C3872" s="123"/>
      <c r="D3872" s="123"/>
      <c r="F3872" s="123"/>
      <c r="I3872" s="123"/>
      <c r="J3872" s="123"/>
      <c r="K3872" s="124"/>
      <c r="L3872" s="110"/>
      <c r="M3872" s="110"/>
      <c r="N3872" s="110"/>
      <c r="O3872" s="145"/>
      <c r="P3872" s="110"/>
    </row>
    <row r="3873" spans="2:16" x14ac:dyDescent="0.25">
      <c r="B3873" s="123"/>
      <c r="C3873" s="123"/>
      <c r="D3873" s="123"/>
      <c r="F3873" s="123"/>
      <c r="I3873" s="123"/>
      <c r="J3873" s="123"/>
      <c r="K3873" s="124"/>
      <c r="L3873" s="110"/>
      <c r="M3873" s="110"/>
      <c r="N3873" s="110"/>
      <c r="O3873" s="145"/>
      <c r="P3873" s="110"/>
    </row>
    <row r="3874" spans="2:16" x14ac:dyDescent="0.25">
      <c r="B3874" s="123"/>
      <c r="C3874" s="123"/>
      <c r="D3874" s="123"/>
      <c r="F3874" s="123"/>
      <c r="I3874" s="123"/>
      <c r="J3874" s="123"/>
      <c r="K3874" s="124"/>
      <c r="L3874" s="110"/>
      <c r="M3874" s="110"/>
      <c r="N3874" s="110"/>
      <c r="O3874" s="145"/>
      <c r="P3874" s="110"/>
    </row>
    <row r="3875" spans="2:16" x14ac:dyDescent="0.25">
      <c r="B3875" s="123"/>
      <c r="C3875" s="123"/>
      <c r="D3875" s="123"/>
      <c r="F3875" s="123"/>
      <c r="I3875" s="123"/>
      <c r="J3875" s="123"/>
      <c r="K3875" s="124"/>
      <c r="L3875" s="110"/>
      <c r="M3875" s="110"/>
      <c r="N3875" s="110"/>
      <c r="O3875" s="145"/>
      <c r="P3875" s="110"/>
    </row>
    <row r="3876" spans="2:16" x14ac:dyDescent="0.25">
      <c r="B3876" s="123"/>
      <c r="C3876" s="123"/>
      <c r="D3876" s="123"/>
      <c r="F3876" s="123"/>
      <c r="I3876" s="123"/>
      <c r="J3876" s="123"/>
      <c r="K3876" s="124"/>
      <c r="L3876" s="110"/>
      <c r="M3876" s="110"/>
      <c r="N3876" s="110"/>
      <c r="O3876" s="145"/>
      <c r="P3876" s="110"/>
    </row>
    <row r="3877" spans="2:16" x14ac:dyDescent="0.25">
      <c r="B3877" s="123"/>
      <c r="C3877" s="123"/>
      <c r="D3877" s="123"/>
      <c r="F3877" s="123"/>
      <c r="I3877" s="123"/>
      <c r="J3877" s="123"/>
      <c r="K3877" s="124"/>
      <c r="L3877" s="110"/>
      <c r="M3877" s="110"/>
      <c r="N3877" s="110"/>
      <c r="O3877" s="145"/>
      <c r="P3877" s="110"/>
    </row>
    <row r="3878" spans="2:16" x14ac:dyDescent="0.25">
      <c r="B3878" s="123"/>
      <c r="C3878" s="123"/>
      <c r="D3878" s="123"/>
      <c r="F3878" s="123"/>
      <c r="I3878" s="123"/>
      <c r="J3878" s="123"/>
      <c r="K3878" s="124"/>
      <c r="L3878" s="110"/>
      <c r="M3878" s="110"/>
      <c r="N3878" s="110"/>
      <c r="O3878" s="145"/>
      <c r="P3878" s="110"/>
    </row>
    <row r="3879" spans="2:16" x14ac:dyDescent="0.25">
      <c r="B3879" s="123"/>
      <c r="C3879" s="123"/>
      <c r="D3879" s="123"/>
      <c r="F3879" s="123"/>
      <c r="I3879" s="123"/>
      <c r="J3879" s="123"/>
      <c r="K3879" s="124"/>
      <c r="L3879" s="110"/>
      <c r="M3879" s="110"/>
      <c r="N3879" s="110"/>
      <c r="O3879" s="145"/>
      <c r="P3879" s="110"/>
    </row>
    <row r="3880" spans="2:16" x14ac:dyDescent="0.25">
      <c r="B3880" s="123"/>
      <c r="C3880" s="123"/>
      <c r="D3880" s="123"/>
      <c r="F3880" s="123"/>
      <c r="I3880" s="123"/>
      <c r="J3880" s="123"/>
      <c r="K3880" s="124"/>
      <c r="L3880" s="110"/>
      <c r="M3880" s="110"/>
      <c r="N3880" s="110"/>
      <c r="O3880" s="145"/>
      <c r="P3880" s="110"/>
    </row>
    <row r="3881" spans="2:16" x14ac:dyDescent="0.25">
      <c r="B3881" s="123"/>
      <c r="C3881" s="123"/>
      <c r="D3881" s="123"/>
      <c r="F3881" s="123"/>
      <c r="I3881" s="123"/>
      <c r="J3881" s="123"/>
      <c r="K3881" s="124"/>
      <c r="L3881" s="110"/>
      <c r="M3881" s="110"/>
      <c r="N3881" s="110"/>
      <c r="O3881" s="145"/>
      <c r="P3881" s="110"/>
    </row>
    <row r="3882" spans="2:16" x14ac:dyDescent="0.25">
      <c r="B3882" s="123"/>
      <c r="C3882" s="123"/>
      <c r="D3882" s="123"/>
      <c r="F3882" s="123"/>
      <c r="I3882" s="123"/>
      <c r="J3882" s="123"/>
      <c r="K3882" s="124"/>
      <c r="L3882" s="110"/>
      <c r="M3882" s="110"/>
      <c r="N3882" s="110"/>
      <c r="O3882" s="145"/>
      <c r="P3882" s="110"/>
    </row>
    <row r="3883" spans="2:16" x14ac:dyDescent="0.25">
      <c r="B3883" s="123"/>
      <c r="C3883" s="123"/>
      <c r="D3883" s="123"/>
      <c r="F3883" s="123"/>
      <c r="I3883" s="123"/>
      <c r="J3883" s="123"/>
      <c r="K3883" s="124"/>
      <c r="L3883" s="110"/>
      <c r="M3883" s="110"/>
      <c r="N3883" s="110"/>
      <c r="O3883" s="145"/>
      <c r="P3883" s="110"/>
    </row>
    <row r="3884" spans="2:16" x14ac:dyDescent="0.25">
      <c r="B3884" s="123"/>
      <c r="C3884" s="123"/>
      <c r="D3884" s="123"/>
      <c r="F3884" s="123"/>
      <c r="I3884" s="123"/>
      <c r="J3884" s="123"/>
      <c r="K3884" s="124"/>
      <c r="L3884" s="110"/>
      <c r="M3884" s="110"/>
      <c r="N3884" s="110"/>
      <c r="O3884" s="145"/>
      <c r="P3884" s="110"/>
    </row>
    <row r="3885" spans="2:16" x14ac:dyDescent="0.25">
      <c r="B3885" s="123"/>
      <c r="C3885" s="123"/>
      <c r="D3885" s="123"/>
      <c r="F3885" s="123"/>
      <c r="I3885" s="123"/>
      <c r="J3885" s="123"/>
      <c r="K3885" s="124"/>
      <c r="L3885" s="110"/>
      <c r="M3885" s="110"/>
      <c r="N3885" s="110"/>
      <c r="O3885" s="145"/>
      <c r="P3885" s="110"/>
    </row>
    <row r="3886" spans="2:16" x14ac:dyDescent="0.25">
      <c r="B3886" s="123"/>
      <c r="C3886" s="123"/>
      <c r="D3886" s="123"/>
      <c r="F3886" s="123"/>
      <c r="I3886" s="123"/>
      <c r="J3886" s="123"/>
      <c r="K3886" s="124"/>
      <c r="L3886" s="110"/>
      <c r="M3886" s="110"/>
      <c r="N3886" s="110"/>
      <c r="O3886" s="145"/>
      <c r="P3886" s="110"/>
    </row>
    <row r="3887" spans="2:16" x14ac:dyDescent="0.25">
      <c r="B3887" s="123"/>
      <c r="C3887" s="123"/>
      <c r="D3887" s="123"/>
      <c r="F3887" s="123"/>
      <c r="I3887" s="123"/>
      <c r="J3887" s="123"/>
      <c r="K3887" s="124"/>
      <c r="L3887" s="110"/>
      <c r="M3887" s="110"/>
      <c r="N3887" s="110"/>
      <c r="O3887" s="145"/>
      <c r="P3887" s="110"/>
    </row>
    <row r="3888" spans="2:16" x14ac:dyDescent="0.25">
      <c r="B3888" s="123"/>
      <c r="C3888" s="123"/>
      <c r="D3888" s="123"/>
      <c r="F3888" s="123"/>
      <c r="I3888" s="123"/>
      <c r="J3888" s="123"/>
      <c r="K3888" s="124"/>
      <c r="L3888" s="110"/>
      <c r="M3888" s="110"/>
      <c r="N3888" s="110"/>
      <c r="O3888" s="145"/>
      <c r="P3888" s="110"/>
    </row>
    <row r="3889" spans="2:16" x14ac:dyDescent="0.25">
      <c r="B3889" s="123"/>
      <c r="C3889" s="123"/>
      <c r="D3889" s="123"/>
      <c r="F3889" s="123"/>
      <c r="I3889" s="123"/>
      <c r="J3889" s="123"/>
      <c r="K3889" s="124"/>
      <c r="L3889" s="110"/>
      <c r="M3889" s="110"/>
      <c r="N3889" s="110"/>
      <c r="O3889" s="145"/>
      <c r="P3889" s="110"/>
    </row>
    <row r="3890" spans="2:16" x14ac:dyDescent="0.25">
      <c r="B3890" s="123"/>
      <c r="C3890" s="123"/>
      <c r="D3890" s="123"/>
      <c r="F3890" s="123"/>
      <c r="I3890" s="123"/>
      <c r="J3890" s="123"/>
      <c r="K3890" s="124"/>
      <c r="L3890" s="110"/>
      <c r="M3890" s="110"/>
      <c r="N3890" s="110"/>
      <c r="O3890" s="145"/>
      <c r="P3890" s="110"/>
    </row>
    <row r="3891" spans="2:16" x14ac:dyDescent="0.25">
      <c r="B3891" s="123"/>
      <c r="C3891" s="123"/>
      <c r="D3891" s="123"/>
      <c r="F3891" s="123"/>
      <c r="I3891" s="123"/>
      <c r="J3891" s="123"/>
      <c r="K3891" s="124"/>
      <c r="L3891" s="110"/>
      <c r="M3891" s="110"/>
      <c r="N3891" s="110"/>
      <c r="O3891" s="145"/>
      <c r="P3891" s="110"/>
    </row>
    <row r="3892" spans="2:16" x14ac:dyDescent="0.25">
      <c r="B3892" s="123"/>
      <c r="C3892" s="123"/>
      <c r="D3892" s="123"/>
      <c r="F3892" s="123"/>
      <c r="I3892" s="123"/>
      <c r="J3892" s="123"/>
      <c r="K3892" s="124"/>
      <c r="L3892" s="110"/>
      <c r="M3892" s="110"/>
      <c r="N3892" s="110"/>
      <c r="O3892" s="145"/>
      <c r="P3892" s="110"/>
    </row>
    <row r="3893" spans="2:16" x14ac:dyDescent="0.25">
      <c r="B3893" s="123"/>
      <c r="C3893" s="123"/>
      <c r="D3893" s="123"/>
      <c r="F3893" s="123"/>
      <c r="I3893" s="123"/>
      <c r="J3893" s="123"/>
      <c r="K3893" s="124"/>
      <c r="L3893" s="110"/>
      <c r="M3893" s="110"/>
      <c r="N3893" s="110"/>
      <c r="O3893" s="145"/>
      <c r="P3893" s="110"/>
    </row>
    <row r="3894" spans="2:16" x14ac:dyDescent="0.25">
      <c r="B3894" s="123"/>
      <c r="C3894" s="123"/>
      <c r="D3894" s="123"/>
      <c r="F3894" s="123"/>
      <c r="I3894" s="123"/>
      <c r="J3894" s="123"/>
      <c r="K3894" s="124"/>
      <c r="L3894" s="110"/>
      <c r="M3894" s="110"/>
      <c r="N3894" s="110"/>
      <c r="O3894" s="145"/>
      <c r="P3894" s="110"/>
    </row>
    <row r="3895" spans="2:16" x14ac:dyDescent="0.25">
      <c r="B3895" s="123"/>
      <c r="C3895" s="123"/>
      <c r="D3895" s="123"/>
      <c r="F3895" s="123"/>
      <c r="I3895" s="123"/>
      <c r="J3895" s="123"/>
      <c r="K3895" s="124"/>
      <c r="L3895" s="110"/>
      <c r="M3895" s="110"/>
      <c r="N3895" s="110"/>
      <c r="O3895" s="145"/>
      <c r="P3895" s="110"/>
    </row>
    <row r="3896" spans="2:16" x14ac:dyDescent="0.25">
      <c r="B3896" s="123"/>
      <c r="C3896" s="123"/>
      <c r="D3896" s="123"/>
      <c r="F3896" s="123"/>
      <c r="I3896" s="123"/>
      <c r="J3896" s="123"/>
      <c r="K3896" s="124"/>
      <c r="L3896" s="110"/>
      <c r="M3896" s="110"/>
      <c r="N3896" s="110"/>
      <c r="O3896" s="145"/>
      <c r="P3896" s="110"/>
    </row>
    <row r="3897" spans="2:16" x14ac:dyDescent="0.25">
      <c r="B3897" s="123"/>
      <c r="C3897" s="123"/>
      <c r="D3897" s="123"/>
      <c r="F3897" s="123"/>
      <c r="I3897" s="123"/>
      <c r="J3897" s="123"/>
      <c r="K3897" s="124"/>
      <c r="L3897" s="110"/>
      <c r="M3897" s="110"/>
      <c r="N3897" s="110"/>
      <c r="O3897" s="145"/>
      <c r="P3897" s="110"/>
    </row>
    <row r="3898" spans="2:16" x14ac:dyDescent="0.25">
      <c r="B3898" s="123"/>
      <c r="C3898" s="123"/>
      <c r="D3898" s="123"/>
      <c r="F3898" s="123"/>
      <c r="I3898" s="123"/>
      <c r="J3898" s="123"/>
      <c r="K3898" s="124"/>
      <c r="L3898" s="110"/>
      <c r="M3898" s="110"/>
      <c r="N3898" s="110"/>
      <c r="O3898" s="145"/>
      <c r="P3898" s="110"/>
    </row>
    <row r="3899" spans="2:16" x14ac:dyDescent="0.25">
      <c r="B3899" s="123"/>
      <c r="C3899" s="123"/>
      <c r="D3899" s="123"/>
      <c r="F3899" s="123"/>
      <c r="I3899" s="123"/>
      <c r="J3899" s="123"/>
      <c r="K3899" s="124"/>
      <c r="L3899" s="110"/>
      <c r="M3899" s="110"/>
      <c r="N3899" s="110"/>
      <c r="O3899" s="145"/>
      <c r="P3899" s="110"/>
    </row>
    <row r="3900" spans="2:16" x14ac:dyDescent="0.25">
      <c r="B3900" s="123"/>
      <c r="C3900" s="123"/>
      <c r="D3900" s="123"/>
      <c r="F3900" s="123"/>
      <c r="I3900" s="123"/>
      <c r="J3900" s="123"/>
      <c r="K3900" s="124"/>
      <c r="L3900" s="110"/>
      <c r="M3900" s="110"/>
      <c r="N3900" s="110"/>
      <c r="O3900" s="145"/>
      <c r="P3900" s="110"/>
    </row>
    <row r="3901" spans="2:16" x14ac:dyDescent="0.25">
      <c r="B3901" s="123"/>
      <c r="C3901" s="123"/>
      <c r="D3901" s="123"/>
      <c r="F3901" s="123"/>
      <c r="I3901" s="123"/>
      <c r="J3901" s="123"/>
      <c r="K3901" s="124"/>
      <c r="L3901" s="110"/>
      <c r="M3901" s="110"/>
      <c r="N3901" s="110"/>
      <c r="O3901" s="145"/>
      <c r="P3901" s="110"/>
    </row>
    <row r="3902" spans="2:16" x14ac:dyDescent="0.25">
      <c r="B3902" s="123"/>
      <c r="C3902" s="123"/>
      <c r="D3902" s="123"/>
      <c r="F3902" s="123"/>
      <c r="I3902" s="123"/>
      <c r="J3902" s="123"/>
      <c r="K3902" s="124"/>
      <c r="L3902" s="110"/>
      <c r="M3902" s="110"/>
      <c r="N3902" s="110"/>
      <c r="O3902" s="145"/>
      <c r="P3902" s="110"/>
    </row>
    <row r="3903" spans="2:16" x14ac:dyDescent="0.25">
      <c r="B3903" s="123"/>
      <c r="C3903" s="123"/>
      <c r="D3903" s="123"/>
      <c r="F3903" s="123"/>
      <c r="I3903" s="123"/>
      <c r="J3903" s="123"/>
      <c r="K3903" s="124"/>
      <c r="L3903" s="110"/>
      <c r="M3903" s="110"/>
      <c r="N3903" s="110"/>
      <c r="O3903" s="145"/>
      <c r="P3903" s="110"/>
    </row>
    <row r="3904" spans="2:16" x14ac:dyDescent="0.25">
      <c r="B3904" s="123"/>
      <c r="C3904" s="123"/>
      <c r="D3904" s="123"/>
      <c r="F3904" s="123"/>
      <c r="I3904" s="123"/>
      <c r="J3904" s="123"/>
      <c r="K3904" s="124"/>
      <c r="L3904" s="110"/>
      <c r="M3904" s="110"/>
      <c r="N3904" s="110"/>
      <c r="O3904" s="145"/>
      <c r="P3904" s="110"/>
    </row>
    <row r="3905" spans="2:16" x14ac:dyDescent="0.25">
      <c r="B3905" s="123"/>
      <c r="C3905" s="123"/>
      <c r="D3905" s="123"/>
      <c r="F3905" s="123"/>
      <c r="I3905" s="123"/>
      <c r="J3905" s="123"/>
      <c r="K3905" s="124"/>
      <c r="L3905" s="110"/>
      <c r="M3905" s="110"/>
      <c r="N3905" s="110"/>
      <c r="O3905" s="145"/>
      <c r="P3905" s="110"/>
    </row>
    <row r="3906" spans="2:16" x14ac:dyDescent="0.25">
      <c r="B3906" s="123"/>
      <c r="C3906" s="123"/>
      <c r="D3906" s="123"/>
      <c r="F3906" s="123"/>
      <c r="I3906" s="123"/>
      <c r="J3906" s="123"/>
      <c r="K3906" s="124"/>
      <c r="L3906" s="110"/>
      <c r="M3906" s="110"/>
      <c r="N3906" s="110"/>
      <c r="O3906" s="145"/>
      <c r="P3906" s="110"/>
    </row>
    <row r="3907" spans="2:16" x14ac:dyDescent="0.25">
      <c r="B3907" s="123"/>
      <c r="C3907" s="123"/>
      <c r="D3907" s="123"/>
      <c r="F3907" s="123"/>
      <c r="I3907" s="123"/>
      <c r="J3907" s="123"/>
      <c r="K3907" s="124"/>
      <c r="L3907" s="110"/>
      <c r="M3907" s="110"/>
      <c r="N3907" s="110"/>
      <c r="O3907" s="145"/>
      <c r="P3907" s="110"/>
    </row>
    <row r="3908" spans="2:16" x14ac:dyDescent="0.25">
      <c r="B3908" s="123"/>
      <c r="C3908" s="123"/>
      <c r="D3908" s="123"/>
      <c r="F3908" s="123"/>
      <c r="I3908" s="123"/>
      <c r="J3908" s="123"/>
      <c r="K3908" s="124"/>
      <c r="L3908" s="110"/>
      <c r="M3908" s="110"/>
      <c r="N3908" s="110"/>
      <c r="O3908" s="145"/>
      <c r="P3908" s="110"/>
    </row>
    <row r="3909" spans="2:16" x14ac:dyDescent="0.25">
      <c r="B3909" s="123"/>
      <c r="C3909" s="123"/>
      <c r="D3909" s="123"/>
      <c r="F3909" s="123"/>
      <c r="I3909" s="123"/>
      <c r="J3909" s="123"/>
      <c r="K3909" s="124"/>
      <c r="L3909" s="110"/>
      <c r="M3909" s="110"/>
      <c r="N3909" s="110"/>
      <c r="O3909" s="145"/>
      <c r="P3909" s="110"/>
    </row>
    <row r="3910" spans="2:16" x14ac:dyDescent="0.25">
      <c r="B3910" s="123"/>
      <c r="C3910" s="123"/>
      <c r="D3910" s="123"/>
      <c r="F3910" s="123"/>
      <c r="I3910" s="123"/>
      <c r="J3910" s="123"/>
      <c r="K3910" s="124"/>
      <c r="L3910" s="110"/>
      <c r="M3910" s="110"/>
      <c r="N3910" s="110"/>
      <c r="O3910" s="145"/>
      <c r="P3910" s="110"/>
    </row>
    <row r="3911" spans="2:16" x14ac:dyDescent="0.25">
      <c r="B3911" s="123"/>
      <c r="C3911" s="123"/>
      <c r="D3911" s="123"/>
      <c r="F3911" s="123"/>
      <c r="I3911" s="123"/>
      <c r="J3911" s="123"/>
      <c r="K3911" s="124"/>
      <c r="L3911" s="110"/>
      <c r="M3911" s="110"/>
      <c r="N3911" s="110"/>
      <c r="O3911" s="145"/>
      <c r="P3911" s="110"/>
    </row>
    <row r="3912" spans="2:16" x14ac:dyDescent="0.25">
      <c r="B3912" s="123"/>
      <c r="C3912" s="123"/>
      <c r="D3912" s="123"/>
      <c r="F3912" s="123"/>
      <c r="I3912" s="123"/>
      <c r="J3912" s="123"/>
      <c r="K3912" s="124"/>
      <c r="L3912" s="110"/>
      <c r="M3912" s="110"/>
      <c r="N3912" s="110"/>
      <c r="O3912" s="145"/>
      <c r="P3912" s="110"/>
    </row>
    <row r="3913" spans="2:16" x14ac:dyDescent="0.25">
      <c r="B3913" s="123"/>
      <c r="C3913" s="123"/>
      <c r="D3913" s="123"/>
      <c r="F3913" s="123"/>
      <c r="I3913" s="123"/>
      <c r="J3913" s="123"/>
      <c r="K3913" s="124"/>
      <c r="L3913" s="110"/>
      <c r="M3913" s="110"/>
      <c r="N3913" s="110"/>
      <c r="O3913" s="145"/>
      <c r="P3913" s="110"/>
    </row>
    <row r="3914" spans="2:16" x14ac:dyDescent="0.25">
      <c r="B3914" s="123"/>
      <c r="C3914" s="123"/>
      <c r="D3914" s="123"/>
      <c r="F3914" s="123"/>
      <c r="I3914" s="123"/>
      <c r="J3914" s="123"/>
      <c r="K3914" s="124"/>
      <c r="L3914" s="110"/>
      <c r="M3914" s="110"/>
      <c r="N3914" s="110"/>
      <c r="O3914" s="145"/>
      <c r="P3914" s="110"/>
    </row>
    <row r="3915" spans="2:16" x14ac:dyDescent="0.25">
      <c r="B3915" s="123"/>
      <c r="C3915" s="123"/>
      <c r="D3915" s="123"/>
      <c r="F3915" s="123"/>
      <c r="I3915" s="123"/>
      <c r="J3915" s="123"/>
      <c r="K3915" s="124"/>
      <c r="L3915" s="110"/>
      <c r="M3915" s="110"/>
      <c r="N3915" s="110"/>
      <c r="O3915" s="145"/>
      <c r="P3915" s="110"/>
    </row>
    <row r="3916" spans="2:16" x14ac:dyDescent="0.25">
      <c r="B3916" s="123"/>
      <c r="C3916" s="123"/>
      <c r="D3916" s="123"/>
      <c r="F3916" s="123"/>
      <c r="I3916" s="123"/>
      <c r="J3916" s="123"/>
      <c r="K3916" s="124"/>
      <c r="L3916" s="110"/>
      <c r="M3916" s="110"/>
      <c r="N3916" s="110"/>
      <c r="O3916" s="145"/>
      <c r="P3916" s="110"/>
    </row>
    <row r="3917" spans="2:16" x14ac:dyDescent="0.25">
      <c r="B3917" s="123"/>
      <c r="C3917" s="123"/>
      <c r="D3917" s="123"/>
      <c r="F3917" s="123"/>
      <c r="I3917" s="123"/>
      <c r="J3917" s="123"/>
      <c r="K3917" s="124"/>
      <c r="L3917" s="110"/>
      <c r="M3917" s="110"/>
      <c r="N3917" s="110"/>
      <c r="O3917" s="145"/>
      <c r="P3917" s="110"/>
    </row>
    <row r="3918" spans="2:16" x14ac:dyDescent="0.25">
      <c r="B3918" s="123"/>
      <c r="C3918" s="123"/>
      <c r="D3918" s="123"/>
      <c r="F3918" s="123"/>
      <c r="I3918" s="123"/>
      <c r="J3918" s="123"/>
      <c r="K3918" s="124"/>
      <c r="L3918" s="110"/>
      <c r="M3918" s="110"/>
      <c r="N3918" s="110"/>
      <c r="O3918" s="145"/>
      <c r="P3918" s="110"/>
    </row>
    <row r="3919" spans="2:16" x14ac:dyDescent="0.25">
      <c r="B3919" s="123"/>
      <c r="C3919" s="123"/>
      <c r="D3919" s="123"/>
      <c r="F3919" s="123"/>
      <c r="I3919" s="123"/>
      <c r="J3919" s="123"/>
      <c r="K3919" s="124"/>
      <c r="L3919" s="110"/>
      <c r="M3919" s="110"/>
      <c r="N3919" s="110"/>
      <c r="O3919" s="145"/>
      <c r="P3919" s="110"/>
    </row>
    <row r="3920" spans="2:16" x14ac:dyDescent="0.25">
      <c r="B3920" s="123"/>
      <c r="C3920" s="123"/>
      <c r="D3920" s="123"/>
      <c r="F3920" s="123"/>
      <c r="I3920" s="123"/>
      <c r="J3920" s="123"/>
      <c r="K3920" s="124"/>
      <c r="L3920" s="110"/>
      <c r="M3920" s="110"/>
      <c r="N3920" s="110"/>
      <c r="O3920" s="145"/>
      <c r="P3920" s="110"/>
    </row>
    <row r="3921" spans="2:16" x14ac:dyDescent="0.25">
      <c r="B3921" s="123"/>
      <c r="C3921" s="123"/>
      <c r="D3921" s="123"/>
      <c r="F3921" s="123"/>
      <c r="I3921" s="123"/>
      <c r="J3921" s="123"/>
      <c r="K3921" s="124"/>
      <c r="L3921" s="110"/>
      <c r="M3921" s="110"/>
      <c r="N3921" s="110"/>
      <c r="O3921" s="145"/>
      <c r="P3921" s="110"/>
    </row>
    <row r="3922" spans="2:16" x14ac:dyDescent="0.25">
      <c r="B3922" s="123"/>
      <c r="C3922" s="123"/>
      <c r="D3922" s="123"/>
      <c r="F3922" s="123"/>
      <c r="I3922" s="123"/>
      <c r="J3922" s="123"/>
      <c r="K3922" s="124"/>
      <c r="L3922" s="110"/>
      <c r="M3922" s="110"/>
      <c r="N3922" s="110"/>
      <c r="O3922" s="145"/>
      <c r="P3922" s="110"/>
    </row>
    <row r="3923" spans="2:16" x14ac:dyDescent="0.25">
      <c r="B3923" s="123"/>
      <c r="C3923" s="123"/>
      <c r="D3923" s="123"/>
      <c r="F3923" s="123"/>
      <c r="I3923" s="123"/>
      <c r="J3923" s="123"/>
      <c r="K3923" s="124"/>
      <c r="L3923" s="110"/>
      <c r="M3923" s="110"/>
      <c r="N3923" s="110"/>
      <c r="O3923" s="145"/>
      <c r="P3923" s="110"/>
    </row>
    <row r="3924" spans="2:16" x14ac:dyDescent="0.25">
      <c r="B3924" s="123"/>
      <c r="C3924" s="123"/>
      <c r="D3924" s="123"/>
      <c r="F3924" s="123"/>
      <c r="I3924" s="123"/>
      <c r="J3924" s="123"/>
      <c r="K3924" s="124"/>
      <c r="L3924" s="110"/>
      <c r="M3924" s="110"/>
      <c r="N3924" s="110"/>
      <c r="O3924" s="145"/>
      <c r="P3924" s="110"/>
    </row>
    <row r="3925" spans="2:16" x14ac:dyDescent="0.25">
      <c r="B3925" s="123"/>
      <c r="C3925" s="123"/>
      <c r="D3925" s="123"/>
      <c r="F3925" s="123"/>
      <c r="I3925" s="123"/>
      <c r="J3925" s="123"/>
      <c r="K3925" s="124"/>
      <c r="L3925" s="110"/>
      <c r="M3925" s="110"/>
      <c r="N3925" s="110"/>
      <c r="O3925" s="145"/>
      <c r="P3925" s="110"/>
    </row>
    <row r="3926" spans="2:16" x14ac:dyDescent="0.25">
      <c r="B3926" s="123"/>
      <c r="C3926" s="123"/>
      <c r="D3926" s="123"/>
      <c r="F3926" s="123"/>
      <c r="I3926" s="123"/>
      <c r="J3926" s="123"/>
      <c r="K3926" s="124"/>
      <c r="L3926" s="110"/>
      <c r="M3926" s="110"/>
      <c r="N3926" s="110"/>
      <c r="O3926" s="145"/>
      <c r="P3926" s="110"/>
    </row>
    <row r="3927" spans="2:16" x14ac:dyDescent="0.25">
      <c r="B3927" s="123"/>
      <c r="C3927" s="123"/>
      <c r="D3927" s="123"/>
      <c r="F3927" s="123"/>
      <c r="I3927" s="123"/>
      <c r="J3927" s="123"/>
      <c r="K3927" s="124"/>
      <c r="L3927" s="110"/>
      <c r="M3927" s="110"/>
      <c r="N3927" s="110"/>
      <c r="O3927" s="145"/>
      <c r="P3927" s="110"/>
    </row>
    <row r="3928" spans="2:16" x14ac:dyDescent="0.25">
      <c r="B3928" s="123"/>
      <c r="C3928" s="123"/>
      <c r="D3928" s="123"/>
      <c r="F3928" s="123"/>
      <c r="I3928" s="123"/>
      <c r="J3928" s="123"/>
      <c r="K3928" s="124"/>
      <c r="L3928" s="110"/>
      <c r="M3928" s="110"/>
      <c r="N3928" s="110"/>
      <c r="O3928" s="145"/>
      <c r="P3928" s="110"/>
    </row>
    <row r="3929" spans="2:16" x14ac:dyDescent="0.25">
      <c r="B3929" s="123"/>
      <c r="C3929" s="123"/>
      <c r="D3929" s="123"/>
      <c r="F3929" s="123"/>
      <c r="I3929" s="123"/>
      <c r="J3929" s="123"/>
      <c r="K3929" s="124"/>
      <c r="L3929" s="110"/>
      <c r="M3929" s="110"/>
      <c r="N3929" s="110"/>
      <c r="O3929" s="145"/>
      <c r="P3929" s="110"/>
    </row>
    <row r="3930" spans="2:16" x14ac:dyDescent="0.25">
      <c r="B3930" s="123"/>
      <c r="C3930" s="123"/>
      <c r="D3930" s="123"/>
      <c r="F3930" s="123"/>
      <c r="I3930" s="123"/>
      <c r="J3930" s="123"/>
      <c r="K3930" s="124"/>
      <c r="L3930" s="110"/>
      <c r="M3930" s="110"/>
      <c r="N3930" s="110"/>
      <c r="O3930" s="145"/>
      <c r="P3930" s="110"/>
    </row>
    <row r="3931" spans="2:16" x14ac:dyDescent="0.25">
      <c r="B3931" s="123"/>
      <c r="C3931" s="123"/>
      <c r="D3931" s="123"/>
      <c r="F3931" s="123"/>
      <c r="I3931" s="123"/>
      <c r="J3931" s="123"/>
      <c r="K3931" s="124"/>
      <c r="L3931" s="110"/>
      <c r="M3931" s="110"/>
      <c r="N3931" s="110"/>
      <c r="O3931" s="145"/>
      <c r="P3931" s="110"/>
    </row>
    <row r="3932" spans="2:16" x14ac:dyDescent="0.25">
      <c r="B3932" s="123"/>
      <c r="C3932" s="123"/>
      <c r="D3932" s="123"/>
      <c r="F3932" s="123"/>
      <c r="I3932" s="123"/>
      <c r="J3932" s="123"/>
      <c r="K3932" s="124"/>
      <c r="L3932" s="110"/>
      <c r="M3932" s="110"/>
      <c r="N3932" s="110"/>
      <c r="O3932" s="145"/>
      <c r="P3932" s="110"/>
    </row>
    <row r="3933" spans="2:16" x14ac:dyDescent="0.25">
      <c r="B3933" s="123"/>
      <c r="C3933" s="123"/>
      <c r="D3933" s="123"/>
      <c r="F3933" s="123"/>
      <c r="I3933" s="123"/>
      <c r="J3933" s="123"/>
      <c r="K3933" s="124"/>
      <c r="L3933" s="110"/>
      <c r="M3933" s="110"/>
      <c r="N3933" s="110"/>
      <c r="O3933" s="145"/>
      <c r="P3933" s="110"/>
    </row>
    <row r="3934" spans="2:16" x14ac:dyDescent="0.25">
      <c r="B3934" s="123"/>
      <c r="C3934" s="123"/>
      <c r="D3934" s="123"/>
      <c r="F3934" s="123"/>
      <c r="I3934" s="123"/>
      <c r="J3934" s="123"/>
      <c r="K3934" s="124"/>
      <c r="L3934" s="110"/>
      <c r="M3934" s="110"/>
      <c r="N3934" s="110"/>
      <c r="O3934" s="145"/>
      <c r="P3934" s="110"/>
    </row>
    <row r="3935" spans="2:16" x14ac:dyDescent="0.25">
      <c r="B3935" s="123"/>
      <c r="C3935" s="123"/>
      <c r="D3935" s="123"/>
      <c r="F3935" s="123"/>
      <c r="I3935" s="123"/>
      <c r="J3935" s="123"/>
      <c r="K3935" s="124"/>
      <c r="L3935" s="110"/>
      <c r="M3935" s="110"/>
      <c r="N3935" s="110"/>
      <c r="O3935" s="145"/>
      <c r="P3935" s="110"/>
    </row>
    <row r="3936" spans="2:16" x14ac:dyDescent="0.25">
      <c r="B3936" s="123"/>
      <c r="C3936" s="123"/>
      <c r="D3936" s="123"/>
      <c r="F3936" s="123"/>
      <c r="I3936" s="123"/>
      <c r="J3936" s="123"/>
      <c r="K3936" s="124"/>
      <c r="L3936" s="110"/>
      <c r="M3936" s="110"/>
      <c r="N3936" s="110"/>
      <c r="O3936" s="145"/>
      <c r="P3936" s="110"/>
    </row>
    <row r="3937" spans="2:16" x14ac:dyDescent="0.25">
      <c r="B3937" s="123"/>
      <c r="C3937" s="123"/>
      <c r="D3937" s="123"/>
      <c r="F3937" s="123"/>
      <c r="I3937" s="123"/>
      <c r="J3937" s="123"/>
      <c r="K3937" s="124"/>
      <c r="L3937" s="110"/>
      <c r="M3937" s="110"/>
      <c r="N3937" s="110"/>
      <c r="O3937" s="145"/>
      <c r="P3937" s="110"/>
    </row>
    <row r="3938" spans="2:16" x14ac:dyDescent="0.25">
      <c r="B3938" s="123"/>
      <c r="C3938" s="123"/>
      <c r="D3938" s="123"/>
      <c r="F3938" s="123"/>
      <c r="I3938" s="123"/>
      <c r="J3938" s="123"/>
      <c r="K3938" s="124"/>
      <c r="L3938" s="110"/>
      <c r="M3938" s="110"/>
      <c r="N3938" s="110"/>
      <c r="O3938" s="145"/>
      <c r="P3938" s="110"/>
    </row>
    <row r="3939" spans="2:16" x14ac:dyDescent="0.25">
      <c r="B3939" s="123"/>
      <c r="C3939" s="123"/>
      <c r="D3939" s="123"/>
      <c r="F3939" s="123"/>
      <c r="I3939" s="123"/>
      <c r="J3939" s="123"/>
      <c r="K3939" s="124"/>
      <c r="L3939" s="110"/>
      <c r="M3939" s="110"/>
      <c r="N3939" s="110"/>
      <c r="O3939" s="145"/>
      <c r="P3939" s="110"/>
    </row>
    <row r="3940" spans="2:16" x14ac:dyDescent="0.25">
      <c r="B3940" s="123"/>
      <c r="C3940" s="123"/>
      <c r="D3940" s="123"/>
      <c r="F3940" s="123"/>
      <c r="I3940" s="123"/>
      <c r="J3940" s="123"/>
      <c r="K3940" s="124"/>
      <c r="L3940" s="110"/>
      <c r="M3940" s="110"/>
      <c r="N3940" s="110"/>
      <c r="O3940" s="145"/>
      <c r="P3940" s="110"/>
    </row>
    <row r="3941" spans="2:16" x14ac:dyDescent="0.25">
      <c r="B3941" s="123"/>
      <c r="C3941" s="123"/>
      <c r="D3941" s="123"/>
      <c r="F3941" s="123"/>
      <c r="I3941" s="123"/>
      <c r="J3941" s="123"/>
      <c r="K3941" s="124"/>
      <c r="L3941" s="110"/>
      <c r="M3941" s="110"/>
      <c r="N3941" s="110"/>
      <c r="O3941" s="145"/>
      <c r="P3941" s="110"/>
    </row>
    <row r="3942" spans="2:16" x14ac:dyDescent="0.25">
      <c r="B3942" s="123"/>
      <c r="C3942" s="123"/>
      <c r="D3942" s="123"/>
      <c r="F3942" s="123"/>
      <c r="I3942" s="123"/>
      <c r="J3942" s="123"/>
      <c r="K3942" s="124"/>
      <c r="L3942" s="110"/>
      <c r="M3942" s="110"/>
      <c r="N3942" s="110"/>
      <c r="O3942" s="145"/>
      <c r="P3942" s="110"/>
    </row>
    <row r="3943" spans="2:16" x14ac:dyDescent="0.25">
      <c r="B3943" s="123"/>
      <c r="C3943" s="123"/>
      <c r="D3943" s="123"/>
      <c r="F3943" s="123"/>
      <c r="I3943" s="123"/>
      <c r="J3943" s="123"/>
      <c r="K3943" s="124"/>
      <c r="L3943" s="110"/>
      <c r="M3943" s="110"/>
      <c r="N3943" s="110"/>
      <c r="O3943" s="145"/>
      <c r="P3943" s="110"/>
    </row>
    <row r="3944" spans="2:16" x14ac:dyDescent="0.25">
      <c r="B3944" s="123"/>
      <c r="C3944" s="123"/>
      <c r="D3944" s="123"/>
      <c r="F3944" s="123"/>
      <c r="I3944" s="123"/>
      <c r="J3944" s="123"/>
      <c r="K3944" s="124"/>
      <c r="L3944" s="110"/>
      <c r="M3944" s="110"/>
      <c r="N3944" s="110"/>
      <c r="O3944" s="145"/>
      <c r="P3944" s="110"/>
    </row>
    <row r="3945" spans="2:16" x14ac:dyDescent="0.25">
      <c r="B3945" s="123"/>
      <c r="C3945" s="123"/>
      <c r="D3945" s="123"/>
      <c r="F3945" s="123"/>
      <c r="I3945" s="123"/>
      <c r="J3945" s="123"/>
      <c r="K3945" s="124"/>
      <c r="L3945" s="110"/>
      <c r="M3945" s="110"/>
      <c r="N3945" s="110"/>
      <c r="O3945" s="145"/>
      <c r="P3945" s="110"/>
    </row>
    <row r="3946" spans="2:16" x14ac:dyDescent="0.25">
      <c r="B3946" s="123"/>
      <c r="C3946" s="123"/>
      <c r="D3946" s="123"/>
      <c r="F3946" s="123"/>
      <c r="I3946" s="123"/>
      <c r="J3946" s="123"/>
      <c r="K3946" s="124"/>
      <c r="L3946" s="110"/>
      <c r="M3946" s="110"/>
      <c r="N3946" s="110"/>
      <c r="O3946" s="145"/>
      <c r="P3946" s="110"/>
    </row>
    <row r="3947" spans="2:16" x14ac:dyDescent="0.25">
      <c r="B3947" s="123"/>
      <c r="C3947" s="123"/>
      <c r="D3947" s="123"/>
      <c r="F3947" s="123"/>
      <c r="I3947" s="123"/>
      <c r="J3947" s="123"/>
      <c r="K3947" s="124"/>
      <c r="L3947" s="110"/>
      <c r="M3947" s="110"/>
      <c r="N3947" s="110"/>
      <c r="O3947" s="145"/>
      <c r="P3947" s="110"/>
    </row>
    <row r="3948" spans="2:16" x14ac:dyDescent="0.25">
      <c r="B3948" s="123"/>
      <c r="C3948" s="123"/>
      <c r="D3948" s="123"/>
      <c r="F3948" s="123"/>
      <c r="I3948" s="123"/>
      <c r="J3948" s="123"/>
      <c r="K3948" s="124"/>
      <c r="L3948" s="110"/>
      <c r="M3948" s="110"/>
      <c r="N3948" s="110"/>
      <c r="O3948" s="145"/>
      <c r="P3948" s="110"/>
    </row>
    <row r="3949" spans="2:16" x14ac:dyDescent="0.25">
      <c r="B3949" s="123"/>
      <c r="C3949" s="123"/>
      <c r="D3949" s="123"/>
      <c r="F3949" s="123"/>
      <c r="I3949" s="123"/>
      <c r="J3949" s="123"/>
      <c r="K3949" s="124"/>
      <c r="L3949" s="110"/>
      <c r="M3949" s="110"/>
      <c r="N3949" s="110"/>
      <c r="O3949" s="145"/>
      <c r="P3949" s="110"/>
    </row>
    <row r="3950" spans="2:16" x14ac:dyDescent="0.25">
      <c r="B3950" s="123"/>
      <c r="C3950" s="123"/>
      <c r="D3950" s="123"/>
      <c r="F3950" s="123"/>
      <c r="I3950" s="123"/>
      <c r="J3950" s="123"/>
      <c r="K3950" s="124"/>
      <c r="L3950" s="110"/>
      <c r="M3950" s="110"/>
      <c r="N3950" s="110"/>
      <c r="O3950" s="145"/>
      <c r="P3950" s="110"/>
    </row>
    <row r="3951" spans="2:16" x14ac:dyDescent="0.25">
      <c r="B3951" s="123"/>
      <c r="C3951" s="123"/>
      <c r="D3951" s="123"/>
      <c r="F3951" s="123"/>
      <c r="I3951" s="123"/>
      <c r="J3951" s="123"/>
      <c r="K3951" s="124"/>
      <c r="L3951" s="110"/>
      <c r="M3951" s="110"/>
      <c r="N3951" s="110"/>
      <c r="O3951" s="145"/>
      <c r="P3951" s="110"/>
    </row>
    <row r="3952" spans="2:16" x14ac:dyDescent="0.25">
      <c r="B3952" s="123"/>
      <c r="C3952" s="123"/>
      <c r="D3952" s="123"/>
      <c r="F3952" s="123"/>
      <c r="I3952" s="123"/>
      <c r="J3952" s="123"/>
      <c r="K3952" s="124"/>
      <c r="L3952" s="110"/>
      <c r="M3952" s="110"/>
      <c r="N3952" s="110"/>
      <c r="O3952" s="145"/>
      <c r="P3952" s="110"/>
    </row>
    <row r="3953" spans="2:16" x14ac:dyDescent="0.25">
      <c r="B3953" s="123"/>
      <c r="C3953" s="123"/>
      <c r="D3953" s="123"/>
      <c r="F3953" s="123"/>
      <c r="I3953" s="123"/>
      <c r="J3953" s="123"/>
      <c r="K3953" s="124"/>
      <c r="L3953" s="110"/>
      <c r="M3953" s="110"/>
      <c r="N3953" s="110"/>
      <c r="O3953" s="145"/>
      <c r="P3953" s="110"/>
    </row>
    <row r="3954" spans="2:16" x14ac:dyDescent="0.25">
      <c r="B3954" s="123"/>
      <c r="C3954" s="123"/>
      <c r="D3954" s="123"/>
      <c r="F3954" s="123"/>
      <c r="I3954" s="123"/>
      <c r="J3954" s="123"/>
      <c r="K3954" s="124"/>
      <c r="L3954" s="110"/>
      <c r="M3954" s="110"/>
      <c r="N3954" s="110"/>
      <c r="O3954" s="145"/>
      <c r="P3954" s="110"/>
    </row>
    <row r="3955" spans="2:16" x14ac:dyDescent="0.25">
      <c r="B3955" s="123"/>
      <c r="C3955" s="123"/>
      <c r="D3955" s="123"/>
      <c r="F3955" s="123"/>
      <c r="I3955" s="123"/>
      <c r="J3955" s="123"/>
      <c r="K3955" s="124"/>
      <c r="L3955" s="110"/>
      <c r="M3955" s="110"/>
      <c r="N3955" s="110"/>
      <c r="O3955" s="145"/>
      <c r="P3955" s="110"/>
    </row>
    <row r="3956" spans="2:16" x14ac:dyDescent="0.25">
      <c r="B3956" s="123"/>
      <c r="C3956" s="123"/>
      <c r="D3956" s="123"/>
      <c r="F3956" s="123"/>
      <c r="I3956" s="123"/>
      <c r="J3956" s="123"/>
      <c r="K3956" s="124"/>
      <c r="L3956" s="110"/>
      <c r="M3956" s="110"/>
      <c r="N3956" s="110"/>
      <c r="O3956" s="145"/>
      <c r="P3956" s="110"/>
    </row>
    <row r="3957" spans="2:16" x14ac:dyDescent="0.25">
      <c r="B3957" s="123"/>
      <c r="C3957" s="123"/>
      <c r="D3957" s="123"/>
      <c r="F3957" s="123"/>
      <c r="I3957" s="123"/>
      <c r="J3957" s="123"/>
      <c r="K3957" s="124"/>
      <c r="L3957" s="110"/>
      <c r="M3957" s="110"/>
      <c r="N3957" s="110"/>
      <c r="O3957" s="145"/>
      <c r="P3957" s="110"/>
    </row>
    <row r="3958" spans="2:16" x14ac:dyDescent="0.25">
      <c r="B3958" s="123"/>
      <c r="C3958" s="123"/>
      <c r="D3958" s="123"/>
      <c r="F3958" s="123"/>
      <c r="I3958" s="123"/>
      <c r="J3958" s="123"/>
      <c r="K3958" s="124"/>
      <c r="L3958" s="110"/>
      <c r="M3958" s="110"/>
      <c r="N3958" s="110"/>
      <c r="O3958" s="145"/>
      <c r="P3958" s="110"/>
    </row>
    <row r="3959" spans="2:16" x14ac:dyDescent="0.25">
      <c r="B3959" s="123"/>
      <c r="C3959" s="123"/>
      <c r="D3959" s="123"/>
      <c r="F3959" s="123"/>
      <c r="I3959" s="123"/>
      <c r="J3959" s="123"/>
      <c r="K3959" s="124"/>
      <c r="L3959" s="110"/>
      <c r="M3959" s="110"/>
      <c r="N3959" s="110"/>
      <c r="O3959" s="145"/>
      <c r="P3959" s="110"/>
    </row>
    <row r="3960" spans="2:16" x14ac:dyDescent="0.25">
      <c r="B3960" s="123"/>
      <c r="C3960" s="123"/>
      <c r="D3960" s="123"/>
      <c r="F3960" s="123"/>
      <c r="I3960" s="123"/>
      <c r="J3960" s="123"/>
      <c r="K3960" s="124"/>
      <c r="L3960" s="110"/>
      <c r="M3960" s="110"/>
      <c r="N3960" s="110"/>
      <c r="O3960" s="145"/>
      <c r="P3960" s="110"/>
    </row>
    <row r="3961" spans="2:16" x14ac:dyDescent="0.25">
      <c r="B3961" s="123"/>
      <c r="C3961" s="123"/>
      <c r="D3961" s="123"/>
      <c r="F3961" s="123"/>
      <c r="I3961" s="123"/>
      <c r="J3961" s="123"/>
      <c r="K3961" s="124"/>
      <c r="L3961" s="110"/>
      <c r="M3961" s="110"/>
      <c r="N3961" s="110"/>
      <c r="O3961" s="145"/>
      <c r="P3961" s="110"/>
    </row>
    <row r="3962" spans="2:16" x14ac:dyDescent="0.25">
      <c r="B3962" s="123"/>
      <c r="C3962" s="123"/>
      <c r="D3962" s="123"/>
      <c r="F3962" s="123"/>
      <c r="I3962" s="123"/>
      <c r="J3962" s="123"/>
      <c r="K3962" s="124"/>
      <c r="L3962" s="110"/>
      <c r="M3962" s="110"/>
      <c r="N3962" s="110"/>
      <c r="O3962" s="145"/>
      <c r="P3962" s="110"/>
    </row>
    <row r="3963" spans="2:16" x14ac:dyDescent="0.25">
      <c r="B3963" s="123"/>
      <c r="C3963" s="123"/>
      <c r="D3963" s="123"/>
      <c r="F3963" s="123"/>
      <c r="I3963" s="123"/>
      <c r="J3963" s="123"/>
      <c r="K3963" s="124"/>
      <c r="L3963" s="110"/>
      <c r="M3963" s="110"/>
      <c r="N3963" s="110"/>
      <c r="O3963" s="145"/>
      <c r="P3963" s="110"/>
    </row>
    <row r="3964" spans="2:16" x14ac:dyDescent="0.25">
      <c r="B3964" s="123"/>
      <c r="C3964" s="123"/>
      <c r="D3964" s="123"/>
      <c r="F3964" s="123"/>
      <c r="I3964" s="123"/>
      <c r="J3964" s="123"/>
      <c r="K3964" s="124"/>
      <c r="L3964" s="110"/>
      <c r="M3964" s="110"/>
      <c r="N3964" s="110"/>
      <c r="O3964" s="145"/>
      <c r="P3964" s="110"/>
    </row>
    <row r="3965" spans="2:16" x14ac:dyDescent="0.25">
      <c r="B3965" s="123"/>
      <c r="C3965" s="123"/>
      <c r="D3965" s="123"/>
      <c r="F3965" s="123"/>
      <c r="I3965" s="123"/>
      <c r="J3965" s="123"/>
      <c r="K3965" s="124"/>
      <c r="L3965" s="110"/>
      <c r="M3965" s="110"/>
      <c r="N3965" s="110"/>
      <c r="O3965" s="145"/>
      <c r="P3965" s="110"/>
    </row>
    <row r="3966" spans="2:16" x14ac:dyDescent="0.25">
      <c r="B3966" s="123"/>
      <c r="C3966" s="123"/>
      <c r="D3966" s="123"/>
      <c r="F3966" s="123"/>
      <c r="I3966" s="123"/>
      <c r="J3966" s="123"/>
      <c r="K3966" s="124"/>
      <c r="L3966" s="110"/>
      <c r="M3966" s="110"/>
      <c r="N3966" s="110"/>
      <c r="O3966" s="145"/>
      <c r="P3966" s="110"/>
    </row>
    <row r="3967" spans="2:16" x14ac:dyDescent="0.25">
      <c r="B3967" s="123"/>
      <c r="C3967" s="123"/>
      <c r="D3967" s="123"/>
      <c r="F3967" s="123"/>
      <c r="I3967" s="123"/>
      <c r="J3967" s="123"/>
      <c r="K3967" s="124"/>
      <c r="L3967" s="110"/>
      <c r="M3967" s="110"/>
      <c r="N3967" s="110"/>
      <c r="O3967" s="145"/>
      <c r="P3967" s="110"/>
    </row>
    <row r="3968" spans="2:16" x14ac:dyDescent="0.25">
      <c r="B3968" s="123"/>
      <c r="C3968" s="123"/>
      <c r="D3968" s="123"/>
      <c r="F3968" s="123"/>
      <c r="I3968" s="123"/>
      <c r="J3968" s="123"/>
      <c r="K3968" s="124"/>
      <c r="L3968" s="110"/>
      <c r="M3968" s="110"/>
      <c r="N3968" s="110"/>
      <c r="O3968" s="145"/>
      <c r="P3968" s="110"/>
    </row>
    <row r="3969" spans="2:16" x14ac:dyDescent="0.25">
      <c r="B3969" s="123"/>
      <c r="C3969" s="123"/>
      <c r="D3969" s="123"/>
      <c r="F3969" s="123"/>
      <c r="I3969" s="123"/>
      <c r="J3969" s="123"/>
      <c r="K3969" s="124"/>
      <c r="L3969" s="110"/>
      <c r="M3969" s="110"/>
      <c r="N3969" s="110"/>
      <c r="O3969" s="145"/>
      <c r="P3969" s="110"/>
    </row>
    <row r="3970" spans="2:16" x14ac:dyDescent="0.25">
      <c r="B3970" s="123"/>
      <c r="C3970" s="123"/>
      <c r="D3970" s="123"/>
      <c r="F3970" s="123"/>
      <c r="I3970" s="123"/>
      <c r="J3970" s="123"/>
      <c r="K3970" s="124"/>
      <c r="L3970" s="110"/>
      <c r="M3970" s="110"/>
      <c r="N3970" s="110"/>
      <c r="O3970" s="145"/>
      <c r="P3970" s="110"/>
    </row>
    <row r="3971" spans="2:16" x14ac:dyDescent="0.25">
      <c r="B3971" s="123"/>
      <c r="C3971" s="123"/>
      <c r="D3971" s="123"/>
      <c r="F3971" s="123"/>
      <c r="I3971" s="123"/>
      <c r="J3971" s="123"/>
      <c r="K3971" s="124"/>
      <c r="L3971" s="110"/>
      <c r="M3971" s="110"/>
      <c r="N3971" s="110"/>
      <c r="O3971" s="145"/>
      <c r="P3971" s="110"/>
    </row>
    <row r="3972" spans="2:16" x14ac:dyDescent="0.25">
      <c r="B3972" s="123"/>
      <c r="C3972" s="123"/>
      <c r="D3972" s="123"/>
      <c r="F3972" s="123"/>
      <c r="I3972" s="123"/>
      <c r="J3972" s="123"/>
      <c r="K3972" s="124"/>
      <c r="L3972" s="110"/>
      <c r="M3972" s="110"/>
      <c r="N3972" s="110"/>
      <c r="O3972" s="145"/>
      <c r="P3972" s="110"/>
    </row>
    <row r="3973" spans="2:16" x14ac:dyDescent="0.25">
      <c r="B3973" s="123"/>
      <c r="C3973" s="123"/>
      <c r="D3973" s="123"/>
      <c r="F3973" s="123"/>
      <c r="I3973" s="123"/>
      <c r="J3973" s="123"/>
      <c r="K3973" s="124"/>
      <c r="L3973" s="110"/>
      <c r="M3973" s="110"/>
      <c r="N3973" s="110"/>
      <c r="O3973" s="145"/>
      <c r="P3973" s="110"/>
    </row>
    <row r="3974" spans="2:16" x14ac:dyDescent="0.25">
      <c r="B3974" s="123"/>
      <c r="C3974" s="123"/>
      <c r="D3974" s="123"/>
      <c r="F3974" s="123"/>
      <c r="I3974" s="123"/>
      <c r="J3974" s="123"/>
      <c r="K3974" s="124"/>
      <c r="L3974" s="110"/>
      <c r="M3974" s="110"/>
      <c r="N3974" s="110"/>
      <c r="O3974" s="145"/>
      <c r="P3974" s="110"/>
    </row>
    <row r="3975" spans="2:16" x14ac:dyDescent="0.25">
      <c r="B3975" s="123"/>
      <c r="C3975" s="123"/>
      <c r="D3975" s="123"/>
      <c r="F3975" s="123"/>
      <c r="I3975" s="123"/>
      <c r="J3975" s="123"/>
      <c r="K3975" s="124"/>
      <c r="L3975" s="110"/>
      <c r="M3975" s="110"/>
      <c r="N3975" s="110"/>
      <c r="O3975" s="145"/>
      <c r="P3975" s="110"/>
    </row>
    <row r="3976" spans="2:16" x14ac:dyDescent="0.25">
      <c r="B3976" s="123"/>
      <c r="C3976" s="123"/>
      <c r="D3976" s="123"/>
      <c r="F3976" s="123"/>
      <c r="I3976" s="123"/>
      <c r="J3976" s="123"/>
      <c r="K3976" s="124"/>
      <c r="L3976" s="110"/>
      <c r="M3976" s="110"/>
      <c r="N3976" s="110"/>
      <c r="O3976" s="145"/>
      <c r="P3976" s="110"/>
    </row>
    <row r="3977" spans="2:16" x14ac:dyDescent="0.25">
      <c r="B3977" s="123"/>
      <c r="C3977" s="123"/>
      <c r="D3977" s="123"/>
      <c r="F3977" s="123"/>
      <c r="I3977" s="123"/>
      <c r="J3977" s="123"/>
      <c r="K3977" s="124"/>
      <c r="L3977" s="110"/>
      <c r="M3977" s="110"/>
      <c r="N3977" s="110"/>
      <c r="O3977" s="145"/>
      <c r="P3977" s="110"/>
    </row>
    <row r="3978" spans="2:16" x14ac:dyDescent="0.25">
      <c r="B3978" s="123"/>
      <c r="C3978" s="123"/>
      <c r="D3978" s="123"/>
      <c r="F3978" s="123"/>
      <c r="I3978" s="123"/>
      <c r="J3978" s="123"/>
      <c r="K3978" s="124"/>
      <c r="L3978" s="110"/>
      <c r="M3978" s="110"/>
      <c r="N3978" s="110"/>
      <c r="O3978" s="145"/>
      <c r="P3978" s="110"/>
    </row>
    <row r="3979" spans="2:16" x14ac:dyDescent="0.25">
      <c r="B3979" s="123"/>
      <c r="C3979" s="123"/>
      <c r="D3979" s="123"/>
      <c r="F3979" s="123"/>
      <c r="I3979" s="123"/>
      <c r="J3979" s="123"/>
      <c r="K3979" s="124"/>
      <c r="L3979" s="110"/>
      <c r="M3979" s="110"/>
      <c r="N3979" s="110"/>
      <c r="O3979" s="145"/>
      <c r="P3979" s="110"/>
    </row>
    <row r="3980" spans="2:16" x14ac:dyDescent="0.25">
      <c r="B3980" s="123"/>
      <c r="C3980" s="123"/>
      <c r="D3980" s="123"/>
      <c r="F3980" s="123"/>
      <c r="I3980" s="123"/>
      <c r="J3980" s="123"/>
      <c r="K3980" s="124"/>
      <c r="L3980" s="110"/>
      <c r="M3980" s="110"/>
      <c r="N3980" s="110"/>
      <c r="O3980" s="145"/>
      <c r="P3980" s="110"/>
    </row>
    <row r="3981" spans="2:16" x14ac:dyDescent="0.25">
      <c r="B3981" s="123"/>
      <c r="C3981" s="123"/>
      <c r="D3981" s="123"/>
      <c r="F3981" s="123"/>
      <c r="I3981" s="123"/>
      <c r="J3981" s="123"/>
      <c r="K3981" s="124"/>
      <c r="L3981" s="110"/>
      <c r="M3981" s="110"/>
      <c r="N3981" s="110"/>
      <c r="O3981" s="145"/>
      <c r="P3981" s="110"/>
    </row>
    <row r="3982" spans="2:16" x14ac:dyDescent="0.25">
      <c r="B3982" s="123"/>
      <c r="C3982" s="123"/>
      <c r="D3982" s="123"/>
      <c r="F3982" s="123"/>
      <c r="I3982" s="123"/>
      <c r="J3982" s="123"/>
      <c r="K3982" s="124"/>
      <c r="L3982" s="110"/>
      <c r="M3982" s="110"/>
      <c r="N3982" s="110"/>
      <c r="O3982" s="145"/>
      <c r="P3982" s="110"/>
    </row>
    <row r="3983" spans="2:16" x14ac:dyDescent="0.25">
      <c r="B3983" s="123"/>
      <c r="C3983" s="123"/>
      <c r="D3983" s="123"/>
      <c r="F3983" s="123"/>
      <c r="I3983" s="123"/>
      <c r="J3983" s="123"/>
      <c r="K3983" s="124"/>
      <c r="L3983" s="110"/>
      <c r="M3983" s="110"/>
      <c r="N3983" s="110"/>
      <c r="O3983" s="145"/>
      <c r="P3983" s="110"/>
    </row>
    <row r="3984" spans="2:16" x14ac:dyDescent="0.25">
      <c r="B3984" s="123"/>
      <c r="C3984" s="123"/>
      <c r="D3984" s="123"/>
      <c r="F3984" s="123"/>
      <c r="I3984" s="123"/>
      <c r="J3984" s="123"/>
      <c r="K3984" s="124"/>
      <c r="L3984" s="110"/>
      <c r="M3984" s="110"/>
      <c r="N3984" s="110"/>
      <c r="O3984" s="145"/>
      <c r="P3984" s="110"/>
    </row>
    <row r="3985" spans="2:16" x14ac:dyDescent="0.25">
      <c r="B3985" s="123"/>
      <c r="C3985" s="123"/>
      <c r="D3985" s="123"/>
      <c r="F3985" s="123"/>
      <c r="I3985" s="123"/>
      <c r="J3985" s="123"/>
      <c r="K3985" s="124"/>
      <c r="L3985" s="110"/>
      <c r="M3985" s="110"/>
      <c r="N3985" s="110"/>
      <c r="O3985" s="145"/>
      <c r="P3985" s="110"/>
    </row>
    <row r="3986" spans="2:16" x14ac:dyDescent="0.25">
      <c r="B3986" s="123"/>
      <c r="C3986" s="123"/>
      <c r="D3986" s="123"/>
      <c r="F3986" s="123"/>
      <c r="I3986" s="123"/>
      <c r="J3986" s="123"/>
      <c r="K3986" s="124"/>
      <c r="L3986" s="110"/>
      <c r="M3986" s="110"/>
      <c r="N3986" s="110"/>
      <c r="O3986" s="145"/>
      <c r="P3986" s="110"/>
    </row>
    <row r="3987" spans="2:16" x14ac:dyDescent="0.25">
      <c r="B3987" s="123"/>
      <c r="C3987" s="123"/>
      <c r="D3987" s="123"/>
      <c r="F3987" s="123"/>
      <c r="I3987" s="123"/>
      <c r="J3987" s="123"/>
      <c r="K3987" s="124"/>
      <c r="L3987" s="110"/>
      <c r="M3987" s="110"/>
      <c r="N3987" s="110"/>
      <c r="O3987" s="145"/>
      <c r="P3987" s="110"/>
    </row>
    <row r="3988" spans="2:16" x14ac:dyDescent="0.25">
      <c r="B3988" s="123"/>
      <c r="C3988" s="123"/>
      <c r="D3988" s="123"/>
      <c r="F3988" s="123"/>
      <c r="I3988" s="123"/>
      <c r="J3988" s="123"/>
      <c r="K3988" s="124"/>
      <c r="L3988" s="110"/>
      <c r="M3988" s="110"/>
      <c r="N3988" s="110"/>
      <c r="O3988" s="145"/>
      <c r="P3988" s="110"/>
    </row>
    <row r="3989" spans="2:16" x14ac:dyDescent="0.25">
      <c r="B3989" s="123"/>
      <c r="C3989" s="123"/>
      <c r="D3989" s="123"/>
      <c r="F3989" s="123"/>
      <c r="I3989" s="123"/>
      <c r="J3989" s="123"/>
      <c r="K3989" s="124"/>
      <c r="L3989" s="110"/>
      <c r="M3989" s="110"/>
      <c r="N3989" s="110"/>
      <c r="O3989" s="145"/>
      <c r="P3989" s="110"/>
    </row>
    <row r="3990" spans="2:16" x14ac:dyDescent="0.25">
      <c r="B3990" s="123"/>
      <c r="C3990" s="123"/>
      <c r="D3990" s="123"/>
      <c r="F3990" s="123"/>
      <c r="I3990" s="123"/>
      <c r="J3990" s="123"/>
      <c r="K3990" s="124"/>
      <c r="L3990" s="110"/>
      <c r="M3990" s="110"/>
      <c r="N3990" s="110"/>
      <c r="O3990" s="145"/>
      <c r="P3990" s="110"/>
    </row>
    <row r="3991" spans="2:16" x14ac:dyDescent="0.25">
      <c r="B3991" s="123"/>
      <c r="C3991" s="123"/>
      <c r="D3991" s="123"/>
      <c r="F3991" s="123"/>
      <c r="I3991" s="123"/>
      <c r="J3991" s="123"/>
      <c r="K3991" s="124"/>
      <c r="L3991" s="110"/>
      <c r="M3991" s="110"/>
      <c r="N3991" s="110"/>
      <c r="O3991" s="145"/>
      <c r="P3991" s="110"/>
    </row>
    <row r="3992" spans="2:16" x14ac:dyDescent="0.25">
      <c r="B3992" s="123"/>
      <c r="C3992" s="123"/>
      <c r="D3992" s="123"/>
      <c r="F3992" s="123"/>
      <c r="I3992" s="123"/>
      <c r="J3992" s="123"/>
      <c r="K3992" s="124"/>
      <c r="L3992" s="110"/>
      <c r="M3992" s="110"/>
      <c r="N3992" s="110"/>
      <c r="O3992" s="145"/>
      <c r="P3992" s="110"/>
    </row>
    <row r="3993" spans="2:16" x14ac:dyDescent="0.25">
      <c r="B3993" s="123"/>
      <c r="C3993" s="123"/>
      <c r="D3993" s="123"/>
      <c r="F3993" s="123"/>
      <c r="I3993" s="123"/>
      <c r="J3993" s="123"/>
      <c r="K3993" s="124"/>
      <c r="L3993" s="110"/>
      <c r="M3993" s="110"/>
      <c r="N3993" s="110"/>
      <c r="O3993" s="145"/>
      <c r="P3993" s="110"/>
    </row>
    <row r="3994" spans="2:16" x14ac:dyDescent="0.25">
      <c r="B3994" s="123"/>
      <c r="C3994" s="123"/>
      <c r="D3994" s="123"/>
      <c r="F3994" s="123"/>
      <c r="I3994" s="123"/>
      <c r="J3994" s="123"/>
      <c r="K3994" s="124"/>
      <c r="L3994" s="110"/>
      <c r="M3994" s="110"/>
      <c r="N3994" s="110"/>
      <c r="O3994" s="145"/>
      <c r="P3994" s="110"/>
    </row>
    <row r="3995" spans="2:16" x14ac:dyDescent="0.25">
      <c r="B3995" s="123"/>
      <c r="C3995" s="123"/>
      <c r="D3995" s="123"/>
      <c r="F3995" s="123"/>
      <c r="I3995" s="123"/>
      <c r="J3995" s="123"/>
      <c r="K3995" s="124"/>
      <c r="L3995" s="110"/>
      <c r="M3995" s="110"/>
      <c r="N3995" s="110"/>
      <c r="O3995" s="145"/>
      <c r="P3995" s="110"/>
    </row>
    <row r="3996" spans="2:16" x14ac:dyDescent="0.25">
      <c r="B3996" s="123"/>
      <c r="C3996" s="123"/>
      <c r="D3996" s="123"/>
      <c r="F3996" s="123"/>
      <c r="I3996" s="123"/>
      <c r="J3996" s="123"/>
      <c r="K3996" s="124"/>
      <c r="L3996" s="110"/>
      <c r="M3996" s="110"/>
      <c r="N3996" s="110"/>
      <c r="O3996" s="145"/>
      <c r="P3996" s="110"/>
    </row>
    <row r="3997" spans="2:16" x14ac:dyDescent="0.25">
      <c r="B3997" s="123"/>
      <c r="C3997" s="123"/>
      <c r="D3997" s="123"/>
      <c r="F3997" s="123"/>
      <c r="I3997" s="123"/>
      <c r="J3997" s="123"/>
      <c r="K3997" s="124"/>
      <c r="L3997" s="110"/>
      <c r="M3997" s="110"/>
      <c r="N3997" s="110"/>
      <c r="O3997" s="145"/>
      <c r="P3997" s="110"/>
    </row>
    <row r="3998" spans="2:16" x14ac:dyDescent="0.25">
      <c r="B3998" s="123"/>
      <c r="C3998" s="123"/>
      <c r="D3998" s="123"/>
      <c r="F3998" s="123"/>
      <c r="I3998" s="123"/>
      <c r="J3998" s="123"/>
      <c r="K3998" s="124"/>
      <c r="L3998" s="110"/>
      <c r="M3998" s="110"/>
      <c r="N3998" s="110"/>
      <c r="O3998" s="145"/>
      <c r="P3998" s="110"/>
    </row>
    <row r="3999" spans="2:16" x14ac:dyDescent="0.25">
      <c r="B3999" s="123"/>
      <c r="C3999" s="123"/>
      <c r="D3999" s="123"/>
      <c r="F3999" s="123"/>
      <c r="I3999" s="123"/>
      <c r="J3999" s="123"/>
      <c r="K3999" s="124"/>
      <c r="L3999" s="110"/>
      <c r="M3999" s="110"/>
      <c r="N3999" s="110"/>
      <c r="O3999" s="145"/>
      <c r="P3999" s="110"/>
    </row>
    <row r="4000" spans="2:16" x14ac:dyDescent="0.25">
      <c r="B4000" s="123"/>
      <c r="C4000" s="123"/>
      <c r="D4000" s="123"/>
      <c r="F4000" s="123"/>
      <c r="I4000" s="123"/>
      <c r="J4000" s="123"/>
      <c r="K4000" s="124"/>
      <c r="L4000" s="110"/>
      <c r="M4000" s="110"/>
      <c r="N4000" s="110"/>
      <c r="O4000" s="145"/>
      <c r="P4000" s="110"/>
    </row>
    <row r="4001" spans="2:16" x14ac:dyDescent="0.25">
      <c r="B4001" s="123"/>
      <c r="C4001" s="123"/>
      <c r="D4001" s="123"/>
      <c r="F4001" s="123"/>
      <c r="I4001" s="123"/>
      <c r="J4001" s="123"/>
      <c r="K4001" s="124"/>
      <c r="L4001" s="110"/>
      <c r="M4001" s="110"/>
      <c r="N4001" s="110"/>
      <c r="O4001" s="145"/>
      <c r="P4001" s="110"/>
    </row>
    <row r="4002" spans="2:16" x14ac:dyDescent="0.25">
      <c r="B4002" s="123"/>
      <c r="C4002" s="123"/>
      <c r="D4002" s="123"/>
      <c r="F4002" s="123"/>
      <c r="I4002" s="123"/>
      <c r="J4002" s="123"/>
      <c r="K4002" s="124"/>
      <c r="L4002" s="110"/>
      <c r="M4002" s="110"/>
      <c r="N4002" s="110"/>
      <c r="O4002" s="145"/>
      <c r="P4002" s="110"/>
    </row>
    <row r="4003" spans="2:16" x14ac:dyDescent="0.25">
      <c r="B4003" s="123"/>
      <c r="C4003" s="123"/>
      <c r="D4003" s="123"/>
      <c r="F4003" s="123"/>
      <c r="I4003" s="123"/>
      <c r="J4003" s="123"/>
      <c r="K4003" s="124"/>
      <c r="L4003" s="110"/>
      <c r="M4003" s="110"/>
      <c r="N4003" s="110"/>
      <c r="O4003" s="145"/>
      <c r="P4003" s="110"/>
    </row>
    <row r="4004" spans="2:16" x14ac:dyDescent="0.25">
      <c r="B4004" s="123"/>
      <c r="C4004" s="123"/>
      <c r="D4004" s="123"/>
      <c r="F4004" s="123"/>
      <c r="I4004" s="123"/>
      <c r="J4004" s="123"/>
      <c r="K4004" s="124"/>
      <c r="L4004" s="110"/>
      <c r="M4004" s="110"/>
      <c r="N4004" s="110"/>
      <c r="O4004" s="145"/>
      <c r="P4004" s="110"/>
    </row>
    <row r="4005" spans="2:16" x14ac:dyDescent="0.25">
      <c r="B4005" s="123"/>
      <c r="C4005" s="123"/>
      <c r="D4005" s="123"/>
      <c r="F4005" s="123"/>
      <c r="I4005" s="123"/>
      <c r="J4005" s="123"/>
      <c r="K4005" s="124"/>
      <c r="L4005" s="110"/>
      <c r="M4005" s="110"/>
      <c r="N4005" s="110"/>
      <c r="O4005" s="145"/>
      <c r="P4005" s="110"/>
    </row>
    <row r="4006" spans="2:16" x14ac:dyDescent="0.25">
      <c r="B4006" s="123"/>
      <c r="C4006" s="123"/>
      <c r="D4006" s="123"/>
      <c r="F4006" s="123"/>
      <c r="I4006" s="123"/>
      <c r="J4006" s="123"/>
      <c r="K4006" s="124"/>
      <c r="L4006" s="110"/>
      <c r="M4006" s="110"/>
      <c r="N4006" s="110"/>
      <c r="O4006" s="145"/>
      <c r="P4006" s="110"/>
    </row>
    <row r="4007" spans="2:16" x14ac:dyDescent="0.25">
      <c r="B4007" s="123"/>
      <c r="C4007" s="123"/>
      <c r="D4007" s="123"/>
      <c r="F4007" s="123"/>
      <c r="I4007" s="123"/>
      <c r="J4007" s="123"/>
      <c r="K4007" s="124"/>
      <c r="L4007" s="110"/>
      <c r="M4007" s="110"/>
      <c r="N4007" s="110"/>
      <c r="O4007" s="145"/>
      <c r="P4007" s="110"/>
    </row>
    <row r="4008" spans="2:16" x14ac:dyDescent="0.25">
      <c r="B4008" s="123"/>
      <c r="C4008" s="123"/>
      <c r="D4008" s="123"/>
      <c r="F4008" s="123"/>
      <c r="I4008" s="123"/>
      <c r="J4008" s="123"/>
      <c r="K4008" s="124"/>
      <c r="L4008" s="110"/>
      <c r="M4008" s="110"/>
      <c r="N4008" s="110"/>
      <c r="O4008" s="145"/>
      <c r="P4008" s="110"/>
    </row>
    <row r="4009" spans="2:16" x14ac:dyDescent="0.25">
      <c r="B4009" s="123"/>
      <c r="C4009" s="123"/>
      <c r="D4009" s="123"/>
      <c r="F4009" s="123"/>
      <c r="I4009" s="123"/>
      <c r="J4009" s="123"/>
      <c r="K4009" s="124"/>
      <c r="L4009" s="110"/>
      <c r="M4009" s="110"/>
      <c r="N4009" s="110"/>
      <c r="O4009" s="145"/>
      <c r="P4009" s="110"/>
    </row>
    <row r="4010" spans="2:16" x14ac:dyDescent="0.25">
      <c r="B4010" s="123"/>
      <c r="C4010" s="123"/>
      <c r="D4010" s="123"/>
      <c r="F4010" s="123"/>
      <c r="I4010" s="123"/>
      <c r="J4010" s="123"/>
      <c r="K4010" s="124"/>
      <c r="L4010" s="110"/>
      <c r="M4010" s="110"/>
      <c r="N4010" s="110"/>
      <c r="O4010" s="145"/>
      <c r="P4010" s="110"/>
    </row>
    <row r="4011" spans="2:16" x14ac:dyDescent="0.25">
      <c r="B4011" s="123"/>
      <c r="C4011" s="123"/>
      <c r="D4011" s="123"/>
      <c r="F4011" s="123"/>
      <c r="I4011" s="123"/>
      <c r="J4011" s="123"/>
      <c r="K4011" s="124"/>
      <c r="L4011" s="110"/>
      <c r="M4011" s="110"/>
      <c r="N4011" s="110"/>
      <c r="O4011" s="145"/>
      <c r="P4011" s="110"/>
    </row>
    <row r="4012" spans="2:16" x14ac:dyDescent="0.25">
      <c r="B4012" s="123"/>
      <c r="C4012" s="123"/>
      <c r="D4012" s="123"/>
      <c r="F4012" s="123"/>
      <c r="I4012" s="123"/>
      <c r="J4012" s="123"/>
      <c r="K4012" s="124"/>
      <c r="L4012" s="110"/>
      <c r="M4012" s="110"/>
      <c r="N4012" s="110"/>
      <c r="O4012" s="145"/>
      <c r="P4012" s="110"/>
    </row>
    <row r="4013" spans="2:16" x14ac:dyDescent="0.25">
      <c r="B4013" s="123"/>
      <c r="C4013" s="123"/>
      <c r="D4013" s="123"/>
      <c r="F4013" s="123"/>
      <c r="I4013" s="123"/>
      <c r="J4013" s="123"/>
      <c r="K4013" s="124"/>
      <c r="L4013" s="110"/>
      <c r="M4013" s="110"/>
      <c r="N4013" s="110"/>
      <c r="O4013" s="145"/>
      <c r="P4013" s="110"/>
    </row>
    <row r="4014" spans="2:16" x14ac:dyDescent="0.25">
      <c r="B4014" s="123"/>
      <c r="C4014" s="123"/>
      <c r="D4014" s="123"/>
      <c r="F4014" s="123"/>
      <c r="I4014" s="123"/>
      <c r="J4014" s="123"/>
      <c r="K4014" s="124"/>
      <c r="L4014" s="110"/>
      <c r="M4014" s="110"/>
      <c r="N4014" s="110"/>
      <c r="O4014" s="145"/>
      <c r="P4014" s="110"/>
    </row>
    <row r="4015" spans="2:16" x14ac:dyDescent="0.25">
      <c r="B4015" s="123"/>
      <c r="C4015" s="123"/>
      <c r="D4015" s="123"/>
      <c r="F4015" s="123"/>
      <c r="I4015" s="123"/>
      <c r="J4015" s="123"/>
      <c r="K4015" s="124"/>
      <c r="L4015" s="110"/>
      <c r="M4015" s="110"/>
      <c r="N4015" s="110"/>
      <c r="O4015" s="145"/>
      <c r="P4015" s="110"/>
    </row>
    <row r="4016" spans="2:16" x14ac:dyDescent="0.25">
      <c r="B4016" s="123"/>
      <c r="C4016" s="123"/>
      <c r="D4016" s="123"/>
      <c r="F4016" s="123"/>
      <c r="I4016" s="123"/>
      <c r="J4016" s="123"/>
      <c r="K4016" s="124"/>
      <c r="L4016" s="110"/>
      <c r="M4016" s="110"/>
      <c r="N4016" s="110"/>
      <c r="O4016" s="145"/>
      <c r="P4016" s="110"/>
    </row>
    <row r="4017" spans="2:16" x14ac:dyDescent="0.25">
      <c r="B4017" s="123"/>
      <c r="C4017" s="123"/>
      <c r="D4017" s="123"/>
      <c r="F4017" s="123"/>
      <c r="I4017" s="123"/>
      <c r="J4017" s="123"/>
      <c r="K4017" s="124"/>
      <c r="L4017" s="110"/>
      <c r="M4017" s="110"/>
      <c r="N4017" s="110"/>
      <c r="O4017" s="145"/>
      <c r="P4017" s="110"/>
    </row>
    <row r="4018" spans="2:16" x14ac:dyDescent="0.25">
      <c r="B4018" s="123"/>
      <c r="C4018" s="123"/>
      <c r="D4018" s="123"/>
      <c r="F4018" s="123"/>
      <c r="I4018" s="123"/>
      <c r="J4018" s="123"/>
      <c r="K4018" s="124"/>
      <c r="L4018" s="110"/>
      <c r="M4018" s="110"/>
      <c r="N4018" s="110"/>
      <c r="O4018" s="145"/>
      <c r="P4018" s="110"/>
    </row>
    <row r="4019" spans="2:16" x14ac:dyDescent="0.25">
      <c r="B4019" s="123"/>
      <c r="C4019" s="123"/>
      <c r="D4019" s="123"/>
      <c r="F4019" s="123"/>
      <c r="I4019" s="123"/>
      <c r="J4019" s="123"/>
      <c r="K4019" s="124"/>
      <c r="L4019" s="110"/>
      <c r="M4019" s="110"/>
      <c r="N4019" s="110"/>
      <c r="O4019" s="145"/>
      <c r="P4019" s="110"/>
    </row>
    <row r="4020" spans="2:16" x14ac:dyDescent="0.25">
      <c r="B4020" s="123"/>
      <c r="C4020" s="123"/>
      <c r="D4020" s="123"/>
      <c r="F4020" s="123"/>
      <c r="I4020" s="123"/>
      <c r="J4020" s="123"/>
      <c r="K4020" s="124"/>
      <c r="L4020" s="110"/>
      <c r="M4020" s="110"/>
      <c r="N4020" s="110"/>
      <c r="O4020" s="145"/>
      <c r="P4020" s="110"/>
    </row>
    <row r="4021" spans="2:16" x14ac:dyDescent="0.25">
      <c r="B4021" s="123"/>
      <c r="C4021" s="123"/>
      <c r="D4021" s="123"/>
      <c r="F4021" s="123"/>
      <c r="I4021" s="123"/>
      <c r="J4021" s="123"/>
      <c r="K4021" s="124"/>
      <c r="L4021" s="110"/>
      <c r="M4021" s="110"/>
      <c r="N4021" s="110"/>
      <c r="O4021" s="145"/>
      <c r="P4021" s="110"/>
    </row>
    <row r="4022" spans="2:16" x14ac:dyDescent="0.25">
      <c r="B4022" s="123"/>
      <c r="C4022" s="123"/>
      <c r="D4022" s="123"/>
      <c r="F4022" s="123"/>
      <c r="I4022" s="123"/>
      <c r="J4022" s="123"/>
      <c r="K4022" s="124"/>
      <c r="L4022" s="110"/>
      <c r="M4022" s="110"/>
      <c r="N4022" s="110"/>
      <c r="O4022" s="145"/>
      <c r="P4022" s="110"/>
    </row>
    <row r="4023" spans="2:16" x14ac:dyDescent="0.25">
      <c r="B4023" s="123"/>
      <c r="C4023" s="123"/>
      <c r="D4023" s="123"/>
      <c r="F4023" s="123"/>
      <c r="I4023" s="123"/>
      <c r="J4023" s="123"/>
      <c r="K4023" s="124"/>
      <c r="L4023" s="110"/>
      <c r="M4023" s="110"/>
      <c r="N4023" s="110"/>
      <c r="O4023" s="145"/>
      <c r="P4023" s="110"/>
    </row>
    <row r="4024" spans="2:16" x14ac:dyDescent="0.25">
      <c r="B4024" s="123"/>
      <c r="C4024" s="123"/>
      <c r="D4024" s="123"/>
      <c r="F4024" s="123"/>
      <c r="I4024" s="123"/>
      <c r="J4024" s="123"/>
      <c r="K4024" s="124"/>
      <c r="L4024" s="110"/>
      <c r="M4024" s="110"/>
      <c r="N4024" s="110"/>
      <c r="O4024" s="145"/>
      <c r="P4024" s="110"/>
    </row>
    <row r="4025" spans="2:16" x14ac:dyDescent="0.25">
      <c r="B4025" s="123"/>
      <c r="C4025" s="123"/>
      <c r="D4025" s="123"/>
      <c r="F4025" s="123"/>
      <c r="I4025" s="123"/>
      <c r="J4025" s="123"/>
      <c r="K4025" s="124"/>
      <c r="L4025" s="110"/>
      <c r="M4025" s="110"/>
      <c r="N4025" s="110"/>
      <c r="O4025" s="145"/>
      <c r="P4025" s="110"/>
    </row>
    <row r="4026" spans="2:16" x14ac:dyDescent="0.25">
      <c r="B4026" s="123"/>
      <c r="C4026" s="123"/>
      <c r="D4026" s="123"/>
      <c r="F4026" s="123"/>
      <c r="I4026" s="123"/>
      <c r="J4026" s="123"/>
      <c r="K4026" s="124"/>
      <c r="L4026" s="110"/>
      <c r="M4026" s="110"/>
      <c r="N4026" s="110"/>
      <c r="O4026" s="145"/>
      <c r="P4026" s="110"/>
    </row>
    <row r="4027" spans="2:16" x14ac:dyDescent="0.25">
      <c r="B4027" s="123"/>
      <c r="C4027" s="123"/>
      <c r="D4027" s="123"/>
      <c r="F4027" s="123"/>
      <c r="I4027" s="123"/>
      <c r="J4027" s="123"/>
      <c r="K4027" s="124"/>
      <c r="L4027" s="110"/>
      <c r="M4027" s="110"/>
      <c r="N4027" s="110"/>
      <c r="O4027" s="145"/>
      <c r="P4027" s="110"/>
    </row>
    <row r="4028" spans="2:16" x14ac:dyDescent="0.25">
      <c r="B4028" s="123"/>
      <c r="C4028" s="123"/>
      <c r="D4028" s="123"/>
      <c r="F4028" s="123"/>
      <c r="I4028" s="123"/>
      <c r="J4028" s="123"/>
      <c r="K4028" s="124"/>
      <c r="L4028" s="110"/>
      <c r="M4028" s="110"/>
      <c r="N4028" s="110"/>
      <c r="O4028" s="145"/>
      <c r="P4028" s="110"/>
    </row>
    <row r="4029" spans="2:16" x14ac:dyDescent="0.25">
      <c r="B4029" s="123"/>
      <c r="C4029" s="123"/>
      <c r="D4029" s="123"/>
      <c r="F4029" s="123"/>
      <c r="I4029" s="123"/>
      <c r="J4029" s="123"/>
      <c r="K4029" s="124"/>
      <c r="L4029" s="110"/>
      <c r="M4029" s="110"/>
      <c r="N4029" s="110"/>
      <c r="O4029" s="145"/>
      <c r="P4029" s="110"/>
    </row>
    <row r="4030" spans="2:16" x14ac:dyDescent="0.25">
      <c r="B4030" s="123"/>
      <c r="C4030" s="123"/>
      <c r="D4030" s="123"/>
      <c r="F4030" s="123"/>
      <c r="I4030" s="123"/>
      <c r="J4030" s="123"/>
      <c r="K4030" s="124"/>
      <c r="L4030" s="110"/>
      <c r="M4030" s="110"/>
      <c r="N4030" s="110"/>
      <c r="O4030" s="145"/>
      <c r="P4030" s="110"/>
    </row>
    <row r="4031" spans="2:16" x14ac:dyDescent="0.25">
      <c r="B4031" s="123"/>
      <c r="C4031" s="123"/>
      <c r="D4031" s="123"/>
      <c r="F4031" s="123"/>
      <c r="I4031" s="123"/>
      <c r="J4031" s="123"/>
      <c r="K4031" s="124"/>
      <c r="L4031" s="110"/>
      <c r="M4031" s="110"/>
      <c r="N4031" s="110"/>
      <c r="O4031" s="145"/>
      <c r="P4031" s="110"/>
    </row>
    <row r="4032" spans="2:16" x14ac:dyDescent="0.25">
      <c r="B4032" s="123"/>
      <c r="C4032" s="123"/>
      <c r="D4032" s="123"/>
      <c r="F4032" s="123"/>
      <c r="I4032" s="123"/>
      <c r="J4032" s="123"/>
      <c r="K4032" s="124"/>
      <c r="L4032" s="110"/>
      <c r="M4032" s="110"/>
      <c r="N4032" s="110"/>
      <c r="O4032" s="145"/>
      <c r="P4032" s="110"/>
    </row>
    <row r="4033" spans="2:16" x14ac:dyDescent="0.25">
      <c r="B4033" s="123"/>
      <c r="C4033" s="123"/>
      <c r="D4033" s="123"/>
      <c r="F4033" s="123"/>
      <c r="I4033" s="123"/>
      <c r="J4033" s="123"/>
      <c r="K4033" s="124"/>
      <c r="L4033" s="110"/>
      <c r="M4033" s="110"/>
      <c r="N4033" s="110"/>
      <c r="O4033" s="145"/>
      <c r="P4033" s="110"/>
    </row>
    <row r="4034" spans="2:16" x14ac:dyDescent="0.25">
      <c r="B4034" s="123"/>
      <c r="C4034" s="123"/>
      <c r="D4034" s="123"/>
      <c r="F4034" s="123"/>
      <c r="I4034" s="123"/>
      <c r="J4034" s="123"/>
      <c r="K4034" s="124"/>
      <c r="L4034" s="110"/>
      <c r="M4034" s="110"/>
      <c r="N4034" s="110"/>
      <c r="O4034" s="145"/>
      <c r="P4034" s="110"/>
    </row>
    <row r="4035" spans="2:16" x14ac:dyDescent="0.25">
      <c r="B4035" s="123"/>
      <c r="C4035" s="123"/>
      <c r="D4035" s="123"/>
      <c r="F4035" s="123"/>
      <c r="I4035" s="123"/>
      <c r="J4035" s="123"/>
      <c r="K4035" s="124"/>
      <c r="L4035" s="110"/>
      <c r="M4035" s="110"/>
      <c r="N4035" s="110"/>
      <c r="O4035" s="145"/>
      <c r="P4035" s="110"/>
    </row>
    <row r="4036" spans="2:16" x14ac:dyDescent="0.25">
      <c r="B4036" s="123"/>
      <c r="C4036" s="123"/>
      <c r="D4036" s="123"/>
      <c r="F4036" s="123"/>
      <c r="I4036" s="123"/>
      <c r="J4036" s="123"/>
      <c r="K4036" s="124"/>
      <c r="L4036" s="110"/>
      <c r="M4036" s="110"/>
      <c r="N4036" s="110"/>
      <c r="O4036" s="145"/>
      <c r="P4036" s="110"/>
    </row>
    <row r="4037" spans="2:16" x14ac:dyDescent="0.25">
      <c r="B4037" s="123"/>
      <c r="C4037" s="123"/>
      <c r="D4037" s="123"/>
      <c r="F4037" s="123"/>
      <c r="I4037" s="123"/>
      <c r="J4037" s="123"/>
      <c r="K4037" s="124"/>
      <c r="L4037" s="110"/>
      <c r="M4037" s="110"/>
      <c r="N4037" s="110"/>
      <c r="O4037" s="145"/>
      <c r="P4037" s="110"/>
    </row>
    <row r="4038" spans="2:16" x14ac:dyDescent="0.25">
      <c r="B4038" s="123"/>
      <c r="C4038" s="123"/>
      <c r="D4038" s="123"/>
      <c r="F4038" s="123"/>
      <c r="I4038" s="123"/>
      <c r="J4038" s="123"/>
      <c r="K4038" s="124"/>
      <c r="L4038" s="110"/>
      <c r="M4038" s="110"/>
      <c r="N4038" s="110"/>
      <c r="O4038" s="145"/>
      <c r="P4038" s="110"/>
    </row>
    <row r="4039" spans="2:16" x14ac:dyDescent="0.25">
      <c r="B4039" s="123"/>
      <c r="C4039" s="123"/>
      <c r="D4039" s="123"/>
      <c r="F4039" s="123"/>
      <c r="I4039" s="123"/>
      <c r="J4039" s="123"/>
      <c r="K4039" s="124"/>
      <c r="L4039" s="110"/>
      <c r="M4039" s="110"/>
      <c r="N4039" s="110"/>
      <c r="O4039" s="145"/>
      <c r="P4039" s="110"/>
    </row>
    <row r="4040" spans="2:16" x14ac:dyDescent="0.25">
      <c r="B4040" s="123"/>
      <c r="C4040" s="123"/>
      <c r="D4040" s="123"/>
      <c r="F4040" s="123"/>
      <c r="I4040" s="123"/>
      <c r="J4040" s="123"/>
      <c r="K4040" s="124"/>
      <c r="L4040" s="110"/>
      <c r="M4040" s="110"/>
      <c r="N4040" s="110"/>
      <c r="O4040" s="145"/>
      <c r="P4040" s="110"/>
    </row>
    <row r="4041" spans="2:16" x14ac:dyDescent="0.25">
      <c r="B4041" s="123"/>
      <c r="C4041" s="123"/>
      <c r="D4041" s="123"/>
      <c r="F4041" s="123"/>
      <c r="I4041" s="123"/>
      <c r="J4041" s="123"/>
      <c r="K4041" s="124"/>
      <c r="L4041" s="110"/>
      <c r="M4041" s="110"/>
      <c r="N4041" s="110"/>
      <c r="O4041" s="145"/>
      <c r="P4041" s="110"/>
    </row>
    <row r="4042" spans="2:16" x14ac:dyDescent="0.25">
      <c r="B4042" s="123"/>
      <c r="C4042" s="123"/>
      <c r="D4042" s="123"/>
      <c r="F4042" s="123"/>
      <c r="I4042" s="123"/>
      <c r="J4042" s="123"/>
      <c r="K4042" s="124"/>
      <c r="L4042" s="110"/>
      <c r="M4042" s="110"/>
      <c r="N4042" s="110"/>
      <c r="O4042" s="145"/>
      <c r="P4042" s="110"/>
    </row>
    <row r="4043" spans="2:16" x14ac:dyDescent="0.25">
      <c r="B4043" s="123"/>
      <c r="C4043" s="123"/>
      <c r="D4043" s="123"/>
      <c r="F4043" s="123"/>
      <c r="I4043" s="123"/>
      <c r="J4043" s="123"/>
      <c r="K4043" s="124"/>
      <c r="L4043" s="110"/>
      <c r="M4043" s="110"/>
      <c r="N4043" s="110"/>
      <c r="O4043" s="145"/>
      <c r="P4043" s="110"/>
    </row>
    <row r="4044" spans="2:16" x14ac:dyDescent="0.25">
      <c r="B4044" s="123"/>
      <c r="C4044" s="123"/>
      <c r="D4044" s="123"/>
      <c r="F4044" s="123"/>
      <c r="I4044" s="123"/>
      <c r="J4044" s="123"/>
      <c r="K4044" s="124"/>
      <c r="L4044" s="110"/>
      <c r="M4044" s="110"/>
      <c r="N4044" s="110"/>
      <c r="O4044" s="145"/>
      <c r="P4044" s="110"/>
    </row>
    <row r="4045" spans="2:16" x14ac:dyDescent="0.25">
      <c r="B4045" s="123"/>
      <c r="C4045" s="123"/>
      <c r="D4045" s="123"/>
      <c r="F4045" s="123"/>
      <c r="I4045" s="123"/>
      <c r="J4045" s="123"/>
      <c r="K4045" s="124"/>
      <c r="L4045" s="110"/>
      <c r="M4045" s="110"/>
      <c r="N4045" s="110"/>
      <c r="O4045" s="145"/>
      <c r="P4045" s="110"/>
    </row>
    <row r="4046" spans="2:16" x14ac:dyDescent="0.25">
      <c r="B4046" s="123"/>
      <c r="C4046" s="123"/>
      <c r="D4046" s="123"/>
      <c r="F4046" s="123"/>
      <c r="I4046" s="123"/>
      <c r="J4046" s="123"/>
      <c r="K4046" s="124"/>
      <c r="L4046" s="110"/>
      <c r="M4046" s="110"/>
      <c r="N4046" s="110"/>
      <c r="O4046" s="145"/>
      <c r="P4046" s="110"/>
    </row>
    <row r="4047" spans="2:16" x14ac:dyDescent="0.25">
      <c r="B4047" s="123"/>
      <c r="C4047" s="123"/>
      <c r="D4047" s="123"/>
      <c r="F4047" s="123"/>
      <c r="I4047" s="123"/>
      <c r="J4047" s="123"/>
      <c r="K4047" s="124"/>
      <c r="L4047" s="110"/>
      <c r="M4047" s="110"/>
      <c r="N4047" s="110"/>
      <c r="O4047" s="145"/>
      <c r="P4047" s="110"/>
    </row>
    <row r="4048" spans="2:16" x14ac:dyDescent="0.25">
      <c r="B4048" s="123"/>
      <c r="C4048" s="123"/>
      <c r="D4048" s="123"/>
      <c r="F4048" s="123"/>
      <c r="I4048" s="123"/>
      <c r="J4048" s="123"/>
      <c r="K4048" s="124"/>
      <c r="L4048" s="110"/>
      <c r="M4048" s="110"/>
      <c r="N4048" s="110"/>
      <c r="O4048" s="145"/>
      <c r="P4048" s="110"/>
    </row>
    <row r="4049" spans="2:16" x14ac:dyDescent="0.25">
      <c r="B4049" s="123"/>
      <c r="C4049" s="123"/>
      <c r="D4049" s="123"/>
      <c r="F4049" s="123"/>
      <c r="I4049" s="123"/>
      <c r="J4049" s="123"/>
      <c r="K4049" s="124"/>
      <c r="L4049" s="110"/>
      <c r="M4049" s="110"/>
      <c r="N4049" s="110"/>
      <c r="O4049" s="145"/>
      <c r="P4049" s="110"/>
    </row>
    <row r="4050" spans="2:16" x14ac:dyDescent="0.25">
      <c r="B4050" s="123"/>
      <c r="C4050" s="123"/>
      <c r="D4050" s="123"/>
      <c r="F4050" s="123"/>
      <c r="I4050" s="123"/>
      <c r="J4050" s="123"/>
      <c r="K4050" s="124"/>
      <c r="L4050" s="110"/>
      <c r="M4050" s="110"/>
      <c r="N4050" s="110"/>
      <c r="O4050" s="145"/>
      <c r="P4050" s="110"/>
    </row>
    <row r="4051" spans="2:16" x14ac:dyDescent="0.25">
      <c r="B4051" s="123"/>
      <c r="C4051" s="123"/>
      <c r="D4051" s="123"/>
      <c r="F4051" s="123"/>
      <c r="I4051" s="123"/>
      <c r="J4051" s="123"/>
      <c r="K4051" s="124"/>
      <c r="L4051" s="110"/>
      <c r="M4051" s="110"/>
      <c r="N4051" s="110"/>
      <c r="O4051" s="145"/>
      <c r="P4051" s="110"/>
    </row>
    <row r="4052" spans="2:16" x14ac:dyDescent="0.25">
      <c r="B4052" s="123"/>
      <c r="C4052" s="123"/>
      <c r="D4052" s="123"/>
      <c r="F4052" s="123"/>
      <c r="I4052" s="123"/>
      <c r="J4052" s="123"/>
      <c r="K4052" s="124"/>
      <c r="L4052" s="110"/>
      <c r="M4052" s="110"/>
      <c r="N4052" s="110"/>
      <c r="O4052" s="145"/>
      <c r="P4052" s="110"/>
    </row>
    <row r="4053" spans="2:16" x14ac:dyDescent="0.25">
      <c r="B4053" s="123"/>
      <c r="C4053" s="123"/>
      <c r="D4053" s="123"/>
      <c r="F4053" s="123"/>
      <c r="I4053" s="123"/>
      <c r="J4053" s="123"/>
      <c r="K4053" s="124"/>
      <c r="L4053" s="110"/>
      <c r="M4053" s="110"/>
      <c r="N4053" s="110"/>
      <c r="O4053" s="145"/>
      <c r="P4053" s="110"/>
    </row>
    <row r="4054" spans="2:16" x14ac:dyDescent="0.25">
      <c r="B4054" s="123"/>
      <c r="C4054" s="123"/>
      <c r="D4054" s="123"/>
      <c r="F4054" s="123"/>
      <c r="I4054" s="123"/>
      <c r="J4054" s="123"/>
      <c r="K4054" s="124"/>
      <c r="L4054" s="110"/>
      <c r="M4054" s="110"/>
      <c r="N4054" s="110"/>
      <c r="O4054" s="145"/>
      <c r="P4054" s="110"/>
    </row>
    <row r="4055" spans="2:16" x14ac:dyDescent="0.25">
      <c r="B4055" s="123"/>
      <c r="C4055" s="123"/>
      <c r="D4055" s="123"/>
      <c r="F4055" s="123"/>
      <c r="I4055" s="123"/>
      <c r="J4055" s="123"/>
      <c r="K4055" s="124"/>
      <c r="L4055" s="110"/>
      <c r="M4055" s="110"/>
      <c r="N4055" s="110"/>
      <c r="O4055" s="145"/>
      <c r="P4055" s="110"/>
    </row>
    <row r="4056" spans="2:16" x14ac:dyDescent="0.25">
      <c r="B4056" s="123"/>
      <c r="C4056" s="123"/>
      <c r="D4056" s="123"/>
      <c r="F4056" s="123"/>
      <c r="I4056" s="123"/>
      <c r="J4056" s="123"/>
      <c r="K4056" s="124"/>
      <c r="L4056" s="110"/>
      <c r="M4056" s="110"/>
      <c r="N4056" s="110"/>
      <c r="O4056" s="145"/>
      <c r="P4056" s="110"/>
    </row>
    <row r="4057" spans="2:16" x14ac:dyDescent="0.25">
      <c r="B4057" s="123"/>
      <c r="C4057" s="123"/>
      <c r="D4057" s="123"/>
      <c r="F4057" s="123"/>
      <c r="I4057" s="123"/>
      <c r="J4057" s="123"/>
      <c r="K4057" s="124"/>
      <c r="L4057" s="110"/>
      <c r="M4057" s="110"/>
      <c r="N4057" s="110"/>
      <c r="O4057" s="145"/>
      <c r="P4057" s="110"/>
    </row>
    <row r="4058" spans="2:16" x14ac:dyDescent="0.25">
      <c r="B4058" s="123"/>
      <c r="C4058" s="123"/>
      <c r="D4058" s="123"/>
      <c r="F4058" s="123"/>
      <c r="I4058" s="123"/>
      <c r="J4058" s="123"/>
      <c r="K4058" s="124"/>
      <c r="L4058" s="110"/>
      <c r="M4058" s="110"/>
      <c r="N4058" s="110"/>
      <c r="O4058" s="145"/>
      <c r="P4058" s="110"/>
    </row>
    <row r="4059" spans="2:16" x14ac:dyDescent="0.25">
      <c r="B4059" s="123"/>
      <c r="C4059" s="123"/>
      <c r="D4059" s="123"/>
      <c r="F4059" s="123"/>
      <c r="I4059" s="123"/>
      <c r="J4059" s="123"/>
      <c r="K4059" s="124"/>
      <c r="L4059" s="110"/>
      <c r="M4059" s="110"/>
      <c r="N4059" s="110"/>
      <c r="O4059" s="145"/>
      <c r="P4059" s="110"/>
    </row>
    <row r="4060" spans="2:16" x14ac:dyDescent="0.25">
      <c r="B4060" s="123"/>
      <c r="C4060" s="123"/>
      <c r="D4060" s="123"/>
      <c r="F4060" s="123"/>
      <c r="I4060" s="123"/>
      <c r="J4060" s="123"/>
      <c r="K4060" s="124"/>
      <c r="L4060" s="110"/>
      <c r="M4060" s="110"/>
      <c r="N4060" s="110"/>
      <c r="O4060" s="145"/>
      <c r="P4060" s="110"/>
    </row>
    <row r="4061" spans="2:16" x14ac:dyDescent="0.25">
      <c r="B4061" s="123"/>
      <c r="C4061" s="123"/>
      <c r="D4061" s="123"/>
      <c r="F4061" s="123"/>
      <c r="I4061" s="123"/>
      <c r="J4061" s="123"/>
      <c r="K4061" s="124"/>
      <c r="L4061" s="110"/>
      <c r="M4061" s="110"/>
      <c r="N4061" s="110"/>
      <c r="O4061" s="145"/>
      <c r="P4061" s="110"/>
    </row>
    <row r="4062" spans="2:16" x14ac:dyDescent="0.25">
      <c r="B4062" s="123"/>
      <c r="C4062" s="123"/>
      <c r="D4062" s="123"/>
      <c r="F4062" s="123"/>
      <c r="I4062" s="123"/>
      <c r="J4062" s="123"/>
      <c r="K4062" s="124"/>
      <c r="L4062" s="110"/>
      <c r="M4062" s="110"/>
      <c r="N4062" s="110"/>
      <c r="O4062" s="145"/>
      <c r="P4062" s="110"/>
    </row>
    <row r="4063" spans="2:16" x14ac:dyDescent="0.25">
      <c r="B4063" s="123"/>
      <c r="C4063" s="123"/>
      <c r="D4063" s="123"/>
      <c r="F4063" s="123"/>
      <c r="I4063" s="123"/>
      <c r="J4063" s="123"/>
      <c r="K4063" s="124"/>
      <c r="L4063" s="110"/>
      <c r="M4063" s="110"/>
      <c r="N4063" s="110"/>
      <c r="O4063" s="145"/>
      <c r="P4063" s="110"/>
    </row>
    <row r="4064" spans="2:16" x14ac:dyDescent="0.25">
      <c r="B4064" s="123"/>
      <c r="C4064" s="123"/>
      <c r="D4064" s="123"/>
      <c r="F4064" s="123"/>
      <c r="I4064" s="123"/>
      <c r="J4064" s="123"/>
      <c r="K4064" s="124"/>
      <c r="L4064" s="110"/>
      <c r="M4064" s="110"/>
      <c r="N4064" s="110"/>
      <c r="O4064" s="145"/>
      <c r="P4064" s="110"/>
    </row>
    <row r="4065" spans="2:16" x14ac:dyDescent="0.25">
      <c r="B4065" s="123"/>
      <c r="C4065" s="123"/>
      <c r="D4065" s="123"/>
      <c r="F4065" s="123"/>
      <c r="I4065" s="123"/>
      <c r="J4065" s="123"/>
      <c r="K4065" s="124"/>
      <c r="L4065" s="110"/>
      <c r="M4065" s="110"/>
      <c r="N4065" s="110"/>
      <c r="O4065" s="145"/>
      <c r="P4065" s="110"/>
    </row>
    <row r="4066" spans="2:16" x14ac:dyDescent="0.25">
      <c r="B4066" s="123"/>
      <c r="C4066" s="123"/>
      <c r="D4066" s="123"/>
      <c r="F4066" s="123"/>
      <c r="I4066" s="123"/>
      <c r="J4066" s="123"/>
      <c r="K4066" s="124"/>
      <c r="L4066" s="110"/>
      <c r="M4066" s="110"/>
      <c r="N4066" s="110"/>
      <c r="O4066" s="145"/>
      <c r="P4066" s="110"/>
    </row>
    <row r="4067" spans="2:16" x14ac:dyDescent="0.25">
      <c r="B4067" s="123"/>
      <c r="C4067" s="123"/>
      <c r="D4067" s="123"/>
      <c r="F4067" s="123"/>
      <c r="I4067" s="123"/>
      <c r="J4067" s="123"/>
      <c r="K4067" s="124"/>
      <c r="L4067" s="110"/>
      <c r="M4067" s="110"/>
      <c r="N4067" s="110"/>
      <c r="O4067" s="145"/>
      <c r="P4067" s="110"/>
    </row>
    <row r="4068" spans="2:16" x14ac:dyDescent="0.25">
      <c r="B4068" s="123"/>
      <c r="C4068" s="123"/>
      <c r="D4068" s="123"/>
      <c r="F4068" s="123"/>
      <c r="I4068" s="123"/>
      <c r="J4068" s="123"/>
      <c r="K4068" s="124"/>
      <c r="L4068" s="110"/>
      <c r="M4068" s="110"/>
      <c r="N4068" s="110"/>
      <c r="O4068" s="145"/>
      <c r="P4068" s="110"/>
    </row>
    <row r="4069" spans="2:16" x14ac:dyDescent="0.25">
      <c r="B4069" s="123"/>
      <c r="C4069" s="123"/>
      <c r="D4069" s="123"/>
      <c r="F4069" s="123"/>
      <c r="I4069" s="123"/>
      <c r="J4069" s="123"/>
      <c r="K4069" s="124"/>
      <c r="L4069" s="110"/>
      <c r="M4069" s="110"/>
      <c r="N4069" s="110"/>
      <c r="O4069" s="145"/>
      <c r="P4069" s="110"/>
    </row>
    <row r="4070" spans="2:16" x14ac:dyDescent="0.25">
      <c r="B4070" s="123"/>
      <c r="C4070" s="123"/>
      <c r="D4070" s="123"/>
      <c r="F4070" s="123"/>
      <c r="I4070" s="123"/>
      <c r="J4070" s="123"/>
      <c r="K4070" s="124"/>
      <c r="L4070" s="110"/>
      <c r="M4070" s="110"/>
      <c r="N4070" s="110"/>
      <c r="O4070" s="145"/>
      <c r="P4070" s="110"/>
    </row>
    <row r="4071" spans="2:16" x14ac:dyDescent="0.25">
      <c r="B4071" s="123"/>
      <c r="C4071" s="123"/>
      <c r="D4071" s="123"/>
      <c r="F4071" s="123"/>
      <c r="I4071" s="123"/>
      <c r="J4071" s="123"/>
      <c r="K4071" s="124"/>
      <c r="L4071" s="110"/>
      <c r="M4071" s="110"/>
      <c r="N4071" s="110"/>
      <c r="O4071" s="145"/>
      <c r="P4071" s="110"/>
    </row>
    <row r="4072" spans="2:16" x14ac:dyDescent="0.25">
      <c r="B4072" s="123"/>
      <c r="C4072" s="123"/>
      <c r="D4072" s="123"/>
      <c r="F4072" s="123"/>
      <c r="I4072" s="123"/>
      <c r="J4072" s="123"/>
      <c r="K4072" s="124"/>
      <c r="L4072" s="110"/>
      <c r="M4072" s="110"/>
      <c r="N4072" s="110"/>
      <c r="O4072" s="145"/>
      <c r="P4072" s="110"/>
    </row>
    <row r="4073" spans="2:16" x14ac:dyDescent="0.25">
      <c r="B4073" s="123"/>
      <c r="C4073" s="123"/>
      <c r="D4073" s="123"/>
      <c r="F4073" s="123"/>
      <c r="I4073" s="123"/>
      <c r="J4073" s="123"/>
      <c r="K4073" s="124"/>
      <c r="L4073" s="110"/>
      <c r="M4073" s="110"/>
      <c r="N4073" s="110"/>
      <c r="O4073" s="145"/>
      <c r="P4073" s="110"/>
    </row>
    <row r="4074" spans="2:16" x14ac:dyDescent="0.25">
      <c r="B4074" s="123"/>
      <c r="C4074" s="123"/>
      <c r="D4074" s="123"/>
      <c r="F4074" s="123"/>
      <c r="I4074" s="123"/>
      <c r="J4074" s="123"/>
      <c r="K4074" s="124"/>
      <c r="L4074" s="110"/>
      <c r="M4074" s="110"/>
      <c r="N4074" s="110"/>
      <c r="O4074" s="145"/>
      <c r="P4074" s="110"/>
    </row>
    <row r="4075" spans="2:16" x14ac:dyDescent="0.25">
      <c r="B4075" s="123"/>
      <c r="C4075" s="123"/>
      <c r="D4075" s="123"/>
      <c r="F4075" s="123"/>
      <c r="I4075" s="123"/>
      <c r="J4075" s="123"/>
      <c r="K4075" s="124"/>
      <c r="L4075" s="110"/>
      <c r="M4075" s="110"/>
      <c r="N4075" s="110"/>
      <c r="O4075" s="145"/>
      <c r="P4075" s="110"/>
    </row>
    <row r="4076" spans="2:16" x14ac:dyDescent="0.25">
      <c r="B4076" s="123"/>
      <c r="C4076" s="123"/>
      <c r="D4076" s="123"/>
      <c r="F4076" s="123"/>
      <c r="I4076" s="123"/>
      <c r="J4076" s="123"/>
      <c r="K4076" s="124"/>
      <c r="L4076" s="110"/>
      <c r="M4076" s="110"/>
      <c r="N4076" s="110"/>
      <c r="O4076" s="145"/>
      <c r="P4076" s="110"/>
    </row>
    <row r="4077" spans="2:16" x14ac:dyDescent="0.25">
      <c r="B4077" s="123"/>
      <c r="C4077" s="123"/>
      <c r="D4077" s="123"/>
      <c r="F4077" s="123"/>
      <c r="I4077" s="123"/>
      <c r="J4077" s="123"/>
      <c r="K4077" s="124"/>
      <c r="L4077" s="110"/>
      <c r="M4077" s="110"/>
      <c r="N4077" s="110"/>
      <c r="O4077" s="145"/>
      <c r="P4077" s="110"/>
    </row>
    <row r="4078" spans="2:16" x14ac:dyDescent="0.25">
      <c r="B4078" s="123"/>
      <c r="C4078" s="123"/>
      <c r="D4078" s="123"/>
      <c r="F4078" s="123"/>
      <c r="I4078" s="123"/>
      <c r="J4078" s="123"/>
      <c r="K4078" s="124"/>
      <c r="L4078" s="110"/>
      <c r="M4078" s="110"/>
      <c r="N4078" s="110"/>
      <c r="O4078" s="145"/>
      <c r="P4078" s="110"/>
    </row>
    <row r="4079" spans="2:16" x14ac:dyDescent="0.25">
      <c r="B4079" s="123"/>
      <c r="C4079" s="123"/>
      <c r="D4079" s="123"/>
      <c r="F4079" s="123"/>
      <c r="I4079" s="123"/>
      <c r="J4079" s="123"/>
      <c r="K4079" s="124"/>
      <c r="L4079" s="110"/>
      <c r="M4079" s="110"/>
      <c r="N4079" s="110"/>
      <c r="O4079" s="145"/>
      <c r="P4079" s="110"/>
    </row>
    <row r="4080" spans="2:16" x14ac:dyDescent="0.25">
      <c r="B4080" s="123"/>
      <c r="C4080" s="123"/>
      <c r="D4080" s="123"/>
      <c r="F4080" s="123"/>
      <c r="I4080" s="123"/>
      <c r="J4080" s="123"/>
      <c r="K4080" s="124"/>
      <c r="L4080" s="110"/>
      <c r="M4080" s="110"/>
      <c r="N4080" s="110"/>
      <c r="O4080" s="145"/>
      <c r="P4080" s="110"/>
    </row>
    <row r="4081" spans="2:16" x14ac:dyDescent="0.25">
      <c r="B4081" s="123"/>
      <c r="C4081" s="123"/>
      <c r="D4081" s="123"/>
      <c r="F4081" s="123"/>
      <c r="I4081" s="123"/>
      <c r="J4081" s="123"/>
      <c r="K4081" s="124"/>
      <c r="L4081" s="110"/>
      <c r="M4081" s="110"/>
      <c r="N4081" s="110"/>
      <c r="O4081" s="145"/>
      <c r="P4081" s="110"/>
    </row>
    <row r="4082" spans="2:16" x14ac:dyDescent="0.25">
      <c r="B4082" s="123"/>
      <c r="C4082" s="123"/>
      <c r="D4082" s="123"/>
      <c r="F4082" s="123"/>
      <c r="I4082" s="123"/>
      <c r="J4082" s="123"/>
      <c r="K4082" s="124"/>
      <c r="L4082" s="110"/>
      <c r="M4082" s="110"/>
      <c r="N4082" s="110"/>
      <c r="O4082" s="145"/>
      <c r="P4082" s="110"/>
    </row>
    <row r="4083" spans="2:16" x14ac:dyDescent="0.25">
      <c r="B4083" s="123"/>
      <c r="C4083" s="123"/>
      <c r="D4083" s="123"/>
      <c r="F4083" s="123"/>
      <c r="I4083" s="123"/>
      <c r="J4083" s="123"/>
      <c r="K4083" s="124"/>
      <c r="L4083" s="110"/>
      <c r="M4083" s="110"/>
      <c r="N4083" s="110"/>
      <c r="O4083" s="145"/>
      <c r="P4083" s="110"/>
    </row>
    <row r="4084" spans="2:16" x14ac:dyDescent="0.25">
      <c r="B4084" s="123"/>
      <c r="C4084" s="123"/>
      <c r="D4084" s="123"/>
      <c r="F4084" s="123"/>
      <c r="I4084" s="123"/>
      <c r="J4084" s="123"/>
      <c r="K4084" s="124"/>
      <c r="L4084" s="110"/>
      <c r="M4084" s="110"/>
      <c r="N4084" s="110"/>
      <c r="O4084" s="145"/>
      <c r="P4084" s="110"/>
    </row>
    <row r="4085" spans="2:16" x14ac:dyDescent="0.25">
      <c r="B4085" s="123"/>
      <c r="C4085" s="123"/>
      <c r="D4085" s="123"/>
      <c r="F4085" s="123"/>
      <c r="I4085" s="123"/>
      <c r="J4085" s="123"/>
      <c r="K4085" s="124"/>
      <c r="L4085" s="110"/>
      <c r="M4085" s="110"/>
      <c r="N4085" s="110"/>
      <c r="O4085" s="145"/>
      <c r="P4085" s="110"/>
    </row>
    <row r="4086" spans="2:16" x14ac:dyDescent="0.25">
      <c r="B4086" s="123"/>
      <c r="C4086" s="123"/>
      <c r="D4086" s="123"/>
      <c r="F4086" s="123"/>
      <c r="I4086" s="123"/>
      <c r="J4086" s="123"/>
      <c r="K4086" s="124"/>
      <c r="L4086" s="110"/>
      <c r="M4086" s="110"/>
      <c r="N4086" s="110"/>
      <c r="O4086" s="145"/>
      <c r="P4086" s="110"/>
    </row>
    <row r="4087" spans="2:16" x14ac:dyDescent="0.25">
      <c r="B4087" s="123"/>
      <c r="C4087" s="123"/>
      <c r="D4087" s="123"/>
      <c r="F4087" s="123"/>
      <c r="I4087" s="123"/>
      <c r="J4087" s="123"/>
      <c r="K4087" s="124"/>
      <c r="L4087" s="110"/>
      <c r="M4087" s="110"/>
      <c r="N4087" s="110"/>
      <c r="O4087" s="145"/>
      <c r="P4087" s="110"/>
    </row>
    <row r="4088" spans="2:16" x14ac:dyDescent="0.25">
      <c r="B4088" s="123"/>
      <c r="C4088" s="123"/>
      <c r="D4088" s="123"/>
      <c r="F4088" s="123"/>
      <c r="I4088" s="123"/>
      <c r="J4088" s="123"/>
      <c r="K4088" s="124"/>
      <c r="L4088" s="110"/>
      <c r="M4088" s="110"/>
      <c r="N4088" s="110"/>
      <c r="O4088" s="145"/>
      <c r="P4088" s="110"/>
    </row>
    <row r="4089" spans="2:16" x14ac:dyDescent="0.25">
      <c r="B4089" s="123"/>
      <c r="C4089" s="123"/>
      <c r="D4089" s="123"/>
      <c r="F4089" s="123"/>
      <c r="I4089" s="123"/>
      <c r="J4089" s="123"/>
      <c r="K4089" s="124"/>
      <c r="L4089" s="110"/>
      <c r="M4089" s="110"/>
      <c r="N4089" s="110"/>
      <c r="O4089" s="145"/>
      <c r="P4089" s="110"/>
    </row>
    <row r="4090" spans="2:16" x14ac:dyDescent="0.25">
      <c r="B4090" s="123"/>
      <c r="C4090" s="123"/>
      <c r="D4090" s="123"/>
      <c r="F4090" s="123"/>
      <c r="I4090" s="123"/>
      <c r="J4090" s="123"/>
      <c r="K4090" s="124"/>
      <c r="L4090" s="110"/>
      <c r="M4090" s="110"/>
      <c r="N4090" s="110"/>
      <c r="O4090" s="145"/>
      <c r="P4090" s="110"/>
    </row>
    <row r="4091" spans="2:16" x14ac:dyDescent="0.25">
      <c r="B4091" s="123"/>
      <c r="C4091" s="123"/>
      <c r="D4091" s="123"/>
      <c r="F4091" s="123"/>
      <c r="I4091" s="123"/>
      <c r="J4091" s="123"/>
      <c r="K4091" s="124"/>
      <c r="L4091" s="110"/>
      <c r="M4091" s="110"/>
      <c r="N4091" s="110"/>
      <c r="O4091" s="145"/>
      <c r="P4091" s="110"/>
    </row>
    <row r="4092" spans="2:16" x14ac:dyDescent="0.25">
      <c r="B4092" s="123"/>
      <c r="C4092" s="123"/>
      <c r="D4092" s="123"/>
      <c r="F4092" s="123"/>
      <c r="I4092" s="123"/>
      <c r="J4092" s="123"/>
      <c r="K4092" s="124"/>
      <c r="L4092" s="110"/>
      <c r="M4092" s="110"/>
      <c r="N4092" s="110"/>
      <c r="O4092" s="145"/>
      <c r="P4092" s="110"/>
    </row>
    <row r="4093" spans="2:16" x14ac:dyDescent="0.25">
      <c r="B4093" s="123"/>
      <c r="C4093" s="123"/>
      <c r="D4093" s="123"/>
      <c r="F4093" s="123"/>
      <c r="I4093" s="123"/>
      <c r="J4093" s="123"/>
      <c r="K4093" s="124"/>
      <c r="L4093" s="110"/>
      <c r="M4093" s="110"/>
      <c r="N4093" s="110"/>
      <c r="O4093" s="145"/>
      <c r="P4093" s="110"/>
    </row>
    <row r="4094" spans="2:16" x14ac:dyDescent="0.25">
      <c r="B4094" s="123"/>
      <c r="C4094" s="123"/>
      <c r="D4094" s="123"/>
      <c r="F4094" s="123"/>
      <c r="I4094" s="123"/>
      <c r="J4094" s="123"/>
      <c r="K4094" s="124"/>
      <c r="L4094" s="110"/>
      <c r="M4094" s="110"/>
      <c r="N4094" s="110"/>
      <c r="O4094" s="145"/>
      <c r="P4094" s="110"/>
    </row>
    <row r="4095" spans="2:16" x14ac:dyDescent="0.25">
      <c r="B4095" s="123"/>
      <c r="C4095" s="123"/>
      <c r="D4095" s="123"/>
      <c r="F4095" s="123"/>
      <c r="I4095" s="123"/>
      <c r="J4095" s="123"/>
      <c r="K4095" s="124"/>
      <c r="L4095" s="110"/>
      <c r="M4095" s="110"/>
      <c r="N4095" s="110"/>
      <c r="O4095" s="145"/>
      <c r="P4095" s="110"/>
    </row>
    <row r="4096" spans="2:16" x14ac:dyDescent="0.25">
      <c r="B4096" s="123"/>
      <c r="C4096" s="123"/>
      <c r="D4096" s="123"/>
      <c r="F4096" s="123"/>
      <c r="I4096" s="123"/>
      <c r="J4096" s="123"/>
      <c r="K4096" s="124"/>
      <c r="L4096" s="110"/>
      <c r="M4096" s="110"/>
      <c r="N4096" s="110"/>
      <c r="O4096" s="145"/>
      <c r="P4096" s="110"/>
    </row>
    <row r="4097" spans="2:16" x14ac:dyDescent="0.25">
      <c r="B4097" s="123"/>
      <c r="C4097" s="123"/>
      <c r="D4097" s="123"/>
      <c r="F4097" s="123"/>
      <c r="I4097" s="123"/>
      <c r="J4097" s="123"/>
      <c r="K4097" s="124"/>
      <c r="L4097" s="110"/>
      <c r="M4097" s="110"/>
      <c r="N4097" s="110"/>
      <c r="O4097" s="145"/>
      <c r="P4097" s="110"/>
    </row>
    <row r="4098" spans="2:16" x14ac:dyDescent="0.25">
      <c r="B4098" s="123"/>
      <c r="C4098" s="123"/>
      <c r="D4098" s="123"/>
      <c r="F4098" s="123"/>
      <c r="I4098" s="123"/>
      <c r="J4098" s="123"/>
      <c r="K4098" s="124"/>
      <c r="L4098" s="110"/>
      <c r="M4098" s="110"/>
      <c r="N4098" s="110"/>
      <c r="O4098" s="145"/>
      <c r="P4098" s="110"/>
    </row>
    <row r="4099" spans="2:16" x14ac:dyDescent="0.25">
      <c r="B4099" s="123"/>
      <c r="C4099" s="123"/>
      <c r="D4099" s="123"/>
      <c r="F4099" s="123"/>
      <c r="I4099" s="123"/>
      <c r="J4099" s="123"/>
      <c r="K4099" s="124"/>
      <c r="L4099" s="110"/>
      <c r="M4099" s="110"/>
      <c r="N4099" s="110"/>
      <c r="O4099" s="145"/>
      <c r="P4099" s="110"/>
    </row>
    <row r="4100" spans="2:16" x14ac:dyDescent="0.25">
      <c r="B4100" s="123"/>
      <c r="C4100" s="123"/>
      <c r="D4100" s="123"/>
      <c r="F4100" s="123"/>
      <c r="I4100" s="123"/>
      <c r="J4100" s="123"/>
      <c r="K4100" s="124"/>
      <c r="L4100" s="110"/>
      <c r="M4100" s="110"/>
      <c r="N4100" s="110"/>
      <c r="O4100" s="145"/>
      <c r="P4100" s="110"/>
    </row>
    <row r="4101" spans="2:16" x14ac:dyDescent="0.25">
      <c r="B4101" s="123"/>
      <c r="C4101" s="123"/>
      <c r="D4101" s="123"/>
      <c r="F4101" s="123"/>
      <c r="I4101" s="123"/>
      <c r="J4101" s="123"/>
      <c r="K4101" s="124"/>
      <c r="L4101" s="110"/>
      <c r="M4101" s="110"/>
      <c r="N4101" s="110"/>
      <c r="O4101" s="145"/>
      <c r="P4101" s="110"/>
    </row>
    <row r="4102" spans="2:16" x14ac:dyDescent="0.25">
      <c r="B4102" s="123"/>
      <c r="C4102" s="123"/>
      <c r="D4102" s="123"/>
      <c r="F4102" s="123"/>
      <c r="I4102" s="123"/>
      <c r="J4102" s="123"/>
      <c r="K4102" s="124"/>
      <c r="L4102" s="110"/>
      <c r="M4102" s="110"/>
      <c r="N4102" s="110"/>
      <c r="O4102" s="145"/>
      <c r="P4102" s="110"/>
    </row>
    <row r="4103" spans="2:16" x14ac:dyDescent="0.25">
      <c r="B4103" s="123"/>
      <c r="C4103" s="123"/>
      <c r="D4103" s="123"/>
      <c r="F4103" s="123"/>
      <c r="I4103" s="123"/>
      <c r="J4103" s="123"/>
      <c r="K4103" s="124"/>
      <c r="L4103" s="110"/>
      <c r="M4103" s="110"/>
      <c r="N4103" s="110"/>
      <c r="O4103" s="145"/>
      <c r="P4103" s="110"/>
    </row>
    <row r="4104" spans="2:16" x14ac:dyDescent="0.25">
      <c r="B4104" s="123"/>
      <c r="C4104" s="123"/>
      <c r="D4104" s="123"/>
      <c r="F4104" s="123"/>
      <c r="I4104" s="123"/>
      <c r="J4104" s="123"/>
      <c r="K4104" s="124"/>
      <c r="L4104" s="110"/>
      <c r="M4104" s="110"/>
      <c r="N4104" s="110"/>
      <c r="O4104" s="145"/>
      <c r="P4104" s="110"/>
    </row>
    <row r="4105" spans="2:16" x14ac:dyDescent="0.25">
      <c r="B4105" s="123"/>
      <c r="C4105" s="123"/>
      <c r="D4105" s="123"/>
      <c r="F4105" s="123"/>
      <c r="I4105" s="123"/>
      <c r="J4105" s="123"/>
      <c r="K4105" s="124"/>
      <c r="L4105" s="110"/>
      <c r="M4105" s="110"/>
      <c r="N4105" s="110"/>
      <c r="O4105" s="145"/>
      <c r="P4105" s="110"/>
    </row>
    <row r="4106" spans="2:16" x14ac:dyDescent="0.25">
      <c r="B4106" s="123"/>
      <c r="C4106" s="123"/>
      <c r="D4106" s="123"/>
      <c r="F4106" s="123"/>
      <c r="I4106" s="123"/>
      <c r="J4106" s="123"/>
      <c r="K4106" s="124"/>
      <c r="L4106" s="110"/>
      <c r="M4106" s="110"/>
      <c r="N4106" s="110"/>
      <c r="O4106" s="145"/>
      <c r="P4106" s="110"/>
    </row>
    <row r="4107" spans="2:16" x14ac:dyDescent="0.25">
      <c r="B4107" s="123"/>
      <c r="C4107" s="123"/>
      <c r="D4107" s="123"/>
      <c r="F4107" s="123"/>
      <c r="I4107" s="123"/>
      <c r="J4107" s="123"/>
      <c r="K4107" s="124"/>
      <c r="L4107" s="110"/>
      <c r="M4107" s="110"/>
      <c r="N4107" s="110"/>
      <c r="O4107" s="145"/>
      <c r="P4107" s="110"/>
    </row>
    <row r="4108" spans="2:16" x14ac:dyDescent="0.25">
      <c r="B4108" s="123"/>
      <c r="C4108" s="123"/>
      <c r="D4108" s="123"/>
      <c r="F4108" s="123"/>
      <c r="I4108" s="123"/>
      <c r="J4108" s="123"/>
      <c r="K4108" s="124"/>
      <c r="L4108" s="110"/>
      <c r="M4108" s="110"/>
      <c r="N4108" s="110"/>
      <c r="O4108" s="145"/>
      <c r="P4108" s="110"/>
    </row>
    <row r="4109" spans="2:16" x14ac:dyDescent="0.25">
      <c r="B4109" s="123"/>
      <c r="C4109" s="123"/>
      <c r="D4109" s="123"/>
      <c r="F4109" s="123"/>
      <c r="I4109" s="123"/>
      <c r="J4109" s="123"/>
      <c r="K4109" s="124"/>
      <c r="L4109" s="110"/>
      <c r="M4109" s="110"/>
      <c r="N4109" s="110"/>
      <c r="O4109" s="145"/>
      <c r="P4109" s="110"/>
    </row>
    <row r="4110" spans="2:16" x14ac:dyDescent="0.25">
      <c r="B4110" s="123"/>
      <c r="C4110" s="123"/>
      <c r="D4110" s="123"/>
      <c r="F4110" s="123"/>
      <c r="I4110" s="123"/>
      <c r="J4110" s="123"/>
      <c r="K4110" s="124"/>
      <c r="L4110" s="110"/>
      <c r="M4110" s="110"/>
      <c r="N4110" s="110"/>
      <c r="O4110" s="145"/>
      <c r="P4110" s="110"/>
    </row>
    <row r="4111" spans="2:16" x14ac:dyDescent="0.25">
      <c r="B4111" s="123"/>
      <c r="C4111" s="123"/>
      <c r="D4111" s="123"/>
      <c r="F4111" s="123"/>
      <c r="I4111" s="123"/>
      <c r="J4111" s="123"/>
      <c r="K4111" s="124"/>
      <c r="L4111" s="110"/>
      <c r="M4111" s="110"/>
      <c r="N4111" s="110"/>
      <c r="O4111" s="145"/>
      <c r="P4111" s="110"/>
    </row>
    <row r="4112" spans="2:16" x14ac:dyDescent="0.25">
      <c r="B4112" s="123"/>
      <c r="C4112" s="123"/>
      <c r="D4112" s="123"/>
      <c r="F4112" s="123"/>
      <c r="I4112" s="123"/>
      <c r="J4112" s="123"/>
      <c r="K4112" s="124"/>
      <c r="L4112" s="110"/>
      <c r="M4112" s="110"/>
      <c r="N4112" s="110"/>
      <c r="O4112" s="145"/>
      <c r="P4112" s="110"/>
    </row>
    <row r="4113" spans="2:16" x14ac:dyDescent="0.25">
      <c r="B4113" s="123"/>
      <c r="C4113" s="123"/>
      <c r="D4113" s="123"/>
      <c r="F4113" s="123"/>
      <c r="I4113" s="123"/>
      <c r="J4113" s="123"/>
      <c r="K4113" s="124"/>
      <c r="L4113" s="110"/>
      <c r="M4113" s="110"/>
      <c r="N4113" s="110"/>
      <c r="O4113" s="145"/>
      <c r="P4113" s="110"/>
    </row>
    <row r="4114" spans="2:16" x14ac:dyDescent="0.25">
      <c r="B4114" s="123"/>
      <c r="C4114" s="123"/>
      <c r="D4114" s="123"/>
      <c r="F4114" s="123"/>
      <c r="I4114" s="123"/>
      <c r="J4114" s="123"/>
      <c r="K4114" s="124"/>
      <c r="L4114" s="110"/>
      <c r="M4114" s="110"/>
      <c r="N4114" s="110"/>
      <c r="O4114" s="145"/>
      <c r="P4114" s="110"/>
    </row>
    <row r="4115" spans="2:16" x14ac:dyDescent="0.25">
      <c r="B4115" s="123"/>
      <c r="C4115" s="123"/>
      <c r="D4115" s="123"/>
      <c r="F4115" s="123"/>
      <c r="I4115" s="123"/>
      <c r="J4115" s="123"/>
      <c r="K4115" s="124"/>
      <c r="L4115" s="110"/>
      <c r="M4115" s="110"/>
      <c r="N4115" s="110"/>
      <c r="O4115" s="145"/>
      <c r="P4115" s="110"/>
    </row>
    <row r="4116" spans="2:16" x14ac:dyDescent="0.25">
      <c r="B4116" s="123"/>
      <c r="C4116" s="123"/>
      <c r="D4116" s="123"/>
      <c r="F4116" s="123"/>
      <c r="I4116" s="123"/>
      <c r="J4116" s="123"/>
      <c r="K4116" s="124"/>
      <c r="L4116" s="110"/>
      <c r="M4116" s="110"/>
      <c r="N4116" s="110"/>
      <c r="O4116" s="145"/>
      <c r="P4116" s="110"/>
    </row>
    <row r="4117" spans="2:16" x14ac:dyDescent="0.25">
      <c r="B4117" s="123"/>
      <c r="C4117" s="123"/>
      <c r="D4117" s="123"/>
      <c r="F4117" s="123"/>
      <c r="I4117" s="123"/>
      <c r="J4117" s="123"/>
      <c r="K4117" s="124"/>
      <c r="L4117" s="110"/>
      <c r="M4117" s="110"/>
      <c r="N4117" s="110"/>
      <c r="O4117" s="145"/>
      <c r="P4117" s="110"/>
    </row>
    <row r="4118" spans="2:16" x14ac:dyDescent="0.25">
      <c r="B4118" s="123"/>
      <c r="C4118" s="123"/>
      <c r="D4118" s="123"/>
      <c r="F4118" s="123"/>
      <c r="I4118" s="123"/>
      <c r="J4118" s="123"/>
      <c r="K4118" s="124"/>
      <c r="L4118" s="110"/>
      <c r="M4118" s="110"/>
      <c r="N4118" s="110"/>
      <c r="O4118" s="145"/>
      <c r="P4118" s="110"/>
    </row>
    <row r="4119" spans="2:16" x14ac:dyDescent="0.25">
      <c r="B4119" s="123"/>
      <c r="C4119" s="123"/>
      <c r="D4119" s="123"/>
      <c r="F4119" s="123"/>
      <c r="I4119" s="123"/>
      <c r="J4119" s="123"/>
      <c r="K4119" s="124"/>
      <c r="L4119" s="110"/>
      <c r="M4119" s="110"/>
      <c r="N4119" s="110"/>
      <c r="O4119" s="145"/>
      <c r="P4119" s="110"/>
    </row>
    <row r="4120" spans="2:16" x14ac:dyDescent="0.25">
      <c r="B4120" s="123"/>
      <c r="C4120" s="123"/>
      <c r="D4120" s="123"/>
      <c r="F4120" s="123"/>
      <c r="I4120" s="123"/>
      <c r="J4120" s="123"/>
      <c r="K4120" s="124"/>
      <c r="L4120" s="110"/>
      <c r="M4120" s="110"/>
      <c r="N4120" s="110"/>
      <c r="O4120" s="145"/>
      <c r="P4120" s="110"/>
    </row>
    <row r="4121" spans="2:16" x14ac:dyDescent="0.25">
      <c r="B4121" s="123"/>
      <c r="C4121" s="123"/>
      <c r="D4121" s="123"/>
      <c r="F4121" s="123"/>
      <c r="I4121" s="123"/>
      <c r="J4121" s="123"/>
      <c r="K4121" s="124"/>
      <c r="L4121" s="110"/>
      <c r="M4121" s="110"/>
      <c r="N4121" s="110"/>
      <c r="O4121" s="145"/>
      <c r="P4121" s="110"/>
    </row>
    <row r="4122" spans="2:16" x14ac:dyDescent="0.25">
      <c r="B4122" s="123"/>
      <c r="C4122" s="123"/>
      <c r="D4122" s="123"/>
      <c r="F4122" s="123"/>
      <c r="I4122" s="123"/>
      <c r="J4122" s="123"/>
      <c r="K4122" s="124"/>
      <c r="L4122" s="110"/>
      <c r="M4122" s="110"/>
      <c r="N4122" s="110"/>
      <c r="O4122" s="145"/>
      <c r="P4122" s="110"/>
    </row>
    <row r="4123" spans="2:16" x14ac:dyDescent="0.25">
      <c r="B4123" s="123"/>
      <c r="C4123" s="123"/>
      <c r="D4123" s="123"/>
      <c r="F4123" s="123"/>
      <c r="I4123" s="123"/>
      <c r="J4123" s="123"/>
      <c r="K4123" s="124"/>
      <c r="L4123" s="110"/>
      <c r="M4123" s="110"/>
      <c r="N4123" s="110"/>
      <c r="O4123" s="145"/>
      <c r="P4123" s="110"/>
    </row>
    <row r="4124" spans="2:16" x14ac:dyDescent="0.25">
      <c r="B4124" s="123"/>
      <c r="C4124" s="123"/>
      <c r="D4124" s="123"/>
      <c r="F4124" s="123"/>
      <c r="I4124" s="123"/>
      <c r="J4124" s="123"/>
      <c r="K4124" s="124"/>
      <c r="L4124" s="110"/>
      <c r="M4124" s="110"/>
      <c r="N4124" s="110"/>
      <c r="O4124" s="145"/>
      <c r="P4124" s="110"/>
    </row>
    <row r="4125" spans="2:16" x14ac:dyDescent="0.25">
      <c r="B4125" s="123"/>
      <c r="C4125" s="123"/>
      <c r="D4125" s="123"/>
      <c r="F4125" s="123"/>
      <c r="I4125" s="123"/>
      <c r="J4125" s="123"/>
      <c r="K4125" s="124"/>
      <c r="L4125" s="110"/>
      <c r="M4125" s="110"/>
      <c r="N4125" s="110"/>
      <c r="O4125" s="145"/>
      <c r="P4125" s="110"/>
    </row>
    <row r="4126" spans="2:16" x14ac:dyDescent="0.25">
      <c r="B4126" s="123"/>
      <c r="C4126" s="123"/>
      <c r="D4126" s="123"/>
      <c r="F4126" s="123"/>
      <c r="I4126" s="123"/>
      <c r="J4126" s="123"/>
      <c r="K4126" s="124"/>
      <c r="L4126" s="110"/>
      <c r="M4126" s="110"/>
      <c r="N4126" s="110"/>
      <c r="O4126" s="145"/>
      <c r="P4126" s="110"/>
    </row>
    <row r="4127" spans="2:16" x14ac:dyDescent="0.25">
      <c r="B4127" s="123"/>
      <c r="C4127" s="123"/>
      <c r="D4127" s="123"/>
      <c r="F4127" s="123"/>
      <c r="I4127" s="123"/>
      <c r="J4127" s="123"/>
      <c r="K4127" s="124"/>
      <c r="L4127" s="110"/>
      <c r="M4127" s="110"/>
      <c r="N4127" s="110"/>
      <c r="O4127" s="145"/>
      <c r="P4127" s="110"/>
    </row>
    <row r="4128" spans="2:16" x14ac:dyDescent="0.25">
      <c r="B4128" s="123"/>
      <c r="C4128" s="123"/>
      <c r="D4128" s="123"/>
      <c r="F4128" s="123"/>
      <c r="I4128" s="123"/>
      <c r="J4128" s="123"/>
      <c r="K4128" s="124"/>
      <c r="L4128" s="110"/>
      <c r="M4128" s="110"/>
      <c r="N4128" s="110"/>
      <c r="O4128" s="145"/>
      <c r="P4128" s="110"/>
    </row>
    <row r="4129" spans="2:16" x14ac:dyDescent="0.25">
      <c r="B4129" s="123"/>
      <c r="C4129" s="123"/>
      <c r="D4129" s="123"/>
      <c r="F4129" s="123"/>
      <c r="I4129" s="123"/>
      <c r="J4129" s="123"/>
      <c r="K4129" s="124"/>
      <c r="L4129" s="110"/>
      <c r="M4129" s="110"/>
      <c r="N4129" s="110"/>
      <c r="O4129" s="145"/>
      <c r="P4129" s="110"/>
    </row>
    <row r="4130" spans="2:16" x14ac:dyDescent="0.25">
      <c r="B4130" s="123"/>
      <c r="C4130" s="123"/>
      <c r="D4130" s="123"/>
      <c r="F4130" s="123"/>
      <c r="I4130" s="123"/>
      <c r="J4130" s="123"/>
      <c r="K4130" s="124"/>
      <c r="L4130" s="110"/>
      <c r="M4130" s="110"/>
      <c r="N4130" s="110"/>
      <c r="O4130" s="145"/>
      <c r="P4130" s="110"/>
    </row>
    <row r="4131" spans="2:16" x14ac:dyDescent="0.25">
      <c r="B4131" s="123"/>
      <c r="C4131" s="123"/>
      <c r="D4131" s="123"/>
      <c r="F4131" s="123"/>
      <c r="I4131" s="123"/>
      <c r="J4131" s="123"/>
      <c r="K4131" s="124"/>
      <c r="L4131" s="110"/>
      <c r="M4131" s="110"/>
      <c r="N4131" s="110"/>
      <c r="O4131" s="145"/>
      <c r="P4131" s="110"/>
    </row>
    <row r="4132" spans="2:16" x14ac:dyDescent="0.25">
      <c r="B4132" s="123"/>
      <c r="C4132" s="123"/>
      <c r="D4132" s="123"/>
      <c r="F4132" s="123"/>
      <c r="I4132" s="123"/>
      <c r="J4132" s="123"/>
      <c r="K4132" s="124"/>
      <c r="L4132" s="110"/>
      <c r="M4132" s="110"/>
      <c r="N4132" s="110"/>
      <c r="O4132" s="145"/>
      <c r="P4132" s="110"/>
    </row>
    <row r="4133" spans="2:16" x14ac:dyDescent="0.25">
      <c r="B4133" s="123"/>
      <c r="C4133" s="123"/>
      <c r="D4133" s="123"/>
      <c r="F4133" s="123"/>
      <c r="I4133" s="123"/>
      <c r="J4133" s="123"/>
      <c r="K4133" s="124"/>
      <c r="L4133" s="110"/>
      <c r="M4133" s="110"/>
      <c r="N4133" s="110"/>
      <c r="O4133" s="145"/>
      <c r="P4133" s="110"/>
    </row>
    <row r="4134" spans="2:16" x14ac:dyDescent="0.25">
      <c r="B4134" s="123"/>
      <c r="C4134" s="123"/>
      <c r="D4134" s="123"/>
      <c r="F4134" s="123"/>
      <c r="I4134" s="123"/>
      <c r="J4134" s="123"/>
      <c r="K4134" s="124"/>
      <c r="L4134" s="110"/>
      <c r="M4134" s="110"/>
      <c r="N4134" s="110"/>
      <c r="O4134" s="145"/>
      <c r="P4134" s="110"/>
    </row>
    <row r="4135" spans="2:16" x14ac:dyDescent="0.25">
      <c r="B4135" s="123"/>
      <c r="C4135" s="123"/>
      <c r="D4135" s="123"/>
      <c r="F4135" s="123"/>
      <c r="I4135" s="123"/>
      <c r="J4135" s="123"/>
      <c r="K4135" s="124"/>
      <c r="L4135" s="110"/>
      <c r="M4135" s="110"/>
      <c r="N4135" s="110"/>
      <c r="O4135" s="145"/>
      <c r="P4135" s="110"/>
    </row>
    <row r="4136" spans="2:16" x14ac:dyDescent="0.25">
      <c r="B4136" s="123"/>
      <c r="C4136" s="123"/>
      <c r="D4136" s="123"/>
      <c r="F4136" s="123"/>
      <c r="I4136" s="123"/>
      <c r="J4136" s="123"/>
      <c r="K4136" s="124"/>
      <c r="L4136" s="110"/>
      <c r="M4136" s="110"/>
      <c r="N4136" s="110"/>
      <c r="O4136" s="145"/>
      <c r="P4136" s="110"/>
    </row>
    <row r="4137" spans="2:16" x14ac:dyDescent="0.25">
      <c r="B4137" s="123"/>
      <c r="C4137" s="123"/>
      <c r="D4137" s="123"/>
      <c r="F4137" s="123"/>
      <c r="I4137" s="123"/>
      <c r="J4137" s="123"/>
      <c r="K4137" s="124"/>
      <c r="L4137" s="110"/>
      <c r="M4137" s="110"/>
      <c r="N4137" s="110"/>
      <c r="O4137" s="145"/>
      <c r="P4137" s="110"/>
    </row>
    <row r="4138" spans="2:16" x14ac:dyDescent="0.25">
      <c r="B4138" s="123"/>
      <c r="C4138" s="123"/>
      <c r="D4138" s="123"/>
      <c r="F4138" s="123"/>
      <c r="I4138" s="123"/>
      <c r="J4138" s="123"/>
      <c r="K4138" s="124"/>
      <c r="L4138" s="110"/>
      <c r="M4138" s="110"/>
      <c r="N4138" s="110"/>
      <c r="O4138" s="145"/>
      <c r="P4138" s="110"/>
    </row>
    <row r="4139" spans="2:16" x14ac:dyDescent="0.25">
      <c r="B4139" s="123"/>
      <c r="C4139" s="123"/>
      <c r="D4139" s="123"/>
      <c r="F4139" s="123"/>
      <c r="I4139" s="123"/>
      <c r="J4139" s="123"/>
      <c r="K4139" s="124"/>
      <c r="L4139" s="110"/>
      <c r="M4139" s="110"/>
      <c r="N4139" s="110"/>
      <c r="O4139" s="145"/>
      <c r="P4139" s="110"/>
    </row>
    <row r="4140" spans="2:16" x14ac:dyDescent="0.25">
      <c r="B4140" s="123"/>
      <c r="C4140" s="123"/>
      <c r="D4140" s="123"/>
      <c r="F4140" s="123"/>
      <c r="I4140" s="123"/>
      <c r="J4140" s="123"/>
      <c r="K4140" s="124"/>
      <c r="L4140" s="110"/>
      <c r="M4140" s="110"/>
      <c r="N4140" s="110"/>
      <c r="O4140" s="145"/>
      <c r="P4140" s="110"/>
    </row>
    <row r="4141" spans="2:16" x14ac:dyDescent="0.25">
      <c r="B4141" s="123"/>
      <c r="C4141" s="123"/>
      <c r="D4141" s="123"/>
      <c r="F4141" s="123"/>
      <c r="I4141" s="123"/>
      <c r="J4141" s="123"/>
      <c r="K4141" s="124"/>
      <c r="L4141" s="110"/>
      <c r="M4141" s="110"/>
      <c r="N4141" s="110"/>
      <c r="O4141" s="145"/>
      <c r="P4141" s="110"/>
    </row>
    <row r="4142" spans="2:16" x14ac:dyDescent="0.25">
      <c r="B4142" s="123"/>
      <c r="C4142" s="123"/>
      <c r="D4142" s="123"/>
      <c r="F4142" s="123"/>
      <c r="I4142" s="123"/>
      <c r="J4142" s="123"/>
      <c r="K4142" s="124"/>
      <c r="L4142" s="110"/>
      <c r="M4142" s="110"/>
      <c r="N4142" s="110"/>
      <c r="O4142" s="145"/>
      <c r="P4142" s="110"/>
    </row>
    <row r="4143" spans="2:16" x14ac:dyDescent="0.25">
      <c r="B4143" s="123"/>
      <c r="C4143" s="123"/>
      <c r="D4143" s="123"/>
      <c r="F4143" s="123"/>
      <c r="I4143" s="123"/>
      <c r="J4143" s="123"/>
      <c r="K4143" s="124"/>
      <c r="L4143" s="110"/>
      <c r="M4143" s="110"/>
      <c r="N4143" s="110"/>
      <c r="O4143" s="145"/>
      <c r="P4143" s="110"/>
    </row>
    <row r="4144" spans="2:16" x14ac:dyDescent="0.25">
      <c r="B4144" s="123"/>
      <c r="C4144" s="123"/>
      <c r="D4144" s="123"/>
      <c r="F4144" s="123"/>
      <c r="I4144" s="123"/>
      <c r="J4144" s="123"/>
      <c r="K4144" s="124"/>
      <c r="L4144" s="110"/>
      <c r="M4144" s="110"/>
      <c r="N4144" s="110"/>
      <c r="O4144" s="145"/>
      <c r="P4144" s="110"/>
    </row>
    <row r="4145" spans="2:16" x14ac:dyDescent="0.25">
      <c r="B4145" s="123"/>
      <c r="C4145" s="123"/>
      <c r="D4145" s="123"/>
      <c r="F4145" s="123"/>
      <c r="I4145" s="123"/>
      <c r="J4145" s="123"/>
      <c r="K4145" s="124"/>
      <c r="L4145" s="110"/>
      <c r="M4145" s="110"/>
      <c r="N4145" s="110"/>
      <c r="O4145" s="145"/>
      <c r="P4145" s="110"/>
    </row>
    <row r="4146" spans="2:16" x14ac:dyDescent="0.25">
      <c r="B4146" s="123"/>
      <c r="C4146" s="123"/>
      <c r="D4146" s="123"/>
      <c r="F4146" s="123"/>
      <c r="I4146" s="123"/>
      <c r="J4146" s="123"/>
      <c r="K4146" s="124"/>
      <c r="L4146" s="110"/>
      <c r="M4146" s="110"/>
      <c r="N4146" s="110"/>
      <c r="O4146" s="145"/>
      <c r="P4146" s="110"/>
    </row>
    <row r="4147" spans="2:16" x14ac:dyDescent="0.25">
      <c r="B4147" s="123"/>
      <c r="C4147" s="123"/>
      <c r="D4147" s="123"/>
      <c r="F4147" s="123"/>
      <c r="I4147" s="123"/>
      <c r="J4147" s="123"/>
      <c r="K4147" s="124"/>
      <c r="L4147" s="110"/>
      <c r="M4147" s="110"/>
      <c r="N4147" s="110"/>
      <c r="O4147" s="145"/>
      <c r="P4147" s="110"/>
    </row>
    <row r="4148" spans="2:16" x14ac:dyDescent="0.25">
      <c r="B4148" s="123"/>
      <c r="C4148" s="123"/>
      <c r="D4148" s="123"/>
      <c r="F4148" s="123"/>
      <c r="I4148" s="123"/>
      <c r="J4148" s="123"/>
      <c r="K4148" s="124"/>
      <c r="L4148" s="110"/>
      <c r="M4148" s="110"/>
      <c r="N4148" s="110"/>
      <c r="O4148" s="145"/>
      <c r="P4148" s="110"/>
    </row>
    <row r="4149" spans="2:16" x14ac:dyDescent="0.25">
      <c r="B4149" s="123"/>
      <c r="C4149" s="123"/>
      <c r="D4149" s="123"/>
      <c r="F4149" s="123"/>
      <c r="I4149" s="123"/>
      <c r="J4149" s="123"/>
      <c r="K4149" s="124"/>
      <c r="L4149" s="110"/>
      <c r="M4149" s="110"/>
      <c r="N4149" s="110"/>
      <c r="O4149" s="145"/>
      <c r="P4149" s="110"/>
    </row>
    <row r="4150" spans="2:16" x14ac:dyDescent="0.25">
      <c r="B4150" s="123"/>
      <c r="C4150" s="123"/>
      <c r="D4150" s="123"/>
      <c r="F4150" s="123"/>
      <c r="I4150" s="123"/>
      <c r="J4150" s="123"/>
      <c r="K4150" s="124"/>
      <c r="L4150" s="110"/>
      <c r="M4150" s="110"/>
      <c r="N4150" s="110"/>
      <c r="O4150" s="145"/>
      <c r="P4150" s="110"/>
    </row>
    <row r="4151" spans="2:16" x14ac:dyDescent="0.25">
      <c r="B4151" s="123"/>
      <c r="C4151" s="123"/>
      <c r="D4151" s="123"/>
      <c r="F4151" s="123"/>
      <c r="I4151" s="123"/>
      <c r="J4151" s="123"/>
      <c r="K4151" s="124"/>
      <c r="L4151" s="110"/>
      <c r="M4151" s="110"/>
      <c r="N4151" s="110"/>
      <c r="O4151" s="145"/>
      <c r="P4151" s="110"/>
    </row>
    <row r="4152" spans="2:16" x14ac:dyDescent="0.25">
      <c r="B4152" s="123"/>
      <c r="C4152" s="123"/>
      <c r="D4152" s="123"/>
      <c r="F4152" s="123"/>
      <c r="I4152" s="123"/>
      <c r="J4152" s="123"/>
      <c r="K4152" s="124"/>
      <c r="L4152" s="110"/>
      <c r="M4152" s="110"/>
      <c r="N4152" s="110"/>
      <c r="O4152" s="145"/>
      <c r="P4152" s="110"/>
    </row>
    <row r="4153" spans="2:16" x14ac:dyDescent="0.25">
      <c r="B4153" s="123"/>
      <c r="C4153" s="123"/>
      <c r="D4153" s="123"/>
      <c r="F4153" s="123"/>
      <c r="I4153" s="123"/>
      <c r="J4153" s="123"/>
      <c r="K4153" s="124"/>
      <c r="L4153" s="110"/>
      <c r="M4153" s="110"/>
      <c r="N4153" s="110"/>
      <c r="O4153" s="145"/>
      <c r="P4153" s="110"/>
    </row>
    <row r="4154" spans="2:16" x14ac:dyDescent="0.25">
      <c r="B4154" s="123"/>
      <c r="C4154" s="123"/>
      <c r="D4154" s="123"/>
      <c r="F4154" s="123"/>
      <c r="I4154" s="123"/>
      <c r="J4154" s="123"/>
      <c r="K4154" s="124"/>
      <c r="L4154" s="110"/>
      <c r="M4154" s="110"/>
      <c r="N4154" s="110"/>
      <c r="O4154" s="145"/>
      <c r="P4154" s="110"/>
    </row>
    <row r="4155" spans="2:16" x14ac:dyDescent="0.25">
      <c r="B4155" s="123"/>
      <c r="C4155" s="123"/>
      <c r="D4155" s="123"/>
      <c r="F4155" s="123"/>
      <c r="I4155" s="123"/>
      <c r="J4155" s="123"/>
      <c r="K4155" s="124"/>
      <c r="L4155" s="110"/>
      <c r="M4155" s="110"/>
      <c r="N4155" s="110"/>
      <c r="O4155" s="145"/>
      <c r="P4155" s="110"/>
    </row>
    <row r="4156" spans="2:16" x14ac:dyDescent="0.25">
      <c r="B4156" s="123"/>
      <c r="C4156" s="123"/>
      <c r="D4156" s="123"/>
      <c r="F4156" s="123"/>
      <c r="I4156" s="123"/>
      <c r="J4156" s="123"/>
      <c r="K4156" s="124"/>
      <c r="L4156" s="110"/>
      <c r="M4156" s="110"/>
      <c r="N4156" s="110"/>
      <c r="O4156" s="145"/>
      <c r="P4156" s="110"/>
    </row>
    <row r="4157" spans="2:16" x14ac:dyDescent="0.25">
      <c r="B4157" s="123"/>
      <c r="C4157" s="123"/>
      <c r="D4157" s="123"/>
      <c r="F4157" s="123"/>
      <c r="I4157" s="123"/>
      <c r="J4157" s="123"/>
      <c r="K4157" s="124"/>
      <c r="L4157" s="110"/>
      <c r="M4157" s="110"/>
      <c r="N4157" s="110"/>
      <c r="O4157" s="145"/>
      <c r="P4157" s="110"/>
    </row>
    <row r="4158" spans="2:16" x14ac:dyDescent="0.25">
      <c r="B4158" s="123"/>
      <c r="C4158" s="123"/>
      <c r="D4158" s="123"/>
      <c r="F4158" s="123"/>
      <c r="I4158" s="123"/>
      <c r="J4158" s="123"/>
      <c r="K4158" s="124"/>
      <c r="L4158" s="110"/>
      <c r="M4158" s="110"/>
      <c r="N4158" s="110"/>
      <c r="O4158" s="145"/>
      <c r="P4158" s="110"/>
    </row>
    <row r="4159" spans="2:16" x14ac:dyDescent="0.25">
      <c r="B4159" s="123"/>
      <c r="C4159" s="123"/>
      <c r="D4159" s="123"/>
      <c r="F4159" s="123"/>
      <c r="I4159" s="123"/>
      <c r="J4159" s="123"/>
      <c r="K4159" s="124"/>
      <c r="L4159" s="110"/>
      <c r="M4159" s="110"/>
      <c r="N4159" s="110"/>
      <c r="O4159" s="145"/>
      <c r="P4159" s="110"/>
    </row>
    <row r="4160" spans="2:16" x14ac:dyDescent="0.25">
      <c r="B4160" s="123"/>
      <c r="C4160" s="123"/>
      <c r="D4160" s="123"/>
      <c r="F4160" s="123"/>
      <c r="I4160" s="123"/>
      <c r="J4160" s="123"/>
      <c r="K4160" s="124"/>
      <c r="L4160" s="110"/>
      <c r="M4160" s="110"/>
      <c r="N4160" s="110"/>
      <c r="O4160" s="145"/>
      <c r="P4160" s="110"/>
    </row>
    <row r="4161" spans="2:16" x14ac:dyDescent="0.25">
      <c r="B4161" s="123"/>
      <c r="C4161" s="123"/>
      <c r="D4161" s="123"/>
      <c r="F4161" s="123"/>
      <c r="I4161" s="123"/>
      <c r="J4161" s="123"/>
      <c r="K4161" s="124"/>
      <c r="L4161" s="110"/>
      <c r="M4161" s="110"/>
      <c r="N4161" s="110"/>
      <c r="O4161" s="145"/>
      <c r="P4161" s="110"/>
    </row>
    <row r="4162" spans="2:16" x14ac:dyDescent="0.25">
      <c r="B4162" s="123"/>
      <c r="C4162" s="123"/>
      <c r="D4162" s="123"/>
      <c r="F4162" s="123"/>
      <c r="I4162" s="123"/>
      <c r="J4162" s="123"/>
      <c r="K4162" s="124"/>
      <c r="L4162" s="110"/>
      <c r="M4162" s="110"/>
      <c r="N4162" s="110"/>
      <c r="O4162" s="145"/>
      <c r="P4162" s="110"/>
    </row>
    <row r="4163" spans="2:16" x14ac:dyDescent="0.25">
      <c r="B4163" s="123"/>
      <c r="C4163" s="123"/>
      <c r="D4163" s="123"/>
      <c r="F4163" s="123"/>
      <c r="I4163" s="123"/>
      <c r="J4163" s="123"/>
      <c r="K4163" s="124"/>
      <c r="L4163" s="110"/>
      <c r="M4163" s="110"/>
      <c r="N4163" s="110"/>
      <c r="O4163" s="145"/>
      <c r="P4163" s="110"/>
    </row>
    <row r="4164" spans="2:16" x14ac:dyDescent="0.25">
      <c r="B4164" s="123"/>
      <c r="C4164" s="123"/>
      <c r="D4164" s="123"/>
      <c r="F4164" s="123"/>
      <c r="I4164" s="123"/>
      <c r="J4164" s="123"/>
      <c r="K4164" s="124"/>
      <c r="L4164" s="110"/>
      <c r="M4164" s="110"/>
      <c r="N4164" s="110"/>
      <c r="O4164" s="145"/>
      <c r="P4164" s="110"/>
    </row>
    <row r="4165" spans="2:16" x14ac:dyDescent="0.25">
      <c r="B4165" s="123"/>
      <c r="C4165" s="123"/>
      <c r="D4165" s="123"/>
      <c r="F4165" s="123"/>
      <c r="I4165" s="123"/>
      <c r="J4165" s="123"/>
      <c r="K4165" s="124"/>
      <c r="L4165" s="110"/>
      <c r="M4165" s="110"/>
      <c r="N4165" s="110"/>
      <c r="O4165" s="145"/>
      <c r="P4165" s="110"/>
    </row>
    <row r="4166" spans="2:16" x14ac:dyDescent="0.25">
      <c r="B4166" s="123"/>
      <c r="C4166" s="123"/>
      <c r="D4166" s="123"/>
      <c r="F4166" s="123"/>
      <c r="I4166" s="123"/>
      <c r="J4166" s="123"/>
      <c r="K4166" s="124"/>
      <c r="L4166" s="110"/>
      <c r="M4166" s="110"/>
      <c r="N4166" s="110"/>
      <c r="O4166" s="145"/>
      <c r="P4166" s="110"/>
    </row>
    <row r="4167" spans="2:16" x14ac:dyDescent="0.25">
      <c r="B4167" s="123"/>
      <c r="C4167" s="123"/>
      <c r="D4167" s="123"/>
      <c r="F4167" s="123"/>
      <c r="I4167" s="123"/>
      <c r="J4167" s="123"/>
      <c r="K4167" s="124"/>
      <c r="L4167" s="110"/>
      <c r="M4167" s="110"/>
      <c r="N4167" s="110"/>
      <c r="O4167" s="145"/>
      <c r="P4167" s="110"/>
    </row>
    <row r="4168" spans="2:16" x14ac:dyDescent="0.25">
      <c r="B4168" s="123"/>
      <c r="C4168" s="123"/>
      <c r="D4168" s="123"/>
      <c r="F4168" s="123"/>
      <c r="I4168" s="123"/>
      <c r="J4168" s="123"/>
      <c r="K4168" s="124"/>
      <c r="L4168" s="110"/>
      <c r="M4168" s="110"/>
      <c r="N4168" s="110"/>
      <c r="O4168" s="145"/>
      <c r="P4168" s="110"/>
    </row>
    <row r="4169" spans="2:16" x14ac:dyDescent="0.25">
      <c r="B4169" s="123"/>
      <c r="C4169" s="123"/>
      <c r="D4169" s="123"/>
      <c r="F4169" s="123"/>
      <c r="I4169" s="123"/>
      <c r="J4169" s="123"/>
      <c r="K4169" s="124"/>
      <c r="L4169" s="110"/>
      <c r="M4169" s="110"/>
      <c r="N4169" s="110"/>
      <c r="O4169" s="145"/>
      <c r="P4169" s="110"/>
    </row>
    <row r="4170" spans="2:16" x14ac:dyDescent="0.25">
      <c r="B4170" s="123"/>
      <c r="C4170" s="123"/>
      <c r="D4170" s="123"/>
      <c r="F4170" s="123"/>
      <c r="I4170" s="123"/>
      <c r="J4170" s="123"/>
      <c r="K4170" s="124"/>
      <c r="L4170" s="110"/>
      <c r="M4170" s="110"/>
      <c r="N4170" s="110"/>
      <c r="O4170" s="145"/>
      <c r="P4170" s="110"/>
    </row>
    <row r="4171" spans="2:16" x14ac:dyDescent="0.25">
      <c r="B4171" s="123"/>
      <c r="C4171" s="123"/>
      <c r="D4171" s="123"/>
      <c r="F4171" s="123"/>
      <c r="I4171" s="123"/>
      <c r="J4171" s="123"/>
      <c r="K4171" s="124"/>
      <c r="L4171" s="110"/>
      <c r="M4171" s="110"/>
      <c r="N4171" s="110"/>
      <c r="O4171" s="145"/>
      <c r="P4171" s="110"/>
    </row>
    <row r="4172" spans="2:16" x14ac:dyDescent="0.25">
      <c r="B4172" s="123"/>
      <c r="C4172" s="123"/>
      <c r="D4172" s="123"/>
      <c r="F4172" s="123"/>
      <c r="I4172" s="123"/>
      <c r="J4172" s="123"/>
      <c r="K4172" s="124"/>
      <c r="L4172" s="110"/>
      <c r="M4172" s="110"/>
      <c r="N4172" s="110"/>
      <c r="O4172" s="145"/>
      <c r="P4172" s="110"/>
    </row>
    <row r="4173" spans="2:16" x14ac:dyDescent="0.25">
      <c r="B4173" s="123"/>
      <c r="C4173" s="123"/>
      <c r="D4173" s="123"/>
      <c r="F4173" s="123"/>
      <c r="I4173" s="123"/>
      <c r="J4173" s="123"/>
      <c r="K4173" s="124"/>
      <c r="L4173" s="110"/>
      <c r="M4173" s="110"/>
      <c r="N4173" s="110"/>
      <c r="O4173" s="145"/>
      <c r="P4173" s="110"/>
    </row>
    <row r="4174" spans="2:16" x14ac:dyDescent="0.25">
      <c r="B4174" s="123"/>
      <c r="C4174" s="123"/>
      <c r="D4174" s="123"/>
      <c r="F4174" s="123"/>
      <c r="I4174" s="123"/>
      <c r="J4174" s="123"/>
      <c r="K4174" s="124"/>
      <c r="L4174" s="110"/>
      <c r="M4174" s="110"/>
      <c r="N4174" s="110"/>
      <c r="O4174" s="145"/>
      <c r="P4174" s="110"/>
    </row>
    <row r="4175" spans="2:16" x14ac:dyDescent="0.25">
      <c r="B4175" s="123"/>
      <c r="C4175" s="123"/>
      <c r="D4175" s="123"/>
      <c r="F4175" s="123"/>
      <c r="I4175" s="123"/>
      <c r="J4175" s="123"/>
      <c r="K4175" s="124"/>
      <c r="L4175" s="110"/>
      <c r="M4175" s="110"/>
      <c r="N4175" s="110"/>
      <c r="O4175" s="145"/>
      <c r="P4175" s="110"/>
    </row>
    <row r="4176" spans="2:16" x14ac:dyDescent="0.25">
      <c r="B4176" s="123"/>
      <c r="C4176" s="123"/>
      <c r="D4176" s="123"/>
      <c r="F4176" s="123"/>
      <c r="I4176" s="123"/>
      <c r="J4176" s="123"/>
      <c r="K4176" s="124"/>
      <c r="L4176" s="110"/>
      <c r="M4176" s="110"/>
      <c r="N4176" s="110"/>
      <c r="O4176" s="145"/>
      <c r="P4176" s="110"/>
    </row>
    <row r="4177" spans="2:16" x14ac:dyDescent="0.25">
      <c r="B4177" s="123"/>
      <c r="C4177" s="123"/>
      <c r="D4177" s="123"/>
      <c r="F4177" s="123"/>
      <c r="I4177" s="123"/>
      <c r="J4177" s="123"/>
      <c r="K4177" s="124"/>
      <c r="L4177" s="110"/>
      <c r="M4177" s="110"/>
      <c r="N4177" s="110"/>
      <c r="O4177" s="145"/>
      <c r="P4177" s="110"/>
    </row>
    <row r="4178" spans="2:16" x14ac:dyDescent="0.25">
      <c r="B4178" s="123"/>
      <c r="C4178" s="123"/>
      <c r="D4178" s="123"/>
      <c r="F4178" s="123"/>
      <c r="I4178" s="123"/>
      <c r="J4178" s="123"/>
      <c r="K4178" s="124"/>
      <c r="L4178" s="110"/>
      <c r="M4178" s="110"/>
      <c r="N4178" s="110"/>
      <c r="O4178" s="145"/>
      <c r="P4178" s="110"/>
    </row>
    <row r="4179" spans="2:16" x14ac:dyDescent="0.25">
      <c r="B4179" s="123"/>
      <c r="C4179" s="123"/>
      <c r="D4179" s="123"/>
      <c r="F4179" s="123"/>
      <c r="I4179" s="123"/>
      <c r="J4179" s="123"/>
      <c r="K4179" s="124"/>
      <c r="L4179" s="110"/>
      <c r="M4179" s="110"/>
      <c r="N4179" s="110"/>
      <c r="O4179" s="145"/>
      <c r="P4179" s="110"/>
    </row>
    <row r="4180" spans="2:16" x14ac:dyDescent="0.25">
      <c r="B4180" s="123"/>
      <c r="C4180" s="123"/>
      <c r="D4180" s="123"/>
      <c r="F4180" s="123"/>
      <c r="I4180" s="123"/>
      <c r="J4180" s="123"/>
      <c r="K4180" s="124"/>
      <c r="L4180" s="110"/>
      <c r="M4180" s="110"/>
      <c r="N4180" s="110"/>
      <c r="O4180" s="145"/>
      <c r="P4180" s="110"/>
    </row>
    <row r="4181" spans="2:16" x14ac:dyDescent="0.25">
      <c r="B4181" s="123"/>
      <c r="C4181" s="123"/>
      <c r="D4181" s="123"/>
      <c r="F4181" s="123"/>
      <c r="I4181" s="123"/>
      <c r="J4181" s="123"/>
      <c r="K4181" s="124"/>
      <c r="L4181" s="110"/>
      <c r="M4181" s="110"/>
      <c r="N4181" s="110"/>
      <c r="O4181" s="145"/>
      <c r="P4181" s="110"/>
    </row>
    <row r="4182" spans="2:16" x14ac:dyDescent="0.25">
      <c r="B4182" s="123"/>
      <c r="C4182" s="123"/>
      <c r="D4182" s="123"/>
      <c r="F4182" s="123"/>
      <c r="I4182" s="123"/>
      <c r="J4182" s="123"/>
      <c r="K4182" s="124"/>
      <c r="L4182" s="110"/>
      <c r="M4182" s="110"/>
      <c r="N4182" s="110"/>
      <c r="O4182" s="145"/>
      <c r="P4182" s="110"/>
    </row>
    <row r="4183" spans="2:16" x14ac:dyDescent="0.25">
      <c r="B4183" s="123"/>
      <c r="C4183" s="123"/>
      <c r="D4183" s="123"/>
      <c r="F4183" s="123"/>
      <c r="I4183" s="123"/>
      <c r="J4183" s="123"/>
      <c r="K4183" s="124"/>
      <c r="L4183" s="110"/>
      <c r="M4183" s="110"/>
      <c r="N4183" s="110"/>
      <c r="O4183" s="145"/>
      <c r="P4183" s="110"/>
    </row>
    <row r="4184" spans="2:16" x14ac:dyDescent="0.25">
      <c r="B4184" s="123"/>
      <c r="C4184" s="123"/>
      <c r="D4184" s="123"/>
      <c r="F4184" s="123"/>
      <c r="I4184" s="123"/>
      <c r="J4184" s="123"/>
      <c r="K4184" s="124"/>
      <c r="L4184" s="110"/>
      <c r="M4184" s="110"/>
      <c r="N4184" s="110"/>
      <c r="O4184" s="145"/>
      <c r="P4184" s="110"/>
    </row>
    <row r="4185" spans="2:16" x14ac:dyDescent="0.25">
      <c r="B4185" s="123"/>
      <c r="C4185" s="123"/>
      <c r="D4185" s="123"/>
      <c r="F4185" s="123"/>
      <c r="I4185" s="123"/>
      <c r="J4185" s="123"/>
      <c r="K4185" s="124"/>
      <c r="L4185" s="110"/>
      <c r="M4185" s="110"/>
      <c r="N4185" s="110"/>
      <c r="O4185" s="145"/>
      <c r="P4185" s="110"/>
    </row>
    <row r="4186" spans="2:16" x14ac:dyDescent="0.25">
      <c r="B4186" s="123"/>
      <c r="C4186" s="123"/>
      <c r="D4186" s="123"/>
      <c r="F4186" s="123"/>
      <c r="I4186" s="123"/>
      <c r="J4186" s="123"/>
      <c r="K4186" s="124"/>
      <c r="L4186" s="110"/>
      <c r="M4186" s="110"/>
      <c r="N4186" s="110"/>
      <c r="O4186" s="145"/>
      <c r="P4186" s="110"/>
    </row>
    <row r="4187" spans="2:16" x14ac:dyDescent="0.25">
      <c r="B4187" s="123"/>
      <c r="C4187" s="123"/>
      <c r="D4187" s="123"/>
      <c r="F4187" s="123"/>
      <c r="I4187" s="123"/>
      <c r="J4187" s="123"/>
      <c r="K4187" s="124"/>
      <c r="L4187" s="110"/>
      <c r="M4187" s="110"/>
      <c r="N4187" s="110"/>
      <c r="O4187" s="145"/>
      <c r="P4187" s="110"/>
    </row>
    <row r="4188" spans="2:16" x14ac:dyDescent="0.25">
      <c r="B4188" s="123"/>
      <c r="C4188" s="123"/>
      <c r="D4188" s="123"/>
      <c r="F4188" s="123"/>
      <c r="I4188" s="123"/>
      <c r="J4188" s="123"/>
      <c r="K4188" s="124"/>
      <c r="L4188" s="110"/>
      <c r="M4188" s="110"/>
      <c r="N4188" s="110"/>
      <c r="O4188" s="145"/>
      <c r="P4188" s="110"/>
    </row>
    <row r="4189" spans="2:16" x14ac:dyDescent="0.25">
      <c r="B4189" s="123"/>
      <c r="C4189" s="123"/>
      <c r="D4189" s="123"/>
      <c r="F4189" s="123"/>
      <c r="I4189" s="123"/>
      <c r="J4189" s="123"/>
      <c r="K4189" s="124"/>
      <c r="L4189" s="110"/>
      <c r="M4189" s="110"/>
      <c r="N4189" s="110"/>
      <c r="O4189" s="145"/>
      <c r="P4189" s="110"/>
    </row>
    <row r="4190" spans="2:16" x14ac:dyDescent="0.25">
      <c r="B4190" s="123"/>
      <c r="C4190" s="123"/>
      <c r="D4190" s="123"/>
      <c r="F4190" s="123"/>
      <c r="I4190" s="123"/>
      <c r="J4190" s="123"/>
      <c r="K4190" s="124"/>
      <c r="L4190" s="110"/>
      <c r="M4190" s="110"/>
      <c r="N4190" s="110"/>
      <c r="O4190" s="145"/>
      <c r="P4190" s="110"/>
    </row>
    <row r="4191" spans="2:16" x14ac:dyDescent="0.25">
      <c r="B4191" s="123"/>
      <c r="C4191" s="123"/>
      <c r="D4191" s="123"/>
      <c r="F4191" s="123"/>
      <c r="I4191" s="123"/>
      <c r="J4191" s="123"/>
      <c r="K4191" s="124"/>
      <c r="L4191" s="110"/>
      <c r="M4191" s="110"/>
      <c r="N4191" s="110"/>
      <c r="O4191" s="145"/>
      <c r="P4191" s="110"/>
    </row>
    <row r="4192" spans="2:16" x14ac:dyDescent="0.25">
      <c r="B4192" s="123"/>
      <c r="C4192" s="123"/>
      <c r="D4192" s="123"/>
      <c r="F4192" s="123"/>
      <c r="I4192" s="123"/>
      <c r="J4192" s="123"/>
      <c r="K4192" s="124"/>
      <c r="L4192" s="110"/>
      <c r="M4192" s="110"/>
      <c r="N4192" s="110"/>
      <c r="O4192" s="145"/>
      <c r="P4192" s="110"/>
    </row>
    <row r="4193" spans="2:16" x14ac:dyDescent="0.25">
      <c r="B4193" s="123"/>
      <c r="C4193" s="123"/>
      <c r="D4193" s="123"/>
      <c r="F4193" s="123"/>
      <c r="I4193" s="123"/>
      <c r="J4193" s="123"/>
      <c r="K4193" s="124"/>
      <c r="L4193" s="110"/>
      <c r="M4193" s="110"/>
      <c r="N4193" s="110"/>
      <c r="O4193" s="145"/>
      <c r="P4193" s="110"/>
    </row>
    <row r="4194" spans="2:16" x14ac:dyDescent="0.25">
      <c r="B4194" s="123"/>
      <c r="C4194" s="123"/>
      <c r="D4194" s="123"/>
      <c r="F4194" s="123"/>
      <c r="I4194" s="123"/>
      <c r="J4194" s="123"/>
      <c r="K4194" s="124"/>
      <c r="L4194" s="110"/>
      <c r="M4194" s="110"/>
      <c r="N4194" s="110"/>
      <c r="O4194" s="145"/>
      <c r="P4194" s="110"/>
    </row>
    <row r="4195" spans="2:16" x14ac:dyDescent="0.25">
      <c r="B4195" s="123"/>
      <c r="C4195" s="123"/>
      <c r="D4195" s="123"/>
      <c r="F4195" s="123"/>
      <c r="I4195" s="123"/>
      <c r="J4195" s="123"/>
      <c r="K4195" s="124"/>
      <c r="L4195" s="110"/>
      <c r="M4195" s="110"/>
      <c r="N4195" s="110"/>
      <c r="O4195" s="145"/>
      <c r="P4195" s="110"/>
    </row>
    <row r="4196" spans="2:16" x14ac:dyDescent="0.25">
      <c r="B4196" s="123"/>
      <c r="C4196" s="123"/>
      <c r="D4196" s="123"/>
      <c r="F4196" s="123"/>
      <c r="I4196" s="123"/>
      <c r="J4196" s="123"/>
      <c r="K4196" s="124"/>
      <c r="L4196" s="110"/>
      <c r="M4196" s="110"/>
      <c r="N4196" s="110"/>
      <c r="O4196" s="145"/>
      <c r="P4196" s="110"/>
    </row>
    <row r="4197" spans="2:16" x14ac:dyDescent="0.25">
      <c r="B4197" s="123"/>
      <c r="C4197" s="123"/>
      <c r="D4197" s="123"/>
      <c r="F4197" s="123"/>
      <c r="I4197" s="123"/>
      <c r="J4197" s="123"/>
      <c r="K4197" s="124"/>
      <c r="L4197" s="110"/>
      <c r="M4197" s="110"/>
      <c r="N4197" s="110"/>
      <c r="O4197" s="145"/>
      <c r="P4197" s="110"/>
    </row>
    <row r="4198" spans="2:16" x14ac:dyDescent="0.25">
      <c r="B4198" s="123"/>
      <c r="C4198" s="123"/>
      <c r="D4198" s="123"/>
      <c r="F4198" s="123"/>
      <c r="I4198" s="123"/>
      <c r="J4198" s="123"/>
      <c r="K4198" s="124"/>
      <c r="L4198" s="110"/>
      <c r="M4198" s="110"/>
      <c r="N4198" s="110"/>
      <c r="O4198" s="145"/>
      <c r="P4198" s="110"/>
    </row>
    <row r="4199" spans="2:16" x14ac:dyDescent="0.25">
      <c r="B4199" s="123"/>
      <c r="C4199" s="123"/>
      <c r="D4199" s="123"/>
      <c r="F4199" s="123"/>
      <c r="I4199" s="123"/>
      <c r="J4199" s="123"/>
      <c r="K4199" s="124"/>
      <c r="L4199" s="110"/>
      <c r="M4199" s="110"/>
      <c r="N4199" s="110"/>
      <c r="O4199" s="145"/>
      <c r="P4199" s="110"/>
    </row>
    <row r="4200" spans="2:16" x14ac:dyDescent="0.25">
      <c r="B4200" s="123"/>
      <c r="C4200" s="123"/>
      <c r="D4200" s="123"/>
      <c r="F4200" s="123"/>
      <c r="I4200" s="123"/>
      <c r="J4200" s="123"/>
      <c r="K4200" s="124"/>
      <c r="L4200" s="110"/>
      <c r="M4200" s="110"/>
      <c r="N4200" s="110"/>
      <c r="O4200" s="145"/>
      <c r="P4200" s="110"/>
    </row>
    <row r="4201" spans="2:16" x14ac:dyDescent="0.25">
      <c r="B4201" s="123"/>
      <c r="C4201" s="123"/>
      <c r="D4201" s="123"/>
      <c r="F4201" s="123"/>
      <c r="I4201" s="123"/>
      <c r="J4201" s="123"/>
      <c r="K4201" s="124"/>
      <c r="L4201" s="110"/>
      <c r="M4201" s="110"/>
      <c r="N4201" s="110"/>
      <c r="O4201" s="145"/>
      <c r="P4201" s="110"/>
    </row>
    <row r="4202" spans="2:16" x14ac:dyDescent="0.25">
      <c r="B4202" s="123"/>
      <c r="C4202" s="123"/>
      <c r="D4202" s="123"/>
      <c r="F4202" s="123"/>
      <c r="I4202" s="123"/>
      <c r="J4202" s="123"/>
      <c r="K4202" s="124"/>
      <c r="L4202" s="110"/>
      <c r="M4202" s="110"/>
      <c r="N4202" s="110"/>
      <c r="O4202" s="145"/>
      <c r="P4202" s="110"/>
    </row>
    <row r="4203" spans="2:16" x14ac:dyDescent="0.25">
      <c r="B4203" s="123"/>
      <c r="C4203" s="123"/>
      <c r="D4203" s="123"/>
      <c r="F4203" s="123"/>
      <c r="I4203" s="123"/>
      <c r="J4203" s="123"/>
      <c r="K4203" s="124"/>
      <c r="L4203" s="110"/>
      <c r="M4203" s="110"/>
      <c r="N4203" s="110"/>
      <c r="O4203" s="145"/>
      <c r="P4203" s="110"/>
    </row>
    <row r="4204" spans="2:16" x14ac:dyDescent="0.25">
      <c r="B4204" s="123"/>
      <c r="C4204" s="123"/>
      <c r="D4204" s="123"/>
      <c r="F4204" s="123"/>
      <c r="I4204" s="123"/>
      <c r="J4204" s="123"/>
      <c r="K4204" s="124"/>
      <c r="L4204" s="110"/>
      <c r="M4204" s="110"/>
      <c r="N4204" s="110"/>
      <c r="O4204" s="145"/>
      <c r="P4204" s="110"/>
    </row>
    <row r="4205" spans="2:16" x14ac:dyDescent="0.25">
      <c r="B4205" s="123"/>
      <c r="C4205" s="123"/>
      <c r="D4205" s="123"/>
      <c r="F4205" s="123"/>
      <c r="I4205" s="123"/>
      <c r="J4205" s="123"/>
      <c r="K4205" s="124"/>
      <c r="L4205" s="110"/>
      <c r="M4205" s="110"/>
      <c r="N4205" s="110"/>
      <c r="O4205" s="145"/>
      <c r="P4205" s="110"/>
    </row>
    <row r="4206" spans="2:16" x14ac:dyDescent="0.25">
      <c r="B4206" s="123"/>
      <c r="C4206" s="123"/>
      <c r="D4206" s="123"/>
      <c r="F4206" s="123"/>
      <c r="I4206" s="123"/>
      <c r="J4206" s="123"/>
      <c r="K4206" s="124"/>
      <c r="L4206" s="110"/>
      <c r="M4206" s="110"/>
      <c r="N4206" s="110"/>
      <c r="O4206" s="145"/>
      <c r="P4206" s="110"/>
    </row>
    <row r="4207" spans="2:16" x14ac:dyDescent="0.25">
      <c r="B4207" s="123"/>
      <c r="C4207" s="123"/>
      <c r="D4207" s="123"/>
      <c r="F4207" s="123"/>
      <c r="I4207" s="123"/>
      <c r="J4207" s="123"/>
      <c r="K4207" s="124"/>
      <c r="L4207" s="110"/>
      <c r="M4207" s="110"/>
      <c r="N4207" s="110"/>
      <c r="O4207" s="145"/>
      <c r="P4207" s="110"/>
    </row>
    <row r="4208" spans="2:16" x14ac:dyDescent="0.25">
      <c r="B4208" s="123"/>
      <c r="C4208" s="123"/>
      <c r="D4208" s="123"/>
      <c r="F4208" s="123"/>
      <c r="I4208" s="123"/>
      <c r="J4208" s="123"/>
      <c r="K4208" s="124"/>
      <c r="L4208" s="110"/>
      <c r="M4208" s="110"/>
      <c r="N4208" s="110"/>
      <c r="O4208" s="145"/>
      <c r="P4208" s="110"/>
    </row>
    <row r="4209" spans="2:16" x14ac:dyDescent="0.25">
      <c r="B4209" s="123"/>
      <c r="C4209" s="123"/>
      <c r="D4209" s="123"/>
      <c r="F4209" s="123"/>
      <c r="I4209" s="123"/>
      <c r="J4209" s="123"/>
      <c r="K4209" s="124"/>
      <c r="L4209" s="110"/>
      <c r="M4209" s="110"/>
      <c r="N4209" s="110"/>
      <c r="O4209" s="145"/>
      <c r="P4209" s="110"/>
    </row>
    <row r="4210" spans="2:16" x14ac:dyDescent="0.25">
      <c r="B4210" s="123"/>
      <c r="C4210" s="123"/>
      <c r="D4210" s="123"/>
      <c r="F4210" s="123"/>
      <c r="I4210" s="123"/>
      <c r="J4210" s="123"/>
      <c r="K4210" s="124"/>
      <c r="L4210" s="110"/>
      <c r="M4210" s="110"/>
      <c r="N4210" s="110"/>
      <c r="O4210" s="145"/>
      <c r="P4210" s="110"/>
    </row>
    <row r="4211" spans="2:16" x14ac:dyDescent="0.25">
      <c r="B4211" s="123"/>
      <c r="C4211" s="123"/>
      <c r="D4211" s="123"/>
      <c r="F4211" s="123"/>
      <c r="I4211" s="123"/>
      <c r="J4211" s="123"/>
      <c r="K4211" s="124"/>
      <c r="L4211" s="110"/>
      <c r="M4211" s="110"/>
      <c r="N4211" s="110"/>
      <c r="O4211" s="145"/>
      <c r="P4211" s="110"/>
    </row>
    <row r="4212" spans="2:16" x14ac:dyDescent="0.25">
      <c r="B4212" s="123"/>
      <c r="C4212" s="123"/>
      <c r="D4212" s="123"/>
      <c r="F4212" s="123"/>
      <c r="I4212" s="123"/>
      <c r="J4212" s="123"/>
      <c r="K4212" s="124"/>
      <c r="L4212" s="110"/>
      <c r="M4212" s="110"/>
      <c r="N4212" s="110"/>
      <c r="O4212" s="145"/>
      <c r="P4212" s="110"/>
    </row>
    <row r="4213" spans="2:16" x14ac:dyDescent="0.25">
      <c r="B4213" s="123"/>
      <c r="C4213" s="123"/>
      <c r="D4213" s="123"/>
      <c r="F4213" s="123"/>
      <c r="I4213" s="123"/>
      <c r="J4213" s="123"/>
      <c r="K4213" s="124"/>
      <c r="L4213" s="110"/>
      <c r="M4213" s="110"/>
      <c r="N4213" s="110"/>
      <c r="O4213" s="145"/>
      <c r="P4213" s="110"/>
    </row>
    <row r="4214" spans="2:16" x14ac:dyDescent="0.25">
      <c r="B4214" s="123"/>
      <c r="C4214" s="123"/>
      <c r="D4214" s="123"/>
      <c r="F4214" s="123"/>
      <c r="I4214" s="123"/>
      <c r="J4214" s="123"/>
      <c r="K4214" s="124"/>
      <c r="L4214" s="110"/>
      <c r="M4214" s="110"/>
      <c r="N4214" s="110"/>
      <c r="O4214" s="145"/>
      <c r="P4214" s="110"/>
    </row>
    <row r="4215" spans="2:16" x14ac:dyDescent="0.25">
      <c r="B4215" s="123"/>
      <c r="C4215" s="123"/>
      <c r="D4215" s="123"/>
      <c r="F4215" s="123"/>
      <c r="I4215" s="123"/>
      <c r="J4215" s="123"/>
      <c r="K4215" s="124"/>
      <c r="L4215" s="110"/>
      <c r="M4215" s="110"/>
      <c r="N4215" s="110"/>
      <c r="O4215" s="145"/>
      <c r="P4215" s="110"/>
    </row>
    <row r="4216" spans="2:16" x14ac:dyDescent="0.25">
      <c r="B4216" s="123"/>
      <c r="C4216" s="123"/>
      <c r="D4216" s="123"/>
      <c r="F4216" s="123"/>
      <c r="I4216" s="123"/>
      <c r="J4216" s="123"/>
      <c r="K4216" s="124"/>
      <c r="L4216" s="110"/>
      <c r="M4216" s="110"/>
      <c r="N4216" s="110"/>
      <c r="O4216" s="145"/>
      <c r="P4216" s="110"/>
    </row>
    <row r="4217" spans="2:16" x14ac:dyDescent="0.25">
      <c r="B4217" s="123"/>
      <c r="C4217" s="123"/>
      <c r="D4217" s="123"/>
      <c r="F4217" s="123"/>
      <c r="I4217" s="123"/>
      <c r="J4217" s="123"/>
      <c r="K4217" s="124"/>
      <c r="L4217" s="110"/>
      <c r="M4217" s="110"/>
      <c r="N4217" s="110"/>
      <c r="O4217" s="145"/>
      <c r="P4217" s="110"/>
    </row>
    <row r="4218" spans="2:16" x14ac:dyDescent="0.25">
      <c r="B4218" s="123"/>
      <c r="C4218" s="123"/>
      <c r="D4218" s="123"/>
      <c r="F4218" s="123"/>
      <c r="I4218" s="123"/>
      <c r="J4218" s="123"/>
      <c r="K4218" s="124"/>
      <c r="L4218" s="110"/>
      <c r="M4218" s="110"/>
      <c r="N4218" s="110"/>
      <c r="O4218" s="145"/>
      <c r="P4218" s="110"/>
    </row>
    <row r="4219" spans="2:16" x14ac:dyDescent="0.25">
      <c r="B4219" s="123"/>
      <c r="C4219" s="123"/>
      <c r="D4219" s="123"/>
      <c r="F4219" s="123"/>
      <c r="I4219" s="123"/>
      <c r="J4219" s="123"/>
      <c r="K4219" s="124"/>
      <c r="L4219" s="110"/>
      <c r="M4219" s="110"/>
      <c r="N4219" s="110"/>
      <c r="O4219" s="145"/>
      <c r="P4219" s="110"/>
    </row>
    <row r="4220" spans="2:16" x14ac:dyDescent="0.25">
      <c r="B4220" s="123"/>
      <c r="C4220" s="123"/>
      <c r="D4220" s="123"/>
      <c r="F4220" s="123"/>
      <c r="I4220" s="123"/>
      <c r="J4220" s="123"/>
      <c r="K4220" s="124"/>
      <c r="L4220" s="110"/>
      <c r="M4220" s="110"/>
      <c r="N4220" s="110"/>
      <c r="O4220" s="145"/>
      <c r="P4220" s="110"/>
    </row>
    <row r="4221" spans="2:16" x14ac:dyDescent="0.25">
      <c r="B4221" s="123"/>
      <c r="C4221" s="123"/>
      <c r="D4221" s="123"/>
      <c r="F4221" s="123"/>
      <c r="I4221" s="123"/>
      <c r="J4221" s="123"/>
      <c r="K4221" s="124"/>
      <c r="L4221" s="110"/>
      <c r="M4221" s="110"/>
      <c r="N4221" s="110"/>
      <c r="O4221" s="145"/>
      <c r="P4221" s="110"/>
    </row>
    <row r="4222" spans="2:16" x14ac:dyDescent="0.25">
      <c r="B4222" s="123"/>
      <c r="C4222" s="123"/>
      <c r="D4222" s="123"/>
      <c r="F4222" s="123"/>
      <c r="I4222" s="123"/>
      <c r="J4222" s="123"/>
      <c r="K4222" s="124"/>
      <c r="L4222" s="110"/>
      <c r="M4222" s="110"/>
      <c r="N4222" s="110"/>
      <c r="O4222" s="145"/>
      <c r="P4222" s="110"/>
    </row>
    <row r="4223" spans="2:16" x14ac:dyDescent="0.25">
      <c r="B4223" s="123"/>
      <c r="C4223" s="123"/>
      <c r="D4223" s="123"/>
      <c r="F4223" s="123"/>
      <c r="I4223" s="123"/>
      <c r="J4223" s="123"/>
      <c r="K4223" s="124"/>
      <c r="L4223" s="110"/>
      <c r="M4223" s="110"/>
      <c r="N4223" s="110"/>
      <c r="O4223" s="145"/>
      <c r="P4223" s="110"/>
    </row>
    <row r="4224" spans="2:16" x14ac:dyDescent="0.25">
      <c r="B4224" s="123"/>
      <c r="C4224" s="123"/>
      <c r="D4224" s="123"/>
      <c r="F4224" s="123"/>
      <c r="I4224" s="123"/>
      <c r="J4224" s="123"/>
      <c r="K4224" s="124"/>
      <c r="L4224" s="110"/>
      <c r="M4224" s="110"/>
      <c r="N4224" s="110"/>
      <c r="O4224" s="145"/>
      <c r="P4224" s="110"/>
    </row>
    <row r="4225" spans="2:16" x14ac:dyDescent="0.25">
      <c r="B4225" s="123"/>
      <c r="C4225" s="123"/>
      <c r="D4225" s="123"/>
      <c r="F4225" s="123"/>
      <c r="I4225" s="123"/>
      <c r="J4225" s="123"/>
      <c r="K4225" s="124"/>
      <c r="L4225" s="110"/>
      <c r="M4225" s="110"/>
      <c r="N4225" s="110"/>
      <c r="O4225" s="145"/>
      <c r="P4225" s="110"/>
    </row>
    <row r="4226" spans="2:16" x14ac:dyDescent="0.25">
      <c r="B4226" s="123"/>
      <c r="C4226" s="123"/>
      <c r="D4226" s="123"/>
      <c r="F4226" s="123"/>
      <c r="I4226" s="123"/>
      <c r="J4226" s="123"/>
      <c r="K4226" s="124"/>
      <c r="L4226" s="110"/>
      <c r="M4226" s="110"/>
      <c r="N4226" s="110"/>
      <c r="O4226" s="145"/>
      <c r="P4226" s="110"/>
    </row>
    <row r="4227" spans="2:16" x14ac:dyDescent="0.25">
      <c r="B4227" s="123"/>
      <c r="C4227" s="123"/>
      <c r="D4227" s="123"/>
      <c r="F4227" s="123"/>
      <c r="I4227" s="123"/>
      <c r="J4227" s="123"/>
      <c r="K4227" s="124"/>
      <c r="L4227" s="110"/>
      <c r="M4227" s="110"/>
      <c r="N4227" s="110"/>
      <c r="O4227" s="145"/>
      <c r="P4227" s="110"/>
    </row>
    <row r="4228" spans="2:16" x14ac:dyDescent="0.25">
      <c r="B4228" s="123"/>
      <c r="C4228" s="123"/>
      <c r="D4228" s="123"/>
      <c r="F4228" s="123"/>
      <c r="I4228" s="123"/>
      <c r="J4228" s="123"/>
      <c r="K4228" s="124"/>
      <c r="L4228" s="110"/>
      <c r="M4228" s="110"/>
      <c r="N4228" s="110"/>
      <c r="O4228" s="145"/>
      <c r="P4228" s="110"/>
    </row>
    <row r="4229" spans="2:16" x14ac:dyDescent="0.25">
      <c r="B4229" s="123"/>
      <c r="C4229" s="123"/>
      <c r="D4229" s="123"/>
      <c r="F4229" s="123"/>
      <c r="I4229" s="123"/>
      <c r="J4229" s="123"/>
      <c r="K4229" s="124"/>
      <c r="L4229" s="110"/>
      <c r="M4229" s="110"/>
      <c r="N4229" s="110"/>
      <c r="O4229" s="145"/>
      <c r="P4229" s="110"/>
    </row>
    <row r="4230" spans="2:16" x14ac:dyDescent="0.25">
      <c r="B4230" s="123"/>
      <c r="C4230" s="123"/>
      <c r="D4230" s="123"/>
      <c r="F4230" s="123"/>
      <c r="I4230" s="123"/>
      <c r="J4230" s="123"/>
      <c r="K4230" s="124"/>
      <c r="L4230" s="110"/>
      <c r="M4230" s="110"/>
      <c r="N4230" s="110"/>
      <c r="O4230" s="145"/>
      <c r="P4230" s="110"/>
    </row>
    <row r="4231" spans="2:16" x14ac:dyDescent="0.25">
      <c r="B4231" s="123"/>
      <c r="C4231" s="123"/>
      <c r="D4231" s="123"/>
      <c r="F4231" s="123"/>
      <c r="I4231" s="123"/>
      <c r="J4231" s="123"/>
      <c r="K4231" s="124"/>
      <c r="L4231" s="110"/>
      <c r="M4231" s="110"/>
      <c r="N4231" s="110"/>
      <c r="O4231" s="145"/>
      <c r="P4231" s="110"/>
    </row>
    <row r="4232" spans="2:16" x14ac:dyDescent="0.25">
      <c r="B4232" s="123"/>
      <c r="C4232" s="123"/>
      <c r="D4232" s="123"/>
      <c r="F4232" s="123"/>
      <c r="I4232" s="123"/>
      <c r="J4232" s="123"/>
      <c r="K4232" s="124"/>
      <c r="L4232" s="110"/>
      <c r="M4232" s="110"/>
      <c r="N4232" s="110"/>
      <c r="O4232" s="145"/>
      <c r="P4232" s="110"/>
    </row>
    <row r="4233" spans="2:16" x14ac:dyDescent="0.25">
      <c r="B4233" s="123"/>
      <c r="C4233" s="123"/>
      <c r="D4233" s="123"/>
      <c r="F4233" s="123"/>
      <c r="I4233" s="123"/>
      <c r="J4233" s="123"/>
      <c r="K4233" s="124"/>
      <c r="L4233" s="110"/>
      <c r="M4233" s="110"/>
      <c r="N4233" s="110"/>
      <c r="O4233" s="145"/>
      <c r="P4233" s="110"/>
    </row>
    <row r="4234" spans="2:16" x14ac:dyDescent="0.25">
      <c r="B4234" s="123"/>
      <c r="C4234" s="123"/>
      <c r="D4234" s="123"/>
      <c r="F4234" s="123"/>
      <c r="I4234" s="123"/>
      <c r="J4234" s="123"/>
      <c r="K4234" s="124"/>
      <c r="L4234" s="110"/>
      <c r="M4234" s="110"/>
      <c r="N4234" s="110"/>
      <c r="O4234" s="145"/>
      <c r="P4234" s="110"/>
    </row>
    <row r="4235" spans="2:16" x14ac:dyDescent="0.25">
      <c r="B4235" s="123"/>
      <c r="C4235" s="123"/>
      <c r="D4235" s="123"/>
      <c r="F4235" s="123"/>
      <c r="I4235" s="123"/>
      <c r="J4235" s="123"/>
      <c r="K4235" s="124"/>
      <c r="L4235" s="110"/>
      <c r="M4235" s="110"/>
      <c r="N4235" s="110"/>
      <c r="O4235" s="145"/>
      <c r="P4235" s="110"/>
    </row>
    <row r="4236" spans="2:16" x14ac:dyDescent="0.25">
      <c r="B4236" s="123"/>
      <c r="C4236" s="123"/>
      <c r="D4236" s="123"/>
      <c r="F4236" s="123"/>
      <c r="I4236" s="123"/>
      <c r="J4236" s="123"/>
      <c r="K4236" s="124"/>
      <c r="L4236" s="110"/>
      <c r="M4236" s="110"/>
      <c r="N4236" s="110"/>
      <c r="O4236" s="145"/>
      <c r="P4236" s="110"/>
    </row>
    <row r="4237" spans="2:16" x14ac:dyDescent="0.25">
      <c r="B4237" s="123"/>
      <c r="C4237" s="123"/>
      <c r="D4237" s="123"/>
      <c r="F4237" s="123"/>
      <c r="I4237" s="123"/>
      <c r="J4237" s="123"/>
      <c r="K4237" s="124"/>
      <c r="L4237" s="110"/>
      <c r="M4237" s="110"/>
      <c r="N4237" s="110"/>
      <c r="O4237" s="145"/>
      <c r="P4237" s="110"/>
    </row>
    <row r="4238" spans="2:16" x14ac:dyDescent="0.25">
      <c r="B4238" s="123"/>
      <c r="C4238" s="123"/>
      <c r="D4238" s="123"/>
      <c r="F4238" s="123"/>
      <c r="I4238" s="123"/>
      <c r="J4238" s="123"/>
      <c r="K4238" s="124"/>
      <c r="L4238" s="110"/>
      <c r="M4238" s="110"/>
      <c r="N4238" s="110"/>
      <c r="O4238" s="145"/>
      <c r="P4238" s="110"/>
    </row>
    <row r="4239" spans="2:16" x14ac:dyDescent="0.25">
      <c r="B4239" s="123"/>
      <c r="C4239" s="123"/>
      <c r="D4239" s="123"/>
      <c r="F4239" s="123"/>
      <c r="I4239" s="123"/>
      <c r="J4239" s="123"/>
      <c r="K4239" s="124"/>
      <c r="L4239" s="110"/>
      <c r="M4239" s="110"/>
      <c r="N4239" s="110"/>
      <c r="O4239" s="145"/>
      <c r="P4239" s="110"/>
    </row>
    <row r="4240" spans="2:16" x14ac:dyDescent="0.25">
      <c r="B4240" s="123"/>
      <c r="C4240" s="123"/>
      <c r="D4240" s="123"/>
      <c r="F4240" s="123"/>
      <c r="I4240" s="123"/>
      <c r="J4240" s="123"/>
      <c r="K4240" s="124"/>
      <c r="L4240" s="110"/>
      <c r="M4240" s="110"/>
      <c r="N4240" s="110"/>
      <c r="O4240" s="145"/>
      <c r="P4240" s="110"/>
    </row>
    <row r="4241" spans="2:16" x14ac:dyDescent="0.25">
      <c r="B4241" s="123"/>
      <c r="C4241" s="123"/>
      <c r="D4241" s="123"/>
      <c r="F4241" s="123"/>
      <c r="I4241" s="123"/>
      <c r="J4241" s="123"/>
      <c r="K4241" s="124"/>
      <c r="L4241" s="110"/>
      <c r="M4241" s="110"/>
      <c r="N4241" s="110"/>
      <c r="O4241" s="145"/>
      <c r="P4241" s="110"/>
    </row>
    <row r="4242" spans="2:16" x14ac:dyDescent="0.25">
      <c r="B4242" s="123"/>
      <c r="C4242" s="123"/>
      <c r="D4242" s="123"/>
      <c r="F4242" s="123"/>
      <c r="I4242" s="123"/>
      <c r="J4242" s="123"/>
      <c r="K4242" s="124"/>
      <c r="L4242" s="110"/>
      <c r="M4242" s="110"/>
      <c r="N4242" s="110"/>
      <c r="O4242" s="145"/>
      <c r="P4242" s="110"/>
    </row>
    <row r="4243" spans="2:16" x14ac:dyDescent="0.25">
      <c r="B4243" s="123"/>
      <c r="C4243" s="123"/>
      <c r="D4243" s="123"/>
      <c r="F4243" s="123"/>
      <c r="I4243" s="123"/>
      <c r="J4243" s="123"/>
      <c r="K4243" s="124"/>
      <c r="L4243" s="110"/>
      <c r="M4243" s="110"/>
      <c r="N4243" s="110"/>
      <c r="O4243" s="145"/>
      <c r="P4243" s="110"/>
    </row>
    <row r="4244" spans="2:16" x14ac:dyDescent="0.25">
      <c r="B4244" s="123"/>
      <c r="C4244" s="123"/>
      <c r="D4244" s="123"/>
      <c r="F4244" s="123"/>
      <c r="I4244" s="123"/>
      <c r="J4244" s="123"/>
      <c r="K4244" s="124"/>
      <c r="L4244" s="110"/>
      <c r="M4244" s="110"/>
      <c r="N4244" s="110"/>
      <c r="O4244" s="145"/>
      <c r="P4244" s="110"/>
    </row>
    <row r="4245" spans="2:16" x14ac:dyDescent="0.25">
      <c r="B4245" s="123"/>
      <c r="C4245" s="123"/>
      <c r="D4245" s="123"/>
      <c r="F4245" s="123"/>
      <c r="I4245" s="123"/>
      <c r="J4245" s="123"/>
      <c r="K4245" s="124"/>
      <c r="L4245" s="110"/>
      <c r="M4245" s="110"/>
      <c r="N4245" s="110"/>
      <c r="O4245" s="145"/>
      <c r="P4245" s="110"/>
    </row>
    <row r="4246" spans="2:16" x14ac:dyDescent="0.25">
      <c r="B4246" s="123"/>
      <c r="C4246" s="123"/>
      <c r="D4246" s="123"/>
      <c r="F4246" s="123"/>
      <c r="I4246" s="123"/>
      <c r="J4246" s="123"/>
      <c r="K4246" s="124"/>
      <c r="L4246" s="110"/>
      <c r="M4246" s="110"/>
      <c r="N4246" s="110"/>
      <c r="O4246" s="145"/>
      <c r="P4246" s="110"/>
    </row>
    <row r="4247" spans="2:16" x14ac:dyDescent="0.25">
      <c r="B4247" s="123"/>
      <c r="C4247" s="123"/>
      <c r="D4247" s="123"/>
      <c r="F4247" s="123"/>
      <c r="I4247" s="123"/>
      <c r="J4247" s="123"/>
      <c r="K4247" s="124"/>
      <c r="L4247" s="110"/>
      <c r="M4247" s="110"/>
      <c r="N4247" s="110"/>
      <c r="O4247" s="145"/>
      <c r="P4247" s="110"/>
    </row>
    <row r="4248" spans="2:16" x14ac:dyDescent="0.25">
      <c r="B4248" s="123"/>
      <c r="C4248" s="123"/>
      <c r="D4248" s="123"/>
      <c r="F4248" s="123"/>
      <c r="I4248" s="123"/>
      <c r="J4248" s="123"/>
      <c r="K4248" s="124"/>
      <c r="L4248" s="110"/>
      <c r="M4248" s="110"/>
      <c r="N4248" s="110"/>
      <c r="O4248" s="145"/>
      <c r="P4248" s="110"/>
    </row>
    <row r="4249" spans="2:16" x14ac:dyDescent="0.25">
      <c r="B4249" s="123"/>
      <c r="C4249" s="123"/>
      <c r="D4249" s="123"/>
      <c r="F4249" s="123"/>
      <c r="I4249" s="123"/>
      <c r="J4249" s="123"/>
      <c r="K4249" s="124"/>
      <c r="L4249" s="110"/>
      <c r="M4249" s="110"/>
      <c r="N4249" s="110"/>
      <c r="O4249" s="145"/>
      <c r="P4249" s="110"/>
    </row>
    <row r="4250" spans="2:16" x14ac:dyDescent="0.25">
      <c r="B4250" s="123"/>
      <c r="C4250" s="123"/>
      <c r="D4250" s="123"/>
      <c r="F4250" s="123"/>
      <c r="I4250" s="123"/>
      <c r="J4250" s="123"/>
      <c r="K4250" s="124"/>
      <c r="L4250" s="110"/>
      <c r="M4250" s="110"/>
      <c r="N4250" s="110"/>
      <c r="O4250" s="145"/>
      <c r="P4250" s="110"/>
    </row>
    <row r="4251" spans="2:16" x14ac:dyDescent="0.25">
      <c r="B4251" s="123"/>
      <c r="C4251" s="123"/>
      <c r="D4251" s="123"/>
      <c r="F4251" s="123"/>
      <c r="I4251" s="123"/>
      <c r="J4251" s="123"/>
      <c r="K4251" s="124"/>
      <c r="L4251" s="110"/>
      <c r="M4251" s="110"/>
      <c r="N4251" s="110"/>
      <c r="O4251" s="145"/>
      <c r="P4251" s="110"/>
    </row>
    <row r="4252" spans="2:16" x14ac:dyDescent="0.25">
      <c r="B4252" s="123"/>
      <c r="C4252" s="123"/>
      <c r="D4252" s="123"/>
      <c r="F4252" s="123"/>
      <c r="I4252" s="123"/>
      <c r="J4252" s="123"/>
      <c r="K4252" s="124"/>
      <c r="L4252" s="110"/>
      <c r="M4252" s="110"/>
      <c r="N4252" s="110"/>
      <c r="O4252" s="145"/>
      <c r="P4252" s="110"/>
    </row>
    <row r="4253" spans="2:16" x14ac:dyDescent="0.25">
      <c r="B4253" s="123"/>
      <c r="C4253" s="123"/>
      <c r="D4253" s="123"/>
      <c r="F4253" s="123"/>
      <c r="I4253" s="123"/>
      <c r="J4253" s="123"/>
      <c r="K4253" s="124"/>
      <c r="L4253" s="110"/>
      <c r="M4253" s="110"/>
      <c r="N4253" s="110"/>
      <c r="O4253" s="145"/>
      <c r="P4253" s="110"/>
    </row>
    <row r="4254" spans="2:16" x14ac:dyDescent="0.25">
      <c r="B4254" s="123"/>
      <c r="C4254" s="123"/>
      <c r="D4254" s="123"/>
      <c r="F4254" s="123"/>
      <c r="I4254" s="123"/>
      <c r="J4254" s="123"/>
      <c r="K4254" s="124"/>
      <c r="L4254" s="110"/>
      <c r="M4254" s="110"/>
      <c r="N4254" s="110"/>
      <c r="O4254" s="145"/>
      <c r="P4254" s="110"/>
    </row>
    <row r="4255" spans="2:16" x14ac:dyDescent="0.25">
      <c r="B4255" s="123"/>
      <c r="C4255" s="123"/>
      <c r="D4255" s="123"/>
      <c r="F4255" s="123"/>
      <c r="I4255" s="123"/>
      <c r="J4255" s="123"/>
      <c r="K4255" s="124"/>
      <c r="L4255" s="110"/>
      <c r="M4255" s="110"/>
      <c r="N4255" s="110"/>
      <c r="O4255" s="145"/>
      <c r="P4255" s="110"/>
    </row>
    <row r="4256" spans="2:16" x14ac:dyDescent="0.25">
      <c r="B4256" s="123"/>
      <c r="C4256" s="123"/>
      <c r="D4256" s="123"/>
      <c r="F4256" s="123"/>
      <c r="I4256" s="123"/>
      <c r="J4256" s="123"/>
      <c r="K4256" s="124"/>
      <c r="L4256" s="110"/>
      <c r="M4256" s="110"/>
      <c r="N4256" s="110"/>
      <c r="O4256" s="145"/>
      <c r="P4256" s="110"/>
    </row>
    <row r="4257" spans="2:16" x14ac:dyDescent="0.25">
      <c r="B4257" s="123"/>
      <c r="C4257" s="123"/>
      <c r="D4257" s="123"/>
      <c r="F4257" s="123"/>
      <c r="I4257" s="123"/>
      <c r="J4257" s="123"/>
      <c r="K4257" s="124"/>
      <c r="L4257" s="110"/>
      <c r="M4257" s="110"/>
      <c r="N4257" s="110"/>
      <c r="O4257" s="145"/>
      <c r="P4257" s="110"/>
    </row>
    <row r="4258" spans="2:16" x14ac:dyDescent="0.25">
      <c r="B4258" s="123"/>
      <c r="C4258" s="123"/>
      <c r="D4258" s="123"/>
      <c r="F4258" s="123"/>
      <c r="I4258" s="123"/>
      <c r="J4258" s="123"/>
      <c r="K4258" s="124"/>
      <c r="L4258" s="110"/>
      <c r="M4258" s="110"/>
      <c r="N4258" s="110"/>
      <c r="O4258" s="145"/>
      <c r="P4258" s="110"/>
    </row>
    <row r="4259" spans="2:16" x14ac:dyDescent="0.25">
      <c r="B4259" s="123"/>
      <c r="C4259" s="123"/>
      <c r="D4259" s="123"/>
      <c r="F4259" s="123"/>
      <c r="I4259" s="123"/>
      <c r="J4259" s="123"/>
      <c r="K4259" s="124"/>
      <c r="L4259" s="110"/>
      <c r="M4259" s="110"/>
      <c r="N4259" s="110"/>
      <c r="O4259" s="145"/>
      <c r="P4259" s="110"/>
    </row>
    <row r="4260" spans="2:16" x14ac:dyDescent="0.25">
      <c r="B4260" s="123"/>
      <c r="C4260" s="123"/>
      <c r="D4260" s="123"/>
      <c r="F4260" s="123"/>
      <c r="I4260" s="123"/>
      <c r="J4260" s="123"/>
      <c r="K4260" s="124"/>
      <c r="L4260" s="110"/>
      <c r="M4260" s="110"/>
      <c r="N4260" s="110"/>
      <c r="O4260" s="145"/>
      <c r="P4260" s="110"/>
    </row>
    <row r="4261" spans="2:16" x14ac:dyDescent="0.25">
      <c r="B4261" s="123"/>
      <c r="C4261" s="123"/>
      <c r="D4261" s="123"/>
      <c r="F4261" s="123"/>
      <c r="I4261" s="123"/>
      <c r="J4261" s="123"/>
      <c r="K4261" s="124"/>
      <c r="L4261" s="110"/>
      <c r="M4261" s="110"/>
      <c r="N4261" s="110"/>
      <c r="O4261" s="145"/>
      <c r="P4261" s="110"/>
    </row>
    <row r="4262" spans="2:16" x14ac:dyDescent="0.25">
      <c r="B4262" s="123"/>
      <c r="C4262" s="123"/>
      <c r="D4262" s="123"/>
      <c r="F4262" s="123"/>
      <c r="I4262" s="123"/>
      <c r="J4262" s="123"/>
      <c r="K4262" s="124"/>
      <c r="L4262" s="110"/>
      <c r="M4262" s="110"/>
      <c r="N4262" s="110"/>
      <c r="O4262" s="145"/>
      <c r="P4262" s="110"/>
    </row>
    <row r="4263" spans="2:16" x14ac:dyDescent="0.25">
      <c r="B4263" s="123"/>
      <c r="C4263" s="123"/>
      <c r="D4263" s="123"/>
      <c r="F4263" s="123"/>
      <c r="I4263" s="123"/>
      <c r="J4263" s="123"/>
      <c r="K4263" s="124"/>
      <c r="L4263" s="110"/>
      <c r="M4263" s="110"/>
      <c r="N4263" s="110"/>
      <c r="O4263" s="145"/>
      <c r="P4263" s="110"/>
    </row>
    <row r="4264" spans="2:16" x14ac:dyDescent="0.25">
      <c r="B4264" s="123"/>
      <c r="C4264" s="123"/>
      <c r="D4264" s="123"/>
      <c r="F4264" s="123"/>
      <c r="I4264" s="123"/>
      <c r="J4264" s="123"/>
      <c r="K4264" s="124"/>
      <c r="L4264" s="110"/>
      <c r="M4264" s="110"/>
      <c r="N4264" s="110"/>
      <c r="O4264" s="145"/>
      <c r="P4264" s="110"/>
    </row>
    <row r="4265" spans="2:16" x14ac:dyDescent="0.25">
      <c r="B4265" s="123"/>
      <c r="C4265" s="123"/>
      <c r="D4265" s="123"/>
      <c r="F4265" s="123"/>
      <c r="I4265" s="123"/>
      <c r="J4265" s="123"/>
      <c r="K4265" s="124"/>
      <c r="L4265" s="110"/>
      <c r="M4265" s="110"/>
      <c r="N4265" s="110"/>
      <c r="O4265" s="145"/>
      <c r="P4265" s="110"/>
    </row>
    <row r="4266" spans="2:16" x14ac:dyDescent="0.25">
      <c r="B4266" s="123"/>
      <c r="C4266" s="123"/>
      <c r="D4266" s="123"/>
      <c r="F4266" s="123"/>
      <c r="I4266" s="123"/>
      <c r="J4266" s="123"/>
      <c r="K4266" s="124"/>
      <c r="L4266" s="110"/>
      <c r="M4266" s="110"/>
      <c r="N4266" s="110"/>
      <c r="O4266" s="145"/>
      <c r="P4266" s="110"/>
    </row>
    <row r="4267" spans="2:16" x14ac:dyDescent="0.25">
      <c r="B4267" s="123"/>
      <c r="C4267" s="123"/>
      <c r="D4267" s="123"/>
      <c r="F4267" s="123"/>
      <c r="I4267" s="123"/>
      <c r="J4267" s="123"/>
      <c r="K4267" s="124"/>
      <c r="L4267" s="110"/>
      <c r="M4267" s="110"/>
      <c r="N4267" s="110"/>
      <c r="O4267" s="145"/>
      <c r="P4267" s="110"/>
    </row>
    <row r="4268" spans="2:16" x14ac:dyDescent="0.25">
      <c r="B4268" s="123"/>
      <c r="C4268" s="123"/>
      <c r="D4268" s="123"/>
      <c r="F4268" s="123"/>
      <c r="I4268" s="123"/>
      <c r="J4268" s="123"/>
      <c r="K4268" s="124"/>
      <c r="L4268" s="110"/>
      <c r="M4268" s="110"/>
      <c r="N4268" s="110"/>
      <c r="O4268" s="145"/>
      <c r="P4268" s="110"/>
    </row>
    <row r="4269" spans="2:16" x14ac:dyDescent="0.25">
      <c r="B4269" s="123"/>
      <c r="C4269" s="123"/>
      <c r="D4269" s="123"/>
      <c r="F4269" s="123"/>
      <c r="I4269" s="123"/>
      <c r="J4269" s="123"/>
      <c r="K4269" s="124"/>
      <c r="L4269" s="110"/>
      <c r="M4269" s="110"/>
      <c r="N4269" s="110"/>
      <c r="O4269" s="145"/>
      <c r="P4269" s="110"/>
    </row>
    <row r="4270" spans="2:16" x14ac:dyDescent="0.25">
      <c r="B4270" s="123"/>
      <c r="C4270" s="123"/>
      <c r="D4270" s="123"/>
      <c r="F4270" s="123"/>
      <c r="I4270" s="123"/>
      <c r="J4270" s="123"/>
      <c r="K4270" s="124"/>
      <c r="L4270" s="110"/>
      <c r="M4270" s="110"/>
      <c r="N4270" s="110"/>
      <c r="O4270" s="145"/>
      <c r="P4270" s="110"/>
    </row>
    <row r="4271" spans="2:16" x14ac:dyDescent="0.25">
      <c r="B4271" s="123"/>
      <c r="C4271" s="123"/>
      <c r="D4271" s="123"/>
      <c r="F4271" s="123"/>
      <c r="I4271" s="123"/>
      <c r="J4271" s="123"/>
      <c r="K4271" s="124"/>
      <c r="L4271" s="110"/>
      <c r="M4271" s="110"/>
      <c r="N4271" s="110"/>
      <c r="O4271" s="145"/>
      <c r="P4271" s="110"/>
    </row>
    <row r="4272" spans="2:16" x14ac:dyDescent="0.25">
      <c r="B4272" s="123"/>
      <c r="C4272" s="123"/>
      <c r="D4272" s="123"/>
      <c r="F4272" s="123"/>
      <c r="I4272" s="123"/>
      <c r="J4272" s="123"/>
      <c r="K4272" s="124"/>
      <c r="L4272" s="110"/>
      <c r="M4272" s="110"/>
      <c r="N4272" s="110"/>
      <c r="O4272" s="145"/>
      <c r="P4272" s="110"/>
    </row>
    <row r="4273" spans="2:16" x14ac:dyDescent="0.25">
      <c r="B4273" s="123"/>
      <c r="C4273" s="123"/>
      <c r="D4273" s="123"/>
      <c r="F4273" s="123"/>
      <c r="I4273" s="123"/>
      <c r="J4273" s="123"/>
      <c r="K4273" s="124"/>
      <c r="L4273" s="110"/>
      <c r="M4273" s="110"/>
      <c r="N4273" s="110"/>
      <c r="O4273" s="145"/>
      <c r="P4273" s="110"/>
    </row>
    <row r="4274" spans="2:16" x14ac:dyDescent="0.25">
      <c r="B4274" s="123"/>
      <c r="C4274" s="123"/>
      <c r="D4274" s="123"/>
      <c r="F4274" s="123"/>
      <c r="I4274" s="123"/>
      <c r="J4274" s="123"/>
      <c r="K4274" s="124"/>
      <c r="L4274" s="110"/>
      <c r="M4274" s="110"/>
      <c r="N4274" s="110"/>
      <c r="O4274" s="145"/>
      <c r="P4274" s="110"/>
    </row>
    <row r="4275" spans="2:16" x14ac:dyDescent="0.25">
      <c r="B4275" s="123"/>
      <c r="C4275" s="123"/>
      <c r="D4275" s="123"/>
      <c r="F4275" s="123"/>
      <c r="I4275" s="123"/>
      <c r="J4275" s="123"/>
      <c r="K4275" s="124"/>
      <c r="L4275" s="110"/>
      <c r="M4275" s="110"/>
      <c r="N4275" s="110"/>
      <c r="O4275" s="145"/>
      <c r="P4275" s="110"/>
    </row>
    <row r="4276" spans="2:16" x14ac:dyDescent="0.25">
      <c r="B4276" s="123"/>
      <c r="C4276" s="123"/>
      <c r="D4276" s="123"/>
      <c r="F4276" s="123"/>
      <c r="I4276" s="123"/>
      <c r="J4276" s="123"/>
      <c r="K4276" s="124"/>
      <c r="L4276" s="110"/>
      <c r="M4276" s="110"/>
      <c r="N4276" s="110"/>
      <c r="O4276" s="145"/>
      <c r="P4276" s="110"/>
    </row>
    <row r="4277" spans="2:16" x14ac:dyDescent="0.25">
      <c r="B4277" s="123"/>
      <c r="C4277" s="123"/>
      <c r="D4277" s="123"/>
      <c r="F4277" s="123"/>
      <c r="I4277" s="123"/>
      <c r="J4277" s="123"/>
      <c r="K4277" s="124"/>
      <c r="L4277" s="110"/>
      <c r="M4277" s="110"/>
      <c r="N4277" s="110"/>
      <c r="O4277" s="145"/>
      <c r="P4277" s="110"/>
    </row>
    <row r="4278" spans="2:16" x14ac:dyDescent="0.25">
      <c r="B4278" s="123"/>
      <c r="C4278" s="123"/>
      <c r="D4278" s="123"/>
      <c r="F4278" s="123"/>
      <c r="I4278" s="123"/>
      <c r="J4278" s="123"/>
      <c r="K4278" s="124"/>
      <c r="L4278" s="110"/>
      <c r="M4278" s="110"/>
      <c r="N4278" s="110"/>
      <c r="O4278" s="145"/>
      <c r="P4278" s="110"/>
    </row>
    <row r="4279" spans="2:16" x14ac:dyDescent="0.25">
      <c r="B4279" s="123"/>
      <c r="C4279" s="123"/>
      <c r="D4279" s="123"/>
      <c r="F4279" s="123"/>
      <c r="I4279" s="123"/>
      <c r="J4279" s="123"/>
      <c r="K4279" s="124"/>
      <c r="L4279" s="110"/>
      <c r="M4279" s="110"/>
      <c r="N4279" s="110"/>
      <c r="O4279" s="145"/>
      <c r="P4279" s="110"/>
    </row>
    <row r="4280" spans="2:16" x14ac:dyDescent="0.25">
      <c r="B4280" s="123"/>
      <c r="C4280" s="123"/>
      <c r="D4280" s="123"/>
      <c r="F4280" s="123"/>
      <c r="I4280" s="123"/>
      <c r="J4280" s="123"/>
      <c r="K4280" s="124"/>
      <c r="L4280" s="110"/>
      <c r="M4280" s="110"/>
      <c r="N4280" s="110"/>
      <c r="O4280" s="145"/>
      <c r="P4280" s="110"/>
    </row>
    <row r="4281" spans="2:16" x14ac:dyDescent="0.25">
      <c r="B4281" s="123"/>
      <c r="C4281" s="123"/>
      <c r="D4281" s="123"/>
      <c r="F4281" s="123"/>
      <c r="I4281" s="123"/>
      <c r="J4281" s="123"/>
      <c r="K4281" s="124"/>
      <c r="L4281" s="110"/>
      <c r="M4281" s="110"/>
      <c r="N4281" s="110"/>
      <c r="O4281" s="145"/>
      <c r="P4281" s="110"/>
    </row>
    <row r="4282" spans="2:16" x14ac:dyDescent="0.25">
      <c r="B4282" s="123"/>
      <c r="C4282" s="123"/>
      <c r="D4282" s="123"/>
      <c r="F4282" s="123"/>
      <c r="I4282" s="123"/>
      <c r="J4282" s="123"/>
      <c r="K4282" s="124"/>
      <c r="L4282" s="110"/>
      <c r="M4282" s="110"/>
      <c r="N4282" s="110"/>
      <c r="O4282" s="145"/>
      <c r="P4282" s="110"/>
    </row>
    <row r="4283" spans="2:16" x14ac:dyDescent="0.25">
      <c r="B4283" s="123"/>
      <c r="C4283" s="123"/>
      <c r="D4283" s="123"/>
      <c r="F4283" s="123"/>
      <c r="I4283" s="123"/>
      <c r="J4283" s="123"/>
      <c r="K4283" s="124"/>
      <c r="L4283" s="110"/>
      <c r="M4283" s="110"/>
      <c r="N4283" s="110"/>
      <c r="O4283" s="145"/>
      <c r="P4283" s="110"/>
    </row>
    <row r="4284" spans="2:16" x14ac:dyDescent="0.25">
      <c r="B4284" s="123"/>
      <c r="C4284" s="123"/>
      <c r="D4284" s="123"/>
      <c r="F4284" s="123"/>
      <c r="I4284" s="123"/>
      <c r="J4284" s="123"/>
      <c r="K4284" s="124"/>
      <c r="L4284" s="110"/>
      <c r="M4284" s="110"/>
      <c r="N4284" s="110"/>
      <c r="O4284" s="145"/>
      <c r="P4284" s="110"/>
    </row>
    <row r="4285" spans="2:16" x14ac:dyDescent="0.25">
      <c r="B4285" s="123"/>
      <c r="C4285" s="123"/>
      <c r="D4285" s="123"/>
      <c r="F4285" s="123"/>
      <c r="I4285" s="123"/>
      <c r="J4285" s="123"/>
      <c r="K4285" s="124"/>
      <c r="L4285" s="110"/>
      <c r="M4285" s="110"/>
      <c r="N4285" s="110"/>
      <c r="O4285" s="145"/>
      <c r="P4285" s="110"/>
    </row>
    <row r="4286" spans="2:16" x14ac:dyDescent="0.25">
      <c r="B4286" s="123"/>
      <c r="C4286" s="123"/>
      <c r="D4286" s="123"/>
      <c r="F4286" s="123"/>
      <c r="I4286" s="123"/>
      <c r="J4286" s="123"/>
      <c r="K4286" s="124"/>
      <c r="L4286" s="110"/>
      <c r="M4286" s="110"/>
      <c r="N4286" s="110"/>
      <c r="O4286" s="145"/>
      <c r="P4286" s="110"/>
    </row>
    <row r="4287" spans="2:16" x14ac:dyDescent="0.25">
      <c r="B4287" s="123"/>
      <c r="C4287" s="123"/>
      <c r="D4287" s="123"/>
      <c r="F4287" s="123"/>
      <c r="I4287" s="123"/>
      <c r="J4287" s="123"/>
      <c r="K4287" s="124"/>
      <c r="L4287" s="110"/>
      <c r="M4287" s="110"/>
      <c r="N4287" s="110"/>
      <c r="O4287" s="145"/>
      <c r="P4287" s="110"/>
    </row>
    <row r="4288" spans="2:16" x14ac:dyDescent="0.25">
      <c r="B4288" s="123"/>
      <c r="C4288" s="123"/>
      <c r="D4288" s="123"/>
      <c r="F4288" s="123"/>
      <c r="I4288" s="123"/>
      <c r="J4288" s="123"/>
      <c r="K4288" s="124"/>
      <c r="L4288" s="110"/>
      <c r="M4288" s="110"/>
      <c r="N4288" s="110"/>
      <c r="O4288" s="145"/>
      <c r="P4288" s="110"/>
    </row>
    <row r="4289" spans="2:16" x14ac:dyDescent="0.25">
      <c r="B4289" s="123"/>
      <c r="C4289" s="123"/>
      <c r="D4289" s="123"/>
      <c r="F4289" s="123"/>
      <c r="I4289" s="123"/>
      <c r="J4289" s="123"/>
      <c r="K4289" s="124"/>
      <c r="L4289" s="110"/>
      <c r="M4289" s="110"/>
      <c r="N4289" s="110"/>
      <c r="O4289" s="145"/>
      <c r="P4289" s="110"/>
    </row>
    <row r="4290" spans="2:16" x14ac:dyDescent="0.25">
      <c r="B4290" s="123"/>
      <c r="C4290" s="123"/>
      <c r="D4290" s="123"/>
      <c r="F4290" s="123"/>
      <c r="I4290" s="123"/>
      <c r="J4290" s="123"/>
      <c r="K4290" s="124"/>
      <c r="L4290" s="110"/>
      <c r="M4290" s="110"/>
      <c r="N4290" s="110"/>
      <c r="O4290" s="145"/>
      <c r="P4290" s="110"/>
    </row>
    <row r="4291" spans="2:16" x14ac:dyDescent="0.25">
      <c r="B4291" s="123"/>
      <c r="C4291" s="123"/>
      <c r="D4291" s="123"/>
      <c r="F4291" s="123"/>
      <c r="I4291" s="123"/>
      <c r="J4291" s="123"/>
      <c r="K4291" s="124"/>
      <c r="L4291" s="110"/>
      <c r="M4291" s="110"/>
      <c r="N4291" s="110"/>
      <c r="O4291" s="145"/>
      <c r="P4291" s="110"/>
    </row>
    <row r="4292" spans="2:16" x14ac:dyDescent="0.25">
      <c r="B4292" s="123"/>
      <c r="C4292" s="123"/>
      <c r="D4292" s="123"/>
      <c r="F4292" s="123"/>
      <c r="I4292" s="123"/>
      <c r="J4292" s="123"/>
      <c r="K4292" s="124"/>
      <c r="L4292" s="110"/>
      <c r="M4292" s="110"/>
      <c r="N4292" s="110"/>
      <c r="O4292" s="145"/>
      <c r="P4292" s="110"/>
    </row>
    <row r="4293" spans="2:16" x14ac:dyDescent="0.25">
      <c r="B4293" s="123"/>
      <c r="C4293" s="123"/>
      <c r="D4293" s="123"/>
      <c r="F4293" s="123"/>
      <c r="I4293" s="123"/>
      <c r="J4293" s="123"/>
      <c r="K4293" s="124"/>
      <c r="L4293" s="110"/>
      <c r="M4293" s="110"/>
      <c r="N4293" s="110"/>
      <c r="O4293" s="145"/>
      <c r="P4293" s="110"/>
    </row>
    <row r="4294" spans="2:16" x14ac:dyDescent="0.25">
      <c r="B4294" s="123"/>
      <c r="C4294" s="123"/>
      <c r="D4294" s="123"/>
      <c r="F4294" s="123"/>
      <c r="I4294" s="123"/>
      <c r="J4294" s="123"/>
      <c r="K4294" s="124"/>
      <c r="L4294" s="110"/>
      <c r="M4294" s="110"/>
      <c r="N4294" s="110"/>
      <c r="O4294" s="145"/>
      <c r="P4294" s="110"/>
    </row>
    <row r="4295" spans="2:16" x14ac:dyDescent="0.25">
      <c r="B4295" s="123"/>
      <c r="C4295" s="123"/>
      <c r="D4295" s="123"/>
      <c r="F4295" s="123"/>
      <c r="I4295" s="123"/>
      <c r="J4295" s="123"/>
      <c r="K4295" s="124"/>
      <c r="L4295" s="110"/>
      <c r="M4295" s="110"/>
      <c r="N4295" s="110"/>
      <c r="O4295" s="145"/>
      <c r="P4295" s="110"/>
    </row>
    <row r="4296" spans="2:16" x14ac:dyDescent="0.25">
      <c r="B4296" s="123"/>
      <c r="C4296" s="123"/>
      <c r="D4296" s="123"/>
      <c r="F4296" s="123"/>
      <c r="I4296" s="123"/>
      <c r="J4296" s="123"/>
      <c r="K4296" s="124"/>
      <c r="L4296" s="110"/>
      <c r="M4296" s="110"/>
      <c r="N4296" s="110"/>
      <c r="O4296" s="145"/>
      <c r="P4296" s="110"/>
    </row>
    <row r="4297" spans="2:16" x14ac:dyDescent="0.25">
      <c r="B4297" s="123"/>
      <c r="C4297" s="123"/>
      <c r="D4297" s="123"/>
      <c r="F4297" s="123"/>
      <c r="I4297" s="123"/>
      <c r="J4297" s="123"/>
      <c r="K4297" s="124"/>
      <c r="L4297" s="110"/>
      <c r="M4297" s="110"/>
      <c r="N4297" s="110"/>
      <c r="O4297" s="145"/>
      <c r="P4297" s="110"/>
    </row>
    <row r="4298" spans="2:16" x14ac:dyDescent="0.25">
      <c r="B4298" s="123"/>
      <c r="C4298" s="123"/>
      <c r="D4298" s="123"/>
      <c r="F4298" s="123"/>
      <c r="I4298" s="123"/>
      <c r="J4298" s="123"/>
      <c r="K4298" s="124"/>
      <c r="L4298" s="110"/>
      <c r="M4298" s="110"/>
      <c r="N4298" s="110"/>
      <c r="O4298" s="145"/>
      <c r="P4298" s="110"/>
    </row>
    <row r="4299" spans="2:16" x14ac:dyDescent="0.25">
      <c r="B4299" s="123"/>
      <c r="C4299" s="123"/>
      <c r="D4299" s="123"/>
      <c r="F4299" s="123"/>
      <c r="I4299" s="123"/>
      <c r="J4299" s="123"/>
      <c r="K4299" s="124"/>
      <c r="L4299" s="110"/>
      <c r="M4299" s="110"/>
      <c r="N4299" s="110"/>
      <c r="O4299" s="145"/>
      <c r="P4299" s="110"/>
    </row>
    <row r="4300" spans="2:16" x14ac:dyDescent="0.25">
      <c r="B4300" s="123"/>
      <c r="C4300" s="123"/>
      <c r="D4300" s="123"/>
      <c r="F4300" s="123"/>
      <c r="I4300" s="123"/>
      <c r="J4300" s="123"/>
      <c r="K4300" s="124"/>
      <c r="L4300" s="110"/>
      <c r="M4300" s="110"/>
      <c r="N4300" s="110"/>
      <c r="O4300" s="145"/>
      <c r="P4300" s="110"/>
    </row>
    <row r="4301" spans="2:16" x14ac:dyDescent="0.25">
      <c r="B4301" s="123"/>
      <c r="C4301" s="123"/>
      <c r="D4301" s="123"/>
      <c r="F4301" s="123"/>
      <c r="I4301" s="123"/>
      <c r="J4301" s="123"/>
      <c r="K4301" s="124"/>
      <c r="L4301" s="110"/>
      <c r="M4301" s="110"/>
      <c r="N4301" s="110"/>
      <c r="O4301" s="145"/>
      <c r="P4301" s="110"/>
    </row>
    <row r="4302" spans="2:16" x14ac:dyDescent="0.25">
      <c r="B4302" s="123"/>
      <c r="C4302" s="123"/>
      <c r="D4302" s="123"/>
      <c r="F4302" s="123"/>
      <c r="I4302" s="123"/>
      <c r="J4302" s="123"/>
      <c r="K4302" s="124"/>
      <c r="L4302" s="110"/>
      <c r="M4302" s="110"/>
      <c r="N4302" s="110"/>
      <c r="O4302" s="145"/>
      <c r="P4302" s="110"/>
    </row>
    <row r="4303" spans="2:16" x14ac:dyDescent="0.25">
      <c r="B4303" s="123"/>
      <c r="C4303" s="123"/>
      <c r="D4303" s="123"/>
      <c r="F4303" s="123"/>
      <c r="I4303" s="123"/>
      <c r="J4303" s="123"/>
      <c r="K4303" s="124"/>
      <c r="L4303" s="110"/>
      <c r="M4303" s="110"/>
      <c r="N4303" s="110"/>
      <c r="O4303" s="145"/>
      <c r="P4303" s="110"/>
    </row>
    <row r="4304" spans="2:16" x14ac:dyDescent="0.25">
      <c r="B4304" s="123"/>
      <c r="C4304" s="123"/>
      <c r="D4304" s="123"/>
      <c r="F4304" s="123"/>
      <c r="I4304" s="123"/>
      <c r="J4304" s="123"/>
      <c r="K4304" s="124"/>
      <c r="L4304" s="110"/>
      <c r="M4304" s="110"/>
      <c r="N4304" s="110"/>
      <c r="O4304" s="145"/>
      <c r="P4304" s="110"/>
    </row>
    <row r="4305" spans="2:16" x14ac:dyDescent="0.25">
      <c r="B4305" s="123"/>
      <c r="C4305" s="123"/>
      <c r="D4305" s="123"/>
      <c r="F4305" s="123"/>
      <c r="I4305" s="123"/>
      <c r="J4305" s="123"/>
      <c r="K4305" s="124"/>
      <c r="L4305" s="110"/>
      <c r="M4305" s="110"/>
      <c r="N4305" s="110"/>
      <c r="O4305" s="145"/>
      <c r="P4305" s="110"/>
    </row>
    <row r="4306" spans="2:16" x14ac:dyDescent="0.25">
      <c r="B4306" s="123"/>
      <c r="C4306" s="123"/>
      <c r="D4306" s="123"/>
      <c r="F4306" s="123"/>
      <c r="I4306" s="123"/>
      <c r="J4306" s="123"/>
      <c r="K4306" s="124"/>
      <c r="L4306" s="110"/>
      <c r="M4306" s="110"/>
      <c r="N4306" s="110"/>
      <c r="O4306" s="145"/>
      <c r="P4306" s="110"/>
    </row>
    <row r="4307" spans="2:16" x14ac:dyDescent="0.25">
      <c r="B4307" s="123"/>
      <c r="C4307" s="123"/>
      <c r="D4307" s="123"/>
      <c r="F4307" s="123"/>
      <c r="I4307" s="123"/>
      <c r="J4307" s="123"/>
      <c r="K4307" s="124"/>
      <c r="L4307" s="110"/>
      <c r="M4307" s="110"/>
      <c r="N4307" s="110"/>
      <c r="O4307" s="145"/>
      <c r="P4307" s="110"/>
    </row>
    <row r="4308" spans="2:16" x14ac:dyDescent="0.25">
      <c r="B4308" s="123"/>
      <c r="C4308" s="123"/>
      <c r="D4308" s="123"/>
      <c r="F4308" s="123"/>
      <c r="I4308" s="123"/>
      <c r="J4308" s="123"/>
      <c r="K4308" s="124"/>
      <c r="L4308" s="110"/>
      <c r="M4308" s="110"/>
      <c r="N4308" s="110"/>
      <c r="O4308" s="145"/>
      <c r="P4308" s="110"/>
    </row>
    <row r="4309" spans="2:16" x14ac:dyDescent="0.25">
      <c r="B4309" s="123"/>
      <c r="C4309" s="123"/>
      <c r="D4309" s="123"/>
      <c r="F4309" s="123"/>
      <c r="I4309" s="123"/>
      <c r="J4309" s="123"/>
      <c r="K4309" s="124"/>
      <c r="L4309" s="110"/>
      <c r="M4309" s="110"/>
      <c r="N4309" s="110"/>
      <c r="O4309" s="145"/>
      <c r="P4309" s="110"/>
    </row>
    <row r="4310" spans="2:16" x14ac:dyDescent="0.25">
      <c r="B4310" s="123"/>
      <c r="C4310" s="123"/>
      <c r="D4310" s="123"/>
      <c r="F4310" s="123"/>
      <c r="I4310" s="123"/>
      <c r="J4310" s="123"/>
      <c r="K4310" s="124"/>
      <c r="L4310" s="110"/>
      <c r="M4310" s="110"/>
      <c r="N4310" s="110"/>
      <c r="O4310" s="145"/>
      <c r="P4310" s="110"/>
    </row>
    <row r="4311" spans="2:16" x14ac:dyDescent="0.25">
      <c r="B4311" s="123"/>
      <c r="C4311" s="123"/>
      <c r="D4311" s="123"/>
      <c r="F4311" s="123"/>
      <c r="I4311" s="123"/>
      <c r="J4311" s="123"/>
      <c r="K4311" s="124"/>
      <c r="L4311" s="110"/>
      <c r="M4311" s="110"/>
      <c r="N4311" s="110"/>
      <c r="O4311" s="145"/>
      <c r="P4311" s="110"/>
    </row>
    <row r="4312" spans="2:16" x14ac:dyDescent="0.25">
      <c r="B4312" s="123"/>
      <c r="C4312" s="123"/>
      <c r="D4312" s="123"/>
      <c r="F4312" s="123"/>
      <c r="I4312" s="123"/>
      <c r="J4312" s="123"/>
      <c r="K4312" s="124"/>
      <c r="L4312" s="110"/>
      <c r="M4312" s="110"/>
      <c r="N4312" s="110"/>
      <c r="O4312" s="145"/>
      <c r="P4312" s="110"/>
    </row>
    <row r="4313" spans="2:16" x14ac:dyDescent="0.25">
      <c r="B4313" s="123"/>
      <c r="C4313" s="123"/>
      <c r="D4313" s="123"/>
      <c r="F4313" s="123"/>
      <c r="I4313" s="123"/>
      <c r="J4313" s="123"/>
      <c r="K4313" s="124"/>
      <c r="L4313" s="110"/>
      <c r="M4313" s="110"/>
      <c r="N4313" s="110"/>
      <c r="O4313" s="145"/>
      <c r="P4313" s="110"/>
    </row>
    <row r="4314" spans="2:16" x14ac:dyDescent="0.25">
      <c r="B4314" s="123"/>
      <c r="C4314" s="123"/>
      <c r="D4314" s="123"/>
      <c r="F4314" s="123"/>
      <c r="I4314" s="123"/>
      <c r="J4314" s="123"/>
      <c r="K4314" s="124"/>
      <c r="L4314" s="110"/>
      <c r="M4314" s="110"/>
      <c r="N4314" s="110"/>
      <c r="O4314" s="145"/>
      <c r="P4314" s="110"/>
    </row>
    <row r="4315" spans="2:16" x14ac:dyDescent="0.25">
      <c r="B4315" s="123"/>
      <c r="C4315" s="123"/>
      <c r="D4315" s="123"/>
      <c r="F4315" s="123"/>
      <c r="I4315" s="123"/>
      <c r="J4315" s="123"/>
      <c r="K4315" s="124"/>
      <c r="L4315" s="110"/>
      <c r="M4315" s="110"/>
      <c r="N4315" s="110"/>
      <c r="O4315" s="145"/>
      <c r="P4315" s="110"/>
    </row>
    <row r="4316" spans="2:16" x14ac:dyDescent="0.25">
      <c r="B4316" s="123"/>
      <c r="C4316" s="123"/>
      <c r="D4316" s="123"/>
      <c r="F4316" s="123"/>
      <c r="I4316" s="123"/>
      <c r="J4316" s="123"/>
      <c r="K4316" s="124"/>
      <c r="L4316" s="110"/>
      <c r="M4316" s="110"/>
      <c r="N4316" s="110"/>
      <c r="O4316" s="145"/>
      <c r="P4316" s="110"/>
    </row>
    <row r="4317" spans="2:16" x14ac:dyDescent="0.25">
      <c r="B4317" s="123"/>
      <c r="C4317" s="123"/>
      <c r="D4317" s="123"/>
      <c r="F4317" s="123"/>
      <c r="I4317" s="123"/>
      <c r="J4317" s="123"/>
      <c r="K4317" s="124"/>
      <c r="L4317" s="110"/>
      <c r="M4317" s="110"/>
      <c r="N4317" s="110"/>
      <c r="O4317" s="145"/>
      <c r="P4317" s="110"/>
    </row>
    <row r="4318" spans="2:16" x14ac:dyDescent="0.25">
      <c r="B4318" s="123"/>
      <c r="C4318" s="123"/>
      <c r="D4318" s="123"/>
      <c r="F4318" s="123"/>
      <c r="I4318" s="123"/>
      <c r="J4318" s="123"/>
      <c r="K4318" s="124"/>
      <c r="L4318" s="110"/>
      <c r="M4318" s="110"/>
      <c r="N4318" s="110"/>
      <c r="O4318" s="145"/>
      <c r="P4318" s="110"/>
    </row>
    <row r="4319" spans="2:16" x14ac:dyDescent="0.25">
      <c r="B4319" s="123"/>
      <c r="C4319" s="123"/>
      <c r="D4319" s="123"/>
      <c r="F4319" s="123"/>
      <c r="I4319" s="123"/>
      <c r="J4319" s="123"/>
      <c r="K4319" s="124"/>
      <c r="L4319" s="110"/>
      <c r="M4319" s="110"/>
      <c r="N4319" s="110"/>
      <c r="O4319" s="145"/>
      <c r="P4319" s="110"/>
    </row>
    <row r="4320" spans="2:16" x14ac:dyDescent="0.25">
      <c r="B4320" s="123"/>
      <c r="C4320" s="123"/>
      <c r="D4320" s="123"/>
      <c r="F4320" s="123"/>
      <c r="I4320" s="123"/>
      <c r="J4320" s="123"/>
      <c r="K4320" s="124"/>
      <c r="L4320" s="110"/>
      <c r="M4320" s="110"/>
      <c r="N4320" s="110"/>
      <c r="O4320" s="145"/>
      <c r="P4320" s="110"/>
    </row>
    <row r="4321" spans="2:16" x14ac:dyDescent="0.25">
      <c r="B4321" s="123"/>
      <c r="C4321" s="123"/>
      <c r="D4321" s="123"/>
      <c r="F4321" s="123"/>
      <c r="I4321" s="123"/>
      <c r="J4321" s="123"/>
      <c r="K4321" s="124"/>
      <c r="L4321" s="110"/>
      <c r="M4321" s="110"/>
      <c r="N4321" s="110"/>
      <c r="O4321" s="145"/>
      <c r="P4321" s="110"/>
    </row>
    <row r="4322" spans="2:16" x14ac:dyDescent="0.25">
      <c r="B4322" s="123"/>
      <c r="C4322" s="123"/>
      <c r="D4322" s="123"/>
      <c r="F4322" s="123"/>
      <c r="I4322" s="123"/>
      <c r="J4322" s="123"/>
      <c r="K4322" s="124"/>
      <c r="L4322" s="110"/>
      <c r="M4322" s="110"/>
      <c r="N4322" s="110"/>
      <c r="O4322" s="145"/>
      <c r="P4322" s="110"/>
    </row>
    <row r="4323" spans="2:16" x14ac:dyDescent="0.25">
      <c r="B4323" s="123"/>
      <c r="C4323" s="123"/>
      <c r="D4323" s="123"/>
      <c r="F4323" s="123"/>
      <c r="I4323" s="123"/>
      <c r="J4323" s="123"/>
      <c r="K4323" s="124"/>
      <c r="L4323" s="110"/>
      <c r="M4323" s="110"/>
      <c r="N4323" s="110"/>
      <c r="O4323" s="145"/>
      <c r="P4323" s="110"/>
    </row>
    <row r="4324" spans="2:16" x14ac:dyDescent="0.25">
      <c r="B4324" s="123"/>
      <c r="C4324" s="123"/>
      <c r="D4324" s="123"/>
      <c r="F4324" s="123"/>
      <c r="I4324" s="123"/>
      <c r="J4324" s="123"/>
      <c r="K4324" s="124"/>
      <c r="L4324" s="110"/>
      <c r="M4324" s="110"/>
      <c r="N4324" s="110"/>
      <c r="O4324" s="145"/>
      <c r="P4324" s="110"/>
    </row>
    <row r="4325" spans="2:16" x14ac:dyDescent="0.25">
      <c r="B4325" s="123"/>
      <c r="C4325" s="123"/>
      <c r="D4325" s="123"/>
      <c r="F4325" s="123"/>
      <c r="I4325" s="123"/>
      <c r="J4325" s="123"/>
      <c r="K4325" s="124"/>
      <c r="L4325" s="110"/>
      <c r="M4325" s="110"/>
      <c r="N4325" s="110"/>
      <c r="O4325" s="145"/>
      <c r="P4325" s="110"/>
    </row>
    <row r="4326" spans="2:16" x14ac:dyDescent="0.25">
      <c r="B4326" s="123"/>
      <c r="C4326" s="123"/>
      <c r="D4326" s="123"/>
      <c r="F4326" s="123"/>
      <c r="I4326" s="123"/>
      <c r="J4326" s="123"/>
      <c r="K4326" s="124"/>
      <c r="L4326" s="110"/>
      <c r="M4326" s="110"/>
      <c r="N4326" s="110"/>
      <c r="O4326" s="145"/>
      <c r="P4326" s="110"/>
    </row>
    <row r="4327" spans="2:16" x14ac:dyDescent="0.25">
      <c r="B4327" s="123"/>
      <c r="C4327" s="123"/>
      <c r="D4327" s="123"/>
      <c r="F4327" s="123"/>
      <c r="I4327" s="123"/>
      <c r="J4327" s="123"/>
      <c r="K4327" s="124"/>
      <c r="L4327" s="110"/>
      <c r="M4327" s="110"/>
      <c r="N4327" s="110"/>
      <c r="O4327" s="145"/>
      <c r="P4327" s="110"/>
    </row>
    <row r="4328" spans="2:16" x14ac:dyDescent="0.25">
      <c r="B4328" s="123"/>
      <c r="C4328" s="123"/>
      <c r="D4328" s="123"/>
      <c r="F4328" s="123"/>
      <c r="I4328" s="123"/>
      <c r="J4328" s="123"/>
      <c r="K4328" s="124"/>
      <c r="L4328" s="110"/>
      <c r="M4328" s="110"/>
      <c r="N4328" s="110"/>
      <c r="O4328" s="145"/>
      <c r="P4328" s="110"/>
    </row>
    <row r="4329" spans="2:16" x14ac:dyDescent="0.25">
      <c r="B4329" s="123"/>
      <c r="C4329" s="123"/>
      <c r="D4329" s="123"/>
      <c r="F4329" s="123"/>
      <c r="I4329" s="123"/>
      <c r="J4329" s="123"/>
      <c r="K4329" s="124"/>
      <c r="L4329" s="110"/>
      <c r="M4329" s="110"/>
      <c r="N4329" s="110"/>
      <c r="O4329" s="145"/>
      <c r="P4329" s="110"/>
    </row>
    <row r="4330" spans="2:16" x14ac:dyDescent="0.25">
      <c r="B4330" s="123"/>
      <c r="C4330" s="123"/>
      <c r="D4330" s="123"/>
      <c r="F4330" s="123"/>
      <c r="I4330" s="123"/>
      <c r="J4330" s="123"/>
      <c r="K4330" s="124"/>
      <c r="L4330" s="110"/>
      <c r="M4330" s="110"/>
      <c r="N4330" s="110"/>
      <c r="O4330" s="145"/>
      <c r="P4330" s="110"/>
    </row>
    <row r="4331" spans="2:16" x14ac:dyDescent="0.25">
      <c r="B4331" s="123"/>
      <c r="C4331" s="123"/>
      <c r="D4331" s="123"/>
      <c r="F4331" s="123"/>
      <c r="I4331" s="123"/>
      <c r="J4331" s="123"/>
      <c r="K4331" s="124"/>
      <c r="L4331" s="110"/>
      <c r="M4331" s="110"/>
      <c r="N4331" s="110"/>
      <c r="O4331" s="145"/>
      <c r="P4331" s="110"/>
    </row>
    <row r="4332" spans="2:16" x14ac:dyDescent="0.25">
      <c r="B4332" s="123"/>
      <c r="C4332" s="123"/>
      <c r="D4332" s="123"/>
      <c r="F4332" s="123"/>
      <c r="I4332" s="123"/>
      <c r="J4332" s="123"/>
      <c r="K4332" s="124"/>
      <c r="L4332" s="110"/>
      <c r="M4332" s="110"/>
      <c r="N4332" s="110"/>
      <c r="O4332" s="145"/>
      <c r="P4332" s="110"/>
    </row>
    <row r="4333" spans="2:16" x14ac:dyDescent="0.25">
      <c r="B4333" s="123"/>
      <c r="C4333" s="123"/>
      <c r="D4333" s="123"/>
      <c r="F4333" s="123"/>
      <c r="I4333" s="123"/>
      <c r="J4333" s="123"/>
      <c r="K4333" s="124"/>
      <c r="L4333" s="110"/>
      <c r="M4333" s="110"/>
      <c r="N4333" s="110"/>
      <c r="O4333" s="145"/>
      <c r="P4333" s="110"/>
    </row>
    <row r="4334" spans="2:16" x14ac:dyDescent="0.25">
      <c r="B4334" s="123"/>
      <c r="C4334" s="123"/>
      <c r="D4334" s="123"/>
      <c r="F4334" s="123"/>
      <c r="I4334" s="123"/>
      <c r="J4334" s="123"/>
      <c r="K4334" s="124"/>
      <c r="L4334" s="110"/>
      <c r="M4334" s="110"/>
      <c r="N4334" s="110"/>
      <c r="O4334" s="145"/>
      <c r="P4334" s="110"/>
    </row>
    <row r="4335" spans="2:16" x14ac:dyDescent="0.25">
      <c r="B4335" s="123"/>
      <c r="C4335" s="123"/>
      <c r="D4335" s="123"/>
      <c r="F4335" s="123"/>
      <c r="I4335" s="123"/>
      <c r="J4335" s="123"/>
      <c r="K4335" s="124"/>
      <c r="L4335" s="110"/>
      <c r="M4335" s="110"/>
      <c r="N4335" s="110"/>
      <c r="O4335" s="145"/>
      <c r="P4335" s="110"/>
    </row>
    <row r="4336" spans="2:16" x14ac:dyDescent="0.25">
      <c r="B4336" s="123"/>
      <c r="C4336" s="123"/>
      <c r="D4336" s="123"/>
      <c r="F4336" s="123"/>
      <c r="I4336" s="123"/>
      <c r="J4336" s="123"/>
      <c r="K4336" s="124"/>
      <c r="L4336" s="110"/>
      <c r="M4336" s="110"/>
      <c r="N4336" s="110"/>
      <c r="O4336" s="145"/>
      <c r="P4336" s="110"/>
    </row>
    <row r="4337" spans="2:16" x14ac:dyDescent="0.25">
      <c r="B4337" s="123"/>
      <c r="C4337" s="123"/>
      <c r="D4337" s="123"/>
      <c r="F4337" s="123"/>
      <c r="I4337" s="123"/>
      <c r="J4337" s="123"/>
      <c r="K4337" s="124"/>
      <c r="L4337" s="110"/>
      <c r="M4337" s="110"/>
      <c r="N4337" s="110"/>
      <c r="O4337" s="145"/>
      <c r="P4337" s="110"/>
    </row>
    <row r="4338" spans="2:16" x14ac:dyDescent="0.25">
      <c r="B4338" s="123"/>
      <c r="C4338" s="123"/>
      <c r="D4338" s="123"/>
      <c r="F4338" s="123"/>
      <c r="I4338" s="123"/>
      <c r="J4338" s="123"/>
      <c r="K4338" s="124"/>
      <c r="L4338" s="110"/>
      <c r="M4338" s="110"/>
      <c r="N4338" s="110"/>
      <c r="O4338" s="145"/>
      <c r="P4338" s="110"/>
    </row>
    <row r="4339" spans="2:16" x14ac:dyDescent="0.25">
      <c r="B4339" s="123"/>
      <c r="C4339" s="123"/>
      <c r="D4339" s="123"/>
      <c r="F4339" s="123"/>
      <c r="I4339" s="123"/>
      <c r="J4339" s="123"/>
      <c r="K4339" s="124"/>
      <c r="L4339" s="110"/>
      <c r="M4339" s="110"/>
      <c r="N4339" s="110"/>
      <c r="O4339" s="145"/>
      <c r="P4339" s="110"/>
    </row>
    <row r="4340" spans="2:16" x14ac:dyDescent="0.25">
      <c r="B4340" s="123"/>
      <c r="C4340" s="123"/>
      <c r="D4340" s="123"/>
      <c r="F4340" s="123"/>
      <c r="I4340" s="123"/>
      <c r="J4340" s="123"/>
      <c r="K4340" s="124"/>
      <c r="L4340" s="110"/>
      <c r="M4340" s="110"/>
      <c r="N4340" s="110"/>
      <c r="O4340" s="145"/>
      <c r="P4340" s="110"/>
    </row>
    <row r="4341" spans="2:16" x14ac:dyDescent="0.25">
      <c r="B4341" s="123"/>
      <c r="C4341" s="123"/>
      <c r="D4341" s="123"/>
      <c r="F4341" s="123"/>
      <c r="I4341" s="123"/>
      <c r="J4341" s="123"/>
      <c r="K4341" s="124"/>
      <c r="L4341" s="110"/>
      <c r="M4341" s="110"/>
      <c r="N4341" s="110"/>
      <c r="O4341" s="145"/>
      <c r="P4341" s="110"/>
    </row>
    <row r="4342" spans="2:16" x14ac:dyDescent="0.25">
      <c r="B4342" s="123"/>
      <c r="C4342" s="123"/>
      <c r="D4342" s="123"/>
      <c r="F4342" s="123"/>
      <c r="I4342" s="123"/>
      <c r="J4342" s="123"/>
      <c r="K4342" s="124"/>
      <c r="L4342" s="110"/>
      <c r="M4342" s="110"/>
      <c r="N4342" s="110"/>
      <c r="O4342" s="145"/>
      <c r="P4342" s="110"/>
    </row>
    <row r="4343" spans="2:16" x14ac:dyDescent="0.25">
      <c r="B4343" s="123"/>
      <c r="C4343" s="123"/>
      <c r="D4343" s="123"/>
      <c r="F4343" s="123"/>
      <c r="I4343" s="123"/>
      <c r="J4343" s="123"/>
      <c r="K4343" s="124"/>
      <c r="L4343" s="110"/>
      <c r="M4343" s="110"/>
      <c r="N4343" s="110"/>
      <c r="O4343" s="145"/>
      <c r="P4343" s="110"/>
    </row>
    <row r="4344" spans="2:16" x14ac:dyDescent="0.25">
      <c r="B4344" s="123"/>
      <c r="C4344" s="123"/>
      <c r="D4344" s="123"/>
      <c r="F4344" s="123"/>
      <c r="I4344" s="123"/>
      <c r="J4344" s="123"/>
      <c r="K4344" s="124"/>
      <c r="L4344" s="110"/>
      <c r="M4344" s="110"/>
      <c r="N4344" s="110"/>
      <c r="O4344" s="145"/>
      <c r="P4344" s="110"/>
    </row>
    <row r="4345" spans="2:16" x14ac:dyDescent="0.25">
      <c r="B4345" s="123"/>
      <c r="C4345" s="123"/>
      <c r="D4345" s="123"/>
      <c r="F4345" s="123"/>
      <c r="I4345" s="123"/>
      <c r="J4345" s="123"/>
      <c r="K4345" s="124"/>
      <c r="L4345" s="110"/>
      <c r="M4345" s="110"/>
      <c r="N4345" s="110"/>
      <c r="O4345" s="145"/>
      <c r="P4345" s="110"/>
    </row>
    <row r="4346" spans="2:16" x14ac:dyDescent="0.25">
      <c r="B4346" s="123"/>
      <c r="C4346" s="123"/>
      <c r="D4346" s="123"/>
      <c r="F4346" s="123"/>
      <c r="I4346" s="123"/>
      <c r="J4346" s="123"/>
      <c r="K4346" s="124"/>
      <c r="L4346" s="110"/>
      <c r="M4346" s="110"/>
      <c r="N4346" s="110"/>
      <c r="O4346" s="145"/>
      <c r="P4346" s="110"/>
    </row>
    <row r="4347" spans="2:16" x14ac:dyDescent="0.25">
      <c r="B4347" s="123"/>
      <c r="C4347" s="123"/>
      <c r="D4347" s="123"/>
      <c r="F4347" s="123"/>
      <c r="I4347" s="123"/>
      <c r="J4347" s="123"/>
      <c r="K4347" s="124"/>
      <c r="L4347" s="110"/>
      <c r="M4347" s="110"/>
      <c r="N4347" s="110"/>
      <c r="O4347" s="145"/>
      <c r="P4347" s="110"/>
    </row>
    <row r="4348" spans="2:16" x14ac:dyDescent="0.25">
      <c r="B4348" s="123"/>
      <c r="C4348" s="123"/>
      <c r="D4348" s="123"/>
      <c r="F4348" s="123"/>
      <c r="I4348" s="123"/>
      <c r="J4348" s="123"/>
      <c r="K4348" s="124"/>
      <c r="L4348" s="110"/>
      <c r="M4348" s="110"/>
      <c r="N4348" s="110"/>
      <c r="O4348" s="145"/>
      <c r="P4348" s="110"/>
    </row>
    <row r="4349" spans="2:16" x14ac:dyDescent="0.25">
      <c r="B4349" s="123"/>
      <c r="C4349" s="123"/>
      <c r="D4349" s="123"/>
      <c r="F4349" s="123"/>
      <c r="I4349" s="123"/>
      <c r="J4349" s="123"/>
      <c r="K4349" s="124"/>
      <c r="L4349" s="110"/>
      <c r="M4349" s="110"/>
      <c r="N4349" s="110"/>
      <c r="O4349" s="145"/>
      <c r="P4349" s="110"/>
    </row>
    <row r="4350" spans="2:16" x14ac:dyDescent="0.25">
      <c r="B4350" s="123"/>
      <c r="C4350" s="123"/>
      <c r="D4350" s="123"/>
      <c r="F4350" s="123"/>
      <c r="I4350" s="123"/>
      <c r="J4350" s="123"/>
      <c r="K4350" s="124"/>
      <c r="L4350" s="110"/>
      <c r="M4350" s="110"/>
      <c r="N4350" s="110"/>
      <c r="O4350" s="145"/>
      <c r="P4350" s="110"/>
    </row>
    <row r="4351" spans="2:16" x14ac:dyDescent="0.25">
      <c r="B4351" s="123"/>
      <c r="C4351" s="123"/>
      <c r="D4351" s="123"/>
      <c r="F4351" s="123"/>
      <c r="I4351" s="123"/>
      <c r="J4351" s="123"/>
      <c r="K4351" s="124"/>
      <c r="L4351" s="110"/>
      <c r="M4351" s="110"/>
      <c r="N4351" s="110"/>
      <c r="O4351" s="145"/>
      <c r="P4351" s="110"/>
    </row>
    <row r="4352" spans="2:16" x14ac:dyDescent="0.25">
      <c r="B4352" s="123"/>
      <c r="C4352" s="123"/>
      <c r="D4352" s="123"/>
      <c r="F4352" s="123"/>
      <c r="I4352" s="123"/>
      <c r="J4352" s="123"/>
      <c r="K4352" s="124"/>
      <c r="L4352" s="110"/>
      <c r="M4352" s="110"/>
      <c r="N4352" s="110"/>
      <c r="O4352" s="145"/>
      <c r="P4352" s="110"/>
    </row>
    <row r="4353" spans="2:16" x14ac:dyDescent="0.25">
      <c r="B4353" s="123"/>
      <c r="C4353" s="123"/>
      <c r="D4353" s="123"/>
      <c r="F4353" s="123"/>
      <c r="I4353" s="123"/>
      <c r="J4353" s="123"/>
      <c r="K4353" s="124"/>
      <c r="L4353" s="110"/>
      <c r="M4353" s="110"/>
      <c r="N4353" s="110"/>
      <c r="O4353" s="145"/>
      <c r="P4353" s="110"/>
    </row>
    <row r="4354" spans="2:16" x14ac:dyDescent="0.25">
      <c r="B4354" s="123"/>
      <c r="C4354" s="123"/>
      <c r="D4354" s="123"/>
      <c r="F4354" s="123"/>
      <c r="I4354" s="123"/>
      <c r="J4354" s="123"/>
      <c r="K4354" s="124"/>
      <c r="L4354" s="110"/>
      <c r="M4354" s="110"/>
      <c r="N4354" s="110"/>
      <c r="O4354" s="145"/>
      <c r="P4354" s="110"/>
    </row>
    <row r="4355" spans="2:16" x14ac:dyDescent="0.25">
      <c r="B4355" s="123"/>
      <c r="C4355" s="123"/>
      <c r="D4355" s="123"/>
      <c r="F4355" s="123"/>
      <c r="I4355" s="123"/>
      <c r="J4355" s="123"/>
      <c r="K4355" s="124"/>
      <c r="L4355" s="110"/>
      <c r="M4355" s="110"/>
      <c r="N4355" s="110"/>
      <c r="O4355" s="145"/>
      <c r="P4355" s="110"/>
    </row>
    <row r="4356" spans="2:16" x14ac:dyDescent="0.25">
      <c r="B4356" s="123"/>
      <c r="C4356" s="123"/>
      <c r="D4356" s="123"/>
      <c r="F4356" s="123"/>
      <c r="I4356" s="123"/>
      <c r="J4356" s="123"/>
      <c r="K4356" s="124"/>
      <c r="L4356" s="110"/>
      <c r="M4356" s="110"/>
      <c r="N4356" s="110"/>
      <c r="O4356" s="145"/>
      <c r="P4356" s="110"/>
    </row>
    <row r="4357" spans="2:16" x14ac:dyDescent="0.25">
      <c r="B4357" s="123"/>
      <c r="C4357" s="123"/>
      <c r="D4357" s="123"/>
      <c r="F4357" s="123"/>
      <c r="I4357" s="123"/>
      <c r="J4357" s="123"/>
      <c r="K4357" s="124"/>
      <c r="L4357" s="110"/>
      <c r="M4357" s="110"/>
      <c r="N4357" s="110"/>
      <c r="O4357" s="145"/>
      <c r="P4357" s="110"/>
    </row>
    <row r="4358" spans="2:16" x14ac:dyDescent="0.25">
      <c r="B4358" s="123"/>
      <c r="C4358" s="123"/>
      <c r="D4358" s="123"/>
      <c r="F4358" s="123"/>
      <c r="I4358" s="123"/>
      <c r="J4358" s="123"/>
      <c r="K4358" s="124"/>
      <c r="L4358" s="110"/>
      <c r="M4358" s="110"/>
      <c r="N4358" s="110"/>
      <c r="O4358" s="145"/>
      <c r="P4358" s="110"/>
    </row>
    <row r="4359" spans="2:16" x14ac:dyDescent="0.25">
      <c r="B4359" s="123"/>
      <c r="C4359" s="123"/>
      <c r="D4359" s="123"/>
      <c r="F4359" s="123"/>
      <c r="I4359" s="123"/>
      <c r="J4359" s="123"/>
      <c r="K4359" s="124"/>
      <c r="L4359" s="110"/>
      <c r="M4359" s="110"/>
      <c r="N4359" s="110"/>
      <c r="O4359" s="145"/>
      <c r="P4359" s="110"/>
    </row>
    <row r="4360" spans="2:16" x14ac:dyDescent="0.25">
      <c r="B4360" s="123"/>
      <c r="C4360" s="123"/>
      <c r="D4360" s="123"/>
      <c r="F4360" s="123"/>
      <c r="I4360" s="123"/>
      <c r="J4360" s="123"/>
      <c r="K4360" s="124"/>
      <c r="L4360" s="110"/>
      <c r="M4360" s="110"/>
      <c r="N4360" s="110"/>
      <c r="O4360" s="145"/>
      <c r="P4360" s="110"/>
    </row>
    <row r="4361" spans="2:16" x14ac:dyDescent="0.25">
      <c r="B4361" s="123"/>
      <c r="C4361" s="123"/>
      <c r="D4361" s="123"/>
      <c r="F4361" s="123"/>
      <c r="I4361" s="123"/>
      <c r="J4361" s="123"/>
      <c r="K4361" s="124"/>
      <c r="L4361" s="110"/>
      <c r="M4361" s="110"/>
      <c r="N4361" s="110"/>
      <c r="O4361" s="145"/>
      <c r="P4361" s="110"/>
    </row>
    <row r="4362" spans="2:16" x14ac:dyDescent="0.25">
      <c r="B4362" s="123"/>
      <c r="C4362" s="123"/>
      <c r="D4362" s="123"/>
      <c r="F4362" s="123"/>
      <c r="I4362" s="123"/>
      <c r="J4362" s="123"/>
      <c r="K4362" s="124"/>
      <c r="L4362" s="110"/>
      <c r="M4362" s="110"/>
      <c r="N4362" s="110"/>
      <c r="O4362" s="145"/>
      <c r="P4362" s="110"/>
    </row>
    <row r="4363" spans="2:16" x14ac:dyDescent="0.25">
      <c r="B4363" s="123"/>
      <c r="C4363" s="123"/>
      <c r="D4363" s="123"/>
      <c r="F4363" s="123"/>
      <c r="I4363" s="123"/>
      <c r="J4363" s="123"/>
      <c r="K4363" s="124"/>
      <c r="L4363" s="110"/>
      <c r="M4363" s="110"/>
      <c r="N4363" s="110"/>
      <c r="O4363" s="145"/>
      <c r="P4363" s="110"/>
    </row>
    <row r="4364" spans="2:16" x14ac:dyDescent="0.25">
      <c r="B4364" s="123"/>
      <c r="C4364" s="123"/>
      <c r="D4364" s="123"/>
      <c r="F4364" s="123"/>
      <c r="I4364" s="123"/>
      <c r="J4364" s="123"/>
      <c r="K4364" s="124"/>
      <c r="L4364" s="110"/>
      <c r="M4364" s="110"/>
      <c r="N4364" s="110"/>
      <c r="O4364" s="145"/>
      <c r="P4364" s="110"/>
    </row>
    <row r="4365" spans="2:16" x14ac:dyDescent="0.25">
      <c r="B4365" s="123"/>
      <c r="C4365" s="123"/>
      <c r="D4365" s="123"/>
      <c r="F4365" s="123"/>
      <c r="I4365" s="123"/>
      <c r="J4365" s="123"/>
      <c r="K4365" s="124"/>
      <c r="L4365" s="110"/>
      <c r="M4365" s="110"/>
      <c r="N4365" s="110"/>
      <c r="O4365" s="145"/>
      <c r="P4365" s="110"/>
    </row>
    <row r="4366" spans="2:16" x14ac:dyDescent="0.25">
      <c r="B4366" s="123"/>
      <c r="C4366" s="123"/>
      <c r="D4366" s="123"/>
      <c r="F4366" s="123"/>
      <c r="I4366" s="123"/>
      <c r="J4366" s="123"/>
      <c r="K4366" s="124"/>
      <c r="L4366" s="110"/>
      <c r="M4366" s="110"/>
      <c r="N4366" s="110"/>
      <c r="O4366" s="145"/>
      <c r="P4366" s="110"/>
    </row>
    <row r="4367" spans="2:16" x14ac:dyDescent="0.25">
      <c r="B4367" s="123"/>
      <c r="C4367" s="123"/>
      <c r="D4367" s="123"/>
      <c r="F4367" s="123"/>
      <c r="I4367" s="123"/>
      <c r="J4367" s="123"/>
      <c r="K4367" s="124"/>
      <c r="L4367" s="110"/>
      <c r="M4367" s="110"/>
      <c r="N4367" s="110"/>
      <c r="O4367" s="145"/>
      <c r="P4367" s="110"/>
    </row>
    <row r="4368" spans="2:16" x14ac:dyDescent="0.25">
      <c r="B4368" s="123"/>
      <c r="C4368" s="123"/>
      <c r="D4368" s="123"/>
      <c r="F4368" s="123"/>
      <c r="I4368" s="123"/>
      <c r="J4368" s="123"/>
      <c r="K4368" s="124"/>
      <c r="L4368" s="110"/>
      <c r="M4368" s="110"/>
      <c r="N4368" s="110"/>
      <c r="O4368" s="145"/>
      <c r="P4368" s="110"/>
    </row>
    <row r="4369" spans="2:16" x14ac:dyDescent="0.25">
      <c r="B4369" s="123"/>
      <c r="C4369" s="123"/>
      <c r="D4369" s="123"/>
      <c r="F4369" s="123"/>
      <c r="I4369" s="123"/>
      <c r="J4369" s="123"/>
      <c r="K4369" s="124"/>
      <c r="L4369" s="110"/>
      <c r="M4369" s="110"/>
      <c r="N4369" s="110"/>
      <c r="O4369" s="145"/>
      <c r="P4369" s="110"/>
    </row>
    <row r="4370" spans="2:16" x14ac:dyDescent="0.25">
      <c r="B4370" s="123"/>
      <c r="C4370" s="123"/>
      <c r="D4370" s="123"/>
      <c r="F4370" s="123"/>
      <c r="I4370" s="123"/>
      <c r="J4370" s="123"/>
      <c r="K4370" s="124"/>
      <c r="L4370" s="110"/>
      <c r="M4370" s="110"/>
      <c r="N4370" s="110"/>
      <c r="O4370" s="145"/>
      <c r="P4370" s="110"/>
    </row>
    <row r="4371" spans="2:16" x14ac:dyDescent="0.25">
      <c r="B4371" s="123"/>
      <c r="C4371" s="123"/>
      <c r="D4371" s="123"/>
      <c r="F4371" s="123"/>
      <c r="I4371" s="123"/>
      <c r="J4371" s="123"/>
      <c r="K4371" s="124"/>
      <c r="L4371" s="110"/>
      <c r="M4371" s="110"/>
      <c r="N4371" s="110"/>
      <c r="O4371" s="145"/>
      <c r="P4371" s="110"/>
    </row>
    <row r="4372" spans="2:16" x14ac:dyDescent="0.25">
      <c r="B4372" s="123"/>
      <c r="C4372" s="123"/>
      <c r="D4372" s="123"/>
      <c r="F4372" s="123"/>
      <c r="I4372" s="123"/>
      <c r="J4372" s="123"/>
      <c r="K4372" s="124"/>
      <c r="L4372" s="110"/>
      <c r="M4372" s="110"/>
      <c r="N4372" s="110"/>
      <c r="O4372" s="145"/>
      <c r="P4372" s="110"/>
    </row>
    <row r="4373" spans="2:16" x14ac:dyDescent="0.25">
      <c r="B4373" s="123"/>
      <c r="C4373" s="123"/>
      <c r="D4373" s="123"/>
      <c r="F4373" s="123"/>
      <c r="I4373" s="123"/>
      <c r="J4373" s="123"/>
      <c r="K4373" s="124"/>
      <c r="L4373" s="110"/>
      <c r="M4373" s="110"/>
      <c r="N4373" s="110"/>
      <c r="O4373" s="145"/>
      <c r="P4373" s="110"/>
    </row>
    <row r="4374" spans="2:16" x14ac:dyDescent="0.25">
      <c r="B4374" s="123"/>
      <c r="C4374" s="123"/>
      <c r="D4374" s="123"/>
      <c r="F4374" s="123"/>
      <c r="I4374" s="123"/>
      <c r="J4374" s="123"/>
      <c r="K4374" s="124"/>
      <c r="L4374" s="110"/>
      <c r="M4374" s="110"/>
      <c r="N4374" s="110"/>
      <c r="O4374" s="145"/>
      <c r="P4374" s="110"/>
    </row>
    <row r="4375" spans="2:16" x14ac:dyDescent="0.25">
      <c r="B4375" s="123"/>
      <c r="C4375" s="123"/>
      <c r="D4375" s="123"/>
      <c r="F4375" s="123"/>
      <c r="I4375" s="123"/>
      <c r="J4375" s="123"/>
      <c r="K4375" s="124"/>
      <c r="L4375" s="110"/>
      <c r="M4375" s="110"/>
      <c r="N4375" s="110"/>
      <c r="O4375" s="145"/>
      <c r="P4375" s="110"/>
    </row>
    <row r="4376" spans="2:16" x14ac:dyDescent="0.25">
      <c r="B4376" s="123"/>
      <c r="C4376" s="123"/>
      <c r="D4376" s="123"/>
      <c r="F4376" s="123"/>
      <c r="I4376" s="123"/>
      <c r="J4376" s="123"/>
      <c r="K4376" s="124"/>
      <c r="L4376" s="110"/>
      <c r="M4376" s="110"/>
      <c r="N4376" s="110"/>
      <c r="O4376" s="145"/>
      <c r="P4376" s="110"/>
    </row>
    <row r="4377" spans="2:16" x14ac:dyDescent="0.25">
      <c r="B4377" s="123"/>
      <c r="C4377" s="123"/>
      <c r="D4377" s="123"/>
      <c r="F4377" s="123"/>
      <c r="I4377" s="123"/>
      <c r="J4377" s="123"/>
      <c r="K4377" s="124"/>
      <c r="L4377" s="110"/>
      <c r="M4377" s="110"/>
      <c r="N4377" s="110"/>
      <c r="O4377" s="145"/>
      <c r="P4377" s="110"/>
    </row>
    <row r="4378" spans="2:16" x14ac:dyDescent="0.25">
      <c r="B4378" s="123"/>
      <c r="C4378" s="123"/>
      <c r="D4378" s="123"/>
      <c r="F4378" s="123"/>
      <c r="I4378" s="123"/>
      <c r="J4378" s="123"/>
      <c r="K4378" s="124"/>
      <c r="L4378" s="110"/>
      <c r="M4378" s="110"/>
      <c r="N4378" s="110"/>
      <c r="O4378" s="145"/>
      <c r="P4378" s="110"/>
    </row>
    <row r="4379" spans="2:16" x14ac:dyDescent="0.25">
      <c r="B4379" s="123"/>
      <c r="C4379" s="123"/>
      <c r="D4379" s="123"/>
      <c r="F4379" s="123"/>
      <c r="I4379" s="123"/>
      <c r="J4379" s="123"/>
      <c r="K4379" s="124"/>
      <c r="L4379" s="110"/>
      <c r="M4379" s="110"/>
      <c r="N4379" s="110"/>
      <c r="O4379" s="145"/>
      <c r="P4379" s="110"/>
    </row>
    <row r="4380" spans="2:16" x14ac:dyDescent="0.25">
      <c r="B4380" s="123"/>
      <c r="C4380" s="123"/>
      <c r="D4380" s="123"/>
      <c r="F4380" s="123"/>
      <c r="I4380" s="123"/>
      <c r="J4380" s="123"/>
      <c r="K4380" s="124"/>
      <c r="L4380" s="110"/>
      <c r="M4380" s="110"/>
      <c r="N4380" s="110"/>
      <c r="O4380" s="145"/>
      <c r="P4380" s="110"/>
    </row>
    <row r="4381" spans="2:16" x14ac:dyDescent="0.25">
      <c r="B4381" s="123"/>
      <c r="C4381" s="123"/>
      <c r="D4381" s="123"/>
      <c r="F4381" s="123"/>
      <c r="I4381" s="123"/>
      <c r="J4381" s="123"/>
      <c r="K4381" s="124"/>
      <c r="L4381" s="110"/>
      <c r="M4381" s="110"/>
      <c r="N4381" s="110"/>
      <c r="O4381" s="145"/>
      <c r="P4381" s="110"/>
    </row>
    <row r="4382" spans="2:16" x14ac:dyDescent="0.25">
      <c r="B4382" s="123"/>
      <c r="C4382" s="123"/>
      <c r="D4382" s="123"/>
      <c r="F4382" s="123"/>
      <c r="I4382" s="123"/>
      <c r="J4382" s="123"/>
      <c r="K4382" s="124"/>
      <c r="L4382" s="110"/>
      <c r="M4382" s="110"/>
      <c r="N4382" s="110"/>
      <c r="O4382" s="145"/>
      <c r="P4382" s="110"/>
    </row>
    <row r="4383" spans="2:16" x14ac:dyDescent="0.25">
      <c r="B4383" s="123"/>
      <c r="C4383" s="123"/>
      <c r="D4383" s="123"/>
      <c r="F4383" s="123"/>
      <c r="I4383" s="123"/>
      <c r="J4383" s="123"/>
      <c r="K4383" s="124"/>
      <c r="L4383" s="110"/>
      <c r="M4383" s="110"/>
      <c r="N4383" s="110"/>
      <c r="O4383" s="145"/>
      <c r="P4383" s="110"/>
    </row>
    <row r="4384" spans="2:16" x14ac:dyDescent="0.25">
      <c r="B4384" s="123"/>
      <c r="C4384" s="123"/>
      <c r="D4384" s="123"/>
      <c r="F4384" s="123"/>
      <c r="I4384" s="123"/>
      <c r="J4384" s="123"/>
      <c r="K4384" s="124"/>
      <c r="L4384" s="110"/>
      <c r="M4384" s="110"/>
      <c r="N4384" s="110"/>
      <c r="O4384" s="145"/>
      <c r="P4384" s="110"/>
    </row>
    <row r="4385" spans="2:16" x14ac:dyDescent="0.25">
      <c r="B4385" s="123"/>
      <c r="C4385" s="123"/>
      <c r="D4385" s="123"/>
      <c r="F4385" s="123"/>
      <c r="I4385" s="123"/>
      <c r="J4385" s="123"/>
      <c r="K4385" s="124"/>
      <c r="L4385" s="110"/>
      <c r="M4385" s="110"/>
      <c r="N4385" s="110"/>
      <c r="O4385" s="145"/>
      <c r="P4385" s="110"/>
    </row>
    <row r="4386" spans="2:16" x14ac:dyDescent="0.25">
      <c r="B4386" s="123"/>
      <c r="C4386" s="123"/>
      <c r="D4386" s="123"/>
      <c r="F4386" s="123"/>
      <c r="I4386" s="123"/>
      <c r="J4386" s="123"/>
      <c r="K4386" s="124"/>
      <c r="L4386" s="110"/>
      <c r="M4386" s="110"/>
      <c r="N4386" s="110"/>
      <c r="O4386" s="145"/>
      <c r="P4386" s="110"/>
    </row>
    <row r="4387" spans="2:16" x14ac:dyDescent="0.25">
      <c r="B4387" s="123"/>
      <c r="C4387" s="123"/>
      <c r="D4387" s="123"/>
      <c r="F4387" s="123"/>
      <c r="I4387" s="123"/>
      <c r="J4387" s="123"/>
      <c r="K4387" s="124"/>
      <c r="L4387" s="110"/>
      <c r="M4387" s="110"/>
      <c r="N4387" s="110"/>
      <c r="O4387" s="145"/>
      <c r="P4387" s="110"/>
    </row>
    <row r="4388" spans="2:16" x14ac:dyDescent="0.25">
      <c r="B4388" s="123"/>
      <c r="C4388" s="123"/>
      <c r="D4388" s="123"/>
      <c r="F4388" s="123"/>
      <c r="I4388" s="123"/>
      <c r="J4388" s="123"/>
      <c r="K4388" s="124"/>
      <c r="L4388" s="110"/>
      <c r="M4388" s="110"/>
      <c r="N4388" s="110"/>
      <c r="O4388" s="145"/>
      <c r="P4388" s="110"/>
    </row>
    <row r="4389" spans="2:16" x14ac:dyDescent="0.25">
      <c r="B4389" s="123"/>
      <c r="C4389" s="123"/>
      <c r="D4389" s="123"/>
      <c r="F4389" s="123"/>
      <c r="I4389" s="123"/>
      <c r="J4389" s="123"/>
      <c r="K4389" s="124"/>
      <c r="L4389" s="110"/>
      <c r="M4389" s="110"/>
      <c r="N4389" s="110"/>
      <c r="O4389" s="145"/>
      <c r="P4389" s="110"/>
    </row>
    <row r="4390" spans="2:16" x14ac:dyDescent="0.25">
      <c r="B4390" s="123"/>
      <c r="C4390" s="123"/>
      <c r="D4390" s="123"/>
      <c r="F4390" s="123"/>
      <c r="I4390" s="123"/>
      <c r="J4390" s="123"/>
      <c r="K4390" s="124"/>
      <c r="L4390" s="110"/>
      <c r="M4390" s="110"/>
      <c r="N4390" s="110"/>
      <c r="O4390" s="145"/>
      <c r="P4390" s="110"/>
    </row>
    <row r="4391" spans="2:16" x14ac:dyDescent="0.25">
      <c r="B4391" s="123"/>
      <c r="C4391" s="123"/>
      <c r="D4391" s="123"/>
      <c r="F4391" s="123"/>
      <c r="I4391" s="123"/>
      <c r="J4391" s="123"/>
      <c r="K4391" s="124"/>
      <c r="L4391" s="110"/>
      <c r="M4391" s="110"/>
      <c r="N4391" s="110"/>
      <c r="O4391" s="145"/>
      <c r="P4391" s="110"/>
    </row>
    <row r="4392" spans="2:16" x14ac:dyDescent="0.25">
      <c r="B4392" s="123"/>
      <c r="C4392" s="123"/>
      <c r="D4392" s="123"/>
      <c r="F4392" s="123"/>
      <c r="I4392" s="123"/>
      <c r="J4392" s="123"/>
      <c r="K4392" s="124"/>
      <c r="L4392" s="110"/>
      <c r="M4392" s="110"/>
      <c r="N4392" s="110"/>
      <c r="O4392" s="145"/>
      <c r="P4392" s="110"/>
    </row>
    <row r="4393" spans="2:16" x14ac:dyDescent="0.25">
      <c r="B4393" s="123"/>
      <c r="C4393" s="123"/>
      <c r="D4393" s="123"/>
      <c r="F4393" s="123"/>
      <c r="I4393" s="123"/>
      <c r="J4393" s="123"/>
      <c r="K4393" s="124"/>
      <c r="L4393" s="110"/>
      <c r="M4393" s="110"/>
      <c r="N4393" s="110"/>
      <c r="O4393" s="145"/>
      <c r="P4393" s="110"/>
    </row>
    <row r="4394" spans="2:16" x14ac:dyDescent="0.25">
      <c r="B4394" s="123"/>
      <c r="C4394" s="123"/>
      <c r="D4394" s="123"/>
      <c r="F4394" s="123"/>
      <c r="I4394" s="123"/>
      <c r="J4394" s="123"/>
      <c r="K4394" s="124"/>
      <c r="L4394" s="110"/>
      <c r="M4394" s="110"/>
      <c r="N4394" s="110"/>
      <c r="O4394" s="145"/>
      <c r="P4394" s="110"/>
    </row>
    <row r="4395" spans="2:16" x14ac:dyDescent="0.25">
      <c r="B4395" s="123"/>
      <c r="C4395" s="123"/>
      <c r="D4395" s="123"/>
      <c r="F4395" s="123"/>
      <c r="I4395" s="123"/>
      <c r="J4395" s="123"/>
      <c r="K4395" s="124"/>
      <c r="L4395" s="110"/>
      <c r="M4395" s="110"/>
      <c r="N4395" s="110"/>
      <c r="O4395" s="145"/>
      <c r="P4395" s="110"/>
    </row>
    <row r="4396" spans="2:16" x14ac:dyDescent="0.25">
      <c r="B4396" s="123"/>
      <c r="C4396" s="123"/>
      <c r="D4396" s="123"/>
      <c r="F4396" s="123"/>
      <c r="I4396" s="123"/>
      <c r="J4396" s="123"/>
      <c r="K4396" s="124"/>
      <c r="L4396" s="110"/>
      <c r="M4396" s="110"/>
      <c r="N4396" s="110"/>
      <c r="O4396" s="145"/>
      <c r="P4396" s="110"/>
    </row>
    <row r="4397" spans="2:16" x14ac:dyDescent="0.25">
      <c r="B4397" s="123"/>
      <c r="C4397" s="123"/>
      <c r="D4397" s="123"/>
      <c r="F4397" s="123"/>
      <c r="I4397" s="123"/>
      <c r="J4397" s="123"/>
      <c r="K4397" s="124"/>
      <c r="L4397" s="110"/>
      <c r="M4397" s="110"/>
      <c r="N4397" s="110"/>
      <c r="O4397" s="145"/>
      <c r="P4397" s="110"/>
    </row>
    <row r="4398" spans="2:16" x14ac:dyDescent="0.25">
      <c r="B4398" s="123"/>
      <c r="C4398" s="123"/>
      <c r="D4398" s="123"/>
      <c r="F4398" s="123"/>
      <c r="I4398" s="123"/>
      <c r="J4398" s="123"/>
      <c r="K4398" s="124"/>
      <c r="L4398" s="110"/>
      <c r="M4398" s="110"/>
      <c r="N4398" s="110"/>
      <c r="O4398" s="145"/>
      <c r="P4398" s="110"/>
    </row>
    <row r="4399" spans="2:16" x14ac:dyDescent="0.25">
      <c r="B4399" s="123"/>
      <c r="C4399" s="123"/>
      <c r="D4399" s="123"/>
      <c r="F4399" s="123"/>
      <c r="I4399" s="123"/>
      <c r="J4399" s="123"/>
      <c r="K4399" s="124"/>
      <c r="L4399" s="110"/>
      <c r="M4399" s="110"/>
      <c r="N4399" s="110"/>
      <c r="O4399" s="145"/>
      <c r="P4399" s="110"/>
    </row>
    <row r="4400" spans="2:16" x14ac:dyDescent="0.25">
      <c r="B4400" s="123"/>
      <c r="C4400" s="123"/>
      <c r="D4400" s="123"/>
      <c r="F4400" s="123"/>
      <c r="I4400" s="123"/>
      <c r="J4400" s="123"/>
      <c r="K4400" s="124"/>
      <c r="L4400" s="110"/>
      <c r="M4400" s="110"/>
      <c r="N4400" s="110"/>
      <c r="O4400" s="145"/>
      <c r="P4400" s="110"/>
    </row>
    <row r="4401" spans="2:16" x14ac:dyDescent="0.25">
      <c r="B4401" s="123"/>
      <c r="C4401" s="123"/>
      <c r="D4401" s="123"/>
      <c r="F4401" s="123"/>
      <c r="I4401" s="123"/>
      <c r="J4401" s="123"/>
      <c r="K4401" s="124"/>
      <c r="L4401" s="110"/>
      <c r="M4401" s="110"/>
      <c r="N4401" s="110"/>
      <c r="O4401" s="145"/>
      <c r="P4401" s="110"/>
    </row>
    <row r="4402" spans="2:16" x14ac:dyDescent="0.25">
      <c r="B4402" s="123"/>
      <c r="C4402" s="123"/>
      <c r="D4402" s="123"/>
      <c r="F4402" s="123"/>
      <c r="I4402" s="123"/>
      <c r="J4402" s="123"/>
      <c r="K4402" s="124"/>
      <c r="L4402" s="110"/>
      <c r="M4402" s="110"/>
      <c r="N4402" s="110"/>
      <c r="O4402" s="145"/>
      <c r="P4402" s="110"/>
    </row>
    <row r="4403" spans="2:16" x14ac:dyDescent="0.25">
      <c r="B4403" s="123"/>
      <c r="C4403" s="123"/>
      <c r="D4403" s="123"/>
      <c r="F4403" s="123"/>
      <c r="I4403" s="123"/>
      <c r="J4403" s="123"/>
      <c r="K4403" s="124"/>
      <c r="L4403" s="110"/>
      <c r="M4403" s="110"/>
      <c r="N4403" s="110"/>
      <c r="O4403" s="145"/>
      <c r="P4403" s="110"/>
    </row>
    <row r="4404" spans="2:16" x14ac:dyDescent="0.25">
      <c r="B4404" s="123"/>
      <c r="C4404" s="123"/>
      <c r="D4404" s="123"/>
      <c r="F4404" s="123"/>
      <c r="I4404" s="123"/>
      <c r="J4404" s="123"/>
      <c r="K4404" s="124"/>
      <c r="L4404" s="110"/>
      <c r="M4404" s="110"/>
      <c r="N4404" s="110"/>
      <c r="O4404" s="145"/>
      <c r="P4404" s="110"/>
    </row>
    <row r="4405" spans="2:16" x14ac:dyDescent="0.25">
      <c r="B4405" s="123"/>
      <c r="C4405" s="123"/>
      <c r="D4405" s="123"/>
      <c r="F4405" s="123"/>
      <c r="I4405" s="123"/>
      <c r="J4405" s="123"/>
      <c r="K4405" s="124"/>
      <c r="L4405" s="110"/>
      <c r="M4405" s="110"/>
      <c r="N4405" s="110"/>
      <c r="O4405" s="145"/>
      <c r="P4405" s="110"/>
    </row>
    <row r="4406" spans="2:16" x14ac:dyDescent="0.25">
      <c r="B4406" s="123"/>
      <c r="C4406" s="123"/>
      <c r="D4406" s="123"/>
      <c r="F4406" s="123"/>
      <c r="I4406" s="123"/>
      <c r="J4406" s="123"/>
      <c r="K4406" s="124"/>
      <c r="L4406" s="110"/>
      <c r="M4406" s="110"/>
      <c r="N4406" s="110"/>
      <c r="O4406" s="145"/>
      <c r="P4406" s="110"/>
    </row>
    <row r="4407" spans="2:16" x14ac:dyDescent="0.25">
      <c r="B4407" s="123"/>
      <c r="C4407" s="123"/>
      <c r="D4407" s="123"/>
      <c r="F4407" s="123"/>
      <c r="I4407" s="123"/>
      <c r="J4407" s="123"/>
      <c r="K4407" s="124"/>
      <c r="L4407" s="110"/>
      <c r="M4407" s="110"/>
      <c r="N4407" s="110"/>
      <c r="O4407" s="145"/>
      <c r="P4407" s="110"/>
    </row>
    <row r="4408" spans="2:16" x14ac:dyDescent="0.25">
      <c r="B4408" s="123"/>
      <c r="C4408" s="123"/>
      <c r="D4408" s="123"/>
      <c r="F4408" s="123"/>
      <c r="I4408" s="123"/>
      <c r="J4408" s="123"/>
      <c r="K4408" s="124"/>
      <c r="L4408" s="110"/>
      <c r="M4408" s="110"/>
      <c r="N4408" s="110"/>
      <c r="O4408" s="145"/>
      <c r="P4408" s="110"/>
    </row>
    <row r="4409" spans="2:16" x14ac:dyDescent="0.25">
      <c r="B4409" s="123"/>
      <c r="C4409" s="123"/>
      <c r="D4409" s="123"/>
      <c r="F4409" s="123"/>
      <c r="I4409" s="123"/>
      <c r="J4409" s="123"/>
      <c r="K4409" s="124"/>
      <c r="L4409" s="110"/>
      <c r="M4409" s="110"/>
      <c r="N4409" s="110"/>
      <c r="O4409" s="145"/>
      <c r="P4409" s="110"/>
    </row>
    <row r="4410" spans="2:16" x14ac:dyDescent="0.25">
      <c r="B4410" s="123"/>
      <c r="C4410" s="123"/>
      <c r="D4410" s="123"/>
      <c r="F4410" s="123"/>
      <c r="I4410" s="123"/>
      <c r="J4410" s="123"/>
      <c r="K4410" s="124"/>
      <c r="L4410" s="110"/>
      <c r="M4410" s="110"/>
      <c r="N4410" s="110"/>
      <c r="O4410" s="145"/>
      <c r="P4410" s="110"/>
    </row>
    <row r="4411" spans="2:16" x14ac:dyDescent="0.25">
      <c r="B4411" s="123"/>
      <c r="C4411" s="123"/>
      <c r="D4411" s="123"/>
      <c r="F4411" s="123"/>
      <c r="I4411" s="123"/>
      <c r="J4411" s="123"/>
      <c r="K4411" s="124"/>
      <c r="L4411" s="110"/>
      <c r="M4411" s="110"/>
      <c r="N4411" s="110"/>
      <c r="O4411" s="145"/>
      <c r="P4411" s="110"/>
    </row>
    <row r="4412" spans="2:16" x14ac:dyDescent="0.25">
      <c r="B4412" s="123"/>
      <c r="C4412" s="123"/>
      <c r="D4412" s="123"/>
      <c r="F4412" s="123"/>
      <c r="I4412" s="123"/>
      <c r="J4412" s="123"/>
      <c r="K4412" s="124"/>
      <c r="L4412" s="110"/>
      <c r="M4412" s="110"/>
      <c r="N4412" s="110"/>
      <c r="O4412" s="145"/>
      <c r="P4412" s="110"/>
    </row>
    <row r="4413" spans="2:16" x14ac:dyDescent="0.25">
      <c r="B4413" s="123"/>
      <c r="C4413" s="123"/>
      <c r="D4413" s="123"/>
      <c r="F4413" s="123"/>
      <c r="I4413" s="123"/>
      <c r="J4413" s="123"/>
      <c r="K4413" s="124"/>
      <c r="L4413" s="110"/>
      <c r="M4413" s="110"/>
      <c r="N4413" s="110"/>
      <c r="O4413" s="145"/>
      <c r="P4413" s="110"/>
    </row>
    <row r="4414" spans="2:16" x14ac:dyDescent="0.25">
      <c r="B4414" s="123"/>
      <c r="C4414" s="123"/>
      <c r="D4414" s="123"/>
      <c r="F4414" s="123"/>
      <c r="I4414" s="123"/>
      <c r="J4414" s="123"/>
      <c r="K4414" s="124"/>
      <c r="L4414" s="110"/>
      <c r="M4414" s="110"/>
      <c r="N4414" s="110"/>
      <c r="O4414" s="145"/>
      <c r="P4414" s="110"/>
    </row>
    <row r="4415" spans="2:16" x14ac:dyDescent="0.25">
      <c r="B4415" s="123"/>
      <c r="C4415" s="123"/>
      <c r="D4415" s="123"/>
      <c r="F4415" s="123"/>
      <c r="I4415" s="123"/>
      <c r="J4415" s="123"/>
      <c r="K4415" s="124"/>
      <c r="L4415" s="110"/>
      <c r="M4415" s="110"/>
      <c r="N4415" s="110"/>
      <c r="O4415" s="145"/>
      <c r="P4415" s="110"/>
    </row>
    <row r="4416" spans="2:16" x14ac:dyDescent="0.25">
      <c r="B4416" s="123"/>
      <c r="C4416" s="123"/>
      <c r="D4416" s="123"/>
      <c r="F4416" s="123"/>
      <c r="I4416" s="123"/>
      <c r="J4416" s="123"/>
      <c r="K4416" s="124"/>
      <c r="L4416" s="110"/>
      <c r="M4416" s="110"/>
      <c r="N4416" s="110"/>
      <c r="O4416" s="145"/>
      <c r="P4416" s="110"/>
    </row>
    <row r="4417" spans="2:16" x14ac:dyDescent="0.25">
      <c r="B4417" s="123"/>
      <c r="C4417" s="123"/>
      <c r="D4417" s="123"/>
      <c r="F4417" s="123"/>
      <c r="I4417" s="123"/>
      <c r="J4417" s="123"/>
      <c r="K4417" s="124"/>
      <c r="L4417" s="110"/>
      <c r="M4417" s="110"/>
      <c r="N4417" s="110"/>
      <c r="O4417" s="145"/>
      <c r="P4417" s="110"/>
    </row>
    <row r="4418" spans="2:16" x14ac:dyDescent="0.25">
      <c r="B4418" s="123"/>
      <c r="C4418" s="123"/>
      <c r="D4418" s="123"/>
      <c r="F4418" s="123"/>
      <c r="I4418" s="123"/>
      <c r="J4418" s="123"/>
      <c r="K4418" s="124"/>
      <c r="L4418" s="110"/>
      <c r="M4418" s="110"/>
      <c r="N4418" s="110"/>
      <c r="O4418" s="145"/>
      <c r="P4418" s="110"/>
    </row>
    <row r="4419" spans="2:16" x14ac:dyDescent="0.25">
      <c r="B4419" s="123"/>
      <c r="C4419" s="123"/>
      <c r="D4419" s="123"/>
      <c r="F4419" s="123"/>
      <c r="I4419" s="123"/>
      <c r="J4419" s="123"/>
      <c r="K4419" s="124"/>
      <c r="L4419" s="110"/>
      <c r="M4419" s="110"/>
      <c r="N4419" s="110"/>
      <c r="O4419" s="145"/>
      <c r="P4419" s="110"/>
    </row>
    <row r="4420" spans="2:16" x14ac:dyDescent="0.25">
      <c r="B4420" s="123"/>
      <c r="C4420" s="123"/>
      <c r="D4420" s="123"/>
      <c r="F4420" s="123"/>
      <c r="I4420" s="123"/>
      <c r="J4420" s="123"/>
      <c r="K4420" s="124"/>
      <c r="L4420" s="110"/>
      <c r="M4420" s="110"/>
      <c r="N4420" s="110"/>
      <c r="O4420" s="145"/>
      <c r="P4420" s="110"/>
    </row>
    <row r="4421" spans="2:16" x14ac:dyDescent="0.25">
      <c r="B4421" s="123"/>
      <c r="C4421" s="123"/>
      <c r="D4421" s="123"/>
      <c r="F4421" s="123"/>
      <c r="I4421" s="123"/>
      <c r="J4421" s="123"/>
      <c r="K4421" s="124"/>
      <c r="L4421" s="110"/>
      <c r="M4421" s="110"/>
      <c r="N4421" s="110"/>
      <c r="O4421" s="145"/>
      <c r="P4421" s="110"/>
    </row>
    <row r="4422" spans="2:16" x14ac:dyDescent="0.25">
      <c r="B4422" s="123"/>
      <c r="C4422" s="123"/>
      <c r="D4422" s="123"/>
      <c r="F4422" s="123"/>
      <c r="I4422" s="123"/>
      <c r="J4422" s="123"/>
      <c r="K4422" s="124"/>
      <c r="L4422" s="110"/>
      <c r="M4422" s="110"/>
      <c r="N4422" s="110"/>
      <c r="O4422" s="145"/>
      <c r="P4422" s="110"/>
    </row>
    <row r="4423" spans="2:16" x14ac:dyDescent="0.25">
      <c r="B4423" s="123"/>
      <c r="C4423" s="123"/>
      <c r="D4423" s="123"/>
      <c r="F4423" s="123"/>
      <c r="I4423" s="123"/>
      <c r="J4423" s="123"/>
      <c r="K4423" s="124"/>
      <c r="L4423" s="110"/>
      <c r="M4423" s="110"/>
      <c r="N4423" s="110"/>
      <c r="O4423" s="145"/>
      <c r="P4423" s="110"/>
    </row>
    <row r="4424" spans="2:16" x14ac:dyDescent="0.25">
      <c r="B4424" s="123"/>
      <c r="C4424" s="123"/>
      <c r="D4424" s="123"/>
      <c r="F4424" s="123"/>
      <c r="I4424" s="123"/>
      <c r="J4424" s="123"/>
      <c r="K4424" s="124"/>
      <c r="L4424" s="110"/>
      <c r="M4424" s="110"/>
      <c r="N4424" s="110"/>
      <c r="O4424" s="145"/>
      <c r="P4424" s="110"/>
    </row>
    <row r="4425" spans="2:16" x14ac:dyDescent="0.25">
      <c r="B4425" s="123"/>
      <c r="C4425" s="123"/>
      <c r="D4425" s="123"/>
      <c r="F4425" s="123"/>
      <c r="I4425" s="123"/>
      <c r="J4425" s="123"/>
      <c r="K4425" s="124"/>
      <c r="L4425" s="110"/>
      <c r="M4425" s="110"/>
      <c r="N4425" s="110"/>
      <c r="O4425" s="145"/>
      <c r="P4425" s="110"/>
    </row>
    <row r="4426" spans="2:16" x14ac:dyDescent="0.25">
      <c r="B4426" s="123"/>
      <c r="C4426" s="123"/>
      <c r="D4426" s="123"/>
      <c r="F4426" s="123"/>
      <c r="I4426" s="123"/>
      <c r="J4426" s="123"/>
      <c r="K4426" s="124"/>
      <c r="L4426" s="110"/>
      <c r="M4426" s="110"/>
      <c r="N4426" s="110"/>
      <c r="O4426" s="145"/>
      <c r="P4426" s="110"/>
    </row>
    <row r="4427" spans="2:16" x14ac:dyDescent="0.25">
      <c r="B4427" s="123"/>
      <c r="C4427" s="123"/>
      <c r="D4427" s="123"/>
      <c r="F4427" s="123"/>
      <c r="I4427" s="123"/>
      <c r="J4427" s="123"/>
      <c r="K4427" s="124"/>
      <c r="L4427" s="110"/>
      <c r="M4427" s="110"/>
      <c r="N4427" s="110"/>
      <c r="O4427" s="145"/>
      <c r="P4427" s="110"/>
    </row>
    <row r="4428" spans="2:16" x14ac:dyDescent="0.25">
      <c r="B4428" s="123"/>
      <c r="C4428" s="123"/>
      <c r="D4428" s="123"/>
      <c r="F4428" s="123"/>
      <c r="I4428" s="123"/>
      <c r="J4428" s="123"/>
      <c r="K4428" s="124"/>
      <c r="L4428" s="110"/>
      <c r="M4428" s="110"/>
      <c r="N4428" s="110"/>
      <c r="O4428" s="145"/>
      <c r="P4428" s="110"/>
    </row>
    <row r="4429" spans="2:16" x14ac:dyDescent="0.25">
      <c r="B4429" s="123"/>
      <c r="C4429" s="123"/>
      <c r="D4429" s="123"/>
      <c r="F4429" s="123"/>
      <c r="I4429" s="123"/>
      <c r="J4429" s="123"/>
      <c r="K4429" s="124"/>
      <c r="L4429" s="110"/>
      <c r="M4429" s="110"/>
      <c r="N4429" s="110"/>
      <c r="O4429" s="145"/>
      <c r="P4429" s="110"/>
    </row>
    <row r="4430" spans="2:16" x14ac:dyDescent="0.25">
      <c r="B4430" s="123"/>
      <c r="C4430" s="123"/>
      <c r="D4430" s="123"/>
      <c r="F4430" s="123"/>
      <c r="I4430" s="123"/>
      <c r="J4430" s="123"/>
      <c r="K4430" s="124"/>
      <c r="L4430" s="110"/>
      <c r="M4430" s="110"/>
      <c r="N4430" s="110"/>
      <c r="O4430" s="145"/>
      <c r="P4430" s="110"/>
    </row>
    <row r="4431" spans="2:16" x14ac:dyDescent="0.25">
      <c r="B4431" s="123"/>
      <c r="C4431" s="123"/>
      <c r="D4431" s="123"/>
      <c r="F4431" s="123"/>
      <c r="I4431" s="123"/>
      <c r="J4431" s="123"/>
      <c r="K4431" s="124"/>
      <c r="L4431" s="110"/>
      <c r="M4431" s="110"/>
      <c r="N4431" s="110"/>
      <c r="O4431" s="145"/>
      <c r="P4431" s="110"/>
    </row>
    <row r="4432" spans="2:16" x14ac:dyDescent="0.25">
      <c r="B4432" s="123"/>
      <c r="C4432" s="123"/>
      <c r="D4432" s="123"/>
      <c r="F4432" s="123"/>
      <c r="I4432" s="123"/>
      <c r="J4432" s="123"/>
      <c r="K4432" s="124"/>
      <c r="L4432" s="110"/>
      <c r="M4432" s="110"/>
      <c r="N4432" s="110"/>
      <c r="O4432" s="145"/>
      <c r="P4432" s="110"/>
    </row>
    <row r="4433" spans="2:16" x14ac:dyDescent="0.25">
      <c r="B4433" s="123"/>
      <c r="C4433" s="123"/>
      <c r="D4433" s="123"/>
      <c r="F4433" s="123"/>
      <c r="I4433" s="123"/>
      <c r="J4433" s="123"/>
      <c r="K4433" s="124"/>
      <c r="L4433" s="110"/>
      <c r="M4433" s="110"/>
      <c r="N4433" s="110"/>
      <c r="O4433" s="145"/>
      <c r="P4433" s="110"/>
    </row>
    <row r="4434" spans="2:16" x14ac:dyDescent="0.25">
      <c r="B4434" s="123"/>
      <c r="C4434" s="123"/>
      <c r="D4434" s="123"/>
      <c r="F4434" s="123"/>
      <c r="I4434" s="123"/>
      <c r="J4434" s="123"/>
      <c r="K4434" s="124"/>
      <c r="L4434" s="110"/>
      <c r="M4434" s="110"/>
      <c r="N4434" s="110"/>
      <c r="O4434" s="145"/>
      <c r="P4434" s="110"/>
    </row>
    <row r="4435" spans="2:16" x14ac:dyDescent="0.25">
      <c r="B4435" s="123"/>
      <c r="C4435" s="123"/>
      <c r="D4435" s="123"/>
      <c r="F4435" s="123"/>
      <c r="I4435" s="123"/>
      <c r="J4435" s="123"/>
      <c r="K4435" s="124"/>
      <c r="L4435" s="110"/>
      <c r="M4435" s="110"/>
      <c r="N4435" s="110"/>
      <c r="O4435" s="145"/>
      <c r="P4435" s="110"/>
    </row>
    <row r="4436" spans="2:16" x14ac:dyDescent="0.25">
      <c r="B4436" s="123"/>
      <c r="C4436" s="123"/>
      <c r="D4436" s="123"/>
      <c r="F4436" s="123"/>
      <c r="I4436" s="123"/>
      <c r="J4436" s="123"/>
      <c r="K4436" s="124"/>
      <c r="L4436" s="110"/>
      <c r="M4436" s="110"/>
      <c r="N4436" s="110"/>
      <c r="O4436" s="145"/>
      <c r="P4436" s="110"/>
    </row>
    <row r="4437" spans="2:16" x14ac:dyDescent="0.25">
      <c r="B4437" s="123"/>
      <c r="C4437" s="123"/>
      <c r="D4437" s="123"/>
      <c r="F4437" s="123"/>
      <c r="I4437" s="123"/>
      <c r="J4437" s="123"/>
      <c r="K4437" s="124"/>
      <c r="L4437" s="110"/>
      <c r="M4437" s="110"/>
      <c r="N4437" s="110"/>
      <c r="O4437" s="145"/>
      <c r="P4437" s="110"/>
    </row>
    <row r="4438" spans="2:16" x14ac:dyDescent="0.25">
      <c r="B4438" s="123"/>
      <c r="C4438" s="123"/>
      <c r="D4438" s="123"/>
      <c r="F4438" s="123"/>
      <c r="I4438" s="123"/>
      <c r="J4438" s="123"/>
      <c r="K4438" s="124"/>
      <c r="L4438" s="110"/>
      <c r="M4438" s="110"/>
      <c r="N4438" s="110"/>
      <c r="O4438" s="145"/>
      <c r="P4438" s="110"/>
    </row>
    <row r="4439" spans="2:16" x14ac:dyDescent="0.25">
      <c r="B4439" s="123"/>
      <c r="C4439" s="123"/>
      <c r="D4439" s="123"/>
      <c r="F4439" s="123"/>
      <c r="I4439" s="123"/>
      <c r="J4439" s="123"/>
      <c r="K4439" s="124"/>
      <c r="L4439" s="110"/>
      <c r="M4439" s="110"/>
      <c r="N4439" s="110"/>
      <c r="O4439" s="145"/>
      <c r="P4439" s="110"/>
    </row>
    <row r="4440" spans="2:16" x14ac:dyDescent="0.25">
      <c r="B4440" s="123"/>
      <c r="C4440" s="123"/>
      <c r="D4440" s="123"/>
      <c r="F4440" s="123"/>
      <c r="I4440" s="123"/>
      <c r="J4440" s="123"/>
      <c r="K4440" s="124"/>
      <c r="L4440" s="110"/>
      <c r="M4440" s="110"/>
      <c r="N4440" s="110"/>
      <c r="O4440" s="145"/>
      <c r="P4440" s="110"/>
    </row>
    <row r="4441" spans="2:16" x14ac:dyDescent="0.25">
      <c r="B4441" s="123"/>
      <c r="C4441" s="123"/>
      <c r="D4441" s="123"/>
      <c r="F4441" s="123"/>
      <c r="I4441" s="123"/>
      <c r="J4441" s="123"/>
      <c r="K4441" s="124"/>
      <c r="L4441" s="110"/>
      <c r="M4441" s="110"/>
      <c r="N4441" s="110"/>
      <c r="O4441" s="145"/>
      <c r="P4441" s="110"/>
    </row>
    <row r="4442" spans="2:16" x14ac:dyDescent="0.25">
      <c r="B4442" s="123"/>
      <c r="C4442" s="123"/>
      <c r="D4442" s="123"/>
      <c r="F4442" s="123"/>
      <c r="I4442" s="123"/>
      <c r="J4442" s="123"/>
      <c r="K4442" s="124"/>
      <c r="L4442" s="110"/>
      <c r="M4442" s="110"/>
      <c r="N4442" s="110"/>
      <c r="O4442" s="145"/>
      <c r="P4442" s="110"/>
    </row>
    <row r="4443" spans="2:16" x14ac:dyDescent="0.25">
      <c r="B4443" s="123"/>
      <c r="C4443" s="123"/>
      <c r="D4443" s="123"/>
      <c r="F4443" s="123"/>
      <c r="I4443" s="123"/>
      <c r="J4443" s="123"/>
      <c r="K4443" s="124"/>
      <c r="L4443" s="110"/>
      <c r="M4443" s="110"/>
      <c r="N4443" s="110"/>
      <c r="O4443" s="145"/>
      <c r="P4443" s="110"/>
    </row>
    <row r="4444" spans="2:16" x14ac:dyDescent="0.25">
      <c r="B4444" s="123"/>
      <c r="C4444" s="123"/>
      <c r="D4444" s="123"/>
      <c r="F4444" s="123"/>
      <c r="I4444" s="123"/>
      <c r="J4444" s="123"/>
      <c r="K4444" s="124"/>
      <c r="L4444" s="110"/>
      <c r="M4444" s="110"/>
      <c r="N4444" s="110"/>
      <c r="O4444" s="145"/>
      <c r="P4444" s="110"/>
    </row>
    <row r="4445" spans="2:16" x14ac:dyDescent="0.25">
      <c r="B4445" s="123"/>
      <c r="C4445" s="123"/>
      <c r="D4445" s="123"/>
      <c r="F4445" s="123"/>
      <c r="I4445" s="123"/>
      <c r="J4445" s="123"/>
      <c r="K4445" s="124"/>
      <c r="L4445" s="110"/>
      <c r="M4445" s="110"/>
      <c r="N4445" s="110"/>
      <c r="O4445" s="145"/>
      <c r="P4445" s="110"/>
    </row>
    <row r="4446" spans="2:16" x14ac:dyDescent="0.25">
      <c r="B4446" s="123"/>
      <c r="C4446" s="123"/>
      <c r="D4446" s="123"/>
      <c r="F4446" s="123"/>
      <c r="I4446" s="123"/>
      <c r="J4446" s="123"/>
      <c r="K4446" s="124"/>
      <c r="L4446" s="110"/>
      <c r="M4446" s="110"/>
      <c r="N4446" s="110"/>
      <c r="O4446" s="145"/>
      <c r="P4446" s="110"/>
    </row>
    <row r="4447" spans="2:16" x14ac:dyDescent="0.25">
      <c r="B4447" s="123"/>
      <c r="C4447" s="123"/>
      <c r="D4447" s="123"/>
      <c r="F4447" s="123"/>
      <c r="I4447" s="123"/>
      <c r="J4447" s="123"/>
      <c r="K4447" s="124"/>
      <c r="L4447" s="110"/>
      <c r="M4447" s="110"/>
      <c r="N4447" s="110"/>
      <c r="O4447" s="145"/>
      <c r="P4447" s="110"/>
    </row>
    <row r="4448" spans="2:16" x14ac:dyDescent="0.25">
      <c r="B4448" s="123"/>
      <c r="C4448" s="123"/>
      <c r="D4448" s="123"/>
      <c r="F4448" s="123"/>
      <c r="I4448" s="123"/>
      <c r="J4448" s="123"/>
      <c r="K4448" s="124"/>
      <c r="L4448" s="110"/>
      <c r="M4448" s="110"/>
      <c r="N4448" s="110"/>
      <c r="O4448" s="145"/>
      <c r="P4448" s="110"/>
    </row>
    <row r="4449" spans="2:16" x14ac:dyDescent="0.25">
      <c r="B4449" s="123"/>
      <c r="C4449" s="123"/>
      <c r="D4449" s="123"/>
      <c r="F4449" s="123"/>
      <c r="I4449" s="123"/>
      <c r="J4449" s="123"/>
      <c r="K4449" s="124"/>
      <c r="L4449" s="110"/>
      <c r="M4449" s="110"/>
      <c r="N4449" s="110"/>
      <c r="O4449" s="145"/>
      <c r="P4449" s="110"/>
    </row>
    <row r="4450" spans="2:16" x14ac:dyDescent="0.25">
      <c r="B4450" s="123"/>
      <c r="C4450" s="123"/>
      <c r="D4450" s="123"/>
      <c r="F4450" s="123"/>
      <c r="I4450" s="123"/>
      <c r="J4450" s="123"/>
      <c r="K4450" s="124"/>
      <c r="L4450" s="110"/>
      <c r="M4450" s="110"/>
      <c r="N4450" s="110"/>
      <c r="O4450" s="145"/>
      <c r="P4450" s="110"/>
    </row>
    <row r="4451" spans="2:16" x14ac:dyDescent="0.25">
      <c r="B4451" s="123"/>
      <c r="C4451" s="123"/>
      <c r="D4451" s="123"/>
      <c r="F4451" s="123"/>
      <c r="I4451" s="123"/>
      <c r="J4451" s="123"/>
      <c r="K4451" s="124"/>
      <c r="L4451" s="110"/>
      <c r="M4451" s="110"/>
      <c r="N4451" s="110"/>
      <c r="O4451" s="145"/>
      <c r="P4451" s="110"/>
    </row>
    <row r="4452" spans="2:16" x14ac:dyDescent="0.25">
      <c r="B4452" s="123"/>
      <c r="C4452" s="123"/>
      <c r="D4452" s="123"/>
      <c r="F4452" s="123"/>
      <c r="I4452" s="123"/>
      <c r="J4452" s="123"/>
      <c r="K4452" s="124"/>
      <c r="L4452" s="110"/>
      <c r="M4452" s="110"/>
      <c r="N4452" s="110"/>
      <c r="O4452" s="145"/>
      <c r="P4452" s="110"/>
    </row>
    <row r="4453" spans="2:16" x14ac:dyDescent="0.25">
      <c r="B4453" s="123"/>
      <c r="C4453" s="123"/>
      <c r="D4453" s="123"/>
      <c r="F4453" s="123"/>
      <c r="I4453" s="123"/>
      <c r="J4453" s="123"/>
      <c r="K4453" s="124"/>
      <c r="L4453" s="110"/>
      <c r="M4453" s="110"/>
      <c r="N4453" s="110"/>
      <c r="O4453" s="145"/>
      <c r="P4453" s="110"/>
    </row>
    <row r="4454" spans="2:16" x14ac:dyDescent="0.25">
      <c r="B4454" s="123"/>
      <c r="C4454" s="123"/>
      <c r="D4454" s="123"/>
      <c r="F4454" s="123"/>
      <c r="I4454" s="123"/>
      <c r="J4454" s="123"/>
      <c r="K4454" s="124"/>
      <c r="L4454" s="110"/>
      <c r="M4454" s="110"/>
      <c r="N4454" s="110"/>
      <c r="O4454" s="145"/>
      <c r="P4454" s="110"/>
    </row>
    <row r="4455" spans="2:16" x14ac:dyDescent="0.25">
      <c r="B4455" s="123"/>
      <c r="C4455" s="123"/>
      <c r="D4455" s="123"/>
      <c r="F4455" s="123"/>
      <c r="I4455" s="123"/>
      <c r="J4455" s="123"/>
      <c r="K4455" s="124"/>
      <c r="L4455" s="110"/>
      <c r="M4455" s="110"/>
      <c r="N4455" s="110"/>
      <c r="O4455" s="145"/>
      <c r="P4455" s="110"/>
    </row>
    <row r="4456" spans="2:16" x14ac:dyDescent="0.25">
      <c r="B4456" s="123"/>
      <c r="C4456" s="123"/>
      <c r="D4456" s="123"/>
      <c r="F4456" s="123"/>
      <c r="I4456" s="123"/>
      <c r="J4456" s="123"/>
      <c r="K4456" s="124"/>
      <c r="L4456" s="110"/>
      <c r="M4456" s="110"/>
      <c r="N4456" s="110"/>
      <c r="O4456" s="145"/>
      <c r="P4456" s="110"/>
    </row>
    <row r="4457" spans="2:16" x14ac:dyDescent="0.25">
      <c r="B4457" s="123"/>
      <c r="C4457" s="123"/>
      <c r="D4457" s="123"/>
      <c r="F4457" s="123"/>
      <c r="I4457" s="123"/>
      <c r="J4457" s="123"/>
      <c r="K4457" s="124"/>
      <c r="L4457" s="110"/>
      <c r="M4457" s="110"/>
      <c r="N4457" s="110"/>
      <c r="O4457" s="145"/>
      <c r="P4457" s="110"/>
    </row>
    <row r="4458" spans="2:16" x14ac:dyDescent="0.25">
      <c r="B4458" s="123"/>
      <c r="C4458" s="123"/>
      <c r="D4458" s="123"/>
      <c r="F4458" s="123"/>
      <c r="I4458" s="123"/>
      <c r="J4458" s="123"/>
      <c r="K4458" s="124"/>
      <c r="L4458" s="110"/>
      <c r="M4458" s="110"/>
      <c r="N4458" s="110"/>
      <c r="O4458" s="145"/>
      <c r="P4458" s="110"/>
    </row>
    <row r="4459" spans="2:16" x14ac:dyDescent="0.25">
      <c r="B4459" s="123"/>
      <c r="C4459" s="123"/>
      <c r="D4459" s="123"/>
      <c r="F4459" s="123"/>
      <c r="I4459" s="123"/>
      <c r="J4459" s="123"/>
      <c r="K4459" s="124"/>
      <c r="L4459" s="110"/>
      <c r="M4459" s="110"/>
      <c r="N4459" s="110"/>
      <c r="O4459" s="145"/>
      <c r="P4459" s="110"/>
    </row>
    <row r="4460" spans="2:16" x14ac:dyDescent="0.25">
      <c r="B4460" s="123"/>
      <c r="C4460" s="123"/>
      <c r="D4460" s="123"/>
      <c r="F4460" s="123"/>
      <c r="I4460" s="123"/>
      <c r="J4460" s="123"/>
      <c r="K4460" s="124"/>
      <c r="L4460" s="110"/>
      <c r="M4460" s="110"/>
      <c r="N4460" s="110"/>
      <c r="O4460" s="145"/>
      <c r="P4460" s="110"/>
    </row>
    <row r="4461" spans="2:16" x14ac:dyDescent="0.25">
      <c r="B4461" s="123"/>
      <c r="C4461" s="123"/>
      <c r="D4461" s="123"/>
      <c r="F4461" s="123"/>
      <c r="I4461" s="123"/>
      <c r="J4461" s="123"/>
      <c r="K4461" s="124"/>
      <c r="L4461" s="110"/>
      <c r="M4461" s="110"/>
      <c r="N4461" s="110"/>
      <c r="O4461" s="145"/>
      <c r="P4461" s="110"/>
    </row>
    <row r="4462" spans="2:16" x14ac:dyDescent="0.25">
      <c r="B4462" s="123"/>
      <c r="C4462" s="123"/>
      <c r="D4462" s="123"/>
      <c r="F4462" s="123"/>
      <c r="I4462" s="123"/>
      <c r="J4462" s="123"/>
      <c r="K4462" s="124"/>
      <c r="L4462" s="110"/>
      <c r="M4462" s="110"/>
      <c r="N4462" s="110"/>
      <c r="O4462" s="145"/>
      <c r="P4462" s="110"/>
    </row>
    <row r="4463" spans="2:16" x14ac:dyDescent="0.25">
      <c r="B4463" s="123"/>
      <c r="C4463" s="123"/>
      <c r="D4463" s="123"/>
      <c r="F4463" s="123"/>
      <c r="I4463" s="123"/>
      <c r="J4463" s="123"/>
      <c r="K4463" s="124"/>
      <c r="L4463" s="110"/>
      <c r="M4463" s="110"/>
      <c r="N4463" s="110"/>
      <c r="O4463" s="145"/>
      <c r="P4463" s="110"/>
    </row>
    <row r="4464" spans="2:16" x14ac:dyDescent="0.25">
      <c r="B4464" s="123"/>
      <c r="C4464" s="123"/>
      <c r="D4464" s="123"/>
      <c r="F4464" s="123"/>
      <c r="I4464" s="123"/>
      <c r="J4464" s="123"/>
      <c r="K4464" s="124"/>
      <c r="L4464" s="110"/>
      <c r="M4464" s="110"/>
      <c r="N4464" s="110"/>
      <c r="O4464" s="145"/>
      <c r="P4464" s="110"/>
    </row>
    <row r="4465" spans="2:16" x14ac:dyDescent="0.25">
      <c r="B4465" s="123"/>
      <c r="C4465" s="123"/>
      <c r="D4465" s="123"/>
      <c r="F4465" s="123"/>
      <c r="I4465" s="123"/>
      <c r="J4465" s="123"/>
      <c r="K4465" s="124"/>
      <c r="L4465" s="110"/>
      <c r="M4465" s="110"/>
      <c r="N4465" s="110"/>
      <c r="O4465" s="145"/>
      <c r="P4465" s="110"/>
    </row>
    <row r="4466" spans="2:16" x14ac:dyDescent="0.25">
      <c r="B4466" s="123"/>
      <c r="C4466" s="123"/>
      <c r="D4466" s="123"/>
      <c r="F4466" s="123"/>
      <c r="I4466" s="123"/>
      <c r="J4466" s="123"/>
      <c r="K4466" s="124"/>
      <c r="L4466" s="110"/>
      <c r="M4466" s="110"/>
      <c r="N4466" s="110"/>
      <c r="O4466" s="145"/>
      <c r="P4466" s="110"/>
    </row>
    <row r="4467" spans="2:16" x14ac:dyDescent="0.25">
      <c r="B4467" s="123"/>
      <c r="C4467" s="123"/>
      <c r="D4467" s="123"/>
      <c r="F4467" s="123"/>
      <c r="I4467" s="123"/>
      <c r="J4467" s="123"/>
      <c r="K4467" s="124"/>
      <c r="L4467" s="110"/>
      <c r="M4467" s="110"/>
      <c r="N4467" s="110"/>
      <c r="O4467" s="145"/>
      <c r="P4467" s="110"/>
    </row>
    <row r="4468" spans="2:16" x14ac:dyDescent="0.25">
      <c r="B4468" s="123"/>
      <c r="C4468" s="123"/>
      <c r="D4468" s="123"/>
      <c r="F4468" s="123"/>
      <c r="I4468" s="123"/>
      <c r="J4468" s="123"/>
      <c r="K4468" s="124"/>
      <c r="L4468" s="110"/>
      <c r="M4468" s="110"/>
      <c r="N4468" s="110"/>
      <c r="O4468" s="145"/>
      <c r="P4468" s="110"/>
    </row>
    <row r="4469" spans="2:16" x14ac:dyDescent="0.25">
      <c r="B4469" s="123"/>
      <c r="C4469" s="123"/>
      <c r="D4469" s="123"/>
      <c r="F4469" s="123"/>
      <c r="I4469" s="123"/>
      <c r="J4469" s="123"/>
      <c r="K4469" s="124"/>
      <c r="L4469" s="110"/>
      <c r="M4469" s="110"/>
      <c r="N4469" s="110"/>
      <c r="O4469" s="145"/>
      <c r="P4469" s="110"/>
    </row>
    <row r="4470" spans="2:16" x14ac:dyDescent="0.25">
      <c r="B4470" s="123"/>
      <c r="C4470" s="123"/>
      <c r="D4470" s="123"/>
      <c r="F4470" s="123"/>
      <c r="I4470" s="123"/>
      <c r="J4470" s="123"/>
      <c r="K4470" s="124"/>
      <c r="L4470" s="110"/>
      <c r="M4470" s="110"/>
      <c r="N4470" s="110"/>
      <c r="O4470" s="145"/>
      <c r="P4470" s="110"/>
    </row>
    <row r="4471" spans="2:16" x14ac:dyDescent="0.25">
      <c r="B4471" s="123"/>
      <c r="C4471" s="123"/>
      <c r="D4471" s="123"/>
      <c r="F4471" s="123"/>
      <c r="I4471" s="123"/>
      <c r="J4471" s="123"/>
      <c r="K4471" s="124"/>
      <c r="L4471" s="110"/>
      <c r="M4471" s="110"/>
      <c r="N4471" s="110"/>
      <c r="O4471" s="145"/>
      <c r="P4471" s="110"/>
    </row>
    <row r="4472" spans="2:16" x14ac:dyDescent="0.25">
      <c r="B4472" s="123"/>
      <c r="C4472" s="123"/>
      <c r="D4472" s="123"/>
      <c r="F4472" s="123"/>
      <c r="I4472" s="123"/>
      <c r="J4472" s="123"/>
      <c r="K4472" s="124"/>
      <c r="L4472" s="110"/>
      <c r="M4472" s="110"/>
      <c r="N4472" s="110"/>
      <c r="O4472" s="145"/>
      <c r="P4472" s="110"/>
    </row>
    <row r="4473" spans="2:16" x14ac:dyDescent="0.25">
      <c r="B4473" s="123"/>
      <c r="C4473" s="123"/>
      <c r="D4473" s="123"/>
      <c r="F4473" s="123"/>
      <c r="I4473" s="123"/>
      <c r="J4473" s="123"/>
      <c r="K4473" s="124"/>
      <c r="L4473" s="110"/>
      <c r="M4473" s="110"/>
      <c r="N4473" s="110"/>
      <c r="O4473" s="145"/>
      <c r="P4473" s="110"/>
    </row>
    <row r="4474" spans="2:16" x14ac:dyDescent="0.25">
      <c r="B4474" s="123"/>
      <c r="C4474" s="123"/>
      <c r="D4474" s="123"/>
      <c r="F4474" s="123"/>
      <c r="I4474" s="123"/>
      <c r="J4474" s="123"/>
      <c r="K4474" s="124"/>
      <c r="L4474" s="110"/>
      <c r="M4474" s="110"/>
      <c r="N4474" s="110"/>
      <c r="O4474" s="145"/>
      <c r="P4474" s="110"/>
    </row>
    <row r="4475" spans="2:16" x14ac:dyDescent="0.25">
      <c r="B4475" s="123"/>
      <c r="C4475" s="123"/>
      <c r="D4475" s="123"/>
      <c r="F4475" s="123"/>
      <c r="I4475" s="123"/>
      <c r="J4475" s="123"/>
      <c r="K4475" s="124"/>
      <c r="L4475" s="110"/>
      <c r="M4475" s="110"/>
      <c r="N4475" s="110"/>
      <c r="O4475" s="145"/>
      <c r="P4475" s="110"/>
    </row>
    <row r="4476" spans="2:16" x14ac:dyDescent="0.25">
      <c r="B4476" s="123"/>
      <c r="C4476" s="123"/>
      <c r="D4476" s="123"/>
      <c r="F4476" s="123"/>
      <c r="I4476" s="123"/>
      <c r="J4476" s="123"/>
      <c r="K4476" s="124"/>
      <c r="L4476" s="110"/>
      <c r="M4476" s="110"/>
      <c r="N4476" s="110"/>
      <c r="O4476" s="145"/>
      <c r="P4476" s="110"/>
    </row>
    <row r="4477" spans="2:16" x14ac:dyDescent="0.25">
      <c r="B4477" s="123"/>
      <c r="C4477" s="123"/>
      <c r="D4477" s="123"/>
      <c r="F4477" s="123"/>
      <c r="I4477" s="123"/>
      <c r="J4477" s="123"/>
      <c r="K4477" s="124"/>
      <c r="L4477" s="110"/>
      <c r="M4477" s="110"/>
      <c r="N4477" s="110"/>
      <c r="O4477" s="145"/>
      <c r="P4477" s="110"/>
    </row>
    <row r="4478" spans="2:16" x14ac:dyDescent="0.25">
      <c r="B4478" s="123"/>
      <c r="C4478" s="123"/>
      <c r="D4478" s="123"/>
      <c r="F4478" s="123"/>
      <c r="I4478" s="123"/>
      <c r="J4478" s="123"/>
      <c r="K4478" s="124"/>
      <c r="L4478" s="110"/>
      <c r="M4478" s="110"/>
      <c r="N4478" s="110"/>
      <c r="O4478" s="145"/>
      <c r="P4478" s="110"/>
    </row>
    <row r="4479" spans="2:16" x14ac:dyDescent="0.25">
      <c r="B4479" s="123"/>
      <c r="C4479" s="123"/>
      <c r="D4479" s="123"/>
      <c r="F4479" s="123"/>
      <c r="I4479" s="123"/>
      <c r="J4479" s="123"/>
      <c r="K4479" s="124"/>
      <c r="L4479" s="110"/>
      <c r="M4479" s="110"/>
      <c r="N4479" s="110"/>
      <c r="O4479" s="145"/>
      <c r="P4479" s="110"/>
    </row>
    <row r="4480" spans="2:16" x14ac:dyDescent="0.25">
      <c r="B4480" s="123"/>
      <c r="C4480" s="123"/>
      <c r="D4480" s="123"/>
      <c r="F4480" s="123"/>
      <c r="I4480" s="123"/>
      <c r="J4480" s="123"/>
      <c r="K4480" s="124"/>
      <c r="L4480" s="110"/>
      <c r="M4480" s="110"/>
      <c r="N4480" s="110"/>
      <c r="O4480" s="145"/>
      <c r="P4480" s="110"/>
    </row>
    <row r="4481" spans="2:16" x14ac:dyDescent="0.25">
      <c r="B4481" s="123"/>
      <c r="C4481" s="123"/>
      <c r="D4481" s="123"/>
      <c r="F4481" s="123"/>
      <c r="I4481" s="123"/>
      <c r="J4481" s="123"/>
      <c r="K4481" s="124"/>
      <c r="L4481" s="110"/>
      <c r="M4481" s="110"/>
      <c r="N4481" s="110"/>
      <c r="O4481" s="145"/>
      <c r="P4481" s="110"/>
    </row>
    <row r="4482" spans="2:16" x14ac:dyDescent="0.25">
      <c r="B4482" s="123"/>
      <c r="C4482" s="123"/>
      <c r="D4482" s="123"/>
      <c r="F4482" s="123"/>
      <c r="I4482" s="123"/>
      <c r="J4482" s="123"/>
      <c r="K4482" s="124"/>
      <c r="L4482" s="110"/>
      <c r="M4482" s="110"/>
      <c r="N4482" s="110"/>
      <c r="O4482" s="145"/>
      <c r="P4482" s="110"/>
    </row>
    <row r="4483" spans="2:16" x14ac:dyDescent="0.25">
      <c r="B4483" s="123"/>
      <c r="C4483" s="123"/>
      <c r="D4483" s="123"/>
      <c r="F4483" s="123"/>
      <c r="I4483" s="123"/>
      <c r="J4483" s="123"/>
      <c r="K4483" s="124"/>
      <c r="L4483" s="110"/>
      <c r="M4483" s="110"/>
      <c r="N4483" s="110"/>
      <c r="O4483" s="145"/>
      <c r="P4483" s="110"/>
    </row>
    <row r="4484" spans="2:16" x14ac:dyDescent="0.25">
      <c r="B4484" s="123"/>
      <c r="C4484" s="123"/>
      <c r="D4484" s="123"/>
      <c r="F4484" s="123"/>
      <c r="I4484" s="123"/>
      <c r="J4484" s="123"/>
      <c r="K4484" s="124"/>
      <c r="L4484" s="110"/>
      <c r="M4484" s="110"/>
      <c r="N4484" s="110"/>
      <c r="O4484" s="145"/>
      <c r="P4484" s="110"/>
    </row>
    <row r="4485" spans="2:16" x14ac:dyDescent="0.25">
      <c r="B4485" s="123"/>
      <c r="C4485" s="123"/>
      <c r="D4485" s="123"/>
      <c r="F4485" s="123"/>
      <c r="I4485" s="123"/>
      <c r="J4485" s="123"/>
      <c r="K4485" s="124"/>
      <c r="L4485" s="110"/>
      <c r="M4485" s="110"/>
      <c r="N4485" s="110"/>
      <c r="O4485" s="145"/>
      <c r="P4485" s="110"/>
    </row>
    <row r="4486" spans="2:16" x14ac:dyDescent="0.25">
      <c r="B4486" s="123"/>
      <c r="C4486" s="123"/>
      <c r="D4486" s="123"/>
      <c r="F4486" s="123"/>
      <c r="I4486" s="123"/>
      <c r="J4486" s="123"/>
      <c r="K4486" s="124"/>
      <c r="L4486" s="110"/>
      <c r="M4486" s="110"/>
      <c r="N4486" s="110"/>
      <c r="O4486" s="145"/>
      <c r="P4486" s="110"/>
    </row>
    <row r="4487" spans="2:16" x14ac:dyDescent="0.25">
      <c r="B4487" s="123"/>
      <c r="C4487" s="123"/>
      <c r="D4487" s="123"/>
      <c r="F4487" s="123"/>
      <c r="I4487" s="123"/>
      <c r="J4487" s="123"/>
      <c r="K4487" s="124"/>
      <c r="L4487" s="110"/>
      <c r="M4487" s="110"/>
      <c r="N4487" s="110"/>
      <c r="O4487" s="145"/>
      <c r="P4487" s="110"/>
    </row>
    <row r="4488" spans="2:16" x14ac:dyDescent="0.25">
      <c r="B4488" s="123"/>
      <c r="C4488" s="123"/>
      <c r="D4488" s="123"/>
      <c r="F4488" s="123"/>
      <c r="I4488" s="123"/>
      <c r="J4488" s="123"/>
      <c r="K4488" s="124"/>
      <c r="L4488" s="110"/>
      <c r="M4488" s="110"/>
      <c r="N4488" s="110"/>
      <c r="O4488" s="145"/>
      <c r="P4488" s="110"/>
    </row>
    <row r="4489" spans="2:16" x14ac:dyDescent="0.25">
      <c r="B4489" s="123"/>
      <c r="C4489" s="123"/>
      <c r="D4489" s="123"/>
      <c r="F4489" s="123"/>
      <c r="I4489" s="123"/>
      <c r="J4489" s="123"/>
      <c r="K4489" s="124"/>
      <c r="L4489" s="110"/>
      <c r="M4489" s="110"/>
      <c r="N4489" s="110"/>
      <c r="O4489" s="145"/>
      <c r="P4489" s="110"/>
    </row>
    <row r="4490" spans="2:16" x14ac:dyDescent="0.25">
      <c r="B4490" s="123"/>
      <c r="C4490" s="123"/>
      <c r="D4490" s="123"/>
      <c r="F4490" s="123"/>
      <c r="I4490" s="123"/>
      <c r="J4490" s="123"/>
      <c r="K4490" s="124"/>
      <c r="L4490" s="110"/>
      <c r="M4490" s="110"/>
      <c r="N4490" s="110"/>
      <c r="O4490" s="145"/>
      <c r="P4490" s="110"/>
    </row>
    <row r="4491" spans="2:16" x14ac:dyDescent="0.25">
      <c r="B4491" s="123"/>
      <c r="C4491" s="123"/>
      <c r="D4491" s="123"/>
      <c r="F4491" s="123"/>
      <c r="I4491" s="123"/>
      <c r="J4491" s="123"/>
      <c r="K4491" s="124"/>
      <c r="L4491" s="110"/>
      <c r="M4491" s="110"/>
      <c r="N4491" s="110"/>
      <c r="O4491" s="145"/>
      <c r="P4491" s="110"/>
    </row>
    <row r="4492" spans="2:16" x14ac:dyDescent="0.25">
      <c r="B4492" s="123"/>
      <c r="C4492" s="123"/>
      <c r="D4492" s="123"/>
      <c r="F4492" s="123"/>
      <c r="I4492" s="123"/>
      <c r="J4492" s="123"/>
      <c r="K4492" s="124"/>
      <c r="L4492" s="110"/>
      <c r="M4492" s="110"/>
      <c r="N4492" s="110"/>
      <c r="O4492" s="145"/>
      <c r="P4492" s="110"/>
    </row>
    <row r="4493" spans="2:16" x14ac:dyDescent="0.25">
      <c r="B4493" s="123"/>
      <c r="C4493" s="123"/>
      <c r="D4493" s="123"/>
      <c r="F4493" s="123"/>
      <c r="I4493" s="123"/>
      <c r="J4493" s="123"/>
      <c r="K4493" s="124"/>
      <c r="L4493" s="110"/>
      <c r="M4493" s="110"/>
      <c r="N4493" s="110"/>
      <c r="O4493" s="145"/>
      <c r="P4493" s="110"/>
    </row>
    <row r="4494" spans="2:16" x14ac:dyDescent="0.25">
      <c r="B4494" s="123"/>
      <c r="C4494" s="123"/>
      <c r="D4494" s="123"/>
      <c r="F4494" s="123"/>
      <c r="I4494" s="123"/>
      <c r="J4494" s="123"/>
      <c r="K4494" s="124"/>
      <c r="L4494" s="110"/>
      <c r="M4494" s="110"/>
      <c r="N4494" s="110"/>
      <c r="O4494" s="145"/>
      <c r="P4494" s="110"/>
    </row>
    <row r="4495" spans="2:16" x14ac:dyDescent="0.25">
      <c r="B4495" s="123"/>
      <c r="C4495" s="123"/>
      <c r="D4495" s="123"/>
      <c r="F4495" s="123"/>
      <c r="I4495" s="123"/>
      <c r="J4495" s="123"/>
      <c r="K4495" s="124"/>
      <c r="L4495" s="110"/>
      <c r="M4495" s="110"/>
      <c r="N4495" s="110"/>
      <c r="O4495" s="145"/>
      <c r="P4495" s="110"/>
    </row>
    <row r="4496" spans="2:16" x14ac:dyDescent="0.25">
      <c r="B4496" s="123"/>
      <c r="C4496" s="123"/>
      <c r="D4496" s="123"/>
      <c r="F4496" s="123"/>
      <c r="I4496" s="123"/>
      <c r="J4496" s="123"/>
      <c r="K4496" s="124"/>
      <c r="L4496" s="110"/>
      <c r="M4496" s="110"/>
      <c r="N4496" s="110"/>
      <c r="O4496" s="145"/>
      <c r="P4496" s="110"/>
    </row>
    <row r="4497" spans="2:16" x14ac:dyDescent="0.25">
      <c r="B4497" s="123"/>
      <c r="C4497" s="123"/>
      <c r="D4497" s="123"/>
      <c r="F4497" s="123"/>
      <c r="I4497" s="123"/>
      <c r="J4497" s="123"/>
      <c r="K4497" s="124"/>
      <c r="L4497" s="110"/>
      <c r="M4497" s="110"/>
      <c r="N4497" s="110"/>
      <c r="O4497" s="145"/>
      <c r="P4497" s="110"/>
    </row>
    <row r="4498" spans="2:16" x14ac:dyDescent="0.25">
      <c r="B4498" s="123"/>
      <c r="C4498" s="123"/>
      <c r="D4498" s="123"/>
      <c r="F4498" s="123"/>
      <c r="I4498" s="123"/>
      <c r="J4498" s="123"/>
      <c r="K4498" s="124"/>
      <c r="L4498" s="110"/>
      <c r="M4498" s="110"/>
      <c r="N4498" s="110"/>
      <c r="O4498" s="145"/>
      <c r="P4498" s="110"/>
    </row>
    <row r="4499" spans="2:16" x14ac:dyDescent="0.25">
      <c r="B4499" s="123"/>
      <c r="C4499" s="123"/>
      <c r="D4499" s="123"/>
      <c r="F4499" s="123"/>
      <c r="I4499" s="123"/>
      <c r="J4499" s="123"/>
      <c r="K4499" s="124"/>
      <c r="L4499" s="110"/>
      <c r="M4499" s="110"/>
      <c r="N4499" s="110"/>
      <c r="O4499" s="145"/>
      <c r="P4499" s="110"/>
    </row>
    <row r="4500" spans="2:16" x14ac:dyDescent="0.25">
      <c r="B4500" s="123"/>
      <c r="C4500" s="123"/>
      <c r="D4500" s="123"/>
      <c r="F4500" s="123"/>
      <c r="I4500" s="123"/>
      <c r="J4500" s="123"/>
      <c r="K4500" s="124"/>
      <c r="L4500" s="110"/>
      <c r="M4500" s="110"/>
      <c r="N4500" s="110"/>
      <c r="O4500" s="145"/>
      <c r="P4500" s="110"/>
    </row>
    <row r="4501" spans="2:16" x14ac:dyDescent="0.25">
      <c r="B4501" s="123"/>
      <c r="C4501" s="123"/>
      <c r="D4501" s="123"/>
      <c r="F4501" s="123"/>
      <c r="I4501" s="123"/>
      <c r="J4501" s="123"/>
      <c r="K4501" s="124"/>
      <c r="L4501" s="110"/>
      <c r="M4501" s="110"/>
      <c r="N4501" s="110"/>
      <c r="O4501" s="145"/>
      <c r="P4501" s="110"/>
    </row>
    <row r="4502" spans="2:16" x14ac:dyDescent="0.25">
      <c r="B4502" s="123"/>
      <c r="C4502" s="123"/>
      <c r="D4502" s="123"/>
      <c r="F4502" s="123"/>
      <c r="I4502" s="123"/>
      <c r="J4502" s="123"/>
      <c r="K4502" s="124"/>
      <c r="L4502" s="110"/>
      <c r="M4502" s="110"/>
      <c r="N4502" s="110"/>
      <c r="O4502" s="145"/>
      <c r="P4502" s="110"/>
    </row>
    <row r="4503" spans="2:16" x14ac:dyDescent="0.25">
      <c r="B4503" s="123"/>
      <c r="C4503" s="123"/>
      <c r="D4503" s="123"/>
      <c r="F4503" s="123"/>
      <c r="I4503" s="123"/>
      <c r="J4503" s="123"/>
      <c r="K4503" s="124"/>
      <c r="L4503" s="110"/>
      <c r="M4503" s="110"/>
      <c r="N4503" s="110"/>
      <c r="O4503" s="145"/>
      <c r="P4503" s="110"/>
    </row>
    <row r="4504" spans="2:16" x14ac:dyDescent="0.25">
      <c r="B4504" s="123"/>
      <c r="C4504" s="123"/>
      <c r="D4504" s="123"/>
      <c r="F4504" s="123"/>
      <c r="I4504" s="123"/>
      <c r="J4504" s="123"/>
      <c r="K4504" s="124"/>
      <c r="L4504" s="110"/>
      <c r="M4504" s="110"/>
      <c r="N4504" s="110"/>
      <c r="O4504" s="145"/>
      <c r="P4504" s="110"/>
    </row>
    <row r="4505" spans="2:16" x14ac:dyDescent="0.25">
      <c r="B4505" s="123"/>
      <c r="C4505" s="123"/>
      <c r="D4505" s="123"/>
      <c r="F4505" s="123"/>
      <c r="I4505" s="123"/>
      <c r="J4505" s="123"/>
      <c r="K4505" s="124"/>
      <c r="L4505" s="110"/>
      <c r="M4505" s="110"/>
      <c r="N4505" s="110"/>
      <c r="O4505" s="145"/>
      <c r="P4505" s="110"/>
    </row>
    <row r="4506" spans="2:16" x14ac:dyDescent="0.25">
      <c r="B4506" s="123"/>
      <c r="C4506" s="123"/>
      <c r="D4506" s="123"/>
      <c r="F4506" s="123"/>
      <c r="I4506" s="123"/>
      <c r="J4506" s="123"/>
      <c r="K4506" s="124"/>
      <c r="L4506" s="110"/>
      <c r="M4506" s="110"/>
      <c r="N4506" s="110"/>
      <c r="O4506" s="145"/>
      <c r="P4506" s="110"/>
    </row>
    <row r="4507" spans="2:16" x14ac:dyDescent="0.25">
      <c r="B4507" s="123"/>
      <c r="C4507" s="123"/>
      <c r="D4507" s="123"/>
      <c r="F4507" s="123"/>
      <c r="I4507" s="123"/>
      <c r="J4507" s="123"/>
      <c r="K4507" s="124"/>
      <c r="L4507" s="110"/>
      <c r="M4507" s="110"/>
      <c r="N4507" s="110"/>
      <c r="O4507" s="145"/>
      <c r="P4507" s="110"/>
    </row>
    <row r="4508" spans="2:16" x14ac:dyDescent="0.25">
      <c r="B4508" s="123"/>
      <c r="C4508" s="123"/>
      <c r="D4508" s="123"/>
      <c r="F4508" s="123"/>
      <c r="I4508" s="123"/>
      <c r="J4508" s="123"/>
      <c r="K4508" s="124"/>
      <c r="L4508" s="110"/>
      <c r="M4508" s="110"/>
      <c r="N4508" s="110"/>
      <c r="O4508" s="145"/>
      <c r="P4508" s="110"/>
    </row>
    <row r="4509" spans="2:16" x14ac:dyDescent="0.25">
      <c r="B4509" s="123"/>
      <c r="C4509" s="123"/>
      <c r="D4509" s="123"/>
      <c r="F4509" s="123"/>
      <c r="I4509" s="123"/>
      <c r="J4509" s="123"/>
      <c r="K4509" s="124"/>
      <c r="L4509" s="110"/>
      <c r="M4509" s="110"/>
      <c r="N4509" s="110"/>
      <c r="O4509" s="145"/>
      <c r="P4509" s="110"/>
    </row>
    <row r="4510" spans="2:16" x14ac:dyDescent="0.25">
      <c r="B4510" s="123"/>
      <c r="C4510" s="123"/>
      <c r="D4510" s="123"/>
      <c r="F4510" s="123"/>
      <c r="I4510" s="123"/>
      <c r="J4510" s="123"/>
      <c r="K4510" s="124"/>
      <c r="L4510" s="110"/>
      <c r="M4510" s="110"/>
      <c r="N4510" s="110"/>
      <c r="O4510" s="145"/>
      <c r="P4510" s="110"/>
    </row>
    <row r="4511" spans="2:16" x14ac:dyDescent="0.25">
      <c r="B4511" s="123"/>
      <c r="C4511" s="123"/>
      <c r="D4511" s="123"/>
      <c r="F4511" s="123"/>
      <c r="I4511" s="123"/>
      <c r="J4511" s="123"/>
      <c r="K4511" s="124"/>
      <c r="L4511" s="110"/>
      <c r="M4511" s="110"/>
      <c r="N4511" s="110"/>
      <c r="O4511" s="145"/>
      <c r="P4511" s="110"/>
    </row>
    <row r="4512" spans="2:16" x14ac:dyDescent="0.25">
      <c r="B4512" s="123"/>
      <c r="C4512" s="123"/>
      <c r="D4512" s="123"/>
      <c r="F4512" s="123"/>
      <c r="I4512" s="123"/>
      <c r="J4512" s="123"/>
      <c r="K4512" s="124"/>
      <c r="L4512" s="110"/>
      <c r="M4512" s="110"/>
      <c r="N4512" s="110"/>
      <c r="O4512" s="145"/>
      <c r="P4512" s="110"/>
    </row>
    <row r="4513" spans="2:16" x14ac:dyDescent="0.25">
      <c r="B4513" s="123"/>
      <c r="C4513" s="123"/>
      <c r="D4513" s="123"/>
      <c r="F4513" s="123"/>
      <c r="I4513" s="123"/>
      <c r="J4513" s="123"/>
      <c r="K4513" s="124"/>
      <c r="L4513" s="110"/>
      <c r="M4513" s="110"/>
      <c r="N4513" s="110"/>
      <c r="O4513" s="145"/>
      <c r="P4513" s="110"/>
    </row>
    <row r="4514" spans="2:16" x14ac:dyDescent="0.25">
      <c r="B4514" s="123"/>
      <c r="C4514" s="123"/>
      <c r="D4514" s="123"/>
      <c r="F4514" s="123"/>
      <c r="I4514" s="123"/>
      <c r="J4514" s="123"/>
      <c r="K4514" s="124"/>
      <c r="L4514" s="110"/>
      <c r="M4514" s="110"/>
      <c r="N4514" s="110"/>
      <c r="O4514" s="145"/>
      <c r="P4514" s="110"/>
    </row>
    <row r="4515" spans="2:16" x14ac:dyDescent="0.25">
      <c r="B4515" s="123"/>
      <c r="C4515" s="123"/>
      <c r="D4515" s="123"/>
      <c r="F4515" s="123"/>
      <c r="I4515" s="123"/>
      <c r="J4515" s="123"/>
      <c r="K4515" s="124"/>
      <c r="L4515" s="110"/>
      <c r="M4515" s="110"/>
      <c r="N4515" s="110"/>
      <c r="O4515" s="145"/>
      <c r="P4515" s="110"/>
    </row>
    <row r="4516" spans="2:16" x14ac:dyDescent="0.25">
      <c r="B4516" s="123"/>
      <c r="C4516" s="123"/>
      <c r="D4516" s="123"/>
      <c r="F4516" s="123"/>
      <c r="I4516" s="123"/>
      <c r="J4516" s="123"/>
      <c r="K4516" s="124"/>
      <c r="L4516" s="110"/>
      <c r="M4516" s="110"/>
      <c r="N4516" s="110"/>
      <c r="O4516" s="145"/>
      <c r="P4516" s="110"/>
    </row>
    <row r="4517" spans="2:16" x14ac:dyDescent="0.25">
      <c r="B4517" s="123"/>
      <c r="C4517" s="123"/>
      <c r="D4517" s="123"/>
      <c r="F4517" s="123"/>
      <c r="I4517" s="123"/>
      <c r="J4517" s="123"/>
      <c r="K4517" s="124"/>
      <c r="L4517" s="110"/>
      <c r="M4517" s="110"/>
      <c r="N4517" s="110"/>
      <c r="O4517" s="145"/>
      <c r="P4517" s="110"/>
    </row>
    <row r="4518" spans="2:16" x14ac:dyDescent="0.25">
      <c r="B4518" s="123"/>
      <c r="C4518" s="123"/>
      <c r="D4518" s="123"/>
      <c r="F4518" s="123"/>
      <c r="I4518" s="123"/>
      <c r="J4518" s="123"/>
      <c r="K4518" s="124"/>
      <c r="L4518" s="110"/>
      <c r="M4518" s="110"/>
      <c r="N4518" s="110"/>
      <c r="O4518" s="145"/>
      <c r="P4518" s="110"/>
    </row>
    <row r="4519" spans="2:16" x14ac:dyDescent="0.25">
      <c r="B4519" s="123"/>
      <c r="C4519" s="123"/>
      <c r="D4519" s="123"/>
      <c r="F4519" s="123"/>
      <c r="I4519" s="123"/>
      <c r="J4519" s="123"/>
      <c r="K4519" s="124"/>
      <c r="L4519" s="110"/>
      <c r="M4519" s="110"/>
      <c r="N4519" s="110"/>
      <c r="O4519" s="145"/>
      <c r="P4519" s="110"/>
    </row>
    <row r="4520" spans="2:16" x14ac:dyDescent="0.25">
      <c r="B4520" s="123"/>
      <c r="C4520" s="123"/>
      <c r="D4520" s="123"/>
      <c r="F4520" s="123"/>
      <c r="I4520" s="123"/>
      <c r="J4520" s="123"/>
      <c r="K4520" s="124"/>
      <c r="L4520" s="110"/>
      <c r="M4520" s="110"/>
      <c r="N4520" s="110"/>
      <c r="O4520" s="145"/>
      <c r="P4520" s="110"/>
    </row>
    <row r="4521" spans="2:16" x14ac:dyDescent="0.25">
      <c r="B4521" s="123"/>
      <c r="C4521" s="123"/>
      <c r="D4521" s="123"/>
      <c r="F4521" s="123"/>
      <c r="I4521" s="123"/>
      <c r="J4521" s="123"/>
      <c r="K4521" s="124"/>
      <c r="L4521" s="110"/>
      <c r="M4521" s="110"/>
      <c r="N4521" s="110"/>
      <c r="O4521" s="145"/>
      <c r="P4521" s="110"/>
    </row>
    <row r="4522" spans="2:16" x14ac:dyDescent="0.25">
      <c r="B4522" s="123"/>
      <c r="C4522" s="123"/>
      <c r="D4522" s="123"/>
      <c r="F4522" s="123"/>
      <c r="I4522" s="123"/>
      <c r="J4522" s="123"/>
      <c r="K4522" s="124"/>
      <c r="L4522" s="110"/>
      <c r="M4522" s="110"/>
      <c r="N4522" s="110"/>
      <c r="O4522" s="145"/>
      <c r="P4522" s="110"/>
    </row>
    <row r="4523" spans="2:16" x14ac:dyDescent="0.25">
      <c r="B4523" s="123"/>
      <c r="C4523" s="123"/>
      <c r="D4523" s="123"/>
      <c r="F4523" s="123"/>
      <c r="I4523" s="123"/>
      <c r="J4523" s="123"/>
      <c r="K4523" s="124"/>
      <c r="L4523" s="110"/>
      <c r="M4523" s="110"/>
      <c r="N4523" s="110"/>
      <c r="O4523" s="145"/>
      <c r="P4523" s="110"/>
    </row>
    <row r="4524" spans="2:16" x14ac:dyDescent="0.25">
      <c r="B4524" s="123"/>
      <c r="C4524" s="123"/>
      <c r="D4524" s="123"/>
      <c r="F4524" s="123"/>
      <c r="I4524" s="123"/>
      <c r="J4524" s="123"/>
      <c r="K4524" s="124"/>
      <c r="L4524" s="110"/>
      <c r="M4524" s="110"/>
      <c r="N4524" s="110"/>
      <c r="O4524" s="145"/>
      <c r="P4524" s="110"/>
    </row>
    <row r="4525" spans="2:16" x14ac:dyDescent="0.25">
      <c r="B4525" s="123"/>
      <c r="C4525" s="123"/>
      <c r="D4525" s="123"/>
      <c r="F4525" s="123"/>
      <c r="I4525" s="123"/>
      <c r="J4525" s="123"/>
      <c r="K4525" s="124"/>
      <c r="L4525" s="110"/>
      <c r="M4525" s="110"/>
      <c r="N4525" s="110"/>
      <c r="O4525" s="145"/>
      <c r="P4525" s="110"/>
    </row>
    <row r="4526" spans="2:16" x14ac:dyDescent="0.25">
      <c r="B4526" s="123"/>
      <c r="C4526" s="123"/>
      <c r="D4526" s="123"/>
      <c r="F4526" s="123"/>
      <c r="I4526" s="123"/>
      <c r="J4526" s="123"/>
      <c r="K4526" s="124"/>
      <c r="L4526" s="110"/>
      <c r="M4526" s="110"/>
      <c r="N4526" s="110"/>
      <c r="O4526" s="145"/>
      <c r="P4526" s="110"/>
    </row>
    <row r="4527" spans="2:16" x14ac:dyDescent="0.25">
      <c r="B4527" s="123"/>
      <c r="C4527" s="123"/>
      <c r="D4527" s="123"/>
      <c r="F4527" s="123"/>
      <c r="I4527" s="123"/>
      <c r="J4527" s="123"/>
      <c r="K4527" s="124"/>
      <c r="L4527" s="110"/>
      <c r="M4527" s="110"/>
      <c r="N4527" s="110"/>
      <c r="O4527" s="145"/>
      <c r="P4527" s="110"/>
    </row>
    <row r="4528" spans="2:16" x14ac:dyDescent="0.25">
      <c r="B4528" s="123"/>
      <c r="C4528" s="123"/>
      <c r="D4528" s="123"/>
      <c r="F4528" s="123"/>
      <c r="I4528" s="123"/>
      <c r="J4528" s="123"/>
      <c r="K4528" s="124"/>
      <c r="L4528" s="110"/>
      <c r="M4528" s="110"/>
      <c r="N4528" s="110"/>
      <c r="O4528" s="145"/>
      <c r="P4528" s="110"/>
    </row>
    <row r="4529" spans="2:16" x14ac:dyDescent="0.25">
      <c r="B4529" s="123"/>
      <c r="C4529" s="123"/>
      <c r="D4529" s="123"/>
      <c r="F4529" s="123"/>
      <c r="I4529" s="123"/>
      <c r="J4529" s="123"/>
      <c r="K4529" s="124"/>
      <c r="L4529" s="110"/>
      <c r="M4529" s="110"/>
      <c r="N4529" s="110"/>
      <c r="O4529" s="145"/>
      <c r="P4529" s="110"/>
    </row>
    <row r="4530" spans="2:16" x14ac:dyDescent="0.25">
      <c r="B4530" s="123"/>
      <c r="C4530" s="123"/>
      <c r="D4530" s="123"/>
      <c r="F4530" s="123"/>
      <c r="I4530" s="123"/>
      <c r="J4530" s="123"/>
      <c r="K4530" s="124"/>
      <c r="L4530" s="110"/>
      <c r="M4530" s="110"/>
      <c r="N4530" s="110"/>
      <c r="O4530" s="145"/>
      <c r="P4530" s="110"/>
    </row>
    <row r="4531" spans="2:16" x14ac:dyDescent="0.25">
      <c r="B4531" s="123"/>
      <c r="C4531" s="123"/>
      <c r="D4531" s="123"/>
      <c r="F4531" s="123"/>
      <c r="I4531" s="123"/>
      <c r="J4531" s="123"/>
      <c r="K4531" s="124"/>
      <c r="L4531" s="110"/>
      <c r="M4531" s="110"/>
      <c r="N4531" s="110"/>
      <c r="O4531" s="145"/>
      <c r="P4531" s="110"/>
    </row>
    <row r="4532" spans="2:16" x14ac:dyDescent="0.25">
      <c r="B4532" s="123"/>
      <c r="C4532" s="123"/>
      <c r="D4532" s="123"/>
      <c r="F4532" s="123"/>
      <c r="I4532" s="123"/>
      <c r="J4532" s="123"/>
      <c r="K4532" s="124"/>
      <c r="L4532" s="110"/>
      <c r="M4532" s="110"/>
      <c r="N4532" s="110"/>
      <c r="O4532" s="145"/>
      <c r="P4532" s="110"/>
    </row>
    <row r="4533" spans="2:16" x14ac:dyDescent="0.25">
      <c r="B4533" s="123"/>
      <c r="C4533" s="123"/>
      <c r="D4533" s="123"/>
      <c r="F4533" s="123"/>
      <c r="I4533" s="123"/>
      <c r="J4533" s="123"/>
      <c r="K4533" s="124"/>
      <c r="L4533" s="110"/>
      <c r="M4533" s="110"/>
      <c r="N4533" s="110"/>
      <c r="O4533" s="145"/>
      <c r="P4533" s="110"/>
    </row>
    <row r="4534" spans="2:16" x14ac:dyDescent="0.25">
      <c r="B4534" s="123"/>
      <c r="C4534" s="123"/>
      <c r="D4534" s="123"/>
      <c r="F4534" s="123"/>
      <c r="I4534" s="123"/>
      <c r="J4534" s="123"/>
      <c r="K4534" s="124"/>
      <c r="L4534" s="110"/>
      <c r="M4534" s="110"/>
      <c r="N4534" s="110"/>
      <c r="O4534" s="145"/>
      <c r="P4534" s="110"/>
    </row>
    <row r="4535" spans="2:16" x14ac:dyDescent="0.25">
      <c r="B4535" s="123"/>
      <c r="C4535" s="123"/>
      <c r="D4535" s="123"/>
      <c r="F4535" s="123"/>
      <c r="I4535" s="123"/>
      <c r="J4535" s="123"/>
      <c r="K4535" s="124"/>
      <c r="L4535" s="110"/>
      <c r="M4535" s="110"/>
      <c r="N4535" s="110"/>
      <c r="O4535" s="145"/>
      <c r="P4535" s="110"/>
    </row>
    <row r="4536" spans="2:16" x14ac:dyDescent="0.25">
      <c r="B4536" s="123"/>
      <c r="C4536" s="123"/>
      <c r="D4536" s="123"/>
      <c r="F4536" s="123"/>
      <c r="I4536" s="123"/>
      <c r="J4536" s="123"/>
      <c r="K4536" s="124"/>
      <c r="L4536" s="110"/>
      <c r="M4536" s="110"/>
      <c r="N4536" s="110"/>
      <c r="O4536" s="145"/>
      <c r="P4536" s="110"/>
    </row>
    <row r="4537" spans="2:16" x14ac:dyDescent="0.25">
      <c r="B4537" s="123"/>
      <c r="C4537" s="123"/>
      <c r="D4537" s="123"/>
      <c r="F4537" s="123"/>
      <c r="I4537" s="123"/>
      <c r="J4537" s="123"/>
      <c r="K4537" s="124"/>
      <c r="L4537" s="110"/>
      <c r="M4537" s="110"/>
      <c r="N4537" s="110"/>
      <c r="O4537" s="145"/>
      <c r="P4537" s="110"/>
    </row>
    <row r="4538" spans="2:16" x14ac:dyDescent="0.25">
      <c r="B4538" s="123"/>
      <c r="C4538" s="123"/>
      <c r="D4538" s="123"/>
      <c r="F4538" s="123"/>
      <c r="I4538" s="123"/>
      <c r="J4538" s="123"/>
      <c r="K4538" s="124"/>
      <c r="L4538" s="110"/>
      <c r="M4538" s="110"/>
      <c r="N4538" s="110"/>
      <c r="O4538" s="145"/>
      <c r="P4538" s="110"/>
    </row>
    <row r="4539" spans="2:16" x14ac:dyDescent="0.25">
      <c r="B4539" s="123"/>
      <c r="C4539" s="123"/>
      <c r="D4539" s="123"/>
      <c r="F4539" s="123"/>
      <c r="I4539" s="123"/>
      <c r="J4539" s="123"/>
      <c r="K4539" s="124"/>
      <c r="L4539" s="110"/>
      <c r="M4539" s="110"/>
      <c r="N4539" s="110"/>
      <c r="O4539" s="145"/>
      <c r="P4539" s="110"/>
    </row>
    <row r="4540" spans="2:16" x14ac:dyDescent="0.25">
      <c r="B4540" s="123"/>
      <c r="C4540" s="123"/>
      <c r="D4540" s="123"/>
      <c r="F4540" s="123"/>
      <c r="I4540" s="123"/>
      <c r="J4540" s="123"/>
      <c r="K4540" s="124"/>
      <c r="L4540" s="110"/>
      <c r="M4540" s="110"/>
      <c r="N4540" s="110"/>
      <c r="O4540" s="145"/>
      <c r="P4540" s="110"/>
    </row>
    <row r="4541" spans="2:16" x14ac:dyDescent="0.25">
      <c r="B4541" s="123"/>
      <c r="C4541" s="123"/>
      <c r="D4541" s="123"/>
      <c r="F4541" s="123"/>
      <c r="I4541" s="123"/>
      <c r="J4541" s="123"/>
      <c r="K4541" s="124"/>
      <c r="L4541" s="110"/>
      <c r="M4541" s="110"/>
      <c r="N4541" s="110"/>
      <c r="O4541" s="145"/>
      <c r="P4541" s="110"/>
    </row>
    <row r="4542" spans="2:16" x14ac:dyDescent="0.25">
      <c r="B4542" s="123"/>
      <c r="C4542" s="123"/>
      <c r="D4542" s="123"/>
      <c r="F4542" s="123"/>
      <c r="I4542" s="123"/>
      <c r="J4542" s="123"/>
      <c r="K4542" s="124"/>
      <c r="L4542" s="110"/>
      <c r="M4542" s="110"/>
      <c r="N4542" s="110"/>
      <c r="O4542" s="145"/>
      <c r="P4542" s="110"/>
    </row>
    <row r="4543" spans="2:16" x14ac:dyDescent="0.25">
      <c r="B4543" s="123"/>
      <c r="C4543" s="123"/>
      <c r="D4543" s="123"/>
      <c r="F4543" s="123"/>
      <c r="I4543" s="123"/>
      <c r="J4543" s="123"/>
      <c r="K4543" s="124"/>
      <c r="L4543" s="110"/>
      <c r="M4543" s="110"/>
      <c r="N4543" s="110"/>
      <c r="O4543" s="145"/>
      <c r="P4543" s="110"/>
    </row>
    <row r="4544" spans="2:16" x14ac:dyDescent="0.25">
      <c r="B4544" s="123"/>
      <c r="C4544" s="123"/>
      <c r="D4544" s="123"/>
      <c r="F4544" s="123"/>
      <c r="I4544" s="123"/>
      <c r="J4544" s="123"/>
      <c r="K4544" s="124"/>
      <c r="L4544" s="110"/>
      <c r="M4544" s="110"/>
      <c r="N4544" s="110"/>
      <c r="O4544" s="145"/>
      <c r="P4544" s="110"/>
    </row>
    <row r="4545" spans="2:16" x14ac:dyDescent="0.25">
      <c r="B4545" s="123"/>
      <c r="C4545" s="123"/>
      <c r="D4545" s="123"/>
      <c r="F4545" s="123"/>
      <c r="I4545" s="123"/>
      <c r="J4545" s="123"/>
      <c r="K4545" s="124"/>
      <c r="L4545" s="110"/>
      <c r="M4545" s="110"/>
      <c r="N4545" s="110"/>
      <c r="O4545" s="145"/>
      <c r="P4545" s="110"/>
    </row>
    <row r="4546" spans="2:16" x14ac:dyDescent="0.25">
      <c r="B4546" s="123"/>
      <c r="C4546" s="123"/>
      <c r="D4546" s="123"/>
      <c r="F4546" s="123"/>
      <c r="I4546" s="123"/>
      <c r="J4546" s="123"/>
      <c r="K4546" s="124"/>
      <c r="L4546" s="110"/>
      <c r="M4546" s="110"/>
      <c r="N4546" s="110"/>
      <c r="O4546" s="145"/>
      <c r="P4546" s="110"/>
    </row>
    <row r="4547" spans="2:16" x14ac:dyDescent="0.25">
      <c r="B4547" s="123"/>
      <c r="C4547" s="123"/>
      <c r="D4547" s="123"/>
      <c r="F4547" s="123"/>
      <c r="I4547" s="123"/>
      <c r="J4547" s="123"/>
      <c r="K4547" s="124"/>
      <c r="L4547" s="110"/>
      <c r="M4547" s="110"/>
      <c r="N4547" s="110"/>
      <c r="O4547" s="145"/>
      <c r="P4547" s="110"/>
    </row>
    <row r="4548" spans="2:16" x14ac:dyDescent="0.25">
      <c r="B4548" s="123"/>
      <c r="C4548" s="123"/>
      <c r="D4548" s="123"/>
      <c r="F4548" s="123"/>
      <c r="I4548" s="123"/>
      <c r="J4548" s="123"/>
      <c r="K4548" s="124"/>
      <c r="L4548" s="110"/>
      <c r="M4548" s="110"/>
      <c r="N4548" s="110"/>
      <c r="O4548" s="145"/>
      <c r="P4548" s="110"/>
    </row>
    <row r="4549" spans="2:16" x14ac:dyDescent="0.25">
      <c r="B4549" s="123"/>
      <c r="C4549" s="123"/>
      <c r="D4549" s="123"/>
      <c r="F4549" s="123"/>
      <c r="I4549" s="123"/>
      <c r="J4549" s="123"/>
      <c r="K4549" s="124"/>
      <c r="L4549" s="110"/>
      <c r="M4549" s="110"/>
      <c r="N4549" s="110"/>
      <c r="O4549" s="145"/>
      <c r="P4549" s="110"/>
    </row>
    <row r="4550" spans="2:16" x14ac:dyDescent="0.25">
      <c r="B4550" s="123"/>
      <c r="C4550" s="123"/>
      <c r="D4550" s="123"/>
      <c r="F4550" s="123"/>
      <c r="I4550" s="123"/>
      <c r="J4550" s="123"/>
      <c r="K4550" s="124"/>
      <c r="L4550" s="110"/>
      <c r="M4550" s="110"/>
      <c r="N4550" s="110"/>
      <c r="O4550" s="145"/>
      <c r="P4550" s="110"/>
    </row>
    <row r="4551" spans="2:16" x14ac:dyDescent="0.25">
      <c r="B4551" s="123"/>
      <c r="C4551" s="123"/>
      <c r="D4551" s="123"/>
      <c r="F4551" s="123"/>
      <c r="I4551" s="123"/>
      <c r="J4551" s="123"/>
      <c r="K4551" s="124"/>
      <c r="L4551" s="110"/>
      <c r="M4551" s="110"/>
      <c r="N4551" s="110"/>
      <c r="O4551" s="145"/>
      <c r="P4551" s="110"/>
    </row>
    <row r="4552" spans="2:16" x14ac:dyDescent="0.25">
      <c r="B4552" s="123"/>
      <c r="C4552" s="123"/>
      <c r="D4552" s="123"/>
      <c r="F4552" s="123"/>
      <c r="I4552" s="123"/>
      <c r="J4552" s="123"/>
      <c r="K4552" s="124"/>
      <c r="L4552" s="110"/>
      <c r="M4552" s="110"/>
      <c r="N4552" s="110"/>
      <c r="O4552" s="145"/>
      <c r="P4552" s="110"/>
    </row>
    <row r="4553" spans="2:16" x14ac:dyDescent="0.25">
      <c r="B4553" s="123"/>
      <c r="C4553" s="123"/>
      <c r="D4553" s="123"/>
      <c r="F4553" s="123"/>
      <c r="I4553" s="123"/>
      <c r="J4553" s="123"/>
      <c r="K4553" s="124"/>
      <c r="L4553" s="110"/>
      <c r="M4553" s="110"/>
      <c r="N4553" s="110"/>
      <c r="O4553" s="145"/>
      <c r="P4553" s="110"/>
    </row>
    <row r="4554" spans="2:16" x14ac:dyDescent="0.25">
      <c r="B4554" s="123"/>
      <c r="C4554" s="123"/>
      <c r="D4554" s="123"/>
      <c r="F4554" s="123"/>
      <c r="I4554" s="123"/>
      <c r="J4554" s="123"/>
      <c r="K4554" s="124"/>
      <c r="L4554" s="110"/>
      <c r="M4554" s="110"/>
      <c r="N4554" s="110"/>
      <c r="O4554" s="145"/>
      <c r="P4554" s="110"/>
    </row>
    <row r="4555" spans="2:16" x14ac:dyDescent="0.25">
      <c r="B4555" s="123"/>
      <c r="C4555" s="123"/>
      <c r="D4555" s="123"/>
      <c r="F4555" s="123"/>
      <c r="I4555" s="123"/>
      <c r="J4555" s="123"/>
      <c r="K4555" s="124"/>
      <c r="L4555" s="110"/>
      <c r="M4555" s="110"/>
      <c r="N4555" s="110"/>
      <c r="O4555" s="145"/>
      <c r="P4555" s="110"/>
    </row>
    <row r="4556" spans="2:16" x14ac:dyDescent="0.25">
      <c r="B4556" s="123"/>
      <c r="C4556" s="123"/>
      <c r="D4556" s="123"/>
      <c r="F4556" s="123"/>
      <c r="I4556" s="123"/>
      <c r="J4556" s="123"/>
      <c r="K4556" s="124"/>
      <c r="L4556" s="110"/>
      <c r="M4556" s="110"/>
      <c r="N4556" s="110"/>
      <c r="O4556" s="145"/>
      <c r="P4556" s="110"/>
    </row>
    <row r="4557" spans="2:16" x14ac:dyDescent="0.25">
      <c r="B4557" s="123"/>
      <c r="C4557" s="123"/>
      <c r="D4557" s="123"/>
      <c r="F4557" s="123"/>
      <c r="I4557" s="123"/>
      <c r="J4557" s="123"/>
      <c r="K4557" s="124"/>
      <c r="L4557" s="110"/>
      <c r="M4557" s="110"/>
      <c r="N4557" s="110"/>
      <c r="O4557" s="145"/>
      <c r="P4557" s="110"/>
    </row>
    <row r="4558" spans="2:16" x14ac:dyDescent="0.25">
      <c r="B4558" s="123"/>
      <c r="C4558" s="123"/>
      <c r="D4558" s="123"/>
      <c r="F4558" s="123"/>
      <c r="I4558" s="123"/>
      <c r="J4558" s="123"/>
      <c r="K4558" s="124"/>
      <c r="L4558" s="110"/>
      <c r="M4558" s="110"/>
      <c r="N4558" s="110"/>
      <c r="O4558" s="145"/>
      <c r="P4558" s="110"/>
    </row>
    <row r="4559" spans="2:16" x14ac:dyDescent="0.25">
      <c r="B4559" s="123"/>
      <c r="C4559" s="123"/>
      <c r="D4559" s="123"/>
      <c r="F4559" s="123"/>
      <c r="I4559" s="123"/>
      <c r="J4559" s="123"/>
      <c r="K4559" s="124"/>
      <c r="L4559" s="110"/>
      <c r="M4559" s="110"/>
      <c r="N4559" s="110"/>
      <c r="O4559" s="145"/>
      <c r="P4559" s="110"/>
    </row>
    <row r="4560" spans="2:16" x14ac:dyDescent="0.25">
      <c r="B4560" s="123"/>
      <c r="C4560" s="123"/>
      <c r="D4560" s="123"/>
      <c r="F4560" s="123"/>
      <c r="I4560" s="123"/>
      <c r="J4560" s="123"/>
      <c r="K4560" s="124"/>
      <c r="L4560" s="110"/>
      <c r="M4560" s="110"/>
      <c r="N4560" s="110"/>
      <c r="O4560" s="145"/>
      <c r="P4560" s="110"/>
    </row>
    <row r="4561" spans="2:16" x14ac:dyDescent="0.25">
      <c r="B4561" s="123"/>
      <c r="C4561" s="123"/>
      <c r="D4561" s="123"/>
      <c r="F4561" s="123"/>
      <c r="I4561" s="123"/>
      <c r="J4561" s="123"/>
      <c r="K4561" s="124"/>
      <c r="L4561" s="110"/>
      <c r="M4561" s="110"/>
      <c r="N4561" s="110"/>
      <c r="O4561" s="145"/>
      <c r="P4561" s="110"/>
    </row>
    <row r="4562" spans="2:16" x14ac:dyDescent="0.25">
      <c r="B4562" s="123"/>
      <c r="C4562" s="123"/>
      <c r="D4562" s="123"/>
      <c r="F4562" s="123"/>
      <c r="I4562" s="123"/>
      <c r="J4562" s="123"/>
      <c r="K4562" s="124"/>
      <c r="L4562" s="110"/>
      <c r="M4562" s="110"/>
      <c r="N4562" s="110"/>
      <c r="O4562" s="145"/>
      <c r="P4562" s="110"/>
    </row>
    <row r="4563" spans="2:16" x14ac:dyDescent="0.25">
      <c r="B4563" s="123"/>
      <c r="C4563" s="123"/>
      <c r="D4563" s="123"/>
      <c r="F4563" s="123"/>
      <c r="I4563" s="123"/>
      <c r="J4563" s="123"/>
      <c r="K4563" s="124"/>
      <c r="L4563" s="110"/>
      <c r="M4563" s="110"/>
      <c r="N4563" s="110"/>
      <c r="O4563" s="145"/>
      <c r="P4563" s="110"/>
    </row>
    <row r="4564" spans="2:16" x14ac:dyDescent="0.25">
      <c r="B4564" s="123"/>
      <c r="C4564" s="123"/>
      <c r="D4564" s="123"/>
      <c r="F4564" s="123"/>
      <c r="I4564" s="123"/>
      <c r="J4564" s="123"/>
      <c r="K4564" s="124"/>
      <c r="L4564" s="110"/>
      <c r="M4564" s="110"/>
      <c r="N4564" s="110"/>
      <c r="O4564" s="145"/>
      <c r="P4564" s="110"/>
    </row>
    <row r="4565" spans="2:16" x14ac:dyDescent="0.25">
      <c r="B4565" s="123"/>
      <c r="C4565" s="123"/>
      <c r="D4565" s="123"/>
      <c r="F4565" s="123"/>
      <c r="I4565" s="123"/>
      <c r="J4565" s="123"/>
      <c r="K4565" s="124"/>
      <c r="L4565" s="110"/>
      <c r="M4565" s="110"/>
      <c r="N4565" s="110"/>
      <c r="O4565" s="145"/>
      <c r="P4565" s="110"/>
    </row>
    <row r="4566" spans="2:16" x14ac:dyDescent="0.25">
      <c r="B4566" s="123"/>
      <c r="C4566" s="123"/>
      <c r="D4566" s="123"/>
      <c r="F4566" s="123"/>
      <c r="I4566" s="123"/>
      <c r="J4566" s="123"/>
      <c r="K4566" s="124"/>
      <c r="L4566" s="110"/>
      <c r="M4566" s="110"/>
      <c r="N4566" s="110"/>
      <c r="O4566" s="145"/>
      <c r="P4566" s="110"/>
    </row>
    <row r="4567" spans="2:16" x14ac:dyDescent="0.25">
      <c r="B4567" s="123"/>
      <c r="C4567" s="123"/>
      <c r="D4567" s="123"/>
      <c r="F4567" s="123"/>
      <c r="I4567" s="123"/>
      <c r="J4567" s="123"/>
      <c r="K4567" s="124"/>
      <c r="L4567" s="110"/>
      <c r="M4567" s="110"/>
      <c r="N4567" s="110"/>
      <c r="O4567" s="145"/>
      <c r="P4567" s="110"/>
    </row>
    <row r="4568" spans="2:16" x14ac:dyDescent="0.25">
      <c r="B4568" s="123"/>
      <c r="C4568" s="123"/>
      <c r="D4568" s="123"/>
      <c r="F4568" s="123"/>
      <c r="I4568" s="123"/>
      <c r="J4568" s="123"/>
      <c r="K4568" s="124"/>
      <c r="L4568" s="110"/>
      <c r="M4568" s="110"/>
      <c r="N4568" s="110"/>
      <c r="O4568" s="145"/>
      <c r="P4568" s="110"/>
    </row>
    <row r="4569" spans="2:16" x14ac:dyDescent="0.25">
      <c r="B4569" s="123"/>
      <c r="C4569" s="123"/>
      <c r="D4569" s="123"/>
      <c r="F4569" s="123"/>
      <c r="I4569" s="123"/>
      <c r="J4569" s="123"/>
      <c r="K4569" s="124"/>
      <c r="L4569" s="110"/>
      <c r="M4569" s="110"/>
      <c r="N4569" s="110"/>
      <c r="O4569" s="145"/>
      <c r="P4569" s="110"/>
    </row>
    <row r="4570" spans="2:16" x14ac:dyDescent="0.25">
      <c r="B4570" s="123"/>
      <c r="C4570" s="123"/>
      <c r="D4570" s="123"/>
      <c r="F4570" s="123"/>
      <c r="I4570" s="123"/>
      <c r="J4570" s="123"/>
      <c r="K4570" s="124"/>
      <c r="L4570" s="110"/>
      <c r="M4570" s="110"/>
      <c r="N4570" s="110"/>
      <c r="O4570" s="145"/>
      <c r="P4570" s="110"/>
    </row>
    <row r="4571" spans="2:16" x14ac:dyDescent="0.25">
      <c r="B4571" s="123"/>
      <c r="C4571" s="123"/>
      <c r="D4571" s="123"/>
      <c r="F4571" s="123"/>
      <c r="I4571" s="123"/>
      <c r="J4571" s="123"/>
      <c r="K4571" s="124"/>
      <c r="L4571" s="110"/>
      <c r="M4571" s="110"/>
      <c r="N4571" s="110"/>
      <c r="O4571" s="145"/>
      <c r="P4571" s="110"/>
    </row>
    <row r="4572" spans="2:16" x14ac:dyDescent="0.25">
      <c r="B4572" s="123"/>
      <c r="C4572" s="123"/>
      <c r="D4572" s="123"/>
      <c r="F4572" s="123"/>
      <c r="I4572" s="123"/>
      <c r="J4572" s="123"/>
      <c r="K4572" s="124"/>
      <c r="L4572" s="110"/>
      <c r="M4572" s="110"/>
      <c r="N4572" s="110"/>
      <c r="O4572" s="145"/>
      <c r="P4572" s="110"/>
    </row>
    <row r="4573" spans="2:16" x14ac:dyDescent="0.25">
      <c r="B4573" s="123"/>
      <c r="C4573" s="123"/>
      <c r="D4573" s="123"/>
      <c r="F4573" s="123"/>
      <c r="I4573" s="123"/>
      <c r="J4573" s="123"/>
      <c r="K4573" s="124"/>
      <c r="L4573" s="110"/>
      <c r="M4573" s="110"/>
      <c r="N4573" s="110"/>
      <c r="O4573" s="145"/>
      <c r="P4573" s="110"/>
    </row>
    <row r="4574" spans="2:16" x14ac:dyDescent="0.25">
      <c r="B4574" s="123"/>
      <c r="C4574" s="123"/>
      <c r="D4574" s="123"/>
      <c r="F4574" s="123"/>
      <c r="I4574" s="123"/>
      <c r="J4574" s="123"/>
      <c r="K4574" s="124"/>
      <c r="L4574" s="110"/>
      <c r="M4574" s="110"/>
      <c r="N4574" s="110"/>
      <c r="O4574" s="145"/>
      <c r="P4574" s="110"/>
    </row>
    <row r="4575" spans="2:16" x14ac:dyDescent="0.25">
      <c r="B4575" s="123"/>
      <c r="C4575" s="123"/>
      <c r="D4575" s="123"/>
      <c r="F4575" s="123"/>
      <c r="I4575" s="123"/>
      <c r="J4575" s="123"/>
      <c r="K4575" s="124"/>
      <c r="L4575" s="110"/>
      <c r="M4575" s="110"/>
      <c r="N4575" s="110"/>
      <c r="O4575" s="145"/>
      <c r="P4575" s="110"/>
    </row>
    <row r="4576" spans="2:16" x14ac:dyDescent="0.25">
      <c r="B4576" s="123"/>
      <c r="C4576" s="123"/>
      <c r="D4576" s="123"/>
      <c r="F4576" s="123"/>
      <c r="I4576" s="123"/>
      <c r="J4576" s="123"/>
      <c r="K4576" s="124"/>
      <c r="L4576" s="110"/>
      <c r="M4576" s="110"/>
      <c r="N4576" s="110"/>
      <c r="O4576" s="145"/>
      <c r="P4576" s="110"/>
    </row>
    <row r="4577" spans="2:16" x14ac:dyDescent="0.25">
      <c r="B4577" s="123"/>
      <c r="C4577" s="123"/>
      <c r="D4577" s="123"/>
      <c r="F4577" s="123"/>
      <c r="I4577" s="123"/>
      <c r="J4577" s="123"/>
      <c r="K4577" s="124"/>
      <c r="L4577" s="110"/>
      <c r="M4577" s="110"/>
      <c r="N4577" s="110"/>
      <c r="O4577" s="145"/>
      <c r="P4577" s="110"/>
    </row>
    <row r="4578" spans="2:16" x14ac:dyDescent="0.25">
      <c r="B4578" s="123"/>
      <c r="C4578" s="123"/>
      <c r="D4578" s="123"/>
      <c r="F4578" s="123"/>
      <c r="I4578" s="123"/>
      <c r="J4578" s="123"/>
      <c r="K4578" s="124"/>
      <c r="L4578" s="110"/>
      <c r="M4578" s="110"/>
      <c r="N4578" s="110"/>
      <c r="O4578" s="145"/>
      <c r="P4578" s="110"/>
    </row>
    <row r="4579" spans="2:16" x14ac:dyDescent="0.25">
      <c r="B4579" s="123"/>
      <c r="C4579" s="123"/>
      <c r="D4579" s="123"/>
      <c r="F4579" s="123"/>
      <c r="I4579" s="123"/>
      <c r="J4579" s="123"/>
      <c r="K4579" s="124"/>
      <c r="L4579" s="110"/>
      <c r="M4579" s="110"/>
      <c r="N4579" s="110"/>
      <c r="O4579" s="145"/>
      <c r="P4579" s="110"/>
    </row>
    <row r="4580" spans="2:16" x14ac:dyDescent="0.25">
      <c r="B4580" s="123"/>
      <c r="C4580" s="123"/>
      <c r="D4580" s="123"/>
      <c r="F4580" s="123"/>
      <c r="I4580" s="123"/>
      <c r="J4580" s="123"/>
      <c r="K4580" s="124"/>
      <c r="L4580" s="110"/>
      <c r="M4580" s="110"/>
      <c r="N4580" s="110"/>
      <c r="O4580" s="145"/>
      <c r="P4580" s="110"/>
    </row>
    <row r="4581" spans="2:16" x14ac:dyDescent="0.25">
      <c r="B4581" s="123"/>
      <c r="C4581" s="123"/>
      <c r="D4581" s="123"/>
      <c r="F4581" s="123"/>
      <c r="I4581" s="123"/>
      <c r="J4581" s="123"/>
      <c r="K4581" s="124"/>
      <c r="L4581" s="110"/>
      <c r="M4581" s="110"/>
      <c r="N4581" s="110"/>
      <c r="O4581" s="145"/>
      <c r="P4581" s="110"/>
    </row>
    <row r="4582" spans="2:16" x14ac:dyDescent="0.25">
      <c r="B4582" s="123"/>
      <c r="C4582" s="123"/>
      <c r="D4582" s="123"/>
      <c r="F4582" s="123"/>
      <c r="I4582" s="123"/>
      <c r="J4582" s="123"/>
      <c r="K4582" s="124"/>
      <c r="L4582" s="110"/>
      <c r="M4582" s="110"/>
      <c r="N4582" s="110"/>
      <c r="O4582" s="145"/>
      <c r="P4582" s="110"/>
    </row>
    <row r="4583" spans="2:16" x14ac:dyDescent="0.25">
      <c r="B4583" s="123"/>
      <c r="C4583" s="123"/>
      <c r="D4583" s="123"/>
      <c r="F4583" s="123"/>
      <c r="I4583" s="123"/>
      <c r="J4583" s="123"/>
      <c r="K4583" s="124"/>
      <c r="L4583" s="110"/>
      <c r="M4583" s="110"/>
      <c r="N4583" s="110"/>
      <c r="O4583" s="145"/>
      <c r="P4583" s="110"/>
    </row>
    <row r="4584" spans="2:16" x14ac:dyDescent="0.25">
      <c r="B4584" s="123"/>
      <c r="C4584" s="123"/>
      <c r="D4584" s="123"/>
      <c r="F4584" s="123"/>
      <c r="I4584" s="123"/>
      <c r="J4584" s="123"/>
      <c r="K4584" s="124"/>
      <c r="L4584" s="110"/>
      <c r="M4584" s="110"/>
      <c r="N4584" s="110"/>
      <c r="O4584" s="145"/>
      <c r="P4584" s="110"/>
    </row>
    <row r="4585" spans="2:16" x14ac:dyDescent="0.25">
      <c r="B4585" s="123"/>
      <c r="C4585" s="123"/>
      <c r="D4585" s="123"/>
      <c r="F4585" s="123"/>
      <c r="I4585" s="123"/>
      <c r="J4585" s="123"/>
      <c r="K4585" s="124"/>
      <c r="L4585" s="110"/>
      <c r="M4585" s="110"/>
      <c r="N4585" s="110"/>
      <c r="O4585" s="145"/>
      <c r="P4585" s="110"/>
    </row>
    <row r="4586" spans="2:16" x14ac:dyDescent="0.25">
      <c r="B4586" s="123"/>
      <c r="C4586" s="123"/>
      <c r="D4586" s="123"/>
      <c r="F4586" s="123"/>
      <c r="I4586" s="123"/>
      <c r="J4586" s="123"/>
      <c r="K4586" s="124"/>
      <c r="L4586" s="110"/>
      <c r="M4586" s="110"/>
      <c r="N4586" s="110"/>
      <c r="O4586" s="145"/>
      <c r="P4586" s="110"/>
    </row>
    <row r="4587" spans="2:16" x14ac:dyDescent="0.25">
      <c r="B4587" s="123"/>
      <c r="C4587" s="123"/>
      <c r="D4587" s="123"/>
      <c r="F4587" s="123"/>
      <c r="I4587" s="123"/>
      <c r="J4587" s="123"/>
      <c r="K4587" s="124"/>
      <c r="L4587" s="110"/>
      <c r="M4587" s="110"/>
      <c r="N4587" s="110"/>
      <c r="O4587" s="145"/>
      <c r="P4587" s="110"/>
    </row>
    <row r="4588" spans="2:16" x14ac:dyDescent="0.25">
      <c r="B4588" s="123"/>
      <c r="C4588" s="123"/>
      <c r="D4588" s="123"/>
      <c r="F4588" s="123"/>
      <c r="I4588" s="123"/>
      <c r="J4588" s="123"/>
      <c r="K4588" s="124"/>
      <c r="L4588" s="110"/>
      <c r="M4588" s="110"/>
      <c r="N4588" s="110"/>
      <c r="O4588" s="145"/>
      <c r="P4588" s="110"/>
    </row>
    <row r="4589" spans="2:16" x14ac:dyDescent="0.25">
      <c r="B4589" s="123"/>
      <c r="C4589" s="123"/>
      <c r="D4589" s="123"/>
      <c r="F4589" s="123"/>
      <c r="I4589" s="123"/>
      <c r="J4589" s="123"/>
      <c r="K4589" s="124"/>
      <c r="L4589" s="110"/>
      <c r="M4589" s="110"/>
      <c r="N4589" s="110"/>
      <c r="O4589" s="145"/>
      <c r="P4589" s="110"/>
    </row>
    <row r="4590" spans="2:16" x14ac:dyDescent="0.25">
      <c r="B4590" s="123"/>
      <c r="C4590" s="123"/>
      <c r="D4590" s="123"/>
      <c r="F4590" s="123"/>
      <c r="I4590" s="123"/>
      <c r="J4590" s="123"/>
      <c r="K4590" s="124"/>
      <c r="L4590" s="110"/>
      <c r="M4590" s="110"/>
      <c r="N4590" s="110"/>
      <c r="O4590" s="145"/>
      <c r="P4590" s="110"/>
    </row>
    <row r="4591" spans="2:16" x14ac:dyDescent="0.25">
      <c r="B4591" s="123"/>
      <c r="C4591" s="123"/>
      <c r="D4591" s="123"/>
      <c r="F4591" s="123"/>
      <c r="I4591" s="123"/>
      <c r="J4591" s="123"/>
      <c r="K4591" s="124"/>
      <c r="L4591" s="110"/>
      <c r="M4591" s="110"/>
      <c r="N4591" s="110"/>
      <c r="O4591" s="145"/>
      <c r="P4591" s="110"/>
    </row>
    <row r="4592" spans="2:16" x14ac:dyDescent="0.25">
      <c r="B4592" s="123"/>
      <c r="C4592" s="123"/>
      <c r="D4592" s="123"/>
      <c r="F4592" s="123"/>
      <c r="I4592" s="123"/>
      <c r="J4592" s="123"/>
      <c r="K4592" s="124"/>
      <c r="L4592" s="110"/>
      <c r="M4592" s="110"/>
      <c r="N4592" s="110"/>
      <c r="O4592" s="145"/>
      <c r="P4592" s="110"/>
    </row>
    <row r="4593" spans="2:16" x14ac:dyDescent="0.25">
      <c r="B4593" s="123"/>
      <c r="C4593" s="123"/>
      <c r="D4593" s="123"/>
      <c r="F4593" s="123"/>
      <c r="I4593" s="123"/>
      <c r="J4593" s="123"/>
      <c r="K4593" s="124"/>
      <c r="L4593" s="110"/>
      <c r="M4593" s="110"/>
      <c r="N4593" s="110"/>
      <c r="O4593" s="145"/>
      <c r="P4593" s="110"/>
    </row>
    <row r="4594" spans="2:16" x14ac:dyDescent="0.25">
      <c r="B4594" s="123"/>
      <c r="C4594" s="123"/>
      <c r="D4594" s="123"/>
      <c r="F4594" s="123"/>
      <c r="I4594" s="123"/>
      <c r="J4594" s="123"/>
      <c r="K4594" s="124"/>
      <c r="L4594" s="110"/>
      <c r="M4594" s="110"/>
      <c r="N4594" s="110"/>
      <c r="O4594" s="145"/>
      <c r="P4594" s="110"/>
    </row>
    <row r="4595" spans="2:16" x14ac:dyDescent="0.25">
      <c r="B4595" s="123"/>
      <c r="C4595" s="123"/>
      <c r="D4595" s="123"/>
      <c r="F4595" s="123"/>
      <c r="I4595" s="123"/>
      <c r="J4595" s="123"/>
      <c r="K4595" s="124"/>
      <c r="L4595" s="110"/>
      <c r="M4595" s="110"/>
      <c r="N4595" s="110"/>
      <c r="O4595" s="145"/>
      <c r="P4595" s="110"/>
    </row>
    <row r="4596" spans="2:16" x14ac:dyDescent="0.25">
      <c r="B4596" s="123"/>
      <c r="C4596" s="123"/>
      <c r="D4596" s="123"/>
      <c r="F4596" s="123"/>
      <c r="I4596" s="123"/>
      <c r="J4596" s="123"/>
      <c r="K4596" s="124"/>
      <c r="L4596" s="110"/>
      <c r="M4596" s="110"/>
      <c r="N4596" s="110"/>
      <c r="O4596" s="145"/>
      <c r="P4596" s="110"/>
    </row>
    <row r="4597" spans="2:16" x14ac:dyDescent="0.25">
      <c r="B4597" s="123"/>
      <c r="C4597" s="123"/>
      <c r="D4597" s="123"/>
      <c r="F4597" s="123"/>
      <c r="I4597" s="123"/>
      <c r="J4597" s="123"/>
      <c r="K4597" s="124"/>
      <c r="L4597" s="110"/>
      <c r="M4597" s="110"/>
      <c r="N4597" s="110"/>
      <c r="O4597" s="145"/>
      <c r="P4597" s="110"/>
    </row>
    <row r="4598" spans="2:16" x14ac:dyDescent="0.25">
      <c r="B4598" s="123"/>
      <c r="C4598" s="123"/>
      <c r="D4598" s="123"/>
      <c r="F4598" s="123"/>
      <c r="I4598" s="123"/>
      <c r="J4598" s="123"/>
      <c r="K4598" s="124"/>
      <c r="L4598" s="110"/>
      <c r="M4598" s="110"/>
      <c r="N4598" s="110"/>
      <c r="O4598" s="145"/>
      <c r="P4598" s="110"/>
    </row>
    <row r="4599" spans="2:16" x14ac:dyDescent="0.25">
      <c r="B4599" s="123"/>
      <c r="C4599" s="123"/>
      <c r="D4599" s="123"/>
      <c r="F4599" s="123"/>
      <c r="I4599" s="123"/>
      <c r="J4599" s="123"/>
      <c r="K4599" s="124"/>
      <c r="L4599" s="110"/>
      <c r="M4599" s="110"/>
      <c r="N4599" s="110"/>
      <c r="O4599" s="145"/>
      <c r="P4599" s="110"/>
    </row>
    <row r="4600" spans="2:16" x14ac:dyDescent="0.25">
      <c r="B4600" s="123"/>
      <c r="C4600" s="123"/>
      <c r="D4600" s="123"/>
      <c r="F4600" s="123"/>
      <c r="I4600" s="123"/>
      <c r="J4600" s="123"/>
      <c r="K4600" s="124"/>
      <c r="L4600" s="110"/>
      <c r="M4600" s="110"/>
      <c r="N4600" s="110"/>
      <c r="O4600" s="145"/>
      <c r="P4600" s="110"/>
    </row>
    <row r="4601" spans="2:16" x14ac:dyDescent="0.25">
      <c r="B4601" s="123"/>
      <c r="C4601" s="123"/>
      <c r="D4601" s="123"/>
      <c r="F4601" s="123"/>
      <c r="I4601" s="123"/>
      <c r="J4601" s="123"/>
      <c r="K4601" s="124"/>
      <c r="L4601" s="110"/>
      <c r="M4601" s="110"/>
      <c r="N4601" s="110"/>
      <c r="O4601" s="145"/>
      <c r="P4601" s="110"/>
    </row>
    <row r="4602" spans="2:16" x14ac:dyDescent="0.25">
      <c r="B4602" s="123"/>
      <c r="C4602" s="123"/>
      <c r="D4602" s="123"/>
      <c r="F4602" s="123"/>
      <c r="I4602" s="123"/>
      <c r="J4602" s="123"/>
      <c r="K4602" s="124"/>
      <c r="L4602" s="110"/>
      <c r="M4602" s="110"/>
      <c r="N4602" s="110"/>
      <c r="O4602" s="145"/>
      <c r="P4602" s="110"/>
    </row>
    <row r="4603" spans="2:16" x14ac:dyDescent="0.25">
      <c r="B4603" s="123"/>
      <c r="C4603" s="123"/>
      <c r="D4603" s="123"/>
      <c r="F4603" s="123"/>
      <c r="I4603" s="123"/>
      <c r="J4603" s="123"/>
      <c r="K4603" s="124"/>
      <c r="L4603" s="110"/>
      <c r="M4603" s="110"/>
      <c r="N4603" s="110"/>
      <c r="O4603" s="145"/>
      <c r="P4603" s="110"/>
    </row>
    <row r="4604" spans="2:16" x14ac:dyDescent="0.25">
      <c r="B4604" s="123"/>
      <c r="C4604" s="123"/>
      <c r="D4604" s="123"/>
      <c r="F4604" s="123"/>
      <c r="I4604" s="123"/>
      <c r="J4604" s="123"/>
      <c r="K4604" s="124"/>
      <c r="L4604" s="110"/>
      <c r="M4604" s="110"/>
      <c r="N4604" s="110"/>
      <c r="O4604" s="145"/>
      <c r="P4604" s="110"/>
    </row>
    <row r="4605" spans="2:16" x14ac:dyDescent="0.25">
      <c r="B4605" s="123"/>
      <c r="C4605" s="123"/>
      <c r="D4605" s="123"/>
      <c r="F4605" s="123"/>
      <c r="I4605" s="123"/>
      <c r="J4605" s="123"/>
      <c r="K4605" s="124"/>
      <c r="L4605" s="110"/>
      <c r="M4605" s="110"/>
      <c r="N4605" s="110"/>
      <c r="O4605" s="145"/>
      <c r="P4605" s="110"/>
    </row>
    <row r="4606" spans="2:16" x14ac:dyDescent="0.25">
      <c r="B4606" s="123"/>
      <c r="C4606" s="123"/>
      <c r="D4606" s="123"/>
      <c r="F4606" s="123"/>
      <c r="I4606" s="123"/>
      <c r="J4606" s="123"/>
      <c r="K4606" s="124"/>
      <c r="L4606" s="110"/>
      <c r="M4606" s="110"/>
      <c r="N4606" s="110"/>
      <c r="O4606" s="145"/>
      <c r="P4606" s="110"/>
    </row>
    <row r="4607" spans="2:16" x14ac:dyDescent="0.25">
      <c r="B4607" s="123"/>
      <c r="C4607" s="123"/>
      <c r="D4607" s="123"/>
      <c r="F4607" s="123"/>
      <c r="I4607" s="123"/>
      <c r="J4607" s="123"/>
      <c r="K4607" s="124"/>
      <c r="L4607" s="110"/>
      <c r="M4607" s="110"/>
      <c r="N4607" s="110"/>
      <c r="O4607" s="145"/>
      <c r="P4607" s="110"/>
    </row>
    <row r="4608" spans="2:16" x14ac:dyDescent="0.25">
      <c r="B4608" s="123"/>
      <c r="C4608" s="123"/>
      <c r="D4608" s="123"/>
      <c r="F4608" s="123"/>
      <c r="I4608" s="123"/>
      <c r="J4608" s="123"/>
      <c r="K4608" s="124"/>
      <c r="L4608" s="110"/>
      <c r="M4608" s="110"/>
      <c r="N4608" s="110"/>
      <c r="O4608" s="145"/>
      <c r="P4608" s="110"/>
    </row>
    <row r="4609" spans="2:16" x14ac:dyDescent="0.25">
      <c r="B4609" s="123"/>
      <c r="C4609" s="123"/>
      <c r="D4609" s="123"/>
      <c r="F4609" s="123"/>
      <c r="I4609" s="123"/>
      <c r="J4609" s="123"/>
      <c r="K4609" s="124"/>
      <c r="L4609" s="110"/>
      <c r="M4609" s="110"/>
      <c r="N4609" s="110"/>
      <c r="O4609" s="145"/>
      <c r="P4609" s="110"/>
    </row>
    <row r="4610" spans="2:16" x14ac:dyDescent="0.25">
      <c r="B4610" s="123"/>
      <c r="C4610" s="123"/>
      <c r="D4610" s="123"/>
      <c r="F4610" s="123"/>
      <c r="I4610" s="123"/>
      <c r="J4610" s="123"/>
      <c r="K4610" s="124"/>
      <c r="L4610" s="110"/>
      <c r="M4610" s="110"/>
      <c r="N4610" s="110"/>
      <c r="O4610" s="145"/>
      <c r="P4610" s="110"/>
    </row>
    <row r="4611" spans="2:16" x14ac:dyDescent="0.25">
      <c r="B4611" s="123"/>
      <c r="C4611" s="123"/>
      <c r="D4611" s="123"/>
      <c r="F4611" s="123"/>
      <c r="I4611" s="123"/>
      <c r="J4611" s="123"/>
      <c r="K4611" s="124"/>
      <c r="L4611" s="110"/>
      <c r="M4611" s="110"/>
      <c r="N4611" s="110"/>
      <c r="O4611" s="145"/>
      <c r="P4611" s="110"/>
    </row>
    <row r="4612" spans="2:16" x14ac:dyDescent="0.25">
      <c r="B4612" s="123"/>
      <c r="C4612" s="123"/>
      <c r="D4612" s="123"/>
      <c r="F4612" s="123"/>
      <c r="I4612" s="123"/>
      <c r="J4612" s="123"/>
      <c r="K4612" s="124"/>
      <c r="L4612" s="110"/>
      <c r="M4612" s="110"/>
      <c r="N4612" s="110"/>
      <c r="O4612" s="145"/>
      <c r="P4612" s="110"/>
    </row>
    <row r="4613" spans="2:16" x14ac:dyDescent="0.25">
      <c r="B4613" s="123"/>
      <c r="C4613" s="123"/>
      <c r="D4613" s="123"/>
      <c r="F4613" s="123"/>
      <c r="I4613" s="123"/>
      <c r="J4613" s="123"/>
      <c r="K4613" s="124"/>
      <c r="L4613" s="110"/>
      <c r="M4613" s="110"/>
      <c r="N4613" s="110"/>
      <c r="O4613" s="145"/>
      <c r="P4613" s="110"/>
    </row>
    <row r="4614" spans="2:16" x14ac:dyDescent="0.25">
      <c r="B4614" s="123"/>
      <c r="C4614" s="123"/>
      <c r="D4614" s="123"/>
      <c r="F4614" s="123"/>
      <c r="I4614" s="123"/>
      <c r="J4614" s="123"/>
      <c r="K4614" s="124"/>
      <c r="L4614" s="110"/>
      <c r="M4614" s="110"/>
      <c r="N4614" s="110"/>
      <c r="O4614" s="145"/>
      <c r="P4614" s="110"/>
    </row>
    <row r="4615" spans="2:16" x14ac:dyDescent="0.25">
      <c r="B4615" s="123"/>
      <c r="C4615" s="123"/>
      <c r="D4615" s="123"/>
      <c r="F4615" s="123"/>
      <c r="I4615" s="123"/>
      <c r="J4615" s="123"/>
      <c r="K4615" s="124"/>
      <c r="L4615" s="110"/>
      <c r="M4615" s="110"/>
      <c r="N4615" s="110"/>
      <c r="O4615" s="145"/>
      <c r="P4615" s="110"/>
    </row>
    <row r="4616" spans="2:16" x14ac:dyDescent="0.25">
      <c r="B4616" s="123"/>
      <c r="C4616" s="123"/>
      <c r="D4616" s="123"/>
      <c r="F4616" s="123"/>
      <c r="I4616" s="123"/>
      <c r="J4616" s="123"/>
      <c r="K4616" s="124"/>
      <c r="L4616" s="110"/>
      <c r="M4616" s="110"/>
      <c r="N4616" s="110"/>
      <c r="O4616" s="145"/>
      <c r="P4616" s="110"/>
    </row>
    <row r="4617" spans="2:16" x14ac:dyDescent="0.25">
      <c r="B4617" s="123"/>
      <c r="C4617" s="123"/>
      <c r="D4617" s="123"/>
      <c r="F4617" s="123"/>
      <c r="I4617" s="123"/>
      <c r="J4617" s="123"/>
      <c r="K4617" s="124"/>
      <c r="L4617" s="110"/>
      <c r="M4617" s="110"/>
      <c r="N4617" s="110"/>
      <c r="O4617" s="145"/>
      <c r="P4617" s="110"/>
    </row>
    <row r="4618" spans="2:16" x14ac:dyDescent="0.25">
      <c r="B4618" s="123"/>
      <c r="C4618" s="123"/>
      <c r="D4618" s="123"/>
      <c r="F4618" s="123"/>
      <c r="I4618" s="123"/>
      <c r="J4618" s="123"/>
      <c r="K4618" s="124"/>
      <c r="L4618" s="110"/>
      <c r="M4618" s="110"/>
      <c r="N4618" s="110"/>
      <c r="O4618" s="145"/>
      <c r="P4618" s="110"/>
    </row>
    <row r="4619" spans="2:16" x14ac:dyDescent="0.25">
      <c r="B4619" s="123"/>
      <c r="C4619" s="123"/>
      <c r="D4619" s="123"/>
      <c r="F4619" s="123"/>
      <c r="I4619" s="123"/>
      <c r="J4619" s="123"/>
      <c r="K4619" s="124"/>
      <c r="L4619" s="110"/>
      <c r="M4619" s="110"/>
      <c r="N4619" s="110"/>
      <c r="O4619" s="145"/>
      <c r="P4619" s="110"/>
    </row>
    <row r="4620" spans="2:16" x14ac:dyDescent="0.25">
      <c r="B4620" s="123"/>
      <c r="C4620" s="123"/>
      <c r="D4620" s="123"/>
      <c r="F4620" s="123"/>
      <c r="I4620" s="123"/>
      <c r="J4620" s="123"/>
      <c r="K4620" s="124"/>
      <c r="L4620" s="110"/>
      <c r="M4620" s="110"/>
      <c r="N4620" s="110"/>
      <c r="O4620" s="145"/>
      <c r="P4620" s="110"/>
    </row>
    <row r="4621" spans="2:16" x14ac:dyDescent="0.25">
      <c r="B4621" s="123"/>
      <c r="C4621" s="123"/>
      <c r="D4621" s="123"/>
      <c r="F4621" s="123"/>
      <c r="I4621" s="123"/>
      <c r="J4621" s="123"/>
      <c r="K4621" s="124"/>
      <c r="L4621" s="110"/>
      <c r="M4621" s="110"/>
      <c r="N4621" s="110"/>
      <c r="O4621" s="145"/>
      <c r="P4621" s="110"/>
    </row>
    <row r="4622" spans="2:16" x14ac:dyDescent="0.25">
      <c r="B4622" s="123"/>
      <c r="C4622" s="123"/>
      <c r="D4622" s="123"/>
      <c r="F4622" s="123"/>
      <c r="I4622" s="123"/>
      <c r="J4622" s="123"/>
      <c r="K4622" s="124"/>
      <c r="L4622" s="110"/>
      <c r="M4622" s="110"/>
      <c r="N4622" s="110"/>
      <c r="O4622" s="145"/>
      <c r="P4622" s="110"/>
    </row>
    <row r="4623" spans="2:16" x14ac:dyDescent="0.25">
      <c r="B4623" s="123"/>
      <c r="C4623" s="123"/>
      <c r="D4623" s="123"/>
      <c r="F4623" s="123"/>
      <c r="I4623" s="123"/>
      <c r="J4623" s="123"/>
      <c r="K4623" s="124"/>
      <c r="L4623" s="110"/>
      <c r="M4623" s="110"/>
      <c r="N4623" s="110"/>
      <c r="O4623" s="145"/>
      <c r="P4623" s="110"/>
    </row>
    <row r="4624" spans="2:16" x14ac:dyDescent="0.25">
      <c r="B4624" s="123"/>
      <c r="C4624" s="123"/>
      <c r="D4624" s="123"/>
      <c r="F4624" s="123"/>
      <c r="I4624" s="123"/>
      <c r="J4624" s="123"/>
      <c r="K4624" s="124"/>
      <c r="L4624" s="110"/>
      <c r="M4624" s="110"/>
      <c r="N4624" s="110"/>
      <c r="O4624" s="145"/>
      <c r="P4624" s="110"/>
    </row>
    <row r="4625" spans="2:16" x14ac:dyDescent="0.25">
      <c r="B4625" s="123"/>
      <c r="C4625" s="123"/>
      <c r="D4625" s="123"/>
      <c r="F4625" s="123"/>
      <c r="I4625" s="123"/>
      <c r="J4625" s="123"/>
      <c r="K4625" s="124"/>
      <c r="L4625" s="110"/>
      <c r="M4625" s="110"/>
      <c r="N4625" s="110"/>
      <c r="O4625" s="145"/>
      <c r="P4625" s="110"/>
    </row>
    <row r="4626" spans="2:16" x14ac:dyDescent="0.25">
      <c r="B4626" s="123"/>
      <c r="C4626" s="123"/>
      <c r="D4626" s="123"/>
      <c r="F4626" s="123"/>
      <c r="I4626" s="123"/>
      <c r="J4626" s="123"/>
      <c r="K4626" s="124"/>
      <c r="L4626" s="110"/>
      <c r="M4626" s="110"/>
      <c r="N4626" s="110"/>
      <c r="O4626" s="145"/>
      <c r="P4626" s="110"/>
    </row>
    <row r="4627" spans="2:16" x14ac:dyDescent="0.25">
      <c r="B4627" s="123"/>
      <c r="C4627" s="123"/>
      <c r="D4627" s="123"/>
      <c r="F4627" s="123"/>
      <c r="I4627" s="123"/>
      <c r="J4627" s="123"/>
      <c r="K4627" s="124"/>
      <c r="L4627" s="110"/>
      <c r="M4627" s="110"/>
      <c r="N4627" s="110"/>
      <c r="O4627" s="145"/>
      <c r="P4627" s="110"/>
    </row>
    <row r="4628" spans="2:16" x14ac:dyDescent="0.25">
      <c r="B4628" s="123"/>
      <c r="C4628" s="123"/>
      <c r="D4628" s="123"/>
      <c r="F4628" s="123"/>
      <c r="I4628" s="123"/>
      <c r="J4628" s="123"/>
      <c r="K4628" s="124"/>
      <c r="L4628" s="110"/>
      <c r="M4628" s="110"/>
      <c r="N4628" s="110"/>
      <c r="O4628" s="145"/>
      <c r="P4628" s="110"/>
    </row>
    <row r="4629" spans="2:16" x14ac:dyDescent="0.25">
      <c r="B4629" s="123"/>
      <c r="C4629" s="123"/>
      <c r="D4629" s="123"/>
      <c r="F4629" s="123"/>
      <c r="I4629" s="123"/>
      <c r="J4629" s="123"/>
      <c r="K4629" s="124"/>
      <c r="L4629" s="110"/>
      <c r="M4629" s="110"/>
      <c r="N4629" s="110"/>
      <c r="O4629" s="145"/>
      <c r="P4629" s="110"/>
    </row>
    <row r="4630" spans="2:16" x14ac:dyDescent="0.25">
      <c r="B4630" s="123"/>
      <c r="C4630" s="123"/>
      <c r="D4630" s="123"/>
      <c r="F4630" s="123"/>
      <c r="I4630" s="123"/>
      <c r="J4630" s="123"/>
      <c r="K4630" s="124"/>
      <c r="L4630" s="110"/>
      <c r="M4630" s="110"/>
      <c r="N4630" s="110"/>
      <c r="O4630" s="145"/>
      <c r="P4630" s="110"/>
    </row>
    <row r="4631" spans="2:16" x14ac:dyDescent="0.25">
      <c r="B4631" s="123"/>
      <c r="C4631" s="123"/>
      <c r="D4631" s="123"/>
      <c r="F4631" s="123"/>
      <c r="I4631" s="123"/>
      <c r="J4631" s="123"/>
      <c r="K4631" s="124"/>
      <c r="L4631" s="110"/>
      <c r="M4631" s="110"/>
      <c r="N4631" s="110"/>
      <c r="O4631" s="145"/>
      <c r="P4631" s="110"/>
    </row>
    <row r="4632" spans="2:16" x14ac:dyDescent="0.25">
      <c r="B4632" s="123"/>
      <c r="C4632" s="123"/>
      <c r="D4632" s="123"/>
      <c r="F4632" s="123"/>
      <c r="I4632" s="123"/>
      <c r="J4632" s="123"/>
      <c r="K4632" s="124"/>
      <c r="L4632" s="110"/>
      <c r="M4632" s="110"/>
      <c r="N4632" s="110"/>
      <c r="O4632" s="145"/>
      <c r="P4632" s="110"/>
    </row>
    <row r="4633" spans="2:16" x14ac:dyDescent="0.25">
      <c r="B4633" s="123"/>
      <c r="C4633" s="123"/>
      <c r="D4633" s="123"/>
      <c r="F4633" s="123"/>
      <c r="I4633" s="123"/>
      <c r="J4633" s="123"/>
      <c r="K4633" s="124"/>
      <c r="L4633" s="110"/>
      <c r="M4633" s="110"/>
      <c r="N4633" s="110"/>
      <c r="O4633" s="145"/>
      <c r="P4633" s="110"/>
    </row>
    <row r="4634" spans="2:16" x14ac:dyDescent="0.25">
      <c r="B4634" s="123"/>
      <c r="C4634" s="123"/>
      <c r="D4634" s="123"/>
      <c r="F4634" s="123"/>
      <c r="I4634" s="123"/>
      <c r="J4634" s="123"/>
      <c r="K4634" s="124"/>
      <c r="L4634" s="110"/>
      <c r="M4634" s="110"/>
      <c r="N4634" s="110"/>
      <c r="O4634" s="145"/>
      <c r="P4634" s="110"/>
    </row>
    <row r="4635" spans="2:16" x14ac:dyDescent="0.25">
      <c r="B4635" s="123"/>
      <c r="C4635" s="123"/>
      <c r="D4635" s="123"/>
      <c r="F4635" s="123"/>
      <c r="I4635" s="123"/>
      <c r="J4635" s="123"/>
      <c r="K4635" s="124"/>
      <c r="L4635" s="110"/>
      <c r="M4635" s="110"/>
      <c r="N4635" s="110"/>
      <c r="O4635" s="145"/>
      <c r="P4635" s="110"/>
    </row>
    <row r="4636" spans="2:16" x14ac:dyDescent="0.25">
      <c r="B4636" s="123"/>
      <c r="C4636" s="123"/>
      <c r="D4636" s="123"/>
      <c r="F4636" s="123"/>
      <c r="I4636" s="123"/>
      <c r="J4636" s="123"/>
      <c r="K4636" s="124"/>
      <c r="L4636" s="110"/>
      <c r="M4636" s="110"/>
      <c r="N4636" s="110"/>
      <c r="O4636" s="145"/>
      <c r="P4636" s="110"/>
    </row>
    <row r="4637" spans="2:16" x14ac:dyDescent="0.25">
      <c r="B4637" s="123"/>
      <c r="C4637" s="123"/>
      <c r="D4637" s="123"/>
      <c r="F4637" s="123"/>
      <c r="I4637" s="123"/>
      <c r="J4637" s="123"/>
      <c r="K4637" s="124"/>
      <c r="L4637" s="110"/>
      <c r="M4637" s="110"/>
      <c r="N4637" s="110"/>
      <c r="O4637" s="145"/>
      <c r="P4637" s="110"/>
    </row>
    <row r="4638" spans="2:16" x14ac:dyDescent="0.25">
      <c r="B4638" s="123"/>
      <c r="C4638" s="123"/>
      <c r="D4638" s="123"/>
      <c r="F4638" s="123"/>
      <c r="I4638" s="123"/>
      <c r="J4638" s="123"/>
      <c r="K4638" s="124"/>
      <c r="L4638" s="110"/>
      <c r="M4638" s="110"/>
      <c r="N4638" s="110"/>
      <c r="O4638" s="145"/>
      <c r="P4638" s="110"/>
    </row>
    <row r="4639" spans="2:16" x14ac:dyDescent="0.25">
      <c r="B4639" s="123"/>
      <c r="C4639" s="123"/>
      <c r="D4639" s="123"/>
      <c r="F4639" s="123"/>
      <c r="I4639" s="123"/>
      <c r="J4639" s="123"/>
      <c r="K4639" s="124"/>
      <c r="L4639" s="110"/>
      <c r="M4639" s="110"/>
      <c r="N4639" s="110"/>
      <c r="O4639" s="145"/>
      <c r="P4639" s="110"/>
    </row>
    <row r="4640" spans="2:16" x14ac:dyDescent="0.25">
      <c r="B4640" s="123"/>
      <c r="C4640" s="123"/>
      <c r="D4640" s="123"/>
      <c r="F4640" s="123"/>
      <c r="I4640" s="123"/>
      <c r="J4640" s="123"/>
      <c r="K4640" s="124"/>
      <c r="L4640" s="110"/>
      <c r="M4640" s="110"/>
      <c r="N4640" s="110"/>
      <c r="O4640" s="145"/>
      <c r="P4640" s="110"/>
    </row>
    <row r="4641" spans="2:16" x14ac:dyDescent="0.25">
      <c r="B4641" s="123"/>
      <c r="C4641" s="123"/>
      <c r="D4641" s="123"/>
      <c r="F4641" s="123"/>
      <c r="I4641" s="123"/>
      <c r="J4641" s="123"/>
      <c r="K4641" s="124"/>
      <c r="L4641" s="110"/>
      <c r="M4641" s="110"/>
      <c r="N4641" s="110"/>
      <c r="O4641" s="145"/>
      <c r="P4641" s="110"/>
    </row>
    <row r="4642" spans="2:16" x14ac:dyDescent="0.25">
      <c r="B4642" s="123"/>
      <c r="C4642" s="123"/>
      <c r="D4642" s="123"/>
      <c r="F4642" s="123"/>
      <c r="I4642" s="123"/>
      <c r="J4642" s="123"/>
      <c r="K4642" s="124"/>
      <c r="L4642" s="110"/>
      <c r="M4642" s="110"/>
      <c r="N4642" s="110"/>
      <c r="O4642" s="145"/>
      <c r="P4642" s="110"/>
    </row>
    <row r="4643" spans="2:16" x14ac:dyDescent="0.25">
      <c r="B4643" s="123"/>
      <c r="C4643" s="123"/>
      <c r="D4643" s="123"/>
      <c r="F4643" s="123"/>
      <c r="I4643" s="123"/>
      <c r="J4643" s="123"/>
      <c r="K4643" s="124"/>
      <c r="L4643" s="110"/>
      <c r="M4643" s="110"/>
      <c r="N4643" s="110"/>
      <c r="O4643" s="145"/>
      <c r="P4643" s="110"/>
    </row>
    <row r="4644" spans="2:16" x14ac:dyDescent="0.25">
      <c r="B4644" s="123"/>
      <c r="C4644" s="123"/>
      <c r="D4644" s="123"/>
      <c r="F4644" s="123"/>
      <c r="I4644" s="123"/>
      <c r="J4644" s="123"/>
      <c r="K4644" s="124"/>
      <c r="L4644" s="110"/>
      <c r="M4644" s="110"/>
      <c r="N4644" s="110"/>
      <c r="O4644" s="145"/>
      <c r="P4644" s="110"/>
    </row>
    <row r="4645" spans="2:16" x14ac:dyDescent="0.25">
      <c r="B4645" s="123"/>
      <c r="C4645" s="123"/>
      <c r="D4645" s="123"/>
      <c r="F4645" s="123"/>
      <c r="I4645" s="123"/>
      <c r="J4645" s="123"/>
      <c r="K4645" s="124"/>
      <c r="L4645" s="110"/>
      <c r="M4645" s="110"/>
      <c r="N4645" s="110"/>
      <c r="O4645" s="145"/>
      <c r="P4645" s="110"/>
    </row>
    <row r="4646" spans="2:16" x14ac:dyDescent="0.25">
      <c r="B4646" s="123"/>
      <c r="C4646" s="123"/>
      <c r="D4646" s="123"/>
      <c r="F4646" s="123"/>
      <c r="I4646" s="123"/>
      <c r="J4646" s="123"/>
      <c r="K4646" s="124"/>
      <c r="L4646" s="110"/>
      <c r="M4646" s="110"/>
      <c r="N4646" s="110"/>
      <c r="O4646" s="145"/>
      <c r="P4646" s="110"/>
    </row>
    <row r="4647" spans="2:16" x14ac:dyDescent="0.25">
      <c r="B4647" s="123"/>
      <c r="C4647" s="123"/>
      <c r="D4647" s="123"/>
      <c r="F4647" s="123"/>
      <c r="I4647" s="123"/>
      <c r="J4647" s="123"/>
      <c r="K4647" s="124"/>
      <c r="L4647" s="110"/>
      <c r="M4647" s="110"/>
      <c r="N4647" s="110"/>
      <c r="O4647" s="145"/>
      <c r="P4647" s="110"/>
    </row>
    <row r="4648" spans="2:16" x14ac:dyDescent="0.25">
      <c r="B4648" s="123"/>
      <c r="C4648" s="123"/>
      <c r="D4648" s="123"/>
      <c r="F4648" s="123"/>
      <c r="I4648" s="123"/>
      <c r="J4648" s="123"/>
      <c r="K4648" s="124"/>
      <c r="L4648" s="110"/>
      <c r="M4648" s="110"/>
      <c r="N4648" s="110"/>
      <c r="O4648" s="145"/>
      <c r="P4648" s="110"/>
    </row>
    <row r="4649" spans="2:16" x14ac:dyDescent="0.25">
      <c r="B4649" s="123"/>
      <c r="C4649" s="123"/>
      <c r="D4649" s="123"/>
      <c r="F4649" s="123"/>
      <c r="I4649" s="123"/>
      <c r="J4649" s="123"/>
      <c r="K4649" s="124"/>
      <c r="L4649" s="110"/>
      <c r="M4649" s="110"/>
      <c r="N4649" s="110"/>
      <c r="O4649" s="145"/>
      <c r="P4649" s="110"/>
    </row>
    <row r="4650" spans="2:16" x14ac:dyDescent="0.25">
      <c r="B4650" s="123"/>
      <c r="C4650" s="123"/>
      <c r="D4650" s="123"/>
      <c r="F4650" s="123"/>
      <c r="I4650" s="123"/>
      <c r="J4650" s="123"/>
      <c r="K4650" s="124"/>
      <c r="L4650" s="110"/>
      <c r="M4650" s="110"/>
      <c r="N4650" s="110"/>
      <c r="O4650" s="145"/>
      <c r="P4650" s="110"/>
    </row>
    <row r="4651" spans="2:16" x14ac:dyDescent="0.25">
      <c r="B4651" s="123"/>
      <c r="C4651" s="123"/>
      <c r="D4651" s="123"/>
      <c r="F4651" s="123"/>
      <c r="I4651" s="123"/>
      <c r="J4651" s="123"/>
      <c r="K4651" s="124"/>
      <c r="L4651" s="110"/>
      <c r="M4651" s="110"/>
      <c r="N4651" s="110"/>
      <c r="O4651" s="145"/>
      <c r="P4651" s="110"/>
    </row>
    <row r="4652" spans="2:16" x14ac:dyDescent="0.25">
      <c r="B4652" s="123"/>
      <c r="C4652" s="123"/>
      <c r="D4652" s="123"/>
      <c r="F4652" s="123"/>
      <c r="I4652" s="123"/>
      <c r="J4652" s="123"/>
      <c r="K4652" s="124"/>
      <c r="L4652" s="110"/>
      <c r="M4652" s="110"/>
      <c r="N4652" s="110"/>
      <c r="O4652" s="145"/>
      <c r="P4652" s="110"/>
    </row>
    <row r="4653" spans="2:16" x14ac:dyDescent="0.25">
      <c r="B4653" s="123"/>
      <c r="C4653" s="123"/>
      <c r="D4653" s="123"/>
      <c r="F4653" s="123"/>
      <c r="I4653" s="123"/>
      <c r="J4653" s="123"/>
      <c r="K4653" s="124"/>
      <c r="L4653" s="110"/>
      <c r="M4653" s="110"/>
      <c r="N4653" s="110"/>
      <c r="O4653" s="145"/>
      <c r="P4653" s="110"/>
    </row>
    <row r="4654" spans="2:16" x14ac:dyDescent="0.25">
      <c r="B4654" s="123"/>
      <c r="C4654" s="123"/>
      <c r="D4654" s="123"/>
      <c r="F4654" s="123"/>
      <c r="I4654" s="123"/>
      <c r="J4654" s="123"/>
      <c r="K4654" s="124"/>
      <c r="L4654" s="110"/>
      <c r="M4654" s="110"/>
      <c r="N4654" s="110"/>
      <c r="O4654" s="145"/>
      <c r="P4654" s="110"/>
    </row>
    <row r="4655" spans="2:16" x14ac:dyDescent="0.25">
      <c r="B4655" s="123"/>
      <c r="C4655" s="123"/>
      <c r="D4655" s="123"/>
      <c r="F4655" s="123"/>
      <c r="I4655" s="123"/>
      <c r="J4655" s="123"/>
      <c r="K4655" s="124"/>
      <c r="L4655" s="110"/>
      <c r="M4655" s="110"/>
      <c r="N4655" s="110"/>
      <c r="O4655" s="145"/>
      <c r="P4655" s="110"/>
    </row>
    <row r="4656" spans="2:16" x14ac:dyDescent="0.25">
      <c r="B4656" s="123"/>
      <c r="C4656" s="123"/>
      <c r="D4656" s="123"/>
      <c r="F4656" s="123"/>
      <c r="I4656" s="123"/>
      <c r="J4656" s="123"/>
      <c r="K4656" s="124"/>
      <c r="L4656" s="110"/>
      <c r="M4656" s="110"/>
      <c r="N4656" s="110"/>
      <c r="O4656" s="145"/>
      <c r="P4656" s="110"/>
    </row>
    <row r="4657" spans="2:16" x14ac:dyDescent="0.25">
      <c r="B4657" s="123"/>
      <c r="C4657" s="123"/>
      <c r="D4657" s="123"/>
      <c r="F4657" s="123"/>
      <c r="I4657" s="123"/>
      <c r="J4657" s="123"/>
      <c r="K4657" s="124"/>
      <c r="L4657" s="110"/>
      <c r="M4657" s="110"/>
      <c r="N4657" s="110"/>
      <c r="O4657" s="145"/>
      <c r="P4657" s="110"/>
    </row>
    <row r="4658" spans="2:16" x14ac:dyDescent="0.25">
      <c r="B4658" s="123"/>
      <c r="C4658" s="123"/>
      <c r="D4658" s="123"/>
      <c r="F4658" s="123"/>
      <c r="I4658" s="123"/>
      <c r="J4658" s="123"/>
      <c r="K4658" s="124"/>
      <c r="L4658" s="110"/>
      <c r="M4658" s="110"/>
      <c r="N4658" s="110"/>
      <c r="O4658" s="145"/>
      <c r="P4658" s="110"/>
    </row>
    <row r="4659" spans="2:16" x14ac:dyDescent="0.25">
      <c r="B4659" s="123"/>
      <c r="C4659" s="123"/>
      <c r="D4659" s="123"/>
      <c r="F4659" s="123"/>
      <c r="I4659" s="123"/>
      <c r="J4659" s="123"/>
      <c r="K4659" s="124"/>
      <c r="L4659" s="110"/>
      <c r="M4659" s="110"/>
      <c r="N4659" s="110"/>
      <c r="O4659" s="145"/>
      <c r="P4659" s="110"/>
    </row>
    <row r="4660" spans="2:16" x14ac:dyDescent="0.25">
      <c r="B4660" s="123"/>
      <c r="C4660" s="123"/>
      <c r="D4660" s="123"/>
      <c r="F4660" s="123"/>
      <c r="I4660" s="123"/>
      <c r="J4660" s="123"/>
      <c r="K4660" s="124"/>
      <c r="L4660" s="110"/>
      <c r="M4660" s="110"/>
      <c r="N4660" s="110"/>
      <c r="O4660" s="145"/>
      <c r="P4660" s="110"/>
    </row>
    <row r="4661" spans="2:16" x14ac:dyDescent="0.25">
      <c r="B4661" s="123"/>
      <c r="C4661" s="123"/>
      <c r="D4661" s="123"/>
      <c r="F4661" s="123"/>
      <c r="I4661" s="123"/>
      <c r="J4661" s="123"/>
      <c r="K4661" s="124"/>
      <c r="L4661" s="110"/>
      <c r="M4661" s="110"/>
      <c r="N4661" s="110"/>
      <c r="O4661" s="145"/>
      <c r="P4661" s="110"/>
    </row>
    <row r="4662" spans="2:16" x14ac:dyDescent="0.25">
      <c r="B4662" s="123"/>
      <c r="C4662" s="123"/>
      <c r="D4662" s="123"/>
      <c r="F4662" s="123"/>
      <c r="I4662" s="123"/>
      <c r="J4662" s="123"/>
      <c r="K4662" s="124"/>
      <c r="L4662" s="110"/>
      <c r="M4662" s="110"/>
      <c r="N4662" s="110"/>
      <c r="O4662" s="145"/>
      <c r="P4662" s="110"/>
    </row>
    <row r="4663" spans="2:16" x14ac:dyDescent="0.25">
      <c r="B4663" s="123"/>
      <c r="C4663" s="123"/>
      <c r="D4663" s="123"/>
      <c r="F4663" s="123"/>
      <c r="I4663" s="123"/>
      <c r="J4663" s="123"/>
      <c r="K4663" s="124"/>
      <c r="L4663" s="110"/>
      <c r="M4663" s="110"/>
      <c r="N4663" s="110"/>
      <c r="O4663" s="145"/>
      <c r="P4663" s="110"/>
    </row>
    <row r="4664" spans="2:16" x14ac:dyDescent="0.25">
      <c r="B4664" s="123"/>
      <c r="C4664" s="123"/>
      <c r="D4664" s="123"/>
      <c r="F4664" s="123"/>
      <c r="I4664" s="123"/>
      <c r="J4664" s="123"/>
      <c r="K4664" s="124"/>
      <c r="L4664" s="110"/>
      <c r="M4664" s="110"/>
      <c r="N4664" s="110"/>
      <c r="O4664" s="145"/>
      <c r="P4664" s="110"/>
    </row>
    <row r="4665" spans="2:16" x14ac:dyDescent="0.25">
      <c r="B4665" s="123"/>
      <c r="C4665" s="123"/>
      <c r="D4665" s="123"/>
      <c r="F4665" s="123"/>
      <c r="I4665" s="123"/>
      <c r="J4665" s="123"/>
      <c r="K4665" s="124"/>
      <c r="L4665" s="110"/>
      <c r="M4665" s="110"/>
      <c r="N4665" s="110"/>
      <c r="O4665" s="145"/>
      <c r="P4665" s="110"/>
    </row>
    <row r="4666" spans="2:16" x14ac:dyDescent="0.25">
      <c r="B4666" s="123"/>
      <c r="C4666" s="123"/>
      <c r="D4666" s="123"/>
      <c r="F4666" s="123"/>
      <c r="I4666" s="123"/>
      <c r="J4666" s="123"/>
      <c r="K4666" s="124"/>
      <c r="L4666" s="110"/>
      <c r="M4666" s="110"/>
      <c r="N4666" s="110"/>
      <c r="O4666" s="145"/>
      <c r="P4666" s="110"/>
    </row>
    <row r="4667" spans="2:16" x14ac:dyDescent="0.25">
      <c r="B4667" s="123"/>
      <c r="C4667" s="123"/>
      <c r="D4667" s="123"/>
      <c r="F4667" s="123"/>
      <c r="I4667" s="123"/>
      <c r="J4667" s="123"/>
      <c r="K4667" s="124"/>
      <c r="L4667" s="110"/>
      <c r="M4667" s="110"/>
      <c r="N4667" s="110"/>
      <c r="O4667" s="145"/>
      <c r="P4667" s="110"/>
    </row>
    <row r="4668" spans="2:16" x14ac:dyDescent="0.25">
      <c r="B4668" s="123"/>
      <c r="C4668" s="123"/>
      <c r="D4668" s="123"/>
      <c r="F4668" s="123"/>
      <c r="I4668" s="123"/>
      <c r="J4668" s="123"/>
      <c r="K4668" s="124"/>
      <c r="L4668" s="110"/>
      <c r="M4668" s="110"/>
      <c r="N4668" s="110"/>
      <c r="O4668" s="145"/>
      <c r="P4668" s="110"/>
    </row>
    <row r="4669" spans="2:16" x14ac:dyDescent="0.25">
      <c r="B4669" s="123"/>
      <c r="C4669" s="123"/>
      <c r="D4669" s="123"/>
      <c r="F4669" s="123"/>
      <c r="I4669" s="123"/>
      <c r="J4669" s="123"/>
      <c r="K4669" s="124"/>
      <c r="L4669" s="110"/>
      <c r="M4669" s="110"/>
      <c r="N4669" s="110"/>
      <c r="O4669" s="145"/>
      <c r="P4669" s="110"/>
    </row>
    <row r="4670" spans="2:16" x14ac:dyDescent="0.25">
      <c r="B4670" s="123"/>
      <c r="C4670" s="123"/>
      <c r="D4670" s="123"/>
      <c r="F4670" s="123"/>
      <c r="I4670" s="123"/>
      <c r="J4670" s="123"/>
      <c r="K4670" s="124"/>
      <c r="L4670" s="110"/>
      <c r="M4670" s="110"/>
      <c r="N4670" s="110"/>
      <c r="O4670" s="145"/>
      <c r="P4670" s="110"/>
    </row>
    <row r="4671" spans="2:16" x14ac:dyDescent="0.25">
      <c r="B4671" s="123"/>
      <c r="C4671" s="123"/>
      <c r="D4671" s="123"/>
      <c r="F4671" s="123"/>
      <c r="I4671" s="123"/>
      <c r="J4671" s="123"/>
      <c r="K4671" s="124"/>
      <c r="L4671" s="110"/>
      <c r="M4671" s="110"/>
      <c r="N4671" s="110"/>
      <c r="O4671" s="145"/>
      <c r="P4671" s="110"/>
    </row>
    <row r="4672" spans="2:16" x14ac:dyDescent="0.25">
      <c r="B4672" s="123"/>
      <c r="C4672" s="123"/>
      <c r="D4672" s="123"/>
      <c r="F4672" s="123"/>
      <c r="I4672" s="123"/>
      <c r="J4672" s="123"/>
      <c r="K4672" s="124"/>
      <c r="L4672" s="110"/>
      <c r="M4672" s="110"/>
      <c r="N4672" s="110"/>
      <c r="O4672" s="145"/>
      <c r="P4672" s="110"/>
    </row>
    <row r="4673" spans="2:16" x14ac:dyDescent="0.25">
      <c r="B4673" s="123"/>
      <c r="C4673" s="123"/>
      <c r="D4673" s="123"/>
      <c r="F4673" s="123"/>
      <c r="I4673" s="123"/>
      <c r="J4673" s="123"/>
      <c r="K4673" s="124"/>
      <c r="L4673" s="110"/>
      <c r="M4673" s="110"/>
      <c r="N4673" s="110"/>
      <c r="O4673" s="145"/>
      <c r="P4673" s="110"/>
    </row>
    <row r="4674" spans="2:16" x14ac:dyDescent="0.25">
      <c r="B4674" s="123"/>
      <c r="C4674" s="123"/>
      <c r="D4674" s="123"/>
      <c r="F4674" s="123"/>
      <c r="I4674" s="123"/>
      <c r="J4674" s="123"/>
      <c r="K4674" s="124"/>
      <c r="L4674" s="110"/>
      <c r="M4674" s="110"/>
      <c r="N4674" s="110"/>
      <c r="O4674" s="145"/>
      <c r="P4674" s="110"/>
    </row>
    <row r="4675" spans="2:16" x14ac:dyDescent="0.25">
      <c r="B4675" s="123"/>
      <c r="C4675" s="123"/>
      <c r="D4675" s="123"/>
      <c r="F4675" s="123"/>
      <c r="I4675" s="123"/>
      <c r="J4675" s="123"/>
      <c r="K4675" s="124"/>
      <c r="L4675" s="110"/>
      <c r="M4675" s="110"/>
      <c r="N4675" s="110"/>
      <c r="O4675" s="145"/>
      <c r="P4675" s="110"/>
    </row>
    <row r="4676" spans="2:16" x14ac:dyDescent="0.25">
      <c r="B4676" s="123"/>
      <c r="C4676" s="123"/>
      <c r="D4676" s="123"/>
      <c r="F4676" s="123"/>
      <c r="I4676" s="123"/>
      <c r="J4676" s="123"/>
      <c r="K4676" s="124"/>
      <c r="L4676" s="110"/>
      <c r="M4676" s="110"/>
      <c r="N4676" s="110"/>
      <c r="O4676" s="145"/>
      <c r="P4676" s="110"/>
    </row>
    <row r="4677" spans="2:16" x14ac:dyDescent="0.25">
      <c r="B4677" s="123"/>
      <c r="C4677" s="123"/>
      <c r="D4677" s="123"/>
      <c r="F4677" s="123"/>
      <c r="I4677" s="123"/>
      <c r="J4677" s="123"/>
      <c r="K4677" s="124"/>
      <c r="L4677" s="110"/>
      <c r="M4677" s="110"/>
      <c r="N4677" s="110"/>
      <c r="O4677" s="145"/>
      <c r="P4677" s="110"/>
    </row>
    <row r="4678" spans="2:16" x14ac:dyDescent="0.25">
      <c r="B4678" s="123"/>
      <c r="C4678" s="123"/>
      <c r="D4678" s="123"/>
      <c r="F4678" s="123"/>
      <c r="I4678" s="123"/>
      <c r="J4678" s="123"/>
      <c r="K4678" s="124"/>
      <c r="L4678" s="110"/>
      <c r="M4678" s="110"/>
      <c r="N4678" s="110"/>
      <c r="O4678" s="145"/>
      <c r="P4678" s="110"/>
    </row>
    <row r="4679" spans="2:16" x14ac:dyDescent="0.25">
      <c r="B4679" s="123"/>
      <c r="C4679" s="123"/>
      <c r="D4679" s="123"/>
      <c r="F4679" s="123"/>
      <c r="I4679" s="123"/>
      <c r="J4679" s="123"/>
      <c r="K4679" s="124"/>
      <c r="L4679" s="110"/>
      <c r="M4679" s="110"/>
      <c r="N4679" s="110"/>
      <c r="O4679" s="145"/>
      <c r="P4679" s="110"/>
    </row>
    <row r="4680" spans="2:16" x14ac:dyDescent="0.25">
      <c r="B4680" s="123"/>
      <c r="C4680" s="123"/>
      <c r="D4680" s="123"/>
      <c r="F4680" s="123"/>
      <c r="I4680" s="123"/>
      <c r="J4680" s="123"/>
      <c r="K4680" s="124"/>
      <c r="L4680" s="110"/>
      <c r="M4680" s="110"/>
      <c r="N4680" s="110"/>
      <c r="O4680" s="145"/>
      <c r="P4680" s="110"/>
    </row>
    <row r="4681" spans="2:16" x14ac:dyDescent="0.25">
      <c r="B4681" s="123"/>
      <c r="C4681" s="123"/>
      <c r="D4681" s="123"/>
      <c r="F4681" s="123"/>
      <c r="I4681" s="123"/>
      <c r="J4681" s="123"/>
      <c r="K4681" s="124"/>
      <c r="L4681" s="110"/>
      <c r="M4681" s="110"/>
      <c r="N4681" s="110"/>
      <c r="O4681" s="145"/>
      <c r="P4681" s="110"/>
    </row>
    <row r="4682" spans="2:16" x14ac:dyDescent="0.25">
      <c r="B4682" s="123"/>
      <c r="C4682" s="123"/>
      <c r="D4682" s="123"/>
      <c r="F4682" s="123"/>
      <c r="I4682" s="123"/>
      <c r="J4682" s="123"/>
      <c r="K4682" s="124"/>
      <c r="L4682" s="110"/>
      <c r="M4682" s="110"/>
      <c r="N4682" s="110"/>
      <c r="O4682" s="145"/>
      <c r="P4682" s="110"/>
    </row>
    <row r="4683" spans="2:16" x14ac:dyDescent="0.25">
      <c r="B4683" s="123"/>
      <c r="C4683" s="123"/>
      <c r="D4683" s="123"/>
      <c r="F4683" s="123"/>
      <c r="I4683" s="123"/>
      <c r="J4683" s="123"/>
      <c r="K4683" s="124"/>
      <c r="L4683" s="110"/>
      <c r="M4683" s="110"/>
      <c r="N4683" s="110"/>
      <c r="O4683" s="145"/>
      <c r="P4683" s="110"/>
    </row>
    <row r="4684" spans="2:16" x14ac:dyDescent="0.25">
      <c r="B4684" s="123"/>
      <c r="C4684" s="123"/>
      <c r="D4684" s="123"/>
      <c r="F4684" s="123"/>
      <c r="I4684" s="123"/>
      <c r="J4684" s="123"/>
      <c r="K4684" s="124"/>
      <c r="L4684" s="110"/>
      <c r="M4684" s="110"/>
      <c r="N4684" s="110"/>
      <c r="O4684" s="145"/>
      <c r="P4684" s="110"/>
    </row>
    <row r="4685" spans="2:16" x14ac:dyDescent="0.25">
      <c r="B4685" s="123"/>
      <c r="C4685" s="123"/>
      <c r="D4685" s="123"/>
      <c r="F4685" s="123"/>
      <c r="I4685" s="123"/>
      <c r="J4685" s="123"/>
      <c r="K4685" s="124"/>
      <c r="L4685" s="110"/>
      <c r="M4685" s="110"/>
      <c r="N4685" s="110"/>
      <c r="O4685" s="145"/>
      <c r="P4685" s="110"/>
    </row>
    <row r="4686" spans="2:16" x14ac:dyDescent="0.25">
      <c r="B4686" s="123"/>
      <c r="C4686" s="123"/>
      <c r="D4686" s="123"/>
      <c r="F4686" s="123"/>
      <c r="I4686" s="123"/>
      <c r="J4686" s="123"/>
      <c r="K4686" s="124"/>
      <c r="L4686" s="110"/>
      <c r="M4686" s="110"/>
      <c r="N4686" s="110"/>
      <c r="O4686" s="145"/>
      <c r="P4686" s="110"/>
    </row>
    <row r="4687" spans="2:16" x14ac:dyDescent="0.25">
      <c r="B4687" s="123"/>
      <c r="C4687" s="123"/>
      <c r="D4687" s="123"/>
      <c r="F4687" s="123"/>
      <c r="I4687" s="123"/>
      <c r="J4687" s="123"/>
      <c r="K4687" s="124"/>
      <c r="L4687" s="110"/>
      <c r="M4687" s="110"/>
      <c r="N4687" s="110"/>
      <c r="O4687" s="145"/>
      <c r="P4687" s="110"/>
    </row>
    <row r="4688" spans="2:16" x14ac:dyDescent="0.25">
      <c r="B4688" s="123"/>
      <c r="C4688" s="123"/>
      <c r="D4688" s="123"/>
      <c r="F4688" s="123"/>
      <c r="I4688" s="123"/>
      <c r="J4688" s="123"/>
      <c r="K4688" s="124"/>
      <c r="L4688" s="110"/>
      <c r="M4688" s="110"/>
      <c r="N4688" s="110"/>
      <c r="O4688" s="145"/>
      <c r="P4688" s="110"/>
    </row>
    <row r="4689" spans="2:16" x14ac:dyDescent="0.25">
      <c r="B4689" s="123"/>
      <c r="C4689" s="123"/>
      <c r="D4689" s="123"/>
      <c r="F4689" s="123"/>
      <c r="I4689" s="123"/>
      <c r="J4689" s="123"/>
      <c r="K4689" s="124"/>
      <c r="L4689" s="110"/>
      <c r="M4689" s="110"/>
      <c r="N4689" s="110"/>
      <c r="O4689" s="145"/>
      <c r="P4689" s="110"/>
    </row>
    <row r="4690" spans="2:16" x14ac:dyDescent="0.25">
      <c r="B4690" s="123"/>
      <c r="C4690" s="123"/>
      <c r="D4690" s="123"/>
      <c r="F4690" s="123"/>
      <c r="I4690" s="123"/>
      <c r="J4690" s="123"/>
      <c r="K4690" s="124"/>
      <c r="L4690" s="110"/>
      <c r="M4690" s="110"/>
      <c r="N4690" s="110"/>
      <c r="O4690" s="145"/>
      <c r="P4690" s="110"/>
    </row>
    <row r="4691" spans="2:16" x14ac:dyDescent="0.25">
      <c r="B4691" s="123"/>
      <c r="C4691" s="123"/>
      <c r="D4691" s="123"/>
      <c r="F4691" s="123"/>
      <c r="I4691" s="123"/>
      <c r="J4691" s="123"/>
      <c r="K4691" s="124"/>
      <c r="L4691" s="110"/>
      <c r="M4691" s="110"/>
      <c r="N4691" s="110"/>
      <c r="O4691" s="145"/>
      <c r="P4691" s="110"/>
    </row>
    <row r="4692" spans="2:16" x14ac:dyDescent="0.25">
      <c r="B4692" s="123"/>
      <c r="C4692" s="123"/>
      <c r="D4692" s="123"/>
      <c r="F4692" s="123"/>
      <c r="I4692" s="123"/>
      <c r="J4692" s="123"/>
      <c r="K4692" s="124"/>
      <c r="L4692" s="110"/>
      <c r="M4692" s="110"/>
      <c r="N4692" s="110"/>
      <c r="O4692" s="145"/>
      <c r="P4692" s="110"/>
    </row>
    <row r="4693" spans="2:16" x14ac:dyDescent="0.25">
      <c r="B4693" s="123"/>
      <c r="C4693" s="123"/>
      <c r="D4693" s="123"/>
      <c r="F4693" s="123"/>
      <c r="I4693" s="123"/>
      <c r="J4693" s="123"/>
      <c r="K4693" s="124"/>
      <c r="L4693" s="110"/>
      <c r="M4693" s="110"/>
      <c r="N4693" s="110"/>
      <c r="O4693" s="145"/>
      <c r="P4693" s="110"/>
    </row>
    <row r="4694" spans="2:16" x14ac:dyDescent="0.25">
      <c r="B4694" s="123"/>
      <c r="C4694" s="123"/>
      <c r="D4694" s="123"/>
      <c r="F4694" s="123"/>
      <c r="I4694" s="123"/>
      <c r="J4694" s="123"/>
      <c r="K4694" s="124"/>
      <c r="L4694" s="110"/>
      <c r="M4694" s="110"/>
      <c r="N4694" s="110"/>
      <c r="O4694" s="145"/>
      <c r="P4694" s="110"/>
    </row>
    <row r="4695" spans="2:16" x14ac:dyDescent="0.25">
      <c r="B4695" s="123"/>
      <c r="C4695" s="123"/>
      <c r="D4695" s="123"/>
      <c r="F4695" s="123"/>
      <c r="I4695" s="123"/>
      <c r="J4695" s="123"/>
      <c r="K4695" s="124"/>
      <c r="L4695" s="110"/>
      <c r="M4695" s="110"/>
      <c r="N4695" s="110"/>
      <c r="O4695" s="145"/>
      <c r="P4695" s="110"/>
    </row>
    <row r="4696" spans="2:16" x14ac:dyDescent="0.25">
      <c r="B4696" s="123"/>
      <c r="C4696" s="123"/>
      <c r="D4696" s="123"/>
      <c r="F4696" s="123"/>
      <c r="I4696" s="123"/>
      <c r="J4696" s="123"/>
      <c r="K4696" s="124"/>
      <c r="L4696" s="110"/>
      <c r="M4696" s="110"/>
      <c r="N4696" s="110"/>
      <c r="O4696" s="145"/>
      <c r="P4696" s="110"/>
    </row>
    <row r="4697" spans="2:16" x14ac:dyDescent="0.25">
      <c r="B4697" s="123"/>
      <c r="C4697" s="123"/>
      <c r="D4697" s="123"/>
      <c r="F4697" s="123"/>
      <c r="I4697" s="123"/>
      <c r="J4697" s="123"/>
      <c r="K4697" s="124"/>
      <c r="L4697" s="110"/>
      <c r="M4697" s="110"/>
      <c r="N4697" s="110"/>
      <c r="O4697" s="145"/>
      <c r="P4697" s="110"/>
    </row>
    <row r="4698" spans="2:16" x14ac:dyDescent="0.25">
      <c r="B4698" s="123"/>
      <c r="C4698" s="123"/>
      <c r="D4698" s="123"/>
      <c r="F4698" s="123"/>
      <c r="I4698" s="123"/>
      <c r="J4698" s="123"/>
      <c r="K4698" s="124"/>
      <c r="L4698" s="110"/>
      <c r="M4698" s="110"/>
      <c r="N4698" s="110"/>
      <c r="O4698" s="145"/>
      <c r="P4698" s="110"/>
    </row>
    <row r="4699" spans="2:16" x14ac:dyDescent="0.25">
      <c r="B4699" s="123"/>
      <c r="C4699" s="123"/>
      <c r="D4699" s="123"/>
      <c r="F4699" s="123"/>
      <c r="I4699" s="123"/>
      <c r="J4699" s="123"/>
      <c r="K4699" s="124"/>
      <c r="L4699" s="110"/>
      <c r="M4699" s="110"/>
      <c r="N4699" s="110"/>
      <c r="O4699" s="145"/>
      <c r="P4699" s="110"/>
    </row>
    <row r="4700" spans="2:16" x14ac:dyDescent="0.25">
      <c r="B4700" s="123"/>
      <c r="C4700" s="123"/>
      <c r="D4700" s="123"/>
      <c r="F4700" s="123"/>
      <c r="I4700" s="123"/>
      <c r="J4700" s="123"/>
      <c r="K4700" s="124"/>
      <c r="L4700" s="110"/>
      <c r="M4700" s="110"/>
      <c r="N4700" s="110"/>
      <c r="O4700" s="145"/>
      <c r="P4700" s="110"/>
    </row>
    <row r="4701" spans="2:16" x14ac:dyDescent="0.25">
      <c r="B4701" s="123"/>
      <c r="C4701" s="123"/>
      <c r="D4701" s="123"/>
      <c r="F4701" s="123"/>
      <c r="I4701" s="123"/>
      <c r="J4701" s="123"/>
      <c r="K4701" s="124"/>
      <c r="L4701" s="110"/>
      <c r="M4701" s="110"/>
      <c r="N4701" s="110"/>
      <c r="O4701" s="145"/>
      <c r="P4701" s="110"/>
    </row>
    <row r="4702" spans="2:16" x14ac:dyDescent="0.25">
      <c r="B4702" s="123"/>
      <c r="C4702" s="123"/>
      <c r="D4702" s="123"/>
      <c r="F4702" s="123"/>
      <c r="I4702" s="123"/>
      <c r="J4702" s="123"/>
      <c r="K4702" s="124"/>
      <c r="L4702" s="110"/>
      <c r="M4702" s="110"/>
      <c r="N4702" s="110"/>
      <c r="O4702" s="145"/>
      <c r="P4702" s="110"/>
    </row>
    <row r="4703" spans="2:16" x14ac:dyDescent="0.25">
      <c r="B4703" s="123"/>
      <c r="C4703" s="123"/>
      <c r="D4703" s="123"/>
      <c r="F4703" s="123"/>
      <c r="I4703" s="123"/>
      <c r="J4703" s="123"/>
      <c r="K4703" s="124"/>
      <c r="L4703" s="110"/>
      <c r="M4703" s="110"/>
      <c r="N4703" s="110"/>
      <c r="O4703" s="145"/>
      <c r="P4703" s="110"/>
    </row>
    <row r="4704" spans="2:16" x14ac:dyDescent="0.25">
      <c r="B4704" s="123"/>
      <c r="C4704" s="123"/>
      <c r="D4704" s="123"/>
      <c r="F4704" s="123"/>
      <c r="I4704" s="123"/>
      <c r="J4704" s="123"/>
      <c r="K4704" s="124"/>
      <c r="L4704" s="110"/>
      <c r="M4704" s="110"/>
      <c r="N4704" s="110"/>
      <c r="O4704" s="145"/>
      <c r="P4704" s="110"/>
    </row>
    <row r="4705" spans="2:16" x14ac:dyDescent="0.25">
      <c r="B4705" s="123"/>
      <c r="C4705" s="123"/>
      <c r="D4705" s="123"/>
      <c r="F4705" s="123"/>
      <c r="I4705" s="123"/>
      <c r="J4705" s="123"/>
      <c r="K4705" s="124"/>
      <c r="L4705" s="110"/>
      <c r="M4705" s="110"/>
      <c r="N4705" s="110"/>
      <c r="O4705" s="145"/>
      <c r="P4705" s="110"/>
    </row>
    <row r="4706" spans="2:16" x14ac:dyDescent="0.25">
      <c r="B4706" s="123"/>
      <c r="C4706" s="123"/>
      <c r="D4706" s="123"/>
      <c r="F4706" s="123"/>
      <c r="I4706" s="123"/>
      <c r="J4706" s="123"/>
      <c r="K4706" s="124"/>
      <c r="L4706" s="110"/>
      <c r="M4706" s="110"/>
      <c r="N4706" s="110"/>
      <c r="O4706" s="145"/>
      <c r="P4706" s="110"/>
    </row>
    <row r="4707" spans="2:16" x14ac:dyDescent="0.25">
      <c r="B4707" s="123"/>
      <c r="C4707" s="123"/>
      <c r="D4707" s="123"/>
      <c r="F4707" s="123"/>
      <c r="I4707" s="123"/>
      <c r="J4707" s="123"/>
      <c r="K4707" s="124"/>
      <c r="L4707" s="110"/>
      <c r="M4707" s="110"/>
      <c r="N4707" s="110"/>
      <c r="O4707" s="145"/>
      <c r="P4707" s="110"/>
    </row>
    <row r="4708" spans="2:16" x14ac:dyDescent="0.25">
      <c r="B4708" s="123"/>
      <c r="C4708" s="123"/>
      <c r="D4708" s="123"/>
      <c r="F4708" s="123"/>
      <c r="I4708" s="123"/>
      <c r="J4708" s="123"/>
      <c r="K4708" s="124"/>
      <c r="L4708" s="110"/>
      <c r="M4708" s="110"/>
      <c r="N4708" s="110"/>
      <c r="O4708" s="145"/>
      <c r="P4708" s="110"/>
    </row>
    <row r="4709" spans="2:16" x14ac:dyDescent="0.25">
      <c r="B4709" s="123"/>
      <c r="C4709" s="123"/>
      <c r="D4709" s="123"/>
      <c r="F4709" s="123"/>
      <c r="I4709" s="123"/>
      <c r="J4709" s="123"/>
      <c r="K4709" s="124"/>
      <c r="L4709" s="110"/>
      <c r="M4709" s="110"/>
      <c r="N4709" s="110"/>
      <c r="O4709" s="145"/>
      <c r="P4709" s="110"/>
    </row>
    <row r="4710" spans="2:16" x14ac:dyDescent="0.25">
      <c r="B4710" s="123"/>
      <c r="C4710" s="123"/>
      <c r="D4710" s="123"/>
      <c r="F4710" s="123"/>
      <c r="I4710" s="123"/>
      <c r="J4710" s="123"/>
      <c r="K4710" s="124"/>
      <c r="L4710" s="110"/>
      <c r="M4710" s="110"/>
      <c r="N4710" s="110"/>
      <c r="O4710" s="145"/>
      <c r="P4710" s="110"/>
    </row>
    <row r="4711" spans="2:16" x14ac:dyDescent="0.25">
      <c r="B4711" s="123"/>
      <c r="C4711" s="123"/>
      <c r="D4711" s="123"/>
      <c r="F4711" s="123"/>
      <c r="I4711" s="123"/>
      <c r="J4711" s="123"/>
      <c r="K4711" s="124"/>
      <c r="L4711" s="110"/>
      <c r="M4711" s="110"/>
      <c r="N4711" s="110"/>
      <c r="O4711" s="145"/>
      <c r="P4711" s="110"/>
    </row>
    <row r="4712" spans="2:16" x14ac:dyDescent="0.25">
      <c r="B4712" s="123"/>
      <c r="C4712" s="123"/>
      <c r="D4712" s="123"/>
      <c r="F4712" s="123"/>
      <c r="I4712" s="123"/>
      <c r="J4712" s="123"/>
      <c r="K4712" s="124"/>
      <c r="L4712" s="110"/>
      <c r="M4712" s="110"/>
      <c r="N4712" s="110"/>
      <c r="O4712" s="145"/>
      <c r="P4712" s="110"/>
    </row>
    <row r="4713" spans="2:16" x14ac:dyDescent="0.25">
      <c r="B4713" s="123"/>
      <c r="C4713" s="123"/>
      <c r="D4713" s="123"/>
      <c r="F4713" s="123"/>
      <c r="I4713" s="123"/>
      <c r="J4713" s="123"/>
      <c r="K4713" s="124"/>
      <c r="L4713" s="110"/>
      <c r="M4713" s="110"/>
      <c r="N4713" s="110"/>
      <c r="O4713" s="145"/>
      <c r="P4713" s="110"/>
    </row>
    <row r="4714" spans="2:16" x14ac:dyDescent="0.25">
      <c r="B4714" s="123"/>
      <c r="C4714" s="123"/>
      <c r="D4714" s="123"/>
      <c r="F4714" s="123"/>
      <c r="I4714" s="123"/>
      <c r="J4714" s="123"/>
      <c r="K4714" s="124"/>
      <c r="L4714" s="110"/>
      <c r="M4714" s="110"/>
      <c r="N4714" s="110"/>
      <c r="O4714" s="145"/>
      <c r="P4714" s="110"/>
    </row>
    <row r="4715" spans="2:16" x14ac:dyDescent="0.25">
      <c r="B4715" s="123"/>
      <c r="C4715" s="123"/>
      <c r="D4715" s="123"/>
      <c r="F4715" s="123"/>
      <c r="I4715" s="123"/>
      <c r="J4715" s="123"/>
      <c r="K4715" s="124"/>
      <c r="L4715" s="110"/>
      <c r="M4715" s="110"/>
      <c r="N4715" s="110"/>
      <c r="O4715" s="145"/>
      <c r="P4715" s="110"/>
    </row>
    <row r="4716" spans="2:16" x14ac:dyDescent="0.25">
      <c r="B4716" s="123"/>
      <c r="C4716" s="123"/>
      <c r="D4716" s="123"/>
      <c r="F4716" s="123"/>
      <c r="I4716" s="123"/>
      <c r="J4716" s="123"/>
      <c r="K4716" s="124"/>
      <c r="L4716" s="110"/>
      <c r="M4716" s="110"/>
      <c r="N4716" s="110"/>
      <c r="O4716" s="145"/>
      <c r="P4716" s="110"/>
    </row>
    <row r="4717" spans="2:16" x14ac:dyDescent="0.25">
      <c r="B4717" s="123"/>
      <c r="C4717" s="123"/>
      <c r="D4717" s="123"/>
      <c r="F4717" s="123"/>
      <c r="I4717" s="123"/>
      <c r="J4717" s="123"/>
      <c r="K4717" s="124"/>
      <c r="L4717" s="110"/>
      <c r="M4717" s="110"/>
      <c r="N4717" s="110"/>
      <c r="O4717" s="145"/>
      <c r="P4717" s="110"/>
    </row>
    <row r="4718" spans="2:16" x14ac:dyDescent="0.25">
      <c r="B4718" s="123"/>
      <c r="C4718" s="123"/>
      <c r="D4718" s="123"/>
      <c r="F4718" s="123"/>
      <c r="I4718" s="123"/>
      <c r="J4718" s="123"/>
      <c r="K4718" s="124"/>
      <c r="L4718" s="110"/>
      <c r="M4718" s="110"/>
      <c r="N4718" s="110"/>
      <c r="O4718" s="145"/>
      <c r="P4718" s="110"/>
    </row>
    <row r="4719" spans="2:16" x14ac:dyDescent="0.25">
      <c r="B4719" s="123"/>
      <c r="C4719" s="123"/>
      <c r="D4719" s="123"/>
      <c r="F4719" s="123"/>
      <c r="I4719" s="123"/>
      <c r="J4719" s="123"/>
      <c r="K4719" s="124"/>
      <c r="L4719" s="110"/>
      <c r="M4719" s="110"/>
      <c r="N4719" s="110"/>
      <c r="O4719" s="145"/>
      <c r="P4719" s="110"/>
    </row>
    <row r="4720" spans="2:16" x14ac:dyDescent="0.25">
      <c r="B4720" s="123"/>
      <c r="C4720" s="123"/>
      <c r="D4720" s="123"/>
      <c r="F4720" s="123"/>
      <c r="I4720" s="123"/>
      <c r="J4720" s="123"/>
      <c r="K4720" s="124"/>
      <c r="L4720" s="110"/>
      <c r="M4720" s="110"/>
      <c r="N4720" s="110"/>
      <c r="O4720" s="145"/>
      <c r="P4720" s="110"/>
    </row>
    <row r="4721" spans="2:16" x14ac:dyDescent="0.25">
      <c r="B4721" s="123"/>
      <c r="C4721" s="123"/>
      <c r="D4721" s="123"/>
      <c r="F4721" s="123"/>
      <c r="I4721" s="123"/>
      <c r="J4721" s="123"/>
      <c r="K4721" s="124"/>
      <c r="L4721" s="110"/>
      <c r="M4721" s="110"/>
      <c r="N4721" s="110"/>
      <c r="O4721" s="145"/>
      <c r="P4721" s="110"/>
    </row>
    <row r="4722" spans="2:16" x14ac:dyDescent="0.25">
      <c r="B4722" s="123"/>
      <c r="C4722" s="123"/>
      <c r="D4722" s="123"/>
      <c r="F4722" s="123"/>
      <c r="I4722" s="123"/>
      <c r="J4722" s="123"/>
      <c r="K4722" s="124"/>
      <c r="L4722" s="110"/>
      <c r="M4722" s="110"/>
      <c r="N4722" s="110"/>
      <c r="O4722" s="145"/>
      <c r="P4722" s="110"/>
    </row>
    <row r="4723" spans="2:16" x14ac:dyDescent="0.25">
      <c r="B4723" s="123"/>
      <c r="C4723" s="123"/>
      <c r="D4723" s="123"/>
      <c r="F4723" s="123"/>
      <c r="I4723" s="123"/>
      <c r="J4723" s="123"/>
      <c r="K4723" s="124"/>
      <c r="L4723" s="110"/>
      <c r="M4723" s="110"/>
      <c r="N4723" s="110"/>
      <c r="O4723" s="145"/>
      <c r="P4723" s="110"/>
    </row>
    <row r="4724" spans="2:16" x14ac:dyDescent="0.25">
      <c r="B4724" s="123"/>
      <c r="C4724" s="123"/>
      <c r="D4724" s="123"/>
      <c r="F4724" s="123"/>
      <c r="I4724" s="123"/>
      <c r="J4724" s="123"/>
      <c r="K4724" s="124"/>
      <c r="L4724" s="110"/>
      <c r="M4724" s="110"/>
      <c r="N4724" s="110"/>
      <c r="O4724" s="145"/>
      <c r="P4724" s="110"/>
    </row>
    <row r="4725" spans="2:16" x14ac:dyDescent="0.25">
      <c r="B4725" s="123"/>
      <c r="C4725" s="123"/>
      <c r="D4725" s="123"/>
      <c r="F4725" s="123"/>
      <c r="I4725" s="123"/>
      <c r="J4725" s="123"/>
      <c r="K4725" s="124"/>
      <c r="L4725" s="110"/>
      <c r="M4725" s="110"/>
      <c r="N4725" s="110"/>
      <c r="O4725" s="145"/>
      <c r="P4725" s="110"/>
    </row>
    <row r="4726" spans="2:16" x14ac:dyDescent="0.25">
      <c r="B4726" s="123"/>
      <c r="C4726" s="123"/>
      <c r="D4726" s="123"/>
      <c r="F4726" s="123"/>
      <c r="I4726" s="123"/>
      <c r="J4726" s="123"/>
      <c r="K4726" s="124"/>
      <c r="L4726" s="110"/>
      <c r="M4726" s="110"/>
      <c r="N4726" s="110"/>
      <c r="O4726" s="145"/>
      <c r="P4726" s="110"/>
    </row>
    <row r="4727" spans="2:16" x14ac:dyDescent="0.25">
      <c r="B4727" s="123"/>
      <c r="C4727" s="123"/>
      <c r="D4727" s="123"/>
      <c r="F4727" s="123"/>
      <c r="I4727" s="123"/>
      <c r="J4727" s="123"/>
      <c r="K4727" s="124"/>
      <c r="L4727" s="110"/>
      <c r="M4727" s="110"/>
      <c r="N4727" s="110"/>
      <c r="O4727" s="145"/>
      <c r="P4727" s="110"/>
    </row>
    <row r="4728" spans="2:16" x14ac:dyDescent="0.25">
      <c r="B4728" s="123"/>
      <c r="C4728" s="123"/>
      <c r="D4728" s="123"/>
      <c r="F4728" s="123"/>
      <c r="I4728" s="123"/>
      <c r="J4728" s="123"/>
      <c r="K4728" s="124"/>
      <c r="L4728" s="110"/>
      <c r="M4728" s="110"/>
      <c r="N4728" s="110"/>
      <c r="O4728" s="145"/>
      <c r="P4728" s="110"/>
    </row>
    <row r="4729" spans="2:16" x14ac:dyDescent="0.25">
      <c r="B4729" s="123"/>
      <c r="C4729" s="123"/>
      <c r="D4729" s="123"/>
      <c r="F4729" s="123"/>
      <c r="I4729" s="123"/>
      <c r="J4729" s="123"/>
      <c r="K4729" s="124"/>
      <c r="L4729" s="110"/>
      <c r="M4729" s="110"/>
      <c r="N4729" s="110"/>
      <c r="O4729" s="145"/>
      <c r="P4729" s="110"/>
    </row>
    <row r="4730" spans="2:16" x14ac:dyDescent="0.25">
      <c r="B4730" s="123"/>
      <c r="C4730" s="123"/>
      <c r="D4730" s="123"/>
      <c r="F4730" s="123"/>
      <c r="I4730" s="123"/>
      <c r="J4730" s="123"/>
      <c r="K4730" s="124"/>
      <c r="L4730" s="110"/>
      <c r="M4730" s="110"/>
      <c r="N4730" s="110"/>
      <c r="O4730" s="145"/>
      <c r="P4730" s="110"/>
    </row>
    <row r="4731" spans="2:16" x14ac:dyDescent="0.25">
      <c r="B4731" s="123"/>
      <c r="C4731" s="123"/>
      <c r="D4731" s="123"/>
      <c r="F4731" s="123"/>
      <c r="I4731" s="123"/>
      <c r="J4731" s="123"/>
      <c r="K4731" s="124"/>
      <c r="L4731" s="110"/>
      <c r="M4731" s="110"/>
      <c r="N4731" s="110"/>
      <c r="O4731" s="145"/>
      <c r="P4731" s="110"/>
    </row>
    <row r="4732" spans="2:16" x14ac:dyDescent="0.25">
      <c r="B4732" s="123"/>
      <c r="C4732" s="123"/>
      <c r="D4732" s="123"/>
      <c r="F4732" s="123"/>
      <c r="I4732" s="123"/>
      <c r="J4732" s="123"/>
      <c r="K4732" s="124"/>
      <c r="L4732" s="110"/>
      <c r="M4732" s="110"/>
      <c r="N4732" s="110"/>
      <c r="O4732" s="145"/>
      <c r="P4732" s="110"/>
    </row>
    <row r="4733" spans="2:16" x14ac:dyDescent="0.25">
      <c r="B4733" s="123"/>
      <c r="C4733" s="123"/>
      <c r="D4733" s="123"/>
      <c r="F4733" s="123"/>
      <c r="I4733" s="123"/>
      <c r="J4733" s="123"/>
      <c r="K4733" s="124"/>
      <c r="L4733" s="110"/>
      <c r="M4733" s="110"/>
      <c r="N4733" s="110"/>
      <c r="O4733" s="145"/>
      <c r="P4733" s="110"/>
    </row>
    <row r="4734" spans="2:16" x14ac:dyDescent="0.25">
      <c r="B4734" s="123"/>
      <c r="C4734" s="123"/>
      <c r="D4734" s="123"/>
      <c r="F4734" s="123"/>
      <c r="I4734" s="123"/>
      <c r="J4734" s="123"/>
      <c r="K4734" s="124"/>
      <c r="L4734" s="110"/>
      <c r="M4734" s="110"/>
      <c r="N4734" s="110"/>
      <c r="O4734" s="145"/>
      <c r="P4734" s="110"/>
    </row>
    <row r="4735" spans="2:16" x14ac:dyDescent="0.25">
      <c r="B4735" s="123"/>
      <c r="C4735" s="123"/>
      <c r="D4735" s="123"/>
      <c r="F4735" s="123"/>
      <c r="I4735" s="123"/>
      <c r="J4735" s="123"/>
      <c r="K4735" s="124"/>
      <c r="L4735" s="110"/>
      <c r="M4735" s="110"/>
      <c r="N4735" s="110"/>
      <c r="O4735" s="145"/>
      <c r="P4735" s="110"/>
    </row>
    <row r="4736" spans="2:16" x14ac:dyDescent="0.25">
      <c r="B4736" s="123"/>
      <c r="C4736" s="123"/>
      <c r="D4736" s="123"/>
      <c r="F4736" s="123"/>
      <c r="I4736" s="123"/>
      <c r="J4736" s="123"/>
      <c r="K4736" s="124"/>
      <c r="L4736" s="110"/>
      <c r="M4736" s="110"/>
      <c r="N4736" s="110"/>
      <c r="O4736" s="145"/>
      <c r="P4736" s="110"/>
    </row>
    <row r="4737" spans="2:16" x14ac:dyDescent="0.25">
      <c r="B4737" s="123"/>
      <c r="C4737" s="123"/>
      <c r="D4737" s="123"/>
      <c r="F4737" s="123"/>
      <c r="I4737" s="123"/>
      <c r="J4737" s="123"/>
      <c r="K4737" s="124"/>
      <c r="L4737" s="110"/>
      <c r="M4737" s="110"/>
      <c r="N4737" s="110"/>
      <c r="O4737" s="145"/>
      <c r="P4737" s="110"/>
    </row>
    <row r="4738" spans="2:16" x14ac:dyDescent="0.25">
      <c r="B4738" s="123"/>
      <c r="C4738" s="123"/>
      <c r="D4738" s="123"/>
      <c r="F4738" s="123"/>
      <c r="I4738" s="123"/>
      <c r="J4738" s="123"/>
      <c r="K4738" s="124"/>
      <c r="L4738" s="110"/>
      <c r="M4738" s="110"/>
      <c r="N4738" s="110"/>
      <c r="O4738" s="145"/>
      <c r="P4738" s="110"/>
    </row>
    <row r="4739" spans="2:16" x14ac:dyDescent="0.25">
      <c r="B4739" s="123"/>
      <c r="C4739" s="123"/>
      <c r="D4739" s="123"/>
      <c r="F4739" s="123"/>
      <c r="I4739" s="123"/>
      <c r="J4739" s="123"/>
      <c r="K4739" s="124"/>
      <c r="L4739" s="110"/>
      <c r="M4739" s="110"/>
      <c r="N4739" s="110"/>
      <c r="O4739" s="145"/>
      <c r="P4739" s="110"/>
    </row>
    <row r="4740" spans="2:16" x14ac:dyDescent="0.25">
      <c r="B4740" s="123"/>
      <c r="C4740" s="123"/>
      <c r="D4740" s="123"/>
      <c r="F4740" s="123"/>
      <c r="I4740" s="123"/>
      <c r="J4740" s="123"/>
      <c r="K4740" s="124"/>
      <c r="L4740" s="110"/>
      <c r="M4740" s="110"/>
      <c r="N4740" s="110"/>
      <c r="O4740" s="145"/>
      <c r="P4740" s="110"/>
    </row>
    <row r="4741" spans="2:16" x14ac:dyDescent="0.25">
      <c r="B4741" s="123"/>
      <c r="C4741" s="123"/>
      <c r="D4741" s="123"/>
      <c r="F4741" s="123"/>
      <c r="I4741" s="123"/>
      <c r="J4741" s="123"/>
      <c r="K4741" s="124"/>
      <c r="L4741" s="110"/>
      <c r="M4741" s="110"/>
      <c r="N4741" s="110"/>
      <c r="O4741" s="145"/>
      <c r="P4741" s="110"/>
    </row>
    <row r="4742" spans="2:16" x14ac:dyDescent="0.25">
      <c r="B4742" s="123"/>
      <c r="C4742" s="123"/>
      <c r="D4742" s="123"/>
      <c r="F4742" s="123"/>
      <c r="I4742" s="123"/>
      <c r="J4742" s="123"/>
      <c r="K4742" s="124"/>
      <c r="L4742" s="110"/>
      <c r="M4742" s="110"/>
      <c r="N4742" s="110"/>
      <c r="O4742" s="145"/>
      <c r="P4742" s="110"/>
    </row>
    <row r="4743" spans="2:16" x14ac:dyDescent="0.25">
      <c r="B4743" s="123"/>
      <c r="C4743" s="123"/>
      <c r="D4743" s="123"/>
      <c r="F4743" s="123"/>
      <c r="I4743" s="123"/>
      <c r="J4743" s="123"/>
      <c r="K4743" s="124"/>
      <c r="L4743" s="110"/>
      <c r="M4743" s="110"/>
      <c r="N4743" s="110"/>
      <c r="O4743" s="145"/>
      <c r="P4743" s="110"/>
    </row>
    <row r="4744" spans="2:16" x14ac:dyDescent="0.25">
      <c r="B4744" s="123"/>
      <c r="C4744" s="123"/>
      <c r="D4744" s="123"/>
      <c r="F4744" s="123"/>
      <c r="I4744" s="123"/>
      <c r="J4744" s="123"/>
      <c r="K4744" s="124"/>
      <c r="L4744" s="110"/>
      <c r="M4744" s="110"/>
      <c r="N4744" s="110"/>
      <c r="O4744" s="145"/>
      <c r="P4744" s="110"/>
    </row>
    <row r="4745" spans="2:16" x14ac:dyDescent="0.25">
      <c r="B4745" s="123"/>
      <c r="C4745" s="123"/>
      <c r="D4745" s="123"/>
      <c r="F4745" s="123"/>
      <c r="I4745" s="123"/>
      <c r="J4745" s="123"/>
      <c r="K4745" s="124"/>
      <c r="L4745" s="110"/>
      <c r="M4745" s="110"/>
      <c r="N4745" s="110"/>
      <c r="O4745" s="145"/>
      <c r="P4745" s="110"/>
    </row>
    <row r="4746" spans="2:16" x14ac:dyDescent="0.25">
      <c r="B4746" s="123"/>
      <c r="C4746" s="123"/>
      <c r="D4746" s="123"/>
      <c r="F4746" s="123"/>
      <c r="I4746" s="123"/>
      <c r="J4746" s="123"/>
      <c r="K4746" s="124"/>
      <c r="L4746" s="110"/>
      <c r="M4746" s="110"/>
      <c r="N4746" s="110"/>
      <c r="O4746" s="145"/>
      <c r="P4746" s="110"/>
    </row>
    <row r="4747" spans="2:16" x14ac:dyDescent="0.25">
      <c r="B4747" s="123"/>
      <c r="C4747" s="123"/>
      <c r="D4747" s="123"/>
      <c r="F4747" s="123"/>
      <c r="I4747" s="123"/>
      <c r="J4747" s="123"/>
      <c r="K4747" s="124"/>
      <c r="L4747" s="110"/>
      <c r="M4747" s="110"/>
      <c r="N4747" s="110"/>
      <c r="O4747" s="145"/>
      <c r="P4747" s="110"/>
    </row>
    <row r="4748" spans="2:16" x14ac:dyDescent="0.25">
      <c r="B4748" s="123"/>
      <c r="C4748" s="123"/>
      <c r="D4748" s="123"/>
      <c r="F4748" s="123"/>
      <c r="I4748" s="123"/>
      <c r="J4748" s="123"/>
      <c r="K4748" s="124"/>
      <c r="L4748" s="110"/>
      <c r="M4748" s="110"/>
      <c r="N4748" s="110"/>
      <c r="O4748" s="145"/>
      <c r="P4748" s="110"/>
    </row>
    <row r="4749" spans="2:16" x14ac:dyDescent="0.25">
      <c r="B4749" s="123"/>
      <c r="C4749" s="123"/>
      <c r="D4749" s="123"/>
      <c r="F4749" s="123"/>
      <c r="I4749" s="123"/>
      <c r="J4749" s="123"/>
      <c r="K4749" s="124"/>
      <c r="L4749" s="110"/>
      <c r="M4749" s="110"/>
      <c r="N4749" s="110"/>
      <c r="O4749" s="145"/>
      <c r="P4749" s="110"/>
    </row>
    <row r="4750" spans="2:16" x14ac:dyDescent="0.25">
      <c r="B4750" s="123"/>
      <c r="C4750" s="123"/>
      <c r="D4750" s="123"/>
      <c r="F4750" s="123"/>
      <c r="I4750" s="123"/>
      <c r="J4750" s="123"/>
      <c r="K4750" s="124"/>
      <c r="L4750" s="110"/>
      <c r="M4750" s="110"/>
      <c r="N4750" s="110"/>
      <c r="O4750" s="145"/>
      <c r="P4750" s="110"/>
    </row>
    <row r="4751" spans="2:16" x14ac:dyDescent="0.25">
      <c r="B4751" s="123"/>
      <c r="C4751" s="123"/>
      <c r="D4751" s="123"/>
      <c r="F4751" s="123"/>
      <c r="I4751" s="123"/>
      <c r="J4751" s="123"/>
      <c r="K4751" s="124"/>
      <c r="L4751" s="110"/>
      <c r="M4751" s="110"/>
      <c r="N4751" s="110"/>
      <c r="O4751" s="145"/>
      <c r="P4751" s="110"/>
    </row>
    <row r="4752" spans="2:16" x14ac:dyDescent="0.25">
      <c r="B4752" s="123"/>
      <c r="C4752" s="123"/>
      <c r="D4752" s="123"/>
      <c r="F4752" s="123"/>
      <c r="I4752" s="123"/>
      <c r="J4752" s="123"/>
      <c r="K4752" s="124"/>
      <c r="L4752" s="110"/>
      <c r="M4752" s="110"/>
      <c r="N4752" s="110"/>
      <c r="O4752" s="145"/>
      <c r="P4752" s="110"/>
    </row>
    <row r="4753" spans="2:16" x14ac:dyDescent="0.25">
      <c r="B4753" s="123"/>
      <c r="C4753" s="123"/>
      <c r="D4753" s="123"/>
      <c r="F4753" s="123"/>
      <c r="I4753" s="123"/>
      <c r="J4753" s="123"/>
      <c r="K4753" s="124"/>
      <c r="L4753" s="110"/>
      <c r="M4753" s="110"/>
      <c r="N4753" s="110"/>
      <c r="O4753" s="145"/>
      <c r="P4753" s="110"/>
    </row>
    <row r="4754" spans="2:16" x14ac:dyDescent="0.25">
      <c r="B4754" s="123"/>
      <c r="C4754" s="123"/>
      <c r="D4754" s="123"/>
      <c r="F4754" s="123"/>
      <c r="I4754" s="123"/>
      <c r="J4754" s="123"/>
      <c r="K4754" s="124"/>
      <c r="L4754" s="110"/>
      <c r="M4754" s="110"/>
      <c r="N4754" s="110"/>
      <c r="O4754" s="145"/>
      <c r="P4754" s="110"/>
    </row>
    <row r="4755" spans="2:16" x14ac:dyDescent="0.25">
      <c r="B4755" s="123"/>
      <c r="C4755" s="123"/>
      <c r="D4755" s="123"/>
      <c r="F4755" s="123"/>
      <c r="I4755" s="123"/>
      <c r="J4755" s="123"/>
      <c r="K4755" s="124"/>
      <c r="L4755" s="110"/>
      <c r="M4755" s="110"/>
      <c r="N4755" s="110"/>
      <c r="O4755" s="145"/>
      <c r="P4755" s="110"/>
    </row>
    <row r="4756" spans="2:16" x14ac:dyDescent="0.25">
      <c r="B4756" s="123"/>
      <c r="C4756" s="123"/>
      <c r="D4756" s="123"/>
      <c r="F4756" s="123"/>
      <c r="I4756" s="123"/>
      <c r="J4756" s="123"/>
      <c r="K4756" s="124"/>
      <c r="L4756" s="110"/>
      <c r="M4756" s="110"/>
      <c r="N4756" s="110"/>
      <c r="O4756" s="145"/>
      <c r="P4756" s="110"/>
    </row>
    <row r="4757" spans="2:16" x14ac:dyDescent="0.25">
      <c r="B4757" s="123"/>
      <c r="C4757" s="123"/>
      <c r="D4757" s="123"/>
      <c r="F4757" s="123"/>
      <c r="I4757" s="123"/>
      <c r="J4757" s="123"/>
      <c r="K4757" s="124"/>
      <c r="L4757" s="110"/>
      <c r="M4757" s="110"/>
      <c r="N4757" s="110"/>
      <c r="O4757" s="145"/>
      <c r="P4757" s="110"/>
    </row>
    <row r="4758" spans="2:16" x14ac:dyDescent="0.25">
      <c r="B4758" s="123"/>
      <c r="C4758" s="123"/>
      <c r="D4758" s="123"/>
      <c r="F4758" s="123"/>
      <c r="I4758" s="123"/>
      <c r="J4758" s="123"/>
      <c r="K4758" s="124"/>
      <c r="L4758" s="110"/>
      <c r="M4758" s="110"/>
      <c r="N4758" s="110"/>
      <c r="O4758" s="145"/>
      <c r="P4758" s="110"/>
    </row>
    <row r="4759" spans="2:16" x14ac:dyDescent="0.25">
      <c r="B4759" s="123"/>
      <c r="C4759" s="123"/>
      <c r="D4759" s="123"/>
      <c r="F4759" s="123"/>
      <c r="I4759" s="123"/>
      <c r="J4759" s="123"/>
      <c r="K4759" s="124"/>
      <c r="L4759" s="110"/>
      <c r="M4759" s="110"/>
      <c r="N4759" s="110"/>
      <c r="O4759" s="145"/>
      <c r="P4759" s="110"/>
    </row>
    <row r="4760" spans="2:16" x14ac:dyDescent="0.25">
      <c r="B4760" s="123"/>
      <c r="C4760" s="123"/>
      <c r="D4760" s="123"/>
      <c r="F4760" s="123"/>
      <c r="I4760" s="123"/>
      <c r="J4760" s="123"/>
      <c r="K4760" s="124"/>
      <c r="L4760" s="110"/>
      <c r="M4760" s="110"/>
      <c r="N4760" s="110"/>
      <c r="O4760" s="145"/>
      <c r="P4760" s="110"/>
    </row>
    <row r="4761" spans="2:16" x14ac:dyDescent="0.25">
      <c r="B4761" s="123"/>
      <c r="C4761" s="123"/>
      <c r="D4761" s="123"/>
      <c r="F4761" s="123"/>
      <c r="I4761" s="123"/>
      <c r="J4761" s="123"/>
      <c r="K4761" s="124"/>
      <c r="L4761" s="110"/>
      <c r="M4761" s="110"/>
      <c r="N4761" s="110"/>
      <c r="O4761" s="145"/>
      <c r="P4761" s="110"/>
    </row>
    <row r="4762" spans="2:16" x14ac:dyDescent="0.25">
      <c r="B4762" s="123"/>
      <c r="C4762" s="123"/>
      <c r="D4762" s="123"/>
      <c r="F4762" s="123"/>
      <c r="I4762" s="123"/>
      <c r="J4762" s="123"/>
      <c r="K4762" s="124"/>
      <c r="L4762" s="110"/>
      <c r="M4762" s="110"/>
      <c r="N4762" s="110"/>
      <c r="O4762" s="145"/>
      <c r="P4762" s="110"/>
    </row>
    <row r="4763" spans="2:16" x14ac:dyDescent="0.25">
      <c r="B4763" s="123"/>
      <c r="C4763" s="123"/>
      <c r="D4763" s="123"/>
      <c r="F4763" s="123"/>
      <c r="I4763" s="123"/>
      <c r="J4763" s="123"/>
      <c r="K4763" s="124"/>
      <c r="L4763" s="110"/>
      <c r="M4763" s="110"/>
      <c r="N4763" s="110"/>
      <c r="O4763" s="145"/>
      <c r="P4763" s="110"/>
    </row>
    <row r="4764" spans="2:16" x14ac:dyDescent="0.25">
      <c r="B4764" s="123"/>
      <c r="C4764" s="123"/>
      <c r="D4764" s="123"/>
      <c r="F4764" s="123"/>
      <c r="I4764" s="123"/>
      <c r="J4764" s="123"/>
      <c r="K4764" s="124"/>
      <c r="L4764" s="110"/>
      <c r="M4764" s="110"/>
      <c r="N4764" s="110"/>
      <c r="O4764" s="145"/>
      <c r="P4764" s="110"/>
    </row>
    <row r="4765" spans="2:16" x14ac:dyDescent="0.25">
      <c r="B4765" s="123"/>
      <c r="C4765" s="123"/>
      <c r="D4765" s="123"/>
      <c r="F4765" s="123"/>
      <c r="I4765" s="123"/>
      <c r="J4765" s="123"/>
      <c r="K4765" s="124"/>
      <c r="L4765" s="110"/>
      <c r="M4765" s="110"/>
      <c r="N4765" s="110"/>
      <c r="O4765" s="145"/>
      <c r="P4765" s="110"/>
    </row>
    <row r="4766" spans="2:16" x14ac:dyDescent="0.25">
      <c r="B4766" s="123"/>
      <c r="C4766" s="123"/>
      <c r="D4766" s="123"/>
      <c r="F4766" s="123"/>
      <c r="I4766" s="123"/>
      <c r="J4766" s="123"/>
      <c r="K4766" s="124"/>
      <c r="L4766" s="110"/>
      <c r="M4766" s="110"/>
      <c r="N4766" s="110"/>
      <c r="O4766" s="145"/>
      <c r="P4766" s="110"/>
    </row>
    <row r="4767" spans="2:16" x14ac:dyDescent="0.25">
      <c r="B4767" s="123"/>
      <c r="C4767" s="123"/>
      <c r="D4767" s="123"/>
      <c r="F4767" s="123"/>
      <c r="I4767" s="123"/>
      <c r="J4767" s="123"/>
      <c r="K4767" s="124"/>
      <c r="L4767" s="110"/>
      <c r="M4767" s="110"/>
      <c r="N4767" s="110"/>
      <c r="O4767" s="145"/>
      <c r="P4767" s="110"/>
    </row>
    <row r="4768" spans="2:16" x14ac:dyDescent="0.25">
      <c r="B4768" s="123"/>
      <c r="C4768" s="123"/>
      <c r="D4768" s="123"/>
      <c r="F4768" s="123"/>
      <c r="I4768" s="123"/>
      <c r="J4768" s="123"/>
      <c r="K4768" s="124"/>
      <c r="L4768" s="110"/>
      <c r="M4768" s="110"/>
      <c r="N4768" s="110"/>
      <c r="O4768" s="145"/>
      <c r="P4768" s="110"/>
    </row>
    <row r="4769" spans="2:16" x14ac:dyDescent="0.25">
      <c r="B4769" s="123"/>
      <c r="C4769" s="123"/>
      <c r="D4769" s="123"/>
      <c r="F4769" s="123"/>
      <c r="I4769" s="123"/>
      <c r="J4769" s="123"/>
      <c r="K4769" s="124"/>
      <c r="L4769" s="110"/>
      <c r="M4769" s="110"/>
      <c r="N4769" s="110"/>
      <c r="O4769" s="145"/>
      <c r="P4769" s="110"/>
    </row>
    <row r="4770" spans="2:16" x14ac:dyDescent="0.25">
      <c r="B4770" s="123"/>
      <c r="C4770" s="123"/>
      <c r="D4770" s="123"/>
      <c r="F4770" s="123"/>
      <c r="I4770" s="123"/>
      <c r="J4770" s="123"/>
      <c r="K4770" s="124"/>
      <c r="L4770" s="110"/>
      <c r="M4770" s="110"/>
      <c r="N4770" s="110"/>
      <c r="O4770" s="145"/>
      <c r="P4770" s="110"/>
    </row>
    <row r="4771" spans="2:16" x14ac:dyDescent="0.25">
      <c r="B4771" s="123"/>
      <c r="C4771" s="123"/>
      <c r="D4771" s="123"/>
      <c r="F4771" s="123"/>
      <c r="I4771" s="123"/>
      <c r="J4771" s="123"/>
      <c r="K4771" s="124"/>
      <c r="L4771" s="110"/>
      <c r="M4771" s="110"/>
      <c r="N4771" s="110"/>
      <c r="O4771" s="145"/>
      <c r="P4771" s="110"/>
    </row>
    <row r="4772" spans="2:16" x14ac:dyDescent="0.25">
      <c r="B4772" s="123"/>
      <c r="C4772" s="123"/>
      <c r="D4772" s="123"/>
      <c r="F4772" s="123"/>
      <c r="I4772" s="123"/>
      <c r="J4772" s="123"/>
      <c r="K4772" s="124"/>
      <c r="L4772" s="110"/>
      <c r="M4772" s="110"/>
      <c r="N4772" s="110"/>
      <c r="O4772" s="145"/>
      <c r="P4772" s="110"/>
    </row>
    <row r="4773" spans="2:16" x14ac:dyDescent="0.25">
      <c r="B4773" s="123"/>
      <c r="C4773" s="123"/>
      <c r="D4773" s="123"/>
      <c r="F4773" s="123"/>
      <c r="I4773" s="123"/>
      <c r="J4773" s="123"/>
      <c r="K4773" s="124"/>
      <c r="L4773" s="110"/>
      <c r="M4773" s="110"/>
      <c r="N4773" s="110"/>
      <c r="O4773" s="145"/>
      <c r="P4773" s="110"/>
    </row>
    <row r="4774" spans="2:16" x14ac:dyDescent="0.25">
      <c r="B4774" s="123"/>
      <c r="C4774" s="123"/>
      <c r="D4774" s="123"/>
      <c r="F4774" s="123"/>
      <c r="I4774" s="123"/>
      <c r="J4774" s="123"/>
      <c r="K4774" s="124"/>
      <c r="L4774" s="110"/>
      <c r="M4774" s="110"/>
      <c r="N4774" s="110"/>
      <c r="O4774" s="145"/>
      <c r="P4774" s="110"/>
    </row>
    <row r="4775" spans="2:16" x14ac:dyDescent="0.25">
      <c r="B4775" s="123"/>
      <c r="C4775" s="123"/>
      <c r="D4775" s="123"/>
      <c r="F4775" s="123"/>
      <c r="I4775" s="123"/>
      <c r="J4775" s="123"/>
      <c r="K4775" s="124"/>
      <c r="L4775" s="110"/>
      <c r="M4775" s="110"/>
      <c r="N4775" s="110"/>
      <c r="O4775" s="145"/>
      <c r="P4775" s="110"/>
    </row>
    <row r="4776" spans="2:16" x14ac:dyDescent="0.25">
      <c r="B4776" s="123"/>
      <c r="C4776" s="123"/>
      <c r="D4776" s="123"/>
      <c r="F4776" s="123"/>
      <c r="I4776" s="123"/>
      <c r="J4776" s="123"/>
      <c r="K4776" s="124"/>
      <c r="L4776" s="110"/>
      <c r="M4776" s="110"/>
      <c r="N4776" s="110"/>
      <c r="O4776" s="145"/>
      <c r="P4776" s="110"/>
    </row>
    <row r="4777" spans="2:16" x14ac:dyDescent="0.25">
      <c r="B4777" s="123"/>
      <c r="C4777" s="123"/>
      <c r="D4777" s="123"/>
      <c r="F4777" s="123"/>
      <c r="I4777" s="123"/>
      <c r="J4777" s="123"/>
      <c r="K4777" s="124"/>
      <c r="L4777" s="110"/>
      <c r="M4777" s="110"/>
      <c r="N4777" s="110"/>
      <c r="O4777" s="145"/>
      <c r="P4777" s="110"/>
    </row>
    <row r="4778" spans="2:16" x14ac:dyDescent="0.25">
      <c r="B4778" s="123"/>
      <c r="C4778" s="123"/>
      <c r="D4778" s="123"/>
      <c r="F4778" s="123"/>
      <c r="I4778" s="123"/>
      <c r="J4778" s="123"/>
      <c r="K4778" s="124"/>
      <c r="L4778" s="110"/>
      <c r="M4778" s="110"/>
      <c r="N4778" s="110"/>
      <c r="O4778" s="145"/>
      <c r="P4778" s="110"/>
    </row>
    <row r="4779" spans="2:16" x14ac:dyDescent="0.25">
      <c r="B4779" s="123"/>
      <c r="C4779" s="123"/>
      <c r="D4779" s="123"/>
      <c r="F4779" s="123"/>
      <c r="I4779" s="123"/>
      <c r="J4779" s="123"/>
      <c r="K4779" s="124"/>
      <c r="L4779" s="110"/>
      <c r="M4779" s="110"/>
      <c r="N4779" s="110"/>
      <c r="O4779" s="145"/>
      <c r="P4779" s="110"/>
    </row>
    <row r="4780" spans="2:16" x14ac:dyDescent="0.25">
      <c r="B4780" s="123"/>
      <c r="C4780" s="123"/>
      <c r="D4780" s="123"/>
      <c r="F4780" s="123"/>
      <c r="I4780" s="123"/>
      <c r="J4780" s="123"/>
      <c r="K4780" s="124"/>
      <c r="L4780" s="110"/>
      <c r="M4780" s="110"/>
      <c r="N4780" s="110"/>
      <c r="O4780" s="145"/>
      <c r="P4780" s="110"/>
    </row>
    <row r="4781" spans="2:16" x14ac:dyDescent="0.25">
      <c r="B4781" s="123"/>
      <c r="C4781" s="123"/>
      <c r="D4781" s="123"/>
      <c r="F4781" s="123"/>
      <c r="I4781" s="123"/>
      <c r="J4781" s="123"/>
      <c r="K4781" s="124"/>
      <c r="L4781" s="110"/>
      <c r="M4781" s="110"/>
      <c r="N4781" s="110"/>
      <c r="O4781" s="145"/>
      <c r="P4781" s="110"/>
    </row>
    <row r="4782" spans="2:16" x14ac:dyDescent="0.25">
      <c r="B4782" s="123"/>
      <c r="C4782" s="123"/>
      <c r="D4782" s="123"/>
      <c r="F4782" s="123"/>
      <c r="I4782" s="123"/>
      <c r="J4782" s="123"/>
      <c r="K4782" s="124"/>
      <c r="L4782" s="110"/>
      <c r="M4782" s="110"/>
      <c r="N4782" s="110"/>
      <c r="O4782" s="145"/>
      <c r="P4782" s="110"/>
    </row>
    <row r="4783" spans="2:16" x14ac:dyDescent="0.25">
      <c r="B4783" s="123"/>
      <c r="C4783" s="123"/>
      <c r="D4783" s="123"/>
      <c r="F4783" s="123"/>
      <c r="I4783" s="123"/>
      <c r="J4783" s="123"/>
      <c r="K4783" s="124"/>
      <c r="L4783" s="110"/>
      <c r="M4783" s="110"/>
      <c r="N4783" s="110"/>
      <c r="O4783" s="145"/>
      <c r="P4783" s="110"/>
    </row>
    <row r="4784" spans="2:16" x14ac:dyDescent="0.25">
      <c r="B4784" s="123"/>
      <c r="C4784" s="123"/>
      <c r="D4784" s="123"/>
      <c r="F4784" s="123"/>
      <c r="I4784" s="123"/>
      <c r="J4784" s="123"/>
      <c r="K4784" s="124"/>
      <c r="L4784" s="110"/>
      <c r="M4784" s="110"/>
      <c r="N4784" s="110"/>
      <c r="O4784" s="145"/>
      <c r="P4784" s="110"/>
    </row>
    <row r="4785" spans="2:16" x14ac:dyDescent="0.25">
      <c r="B4785" s="123"/>
      <c r="C4785" s="123"/>
      <c r="D4785" s="123"/>
      <c r="F4785" s="123"/>
      <c r="I4785" s="123"/>
      <c r="J4785" s="123"/>
      <c r="K4785" s="124"/>
      <c r="L4785" s="110"/>
      <c r="M4785" s="110"/>
      <c r="N4785" s="110"/>
      <c r="O4785" s="145"/>
      <c r="P4785" s="110"/>
    </row>
    <row r="4786" spans="2:16" x14ac:dyDescent="0.25">
      <c r="B4786" s="123"/>
      <c r="C4786" s="123"/>
      <c r="D4786" s="123"/>
      <c r="F4786" s="123"/>
      <c r="I4786" s="123"/>
      <c r="J4786" s="123"/>
      <c r="K4786" s="124"/>
      <c r="L4786" s="110"/>
      <c r="M4786" s="110"/>
      <c r="N4786" s="110"/>
      <c r="O4786" s="145"/>
      <c r="P4786" s="110"/>
    </row>
    <row r="4787" spans="2:16" x14ac:dyDescent="0.25">
      <c r="B4787" s="123"/>
      <c r="C4787" s="123"/>
      <c r="D4787" s="123"/>
      <c r="F4787" s="123"/>
      <c r="I4787" s="123"/>
      <c r="J4787" s="123"/>
      <c r="K4787" s="124"/>
      <c r="L4787" s="110"/>
      <c r="M4787" s="110"/>
      <c r="N4787" s="110"/>
      <c r="O4787" s="145"/>
      <c r="P4787" s="110"/>
    </row>
    <row r="4788" spans="2:16" x14ac:dyDescent="0.25">
      <c r="B4788" s="123"/>
      <c r="C4788" s="123"/>
      <c r="D4788" s="123"/>
      <c r="F4788" s="123"/>
      <c r="I4788" s="123"/>
      <c r="J4788" s="123"/>
      <c r="K4788" s="124"/>
      <c r="L4788" s="110"/>
      <c r="M4788" s="110"/>
      <c r="N4788" s="110"/>
      <c r="O4788" s="145"/>
      <c r="P4788" s="110"/>
    </row>
    <row r="4789" spans="2:16" x14ac:dyDescent="0.25">
      <c r="B4789" s="123"/>
      <c r="C4789" s="123"/>
      <c r="D4789" s="123"/>
      <c r="F4789" s="123"/>
      <c r="I4789" s="123"/>
      <c r="J4789" s="123"/>
      <c r="K4789" s="124"/>
      <c r="L4789" s="110"/>
      <c r="M4789" s="110"/>
      <c r="N4789" s="110"/>
      <c r="O4789" s="145"/>
      <c r="P4789" s="110"/>
    </row>
    <row r="4790" spans="2:16" x14ac:dyDescent="0.25">
      <c r="B4790" s="123"/>
      <c r="C4790" s="123"/>
      <c r="D4790" s="123"/>
      <c r="F4790" s="123"/>
      <c r="I4790" s="123"/>
      <c r="J4790" s="123"/>
      <c r="K4790" s="124"/>
      <c r="L4790" s="110"/>
      <c r="M4790" s="110"/>
      <c r="N4790" s="110"/>
      <c r="O4790" s="145"/>
      <c r="P4790" s="110"/>
    </row>
    <row r="4791" spans="2:16" x14ac:dyDescent="0.25">
      <c r="B4791" s="123"/>
      <c r="C4791" s="123"/>
      <c r="D4791" s="123"/>
      <c r="F4791" s="123"/>
      <c r="I4791" s="123"/>
      <c r="J4791" s="123"/>
      <c r="K4791" s="124"/>
      <c r="L4791" s="110"/>
      <c r="M4791" s="110"/>
      <c r="N4791" s="110"/>
      <c r="O4791" s="145"/>
      <c r="P4791" s="110"/>
    </row>
    <row r="4792" spans="2:16" x14ac:dyDescent="0.25">
      <c r="B4792" s="123"/>
      <c r="C4792" s="123"/>
      <c r="D4792" s="123"/>
      <c r="F4792" s="123"/>
      <c r="I4792" s="123"/>
      <c r="J4792" s="123"/>
      <c r="K4792" s="124"/>
      <c r="L4792" s="110"/>
      <c r="M4792" s="110"/>
      <c r="N4792" s="110"/>
      <c r="O4792" s="145"/>
      <c r="P4792" s="110"/>
    </row>
    <row r="4793" spans="2:16" x14ac:dyDescent="0.25">
      <c r="B4793" s="123"/>
      <c r="C4793" s="123"/>
      <c r="D4793" s="123"/>
      <c r="F4793" s="123"/>
      <c r="I4793" s="123"/>
      <c r="J4793" s="123"/>
      <c r="K4793" s="124"/>
      <c r="L4793" s="110"/>
      <c r="M4793" s="110"/>
      <c r="N4793" s="110"/>
      <c r="O4793" s="145"/>
      <c r="P4793" s="110"/>
    </row>
    <row r="4794" spans="2:16" x14ac:dyDescent="0.25">
      <c r="B4794" s="123"/>
      <c r="C4794" s="123"/>
      <c r="D4794" s="123"/>
      <c r="F4794" s="123"/>
      <c r="I4794" s="123"/>
      <c r="J4794" s="123"/>
      <c r="K4794" s="124"/>
      <c r="L4794" s="110"/>
      <c r="M4794" s="110"/>
      <c r="N4794" s="110"/>
      <c r="O4794" s="145"/>
      <c r="P4794" s="110"/>
    </row>
    <row r="4795" spans="2:16" x14ac:dyDescent="0.25">
      <c r="B4795" s="123"/>
      <c r="C4795" s="123"/>
      <c r="D4795" s="123"/>
      <c r="F4795" s="123"/>
      <c r="I4795" s="123"/>
      <c r="J4795" s="123"/>
      <c r="K4795" s="124"/>
      <c r="L4795" s="110"/>
      <c r="M4795" s="110"/>
      <c r="N4795" s="110"/>
      <c r="O4795" s="145"/>
      <c r="P4795" s="110"/>
    </row>
    <row r="4796" spans="2:16" x14ac:dyDescent="0.25">
      <c r="B4796" s="123"/>
      <c r="C4796" s="123"/>
      <c r="D4796" s="123"/>
      <c r="F4796" s="123"/>
      <c r="I4796" s="123"/>
      <c r="J4796" s="123"/>
      <c r="K4796" s="124"/>
      <c r="L4796" s="110"/>
      <c r="M4796" s="110"/>
      <c r="N4796" s="110"/>
      <c r="O4796" s="145"/>
      <c r="P4796" s="110"/>
    </row>
    <row r="4797" spans="2:16" x14ac:dyDescent="0.25">
      <c r="B4797" s="123"/>
      <c r="C4797" s="123"/>
      <c r="D4797" s="123"/>
      <c r="F4797" s="123"/>
      <c r="I4797" s="123"/>
      <c r="J4797" s="123"/>
      <c r="K4797" s="124"/>
      <c r="L4797" s="110"/>
      <c r="M4797" s="110"/>
      <c r="N4797" s="110"/>
      <c r="O4797" s="145"/>
      <c r="P4797" s="110"/>
    </row>
    <row r="4798" spans="2:16" x14ac:dyDescent="0.25">
      <c r="B4798" s="123"/>
      <c r="C4798" s="123"/>
      <c r="D4798" s="123"/>
      <c r="F4798" s="123"/>
      <c r="I4798" s="123"/>
      <c r="J4798" s="123"/>
      <c r="K4798" s="124"/>
      <c r="L4798" s="110"/>
      <c r="M4798" s="110"/>
      <c r="N4798" s="110"/>
      <c r="O4798" s="145"/>
      <c r="P4798" s="110"/>
    </row>
    <row r="4799" spans="2:16" x14ac:dyDescent="0.25">
      <c r="B4799" s="123"/>
      <c r="C4799" s="123"/>
      <c r="D4799" s="123"/>
      <c r="F4799" s="123"/>
      <c r="I4799" s="123"/>
      <c r="J4799" s="123"/>
      <c r="K4799" s="124"/>
      <c r="L4799" s="110"/>
      <c r="M4799" s="110"/>
      <c r="N4799" s="110"/>
      <c r="O4799" s="145"/>
      <c r="P4799" s="110"/>
    </row>
    <row r="4800" spans="2:16" x14ac:dyDescent="0.25">
      <c r="B4800" s="123"/>
      <c r="C4800" s="123"/>
      <c r="D4800" s="123"/>
      <c r="F4800" s="123"/>
      <c r="I4800" s="123"/>
      <c r="J4800" s="123"/>
      <c r="K4800" s="124"/>
      <c r="L4800" s="110"/>
      <c r="M4800" s="110"/>
      <c r="N4800" s="110"/>
      <c r="O4800" s="145"/>
      <c r="P4800" s="110"/>
    </row>
    <row r="4801" spans="2:16" x14ac:dyDescent="0.25">
      <c r="B4801" s="123"/>
      <c r="C4801" s="123"/>
      <c r="D4801" s="123"/>
      <c r="F4801" s="123"/>
      <c r="I4801" s="123"/>
      <c r="J4801" s="123"/>
      <c r="K4801" s="124"/>
      <c r="L4801" s="110"/>
      <c r="M4801" s="110"/>
      <c r="N4801" s="110"/>
      <c r="O4801" s="145"/>
      <c r="P4801" s="110"/>
    </row>
    <row r="4802" spans="2:16" x14ac:dyDescent="0.25">
      <c r="B4802" s="123"/>
      <c r="C4802" s="123"/>
      <c r="D4802" s="123"/>
      <c r="F4802" s="123"/>
      <c r="I4802" s="123"/>
      <c r="J4802" s="123"/>
      <c r="K4802" s="124"/>
      <c r="L4802" s="110"/>
      <c r="M4802" s="110"/>
      <c r="N4802" s="110"/>
      <c r="O4802" s="145"/>
      <c r="P4802" s="110"/>
    </row>
    <row r="4803" spans="2:16" x14ac:dyDescent="0.25">
      <c r="B4803" s="123"/>
      <c r="C4803" s="123"/>
      <c r="D4803" s="123"/>
      <c r="F4803" s="123"/>
      <c r="I4803" s="123"/>
      <c r="J4803" s="123"/>
      <c r="K4803" s="124"/>
      <c r="L4803" s="110"/>
      <c r="M4803" s="110"/>
      <c r="N4803" s="110"/>
      <c r="O4803" s="145"/>
      <c r="P4803" s="110"/>
    </row>
    <row r="4804" spans="2:16" x14ac:dyDescent="0.25">
      <c r="B4804" s="123"/>
      <c r="C4804" s="123"/>
      <c r="D4804" s="123"/>
      <c r="F4804" s="123"/>
      <c r="I4804" s="123"/>
      <c r="J4804" s="123"/>
      <c r="K4804" s="124"/>
      <c r="L4804" s="110"/>
      <c r="M4804" s="110"/>
      <c r="N4804" s="110"/>
      <c r="O4804" s="145"/>
      <c r="P4804" s="110"/>
    </row>
    <row r="4805" spans="2:16" x14ac:dyDescent="0.25">
      <c r="B4805" s="123"/>
      <c r="C4805" s="123"/>
      <c r="D4805" s="123"/>
      <c r="F4805" s="123"/>
      <c r="I4805" s="123"/>
      <c r="J4805" s="123"/>
      <c r="K4805" s="124"/>
      <c r="L4805" s="110"/>
      <c r="M4805" s="110"/>
      <c r="N4805" s="110"/>
      <c r="O4805" s="145"/>
      <c r="P4805" s="110"/>
    </row>
    <row r="4806" spans="2:16" x14ac:dyDescent="0.25">
      <c r="B4806" s="123"/>
      <c r="C4806" s="123"/>
      <c r="D4806" s="123"/>
      <c r="F4806" s="123"/>
      <c r="I4806" s="123"/>
      <c r="J4806" s="123"/>
      <c r="K4806" s="124"/>
      <c r="L4806" s="110"/>
      <c r="M4806" s="110"/>
      <c r="N4806" s="110"/>
      <c r="O4806" s="145"/>
      <c r="P4806" s="110"/>
    </row>
    <row r="4807" spans="2:16" x14ac:dyDescent="0.25">
      <c r="B4807" s="123"/>
      <c r="C4807" s="123"/>
      <c r="D4807" s="123"/>
      <c r="F4807" s="123"/>
      <c r="I4807" s="123"/>
      <c r="J4807" s="123"/>
      <c r="K4807" s="124"/>
      <c r="L4807" s="110"/>
      <c r="M4807" s="110"/>
      <c r="N4807" s="110"/>
      <c r="O4807" s="145"/>
      <c r="P4807" s="110"/>
    </row>
    <row r="4808" spans="2:16" x14ac:dyDescent="0.25">
      <c r="B4808" s="123"/>
      <c r="C4808" s="123"/>
      <c r="D4808" s="123"/>
      <c r="F4808" s="123"/>
      <c r="I4808" s="123"/>
      <c r="J4808" s="123"/>
      <c r="K4808" s="124"/>
      <c r="L4808" s="110"/>
      <c r="M4808" s="110"/>
      <c r="N4808" s="110"/>
      <c r="O4808" s="145"/>
      <c r="P4808" s="110"/>
    </row>
    <row r="4809" spans="2:16" x14ac:dyDescent="0.25">
      <c r="B4809" s="123"/>
      <c r="C4809" s="123"/>
      <c r="D4809" s="123"/>
      <c r="F4809" s="123"/>
      <c r="I4809" s="123"/>
      <c r="J4809" s="123"/>
      <c r="K4809" s="124"/>
      <c r="L4809" s="110"/>
      <c r="M4809" s="110"/>
      <c r="N4809" s="110"/>
      <c r="O4809" s="145"/>
      <c r="P4809" s="110"/>
    </row>
    <row r="4810" spans="2:16" x14ac:dyDescent="0.25">
      <c r="B4810" s="123"/>
      <c r="C4810" s="123"/>
      <c r="D4810" s="123"/>
      <c r="F4810" s="123"/>
      <c r="I4810" s="123"/>
      <c r="J4810" s="123"/>
      <c r="K4810" s="124"/>
      <c r="L4810" s="110"/>
      <c r="M4810" s="110"/>
      <c r="N4810" s="110"/>
      <c r="O4810" s="145"/>
      <c r="P4810" s="110"/>
    </row>
    <row r="4811" spans="2:16" x14ac:dyDescent="0.25">
      <c r="B4811" s="123"/>
      <c r="C4811" s="123"/>
      <c r="D4811" s="123"/>
      <c r="F4811" s="123"/>
      <c r="I4811" s="123"/>
      <c r="J4811" s="123"/>
      <c r="K4811" s="124"/>
      <c r="L4811" s="110"/>
      <c r="M4811" s="110"/>
      <c r="N4811" s="110"/>
      <c r="O4811" s="145"/>
      <c r="P4811" s="110"/>
    </row>
    <row r="4812" spans="2:16" x14ac:dyDescent="0.25">
      <c r="B4812" s="123"/>
      <c r="C4812" s="123"/>
      <c r="D4812" s="123"/>
      <c r="F4812" s="123"/>
      <c r="I4812" s="123"/>
      <c r="J4812" s="123"/>
      <c r="K4812" s="124"/>
      <c r="L4812" s="110"/>
      <c r="M4812" s="110"/>
      <c r="N4812" s="110"/>
      <c r="O4812" s="145"/>
      <c r="P4812" s="110"/>
    </row>
    <row r="4813" spans="2:16" x14ac:dyDescent="0.25">
      <c r="B4813" s="123"/>
      <c r="C4813" s="123"/>
      <c r="D4813" s="123"/>
      <c r="F4813" s="123"/>
      <c r="I4813" s="123"/>
      <c r="J4813" s="123"/>
      <c r="K4813" s="124"/>
      <c r="L4813" s="110"/>
      <c r="M4813" s="110"/>
      <c r="N4813" s="110"/>
      <c r="O4813" s="145"/>
      <c r="P4813" s="110"/>
    </row>
    <row r="4814" spans="2:16" x14ac:dyDescent="0.25">
      <c r="B4814" s="123"/>
      <c r="C4814" s="123"/>
      <c r="D4814" s="123"/>
      <c r="F4814" s="123"/>
      <c r="I4814" s="123"/>
      <c r="J4814" s="123"/>
      <c r="K4814" s="124"/>
      <c r="L4814" s="110"/>
      <c r="M4814" s="110"/>
      <c r="N4814" s="110"/>
      <c r="O4814" s="145"/>
      <c r="P4814" s="110"/>
    </row>
    <row r="4815" spans="2:16" x14ac:dyDescent="0.25">
      <c r="B4815" s="123"/>
      <c r="C4815" s="123"/>
      <c r="D4815" s="123"/>
      <c r="F4815" s="123"/>
      <c r="I4815" s="123"/>
      <c r="J4815" s="123"/>
      <c r="K4815" s="124"/>
      <c r="L4815" s="110"/>
      <c r="M4815" s="110"/>
      <c r="N4815" s="110"/>
      <c r="O4815" s="145"/>
      <c r="P4815" s="110"/>
    </row>
    <row r="4816" spans="2:16" x14ac:dyDescent="0.25">
      <c r="B4816" s="123"/>
      <c r="C4816" s="123"/>
      <c r="D4816" s="123"/>
      <c r="F4816" s="123"/>
      <c r="I4816" s="123"/>
      <c r="J4816" s="123"/>
      <c r="K4816" s="124"/>
      <c r="L4816" s="110"/>
      <c r="M4816" s="110"/>
      <c r="N4816" s="110"/>
      <c r="O4816" s="145"/>
      <c r="P4816" s="110"/>
    </row>
    <row r="4817" spans="2:16" x14ac:dyDescent="0.25">
      <c r="B4817" s="123"/>
      <c r="C4817" s="123"/>
      <c r="D4817" s="123"/>
      <c r="F4817" s="123"/>
      <c r="I4817" s="123"/>
      <c r="J4817" s="123"/>
      <c r="K4817" s="124"/>
      <c r="L4817" s="110"/>
      <c r="M4817" s="110"/>
      <c r="N4817" s="110"/>
      <c r="O4817" s="145"/>
      <c r="P4817" s="110"/>
    </row>
    <row r="4818" spans="2:16" x14ac:dyDescent="0.25">
      <c r="B4818" s="123"/>
      <c r="C4818" s="123"/>
      <c r="D4818" s="123"/>
      <c r="F4818" s="123"/>
      <c r="I4818" s="123"/>
      <c r="J4818" s="123"/>
      <c r="K4818" s="124"/>
      <c r="L4818" s="110"/>
      <c r="M4818" s="110"/>
      <c r="N4818" s="110"/>
      <c r="O4818" s="145"/>
      <c r="P4818" s="110"/>
    </row>
    <row r="4819" spans="2:16" x14ac:dyDescent="0.25">
      <c r="B4819" s="123"/>
      <c r="C4819" s="123"/>
      <c r="D4819" s="123"/>
      <c r="F4819" s="123"/>
      <c r="I4819" s="123"/>
      <c r="J4819" s="123"/>
      <c r="K4819" s="124"/>
      <c r="L4819" s="110"/>
      <c r="M4819" s="110"/>
      <c r="N4819" s="110"/>
      <c r="O4819" s="145"/>
      <c r="P4819" s="110"/>
    </row>
    <row r="4820" spans="2:16" x14ac:dyDescent="0.25">
      <c r="B4820" s="123"/>
      <c r="C4820" s="123"/>
      <c r="D4820" s="123"/>
      <c r="F4820" s="123"/>
      <c r="I4820" s="123"/>
      <c r="J4820" s="123"/>
      <c r="K4820" s="124"/>
      <c r="L4820" s="110"/>
      <c r="M4820" s="110"/>
      <c r="N4820" s="110"/>
      <c r="O4820" s="145"/>
      <c r="P4820" s="110"/>
    </row>
    <row r="4821" spans="2:16" x14ac:dyDescent="0.25">
      <c r="B4821" s="123"/>
      <c r="C4821" s="123"/>
      <c r="D4821" s="123"/>
      <c r="F4821" s="123"/>
      <c r="I4821" s="123"/>
      <c r="J4821" s="123"/>
      <c r="K4821" s="124"/>
      <c r="L4821" s="110"/>
      <c r="M4821" s="110"/>
      <c r="N4821" s="110"/>
      <c r="O4821" s="145"/>
      <c r="P4821" s="110"/>
    </row>
    <row r="4822" spans="2:16" x14ac:dyDescent="0.25">
      <c r="B4822" s="123"/>
      <c r="C4822" s="123"/>
      <c r="D4822" s="123"/>
      <c r="F4822" s="123"/>
      <c r="I4822" s="123"/>
      <c r="J4822" s="123"/>
      <c r="K4822" s="124"/>
      <c r="L4822" s="110"/>
      <c r="M4822" s="110"/>
      <c r="N4822" s="110"/>
      <c r="O4822" s="145"/>
      <c r="P4822" s="110"/>
    </row>
    <row r="4823" spans="2:16" x14ac:dyDescent="0.25">
      <c r="B4823" s="123"/>
      <c r="C4823" s="123"/>
      <c r="D4823" s="123"/>
      <c r="F4823" s="123"/>
      <c r="I4823" s="123"/>
      <c r="J4823" s="123"/>
      <c r="K4823" s="124"/>
      <c r="L4823" s="110"/>
      <c r="M4823" s="110"/>
      <c r="N4823" s="110"/>
      <c r="O4823" s="145"/>
      <c r="P4823" s="110"/>
    </row>
    <row r="4824" spans="2:16" x14ac:dyDescent="0.25">
      <c r="B4824" s="123"/>
      <c r="C4824" s="123"/>
      <c r="D4824" s="123"/>
      <c r="F4824" s="123"/>
      <c r="I4824" s="123"/>
      <c r="J4824" s="123"/>
      <c r="K4824" s="124"/>
      <c r="L4824" s="110"/>
      <c r="M4824" s="110"/>
      <c r="N4824" s="110"/>
      <c r="O4824" s="145"/>
      <c r="P4824" s="110"/>
    </row>
    <row r="4825" spans="2:16" x14ac:dyDescent="0.25">
      <c r="B4825" s="123"/>
      <c r="C4825" s="123"/>
      <c r="D4825" s="123"/>
      <c r="F4825" s="123"/>
      <c r="I4825" s="123"/>
      <c r="J4825" s="123"/>
      <c r="K4825" s="124"/>
      <c r="L4825" s="110"/>
      <c r="M4825" s="110"/>
      <c r="N4825" s="110"/>
      <c r="O4825" s="145"/>
      <c r="P4825" s="110"/>
    </row>
    <row r="4826" spans="2:16" x14ac:dyDescent="0.25">
      <c r="B4826" s="123"/>
      <c r="C4826" s="123"/>
      <c r="D4826" s="123"/>
      <c r="F4826" s="123"/>
      <c r="I4826" s="123"/>
      <c r="J4826" s="123"/>
      <c r="K4826" s="124"/>
      <c r="L4826" s="110"/>
      <c r="M4826" s="110"/>
      <c r="N4826" s="110"/>
      <c r="O4826" s="145"/>
      <c r="P4826" s="110"/>
    </row>
    <row r="4827" spans="2:16" x14ac:dyDescent="0.25">
      <c r="B4827" s="123"/>
      <c r="C4827" s="123"/>
      <c r="D4827" s="123"/>
      <c r="F4827" s="123"/>
      <c r="I4827" s="123"/>
      <c r="J4827" s="123"/>
      <c r="K4827" s="124"/>
      <c r="L4827" s="110"/>
      <c r="M4827" s="110"/>
      <c r="N4827" s="110"/>
      <c r="O4827" s="145"/>
      <c r="P4827" s="110"/>
    </row>
    <row r="4828" spans="2:16" x14ac:dyDescent="0.25">
      <c r="B4828" s="123"/>
      <c r="C4828" s="123"/>
      <c r="D4828" s="123"/>
      <c r="F4828" s="123"/>
      <c r="I4828" s="123"/>
      <c r="J4828" s="123"/>
      <c r="K4828" s="124"/>
      <c r="L4828" s="110"/>
      <c r="M4828" s="110"/>
      <c r="N4828" s="110"/>
      <c r="O4828" s="145"/>
      <c r="P4828" s="110"/>
    </row>
    <row r="4829" spans="2:16" x14ac:dyDescent="0.25">
      <c r="B4829" s="123"/>
      <c r="C4829" s="123"/>
      <c r="D4829" s="123"/>
      <c r="F4829" s="123"/>
      <c r="I4829" s="123"/>
      <c r="J4829" s="123"/>
      <c r="K4829" s="124"/>
      <c r="L4829" s="110"/>
      <c r="M4829" s="110"/>
      <c r="N4829" s="110"/>
      <c r="O4829" s="145"/>
      <c r="P4829" s="110"/>
    </row>
    <row r="4830" spans="2:16" x14ac:dyDescent="0.25">
      <c r="B4830" s="123"/>
      <c r="C4830" s="123"/>
      <c r="D4830" s="123"/>
      <c r="F4830" s="123"/>
      <c r="I4830" s="123"/>
      <c r="J4830" s="123"/>
      <c r="K4830" s="124"/>
      <c r="L4830" s="110"/>
      <c r="M4830" s="110"/>
      <c r="N4830" s="110"/>
      <c r="O4830" s="145"/>
      <c r="P4830" s="110"/>
    </row>
    <row r="4831" spans="2:16" x14ac:dyDescent="0.25">
      <c r="B4831" s="123"/>
      <c r="C4831" s="123"/>
      <c r="D4831" s="123"/>
      <c r="F4831" s="123"/>
      <c r="I4831" s="123"/>
      <c r="J4831" s="123"/>
      <c r="K4831" s="124"/>
      <c r="L4831" s="110"/>
      <c r="M4831" s="110"/>
      <c r="N4831" s="110"/>
      <c r="O4831" s="145"/>
      <c r="P4831" s="110"/>
    </row>
    <row r="4832" spans="2:16" x14ac:dyDescent="0.25">
      <c r="B4832" s="123"/>
      <c r="C4832" s="123"/>
      <c r="D4832" s="123"/>
      <c r="F4832" s="123"/>
      <c r="I4832" s="123"/>
      <c r="J4832" s="123"/>
      <c r="K4832" s="124"/>
      <c r="L4832" s="110"/>
      <c r="M4832" s="110"/>
      <c r="N4832" s="110"/>
      <c r="O4832" s="145"/>
      <c r="P4832" s="110"/>
    </row>
    <row r="4833" spans="2:16" x14ac:dyDescent="0.25">
      <c r="B4833" s="123"/>
      <c r="C4833" s="123"/>
      <c r="D4833" s="123"/>
      <c r="F4833" s="123"/>
      <c r="I4833" s="123"/>
      <c r="J4833" s="123"/>
      <c r="K4833" s="124"/>
      <c r="L4833" s="110"/>
      <c r="M4833" s="110"/>
      <c r="N4833" s="110"/>
      <c r="O4833" s="145"/>
      <c r="P4833" s="110"/>
    </row>
    <row r="4834" spans="2:16" x14ac:dyDescent="0.25">
      <c r="B4834" s="123"/>
      <c r="C4834" s="123"/>
      <c r="D4834" s="123"/>
      <c r="F4834" s="123"/>
      <c r="I4834" s="123"/>
      <c r="J4834" s="123"/>
      <c r="K4834" s="124"/>
      <c r="L4834" s="110"/>
      <c r="M4834" s="110"/>
      <c r="N4834" s="110"/>
      <c r="O4834" s="145"/>
      <c r="P4834" s="110"/>
    </row>
    <row r="4835" spans="2:16" x14ac:dyDescent="0.25">
      <c r="B4835" s="123"/>
      <c r="C4835" s="123"/>
      <c r="D4835" s="123"/>
      <c r="F4835" s="123"/>
      <c r="I4835" s="123"/>
      <c r="J4835" s="123"/>
      <c r="K4835" s="124"/>
      <c r="L4835" s="110"/>
      <c r="M4835" s="110"/>
      <c r="N4835" s="110"/>
      <c r="O4835" s="145"/>
      <c r="P4835" s="110"/>
    </row>
    <row r="4836" spans="2:16" x14ac:dyDescent="0.25">
      <c r="B4836" s="123"/>
      <c r="C4836" s="123"/>
      <c r="D4836" s="123"/>
      <c r="F4836" s="123"/>
      <c r="I4836" s="123"/>
      <c r="J4836" s="123"/>
      <c r="K4836" s="124"/>
      <c r="L4836" s="110"/>
      <c r="M4836" s="110"/>
      <c r="N4836" s="110"/>
      <c r="O4836" s="145"/>
      <c r="P4836" s="110"/>
    </row>
    <row r="4837" spans="2:16" x14ac:dyDescent="0.25">
      <c r="B4837" s="123"/>
      <c r="C4837" s="123"/>
      <c r="D4837" s="123"/>
      <c r="F4837" s="123"/>
      <c r="I4837" s="123"/>
      <c r="J4837" s="123"/>
      <c r="K4837" s="124"/>
      <c r="L4837" s="110"/>
      <c r="M4837" s="110"/>
      <c r="N4837" s="110"/>
      <c r="O4837" s="145"/>
      <c r="P4837" s="110"/>
    </row>
    <row r="4838" spans="2:16" x14ac:dyDescent="0.25">
      <c r="B4838" s="123"/>
      <c r="C4838" s="123"/>
      <c r="D4838" s="123"/>
      <c r="F4838" s="123"/>
      <c r="I4838" s="123"/>
      <c r="J4838" s="123"/>
      <c r="K4838" s="124"/>
      <c r="L4838" s="110"/>
      <c r="M4838" s="110"/>
      <c r="N4838" s="110"/>
      <c r="O4838" s="145"/>
      <c r="P4838" s="110"/>
    </row>
    <row r="4839" spans="2:16" x14ac:dyDescent="0.25">
      <c r="B4839" s="123"/>
      <c r="C4839" s="123"/>
      <c r="D4839" s="123"/>
      <c r="F4839" s="123"/>
      <c r="I4839" s="123"/>
      <c r="J4839" s="123"/>
      <c r="K4839" s="124"/>
      <c r="L4839" s="110"/>
      <c r="M4839" s="110"/>
      <c r="N4839" s="110"/>
      <c r="O4839" s="145"/>
      <c r="P4839" s="110"/>
    </row>
    <row r="4840" spans="2:16" x14ac:dyDescent="0.25">
      <c r="B4840" s="123"/>
      <c r="C4840" s="123"/>
      <c r="D4840" s="123"/>
      <c r="F4840" s="123"/>
      <c r="I4840" s="123"/>
      <c r="J4840" s="123"/>
      <c r="K4840" s="124"/>
      <c r="L4840" s="110"/>
      <c r="M4840" s="110"/>
      <c r="N4840" s="110"/>
      <c r="O4840" s="145"/>
      <c r="P4840" s="110"/>
    </row>
    <row r="4841" spans="2:16" x14ac:dyDescent="0.25">
      <c r="B4841" s="123"/>
      <c r="C4841" s="123"/>
      <c r="D4841" s="123"/>
      <c r="F4841" s="123"/>
      <c r="I4841" s="123"/>
      <c r="J4841" s="123"/>
      <c r="K4841" s="124"/>
      <c r="L4841" s="110"/>
      <c r="M4841" s="110"/>
      <c r="N4841" s="110"/>
      <c r="O4841" s="145"/>
      <c r="P4841" s="110"/>
    </row>
    <row r="4842" spans="2:16" x14ac:dyDescent="0.25">
      <c r="B4842" s="123"/>
      <c r="C4842" s="123"/>
      <c r="D4842" s="123"/>
      <c r="F4842" s="123"/>
      <c r="I4842" s="123"/>
      <c r="J4842" s="123"/>
      <c r="K4842" s="124"/>
      <c r="L4842" s="110"/>
      <c r="M4842" s="110"/>
      <c r="N4842" s="110"/>
      <c r="O4842" s="145"/>
      <c r="P4842" s="110"/>
    </row>
    <row r="4843" spans="2:16" x14ac:dyDescent="0.25">
      <c r="B4843" s="123"/>
      <c r="C4843" s="123"/>
      <c r="D4843" s="123"/>
      <c r="F4843" s="123"/>
      <c r="I4843" s="123"/>
      <c r="J4843" s="123"/>
      <c r="K4843" s="124"/>
      <c r="L4843" s="110"/>
      <c r="M4843" s="110"/>
      <c r="N4843" s="110"/>
      <c r="O4843" s="145"/>
      <c r="P4843" s="110"/>
    </row>
    <row r="4844" spans="2:16" x14ac:dyDescent="0.25">
      <c r="B4844" s="123"/>
      <c r="C4844" s="123"/>
      <c r="D4844" s="123"/>
      <c r="F4844" s="123"/>
      <c r="I4844" s="123"/>
      <c r="J4844" s="123"/>
      <c r="K4844" s="124"/>
      <c r="L4844" s="110"/>
      <c r="M4844" s="110"/>
      <c r="N4844" s="110"/>
      <c r="O4844" s="145"/>
      <c r="P4844" s="110"/>
    </row>
    <row r="4845" spans="2:16" x14ac:dyDescent="0.25">
      <c r="B4845" s="123"/>
      <c r="C4845" s="123"/>
      <c r="D4845" s="123"/>
      <c r="F4845" s="123"/>
      <c r="I4845" s="123"/>
      <c r="J4845" s="123"/>
      <c r="K4845" s="124"/>
      <c r="L4845" s="110"/>
      <c r="M4845" s="110"/>
      <c r="N4845" s="110"/>
      <c r="O4845" s="145"/>
      <c r="P4845" s="110"/>
    </row>
    <row r="4846" spans="2:16" x14ac:dyDescent="0.25">
      <c r="B4846" s="123"/>
      <c r="C4846" s="123"/>
      <c r="D4846" s="123"/>
      <c r="F4846" s="123"/>
      <c r="I4846" s="123"/>
      <c r="J4846" s="123"/>
      <c r="K4846" s="124"/>
      <c r="L4846" s="110"/>
      <c r="M4846" s="110"/>
      <c r="N4846" s="110"/>
      <c r="O4846" s="145"/>
      <c r="P4846" s="110"/>
    </row>
    <row r="4847" spans="2:16" x14ac:dyDescent="0.25">
      <c r="B4847" s="123"/>
      <c r="C4847" s="123"/>
      <c r="D4847" s="123"/>
      <c r="F4847" s="123"/>
      <c r="I4847" s="123"/>
      <c r="J4847" s="123"/>
      <c r="K4847" s="124"/>
      <c r="L4847" s="110"/>
      <c r="M4847" s="110"/>
      <c r="N4847" s="110"/>
      <c r="O4847" s="145"/>
      <c r="P4847" s="110"/>
    </row>
    <row r="4848" spans="2:16" x14ac:dyDescent="0.25">
      <c r="B4848" s="123"/>
      <c r="C4848" s="123"/>
      <c r="D4848" s="123"/>
      <c r="F4848" s="123"/>
      <c r="I4848" s="123"/>
      <c r="J4848" s="123"/>
      <c r="K4848" s="124"/>
      <c r="L4848" s="110"/>
      <c r="M4848" s="110"/>
      <c r="N4848" s="110"/>
      <c r="O4848" s="145"/>
      <c r="P4848" s="110"/>
    </row>
    <row r="4849" spans="2:16" x14ac:dyDescent="0.25">
      <c r="B4849" s="123"/>
      <c r="C4849" s="123"/>
      <c r="D4849" s="123"/>
      <c r="F4849" s="123"/>
      <c r="I4849" s="123"/>
      <c r="J4849" s="123"/>
      <c r="K4849" s="124"/>
      <c r="L4849" s="110"/>
      <c r="M4849" s="110"/>
      <c r="N4849" s="110"/>
      <c r="O4849" s="145"/>
      <c r="P4849" s="110"/>
    </row>
    <row r="4850" spans="2:16" x14ac:dyDescent="0.25">
      <c r="B4850" s="123"/>
      <c r="C4850" s="123"/>
      <c r="D4850" s="123"/>
      <c r="F4850" s="123"/>
      <c r="I4850" s="123"/>
      <c r="J4850" s="123"/>
      <c r="K4850" s="124"/>
      <c r="L4850" s="110"/>
      <c r="M4850" s="110"/>
      <c r="N4850" s="110"/>
      <c r="O4850" s="145"/>
      <c r="P4850" s="110"/>
    </row>
    <row r="4851" spans="2:16" x14ac:dyDescent="0.25">
      <c r="B4851" s="123"/>
      <c r="C4851" s="123"/>
      <c r="D4851" s="123"/>
      <c r="F4851" s="123"/>
      <c r="I4851" s="123"/>
      <c r="J4851" s="123"/>
      <c r="K4851" s="124"/>
      <c r="L4851" s="110"/>
      <c r="M4851" s="110"/>
      <c r="N4851" s="110"/>
      <c r="O4851" s="145"/>
      <c r="P4851" s="110"/>
    </row>
    <row r="4852" spans="2:16" x14ac:dyDescent="0.25">
      <c r="B4852" s="123"/>
      <c r="C4852" s="123"/>
      <c r="D4852" s="123"/>
      <c r="F4852" s="123"/>
      <c r="I4852" s="123"/>
      <c r="J4852" s="123"/>
      <c r="K4852" s="124"/>
      <c r="L4852" s="110"/>
      <c r="M4852" s="110"/>
      <c r="N4852" s="110"/>
      <c r="O4852" s="145"/>
      <c r="P4852" s="110"/>
    </row>
    <row r="4853" spans="2:16" x14ac:dyDescent="0.25">
      <c r="B4853" s="123"/>
      <c r="C4853" s="123"/>
      <c r="D4853" s="123"/>
      <c r="F4853" s="123"/>
      <c r="I4853" s="123"/>
      <c r="J4853" s="123"/>
      <c r="K4853" s="124"/>
      <c r="L4853" s="110"/>
      <c r="M4853" s="110"/>
      <c r="N4853" s="110"/>
      <c r="O4853" s="145"/>
      <c r="P4853" s="110"/>
    </row>
    <row r="4854" spans="2:16" x14ac:dyDescent="0.25">
      <c r="B4854" s="123"/>
      <c r="C4854" s="123"/>
      <c r="D4854" s="123"/>
      <c r="F4854" s="123"/>
      <c r="I4854" s="123"/>
      <c r="J4854" s="123"/>
      <c r="K4854" s="124"/>
      <c r="L4854" s="110"/>
      <c r="M4854" s="110"/>
      <c r="N4854" s="110"/>
      <c r="O4854" s="145"/>
      <c r="P4854" s="110"/>
    </row>
    <row r="4855" spans="2:16" x14ac:dyDescent="0.25">
      <c r="B4855" s="123"/>
      <c r="C4855" s="123"/>
      <c r="D4855" s="123"/>
      <c r="F4855" s="123"/>
      <c r="I4855" s="123"/>
      <c r="J4855" s="123"/>
      <c r="K4855" s="124"/>
      <c r="L4855" s="110"/>
      <c r="M4855" s="110"/>
      <c r="N4855" s="110"/>
      <c r="O4855" s="145"/>
      <c r="P4855" s="110"/>
    </row>
    <row r="4856" spans="2:16" x14ac:dyDescent="0.25">
      <c r="B4856" s="123"/>
      <c r="C4856" s="123"/>
      <c r="D4856" s="123"/>
      <c r="F4856" s="123"/>
      <c r="I4856" s="123"/>
      <c r="J4856" s="123"/>
      <c r="K4856" s="124"/>
      <c r="L4856" s="110"/>
      <c r="M4856" s="110"/>
      <c r="N4856" s="110"/>
      <c r="O4856" s="145"/>
      <c r="P4856" s="110"/>
    </row>
    <row r="4857" spans="2:16" x14ac:dyDescent="0.25">
      <c r="B4857" s="123"/>
      <c r="C4857" s="123"/>
      <c r="D4857" s="123"/>
      <c r="F4857" s="123"/>
      <c r="I4857" s="123"/>
      <c r="J4857" s="123"/>
      <c r="K4857" s="124"/>
      <c r="L4857" s="110"/>
      <c r="M4857" s="110"/>
      <c r="N4857" s="110"/>
      <c r="O4857" s="145"/>
      <c r="P4857" s="110"/>
    </row>
    <row r="4858" spans="2:16" x14ac:dyDescent="0.25">
      <c r="B4858" s="123"/>
      <c r="C4858" s="123"/>
      <c r="D4858" s="123"/>
      <c r="F4858" s="123"/>
      <c r="I4858" s="123"/>
      <c r="J4858" s="123"/>
      <c r="K4858" s="124"/>
      <c r="L4858" s="110"/>
      <c r="M4858" s="110"/>
      <c r="N4858" s="110"/>
      <c r="O4858" s="145"/>
      <c r="P4858" s="110"/>
    </row>
    <row r="4859" spans="2:16" x14ac:dyDescent="0.25">
      <c r="B4859" s="123"/>
      <c r="C4859" s="123"/>
      <c r="D4859" s="123"/>
      <c r="F4859" s="123"/>
      <c r="I4859" s="123"/>
      <c r="J4859" s="123"/>
      <c r="K4859" s="124"/>
      <c r="L4859" s="110"/>
      <c r="M4859" s="110"/>
      <c r="N4859" s="110"/>
      <c r="O4859" s="145"/>
      <c r="P4859" s="110"/>
    </row>
    <row r="4860" spans="2:16" x14ac:dyDescent="0.25">
      <c r="B4860" s="123"/>
      <c r="C4860" s="123"/>
      <c r="D4860" s="123"/>
      <c r="F4860" s="123"/>
      <c r="I4860" s="123"/>
      <c r="J4860" s="123"/>
      <c r="K4860" s="124"/>
      <c r="L4860" s="110"/>
      <c r="M4860" s="110"/>
      <c r="N4860" s="110"/>
      <c r="O4860" s="145"/>
      <c r="P4860" s="110"/>
    </row>
    <row r="4861" spans="2:16" x14ac:dyDescent="0.25">
      <c r="B4861" s="123"/>
      <c r="C4861" s="123"/>
      <c r="D4861" s="123"/>
      <c r="F4861" s="123"/>
      <c r="I4861" s="123"/>
      <c r="J4861" s="123"/>
      <c r="K4861" s="124"/>
      <c r="L4861" s="110"/>
      <c r="M4861" s="110"/>
      <c r="N4861" s="110"/>
      <c r="O4861" s="145"/>
      <c r="P4861" s="110"/>
    </row>
    <row r="4862" spans="2:16" x14ac:dyDescent="0.25">
      <c r="B4862" s="123"/>
      <c r="C4862" s="123"/>
      <c r="D4862" s="123"/>
      <c r="F4862" s="123"/>
      <c r="I4862" s="123"/>
      <c r="J4862" s="123"/>
      <c r="K4862" s="124"/>
      <c r="L4862" s="110"/>
      <c r="M4862" s="110"/>
      <c r="N4862" s="110"/>
      <c r="O4862" s="145"/>
      <c r="P4862" s="110"/>
    </row>
    <row r="4863" spans="2:16" x14ac:dyDescent="0.25">
      <c r="B4863" s="123"/>
      <c r="C4863" s="123"/>
      <c r="D4863" s="123"/>
      <c r="F4863" s="123"/>
      <c r="I4863" s="123"/>
      <c r="J4863" s="123"/>
      <c r="K4863" s="124"/>
      <c r="L4863" s="110"/>
      <c r="M4863" s="110"/>
      <c r="N4863" s="110"/>
      <c r="O4863" s="145"/>
      <c r="P4863" s="110"/>
    </row>
    <row r="4864" spans="2:16" x14ac:dyDescent="0.25">
      <c r="B4864" s="123"/>
      <c r="C4864" s="123"/>
      <c r="D4864" s="123"/>
      <c r="F4864" s="123"/>
      <c r="I4864" s="123"/>
      <c r="J4864" s="123"/>
      <c r="K4864" s="124"/>
      <c r="L4864" s="110"/>
      <c r="M4864" s="110"/>
      <c r="N4864" s="110"/>
      <c r="O4864" s="145"/>
      <c r="P4864" s="110"/>
    </row>
    <row r="4865" spans="2:16" x14ac:dyDescent="0.25">
      <c r="B4865" s="123"/>
      <c r="C4865" s="123"/>
      <c r="D4865" s="123"/>
      <c r="F4865" s="123"/>
      <c r="I4865" s="123"/>
      <c r="J4865" s="123"/>
      <c r="K4865" s="124"/>
      <c r="L4865" s="110"/>
      <c r="M4865" s="110"/>
      <c r="N4865" s="110"/>
      <c r="O4865" s="145"/>
      <c r="P4865" s="110"/>
    </row>
    <row r="4866" spans="2:16" x14ac:dyDescent="0.25">
      <c r="B4866" s="123"/>
      <c r="C4866" s="123"/>
      <c r="D4866" s="123"/>
      <c r="F4866" s="123"/>
      <c r="I4866" s="123"/>
      <c r="J4866" s="123"/>
      <c r="K4866" s="124"/>
      <c r="L4866" s="110"/>
      <c r="M4866" s="110"/>
      <c r="N4866" s="110"/>
      <c r="O4866" s="145"/>
      <c r="P4866" s="110"/>
    </row>
    <row r="4867" spans="2:16" x14ac:dyDescent="0.25">
      <c r="B4867" s="123"/>
      <c r="C4867" s="123"/>
      <c r="D4867" s="123"/>
      <c r="F4867" s="123"/>
      <c r="I4867" s="123"/>
      <c r="J4867" s="123"/>
      <c r="K4867" s="124"/>
      <c r="L4867" s="110"/>
      <c r="M4867" s="110"/>
      <c r="N4867" s="110"/>
      <c r="O4867" s="145"/>
      <c r="P4867" s="110"/>
    </row>
    <row r="4868" spans="2:16" x14ac:dyDescent="0.25">
      <c r="B4868" s="123"/>
      <c r="C4868" s="123"/>
      <c r="D4868" s="123"/>
      <c r="F4868" s="123"/>
      <c r="I4868" s="123"/>
      <c r="J4868" s="123"/>
      <c r="K4868" s="124"/>
      <c r="L4868" s="110"/>
      <c r="M4868" s="110"/>
      <c r="N4868" s="110"/>
      <c r="O4868" s="145"/>
      <c r="P4868" s="110"/>
    </row>
    <row r="4869" spans="2:16" x14ac:dyDescent="0.25">
      <c r="B4869" s="123"/>
      <c r="C4869" s="123"/>
      <c r="D4869" s="123"/>
      <c r="F4869" s="123"/>
      <c r="I4869" s="123"/>
      <c r="J4869" s="123"/>
      <c r="K4869" s="124"/>
      <c r="L4869" s="110"/>
      <c r="M4869" s="110"/>
      <c r="N4869" s="110"/>
      <c r="O4869" s="145"/>
      <c r="P4869" s="110"/>
    </row>
    <row r="4870" spans="2:16" x14ac:dyDescent="0.25">
      <c r="B4870" s="123"/>
      <c r="C4870" s="123"/>
      <c r="D4870" s="123"/>
      <c r="F4870" s="123"/>
      <c r="I4870" s="123"/>
      <c r="J4870" s="123"/>
      <c r="K4870" s="124"/>
      <c r="L4870" s="110"/>
      <c r="M4870" s="110"/>
      <c r="N4870" s="110"/>
      <c r="O4870" s="145"/>
      <c r="P4870" s="110"/>
    </row>
    <row r="4871" spans="2:16" x14ac:dyDescent="0.25">
      <c r="B4871" s="123"/>
      <c r="C4871" s="123"/>
      <c r="D4871" s="123"/>
      <c r="F4871" s="123"/>
      <c r="I4871" s="123"/>
      <c r="J4871" s="123"/>
      <c r="K4871" s="124"/>
      <c r="L4871" s="110"/>
      <c r="M4871" s="110"/>
      <c r="N4871" s="110"/>
      <c r="O4871" s="145"/>
      <c r="P4871" s="110"/>
    </row>
    <row r="4872" spans="2:16" x14ac:dyDescent="0.25">
      <c r="B4872" s="123"/>
      <c r="C4872" s="123"/>
      <c r="D4872" s="123"/>
      <c r="F4872" s="123"/>
      <c r="I4872" s="123"/>
      <c r="J4872" s="123"/>
      <c r="K4872" s="124"/>
      <c r="L4872" s="110"/>
      <c r="M4872" s="110"/>
      <c r="N4872" s="110"/>
      <c r="O4872" s="145"/>
      <c r="P4872" s="110"/>
    </row>
    <row r="4873" spans="2:16" x14ac:dyDescent="0.25">
      <c r="B4873" s="123"/>
      <c r="C4873" s="123"/>
      <c r="D4873" s="123"/>
      <c r="F4873" s="123"/>
      <c r="I4873" s="123"/>
      <c r="J4873" s="123"/>
      <c r="K4873" s="124"/>
      <c r="L4873" s="110"/>
      <c r="M4873" s="110"/>
      <c r="N4873" s="110"/>
      <c r="O4873" s="145"/>
      <c r="P4873" s="110"/>
    </row>
    <row r="4874" spans="2:16" x14ac:dyDescent="0.25">
      <c r="B4874" s="123"/>
      <c r="C4874" s="123"/>
      <c r="D4874" s="123"/>
      <c r="F4874" s="123"/>
      <c r="I4874" s="123"/>
      <c r="J4874" s="123"/>
      <c r="K4874" s="124"/>
      <c r="L4874" s="110"/>
      <c r="M4874" s="110"/>
      <c r="N4874" s="110"/>
      <c r="O4874" s="145"/>
      <c r="P4874" s="110"/>
    </row>
    <row r="4875" spans="2:16" x14ac:dyDescent="0.25">
      <c r="B4875" s="123"/>
      <c r="C4875" s="123"/>
      <c r="D4875" s="123"/>
      <c r="F4875" s="123"/>
      <c r="I4875" s="123"/>
      <c r="J4875" s="123"/>
      <c r="K4875" s="124"/>
      <c r="L4875" s="110"/>
      <c r="M4875" s="110"/>
      <c r="N4875" s="110"/>
      <c r="O4875" s="145"/>
      <c r="P4875" s="110"/>
    </row>
    <row r="4876" spans="2:16" x14ac:dyDescent="0.25">
      <c r="B4876" s="123"/>
      <c r="C4876" s="123"/>
      <c r="D4876" s="123"/>
      <c r="F4876" s="123"/>
      <c r="I4876" s="123"/>
      <c r="J4876" s="123"/>
      <c r="K4876" s="124"/>
      <c r="L4876" s="110"/>
      <c r="M4876" s="110"/>
      <c r="N4876" s="110"/>
      <c r="O4876" s="145"/>
      <c r="P4876" s="110"/>
    </row>
    <row r="4877" spans="2:16" x14ac:dyDescent="0.25">
      <c r="B4877" s="123"/>
      <c r="C4877" s="123"/>
      <c r="D4877" s="123"/>
      <c r="F4877" s="123"/>
      <c r="I4877" s="123"/>
      <c r="J4877" s="123"/>
      <c r="K4877" s="124"/>
      <c r="L4877" s="110"/>
      <c r="M4877" s="110"/>
      <c r="N4877" s="110"/>
      <c r="O4877" s="145"/>
      <c r="P4877" s="110"/>
    </row>
    <row r="4878" spans="2:16" x14ac:dyDescent="0.25">
      <c r="B4878" s="123"/>
      <c r="C4878" s="123"/>
      <c r="D4878" s="123"/>
      <c r="F4878" s="123"/>
      <c r="I4878" s="123"/>
      <c r="J4878" s="123"/>
      <c r="K4878" s="124"/>
      <c r="L4878" s="110"/>
      <c r="M4878" s="110"/>
      <c r="N4878" s="110"/>
      <c r="O4878" s="145"/>
      <c r="P4878" s="110"/>
    </row>
    <row r="4879" spans="2:16" x14ac:dyDescent="0.25">
      <c r="B4879" s="123"/>
      <c r="C4879" s="123"/>
      <c r="D4879" s="123"/>
      <c r="F4879" s="123"/>
      <c r="I4879" s="123"/>
      <c r="J4879" s="123"/>
      <c r="K4879" s="124"/>
      <c r="L4879" s="110"/>
      <c r="M4879" s="110"/>
      <c r="N4879" s="110"/>
      <c r="O4879" s="145"/>
      <c r="P4879" s="110"/>
    </row>
    <row r="4880" spans="2:16" x14ac:dyDescent="0.25">
      <c r="B4880" s="123"/>
      <c r="C4880" s="123"/>
      <c r="D4880" s="123"/>
      <c r="F4880" s="123"/>
      <c r="I4880" s="123"/>
      <c r="J4880" s="123"/>
      <c r="K4880" s="124"/>
      <c r="L4880" s="110"/>
      <c r="M4880" s="110"/>
      <c r="N4880" s="110"/>
      <c r="O4880" s="145"/>
      <c r="P4880" s="110"/>
    </row>
    <row r="4881" spans="2:16" x14ac:dyDescent="0.25">
      <c r="B4881" s="123"/>
      <c r="C4881" s="123"/>
      <c r="D4881" s="123"/>
      <c r="F4881" s="123"/>
      <c r="I4881" s="123"/>
      <c r="J4881" s="123"/>
      <c r="K4881" s="124"/>
      <c r="L4881" s="110"/>
      <c r="M4881" s="110"/>
      <c r="N4881" s="110"/>
      <c r="O4881" s="145"/>
      <c r="P4881" s="110"/>
    </row>
    <row r="4882" spans="2:16" x14ac:dyDescent="0.25">
      <c r="B4882" s="123"/>
      <c r="C4882" s="123"/>
      <c r="D4882" s="123"/>
      <c r="F4882" s="123"/>
      <c r="I4882" s="123"/>
      <c r="J4882" s="123"/>
      <c r="K4882" s="124"/>
      <c r="L4882" s="110"/>
      <c r="M4882" s="110"/>
      <c r="N4882" s="110"/>
      <c r="O4882" s="145"/>
      <c r="P4882" s="110"/>
    </row>
    <row r="4883" spans="2:16" x14ac:dyDescent="0.25">
      <c r="B4883" s="123"/>
      <c r="C4883" s="123"/>
      <c r="D4883" s="123"/>
      <c r="F4883" s="123"/>
      <c r="I4883" s="123"/>
      <c r="J4883" s="123"/>
      <c r="K4883" s="124"/>
      <c r="L4883" s="110"/>
      <c r="M4883" s="110"/>
      <c r="N4883" s="110"/>
      <c r="O4883" s="145"/>
      <c r="P4883" s="110"/>
    </row>
    <row r="4884" spans="2:16" x14ac:dyDescent="0.25">
      <c r="B4884" s="123"/>
      <c r="C4884" s="123"/>
      <c r="D4884" s="123"/>
      <c r="F4884" s="123"/>
      <c r="I4884" s="123"/>
      <c r="J4884" s="123"/>
      <c r="K4884" s="124"/>
      <c r="L4884" s="110"/>
      <c r="M4884" s="110"/>
      <c r="N4884" s="110"/>
      <c r="O4884" s="145"/>
      <c r="P4884" s="110"/>
    </row>
    <row r="4885" spans="2:16" x14ac:dyDescent="0.25">
      <c r="B4885" s="123"/>
      <c r="C4885" s="123"/>
      <c r="D4885" s="123"/>
      <c r="F4885" s="123"/>
      <c r="I4885" s="123"/>
      <c r="J4885" s="123"/>
      <c r="K4885" s="124"/>
      <c r="L4885" s="110"/>
      <c r="M4885" s="110"/>
      <c r="N4885" s="110"/>
      <c r="O4885" s="145"/>
      <c r="P4885" s="110"/>
    </row>
    <row r="4886" spans="2:16" x14ac:dyDescent="0.25">
      <c r="B4886" s="123"/>
      <c r="C4886" s="123"/>
      <c r="D4886" s="123"/>
      <c r="F4886" s="123"/>
      <c r="I4886" s="123"/>
      <c r="J4886" s="123"/>
      <c r="K4886" s="124"/>
      <c r="L4886" s="110"/>
      <c r="M4886" s="110"/>
      <c r="N4886" s="110"/>
      <c r="O4886" s="145"/>
      <c r="P4886" s="110"/>
    </row>
    <row r="4887" spans="2:16" x14ac:dyDescent="0.25">
      <c r="B4887" s="123"/>
      <c r="C4887" s="123"/>
      <c r="D4887" s="123"/>
      <c r="F4887" s="123"/>
      <c r="I4887" s="123"/>
      <c r="J4887" s="123"/>
      <c r="K4887" s="124"/>
      <c r="L4887" s="110"/>
      <c r="M4887" s="110"/>
      <c r="N4887" s="110"/>
      <c r="O4887" s="145"/>
      <c r="P4887" s="110"/>
    </row>
    <row r="4888" spans="2:16" x14ac:dyDescent="0.25">
      <c r="B4888" s="123"/>
      <c r="C4888" s="123"/>
      <c r="D4888" s="123"/>
      <c r="F4888" s="123"/>
      <c r="I4888" s="123"/>
      <c r="J4888" s="123"/>
      <c r="K4888" s="124"/>
      <c r="L4888" s="110"/>
      <c r="M4888" s="110"/>
      <c r="N4888" s="110"/>
      <c r="O4888" s="145"/>
      <c r="P4888" s="110"/>
    </row>
    <row r="4889" spans="2:16" x14ac:dyDescent="0.25">
      <c r="B4889" s="123"/>
      <c r="C4889" s="123"/>
      <c r="D4889" s="123"/>
      <c r="F4889" s="123"/>
      <c r="I4889" s="123"/>
      <c r="J4889" s="123"/>
      <c r="K4889" s="124"/>
      <c r="L4889" s="110"/>
      <c r="M4889" s="110"/>
      <c r="N4889" s="110"/>
      <c r="O4889" s="145"/>
      <c r="P4889" s="110"/>
    </row>
    <row r="4890" spans="2:16" x14ac:dyDescent="0.25">
      <c r="B4890" s="123"/>
      <c r="C4890" s="123"/>
      <c r="D4890" s="123"/>
      <c r="F4890" s="123"/>
      <c r="I4890" s="123"/>
      <c r="J4890" s="123"/>
      <c r="K4890" s="124"/>
      <c r="L4890" s="110"/>
      <c r="M4890" s="110"/>
      <c r="N4890" s="110"/>
      <c r="O4890" s="145"/>
      <c r="P4890" s="110"/>
    </row>
    <row r="4891" spans="2:16" x14ac:dyDescent="0.25">
      <c r="B4891" s="123"/>
      <c r="C4891" s="123"/>
      <c r="D4891" s="123"/>
      <c r="F4891" s="123"/>
      <c r="I4891" s="123"/>
      <c r="J4891" s="123"/>
      <c r="K4891" s="124"/>
      <c r="L4891" s="110"/>
      <c r="M4891" s="110"/>
      <c r="N4891" s="110"/>
      <c r="O4891" s="145"/>
      <c r="P4891" s="110"/>
    </row>
    <row r="4892" spans="2:16" x14ac:dyDescent="0.25">
      <c r="B4892" s="123"/>
      <c r="C4892" s="123"/>
      <c r="D4892" s="123"/>
      <c r="F4892" s="123"/>
      <c r="I4892" s="123"/>
      <c r="J4892" s="123"/>
      <c r="K4892" s="124"/>
      <c r="L4892" s="110"/>
      <c r="M4892" s="110"/>
      <c r="N4892" s="110"/>
      <c r="O4892" s="145"/>
      <c r="P4892" s="110"/>
    </row>
    <row r="4893" spans="2:16" x14ac:dyDescent="0.25">
      <c r="B4893" s="123"/>
      <c r="C4893" s="123"/>
      <c r="D4893" s="123"/>
      <c r="F4893" s="123"/>
      <c r="I4893" s="123"/>
      <c r="J4893" s="123"/>
      <c r="K4893" s="124"/>
      <c r="L4893" s="110"/>
      <c r="M4893" s="110"/>
      <c r="N4893" s="110"/>
      <c r="O4893" s="145"/>
      <c r="P4893" s="110"/>
    </row>
    <row r="4894" spans="2:16" x14ac:dyDescent="0.25">
      <c r="B4894" s="123"/>
      <c r="C4894" s="123"/>
      <c r="D4894" s="123"/>
      <c r="F4894" s="123"/>
      <c r="I4894" s="123"/>
      <c r="J4894" s="123"/>
      <c r="K4894" s="124"/>
      <c r="L4894" s="110"/>
      <c r="M4894" s="110"/>
      <c r="N4894" s="110"/>
      <c r="O4894" s="145"/>
      <c r="P4894" s="110"/>
    </row>
    <row r="4895" spans="2:16" x14ac:dyDescent="0.25">
      <c r="B4895" s="123"/>
      <c r="C4895" s="123"/>
      <c r="D4895" s="123"/>
      <c r="F4895" s="123"/>
      <c r="I4895" s="123"/>
      <c r="J4895" s="123"/>
      <c r="K4895" s="124"/>
      <c r="L4895" s="110"/>
      <c r="M4895" s="110"/>
      <c r="N4895" s="110"/>
      <c r="O4895" s="145"/>
      <c r="P4895" s="110"/>
    </row>
    <row r="4896" spans="2:16" x14ac:dyDescent="0.25">
      <c r="B4896" s="123"/>
      <c r="C4896" s="123"/>
      <c r="D4896" s="123"/>
      <c r="F4896" s="123"/>
      <c r="I4896" s="123"/>
      <c r="J4896" s="123"/>
      <c r="K4896" s="124"/>
      <c r="L4896" s="110"/>
      <c r="M4896" s="110"/>
      <c r="N4896" s="110"/>
      <c r="O4896" s="145"/>
      <c r="P4896" s="110"/>
    </row>
    <row r="4897" spans="2:16" x14ac:dyDescent="0.25">
      <c r="B4897" s="123"/>
      <c r="C4897" s="123"/>
      <c r="D4897" s="123"/>
      <c r="F4897" s="123"/>
      <c r="I4897" s="123"/>
      <c r="J4897" s="123"/>
      <c r="K4897" s="124"/>
      <c r="L4897" s="110"/>
      <c r="M4897" s="110"/>
      <c r="N4897" s="110"/>
      <c r="O4897" s="145"/>
      <c r="P4897" s="110"/>
    </row>
    <row r="4898" spans="2:16" x14ac:dyDescent="0.25">
      <c r="B4898" s="123"/>
      <c r="C4898" s="123"/>
      <c r="D4898" s="123"/>
      <c r="F4898" s="123"/>
      <c r="I4898" s="123"/>
      <c r="J4898" s="123"/>
      <c r="K4898" s="124"/>
      <c r="L4898" s="110"/>
      <c r="M4898" s="110"/>
      <c r="N4898" s="110"/>
      <c r="O4898" s="145"/>
      <c r="P4898" s="110"/>
    </row>
    <row r="4899" spans="2:16" x14ac:dyDescent="0.25">
      <c r="B4899" s="123"/>
      <c r="C4899" s="123"/>
      <c r="D4899" s="123"/>
      <c r="F4899" s="123"/>
      <c r="I4899" s="123"/>
      <c r="J4899" s="123"/>
      <c r="K4899" s="124"/>
      <c r="L4899" s="110"/>
      <c r="M4899" s="110"/>
      <c r="N4899" s="110"/>
      <c r="O4899" s="145"/>
      <c r="P4899" s="110"/>
    </row>
    <row r="4900" spans="2:16" x14ac:dyDescent="0.25">
      <c r="B4900" s="123"/>
      <c r="C4900" s="123"/>
      <c r="D4900" s="123"/>
      <c r="F4900" s="123"/>
      <c r="I4900" s="123"/>
      <c r="J4900" s="123"/>
      <c r="K4900" s="124"/>
      <c r="L4900" s="110"/>
      <c r="M4900" s="110"/>
      <c r="N4900" s="110"/>
      <c r="O4900" s="145"/>
      <c r="P4900" s="110"/>
    </row>
    <row r="4901" spans="2:16" x14ac:dyDescent="0.25">
      <c r="B4901" s="123"/>
      <c r="C4901" s="123"/>
      <c r="D4901" s="123"/>
      <c r="F4901" s="123"/>
      <c r="I4901" s="123"/>
      <c r="J4901" s="123"/>
      <c r="K4901" s="124"/>
      <c r="L4901" s="110"/>
      <c r="M4901" s="110"/>
      <c r="N4901" s="110"/>
      <c r="O4901" s="145"/>
      <c r="P4901" s="110"/>
    </row>
    <row r="4902" spans="2:16" x14ac:dyDescent="0.25">
      <c r="B4902" s="123"/>
      <c r="C4902" s="123"/>
      <c r="D4902" s="123"/>
      <c r="F4902" s="123"/>
      <c r="I4902" s="123"/>
      <c r="J4902" s="123"/>
      <c r="K4902" s="124"/>
      <c r="L4902" s="110"/>
      <c r="M4902" s="110"/>
      <c r="N4902" s="110"/>
      <c r="O4902" s="145"/>
      <c r="P4902" s="110"/>
    </row>
    <row r="4903" spans="2:16" x14ac:dyDescent="0.25">
      <c r="B4903" s="123"/>
      <c r="C4903" s="123"/>
      <c r="D4903" s="123"/>
      <c r="F4903" s="123"/>
      <c r="I4903" s="123"/>
      <c r="J4903" s="123"/>
      <c r="K4903" s="124"/>
      <c r="L4903" s="110"/>
      <c r="M4903" s="110"/>
      <c r="N4903" s="110"/>
      <c r="O4903" s="145"/>
      <c r="P4903" s="110"/>
    </row>
    <row r="4904" spans="2:16" x14ac:dyDescent="0.25">
      <c r="B4904" s="123"/>
      <c r="C4904" s="123"/>
      <c r="D4904" s="123"/>
      <c r="F4904" s="123"/>
      <c r="I4904" s="123"/>
      <c r="J4904" s="123"/>
      <c r="K4904" s="124"/>
      <c r="L4904" s="110"/>
      <c r="M4904" s="110"/>
      <c r="N4904" s="110"/>
      <c r="O4904" s="145"/>
      <c r="P4904" s="110"/>
    </row>
    <row r="4905" spans="2:16" x14ac:dyDescent="0.25">
      <c r="B4905" s="123"/>
      <c r="C4905" s="123"/>
      <c r="D4905" s="123"/>
      <c r="F4905" s="123"/>
      <c r="I4905" s="123"/>
      <c r="J4905" s="123"/>
      <c r="K4905" s="124"/>
      <c r="L4905" s="110"/>
      <c r="M4905" s="110"/>
      <c r="N4905" s="110"/>
      <c r="O4905" s="145"/>
      <c r="P4905" s="110"/>
    </row>
    <row r="4906" spans="2:16" x14ac:dyDescent="0.25">
      <c r="B4906" s="123"/>
      <c r="C4906" s="123"/>
      <c r="D4906" s="123"/>
      <c r="F4906" s="123"/>
      <c r="I4906" s="123"/>
      <c r="J4906" s="123"/>
      <c r="K4906" s="124"/>
      <c r="L4906" s="110"/>
      <c r="M4906" s="110"/>
      <c r="N4906" s="110"/>
      <c r="O4906" s="145"/>
      <c r="P4906" s="110"/>
    </row>
    <row r="4907" spans="2:16" x14ac:dyDescent="0.25">
      <c r="B4907" s="123"/>
      <c r="C4907" s="123"/>
      <c r="D4907" s="123"/>
      <c r="F4907" s="123"/>
      <c r="I4907" s="123"/>
      <c r="J4907" s="123"/>
      <c r="K4907" s="124"/>
      <c r="L4907" s="110"/>
      <c r="M4907" s="110"/>
      <c r="N4907" s="110"/>
      <c r="O4907" s="145"/>
      <c r="P4907" s="110"/>
    </row>
    <row r="4908" spans="2:16" x14ac:dyDescent="0.25">
      <c r="B4908" s="123"/>
      <c r="C4908" s="123"/>
      <c r="D4908" s="123"/>
      <c r="F4908" s="123"/>
      <c r="I4908" s="123"/>
      <c r="J4908" s="123"/>
      <c r="K4908" s="124"/>
      <c r="L4908" s="110"/>
      <c r="M4908" s="110"/>
      <c r="N4908" s="110"/>
      <c r="O4908" s="145"/>
      <c r="P4908" s="110"/>
    </row>
    <row r="4909" spans="2:16" x14ac:dyDescent="0.25">
      <c r="B4909" s="123"/>
      <c r="C4909" s="123"/>
      <c r="D4909" s="123"/>
      <c r="F4909" s="123"/>
      <c r="I4909" s="123"/>
      <c r="J4909" s="123"/>
      <c r="K4909" s="124"/>
      <c r="L4909" s="110"/>
      <c r="M4909" s="110"/>
      <c r="N4909" s="110"/>
      <c r="O4909" s="145"/>
      <c r="P4909" s="110"/>
    </row>
    <row r="4910" spans="2:16" x14ac:dyDescent="0.25">
      <c r="B4910" s="123"/>
      <c r="C4910" s="123"/>
      <c r="D4910" s="123"/>
      <c r="F4910" s="123"/>
      <c r="I4910" s="123"/>
      <c r="J4910" s="123"/>
      <c r="K4910" s="124"/>
      <c r="L4910" s="110"/>
      <c r="M4910" s="110"/>
      <c r="N4910" s="110"/>
      <c r="O4910" s="145"/>
      <c r="P4910" s="110"/>
    </row>
    <row r="4911" spans="2:16" x14ac:dyDescent="0.25">
      <c r="B4911" s="123"/>
      <c r="C4911" s="123"/>
      <c r="D4911" s="123"/>
      <c r="F4911" s="123"/>
      <c r="I4911" s="123"/>
      <c r="J4911" s="123"/>
      <c r="K4911" s="124"/>
      <c r="L4911" s="110"/>
      <c r="M4911" s="110"/>
      <c r="N4911" s="110"/>
      <c r="O4911" s="145"/>
      <c r="P4911" s="110"/>
    </row>
    <row r="4912" spans="2:16" x14ac:dyDescent="0.25">
      <c r="B4912" s="123"/>
      <c r="C4912" s="123"/>
      <c r="D4912" s="123"/>
      <c r="F4912" s="123"/>
      <c r="I4912" s="123"/>
      <c r="J4912" s="123"/>
      <c r="K4912" s="124"/>
      <c r="L4912" s="110"/>
      <c r="M4912" s="110"/>
      <c r="N4912" s="110"/>
      <c r="O4912" s="145"/>
      <c r="P4912" s="110"/>
    </row>
    <row r="4913" spans="2:16" x14ac:dyDescent="0.25">
      <c r="B4913" s="123"/>
      <c r="C4913" s="123"/>
      <c r="D4913" s="123"/>
      <c r="F4913" s="123"/>
      <c r="I4913" s="123"/>
      <c r="J4913" s="123"/>
      <c r="K4913" s="124"/>
      <c r="L4913" s="110"/>
      <c r="M4913" s="110"/>
      <c r="N4913" s="110"/>
      <c r="O4913" s="145"/>
      <c r="P4913" s="110"/>
    </row>
    <row r="4914" spans="2:16" x14ac:dyDescent="0.25">
      <c r="B4914" s="123"/>
      <c r="C4914" s="123"/>
      <c r="D4914" s="123"/>
      <c r="F4914" s="123"/>
      <c r="I4914" s="123"/>
      <c r="J4914" s="123"/>
      <c r="K4914" s="124"/>
      <c r="L4914" s="110"/>
      <c r="M4914" s="110"/>
      <c r="N4914" s="110"/>
      <c r="O4914" s="145"/>
      <c r="P4914" s="110"/>
    </row>
    <row r="4915" spans="2:16" x14ac:dyDescent="0.25">
      <c r="B4915" s="123"/>
      <c r="C4915" s="123"/>
      <c r="D4915" s="123"/>
      <c r="F4915" s="123"/>
      <c r="I4915" s="123"/>
      <c r="J4915" s="123"/>
      <c r="K4915" s="124"/>
      <c r="L4915" s="110"/>
      <c r="M4915" s="110"/>
      <c r="N4915" s="110"/>
      <c r="O4915" s="145"/>
      <c r="P4915" s="110"/>
    </row>
    <row r="4916" spans="2:16" x14ac:dyDescent="0.25">
      <c r="B4916" s="123"/>
      <c r="C4916" s="123"/>
      <c r="D4916" s="123"/>
      <c r="F4916" s="123"/>
      <c r="I4916" s="123"/>
      <c r="J4916" s="123"/>
      <c r="K4916" s="124"/>
      <c r="L4916" s="110"/>
      <c r="M4916" s="110"/>
      <c r="N4916" s="110"/>
      <c r="O4916" s="145"/>
      <c r="P4916" s="110"/>
    </row>
    <row r="4917" spans="2:16" x14ac:dyDescent="0.25">
      <c r="B4917" s="123"/>
      <c r="C4917" s="123"/>
      <c r="D4917" s="123"/>
      <c r="F4917" s="123"/>
      <c r="I4917" s="123"/>
      <c r="J4917" s="123"/>
      <c r="K4917" s="124"/>
      <c r="L4917" s="110"/>
      <c r="M4917" s="110"/>
      <c r="N4917" s="110"/>
      <c r="O4917" s="145"/>
      <c r="P4917" s="110"/>
    </row>
    <row r="4918" spans="2:16" x14ac:dyDescent="0.25">
      <c r="B4918" s="123"/>
      <c r="C4918" s="123"/>
      <c r="D4918" s="123"/>
      <c r="F4918" s="123"/>
      <c r="I4918" s="123"/>
      <c r="J4918" s="123"/>
      <c r="K4918" s="124"/>
      <c r="L4918" s="110"/>
      <c r="M4918" s="110"/>
      <c r="N4918" s="110"/>
      <c r="O4918" s="145"/>
      <c r="P4918" s="110"/>
    </row>
    <row r="4919" spans="2:16" x14ac:dyDescent="0.25">
      <c r="B4919" s="123"/>
      <c r="C4919" s="123"/>
      <c r="D4919" s="123"/>
      <c r="F4919" s="123"/>
      <c r="I4919" s="123"/>
      <c r="J4919" s="123"/>
      <c r="K4919" s="124"/>
      <c r="L4919" s="110"/>
      <c r="M4919" s="110"/>
      <c r="N4919" s="110"/>
      <c r="O4919" s="145"/>
      <c r="P4919" s="110"/>
    </row>
    <row r="4920" spans="2:16" x14ac:dyDescent="0.25">
      <c r="B4920" s="123"/>
      <c r="C4920" s="123"/>
      <c r="D4920" s="123"/>
      <c r="F4920" s="123"/>
      <c r="I4920" s="123"/>
      <c r="J4920" s="123"/>
      <c r="K4920" s="124"/>
      <c r="L4920" s="110"/>
      <c r="M4920" s="110"/>
      <c r="N4920" s="110"/>
      <c r="O4920" s="145"/>
      <c r="P4920" s="110"/>
    </row>
    <row r="4921" spans="2:16" x14ac:dyDescent="0.25">
      <c r="B4921" s="123"/>
      <c r="C4921" s="123"/>
      <c r="D4921" s="123"/>
      <c r="F4921" s="123"/>
      <c r="I4921" s="123"/>
      <c r="J4921" s="123"/>
      <c r="K4921" s="124"/>
      <c r="L4921" s="110"/>
      <c r="M4921" s="110"/>
      <c r="N4921" s="110"/>
      <c r="O4921" s="145"/>
      <c r="P4921" s="110"/>
    </row>
    <row r="4922" spans="2:16" x14ac:dyDescent="0.25">
      <c r="B4922" s="123"/>
      <c r="C4922" s="123"/>
      <c r="D4922" s="123"/>
      <c r="F4922" s="123"/>
      <c r="I4922" s="123"/>
      <c r="J4922" s="123"/>
      <c r="K4922" s="124"/>
      <c r="L4922" s="110"/>
      <c r="M4922" s="110"/>
      <c r="N4922" s="110"/>
      <c r="O4922" s="145"/>
      <c r="P4922" s="110"/>
    </row>
    <row r="4923" spans="2:16" x14ac:dyDescent="0.25">
      <c r="B4923" s="123"/>
      <c r="C4923" s="123"/>
      <c r="D4923" s="123"/>
      <c r="F4923" s="123"/>
      <c r="I4923" s="123"/>
      <c r="J4923" s="123"/>
      <c r="K4923" s="124"/>
      <c r="L4923" s="110"/>
      <c r="M4923" s="110"/>
      <c r="N4923" s="110"/>
      <c r="O4923" s="145"/>
      <c r="P4923" s="110"/>
    </row>
    <row r="4924" spans="2:16" x14ac:dyDescent="0.25">
      <c r="B4924" s="123"/>
      <c r="C4924" s="123"/>
      <c r="D4924" s="123"/>
      <c r="F4924" s="123"/>
      <c r="I4924" s="123"/>
      <c r="J4924" s="123"/>
      <c r="K4924" s="124"/>
      <c r="L4924" s="110"/>
      <c r="M4924" s="110"/>
      <c r="N4924" s="110"/>
      <c r="O4924" s="145"/>
      <c r="P4924" s="110"/>
    </row>
    <row r="4925" spans="2:16" x14ac:dyDescent="0.25">
      <c r="B4925" s="123"/>
      <c r="C4925" s="123"/>
      <c r="D4925" s="123"/>
      <c r="F4925" s="123"/>
      <c r="I4925" s="123"/>
      <c r="J4925" s="123"/>
      <c r="K4925" s="124"/>
      <c r="L4925" s="110"/>
      <c r="M4925" s="110"/>
      <c r="N4925" s="110"/>
      <c r="O4925" s="145"/>
      <c r="P4925" s="110"/>
    </row>
    <row r="4926" spans="2:16" x14ac:dyDescent="0.25">
      <c r="B4926" s="123"/>
      <c r="C4926" s="123"/>
      <c r="D4926" s="123"/>
      <c r="F4926" s="123"/>
      <c r="I4926" s="123"/>
      <c r="J4926" s="123"/>
      <c r="K4926" s="124"/>
      <c r="L4926" s="110"/>
      <c r="M4926" s="110"/>
      <c r="N4926" s="110"/>
      <c r="O4926" s="145"/>
      <c r="P4926" s="110"/>
    </row>
    <row r="4927" spans="2:16" x14ac:dyDescent="0.25">
      <c r="B4927" s="123"/>
      <c r="C4927" s="123"/>
      <c r="D4927" s="123"/>
      <c r="F4927" s="123"/>
      <c r="I4927" s="123"/>
      <c r="J4927" s="123"/>
      <c r="K4927" s="124"/>
      <c r="L4927" s="110"/>
      <c r="M4927" s="110"/>
      <c r="N4927" s="110"/>
      <c r="O4927" s="145"/>
      <c r="P4927" s="110"/>
    </row>
    <row r="4928" spans="2:16" x14ac:dyDescent="0.25">
      <c r="B4928" s="123"/>
      <c r="C4928" s="123"/>
      <c r="D4928" s="123"/>
      <c r="F4928" s="123"/>
      <c r="I4928" s="123"/>
      <c r="J4928" s="123"/>
      <c r="K4928" s="124"/>
      <c r="L4928" s="110"/>
      <c r="M4928" s="110"/>
      <c r="N4928" s="110"/>
      <c r="O4928" s="145"/>
      <c r="P4928" s="110"/>
    </row>
    <row r="4929" spans="2:16" x14ac:dyDescent="0.25">
      <c r="B4929" s="123"/>
      <c r="C4929" s="123"/>
      <c r="D4929" s="123"/>
      <c r="F4929" s="123"/>
      <c r="I4929" s="123"/>
      <c r="J4929" s="123"/>
      <c r="K4929" s="124"/>
      <c r="L4929" s="110"/>
      <c r="M4929" s="110"/>
      <c r="N4929" s="110"/>
      <c r="O4929" s="145"/>
      <c r="P4929" s="110"/>
    </row>
    <row r="4930" spans="2:16" x14ac:dyDescent="0.25">
      <c r="B4930" s="123"/>
      <c r="C4930" s="123"/>
      <c r="D4930" s="123"/>
      <c r="F4930" s="123"/>
      <c r="I4930" s="123"/>
      <c r="J4930" s="123"/>
      <c r="K4930" s="124"/>
      <c r="L4930" s="110"/>
      <c r="M4930" s="110"/>
      <c r="N4930" s="110"/>
      <c r="O4930" s="145"/>
      <c r="P4930" s="110"/>
    </row>
    <row r="4931" spans="2:16" x14ac:dyDescent="0.25">
      <c r="B4931" s="123"/>
      <c r="C4931" s="123"/>
      <c r="D4931" s="123"/>
      <c r="F4931" s="123"/>
      <c r="I4931" s="123"/>
      <c r="J4931" s="123"/>
      <c r="K4931" s="124"/>
      <c r="L4931" s="110"/>
      <c r="M4931" s="110"/>
      <c r="N4931" s="110"/>
      <c r="O4931" s="145"/>
      <c r="P4931" s="110"/>
    </row>
    <row r="4932" spans="2:16" x14ac:dyDescent="0.25">
      <c r="B4932" s="123"/>
      <c r="C4932" s="123"/>
      <c r="D4932" s="123"/>
      <c r="F4932" s="123"/>
      <c r="I4932" s="123"/>
      <c r="J4932" s="123"/>
      <c r="K4932" s="124"/>
      <c r="L4932" s="110"/>
      <c r="M4932" s="110"/>
      <c r="N4932" s="110"/>
      <c r="O4932" s="145"/>
      <c r="P4932" s="110"/>
    </row>
    <row r="4933" spans="2:16" x14ac:dyDescent="0.25">
      <c r="B4933" s="123"/>
      <c r="C4933" s="123"/>
      <c r="D4933" s="123"/>
      <c r="F4933" s="123"/>
      <c r="I4933" s="123"/>
      <c r="J4933" s="123"/>
      <c r="K4933" s="124"/>
      <c r="L4933" s="110"/>
      <c r="M4933" s="110"/>
      <c r="N4933" s="110"/>
      <c r="O4933" s="145"/>
      <c r="P4933" s="110"/>
    </row>
    <row r="4934" spans="2:16" x14ac:dyDescent="0.25">
      <c r="B4934" s="123"/>
      <c r="C4934" s="123"/>
      <c r="D4934" s="123"/>
      <c r="F4934" s="123"/>
      <c r="I4934" s="123"/>
      <c r="J4934" s="123"/>
      <c r="K4934" s="124"/>
      <c r="L4934" s="110"/>
      <c r="M4934" s="110"/>
      <c r="N4934" s="110"/>
      <c r="O4934" s="145"/>
      <c r="P4934" s="110"/>
    </row>
    <row r="4935" spans="2:16" x14ac:dyDescent="0.25">
      <c r="B4935" s="123"/>
      <c r="C4935" s="123"/>
      <c r="D4935" s="123"/>
      <c r="F4935" s="123"/>
      <c r="I4935" s="123"/>
      <c r="J4935" s="123"/>
      <c r="K4935" s="124"/>
      <c r="L4935" s="110"/>
      <c r="M4935" s="110"/>
      <c r="N4935" s="110"/>
      <c r="O4935" s="145"/>
      <c r="P4935" s="110"/>
    </row>
    <row r="4936" spans="2:16" x14ac:dyDescent="0.25">
      <c r="B4936" s="123"/>
      <c r="C4936" s="123"/>
      <c r="D4936" s="123"/>
      <c r="F4936" s="123"/>
      <c r="I4936" s="123"/>
      <c r="J4936" s="123"/>
      <c r="K4936" s="124"/>
      <c r="L4936" s="110"/>
      <c r="M4936" s="110"/>
      <c r="N4936" s="110"/>
      <c r="O4936" s="145"/>
      <c r="P4936" s="110"/>
    </row>
    <row r="4937" spans="2:16" x14ac:dyDescent="0.25">
      <c r="B4937" s="123"/>
      <c r="C4937" s="123"/>
      <c r="D4937" s="123"/>
      <c r="F4937" s="123"/>
      <c r="I4937" s="123"/>
      <c r="J4937" s="123"/>
      <c r="K4937" s="124"/>
      <c r="L4937" s="110"/>
      <c r="M4937" s="110"/>
      <c r="N4937" s="110"/>
      <c r="O4937" s="145"/>
      <c r="P4937" s="110"/>
    </row>
    <row r="4938" spans="2:16" x14ac:dyDescent="0.25">
      <c r="B4938" s="123"/>
      <c r="C4938" s="123"/>
      <c r="D4938" s="123"/>
      <c r="F4938" s="123"/>
      <c r="I4938" s="123"/>
      <c r="J4938" s="123"/>
      <c r="K4938" s="124"/>
      <c r="L4938" s="110"/>
      <c r="M4938" s="110"/>
      <c r="N4938" s="110"/>
      <c r="O4938" s="145"/>
      <c r="P4938" s="110"/>
    </row>
    <row r="4939" spans="2:16" x14ac:dyDescent="0.25">
      <c r="B4939" s="123"/>
      <c r="C4939" s="123"/>
      <c r="D4939" s="123"/>
      <c r="F4939" s="123"/>
      <c r="I4939" s="123"/>
      <c r="J4939" s="123"/>
      <c r="K4939" s="124"/>
      <c r="L4939" s="110"/>
      <c r="M4939" s="110"/>
      <c r="N4939" s="110"/>
      <c r="O4939" s="145"/>
      <c r="P4939" s="110"/>
    </row>
    <row r="4940" spans="2:16" x14ac:dyDescent="0.25">
      <c r="B4940" s="123"/>
      <c r="C4940" s="123"/>
      <c r="D4940" s="123"/>
      <c r="F4940" s="123"/>
      <c r="I4940" s="123"/>
      <c r="J4940" s="123"/>
      <c r="K4940" s="124"/>
      <c r="L4940" s="110"/>
      <c r="M4940" s="110"/>
      <c r="N4940" s="110"/>
      <c r="O4940" s="145"/>
      <c r="P4940" s="110"/>
    </row>
    <row r="4941" spans="2:16" x14ac:dyDescent="0.25">
      <c r="B4941" s="123"/>
      <c r="C4941" s="123"/>
      <c r="D4941" s="123"/>
      <c r="F4941" s="123"/>
      <c r="I4941" s="123"/>
      <c r="J4941" s="123"/>
      <c r="K4941" s="124"/>
      <c r="L4941" s="110"/>
      <c r="M4941" s="110"/>
      <c r="N4941" s="110"/>
      <c r="O4941" s="145"/>
      <c r="P4941" s="110"/>
    </row>
    <row r="4942" spans="2:16" x14ac:dyDescent="0.25">
      <c r="B4942" s="123"/>
      <c r="C4942" s="123"/>
      <c r="D4942" s="123"/>
      <c r="F4942" s="123"/>
      <c r="I4942" s="123"/>
      <c r="J4942" s="123"/>
      <c r="K4942" s="124"/>
      <c r="L4942" s="110"/>
      <c r="M4942" s="110"/>
      <c r="N4942" s="110"/>
      <c r="O4942" s="145"/>
      <c r="P4942" s="110"/>
    </row>
    <row r="4943" spans="2:16" x14ac:dyDescent="0.25">
      <c r="B4943" s="123"/>
      <c r="C4943" s="123"/>
      <c r="D4943" s="123"/>
      <c r="F4943" s="123"/>
      <c r="I4943" s="123"/>
      <c r="J4943" s="123"/>
      <c r="K4943" s="124"/>
      <c r="L4943" s="110"/>
      <c r="M4943" s="110"/>
      <c r="N4943" s="110"/>
      <c r="O4943" s="145"/>
      <c r="P4943" s="110"/>
    </row>
    <row r="4944" spans="2:16" x14ac:dyDescent="0.25">
      <c r="B4944" s="123"/>
      <c r="C4944" s="123"/>
      <c r="D4944" s="123"/>
      <c r="F4944" s="123"/>
      <c r="I4944" s="123"/>
      <c r="J4944" s="123"/>
      <c r="K4944" s="124"/>
      <c r="L4944" s="110"/>
      <c r="M4944" s="110"/>
      <c r="N4944" s="110"/>
      <c r="O4944" s="145"/>
      <c r="P4944" s="110"/>
    </row>
    <row r="4945" spans="2:16" x14ac:dyDescent="0.25">
      <c r="B4945" s="123"/>
      <c r="C4945" s="123"/>
      <c r="D4945" s="123"/>
      <c r="F4945" s="123"/>
      <c r="I4945" s="123"/>
      <c r="J4945" s="123"/>
      <c r="K4945" s="124"/>
      <c r="L4945" s="110"/>
      <c r="M4945" s="110"/>
      <c r="N4945" s="110"/>
      <c r="O4945" s="145"/>
      <c r="P4945" s="110"/>
    </row>
    <row r="4946" spans="2:16" x14ac:dyDescent="0.25">
      <c r="B4946" s="123"/>
      <c r="C4946" s="123"/>
      <c r="D4946" s="123"/>
      <c r="F4946" s="123"/>
      <c r="I4946" s="123"/>
      <c r="J4946" s="123"/>
      <c r="K4946" s="124"/>
      <c r="L4946" s="110"/>
      <c r="M4946" s="110"/>
      <c r="N4946" s="110"/>
      <c r="O4946" s="145"/>
      <c r="P4946" s="110"/>
    </row>
    <row r="4947" spans="2:16" x14ac:dyDescent="0.25">
      <c r="B4947" s="123"/>
      <c r="C4947" s="123"/>
      <c r="D4947" s="123"/>
      <c r="F4947" s="123"/>
      <c r="I4947" s="123"/>
      <c r="J4947" s="123"/>
      <c r="K4947" s="124"/>
      <c r="L4947" s="110"/>
      <c r="M4947" s="110"/>
      <c r="N4947" s="110"/>
      <c r="O4947" s="145"/>
      <c r="P4947" s="110"/>
    </row>
    <row r="4948" spans="2:16" x14ac:dyDescent="0.25">
      <c r="B4948" s="123"/>
      <c r="C4948" s="123"/>
      <c r="D4948" s="123"/>
      <c r="F4948" s="123"/>
      <c r="I4948" s="123"/>
      <c r="J4948" s="123"/>
      <c r="K4948" s="124"/>
      <c r="L4948" s="110"/>
      <c r="M4948" s="110"/>
      <c r="N4948" s="110"/>
      <c r="O4948" s="145"/>
      <c r="P4948" s="110"/>
    </row>
    <row r="4949" spans="2:16" x14ac:dyDescent="0.25">
      <c r="B4949" s="123"/>
      <c r="C4949" s="123"/>
      <c r="D4949" s="123"/>
      <c r="F4949" s="123"/>
      <c r="I4949" s="123"/>
      <c r="J4949" s="123"/>
      <c r="K4949" s="124"/>
      <c r="L4949" s="110"/>
      <c r="M4949" s="110"/>
      <c r="N4949" s="110"/>
      <c r="O4949" s="145"/>
      <c r="P4949" s="110"/>
    </row>
    <row r="4950" spans="2:16" x14ac:dyDescent="0.25">
      <c r="B4950" s="123"/>
      <c r="C4950" s="123"/>
      <c r="D4950" s="123"/>
      <c r="F4950" s="123"/>
      <c r="I4950" s="123"/>
      <c r="J4950" s="123"/>
      <c r="K4950" s="124"/>
      <c r="L4950" s="110"/>
      <c r="M4950" s="110"/>
      <c r="N4950" s="110"/>
      <c r="O4950" s="145"/>
      <c r="P4950" s="110"/>
    </row>
    <row r="4951" spans="2:16" x14ac:dyDescent="0.25">
      <c r="B4951" s="123"/>
      <c r="C4951" s="123"/>
      <c r="D4951" s="123"/>
      <c r="F4951" s="123"/>
      <c r="I4951" s="123"/>
      <c r="J4951" s="123"/>
      <c r="K4951" s="124"/>
      <c r="L4951" s="110"/>
      <c r="M4951" s="110"/>
      <c r="N4951" s="110"/>
      <c r="O4951" s="145"/>
      <c r="P4951" s="110"/>
    </row>
    <row r="4952" spans="2:16" x14ac:dyDescent="0.25">
      <c r="B4952" s="123"/>
      <c r="C4952" s="123"/>
      <c r="D4952" s="123"/>
      <c r="F4952" s="123"/>
      <c r="I4952" s="123"/>
      <c r="J4952" s="123"/>
      <c r="K4952" s="124"/>
      <c r="L4952" s="110"/>
      <c r="M4952" s="110"/>
      <c r="N4952" s="110"/>
      <c r="O4952" s="145"/>
      <c r="P4952" s="110"/>
    </row>
    <row r="4953" spans="2:16" x14ac:dyDescent="0.25">
      <c r="B4953" s="123"/>
      <c r="C4953" s="123"/>
      <c r="D4953" s="123"/>
      <c r="F4953" s="123"/>
      <c r="I4953" s="123"/>
      <c r="J4953" s="123"/>
      <c r="K4953" s="124"/>
      <c r="L4953" s="110"/>
      <c r="M4953" s="110"/>
      <c r="N4953" s="110"/>
      <c r="O4953" s="145"/>
      <c r="P4953" s="110"/>
    </row>
    <row r="4954" spans="2:16" x14ac:dyDescent="0.25">
      <c r="B4954" s="123"/>
      <c r="C4954" s="123"/>
      <c r="D4954" s="123"/>
      <c r="F4954" s="123"/>
      <c r="I4954" s="123"/>
      <c r="J4954" s="123"/>
      <c r="K4954" s="124"/>
      <c r="L4954" s="110"/>
      <c r="M4954" s="110"/>
      <c r="N4954" s="110"/>
      <c r="O4954" s="145"/>
      <c r="P4954" s="110"/>
    </row>
    <row r="4955" spans="2:16" x14ac:dyDescent="0.25">
      <c r="B4955" s="123"/>
      <c r="C4955" s="123"/>
      <c r="D4955" s="123"/>
      <c r="F4955" s="123"/>
      <c r="I4955" s="123"/>
      <c r="J4955" s="123"/>
      <c r="K4955" s="124"/>
      <c r="L4955" s="110"/>
      <c r="M4955" s="110"/>
      <c r="N4955" s="110"/>
      <c r="O4955" s="145"/>
      <c r="P4955" s="110"/>
    </row>
    <row r="4956" spans="2:16" x14ac:dyDescent="0.25">
      <c r="B4956" s="123"/>
      <c r="C4956" s="123"/>
      <c r="D4956" s="123"/>
      <c r="F4956" s="123"/>
      <c r="I4956" s="123"/>
      <c r="J4956" s="123"/>
      <c r="K4956" s="124"/>
      <c r="L4956" s="110"/>
      <c r="M4956" s="110"/>
      <c r="N4956" s="110"/>
      <c r="O4956" s="145"/>
      <c r="P4956" s="110"/>
    </row>
    <row r="4957" spans="2:16" x14ac:dyDescent="0.25">
      <c r="B4957" s="123"/>
      <c r="C4957" s="123"/>
      <c r="D4957" s="123"/>
      <c r="F4957" s="123"/>
      <c r="I4957" s="123"/>
      <c r="J4957" s="123"/>
      <c r="K4957" s="124"/>
      <c r="L4957" s="110"/>
      <c r="M4957" s="110"/>
      <c r="N4957" s="110"/>
      <c r="O4957" s="145"/>
      <c r="P4957" s="110"/>
    </row>
    <row r="4958" spans="2:16" x14ac:dyDescent="0.25">
      <c r="B4958" s="123"/>
      <c r="C4958" s="123"/>
      <c r="D4958" s="123"/>
      <c r="F4958" s="123"/>
      <c r="I4958" s="123"/>
      <c r="J4958" s="123"/>
      <c r="K4958" s="124"/>
      <c r="L4958" s="110"/>
      <c r="M4958" s="110"/>
      <c r="N4958" s="110"/>
      <c r="O4958" s="145"/>
      <c r="P4958" s="110"/>
    </row>
    <row r="4959" spans="2:16" x14ac:dyDescent="0.25">
      <c r="B4959" s="123"/>
      <c r="C4959" s="123"/>
      <c r="D4959" s="123"/>
      <c r="F4959" s="123"/>
      <c r="I4959" s="123"/>
      <c r="J4959" s="123"/>
      <c r="K4959" s="124"/>
      <c r="L4959" s="110"/>
      <c r="M4959" s="110"/>
      <c r="N4959" s="110"/>
      <c r="O4959" s="145"/>
      <c r="P4959" s="110"/>
    </row>
    <row r="4960" spans="2:16" x14ac:dyDescent="0.25">
      <c r="B4960" s="123"/>
      <c r="C4960" s="123"/>
      <c r="D4960" s="123"/>
      <c r="F4960" s="123"/>
      <c r="I4960" s="123"/>
      <c r="J4960" s="123"/>
      <c r="K4960" s="124"/>
      <c r="L4960" s="110"/>
      <c r="M4960" s="110"/>
      <c r="N4960" s="110"/>
      <c r="O4960" s="145"/>
      <c r="P4960" s="110"/>
    </row>
    <row r="4961" spans="2:16" x14ac:dyDescent="0.25">
      <c r="B4961" s="123"/>
      <c r="C4961" s="123"/>
      <c r="D4961" s="123"/>
      <c r="F4961" s="123"/>
      <c r="I4961" s="123"/>
      <c r="J4961" s="123"/>
      <c r="K4961" s="124"/>
      <c r="L4961" s="110"/>
      <c r="M4961" s="110"/>
      <c r="N4961" s="110"/>
      <c r="O4961" s="145"/>
      <c r="P4961" s="110"/>
    </row>
    <row r="4962" spans="2:16" x14ac:dyDescent="0.25">
      <c r="B4962" s="123"/>
      <c r="C4962" s="123"/>
      <c r="D4962" s="123"/>
      <c r="F4962" s="123"/>
      <c r="I4962" s="123"/>
      <c r="J4962" s="123"/>
      <c r="K4962" s="124"/>
      <c r="L4962" s="110"/>
      <c r="M4962" s="110"/>
      <c r="N4962" s="110"/>
      <c r="O4962" s="145"/>
      <c r="P4962" s="110"/>
    </row>
    <row r="4963" spans="2:16" x14ac:dyDescent="0.25">
      <c r="B4963" s="123"/>
      <c r="C4963" s="123"/>
      <c r="D4963" s="123"/>
      <c r="F4963" s="123"/>
      <c r="I4963" s="123"/>
      <c r="J4963" s="123"/>
      <c r="K4963" s="124"/>
      <c r="L4963" s="110"/>
      <c r="M4963" s="110"/>
      <c r="N4963" s="110"/>
      <c r="O4963" s="145"/>
      <c r="P4963" s="110"/>
    </row>
    <row r="4964" spans="2:16" x14ac:dyDescent="0.25">
      <c r="B4964" s="123"/>
      <c r="C4964" s="123"/>
      <c r="D4964" s="123"/>
      <c r="F4964" s="123"/>
      <c r="I4964" s="123"/>
      <c r="J4964" s="123"/>
      <c r="K4964" s="124"/>
      <c r="L4964" s="110"/>
      <c r="M4964" s="110"/>
      <c r="N4964" s="110"/>
      <c r="O4964" s="145"/>
      <c r="P4964" s="110"/>
    </row>
    <row r="4965" spans="2:16" x14ac:dyDescent="0.25">
      <c r="B4965" s="123"/>
      <c r="C4965" s="123"/>
      <c r="D4965" s="123"/>
      <c r="F4965" s="123"/>
      <c r="I4965" s="123"/>
      <c r="J4965" s="123"/>
      <c r="K4965" s="124"/>
      <c r="L4965" s="110"/>
      <c r="M4965" s="110"/>
      <c r="N4965" s="110"/>
      <c r="O4965" s="145"/>
      <c r="P4965" s="110"/>
    </row>
    <row r="4966" spans="2:16" x14ac:dyDescent="0.25">
      <c r="B4966" s="123"/>
      <c r="C4966" s="123"/>
      <c r="D4966" s="123"/>
      <c r="F4966" s="123"/>
      <c r="I4966" s="123"/>
      <c r="J4966" s="123"/>
      <c r="K4966" s="124"/>
      <c r="L4966" s="110"/>
      <c r="M4966" s="110"/>
      <c r="N4966" s="110"/>
      <c r="O4966" s="145"/>
      <c r="P4966" s="110"/>
    </row>
    <row r="4967" spans="2:16" x14ac:dyDescent="0.25">
      <c r="B4967" s="123"/>
      <c r="C4967" s="123"/>
      <c r="D4967" s="123"/>
      <c r="F4967" s="123"/>
      <c r="I4967" s="123"/>
      <c r="J4967" s="123"/>
      <c r="K4967" s="124"/>
      <c r="L4967" s="110"/>
      <c r="M4967" s="110"/>
      <c r="N4967" s="110"/>
      <c r="O4967" s="145"/>
      <c r="P4967" s="110"/>
    </row>
    <row r="4968" spans="2:16" x14ac:dyDescent="0.25">
      <c r="B4968" s="123"/>
      <c r="C4968" s="123"/>
      <c r="D4968" s="123"/>
      <c r="F4968" s="123"/>
      <c r="I4968" s="123"/>
      <c r="J4968" s="123"/>
      <c r="K4968" s="124"/>
      <c r="L4968" s="110"/>
      <c r="M4968" s="110"/>
      <c r="N4968" s="110"/>
      <c r="O4968" s="145"/>
      <c r="P4968" s="110"/>
    </row>
    <row r="4969" spans="2:16" x14ac:dyDescent="0.25">
      <c r="B4969" s="123"/>
      <c r="C4969" s="123"/>
      <c r="D4969" s="123"/>
      <c r="F4969" s="123"/>
      <c r="I4969" s="123"/>
      <c r="J4969" s="123"/>
      <c r="K4969" s="124"/>
      <c r="L4969" s="110"/>
      <c r="M4969" s="110"/>
      <c r="N4969" s="110"/>
      <c r="O4969" s="145"/>
      <c r="P4969" s="110"/>
    </row>
    <row r="4970" spans="2:16" x14ac:dyDescent="0.25">
      <c r="B4970" s="123"/>
      <c r="C4970" s="123"/>
      <c r="D4970" s="123"/>
      <c r="F4970" s="123"/>
      <c r="I4970" s="123"/>
      <c r="J4970" s="123"/>
      <c r="K4970" s="124"/>
      <c r="L4970" s="110"/>
      <c r="M4970" s="110"/>
      <c r="N4970" s="110"/>
      <c r="O4970" s="145"/>
      <c r="P4970" s="110"/>
    </row>
    <row r="4971" spans="2:16" x14ac:dyDescent="0.25">
      <c r="B4971" s="123"/>
      <c r="C4971" s="123"/>
      <c r="D4971" s="123"/>
      <c r="F4971" s="123"/>
      <c r="I4971" s="123"/>
      <c r="J4971" s="123"/>
      <c r="K4971" s="124"/>
      <c r="L4971" s="110"/>
      <c r="M4971" s="110"/>
      <c r="N4971" s="110"/>
      <c r="O4971" s="145"/>
      <c r="P4971" s="110"/>
    </row>
    <row r="4972" spans="2:16" x14ac:dyDescent="0.25">
      <c r="B4972" s="123"/>
      <c r="C4972" s="123"/>
      <c r="D4972" s="123"/>
      <c r="F4972" s="123"/>
      <c r="I4972" s="123"/>
      <c r="J4972" s="123"/>
      <c r="K4972" s="124"/>
      <c r="L4972" s="110"/>
      <c r="M4972" s="110"/>
      <c r="N4972" s="110"/>
      <c r="O4972" s="145"/>
      <c r="P4972" s="110"/>
    </row>
    <row r="4973" spans="2:16" x14ac:dyDescent="0.25">
      <c r="B4973" s="123"/>
      <c r="C4973" s="123"/>
      <c r="D4973" s="123"/>
      <c r="F4973" s="123"/>
      <c r="I4973" s="123"/>
      <c r="J4973" s="123"/>
      <c r="K4973" s="124"/>
      <c r="L4973" s="110"/>
      <c r="M4973" s="110"/>
      <c r="N4973" s="110"/>
      <c r="O4973" s="145"/>
      <c r="P4973" s="110"/>
    </row>
    <row r="4974" spans="2:16" x14ac:dyDescent="0.25">
      <c r="B4974" s="123"/>
      <c r="C4974" s="123"/>
      <c r="D4974" s="123"/>
      <c r="F4974" s="123"/>
      <c r="I4974" s="123"/>
      <c r="J4974" s="123"/>
      <c r="K4974" s="124"/>
      <c r="L4974" s="110"/>
      <c r="M4974" s="110"/>
      <c r="N4974" s="110"/>
      <c r="O4974" s="145"/>
      <c r="P4974" s="110"/>
    </row>
    <row r="4975" spans="2:16" x14ac:dyDescent="0.25">
      <c r="B4975" s="123"/>
      <c r="C4975" s="123"/>
      <c r="D4975" s="123"/>
      <c r="F4975" s="123"/>
      <c r="I4975" s="123"/>
      <c r="J4975" s="123"/>
      <c r="K4975" s="124"/>
      <c r="L4975" s="110"/>
      <c r="M4975" s="110"/>
      <c r="N4975" s="110"/>
      <c r="O4975" s="145"/>
      <c r="P4975" s="110"/>
    </row>
    <row r="4976" spans="2:16" x14ac:dyDescent="0.25">
      <c r="B4976" s="123"/>
      <c r="C4976" s="123"/>
      <c r="D4976" s="123"/>
      <c r="F4976" s="123"/>
      <c r="I4976" s="123"/>
      <c r="J4976" s="123"/>
      <c r="K4976" s="124"/>
      <c r="L4976" s="110"/>
      <c r="M4976" s="110"/>
      <c r="N4976" s="110"/>
      <c r="O4976" s="145"/>
      <c r="P4976" s="110"/>
    </row>
    <row r="4977" spans="2:16" x14ac:dyDescent="0.25">
      <c r="B4977" s="123"/>
      <c r="C4977" s="123"/>
      <c r="D4977" s="123"/>
      <c r="F4977" s="123"/>
      <c r="I4977" s="123"/>
      <c r="J4977" s="123"/>
      <c r="K4977" s="124"/>
      <c r="L4977" s="110"/>
      <c r="M4977" s="110"/>
      <c r="N4977" s="110"/>
      <c r="O4977" s="145"/>
      <c r="P4977" s="110"/>
    </row>
    <row r="4978" spans="2:16" x14ac:dyDescent="0.25">
      <c r="B4978" s="123"/>
      <c r="C4978" s="123"/>
      <c r="D4978" s="123"/>
      <c r="F4978" s="123"/>
      <c r="I4978" s="123"/>
      <c r="J4978" s="123"/>
      <c r="K4978" s="124"/>
      <c r="L4978" s="110"/>
      <c r="M4978" s="110"/>
      <c r="N4978" s="110"/>
      <c r="O4978" s="145"/>
      <c r="P4978" s="110"/>
    </row>
    <row r="4979" spans="2:16" x14ac:dyDescent="0.25">
      <c r="B4979" s="123"/>
      <c r="C4979" s="123"/>
      <c r="D4979" s="123"/>
      <c r="F4979" s="123"/>
      <c r="I4979" s="123"/>
      <c r="J4979" s="123"/>
      <c r="K4979" s="124"/>
      <c r="L4979" s="110"/>
      <c r="M4979" s="110"/>
      <c r="N4979" s="110"/>
      <c r="O4979" s="145"/>
      <c r="P4979" s="110"/>
    </row>
    <row r="4980" spans="2:16" x14ac:dyDescent="0.25">
      <c r="B4980" s="123"/>
      <c r="C4980" s="123"/>
      <c r="D4980" s="123"/>
      <c r="F4980" s="123"/>
      <c r="I4980" s="123"/>
      <c r="J4980" s="123"/>
      <c r="K4980" s="124"/>
      <c r="L4980" s="110"/>
      <c r="M4980" s="110"/>
      <c r="N4980" s="110"/>
      <c r="O4980" s="145"/>
      <c r="P4980" s="110"/>
    </row>
    <row r="4981" spans="2:16" x14ac:dyDescent="0.25">
      <c r="B4981" s="123"/>
      <c r="C4981" s="123"/>
      <c r="D4981" s="123"/>
      <c r="F4981" s="123"/>
      <c r="I4981" s="123"/>
      <c r="J4981" s="123"/>
      <c r="K4981" s="124"/>
      <c r="L4981" s="110"/>
      <c r="M4981" s="110"/>
      <c r="N4981" s="110"/>
      <c r="O4981" s="145"/>
      <c r="P4981" s="110"/>
    </row>
    <row r="4982" spans="2:16" x14ac:dyDescent="0.25">
      <c r="B4982" s="123"/>
      <c r="C4982" s="123"/>
      <c r="D4982" s="123"/>
      <c r="F4982" s="123"/>
      <c r="I4982" s="123"/>
      <c r="J4982" s="123"/>
      <c r="K4982" s="124"/>
      <c r="L4982" s="110"/>
      <c r="M4982" s="110"/>
      <c r="N4982" s="110"/>
      <c r="O4982" s="145"/>
      <c r="P4982" s="110"/>
    </row>
    <row r="4983" spans="2:16" x14ac:dyDescent="0.25">
      <c r="B4983" s="123"/>
      <c r="C4983" s="123"/>
      <c r="D4983" s="123"/>
      <c r="F4983" s="123"/>
      <c r="I4983" s="123"/>
      <c r="J4983" s="123"/>
      <c r="K4983" s="124"/>
      <c r="L4983" s="110"/>
      <c r="M4983" s="110"/>
      <c r="N4983" s="110"/>
      <c r="O4983" s="145"/>
      <c r="P4983" s="110"/>
    </row>
    <row r="4984" spans="2:16" x14ac:dyDescent="0.25">
      <c r="B4984" s="123"/>
      <c r="C4984" s="123"/>
      <c r="D4984" s="123"/>
      <c r="F4984" s="123"/>
      <c r="I4984" s="123"/>
      <c r="J4984" s="123"/>
      <c r="K4984" s="124"/>
      <c r="L4984" s="110"/>
      <c r="M4984" s="110"/>
      <c r="N4984" s="110"/>
      <c r="O4984" s="145"/>
      <c r="P4984" s="110"/>
    </row>
    <row r="4985" spans="2:16" x14ac:dyDescent="0.25">
      <c r="B4985" s="123"/>
      <c r="C4985" s="123"/>
      <c r="D4985" s="123"/>
      <c r="F4985" s="123"/>
      <c r="I4985" s="123"/>
      <c r="J4985" s="123"/>
      <c r="K4985" s="124"/>
      <c r="L4985" s="110"/>
      <c r="M4985" s="110"/>
      <c r="N4985" s="110"/>
      <c r="O4985" s="145"/>
      <c r="P4985" s="110"/>
    </row>
    <row r="4986" spans="2:16" x14ac:dyDescent="0.25">
      <c r="B4986" s="123"/>
      <c r="C4986" s="123"/>
      <c r="D4986" s="123"/>
      <c r="F4986" s="123"/>
      <c r="I4986" s="123"/>
      <c r="J4986" s="123"/>
      <c r="K4986" s="124"/>
      <c r="L4986" s="110"/>
      <c r="M4986" s="110"/>
      <c r="N4986" s="110"/>
      <c r="O4986" s="145"/>
      <c r="P4986" s="110"/>
    </row>
    <row r="4987" spans="2:16" x14ac:dyDescent="0.25">
      <c r="B4987" s="123"/>
      <c r="C4987" s="123"/>
      <c r="D4987" s="123"/>
      <c r="F4987" s="123"/>
      <c r="I4987" s="123"/>
      <c r="J4987" s="123"/>
      <c r="K4987" s="124"/>
      <c r="L4987" s="110"/>
      <c r="M4987" s="110"/>
      <c r="N4987" s="110"/>
      <c r="O4987" s="145"/>
      <c r="P4987" s="110"/>
    </row>
    <row r="4988" spans="2:16" x14ac:dyDescent="0.25">
      <c r="B4988" s="123"/>
      <c r="C4988" s="123"/>
      <c r="D4988" s="123"/>
      <c r="F4988" s="123"/>
      <c r="I4988" s="123"/>
      <c r="J4988" s="123"/>
      <c r="K4988" s="124"/>
      <c r="L4988" s="110"/>
      <c r="M4988" s="110"/>
      <c r="N4988" s="110"/>
      <c r="O4988" s="145"/>
      <c r="P4988" s="110"/>
    </row>
    <row r="4989" spans="2:16" x14ac:dyDescent="0.25">
      <c r="B4989" s="123"/>
      <c r="C4989" s="123"/>
      <c r="D4989" s="123"/>
      <c r="F4989" s="123"/>
      <c r="I4989" s="123"/>
      <c r="J4989" s="123"/>
      <c r="K4989" s="124"/>
      <c r="L4989" s="110"/>
      <c r="M4989" s="110"/>
      <c r="N4989" s="110"/>
      <c r="O4989" s="145"/>
      <c r="P4989" s="110"/>
    </row>
    <row r="4990" spans="2:16" x14ac:dyDescent="0.25">
      <c r="B4990" s="123"/>
      <c r="C4990" s="123"/>
      <c r="D4990" s="123"/>
      <c r="F4990" s="123"/>
      <c r="I4990" s="123"/>
      <c r="J4990" s="123"/>
      <c r="K4990" s="124"/>
      <c r="L4990" s="110"/>
      <c r="M4990" s="110"/>
      <c r="N4990" s="110"/>
      <c r="O4990" s="145"/>
      <c r="P4990" s="110"/>
    </row>
    <row r="4991" spans="2:16" x14ac:dyDescent="0.25">
      <c r="B4991" s="123"/>
      <c r="C4991" s="123"/>
      <c r="D4991" s="123"/>
      <c r="F4991" s="123"/>
      <c r="I4991" s="123"/>
      <c r="J4991" s="123"/>
      <c r="K4991" s="124"/>
      <c r="L4991" s="110"/>
      <c r="M4991" s="110"/>
      <c r="N4991" s="110"/>
      <c r="O4991" s="145"/>
      <c r="P4991" s="110"/>
    </row>
    <row r="4992" spans="2:16" x14ac:dyDescent="0.25">
      <c r="B4992" s="123"/>
      <c r="C4992" s="123"/>
      <c r="D4992" s="123"/>
      <c r="F4992" s="123"/>
      <c r="I4992" s="123"/>
      <c r="J4992" s="123"/>
      <c r="K4992" s="124"/>
      <c r="L4992" s="110"/>
      <c r="M4992" s="110"/>
      <c r="N4992" s="110"/>
      <c r="O4992" s="145"/>
      <c r="P4992" s="110"/>
    </row>
    <row r="4993" spans="2:16" x14ac:dyDescent="0.25">
      <c r="B4993" s="123"/>
      <c r="C4993" s="123"/>
      <c r="D4993" s="123"/>
      <c r="F4993" s="123"/>
      <c r="I4993" s="123"/>
      <c r="J4993" s="123"/>
      <c r="K4993" s="124"/>
      <c r="L4993" s="110"/>
      <c r="M4993" s="110"/>
      <c r="N4993" s="110"/>
      <c r="O4993" s="145"/>
      <c r="P4993" s="110"/>
    </row>
    <row r="4994" spans="2:16" x14ac:dyDescent="0.25">
      <c r="B4994" s="123"/>
      <c r="C4994" s="123"/>
      <c r="D4994" s="123"/>
      <c r="F4994" s="123"/>
      <c r="I4994" s="123"/>
      <c r="J4994" s="123"/>
      <c r="K4994" s="124"/>
      <c r="L4994" s="110"/>
      <c r="M4994" s="110"/>
      <c r="N4994" s="110"/>
      <c r="O4994" s="145"/>
      <c r="P4994" s="110"/>
    </row>
    <row r="4995" spans="2:16" x14ac:dyDescent="0.25">
      <c r="B4995" s="123"/>
      <c r="C4995" s="123"/>
      <c r="D4995" s="123"/>
      <c r="F4995" s="123"/>
      <c r="I4995" s="123"/>
      <c r="J4995" s="123"/>
      <c r="K4995" s="124"/>
      <c r="L4995" s="110"/>
      <c r="M4995" s="110"/>
      <c r="N4995" s="110"/>
      <c r="O4995" s="145"/>
      <c r="P4995" s="110"/>
    </row>
    <row r="4996" spans="2:16" x14ac:dyDescent="0.25">
      <c r="B4996" s="123"/>
      <c r="C4996" s="123"/>
      <c r="D4996" s="123"/>
      <c r="F4996" s="123"/>
      <c r="I4996" s="123"/>
      <c r="J4996" s="123"/>
      <c r="K4996" s="124"/>
      <c r="L4996" s="110"/>
      <c r="M4996" s="110"/>
      <c r="N4996" s="110"/>
      <c r="O4996" s="145"/>
      <c r="P4996" s="110"/>
    </row>
    <row r="4997" spans="2:16" x14ac:dyDescent="0.25">
      <c r="B4997" s="123"/>
      <c r="C4997" s="123"/>
      <c r="D4997" s="123"/>
      <c r="F4997" s="123"/>
      <c r="I4997" s="123"/>
      <c r="J4997" s="123"/>
      <c r="K4997" s="124"/>
      <c r="L4997" s="110"/>
      <c r="M4997" s="110"/>
      <c r="N4997" s="110"/>
      <c r="O4997" s="145"/>
      <c r="P4997" s="110"/>
    </row>
    <row r="4998" spans="2:16" x14ac:dyDescent="0.25">
      <c r="B4998" s="123"/>
      <c r="C4998" s="123"/>
      <c r="D4998" s="123"/>
      <c r="F4998" s="123"/>
      <c r="I4998" s="123"/>
      <c r="J4998" s="123"/>
      <c r="K4998" s="124"/>
      <c r="L4998" s="110"/>
      <c r="M4998" s="110"/>
      <c r="N4998" s="110"/>
      <c r="O4998" s="145"/>
      <c r="P4998" s="110"/>
    </row>
    <row r="4999" spans="2:16" x14ac:dyDescent="0.25">
      <c r="B4999" s="123"/>
      <c r="C4999" s="123"/>
      <c r="D4999" s="123"/>
      <c r="F4999" s="123"/>
      <c r="I4999" s="123"/>
      <c r="J4999" s="123"/>
      <c r="K4999" s="124"/>
      <c r="L4999" s="110"/>
      <c r="M4999" s="110"/>
      <c r="N4999" s="110"/>
      <c r="O4999" s="145"/>
      <c r="P4999" s="110"/>
    </row>
    <row r="5000" spans="2:16" x14ac:dyDescent="0.25">
      <c r="B5000" s="123"/>
      <c r="C5000" s="123"/>
      <c r="D5000" s="123"/>
      <c r="F5000" s="123"/>
      <c r="I5000" s="123"/>
      <c r="J5000" s="123"/>
      <c r="K5000" s="124"/>
      <c r="L5000" s="110"/>
      <c r="M5000" s="110"/>
      <c r="N5000" s="110"/>
      <c r="O5000" s="145"/>
      <c r="P5000" s="110"/>
    </row>
    <row r="5001" spans="2:16" x14ac:dyDescent="0.25">
      <c r="B5001" s="123"/>
      <c r="C5001" s="123"/>
      <c r="D5001" s="123"/>
      <c r="F5001" s="123"/>
      <c r="I5001" s="123"/>
      <c r="J5001" s="123"/>
      <c r="K5001" s="124"/>
      <c r="L5001" s="110"/>
      <c r="M5001" s="110"/>
      <c r="N5001" s="110"/>
      <c r="O5001" s="145"/>
      <c r="P5001" s="110"/>
    </row>
    <row r="5002" spans="2:16" x14ac:dyDescent="0.25">
      <c r="B5002" s="123"/>
      <c r="C5002" s="123"/>
      <c r="D5002" s="123"/>
      <c r="F5002" s="123"/>
      <c r="I5002" s="123"/>
      <c r="J5002" s="123"/>
      <c r="K5002" s="124"/>
      <c r="L5002" s="110"/>
      <c r="M5002" s="110"/>
      <c r="N5002" s="110"/>
      <c r="O5002" s="145"/>
      <c r="P5002" s="110"/>
    </row>
    <row r="5003" spans="2:16" x14ac:dyDescent="0.25">
      <c r="B5003" s="123"/>
      <c r="C5003" s="123"/>
      <c r="D5003" s="123"/>
      <c r="F5003" s="123"/>
      <c r="I5003" s="123"/>
      <c r="J5003" s="123"/>
      <c r="K5003" s="124"/>
      <c r="L5003" s="110"/>
      <c r="M5003" s="110"/>
      <c r="N5003" s="110"/>
      <c r="O5003" s="145"/>
      <c r="P5003" s="110"/>
    </row>
    <row r="5004" spans="2:16" x14ac:dyDescent="0.25">
      <c r="B5004" s="123"/>
      <c r="C5004" s="123"/>
      <c r="D5004" s="123"/>
      <c r="F5004" s="123"/>
      <c r="I5004" s="123"/>
      <c r="J5004" s="123"/>
      <c r="K5004" s="124"/>
      <c r="L5004" s="110"/>
      <c r="M5004" s="110"/>
      <c r="N5004" s="110"/>
      <c r="O5004" s="145"/>
      <c r="P5004" s="110"/>
    </row>
    <row r="5005" spans="2:16" x14ac:dyDescent="0.25">
      <c r="B5005" s="123"/>
      <c r="C5005" s="123"/>
      <c r="D5005" s="123"/>
      <c r="F5005" s="123"/>
      <c r="I5005" s="123"/>
      <c r="J5005" s="123"/>
      <c r="K5005" s="124"/>
      <c r="L5005" s="110"/>
      <c r="M5005" s="110"/>
      <c r="N5005" s="110"/>
      <c r="O5005" s="145"/>
      <c r="P5005" s="110"/>
    </row>
    <row r="5006" spans="2:16" x14ac:dyDescent="0.25">
      <c r="B5006" s="123"/>
      <c r="C5006" s="123"/>
      <c r="D5006" s="123"/>
      <c r="F5006" s="123"/>
      <c r="I5006" s="123"/>
      <c r="J5006" s="123"/>
      <c r="K5006" s="124"/>
      <c r="L5006" s="110"/>
      <c r="M5006" s="110"/>
      <c r="N5006" s="110"/>
      <c r="O5006" s="145"/>
      <c r="P5006" s="110"/>
    </row>
    <row r="5007" spans="2:16" x14ac:dyDescent="0.25">
      <c r="B5007" s="123"/>
      <c r="C5007" s="123"/>
      <c r="D5007" s="123"/>
      <c r="F5007" s="123"/>
      <c r="I5007" s="123"/>
      <c r="J5007" s="123"/>
      <c r="K5007" s="124"/>
      <c r="L5007" s="110"/>
      <c r="M5007" s="110"/>
      <c r="N5007" s="110"/>
      <c r="O5007" s="145"/>
      <c r="P5007" s="110"/>
    </row>
    <row r="5008" spans="2:16" x14ac:dyDescent="0.25">
      <c r="B5008" s="123"/>
      <c r="C5008" s="123"/>
      <c r="D5008" s="123"/>
      <c r="F5008" s="123"/>
      <c r="I5008" s="123"/>
      <c r="J5008" s="123"/>
      <c r="K5008" s="124"/>
      <c r="L5008" s="110"/>
      <c r="M5008" s="110"/>
      <c r="N5008" s="110"/>
      <c r="O5008" s="145"/>
      <c r="P5008" s="110"/>
    </row>
    <row r="5009" spans="2:16" x14ac:dyDescent="0.25">
      <c r="B5009" s="123"/>
      <c r="C5009" s="123"/>
      <c r="D5009" s="123"/>
      <c r="F5009" s="123"/>
      <c r="I5009" s="123"/>
      <c r="J5009" s="123"/>
      <c r="K5009" s="124"/>
      <c r="L5009" s="110"/>
      <c r="M5009" s="110"/>
      <c r="N5009" s="110"/>
      <c r="O5009" s="145"/>
      <c r="P5009" s="110"/>
    </row>
    <row r="5010" spans="2:16" x14ac:dyDescent="0.25">
      <c r="B5010" s="123"/>
      <c r="C5010" s="123"/>
      <c r="D5010" s="123"/>
      <c r="F5010" s="123"/>
      <c r="I5010" s="123"/>
      <c r="J5010" s="123"/>
      <c r="K5010" s="124"/>
      <c r="L5010" s="110"/>
      <c r="M5010" s="110"/>
      <c r="N5010" s="110"/>
      <c r="O5010" s="145"/>
      <c r="P5010" s="110"/>
    </row>
    <row r="5011" spans="2:16" x14ac:dyDescent="0.25">
      <c r="B5011" s="123"/>
      <c r="C5011" s="123"/>
      <c r="D5011" s="123"/>
      <c r="F5011" s="123"/>
      <c r="I5011" s="123"/>
      <c r="J5011" s="123"/>
      <c r="K5011" s="124"/>
      <c r="L5011" s="110"/>
      <c r="M5011" s="110"/>
      <c r="N5011" s="110"/>
      <c r="O5011" s="145"/>
      <c r="P5011" s="110"/>
    </row>
    <row r="5012" spans="2:16" x14ac:dyDescent="0.25">
      <c r="B5012" s="123"/>
      <c r="C5012" s="123"/>
      <c r="D5012" s="123"/>
      <c r="F5012" s="123"/>
      <c r="I5012" s="123"/>
      <c r="J5012" s="123"/>
      <c r="K5012" s="124"/>
      <c r="L5012" s="110"/>
      <c r="M5012" s="110"/>
      <c r="N5012" s="110"/>
      <c r="O5012" s="145"/>
      <c r="P5012" s="110"/>
    </row>
    <row r="5013" spans="2:16" x14ac:dyDescent="0.25">
      <c r="B5013" s="123"/>
      <c r="C5013" s="123"/>
      <c r="D5013" s="123"/>
      <c r="F5013" s="123"/>
      <c r="I5013" s="123"/>
      <c r="J5013" s="123"/>
      <c r="K5013" s="124"/>
      <c r="L5013" s="110"/>
      <c r="M5013" s="110"/>
      <c r="N5013" s="110"/>
      <c r="O5013" s="145"/>
      <c r="P5013" s="110"/>
    </row>
    <row r="5014" spans="2:16" x14ac:dyDescent="0.25">
      <c r="B5014" s="123"/>
      <c r="C5014" s="123"/>
      <c r="D5014" s="123"/>
      <c r="F5014" s="123"/>
      <c r="I5014" s="123"/>
      <c r="J5014" s="123"/>
      <c r="K5014" s="124"/>
      <c r="L5014" s="110"/>
      <c r="M5014" s="110"/>
      <c r="N5014" s="110"/>
      <c r="O5014" s="145"/>
      <c r="P5014" s="110"/>
    </row>
    <row r="5015" spans="2:16" x14ac:dyDescent="0.25">
      <c r="B5015" s="123"/>
      <c r="C5015" s="123"/>
      <c r="D5015" s="123"/>
      <c r="F5015" s="123"/>
      <c r="I5015" s="123"/>
      <c r="J5015" s="123"/>
      <c r="K5015" s="124"/>
      <c r="L5015" s="110"/>
      <c r="M5015" s="110"/>
      <c r="N5015" s="110"/>
      <c r="O5015" s="145"/>
      <c r="P5015" s="110"/>
    </row>
    <row r="5016" spans="2:16" x14ac:dyDescent="0.25">
      <c r="B5016" s="123"/>
      <c r="C5016" s="123"/>
      <c r="D5016" s="123"/>
      <c r="F5016" s="123"/>
      <c r="I5016" s="123"/>
      <c r="J5016" s="123"/>
      <c r="K5016" s="124"/>
      <c r="L5016" s="110"/>
      <c r="M5016" s="110"/>
      <c r="N5016" s="110"/>
      <c r="O5016" s="145"/>
      <c r="P5016" s="110"/>
    </row>
    <row r="5017" spans="2:16" x14ac:dyDescent="0.25">
      <c r="B5017" s="123"/>
      <c r="C5017" s="123"/>
      <c r="D5017" s="123"/>
      <c r="F5017" s="123"/>
      <c r="I5017" s="123"/>
      <c r="J5017" s="123"/>
      <c r="K5017" s="124"/>
      <c r="L5017" s="110"/>
      <c r="M5017" s="110"/>
      <c r="N5017" s="110"/>
      <c r="O5017" s="145"/>
      <c r="P5017" s="110"/>
    </row>
    <row r="5018" spans="2:16" x14ac:dyDescent="0.25">
      <c r="B5018" s="123"/>
      <c r="C5018" s="123"/>
      <c r="D5018" s="123"/>
      <c r="F5018" s="123"/>
      <c r="I5018" s="123"/>
      <c r="J5018" s="123"/>
      <c r="K5018" s="124"/>
      <c r="L5018" s="110"/>
      <c r="M5018" s="110"/>
      <c r="N5018" s="110"/>
      <c r="O5018" s="145"/>
      <c r="P5018" s="110"/>
    </row>
    <row r="5019" spans="2:16" x14ac:dyDescent="0.25">
      <c r="B5019" s="123"/>
      <c r="C5019" s="123"/>
      <c r="D5019" s="123"/>
      <c r="F5019" s="123"/>
      <c r="I5019" s="123"/>
      <c r="J5019" s="123"/>
      <c r="K5019" s="124"/>
      <c r="L5019" s="110"/>
      <c r="M5019" s="110"/>
      <c r="N5019" s="110"/>
      <c r="O5019" s="145"/>
      <c r="P5019" s="110"/>
    </row>
    <row r="5020" spans="2:16" x14ac:dyDescent="0.25">
      <c r="B5020" s="123"/>
      <c r="C5020" s="123"/>
      <c r="D5020" s="123"/>
      <c r="F5020" s="123"/>
      <c r="I5020" s="123"/>
      <c r="J5020" s="123"/>
      <c r="K5020" s="124"/>
      <c r="L5020" s="110"/>
      <c r="M5020" s="110"/>
      <c r="N5020" s="110"/>
      <c r="O5020" s="145"/>
      <c r="P5020" s="110"/>
    </row>
    <row r="5021" spans="2:16" x14ac:dyDescent="0.25">
      <c r="B5021" s="123"/>
      <c r="C5021" s="123"/>
      <c r="D5021" s="123"/>
      <c r="F5021" s="123"/>
      <c r="I5021" s="123"/>
      <c r="J5021" s="123"/>
      <c r="K5021" s="124"/>
      <c r="L5021" s="110"/>
      <c r="M5021" s="110"/>
      <c r="N5021" s="110"/>
      <c r="O5021" s="145"/>
      <c r="P5021" s="110"/>
    </row>
    <row r="5022" spans="2:16" x14ac:dyDescent="0.25">
      <c r="B5022" s="123"/>
      <c r="C5022" s="123"/>
      <c r="D5022" s="123"/>
      <c r="F5022" s="123"/>
      <c r="I5022" s="123"/>
      <c r="J5022" s="123"/>
      <c r="K5022" s="124"/>
      <c r="L5022" s="110"/>
      <c r="M5022" s="110"/>
      <c r="N5022" s="110"/>
      <c r="O5022" s="145"/>
      <c r="P5022" s="110"/>
    </row>
    <row r="5023" spans="2:16" x14ac:dyDescent="0.25">
      <c r="B5023" s="123"/>
      <c r="C5023" s="123"/>
      <c r="D5023" s="123"/>
      <c r="F5023" s="123"/>
      <c r="I5023" s="123"/>
      <c r="J5023" s="123"/>
      <c r="K5023" s="124"/>
      <c r="L5023" s="110"/>
      <c r="M5023" s="110"/>
      <c r="N5023" s="110"/>
      <c r="O5023" s="145"/>
      <c r="P5023" s="110"/>
    </row>
    <row r="5024" spans="2:16" x14ac:dyDescent="0.25">
      <c r="B5024" s="123"/>
      <c r="C5024" s="123"/>
      <c r="D5024" s="123"/>
      <c r="F5024" s="123"/>
      <c r="I5024" s="123"/>
      <c r="J5024" s="123"/>
      <c r="K5024" s="124"/>
      <c r="L5024" s="110"/>
      <c r="M5024" s="110"/>
      <c r="N5024" s="110"/>
      <c r="O5024" s="145"/>
      <c r="P5024" s="110"/>
    </row>
    <row r="5025" spans="2:16" x14ac:dyDescent="0.25">
      <c r="B5025" s="123"/>
      <c r="C5025" s="123"/>
      <c r="D5025" s="123"/>
      <c r="F5025" s="123"/>
      <c r="I5025" s="123"/>
      <c r="J5025" s="123"/>
      <c r="K5025" s="124"/>
      <c r="L5025" s="110"/>
      <c r="M5025" s="110"/>
      <c r="N5025" s="110"/>
      <c r="O5025" s="145"/>
      <c r="P5025" s="110"/>
    </row>
    <row r="5026" spans="2:16" x14ac:dyDescent="0.25">
      <c r="B5026" s="123"/>
      <c r="C5026" s="123"/>
      <c r="D5026" s="123"/>
      <c r="F5026" s="123"/>
      <c r="I5026" s="123"/>
      <c r="J5026" s="123"/>
      <c r="K5026" s="124"/>
      <c r="L5026" s="110"/>
      <c r="M5026" s="110"/>
      <c r="N5026" s="110"/>
      <c r="O5026" s="145"/>
      <c r="P5026" s="110"/>
    </row>
    <row r="5027" spans="2:16" x14ac:dyDescent="0.25">
      <c r="B5027" s="123"/>
      <c r="C5027" s="123"/>
      <c r="D5027" s="123"/>
      <c r="F5027" s="123"/>
      <c r="I5027" s="123"/>
      <c r="J5027" s="123"/>
      <c r="K5027" s="124"/>
      <c r="L5027" s="110"/>
      <c r="M5027" s="110"/>
      <c r="N5027" s="110"/>
      <c r="O5027" s="145"/>
      <c r="P5027" s="110"/>
    </row>
    <row r="5028" spans="2:16" x14ac:dyDescent="0.25">
      <c r="B5028" s="123"/>
      <c r="C5028" s="123"/>
      <c r="D5028" s="123"/>
      <c r="F5028" s="123"/>
      <c r="I5028" s="123"/>
      <c r="J5028" s="123"/>
      <c r="K5028" s="124"/>
      <c r="L5028" s="110"/>
      <c r="M5028" s="110"/>
      <c r="N5028" s="110"/>
      <c r="O5028" s="145"/>
      <c r="P5028" s="110"/>
    </row>
    <row r="5029" spans="2:16" x14ac:dyDescent="0.25">
      <c r="B5029" s="123"/>
      <c r="C5029" s="123"/>
      <c r="D5029" s="123"/>
      <c r="F5029" s="123"/>
      <c r="I5029" s="123"/>
      <c r="J5029" s="123"/>
      <c r="K5029" s="124"/>
      <c r="L5029" s="110"/>
      <c r="M5029" s="110"/>
      <c r="N5029" s="110"/>
      <c r="O5029" s="145"/>
      <c r="P5029" s="110"/>
    </row>
    <row r="5030" spans="2:16" x14ac:dyDescent="0.25">
      <c r="B5030" s="123"/>
      <c r="C5030" s="123"/>
      <c r="D5030" s="123"/>
      <c r="F5030" s="123"/>
      <c r="I5030" s="123"/>
      <c r="J5030" s="123"/>
      <c r="K5030" s="124"/>
      <c r="L5030" s="110"/>
      <c r="M5030" s="110"/>
      <c r="N5030" s="110"/>
      <c r="O5030" s="145"/>
      <c r="P5030" s="110"/>
    </row>
    <row r="5031" spans="2:16" x14ac:dyDescent="0.25">
      <c r="B5031" s="123"/>
      <c r="C5031" s="123"/>
      <c r="D5031" s="123"/>
      <c r="F5031" s="123"/>
      <c r="I5031" s="123"/>
      <c r="J5031" s="123"/>
      <c r="K5031" s="124"/>
      <c r="L5031" s="110"/>
      <c r="M5031" s="110"/>
      <c r="N5031" s="110"/>
      <c r="O5031" s="145"/>
      <c r="P5031" s="110"/>
    </row>
    <row r="5032" spans="2:16" x14ac:dyDescent="0.25">
      <c r="B5032" s="123"/>
      <c r="C5032" s="123"/>
      <c r="D5032" s="123"/>
      <c r="F5032" s="123"/>
      <c r="I5032" s="123"/>
      <c r="J5032" s="123"/>
      <c r="K5032" s="124"/>
      <c r="L5032" s="110"/>
      <c r="M5032" s="110"/>
      <c r="N5032" s="110"/>
      <c r="O5032" s="145"/>
      <c r="P5032" s="110"/>
    </row>
    <row r="5033" spans="2:16" x14ac:dyDescent="0.25">
      <c r="B5033" s="123"/>
      <c r="C5033" s="123"/>
      <c r="D5033" s="123"/>
      <c r="F5033" s="123"/>
      <c r="I5033" s="123"/>
      <c r="J5033" s="123"/>
      <c r="K5033" s="124"/>
      <c r="L5033" s="110"/>
      <c r="M5033" s="110"/>
      <c r="N5033" s="110"/>
      <c r="O5033" s="145"/>
      <c r="P5033" s="110"/>
    </row>
    <row r="5034" spans="2:16" x14ac:dyDescent="0.25">
      <c r="B5034" s="123"/>
      <c r="C5034" s="123"/>
      <c r="D5034" s="123"/>
      <c r="F5034" s="123"/>
      <c r="I5034" s="123"/>
      <c r="J5034" s="123"/>
      <c r="K5034" s="124"/>
      <c r="L5034" s="110"/>
      <c r="M5034" s="110"/>
      <c r="N5034" s="110"/>
      <c r="O5034" s="145"/>
      <c r="P5034" s="110"/>
    </row>
    <row r="5035" spans="2:16" x14ac:dyDescent="0.25">
      <c r="B5035" s="123"/>
      <c r="C5035" s="123"/>
      <c r="D5035" s="123"/>
      <c r="F5035" s="123"/>
      <c r="I5035" s="123"/>
      <c r="J5035" s="123"/>
      <c r="K5035" s="124"/>
      <c r="L5035" s="110"/>
      <c r="M5035" s="110"/>
      <c r="N5035" s="110"/>
      <c r="O5035" s="145"/>
      <c r="P5035" s="110"/>
    </row>
    <row r="5036" spans="2:16" x14ac:dyDescent="0.25">
      <c r="B5036" s="123"/>
      <c r="C5036" s="123"/>
      <c r="D5036" s="123"/>
      <c r="F5036" s="123"/>
      <c r="I5036" s="123"/>
      <c r="J5036" s="123"/>
      <c r="K5036" s="124"/>
      <c r="L5036" s="110"/>
      <c r="M5036" s="110"/>
      <c r="N5036" s="110"/>
      <c r="O5036" s="145"/>
      <c r="P5036" s="110"/>
    </row>
    <row r="5037" spans="2:16" x14ac:dyDescent="0.25">
      <c r="B5037" s="123"/>
      <c r="C5037" s="123"/>
      <c r="D5037" s="123"/>
      <c r="F5037" s="123"/>
      <c r="I5037" s="123"/>
      <c r="J5037" s="123"/>
      <c r="K5037" s="124"/>
      <c r="L5037" s="110"/>
      <c r="M5037" s="110"/>
      <c r="N5037" s="110"/>
      <c r="O5037" s="145"/>
      <c r="P5037" s="110"/>
    </row>
    <row r="5038" spans="2:16" x14ac:dyDescent="0.25">
      <c r="B5038" s="123"/>
      <c r="C5038" s="123"/>
      <c r="D5038" s="123"/>
      <c r="F5038" s="123"/>
      <c r="I5038" s="123"/>
      <c r="J5038" s="123"/>
      <c r="K5038" s="124"/>
      <c r="L5038" s="110"/>
      <c r="M5038" s="110"/>
      <c r="N5038" s="110"/>
      <c r="O5038" s="145"/>
      <c r="P5038" s="110"/>
    </row>
    <row r="5039" spans="2:16" x14ac:dyDescent="0.25">
      <c r="B5039" s="123"/>
      <c r="C5039" s="123"/>
      <c r="D5039" s="123"/>
      <c r="F5039" s="123"/>
      <c r="I5039" s="123"/>
      <c r="J5039" s="123"/>
      <c r="K5039" s="124"/>
      <c r="L5039" s="110"/>
      <c r="M5039" s="110"/>
      <c r="N5039" s="110"/>
      <c r="O5039" s="145"/>
      <c r="P5039" s="110"/>
    </row>
    <row r="5040" spans="2:16" x14ac:dyDescent="0.25">
      <c r="B5040" s="123"/>
      <c r="C5040" s="123"/>
      <c r="D5040" s="123"/>
      <c r="F5040" s="123"/>
      <c r="I5040" s="123"/>
      <c r="J5040" s="123"/>
      <c r="K5040" s="124"/>
      <c r="L5040" s="110"/>
      <c r="M5040" s="110"/>
      <c r="N5040" s="110"/>
      <c r="O5040" s="145"/>
      <c r="P5040" s="110"/>
    </row>
    <row r="5041" spans="2:16" x14ac:dyDescent="0.25">
      <c r="B5041" s="123"/>
      <c r="C5041" s="123"/>
      <c r="D5041" s="123"/>
      <c r="F5041" s="123"/>
      <c r="I5041" s="123"/>
      <c r="J5041" s="123"/>
      <c r="K5041" s="124"/>
      <c r="L5041" s="110"/>
      <c r="M5041" s="110"/>
      <c r="N5041" s="110"/>
      <c r="O5041" s="145"/>
      <c r="P5041" s="110"/>
    </row>
    <row r="5042" spans="2:16" x14ac:dyDescent="0.25">
      <c r="B5042" s="123"/>
      <c r="C5042" s="123"/>
      <c r="D5042" s="123"/>
      <c r="F5042" s="123"/>
      <c r="I5042" s="123"/>
      <c r="J5042" s="123"/>
      <c r="K5042" s="124"/>
      <c r="L5042" s="110"/>
      <c r="M5042" s="110"/>
      <c r="N5042" s="110"/>
      <c r="O5042" s="145"/>
      <c r="P5042" s="110"/>
    </row>
    <row r="5043" spans="2:16" x14ac:dyDescent="0.25">
      <c r="B5043" s="123"/>
      <c r="C5043" s="123"/>
      <c r="D5043" s="123"/>
      <c r="F5043" s="123"/>
      <c r="I5043" s="123"/>
      <c r="J5043" s="123"/>
      <c r="K5043" s="124"/>
      <c r="L5043" s="110"/>
      <c r="M5043" s="110"/>
      <c r="N5043" s="110"/>
      <c r="O5043" s="145"/>
      <c r="P5043" s="110"/>
    </row>
    <row r="5044" spans="2:16" x14ac:dyDescent="0.25">
      <c r="B5044" s="123"/>
      <c r="C5044" s="123"/>
      <c r="D5044" s="123"/>
      <c r="F5044" s="123"/>
      <c r="I5044" s="123"/>
      <c r="J5044" s="123"/>
      <c r="K5044" s="124"/>
      <c r="L5044" s="110"/>
      <c r="M5044" s="110"/>
      <c r="N5044" s="110"/>
      <c r="O5044" s="145"/>
      <c r="P5044" s="110"/>
    </row>
    <row r="5045" spans="2:16" x14ac:dyDescent="0.25">
      <c r="B5045" s="123"/>
      <c r="C5045" s="123"/>
      <c r="D5045" s="123"/>
      <c r="F5045" s="123"/>
      <c r="I5045" s="123"/>
      <c r="J5045" s="123"/>
      <c r="K5045" s="124"/>
      <c r="L5045" s="110"/>
      <c r="M5045" s="110"/>
      <c r="N5045" s="110"/>
      <c r="O5045" s="145"/>
      <c r="P5045" s="110"/>
    </row>
    <row r="5046" spans="2:16" x14ac:dyDescent="0.25">
      <c r="B5046" s="123"/>
      <c r="C5046" s="123"/>
      <c r="D5046" s="123"/>
      <c r="F5046" s="123"/>
      <c r="I5046" s="123"/>
      <c r="J5046" s="123"/>
      <c r="K5046" s="124"/>
      <c r="L5046" s="110"/>
      <c r="M5046" s="110"/>
      <c r="N5046" s="110"/>
      <c r="O5046" s="145"/>
      <c r="P5046" s="110"/>
    </row>
    <row r="5047" spans="2:16" x14ac:dyDescent="0.25">
      <c r="B5047" s="123"/>
      <c r="C5047" s="123"/>
      <c r="D5047" s="123"/>
      <c r="F5047" s="123"/>
      <c r="I5047" s="123"/>
      <c r="J5047" s="123"/>
      <c r="K5047" s="124"/>
      <c r="L5047" s="110"/>
      <c r="M5047" s="110"/>
      <c r="N5047" s="110"/>
      <c r="O5047" s="145"/>
      <c r="P5047" s="110"/>
    </row>
    <row r="5048" spans="2:16" x14ac:dyDescent="0.25">
      <c r="B5048" s="123"/>
      <c r="C5048" s="123"/>
      <c r="D5048" s="123"/>
      <c r="F5048" s="123"/>
      <c r="I5048" s="123"/>
      <c r="J5048" s="123"/>
      <c r="K5048" s="124"/>
      <c r="L5048" s="110"/>
      <c r="M5048" s="110"/>
      <c r="N5048" s="110"/>
      <c r="O5048" s="145"/>
      <c r="P5048" s="110"/>
    </row>
    <row r="5049" spans="2:16" x14ac:dyDescent="0.25">
      <c r="B5049" s="123"/>
      <c r="C5049" s="123"/>
      <c r="D5049" s="123"/>
      <c r="F5049" s="123"/>
      <c r="I5049" s="123"/>
      <c r="J5049" s="123"/>
      <c r="K5049" s="124"/>
      <c r="L5049" s="110"/>
      <c r="M5049" s="110"/>
      <c r="N5049" s="110"/>
      <c r="O5049" s="145"/>
      <c r="P5049" s="110"/>
    </row>
    <row r="5050" spans="2:16" x14ac:dyDescent="0.25">
      <c r="B5050" s="123"/>
      <c r="C5050" s="123"/>
      <c r="D5050" s="123"/>
      <c r="F5050" s="123"/>
      <c r="I5050" s="123"/>
      <c r="J5050" s="123"/>
      <c r="K5050" s="124"/>
      <c r="L5050" s="110"/>
      <c r="M5050" s="110"/>
      <c r="N5050" s="110"/>
      <c r="O5050" s="145"/>
      <c r="P5050" s="110"/>
    </row>
    <row r="5051" spans="2:16" x14ac:dyDescent="0.25">
      <c r="B5051" s="123"/>
      <c r="C5051" s="123"/>
      <c r="D5051" s="123"/>
      <c r="F5051" s="123"/>
      <c r="I5051" s="123"/>
      <c r="J5051" s="123"/>
      <c r="K5051" s="124"/>
      <c r="L5051" s="110"/>
      <c r="M5051" s="110"/>
      <c r="N5051" s="110"/>
      <c r="O5051" s="145"/>
      <c r="P5051" s="110"/>
    </row>
    <row r="5052" spans="2:16" x14ac:dyDescent="0.25">
      <c r="B5052" s="123"/>
      <c r="C5052" s="123"/>
      <c r="D5052" s="123"/>
      <c r="F5052" s="123"/>
      <c r="I5052" s="123"/>
      <c r="J5052" s="123"/>
      <c r="K5052" s="124"/>
      <c r="L5052" s="110"/>
      <c r="M5052" s="110"/>
      <c r="N5052" s="110"/>
      <c r="O5052" s="145"/>
      <c r="P5052" s="110"/>
    </row>
    <row r="5053" spans="2:16" x14ac:dyDescent="0.25">
      <c r="B5053" s="123"/>
      <c r="C5053" s="123"/>
      <c r="D5053" s="123"/>
      <c r="F5053" s="123"/>
      <c r="I5053" s="123"/>
      <c r="J5053" s="123"/>
      <c r="K5053" s="124"/>
      <c r="L5053" s="110"/>
      <c r="M5053" s="110"/>
      <c r="N5053" s="110"/>
      <c r="O5053" s="145"/>
      <c r="P5053" s="110"/>
    </row>
    <row r="5054" spans="2:16" x14ac:dyDescent="0.25">
      <c r="B5054" s="123"/>
      <c r="C5054" s="123"/>
      <c r="D5054" s="123"/>
      <c r="F5054" s="123"/>
      <c r="I5054" s="123"/>
      <c r="J5054" s="123"/>
      <c r="K5054" s="124"/>
      <c r="L5054" s="110"/>
      <c r="M5054" s="110"/>
      <c r="N5054" s="110"/>
      <c r="O5054" s="145"/>
      <c r="P5054" s="110"/>
    </row>
    <row r="5055" spans="2:16" x14ac:dyDescent="0.25">
      <c r="B5055" s="123"/>
      <c r="C5055" s="123"/>
      <c r="D5055" s="123"/>
      <c r="F5055" s="123"/>
      <c r="I5055" s="123"/>
      <c r="J5055" s="123"/>
      <c r="K5055" s="124"/>
      <c r="L5055" s="110"/>
      <c r="M5055" s="110"/>
      <c r="N5055" s="110"/>
      <c r="O5055" s="145"/>
      <c r="P5055" s="110"/>
    </row>
    <row r="5056" spans="2:16" x14ac:dyDescent="0.25">
      <c r="B5056" s="123"/>
      <c r="C5056" s="123"/>
      <c r="D5056" s="123"/>
      <c r="F5056" s="123"/>
      <c r="I5056" s="123"/>
      <c r="J5056" s="123"/>
      <c r="K5056" s="124"/>
      <c r="L5056" s="110"/>
      <c r="M5056" s="110"/>
      <c r="N5056" s="110"/>
      <c r="O5056" s="145"/>
      <c r="P5056" s="110"/>
    </row>
    <row r="5057" spans="2:16" x14ac:dyDescent="0.25">
      <c r="B5057" s="123"/>
      <c r="C5057" s="123"/>
      <c r="D5057" s="123"/>
      <c r="F5057" s="123"/>
      <c r="I5057" s="123"/>
      <c r="J5057" s="123"/>
      <c r="K5057" s="124"/>
      <c r="L5057" s="110"/>
      <c r="M5057" s="110"/>
      <c r="N5057" s="110"/>
      <c r="O5057" s="145"/>
      <c r="P5057" s="110"/>
    </row>
    <row r="5058" spans="2:16" x14ac:dyDescent="0.25">
      <c r="B5058" s="123"/>
      <c r="C5058" s="123"/>
      <c r="D5058" s="123"/>
      <c r="F5058" s="123"/>
      <c r="I5058" s="123"/>
      <c r="J5058" s="123"/>
      <c r="K5058" s="124"/>
      <c r="L5058" s="110"/>
      <c r="M5058" s="110"/>
      <c r="N5058" s="110"/>
      <c r="O5058" s="145"/>
      <c r="P5058" s="110"/>
    </row>
    <row r="5059" spans="2:16" x14ac:dyDescent="0.25">
      <c r="B5059" s="123"/>
      <c r="C5059" s="123"/>
      <c r="D5059" s="123"/>
      <c r="F5059" s="123"/>
      <c r="I5059" s="123"/>
      <c r="J5059" s="123"/>
      <c r="K5059" s="124"/>
      <c r="L5059" s="110"/>
      <c r="M5059" s="110"/>
      <c r="N5059" s="110"/>
      <c r="O5059" s="145"/>
      <c r="P5059" s="110"/>
    </row>
    <row r="5060" spans="2:16" x14ac:dyDescent="0.25">
      <c r="B5060" s="123"/>
      <c r="C5060" s="123"/>
      <c r="D5060" s="123"/>
      <c r="F5060" s="123"/>
      <c r="I5060" s="123"/>
      <c r="J5060" s="123"/>
      <c r="K5060" s="124"/>
      <c r="L5060" s="110"/>
      <c r="M5060" s="110"/>
      <c r="N5060" s="110"/>
      <c r="O5060" s="145"/>
      <c r="P5060" s="110"/>
    </row>
    <row r="5061" spans="2:16" x14ac:dyDescent="0.25">
      <c r="B5061" s="123"/>
      <c r="C5061" s="123"/>
      <c r="D5061" s="123"/>
      <c r="F5061" s="123"/>
      <c r="I5061" s="123"/>
      <c r="J5061" s="123"/>
      <c r="K5061" s="124"/>
      <c r="L5061" s="110"/>
      <c r="M5061" s="110"/>
      <c r="N5061" s="110"/>
      <c r="O5061" s="145"/>
      <c r="P5061" s="110"/>
    </row>
    <row r="5062" spans="2:16" x14ac:dyDescent="0.25">
      <c r="B5062" s="123"/>
      <c r="C5062" s="123"/>
      <c r="D5062" s="123"/>
      <c r="F5062" s="123"/>
      <c r="I5062" s="123"/>
      <c r="J5062" s="123"/>
      <c r="K5062" s="124"/>
      <c r="L5062" s="110"/>
      <c r="M5062" s="110"/>
      <c r="N5062" s="110"/>
      <c r="O5062" s="145"/>
      <c r="P5062" s="110"/>
    </row>
    <row r="5063" spans="2:16" x14ac:dyDescent="0.25">
      <c r="B5063" s="123"/>
      <c r="C5063" s="123"/>
      <c r="D5063" s="123"/>
      <c r="F5063" s="123"/>
      <c r="I5063" s="123"/>
      <c r="J5063" s="123"/>
      <c r="K5063" s="124"/>
      <c r="L5063" s="110"/>
      <c r="M5063" s="110"/>
      <c r="N5063" s="110"/>
      <c r="O5063" s="145"/>
      <c r="P5063" s="110"/>
    </row>
    <row r="5064" spans="2:16" x14ac:dyDescent="0.25">
      <c r="B5064" s="123"/>
      <c r="C5064" s="123"/>
      <c r="D5064" s="123"/>
      <c r="F5064" s="123"/>
      <c r="I5064" s="123"/>
      <c r="J5064" s="123"/>
      <c r="K5064" s="124"/>
      <c r="L5064" s="110"/>
      <c r="M5064" s="110"/>
      <c r="N5064" s="110"/>
      <c r="O5064" s="145"/>
      <c r="P5064" s="110"/>
    </row>
    <row r="5065" spans="2:16" x14ac:dyDescent="0.25">
      <c r="B5065" s="123"/>
      <c r="C5065" s="123"/>
      <c r="D5065" s="123"/>
      <c r="F5065" s="123"/>
      <c r="I5065" s="123"/>
      <c r="J5065" s="123"/>
      <c r="K5065" s="124"/>
      <c r="L5065" s="110"/>
      <c r="M5065" s="110"/>
      <c r="N5065" s="110"/>
      <c r="O5065" s="145"/>
      <c r="P5065" s="110"/>
    </row>
    <row r="5066" spans="2:16" x14ac:dyDescent="0.25">
      <c r="B5066" s="123"/>
      <c r="C5066" s="123"/>
      <c r="D5066" s="123"/>
      <c r="F5066" s="123"/>
      <c r="I5066" s="123"/>
      <c r="J5066" s="123"/>
      <c r="K5066" s="124"/>
      <c r="L5066" s="110"/>
      <c r="M5066" s="110"/>
      <c r="N5066" s="110"/>
      <c r="O5066" s="145"/>
      <c r="P5066" s="110"/>
    </row>
    <row r="5067" spans="2:16" x14ac:dyDescent="0.25">
      <c r="B5067" s="123"/>
      <c r="C5067" s="123"/>
      <c r="D5067" s="123"/>
      <c r="F5067" s="123"/>
      <c r="I5067" s="123"/>
      <c r="J5067" s="123"/>
      <c r="K5067" s="124"/>
      <c r="L5067" s="110"/>
      <c r="M5067" s="110"/>
      <c r="N5067" s="110"/>
      <c r="O5067" s="145"/>
      <c r="P5067" s="110"/>
    </row>
    <row r="5068" spans="2:16" x14ac:dyDescent="0.25">
      <c r="B5068" s="123"/>
      <c r="C5068" s="123"/>
      <c r="D5068" s="123"/>
      <c r="F5068" s="123"/>
      <c r="I5068" s="123"/>
      <c r="J5068" s="123"/>
      <c r="K5068" s="124"/>
      <c r="L5068" s="110"/>
      <c r="M5068" s="110"/>
      <c r="N5068" s="110"/>
      <c r="O5068" s="145"/>
      <c r="P5068" s="110"/>
    </row>
    <row r="5069" spans="2:16" x14ac:dyDescent="0.25">
      <c r="B5069" s="123"/>
      <c r="C5069" s="123"/>
      <c r="D5069" s="123"/>
      <c r="F5069" s="123"/>
      <c r="I5069" s="123"/>
      <c r="J5069" s="123"/>
      <c r="K5069" s="124"/>
      <c r="L5069" s="110"/>
      <c r="M5069" s="110"/>
      <c r="N5069" s="110"/>
      <c r="O5069" s="145"/>
      <c r="P5069" s="110"/>
    </row>
    <row r="5070" spans="2:16" x14ac:dyDescent="0.25">
      <c r="B5070" s="123"/>
      <c r="C5070" s="123"/>
      <c r="D5070" s="123"/>
      <c r="F5070" s="123"/>
      <c r="I5070" s="123"/>
      <c r="J5070" s="123"/>
      <c r="K5070" s="124"/>
      <c r="L5070" s="110"/>
      <c r="M5070" s="110"/>
      <c r="N5070" s="110"/>
      <c r="O5070" s="145"/>
      <c r="P5070" s="110"/>
    </row>
    <row r="5071" spans="2:16" x14ac:dyDescent="0.25">
      <c r="B5071" s="123"/>
      <c r="C5071" s="123"/>
      <c r="D5071" s="123"/>
      <c r="F5071" s="123"/>
      <c r="I5071" s="123"/>
      <c r="J5071" s="123"/>
      <c r="K5071" s="124"/>
      <c r="L5071" s="110"/>
      <c r="M5071" s="110"/>
      <c r="N5071" s="110"/>
      <c r="O5071" s="145"/>
      <c r="P5071" s="110"/>
    </row>
    <row r="5072" spans="2:16" x14ac:dyDescent="0.25">
      <c r="B5072" s="123"/>
      <c r="C5072" s="123"/>
      <c r="D5072" s="123"/>
      <c r="F5072" s="123"/>
      <c r="I5072" s="123"/>
      <c r="J5072" s="123"/>
      <c r="K5072" s="124"/>
      <c r="L5072" s="110"/>
      <c r="M5072" s="110"/>
      <c r="N5072" s="110"/>
      <c r="O5072" s="145"/>
      <c r="P5072" s="110"/>
    </row>
    <row r="5073" spans="2:16" x14ac:dyDescent="0.25">
      <c r="B5073" s="123"/>
      <c r="C5073" s="123"/>
      <c r="D5073" s="123"/>
      <c r="F5073" s="123"/>
      <c r="I5073" s="123"/>
      <c r="J5073" s="123"/>
      <c r="K5073" s="124"/>
      <c r="L5073" s="110"/>
      <c r="M5073" s="110"/>
      <c r="N5073" s="110"/>
      <c r="O5073" s="145"/>
      <c r="P5073" s="110"/>
    </row>
    <row r="5074" spans="2:16" x14ac:dyDescent="0.25">
      <c r="B5074" s="123"/>
      <c r="C5074" s="123"/>
      <c r="D5074" s="123"/>
      <c r="F5074" s="123"/>
      <c r="I5074" s="123"/>
      <c r="J5074" s="123"/>
      <c r="K5074" s="124"/>
      <c r="L5074" s="110"/>
      <c r="M5074" s="110"/>
      <c r="N5074" s="110"/>
      <c r="O5074" s="145"/>
      <c r="P5074" s="110"/>
    </row>
    <row r="5075" spans="2:16" x14ac:dyDescent="0.25">
      <c r="B5075" s="123"/>
      <c r="C5075" s="123"/>
      <c r="D5075" s="123"/>
      <c r="F5075" s="123"/>
      <c r="I5075" s="123"/>
      <c r="J5075" s="123"/>
      <c r="K5075" s="124"/>
      <c r="L5075" s="110"/>
      <c r="M5075" s="110"/>
      <c r="N5075" s="110"/>
      <c r="O5075" s="145"/>
      <c r="P5075" s="110"/>
    </row>
    <row r="5076" spans="2:16" x14ac:dyDescent="0.25">
      <c r="B5076" s="123"/>
      <c r="C5076" s="123"/>
      <c r="D5076" s="123"/>
      <c r="F5076" s="123"/>
      <c r="I5076" s="123"/>
      <c r="J5076" s="123"/>
      <c r="K5076" s="124"/>
      <c r="L5076" s="110"/>
      <c r="M5076" s="110"/>
      <c r="N5076" s="110"/>
      <c r="O5076" s="145"/>
      <c r="P5076" s="110"/>
    </row>
    <row r="5077" spans="2:16" x14ac:dyDescent="0.25">
      <c r="B5077" s="123"/>
      <c r="C5077" s="123"/>
      <c r="D5077" s="123"/>
      <c r="F5077" s="123"/>
      <c r="I5077" s="123"/>
      <c r="J5077" s="123"/>
      <c r="K5077" s="124"/>
      <c r="L5077" s="110"/>
      <c r="M5077" s="110"/>
      <c r="N5077" s="110"/>
      <c r="O5077" s="145"/>
      <c r="P5077" s="110"/>
    </row>
    <row r="5078" spans="2:16" x14ac:dyDescent="0.25">
      <c r="B5078" s="123"/>
      <c r="C5078" s="123"/>
      <c r="D5078" s="123"/>
      <c r="F5078" s="123"/>
      <c r="I5078" s="123"/>
      <c r="J5078" s="123"/>
      <c r="K5078" s="124"/>
      <c r="L5078" s="110"/>
      <c r="M5078" s="110"/>
      <c r="N5078" s="110"/>
      <c r="O5078" s="145"/>
      <c r="P5078" s="110"/>
    </row>
    <row r="5079" spans="2:16" x14ac:dyDescent="0.25">
      <c r="B5079" s="123"/>
      <c r="C5079" s="123"/>
      <c r="D5079" s="123"/>
      <c r="F5079" s="123"/>
      <c r="I5079" s="123"/>
      <c r="J5079" s="123"/>
      <c r="K5079" s="124"/>
      <c r="L5079" s="110"/>
      <c r="M5079" s="110"/>
      <c r="N5079" s="110"/>
      <c r="O5079" s="145"/>
      <c r="P5079" s="110"/>
    </row>
    <row r="5080" spans="2:16" x14ac:dyDescent="0.25">
      <c r="B5080" s="123"/>
      <c r="C5080" s="123"/>
      <c r="D5080" s="123"/>
      <c r="F5080" s="123"/>
      <c r="I5080" s="123"/>
      <c r="J5080" s="123"/>
      <c r="K5080" s="124"/>
      <c r="L5080" s="110"/>
      <c r="M5080" s="110"/>
      <c r="N5080" s="110"/>
      <c r="O5080" s="145"/>
      <c r="P5080" s="110"/>
    </row>
    <row r="5081" spans="2:16" x14ac:dyDescent="0.25">
      <c r="B5081" s="123"/>
      <c r="C5081" s="123"/>
      <c r="D5081" s="123"/>
      <c r="F5081" s="123"/>
      <c r="I5081" s="123"/>
      <c r="J5081" s="123"/>
      <c r="K5081" s="124"/>
      <c r="L5081" s="110"/>
      <c r="M5081" s="110"/>
      <c r="N5081" s="110"/>
      <c r="O5081" s="145"/>
      <c r="P5081" s="110"/>
    </row>
    <row r="5082" spans="2:16" x14ac:dyDescent="0.25">
      <c r="B5082" s="123"/>
      <c r="C5082" s="123"/>
      <c r="D5082" s="123"/>
      <c r="F5082" s="123"/>
      <c r="I5082" s="123"/>
      <c r="J5082" s="123"/>
      <c r="K5082" s="124"/>
      <c r="L5082" s="110"/>
      <c r="M5082" s="110"/>
      <c r="N5082" s="110"/>
      <c r="O5082" s="145"/>
      <c r="P5082" s="110"/>
    </row>
    <row r="5083" spans="2:16" x14ac:dyDescent="0.25">
      <c r="B5083" s="123"/>
      <c r="C5083" s="123"/>
      <c r="D5083" s="123"/>
      <c r="F5083" s="123"/>
      <c r="I5083" s="123"/>
      <c r="J5083" s="123"/>
      <c r="K5083" s="124"/>
      <c r="L5083" s="110"/>
      <c r="M5083" s="110"/>
      <c r="N5083" s="110"/>
      <c r="O5083" s="145"/>
      <c r="P5083" s="110"/>
    </row>
    <row r="5084" spans="2:16" x14ac:dyDescent="0.25">
      <c r="B5084" s="123"/>
      <c r="C5084" s="123"/>
      <c r="D5084" s="123"/>
      <c r="F5084" s="123"/>
      <c r="I5084" s="123"/>
      <c r="J5084" s="123"/>
      <c r="K5084" s="124"/>
      <c r="L5084" s="110"/>
      <c r="M5084" s="110"/>
      <c r="N5084" s="110"/>
      <c r="O5084" s="145"/>
      <c r="P5084" s="110"/>
    </row>
    <row r="5085" spans="2:16" x14ac:dyDescent="0.25">
      <c r="B5085" s="123"/>
      <c r="C5085" s="123"/>
      <c r="D5085" s="123"/>
      <c r="F5085" s="123"/>
      <c r="I5085" s="123"/>
      <c r="J5085" s="123"/>
      <c r="K5085" s="124"/>
      <c r="L5085" s="110"/>
      <c r="M5085" s="110"/>
      <c r="N5085" s="110"/>
      <c r="O5085" s="145"/>
      <c r="P5085" s="110"/>
    </row>
    <row r="5086" spans="2:16" x14ac:dyDescent="0.25">
      <c r="B5086" s="123"/>
      <c r="C5086" s="123"/>
      <c r="D5086" s="123"/>
      <c r="F5086" s="123"/>
      <c r="I5086" s="123"/>
      <c r="J5086" s="123"/>
      <c r="K5086" s="124"/>
      <c r="L5086" s="110"/>
      <c r="M5086" s="110"/>
      <c r="N5086" s="110"/>
      <c r="O5086" s="145"/>
      <c r="P5086" s="110"/>
    </row>
    <row r="5087" spans="2:16" x14ac:dyDescent="0.25">
      <c r="B5087" s="123"/>
      <c r="C5087" s="123"/>
      <c r="D5087" s="123"/>
      <c r="F5087" s="123"/>
      <c r="I5087" s="123"/>
      <c r="J5087" s="123"/>
      <c r="K5087" s="124"/>
      <c r="L5087" s="110"/>
      <c r="M5087" s="110"/>
      <c r="N5087" s="110"/>
      <c r="O5087" s="145"/>
      <c r="P5087" s="110"/>
    </row>
    <row r="5088" spans="2:16" x14ac:dyDescent="0.25">
      <c r="B5088" s="123"/>
      <c r="C5088" s="123"/>
      <c r="D5088" s="123"/>
      <c r="F5088" s="123"/>
      <c r="I5088" s="123"/>
      <c r="J5088" s="123"/>
      <c r="K5088" s="124"/>
      <c r="L5088" s="110"/>
      <c r="M5088" s="110"/>
      <c r="N5088" s="110"/>
      <c r="O5088" s="145"/>
      <c r="P5088" s="110"/>
    </row>
    <row r="5089" spans="2:16" x14ac:dyDescent="0.25">
      <c r="B5089" s="123"/>
      <c r="C5089" s="123"/>
      <c r="D5089" s="123"/>
      <c r="F5089" s="123"/>
      <c r="I5089" s="123"/>
      <c r="J5089" s="123"/>
      <c r="K5089" s="124"/>
      <c r="L5089" s="110"/>
      <c r="M5089" s="110"/>
      <c r="N5089" s="110"/>
      <c r="O5089" s="145"/>
      <c r="P5089" s="110"/>
    </row>
    <row r="5090" spans="2:16" x14ac:dyDescent="0.25">
      <c r="B5090" s="123"/>
      <c r="C5090" s="123"/>
      <c r="D5090" s="123"/>
      <c r="F5090" s="123"/>
      <c r="I5090" s="123"/>
      <c r="J5090" s="123"/>
      <c r="K5090" s="124"/>
      <c r="L5090" s="110"/>
      <c r="M5090" s="110"/>
      <c r="N5090" s="110"/>
      <c r="O5090" s="145"/>
      <c r="P5090" s="110"/>
    </row>
    <row r="5091" spans="2:16" x14ac:dyDescent="0.25">
      <c r="B5091" s="123"/>
      <c r="C5091" s="123"/>
      <c r="D5091" s="123"/>
      <c r="F5091" s="123"/>
      <c r="I5091" s="123"/>
      <c r="J5091" s="123"/>
      <c r="K5091" s="124"/>
      <c r="L5091" s="110"/>
      <c r="M5091" s="110"/>
      <c r="N5091" s="110"/>
      <c r="O5091" s="145"/>
      <c r="P5091" s="110"/>
    </row>
    <row r="5092" spans="2:16" x14ac:dyDescent="0.25">
      <c r="B5092" s="123"/>
      <c r="C5092" s="123"/>
      <c r="D5092" s="123"/>
      <c r="F5092" s="123"/>
      <c r="I5092" s="123"/>
      <c r="J5092" s="123"/>
      <c r="K5092" s="124"/>
      <c r="L5092" s="110"/>
      <c r="M5092" s="110"/>
      <c r="N5092" s="110"/>
      <c r="O5092" s="145"/>
      <c r="P5092" s="110"/>
    </row>
    <row r="5093" spans="2:16" x14ac:dyDescent="0.25">
      <c r="B5093" s="123"/>
      <c r="C5093" s="123"/>
      <c r="D5093" s="123"/>
      <c r="F5093" s="123"/>
      <c r="I5093" s="123"/>
      <c r="J5093" s="123"/>
      <c r="K5093" s="124"/>
      <c r="L5093" s="110"/>
      <c r="M5093" s="110"/>
      <c r="N5093" s="110"/>
      <c r="O5093" s="145"/>
      <c r="P5093" s="110"/>
    </row>
    <row r="5094" spans="2:16" x14ac:dyDescent="0.25">
      <c r="B5094" s="123"/>
      <c r="C5094" s="123"/>
      <c r="D5094" s="123"/>
      <c r="F5094" s="123"/>
      <c r="I5094" s="123"/>
      <c r="J5094" s="123"/>
      <c r="K5094" s="124"/>
      <c r="L5094" s="110"/>
      <c r="M5094" s="110"/>
      <c r="N5094" s="110"/>
      <c r="O5094" s="145"/>
      <c r="P5094" s="110"/>
    </row>
    <row r="5095" spans="2:16" x14ac:dyDescent="0.25">
      <c r="B5095" s="123"/>
      <c r="C5095" s="123"/>
      <c r="D5095" s="123"/>
      <c r="F5095" s="123"/>
      <c r="I5095" s="123"/>
      <c r="J5095" s="123"/>
      <c r="K5095" s="124"/>
      <c r="L5095" s="110"/>
      <c r="M5095" s="110"/>
      <c r="N5095" s="110"/>
      <c r="O5095" s="145"/>
      <c r="P5095" s="110"/>
    </row>
    <row r="5096" spans="2:16" x14ac:dyDescent="0.25">
      <c r="B5096" s="123"/>
      <c r="C5096" s="123"/>
      <c r="D5096" s="123"/>
      <c r="F5096" s="123"/>
      <c r="I5096" s="123"/>
      <c r="J5096" s="123"/>
      <c r="K5096" s="124"/>
      <c r="L5096" s="110"/>
      <c r="M5096" s="110"/>
      <c r="N5096" s="110"/>
      <c r="O5096" s="145"/>
      <c r="P5096" s="110"/>
    </row>
    <row r="5097" spans="2:16" x14ac:dyDescent="0.25">
      <c r="B5097" s="123"/>
      <c r="C5097" s="123"/>
      <c r="D5097" s="123"/>
      <c r="F5097" s="123"/>
      <c r="I5097" s="123"/>
      <c r="J5097" s="123"/>
      <c r="K5097" s="124"/>
      <c r="L5097" s="110"/>
      <c r="M5097" s="110"/>
      <c r="N5097" s="110"/>
      <c r="O5097" s="145"/>
      <c r="P5097" s="110"/>
    </row>
    <row r="5098" spans="2:16" x14ac:dyDescent="0.25">
      <c r="B5098" s="123"/>
      <c r="C5098" s="123"/>
      <c r="D5098" s="123"/>
      <c r="F5098" s="123"/>
      <c r="I5098" s="123"/>
      <c r="J5098" s="123"/>
      <c r="K5098" s="124"/>
      <c r="L5098" s="110"/>
      <c r="M5098" s="110"/>
      <c r="N5098" s="110"/>
      <c r="O5098" s="145"/>
      <c r="P5098" s="110"/>
    </row>
    <row r="5099" spans="2:16" x14ac:dyDescent="0.25">
      <c r="B5099" s="123"/>
      <c r="C5099" s="123"/>
      <c r="D5099" s="123"/>
      <c r="F5099" s="123"/>
      <c r="I5099" s="123"/>
      <c r="J5099" s="123"/>
      <c r="K5099" s="124"/>
      <c r="L5099" s="110"/>
      <c r="M5099" s="110"/>
      <c r="N5099" s="110"/>
      <c r="O5099" s="145"/>
      <c r="P5099" s="110"/>
    </row>
    <row r="5100" spans="2:16" x14ac:dyDescent="0.25">
      <c r="B5100" s="123"/>
      <c r="C5100" s="123"/>
      <c r="D5100" s="123"/>
      <c r="F5100" s="123"/>
      <c r="I5100" s="123"/>
      <c r="J5100" s="123"/>
      <c r="K5100" s="124"/>
      <c r="L5100" s="110"/>
      <c r="M5100" s="110"/>
      <c r="N5100" s="110"/>
      <c r="O5100" s="145"/>
      <c r="P5100" s="110"/>
    </row>
    <row r="5101" spans="2:16" x14ac:dyDescent="0.25">
      <c r="B5101" s="123"/>
      <c r="C5101" s="123"/>
      <c r="D5101" s="123"/>
      <c r="F5101" s="123"/>
      <c r="I5101" s="123"/>
      <c r="J5101" s="123"/>
      <c r="K5101" s="124"/>
      <c r="L5101" s="110"/>
      <c r="M5101" s="110"/>
      <c r="N5101" s="110"/>
      <c r="O5101" s="145"/>
      <c r="P5101" s="110"/>
    </row>
    <row r="5102" spans="2:16" x14ac:dyDescent="0.25">
      <c r="B5102" s="123"/>
      <c r="C5102" s="123"/>
      <c r="D5102" s="123"/>
      <c r="F5102" s="123"/>
      <c r="I5102" s="123"/>
      <c r="J5102" s="123"/>
      <c r="K5102" s="124"/>
      <c r="L5102" s="110"/>
      <c r="M5102" s="110"/>
      <c r="N5102" s="110"/>
      <c r="O5102" s="145"/>
      <c r="P5102" s="110"/>
    </row>
    <row r="5103" spans="2:16" x14ac:dyDescent="0.25">
      <c r="B5103" s="123"/>
      <c r="C5103" s="123"/>
      <c r="D5103" s="123"/>
      <c r="F5103" s="123"/>
      <c r="I5103" s="123"/>
      <c r="J5103" s="123"/>
      <c r="K5103" s="124"/>
      <c r="L5103" s="110"/>
      <c r="M5103" s="110"/>
      <c r="N5103" s="110"/>
      <c r="O5103" s="145"/>
      <c r="P5103" s="110"/>
    </row>
    <row r="5104" spans="2:16" x14ac:dyDescent="0.25">
      <c r="B5104" s="123"/>
      <c r="C5104" s="123"/>
      <c r="D5104" s="123"/>
      <c r="F5104" s="123"/>
      <c r="I5104" s="123"/>
      <c r="J5104" s="123"/>
      <c r="K5104" s="124"/>
      <c r="L5104" s="110"/>
      <c r="M5104" s="110"/>
      <c r="N5104" s="110"/>
      <c r="O5104" s="145"/>
      <c r="P5104" s="110"/>
    </row>
    <row r="5105" spans="2:16" x14ac:dyDescent="0.25">
      <c r="B5105" s="123"/>
      <c r="C5105" s="123"/>
      <c r="D5105" s="123"/>
      <c r="F5105" s="123"/>
      <c r="I5105" s="123"/>
      <c r="J5105" s="123"/>
      <c r="K5105" s="124"/>
      <c r="L5105" s="110"/>
      <c r="M5105" s="110"/>
      <c r="N5105" s="110"/>
      <c r="O5105" s="145"/>
      <c r="P5105" s="110"/>
    </row>
    <row r="5106" spans="2:16" x14ac:dyDescent="0.25">
      <c r="B5106" s="123"/>
      <c r="C5106" s="123"/>
      <c r="D5106" s="123"/>
      <c r="F5106" s="123"/>
      <c r="I5106" s="123"/>
      <c r="J5106" s="123"/>
      <c r="K5106" s="124"/>
      <c r="L5106" s="110"/>
      <c r="M5106" s="110"/>
      <c r="N5106" s="110"/>
      <c r="O5106" s="145"/>
      <c r="P5106" s="110"/>
    </row>
    <row r="5107" spans="2:16" x14ac:dyDescent="0.25">
      <c r="B5107" s="123"/>
      <c r="C5107" s="123"/>
      <c r="D5107" s="123"/>
      <c r="F5107" s="123"/>
      <c r="I5107" s="123"/>
      <c r="J5107" s="123"/>
      <c r="K5107" s="124"/>
      <c r="L5107" s="110"/>
      <c r="M5107" s="110"/>
      <c r="N5107" s="110"/>
      <c r="O5107" s="145"/>
      <c r="P5107" s="110"/>
    </row>
    <row r="5108" spans="2:16" x14ac:dyDescent="0.25">
      <c r="B5108" s="123"/>
      <c r="C5108" s="123"/>
      <c r="D5108" s="123"/>
      <c r="F5108" s="123"/>
      <c r="I5108" s="123"/>
      <c r="J5108" s="123"/>
      <c r="K5108" s="124"/>
      <c r="L5108" s="110"/>
      <c r="M5108" s="110"/>
      <c r="N5108" s="110"/>
      <c r="O5108" s="145"/>
      <c r="P5108" s="110"/>
    </row>
    <row r="5109" spans="2:16" x14ac:dyDescent="0.25">
      <c r="B5109" s="123"/>
      <c r="C5109" s="123"/>
      <c r="D5109" s="123"/>
      <c r="F5109" s="123"/>
      <c r="I5109" s="123"/>
      <c r="J5109" s="123"/>
      <c r="K5109" s="124"/>
      <c r="L5109" s="110"/>
      <c r="M5109" s="110"/>
      <c r="N5109" s="110"/>
      <c r="O5109" s="145"/>
      <c r="P5109" s="110"/>
    </row>
    <row r="5110" spans="2:16" x14ac:dyDescent="0.25">
      <c r="B5110" s="123"/>
      <c r="C5110" s="123"/>
      <c r="D5110" s="123"/>
      <c r="F5110" s="123"/>
      <c r="I5110" s="123"/>
      <c r="J5110" s="123"/>
      <c r="K5110" s="124"/>
      <c r="L5110" s="110"/>
      <c r="M5110" s="110"/>
      <c r="N5110" s="110"/>
      <c r="O5110" s="145"/>
      <c r="P5110" s="110"/>
    </row>
    <row r="5111" spans="2:16" x14ac:dyDescent="0.25">
      <c r="B5111" s="123"/>
      <c r="C5111" s="123"/>
      <c r="D5111" s="123"/>
      <c r="F5111" s="123"/>
      <c r="I5111" s="123"/>
      <c r="J5111" s="123"/>
      <c r="K5111" s="124"/>
      <c r="L5111" s="110"/>
      <c r="M5111" s="110"/>
      <c r="N5111" s="110"/>
      <c r="O5111" s="145"/>
      <c r="P5111" s="110"/>
    </row>
    <row r="5112" spans="2:16" x14ac:dyDescent="0.25">
      <c r="B5112" s="123"/>
      <c r="C5112" s="123"/>
      <c r="D5112" s="123"/>
      <c r="F5112" s="123"/>
      <c r="I5112" s="123"/>
      <c r="J5112" s="123"/>
      <c r="K5112" s="124"/>
      <c r="L5112" s="110"/>
      <c r="M5112" s="110"/>
      <c r="N5112" s="110"/>
      <c r="O5112" s="145"/>
      <c r="P5112" s="110"/>
    </row>
    <row r="5113" spans="2:16" x14ac:dyDescent="0.25">
      <c r="B5113" s="123"/>
      <c r="C5113" s="123"/>
      <c r="D5113" s="123"/>
      <c r="F5113" s="123"/>
      <c r="I5113" s="123"/>
      <c r="J5113" s="123"/>
      <c r="K5113" s="124"/>
      <c r="L5113" s="110"/>
      <c r="M5113" s="110"/>
      <c r="N5113" s="110"/>
      <c r="O5113" s="145"/>
      <c r="P5113" s="110"/>
    </row>
    <row r="5114" spans="2:16" x14ac:dyDescent="0.25">
      <c r="B5114" s="123"/>
      <c r="C5114" s="123"/>
      <c r="D5114" s="123"/>
      <c r="F5114" s="123"/>
      <c r="I5114" s="123"/>
      <c r="J5114" s="123"/>
      <c r="K5114" s="124"/>
      <c r="L5114" s="110"/>
      <c r="M5114" s="110"/>
      <c r="N5114" s="110"/>
      <c r="O5114" s="145"/>
      <c r="P5114" s="110"/>
    </row>
    <row r="5115" spans="2:16" x14ac:dyDescent="0.25">
      <c r="B5115" s="123"/>
      <c r="C5115" s="123"/>
      <c r="D5115" s="123"/>
      <c r="F5115" s="123"/>
      <c r="I5115" s="123"/>
      <c r="J5115" s="123"/>
      <c r="K5115" s="124"/>
      <c r="L5115" s="110"/>
      <c r="M5115" s="110"/>
      <c r="N5115" s="110"/>
      <c r="O5115" s="145"/>
      <c r="P5115" s="110"/>
    </row>
    <row r="5116" spans="2:16" x14ac:dyDescent="0.25">
      <c r="B5116" s="123"/>
      <c r="C5116" s="123"/>
      <c r="D5116" s="123"/>
      <c r="F5116" s="123"/>
      <c r="I5116" s="123"/>
      <c r="J5116" s="123"/>
      <c r="K5116" s="124"/>
      <c r="L5116" s="110"/>
      <c r="M5116" s="110"/>
      <c r="N5116" s="110"/>
      <c r="O5116" s="145"/>
      <c r="P5116" s="110"/>
    </row>
    <row r="5117" spans="2:16" x14ac:dyDescent="0.25">
      <c r="B5117" s="123"/>
      <c r="C5117" s="123"/>
      <c r="D5117" s="123"/>
      <c r="F5117" s="123"/>
      <c r="I5117" s="123"/>
      <c r="J5117" s="123"/>
      <c r="K5117" s="124"/>
      <c r="L5117" s="110"/>
      <c r="M5117" s="110"/>
      <c r="N5117" s="110"/>
      <c r="O5117" s="145"/>
      <c r="P5117" s="110"/>
    </row>
    <row r="5118" spans="2:16" x14ac:dyDescent="0.25">
      <c r="B5118" s="123"/>
      <c r="C5118" s="123"/>
      <c r="D5118" s="123"/>
      <c r="F5118" s="123"/>
      <c r="I5118" s="123"/>
      <c r="J5118" s="123"/>
      <c r="K5118" s="124"/>
      <c r="L5118" s="110"/>
      <c r="M5118" s="110"/>
      <c r="N5118" s="110"/>
      <c r="O5118" s="145"/>
      <c r="P5118" s="110"/>
    </row>
    <row r="5119" spans="2:16" x14ac:dyDescent="0.25">
      <c r="B5119" s="123"/>
      <c r="C5119" s="123"/>
      <c r="D5119" s="123"/>
      <c r="F5119" s="123"/>
      <c r="I5119" s="123"/>
      <c r="J5119" s="123"/>
      <c r="K5119" s="124"/>
      <c r="L5119" s="110"/>
      <c r="M5119" s="110"/>
      <c r="N5119" s="110"/>
      <c r="O5119" s="145"/>
      <c r="P5119" s="110"/>
    </row>
    <row r="5120" spans="2:16" x14ac:dyDescent="0.25">
      <c r="B5120" s="123"/>
      <c r="C5120" s="123"/>
      <c r="D5120" s="123"/>
      <c r="F5120" s="123"/>
      <c r="I5120" s="123"/>
      <c r="J5120" s="123"/>
      <c r="K5120" s="124"/>
      <c r="L5120" s="110"/>
      <c r="M5120" s="110"/>
      <c r="N5120" s="110"/>
      <c r="O5120" s="145"/>
      <c r="P5120" s="110"/>
    </row>
    <row r="5121" spans="2:16" x14ac:dyDescent="0.25">
      <c r="B5121" s="123"/>
      <c r="C5121" s="123"/>
      <c r="D5121" s="123"/>
      <c r="F5121" s="123"/>
      <c r="I5121" s="123"/>
      <c r="J5121" s="123"/>
      <c r="K5121" s="124"/>
      <c r="L5121" s="110"/>
      <c r="M5121" s="110"/>
      <c r="N5121" s="110"/>
      <c r="O5121" s="145"/>
      <c r="P5121" s="110"/>
    </row>
    <row r="5122" spans="2:16" x14ac:dyDescent="0.25">
      <c r="B5122" s="123"/>
      <c r="C5122" s="123"/>
      <c r="D5122" s="123"/>
      <c r="F5122" s="123"/>
      <c r="I5122" s="123"/>
      <c r="J5122" s="123"/>
      <c r="K5122" s="124"/>
      <c r="L5122" s="110"/>
      <c r="M5122" s="110"/>
      <c r="N5122" s="110"/>
      <c r="O5122" s="145"/>
      <c r="P5122" s="110"/>
    </row>
    <row r="5123" spans="2:16" x14ac:dyDescent="0.25">
      <c r="B5123" s="123"/>
      <c r="C5123" s="123"/>
      <c r="D5123" s="123"/>
      <c r="F5123" s="123"/>
      <c r="I5123" s="123"/>
      <c r="J5123" s="123"/>
      <c r="K5123" s="124"/>
      <c r="L5123" s="110"/>
      <c r="M5123" s="110"/>
      <c r="N5123" s="110"/>
      <c r="O5123" s="145"/>
      <c r="P5123" s="110"/>
    </row>
    <row r="5124" spans="2:16" x14ac:dyDescent="0.25">
      <c r="B5124" s="123"/>
      <c r="C5124" s="123"/>
      <c r="D5124" s="123"/>
      <c r="F5124" s="123"/>
      <c r="I5124" s="123"/>
      <c r="J5124" s="123"/>
      <c r="K5124" s="124"/>
      <c r="L5124" s="110"/>
      <c r="M5124" s="110"/>
      <c r="N5124" s="110"/>
      <c r="O5124" s="145"/>
      <c r="P5124" s="110"/>
    </row>
    <row r="5125" spans="2:16" x14ac:dyDescent="0.25">
      <c r="B5125" s="123"/>
      <c r="C5125" s="123"/>
      <c r="D5125" s="123"/>
      <c r="F5125" s="123"/>
      <c r="I5125" s="123"/>
      <c r="J5125" s="123"/>
      <c r="K5125" s="124"/>
      <c r="L5125" s="110"/>
      <c r="M5125" s="110"/>
      <c r="N5125" s="110"/>
      <c r="O5125" s="145"/>
      <c r="P5125" s="110"/>
    </row>
    <row r="5126" spans="2:16" x14ac:dyDescent="0.25">
      <c r="B5126" s="123"/>
      <c r="C5126" s="123"/>
      <c r="D5126" s="123"/>
      <c r="F5126" s="123"/>
      <c r="I5126" s="123"/>
      <c r="J5126" s="123"/>
      <c r="K5126" s="124"/>
      <c r="L5126" s="110"/>
      <c r="M5126" s="110"/>
      <c r="N5126" s="110"/>
      <c r="O5126" s="145"/>
      <c r="P5126" s="110"/>
    </row>
    <row r="5127" spans="2:16" x14ac:dyDescent="0.25">
      <c r="B5127" s="123"/>
      <c r="C5127" s="123"/>
      <c r="D5127" s="123"/>
      <c r="F5127" s="123"/>
      <c r="I5127" s="123"/>
      <c r="J5127" s="123"/>
      <c r="K5127" s="124"/>
      <c r="L5127" s="110"/>
      <c r="M5127" s="110"/>
      <c r="N5127" s="110"/>
      <c r="O5127" s="145"/>
      <c r="P5127" s="110"/>
    </row>
    <row r="5128" spans="2:16" x14ac:dyDescent="0.25">
      <c r="B5128" s="123"/>
      <c r="C5128" s="123"/>
      <c r="D5128" s="123"/>
      <c r="F5128" s="123"/>
      <c r="I5128" s="123"/>
      <c r="J5128" s="123"/>
      <c r="K5128" s="124"/>
      <c r="L5128" s="110"/>
      <c r="M5128" s="110"/>
      <c r="N5128" s="110"/>
      <c r="O5128" s="145"/>
      <c r="P5128" s="110"/>
    </row>
    <row r="5129" spans="2:16" x14ac:dyDescent="0.25">
      <c r="B5129" s="123"/>
      <c r="C5129" s="123"/>
      <c r="D5129" s="123"/>
      <c r="F5129" s="123"/>
      <c r="I5129" s="123"/>
      <c r="J5129" s="123"/>
      <c r="K5129" s="124"/>
      <c r="L5129" s="110"/>
      <c r="M5129" s="110"/>
      <c r="N5129" s="110"/>
      <c r="O5129" s="145"/>
      <c r="P5129" s="110"/>
    </row>
    <row r="5130" spans="2:16" x14ac:dyDescent="0.25">
      <c r="B5130" s="123"/>
      <c r="C5130" s="123"/>
      <c r="D5130" s="123"/>
      <c r="F5130" s="123"/>
      <c r="I5130" s="123"/>
      <c r="J5130" s="123"/>
      <c r="K5130" s="124"/>
      <c r="L5130" s="110"/>
      <c r="M5130" s="110"/>
      <c r="N5130" s="110"/>
      <c r="O5130" s="145"/>
      <c r="P5130" s="110"/>
    </row>
    <row r="5131" spans="2:16" x14ac:dyDescent="0.25">
      <c r="B5131" s="123"/>
      <c r="C5131" s="123"/>
      <c r="D5131" s="123"/>
      <c r="F5131" s="123"/>
      <c r="I5131" s="123"/>
      <c r="J5131" s="123"/>
      <c r="K5131" s="124"/>
      <c r="L5131" s="110"/>
      <c r="M5131" s="110"/>
      <c r="N5131" s="110"/>
      <c r="O5131" s="145"/>
      <c r="P5131" s="110"/>
    </row>
    <row r="5132" spans="2:16" x14ac:dyDescent="0.25">
      <c r="B5132" s="123"/>
      <c r="C5132" s="123"/>
      <c r="D5132" s="123"/>
      <c r="F5132" s="123"/>
      <c r="I5132" s="123"/>
      <c r="J5132" s="123"/>
      <c r="K5132" s="124"/>
      <c r="L5132" s="110"/>
      <c r="M5132" s="110"/>
      <c r="N5132" s="110"/>
      <c r="O5132" s="145"/>
      <c r="P5132" s="110"/>
    </row>
    <row r="5133" spans="2:16" x14ac:dyDescent="0.25">
      <c r="B5133" s="123"/>
      <c r="C5133" s="123"/>
      <c r="D5133" s="123"/>
      <c r="F5133" s="123"/>
      <c r="I5133" s="123"/>
      <c r="J5133" s="123"/>
      <c r="K5133" s="124"/>
      <c r="L5133" s="110"/>
      <c r="M5133" s="110"/>
      <c r="N5133" s="110"/>
      <c r="O5133" s="145"/>
      <c r="P5133" s="110"/>
    </row>
    <row r="5134" spans="2:16" x14ac:dyDescent="0.25">
      <c r="B5134" s="123"/>
      <c r="C5134" s="123"/>
      <c r="D5134" s="123"/>
      <c r="F5134" s="123"/>
      <c r="I5134" s="123"/>
      <c r="J5134" s="123"/>
      <c r="K5134" s="124"/>
      <c r="L5134" s="110"/>
      <c r="M5134" s="110"/>
      <c r="N5134" s="110"/>
      <c r="O5134" s="145"/>
      <c r="P5134" s="110"/>
    </row>
    <row r="5135" spans="2:16" x14ac:dyDescent="0.25">
      <c r="B5135" s="123"/>
      <c r="C5135" s="123"/>
      <c r="D5135" s="123"/>
      <c r="F5135" s="123"/>
      <c r="I5135" s="123"/>
      <c r="J5135" s="123"/>
      <c r="K5135" s="124"/>
      <c r="L5135" s="110"/>
      <c r="M5135" s="110"/>
      <c r="N5135" s="110"/>
      <c r="O5135" s="145"/>
      <c r="P5135" s="110"/>
    </row>
    <row r="5136" spans="2:16" x14ac:dyDescent="0.25">
      <c r="B5136" s="123"/>
      <c r="C5136" s="123"/>
      <c r="D5136" s="123"/>
      <c r="F5136" s="123"/>
      <c r="I5136" s="123"/>
      <c r="J5136" s="123"/>
      <c r="K5136" s="124"/>
      <c r="L5136" s="110"/>
      <c r="M5136" s="110"/>
      <c r="N5136" s="110"/>
      <c r="O5136" s="145"/>
      <c r="P5136" s="110"/>
    </row>
    <row r="5137" spans="2:16" x14ac:dyDescent="0.25">
      <c r="B5137" s="123"/>
      <c r="C5137" s="123"/>
      <c r="D5137" s="123"/>
      <c r="F5137" s="123"/>
      <c r="I5137" s="123"/>
      <c r="J5137" s="123"/>
      <c r="K5137" s="124"/>
      <c r="L5137" s="110"/>
      <c r="M5137" s="110"/>
      <c r="N5137" s="110"/>
      <c r="O5137" s="145"/>
      <c r="P5137" s="110"/>
    </row>
    <row r="5138" spans="2:16" x14ac:dyDescent="0.25">
      <c r="B5138" s="123"/>
      <c r="C5138" s="123"/>
      <c r="D5138" s="123"/>
      <c r="F5138" s="123"/>
      <c r="I5138" s="123"/>
      <c r="J5138" s="123"/>
      <c r="K5138" s="124"/>
      <c r="L5138" s="110"/>
      <c r="M5138" s="110"/>
      <c r="N5138" s="110"/>
      <c r="O5138" s="145"/>
      <c r="P5138" s="110"/>
    </row>
    <row r="5139" spans="2:16" x14ac:dyDescent="0.25">
      <c r="B5139" s="123"/>
      <c r="C5139" s="123"/>
      <c r="D5139" s="123"/>
      <c r="F5139" s="123"/>
      <c r="I5139" s="123"/>
      <c r="J5139" s="123"/>
      <c r="K5139" s="124"/>
      <c r="L5139" s="110"/>
      <c r="M5139" s="110"/>
      <c r="N5139" s="110"/>
      <c r="O5139" s="145"/>
      <c r="P5139" s="110"/>
    </row>
    <row r="5140" spans="2:16" x14ac:dyDescent="0.25">
      <c r="B5140" s="123"/>
      <c r="C5140" s="123"/>
      <c r="D5140" s="123"/>
      <c r="F5140" s="123"/>
      <c r="I5140" s="123"/>
      <c r="J5140" s="123"/>
      <c r="K5140" s="124"/>
      <c r="L5140" s="110"/>
      <c r="M5140" s="110"/>
      <c r="N5140" s="110"/>
      <c r="O5140" s="145"/>
      <c r="P5140" s="110"/>
    </row>
    <row r="5141" spans="2:16" x14ac:dyDescent="0.25">
      <c r="B5141" s="123"/>
      <c r="C5141" s="123"/>
      <c r="D5141" s="123"/>
      <c r="F5141" s="123"/>
      <c r="I5141" s="123"/>
      <c r="J5141" s="123"/>
      <c r="K5141" s="124"/>
      <c r="L5141" s="110"/>
      <c r="M5141" s="110"/>
      <c r="N5141" s="110"/>
      <c r="O5141" s="145"/>
      <c r="P5141" s="110"/>
    </row>
    <row r="5142" spans="2:16" x14ac:dyDescent="0.25">
      <c r="B5142" s="123"/>
      <c r="C5142" s="123"/>
      <c r="D5142" s="123"/>
      <c r="F5142" s="123"/>
      <c r="I5142" s="123"/>
      <c r="J5142" s="123"/>
      <c r="K5142" s="124"/>
      <c r="L5142" s="110"/>
      <c r="M5142" s="110"/>
      <c r="N5142" s="110"/>
      <c r="O5142" s="145"/>
      <c r="P5142" s="110"/>
    </row>
    <row r="5143" spans="2:16" x14ac:dyDescent="0.25">
      <c r="B5143" s="123"/>
      <c r="C5143" s="123"/>
      <c r="D5143" s="123"/>
      <c r="F5143" s="123"/>
      <c r="I5143" s="123"/>
      <c r="J5143" s="123"/>
      <c r="K5143" s="124"/>
      <c r="L5143" s="110"/>
      <c r="M5143" s="110"/>
      <c r="N5143" s="110"/>
      <c r="O5143" s="145"/>
      <c r="P5143" s="110"/>
    </row>
    <row r="5144" spans="2:16" x14ac:dyDescent="0.25">
      <c r="B5144" s="123"/>
      <c r="C5144" s="123"/>
      <c r="D5144" s="123"/>
      <c r="F5144" s="123"/>
      <c r="I5144" s="123"/>
      <c r="J5144" s="123"/>
      <c r="K5144" s="124"/>
      <c r="L5144" s="110"/>
      <c r="M5144" s="110"/>
      <c r="N5144" s="110"/>
      <c r="O5144" s="145"/>
      <c r="P5144" s="110"/>
    </row>
    <row r="5145" spans="2:16" x14ac:dyDescent="0.25">
      <c r="B5145" s="123"/>
      <c r="C5145" s="123"/>
      <c r="D5145" s="123"/>
      <c r="F5145" s="123"/>
      <c r="I5145" s="123"/>
      <c r="J5145" s="123"/>
      <c r="K5145" s="124"/>
      <c r="L5145" s="110"/>
      <c r="M5145" s="110"/>
      <c r="N5145" s="110"/>
      <c r="O5145" s="145"/>
      <c r="P5145" s="110"/>
    </row>
    <row r="5146" spans="2:16" x14ac:dyDescent="0.25">
      <c r="B5146" s="123"/>
      <c r="C5146" s="123"/>
      <c r="D5146" s="123"/>
      <c r="F5146" s="123"/>
      <c r="I5146" s="123"/>
      <c r="J5146" s="123"/>
      <c r="K5146" s="124"/>
      <c r="L5146" s="110"/>
      <c r="M5146" s="110"/>
      <c r="N5146" s="110"/>
      <c r="O5146" s="145"/>
      <c r="P5146" s="110"/>
    </row>
    <row r="5147" spans="2:16" x14ac:dyDescent="0.25">
      <c r="B5147" s="123"/>
      <c r="C5147" s="123"/>
      <c r="D5147" s="123"/>
      <c r="F5147" s="123"/>
      <c r="I5147" s="123"/>
      <c r="J5147" s="123"/>
      <c r="K5147" s="124"/>
      <c r="L5147" s="110"/>
      <c r="M5147" s="110"/>
      <c r="N5147" s="110"/>
      <c r="O5147" s="145"/>
      <c r="P5147" s="110"/>
    </row>
    <row r="5148" spans="2:16" x14ac:dyDescent="0.25">
      <c r="B5148" s="123"/>
      <c r="C5148" s="123"/>
      <c r="D5148" s="123"/>
      <c r="F5148" s="123"/>
      <c r="I5148" s="123"/>
      <c r="J5148" s="123"/>
      <c r="K5148" s="124"/>
      <c r="L5148" s="110"/>
      <c r="M5148" s="110"/>
      <c r="N5148" s="110"/>
      <c r="O5148" s="145"/>
      <c r="P5148" s="110"/>
    </row>
    <row r="5149" spans="2:16" x14ac:dyDescent="0.25">
      <c r="B5149" s="123"/>
      <c r="C5149" s="123"/>
      <c r="D5149" s="123"/>
      <c r="F5149" s="123"/>
      <c r="I5149" s="123"/>
      <c r="J5149" s="123"/>
      <c r="K5149" s="124"/>
      <c r="L5149" s="110"/>
      <c r="M5149" s="110"/>
      <c r="N5149" s="110"/>
      <c r="O5149" s="145"/>
      <c r="P5149" s="110"/>
    </row>
    <row r="5150" spans="2:16" x14ac:dyDescent="0.25">
      <c r="B5150" s="123"/>
      <c r="C5150" s="123"/>
      <c r="D5150" s="123"/>
      <c r="F5150" s="123"/>
      <c r="I5150" s="123"/>
      <c r="J5150" s="123"/>
      <c r="K5150" s="124"/>
      <c r="L5150" s="110"/>
      <c r="M5150" s="110"/>
      <c r="N5150" s="110"/>
      <c r="O5150" s="145"/>
      <c r="P5150" s="110"/>
    </row>
    <row r="5151" spans="2:16" x14ac:dyDescent="0.25">
      <c r="B5151" s="123"/>
      <c r="C5151" s="123"/>
      <c r="D5151" s="123"/>
      <c r="F5151" s="123"/>
      <c r="I5151" s="123"/>
      <c r="J5151" s="123"/>
      <c r="K5151" s="124"/>
      <c r="L5151" s="110"/>
      <c r="M5151" s="110"/>
      <c r="N5151" s="110"/>
      <c r="O5151" s="145"/>
      <c r="P5151" s="110"/>
    </row>
    <row r="5152" spans="2:16" x14ac:dyDescent="0.25">
      <c r="B5152" s="123"/>
      <c r="C5152" s="123"/>
      <c r="D5152" s="123"/>
      <c r="F5152" s="123"/>
      <c r="I5152" s="123"/>
      <c r="J5152" s="123"/>
      <c r="K5152" s="124"/>
      <c r="L5152" s="110"/>
      <c r="M5152" s="110"/>
      <c r="N5152" s="110"/>
      <c r="O5152" s="145"/>
      <c r="P5152" s="110"/>
    </row>
    <row r="5153" spans="2:16" x14ac:dyDescent="0.25">
      <c r="B5153" s="123"/>
      <c r="C5153" s="123"/>
      <c r="D5153" s="123"/>
      <c r="F5153" s="123"/>
      <c r="I5153" s="123"/>
      <c r="J5153" s="123"/>
      <c r="K5153" s="124"/>
      <c r="L5153" s="110"/>
      <c r="M5153" s="110"/>
      <c r="N5153" s="110"/>
      <c r="O5153" s="145"/>
      <c r="P5153" s="110"/>
    </row>
    <row r="5154" spans="2:16" x14ac:dyDescent="0.25">
      <c r="B5154" s="123"/>
      <c r="C5154" s="123"/>
      <c r="D5154" s="123"/>
      <c r="F5154" s="123"/>
      <c r="I5154" s="123"/>
      <c r="J5154" s="123"/>
      <c r="K5154" s="124"/>
      <c r="L5154" s="110"/>
      <c r="M5154" s="110"/>
      <c r="N5154" s="110"/>
      <c r="O5154" s="145"/>
      <c r="P5154" s="110"/>
    </row>
    <row r="5155" spans="2:16" x14ac:dyDescent="0.25">
      <c r="B5155" s="123"/>
      <c r="C5155" s="123"/>
      <c r="D5155" s="123"/>
      <c r="F5155" s="123"/>
      <c r="I5155" s="123"/>
      <c r="J5155" s="123"/>
      <c r="K5155" s="124"/>
      <c r="L5155" s="110"/>
      <c r="M5155" s="110"/>
      <c r="N5155" s="110"/>
      <c r="O5155" s="145"/>
      <c r="P5155" s="110"/>
    </row>
    <row r="5156" spans="2:16" x14ac:dyDescent="0.25">
      <c r="B5156" s="123"/>
      <c r="C5156" s="123"/>
      <c r="D5156" s="123"/>
      <c r="F5156" s="123"/>
      <c r="I5156" s="123"/>
      <c r="J5156" s="123"/>
      <c r="K5156" s="124"/>
      <c r="L5156" s="110"/>
      <c r="M5156" s="110"/>
      <c r="N5156" s="110"/>
      <c r="O5156" s="145"/>
      <c r="P5156" s="110"/>
    </row>
    <row r="5157" spans="2:16" x14ac:dyDescent="0.25">
      <c r="B5157" s="123"/>
      <c r="C5157" s="123"/>
      <c r="D5157" s="123"/>
      <c r="F5157" s="123"/>
      <c r="I5157" s="123"/>
      <c r="J5157" s="123"/>
      <c r="K5157" s="124"/>
      <c r="L5157" s="110"/>
      <c r="M5157" s="110"/>
      <c r="N5157" s="110"/>
      <c r="O5157" s="145"/>
      <c r="P5157" s="110"/>
    </row>
    <row r="5158" spans="2:16" x14ac:dyDescent="0.25">
      <c r="B5158" s="123"/>
      <c r="C5158" s="123"/>
      <c r="D5158" s="123"/>
      <c r="F5158" s="123"/>
      <c r="I5158" s="123"/>
      <c r="J5158" s="123"/>
      <c r="K5158" s="124"/>
      <c r="L5158" s="110"/>
      <c r="M5158" s="110"/>
      <c r="N5158" s="110"/>
      <c r="O5158" s="145"/>
      <c r="P5158" s="110"/>
    </row>
    <row r="5159" spans="2:16" x14ac:dyDescent="0.25">
      <c r="B5159" s="123"/>
      <c r="C5159" s="123"/>
      <c r="D5159" s="123"/>
      <c r="F5159" s="123"/>
      <c r="I5159" s="123"/>
      <c r="J5159" s="123"/>
      <c r="K5159" s="124"/>
      <c r="L5159" s="110"/>
      <c r="M5159" s="110"/>
      <c r="N5159" s="110"/>
      <c r="O5159" s="145"/>
      <c r="P5159" s="110"/>
    </row>
    <row r="5160" spans="2:16" x14ac:dyDescent="0.25">
      <c r="B5160" s="123"/>
      <c r="C5160" s="123"/>
      <c r="D5160" s="123"/>
      <c r="F5160" s="123"/>
      <c r="I5160" s="123"/>
      <c r="J5160" s="123"/>
      <c r="K5160" s="124"/>
      <c r="L5160" s="110"/>
      <c r="M5160" s="110"/>
      <c r="N5160" s="110"/>
      <c r="O5160" s="145"/>
      <c r="P5160" s="110"/>
    </row>
    <row r="5161" spans="2:16" x14ac:dyDescent="0.25">
      <c r="B5161" s="123"/>
      <c r="C5161" s="123"/>
      <c r="D5161" s="123"/>
      <c r="F5161" s="123"/>
      <c r="I5161" s="123"/>
      <c r="J5161" s="123"/>
      <c r="K5161" s="124"/>
      <c r="L5161" s="110"/>
      <c r="M5161" s="110"/>
      <c r="N5161" s="110"/>
      <c r="O5161" s="145"/>
      <c r="P5161" s="110"/>
    </row>
    <row r="5162" spans="2:16" x14ac:dyDescent="0.25">
      <c r="B5162" s="123"/>
      <c r="C5162" s="123"/>
      <c r="D5162" s="123"/>
      <c r="F5162" s="123"/>
      <c r="I5162" s="123"/>
      <c r="J5162" s="123"/>
      <c r="K5162" s="124"/>
      <c r="L5162" s="110"/>
      <c r="M5162" s="110"/>
      <c r="N5162" s="110"/>
      <c r="O5162" s="145"/>
      <c r="P5162" s="110"/>
    </row>
    <row r="5163" spans="2:16" x14ac:dyDescent="0.25">
      <c r="B5163" s="123"/>
      <c r="C5163" s="123"/>
      <c r="D5163" s="123"/>
      <c r="F5163" s="123"/>
      <c r="I5163" s="123"/>
      <c r="J5163" s="123"/>
      <c r="K5163" s="124"/>
      <c r="L5163" s="110"/>
      <c r="M5163" s="110"/>
      <c r="N5163" s="110"/>
      <c r="O5163" s="145"/>
      <c r="P5163" s="110"/>
    </row>
    <row r="5164" spans="2:16" x14ac:dyDescent="0.25">
      <c r="B5164" s="123"/>
      <c r="C5164" s="123"/>
      <c r="D5164" s="123"/>
      <c r="F5164" s="123"/>
      <c r="I5164" s="123"/>
      <c r="J5164" s="123"/>
      <c r="K5164" s="124"/>
      <c r="L5164" s="110"/>
      <c r="M5164" s="110"/>
      <c r="N5164" s="110"/>
      <c r="O5164" s="145"/>
      <c r="P5164" s="110"/>
    </row>
    <row r="5165" spans="2:16" x14ac:dyDescent="0.25">
      <c r="B5165" s="123"/>
      <c r="C5165" s="123"/>
      <c r="D5165" s="123"/>
      <c r="F5165" s="123"/>
      <c r="I5165" s="123"/>
      <c r="J5165" s="123"/>
      <c r="K5165" s="124"/>
      <c r="L5165" s="110"/>
      <c r="M5165" s="110"/>
      <c r="N5165" s="110"/>
      <c r="O5165" s="145"/>
      <c r="P5165" s="110"/>
    </row>
    <row r="5166" spans="2:16" x14ac:dyDescent="0.25">
      <c r="B5166" s="123"/>
      <c r="C5166" s="123"/>
      <c r="D5166" s="123"/>
      <c r="F5166" s="123"/>
      <c r="I5166" s="123"/>
      <c r="J5166" s="123"/>
      <c r="K5166" s="124"/>
      <c r="L5166" s="110"/>
      <c r="M5166" s="110"/>
      <c r="N5166" s="110"/>
      <c r="O5166" s="145"/>
      <c r="P5166" s="110"/>
    </row>
    <row r="5167" spans="2:16" x14ac:dyDescent="0.25">
      <c r="B5167" s="123"/>
      <c r="C5167" s="123"/>
      <c r="D5167" s="123"/>
      <c r="F5167" s="123"/>
      <c r="I5167" s="123"/>
      <c r="J5167" s="123"/>
      <c r="K5167" s="124"/>
      <c r="L5167" s="110"/>
      <c r="M5167" s="110"/>
      <c r="N5167" s="110"/>
      <c r="O5167" s="145"/>
      <c r="P5167" s="110"/>
    </row>
    <row r="5168" spans="2:16" x14ac:dyDescent="0.25">
      <c r="B5168" s="123"/>
      <c r="C5168" s="123"/>
      <c r="D5168" s="123"/>
      <c r="F5168" s="123"/>
      <c r="I5168" s="123"/>
      <c r="J5168" s="123"/>
      <c r="K5168" s="124"/>
      <c r="L5168" s="110"/>
      <c r="M5168" s="110"/>
      <c r="N5168" s="110"/>
      <c r="O5168" s="145"/>
      <c r="P5168" s="110"/>
    </row>
    <row r="5169" spans="2:16" x14ac:dyDescent="0.25">
      <c r="B5169" s="123"/>
      <c r="C5169" s="123"/>
      <c r="D5169" s="123"/>
      <c r="F5169" s="123"/>
      <c r="I5169" s="123"/>
      <c r="J5169" s="123"/>
      <c r="K5169" s="124"/>
      <c r="L5169" s="110"/>
      <c r="M5169" s="110"/>
      <c r="N5169" s="110"/>
      <c r="O5169" s="145"/>
      <c r="P5169" s="110"/>
    </row>
    <row r="5170" spans="2:16" x14ac:dyDescent="0.25">
      <c r="B5170" s="123"/>
      <c r="C5170" s="123"/>
      <c r="D5170" s="123"/>
      <c r="F5170" s="123"/>
      <c r="I5170" s="123"/>
      <c r="J5170" s="123"/>
      <c r="K5170" s="124"/>
      <c r="L5170" s="110"/>
      <c r="M5170" s="110"/>
      <c r="N5170" s="110"/>
      <c r="O5170" s="145"/>
      <c r="P5170" s="110"/>
    </row>
    <row r="5171" spans="2:16" x14ac:dyDescent="0.25">
      <c r="B5171" s="123"/>
      <c r="C5171" s="123"/>
      <c r="D5171" s="123"/>
      <c r="F5171" s="123"/>
      <c r="I5171" s="123"/>
      <c r="J5171" s="123"/>
      <c r="K5171" s="124"/>
      <c r="L5171" s="110"/>
      <c r="M5171" s="110"/>
      <c r="N5171" s="110"/>
      <c r="O5171" s="145"/>
      <c r="P5171" s="110"/>
    </row>
    <row r="5172" spans="2:16" x14ac:dyDescent="0.25">
      <c r="B5172" s="123"/>
      <c r="C5172" s="123"/>
      <c r="D5172" s="123"/>
      <c r="F5172" s="123"/>
      <c r="I5172" s="123"/>
      <c r="J5172" s="123"/>
      <c r="K5172" s="124"/>
      <c r="L5172" s="110"/>
      <c r="M5172" s="110"/>
      <c r="N5172" s="110"/>
      <c r="O5172" s="145"/>
      <c r="P5172" s="110"/>
    </row>
    <row r="5173" spans="2:16" x14ac:dyDescent="0.25">
      <c r="B5173" s="123"/>
      <c r="C5173" s="123"/>
      <c r="D5173" s="123"/>
      <c r="F5173" s="123"/>
      <c r="I5173" s="123"/>
      <c r="J5173" s="123"/>
      <c r="K5173" s="124"/>
      <c r="L5173" s="110"/>
      <c r="M5173" s="110"/>
      <c r="N5173" s="110"/>
      <c r="O5173" s="145"/>
      <c r="P5173" s="110"/>
    </row>
    <row r="5174" spans="2:16" x14ac:dyDescent="0.25">
      <c r="B5174" s="123"/>
      <c r="C5174" s="123"/>
      <c r="D5174" s="123"/>
      <c r="F5174" s="123"/>
      <c r="I5174" s="123"/>
      <c r="J5174" s="123"/>
      <c r="K5174" s="124"/>
      <c r="L5174" s="110"/>
      <c r="M5174" s="110"/>
      <c r="N5174" s="110"/>
      <c r="O5174" s="145"/>
      <c r="P5174" s="110"/>
    </row>
    <row r="5175" spans="2:16" x14ac:dyDescent="0.25">
      <c r="B5175" s="123"/>
      <c r="C5175" s="123"/>
      <c r="D5175" s="123"/>
      <c r="F5175" s="123"/>
      <c r="I5175" s="123"/>
      <c r="J5175" s="123"/>
      <c r="K5175" s="124"/>
      <c r="L5175" s="110"/>
      <c r="M5175" s="110"/>
      <c r="N5175" s="110"/>
      <c r="O5175" s="145"/>
      <c r="P5175" s="110"/>
    </row>
    <row r="5176" spans="2:16" x14ac:dyDescent="0.25">
      <c r="B5176" s="123"/>
      <c r="C5176" s="123"/>
      <c r="D5176" s="123"/>
      <c r="F5176" s="123"/>
      <c r="I5176" s="123"/>
      <c r="J5176" s="123"/>
      <c r="K5176" s="124"/>
      <c r="L5176" s="110"/>
      <c r="M5176" s="110"/>
      <c r="N5176" s="110"/>
      <c r="O5176" s="145"/>
      <c r="P5176" s="110"/>
    </row>
    <row r="5177" spans="2:16" x14ac:dyDescent="0.25">
      <c r="B5177" s="123"/>
      <c r="C5177" s="123"/>
      <c r="D5177" s="123"/>
      <c r="F5177" s="123"/>
      <c r="I5177" s="123"/>
      <c r="J5177" s="123"/>
      <c r="K5177" s="124"/>
      <c r="L5177" s="110"/>
      <c r="M5177" s="110"/>
      <c r="N5177" s="110"/>
      <c r="O5177" s="145"/>
      <c r="P5177" s="110"/>
    </row>
    <row r="5178" spans="2:16" x14ac:dyDescent="0.25">
      <c r="B5178" s="123"/>
      <c r="C5178" s="123"/>
      <c r="D5178" s="123"/>
      <c r="F5178" s="123"/>
      <c r="I5178" s="123"/>
      <c r="J5178" s="123"/>
      <c r="K5178" s="124"/>
      <c r="L5178" s="110"/>
      <c r="M5178" s="110"/>
      <c r="N5178" s="110"/>
      <c r="O5178" s="145"/>
      <c r="P5178" s="110"/>
    </row>
    <row r="5179" spans="2:16" x14ac:dyDescent="0.25">
      <c r="B5179" s="123"/>
      <c r="C5179" s="123"/>
      <c r="D5179" s="123"/>
      <c r="F5179" s="123"/>
      <c r="I5179" s="123"/>
      <c r="J5179" s="123"/>
      <c r="K5179" s="124"/>
      <c r="L5179" s="110"/>
      <c r="M5179" s="110"/>
      <c r="N5179" s="110"/>
      <c r="O5179" s="145"/>
      <c r="P5179" s="110"/>
    </row>
    <row r="5180" spans="2:16" x14ac:dyDescent="0.25">
      <c r="B5180" s="123"/>
      <c r="C5180" s="123"/>
      <c r="D5180" s="123"/>
      <c r="F5180" s="123"/>
      <c r="I5180" s="123"/>
      <c r="J5180" s="123"/>
      <c r="K5180" s="124"/>
      <c r="L5180" s="110"/>
      <c r="M5180" s="110"/>
      <c r="N5180" s="110"/>
      <c r="O5180" s="145"/>
      <c r="P5180" s="110"/>
    </row>
    <row r="5181" spans="2:16" x14ac:dyDescent="0.25">
      <c r="B5181" s="123"/>
      <c r="C5181" s="123"/>
      <c r="D5181" s="123"/>
      <c r="F5181" s="123"/>
      <c r="I5181" s="123"/>
      <c r="J5181" s="123"/>
      <c r="K5181" s="124"/>
      <c r="L5181" s="110"/>
      <c r="M5181" s="110"/>
      <c r="N5181" s="110"/>
      <c r="O5181" s="145"/>
      <c r="P5181" s="110"/>
    </row>
    <row r="5182" spans="2:16" x14ac:dyDescent="0.25">
      <c r="B5182" s="123"/>
      <c r="C5182" s="123"/>
      <c r="D5182" s="123"/>
      <c r="F5182" s="123"/>
      <c r="I5182" s="123"/>
      <c r="J5182" s="123"/>
      <c r="K5182" s="124"/>
      <c r="L5182" s="110"/>
      <c r="M5182" s="110"/>
      <c r="N5182" s="110"/>
      <c r="O5182" s="145"/>
      <c r="P5182" s="110"/>
    </row>
    <row r="5183" spans="2:16" x14ac:dyDescent="0.25">
      <c r="B5183" s="123"/>
      <c r="C5183" s="123"/>
      <c r="D5183" s="123"/>
      <c r="F5183" s="123"/>
      <c r="I5183" s="123"/>
      <c r="J5183" s="123"/>
      <c r="K5183" s="124"/>
      <c r="L5183" s="110"/>
      <c r="M5183" s="110"/>
      <c r="N5183" s="110"/>
      <c r="O5183" s="145"/>
      <c r="P5183" s="110"/>
    </row>
    <row r="5184" spans="2:16" x14ac:dyDescent="0.25">
      <c r="B5184" s="123"/>
      <c r="C5184" s="123"/>
      <c r="D5184" s="123"/>
      <c r="F5184" s="123"/>
      <c r="I5184" s="123"/>
      <c r="J5184" s="123"/>
      <c r="K5184" s="124"/>
      <c r="L5184" s="110"/>
      <c r="M5184" s="110"/>
      <c r="N5184" s="110"/>
      <c r="O5184" s="145"/>
      <c r="P5184" s="110"/>
    </row>
    <row r="5185" spans="2:16" x14ac:dyDescent="0.25">
      <c r="B5185" s="123"/>
      <c r="C5185" s="123"/>
      <c r="D5185" s="123"/>
      <c r="F5185" s="123"/>
      <c r="I5185" s="123"/>
      <c r="J5185" s="123"/>
      <c r="K5185" s="124"/>
      <c r="L5185" s="110"/>
      <c r="M5185" s="110"/>
      <c r="N5185" s="110"/>
      <c r="O5185" s="145"/>
      <c r="P5185" s="110"/>
    </row>
    <row r="5186" spans="2:16" x14ac:dyDescent="0.25">
      <c r="B5186" s="123"/>
      <c r="C5186" s="123"/>
      <c r="D5186" s="123"/>
      <c r="F5186" s="123"/>
      <c r="I5186" s="123"/>
      <c r="J5186" s="123"/>
      <c r="K5186" s="124"/>
      <c r="L5186" s="110"/>
      <c r="M5186" s="110"/>
      <c r="N5186" s="110"/>
      <c r="O5186" s="145"/>
      <c r="P5186" s="110"/>
    </row>
    <row r="5187" spans="2:16" x14ac:dyDescent="0.25">
      <c r="B5187" s="123"/>
      <c r="C5187" s="123"/>
      <c r="D5187" s="123"/>
      <c r="F5187" s="123"/>
      <c r="I5187" s="123"/>
      <c r="J5187" s="123"/>
      <c r="K5187" s="124"/>
      <c r="L5187" s="110"/>
      <c r="M5187" s="110"/>
      <c r="N5187" s="110"/>
      <c r="O5187" s="145"/>
      <c r="P5187" s="110"/>
    </row>
    <row r="5188" spans="2:16" x14ac:dyDescent="0.25">
      <c r="B5188" s="123"/>
      <c r="C5188" s="123"/>
      <c r="D5188" s="123"/>
      <c r="F5188" s="123"/>
      <c r="I5188" s="123"/>
      <c r="J5188" s="123"/>
      <c r="K5188" s="124"/>
      <c r="L5188" s="110"/>
      <c r="M5188" s="110"/>
      <c r="N5188" s="110"/>
      <c r="O5188" s="145"/>
      <c r="P5188" s="110"/>
    </row>
    <row r="5189" spans="2:16" x14ac:dyDescent="0.25">
      <c r="B5189" s="123"/>
      <c r="C5189" s="123"/>
      <c r="D5189" s="123"/>
      <c r="F5189" s="123"/>
      <c r="I5189" s="123"/>
      <c r="J5189" s="123"/>
      <c r="K5189" s="124"/>
      <c r="L5189" s="110"/>
      <c r="M5189" s="110"/>
      <c r="N5189" s="110"/>
      <c r="O5189" s="145"/>
      <c r="P5189" s="110"/>
    </row>
    <row r="5190" spans="2:16" x14ac:dyDescent="0.25">
      <c r="B5190" s="123"/>
      <c r="C5190" s="123"/>
      <c r="D5190" s="123"/>
      <c r="F5190" s="123"/>
      <c r="I5190" s="123"/>
      <c r="J5190" s="123"/>
      <c r="K5190" s="124"/>
      <c r="L5190" s="110"/>
      <c r="M5190" s="110"/>
      <c r="N5190" s="110"/>
      <c r="O5190" s="145"/>
      <c r="P5190" s="110"/>
    </row>
    <row r="5191" spans="2:16" x14ac:dyDescent="0.25">
      <c r="B5191" s="123"/>
      <c r="C5191" s="123"/>
      <c r="D5191" s="123"/>
      <c r="F5191" s="123"/>
      <c r="I5191" s="123"/>
      <c r="J5191" s="123"/>
      <c r="K5191" s="124"/>
      <c r="L5191" s="110"/>
      <c r="M5191" s="110"/>
      <c r="N5191" s="110"/>
      <c r="O5191" s="145"/>
      <c r="P5191" s="110"/>
    </row>
    <row r="5192" spans="2:16" x14ac:dyDescent="0.25">
      <c r="B5192" s="123"/>
      <c r="C5192" s="123"/>
      <c r="D5192" s="123"/>
      <c r="F5192" s="123"/>
      <c r="I5192" s="123"/>
      <c r="J5192" s="123"/>
      <c r="K5192" s="124"/>
      <c r="L5192" s="110"/>
      <c r="M5192" s="110"/>
      <c r="N5192" s="110"/>
      <c r="O5192" s="145"/>
      <c r="P5192" s="110"/>
    </row>
    <row r="5193" spans="2:16" x14ac:dyDescent="0.25">
      <c r="B5193" s="123"/>
      <c r="C5193" s="123"/>
      <c r="D5193" s="123"/>
      <c r="F5193" s="123"/>
      <c r="I5193" s="123"/>
      <c r="J5193" s="123"/>
      <c r="K5193" s="124"/>
      <c r="L5193" s="110"/>
      <c r="M5193" s="110"/>
      <c r="N5193" s="110"/>
      <c r="O5193" s="145"/>
      <c r="P5193" s="110"/>
    </row>
    <row r="5194" spans="2:16" x14ac:dyDescent="0.25">
      <c r="B5194" s="123"/>
      <c r="C5194" s="123"/>
      <c r="D5194" s="123"/>
      <c r="F5194" s="123"/>
      <c r="I5194" s="123"/>
      <c r="J5194" s="123"/>
      <c r="K5194" s="124"/>
      <c r="L5194" s="110"/>
      <c r="M5194" s="110"/>
      <c r="N5194" s="110"/>
      <c r="O5194" s="145"/>
      <c r="P5194" s="110"/>
    </row>
    <row r="5195" spans="2:16" x14ac:dyDescent="0.25">
      <c r="B5195" s="123"/>
      <c r="C5195" s="123"/>
      <c r="D5195" s="123"/>
      <c r="F5195" s="123"/>
      <c r="I5195" s="123"/>
      <c r="J5195" s="123"/>
      <c r="K5195" s="124"/>
      <c r="L5195" s="110"/>
      <c r="M5195" s="110"/>
      <c r="N5195" s="110"/>
      <c r="O5195" s="145"/>
      <c r="P5195" s="110"/>
    </row>
    <row r="5196" spans="2:16" x14ac:dyDescent="0.25">
      <c r="B5196" s="123"/>
      <c r="C5196" s="123"/>
      <c r="D5196" s="123"/>
      <c r="F5196" s="123"/>
      <c r="I5196" s="123"/>
      <c r="J5196" s="123"/>
      <c r="K5196" s="124"/>
      <c r="L5196" s="110"/>
      <c r="M5196" s="110"/>
      <c r="N5196" s="110"/>
      <c r="O5196" s="145"/>
      <c r="P5196" s="110"/>
    </row>
    <row r="5197" spans="2:16" x14ac:dyDescent="0.25">
      <c r="B5197" s="123"/>
      <c r="C5197" s="123"/>
      <c r="D5197" s="123"/>
      <c r="F5197" s="123"/>
      <c r="I5197" s="123"/>
      <c r="J5197" s="123"/>
      <c r="K5197" s="124"/>
      <c r="L5197" s="110"/>
      <c r="M5197" s="110"/>
      <c r="N5197" s="110"/>
      <c r="O5197" s="145"/>
      <c r="P5197" s="110"/>
    </row>
    <row r="5198" spans="2:16" x14ac:dyDescent="0.25">
      <c r="B5198" s="123"/>
      <c r="C5198" s="123"/>
      <c r="D5198" s="123"/>
      <c r="F5198" s="123"/>
      <c r="I5198" s="123"/>
      <c r="J5198" s="123"/>
      <c r="K5198" s="124"/>
      <c r="L5198" s="110"/>
      <c r="M5198" s="110"/>
      <c r="N5198" s="110"/>
      <c r="O5198" s="145"/>
      <c r="P5198" s="110"/>
    </row>
    <row r="5199" spans="2:16" x14ac:dyDescent="0.25">
      <c r="B5199" s="123"/>
      <c r="C5199" s="123"/>
      <c r="D5199" s="123"/>
      <c r="F5199" s="123"/>
      <c r="I5199" s="123"/>
      <c r="J5199" s="123"/>
      <c r="K5199" s="124"/>
      <c r="L5199" s="110"/>
      <c r="M5199" s="110"/>
      <c r="N5199" s="110"/>
      <c r="O5199" s="145"/>
      <c r="P5199" s="110"/>
    </row>
    <row r="5200" spans="2:16" x14ac:dyDescent="0.25">
      <c r="B5200" s="123"/>
      <c r="C5200" s="123"/>
      <c r="D5200" s="123"/>
      <c r="F5200" s="123"/>
      <c r="I5200" s="123"/>
      <c r="J5200" s="123"/>
      <c r="K5200" s="124"/>
      <c r="L5200" s="110"/>
      <c r="M5200" s="110"/>
      <c r="N5200" s="110"/>
      <c r="O5200" s="145"/>
      <c r="P5200" s="110"/>
    </row>
    <row r="5201" spans="2:16" x14ac:dyDescent="0.25">
      <c r="B5201" s="123"/>
      <c r="C5201" s="123"/>
      <c r="D5201" s="123"/>
      <c r="F5201" s="123"/>
      <c r="I5201" s="123"/>
      <c r="J5201" s="123"/>
      <c r="K5201" s="124"/>
      <c r="L5201" s="110"/>
      <c r="M5201" s="110"/>
      <c r="N5201" s="110"/>
      <c r="O5201" s="145"/>
      <c r="P5201" s="110"/>
    </row>
    <row r="5202" spans="2:16" x14ac:dyDescent="0.25">
      <c r="B5202" s="123"/>
      <c r="C5202" s="123"/>
      <c r="D5202" s="123"/>
      <c r="F5202" s="123"/>
      <c r="I5202" s="123"/>
      <c r="J5202" s="123"/>
      <c r="K5202" s="124"/>
      <c r="L5202" s="110"/>
      <c r="M5202" s="110"/>
      <c r="N5202" s="110"/>
      <c r="O5202" s="145"/>
      <c r="P5202" s="110"/>
    </row>
    <row r="5203" spans="2:16" x14ac:dyDescent="0.25">
      <c r="B5203" s="123"/>
      <c r="C5203" s="123"/>
      <c r="D5203" s="123"/>
      <c r="F5203" s="123"/>
      <c r="I5203" s="123"/>
      <c r="J5203" s="123"/>
      <c r="K5203" s="124"/>
      <c r="L5203" s="110"/>
      <c r="M5203" s="110"/>
      <c r="N5203" s="110"/>
      <c r="O5203" s="145"/>
      <c r="P5203" s="110"/>
    </row>
    <row r="5204" spans="2:16" x14ac:dyDescent="0.25">
      <c r="B5204" s="123"/>
      <c r="C5204" s="123"/>
      <c r="D5204" s="123"/>
      <c r="F5204" s="123"/>
      <c r="I5204" s="123"/>
      <c r="J5204" s="123"/>
      <c r="K5204" s="124"/>
      <c r="L5204" s="110"/>
      <c r="M5204" s="110"/>
      <c r="N5204" s="110"/>
      <c r="O5204" s="145"/>
      <c r="P5204" s="110"/>
    </row>
    <row r="5205" spans="2:16" x14ac:dyDescent="0.25">
      <c r="B5205" s="123"/>
      <c r="C5205" s="123"/>
      <c r="D5205" s="123"/>
      <c r="F5205" s="123"/>
      <c r="I5205" s="123"/>
      <c r="J5205" s="123"/>
      <c r="K5205" s="124"/>
      <c r="L5205" s="110"/>
      <c r="M5205" s="110"/>
      <c r="N5205" s="110"/>
      <c r="O5205" s="145"/>
      <c r="P5205" s="110"/>
    </row>
    <row r="5206" spans="2:16" x14ac:dyDescent="0.25">
      <c r="B5206" s="123"/>
      <c r="C5206" s="123"/>
      <c r="D5206" s="123"/>
      <c r="F5206" s="123"/>
      <c r="I5206" s="123"/>
      <c r="J5206" s="123"/>
      <c r="K5206" s="124"/>
      <c r="L5206" s="110"/>
      <c r="M5206" s="110"/>
      <c r="N5206" s="110"/>
      <c r="O5206" s="145"/>
      <c r="P5206" s="110"/>
    </row>
    <row r="5207" spans="2:16" x14ac:dyDescent="0.25">
      <c r="B5207" s="123"/>
      <c r="C5207" s="123"/>
      <c r="D5207" s="123"/>
      <c r="F5207" s="123"/>
      <c r="I5207" s="123"/>
      <c r="J5207" s="123"/>
      <c r="K5207" s="124"/>
      <c r="L5207" s="110"/>
      <c r="M5207" s="110"/>
      <c r="N5207" s="110"/>
      <c r="O5207" s="145"/>
      <c r="P5207" s="110"/>
    </row>
    <row r="5208" spans="2:16" x14ac:dyDescent="0.25">
      <c r="B5208" s="123"/>
      <c r="C5208" s="123"/>
      <c r="D5208" s="123"/>
      <c r="F5208" s="123"/>
      <c r="I5208" s="123"/>
      <c r="J5208" s="123"/>
      <c r="K5208" s="124"/>
      <c r="L5208" s="110"/>
      <c r="M5208" s="110"/>
      <c r="N5208" s="110"/>
      <c r="O5208" s="145"/>
      <c r="P5208" s="110"/>
    </row>
    <row r="5209" spans="2:16" x14ac:dyDescent="0.25">
      <c r="B5209" s="123"/>
      <c r="C5209" s="123"/>
      <c r="D5209" s="123"/>
      <c r="F5209" s="123"/>
      <c r="I5209" s="123"/>
      <c r="J5209" s="123"/>
      <c r="K5209" s="124"/>
      <c r="L5209" s="110"/>
      <c r="M5209" s="110"/>
      <c r="N5209" s="110"/>
      <c r="O5209" s="145"/>
      <c r="P5209" s="110"/>
    </row>
    <row r="5210" spans="2:16" x14ac:dyDescent="0.25">
      <c r="B5210" s="123"/>
      <c r="C5210" s="123"/>
      <c r="D5210" s="123"/>
      <c r="F5210" s="123"/>
      <c r="I5210" s="123"/>
      <c r="J5210" s="123"/>
      <c r="K5210" s="124"/>
      <c r="L5210" s="110"/>
      <c r="M5210" s="110"/>
      <c r="N5210" s="110"/>
      <c r="O5210" s="145"/>
      <c r="P5210" s="110"/>
    </row>
    <row r="5211" spans="2:16" x14ac:dyDescent="0.25">
      <c r="B5211" s="123"/>
      <c r="C5211" s="123"/>
      <c r="D5211" s="123"/>
      <c r="F5211" s="123"/>
      <c r="I5211" s="123"/>
      <c r="J5211" s="123"/>
      <c r="K5211" s="124"/>
      <c r="L5211" s="110"/>
      <c r="M5211" s="110"/>
      <c r="N5211" s="110"/>
      <c r="O5211" s="145"/>
      <c r="P5211" s="110"/>
    </row>
    <row r="5212" spans="2:16" x14ac:dyDescent="0.25">
      <c r="B5212" s="123"/>
      <c r="C5212" s="123"/>
      <c r="D5212" s="123"/>
      <c r="F5212" s="123"/>
      <c r="I5212" s="123"/>
      <c r="J5212" s="123"/>
      <c r="K5212" s="124"/>
      <c r="L5212" s="110"/>
      <c r="M5212" s="110"/>
      <c r="N5212" s="110"/>
      <c r="O5212" s="145"/>
      <c r="P5212" s="110"/>
    </row>
    <row r="5213" spans="2:16" x14ac:dyDescent="0.25">
      <c r="B5213" s="123"/>
      <c r="C5213" s="123"/>
      <c r="D5213" s="123"/>
      <c r="F5213" s="123"/>
      <c r="I5213" s="123"/>
      <c r="J5213" s="123"/>
      <c r="K5213" s="124"/>
      <c r="L5213" s="110"/>
      <c r="M5213" s="110"/>
      <c r="N5213" s="110"/>
      <c r="O5213" s="145"/>
      <c r="P5213" s="110"/>
    </row>
    <row r="5214" spans="2:16" x14ac:dyDescent="0.25">
      <c r="B5214" s="123"/>
      <c r="C5214" s="123"/>
      <c r="D5214" s="123"/>
      <c r="F5214" s="123"/>
      <c r="I5214" s="123"/>
      <c r="J5214" s="123"/>
      <c r="K5214" s="124"/>
      <c r="L5214" s="110"/>
      <c r="M5214" s="110"/>
      <c r="N5214" s="110"/>
      <c r="O5214" s="145"/>
      <c r="P5214" s="110"/>
    </row>
    <row r="5215" spans="2:16" x14ac:dyDescent="0.25">
      <c r="B5215" s="123"/>
      <c r="C5215" s="123"/>
      <c r="D5215" s="123"/>
      <c r="F5215" s="123"/>
      <c r="I5215" s="123"/>
      <c r="J5215" s="123"/>
      <c r="K5215" s="124"/>
      <c r="L5215" s="110"/>
      <c r="M5215" s="110"/>
      <c r="N5215" s="110"/>
      <c r="O5215" s="145"/>
      <c r="P5215" s="110"/>
    </row>
    <row r="5216" spans="2:16" x14ac:dyDescent="0.25">
      <c r="B5216" s="123"/>
      <c r="C5216" s="123"/>
      <c r="D5216" s="123"/>
      <c r="F5216" s="123"/>
      <c r="I5216" s="123"/>
      <c r="J5216" s="123"/>
      <c r="K5216" s="124"/>
      <c r="L5216" s="110"/>
      <c r="M5216" s="110"/>
      <c r="N5216" s="110"/>
      <c r="O5216" s="145"/>
      <c r="P5216" s="110"/>
    </row>
    <row r="5217" spans="2:16" x14ac:dyDescent="0.25">
      <c r="B5217" s="123"/>
      <c r="C5217" s="123"/>
      <c r="D5217" s="123"/>
      <c r="F5217" s="123"/>
      <c r="I5217" s="123"/>
      <c r="J5217" s="123"/>
      <c r="K5217" s="124"/>
      <c r="L5217" s="110"/>
      <c r="M5217" s="110"/>
      <c r="N5217" s="110"/>
      <c r="O5217" s="145"/>
      <c r="P5217" s="110"/>
    </row>
    <row r="5218" spans="2:16" x14ac:dyDescent="0.25">
      <c r="B5218" s="123"/>
      <c r="C5218" s="123"/>
      <c r="D5218" s="123"/>
      <c r="F5218" s="123"/>
      <c r="I5218" s="123"/>
      <c r="J5218" s="123"/>
      <c r="K5218" s="124"/>
      <c r="L5218" s="110"/>
      <c r="M5218" s="110"/>
      <c r="N5218" s="110"/>
      <c r="O5218" s="145"/>
      <c r="P5218" s="110"/>
    </row>
    <row r="5219" spans="2:16" x14ac:dyDescent="0.25">
      <c r="B5219" s="123"/>
      <c r="C5219" s="123"/>
      <c r="D5219" s="123"/>
      <c r="F5219" s="123"/>
      <c r="I5219" s="123"/>
      <c r="J5219" s="123"/>
      <c r="K5219" s="124"/>
      <c r="L5219" s="110"/>
      <c r="M5219" s="110"/>
      <c r="N5219" s="110"/>
      <c r="O5219" s="145"/>
      <c r="P5219" s="110"/>
    </row>
    <row r="5220" spans="2:16" x14ac:dyDescent="0.25">
      <c r="B5220" s="123"/>
      <c r="C5220" s="123"/>
      <c r="D5220" s="123"/>
      <c r="F5220" s="123"/>
      <c r="I5220" s="123"/>
      <c r="J5220" s="123"/>
      <c r="K5220" s="124"/>
      <c r="L5220" s="110"/>
      <c r="M5220" s="110"/>
      <c r="N5220" s="110"/>
      <c r="O5220" s="145"/>
      <c r="P5220" s="110"/>
    </row>
    <row r="5221" spans="2:16" x14ac:dyDescent="0.25">
      <c r="B5221" s="123"/>
      <c r="C5221" s="123"/>
      <c r="D5221" s="123"/>
      <c r="F5221" s="123"/>
      <c r="I5221" s="123"/>
      <c r="J5221" s="123"/>
      <c r="K5221" s="124"/>
      <c r="L5221" s="110"/>
      <c r="M5221" s="110"/>
      <c r="N5221" s="110"/>
      <c r="O5221" s="145"/>
      <c r="P5221" s="110"/>
    </row>
    <row r="5222" spans="2:16" x14ac:dyDescent="0.25">
      <c r="B5222" s="123"/>
      <c r="C5222" s="123"/>
      <c r="D5222" s="123"/>
      <c r="F5222" s="123"/>
      <c r="I5222" s="123"/>
      <c r="J5222" s="123"/>
      <c r="K5222" s="124"/>
      <c r="L5222" s="110"/>
      <c r="M5222" s="110"/>
      <c r="N5222" s="110"/>
      <c r="O5222" s="145"/>
      <c r="P5222" s="110"/>
    </row>
    <row r="5223" spans="2:16" x14ac:dyDescent="0.25">
      <c r="B5223" s="123"/>
      <c r="C5223" s="123"/>
      <c r="D5223" s="123"/>
      <c r="F5223" s="123"/>
      <c r="I5223" s="123"/>
      <c r="J5223" s="123"/>
      <c r="K5223" s="124"/>
      <c r="L5223" s="110"/>
      <c r="M5223" s="110"/>
      <c r="N5223" s="110"/>
      <c r="O5223" s="145"/>
      <c r="P5223" s="110"/>
    </row>
    <row r="5224" spans="2:16" x14ac:dyDescent="0.25">
      <c r="B5224" s="123"/>
      <c r="C5224" s="123"/>
      <c r="D5224" s="123"/>
      <c r="F5224" s="123"/>
      <c r="I5224" s="123"/>
      <c r="J5224" s="123"/>
      <c r="K5224" s="124"/>
      <c r="L5224" s="110"/>
      <c r="M5224" s="110"/>
      <c r="N5224" s="110"/>
      <c r="O5224" s="145"/>
      <c r="P5224" s="110"/>
    </row>
    <row r="5225" spans="2:16" x14ac:dyDescent="0.25">
      <c r="B5225" s="123"/>
      <c r="C5225" s="123"/>
      <c r="D5225" s="123"/>
      <c r="F5225" s="123"/>
      <c r="I5225" s="123"/>
      <c r="J5225" s="123"/>
      <c r="K5225" s="124"/>
      <c r="L5225" s="110"/>
      <c r="M5225" s="110"/>
      <c r="N5225" s="110"/>
      <c r="O5225" s="145"/>
      <c r="P5225" s="110"/>
    </row>
    <row r="5226" spans="2:16" x14ac:dyDescent="0.25">
      <c r="B5226" s="123"/>
      <c r="C5226" s="123"/>
      <c r="D5226" s="123"/>
      <c r="F5226" s="123"/>
      <c r="I5226" s="123"/>
      <c r="J5226" s="123"/>
      <c r="K5226" s="124"/>
      <c r="L5226" s="110"/>
      <c r="M5226" s="110"/>
      <c r="N5226" s="110"/>
      <c r="O5226" s="145"/>
      <c r="P5226" s="110"/>
    </row>
    <row r="5227" spans="2:16" x14ac:dyDescent="0.25">
      <c r="B5227" s="123"/>
      <c r="C5227" s="123"/>
      <c r="D5227" s="123"/>
      <c r="F5227" s="123"/>
      <c r="I5227" s="123"/>
      <c r="J5227" s="123"/>
      <c r="K5227" s="124"/>
      <c r="L5227" s="110"/>
      <c r="M5227" s="110"/>
      <c r="N5227" s="110"/>
      <c r="O5227" s="145"/>
      <c r="P5227" s="110"/>
    </row>
    <row r="5228" spans="2:16" x14ac:dyDescent="0.25">
      <c r="B5228" s="123"/>
      <c r="C5228" s="123"/>
      <c r="D5228" s="123"/>
      <c r="F5228" s="123"/>
      <c r="I5228" s="123"/>
      <c r="J5228" s="123"/>
      <c r="K5228" s="124"/>
      <c r="L5228" s="110"/>
      <c r="M5228" s="110"/>
      <c r="N5228" s="110"/>
      <c r="O5228" s="145"/>
      <c r="P5228" s="110"/>
    </row>
    <row r="5229" spans="2:16" x14ac:dyDescent="0.25">
      <c r="B5229" s="123"/>
      <c r="C5229" s="123"/>
      <c r="D5229" s="123"/>
      <c r="F5229" s="123"/>
      <c r="I5229" s="123"/>
      <c r="J5229" s="123"/>
      <c r="K5229" s="124"/>
      <c r="L5229" s="110"/>
      <c r="M5229" s="110"/>
      <c r="N5229" s="110"/>
      <c r="O5229" s="145"/>
      <c r="P5229" s="110"/>
    </row>
    <row r="5230" spans="2:16" x14ac:dyDescent="0.25">
      <c r="B5230" s="123"/>
      <c r="C5230" s="123"/>
      <c r="D5230" s="123"/>
      <c r="F5230" s="123"/>
      <c r="I5230" s="123"/>
      <c r="J5230" s="123"/>
      <c r="K5230" s="124"/>
      <c r="L5230" s="110"/>
      <c r="M5230" s="110"/>
      <c r="N5230" s="110"/>
      <c r="O5230" s="145"/>
      <c r="P5230" s="110"/>
    </row>
    <row r="5231" spans="2:16" x14ac:dyDescent="0.25">
      <c r="B5231" s="123"/>
      <c r="C5231" s="123"/>
      <c r="D5231" s="123"/>
      <c r="F5231" s="123"/>
      <c r="I5231" s="123"/>
      <c r="J5231" s="123"/>
      <c r="K5231" s="124"/>
      <c r="L5231" s="110"/>
      <c r="M5231" s="110"/>
      <c r="N5231" s="110"/>
      <c r="O5231" s="145"/>
      <c r="P5231" s="110"/>
    </row>
    <row r="5232" spans="2:16" x14ac:dyDescent="0.25">
      <c r="B5232" s="123"/>
      <c r="C5232" s="123"/>
      <c r="D5232" s="123"/>
      <c r="F5232" s="123"/>
      <c r="I5232" s="123"/>
      <c r="J5232" s="123"/>
      <c r="K5232" s="124"/>
      <c r="L5232" s="110"/>
      <c r="M5232" s="110"/>
      <c r="N5232" s="110"/>
      <c r="O5232" s="145"/>
      <c r="P5232" s="110"/>
    </row>
    <row r="5233" spans="2:16" x14ac:dyDescent="0.25">
      <c r="B5233" s="123"/>
      <c r="C5233" s="123"/>
      <c r="D5233" s="123"/>
      <c r="F5233" s="123"/>
      <c r="I5233" s="123"/>
      <c r="J5233" s="123"/>
      <c r="K5233" s="124"/>
      <c r="L5233" s="110"/>
      <c r="M5233" s="110"/>
      <c r="N5233" s="110"/>
      <c r="O5233" s="145"/>
      <c r="P5233" s="110"/>
    </row>
    <row r="5234" spans="2:16" x14ac:dyDescent="0.25">
      <c r="B5234" s="123"/>
      <c r="C5234" s="123"/>
      <c r="D5234" s="123"/>
      <c r="F5234" s="123"/>
      <c r="I5234" s="123"/>
      <c r="J5234" s="123"/>
      <c r="K5234" s="124"/>
      <c r="L5234" s="110"/>
      <c r="M5234" s="110"/>
      <c r="N5234" s="110"/>
      <c r="O5234" s="145"/>
      <c r="P5234" s="110"/>
    </row>
    <row r="5235" spans="2:16" x14ac:dyDescent="0.25">
      <c r="B5235" s="123"/>
      <c r="C5235" s="123"/>
      <c r="D5235" s="123"/>
      <c r="F5235" s="123"/>
      <c r="I5235" s="123"/>
      <c r="J5235" s="123"/>
      <c r="K5235" s="124"/>
      <c r="L5235" s="110"/>
      <c r="M5235" s="110"/>
      <c r="N5235" s="110"/>
      <c r="O5235" s="145"/>
      <c r="P5235" s="110"/>
    </row>
    <row r="5236" spans="2:16" x14ac:dyDescent="0.25">
      <c r="B5236" s="123"/>
      <c r="C5236" s="123"/>
      <c r="D5236" s="123"/>
      <c r="F5236" s="123"/>
      <c r="I5236" s="123"/>
      <c r="J5236" s="123"/>
      <c r="K5236" s="124"/>
      <c r="L5236" s="110"/>
      <c r="M5236" s="110"/>
      <c r="N5236" s="110"/>
      <c r="O5236" s="145"/>
      <c r="P5236" s="110"/>
    </row>
    <row r="5237" spans="2:16" x14ac:dyDescent="0.25">
      <c r="B5237" s="123"/>
      <c r="C5237" s="123"/>
      <c r="D5237" s="123"/>
      <c r="F5237" s="123"/>
      <c r="I5237" s="123"/>
      <c r="J5237" s="123"/>
      <c r="K5237" s="124"/>
      <c r="L5237" s="110"/>
      <c r="M5237" s="110"/>
      <c r="N5237" s="110"/>
      <c r="O5237" s="145"/>
      <c r="P5237" s="110"/>
    </row>
    <row r="5238" spans="2:16" x14ac:dyDescent="0.25">
      <c r="B5238" s="123"/>
      <c r="C5238" s="123"/>
      <c r="D5238" s="123"/>
      <c r="F5238" s="123"/>
      <c r="I5238" s="123"/>
      <c r="J5238" s="123"/>
      <c r="K5238" s="124"/>
      <c r="L5238" s="110"/>
      <c r="M5238" s="110"/>
      <c r="N5238" s="110"/>
      <c r="O5238" s="145"/>
      <c r="P5238" s="110"/>
    </row>
    <row r="5239" spans="2:16" x14ac:dyDescent="0.25">
      <c r="B5239" s="123"/>
      <c r="C5239" s="123"/>
      <c r="D5239" s="123"/>
      <c r="F5239" s="123"/>
      <c r="I5239" s="123"/>
      <c r="J5239" s="123"/>
      <c r="K5239" s="124"/>
      <c r="L5239" s="110"/>
      <c r="M5239" s="110"/>
      <c r="N5239" s="110"/>
      <c r="O5239" s="145"/>
      <c r="P5239" s="110"/>
    </row>
    <row r="5240" spans="2:16" x14ac:dyDescent="0.25">
      <c r="B5240" s="123"/>
      <c r="C5240" s="123"/>
      <c r="D5240" s="123"/>
      <c r="F5240" s="123"/>
      <c r="I5240" s="123"/>
      <c r="J5240" s="123"/>
      <c r="K5240" s="124"/>
      <c r="L5240" s="110"/>
      <c r="M5240" s="110"/>
      <c r="N5240" s="110"/>
      <c r="O5240" s="145"/>
      <c r="P5240" s="110"/>
    </row>
    <row r="5241" spans="2:16" x14ac:dyDescent="0.25">
      <c r="B5241" s="123"/>
      <c r="C5241" s="123"/>
      <c r="D5241" s="123"/>
      <c r="F5241" s="123"/>
      <c r="I5241" s="123"/>
      <c r="J5241" s="123"/>
      <c r="K5241" s="124"/>
      <c r="L5241" s="110"/>
      <c r="M5241" s="110"/>
      <c r="N5241" s="110"/>
      <c r="O5241" s="145"/>
      <c r="P5241" s="110"/>
    </row>
    <row r="5242" spans="2:16" x14ac:dyDescent="0.25">
      <c r="B5242" s="123"/>
      <c r="C5242" s="123"/>
      <c r="D5242" s="123"/>
      <c r="F5242" s="123"/>
      <c r="I5242" s="123"/>
      <c r="J5242" s="123"/>
      <c r="K5242" s="124"/>
      <c r="L5242" s="110"/>
      <c r="M5242" s="110"/>
      <c r="N5242" s="110"/>
      <c r="O5242" s="145"/>
      <c r="P5242" s="110"/>
    </row>
    <row r="5243" spans="2:16" x14ac:dyDescent="0.25">
      <c r="B5243" s="123"/>
      <c r="C5243" s="123"/>
      <c r="D5243" s="123"/>
      <c r="F5243" s="123"/>
      <c r="I5243" s="123"/>
      <c r="J5243" s="123"/>
      <c r="K5243" s="124"/>
      <c r="L5243" s="110"/>
      <c r="M5243" s="110"/>
      <c r="N5243" s="110"/>
      <c r="O5243" s="145"/>
      <c r="P5243" s="110"/>
    </row>
    <row r="5244" spans="2:16" x14ac:dyDescent="0.25">
      <c r="B5244" s="123"/>
      <c r="C5244" s="123"/>
      <c r="D5244" s="123"/>
      <c r="F5244" s="123"/>
      <c r="I5244" s="123"/>
      <c r="J5244" s="123"/>
      <c r="K5244" s="124"/>
      <c r="L5244" s="110"/>
      <c r="M5244" s="110"/>
      <c r="N5244" s="110"/>
      <c r="O5244" s="145"/>
      <c r="P5244" s="110"/>
    </row>
    <row r="5245" spans="2:16" x14ac:dyDescent="0.25">
      <c r="B5245" s="123"/>
      <c r="C5245" s="123"/>
      <c r="D5245" s="123"/>
      <c r="F5245" s="123"/>
      <c r="I5245" s="123"/>
      <c r="J5245" s="123"/>
      <c r="K5245" s="124"/>
      <c r="L5245" s="110"/>
      <c r="M5245" s="110"/>
      <c r="N5245" s="110"/>
      <c r="O5245" s="145"/>
      <c r="P5245" s="110"/>
    </row>
    <row r="5246" spans="2:16" x14ac:dyDescent="0.25">
      <c r="B5246" s="123"/>
      <c r="C5246" s="123"/>
      <c r="D5246" s="123"/>
      <c r="F5246" s="123"/>
      <c r="I5246" s="123"/>
      <c r="J5246" s="123"/>
      <c r="K5246" s="124"/>
      <c r="L5246" s="110"/>
      <c r="M5246" s="110"/>
      <c r="N5246" s="110"/>
      <c r="O5246" s="145"/>
      <c r="P5246" s="110"/>
    </row>
    <row r="5247" spans="2:16" x14ac:dyDescent="0.25">
      <c r="B5247" s="123"/>
      <c r="C5247" s="123"/>
      <c r="D5247" s="123"/>
      <c r="F5247" s="123"/>
      <c r="I5247" s="123"/>
      <c r="J5247" s="123"/>
      <c r="K5247" s="124"/>
      <c r="L5247" s="110"/>
      <c r="M5247" s="110"/>
      <c r="N5247" s="110"/>
      <c r="O5247" s="145"/>
      <c r="P5247" s="110"/>
    </row>
    <row r="5248" spans="2:16" x14ac:dyDescent="0.25">
      <c r="B5248" s="123"/>
      <c r="C5248" s="123"/>
      <c r="D5248" s="123"/>
      <c r="F5248" s="123"/>
      <c r="I5248" s="123"/>
      <c r="J5248" s="123"/>
      <c r="K5248" s="124"/>
      <c r="L5248" s="110"/>
      <c r="M5248" s="110"/>
      <c r="N5248" s="110"/>
      <c r="O5248" s="145"/>
      <c r="P5248" s="110"/>
    </row>
    <row r="5249" spans="2:16" x14ac:dyDescent="0.25">
      <c r="B5249" s="123"/>
      <c r="C5249" s="123"/>
      <c r="D5249" s="123"/>
      <c r="F5249" s="123"/>
      <c r="I5249" s="123"/>
      <c r="J5249" s="123"/>
      <c r="K5249" s="124"/>
      <c r="L5249" s="110"/>
      <c r="M5249" s="110"/>
      <c r="N5249" s="110"/>
      <c r="O5249" s="145"/>
      <c r="P5249" s="110"/>
    </row>
    <row r="5250" spans="2:16" x14ac:dyDescent="0.25">
      <c r="B5250" s="123"/>
      <c r="C5250" s="123"/>
      <c r="D5250" s="123"/>
      <c r="F5250" s="123"/>
      <c r="I5250" s="123"/>
      <c r="J5250" s="123"/>
      <c r="K5250" s="124"/>
      <c r="L5250" s="110"/>
      <c r="M5250" s="110"/>
      <c r="N5250" s="110"/>
      <c r="O5250" s="145"/>
      <c r="P5250" s="110"/>
    </row>
    <row r="5251" spans="2:16" x14ac:dyDescent="0.25">
      <c r="B5251" s="123"/>
      <c r="C5251" s="123"/>
      <c r="D5251" s="123"/>
      <c r="F5251" s="123"/>
      <c r="I5251" s="123"/>
      <c r="J5251" s="123"/>
      <c r="K5251" s="124"/>
      <c r="L5251" s="110"/>
      <c r="M5251" s="110"/>
      <c r="N5251" s="110"/>
      <c r="O5251" s="145"/>
      <c r="P5251" s="110"/>
    </row>
    <row r="5252" spans="2:16" x14ac:dyDescent="0.25">
      <c r="B5252" s="123"/>
      <c r="C5252" s="123"/>
      <c r="D5252" s="123"/>
      <c r="F5252" s="123"/>
      <c r="I5252" s="123"/>
      <c r="J5252" s="123"/>
      <c r="K5252" s="124"/>
      <c r="L5252" s="110"/>
      <c r="M5252" s="110"/>
      <c r="N5252" s="110"/>
      <c r="O5252" s="145"/>
      <c r="P5252" s="110"/>
    </row>
    <row r="5253" spans="2:16" x14ac:dyDescent="0.25">
      <c r="B5253" s="123"/>
      <c r="C5253" s="123"/>
      <c r="D5253" s="123"/>
      <c r="F5253" s="123"/>
      <c r="I5253" s="123"/>
      <c r="J5253" s="123"/>
      <c r="K5253" s="124"/>
      <c r="L5253" s="110"/>
      <c r="M5253" s="110"/>
      <c r="N5253" s="110"/>
      <c r="O5253" s="145"/>
      <c r="P5253" s="110"/>
    </row>
    <row r="5254" spans="2:16" x14ac:dyDescent="0.25">
      <c r="B5254" s="123"/>
      <c r="C5254" s="123"/>
      <c r="D5254" s="123"/>
      <c r="F5254" s="123"/>
      <c r="I5254" s="123"/>
      <c r="J5254" s="123"/>
      <c r="K5254" s="124"/>
      <c r="L5254" s="110"/>
      <c r="M5254" s="110"/>
      <c r="N5254" s="110"/>
      <c r="O5254" s="145"/>
      <c r="P5254" s="110"/>
    </row>
    <row r="5255" spans="2:16" x14ac:dyDescent="0.25">
      <c r="B5255" s="123"/>
      <c r="C5255" s="123"/>
      <c r="D5255" s="123"/>
      <c r="F5255" s="123"/>
      <c r="I5255" s="123"/>
      <c r="J5255" s="123"/>
      <c r="K5255" s="124"/>
      <c r="L5255" s="110"/>
      <c r="M5255" s="110"/>
      <c r="N5255" s="110"/>
      <c r="O5255" s="145"/>
      <c r="P5255" s="110"/>
    </row>
    <row r="5256" spans="2:16" x14ac:dyDescent="0.25">
      <c r="B5256" s="123"/>
      <c r="C5256" s="123"/>
      <c r="D5256" s="123"/>
      <c r="F5256" s="123"/>
      <c r="I5256" s="123"/>
      <c r="J5256" s="123"/>
      <c r="K5256" s="124"/>
      <c r="L5256" s="110"/>
      <c r="M5256" s="110"/>
      <c r="N5256" s="110"/>
      <c r="O5256" s="145"/>
      <c r="P5256" s="110"/>
    </row>
    <row r="5257" spans="2:16" x14ac:dyDescent="0.25">
      <c r="B5257" s="123"/>
      <c r="C5257" s="123"/>
      <c r="D5257" s="123"/>
      <c r="F5257" s="123"/>
      <c r="I5257" s="123"/>
      <c r="J5257" s="123"/>
      <c r="K5257" s="124"/>
      <c r="L5257" s="110"/>
      <c r="M5257" s="110"/>
      <c r="N5257" s="110"/>
      <c r="O5257" s="145"/>
      <c r="P5257" s="110"/>
    </row>
    <row r="5258" spans="2:16" x14ac:dyDescent="0.25">
      <c r="B5258" s="123"/>
      <c r="C5258" s="123"/>
      <c r="D5258" s="123"/>
      <c r="F5258" s="123"/>
      <c r="I5258" s="123"/>
      <c r="J5258" s="123"/>
      <c r="K5258" s="124"/>
      <c r="L5258" s="110"/>
      <c r="M5258" s="110"/>
      <c r="N5258" s="110"/>
      <c r="O5258" s="145"/>
      <c r="P5258" s="110"/>
    </row>
    <row r="5259" spans="2:16" x14ac:dyDescent="0.25">
      <c r="B5259" s="123"/>
      <c r="C5259" s="123"/>
      <c r="D5259" s="123"/>
      <c r="F5259" s="123"/>
      <c r="I5259" s="123"/>
      <c r="J5259" s="123"/>
      <c r="K5259" s="124"/>
      <c r="L5259" s="110"/>
      <c r="M5259" s="110"/>
      <c r="N5259" s="110"/>
      <c r="O5259" s="145"/>
      <c r="P5259" s="110"/>
    </row>
    <row r="5260" spans="2:16" x14ac:dyDescent="0.25">
      <c r="B5260" s="123"/>
      <c r="C5260" s="123"/>
      <c r="D5260" s="123"/>
      <c r="F5260" s="123"/>
      <c r="I5260" s="123"/>
      <c r="J5260" s="123"/>
      <c r="K5260" s="124"/>
      <c r="L5260" s="110"/>
      <c r="M5260" s="110"/>
      <c r="N5260" s="110"/>
      <c r="O5260" s="145"/>
      <c r="P5260" s="110"/>
    </row>
    <row r="5261" spans="2:16" x14ac:dyDescent="0.25">
      <c r="B5261" s="123"/>
      <c r="C5261" s="123"/>
      <c r="D5261" s="123"/>
      <c r="F5261" s="123"/>
      <c r="I5261" s="123"/>
      <c r="J5261" s="123"/>
      <c r="K5261" s="124"/>
      <c r="L5261" s="110"/>
      <c r="M5261" s="110"/>
      <c r="N5261" s="110"/>
      <c r="O5261" s="145"/>
      <c r="P5261" s="110"/>
    </row>
    <row r="5262" spans="2:16" x14ac:dyDescent="0.25">
      <c r="B5262" s="123"/>
      <c r="C5262" s="123"/>
      <c r="D5262" s="123"/>
      <c r="F5262" s="123"/>
      <c r="I5262" s="123"/>
      <c r="J5262" s="123"/>
      <c r="K5262" s="124"/>
      <c r="L5262" s="110"/>
      <c r="M5262" s="110"/>
      <c r="N5262" s="110"/>
      <c r="O5262" s="145"/>
      <c r="P5262" s="110"/>
    </row>
    <row r="5263" spans="2:16" x14ac:dyDescent="0.25">
      <c r="B5263" s="123"/>
      <c r="C5263" s="123"/>
      <c r="D5263" s="123"/>
      <c r="F5263" s="123"/>
      <c r="I5263" s="123"/>
      <c r="J5263" s="123"/>
      <c r="K5263" s="124"/>
      <c r="L5263" s="110"/>
      <c r="M5263" s="110"/>
      <c r="N5263" s="110"/>
      <c r="O5263" s="145"/>
      <c r="P5263" s="110"/>
    </row>
    <row r="5264" spans="2:16" x14ac:dyDescent="0.25">
      <c r="B5264" s="123"/>
      <c r="C5264" s="123"/>
      <c r="D5264" s="123"/>
      <c r="F5264" s="123"/>
      <c r="I5264" s="123"/>
      <c r="J5264" s="123"/>
      <c r="K5264" s="124"/>
      <c r="L5264" s="110"/>
      <c r="M5264" s="110"/>
      <c r="N5264" s="110"/>
      <c r="O5264" s="145"/>
      <c r="P5264" s="110"/>
    </row>
    <row r="5265" spans="2:16" x14ac:dyDescent="0.25">
      <c r="B5265" s="123"/>
      <c r="C5265" s="123"/>
      <c r="D5265" s="123"/>
      <c r="F5265" s="123"/>
      <c r="I5265" s="123"/>
      <c r="J5265" s="123"/>
      <c r="K5265" s="124"/>
      <c r="L5265" s="110"/>
      <c r="M5265" s="110"/>
      <c r="N5265" s="110"/>
      <c r="O5265" s="145"/>
      <c r="P5265" s="110"/>
    </row>
    <row r="5266" spans="2:16" x14ac:dyDescent="0.25">
      <c r="B5266" s="123"/>
      <c r="C5266" s="123"/>
      <c r="D5266" s="123"/>
      <c r="F5266" s="123"/>
      <c r="I5266" s="123"/>
      <c r="J5266" s="123"/>
      <c r="K5266" s="124"/>
      <c r="L5266" s="110"/>
      <c r="M5266" s="110"/>
      <c r="N5266" s="110"/>
      <c r="O5266" s="145"/>
      <c r="P5266" s="110"/>
    </row>
    <row r="5267" spans="2:16" x14ac:dyDescent="0.25">
      <c r="B5267" s="123"/>
      <c r="C5267" s="123"/>
      <c r="D5267" s="123"/>
      <c r="F5267" s="123"/>
      <c r="I5267" s="123"/>
      <c r="J5267" s="123"/>
      <c r="K5267" s="124"/>
      <c r="L5267" s="110"/>
      <c r="M5267" s="110"/>
      <c r="N5267" s="110"/>
      <c r="O5267" s="145"/>
      <c r="P5267" s="110"/>
    </row>
    <row r="5268" spans="2:16" x14ac:dyDescent="0.25">
      <c r="B5268" s="123"/>
      <c r="C5268" s="123"/>
      <c r="D5268" s="123"/>
      <c r="F5268" s="123"/>
      <c r="I5268" s="123"/>
      <c r="J5268" s="123"/>
      <c r="K5268" s="124"/>
      <c r="L5268" s="110"/>
      <c r="M5268" s="110"/>
      <c r="N5268" s="110"/>
      <c r="O5268" s="145"/>
      <c r="P5268" s="110"/>
    </row>
    <row r="5269" spans="2:16" x14ac:dyDescent="0.25">
      <c r="B5269" s="123"/>
      <c r="C5269" s="123"/>
      <c r="D5269" s="123"/>
      <c r="F5269" s="123"/>
      <c r="I5269" s="123"/>
      <c r="J5269" s="123"/>
      <c r="K5269" s="124"/>
      <c r="L5269" s="110"/>
      <c r="M5269" s="110"/>
      <c r="N5269" s="110"/>
      <c r="O5269" s="145"/>
      <c r="P5269" s="110"/>
    </row>
    <row r="5270" spans="2:16" x14ac:dyDescent="0.25">
      <c r="B5270" s="123"/>
      <c r="C5270" s="123"/>
      <c r="D5270" s="123"/>
      <c r="F5270" s="123"/>
      <c r="I5270" s="123"/>
      <c r="J5270" s="123"/>
      <c r="K5270" s="124"/>
      <c r="L5270" s="110"/>
      <c r="M5270" s="110"/>
      <c r="N5270" s="110"/>
      <c r="O5270" s="145"/>
      <c r="P5270" s="110"/>
    </row>
    <row r="5271" spans="2:16" x14ac:dyDescent="0.25">
      <c r="B5271" s="123"/>
      <c r="C5271" s="123"/>
      <c r="D5271" s="123"/>
      <c r="F5271" s="123"/>
      <c r="I5271" s="123"/>
      <c r="J5271" s="123"/>
      <c r="K5271" s="124"/>
      <c r="L5271" s="110"/>
      <c r="M5271" s="110"/>
      <c r="N5271" s="110"/>
      <c r="O5271" s="145"/>
      <c r="P5271" s="110"/>
    </row>
    <row r="5272" spans="2:16" x14ac:dyDescent="0.25">
      <c r="B5272" s="123"/>
      <c r="C5272" s="123"/>
      <c r="D5272" s="123"/>
      <c r="F5272" s="123"/>
      <c r="I5272" s="123"/>
      <c r="J5272" s="123"/>
      <c r="K5272" s="124"/>
      <c r="L5272" s="110"/>
      <c r="M5272" s="110"/>
      <c r="N5272" s="110"/>
      <c r="O5272" s="145"/>
      <c r="P5272" s="110"/>
    </row>
    <row r="5273" spans="2:16" x14ac:dyDescent="0.25">
      <c r="B5273" s="123"/>
      <c r="C5273" s="123"/>
      <c r="D5273" s="123"/>
      <c r="F5273" s="123"/>
      <c r="I5273" s="123"/>
      <c r="J5273" s="123"/>
      <c r="K5273" s="124"/>
      <c r="L5273" s="110"/>
      <c r="M5273" s="110"/>
      <c r="N5273" s="110"/>
      <c r="O5273" s="145"/>
      <c r="P5273" s="110"/>
    </row>
    <row r="5274" spans="2:16" x14ac:dyDescent="0.25">
      <c r="B5274" s="123"/>
      <c r="C5274" s="123"/>
      <c r="D5274" s="123"/>
      <c r="F5274" s="123"/>
      <c r="I5274" s="123"/>
      <c r="J5274" s="123"/>
      <c r="K5274" s="124"/>
      <c r="L5274" s="110"/>
      <c r="M5274" s="110"/>
      <c r="N5274" s="110"/>
      <c r="O5274" s="145"/>
      <c r="P5274" s="110"/>
    </row>
    <row r="5275" spans="2:16" x14ac:dyDescent="0.25">
      <c r="B5275" s="123"/>
      <c r="C5275" s="123"/>
      <c r="D5275" s="123"/>
      <c r="F5275" s="123"/>
      <c r="I5275" s="123"/>
      <c r="J5275" s="123"/>
      <c r="K5275" s="124"/>
      <c r="L5275" s="110"/>
      <c r="M5275" s="110"/>
      <c r="N5275" s="110"/>
      <c r="O5275" s="145"/>
      <c r="P5275" s="110"/>
    </row>
    <row r="5276" spans="2:16" x14ac:dyDescent="0.25">
      <c r="B5276" s="123"/>
      <c r="C5276" s="123"/>
      <c r="D5276" s="123"/>
      <c r="F5276" s="123"/>
      <c r="I5276" s="123"/>
      <c r="J5276" s="123"/>
      <c r="K5276" s="124"/>
      <c r="L5276" s="110"/>
      <c r="M5276" s="110"/>
      <c r="N5276" s="110"/>
      <c r="O5276" s="145"/>
      <c r="P5276" s="110"/>
    </row>
    <row r="5277" spans="2:16" x14ac:dyDescent="0.25">
      <c r="B5277" s="123"/>
      <c r="C5277" s="123"/>
      <c r="D5277" s="123"/>
      <c r="F5277" s="123"/>
      <c r="I5277" s="123"/>
      <c r="J5277" s="123"/>
      <c r="K5277" s="124"/>
      <c r="L5277" s="110"/>
      <c r="M5277" s="110"/>
      <c r="N5277" s="110"/>
      <c r="O5277" s="145"/>
      <c r="P5277" s="110"/>
    </row>
    <row r="5278" spans="2:16" x14ac:dyDescent="0.25">
      <c r="B5278" s="123"/>
      <c r="C5278" s="123"/>
      <c r="D5278" s="123"/>
      <c r="F5278" s="123"/>
      <c r="I5278" s="123"/>
      <c r="J5278" s="123"/>
      <c r="K5278" s="124"/>
      <c r="L5278" s="110"/>
      <c r="M5278" s="110"/>
      <c r="N5278" s="110"/>
      <c r="O5278" s="145"/>
      <c r="P5278" s="110"/>
    </row>
    <row r="5279" spans="2:16" x14ac:dyDescent="0.25">
      <c r="B5279" s="123"/>
      <c r="C5279" s="123"/>
      <c r="D5279" s="123"/>
      <c r="F5279" s="123"/>
      <c r="I5279" s="123"/>
      <c r="J5279" s="123"/>
      <c r="K5279" s="124"/>
      <c r="L5279" s="110"/>
      <c r="M5279" s="110"/>
      <c r="N5279" s="110"/>
      <c r="O5279" s="145"/>
      <c r="P5279" s="110"/>
    </row>
    <row r="5280" spans="2:16" x14ac:dyDescent="0.25">
      <c r="B5280" s="123"/>
      <c r="C5280" s="123"/>
      <c r="D5280" s="123"/>
      <c r="F5280" s="123"/>
      <c r="I5280" s="123"/>
      <c r="J5280" s="123"/>
      <c r="K5280" s="124"/>
      <c r="L5280" s="110"/>
      <c r="M5280" s="110"/>
      <c r="N5280" s="110"/>
      <c r="O5280" s="145"/>
      <c r="P5280" s="110"/>
    </row>
    <row r="5281" spans="2:16" x14ac:dyDescent="0.25">
      <c r="B5281" s="123"/>
      <c r="C5281" s="123"/>
      <c r="D5281" s="123"/>
      <c r="F5281" s="123"/>
      <c r="I5281" s="123"/>
      <c r="J5281" s="123"/>
      <c r="K5281" s="124"/>
      <c r="L5281" s="110"/>
      <c r="M5281" s="110"/>
      <c r="N5281" s="110"/>
      <c r="O5281" s="145"/>
      <c r="P5281" s="110"/>
    </row>
    <row r="5282" spans="2:16" x14ac:dyDescent="0.25">
      <c r="B5282" s="123"/>
      <c r="C5282" s="123"/>
      <c r="D5282" s="123"/>
      <c r="F5282" s="123"/>
      <c r="I5282" s="123"/>
      <c r="J5282" s="123"/>
      <c r="K5282" s="124"/>
      <c r="L5282" s="110"/>
      <c r="M5282" s="110"/>
      <c r="N5282" s="110"/>
      <c r="O5282" s="145"/>
      <c r="P5282" s="110"/>
    </row>
    <row r="5283" spans="2:16" x14ac:dyDescent="0.25">
      <c r="B5283" s="123"/>
      <c r="C5283" s="123"/>
      <c r="D5283" s="123"/>
      <c r="F5283" s="123"/>
      <c r="I5283" s="123"/>
      <c r="J5283" s="123"/>
      <c r="K5283" s="124"/>
      <c r="L5283" s="110"/>
      <c r="M5283" s="110"/>
      <c r="N5283" s="110"/>
      <c r="O5283" s="145"/>
      <c r="P5283" s="110"/>
    </row>
    <row r="5284" spans="2:16" x14ac:dyDescent="0.25">
      <c r="B5284" s="123"/>
      <c r="C5284" s="123"/>
      <c r="D5284" s="123"/>
      <c r="F5284" s="123"/>
      <c r="I5284" s="123"/>
      <c r="J5284" s="123"/>
      <c r="K5284" s="124"/>
      <c r="L5284" s="110"/>
      <c r="M5284" s="110"/>
      <c r="N5284" s="110"/>
      <c r="O5284" s="145"/>
      <c r="P5284" s="110"/>
    </row>
    <row r="5285" spans="2:16" x14ac:dyDescent="0.25">
      <c r="B5285" s="123"/>
      <c r="C5285" s="123"/>
      <c r="D5285" s="123"/>
      <c r="F5285" s="123"/>
      <c r="I5285" s="123"/>
      <c r="J5285" s="123"/>
      <c r="K5285" s="124"/>
      <c r="L5285" s="110"/>
      <c r="M5285" s="110"/>
      <c r="N5285" s="110"/>
      <c r="O5285" s="145"/>
      <c r="P5285" s="110"/>
    </row>
    <row r="5286" spans="2:16" x14ac:dyDescent="0.25">
      <c r="B5286" s="123"/>
      <c r="C5286" s="123"/>
      <c r="D5286" s="123"/>
      <c r="F5286" s="123"/>
      <c r="I5286" s="123"/>
      <c r="J5286" s="123"/>
      <c r="K5286" s="124"/>
      <c r="L5286" s="110"/>
      <c r="M5286" s="110"/>
      <c r="N5286" s="110"/>
      <c r="O5286" s="145"/>
      <c r="P5286" s="110"/>
    </row>
    <row r="5287" spans="2:16" x14ac:dyDescent="0.25">
      <c r="B5287" s="123"/>
      <c r="C5287" s="123"/>
      <c r="D5287" s="123"/>
      <c r="F5287" s="123"/>
      <c r="I5287" s="123"/>
      <c r="J5287" s="123"/>
      <c r="K5287" s="124"/>
      <c r="L5287" s="110"/>
      <c r="M5287" s="110"/>
      <c r="N5287" s="110"/>
      <c r="O5287" s="145"/>
      <c r="P5287" s="110"/>
    </row>
    <row r="5288" spans="2:16" x14ac:dyDescent="0.25">
      <c r="B5288" s="123"/>
      <c r="C5288" s="123"/>
      <c r="D5288" s="123"/>
      <c r="F5288" s="123"/>
      <c r="I5288" s="123"/>
      <c r="J5288" s="123"/>
      <c r="K5288" s="124"/>
      <c r="L5288" s="110"/>
      <c r="M5288" s="110"/>
      <c r="N5288" s="110"/>
      <c r="O5288" s="145"/>
      <c r="P5288" s="110"/>
    </row>
    <row r="5289" spans="2:16" x14ac:dyDescent="0.25">
      <c r="B5289" s="123"/>
      <c r="C5289" s="123"/>
      <c r="D5289" s="123"/>
      <c r="F5289" s="123"/>
      <c r="I5289" s="123"/>
      <c r="J5289" s="123"/>
      <c r="K5289" s="124"/>
      <c r="L5289" s="110"/>
      <c r="M5289" s="110"/>
      <c r="N5289" s="110"/>
      <c r="O5289" s="145"/>
      <c r="P5289" s="110"/>
    </row>
    <row r="5290" spans="2:16" x14ac:dyDescent="0.25">
      <c r="B5290" s="123"/>
      <c r="C5290" s="123"/>
      <c r="D5290" s="123"/>
      <c r="F5290" s="123"/>
      <c r="I5290" s="123"/>
      <c r="J5290" s="123"/>
      <c r="K5290" s="124"/>
      <c r="L5290" s="110"/>
      <c r="M5290" s="110"/>
      <c r="N5290" s="110"/>
      <c r="O5290" s="145"/>
      <c r="P5290" s="110"/>
    </row>
    <row r="5291" spans="2:16" x14ac:dyDescent="0.25">
      <c r="B5291" s="123"/>
      <c r="C5291" s="123"/>
      <c r="D5291" s="123"/>
      <c r="F5291" s="123"/>
      <c r="I5291" s="123"/>
      <c r="J5291" s="123"/>
      <c r="K5291" s="124"/>
      <c r="L5291" s="110"/>
      <c r="M5291" s="110"/>
      <c r="N5291" s="110"/>
      <c r="O5291" s="145"/>
      <c r="P5291" s="110"/>
    </row>
    <row r="5292" spans="2:16" x14ac:dyDescent="0.25">
      <c r="B5292" s="123"/>
      <c r="C5292" s="123"/>
      <c r="D5292" s="123"/>
      <c r="F5292" s="123"/>
      <c r="I5292" s="123"/>
      <c r="J5292" s="123"/>
      <c r="K5292" s="124"/>
      <c r="L5292" s="110"/>
      <c r="M5292" s="110"/>
      <c r="N5292" s="110"/>
      <c r="O5292" s="145"/>
      <c r="P5292" s="110"/>
    </row>
    <row r="5293" spans="2:16" x14ac:dyDescent="0.25">
      <c r="B5293" s="123"/>
      <c r="C5293" s="123"/>
      <c r="D5293" s="123"/>
      <c r="F5293" s="123"/>
      <c r="I5293" s="123"/>
      <c r="J5293" s="123"/>
      <c r="K5293" s="124"/>
      <c r="L5293" s="110"/>
      <c r="M5293" s="110"/>
      <c r="N5293" s="110"/>
      <c r="O5293" s="145"/>
      <c r="P5293" s="110"/>
    </row>
    <row r="5294" spans="2:16" x14ac:dyDescent="0.25">
      <c r="B5294" s="123"/>
      <c r="C5294" s="123"/>
      <c r="D5294" s="123"/>
      <c r="F5294" s="123"/>
      <c r="I5294" s="123"/>
      <c r="J5294" s="123"/>
      <c r="K5294" s="124"/>
      <c r="L5294" s="110"/>
      <c r="M5294" s="110"/>
      <c r="N5294" s="110"/>
      <c r="O5294" s="145"/>
      <c r="P5294" s="110"/>
    </row>
    <row r="5295" spans="2:16" x14ac:dyDescent="0.25">
      <c r="B5295" s="123"/>
      <c r="C5295" s="123"/>
      <c r="D5295" s="123"/>
      <c r="F5295" s="123"/>
      <c r="I5295" s="123"/>
      <c r="J5295" s="123"/>
      <c r="K5295" s="124"/>
      <c r="L5295" s="110"/>
      <c r="M5295" s="110"/>
      <c r="N5295" s="110"/>
      <c r="O5295" s="145"/>
      <c r="P5295" s="110"/>
    </row>
    <row r="5296" spans="2:16" x14ac:dyDescent="0.25">
      <c r="B5296" s="123"/>
      <c r="C5296" s="123"/>
      <c r="D5296" s="123"/>
      <c r="F5296" s="123"/>
      <c r="I5296" s="123"/>
      <c r="J5296" s="123"/>
      <c r="K5296" s="124"/>
      <c r="L5296" s="110"/>
      <c r="M5296" s="110"/>
      <c r="N5296" s="110"/>
      <c r="O5296" s="145"/>
      <c r="P5296" s="110"/>
    </row>
    <row r="5297" spans="2:16" x14ac:dyDescent="0.25">
      <c r="B5297" s="123"/>
      <c r="C5297" s="123"/>
      <c r="D5297" s="123"/>
      <c r="F5297" s="123"/>
      <c r="I5297" s="123"/>
      <c r="J5297" s="123"/>
      <c r="K5297" s="124"/>
      <c r="L5297" s="110"/>
      <c r="M5297" s="110"/>
      <c r="N5297" s="110"/>
      <c r="O5297" s="145"/>
      <c r="P5297" s="110"/>
    </row>
    <row r="5298" spans="2:16" x14ac:dyDescent="0.25">
      <c r="B5298" s="123"/>
      <c r="C5298" s="123"/>
      <c r="D5298" s="123"/>
      <c r="F5298" s="123"/>
      <c r="I5298" s="123"/>
      <c r="J5298" s="123"/>
      <c r="K5298" s="124"/>
      <c r="L5298" s="110"/>
      <c r="M5298" s="110"/>
      <c r="N5298" s="110"/>
      <c r="O5298" s="145"/>
      <c r="P5298" s="110"/>
    </row>
    <row r="5299" spans="2:16" x14ac:dyDescent="0.25">
      <c r="B5299" s="123"/>
      <c r="C5299" s="123"/>
      <c r="D5299" s="123"/>
      <c r="F5299" s="123"/>
      <c r="I5299" s="123"/>
      <c r="J5299" s="123"/>
      <c r="K5299" s="124"/>
      <c r="L5299" s="110"/>
      <c r="M5299" s="110"/>
      <c r="N5299" s="110"/>
      <c r="O5299" s="145"/>
      <c r="P5299" s="110"/>
    </row>
    <row r="5300" spans="2:16" x14ac:dyDescent="0.25">
      <c r="B5300" s="123"/>
      <c r="C5300" s="123"/>
      <c r="D5300" s="123"/>
      <c r="F5300" s="123"/>
      <c r="I5300" s="123"/>
      <c r="J5300" s="123"/>
      <c r="K5300" s="124"/>
      <c r="L5300" s="110"/>
      <c r="M5300" s="110"/>
      <c r="N5300" s="110"/>
      <c r="O5300" s="145"/>
      <c r="P5300" s="110"/>
    </row>
    <row r="5301" spans="2:16" x14ac:dyDescent="0.25">
      <c r="B5301" s="123"/>
      <c r="C5301" s="123"/>
      <c r="D5301" s="123"/>
      <c r="F5301" s="123"/>
      <c r="I5301" s="123"/>
      <c r="J5301" s="123"/>
      <c r="K5301" s="124"/>
      <c r="L5301" s="110"/>
      <c r="M5301" s="110"/>
      <c r="N5301" s="110"/>
      <c r="O5301" s="145"/>
      <c r="P5301" s="110"/>
    </row>
    <row r="5302" spans="2:16" x14ac:dyDescent="0.25">
      <c r="B5302" s="123"/>
      <c r="C5302" s="123"/>
      <c r="D5302" s="123"/>
      <c r="F5302" s="123"/>
      <c r="I5302" s="123"/>
      <c r="J5302" s="123"/>
      <c r="K5302" s="124"/>
      <c r="L5302" s="110"/>
      <c r="M5302" s="110"/>
      <c r="N5302" s="110"/>
      <c r="O5302" s="145"/>
      <c r="P5302" s="110"/>
    </row>
    <row r="5303" spans="2:16" x14ac:dyDescent="0.25">
      <c r="B5303" s="123"/>
      <c r="C5303" s="123"/>
      <c r="D5303" s="123"/>
      <c r="F5303" s="123"/>
      <c r="I5303" s="123"/>
      <c r="J5303" s="123"/>
      <c r="K5303" s="124"/>
      <c r="L5303" s="110"/>
      <c r="M5303" s="110"/>
      <c r="N5303" s="110"/>
      <c r="O5303" s="145"/>
      <c r="P5303" s="110"/>
    </row>
    <row r="5304" spans="2:16" x14ac:dyDescent="0.25">
      <c r="B5304" s="123"/>
      <c r="C5304" s="123"/>
      <c r="D5304" s="123"/>
      <c r="F5304" s="123"/>
      <c r="I5304" s="123"/>
      <c r="J5304" s="123"/>
      <c r="K5304" s="124"/>
      <c r="L5304" s="110"/>
      <c r="M5304" s="110"/>
      <c r="N5304" s="110"/>
      <c r="O5304" s="145"/>
      <c r="P5304" s="110"/>
    </row>
    <row r="5305" spans="2:16" x14ac:dyDescent="0.25">
      <c r="B5305" s="123"/>
      <c r="C5305" s="123"/>
      <c r="D5305" s="123"/>
      <c r="F5305" s="123"/>
      <c r="I5305" s="123"/>
      <c r="J5305" s="123"/>
      <c r="K5305" s="124"/>
      <c r="L5305" s="110"/>
      <c r="M5305" s="110"/>
      <c r="N5305" s="110"/>
      <c r="O5305" s="145"/>
      <c r="P5305" s="110"/>
    </row>
    <row r="5306" spans="2:16" x14ac:dyDescent="0.25">
      <c r="B5306" s="123"/>
      <c r="C5306" s="123"/>
      <c r="D5306" s="123"/>
      <c r="F5306" s="123"/>
      <c r="I5306" s="123"/>
      <c r="J5306" s="123"/>
      <c r="K5306" s="124"/>
      <c r="L5306" s="110"/>
      <c r="M5306" s="110"/>
      <c r="N5306" s="110"/>
      <c r="O5306" s="145"/>
      <c r="P5306" s="110"/>
    </row>
    <row r="5307" spans="2:16" x14ac:dyDescent="0.25">
      <c r="B5307" s="123"/>
      <c r="C5307" s="123"/>
      <c r="D5307" s="123"/>
      <c r="F5307" s="123"/>
      <c r="I5307" s="123"/>
      <c r="J5307" s="123"/>
      <c r="K5307" s="124"/>
      <c r="L5307" s="110"/>
      <c r="M5307" s="110"/>
      <c r="N5307" s="110"/>
      <c r="O5307" s="145"/>
      <c r="P5307" s="110"/>
    </row>
    <row r="5308" spans="2:16" x14ac:dyDescent="0.25">
      <c r="B5308" s="123"/>
      <c r="C5308" s="123"/>
      <c r="D5308" s="123"/>
      <c r="F5308" s="123"/>
      <c r="I5308" s="123"/>
      <c r="J5308" s="123"/>
      <c r="K5308" s="124"/>
      <c r="L5308" s="110"/>
      <c r="M5308" s="110"/>
      <c r="N5308" s="110"/>
      <c r="O5308" s="145"/>
      <c r="P5308" s="110"/>
    </row>
    <row r="5309" spans="2:16" x14ac:dyDescent="0.25">
      <c r="B5309" s="123"/>
      <c r="C5309" s="123"/>
      <c r="D5309" s="123"/>
      <c r="F5309" s="123"/>
      <c r="I5309" s="123"/>
      <c r="J5309" s="123"/>
      <c r="K5309" s="124"/>
      <c r="L5309" s="110"/>
      <c r="M5309" s="110"/>
      <c r="N5309" s="110"/>
      <c r="O5309" s="145"/>
      <c r="P5309" s="110"/>
    </row>
    <row r="5310" spans="2:16" x14ac:dyDescent="0.25">
      <c r="B5310" s="123"/>
      <c r="C5310" s="123"/>
      <c r="D5310" s="123"/>
      <c r="F5310" s="123"/>
      <c r="I5310" s="123"/>
      <c r="J5310" s="123"/>
      <c r="K5310" s="124"/>
      <c r="L5310" s="110"/>
      <c r="M5310" s="110"/>
      <c r="N5310" s="110"/>
      <c r="O5310" s="145"/>
      <c r="P5310" s="110"/>
    </row>
    <row r="5311" spans="2:16" x14ac:dyDescent="0.25">
      <c r="B5311" s="123"/>
      <c r="C5311" s="123"/>
      <c r="D5311" s="123"/>
      <c r="F5311" s="123"/>
      <c r="I5311" s="123"/>
      <c r="J5311" s="123"/>
      <c r="K5311" s="124"/>
      <c r="L5311" s="110"/>
      <c r="M5311" s="110"/>
      <c r="N5311" s="110"/>
      <c r="O5311" s="145"/>
      <c r="P5311" s="110"/>
    </row>
    <row r="5312" spans="2:16" x14ac:dyDescent="0.25">
      <c r="B5312" s="123"/>
      <c r="C5312" s="123"/>
      <c r="D5312" s="123"/>
      <c r="F5312" s="123"/>
      <c r="I5312" s="123"/>
      <c r="J5312" s="123"/>
      <c r="K5312" s="124"/>
      <c r="L5312" s="110"/>
      <c r="M5312" s="110"/>
      <c r="N5312" s="110"/>
      <c r="O5312" s="145"/>
      <c r="P5312" s="110"/>
    </row>
    <row r="5313" spans="2:16" x14ac:dyDescent="0.25">
      <c r="B5313" s="123"/>
      <c r="C5313" s="123"/>
      <c r="D5313" s="123"/>
      <c r="F5313" s="123"/>
      <c r="I5313" s="123"/>
      <c r="J5313" s="123"/>
      <c r="K5313" s="124"/>
      <c r="L5313" s="110"/>
      <c r="M5313" s="110"/>
      <c r="N5313" s="110"/>
      <c r="O5313" s="145"/>
      <c r="P5313" s="110"/>
    </row>
    <row r="5314" spans="2:16" x14ac:dyDescent="0.25">
      <c r="B5314" s="123"/>
      <c r="C5314" s="123"/>
      <c r="D5314" s="123"/>
      <c r="F5314" s="123"/>
      <c r="I5314" s="123"/>
      <c r="J5314" s="123"/>
      <c r="K5314" s="124"/>
      <c r="L5314" s="110"/>
      <c r="M5314" s="110"/>
      <c r="N5314" s="110"/>
      <c r="O5314" s="145"/>
      <c r="P5314" s="110"/>
    </row>
    <row r="5315" spans="2:16" x14ac:dyDescent="0.25">
      <c r="B5315" s="123"/>
      <c r="C5315" s="123"/>
      <c r="D5315" s="123"/>
      <c r="F5315" s="123"/>
      <c r="I5315" s="123"/>
      <c r="J5315" s="123"/>
      <c r="K5315" s="124"/>
      <c r="L5315" s="110"/>
      <c r="M5315" s="110"/>
      <c r="N5315" s="110"/>
      <c r="O5315" s="145"/>
      <c r="P5315" s="110"/>
    </row>
    <row r="5316" spans="2:16" x14ac:dyDescent="0.25">
      <c r="B5316" s="123"/>
      <c r="C5316" s="123"/>
      <c r="D5316" s="123"/>
      <c r="F5316" s="123"/>
      <c r="I5316" s="123"/>
      <c r="J5316" s="123"/>
      <c r="K5316" s="124"/>
      <c r="L5316" s="110"/>
      <c r="M5316" s="110"/>
      <c r="N5316" s="110"/>
      <c r="O5316" s="145"/>
      <c r="P5316" s="110"/>
    </row>
    <row r="5317" spans="2:16" x14ac:dyDescent="0.25">
      <c r="B5317" s="123"/>
      <c r="C5317" s="123"/>
      <c r="D5317" s="123"/>
      <c r="F5317" s="123"/>
      <c r="I5317" s="123"/>
      <c r="J5317" s="123"/>
      <c r="K5317" s="124"/>
      <c r="L5317" s="110"/>
      <c r="M5317" s="110"/>
      <c r="N5317" s="110"/>
      <c r="O5317" s="145"/>
      <c r="P5317" s="110"/>
    </row>
    <row r="5318" spans="2:16" x14ac:dyDescent="0.25">
      <c r="B5318" s="123"/>
      <c r="C5318" s="123"/>
      <c r="D5318" s="123"/>
      <c r="F5318" s="123"/>
      <c r="I5318" s="123"/>
      <c r="J5318" s="123"/>
      <c r="K5318" s="124"/>
      <c r="L5318" s="110"/>
      <c r="M5318" s="110"/>
      <c r="N5318" s="110"/>
      <c r="O5318" s="145"/>
      <c r="P5318" s="110"/>
    </row>
    <row r="5319" spans="2:16" x14ac:dyDescent="0.25">
      <c r="B5319" s="123"/>
      <c r="C5319" s="123"/>
      <c r="D5319" s="123"/>
      <c r="F5319" s="123"/>
      <c r="I5319" s="123"/>
      <c r="J5319" s="123"/>
      <c r="K5319" s="124"/>
      <c r="L5319" s="110"/>
      <c r="M5319" s="110"/>
      <c r="N5319" s="110"/>
      <c r="O5319" s="145"/>
      <c r="P5319" s="110"/>
    </row>
    <row r="5320" spans="2:16" x14ac:dyDescent="0.25">
      <c r="B5320" s="123"/>
      <c r="C5320" s="123"/>
      <c r="D5320" s="123"/>
      <c r="F5320" s="123"/>
      <c r="I5320" s="123"/>
      <c r="J5320" s="123"/>
      <c r="K5320" s="124"/>
      <c r="L5320" s="110"/>
      <c r="M5320" s="110"/>
      <c r="N5320" s="110"/>
      <c r="O5320" s="145"/>
      <c r="P5320" s="110"/>
    </row>
    <row r="5321" spans="2:16" x14ac:dyDescent="0.25">
      <c r="B5321" s="123"/>
      <c r="C5321" s="123"/>
      <c r="D5321" s="123"/>
      <c r="F5321" s="123"/>
      <c r="I5321" s="123"/>
      <c r="J5321" s="123"/>
      <c r="K5321" s="124"/>
      <c r="L5321" s="110"/>
      <c r="M5321" s="110"/>
      <c r="N5321" s="110"/>
      <c r="O5321" s="145"/>
      <c r="P5321" s="110"/>
    </row>
    <row r="5322" spans="2:16" x14ac:dyDescent="0.25">
      <c r="B5322" s="123"/>
      <c r="C5322" s="123"/>
      <c r="D5322" s="123"/>
      <c r="F5322" s="123"/>
      <c r="I5322" s="123"/>
      <c r="J5322" s="123"/>
      <c r="K5322" s="124"/>
      <c r="L5322" s="110"/>
      <c r="M5322" s="110"/>
      <c r="N5322" s="110"/>
      <c r="O5322" s="145"/>
      <c r="P5322" s="110"/>
    </row>
    <row r="5323" spans="2:16" x14ac:dyDescent="0.25">
      <c r="B5323" s="123"/>
      <c r="C5323" s="123"/>
      <c r="D5323" s="123"/>
      <c r="F5323" s="123"/>
      <c r="I5323" s="123"/>
      <c r="J5323" s="123"/>
      <c r="K5323" s="124"/>
      <c r="L5323" s="110"/>
      <c r="M5323" s="110"/>
      <c r="N5323" s="110"/>
      <c r="O5323" s="145"/>
      <c r="P5323" s="110"/>
    </row>
    <row r="5324" spans="2:16" x14ac:dyDescent="0.25">
      <c r="B5324" s="123"/>
      <c r="C5324" s="123"/>
      <c r="D5324" s="123"/>
      <c r="F5324" s="123"/>
      <c r="I5324" s="123"/>
      <c r="J5324" s="123"/>
      <c r="K5324" s="124"/>
      <c r="L5324" s="110"/>
      <c r="M5324" s="110"/>
      <c r="N5324" s="110"/>
      <c r="O5324" s="145"/>
      <c r="P5324" s="110"/>
    </row>
    <row r="5325" spans="2:16" x14ac:dyDescent="0.25">
      <c r="B5325" s="123"/>
      <c r="C5325" s="123"/>
      <c r="D5325" s="123"/>
      <c r="F5325" s="123"/>
      <c r="I5325" s="123"/>
      <c r="J5325" s="123"/>
      <c r="K5325" s="124"/>
      <c r="L5325" s="110"/>
      <c r="M5325" s="110"/>
      <c r="N5325" s="110"/>
      <c r="O5325" s="145"/>
      <c r="P5325" s="110"/>
    </row>
    <row r="5326" spans="2:16" x14ac:dyDescent="0.25">
      <c r="B5326" s="123"/>
      <c r="C5326" s="123"/>
      <c r="D5326" s="123"/>
      <c r="F5326" s="123"/>
      <c r="I5326" s="123"/>
      <c r="J5326" s="123"/>
      <c r="K5326" s="124"/>
      <c r="L5326" s="110"/>
      <c r="M5326" s="110"/>
      <c r="N5326" s="110"/>
      <c r="O5326" s="145"/>
      <c r="P5326" s="110"/>
    </row>
    <row r="5327" spans="2:16" x14ac:dyDescent="0.25">
      <c r="B5327" s="123"/>
      <c r="C5327" s="123"/>
      <c r="D5327" s="123"/>
      <c r="F5327" s="123"/>
      <c r="I5327" s="123"/>
      <c r="J5327" s="123"/>
      <c r="K5327" s="124"/>
      <c r="L5327" s="110"/>
      <c r="M5327" s="110"/>
      <c r="N5327" s="110"/>
      <c r="O5327" s="145"/>
      <c r="P5327" s="110"/>
    </row>
    <row r="5328" spans="2:16" x14ac:dyDescent="0.25">
      <c r="B5328" s="123"/>
      <c r="C5328" s="123"/>
      <c r="D5328" s="123"/>
      <c r="F5328" s="123"/>
      <c r="I5328" s="123"/>
      <c r="J5328" s="123"/>
      <c r="K5328" s="124"/>
      <c r="L5328" s="110"/>
      <c r="M5328" s="110"/>
      <c r="N5328" s="110"/>
      <c r="O5328" s="145"/>
      <c r="P5328" s="110"/>
    </row>
    <row r="5329" spans="2:16" x14ac:dyDescent="0.25">
      <c r="B5329" s="123"/>
      <c r="C5329" s="123"/>
      <c r="D5329" s="123"/>
      <c r="F5329" s="123"/>
      <c r="I5329" s="123"/>
      <c r="J5329" s="123"/>
      <c r="K5329" s="124"/>
      <c r="L5329" s="110"/>
      <c r="M5329" s="110"/>
      <c r="N5329" s="110"/>
      <c r="O5329" s="145"/>
      <c r="P5329" s="110"/>
    </row>
    <row r="5330" spans="2:16" x14ac:dyDescent="0.25">
      <c r="B5330" s="123"/>
      <c r="C5330" s="123"/>
      <c r="D5330" s="123"/>
      <c r="F5330" s="123"/>
      <c r="I5330" s="123"/>
      <c r="J5330" s="123"/>
      <c r="K5330" s="124"/>
      <c r="L5330" s="110"/>
      <c r="M5330" s="110"/>
      <c r="N5330" s="110"/>
      <c r="O5330" s="145"/>
      <c r="P5330" s="110"/>
    </row>
    <row r="5331" spans="2:16" x14ac:dyDescent="0.25">
      <c r="B5331" s="123"/>
      <c r="C5331" s="123"/>
      <c r="D5331" s="123"/>
      <c r="F5331" s="123"/>
      <c r="I5331" s="123"/>
      <c r="J5331" s="123"/>
      <c r="K5331" s="124"/>
      <c r="L5331" s="110"/>
      <c r="M5331" s="110"/>
      <c r="N5331" s="110"/>
      <c r="O5331" s="145"/>
      <c r="P5331" s="110"/>
    </row>
    <row r="5332" spans="2:16" x14ac:dyDescent="0.25">
      <c r="B5332" s="123"/>
      <c r="C5332" s="123"/>
      <c r="D5332" s="123"/>
      <c r="F5332" s="123"/>
      <c r="I5332" s="123"/>
      <c r="J5332" s="123"/>
      <c r="K5332" s="124"/>
      <c r="L5332" s="110"/>
      <c r="M5332" s="110"/>
      <c r="N5332" s="110"/>
      <c r="O5332" s="145"/>
      <c r="P5332" s="110"/>
    </row>
    <row r="5333" spans="2:16" x14ac:dyDescent="0.25">
      <c r="B5333" s="123"/>
      <c r="C5333" s="123"/>
      <c r="D5333" s="123"/>
      <c r="F5333" s="123"/>
      <c r="I5333" s="123"/>
      <c r="J5333" s="123"/>
      <c r="K5333" s="124"/>
      <c r="L5333" s="110"/>
      <c r="M5333" s="110"/>
      <c r="N5333" s="110"/>
      <c r="O5333" s="145"/>
      <c r="P5333" s="110"/>
    </row>
    <row r="5334" spans="2:16" x14ac:dyDescent="0.25">
      <c r="B5334" s="123"/>
      <c r="C5334" s="123"/>
      <c r="D5334" s="123"/>
      <c r="F5334" s="123"/>
      <c r="I5334" s="123"/>
      <c r="J5334" s="123"/>
      <c r="K5334" s="124"/>
      <c r="L5334" s="110"/>
      <c r="M5334" s="110"/>
      <c r="N5334" s="110"/>
      <c r="O5334" s="145"/>
      <c r="P5334" s="110"/>
    </row>
    <row r="5335" spans="2:16" x14ac:dyDescent="0.25">
      <c r="B5335" s="123"/>
      <c r="C5335" s="123"/>
      <c r="D5335" s="123"/>
      <c r="F5335" s="123"/>
      <c r="I5335" s="123"/>
      <c r="J5335" s="123"/>
      <c r="K5335" s="124"/>
      <c r="L5335" s="110"/>
      <c r="M5335" s="110"/>
      <c r="N5335" s="110"/>
      <c r="O5335" s="145"/>
      <c r="P5335" s="110"/>
    </row>
    <row r="5336" spans="2:16" x14ac:dyDescent="0.25">
      <c r="B5336" s="123"/>
      <c r="C5336" s="123"/>
      <c r="D5336" s="123"/>
      <c r="F5336" s="123"/>
      <c r="I5336" s="123"/>
      <c r="J5336" s="123"/>
      <c r="K5336" s="124"/>
      <c r="L5336" s="110"/>
      <c r="M5336" s="110"/>
      <c r="N5336" s="110"/>
      <c r="O5336" s="145"/>
      <c r="P5336" s="110"/>
    </row>
    <row r="5337" spans="2:16" x14ac:dyDescent="0.25">
      <c r="B5337" s="123"/>
      <c r="C5337" s="123"/>
      <c r="D5337" s="123"/>
      <c r="F5337" s="123"/>
      <c r="I5337" s="123"/>
      <c r="J5337" s="123"/>
      <c r="K5337" s="124"/>
      <c r="L5337" s="110"/>
      <c r="M5337" s="110"/>
      <c r="N5337" s="110"/>
      <c r="O5337" s="145"/>
      <c r="P5337" s="110"/>
    </row>
    <row r="5338" spans="2:16" x14ac:dyDescent="0.25">
      <c r="B5338" s="123"/>
      <c r="C5338" s="123"/>
      <c r="D5338" s="123"/>
      <c r="F5338" s="123"/>
      <c r="I5338" s="123"/>
      <c r="J5338" s="123"/>
      <c r="K5338" s="124"/>
      <c r="L5338" s="110"/>
      <c r="M5338" s="110"/>
      <c r="N5338" s="110"/>
      <c r="O5338" s="145"/>
      <c r="P5338" s="110"/>
    </row>
    <row r="5339" spans="2:16" x14ac:dyDescent="0.25">
      <c r="B5339" s="123"/>
      <c r="C5339" s="123"/>
      <c r="D5339" s="123"/>
      <c r="F5339" s="123"/>
      <c r="I5339" s="123"/>
      <c r="J5339" s="123"/>
      <c r="K5339" s="124"/>
      <c r="L5339" s="110"/>
      <c r="M5339" s="110"/>
      <c r="N5339" s="110"/>
      <c r="O5339" s="145"/>
      <c r="P5339" s="110"/>
    </row>
    <row r="5340" spans="2:16" x14ac:dyDescent="0.25">
      <c r="B5340" s="123"/>
      <c r="C5340" s="123"/>
      <c r="D5340" s="123"/>
      <c r="F5340" s="123"/>
      <c r="I5340" s="123"/>
      <c r="J5340" s="123"/>
      <c r="K5340" s="124"/>
      <c r="L5340" s="110"/>
      <c r="M5340" s="110"/>
      <c r="N5340" s="110"/>
      <c r="O5340" s="145"/>
      <c r="P5340" s="110"/>
    </row>
    <row r="5341" spans="2:16" x14ac:dyDescent="0.25">
      <c r="B5341" s="123"/>
      <c r="C5341" s="123"/>
      <c r="D5341" s="123"/>
      <c r="F5341" s="123"/>
      <c r="I5341" s="123"/>
      <c r="J5341" s="123"/>
      <c r="K5341" s="124"/>
      <c r="L5341" s="110"/>
      <c r="M5341" s="110"/>
      <c r="N5341" s="110"/>
      <c r="O5341" s="145"/>
      <c r="P5341" s="110"/>
    </row>
    <row r="5342" spans="2:16" x14ac:dyDescent="0.25">
      <c r="B5342" s="123"/>
      <c r="C5342" s="123"/>
      <c r="D5342" s="123"/>
      <c r="F5342" s="123"/>
      <c r="I5342" s="123"/>
      <c r="J5342" s="123"/>
      <c r="K5342" s="124"/>
      <c r="L5342" s="110"/>
      <c r="M5342" s="110"/>
      <c r="N5342" s="110"/>
      <c r="O5342" s="145"/>
      <c r="P5342" s="110"/>
    </row>
    <row r="5343" spans="2:16" x14ac:dyDescent="0.25">
      <c r="B5343" s="123"/>
      <c r="C5343" s="123"/>
      <c r="D5343" s="123"/>
      <c r="F5343" s="123"/>
      <c r="I5343" s="123"/>
      <c r="J5343" s="123"/>
      <c r="K5343" s="124"/>
      <c r="L5343" s="110"/>
      <c r="M5343" s="110"/>
      <c r="N5343" s="110"/>
      <c r="O5343" s="145"/>
      <c r="P5343" s="110"/>
    </row>
    <row r="5344" spans="2:16" x14ac:dyDescent="0.25">
      <c r="B5344" s="123"/>
      <c r="C5344" s="123"/>
      <c r="D5344" s="123"/>
      <c r="F5344" s="123"/>
      <c r="I5344" s="123"/>
      <c r="J5344" s="123"/>
      <c r="K5344" s="124"/>
      <c r="L5344" s="110"/>
      <c r="M5344" s="110"/>
      <c r="N5344" s="110"/>
      <c r="O5344" s="145"/>
      <c r="P5344" s="110"/>
    </row>
    <row r="5345" spans="2:16" x14ac:dyDescent="0.25">
      <c r="B5345" s="123"/>
      <c r="C5345" s="123"/>
      <c r="D5345" s="123"/>
      <c r="F5345" s="123"/>
      <c r="I5345" s="123"/>
      <c r="J5345" s="123"/>
      <c r="K5345" s="124"/>
      <c r="L5345" s="110"/>
      <c r="M5345" s="110"/>
      <c r="N5345" s="110"/>
      <c r="O5345" s="145"/>
      <c r="P5345" s="110"/>
    </row>
    <row r="5346" spans="2:16" x14ac:dyDescent="0.25">
      <c r="B5346" s="123"/>
      <c r="C5346" s="123"/>
      <c r="D5346" s="123"/>
      <c r="F5346" s="123"/>
      <c r="I5346" s="123"/>
      <c r="J5346" s="123"/>
      <c r="K5346" s="124"/>
      <c r="L5346" s="110"/>
      <c r="M5346" s="110"/>
      <c r="N5346" s="110"/>
      <c r="O5346" s="145"/>
      <c r="P5346" s="110"/>
    </row>
    <row r="5347" spans="2:16" x14ac:dyDescent="0.25">
      <c r="B5347" s="123"/>
      <c r="C5347" s="123"/>
      <c r="D5347" s="123"/>
      <c r="F5347" s="123"/>
      <c r="I5347" s="123"/>
      <c r="J5347" s="123"/>
      <c r="K5347" s="124"/>
      <c r="L5347" s="110"/>
      <c r="M5347" s="110"/>
      <c r="N5347" s="110"/>
      <c r="O5347" s="145"/>
      <c r="P5347" s="110"/>
    </row>
    <row r="5348" spans="2:16" x14ac:dyDescent="0.25">
      <c r="B5348" s="123"/>
      <c r="C5348" s="123"/>
      <c r="D5348" s="123"/>
      <c r="F5348" s="123"/>
      <c r="I5348" s="123"/>
      <c r="J5348" s="123"/>
      <c r="K5348" s="124"/>
      <c r="L5348" s="110"/>
      <c r="M5348" s="110"/>
      <c r="N5348" s="110"/>
      <c r="O5348" s="145"/>
      <c r="P5348" s="110"/>
    </row>
    <row r="5349" spans="2:16" x14ac:dyDescent="0.25">
      <c r="B5349" s="123"/>
      <c r="C5349" s="123"/>
      <c r="D5349" s="123"/>
      <c r="F5349" s="123"/>
      <c r="I5349" s="123"/>
      <c r="J5349" s="123"/>
      <c r="K5349" s="124"/>
      <c r="L5349" s="110"/>
      <c r="M5349" s="110"/>
      <c r="N5349" s="110"/>
      <c r="O5349" s="145"/>
      <c r="P5349" s="110"/>
    </row>
    <row r="5350" spans="2:16" x14ac:dyDescent="0.25">
      <c r="B5350" s="123"/>
      <c r="C5350" s="123"/>
      <c r="D5350" s="123"/>
      <c r="F5350" s="123"/>
      <c r="I5350" s="123"/>
      <c r="J5350" s="123"/>
      <c r="K5350" s="124"/>
      <c r="L5350" s="110"/>
      <c r="M5350" s="110"/>
      <c r="N5350" s="110"/>
      <c r="O5350" s="145"/>
      <c r="P5350" s="110"/>
    </row>
    <row r="5351" spans="2:16" x14ac:dyDescent="0.25">
      <c r="B5351" s="123"/>
      <c r="C5351" s="123"/>
      <c r="D5351" s="123"/>
      <c r="F5351" s="123"/>
      <c r="I5351" s="123"/>
      <c r="J5351" s="123"/>
      <c r="K5351" s="124"/>
      <c r="L5351" s="110"/>
      <c r="M5351" s="110"/>
      <c r="N5351" s="110"/>
      <c r="O5351" s="145"/>
      <c r="P5351" s="110"/>
    </row>
    <row r="5352" spans="2:16" x14ac:dyDescent="0.25">
      <c r="B5352" s="123"/>
      <c r="C5352" s="123"/>
      <c r="D5352" s="123"/>
      <c r="F5352" s="123"/>
      <c r="I5352" s="123"/>
      <c r="J5352" s="123"/>
      <c r="K5352" s="124"/>
      <c r="L5352" s="110"/>
      <c r="M5352" s="110"/>
      <c r="N5352" s="110"/>
      <c r="O5352" s="145"/>
      <c r="P5352" s="110"/>
    </row>
    <row r="5353" spans="2:16" x14ac:dyDescent="0.25">
      <c r="B5353" s="123"/>
      <c r="C5353" s="123"/>
      <c r="D5353" s="123"/>
      <c r="F5353" s="123"/>
      <c r="I5353" s="123"/>
      <c r="J5353" s="123"/>
      <c r="K5353" s="124"/>
      <c r="L5353" s="110"/>
      <c r="M5353" s="110"/>
      <c r="N5353" s="110"/>
      <c r="O5353" s="145"/>
      <c r="P5353" s="110"/>
    </row>
    <row r="5354" spans="2:16" x14ac:dyDescent="0.25">
      <c r="B5354" s="123"/>
      <c r="C5354" s="123"/>
      <c r="D5354" s="123"/>
      <c r="F5354" s="123"/>
      <c r="I5354" s="123"/>
      <c r="J5354" s="123"/>
      <c r="K5354" s="124"/>
      <c r="L5354" s="110"/>
      <c r="M5354" s="110"/>
      <c r="N5354" s="110"/>
      <c r="O5354" s="145"/>
      <c r="P5354" s="110"/>
    </row>
    <row r="5355" spans="2:16" x14ac:dyDescent="0.25">
      <c r="B5355" s="123"/>
      <c r="C5355" s="123"/>
      <c r="D5355" s="123"/>
      <c r="F5355" s="123"/>
      <c r="I5355" s="123"/>
      <c r="J5355" s="123"/>
      <c r="K5355" s="124"/>
      <c r="L5355" s="110"/>
      <c r="M5355" s="110"/>
      <c r="N5355" s="110"/>
      <c r="O5355" s="145"/>
      <c r="P5355" s="110"/>
    </row>
    <row r="5356" spans="2:16" x14ac:dyDescent="0.25">
      <c r="B5356" s="123"/>
      <c r="C5356" s="123"/>
      <c r="D5356" s="123"/>
      <c r="F5356" s="123"/>
      <c r="I5356" s="123"/>
      <c r="J5356" s="123"/>
      <c r="K5356" s="124"/>
      <c r="L5356" s="110"/>
      <c r="M5356" s="110"/>
      <c r="N5356" s="110"/>
      <c r="O5356" s="145"/>
      <c r="P5356" s="110"/>
    </row>
    <row r="5357" spans="2:16" x14ac:dyDescent="0.25">
      <c r="B5357" s="123"/>
      <c r="C5357" s="123"/>
      <c r="D5357" s="123"/>
      <c r="F5357" s="123"/>
      <c r="I5357" s="123"/>
      <c r="J5357" s="123"/>
      <c r="K5357" s="124"/>
      <c r="L5357" s="110"/>
      <c r="M5357" s="110"/>
      <c r="N5357" s="110"/>
      <c r="O5357" s="145"/>
      <c r="P5357" s="110"/>
    </row>
    <row r="5358" spans="2:16" x14ac:dyDescent="0.25">
      <c r="B5358" s="123"/>
      <c r="C5358" s="123"/>
      <c r="D5358" s="123"/>
      <c r="F5358" s="123"/>
      <c r="I5358" s="123"/>
      <c r="J5358" s="123"/>
      <c r="K5358" s="124"/>
      <c r="L5358" s="110"/>
      <c r="M5358" s="110"/>
      <c r="N5358" s="110"/>
      <c r="O5358" s="145"/>
      <c r="P5358" s="110"/>
    </row>
    <row r="5359" spans="2:16" x14ac:dyDescent="0.25">
      <c r="B5359" s="123"/>
      <c r="C5359" s="123"/>
      <c r="D5359" s="123"/>
      <c r="F5359" s="123"/>
      <c r="I5359" s="123"/>
      <c r="J5359" s="123"/>
      <c r="K5359" s="124"/>
      <c r="L5359" s="110"/>
      <c r="M5359" s="110"/>
      <c r="N5359" s="110"/>
      <c r="O5359" s="145"/>
      <c r="P5359" s="110"/>
    </row>
    <row r="5360" spans="2:16" x14ac:dyDescent="0.25">
      <c r="B5360" s="123"/>
      <c r="C5360" s="123"/>
      <c r="D5360" s="123"/>
      <c r="F5360" s="123"/>
      <c r="I5360" s="123"/>
      <c r="J5360" s="123"/>
      <c r="K5360" s="124"/>
      <c r="L5360" s="110"/>
      <c r="M5360" s="110"/>
      <c r="N5360" s="110"/>
      <c r="O5360" s="145"/>
      <c r="P5360" s="110"/>
    </row>
    <row r="5361" spans="2:16" x14ac:dyDescent="0.25">
      <c r="B5361" s="123"/>
      <c r="C5361" s="123"/>
      <c r="D5361" s="123"/>
      <c r="F5361" s="123"/>
      <c r="I5361" s="123"/>
      <c r="J5361" s="123"/>
      <c r="K5361" s="124"/>
      <c r="L5361" s="110"/>
      <c r="M5361" s="110"/>
      <c r="N5361" s="110"/>
      <c r="O5361" s="145"/>
      <c r="P5361" s="110"/>
    </row>
    <row r="5362" spans="2:16" x14ac:dyDescent="0.25">
      <c r="B5362" s="123"/>
      <c r="C5362" s="123"/>
      <c r="D5362" s="123"/>
      <c r="F5362" s="123"/>
      <c r="I5362" s="123"/>
      <c r="J5362" s="123"/>
      <c r="K5362" s="124"/>
      <c r="L5362" s="110"/>
      <c r="M5362" s="110"/>
      <c r="N5362" s="110"/>
      <c r="O5362" s="145"/>
      <c r="P5362" s="110"/>
    </row>
    <row r="5363" spans="2:16" x14ac:dyDescent="0.25">
      <c r="B5363" s="123"/>
      <c r="C5363" s="123"/>
      <c r="D5363" s="123"/>
      <c r="F5363" s="123"/>
      <c r="I5363" s="123"/>
      <c r="J5363" s="123"/>
      <c r="K5363" s="124"/>
      <c r="L5363" s="110"/>
      <c r="M5363" s="110"/>
      <c r="N5363" s="110"/>
      <c r="O5363" s="145"/>
      <c r="P5363" s="110"/>
    </row>
    <row r="5364" spans="2:16" x14ac:dyDescent="0.25">
      <c r="B5364" s="123"/>
      <c r="C5364" s="123"/>
      <c r="D5364" s="123"/>
      <c r="F5364" s="123"/>
      <c r="I5364" s="123"/>
      <c r="J5364" s="123"/>
      <c r="K5364" s="124"/>
      <c r="L5364" s="110"/>
      <c r="M5364" s="110"/>
      <c r="N5364" s="110"/>
      <c r="O5364" s="145"/>
      <c r="P5364" s="110"/>
    </row>
    <row r="5365" spans="2:16" x14ac:dyDescent="0.25">
      <c r="B5365" s="123"/>
      <c r="C5365" s="123"/>
      <c r="D5365" s="123"/>
      <c r="F5365" s="123"/>
      <c r="I5365" s="123"/>
      <c r="J5365" s="123"/>
      <c r="K5365" s="124"/>
      <c r="L5365" s="110"/>
      <c r="M5365" s="110"/>
      <c r="N5365" s="110"/>
      <c r="O5365" s="145"/>
      <c r="P5365" s="110"/>
    </row>
    <row r="5366" spans="2:16" x14ac:dyDescent="0.25">
      <c r="B5366" s="123"/>
      <c r="C5366" s="123"/>
      <c r="D5366" s="123"/>
      <c r="F5366" s="123"/>
      <c r="I5366" s="123"/>
      <c r="J5366" s="123"/>
      <c r="K5366" s="124"/>
      <c r="L5366" s="110"/>
      <c r="M5366" s="110"/>
      <c r="N5366" s="110"/>
      <c r="O5366" s="145"/>
      <c r="P5366" s="110"/>
    </row>
    <row r="5367" spans="2:16" x14ac:dyDescent="0.25">
      <c r="B5367" s="123"/>
      <c r="C5367" s="123"/>
      <c r="D5367" s="123"/>
      <c r="F5367" s="123"/>
      <c r="I5367" s="123"/>
      <c r="J5367" s="123"/>
      <c r="K5367" s="124"/>
      <c r="L5367" s="110"/>
      <c r="M5367" s="110"/>
      <c r="N5367" s="110"/>
      <c r="O5367" s="145"/>
      <c r="P5367" s="110"/>
    </row>
    <row r="5368" spans="2:16" x14ac:dyDescent="0.25">
      <c r="B5368" s="123"/>
      <c r="C5368" s="123"/>
      <c r="D5368" s="123"/>
      <c r="F5368" s="123"/>
      <c r="I5368" s="123"/>
      <c r="J5368" s="123"/>
      <c r="K5368" s="124"/>
      <c r="L5368" s="110"/>
      <c r="M5368" s="110"/>
      <c r="N5368" s="110"/>
      <c r="O5368" s="145"/>
      <c r="P5368" s="110"/>
    </row>
    <row r="5369" spans="2:16" x14ac:dyDescent="0.25">
      <c r="B5369" s="123"/>
      <c r="C5369" s="123"/>
      <c r="D5369" s="123"/>
      <c r="F5369" s="123"/>
      <c r="I5369" s="123"/>
      <c r="J5369" s="123"/>
      <c r="K5369" s="124"/>
      <c r="L5369" s="110"/>
      <c r="M5369" s="110"/>
      <c r="N5369" s="110"/>
      <c r="O5369" s="145"/>
      <c r="P5369" s="110"/>
    </row>
    <row r="5370" spans="2:16" x14ac:dyDescent="0.25">
      <c r="B5370" s="123"/>
      <c r="C5370" s="123"/>
      <c r="D5370" s="123"/>
      <c r="F5370" s="123"/>
      <c r="I5370" s="123"/>
      <c r="J5370" s="123"/>
      <c r="K5370" s="124"/>
      <c r="L5370" s="110"/>
      <c r="M5370" s="110"/>
      <c r="N5370" s="110"/>
      <c r="O5370" s="145"/>
      <c r="P5370" s="110"/>
    </row>
    <row r="5371" spans="2:16" x14ac:dyDescent="0.25">
      <c r="B5371" s="123"/>
      <c r="C5371" s="123"/>
      <c r="D5371" s="123"/>
      <c r="F5371" s="123"/>
      <c r="I5371" s="123"/>
      <c r="J5371" s="123"/>
      <c r="K5371" s="124"/>
      <c r="L5371" s="110"/>
      <c r="M5371" s="110"/>
      <c r="N5371" s="110"/>
      <c r="O5371" s="145"/>
      <c r="P5371" s="110"/>
    </row>
    <row r="5372" spans="2:16" x14ac:dyDescent="0.25">
      <c r="B5372" s="123"/>
      <c r="C5372" s="123"/>
      <c r="D5372" s="123"/>
      <c r="F5372" s="123"/>
      <c r="I5372" s="123"/>
      <c r="J5372" s="123"/>
      <c r="K5372" s="124"/>
      <c r="L5372" s="110"/>
      <c r="M5372" s="110"/>
      <c r="N5372" s="110"/>
      <c r="O5372" s="145"/>
      <c r="P5372" s="110"/>
    </row>
    <row r="5373" spans="2:16" x14ac:dyDescent="0.25">
      <c r="B5373" s="123"/>
      <c r="C5373" s="123"/>
      <c r="D5373" s="123"/>
      <c r="F5373" s="123"/>
      <c r="I5373" s="123"/>
      <c r="J5373" s="123"/>
      <c r="K5373" s="124"/>
      <c r="L5373" s="110"/>
      <c r="M5373" s="110"/>
      <c r="N5373" s="110"/>
      <c r="O5373" s="145"/>
      <c r="P5373" s="110"/>
    </row>
    <row r="5374" spans="2:16" x14ac:dyDescent="0.25">
      <c r="B5374" s="123"/>
      <c r="C5374" s="123"/>
      <c r="D5374" s="123"/>
      <c r="F5374" s="123"/>
      <c r="I5374" s="123"/>
      <c r="J5374" s="123"/>
      <c r="K5374" s="124"/>
      <c r="L5374" s="110"/>
      <c r="M5374" s="110"/>
      <c r="N5374" s="110"/>
      <c r="O5374" s="145"/>
      <c r="P5374" s="110"/>
    </row>
    <row r="5375" spans="2:16" x14ac:dyDescent="0.25">
      <c r="B5375" s="123"/>
      <c r="C5375" s="123"/>
      <c r="D5375" s="123"/>
      <c r="F5375" s="123"/>
      <c r="I5375" s="123"/>
      <c r="J5375" s="123"/>
      <c r="K5375" s="124"/>
      <c r="L5375" s="110"/>
      <c r="M5375" s="110"/>
      <c r="N5375" s="110"/>
      <c r="O5375" s="145"/>
      <c r="P5375" s="110"/>
    </row>
    <row r="5376" spans="2:16" x14ac:dyDescent="0.25">
      <c r="B5376" s="123"/>
      <c r="C5376" s="123"/>
      <c r="D5376" s="123"/>
      <c r="F5376" s="123"/>
      <c r="I5376" s="123"/>
      <c r="J5376" s="123"/>
      <c r="K5376" s="124"/>
      <c r="L5376" s="110"/>
      <c r="M5376" s="110"/>
      <c r="N5376" s="110"/>
      <c r="O5376" s="145"/>
      <c r="P5376" s="110"/>
    </row>
    <row r="5377" spans="2:16" x14ac:dyDescent="0.25">
      <c r="B5377" s="123"/>
      <c r="C5377" s="123"/>
      <c r="D5377" s="123"/>
      <c r="F5377" s="123"/>
      <c r="I5377" s="123"/>
      <c r="J5377" s="123"/>
      <c r="K5377" s="124"/>
      <c r="L5377" s="110"/>
      <c r="M5377" s="110"/>
      <c r="N5377" s="110"/>
      <c r="O5377" s="145"/>
      <c r="P5377" s="110"/>
    </row>
    <row r="5378" spans="2:16" x14ac:dyDescent="0.25">
      <c r="B5378" s="123"/>
      <c r="C5378" s="123"/>
      <c r="D5378" s="123"/>
      <c r="F5378" s="123"/>
      <c r="I5378" s="123"/>
      <c r="J5378" s="123"/>
      <c r="K5378" s="124"/>
      <c r="L5378" s="110"/>
      <c r="M5378" s="110"/>
      <c r="N5378" s="110"/>
      <c r="O5378" s="145"/>
      <c r="P5378" s="110"/>
    </row>
    <row r="5379" spans="2:16" x14ac:dyDescent="0.25">
      <c r="B5379" s="123"/>
      <c r="C5379" s="123"/>
      <c r="D5379" s="123"/>
      <c r="F5379" s="123"/>
      <c r="I5379" s="123"/>
      <c r="J5379" s="123"/>
      <c r="K5379" s="124"/>
      <c r="L5379" s="110"/>
      <c r="M5379" s="110"/>
      <c r="N5379" s="110"/>
      <c r="O5379" s="145"/>
      <c r="P5379" s="110"/>
    </row>
    <row r="5380" spans="2:16" x14ac:dyDescent="0.25">
      <c r="B5380" s="123"/>
      <c r="C5380" s="123"/>
      <c r="D5380" s="123"/>
      <c r="F5380" s="123"/>
      <c r="I5380" s="123"/>
      <c r="J5380" s="123"/>
      <c r="K5380" s="124"/>
      <c r="L5380" s="110"/>
      <c r="M5380" s="110"/>
      <c r="N5380" s="110"/>
      <c r="O5380" s="145"/>
      <c r="P5380" s="110"/>
    </row>
    <row r="5381" spans="2:16" x14ac:dyDescent="0.25">
      <c r="B5381" s="123"/>
      <c r="C5381" s="123"/>
      <c r="D5381" s="123"/>
      <c r="F5381" s="123"/>
      <c r="I5381" s="123"/>
      <c r="J5381" s="123"/>
      <c r="K5381" s="124"/>
      <c r="L5381" s="110"/>
      <c r="M5381" s="110"/>
      <c r="N5381" s="110"/>
      <c r="O5381" s="145"/>
      <c r="P5381" s="110"/>
    </row>
    <row r="5382" spans="2:16" x14ac:dyDescent="0.25">
      <c r="B5382" s="123"/>
      <c r="C5382" s="123"/>
      <c r="D5382" s="123"/>
      <c r="F5382" s="123"/>
      <c r="I5382" s="123"/>
      <c r="J5382" s="123"/>
      <c r="K5382" s="124"/>
      <c r="L5382" s="110"/>
      <c r="M5382" s="110"/>
      <c r="N5382" s="110"/>
      <c r="O5382" s="145"/>
      <c r="P5382" s="110"/>
    </row>
    <row r="5383" spans="2:16" x14ac:dyDescent="0.25">
      <c r="B5383" s="123"/>
      <c r="C5383" s="123"/>
      <c r="D5383" s="123"/>
      <c r="F5383" s="123"/>
      <c r="I5383" s="123"/>
      <c r="J5383" s="123"/>
      <c r="K5383" s="124"/>
      <c r="L5383" s="110"/>
      <c r="M5383" s="110"/>
      <c r="N5383" s="110"/>
      <c r="O5383" s="145"/>
      <c r="P5383" s="110"/>
    </row>
    <row r="5384" spans="2:16" x14ac:dyDescent="0.25">
      <c r="B5384" s="123"/>
      <c r="C5384" s="123"/>
      <c r="D5384" s="123"/>
      <c r="F5384" s="123"/>
      <c r="I5384" s="123"/>
      <c r="J5384" s="123"/>
      <c r="K5384" s="124"/>
      <c r="L5384" s="110"/>
      <c r="M5384" s="110"/>
      <c r="N5384" s="110"/>
      <c r="O5384" s="145"/>
      <c r="P5384" s="110"/>
    </row>
    <row r="5385" spans="2:16" x14ac:dyDescent="0.25">
      <c r="B5385" s="123"/>
      <c r="C5385" s="123"/>
      <c r="D5385" s="123"/>
      <c r="F5385" s="123"/>
      <c r="I5385" s="123"/>
      <c r="J5385" s="123"/>
      <c r="K5385" s="124"/>
      <c r="L5385" s="110"/>
      <c r="M5385" s="110"/>
      <c r="N5385" s="110"/>
      <c r="O5385" s="145"/>
      <c r="P5385" s="110"/>
    </row>
    <row r="5386" spans="2:16" x14ac:dyDescent="0.25">
      <c r="B5386" s="123"/>
      <c r="C5386" s="123"/>
      <c r="D5386" s="123"/>
      <c r="F5386" s="123"/>
      <c r="I5386" s="123"/>
      <c r="J5386" s="123"/>
      <c r="K5386" s="124"/>
      <c r="L5386" s="110"/>
      <c r="M5386" s="110"/>
      <c r="N5386" s="110"/>
      <c r="O5386" s="145"/>
      <c r="P5386" s="110"/>
    </row>
    <row r="5387" spans="2:16" x14ac:dyDescent="0.25">
      <c r="B5387" s="123"/>
      <c r="C5387" s="123"/>
      <c r="D5387" s="123"/>
      <c r="F5387" s="123"/>
      <c r="I5387" s="123"/>
      <c r="J5387" s="123"/>
      <c r="K5387" s="124"/>
      <c r="L5387" s="110"/>
      <c r="M5387" s="110"/>
      <c r="N5387" s="110"/>
      <c r="O5387" s="145"/>
      <c r="P5387" s="110"/>
    </row>
    <row r="5388" spans="2:16" x14ac:dyDescent="0.25">
      <c r="B5388" s="123"/>
      <c r="C5388" s="123"/>
      <c r="D5388" s="123"/>
      <c r="F5388" s="123"/>
      <c r="I5388" s="123"/>
      <c r="J5388" s="123"/>
      <c r="K5388" s="124"/>
      <c r="L5388" s="110"/>
      <c r="M5388" s="110"/>
      <c r="N5388" s="110"/>
      <c r="O5388" s="145"/>
      <c r="P5388" s="110"/>
    </row>
    <row r="5389" spans="2:16" x14ac:dyDescent="0.25">
      <c r="B5389" s="123"/>
      <c r="C5389" s="123"/>
      <c r="D5389" s="123"/>
      <c r="F5389" s="123"/>
      <c r="I5389" s="123"/>
      <c r="J5389" s="123"/>
      <c r="K5389" s="124"/>
      <c r="L5389" s="110"/>
      <c r="M5389" s="110"/>
      <c r="N5389" s="110"/>
      <c r="O5389" s="145"/>
      <c r="P5389" s="110"/>
    </row>
    <row r="5390" spans="2:16" x14ac:dyDescent="0.25">
      <c r="B5390" s="123"/>
      <c r="C5390" s="123"/>
      <c r="D5390" s="123"/>
      <c r="F5390" s="123"/>
      <c r="I5390" s="123"/>
      <c r="J5390" s="123"/>
      <c r="K5390" s="124"/>
      <c r="L5390" s="110"/>
      <c r="M5390" s="110"/>
      <c r="N5390" s="110"/>
      <c r="O5390" s="145"/>
      <c r="P5390" s="110"/>
    </row>
    <row r="5391" spans="2:16" x14ac:dyDescent="0.25">
      <c r="B5391" s="123"/>
      <c r="C5391" s="123"/>
      <c r="D5391" s="123"/>
      <c r="F5391" s="123"/>
      <c r="I5391" s="123"/>
      <c r="J5391" s="123"/>
      <c r="K5391" s="124"/>
      <c r="L5391" s="110"/>
      <c r="M5391" s="110"/>
      <c r="N5391" s="110"/>
      <c r="O5391" s="145"/>
      <c r="P5391" s="110"/>
    </row>
    <row r="5392" spans="2:16" x14ac:dyDescent="0.25">
      <c r="B5392" s="123"/>
      <c r="C5392" s="123"/>
      <c r="D5392" s="123"/>
      <c r="F5392" s="123"/>
      <c r="I5392" s="123"/>
      <c r="J5392" s="123"/>
      <c r="K5392" s="124"/>
      <c r="L5392" s="110"/>
      <c r="M5392" s="110"/>
      <c r="N5392" s="110"/>
      <c r="O5392" s="145"/>
      <c r="P5392" s="110"/>
    </row>
    <row r="5393" spans="2:16" x14ac:dyDescent="0.25">
      <c r="B5393" s="123"/>
      <c r="C5393" s="123"/>
      <c r="D5393" s="123"/>
      <c r="F5393" s="123"/>
      <c r="I5393" s="123"/>
      <c r="J5393" s="123"/>
      <c r="K5393" s="124"/>
      <c r="L5393" s="110"/>
      <c r="M5393" s="110"/>
      <c r="N5393" s="110"/>
      <c r="O5393" s="145"/>
      <c r="P5393" s="110"/>
    </row>
    <row r="5394" spans="2:16" x14ac:dyDescent="0.25">
      <c r="B5394" s="123"/>
      <c r="C5394" s="123"/>
      <c r="D5394" s="123"/>
      <c r="F5394" s="123"/>
      <c r="I5394" s="123"/>
      <c r="J5394" s="123"/>
      <c r="K5394" s="124"/>
      <c r="L5394" s="110"/>
      <c r="M5394" s="110"/>
      <c r="N5394" s="110"/>
      <c r="O5394" s="145"/>
      <c r="P5394" s="110"/>
    </row>
    <row r="5395" spans="2:16" x14ac:dyDescent="0.25">
      <c r="B5395" s="123"/>
      <c r="C5395" s="123"/>
      <c r="D5395" s="123"/>
      <c r="F5395" s="123"/>
      <c r="I5395" s="123"/>
      <c r="J5395" s="123"/>
      <c r="K5395" s="124"/>
      <c r="L5395" s="110"/>
      <c r="M5395" s="110"/>
      <c r="N5395" s="110"/>
      <c r="O5395" s="145"/>
      <c r="P5395" s="110"/>
    </row>
    <row r="5396" spans="2:16" x14ac:dyDescent="0.25">
      <c r="B5396" s="123"/>
      <c r="C5396" s="123"/>
      <c r="D5396" s="123"/>
      <c r="F5396" s="123"/>
      <c r="I5396" s="123"/>
      <c r="J5396" s="123"/>
      <c r="K5396" s="124"/>
      <c r="L5396" s="110"/>
      <c r="M5396" s="110"/>
      <c r="N5396" s="110"/>
      <c r="O5396" s="145"/>
      <c r="P5396" s="110"/>
    </row>
    <row r="5397" spans="2:16" x14ac:dyDescent="0.25">
      <c r="B5397" s="123"/>
      <c r="C5397" s="123"/>
      <c r="D5397" s="123"/>
      <c r="F5397" s="123"/>
      <c r="I5397" s="123"/>
      <c r="J5397" s="123"/>
      <c r="K5397" s="124"/>
      <c r="L5397" s="110"/>
      <c r="M5397" s="110"/>
      <c r="N5397" s="110"/>
      <c r="O5397" s="145"/>
      <c r="P5397" s="110"/>
    </row>
    <row r="5398" spans="2:16" x14ac:dyDescent="0.25">
      <c r="B5398" s="123"/>
      <c r="C5398" s="123"/>
      <c r="D5398" s="123"/>
      <c r="F5398" s="123"/>
      <c r="I5398" s="123"/>
      <c r="J5398" s="123"/>
      <c r="K5398" s="124"/>
      <c r="L5398" s="110"/>
      <c r="M5398" s="110"/>
      <c r="N5398" s="110"/>
      <c r="O5398" s="145"/>
      <c r="P5398" s="110"/>
    </row>
    <row r="5399" spans="2:16" x14ac:dyDescent="0.25">
      <c r="B5399" s="123"/>
      <c r="C5399" s="123"/>
      <c r="D5399" s="123"/>
      <c r="F5399" s="123"/>
      <c r="I5399" s="123"/>
      <c r="J5399" s="123"/>
      <c r="K5399" s="124"/>
      <c r="L5399" s="110"/>
      <c r="M5399" s="110"/>
      <c r="N5399" s="110"/>
      <c r="O5399" s="145"/>
      <c r="P5399" s="110"/>
    </row>
    <row r="5400" spans="2:16" x14ac:dyDescent="0.25">
      <c r="B5400" s="123"/>
      <c r="C5400" s="123"/>
      <c r="D5400" s="123"/>
      <c r="F5400" s="123"/>
      <c r="I5400" s="123"/>
      <c r="J5400" s="123"/>
      <c r="K5400" s="124"/>
      <c r="L5400" s="110"/>
      <c r="M5400" s="110"/>
      <c r="N5400" s="110"/>
      <c r="O5400" s="145"/>
      <c r="P5400" s="110"/>
    </row>
    <row r="5401" spans="2:16" x14ac:dyDescent="0.25">
      <c r="B5401" s="123"/>
      <c r="C5401" s="123"/>
      <c r="D5401" s="123"/>
      <c r="F5401" s="123"/>
      <c r="I5401" s="123"/>
      <c r="J5401" s="123"/>
      <c r="K5401" s="124"/>
      <c r="L5401" s="110"/>
      <c r="M5401" s="110"/>
      <c r="N5401" s="110"/>
      <c r="O5401" s="145"/>
      <c r="P5401" s="110"/>
    </row>
    <row r="5402" spans="2:16" x14ac:dyDescent="0.25">
      <c r="B5402" s="123"/>
      <c r="C5402" s="123"/>
      <c r="D5402" s="123"/>
      <c r="F5402" s="123"/>
      <c r="I5402" s="123"/>
      <c r="J5402" s="123"/>
      <c r="K5402" s="124"/>
      <c r="L5402" s="110"/>
      <c r="M5402" s="110"/>
      <c r="N5402" s="110"/>
      <c r="O5402" s="145"/>
      <c r="P5402" s="110"/>
    </row>
    <row r="5403" spans="2:16" x14ac:dyDescent="0.25">
      <c r="B5403" s="123"/>
      <c r="C5403" s="123"/>
      <c r="D5403" s="123"/>
      <c r="F5403" s="123"/>
      <c r="I5403" s="123"/>
      <c r="J5403" s="123"/>
      <c r="K5403" s="124"/>
      <c r="L5403" s="110"/>
      <c r="M5403" s="110"/>
      <c r="N5403" s="110"/>
      <c r="O5403" s="145"/>
      <c r="P5403" s="110"/>
    </row>
    <row r="5404" spans="2:16" x14ac:dyDescent="0.25">
      <c r="B5404" s="123"/>
      <c r="C5404" s="123"/>
      <c r="D5404" s="123"/>
      <c r="F5404" s="123"/>
      <c r="I5404" s="123"/>
      <c r="J5404" s="123"/>
      <c r="K5404" s="124"/>
      <c r="L5404" s="110"/>
      <c r="M5404" s="110"/>
      <c r="N5404" s="110"/>
      <c r="O5404" s="145"/>
      <c r="P5404" s="110"/>
    </row>
    <row r="5405" spans="2:16" x14ac:dyDescent="0.25">
      <c r="B5405" s="123"/>
      <c r="C5405" s="123"/>
      <c r="D5405" s="123"/>
      <c r="F5405" s="123"/>
      <c r="I5405" s="123"/>
      <c r="J5405" s="123"/>
      <c r="K5405" s="124"/>
      <c r="L5405" s="110"/>
      <c r="M5405" s="110"/>
      <c r="N5405" s="110"/>
      <c r="O5405" s="145"/>
      <c r="P5405" s="110"/>
    </row>
    <row r="5406" spans="2:16" x14ac:dyDescent="0.25">
      <c r="B5406" s="123"/>
      <c r="C5406" s="123"/>
      <c r="D5406" s="123"/>
      <c r="F5406" s="123"/>
      <c r="I5406" s="123"/>
      <c r="J5406" s="123"/>
      <c r="K5406" s="124"/>
      <c r="L5406" s="110"/>
      <c r="M5406" s="110"/>
      <c r="N5406" s="110"/>
      <c r="O5406" s="145"/>
      <c r="P5406" s="110"/>
    </row>
    <row r="5407" spans="2:16" x14ac:dyDescent="0.25">
      <c r="B5407" s="123"/>
      <c r="C5407" s="123"/>
      <c r="D5407" s="123"/>
      <c r="F5407" s="123"/>
      <c r="I5407" s="123"/>
      <c r="J5407" s="123"/>
      <c r="K5407" s="124"/>
      <c r="L5407" s="110"/>
      <c r="M5407" s="110"/>
      <c r="N5407" s="110"/>
      <c r="O5407" s="145"/>
      <c r="P5407" s="110"/>
    </row>
    <row r="5408" spans="2:16" x14ac:dyDescent="0.25">
      <c r="B5408" s="123"/>
      <c r="C5408" s="123"/>
      <c r="D5408" s="123"/>
      <c r="F5408" s="123"/>
      <c r="I5408" s="123"/>
      <c r="J5408" s="123"/>
      <c r="K5408" s="124"/>
      <c r="L5408" s="110"/>
      <c r="M5408" s="110"/>
      <c r="N5408" s="110"/>
      <c r="O5408" s="145"/>
      <c r="P5408" s="110"/>
    </row>
    <row r="5409" spans="2:16" x14ac:dyDescent="0.25">
      <c r="B5409" s="123"/>
      <c r="C5409" s="123"/>
      <c r="D5409" s="123"/>
      <c r="F5409" s="123"/>
      <c r="I5409" s="123"/>
      <c r="J5409" s="123"/>
      <c r="K5409" s="124"/>
      <c r="L5409" s="110"/>
      <c r="M5409" s="110"/>
      <c r="N5409" s="110"/>
      <c r="O5409" s="145"/>
      <c r="P5409" s="110"/>
    </row>
    <row r="5410" spans="2:16" x14ac:dyDescent="0.25">
      <c r="B5410" s="123"/>
      <c r="C5410" s="123"/>
      <c r="D5410" s="123"/>
      <c r="F5410" s="123"/>
      <c r="I5410" s="123"/>
      <c r="J5410" s="123"/>
      <c r="K5410" s="124"/>
      <c r="L5410" s="110"/>
      <c r="M5410" s="110"/>
      <c r="N5410" s="110"/>
      <c r="O5410" s="145"/>
      <c r="P5410" s="110"/>
    </row>
    <row r="5411" spans="2:16" x14ac:dyDescent="0.25">
      <c r="B5411" s="123"/>
      <c r="C5411" s="123"/>
      <c r="D5411" s="123"/>
      <c r="F5411" s="123"/>
      <c r="I5411" s="123"/>
      <c r="J5411" s="123"/>
      <c r="K5411" s="124"/>
      <c r="L5411" s="110"/>
      <c r="M5411" s="110"/>
      <c r="N5411" s="110"/>
      <c r="O5411" s="145"/>
      <c r="P5411" s="110"/>
    </row>
    <row r="5412" spans="2:16" x14ac:dyDescent="0.25">
      <c r="B5412" s="123"/>
      <c r="C5412" s="123"/>
      <c r="D5412" s="123"/>
      <c r="F5412" s="123"/>
      <c r="I5412" s="123"/>
      <c r="J5412" s="123"/>
      <c r="K5412" s="124"/>
      <c r="L5412" s="110"/>
      <c r="M5412" s="110"/>
      <c r="N5412" s="110"/>
      <c r="O5412" s="145"/>
      <c r="P5412" s="110"/>
    </row>
    <row r="5413" spans="2:16" x14ac:dyDescent="0.25">
      <c r="B5413" s="123"/>
      <c r="C5413" s="123"/>
      <c r="D5413" s="123"/>
      <c r="F5413" s="123"/>
      <c r="I5413" s="123"/>
      <c r="J5413" s="123"/>
      <c r="K5413" s="124"/>
      <c r="L5413" s="110"/>
      <c r="M5413" s="110"/>
      <c r="N5413" s="110"/>
      <c r="O5413" s="145"/>
      <c r="P5413" s="110"/>
    </row>
    <row r="5414" spans="2:16" x14ac:dyDescent="0.25">
      <c r="B5414" s="123"/>
      <c r="C5414" s="123"/>
      <c r="D5414" s="123"/>
      <c r="F5414" s="123"/>
      <c r="I5414" s="123"/>
      <c r="J5414" s="123"/>
      <c r="K5414" s="124"/>
      <c r="L5414" s="110"/>
      <c r="M5414" s="110"/>
      <c r="N5414" s="110"/>
      <c r="O5414" s="145"/>
      <c r="P5414" s="110"/>
    </row>
    <row r="5415" spans="2:16" x14ac:dyDescent="0.25">
      <c r="B5415" s="123"/>
      <c r="C5415" s="123"/>
      <c r="D5415" s="123"/>
      <c r="F5415" s="123"/>
      <c r="I5415" s="123"/>
      <c r="J5415" s="123"/>
      <c r="K5415" s="124"/>
      <c r="L5415" s="110"/>
      <c r="M5415" s="110"/>
      <c r="N5415" s="110"/>
      <c r="O5415" s="145"/>
      <c r="P5415" s="110"/>
    </row>
    <row r="5416" spans="2:16" x14ac:dyDescent="0.25">
      <c r="B5416" s="123"/>
      <c r="C5416" s="123"/>
      <c r="D5416" s="123"/>
      <c r="F5416" s="123"/>
      <c r="I5416" s="123"/>
      <c r="J5416" s="123"/>
      <c r="K5416" s="124"/>
      <c r="L5416" s="110"/>
      <c r="M5416" s="110"/>
      <c r="N5416" s="110"/>
      <c r="O5416" s="145"/>
      <c r="P5416" s="110"/>
    </row>
    <row r="5417" spans="2:16" x14ac:dyDescent="0.25">
      <c r="B5417" s="123"/>
      <c r="C5417" s="123"/>
      <c r="D5417" s="123"/>
      <c r="F5417" s="123"/>
      <c r="I5417" s="123"/>
      <c r="J5417" s="123"/>
      <c r="K5417" s="124"/>
      <c r="L5417" s="110"/>
      <c r="M5417" s="110"/>
      <c r="N5417" s="110"/>
      <c r="O5417" s="145"/>
      <c r="P5417" s="110"/>
    </row>
    <row r="5418" spans="2:16" x14ac:dyDescent="0.25">
      <c r="B5418" s="123"/>
      <c r="C5418" s="123"/>
      <c r="D5418" s="123"/>
      <c r="F5418" s="123"/>
      <c r="I5418" s="123"/>
      <c r="J5418" s="123"/>
      <c r="K5418" s="124"/>
      <c r="L5418" s="110"/>
      <c r="M5418" s="110"/>
      <c r="N5418" s="110"/>
      <c r="O5418" s="145"/>
      <c r="P5418" s="110"/>
    </row>
    <row r="5419" spans="2:16" x14ac:dyDescent="0.25">
      <c r="B5419" s="123"/>
      <c r="C5419" s="123"/>
      <c r="D5419" s="123"/>
      <c r="F5419" s="123"/>
      <c r="I5419" s="123"/>
      <c r="J5419" s="123"/>
      <c r="K5419" s="124"/>
      <c r="L5419" s="110"/>
      <c r="M5419" s="110"/>
      <c r="N5419" s="110"/>
      <c r="O5419" s="145"/>
      <c r="P5419" s="110"/>
    </row>
    <row r="5420" spans="2:16" x14ac:dyDescent="0.25">
      <c r="B5420" s="123"/>
      <c r="C5420" s="123"/>
      <c r="D5420" s="123"/>
      <c r="F5420" s="123"/>
      <c r="I5420" s="123"/>
      <c r="J5420" s="123"/>
      <c r="K5420" s="124"/>
      <c r="L5420" s="110"/>
      <c r="M5420" s="110"/>
      <c r="N5420" s="110"/>
      <c r="O5420" s="145"/>
      <c r="P5420" s="110"/>
    </row>
    <row r="5421" spans="2:16" x14ac:dyDescent="0.25">
      <c r="B5421" s="123"/>
      <c r="C5421" s="123"/>
      <c r="D5421" s="123"/>
      <c r="F5421" s="123"/>
      <c r="I5421" s="123"/>
      <c r="J5421" s="123"/>
      <c r="K5421" s="124"/>
      <c r="L5421" s="110"/>
      <c r="M5421" s="110"/>
      <c r="N5421" s="110"/>
      <c r="O5421" s="145"/>
      <c r="P5421" s="110"/>
    </row>
    <row r="5422" spans="2:16" x14ac:dyDescent="0.25">
      <c r="B5422" s="123"/>
      <c r="C5422" s="123"/>
      <c r="D5422" s="123"/>
      <c r="F5422" s="123"/>
      <c r="I5422" s="123"/>
      <c r="J5422" s="123"/>
      <c r="K5422" s="124"/>
      <c r="L5422" s="110"/>
      <c r="M5422" s="110"/>
      <c r="N5422" s="110"/>
      <c r="O5422" s="145"/>
      <c r="P5422" s="110"/>
    </row>
    <row r="5423" spans="2:16" x14ac:dyDescent="0.25">
      <c r="B5423" s="123"/>
      <c r="C5423" s="123"/>
      <c r="D5423" s="123"/>
      <c r="F5423" s="123"/>
      <c r="I5423" s="123"/>
      <c r="J5423" s="123"/>
      <c r="K5423" s="124"/>
      <c r="L5423" s="110"/>
      <c r="M5423" s="110"/>
      <c r="N5423" s="110"/>
      <c r="O5423" s="145"/>
      <c r="P5423" s="110"/>
    </row>
    <row r="5424" spans="2:16" x14ac:dyDescent="0.25">
      <c r="B5424" s="123"/>
      <c r="C5424" s="123"/>
      <c r="D5424" s="123"/>
      <c r="F5424" s="123"/>
      <c r="I5424" s="123"/>
      <c r="J5424" s="123"/>
      <c r="K5424" s="124"/>
      <c r="L5424" s="110"/>
      <c r="M5424" s="110"/>
      <c r="N5424" s="110"/>
      <c r="O5424" s="145"/>
      <c r="P5424" s="110"/>
    </row>
    <row r="5425" spans="2:16" x14ac:dyDescent="0.25">
      <c r="B5425" s="123"/>
      <c r="C5425" s="123"/>
      <c r="D5425" s="123"/>
      <c r="F5425" s="123"/>
      <c r="I5425" s="123"/>
      <c r="J5425" s="123"/>
      <c r="K5425" s="124"/>
      <c r="L5425" s="110"/>
      <c r="M5425" s="110"/>
      <c r="N5425" s="110"/>
      <c r="O5425" s="145"/>
      <c r="P5425" s="110"/>
    </row>
    <row r="5426" spans="2:16" x14ac:dyDescent="0.25">
      <c r="B5426" s="123"/>
      <c r="C5426" s="123"/>
      <c r="D5426" s="123"/>
      <c r="F5426" s="123"/>
      <c r="I5426" s="123"/>
      <c r="J5426" s="123"/>
      <c r="K5426" s="124"/>
      <c r="L5426" s="110"/>
      <c r="M5426" s="110"/>
      <c r="N5426" s="110"/>
      <c r="O5426" s="145"/>
      <c r="P5426" s="110"/>
    </row>
    <row r="5427" spans="2:16" x14ac:dyDescent="0.25">
      <c r="B5427" s="123"/>
      <c r="C5427" s="123"/>
      <c r="D5427" s="123"/>
      <c r="F5427" s="123"/>
      <c r="I5427" s="123"/>
      <c r="J5427" s="123"/>
      <c r="K5427" s="124"/>
      <c r="L5427" s="110"/>
      <c r="M5427" s="110"/>
      <c r="N5427" s="110"/>
      <c r="O5427" s="145"/>
      <c r="P5427" s="110"/>
    </row>
    <row r="5428" spans="2:16" x14ac:dyDescent="0.25">
      <c r="B5428" s="123"/>
      <c r="C5428" s="123"/>
      <c r="D5428" s="123"/>
      <c r="F5428" s="123"/>
      <c r="I5428" s="123"/>
      <c r="J5428" s="123"/>
      <c r="K5428" s="124"/>
      <c r="L5428" s="110"/>
      <c r="M5428" s="110"/>
      <c r="N5428" s="110"/>
      <c r="O5428" s="145"/>
      <c r="P5428" s="110"/>
    </row>
    <row r="5429" spans="2:16" x14ac:dyDescent="0.25">
      <c r="B5429" s="123"/>
      <c r="C5429" s="123"/>
      <c r="D5429" s="123"/>
      <c r="F5429" s="123"/>
      <c r="I5429" s="123"/>
      <c r="J5429" s="123"/>
      <c r="K5429" s="124"/>
      <c r="L5429" s="110"/>
      <c r="M5429" s="110"/>
      <c r="N5429" s="110"/>
      <c r="O5429" s="145"/>
      <c r="P5429" s="110"/>
    </row>
    <row r="5430" spans="2:16" x14ac:dyDescent="0.25">
      <c r="B5430" s="123"/>
      <c r="C5430" s="123"/>
      <c r="D5430" s="123"/>
      <c r="F5430" s="123"/>
      <c r="I5430" s="123"/>
      <c r="J5430" s="123"/>
      <c r="K5430" s="124"/>
      <c r="L5430" s="110"/>
      <c r="M5430" s="110"/>
      <c r="N5430" s="110"/>
      <c r="O5430" s="145"/>
      <c r="P5430" s="110"/>
    </row>
    <row r="5431" spans="2:16" x14ac:dyDescent="0.25">
      <c r="B5431" s="123"/>
      <c r="C5431" s="123"/>
      <c r="D5431" s="123"/>
      <c r="F5431" s="123"/>
      <c r="I5431" s="123"/>
      <c r="J5431" s="123"/>
      <c r="K5431" s="124"/>
      <c r="L5431" s="110"/>
      <c r="M5431" s="110"/>
      <c r="N5431" s="110"/>
      <c r="O5431" s="145"/>
      <c r="P5431" s="110"/>
    </row>
    <row r="5432" spans="2:16" x14ac:dyDescent="0.25">
      <c r="B5432" s="123"/>
      <c r="C5432" s="123"/>
      <c r="D5432" s="123"/>
      <c r="F5432" s="123"/>
      <c r="I5432" s="123"/>
      <c r="J5432" s="123"/>
      <c r="K5432" s="124"/>
      <c r="L5432" s="110"/>
      <c r="M5432" s="110"/>
      <c r="N5432" s="110"/>
      <c r="O5432" s="145"/>
      <c r="P5432" s="110"/>
    </row>
    <row r="5433" spans="2:16" x14ac:dyDescent="0.25">
      <c r="B5433" s="123"/>
      <c r="C5433" s="123"/>
      <c r="D5433" s="123"/>
      <c r="F5433" s="123"/>
      <c r="I5433" s="123"/>
      <c r="J5433" s="123"/>
      <c r="K5433" s="124"/>
      <c r="L5433" s="110"/>
      <c r="M5433" s="110"/>
      <c r="N5433" s="110"/>
      <c r="O5433" s="145"/>
      <c r="P5433" s="110"/>
    </row>
    <row r="5434" spans="2:16" x14ac:dyDescent="0.25">
      <c r="B5434" s="123"/>
      <c r="C5434" s="123"/>
      <c r="D5434" s="123"/>
      <c r="F5434" s="123"/>
      <c r="I5434" s="123"/>
      <c r="J5434" s="123"/>
      <c r="K5434" s="124"/>
      <c r="L5434" s="110"/>
      <c r="M5434" s="110"/>
      <c r="N5434" s="110"/>
      <c r="O5434" s="145"/>
      <c r="P5434" s="110"/>
    </row>
    <row r="5435" spans="2:16" x14ac:dyDescent="0.25">
      <c r="B5435" s="123"/>
      <c r="C5435" s="123"/>
      <c r="D5435" s="123"/>
      <c r="F5435" s="123"/>
      <c r="I5435" s="123"/>
      <c r="J5435" s="123"/>
      <c r="K5435" s="124"/>
      <c r="L5435" s="110"/>
      <c r="M5435" s="110"/>
      <c r="N5435" s="110"/>
      <c r="O5435" s="145"/>
      <c r="P5435" s="110"/>
    </row>
    <row r="5436" spans="2:16" x14ac:dyDescent="0.25">
      <c r="B5436" s="123"/>
      <c r="C5436" s="123"/>
      <c r="D5436" s="123"/>
      <c r="F5436" s="123"/>
      <c r="I5436" s="123"/>
      <c r="J5436" s="123"/>
      <c r="K5436" s="124"/>
      <c r="L5436" s="110"/>
      <c r="M5436" s="110"/>
      <c r="N5436" s="110"/>
      <c r="O5436" s="145"/>
      <c r="P5436" s="110"/>
    </row>
    <row r="5437" spans="2:16" x14ac:dyDescent="0.25">
      <c r="B5437" s="123"/>
      <c r="C5437" s="123"/>
      <c r="D5437" s="123"/>
      <c r="F5437" s="123"/>
      <c r="I5437" s="123"/>
      <c r="J5437" s="123"/>
      <c r="K5437" s="124"/>
      <c r="L5437" s="110"/>
      <c r="M5437" s="110"/>
      <c r="N5437" s="110"/>
      <c r="O5437" s="145"/>
      <c r="P5437" s="110"/>
    </row>
    <row r="5438" spans="2:16" x14ac:dyDescent="0.25">
      <c r="B5438" s="123"/>
      <c r="C5438" s="123"/>
      <c r="D5438" s="123"/>
      <c r="F5438" s="123"/>
      <c r="I5438" s="123"/>
      <c r="J5438" s="123"/>
      <c r="K5438" s="124"/>
      <c r="L5438" s="110"/>
      <c r="M5438" s="110"/>
      <c r="N5438" s="110"/>
      <c r="O5438" s="145"/>
      <c r="P5438" s="110"/>
    </row>
    <row r="5439" spans="2:16" x14ac:dyDescent="0.25">
      <c r="B5439" s="123"/>
      <c r="C5439" s="123"/>
      <c r="D5439" s="123"/>
      <c r="F5439" s="123"/>
      <c r="I5439" s="123"/>
      <c r="J5439" s="123"/>
      <c r="K5439" s="124"/>
      <c r="L5439" s="110"/>
      <c r="M5439" s="110"/>
      <c r="N5439" s="110"/>
      <c r="O5439" s="145"/>
      <c r="P5439" s="110"/>
    </row>
    <row r="5440" spans="2:16" x14ac:dyDescent="0.25">
      <c r="B5440" s="123"/>
      <c r="C5440" s="123"/>
      <c r="D5440" s="123"/>
      <c r="F5440" s="123"/>
      <c r="I5440" s="123"/>
      <c r="J5440" s="123"/>
      <c r="K5440" s="124"/>
      <c r="L5440" s="110"/>
      <c r="M5440" s="110"/>
      <c r="N5440" s="110"/>
      <c r="O5440" s="145"/>
      <c r="P5440" s="110"/>
    </row>
    <row r="5441" spans="2:16" x14ac:dyDescent="0.25">
      <c r="B5441" s="123"/>
      <c r="C5441" s="123"/>
      <c r="D5441" s="123"/>
      <c r="F5441" s="123"/>
      <c r="I5441" s="123"/>
      <c r="J5441" s="123"/>
      <c r="K5441" s="124"/>
      <c r="L5441" s="110"/>
      <c r="M5441" s="110"/>
      <c r="N5441" s="110"/>
      <c r="O5441" s="145"/>
      <c r="P5441" s="110"/>
    </row>
    <row r="5442" spans="2:16" x14ac:dyDescent="0.25">
      <c r="B5442" s="123"/>
      <c r="C5442" s="123"/>
      <c r="D5442" s="123"/>
      <c r="F5442" s="123"/>
      <c r="I5442" s="123"/>
      <c r="J5442" s="123"/>
      <c r="K5442" s="124"/>
      <c r="L5442" s="110"/>
      <c r="M5442" s="110"/>
      <c r="N5442" s="110"/>
      <c r="O5442" s="145"/>
      <c r="P5442" s="110"/>
    </row>
    <row r="5443" spans="2:16" x14ac:dyDescent="0.25">
      <c r="B5443" s="123"/>
      <c r="C5443" s="123"/>
      <c r="D5443" s="123"/>
      <c r="F5443" s="123"/>
      <c r="I5443" s="123"/>
      <c r="J5443" s="123"/>
      <c r="K5443" s="124"/>
      <c r="L5443" s="110"/>
      <c r="M5443" s="110"/>
      <c r="N5443" s="110"/>
      <c r="O5443" s="145"/>
      <c r="P5443" s="110"/>
    </row>
    <row r="5444" spans="2:16" x14ac:dyDescent="0.25">
      <c r="B5444" s="123"/>
      <c r="C5444" s="123"/>
      <c r="D5444" s="123"/>
      <c r="F5444" s="123"/>
      <c r="I5444" s="123"/>
      <c r="J5444" s="123"/>
      <c r="K5444" s="124"/>
      <c r="L5444" s="110"/>
      <c r="M5444" s="110"/>
      <c r="N5444" s="110"/>
      <c r="O5444" s="145"/>
      <c r="P5444" s="110"/>
    </row>
    <row r="5445" spans="2:16" x14ac:dyDescent="0.25">
      <c r="B5445" s="123"/>
      <c r="C5445" s="123"/>
      <c r="D5445" s="123"/>
      <c r="F5445" s="123"/>
      <c r="I5445" s="123"/>
      <c r="J5445" s="123"/>
      <c r="K5445" s="124"/>
      <c r="L5445" s="110"/>
      <c r="M5445" s="110"/>
      <c r="N5445" s="110"/>
      <c r="O5445" s="145"/>
      <c r="P5445" s="110"/>
    </row>
    <row r="5446" spans="2:16" x14ac:dyDescent="0.25">
      <c r="B5446" s="123"/>
      <c r="C5446" s="123"/>
      <c r="D5446" s="123"/>
      <c r="F5446" s="123"/>
      <c r="I5446" s="123"/>
      <c r="J5446" s="123"/>
      <c r="K5446" s="124"/>
      <c r="L5446" s="110"/>
      <c r="M5446" s="110"/>
      <c r="N5446" s="110"/>
      <c r="O5446" s="145"/>
      <c r="P5446" s="110"/>
    </row>
    <row r="5447" spans="2:16" x14ac:dyDescent="0.25">
      <c r="B5447" s="123"/>
      <c r="C5447" s="123"/>
      <c r="D5447" s="123"/>
      <c r="F5447" s="123"/>
      <c r="I5447" s="123"/>
      <c r="J5447" s="123"/>
      <c r="K5447" s="124"/>
      <c r="L5447" s="110"/>
      <c r="M5447" s="110"/>
      <c r="N5447" s="110"/>
      <c r="O5447" s="145"/>
      <c r="P5447" s="110"/>
    </row>
    <row r="5448" spans="2:16" x14ac:dyDescent="0.25">
      <c r="B5448" s="123"/>
      <c r="C5448" s="123"/>
      <c r="D5448" s="123"/>
      <c r="F5448" s="123"/>
      <c r="I5448" s="123"/>
      <c r="J5448" s="123"/>
      <c r="K5448" s="124"/>
      <c r="L5448" s="110"/>
      <c r="M5448" s="110"/>
      <c r="N5448" s="110"/>
      <c r="O5448" s="145"/>
      <c r="P5448" s="110"/>
    </row>
    <row r="5449" spans="2:16" x14ac:dyDescent="0.25">
      <c r="B5449" s="123"/>
      <c r="C5449" s="123"/>
      <c r="D5449" s="123"/>
      <c r="F5449" s="123"/>
      <c r="I5449" s="123"/>
      <c r="J5449" s="123"/>
      <c r="K5449" s="124"/>
      <c r="L5449" s="110"/>
      <c r="M5449" s="110"/>
      <c r="N5449" s="110"/>
      <c r="O5449" s="145"/>
      <c r="P5449" s="110"/>
    </row>
    <row r="5450" spans="2:16" x14ac:dyDescent="0.25">
      <c r="B5450" s="123"/>
      <c r="C5450" s="123"/>
      <c r="D5450" s="123"/>
      <c r="F5450" s="123"/>
      <c r="I5450" s="123"/>
      <c r="J5450" s="123"/>
      <c r="K5450" s="124"/>
      <c r="L5450" s="110"/>
      <c r="M5450" s="110"/>
      <c r="N5450" s="110"/>
      <c r="O5450" s="145"/>
      <c r="P5450" s="110"/>
    </row>
    <row r="5451" spans="2:16" x14ac:dyDescent="0.25">
      <c r="B5451" s="123"/>
      <c r="C5451" s="123"/>
      <c r="D5451" s="123"/>
      <c r="F5451" s="123"/>
      <c r="I5451" s="123"/>
      <c r="J5451" s="123"/>
      <c r="K5451" s="124"/>
      <c r="L5451" s="110"/>
      <c r="M5451" s="110"/>
      <c r="N5451" s="110"/>
      <c r="O5451" s="145"/>
      <c r="P5451" s="110"/>
    </row>
    <row r="5452" spans="2:16" x14ac:dyDescent="0.25">
      <c r="B5452" s="123"/>
      <c r="C5452" s="123"/>
      <c r="D5452" s="123"/>
      <c r="F5452" s="123"/>
      <c r="I5452" s="123"/>
      <c r="J5452" s="123"/>
      <c r="K5452" s="124"/>
      <c r="L5452" s="110"/>
      <c r="M5452" s="110"/>
      <c r="N5452" s="110"/>
      <c r="O5452" s="145"/>
      <c r="P5452" s="110"/>
    </row>
    <row r="5453" spans="2:16" x14ac:dyDescent="0.25">
      <c r="B5453" s="123"/>
      <c r="C5453" s="123"/>
      <c r="D5453" s="123"/>
      <c r="F5453" s="123"/>
      <c r="I5453" s="123"/>
      <c r="J5453" s="123"/>
      <c r="K5453" s="124"/>
      <c r="L5453" s="110"/>
      <c r="M5453" s="110"/>
      <c r="N5453" s="110"/>
      <c r="O5453" s="145"/>
      <c r="P5453" s="110"/>
    </row>
    <row r="5454" spans="2:16" x14ac:dyDescent="0.25">
      <c r="B5454" s="123"/>
      <c r="C5454" s="123"/>
      <c r="D5454" s="123"/>
      <c r="F5454" s="123"/>
      <c r="I5454" s="123"/>
      <c r="J5454" s="123"/>
      <c r="K5454" s="124"/>
      <c r="L5454" s="110"/>
      <c r="M5454" s="110"/>
      <c r="N5454" s="110"/>
      <c r="O5454" s="145"/>
      <c r="P5454" s="110"/>
    </row>
    <row r="5455" spans="2:16" x14ac:dyDescent="0.25">
      <c r="B5455" s="123"/>
      <c r="C5455" s="123"/>
      <c r="D5455" s="123"/>
      <c r="F5455" s="123"/>
      <c r="I5455" s="123"/>
      <c r="J5455" s="123"/>
      <c r="K5455" s="124"/>
      <c r="L5455" s="110"/>
      <c r="M5455" s="110"/>
      <c r="N5455" s="110"/>
      <c r="O5455" s="145"/>
      <c r="P5455" s="110"/>
    </row>
    <row r="5456" spans="2:16" x14ac:dyDescent="0.25">
      <c r="B5456" s="123"/>
      <c r="C5456" s="123"/>
      <c r="D5456" s="123"/>
      <c r="F5456" s="123"/>
      <c r="I5456" s="123"/>
      <c r="J5456" s="123"/>
      <c r="K5456" s="124"/>
      <c r="L5456" s="110"/>
      <c r="M5456" s="110"/>
      <c r="N5456" s="110"/>
      <c r="O5456" s="145"/>
      <c r="P5456" s="110"/>
    </row>
    <row r="5457" spans="2:16" x14ac:dyDescent="0.25">
      <c r="B5457" s="123"/>
      <c r="C5457" s="123"/>
      <c r="D5457" s="123"/>
      <c r="F5457" s="123"/>
      <c r="I5457" s="123"/>
      <c r="J5457" s="123"/>
      <c r="K5457" s="124"/>
      <c r="L5457" s="110"/>
      <c r="M5457" s="110"/>
      <c r="N5457" s="110"/>
      <c r="O5457" s="145"/>
      <c r="P5457" s="110"/>
    </row>
    <row r="5458" spans="2:16" x14ac:dyDescent="0.25">
      <c r="B5458" s="123"/>
      <c r="C5458" s="123"/>
      <c r="D5458" s="123"/>
      <c r="F5458" s="123"/>
      <c r="I5458" s="123"/>
      <c r="J5458" s="123"/>
      <c r="K5458" s="124"/>
      <c r="L5458" s="110"/>
      <c r="M5458" s="110"/>
      <c r="N5458" s="110"/>
      <c r="O5458" s="145"/>
      <c r="P5458" s="110"/>
    </row>
    <row r="5459" spans="2:16" x14ac:dyDescent="0.25">
      <c r="B5459" s="123"/>
      <c r="C5459" s="123"/>
      <c r="D5459" s="123"/>
      <c r="F5459" s="123"/>
      <c r="I5459" s="123"/>
      <c r="J5459" s="123"/>
      <c r="K5459" s="124"/>
      <c r="L5459" s="110"/>
      <c r="M5459" s="110"/>
      <c r="N5459" s="110"/>
      <c r="O5459" s="145"/>
      <c r="P5459" s="110"/>
    </row>
    <row r="5460" spans="2:16" x14ac:dyDescent="0.25">
      <c r="B5460" s="123"/>
      <c r="C5460" s="123"/>
      <c r="D5460" s="123"/>
      <c r="F5460" s="123"/>
      <c r="I5460" s="123"/>
      <c r="J5460" s="123"/>
      <c r="K5460" s="124"/>
      <c r="L5460" s="110"/>
      <c r="M5460" s="110"/>
      <c r="N5460" s="110"/>
      <c r="O5460" s="145"/>
      <c r="P5460" s="110"/>
    </row>
    <row r="5461" spans="2:16" x14ac:dyDescent="0.25">
      <c r="B5461" s="123"/>
      <c r="C5461" s="123"/>
      <c r="D5461" s="123"/>
      <c r="F5461" s="123"/>
      <c r="I5461" s="123"/>
      <c r="J5461" s="123"/>
      <c r="K5461" s="124"/>
      <c r="L5461" s="110"/>
      <c r="M5461" s="110"/>
      <c r="N5461" s="110"/>
      <c r="O5461" s="145"/>
      <c r="P5461" s="110"/>
    </row>
    <row r="5462" spans="2:16" x14ac:dyDescent="0.25">
      <c r="B5462" s="123"/>
      <c r="C5462" s="123"/>
      <c r="D5462" s="123"/>
      <c r="F5462" s="123"/>
      <c r="I5462" s="123"/>
      <c r="J5462" s="123"/>
      <c r="K5462" s="124"/>
      <c r="L5462" s="110"/>
      <c r="M5462" s="110"/>
      <c r="N5462" s="110"/>
      <c r="O5462" s="145"/>
      <c r="P5462" s="110"/>
    </row>
    <row r="5463" spans="2:16" x14ac:dyDescent="0.25">
      <c r="B5463" s="123"/>
      <c r="C5463" s="123"/>
      <c r="D5463" s="123"/>
      <c r="F5463" s="123"/>
      <c r="I5463" s="123"/>
      <c r="J5463" s="123"/>
      <c r="K5463" s="124"/>
      <c r="L5463" s="110"/>
      <c r="M5463" s="110"/>
      <c r="N5463" s="110"/>
      <c r="O5463" s="145"/>
      <c r="P5463" s="110"/>
    </row>
    <row r="5464" spans="2:16" x14ac:dyDescent="0.25">
      <c r="B5464" s="123"/>
      <c r="C5464" s="123"/>
      <c r="D5464" s="123"/>
      <c r="F5464" s="123"/>
      <c r="I5464" s="123"/>
      <c r="J5464" s="123"/>
      <c r="K5464" s="124"/>
      <c r="L5464" s="110"/>
      <c r="M5464" s="110"/>
      <c r="N5464" s="110"/>
      <c r="O5464" s="145"/>
      <c r="P5464" s="110"/>
    </row>
    <row r="5465" spans="2:16" x14ac:dyDescent="0.25">
      <c r="B5465" s="123"/>
      <c r="C5465" s="123"/>
      <c r="D5465" s="123"/>
      <c r="F5465" s="123"/>
      <c r="I5465" s="123"/>
      <c r="J5465" s="123"/>
      <c r="K5465" s="124"/>
      <c r="L5465" s="110"/>
      <c r="M5465" s="110"/>
      <c r="N5465" s="110"/>
      <c r="O5465" s="145"/>
      <c r="P5465" s="110"/>
    </row>
    <row r="5466" spans="2:16" x14ac:dyDescent="0.25">
      <c r="B5466" s="123"/>
      <c r="C5466" s="123"/>
      <c r="D5466" s="123"/>
      <c r="F5466" s="123"/>
      <c r="I5466" s="123"/>
      <c r="J5466" s="123"/>
      <c r="K5466" s="124"/>
      <c r="L5466" s="110"/>
      <c r="M5466" s="110"/>
      <c r="N5466" s="110"/>
      <c r="O5466" s="145"/>
      <c r="P5466" s="110"/>
    </row>
    <row r="5467" spans="2:16" x14ac:dyDescent="0.25">
      <c r="B5467" s="123"/>
      <c r="C5467" s="123"/>
      <c r="D5467" s="123"/>
      <c r="F5467" s="123"/>
      <c r="I5467" s="123"/>
      <c r="J5467" s="123"/>
      <c r="K5467" s="124"/>
      <c r="L5467" s="110"/>
      <c r="M5467" s="110"/>
      <c r="N5467" s="110"/>
      <c r="O5467" s="145"/>
      <c r="P5467" s="110"/>
    </row>
    <row r="5468" spans="2:16" x14ac:dyDescent="0.25">
      <c r="B5468" s="123"/>
      <c r="C5468" s="123"/>
      <c r="D5468" s="123"/>
      <c r="F5468" s="123"/>
      <c r="I5468" s="123"/>
      <c r="J5468" s="123"/>
      <c r="K5468" s="124"/>
      <c r="L5468" s="110"/>
      <c r="M5468" s="110"/>
      <c r="N5468" s="110"/>
      <c r="O5468" s="145"/>
      <c r="P5468" s="110"/>
    </row>
    <row r="5469" spans="2:16" x14ac:dyDescent="0.25">
      <c r="B5469" s="123"/>
      <c r="C5469" s="123"/>
      <c r="D5469" s="123"/>
      <c r="F5469" s="123"/>
      <c r="I5469" s="123"/>
      <c r="J5469" s="123"/>
      <c r="K5469" s="124"/>
      <c r="L5469" s="110"/>
      <c r="M5469" s="110"/>
      <c r="N5469" s="110"/>
      <c r="O5469" s="145"/>
      <c r="P5469" s="110"/>
    </row>
    <row r="5470" spans="2:16" x14ac:dyDescent="0.25">
      <c r="B5470" s="123"/>
      <c r="C5470" s="123"/>
      <c r="D5470" s="123"/>
      <c r="F5470" s="123"/>
      <c r="I5470" s="123"/>
      <c r="J5470" s="123"/>
      <c r="K5470" s="124"/>
      <c r="L5470" s="110"/>
      <c r="M5470" s="110"/>
      <c r="N5470" s="110"/>
      <c r="O5470" s="145"/>
      <c r="P5470" s="110"/>
    </row>
    <row r="5471" spans="2:16" x14ac:dyDescent="0.25">
      <c r="B5471" s="123"/>
      <c r="C5471" s="123"/>
      <c r="D5471" s="123"/>
      <c r="F5471" s="123"/>
      <c r="I5471" s="123"/>
      <c r="J5471" s="123"/>
      <c r="K5471" s="124"/>
      <c r="L5471" s="110"/>
      <c r="M5471" s="110"/>
      <c r="N5471" s="110"/>
      <c r="O5471" s="145"/>
      <c r="P5471" s="110"/>
    </row>
    <row r="5472" spans="2:16" x14ac:dyDescent="0.25">
      <c r="B5472" s="123"/>
      <c r="C5472" s="123"/>
      <c r="D5472" s="123"/>
      <c r="F5472" s="123"/>
      <c r="I5472" s="123"/>
      <c r="J5472" s="123"/>
      <c r="K5472" s="124"/>
      <c r="L5472" s="110"/>
      <c r="M5472" s="110"/>
      <c r="N5472" s="110"/>
      <c r="O5472" s="145"/>
      <c r="P5472" s="110"/>
    </row>
    <row r="5473" spans="2:16" x14ac:dyDescent="0.25">
      <c r="B5473" s="123"/>
      <c r="C5473" s="123"/>
      <c r="D5473" s="123"/>
      <c r="F5473" s="123"/>
      <c r="I5473" s="123"/>
      <c r="J5473" s="123"/>
      <c r="K5473" s="124"/>
      <c r="L5473" s="110"/>
      <c r="M5473" s="110"/>
      <c r="N5473" s="110"/>
      <c r="O5473" s="145"/>
      <c r="P5473" s="110"/>
    </row>
    <row r="5474" spans="2:16" x14ac:dyDescent="0.25">
      <c r="B5474" s="123"/>
      <c r="C5474" s="123"/>
      <c r="D5474" s="123"/>
      <c r="F5474" s="123"/>
      <c r="I5474" s="123"/>
      <c r="J5474" s="123"/>
      <c r="K5474" s="124"/>
      <c r="L5474" s="110"/>
      <c r="M5474" s="110"/>
      <c r="N5474" s="110"/>
      <c r="O5474" s="145"/>
      <c r="P5474" s="110"/>
    </row>
    <row r="5475" spans="2:16" x14ac:dyDescent="0.25">
      <c r="B5475" s="123"/>
      <c r="C5475" s="123"/>
      <c r="D5475" s="123"/>
      <c r="F5475" s="123"/>
      <c r="I5475" s="123"/>
      <c r="J5475" s="123"/>
      <c r="K5475" s="124"/>
      <c r="L5475" s="110"/>
      <c r="M5475" s="110"/>
      <c r="N5475" s="110"/>
      <c r="O5475" s="145"/>
      <c r="P5475" s="110"/>
    </row>
    <row r="5476" spans="2:16" x14ac:dyDescent="0.25">
      <c r="B5476" s="123"/>
      <c r="C5476" s="123"/>
      <c r="D5476" s="123"/>
      <c r="F5476" s="123"/>
      <c r="I5476" s="123"/>
      <c r="J5476" s="123"/>
      <c r="K5476" s="124"/>
      <c r="L5476" s="110"/>
      <c r="M5476" s="110"/>
      <c r="N5476" s="110"/>
      <c r="O5476" s="145"/>
      <c r="P5476" s="110"/>
    </row>
    <row r="5477" spans="2:16" x14ac:dyDescent="0.25">
      <c r="B5477" s="123"/>
      <c r="C5477" s="123"/>
      <c r="D5477" s="123"/>
      <c r="F5477" s="123"/>
      <c r="I5477" s="123"/>
      <c r="J5477" s="123"/>
      <c r="K5477" s="124"/>
      <c r="L5477" s="110"/>
      <c r="M5477" s="110"/>
      <c r="N5477" s="110"/>
      <c r="O5477" s="145"/>
      <c r="P5477" s="110"/>
    </row>
    <row r="5478" spans="2:16" x14ac:dyDescent="0.25">
      <c r="B5478" s="123"/>
      <c r="C5478" s="123"/>
      <c r="D5478" s="123"/>
      <c r="F5478" s="123"/>
      <c r="I5478" s="123"/>
      <c r="J5478" s="123"/>
      <c r="K5478" s="124"/>
      <c r="L5478" s="110"/>
      <c r="M5478" s="110"/>
      <c r="N5478" s="110"/>
      <c r="O5478" s="145"/>
      <c r="P5478" s="110"/>
    </row>
    <row r="5479" spans="2:16" x14ac:dyDescent="0.25">
      <c r="B5479" s="123"/>
      <c r="C5479" s="123"/>
      <c r="D5479" s="123"/>
      <c r="F5479" s="123"/>
      <c r="I5479" s="123"/>
      <c r="J5479" s="123"/>
      <c r="K5479" s="124"/>
      <c r="L5479" s="110"/>
      <c r="M5479" s="110"/>
      <c r="N5479" s="110"/>
      <c r="O5479" s="145"/>
      <c r="P5479" s="110"/>
    </row>
    <row r="5480" spans="2:16" x14ac:dyDescent="0.25">
      <c r="B5480" s="123"/>
      <c r="C5480" s="123"/>
      <c r="D5480" s="123"/>
      <c r="F5480" s="123"/>
      <c r="I5480" s="123"/>
      <c r="J5480" s="123"/>
      <c r="K5480" s="124"/>
      <c r="L5480" s="110"/>
      <c r="M5480" s="110"/>
      <c r="N5480" s="110"/>
      <c r="O5480" s="145"/>
      <c r="P5480" s="110"/>
    </row>
    <row r="5481" spans="2:16" x14ac:dyDescent="0.25">
      <c r="B5481" s="123"/>
      <c r="C5481" s="123"/>
      <c r="D5481" s="123"/>
      <c r="F5481" s="123"/>
      <c r="I5481" s="123"/>
      <c r="J5481" s="123"/>
      <c r="K5481" s="124"/>
      <c r="L5481" s="110"/>
      <c r="M5481" s="110"/>
      <c r="N5481" s="110"/>
      <c r="O5481" s="145"/>
      <c r="P5481" s="110"/>
    </row>
    <row r="5482" spans="2:16" x14ac:dyDescent="0.25">
      <c r="B5482" s="123"/>
      <c r="C5482" s="123"/>
      <c r="D5482" s="123"/>
      <c r="F5482" s="123"/>
      <c r="I5482" s="123"/>
      <c r="J5482" s="123"/>
      <c r="K5482" s="124"/>
      <c r="L5482" s="110"/>
      <c r="M5482" s="110"/>
      <c r="N5482" s="110"/>
      <c r="O5482" s="145"/>
      <c r="P5482" s="110"/>
    </row>
    <row r="5483" spans="2:16" x14ac:dyDescent="0.25">
      <c r="B5483" s="123"/>
      <c r="C5483" s="123"/>
      <c r="D5483" s="123"/>
      <c r="F5483" s="123"/>
      <c r="I5483" s="123"/>
      <c r="J5483" s="123"/>
      <c r="K5483" s="124"/>
      <c r="L5483" s="110"/>
      <c r="M5483" s="110"/>
      <c r="N5483" s="110"/>
      <c r="O5483" s="145"/>
      <c r="P5483" s="110"/>
    </row>
    <row r="5484" spans="2:16" x14ac:dyDescent="0.25">
      <c r="B5484" s="123"/>
      <c r="C5484" s="123"/>
      <c r="D5484" s="123"/>
      <c r="F5484" s="123"/>
      <c r="I5484" s="123"/>
      <c r="J5484" s="123"/>
      <c r="K5484" s="124"/>
      <c r="L5484" s="110"/>
      <c r="M5484" s="110"/>
      <c r="N5484" s="110"/>
      <c r="O5484" s="145"/>
      <c r="P5484" s="110"/>
    </row>
    <row r="5485" spans="2:16" x14ac:dyDescent="0.25">
      <c r="B5485" s="123"/>
      <c r="C5485" s="123"/>
      <c r="D5485" s="123"/>
      <c r="F5485" s="123"/>
      <c r="I5485" s="123"/>
      <c r="J5485" s="123"/>
      <c r="K5485" s="124"/>
      <c r="L5485" s="110"/>
      <c r="M5485" s="110"/>
      <c r="N5485" s="110"/>
      <c r="O5485" s="145"/>
      <c r="P5485" s="110"/>
    </row>
    <row r="5486" spans="2:16" x14ac:dyDescent="0.25">
      <c r="B5486" s="123"/>
      <c r="C5486" s="123"/>
      <c r="D5486" s="123"/>
      <c r="F5486" s="123"/>
      <c r="I5486" s="123"/>
      <c r="J5486" s="123"/>
      <c r="K5486" s="124"/>
      <c r="L5486" s="110"/>
      <c r="M5486" s="110"/>
      <c r="N5486" s="110"/>
      <c r="O5486" s="145"/>
      <c r="P5486" s="110"/>
    </row>
    <row r="5487" spans="2:16" x14ac:dyDescent="0.25">
      <c r="B5487" s="123"/>
      <c r="C5487" s="123"/>
      <c r="D5487" s="123"/>
      <c r="F5487" s="123"/>
      <c r="I5487" s="123"/>
      <c r="J5487" s="123"/>
      <c r="K5487" s="124"/>
      <c r="L5487" s="110"/>
      <c r="M5487" s="110"/>
      <c r="N5487" s="110"/>
      <c r="O5487" s="145"/>
      <c r="P5487" s="110"/>
    </row>
    <row r="5488" spans="2:16" x14ac:dyDescent="0.25">
      <c r="B5488" s="123"/>
      <c r="C5488" s="123"/>
      <c r="D5488" s="123"/>
      <c r="F5488" s="123"/>
      <c r="I5488" s="123"/>
      <c r="J5488" s="123"/>
      <c r="K5488" s="124"/>
      <c r="L5488" s="110"/>
      <c r="M5488" s="110"/>
      <c r="N5488" s="110"/>
      <c r="O5488" s="145"/>
      <c r="P5488" s="110"/>
    </row>
    <row r="5489" spans="2:16" x14ac:dyDescent="0.25">
      <c r="B5489" s="123"/>
      <c r="C5489" s="123"/>
      <c r="D5489" s="123"/>
      <c r="F5489" s="123"/>
      <c r="I5489" s="123"/>
      <c r="J5489" s="123"/>
      <c r="K5489" s="124"/>
      <c r="L5489" s="110"/>
      <c r="M5489" s="110"/>
      <c r="N5489" s="110"/>
      <c r="O5489" s="145"/>
      <c r="P5489" s="110"/>
    </row>
    <row r="5490" spans="2:16" x14ac:dyDescent="0.25">
      <c r="B5490" s="123"/>
      <c r="C5490" s="123"/>
      <c r="D5490" s="123"/>
      <c r="F5490" s="123"/>
      <c r="I5490" s="123"/>
      <c r="J5490" s="123"/>
      <c r="K5490" s="124"/>
      <c r="L5490" s="110"/>
      <c r="M5490" s="110"/>
      <c r="N5490" s="110"/>
      <c r="O5490" s="145"/>
      <c r="P5490" s="110"/>
    </row>
    <row r="5491" spans="2:16" x14ac:dyDescent="0.25">
      <c r="B5491" s="123"/>
      <c r="C5491" s="123"/>
      <c r="D5491" s="123"/>
      <c r="F5491" s="123"/>
      <c r="I5491" s="123"/>
      <c r="J5491" s="123"/>
      <c r="K5491" s="124"/>
      <c r="L5491" s="110"/>
      <c r="M5491" s="110"/>
      <c r="N5491" s="110"/>
      <c r="O5491" s="145"/>
      <c r="P5491" s="110"/>
    </row>
    <row r="5492" spans="2:16" x14ac:dyDescent="0.25">
      <c r="B5492" s="123"/>
      <c r="C5492" s="123"/>
      <c r="D5492" s="123"/>
      <c r="F5492" s="123"/>
      <c r="I5492" s="123"/>
      <c r="J5492" s="123"/>
      <c r="K5492" s="124"/>
      <c r="L5492" s="110"/>
      <c r="M5492" s="110"/>
      <c r="N5492" s="110"/>
      <c r="O5492" s="145"/>
      <c r="P5492" s="110"/>
    </row>
    <row r="5493" spans="2:16" x14ac:dyDescent="0.25">
      <c r="B5493" s="123"/>
      <c r="C5493" s="123"/>
      <c r="D5493" s="123"/>
      <c r="F5493" s="123"/>
      <c r="I5493" s="123"/>
      <c r="J5493" s="123"/>
      <c r="K5493" s="124"/>
      <c r="L5493" s="110"/>
      <c r="M5493" s="110"/>
      <c r="N5493" s="110"/>
      <c r="O5493" s="145"/>
      <c r="P5493" s="110"/>
    </row>
    <row r="5494" spans="2:16" x14ac:dyDescent="0.25">
      <c r="B5494" s="123"/>
      <c r="C5494" s="123"/>
      <c r="D5494" s="123"/>
      <c r="F5494" s="123"/>
      <c r="I5494" s="123"/>
      <c r="J5494" s="123"/>
      <c r="K5494" s="124"/>
      <c r="L5494" s="110"/>
      <c r="M5494" s="110"/>
      <c r="N5494" s="110"/>
      <c r="O5494" s="145"/>
      <c r="P5494" s="110"/>
    </row>
    <row r="5495" spans="2:16" x14ac:dyDescent="0.25">
      <c r="B5495" s="123"/>
      <c r="C5495" s="123"/>
      <c r="D5495" s="123"/>
      <c r="F5495" s="123"/>
      <c r="I5495" s="123"/>
      <c r="J5495" s="123"/>
      <c r="K5495" s="124"/>
      <c r="L5495" s="110"/>
      <c r="M5495" s="110"/>
      <c r="N5495" s="110"/>
      <c r="O5495" s="145"/>
      <c r="P5495" s="110"/>
    </row>
    <row r="5496" spans="2:16" x14ac:dyDescent="0.25">
      <c r="B5496" s="123"/>
      <c r="C5496" s="123"/>
      <c r="D5496" s="123"/>
      <c r="F5496" s="123"/>
      <c r="I5496" s="123"/>
      <c r="J5496" s="123"/>
      <c r="K5496" s="124"/>
      <c r="L5496" s="110"/>
      <c r="M5496" s="110"/>
      <c r="N5496" s="110"/>
      <c r="O5496" s="145"/>
      <c r="P5496" s="110"/>
    </row>
    <row r="5497" spans="2:16" x14ac:dyDescent="0.25">
      <c r="B5497" s="123"/>
      <c r="C5497" s="123"/>
      <c r="D5497" s="123"/>
      <c r="F5497" s="123"/>
      <c r="I5497" s="123"/>
      <c r="J5497" s="123"/>
      <c r="K5497" s="124"/>
      <c r="L5497" s="110"/>
      <c r="M5497" s="110"/>
      <c r="N5497" s="110"/>
      <c r="O5497" s="145"/>
      <c r="P5497" s="110"/>
    </row>
    <row r="5498" spans="2:16" x14ac:dyDescent="0.25">
      <c r="B5498" s="123"/>
      <c r="C5498" s="123"/>
      <c r="D5498" s="123"/>
      <c r="F5498" s="123"/>
      <c r="I5498" s="123"/>
      <c r="J5498" s="123"/>
      <c r="K5498" s="124"/>
      <c r="L5498" s="110"/>
      <c r="M5498" s="110"/>
      <c r="N5498" s="110"/>
      <c r="O5498" s="145"/>
      <c r="P5498" s="110"/>
    </row>
    <row r="5499" spans="2:16" x14ac:dyDescent="0.25">
      <c r="B5499" s="123"/>
      <c r="C5499" s="123"/>
      <c r="D5499" s="123"/>
      <c r="F5499" s="123"/>
      <c r="I5499" s="123"/>
      <c r="J5499" s="123"/>
      <c r="K5499" s="124"/>
      <c r="L5499" s="110"/>
      <c r="M5499" s="110"/>
      <c r="N5499" s="110"/>
      <c r="O5499" s="145"/>
      <c r="P5499" s="110"/>
    </row>
    <row r="5500" spans="2:16" x14ac:dyDescent="0.25">
      <c r="B5500" s="123"/>
      <c r="C5500" s="123"/>
      <c r="D5500" s="123"/>
      <c r="F5500" s="123"/>
      <c r="I5500" s="123"/>
      <c r="J5500" s="123"/>
      <c r="K5500" s="124"/>
      <c r="L5500" s="110"/>
      <c r="M5500" s="110"/>
      <c r="N5500" s="110"/>
      <c r="O5500" s="145"/>
      <c r="P5500" s="110"/>
    </row>
    <row r="5501" spans="2:16" x14ac:dyDescent="0.25">
      <c r="B5501" s="123"/>
      <c r="C5501" s="123"/>
      <c r="D5501" s="123"/>
      <c r="F5501" s="123"/>
      <c r="I5501" s="123"/>
      <c r="J5501" s="123"/>
      <c r="K5501" s="124"/>
      <c r="L5501" s="110"/>
      <c r="M5501" s="110"/>
      <c r="N5501" s="110"/>
      <c r="O5501" s="145"/>
      <c r="P5501" s="110"/>
    </row>
    <row r="5502" spans="2:16" x14ac:dyDescent="0.25">
      <c r="B5502" s="123"/>
      <c r="C5502" s="123"/>
      <c r="D5502" s="123"/>
      <c r="F5502" s="123"/>
      <c r="I5502" s="123"/>
      <c r="J5502" s="123"/>
      <c r="K5502" s="124"/>
      <c r="L5502" s="110"/>
      <c r="M5502" s="110"/>
      <c r="N5502" s="110"/>
      <c r="O5502" s="145"/>
      <c r="P5502" s="110"/>
    </row>
    <row r="5503" spans="2:16" x14ac:dyDescent="0.25">
      <c r="B5503" s="123"/>
      <c r="C5503" s="123"/>
      <c r="D5503" s="123"/>
      <c r="F5503" s="123"/>
      <c r="I5503" s="123"/>
      <c r="J5503" s="123"/>
      <c r="K5503" s="124"/>
      <c r="L5503" s="110"/>
      <c r="M5503" s="110"/>
      <c r="N5503" s="110"/>
      <c r="O5503" s="145"/>
      <c r="P5503" s="110"/>
    </row>
    <row r="5504" spans="2:16" x14ac:dyDescent="0.25">
      <c r="B5504" s="123"/>
      <c r="C5504" s="123"/>
      <c r="D5504" s="123"/>
      <c r="F5504" s="123"/>
      <c r="I5504" s="123"/>
      <c r="J5504" s="123"/>
      <c r="K5504" s="124"/>
      <c r="L5504" s="110"/>
      <c r="M5504" s="110"/>
      <c r="N5504" s="110"/>
      <c r="O5504" s="145"/>
      <c r="P5504" s="110"/>
    </row>
    <row r="5505" spans="2:16" x14ac:dyDescent="0.25">
      <c r="B5505" s="123"/>
      <c r="C5505" s="123"/>
      <c r="D5505" s="123"/>
      <c r="F5505" s="123"/>
      <c r="I5505" s="123"/>
      <c r="J5505" s="123"/>
      <c r="K5505" s="124"/>
      <c r="L5505" s="110"/>
      <c r="M5505" s="110"/>
      <c r="N5505" s="110"/>
      <c r="O5505" s="145"/>
      <c r="P5505" s="110"/>
    </row>
    <row r="5506" spans="2:16" x14ac:dyDescent="0.25">
      <c r="B5506" s="123"/>
      <c r="C5506" s="123"/>
      <c r="D5506" s="123"/>
      <c r="F5506" s="123"/>
      <c r="I5506" s="123"/>
      <c r="J5506" s="123"/>
      <c r="K5506" s="124"/>
      <c r="L5506" s="110"/>
      <c r="M5506" s="110"/>
      <c r="N5506" s="110"/>
      <c r="O5506" s="145"/>
      <c r="P5506" s="110"/>
    </row>
    <row r="5507" spans="2:16" x14ac:dyDescent="0.25">
      <c r="B5507" s="123"/>
      <c r="C5507" s="123"/>
      <c r="D5507" s="123"/>
      <c r="F5507" s="123"/>
      <c r="I5507" s="123"/>
      <c r="J5507" s="123"/>
      <c r="K5507" s="124"/>
      <c r="L5507" s="110"/>
      <c r="M5507" s="110"/>
      <c r="N5507" s="110"/>
      <c r="O5507" s="145"/>
      <c r="P5507" s="110"/>
    </row>
    <row r="5508" spans="2:16" x14ac:dyDescent="0.25">
      <c r="B5508" s="123"/>
      <c r="C5508" s="123"/>
      <c r="D5508" s="123"/>
      <c r="F5508" s="123"/>
      <c r="I5508" s="123"/>
      <c r="J5508" s="123"/>
      <c r="K5508" s="124"/>
      <c r="L5508" s="110"/>
      <c r="M5508" s="110"/>
      <c r="N5508" s="110"/>
      <c r="O5508" s="145"/>
      <c r="P5508" s="110"/>
    </row>
    <row r="5509" spans="2:16" x14ac:dyDescent="0.25">
      <c r="B5509" s="123"/>
      <c r="C5509" s="123"/>
      <c r="D5509" s="123"/>
      <c r="F5509" s="123"/>
      <c r="I5509" s="123"/>
      <c r="J5509" s="123"/>
      <c r="K5509" s="124"/>
      <c r="L5509" s="110"/>
      <c r="M5509" s="110"/>
      <c r="N5509" s="110"/>
      <c r="O5509" s="145"/>
      <c r="P5509" s="110"/>
    </row>
    <row r="5510" spans="2:16" x14ac:dyDescent="0.25">
      <c r="B5510" s="123"/>
      <c r="C5510" s="123"/>
      <c r="D5510" s="123"/>
      <c r="F5510" s="123"/>
      <c r="I5510" s="123"/>
      <c r="J5510" s="123"/>
      <c r="K5510" s="124"/>
      <c r="L5510" s="110"/>
      <c r="M5510" s="110"/>
      <c r="N5510" s="110"/>
      <c r="O5510" s="145"/>
      <c r="P5510" s="110"/>
    </row>
    <row r="5511" spans="2:16" x14ac:dyDescent="0.25">
      <c r="B5511" s="123"/>
      <c r="C5511" s="123"/>
      <c r="D5511" s="123"/>
      <c r="F5511" s="123"/>
      <c r="I5511" s="123"/>
      <c r="J5511" s="123"/>
      <c r="K5511" s="124"/>
      <c r="L5511" s="110"/>
      <c r="M5511" s="110"/>
      <c r="N5511" s="110"/>
      <c r="O5511" s="145"/>
      <c r="P5511" s="110"/>
    </row>
    <row r="5512" spans="2:16" x14ac:dyDescent="0.25">
      <c r="B5512" s="123"/>
      <c r="C5512" s="123"/>
      <c r="D5512" s="123"/>
      <c r="F5512" s="123"/>
      <c r="I5512" s="123"/>
      <c r="J5512" s="123"/>
      <c r="K5512" s="124"/>
      <c r="L5512" s="110"/>
      <c r="M5512" s="110"/>
      <c r="N5512" s="110"/>
      <c r="O5512" s="145"/>
      <c r="P5512" s="110"/>
    </row>
    <row r="5513" spans="2:16" x14ac:dyDescent="0.25">
      <c r="B5513" s="123"/>
      <c r="C5513" s="123"/>
      <c r="D5513" s="123"/>
      <c r="F5513" s="123"/>
      <c r="I5513" s="123"/>
      <c r="J5513" s="123"/>
      <c r="K5513" s="124"/>
      <c r="L5513" s="110"/>
      <c r="M5513" s="110"/>
      <c r="N5513" s="110"/>
      <c r="O5513" s="145"/>
      <c r="P5513" s="110"/>
    </row>
    <row r="5514" spans="2:16" x14ac:dyDescent="0.25">
      <c r="B5514" s="123"/>
      <c r="C5514" s="123"/>
      <c r="D5514" s="123"/>
      <c r="F5514" s="123"/>
      <c r="I5514" s="123"/>
      <c r="J5514" s="123"/>
      <c r="K5514" s="124"/>
      <c r="L5514" s="110"/>
      <c r="M5514" s="110"/>
      <c r="N5514" s="110"/>
      <c r="O5514" s="145"/>
      <c r="P5514" s="110"/>
    </row>
    <row r="5515" spans="2:16" x14ac:dyDescent="0.25">
      <c r="B5515" s="123"/>
      <c r="C5515" s="123"/>
      <c r="D5515" s="123"/>
      <c r="F5515" s="123"/>
      <c r="I5515" s="123"/>
      <c r="J5515" s="123"/>
      <c r="K5515" s="124"/>
      <c r="L5515" s="110"/>
      <c r="M5515" s="110"/>
      <c r="N5515" s="110"/>
      <c r="O5515" s="145"/>
      <c r="P5515" s="110"/>
    </row>
    <row r="5516" spans="2:16" x14ac:dyDescent="0.25">
      <c r="B5516" s="123"/>
      <c r="C5516" s="123"/>
      <c r="D5516" s="123"/>
      <c r="F5516" s="123"/>
      <c r="I5516" s="123"/>
      <c r="J5516" s="123"/>
      <c r="K5516" s="124"/>
      <c r="L5516" s="110"/>
      <c r="M5516" s="110"/>
      <c r="N5516" s="110"/>
      <c r="O5516" s="145"/>
      <c r="P5516" s="110"/>
    </row>
    <row r="5517" spans="2:16" x14ac:dyDescent="0.25">
      <c r="B5517" s="123"/>
      <c r="C5517" s="123"/>
      <c r="D5517" s="123"/>
      <c r="F5517" s="123"/>
      <c r="I5517" s="123"/>
      <c r="J5517" s="123"/>
      <c r="K5517" s="124"/>
      <c r="L5517" s="110"/>
      <c r="M5517" s="110"/>
      <c r="N5517" s="110"/>
      <c r="O5517" s="145"/>
      <c r="P5517" s="110"/>
    </row>
    <row r="5518" spans="2:16" x14ac:dyDescent="0.25">
      <c r="B5518" s="123"/>
      <c r="C5518" s="123"/>
      <c r="D5518" s="123"/>
      <c r="F5518" s="123"/>
      <c r="I5518" s="123"/>
      <c r="J5518" s="123"/>
      <c r="K5518" s="124"/>
      <c r="L5518" s="110"/>
      <c r="M5518" s="110"/>
      <c r="N5518" s="110"/>
      <c r="O5518" s="145"/>
      <c r="P5518" s="110"/>
    </row>
    <row r="5519" spans="2:16" x14ac:dyDescent="0.25">
      <c r="B5519" s="123"/>
      <c r="C5519" s="123"/>
      <c r="D5519" s="123"/>
      <c r="F5519" s="123"/>
      <c r="I5519" s="123"/>
      <c r="J5519" s="123"/>
      <c r="K5519" s="124"/>
      <c r="L5519" s="110"/>
      <c r="M5519" s="110"/>
      <c r="N5519" s="110"/>
      <c r="O5519" s="145"/>
      <c r="P5519" s="110"/>
    </row>
    <row r="5520" spans="2:16" x14ac:dyDescent="0.25">
      <c r="B5520" s="123"/>
      <c r="C5520" s="123"/>
      <c r="D5520" s="123"/>
      <c r="F5520" s="123"/>
      <c r="I5520" s="123"/>
      <c r="J5520" s="123"/>
      <c r="K5520" s="124"/>
      <c r="L5520" s="110"/>
      <c r="M5520" s="110"/>
      <c r="N5520" s="110"/>
      <c r="O5520" s="145"/>
      <c r="P5520" s="110"/>
    </row>
    <row r="5521" spans="2:16" x14ac:dyDescent="0.25">
      <c r="B5521" s="123"/>
      <c r="C5521" s="123"/>
      <c r="D5521" s="123"/>
      <c r="F5521" s="123"/>
      <c r="I5521" s="123"/>
      <c r="J5521" s="123"/>
      <c r="K5521" s="124"/>
      <c r="L5521" s="110"/>
      <c r="M5521" s="110"/>
      <c r="N5521" s="110"/>
      <c r="O5521" s="145"/>
      <c r="P5521" s="110"/>
    </row>
    <row r="5522" spans="2:16" x14ac:dyDescent="0.25">
      <c r="B5522" s="123"/>
      <c r="C5522" s="123"/>
      <c r="D5522" s="123"/>
      <c r="F5522" s="123"/>
      <c r="I5522" s="123"/>
      <c r="J5522" s="123"/>
      <c r="K5522" s="124"/>
      <c r="L5522" s="110"/>
      <c r="M5522" s="110"/>
      <c r="N5522" s="110"/>
      <c r="O5522" s="145"/>
      <c r="P5522" s="110"/>
    </row>
    <row r="5523" spans="2:16" x14ac:dyDescent="0.25">
      <c r="B5523" s="123"/>
      <c r="C5523" s="123"/>
      <c r="D5523" s="123"/>
      <c r="F5523" s="123"/>
      <c r="I5523" s="123"/>
      <c r="J5523" s="123"/>
      <c r="K5523" s="124"/>
      <c r="L5523" s="110"/>
      <c r="M5523" s="110"/>
      <c r="N5523" s="110"/>
      <c r="O5523" s="145"/>
      <c r="P5523" s="110"/>
    </row>
    <row r="5524" spans="2:16" x14ac:dyDescent="0.25">
      <c r="B5524" s="123"/>
      <c r="C5524" s="123"/>
      <c r="D5524" s="123"/>
      <c r="F5524" s="123"/>
      <c r="I5524" s="123"/>
      <c r="J5524" s="123"/>
      <c r="K5524" s="124"/>
      <c r="L5524" s="110"/>
      <c r="M5524" s="110"/>
      <c r="N5524" s="110"/>
      <c r="O5524" s="145"/>
      <c r="P5524" s="110"/>
    </row>
    <row r="5525" spans="2:16" x14ac:dyDescent="0.25">
      <c r="B5525" s="123"/>
      <c r="C5525" s="123"/>
      <c r="D5525" s="123"/>
      <c r="F5525" s="123"/>
      <c r="I5525" s="123"/>
      <c r="J5525" s="123"/>
      <c r="K5525" s="124"/>
      <c r="L5525" s="110"/>
      <c r="M5525" s="110"/>
      <c r="N5525" s="110"/>
      <c r="O5525" s="145"/>
      <c r="P5525" s="110"/>
    </row>
    <row r="5526" spans="2:16" x14ac:dyDescent="0.25">
      <c r="B5526" s="123"/>
      <c r="C5526" s="123"/>
      <c r="D5526" s="123"/>
      <c r="F5526" s="123"/>
      <c r="I5526" s="123"/>
      <c r="J5526" s="123"/>
      <c r="K5526" s="124"/>
      <c r="L5526" s="110"/>
      <c r="M5526" s="110"/>
      <c r="N5526" s="110"/>
      <c r="O5526" s="145"/>
      <c r="P5526" s="110"/>
    </row>
    <row r="5527" spans="2:16" x14ac:dyDescent="0.25">
      <c r="B5527" s="123"/>
      <c r="C5527" s="123"/>
      <c r="D5527" s="123"/>
      <c r="F5527" s="123"/>
      <c r="I5527" s="123"/>
      <c r="J5527" s="123"/>
      <c r="K5527" s="124"/>
      <c r="L5527" s="110"/>
      <c r="M5527" s="110"/>
      <c r="N5527" s="110"/>
      <c r="O5527" s="145"/>
      <c r="P5527" s="110"/>
    </row>
    <row r="5528" spans="2:16" x14ac:dyDescent="0.25">
      <c r="B5528" s="123"/>
      <c r="C5528" s="123"/>
      <c r="D5528" s="123"/>
      <c r="F5528" s="123"/>
      <c r="I5528" s="123"/>
      <c r="J5528" s="123"/>
      <c r="K5528" s="124"/>
      <c r="L5528" s="110"/>
      <c r="M5528" s="110"/>
      <c r="N5528" s="110"/>
      <c r="O5528" s="145"/>
      <c r="P5528" s="110"/>
    </row>
    <row r="5529" spans="2:16" x14ac:dyDescent="0.25">
      <c r="B5529" s="123"/>
      <c r="C5529" s="123"/>
      <c r="D5529" s="123"/>
      <c r="F5529" s="123"/>
      <c r="I5529" s="123"/>
      <c r="J5529" s="123"/>
      <c r="K5529" s="124"/>
      <c r="L5529" s="110"/>
      <c r="M5529" s="110"/>
      <c r="N5529" s="110"/>
      <c r="O5529" s="145"/>
      <c r="P5529" s="110"/>
    </row>
    <row r="5530" spans="2:16" x14ac:dyDescent="0.25">
      <c r="B5530" s="123"/>
      <c r="C5530" s="123"/>
      <c r="D5530" s="123"/>
      <c r="F5530" s="123"/>
      <c r="I5530" s="123"/>
      <c r="J5530" s="123"/>
      <c r="K5530" s="124"/>
      <c r="L5530" s="110"/>
      <c r="M5530" s="110"/>
      <c r="N5530" s="110"/>
      <c r="O5530" s="145"/>
      <c r="P5530" s="110"/>
    </row>
    <row r="5531" spans="2:16" x14ac:dyDescent="0.25">
      <c r="B5531" s="123"/>
      <c r="C5531" s="123"/>
      <c r="D5531" s="123"/>
      <c r="F5531" s="123"/>
      <c r="I5531" s="123"/>
      <c r="J5531" s="123"/>
      <c r="K5531" s="124"/>
      <c r="L5531" s="110"/>
      <c r="M5531" s="110"/>
      <c r="N5531" s="110"/>
      <c r="O5531" s="145"/>
      <c r="P5531" s="110"/>
    </row>
    <row r="5532" spans="2:16" x14ac:dyDescent="0.25">
      <c r="B5532" s="123"/>
      <c r="C5532" s="123"/>
      <c r="D5532" s="123"/>
      <c r="F5532" s="123"/>
      <c r="I5532" s="123"/>
      <c r="J5532" s="123"/>
      <c r="K5532" s="124"/>
      <c r="L5532" s="110"/>
      <c r="M5532" s="110"/>
      <c r="N5532" s="110"/>
      <c r="O5532" s="145"/>
      <c r="P5532" s="110"/>
    </row>
    <row r="5533" spans="2:16" x14ac:dyDescent="0.25">
      <c r="B5533" s="123"/>
      <c r="C5533" s="123"/>
      <c r="D5533" s="123"/>
      <c r="F5533" s="123"/>
      <c r="I5533" s="123"/>
      <c r="J5533" s="123"/>
      <c r="K5533" s="124"/>
      <c r="L5533" s="110"/>
      <c r="M5533" s="110"/>
      <c r="N5533" s="110"/>
      <c r="O5533" s="145"/>
      <c r="P5533" s="110"/>
    </row>
    <row r="5534" spans="2:16" x14ac:dyDescent="0.25">
      <c r="B5534" s="123"/>
      <c r="C5534" s="123"/>
      <c r="D5534" s="123"/>
      <c r="F5534" s="123"/>
      <c r="I5534" s="123"/>
      <c r="J5534" s="123"/>
      <c r="K5534" s="124"/>
      <c r="L5534" s="110"/>
      <c r="M5534" s="110"/>
      <c r="N5534" s="110"/>
      <c r="O5534" s="145"/>
      <c r="P5534" s="110"/>
    </row>
    <row r="5535" spans="2:16" x14ac:dyDescent="0.25">
      <c r="B5535" s="123"/>
      <c r="C5535" s="123"/>
      <c r="D5535" s="123"/>
      <c r="F5535" s="123"/>
      <c r="I5535" s="123"/>
      <c r="J5535" s="123"/>
      <c r="K5535" s="124"/>
      <c r="L5535" s="110"/>
      <c r="M5535" s="110"/>
      <c r="N5535" s="110"/>
      <c r="O5535" s="145"/>
      <c r="P5535" s="110"/>
    </row>
    <row r="5536" spans="2:16" x14ac:dyDescent="0.25">
      <c r="B5536" s="123"/>
      <c r="C5536" s="123"/>
      <c r="D5536" s="123"/>
      <c r="F5536" s="123"/>
      <c r="I5536" s="123"/>
      <c r="J5536" s="123"/>
      <c r="K5536" s="124"/>
      <c r="L5536" s="110"/>
      <c r="M5536" s="110"/>
      <c r="N5536" s="110"/>
      <c r="O5536" s="145"/>
      <c r="P5536" s="110"/>
    </row>
    <row r="5537" spans="2:16" x14ac:dyDescent="0.25">
      <c r="B5537" s="123"/>
      <c r="C5537" s="123"/>
      <c r="D5537" s="123"/>
      <c r="F5537" s="123"/>
      <c r="I5537" s="123"/>
      <c r="J5537" s="123"/>
      <c r="K5537" s="124"/>
      <c r="L5537" s="110"/>
      <c r="M5537" s="110"/>
      <c r="N5537" s="110"/>
      <c r="O5537" s="145"/>
      <c r="P5537" s="110"/>
    </row>
    <row r="5538" spans="2:16" x14ac:dyDescent="0.25">
      <c r="B5538" s="123"/>
      <c r="C5538" s="123"/>
      <c r="D5538" s="123"/>
      <c r="F5538" s="123"/>
      <c r="I5538" s="123"/>
      <c r="J5538" s="123"/>
      <c r="K5538" s="124"/>
      <c r="L5538" s="110"/>
      <c r="M5538" s="110"/>
      <c r="N5538" s="110"/>
      <c r="O5538" s="145"/>
      <c r="P5538" s="110"/>
    </row>
    <row r="5539" spans="2:16" x14ac:dyDescent="0.25">
      <c r="B5539" s="123"/>
      <c r="C5539" s="123"/>
      <c r="D5539" s="123"/>
      <c r="F5539" s="123"/>
      <c r="I5539" s="123"/>
      <c r="J5539" s="123"/>
      <c r="K5539" s="124"/>
      <c r="L5539" s="110"/>
      <c r="M5539" s="110"/>
      <c r="N5539" s="110"/>
      <c r="O5539" s="145"/>
      <c r="P5539" s="110"/>
    </row>
    <row r="5540" spans="2:16" x14ac:dyDescent="0.25">
      <c r="B5540" s="123"/>
      <c r="C5540" s="123"/>
      <c r="D5540" s="123"/>
      <c r="F5540" s="123"/>
      <c r="I5540" s="123"/>
      <c r="J5540" s="123"/>
      <c r="K5540" s="124"/>
      <c r="L5540" s="110"/>
      <c r="M5540" s="110"/>
      <c r="N5540" s="110"/>
      <c r="O5540" s="145"/>
      <c r="P5540" s="110"/>
    </row>
    <row r="5541" spans="2:16" x14ac:dyDescent="0.25">
      <c r="B5541" s="123"/>
      <c r="C5541" s="123"/>
      <c r="D5541" s="123"/>
      <c r="F5541" s="123"/>
      <c r="I5541" s="123"/>
      <c r="J5541" s="123"/>
      <c r="K5541" s="124"/>
      <c r="L5541" s="110"/>
      <c r="M5541" s="110"/>
      <c r="N5541" s="110"/>
      <c r="O5541" s="145"/>
      <c r="P5541" s="110"/>
    </row>
    <row r="5542" spans="2:16" x14ac:dyDescent="0.25">
      <c r="B5542" s="123"/>
      <c r="C5542" s="123"/>
      <c r="D5542" s="123"/>
      <c r="F5542" s="123"/>
      <c r="I5542" s="123"/>
      <c r="J5542" s="123"/>
      <c r="K5542" s="124"/>
      <c r="L5542" s="110"/>
      <c r="M5542" s="110"/>
      <c r="N5542" s="110"/>
      <c r="O5542" s="145"/>
      <c r="P5542" s="110"/>
    </row>
    <row r="5543" spans="2:16" x14ac:dyDescent="0.25">
      <c r="B5543" s="123"/>
      <c r="C5543" s="123"/>
      <c r="D5543" s="123"/>
      <c r="F5543" s="123"/>
      <c r="I5543" s="123"/>
      <c r="J5543" s="123"/>
      <c r="K5543" s="124"/>
      <c r="L5543" s="110"/>
      <c r="M5543" s="110"/>
      <c r="N5543" s="110"/>
      <c r="O5543" s="145"/>
      <c r="P5543" s="110"/>
    </row>
    <row r="5544" spans="2:16" x14ac:dyDescent="0.25">
      <c r="B5544" s="123"/>
      <c r="C5544" s="123"/>
      <c r="D5544" s="123"/>
      <c r="F5544" s="123"/>
      <c r="I5544" s="123"/>
      <c r="J5544" s="123"/>
      <c r="K5544" s="124"/>
      <c r="L5544" s="110"/>
      <c r="M5544" s="110"/>
      <c r="N5544" s="110"/>
      <c r="O5544" s="145"/>
      <c r="P5544" s="110"/>
    </row>
    <row r="5545" spans="2:16" x14ac:dyDescent="0.25">
      <c r="B5545" s="123"/>
      <c r="C5545" s="123"/>
      <c r="D5545" s="123"/>
      <c r="F5545" s="123"/>
      <c r="I5545" s="123"/>
      <c r="J5545" s="123"/>
      <c r="K5545" s="124"/>
      <c r="L5545" s="110"/>
      <c r="M5545" s="110"/>
      <c r="N5545" s="110"/>
      <c r="O5545" s="145"/>
      <c r="P5545" s="110"/>
    </row>
    <row r="5546" spans="2:16" x14ac:dyDescent="0.25">
      <c r="B5546" s="123"/>
      <c r="C5546" s="123"/>
      <c r="D5546" s="123"/>
      <c r="F5546" s="123"/>
      <c r="I5546" s="123"/>
      <c r="J5546" s="123"/>
      <c r="K5546" s="124"/>
      <c r="L5546" s="110"/>
      <c r="M5546" s="110"/>
      <c r="N5546" s="110"/>
      <c r="O5546" s="145"/>
      <c r="P5546" s="110"/>
    </row>
    <row r="5547" spans="2:16" x14ac:dyDescent="0.25">
      <c r="B5547" s="123"/>
      <c r="C5547" s="123"/>
      <c r="D5547" s="123"/>
      <c r="F5547" s="123"/>
      <c r="I5547" s="123"/>
      <c r="J5547" s="123"/>
      <c r="K5547" s="124"/>
      <c r="L5547" s="110"/>
      <c r="M5547" s="110"/>
      <c r="N5547" s="110"/>
      <c r="O5547" s="145"/>
      <c r="P5547" s="110"/>
    </row>
    <row r="5548" spans="2:16" x14ac:dyDescent="0.25">
      <c r="B5548" s="123"/>
      <c r="C5548" s="123"/>
      <c r="D5548" s="123"/>
      <c r="F5548" s="123"/>
      <c r="I5548" s="123"/>
      <c r="J5548" s="123"/>
      <c r="K5548" s="124"/>
      <c r="L5548" s="110"/>
      <c r="M5548" s="110"/>
      <c r="N5548" s="110"/>
      <c r="O5548" s="145"/>
      <c r="P5548" s="110"/>
    </row>
    <row r="5549" spans="2:16" x14ac:dyDescent="0.25">
      <c r="B5549" s="123"/>
      <c r="C5549" s="123"/>
      <c r="D5549" s="123"/>
      <c r="F5549" s="123"/>
      <c r="I5549" s="123"/>
      <c r="J5549" s="123"/>
      <c r="K5549" s="124"/>
      <c r="L5549" s="110"/>
      <c r="M5549" s="110"/>
      <c r="N5549" s="110"/>
      <c r="O5549" s="145"/>
      <c r="P5549" s="110"/>
    </row>
    <row r="5550" spans="2:16" x14ac:dyDescent="0.25">
      <c r="B5550" s="123"/>
      <c r="C5550" s="123"/>
      <c r="D5550" s="123"/>
      <c r="F5550" s="123"/>
      <c r="I5550" s="123"/>
      <c r="J5550" s="123"/>
      <c r="K5550" s="124"/>
      <c r="L5550" s="110"/>
      <c r="M5550" s="110"/>
      <c r="N5550" s="110"/>
      <c r="O5550" s="145"/>
      <c r="P5550" s="110"/>
    </row>
    <row r="5551" spans="2:16" x14ac:dyDescent="0.25">
      <c r="B5551" s="123"/>
      <c r="C5551" s="123"/>
      <c r="D5551" s="123"/>
      <c r="F5551" s="123"/>
      <c r="I5551" s="123"/>
      <c r="J5551" s="123"/>
      <c r="K5551" s="124"/>
      <c r="L5551" s="110"/>
      <c r="M5551" s="110"/>
      <c r="N5551" s="110"/>
      <c r="O5551" s="145"/>
      <c r="P5551" s="110"/>
    </row>
    <row r="5552" spans="2:16" x14ac:dyDescent="0.25">
      <c r="B5552" s="123"/>
      <c r="C5552" s="123"/>
      <c r="D5552" s="123"/>
      <c r="F5552" s="123"/>
      <c r="I5552" s="123"/>
      <c r="J5552" s="123"/>
      <c r="K5552" s="124"/>
      <c r="L5552" s="110"/>
      <c r="M5552" s="110"/>
      <c r="N5552" s="110"/>
      <c r="O5552" s="145"/>
      <c r="P5552" s="110"/>
    </row>
    <row r="5553" spans="2:16" x14ac:dyDescent="0.25">
      <c r="B5553" s="123"/>
      <c r="C5553" s="123"/>
      <c r="D5553" s="123"/>
      <c r="F5553" s="123"/>
      <c r="I5553" s="123"/>
      <c r="J5553" s="123"/>
      <c r="K5553" s="124"/>
      <c r="L5553" s="110"/>
      <c r="M5553" s="110"/>
      <c r="N5553" s="110"/>
      <c r="O5553" s="145"/>
      <c r="P5553" s="110"/>
    </row>
    <row r="5554" spans="2:16" x14ac:dyDescent="0.25">
      <c r="B5554" s="123"/>
      <c r="C5554" s="123"/>
      <c r="D5554" s="123"/>
      <c r="F5554" s="123"/>
      <c r="I5554" s="123"/>
      <c r="J5554" s="123"/>
      <c r="K5554" s="124"/>
      <c r="L5554" s="110"/>
      <c r="M5554" s="110"/>
      <c r="N5554" s="110"/>
      <c r="O5554" s="145"/>
      <c r="P5554" s="110"/>
    </row>
    <row r="5555" spans="2:16" x14ac:dyDescent="0.25">
      <c r="B5555" s="123"/>
      <c r="C5555" s="123"/>
      <c r="D5555" s="123"/>
      <c r="F5555" s="123"/>
      <c r="I5555" s="123"/>
      <c r="J5555" s="123"/>
      <c r="K5555" s="124"/>
      <c r="L5555" s="110"/>
      <c r="M5555" s="110"/>
      <c r="N5555" s="110"/>
      <c r="O5555" s="145"/>
      <c r="P5555" s="110"/>
    </row>
    <row r="5556" spans="2:16" x14ac:dyDescent="0.25">
      <c r="B5556" s="123"/>
      <c r="C5556" s="123"/>
      <c r="D5556" s="123"/>
      <c r="F5556" s="123"/>
      <c r="I5556" s="123"/>
      <c r="J5556" s="123"/>
      <c r="K5556" s="124"/>
      <c r="L5556" s="110"/>
      <c r="M5556" s="110"/>
      <c r="N5556" s="110"/>
      <c r="O5556" s="145"/>
      <c r="P5556" s="110"/>
    </row>
    <row r="5557" spans="2:16" x14ac:dyDescent="0.25">
      <c r="B5557" s="123"/>
      <c r="C5557" s="123"/>
      <c r="D5557" s="123"/>
      <c r="F5557" s="123"/>
      <c r="I5557" s="123"/>
      <c r="J5557" s="123"/>
      <c r="K5557" s="124"/>
      <c r="L5557" s="110"/>
      <c r="M5557" s="110"/>
      <c r="N5557" s="110"/>
      <c r="O5557" s="145"/>
      <c r="P5557" s="110"/>
    </row>
    <row r="5558" spans="2:16" x14ac:dyDescent="0.25">
      <c r="B5558" s="123"/>
      <c r="C5558" s="123"/>
      <c r="D5558" s="123"/>
      <c r="F5558" s="123"/>
      <c r="I5558" s="123"/>
      <c r="J5558" s="123"/>
      <c r="K5558" s="124"/>
      <c r="L5558" s="110"/>
      <c r="M5558" s="110"/>
      <c r="N5558" s="110"/>
      <c r="O5558" s="145"/>
      <c r="P5558" s="110"/>
    </row>
    <row r="5559" spans="2:16" x14ac:dyDescent="0.25">
      <c r="B5559" s="123"/>
      <c r="C5559" s="123"/>
      <c r="D5559" s="123"/>
      <c r="F5559" s="123"/>
      <c r="I5559" s="123"/>
      <c r="J5559" s="123"/>
      <c r="K5559" s="124"/>
      <c r="L5559" s="110"/>
      <c r="M5559" s="110"/>
      <c r="N5559" s="110"/>
      <c r="O5559" s="145"/>
      <c r="P5559" s="110"/>
    </row>
    <row r="5560" spans="2:16" x14ac:dyDescent="0.25">
      <c r="B5560" s="123"/>
      <c r="C5560" s="123"/>
      <c r="D5560" s="123"/>
      <c r="F5560" s="123"/>
      <c r="I5560" s="123"/>
      <c r="J5560" s="123"/>
      <c r="K5560" s="124"/>
      <c r="L5560" s="110"/>
      <c r="M5560" s="110"/>
      <c r="N5560" s="110"/>
      <c r="O5560" s="145"/>
      <c r="P5560" s="110"/>
    </row>
    <row r="5561" spans="2:16" x14ac:dyDescent="0.25">
      <c r="B5561" s="123"/>
      <c r="C5561" s="123"/>
      <c r="D5561" s="123"/>
      <c r="F5561" s="123"/>
      <c r="I5561" s="123"/>
      <c r="J5561" s="123"/>
      <c r="K5561" s="124"/>
      <c r="L5561" s="110"/>
      <c r="M5561" s="110"/>
      <c r="N5561" s="110"/>
      <c r="O5561" s="145"/>
      <c r="P5561" s="110"/>
    </row>
    <row r="5562" spans="2:16" x14ac:dyDescent="0.25">
      <c r="B5562" s="123"/>
      <c r="C5562" s="123"/>
      <c r="D5562" s="123"/>
      <c r="F5562" s="123"/>
      <c r="I5562" s="123"/>
      <c r="J5562" s="123"/>
      <c r="K5562" s="124"/>
      <c r="L5562" s="110"/>
      <c r="M5562" s="110"/>
      <c r="N5562" s="110"/>
      <c r="O5562" s="145"/>
      <c r="P5562" s="110"/>
    </row>
    <row r="5563" spans="2:16" x14ac:dyDescent="0.25">
      <c r="B5563" s="123"/>
      <c r="C5563" s="123"/>
      <c r="D5563" s="123"/>
      <c r="F5563" s="123"/>
      <c r="I5563" s="123"/>
      <c r="J5563" s="123"/>
      <c r="K5563" s="124"/>
      <c r="L5563" s="110"/>
      <c r="M5563" s="110"/>
      <c r="N5563" s="110"/>
      <c r="O5563" s="145"/>
      <c r="P5563" s="110"/>
    </row>
    <row r="5564" spans="2:16" x14ac:dyDescent="0.25">
      <c r="B5564" s="123"/>
      <c r="C5564" s="123"/>
      <c r="D5564" s="123"/>
      <c r="F5564" s="123"/>
      <c r="I5564" s="123"/>
      <c r="J5564" s="123"/>
      <c r="K5564" s="124"/>
      <c r="L5564" s="110"/>
      <c r="M5564" s="110"/>
      <c r="N5564" s="110"/>
      <c r="O5564" s="145"/>
      <c r="P5564" s="110"/>
    </row>
    <row r="5565" spans="2:16" x14ac:dyDescent="0.25">
      <c r="B5565" s="123"/>
      <c r="C5565" s="123"/>
      <c r="D5565" s="123"/>
      <c r="F5565" s="123"/>
      <c r="I5565" s="123"/>
      <c r="J5565" s="123"/>
      <c r="K5565" s="124"/>
      <c r="L5565" s="110"/>
      <c r="M5565" s="110"/>
      <c r="N5565" s="110"/>
      <c r="O5565" s="145"/>
      <c r="P5565" s="110"/>
    </row>
    <row r="5566" spans="2:16" x14ac:dyDescent="0.25">
      <c r="B5566" s="123"/>
      <c r="C5566" s="123"/>
      <c r="D5566" s="123"/>
      <c r="F5566" s="123"/>
      <c r="I5566" s="123"/>
      <c r="J5566" s="123"/>
      <c r="K5566" s="124"/>
      <c r="L5566" s="110"/>
      <c r="M5566" s="110"/>
      <c r="N5566" s="110"/>
      <c r="O5566" s="145"/>
      <c r="P5566" s="110"/>
    </row>
    <row r="5567" spans="2:16" x14ac:dyDescent="0.25">
      <c r="B5567" s="123"/>
      <c r="C5567" s="123"/>
      <c r="D5567" s="123"/>
      <c r="F5567" s="123"/>
      <c r="I5567" s="123"/>
      <c r="J5567" s="123"/>
      <c r="K5567" s="124"/>
      <c r="L5567" s="110"/>
      <c r="M5567" s="110"/>
      <c r="N5567" s="110"/>
      <c r="O5567" s="145"/>
      <c r="P5567" s="110"/>
    </row>
    <row r="5568" spans="2:16" x14ac:dyDescent="0.25">
      <c r="B5568" s="123"/>
      <c r="C5568" s="123"/>
      <c r="D5568" s="123"/>
      <c r="F5568" s="123"/>
      <c r="I5568" s="123"/>
      <c r="J5568" s="123"/>
      <c r="K5568" s="124"/>
      <c r="L5568" s="110"/>
      <c r="M5568" s="110"/>
      <c r="N5568" s="110"/>
      <c r="O5568" s="145"/>
      <c r="P5568" s="110"/>
    </row>
    <row r="5569" spans="2:16" x14ac:dyDescent="0.25">
      <c r="B5569" s="123"/>
      <c r="C5569" s="123"/>
      <c r="D5569" s="123"/>
      <c r="F5569" s="123"/>
      <c r="I5569" s="123"/>
      <c r="J5569" s="123"/>
      <c r="K5569" s="124"/>
      <c r="L5569" s="110"/>
      <c r="M5569" s="110"/>
      <c r="N5569" s="110"/>
      <c r="O5569" s="145"/>
      <c r="P5569" s="110"/>
    </row>
    <row r="5570" spans="2:16" x14ac:dyDescent="0.25">
      <c r="B5570" s="123"/>
      <c r="C5570" s="123"/>
      <c r="D5570" s="123"/>
      <c r="F5570" s="123"/>
      <c r="I5570" s="123"/>
      <c r="J5570" s="123"/>
      <c r="K5570" s="124"/>
      <c r="L5570" s="110"/>
      <c r="M5570" s="110"/>
      <c r="N5570" s="110"/>
      <c r="O5570" s="145"/>
      <c r="P5570" s="110"/>
    </row>
    <row r="5571" spans="2:16" x14ac:dyDescent="0.25">
      <c r="B5571" s="123"/>
      <c r="C5571" s="123"/>
      <c r="D5571" s="123"/>
      <c r="F5571" s="123"/>
      <c r="I5571" s="123"/>
      <c r="J5571" s="123"/>
      <c r="K5571" s="124"/>
      <c r="L5571" s="110"/>
      <c r="M5571" s="110"/>
      <c r="N5571" s="110"/>
      <c r="O5571" s="145"/>
      <c r="P5571" s="110"/>
    </row>
    <row r="5572" spans="2:16" x14ac:dyDescent="0.25">
      <c r="B5572" s="123"/>
      <c r="C5572" s="123"/>
      <c r="D5572" s="123"/>
      <c r="F5572" s="123"/>
      <c r="I5572" s="123"/>
      <c r="J5572" s="123"/>
      <c r="K5572" s="124"/>
      <c r="L5572" s="110"/>
      <c r="M5572" s="110"/>
      <c r="N5572" s="110"/>
      <c r="O5572" s="145"/>
      <c r="P5572" s="110"/>
    </row>
    <row r="5573" spans="2:16" x14ac:dyDescent="0.25">
      <c r="B5573" s="123"/>
      <c r="C5573" s="123"/>
      <c r="D5573" s="123"/>
      <c r="F5573" s="123"/>
      <c r="I5573" s="123"/>
      <c r="J5573" s="123"/>
      <c r="K5573" s="124"/>
      <c r="L5573" s="110"/>
      <c r="M5573" s="110"/>
      <c r="N5573" s="110"/>
      <c r="O5573" s="145"/>
      <c r="P5573" s="110"/>
    </row>
    <row r="5574" spans="2:16" x14ac:dyDescent="0.25">
      <c r="B5574" s="123"/>
      <c r="C5574" s="123"/>
      <c r="D5574" s="123"/>
      <c r="F5574" s="123"/>
      <c r="I5574" s="123"/>
      <c r="J5574" s="123"/>
      <c r="K5574" s="124"/>
      <c r="L5574" s="110"/>
      <c r="M5574" s="110"/>
      <c r="N5574" s="110"/>
      <c r="O5574" s="145"/>
      <c r="P5574" s="110"/>
    </row>
    <row r="5575" spans="2:16" x14ac:dyDescent="0.25">
      <c r="B5575" s="123"/>
      <c r="C5575" s="123"/>
      <c r="D5575" s="123"/>
      <c r="F5575" s="123"/>
      <c r="I5575" s="123"/>
      <c r="J5575" s="123"/>
      <c r="K5575" s="124"/>
      <c r="L5575" s="110"/>
      <c r="M5575" s="110"/>
      <c r="N5575" s="110"/>
      <c r="O5575" s="145"/>
      <c r="P5575" s="110"/>
    </row>
    <row r="5576" spans="2:16" x14ac:dyDescent="0.25">
      <c r="B5576" s="123"/>
      <c r="C5576" s="123"/>
      <c r="D5576" s="123"/>
      <c r="F5576" s="123"/>
      <c r="I5576" s="123"/>
      <c r="J5576" s="123"/>
      <c r="K5576" s="124"/>
      <c r="L5576" s="110"/>
      <c r="M5576" s="110"/>
      <c r="N5576" s="110"/>
      <c r="O5576" s="145"/>
      <c r="P5576" s="110"/>
    </row>
    <row r="5577" spans="2:16" x14ac:dyDescent="0.25">
      <c r="B5577" s="123"/>
      <c r="C5577" s="123"/>
      <c r="D5577" s="123"/>
      <c r="F5577" s="123"/>
      <c r="I5577" s="123"/>
      <c r="J5577" s="123"/>
      <c r="K5577" s="124"/>
      <c r="L5577" s="110"/>
      <c r="M5577" s="110"/>
      <c r="N5577" s="110"/>
      <c r="O5577" s="145"/>
      <c r="P5577" s="110"/>
    </row>
    <row r="5578" spans="2:16" x14ac:dyDescent="0.25">
      <c r="B5578" s="123"/>
      <c r="C5578" s="123"/>
      <c r="D5578" s="123"/>
      <c r="F5578" s="123"/>
      <c r="I5578" s="123"/>
      <c r="J5578" s="123"/>
      <c r="K5578" s="124"/>
      <c r="L5578" s="110"/>
      <c r="M5578" s="110"/>
      <c r="N5578" s="110"/>
      <c r="O5578" s="145"/>
      <c r="P5578" s="110"/>
    </row>
    <row r="5579" spans="2:16" x14ac:dyDescent="0.25">
      <c r="B5579" s="123"/>
      <c r="C5579" s="123"/>
      <c r="D5579" s="123"/>
      <c r="F5579" s="123"/>
      <c r="I5579" s="123"/>
      <c r="J5579" s="123"/>
      <c r="K5579" s="124"/>
      <c r="L5579" s="110"/>
      <c r="M5579" s="110"/>
      <c r="N5579" s="110"/>
      <c r="O5579" s="145"/>
      <c r="P5579" s="110"/>
    </row>
    <row r="5580" spans="2:16" x14ac:dyDescent="0.25">
      <c r="B5580" s="123"/>
      <c r="C5580" s="123"/>
      <c r="D5580" s="123"/>
      <c r="F5580" s="123"/>
      <c r="I5580" s="123"/>
      <c r="J5580" s="123"/>
      <c r="K5580" s="124"/>
      <c r="L5580" s="110"/>
      <c r="M5580" s="110"/>
      <c r="N5580" s="110"/>
      <c r="O5580" s="145"/>
      <c r="P5580" s="110"/>
    </row>
    <row r="5581" spans="2:16" x14ac:dyDescent="0.25">
      <c r="B5581" s="123"/>
      <c r="C5581" s="123"/>
      <c r="D5581" s="123"/>
      <c r="F5581" s="123"/>
      <c r="I5581" s="123"/>
      <c r="J5581" s="123"/>
      <c r="K5581" s="124"/>
      <c r="L5581" s="110"/>
      <c r="M5581" s="110"/>
      <c r="N5581" s="110"/>
      <c r="O5581" s="145"/>
      <c r="P5581" s="110"/>
    </row>
    <row r="5582" spans="2:16" x14ac:dyDescent="0.25">
      <c r="B5582" s="123"/>
      <c r="C5582" s="123"/>
      <c r="D5582" s="123"/>
      <c r="F5582" s="123"/>
      <c r="I5582" s="123"/>
      <c r="J5582" s="123"/>
      <c r="K5582" s="124"/>
      <c r="L5582" s="110"/>
      <c r="M5582" s="110"/>
      <c r="N5582" s="110"/>
      <c r="O5582" s="145"/>
      <c r="P5582" s="110"/>
    </row>
    <row r="5583" spans="2:16" x14ac:dyDescent="0.25">
      <c r="B5583" s="123"/>
      <c r="C5583" s="123"/>
      <c r="D5583" s="123"/>
      <c r="F5583" s="123"/>
      <c r="I5583" s="123"/>
      <c r="J5583" s="123"/>
      <c r="K5583" s="124"/>
      <c r="L5583" s="110"/>
      <c r="M5583" s="110"/>
      <c r="N5583" s="110"/>
      <c r="O5583" s="145"/>
      <c r="P5583" s="110"/>
    </row>
    <row r="5584" spans="2:16" x14ac:dyDescent="0.25">
      <c r="B5584" s="123"/>
      <c r="C5584" s="123"/>
      <c r="D5584" s="123"/>
      <c r="F5584" s="123"/>
      <c r="I5584" s="123"/>
      <c r="J5584" s="123"/>
      <c r="K5584" s="124"/>
      <c r="L5584" s="110"/>
      <c r="M5584" s="110"/>
      <c r="N5584" s="110"/>
      <c r="O5584" s="145"/>
      <c r="P5584" s="110"/>
    </row>
    <row r="5585" spans="2:16" x14ac:dyDescent="0.25">
      <c r="B5585" s="123"/>
      <c r="C5585" s="123"/>
      <c r="D5585" s="123"/>
      <c r="F5585" s="123"/>
      <c r="I5585" s="123"/>
      <c r="J5585" s="123"/>
      <c r="K5585" s="124"/>
      <c r="L5585" s="110"/>
      <c r="M5585" s="110"/>
      <c r="N5585" s="110"/>
      <c r="O5585" s="145"/>
      <c r="P5585" s="110"/>
    </row>
    <row r="5586" spans="2:16" x14ac:dyDescent="0.25">
      <c r="B5586" s="123"/>
      <c r="C5586" s="123"/>
      <c r="D5586" s="123"/>
      <c r="F5586" s="123"/>
      <c r="I5586" s="123"/>
      <c r="J5586" s="123"/>
      <c r="K5586" s="124"/>
      <c r="L5586" s="110"/>
      <c r="M5586" s="110"/>
      <c r="N5586" s="110"/>
      <c r="O5586" s="145"/>
      <c r="P5586" s="110"/>
    </row>
    <row r="5587" spans="2:16" x14ac:dyDescent="0.25">
      <c r="B5587" s="123"/>
      <c r="C5587" s="123"/>
      <c r="D5587" s="123"/>
      <c r="F5587" s="123"/>
      <c r="I5587" s="123"/>
      <c r="J5587" s="123"/>
      <c r="K5587" s="124"/>
      <c r="L5587" s="110"/>
      <c r="M5587" s="110"/>
      <c r="N5587" s="110"/>
      <c r="O5587" s="145"/>
      <c r="P5587" s="110"/>
    </row>
    <row r="5588" spans="2:16" x14ac:dyDescent="0.25">
      <c r="B5588" s="123"/>
      <c r="C5588" s="123"/>
      <c r="D5588" s="123"/>
      <c r="F5588" s="123"/>
      <c r="I5588" s="123"/>
      <c r="J5588" s="123"/>
      <c r="K5588" s="124"/>
      <c r="L5588" s="110"/>
      <c r="M5588" s="110"/>
      <c r="N5588" s="110"/>
      <c r="O5588" s="145"/>
      <c r="P5588" s="110"/>
    </row>
    <row r="5589" spans="2:16" x14ac:dyDescent="0.25">
      <c r="B5589" s="123"/>
      <c r="C5589" s="123"/>
      <c r="D5589" s="123"/>
      <c r="F5589" s="123"/>
      <c r="I5589" s="123"/>
      <c r="J5589" s="123"/>
      <c r="K5589" s="124"/>
      <c r="L5589" s="110"/>
      <c r="M5589" s="110"/>
      <c r="N5589" s="110"/>
      <c r="O5589" s="145"/>
      <c r="P5589" s="110"/>
    </row>
    <row r="5590" spans="2:16" x14ac:dyDescent="0.25">
      <c r="B5590" s="123"/>
      <c r="C5590" s="123"/>
      <c r="D5590" s="123"/>
      <c r="F5590" s="123"/>
      <c r="I5590" s="123"/>
      <c r="J5590" s="123"/>
      <c r="K5590" s="124"/>
      <c r="L5590" s="110"/>
      <c r="M5590" s="110"/>
      <c r="N5590" s="110"/>
      <c r="O5590" s="145"/>
      <c r="P5590" s="110"/>
    </row>
    <row r="5591" spans="2:16" x14ac:dyDescent="0.25">
      <c r="B5591" s="123"/>
      <c r="C5591" s="123"/>
      <c r="D5591" s="123"/>
      <c r="F5591" s="123"/>
      <c r="I5591" s="123"/>
      <c r="J5591" s="123"/>
      <c r="K5591" s="124"/>
      <c r="L5591" s="110"/>
      <c r="M5591" s="110"/>
      <c r="N5591" s="110"/>
      <c r="O5591" s="145"/>
      <c r="P5591" s="110"/>
    </row>
    <row r="5592" spans="2:16" x14ac:dyDescent="0.25">
      <c r="B5592" s="123"/>
      <c r="C5592" s="123"/>
      <c r="D5592" s="123"/>
      <c r="F5592" s="123"/>
      <c r="I5592" s="123"/>
      <c r="J5592" s="123"/>
      <c r="K5592" s="124"/>
      <c r="L5592" s="110"/>
      <c r="M5592" s="110"/>
      <c r="N5592" s="110"/>
      <c r="O5592" s="145"/>
      <c r="P5592" s="110"/>
    </row>
    <row r="5593" spans="2:16" x14ac:dyDescent="0.25">
      <c r="B5593" s="123"/>
      <c r="C5593" s="123"/>
      <c r="D5593" s="123"/>
      <c r="F5593" s="123"/>
      <c r="I5593" s="123"/>
      <c r="J5593" s="123"/>
      <c r="K5593" s="124"/>
      <c r="L5593" s="110"/>
      <c r="M5593" s="110"/>
      <c r="N5593" s="110"/>
      <c r="O5593" s="145"/>
      <c r="P5593" s="110"/>
    </row>
    <row r="5594" spans="2:16" x14ac:dyDescent="0.25">
      <c r="B5594" s="123"/>
      <c r="C5594" s="123"/>
      <c r="D5594" s="123"/>
      <c r="F5594" s="123"/>
      <c r="I5594" s="123"/>
      <c r="J5594" s="123"/>
      <c r="K5594" s="124"/>
      <c r="L5594" s="110"/>
      <c r="M5594" s="110"/>
      <c r="N5594" s="110"/>
      <c r="O5594" s="145"/>
      <c r="P5594" s="110"/>
    </row>
    <row r="5595" spans="2:16" x14ac:dyDescent="0.25">
      <c r="B5595" s="123"/>
      <c r="C5595" s="123"/>
      <c r="D5595" s="123"/>
      <c r="F5595" s="123"/>
      <c r="I5595" s="123"/>
      <c r="J5595" s="123"/>
      <c r="K5595" s="124"/>
      <c r="L5595" s="110"/>
      <c r="M5595" s="110"/>
      <c r="N5595" s="110"/>
      <c r="O5595" s="145"/>
      <c r="P5595" s="110"/>
    </row>
    <row r="5596" spans="2:16" x14ac:dyDescent="0.25">
      <c r="B5596" s="123"/>
      <c r="C5596" s="123"/>
      <c r="D5596" s="123"/>
      <c r="F5596" s="123"/>
      <c r="I5596" s="123"/>
      <c r="J5596" s="123"/>
      <c r="K5596" s="124"/>
      <c r="L5596" s="110"/>
      <c r="M5596" s="110"/>
      <c r="N5596" s="110"/>
      <c r="O5596" s="145"/>
      <c r="P5596" s="110"/>
    </row>
    <row r="5597" spans="2:16" x14ac:dyDescent="0.25">
      <c r="B5597" s="123"/>
      <c r="C5597" s="123"/>
      <c r="D5597" s="123"/>
      <c r="F5597" s="123"/>
      <c r="I5597" s="123"/>
      <c r="J5597" s="123"/>
      <c r="K5597" s="124"/>
      <c r="L5597" s="110"/>
      <c r="M5597" s="110"/>
      <c r="N5597" s="110"/>
      <c r="O5597" s="145"/>
      <c r="P5597" s="110"/>
    </row>
    <row r="5598" spans="2:16" x14ac:dyDescent="0.25">
      <c r="B5598" s="123"/>
      <c r="C5598" s="123"/>
      <c r="D5598" s="123"/>
      <c r="F5598" s="123"/>
      <c r="I5598" s="123"/>
      <c r="J5598" s="123"/>
      <c r="K5598" s="124"/>
      <c r="L5598" s="110"/>
      <c r="M5598" s="110"/>
      <c r="N5598" s="110"/>
      <c r="O5598" s="145"/>
      <c r="P5598" s="110"/>
    </row>
    <row r="5599" spans="2:16" x14ac:dyDescent="0.25">
      <c r="B5599" s="123"/>
      <c r="C5599" s="123"/>
      <c r="D5599" s="123"/>
      <c r="F5599" s="123"/>
      <c r="I5599" s="123"/>
      <c r="J5599" s="123"/>
      <c r="K5599" s="124"/>
      <c r="L5599" s="110"/>
      <c r="M5599" s="110"/>
      <c r="N5599" s="110"/>
      <c r="O5599" s="145"/>
      <c r="P5599" s="110"/>
    </row>
    <row r="5600" spans="2:16" x14ac:dyDescent="0.25">
      <c r="B5600" s="123"/>
      <c r="C5600" s="123"/>
      <c r="D5600" s="123"/>
      <c r="F5600" s="123"/>
      <c r="I5600" s="123"/>
      <c r="J5600" s="123"/>
      <c r="K5600" s="124"/>
      <c r="L5600" s="110"/>
      <c r="M5600" s="110"/>
      <c r="N5600" s="110"/>
      <c r="O5600" s="145"/>
      <c r="P5600" s="110"/>
    </row>
    <row r="5601" spans="2:16" x14ac:dyDescent="0.25">
      <c r="B5601" s="123"/>
      <c r="C5601" s="123"/>
      <c r="D5601" s="123"/>
      <c r="F5601" s="123"/>
      <c r="I5601" s="123"/>
      <c r="J5601" s="123"/>
      <c r="K5601" s="124"/>
      <c r="L5601" s="110"/>
      <c r="M5601" s="110"/>
      <c r="N5601" s="110"/>
      <c r="O5601" s="145"/>
      <c r="P5601" s="110"/>
    </row>
    <row r="5602" spans="2:16" x14ac:dyDescent="0.25">
      <c r="B5602" s="123"/>
      <c r="C5602" s="123"/>
      <c r="D5602" s="123"/>
      <c r="F5602" s="123"/>
      <c r="I5602" s="123"/>
      <c r="J5602" s="123"/>
      <c r="K5602" s="124"/>
      <c r="L5602" s="110"/>
      <c r="M5602" s="110"/>
      <c r="N5602" s="110"/>
      <c r="O5602" s="145"/>
      <c r="P5602" s="110"/>
    </row>
    <row r="5603" spans="2:16" x14ac:dyDescent="0.25">
      <c r="B5603" s="123"/>
      <c r="C5603" s="123"/>
      <c r="D5603" s="123"/>
      <c r="F5603" s="123"/>
      <c r="I5603" s="123"/>
      <c r="J5603" s="123"/>
      <c r="K5603" s="124"/>
      <c r="L5603" s="110"/>
      <c r="M5603" s="110"/>
      <c r="N5603" s="110"/>
      <c r="O5603" s="145"/>
      <c r="P5603" s="110"/>
    </row>
    <row r="5604" spans="2:16" x14ac:dyDescent="0.25">
      <c r="B5604" s="123"/>
      <c r="C5604" s="123"/>
      <c r="D5604" s="123"/>
      <c r="F5604" s="123"/>
      <c r="I5604" s="123"/>
      <c r="J5604" s="123"/>
      <c r="K5604" s="124"/>
      <c r="L5604" s="110"/>
      <c r="M5604" s="110"/>
      <c r="N5604" s="110"/>
      <c r="O5604" s="145"/>
      <c r="P5604" s="110"/>
    </row>
    <row r="5605" spans="2:16" x14ac:dyDescent="0.25">
      <c r="B5605" s="123"/>
      <c r="C5605" s="123"/>
      <c r="D5605" s="123"/>
      <c r="F5605" s="123"/>
      <c r="I5605" s="123"/>
      <c r="J5605" s="123"/>
      <c r="K5605" s="124"/>
      <c r="L5605" s="110"/>
      <c r="M5605" s="110"/>
      <c r="N5605" s="110"/>
      <c r="O5605" s="145"/>
      <c r="P5605" s="110"/>
    </row>
    <row r="5606" spans="2:16" x14ac:dyDescent="0.25">
      <c r="B5606" s="123"/>
      <c r="C5606" s="123"/>
      <c r="D5606" s="123"/>
      <c r="F5606" s="123"/>
      <c r="I5606" s="123"/>
      <c r="J5606" s="123"/>
      <c r="K5606" s="124"/>
      <c r="L5606" s="110"/>
      <c r="M5606" s="110"/>
      <c r="N5606" s="110"/>
      <c r="O5606" s="145"/>
      <c r="P5606" s="110"/>
    </row>
    <row r="5607" spans="2:16" x14ac:dyDescent="0.25">
      <c r="B5607" s="123"/>
      <c r="C5607" s="123"/>
      <c r="D5607" s="123"/>
      <c r="F5607" s="123"/>
      <c r="I5607" s="123"/>
      <c r="J5607" s="123"/>
      <c r="K5607" s="124"/>
      <c r="L5607" s="110"/>
      <c r="M5607" s="110"/>
      <c r="N5607" s="110"/>
      <c r="O5607" s="145"/>
      <c r="P5607" s="110"/>
    </row>
    <row r="5608" spans="2:16" x14ac:dyDescent="0.25">
      <c r="B5608" s="123"/>
      <c r="C5608" s="123"/>
      <c r="D5608" s="123"/>
      <c r="F5608" s="123"/>
      <c r="I5608" s="123"/>
      <c r="J5608" s="123"/>
      <c r="K5608" s="124"/>
      <c r="L5608" s="110"/>
      <c r="M5608" s="110"/>
      <c r="N5608" s="110"/>
      <c r="O5608" s="145"/>
      <c r="P5608" s="110"/>
    </row>
    <row r="5609" spans="2:16" x14ac:dyDescent="0.25">
      <c r="B5609" s="123"/>
      <c r="C5609" s="123"/>
      <c r="D5609" s="123"/>
      <c r="F5609" s="123"/>
      <c r="I5609" s="123"/>
      <c r="J5609" s="123"/>
      <c r="K5609" s="124"/>
      <c r="L5609" s="110"/>
      <c r="M5609" s="110"/>
      <c r="N5609" s="110"/>
      <c r="O5609" s="145"/>
      <c r="P5609" s="110"/>
    </row>
    <row r="5610" spans="2:16" x14ac:dyDescent="0.25">
      <c r="B5610" s="123"/>
      <c r="C5610" s="123"/>
      <c r="D5610" s="123"/>
      <c r="F5610" s="123"/>
      <c r="I5610" s="123"/>
      <c r="J5610" s="123"/>
      <c r="K5610" s="124"/>
      <c r="L5610" s="110"/>
      <c r="M5610" s="110"/>
      <c r="N5610" s="110"/>
      <c r="O5610" s="145"/>
      <c r="P5610" s="110"/>
    </row>
    <row r="5611" spans="2:16" x14ac:dyDescent="0.25">
      <c r="B5611" s="123"/>
      <c r="C5611" s="123"/>
      <c r="D5611" s="123"/>
      <c r="F5611" s="123"/>
      <c r="I5611" s="123"/>
      <c r="J5611" s="123"/>
      <c r="K5611" s="124"/>
      <c r="L5611" s="110"/>
      <c r="M5611" s="110"/>
      <c r="N5611" s="110"/>
      <c r="O5611" s="145"/>
      <c r="P5611" s="110"/>
    </row>
    <row r="5612" spans="2:16" x14ac:dyDescent="0.25">
      <c r="B5612" s="123"/>
      <c r="C5612" s="123"/>
      <c r="D5612" s="123"/>
      <c r="F5612" s="123"/>
      <c r="I5612" s="123"/>
      <c r="J5612" s="123"/>
      <c r="K5612" s="124"/>
      <c r="L5612" s="110"/>
      <c r="M5612" s="110"/>
      <c r="N5612" s="110"/>
      <c r="O5612" s="145"/>
      <c r="P5612" s="110"/>
    </row>
    <row r="5613" spans="2:16" x14ac:dyDescent="0.25">
      <c r="B5613" s="123"/>
      <c r="C5613" s="123"/>
      <c r="D5613" s="123"/>
      <c r="F5613" s="123"/>
      <c r="I5613" s="123"/>
      <c r="J5613" s="123"/>
      <c r="K5613" s="124"/>
      <c r="L5613" s="110"/>
      <c r="M5613" s="110"/>
      <c r="N5613" s="110"/>
      <c r="O5613" s="145"/>
      <c r="P5613" s="110"/>
    </row>
    <row r="5614" spans="2:16" x14ac:dyDescent="0.25">
      <c r="B5614" s="123"/>
      <c r="C5614" s="123"/>
      <c r="D5614" s="123"/>
      <c r="F5614" s="123"/>
      <c r="I5614" s="123"/>
      <c r="J5614" s="123"/>
      <c r="K5614" s="124"/>
      <c r="L5614" s="110"/>
      <c r="M5614" s="110"/>
      <c r="N5614" s="110"/>
      <c r="O5614" s="145"/>
      <c r="P5614" s="110"/>
    </row>
    <row r="5615" spans="2:16" x14ac:dyDescent="0.25">
      <c r="B5615" s="123"/>
      <c r="C5615" s="123"/>
      <c r="D5615" s="123"/>
      <c r="F5615" s="123"/>
      <c r="I5615" s="123"/>
      <c r="J5615" s="123"/>
      <c r="K5615" s="124"/>
      <c r="L5615" s="110"/>
      <c r="M5615" s="110"/>
      <c r="N5615" s="110"/>
      <c r="O5615" s="145"/>
      <c r="P5615" s="110"/>
    </row>
    <row r="5616" spans="2:16" x14ac:dyDescent="0.25">
      <c r="B5616" s="123"/>
      <c r="C5616" s="123"/>
      <c r="D5616" s="123"/>
      <c r="F5616" s="123"/>
      <c r="I5616" s="123"/>
      <c r="J5616" s="123"/>
      <c r="K5616" s="124"/>
      <c r="L5616" s="110"/>
      <c r="M5616" s="110"/>
      <c r="N5616" s="110"/>
      <c r="O5616" s="145"/>
      <c r="P5616" s="110"/>
    </row>
    <row r="5617" spans="2:16" x14ac:dyDescent="0.25">
      <c r="B5617" s="123"/>
      <c r="C5617" s="123"/>
      <c r="D5617" s="123"/>
      <c r="F5617" s="123"/>
      <c r="I5617" s="123"/>
      <c r="J5617" s="123"/>
      <c r="K5617" s="124"/>
      <c r="L5617" s="110"/>
      <c r="M5617" s="110"/>
      <c r="N5617" s="110"/>
      <c r="O5617" s="145"/>
      <c r="P5617" s="110"/>
    </row>
    <row r="5618" spans="2:16" x14ac:dyDescent="0.25">
      <c r="B5618" s="123"/>
      <c r="C5618" s="123"/>
      <c r="D5618" s="123"/>
      <c r="F5618" s="123"/>
      <c r="I5618" s="123"/>
      <c r="J5618" s="123"/>
      <c r="K5618" s="124"/>
      <c r="L5618" s="110"/>
      <c r="M5618" s="110"/>
      <c r="N5618" s="110"/>
      <c r="O5618" s="145"/>
      <c r="P5618" s="110"/>
    </row>
    <row r="5619" spans="2:16" x14ac:dyDescent="0.25">
      <c r="B5619" s="123"/>
      <c r="C5619" s="123"/>
      <c r="D5619" s="123"/>
      <c r="F5619" s="123"/>
      <c r="I5619" s="123"/>
      <c r="J5619" s="123"/>
      <c r="K5619" s="124"/>
      <c r="L5619" s="110"/>
      <c r="M5619" s="110"/>
      <c r="N5619" s="110"/>
      <c r="O5619" s="145"/>
      <c r="P5619" s="110"/>
    </row>
    <row r="5620" spans="2:16" x14ac:dyDescent="0.25">
      <c r="B5620" s="123"/>
      <c r="C5620" s="123"/>
      <c r="D5620" s="123"/>
      <c r="F5620" s="123"/>
      <c r="I5620" s="123"/>
      <c r="J5620" s="123"/>
      <c r="K5620" s="124"/>
      <c r="L5620" s="110"/>
      <c r="M5620" s="110"/>
      <c r="N5620" s="110"/>
      <c r="O5620" s="145"/>
      <c r="P5620" s="110"/>
    </row>
    <row r="5621" spans="2:16" x14ac:dyDescent="0.25">
      <c r="B5621" s="123"/>
      <c r="C5621" s="123"/>
      <c r="D5621" s="123"/>
      <c r="F5621" s="123"/>
      <c r="I5621" s="123"/>
      <c r="J5621" s="123"/>
      <c r="K5621" s="124"/>
      <c r="L5621" s="110"/>
      <c r="M5621" s="110"/>
      <c r="N5621" s="110"/>
      <c r="O5621" s="145"/>
      <c r="P5621" s="110"/>
    </row>
    <row r="5622" spans="2:16" x14ac:dyDescent="0.25">
      <c r="B5622" s="123"/>
      <c r="C5622" s="123"/>
      <c r="D5622" s="123"/>
      <c r="F5622" s="123"/>
      <c r="I5622" s="123"/>
      <c r="J5622" s="123"/>
      <c r="K5622" s="124"/>
      <c r="L5622" s="110"/>
      <c r="M5622" s="110"/>
      <c r="N5622" s="110"/>
      <c r="O5622" s="145"/>
      <c r="P5622" s="110"/>
    </row>
    <row r="5623" spans="2:16" x14ac:dyDescent="0.25">
      <c r="B5623" s="123"/>
      <c r="C5623" s="123"/>
      <c r="D5623" s="123"/>
      <c r="F5623" s="123"/>
      <c r="I5623" s="123"/>
      <c r="J5623" s="123"/>
      <c r="K5623" s="124"/>
      <c r="L5623" s="110"/>
      <c r="M5623" s="110"/>
      <c r="N5623" s="110"/>
      <c r="O5623" s="145"/>
      <c r="P5623" s="110"/>
    </row>
    <row r="5624" spans="2:16" x14ac:dyDescent="0.25">
      <c r="B5624" s="123"/>
      <c r="C5624" s="123"/>
      <c r="D5624" s="123"/>
      <c r="F5624" s="123"/>
      <c r="I5624" s="123"/>
      <c r="J5624" s="123"/>
      <c r="K5624" s="124"/>
      <c r="L5624" s="110"/>
      <c r="M5624" s="110"/>
      <c r="N5624" s="110"/>
      <c r="O5624" s="145"/>
      <c r="P5624" s="110"/>
    </row>
    <row r="5625" spans="2:16" x14ac:dyDescent="0.25">
      <c r="B5625" s="123"/>
      <c r="C5625" s="123"/>
      <c r="D5625" s="123"/>
      <c r="F5625" s="123"/>
      <c r="I5625" s="123"/>
      <c r="J5625" s="123"/>
      <c r="K5625" s="124"/>
      <c r="L5625" s="110"/>
      <c r="M5625" s="110"/>
      <c r="N5625" s="110"/>
      <c r="O5625" s="145"/>
      <c r="P5625" s="110"/>
    </row>
    <row r="5626" spans="2:16" x14ac:dyDescent="0.25">
      <c r="B5626" s="123"/>
      <c r="C5626" s="123"/>
      <c r="D5626" s="123"/>
      <c r="F5626" s="123"/>
      <c r="I5626" s="123"/>
      <c r="J5626" s="123"/>
      <c r="K5626" s="124"/>
      <c r="L5626" s="110"/>
      <c r="M5626" s="110"/>
      <c r="N5626" s="110"/>
      <c r="O5626" s="145"/>
      <c r="P5626" s="110"/>
    </row>
    <row r="5627" spans="2:16" x14ac:dyDescent="0.25">
      <c r="B5627" s="123"/>
      <c r="C5627" s="123"/>
      <c r="D5627" s="123"/>
      <c r="F5627" s="123"/>
      <c r="I5627" s="123"/>
      <c r="J5627" s="123"/>
      <c r="K5627" s="124"/>
      <c r="L5627" s="110"/>
      <c r="M5627" s="110"/>
      <c r="N5627" s="110"/>
      <c r="O5627" s="145"/>
      <c r="P5627" s="110"/>
    </row>
    <row r="5628" spans="2:16" x14ac:dyDescent="0.25">
      <c r="B5628" s="123"/>
      <c r="C5628" s="123"/>
      <c r="D5628" s="123"/>
      <c r="F5628" s="123"/>
      <c r="I5628" s="123"/>
      <c r="J5628" s="123"/>
      <c r="K5628" s="124"/>
      <c r="L5628" s="110"/>
      <c r="M5628" s="110"/>
      <c r="N5628" s="110"/>
      <c r="O5628" s="145"/>
      <c r="P5628" s="110"/>
    </row>
    <row r="5629" spans="2:16" x14ac:dyDescent="0.25">
      <c r="B5629" s="123"/>
      <c r="C5629" s="123"/>
      <c r="D5629" s="123"/>
      <c r="F5629" s="123"/>
      <c r="I5629" s="123"/>
      <c r="J5629" s="123"/>
      <c r="K5629" s="124"/>
      <c r="L5629" s="110"/>
      <c r="M5629" s="110"/>
      <c r="N5629" s="110"/>
      <c r="O5629" s="145"/>
      <c r="P5629" s="110"/>
    </row>
    <row r="5630" spans="2:16" x14ac:dyDescent="0.25">
      <c r="B5630" s="123"/>
      <c r="C5630" s="123"/>
      <c r="D5630" s="123"/>
      <c r="F5630" s="123"/>
      <c r="I5630" s="123"/>
      <c r="J5630" s="123"/>
      <c r="K5630" s="124"/>
      <c r="L5630" s="110"/>
      <c r="M5630" s="110"/>
      <c r="N5630" s="110"/>
      <c r="O5630" s="145"/>
      <c r="P5630" s="110"/>
    </row>
    <row r="5631" spans="2:16" x14ac:dyDescent="0.25">
      <c r="B5631" s="123"/>
      <c r="C5631" s="123"/>
      <c r="D5631" s="123"/>
      <c r="F5631" s="123"/>
      <c r="I5631" s="123"/>
      <c r="J5631" s="123"/>
      <c r="K5631" s="124"/>
      <c r="L5631" s="110"/>
      <c r="M5631" s="110"/>
      <c r="N5631" s="110"/>
      <c r="O5631" s="145"/>
      <c r="P5631" s="110"/>
    </row>
    <row r="5632" spans="2:16" x14ac:dyDescent="0.25">
      <c r="B5632" s="123"/>
      <c r="C5632" s="123"/>
      <c r="D5632" s="123"/>
      <c r="F5632" s="123"/>
      <c r="I5632" s="123"/>
      <c r="J5632" s="123"/>
      <c r="K5632" s="124"/>
      <c r="L5632" s="110"/>
      <c r="M5632" s="110"/>
      <c r="N5632" s="110"/>
      <c r="O5632" s="145"/>
      <c r="P5632" s="110"/>
    </row>
    <row r="5633" spans="2:16" x14ac:dyDescent="0.25">
      <c r="B5633" s="123"/>
      <c r="C5633" s="123"/>
      <c r="D5633" s="123"/>
      <c r="F5633" s="123"/>
      <c r="I5633" s="123"/>
      <c r="J5633" s="123"/>
      <c r="K5633" s="124"/>
      <c r="L5633" s="110"/>
      <c r="M5633" s="110"/>
      <c r="N5633" s="110"/>
      <c r="O5633" s="145"/>
      <c r="P5633" s="110"/>
    </row>
    <row r="5634" spans="2:16" x14ac:dyDescent="0.25">
      <c r="B5634" s="123"/>
      <c r="C5634" s="123"/>
      <c r="D5634" s="123"/>
      <c r="F5634" s="123"/>
      <c r="I5634" s="123"/>
      <c r="J5634" s="123"/>
      <c r="K5634" s="124"/>
      <c r="L5634" s="110"/>
      <c r="M5634" s="110"/>
      <c r="N5634" s="110"/>
      <c r="O5634" s="145"/>
      <c r="P5634" s="110"/>
    </row>
    <row r="5635" spans="2:16" x14ac:dyDescent="0.25">
      <c r="B5635" s="123"/>
      <c r="C5635" s="123"/>
      <c r="D5635" s="123"/>
      <c r="F5635" s="123"/>
      <c r="I5635" s="123"/>
      <c r="J5635" s="123"/>
      <c r="K5635" s="124"/>
      <c r="L5635" s="110"/>
      <c r="M5635" s="110"/>
      <c r="N5635" s="110"/>
      <c r="O5635" s="145"/>
      <c r="P5635" s="110"/>
    </row>
    <row r="5636" spans="2:16" x14ac:dyDescent="0.25">
      <c r="B5636" s="123"/>
      <c r="C5636" s="123"/>
      <c r="D5636" s="123"/>
      <c r="F5636" s="123"/>
      <c r="I5636" s="123"/>
      <c r="J5636" s="123"/>
      <c r="K5636" s="124"/>
      <c r="L5636" s="110"/>
      <c r="M5636" s="110"/>
      <c r="N5636" s="110"/>
      <c r="O5636" s="145"/>
      <c r="P5636" s="110"/>
    </row>
    <row r="5637" spans="2:16" x14ac:dyDescent="0.25">
      <c r="B5637" s="123"/>
      <c r="C5637" s="123"/>
      <c r="D5637" s="123"/>
      <c r="F5637" s="123"/>
      <c r="I5637" s="123"/>
      <c r="J5637" s="123"/>
      <c r="K5637" s="124"/>
      <c r="L5637" s="110"/>
      <c r="M5637" s="110"/>
      <c r="N5637" s="110"/>
      <c r="O5637" s="145"/>
      <c r="P5637" s="110"/>
    </row>
    <row r="5638" spans="2:16" x14ac:dyDescent="0.25">
      <c r="B5638" s="123"/>
      <c r="C5638" s="123"/>
      <c r="D5638" s="123"/>
      <c r="F5638" s="123"/>
      <c r="I5638" s="123"/>
      <c r="J5638" s="123"/>
      <c r="K5638" s="124"/>
      <c r="L5638" s="110"/>
      <c r="M5638" s="110"/>
      <c r="N5638" s="110"/>
      <c r="O5638" s="145"/>
      <c r="P5638" s="110"/>
    </row>
    <row r="5639" spans="2:16" x14ac:dyDescent="0.25">
      <c r="B5639" s="123"/>
      <c r="C5639" s="123"/>
      <c r="D5639" s="123"/>
      <c r="F5639" s="123"/>
      <c r="I5639" s="123"/>
      <c r="J5639" s="123"/>
      <c r="K5639" s="124"/>
      <c r="L5639" s="110"/>
      <c r="M5639" s="110"/>
      <c r="N5639" s="110"/>
      <c r="O5639" s="145"/>
      <c r="P5639" s="110"/>
    </row>
    <row r="5640" spans="2:16" x14ac:dyDescent="0.25">
      <c r="B5640" s="123"/>
      <c r="C5640" s="123"/>
      <c r="D5640" s="123"/>
      <c r="F5640" s="123"/>
      <c r="I5640" s="123"/>
      <c r="J5640" s="123"/>
      <c r="K5640" s="124"/>
      <c r="L5640" s="110"/>
      <c r="M5640" s="110"/>
      <c r="N5640" s="110"/>
      <c r="O5640" s="145"/>
      <c r="P5640" s="110"/>
    </row>
    <row r="5641" spans="2:16" x14ac:dyDescent="0.25">
      <c r="B5641" s="123"/>
      <c r="C5641" s="123"/>
      <c r="D5641" s="123"/>
      <c r="F5641" s="123"/>
      <c r="I5641" s="123"/>
      <c r="J5641" s="123"/>
      <c r="K5641" s="124"/>
      <c r="L5641" s="110"/>
      <c r="M5641" s="110"/>
      <c r="N5641" s="110"/>
      <c r="O5641" s="145"/>
      <c r="P5641" s="110"/>
    </row>
    <row r="5642" spans="2:16" x14ac:dyDescent="0.25">
      <c r="B5642" s="123"/>
      <c r="C5642" s="123"/>
      <c r="D5642" s="123"/>
      <c r="F5642" s="123"/>
      <c r="I5642" s="123"/>
      <c r="J5642" s="123"/>
      <c r="K5642" s="124"/>
      <c r="L5642" s="110"/>
      <c r="M5642" s="110"/>
      <c r="N5642" s="110"/>
      <c r="O5642" s="145"/>
      <c r="P5642" s="110"/>
    </row>
    <row r="5643" spans="2:16" x14ac:dyDescent="0.25">
      <c r="B5643" s="123"/>
      <c r="C5643" s="123"/>
      <c r="D5643" s="123"/>
      <c r="F5643" s="123"/>
      <c r="I5643" s="123"/>
      <c r="J5643" s="123"/>
      <c r="K5643" s="124"/>
      <c r="L5643" s="110"/>
      <c r="M5643" s="110"/>
      <c r="N5643" s="110"/>
      <c r="O5643" s="145"/>
      <c r="P5643" s="110"/>
    </row>
    <row r="5644" spans="2:16" x14ac:dyDescent="0.25">
      <c r="B5644" s="123"/>
      <c r="C5644" s="123"/>
      <c r="D5644" s="123"/>
      <c r="F5644" s="123"/>
      <c r="I5644" s="123"/>
      <c r="J5644" s="123"/>
      <c r="K5644" s="124"/>
      <c r="L5644" s="110"/>
      <c r="M5644" s="110"/>
      <c r="N5644" s="110"/>
      <c r="O5644" s="145"/>
      <c r="P5644" s="110"/>
    </row>
    <row r="5645" spans="2:16" x14ac:dyDescent="0.25">
      <c r="B5645" s="123"/>
      <c r="C5645" s="123"/>
      <c r="D5645" s="123"/>
      <c r="F5645" s="123"/>
      <c r="I5645" s="123"/>
      <c r="J5645" s="123"/>
      <c r="K5645" s="124"/>
      <c r="L5645" s="110"/>
      <c r="M5645" s="110"/>
      <c r="N5645" s="110"/>
      <c r="O5645" s="145"/>
      <c r="P5645" s="110"/>
    </row>
    <row r="5646" spans="2:16" x14ac:dyDescent="0.25">
      <c r="B5646" s="123"/>
      <c r="C5646" s="123"/>
      <c r="D5646" s="123"/>
      <c r="F5646" s="123"/>
      <c r="I5646" s="123"/>
      <c r="J5646" s="123"/>
      <c r="K5646" s="124"/>
      <c r="L5646" s="110"/>
      <c r="M5646" s="110"/>
      <c r="N5646" s="110"/>
      <c r="O5646" s="145"/>
      <c r="P5646" s="110"/>
    </row>
    <row r="5647" spans="2:16" x14ac:dyDescent="0.25">
      <c r="B5647" s="123"/>
      <c r="C5647" s="123"/>
      <c r="D5647" s="123"/>
      <c r="F5647" s="123"/>
      <c r="I5647" s="123"/>
      <c r="J5647" s="123"/>
      <c r="K5647" s="124"/>
      <c r="L5647" s="110"/>
      <c r="M5647" s="110"/>
      <c r="N5647" s="110"/>
      <c r="O5647" s="145"/>
      <c r="P5647" s="110"/>
    </row>
    <row r="5648" spans="2:16" x14ac:dyDescent="0.25">
      <c r="B5648" s="123"/>
      <c r="C5648" s="123"/>
      <c r="D5648" s="123"/>
      <c r="F5648" s="123"/>
      <c r="I5648" s="123"/>
      <c r="J5648" s="123"/>
      <c r="K5648" s="124"/>
      <c r="L5648" s="110"/>
      <c r="M5648" s="110"/>
      <c r="N5648" s="110"/>
      <c r="O5648" s="145"/>
      <c r="P5648" s="110"/>
    </row>
    <row r="5649" spans="2:16" x14ac:dyDescent="0.25">
      <c r="B5649" s="123"/>
      <c r="C5649" s="123"/>
      <c r="D5649" s="123"/>
      <c r="F5649" s="123"/>
      <c r="I5649" s="123"/>
      <c r="J5649" s="123"/>
      <c r="K5649" s="124"/>
      <c r="L5649" s="110"/>
      <c r="M5649" s="110"/>
      <c r="N5649" s="110"/>
      <c r="O5649" s="145"/>
      <c r="P5649" s="110"/>
    </row>
    <row r="5650" spans="2:16" x14ac:dyDescent="0.25">
      <c r="B5650" s="123"/>
      <c r="C5650" s="123"/>
      <c r="D5650" s="123"/>
      <c r="F5650" s="123"/>
      <c r="I5650" s="123"/>
      <c r="J5650" s="123"/>
      <c r="K5650" s="124"/>
      <c r="L5650" s="110"/>
      <c r="M5650" s="110"/>
      <c r="N5650" s="110"/>
      <c r="O5650" s="145"/>
      <c r="P5650" s="110"/>
    </row>
    <row r="5651" spans="2:16" x14ac:dyDescent="0.25">
      <c r="B5651" s="123"/>
      <c r="C5651" s="123"/>
      <c r="D5651" s="123"/>
      <c r="F5651" s="123"/>
      <c r="I5651" s="123"/>
      <c r="J5651" s="123"/>
      <c r="K5651" s="124"/>
      <c r="L5651" s="110"/>
      <c r="M5651" s="110"/>
      <c r="N5651" s="110"/>
      <c r="O5651" s="145"/>
      <c r="P5651" s="110"/>
    </row>
    <row r="5652" spans="2:16" x14ac:dyDescent="0.25">
      <c r="B5652" s="123"/>
      <c r="C5652" s="123"/>
      <c r="D5652" s="123"/>
      <c r="F5652" s="123"/>
      <c r="I5652" s="123"/>
      <c r="J5652" s="123"/>
      <c r="K5652" s="124"/>
      <c r="L5652" s="110"/>
      <c r="M5652" s="110"/>
      <c r="N5652" s="110"/>
      <c r="O5652" s="145"/>
      <c r="P5652" s="110"/>
    </row>
    <row r="5653" spans="2:16" x14ac:dyDescent="0.25">
      <c r="B5653" s="123"/>
      <c r="C5653" s="123"/>
      <c r="D5653" s="123"/>
      <c r="F5653" s="123"/>
      <c r="I5653" s="123"/>
      <c r="J5653" s="123"/>
      <c r="K5653" s="124"/>
      <c r="L5653" s="110"/>
      <c r="M5653" s="110"/>
      <c r="N5653" s="110"/>
      <c r="O5653" s="145"/>
      <c r="P5653" s="110"/>
    </row>
    <row r="5654" spans="2:16" x14ac:dyDescent="0.25">
      <c r="B5654" s="123"/>
      <c r="C5654" s="123"/>
      <c r="D5654" s="123"/>
      <c r="F5654" s="123"/>
      <c r="I5654" s="123"/>
      <c r="J5654" s="123"/>
      <c r="K5654" s="124"/>
      <c r="L5654" s="110"/>
      <c r="M5654" s="110"/>
      <c r="N5654" s="110"/>
      <c r="O5654" s="145"/>
      <c r="P5654" s="110"/>
    </row>
    <row r="5655" spans="2:16" x14ac:dyDescent="0.25">
      <c r="B5655" s="123"/>
      <c r="C5655" s="123"/>
      <c r="D5655" s="123"/>
      <c r="F5655" s="123"/>
      <c r="I5655" s="123"/>
      <c r="J5655" s="123"/>
      <c r="K5655" s="124"/>
      <c r="L5655" s="110"/>
      <c r="M5655" s="110"/>
      <c r="N5655" s="110"/>
      <c r="O5655" s="145"/>
      <c r="P5655" s="110"/>
    </row>
    <row r="5656" spans="2:16" x14ac:dyDescent="0.25">
      <c r="B5656" s="123"/>
      <c r="C5656" s="123"/>
      <c r="D5656" s="123"/>
      <c r="F5656" s="123"/>
      <c r="I5656" s="123"/>
      <c r="J5656" s="123"/>
      <c r="K5656" s="124"/>
      <c r="L5656" s="110"/>
      <c r="M5656" s="110"/>
      <c r="N5656" s="110"/>
      <c r="O5656" s="145"/>
      <c r="P5656" s="110"/>
    </row>
    <row r="5657" spans="2:16" x14ac:dyDescent="0.25">
      <c r="B5657" s="123"/>
      <c r="C5657" s="123"/>
      <c r="D5657" s="123"/>
      <c r="F5657" s="123"/>
      <c r="I5657" s="123"/>
      <c r="J5657" s="123"/>
      <c r="K5657" s="124"/>
      <c r="L5657" s="110"/>
      <c r="M5657" s="110"/>
      <c r="N5657" s="110"/>
      <c r="O5657" s="145"/>
      <c r="P5657" s="110"/>
    </row>
    <row r="5658" spans="2:16" x14ac:dyDescent="0.25">
      <c r="B5658" s="123"/>
      <c r="C5658" s="123"/>
      <c r="D5658" s="123"/>
      <c r="F5658" s="123"/>
      <c r="I5658" s="123"/>
      <c r="J5658" s="123"/>
      <c r="K5658" s="124"/>
      <c r="L5658" s="110"/>
      <c r="M5658" s="110"/>
      <c r="N5658" s="110"/>
      <c r="O5658" s="145"/>
      <c r="P5658" s="110"/>
    </row>
    <row r="5659" spans="2:16" x14ac:dyDescent="0.25">
      <c r="B5659" s="123"/>
      <c r="C5659" s="123"/>
      <c r="D5659" s="123"/>
      <c r="F5659" s="123"/>
      <c r="I5659" s="123"/>
      <c r="J5659" s="123"/>
      <c r="K5659" s="124"/>
      <c r="L5659" s="110"/>
      <c r="M5659" s="110"/>
      <c r="N5659" s="110"/>
      <c r="O5659" s="145"/>
      <c r="P5659" s="110"/>
    </row>
    <row r="5660" spans="2:16" x14ac:dyDescent="0.25">
      <c r="B5660" s="123"/>
      <c r="C5660" s="123"/>
      <c r="D5660" s="123"/>
      <c r="F5660" s="123"/>
      <c r="I5660" s="123"/>
      <c r="J5660" s="123"/>
      <c r="K5660" s="124"/>
      <c r="L5660" s="110"/>
      <c r="M5660" s="110"/>
      <c r="N5660" s="110"/>
      <c r="O5660" s="145"/>
      <c r="P5660" s="110"/>
    </row>
    <row r="5661" spans="2:16" x14ac:dyDescent="0.25">
      <c r="B5661" s="123"/>
      <c r="C5661" s="123"/>
      <c r="D5661" s="123"/>
      <c r="F5661" s="123"/>
      <c r="I5661" s="123"/>
      <c r="J5661" s="123"/>
      <c r="K5661" s="124"/>
      <c r="L5661" s="110"/>
      <c r="M5661" s="110"/>
      <c r="N5661" s="110"/>
      <c r="O5661" s="145"/>
      <c r="P5661" s="110"/>
    </row>
    <row r="5662" spans="2:16" x14ac:dyDescent="0.25">
      <c r="B5662" s="123"/>
      <c r="C5662" s="123"/>
      <c r="D5662" s="123"/>
      <c r="F5662" s="123"/>
      <c r="I5662" s="123"/>
      <c r="J5662" s="123"/>
      <c r="K5662" s="124"/>
      <c r="L5662" s="110"/>
      <c r="M5662" s="110"/>
      <c r="N5662" s="110"/>
      <c r="O5662" s="145"/>
      <c r="P5662" s="110"/>
    </row>
    <row r="5663" spans="2:16" x14ac:dyDescent="0.25">
      <c r="B5663" s="123"/>
      <c r="C5663" s="123"/>
      <c r="D5663" s="123"/>
      <c r="F5663" s="123"/>
      <c r="I5663" s="123"/>
      <c r="J5663" s="123"/>
      <c r="K5663" s="124"/>
      <c r="L5663" s="110"/>
      <c r="M5663" s="110"/>
      <c r="N5663" s="110"/>
      <c r="O5663" s="145"/>
      <c r="P5663" s="110"/>
    </row>
    <row r="5664" spans="2:16" x14ac:dyDescent="0.25">
      <c r="B5664" s="123"/>
      <c r="C5664" s="123"/>
      <c r="D5664" s="123"/>
      <c r="F5664" s="123"/>
      <c r="I5664" s="123"/>
      <c r="J5664" s="123"/>
      <c r="K5664" s="124"/>
      <c r="L5664" s="110"/>
      <c r="M5664" s="110"/>
      <c r="N5664" s="110"/>
      <c r="O5664" s="145"/>
      <c r="P5664" s="110"/>
    </row>
    <row r="5665" spans="2:16" x14ac:dyDescent="0.25">
      <c r="B5665" s="123"/>
      <c r="C5665" s="123"/>
      <c r="D5665" s="123"/>
      <c r="F5665" s="123"/>
      <c r="I5665" s="123"/>
      <c r="J5665" s="123"/>
      <c r="K5665" s="124"/>
      <c r="L5665" s="110"/>
      <c r="M5665" s="110"/>
      <c r="N5665" s="110"/>
      <c r="O5665" s="145"/>
      <c r="P5665" s="110"/>
    </row>
    <row r="5666" spans="2:16" x14ac:dyDescent="0.25">
      <c r="B5666" s="123"/>
      <c r="C5666" s="123"/>
      <c r="D5666" s="123"/>
      <c r="F5666" s="123"/>
      <c r="I5666" s="123"/>
      <c r="J5666" s="123"/>
      <c r="K5666" s="124"/>
      <c r="L5666" s="110"/>
      <c r="M5666" s="110"/>
      <c r="N5666" s="110"/>
      <c r="O5666" s="145"/>
      <c r="P5666" s="110"/>
    </row>
    <row r="5667" spans="2:16" x14ac:dyDescent="0.25">
      <c r="B5667" s="123"/>
      <c r="C5667" s="123"/>
      <c r="D5667" s="123"/>
      <c r="F5667" s="123"/>
      <c r="I5667" s="123"/>
      <c r="J5667" s="123"/>
      <c r="K5667" s="124"/>
      <c r="L5667" s="110"/>
      <c r="M5667" s="110"/>
      <c r="N5667" s="110"/>
      <c r="O5667" s="145"/>
      <c r="P5667" s="110"/>
    </row>
    <row r="5668" spans="2:16" x14ac:dyDescent="0.25">
      <c r="B5668" s="123"/>
      <c r="C5668" s="123"/>
      <c r="D5668" s="123"/>
      <c r="F5668" s="123"/>
      <c r="I5668" s="123"/>
      <c r="J5668" s="123"/>
      <c r="K5668" s="124"/>
      <c r="L5668" s="110"/>
      <c r="M5668" s="110"/>
      <c r="N5668" s="110"/>
      <c r="O5668" s="145"/>
      <c r="P5668" s="110"/>
    </row>
    <row r="5669" spans="2:16" x14ac:dyDescent="0.25">
      <c r="B5669" s="123"/>
      <c r="C5669" s="123"/>
      <c r="D5669" s="123"/>
      <c r="F5669" s="123"/>
      <c r="I5669" s="123"/>
      <c r="J5669" s="123"/>
      <c r="K5669" s="124"/>
      <c r="L5669" s="110"/>
      <c r="M5669" s="110"/>
      <c r="N5669" s="110"/>
      <c r="O5669" s="145"/>
      <c r="P5669" s="110"/>
    </row>
    <row r="5670" spans="2:16" x14ac:dyDescent="0.25">
      <c r="B5670" s="123"/>
      <c r="C5670" s="123"/>
      <c r="D5670" s="123"/>
      <c r="F5670" s="123"/>
      <c r="I5670" s="123"/>
      <c r="J5670" s="123"/>
      <c r="K5670" s="124"/>
      <c r="L5670" s="110"/>
      <c r="M5670" s="110"/>
      <c r="N5670" s="110"/>
      <c r="O5670" s="145"/>
      <c r="P5670" s="110"/>
    </row>
    <row r="5671" spans="2:16" x14ac:dyDescent="0.25">
      <c r="B5671" s="123"/>
      <c r="C5671" s="123"/>
      <c r="D5671" s="123"/>
      <c r="F5671" s="123"/>
      <c r="I5671" s="123"/>
      <c r="J5671" s="123"/>
      <c r="K5671" s="124"/>
      <c r="L5671" s="110"/>
      <c r="M5671" s="110"/>
      <c r="N5671" s="110"/>
      <c r="O5671" s="145"/>
      <c r="P5671" s="110"/>
    </row>
    <row r="5672" spans="2:16" x14ac:dyDescent="0.25">
      <c r="B5672" s="123"/>
      <c r="C5672" s="123"/>
      <c r="D5672" s="123"/>
      <c r="F5672" s="123"/>
      <c r="I5672" s="123"/>
      <c r="J5672" s="123"/>
      <c r="K5672" s="124"/>
      <c r="L5672" s="110"/>
      <c r="M5672" s="110"/>
      <c r="N5672" s="110"/>
      <c r="O5672" s="145"/>
      <c r="P5672" s="110"/>
    </row>
    <row r="5673" spans="2:16" x14ac:dyDescent="0.25">
      <c r="B5673" s="123"/>
      <c r="C5673" s="123"/>
      <c r="D5673" s="123"/>
      <c r="F5673" s="123"/>
      <c r="I5673" s="123"/>
      <c r="J5673" s="123"/>
      <c r="K5673" s="124"/>
      <c r="L5673" s="110"/>
      <c r="M5673" s="110"/>
      <c r="N5673" s="110"/>
      <c r="O5673" s="145"/>
      <c r="P5673" s="110"/>
    </row>
    <row r="5674" spans="2:16" x14ac:dyDescent="0.25">
      <c r="B5674" s="123"/>
      <c r="C5674" s="123"/>
      <c r="D5674" s="123"/>
      <c r="F5674" s="123"/>
      <c r="I5674" s="123"/>
      <c r="J5674" s="123"/>
      <c r="K5674" s="124"/>
      <c r="L5674" s="110"/>
      <c r="M5674" s="110"/>
      <c r="N5674" s="110"/>
      <c r="O5674" s="145"/>
      <c r="P5674" s="110"/>
    </row>
    <row r="5675" spans="2:16" x14ac:dyDescent="0.25">
      <c r="B5675" s="123"/>
      <c r="C5675" s="123"/>
      <c r="D5675" s="123"/>
      <c r="F5675" s="123"/>
      <c r="I5675" s="123"/>
      <c r="J5675" s="123"/>
      <c r="K5675" s="124"/>
      <c r="L5675" s="110"/>
      <c r="M5675" s="110"/>
      <c r="N5675" s="110"/>
      <c r="O5675" s="145"/>
      <c r="P5675" s="110"/>
    </row>
    <row r="5676" spans="2:16" x14ac:dyDescent="0.25">
      <c r="B5676" s="123"/>
      <c r="C5676" s="123"/>
      <c r="D5676" s="123"/>
      <c r="F5676" s="123"/>
      <c r="I5676" s="123"/>
      <c r="J5676" s="123"/>
      <c r="K5676" s="124"/>
      <c r="L5676" s="110"/>
      <c r="M5676" s="110"/>
      <c r="N5676" s="110"/>
      <c r="O5676" s="145"/>
      <c r="P5676" s="110"/>
    </row>
    <row r="5677" spans="2:16" x14ac:dyDescent="0.25">
      <c r="B5677" s="123"/>
      <c r="C5677" s="123"/>
      <c r="D5677" s="123"/>
      <c r="F5677" s="123"/>
      <c r="I5677" s="123"/>
      <c r="J5677" s="123"/>
      <c r="K5677" s="124"/>
      <c r="L5677" s="110"/>
      <c r="M5677" s="110"/>
      <c r="N5677" s="110"/>
      <c r="O5677" s="145"/>
      <c r="P5677" s="110"/>
    </row>
    <row r="5678" spans="2:16" x14ac:dyDescent="0.25">
      <c r="B5678" s="123"/>
      <c r="C5678" s="123"/>
      <c r="D5678" s="123"/>
      <c r="F5678" s="123"/>
      <c r="I5678" s="123"/>
      <c r="J5678" s="123"/>
      <c r="K5678" s="124"/>
      <c r="L5678" s="110"/>
      <c r="M5678" s="110"/>
      <c r="N5678" s="110"/>
      <c r="O5678" s="145"/>
      <c r="P5678" s="110"/>
    </row>
    <row r="5679" spans="2:16" x14ac:dyDescent="0.25">
      <c r="B5679" s="123"/>
      <c r="C5679" s="123"/>
      <c r="D5679" s="123"/>
      <c r="F5679" s="123"/>
      <c r="I5679" s="123"/>
      <c r="J5679" s="123"/>
      <c r="K5679" s="124"/>
      <c r="L5679" s="110"/>
      <c r="M5679" s="110"/>
      <c r="N5679" s="110"/>
      <c r="O5679" s="145"/>
      <c r="P5679" s="110"/>
    </row>
    <row r="5680" spans="2:16" x14ac:dyDescent="0.25">
      <c r="B5680" s="123"/>
      <c r="C5680" s="123"/>
      <c r="D5680" s="123"/>
      <c r="F5680" s="123"/>
      <c r="I5680" s="123"/>
      <c r="J5680" s="123"/>
      <c r="K5680" s="124"/>
      <c r="L5680" s="110"/>
      <c r="M5680" s="110"/>
      <c r="N5680" s="110"/>
      <c r="O5680" s="145"/>
      <c r="P5680" s="110"/>
    </row>
    <row r="5681" spans="2:16" x14ac:dyDescent="0.25">
      <c r="B5681" s="123"/>
      <c r="C5681" s="123"/>
      <c r="D5681" s="123"/>
      <c r="F5681" s="123"/>
      <c r="I5681" s="123"/>
      <c r="J5681" s="123"/>
      <c r="K5681" s="124"/>
      <c r="L5681" s="110"/>
      <c r="M5681" s="110"/>
      <c r="N5681" s="110"/>
      <c r="O5681" s="145"/>
      <c r="P5681" s="110"/>
    </row>
    <row r="5682" spans="2:16" x14ac:dyDescent="0.25">
      <c r="B5682" s="123"/>
      <c r="C5682" s="123"/>
      <c r="D5682" s="123"/>
      <c r="F5682" s="123"/>
      <c r="I5682" s="123"/>
      <c r="J5682" s="123"/>
      <c r="K5682" s="124"/>
      <c r="L5682" s="110"/>
      <c r="M5682" s="110"/>
      <c r="N5682" s="110"/>
      <c r="O5682" s="145"/>
      <c r="P5682" s="110"/>
    </row>
    <row r="5683" spans="2:16" x14ac:dyDescent="0.25">
      <c r="B5683" s="123"/>
      <c r="C5683" s="123"/>
      <c r="D5683" s="123"/>
      <c r="F5683" s="123"/>
      <c r="I5683" s="123"/>
      <c r="J5683" s="123"/>
      <c r="K5683" s="124"/>
      <c r="L5683" s="110"/>
      <c r="M5683" s="110"/>
      <c r="N5683" s="110"/>
      <c r="O5683" s="145"/>
      <c r="P5683" s="110"/>
    </row>
    <row r="5684" spans="2:16" x14ac:dyDescent="0.25">
      <c r="B5684" s="123"/>
      <c r="C5684" s="123"/>
      <c r="D5684" s="123"/>
      <c r="F5684" s="123"/>
      <c r="I5684" s="123"/>
      <c r="J5684" s="123"/>
      <c r="K5684" s="124"/>
      <c r="L5684" s="110"/>
      <c r="M5684" s="110"/>
      <c r="N5684" s="110"/>
      <c r="O5684" s="145"/>
      <c r="P5684" s="110"/>
    </row>
    <row r="5685" spans="2:16" x14ac:dyDescent="0.25">
      <c r="B5685" s="123"/>
      <c r="C5685" s="123"/>
      <c r="D5685" s="123"/>
      <c r="F5685" s="123"/>
      <c r="I5685" s="123"/>
      <c r="J5685" s="123"/>
      <c r="K5685" s="124"/>
      <c r="L5685" s="110"/>
      <c r="M5685" s="110"/>
      <c r="N5685" s="110"/>
      <c r="O5685" s="145"/>
      <c r="P5685" s="110"/>
    </row>
    <row r="5686" spans="2:16" x14ac:dyDescent="0.25">
      <c r="B5686" s="123"/>
      <c r="C5686" s="123"/>
      <c r="D5686" s="123"/>
      <c r="F5686" s="123"/>
      <c r="I5686" s="123"/>
      <c r="J5686" s="123"/>
      <c r="K5686" s="124"/>
      <c r="L5686" s="110"/>
      <c r="M5686" s="110"/>
      <c r="N5686" s="110"/>
      <c r="O5686" s="145"/>
      <c r="P5686" s="110"/>
    </row>
    <row r="5687" spans="2:16" x14ac:dyDescent="0.25">
      <c r="B5687" s="123"/>
      <c r="C5687" s="123"/>
      <c r="D5687" s="123"/>
      <c r="F5687" s="123"/>
      <c r="I5687" s="123"/>
      <c r="J5687" s="123"/>
      <c r="K5687" s="124"/>
      <c r="L5687" s="110"/>
      <c r="M5687" s="110"/>
      <c r="N5687" s="110"/>
      <c r="O5687" s="145"/>
      <c r="P5687" s="110"/>
    </row>
    <row r="5688" spans="2:16" x14ac:dyDescent="0.25">
      <c r="B5688" s="123"/>
      <c r="C5688" s="123"/>
      <c r="D5688" s="123"/>
      <c r="F5688" s="123"/>
      <c r="I5688" s="123"/>
      <c r="J5688" s="123"/>
      <c r="K5688" s="124"/>
      <c r="L5688" s="110"/>
      <c r="M5688" s="110"/>
      <c r="N5688" s="110"/>
      <c r="O5688" s="145"/>
      <c r="P5688" s="110"/>
    </row>
    <row r="5689" spans="2:16" x14ac:dyDescent="0.25">
      <c r="B5689" s="123"/>
      <c r="C5689" s="123"/>
      <c r="D5689" s="123"/>
      <c r="F5689" s="123"/>
      <c r="I5689" s="123"/>
      <c r="J5689" s="123"/>
      <c r="K5689" s="124"/>
      <c r="L5689" s="110"/>
      <c r="M5689" s="110"/>
      <c r="N5689" s="110"/>
      <c r="O5689" s="145"/>
      <c r="P5689" s="110"/>
    </row>
    <row r="5690" spans="2:16" x14ac:dyDescent="0.25">
      <c r="B5690" s="123"/>
      <c r="C5690" s="123"/>
      <c r="D5690" s="123"/>
      <c r="F5690" s="123"/>
      <c r="I5690" s="123"/>
      <c r="J5690" s="123"/>
      <c r="K5690" s="124"/>
      <c r="L5690" s="110"/>
      <c r="M5690" s="110"/>
      <c r="N5690" s="110"/>
      <c r="O5690" s="145"/>
      <c r="P5690" s="110"/>
    </row>
    <row r="5691" spans="2:16" x14ac:dyDescent="0.25">
      <c r="B5691" s="123"/>
      <c r="C5691" s="123"/>
      <c r="D5691" s="123"/>
      <c r="F5691" s="123"/>
      <c r="I5691" s="123"/>
      <c r="J5691" s="123"/>
      <c r="K5691" s="124"/>
      <c r="L5691" s="110"/>
      <c r="M5691" s="110"/>
      <c r="N5691" s="110"/>
      <c r="O5691" s="145"/>
      <c r="P5691" s="110"/>
    </row>
    <row r="5692" spans="2:16" x14ac:dyDescent="0.25">
      <c r="B5692" s="123"/>
      <c r="C5692" s="123"/>
      <c r="D5692" s="123"/>
      <c r="F5692" s="123"/>
      <c r="I5692" s="123"/>
      <c r="J5692" s="123"/>
      <c r="K5692" s="124"/>
      <c r="L5692" s="110"/>
      <c r="M5692" s="110"/>
      <c r="N5692" s="110"/>
      <c r="O5692" s="145"/>
      <c r="P5692" s="110"/>
    </row>
    <row r="5693" spans="2:16" x14ac:dyDescent="0.25">
      <c r="B5693" s="123"/>
      <c r="C5693" s="123"/>
      <c r="D5693" s="123"/>
      <c r="F5693" s="123"/>
      <c r="I5693" s="123"/>
      <c r="J5693" s="123"/>
      <c r="K5693" s="124"/>
      <c r="L5693" s="110"/>
      <c r="M5693" s="110"/>
      <c r="N5693" s="110"/>
      <c r="O5693" s="145"/>
      <c r="P5693" s="110"/>
    </row>
    <row r="5694" spans="2:16" x14ac:dyDescent="0.25">
      <c r="B5694" s="123"/>
      <c r="C5694" s="123"/>
      <c r="D5694" s="123"/>
      <c r="F5694" s="123"/>
      <c r="I5694" s="123"/>
      <c r="J5694" s="123"/>
      <c r="K5694" s="124"/>
      <c r="L5694" s="110"/>
      <c r="M5694" s="110"/>
      <c r="N5694" s="110"/>
      <c r="O5694" s="145"/>
      <c r="P5694" s="110"/>
    </row>
    <row r="5695" spans="2:16" x14ac:dyDescent="0.25">
      <c r="B5695" s="123"/>
      <c r="C5695" s="123"/>
      <c r="D5695" s="123"/>
      <c r="F5695" s="123"/>
      <c r="I5695" s="123"/>
      <c r="J5695" s="123"/>
      <c r="K5695" s="124"/>
      <c r="L5695" s="110"/>
      <c r="M5695" s="110"/>
      <c r="N5695" s="110"/>
      <c r="O5695" s="145"/>
      <c r="P5695" s="110"/>
    </row>
    <row r="5696" spans="2:16" x14ac:dyDescent="0.25">
      <c r="B5696" s="123"/>
      <c r="C5696" s="123"/>
      <c r="D5696" s="123"/>
      <c r="F5696" s="123"/>
      <c r="I5696" s="123"/>
      <c r="J5696" s="123"/>
      <c r="K5696" s="124"/>
      <c r="L5696" s="110"/>
      <c r="M5696" s="110"/>
      <c r="N5696" s="110"/>
      <c r="O5696" s="145"/>
      <c r="P5696" s="110"/>
    </row>
    <row r="5697" spans="2:16" x14ac:dyDescent="0.25">
      <c r="B5697" s="123"/>
      <c r="C5697" s="123"/>
      <c r="D5697" s="123"/>
      <c r="F5697" s="123"/>
      <c r="I5697" s="123"/>
      <c r="J5697" s="123"/>
      <c r="K5697" s="124"/>
      <c r="L5697" s="110"/>
      <c r="M5697" s="110"/>
      <c r="N5697" s="110"/>
      <c r="O5697" s="145"/>
      <c r="P5697" s="110"/>
    </row>
    <row r="5698" spans="2:16" x14ac:dyDescent="0.25">
      <c r="B5698" s="123"/>
      <c r="C5698" s="123"/>
      <c r="D5698" s="123"/>
      <c r="F5698" s="123"/>
      <c r="I5698" s="123"/>
      <c r="J5698" s="123"/>
      <c r="K5698" s="124"/>
      <c r="L5698" s="110"/>
      <c r="M5698" s="110"/>
      <c r="N5698" s="110"/>
      <c r="O5698" s="145"/>
      <c r="P5698" s="110"/>
    </row>
    <row r="5699" spans="2:16" x14ac:dyDescent="0.25">
      <c r="B5699" s="123"/>
      <c r="C5699" s="123"/>
      <c r="D5699" s="123"/>
      <c r="F5699" s="123"/>
      <c r="I5699" s="123"/>
      <c r="J5699" s="123"/>
      <c r="K5699" s="124"/>
      <c r="L5699" s="110"/>
      <c r="M5699" s="110"/>
      <c r="N5699" s="110"/>
      <c r="O5699" s="145"/>
      <c r="P5699" s="110"/>
    </row>
    <row r="5700" spans="2:16" x14ac:dyDescent="0.25">
      <c r="B5700" s="123"/>
      <c r="C5700" s="123"/>
      <c r="D5700" s="123"/>
      <c r="F5700" s="123"/>
      <c r="I5700" s="123"/>
      <c r="J5700" s="123"/>
      <c r="K5700" s="124"/>
      <c r="L5700" s="110"/>
      <c r="M5700" s="110"/>
      <c r="N5700" s="110"/>
      <c r="O5700" s="145"/>
      <c r="P5700" s="110"/>
    </row>
    <row r="5701" spans="2:16" x14ac:dyDescent="0.25">
      <c r="B5701" s="123"/>
      <c r="C5701" s="123"/>
      <c r="D5701" s="123"/>
      <c r="F5701" s="123"/>
      <c r="I5701" s="123"/>
      <c r="J5701" s="123"/>
      <c r="K5701" s="124"/>
      <c r="L5701" s="110"/>
      <c r="M5701" s="110"/>
      <c r="N5701" s="110"/>
      <c r="O5701" s="145"/>
      <c r="P5701" s="110"/>
    </row>
    <row r="5702" spans="2:16" x14ac:dyDescent="0.25">
      <c r="B5702" s="123"/>
      <c r="C5702" s="123"/>
      <c r="D5702" s="123"/>
      <c r="F5702" s="123"/>
      <c r="I5702" s="123"/>
      <c r="J5702" s="123"/>
      <c r="K5702" s="124"/>
      <c r="L5702" s="110"/>
      <c r="M5702" s="110"/>
      <c r="N5702" s="110"/>
      <c r="O5702" s="145"/>
      <c r="P5702" s="110"/>
    </row>
    <row r="5703" spans="2:16" x14ac:dyDescent="0.25">
      <c r="B5703" s="123"/>
      <c r="C5703" s="123"/>
      <c r="D5703" s="123"/>
      <c r="F5703" s="123"/>
      <c r="I5703" s="123"/>
      <c r="J5703" s="123"/>
      <c r="K5703" s="124"/>
      <c r="L5703" s="110"/>
      <c r="M5703" s="110"/>
      <c r="N5703" s="110"/>
      <c r="O5703" s="145"/>
      <c r="P5703" s="110"/>
    </row>
    <row r="5704" spans="2:16" x14ac:dyDescent="0.25">
      <c r="B5704" s="123"/>
      <c r="C5704" s="123"/>
      <c r="D5704" s="123"/>
      <c r="F5704" s="123"/>
      <c r="I5704" s="123"/>
      <c r="J5704" s="123"/>
      <c r="K5704" s="124"/>
      <c r="L5704" s="110"/>
      <c r="M5704" s="110"/>
      <c r="N5704" s="110"/>
      <c r="O5704" s="145"/>
      <c r="P5704" s="110"/>
    </row>
    <row r="5705" spans="2:16" x14ac:dyDescent="0.25">
      <c r="B5705" s="123"/>
      <c r="C5705" s="123"/>
      <c r="D5705" s="123"/>
      <c r="F5705" s="123"/>
      <c r="I5705" s="123"/>
      <c r="J5705" s="123"/>
      <c r="K5705" s="124"/>
      <c r="L5705" s="110"/>
      <c r="M5705" s="110"/>
      <c r="N5705" s="110"/>
      <c r="O5705" s="145"/>
      <c r="P5705" s="110"/>
    </row>
    <row r="5706" spans="2:16" x14ac:dyDescent="0.25">
      <c r="B5706" s="123"/>
      <c r="C5706" s="123"/>
      <c r="D5706" s="123"/>
      <c r="F5706" s="123"/>
      <c r="I5706" s="123"/>
      <c r="J5706" s="123"/>
      <c r="K5706" s="124"/>
      <c r="L5706" s="110"/>
      <c r="M5706" s="110"/>
      <c r="N5706" s="110"/>
      <c r="O5706" s="145"/>
      <c r="P5706" s="110"/>
    </row>
    <row r="5707" spans="2:16" x14ac:dyDescent="0.25">
      <c r="B5707" s="123"/>
      <c r="C5707" s="123"/>
      <c r="D5707" s="123"/>
      <c r="F5707" s="123"/>
      <c r="I5707" s="123"/>
      <c r="J5707" s="123"/>
      <c r="K5707" s="124"/>
      <c r="L5707" s="110"/>
      <c r="M5707" s="110"/>
      <c r="N5707" s="110"/>
      <c r="O5707" s="145"/>
      <c r="P5707" s="110"/>
    </row>
    <row r="5708" spans="2:16" x14ac:dyDescent="0.25">
      <c r="B5708" s="123"/>
      <c r="C5708" s="123"/>
      <c r="D5708" s="123"/>
      <c r="F5708" s="123"/>
      <c r="I5708" s="123"/>
      <c r="J5708" s="123"/>
      <c r="K5708" s="124"/>
      <c r="L5708" s="110"/>
      <c r="M5708" s="110"/>
      <c r="N5708" s="110"/>
      <c r="O5708" s="145"/>
      <c r="P5708" s="110"/>
    </row>
    <row r="5709" spans="2:16" x14ac:dyDescent="0.25">
      <c r="B5709" s="123"/>
      <c r="C5709" s="123"/>
      <c r="D5709" s="123"/>
      <c r="F5709" s="123"/>
      <c r="I5709" s="123"/>
      <c r="J5709" s="123"/>
      <c r="K5709" s="124"/>
      <c r="L5709" s="110"/>
      <c r="M5709" s="110"/>
      <c r="N5709" s="110"/>
      <c r="O5709" s="145"/>
      <c r="P5709" s="110"/>
    </row>
    <row r="5710" spans="2:16" x14ac:dyDescent="0.25">
      <c r="B5710" s="123"/>
      <c r="C5710" s="123"/>
      <c r="D5710" s="123"/>
      <c r="F5710" s="123"/>
      <c r="I5710" s="123"/>
      <c r="J5710" s="123"/>
      <c r="K5710" s="124"/>
      <c r="L5710" s="110"/>
      <c r="M5710" s="110"/>
      <c r="N5710" s="110"/>
      <c r="O5710" s="145"/>
      <c r="P5710" s="110"/>
    </row>
    <row r="5711" spans="2:16" x14ac:dyDescent="0.25">
      <c r="B5711" s="123"/>
      <c r="C5711" s="123"/>
      <c r="D5711" s="123"/>
      <c r="F5711" s="123"/>
      <c r="I5711" s="123"/>
      <c r="J5711" s="123"/>
      <c r="K5711" s="124"/>
      <c r="L5711" s="110"/>
      <c r="M5711" s="110"/>
      <c r="N5711" s="110"/>
      <c r="O5711" s="145"/>
      <c r="P5711" s="110"/>
    </row>
    <row r="5712" spans="2:16" x14ac:dyDescent="0.25">
      <c r="B5712" s="123"/>
      <c r="C5712" s="123"/>
      <c r="D5712" s="123"/>
      <c r="F5712" s="123"/>
      <c r="I5712" s="123"/>
      <c r="J5712" s="123"/>
      <c r="K5712" s="124"/>
      <c r="L5712" s="110"/>
      <c r="M5712" s="110"/>
      <c r="N5712" s="110"/>
      <c r="O5712" s="145"/>
      <c r="P5712" s="110"/>
    </row>
    <row r="5713" spans="2:16" x14ac:dyDescent="0.25">
      <c r="B5713" s="123"/>
      <c r="C5713" s="123"/>
      <c r="D5713" s="123"/>
      <c r="F5713" s="123"/>
      <c r="I5713" s="123"/>
      <c r="J5713" s="123"/>
      <c r="K5713" s="124"/>
      <c r="L5713" s="110"/>
      <c r="M5713" s="110"/>
      <c r="N5713" s="110"/>
      <c r="O5713" s="145"/>
      <c r="P5713" s="110"/>
    </row>
    <row r="5714" spans="2:16" x14ac:dyDescent="0.25">
      <c r="B5714" s="123"/>
      <c r="C5714" s="123"/>
      <c r="D5714" s="123"/>
      <c r="F5714" s="123"/>
      <c r="I5714" s="123"/>
      <c r="J5714" s="123"/>
      <c r="K5714" s="124"/>
      <c r="L5714" s="110"/>
      <c r="M5714" s="110"/>
      <c r="N5714" s="110"/>
      <c r="O5714" s="145"/>
      <c r="P5714" s="110"/>
    </row>
    <row r="5715" spans="2:16" x14ac:dyDescent="0.25">
      <c r="B5715" s="123"/>
      <c r="C5715" s="123"/>
      <c r="D5715" s="123"/>
      <c r="F5715" s="123"/>
      <c r="I5715" s="123"/>
      <c r="J5715" s="123"/>
      <c r="K5715" s="124"/>
      <c r="L5715" s="110"/>
      <c r="M5715" s="110"/>
      <c r="N5715" s="110"/>
      <c r="O5715" s="145"/>
      <c r="P5715" s="110"/>
    </row>
    <row r="5716" spans="2:16" x14ac:dyDescent="0.25">
      <c r="B5716" s="123"/>
      <c r="C5716" s="123"/>
      <c r="D5716" s="123"/>
      <c r="F5716" s="123"/>
      <c r="I5716" s="123"/>
      <c r="J5716" s="123"/>
      <c r="K5716" s="124"/>
      <c r="L5716" s="110"/>
      <c r="M5716" s="110"/>
      <c r="N5716" s="110"/>
      <c r="O5716" s="145"/>
      <c r="P5716" s="110"/>
    </row>
    <row r="5717" spans="2:16" x14ac:dyDescent="0.25">
      <c r="B5717" s="123"/>
      <c r="C5717" s="123"/>
      <c r="D5717" s="123"/>
      <c r="F5717" s="123"/>
      <c r="I5717" s="123"/>
      <c r="J5717" s="123"/>
      <c r="K5717" s="124"/>
      <c r="L5717" s="110"/>
      <c r="M5717" s="110"/>
      <c r="N5717" s="110"/>
      <c r="O5717" s="145"/>
      <c r="P5717" s="110"/>
    </row>
    <row r="5718" spans="2:16" x14ac:dyDescent="0.25">
      <c r="B5718" s="123"/>
      <c r="C5718" s="123"/>
      <c r="D5718" s="123"/>
      <c r="F5718" s="123"/>
      <c r="I5718" s="123"/>
      <c r="J5718" s="123"/>
      <c r="K5718" s="124"/>
      <c r="L5718" s="110"/>
      <c r="M5718" s="110"/>
      <c r="N5718" s="110"/>
      <c r="O5718" s="145"/>
      <c r="P5718" s="110"/>
    </row>
    <row r="5719" spans="2:16" x14ac:dyDescent="0.25">
      <c r="B5719" s="123"/>
      <c r="C5719" s="123"/>
      <c r="D5719" s="123"/>
      <c r="F5719" s="123"/>
      <c r="I5719" s="123"/>
      <c r="J5719" s="123"/>
      <c r="K5719" s="124"/>
      <c r="L5719" s="110"/>
      <c r="M5719" s="110"/>
      <c r="N5719" s="110"/>
      <c r="O5719" s="145"/>
      <c r="P5719" s="110"/>
    </row>
    <row r="5720" spans="2:16" x14ac:dyDescent="0.25">
      <c r="B5720" s="123"/>
      <c r="C5720" s="123"/>
      <c r="D5720" s="123"/>
      <c r="F5720" s="123"/>
      <c r="I5720" s="123"/>
      <c r="J5720" s="123"/>
      <c r="K5720" s="124"/>
      <c r="L5720" s="110"/>
      <c r="M5720" s="110"/>
      <c r="N5720" s="110"/>
      <c r="O5720" s="145"/>
      <c r="P5720" s="110"/>
    </row>
    <row r="5721" spans="2:16" x14ac:dyDescent="0.25">
      <c r="B5721" s="123"/>
      <c r="C5721" s="123"/>
      <c r="D5721" s="123"/>
      <c r="F5721" s="123"/>
      <c r="I5721" s="123"/>
      <c r="J5721" s="123"/>
      <c r="K5721" s="124"/>
      <c r="L5721" s="110"/>
      <c r="M5721" s="110"/>
      <c r="N5721" s="110"/>
      <c r="O5721" s="145"/>
      <c r="P5721" s="110"/>
    </row>
    <row r="5722" spans="2:16" x14ac:dyDescent="0.25">
      <c r="B5722" s="123"/>
      <c r="C5722" s="123"/>
      <c r="D5722" s="123"/>
      <c r="F5722" s="123"/>
      <c r="I5722" s="123"/>
      <c r="J5722" s="123"/>
      <c r="K5722" s="124"/>
      <c r="L5722" s="110"/>
      <c r="M5722" s="110"/>
      <c r="N5722" s="110"/>
      <c r="O5722" s="145"/>
      <c r="P5722" s="110"/>
    </row>
    <row r="5723" spans="2:16" x14ac:dyDescent="0.25">
      <c r="B5723" s="123"/>
      <c r="C5723" s="123"/>
      <c r="D5723" s="123"/>
      <c r="F5723" s="123"/>
      <c r="I5723" s="123"/>
      <c r="J5723" s="123"/>
      <c r="K5723" s="124"/>
      <c r="L5723" s="110"/>
      <c r="M5723" s="110"/>
      <c r="N5723" s="110"/>
      <c r="O5723" s="145"/>
      <c r="P5723" s="110"/>
    </row>
    <row r="5724" spans="2:16" x14ac:dyDescent="0.25">
      <c r="B5724" s="123"/>
      <c r="C5724" s="123"/>
      <c r="D5724" s="123"/>
      <c r="F5724" s="123"/>
      <c r="I5724" s="123"/>
      <c r="J5724" s="123"/>
      <c r="K5724" s="124"/>
      <c r="L5724" s="110"/>
      <c r="M5724" s="110"/>
      <c r="N5724" s="110"/>
      <c r="O5724" s="145"/>
      <c r="P5724" s="110"/>
    </row>
    <row r="5725" spans="2:16" x14ac:dyDescent="0.25">
      <c r="B5725" s="123"/>
      <c r="C5725" s="123"/>
      <c r="D5725" s="123"/>
      <c r="F5725" s="123"/>
      <c r="I5725" s="123"/>
      <c r="J5725" s="123"/>
      <c r="K5725" s="124"/>
      <c r="L5725" s="110"/>
      <c r="M5725" s="110"/>
      <c r="N5725" s="110"/>
      <c r="O5725" s="145"/>
      <c r="P5725" s="110"/>
    </row>
    <row r="5726" spans="2:16" x14ac:dyDescent="0.25">
      <c r="B5726" s="123"/>
      <c r="C5726" s="123"/>
      <c r="D5726" s="123"/>
      <c r="F5726" s="123"/>
      <c r="I5726" s="123"/>
      <c r="J5726" s="123"/>
      <c r="K5726" s="124"/>
      <c r="L5726" s="110"/>
      <c r="M5726" s="110"/>
      <c r="N5726" s="110"/>
      <c r="O5726" s="145"/>
      <c r="P5726" s="110"/>
    </row>
    <row r="5727" spans="2:16" x14ac:dyDescent="0.25">
      <c r="B5727" s="123"/>
      <c r="C5727" s="123"/>
      <c r="D5727" s="123"/>
      <c r="F5727" s="123"/>
      <c r="I5727" s="123"/>
      <c r="J5727" s="123"/>
      <c r="K5727" s="124"/>
      <c r="L5727" s="110"/>
      <c r="M5727" s="110"/>
      <c r="N5727" s="110"/>
      <c r="O5727" s="145"/>
      <c r="P5727" s="110"/>
    </row>
    <row r="5728" spans="2:16" x14ac:dyDescent="0.25">
      <c r="B5728" s="123"/>
      <c r="C5728" s="123"/>
      <c r="D5728" s="123"/>
      <c r="F5728" s="123"/>
      <c r="I5728" s="123"/>
      <c r="J5728" s="123"/>
      <c r="K5728" s="124"/>
      <c r="L5728" s="110"/>
      <c r="M5728" s="110"/>
      <c r="N5728" s="110"/>
      <c r="O5728" s="145"/>
      <c r="P5728" s="110"/>
    </row>
    <row r="5729" spans="2:16" x14ac:dyDescent="0.25">
      <c r="B5729" s="123"/>
      <c r="C5729" s="123"/>
      <c r="D5729" s="123"/>
      <c r="F5729" s="123"/>
      <c r="I5729" s="123"/>
      <c r="J5729" s="123"/>
      <c r="K5729" s="124"/>
      <c r="L5729" s="110"/>
      <c r="M5729" s="110"/>
      <c r="N5729" s="110"/>
      <c r="O5729" s="145"/>
      <c r="P5729" s="110"/>
    </row>
    <row r="5730" spans="2:16" x14ac:dyDescent="0.25">
      <c r="B5730" s="123"/>
      <c r="C5730" s="123"/>
      <c r="D5730" s="123"/>
      <c r="F5730" s="123"/>
      <c r="I5730" s="123"/>
      <c r="J5730" s="123"/>
      <c r="K5730" s="124"/>
      <c r="L5730" s="110"/>
      <c r="M5730" s="110"/>
      <c r="N5730" s="110"/>
      <c r="O5730" s="145"/>
      <c r="P5730" s="110"/>
    </row>
    <row r="5731" spans="2:16" x14ac:dyDescent="0.25">
      <c r="B5731" s="123"/>
      <c r="C5731" s="123"/>
      <c r="D5731" s="123"/>
      <c r="F5731" s="123"/>
      <c r="I5731" s="123"/>
      <c r="J5731" s="123"/>
      <c r="K5731" s="124"/>
      <c r="L5731" s="110"/>
      <c r="M5731" s="110"/>
      <c r="N5731" s="110"/>
      <c r="O5731" s="145"/>
      <c r="P5731" s="110"/>
    </row>
    <row r="5732" spans="2:16" x14ac:dyDescent="0.25">
      <c r="B5732" s="123"/>
      <c r="C5732" s="123"/>
      <c r="D5732" s="123"/>
      <c r="F5732" s="123"/>
      <c r="I5732" s="123"/>
      <c r="J5732" s="123"/>
      <c r="K5732" s="124"/>
      <c r="L5732" s="110"/>
      <c r="M5732" s="110"/>
      <c r="N5732" s="110"/>
      <c r="O5732" s="145"/>
      <c r="P5732" s="110"/>
    </row>
    <row r="5733" spans="2:16" x14ac:dyDescent="0.25">
      <c r="B5733" s="123"/>
      <c r="C5733" s="123"/>
      <c r="D5733" s="123"/>
      <c r="F5733" s="123"/>
      <c r="I5733" s="123"/>
      <c r="J5733" s="123"/>
      <c r="K5733" s="124"/>
      <c r="L5733" s="110"/>
      <c r="M5733" s="110"/>
      <c r="N5733" s="110"/>
      <c r="O5733" s="145"/>
      <c r="P5733" s="110"/>
    </row>
    <row r="5734" spans="2:16" x14ac:dyDescent="0.25">
      <c r="B5734" s="123"/>
      <c r="C5734" s="123"/>
      <c r="D5734" s="123"/>
      <c r="F5734" s="123"/>
      <c r="I5734" s="123"/>
      <c r="J5734" s="123"/>
      <c r="K5734" s="124"/>
      <c r="L5734" s="110"/>
      <c r="M5734" s="110"/>
      <c r="N5734" s="110"/>
      <c r="O5734" s="145"/>
      <c r="P5734" s="110"/>
    </row>
    <row r="5735" spans="2:16" x14ac:dyDescent="0.25">
      <c r="B5735" s="123"/>
      <c r="C5735" s="123"/>
      <c r="D5735" s="123"/>
      <c r="F5735" s="123"/>
      <c r="I5735" s="123"/>
      <c r="J5735" s="123"/>
      <c r="K5735" s="124"/>
      <c r="L5735" s="110"/>
      <c r="M5735" s="110"/>
      <c r="N5735" s="110"/>
      <c r="O5735" s="145"/>
      <c r="P5735" s="110"/>
    </row>
    <row r="5736" spans="2:16" x14ac:dyDescent="0.25">
      <c r="B5736" s="123"/>
      <c r="C5736" s="123"/>
      <c r="D5736" s="123"/>
      <c r="F5736" s="123"/>
      <c r="I5736" s="123"/>
      <c r="J5736" s="123"/>
      <c r="K5736" s="124"/>
      <c r="L5736" s="110"/>
      <c r="M5736" s="110"/>
      <c r="N5736" s="110"/>
      <c r="O5736" s="145"/>
      <c r="P5736" s="110"/>
    </row>
    <row r="5737" spans="2:16" x14ac:dyDescent="0.25">
      <c r="B5737" s="123"/>
      <c r="C5737" s="123"/>
      <c r="D5737" s="123"/>
      <c r="F5737" s="123"/>
      <c r="I5737" s="123"/>
      <c r="J5737" s="123"/>
      <c r="K5737" s="124"/>
      <c r="L5737" s="110"/>
      <c r="M5737" s="110"/>
      <c r="N5737" s="110"/>
      <c r="O5737" s="145"/>
      <c r="P5737" s="110"/>
    </row>
    <row r="5738" spans="2:16" x14ac:dyDescent="0.25">
      <c r="B5738" s="123"/>
      <c r="C5738" s="123"/>
      <c r="D5738" s="123"/>
      <c r="F5738" s="123"/>
      <c r="I5738" s="123"/>
      <c r="J5738" s="123"/>
      <c r="K5738" s="124"/>
      <c r="L5738" s="110"/>
      <c r="M5738" s="110"/>
      <c r="N5738" s="110"/>
      <c r="O5738" s="145"/>
      <c r="P5738" s="110"/>
    </row>
    <row r="5739" spans="2:16" x14ac:dyDescent="0.25">
      <c r="B5739" s="123"/>
      <c r="C5739" s="123"/>
      <c r="D5739" s="123"/>
      <c r="F5739" s="123"/>
      <c r="I5739" s="123"/>
      <c r="J5739" s="123"/>
      <c r="K5739" s="124"/>
      <c r="L5739" s="110"/>
      <c r="M5739" s="110"/>
      <c r="N5739" s="110"/>
      <c r="O5739" s="145"/>
      <c r="P5739" s="110"/>
    </row>
    <row r="5740" spans="2:16" x14ac:dyDescent="0.25">
      <c r="B5740" s="123"/>
      <c r="C5740" s="123"/>
      <c r="D5740" s="123"/>
      <c r="F5740" s="123"/>
      <c r="I5740" s="123"/>
      <c r="J5740" s="123"/>
      <c r="K5740" s="124"/>
      <c r="L5740" s="110"/>
      <c r="M5740" s="110"/>
      <c r="N5740" s="110"/>
      <c r="O5740" s="145"/>
      <c r="P5740" s="110"/>
    </row>
    <row r="5741" spans="2:16" x14ac:dyDescent="0.25">
      <c r="B5741" s="123"/>
      <c r="C5741" s="123"/>
      <c r="D5741" s="123"/>
      <c r="F5741" s="123"/>
      <c r="I5741" s="123"/>
      <c r="J5741" s="123"/>
      <c r="K5741" s="124"/>
      <c r="L5741" s="110"/>
      <c r="M5741" s="110"/>
      <c r="N5741" s="110"/>
      <c r="O5741" s="145"/>
      <c r="P5741" s="110"/>
    </row>
    <row r="5742" spans="2:16" x14ac:dyDescent="0.25">
      <c r="B5742" s="123"/>
      <c r="C5742" s="123"/>
      <c r="D5742" s="123"/>
      <c r="F5742" s="123"/>
      <c r="I5742" s="123"/>
      <c r="J5742" s="123"/>
      <c r="K5742" s="124"/>
      <c r="L5742" s="110"/>
      <c r="M5742" s="110"/>
      <c r="N5742" s="110"/>
      <c r="O5742" s="145"/>
      <c r="P5742" s="110"/>
    </row>
    <row r="5743" spans="2:16" x14ac:dyDescent="0.25">
      <c r="B5743" s="123"/>
      <c r="C5743" s="123"/>
      <c r="D5743" s="123"/>
      <c r="F5743" s="123"/>
      <c r="I5743" s="123"/>
      <c r="J5743" s="123"/>
      <c r="K5743" s="124"/>
      <c r="L5743" s="110"/>
      <c r="M5743" s="110"/>
      <c r="N5743" s="110"/>
      <c r="O5743" s="145"/>
      <c r="P5743" s="110"/>
    </row>
    <row r="5744" spans="2:16" x14ac:dyDescent="0.25">
      <c r="B5744" s="123"/>
      <c r="C5744" s="123"/>
      <c r="D5744" s="123"/>
      <c r="F5744" s="123"/>
      <c r="I5744" s="123"/>
      <c r="J5744" s="123"/>
      <c r="K5744" s="124"/>
      <c r="L5744" s="110"/>
      <c r="M5744" s="110"/>
      <c r="N5744" s="110"/>
      <c r="O5744" s="145"/>
      <c r="P5744" s="110"/>
    </row>
    <row r="5745" spans="2:16" x14ac:dyDescent="0.25">
      <c r="B5745" s="123"/>
      <c r="C5745" s="123"/>
      <c r="D5745" s="123"/>
      <c r="F5745" s="123"/>
      <c r="I5745" s="123"/>
      <c r="J5745" s="123"/>
      <c r="K5745" s="124"/>
      <c r="L5745" s="110"/>
      <c r="M5745" s="110"/>
      <c r="N5745" s="110"/>
      <c r="O5745" s="145"/>
      <c r="P5745" s="110"/>
    </row>
    <row r="5746" spans="2:16" x14ac:dyDescent="0.25">
      <c r="B5746" s="123"/>
      <c r="C5746" s="123"/>
      <c r="D5746" s="123"/>
      <c r="F5746" s="123"/>
      <c r="I5746" s="123"/>
      <c r="J5746" s="123"/>
      <c r="K5746" s="124"/>
      <c r="L5746" s="110"/>
      <c r="M5746" s="110"/>
      <c r="N5746" s="110"/>
      <c r="O5746" s="145"/>
      <c r="P5746" s="110"/>
    </row>
    <row r="5747" spans="2:16" x14ac:dyDescent="0.25">
      <c r="B5747" s="123"/>
      <c r="C5747" s="123"/>
      <c r="D5747" s="123"/>
      <c r="F5747" s="123"/>
      <c r="I5747" s="123"/>
      <c r="J5747" s="123"/>
      <c r="K5747" s="124"/>
      <c r="L5747" s="110"/>
      <c r="M5747" s="110"/>
      <c r="N5747" s="110"/>
      <c r="O5747" s="145"/>
      <c r="P5747" s="110"/>
    </row>
    <row r="5748" spans="2:16" x14ac:dyDescent="0.25">
      <c r="B5748" s="123"/>
      <c r="C5748" s="123"/>
      <c r="D5748" s="123"/>
      <c r="F5748" s="123"/>
      <c r="I5748" s="123"/>
      <c r="J5748" s="123"/>
      <c r="K5748" s="124"/>
      <c r="L5748" s="110"/>
      <c r="M5748" s="110"/>
      <c r="N5748" s="110"/>
      <c r="O5748" s="145"/>
      <c r="P5748" s="110"/>
    </row>
    <row r="5749" spans="2:16" x14ac:dyDescent="0.25">
      <c r="B5749" s="123"/>
      <c r="C5749" s="123"/>
      <c r="D5749" s="123"/>
      <c r="F5749" s="123"/>
      <c r="I5749" s="123"/>
      <c r="J5749" s="123"/>
      <c r="K5749" s="124"/>
      <c r="L5749" s="110"/>
      <c r="M5749" s="110"/>
      <c r="N5749" s="110"/>
      <c r="O5749" s="145"/>
      <c r="P5749" s="110"/>
    </row>
    <row r="5750" spans="2:16" x14ac:dyDescent="0.25">
      <c r="B5750" s="123"/>
      <c r="C5750" s="123"/>
      <c r="D5750" s="123"/>
      <c r="F5750" s="123"/>
      <c r="I5750" s="123"/>
      <c r="J5750" s="123"/>
      <c r="K5750" s="124"/>
      <c r="L5750" s="110"/>
      <c r="M5750" s="110"/>
      <c r="N5750" s="110"/>
      <c r="O5750" s="145"/>
      <c r="P5750" s="110"/>
    </row>
    <row r="5751" spans="2:16" x14ac:dyDescent="0.25">
      <c r="B5751" s="123"/>
      <c r="C5751" s="123"/>
      <c r="D5751" s="123"/>
      <c r="F5751" s="123"/>
      <c r="I5751" s="123"/>
      <c r="J5751" s="123"/>
      <c r="K5751" s="124"/>
      <c r="L5751" s="110"/>
      <c r="M5751" s="110"/>
      <c r="N5751" s="110"/>
      <c r="O5751" s="145"/>
      <c r="P5751" s="110"/>
    </row>
    <row r="5752" spans="2:16" x14ac:dyDescent="0.25">
      <c r="B5752" s="123"/>
      <c r="C5752" s="123"/>
      <c r="D5752" s="123"/>
      <c r="F5752" s="123"/>
      <c r="I5752" s="123"/>
      <c r="J5752" s="123"/>
      <c r="K5752" s="124"/>
      <c r="L5752" s="110"/>
      <c r="M5752" s="110"/>
      <c r="N5752" s="110"/>
      <c r="O5752" s="145"/>
      <c r="P5752" s="110"/>
    </row>
    <row r="5753" spans="2:16" x14ac:dyDescent="0.25">
      <c r="B5753" s="123"/>
      <c r="C5753" s="123"/>
      <c r="D5753" s="123"/>
      <c r="F5753" s="123"/>
      <c r="I5753" s="123"/>
      <c r="J5753" s="123"/>
      <c r="K5753" s="124"/>
      <c r="L5753" s="110"/>
      <c r="M5753" s="110"/>
      <c r="N5753" s="110"/>
      <c r="O5753" s="145"/>
      <c r="P5753" s="110"/>
    </row>
    <row r="5754" spans="2:16" x14ac:dyDescent="0.25">
      <c r="B5754" s="123"/>
      <c r="C5754" s="123"/>
      <c r="D5754" s="123"/>
      <c r="F5754" s="123"/>
      <c r="I5754" s="123"/>
      <c r="J5754" s="123"/>
      <c r="K5754" s="124"/>
      <c r="L5754" s="110"/>
      <c r="M5754" s="110"/>
      <c r="N5754" s="110"/>
      <c r="O5754" s="145"/>
      <c r="P5754" s="110"/>
    </row>
    <row r="5755" spans="2:16" x14ac:dyDescent="0.25">
      <c r="B5755" s="123"/>
      <c r="C5755" s="123"/>
      <c r="D5755" s="123"/>
      <c r="F5755" s="123"/>
      <c r="I5755" s="123"/>
      <c r="J5755" s="123"/>
      <c r="K5755" s="124"/>
      <c r="L5755" s="110"/>
      <c r="M5755" s="110"/>
      <c r="N5755" s="110"/>
      <c r="O5755" s="145"/>
      <c r="P5755" s="110"/>
    </row>
    <row r="5756" spans="2:16" x14ac:dyDescent="0.25">
      <c r="B5756" s="123"/>
      <c r="C5756" s="123"/>
      <c r="D5756" s="123"/>
      <c r="F5756" s="123"/>
      <c r="I5756" s="123"/>
      <c r="J5756" s="123"/>
      <c r="K5756" s="124"/>
      <c r="L5756" s="110"/>
      <c r="M5756" s="110"/>
      <c r="N5756" s="110"/>
      <c r="O5756" s="145"/>
      <c r="P5756" s="110"/>
    </row>
    <row r="5757" spans="2:16" x14ac:dyDescent="0.25">
      <c r="B5757" s="123"/>
      <c r="C5757" s="123"/>
      <c r="D5757" s="123"/>
      <c r="F5757" s="123"/>
      <c r="I5757" s="123"/>
      <c r="J5757" s="123"/>
      <c r="K5757" s="124"/>
      <c r="L5757" s="110"/>
      <c r="M5757" s="110"/>
      <c r="N5757" s="110"/>
      <c r="O5757" s="145"/>
      <c r="P5757" s="110"/>
    </row>
    <row r="5758" spans="2:16" x14ac:dyDescent="0.25">
      <c r="B5758" s="123"/>
      <c r="C5758" s="123"/>
      <c r="D5758" s="123"/>
      <c r="F5758" s="123"/>
      <c r="I5758" s="123"/>
      <c r="J5758" s="123"/>
      <c r="K5758" s="124"/>
      <c r="L5758" s="110"/>
      <c r="M5758" s="110"/>
      <c r="N5758" s="110"/>
      <c r="O5758" s="145"/>
      <c r="P5758" s="110"/>
    </row>
    <row r="5759" spans="2:16" x14ac:dyDescent="0.25">
      <c r="B5759" s="123"/>
      <c r="C5759" s="123"/>
      <c r="D5759" s="123"/>
      <c r="F5759" s="123"/>
      <c r="I5759" s="123"/>
      <c r="J5759" s="123"/>
      <c r="K5759" s="124"/>
      <c r="L5759" s="110"/>
      <c r="M5759" s="110"/>
      <c r="N5759" s="110"/>
      <c r="O5759" s="145"/>
      <c r="P5759" s="110"/>
    </row>
    <row r="5760" spans="2:16" x14ac:dyDescent="0.25">
      <c r="B5760" s="123"/>
      <c r="C5760" s="123"/>
      <c r="D5760" s="123"/>
      <c r="F5760" s="123"/>
      <c r="I5760" s="123"/>
      <c r="J5760" s="123"/>
      <c r="K5760" s="124"/>
      <c r="L5760" s="110"/>
      <c r="M5760" s="110"/>
      <c r="N5760" s="110"/>
      <c r="O5760" s="145"/>
      <c r="P5760" s="110"/>
    </row>
    <row r="5761" spans="2:16" x14ac:dyDescent="0.25">
      <c r="B5761" s="123"/>
      <c r="C5761" s="123"/>
      <c r="D5761" s="123"/>
      <c r="F5761" s="123"/>
      <c r="I5761" s="123"/>
      <c r="J5761" s="123"/>
      <c r="K5761" s="124"/>
      <c r="L5761" s="110"/>
      <c r="M5761" s="110"/>
      <c r="N5761" s="110"/>
      <c r="O5761" s="145"/>
      <c r="P5761" s="110"/>
    </row>
    <row r="5762" spans="2:16" x14ac:dyDescent="0.25">
      <c r="B5762" s="123"/>
      <c r="C5762" s="123"/>
      <c r="D5762" s="123"/>
      <c r="F5762" s="123"/>
      <c r="I5762" s="123"/>
      <c r="J5762" s="123"/>
      <c r="K5762" s="124"/>
      <c r="L5762" s="110"/>
      <c r="M5762" s="110"/>
      <c r="N5762" s="110"/>
      <c r="O5762" s="145"/>
      <c r="P5762" s="110"/>
    </row>
    <row r="5763" spans="2:16" x14ac:dyDescent="0.25">
      <c r="B5763" s="123"/>
      <c r="C5763" s="123"/>
      <c r="D5763" s="123"/>
      <c r="F5763" s="123"/>
      <c r="I5763" s="123"/>
      <c r="J5763" s="123"/>
      <c r="K5763" s="124"/>
      <c r="L5763" s="110"/>
      <c r="M5763" s="110"/>
      <c r="N5763" s="110"/>
      <c r="O5763" s="145"/>
      <c r="P5763" s="110"/>
    </row>
    <row r="5764" spans="2:16" x14ac:dyDescent="0.25">
      <c r="B5764" s="123"/>
      <c r="C5764" s="123"/>
      <c r="D5764" s="123"/>
      <c r="F5764" s="123"/>
      <c r="I5764" s="123"/>
      <c r="J5764" s="123"/>
      <c r="K5764" s="124"/>
      <c r="L5764" s="110"/>
      <c r="M5764" s="110"/>
      <c r="N5764" s="110"/>
      <c r="O5764" s="145"/>
      <c r="P5764" s="110"/>
    </row>
    <row r="5765" spans="2:16" x14ac:dyDescent="0.25">
      <c r="B5765" s="123"/>
      <c r="C5765" s="123"/>
      <c r="D5765" s="123"/>
      <c r="F5765" s="123"/>
      <c r="I5765" s="123"/>
      <c r="J5765" s="123"/>
      <c r="K5765" s="124"/>
      <c r="L5765" s="110"/>
      <c r="M5765" s="110"/>
      <c r="N5765" s="110"/>
      <c r="O5765" s="145"/>
      <c r="P5765" s="110"/>
    </row>
    <row r="5766" spans="2:16" x14ac:dyDescent="0.25">
      <c r="B5766" s="123"/>
      <c r="C5766" s="123"/>
      <c r="D5766" s="123"/>
      <c r="F5766" s="123"/>
      <c r="I5766" s="123"/>
      <c r="J5766" s="123"/>
      <c r="K5766" s="124"/>
      <c r="L5766" s="110"/>
      <c r="M5766" s="110"/>
      <c r="N5766" s="110"/>
      <c r="O5766" s="145"/>
      <c r="P5766" s="110"/>
    </row>
    <row r="5767" spans="2:16" x14ac:dyDescent="0.25">
      <c r="B5767" s="123"/>
      <c r="C5767" s="123"/>
      <c r="D5767" s="123"/>
      <c r="F5767" s="123"/>
      <c r="I5767" s="123"/>
      <c r="J5767" s="123"/>
      <c r="K5767" s="124"/>
      <c r="L5767" s="110"/>
      <c r="M5767" s="110"/>
      <c r="N5767" s="110"/>
      <c r="O5767" s="145"/>
      <c r="P5767" s="110"/>
    </row>
    <row r="5768" spans="2:16" x14ac:dyDescent="0.25">
      <c r="B5768" s="123"/>
      <c r="C5768" s="123"/>
      <c r="D5768" s="123"/>
      <c r="F5768" s="123"/>
      <c r="I5768" s="123"/>
      <c r="J5768" s="123"/>
      <c r="K5768" s="124"/>
      <c r="L5768" s="110"/>
      <c r="M5768" s="110"/>
      <c r="N5768" s="110"/>
      <c r="O5768" s="145"/>
      <c r="P5768" s="110"/>
    </row>
    <row r="5769" spans="2:16" x14ac:dyDescent="0.25">
      <c r="B5769" s="123"/>
      <c r="C5769" s="123"/>
      <c r="D5769" s="123"/>
      <c r="F5769" s="123"/>
      <c r="I5769" s="123"/>
      <c r="J5769" s="123"/>
      <c r="K5769" s="124"/>
      <c r="L5769" s="110"/>
      <c r="M5769" s="110"/>
      <c r="N5769" s="110"/>
      <c r="O5769" s="145"/>
      <c r="P5769" s="110"/>
    </row>
    <row r="5770" spans="2:16" x14ac:dyDescent="0.25">
      <c r="B5770" s="123"/>
      <c r="C5770" s="123"/>
      <c r="D5770" s="123"/>
      <c r="F5770" s="123"/>
      <c r="I5770" s="123"/>
      <c r="J5770" s="123"/>
      <c r="K5770" s="124"/>
      <c r="L5770" s="110"/>
      <c r="M5770" s="110"/>
      <c r="N5770" s="110"/>
      <c r="O5770" s="145"/>
      <c r="P5770" s="110"/>
    </row>
    <row r="5771" spans="2:16" x14ac:dyDescent="0.25">
      <c r="B5771" s="123"/>
      <c r="C5771" s="123"/>
      <c r="D5771" s="123"/>
      <c r="F5771" s="123"/>
      <c r="I5771" s="123"/>
      <c r="J5771" s="123"/>
      <c r="K5771" s="124"/>
      <c r="L5771" s="110"/>
      <c r="M5771" s="110"/>
      <c r="N5771" s="110"/>
      <c r="O5771" s="145"/>
      <c r="P5771" s="110"/>
    </row>
    <row r="5772" spans="2:16" x14ac:dyDescent="0.25">
      <c r="B5772" s="123"/>
      <c r="C5772" s="123"/>
      <c r="D5772" s="123"/>
      <c r="F5772" s="123"/>
      <c r="I5772" s="123"/>
      <c r="J5772" s="123"/>
      <c r="K5772" s="124"/>
      <c r="L5772" s="110"/>
      <c r="M5772" s="110"/>
      <c r="N5772" s="110"/>
      <c r="O5772" s="145"/>
      <c r="P5772" s="110"/>
    </row>
    <row r="5773" spans="2:16" x14ac:dyDescent="0.25">
      <c r="B5773" s="123"/>
      <c r="C5773" s="123"/>
      <c r="D5773" s="123"/>
      <c r="F5773" s="123"/>
      <c r="I5773" s="123"/>
      <c r="J5773" s="123"/>
      <c r="K5773" s="124"/>
      <c r="L5773" s="110"/>
      <c r="M5773" s="110"/>
      <c r="N5773" s="110"/>
      <c r="O5773" s="145"/>
      <c r="P5773" s="110"/>
    </row>
    <row r="5774" spans="2:16" x14ac:dyDescent="0.25">
      <c r="B5774" s="123"/>
      <c r="C5774" s="123"/>
      <c r="D5774" s="123"/>
      <c r="F5774" s="123"/>
      <c r="I5774" s="123"/>
      <c r="J5774" s="123"/>
      <c r="K5774" s="124"/>
      <c r="L5774" s="110"/>
      <c r="M5774" s="110"/>
      <c r="N5774" s="110"/>
      <c r="O5774" s="145"/>
      <c r="P5774" s="110"/>
    </row>
    <row r="5775" spans="2:16" x14ac:dyDescent="0.25">
      <c r="B5775" s="123"/>
      <c r="C5775" s="123"/>
      <c r="D5775" s="123"/>
      <c r="F5775" s="123"/>
      <c r="I5775" s="123"/>
      <c r="J5775" s="123"/>
      <c r="K5775" s="124"/>
      <c r="L5775" s="110"/>
      <c r="M5775" s="110"/>
      <c r="N5775" s="110"/>
      <c r="O5775" s="145"/>
      <c r="P5775" s="110"/>
    </row>
    <row r="5776" spans="2:16" x14ac:dyDescent="0.25">
      <c r="B5776" s="123"/>
      <c r="C5776" s="123"/>
      <c r="D5776" s="123"/>
      <c r="F5776" s="123"/>
      <c r="I5776" s="123"/>
      <c r="J5776" s="123"/>
      <c r="K5776" s="124"/>
      <c r="L5776" s="110"/>
      <c r="M5776" s="110"/>
      <c r="N5776" s="110"/>
      <c r="O5776" s="145"/>
      <c r="P5776" s="110"/>
    </row>
    <row r="5777" spans="2:16" x14ac:dyDescent="0.25">
      <c r="B5777" s="123"/>
      <c r="C5777" s="123"/>
      <c r="D5777" s="123"/>
      <c r="F5777" s="123"/>
      <c r="I5777" s="123"/>
      <c r="J5777" s="123"/>
      <c r="K5777" s="124"/>
      <c r="L5777" s="110"/>
      <c r="M5777" s="110"/>
      <c r="N5777" s="110"/>
      <c r="O5777" s="145"/>
      <c r="P5777" s="110"/>
    </row>
    <row r="5778" spans="2:16" x14ac:dyDescent="0.25">
      <c r="B5778" s="123"/>
      <c r="C5778" s="123"/>
      <c r="D5778" s="123"/>
      <c r="F5778" s="123"/>
      <c r="I5778" s="123"/>
      <c r="J5778" s="123"/>
      <c r="K5778" s="124"/>
      <c r="L5778" s="110"/>
      <c r="M5778" s="110"/>
      <c r="N5778" s="110"/>
      <c r="O5778" s="145"/>
      <c r="P5778" s="110"/>
    </row>
    <row r="5779" spans="2:16" x14ac:dyDescent="0.25">
      <c r="B5779" s="123"/>
      <c r="C5779" s="123"/>
      <c r="D5779" s="123"/>
      <c r="F5779" s="123"/>
      <c r="I5779" s="123"/>
      <c r="J5779" s="123"/>
      <c r="K5779" s="124"/>
      <c r="L5779" s="110"/>
      <c r="M5779" s="110"/>
      <c r="N5779" s="110"/>
      <c r="O5779" s="145"/>
      <c r="P5779" s="110"/>
    </row>
    <row r="5780" spans="2:16" x14ac:dyDescent="0.25">
      <c r="B5780" s="123"/>
      <c r="C5780" s="123"/>
      <c r="D5780" s="123"/>
      <c r="F5780" s="123"/>
      <c r="I5780" s="123"/>
      <c r="J5780" s="123"/>
      <c r="K5780" s="124"/>
      <c r="L5780" s="110"/>
      <c r="M5780" s="110"/>
      <c r="N5780" s="110"/>
      <c r="O5780" s="145"/>
      <c r="P5780" s="110"/>
    </row>
    <row r="5781" spans="2:16" x14ac:dyDescent="0.25">
      <c r="B5781" s="123"/>
      <c r="C5781" s="123"/>
      <c r="D5781" s="123"/>
      <c r="F5781" s="123"/>
      <c r="I5781" s="123"/>
      <c r="J5781" s="123"/>
      <c r="K5781" s="124"/>
      <c r="L5781" s="110"/>
      <c r="M5781" s="110"/>
      <c r="N5781" s="110"/>
      <c r="O5781" s="145"/>
      <c r="P5781" s="110"/>
    </row>
    <row r="5782" spans="2:16" x14ac:dyDescent="0.25">
      <c r="B5782" s="123"/>
      <c r="C5782" s="123"/>
      <c r="D5782" s="123"/>
      <c r="F5782" s="123"/>
      <c r="I5782" s="123"/>
      <c r="J5782" s="123"/>
      <c r="K5782" s="124"/>
      <c r="L5782" s="110"/>
      <c r="M5782" s="110"/>
      <c r="N5782" s="110"/>
      <c r="O5782" s="145"/>
      <c r="P5782" s="110"/>
    </row>
    <row r="5783" spans="2:16" x14ac:dyDescent="0.25">
      <c r="B5783" s="123"/>
      <c r="C5783" s="123"/>
      <c r="D5783" s="123"/>
      <c r="F5783" s="123"/>
      <c r="I5783" s="123"/>
      <c r="J5783" s="123"/>
      <c r="K5783" s="124"/>
      <c r="L5783" s="110"/>
      <c r="M5783" s="110"/>
      <c r="N5783" s="110"/>
      <c r="O5783" s="145"/>
      <c r="P5783" s="110"/>
    </row>
    <row r="5784" spans="2:16" x14ac:dyDescent="0.25">
      <c r="B5784" s="123"/>
      <c r="C5784" s="123"/>
      <c r="D5784" s="123"/>
      <c r="F5784" s="123"/>
      <c r="I5784" s="123"/>
      <c r="J5784" s="123"/>
      <c r="K5784" s="124"/>
      <c r="L5784" s="110"/>
      <c r="M5784" s="110"/>
      <c r="N5784" s="110"/>
      <c r="O5784" s="145"/>
      <c r="P5784" s="110"/>
    </row>
    <row r="5785" spans="2:16" x14ac:dyDescent="0.25">
      <c r="B5785" s="123"/>
      <c r="C5785" s="123"/>
      <c r="D5785" s="123"/>
      <c r="F5785" s="123"/>
      <c r="I5785" s="123"/>
      <c r="J5785" s="123"/>
      <c r="K5785" s="124"/>
      <c r="L5785" s="110"/>
      <c r="M5785" s="110"/>
      <c r="N5785" s="110"/>
      <c r="O5785" s="145"/>
      <c r="P5785" s="110"/>
    </row>
    <row r="5786" spans="2:16" x14ac:dyDescent="0.25">
      <c r="B5786" s="123"/>
      <c r="C5786" s="123"/>
      <c r="D5786" s="123"/>
      <c r="F5786" s="123"/>
      <c r="I5786" s="123"/>
      <c r="J5786" s="123"/>
      <c r="K5786" s="124"/>
      <c r="L5786" s="110"/>
      <c r="M5786" s="110"/>
      <c r="N5786" s="110"/>
      <c r="O5786" s="145"/>
      <c r="P5786" s="110"/>
    </row>
    <row r="5787" spans="2:16" x14ac:dyDescent="0.25">
      <c r="B5787" s="123"/>
      <c r="C5787" s="123"/>
      <c r="D5787" s="123"/>
      <c r="F5787" s="123"/>
      <c r="I5787" s="123"/>
      <c r="J5787" s="123"/>
      <c r="K5787" s="124"/>
      <c r="L5787" s="110"/>
      <c r="M5787" s="110"/>
      <c r="N5787" s="110"/>
      <c r="O5787" s="145"/>
      <c r="P5787" s="110"/>
    </row>
    <row r="5788" spans="2:16" x14ac:dyDescent="0.25">
      <c r="B5788" s="123"/>
      <c r="C5788" s="123"/>
      <c r="D5788" s="123"/>
      <c r="F5788" s="123"/>
      <c r="I5788" s="123"/>
      <c r="J5788" s="123"/>
      <c r="K5788" s="124"/>
      <c r="L5788" s="110"/>
      <c r="M5788" s="110"/>
      <c r="N5788" s="110"/>
      <c r="O5788" s="145"/>
      <c r="P5788" s="110"/>
    </row>
    <row r="5789" spans="2:16" x14ac:dyDescent="0.25">
      <c r="B5789" s="123"/>
      <c r="C5789" s="123"/>
      <c r="D5789" s="123"/>
      <c r="F5789" s="123"/>
      <c r="I5789" s="123"/>
      <c r="J5789" s="123"/>
      <c r="K5789" s="124"/>
      <c r="L5789" s="110"/>
      <c r="M5789" s="110"/>
      <c r="N5789" s="110"/>
      <c r="O5789" s="145"/>
      <c r="P5789" s="110"/>
    </row>
    <row r="5790" spans="2:16" x14ac:dyDescent="0.25">
      <c r="B5790" s="123"/>
      <c r="C5790" s="123"/>
      <c r="D5790" s="123"/>
      <c r="F5790" s="123"/>
      <c r="I5790" s="123"/>
      <c r="J5790" s="123"/>
      <c r="K5790" s="124"/>
      <c r="L5790" s="110"/>
      <c r="M5790" s="110"/>
      <c r="N5790" s="110"/>
      <c r="O5790" s="145"/>
      <c r="P5790" s="110"/>
    </row>
    <row r="5791" spans="2:16" x14ac:dyDescent="0.25">
      <c r="B5791" s="123"/>
      <c r="C5791" s="123"/>
      <c r="D5791" s="123"/>
      <c r="F5791" s="123"/>
      <c r="I5791" s="123"/>
      <c r="J5791" s="123"/>
      <c r="K5791" s="124"/>
      <c r="L5791" s="110"/>
      <c r="M5791" s="110"/>
      <c r="N5791" s="110"/>
      <c r="O5791" s="145"/>
      <c r="P5791" s="110"/>
    </row>
    <row r="5792" spans="2:16" x14ac:dyDescent="0.25">
      <c r="B5792" s="123"/>
      <c r="C5792" s="123"/>
      <c r="D5792" s="123"/>
      <c r="F5792" s="123"/>
      <c r="I5792" s="123"/>
      <c r="J5792" s="123"/>
      <c r="K5792" s="124"/>
      <c r="L5792" s="110"/>
      <c r="M5792" s="110"/>
      <c r="N5792" s="110"/>
      <c r="O5792" s="145"/>
      <c r="P5792" s="110"/>
    </row>
    <row r="5793" spans="2:16" x14ac:dyDescent="0.25">
      <c r="B5793" s="123"/>
      <c r="C5793" s="123"/>
      <c r="D5793" s="123"/>
      <c r="F5793" s="123"/>
      <c r="I5793" s="123"/>
      <c r="J5793" s="123"/>
      <c r="K5793" s="124"/>
      <c r="L5793" s="110"/>
      <c r="M5793" s="110"/>
      <c r="N5793" s="110"/>
      <c r="O5793" s="145"/>
      <c r="P5793" s="110"/>
    </row>
    <row r="5794" spans="2:16" x14ac:dyDescent="0.25">
      <c r="B5794" s="123"/>
      <c r="C5794" s="123"/>
      <c r="D5794" s="123"/>
      <c r="F5794" s="123"/>
      <c r="I5794" s="123"/>
      <c r="J5794" s="123"/>
      <c r="K5794" s="124"/>
      <c r="L5794" s="110"/>
      <c r="M5794" s="110"/>
      <c r="N5794" s="110"/>
      <c r="O5794" s="145"/>
      <c r="P5794" s="110"/>
    </row>
    <row r="5795" spans="2:16" x14ac:dyDescent="0.25">
      <c r="B5795" s="123"/>
      <c r="C5795" s="123"/>
      <c r="D5795" s="123"/>
      <c r="F5795" s="123"/>
      <c r="I5795" s="123"/>
      <c r="J5795" s="123"/>
      <c r="K5795" s="124"/>
      <c r="L5795" s="110"/>
      <c r="M5795" s="110"/>
      <c r="N5795" s="110"/>
      <c r="O5795" s="145"/>
      <c r="P5795" s="110"/>
    </row>
    <row r="5796" spans="2:16" x14ac:dyDescent="0.25">
      <c r="B5796" s="123"/>
      <c r="C5796" s="123"/>
      <c r="D5796" s="123"/>
      <c r="F5796" s="123"/>
      <c r="I5796" s="123"/>
      <c r="J5796" s="123"/>
      <c r="K5796" s="124"/>
      <c r="L5796" s="110"/>
      <c r="M5796" s="110"/>
      <c r="N5796" s="110"/>
      <c r="O5796" s="145"/>
      <c r="P5796" s="110"/>
    </row>
    <row r="5797" spans="2:16" x14ac:dyDescent="0.25">
      <c r="B5797" s="123"/>
      <c r="C5797" s="123"/>
      <c r="D5797" s="123"/>
      <c r="F5797" s="123"/>
      <c r="I5797" s="123"/>
      <c r="J5797" s="123"/>
      <c r="K5797" s="124"/>
      <c r="L5797" s="110"/>
      <c r="M5797" s="110"/>
      <c r="N5797" s="110"/>
      <c r="O5797" s="145"/>
      <c r="P5797" s="110"/>
    </row>
    <row r="5798" spans="2:16" x14ac:dyDescent="0.25">
      <c r="B5798" s="123"/>
      <c r="C5798" s="123"/>
      <c r="D5798" s="123"/>
      <c r="F5798" s="123"/>
      <c r="I5798" s="123"/>
      <c r="J5798" s="123"/>
      <c r="K5798" s="124"/>
      <c r="L5798" s="110"/>
      <c r="M5798" s="110"/>
      <c r="N5798" s="110"/>
      <c r="O5798" s="145"/>
      <c r="P5798" s="110"/>
    </row>
    <row r="5799" spans="2:16" x14ac:dyDescent="0.25">
      <c r="B5799" s="123"/>
      <c r="C5799" s="123"/>
      <c r="D5799" s="123"/>
      <c r="F5799" s="123"/>
      <c r="I5799" s="123"/>
      <c r="J5799" s="123"/>
      <c r="K5799" s="124"/>
      <c r="L5799" s="110"/>
      <c r="M5799" s="110"/>
      <c r="N5799" s="110"/>
      <c r="O5799" s="145"/>
      <c r="P5799" s="110"/>
    </row>
    <row r="5800" spans="2:16" x14ac:dyDescent="0.25">
      <c r="B5800" s="123"/>
      <c r="C5800" s="123"/>
      <c r="D5800" s="123"/>
      <c r="F5800" s="123"/>
      <c r="I5800" s="123"/>
      <c r="J5800" s="123"/>
      <c r="K5800" s="124"/>
      <c r="L5800" s="110"/>
      <c r="M5800" s="110"/>
      <c r="N5800" s="110"/>
      <c r="O5800" s="145"/>
      <c r="P5800" s="110"/>
    </row>
    <row r="5801" spans="2:16" x14ac:dyDescent="0.25">
      <c r="B5801" s="123"/>
      <c r="C5801" s="123"/>
      <c r="D5801" s="123"/>
      <c r="F5801" s="123"/>
      <c r="I5801" s="123"/>
      <c r="J5801" s="123"/>
      <c r="K5801" s="124"/>
      <c r="L5801" s="110"/>
      <c r="M5801" s="110"/>
      <c r="N5801" s="110"/>
      <c r="O5801" s="145"/>
      <c r="P5801" s="110"/>
    </row>
    <row r="5802" spans="2:16" x14ac:dyDescent="0.25">
      <c r="B5802" s="123"/>
      <c r="C5802" s="123"/>
      <c r="D5802" s="123"/>
      <c r="F5802" s="123"/>
      <c r="I5802" s="123"/>
      <c r="J5802" s="123"/>
      <c r="K5802" s="124"/>
      <c r="L5802" s="110"/>
      <c r="M5802" s="110"/>
      <c r="N5802" s="110"/>
      <c r="O5802" s="145"/>
      <c r="P5802" s="110"/>
    </row>
    <row r="5803" spans="2:16" x14ac:dyDescent="0.25">
      <c r="B5803" s="123"/>
      <c r="C5803" s="123"/>
      <c r="D5803" s="123"/>
      <c r="F5803" s="123"/>
      <c r="I5803" s="123"/>
      <c r="J5803" s="123"/>
      <c r="K5803" s="124"/>
      <c r="L5803" s="110"/>
      <c r="M5803" s="110"/>
      <c r="N5803" s="110"/>
      <c r="O5803" s="145"/>
      <c r="P5803" s="110"/>
    </row>
    <row r="5804" spans="2:16" x14ac:dyDescent="0.25">
      <c r="B5804" s="123"/>
      <c r="C5804" s="123"/>
      <c r="D5804" s="123"/>
      <c r="F5804" s="123"/>
      <c r="I5804" s="123"/>
      <c r="J5804" s="123"/>
      <c r="K5804" s="124"/>
      <c r="L5804" s="110"/>
      <c r="M5804" s="110"/>
      <c r="N5804" s="110"/>
      <c r="O5804" s="145"/>
      <c r="P5804" s="110"/>
    </row>
    <row r="5805" spans="2:16" x14ac:dyDescent="0.25">
      <c r="B5805" s="123"/>
      <c r="C5805" s="123"/>
      <c r="D5805" s="123"/>
      <c r="F5805" s="123"/>
      <c r="I5805" s="123"/>
      <c r="J5805" s="123"/>
      <c r="K5805" s="124"/>
      <c r="L5805" s="110"/>
      <c r="M5805" s="110"/>
      <c r="N5805" s="110"/>
      <c r="O5805" s="145"/>
      <c r="P5805" s="110"/>
    </row>
    <row r="5806" spans="2:16" x14ac:dyDescent="0.25">
      <c r="B5806" s="123"/>
      <c r="C5806" s="123"/>
      <c r="D5806" s="123"/>
      <c r="F5806" s="123"/>
      <c r="I5806" s="123"/>
      <c r="J5806" s="123"/>
      <c r="K5806" s="124"/>
      <c r="L5806" s="110"/>
      <c r="M5806" s="110"/>
      <c r="N5806" s="110"/>
      <c r="O5806" s="145"/>
      <c r="P5806" s="110"/>
    </row>
    <row r="5807" spans="2:16" x14ac:dyDescent="0.25">
      <c r="B5807" s="123"/>
      <c r="C5807" s="123"/>
      <c r="D5807" s="123"/>
      <c r="F5807" s="123"/>
      <c r="I5807" s="123"/>
      <c r="J5807" s="123"/>
      <c r="K5807" s="124"/>
      <c r="L5807" s="110"/>
      <c r="M5807" s="110"/>
      <c r="N5807" s="110"/>
      <c r="O5807" s="145"/>
      <c r="P5807" s="110"/>
    </row>
    <row r="5808" spans="2:16" x14ac:dyDescent="0.25">
      <c r="B5808" s="123"/>
      <c r="C5808" s="123"/>
      <c r="D5808" s="123"/>
      <c r="F5808" s="123"/>
      <c r="I5808" s="123"/>
      <c r="J5808" s="123"/>
      <c r="K5808" s="124"/>
      <c r="L5808" s="110"/>
      <c r="M5808" s="110"/>
      <c r="N5808" s="110"/>
      <c r="O5808" s="145"/>
      <c r="P5808" s="110"/>
    </row>
    <row r="5809" spans="2:16" x14ac:dyDescent="0.25">
      <c r="B5809" s="123"/>
      <c r="C5809" s="123"/>
      <c r="D5809" s="123"/>
      <c r="F5809" s="123"/>
      <c r="I5809" s="123"/>
      <c r="J5809" s="123"/>
      <c r="K5809" s="124"/>
      <c r="L5809" s="110"/>
      <c r="M5809" s="110"/>
      <c r="N5809" s="110"/>
      <c r="O5809" s="145"/>
      <c r="P5809" s="110"/>
    </row>
    <row r="5810" spans="2:16" x14ac:dyDescent="0.25">
      <c r="B5810" s="123"/>
      <c r="C5810" s="123"/>
      <c r="D5810" s="123"/>
      <c r="F5810" s="123"/>
      <c r="I5810" s="123"/>
      <c r="J5810" s="123"/>
      <c r="K5810" s="124"/>
      <c r="L5810" s="110"/>
      <c r="M5810" s="110"/>
      <c r="N5810" s="110"/>
      <c r="O5810" s="145"/>
      <c r="P5810" s="110"/>
    </row>
    <row r="5811" spans="2:16" x14ac:dyDescent="0.25">
      <c r="B5811" s="123"/>
      <c r="C5811" s="123"/>
      <c r="D5811" s="123"/>
      <c r="F5811" s="123"/>
      <c r="I5811" s="123"/>
      <c r="J5811" s="123"/>
      <c r="K5811" s="124"/>
      <c r="L5811" s="110"/>
      <c r="M5811" s="110"/>
      <c r="N5811" s="110"/>
      <c r="O5811" s="145"/>
      <c r="P5811" s="110"/>
    </row>
    <row r="5812" spans="2:16" x14ac:dyDescent="0.25">
      <c r="B5812" s="123"/>
      <c r="C5812" s="123"/>
      <c r="D5812" s="123"/>
      <c r="F5812" s="123"/>
      <c r="I5812" s="123"/>
      <c r="J5812" s="123"/>
      <c r="K5812" s="124"/>
      <c r="L5812" s="110"/>
      <c r="M5812" s="110"/>
      <c r="N5812" s="110"/>
      <c r="O5812" s="145"/>
      <c r="P5812" s="110"/>
    </row>
    <row r="5813" spans="2:16" x14ac:dyDescent="0.25">
      <c r="B5813" s="123"/>
      <c r="C5813" s="123"/>
      <c r="D5813" s="123"/>
      <c r="F5813" s="123"/>
      <c r="I5813" s="123"/>
      <c r="J5813" s="123"/>
      <c r="K5813" s="124"/>
      <c r="L5813" s="110"/>
      <c r="M5813" s="110"/>
      <c r="N5813" s="110"/>
      <c r="O5813" s="145"/>
      <c r="P5813" s="110"/>
    </row>
    <row r="5814" spans="2:16" x14ac:dyDescent="0.25">
      <c r="B5814" s="123"/>
      <c r="C5814" s="123"/>
      <c r="D5814" s="123"/>
      <c r="F5814" s="123"/>
      <c r="I5814" s="123"/>
      <c r="J5814" s="123"/>
      <c r="K5814" s="124"/>
      <c r="L5814" s="110"/>
      <c r="M5814" s="110"/>
      <c r="N5814" s="110"/>
      <c r="O5814" s="145"/>
      <c r="P5814" s="110"/>
    </row>
    <row r="5815" spans="2:16" x14ac:dyDescent="0.25">
      <c r="B5815" s="123"/>
      <c r="C5815" s="123"/>
      <c r="D5815" s="123"/>
      <c r="F5815" s="123"/>
      <c r="I5815" s="123"/>
      <c r="J5815" s="123"/>
      <c r="K5815" s="124"/>
      <c r="L5815" s="110"/>
      <c r="M5815" s="110"/>
      <c r="N5815" s="110"/>
      <c r="O5815" s="145"/>
      <c r="P5815" s="110"/>
    </row>
    <row r="5816" spans="2:16" x14ac:dyDescent="0.25">
      <c r="B5816" s="123"/>
      <c r="C5816" s="123"/>
      <c r="D5816" s="123"/>
      <c r="F5816" s="123"/>
      <c r="I5816" s="123"/>
      <c r="J5816" s="123"/>
      <c r="K5816" s="124"/>
      <c r="L5816" s="110"/>
      <c r="M5816" s="110"/>
      <c r="N5816" s="110"/>
      <c r="O5816" s="145"/>
      <c r="P5816" s="110"/>
    </row>
    <row r="5817" spans="2:16" x14ac:dyDescent="0.25">
      <c r="B5817" s="123"/>
      <c r="C5817" s="123"/>
      <c r="D5817" s="123"/>
      <c r="F5817" s="123"/>
      <c r="I5817" s="123"/>
      <c r="J5817" s="123"/>
      <c r="K5817" s="124"/>
      <c r="L5817" s="110"/>
      <c r="M5817" s="110"/>
      <c r="N5817" s="110"/>
      <c r="O5817" s="145"/>
      <c r="P5817" s="110"/>
    </row>
    <row r="5818" spans="2:16" x14ac:dyDescent="0.25">
      <c r="B5818" s="123"/>
      <c r="C5818" s="123"/>
      <c r="D5818" s="123"/>
      <c r="F5818" s="123"/>
      <c r="I5818" s="123"/>
      <c r="J5818" s="123"/>
      <c r="K5818" s="124"/>
      <c r="L5818" s="110"/>
      <c r="M5818" s="110"/>
      <c r="N5818" s="110"/>
      <c r="O5818" s="145"/>
      <c r="P5818" s="110"/>
    </row>
    <row r="5819" spans="2:16" x14ac:dyDescent="0.25">
      <c r="B5819" s="123"/>
      <c r="C5819" s="123"/>
      <c r="D5819" s="123"/>
      <c r="F5819" s="123"/>
      <c r="I5819" s="123"/>
      <c r="J5819" s="123"/>
      <c r="K5819" s="124"/>
      <c r="L5819" s="110"/>
      <c r="M5819" s="110"/>
      <c r="N5819" s="110"/>
      <c r="O5819" s="145"/>
      <c r="P5819" s="110"/>
    </row>
    <row r="5820" spans="2:16" x14ac:dyDescent="0.25">
      <c r="B5820" s="123"/>
      <c r="C5820" s="123"/>
      <c r="D5820" s="123"/>
      <c r="F5820" s="123"/>
      <c r="I5820" s="123"/>
      <c r="J5820" s="123"/>
      <c r="K5820" s="124"/>
      <c r="L5820" s="110"/>
      <c r="M5820" s="110"/>
      <c r="N5820" s="110"/>
      <c r="O5820" s="145"/>
      <c r="P5820" s="110"/>
    </row>
    <row r="5821" spans="2:16" x14ac:dyDescent="0.25">
      <c r="B5821" s="123"/>
      <c r="C5821" s="123"/>
      <c r="D5821" s="123"/>
      <c r="F5821" s="123"/>
      <c r="I5821" s="123"/>
      <c r="J5821" s="123"/>
      <c r="K5821" s="124"/>
      <c r="L5821" s="110"/>
      <c r="M5821" s="110"/>
      <c r="N5821" s="110"/>
      <c r="O5821" s="145"/>
      <c r="P5821" s="110"/>
    </row>
    <row r="5822" spans="2:16" x14ac:dyDescent="0.25">
      <c r="B5822" s="123"/>
      <c r="C5822" s="123"/>
      <c r="D5822" s="123"/>
      <c r="F5822" s="123"/>
      <c r="I5822" s="123"/>
      <c r="J5822" s="123"/>
      <c r="K5822" s="124"/>
      <c r="L5822" s="110"/>
      <c r="M5822" s="110"/>
      <c r="N5822" s="110"/>
      <c r="O5822" s="145"/>
      <c r="P5822" s="110"/>
    </row>
    <row r="5823" spans="2:16" x14ac:dyDescent="0.25">
      <c r="B5823" s="123"/>
      <c r="C5823" s="123"/>
      <c r="D5823" s="123"/>
      <c r="F5823" s="123"/>
      <c r="I5823" s="123"/>
      <c r="J5823" s="123"/>
      <c r="K5823" s="124"/>
      <c r="L5823" s="110"/>
      <c r="M5823" s="110"/>
      <c r="N5823" s="110"/>
      <c r="O5823" s="145"/>
      <c r="P5823" s="110"/>
    </row>
    <row r="5824" spans="2:16" x14ac:dyDescent="0.25">
      <c r="B5824" s="123"/>
      <c r="C5824" s="123"/>
      <c r="D5824" s="123"/>
      <c r="F5824" s="123"/>
      <c r="I5824" s="123"/>
      <c r="J5824" s="123"/>
      <c r="K5824" s="124"/>
      <c r="L5824" s="110"/>
      <c r="M5824" s="110"/>
      <c r="N5824" s="110"/>
      <c r="O5824" s="145"/>
      <c r="P5824" s="110"/>
    </row>
    <row r="5825" spans="2:16" x14ac:dyDescent="0.25">
      <c r="B5825" s="123"/>
      <c r="C5825" s="123"/>
      <c r="D5825" s="123"/>
      <c r="F5825" s="123"/>
      <c r="I5825" s="123"/>
      <c r="J5825" s="123"/>
      <c r="K5825" s="124"/>
      <c r="L5825" s="110"/>
      <c r="M5825" s="110"/>
      <c r="N5825" s="110"/>
      <c r="O5825" s="145"/>
      <c r="P5825" s="110"/>
    </row>
    <row r="5826" spans="2:16" x14ac:dyDescent="0.25">
      <c r="B5826" s="123"/>
      <c r="C5826" s="123"/>
      <c r="D5826" s="123"/>
      <c r="F5826" s="123"/>
      <c r="I5826" s="123"/>
      <c r="J5826" s="123"/>
      <c r="K5826" s="124"/>
      <c r="L5826" s="110"/>
      <c r="M5826" s="110"/>
      <c r="N5826" s="110"/>
      <c r="O5826" s="145"/>
      <c r="P5826" s="110"/>
    </row>
    <row r="5827" spans="2:16" x14ac:dyDescent="0.25">
      <c r="B5827" s="123"/>
      <c r="C5827" s="123"/>
      <c r="D5827" s="123"/>
      <c r="F5827" s="123"/>
      <c r="I5827" s="123"/>
      <c r="J5827" s="123"/>
      <c r="K5827" s="124"/>
      <c r="L5827" s="110"/>
      <c r="M5827" s="110"/>
      <c r="N5827" s="110"/>
      <c r="O5827" s="145"/>
      <c r="P5827" s="110"/>
    </row>
    <row r="5828" spans="2:16" x14ac:dyDescent="0.25">
      <c r="B5828" s="123"/>
      <c r="C5828" s="123"/>
      <c r="D5828" s="123"/>
      <c r="F5828" s="123"/>
      <c r="I5828" s="123"/>
      <c r="J5828" s="123"/>
      <c r="K5828" s="124"/>
      <c r="L5828" s="110"/>
      <c r="M5828" s="110"/>
      <c r="N5828" s="110"/>
      <c r="O5828" s="145"/>
      <c r="P5828" s="110"/>
    </row>
    <row r="5829" spans="2:16" x14ac:dyDescent="0.25">
      <c r="B5829" s="123"/>
      <c r="C5829" s="123"/>
      <c r="D5829" s="123"/>
      <c r="F5829" s="123"/>
      <c r="I5829" s="123"/>
      <c r="J5829" s="123"/>
      <c r="K5829" s="124"/>
      <c r="L5829" s="110"/>
      <c r="M5829" s="110"/>
      <c r="N5829" s="110"/>
      <c r="O5829" s="145"/>
      <c r="P5829" s="110"/>
    </row>
    <row r="5830" spans="2:16" x14ac:dyDescent="0.25">
      <c r="B5830" s="123"/>
      <c r="C5830" s="123"/>
      <c r="D5830" s="123"/>
      <c r="F5830" s="123"/>
      <c r="I5830" s="123"/>
      <c r="J5830" s="123"/>
      <c r="K5830" s="124"/>
      <c r="L5830" s="110"/>
      <c r="M5830" s="110"/>
      <c r="N5830" s="110"/>
      <c r="O5830" s="145"/>
      <c r="P5830" s="110"/>
    </row>
    <row r="5831" spans="2:16" x14ac:dyDescent="0.25">
      <c r="B5831" s="123"/>
      <c r="C5831" s="123"/>
      <c r="D5831" s="123"/>
      <c r="F5831" s="123"/>
      <c r="I5831" s="123"/>
      <c r="J5831" s="123"/>
      <c r="K5831" s="124"/>
      <c r="L5831" s="110"/>
      <c r="M5831" s="110"/>
      <c r="N5831" s="110"/>
      <c r="O5831" s="145"/>
      <c r="P5831" s="110"/>
    </row>
    <row r="5832" spans="2:16" x14ac:dyDescent="0.25">
      <c r="B5832" s="123"/>
      <c r="C5832" s="123"/>
      <c r="D5832" s="123"/>
      <c r="F5832" s="123"/>
      <c r="I5832" s="123"/>
      <c r="J5832" s="123"/>
      <c r="K5832" s="124"/>
      <c r="L5832" s="110"/>
      <c r="M5832" s="110"/>
      <c r="N5832" s="110"/>
      <c r="O5832" s="145"/>
      <c r="P5832" s="110"/>
    </row>
    <row r="5833" spans="2:16" x14ac:dyDescent="0.25">
      <c r="B5833" s="123"/>
      <c r="C5833" s="123"/>
      <c r="D5833" s="123"/>
      <c r="F5833" s="123"/>
      <c r="I5833" s="123"/>
      <c r="J5833" s="123"/>
      <c r="K5833" s="124"/>
      <c r="L5833" s="110"/>
      <c r="M5833" s="110"/>
      <c r="N5833" s="110"/>
      <c r="O5833" s="145"/>
      <c r="P5833" s="110"/>
    </row>
    <row r="5834" spans="2:16" x14ac:dyDescent="0.25">
      <c r="B5834" s="123"/>
      <c r="C5834" s="123"/>
      <c r="D5834" s="123"/>
      <c r="F5834" s="123"/>
      <c r="I5834" s="123"/>
      <c r="J5834" s="123"/>
      <c r="K5834" s="124"/>
      <c r="L5834" s="110"/>
      <c r="M5834" s="110"/>
      <c r="N5834" s="110"/>
      <c r="O5834" s="145"/>
      <c r="P5834" s="110"/>
    </row>
    <row r="5835" spans="2:16" x14ac:dyDescent="0.25">
      <c r="B5835" s="123"/>
      <c r="C5835" s="123"/>
      <c r="D5835" s="123"/>
      <c r="F5835" s="123"/>
      <c r="I5835" s="123"/>
      <c r="J5835" s="123"/>
      <c r="K5835" s="124"/>
      <c r="L5835" s="110"/>
      <c r="M5835" s="110"/>
      <c r="N5835" s="110"/>
      <c r="O5835" s="145"/>
      <c r="P5835" s="110"/>
    </row>
    <row r="5836" spans="2:16" x14ac:dyDescent="0.25">
      <c r="B5836" s="123"/>
      <c r="C5836" s="123"/>
      <c r="D5836" s="123"/>
      <c r="F5836" s="123"/>
      <c r="I5836" s="123"/>
      <c r="J5836" s="123"/>
      <c r="K5836" s="124"/>
      <c r="L5836" s="110"/>
      <c r="M5836" s="110"/>
      <c r="N5836" s="110"/>
      <c r="O5836" s="145"/>
      <c r="P5836" s="110"/>
    </row>
    <row r="5837" spans="2:16" x14ac:dyDescent="0.25">
      <c r="B5837" s="123"/>
      <c r="C5837" s="123"/>
      <c r="D5837" s="123"/>
      <c r="F5837" s="123"/>
      <c r="I5837" s="123"/>
      <c r="J5837" s="123"/>
      <c r="K5837" s="124"/>
      <c r="L5837" s="110"/>
      <c r="M5837" s="110"/>
      <c r="N5837" s="110"/>
      <c r="O5837" s="145"/>
      <c r="P5837" s="110"/>
    </row>
    <row r="5838" spans="2:16" x14ac:dyDescent="0.25">
      <c r="B5838" s="123"/>
      <c r="C5838" s="123"/>
      <c r="D5838" s="123"/>
      <c r="F5838" s="123"/>
      <c r="I5838" s="123"/>
      <c r="J5838" s="123"/>
      <c r="K5838" s="124"/>
      <c r="L5838" s="110"/>
      <c r="M5838" s="110"/>
      <c r="N5838" s="110"/>
      <c r="O5838" s="145"/>
      <c r="P5838" s="110"/>
    </row>
    <row r="5839" spans="2:16" x14ac:dyDescent="0.25">
      <c r="B5839" s="123"/>
      <c r="C5839" s="123"/>
      <c r="D5839" s="123"/>
      <c r="F5839" s="123"/>
      <c r="I5839" s="123"/>
      <c r="J5839" s="123"/>
      <c r="K5839" s="124"/>
      <c r="L5839" s="110"/>
      <c r="M5839" s="110"/>
      <c r="N5839" s="110"/>
      <c r="O5839" s="145"/>
      <c r="P5839" s="110"/>
    </row>
    <row r="5840" spans="2:16" x14ac:dyDescent="0.25">
      <c r="B5840" s="123"/>
      <c r="C5840" s="123"/>
      <c r="D5840" s="123"/>
      <c r="F5840" s="123"/>
      <c r="I5840" s="123"/>
      <c r="J5840" s="123"/>
      <c r="K5840" s="124"/>
      <c r="L5840" s="110"/>
      <c r="M5840" s="110"/>
      <c r="N5840" s="110"/>
      <c r="O5840" s="145"/>
      <c r="P5840" s="110"/>
    </row>
    <row r="5841" spans="2:16" x14ac:dyDescent="0.25">
      <c r="B5841" s="123"/>
      <c r="C5841" s="123"/>
      <c r="D5841" s="123"/>
      <c r="F5841" s="123"/>
      <c r="I5841" s="123"/>
      <c r="J5841" s="123"/>
      <c r="K5841" s="124"/>
      <c r="L5841" s="110"/>
      <c r="M5841" s="110"/>
      <c r="N5841" s="110"/>
      <c r="O5841" s="145"/>
      <c r="P5841" s="110"/>
    </row>
    <row r="5842" spans="2:16" x14ac:dyDescent="0.25">
      <c r="B5842" s="123"/>
      <c r="C5842" s="123"/>
      <c r="D5842" s="123"/>
      <c r="F5842" s="123"/>
      <c r="I5842" s="123"/>
      <c r="J5842" s="123"/>
      <c r="K5842" s="124"/>
      <c r="L5842" s="110"/>
      <c r="M5842" s="110"/>
      <c r="N5842" s="110"/>
      <c r="O5842" s="145"/>
      <c r="P5842" s="110"/>
    </row>
    <row r="5843" spans="2:16" x14ac:dyDescent="0.25">
      <c r="B5843" s="123"/>
      <c r="C5843" s="123"/>
      <c r="D5843" s="123"/>
      <c r="F5843" s="123"/>
      <c r="I5843" s="123"/>
      <c r="J5843" s="123"/>
      <c r="K5843" s="124"/>
      <c r="L5843" s="110"/>
      <c r="M5843" s="110"/>
      <c r="N5843" s="110"/>
      <c r="O5843" s="145"/>
      <c r="P5843" s="110"/>
    </row>
    <row r="5844" spans="2:16" x14ac:dyDescent="0.25">
      <c r="B5844" s="123"/>
      <c r="C5844" s="123"/>
      <c r="D5844" s="123"/>
      <c r="F5844" s="123"/>
      <c r="I5844" s="123"/>
      <c r="J5844" s="123"/>
      <c r="K5844" s="124"/>
      <c r="L5844" s="110"/>
      <c r="M5844" s="110"/>
      <c r="N5844" s="110"/>
      <c r="O5844" s="145"/>
      <c r="P5844" s="110"/>
    </row>
    <row r="5845" spans="2:16" x14ac:dyDescent="0.25">
      <c r="B5845" s="123"/>
      <c r="C5845" s="123"/>
      <c r="D5845" s="123"/>
      <c r="F5845" s="123"/>
      <c r="I5845" s="123"/>
      <c r="J5845" s="123"/>
      <c r="K5845" s="124"/>
      <c r="L5845" s="110"/>
      <c r="M5845" s="110"/>
      <c r="N5845" s="110"/>
      <c r="O5845" s="145"/>
      <c r="P5845" s="110"/>
    </row>
    <row r="5846" spans="2:16" x14ac:dyDescent="0.25">
      <c r="B5846" s="123"/>
      <c r="C5846" s="123"/>
      <c r="D5846" s="123"/>
      <c r="F5846" s="123"/>
      <c r="I5846" s="123"/>
      <c r="J5846" s="123"/>
      <c r="K5846" s="124"/>
      <c r="L5846" s="110"/>
      <c r="M5846" s="110"/>
      <c r="N5846" s="110"/>
      <c r="O5846" s="145"/>
      <c r="P5846" s="110"/>
    </row>
    <row r="5847" spans="2:16" x14ac:dyDescent="0.25">
      <c r="B5847" s="123"/>
      <c r="C5847" s="123"/>
      <c r="D5847" s="123"/>
      <c r="F5847" s="123"/>
      <c r="I5847" s="123"/>
      <c r="J5847" s="123"/>
      <c r="K5847" s="124"/>
      <c r="L5847" s="110"/>
      <c r="M5847" s="110"/>
      <c r="N5847" s="110"/>
      <c r="O5847" s="145"/>
      <c r="P5847" s="110"/>
    </row>
    <row r="5848" spans="2:16" x14ac:dyDescent="0.25">
      <c r="B5848" s="123"/>
      <c r="C5848" s="123"/>
      <c r="D5848" s="123"/>
      <c r="F5848" s="123"/>
      <c r="I5848" s="123"/>
      <c r="J5848" s="123"/>
      <c r="K5848" s="124"/>
      <c r="L5848" s="110"/>
      <c r="M5848" s="110"/>
      <c r="N5848" s="110"/>
      <c r="O5848" s="145"/>
      <c r="P5848" s="110"/>
    </row>
    <row r="5849" spans="2:16" x14ac:dyDescent="0.25">
      <c r="B5849" s="123"/>
      <c r="C5849" s="123"/>
      <c r="D5849" s="123"/>
      <c r="F5849" s="123"/>
      <c r="I5849" s="123"/>
      <c r="J5849" s="123"/>
      <c r="K5849" s="124"/>
      <c r="L5849" s="110"/>
      <c r="M5849" s="110"/>
      <c r="N5849" s="110"/>
      <c r="O5849" s="145"/>
      <c r="P5849" s="110"/>
    </row>
    <row r="5850" spans="2:16" x14ac:dyDescent="0.25">
      <c r="B5850" s="123"/>
      <c r="C5850" s="123"/>
      <c r="D5850" s="123"/>
      <c r="F5850" s="123"/>
      <c r="I5850" s="123"/>
      <c r="J5850" s="123"/>
      <c r="K5850" s="124"/>
      <c r="L5850" s="110"/>
      <c r="M5850" s="110"/>
      <c r="N5850" s="110"/>
      <c r="O5850" s="145"/>
      <c r="P5850" s="110"/>
    </row>
    <row r="5851" spans="2:16" x14ac:dyDescent="0.25">
      <c r="B5851" s="123"/>
      <c r="C5851" s="123"/>
      <c r="D5851" s="123"/>
      <c r="F5851" s="123"/>
      <c r="I5851" s="123"/>
      <c r="J5851" s="123"/>
      <c r="K5851" s="124"/>
      <c r="L5851" s="110"/>
      <c r="M5851" s="110"/>
      <c r="N5851" s="110"/>
      <c r="O5851" s="145"/>
      <c r="P5851" s="110"/>
    </row>
    <row r="5852" spans="2:16" x14ac:dyDescent="0.25">
      <c r="B5852" s="123"/>
      <c r="C5852" s="123"/>
      <c r="D5852" s="123"/>
      <c r="F5852" s="123"/>
      <c r="I5852" s="123"/>
      <c r="J5852" s="123"/>
      <c r="K5852" s="124"/>
      <c r="L5852" s="110"/>
      <c r="M5852" s="110"/>
      <c r="N5852" s="110"/>
      <c r="O5852" s="145"/>
      <c r="P5852" s="110"/>
    </row>
    <row r="5853" spans="2:16" x14ac:dyDescent="0.25">
      <c r="B5853" s="123"/>
      <c r="C5853" s="123"/>
      <c r="D5853" s="123"/>
      <c r="F5853" s="123"/>
      <c r="I5853" s="123"/>
      <c r="J5853" s="123"/>
      <c r="K5853" s="124"/>
      <c r="L5853" s="110"/>
      <c r="M5853" s="110"/>
      <c r="N5853" s="110"/>
      <c r="O5853" s="145"/>
      <c r="P5853" s="110"/>
    </row>
    <row r="5854" spans="2:16" x14ac:dyDescent="0.25">
      <c r="B5854" s="123"/>
      <c r="C5854" s="123"/>
      <c r="D5854" s="123"/>
      <c r="F5854" s="123"/>
      <c r="I5854" s="123"/>
      <c r="J5854" s="123"/>
      <c r="K5854" s="124"/>
      <c r="L5854" s="110"/>
      <c r="M5854" s="110"/>
      <c r="N5854" s="110"/>
      <c r="O5854" s="145"/>
      <c r="P5854" s="110"/>
    </row>
    <row r="5855" spans="2:16" x14ac:dyDescent="0.25">
      <c r="B5855" s="123"/>
      <c r="C5855" s="123"/>
      <c r="D5855" s="123"/>
      <c r="F5855" s="123"/>
      <c r="I5855" s="123"/>
      <c r="J5855" s="123"/>
      <c r="K5855" s="124"/>
      <c r="L5855" s="110"/>
      <c r="M5855" s="110"/>
      <c r="N5855" s="110"/>
      <c r="O5855" s="145"/>
      <c r="P5855" s="110"/>
    </row>
    <row r="5856" spans="2:16" x14ac:dyDescent="0.25">
      <c r="B5856" s="123"/>
      <c r="C5856" s="123"/>
      <c r="D5856" s="123"/>
      <c r="F5856" s="123"/>
      <c r="I5856" s="123"/>
      <c r="J5856" s="123"/>
      <c r="K5856" s="124"/>
      <c r="L5856" s="110"/>
      <c r="M5856" s="110"/>
      <c r="N5856" s="110"/>
      <c r="O5856" s="145"/>
      <c r="P5856" s="110"/>
    </row>
    <row r="5857" spans="2:16" x14ac:dyDescent="0.25">
      <c r="B5857" s="123"/>
      <c r="C5857" s="123"/>
      <c r="D5857" s="123"/>
      <c r="F5857" s="123"/>
      <c r="I5857" s="123"/>
      <c r="J5857" s="123"/>
      <c r="K5857" s="124"/>
      <c r="L5857" s="110"/>
      <c r="M5857" s="110"/>
      <c r="N5857" s="110"/>
      <c r="O5857" s="145"/>
      <c r="P5857" s="110"/>
    </row>
    <row r="5858" spans="2:16" x14ac:dyDescent="0.25">
      <c r="B5858" s="123"/>
      <c r="C5858" s="123"/>
      <c r="D5858" s="123"/>
      <c r="F5858" s="123"/>
      <c r="I5858" s="123"/>
      <c r="J5858" s="123"/>
      <c r="K5858" s="124"/>
      <c r="L5858" s="110"/>
      <c r="M5858" s="110"/>
      <c r="N5858" s="110"/>
      <c r="O5858" s="145"/>
      <c r="P5858" s="110"/>
    </row>
    <row r="5859" spans="2:16" x14ac:dyDescent="0.25">
      <c r="B5859" s="123"/>
      <c r="C5859" s="123"/>
      <c r="D5859" s="123"/>
      <c r="F5859" s="123"/>
      <c r="I5859" s="123"/>
      <c r="J5859" s="123"/>
      <c r="K5859" s="124"/>
      <c r="L5859" s="110"/>
      <c r="M5859" s="110"/>
      <c r="N5859" s="110"/>
      <c r="O5859" s="145"/>
      <c r="P5859" s="110"/>
    </row>
    <row r="5860" spans="2:16" x14ac:dyDescent="0.25">
      <c r="B5860" s="123"/>
      <c r="C5860" s="123"/>
      <c r="D5860" s="123"/>
      <c r="F5860" s="123"/>
      <c r="I5860" s="123"/>
      <c r="J5860" s="123"/>
      <c r="K5860" s="124"/>
      <c r="L5860" s="110"/>
      <c r="M5860" s="110"/>
      <c r="N5860" s="110"/>
      <c r="O5860" s="145"/>
      <c r="P5860" s="110"/>
    </row>
    <row r="5861" spans="2:16" x14ac:dyDescent="0.25">
      <c r="B5861" s="123"/>
      <c r="C5861" s="123"/>
      <c r="D5861" s="123"/>
      <c r="F5861" s="123"/>
      <c r="I5861" s="123"/>
      <c r="J5861" s="123"/>
      <c r="K5861" s="124"/>
      <c r="L5861" s="110"/>
      <c r="M5861" s="110"/>
      <c r="N5861" s="110"/>
      <c r="O5861" s="145"/>
      <c r="P5861" s="110"/>
    </row>
    <row r="5862" spans="2:16" x14ac:dyDescent="0.25">
      <c r="B5862" s="123"/>
      <c r="C5862" s="123"/>
      <c r="D5862" s="123"/>
      <c r="F5862" s="123"/>
      <c r="I5862" s="123"/>
      <c r="J5862" s="123"/>
      <c r="K5862" s="124"/>
      <c r="L5862" s="110"/>
      <c r="M5862" s="110"/>
      <c r="N5862" s="110"/>
      <c r="O5862" s="145"/>
      <c r="P5862" s="110"/>
    </row>
    <row r="5863" spans="2:16" x14ac:dyDescent="0.25">
      <c r="B5863" s="123"/>
      <c r="C5863" s="123"/>
      <c r="D5863" s="123"/>
      <c r="F5863" s="123"/>
      <c r="I5863" s="123"/>
      <c r="J5863" s="123"/>
      <c r="K5863" s="124"/>
      <c r="L5863" s="110"/>
      <c r="M5863" s="110"/>
      <c r="N5863" s="110"/>
      <c r="O5863" s="145"/>
      <c r="P5863" s="110"/>
    </row>
    <row r="5864" spans="2:16" x14ac:dyDescent="0.25">
      <c r="B5864" s="123"/>
      <c r="C5864" s="123"/>
      <c r="D5864" s="123"/>
      <c r="F5864" s="123"/>
      <c r="I5864" s="123"/>
      <c r="J5864" s="123"/>
      <c r="K5864" s="124"/>
      <c r="L5864" s="110"/>
      <c r="M5864" s="110"/>
      <c r="N5864" s="110"/>
      <c r="O5864" s="145"/>
      <c r="P5864" s="110"/>
    </row>
    <row r="5865" spans="2:16" x14ac:dyDescent="0.25">
      <c r="B5865" s="123"/>
      <c r="C5865" s="123"/>
      <c r="D5865" s="123"/>
      <c r="F5865" s="123"/>
      <c r="I5865" s="123"/>
      <c r="J5865" s="123"/>
      <c r="K5865" s="124"/>
      <c r="L5865" s="110"/>
      <c r="M5865" s="110"/>
      <c r="N5865" s="110"/>
      <c r="O5865" s="145"/>
      <c r="P5865" s="110"/>
    </row>
    <row r="5866" spans="2:16" x14ac:dyDescent="0.25">
      <c r="B5866" s="123"/>
      <c r="C5866" s="123"/>
      <c r="D5866" s="123"/>
      <c r="F5866" s="123"/>
      <c r="I5866" s="123"/>
      <c r="J5866" s="123"/>
      <c r="K5866" s="124"/>
      <c r="L5866" s="110"/>
      <c r="M5866" s="110"/>
      <c r="N5866" s="110"/>
      <c r="O5866" s="145"/>
      <c r="P5866" s="110"/>
    </row>
    <row r="5867" spans="2:16" x14ac:dyDescent="0.25">
      <c r="B5867" s="123"/>
      <c r="C5867" s="123"/>
      <c r="D5867" s="123"/>
      <c r="F5867" s="123"/>
      <c r="I5867" s="123"/>
      <c r="J5867" s="123"/>
      <c r="K5867" s="124"/>
      <c r="L5867" s="110"/>
      <c r="M5867" s="110"/>
      <c r="N5867" s="110"/>
      <c r="O5867" s="145"/>
      <c r="P5867" s="110"/>
    </row>
    <row r="5868" spans="2:16" x14ac:dyDescent="0.25">
      <c r="B5868" s="123"/>
      <c r="C5868" s="123"/>
      <c r="D5868" s="123"/>
      <c r="F5868" s="123"/>
      <c r="I5868" s="123"/>
      <c r="J5868" s="123"/>
      <c r="K5868" s="124"/>
      <c r="L5868" s="110"/>
      <c r="M5868" s="110"/>
      <c r="N5868" s="110"/>
      <c r="O5868" s="145"/>
      <c r="P5868" s="110"/>
    </row>
    <row r="5869" spans="2:16" x14ac:dyDescent="0.25">
      <c r="B5869" s="123"/>
      <c r="C5869" s="123"/>
      <c r="D5869" s="123"/>
      <c r="F5869" s="123"/>
      <c r="I5869" s="123"/>
      <c r="J5869" s="123"/>
      <c r="K5869" s="124"/>
      <c r="L5869" s="110"/>
      <c r="M5869" s="110"/>
      <c r="N5869" s="110"/>
      <c r="O5869" s="145"/>
      <c r="P5869" s="110"/>
    </row>
    <row r="5870" spans="2:16" x14ac:dyDescent="0.25">
      <c r="B5870" s="123"/>
      <c r="C5870" s="123"/>
      <c r="D5870" s="123"/>
      <c r="F5870" s="123"/>
      <c r="I5870" s="123"/>
      <c r="J5870" s="123"/>
      <c r="K5870" s="124"/>
      <c r="L5870" s="110"/>
      <c r="M5870" s="110"/>
      <c r="N5870" s="110"/>
      <c r="O5870" s="145"/>
      <c r="P5870" s="110"/>
    </row>
    <row r="5871" spans="2:16" x14ac:dyDescent="0.25">
      <c r="B5871" s="123"/>
      <c r="C5871" s="123"/>
      <c r="D5871" s="123"/>
      <c r="F5871" s="123"/>
      <c r="I5871" s="123"/>
      <c r="J5871" s="123"/>
      <c r="K5871" s="124"/>
      <c r="L5871" s="110"/>
      <c r="M5871" s="110"/>
      <c r="N5871" s="110"/>
      <c r="O5871" s="145"/>
      <c r="P5871" s="110"/>
    </row>
    <row r="5872" spans="2:16" x14ac:dyDescent="0.25">
      <c r="B5872" s="123"/>
      <c r="C5872" s="123"/>
      <c r="D5872" s="123"/>
      <c r="F5872" s="123"/>
      <c r="I5872" s="123"/>
      <c r="J5872" s="123"/>
      <c r="K5872" s="124"/>
      <c r="L5872" s="110"/>
      <c r="M5872" s="110"/>
      <c r="N5872" s="110"/>
      <c r="O5872" s="145"/>
      <c r="P5872" s="110"/>
    </row>
    <row r="5873" spans="2:16" x14ac:dyDescent="0.25">
      <c r="B5873" s="123"/>
      <c r="C5873" s="123"/>
      <c r="D5873" s="123"/>
      <c r="F5873" s="123"/>
      <c r="I5873" s="123"/>
      <c r="J5873" s="123"/>
      <c r="K5873" s="124"/>
      <c r="L5873" s="110"/>
      <c r="M5873" s="110"/>
      <c r="N5873" s="110"/>
      <c r="O5873" s="145"/>
      <c r="P5873" s="110"/>
    </row>
    <row r="5874" spans="2:16" x14ac:dyDescent="0.25">
      <c r="B5874" s="123"/>
      <c r="C5874" s="123"/>
      <c r="D5874" s="123"/>
      <c r="F5874" s="123"/>
      <c r="I5874" s="123"/>
      <c r="J5874" s="123"/>
      <c r="K5874" s="124"/>
      <c r="L5874" s="110"/>
      <c r="M5874" s="110"/>
      <c r="N5874" s="110"/>
      <c r="O5874" s="145"/>
      <c r="P5874" s="110"/>
    </row>
    <row r="5875" spans="2:16" x14ac:dyDescent="0.25">
      <c r="B5875" s="123"/>
      <c r="C5875" s="123"/>
      <c r="D5875" s="123"/>
      <c r="F5875" s="123"/>
      <c r="I5875" s="123"/>
      <c r="J5875" s="123"/>
      <c r="K5875" s="124"/>
      <c r="L5875" s="110"/>
      <c r="M5875" s="110"/>
      <c r="N5875" s="110"/>
      <c r="O5875" s="145"/>
      <c r="P5875" s="110"/>
    </row>
    <row r="5876" spans="2:16" x14ac:dyDescent="0.25">
      <c r="B5876" s="123"/>
      <c r="C5876" s="123"/>
      <c r="D5876" s="123"/>
      <c r="F5876" s="123"/>
      <c r="I5876" s="123"/>
      <c r="J5876" s="123"/>
      <c r="K5876" s="124"/>
      <c r="L5876" s="110"/>
      <c r="M5876" s="110"/>
      <c r="N5876" s="110"/>
      <c r="O5876" s="145"/>
      <c r="P5876" s="110"/>
    </row>
    <row r="5877" spans="2:16" x14ac:dyDescent="0.25">
      <c r="B5877" s="123"/>
      <c r="C5877" s="123"/>
      <c r="D5877" s="123"/>
      <c r="F5877" s="123"/>
      <c r="I5877" s="123"/>
      <c r="J5877" s="123"/>
      <c r="K5877" s="124"/>
      <c r="L5877" s="110"/>
      <c r="M5877" s="110"/>
      <c r="N5877" s="110"/>
      <c r="O5877" s="145"/>
      <c r="P5877" s="110"/>
    </row>
    <row r="5878" spans="2:16" x14ac:dyDescent="0.25">
      <c r="B5878" s="123"/>
      <c r="C5878" s="123"/>
      <c r="D5878" s="123"/>
      <c r="F5878" s="123"/>
      <c r="I5878" s="123"/>
      <c r="J5878" s="123"/>
      <c r="K5878" s="124"/>
      <c r="L5878" s="110"/>
      <c r="M5878" s="110"/>
      <c r="N5878" s="110"/>
      <c r="O5878" s="145"/>
      <c r="P5878" s="110"/>
    </row>
    <row r="5879" spans="2:16" x14ac:dyDescent="0.25">
      <c r="B5879" s="123"/>
      <c r="C5879" s="123"/>
      <c r="D5879" s="123"/>
      <c r="F5879" s="123"/>
      <c r="I5879" s="123"/>
      <c r="J5879" s="123"/>
      <c r="K5879" s="124"/>
      <c r="L5879" s="110"/>
      <c r="M5879" s="110"/>
      <c r="N5879" s="110"/>
      <c r="O5879" s="145"/>
      <c r="P5879" s="110"/>
    </row>
    <row r="5880" spans="2:16" x14ac:dyDescent="0.25">
      <c r="B5880" s="123"/>
      <c r="C5880" s="123"/>
      <c r="D5880" s="123"/>
      <c r="F5880" s="123"/>
      <c r="I5880" s="123"/>
      <c r="J5880" s="123"/>
      <c r="K5880" s="124"/>
      <c r="L5880" s="110"/>
      <c r="M5880" s="110"/>
      <c r="N5880" s="110"/>
      <c r="O5880" s="145"/>
      <c r="P5880" s="110"/>
    </row>
    <row r="5881" spans="2:16" x14ac:dyDescent="0.25">
      <c r="B5881" s="123"/>
      <c r="C5881" s="123"/>
      <c r="D5881" s="123"/>
      <c r="F5881" s="123"/>
      <c r="I5881" s="123"/>
      <c r="J5881" s="123"/>
      <c r="K5881" s="124"/>
      <c r="L5881" s="110"/>
      <c r="M5881" s="110"/>
      <c r="N5881" s="110"/>
      <c r="O5881" s="145"/>
      <c r="P5881" s="110"/>
    </row>
    <row r="5882" spans="2:16" x14ac:dyDescent="0.25">
      <c r="B5882" s="123"/>
      <c r="C5882" s="123"/>
      <c r="D5882" s="123"/>
      <c r="F5882" s="123"/>
      <c r="I5882" s="123"/>
      <c r="J5882" s="123"/>
      <c r="K5882" s="124"/>
      <c r="L5882" s="110"/>
      <c r="M5882" s="110"/>
      <c r="N5882" s="110"/>
      <c r="O5882" s="145"/>
      <c r="P5882" s="110"/>
    </row>
    <row r="5883" spans="2:16" x14ac:dyDescent="0.25">
      <c r="B5883" s="123"/>
      <c r="C5883" s="123"/>
      <c r="D5883" s="123"/>
      <c r="F5883" s="123"/>
      <c r="I5883" s="123"/>
      <c r="J5883" s="123"/>
      <c r="K5883" s="124"/>
      <c r="L5883" s="110"/>
      <c r="M5883" s="110"/>
      <c r="N5883" s="110"/>
      <c r="O5883" s="145"/>
      <c r="P5883" s="110"/>
    </row>
    <row r="5884" spans="2:16" x14ac:dyDescent="0.25">
      <c r="B5884" s="123"/>
      <c r="C5884" s="123"/>
      <c r="D5884" s="123"/>
      <c r="F5884" s="123"/>
      <c r="I5884" s="123"/>
      <c r="J5884" s="123"/>
      <c r="K5884" s="124"/>
      <c r="L5884" s="110"/>
      <c r="M5884" s="110"/>
      <c r="N5884" s="110"/>
      <c r="O5884" s="145"/>
      <c r="P5884" s="110"/>
    </row>
    <row r="5885" spans="2:16" x14ac:dyDescent="0.25">
      <c r="B5885" s="123"/>
      <c r="C5885" s="123"/>
      <c r="D5885" s="123"/>
      <c r="F5885" s="123"/>
      <c r="I5885" s="123"/>
      <c r="J5885" s="123"/>
      <c r="K5885" s="124"/>
      <c r="L5885" s="110"/>
      <c r="M5885" s="110"/>
      <c r="N5885" s="110"/>
      <c r="O5885" s="145"/>
      <c r="P5885" s="110"/>
    </row>
    <row r="5886" spans="2:16" x14ac:dyDescent="0.25">
      <c r="B5886" s="123"/>
      <c r="C5886" s="123"/>
      <c r="D5886" s="123"/>
      <c r="F5886" s="123"/>
      <c r="I5886" s="123"/>
      <c r="J5886" s="123"/>
      <c r="K5886" s="124"/>
      <c r="L5886" s="110"/>
      <c r="M5886" s="110"/>
      <c r="N5886" s="110"/>
      <c r="O5886" s="145"/>
      <c r="P5886" s="110"/>
    </row>
    <row r="5887" spans="2:16" x14ac:dyDescent="0.25">
      <c r="B5887" s="123"/>
      <c r="C5887" s="123"/>
      <c r="D5887" s="123"/>
      <c r="F5887" s="123"/>
      <c r="I5887" s="123"/>
      <c r="J5887" s="123"/>
      <c r="K5887" s="124"/>
      <c r="L5887" s="110"/>
      <c r="M5887" s="110"/>
      <c r="N5887" s="110"/>
      <c r="O5887" s="145"/>
      <c r="P5887" s="110"/>
    </row>
    <row r="5888" spans="2:16" x14ac:dyDescent="0.25">
      <c r="B5888" s="123"/>
      <c r="C5888" s="123"/>
      <c r="D5888" s="123"/>
      <c r="F5888" s="123"/>
      <c r="I5888" s="123"/>
      <c r="J5888" s="123"/>
      <c r="K5888" s="124"/>
      <c r="L5888" s="110"/>
      <c r="M5888" s="110"/>
      <c r="N5888" s="110"/>
      <c r="O5888" s="145"/>
      <c r="P5888" s="110"/>
    </row>
    <row r="5889" spans="2:16" x14ac:dyDescent="0.25">
      <c r="B5889" s="123"/>
      <c r="C5889" s="123"/>
      <c r="D5889" s="123"/>
      <c r="F5889" s="123"/>
      <c r="I5889" s="123"/>
      <c r="J5889" s="123"/>
      <c r="K5889" s="124"/>
      <c r="L5889" s="110"/>
      <c r="M5889" s="110"/>
      <c r="N5889" s="110"/>
      <c r="O5889" s="145"/>
      <c r="P5889" s="110"/>
    </row>
    <row r="5890" spans="2:16" x14ac:dyDescent="0.25">
      <c r="B5890" s="123"/>
      <c r="C5890" s="123"/>
      <c r="D5890" s="123"/>
      <c r="F5890" s="123"/>
      <c r="I5890" s="123"/>
      <c r="J5890" s="123"/>
      <c r="K5890" s="124"/>
      <c r="L5890" s="110"/>
      <c r="M5890" s="110"/>
      <c r="N5890" s="110"/>
      <c r="O5890" s="145"/>
      <c r="P5890" s="110"/>
    </row>
    <row r="5891" spans="2:16" x14ac:dyDescent="0.25">
      <c r="B5891" s="123"/>
      <c r="C5891" s="123"/>
      <c r="D5891" s="123"/>
      <c r="F5891" s="123"/>
      <c r="I5891" s="123"/>
      <c r="J5891" s="123"/>
      <c r="K5891" s="124"/>
      <c r="L5891" s="110"/>
      <c r="M5891" s="110"/>
      <c r="N5891" s="110"/>
      <c r="O5891" s="145"/>
      <c r="P5891" s="110"/>
    </row>
    <row r="5892" spans="2:16" x14ac:dyDescent="0.25">
      <c r="B5892" s="123"/>
      <c r="C5892" s="123"/>
      <c r="D5892" s="123"/>
      <c r="F5892" s="123"/>
      <c r="I5892" s="123"/>
      <c r="J5892" s="123"/>
      <c r="K5892" s="124"/>
      <c r="L5892" s="110"/>
      <c r="M5892" s="110"/>
      <c r="N5892" s="110"/>
      <c r="O5892" s="145"/>
      <c r="P5892" s="110"/>
    </row>
    <row r="5893" spans="2:16" x14ac:dyDescent="0.25">
      <c r="B5893" s="123"/>
      <c r="C5893" s="123"/>
      <c r="D5893" s="123"/>
      <c r="F5893" s="123"/>
      <c r="I5893" s="123"/>
      <c r="J5893" s="123"/>
      <c r="K5893" s="124"/>
      <c r="L5893" s="110"/>
      <c r="M5893" s="110"/>
      <c r="N5893" s="110"/>
      <c r="O5893" s="145"/>
      <c r="P5893" s="110"/>
    </row>
    <row r="5894" spans="2:16" x14ac:dyDescent="0.25">
      <c r="B5894" s="123"/>
      <c r="C5894" s="123"/>
      <c r="D5894" s="123"/>
      <c r="F5894" s="123"/>
      <c r="I5894" s="123"/>
      <c r="J5894" s="123"/>
      <c r="K5894" s="124"/>
      <c r="L5894" s="110"/>
      <c r="M5894" s="110"/>
      <c r="N5894" s="110"/>
      <c r="O5894" s="145"/>
      <c r="P5894" s="110"/>
    </row>
    <row r="5895" spans="2:16" x14ac:dyDescent="0.25">
      <c r="B5895" s="123"/>
      <c r="C5895" s="123"/>
      <c r="D5895" s="123"/>
      <c r="F5895" s="123"/>
      <c r="I5895" s="123"/>
      <c r="J5895" s="123"/>
      <c r="K5895" s="124"/>
      <c r="L5895" s="110"/>
      <c r="M5895" s="110"/>
      <c r="N5895" s="110"/>
      <c r="O5895" s="145"/>
      <c r="P5895" s="110"/>
    </row>
    <row r="5896" spans="2:16" x14ac:dyDescent="0.25">
      <c r="B5896" s="123"/>
      <c r="C5896" s="123"/>
      <c r="D5896" s="123"/>
      <c r="F5896" s="123"/>
      <c r="I5896" s="123"/>
      <c r="J5896" s="123"/>
      <c r="K5896" s="124"/>
      <c r="L5896" s="110"/>
      <c r="M5896" s="110"/>
      <c r="N5896" s="110"/>
      <c r="O5896" s="145"/>
      <c r="P5896" s="110"/>
    </row>
    <row r="5897" spans="2:16" x14ac:dyDescent="0.25">
      <c r="B5897" s="123"/>
      <c r="C5897" s="123"/>
      <c r="D5897" s="123"/>
      <c r="F5897" s="123"/>
      <c r="I5897" s="123"/>
      <c r="J5897" s="123"/>
      <c r="K5897" s="124"/>
      <c r="L5897" s="110"/>
      <c r="M5897" s="110"/>
      <c r="N5897" s="110"/>
      <c r="O5897" s="145"/>
      <c r="P5897" s="110"/>
    </row>
    <row r="5898" spans="2:16" x14ac:dyDescent="0.25">
      <c r="B5898" s="123"/>
      <c r="C5898" s="123"/>
      <c r="D5898" s="123"/>
      <c r="F5898" s="123"/>
      <c r="I5898" s="123"/>
      <c r="J5898" s="123"/>
      <c r="K5898" s="124"/>
      <c r="L5898" s="110"/>
      <c r="M5898" s="110"/>
      <c r="N5898" s="110"/>
      <c r="O5898" s="145"/>
      <c r="P5898" s="110"/>
    </row>
    <row r="5899" spans="2:16" x14ac:dyDescent="0.25">
      <c r="B5899" s="123"/>
      <c r="C5899" s="123"/>
      <c r="D5899" s="123"/>
      <c r="F5899" s="123"/>
      <c r="I5899" s="123"/>
      <c r="J5899" s="123"/>
      <c r="K5899" s="124"/>
      <c r="L5899" s="110"/>
      <c r="M5899" s="110"/>
      <c r="N5899" s="110"/>
      <c r="O5899" s="145"/>
      <c r="P5899" s="110"/>
    </row>
    <row r="5900" spans="2:16" x14ac:dyDescent="0.25">
      <c r="B5900" s="123"/>
      <c r="C5900" s="123"/>
      <c r="D5900" s="123"/>
      <c r="F5900" s="123"/>
      <c r="I5900" s="123"/>
      <c r="J5900" s="123"/>
      <c r="K5900" s="124"/>
      <c r="L5900" s="110"/>
      <c r="M5900" s="110"/>
      <c r="N5900" s="110"/>
      <c r="O5900" s="145"/>
      <c r="P5900" s="110"/>
    </row>
    <row r="5901" spans="2:16" x14ac:dyDescent="0.25">
      <c r="B5901" s="123"/>
      <c r="C5901" s="123"/>
      <c r="D5901" s="123"/>
      <c r="F5901" s="123"/>
      <c r="I5901" s="123"/>
      <c r="J5901" s="123"/>
      <c r="K5901" s="124"/>
      <c r="L5901" s="110"/>
      <c r="M5901" s="110"/>
      <c r="N5901" s="110"/>
      <c r="O5901" s="145"/>
      <c r="P5901" s="110"/>
    </row>
    <row r="5902" spans="2:16" x14ac:dyDescent="0.25">
      <c r="B5902" s="123"/>
      <c r="C5902" s="123"/>
      <c r="D5902" s="123"/>
      <c r="F5902" s="123"/>
      <c r="I5902" s="123"/>
      <c r="J5902" s="123"/>
      <c r="K5902" s="124"/>
      <c r="L5902" s="110"/>
      <c r="M5902" s="110"/>
      <c r="N5902" s="110"/>
      <c r="O5902" s="145"/>
      <c r="P5902" s="110"/>
    </row>
    <row r="5903" spans="2:16" x14ac:dyDescent="0.25">
      <c r="B5903" s="123"/>
      <c r="C5903" s="123"/>
      <c r="D5903" s="123"/>
      <c r="F5903" s="123"/>
      <c r="I5903" s="123"/>
      <c r="J5903" s="123"/>
      <c r="K5903" s="124"/>
      <c r="L5903" s="110"/>
      <c r="M5903" s="110"/>
      <c r="N5903" s="110"/>
      <c r="O5903" s="145"/>
      <c r="P5903" s="110"/>
    </row>
    <row r="5904" spans="2:16" x14ac:dyDescent="0.25">
      <c r="B5904" s="123"/>
      <c r="C5904" s="123"/>
      <c r="D5904" s="123"/>
      <c r="F5904" s="123"/>
      <c r="I5904" s="123"/>
      <c r="J5904" s="123"/>
      <c r="K5904" s="124"/>
      <c r="L5904" s="110"/>
      <c r="M5904" s="110"/>
      <c r="N5904" s="110"/>
      <c r="O5904" s="145"/>
      <c r="P5904" s="110"/>
    </row>
    <row r="5905" spans="2:16" x14ac:dyDescent="0.25">
      <c r="B5905" s="123"/>
      <c r="C5905" s="123"/>
      <c r="D5905" s="123"/>
      <c r="F5905" s="123"/>
      <c r="I5905" s="123"/>
      <c r="J5905" s="123"/>
      <c r="K5905" s="124"/>
      <c r="L5905" s="110"/>
      <c r="M5905" s="110"/>
      <c r="N5905" s="110"/>
      <c r="O5905" s="145"/>
      <c r="P5905" s="110"/>
    </row>
    <row r="5906" spans="2:16" x14ac:dyDescent="0.25">
      <c r="B5906" s="123"/>
      <c r="C5906" s="123"/>
      <c r="D5906" s="123"/>
      <c r="F5906" s="123"/>
      <c r="I5906" s="123"/>
      <c r="J5906" s="123"/>
      <c r="K5906" s="124"/>
      <c r="L5906" s="110"/>
      <c r="M5906" s="110"/>
      <c r="N5906" s="110"/>
      <c r="O5906" s="145"/>
      <c r="P5906" s="110"/>
    </row>
    <row r="5907" spans="2:16" x14ac:dyDescent="0.25">
      <c r="B5907" s="123"/>
      <c r="C5907" s="123"/>
      <c r="D5907" s="123"/>
      <c r="F5907" s="123"/>
      <c r="I5907" s="123"/>
      <c r="J5907" s="123"/>
      <c r="K5907" s="124"/>
      <c r="L5907" s="110"/>
      <c r="M5907" s="110"/>
      <c r="N5907" s="110"/>
      <c r="O5907" s="145"/>
      <c r="P5907" s="110"/>
    </row>
    <row r="5908" spans="2:16" x14ac:dyDescent="0.25">
      <c r="B5908" s="123"/>
      <c r="C5908" s="123"/>
      <c r="D5908" s="123"/>
      <c r="F5908" s="123"/>
      <c r="I5908" s="123"/>
      <c r="J5908" s="123"/>
      <c r="K5908" s="124"/>
      <c r="L5908" s="110"/>
      <c r="M5908" s="110"/>
      <c r="N5908" s="110"/>
      <c r="O5908" s="145"/>
      <c r="P5908" s="110"/>
    </row>
    <row r="5909" spans="2:16" x14ac:dyDescent="0.25">
      <c r="B5909" s="123"/>
      <c r="C5909" s="123"/>
      <c r="D5909" s="123"/>
      <c r="F5909" s="123"/>
      <c r="I5909" s="123"/>
      <c r="J5909" s="123"/>
      <c r="K5909" s="124"/>
      <c r="L5909" s="110"/>
      <c r="M5909" s="110"/>
      <c r="N5909" s="110"/>
      <c r="O5909" s="145"/>
      <c r="P5909" s="110"/>
    </row>
    <row r="5910" spans="2:16" x14ac:dyDescent="0.25">
      <c r="B5910" s="123"/>
      <c r="C5910" s="123"/>
      <c r="D5910" s="123"/>
      <c r="F5910" s="123"/>
      <c r="I5910" s="123"/>
      <c r="J5910" s="123"/>
      <c r="K5910" s="124"/>
      <c r="L5910" s="110"/>
      <c r="M5910" s="110"/>
      <c r="N5910" s="110"/>
      <c r="O5910" s="145"/>
      <c r="P5910" s="110"/>
    </row>
    <row r="5911" spans="2:16" x14ac:dyDescent="0.25">
      <c r="B5911" s="123"/>
      <c r="C5911" s="123"/>
      <c r="D5911" s="123"/>
      <c r="F5911" s="123"/>
      <c r="I5911" s="123"/>
      <c r="J5911" s="123"/>
      <c r="K5911" s="124"/>
      <c r="L5911" s="110"/>
      <c r="M5911" s="110"/>
      <c r="N5911" s="110"/>
      <c r="O5911" s="145"/>
      <c r="P5911" s="110"/>
    </row>
    <row r="5912" spans="2:16" x14ac:dyDescent="0.25">
      <c r="B5912" s="123"/>
      <c r="C5912" s="123"/>
      <c r="D5912" s="123"/>
      <c r="F5912" s="123"/>
      <c r="I5912" s="123"/>
      <c r="J5912" s="123"/>
      <c r="K5912" s="124"/>
      <c r="L5912" s="110"/>
      <c r="M5912" s="110"/>
      <c r="N5912" s="110"/>
      <c r="O5912" s="145"/>
      <c r="P5912" s="110"/>
    </row>
    <row r="5913" spans="2:16" x14ac:dyDescent="0.25">
      <c r="B5913" s="123"/>
      <c r="C5913" s="123"/>
      <c r="D5913" s="123"/>
      <c r="F5913" s="123"/>
      <c r="I5913" s="123"/>
      <c r="J5913" s="123"/>
      <c r="K5913" s="124"/>
      <c r="L5913" s="110"/>
      <c r="M5913" s="110"/>
      <c r="N5913" s="110"/>
      <c r="O5913" s="145"/>
      <c r="P5913" s="110"/>
    </row>
    <row r="5914" spans="2:16" x14ac:dyDescent="0.25">
      <c r="B5914" s="123"/>
      <c r="C5914" s="123"/>
      <c r="D5914" s="123"/>
      <c r="F5914" s="123"/>
      <c r="I5914" s="123"/>
      <c r="J5914" s="123"/>
      <c r="K5914" s="124"/>
      <c r="L5914" s="110"/>
      <c r="M5914" s="110"/>
      <c r="N5914" s="110"/>
      <c r="O5914" s="145"/>
      <c r="P5914" s="110"/>
    </row>
    <row r="5915" spans="2:16" x14ac:dyDescent="0.25">
      <c r="B5915" s="123"/>
      <c r="C5915" s="123"/>
      <c r="D5915" s="123"/>
      <c r="F5915" s="123"/>
      <c r="I5915" s="123"/>
      <c r="J5915" s="123"/>
      <c r="K5915" s="124"/>
      <c r="L5915" s="110"/>
      <c r="M5915" s="110"/>
      <c r="N5915" s="110"/>
      <c r="O5915" s="145"/>
      <c r="P5915" s="110"/>
    </row>
    <row r="5916" spans="2:16" x14ac:dyDescent="0.25">
      <c r="B5916" s="123"/>
      <c r="C5916" s="123"/>
      <c r="D5916" s="123"/>
      <c r="F5916" s="123"/>
      <c r="I5916" s="123"/>
      <c r="J5916" s="123"/>
      <c r="K5916" s="124"/>
      <c r="L5916" s="110"/>
      <c r="M5916" s="110"/>
      <c r="N5916" s="110"/>
      <c r="O5916" s="145"/>
      <c r="P5916" s="110"/>
    </row>
    <row r="5917" spans="2:16" x14ac:dyDescent="0.25">
      <c r="B5917" s="123"/>
      <c r="C5917" s="123"/>
      <c r="D5917" s="123"/>
      <c r="F5917" s="123"/>
      <c r="I5917" s="123"/>
      <c r="J5917" s="123"/>
      <c r="K5917" s="124"/>
      <c r="L5917" s="110"/>
      <c r="M5917" s="110"/>
      <c r="N5917" s="110"/>
      <c r="O5917" s="145"/>
      <c r="P5917" s="110"/>
    </row>
    <row r="5918" spans="2:16" x14ac:dyDescent="0.25">
      <c r="B5918" s="123"/>
      <c r="C5918" s="123"/>
      <c r="D5918" s="123"/>
      <c r="F5918" s="123"/>
      <c r="I5918" s="123"/>
      <c r="J5918" s="123"/>
      <c r="K5918" s="124"/>
      <c r="L5918" s="110"/>
      <c r="M5918" s="110"/>
      <c r="N5918" s="110"/>
      <c r="O5918" s="145"/>
      <c r="P5918" s="110"/>
    </row>
    <row r="5919" spans="2:16" x14ac:dyDescent="0.25">
      <c r="B5919" s="123"/>
      <c r="C5919" s="123"/>
      <c r="D5919" s="123"/>
      <c r="F5919" s="123"/>
      <c r="I5919" s="123"/>
      <c r="J5919" s="123"/>
      <c r="K5919" s="124"/>
      <c r="L5919" s="110"/>
      <c r="M5919" s="110"/>
      <c r="N5919" s="110"/>
      <c r="O5919" s="145"/>
      <c r="P5919" s="110"/>
    </row>
    <row r="5920" spans="2:16" x14ac:dyDescent="0.25">
      <c r="B5920" s="123"/>
      <c r="C5920" s="123"/>
      <c r="D5920" s="123"/>
      <c r="F5920" s="123"/>
      <c r="I5920" s="123"/>
      <c r="J5920" s="123"/>
      <c r="K5920" s="124"/>
      <c r="L5920" s="110"/>
      <c r="M5920" s="110"/>
      <c r="N5920" s="110"/>
      <c r="O5920" s="145"/>
      <c r="P5920" s="110"/>
    </row>
    <row r="5921" spans="2:16" x14ac:dyDescent="0.25">
      <c r="B5921" s="123"/>
      <c r="C5921" s="123"/>
      <c r="D5921" s="123"/>
      <c r="F5921" s="123"/>
      <c r="I5921" s="123"/>
      <c r="J5921" s="123"/>
      <c r="K5921" s="124"/>
      <c r="L5921" s="110"/>
      <c r="M5921" s="110"/>
      <c r="N5921" s="110"/>
      <c r="O5921" s="145"/>
      <c r="P5921" s="110"/>
    </row>
    <row r="5922" spans="2:16" x14ac:dyDescent="0.25">
      <c r="B5922" s="123"/>
      <c r="C5922" s="123"/>
      <c r="D5922" s="123"/>
      <c r="F5922" s="123"/>
      <c r="I5922" s="123"/>
      <c r="J5922" s="123"/>
      <c r="K5922" s="124"/>
      <c r="L5922" s="110"/>
      <c r="M5922" s="110"/>
      <c r="N5922" s="110"/>
      <c r="O5922" s="145"/>
      <c r="P5922" s="110"/>
    </row>
    <row r="5923" spans="2:16" x14ac:dyDescent="0.25">
      <c r="B5923" s="123"/>
      <c r="C5923" s="123"/>
      <c r="D5923" s="123"/>
      <c r="F5923" s="123"/>
      <c r="I5923" s="123"/>
      <c r="J5923" s="123"/>
      <c r="K5923" s="124"/>
      <c r="L5923" s="110"/>
      <c r="M5923" s="110"/>
      <c r="N5923" s="110"/>
      <c r="O5923" s="145"/>
      <c r="P5923" s="110"/>
    </row>
    <row r="5924" spans="2:16" x14ac:dyDescent="0.25">
      <c r="B5924" s="123"/>
      <c r="C5924" s="123"/>
      <c r="D5924" s="123"/>
      <c r="F5924" s="123"/>
      <c r="I5924" s="123"/>
      <c r="J5924" s="123"/>
      <c r="K5924" s="124"/>
      <c r="L5924" s="110"/>
      <c r="M5924" s="110"/>
      <c r="N5924" s="110"/>
      <c r="O5924" s="145"/>
      <c r="P5924" s="110"/>
    </row>
    <row r="5925" spans="2:16" x14ac:dyDescent="0.25">
      <c r="B5925" s="123"/>
      <c r="C5925" s="123"/>
      <c r="D5925" s="123"/>
      <c r="F5925" s="123"/>
      <c r="I5925" s="123"/>
      <c r="J5925" s="123"/>
      <c r="K5925" s="124"/>
      <c r="L5925" s="110"/>
      <c r="M5925" s="110"/>
      <c r="N5925" s="110"/>
      <c r="O5925" s="145"/>
      <c r="P5925" s="110"/>
    </row>
    <row r="5926" spans="2:16" x14ac:dyDescent="0.25">
      <c r="B5926" s="123"/>
      <c r="C5926" s="123"/>
      <c r="D5926" s="123"/>
      <c r="F5926" s="123"/>
      <c r="I5926" s="123"/>
      <c r="J5926" s="123"/>
      <c r="K5926" s="124"/>
      <c r="L5926" s="110"/>
      <c r="M5926" s="110"/>
      <c r="N5926" s="110"/>
      <c r="O5926" s="145"/>
      <c r="P5926" s="110"/>
    </row>
    <row r="5927" spans="2:16" x14ac:dyDescent="0.25">
      <c r="B5927" s="123"/>
      <c r="C5927" s="123"/>
      <c r="D5927" s="123"/>
      <c r="F5927" s="123"/>
      <c r="I5927" s="123"/>
      <c r="J5927" s="123"/>
      <c r="K5927" s="124"/>
      <c r="L5927" s="110"/>
      <c r="M5927" s="110"/>
      <c r="N5927" s="110"/>
      <c r="O5927" s="145"/>
      <c r="P5927" s="110"/>
    </row>
    <row r="5928" spans="2:16" x14ac:dyDescent="0.25">
      <c r="B5928" s="123"/>
      <c r="C5928" s="123"/>
      <c r="D5928" s="123"/>
      <c r="F5928" s="123"/>
      <c r="I5928" s="123"/>
      <c r="J5928" s="123"/>
      <c r="K5928" s="124"/>
      <c r="L5928" s="110"/>
      <c r="M5928" s="110"/>
      <c r="N5928" s="110"/>
      <c r="O5928" s="145"/>
      <c r="P5928" s="110"/>
    </row>
    <row r="5929" spans="2:16" x14ac:dyDescent="0.25">
      <c r="B5929" s="123"/>
      <c r="C5929" s="123"/>
      <c r="D5929" s="123"/>
      <c r="F5929" s="123"/>
      <c r="I5929" s="123"/>
      <c r="J5929" s="123"/>
      <c r="K5929" s="124"/>
      <c r="L5929" s="110"/>
      <c r="M5929" s="110"/>
      <c r="N5929" s="110"/>
      <c r="O5929" s="145"/>
      <c r="P5929" s="110"/>
    </row>
    <row r="5930" spans="2:16" x14ac:dyDescent="0.25">
      <c r="B5930" s="123"/>
      <c r="C5930" s="123"/>
      <c r="D5930" s="123"/>
      <c r="F5930" s="123"/>
      <c r="I5930" s="123"/>
      <c r="J5930" s="123"/>
      <c r="K5930" s="124"/>
      <c r="L5930" s="110"/>
      <c r="M5930" s="110"/>
      <c r="N5930" s="110"/>
      <c r="O5930" s="145"/>
      <c r="P5930" s="110"/>
    </row>
    <row r="5931" spans="2:16" x14ac:dyDescent="0.25">
      <c r="B5931" s="123"/>
      <c r="C5931" s="123"/>
      <c r="D5931" s="123"/>
      <c r="F5931" s="123"/>
      <c r="I5931" s="123"/>
      <c r="J5931" s="123"/>
      <c r="K5931" s="124"/>
      <c r="L5931" s="110"/>
      <c r="M5931" s="110"/>
      <c r="N5931" s="110"/>
      <c r="O5931" s="145"/>
      <c r="P5931" s="110"/>
    </row>
    <row r="5932" spans="2:16" x14ac:dyDescent="0.25">
      <c r="B5932" s="123"/>
      <c r="C5932" s="123"/>
      <c r="D5932" s="123"/>
      <c r="F5932" s="123"/>
      <c r="I5932" s="123"/>
      <c r="J5932" s="123"/>
      <c r="K5932" s="124"/>
      <c r="L5932" s="110"/>
      <c r="M5932" s="110"/>
      <c r="N5932" s="110"/>
      <c r="O5932" s="145"/>
      <c r="P5932" s="110"/>
    </row>
    <row r="5933" spans="2:16" x14ac:dyDescent="0.25">
      <c r="B5933" s="123"/>
      <c r="C5933" s="123"/>
      <c r="D5933" s="123"/>
      <c r="F5933" s="123"/>
      <c r="I5933" s="123"/>
      <c r="J5933" s="123"/>
      <c r="K5933" s="124"/>
      <c r="L5933" s="110"/>
      <c r="M5933" s="110"/>
      <c r="N5933" s="110"/>
      <c r="O5933" s="145"/>
      <c r="P5933" s="110"/>
    </row>
    <row r="5934" spans="2:16" x14ac:dyDescent="0.25">
      <c r="B5934" s="123"/>
      <c r="C5934" s="123"/>
      <c r="D5934" s="123"/>
      <c r="F5934" s="123"/>
      <c r="I5934" s="123"/>
      <c r="J5934" s="123"/>
      <c r="K5934" s="124"/>
      <c r="L5934" s="110"/>
      <c r="M5934" s="110"/>
      <c r="N5934" s="110"/>
      <c r="O5934" s="145"/>
      <c r="P5934" s="110"/>
    </row>
    <row r="5935" spans="2:16" x14ac:dyDescent="0.25">
      <c r="B5935" s="123"/>
      <c r="C5935" s="123"/>
      <c r="D5935" s="123"/>
      <c r="F5935" s="123"/>
      <c r="I5935" s="123"/>
      <c r="J5935" s="123"/>
      <c r="K5935" s="124"/>
      <c r="L5935" s="110"/>
      <c r="M5935" s="110"/>
      <c r="N5935" s="110"/>
      <c r="O5935" s="145"/>
      <c r="P5935" s="110"/>
    </row>
    <row r="5936" spans="2:16" x14ac:dyDescent="0.25">
      <c r="B5936" s="123"/>
      <c r="C5936" s="123"/>
      <c r="D5936" s="123"/>
      <c r="F5936" s="123"/>
      <c r="I5936" s="123"/>
      <c r="J5936" s="123"/>
      <c r="K5936" s="124"/>
      <c r="L5936" s="110"/>
      <c r="M5936" s="110"/>
      <c r="N5936" s="110"/>
      <c r="O5936" s="145"/>
      <c r="P5936" s="110"/>
    </row>
    <row r="5937" spans="2:16" x14ac:dyDescent="0.25">
      <c r="B5937" s="123"/>
      <c r="C5937" s="123"/>
      <c r="D5937" s="123"/>
      <c r="F5937" s="123"/>
      <c r="I5937" s="123"/>
      <c r="J5937" s="123"/>
      <c r="K5937" s="124"/>
      <c r="L5937" s="110"/>
      <c r="M5937" s="110"/>
      <c r="N5937" s="110"/>
      <c r="O5937" s="145"/>
      <c r="P5937" s="110"/>
    </row>
    <row r="5938" spans="2:16" x14ac:dyDescent="0.25">
      <c r="B5938" s="123"/>
      <c r="C5938" s="123"/>
      <c r="D5938" s="123"/>
      <c r="F5938" s="123"/>
      <c r="I5938" s="123"/>
      <c r="J5938" s="123"/>
      <c r="K5938" s="124"/>
      <c r="L5938" s="110"/>
      <c r="M5938" s="110"/>
      <c r="N5938" s="110"/>
      <c r="O5938" s="145"/>
      <c r="P5938" s="110"/>
    </row>
    <row r="5939" spans="2:16" x14ac:dyDescent="0.25">
      <c r="B5939" s="123"/>
      <c r="C5939" s="123"/>
      <c r="D5939" s="123"/>
      <c r="F5939" s="123"/>
      <c r="I5939" s="123"/>
      <c r="J5939" s="123"/>
      <c r="K5939" s="124"/>
      <c r="L5939" s="110"/>
      <c r="M5939" s="110"/>
      <c r="N5939" s="110"/>
      <c r="O5939" s="145"/>
      <c r="P5939" s="110"/>
    </row>
    <row r="5940" spans="2:16" x14ac:dyDescent="0.25">
      <c r="B5940" s="123"/>
      <c r="C5940" s="123"/>
      <c r="D5940" s="123"/>
      <c r="F5940" s="123"/>
      <c r="I5940" s="123"/>
      <c r="J5940" s="123"/>
      <c r="K5940" s="124"/>
      <c r="L5940" s="110"/>
      <c r="M5940" s="110"/>
      <c r="N5940" s="110"/>
      <c r="O5940" s="145"/>
      <c r="P5940" s="110"/>
    </row>
    <row r="5941" spans="2:16" x14ac:dyDescent="0.25">
      <c r="B5941" s="123"/>
      <c r="C5941" s="123"/>
      <c r="D5941" s="123"/>
      <c r="F5941" s="123"/>
      <c r="I5941" s="123"/>
      <c r="J5941" s="123"/>
      <c r="K5941" s="124"/>
      <c r="L5941" s="110"/>
      <c r="M5941" s="110"/>
      <c r="N5941" s="110"/>
      <c r="O5941" s="145"/>
      <c r="P5941" s="110"/>
    </row>
    <row r="5942" spans="2:16" x14ac:dyDescent="0.25">
      <c r="B5942" s="123"/>
      <c r="C5942" s="123"/>
      <c r="D5942" s="123"/>
      <c r="F5942" s="123"/>
      <c r="I5942" s="123"/>
      <c r="J5942" s="123"/>
      <c r="K5942" s="124"/>
      <c r="L5942" s="110"/>
      <c r="M5942" s="110"/>
      <c r="N5942" s="110"/>
      <c r="O5942" s="145"/>
      <c r="P5942" s="110"/>
    </row>
    <row r="5943" spans="2:16" x14ac:dyDescent="0.25">
      <c r="B5943" s="123"/>
      <c r="C5943" s="123"/>
      <c r="D5943" s="123"/>
      <c r="F5943" s="123"/>
      <c r="I5943" s="123"/>
      <c r="J5943" s="123"/>
      <c r="K5943" s="124"/>
      <c r="L5943" s="110"/>
      <c r="M5943" s="110"/>
      <c r="N5943" s="110"/>
      <c r="O5943" s="145"/>
      <c r="P5943" s="110"/>
    </row>
    <row r="5944" spans="2:16" x14ac:dyDescent="0.25">
      <c r="B5944" s="123"/>
      <c r="C5944" s="123"/>
      <c r="D5944" s="123"/>
      <c r="F5944" s="123"/>
      <c r="I5944" s="123"/>
      <c r="J5944" s="123"/>
      <c r="K5944" s="124"/>
      <c r="L5944" s="110"/>
      <c r="M5944" s="110"/>
      <c r="N5944" s="110"/>
      <c r="O5944" s="145"/>
      <c r="P5944" s="110"/>
    </row>
    <row r="5945" spans="2:16" x14ac:dyDescent="0.25">
      <c r="B5945" s="123"/>
      <c r="C5945" s="123"/>
      <c r="D5945" s="123"/>
      <c r="F5945" s="123"/>
      <c r="I5945" s="123"/>
      <c r="J5945" s="123"/>
      <c r="K5945" s="124"/>
      <c r="L5945" s="110"/>
      <c r="M5945" s="110"/>
      <c r="N5945" s="110"/>
      <c r="O5945" s="145"/>
      <c r="P5945" s="110"/>
    </row>
    <row r="5946" spans="2:16" x14ac:dyDescent="0.25">
      <c r="B5946" s="123"/>
      <c r="C5946" s="123"/>
      <c r="D5946" s="123"/>
      <c r="F5946" s="123"/>
      <c r="I5946" s="123"/>
      <c r="J5946" s="123"/>
      <c r="K5946" s="124"/>
      <c r="L5946" s="110"/>
      <c r="M5946" s="110"/>
      <c r="N5946" s="110"/>
      <c r="O5946" s="145"/>
      <c r="P5946" s="110"/>
    </row>
    <row r="5947" spans="2:16" x14ac:dyDescent="0.25">
      <c r="B5947" s="123"/>
      <c r="C5947" s="123"/>
      <c r="D5947" s="123"/>
      <c r="F5947" s="123"/>
      <c r="I5947" s="123"/>
      <c r="J5947" s="123"/>
      <c r="K5947" s="124"/>
      <c r="L5947" s="110"/>
      <c r="M5947" s="110"/>
      <c r="N5947" s="110"/>
      <c r="O5947" s="145"/>
      <c r="P5947" s="110"/>
    </row>
    <row r="5948" spans="2:16" x14ac:dyDescent="0.25">
      <c r="B5948" s="123"/>
      <c r="C5948" s="123"/>
      <c r="D5948" s="123"/>
      <c r="F5948" s="123"/>
      <c r="I5948" s="123"/>
      <c r="J5948" s="123"/>
      <c r="K5948" s="124"/>
      <c r="L5948" s="110"/>
      <c r="M5948" s="110"/>
      <c r="N5948" s="110"/>
      <c r="O5948" s="145"/>
      <c r="P5948" s="110"/>
    </row>
    <row r="5949" spans="2:16" x14ac:dyDescent="0.25">
      <c r="B5949" s="123"/>
      <c r="C5949" s="123"/>
      <c r="D5949" s="123"/>
      <c r="F5949" s="123"/>
      <c r="I5949" s="123"/>
      <c r="J5949" s="123"/>
      <c r="K5949" s="124"/>
      <c r="L5949" s="110"/>
      <c r="M5949" s="110"/>
      <c r="N5949" s="110"/>
      <c r="O5949" s="145"/>
      <c r="P5949" s="110"/>
    </row>
    <row r="5950" spans="2:16" x14ac:dyDescent="0.25">
      <c r="B5950" s="123"/>
      <c r="C5950" s="123"/>
      <c r="D5950" s="123"/>
      <c r="F5950" s="123"/>
      <c r="I5950" s="123"/>
      <c r="J5950" s="123"/>
      <c r="K5950" s="124"/>
      <c r="L5950" s="110"/>
      <c r="M5950" s="110"/>
      <c r="N5950" s="110"/>
      <c r="O5950" s="145"/>
      <c r="P5950" s="110"/>
    </row>
    <row r="5951" spans="2:16" x14ac:dyDescent="0.25">
      <c r="B5951" s="123"/>
      <c r="C5951" s="123"/>
      <c r="D5951" s="123"/>
      <c r="F5951" s="123"/>
      <c r="I5951" s="123"/>
      <c r="J5951" s="123"/>
      <c r="K5951" s="124"/>
      <c r="L5951" s="110"/>
      <c r="M5951" s="110"/>
      <c r="N5951" s="110"/>
      <c r="O5951" s="145"/>
      <c r="P5951" s="110"/>
    </row>
    <row r="5952" spans="2:16" x14ac:dyDescent="0.25">
      <c r="B5952" s="123"/>
      <c r="C5952" s="123"/>
      <c r="D5952" s="123"/>
      <c r="F5952" s="123"/>
      <c r="I5952" s="123"/>
      <c r="J5952" s="123"/>
      <c r="K5952" s="124"/>
      <c r="L5952" s="110"/>
      <c r="M5952" s="110"/>
      <c r="N5952" s="110"/>
      <c r="O5952" s="145"/>
      <c r="P5952" s="110"/>
    </row>
    <row r="5953" spans="2:16" x14ac:dyDescent="0.25">
      <c r="B5953" s="123"/>
      <c r="C5953" s="123"/>
      <c r="D5953" s="123"/>
      <c r="F5953" s="123"/>
      <c r="I5953" s="123"/>
      <c r="J5953" s="123"/>
      <c r="K5953" s="124"/>
      <c r="L5953" s="110"/>
      <c r="M5953" s="110"/>
      <c r="N5953" s="110"/>
      <c r="O5953" s="145"/>
      <c r="P5953" s="110"/>
    </row>
    <row r="5954" spans="2:16" x14ac:dyDescent="0.25">
      <c r="B5954" s="123"/>
      <c r="C5954" s="123"/>
      <c r="D5954" s="123"/>
      <c r="F5954" s="123"/>
      <c r="I5954" s="123"/>
      <c r="J5954" s="123"/>
      <c r="K5954" s="124"/>
      <c r="L5954" s="110"/>
      <c r="M5954" s="110"/>
      <c r="N5954" s="110"/>
      <c r="O5954" s="145"/>
      <c r="P5954" s="110"/>
    </row>
    <row r="5955" spans="2:16" x14ac:dyDescent="0.25">
      <c r="B5955" s="123"/>
      <c r="C5955" s="123"/>
      <c r="D5955" s="123"/>
      <c r="F5955" s="123"/>
      <c r="I5955" s="123"/>
      <c r="J5955" s="123"/>
      <c r="K5955" s="124"/>
      <c r="L5955" s="110"/>
      <c r="M5955" s="110"/>
      <c r="N5955" s="110"/>
      <c r="O5955" s="145"/>
      <c r="P5955" s="110"/>
    </row>
    <row r="5956" spans="2:16" x14ac:dyDescent="0.25">
      <c r="B5956" s="123"/>
      <c r="C5956" s="123"/>
      <c r="D5956" s="123"/>
      <c r="F5956" s="123"/>
      <c r="I5956" s="123"/>
      <c r="J5956" s="123"/>
      <c r="K5956" s="124"/>
      <c r="L5956" s="110"/>
      <c r="M5956" s="110"/>
      <c r="N5956" s="110"/>
      <c r="O5956" s="145"/>
      <c r="P5956" s="110"/>
    </row>
    <row r="5957" spans="2:16" x14ac:dyDescent="0.25">
      <c r="B5957" s="123"/>
      <c r="C5957" s="123"/>
      <c r="D5957" s="123"/>
      <c r="F5957" s="123"/>
      <c r="I5957" s="123"/>
      <c r="J5957" s="123"/>
      <c r="K5957" s="124"/>
      <c r="L5957" s="110"/>
      <c r="M5957" s="110"/>
      <c r="N5957" s="110"/>
      <c r="O5957" s="145"/>
      <c r="P5957" s="110"/>
    </row>
    <row r="5958" spans="2:16" x14ac:dyDescent="0.25">
      <c r="B5958" s="123"/>
      <c r="C5958" s="123"/>
      <c r="D5958" s="123"/>
      <c r="F5958" s="123"/>
      <c r="I5958" s="123"/>
      <c r="J5958" s="123"/>
      <c r="K5958" s="124"/>
      <c r="L5958" s="110"/>
      <c r="M5958" s="110"/>
      <c r="N5958" s="110"/>
      <c r="O5958" s="145"/>
      <c r="P5958" s="110"/>
    </row>
    <row r="5959" spans="2:16" x14ac:dyDescent="0.25">
      <c r="B5959" s="123"/>
      <c r="C5959" s="123"/>
      <c r="D5959" s="123"/>
      <c r="F5959" s="123"/>
      <c r="I5959" s="123"/>
      <c r="J5959" s="123"/>
      <c r="K5959" s="124"/>
      <c r="L5959" s="110"/>
      <c r="M5959" s="110"/>
      <c r="N5959" s="110"/>
      <c r="O5959" s="145"/>
      <c r="P5959" s="110"/>
    </row>
    <row r="5960" spans="2:16" x14ac:dyDescent="0.25">
      <c r="B5960" s="123"/>
      <c r="C5960" s="123"/>
      <c r="D5960" s="123"/>
      <c r="F5960" s="123"/>
      <c r="I5960" s="123"/>
      <c r="J5960" s="123"/>
      <c r="K5960" s="124"/>
      <c r="L5960" s="110"/>
      <c r="M5960" s="110"/>
      <c r="N5960" s="110"/>
      <c r="O5960" s="145"/>
      <c r="P5960" s="110"/>
    </row>
    <row r="5961" spans="2:16" x14ac:dyDescent="0.25">
      <c r="B5961" s="123"/>
      <c r="C5961" s="123"/>
      <c r="D5961" s="123"/>
      <c r="F5961" s="123"/>
      <c r="I5961" s="123"/>
      <c r="J5961" s="123"/>
      <c r="K5961" s="124"/>
      <c r="L5961" s="110"/>
      <c r="M5961" s="110"/>
      <c r="N5961" s="110"/>
      <c r="O5961" s="145"/>
      <c r="P5961" s="110"/>
    </row>
    <row r="5962" spans="2:16" x14ac:dyDescent="0.25">
      <c r="B5962" s="123"/>
      <c r="C5962" s="123"/>
      <c r="D5962" s="123"/>
      <c r="F5962" s="123"/>
      <c r="I5962" s="123"/>
      <c r="J5962" s="123"/>
      <c r="K5962" s="124"/>
      <c r="L5962" s="110"/>
      <c r="M5962" s="110"/>
      <c r="N5962" s="110"/>
      <c r="O5962" s="145"/>
      <c r="P5962" s="110"/>
    </row>
    <row r="5963" spans="2:16" x14ac:dyDescent="0.25">
      <c r="B5963" s="123"/>
      <c r="C5963" s="123"/>
      <c r="D5963" s="123"/>
      <c r="F5963" s="123"/>
      <c r="I5963" s="123"/>
      <c r="J5963" s="123"/>
      <c r="K5963" s="124"/>
      <c r="L5963" s="110"/>
      <c r="M5963" s="110"/>
      <c r="N5963" s="110"/>
      <c r="O5963" s="145"/>
      <c r="P5963" s="110"/>
    </row>
    <row r="5964" spans="2:16" x14ac:dyDescent="0.25">
      <c r="B5964" s="123"/>
      <c r="C5964" s="123"/>
      <c r="D5964" s="123"/>
      <c r="F5964" s="123"/>
      <c r="I5964" s="123"/>
      <c r="J5964" s="123"/>
      <c r="K5964" s="124"/>
      <c r="L5964" s="110"/>
      <c r="M5964" s="110"/>
      <c r="N5964" s="110"/>
      <c r="O5964" s="145"/>
      <c r="P5964" s="110"/>
    </row>
    <row r="5965" spans="2:16" x14ac:dyDescent="0.25">
      <c r="B5965" s="123"/>
      <c r="C5965" s="123"/>
      <c r="D5965" s="123"/>
      <c r="F5965" s="123"/>
      <c r="I5965" s="123"/>
      <c r="J5965" s="123"/>
      <c r="K5965" s="124"/>
      <c r="L5965" s="110"/>
      <c r="M5965" s="110"/>
      <c r="N5965" s="110"/>
      <c r="O5965" s="145"/>
      <c r="P5965" s="110"/>
    </row>
    <row r="5966" spans="2:16" x14ac:dyDescent="0.25">
      <c r="B5966" s="123"/>
      <c r="C5966" s="123"/>
      <c r="D5966" s="123"/>
      <c r="F5966" s="123"/>
      <c r="I5966" s="123"/>
      <c r="J5966" s="123"/>
      <c r="K5966" s="124"/>
      <c r="L5966" s="110"/>
      <c r="M5966" s="110"/>
      <c r="N5966" s="110"/>
      <c r="O5966" s="145"/>
      <c r="P5966" s="110"/>
    </row>
    <row r="5967" spans="2:16" x14ac:dyDescent="0.25">
      <c r="B5967" s="123"/>
      <c r="C5967" s="123"/>
      <c r="D5967" s="123"/>
      <c r="F5967" s="123"/>
      <c r="I5967" s="123"/>
      <c r="J5967" s="123"/>
      <c r="K5967" s="124"/>
      <c r="L5967" s="110"/>
      <c r="M5967" s="110"/>
      <c r="N5967" s="110"/>
      <c r="O5967" s="145"/>
      <c r="P5967" s="110"/>
    </row>
    <row r="5968" spans="2:16" x14ac:dyDescent="0.25">
      <c r="B5968" s="123"/>
      <c r="C5968" s="123"/>
      <c r="D5968" s="123"/>
      <c r="F5968" s="123"/>
      <c r="I5968" s="123"/>
      <c r="J5968" s="123"/>
      <c r="K5968" s="124"/>
      <c r="L5968" s="110"/>
      <c r="M5968" s="110"/>
      <c r="N5968" s="110"/>
      <c r="O5968" s="145"/>
      <c r="P5968" s="110"/>
    </row>
    <row r="5969" spans="2:16" x14ac:dyDescent="0.25">
      <c r="B5969" s="123"/>
      <c r="C5969" s="123"/>
      <c r="D5969" s="123"/>
      <c r="F5969" s="123"/>
      <c r="I5969" s="123"/>
      <c r="J5969" s="123"/>
      <c r="K5969" s="124"/>
      <c r="L5969" s="110"/>
      <c r="M5969" s="110"/>
      <c r="N5969" s="110"/>
      <c r="O5969" s="145"/>
      <c r="P5969" s="110"/>
    </row>
    <row r="5970" spans="2:16" x14ac:dyDescent="0.25">
      <c r="B5970" s="123"/>
      <c r="C5970" s="123"/>
      <c r="D5970" s="123"/>
      <c r="F5970" s="123"/>
      <c r="I5970" s="123"/>
      <c r="J5970" s="123"/>
      <c r="K5970" s="124"/>
      <c r="L5970" s="110"/>
      <c r="M5970" s="110"/>
      <c r="N5970" s="110"/>
      <c r="O5970" s="145"/>
      <c r="P5970" s="110"/>
    </row>
    <row r="5971" spans="2:16" x14ac:dyDescent="0.25">
      <c r="B5971" s="123"/>
      <c r="C5971" s="123"/>
      <c r="D5971" s="123"/>
      <c r="F5971" s="123"/>
      <c r="I5971" s="123"/>
      <c r="J5971" s="123"/>
      <c r="K5971" s="124"/>
      <c r="L5971" s="110"/>
      <c r="M5971" s="110"/>
      <c r="N5971" s="110"/>
      <c r="O5971" s="145"/>
      <c r="P5971" s="110"/>
    </row>
    <row r="5972" spans="2:16" x14ac:dyDescent="0.25">
      <c r="B5972" s="123"/>
      <c r="C5972" s="123"/>
      <c r="D5972" s="123"/>
      <c r="F5972" s="123"/>
      <c r="I5972" s="123"/>
      <c r="J5972" s="123"/>
      <c r="K5972" s="124"/>
      <c r="L5972" s="110"/>
      <c r="M5972" s="110"/>
      <c r="N5972" s="110"/>
      <c r="O5972" s="145"/>
      <c r="P5972" s="110"/>
    </row>
    <row r="5973" spans="2:16" x14ac:dyDescent="0.25">
      <c r="B5973" s="123"/>
      <c r="C5973" s="123"/>
      <c r="D5973" s="123"/>
      <c r="F5973" s="123"/>
      <c r="I5973" s="123"/>
      <c r="J5973" s="123"/>
      <c r="K5973" s="124"/>
      <c r="L5973" s="110"/>
      <c r="M5973" s="110"/>
      <c r="N5973" s="110"/>
      <c r="O5973" s="145"/>
      <c r="P5973" s="110"/>
    </row>
    <row r="5974" spans="2:16" x14ac:dyDescent="0.25">
      <c r="B5974" s="123"/>
      <c r="C5974" s="123"/>
      <c r="D5974" s="123"/>
      <c r="F5974" s="123"/>
      <c r="I5974" s="123"/>
      <c r="J5974" s="123"/>
      <c r="K5974" s="124"/>
      <c r="L5974" s="110"/>
      <c r="M5974" s="110"/>
      <c r="N5974" s="110"/>
      <c r="O5974" s="145"/>
      <c r="P5974" s="110"/>
    </row>
    <row r="5975" spans="2:16" x14ac:dyDescent="0.25">
      <c r="B5975" s="123"/>
      <c r="C5975" s="123"/>
      <c r="D5975" s="123"/>
      <c r="F5975" s="123"/>
      <c r="I5975" s="123"/>
      <c r="J5975" s="123"/>
      <c r="K5975" s="124"/>
      <c r="L5975" s="110"/>
      <c r="M5975" s="110"/>
      <c r="N5975" s="110"/>
      <c r="O5975" s="145"/>
      <c r="P5975" s="110"/>
    </row>
    <row r="5976" spans="2:16" x14ac:dyDescent="0.25">
      <c r="B5976" s="123"/>
      <c r="C5976" s="123"/>
      <c r="D5976" s="123"/>
      <c r="F5976" s="123"/>
      <c r="I5976" s="123"/>
      <c r="J5976" s="123"/>
      <c r="K5976" s="124"/>
      <c r="L5976" s="110"/>
      <c r="M5976" s="110"/>
      <c r="N5976" s="110"/>
      <c r="O5976" s="145"/>
      <c r="P5976" s="110"/>
    </row>
    <row r="5977" spans="2:16" x14ac:dyDescent="0.25">
      <c r="B5977" s="123"/>
      <c r="C5977" s="123"/>
      <c r="D5977" s="123"/>
      <c r="F5977" s="123"/>
      <c r="I5977" s="123"/>
      <c r="J5977" s="123"/>
      <c r="K5977" s="124"/>
      <c r="L5977" s="110"/>
      <c r="M5977" s="110"/>
      <c r="N5977" s="110"/>
      <c r="O5977" s="145"/>
      <c r="P5977" s="110"/>
    </row>
    <row r="5978" spans="2:16" x14ac:dyDescent="0.25">
      <c r="B5978" s="123"/>
      <c r="C5978" s="123"/>
      <c r="D5978" s="123"/>
      <c r="F5978" s="123"/>
      <c r="I5978" s="123"/>
      <c r="J5978" s="123"/>
      <c r="K5978" s="124"/>
      <c r="L5978" s="110"/>
      <c r="M5978" s="110"/>
      <c r="N5978" s="110"/>
      <c r="O5978" s="145"/>
      <c r="P5978" s="110"/>
    </row>
    <row r="5979" spans="2:16" x14ac:dyDescent="0.25">
      <c r="B5979" s="123"/>
      <c r="C5979" s="123"/>
      <c r="D5979" s="123"/>
      <c r="F5979" s="123"/>
      <c r="I5979" s="123"/>
      <c r="J5979" s="123"/>
      <c r="K5979" s="124"/>
      <c r="L5979" s="110"/>
      <c r="M5979" s="110"/>
      <c r="N5979" s="110"/>
      <c r="O5979" s="145"/>
      <c r="P5979" s="110"/>
    </row>
    <row r="5980" spans="2:16" x14ac:dyDescent="0.25">
      <c r="B5980" s="123"/>
      <c r="C5980" s="123"/>
      <c r="D5980" s="123"/>
      <c r="F5980" s="123"/>
      <c r="I5980" s="123"/>
      <c r="J5980" s="123"/>
      <c r="K5980" s="124"/>
      <c r="L5980" s="110"/>
      <c r="M5980" s="110"/>
      <c r="N5980" s="110"/>
      <c r="O5980" s="145"/>
      <c r="P5980" s="110"/>
    </row>
    <row r="5981" spans="2:16" x14ac:dyDescent="0.25">
      <c r="B5981" s="123"/>
      <c r="C5981" s="123"/>
      <c r="D5981" s="123"/>
      <c r="F5981" s="123"/>
      <c r="I5981" s="123"/>
      <c r="J5981" s="123"/>
      <c r="K5981" s="124"/>
      <c r="L5981" s="110"/>
      <c r="M5981" s="110"/>
      <c r="N5981" s="110"/>
      <c r="O5981" s="145"/>
      <c r="P5981" s="110"/>
    </row>
    <row r="5982" spans="2:16" x14ac:dyDescent="0.25">
      <c r="B5982" s="123"/>
      <c r="C5982" s="123"/>
      <c r="D5982" s="123"/>
      <c r="F5982" s="123"/>
      <c r="I5982" s="123"/>
      <c r="J5982" s="123"/>
      <c r="K5982" s="124"/>
      <c r="L5982" s="110"/>
      <c r="M5982" s="110"/>
      <c r="N5982" s="110"/>
      <c r="O5982" s="145"/>
      <c r="P5982" s="110"/>
    </row>
    <row r="5983" spans="2:16" x14ac:dyDescent="0.25">
      <c r="B5983" s="123"/>
      <c r="C5983" s="123"/>
      <c r="D5983" s="123"/>
      <c r="F5983" s="123"/>
      <c r="I5983" s="123"/>
      <c r="J5983" s="123"/>
      <c r="K5983" s="124"/>
      <c r="L5983" s="110"/>
      <c r="M5983" s="110"/>
      <c r="N5983" s="110"/>
      <c r="O5983" s="145"/>
      <c r="P5983" s="110"/>
    </row>
    <row r="5984" spans="2:16" x14ac:dyDescent="0.25">
      <c r="B5984" s="123"/>
      <c r="C5984" s="123"/>
      <c r="D5984" s="123"/>
      <c r="F5984" s="123"/>
      <c r="I5984" s="123"/>
      <c r="J5984" s="123"/>
      <c r="K5984" s="124"/>
      <c r="L5984" s="110"/>
      <c r="M5984" s="110"/>
      <c r="N5984" s="110"/>
      <c r="O5984" s="145"/>
      <c r="P5984" s="110"/>
    </row>
    <row r="5985" spans="2:16" x14ac:dyDescent="0.25">
      <c r="B5985" s="123"/>
      <c r="C5985" s="123"/>
      <c r="D5985" s="123"/>
      <c r="F5985" s="123"/>
      <c r="I5985" s="123"/>
      <c r="J5985" s="123"/>
      <c r="K5985" s="124"/>
      <c r="L5985" s="110"/>
      <c r="M5985" s="110"/>
      <c r="N5985" s="110"/>
      <c r="O5985" s="145"/>
      <c r="P5985" s="110"/>
    </row>
    <row r="5986" spans="2:16" x14ac:dyDescent="0.25">
      <c r="B5986" s="123"/>
      <c r="C5986" s="123"/>
      <c r="D5986" s="123"/>
      <c r="F5986" s="123"/>
      <c r="I5986" s="123"/>
      <c r="J5986" s="123"/>
      <c r="K5986" s="124"/>
      <c r="L5986" s="110"/>
      <c r="M5986" s="110"/>
      <c r="N5986" s="110"/>
      <c r="O5986" s="145"/>
      <c r="P5986" s="110"/>
    </row>
    <row r="5987" spans="2:16" x14ac:dyDescent="0.25">
      <c r="B5987" s="123"/>
      <c r="C5987" s="123"/>
      <c r="D5987" s="123"/>
      <c r="F5987" s="123"/>
      <c r="I5987" s="123"/>
      <c r="J5987" s="123"/>
      <c r="K5987" s="124"/>
      <c r="L5987" s="110"/>
      <c r="M5987" s="110"/>
      <c r="N5987" s="110"/>
      <c r="O5987" s="145"/>
      <c r="P5987" s="110"/>
    </row>
    <row r="5988" spans="2:16" x14ac:dyDescent="0.25">
      <c r="B5988" s="123"/>
      <c r="C5988" s="123"/>
      <c r="D5988" s="123"/>
      <c r="F5988" s="123"/>
      <c r="I5988" s="123"/>
      <c r="J5988" s="123"/>
      <c r="K5988" s="124"/>
      <c r="L5988" s="110"/>
      <c r="M5988" s="110"/>
      <c r="N5988" s="110"/>
      <c r="O5988" s="145"/>
      <c r="P5988" s="110"/>
    </row>
    <row r="5989" spans="2:16" x14ac:dyDescent="0.25">
      <c r="B5989" s="123"/>
      <c r="C5989" s="123"/>
      <c r="D5989" s="123"/>
      <c r="F5989" s="123"/>
      <c r="I5989" s="123"/>
      <c r="J5989" s="123"/>
      <c r="K5989" s="124"/>
      <c r="L5989" s="110"/>
      <c r="M5989" s="110"/>
      <c r="N5989" s="110"/>
      <c r="O5989" s="145"/>
      <c r="P5989" s="110"/>
    </row>
    <row r="5990" spans="2:16" x14ac:dyDescent="0.25">
      <c r="B5990" s="123"/>
      <c r="C5990" s="123"/>
      <c r="D5990" s="123"/>
      <c r="F5990" s="123"/>
      <c r="I5990" s="123"/>
      <c r="J5990" s="123"/>
      <c r="K5990" s="124"/>
      <c r="L5990" s="110"/>
      <c r="M5990" s="110"/>
      <c r="N5990" s="110"/>
      <c r="O5990" s="145"/>
      <c r="P5990" s="110"/>
    </row>
    <row r="5991" spans="2:16" x14ac:dyDescent="0.25">
      <c r="B5991" s="123"/>
      <c r="C5991" s="123"/>
      <c r="D5991" s="123"/>
      <c r="F5991" s="123"/>
      <c r="I5991" s="123"/>
      <c r="J5991" s="123"/>
      <c r="K5991" s="124"/>
      <c r="L5991" s="110"/>
      <c r="M5991" s="110"/>
      <c r="N5991" s="110"/>
      <c r="O5991" s="145"/>
      <c r="P5991" s="110"/>
    </row>
    <row r="5992" spans="2:16" x14ac:dyDescent="0.25">
      <c r="B5992" s="123"/>
      <c r="C5992" s="123"/>
      <c r="D5992" s="123"/>
      <c r="F5992" s="123"/>
      <c r="I5992" s="123"/>
      <c r="J5992" s="123"/>
      <c r="K5992" s="124"/>
      <c r="L5992" s="110"/>
      <c r="M5992" s="110"/>
      <c r="N5992" s="110"/>
      <c r="O5992" s="145"/>
      <c r="P5992" s="110"/>
    </row>
    <row r="5993" spans="2:16" x14ac:dyDescent="0.25">
      <c r="B5993" s="123"/>
      <c r="C5993" s="123"/>
      <c r="D5993" s="123"/>
      <c r="F5993" s="123"/>
      <c r="I5993" s="123"/>
      <c r="J5993" s="123"/>
      <c r="K5993" s="124"/>
      <c r="L5993" s="110"/>
      <c r="M5993" s="110"/>
      <c r="N5993" s="110"/>
      <c r="O5993" s="145"/>
      <c r="P5993" s="110"/>
    </row>
    <row r="5994" spans="2:16" x14ac:dyDescent="0.25">
      <c r="B5994" s="123"/>
      <c r="C5994" s="123"/>
      <c r="D5994" s="123"/>
      <c r="F5994" s="123"/>
      <c r="I5994" s="123"/>
      <c r="J5994" s="123"/>
      <c r="K5994" s="124"/>
      <c r="L5994" s="110"/>
      <c r="M5994" s="110"/>
      <c r="N5994" s="110"/>
      <c r="O5994" s="145"/>
      <c r="P5994" s="110"/>
    </row>
    <row r="5995" spans="2:16" x14ac:dyDescent="0.25">
      <c r="B5995" s="123"/>
      <c r="C5995" s="123"/>
      <c r="D5995" s="123"/>
      <c r="F5995" s="123"/>
      <c r="I5995" s="123"/>
      <c r="J5995" s="123"/>
      <c r="K5995" s="124"/>
      <c r="L5995" s="110"/>
      <c r="M5995" s="110"/>
      <c r="N5995" s="110"/>
      <c r="O5995" s="145"/>
      <c r="P5995" s="110"/>
    </row>
    <row r="5996" spans="2:16" x14ac:dyDescent="0.25">
      <c r="B5996" s="123"/>
      <c r="C5996" s="123"/>
      <c r="D5996" s="123"/>
      <c r="F5996" s="123"/>
      <c r="I5996" s="123"/>
      <c r="J5996" s="123"/>
      <c r="K5996" s="124"/>
      <c r="L5996" s="110"/>
      <c r="M5996" s="110"/>
      <c r="N5996" s="110"/>
      <c r="O5996" s="145"/>
      <c r="P5996" s="110"/>
    </row>
    <row r="5997" spans="2:16" x14ac:dyDescent="0.25">
      <c r="B5997" s="123"/>
      <c r="C5997" s="123"/>
      <c r="D5997" s="123"/>
      <c r="F5997" s="123"/>
      <c r="I5997" s="123"/>
      <c r="J5997" s="123"/>
      <c r="K5997" s="124"/>
      <c r="L5997" s="110"/>
      <c r="M5997" s="110"/>
      <c r="N5997" s="110"/>
      <c r="O5997" s="145"/>
      <c r="P5997" s="110"/>
    </row>
    <row r="5998" spans="2:16" x14ac:dyDescent="0.25">
      <c r="B5998" s="123"/>
      <c r="C5998" s="123"/>
      <c r="D5998" s="123"/>
      <c r="F5998" s="123"/>
      <c r="I5998" s="123"/>
      <c r="J5998" s="123"/>
      <c r="K5998" s="124"/>
      <c r="L5998" s="110"/>
      <c r="M5998" s="110"/>
      <c r="N5998" s="110"/>
      <c r="O5998" s="145"/>
      <c r="P5998" s="110"/>
    </row>
    <row r="5999" spans="2:16" x14ac:dyDescent="0.25">
      <c r="B5999" s="123"/>
      <c r="C5999" s="123"/>
      <c r="D5999" s="123"/>
      <c r="F5999" s="123"/>
      <c r="I5999" s="123"/>
      <c r="J5999" s="123"/>
      <c r="K5999" s="124"/>
      <c r="L5999" s="110"/>
      <c r="M5999" s="110"/>
      <c r="N5999" s="110"/>
      <c r="O5999" s="145"/>
      <c r="P5999" s="110"/>
    </row>
    <row r="6000" spans="2:16" x14ac:dyDescent="0.25">
      <c r="B6000" s="123"/>
      <c r="C6000" s="123"/>
      <c r="D6000" s="123"/>
      <c r="F6000" s="123"/>
      <c r="I6000" s="123"/>
      <c r="J6000" s="123"/>
      <c r="K6000" s="124"/>
      <c r="L6000" s="110"/>
      <c r="M6000" s="110"/>
      <c r="N6000" s="110"/>
      <c r="O6000" s="145"/>
      <c r="P6000" s="110"/>
    </row>
    <row r="6001" spans="2:16" x14ac:dyDescent="0.25">
      <c r="B6001" s="123"/>
      <c r="C6001" s="123"/>
      <c r="D6001" s="123"/>
      <c r="F6001" s="123"/>
      <c r="I6001" s="123"/>
      <c r="J6001" s="123"/>
      <c r="K6001" s="124"/>
      <c r="L6001" s="110"/>
      <c r="M6001" s="110"/>
      <c r="N6001" s="110"/>
      <c r="O6001" s="145"/>
      <c r="P6001" s="110"/>
    </row>
    <row r="6002" spans="2:16" x14ac:dyDescent="0.25">
      <c r="B6002" s="123"/>
      <c r="C6002" s="123"/>
      <c r="D6002" s="123"/>
      <c r="F6002" s="123"/>
      <c r="I6002" s="123"/>
      <c r="J6002" s="123"/>
      <c r="K6002" s="124"/>
      <c r="L6002" s="110"/>
      <c r="M6002" s="110"/>
      <c r="N6002" s="110"/>
      <c r="O6002" s="145"/>
      <c r="P6002" s="110"/>
    </row>
    <row r="6003" spans="2:16" x14ac:dyDescent="0.25">
      <c r="B6003" s="123"/>
      <c r="C6003" s="123"/>
      <c r="D6003" s="123"/>
      <c r="F6003" s="123"/>
      <c r="I6003" s="123"/>
      <c r="J6003" s="123"/>
      <c r="K6003" s="124"/>
      <c r="L6003" s="110"/>
      <c r="M6003" s="110"/>
      <c r="N6003" s="110"/>
      <c r="O6003" s="145"/>
      <c r="P6003" s="110"/>
    </row>
    <row r="6004" spans="2:16" x14ac:dyDescent="0.25">
      <c r="B6004" s="123"/>
      <c r="C6004" s="123"/>
      <c r="D6004" s="123"/>
      <c r="F6004" s="123"/>
      <c r="I6004" s="123"/>
      <c r="J6004" s="123"/>
      <c r="K6004" s="124"/>
      <c r="L6004" s="110"/>
      <c r="M6004" s="110"/>
      <c r="N6004" s="110"/>
      <c r="O6004" s="145"/>
      <c r="P6004" s="110"/>
    </row>
    <row r="6005" spans="2:16" x14ac:dyDescent="0.25">
      <c r="B6005" s="123"/>
      <c r="C6005" s="123"/>
      <c r="D6005" s="123"/>
      <c r="F6005" s="123"/>
      <c r="I6005" s="123"/>
      <c r="J6005" s="123"/>
      <c r="K6005" s="124"/>
      <c r="L6005" s="110"/>
      <c r="M6005" s="110"/>
      <c r="N6005" s="110"/>
      <c r="O6005" s="145"/>
      <c r="P6005" s="110"/>
    </row>
    <row r="6006" spans="2:16" x14ac:dyDescent="0.25">
      <c r="B6006" s="123"/>
      <c r="C6006" s="123"/>
      <c r="D6006" s="123"/>
      <c r="F6006" s="123"/>
      <c r="I6006" s="123"/>
      <c r="J6006" s="123"/>
      <c r="K6006" s="124"/>
      <c r="L6006" s="110"/>
      <c r="M6006" s="110"/>
      <c r="N6006" s="110"/>
      <c r="O6006" s="145"/>
      <c r="P6006" s="110"/>
    </row>
    <row r="6007" spans="2:16" x14ac:dyDescent="0.25">
      <c r="B6007" s="123"/>
      <c r="C6007" s="123"/>
      <c r="D6007" s="123"/>
      <c r="F6007" s="123"/>
      <c r="I6007" s="123"/>
      <c r="J6007" s="123"/>
      <c r="K6007" s="124"/>
      <c r="L6007" s="110"/>
      <c r="M6007" s="110"/>
      <c r="N6007" s="110"/>
      <c r="O6007" s="145"/>
      <c r="P6007" s="110"/>
    </row>
    <row r="6008" spans="2:16" x14ac:dyDescent="0.25">
      <c r="B6008" s="123"/>
      <c r="C6008" s="123"/>
      <c r="D6008" s="123"/>
      <c r="F6008" s="123"/>
      <c r="I6008" s="123"/>
      <c r="J6008" s="123"/>
      <c r="K6008" s="124"/>
      <c r="L6008" s="110"/>
      <c r="M6008" s="110"/>
      <c r="N6008" s="110"/>
      <c r="O6008" s="145"/>
      <c r="P6008" s="110"/>
    </row>
    <row r="6009" spans="2:16" x14ac:dyDescent="0.25">
      <c r="B6009" s="123"/>
      <c r="C6009" s="123"/>
      <c r="D6009" s="123"/>
      <c r="F6009" s="123"/>
      <c r="I6009" s="123"/>
      <c r="J6009" s="123"/>
      <c r="K6009" s="124"/>
      <c r="L6009" s="110"/>
      <c r="M6009" s="110"/>
      <c r="N6009" s="110"/>
      <c r="O6009" s="145"/>
      <c r="P6009" s="110"/>
    </row>
    <row r="6010" spans="2:16" x14ac:dyDescent="0.25">
      <c r="B6010" s="123"/>
      <c r="C6010" s="123"/>
      <c r="D6010" s="123"/>
      <c r="F6010" s="123"/>
      <c r="I6010" s="123"/>
      <c r="J6010" s="123"/>
      <c r="K6010" s="124"/>
      <c r="L6010" s="110"/>
      <c r="M6010" s="110"/>
      <c r="N6010" s="110"/>
      <c r="O6010" s="145"/>
      <c r="P6010" s="110"/>
    </row>
    <row r="6011" spans="2:16" x14ac:dyDescent="0.25">
      <c r="B6011" s="123"/>
      <c r="C6011" s="123"/>
      <c r="D6011" s="123"/>
      <c r="F6011" s="123"/>
      <c r="I6011" s="123"/>
      <c r="J6011" s="123"/>
      <c r="K6011" s="124"/>
      <c r="L6011" s="110"/>
      <c r="M6011" s="110"/>
      <c r="N6011" s="110"/>
      <c r="O6011" s="145"/>
      <c r="P6011" s="110"/>
    </row>
    <row r="6012" spans="2:16" x14ac:dyDescent="0.25">
      <c r="B6012" s="123"/>
      <c r="C6012" s="123"/>
      <c r="D6012" s="123"/>
      <c r="F6012" s="123"/>
      <c r="I6012" s="123"/>
      <c r="J6012" s="123"/>
      <c r="K6012" s="124"/>
      <c r="L6012" s="110"/>
      <c r="M6012" s="110"/>
      <c r="N6012" s="110"/>
      <c r="O6012" s="145"/>
      <c r="P6012" s="110"/>
    </row>
    <row r="6013" spans="2:16" x14ac:dyDescent="0.25">
      <c r="B6013" s="123"/>
      <c r="C6013" s="123"/>
      <c r="D6013" s="123"/>
      <c r="F6013" s="123"/>
      <c r="I6013" s="123"/>
      <c r="J6013" s="123"/>
      <c r="K6013" s="124"/>
      <c r="L6013" s="110"/>
      <c r="M6013" s="110"/>
      <c r="N6013" s="110"/>
      <c r="O6013" s="145"/>
      <c r="P6013" s="110"/>
    </row>
    <row r="6014" spans="2:16" x14ac:dyDescent="0.25">
      <c r="B6014" s="123"/>
      <c r="C6014" s="123"/>
      <c r="D6014" s="123"/>
      <c r="F6014" s="123"/>
      <c r="I6014" s="123"/>
      <c r="J6014" s="123"/>
      <c r="K6014" s="124"/>
      <c r="L6014" s="110"/>
      <c r="M6014" s="110"/>
      <c r="N6014" s="110"/>
      <c r="O6014" s="145"/>
      <c r="P6014" s="110"/>
    </row>
    <row r="6015" spans="2:16" x14ac:dyDescent="0.25">
      <c r="B6015" s="123"/>
      <c r="C6015" s="123"/>
      <c r="D6015" s="123"/>
      <c r="F6015" s="123"/>
      <c r="I6015" s="123"/>
      <c r="J6015" s="123"/>
      <c r="K6015" s="124"/>
      <c r="L6015" s="110"/>
      <c r="M6015" s="110"/>
      <c r="N6015" s="110"/>
      <c r="O6015" s="145"/>
      <c r="P6015" s="110"/>
    </row>
    <row r="6016" spans="2:16" x14ac:dyDescent="0.25">
      <c r="B6016" s="123"/>
      <c r="C6016" s="123"/>
      <c r="D6016" s="123"/>
      <c r="F6016" s="123"/>
      <c r="I6016" s="123"/>
      <c r="J6016" s="123"/>
      <c r="K6016" s="124"/>
      <c r="L6016" s="110"/>
      <c r="M6016" s="110"/>
      <c r="N6016" s="110"/>
      <c r="O6016" s="145"/>
      <c r="P6016" s="110"/>
    </row>
    <row r="6017" spans="2:16" x14ac:dyDescent="0.25">
      <c r="B6017" s="123"/>
      <c r="C6017" s="123"/>
      <c r="D6017" s="123"/>
      <c r="F6017" s="123"/>
      <c r="I6017" s="123"/>
      <c r="J6017" s="123"/>
      <c r="K6017" s="124"/>
      <c r="L6017" s="110"/>
      <c r="M6017" s="110"/>
      <c r="N6017" s="110"/>
      <c r="O6017" s="145"/>
      <c r="P6017" s="110"/>
    </row>
    <row r="6018" spans="2:16" x14ac:dyDescent="0.25">
      <c r="B6018" s="123"/>
      <c r="C6018" s="123"/>
      <c r="D6018" s="123"/>
      <c r="F6018" s="123"/>
      <c r="I6018" s="123"/>
      <c r="J6018" s="123"/>
      <c r="K6018" s="124"/>
      <c r="L6018" s="110"/>
      <c r="M6018" s="110"/>
      <c r="N6018" s="110"/>
      <c r="O6018" s="145"/>
      <c r="P6018" s="110"/>
    </row>
    <row r="6019" spans="2:16" x14ac:dyDescent="0.25">
      <c r="B6019" s="123"/>
      <c r="C6019" s="123"/>
      <c r="D6019" s="123"/>
      <c r="F6019" s="123"/>
      <c r="I6019" s="123"/>
      <c r="J6019" s="123"/>
      <c r="K6019" s="124"/>
      <c r="L6019" s="110"/>
      <c r="M6019" s="110"/>
      <c r="N6019" s="110"/>
      <c r="O6019" s="145"/>
      <c r="P6019" s="110"/>
    </row>
    <row r="6020" spans="2:16" x14ac:dyDescent="0.25">
      <c r="B6020" s="123"/>
      <c r="C6020" s="123"/>
      <c r="D6020" s="123"/>
      <c r="F6020" s="123"/>
      <c r="I6020" s="123"/>
      <c r="J6020" s="123"/>
      <c r="K6020" s="124"/>
      <c r="L6020" s="110"/>
      <c r="M6020" s="110"/>
      <c r="N6020" s="110"/>
      <c r="O6020" s="145"/>
      <c r="P6020" s="110"/>
    </row>
    <row r="6021" spans="2:16" x14ac:dyDescent="0.25">
      <c r="B6021" s="123"/>
      <c r="C6021" s="123"/>
      <c r="D6021" s="123"/>
      <c r="F6021" s="123"/>
      <c r="I6021" s="123"/>
      <c r="J6021" s="123"/>
      <c r="K6021" s="124"/>
      <c r="L6021" s="110"/>
      <c r="M6021" s="110"/>
      <c r="N6021" s="110"/>
      <c r="O6021" s="145"/>
      <c r="P6021" s="110"/>
    </row>
    <row r="6022" spans="2:16" x14ac:dyDescent="0.25">
      <c r="B6022" s="123"/>
      <c r="C6022" s="123"/>
      <c r="D6022" s="123"/>
      <c r="F6022" s="123"/>
      <c r="I6022" s="123"/>
      <c r="J6022" s="123"/>
      <c r="K6022" s="124"/>
      <c r="L6022" s="110"/>
      <c r="M6022" s="110"/>
      <c r="N6022" s="110"/>
      <c r="O6022" s="145"/>
      <c r="P6022" s="110"/>
    </row>
    <row r="6023" spans="2:16" x14ac:dyDescent="0.25">
      <c r="B6023" s="123"/>
      <c r="C6023" s="123"/>
      <c r="D6023" s="123"/>
      <c r="F6023" s="123"/>
      <c r="I6023" s="123"/>
      <c r="J6023" s="123"/>
      <c r="K6023" s="124"/>
      <c r="L6023" s="110"/>
      <c r="M6023" s="110"/>
      <c r="N6023" s="110"/>
      <c r="O6023" s="145"/>
      <c r="P6023" s="110"/>
    </row>
    <row r="6024" spans="2:16" x14ac:dyDescent="0.25">
      <c r="B6024" s="123"/>
      <c r="C6024" s="123"/>
      <c r="D6024" s="123"/>
      <c r="F6024" s="123"/>
      <c r="I6024" s="123"/>
      <c r="J6024" s="123"/>
      <c r="K6024" s="124"/>
      <c r="L6024" s="110"/>
      <c r="M6024" s="110"/>
      <c r="N6024" s="110"/>
      <c r="O6024" s="145"/>
      <c r="P6024" s="110"/>
    </row>
    <row r="6025" spans="2:16" x14ac:dyDescent="0.25">
      <c r="B6025" s="123"/>
      <c r="C6025" s="123"/>
      <c r="D6025" s="123"/>
      <c r="F6025" s="123"/>
      <c r="I6025" s="123"/>
      <c r="J6025" s="123"/>
      <c r="K6025" s="124"/>
      <c r="L6025" s="110"/>
      <c r="M6025" s="110"/>
      <c r="N6025" s="110"/>
      <c r="O6025" s="145"/>
      <c r="P6025" s="110"/>
    </row>
    <row r="6026" spans="2:16" x14ac:dyDescent="0.25">
      <c r="B6026" s="123"/>
      <c r="C6026" s="123"/>
      <c r="D6026" s="123"/>
      <c r="F6026" s="123"/>
      <c r="I6026" s="123"/>
      <c r="J6026" s="123"/>
      <c r="K6026" s="124"/>
      <c r="L6026" s="110"/>
      <c r="M6026" s="110"/>
      <c r="N6026" s="110"/>
      <c r="O6026" s="145"/>
      <c r="P6026" s="110"/>
    </row>
    <row r="6027" spans="2:16" x14ac:dyDescent="0.25">
      <c r="B6027" s="123"/>
      <c r="C6027" s="123"/>
      <c r="D6027" s="123"/>
      <c r="F6027" s="123"/>
      <c r="I6027" s="123"/>
      <c r="J6027" s="123"/>
      <c r="K6027" s="124"/>
      <c r="L6027" s="110"/>
      <c r="M6027" s="110"/>
      <c r="N6027" s="110"/>
      <c r="O6027" s="145"/>
      <c r="P6027" s="110"/>
    </row>
    <row r="6028" spans="2:16" x14ac:dyDescent="0.25">
      <c r="B6028" s="123"/>
      <c r="C6028" s="123"/>
      <c r="D6028" s="123"/>
      <c r="F6028" s="123"/>
      <c r="I6028" s="123"/>
      <c r="J6028" s="123"/>
      <c r="K6028" s="124"/>
      <c r="L6028" s="110"/>
      <c r="M6028" s="110"/>
      <c r="N6028" s="110"/>
      <c r="O6028" s="145"/>
      <c r="P6028" s="110"/>
    </row>
    <row r="6029" spans="2:16" x14ac:dyDescent="0.25">
      <c r="B6029" s="123"/>
      <c r="C6029" s="123"/>
      <c r="D6029" s="123"/>
      <c r="F6029" s="123"/>
      <c r="I6029" s="123"/>
      <c r="J6029" s="123"/>
      <c r="K6029" s="124"/>
      <c r="L6029" s="110"/>
      <c r="M6029" s="110"/>
      <c r="N6029" s="110"/>
      <c r="O6029" s="145"/>
      <c r="P6029" s="110"/>
    </row>
    <row r="6030" spans="2:16" x14ac:dyDescent="0.25">
      <c r="B6030" s="123"/>
      <c r="C6030" s="123"/>
      <c r="D6030" s="123"/>
      <c r="F6030" s="123"/>
      <c r="I6030" s="123"/>
      <c r="J6030" s="123"/>
      <c r="K6030" s="124"/>
      <c r="L6030" s="110"/>
      <c r="M6030" s="110"/>
      <c r="N6030" s="110"/>
      <c r="O6030" s="145"/>
      <c r="P6030" s="110"/>
    </row>
    <row r="6031" spans="2:16" x14ac:dyDescent="0.25">
      <c r="B6031" s="123"/>
      <c r="C6031" s="123"/>
      <c r="D6031" s="123"/>
      <c r="F6031" s="123"/>
      <c r="I6031" s="123"/>
      <c r="J6031" s="123"/>
      <c r="K6031" s="124"/>
      <c r="L6031" s="110"/>
      <c r="M6031" s="110"/>
      <c r="N6031" s="110"/>
      <c r="O6031" s="145"/>
      <c r="P6031" s="110"/>
    </row>
    <row r="6032" spans="2:16" x14ac:dyDescent="0.25">
      <c r="B6032" s="123"/>
      <c r="C6032" s="123"/>
      <c r="D6032" s="123"/>
      <c r="F6032" s="123"/>
      <c r="I6032" s="123"/>
      <c r="J6032" s="123"/>
      <c r="K6032" s="124"/>
      <c r="L6032" s="110"/>
      <c r="M6032" s="110"/>
      <c r="N6032" s="110"/>
      <c r="O6032" s="145"/>
      <c r="P6032" s="110"/>
    </row>
    <row r="6033" spans="2:16" x14ac:dyDescent="0.25">
      <c r="B6033" s="123"/>
      <c r="C6033" s="123"/>
      <c r="D6033" s="123"/>
      <c r="F6033" s="123"/>
      <c r="I6033" s="123"/>
      <c r="J6033" s="123"/>
      <c r="K6033" s="124"/>
      <c r="L6033" s="110"/>
      <c r="M6033" s="110"/>
      <c r="N6033" s="110"/>
      <c r="O6033" s="145"/>
      <c r="P6033" s="110"/>
    </row>
    <row r="6034" spans="2:16" x14ac:dyDescent="0.25">
      <c r="B6034" s="123"/>
      <c r="C6034" s="123"/>
      <c r="D6034" s="123"/>
      <c r="F6034" s="123"/>
      <c r="I6034" s="123"/>
      <c r="J6034" s="123"/>
      <c r="K6034" s="124"/>
      <c r="L6034" s="110"/>
      <c r="M6034" s="110"/>
      <c r="N6034" s="110"/>
      <c r="O6034" s="145"/>
      <c r="P6034" s="110"/>
    </row>
    <row r="6035" spans="2:16" x14ac:dyDescent="0.25">
      <c r="B6035" s="123"/>
      <c r="C6035" s="123"/>
      <c r="D6035" s="123"/>
      <c r="F6035" s="123"/>
      <c r="I6035" s="123"/>
      <c r="J6035" s="123"/>
      <c r="K6035" s="124"/>
      <c r="L6035" s="110"/>
      <c r="M6035" s="110"/>
      <c r="N6035" s="110"/>
      <c r="O6035" s="145"/>
      <c r="P6035" s="110"/>
    </row>
    <row r="6036" spans="2:16" x14ac:dyDescent="0.25">
      <c r="B6036" s="123"/>
      <c r="C6036" s="123"/>
      <c r="D6036" s="123"/>
      <c r="F6036" s="123"/>
      <c r="I6036" s="123"/>
      <c r="J6036" s="123"/>
      <c r="K6036" s="124"/>
      <c r="L6036" s="110"/>
      <c r="M6036" s="110"/>
      <c r="N6036" s="110"/>
      <c r="O6036" s="145"/>
      <c r="P6036" s="110"/>
    </row>
    <row r="6037" spans="2:16" x14ac:dyDescent="0.25">
      <c r="B6037" s="123"/>
      <c r="C6037" s="123"/>
      <c r="D6037" s="123"/>
      <c r="F6037" s="123"/>
      <c r="I6037" s="123"/>
      <c r="J6037" s="123"/>
      <c r="K6037" s="124"/>
      <c r="L6037" s="110"/>
      <c r="M6037" s="110"/>
      <c r="N6037" s="110"/>
      <c r="O6037" s="145"/>
      <c r="P6037" s="110"/>
    </row>
    <row r="6038" spans="2:16" x14ac:dyDescent="0.25">
      <c r="B6038" s="123"/>
      <c r="C6038" s="123"/>
      <c r="D6038" s="123"/>
      <c r="F6038" s="123"/>
      <c r="I6038" s="123"/>
      <c r="J6038" s="123"/>
      <c r="K6038" s="124"/>
      <c r="L6038" s="110"/>
      <c r="M6038" s="110"/>
      <c r="N6038" s="110"/>
      <c r="O6038" s="145"/>
      <c r="P6038" s="110"/>
    </row>
    <row r="6039" spans="2:16" x14ac:dyDescent="0.25">
      <c r="B6039" s="123"/>
      <c r="C6039" s="123"/>
      <c r="D6039" s="123"/>
      <c r="F6039" s="123"/>
      <c r="I6039" s="123"/>
      <c r="J6039" s="123"/>
      <c r="K6039" s="124"/>
      <c r="L6039" s="110"/>
      <c r="M6039" s="110"/>
      <c r="N6039" s="110"/>
      <c r="O6039" s="145"/>
      <c r="P6039" s="110"/>
    </row>
    <row r="6040" spans="2:16" x14ac:dyDescent="0.25">
      <c r="B6040" s="123"/>
      <c r="C6040" s="123"/>
      <c r="D6040" s="123"/>
      <c r="F6040" s="123"/>
      <c r="I6040" s="123"/>
      <c r="J6040" s="123"/>
      <c r="K6040" s="124"/>
      <c r="L6040" s="110"/>
      <c r="M6040" s="110"/>
      <c r="N6040" s="110"/>
      <c r="O6040" s="145"/>
      <c r="P6040" s="110"/>
    </row>
    <row r="6041" spans="2:16" x14ac:dyDescent="0.25">
      <c r="B6041" s="123"/>
      <c r="C6041" s="123"/>
      <c r="D6041" s="123"/>
      <c r="F6041" s="123"/>
      <c r="I6041" s="123"/>
      <c r="J6041" s="123"/>
      <c r="K6041" s="124"/>
      <c r="L6041" s="110"/>
      <c r="M6041" s="110"/>
      <c r="N6041" s="110"/>
      <c r="O6041" s="145"/>
      <c r="P6041" s="110"/>
    </row>
    <row r="6042" spans="2:16" x14ac:dyDescent="0.25">
      <c r="B6042" s="123"/>
      <c r="C6042" s="123"/>
      <c r="D6042" s="123"/>
      <c r="F6042" s="123"/>
      <c r="I6042" s="123"/>
      <c r="J6042" s="123"/>
      <c r="K6042" s="124"/>
      <c r="L6042" s="110"/>
      <c r="M6042" s="110"/>
      <c r="N6042" s="110"/>
      <c r="O6042" s="145"/>
      <c r="P6042" s="110"/>
    </row>
    <row r="6043" spans="2:16" x14ac:dyDescent="0.25">
      <c r="B6043" s="123"/>
      <c r="C6043" s="123"/>
      <c r="D6043" s="123"/>
      <c r="F6043" s="123"/>
      <c r="I6043" s="123"/>
      <c r="J6043" s="123"/>
      <c r="K6043" s="124"/>
      <c r="L6043" s="110"/>
      <c r="M6043" s="110"/>
      <c r="N6043" s="110"/>
      <c r="O6043" s="145"/>
      <c r="P6043" s="110"/>
    </row>
    <row r="6044" spans="2:16" x14ac:dyDescent="0.25">
      <c r="B6044" s="123"/>
      <c r="C6044" s="123"/>
      <c r="D6044" s="123"/>
      <c r="F6044" s="123"/>
      <c r="I6044" s="123"/>
      <c r="J6044" s="123"/>
      <c r="K6044" s="124"/>
      <c r="L6044" s="110"/>
      <c r="M6044" s="110"/>
      <c r="N6044" s="110"/>
      <c r="O6044" s="145"/>
      <c r="P6044" s="110"/>
    </row>
    <row r="6045" spans="2:16" x14ac:dyDescent="0.25">
      <c r="B6045" s="123"/>
      <c r="C6045" s="123"/>
      <c r="D6045" s="123"/>
      <c r="F6045" s="123"/>
      <c r="I6045" s="123"/>
      <c r="J6045" s="123"/>
      <c r="K6045" s="124"/>
      <c r="L6045" s="110"/>
      <c r="M6045" s="110"/>
      <c r="N6045" s="110"/>
      <c r="O6045" s="145"/>
      <c r="P6045" s="110"/>
    </row>
    <row r="6046" spans="2:16" x14ac:dyDescent="0.25">
      <c r="B6046" s="123"/>
      <c r="C6046" s="123"/>
      <c r="D6046" s="123"/>
      <c r="F6046" s="123"/>
      <c r="I6046" s="123"/>
      <c r="J6046" s="123"/>
      <c r="K6046" s="124"/>
      <c r="L6046" s="110"/>
      <c r="M6046" s="110"/>
      <c r="N6046" s="110"/>
      <c r="O6046" s="145"/>
      <c r="P6046" s="110"/>
    </row>
    <row r="6047" spans="2:16" x14ac:dyDescent="0.25">
      <c r="B6047" s="123"/>
      <c r="C6047" s="123"/>
      <c r="D6047" s="123"/>
      <c r="F6047" s="123"/>
      <c r="I6047" s="123"/>
      <c r="J6047" s="123"/>
      <c r="K6047" s="124"/>
      <c r="L6047" s="110"/>
      <c r="M6047" s="110"/>
      <c r="N6047" s="110"/>
      <c r="O6047" s="145"/>
      <c r="P6047" s="110"/>
    </row>
    <row r="6048" spans="2:16" x14ac:dyDescent="0.25">
      <c r="B6048" s="123"/>
      <c r="C6048" s="123"/>
      <c r="D6048" s="123"/>
      <c r="F6048" s="123"/>
      <c r="I6048" s="123"/>
      <c r="J6048" s="123"/>
      <c r="K6048" s="124"/>
      <c r="L6048" s="110"/>
      <c r="M6048" s="110"/>
      <c r="N6048" s="110"/>
      <c r="O6048" s="145"/>
      <c r="P6048" s="110"/>
    </row>
    <row r="6049" spans="2:16" x14ac:dyDescent="0.25">
      <c r="B6049" s="123"/>
      <c r="C6049" s="123"/>
      <c r="D6049" s="123"/>
      <c r="F6049" s="123"/>
      <c r="I6049" s="123"/>
      <c r="J6049" s="123"/>
      <c r="K6049" s="124"/>
      <c r="L6049" s="110"/>
      <c r="M6049" s="110"/>
      <c r="N6049" s="110"/>
      <c r="O6049" s="145"/>
      <c r="P6049" s="110"/>
    </row>
    <row r="6050" spans="2:16" x14ac:dyDescent="0.25">
      <c r="B6050" s="123"/>
      <c r="C6050" s="123"/>
      <c r="D6050" s="123"/>
      <c r="F6050" s="123"/>
      <c r="I6050" s="123"/>
      <c r="J6050" s="123"/>
      <c r="K6050" s="124"/>
      <c r="L6050" s="110"/>
      <c r="M6050" s="110"/>
      <c r="N6050" s="110"/>
      <c r="O6050" s="145"/>
      <c r="P6050" s="110"/>
    </row>
    <row r="6051" spans="2:16" x14ac:dyDescent="0.25">
      <c r="B6051" s="123"/>
      <c r="C6051" s="123"/>
      <c r="D6051" s="123"/>
      <c r="F6051" s="123"/>
      <c r="I6051" s="123"/>
      <c r="J6051" s="123"/>
      <c r="K6051" s="124"/>
      <c r="L6051" s="110"/>
      <c r="M6051" s="110"/>
      <c r="N6051" s="110"/>
      <c r="O6051" s="145"/>
      <c r="P6051" s="110"/>
    </row>
    <row r="6052" spans="2:16" x14ac:dyDescent="0.25">
      <c r="B6052" s="123"/>
      <c r="C6052" s="123"/>
      <c r="D6052" s="123"/>
      <c r="F6052" s="123"/>
      <c r="I6052" s="123"/>
      <c r="J6052" s="123"/>
      <c r="K6052" s="124"/>
      <c r="L6052" s="110"/>
      <c r="M6052" s="110"/>
      <c r="N6052" s="110"/>
      <c r="O6052" s="145"/>
      <c r="P6052" s="110"/>
    </row>
    <row r="6053" spans="2:16" x14ac:dyDescent="0.25">
      <c r="B6053" s="123"/>
      <c r="C6053" s="123"/>
      <c r="D6053" s="123"/>
      <c r="F6053" s="123"/>
      <c r="I6053" s="123"/>
      <c r="J6053" s="123"/>
      <c r="K6053" s="124"/>
      <c r="L6053" s="110"/>
      <c r="M6053" s="110"/>
      <c r="N6053" s="110"/>
      <c r="O6053" s="145"/>
      <c r="P6053" s="110"/>
    </row>
    <row r="6054" spans="2:16" x14ac:dyDescent="0.25">
      <c r="B6054" s="123"/>
      <c r="C6054" s="123"/>
      <c r="D6054" s="123"/>
      <c r="F6054" s="123"/>
      <c r="I6054" s="123"/>
      <c r="J6054" s="123"/>
      <c r="K6054" s="124"/>
      <c r="L6054" s="110"/>
      <c r="M6054" s="110"/>
      <c r="N6054" s="110"/>
      <c r="O6054" s="145"/>
      <c r="P6054" s="110"/>
    </row>
    <row r="6055" spans="2:16" x14ac:dyDescent="0.25">
      <c r="B6055" s="123"/>
      <c r="C6055" s="123"/>
      <c r="D6055" s="123"/>
      <c r="F6055" s="123"/>
      <c r="I6055" s="123"/>
      <c r="J6055" s="123"/>
      <c r="K6055" s="124"/>
      <c r="L6055" s="110"/>
      <c r="M6055" s="110"/>
      <c r="N6055" s="110"/>
      <c r="O6055" s="145"/>
      <c r="P6055" s="110"/>
    </row>
    <row r="6056" spans="2:16" x14ac:dyDescent="0.25">
      <c r="B6056" s="123"/>
      <c r="C6056" s="123"/>
      <c r="D6056" s="123"/>
      <c r="F6056" s="123"/>
      <c r="I6056" s="123"/>
      <c r="J6056" s="123"/>
      <c r="K6056" s="124"/>
      <c r="L6056" s="110"/>
      <c r="M6056" s="110"/>
      <c r="N6056" s="110"/>
      <c r="O6056" s="145"/>
      <c r="P6056" s="110"/>
    </row>
    <row r="6057" spans="2:16" x14ac:dyDescent="0.25">
      <c r="B6057" s="123"/>
      <c r="C6057" s="123"/>
      <c r="D6057" s="123"/>
      <c r="F6057" s="123"/>
      <c r="I6057" s="123"/>
      <c r="J6057" s="123"/>
      <c r="K6057" s="124"/>
      <c r="L6057" s="110"/>
      <c r="M6057" s="110"/>
      <c r="N6057" s="110"/>
      <c r="O6057" s="145"/>
      <c r="P6057" s="110"/>
    </row>
    <row r="6058" spans="2:16" x14ac:dyDescent="0.25">
      <c r="B6058" s="123"/>
      <c r="C6058" s="123"/>
      <c r="D6058" s="123"/>
      <c r="F6058" s="123"/>
      <c r="I6058" s="123"/>
      <c r="J6058" s="123"/>
      <c r="K6058" s="124"/>
      <c r="L6058" s="110"/>
      <c r="M6058" s="110"/>
      <c r="N6058" s="110"/>
      <c r="O6058" s="145"/>
      <c r="P6058" s="110"/>
    </row>
    <row r="6059" spans="2:16" x14ac:dyDescent="0.25">
      <c r="B6059" s="123"/>
      <c r="C6059" s="123"/>
      <c r="D6059" s="123"/>
      <c r="F6059" s="123"/>
      <c r="I6059" s="123"/>
      <c r="J6059" s="123"/>
      <c r="K6059" s="124"/>
      <c r="L6059" s="110"/>
      <c r="M6059" s="110"/>
      <c r="N6059" s="110"/>
      <c r="O6059" s="145"/>
      <c r="P6059" s="110"/>
    </row>
    <row r="6060" spans="2:16" x14ac:dyDescent="0.25">
      <c r="B6060" s="123"/>
      <c r="C6060" s="123"/>
      <c r="D6060" s="123"/>
      <c r="F6060" s="123"/>
      <c r="I6060" s="123"/>
      <c r="J6060" s="123"/>
      <c r="K6060" s="124"/>
      <c r="L6060" s="110"/>
      <c r="M6060" s="110"/>
      <c r="N6060" s="110"/>
      <c r="O6060" s="145"/>
      <c r="P6060" s="110"/>
    </row>
    <row r="6061" spans="2:16" x14ac:dyDescent="0.25">
      <c r="B6061" s="123"/>
      <c r="C6061" s="123"/>
      <c r="D6061" s="123"/>
      <c r="F6061" s="123"/>
      <c r="I6061" s="123"/>
      <c r="J6061" s="123"/>
      <c r="K6061" s="124"/>
      <c r="L6061" s="110"/>
      <c r="M6061" s="110"/>
      <c r="N6061" s="110"/>
      <c r="O6061" s="145"/>
      <c r="P6061" s="110"/>
    </row>
    <row r="6062" spans="2:16" x14ac:dyDescent="0.25">
      <c r="B6062" s="123"/>
      <c r="C6062" s="123"/>
      <c r="D6062" s="123"/>
      <c r="F6062" s="123"/>
      <c r="I6062" s="123"/>
      <c r="J6062" s="123"/>
      <c r="K6062" s="124"/>
      <c r="L6062" s="110"/>
      <c r="M6062" s="110"/>
      <c r="N6062" s="110"/>
      <c r="O6062" s="145"/>
      <c r="P6062" s="110"/>
    </row>
    <row r="6063" spans="2:16" x14ac:dyDescent="0.25">
      <c r="B6063" s="123"/>
      <c r="C6063" s="123"/>
      <c r="D6063" s="123"/>
      <c r="F6063" s="123"/>
      <c r="I6063" s="123"/>
      <c r="J6063" s="123"/>
      <c r="K6063" s="124"/>
      <c r="L6063" s="110"/>
      <c r="M6063" s="110"/>
      <c r="N6063" s="110"/>
      <c r="O6063" s="145"/>
      <c r="P6063" s="110"/>
    </row>
    <row r="6064" spans="2:16" x14ac:dyDescent="0.25">
      <c r="B6064" s="123"/>
      <c r="C6064" s="123"/>
      <c r="D6064" s="123"/>
      <c r="F6064" s="123"/>
      <c r="I6064" s="123"/>
      <c r="J6064" s="123"/>
      <c r="K6064" s="124"/>
      <c r="L6064" s="110"/>
      <c r="M6064" s="110"/>
      <c r="N6064" s="110"/>
      <c r="O6064" s="145"/>
      <c r="P6064" s="110"/>
    </row>
    <row r="6065" spans="2:16" x14ac:dyDescent="0.25">
      <c r="B6065" s="123"/>
      <c r="C6065" s="123"/>
      <c r="D6065" s="123"/>
      <c r="F6065" s="123"/>
      <c r="I6065" s="123"/>
      <c r="J6065" s="123"/>
      <c r="K6065" s="124"/>
      <c r="L6065" s="110"/>
      <c r="M6065" s="110"/>
      <c r="N6065" s="110"/>
      <c r="O6065" s="145"/>
      <c r="P6065" s="110"/>
    </row>
    <row r="6066" spans="2:16" x14ac:dyDescent="0.25">
      <c r="B6066" s="123"/>
      <c r="C6066" s="123"/>
      <c r="D6066" s="123"/>
      <c r="F6066" s="123"/>
      <c r="I6066" s="123"/>
      <c r="J6066" s="123"/>
      <c r="K6066" s="124"/>
      <c r="L6066" s="110"/>
      <c r="M6066" s="110"/>
      <c r="N6066" s="110"/>
      <c r="O6066" s="145"/>
      <c r="P6066" s="110"/>
    </row>
    <row r="6067" spans="2:16" x14ac:dyDescent="0.25">
      <c r="B6067" s="123"/>
      <c r="C6067" s="123"/>
      <c r="D6067" s="123"/>
      <c r="F6067" s="123"/>
      <c r="I6067" s="123"/>
      <c r="J6067" s="123"/>
      <c r="K6067" s="124"/>
      <c r="L6067" s="110"/>
      <c r="M6067" s="110"/>
      <c r="N6067" s="110"/>
      <c r="O6067" s="145"/>
      <c r="P6067" s="110"/>
    </row>
    <row r="6068" spans="2:16" x14ac:dyDescent="0.25">
      <c r="B6068" s="123"/>
      <c r="C6068" s="123"/>
      <c r="D6068" s="123"/>
      <c r="F6068" s="123"/>
      <c r="I6068" s="123"/>
      <c r="J6068" s="123"/>
      <c r="K6068" s="124"/>
      <c r="L6068" s="110"/>
      <c r="M6068" s="110"/>
      <c r="N6068" s="110"/>
      <c r="O6068" s="145"/>
      <c r="P6068" s="110"/>
    </row>
    <row r="6069" spans="2:16" x14ac:dyDescent="0.25">
      <c r="B6069" s="123"/>
      <c r="C6069" s="123"/>
      <c r="D6069" s="123"/>
      <c r="F6069" s="123"/>
      <c r="I6069" s="123"/>
      <c r="J6069" s="123"/>
      <c r="K6069" s="124"/>
      <c r="L6069" s="110"/>
      <c r="M6069" s="110"/>
      <c r="N6069" s="110"/>
      <c r="O6069" s="145"/>
      <c r="P6069" s="110"/>
    </row>
    <row r="6070" spans="2:16" x14ac:dyDescent="0.25">
      <c r="B6070" s="123"/>
      <c r="C6070" s="123"/>
      <c r="D6070" s="123"/>
      <c r="F6070" s="123"/>
      <c r="I6070" s="123"/>
      <c r="J6070" s="123"/>
      <c r="K6070" s="124"/>
      <c r="L6070" s="110"/>
      <c r="M6070" s="110"/>
      <c r="N6070" s="110"/>
      <c r="O6070" s="145"/>
      <c r="P6070" s="110"/>
    </row>
    <row r="6071" spans="2:16" x14ac:dyDescent="0.25">
      <c r="B6071" s="123"/>
      <c r="C6071" s="123"/>
      <c r="D6071" s="123"/>
      <c r="F6071" s="123"/>
      <c r="I6071" s="123"/>
      <c r="J6071" s="123"/>
      <c r="K6071" s="124"/>
      <c r="L6071" s="110"/>
      <c r="M6071" s="110"/>
      <c r="N6071" s="110"/>
      <c r="O6071" s="145"/>
      <c r="P6071" s="110"/>
    </row>
    <row r="6072" spans="2:16" x14ac:dyDescent="0.25">
      <c r="B6072" s="123"/>
      <c r="C6072" s="123"/>
      <c r="D6072" s="123"/>
      <c r="F6072" s="123"/>
      <c r="I6072" s="123"/>
      <c r="J6072" s="123"/>
      <c r="K6072" s="124"/>
      <c r="L6072" s="110"/>
      <c r="M6072" s="110"/>
      <c r="N6072" s="110"/>
      <c r="O6072" s="145"/>
      <c r="P6072" s="110"/>
    </row>
    <row r="6073" spans="2:16" x14ac:dyDescent="0.25">
      <c r="B6073" s="123"/>
      <c r="C6073" s="123"/>
      <c r="D6073" s="123"/>
      <c r="F6073" s="123"/>
      <c r="I6073" s="123"/>
      <c r="J6073" s="123"/>
      <c r="K6073" s="124"/>
      <c r="L6073" s="110"/>
      <c r="M6073" s="110"/>
      <c r="N6073" s="110"/>
      <c r="O6073" s="145"/>
      <c r="P6073" s="110"/>
    </row>
    <row r="6074" spans="2:16" x14ac:dyDescent="0.25">
      <c r="B6074" s="123"/>
      <c r="C6074" s="123"/>
      <c r="D6074" s="123"/>
      <c r="F6074" s="123"/>
      <c r="I6074" s="123"/>
      <c r="J6074" s="123"/>
      <c r="K6074" s="124"/>
      <c r="L6074" s="110"/>
      <c r="M6074" s="110"/>
      <c r="N6074" s="110"/>
      <c r="O6074" s="145"/>
      <c r="P6074" s="110"/>
    </row>
    <row r="6075" spans="2:16" x14ac:dyDescent="0.25">
      <c r="B6075" s="123"/>
      <c r="C6075" s="123"/>
      <c r="D6075" s="123"/>
      <c r="F6075" s="123"/>
      <c r="I6075" s="123"/>
      <c r="J6075" s="123"/>
      <c r="K6075" s="124"/>
      <c r="L6075" s="110"/>
      <c r="M6075" s="110"/>
      <c r="N6075" s="110"/>
      <c r="O6075" s="145"/>
      <c r="P6075" s="110"/>
    </row>
    <row r="6076" spans="2:16" x14ac:dyDescent="0.25">
      <c r="B6076" s="123"/>
      <c r="C6076" s="123"/>
      <c r="D6076" s="123"/>
      <c r="F6076" s="123"/>
      <c r="I6076" s="123"/>
      <c r="J6076" s="123"/>
      <c r="K6076" s="124"/>
      <c r="L6076" s="110"/>
      <c r="M6076" s="110"/>
      <c r="N6076" s="110"/>
      <c r="O6076" s="145"/>
      <c r="P6076" s="110"/>
    </row>
    <row r="6077" spans="2:16" x14ac:dyDescent="0.25">
      <c r="B6077" s="123"/>
      <c r="C6077" s="123"/>
      <c r="D6077" s="123"/>
      <c r="F6077" s="123"/>
      <c r="I6077" s="123"/>
      <c r="J6077" s="123"/>
      <c r="K6077" s="124"/>
      <c r="L6077" s="110"/>
      <c r="M6077" s="110"/>
      <c r="N6077" s="110"/>
      <c r="O6077" s="145"/>
      <c r="P6077" s="110"/>
    </row>
    <row r="6078" spans="2:16" x14ac:dyDescent="0.25">
      <c r="B6078" s="123"/>
      <c r="C6078" s="123"/>
      <c r="D6078" s="123"/>
      <c r="F6078" s="123"/>
      <c r="I6078" s="123"/>
      <c r="J6078" s="123"/>
      <c r="K6078" s="124"/>
      <c r="L6078" s="110"/>
      <c r="M6078" s="110"/>
      <c r="N6078" s="110"/>
      <c r="O6078" s="145"/>
      <c r="P6078" s="110"/>
    </row>
    <row r="6079" spans="2:16" x14ac:dyDescent="0.25">
      <c r="B6079" s="123"/>
      <c r="C6079" s="123"/>
      <c r="D6079" s="123"/>
      <c r="F6079" s="123"/>
      <c r="I6079" s="123"/>
      <c r="J6079" s="123"/>
      <c r="K6079" s="124"/>
      <c r="L6079" s="110"/>
      <c r="M6079" s="110"/>
      <c r="N6079" s="110"/>
      <c r="O6079" s="145"/>
      <c r="P6079" s="110"/>
    </row>
    <row r="6080" spans="2:16" x14ac:dyDescent="0.25">
      <c r="B6080" s="123"/>
      <c r="C6080" s="123"/>
      <c r="D6080" s="123"/>
      <c r="F6080" s="123"/>
      <c r="I6080" s="123"/>
      <c r="J6080" s="123"/>
      <c r="K6080" s="124"/>
      <c r="L6080" s="110"/>
      <c r="M6080" s="110"/>
      <c r="N6080" s="110"/>
      <c r="O6080" s="145"/>
      <c r="P6080" s="110"/>
    </row>
    <row r="6081" spans="2:16" x14ac:dyDescent="0.25">
      <c r="B6081" s="123"/>
      <c r="C6081" s="123"/>
      <c r="D6081" s="123"/>
      <c r="F6081" s="123"/>
      <c r="I6081" s="123"/>
      <c r="J6081" s="123"/>
      <c r="K6081" s="124"/>
      <c r="L6081" s="110"/>
      <c r="M6081" s="110"/>
      <c r="N6081" s="110"/>
      <c r="O6081" s="145"/>
      <c r="P6081" s="110"/>
    </row>
    <row r="6082" spans="2:16" x14ac:dyDescent="0.25">
      <c r="B6082" s="123"/>
      <c r="C6082" s="123"/>
      <c r="D6082" s="123"/>
      <c r="F6082" s="123"/>
      <c r="I6082" s="123"/>
      <c r="J6082" s="123"/>
      <c r="K6082" s="124"/>
      <c r="L6082" s="110"/>
      <c r="M6082" s="110"/>
      <c r="N6082" s="110"/>
      <c r="O6082" s="145"/>
      <c r="P6082" s="110"/>
    </row>
    <row r="6083" spans="2:16" x14ac:dyDescent="0.25">
      <c r="B6083" s="123"/>
      <c r="C6083" s="123"/>
      <c r="D6083" s="123"/>
      <c r="F6083" s="123"/>
      <c r="I6083" s="123"/>
      <c r="J6083" s="123"/>
      <c r="K6083" s="124"/>
      <c r="L6083" s="110"/>
      <c r="M6083" s="110"/>
      <c r="N6083" s="110"/>
      <c r="O6083" s="145"/>
      <c r="P6083" s="110"/>
    </row>
    <row r="6084" spans="2:16" x14ac:dyDescent="0.25">
      <c r="B6084" s="123"/>
      <c r="C6084" s="123"/>
      <c r="D6084" s="123"/>
      <c r="F6084" s="123"/>
      <c r="I6084" s="123"/>
      <c r="J6084" s="123"/>
      <c r="K6084" s="124"/>
      <c r="L6084" s="110"/>
      <c r="M6084" s="110"/>
      <c r="N6084" s="110"/>
      <c r="O6084" s="145"/>
      <c r="P6084" s="110"/>
    </row>
    <row r="6085" spans="2:16" x14ac:dyDescent="0.25">
      <c r="B6085" s="123"/>
      <c r="C6085" s="123"/>
      <c r="D6085" s="123"/>
      <c r="F6085" s="123"/>
      <c r="I6085" s="123"/>
      <c r="J6085" s="123"/>
      <c r="K6085" s="124"/>
      <c r="L6085" s="110"/>
      <c r="M6085" s="110"/>
      <c r="N6085" s="110"/>
      <c r="O6085" s="145"/>
      <c r="P6085" s="110"/>
    </row>
    <row r="6086" spans="2:16" x14ac:dyDescent="0.25">
      <c r="B6086" s="123"/>
      <c r="C6086" s="123"/>
      <c r="D6086" s="123"/>
      <c r="F6086" s="123"/>
      <c r="I6086" s="123"/>
      <c r="J6086" s="123"/>
      <c r="K6086" s="124"/>
      <c r="L6086" s="110"/>
      <c r="M6086" s="110"/>
      <c r="N6086" s="110"/>
      <c r="O6086" s="145"/>
      <c r="P6086" s="110"/>
    </row>
    <row r="6087" spans="2:16" x14ac:dyDescent="0.25">
      <c r="B6087" s="123"/>
      <c r="C6087" s="123"/>
      <c r="D6087" s="123"/>
      <c r="F6087" s="123"/>
      <c r="I6087" s="123"/>
      <c r="J6087" s="123"/>
      <c r="K6087" s="124"/>
      <c r="L6087" s="110"/>
      <c r="M6087" s="110"/>
      <c r="N6087" s="110"/>
      <c r="O6087" s="145"/>
      <c r="P6087" s="110"/>
    </row>
    <row r="6088" spans="2:16" x14ac:dyDescent="0.25">
      <c r="B6088" s="123"/>
      <c r="C6088" s="123"/>
      <c r="D6088" s="123"/>
      <c r="F6088" s="123"/>
      <c r="I6088" s="123"/>
      <c r="J6088" s="123"/>
      <c r="K6088" s="124"/>
      <c r="L6088" s="110"/>
      <c r="M6088" s="110"/>
      <c r="N6088" s="110"/>
      <c r="O6088" s="145"/>
      <c r="P6088" s="110"/>
    </row>
    <row r="6089" spans="2:16" x14ac:dyDescent="0.25">
      <c r="B6089" s="123"/>
      <c r="C6089" s="123"/>
      <c r="D6089" s="123"/>
      <c r="F6089" s="123"/>
      <c r="I6089" s="123"/>
      <c r="J6089" s="123"/>
      <c r="K6089" s="124"/>
      <c r="L6089" s="110"/>
      <c r="M6089" s="110"/>
      <c r="N6089" s="110"/>
      <c r="O6089" s="145"/>
      <c r="P6089" s="110"/>
    </row>
    <row r="6090" spans="2:16" x14ac:dyDescent="0.25">
      <c r="B6090" s="123"/>
      <c r="C6090" s="123"/>
      <c r="D6090" s="123"/>
      <c r="F6090" s="123"/>
      <c r="I6090" s="123"/>
      <c r="J6090" s="123"/>
      <c r="K6090" s="124"/>
      <c r="L6090" s="110"/>
      <c r="M6090" s="110"/>
      <c r="N6090" s="110"/>
      <c r="O6090" s="145"/>
      <c r="P6090" s="110"/>
    </row>
    <row r="6091" spans="2:16" x14ac:dyDescent="0.25">
      <c r="B6091" s="123"/>
      <c r="C6091" s="123"/>
      <c r="D6091" s="123"/>
      <c r="F6091" s="123"/>
      <c r="I6091" s="123"/>
      <c r="J6091" s="123"/>
      <c r="K6091" s="124"/>
      <c r="L6091" s="110"/>
      <c r="M6091" s="110"/>
      <c r="N6091" s="110"/>
      <c r="O6091" s="145"/>
      <c r="P6091" s="110"/>
    </row>
    <row r="6092" spans="2:16" x14ac:dyDescent="0.25">
      <c r="B6092" s="123"/>
      <c r="C6092" s="123"/>
      <c r="D6092" s="123"/>
      <c r="F6092" s="123"/>
      <c r="I6092" s="123"/>
      <c r="J6092" s="123"/>
      <c r="K6092" s="124"/>
      <c r="L6092" s="110"/>
      <c r="M6092" s="110"/>
      <c r="N6092" s="110"/>
      <c r="O6092" s="145"/>
      <c r="P6092" s="110"/>
    </row>
    <row r="6093" spans="2:16" x14ac:dyDescent="0.25">
      <c r="B6093" s="123"/>
      <c r="C6093" s="123"/>
      <c r="D6093" s="123"/>
      <c r="F6093" s="123"/>
      <c r="I6093" s="123"/>
      <c r="J6093" s="123"/>
      <c r="K6093" s="124"/>
      <c r="L6093" s="110"/>
      <c r="M6093" s="110"/>
      <c r="N6093" s="110"/>
      <c r="O6093" s="145"/>
      <c r="P6093" s="110"/>
    </row>
    <row r="6094" spans="2:16" x14ac:dyDescent="0.25">
      <c r="B6094" s="123"/>
      <c r="C6094" s="123"/>
      <c r="D6094" s="123"/>
      <c r="F6094" s="123"/>
      <c r="I6094" s="123"/>
      <c r="J6094" s="123"/>
      <c r="K6094" s="124"/>
      <c r="L6094" s="110"/>
      <c r="M6094" s="110"/>
      <c r="N6094" s="110"/>
      <c r="O6094" s="145"/>
      <c r="P6094" s="110"/>
    </row>
    <row r="6095" spans="2:16" x14ac:dyDescent="0.25">
      <c r="B6095" s="123"/>
      <c r="C6095" s="123"/>
      <c r="D6095" s="123"/>
      <c r="F6095" s="123"/>
      <c r="I6095" s="123"/>
      <c r="J6095" s="123"/>
      <c r="K6095" s="124"/>
      <c r="L6095" s="110"/>
      <c r="M6095" s="110"/>
      <c r="N6095" s="110"/>
      <c r="O6095" s="145"/>
      <c r="P6095" s="110"/>
    </row>
    <row r="6096" spans="2:16" x14ac:dyDescent="0.25">
      <c r="B6096" s="123"/>
      <c r="C6096" s="123"/>
      <c r="D6096" s="123"/>
      <c r="F6096" s="123"/>
      <c r="I6096" s="123"/>
      <c r="J6096" s="123"/>
      <c r="K6096" s="124"/>
      <c r="L6096" s="110"/>
      <c r="M6096" s="110"/>
      <c r="N6096" s="110"/>
      <c r="O6096" s="145"/>
      <c r="P6096" s="110"/>
    </row>
    <row r="6097" spans="2:16" x14ac:dyDescent="0.25">
      <c r="B6097" s="123"/>
      <c r="C6097" s="123"/>
      <c r="D6097" s="123"/>
      <c r="F6097" s="123"/>
      <c r="I6097" s="123"/>
      <c r="J6097" s="123"/>
      <c r="K6097" s="124"/>
      <c r="L6097" s="110"/>
      <c r="M6097" s="110"/>
      <c r="N6097" s="110"/>
      <c r="O6097" s="145"/>
      <c r="P6097" s="110"/>
    </row>
    <row r="6098" spans="2:16" x14ac:dyDescent="0.25">
      <c r="B6098" s="123"/>
      <c r="C6098" s="123"/>
      <c r="D6098" s="123"/>
      <c r="F6098" s="123"/>
      <c r="I6098" s="123"/>
      <c r="J6098" s="123"/>
      <c r="K6098" s="124"/>
      <c r="L6098" s="110"/>
      <c r="M6098" s="110"/>
      <c r="N6098" s="110"/>
      <c r="O6098" s="145"/>
      <c r="P6098" s="110"/>
    </row>
    <row r="6099" spans="2:16" x14ac:dyDescent="0.25">
      <c r="B6099" s="123"/>
      <c r="C6099" s="123"/>
      <c r="D6099" s="123"/>
      <c r="F6099" s="123"/>
      <c r="I6099" s="123"/>
      <c r="J6099" s="123"/>
      <c r="K6099" s="124"/>
      <c r="L6099" s="110"/>
      <c r="M6099" s="110"/>
      <c r="N6099" s="110"/>
      <c r="O6099" s="145"/>
      <c r="P6099" s="110"/>
    </row>
    <row r="6100" spans="2:16" x14ac:dyDescent="0.25">
      <c r="B6100" s="123"/>
      <c r="C6100" s="123"/>
      <c r="D6100" s="123"/>
      <c r="F6100" s="123"/>
      <c r="I6100" s="123"/>
      <c r="J6100" s="123"/>
      <c r="K6100" s="124"/>
      <c r="L6100" s="110"/>
      <c r="M6100" s="110"/>
      <c r="N6100" s="110"/>
      <c r="O6100" s="145"/>
      <c r="P6100" s="110"/>
    </row>
    <row r="6101" spans="2:16" x14ac:dyDescent="0.25">
      <c r="B6101" s="123"/>
      <c r="C6101" s="123"/>
      <c r="D6101" s="123"/>
      <c r="F6101" s="123"/>
      <c r="I6101" s="123"/>
      <c r="J6101" s="123"/>
      <c r="K6101" s="124"/>
      <c r="L6101" s="110"/>
      <c r="M6101" s="110"/>
      <c r="N6101" s="110"/>
      <c r="O6101" s="145"/>
      <c r="P6101" s="110"/>
    </row>
    <row r="6102" spans="2:16" x14ac:dyDescent="0.25">
      <c r="B6102" s="123"/>
      <c r="C6102" s="123"/>
      <c r="D6102" s="123"/>
      <c r="F6102" s="123"/>
      <c r="I6102" s="123"/>
      <c r="J6102" s="123"/>
      <c r="K6102" s="124"/>
      <c r="L6102" s="110"/>
      <c r="M6102" s="110"/>
      <c r="N6102" s="110"/>
      <c r="O6102" s="145"/>
      <c r="P6102" s="110"/>
    </row>
    <row r="6103" spans="2:16" x14ac:dyDescent="0.25">
      <c r="B6103" s="123"/>
      <c r="C6103" s="123"/>
      <c r="D6103" s="123"/>
      <c r="F6103" s="123"/>
      <c r="I6103" s="123"/>
      <c r="J6103" s="123"/>
      <c r="K6103" s="124"/>
      <c r="L6103" s="110"/>
      <c r="M6103" s="110"/>
      <c r="N6103" s="110"/>
      <c r="O6103" s="145"/>
      <c r="P6103" s="110"/>
    </row>
    <row r="6104" spans="2:16" x14ac:dyDescent="0.25">
      <c r="B6104" s="123"/>
      <c r="C6104" s="123"/>
      <c r="D6104" s="123"/>
      <c r="F6104" s="123"/>
      <c r="I6104" s="123"/>
      <c r="J6104" s="123"/>
      <c r="K6104" s="124"/>
      <c r="L6104" s="110"/>
      <c r="M6104" s="110"/>
      <c r="N6104" s="110"/>
      <c r="O6104" s="145"/>
      <c r="P6104" s="110"/>
    </row>
    <row r="6105" spans="2:16" x14ac:dyDescent="0.25">
      <c r="B6105" s="123"/>
      <c r="C6105" s="123"/>
      <c r="D6105" s="123"/>
      <c r="F6105" s="123"/>
      <c r="I6105" s="123"/>
      <c r="J6105" s="123"/>
      <c r="K6105" s="124"/>
      <c r="L6105" s="110"/>
      <c r="M6105" s="110"/>
      <c r="N6105" s="110"/>
      <c r="O6105" s="145"/>
      <c r="P6105" s="110"/>
    </row>
    <row r="6106" spans="2:16" x14ac:dyDescent="0.25">
      <c r="B6106" s="123"/>
      <c r="C6106" s="123"/>
      <c r="D6106" s="123"/>
      <c r="F6106" s="123"/>
      <c r="I6106" s="123"/>
      <c r="J6106" s="123"/>
      <c r="K6106" s="124"/>
      <c r="L6106" s="110"/>
      <c r="M6106" s="110"/>
      <c r="N6106" s="110"/>
      <c r="O6106" s="145"/>
      <c r="P6106" s="110"/>
    </row>
    <row r="6107" spans="2:16" x14ac:dyDescent="0.25">
      <c r="B6107" s="123"/>
      <c r="C6107" s="123"/>
      <c r="D6107" s="123"/>
      <c r="F6107" s="123"/>
      <c r="I6107" s="123"/>
      <c r="J6107" s="123"/>
      <c r="K6107" s="124"/>
      <c r="L6107" s="110"/>
      <c r="M6107" s="110"/>
      <c r="N6107" s="110"/>
      <c r="O6107" s="145"/>
      <c r="P6107" s="110"/>
    </row>
    <row r="6108" spans="2:16" x14ac:dyDescent="0.25">
      <c r="B6108" s="123"/>
      <c r="C6108" s="123"/>
      <c r="D6108" s="123"/>
      <c r="F6108" s="123"/>
      <c r="I6108" s="123"/>
      <c r="J6108" s="123"/>
      <c r="K6108" s="124"/>
      <c r="L6108" s="110"/>
      <c r="M6108" s="110"/>
      <c r="N6108" s="110"/>
      <c r="O6108" s="145"/>
      <c r="P6108" s="110"/>
    </row>
    <row r="6109" spans="2:16" x14ac:dyDescent="0.25">
      <c r="B6109" s="123"/>
      <c r="C6109" s="123"/>
      <c r="D6109" s="123"/>
      <c r="F6109" s="123"/>
      <c r="I6109" s="123"/>
      <c r="J6109" s="123"/>
      <c r="K6109" s="124"/>
      <c r="L6109" s="110"/>
      <c r="M6109" s="110"/>
      <c r="N6109" s="110"/>
      <c r="O6109" s="145"/>
      <c r="P6109" s="110"/>
    </row>
    <row r="6110" spans="2:16" x14ac:dyDescent="0.25">
      <c r="B6110" s="123"/>
      <c r="C6110" s="123"/>
      <c r="D6110" s="123"/>
      <c r="F6110" s="123"/>
      <c r="I6110" s="123"/>
      <c r="J6110" s="123"/>
      <c r="K6110" s="124"/>
      <c r="L6110" s="110"/>
      <c r="M6110" s="110"/>
      <c r="N6110" s="110"/>
      <c r="O6110" s="145"/>
      <c r="P6110" s="110"/>
    </row>
    <row r="6111" spans="2:16" x14ac:dyDescent="0.25">
      <c r="B6111" s="123"/>
      <c r="C6111" s="123"/>
      <c r="D6111" s="123"/>
      <c r="F6111" s="123"/>
      <c r="I6111" s="123"/>
      <c r="J6111" s="123"/>
      <c r="K6111" s="124"/>
      <c r="L6111" s="110"/>
      <c r="M6111" s="110"/>
      <c r="N6111" s="110"/>
      <c r="O6111" s="145"/>
      <c r="P6111" s="110"/>
    </row>
    <row r="6112" spans="2:16" x14ac:dyDescent="0.25">
      <c r="B6112" s="123"/>
      <c r="C6112" s="123"/>
      <c r="D6112" s="123"/>
      <c r="F6112" s="123"/>
      <c r="I6112" s="123"/>
      <c r="J6112" s="123"/>
      <c r="K6112" s="124"/>
      <c r="L6112" s="110"/>
      <c r="M6112" s="110"/>
      <c r="N6112" s="110"/>
      <c r="O6112" s="145"/>
      <c r="P6112" s="110"/>
    </row>
    <row r="6113" spans="2:16" x14ac:dyDescent="0.25">
      <c r="B6113" s="123"/>
      <c r="C6113" s="123"/>
      <c r="D6113" s="123"/>
      <c r="F6113" s="123"/>
      <c r="I6113" s="123"/>
      <c r="J6113" s="123"/>
      <c r="K6113" s="124"/>
      <c r="L6113" s="110"/>
      <c r="M6113" s="110"/>
      <c r="N6113" s="110"/>
      <c r="O6113" s="145"/>
      <c r="P6113" s="110"/>
    </row>
    <row r="6114" spans="2:16" x14ac:dyDescent="0.25">
      <c r="B6114" s="123"/>
      <c r="C6114" s="123"/>
      <c r="D6114" s="123"/>
      <c r="F6114" s="123"/>
      <c r="I6114" s="123"/>
      <c r="J6114" s="123"/>
      <c r="K6114" s="124"/>
      <c r="L6114" s="110"/>
      <c r="M6114" s="110"/>
      <c r="N6114" s="110"/>
      <c r="O6114" s="145"/>
      <c r="P6114" s="110"/>
    </row>
    <row r="6115" spans="2:16" x14ac:dyDescent="0.25">
      <c r="B6115" s="123"/>
      <c r="C6115" s="123"/>
      <c r="D6115" s="123"/>
      <c r="F6115" s="123"/>
      <c r="I6115" s="123"/>
      <c r="J6115" s="123"/>
      <c r="K6115" s="124"/>
      <c r="L6115" s="110"/>
      <c r="M6115" s="110"/>
      <c r="N6115" s="110"/>
      <c r="O6115" s="145"/>
      <c r="P6115" s="110"/>
    </row>
    <row r="6116" spans="2:16" x14ac:dyDescent="0.25">
      <c r="B6116" s="123"/>
      <c r="C6116" s="123"/>
      <c r="D6116" s="123"/>
      <c r="F6116" s="123"/>
      <c r="I6116" s="123"/>
      <c r="J6116" s="123"/>
      <c r="K6116" s="124"/>
      <c r="L6116" s="110"/>
      <c r="M6116" s="110"/>
      <c r="N6116" s="110"/>
      <c r="O6116" s="145"/>
      <c r="P6116" s="110"/>
    </row>
    <row r="6117" spans="2:16" x14ac:dyDescent="0.25">
      <c r="B6117" s="123"/>
      <c r="C6117" s="123"/>
      <c r="D6117" s="123"/>
      <c r="F6117" s="123"/>
      <c r="I6117" s="123"/>
      <c r="J6117" s="123"/>
      <c r="K6117" s="124"/>
      <c r="L6117" s="110"/>
      <c r="M6117" s="110"/>
      <c r="N6117" s="110"/>
      <c r="O6117" s="145"/>
      <c r="P6117" s="110"/>
    </row>
    <row r="6118" spans="2:16" x14ac:dyDescent="0.25">
      <c r="B6118" s="123"/>
      <c r="C6118" s="123"/>
      <c r="D6118" s="123"/>
      <c r="F6118" s="123"/>
      <c r="I6118" s="123"/>
      <c r="J6118" s="123"/>
      <c r="K6118" s="124"/>
      <c r="L6118" s="110"/>
      <c r="M6118" s="110"/>
      <c r="N6118" s="110"/>
      <c r="O6118" s="145"/>
      <c r="P6118" s="110"/>
    </row>
    <row r="6119" spans="2:16" x14ac:dyDescent="0.25">
      <c r="B6119" s="123"/>
      <c r="C6119" s="123"/>
      <c r="D6119" s="123"/>
      <c r="F6119" s="123"/>
      <c r="I6119" s="123"/>
      <c r="J6119" s="123"/>
      <c r="K6119" s="124"/>
      <c r="L6119" s="110"/>
      <c r="M6119" s="110"/>
      <c r="N6119" s="110"/>
      <c r="O6119" s="145"/>
      <c r="P6119" s="110"/>
    </row>
    <row r="6120" spans="2:16" x14ac:dyDescent="0.25">
      <c r="B6120" s="123"/>
      <c r="C6120" s="123"/>
      <c r="D6120" s="123"/>
      <c r="F6120" s="123"/>
      <c r="I6120" s="123"/>
      <c r="J6120" s="123"/>
      <c r="K6120" s="124"/>
      <c r="L6120" s="110"/>
      <c r="M6120" s="110"/>
      <c r="N6120" s="110"/>
      <c r="O6120" s="145"/>
      <c r="P6120" s="110"/>
    </row>
    <row r="6121" spans="2:16" x14ac:dyDescent="0.25">
      <c r="B6121" s="123"/>
      <c r="C6121" s="123"/>
      <c r="D6121" s="123"/>
      <c r="F6121" s="123"/>
      <c r="I6121" s="123"/>
      <c r="J6121" s="123"/>
      <c r="K6121" s="124"/>
      <c r="L6121" s="110"/>
      <c r="M6121" s="110"/>
      <c r="N6121" s="110"/>
      <c r="O6121" s="145"/>
      <c r="P6121" s="110"/>
    </row>
    <row r="6122" spans="2:16" x14ac:dyDescent="0.25">
      <c r="B6122" s="123"/>
      <c r="C6122" s="123"/>
      <c r="D6122" s="123"/>
      <c r="F6122" s="123"/>
      <c r="I6122" s="123"/>
      <c r="J6122" s="123"/>
      <c r="K6122" s="124"/>
      <c r="L6122" s="110"/>
      <c r="M6122" s="110"/>
      <c r="N6122" s="110"/>
      <c r="O6122" s="145"/>
      <c r="P6122" s="110"/>
    </row>
    <row r="6123" spans="2:16" x14ac:dyDescent="0.25">
      <c r="B6123" s="123"/>
      <c r="C6123" s="123"/>
      <c r="D6123" s="123"/>
      <c r="F6123" s="123"/>
      <c r="I6123" s="123"/>
      <c r="J6123" s="123"/>
      <c r="K6123" s="124"/>
      <c r="L6123" s="110"/>
      <c r="M6123" s="110"/>
      <c r="N6123" s="110"/>
      <c r="O6123" s="145"/>
      <c r="P6123" s="110"/>
    </row>
    <row r="6124" spans="2:16" x14ac:dyDescent="0.25">
      <c r="B6124" s="123"/>
      <c r="C6124" s="123"/>
      <c r="D6124" s="123"/>
      <c r="F6124" s="123"/>
      <c r="I6124" s="123"/>
      <c r="J6124" s="123"/>
      <c r="K6124" s="124"/>
      <c r="L6124" s="110"/>
      <c r="M6124" s="110"/>
      <c r="N6124" s="110"/>
      <c r="O6124" s="145"/>
      <c r="P6124" s="110"/>
    </row>
    <row r="6125" spans="2:16" x14ac:dyDescent="0.25">
      <c r="B6125" s="123"/>
      <c r="C6125" s="123"/>
      <c r="D6125" s="123"/>
      <c r="F6125" s="123"/>
      <c r="I6125" s="123"/>
      <c r="J6125" s="123"/>
      <c r="K6125" s="124"/>
      <c r="L6125" s="110"/>
      <c r="M6125" s="110"/>
      <c r="N6125" s="110"/>
      <c r="O6125" s="145"/>
      <c r="P6125" s="110"/>
    </row>
    <row r="6126" spans="2:16" x14ac:dyDescent="0.25">
      <c r="B6126" s="123"/>
      <c r="C6126" s="123"/>
      <c r="D6126" s="123"/>
      <c r="F6126" s="123"/>
      <c r="I6126" s="123"/>
      <c r="J6126" s="123"/>
      <c r="K6126" s="124"/>
      <c r="L6126" s="110"/>
      <c r="M6126" s="110"/>
      <c r="N6126" s="110"/>
      <c r="O6126" s="145"/>
      <c r="P6126" s="110"/>
    </row>
    <row r="6127" spans="2:16" x14ac:dyDescent="0.25">
      <c r="B6127" s="123"/>
      <c r="C6127" s="123"/>
      <c r="D6127" s="123"/>
      <c r="F6127" s="123"/>
      <c r="I6127" s="123"/>
      <c r="J6127" s="123"/>
      <c r="K6127" s="124"/>
      <c r="L6127" s="110"/>
      <c r="M6127" s="110"/>
      <c r="N6127" s="110"/>
      <c r="O6127" s="145"/>
      <c r="P6127" s="110"/>
    </row>
    <row r="6128" spans="2:16" x14ac:dyDescent="0.25">
      <c r="B6128" s="123"/>
      <c r="C6128" s="123"/>
      <c r="D6128" s="123"/>
      <c r="F6128" s="123"/>
      <c r="I6128" s="123"/>
      <c r="J6128" s="123"/>
      <c r="K6128" s="124"/>
      <c r="L6128" s="110"/>
      <c r="M6128" s="110"/>
      <c r="N6128" s="110"/>
      <c r="O6128" s="145"/>
      <c r="P6128" s="110"/>
    </row>
    <row r="6129" spans="2:16" x14ac:dyDescent="0.25">
      <c r="B6129" s="123"/>
      <c r="C6129" s="123"/>
      <c r="D6129" s="123"/>
      <c r="F6129" s="123"/>
      <c r="I6129" s="123"/>
      <c r="J6129" s="123"/>
      <c r="K6129" s="124"/>
      <c r="L6129" s="110"/>
      <c r="M6129" s="110"/>
      <c r="N6129" s="110"/>
      <c r="O6129" s="145"/>
      <c r="P6129" s="110"/>
    </row>
    <row r="6130" spans="2:16" x14ac:dyDescent="0.25">
      <c r="B6130" s="123"/>
      <c r="C6130" s="123"/>
      <c r="D6130" s="123"/>
      <c r="F6130" s="123"/>
      <c r="I6130" s="123"/>
      <c r="J6130" s="123"/>
      <c r="K6130" s="124"/>
      <c r="L6130" s="110"/>
      <c r="M6130" s="110"/>
      <c r="N6130" s="110"/>
      <c r="O6130" s="145"/>
      <c r="P6130" s="110"/>
    </row>
    <row r="6131" spans="2:16" x14ac:dyDescent="0.25">
      <c r="B6131" s="123"/>
      <c r="C6131" s="123"/>
      <c r="D6131" s="123"/>
      <c r="F6131" s="123"/>
      <c r="I6131" s="123"/>
      <c r="J6131" s="123"/>
      <c r="K6131" s="124"/>
      <c r="L6131" s="110"/>
      <c r="M6131" s="110"/>
      <c r="N6131" s="110"/>
      <c r="O6131" s="145"/>
      <c r="P6131" s="110"/>
    </row>
    <row r="6132" spans="2:16" x14ac:dyDescent="0.25">
      <c r="B6132" s="123"/>
      <c r="C6132" s="123"/>
      <c r="D6132" s="123"/>
      <c r="F6132" s="123"/>
      <c r="I6132" s="123"/>
      <c r="J6132" s="123"/>
      <c r="K6132" s="124"/>
      <c r="L6132" s="110"/>
      <c r="M6132" s="110"/>
      <c r="N6132" s="110"/>
      <c r="O6132" s="145"/>
      <c r="P6132" s="110"/>
    </row>
    <row r="6133" spans="2:16" x14ac:dyDescent="0.25">
      <c r="B6133" s="123"/>
      <c r="C6133" s="123"/>
      <c r="D6133" s="123"/>
      <c r="F6133" s="123"/>
      <c r="I6133" s="123"/>
      <c r="J6133" s="123"/>
      <c r="K6133" s="124"/>
      <c r="L6133" s="110"/>
      <c r="M6133" s="110"/>
      <c r="N6133" s="110"/>
      <c r="O6133" s="145"/>
      <c r="P6133" s="110"/>
    </row>
    <row r="6134" spans="2:16" x14ac:dyDescent="0.25">
      <c r="B6134" s="123"/>
      <c r="C6134" s="123"/>
      <c r="D6134" s="123"/>
      <c r="F6134" s="123"/>
      <c r="I6134" s="123"/>
      <c r="J6134" s="123"/>
      <c r="K6134" s="124"/>
      <c r="L6134" s="110"/>
      <c r="M6134" s="110"/>
      <c r="N6134" s="110"/>
      <c r="O6134" s="145"/>
      <c r="P6134" s="110"/>
    </row>
    <row r="6135" spans="2:16" x14ac:dyDescent="0.25">
      <c r="B6135" s="123"/>
      <c r="C6135" s="123"/>
      <c r="D6135" s="123"/>
      <c r="F6135" s="123"/>
      <c r="I6135" s="123"/>
      <c r="J6135" s="123"/>
      <c r="K6135" s="124"/>
      <c r="L6135" s="110"/>
      <c r="M6135" s="110"/>
      <c r="N6135" s="110"/>
      <c r="O6135" s="145"/>
      <c r="P6135" s="110"/>
    </row>
    <row r="6136" spans="2:16" x14ac:dyDescent="0.25">
      <c r="B6136" s="123"/>
      <c r="C6136" s="123"/>
      <c r="D6136" s="123"/>
      <c r="F6136" s="123"/>
      <c r="I6136" s="123"/>
      <c r="J6136" s="123"/>
      <c r="K6136" s="124"/>
      <c r="L6136" s="110"/>
      <c r="M6136" s="110"/>
      <c r="N6136" s="110"/>
      <c r="O6136" s="145"/>
      <c r="P6136" s="110"/>
    </row>
    <row r="6137" spans="2:16" x14ac:dyDescent="0.25">
      <c r="B6137" s="123"/>
      <c r="C6137" s="123"/>
      <c r="D6137" s="123"/>
      <c r="F6137" s="123"/>
      <c r="I6137" s="123"/>
      <c r="J6137" s="123"/>
      <c r="K6137" s="124"/>
      <c r="L6137" s="110"/>
      <c r="M6137" s="110"/>
      <c r="N6137" s="110"/>
      <c r="O6137" s="145"/>
      <c r="P6137" s="110"/>
    </row>
    <row r="6138" spans="2:16" x14ac:dyDescent="0.25">
      <c r="B6138" s="123"/>
      <c r="C6138" s="123"/>
      <c r="D6138" s="123"/>
      <c r="F6138" s="123"/>
      <c r="I6138" s="123"/>
      <c r="J6138" s="123"/>
      <c r="K6138" s="124"/>
      <c r="L6138" s="110"/>
      <c r="M6138" s="110"/>
      <c r="N6138" s="110"/>
      <c r="O6138" s="145"/>
      <c r="P6138" s="110"/>
    </row>
    <row r="6139" spans="2:16" x14ac:dyDescent="0.25">
      <c r="B6139" s="123"/>
      <c r="C6139" s="123"/>
      <c r="D6139" s="123"/>
      <c r="F6139" s="123"/>
      <c r="I6139" s="123"/>
      <c r="J6139" s="123"/>
      <c r="K6139" s="124"/>
      <c r="L6139" s="110"/>
      <c r="M6139" s="110"/>
      <c r="N6139" s="110"/>
      <c r="O6139" s="145"/>
      <c r="P6139" s="110"/>
    </row>
    <row r="6140" spans="2:16" x14ac:dyDescent="0.25">
      <c r="B6140" s="123"/>
      <c r="C6140" s="123"/>
      <c r="D6140" s="123"/>
      <c r="F6140" s="123"/>
      <c r="I6140" s="123"/>
      <c r="J6140" s="123"/>
      <c r="K6140" s="124"/>
      <c r="L6140" s="110"/>
      <c r="M6140" s="110"/>
      <c r="N6140" s="110"/>
      <c r="O6140" s="145"/>
      <c r="P6140" s="110"/>
    </row>
    <row r="6141" spans="2:16" x14ac:dyDescent="0.25">
      <c r="B6141" s="123"/>
      <c r="C6141" s="123"/>
      <c r="D6141" s="123"/>
      <c r="F6141" s="123"/>
      <c r="I6141" s="123"/>
      <c r="J6141" s="123"/>
      <c r="K6141" s="124"/>
      <c r="L6141" s="110"/>
      <c r="M6141" s="110"/>
      <c r="N6141" s="110"/>
      <c r="O6141" s="145"/>
      <c r="P6141" s="110"/>
    </row>
    <row r="6142" spans="2:16" x14ac:dyDescent="0.25">
      <c r="B6142" s="123"/>
      <c r="C6142" s="123"/>
      <c r="D6142" s="123"/>
      <c r="F6142" s="123"/>
      <c r="I6142" s="123"/>
      <c r="J6142" s="123"/>
      <c r="K6142" s="124"/>
      <c r="L6142" s="110"/>
      <c r="M6142" s="110"/>
      <c r="N6142" s="110"/>
      <c r="O6142" s="145"/>
      <c r="P6142" s="110"/>
    </row>
    <row r="6143" spans="2:16" x14ac:dyDescent="0.25">
      <c r="B6143" s="123"/>
      <c r="C6143" s="123"/>
      <c r="D6143" s="123"/>
      <c r="F6143" s="123"/>
      <c r="I6143" s="123"/>
      <c r="J6143" s="123"/>
      <c r="K6143" s="124"/>
      <c r="L6143" s="110"/>
      <c r="M6143" s="110"/>
      <c r="N6143" s="110"/>
      <c r="O6143" s="145"/>
      <c r="P6143" s="110"/>
    </row>
    <row r="6144" spans="2:16" x14ac:dyDescent="0.25">
      <c r="B6144" s="123"/>
      <c r="C6144" s="123"/>
      <c r="D6144" s="123"/>
      <c r="F6144" s="123"/>
      <c r="I6144" s="123"/>
      <c r="J6144" s="123"/>
      <c r="K6144" s="124"/>
      <c r="L6144" s="110"/>
      <c r="M6144" s="110"/>
      <c r="N6144" s="110"/>
      <c r="O6144" s="145"/>
      <c r="P6144" s="110"/>
    </row>
    <row r="6145" spans="2:16" x14ac:dyDescent="0.25">
      <c r="B6145" s="123"/>
      <c r="C6145" s="123"/>
      <c r="D6145" s="123"/>
      <c r="F6145" s="123"/>
      <c r="I6145" s="123"/>
      <c r="J6145" s="123"/>
      <c r="K6145" s="124"/>
      <c r="L6145" s="110"/>
      <c r="M6145" s="110"/>
      <c r="N6145" s="110"/>
      <c r="O6145" s="145"/>
      <c r="P6145" s="110"/>
    </row>
    <row r="6146" spans="2:16" x14ac:dyDescent="0.25">
      <c r="B6146" s="123"/>
      <c r="C6146" s="123"/>
      <c r="D6146" s="123"/>
      <c r="F6146" s="123"/>
      <c r="I6146" s="123"/>
      <c r="J6146" s="123"/>
      <c r="K6146" s="124"/>
      <c r="L6146" s="110"/>
      <c r="M6146" s="110"/>
      <c r="N6146" s="110"/>
      <c r="O6146" s="145"/>
      <c r="P6146" s="110"/>
    </row>
    <row r="6147" spans="2:16" x14ac:dyDescent="0.25">
      <c r="B6147" s="123"/>
      <c r="C6147" s="123"/>
      <c r="D6147" s="123"/>
      <c r="F6147" s="123"/>
      <c r="I6147" s="123"/>
      <c r="J6147" s="123"/>
      <c r="K6147" s="124"/>
      <c r="L6147" s="110"/>
      <c r="M6147" s="110"/>
      <c r="N6147" s="110"/>
      <c r="O6147" s="145"/>
      <c r="P6147" s="110"/>
    </row>
    <row r="6148" spans="2:16" x14ac:dyDescent="0.25">
      <c r="B6148" s="123"/>
      <c r="C6148" s="123"/>
      <c r="D6148" s="123"/>
      <c r="F6148" s="123"/>
      <c r="I6148" s="123"/>
      <c r="J6148" s="123"/>
      <c r="K6148" s="124"/>
      <c r="L6148" s="110"/>
      <c r="M6148" s="110"/>
      <c r="N6148" s="110"/>
      <c r="O6148" s="145"/>
      <c r="P6148" s="110"/>
    </row>
    <row r="6149" spans="2:16" x14ac:dyDescent="0.25">
      <c r="B6149" s="123"/>
      <c r="C6149" s="123"/>
      <c r="D6149" s="123"/>
      <c r="F6149" s="123"/>
      <c r="I6149" s="123"/>
      <c r="J6149" s="123"/>
      <c r="K6149" s="124"/>
      <c r="L6149" s="110"/>
      <c r="M6149" s="110"/>
      <c r="N6149" s="110"/>
      <c r="O6149" s="145"/>
      <c r="P6149" s="110"/>
    </row>
    <row r="6150" spans="2:16" x14ac:dyDescent="0.25">
      <c r="B6150" s="123"/>
      <c r="C6150" s="123"/>
      <c r="D6150" s="123"/>
      <c r="F6150" s="123"/>
      <c r="I6150" s="123"/>
      <c r="J6150" s="123"/>
      <c r="K6150" s="124"/>
      <c r="L6150" s="110"/>
      <c r="M6150" s="110"/>
      <c r="N6150" s="110"/>
      <c r="O6150" s="145"/>
      <c r="P6150" s="110"/>
    </row>
    <row r="6151" spans="2:16" x14ac:dyDescent="0.25">
      <c r="B6151" s="123"/>
      <c r="C6151" s="123"/>
      <c r="D6151" s="123"/>
      <c r="F6151" s="123"/>
      <c r="I6151" s="123"/>
      <c r="J6151" s="123"/>
      <c r="K6151" s="124"/>
      <c r="L6151" s="110"/>
      <c r="M6151" s="110"/>
      <c r="N6151" s="110"/>
      <c r="O6151" s="145"/>
      <c r="P6151" s="110"/>
    </row>
    <row r="6152" spans="2:16" x14ac:dyDescent="0.25">
      <c r="B6152" s="123"/>
      <c r="C6152" s="123"/>
      <c r="D6152" s="123"/>
      <c r="F6152" s="123"/>
      <c r="I6152" s="123"/>
      <c r="J6152" s="123"/>
      <c r="K6152" s="124"/>
      <c r="L6152" s="110"/>
      <c r="M6152" s="110"/>
      <c r="N6152" s="110"/>
      <c r="O6152" s="145"/>
      <c r="P6152" s="110"/>
    </row>
    <row r="6153" spans="2:16" x14ac:dyDescent="0.25">
      <c r="B6153" s="123"/>
      <c r="C6153" s="123"/>
      <c r="D6153" s="123"/>
      <c r="F6153" s="123"/>
      <c r="I6153" s="123"/>
      <c r="J6153" s="123"/>
      <c r="K6153" s="124"/>
      <c r="L6153" s="110"/>
      <c r="M6153" s="110"/>
      <c r="N6153" s="110"/>
      <c r="O6153" s="145"/>
      <c r="P6153" s="110"/>
    </row>
    <row r="6154" spans="2:16" x14ac:dyDescent="0.25">
      <c r="B6154" s="123"/>
      <c r="C6154" s="123"/>
      <c r="D6154" s="123"/>
      <c r="F6154" s="123"/>
      <c r="I6154" s="123"/>
      <c r="J6154" s="123"/>
      <c r="K6154" s="124"/>
      <c r="L6154" s="110"/>
      <c r="M6154" s="110"/>
      <c r="N6154" s="110"/>
      <c r="O6154" s="145"/>
      <c r="P6154" s="110"/>
    </row>
    <row r="6155" spans="2:16" x14ac:dyDescent="0.25">
      <c r="B6155" s="123"/>
      <c r="C6155" s="123"/>
      <c r="D6155" s="123"/>
      <c r="F6155" s="123"/>
      <c r="I6155" s="123"/>
      <c r="J6155" s="123"/>
      <c r="K6155" s="124"/>
      <c r="L6155" s="110"/>
      <c r="M6155" s="110"/>
      <c r="N6155" s="110"/>
      <c r="O6155" s="145"/>
      <c r="P6155" s="110"/>
    </row>
    <row r="6156" spans="2:16" x14ac:dyDescent="0.25">
      <c r="B6156" s="123"/>
      <c r="C6156" s="123"/>
      <c r="D6156" s="123"/>
      <c r="F6156" s="123"/>
      <c r="I6156" s="123"/>
      <c r="J6156" s="123"/>
      <c r="K6156" s="124"/>
      <c r="L6156" s="110"/>
      <c r="M6156" s="110"/>
      <c r="N6156" s="110"/>
      <c r="O6156" s="145"/>
      <c r="P6156" s="110"/>
    </row>
    <row r="6157" spans="2:16" x14ac:dyDescent="0.25">
      <c r="B6157" s="123"/>
      <c r="C6157" s="123"/>
      <c r="D6157" s="123"/>
      <c r="F6157" s="123"/>
      <c r="I6157" s="123"/>
      <c r="J6157" s="123"/>
      <c r="K6157" s="124"/>
      <c r="L6157" s="110"/>
      <c r="M6157" s="110"/>
      <c r="N6157" s="110"/>
      <c r="O6157" s="145"/>
      <c r="P6157" s="110"/>
    </row>
    <row r="6158" spans="2:16" x14ac:dyDescent="0.25">
      <c r="B6158" s="123"/>
      <c r="C6158" s="123"/>
      <c r="D6158" s="123"/>
      <c r="F6158" s="123"/>
      <c r="I6158" s="123"/>
      <c r="J6158" s="123"/>
      <c r="K6158" s="124"/>
      <c r="L6158" s="110"/>
      <c r="M6158" s="110"/>
      <c r="N6158" s="110"/>
      <c r="O6158" s="145"/>
      <c r="P6158" s="110"/>
    </row>
    <row r="6159" spans="2:16" x14ac:dyDescent="0.25">
      <c r="B6159" s="123"/>
      <c r="C6159" s="123"/>
      <c r="D6159" s="123"/>
      <c r="F6159" s="123"/>
      <c r="I6159" s="123"/>
      <c r="J6159" s="123"/>
      <c r="K6159" s="124"/>
      <c r="L6159" s="110"/>
      <c r="M6159" s="110"/>
      <c r="N6159" s="110"/>
      <c r="O6159" s="145"/>
      <c r="P6159" s="110"/>
    </row>
    <row r="6160" spans="2:16" x14ac:dyDescent="0.25">
      <c r="B6160" s="123"/>
      <c r="C6160" s="123"/>
      <c r="D6160" s="123"/>
      <c r="F6160" s="123"/>
      <c r="I6160" s="123"/>
      <c r="J6160" s="123"/>
      <c r="K6160" s="124"/>
      <c r="L6160" s="110"/>
      <c r="M6160" s="110"/>
      <c r="N6160" s="110"/>
      <c r="O6160" s="145"/>
      <c r="P6160" s="110"/>
    </row>
    <row r="6161" spans="2:16" x14ac:dyDescent="0.25">
      <c r="B6161" s="123"/>
      <c r="C6161" s="123"/>
      <c r="D6161" s="123"/>
      <c r="F6161" s="123"/>
      <c r="I6161" s="123"/>
      <c r="J6161" s="123"/>
      <c r="K6161" s="124"/>
      <c r="L6161" s="110"/>
      <c r="M6161" s="110"/>
      <c r="N6161" s="110"/>
      <c r="O6161" s="145"/>
      <c r="P6161" s="110"/>
    </row>
    <row r="6162" spans="2:16" x14ac:dyDescent="0.25">
      <c r="B6162" s="123"/>
      <c r="C6162" s="123"/>
      <c r="D6162" s="123"/>
      <c r="F6162" s="123"/>
      <c r="I6162" s="123"/>
      <c r="J6162" s="123"/>
      <c r="K6162" s="124"/>
      <c r="L6162" s="110"/>
      <c r="M6162" s="110"/>
      <c r="N6162" s="110"/>
      <c r="O6162" s="145"/>
      <c r="P6162" s="110"/>
    </row>
    <row r="6163" spans="2:16" x14ac:dyDescent="0.25">
      <c r="B6163" s="123"/>
      <c r="C6163" s="123"/>
      <c r="D6163" s="123"/>
      <c r="F6163" s="123"/>
      <c r="I6163" s="123"/>
      <c r="J6163" s="123"/>
      <c r="K6163" s="124"/>
      <c r="L6163" s="110"/>
      <c r="M6163" s="110"/>
      <c r="N6163" s="110"/>
      <c r="O6163" s="145"/>
      <c r="P6163" s="110"/>
    </row>
    <row r="6164" spans="2:16" x14ac:dyDescent="0.25">
      <c r="B6164" s="123"/>
      <c r="C6164" s="123"/>
      <c r="D6164" s="123"/>
      <c r="F6164" s="123"/>
      <c r="I6164" s="123"/>
      <c r="J6164" s="123"/>
      <c r="K6164" s="124"/>
      <c r="L6164" s="110"/>
      <c r="M6164" s="110"/>
      <c r="N6164" s="110"/>
      <c r="O6164" s="145"/>
      <c r="P6164" s="110"/>
    </row>
    <row r="6165" spans="2:16" x14ac:dyDescent="0.25">
      <c r="B6165" s="123"/>
      <c r="C6165" s="123"/>
      <c r="D6165" s="123"/>
      <c r="F6165" s="123"/>
      <c r="I6165" s="123"/>
      <c r="J6165" s="123"/>
      <c r="K6165" s="124"/>
      <c r="L6165" s="110"/>
      <c r="M6165" s="110"/>
      <c r="N6165" s="110"/>
      <c r="O6165" s="145"/>
      <c r="P6165" s="110"/>
    </row>
    <row r="6166" spans="2:16" x14ac:dyDescent="0.25">
      <c r="B6166" s="123"/>
      <c r="C6166" s="123"/>
      <c r="D6166" s="123"/>
      <c r="F6166" s="123"/>
      <c r="I6166" s="123"/>
      <c r="J6166" s="123"/>
      <c r="K6166" s="124"/>
      <c r="L6166" s="110"/>
      <c r="M6166" s="110"/>
      <c r="N6166" s="110"/>
      <c r="O6166" s="145"/>
      <c r="P6166" s="110"/>
    </row>
    <row r="6167" spans="2:16" x14ac:dyDescent="0.25">
      <c r="B6167" s="123"/>
      <c r="C6167" s="123"/>
      <c r="D6167" s="123"/>
      <c r="F6167" s="123"/>
      <c r="I6167" s="123"/>
      <c r="J6167" s="123"/>
      <c r="K6167" s="124"/>
      <c r="L6167" s="110"/>
      <c r="M6167" s="110"/>
      <c r="N6167" s="110"/>
      <c r="O6167" s="145"/>
      <c r="P6167" s="110"/>
    </row>
    <row r="6168" spans="2:16" x14ac:dyDescent="0.25">
      <c r="B6168" s="123"/>
      <c r="C6168" s="123"/>
      <c r="D6168" s="123"/>
      <c r="F6168" s="123"/>
      <c r="I6168" s="123"/>
      <c r="J6168" s="123"/>
      <c r="K6168" s="124"/>
      <c r="L6168" s="110"/>
      <c r="M6168" s="110"/>
      <c r="N6168" s="110"/>
      <c r="O6168" s="145"/>
      <c r="P6168" s="110"/>
    </row>
    <row r="6169" spans="2:16" x14ac:dyDescent="0.25">
      <c r="B6169" s="123"/>
      <c r="C6169" s="123"/>
      <c r="D6169" s="123"/>
      <c r="F6169" s="123"/>
      <c r="I6169" s="123"/>
      <c r="J6169" s="123"/>
      <c r="K6169" s="124"/>
      <c r="L6169" s="110"/>
      <c r="M6169" s="110"/>
      <c r="N6169" s="110"/>
      <c r="O6169" s="145"/>
      <c r="P6169" s="110"/>
    </row>
    <row r="6170" spans="2:16" x14ac:dyDescent="0.25">
      <c r="B6170" s="123"/>
      <c r="C6170" s="123"/>
      <c r="D6170" s="123"/>
      <c r="F6170" s="123"/>
      <c r="I6170" s="123"/>
      <c r="J6170" s="123"/>
      <c r="K6170" s="124"/>
      <c r="L6170" s="110"/>
      <c r="M6170" s="110"/>
      <c r="N6170" s="110"/>
      <c r="O6170" s="145"/>
      <c r="P6170" s="110"/>
    </row>
    <row r="6171" spans="2:16" x14ac:dyDescent="0.25">
      <c r="B6171" s="123"/>
      <c r="C6171" s="123"/>
      <c r="D6171" s="123"/>
      <c r="F6171" s="123"/>
      <c r="I6171" s="123"/>
      <c r="J6171" s="123"/>
      <c r="K6171" s="124"/>
      <c r="L6171" s="110"/>
      <c r="M6171" s="110"/>
      <c r="N6171" s="110"/>
      <c r="O6171" s="145"/>
      <c r="P6171" s="110"/>
    </row>
    <row r="6172" spans="2:16" x14ac:dyDescent="0.25">
      <c r="B6172" s="123"/>
      <c r="C6172" s="123"/>
      <c r="D6172" s="123"/>
      <c r="F6172" s="123"/>
      <c r="I6172" s="123"/>
      <c r="J6172" s="123"/>
      <c r="K6172" s="124"/>
      <c r="L6172" s="110"/>
      <c r="M6172" s="110"/>
      <c r="N6172" s="110"/>
      <c r="O6172" s="145"/>
      <c r="P6172" s="110"/>
    </row>
    <row r="6173" spans="2:16" x14ac:dyDescent="0.25">
      <c r="B6173" s="123"/>
      <c r="C6173" s="123"/>
      <c r="D6173" s="123"/>
      <c r="F6173" s="123"/>
      <c r="I6173" s="123"/>
      <c r="J6173" s="123"/>
      <c r="K6173" s="124"/>
      <c r="L6173" s="110"/>
      <c r="M6173" s="110"/>
      <c r="N6173" s="110"/>
      <c r="O6173" s="145"/>
      <c r="P6173" s="110"/>
    </row>
    <row r="6174" spans="2:16" x14ac:dyDescent="0.25">
      <c r="B6174" s="123"/>
      <c r="C6174" s="123"/>
      <c r="D6174" s="123"/>
      <c r="F6174" s="123"/>
      <c r="I6174" s="123"/>
      <c r="J6174" s="123"/>
      <c r="K6174" s="124"/>
      <c r="L6174" s="110"/>
      <c r="M6174" s="110"/>
      <c r="N6174" s="110"/>
      <c r="O6174" s="145"/>
      <c r="P6174" s="110"/>
    </row>
    <row r="6175" spans="2:16" x14ac:dyDescent="0.25">
      <c r="B6175" s="123"/>
      <c r="C6175" s="123"/>
      <c r="D6175" s="123"/>
      <c r="F6175" s="123"/>
      <c r="I6175" s="123"/>
      <c r="J6175" s="123"/>
      <c r="K6175" s="124"/>
      <c r="L6175" s="110"/>
      <c r="M6175" s="110"/>
      <c r="N6175" s="110"/>
      <c r="O6175" s="145"/>
      <c r="P6175" s="110"/>
    </row>
    <row r="6176" spans="2:16" x14ac:dyDescent="0.25">
      <c r="B6176" s="123"/>
      <c r="C6176" s="123"/>
      <c r="D6176" s="123"/>
      <c r="F6176" s="123"/>
      <c r="I6176" s="123"/>
      <c r="J6176" s="123"/>
      <c r="K6176" s="124"/>
      <c r="L6176" s="110"/>
      <c r="M6176" s="110"/>
      <c r="N6176" s="110"/>
      <c r="O6176" s="145"/>
      <c r="P6176" s="110"/>
    </row>
    <row r="6177" spans="2:16" x14ac:dyDescent="0.25">
      <c r="B6177" s="123"/>
      <c r="C6177" s="123"/>
      <c r="D6177" s="123"/>
      <c r="F6177" s="123"/>
      <c r="I6177" s="123"/>
      <c r="J6177" s="123"/>
      <c r="K6177" s="124"/>
      <c r="L6177" s="110"/>
      <c r="M6177" s="110"/>
      <c r="N6177" s="110"/>
      <c r="O6177" s="145"/>
      <c r="P6177" s="110"/>
    </row>
    <row r="6178" spans="2:16" x14ac:dyDescent="0.25">
      <c r="B6178" s="123"/>
      <c r="C6178" s="123"/>
      <c r="D6178" s="123"/>
      <c r="F6178" s="123"/>
      <c r="I6178" s="123"/>
      <c r="J6178" s="123"/>
      <c r="K6178" s="124"/>
      <c r="L6178" s="110"/>
      <c r="M6178" s="110"/>
      <c r="N6178" s="110"/>
      <c r="O6178" s="145"/>
      <c r="P6178" s="110"/>
    </row>
    <row r="6179" spans="2:16" x14ac:dyDescent="0.25">
      <c r="B6179" s="123"/>
      <c r="C6179" s="123"/>
      <c r="D6179" s="123"/>
      <c r="F6179" s="123"/>
      <c r="I6179" s="123"/>
      <c r="J6179" s="123"/>
      <c r="K6179" s="124"/>
      <c r="L6179" s="110"/>
      <c r="M6179" s="110"/>
      <c r="N6179" s="110"/>
      <c r="O6179" s="145"/>
      <c r="P6179" s="110"/>
    </row>
    <row r="6180" spans="2:16" x14ac:dyDescent="0.25">
      <c r="B6180" s="123"/>
      <c r="C6180" s="123"/>
      <c r="D6180" s="123"/>
      <c r="F6180" s="123"/>
      <c r="I6180" s="123"/>
      <c r="J6180" s="123"/>
      <c r="K6180" s="124"/>
      <c r="L6180" s="110"/>
      <c r="M6180" s="110"/>
      <c r="N6180" s="110"/>
      <c r="O6180" s="145"/>
      <c r="P6180" s="110"/>
    </row>
    <row r="6181" spans="2:16" x14ac:dyDescent="0.25">
      <c r="B6181" s="123"/>
      <c r="C6181" s="123"/>
      <c r="D6181" s="123"/>
      <c r="F6181" s="123"/>
      <c r="I6181" s="123"/>
      <c r="J6181" s="123"/>
      <c r="K6181" s="124"/>
      <c r="L6181" s="110"/>
      <c r="M6181" s="110"/>
      <c r="N6181" s="110"/>
      <c r="O6181" s="145"/>
      <c r="P6181" s="110"/>
    </row>
    <row r="6182" spans="2:16" x14ac:dyDescent="0.25">
      <c r="B6182" s="123"/>
      <c r="C6182" s="123"/>
      <c r="D6182" s="123"/>
      <c r="F6182" s="123"/>
      <c r="I6182" s="123"/>
      <c r="J6182" s="123"/>
      <c r="K6182" s="124"/>
      <c r="L6182" s="110"/>
      <c r="M6182" s="110"/>
      <c r="N6182" s="110"/>
      <c r="O6182" s="145"/>
      <c r="P6182" s="110"/>
    </row>
    <row r="6183" spans="2:16" x14ac:dyDescent="0.25">
      <c r="B6183" s="123"/>
      <c r="C6183" s="123"/>
      <c r="D6183" s="123"/>
      <c r="F6183" s="123"/>
      <c r="I6183" s="123"/>
      <c r="J6183" s="123"/>
      <c r="K6183" s="124"/>
      <c r="L6183" s="110"/>
      <c r="M6183" s="110"/>
      <c r="N6183" s="110"/>
      <c r="O6183" s="145"/>
      <c r="P6183" s="110"/>
    </row>
    <row r="6184" spans="2:16" x14ac:dyDescent="0.25">
      <c r="B6184" s="123"/>
      <c r="C6184" s="123"/>
      <c r="D6184" s="123"/>
      <c r="F6184" s="123"/>
      <c r="I6184" s="123"/>
      <c r="J6184" s="123"/>
      <c r="K6184" s="124"/>
      <c r="L6184" s="110"/>
      <c r="M6184" s="110"/>
      <c r="N6184" s="110"/>
      <c r="O6184" s="145"/>
      <c r="P6184" s="110"/>
    </row>
    <row r="6185" spans="2:16" x14ac:dyDescent="0.25">
      <c r="B6185" s="123"/>
      <c r="C6185" s="123"/>
      <c r="D6185" s="123"/>
      <c r="F6185" s="123"/>
      <c r="I6185" s="123"/>
      <c r="J6185" s="123"/>
      <c r="K6185" s="124"/>
      <c r="L6185" s="110"/>
      <c r="M6185" s="110"/>
      <c r="N6185" s="110"/>
      <c r="O6185" s="145"/>
      <c r="P6185" s="110"/>
    </row>
    <row r="6186" spans="2:16" x14ac:dyDescent="0.25">
      <c r="B6186" s="123"/>
      <c r="C6186" s="123"/>
      <c r="D6186" s="123"/>
      <c r="F6186" s="123"/>
      <c r="I6186" s="123"/>
      <c r="J6186" s="123"/>
      <c r="K6186" s="124"/>
      <c r="L6186" s="110"/>
      <c r="M6186" s="110"/>
      <c r="N6186" s="110"/>
      <c r="O6186" s="145"/>
      <c r="P6186" s="110"/>
    </row>
    <row r="6187" spans="2:16" x14ac:dyDescent="0.25">
      <c r="B6187" s="123"/>
      <c r="C6187" s="123"/>
      <c r="D6187" s="123"/>
      <c r="F6187" s="123"/>
      <c r="I6187" s="123"/>
      <c r="J6187" s="123"/>
      <c r="K6187" s="124"/>
      <c r="L6187" s="110"/>
      <c r="M6187" s="110"/>
      <c r="N6187" s="110"/>
      <c r="O6187" s="145"/>
      <c r="P6187" s="110"/>
    </row>
    <row r="6188" spans="2:16" x14ac:dyDescent="0.25">
      <c r="B6188" s="123"/>
      <c r="C6188" s="123"/>
      <c r="D6188" s="123"/>
      <c r="F6188" s="123"/>
      <c r="I6188" s="123"/>
      <c r="J6188" s="123"/>
      <c r="K6188" s="124"/>
      <c r="L6188" s="110"/>
      <c r="M6188" s="110"/>
      <c r="N6188" s="110"/>
      <c r="O6188" s="145"/>
      <c r="P6188" s="110"/>
    </row>
    <row r="6189" spans="2:16" x14ac:dyDescent="0.25">
      <c r="B6189" s="123"/>
      <c r="C6189" s="123"/>
      <c r="D6189" s="123"/>
      <c r="F6189" s="123"/>
      <c r="I6189" s="123"/>
      <c r="J6189" s="123"/>
      <c r="K6189" s="124"/>
      <c r="L6189" s="110"/>
      <c r="M6189" s="110"/>
      <c r="N6189" s="110"/>
      <c r="O6189" s="145"/>
      <c r="P6189" s="110"/>
    </row>
    <row r="6190" spans="2:16" x14ac:dyDescent="0.25">
      <c r="B6190" s="123"/>
      <c r="C6190" s="123"/>
      <c r="D6190" s="123"/>
      <c r="F6190" s="123"/>
      <c r="I6190" s="123"/>
      <c r="J6190" s="123"/>
      <c r="K6190" s="124"/>
      <c r="L6190" s="110"/>
      <c r="M6190" s="110"/>
      <c r="N6190" s="110"/>
      <c r="O6190" s="145"/>
      <c r="P6190" s="110"/>
    </row>
    <row r="6191" spans="2:16" x14ac:dyDescent="0.25">
      <c r="B6191" s="123"/>
      <c r="C6191" s="123"/>
      <c r="D6191" s="123"/>
      <c r="F6191" s="123"/>
      <c r="I6191" s="123"/>
      <c r="J6191" s="123"/>
      <c r="K6191" s="124"/>
      <c r="L6191" s="110"/>
      <c r="M6191" s="110"/>
      <c r="N6191" s="110"/>
      <c r="O6191" s="145"/>
      <c r="P6191" s="110"/>
    </row>
    <row r="6192" spans="2:16" x14ac:dyDescent="0.25">
      <c r="B6192" s="123"/>
      <c r="C6192" s="123"/>
      <c r="D6192" s="123"/>
      <c r="F6192" s="123"/>
      <c r="I6192" s="123"/>
      <c r="J6192" s="123"/>
      <c r="K6192" s="124"/>
      <c r="L6192" s="110"/>
      <c r="M6192" s="110"/>
      <c r="N6192" s="110"/>
      <c r="O6192" s="145"/>
      <c r="P6192" s="110"/>
    </row>
    <row r="6193" spans="2:16" x14ac:dyDescent="0.25">
      <c r="B6193" s="123"/>
      <c r="C6193" s="123"/>
      <c r="D6193" s="123"/>
      <c r="F6193" s="123"/>
      <c r="I6193" s="123"/>
      <c r="J6193" s="123"/>
      <c r="K6193" s="124"/>
      <c r="L6193" s="110"/>
      <c r="M6193" s="110"/>
      <c r="N6193" s="110"/>
      <c r="O6193" s="145"/>
      <c r="P6193" s="110"/>
    </row>
    <row r="6194" spans="2:16" x14ac:dyDescent="0.25">
      <c r="B6194" s="123"/>
      <c r="C6194" s="123"/>
      <c r="D6194" s="123"/>
      <c r="F6194" s="123"/>
      <c r="I6194" s="123"/>
      <c r="J6194" s="123"/>
      <c r="K6194" s="124"/>
      <c r="L6194" s="110"/>
      <c r="M6194" s="110"/>
      <c r="N6194" s="110"/>
      <c r="O6194" s="145"/>
      <c r="P6194" s="110"/>
    </row>
    <row r="6195" spans="2:16" x14ac:dyDescent="0.25">
      <c r="B6195" s="123"/>
      <c r="C6195" s="123"/>
      <c r="D6195" s="123"/>
      <c r="F6195" s="123"/>
      <c r="I6195" s="123"/>
      <c r="J6195" s="123"/>
      <c r="K6195" s="124"/>
      <c r="L6195" s="110"/>
      <c r="M6195" s="110"/>
      <c r="N6195" s="110"/>
      <c r="O6195" s="145"/>
      <c r="P6195" s="110"/>
    </row>
    <row r="6196" spans="2:16" x14ac:dyDescent="0.25">
      <c r="B6196" s="123"/>
      <c r="C6196" s="123"/>
      <c r="D6196" s="123"/>
      <c r="F6196" s="123"/>
      <c r="I6196" s="123"/>
      <c r="J6196" s="123"/>
      <c r="K6196" s="124"/>
      <c r="L6196" s="110"/>
      <c r="M6196" s="110"/>
      <c r="N6196" s="110"/>
      <c r="O6196" s="145"/>
      <c r="P6196" s="110"/>
    </row>
    <row r="6197" spans="2:16" x14ac:dyDescent="0.25">
      <c r="B6197" s="123"/>
      <c r="C6197" s="123"/>
      <c r="D6197" s="123"/>
      <c r="F6197" s="123"/>
      <c r="I6197" s="123"/>
      <c r="J6197" s="123"/>
      <c r="K6197" s="124"/>
      <c r="L6197" s="110"/>
      <c r="M6197" s="110"/>
      <c r="N6197" s="110"/>
      <c r="O6197" s="145"/>
      <c r="P6197" s="110"/>
    </row>
    <row r="6198" spans="2:16" x14ac:dyDescent="0.25">
      <c r="B6198" s="123"/>
      <c r="C6198" s="123"/>
      <c r="D6198" s="123"/>
      <c r="F6198" s="123"/>
      <c r="I6198" s="123"/>
      <c r="J6198" s="123"/>
      <c r="K6198" s="124"/>
      <c r="L6198" s="110"/>
      <c r="M6198" s="110"/>
      <c r="N6198" s="110"/>
      <c r="O6198" s="145"/>
      <c r="P6198" s="110"/>
    </row>
    <row r="6199" spans="2:16" x14ac:dyDescent="0.25">
      <c r="B6199" s="123"/>
      <c r="C6199" s="123"/>
      <c r="D6199" s="123"/>
      <c r="F6199" s="123"/>
      <c r="I6199" s="123"/>
      <c r="J6199" s="123"/>
      <c r="K6199" s="124"/>
      <c r="L6199" s="110"/>
      <c r="M6199" s="110"/>
      <c r="N6199" s="110"/>
      <c r="O6199" s="145"/>
      <c r="P6199" s="110"/>
    </row>
    <row r="6200" spans="2:16" x14ac:dyDescent="0.25">
      <c r="B6200" s="123"/>
      <c r="C6200" s="123"/>
      <c r="D6200" s="123"/>
      <c r="F6200" s="123"/>
      <c r="I6200" s="123"/>
      <c r="J6200" s="123"/>
      <c r="K6200" s="124"/>
      <c r="L6200" s="110"/>
      <c r="M6200" s="110"/>
      <c r="N6200" s="110"/>
      <c r="O6200" s="145"/>
      <c r="P6200" s="110"/>
    </row>
    <row r="6201" spans="2:16" x14ac:dyDescent="0.25">
      <c r="B6201" s="123"/>
      <c r="C6201" s="123"/>
      <c r="D6201" s="123"/>
      <c r="F6201" s="123"/>
      <c r="I6201" s="123"/>
      <c r="J6201" s="123"/>
      <c r="K6201" s="124"/>
      <c r="L6201" s="110"/>
      <c r="M6201" s="110"/>
      <c r="N6201" s="110"/>
      <c r="O6201" s="145"/>
      <c r="P6201" s="110"/>
    </row>
    <row r="6202" spans="2:16" x14ac:dyDescent="0.25">
      <c r="B6202" s="123"/>
      <c r="C6202" s="123"/>
      <c r="D6202" s="123"/>
      <c r="F6202" s="123"/>
      <c r="I6202" s="123"/>
      <c r="J6202" s="123"/>
      <c r="K6202" s="124"/>
      <c r="L6202" s="110"/>
      <c r="M6202" s="110"/>
      <c r="N6202" s="110"/>
      <c r="O6202" s="145"/>
      <c r="P6202" s="110"/>
    </row>
    <row r="6203" spans="2:16" x14ac:dyDescent="0.25">
      <c r="B6203" s="123"/>
      <c r="C6203" s="123"/>
      <c r="D6203" s="123"/>
      <c r="F6203" s="123"/>
      <c r="I6203" s="123"/>
      <c r="J6203" s="123"/>
      <c r="K6203" s="124"/>
      <c r="L6203" s="110"/>
      <c r="M6203" s="110"/>
      <c r="N6203" s="110"/>
      <c r="O6203" s="145"/>
      <c r="P6203" s="110"/>
    </row>
    <row r="6204" spans="2:16" x14ac:dyDescent="0.25">
      <c r="B6204" s="123"/>
      <c r="C6204" s="123"/>
      <c r="D6204" s="123"/>
      <c r="F6204" s="123"/>
      <c r="I6204" s="123"/>
      <c r="J6204" s="123"/>
      <c r="K6204" s="124"/>
      <c r="L6204" s="110"/>
      <c r="M6204" s="110"/>
      <c r="N6204" s="110"/>
      <c r="O6204" s="145"/>
      <c r="P6204" s="110"/>
    </row>
    <row r="6205" spans="2:16" x14ac:dyDescent="0.25">
      <c r="B6205" s="123"/>
      <c r="C6205" s="123"/>
      <c r="D6205" s="123"/>
      <c r="F6205" s="123"/>
      <c r="I6205" s="123"/>
      <c r="J6205" s="123"/>
      <c r="K6205" s="124"/>
      <c r="L6205" s="110"/>
      <c r="M6205" s="110"/>
      <c r="N6205" s="110"/>
      <c r="O6205" s="145"/>
      <c r="P6205" s="110"/>
    </row>
    <row r="6206" spans="2:16" x14ac:dyDescent="0.25">
      <c r="B6206" s="123"/>
      <c r="C6206" s="123"/>
      <c r="D6206" s="123"/>
      <c r="F6206" s="123"/>
      <c r="I6206" s="123"/>
      <c r="J6206" s="123"/>
      <c r="K6206" s="124"/>
      <c r="L6206" s="110"/>
      <c r="M6206" s="110"/>
      <c r="N6206" s="110"/>
      <c r="O6206" s="145"/>
      <c r="P6206" s="110"/>
    </row>
    <row r="6207" spans="2:16" x14ac:dyDescent="0.25">
      <c r="B6207" s="123"/>
      <c r="C6207" s="123"/>
      <c r="D6207" s="123"/>
      <c r="F6207" s="123"/>
      <c r="I6207" s="123"/>
      <c r="J6207" s="123"/>
      <c r="K6207" s="124"/>
      <c r="L6207" s="110"/>
      <c r="M6207" s="110"/>
      <c r="N6207" s="110"/>
      <c r="O6207" s="145"/>
      <c r="P6207" s="110"/>
    </row>
    <row r="6208" spans="2:16" x14ac:dyDescent="0.25">
      <c r="B6208" s="123"/>
      <c r="C6208" s="123"/>
      <c r="D6208" s="123"/>
      <c r="F6208" s="123"/>
      <c r="I6208" s="123"/>
      <c r="J6208" s="123"/>
      <c r="K6208" s="124"/>
      <c r="L6208" s="110"/>
      <c r="M6208" s="110"/>
      <c r="N6208" s="110"/>
      <c r="O6208" s="145"/>
      <c r="P6208" s="110"/>
    </row>
    <row r="6209" spans="2:16" x14ac:dyDescent="0.25">
      <c r="B6209" s="123"/>
      <c r="C6209" s="123"/>
      <c r="D6209" s="123"/>
      <c r="F6209" s="123"/>
      <c r="I6209" s="123"/>
      <c r="J6209" s="123"/>
      <c r="K6209" s="124"/>
      <c r="L6209" s="110"/>
      <c r="M6209" s="110"/>
      <c r="N6209" s="110"/>
      <c r="O6209" s="145"/>
      <c r="P6209" s="110"/>
    </row>
    <row r="6210" spans="2:16" x14ac:dyDescent="0.25">
      <c r="B6210" s="123"/>
      <c r="C6210" s="123"/>
      <c r="D6210" s="123"/>
      <c r="F6210" s="123"/>
      <c r="I6210" s="123"/>
      <c r="J6210" s="123"/>
      <c r="K6210" s="124"/>
      <c r="L6210" s="110"/>
      <c r="M6210" s="110"/>
      <c r="N6210" s="110"/>
      <c r="O6210" s="145"/>
      <c r="P6210" s="110"/>
    </row>
    <row r="6211" spans="2:16" x14ac:dyDescent="0.25">
      <c r="B6211" s="123"/>
      <c r="C6211" s="123"/>
      <c r="D6211" s="123"/>
      <c r="F6211" s="123"/>
      <c r="I6211" s="123"/>
      <c r="J6211" s="123"/>
      <c r="K6211" s="124"/>
      <c r="L6211" s="110"/>
      <c r="M6211" s="110"/>
      <c r="N6211" s="110"/>
      <c r="O6211" s="145"/>
      <c r="P6211" s="110"/>
    </row>
    <row r="6212" spans="2:16" x14ac:dyDescent="0.25">
      <c r="B6212" s="123"/>
      <c r="C6212" s="123"/>
      <c r="D6212" s="123"/>
      <c r="F6212" s="123"/>
      <c r="I6212" s="123"/>
      <c r="J6212" s="123"/>
      <c r="K6212" s="124"/>
      <c r="L6212" s="110"/>
      <c r="M6212" s="110"/>
      <c r="N6212" s="110"/>
      <c r="O6212" s="145"/>
      <c r="P6212" s="110"/>
    </row>
    <row r="6213" spans="2:16" x14ac:dyDescent="0.25">
      <c r="B6213" s="123"/>
      <c r="C6213" s="123"/>
      <c r="D6213" s="123"/>
      <c r="F6213" s="123"/>
      <c r="I6213" s="123"/>
      <c r="J6213" s="123"/>
      <c r="K6213" s="124"/>
      <c r="L6213" s="110"/>
      <c r="M6213" s="110"/>
      <c r="N6213" s="110"/>
      <c r="O6213" s="145"/>
      <c r="P6213" s="110"/>
    </row>
    <row r="6214" spans="2:16" x14ac:dyDescent="0.25">
      <c r="B6214" s="123"/>
      <c r="C6214" s="123"/>
      <c r="D6214" s="123"/>
      <c r="F6214" s="123"/>
      <c r="I6214" s="123"/>
      <c r="J6214" s="123"/>
      <c r="K6214" s="124"/>
      <c r="L6214" s="110"/>
      <c r="M6214" s="110"/>
      <c r="N6214" s="110"/>
      <c r="O6214" s="145"/>
      <c r="P6214" s="110"/>
    </row>
    <row r="6215" spans="2:16" x14ac:dyDescent="0.25">
      <c r="B6215" s="123"/>
      <c r="C6215" s="123"/>
      <c r="D6215" s="123"/>
      <c r="F6215" s="123"/>
      <c r="I6215" s="123"/>
      <c r="J6215" s="123"/>
      <c r="K6215" s="124"/>
      <c r="L6215" s="110"/>
      <c r="M6215" s="110"/>
      <c r="N6215" s="110"/>
      <c r="O6215" s="145"/>
      <c r="P6215" s="110"/>
    </row>
    <row r="6216" spans="2:16" x14ac:dyDescent="0.25">
      <c r="B6216" s="123"/>
      <c r="C6216" s="123"/>
      <c r="D6216" s="123"/>
      <c r="F6216" s="123"/>
      <c r="I6216" s="123"/>
      <c r="J6216" s="123"/>
      <c r="K6216" s="124"/>
      <c r="L6216" s="110"/>
      <c r="M6216" s="110"/>
      <c r="N6216" s="110"/>
      <c r="O6216" s="145"/>
      <c r="P6216" s="110"/>
    </row>
    <row r="6217" spans="2:16" x14ac:dyDescent="0.25">
      <c r="B6217" s="123"/>
      <c r="C6217" s="123"/>
      <c r="D6217" s="123"/>
      <c r="F6217" s="123"/>
      <c r="I6217" s="123"/>
      <c r="J6217" s="123"/>
      <c r="K6217" s="124"/>
      <c r="L6217" s="110"/>
      <c r="M6217" s="110"/>
      <c r="N6217" s="110"/>
      <c r="O6217" s="145"/>
      <c r="P6217" s="110"/>
    </row>
    <row r="6218" spans="2:16" x14ac:dyDescent="0.25">
      <c r="B6218" s="123"/>
      <c r="C6218" s="123"/>
      <c r="D6218" s="123"/>
      <c r="F6218" s="123"/>
      <c r="I6218" s="123"/>
      <c r="J6218" s="123"/>
      <c r="K6218" s="124"/>
      <c r="L6218" s="110"/>
      <c r="M6218" s="110"/>
      <c r="N6218" s="110"/>
      <c r="O6218" s="145"/>
      <c r="P6218" s="110"/>
    </row>
    <row r="6219" spans="2:16" x14ac:dyDescent="0.25">
      <c r="B6219" s="123"/>
      <c r="C6219" s="123"/>
      <c r="D6219" s="123"/>
      <c r="F6219" s="123"/>
      <c r="I6219" s="123"/>
      <c r="J6219" s="123"/>
      <c r="K6219" s="124"/>
      <c r="L6219" s="110"/>
      <c r="M6219" s="110"/>
      <c r="N6219" s="110"/>
      <c r="O6219" s="145"/>
      <c r="P6219" s="110"/>
    </row>
    <row r="6220" spans="2:16" x14ac:dyDescent="0.25">
      <c r="B6220" s="123"/>
      <c r="C6220" s="123"/>
      <c r="D6220" s="123"/>
      <c r="F6220" s="123"/>
      <c r="I6220" s="123"/>
      <c r="J6220" s="123"/>
      <c r="K6220" s="124"/>
      <c r="L6220" s="110"/>
      <c r="M6220" s="110"/>
      <c r="N6220" s="110"/>
      <c r="O6220" s="145"/>
      <c r="P6220" s="110"/>
    </row>
    <row r="6221" spans="2:16" x14ac:dyDescent="0.25">
      <c r="B6221" s="123"/>
      <c r="C6221" s="123"/>
      <c r="D6221" s="123"/>
      <c r="F6221" s="123"/>
      <c r="I6221" s="123"/>
      <c r="J6221" s="123"/>
      <c r="K6221" s="124"/>
      <c r="L6221" s="110"/>
      <c r="M6221" s="110"/>
      <c r="N6221" s="110"/>
      <c r="O6221" s="145"/>
      <c r="P6221" s="110"/>
    </row>
    <row r="6222" spans="2:16" x14ac:dyDescent="0.25">
      <c r="B6222" s="123"/>
      <c r="C6222" s="123"/>
      <c r="D6222" s="123"/>
      <c r="F6222" s="123"/>
      <c r="I6222" s="123"/>
      <c r="J6222" s="123"/>
      <c r="K6222" s="124"/>
      <c r="L6222" s="110"/>
      <c r="M6222" s="110"/>
      <c r="N6222" s="110"/>
      <c r="O6222" s="145"/>
      <c r="P6222" s="110"/>
    </row>
    <row r="6223" spans="2:16" x14ac:dyDescent="0.25">
      <c r="B6223" s="123"/>
      <c r="C6223" s="123"/>
      <c r="D6223" s="123"/>
      <c r="F6223" s="123"/>
      <c r="I6223" s="123"/>
      <c r="J6223" s="123"/>
      <c r="K6223" s="124"/>
      <c r="L6223" s="110"/>
      <c r="M6223" s="110"/>
      <c r="N6223" s="110"/>
      <c r="O6223" s="145"/>
      <c r="P6223" s="110"/>
    </row>
    <row r="6224" spans="2:16" x14ac:dyDescent="0.25">
      <c r="B6224" s="123"/>
      <c r="C6224" s="123"/>
      <c r="D6224" s="123"/>
      <c r="F6224" s="123"/>
      <c r="I6224" s="123"/>
      <c r="J6224" s="123"/>
      <c r="K6224" s="124"/>
      <c r="L6224" s="110"/>
      <c r="M6224" s="110"/>
      <c r="N6224" s="110"/>
      <c r="O6224" s="145"/>
      <c r="P6224" s="110"/>
    </row>
    <row r="6225" spans="2:16" x14ac:dyDescent="0.25">
      <c r="B6225" s="123"/>
      <c r="C6225" s="123"/>
      <c r="D6225" s="123"/>
      <c r="F6225" s="123"/>
      <c r="I6225" s="123"/>
      <c r="J6225" s="123"/>
      <c r="K6225" s="124"/>
      <c r="L6225" s="110"/>
      <c r="M6225" s="110"/>
      <c r="N6225" s="110"/>
      <c r="O6225" s="145"/>
      <c r="P6225" s="110"/>
    </row>
    <row r="6226" spans="2:16" x14ac:dyDescent="0.25">
      <c r="B6226" s="123"/>
      <c r="C6226" s="123"/>
      <c r="D6226" s="123"/>
      <c r="F6226" s="123"/>
      <c r="I6226" s="123"/>
      <c r="J6226" s="123"/>
      <c r="K6226" s="124"/>
      <c r="L6226" s="110"/>
      <c r="M6226" s="110"/>
      <c r="N6226" s="110"/>
      <c r="O6226" s="145"/>
      <c r="P6226" s="110"/>
    </row>
    <row r="6227" spans="2:16" x14ac:dyDescent="0.25">
      <c r="B6227" s="123"/>
      <c r="C6227" s="123"/>
      <c r="D6227" s="123"/>
      <c r="F6227" s="123"/>
      <c r="I6227" s="123"/>
      <c r="J6227" s="123"/>
      <c r="K6227" s="124"/>
      <c r="L6227" s="110"/>
      <c r="M6227" s="110"/>
      <c r="N6227" s="110"/>
      <c r="O6227" s="145"/>
      <c r="P6227" s="110"/>
    </row>
    <row r="6228" spans="2:16" x14ac:dyDescent="0.25">
      <c r="B6228" s="123"/>
      <c r="C6228" s="123"/>
      <c r="D6228" s="123"/>
      <c r="F6228" s="123"/>
      <c r="I6228" s="123"/>
      <c r="J6228" s="123"/>
      <c r="K6228" s="124"/>
      <c r="L6228" s="110"/>
      <c r="M6228" s="110"/>
      <c r="N6228" s="110"/>
      <c r="O6228" s="145"/>
      <c r="P6228" s="110"/>
    </row>
    <row r="6229" spans="2:16" x14ac:dyDescent="0.25">
      <c r="B6229" s="123"/>
      <c r="C6229" s="123"/>
      <c r="D6229" s="123"/>
      <c r="F6229" s="123"/>
      <c r="I6229" s="123"/>
      <c r="J6229" s="123"/>
      <c r="K6229" s="124"/>
      <c r="L6229" s="110"/>
      <c r="M6229" s="110"/>
      <c r="N6229" s="110"/>
      <c r="O6229" s="145"/>
      <c r="P6229" s="110"/>
    </row>
    <row r="6230" spans="2:16" x14ac:dyDescent="0.25">
      <c r="B6230" s="123"/>
      <c r="C6230" s="123"/>
      <c r="D6230" s="123"/>
      <c r="F6230" s="123"/>
      <c r="I6230" s="123"/>
      <c r="J6230" s="123"/>
      <c r="K6230" s="124"/>
      <c r="L6230" s="110"/>
      <c r="M6230" s="110"/>
      <c r="N6230" s="110"/>
      <c r="O6230" s="145"/>
      <c r="P6230" s="110"/>
    </row>
    <row r="6231" spans="2:16" x14ac:dyDescent="0.25">
      <c r="B6231" s="123"/>
      <c r="C6231" s="123"/>
      <c r="D6231" s="123"/>
      <c r="F6231" s="123"/>
      <c r="I6231" s="123"/>
      <c r="J6231" s="123"/>
      <c r="K6231" s="124"/>
      <c r="L6231" s="110"/>
      <c r="M6231" s="110"/>
      <c r="N6231" s="110"/>
      <c r="O6231" s="145"/>
      <c r="P6231" s="110"/>
    </row>
    <row r="6232" spans="2:16" x14ac:dyDescent="0.25">
      <c r="B6232" s="123"/>
      <c r="C6232" s="123"/>
      <c r="D6232" s="123"/>
      <c r="F6232" s="123"/>
      <c r="I6232" s="123"/>
      <c r="J6232" s="123"/>
      <c r="K6232" s="124"/>
      <c r="L6232" s="110"/>
      <c r="M6232" s="110"/>
      <c r="N6232" s="110"/>
      <c r="O6232" s="145"/>
      <c r="P6232" s="110"/>
    </row>
    <row r="6233" spans="2:16" x14ac:dyDescent="0.25">
      <c r="B6233" s="123"/>
      <c r="C6233" s="123"/>
      <c r="D6233" s="123"/>
      <c r="F6233" s="123"/>
      <c r="I6233" s="123"/>
      <c r="J6233" s="123"/>
      <c r="K6233" s="124"/>
      <c r="L6233" s="110"/>
      <c r="M6233" s="110"/>
      <c r="N6233" s="110"/>
      <c r="O6233" s="145"/>
      <c r="P6233" s="110"/>
    </row>
    <row r="6234" spans="2:16" x14ac:dyDescent="0.25">
      <c r="B6234" s="123"/>
      <c r="C6234" s="123"/>
      <c r="D6234" s="123"/>
      <c r="F6234" s="123"/>
      <c r="I6234" s="123"/>
      <c r="J6234" s="123"/>
      <c r="K6234" s="124"/>
      <c r="L6234" s="110"/>
      <c r="M6234" s="110"/>
      <c r="N6234" s="110"/>
      <c r="O6234" s="145"/>
      <c r="P6234" s="110"/>
    </row>
    <row r="6235" spans="2:16" x14ac:dyDescent="0.25">
      <c r="B6235" s="123"/>
      <c r="C6235" s="123"/>
      <c r="D6235" s="123"/>
      <c r="F6235" s="123"/>
      <c r="I6235" s="123"/>
      <c r="J6235" s="123"/>
      <c r="K6235" s="124"/>
      <c r="L6235" s="110"/>
      <c r="M6235" s="110"/>
      <c r="N6235" s="110"/>
      <c r="O6235" s="145"/>
      <c r="P6235" s="110"/>
    </row>
    <row r="6236" spans="2:16" x14ac:dyDescent="0.25">
      <c r="B6236" s="123"/>
      <c r="C6236" s="123"/>
      <c r="D6236" s="123"/>
      <c r="F6236" s="123"/>
      <c r="I6236" s="123"/>
      <c r="J6236" s="123"/>
      <c r="K6236" s="124"/>
      <c r="L6236" s="110"/>
      <c r="M6236" s="110"/>
      <c r="N6236" s="110"/>
      <c r="O6236" s="145"/>
      <c r="P6236" s="110"/>
    </row>
    <row r="6237" spans="2:16" x14ac:dyDescent="0.25">
      <c r="B6237" s="123"/>
      <c r="C6237" s="123"/>
      <c r="D6237" s="123"/>
      <c r="F6237" s="123"/>
      <c r="I6237" s="123"/>
      <c r="J6237" s="123"/>
      <c r="K6237" s="124"/>
      <c r="L6237" s="110"/>
      <c r="M6237" s="110"/>
      <c r="N6237" s="110"/>
      <c r="O6237" s="145"/>
      <c r="P6237" s="110"/>
    </row>
    <row r="6238" spans="2:16" x14ac:dyDescent="0.25">
      <c r="B6238" s="123"/>
      <c r="C6238" s="123"/>
      <c r="D6238" s="123"/>
      <c r="F6238" s="123"/>
      <c r="I6238" s="123"/>
      <c r="J6238" s="123"/>
      <c r="K6238" s="124"/>
      <c r="L6238" s="110"/>
      <c r="M6238" s="110"/>
      <c r="N6238" s="110"/>
      <c r="O6238" s="145"/>
      <c r="P6238" s="110"/>
    </row>
    <row r="6239" spans="2:16" x14ac:dyDescent="0.25">
      <c r="B6239" s="123"/>
      <c r="C6239" s="123"/>
      <c r="D6239" s="123"/>
      <c r="F6239" s="123"/>
      <c r="I6239" s="123"/>
      <c r="J6239" s="123"/>
      <c r="K6239" s="124"/>
      <c r="L6239" s="110"/>
      <c r="M6239" s="110"/>
      <c r="N6239" s="110"/>
      <c r="O6239" s="145"/>
      <c r="P6239" s="110"/>
    </row>
    <row r="6240" spans="2:16" x14ac:dyDescent="0.25">
      <c r="B6240" s="123"/>
      <c r="C6240" s="123"/>
      <c r="D6240" s="123"/>
      <c r="F6240" s="123"/>
      <c r="I6240" s="123"/>
      <c r="J6240" s="123"/>
      <c r="K6240" s="124"/>
      <c r="L6240" s="110"/>
      <c r="M6240" s="110"/>
      <c r="N6240" s="110"/>
      <c r="O6240" s="145"/>
      <c r="P6240" s="110"/>
    </row>
    <row r="6241" spans="2:16" x14ac:dyDescent="0.25">
      <c r="B6241" s="123"/>
      <c r="C6241" s="123"/>
      <c r="D6241" s="123"/>
      <c r="F6241" s="123"/>
      <c r="I6241" s="123"/>
      <c r="J6241" s="123"/>
      <c r="K6241" s="124"/>
      <c r="L6241" s="110"/>
      <c r="M6241" s="110"/>
      <c r="N6241" s="110"/>
      <c r="O6241" s="145"/>
      <c r="P6241" s="110"/>
    </row>
    <row r="6242" spans="2:16" x14ac:dyDescent="0.25">
      <c r="B6242" s="123"/>
      <c r="C6242" s="123"/>
      <c r="D6242" s="123"/>
      <c r="F6242" s="123"/>
      <c r="I6242" s="123"/>
      <c r="J6242" s="123"/>
      <c r="K6242" s="124"/>
      <c r="L6242" s="110"/>
      <c r="M6242" s="110"/>
      <c r="N6242" s="110"/>
      <c r="O6242" s="145"/>
      <c r="P6242" s="110"/>
    </row>
    <row r="6243" spans="2:16" x14ac:dyDescent="0.25">
      <c r="B6243" s="123"/>
      <c r="C6243" s="123"/>
      <c r="D6243" s="123"/>
      <c r="F6243" s="123"/>
      <c r="I6243" s="123"/>
      <c r="J6243" s="123"/>
      <c r="K6243" s="124"/>
      <c r="L6243" s="110"/>
      <c r="M6243" s="110"/>
      <c r="N6243" s="110"/>
      <c r="O6243" s="145"/>
      <c r="P6243" s="110"/>
    </row>
    <row r="6244" spans="2:16" x14ac:dyDescent="0.25">
      <c r="B6244" s="123"/>
      <c r="C6244" s="123"/>
      <c r="D6244" s="123"/>
      <c r="F6244" s="123"/>
      <c r="I6244" s="123"/>
      <c r="J6244" s="123"/>
      <c r="K6244" s="124"/>
      <c r="L6244" s="110"/>
      <c r="M6244" s="110"/>
      <c r="N6244" s="110"/>
      <c r="O6244" s="145"/>
      <c r="P6244" s="110"/>
    </row>
    <row r="6245" spans="2:16" x14ac:dyDescent="0.25">
      <c r="B6245" s="123"/>
      <c r="C6245" s="123"/>
      <c r="D6245" s="123"/>
      <c r="F6245" s="123"/>
      <c r="I6245" s="123"/>
      <c r="J6245" s="123"/>
      <c r="K6245" s="124"/>
      <c r="L6245" s="110"/>
      <c r="M6245" s="110"/>
      <c r="N6245" s="110"/>
      <c r="O6245" s="145"/>
      <c r="P6245" s="110"/>
    </row>
    <row r="6246" spans="2:16" x14ac:dyDescent="0.25">
      <c r="B6246" s="123"/>
      <c r="C6246" s="123"/>
      <c r="D6246" s="123"/>
      <c r="F6246" s="123"/>
      <c r="I6246" s="123"/>
      <c r="J6246" s="123"/>
      <c r="K6246" s="124"/>
      <c r="L6246" s="110"/>
      <c r="M6246" s="110"/>
      <c r="N6246" s="110"/>
      <c r="O6246" s="145"/>
      <c r="P6246" s="110"/>
    </row>
    <row r="6247" spans="2:16" x14ac:dyDescent="0.25">
      <c r="B6247" s="123"/>
      <c r="C6247" s="123"/>
      <c r="D6247" s="123"/>
      <c r="F6247" s="123"/>
      <c r="I6247" s="123"/>
      <c r="J6247" s="123"/>
      <c r="K6247" s="124"/>
      <c r="L6247" s="110"/>
      <c r="M6247" s="110"/>
      <c r="N6247" s="110"/>
      <c r="O6247" s="145"/>
      <c r="P6247" s="110"/>
    </row>
    <row r="6248" spans="2:16" x14ac:dyDescent="0.25">
      <c r="B6248" s="123"/>
      <c r="C6248" s="123"/>
      <c r="D6248" s="123"/>
      <c r="F6248" s="123"/>
      <c r="I6248" s="123"/>
      <c r="J6248" s="123"/>
      <c r="K6248" s="124"/>
      <c r="L6248" s="110"/>
      <c r="M6248" s="110"/>
      <c r="N6248" s="110"/>
      <c r="O6248" s="145"/>
      <c r="P6248" s="110"/>
    </row>
    <row r="6249" spans="2:16" x14ac:dyDescent="0.25">
      <c r="B6249" s="123"/>
      <c r="C6249" s="123"/>
      <c r="D6249" s="123"/>
      <c r="F6249" s="123"/>
      <c r="I6249" s="123"/>
      <c r="J6249" s="123"/>
      <c r="K6249" s="124"/>
      <c r="L6249" s="110"/>
      <c r="M6249" s="110"/>
      <c r="N6249" s="110"/>
      <c r="O6249" s="145"/>
      <c r="P6249" s="110"/>
    </row>
    <row r="6250" spans="2:16" x14ac:dyDescent="0.25">
      <c r="B6250" s="123"/>
      <c r="C6250" s="123"/>
      <c r="D6250" s="123"/>
      <c r="F6250" s="123"/>
      <c r="I6250" s="123"/>
      <c r="J6250" s="123"/>
      <c r="K6250" s="124"/>
      <c r="L6250" s="110"/>
      <c r="M6250" s="110"/>
      <c r="N6250" s="110"/>
      <c r="O6250" s="145"/>
      <c r="P6250" s="110"/>
    </row>
    <row r="6251" spans="2:16" x14ac:dyDescent="0.25">
      <c r="B6251" s="123"/>
      <c r="C6251" s="123"/>
      <c r="D6251" s="123"/>
      <c r="F6251" s="123"/>
      <c r="I6251" s="123"/>
      <c r="J6251" s="123"/>
      <c r="K6251" s="124"/>
      <c r="L6251" s="110"/>
      <c r="M6251" s="110"/>
      <c r="N6251" s="110"/>
      <c r="O6251" s="145"/>
      <c r="P6251" s="110"/>
    </row>
    <row r="6252" spans="2:16" x14ac:dyDescent="0.25">
      <c r="B6252" s="123"/>
      <c r="C6252" s="123"/>
      <c r="D6252" s="123"/>
      <c r="F6252" s="123"/>
      <c r="I6252" s="123"/>
      <c r="J6252" s="123"/>
      <c r="K6252" s="124"/>
      <c r="L6252" s="110"/>
      <c r="M6252" s="110"/>
      <c r="N6252" s="110"/>
      <c r="O6252" s="145"/>
      <c r="P6252" s="110"/>
    </row>
    <row r="6253" spans="2:16" x14ac:dyDescent="0.25">
      <c r="B6253" s="123"/>
      <c r="C6253" s="123"/>
      <c r="D6253" s="123"/>
      <c r="F6253" s="123"/>
      <c r="I6253" s="123"/>
      <c r="J6253" s="123"/>
      <c r="K6253" s="124"/>
      <c r="L6253" s="110"/>
      <c r="M6253" s="110"/>
      <c r="N6253" s="110"/>
      <c r="O6253" s="145"/>
      <c r="P6253" s="110"/>
    </row>
  </sheetData>
  <mergeCells count="1">
    <mergeCell ref="A1:O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K6145"/>
  <sheetViews>
    <sheetView zoomScale="85" zoomScaleNormal="85" workbookViewId="0">
      <selection activeCell="H14" sqref="H14"/>
    </sheetView>
  </sheetViews>
  <sheetFormatPr defaultColWidth="81.28515625" defaultRowHeight="15" x14ac:dyDescent="0.25"/>
  <cols>
    <col min="1" max="1" width="25.140625" style="132" customWidth="1"/>
    <col min="2" max="2" width="24.140625" style="122" customWidth="1"/>
    <col min="3" max="3" width="13.7109375" style="122" customWidth="1"/>
    <col min="4" max="4" width="56.85546875" style="122" customWidth="1"/>
    <col min="5" max="5" width="24.85546875" style="94" customWidth="1"/>
    <col min="6" max="6" width="6.85546875" style="122" customWidth="1"/>
    <col min="7" max="7" width="35.28515625" style="122" customWidth="1"/>
    <col min="8" max="11" width="24.28515625" style="116" customWidth="1"/>
    <col min="12" max="16384" width="81.28515625" style="122"/>
  </cols>
  <sheetData>
    <row r="1" spans="1:11" ht="72.75" customHeight="1" x14ac:dyDescent="0.25">
      <c r="A1" s="154" t="s">
        <v>7247</v>
      </c>
      <c r="B1" s="155"/>
      <c r="C1" s="155"/>
      <c r="D1" s="155"/>
      <c r="E1" s="155"/>
      <c r="F1" s="155"/>
      <c r="G1" s="155"/>
      <c r="H1" s="155"/>
      <c r="I1" s="155"/>
      <c r="J1" s="155"/>
      <c r="K1" s="156"/>
    </row>
    <row r="2" spans="1:11" x14ac:dyDescent="0.25">
      <c r="A2" s="132" t="s">
        <v>0</v>
      </c>
      <c r="B2" s="131" t="s">
        <v>1</v>
      </c>
      <c r="C2" s="131" t="s">
        <v>2</v>
      </c>
      <c r="D2" s="131" t="s">
        <v>66</v>
      </c>
      <c r="E2" s="94" t="s">
        <v>4</v>
      </c>
      <c r="F2" s="94" t="s">
        <v>5</v>
      </c>
      <c r="G2" s="131" t="s">
        <v>7252</v>
      </c>
      <c r="H2" s="116" t="s">
        <v>7248</v>
      </c>
      <c r="I2" s="116" t="s">
        <v>7249</v>
      </c>
      <c r="J2" s="116" t="s">
        <v>7250</v>
      </c>
      <c r="K2" s="116" t="s">
        <v>7256</v>
      </c>
    </row>
    <row r="3" spans="1:11" x14ac:dyDescent="0.25">
      <c r="H3" s="116">
        <v>1</v>
      </c>
      <c r="I3" s="116">
        <v>1</v>
      </c>
      <c r="J3" s="116">
        <v>1</v>
      </c>
      <c r="K3" s="116">
        <v>1</v>
      </c>
    </row>
    <row r="27" spans="3:3" x14ac:dyDescent="0.25">
      <c r="C27" s="1"/>
    </row>
    <row r="2200" spans="2:7" x14ac:dyDescent="0.25">
      <c r="B2200" s="123"/>
      <c r="C2200" s="123"/>
      <c r="D2200" s="123"/>
      <c r="F2200" s="123"/>
      <c r="G2200" s="123"/>
    </row>
    <row r="2201" spans="2:7" x14ac:dyDescent="0.25">
      <c r="B2201" s="123"/>
      <c r="C2201" s="123"/>
      <c r="D2201" s="123"/>
      <c r="F2201" s="123"/>
      <c r="G2201" s="123"/>
    </row>
    <row r="2202" spans="2:7" x14ac:dyDescent="0.25">
      <c r="B2202" s="123"/>
      <c r="C2202" s="123"/>
      <c r="D2202" s="123"/>
      <c r="F2202" s="123"/>
      <c r="G2202" s="123"/>
    </row>
    <row r="2203" spans="2:7" x14ac:dyDescent="0.25">
      <c r="B2203" s="123"/>
      <c r="C2203" s="123"/>
      <c r="D2203" s="123"/>
      <c r="F2203" s="123"/>
      <c r="G2203" s="123"/>
    </row>
    <row r="2204" spans="2:7" x14ac:dyDescent="0.25">
      <c r="B2204" s="123"/>
      <c r="C2204" s="123"/>
      <c r="D2204" s="123"/>
      <c r="F2204" s="123"/>
      <c r="G2204" s="123"/>
    </row>
    <row r="2205" spans="2:7" x14ac:dyDescent="0.25">
      <c r="B2205" s="123"/>
      <c r="C2205" s="123"/>
      <c r="D2205" s="123"/>
      <c r="F2205" s="123"/>
      <c r="G2205" s="123"/>
    </row>
    <row r="2206" spans="2:7" x14ac:dyDescent="0.25">
      <c r="B2206" s="123"/>
      <c r="C2206" s="123"/>
      <c r="D2206" s="123"/>
      <c r="F2206" s="123"/>
      <c r="G2206" s="123"/>
    </row>
    <row r="2207" spans="2:7" x14ac:dyDescent="0.25">
      <c r="B2207" s="123"/>
      <c r="C2207" s="123"/>
      <c r="D2207" s="123"/>
      <c r="F2207" s="123"/>
      <c r="G2207" s="123"/>
    </row>
    <row r="2208" spans="2:7" x14ac:dyDescent="0.25">
      <c r="B2208" s="123"/>
      <c r="C2208" s="123"/>
      <c r="D2208" s="123"/>
      <c r="F2208" s="123"/>
      <c r="G2208" s="123"/>
    </row>
    <row r="2209" spans="2:7" x14ac:dyDescent="0.25">
      <c r="B2209" s="123"/>
      <c r="C2209" s="123"/>
      <c r="D2209" s="123"/>
      <c r="F2209" s="123"/>
      <c r="G2209" s="123"/>
    </row>
    <row r="2210" spans="2:7" x14ac:dyDescent="0.25">
      <c r="B2210" s="123"/>
      <c r="C2210" s="123"/>
      <c r="D2210" s="123"/>
      <c r="F2210" s="123"/>
      <c r="G2210" s="123"/>
    </row>
    <row r="2211" spans="2:7" x14ac:dyDescent="0.25">
      <c r="B2211" s="123"/>
      <c r="C2211" s="123"/>
      <c r="D2211" s="123"/>
      <c r="F2211" s="123"/>
      <c r="G2211" s="123"/>
    </row>
    <row r="2212" spans="2:7" x14ac:dyDescent="0.25">
      <c r="B2212" s="123"/>
      <c r="C2212" s="123"/>
      <c r="D2212" s="123"/>
      <c r="F2212" s="123"/>
      <c r="G2212" s="123"/>
    </row>
    <row r="2213" spans="2:7" x14ac:dyDescent="0.25">
      <c r="B2213" s="123"/>
      <c r="C2213" s="123"/>
      <c r="D2213" s="123"/>
      <c r="F2213" s="123"/>
      <c r="G2213" s="123"/>
    </row>
    <row r="2214" spans="2:7" x14ac:dyDescent="0.25">
      <c r="B2214" s="123"/>
      <c r="C2214" s="123"/>
      <c r="D2214" s="123"/>
      <c r="F2214" s="123"/>
      <c r="G2214" s="123"/>
    </row>
    <row r="2215" spans="2:7" x14ac:dyDescent="0.25">
      <c r="B2215" s="123"/>
      <c r="C2215" s="123"/>
      <c r="D2215" s="123"/>
      <c r="F2215" s="123"/>
      <c r="G2215" s="123"/>
    </row>
    <row r="2216" spans="2:7" x14ac:dyDescent="0.25">
      <c r="B2216" s="123"/>
      <c r="C2216" s="123"/>
      <c r="D2216" s="123"/>
      <c r="F2216" s="123"/>
      <c r="G2216" s="123"/>
    </row>
    <row r="2217" spans="2:7" x14ac:dyDescent="0.25">
      <c r="B2217" s="123"/>
      <c r="C2217" s="123"/>
      <c r="D2217" s="123"/>
      <c r="F2217" s="123"/>
      <c r="G2217" s="123"/>
    </row>
    <row r="2218" spans="2:7" x14ac:dyDescent="0.25">
      <c r="B2218" s="123"/>
      <c r="C2218" s="123"/>
      <c r="D2218" s="123"/>
      <c r="F2218" s="123"/>
      <c r="G2218" s="123"/>
    </row>
    <row r="2219" spans="2:7" x14ac:dyDescent="0.25">
      <c r="B2219" s="123"/>
      <c r="C2219" s="123"/>
      <c r="D2219" s="123"/>
      <c r="F2219" s="123"/>
      <c r="G2219" s="123"/>
    </row>
    <row r="2220" spans="2:7" x14ac:dyDescent="0.25">
      <c r="B2220" s="123"/>
      <c r="C2220" s="123"/>
      <c r="D2220" s="123"/>
      <c r="F2220" s="123"/>
      <c r="G2220" s="123"/>
    </row>
    <row r="2221" spans="2:7" x14ac:dyDescent="0.25">
      <c r="B2221" s="123"/>
      <c r="C2221" s="123"/>
      <c r="D2221" s="123"/>
      <c r="F2221" s="123"/>
      <c r="G2221" s="123"/>
    </row>
    <row r="2222" spans="2:7" x14ac:dyDescent="0.25">
      <c r="B2222" s="123"/>
      <c r="C2222" s="123"/>
      <c r="D2222" s="123"/>
      <c r="F2222" s="123"/>
      <c r="G2222" s="123"/>
    </row>
    <row r="2223" spans="2:7" x14ac:dyDescent="0.25">
      <c r="B2223" s="123"/>
      <c r="C2223" s="123"/>
      <c r="D2223" s="123"/>
      <c r="F2223" s="123"/>
      <c r="G2223" s="123"/>
    </row>
    <row r="2224" spans="2:7" x14ac:dyDescent="0.25">
      <c r="B2224" s="123"/>
      <c r="C2224" s="123"/>
      <c r="D2224" s="123"/>
      <c r="F2224" s="123"/>
      <c r="G2224" s="123"/>
    </row>
    <row r="2225" spans="2:7" x14ac:dyDescent="0.25">
      <c r="B2225" s="123"/>
      <c r="C2225" s="123"/>
      <c r="D2225" s="123"/>
      <c r="F2225" s="123"/>
      <c r="G2225" s="123"/>
    </row>
    <row r="2226" spans="2:7" x14ac:dyDescent="0.25">
      <c r="B2226" s="123"/>
      <c r="C2226" s="123"/>
      <c r="D2226" s="123"/>
      <c r="F2226" s="123"/>
      <c r="G2226" s="123"/>
    </row>
    <row r="2227" spans="2:7" x14ac:dyDescent="0.25">
      <c r="B2227" s="123"/>
      <c r="C2227" s="123"/>
      <c r="D2227" s="123"/>
      <c r="F2227" s="123"/>
      <c r="G2227" s="123"/>
    </row>
    <row r="2228" spans="2:7" x14ac:dyDescent="0.25">
      <c r="B2228" s="123"/>
      <c r="C2228" s="123"/>
      <c r="D2228" s="123"/>
      <c r="F2228" s="123"/>
      <c r="G2228" s="123"/>
    </row>
    <row r="2229" spans="2:7" x14ac:dyDescent="0.25">
      <c r="B2229" s="123"/>
      <c r="C2229" s="123"/>
      <c r="D2229" s="123"/>
      <c r="F2229" s="123"/>
      <c r="G2229" s="123"/>
    </row>
    <row r="2230" spans="2:7" x14ac:dyDescent="0.25">
      <c r="B2230" s="123"/>
      <c r="C2230" s="123"/>
      <c r="D2230" s="123"/>
      <c r="F2230" s="123"/>
      <c r="G2230" s="123"/>
    </row>
    <row r="2231" spans="2:7" x14ac:dyDescent="0.25">
      <c r="B2231" s="123"/>
      <c r="C2231" s="123"/>
      <c r="D2231" s="123"/>
      <c r="F2231" s="123"/>
      <c r="G2231" s="123"/>
    </row>
    <row r="2232" spans="2:7" x14ac:dyDescent="0.25">
      <c r="B2232" s="123"/>
      <c r="C2232" s="123"/>
      <c r="D2232" s="123"/>
      <c r="F2232" s="123"/>
      <c r="G2232" s="123"/>
    </row>
    <row r="2233" spans="2:7" x14ac:dyDescent="0.25">
      <c r="B2233" s="123"/>
      <c r="C2233" s="123"/>
      <c r="D2233" s="123"/>
      <c r="F2233" s="123"/>
      <c r="G2233" s="123"/>
    </row>
    <row r="2234" spans="2:7" x14ac:dyDescent="0.25">
      <c r="B2234" s="123"/>
      <c r="C2234" s="123"/>
      <c r="D2234" s="123"/>
      <c r="F2234" s="123"/>
      <c r="G2234" s="123"/>
    </row>
    <row r="2235" spans="2:7" x14ac:dyDescent="0.25">
      <c r="B2235" s="123"/>
      <c r="C2235" s="123"/>
      <c r="D2235" s="123"/>
      <c r="F2235" s="123"/>
      <c r="G2235" s="123"/>
    </row>
    <row r="2236" spans="2:7" x14ac:dyDescent="0.25">
      <c r="B2236" s="123"/>
      <c r="C2236" s="123"/>
      <c r="D2236" s="123"/>
      <c r="F2236" s="123"/>
      <c r="G2236" s="123"/>
    </row>
    <row r="2237" spans="2:7" x14ac:dyDescent="0.25">
      <c r="B2237" s="123"/>
      <c r="C2237" s="123"/>
      <c r="D2237" s="123"/>
      <c r="F2237" s="123"/>
      <c r="G2237" s="123"/>
    </row>
    <row r="2238" spans="2:7" x14ac:dyDescent="0.25">
      <c r="B2238" s="123"/>
      <c r="C2238" s="123"/>
      <c r="D2238" s="123"/>
      <c r="F2238" s="123"/>
      <c r="G2238" s="123"/>
    </row>
    <row r="2239" spans="2:7" x14ac:dyDescent="0.25">
      <c r="B2239" s="123"/>
      <c r="C2239" s="123"/>
      <c r="D2239" s="123"/>
      <c r="F2239" s="123"/>
      <c r="G2239" s="123"/>
    </row>
    <row r="2240" spans="2:7" x14ac:dyDescent="0.25">
      <c r="B2240" s="123"/>
      <c r="C2240" s="123"/>
      <c r="D2240" s="123"/>
      <c r="F2240" s="123"/>
      <c r="G2240" s="123"/>
    </row>
    <row r="2241" spans="2:7" x14ac:dyDescent="0.25">
      <c r="B2241" s="123"/>
      <c r="C2241" s="123"/>
      <c r="D2241" s="123"/>
      <c r="F2241" s="123"/>
      <c r="G2241" s="123"/>
    </row>
    <row r="2242" spans="2:7" x14ac:dyDescent="0.25">
      <c r="B2242" s="123"/>
      <c r="C2242" s="123"/>
      <c r="D2242" s="123"/>
      <c r="F2242" s="123"/>
      <c r="G2242" s="123"/>
    </row>
    <row r="2243" spans="2:7" x14ac:dyDescent="0.25">
      <c r="B2243" s="123"/>
      <c r="C2243" s="123"/>
      <c r="D2243" s="123"/>
      <c r="F2243" s="123"/>
      <c r="G2243" s="123"/>
    </row>
    <row r="2244" spans="2:7" x14ac:dyDescent="0.25">
      <c r="B2244" s="123"/>
      <c r="C2244" s="123"/>
      <c r="D2244" s="123"/>
      <c r="F2244" s="123"/>
      <c r="G2244" s="123"/>
    </row>
    <row r="2245" spans="2:7" x14ac:dyDescent="0.25">
      <c r="B2245" s="123"/>
      <c r="C2245" s="123"/>
      <c r="D2245" s="123"/>
      <c r="F2245" s="123"/>
      <c r="G2245" s="123"/>
    </row>
    <row r="2246" spans="2:7" x14ac:dyDescent="0.25">
      <c r="B2246" s="123"/>
      <c r="C2246" s="123"/>
      <c r="D2246" s="123"/>
      <c r="F2246" s="123"/>
      <c r="G2246" s="123"/>
    </row>
    <row r="2247" spans="2:7" x14ac:dyDescent="0.25">
      <c r="B2247" s="123"/>
      <c r="C2247" s="123"/>
      <c r="D2247" s="123"/>
      <c r="F2247" s="123"/>
      <c r="G2247" s="123"/>
    </row>
    <row r="2248" spans="2:7" x14ac:dyDescent="0.25">
      <c r="B2248" s="123"/>
      <c r="C2248" s="123"/>
      <c r="D2248" s="123"/>
      <c r="F2248" s="123"/>
      <c r="G2248" s="123"/>
    </row>
    <row r="2249" spans="2:7" x14ac:dyDescent="0.25">
      <c r="B2249" s="123"/>
      <c r="C2249" s="123"/>
      <c r="D2249" s="123"/>
      <c r="F2249" s="123"/>
      <c r="G2249" s="123"/>
    </row>
    <row r="2250" spans="2:7" x14ac:dyDescent="0.25">
      <c r="B2250" s="123"/>
      <c r="C2250" s="123"/>
      <c r="D2250" s="123"/>
      <c r="F2250" s="123"/>
      <c r="G2250" s="123"/>
    </row>
    <row r="2251" spans="2:7" x14ac:dyDescent="0.25">
      <c r="B2251" s="123"/>
      <c r="C2251" s="123"/>
      <c r="D2251" s="123"/>
      <c r="F2251" s="123"/>
      <c r="G2251" s="123"/>
    </row>
    <row r="2252" spans="2:7" x14ac:dyDescent="0.25">
      <c r="B2252" s="123"/>
      <c r="C2252" s="123"/>
      <c r="D2252" s="123"/>
      <c r="F2252" s="123"/>
      <c r="G2252" s="123"/>
    </row>
    <row r="2253" spans="2:7" x14ac:dyDescent="0.25">
      <c r="B2253" s="123"/>
      <c r="C2253" s="123"/>
      <c r="D2253" s="123"/>
      <c r="F2253" s="123"/>
      <c r="G2253" s="123"/>
    </row>
    <row r="2254" spans="2:7" x14ac:dyDescent="0.25">
      <c r="B2254" s="123"/>
      <c r="C2254" s="123"/>
      <c r="D2254" s="123"/>
      <c r="F2254" s="123"/>
      <c r="G2254" s="123"/>
    </row>
    <row r="2255" spans="2:7" x14ac:dyDescent="0.25">
      <c r="B2255" s="123"/>
      <c r="C2255" s="123"/>
      <c r="D2255" s="123"/>
      <c r="F2255" s="123"/>
      <c r="G2255" s="123"/>
    </row>
    <row r="2256" spans="2:7" x14ac:dyDescent="0.25">
      <c r="B2256" s="123"/>
      <c r="C2256" s="123"/>
      <c r="D2256" s="123"/>
      <c r="F2256" s="123"/>
      <c r="G2256" s="123"/>
    </row>
    <row r="2257" spans="2:7" x14ac:dyDescent="0.25">
      <c r="B2257" s="123"/>
      <c r="C2257" s="123"/>
      <c r="D2257" s="123"/>
      <c r="F2257" s="123"/>
      <c r="G2257" s="123"/>
    </row>
    <row r="2258" spans="2:7" x14ac:dyDescent="0.25">
      <c r="B2258" s="123"/>
      <c r="C2258" s="123"/>
      <c r="D2258" s="123"/>
      <c r="F2258" s="123"/>
      <c r="G2258" s="123"/>
    </row>
    <row r="2259" spans="2:7" x14ac:dyDescent="0.25">
      <c r="B2259" s="123"/>
      <c r="C2259" s="123"/>
      <c r="D2259" s="123"/>
      <c r="F2259" s="123"/>
      <c r="G2259" s="123"/>
    </row>
    <row r="2260" spans="2:7" x14ac:dyDescent="0.25">
      <c r="B2260" s="123"/>
      <c r="C2260" s="123"/>
      <c r="D2260" s="123"/>
      <c r="F2260" s="123"/>
      <c r="G2260" s="123"/>
    </row>
    <row r="2261" spans="2:7" x14ac:dyDescent="0.25">
      <c r="B2261" s="123"/>
      <c r="C2261" s="123"/>
      <c r="D2261" s="123"/>
      <c r="F2261" s="123"/>
      <c r="G2261" s="123"/>
    </row>
    <row r="2262" spans="2:7" x14ac:dyDescent="0.25">
      <c r="B2262" s="123"/>
      <c r="C2262" s="123"/>
      <c r="D2262" s="123"/>
      <c r="F2262" s="123"/>
      <c r="G2262" s="123"/>
    </row>
    <row r="2263" spans="2:7" x14ac:dyDescent="0.25">
      <c r="B2263" s="123"/>
      <c r="C2263" s="123"/>
      <c r="D2263" s="123"/>
      <c r="F2263" s="123"/>
      <c r="G2263" s="123"/>
    </row>
    <row r="2264" spans="2:7" x14ac:dyDescent="0.25">
      <c r="B2264" s="123"/>
      <c r="C2264" s="123"/>
      <c r="D2264" s="123"/>
      <c r="F2264" s="123"/>
      <c r="G2264" s="123"/>
    </row>
    <row r="2265" spans="2:7" x14ac:dyDescent="0.25">
      <c r="B2265" s="123"/>
      <c r="C2265" s="123"/>
      <c r="D2265" s="123"/>
      <c r="F2265" s="123"/>
      <c r="G2265" s="123"/>
    </row>
    <row r="2266" spans="2:7" x14ac:dyDescent="0.25">
      <c r="B2266" s="123"/>
      <c r="C2266" s="123"/>
      <c r="D2266" s="123"/>
      <c r="F2266" s="123"/>
      <c r="G2266" s="123"/>
    </row>
    <row r="2267" spans="2:7" x14ac:dyDescent="0.25">
      <c r="B2267" s="123"/>
      <c r="C2267" s="123"/>
      <c r="D2267" s="123"/>
      <c r="F2267" s="123"/>
      <c r="G2267" s="123"/>
    </row>
    <row r="2268" spans="2:7" x14ac:dyDescent="0.25">
      <c r="B2268" s="123"/>
      <c r="C2268" s="123"/>
      <c r="D2268" s="123"/>
      <c r="F2268" s="123"/>
      <c r="G2268" s="123"/>
    </row>
    <row r="2269" spans="2:7" x14ac:dyDescent="0.25">
      <c r="B2269" s="123"/>
      <c r="C2269" s="123"/>
      <c r="D2269" s="123"/>
      <c r="F2269" s="123"/>
      <c r="G2269" s="123"/>
    </row>
    <row r="2270" spans="2:7" x14ac:dyDescent="0.25">
      <c r="B2270" s="123"/>
      <c r="C2270" s="123"/>
      <c r="D2270" s="123"/>
      <c r="F2270" s="123"/>
      <c r="G2270" s="123"/>
    </row>
    <row r="2271" spans="2:7" x14ac:dyDescent="0.25">
      <c r="B2271" s="123"/>
      <c r="C2271" s="123"/>
      <c r="D2271" s="123"/>
      <c r="F2271" s="123"/>
      <c r="G2271" s="123"/>
    </row>
    <row r="2272" spans="2:7" x14ac:dyDescent="0.25">
      <c r="B2272" s="123"/>
      <c r="C2272" s="123"/>
      <c r="D2272" s="123"/>
      <c r="F2272" s="123"/>
      <c r="G2272" s="123"/>
    </row>
    <row r="2273" spans="2:7" x14ac:dyDescent="0.25">
      <c r="B2273" s="123"/>
      <c r="C2273" s="123"/>
      <c r="D2273" s="123"/>
      <c r="F2273" s="123"/>
      <c r="G2273" s="123"/>
    </row>
    <row r="2274" spans="2:7" x14ac:dyDescent="0.25">
      <c r="B2274" s="123"/>
      <c r="C2274" s="123"/>
      <c r="D2274" s="123"/>
      <c r="F2274" s="123"/>
      <c r="G2274" s="123"/>
    </row>
    <row r="2275" spans="2:7" x14ac:dyDescent="0.25">
      <c r="B2275" s="123"/>
      <c r="C2275" s="123"/>
      <c r="D2275" s="123"/>
      <c r="F2275" s="123"/>
      <c r="G2275" s="123"/>
    </row>
    <row r="2276" spans="2:7" x14ac:dyDescent="0.25">
      <c r="B2276" s="123"/>
      <c r="C2276" s="123"/>
      <c r="D2276" s="123"/>
      <c r="F2276" s="123"/>
      <c r="G2276" s="123"/>
    </row>
    <row r="2277" spans="2:7" x14ac:dyDescent="0.25">
      <c r="B2277" s="123"/>
      <c r="C2277" s="123"/>
      <c r="D2277" s="123"/>
      <c r="F2277" s="123"/>
      <c r="G2277" s="123"/>
    </row>
    <row r="2278" spans="2:7" x14ac:dyDescent="0.25">
      <c r="B2278" s="123"/>
      <c r="C2278" s="123"/>
      <c r="D2278" s="123"/>
      <c r="F2278" s="123"/>
      <c r="G2278" s="123"/>
    </row>
    <row r="2279" spans="2:7" x14ac:dyDescent="0.25">
      <c r="B2279" s="123"/>
      <c r="C2279" s="123"/>
      <c r="D2279" s="123"/>
      <c r="F2279" s="123"/>
      <c r="G2279" s="123"/>
    </row>
    <row r="2280" spans="2:7" x14ac:dyDescent="0.25">
      <c r="B2280" s="123"/>
      <c r="C2280" s="123"/>
      <c r="D2280" s="123"/>
      <c r="F2280" s="123"/>
      <c r="G2280" s="123"/>
    </row>
    <row r="2281" spans="2:7" x14ac:dyDescent="0.25">
      <c r="B2281" s="123"/>
      <c r="C2281" s="123"/>
      <c r="D2281" s="123"/>
      <c r="F2281" s="123"/>
      <c r="G2281" s="123"/>
    </row>
    <row r="2282" spans="2:7" x14ac:dyDescent="0.25">
      <c r="B2282" s="123"/>
      <c r="C2282" s="123"/>
      <c r="D2282" s="123"/>
      <c r="F2282" s="123"/>
      <c r="G2282" s="123"/>
    </row>
    <row r="2283" spans="2:7" x14ac:dyDescent="0.25">
      <c r="B2283" s="123"/>
      <c r="C2283" s="123"/>
      <c r="D2283" s="123"/>
      <c r="F2283" s="123"/>
      <c r="G2283" s="123"/>
    </row>
    <row r="2284" spans="2:7" x14ac:dyDescent="0.25">
      <c r="B2284" s="123"/>
      <c r="C2284" s="123"/>
      <c r="D2284" s="123"/>
      <c r="F2284" s="123"/>
      <c r="G2284" s="123"/>
    </row>
    <row r="2285" spans="2:7" x14ac:dyDescent="0.25">
      <c r="B2285" s="123"/>
      <c r="C2285" s="123"/>
      <c r="D2285" s="123"/>
      <c r="F2285" s="123"/>
      <c r="G2285" s="123"/>
    </row>
    <row r="2286" spans="2:7" x14ac:dyDescent="0.25">
      <c r="B2286" s="123"/>
      <c r="C2286" s="123"/>
      <c r="D2286" s="123"/>
      <c r="F2286" s="123"/>
      <c r="G2286" s="123"/>
    </row>
    <row r="2287" spans="2:7" x14ac:dyDescent="0.25">
      <c r="B2287" s="123"/>
      <c r="C2287" s="123"/>
      <c r="D2287" s="123"/>
      <c r="F2287" s="123"/>
      <c r="G2287" s="123"/>
    </row>
    <row r="2288" spans="2:7" x14ac:dyDescent="0.25">
      <c r="B2288" s="123"/>
      <c r="C2288" s="123"/>
      <c r="D2288" s="123"/>
      <c r="F2288" s="123"/>
      <c r="G2288" s="123"/>
    </row>
    <row r="2289" spans="2:7" x14ac:dyDescent="0.25">
      <c r="B2289" s="123"/>
      <c r="C2289" s="123"/>
      <c r="D2289" s="123"/>
      <c r="F2289" s="123"/>
      <c r="G2289" s="123"/>
    </row>
    <row r="2290" spans="2:7" x14ac:dyDescent="0.25">
      <c r="B2290" s="123"/>
      <c r="C2290" s="123"/>
      <c r="D2290" s="123"/>
      <c r="F2290" s="123"/>
      <c r="G2290" s="123"/>
    </row>
    <row r="2291" spans="2:7" x14ac:dyDescent="0.25">
      <c r="B2291" s="123"/>
      <c r="C2291" s="123"/>
      <c r="D2291" s="123"/>
      <c r="F2291" s="123"/>
      <c r="G2291" s="123"/>
    </row>
    <row r="2292" spans="2:7" x14ac:dyDescent="0.25">
      <c r="B2292" s="123"/>
      <c r="C2292" s="123"/>
      <c r="D2292" s="123"/>
      <c r="F2292" s="123"/>
      <c r="G2292" s="123"/>
    </row>
    <row r="2293" spans="2:7" x14ac:dyDescent="0.25">
      <c r="B2293" s="123"/>
      <c r="C2293" s="123"/>
      <c r="D2293" s="123"/>
      <c r="F2293" s="123"/>
      <c r="G2293" s="123"/>
    </row>
    <row r="2294" spans="2:7" x14ac:dyDescent="0.25">
      <c r="B2294" s="123"/>
      <c r="C2294" s="123"/>
      <c r="D2294" s="123"/>
      <c r="F2294" s="123"/>
      <c r="G2294" s="123"/>
    </row>
    <row r="2295" spans="2:7" x14ac:dyDescent="0.25">
      <c r="B2295" s="123"/>
      <c r="C2295" s="123"/>
      <c r="D2295" s="123"/>
      <c r="F2295" s="123"/>
      <c r="G2295" s="123"/>
    </row>
    <row r="2296" spans="2:7" x14ac:dyDescent="0.25">
      <c r="B2296" s="123"/>
      <c r="C2296" s="123"/>
      <c r="D2296" s="123"/>
      <c r="F2296" s="123"/>
      <c r="G2296" s="123"/>
    </row>
    <row r="2297" spans="2:7" x14ac:dyDescent="0.25">
      <c r="B2297" s="123"/>
      <c r="C2297" s="123"/>
      <c r="D2297" s="123"/>
      <c r="F2297" s="123"/>
      <c r="G2297" s="123"/>
    </row>
    <row r="2298" spans="2:7" x14ac:dyDescent="0.25">
      <c r="B2298" s="123"/>
      <c r="C2298" s="123"/>
      <c r="D2298" s="123"/>
      <c r="F2298" s="123"/>
      <c r="G2298" s="123"/>
    </row>
    <row r="2299" spans="2:7" x14ac:dyDescent="0.25">
      <c r="B2299" s="123"/>
      <c r="C2299" s="123"/>
      <c r="D2299" s="123"/>
      <c r="F2299" s="123"/>
      <c r="G2299" s="123"/>
    </row>
    <row r="2300" spans="2:7" x14ac:dyDescent="0.25">
      <c r="B2300" s="123"/>
      <c r="C2300" s="123"/>
      <c r="D2300" s="123"/>
      <c r="F2300" s="123"/>
      <c r="G2300" s="123"/>
    </row>
    <row r="2301" spans="2:7" x14ac:dyDescent="0.25">
      <c r="B2301" s="123"/>
      <c r="C2301" s="123"/>
      <c r="D2301" s="123"/>
      <c r="F2301" s="123"/>
      <c r="G2301" s="123"/>
    </row>
    <row r="2302" spans="2:7" x14ac:dyDescent="0.25">
      <c r="B2302" s="123"/>
      <c r="C2302" s="123"/>
      <c r="D2302" s="123"/>
      <c r="F2302" s="123"/>
      <c r="G2302" s="123"/>
    </row>
    <row r="2303" spans="2:7" x14ac:dyDescent="0.25">
      <c r="B2303" s="123"/>
      <c r="C2303" s="123"/>
      <c r="D2303" s="123"/>
      <c r="F2303" s="123"/>
      <c r="G2303" s="123"/>
    </row>
    <row r="2304" spans="2:7" x14ac:dyDescent="0.25">
      <c r="B2304" s="123"/>
      <c r="C2304" s="123"/>
      <c r="D2304" s="123"/>
      <c r="F2304" s="123"/>
      <c r="G2304" s="123"/>
    </row>
    <row r="2305" spans="2:7" x14ac:dyDescent="0.25">
      <c r="B2305" s="123"/>
      <c r="C2305" s="123"/>
      <c r="D2305" s="123"/>
      <c r="F2305" s="123"/>
      <c r="G2305" s="123"/>
    </row>
    <row r="2306" spans="2:7" x14ac:dyDescent="0.25">
      <c r="B2306" s="123"/>
      <c r="C2306" s="123"/>
      <c r="D2306" s="123"/>
      <c r="F2306" s="123"/>
      <c r="G2306" s="123"/>
    </row>
    <row r="2307" spans="2:7" x14ac:dyDescent="0.25">
      <c r="B2307" s="123"/>
      <c r="C2307" s="123"/>
      <c r="D2307" s="123"/>
      <c r="F2307" s="123"/>
      <c r="G2307" s="123"/>
    </row>
    <row r="2308" spans="2:7" x14ac:dyDescent="0.25">
      <c r="B2308" s="123"/>
      <c r="C2308" s="123"/>
      <c r="D2308" s="123"/>
      <c r="F2308" s="123"/>
      <c r="G2308" s="123"/>
    </row>
    <row r="2309" spans="2:7" x14ac:dyDescent="0.25">
      <c r="B2309" s="123"/>
      <c r="C2309" s="123"/>
      <c r="D2309" s="123"/>
      <c r="F2309" s="123"/>
      <c r="G2309" s="123"/>
    </row>
    <row r="2310" spans="2:7" x14ac:dyDescent="0.25">
      <c r="B2310" s="123"/>
      <c r="C2310" s="123"/>
      <c r="D2310" s="123"/>
      <c r="F2310" s="123"/>
      <c r="G2310" s="123"/>
    </row>
    <row r="2311" spans="2:7" x14ac:dyDescent="0.25">
      <c r="B2311" s="123"/>
      <c r="C2311" s="123"/>
      <c r="D2311" s="123"/>
      <c r="F2311" s="123"/>
      <c r="G2311" s="123"/>
    </row>
    <row r="2312" spans="2:7" x14ac:dyDescent="0.25">
      <c r="B2312" s="123"/>
      <c r="C2312" s="123"/>
      <c r="D2312" s="123"/>
      <c r="F2312" s="123"/>
      <c r="G2312" s="123"/>
    </row>
    <row r="2313" spans="2:7" x14ac:dyDescent="0.25">
      <c r="B2313" s="123"/>
      <c r="C2313" s="123"/>
      <c r="D2313" s="123"/>
      <c r="F2313" s="123"/>
      <c r="G2313" s="123"/>
    </row>
    <row r="2314" spans="2:7" x14ac:dyDescent="0.25">
      <c r="B2314" s="123"/>
      <c r="C2314" s="123"/>
      <c r="D2314" s="123"/>
      <c r="F2314" s="123"/>
      <c r="G2314" s="123"/>
    </row>
    <row r="2315" spans="2:7" x14ac:dyDescent="0.25">
      <c r="B2315" s="123"/>
      <c r="C2315" s="123"/>
      <c r="D2315" s="123"/>
      <c r="F2315" s="123"/>
      <c r="G2315" s="123"/>
    </row>
    <row r="2316" spans="2:7" x14ac:dyDescent="0.25">
      <c r="B2316" s="123"/>
      <c r="C2316" s="123"/>
      <c r="D2316" s="123"/>
      <c r="F2316" s="123"/>
      <c r="G2316" s="123"/>
    </row>
    <row r="2317" spans="2:7" x14ac:dyDescent="0.25">
      <c r="B2317" s="123"/>
      <c r="C2317" s="123"/>
      <c r="D2317" s="123"/>
      <c r="F2317" s="123"/>
      <c r="G2317" s="123"/>
    </row>
    <row r="2318" spans="2:7" x14ac:dyDescent="0.25">
      <c r="B2318" s="123"/>
      <c r="C2318" s="123"/>
      <c r="D2318" s="123"/>
      <c r="F2318" s="123"/>
      <c r="G2318" s="123"/>
    </row>
    <row r="2319" spans="2:7" x14ac:dyDescent="0.25">
      <c r="B2319" s="123"/>
      <c r="C2319" s="123"/>
      <c r="D2319" s="123"/>
      <c r="F2319" s="123"/>
      <c r="G2319" s="123"/>
    </row>
    <row r="2320" spans="2:7" x14ac:dyDescent="0.25">
      <c r="B2320" s="123"/>
      <c r="C2320" s="123"/>
      <c r="D2320" s="123"/>
      <c r="F2320" s="123"/>
      <c r="G2320" s="123"/>
    </row>
    <row r="2321" spans="2:7" x14ac:dyDescent="0.25">
      <c r="B2321" s="123"/>
      <c r="C2321" s="123"/>
      <c r="D2321" s="123"/>
      <c r="F2321" s="123"/>
      <c r="G2321" s="123"/>
    </row>
    <row r="2322" spans="2:7" x14ac:dyDescent="0.25">
      <c r="B2322" s="123"/>
      <c r="C2322" s="123"/>
      <c r="D2322" s="123"/>
      <c r="F2322" s="123"/>
      <c r="G2322" s="123"/>
    </row>
    <row r="2323" spans="2:7" x14ac:dyDescent="0.25">
      <c r="B2323" s="123"/>
      <c r="C2323" s="123"/>
      <c r="D2323" s="123"/>
      <c r="F2323" s="123"/>
      <c r="G2323" s="123"/>
    </row>
    <row r="2324" spans="2:7" x14ac:dyDescent="0.25">
      <c r="B2324" s="123"/>
      <c r="C2324" s="123"/>
      <c r="D2324" s="123"/>
      <c r="F2324" s="123"/>
      <c r="G2324" s="123"/>
    </row>
    <row r="2325" spans="2:7" x14ac:dyDescent="0.25">
      <c r="B2325" s="123"/>
      <c r="C2325" s="123"/>
      <c r="D2325" s="123"/>
      <c r="F2325" s="123"/>
      <c r="G2325" s="123"/>
    </row>
    <row r="2326" spans="2:7" x14ac:dyDescent="0.25">
      <c r="B2326" s="123"/>
      <c r="C2326" s="123"/>
      <c r="D2326" s="123"/>
      <c r="F2326" s="123"/>
      <c r="G2326" s="123"/>
    </row>
    <row r="2327" spans="2:7" x14ac:dyDescent="0.25">
      <c r="B2327" s="123"/>
      <c r="C2327" s="123"/>
      <c r="D2327" s="123"/>
      <c r="F2327" s="123"/>
      <c r="G2327" s="123"/>
    </row>
    <row r="2328" spans="2:7" x14ac:dyDescent="0.25">
      <c r="B2328" s="123"/>
      <c r="C2328" s="123"/>
      <c r="D2328" s="123"/>
      <c r="F2328" s="123"/>
      <c r="G2328" s="123"/>
    </row>
    <row r="2329" spans="2:7" x14ac:dyDescent="0.25">
      <c r="B2329" s="123"/>
      <c r="C2329" s="123"/>
      <c r="D2329" s="123"/>
      <c r="F2329" s="123"/>
      <c r="G2329" s="123"/>
    </row>
    <row r="2330" spans="2:7" x14ac:dyDescent="0.25">
      <c r="B2330" s="123"/>
      <c r="C2330" s="123"/>
      <c r="D2330" s="123"/>
      <c r="F2330" s="123"/>
      <c r="G2330" s="123"/>
    </row>
    <row r="2331" spans="2:7" x14ac:dyDescent="0.25">
      <c r="B2331" s="123"/>
      <c r="C2331" s="123"/>
      <c r="D2331" s="123"/>
      <c r="F2331" s="123"/>
      <c r="G2331" s="123"/>
    </row>
    <row r="2332" spans="2:7" x14ac:dyDescent="0.25">
      <c r="B2332" s="123"/>
      <c r="C2332" s="123"/>
      <c r="D2332" s="123"/>
      <c r="F2332" s="123"/>
      <c r="G2332" s="123"/>
    </row>
    <row r="2333" spans="2:7" x14ac:dyDescent="0.25">
      <c r="B2333" s="123"/>
      <c r="C2333" s="123"/>
      <c r="D2333" s="123"/>
      <c r="F2333" s="123"/>
      <c r="G2333" s="123"/>
    </row>
    <row r="2334" spans="2:7" x14ac:dyDescent="0.25">
      <c r="B2334" s="123"/>
      <c r="C2334" s="123"/>
      <c r="D2334" s="123"/>
      <c r="F2334" s="123"/>
      <c r="G2334" s="123"/>
    </row>
    <row r="2335" spans="2:7" x14ac:dyDescent="0.25">
      <c r="B2335" s="123"/>
      <c r="C2335" s="123"/>
      <c r="D2335" s="123"/>
      <c r="F2335" s="123"/>
      <c r="G2335" s="123"/>
    </row>
    <row r="2336" spans="2:7" x14ac:dyDescent="0.25">
      <c r="B2336" s="123"/>
      <c r="C2336" s="123"/>
      <c r="D2336" s="123"/>
      <c r="F2336" s="123"/>
      <c r="G2336" s="123"/>
    </row>
    <row r="2337" spans="2:7" x14ac:dyDescent="0.25">
      <c r="B2337" s="123"/>
      <c r="C2337" s="123"/>
      <c r="D2337" s="123"/>
      <c r="F2337" s="123"/>
      <c r="G2337" s="123"/>
    </row>
    <row r="2338" spans="2:7" x14ac:dyDescent="0.25">
      <c r="B2338" s="123"/>
      <c r="C2338" s="123"/>
      <c r="D2338" s="123"/>
      <c r="F2338" s="123"/>
      <c r="G2338" s="123"/>
    </row>
    <row r="2339" spans="2:7" x14ac:dyDescent="0.25">
      <c r="B2339" s="123"/>
      <c r="C2339" s="123"/>
      <c r="D2339" s="123"/>
      <c r="F2339" s="123"/>
      <c r="G2339" s="123"/>
    </row>
    <row r="2340" spans="2:7" x14ac:dyDescent="0.25">
      <c r="B2340" s="123"/>
      <c r="C2340" s="123"/>
      <c r="D2340" s="123"/>
      <c r="F2340" s="123"/>
      <c r="G2340" s="123"/>
    </row>
    <row r="2341" spans="2:7" x14ac:dyDescent="0.25">
      <c r="B2341" s="123"/>
      <c r="C2341" s="123"/>
      <c r="D2341" s="123"/>
      <c r="F2341" s="123"/>
      <c r="G2341" s="123"/>
    </row>
    <row r="2342" spans="2:7" x14ac:dyDescent="0.25">
      <c r="B2342" s="123"/>
      <c r="C2342" s="123"/>
      <c r="D2342" s="123"/>
      <c r="F2342" s="123"/>
      <c r="G2342" s="123"/>
    </row>
    <row r="2343" spans="2:7" x14ac:dyDescent="0.25">
      <c r="B2343" s="123"/>
      <c r="C2343" s="123"/>
      <c r="D2343" s="123"/>
      <c r="F2343" s="123"/>
      <c r="G2343" s="123"/>
    </row>
    <row r="2344" spans="2:7" x14ac:dyDescent="0.25">
      <c r="B2344" s="123"/>
      <c r="C2344" s="123"/>
      <c r="D2344" s="123"/>
      <c r="F2344" s="123"/>
      <c r="G2344" s="123"/>
    </row>
    <row r="2345" spans="2:7" x14ac:dyDescent="0.25">
      <c r="B2345" s="123"/>
      <c r="C2345" s="123"/>
      <c r="D2345" s="123"/>
      <c r="F2345" s="123"/>
      <c r="G2345" s="123"/>
    </row>
    <row r="2346" spans="2:7" x14ac:dyDescent="0.25">
      <c r="B2346" s="123"/>
      <c r="C2346" s="123"/>
      <c r="D2346" s="123"/>
      <c r="F2346" s="123"/>
      <c r="G2346" s="123"/>
    </row>
    <row r="2347" spans="2:7" x14ac:dyDescent="0.25">
      <c r="B2347" s="123"/>
      <c r="C2347" s="123"/>
      <c r="D2347" s="123"/>
      <c r="F2347" s="123"/>
      <c r="G2347" s="123"/>
    </row>
    <row r="2348" spans="2:7" x14ac:dyDescent="0.25">
      <c r="B2348" s="123"/>
      <c r="C2348" s="123"/>
      <c r="D2348" s="123"/>
      <c r="F2348" s="123"/>
      <c r="G2348" s="123"/>
    </row>
    <row r="2349" spans="2:7" x14ac:dyDescent="0.25">
      <c r="B2349" s="123"/>
      <c r="C2349" s="123"/>
      <c r="D2349" s="123"/>
      <c r="F2349" s="123"/>
      <c r="G2349" s="123"/>
    </row>
    <row r="2350" spans="2:7" x14ac:dyDescent="0.25">
      <c r="B2350" s="123"/>
      <c r="C2350" s="123"/>
      <c r="D2350" s="123"/>
      <c r="F2350" s="123"/>
      <c r="G2350" s="123"/>
    </row>
    <row r="2351" spans="2:7" x14ac:dyDescent="0.25">
      <c r="B2351" s="123"/>
      <c r="C2351" s="123"/>
      <c r="D2351" s="123"/>
      <c r="F2351" s="123"/>
      <c r="G2351" s="123"/>
    </row>
    <row r="2352" spans="2:7" x14ac:dyDescent="0.25">
      <c r="B2352" s="123"/>
      <c r="C2352" s="123"/>
      <c r="D2352" s="123"/>
      <c r="F2352" s="123"/>
      <c r="G2352" s="123"/>
    </row>
    <row r="2353" spans="2:7" x14ac:dyDescent="0.25">
      <c r="B2353" s="123"/>
      <c r="C2353" s="123"/>
      <c r="D2353" s="123"/>
      <c r="F2353" s="123"/>
      <c r="G2353" s="123"/>
    </row>
    <row r="2354" spans="2:7" x14ac:dyDescent="0.25">
      <c r="B2354" s="123"/>
      <c r="C2354" s="123"/>
      <c r="D2354" s="123"/>
      <c r="F2354" s="123"/>
      <c r="G2354" s="123"/>
    </row>
    <row r="2355" spans="2:7" x14ac:dyDescent="0.25">
      <c r="B2355" s="123"/>
      <c r="C2355" s="123"/>
      <c r="D2355" s="123"/>
      <c r="F2355" s="123"/>
      <c r="G2355" s="123"/>
    </row>
    <row r="2356" spans="2:7" x14ac:dyDescent="0.25">
      <c r="B2356" s="123"/>
      <c r="C2356" s="123"/>
      <c r="D2356" s="123"/>
      <c r="F2356" s="123"/>
      <c r="G2356" s="123"/>
    </row>
    <row r="2357" spans="2:7" x14ac:dyDescent="0.25">
      <c r="B2357" s="123"/>
      <c r="C2357" s="123"/>
      <c r="D2357" s="123"/>
      <c r="F2357" s="123"/>
      <c r="G2357" s="123"/>
    </row>
    <row r="2358" spans="2:7" x14ac:dyDescent="0.25">
      <c r="B2358" s="123"/>
      <c r="C2358" s="123"/>
      <c r="D2358" s="123"/>
      <c r="F2358" s="123"/>
      <c r="G2358" s="123"/>
    </row>
    <row r="2359" spans="2:7" x14ac:dyDescent="0.25">
      <c r="B2359" s="123"/>
      <c r="C2359" s="123"/>
      <c r="D2359" s="123"/>
      <c r="F2359" s="123"/>
      <c r="G2359" s="123"/>
    </row>
    <row r="2360" spans="2:7" x14ac:dyDescent="0.25">
      <c r="B2360" s="123"/>
      <c r="C2360" s="123"/>
      <c r="D2360" s="123"/>
      <c r="F2360" s="123"/>
      <c r="G2360" s="123"/>
    </row>
    <row r="2361" spans="2:7" x14ac:dyDescent="0.25">
      <c r="B2361" s="123"/>
      <c r="C2361" s="123"/>
      <c r="D2361" s="123"/>
      <c r="F2361" s="123"/>
      <c r="G2361" s="123"/>
    </row>
    <row r="2362" spans="2:7" x14ac:dyDescent="0.25">
      <c r="B2362" s="123"/>
      <c r="C2362" s="123"/>
      <c r="D2362" s="123"/>
      <c r="F2362" s="123"/>
      <c r="G2362" s="123"/>
    </row>
    <row r="2363" spans="2:7" x14ac:dyDescent="0.25">
      <c r="B2363" s="123"/>
      <c r="C2363" s="123"/>
      <c r="D2363" s="123"/>
      <c r="F2363" s="123"/>
      <c r="G2363" s="123"/>
    </row>
    <row r="2364" spans="2:7" x14ac:dyDescent="0.25">
      <c r="B2364" s="123"/>
      <c r="C2364" s="123"/>
      <c r="D2364" s="123"/>
      <c r="F2364" s="123"/>
      <c r="G2364" s="123"/>
    </row>
    <row r="2365" spans="2:7" x14ac:dyDescent="0.25">
      <c r="B2365" s="123"/>
      <c r="C2365" s="123"/>
      <c r="D2365" s="123"/>
      <c r="F2365" s="123"/>
      <c r="G2365" s="123"/>
    </row>
    <row r="2366" spans="2:7" x14ac:dyDescent="0.25">
      <c r="B2366" s="123"/>
      <c r="C2366" s="123"/>
      <c r="D2366" s="123"/>
      <c r="F2366" s="123"/>
      <c r="G2366" s="123"/>
    </row>
    <row r="2367" spans="2:7" x14ac:dyDescent="0.25">
      <c r="B2367" s="123"/>
      <c r="C2367" s="123"/>
      <c r="D2367" s="123"/>
      <c r="F2367" s="123"/>
      <c r="G2367" s="123"/>
    </row>
    <row r="2368" spans="2:7" x14ac:dyDescent="0.25">
      <c r="B2368" s="123"/>
      <c r="C2368" s="123"/>
      <c r="D2368" s="123"/>
      <c r="F2368" s="123"/>
      <c r="G2368" s="123"/>
    </row>
    <row r="2369" spans="2:7" x14ac:dyDescent="0.25">
      <c r="B2369" s="123"/>
      <c r="C2369" s="123"/>
      <c r="D2369" s="123"/>
      <c r="F2369" s="123"/>
      <c r="G2369" s="123"/>
    </row>
    <row r="2370" spans="2:7" x14ac:dyDescent="0.25">
      <c r="B2370" s="123"/>
      <c r="C2370" s="123"/>
      <c r="D2370" s="123"/>
      <c r="F2370" s="123"/>
      <c r="G2370" s="123"/>
    </row>
    <row r="2371" spans="2:7" x14ac:dyDescent="0.25">
      <c r="B2371" s="123"/>
      <c r="C2371" s="123"/>
      <c r="D2371" s="123"/>
      <c r="F2371" s="123"/>
      <c r="G2371" s="123"/>
    </row>
    <row r="2372" spans="2:7" x14ac:dyDescent="0.25">
      <c r="B2372" s="123"/>
      <c r="C2372" s="123"/>
      <c r="D2372" s="123"/>
      <c r="F2372" s="123"/>
      <c r="G2372" s="123"/>
    </row>
    <row r="2373" spans="2:7" x14ac:dyDescent="0.25">
      <c r="B2373" s="123"/>
      <c r="C2373" s="123"/>
      <c r="D2373" s="123"/>
      <c r="F2373" s="123"/>
      <c r="G2373" s="123"/>
    </row>
    <row r="2374" spans="2:7" x14ac:dyDescent="0.25">
      <c r="B2374" s="123"/>
      <c r="C2374" s="123"/>
      <c r="D2374" s="123"/>
      <c r="F2374" s="123"/>
      <c r="G2374" s="123"/>
    </row>
    <row r="2375" spans="2:7" x14ac:dyDescent="0.25">
      <c r="B2375" s="123"/>
      <c r="C2375" s="123"/>
      <c r="D2375" s="123"/>
      <c r="F2375" s="123"/>
      <c r="G2375" s="123"/>
    </row>
    <row r="2376" spans="2:7" x14ac:dyDescent="0.25">
      <c r="B2376" s="123"/>
      <c r="C2376" s="123"/>
      <c r="D2376" s="123"/>
      <c r="F2376" s="123"/>
      <c r="G2376" s="123"/>
    </row>
    <row r="2377" spans="2:7" x14ac:dyDescent="0.25">
      <c r="B2377" s="123"/>
      <c r="C2377" s="123"/>
      <c r="D2377" s="123"/>
      <c r="F2377" s="123"/>
      <c r="G2377" s="123"/>
    </row>
    <row r="2378" spans="2:7" x14ac:dyDescent="0.25">
      <c r="B2378" s="123"/>
      <c r="C2378" s="123"/>
      <c r="D2378" s="123"/>
      <c r="F2378" s="123"/>
      <c r="G2378" s="123"/>
    </row>
    <row r="2379" spans="2:7" x14ac:dyDescent="0.25">
      <c r="B2379" s="123"/>
      <c r="C2379" s="123"/>
      <c r="D2379" s="123"/>
      <c r="F2379" s="123"/>
      <c r="G2379" s="123"/>
    </row>
    <row r="2380" spans="2:7" x14ac:dyDescent="0.25">
      <c r="B2380" s="123"/>
      <c r="C2380" s="123"/>
      <c r="D2380" s="123"/>
      <c r="F2380" s="123"/>
      <c r="G2380" s="123"/>
    </row>
    <row r="2381" spans="2:7" x14ac:dyDescent="0.25">
      <c r="B2381" s="123"/>
      <c r="C2381" s="123"/>
      <c r="D2381" s="123"/>
      <c r="F2381" s="123"/>
      <c r="G2381" s="123"/>
    </row>
    <row r="2382" spans="2:7" x14ac:dyDescent="0.25">
      <c r="B2382" s="123"/>
      <c r="C2382" s="123"/>
      <c r="D2382" s="123"/>
      <c r="F2382" s="123"/>
      <c r="G2382" s="123"/>
    </row>
    <row r="2383" spans="2:7" x14ac:dyDescent="0.25">
      <c r="B2383" s="123"/>
      <c r="C2383" s="123"/>
      <c r="D2383" s="123"/>
      <c r="F2383" s="123"/>
      <c r="G2383" s="123"/>
    </row>
    <row r="2384" spans="2:7" x14ac:dyDescent="0.25">
      <c r="B2384" s="123"/>
      <c r="C2384" s="123"/>
      <c r="D2384" s="123"/>
      <c r="F2384" s="123"/>
      <c r="G2384" s="123"/>
    </row>
    <row r="2385" spans="2:7" x14ac:dyDescent="0.25">
      <c r="B2385" s="123"/>
      <c r="C2385" s="123"/>
      <c r="D2385" s="123"/>
      <c r="F2385" s="123"/>
      <c r="G2385" s="123"/>
    </row>
    <row r="2386" spans="2:7" x14ac:dyDescent="0.25">
      <c r="B2386" s="123"/>
      <c r="C2386" s="123"/>
      <c r="D2386" s="123"/>
      <c r="F2386" s="123"/>
      <c r="G2386" s="123"/>
    </row>
    <row r="2387" spans="2:7" x14ac:dyDescent="0.25">
      <c r="B2387" s="123"/>
      <c r="C2387" s="123"/>
      <c r="D2387" s="123"/>
      <c r="F2387" s="123"/>
      <c r="G2387" s="123"/>
    </row>
    <row r="2388" spans="2:7" x14ac:dyDescent="0.25">
      <c r="B2388" s="123"/>
      <c r="C2388" s="123"/>
      <c r="D2388" s="123"/>
      <c r="F2388" s="123"/>
      <c r="G2388" s="123"/>
    </row>
    <row r="2389" spans="2:7" x14ac:dyDescent="0.25">
      <c r="B2389" s="123"/>
      <c r="C2389" s="123"/>
      <c r="D2389" s="123"/>
      <c r="F2389" s="123"/>
      <c r="G2389" s="123"/>
    </row>
    <row r="2390" spans="2:7" x14ac:dyDescent="0.25">
      <c r="B2390" s="123"/>
      <c r="C2390" s="123"/>
      <c r="D2390" s="123"/>
      <c r="F2390" s="123"/>
      <c r="G2390" s="123"/>
    </row>
    <row r="2391" spans="2:7" x14ac:dyDescent="0.25">
      <c r="B2391" s="123"/>
      <c r="C2391" s="123"/>
      <c r="D2391" s="123"/>
      <c r="F2391" s="123"/>
      <c r="G2391" s="123"/>
    </row>
    <row r="2392" spans="2:7" x14ac:dyDescent="0.25">
      <c r="B2392" s="123"/>
      <c r="C2392" s="123"/>
      <c r="D2392" s="123"/>
      <c r="F2392" s="123"/>
      <c r="G2392" s="123"/>
    </row>
    <row r="2393" spans="2:7" x14ac:dyDescent="0.25">
      <c r="B2393" s="123"/>
      <c r="C2393" s="123"/>
      <c r="D2393" s="123"/>
      <c r="F2393" s="123"/>
      <c r="G2393" s="123"/>
    </row>
    <row r="2394" spans="2:7" x14ac:dyDescent="0.25">
      <c r="B2394" s="123"/>
      <c r="C2394" s="123"/>
      <c r="D2394" s="123"/>
      <c r="F2394" s="123"/>
      <c r="G2394" s="123"/>
    </row>
    <row r="2395" spans="2:7" x14ac:dyDescent="0.25">
      <c r="B2395" s="123"/>
      <c r="C2395" s="123"/>
      <c r="D2395" s="123"/>
      <c r="F2395" s="123"/>
      <c r="G2395" s="123"/>
    </row>
    <row r="2396" spans="2:7" x14ac:dyDescent="0.25">
      <c r="B2396" s="123"/>
      <c r="C2396" s="123"/>
      <c r="D2396" s="123"/>
      <c r="F2396" s="123"/>
      <c r="G2396" s="123"/>
    </row>
    <row r="2397" spans="2:7" x14ac:dyDescent="0.25">
      <c r="B2397" s="123"/>
      <c r="C2397" s="123"/>
      <c r="D2397" s="123"/>
      <c r="F2397" s="123"/>
      <c r="G2397" s="123"/>
    </row>
    <row r="2398" spans="2:7" x14ac:dyDescent="0.25">
      <c r="B2398" s="123"/>
      <c r="C2398" s="123"/>
      <c r="D2398" s="123"/>
      <c r="F2398" s="123"/>
      <c r="G2398" s="123"/>
    </row>
    <row r="2399" spans="2:7" x14ac:dyDescent="0.25">
      <c r="B2399" s="123"/>
      <c r="C2399" s="123"/>
      <c r="D2399" s="123"/>
      <c r="F2399" s="123"/>
      <c r="G2399" s="123"/>
    </row>
    <row r="2400" spans="2:7" x14ac:dyDescent="0.25">
      <c r="B2400" s="123"/>
      <c r="C2400" s="123"/>
      <c r="D2400" s="123"/>
      <c r="F2400" s="123"/>
      <c r="G2400" s="123"/>
    </row>
    <row r="2401" spans="2:7" x14ac:dyDescent="0.25">
      <c r="B2401" s="123"/>
      <c r="C2401" s="123"/>
      <c r="D2401" s="123"/>
      <c r="F2401" s="123"/>
      <c r="G2401" s="123"/>
    </row>
    <row r="2402" spans="2:7" x14ac:dyDescent="0.25">
      <c r="B2402" s="123"/>
      <c r="C2402" s="123"/>
      <c r="D2402" s="123"/>
      <c r="F2402" s="123"/>
      <c r="G2402" s="123"/>
    </row>
    <row r="2403" spans="2:7" x14ac:dyDescent="0.25">
      <c r="B2403" s="123"/>
      <c r="C2403" s="123"/>
      <c r="D2403" s="123"/>
      <c r="F2403" s="123"/>
      <c r="G2403" s="123"/>
    </row>
    <row r="2404" spans="2:7" x14ac:dyDescent="0.25">
      <c r="B2404" s="123"/>
      <c r="C2404" s="123"/>
      <c r="D2404" s="123"/>
      <c r="F2404" s="123"/>
      <c r="G2404" s="123"/>
    </row>
    <row r="2405" spans="2:7" x14ac:dyDescent="0.25">
      <c r="B2405" s="123"/>
      <c r="C2405" s="123"/>
      <c r="D2405" s="123"/>
      <c r="F2405" s="123"/>
      <c r="G2405" s="123"/>
    </row>
    <row r="2406" spans="2:7" x14ac:dyDescent="0.25">
      <c r="B2406" s="123"/>
      <c r="C2406" s="123"/>
      <c r="D2406" s="123"/>
      <c r="F2406" s="123"/>
      <c r="G2406" s="123"/>
    </row>
    <row r="2407" spans="2:7" x14ac:dyDescent="0.25">
      <c r="B2407" s="123"/>
      <c r="C2407" s="123"/>
      <c r="D2407" s="123"/>
      <c r="F2407" s="123"/>
      <c r="G2407" s="123"/>
    </row>
    <row r="2408" spans="2:7" x14ac:dyDescent="0.25">
      <c r="B2408" s="123"/>
      <c r="C2408" s="123"/>
      <c r="D2408" s="123"/>
      <c r="F2408" s="123"/>
      <c r="G2408" s="123"/>
    </row>
    <row r="2409" spans="2:7" x14ac:dyDescent="0.25">
      <c r="B2409" s="123"/>
      <c r="C2409" s="123"/>
      <c r="D2409" s="123"/>
      <c r="F2409" s="123"/>
      <c r="G2409" s="123"/>
    </row>
    <row r="2410" spans="2:7" x14ac:dyDescent="0.25">
      <c r="B2410" s="123"/>
      <c r="C2410" s="123"/>
      <c r="D2410" s="123"/>
      <c r="F2410" s="123"/>
      <c r="G2410" s="123"/>
    </row>
    <row r="2411" spans="2:7" x14ac:dyDescent="0.25">
      <c r="B2411" s="123"/>
      <c r="C2411" s="123"/>
      <c r="D2411" s="123"/>
      <c r="F2411" s="123"/>
      <c r="G2411" s="123"/>
    </row>
    <row r="2412" spans="2:7" x14ac:dyDescent="0.25">
      <c r="B2412" s="123"/>
      <c r="C2412" s="123"/>
      <c r="D2412" s="123"/>
      <c r="F2412" s="123"/>
      <c r="G2412" s="123"/>
    </row>
    <row r="2413" spans="2:7" x14ac:dyDescent="0.25">
      <c r="B2413" s="123"/>
      <c r="C2413" s="123"/>
      <c r="D2413" s="123"/>
      <c r="F2413" s="123"/>
      <c r="G2413" s="123"/>
    </row>
    <row r="2414" spans="2:7" x14ac:dyDescent="0.25">
      <c r="B2414" s="123"/>
      <c r="C2414" s="123"/>
      <c r="D2414" s="123"/>
      <c r="F2414" s="123"/>
      <c r="G2414" s="123"/>
    </row>
    <row r="2415" spans="2:7" x14ac:dyDescent="0.25">
      <c r="B2415" s="123"/>
      <c r="C2415" s="123"/>
      <c r="D2415" s="123"/>
      <c r="F2415" s="123"/>
      <c r="G2415" s="123"/>
    </row>
    <row r="2416" spans="2:7" x14ac:dyDescent="0.25">
      <c r="B2416" s="123"/>
      <c r="C2416" s="123"/>
      <c r="D2416" s="123"/>
      <c r="F2416" s="123"/>
      <c r="G2416" s="123"/>
    </row>
    <row r="2417" spans="2:7" x14ac:dyDescent="0.25">
      <c r="B2417" s="123"/>
      <c r="C2417" s="123"/>
      <c r="D2417" s="123"/>
      <c r="F2417" s="123"/>
      <c r="G2417" s="123"/>
    </row>
    <row r="2418" spans="2:7" x14ac:dyDescent="0.25">
      <c r="B2418" s="123"/>
      <c r="C2418" s="123"/>
      <c r="D2418" s="123"/>
      <c r="F2418" s="123"/>
      <c r="G2418" s="123"/>
    </row>
    <row r="2419" spans="2:7" x14ac:dyDescent="0.25">
      <c r="B2419" s="123"/>
      <c r="C2419" s="123"/>
      <c r="D2419" s="123"/>
      <c r="F2419" s="123"/>
      <c r="G2419" s="123"/>
    </row>
    <row r="2420" spans="2:7" x14ac:dyDescent="0.25">
      <c r="B2420" s="123"/>
      <c r="C2420" s="123"/>
      <c r="D2420" s="123"/>
      <c r="F2420" s="123"/>
      <c r="G2420" s="123"/>
    </row>
    <row r="2421" spans="2:7" x14ac:dyDescent="0.25">
      <c r="B2421" s="123"/>
      <c r="C2421" s="123"/>
      <c r="D2421" s="123"/>
      <c r="F2421" s="123"/>
      <c r="G2421" s="123"/>
    </row>
    <row r="2422" spans="2:7" x14ac:dyDescent="0.25">
      <c r="B2422" s="123"/>
      <c r="C2422" s="123"/>
      <c r="D2422" s="123"/>
      <c r="F2422" s="123"/>
      <c r="G2422" s="123"/>
    </row>
    <row r="2423" spans="2:7" x14ac:dyDescent="0.25">
      <c r="B2423" s="123"/>
      <c r="C2423" s="123"/>
      <c r="D2423" s="123"/>
      <c r="F2423" s="123"/>
      <c r="G2423" s="123"/>
    </row>
    <row r="2424" spans="2:7" x14ac:dyDescent="0.25">
      <c r="B2424" s="123"/>
      <c r="C2424" s="123"/>
      <c r="D2424" s="123"/>
      <c r="F2424" s="123"/>
      <c r="G2424" s="123"/>
    </row>
    <row r="2425" spans="2:7" x14ac:dyDescent="0.25">
      <c r="B2425" s="123"/>
      <c r="C2425" s="123"/>
      <c r="D2425" s="123"/>
      <c r="F2425" s="123"/>
      <c r="G2425" s="123"/>
    </row>
    <row r="2426" spans="2:7" x14ac:dyDescent="0.25">
      <c r="B2426" s="123"/>
      <c r="C2426" s="123"/>
      <c r="D2426" s="123"/>
      <c r="F2426" s="123"/>
      <c r="G2426" s="123"/>
    </row>
    <row r="2427" spans="2:7" x14ac:dyDescent="0.25">
      <c r="B2427" s="123"/>
      <c r="C2427" s="123"/>
      <c r="D2427" s="123"/>
      <c r="F2427" s="123"/>
      <c r="G2427" s="123"/>
    </row>
    <row r="2428" spans="2:7" x14ac:dyDescent="0.25">
      <c r="B2428" s="123"/>
      <c r="C2428" s="123"/>
      <c r="D2428" s="123"/>
      <c r="F2428" s="123"/>
      <c r="G2428" s="123"/>
    </row>
    <row r="2429" spans="2:7" x14ac:dyDescent="0.25">
      <c r="B2429" s="123"/>
      <c r="C2429" s="123"/>
      <c r="D2429" s="123"/>
      <c r="F2429" s="123"/>
      <c r="G2429" s="123"/>
    </row>
    <row r="2430" spans="2:7" x14ac:dyDescent="0.25">
      <c r="B2430" s="123"/>
      <c r="C2430" s="123"/>
      <c r="D2430" s="123"/>
      <c r="F2430" s="123"/>
      <c r="G2430" s="123"/>
    </row>
    <row r="2431" spans="2:7" x14ac:dyDescent="0.25">
      <c r="B2431" s="123"/>
      <c r="C2431" s="123"/>
      <c r="D2431" s="123"/>
      <c r="F2431" s="123"/>
      <c r="G2431" s="123"/>
    </row>
    <row r="2432" spans="2:7" x14ac:dyDescent="0.25">
      <c r="B2432" s="123"/>
      <c r="C2432" s="123"/>
      <c r="D2432" s="123"/>
      <c r="F2432" s="123"/>
      <c r="G2432" s="123"/>
    </row>
    <row r="2433" spans="2:7" x14ac:dyDescent="0.25">
      <c r="B2433" s="123"/>
      <c r="C2433" s="123"/>
      <c r="D2433" s="123"/>
      <c r="F2433" s="123"/>
      <c r="G2433" s="123"/>
    </row>
    <row r="2434" spans="2:7" x14ac:dyDescent="0.25">
      <c r="B2434" s="123"/>
      <c r="C2434" s="123"/>
      <c r="D2434" s="123"/>
      <c r="F2434" s="123"/>
      <c r="G2434" s="123"/>
    </row>
    <row r="2435" spans="2:7" x14ac:dyDescent="0.25">
      <c r="B2435" s="123"/>
      <c r="C2435" s="123"/>
      <c r="D2435" s="123"/>
      <c r="F2435" s="123"/>
      <c r="G2435" s="123"/>
    </row>
    <row r="2436" spans="2:7" x14ac:dyDescent="0.25">
      <c r="B2436" s="123"/>
      <c r="C2436" s="123"/>
      <c r="D2436" s="123"/>
      <c r="F2436" s="123"/>
      <c r="G2436" s="123"/>
    </row>
    <row r="2437" spans="2:7" x14ac:dyDescent="0.25">
      <c r="B2437" s="123"/>
      <c r="C2437" s="123"/>
      <c r="D2437" s="123"/>
      <c r="F2437" s="123"/>
      <c r="G2437" s="123"/>
    </row>
    <row r="2438" spans="2:7" x14ac:dyDescent="0.25">
      <c r="B2438" s="123"/>
      <c r="C2438" s="123"/>
      <c r="D2438" s="123"/>
      <c r="F2438" s="123"/>
      <c r="G2438" s="123"/>
    </row>
    <row r="2439" spans="2:7" x14ac:dyDescent="0.25">
      <c r="B2439" s="123"/>
      <c r="C2439" s="123"/>
      <c r="D2439" s="123"/>
      <c r="F2439" s="123"/>
      <c r="G2439" s="123"/>
    </row>
    <row r="2440" spans="2:7" x14ac:dyDescent="0.25">
      <c r="B2440" s="123"/>
      <c r="C2440" s="123"/>
      <c r="D2440" s="123"/>
      <c r="F2440" s="123"/>
      <c r="G2440" s="123"/>
    </row>
    <row r="2441" spans="2:7" x14ac:dyDescent="0.25">
      <c r="B2441" s="123"/>
      <c r="C2441" s="123"/>
      <c r="D2441" s="123"/>
      <c r="F2441" s="123"/>
      <c r="G2441" s="123"/>
    </row>
    <row r="2442" spans="2:7" x14ac:dyDescent="0.25">
      <c r="B2442" s="123"/>
      <c r="C2442" s="123"/>
      <c r="D2442" s="123"/>
      <c r="F2442" s="123"/>
      <c r="G2442" s="123"/>
    </row>
    <row r="2443" spans="2:7" x14ac:dyDescent="0.25">
      <c r="B2443" s="123"/>
      <c r="C2443" s="123"/>
      <c r="D2443" s="123"/>
      <c r="F2443" s="123"/>
      <c r="G2443" s="123"/>
    </row>
    <row r="2444" spans="2:7" x14ac:dyDescent="0.25">
      <c r="B2444" s="123"/>
      <c r="C2444" s="123"/>
      <c r="D2444" s="123"/>
      <c r="F2444" s="123"/>
      <c r="G2444" s="123"/>
    </row>
    <row r="2445" spans="2:7" x14ac:dyDescent="0.25">
      <c r="B2445" s="123"/>
      <c r="C2445" s="123"/>
      <c r="D2445" s="123"/>
      <c r="F2445" s="123"/>
      <c r="G2445" s="123"/>
    </row>
    <row r="2446" spans="2:7" x14ac:dyDescent="0.25">
      <c r="B2446" s="123"/>
      <c r="C2446" s="123"/>
      <c r="D2446" s="123"/>
      <c r="F2446" s="123"/>
      <c r="G2446" s="123"/>
    </row>
    <row r="2447" spans="2:7" x14ac:dyDescent="0.25">
      <c r="B2447" s="123"/>
      <c r="C2447" s="123"/>
      <c r="D2447" s="123"/>
      <c r="F2447" s="123"/>
      <c r="G2447" s="123"/>
    </row>
    <row r="2448" spans="2:7" x14ac:dyDescent="0.25">
      <c r="B2448" s="123"/>
      <c r="C2448" s="123"/>
      <c r="D2448" s="123"/>
      <c r="F2448" s="123"/>
      <c r="G2448" s="123"/>
    </row>
    <row r="2449" spans="2:7" x14ac:dyDescent="0.25">
      <c r="B2449" s="123"/>
      <c r="C2449" s="123"/>
      <c r="D2449" s="123"/>
      <c r="F2449" s="123"/>
      <c r="G2449" s="123"/>
    </row>
    <row r="2450" spans="2:7" x14ac:dyDescent="0.25">
      <c r="B2450" s="123"/>
      <c r="C2450" s="123"/>
      <c r="D2450" s="123"/>
      <c r="F2450" s="123"/>
      <c r="G2450" s="123"/>
    </row>
    <row r="2451" spans="2:7" x14ac:dyDescent="0.25">
      <c r="B2451" s="123"/>
      <c r="C2451" s="123"/>
      <c r="D2451" s="123"/>
      <c r="F2451" s="123"/>
      <c r="G2451" s="123"/>
    </row>
    <row r="2452" spans="2:7" x14ac:dyDescent="0.25">
      <c r="B2452" s="123"/>
      <c r="C2452" s="123"/>
      <c r="D2452" s="123"/>
      <c r="F2452" s="123"/>
      <c r="G2452" s="123"/>
    </row>
    <row r="2453" spans="2:7" x14ac:dyDescent="0.25">
      <c r="B2453" s="123"/>
      <c r="C2453" s="123"/>
      <c r="D2453" s="123"/>
      <c r="F2453" s="123"/>
      <c r="G2453" s="123"/>
    </row>
    <row r="2454" spans="2:7" x14ac:dyDescent="0.25">
      <c r="B2454" s="123"/>
      <c r="C2454" s="123"/>
      <c r="D2454" s="123"/>
      <c r="F2454" s="123"/>
      <c r="G2454" s="123"/>
    </row>
    <row r="2455" spans="2:7" x14ac:dyDescent="0.25">
      <c r="B2455" s="123"/>
      <c r="C2455" s="123"/>
      <c r="D2455" s="123"/>
      <c r="F2455" s="123"/>
      <c r="G2455" s="123"/>
    </row>
    <row r="2456" spans="2:7" x14ac:dyDescent="0.25">
      <c r="B2456" s="123"/>
      <c r="C2456" s="123"/>
      <c r="D2456" s="123"/>
      <c r="F2456" s="123"/>
      <c r="G2456" s="123"/>
    </row>
    <row r="2457" spans="2:7" x14ac:dyDescent="0.25">
      <c r="B2457" s="123"/>
      <c r="C2457" s="123"/>
      <c r="D2457" s="123"/>
      <c r="F2457" s="123"/>
      <c r="G2457" s="123"/>
    </row>
    <row r="2458" spans="2:7" x14ac:dyDescent="0.25">
      <c r="B2458" s="123"/>
      <c r="C2458" s="123"/>
      <c r="D2458" s="123"/>
      <c r="F2458" s="123"/>
      <c r="G2458" s="123"/>
    </row>
    <row r="2459" spans="2:7" x14ac:dyDescent="0.25">
      <c r="B2459" s="123"/>
      <c r="C2459" s="123"/>
      <c r="D2459" s="123"/>
      <c r="F2459" s="123"/>
      <c r="G2459" s="123"/>
    </row>
    <row r="2460" spans="2:7" x14ac:dyDescent="0.25">
      <c r="B2460" s="123"/>
      <c r="C2460" s="123"/>
      <c r="D2460" s="123"/>
      <c r="F2460" s="123"/>
      <c r="G2460" s="123"/>
    </row>
    <row r="2461" spans="2:7" x14ac:dyDescent="0.25">
      <c r="B2461" s="123"/>
      <c r="C2461" s="123"/>
      <c r="D2461" s="123"/>
      <c r="F2461" s="123"/>
      <c r="G2461" s="123"/>
    </row>
    <row r="2462" spans="2:7" x14ac:dyDescent="0.25">
      <c r="B2462" s="123"/>
      <c r="C2462" s="123"/>
      <c r="D2462" s="123"/>
      <c r="F2462" s="123"/>
      <c r="G2462" s="123"/>
    </row>
    <row r="2463" spans="2:7" x14ac:dyDescent="0.25">
      <c r="B2463" s="123"/>
      <c r="C2463" s="123"/>
      <c r="D2463" s="123"/>
      <c r="F2463" s="123"/>
      <c r="G2463" s="123"/>
    </row>
    <row r="2464" spans="2:7" x14ac:dyDescent="0.25">
      <c r="B2464" s="123"/>
      <c r="C2464" s="123"/>
      <c r="D2464" s="123"/>
      <c r="F2464" s="123"/>
      <c r="G2464" s="123"/>
    </row>
    <row r="2465" spans="2:7" x14ac:dyDescent="0.25">
      <c r="B2465" s="123"/>
      <c r="C2465" s="123"/>
      <c r="D2465" s="123"/>
      <c r="F2465" s="123"/>
      <c r="G2465" s="123"/>
    </row>
    <row r="2466" spans="2:7" x14ac:dyDescent="0.25">
      <c r="B2466" s="123"/>
      <c r="C2466" s="123"/>
      <c r="D2466" s="123"/>
      <c r="F2466" s="123"/>
      <c r="G2466" s="123"/>
    </row>
    <row r="2467" spans="2:7" x14ac:dyDescent="0.25">
      <c r="B2467" s="123"/>
      <c r="C2467" s="123"/>
      <c r="D2467" s="123"/>
      <c r="F2467" s="123"/>
      <c r="G2467" s="123"/>
    </row>
    <row r="2468" spans="2:7" x14ac:dyDescent="0.25">
      <c r="B2468" s="123"/>
      <c r="C2468" s="123"/>
      <c r="D2468" s="123"/>
      <c r="F2468" s="123"/>
      <c r="G2468" s="123"/>
    </row>
    <row r="2469" spans="2:7" x14ac:dyDescent="0.25">
      <c r="B2469" s="123"/>
      <c r="C2469" s="123"/>
      <c r="D2469" s="123"/>
      <c r="F2469" s="123"/>
      <c r="G2469" s="123"/>
    </row>
    <row r="2470" spans="2:7" x14ac:dyDescent="0.25">
      <c r="B2470" s="123"/>
      <c r="C2470" s="123"/>
      <c r="D2470" s="123"/>
      <c r="F2470" s="123"/>
      <c r="G2470" s="123"/>
    </row>
    <row r="2471" spans="2:7" x14ac:dyDescent="0.25">
      <c r="B2471" s="123"/>
      <c r="C2471" s="123"/>
      <c r="D2471" s="123"/>
      <c r="F2471" s="123"/>
      <c r="G2471" s="123"/>
    </row>
    <row r="2472" spans="2:7" x14ac:dyDescent="0.25">
      <c r="B2472" s="123"/>
      <c r="C2472" s="123"/>
      <c r="D2472" s="123"/>
      <c r="F2472" s="123"/>
      <c r="G2472" s="123"/>
    </row>
    <row r="2473" spans="2:7" x14ac:dyDescent="0.25">
      <c r="B2473" s="123"/>
      <c r="C2473" s="123"/>
      <c r="D2473" s="123"/>
      <c r="F2473" s="123"/>
      <c r="G2473" s="123"/>
    </row>
    <row r="2474" spans="2:7" x14ac:dyDescent="0.25">
      <c r="B2474" s="123"/>
      <c r="C2474" s="123"/>
      <c r="D2474" s="123"/>
      <c r="F2474" s="123"/>
      <c r="G2474" s="123"/>
    </row>
    <row r="2475" spans="2:7" x14ac:dyDescent="0.25">
      <c r="B2475" s="123"/>
      <c r="C2475" s="123"/>
      <c r="D2475" s="123"/>
      <c r="F2475" s="123"/>
      <c r="G2475" s="123"/>
    </row>
    <row r="2476" spans="2:7" x14ac:dyDescent="0.25">
      <c r="B2476" s="123"/>
      <c r="C2476" s="123"/>
      <c r="D2476" s="123"/>
      <c r="F2476" s="123"/>
      <c r="G2476" s="123"/>
    </row>
    <row r="2477" spans="2:7" x14ac:dyDescent="0.25">
      <c r="B2477" s="123"/>
      <c r="C2477" s="123"/>
      <c r="D2477" s="123"/>
      <c r="F2477" s="123"/>
      <c r="G2477" s="123"/>
    </row>
    <row r="2478" spans="2:7" x14ac:dyDescent="0.25">
      <c r="B2478" s="123"/>
      <c r="C2478" s="123"/>
      <c r="D2478" s="123"/>
      <c r="F2478" s="123"/>
      <c r="G2478" s="123"/>
    </row>
    <row r="2479" spans="2:7" x14ac:dyDescent="0.25">
      <c r="B2479" s="123"/>
      <c r="C2479" s="123"/>
      <c r="D2479" s="123"/>
      <c r="F2479" s="123"/>
      <c r="G2479" s="123"/>
    </row>
    <row r="2480" spans="2:7" x14ac:dyDescent="0.25">
      <c r="B2480" s="123"/>
      <c r="C2480" s="123"/>
      <c r="D2480" s="123"/>
      <c r="F2480" s="123"/>
      <c r="G2480" s="123"/>
    </row>
    <row r="2481" spans="2:7" x14ac:dyDescent="0.25">
      <c r="B2481" s="123"/>
      <c r="C2481" s="123"/>
      <c r="D2481" s="123"/>
      <c r="F2481" s="123"/>
      <c r="G2481" s="123"/>
    </row>
    <row r="2482" spans="2:7" x14ac:dyDescent="0.25">
      <c r="B2482" s="123"/>
      <c r="C2482" s="123"/>
      <c r="D2482" s="123"/>
      <c r="F2482" s="123"/>
      <c r="G2482" s="123"/>
    </row>
    <row r="2483" spans="2:7" x14ac:dyDescent="0.25">
      <c r="B2483" s="123"/>
      <c r="C2483" s="123"/>
      <c r="D2483" s="123"/>
      <c r="F2483" s="123"/>
      <c r="G2483" s="123"/>
    </row>
    <row r="2484" spans="2:7" x14ac:dyDescent="0.25">
      <c r="B2484" s="123"/>
      <c r="C2484" s="123"/>
      <c r="D2484" s="123"/>
      <c r="F2484" s="123"/>
      <c r="G2484" s="123"/>
    </row>
    <row r="2485" spans="2:7" x14ac:dyDescent="0.25">
      <c r="B2485" s="123"/>
      <c r="C2485" s="123"/>
      <c r="D2485" s="123"/>
      <c r="F2485" s="123"/>
      <c r="G2485" s="123"/>
    </row>
    <row r="2486" spans="2:7" x14ac:dyDescent="0.25">
      <c r="B2486" s="123"/>
      <c r="C2486" s="123"/>
      <c r="D2486" s="123"/>
      <c r="F2486" s="123"/>
      <c r="G2486" s="123"/>
    </row>
    <row r="2487" spans="2:7" x14ac:dyDescent="0.25">
      <c r="B2487" s="123"/>
      <c r="C2487" s="123"/>
      <c r="D2487" s="123"/>
      <c r="F2487" s="123"/>
      <c r="G2487" s="123"/>
    </row>
    <row r="2488" spans="2:7" x14ac:dyDescent="0.25">
      <c r="B2488" s="123"/>
      <c r="C2488" s="123"/>
      <c r="D2488" s="123"/>
      <c r="F2488" s="123"/>
      <c r="G2488" s="123"/>
    </row>
    <row r="2489" spans="2:7" x14ac:dyDescent="0.25">
      <c r="B2489" s="123"/>
      <c r="C2489" s="123"/>
      <c r="D2489" s="123"/>
      <c r="F2489" s="123"/>
      <c r="G2489" s="123"/>
    </row>
    <row r="2490" spans="2:7" x14ac:dyDescent="0.25">
      <c r="B2490" s="123"/>
      <c r="C2490" s="123"/>
      <c r="D2490" s="123"/>
      <c r="F2490" s="123"/>
      <c r="G2490" s="123"/>
    </row>
    <row r="2491" spans="2:7" x14ac:dyDescent="0.25">
      <c r="B2491" s="123"/>
      <c r="C2491" s="123"/>
      <c r="D2491" s="123"/>
      <c r="F2491" s="123"/>
      <c r="G2491" s="123"/>
    </row>
    <row r="2492" spans="2:7" x14ac:dyDescent="0.25">
      <c r="B2492" s="123"/>
      <c r="C2492" s="123"/>
      <c r="D2492" s="123"/>
      <c r="F2492" s="123"/>
      <c r="G2492" s="123"/>
    </row>
    <row r="2493" spans="2:7" x14ac:dyDescent="0.25">
      <c r="B2493" s="123"/>
      <c r="C2493" s="123"/>
      <c r="D2493" s="123"/>
      <c r="F2493" s="123"/>
      <c r="G2493" s="123"/>
    </row>
    <row r="2494" spans="2:7" x14ac:dyDescent="0.25">
      <c r="B2494" s="123"/>
      <c r="C2494" s="123"/>
      <c r="D2494" s="123"/>
      <c r="F2494" s="123"/>
      <c r="G2494" s="123"/>
    </row>
    <row r="2495" spans="2:7" x14ac:dyDescent="0.25">
      <c r="B2495" s="123"/>
      <c r="C2495" s="123"/>
      <c r="D2495" s="123"/>
      <c r="F2495" s="123"/>
      <c r="G2495" s="123"/>
    </row>
    <row r="2496" spans="2:7" x14ac:dyDescent="0.25">
      <c r="B2496" s="123"/>
      <c r="C2496" s="123"/>
      <c r="D2496" s="123"/>
      <c r="F2496" s="123"/>
      <c r="G2496" s="123"/>
    </row>
    <row r="2497" spans="2:7" x14ac:dyDescent="0.25">
      <c r="B2497" s="123"/>
      <c r="C2497" s="123"/>
      <c r="D2497" s="123"/>
      <c r="F2497" s="123"/>
      <c r="G2497" s="123"/>
    </row>
    <row r="2498" spans="2:7" x14ac:dyDescent="0.25">
      <c r="B2498" s="123"/>
      <c r="C2498" s="123"/>
      <c r="D2498" s="123"/>
      <c r="F2498" s="123"/>
      <c r="G2498" s="123"/>
    </row>
    <row r="2499" spans="2:7" x14ac:dyDescent="0.25">
      <c r="B2499" s="123"/>
      <c r="C2499" s="123"/>
      <c r="D2499" s="123"/>
      <c r="F2499" s="123"/>
      <c r="G2499" s="123"/>
    </row>
    <row r="2500" spans="2:7" x14ac:dyDescent="0.25">
      <c r="B2500" s="123"/>
      <c r="C2500" s="123"/>
      <c r="D2500" s="123"/>
      <c r="F2500" s="123"/>
      <c r="G2500" s="123"/>
    </row>
    <row r="2501" spans="2:7" x14ac:dyDescent="0.25">
      <c r="B2501" s="123"/>
      <c r="C2501" s="123"/>
      <c r="D2501" s="123"/>
      <c r="F2501" s="123"/>
      <c r="G2501" s="123"/>
    </row>
    <row r="2502" spans="2:7" x14ac:dyDescent="0.25">
      <c r="B2502" s="123"/>
      <c r="C2502" s="123"/>
      <c r="D2502" s="123"/>
      <c r="F2502" s="123"/>
      <c r="G2502" s="123"/>
    </row>
    <row r="2503" spans="2:7" x14ac:dyDescent="0.25">
      <c r="B2503" s="123"/>
      <c r="C2503" s="123"/>
      <c r="D2503" s="123"/>
      <c r="F2503" s="123"/>
      <c r="G2503" s="123"/>
    </row>
    <row r="2504" spans="2:7" x14ac:dyDescent="0.25">
      <c r="B2504" s="123"/>
      <c r="C2504" s="123"/>
      <c r="D2504" s="123"/>
      <c r="F2504" s="123"/>
      <c r="G2504" s="123"/>
    </row>
    <row r="2505" spans="2:7" x14ac:dyDescent="0.25">
      <c r="B2505" s="123"/>
      <c r="C2505" s="123"/>
      <c r="D2505" s="123"/>
      <c r="F2505" s="123"/>
      <c r="G2505" s="123"/>
    </row>
    <row r="2506" spans="2:7" x14ac:dyDescent="0.25">
      <c r="B2506" s="123"/>
      <c r="C2506" s="123"/>
      <c r="D2506" s="123"/>
      <c r="F2506" s="123"/>
      <c r="G2506" s="123"/>
    </row>
    <row r="2507" spans="2:7" x14ac:dyDescent="0.25">
      <c r="B2507" s="123"/>
      <c r="C2507" s="123"/>
      <c r="D2507" s="123"/>
      <c r="F2507" s="123"/>
      <c r="G2507" s="123"/>
    </row>
    <row r="2508" spans="2:7" x14ac:dyDescent="0.25">
      <c r="B2508" s="123"/>
      <c r="C2508" s="123"/>
      <c r="D2508" s="123"/>
      <c r="F2508" s="123"/>
      <c r="G2508" s="123"/>
    </row>
    <row r="2509" spans="2:7" x14ac:dyDescent="0.25">
      <c r="B2509" s="123"/>
      <c r="C2509" s="123"/>
      <c r="D2509" s="123"/>
      <c r="F2509" s="123"/>
      <c r="G2509" s="123"/>
    </row>
    <row r="2510" spans="2:7" x14ac:dyDescent="0.25">
      <c r="B2510" s="123"/>
      <c r="C2510" s="123"/>
      <c r="D2510" s="123"/>
      <c r="F2510" s="123"/>
      <c r="G2510" s="123"/>
    </row>
    <row r="2511" spans="2:7" x14ac:dyDescent="0.25">
      <c r="B2511" s="123"/>
      <c r="C2511" s="123"/>
      <c r="D2511" s="123"/>
      <c r="F2511" s="123"/>
      <c r="G2511" s="123"/>
    </row>
    <row r="2512" spans="2:7" x14ac:dyDescent="0.25">
      <c r="B2512" s="123"/>
      <c r="C2512" s="123"/>
      <c r="D2512" s="123"/>
      <c r="F2512" s="123"/>
      <c r="G2512" s="123"/>
    </row>
    <row r="2513" spans="2:7" x14ac:dyDescent="0.25">
      <c r="B2513" s="123"/>
      <c r="C2513" s="123"/>
      <c r="D2513" s="123"/>
      <c r="F2513" s="123"/>
      <c r="G2513" s="123"/>
    </row>
    <row r="2514" spans="2:7" x14ac:dyDescent="0.25">
      <c r="B2514" s="123"/>
      <c r="C2514" s="123"/>
      <c r="D2514" s="123"/>
      <c r="F2514" s="123"/>
      <c r="G2514" s="123"/>
    </row>
    <row r="2515" spans="2:7" x14ac:dyDescent="0.25">
      <c r="B2515" s="123"/>
      <c r="C2515" s="123"/>
      <c r="D2515" s="123"/>
      <c r="F2515" s="123"/>
      <c r="G2515" s="123"/>
    </row>
    <row r="2516" spans="2:7" x14ac:dyDescent="0.25">
      <c r="B2516" s="123"/>
      <c r="C2516" s="123"/>
      <c r="D2516" s="123"/>
      <c r="F2516" s="123"/>
      <c r="G2516" s="123"/>
    </row>
    <row r="2517" spans="2:7" x14ac:dyDescent="0.25">
      <c r="B2517" s="123"/>
      <c r="C2517" s="123"/>
      <c r="D2517" s="123"/>
      <c r="F2517" s="123"/>
      <c r="G2517" s="123"/>
    </row>
    <row r="2518" spans="2:7" x14ac:dyDescent="0.25">
      <c r="B2518" s="123"/>
      <c r="C2518" s="123"/>
      <c r="D2518" s="123"/>
      <c r="F2518" s="123"/>
      <c r="G2518" s="123"/>
    </row>
    <row r="2519" spans="2:7" x14ac:dyDescent="0.25">
      <c r="B2519" s="123"/>
      <c r="C2519" s="123"/>
      <c r="D2519" s="123"/>
      <c r="F2519" s="123"/>
      <c r="G2519" s="123"/>
    </row>
    <row r="2520" spans="2:7" x14ac:dyDescent="0.25">
      <c r="B2520" s="123"/>
      <c r="C2520" s="123"/>
      <c r="D2520" s="123"/>
      <c r="F2520" s="123"/>
      <c r="G2520" s="123"/>
    </row>
    <row r="2521" spans="2:7" x14ac:dyDescent="0.25">
      <c r="B2521" s="123"/>
      <c r="C2521" s="123"/>
      <c r="D2521" s="123"/>
      <c r="F2521" s="123"/>
      <c r="G2521" s="123"/>
    </row>
    <row r="2522" spans="2:7" x14ac:dyDescent="0.25">
      <c r="B2522" s="123"/>
      <c r="C2522" s="123"/>
      <c r="D2522" s="123"/>
      <c r="F2522" s="123"/>
      <c r="G2522" s="123"/>
    </row>
    <row r="2523" spans="2:7" x14ac:dyDescent="0.25">
      <c r="B2523" s="123"/>
      <c r="C2523" s="123"/>
      <c r="D2523" s="123"/>
      <c r="F2523" s="123"/>
      <c r="G2523" s="123"/>
    </row>
    <row r="2524" spans="2:7" x14ac:dyDescent="0.25">
      <c r="B2524" s="123"/>
      <c r="C2524" s="123"/>
      <c r="D2524" s="123"/>
      <c r="F2524" s="123"/>
      <c r="G2524" s="123"/>
    </row>
    <row r="2525" spans="2:7" x14ac:dyDescent="0.25">
      <c r="B2525" s="123"/>
      <c r="C2525" s="123"/>
      <c r="D2525" s="123"/>
      <c r="F2525" s="123"/>
      <c r="G2525" s="123"/>
    </row>
    <row r="2526" spans="2:7" x14ac:dyDescent="0.25">
      <c r="B2526" s="123"/>
      <c r="C2526" s="123"/>
      <c r="D2526" s="123"/>
      <c r="F2526" s="123"/>
      <c r="G2526" s="123"/>
    </row>
    <row r="2527" spans="2:7" x14ac:dyDescent="0.25">
      <c r="B2527" s="123"/>
      <c r="C2527" s="123"/>
      <c r="D2527" s="123"/>
      <c r="F2527" s="123"/>
      <c r="G2527" s="123"/>
    </row>
    <row r="2528" spans="2:7" x14ac:dyDescent="0.25">
      <c r="B2528" s="123"/>
      <c r="C2528" s="123"/>
      <c r="D2528" s="123"/>
      <c r="F2528" s="123"/>
      <c r="G2528" s="123"/>
    </row>
    <row r="2529" spans="2:7" x14ac:dyDescent="0.25">
      <c r="B2529" s="123"/>
      <c r="C2529" s="123"/>
      <c r="D2529" s="123"/>
      <c r="F2529" s="123"/>
      <c r="G2529" s="123"/>
    </row>
    <row r="2530" spans="2:7" x14ac:dyDescent="0.25">
      <c r="B2530" s="123"/>
      <c r="C2530" s="123"/>
      <c r="D2530" s="123"/>
      <c r="F2530" s="123"/>
      <c r="G2530" s="123"/>
    </row>
    <row r="2531" spans="2:7" x14ac:dyDescent="0.25">
      <c r="B2531" s="123"/>
      <c r="C2531" s="123"/>
      <c r="D2531" s="123"/>
      <c r="F2531" s="123"/>
      <c r="G2531" s="123"/>
    </row>
    <row r="2532" spans="2:7" x14ac:dyDescent="0.25">
      <c r="B2532" s="123"/>
      <c r="C2532" s="123"/>
      <c r="D2532" s="123"/>
      <c r="F2532" s="123"/>
      <c r="G2532" s="123"/>
    </row>
    <row r="2533" spans="2:7" x14ac:dyDescent="0.25">
      <c r="B2533" s="123"/>
      <c r="C2533" s="123"/>
      <c r="D2533" s="123"/>
      <c r="F2533" s="123"/>
      <c r="G2533" s="123"/>
    </row>
    <row r="2534" spans="2:7" x14ac:dyDescent="0.25">
      <c r="B2534" s="123"/>
      <c r="C2534" s="123"/>
      <c r="D2534" s="123"/>
      <c r="F2534" s="123"/>
      <c r="G2534" s="123"/>
    </row>
    <row r="2535" spans="2:7" x14ac:dyDescent="0.25">
      <c r="B2535" s="123"/>
      <c r="C2535" s="123"/>
      <c r="D2535" s="123"/>
      <c r="F2535" s="123"/>
      <c r="G2535" s="123"/>
    </row>
    <row r="2536" spans="2:7" x14ac:dyDescent="0.25">
      <c r="B2536" s="123"/>
      <c r="C2536" s="123"/>
      <c r="D2536" s="123"/>
      <c r="F2536" s="123"/>
      <c r="G2536" s="123"/>
    </row>
    <row r="2537" spans="2:7" x14ac:dyDescent="0.25">
      <c r="B2537" s="123"/>
      <c r="C2537" s="123"/>
      <c r="D2537" s="123"/>
      <c r="F2537" s="123"/>
      <c r="G2537" s="123"/>
    </row>
    <row r="2538" spans="2:7" x14ac:dyDescent="0.25">
      <c r="B2538" s="123"/>
      <c r="C2538" s="123"/>
      <c r="D2538" s="123"/>
      <c r="F2538" s="123"/>
      <c r="G2538" s="123"/>
    </row>
    <row r="2539" spans="2:7" x14ac:dyDescent="0.25">
      <c r="B2539" s="123"/>
      <c r="C2539" s="123"/>
      <c r="D2539" s="123"/>
      <c r="F2539" s="123"/>
      <c r="G2539" s="123"/>
    </row>
    <row r="2540" spans="2:7" x14ac:dyDescent="0.25">
      <c r="B2540" s="123"/>
      <c r="C2540" s="123"/>
      <c r="D2540" s="123"/>
      <c r="F2540" s="123"/>
      <c r="G2540" s="123"/>
    </row>
    <row r="2541" spans="2:7" x14ac:dyDescent="0.25">
      <c r="B2541" s="123"/>
      <c r="C2541" s="123"/>
      <c r="D2541" s="123"/>
      <c r="F2541" s="123"/>
      <c r="G2541" s="123"/>
    </row>
    <row r="2542" spans="2:7" x14ac:dyDescent="0.25">
      <c r="B2542" s="123"/>
      <c r="C2542" s="123"/>
      <c r="D2542" s="123"/>
      <c r="F2542" s="123"/>
      <c r="G2542" s="123"/>
    </row>
    <row r="2543" spans="2:7" x14ac:dyDescent="0.25">
      <c r="B2543" s="123"/>
      <c r="C2543" s="123"/>
      <c r="D2543" s="123"/>
      <c r="F2543" s="123"/>
      <c r="G2543" s="123"/>
    </row>
    <row r="2544" spans="2:7" x14ac:dyDescent="0.25">
      <c r="B2544" s="123"/>
      <c r="C2544" s="123"/>
      <c r="D2544" s="123"/>
      <c r="F2544" s="123"/>
      <c r="G2544" s="123"/>
    </row>
    <row r="2545" spans="2:7" x14ac:dyDescent="0.25">
      <c r="B2545" s="123"/>
      <c r="C2545" s="123"/>
      <c r="D2545" s="123"/>
      <c r="F2545" s="123"/>
      <c r="G2545" s="123"/>
    </row>
    <row r="2546" spans="2:7" x14ac:dyDescent="0.25">
      <c r="B2546" s="123"/>
      <c r="C2546" s="123"/>
      <c r="D2546" s="123"/>
      <c r="F2546" s="123"/>
      <c r="G2546" s="123"/>
    </row>
    <row r="2547" spans="2:7" x14ac:dyDescent="0.25">
      <c r="B2547" s="123"/>
      <c r="C2547" s="123"/>
      <c r="D2547" s="123"/>
      <c r="F2547" s="123"/>
      <c r="G2547" s="123"/>
    </row>
    <row r="2548" spans="2:7" x14ac:dyDescent="0.25">
      <c r="B2548" s="123"/>
      <c r="C2548" s="123"/>
      <c r="D2548" s="123"/>
      <c r="F2548" s="123"/>
      <c r="G2548" s="123"/>
    </row>
    <row r="2549" spans="2:7" x14ac:dyDescent="0.25">
      <c r="B2549" s="123"/>
      <c r="C2549" s="123"/>
      <c r="D2549" s="123"/>
      <c r="F2549" s="123"/>
      <c r="G2549" s="123"/>
    </row>
    <row r="2550" spans="2:7" x14ac:dyDescent="0.25">
      <c r="B2550" s="123"/>
      <c r="C2550" s="123"/>
      <c r="D2550" s="123"/>
      <c r="F2550" s="123"/>
      <c r="G2550" s="123"/>
    </row>
    <row r="2551" spans="2:7" x14ac:dyDescent="0.25">
      <c r="B2551" s="123"/>
      <c r="C2551" s="123"/>
      <c r="D2551" s="123"/>
      <c r="F2551" s="123"/>
      <c r="G2551" s="123"/>
    </row>
    <row r="2552" spans="2:7" x14ac:dyDescent="0.25">
      <c r="B2552" s="123"/>
      <c r="C2552" s="123"/>
      <c r="D2552" s="123"/>
      <c r="F2552" s="123"/>
      <c r="G2552" s="123"/>
    </row>
    <row r="2553" spans="2:7" x14ac:dyDescent="0.25">
      <c r="B2553" s="123"/>
      <c r="C2553" s="123"/>
      <c r="D2553" s="123"/>
      <c r="F2553" s="123"/>
      <c r="G2553" s="123"/>
    </row>
    <row r="2554" spans="2:7" x14ac:dyDescent="0.25">
      <c r="B2554" s="123"/>
      <c r="C2554" s="123"/>
      <c r="D2554" s="123"/>
      <c r="F2554" s="123"/>
      <c r="G2554" s="123"/>
    </row>
    <row r="2555" spans="2:7" x14ac:dyDescent="0.25">
      <c r="B2555" s="123"/>
      <c r="C2555" s="123"/>
      <c r="D2555" s="123"/>
      <c r="F2555" s="123"/>
      <c r="G2555" s="123"/>
    </row>
    <row r="2556" spans="2:7" x14ac:dyDescent="0.25">
      <c r="B2556" s="123"/>
      <c r="C2556" s="123"/>
      <c r="D2556" s="123"/>
      <c r="F2556" s="123"/>
      <c r="G2556" s="123"/>
    </row>
    <row r="2557" spans="2:7" x14ac:dyDescent="0.25">
      <c r="B2557" s="123"/>
      <c r="C2557" s="123"/>
      <c r="D2557" s="123"/>
      <c r="F2557" s="123"/>
      <c r="G2557" s="123"/>
    </row>
    <row r="2558" spans="2:7" x14ac:dyDescent="0.25">
      <c r="B2558" s="123"/>
      <c r="C2558" s="123"/>
      <c r="D2558" s="123"/>
      <c r="F2558" s="123"/>
      <c r="G2558" s="123"/>
    </row>
    <row r="2559" spans="2:7" x14ac:dyDescent="0.25">
      <c r="B2559" s="123"/>
      <c r="C2559" s="123"/>
      <c r="D2559" s="123"/>
      <c r="F2559" s="123"/>
      <c r="G2559" s="123"/>
    </row>
    <row r="2560" spans="2:7" x14ac:dyDescent="0.25">
      <c r="B2560" s="123"/>
      <c r="C2560" s="123"/>
      <c r="D2560" s="123"/>
      <c r="F2560" s="123"/>
      <c r="G2560" s="123"/>
    </row>
    <row r="2561" spans="2:7" x14ac:dyDescent="0.25">
      <c r="B2561" s="123"/>
      <c r="C2561" s="123"/>
      <c r="D2561" s="123"/>
      <c r="F2561" s="123"/>
      <c r="G2561" s="123"/>
    </row>
    <row r="2562" spans="2:7" x14ac:dyDescent="0.25">
      <c r="B2562" s="123"/>
      <c r="C2562" s="123"/>
      <c r="D2562" s="123"/>
      <c r="F2562" s="123"/>
      <c r="G2562" s="123"/>
    </row>
    <row r="2563" spans="2:7" x14ac:dyDescent="0.25">
      <c r="B2563" s="123"/>
      <c r="C2563" s="123"/>
      <c r="D2563" s="123"/>
      <c r="F2563" s="123"/>
      <c r="G2563" s="123"/>
    </row>
    <row r="2564" spans="2:7" x14ac:dyDescent="0.25">
      <c r="B2564" s="123"/>
      <c r="C2564" s="123"/>
      <c r="D2564" s="123"/>
      <c r="F2564" s="123"/>
      <c r="G2564" s="123"/>
    </row>
    <row r="2565" spans="2:7" x14ac:dyDescent="0.25">
      <c r="B2565" s="123"/>
      <c r="C2565" s="123"/>
      <c r="D2565" s="123"/>
      <c r="F2565" s="123"/>
      <c r="G2565" s="123"/>
    </row>
    <row r="2566" spans="2:7" x14ac:dyDescent="0.25">
      <c r="B2566" s="123"/>
      <c r="C2566" s="123"/>
      <c r="D2566" s="123"/>
      <c r="F2566" s="123"/>
      <c r="G2566" s="123"/>
    </row>
    <row r="2567" spans="2:7" x14ac:dyDescent="0.25">
      <c r="B2567" s="123"/>
      <c r="C2567" s="123"/>
      <c r="D2567" s="123"/>
      <c r="F2567" s="123"/>
      <c r="G2567" s="123"/>
    </row>
    <row r="2568" spans="2:7" x14ac:dyDescent="0.25">
      <c r="B2568" s="123"/>
      <c r="C2568" s="123"/>
      <c r="D2568" s="123"/>
      <c r="F2568" s="123"/>
      <c r="G2568" s="123"/>
    </row>
    <row r="2569" spans="2:7" x14ac:dyDescent="0.25">
      <c r="B2569" s="123"/>
      <c r="C2569" s="123"/>
      <c r="D2569" s="123"/>
      <c r="F2569" s="123"/>
      <c r="G2569" s="123"/>
    </row>
    <row r="2570" spans="2:7" x14ac:dyDescent="0.25">
      <c r="B2570" s="123"/>
      <c r="C2570" s="123"/>
      <c r="D2570" s="123"/>
      <c r="F2570" s="123"/>
      <c r="G2570" s="123"/>
    </row>
    <row r="2571" spans="2:7" x14ac:dyDescent="0.25">
      <c r="B2571" s="123"/>
      <c r="C2571" s="123"/>
      <c r="D2571" s="123"/>
      <c r="F2571" s="123"/>
      <c r="G2571" s="123"/>
    </row>
    <row r="2572" spans="2:7" x14ac:dyDescent="0.25">
      <c r="B2572" s="123"/>
      <c r="C2572" s="123"/>
      <c r="D2572" s="123"/>
      <c r="F2572" s="123"/>
      <c r="G2572" s="123"/>
    </row>
    <row r="2573" spans="2:7" x14ac:dyDescent="0.25">
      <c r="B2573" s="123"/>
      <c r="C2573" s="123"/>
      <c r="D2573" s="123"/>
      <c r="F2573" s="123"/>
      <c r="G2573" s="123"/>
    </row>
    <row r="2574" spans="2:7" x14ac:dyDescent="0.25">
      <c r="B2574" s="123"/>
      <c r="C2574" s="123"/>
      <c r="D2574" s="123"/>
      <c r="F2574" s="123"/>
      <c r="G2574" s="123"/>
    </row>
    <row r="2575" spans="2:7" x14ac:dyDescent="0.25">
      <c r="B2575" s="123"/>
      <c r="C2575" s="123"/>
      <c r="D2575" s="123"/>
      <c r="F2575" s="123"/>
      <c r="G2575" s="123"/>
    </row>
    <row r="2576" spans="2:7" x14ac:dyDescent="0.25">
      <c r="B2576" s="123"/>
      <c r="C2576" s="123"/>
      <c r="D2576" s="123"/>
      <c r="F2576" s="123"/>
      <c r="G2576" s="123"/>
    </row>
    <row r="2577" spans="2:7" x14ac:dyDescent="0.25">
      <c r="B2577" s="123"/>
      <c r="C2577" s="123"/>
      <c r="D2577" s="123"/>
      <c r="F2577" s="123"/>
      <c r="G2577" s="123"/>
    </row>
    <row r="2578" spans="2:7" x14ac:dyDescent="0.25">
      <c r="B2578" s="123"/>
      <c r="C2578" s="123"/>
      <c r="D2578" s="123"/>
      <c r="F2578" s="123"/>
      <c r="G2578" s="123"/>
    </row>
    <row r="2579" spans="2:7" x14ac:dyDescent="0.25">
      <c r="B2579" s="123"/>
      <c r="C2579" s="123"/>
      <c r="D2579" s="123"/>
      <c r="F2579" s="123"/>
      <c r="G2579" s="123"/>
    </row>
    <row r="2580" spans="2:7" x14ac:dyDescent="0.25">
      <c r="B2580" s="123"/>
      <c r="C2580" s="123"/>
      <c r="D2580" s="123"/>
      <c r="F2580" s="123"/>
      <c r="G2580" s="123"/>
    </row>
    <row r="2581" spans="2:7" x14ac:dyDescent="0.25">
      <c r="B2581" s="123"/>
      <c r="C2581" s="123"/>
      <c r="D2581" s="123"/>
      <c r="F2581" s="123"/>
      <c r="G2581" s="123"/>
    </row>
    <row r="2582" spans="2:7" x14ac:dyDescent="0.25">
      <c r="B2582" s="123"/>
      <c r="C2582" s="123"/>
      <c r="D2582" s="123"/>
      <c r="F2582" s="123"/>
      <c r="G2582" s="123"/>
    </row>
    <row r="2583" spans="2:7" x14ac:dyDescent="0.25">
      <c r="B2583" s="123"/>
      <c r="C2583" s="123"/>
      <c r="D2583" s="123"/>
      <c r="F2583" s="123"/>
      <c r="G2583" s="123"/>
    </row>
    <row r="2584" spans="2:7" x14ac:dyDescent="0.25">
      <c r="B2584" s="123"/>
      <c r="C2584" s="123"/>
      <c r="D2584" s="123"/>
      <c r="F2584" s="123"/>
      <c r="G2584" s="123"/>
    </row>
    <row r="2585" spans="2:7" x14ac:dyDescent="0.25">
      <c r="B2585" s="123"/>
      <c r="C2585" s="123"/>
      <c r="D2585" s="123"/>
      <c r="F2585" s="123"/>
      <c r="G2585" s="123"/>
    </row>
    <row r="2586" spans="2:7" x14ac:dyDescent="0.25">
      <c r="B2586" s="123"/>
      <c r="C2586" s="123"/>
      <c r="D2586" s="123"/>
      <c r="F2586" s="123"/>
      <c r="G2586" s="123"/>
    </row>
    <row r="2587" spans="2:7" x14ac:dyDescent="0.25">
      <c r="B2587" s="123"/>
      <c r="C2587" s="123"/>
      <c r="D2587" s="123"/>
      <c r="F2587" s="123"/>
      <c r="G2587" s="123"/>
    </row>
    <row r="2588" spans="2:7" x14ac:dyDescent="0.25">
      <c r="B2588" s="123"/>
      <c r="C2588" s="123"/>
      <c r="D2588" s="123"/>
      <c r="F2588" s="123"/>
      <c r="G2588" s="123"/>
    </row>
    <row r="2589" spans="2:7" x14ac:dyDescent="0.25">
      <c r="B2589" s="123"/>
      <c r="C2589" s="123"/>
      <c r="D2589" s="123"/>
      <c r="F2589" s="123"/>
      <c r="G2589" s="123"/>
    </row>
    <row r="2590" spans="2:7" x14ac:dyDescent="0.25">
      <c r="B2590" s="123"/>
      <c r="C2590" s="123"/>
      <c r="D2590" s="123"/>
      <c r="F2590" s="123"/>
      <c r="G2590" s="123"/>
    </row>
    <row r="2591" spans="2:7" x14ac:dyDescent="0.25">
      <c r="B2591" s="123"/>
      <c r="C2591" s="123"/>
      <c r="D2591" s="123"/>
      <c r="F2591" s="123"/>
      <c r="G2591" s="123"/>
    </row>
    <row r="2592" spans="2:7" x14ac:dyDescent="0.25">
      <c r="B2592" s="123"/>
      <c r="C2592" s="123"/>
      <c r="D2592" s="123"/>
      <c r="F2592" s="123"/>
      <c r="G2592" s="123"/>
    </row>
    <row r="2593" spans="2:7" x14ac:dyDescent="0.25">
      <c r="B2593" s="123"/>
      <c r="C2593" s="123"/>
      <c r="D2593" s="123"/>
      <c r="F2593" s="123"/>
      <c r="G2593" s="123"/>
    </row>
    <row r="2594" spans="2:7" x14ac:dyDescent="0.25">
      <c r="B2594" s="123"/>
      <c r="C2594" s="123"/>
      <c r="D2594" s="123"/>
      <c r="F2594" s="123"/>
      <c r="G2594" s="123"/>
    </row>
    <row r="2595" spans="2:7" x14ac:dyDescent="0.25">
      <c r="B2595" s="123"/>
      <c r="C2595" s="123"/>
      <c r="D2595" s="123"/>
      <c r="F2595" s="123"/>
      <c r="G2595" s="123"/>
    </row>
    <row r="2596" spans="2:7" x14ac:dyDescent="0.25">
      <c r="B2596" s="123"/>
      <c r="C2596" s="123"/>
      <c r="D2596" s="123"/>
      <c r="F2596" s="123"/>
      <c r="G2596" s="123"/>
    </row>
    <row r="2597" spans="2:7" x14ac:dyDescent="0.25">
      <c r="B2597" s="123"/>
      <c r="C2597" s="123"/>
      <c r="D2597" s="123"/>
      <c r="F2597" s="123"/>
      <c r="G2597" s="123"/>
    </row>
    <row r="2598" spans="2:7" x14ac:dyDescent="0.25">
      <c r="B2598" s="123"/>
      <c r="C2598" s="123"/>
      <c r="D2598" s="123"/>
      <c r="F2598" s="123"/>
      <c r="G2598" s="123"/>
    </row>
    <row r="2599" spans="2:7" x14ac:dyDescent="0.25">
      <c r="B2599" s="123"/>
      <c r="C2599" s="123"/>
      <c r="D2599" s="123"/>
      <c r="F2599" s="123"/>
      <c r="G2599" s="123"/>
    </row>
    <row r="2600" spans="2:7" x14ac:dyDescent="0.25">
      <c r="B2600" s="123"/>
      <c r="C2600" s="123"/>
      <c r="D2600" s="123"/>
      <c r="F2600" s="123"/>
      <c r="G2600" s="123"/>
    </row>
    <row r="2601" spans="2:7" x14ac:dyDescent="0.25">
      <c r="B2601" s="123"/>
      <c r="C2601" s="123"/>
      <c r="D2601" s="123"/>
      <c r="F2601" s="123"/>
      <c r="G2601" s="123"/>
    </row>
    <row r="2602" spans="2:7" x14ac:dyDescent="0.25">
      <c r="B2602" s="123"/>
      <c r="C2602" s="123"/>
      <c r="D2602" s="123"/>
      <c r="F2602" s="123"/>
      <c r="G2602" s="123"/>
    </row>
    <row r="2603" spans="2:7" x14ac:dyDescent="0.25">
      <c r="B2603" s="123"/>
      <c r="C2603" s="123"/>
      <c r="D2603" s="123"/>
      <c r="F2603" s="123"/>
      <c r="G2603" s="123"/>
    </row>
    <row r="2604" spans="2:7" x14ac:dyDescent="0.25">
      <c r="B2604" s="123"/>
      <c r="C2604" s="123"/>
      <c r="D2604" s="123"/>
      <c r="F2604" s="123"/>
      <c r="G2604" s="123"/>
    </row>
    <row r="2605" spans="2:7" x14ac:dyDescent="0.25">
      <c r="B2605" s="123"/>
      <c r="C2605" s="123"/>
      <c r="D2605" s="123"/>
      <c r="F2605" s="123"/>
      <c r="G2605" s="123"/>
    </row>
    <row r="2606" spans="2:7" x14ac:dyDescent="0.25">
      <c r="B2606" s="123"/>
      <c r="C2606" s="123"/>
      <c r="D2606" s="123"/>
      <c r="F2606" s="123"/>
      <c r="G2606" s="123"/>
    </row>
    <row r="2607" spans="2:7" x14ac:dyDescent="0.25">
      <c r="B2607" s="123"/>
      <c r="C2607" s="123"/>
      <c r="D2607" s="123"/>
      <c r="F2607" s="123"/>
      <c r="G2607" s="123"/>
    </row>
    <row r="2608" spans="2:7" x14ac:dyDescent="0.25">
      <c r="B2608" s="123"/>
      <c r="C2608" s="123"/>
      <c r="D2608" s="123"/>
      <c r="F2608" s="123"/>
      <c r="G2608" s="123"/>
    </row>
    <row r="2609" spans="2:7" x14ac:dyDescent="0.25">
      <c r="B2609" s="123"/>
      <c r="C2609" s="123"/>
      <c r="D2609" s="123"/>
      <c r="F2609" s="123"/>
      <c r="G2609" s="123"/>
    </row>
    <row r="2610" spans="2:7" x14ac:dyDescent="0.25">
      <c r="B2610" s="123"/>
      <c r="C2610" s="123"/>
      <c r="D2610" s="123"/>
      <c r="F2610" s="123"/>
      <c r="G2610" s="123"/>
    </row>
    <row r="2611" spans="2:7" x14ac:dyDescent="0.25">
      <c r="B2611" s="123"/>
      <c r="C2611" s="123"/>
      <c r="D2611" s="123"/>
      <c r="F2611" s="123"/>
      <c r="G2611" s="123"/>
    </row>
    <row r="2612" spans="2:7" x14ac:dyDescent="0.25">
      <c r="B2612" s="123"/>
      <c r="C2612" s="123"/>
      <c r="D2612" s="123"/>
      <c r="F2612" s="123"/>
      <c r="G2612" s="123"/>
    </row>
    <row r="2613" spans="2:7" x14ac:dyDescent="0.25">
      <c r="B2613" s="123"/>
      <c r="C2613" s="123"/>
      <c r="D2613" s="123"/>
      <c r="F2613" s="123"/>
      <c r="G2613" s="123"/>
    </row>
    <row r="2614" spans="2:7" x14ac:dyDescent="0.25">
      <c r="B2614" s="123"/>
      <c r="C2614" s="123"/>
      <c r="D2614" s="123"/>
      <c r="F2614" s="123"/>
      <c r="G2614" s="123"/>
    </row>
    <row r="2615" spans="2:7" x14ac:dyDescent="0.25">
      <c r="B2615" s="123"/>
      <c r="C2615" s="123"/>
      <c r="D2615" s="123"/>
      <c r="F2615" s="123"/>
      <c r="G2615" s="123"/>
    </row>
    <row r="2616" spans="2:7" x14ac:dyDescent="0.25">
      <c r="B2616" s="123"/>
      <c r="C2616" s="123"/>
      <c r="D2616" s="123"/>
      <c r="F2616" s="123"/>
      <c r="G2616" s="123"/>
    </row>
    <row r="2617" spans="2:7" x14ac:dyDescent="0.25">
      <c r="B2617" s="123"/>
      <c r="C2617" s="123"/>
      <c r="D2617" s="123"/>
      <c r="F2617" s="123"/>
      <c r="G2617" s="123"/>
    </row>
    <row r="2618" spans="2:7" x14ac:dyDescent="0.25">
      <c r="B2618" s="123"/>
      <c r="C2618" s="123"/>
      <c r="D2618" s="123"/>
      <c r="F2618" s="123"/>
      <c r="G2618" s="123"/>
    </row>
    <row r="2619" spans="2:7" x14ac:dyDescent="0.25">
      <c r="B2619" s="123"/>
      <c r="C2619" s="123"/>
      <c r="D2619" s="123"/>
      <c r="F2619" s="123"/>
      <c r="G2619" s="123"/>
    </row>
    <row r="2620" spans="2:7" x14ac:dyDescent="0.25">
      <c r="B2620" s="123"/>
      <c r="C2620" s="123"/>
      <c r="D2620" s="123"/>
      <c r="F2620" s="123"/>
      <c r="G2620" s="123"/>
    </row>
    <row r="2621" spans="2:7" x14ac:dyDescent="0.25">
      <c r="B2621" s="123"/>
      <c r="C2621" s="123"/>
      <c r="D2621" s="123"/>
      <c r="F2621" s="123"/>
      <c r="G2621" s="123"/>
    </row>
    <row r="2622" spans="2:7" x14ac:dyDescent="0.25">
      <c r="B2622" s="123"/>
      <c r="C2622" s="123"/>
      <c r="D2622" s="123"/>
      <c r="F2622" s="123"/>
      <c r="G2622" s="123"/>
    </row>
    <row r="2623" spans="2:7" x14ac:dyDescent="0.25">
      <c r="B2623" s="123"/>
      <c r="C2623" s="123"/>
      <c r="D2623" s="123"/>
      <c r="F2623" s="123"/>
      <c r="G2623" s="123"/>
    </row>
    <row r="2624" spans="2:7" x14ac:dyDescent="0.25">
      <c r="B2624" s="123"/>
      <c r="C2624" s="123"/>
      <c r="D2624" s="123"/>
      <c r="F2624" s="123"/>
      <c r="G2624" s="123"/>
    </row>
    <row r="2625" spans="2:7" x14ac:dyDescent="0.25">
      <c r="B2625" s="123"/>
      <c r="C2625" s="123"/>
      <c r="D2625" s="123"/>
      <c r="F2625" s="123"/>
      <c r="G2625" s="123"/>
    </row>
    <row r="2626" spans="2:7" x14ac:dyDescent="0.25">
      <c r="B2626" s="123"/>
      <c r="C2626" s="123"/>
      <c r="D2626" s="123"/>
      <c r="F2626" s="123"/>
      <c r="G2626" s="123"/>
    </row>
    <row r="2627" spans="2:7" x14ac:dyDescent="0.25">
      <c r="B2627" s="123"/>
      <c r="C2627" s="123"/>
      <c r="D2627" s="123"/>
      <c r="F2627" s="123"/>
      <c r="G2627" s="123"/>
    </row>
    <row r="2628" spans="2:7" x14ac:dyDescent="0.25">
      <c r="B2628" s="123"/>
      <c r="C2628" s="123"/>
      <c r="D2628" s="123"/>
      <c r="F2628" s="123"/>
      <c r="G2628" s="123"/>
    </row>
    <row r="2629" spans="2:7" x14ac:dyDescent="0.25">
      <c r="B2629" s="123"/>
      <c r="C2629" s="123"/>
      <c r="D2629" s="123"/>
      <c r="F2629" s="123"/>
      <c r="G2629" s="123"/>
    </row>
    <row r="2630" spans="2:7" x14ac:dyDescent="0.25">
      <c r="B2630" s="123"/>
      <c r="C2630" s="123"/>
      <c r="D2630" s="123"/>
      <c r="F2630" s="123"/>
      <c r="G2630" s="123"/>
    </row>
    <row r="2631" spans="2:7" x14ac:dyDescent="0.25">
      <c r="B2631" s="123"/>
      <c r="C2631" s="123"/>
      <c r="D2631" s="123"/>
      <c r="F2631" s="123"/>
      <c r="G2631" s="123"/>
    </row>
    <row r="2632" spans="2:7" x14ac:dyDescent="0.25">
      <c r="B2632" s="123"/>
      <c r="C2632" s="123"/>
      <c r="D2632" s="123"/>
      <c r="F2632" s="123"/>
      <c r="G2632" s="123"/>
    </row>
    <row r="2633" spans="2:7" x14ac:dyDescent="0.25">
      <c r="B2633" s="123"/>
      <c r="C2633" s="123"/>
      <c r="D2633" s="123"/>
      <c r="F2633" s="123"/>
      <c r="G2633" s="123"/>
    </row>
    <row r="2634" spans="2:7" x14ac:dyDescent="0.25">
      <c r="B2634" s="123"/>
      <c r="C2634" s="123"/>
      <c r="D2634" s="123"/>
      <c r="F2634" s="123"/>
      <c r="G2634" s="123"/>
    </row>
    <row r="2635" spans="2:7" x14ac:dyDescent="0.25">
      <c r="B2635" s="123"/>
      <c r="C2635" s="123"/>
      <c r="D2635" s="123"/>
      <c r="F2635" s="123"/>
      <c r="G2635" s="123"/>
    </row>
    <row r="2636" spans="2:7" x14ac:dyDescent="0.25">
      <c r="B2636" s="123"/>
      <c r="C2636" s="123"/>
      <c r="D2636" s="123"/>
      <c r="F2636" s="123"/>
      <c r="G2636" s="123"/>
    </row>
    <row r="2637" spans="2:7" x14ac:dyDescent="0.25">
      <c r="B2637" s="123"/>
      <c r="C2637" s="123"/>
      <c r="D2637" s="123"/>
      <c r="F2637" s="123"/>
      <c r="G2637" s="123"/>
    </row>
    <row r="2638" spans="2:7" x14ac:dyDescent="0.25">
      <c r="B2638" s="123"/>
      <c r="C2638" s="123"/>
      <c r="D2638" s="123"/>
      <c r="F2638" s="123"/>
      <c r="G2638" s="123"/>
    </row>
    <row r="2639" spans="2:7" x14ac:dyDescent="0.25">
      <c r="B2639" s="123"/>
      <c r="C2639" s="123"/>
      <c r="D2639" s="123"/>
      <c r="F2639" s="123"/>
      <c r="G2639" s="123"/>
    </row>
    <row r="2640" spans="2:7" x14ac:dyDescent="0.25">
      <c r="B2640" s="123"/>
      <c r="C2640" s="123"/>
      <c r="D2640" s="123"/>
      <c r="F2640" s="123"/>
      <c r="G2640" s="123"/>
    </row>
    <row r="2641" spans="2:7" x14ac:dyDescent="0.25">
      <c r="B2641" s="123"/>
      <c r="C2641" s="123"/>
      <c r="D2641" s="123"/>
      <c r="F2641" s="123"/>
      <c r="G2641" s="123"/>
    </row>
    <row r="2642" spans="2:7" x14ac:dyDescent="0.25">
      <c r="B2642" s="123"/>
      <c r="C2642" s="123"/>
      <c r="D2642" s="123"/>
      <c r="F2642" s="123"/>
      <c r="G2642" s="123"/>
    </row>
    <row r="2643" spans="2:7" x14ac:dyDescent="0.25">
      <c r="B2643" s="123"/>
      <c r="C2643" s="123"/>
      <c r="D2643" s="123"/>
      <c r="F2643" s="123"/>
      <c r="G2643" s="123"/>
    </row>
    <row r="2644" spans="2:7" x14ac:dyDescent="0.25">
      <c r="B2644" s="123"/>
      <c r="C2644" s="123"/>
      <c r="D2644" s="123"/>
      <c r="F2644" s="123"/>
      <c r="G2644" s="123"/>
    </row>
    <row r="2645" spans="2:7" x14ac:dyDescent="0.25">
      <c r="B2645" s="123"/>
      <c r="C2645" s="123"/>
      <c r="D2645" s="123"/>
      <c r="F2645" s="123"/>
      <c r="G2645" s="123"/>
    </row>
    <row r="2646" spans="2:7" x14ac:dyDescent="0.25">
      <c r="B2646" s="123"/>
      <c r="C2646" s="123"/>
      <c r="D2646" s="123"/>
      <c r="F2646" s="123"/>
      <c r="G2646" s="123"/>
    </row>
    <row r="2647" spans="2:7" x14ac:dyDescent="0.25">
      <c r="B2647" s="123"/>
      <c r="C2647" s="123"/>
      <c r="D2647" s="123"/>
      <c r="F2647" s="123"/>
      <c r="G2647" s="123"/>
    </row>
    <row r="2648" spans="2:7" x14ac:dyDescent="0.25">
      <c r="B2648" s="123"/>
      <c r="C2648" s="123"/>
      <c r="D2648" s="123"/>
      <c r="F2648" s="123"/>
      <c r="G2648" s="123"/>
    </row>
    <row r="2649" spans="2:7" x14ac:dyDescent="0.25">
      <c r="B2649" s="123"/>
      <c r="C2649" s="123"/>
      <c r="D2649" s="123"/>
      <c r="F2649" s="123"/>
      <c r="G2649" s="123"/>
    </row>
    <row r="2650" spans="2:7" x14ac:dyDescent="0.25">
      <c r="B2650" s="123"/>
      <c r="C2650" s="123"/>
      <c r="D2650" s="123"/>
      <c r="F2650" s="123"/>
      <c r="G2650" s="123"/>
    </row>
    <row r="2651" spans="2:7" x14ac:dyDescent="0.25">
      <c r="B2651" s="123"/>
      <c r="C2651" s="123"/>
      <c r="D2651" s="123"/>
      <c r="F2651" s="123"/>
      <c r="G2651" s="123"/>
    </row>
    <row r="2652" spans="2:7" x14ac:dyDescent="0.25">
      <c r="B2652" s="123"/>
      <c r="C2652" s="123"/>
      <c r="D2652" s="123"/>
      <c r="F2652" s="123"/>
      <c r="G2652" s="123"/>
    </row>
    <row r="2653" spans="2:7" x14ac:dyDescent="0.25">
      <c r="B2653" s="123"/>
      <c r="C2653" s="123"/>
      <c r="D2653" s="123"/>
      <c r="F2653" s="123"/>
      <c r="G2653" s="123"/>
    </row>
    <row r="2654" spans="2:7" x14ac:dyDescent="0.25">
      <c r="B2654" s="123"/>
      <c r="C2654" s="123"/>
      <c r="D2654" s="123"/>
      <c r="F2654" s="123"/>
      <c r="G2654" s="123"/>
    </row>
    <row r="2655" spans="2:7" x14ac:dyDescent="0.25">
      <c r="B2655" s="123"/>
      <c r="C2655" s="123"/>
      <c r="D2655" s="123"/>
      <c r="F2655" s="123"/>
      <c r="G2655" s="123"/>
    </row>
    <row r="2656" spans="2:7" x14ac:dyDescent="0.25">
      <c r="B2656" s="123"/>
      <c r="C2656" s="123"/>
      <c r="D2656" s="123"/>
      <c r="F2656" s="123"/>
      <c r="G2656" s="123"/>
    </row>
    <row r="2657" spans="2:7" x14ac:dyDescent="0.25">
      <c r="B2657" s="123"/>
      <c r="C2657" s="123"/>
      <c r="D2657" s="123"/>
      <c r="F2657" s="123"/>
      <c r="G2657" s="123"/>
    </row>
    <row r="2658" spans="2:7" x14ac:dyDescent="0.25">
      <c r="B2658" s="123"/>
      <c r="C2658" s="123"/>
      <c r="D2658" s="123"/>
      <c r="F2658" s="123"/>
      <c r="G2658" s="123"/>
    </row>
    <row r="2659" spans="2:7" x14ac:dyDescent="0.25">
      <c r="B2659" s="123"/>
      <c r="C2659" s="123"/>
      <c r="D2659" s="123"/>
      <c r="F2659" s="123"/>
      <c r="G2659" s="123"/>
    </row>
    <row r="2660" spans="2:7" x14ac:dyDescent="0.25">
      <c r="B2660" s="123"/>
      <c r="C2660" s="123"/>
      <c r="D2660" s="123"/>
      <c r="F2660" s="123"/>
      <c r="G2660" s="123"/>
    </row>
    <row r="2661" spans="2:7" x14ac:dyDescent="0.25">
      <c r="B2661" s="123"/>
      <c r="C2661" s="123"/>
      <c r="D2661" s="123"/>
      <c r="F2661" s="123"/>
      <c r="G2661" s="123"/>
    </row>
    <row r="2662" spans="2:7" x14ac:dyDescent="0.25">
      <c r="B2662" s="123"/>
      <c r="C2662" s="123"/>
      <c r="D2662" s="123"/>
      <c r="F2662" s="123"/>
      <c r="G2662" s="123"/>
    </row>
    <row r="2663" spans="2:7" x14ac:dyDescent="0.25">
      <c r="B2663" s="123"/>
      <c r="C2663" s="123"/>
      <c r="D2663" s="123"/>
      <c r="F2663" s="123"/>
      <c r="G2663" s="123"/>
    </row>
    <row r="2664" spans="2:7" x14ac:dyDescent="0.25">
      <c r="B2664" s="123"/>
      <c r="C2664" s="123"/>
      <c r="D2664" s="123"/>
      <c r="F2664" s="123"/>
      <c r="G2664" s="123"/>
    </row>
    <row r="2665" spans="2:7" x14ac:dyDescent="0.25">
      <c r="B2665" s="123"/>
      <c r="C2665" s="123"/>
      <c r="D2665" s="123"/>
      <c r="F2665" s="123"/>
      <c r="G2665" s="123"/>
    </row>
    <row r="2666" spans="2:7" x14ac:dyDescent="0.25">
      <c r="B2666" s="123"/>
      <c r="C2666" s="123"/>
      <c r="D2666" s="123"/>
      <c r="F2666" s="123"/>
      <c r="G2666" s="123"/>
    </row>
    <row r="2667" spans="2:7" x14ac:dyDescent="0.25">
      <c r="B2667" s="123"/>
      <c r="C2667" s="123"/>
      <c r="D2667" s="123"/>
      <c r="F2667" s="123"/>
      <c r="G2667" s="123"/>
    </row>
    <row r="2668" spans="2:7" x14ac:dyDescent="0.25">
      <c r="B2668" s="123"/>
      <c r="C2668" s="123"/>
      <c r="D2668" s="123"/>
      <c r="F2668" s="123"/>
      <c r="G2668" s="123"/>
    </row>
    <row r="2669" spans="2:7" x14ac:dyDescent="0.25">
      <c r="B2669" s="123"/>
      <c r="C2669" s="123"/>
      <c r="D2669" s="123"/>
      <c r="F2669" s="123"/>
      <c r="G2669" s="123"/>
    </row>
    <row r="2670" spans="2:7" x14ac:dyDescent="0.25">
      <c r="B2670" s="123"/>
      <c r="C2670" s="123"/>
      <c r="D2670" s="123"/>
      <c r="F2670" s="123"/>
      <c r="G2670" s="123"/>
    </row>
    <row r="2671" spans="2:7" x14ac:dyDescent="0.25">
      <c r="B2671" s="123"/>
      <c r="C2671" s="123"/>
      <c r="D2671" s="123"/>
      <c r="F2671" s="123"/>
      <c r="G2671" s="123"/>
    </row>
    <row r="2672" spans="2:7" x14ac:dyDescent="0.25">
      <c r="B2672" s="123"/>
      <c r="C2672" s="123"/>
      <c r="D2672" s="123"/>
      <c r="F2672" s="123"/>
      <c r="G2672" s="123"/>
    </row>
    <row r="2673" spans="2:7" x14ac:dyDescent="0.25">
      <c r="B2673" s="123"/>
      <c r="C2673" s="123"/>
      <c r="D2673" s="123"/>
      <c r="F2673" s="123"/>
      <c r="G2673" s="123"/>
    </row>
    <row r="2674" spans="2:7" x14ac:dyDescent="0.25">
      <c r="B2674" s="123"/>
      <c r="C2674" s="123"/>
      <c r="D2674" s="123"/>
      <c r="F2674" s="123"/>
      <c r="G2674" s="123"/>
    </row>
    <row r="2675" spans="2:7" x14ac:dyDescent="0.25">
      <c r="B2675" s="123"/>
      <c r="C2675" s="123"/>
      <c r="D2675" s="123"/>
      <c r="F2675" s="123"/>
      <c r="G2675" s="123"/>
    </row>
    <row r="2676" spans="2:7" x14ac:dyDescent="0.25">
      <c r="B2676" s="123"/>
      <c r="C2676" s="123"/>
      <c r="D2676" s="123"/>
      <c r="F2676" s="123"/>
      <c r="G2676" s="123"/>
    </row>
    <row r="2677" spans="2:7" x14ac:dyDescent="0.25">
      <c r="B2677" s="123"/>
      <c r="C2677" s="123"/>
      <c r="D2677" s="123"/>
      <c r="F2677" s="123"/>
      <c r="G2677" s="123"/>
    </row>
    <row r="2678" spans="2:7" x14ac:dyDescent="0.25">
      <c r="B2678" s="123"/>
      <c r="C2678" s="123"/>
      <c r="D2678" s="123"/>
      <c r="F2678" s="123"/>
      <c r="G2678" s="123"/>
    </row>
    <row r="2679" spans="2:7" x14ac:dyDescent="0.25">
      <c r="B2679" s="123"/>
      <c r="C2679" s="123"/>
      <c r="D2679" s="123"/>
      <c r="F2679" s="123"/>
      <c r="G2679" s="123"/>
    </row>
    <row r="2680" spans="2:7" x14ac:dyDescent="0.25">
      <c r="B2680" s="123"/>
      <c r="C2680" s="123"/>
      <c r="D2680" s="123"/>
      <c r="F2680" s="123"/>
      <c r="G2680" s="123"/>
    </row>
    <row r="2681" spans="2:7" x14ac:dyDescent="0.25">
      <c r="B2681" s="123"/>
      <c r="C2681" s="123"/>
      <c r="D2681" s="123"/>
      <c r="F2681" s="123"/>
      <c r="G2681" s="123"/>
    </row>
    <row r="2682" spans="2:7" x14ac:dyDescent="0.25">
      <c r="B2682" s="123"/>
      <c r="C2682" s="123"/>
      <c r="D2682" s="123"/>
      <c r="F2682" s="123"/>
      <c r="G2682" s="123"/>
    </row>
    <row r="2683" spans="2:7" x14ac:dyDescent="0.25">
      <c r="B2683" s="123"/>
      <c r="C2683" s="123"/>
      <c r="D2683" s="123"/>
      <c r="F2683" s="123"/>
      <c r="G2683" s="123"/>
    </row>
    <row r="2684" spans="2:7" x14ac:dyDescent="0.25">
      <c r="B2684" s="123"/>
      <c r="C2684" s="123"/>
      <c r="D2684" s="123"/>
      <c r="F2684" s="123"/>
      <c r="G2684" s="123"/>
    </row>
    <row r="2685" spans="2:7" x14ac:dyDescent="0.25">
      <c r="B2685" s="123"/>
      <c r="C2685" s="123"/>
      <c r="D2685" s="123"/>
      <c r="F2685" s="123"/>
      <c r="G2685" s="123"/>
    </row>
    <row r="2686" spans="2:7" x14ac:dyDescent="0.25">
      <c r="B2686" s="123"/>
      <c r="C2686" s="123"/>
      <c r="D2686" s="123"/>
      <c r="F2686" s="123"/>
      <c r="G2686" s="123"/>
    </row>
    <row r="2687" spans="2:7" x14ac:dyDescent="0.25">
      <c r="B2687" s="123"/>
      <c r="C2687" s="123"/>
      <c r="D2687" s="123"/>
      <c r="F2687" s="123"/>
      <c r="G2687" s="123"/>
    </row>
    <row r="2688" spans="2:7" x14ac:dyDescent="0.25">
      <c r="B2688" s="123"/>
      <c r="C2688" s="123"/>
      <c r="D2688" s="123"/>
      <c r="F2688" s="123"/>
      <c r="G2688" s="123"/>
    </row>
    <row r="2689" spans="2:7" x14ac:dyDescent="0.25">
      <c r="B2689" s="123"/>
      <c r="C2689" s="123"/>
      <c r="D2689" s="123"/>
      <c r="F2689" s="123"/>
      <c r="G2689" s="123"/>
    </row>
    <row r="2690" spans="2:7" x14ac:dyDescent="0.25">
      <c r="B2690" s="123"/>
      <c r="C2690" s="123"/>
      <c r="D2690" s="123"/>
      <c r="F2690" s="123"/>
      <c r="G2690" s="123"/>
    </row>
    <row r="2691" spans="2:7" x14ac:dyDescent="0.25">
      <c r="B2691" s="123"/>
      <c r="C2691" s="123"/>
      <c r="D2691" s="123"/>
      <c r="F2691" s="123"/>
      <c r="G2691" s="123"/>
    </row>
    <row r="2692" spans="2:7" x14ac:dyDescent="0.25">
      <c r="B2692" s="123"/>
      <c r="C2692" s="123"/>
      <c r="D2692" s="123"/>
      <c r="F2692" s="123"/>
      <c r="G2692" s="123"/>
    </row>
    <row r="2693" spans="2:7" x14ac:dyDescent="0.25">
      <c r="B2693" s="123"/>
      <c r="C2693" s="123"/>
      <c r="D2693" s="123"/>
      <c r="F2693" s="123"/>
      <c r="G2693" s="123"/>
    </row>
    <row r="2694" spans="2:7" x14ac:dyDescent="0.25">
      <c r="B2694" s="123"/>
      <c r="C2694" s="123"/>
      <c r="D2694" s="123"/>
      <c r="F2694" s="123"/>
      <c r="G2694" s="123"/>
    </row>
    <row r="2695" spans="2:7" x14ac:dyDescent="0.25">
      <c r="B2695" s="123"/>
      <c r="C2695" s="123"/>
      <c r="D2695" s="123"/>
      <c r="F2695" s="123"/>
      <c r="G2695" s="123"/>
    </row>
    <row r="2696" spans="2:7" x14ac:dyDescent="0.25">
      <c r="B2696" s="123"/>
      <c r="C2696" s="123"/>
      <c r="D2696" s="123"/>
      <c r="F2696" s="123"/>
      <c r="G2696" s="123"/>
    </row>
    <row r="2697" spans="2:7" x14ac:dyDescent="0.25">
      <c r="B2697" s="123"/>
      <c r="C2697" s="123"/>
      <c r="D2697" s="123"/>
      <c r="F2697" s="123"/>
      <c r="G2697" s="123"/>
    </row>
    <row r="2698" spans="2:7" x14ac:dyDescent="0.25">
      <c r="B2698" s="123"/>
      <c r="C2698" s="123"/>
      <c r="D2698" s="123"/>
      <c r="F2698" s="123"/>
      <c r="G2698" s="123"/>
    </row>
    <row r="2699" spans="2:7" x14ac:dyDescent="0.25">
      <c r="B2699" s="123"/>
      <c r="C2699" s="123"/>
      <c r="D2699" s="123"/>
      <c r="F2699" s="123"/>
      <c r="G2699" s="123"/>
    </row>
    <row r="2700" spans="2:7" x14ac:dyDescent="0.25">
      <c r="B2700" s="123"/>
      <c r="C2700" s="123"/>
      <c r="D2700" s="123"/>
      <c r="F2700" s="123"/>
      <c r="G2700" s="123"/>
    </row>
    <row r="2701" spans="2:7" x14ac:dyDescent="0.25">
      <c r="B2701" s="123"/>
      <c r="C2701" s="123"/>
      <c r="D2701" s="123"/>
      <c r="F2701" s="123"/>
      <c r="G2701" s="123"/>
    </row>
    <row r="2702" spans="2:7" x14ac:dyDescent="0.25">
      <c r="B2702" s="123"/>
      <c r="C2702" s="123"/>
      <c r="D2702" s="123"/>
      <c r="F2702" s="123"/>
      <c r="G2702" s="123"/>
    </row>
    <row r="2703" spans="2:7" x14ac:dyDescent="0.25">
      <c r="B2703" s="123"/>
      <c r="C2703" s="123"/>
      <c r="D2703" s="123"/>
      <c r="F2703" s="123"/>
      <c r="G2703" s="123"/>
    </row>
    <row r="2704" spans="2:7" x14ac:dyDescent="0.25">
      <c r="B2704" s="123"/>
      <c r="C2704" s="123"/>
      <c r="D2704" s="123"/>
      <c r="F2704" s="123"/>
      <c r="G2704" s="123"/>
    </row>
    <row r="2705" spans="2:7" x14ac:dyDescent="0.25">
      <c r="B2705" s="123"/>
      <c r="C2705" s="123"/>
      <c r="D2705" s="123"/>
      <c r="F2705" s="123"/>
      <c r="G2705" s="123"/>
    </row>
    <row r="2706" spans="2:7" x14ac:dyDescent="0.25">
      <c r="B2706" s="123"/>
      <c r="C2706" s="123"/>
      <c r="D2706" s="123"/>
      <c r="F2706" s="123"/>
      <c r="G2706" s="123"/>
    </row>
    <row r="2707" spans="2:7" x14ac:dyDescent="0.25">
      <c r="B2707" s="123"/>
      <c r="C2707" s="123"/>
      <c r="D2707" s="123"/>
      <c r="F2707" s="123"/>
      <c r="G2707" s="123"/>
    </row>
    <row r="2708" spans="2:7" x14ac:dyDescent="0.25">
      <c r="B2708" s="123"/>
      <c r="C2708" s="123"/>
      <c r="D2708" s="123"/>
      <c r="F2708" s="123"/>
      <c r="G2708" s="123"/>
    </row>
    <row r="2709" spans="2:7" x14ac:dyDescent="0.25">
      <c r="B2709" s="123"/>
      <c r="C2709" s="123"/>
      <c r="D2709" s="123"/>
      <c r="F2709" s="123"/>
      <c r="G2709" s="123"/>
    </row>
    <row r="2710" spans="2:7" x14ac:dyDescent="0.25">
      <c r="B2710" s="123"/>
      <c r="C2710" s="123"/>
      <c r="D2710" s="123"/>
      <c r="F2710" s="123"/>
      <c r="G2710" s="123"/>
    </row>
    <row r="2711" spans="2:7" x14ac:dyDescent="0.25">
      <c r="B2711" s="123"/>
      <c r="C2711" s="123"/>
      <c r="D2711" s="123"/>
      <c r="F2711" s="123"/>
      <c r="G2711" s="123"/>
    </row>
    <row r="2712" spans="2:7" x14ac:dyDescent="0.25">
      <c r="B2712" s="123"/>
      <c r="C2712" s="123"/>
      <c r="D2712" s="123"/>
      <c r="F2712" s="123"/>
      <c r="G2712" s="123"/>
    </row>
    <row r="2713" spans="2:7" x14ac:dyDescent="0.25">
      <c r="B2713" s="123"/>
      <c r="C2713" s="123"/>
      <c r="D2713" s="123"/>
      <c r="F2713" s="123"/>
      <c r="G2713" s="123"/>
    </row>
    <row r="2714" spans="2:7" x14ac:dyDescent="0.25">
      <c r="B2714" s="123"/>
      <c r="C2714" s="123"/>
      <c r="D2714" s="123"/>
      <c r="F2714" s="123"/>
      <c r="G2714" s="123"/>
    </row>
    <row r="2715" spans="2:7" x14ac:dyDescent="0.25">
      <c r="B2715" s="123"/>
      <c r="C2715" s="123"/>
      <c r="D2715" s="123"/>
      <c r="F2715" s="123"/>
      <c r="G2715" s="123"/>
    </row>
    <row r="2716" spans="2:7" x14ac:dyDescent="0.25">
      <c r="B2716" s="123"/>
      <c r="C2716" s="123"/>
      <c r="D2716" s="123"/>
      <c r="F2716" s="123"/>
      <c r="G2716" s="123"/>
    </row>
    <row r="2717" spans="2:7" x14ac:dyDescent="0.25">
      <c r="B2717" s="123"/>
      <c r="C2717" s="123"/>
      <c r="D2717" s="123"/>
      <c r="F2717" s="123"/>
      <c r="G2717" s="123"/>
    </row>
    <row r="2718" spans="2:7" x14ac:dyDescent="0.25">
      <c r="B2718" s="123"/>
      <c r="C2718" s="123"/>
      <c r="D2718" s="123"/>
      <c r="F2718" s="123"/>
      <c r="G2718" s="123"/>
    </row>
    <row r="2719" spans="2:7" x14ac:dyDescent="0.25">
      <c r="B2719" s="123"/>
      <c r="C2719" s="123"/>
      <c r="D2719" s="123"/>
      <c r="F2719" s="123"/>
      <c r="G2719" s="123"/>
    </row>
    <row r="2720" spans="2:7" x14ac:dyDescent="0.25">
      <c r="B2720" s="123"/>
      <c r="C2720" s="123"/>
      <c r="D2720" s="123"/>
      <c r="F2720" s="123"/>
      <c r="G2720" s="123"/>
    </row>
    <row r="2721" spans="2:7" x14ac:dyDescent="0.25">
      <c r="B2721" s="123"/>
      <c r="C2721" s="123"/>
      <c r="D2721" s="123"/>
      <c r="F2721" s="123"/>
      <c r="G2721" s="123"/>
    </row>
    <row r="2722" spans="2:7" x14ac:dyDescent="0.25">
      <c r="B2722" s="123"/>
      <c r="C2722" s="123"/>
      <c r="D2722" s="123"/>
      <c r="F2722" s="123"/>
      <c r="G2722" s="123"/>
    </row>
    <row r="2723" spans="2:7" x14ac:dyDescent="0.25">
      <c r="B2723" s="123"/>
      <c r="C2723" s="123"/>
      <c r="D2723" s="123"/>
      <c r="F2723" s="123"/>
      <c r="G2723" s="123"/>
    </row>
    <row r="2724" spans="2:7" x14ac:dyDescent="0.25">
      <c r="B2724" s="123"/>
      <c r="C2724" s="123"/>
      <c r="D2724" s="123"/>
      <c r="F2724" s="123"/>
      <c r="G2724" s="123"/>
    </row>
    <row r="2725" spans="2:7" x14ac:dyDescent="0.25">
      <c r="B2725" s="123"/>
      <c r="C2725" s="123"/>
      <c r="D2725" s="123"/>
      <c r="F2725" s="123"/>
      <c r="G2725" s="123"/>
    </row>
    <row r="2726" spans="2:7" x14ac:dyDescent="0.25">
      <c r="B2726" s="123"/>
      <c r="C2726" s="123"/>
      <c r="D2726" s="123"/>
      <c r="F2726" s="123"/>
      <c r="G2726" s="123"/>
    </row>
    <row r="2727" spans="2:7" x14ac:dyDescent="0.25">
      <c r="B2727" s="123"/>
      <c r="C2727" s="123"/>
      <c r="D2727" s="123"/>
      <c r="F2727" s="123"/>
      <c r="G2727" s="123"/>
    </row>
    <row r="2728" spans="2:7" x14ac:dyDescent="0.25">
      <c r="B2728" s="123"/>
      <c r="C2728" s="123"/>
      <c r="D2728" s="123"/>
      <c r="F2728" s="123"/>
      <c r="G2728" s="123"/>
    </row>
    <row r="2729" spans="2:7" x14ac:dyDescent="0.25">
      <c r="B2729" s="123"/>
      <c r="C2729" s="123"/>
      <c r="D2729" s="123"/>
      <c r="F2729" s="123"/>
      <c r="G2729" s="123"/>
    </row>
    <row r="2730" spans="2:7" x14ac:dyDescent="0.25">
      <c r="B2730" s="123"/>
      <c r="C2730" s="123"/>
      <c r="D2730" s="123"/>
      <c r="F2730" s="123"/>
      <c r="G2730" s="123"/>
    </row>
    <row r="2731" spans="2:7" x14ac:dyDescent="0.25">
      <c r="B2731" s="123"/>
      <c r="C2731" s="123"/>
      <c r="D2731" s="123"/>
      <c r="F2731" s="123"/>
      <c r="G2731" s="123"/>
    </row>
    <row r="2732" spans="2:7" x14ac:dyDescent="0.25">
      <c r="B2732" s="123"/>
      <c r="C2732" s="123"/>
      <c r="D2732" s="123"/>
      <c r="F2732" s="123"/>
      <c r="G2732" s="123"/>
    </row>
    <row r="2733" spans="2:7" x14ac:dyDescent="0.25">
      <c r="B2733" s="123"/>
      <c r="C2733" s="123"/>
      <c r="D2733" s="123"/>
      <c r="F2733" s="123"/>
      <c r="G2733" s="123"/>
    </row>
    <row r="2734" spans="2:7" x14ac:dyDescent="0.25">
      <c r="B2734" s="123"/>
      <c r="C2734" s="123"/>
      <c r="D2734" s="123"/>
      <c r="F2734" s="123"/>
      <c r="G2734" s="123"/>
    </row>
    <row r="2735" spans="2:7" x14ac:dyDescent="0.25">
      <c r="B2735" s="123"/>
      <c r="C2735" s="123"/>
      <c r="D2735" s="123"/>
      <c r="F2735" s="123"/>
      <c r="G2735" s="123"/>
    </row>
    <row r="2736" spans="2:7" x14ac:dyDescent="0.25">
      <c r="B2736" s="123"/>
      <c r="C2736" s="123"/>
      <c r="D2736" s="123"/>
      <c r="F2736" s="123"/>
      <c r="G2736" s="123"/>
    </row>
    <row r="2737" spans="2:7" x14ac:dyDescent="0.25">
      <c r="B2737" s="123"/>
      <c r="C2737" s="123"/>
      <c r="D2737" s="123"/>
      <c r="F2737" s="123"/>
      <c r="G2737" s="123"/>
    </row>
    <row r="2738" spans="2:7" x14ac:dyDescent="0.25">
      <c r="B2738" s="123"/>
      <c r="C2738" s="123"/>
      <c r="D2738" s="123"/>
      <c r="F2738" s="123"/>
      <c r="G2738" s="123"/>
    </row>
    <row r="2739" spans="2:7" x14ac:dyDescent="0.25">
      <c r="B2739" s="123"/>
      <c r="C2739" s="123"/>
      <c r="D2739" s="123"/>
      <c r="F2739" s="123"/>
      <c r="G2739" s="123"/>
    </row>
    <row r="2740" spans="2:7" x14ac:dyDescent="0.25">
      <c r="B2740" s="123"/>
      <c r="C2740" s="123"/>
      <c r="D2740" s="123"/>
      <c r="F2740" s="123"/>
      <c r="G2740" s="123"/>
    </row>
    <row r="2741" spans="2:7" x14ac:dyDescent="0.25">
      <c r="B2741" s="123"/>
      <c r="C2741" s="123"/>
      <c r="D2741" s="123"/>
      <c r="F2741" s="123"/>
      <c r="G2741" s="123"/>
    </row>
    <row r="2742" spans="2:7" x14ac:dyDescent="0.25">
      <c r="B2742" s="123"/>
      <c r="C2742" s="123"/>
      <c r="D2742" s="123"/>
      <c r="F2742" s="123"/>
      <c r="G2742" s="123"/>
    </row>
    <row r="2743" spans="2:7" x14ac:dyDescent="0.25">
      <c r="B2743" s="123"/>
      <c r="C2743" s="123"/>
      <c r="D2743" s="123"/>
      <c r="F2743" s="123"/>
      <c r="G2743" s="123"/>
    </row>
    <row r="2744" spans="2:7" x14ac:dyDescent="0.25">
      <c r="B2744" s="123"/>
      <c r="C2744" s="123"/>
      <c r="D2744" s="123"/>
      <c r="F2744" s="123"/>
      <c r="G2744" s="123"/>
    </row>
    <row r="2745" spans="2:7" x14ac:dyDescent="0.25">
      <c r="B2745" s="123"/>
      <c r="C2745" s="123"/>
      <c r="D2745" s="123"/>
      <c r="F2745" s="123"/>
      <c r="G2745" s="123"/>
    </row>
    <row r="2746" spans="2:7" x14ac:dyDescent="0.25">
      <c r="B2746" s="123"/>
      <c r="C2746" s="123"/>
      <c r="D2746" s="123"/>
      <c r="F2746" s="123"/>
      <c r="G2746" s="123"/>
    </row>
    <row r="2747" spans="2:7" x14ac:dyDescent="0.25">
      <c r="B2747" s="123"/>
      <c r="C2747" s="123"/>
      <c r="D2747" s="123"/>
      <c r="F2747" s="123"/>
      <c r="G2747" s="123"/>
    </row>
    <row r="2748" spans="2:7" x14ac:dyDescent="0.25">
      <c r="B2748" s="123"/>
      <c r="C2748" s="123"/>
      <c r="D2748" s="123"/>
      <c r="F2748" s="123"/>
      <c r="G2748" s="123"/>
    </row>
    <row r="2749" spans="2:7" x14ac:dyDescent="0.25">
      <c r="B2749" s="123"/>
      <c r="C2749" s="123"/>
      <c r="D2749" s="123"/>
      <c r="F2749" s="123"/>
      <c r="G2749" s="123"/>
    </row>
    <row r="2750" spans="2:7" x14ac:dyDescent="0.25">
      <c r="B2750" s="123"/>
      <c r="C2750" s="123"/>
      <c r="D2750" s="123"/>
      <c r="F2750" s="123"/>
      <c r="G2750" s="123"/>
    </row>
    <row r="2751" spans="2:7" x14ac:dyDescent="0.25">
      <c r="B2751" s="123"/>
      <c r="C2751" s="123"/>
      <c r="D2751" s="123"/>
      <c r="F2751" s="123"/>
      <c r="G2751" s="123"/>
    </row>
    <row r="2752" spans="2:7" x14ac:dyDescent="0.25">
      <c r="B2752" s="123"/>
      <c r="C2752" s="123"/>
      <c r="D2752" s="123"/>
      <c r="F2752" s="123"/>
      <c r="G2752" s="123"/>
    </row>
    <row r="2753" spans="2:7" x14ac:dyDescent="0.25">
      <c r="B2753" s="123"/>
      <c r="C2753" s="123"/>
      <c r="D2753" s="123"/>
      <c r="F2753" s="123"/>
      <c r="G2753" s="123"/>
    </row>
    <row r="2754" spans="2:7" x14ac:dyDescent="0.25">
      <c r="B2754" s="123"/>
      <c r="C2754" s="123"/>
      <c r="D2754" s="123"/>
      <c r="F2754" s="123"/>
      <c r="G2754" s="123"/>
    </row>
    <row r="2755" spans="2:7" x14ac:dyDescent="0.25">
      <c r="B2755" s="123"/>
      <c r="C2755" s="123"/>
      <c r="D2755" s="123"/>
      <c r="F2755" s="123"/>
      <c r="G2755" s="123"/>
    </row>
    <row r="2756" spans="2:7" x14ac:dyDescent="0.25">
      <c r="B2756" s="123"/>
      <c r="C2756" s="123"/>
      <c r="D2756" s="123"/>
      <c r="F2756" s="123"/>
      <c r="G2756" s="123"/>
    </row>
    <row r="2757" spans="2:7" x14ac:dyDescent="0.25">
      <c r="B2757" s="123"/>
      <c r="C2757" s="123"/>
      <c r="D2757" s="123"/>
      <c r="F2757" s="123"/>
      <c r="G2757" s="123"/>
    </row>
    <row r="2758" spans="2:7" x14ac:dyDescent="0.25">
      <c r="B2758" s="123"/>
      <c r="C2758" s="123"/>
      <c r="D2758" s="123"/>
      <c r="F2758" s="123"/>
      <c r="G2758" s="123"/>
    </row>
    <row r="2759" spans="2:7" x14ac:dyDescent="0.25">
      <c r="B2759" s="123"/>
      <c r="C2759" s="123"/>
      <c r="D2759" s="123"/>
      <c r="F2759" s="123"/>
      <c r="G2759" s="123"/>
    </row>
    <row r="2760" spans="2:7" x14ac:dyDescent="0.25">
      <c r="B2760" s="123"/>
      <c r="C2760" s="123"/>
      <c r="D2760" s="123"/>
      <c r="F2760" s="123"/>
      <c r="G2760" s="123"/>
    </row>
    <row r="2761" spans="2:7" x14ac:dyDescent="0.25">
      <c r="B2761" s="123"/>
      <c r="C2761" s="123"/>
      <c r="D2761" s="123"/>
      <c r="F2761" s="123"/>
      <c r="G2761" s="123"/>
    </row>
    <row r="2762" spans="2:7" x14ac:dyDescent="0.25">
      <c r="B2762" s="123"/>
      <c r="C2762" s="123"/>
      <c r="D2762" s="123"/>
      <c r="F2762" s="123"/>
      <c r="G2762" s="123"/>
    </row>
    <row r="2763" spans="2:7" x14ac:dyDescent="0.25">
      <c r="B2763" s="123"/>
      <c r="C2763" s="123"/>
      <c r="D2763" s="123"/>
      <c r="F2763" s="123"/>
      <c r="G2763" s="123"/>
    </row>
    <row r="2764" spans="2:7" x14ac:dyDescent="0.25">
      <c r="B2764" s="123"/>
      <c r="C2764" s="123"/>
      <c r="D2764" s="123"/>
      <c r="F2764" s="123"/>
      <c r="G2764" s="123"/>
    </row>
    <row r="2765" spans="2:7" x14ac:dyDescent="0.25">
      <c r="B2765" s="123"/>
      <c r="C2765" s="123"/>
      <c r="D2765" s="123"/>
      <c r="F2765" s="123"/>
      <c r="G2765" s="123"/>
    </row>
    <row r="2766" spans="2:7" x14ac:dyDescent="0.25">
      <c r="B2766" s="123"/>
      <c r="C2766" s="123"/>
      <c r="D2766" s="123"/>
      <c r="F2766" s="123"/>
      <c r="G2766" s="123"/>
    </row>
    <row r="2767" spans="2:7" x14ac:dyDescent="0.25">
      <c r="B2767" s="123"/>
      <c r="C2767" s="123"/>
      <c r="D2767" s="123"/>
      <c r="F2767" s="123"/>
      <c r="G2767" s="123"/>
    </row>
    <row r="2768" spans="2:7" x14ac:dyDescent="0.25">
      <c r="B2768" s="123"/>
      <c r="C2768" s="123"/>
      <c r="D2768" s="123"/>
      <c r="F2768" s="123"/>
      <c r="G2768" s="123"/>
    </row>
    <row r="2769" spans="2:7" x14ac:dyDescent="0.25">
      <c r="B2769" s="123"/>
      <c r="C2769" s="123"/>
      <c r="D2769" s="123"/>
      <c r="F2769" s="123"/>
      <c r="G2769" s="123"/>
    </row>
    <row r="2770" spans="2:7" x14ac:dyDescent="0.25">
      <c r="B2770" s="123"/>
      <c r="C2770" s="123"/>
      <c r="D2770" s="123"/>
      <c r="F2770" s="123"/>
      <c r="G2770" s="123"/>
    </row>
    <row r="2771" spans="2:7" x14ac:dyDescent="0.25">
      <c r="B2771" s="123"/>
      <c r="C2771" s="123"/>
      <c r="D2771" s="123"/>
      <c r="F2771" s="123"/>
      <c r="G2771" s="123"/>
    </row>
    <row r="2772" spans="2:7" x14ac:dyDescent="0.25">
      <c r="B2772" s="123"/>
      <c r="C2772" s="123"/>
      <c r="D2772" s="123"/>
      <c r="F2772" s="123"/>
      <c r="G2772" s="123"/>
    </row>
    <row r="2773" spans="2:7" x14ac:dyDescent="0.25">
      <c r="B2773" s="123"/>
      <c r="C2773" s="123"/>
      <c r="D2773" s="123"/>
      <c r="F2773" s="123"/>
      <c r="G2773" s="123"/>
    </row>
    <row r="2774" spans="2:7" x14ac:dyDescent="0.25">
      <c r="B2774" s="123"/>
      <c r="C2774" s="123"/>
      <c r="D2774" s="123"/>
      <c r="F2774" s="123"/>
      <c r="G2774" s="123"/>
    </row>
    <row r="2775" spans="2:7" x14ac:dyDescent="0.25">
      <c r="B2775" s="123"/>
      <c r="C2775" s="123"/>
      <c r="D2775" s="123"/>
      <c r="F2775" s="123"/>
      <c r="G2775" s="123"/>
    </row>
    <row r="2776" spans="2:7" x14ac:dyDescent="0.25">
      <c r="B2776" s="123"/>
      <c r="C2776" s="123"/>
      <c r="D2776" s="123"/>
      <c r="F2776" s="123"/>
      <c r="G2776" s="123"/>
    </row>
    <row r="2777" spans="2:7" x14ac:dyDescent="0.25">
      <c r="B2777" s="123"/>
      <c r="C2777" s="123"/>
      <c r="D2777" s="123"/>
      <c r="F2777" s="123"/>
      <c r="G2777" s="123"/>
    </row>
    <row r="2778" spans="2:7" x14ac:dyDescent="0.25">
      <c r="B2778" s="123"/>
      <c r="C2778" s="123"/>
      <c r="D2778" s="123"/>
      <c r="F2778" s="123"/>
      <c r="G2778" s="123"/>
    </row>
    <row r="2779" spans="2:7" x14ac:dyDescent="0.25">
      <c r="B2779" s="123"/>
      <c r="C2779" s="123"/>
      <c r="D2779" s="123"/>
      <c r="F2779" s="123"/>
      <c r="G2779" s="123"/>
    </row>
    <row r="2780" spans="2:7" x14ac:dyDescent="0.25">
      <c r="B2780" s="123"/>
      <c r="C2780" s="123"/>
      <c r="D2780" s="123"/>
      <c r="F2780" s="123"/>
      <c r="G2780" s="123"/>
    </row>
    <row r="2781" spans="2:7" x14ac:dyDescent="0.25">
      <c r="B2781" s="123"/>
      <c r="C2781" s="123"/>
      <c r="D2781" s="123"/>
      <c r="F2781" s="123"/>
      <c r="G2781" s="123"/>
    </row>
    <row r="2782" spans="2:7" x14ac:dyDescent="0.25">
      <c r="B2782" s="123"/>
      <c r="C2782" s="123"/>
      <c r="D2782" s="123"/>
      <c r="F2782" s="123"/>
      <c r="G2782" s="123"/>
    </row>
    <row r="2783" spans="2:7" x14ac:dyDescent="0.25">
      <c r="B2783" s="123"/>
      <c r="C2783" s="123"/>
      <c r="D2783" s="123"/>
      <c r="F2783" s="123"/>
      <c r="G2783" s="123"/>
    </row>
    <row r="2784" spans="2:7" x14ac:dyDescent="0.25">
      <c r="B2784" s="123"/>
      <c r="C2784" s="123"/>
      <c r="D2784" s="123"/>
      <c r="F2784" s="123"/>
      <c r="G2784" s="123"/>
    </row>
    <row r="2785" spans="2:7" x14ac:dyDescent="0.25">
      <c r="B2785" s="123"/>
      <c r="C2785" s="123"/>
      <c r="D2785" s="123"/>
      <c r="F2785" s="123"/>
      <c r="G2785" s="123"/>
    </row>
    <row r="2786" spans="2:7" x14ac:dyDescent="0.25">
      <c r="B2786" s="123"/>
      <c r="C2786" s="123"/>
      <c r="D2786" s="123"/>
      <c r="F2786" s="123"/>
      <c r="G2786" s="123"/>
    </row>
    <row r="2787" spans="2:7" x14ac:dyDescent="0.25">
      <c r="B2787" s="123"/>
      <c r="C2787" s="123"/>
      <c r="D2787" s="123"/>
      <c r="F2787" s="123"/>
      <c r="G2787" s="123"/>
    </row>
    <row r="2788" spans="2:7" x14ac:dyDescent="0.25">
      <c r="B2788" s="123"/>
      <c r="C2788" s="123"/>
      <c r="D2788" s="123"/>
      <c r="F2788" s="123"/>
      <c r="G2788" s="123"/>
    </row>
    <row r="2789" spans="2:7" x14ac:dyDescent="0.25">
      <c r="B2789" s="123"/>
      <c r="C2789" s="123"/>
      <c r="D2789" s="123"/>
      <c r="F2789" s="123"/>
      <c r="G2789" s="123"/>
    </row>
    <row r="2790" spans="2:7" x14ac:dyDescent="0.25">
      <c r="B2790" s="123"/>
      <c r="C2790" s="123"/>
      <c r="D2790" s="123"/>
      <c r="F2790" s="123"/>
      <c r="G2790" s="123"/>
    </row>
    <row r="2791" spans="2:7" x14ac:dyDescent="0.25">
      <c r="B2791" s="123"/>
      <c r="C2791" s="123"/>
      <c r="D2791" s="123"/>
      <c r="F2791" s="123"/>
      <c r="G2791" s="123"/>
    </row>
    <row r="2792" spans="2:7" x14ac:dyDescent="0.25">
      <c r="B2792" s="123"/>
      <c r="C2792" s="123"/>
      <c r="D2792" s="123"/>
      <c r="F2792" s="123"/>
      <c r="G2792" s="123"/>
    </row>
    <row r="2793" spans="2:7" x14ac:dyDescent="0.25">
      <c r="B2793" s="123"/>
      <c r="C2793" s="123"/>
      <c r="D2793" s="123"/>
      <c r="F2793" s="123"/>
      <c r="G2793" s="123"/>
    </row>
    <row r="2794" spans="2:7" x14ac:dyDescent="0.25">
      <c r="B2794" s="123"/>
      <c r="C2794" s="123"/>
      <c r="D2794" s="123"/>
      <c r="F2794" s="123"/>
      <c r="G2794" s="123"/>
    </row>
    <row r="2795" spans="2:7" x14ac:dyDescent="0.25">
      <c r="B2795" s="123"/>
      <c r="C2795" s="123"/>
      <c r="D2795" s="123"/>
      <c r="F2795" s="123"/>
      <c r="G2795" s="123"/>
    </row>
    <row r="2796" spans="2:7" x14ac:dyDescent="0.25">
      <c r="B2796" s="123"/>
      <c r="C2796" s="123"/>
      <c r="D2796" s="123"/>
      <c r="F2796" s="123"/>
      <c r="G2796" s="123"/>
    </row>
    <row r="2797" spans="2:7" x14ac:dyDescent="0.25">
      <c r="B2797" s="123"/>
      <c r="C2797" s="123"/>
      <c r="D2797" s="123"/>
      <c r="F2797" s="123"/>
      <c r="G2797" s="123"/>
    </row>
    <row r="2798" spans="2:7" x14ac:dyDescent="0.25">
      <c r="B2798" s="123"/>
      <c r="C2798" s="123"/>
      <c r="D2798" s="123"/>
      <c r="F2798" s="123"/>
      <c r="G2798" s="123"/>
    </row>
    <row r="2799" spans="2:7" x14ac:dyDescent="0.25">
      <c r="B2799" s="123"/>
      <c r="C2799" s="123"/>
      <c r="D2799" s="123"/>
      <c r="F2799" s="123"/>
      <c r="G2799" s="123"/>
    </row>
    <row r="2800" spans="2:7" x14ac:dyDescent="0.25">
      <c r="B2800" s="123"/>
      <c r="C2800" s="123"/>
      <c r="D2800" s="123"/>
      <c r="F2800" s="123"/>
      <c r="G2800" s="123"/>
    </row>
    <row r="2801" spans="2:7" x14ac:dyDescent="0.25">
      <c r="B2801" s="123"/>
      <c r="C2801" s="123"/>
      <c r="D2801" s="123"/>
      <c r="F2801" s="123"/>
      <c r="G2801" s="123"/>
    </row>
    <row r="2802" spans="2:7" x14ac:dyDescent="0.25">
      <c r="B2802" s="123"/>
      <c r="C2802" s="123"/>
      <c r="D2802" s="123"/>
      <c r="F2802" s="123"/>
      <c r="G2802" s="123"/>
    </row>
    <row r="2803" spans="2:7" x14ac:dyDescent="0.25">
      <c r="B2803" s="123"/>
      <c r="C2803" s="123"/>
      <c r="D2803" s="123"/>
      <c r="F2803" s="123"/>
      <c r="G2803" s="123"/>
    </row>
    <row r="2804" spans="2:7" x14ac:dyDescent="0.25">
      <c r="B2804" s="123"/>
      <c r="C2804" s="123"/>
      <c r="D2804" s="123"/>
      <c r="F2804" s="123"/>
      <c r="G2804" s="123"/>
    </row>
    <row r="2805" spans="2:7" x14ac:dyDescent="0.25">
      <c r="B2805" s="123"/>
      <c r="C2805" s="123"/>
      <c r="D2805" s="123"/>
      <c r="F2805" s="123"/>
      <c r="G2805" s="123"/>
    </row>
    <row r="2806" spans="2:7" x14ac:dyDescent="0.25">
      <c r="B2806" s="123"/>
      <c r="C2806" s="123"/>
      <c r="D2806" s="123"/>
      <c r="F2806" s="123"/>
      <c r="G2806" s="123"/>
    </row>
    <row r="2807" spans="2:7" x14ac:dyDescent="0.25">
      <c r="B2807" s="123"/>
      <c r="C2807" s="123"/>
      <c r="D2807" s="123"/>
      <c r="F2807" s="123"/>
      <c r="G2807" s="123"/>
    </row>
    <row r="2808" spans="2:7" x14ac:dyDescent="0.25">
      <c r="B2808" s="123"/>
      <c r="C2808" s="123"/>
      <c r="D2808" s="123"/>
      <c r="F2808" s="123"/>
      <c r="G2808" s="123"/>
    </row>
    <row r="2809" spans="2:7" x14ac:dyDescent="0.25">
      <c r="B2809" s="123"/>
      <c r="C2809" s="123"/>
      <c r="D2809" s="123"/>
      <c r="F2809" s="123"/>
      <c r="G2809" s="123"/>
    </row>
    <row r="2810" spans="2:7" x14ac:dyDescent="0.25">
      <c r="B2810" s="123"/>
      <c r="C2810" s="123"/>
      <c r="D2810" s="123"/>
      <c r="F2810" s="123"/>
      <c r="G2810" s="123"/>
    </row>
    <row r="2811" spans="2:7" x14ac:dyDescent="0.25">
      <c r="B2811" s="123"/>
      <c r="C2811" s="123"/>
      <c r="D2811" s="123"/>
      <c r="F2811" s="123"/>
      <c r="G2811" s="123"/>
    </row>
    <row r="2812" spans="2:7" x14ac:dyDescent="0.25">
      <c r="B2812" s="123"/>
      <c r="C2812" s="123"/>
      <c r="D2812" s="123"/>
      <c r="F2812" s="123"/>
      <c r="G2812" s="123"/>
    </row>
    <row r="2813" spans="2:7" x14ac:dyDescent="0.25">
      <c r="B2813" s="123"/>
      <c r="C2813" s="123"/>
      <c r="D2813" s="123"/>
      <c r="F2813" s="123"/>
      <c r="G2813" s="123"/>
    </row>
    <row r="2814" spans="2:7" x14ac:dyDescent="0.25">
      <c r="B2814" s="123"/>
      <c r="C2814" s="123"/>
      <c r="D2814" s="123"/>
      <c r="F2814" s="123"/>
      <c r="G2814" s="123"/>
    </row>
    <row r="2815" spans="2:7" x14ac:dyDescent="0.25">
      <c r="B2815" s="123"/>
      <c r="C2815" s="123"/>
      <c r="D2815" s="123"/>
      <c r="F2815" s="123"/>
      <c r="G2815" s="123"/>
    </row>
    <row r="2816" spans="2:7" x14ac:dyDescent="0.25">
      <c r="B2816" s="123"/>
      <c r="C2816" s="123"/>
      <c r="D2816" s="123"/>
      <c r="F2816" s="123"/>
      <c r="G2816" s="123"/>
    </row>
    <row r="2817" spans="2:7" x14ac:dyDescent="0.25">
      <c r="B2817" s="123"/>
      <c r="C2817" s="123"/>
      <c r="D2817" s="123"/>
      <c r="F2817" s="123"/>
      <c r="G2817" s="123"/>
    </row>
    <row r="2818" spans="2:7" x14ac:dyDescent="0.25">
      <c r="B2818" s="123"/>
      <c r="C2818" s="123"/>
      <c r="D2818" s="123"/>
      <c r="F2818" s="123"/>
      <c r="G2818" s="123"/>
    </row>
    <row r="2819" spans="2:7" x14ac:dyDescent="0.25">
      <c r="B2819" s="123"/>
      <c r="C2819" s="123"/>
      <c r="D2819" s="123"/>
      <c r="F2819" s="123"/>
      <c r="G2819" s="123"/>
    </row>
    <row r="2820" spans="2:7" x14ac:dyDescent="0.25">
      <c r="B2820" s="123"/>
      <c r="C2820" s="123"/>
      <c r="D2820" s="123"/>
      <c r="F2820" s="123"/>
      <c r="G2820" s="123"/>
    </row>
    <row r="2821" spans="2:7" x14ac:dyDescent="0.25">
      <c r="B2821" s="123"/>
      <c r="C2821" s="123"/>
      <c r="D2821" s="123"/>
      <c r="F2821" s="123"/>
      <c r="G2821" s="123"/>
    </row>
    <row r="2822" spans="2:7" x14ac:dyDescent="0.25">
      <c r="B2822" s="123"/>
      <c r="C2822" s="123"/>
      <c r="D2822" s="123"/>
      <c r="F2822" s="123"/>
      <c r="G2822" s="123"/>
    </row>
    <row r="2823" spans="2:7" x14ac:dyDescent="0.25">
      <c r="B2823" s="123"/>
      <c r="C2823" s="123"/>
      <c r="D2823" s="123"/>
      <c r="F2823" s="123"/>
      <c r="G2823" s="123"/>
    </row>
    <row r="2824" spans="2:7" x14ac:dyDescent="0.25">
      <c r="B2824" s="123"/>
      <c r="C2824" s="123"/>
      <c r="D2824" s="123"/>
      <c r="F2824" s="123"/>
      <c r="G2824" s="123"/>
    </row>
    <row r="2825" spans="2:7" x14ac:dyDescent="0.25">
      <c r="B2825" s="123"/>
      <c r="C2825" s="123"/>
      <c r="D2825" s="123"/>
      <c r="F2825" s="123"/>
      <c r="G2825" s="123"/>
    </row>
    <row r="2826" spans="2:7" x14ac:dyDescent="0.25">
      <c r="B2826" s="123"/>
      <c r="C2826" s="123"/>
      <c r="D2826" s="123"/>
      <c r="F2826" s="123"/>
      <c r="G2826" s="123"/>
    </row>
    <row r="2827" spans="2:7" x14ac:dyDescent="0.25">
      <c r="B2827" s="123"/>
      <c r="C2827" s="123"/>
      <c r="D2827" s="123"/>
      <c r="F2827" s="123"/>
      <c r="G2827" s="123"/>
    </row>
    <row r="2828" spans="2:7" x14ac:dyDescent="0.25">
      <c r="B2828" s="123"/>
      <c r="C2828" s="123"/>
      <c r="D2828" s="123"/>
      <c r="F2828" s="123"/>
      <c r="G2828" s="123"/>
    </row>
    <row r="2829" spans="2:7" x14ac:dyDescent="0.25">
      <c r="B2829" s="123"/>
      <c r="C2829" s="123"/>
      <c r="D2829" s="123"/>
      <c r="F2829" s="123"/>
      <c r="G2829" s="123"/>
    </row>
    <row r="2830" spans="2:7" x14ac:dyDescent="0.25">
      <c r="B2830" s="123"/>
      <c r="C2830" s="123"/>
      <c r="D2830" s="123"/>
      <c r="F2830" s="123"/>
      <c r="G2830" s="123"/>
    </row>
    <row r="2831" spans="2:7" x14ac:dyDescent="0.25">
      <c r="B2831" s="123"/>
      <c r="C2831" s="123"/>
      <c r="D2831" s="123"/>
      <c r="F2831" s="123"/>
      <c r="G2831" s="123"/>
    </row>
    <row r="2832" spans="2:7" x14ac:dyDescent="0.25">
      <c r="B2832" s="123"/>
      <c r="C2832" s="123"/>
      <c r="D2832" s="123"/>
      <c r="F2832" s="123"/>
      <c r="G2832" s="123"/>
    </row>
    <row r="2833" spans="2:7" x14ac:dyDescent="0.25">
      <c r="B2833" s="123"/>
      <c r="C2833" s="123"/>
      <c r="D2833" s="123"/>
      <c r="F2833" s="123"/>
      <c r="G2833" s="123"/>
    </row>
    <row r="2834" spans="2:7" x14ac:dyDescent="0.25">
      <c r="B2834" s="123"/>
      <c r="C2834" s="123"/>
      <c r="D2834" s="123"/>
      <c r="F2834" s="123"/>
      <c r="G2834" s="123"/>
    </row>
    <row r="2835" spans="2:7" x14ac:dyDescent="0.25">
      <c r="B2835" s="123"/>
      <c r="C2835" s="123"/>
      <c r="D2835" s="123"/>
      <c r="F2835" s="123"/>
      <c r="G2835" s="123"/>
    </row>
    <row r="2836" spans="2:7" x14ac:dyDescent="0.25">
      <c r="B2836" s="123"/>
      <c r="C2836" s="123"/>
      <c r="D2836" s="123"/>
      <c r="F2836" s="123"/>
      <c r="G2836" s="123"/>
    </row>
    <row r="2837" spans="2:7" x14ac:dyDescent="0.25">
      <c r="B2837" s="123"/>
      <c r="C2837" s="123"/>
      <c r="D2837" s="123"/>
      <c r="F2837" s="123"/>
      <c r="G2837" s="123"/>
    </row>
    <row r="2838" spans="2:7" x14ac:dyDescent="0.25">
      <c r="B2838" s="123"/>
      <c r="C2838" s="123"/>
      <c r="D2838" s="123"/>
      <c r="F2838" s="123"/>
      <c r="G2838" s="123"/>
    </row>
    <row r="2839" spans="2:7" x14ac:dyDescent="0.25">
      <c r="B2839" s="123"/>
      <c r="C2839" s="123"/>
      <c r="D2839" s="123"/>
      <c r="F2839" s="123"/>
      <c r="G2839" s="123"/>
    </row>
    <row r="2840" spans="2:7" x14ac:dyDescent="0.25">
      <c r="B2840" s="123"/>
      <c r="C2840" s="123"/>
      <c r="D2840" s="123"/>
      <c r="F2840" s="123"/>
      <c r="G2840" s="123"/>
    </row>
    <row r="2841" spans="2:7" x14ac:dyDescent="0.25">
      <c r="B2841" s="123"/>
      <c r="C2841" s="123"/>
      <c r="D2841" s="123"/>
      <c r="F2841" s="123"/>
      <c r="G2841" s="123"/>
    </row>
    <row r="2842" spans="2:7" x14ac:dyDescent="0.25">
      <c r="B2842" s="123"/>
      <c r="C2842" s="123"/>
      <c r="D2842" s="123"/>
      <c r="F2842" s="123"/>
      <c r="G2842" s="123"/>
    </row>
    <row r="2843" spans="2:7" x14ac:dyDescent="0.25">
      <c r="B2843" s="123"/>
      <c r="C2843" s="123"/>
      <c r="D2843" s="123"/>
      <c r="F2843" s="123"/>
      <c r="G2843" s="123"/>
    </row>
    <row r="2844" spans="2:7" x14ac:dyDescent="0.25">
      <c r="B2844" s="123"/>
      <c r="C2844" s="123"/>
      <c r="D2844" s="123"/>
      <c r="F2844" s="123"/>
      <c r="G2844" s="123"/>
    </row>
    <row r="2845" spans="2:7" x14ac:dyDescent="0.25">
      <c r="B2845" s="123"/>
      <c r="C2845" s="123"/>
      <c r="D2845" s="123"/>
      <c r="F2845" s="123"/>
      <c r="G2845" s="123"/>
    </row>
    <row r="2846" spans="2:7" x14ac:dyDescent="0.25">
      <c r="B2846" s="123"/>
      <c r="C2846" s="123"/>
      <c r="D2846" s="123"/>
      <c r="F2846" s="123"/>
      <c r="G2846" s="123"/>
    </row>
    <row r="2847" spans="2:7" x14ac:dyDescent="0.25">
      <c r="B2847" s="123"/>
      <c r="C2847" s="123"/>
      <c r="D2847" s="123"/>
      <c r="F2847" s="123"/>
      <c r="G2847" s="123"/>
    </row>
    <row r="2848" spans="2:7" x14ac:dyDescent="0.25">
      <c r="B2848" s="123"/>
      <c r="C2848" s="123"/>
      <c r="D2848" s="123"/>
      <c r="F2848" s="123"/>
      <c r="G2848" s="123"/>
    </row>
    <row r="2849" spans="2:7" x14ac:dyDescent="0.25">
      <c r="B2849" s="123"/>
      <c r="C2849" s="123"/>
      <c r="D2849" s="123"/>
      <c r="F2849" s="123"/>
      <c r="G2849" s="123"/>
    </row>
    <row r="2850" spans="2:7" x14ac:dyDescent="0.25">
      <c r="B2850" s="123"/>
      <c r="C2850" s="123"/>
      <c r="D2850" s="123"/>
      <c r="F2850" s="123"/>
      <c r="G2850" s="123"/>
    </row>
    <row r="2851" spans="2:7" x14ac:dyDescent="0.25">
      <c r="B2851" s="123"/>
      <c r="C2851" s="123"/>
      <c r="D2851" s="123"/>
      <c r="F2851" s="123"/>
      <c r="G2851" s="123"/>
    </row>
    <row r="2852" spans="2:7" x14ac:dyDescent="0.25">
      <c r="B2852" s="123"/>
      <c r="C2852" s="123"/>
      <c r="D2852" s="123"/>
      <c r="F2852" s="123"/>
      <c r="G2852" s="123"/>
    </row>
    <row r="2853" spans="2:7" x14ac:dyDescent="0.25">
      <c r="B2853" s="123"/>
      <c r="C2853" s="123"/>
      <c r="D2853" s="123"/>
      <c r="F2853" s="123"/>
      <c r="G2853" s="123"/>
    </row>
    <row r="2854" spans="2:7" x14ac:dyDescent="0.25">
      <c r="B2854" s="123"/>
      <c r="C2854" s="123"/>
      <c r="D2854" s="123"/>
      <c r="F2854" s="123"/>
      <c r="G2854" s="123"/>
    </row>
    <row r="2855" spans="2:7" x14ac:dyDescent="0.25">
      <c r="B2855" s="123"/>
      <c r="C2855" s="123"/>
      <c r="D2855" s="123"/>
      <c r="F2855" s="123"/>
      <c r="G2855" s="123"/>
    </row>
    <row r="2856" spans="2:7" x14ac:dyDescent="0.25">
      <c r="B2856" s="123"/>
      <c r="C2856" s="123"/>
      <c r="D2856" s="123"/>
      <c r="F2856" s="123"/>
      <c r="G2856" s="123"/>
    </row>
    <row r="2857" spans="2:7" x14ac:dyDescent="0.25">
      <c r="B2857" s="123"/>
      <c r="C2857" s="123"/>
      <c r="D2857" s="123"/>
      <c r="F2857" s="123"/>
      <c r="G2857" s="123"/>
    </row>
    <row r="2858" spans="2:7" x14ac:dyDescent="0.25">
      <c r="B2858" s="123"/>
      <c r="C2858" s="123"/>
      <c r="D2858" s="123"/>
      <c r="F2858" s="123"/>
      <c r="G2858" s="123"/>
    </row>
    <row r="2859" spans="2:7" x14ac:dyDescent="0.25">
      <c r="B2859" s="123"/>
      <c r="C2859" s="123"/>
      <c r="D2859" s="123"/>
      <c r="F2859" s="123"/>
      <c r="G2859" s="123"/>
    </row>
    <row r="2860" spans="2:7" x14ac:dyDescent="0.25">
      <c r="B2860" s="123"/>
      <c r="C2860" s="123"/>
      <c r="D2860" s="123"/>
      <c r="F2860" s="123"/>
      <c r="G2860" s="123"/>
    </row>
    <row r="2861" spans="2:7" x14ac:dyDescent="0.25">
      <c r="B2861" s="123"/>
      <c r="C2861" s="123"/>
      <c r="D2861" s="123"/>
      <c r="F2861" s="123"/>
      <c r="G2861" s="123"/>
    </row>
    <row r="2862" spans="2:7" x14ac:dyDescent="0.25">
      <c r="B2862" s="123"/>
      <c r="C2862" s="123"/>
      <c r="D2862" s="123"/>
      <c r="F2862" s="123"/>
      <c r="G2862" s="123"/>
    </row>
    <row r="2863" spans="2:7" x14ac:dyDescent="0.25">
      <c r="B2863" s="123"/>
      <c r="C2863" s="123"/>
      <c r="D2863" s="123"/>
      <c r="F2863" s="123"/>
      <c r="G2863" s="123"/>
    </row>
    <row r="2864" spans="2:7" x14ac:dyDescent="0.25">
      <c r="B2864" s="123"/>
      <c r="C2864" s="123"/>
      <c r="D2864" s="123"/>
      <c r="F2864" s="123"/>
      <c r="G2864" s="123"/>
    </row>
    <row r="2865" spans="2:7" x14ac:dyDescent="0.25">
      <c r="B2865" s="123"/>
      <c r="C2865" s="123"/>
      <c r="D2865" s="123"/>
      <c r="F2865" s="123"/>
      <c r="G2865" s="123"/>
    </row>
    <row r="2866" spans="2:7" x14ac:dyDescent="0.25">
      <c r="B2866" s="123"/>
      <c r="C2866" s="123"/>
      <c r="D2866" s="123"/>
      <c r="F2866" s="123"/>
      <c r="G2866" s="123"/>
    </row>
    <row r="2867" spans="2:7" x14ac:dyDescent="0.25">
      <c r="B2867" s="123"/>
      <c r="C2867" s="123"/>
      <c r="D2867" s="123"/>
      <c r="F2867" s="123"/>
      <c r="G2867" s="123"/>
    </row>
    <row r="2868" spans="2:7" x14ac:dyDescent="0.25">
      <c r="B2868" s="123"/>
      <c r="C2868" s="123"/>
      <c r="D2868" s="123"/>
      <c r="F2868" s="123"/>
      <c r="G2868" s="123"/>
    </row>
    <row r="2869" spans="2:7" x14ac:dyDescent="0.25">
      <c r="B2869" s="123"/>
      <c r="C2869" s="123"/>
      <c r="D2869" s="123"/>
      <c r="F2869" s="123"/>
      <c r="G2869" s="123"/>
    </row>
    <row r="2870" spans="2:7" x14ac:dyDescent="0.25">
      <c r="B2870" s="123"/>
      <c r="C2870" s="123"/>
      <c r="D2870" s="123"/>
      <c r="F2870" s="123"/>
      <c r="G2870" s="123"/>
    </row>
    <row r="2871" spans="2:7" x14ac:dyDescent="0.25">
      <c r="B2871" s="123"/>
      <c r="C2871" s="123"/>
      <c r="D2871" s="123"/>
      <c r="F2871" s="123"/>
      <c r="G2871" s="123"/>
    </row>
    <row r="2872" spans="2:7" x14ac:dyDescent="0.25">
      <c r="B2872" s="123"/>
      <c r="C2872" s="123"/>
      <c r="D2872" s="123"/>
      <c r="F2872" s="123"/>
      <c r="G2872" s="123"/>
    </row>
    <row r="2873" spans="2:7" x14ac:dyDescent="0.25">
      <c r="B2873" s="123"/>
      <c r="C2873" s="123"/>
      <c r="D2873" s="123"/>
      <c r="F2873" s="123"/>
      <c r="G2873" s="123"/>
    </row>
    <row r="2874" spans="2:7" x14ac:dyDescent="0.25">
      <c r="B2874" s="123"/>
      <c r="C2874" s="123"/>
      <c r="D2874" s="123"/>
      <c r="F2874" s="123"/>
      <c r="G2874" s="123"/>
    </row>
    <row r="2875" spans="2:7" x14ac:dyDescent="0.25">
      <c r="B2875" s="123"/>
      <c r="C2875" s="123"/>
      <c r="D2875" s="123"/>
      <c r="F2875" s="123"/>
      <c r="G2875" s="123"/>
    </row>
    <row r="2876" spans="2:7" x14ac:dyDescent="0.25">
      <c r="B2876" s="123"/>
      <c r="C2876" s="123"/>
      <c r="D2876" s="123"/>
      <c r="F2876" s="123"/>
      <c r="G2876" s="123"/>
    </row>
    <row r="2877" spans="2:7" x14ac:dyDescent="0.25">
      <c r="B2877" s="123"/>
      <c r="C2877" s="123"/>
      <c r="D2877" s="123"/>
      <c r="F2877" s="123"/>
      <c r="G2877" s="123"/>
    </row>
    <row r="2878" spans="2:7" x14ac:dyDescent="0.25">
      <c r="B2878" s="123"/>
      <c r="C2878" s="123"/>
      <c r="D2878" s="123"/>
      <c r="F2878" s="123"/>
      <c r="G2878" s="123"/>
    </row>
    <row r="2879" spans="2:7" x14ac:dyDescent="0.25">
      <c r="B2879" s="123"/>
      <c r="C2879" s="123"/>
      <c r="D2879" s="123"/>
      <c r="F2879" s="123"/>
      <c r="G2879" s="123"/>
    </row>
    <row r="2880" spans="2:7" x14ac:dyDescent="0.25">
      <c r="B2880" s="123"/>
      <c r="C2880" s="123"/>
      <c r="D2880" s="123"/>
      <c r="F2880" s="123"/>
      <c r="G2880" s="123"/>
    </row>
    <row r="2881" spans="2:7" x14ac:dyDescent="0.25">
      <c r="B2881" s="123"/>
      <c r="C2881" s="123"/>
      <c r="D2881" s="123"/>
      <c r="F2881" s="123"/>
      <c r="G2881" s="123"/>
    </row>
    <row r="2882" spans="2:7" x14ac:dyDescent="0.25">
      <c r="B2882" s="123"/>
      <c r="C2882" s="123"/>
      <c r="D2882" s="123"/>
      <c r="F2882" s="123"/>
      <c r="G2882" s="123"/>
    </row>
    <row r="2883" spans="2:7" x14ac:dyDescent="0.25">
      <c r="B2883" s="123"/>
      <c r="C2883" s="123"/>
      <c r="D2883" s="123"/>
      <c r="F2883" s="123"/>
      <c r="G2883" s="123"/>
    </row>
    <row r="2884" spans="2:7" x14ac:dyDescent="0.25">
      <c r="B2884" s="123"/>
      <c r="C2884" s="123"/>
      <c r="D2884" s="123"/>
      <c r="F2884" s="123"/>
      <c r="G2884" s="123"/>
    </row>
    <row r="2885" spans="2:7" x14ac:dyDescent="0.25">
      <c r="B2885" s="123"/>
      <c r="C2885" s="123"/>
      <c r="D2885" s="123"/>
      <c r="F2885" s="123"/>
      <c r="G2885" s="123"/>
    </row>
    <row r="2886" spans="2:7" x14ac:dyDescent="0.25">
      <c r="B2886" s="123"/>
      <c r="C2886" s="123"/>
      <c r="D2886" s="123"/>
      <c r="F2886" s="123"/>
      <c r="G2886" s="123"/>
    </row>
    <row r="2887" spans="2:7" x14ac:dyDescent="0.25">
      <c r="B2887" s="123"/>
      <c r="C2887" s="123"/>
      <c r="D2887" s="123"/>
      <c r="F2887" s="123"/>
      <c r="G2887" s="123"/>
    </row>
    <row r="2888" spans="2:7" x14ac:dyDescent="0.25">
      <c r="B2888" s="123"/>
      <c r="C2888" s="123"/>
      <c r="D2888" s="123"/>
      <c r="F2888" s="123"/>
      <c r="G2888" s="123"/>
    </row>
    <row r="2889" spans="2:7" x14ac:dyDescent="0.25">
      <c r="B2889" s="123"/>
      <c r="C2889" s="123"/>
      <c r="D2889" s="123"/>
      <c r="F2889" s="123"/>
      <c r="G2889" s="123"/>
    </row>
    <row r="2890" spans="2:7" x14ac:dyDescent="0.25">
      <c r="B2890" s="123"/>
      <c r="C2890" s="123"/>
      <c r="D2890" s="123"/>
      <c r="F2890" s="123"/>
      <c r="G2890" s="123"/>
    </row>
    <row r="2891" spans="2:7" x14ac:dyDescent="0.25">
      <c r="B2891" s="123"/>
      <c r="C2891" s="123"/>
      <c r="D2891" s="123"/>
      <c r="F2891" s="123"/>
      <c r="G2891" s="123"/>
    </row>
    <row r="2892" spans="2:7" x14ac:dyDescent="0.25">
      <c r="B2892" s="123"/>
      <c r="C2892" s="123"/>
      <c r="D2892" s="123"/>
      <c r="F2892" s="123"/>
      <c r="G2892" s="123"/>
    </row>
    <row r="2893" spans="2:7" x14ac:dyDescent="0.25">
      <c r="B2893" s="123"/>
      <c r="C2893" s="123"/>
      <c r="D2893" s="123"/>
      <c r="F2893" s="123"/>
      <c r="G2893" s="123"/>
    </row>
    <row r="2894" spans="2:7" x14ac:dyDescent="0.25">
      <c r="B2894" s="123"/>
      <c r="C2894" s="123"/>
      <c r="D2894" s="123"/>
      <c r="F2894" s="123"/>
      <c r="G2894" s="123"/>
    </row>
    <row r="2895" spans="2:7" x14ac:dyDescent="0.25">
      <c r="B2895" s="123"/>
      <c r="C2895" s="123"/>
      <c r="D2895" s="123"/>
      <c r="F2895" s="123"/>
      <c r="G2895" s="123"/>
    </row>
    <row r="2896" spans="2:7" x14ac:dyDescent="0.25">
      <c r="B2896" s="123"/>
      <c r="C2896" s="123"/>
      <c r="D2896" s="123"/>
      <c r="F2896" s="123"/>
      <c r="G2896" s="123"/>
    </row>
    <row r="2897" spans="2:7" x14ac:dyDescent="0.25">
      <c r="B2897" s="123"/>
      <c r="C2897" s="123"/>
      <c r="D2897" s="123"/>
      <c r="F2897" s="123"/>
      <c r="G2897" s="123"/>
    </row>
    <row r="2898" spans="2:7" x14ac:dyDescent="0.25">
      <c r="B2898" s="123"/>
      <c r="C2898" s="123"/>
      <c r="D2898" s="123"/>
      <c r="F2898" s="123"/>
      <c r="G2898" s="123"/>
    </row>
    <row r="2899" spans="2:7" x14ac:dyDescent="0.25">
      <c r="B2899" s="123"/>
      <c r="C2899" s="123"/>
      <c r="D2899" s="123"/>
      <c r="F2899" s="123"/>
      <c r="G2899" s="123"/>
    </row>
    <row r="2900" spans="2:7" x14ac:dyDescent="0.25">
      <c r="B2900" s="123"/>
      <c r="C2900" s="123"/>
      <c r="D2900" s="123"/>
      <c r="F2900" s="123"/>
      <c r="G2900" s="123"/>
    </row>
    <row r="2901" spans="2:7" x14ac:dyDescent="0.25">
      <c r="B2901" s="123"/>
      <c r="C2901" s="123"/>
      <c r="D2901" s="123"/>
      <c r="F2901" s="123"/>
      <c r="G2901" s="123"/>
    </row>
    <row r="2902" spans="2:7" x14ac:dyDescent="0.25">
      <c r="B2902" s="123"/>
      <c r="C2902" s="123"/>
      <c r="D2902" s="123"/>
      <c r="F2902" s="123"/>
      <c r="G2902" s="123"/>
    </row>
    <row r="2903" spans="2:7" x14ac:dyDescent="0.25">
      <c r="B2903" s="123"/>
      <c r="C2903" s="123"/>
      <c r="D2903" s="123"/>
      <c r="F2903" s="123"/>
      <c r="G2903" s="123"/>
    </row>
    <row r="2904" spans="2:7" x14ac:dyDescent="0.25">
      <c r="B2904" s="123"/>
      <c r="C2904" s="123"/>
      <c r="D2904" s="123"/>
      <c r="F2904" s="123"/>
      <c r="G2904" s="123"/>
    </row>
    <row r="2905" spans="2:7" x14ac:dyDescent="0.25">
      <c r="B2905" s="123"/>
      <c r="C2905" s="123"/>
      <c r="D2905" s="123"/>
      <c r="F2905" s="123"/>
      <c r="G2905" s="123"/>
    </row>
    <row r="2906" spans="2:7" x14ac:dyDescent="0.25">
      <c r="B2906" s="123"/>
      <c r="C2906" s="123"/>
      <c r="D2906" s="123"/>
      <c r="F2906" s="123"/>
      <c r="G2906" s="123"/>
    </row>
    <row r="2907" spans="2:7" x14ac:dyDescent="0.25">
      <c r="B2907" s="123"/>
      <c r="C2907" s="123"/>
      <c r="D2907" s="123"/>
      <c r="F2907" s="123"/>
      <c r="G2907" s="123"/>
    </row>
    <row r="2908" spans="2:7" x14ac:dyDescent="0.25">
      <c r="B2908" s="123"/>
      <c r="C2908" s="123"/>
      <c r="D2908" s="123"/>
      <c r="F2908" s="123"/>
      <c r="G2908" s="123"/>
    </row>
    <row r="2909" spans="2:7" x14ac:dyDescent="0.25">
      <c r="B2909" s="123"/>
      <c r="C2909" s="123"/>
      <c r="D2909" s="123"/>
      <c r="F2909" s="123"/>
      <c r="G2909" s="123"/>
    </row>
    <row r="2910" spans="2:7" x14ac:dyDescent="0.25">
      <c r="B2910" s="123"/>
      <c r="C2910" s="123"/>
      <c r="D2910" s="123"/>
      <c r="F2910" s="123"/>
      <c r="G2910" s="123"/>
    </row>
    <row r="2911" spans="2:7" x14ac:dyDescent="0.25">
      <c r="B2911" s="123"/>
      <c r="C2911" s="123"/>
      <c r="D2911" s="123"/>
      <c r="F2911" s="123"/>
      <c r="G2911" s="123"/>
    </row>
    <row r="2912" spans="2:7" x14ac:dyDescent="0.25">
      <c r="B2912" s="123"/>
      <c r="C2912" s="123"/>
      <c r="D2912" s="123"/>
      <c r="F2912" s="123"/>
      <c r="G2912" s="123"/>
    </row>
    <row r="2913" spans="2:7" x14ac:dyDescent="0.25">
      <c r="B2913" s="123"/>
      <c r="C2913" s="123"/>
      <c r="D2913" s="123"/>
      <c r="F2913" s="123"/>
      <c r="G2913" s="123"/>
    </row>
    <row r="2914" spans="2:7" x14ac:dyDescent="0.25">
      <c r="B2914" s="123"/>
      <c r="C2914" s="123"/>
      <c r="D2914" s="123"/>
      <c r="F2914" s="123"/>
      <c r="G2914" s="123"/>
    </row>
    <row r="2915" spans="2:7" x14ac:dyDescent="0.25">
      <c r="B2915" s="123"/>
      <c r="C2915" s="123"/>
      <c r="D2915" s="123"/>
      <c r="F2915" s="123"/>
      <c r="G2915" s="123"/>
    </row>
    <row r="2916" spans="2:7" x14ac:dyDescent="0.25">
      <c r="B2916" s="123"/>
      <c r="C2916" s="123"/>
      <c r="D2916" s="123"/>
      <c r="F2916" s="123"/>
      <c r="G2916" s="123"/>
    </row>
    <row r="2917" spans="2:7" x14ac:dyDescent="0.25">
      <c r="B2917" s="123"/>
      <c r="C2917" s="123"/>
      <c r="D2917" s="123"/>
      <c r="F2917" s="123"/>
      <c r="G2917" s="123"/>
    </row>
    <row r="2918" spans="2:7" x14ac:dyDescent="0.25">
      <c r="B2918" s="123"/>
      <c r="C2918" s="123"/>
      <c r="D2918" s="123"/>
      <c r="F2918" s="123"/>
      <c r="G2918" s="123"/>
    </row>
    <row r="2919" spans="2:7" x14ac:dyDescent="0.25">
      <c r="B2919" s="123"/>
      <c r="C2919" s="123"/>
      <c r="D2919" s="123"/>
      <c r="F2919" s="123"/>
      <c r="G2919" s="123"/>
    </row>
    <row r="2920" spans="2:7" x14ac:dyDescent="0.25">
      <c r="B2920" s="123"/>
      <c r="C2920" s="123"/>
      <c r="D2920" s="123"/>
      <c r="F2920" s="123"/>
      <c r="G2920" s="123"/>
    </row>
    <row r="2921" spans="2:7" x14ac:dyDescent="0.25">
      <c r="B2921" s="123"/>
      <c r="C2921" s="123"/>
      <c r="D2921" s="123"/>
      <c r="F2921" s="123"/>
      <c r="G2921" s="123"/>
    </row>
    <row r="2922" spans="2:7" x14ac:dyDescent="0.25">
      <c r="B2922" s="123"/>
      <c r="C2922" s="123"/>
      <c r="D2922" s="123"/>
      <c r="F2922" s="123"/>
      <c r="G2922" s="123"/>
    </row>
    <row r="2923" spans="2:7" x14ac:dyDescent="0.25">
      <c r="B2923" s="123"/>
      <c r="C2923" s="123"/>
      <c r="D2923" s="123"/>
      <c r="F2923" s="123"/>
      <c r="G2923" s="123"/>
    </row>
    <row r="2924" spans="2:7" x14ac:dyDescent="0.25">
      <c r="B2924" s="123"/>
      <c r="C2924" s="123"/>
      <c r="D2924" s="123"/>
      <c r="F2924" s="123"/>
      <c r="G2924" s="123"/>
    </row>
    <row r="2925" spans="2:7" x14ac:dyDescent="0.25">
      <c r="B2925" s="123"/>
      <c r="C2925" s="123"/>
      <c r="D2925" s="123"/>
      <c r="F2925" s="123"/>
      <c r="G2925" s="123"/>
    </row>
    <row r="2926" spans="2:7" x14ac:dyDescent="0.25">
      <c r="B2926" s="123"/>
      <c r="C2926" s="123"/>
      <c r="D2926" s="123"/>
      <c r="F2926" s="123"/>
      <c r="G2926" s="123"/>
    </row>
    <row r="2927" spans="2:7" x14ac:dyDescent="0.25">
      <c r="B2927" s="123"/>
      <c r="C2927" s="123"/>
      <c r="D2927" s="123"/>
      <c r="F2927" s="123"/>
      <c r="G2927" s="123"/>
    </row>
    <row r="2928" spans="2:7" x14ac:dyDescent="0.25">
      <c r="B2928" s="123"/>
      <c r="C2928" s="123"/>
      <c r="D2928" s="123"/>
      <c r="F2928" s="123"/>
      <c r="G2928" s="123"/>
    </row>
    <row r="2929" spans="2:7" x14ac:dyDescent="0.25">
      <c r="B2929" s="123"/>
      <c r="C2929" s="123"/>
      <c r="D2929" s="123"/>
      <c r="F2929" s="123"/>
      <c r="G2929" s="123"/>
    </row>
    <row r="2930" spans="2:7" x14ac:dyDescent="0.25">
      <c r="B2930" s="123"/>
      <c r="C2930" s="123"/>
      <c r="D2930" s="123"/>
      <c r="F2930" s="123"/>
      <c r="G2930" s="123"/>
    </row>
    <row r="2931" spans="2:7" x14ac:dyDescent="0.25">
      <c r="B2931" s="123"/>
      <c r="C2931" s="123"/>
      <c r="D2931" s="123"/>
      <c r="F2931" s="123"/>
      <c r="G2931" s="123"/>
    </row>
    <row r="2932" spans="2:7" x14ac:dyDescent="0.25">
      <c r="B2932" s="123"/>
      <c r="C2932" s="123"/>
      <c r="D2932" s="123"/>
      <c r="F2932" s="123"/>
      <c r="G2932" s="123"/>
    </row>
    <row r="2933" spans="2:7" x14ac:dyDescent="0.25">
      <c r="B2933" s="123"/>
      <c r="C2933" s="123"/>
      <c r="D2933" s="123"/>
      <c r="F2933" s="123"/>
      <c r="G2933" s="123"/>
    </row>
    <row r="2934" spans="2:7" x14ac:dyDescent="0.25">
      <c r="B2934" s="123"/>
      <c r="C2934" s="123"/>
      <c r="D2934" s="123"/>
      <c r="F2934" s="123"/>
      <c r="G2934" s="123"/>
    </row>
    <row r="2935" spans="2:7" x14ac:dyDescent="0.25">
      <c r="B2935" s="123"/>
      <c r="C2935" s="123"/>
      <c r="D2935" s="123"/>
      <c r="F2935" s="123"/>
      <c r="G2935" s="123"/>
    </row>
    <row r="2936" spans="2:7" x14ac:dyDescent="0.25">
      <c r="B2936" s="123"/>
      <c r="C2936" s="123"/>
      <c r="D2936" s="123"/>
      <c r="F2936" s="123"/>
      <c r="G2936" s="123"/>
    </row>
    <row r="2937" spans="2:7" x14ac:dyDescent="0.25">
      <c r="B2937" s="123"/>
      <c r="C2937" s="123"/>
      <c r="D2937" s="123"/>
      <c r="F2937" s="123"/>
      <c r="G2937" s="123"/>
    </row>
    <row r="2938" spans="2:7" x14ac:dyDescent="0.25">
      <c r="B2938" s="123"/>
      <c r="C2938" s="123"/>
      <c r="D2938" s="123"/>
      <c r="F2938" s="123"/>
      <c r="G2938" s="123"/>
    </row>
    <row r="2939" spans="2:7" x14ac:dyDescent="0.25">
      <c r="B2939" s="123"/>
      <c r="C2939" s="123"/>
      <c r="D2939" s="123"/>
      <c r="F2939" s="123"/>
      <c r="G2939" s="123"/>
    </row>
    <row r="2940" spans="2:7" x14ac:dyDescent="0.25">
      <c r="B2940" s="123"/>
      <c r="C2940" s="123"/>
      <c r="D2940" s="123"/>
      <c r="F2940" s="123"/>
      <c r="G2940" s="123"/>
    </row>
    <row r="2941" spans="2:7" x14ac:dyDescent="0.25">
      <c r="B2941" s="123"/>
      <c r="C2941" s="123"/>
      <c r="D2941" s="123"/>
      <c r="F2941" s="123"/>
      <c r="G2941" s="123"/>
    </row>
    <row r="2942" spans="2:7" x14ac:dyDescent="0.25">
      <c r="B2942" s="123"/>
      <c r="C2942" s="123"/>
      <c r="D2942" s="123"/>
      <c r="F2942" s="123"/>
      <c r="G2942" s="123"/>
    </row>
    <row r="2943" spans="2:7" x14ac:dyDescent="0.25">
      <c r="B2943" s="123"/>
      <c r="C2943" s="123"/>
      <c r="D2943" s="123"/>
      <c r="F2943" s="123"/>
      <c r="G2943" s="123"/>
    </row>
    <row r="2944" spans="2:7" x14ac:dyDescent="0.25">
      <c r="B2944" s="123"/>
      <c r="C2944" s="123"/>
      <c r="D2944" s="123"/>
      <c r="F2944" s="123"/>
      <c r="G2944" s="123"/>
    </row>
    <row r="2945" spans="2:7" x14ac:dyDescent="0.25">
      <c r="B2945" s="123"/>
      <c r="C2945" s="123"/>
      <c r="D2945" s="123"/>
      <c r="F2945" s="123"/>
      <c r="G2945" s="123"/>
    </row>
    <row r="2946" spans="2:7" x14ac:dyDescent="0.25">
      <c r="B2946" s="123"/>
      <c r="C2946" s="123"/>
      <c r="D2946" s="123"/>
      <c r="F2946" s="123"/>
      <c r="G2946" s="123"/>
    </row>
    <row r="2947" spans="2:7" x14ac:dyDescent="0.25">
      <c r="B2947" s="123"/>
      <c r="C2947" s="123"/>
      <c r="D2947" s="123"/>
      <c r="F2947" s="123"/>
      <c r="G2947" s="123"/>
    </row>
    <row r="2948" spans="2:7" x14ac:dyDescent="0.25">
      <c r="B2948" s="123"/>
      <c r="C2948" s="123"/>
      <c r="D2948" s="123"/>
      <c r="F2948" s="123"/>
      <c r="G2948" s="123"/>
    </row>
    <row r="2949" spans="2:7" x14ac:dyDescent="0.25">
      <c r="B2949" s="123"/>
      <c r="C2949" s="123"/>
      <c r="D2949" s="123"/>
      <c r="F2949" s="123"/>
      <c r="G2949" s="123"/>
    </row>
    <row r="2950" spans="2:7" x14ac:dyDescent="0.25">
      <c r="B2950" s="123"/>
      <c r="C2950" s="123"/>
      <c r="D2950" s="123"/>
      <c r="F2950" s="123"/>
      <c r="G2950" s="123"/>
    </row>
    <row r="2951" spans="2:7" x14ac:dyDescent="0.25">
      <c r="B2951" s="123"/>
      <c r="C2951" s="123"/>
      <c r="D2951" s="123"/>
      <c r="F2951" s="123"/>
      <c r="G2951" s="123"/>
    </row>
    <row r="2952" spans="2:7" x14ac:dyDescent="0.25">
      <c r="B2952" s="123"/>
      <c r="C2952" s="123"/>
      <c r="D2952" s="123"/>
      <c r="F2952" s="123"/>
      <c r="G2952" s="123"/>
    </row>
    <row r="2953" spans="2:7" x14ac:dyDescent="0.25">
      <c r="B2953" s="123"/>
      <c r="C2953" s="123"/>
      <c r="D2953" s="123"/>
      <c r="F2953" s="123"/>
      <c r="G2953" s="123"/>
    </row>
    <row r="2954" spans="2:7" x14ac:dyDescent="0.25">
      <c r="B2954" s="123"/>
      <c r="C2954" s="123"/>
      <c r="D2954" s="123"/>
      <c r="F2954" s="123"/>
      <c r="G2954" s="123"/>
    </row>
    <row r="2955" spans="2:7" x14ac:dyDescent="0.25">
      <c r="B2955" s="123"/>
      <c r="C2955" s="123"/>
      <c r="D2955" s="123"/>
      <c r="F2955" s="123"/>
      <c r="G2955" s="123"/>
    </row>
    <row r="2956" spans="2:7" x14ac:dyDescent="0.25">
      <c r="B2956" s="123"/>
      <c r="C2956" s="123"/>
      <c r="D2956" s="123"/>
      <c r="F2956" s="123"/>
      <c r="G2956" s="123"/>
    </row>
    <row r="2957" spans="2:7" x14ac:dyDescent="0.25">
      <c r="B2957" s="123"/>
      <c r="C2957" s="123"/>
      <c r="D2957" s="123"/>
      <c r="F2957" s="123"/>
      <c r="G2957" s="123"/>
    </row>
    <row r="2958" spans="2:7" x14ac:dyDescent="0.25">
      <c r="B2958" s="123"/>
      <c r="C2958" s="123"/>
      <c r="D2958" s="123"/>
      <c r="F2958" s="123"/>
      <c r="G2958" s="123"/>
    </row>
    <row r="2959" spans="2:7" x14ac:dyDescent="0.25">
      <c r="B2959" s="123"/>
      <c r="C2959" s="123"/>
      <c r="D2959" s="123"/>
      <c r="F2959" s="123"/>
      <c r="G2959" s="123"/>
    </row>
    <row r="2960" spans="2:7" x14ac:dyDescent="0.25">
      <c r="B2960" s="123"/>
      <c r="C2960" s="123"/>
      <c r="D2960" s="123"/>
      <c r="F2960" s="123"/>
      <c r="G2960" s="123"/>
    </row>
    <row r="2961" spans="2:7" x14ac:dyDescent="0.25">
      <c r="B2961" s="123"/>
      <c r="C2961" s="123"/>
      <c r="D2961" s="123"/>
      <c r="F2961" s="123"/>
      <c r="G2961" s="123"/>
    </row>
    <row r="2962" spans="2:7" x14ac:dyDescent="0.25">
      <c r="B2962" s="123"/>
      <c r="C2962" s="123"/>
      <c r="D2962" s="123"/>
      <c r="F2962" s="123"/>
      <c r="G2962" s="123"/>
    </row>
    <row r="2963" spans="2:7" x14ac:dyDescent="0.25">
      <c r="B2963" s="123"/>
      <c r="C2963" s="123"/>
      <c r="D2963" s="123"/>
      <c r="F2963" s="123"/>
      <c r="G2963" s="123"/>
    </row>
    <row r="2964" spans="2:7" x14ac:dyDescent="0.25">
      <c r="B2964" s="123"/>
      <c r="C2964" s="123"/>
      <c r="D2964" s="123"/>
      <c r="F2964" s="123"/>
      <c r="G2964" s="123"/>
    </row>
    <row r="2965" spans="2:7" x14ac:dyDescent="0.25">
      <c r="B2965" s="123"/>
      <c r="C2965" s="123"/>
      <c r="D2965" s="123"/>
      <c r="F2965" s="123"/>
      <c r="G2965" s="123"/>
    </row>
    <row r="2966" spans="2:7" x14ac:dyDescent="0.25">
      <c r="B2966" s="123"/>
      <c r="C2966" s="123"/>
      <c r="D2966" s="123"/>
      <c r="F2966" s="123"/>
      <c r="G2966" s="123"/>
    </row>
    <row r="2967" spans="2:7" x14ac:dyDescent="0.25">
      <c r="B2967" s="123"/>
      <c r="C2967" s="123"/>
      <c r="D2967" s="123"/>
      <c r="F2967" s="123"/>
      <c r="G2967" s="123"/>
    </row>
    <row r="2968" spans="2:7" x14ac:dyDescent="0.25">
      <c r="B2968" s="123"/>
      <c r="C2968" s="123"/>
      <c r="D2968" s="123"/>
      <c r="F2968" s="123"/>
      <c r="G2968" s="123"/>
    </row>
    <row r="2969" spans="2:7" x14ac:dyDescent="0.25">
      <c r="B2969" s="123"/>
      <c r="C2969" s="123"/>
      <c r="D2969" s="123"/>
      <c r="F2969" s="123"/>
      <c r="G2969" s="123"/>
    </row>
    <row r="2970" spans="2:7" x14ac:dyDescent="0.25">
      <c r="B2970" s="123"/>
      <c r="C2970" s="123"/>
      <c r="D2970" s="123"/>
      <c r="F2970" s="123"/>
      <c r="G2970" s="123"/>
    </row>
    <row r="2971" spans="2:7" x14ac:dyDescent="0.25">
      <c r="B2971" s="123"/>
      <c r="C2971" s="123"/>
      <c r="D2971" s="123"/>
      <c r="F2971" s="123"/>
      <c r="G2971" s="123"/>
    </row>
    <row r="2972" spans="2:7" x14ac:dyDescent="0.25">
      <c r="B2972" s="123"/>
      <c r="C2972" s="123"/>
      <c r="D2972" s="123"/>
      <c r="F2972" s="123"/>
      <c r="G2972" s="123"/>
    </row>
    <row r="2973" spans="2:7" x14ac:dyDescent="0.25">
      <c r="B2973" s="123"/>
      <c r="C2973" s="123"/>
      <c r="D2973" s="123"/>
      <c r="F2973" s="123"/>
      <c r="G2973" s="123"/>
    </row>
    <row r="2974" spans="2:7" x14ac:dyDescent="0.25">
      <c r="B2974" s="123"/>
      <c r="C2974" s="123"/>
      <c r="D2974" s="123"/>
      <c r="F2974" s="123"/>
      <c r="G2974" s="123"/>
    </row>
    <row r="2975" spans="2:7" x14ac:dyDescent="0.25">
      <c r="B2975" s="123"/>
      <c r="C2975" s="123"/>
      <c r="D2975" s="123"/>
      <c r="F2975" s="123"/>
      <c r="G2975" s="123"/>
    </row>
    <row r="2976" spans="2:7" x14ac:dyDescent="0.25">
      <c r="B2976" s="123"/>
      <c r="C2976" s="123"/>
      <c r="D2976" s="123"/>
      <c r="F2976" s="123"/>
      <c r="G2976" s="123"/>
    </row>
    <row r="2977" spans="2:7" x14ac:dyDescent="0.25">
      <c r="B2977" s="123"/>
      <c r="C2977" s="123"/>
      <c r="D2977" s="123"/>
      <c r="F2977" s="123"/>
      <c r="G2977" s="123"/>
    </row>
    <row r="2978" spans="2:7" x14ac:dyDescent="0.25">
      <c r="B2978" s="123"/>
      <c r="C2978" s="123"/>
      <c r="D2978" s="123"/>
      <c r="F2978" s="123"/>
      <c r="G2978" s="123"/>
    </row>
    <row r="2979" spans="2:7" x14ac:dyDescent="0.25">
      <c r="B2979" s="123"/>
      <c r="C2979" s="123"/>
      <c r="D2979" s="123"/>
      <c r="F2979" s="123"/>
      <c r="G2979" s="123"/>
    </row>
    <row r="2980" spans="2:7" x14ac:dyDescent="0.25">
      <c r="B2980" s="123"/>
      <c r="C2980" s="123"/>
      <c r="D2980" s="123"/>
      <c r="F2980" s="123"/>
      <c r="G2980" s="123"/>
    </row>
    <row r="2981" spans="2:7" x14ac:dyDescent="0.25">
      <c r="B2981" s="123"/>
      <c r="C2981" s="123"/>
      <c r="D2981" s="123"/>
      <c r="F2981" s="123"/>
      <c r="G2981" s="123"/>
    </row>
    <row r="2982" spans="2:7" x14ac:dyDescent="0.25">
      <c r="B2982" s="123"/>
      <c r="C2982" s="123"/>
      <c r="D2982" s="123"/>
      <c r="F2982" s="123"/>
      <c r="G2982" s="123"/>
    </row>
    <row r="2983" spans="2:7" x14ac:dyDescent="0.25">
      <c r="B2983" s="123"/>
      <c r="C2983" s="123"/>
      <c r="D2983" s="123"/>
      <c r="F2983" s="123"/>
      <c r="G2983" s="123"/>
    </row>
    <row r="2984" spans="2:7" x14ac:dyDescent="0.25">
      <c r="B2984" s="123"/>
      <c r="C2984" s="123"/>
      <c r="D2984" s="123"/>
      <c r="F2984" s="123"/>
      <c r="G2984" s="123"/>
    </row>
    <row r="2985" spans="2:7" x14ac:dyDescent="0.25">
      <c r="B2985" s="123"/>
      <c r="C2985" s="123"/>
      <c r="D2985" s="123"/>
      <c r="F2985" s="123"/>
      <c r="G2985" s="123"/>
    </row>
    <row r="2986" spans="2:7" x14ac:dyDescent="0.25">
      <c r="B2986" s="123"/>
      <c r="C2986" s="123"/>
      <c r="D2986" s="123"/>
      <c r="F2986" s="123"/>
      <c r="G2986" s="123"/>
    </row>
    <row r="2987" spans="2:7" x14ac:dyDescent="0.25">
      <c r="B2987" s="123"/>
      <c r="C2987" s="123"/>
      <c r="D2987" s="123"/>
      <c r="F2987" s="123"/>
      <c r="G2987" s="123"/>
    </row>
    <row r="2988" spans="2:7" x14ac:dyDescent="0.25">
      <c r="B2988" s="123"/>
      <c r="C2988" s="123"/>
      <c r="D2988" s="123"/>
      <c r="F2988" s="123"/>
      <c r="G2988" s="123"/>
    </row>
    <row r="2989" spans="2:7" x14ac:dyDescent="0.25">
      <c r="B2989" s="123"/>
      <c r="C2989" s="123"/>
      <c r="D2989" s="123"/>
      <c r="F2989" s="123"/>
      <c r="G2989" s="123"/>
    </row>
    <row r="2990" spans="2:7" x14ac:dyDescent="0.25">
      <c r="B2990" s="123"/>
      <c r="C2990" s="123"/>
      <c r="D2990" s="123"/>
      <c r="F2990" s="123"/>
      <c r="G2990" s="123"/>
    </row>
    <row r="2991" spans="2:7" x14ac:dyDescent="0.25">
      <c r="B2991" s="123"/>
      <c r="C2991" s="123"/>
      <c r="D2991" s="123"/>
      <c r="F2991" s="123"/>
      <c r="G2991" s="123"/>
    </row>
    <row r="2992" spans="2:7" x14ac:dyDescent="0.25">
      <c r="B2992" s="123"/>
      <c r="C2992" s="123"/>
      <c r="D2992" s="123"/>
      <c r="F2992" s="123"/>
      <c r="G2992" s="123"/>
    </row>
    <row r="2993" spans="2:7" x14ac:dyDescent="0.25">
      <c r="B2993" s="123"/>
      <c r="C2993" s="123"/>
      <c r="D2993" s="123"/>
      <c r="F2993" s="123"/>
      <c r="G2993" s="123"/>
    </row>
    <row r="2994" spans="2:7" x14ac:dyDescent="0.25">
      <c r="B2994" s="123"/>
      <c r="C2994" s="123"/>
      <c r="D2994" s="123"/>
      <c r="F2994" s="123"/>
      <c r="G2994" s="123"/>
    </row>
    <row r="2995" spans="2:7" x14ac:dyDescent="0.25">
      <c r="B2995" s="123"/>
      <c r="C2995" s="123"/>
      <c r="D2995" s="123"/>
      <c r="F2995" s="123"/>
      <c r="G2995" s="123"/>
    </row>
    <row r="2996" spans="2:7" x14ac:dyDescent="0.25">
      <c r="B2996" s="123"/>
      <c r="C2996" s="123"/>
      <c r="D2996" s="123"/>
      <c r="F2996" s="123"/>
      <c r="G2996" s="123"/>
    </row>
    <row r="2997" spans="2:7" x14ac:dyDescent="0.25">
      <c r="B2997" s="123"/>
      <c r="C2997" s="123"/>
      <c r="D2997" s="123"/>
      <c r="F2997" s="123"/>
      <c r="G2997" s="123"/>
    </row>
    <row r="2998" spans="2:7" x14ac:dyDescent="0.25">
      <c r="B2998" s="123"/>
      <c r="C2998" s="123"/>
      <c r="D2998" s="123"/>
      <c r="F2998" s="123"/>
      <c r="G2998" s="123"/>
    </row>
    <row r="2999" spans="2:7" x14ac:dyDescent="0.25">
      <c r="B2999" s="123"/>
      <c r="C2999" s="123"/>
      <c r="D2999" s="123"/>
      <c r="F2999" s="123"/>
      <c r="G2999" s="123"/>
    </row>
    <row r="3000" spans="2:7" x14ac:dyDescent="0.25">
      <c r="B3000" s="123"/>
      <c r="C3000" s="123"/>
      <c r="D3000" s="123"/>
      <c r="F3000" s="123"/>
      <c r="G3000" s="123"/>
    </row>
    <row r="3001" spans="2:7" x14ac:dyDescent="0.25">
      <c r="B3001" s="123"/>
      <c r="C3001" s="123"/>
      <c r="D3001" s="123"/>
      <c r="F3001" s="123"/>
      <c r="G3001" s="123"/>
    </row>
    <row r="3002" spans="2:7" x14ac:dyDescent="0.25">
      <c r="B3002" s="123"/>
      <c r="C3002" s="123"/>
      <c r="D3002" s="123"/>
      <c r="F3002" s="123"/>
      <c r="G3002" s="123"/>
    </row>
    <row r="3003" spans="2:7" x14ac:dyDescent="0.25">
      <c r="B3003" s="123"/>
      <c r="C3003" s="123"/>
      <c r="D3003" s="123"/>
      <c r="F3003" s="123"/>
      <c r="G3003" s="123"/>
    </row>
    <row r="3004" spans="2:7" x14ac:dyDescent="0.25">
      <c r="B3004" s="123"/>
      <c r="C3004" s="123"/>
      <c r="D3004" s="123"/>
      <c r="F3004" s="123"/>
      <c r="G3004" s="123"/>
    </row>
    <row r="3005" spans="2:7" x14ac:dyDescent="0.25">
      <c r="B3005" s="123"/>
      <c r="C3005" s="123"/>
      <c r="D3005" s="123"/>
      <c r="F3005" s="123"/>
      <c r="G3005" s="123"/>
    </row>
    <row r="3006" spans="2:7" x14ac:dyDescent="0.25">
      <c r="B3006" s="123"/>
      <c r="C3006" s="123"/>
      <c r="D3006" s="123"/>
      <c r="F3006" s="123"/>
      <c r="G3006" s="123"/>
    </row>
    <row r="3007" spans="2:7" x14ac:dyDescent="0.25">
      <c r="B3007" s="123"/>
      <c r="C3007" s="123"/>
      <c r="D3007" s="123"/>
      <c r="F3007" s="123"/>
      <c r="G3007" s="123"/>
    </row>
    <row r="3008" spans="2:7" x14ac:dyDescent="0.25">
      <c r="B3008" s="123"/>
      <c r="C3008" s="123"/>
      <c r="D3008" s="123"/>
      <c r="F3008" s="123"/>
      <c r="G3008" s="123"/>
    </row>
    <row r="3009" spans="2:7" x14ac:dyDescent="0.25">
      <c r="B3009" s="123"/>
      <c r="C3009" s="123"/>
      <c r="D3009" s="123"/>
      <c r="F3009" s="123"/>
      <c r="G3009" s="123"/>
    </row>
    <row r="3010" spans="2:7" x14ac:dyDescent="0.25">
      <c r="B3010" s="123"/>
      <c r="C3010" s="123"/>
      <c r="D3010" s="123"/>
      <c r="F3010" s="123"/>
      <c r="G3010" s="123"/>
    </row>
    <row r="3011" spans="2:7" x14ac:dyDescent="0.25">
      <c r="B3011" s="123"/>
      <c r="C3011" s="123"/>
      <c r="D3011" s="123"/>
      <c r="F3011" s="123"/>
      <c r="G3011" s="123"/>
    </row>
    <row r="3012" spans="2:7" x14ac:dyDescent="0.25">
      <c r="B3012" s="123"/>
      <c r="C3012" s="123"/>
      <c r="D3012" s="123"/>
      <c r="F3012" s="123"/>
      <c r="G3012" s="123"/>
    </row>
    <row r="3013" spans="2:7" x14ac:dyDescent="0.25">
      <c r="B3013" s="123"/>
      <c r="C3013" s="123"/>
      <c r="D3013" s="123"/>
      <c r="F3013" s="123"/>
      <c r="G3013" s="123"/>
    </row>
    <row r="3014" spans="2:7" x14ac:dyDescent="0.25">
      <c r="B3014" s="123"/>
      <c r="C3014" s="123"/>
      <c r="D3014" s="123"/>
      <c r="F3014" s="123"/>
      <c r="G3014" s="123"/>
    </row>
    <row r="3015" spans="2:7" x14ac:dyDescent="0.25">
      <c r="B3015" s="123"/>
      <c r="C3015" s="123"/>
      <c r="D3015" s="123"/>
      <c r="F3015" s="123"/>
      <c r="G3015" s="123"/>
    </row>
    <row r="3016" spans="2:7" x14ac:dyDescent="0.25">
      <c r="B3016" s="123"/>
      <c r="C3016" s="123"/>
      <c r="D3016" s="123"/>
      <c r="F3016" s="123"/>
      <c r="G3016" s="123"/>
    </row>
    <row r="3017" spans="2:7" x14ac:dyDescent="0.25">
      <c r="B3017" s="123"/>
      <c r="C3017" s="123"/>
      <c r="D3017" s="123"/>
      <c r="F3017" s="123"/>
      <c r="G3017" s="123"/>
    </row>
    <row r="3018" spans="2:7" x14ac:dyDescent="0.25">
      <c r="B3018" s="123"/>
      <c r="C3018" s="123"/>
      <c r="D3018" s="123"/>
      <c r="F3018" s="123"/>
      <c r="G3018" s="123"/>
    </row>
    <row r="3019" spans="2:7" x14ac:dyDescent="0.25">
      <c r="B3019" s="123"/>
      <c r="C3019" s="123"/>
      <c r="D3019" s="123"/>
      <c r="F3019" s="123"/>
      <c r="G3019" s="123"/>
    </row>
    <row r="3020" spans="2:7" x14ac:dyDescent="0.25">
      <c r="B3020" s="123"/>
      <c r="C3020" s="123"/>
      <c r="D3020" s="123"/>
      <c r="F3020" s="123"/>
      <c r="G3020" s="123"/>
    </row>
    <row r="3021" spans="2:7" x14ac:dyDescent="0.25">
      <c r="B3021" s="123"/>
      <c r="C3021" s="123"/>
      <c r="D3021" s="123"/>
      <c r="F3021" s="123"/>
      <c r="G3021" s="123"/>
    </row>
    <row r="3022" spans="2:7" x14ac:dyDescent="0.25">
      <c r="B3022" s="123"/>
      <c r="C3022" s="123"/>
      <c r="D3022" s="123"/>
      <c r="F3022" s="123"/>
      <c r="G3022" s="123"/>
    </row>
    <row r="3023" spans="2:7" x14ac:dyDescent="0.25">
      <c r="B3023" s="123"/>
      <c r="C3023" s="123"/>
      <c r="D3023" s="123"/>
      <c r="F3023" s="123"/>
      <c r="G3023" s="123"/>
    </row>
    <row r="3024" spans="2:7" x14ac:dyDescent="0.25">
      <c r="B3024" s="123"/>
      <c r="C3024" s="123"/>
      <c r="D3024" s="123"/>
      <c r="F3024" s="123"/>
      <c r="G3024" s="123"/>
    </row>
    <row r="3025" spans="2:7" x14ac:dyDescent="0.25">
      <c r="B3025" s="123"/>
      <c r="C3025" s="123"/>
      <c r="D3025" s="123"/>
      <c r="F3025" s="123"/>
      <c r="G3025" s="123"/>
    </row>
    <row r="3026" spans="2:7" x14ac:dyDescent="0.25">
      <c r="B3026" s="123"/>
      <c r="C3026" s="123"/>
      <c r="D3026" s="123"/>
      <c r="F3026" s="123"/>
      <c r="G3026" s="123"/>
    </row>
    <row r="3027" spans="2:7" x14ac:dyDescent="0.25">
      <c r="B3027" s="123"/>
      <c r="C3027" s="123"/>
      <c r="D3027" s="123"/>
      <c r="F3027" s="123"/>
      <c r="G3027" s="123"/>
    </row>
    <row r="3028" spans="2:7" x14ac:dyDescent="0.25">
      <c r="B3028" s="123"/>
      <c r="C3028" s="123"/>
      <c r="D3028" s="123"/>
      <c r="F3028" s="123"/>
      <c r="G3028" s="123"/>
    </row>
    <row r="3029" spans="2:7" x14ac:dyDescent="0.25">
      <c r="B3029" s="123"/>
      <c r="C3029" s="123"/>
      <c r="D3029" s="123"/>
      <c r="F3029" s="123"/>
      <c r="G3029" s="123"/>
    </row>
    <row r="3030" spans="2:7" x14ac:dyDescent="0.25">
      <c r="B3030" s="123"/>
      <c r="C3030" s="123"/>
      <c r="D3030" s="123"/>
      <c r="F3030" s="123"/>
      <c r="G3030" s="123"/>
    </row>
    <row r="3031" spans="2:7" x14ac:dyDescent="0.25">
      <c r="B3031" s="123"/>
      <c r="C3031" s="123"/>
      <c r="D3031" s="123"/>
      <c r="F3031" s="123"/>
      <c r="G3031" s="123"/>
    </row>
    <row r="3032" spans="2:7" x14ac:dyDescent="0.25">
      <c r="B3032" s="123"/>
      <c r="C3032" s="123"/>
      <c r="D3032" s="123"/>
      <c r="F3032" s="123"/>
      <c r="G3032" s="123"/>
    </row>
    <row r="3033" spans="2:7" x14ac:dyDescent="0.25">
      <c r="B3033" s="123"/>
      <c r="C3033" s="123"/>
      <c r="D3033" s="123"/>
      <c r="F3033" s="123"/>
      <c r="G3033" s="123"/>
    </row>
    <row r="3034" spans="2:7" x14ac:dyDescent="0.25">
      <c r="B3034" s="123"/>
      <c r="C3034" s="123"/>
      <c r="D3034" s="123"/>
      <c r="F3034" s="123"/>
      <c r="G3034" s="123"/>
    </row>
    <row r="3035" spans="2:7" x14ac:dyDescent="0.25">
      <c r="B3035" s="123"/>
      <c r="C3035" s="123"/>
      <c r="D3035" s="123"/>
      <c r="F3035" s="123"/>
      <c r="G3035" s="123"/>
    </row>
    <row r="3036" spans="2:7" x14ac:dyDescent="0.25">
      <c r="B3036" s="123"/>
      <c r="C3036" s="123"/>
      <c r="D3036" s="123"/>
      <c r="F3036" s="123"/>
      <c r="G3036" s="123"/>
    </row>
    <row r="3037" spans="2:7" x14ac:dyDescent="0.25">
      <c r="B3037" s="123"/>
      <c r="C3037" s="123"/>
      <c r="D3037" s="123"/>
      <c r="F3037" s="123"/>
      <c r="G3037" s="123"/>
    </row>
    <row r="3038" spans="2:7" x14ac:dyDescent="0.25">
      <c r="B3038" s="123"/>
      <c r="C3038" s="123"/>
      <c r="D3038" s="123"/>
      <c r="F3038" s="123"/>
      <c r="G3038" s="123"/>
    </row>
    <row r="3039" spans="2:7" x14ac:dyDescent="0.25">
      <c r="B3039" s="123"/>
      <c r="C3039" s="123"/>
      <c r="D3039" s="123"/>
      <c r="F3039" s="123"/>
      <c r="G3039" s="123"/>
    </row>
    <row r="3040" spans="2:7" x14ac:dyDescent="0.25">
      <c r="B3040" s="123"/>
      <c r="C3040" s="123"/>
      <c r="D3040" s="123"/>
      <c r="F3040" s="123"/>
      <c r="G3040" s="123"/>
    </row>
    <row r="3041" spans="2:7" x14ac:dyDescent="0.25">
      <c r="B3041" s="123"/>
      <c r="C3041" s="123"/>
      <c r="D3041" s="123"/>
      <c r="F3041" s="123"/>
      <c r="G3041" s="123"/>
    </row>
    <row r="3042" spans="2:7" x14ac:dyDescent="0.25">
      <c r="B3042" s="123"/>
      <c r="C3042" s="123"/>
      <c r="D3042" s="123"/>
      <c r="F3042" s="123"/>
      <c r="G3042" s="123"/>
    </row>
    <row r="3043" spans="2:7" x14ac:dyDescent="0.25">
      <c r="B3043" s="123"/>
      <c r="C3043" s="123"/>
      <c r="D3043" s="123"/>
      <c r="F3043" s="123"/>
      <c r="G3043" s="123"/>
    </row>
    <row r="3044" spans="2:7" x14ac:dyDescent="0.25">
      <c r="B3044" s="123"/>
      <c r="C3044" s="123"/>
      <c r="D3044" s="123"/>
      <c r="F3044" s="123"/>
      <c r="G3044" s="123"/>
    </row>
    <row r="3045" spans="2:7" x14ac:dyDescent="0.25">
      <c r="B3045" s="123"/>
      <c r="C3045" s="123"/>
      <c r="D3045" s="123"/>
      <c r="F3045" s="123"/>
      <c r="G3045" s="123"/>
    </row>
    <row r="3046" spans="2:7" x14ac:dyDescent="0.25">
      <c r="B3046" s="123"/>
      <c r="C3046" s="123"/>
      <c r="D3046" s="123"/>
      <c r="F3046" s="123"/>
      <c r="G3046" s="123"/>
    </row>
    <row r="3047" spans="2:7" x14ac:dyDescent="0.25">
      <c r="B3047" s="123"/>
      <c r="C3047" s="123"/>
      <c r="D3047" s="123"/>
      <c r="F3047" s="123"/>
      <c r="G3047" s="123"/>
    </row>
    <row r="3048" spans="2:7" x14ac:dyDescent="0.25">
      <c r="B3048" s="123"/>
      <c r="C3048" s="123"/>
      <c r="D3048" s="123"/>
      <c r="F3048" s="123"/>
      <c r="G3048" s="123"/>
    </row>
    <row r="3049" spans="2:7" x14ac:dyDescent="0.25">
      <c r="B3049" s="123"/>
      <c r="C3049" s="123"/>
      <c r="D3049" s="123"/>
      <c r="F3049" s="123"/>
      <c r="G3049" s="123"/>
    </row>
    <row r="3050" spans="2:7" x14ac:dyDescent="0.25">
      <c r="B3050" s="123"/>
      <c r="C3050" s="123"/>
      <c r="D3050" s="123"/>
      <c r="F3050" s="123"/>
      <c r="G3050" s="123"/>
    </row>
    <row r="3051" spans="2:7" x14ac:dyDescent="0.25">
      <c r="B3051" s="123"/>
      <c r="C3051" s="123"/>
      <c r="D3051" s="123"/>
      <c r="F3051" s="123"/>
      <c r="G3051" s="123"/>
    </row>
    <row r="3052" spans="2:7" x14ac:dyDescent="0.25">
      <c r="B3052" s="123"/>
      <c r="C3052" s="123"/>
      <c r="D3052" s="123"/>
      <c r="F3052" s="123"/>
      <c r="G3052" s="123"/>
    </row>
    <row r="3053" spans="2:7" x14ac:dyDescent="0.25">
      <c r="B3053" s="123"/>
      <c r="C3053" s="123"/>
      <c r="D3053" s="123"/>
      <c r="F3053" s="123"/>
      <c r="G3053" s="123"/>
    </row>
    <row r="3054" spans="2:7" x14ac:dyDescent="0.25">
      <c r="B3054" s="123"/>
      <c r="C3054" s="123"/>
      <c r="D3054" s="123"/>
      <c r="F3054" s="123"/>
      <c r="G3054" s="123"/>
    </row>
    <row r="3055" spans="2:7" x14ac:dyDescent="0.25">
      <c r="B3055" s="123"/>
      <c r="C3055" s="123"/>
      <c r="D3055" s="123"/>
      <c r="F3055" s="123"/>
      <c r="G3055" s="123"/>
    </row>
    <row r="3056" spans="2:7" x14ac:dyDescent="0.25">
      <c r="B3056" s="123"/>
      <c r="C3056" s="123"/>
      <c r="D3056" s="123"/>
      <c r="F3056" s="123"/>
      <c r="G3056" s="123"/>
    </row>
    <row r="3057" spans="2:7" x14ac:dyDescent="0.25">
      <c r="B3057" s="123"/>
      <c r="C3057" s="123"/>
      <c r="D3057" s="123"/>
      <c r="F3057" s="123"/>
      <c r="G3057" s="123"/>
    </row>
    <row r="3058" spans="2:7" x14ac:dyDescent="0.25">
      <c r="B3058" s="123"/>
      <c r="C3058" s="123"/>
      <c r="D3058" s="123"/>
      <c r="F3058" s="123"/>
      <c r="G3058" s="123"/>
    </row>
    <row r="3059" spans="2:7" x14ac:dyDescent="0.25">
      <c r="B3059" s="123"/>
      <c r="C3059" s="123"/>
      <c r="D3059" s="123"/>
      <c r="F3059" s="123"/>
      <c r="G3059" s="123"/>
    </row>
    <row r="3060" spans="2:7" x14ac:dyDescent="0.25">
      <c r="B3060" s="123"/>
      <c r="C3060" s="123"/>
      <c r="D3060" s="123"/>
      <c r="F3060" s="123"/>
      <c r="G3060" s="123"/>
    </row>
    <row r="3061" spans="2:7" x14ac:dyDescent="0.25">
      <c r="B3061" s="123"/>
      <c r="C3061" s="123"/>
      <c r="D3061" s="123"/>
      <c r="F3061" s="123"/>
      <c r="G3061" s="123"/>
    </row>
    <row r="3062" spans="2:7" x14ac:dyDescent="0.25">
      <c r="B3062" s="123"/>
      <c r="C3062" s="123"/>
      <c r="D3062" s="123"/>
      <c r="F3062" s="123"/>
      <c r="G3062" s="123"/>
    </row>
    <row r="3063" spans="2:7" x14ac:dyDescent="0.25">
      <c r="B3063" s="123"/>
      <c r="C3063" s="123"/>
      <c r="D3063" s="123"/>
      <c r="F3063" s="123"/>
      <c r="G3063" s="123"/>
    </row>
    <row r="3064" spans="2:7" x14ac:dyDescent="0.25">
      <c r="B3064" s="123"/>
      <c r="C3064" s="123"/>
      <c r="D3064" s="123"/>
      <c r="F3064" s="123"/>
      <c r="G3064" s="123"/>
    </row>
    <row r="3065" spans="2:7" x14ac:dyDescent="0.25">
      <c r="B3065" s="123"/>
      <c r="C3065" s="123"/>
      <c r="D3065" s="123"/>
      <c r="F3065" s="123"/>
      <c r="G3065" s="123"/>
    </row>
    <row r="3066" spans="2:7" x14ac:dyDescent="0.25">
      <c r="B3066" s="123"/>
      <c r="C3066" s="123"/>
      <c r="D3066" s="123"/>
      <c r="F3066" s="123"/>
      <c r="G3066" s="123"/>
    </row>
    <row r="3067" spans="2:7" x14ac:dyDescent="0.25">
      <c r="B3067" s="123"/>
      <c r="C3067" s="123"/>
      <c r="D3067" s="123"/>
      <c r="F3067" s="123"/>
      <c r="G3067" s="123"/>
    </row>
    <row r="3068" spans="2:7" x14ac:dyDescent="0.25">
      <c r="B3068" s="123"/>
      <c r="C3068" s="123"/>
      <c r="D3068" s="123"/>
      <c r="F3068" s="123"/>
      <c r="G3068" s="123"/>
    </row>
    <row r="3069" spans="2:7" x14ac:dyDescent="0.25">
      <c r="B3069" s="123"/>
      <c r="C3069" s="123"/>
      <c r="D3069" s="123"/>
      <c r="F3069" s="123"/>
      <c r="G3069" s="123"/>
    </row>
    <row r="3070" spans="2:7" x14ac:dyDescent="0.25">
      <c r="B3070" s="123"/>
      <c r="C3070" s="123"/>
      <c r="D3070" s="123"/>
      <c r="F3070" s="123"/>
      <c r="G3070" s="123"/>
    </row>
    <row r="3071" spans="2:7" x14ac:dyDescent="0.25">
      <c r="B3071" s="123"/>
      <c r="C3071" s="123"/>
      <c r="D3071" s="123"/>
      <c r="F3071" s="123"/>
      <c r="G3071" s="123"/>
    </row>
    <row r="3072" spans="2:7" x14ac:dyDescent="0.25">
      <c r="B3072" s="123"/>
      <c r="C3072" s="123"/>
      <c r="D3072" s="123"/>
      <c r="F3072" s="123"/>
      <c r="G3072" s="123"/>
    </row>
    <row r="3073" spans="2:7" x14ac:dyDescent="0.25">
      <c r="B3073" s="123"/>
      <c r="C3073" s="123"/>
      <c r="D3073" s="123"/>
      <c r="F3073" s="123"/>
      <c r="G3073" s="123"/>
    </row>
    <row r="3074" spans="2:7" x14ac:dyDescent="0.25">
      <c r="B3074" s="123"/>
      <c r="C3074" s="123"/>
      <c r="D3074" s="123"/>
      <c r="F3074" s="123"/>
      <c r="G3074" s="123"/>
    </row>
    <row r="3075" spans="2:7" x14ac:dyDescent="0.25">
      <c r="B3075" s="123"/>
      <c r="C3075" s="123"/>
      <c r="D3075" s="123"/>
      <c r="F3075" s="123"/>
      <c r="G3075" s="123"/>
    </row>
    <row r="3076" spans="2:7" x14ac:dyDescent="0.25">
      <c r="B3076" s="123"/>
      <c r="C3076" s="123"/>
      <c r="D3076" s="123"/>
      <c r="F3076" s="123"/>
      <c r="G3076" s="123"/>
    </row>
    <row r="3077" spans="2:7" x14ac:dyDescent="0.25">
      <c r="B3077" s="123"/>
      <c r="C3077" s="123"/>
      <c r="D3077" s="123"/>
      <c r="F3077" s="123"/>
      <c r="G3077" s="123"/>
    </row>
    <row r="3078" spans="2:7" x14ac:dyDescent="0.25">
      <c r="B3078" s="123"/>
      <c r="C3078" s="123"/>
      <c r="D3078" s="123"/>
      <c r="F3078" s="123"/>
      <c r="G3078" s="123"/>
    </row>
    <row r="3079" spans="2:7" x14ac:dyDescent="0.25">
      <c r="B3079" s="123"/>
      <c r="C3079" s="123"/>
      <c r="D3079" s="123"/>
      <c r="F3079" s="123"/>
      <c r="G3079" s="123"/>
    </row>
    <row r="3080" spans="2:7" x14ac:dyDescent="0.25">
      <c r="B3080" s="123"/>
      <c r="C3080" s="123"/>
      <c r="D3080" s="123"/>
      <c r="F3080" s="123"/>
      <c r="G3080" s="123"/>
    </row>
    <row r="3081" spans="2:7" x14ac:dyDescent="0.25">
      <c r="B3081" s="123"/>
      <c r="C3081" s="123"/>
      <c r="D3081" s="123"/>
      <c r="F3081" s="123"/>
      <c r="G3081" s="123"/>
    </row>
    <row r="3082" spans="2:7" x14ac:dyDescent="0.25">
      <c r="B3082" s="123"/>
      <c r="C3082" s="123"/>
      <c r="D3082" s="123"/>
      <c r="F3082" s="123"/>
      <c r="G3082" s="123"/>
    </row>
    <row r="3083" spans="2:7" x14ac:dyDescent="0.25">
      <c r="B3083" s="123"/>
      <c r="C3083" s="123"/>
      <c r="D3083" s="123"/>
      <c r="F3083" s="123"/>
      <c r="G3083" s="123"/>
    </row>
    <row r="3084" spans="2:7" x14ac:dyDescent="0.25">
      <c r="B3084" s="123"/>
      <c r="C3084" s="123"/>
      <c r="D3084" s="123"/>
      <c r="F3084" s="123"/>
      <c r="G3084" s="123"/>
    </row>
    <row r="3085" spans="2:7" x14ac:dyDescent="0.25">
      <c r="B3085" s="123"/>
      <c r="C3085" s="123"/>
      <c r="D3085" s="123"/>
      <c r="F3085" s="123"/>
      <c r="G3085" s="123"/>
    </row>
    <row r="3086" spans="2:7" x14ac:dyDescent="0.25">
      <c r="B3086" s="123"/>
      <c r="C3086" s="123"/>
      <c r="D3086" s="123"/>
      <c r="F3086" s="123"/>
      <c r="G3086" s="123"/>
    </row>
    <row r="3087" spans="2:7" x14ac:dyDescent="0.25">
      <c r="B3087" s="123"/>
      <c r="C3087" s="123"/>
      <c r="D3087" s="123"/>
      <c r="F3087" s="123"/>
      <c r="G3087" s="123"/>
    </row>
    <row r="3088" spans="2:7" x14ac:dyDescent="0.25">
      <c r="B3088" s="123"/>
      <c r="C3088" s="123"/>
      <c r="D3088" s="123"/>
      <c r="F3088" s="123"/>
      <c r="G3088" s="123"/>
    </row>
    <row r="3089" spans="2:7" x14ac:dyDescent="0.25">
      <c r="B3089" s="123"/>
      <c r="C3089" s="123"/>
      <c r="D3089" s="123"/>
      <c r="F3089" s="123"/>
      <c r="G3089" s="123"/>
    </row>
    <row r="3090" spans="2:7" x14ac:dyDescent="0.25">
      <c r="B3090" s="123"/>
      <c r="C3090" s="123"/>
      <c r="D3090" s="123"/>
      <c r="F3090" s="123"/>
      <c r="G3090" s="123"/>
    </row>
    <row r="3091" spans="2:7" x14ac:dyDescent="0.25">
      <c r="B3091" s="123"/>
      <c r="C3091" s="123"/>
      <c r="D3091" s="123"/>
      <c r="F3091" s="123"/>
      <c r="G3091" s="123"/>
    </row>
    <row r="3092" spans="2:7" x14ac:dyDescent="0.25">
      <c r="B3092" s="123"/>
      <c r="C3092" s="123"/>
      <c r="D3092" s="123"/>
      <c r="F3092" s="123"/>
      <c r="G3092" s="123"/>
    </row>
    <row r="3093" spans="2:7" x14ac:dyDescent="0.25">
      <c r="B3093" s="123"/>
      <c r="C3093" s="123"/>
      <c r="D3093" s="123"/>
      <c r="F3093" s="123"/>
      <c r="G3093" s="123"/>
    </row>
    <row r="3094" spans="2:7" x14ac:dyDescent="0.25">
      <c r="B3094" s="123"/>
      <c r="C3094" s="123"/>
      <c r="D3094" s="123"/>
      <c r="F3094" s="123"/>
      <c r="G3094" s="123"/>
    </row>
    <row r="3095" spans="2:7" x14ac:dyDescent="0.25">
      <c r="B3095" s="123"/>
      <c r="C3095" s="123"/>
      <c r="D3095" s="123"/>
      <c r="F3095" s="123"/>
      <c r="G3095" s="123"/>
    </row>
    <row r="3096" spans="2:7" x14ac:dyDescent="0.25">
      <c r="B3096" s="123"/>
      <c r="C3096" s="123"/>
      <c r="D3096" s="123"/>
      <c r="F3096" s="123"/>
      <c r="G3096" s="123"/>
    </row>
    <row r="3097" spans="2:7" x14ac:dyDescent="0.25">
      <c r="B3097" s="123"/>
      <c r="C3097" s="123"/>
      <c r="D3097" s="123"/>
      <c r="F3097" s="123"/>
      <c r="G3097" s="123"/>
    </row>
    <row r="3098" spans="2:7" x14ac:dyDescent="0.25">
      <c r="B3098" s="123"/>
      <c r="C3098" s="123"/>
      <c r="D3098" s="123"/>
      <c r="F3098" s="123"/>
      <c r="G3098" s="123"/>
    </row>
    <row r="3099" spans="2:7" x14ac:dyDescent="0.25">
      <c r="B3099" s="123"/>
      <c r="C3099" s="123"/>
      <c r="D3099" s="123"/>
      <c r="F3099" s="123"/>
      <c r="G3099" s="123"/>
    </row>
    <row r="3100" spans="2:7" x14ac:dyDescent="0.25">
      <c r="B3100" s="123"/>
      <c r="C3100" s="123"/>
      <c r="D3100" s="123"/>
      <c r="F3100" s="123"/>
      <c r="G3100" s="123"/>
    </row>
    <row r="3101" spans="2:7" x14ac:dyDescent="0.25">
      <c r="B3101" s="123"/>
      <c r="C3101" s="123"/>
      <c r="D3101" s="123"/>
      <c r="F3101" s="123"/>
      <c r="G3101" s="123"/>
    </row>
    <row r="3102" spans="2:7" x14ac:dyDescent="0.25">
      <c r="B3102" s="123"/>
      <c r="C3102" s="123"/>
      <c r="D3102" s="123"/>
      <c r="F3102" s="123"/>
      <c r="G3102" s="123"/>
    </row>
    <row r="3103" spans="2:7" x14ac:dyDescent="0.25">
      <c r="B3103" s="123"/>
      <c r="C3103" s="123"/>
      <c r="D3103" s="123"/>
      <c r="F3103" s="123"/>
      <c r="G3103" s="123"/>
    </row>
    <row r="3104" spans="2:7" x14ac:dyDescent="0.25">
      <c r="B3104" s="123"/>
      <c r="C3104" s="123"/>
      <c r="D3104" s="123"/>
      <c r="F3104" s="123"/>
      <c r="G3104" s="123"/>
    </row>
    <row r="3105" spans="2:7" x14ac:dyDescent="0.25">
      <c r="B3105" s="123"/>
      <c r="C3105" s="123"/>
      <c r="D3105" s="123"/>
      <c r="F3105" s="123"/>
      <c r="G3105" s="123"/>
    </row>
    <row r="3106" spans="2:7" x14ac:dyDescent="0.25">
      <c r="B3106" s="123"/>
      <c r="C3106" s="123"/>
      <c r="D3106" s="123"/>
      <c r="F3106" s="123"/>
      <c r="G3106" s="123"/>
    </row>
    <row r="3107" spans="2:7" x14ac:dyDescent="0.25">
      <c r="B3107" s="123"/>
      <c r="C3107" s="123"/>
      <c r="D3107" s="123"/>
      <c r="F3107" s="123"/>
      <c r="G3107" s="123"/>
    </row>
    <row r="3108" spans="2:7" x14ac:dyDescent="0.25">
      <c r="B3108" s="123"/>
      <c r="C3108" s="123"/>
      <c r="D3108" s="123"/>
      <c r="F3108" s="123"/>
      <c r="G3108" s="123"/>
    </row>
    <row r="3109" spans="2:7" x14ac:dyDescent="0.25">
      <c r="B3109" s="123"/>
      <c r="C3109" s="123"/>
      <c r="D3109" s="123"/>
      <c r="F3109" s="123"/>
      <c r="G3109" s="123"/>
    </row>
    <row r="3110" spans="2:7" x14ac:dyDescent="0.25">
      <c r="B3110" s="123"/>
      <c r="C3110" s="123"/>
      <c r="D3110" s="123"/>
      <c r="F3110" s="123"/>
      <c r="G3110" s="123"/>
    </row>
    <row r="3111" spans="2:7" x14ac:dyDescent="0.25">
      <c r="B3111" s="123"/>
      <c r="C3111" s="123"/>
      <c r="D3111" s="123"/>
      <c r="F3111" s="123"/>
      <c r="G3111" s="123"/>
    </row>
    <row r="3112" spans="2:7" x14ac:dyDescent="0.25">
      <c r="B3112" s="123"/>
      <c r="C3112" s="123"/>
      <c r="D3112" s="123"/>
      <c r="F3112" s="123"/>
      <c r="G3112" s="123"/>
    </row>
    <row r="3113" spans="2:7" x14ac:dyDescent="0.25">
      <c r="B3113" s="123"/>
      <c r="C3113" s="123"/>
      <c r="D3113" s="123"/>
      <c r="F3113" s="123"/>
      <c r="G3113" s="123"/>
    </row>
    <row r="3114" spans="2:7" x14ac:dyDescent="0.25">
      <c r="B3114" s="123"/>
      <c r="C3114" s="123"/>
      <c r="D3114" s="123"/>
      <c r="F3114" s="123"/>
      <c r="G3114" s="123"/>
    </row>
    <row r="3115" spans="2:7" x14ac:dyDescent="0.25">
      <c r="B3115" s="123"/>
      <c r="C3115" s="123"/>
      <c r="D3115" s="123"/>
      <c r="F3115" s="123"/>
      <c r="G3115" s="123"/>
    </row>
    <row r="3116" spans="2:7" x14ac:dyDescent="0.25">
      <c r="B3116" s="123"/>
      <c r="C3116" s="123"/>
      <c r="D3116" s="123"/>
      <c r="F3116" s="123"/>
      <c r="G3116" s="123"/>
    </row>
    <row r="3117" spans="2:7" x14ac:dyDescent="0.25">
      <c r="B3117" s="123"/>
      <c r="C3117" s="123"/>
      <c r="D3117" s="123"/>
      <c r="F3117" s="123"/>
      <c r="G3117" s="123"/>
    </row>
    <row r="3118" spans="2:7" x14ac:dyDescent="0.25">
      <c r="B3118" s="123"/>
      <c r="C3118" s="123"/>
      <c r="D3118" s="123"/>
      <c r="F3118" s="123"/>
      <c r="G3118" s="123"/>
    </row>
    <row r="3119" spans="2:7" x14ac:dyDescent="0.25">
      <c r="B3119" s="123"/>
      <c r="C3119" s="123"/>
      <c r="D3119" s="123"/>
      <c r="F3119" s="123"/>
      <c r="G3119" s="123"/>
    </row>
    <row r="3120" spans="2:7" x14ac:dyDescent="0.25">
      <c r="B3120" s="123"/>
      <c r="C3120" s="123"/>
      <c r="D3120" s="123"/>
      <c r="F3120" s="123"/>
      <c r="G3120" s="123"/>
    </row>
    <row r="3121" spans="2:7" x14ac:dyDescent="0.25">
      <c r="B3121" s="123"/>
      <c r="C3121" s="123"/>
      <c r="D3121" s="123"/>
      <c r="F3121" s="123"/>
      <c r="G3121" s="123"/>
    </row>
    <row r="3122" spans="2:7" x14ac:dyDescent="0.25">
      <c r="B3122" s="123"/>
      <c r="C3122" s="123"/>
      <c r="D3122" s="123"/>
      <c r="F3122" s="123"/>
      <c r="G3122" s="123"/>
    </row>
    <row r="3123" spans="2:7" x14ac:dyDescent="0.25">
      <c r="B3123" s="123"/>
      <c r="C3123" s="123"/>
      <c r="D3123" s="123"/>
      <c r="F3123" s="123"/>
      <c r="G3123" s="123"/>
    </row>
    <row r="3124" spans="2:7" x14ac:dyDescent="0.25">
      <c r="B3124" s="123"/>
      <c r="C3124" s="123"/>
      <c r="D3124" s="123"/>
      <c r="F3124" s="123"/>
      <c r="G3124" s="123"/>
    </row>
    <row r="3125" spans="2:7" x14ac:dyDescent="0.25">
      <c r="B3125" s="123"/>
      <c r="C3125" s="123"/>
      <c r="D3125" s="123"/>
      <c r="F3125" s="123"/>
      <c r="G3125" s="123"/>
    </row>
    <row r="3126" spans="2:7" x14ac:dyDescent="0.25">
      <c r="B3126" s="123"/>
      <c r="C3126" s="123"/>
      <c r="D3126" s="123"/>
      <c r="F3126" s="123"/>
      <c r="G3126" s="123"/>
    </row>
    <row r="3127" spans="2:7" x14ac:dyDescent="0.25">
      <c r="B3127" s="123"/>
      <c r="C3127" s="123"/>
      <c r="D3127" s="123"/>
      <c r="F3127" s="123"/>
      <c r="G3127" s="123"/>
    </row>
    <row r="3128" spans="2:7" x14ac:dyDescent="0.25">
      <c r="B3128" s="123"/>
      <c r="C3128" s="123"/>
      <c r="D3128" s="123"/>
      <c r="F3128" s="123"/>
      <c r="G3128" s="123"/>
    </row>
    <row r="3129" spans="2:7" x14ac:dyDescent="0.25">
      <c r="B3129" s="123"/>
      <c r="C3129" s="123"/>
      <c r="D3129" s="123"/>
      <c r="F3129" s="123"/>
      <c r="G3129" s="123"/>
    </row>
    <row r="3130" spans="2:7" x14ac:dyDescent="0.25">
      <c r="B3130" s="123"/>
      <c r="C3130" s="123"/>
      <c r="D3130" s="123"/>
      <c r="F3130" s="123"/>
      <c r="G3130" s="123"/>
    </row>
    <row r="3131" spans="2:7" x14ac:dyDescent="0.25">
      <c r="B3131" s="123"/>
      <c r="C3131" s="123"/>
      <c r="D3131" s="123"/>
      <c r="F3131" s="123"/>
      <c r="G3131" s="123"/>
    </row>
    <row r="3132" spans="2:7" x14ac:dyDescent="0.25">
      <c r="B3132" s="123"/>
      <c r="C3132" s="123"/>
      <c r="D3132" s="123"/>
      <c r="F3132" s="123"/>
      <c r="G3132" s="123"/>
    </row>
    <row r="3133" spans="2:7" x14ac:dyDescent="0.25">
      <c r="B3133" s="123"/>
      <c r="C3133" s="123"/>
      <c r="D3133" s="123"/>
      <c r="F3133" s="123"/>
      <c r="G3133" s="123"/>
    </row>
    <row r="3134" spans="2:7" x14ac:dyDescent="0.25">
      <c r="B3134" s="123"/>
      <c r="C3134" s="123"/>
      <c r="D3134" s="123"/>
      <c r="F3134" s="123"/>
      <c r="G3134" s="123"/>
    </row>
    <row r="3135" spans="2:7" x14ac:dyDescent="0.25">
      <c r="B3135" s="123"/>
      <c r="C3135" s="123"/>
      <c r="D3135" s="123"/>
      <c r="F3135" s="123"/>
      <c r="G3135" s="123"/>
    </row>
    <row r="3136" spans="2:7" x14ac:dyDescent="0.25">
      <c r="B3136" s="123"/>
      <c r="C3136" s="123"/>
      <c r="D3136" s="123"/>
      <c r="F3136" s="123"/>
      <c r="G3136" s="123"/>
    </row>
    <row r="3137" spans="2:7" x14ac:dyDescent="0.25">
      <c r="B3137" s="123"/>
      <c r="C3137" s="123"/>
      <c r="D3137" s="123"/>
      <c r="F3137" s="123"/>
      <c r="G3137" s="123"/>
    </row>
    <row r="3138" spans="2:7" x14ac:dyDescent="0.25">
      <c r="B3138" s="123"/>
      <c r="C3138" s="123"/>
      <c r="D3138" s="123"/>
      <c r="F3138" s="123"/>
      <c r="G3138" s="123"/>
    </row>
    <row r="3139" spans="2:7" x14ac:dyDescent="0.25">
      <c r="B3139" s="123"/>
      <c r="C3139" s="123"/>
      <c r="D3139" s="123"/>
      <c r="F3139" s="123"/>
      <c r="G3139" s="123"/>
    </row>
    <row r="3140" spans="2:7" x14ac:dyDescent="0.25">
      <c r="B3140" s="123"/>
      <c r="C3140" s="123"/>
      <c r="D3140" s="123"/>
      <c r="F3140" s="123"/>
      <c r="G3140" s="123"/>
    </row>
    <row r="3141" spans="2:7" x14ac:dyDescent="0.25">
      <c r="B3141" s="123"/>
      <c r="C3141" s="123"/>
      <c r="D3141" s="123"/>
      <c r="F3141" s="123"/>
      <c r="G3141" s="123"/>
    </row>
    <row r="3142" spans="2:7" x14ac:dyDescent="0.25">
      <c r="B3142" s="123"/>
      <c r="C3142" s="123"/>
      <c r="D3142" s="123"/>
      <c r="F3142" s="123"/>
      <c r="G3142" s="123"/>
    </row>
    <row r="3143" spans="2:7" x14ac:dyDescent="0.25">
      <c r="B3143" s="123"/>
      <c r="C3143" s="123"/>
      <c r="D3143" s="123"/>
      <c r="F3143" s="123"/>
      <c r="G3143" s="123"/>
    </row>
    <row r="3144" spans="2:7" x14ac:dyDescent="0.25">
      <c r="B3144" s="123"/>
      <c r="C3144" s="123"/>
      <c r="D3144" s="123"/>
      <c r="F3144" s="123"/>
      <c r="G3144" s="123"/>
    </row>
    <row r="3145" spans="2:7" x14ac:dyDescent="0.25">
      <c r="B3145" s="123"/>
      <c r="C3145" s="123"/>
      <c r="D3145" s="123"/>
      <c r="F3145" s="123"/>
      <c r="G3145" s="123"/>
    </row>
    <row r="3146" spans="2:7" x14ac:dyDescent="0.25">
      <c r="B3146" s="123"/>
      <c r="C3146" s="123"/>
      <c r="D3146" s="123"/>
      <c r="F3146" s="123"/>
      <c r="G3146" s="123"/>
    </row>
    <row r="3147" spans="2:7" x14ac:dyDescent="0.25">
      <c r="B3147" s="123"/>
      <c r="C3147" s="123"/>
      <c r="D3147" s="123"/>
      <c r="F3147" s="123"/>
      <c r="G3147" s="123"/>
    </row>
    <row r="3148" spans="2:7" x14ac:dyDescent="0.25">
      <c r="B3148" s="123"/>
      <c r="C3148" s="123"/>
      <c r="D3148" s="123"/>
      <c r="F3148" s="123"/>
      <c r="G3148" s="123"/>
    </row>
    <row r="3149" spans="2:7" x14ac:dyDescent="0.25">
      <c r="B3149" s="123"/>
      <c r="C3149" s="123"/>
      <c r="D3149" s="123"/>
      <c r="F3149" s="123"/>
      <c r="G3149" s="123"/>
    </row>
    <row r="3150" spans="2:7" x14ac:dyDescent="0.25">
      <c r="B3150" s="123"/>
      <c r="C3150" s="123"/>
      <c r="D3150" s="123"/>
      <c r="F3150" s="123"/>
      <c r="G3150" s="123"/>
    </row>
    <row r="3151" spans="2:7" x14ac:dyDescent="0.25">
      <c r="B3151" s="123"/>
      <c r="C3151" s="123"/>
      <c r="D3151" s="123"/>
      <c r="F3151" s="123"/>
      <c r="G3151" s="123"/>
    </row>
    <row r="3152" spans="2:7" x14ac:dyDescent="0.25">
      <c r="B3152" s="123"/>
      <c r="C3152" s="123"/>
      <c r="D3152" s="123"/>
      <c r="F3152" s="123"/>
      <c r="G3152" s="123"/>
    </row>
    <row r="3153" spans="2:7" x14ac:dyDescent="0.25">
      <c r="B3153" s="123"/>
      <c r="C3153" s="123"/>
      <c r="D3153" s="123"/>
      <c r="F3153" s="123"/>
      <c r="G3153" s="123"/>
    </row>
    <row r="3154" spans="2:7" x14ac:dyDescent="0.25">
      <c r="B3154" s="123"/>
      <c r="C3154" s="123"/>
      <c r="D3154" s="123"/>
      <c r="F3154" s="123"/>
      <c r="G3154" s="123"/>
    </row>
    <row r="3155" spans="2:7" x14ac:dyDescent="0.25">
      <c r="B3155" s="123"/>
      <c r="C3155" s="123"/>
      <c r="D3155" s="123"/>
      <c r="F3155" s="123"/>
      <c r="G3155" s="123"/>
    </row>
    <row r="3156" spans="2:7" x14ac:dyDescent="0.25">
      <c r="B3156" s="123"/>
      <c r="C3156" s="123"/>
      <c r="D3156" s="123"/>
      <c r="F3156" s="123"/>
      <c r="G3156" s="123"/>
    </row>
    <row r="3157" spans="2:7" x14ac:dyDescent="0.25">
      <c r="B3157" s="123"/>
      <c r="C3157" s="123"/>
      <c r="D3157" s="123"/>
      <c r="F3157" s="123"/>
      <c r="G3157" s="123"/>
    </row>
    <row r="3158" spans="2:7" x14ac:dyDescent="0.25">
      <c r="B3158" s="123"/>
      <c r="C3158" s="123"/>
      <c r="D3158" s="123"/>
      <c r="F3158" s="123"/>
      <c r="G3158" s="123"/>
    </row>
    <row r="3159" spans="2:7" x14ac:dyDescent="0.25">
      <c r="B3159" s="123"/>
      <c r="C3159" s="123"/>
      <c r="D3159" s="123"/>
      <c r="F3159" s="123"/>
      <c r="G3159" s="123"/>
    </row>
    <row r="3160" spans="2:7" x14ac:dyDescent="0.25">
      <c r="B3160" s="123"/>
      <c r="C3160" s="123"/>
      <c r="D3160" s="123"/>
      <c r="F3160" s="123"/>
      <c r="G3160" s="123"/>
    </row>
    <row r="3161" spans="2:7" x14ac:dyDescent="0.25">
      <c r="B3161" s="123"/>
      <c r="C3161" s="123"/>
      <c r="D3161" s="123"/>
      <c r="F3161" s="123"/>
      <c r="G3161" s="123"/>
    </row>
    <row r="3162" spans="2:7" x14ac:dyDescent="0.25">
      <c r="B3162" s="123"/>
      <c r="C3162" s="123"/>
      <c r="D3162" s="123"/>
      <c r="F3162" s="123"/>
      <c r="G3162" s="123"/>
    </row>
    <row r="3163" spans="2:7" x14ac:dyDescent="0.25">
      <c r="B3163" s="123"/>
      <c r="C3163" s="123"/>
      <c r="D3163" s="123"/>
      <c r="F3163" s="123"/>
      <c r="G3163" s="123"/>
    </row>
    <row r="3164" spans="2:7" x14ac:dyDescent="0.25">
      <c r="B3164" s="123"/>
      <c r="C3164" s="123"/>
      <c r="D3164" s="123"/>
      <c r="F3164" s="123"/>
      <c r="G3164" s="123"/>
    </row>
    <row r="3165" spans="2:7" x14ac:dyDescent="0.25">
      <c r="B3165" s="123"/>
      <c r="C3165" s="123"/>
      <c r="D3165" s="123"/>
      <c r="F3165" s="123"/>
      <c r="G3165" s="123"/>
    </row>
    <row r="3166" spans="2:7" x14ac:dyDescent="0.25">
      <c r="B3166" s="123"/>
      <c r="C3166" s="123"/>
      <c r="D3166" s="123"/>
      <c r="F3166" s="123"/>
      <c r="G3166" s="123"/>
    </row>
    <row r="3167" spans="2:7" x14ac:dyDescent="0.25">
      <c r="B3167" s="123"/>
      <c r="C3167" s="123"/>
      <c r="D3167" s="123"/>
      <c r="F3167" s="123"/>
      <c r="G3167" s="123"/>
    </row>
    <row r="3168" spans="2:7" x14ac:dyDescent="0.25">
      <c r="B3168" s="123"/>
      <c r="C3168" s="123"/>
      <c r="D3168" s="123"/>
      <c r="F3168" s="123"/>
      <c r="G3168" s="123"/>
    </row>
    <row r="3169" spans="2:7" x14ac:dyDescent="0.25">
      <c r="B3169" s="123"/>
      <c r="C3169" s="123"/>
      <c r="D3169" s="123"/>
      <c r="F3169" s="123"/>
      <c r="G3169" s="123"/>
    </row>
    <row r="3170" spans="2:7" x14ac:dyDescent="0.25">
      <c r="B3170" s="123"/>
      <c r="C3170" s="123"/>
      <c r="D3170" s="123"/>
      <c r="F3170" s="123"/>
      <c r="G3170" s="123"/>
    </row>
    <row r="3171" spans="2:7" x14ac:dyDescent="0.25">
      <c r="B3171" s="123"/>
      <c r="C3171" s="123"/>
      <c r="D3171" s="123"/>
      <c r="F3171" s="123"/>
      <c r="G3171" s="123"/>
    </row>
    <row r="3172" spans="2:7" x14ac:dyDescent="0.25">
      <c r="B3172" s="123"/>
      <c r="C3172" s="123"/>
      <c r="D3172" s="123"/>
      <c r="F3172" s="123"/>
      <c r="G3172" s="123"/>
    </row>
    <row r="3173" spans="2:7" x14ac:dyDescent="0.25">
      <c r="B3173" s="123"/>
      <c r="C3173" s="123"/>
      <c r="D3173" s="123"/>
      <c r="F3173" s="123"/>
      <c r="G3173" s="123"/>
    </row>
    <row r="3174" spans="2:7" x14ac:dyDescent="0.25">
      <c r="B3174" s="123"/>
      <c r="C3174" s="123"/>
      <c r="D3174" s="123"/>
      <c r="F3174" s="123"/>
      <c r="G3174" s="123"/>
    </row>
    <row r="3175" spans="2:7" x14ac:dyDescent="0.25">
      <c r="B3175" s="123"/>
      <c r="C3175" s="123"/>
      <c r="D3175" s="123"/>
      <c r="F3175" s="123"/>
      <c r="G3175" s="123"/>
    </row>
    <row r="3176" spans="2:7" x14ac:dyDescent="0.25">
      <c r="B3176" s="123"/>
      <c r="C3176" s="123"/>
      <c r="D3176" s="123"/>
      <c r="F3176" s="123"/>
      <c r="G3176" s="123"/>
    </row>
    <row r="3177" spans="2:7" x14ac:dyDescent="0.25">
      <c r="B3177" s="123"/>
      <c r="C3177" s="123"/>
      <c r="D3177" s="123"/>
      <c r="F3177" s="123"/>
      <c r="G3177" s="123"/>
    </row>
    <row r="3178" spans="2:7" x14ac:dyDescent="0.25">
      <c r="B3178" s="123"/>
      <c r="C3178" s="123"/>
      <c r="D3178" s="123"/>
      <c r="F3178" s="123"/>
      <c r="G3178" s="123"/>
    </row>
    <row r="3179" spans="2:7" x14ac:dyDescent="0.25">
      <c r="B3179" s="123"/>
      <c r="C3179" s="123"/>
      <c r="D3179" s="123"/>
      <c r="F3179" s="123"/>
      <c r="G3179" s="123"/>
    </row>
    <row r="3180" spans="2:7" x14ac:dyDescent="0.25">
      <c r="B3180" s="123"/>
      <c r="C3180" s="123"/>
      <c r="D3180" s="123"/>
      <c r="F3180" s="123"/>
      <c r="G3180" s="123"/>
    </row>
    <row r="3181" spans="2:7" x14ac:dyDescent="0.25">
      <c r="B3181" s="123"/>
      <c r="C3181" s="123"/>
      <c r="D3181" s="123"/>
      <c r="F3181" s="123"/>
      <c r="G3181" s="123"/>
    </row>
    <row r="3182" spans="2:7" x14ac:dyDescent="0.25">
      <c r="B3182" s="123"/>
      <c r="C3182" s="123"/>
      <c r="D3182" s="123"/>
      <c r="F3182" s="123"/>
      <c r="G3182" s="123"/>
    </row>
    <row r="3183" spans="2:7" x14ac:dyDescent="0.25">
      <c r="B3183" s="123"/>
      <c r="C3183" s="123"/>
      <c r="D3183" s="123"/>
      <c r="F3183" s="123"/>
      <c r="G3183" s="123"/>
    </row>
    <row r="3184" spans="2:7" x14ac:dyDescent="0.25">
      <c r="B3184" s="123"/>
      <c r="C3184" s="123"/>
      <c r="D3184" s="123"/>
      <c r="F3184" s="123"/>
      <c r="G3184" s="123"/>
    </row>
    <row r="3185" spans="2:7" x14ac:dyDescent="0.25">
      <c r="B3185" s="123"/>
      <c r="C3185" s="123"/>
      <c r="D3185" s="123"/>
      <c r="F3185" s="123"/>
      <c r="G3185" s="123"/>
    </row>
    <row r="3186" spans="2:7" x14ac:dyDescent="0.25">
      <c r="B3186" s="123"/>
      <c r="C3186" s="123"/>
      <c r="D3186" s="123"/>
      <c r="F3186" s="123"/>
      <c r="G3186" s="123"/>
    </row>
    <row r="3187" spans="2:7" x14ac:dyDescent="0.25">
      <c r="B3187" s="123"/>
      <c r="C3187" s="123"/>
      <c r="D3187" s="123"/>
      <c r="F3187" s="123"/>
      <c r="G3187" s="123"/>
    </row>
    <row r="3188" spans="2:7" x14ac:dyDescent="0.25">
      <c r="B3188" s="123"/>
      <c r="C3188" s="123"/>
      <c r="D3188" s="123"/>
      <c r="F3188" s="123"/>
      <c r="G3188" s="123"/>
    </row>
    <row r="3189" spans="2:7" x14ac:dyDescent="0.25">
      <c r="B3189" s="123"/>
      <c r="C3189" s="123"/>
      <c r="D3189" s="123"/>
      <c r="F3189" s="123"/>
      <c r="G3189" s="123"/>
    </row>
    <row r="3190" spans="2:7" x14ac:dyDescent="0.25">
      <c r="B3190" s="123"/>
      <c r="C3190" s="123"/>
      <c r="D3190" s="123"/>
      <c r="F3190" s="123"/>
      <c r="G3190" s="123"/>
    </row>
    <row r="3191" spans="2:7" x14ac:dyDescent="0.25">
      <c r="B3191" s="123"/>
      <c r="C3191" s="123"/>
      <c r="D3191" s="123"/>
      <c r="F3191" s="123"/>
      <c r="G3191" s="123"/>
    </row>
    <row r="3192" spans="2:7" x14ac:dyDescent="0.25">
      <c r="B3192" s="123"/>
      <c r="C3192" s="123"/>
      <c r="D3192" s="123"/>
      <c r="F3192" s="123"/>
      <c r="G3192" s="123"/>
    </row>
    <row r="3193" spans="2:7" x14ac:dyDescent="0.25">
      <c r="B3193" s="123"/>
      <c r="C3193" s="123"/>
      <c r="D3193" s="123"/>
      <c r="F3193" s="123"/>
      <c r="G3193" s="123"/>
    </row>
    <row r="3194" spans="2:7" x14ac:dyDescent="0.25">
      <c r="B3194" s="123"/>
      <c r="C3194" s="123"/>
      <c r="D3194" s="123"/>
      <c r="F3194" s="123"/>
      <c r="G3194" s="123"/>
    </row>
    <row r="3195" spans="2:7" x14ac:dyDescent="0.25">
      <c r="B3195" s="123"/>
      <c r="C3195" s="123"/>
      <c r="D3195" s="123"/>
      <c r="F3195" s="123"/>
      <c r="G3195" s="123"/>
    </row>
    <row r="3196" spans="2:7" x14ac:dyDescent="0.25">
      <c r="B3196" s="123"/>
      <c r="C3196" s="123"/>
      <c r="D3196" s="123"/>
      <c r="F3196" s="123"/>
      <c r="G3196" s="123"/>
    </row>
    <row r="3197" spans="2:7" x14ac:dyDescent="0.25">
      <c r="B3197" s="123"/>
      <c r="C3197" s="123"/>
      <c r="D3197" s="123"/>
      <c r="F3197" s="123"/>
      <c r="G3197" s="123"/>
    </row>
    <row r="3198" spans="2:7" x14ac:dyDescent="0.25">
      <c r="B3198" s="123"/>
      <c r="C3198" s="123"/>
      <c r="D3198" s="123"/>
      <c r="F3198" s="123"/>
      <c r="G3198" s="123"/>
    </row>
    <row r="3199" spans="2:7" x14ac:dyDescent="0.25">
      <c r="B3199" s="123"/>
      <c r="C3199" s="123"/>
      <c r="D3199" s="123"/>
      <c r="F3199" s="123"/>
      <c r="G3199" s="123"/>
    </row>
    <row r="3200" spans="2:7" x14ac:dyDescent="0.25">
      <c r="B3200" s="123"/>
      <c r="C3200" s="123"/>
      <c r="D3200" s="123"/>
      <c r="F3200" s="123"/>
      <c r="G3200" s="123"/>
    </row>
    <row r="3201" spans="2:7" x14ac:dyDescent="0.25">
      <c r="B3201" s="123"/>
      <c r="C3201" s="123"/>
      <c r="D3201" s="123"/>
      <c r="F3201" s="123"/>
      <c r="G3201" s="123"/>
    </row>
    <row r="3202" spans="2:7" x14ac:dyDescent="0.25">
      <c r="B3202" s="123"/>
      <c r="C3202" s="123"/>
      <c r="D3202" s="123"/>
      <c r="F3202" s="123"/>
      <c r="G3202" s="123"/>
    </row>
    <row r="3203" spans="2:7" x14ac:dyDescent="0.25">
      <c r="B3203" s="123"/>
      <c r="C3203" s="123"/>
      <c r="D3203" s="123"/>
      <c r="F3203" s="123"/>
      <c r="G3203" s="123"/>
    </row>
    <row r="3204" spans="2:7" x14ac:dyDescent="0.25">
      <c r="B3204" s="123"/>
      <c r="C3204" s="123"/>
      <c r="D3204" s="123"/>
      <c r="F3204" s="123"/>
      <c r="G3204" s="123"/>
    </row>
    <row r="3205" spans="2:7" x14ac:dyDescent="0.25">
      <c r="B3205" s="123"/>
      <c r="C3205" s="123"/>
      <c r="D3205" s="123"/>
      <c r="F3205" s="123"/>
      <c r="G3205" s="123"/>
    </row>
    <row r="3206" spans="2:7" x14ac:dyDescent="0.25">
      <c r="B3206" s="123"/>
      <c r="C3206" s="123"/>
      <c r="D3206" s="123"/>
      <c r="F3206" s="123"/>
      <c r="G3206" s="123"/>
    </row>
    <row r="3207" spans="2:7" x14ac:dyDescent="0.25">
      <c r="B3207" s="123"/>
      <c r="C3207" s="123"/>
      <c r="D3207" s="123"/>
      <c r="F3207" s="123"/>
      <c r="G3207" s="123"/>
    </row>
    <row r="3208" spans="2:7" x14ac:dyDescent="0.25">
      <c r="B3208" s="123"/>
      <c r="C3208" s="123"/>
      <c r="D3208" s="123"/>
      <c r="F3208" s="123"/>
      <c r="G3208" s="123"/>
    </row>
    <row r="3209" spans="2:7" x14ac:dyDescent="0.25">
      <c r="B3209" s="123"/>
      <c r="C3209" s="123"/>
      <c r="D3209" s="123"/>
      <c r="F3209" s="123"/>
      <c r="G3209" s="123"/>
    </row>
    <row r="3210" spans="2:7" x14ac:dyDescent="0.25">
      <c r="B3210" s="123"/>
      <c r="C3210" s="123"/>
      <c r="D3210" s="123"/>
      <c r="F3210" s="123"/>
      <c r="G3210" s="123"/>
    </row>
    <row r="3211" spans="2:7" x14ac:dyDescent="0.25">
      <c r="B3211" s="123"/>
      <c r="C3211" s="123"/>
      <c r="D3211" s="123"/>
      <c r="F3211" s="123"/>
      <c r="G3211" s="123"/>
    </row>
    <row r="3212" spans="2:7" x14ac:dyDescent="0.25">
      <c r="B3212" s="123"/>
      <c r="C3212" s="123"/>
      <c r="D3212" s="123"/>
      <c r="F3212" s="123"/>
      <c r="G3212" s="123"/>
    </row>
    <row r="3213" spans="2:7" x14ac:dyDescent="0.25">
      <c r="B3213" s="123"/>
      <c r="C3213" s="123"/>
      <c r="D3213" s="123"/>
      <c r="F3213" s="123"/>
      <c r="G3213" s="123"/>
    </row>
    <row r="3214" spans="2:7" x14ac:dyDescent="0.25">
      <c r="B3214" s="123"/>
      <c r="C3214" s="123"/>
      <c r="D3214" s="123"/>
      <c r="F3214" s="123"/>
      <c r="G3214" s="123"/>
    </row>
    <row r="3215" spans="2:7" x14ac:dyDescent="0.25">
      <c r="B3215" s="123"/>
      <c r="C3215" s="123"/>
      <c r="D3215" s="123"/>
      <c r="F3215" s="123"/>
      <c r="G3215" s="123"/>
    </row>
    <row r="3216" spans="2:7" x14ac:dyDescent="0.25">
      <c r="B3216" s="123"/>
      <c r="C3216" s="123"/>
      <c r="D3216" s="123"/>
      <c r="F3216" s="123"/>
      <c r="G3216" s="123"/>
    </row>
    <row r="3217" spans="2:7" x14ac:dyDescent="0.25">
      <c r="B3217" s="123"/>
      <c r="C3217" s="123"/>
      <c r="D3217" s="123"/>
      <c r="F3217" s="123"/>
      <c r="G3217" s="123"/>
    </row>
    <row r="3218" spans="2:7" x14ac:dyDescent="0.25">
      <c r="B3218" s="123"/>
      <c r="C3218" s="123"/>
      <c r="D3218" s="123"/>
      <c r="F3218" s="123"/>
      <c r="G3218" s="123"/>
    </row>
    <row r="3219" spans="2:7" x14ac:dyDescent="0.25">
      <c r="B3219" s="123"/>
      <c r="C3219" s="123"/>
      <c r="D3219" s="123"/>
      <c r="F3219" s="123"/>
      <c r="G3219" s="123"/>
    </row>
    <row r="3220" spans="2:7" x14ac:dyDescent="0.25">
      <c r="B3220" s="123"/>
      <c r="C3220" s="123"/>
      <c r="D3220" s="123"/>
      <c r="F3220" s="123"/>
      <c r="G3220" s="123"/>
    </row>
    <row r="3221" spans="2:7" x14ac:dyDescent="0.25">
      <c r="B3221" s="123"/>
      <c r="C3221" s="123"/>
      <c r="D3221" s="123"/>
      <c r="F3221" s="123"/>
      <c r="G3221" s="123"/>
    </row>
    <row r="3222" spans="2:7" x14ac:dyDescent="0.25">
      <c r="B3222" s="123"/>
      <c r="C3222" s="123"/>
      <c r="D3222" s="123"/>
      <c r="F3222" s="123"/>
      <c r="G3222" s="123"/>
    </row>
    <row r="3223" spans="2:7" x14ac:dyDescent="0.25">
      <c r="B3223" s="123"/>
      <c r="C3223" s="123"/>
      <c r="D3223" s="123"/>
      <c r="F3223" s="123"/>
      <c r="G3223" s="123"/>
    </row>
    <row r="3224" spans="2:7" x14ac:dyDescent="0.25">
      <c r="B3224" s="123"/>
      <c r="C3224" s="123"/>
      <c r="D3224" s="123"/>
      <c r="F3224" s="123"/>
      <c r="G3224" s="123"/>
    </row>
    <row r="3225" spans="2:7" x14ac:dyDescent="0.25">
      <c r="B3225" s="123"/>
      <c r="C3225" s="123"/>
      <c r="D3225" s="123"/>
      <c r="F3225" s="123"/>
      <c r="G3225" s="123"/>
    </row>
    <row r="3226" spans="2:7" x14ac:dyDescent="0.25">
      <c r="B3226" s="123"/>
      <c r="C3226" s="123"/>
      <c r="D3226" s="123"/>
      <c r="F3226" s="123"/>
      <c r="G3226" s="123"/>
    </row>
    <row r="3227" spans="2:7" x14ac:dyDescent="0.25">
      <c r="B3227" s="123"/>
      <c r="C3227" s="123"/>
      <c r="D3227" s="123"/>
      <c r="F3227" s="123"/>
      <c r="G3227" s="123"/>
    </row>
    <row r="3228" spans="2:7" x14ac:dyDescent="0.25">
      <c r="B3228" s="123"/>
      <c r="C3228" s="123"/>
      <c r="D3228" s="123"/>
      <c r="F3228" s="123"/>
      <c r="G3228" s="123"/>
    </row>
    <row r="3229" spans="2:7" x14ac:dyDescent="0.25">
      <c r="B3229" s="123"/>
      <c r="C3229" s="123"/>
      <c r="D3229" s="123"/>
      <c r="F3229" s="123"/>
      <c r="G3229" s="123"/>
    </row>
    <row r="3230" spans="2:7" x14ac:dyDescent="0.25">
      <c r="B3230" s="123"/>
      <c r="C3230" s="123"/>
      <c r="D3230" s="123"/>
      <c r="F3230" s="123"/>
      <c r="G3230" s="123"/>
    </row>
    <row r="3231" spans="2:7" x14ac:dyDescent="0.25">
      <c r="B3231" s="123"/>
      <c r="C3231" s="123"/>
      <c r="D3231" s="123"/>
      <c r="F3231" s="123"/>
      <c r="G3231" s="123"/>
    </row>
    <row r="3232" spans="2:7" x14ac:dyDescent="0.25">
      <c r="B3232" s="123"/>
      <c r="C3232" s="123"/>
      <c r="D3232" s="123"/>
      <c r="F3232" s="123"/>
      <c r="G3232" s="123"/>
    </row>
    <row r="3233" spans="2:7" x14ac:dyDescent="0.25">
      <c r="B3233" s="123"/>
      <c r="C3233" s="123"/>
      <c r="D3233" s="123"/>
      <c r="F3233" s="123"/>
      <c r="G3233" s="123"/>
    </row>
    <row r="3234" spans="2:7" x14ac:dyDescent="0.25">
      <c r="B3234" s="123"/>
      <c r="C3234" s="123"/>
      <c r="D3234" s="123"/>
      <c r="F3234" s="123"/>
      <c r="G3234" s="123"/>
    </row>
    <row r="3235" spans="2:7" x14ac:dyDescent="0.25">
      <c r="B3235" s="123"/>
      <c r="C3235" s="123"/>
      <c r="D3235" s="123"/>
      <c r="F3235" s="123"/>
      <c r="G3235" s="123"/>
    </row>
    <row r="3236" spans="2:7" x14ac:dyDescent="0.25">
      <c r="B3236" s="123"/>
      <c r="C3236" s="123"/>
      <c r="D3236" s="123"/>
      <c r="F3236" s="123"/>
      <c r="G3236" s="123"/>
    </row>
    <row r="3237" spans="2:7" x14ac:dyDescent="0.25">
      <c r="B3237" s="123"/>
      <c r="C3237" s="123"/>
      <c r="D3237" s="123"/>
      <c r="F3237" s="123"/>
      <c r="G3237" s="123"/>
    </row>
    <row r="3238" spans="2:7" x14ac:dyDescent="0.25">
      <c r="B3238" s="123"/>
      <c r="C3238" s="123"/>
      <c r="D3238" s="123"/>
      <c r="F3238" s="123"/>
      <c r="G3238" s="123"/>
    </row>
    <row r="3239" spans="2:7" x14ac:dyDescent="0.25">
      <c r="B3239" s="123"/>
      <c r="C3239" s="123"/>
      <c r="D3239" s="123"/>
      <c r="F3239" s="123"/>
      <c r="G3239" s="123"/>
    </row>
    <row r="3240" spans="2:7" x14ac:dyDescent="0.25">
      <c r="B3240" s="123"/>
      <c r="C3240" s="123"/>
      <c r="D3240" s="123"/>
      <c r="F3240" s="123"/>
      <c r="G3240" s="123"/>
    </row>
    <row r="3241" spans="2:7" x14ac:dyDescent="0.25">
      <c r="B3241" s="123"/>
      <c r="C3241" s="123"/>
      <c r="D3241" s="123"/>
      <c r="F3241" s="123"/>
      <c r="G3241" s="123"/>
    </row>
    <row r="3242" spans="2:7" x14ac:dyDescent="0.25">
      <c r="B3242" s="123"/>
      <c r="C3242" s="123"/>
      <c r="D3242" s="123"/>
      <c r="F3242" s="123"/>
      <c r="G3242" s="123"/>
    </row>
    <row r="3243" spans="2:7" x14ac:dyDescent="0.25">
      <c r="B3243" s="123"/>
      <c r="C3243" s="123"/>
      <c r="D3243" s="123"/>
      <c r="F3243" s="123"/>
      <c r="G3243" s="123"/>
    </row>
    <row r="3244" spans="2:7" x14ac:dyDescent="0.25">
      <c r="B3244" s="123"/>
      <c r="C3244" s="123"/>
      <c r="D3244" s="123"/>
      <c r="F3244" s="123"/>
      <c r="G3244" s="123"/>
    </row>
    <row r="3245" spans="2:7" x14ac:dyDescent="0.25">
      <c r="B3245" s="123"/>
      <c r="C3245" s="123"/>
      <c r="D3245" s="123"/>
      <c r="F3245" s="123"/>
      <c r="G3245" s="123"/>
    </row>
    <row r="3246" spans="2:7" x14ac:dyDescent="0.25">
      <c r="B3246" s="123"/>
      <c r="C3246" s="123"/>
      <c r="D3246" s="123"/>
      <c r="F3246" s="123"/>
      <c r="G3246" s="123"/>
    </row>
    <row r="3247" spans="2:7" x14ac:dyDescent="0.25">
      <c r="B3247" s="123"/>
      <c r="C3247" s="123"/>
      <c r="D3247" s="123"/>
      <c r="F3247" s="123"/>
      <c r="G3247" s="123"/>
    </row>
    <row r="3248" spans="2:7" x14ac:dyDescent="0.25">
      <c r="B3248" s="123"/>
      <c r="C3248" s="123"/>
      <c r="D3248" s="123"/>
      <c r="F3248" s="123"/>
      <c r="G3248" s="123"/>
    </row>
    <row r="3249" spans="2:7" x14ac:dyDescent="0.25">
      <c r="B3249" s="123"/>
      <c r="C3249" s="123"/>
      <c r="D3249" s="123"/>
      <c r="F3249" s="123"/>
      <c r="G3249" s="123"/>
    </row>
    <row r="3250" spans="2:7" x14ac:dyDescent="0.25">
      <c r="B3250" s="123"/>
      <c r="C3250" s="123"/>
      <c r="D3250" s="123"/>
      <c r="F3250" s="123"/>
      <c r="G3250" s="123"/>
    </row>
    <row r="3251" spans="2:7" x14ac:dyDescent="0.25">
      <c r="B3251" s="123"/>
      <c r="C3251" s="123"/>
      <c r="D3251" s="123"/>
      <c r="F3251" s="123"/>
      <c r="G3251" s="123"/>
    </row>
    <row r="3252" spans="2:7" x14ac:dyDescent="0.25">
      <c r="B3252" s="123"/>
      <c r="C3252" s="123"/>
      <c r="D3252" s="123"/>
      <c r="F3252" s="123"/>
      <c r="G3252" s="123"/>
    </row>
    <row r="3253" spans="2:7" x14ac:dyDescent="0.25">
      <c r="B3253" s="123"/>
      <c r="C3253" s="123"/>
      <c r="D3253" s="123"/>
      <c r="F3253" s="123"/>
      <c r="G3253" s="123"/>
    </row>
    <row r="3254" spans="2:7" x14ac:dyDescent="0.25">
      <c r="B3254" s="123"/>
      <c r="C3254" s="123"/>
      <c r="D3254" s="123"/>
      <c r="F3254" s="123"/>
      <c r="G3254" s="123"/>
    </row>
    <row r="3255" spans="2:7" x14ac:dyDescent="0.25">
      <c r="B3255" s="123"/>
      <c r="C3255" s="123"/>
      <c r="D3255" s="123"/>
      <c r="F3255" s="123"/>
      <c r="G3255" s="123"/>
    </row>
    <row r="3256" spans="2:7" x14ac:dyDescent="0.25">
      <c r="B3256" s="123"/>
      <c r="C3256" s="123"/>
      <c r="D3256" s="123"/>
      <c r="F3256" s="123"/>
      <c r="G3256" s="123"/>
    </row>
    <row r="3257" spans="2:7" x14ac:dyDescent="0.25">
      <c r="B3257" s="123"/>
      <c r="C3257" s="123"/>
      <c r="D3257" s="123"/>
      <c r="F3257" s="123"/>
      <c r="G3257" s="123"/>
    </row>
    <row r="3258" spans="2:7" x14ac:dyDescent="0.25">
      <c r="B3258" s="123"/>
      <c r="C3258" s="123"/>
      <c r="D3258" s="123"/>
      <c r="F3258" s="123"/>
      <c r="G3258" s="123"/>
    </row>
    <row r="3259" spans="2:7" x14ac:dyDescent="0.25">
      <c r="B3259" s="123"/>
      <c r="C3259" s="123"/>
      <c r="D3259" s="123"/>
      <c r="F3259" s="123"/>
      <c r="G3259" s="123"/>
    </row>
    <row r="3260" spans="2:7" x14ac:dyDescent="0.25">
      <c r="B3260" s="123"/>
      <c r="C3260" s="123"/>
      <c r="D3260" s="123"/>
      <c r="F3260" s="123"/>
      <c r="G3260" s="123"/>
    </row>
    <row r="3261" spans="2:7" x14ac:dyDescent="0.25">
      <c r="B3261" s="123"/>
      <c r="C3261" s="123"/>
      <c r="D3261" s="123"/>
      <c r="F3261" s="123"/>
      <c r="G3261" s="123"/>
    </row>
    <row r="3262" spans="2:7" x14ac:dyDescent="0.25">
      <c r="B3262" s="123"/>
      <c r="C3262" s="123"/>
      <c r="D3262" s="123"/>
      <c r="F3262" s="123"/>
      <c r="G3262" s="123"/>
    </row>
    <row r="3263" spans="2:7" x14ac:dyDescent="0.25">
      <c r="B3263" s="123"/>
      <c r="C3263" s="123"/>
      <c r="D3263" s="123"/>
      <c r="F3263" s="123"/>
      <c r="G3263" s="123"/>
    </row>
    <row r="3264" spans="2:7" x14ac:dyDescent="0.25">
      <c r="B3264" s="123"/>
      <c r="C3264" s="123"/>
      <c r="D3264" s="123"/>
      <c r="F3264" s="123"/>
      <c r="G3264" s="123"/>
    </row>
    <row r="3265" spans="2:7" x14ac:dyDescent="0.25">
      <c r="B3265" s="123"/>
      <c r="C3265" s="123"/>
      <c r="D3265" s="123"/>
      <c r="F3265" s="123"/>
      <c r="G3265" s="123"/>
    </row>
    <row r="3266" spans="2:7" x14ac:dyDescent="0.25">
      <c r="B3266" s="123"/>
      <c r="C3266" s="123"/>
      <c r="D3266" s="123"/>
      <c r="F3266" s="123"/>
      <c r="G3266" s="123"/>
    </row>
    <row r="3267" spans="2:7" x14ac:dyDescent="0.25">
      <c r="B3267" s="123"/>
      <c r="C3267" s="123"/>
      <c r="D3267" s="123"/>
      <c r="F3267" s="123"/>
      <c r="G3267" s="123"/>
    </row>
    <row r="3268" spans="2:7" x14ac:dyDescent="0.25">
      <c r="B3268" s="123"/>
      <c r="C3268" s="123"/>
      <c r="D3268" s="123"/>
      <c r="F3268" s="123"/>
      <c r="G3268" s="123"/>
    </row>
    <row r="3269" spans="2:7" x14ac:dyDescent="0.25">
      <c r="B3269" s="123"/>
      <c r="C3269" s="123"/>
      <c r="D3269" s="123"/>
      <c r="F3269" s="123"/>
      <c r="G3269" s="123"/>
    </row>
    <row r="3270" spans="2:7" x14ac:dyDescent="0.25">
      <c r="B3270" s="123"/>
      <c r="C3270" s="123"/>
      <c r="D3270" s="123"/>
      <c r="F3270" s="123"/>
      <c r="G3270" s="123"/>
    </row>
    <row r="3271" spans="2:7" x14ac:dyDescent="0.25">
      <c r="B3271" s="123"/>
      <c r="C3271" s="123"/>
      <c r="D3271" s="123"/>
      <c r="F3271" s="123"/>
      <c r="G3271" s="123"/>
    </row>
    <row r="3272" spans="2:7" x14ac:dyDescent="0.25">
      <c r="B3272" s="123"/>
      <c r="C3272" s="123"/>
      <c r="D3272" s="123"/>
      <c r="F3272" s="123"/>
      <c r="G3272" s="123"/>
    </row>
    <row r="3273" spans="2:7" x14ac:dyDescent="0.25">
      <c r="B3273" s="123"/>
      <c r="C3273" s="123"/>
      <c r="D3273" s="123"/>
      <c r="F3273" s="123"/>
      <c r="G3273" s="123"/>
    </row>
    <row r="3274" spans="2:7" x14ac:dyDescent="0.25">
      <c r="B3274" s="123"/>
      <c r="C3274" s="123"/>
      <c r="D3274" s="123"/>
      <c r="F3274" s="123"/>
      <c r="G3274" s="123"/>
    </row>
    <row r="3275" spans="2:7" x14ac:dyDescent="0.25">
      <c r="B3275" s="123"/>
      <c r="C3275" s="123"/>
      <c r="D3275" s="123"/>
      <c r="F3275" s="123"/>
      <c r="G3275" s="123"/>
    </row>
    <row r="3276" spans="2:7" x14ac:dyDescent="0.25">
      <c r="B3276" s="123"/>
      <c r="C3276" s="123"/>
      <c r="D3276" s="123"/>
      <c r="F3276" s="123"/>
      <c r="G3276" s="123"/>
    </row>
    <row r="3277" spans="2:7" x14ac:dyDescent="0.25">
      <c r="B3277" s="123"/>
      <c r="C3277" s="123"/>
      <c r="D3277" s="123"/>
      <c r="F3277" s="123"/>
      <c r="G3277" s="123"/>
    </row>
    <row r="3278" spans="2:7" x14ac:dyDescent="0.25">
      <c r="B3278" s="123"/>
      <c r="C3278" s="123"/>
      <c r="D3278" s="123"/>
      <c r="F3278" s="123"/>
      <c r="G3278" s="123"/>
    </row>
    <row r="3279" spans="2:7" x14ac:dyDescent="0.25">
      <c r="B3279" s="123"/>
      <c r="C3279" s="123"/>
      <c r="D3279" s="123"/>
      <c r="F3279" s="123"/>
      <c r="G3279" s="123"/>
    </row>
    <row r="3280" spans="2:7" x14ac:dyDescent="0.25">
      <c r="B3280" s="123"/>
      <c r="C3280" s="123"/>
      <c r="D3280" s="123"/>
      <c r="F3280" s="123"/>
      <c r="G3280" s="123"/>
    </row>
    <row r="3281" spans="2:7" x14ac:dyDescent="0.25">
      <c r="B3281" s="123"/>
      <c r="C3281" s="123"/>
      <c r="D3281" s="123"/>
      <c r="F3281" s="123"/>
      <c r="G3281" s="123"/>
    </row>
    <row r="3282" spans="2:7" x14ac:dyDescent="0.25">
      <c r="B3282" s="123"/>
      <c r="C3282" s="123"/>
      <c r="D3282" s="123"/>
      <c r="F3282" s="123"/>
      <c r="G3282" s="123"/>
    </row>
    <row r="3283" spans="2:7" x14ac:dyDescent="0.25">
      <c r="B3283" s="123"/>
      <c r="C3283" s="123"/>
      <c r="D3283" s="123"/>
      <c r="F3283" s="123"/>
      <c r="G3283" s="123"/>
    </row>
    <row r="3284" spans="2:7" x14ac:dyDescent="0.25">
      <c r="B3284" s="123"/>
      <c r="C3284" s="123"/>
      <c r="D3284" s="123"/>
      <c r="F3284" s="123"/>
      <c r="G3284" s="123"/>
    </row>
    <row r="3285" spans="2:7" x14ac:dyDescent="0.25">
      <c r="B3285" s="123"/>
      <c r="C3285" s="123"/>
      <c r="D3285" s="123"/>
      <c r="F3285" s="123"/>
      <c r="G3285" s="123"/>
    </row>
    <row r="3286" spans="2:7" x14ac:dyDescent="0.25">
      <c r="B3286" s="123"/>
      <c r="C3286" s="123"/>
      <c r="D3286" s="123"/>
      <c r="F3286" s="123"/>
      <c r="G3286" s="123"/>
    </row>
    <row r="3287" spans="2:7" x14ac:dyDescent="0.25">
      <c r="B3287" s="123"/>
      <c r="C3287" s="123"/>
      <c r="D3287" s="123"/>
      <c r="F3287" s="123"/>
      <c r="G3287" s="123"/>
    </row>
    <row r="3288" spans="2:7" x14ac:dyDescent="0.25">
      <c r="B3288" s="123"/>
      <c r="C3288" s="123"/>
      <c r="D3288" s="123"/>
      <c r="F3288" s="123"/>
      <c r="G3288" s="123"/>
    </row>
    <row r="3289" spans="2:7" x14ac:dyDescent="0.25">
      <c r="B3289" s="123"/>
      <c r="C3289" s="123"/>
      <c r="D3289" s="123"/>
      <c r="F3289" s="123"/>
      <c r="G3289" s="123"/>
    </row>
    <row r="3290" spans="2:7" x14ac:dyDescent="0.25">
      <c r="B3290" s="123"/>
      <c r="C3290" s="123"/>
      <c r="D3290" s="123"/>
      <c r="F3290" s="123"/>
      <c r="G3290" s="123"/>
    </row>
    <row r="3291" spans="2:7" x14ac:dyDescent="0.25">
      <c r="B3291" s="123"/>
      <c r="C3291" s="123"/>
      <c r="D3291" s="123"/>
      <c r="F3291" s="123"/>
      <c r="G3291" s="123"/>
    </row>
    <row r="3292" spans="2:7" x14ac:dyDescent="0.25">
      <c r="B3292" s="123"/>
      <c r="C3292" s="123"/>
      <c r="D3292" s="123"/>
      <c r="F3292" s="123"/>
      <c r="G3292" s="123"/>
    </row>
    <row r="3293" spans="2:7" x14ac:dyDescent="0.25">
      <c r="B3293" s="123"/>
      <c r="C3293" s="123"/>
      <c r="D3293" s="123"/>
      <c r="F3293" s="123"/>
      <c r="G3293" s="123"/>
    </row>
    <row r="3294" spans="2:7" x14ac:dyDescent="0.25">
      <c r="B3294" s="123"/>
      <c r="C3294" s="123"/>
      <c r="D3294" s="123"/>
      <c r="F3294" s="123"/>
      <c r="G3294" s="123"/>
    </row>
    <row r="3295" spans="2:7" x14ac:dyDescent="0.25">
      <c r="B3295" s="123"/>
      <c r="C3295" s="123"/>
      <c r="D3295" s="123"/>
      <c r="F3295" s="123"/>
      <c r="G3295" s="123"/>
    </row>
    <row r="3296" spans="2:7" x14ac:dyDescent="0.25">
      <c r="B3296" s="123"/>
      <c r="C3296" s="123"/>
      <c r="D3296" s="123"/>
      <c r="F3296" s="123"/>
      <c r="G3296" s="123"/>
    </row>
    <row r="3297" spans="2:7" x14ac:dyDescent="0.25">
      <c r="B3297" s="123"/>
      <c r="C3297" s="123"/>
      <c r="D3297" s="123"/>
      <c r="F3297" s="123"/>
      <c r="G3297" s="123"/>
    </row>
    <row r="3298" spans="2:7" x14ac:dyDescent="0.25">
      <c r="B3298" s="123"/>
      <c r="C3298" s="123"/>
      <c r="D3298" s="123"/>
      <c r="F3298" s="123"/>
      <c r="G3298" s="123"/>
    </row>
    <row r="3299" spans="2:7" x14ac:dyDescent="0.25">
      <c r="B3299" s="123"/>
      <c r="C3299" s="123"/>
      <c r="D3299" s="123"/>
      <c r="F3299" s="123"/>
      <c r="G3299" s="123"/>
    </row>
    <row r="3300" spans="2:7" x14ac:dyDescent="0.25">
      <c r="B3300" s="123"/>
      <c r="C3300" s="123"/>
      <c r="D3300" s="123"/>
      <c r="F3300" s="123"/>
      <c r="G3300" s="123"/>
    </row>
    <row r="3301" spans="2:7" x14ac:dyDescent="0.25">
      <c r="B3301" s="123"/>
      <c r="C3301" s="123"/>
      <c r="D3301" s="123"/>
      <c r="F3301" s="123"/>
      <c r="G3301" s="123"/>
    </row>
    <row r="3302" spans="2:7" x14ac:dyDescent="0.25">
      <c r="B3302" s="123"/>
      <c r="C3302" s="123"/>
      <c r="D3302" s="123"/>
      <c r="F3302" s="123"/>
      <c r="G3302" s="123"/>
    </row>
    <row r="3303" spans="2:7" x14ac:dyDescent="0.25">
      <c r="B3303" s="123"/>
      <c r="C3303" s="123"/>
      <c r="D3303" s="123"/>
      <c r="F3303" s="123"/>
      <c r="G3303" s="123"/>
    </row>
    <row r="3304" spans="2:7" x14ac:dyDescent="0.25">
      <c r="B3304" s="123"/>
      <c r="C3304" s="123"/>
      <c r="D3304" s="123"/>
      <c r="F3304" s="123"/>
      <c r="G3304" s="123"/>
    </row>
    <row r="3305" spans="2:7" x14ac:dyDescent="0.25">
      <c r="B3305" s="123"/>
      <c r="C3305" s="123"/>
      <c r="D3305" s="123"/>
      <c r="F3305" s="123"/>
      <c r="G3305" s="123"/>
    </row>
    <row r="3306" spans="2:7" x14ac:dyDescent="0.25">
      <c r="B3306" s="123"/>
      <c r="C3306" s="123"/>
      <c r="D3306" s="123"/>
      <c r="F3306" s="123"/>
      <c r="G3306" s="123"/>
    </row>
    <row r="3307" spans="2:7" x14ac:dyDescent="0.25">
      <c r="B3307" s="123"/>
      <c r="C3307" s="123"/>
      <c r="D3307" s="123"/>
      <c r="F3307" s="123"/>
      <c r="G3307" s="123"/>
    </row>
    <row r="3308" spans="2:7" x14ac:dyDescent="0.25">
      <c r="B3308" s="123"/>
      <c r="C3308" s="123"/>
      <c r="D3308" s="123"/>
      <c r="F3308" s="123"/>
      <c r="G3308" s="123"/>
    </row>
    <row r="3309" spans="2:7" x14ac:dyDescent="0.25">
      <c r="B3309" s="123"/>
      <c r="C3309" s="123"/>
      <c r="D3309" s="123"/>
      <c r="F3309" s="123"/>
      <c r="G3309" s="123"/>
    </row>
    <row r="3310" spans="2:7" x14ac:dyDescent="0.25">
      <c r="B3310" s="123"/>
      <c r="C3310" s="123"/>
      <c r="D3310" s="123"/>
      <c r="F3310" s="123"/>
      <c r="G3310" s="123"/>
    </row>
    <row r="3311" spans="2:7" x14ac:dyDescent="0.25">
      <c r="B3311" s="123"/>
      <c r="C3311" s="123"/>
      <c r="D3311" s="123"/>
      <c r="F3311" s="123"/>
      <c r="G3311" s="123"/>
    </row>
    <row r="3312" spans="2:7" x14ac:dyDescent="0.25">
      <c r="B3312" s="123"/>
      <c r="C3312" s="123"/>
      <c r="D3312" s="123"/>
      <c r="F3312" s="123"/>
      <c r="G3312" s="123"/>
    </row>
    <row r="3313" spans="2:7" x14ac:dyDescent="0.25">
      <c r="B3313" s="123"/>
      <c r="C3313" s="123"/>
      <c r="D3313" s="123"/>
      <c r="F3313" s="123"/>
      <c r="G3313" s="123"/>
    </row>
    <row r="3314" spans="2:7" x14ac:dyDescent="0.25">
      <c r="B3314" s="123"/>
      <c r="C3314" s="123"/>
      <c r="D3314" s="123"/>
      <c r="F3314" s="123"/>
      <c r="G3314" s="123"/>
    </row>
    <row r="3315" spans="2:7" x14ac:dyDescent="0.25">
      <c r="B3315" s="123"/>
      <c r="C3315" s="123"/>
      <c r="D3315" s="123"/>
      <c r="F3315" s="123"/>
      <c r="G3315" s="123"/>
    </row>
    <row r="3316" spans="2:7" x14ac:dyDescent="0.25">
      <c r="B3316" s="123"/>
      <c r="C3316" s="123"/>
      <c r="D3316" s="123"/>
      <c r="F3316" s="123"/>
      <c r="G3316" s="123"/>
    </row>
    <row r="3317" spans="2:7" x14ac:dyDescent="0.25">
      <c r="B3317" s="123"/>
      <c r="C3317" s="123"/>
      <c r="D3317" s="123"/>
      <c r="F3317" s="123"/>
      <c r="G3317" s="123"/>
    </row>
    <row r="3318" spans="2:7" x14ac:dyDescent="0.25">
      <c r="B3318" s="123"/>
      <c r="C3318" s="123"/>
      <c r="D3318" s="123"/>
      <c r="F3318" s="123"/>
      <c r="G3318" s="123"/>
    </row>
    <row r="3319" spans="2:7" x14ac:dyDescent="0.25">
      <c r="B3319" s="123"/>
      <c r="C3319" s="123"/>
      <c r="D3319" s="123"/>
      <c r="F3319" s="123"/>
      <c r="G3319" s="123"/>
    </row>
    <row r="3320" spans="2:7" x14ac:dyDescent="0.25">
      <c r="B3320" s="123"/>
      <c r="C3320" s="123"/>
      <c r="D3320" s="123"/>
      <c r="F3320" s="123"/>
      <c r="G3320" s="123"/>
    </row>
    <row r="3321" spans="2:7" x14ac:dyDescent="0.25">
      <c r="B3321" s="123"/>
      <c r="C3321" s="123"/>
      <c r="D3321" s="123"/>
      <c r="F3321" s="123"/>
      <c r="G3321" s="123"/>
    </row>
    <row r="3322" spans="2:7" x14ac:dyDescent="0.25">
      <c r="B3322" s="123"/>
      <c r="C3322" s="123"/>
      <c r="D3322" s="123"/>
      <c r="F3322" s="123"/>
      <c r="G3322" s="123"/>
    </row>
    <row r="3323" spans="2:7" x14ac:dyDescent="0.25">
      <c r="B3323" s="123"/>
      <c r="C3323" s="123"/>
      <c r="D3323" s="123"/>
      <c r="F3323" s="123"/>
      <c r="G3323" s="123"/>
    </row>
    <row r="3324" spans="2:7" x14ac:dyDescent="0.25">
      <c r="B3324" s="123"/>
      <c r="C3324" s="123"/>
      <c r="D3324" s="123"/>
      <c r="F3324" s="123"/>
      <c r="G3324" s="123"/>
    </row>
    <row r="3325" spans="2:7" x14ac:dyDescent="0.25">
      <c r="B3325" s="123"/>
      <c r="C3325" s="123"/>
      <c r="D3325" s="123"/>
      <c r="F3325" s="123"/>
      <c r="G3325" s="123"/>
    </row>
    <row r="3326" spans="2:7" x14ac:dyDescent="0.25">
      <c r="B3326" s="123"/>
      <c r="C3326" s="123"/>
      <c r="D3326" s="123"/>
      <c r="F3326" s="123"/>
      <c r="G3326" s="123"/>
    </row>
    <row r="3327" spans="2:7" x14ac:dyDescent="0.25">
      <c r="B3327" s="123"/>
      <c r="C3327" s="123"/>
      <c r="D3327" s="123"/>
      <c r="F3327" s="123"/>
      <c r="G3327" s="123"/>
    </row>
    <row r="3328" spans="2:7" x14ac:dyDescent="0.25">
      <c r="B3328" s="123"/>
      <c r="C3328" s="123"/>
      <c r="D3328" s="123"/>
      <c r="F3328" s="123"/>
      <c r="G3328" s="123"/>
    </row>
    <row r="3329" spans="2:7" x14ac:dyDescent="0.25">
      <c r="B3329" s="123"/>
      <c r="C3329" s="123"/>
      <c r="D3329" s="123"/>
      <c r="F3329" s="123"/>
      <c r="G3329" s="123"/>
    </row>
    <row r="3330" spans="2:7" x14ac:dyDescent="0.25">
      <c r="B3330" s="123"/>
      <c r="C3330" s="123"/>
      <c r="D3330" s="123"/>
      <c r="F3330" s="123"/>
      <c r="G3330" s="123"/>
    </row>
    <row r="3331" spans="2:7" x14ac:dyDescent="0.25">
      <c r="B3331" s="123"/>
      <c r="C3331" s="123"/>
      <c r="D3331" s="123"/>
      <c r="F3331" s="123"/>
      <c r="G3331" s="123"/>
    </row>
    <row r="3332" spans="2:7" x14ac:dyDescent="0.25">
      <c r="B3332" s="123"/>
      <c r="C3332" s="123"/>
      <c r="D3332" s="123"/>
      <c r="F3332" s="123"/>
      <c r="G3332" s="123"/>
    </row>
    <row r="3333" spans="2:7" x14ac:dyDescent="0.25">
      <c r="B3333" s="123"/>
      <c r="C3333" s="123"/>
      <c r="D3333" s="123"/>
      <c r="F3333" s="123"/>
      <c r="G3333" s="123"/>
    </row>
    <row r="3334" spans="2:7" x14ac:dyDescent="0.25">
      <c r="B3334" s="123"/>
      <c r="C3334" s="123"/>
      <c r="D3334" s="123"/>
      <c r="F3334" s="123"/>
      <c r="G3334" s="123"/>
    </row>
    <row r="3335" spans="2:7" x14ac:dyDescent="0.25">
      <c r="B3335" s="123"/>
      <c r="C3335" s="123"/>
      <c r="D3335" s="123"/>
      <c r="F3335" s="123"/>
      <c r="G3335" s="123"/>
    </row>
    <row r="3336" spans="2:7" x14ac:dyDescent="0.25">
      <c r="B3336" s="123"/>
      <c r="C3336" s="123"/>
      <c r="D3336" s="123"/>
      <c r="F3336" s="123"/>
      <c r="G3336" s="123"/>
    </row>
    <row r="3337" spans="2:7" x14ac:dyDescent="0.25">
      <c r="B3337" s="123"/>
      <c r="C3337" s="123"/>
      <c r="D3337" s="123"/>
      <c r="F3337" s="123"/>
      <c r="G3337" s="123"/>
    </row>
    <row r="3338" spans="2:7" x14ac:dyDescent="0.25">
      <c r="B3338" s="123"/>
      <c r="C3338" s="123"/>
      <c r="D3338" s="123"/>
      <c r="F3338" s="123"/>
      <c r="G3338" s="123"/>
    </row>
    <row r="3339" spans="2:7" x14ac:dyDescent="0.25">
      <c r="B3339" s="123"/>
      <c r="C3339" s="123"/>
      <c r="D3339" s="123"/>
      <c r="F3339" s="123"/>
      <c r="G3339" s="123"/>
    </row>
    <row r="3340" spans="2:7" x14ac:dyDescent="0.25">
      <c r="B3340" s="123"/>
      <c r="C3340" s="123"/>
      <c r="D3340" s="123"/>
      <c r="F3340" s="123"/>
      <c r="G3340" s="123"/>
    </row>
    <row r="3341" spans="2:7" x14ac:dyDescent="0.25">
      <c r="B3341" s="123"/>
      <c r="C3341" s="123"/>
      <c r="D3341" s="123"/>
      <c r="F3341" s="123"/>
      <c r="G3341" s="123"/>
    </row>
    <row r="3342" spans="2:7" x14ac:dyDescent="0.25">
      <c r="B3342" s="123"/>
      <c r="C3342" s="123"/>
      <c r="D3342" s="123"/>
      <c r="F3342" s="123"/>
      <c r="G3342" s="123"/>
    </row>
    <row r="3343" spans="2:7" x14ac:dyDescent="0.25">
      <c r="B3343" s="123"/>
      <c r="C3343" s="123"/>
      <c r="D3343" s="123"/>
      <c r="F3343" s="123"/>
      <c r="G3343" s="123"/>
    </row>
    <row r="3344" spans="2:7" x14ac:dyDescent="0.25">
      <c r="B3344" s="123"/>
      <c r="C3344" s="123"/>
      <c r="D3344" s="123"/>
      <c r="F3344" s="123"/>
      <c r="G3344" s="123"/>
    </row>
    <row r="3345" spans="2:7" x14ac:dyDescent="0.25">
      <c r="B3345" s="123"/>
      <c r="C3345" s="123"/>
      <c r="D3345" s="123"/>
      <c r="F3345" s="123"/>
      <c r="G3345" s="123"/>
    </row>
    <row r="3346" spans="2:7" x14ac:dyDescent="0.25">
      <c r="B3346" s="123"/>
      <c r="C3346" s="123"/>
      <c r="D3346" s="123"/>
      <c r="F3346" s="123"/>
      <c r="G3346" s="123"/>
    </row>
    <row r="3347" spans="2:7" x14ac:dyDescent="0.25">
      <c r="B3347" s="123"/>
      <c r="C3347" s="123"/>
      <c r="D3347" s="123"/>
      <c r="F3347" s="123"/>
      <c r="G3347" s="123"/>
    </row>
    <row r="3348" spans="2:7" x14ac:dyDescent="0.25">
      <c r="B3348" s="123"/>
      <c r="C3348" s="123"/>
      <c r="D3348" s="123"/>
      <c r="F3348" s="123"/>
      <c r="G3348" s="123"/>
    </row>
    <row r="3349" spans="2:7" x14ac:dyDescent="0.25">
      <c r="B3349" s="123"/>
      <c r="C3349" s="123"/>
      <c r="D3349" s="123"/>
      <c r="F3349" s="123"/>
      <c r="G3349" s="123"/>
    </row>
    <row r="3350" spans="2:7" x14ac:dyDescent="0.25">
      <c r="B3350" s="123"/>
      <c r="C3350" s="123"/>
      <c r="D3350" s="123"/>
      <c r="F3350" s="123"/>
      <c r="G3350" s="123"/>
    </row>
    <row r="3351" spans="2:7" x14ac:dyDescent="0.25">
      <c r="B3351" s="123"/>
      <c r="C3351" s="123"/>
      <c r="D3351" s="123"/>
      <c r="F3351" s="123"/>
      <c r="G3351" s="123"/>
    </row>
    <row r="3352" spans="2:7" x14ac:dyDescent="0.25">
      <c r="B3352" s="123"/>
      <c r="C3352" s="123"/>
      <c r="D3352" s="123"/>
      <c r="F3352" s="123"/>
      <c r="G3352" s="123"/>
    </row>
    <row r="3353" spans="2:7" x14ac:dyDescent="0.25">
      <c r="B3353" s="123"/>
      <c r="C3353" s="123"/>
      <c r="D3353" s="123"/>
      <c r="F3353" s="123"/>
      <c r="G3353" s="123"/>
    </row>
    <row r="3354" spans="2:7" x14ac:dyDescent="0.25">
      <c r="B3354" s="123"/>
      <c r="C3354" s="123"/>
      <c r="D3354" s="123"/>
      <c r="F3354" s="123"/>
      <c r="G3354" s="123"/>
    </row>
    <row r="3355" spans="2:7" x14ac:dyDescent="0.25">
      <c r="B3355" s="123"/>
      <c r="C3355" s="123"/>
      <c r="D3355" s="123"/>
      <c r="F3355" s="123"/>
      <c r="G3355" s="123"/>
    </row>
    <row r="3356" spans="2:7" x14ac:dyDescent="0.25">
      <c r="B3356" s="123"/>
      <c r="C3356" s="123"/>
      <c r="D3356" s="123"/>
      <c r="F3356" s="123"/>
      <c r="G3356" s="123"/>
    </row>
    <row r="3357" spans="2:7" x14ac:dyDescent="0.25">
      <c r="B3357" s="123"/>
      <c r="C3357" s="123"/>
      <c r="D3357" s="123"/>
      <c r="F3357" s="123"/>
      <c r="G3357" s="123"/>
    </row>
    <row r="3358" spans="2:7" x14ac:dyDescent="0.25">
      <c r="B3358" s="123"/>
      <c r="C3358" s="123"/>
      <c r="D3358" s="123"/>
      <c r="F3358" s="123"/>
      <c r="G3358" s="123"/>
    </row>
    <row r="3359" spans="2:7" x14ac:dyDescent="0.25">
      <c r="B3359" s="123"/>
      <c r="C3359" s="123"/>
      <c r="D3359" s="123"/>
      <c r="F3359" s="123"/>
      <c r="G3359" s="123"/>
    </row>
    <row r="3360" spans="2:7" x14ac:dyDescent="0.25">
      <c r="B3360" s="123"/>
      <c r="C3360" s="123"/>
      <c r="D3360" s="123"/>
      <c r="F3360" s="123"/>
      <c r="G3360" s="123"/>
    </row>
    <row r="3361" spans="2:7" x14ac:dyDescent="0.25">
      <c r="B3361" s="123"/>
      <c r="C3361" s="123"/>
      <c r="D3361" s="123"/>
      <c r="F3361" s="123"/>
      <c r="G3361" s="123"/>
    </row>
    <row r="3362" spans="2:7" x14ac:dyDescent="0.25">
      <c r="B3362" s="123"/>
      <c r="C3362" s="123"/>
      <c r="D3362" s="123"/>
      <c r="F3362" s="123"/>
      <c r="G3362" s="123"/>
    </row>
    <row r="3363" spans="2:7" x14ac:dyDescent="0.25">
      <c r="B3363" s="123"/>
      <c r="C3363" s="123"/>
      <c r="D3363" s="123"/>
      <c r="F3363" s="123"/>
      <c r="G3363" s="123"/>
    </row>
    <row r="3364" spans="2:7" x14ac:dyDescent="0.25">
      <c r="B3364" s="123"/>
      <c r="C3364" s="123"/>
      <c r="D3364" s="123"/>
      <c r="F3364" s="123"/>
      <c r="G3364" s="123"/>
    </row>
    <row r="3365" spans="2:7" x14ac:dyDescent="0.25">
      <c r="B3365" s="123"/>
      <c r="C3365" s="123"/>
      <c r="D3365" s="123"/>
      <c r="F3365" s="123"/>
      <c r="G3365" s="123"/>
    </row>
    <row r="3366" spans="2:7" x14ac:dyDescent="0.25">
      <c r="B3366" s="123"/>
      <c r="C3366" s="123"/>
      <c r="D3366" s="123"/>
      <c r="F3366" s="123"/>
      <c r="G3366" s="123"/>
    </row>
    <row r="3367" spans="2:7" x14ac:dyDescent="0.25">
      <c r="B3367" s="123"/>
      <c r="C3367" s="123"/>
      <c r="D3367" s="123"/>
      <c r="F3367" s="123"/>
      <c r="G3367" s="123"/>
    </row>
    <row r="3368" spans="2:7" x14ac:dyDescent="0.25">
      <c r="B3368" s="123"/>
      <c r="C3368" s="123"/>
      <c r="D3368" s="123"/>
      <c r="F3368" s="123"/>
      <c r="G3368" s="123"/>
    </row>
    <row r="3369" spans="2:7" x14ac:dyDescent="0.25">
      <c r="B3369" s="123"/>
      <c r="C3369" s="123"/>
      <c r="D3369" s="123"/>
      <c r="F3369" s="123"/>
      <c r="G3369" s="123"/>
    </row>
    <row r="3370" spans="2:7" x14ac:dyDescent="0.25">
      <c r="B3370" s="123"/>
      <c r="C3370" s="123"/>
      <c r="D3370" s="123"/>
      <c r="F3370" s="123"/>
      <c r="G3370" s="123"/>
    </row>
    <row r="3371" spans="2:7" x14ac:dyDescent="0.25">
      <c r="B3371" s="123"/>
      <c r="C3371" s="123"/>
      <c r="D3371" s="123"/>
      <c r="F3371" s="123"/>
      <c r="G3371" s="123"/>
    </row>
    <row r="3372" spans="2:7" x14ac:dyDescent="0.25">
      <c r="B3372" s="123"/>
      <c r="C3372" s="123"/>
      <c r="D3372" s="123"/>
      <c r="F3372" s="123"/>
      <c r="G3372" s="123"/>
    </row>
    <row r="3373" spans="2:7" x14ac:dyDescent="0.25">
      <c r="B3373" s="123"/>
      <c r="C3373" s="123"/>
      <c r="D3373" s="123"/>
      <c r="F3373" s="123"/>
      <c r="G3373" s="123"/>
    </row>
    <row r="3374" spans="2:7" x14ac:dyDescent="0.25">
      <c r="B3374" s="123"/>
      <c r="C3374" s="123"/>
      <c r="D3374" s="123"/>
      <c r="F3374" s="123"/>
      <c r="G3374" s="123"/>
    </row>
    <row r="3375" spans="2:7" x14ac:dyDescent="0.25">
      <c r="B3375" s="123"/>
      <c r="C3375" s="123"/>
      <c r="D3375" s="123"/>
      <c r="F3375" s="123"/>
      <c r="G3375" s="123"/>
    </row>
    <row r="3376" spans="2:7" x14ac:dyDescent="0.25">
      <c r="B3376" s="123"/>
      <c r="C3376" s="123"/>
      <c r="D3376" s="123"/>
      <c r="F3376" s="123"/>
      <c r="G3376" s="123"/>
    </row>
    <row r="3377" spans="2:7" x14ac:dyDescent="0.25">
      <c r="B3377" s="123"/>
      <c r="C3377" s="123"/>
      <c r="D3377" s="123"/>
      <c r="F3377" s="123"/>
      <c r="G3377" s="123"/>
    </row>
    <row r="3378" spans="2:7" x14ac:dyDescent="0.25">
      <c r="B3378" s="123"/>
      <c r="C3378" s="123"/>
      <c r="D3378" s="123"/>
      <c r="F3378" s="123"/>
      <c r="G3378" s="123"/>
    </row>
    <row r="3379" spans="2:7" x14ac:dyDescent="0.25">
      <c r="B3379" s="123"/>
      <c r="C3379" s="123"/>
      <c r="D3379" s="123"/>
      <c r="F3379" s="123"/>
      <c r="G3379" s="123"/>
    </row>
    <row r="3380" spans="2:7" x14ac:dyDescent="0.25">
      <c r="B3380" s="123"/>
      <c r="C3380" s="123"/>
      <c r="D3380" s="123"/>
      <c r="F3380" s="123"/>
      <c r="G3380" s="123"/>
    </row>
    <row r="3381" spans="2:7" x14ac:dyDescent="0.25">
      <c r="B3381" s="123"/>
      <c r="C3381" s="123"/>
      <c r="D3381" s="123"/>
      <c r="F3381" s="123"/>
      <c r="G3381" s="123"/>
    </row>
    <row r="3382" spans="2:7" x14ac:dyDescent="0.25">
      <c r="B3382" s="123"/>
      <c r="C3382" s="123"/>
      <c r="D3382" s="123"/>
      <c r="F3382" s="123"/>
      <c r="G3382" s="123"/>
    </row>
    <row r="3383" spans="2:7" x14ac:dyDescent="0.25">
      <c r="B3383" s="123"/>
      <c r="C3383" s="123"/>
      <c r="D3383" s="123"/>
      <c r="F3383" s="123"/>
      <c r="G3383" s="123"/>
    </row>
    <row r="3384" spans="2:7" x14ac:dyDescent="0.25">
      <c r="B3384" s="123"/>
      <c r="C3384" s="123"/>
      <c r="D3384" s="123"/>
      <c r="F3384" s="123"/>
      <c r="G3384" s="123"/>
    </row>
    <row r="3385" spans="2:7" x14ac:dyDescent="0.25">
      <c r="B3385" s="123"/>
      <c r="C3385" s="123"/>
      <c r="D3385" s="123"/>
      <c r="F3385" s="123"/>
      <c r="G3385" s="123"/>
    </row>
    <row r="3386" spans="2:7" x14ac:dyDescent="0.25">
      <c r="B3386" s="123"/>
      <c r="C3386" s="123"/>
      <c r="D3386" s="123"/>
      <c r="F3386" s="123"/>
      <c r="G3386" s="123"/>
    </row>
    <row r="3387" spans="2:7" x14ac:dyDescent="0.25">
      <c r="B3387" s="123"/>
      <c r="C3387" s="123"/>
      <c r="D3387" s="123"/>
      <c r="F3387" s="123"/>
      <c r="G3387" s="123"/>
    </row>
    <row r="3388" spans="2:7" x14ac:dyDescent="0.25">
      <c r="B3388" s="123"/>
      <c r="C3388" s="123"/>
      <c r="D3388" s="123"/>
      <c r="F3388" s="123"/>
      <c r="G3388" s="123"/>
    </row>
    <row r="3389" spans="2:7" x14ac:dyDescent="0.25">
      <c r="B3389" s="123"/>
      <c r="C3389" s="123"/>
      <c r="D3389" s="123"/>
      <c r="F3389" s="123"/>
      <c r="G3389" s="123"/>
    </row>
    <row r="3390" spans="2:7" x14ac:dyDescent="0.25">
      <c r="B3390" s="123"/>
      <c r="C3390" s="123"/>
      <c r="D3390" s="123"/>
      <c r="F3390" s="123"/>
      <c r="G3390" s="123"/>
    </row>
    <row r="3391" spans="2:7" x14ac:dyDescent="0.25">
      <c r="B3391" s="123"/>
      <c r="C3391" s="123"/>
      <c r="D3391" s="123"/>
      <c r="F3391" s="123"/>
      <c r="G3391" s="123"/>
    </row>
    <row r="3392" spans="2:7" x14ac:dyDescent="0.25">
      <c r="B3392" s="123"/>
      <c r="C3392" s="123"/>
      <c r="D3392" s="123"/>
      <c r="F3392" s="123"/>
      <c r="G3392" s="123"/>
    </row>
    <row r="3393" spans="2:7" x14ac:dyDescent="0.25">
      <c r="B3393" s="123"/>
      <c r="C3393" s="123"/>
      <c r="D3393" s="123"/>
      <c r="F3393" s="123"/>
      <c r="G3393" s="123"/>
    </row>
    <row r="3394" spans="2:7" x14ac:dyDescent="0.25">
      <c r="B3394" s="123"/>
      <c r="C3394" s="123"/>
      <c r="D3394" s="123"/>
      <c r="F3394" s="123"/>
      <c r="G3394" s="123"/>
    </row>
    <row r="3395" spans="2:7" x14ac:dyDescent="0.25">
      <c r="B3395" s="123"/>
      <c r="C3395" s="123"/>
      <c r="D3395" s="123"/>
      <c r="F3395" s="123"/>
      <c r="G3395" s="123"/>
    </row>
    <row r="3396" spans="2:7" x14ac:dyDescent="0.25">
      <c r="B3396" s="123"/>
      <c r="C3396" s="123"/>
      <c r="D3396" s="123"/>
      <c r="F3396" s="123"/>
      <c r="G3396" s="123"/>
    </row>
    <row r="3397" spans="2:7" x14ac:dyDescent="0.25">
      <c r="B3397" s="123"/>
      <c r="C3397" s="123"/>
      <c r="D3397" s="123"/>
      <c r="F3397" s="123"/>
      <c r="G3397" s="123"/>
    </row>
    <row r="3398" spans="2:7" x14ac:dyDescent="0.25">
      <c r="B3398" s="123"/>
      <c r="C3398" s="123"/>
      <c r="D3398" s="123"/>
      <c r="F3398" s="123"/>
      <c r="G3398" s="123"/>
    </row>
    <row r="3399" spans="2:7" x14ac:dyDescent="0.25">
      <c r="B3399" s="123"/>
      <c r="C3399" s="123"/>
      <c r="D3399" s="123"/>
      <c r="F3399" s="123"/>
      <c r="G3399" s="123"/>
    </row>
    <row r="3400" spans="2:7" x14ac:dyDescent="0.25">
      <c r="B3400" s="123"/>
      <c r="C3400" s="123"/>
      <c r="D3400" s="123"/>
      <c r="F3400" s="123"/>
      <c r="G3400" s="123"/>
    </row>
    <row r="3401" spans="2:7" x14ac:dyDescent="0.25">
      <c r="B3401" s="123"/>
      <c r="C3401" s="123"/>
      <c r="D3401" s="123"/>
      <c r="F3401" s="123"/>
      <c r="G3401" s="123"/>
    </row>
    <row r="3402" spans="2:7" x14ac:dyDescent="0.25">
      <c r="B3402" s="123"/>
      <c r="C3402" s="123"/>
      <c r="D3402" s="123"/>
      <c r="F3402" s="123"/>
      <c r="G3402" s="123"/>
    </row>
    <row r="3403" spans="2:7" x14ac:dyDescent="0.25">
      <c r="B3403" s="123"/>
      <c r="C3403" s="123"/>
      <c r="D3403" s="123"/>
      <c r="F3403" s="123"/>
      <c r="G3403" s="123"/>
    </row>
    <row r="3404" spans="2:7" x14ac:dyDescent="0.25">
      <c r="B3404" s="123"/>
      <c r="C3404" s="123"/>
      <c r="D3404" s="123"/>
      <c r="F3404" s="123"/>
      <c r="G3404" s="123"/>
    </row>
    <row r="3405" spans="2:7" x14ac:dyDescent="0.25">
      <c r="B3405" s="123"/>
      <c r="C3405" s="123"/>
      <c r="D3405" s="123"/>
      <c r="F3405" s="123"/>
      <c r="G3405" s="123"/>
    </row>
    <row r="3406" spans="2:7" x14ac:dyDescent="0.25">
      <c r="B3406" s="123"/>
      <c r="C3406" s="123"/>
      <c r="D3406" s="123"/>
      <c r="F3406" s="123"/>
      <c r="G3406" s="123"/>
    </row>
    <row r="3407" spans="2:7" x14ac:dyDescent="0.25">
      <c r="B3407" s="123"/>
      <c r="C3407" s="123"/>
      <c r="D3407" s="123"/>
      <c r="F3407" s="123"/>
      <c r="G3407" s="123"/>
    </row>
    <row r="3408" spans="2:7" x14ac:dyDescent="0.25">
      <c r="B3408" s="123"/>
      <c r="C3408" s="123"/>
      <c r="D3408" s="123"/>
      <c r="F3408" s="123"/>
      <c r="G3408" s="123"/>
    </row>
    <row r="3409" spans="2:7" x14ac:dyDescent="0.25">
      <c r="B3409" s="123"/>
      <c r="C3409" s="123"/>
      <c r="D3409" s="123"/>
      <c r="F3409" s="123"/>
      <c r="G3409" s="123"/>
    </row>
    <row r="3410" spans="2:7" x14ac:dyDescent="0.25">
      <c r="B3410" s="123"/>
      <c r="C3410" s="123"/>
      <c r="D3410" s="123"/>
      <c r="F3410" s="123"/>
      <c r="G3410" s="123"/>
    </row>
    <row r="3411" spans="2:7" x14ac:dyDescent="0.25">
      <c r="B3411" s="123"/>
      <c r="C3411" s="123"/>
      <c r="D3411" s="123"/>
      <c r="F3411" s="123"/>
      <c r="G3411" s="123"/>
    </row>
    <row r="3412" spans="2:7" x14ac:dyDescent="0.25">
      <c r="B3412" s="123"/>
      <c r="C3412" s="123"/>
      <c r="D3412" s="123"/>
      <c r="F3412" s="123"/>
      <c r="G3412" s="123"/>
    </row>
    <row r="3413" spans="2:7" x14ac:dyDescent="0.25">
      <c r="B3413" s="123"/>
      <c r="C3413" s="123"/>
      <c r="D3413" s="123"/>
      <c r="F3413" s="123"/>
      <c r="G3413" s="123"/>
    </row>
    <row r="3414" spans="2:7" x14ac:dyDescent="0.25">
      <c r="B3414" s="123"/>
      <c r="C3414" s="123"/>
      <c r="D3414" s="123"/>
      <c r="F3414" s="123"/>
      <c r="G3414" s="123"/>
    </row>
    <row r="3415" spans="2:7" x14ac:dyDescent="0.25">
      <c r="B3415" s="123"/>
      <c r="C3415" s="123"/>
      <c r="D3415" s="123"/>
      <c r="F3415" s="123"/>
      <c r="G3415" s="123"/>
    </row>
    <row r="3416" spans="2:7" x14ac:dyDescent="0.25">
      <c r="B3416" s="123"/>
      <c r="C3416" s="123"/>
      <c r="D3416" s="123"/>
      <c r="F3416" s="123"/>
      <c r="G3416" s="123"/>
    </row>
    <row r="3417" spans="2:7" x14ac:dyDescent="0.25">
      <c r="B3417" s="123"/>
      <c r="C3417" s="123"/>
      <c r="D3417" s="123"/>
      <c r="F3417" s="123"/>
      <c r="G3417" s="123"/>
    </row>
    <row r="3418" spans="2:7" x14ac:dyDescent="0.25">
      <c r="B3418" s="123"/>
      <c r="C3418" s="123"/>
      <c r="D3418" s="123"/>
      <c r="F3418" s="123"/>
      <c r="G3418" s="123"/>
    </row>
    <row r="3419" spans="2:7" x14ac:dyDescent="0.25">
      <c r="B3419" s="123"/>
      <c r="C3419" s="123"/>
      <c r="D3419" s="123"/>
      <c r="F3419" s="123"/>
      <c r="G3419" s="123"/>
    </row>
    <row r="3420" spans="2:7" x14ac:dyDescent="0.25">
      <c r="B3420" s="123"/>
      <c r="C3420" s="123"/>
      <c r="D3420" s="123"/>
      <c r="F3420" s="123"/>
      <c r="G3420" s="123"/>
    </row>
    <row r="3421" spans="2:7" x14ac:dyDescent="0.25">
      <c r="B3421" s="123"/>
      <c r="C3421" s="123"/>
      <c r="D3421" s="123"/>
      <c r="F3421" s="123"/>
      <c r="G3421" s="123"/>
    </row>
    <row r="3422" spans="2:7" x14ac:dyDescent="0.25">
      <c r="B3422" s="123"/>
      <c r="C3422" s="123"/>
      <c r="D3422" s="123"/>
      <c r="F3422" s="123"/>
      <c r="G3422" s="123"/>
    </row>
    <row r="3423" spans="2:7" x14ac:dyDescent="0.25">
      <c r="B3423" s="123"/>
      <c r="C3423" s="123"/>
      <c r="D3423" s="123"/>
      <c r="F3423" s="123"/>
      <c r="G3423" s="123"/>
    </row>
    <row r="3424" spans="2:7" x14ac:dyDescent="0.25">
      <c r="B3424" s="123"/>
      <c r="C3424" s="123"/>
      <c r="D3424" s="123"/>
      <c r="F3424" s="123"/>
      <c r="G3424" s="123"/>
    </row>
    <row r="3425" spans="2:7" x14ac:dyDescent="0.25">
      <c r="B3425" s="123"/>
      <c r="C3425" s="123"/>
      <c r="D3425" s="123"/>
      <c r="F3425" s="123"/>
      <c r="G3425" s="123"/>
    </row>
    <row r="3426" spans="2:7" x14ac:dyDescent="0.25">
      <c r="B3426" s="123"/>
      <c r="C3426" s="123"/>
      <c r="D3426" s="123"/>
      <c r="F3426" s="123"/>
      <c r="G3426" s="123"/>
    </row>
    <row r="3427" spans="2:7" x14ac:dyDescent="0.25">
      <c r="B3427" s="123"/>
      <c r="C3427" s="123"/>
      <c r="D3427" s="123"/>
      <c r="F3427" s="123"/>
      <c r="G3427" s="123"/>
    </row>
    <row r="3428" spans="2:7" x14ac:dyDescent="0.25">
      <c r="B3428" s="123"/>
      <c r="C3428" s="123"/>
      <c r="D3428" s="123"/>
      <c r="F3428" s="123"/>
      <c r="G3428" s="123"/>
    </row>
    <row r="3429" spans="2:7" x14ac:dyDescent="0.25">
      <c r="B3429" s="123"/>
      <c r="C3429" s="123"/>
      <c r="D3429" s="123"/>
      <c r="F3429" s="123"/>
      <c r="G3429" s="123"/>
    </row>
    <row r="3430" spans="2:7" x14ac:dyDescent="0.25">
      <c r="B3430" s="123"/>
      <c r="C3430" s="123"/>
      <c r="D3430" s="123"/>
      <c r="F3430" s="123"/>
      <c r="G3430" s="123"/>
    </row>
    <row r="3431" spans="2:7" x14ac:dyDescent="0.25">
      <c r="B3431" s="123"/>
      <c r="C3431" s="123"/>
      <c r="D3431" s="123"/>
      <c r="F3431" s="123"/>
      <c r="G3431" s="123"/>
    </row>
    <row r="3432" spans="2:7" x14ac:dyDescent="0.25">
      <c r="B3432" s="123"/>
      <c r="C3432" s="123"/>
      <c r="D3432" s="123"/>
      <c r="F3432" s="123"/>
      <c r="G3432" s="123"/>
    </row>
    <row r="3433" spans="2:7" x14ac:dyDescent="0.25">
      <c r="B3433" s="123"/>
      <c r="C3433" s="123"/>
      <c r="D3433" s="123"/>
      <c r="F3433" s="123"/>
      <c r="G3433" s="123"/>
    </row>
    <row r="3434" spans="2:7" x14ac:dyDescent="0.25">
      <c r="B3434" s="123"/>
      <c r="C3434" s="123"/>
      <c r="D3434" s="123"/>
      <c r="F3434" s="123"/>
      <c r="G3434" s="123"/>
    </row>
    <row r="3435" spans="2:7" x14ac:dyDescent="0.25">
      <c r="B3435" s="123"/>
      <c r="C3435" s="123"/>
      <c r="D3435" s="123"/>
      <c r="F3435" s="123"/>
      <c r="G3435" s="123"/>
    </row>
    <row r="3436" spans="2:7" x14ac:dyDescent="0.25">
      <c r="B3436" s="123"/>
      <c r="C3436" s="123"/>
      <c r="D3436" s="123"/>
      <c r="F3436" s="123"/>
      <c r="G3436" s="123"/>
    </row>
    <row r="3437" spans="2:7" x14ac:dyDescent="0.25">
      <c r="B3437" s="123"/>
      <c r="C3437" s="123"/>
      <c r="D3437" s="123"/>
      <c r="F3437" s="123"/>
      <c r="G3437" s="123"/>
    </row>
    <row r="3438" spans="2:7" x14ac:dyDescent="0.25">
      <c r="B3438" s="123"/>
      <c r="C3438" s="123"/>
      <c r="D3438" s="123"/>
      <c r="F3438" s="123"/>
      <c r="G3438" s="123"/>
    </row>
    <row r="3439" spans="2:7" x14ac:dyDescent="0.25">
      <c r="B3439" s="123"/>
      <c r="C3439" s="123"/>
      <c r="D3439" s="123"/>
      <c r="F3439" s="123"/>
      <c r="G3439" s="123"/>
    </row>
    <row r="3440" spans="2:7" x14ac:dyDescent="0.25">
      <c r="B3440" s="123"/>
      <c r="C3440" s="123"/>
      <c r="D3440" s="123"/>
      <c r="F3440" s="123"/>
      <c r="G3440" s="123"/>
    </row>
    <row r="3441" spans="2:7" x14ac:dyDescent="0.25">
      <c r="B3441" s="123"/>
      <c r="C3441" s="123"/>
      <c r="D3441" s="123"/>
      <c r="F3441" s="123"/>
      <c r="G3441" s="123"/>
    </row>
    <row r="3442" spans="2:7" x14ac:dyDescent="0.25">
      <c r="B3442" s="123"/>
      <c r="C3442" s="123"/>
      <c r="D3442" s="123"/>
      <c r="F3442" s="123"/>
      <c r="G3442" s="123"/>
    </row>
    <row r="3443" spans="2:7" x14ac:dyDescent="0.25">
      <c r="B3443" s="123"/>
      <c r="C3443" s="123"/>
      <c r="D3443" s="123"/>
      <c r="F3443" s="123"/>
      <c r="G3443" s="123"/>
    </row>
    <row r="3444" spans="2:7" x14ac:dyDescent="0.25">
      <c r="B3444" s="123"/>
      <c r="C3444" s="123"/>
      <c r="D3444" s="123"/>
      <c r="F3444" s="123"/>
      <c r="G3444" s="123"/>
    </row>
    <row r="3445" spans="2:7" x14ac:dyDescent="0.25">
      <c r="B3445" s="123"/>
      <c r="C3445" s="123"/>
      <c r="D3445" s="123"/>
      <c r="F3445" s="123"/>
      <c r="G3445" s="123"/>
    </row>
    <row r="3446" spans="2:7" x14ac:dyDescent="0.25">
      <c r="B3446" s="123"/>
      <c r="C3446" s="123"/>
      <c r="D3446" s="123"/>
      <c r="F3446" s="123"/>
      <c r="G3446" s="123"/>
    </row>
    <row r="3447" spans="2:7" x14ac:dyDescent="0.25">
      <c r="B3447" s="123"/>
      <c r="C3447" s="123"/>
      <c r="D3447" s="123"/>
      <c r="F3447" s="123"/>
      <c r="G3447" s="123"/>
    </row>
    <row r="3448" spans="2:7" x14ac:dyDescent="0.25">
      <c r="B3448" s="123"/>
      <c r="C3448" s="123"/>
      <c r="D3448" s="123"/>
      <c r="F3448" s="123"/>
      <c r="G3448" s="123"/>
    </row>
    <row r="3449" spans="2:7" x14ac:dyDescent="0.25">
      <c r="B3449" s="123"/>
      <c r="C3449" s="123"/>
      <c r="D3449" s="123"/>
      <c r="F3449" s="123"/>
      <c r="G3449" s="123"/>
    </row>
    <row r="3450" spans="2:7" x14ac:dyDescent="0.25">
      <c r="B3450" s="123"/>
      <c r="C3450" s="123"/>
      <c r="D3450" s="123"/>
      <c r="F3450" s="123"/>
      <c r="G3450" s="123"/>
    </row>
    <row r="3451" spans="2:7" x14ac:dyDescent="0.25">
      <c r="B3451" s="123"/>
      <c r="C3451" s="123"/>
      <c r="D3451" s="123"/>
      <c r="F3451" s="123"/>
      <c r="G3451" s="123"/>
    </row>
    <row r="3452" spans="2:7" x14ac:dyDescent="0.25">
      <c r="B3452" s="123"/>
      <c r="C3452" s="123"/>
      <c r="D3452" s="123"/>
      <c r="F3452" s="123"/>
      <c r="G3452" s="123"/>
    </row>
    <row r="3453" spans="2:7" x14ac:dyDescent="0.25">
      <c r="B3453" s="123"/>
      <c r="C3453" s="123"/>
      <c r="D3453" s="123"/>
      <c r="F3453" s="123"/>
      <c r="G3453" s="123"/>
    </row>
    <row r="3454" spans="2:7" x14ac:dyDescent="0.25">
      <c r="B3454" s="123"/>
      <c r="C3454" s="123"/>
      <c r="D3454" s="123"/>
      <c r="F3454" s="123"/>
      <c r="G3454" s="123"/>
    </row>
    <row r="3455" spans="2:7" x14ac:dyDescent="0.25">
      <c r="B3455" s="123"/>
      <c r="C3455" s="123"/>
      <c r="D3455" s="123"/>
      <c r="F3455" s="123"/>
      <c r="G3455" s="123"/>
    </row>
    <row r="3456" spans="2:7" x14ac:dyDescent="0.25">
      <c r="B3456" s="123"/>
      <c r="C3456" s="123"/>
      <c r="D3456" s="123"/>
      <c r="F3456" s="123"/>
      <c r="G3456" s="123"/>
    </row>
    <row r="3457" spans="2:7" x14ac:dyDescent="0.25">
      <c r="B3457" s="123"/>
      <c r="C3457" s="123"/>
      <c r="D3457" s="123"/>
      <c r="F3457" s="123"/>
      <c r="G3457" s="123"/>
    </row>
    <row r="3458" spans="2:7" x14ac:dyDescent="0.25">
      <c r="B3458" s="123"/>
      <c r="C3458" s="123"/>
      <c r="D3458" s="123"/>
      <c r="F3458" s="123"/>
      <c r="G3458" s="123"/>
    </row>
    <row r="3459" spans="2:7" x14ac:dyDescent="0.25">
      <c r="B3459" s="123"/>
      <c r="C3459" s="123"/>
      <c r="D3459" s="123"/>
      <c r="F3459" s="123"/>
      <c r="G3459" s="123"/>
    </row>
    <row r="3460" spans="2:7" x14ac:dyDescent="0.25">
      <c r="B3460" s="123"/>
      <c r="C3460" s="123"/>
      <c r="D3460" s="123"/>
      <c r="F3460" s="123"/>
      <c r="G3460" s="123"/>
    </row>
    <row r="3461" spans="2:7" x14ac:dyDescent="0.25">
      <c r="B3461" s="123"/>
      <c r="C3461" s="123"/>
      <c r="D3461" s="123"/>
      <c r="F3461" s="123"/>
      <c r="G3461" s="123"/>
    </row>
    <row r="3462" spans="2:7" x14ac:dyDescent="0.25">
      <c r="B3462" s="123"/>
      <c r="C3462" s="123"/>
      <c r="D3462" s="123"/>
      <c r="F3462" s="123"/>
      <c r="G3462" s="123"/>
    </row>
    <row r="3463" spans="2:7" x14ac:dyDescent="0.25">
      <c r="B3463" s="123"/>
      <c r="C3463" s="123"/>
      <c r="D3463" s="123"/>
      <c r="F3463" s="123"/>
      <c r="G3463" s="123"/>
    </row>
    <row r="3464" spans="2:7" x14ac:dyDescent="0.25">
      <c r="B3464" s="123"/>
      <c r="C3464" s="123"/>
      <c r="D3464" s="123"/>
      <c r="F3464" s="123"/>
      <c r="G3464" s="123"/>
    </row>
    <row r="3465" spans="2:7" x14ac:dyDescent="0.25">
      <c r="B3465" s="123"/>
      <c r="C3465" s="123"/>
      <c r="D3465" s="123"/>
      <c r="F3465" s="123"/>
      <c r="G3465" s="123"/>
    </row>
    <row r="3466" spans="2:7" x14ac:dyDescent="0.25">
      <c r="B3466" s="123"/>
      <c r="C3466" s="123"/>
      <c r="D3466" s="123"/>
      <c r="F3466" s="123"/>
      <c r="G3466" s="123"/>
    </row>
    <row r="3467" spans="2:7" x14ac:dyDescent="0.25">
      <c r="B3467" s="123"/>
      <c r="C3467" s="123"/>
      <c r="D3467" s="123"/>
      <c r="F3467" s="123"/>
      <c r="G3467" s="123"/>
    </row>
    <row r="3468" spans="2:7" x14ac:dyDescent="0.25">
      <c r="B3468" s="123"/>
      <c r="C3468" s="123"/>
      <c r="D3468" s="123"/>
      <c r="F3468" s="123"/>
      <c r="G3468" s="123"/>
    </row>
    <row r="3469" spans="2:7" x14ac:dyDescent="0.25">
      <c r="B3469" s="123"/>
      <c r="C3469" s="123"/>
      <c r="D3469" s="123"/>
      <c r="F3469" s="123"/>
      <c r="G3469" s="123"/>
    </row>
    <row r="3470" spans="2:7" x14ac:dyDescent="0.25">
      <c r="B3470" s="123"/>
      <c r="C3470" s="123"/>
      <c r="D3470" s="123"/>
      <c r="F3470" s="123"/>
      <c r="G3470" s="123"/>
    </row>
    <row r="3471" spans="2:7" x14ac:dyDescent="0.25">
      <c r="B3471" s="123"/>
      <c r="C3471" s="123"/>
      <c r="D3471" s="123"/>
      <c r="F3471" s="123"/>
      <c r="G3471" s="123"/>
    </row>
    <row r="3472" spans="2:7" x14ac:dyDescent="0.25">
      <c r="B3472" s="123"/>
      <c r="C3472" s="123"/>
      <c r="D3472" s="123"/>
      <c r="F3472" s="123"/>
      <c r="G3472" s="123"/>
    </row>
    <row r="3473" spans="2:7" x14ac:dyDescent="0.25">
      <c r="B3473" s="123"/>
      <c r="C3473" s="123"/>
      <c r="D3473" s="123"/>
      <c r="F3473" s="123"/>
      <c r="G3473" s="123"/>
    </row>
    <row r="3474" spans="2:7" x14ac:dyDescent="0.25">
      <c r="B3474" s="123"/>
      <c r="C3474" s="123"/>
      <c r="D3474" s="123"/>
      <c r="F3474" s="123"/>
      <c r="G3474" s="123"/>
    </row>
    <row r="3475" spans="2:7" x14ac:dyDescent="0.25">
      <c r="B3475" s="123"/>
      <c r="C3475" s="123"/>
      <c r="D3475" s="123"/>
      <c r="F3475" s="123"/>
      <c r="G3475" s="123"/>
    </row>
    <row r="3476" spans="2:7" x14ac:dyDescent="0.25">
      <c r="B3476" s="123"/>
      <c r="C3476" s="123"/>
      <c r="D3476" s="123"/>
      <c r="F3476" s="123"/>
      <c r="G3476" s="123"/>
    </row>
    <row r="3477" spans="2:7" x14ac:dyDescent="0.25">
      <c r="B3477" s="123"/>
      <c r="C3477" s="123"/>
      <c r="D3477" s="123"/>
      <c r="F3477" s="123"/>
      <c r="G3477" s="123"/>
    </row>
    <row r="3478" spans="2:7" x14ac:dyDescent="0.25">
      <c r="B3478" s="123"/>
      <c r="C3478" s="123"/>
      <c r="D3478" s="123"/>
      <c r="F3478" s="123"/>
      <c r="G3478" s="123"/>
    </row>
    <row r="3479" spans="2:7" x14ac:dyDescent="0.25">
      <c r="B3479" s="123"/>
      <c r="C3479" s="123"/>
      <c r="D3479" s="123"/>
      <c r="F3479" s="123"/>
      <c r="G3479" s="123"/>
    </row>
    <row r="3480" spans="2:7" x14ac:dyDescent="0.25">
      <c r="B3480" s="123"/>
      <c r="C3480" s="123"/>
      <c r="D3480" s="123"/>
      <c r="F3480" s="123"/>
      <c r="G3480" s="123"/>
    </row>
    <row r="3481" spans="2:7" x14ac:dyDescent="0.25">
      <c r="B3481" s="123"/>
      <c r="C3481" s="123"/>
      <c r="D3481" s="123"/>
      <c r="F3481" s="123"/>
      <c r="G3481" s="123"/>
    </row>
    <row r="3482" spans="2:7" x14ac:dyDescent="0.25">
      <c r="B3482" s="123"/>
      <c r="C3482" s="123"/>
      <c r="D3482" s="123"/>
      <c r="F3482" s="123"/>
      <c r="G3482" s="123"/>
    </row>
    <row r="3483" spans="2:7" x14ac:dyDescent="0.25">
      <c r="B3483" s="123"/>
      <c r="C3483" s="123"/>
      <c r="D3483" s="123"/>
      <c r="F3483" s="123"/>
      <c r="G3483" s="123"/>
    </row>
    <row r="3484" spans="2:7" x14ac:dyDescent="0.25">
      <c r="B3484" s="123"/>
      <c r="C3484" s="123"/>
      <c r="D3484" s="123"/>
      <c r="F3484" s="123"/>
      <c r="G3484" s="123"/>
    </row>
    <row r="3485" spans="2:7" x14ac:dyDescent="0.25">
      <c r="B3485" s="123"/>
      <c r="C3485" s="123"/>
      <c r="D3485" s="123"/>
      <c r="F3485" s="123"/>
      <c r="G3485" s="123"/>
    </row>
    <row r="3486" spans="2:7" x14ac:dyDescent="0.25">
      <c r="B3486" s="123"/>
      <c r="C3486" s="123"/>
      <c r="D3486" s="123"/>
      <c r="F3486" s="123"/>
      <c r="G3486" s="123"/>
    </row>
    <row r="3487" spans="2:7" x14ac:dyDescent="0.25">
      <c r="B3487" s="123"/>
      <c r="C3487" s="123"/>
      <c r="D3487" s="123"/>
      <c r="F3487" s="123"/>
      <c r="G3487" s="123"/>
    </row>
    <row r="3488" spans="2:7" x14ac:dyDescent="0.25">
      <c r="B3488" s="123"/>
      <c r="C3488" s="123"/>
      <c r="D3488" s="123"/>
      <c r="F3488" s="123"/>
      <c r="G3488" s="123"/>
    </row>
    <row r="3489" spans="2:7" x14ac:dyDescent="0.25">
      <c r="B3489" s="123"/>
      <c r="C3489" s="123"/>
      <c r="D3489" s="123"/>
      <c r="F3489" s="123"/>
      <c r="G3489" s="123"/>
    </row>
    <row r="3490" spans="2:7" x14ac:dyDescent="0.25">
      <c r="B3490" s="123"/>
      <c r="C3490" s="123"/>
      <c r="D3490" s="123"/>
      <c r="F3490" s="123"/>
      <c r="G3490" s="123"/>
    </row>
    <row r="3491" spans="2:7" x14ac:dyDescent="0.25">
      <c r="B3491" s="123"/>
      <c r="C3491" s="123"/>
      <c r="D3491" s="123"/>
      <c r="F3491" s="123"/>
      <c r="G3491" s="123"/>
    </row>
    <row r="3492" spans="2:7" x14ac:dyDescent="0.25">
      <c r="B3492" s="123"/>
      <c r="C3492" s="123"/>
      <c r="D3492" s="123"/>
      <c r="F3492" s="123"/>
      <c r="G3492" s="123"/>
    </row>
    <row r="3493" spans="2:7" x14ac:dyDescent="0.25">
      <c r="B3493" s="123"/>
      <c r="C3493" s="123"/>
      <c r="D3493" s="123"/>
      <c r="F3493" s="123"/>
      <c r="G3493" s="123"/>
    </row>
    <row r="3494" spans="2:7" x14ac:dyDescent="0.25">
      <c r="B3494" s="123"/>
      <c r="C3494" s="123"/>
      <c r="D3494" s="123"/>
      <c r="F3494" s="123"/>
      <c r="G3494" s="123"/>
    </row>
    <row r="3495" spans="2:7" x14ac:dyDescent="0.25">
      <c r="B3495" s="123"/>
      <c r="C3495" s="123"/>
      <c r="D3495" s="123"/>
      <c r="F3495" s="123"/>
      <c r="G3495" s="123"/>
    </row>
    <row r="3496" spans="2:7" x14ac:dyDescent="0.25">
      <c r="B3496" s="123"/>
      <c r="C3496" s="123"/>
      <c r="D3496" s="123"/>
      <c r="F3496" s="123"/>
      <c r="G3496" s="123"/>
    </row>
    <row r="3497" spans="2:7" x14ac:dyDescent="0.25">
      <c r="B3497" s="123"/>
      <c r="C3497" s="123"/>
      <c r="D3497" s="123"/>
      <c r="F3497" s="123"/>
      <c r="G3497" s="123"/>
    </row>
    <row r="3498" spans="2:7" x14ac:dyDescent="0.25">
      <c r="B3498" s="123"/>
      <c r="C3498" s="123"/>
      <c r="D3498" s="123"/>
      <c r="F3498" s="123"/>
      <c r="G3498" s="123"/>
    </row>
    <row r="3499" spans="2:7" x14ac:dyDescent="0.25">
      <c r="B3499" s="123"/>
      <c r="C3499" s="123"/>
      <c r="D3499" s="123"/>
      <c r="F3499" s="123"/>
      <c r="G3499" s="123"/>
    </row>
    <row r="3500" spans="2:7" x14ac:dyDescent="0.25">
      <c r="B3500" s="123"/>
      <c r="C3500" s="123"/>
      <c r="D3500" s="123"/>
      <c r="F3500" s="123"/>
      <c r="G3500" s="123"/>
    </row>
    <row r="3501" spans="2:7" x14ac:dyDescent="0.25">
      <c r="B3501" s="123"/>
      <c r="C3501" s="123"/>
      <c r="D3501" s="123"/>
      <c r="F3501" s="123"/>
      <c r="G3501" s="123"/>
    </row>
    <row r="3502" spans="2:7" x14ac:dyDescent="0.25">
      <c r="B3502" s="123"/>
      <c r="C3502" s="123"/>
      <c r="D3502" s="123"/>
      <c r="F3502" s="123"/>
      <c r="G3502" s="123"/>
    </row>
    <row r="3503" spans="2:7" x14ac:dyDescent="0.25">
      <c r="B3503" s="123"/>
      <c r="C3503" s="123"/>
      <c r="D3503" s="123"/>
      <c r="F3503" s="123"/>
      <c r="G3503" s="123"/>
    </row>
    <row r="3504" spans="2:7" x14ac:dyDescent="0.25">
      <c r="B3504" s="123"/>
      <c r="C3504" s="123"/>
      <c r="D3504" s="123"/>
      <c r="F3504" s="123"/>
      <c r="G3504" s="123"/>
    </row>
    <row r="3505" spans="2:7" x14ac:dyDescent="0.25">
      <c r="B3505" s="123"/>
      <c r="C3505" s="123"/>
      <c r="D3505" s="123"/>
      <c r="F3505" s="123"/>
      <c r="G3505" s="123"/>
    </row>
    <row r="3506" spans="2:7" x14ac:dyDescent="0.25">
      <c r="B3506" s="123"/>
      <c r="C3506" s="123"/>
      <c r="D3506" s="123"/>
      <c r="F3506" s="123"/>
      <c r="G3506" s="123"/>
    </row>
    <row r="3507" spans="2:7" x14ac:dyDescent="0.25">
      <c r="B3507" s="123"/>
      <c r="C3507" s="123"/>
      <c r="D3507" s="123"/>
      <c r="F3507" s="123"/>
      <c r="G3507" s="123"/>
    </row>
    <row r="3508" spans="2:7" x14ac:dyDescent="0.25">
      <c r="B3508" s="123"/>
      <c r="C3508" s="123"/>
      <c r="D3508" s="123"/>
      <c r="F3508" s="123"/>
      <c r="G3508" s="123"/>
    </row>
    <row r="3509" spans="2:7" x14ac:dyDescent="0.25">
      <c r="B3509" s="123"/>
      <c r="C3509" s="123"/>
      <c r="D3509" s="123"/>
      <c r="F3509" s="123"/>
      <c r="G3509" s="123"/>
    </row>
    <row r="3510" spans="2:7" x14ac:dyDescent="0.25">
      <c r="B3510" s="123"/>
      <c r="C3510" s="123"/>
      <c r="D3510" s="123"/>
      <c r="F3510" s="123"/>
      <c r="G3510" s="123"/>
    </row>
    <row r="3511" spans="2:7" x14ac:dyDescent="0.25">
      <c r="B3511" s="123"/>
      <c r="C3511" s="123"/>
      <c r="D3511" s="123"/>
      <c r="F3511" s="123"/>
      <c r="G3511" s="123"/>
    </row>
    <row r="3512" spans="2:7" x14ac:dyDescent="0.25">
      <c r="B3512" s="123"/>
      <c r="C3512" s="123"/>
      <c r="D3512" s="123"/>
      <c r="F3512" s="123"/>
      <c r="G3512" s="123"/>
    </row>
    <row r="3513" spans="2:7" x14ac:dyDescent="0.25">
      <c r="B3513" s="123"/>
      <c r="C3513" s="123"/>
      <c r="D3513" s="123"/>
      <c r="F3513" s="123"/>
      <c r="G3513" s="123"/>
    </row>
    <row r="3514" spans="2:7" x14ac:dyDescent="0.25">
      <c r="B3514" s="123"/>
      <c r="C3514" s="123"/>
      <c r="D3514" s="123"/>
      <c r="F3514" s="123"/>
      <c r="G3514" s="123"/>
    </row>
    <row r="3515" spans="2:7" x14ac:dyDescent="0.25">
      <c r="B3515" s="123"/>
      <c r="C3515" s="123"/>
      <c r="D3515" s="123"/>
      <c r="F3515" s="123"/>
      <c r="G3515" s="123"/>
    </row>
    <row r="3516" spans="2:7" x14ac:dyDescent="0.25">
      <c r="B3516" s="123"/>
      <c r="C3516" s="123"/>
      <c r="D3516" s="123"/>
      <c r="F3516" s="123"/>
      <c r="G3516" s="123"/>
    </row>
    <row r="3517" spans="2:7" x14ac:dyDescent="0.25">
      <c r="B3517" s="123"/>
      <c r="C3517" s="123"/>
      <c r="D3517" s="123"/>
      <c r="F3517" s="123"/>
      <c r="G3517" s="123"/>
    </row>
    <row r="3518" spans="2:7" x14ac:dyDescent="0.25">
      <c r="B3518" s="123"/>
      <c r="C3518" s="123"/>
      <c r="D3518" s="123"/>
      <c r="F3518" s="123"/>
      <c r="G3518" s="123"/>
    </row>
    <row r="3519" spans="2:7" x14ac:dyDescent="0.25">
      <c r="B3519" s="123"/>
      <c r="C3519" s="123"/>
      <c r="D3519" s="123"/>
      <c r="F3519" s="123"/>
      <c r="G3519" s="123"/>
    </row>
    <row r="3520" spans="2:7" x14ac:dyDescent="0.25">
      <c r="B3520" s="123"/>
      <c r="C3520" s="123"/>
      <c r="D3520" s="123"/>
      <c r="F3520" s="123"/>
      <c r="G3520" s="123"/>
    </row>
    <row r="3521" spans="2:7" x14ac:dyDescent="0.25">
      <c r="B3521" s="123"/>
      <c r="C3521" s="123"/>
      <c r="D3521" s="123"/>
      <c r="F3521" s="123"/>
      <c r="G3521" s="123"/>
    </row>
    <row r="3522" spans="2:7" x14ac:dyDescent="0.25">
      <c r="B3522" s="123"/>
      <c r="C3522" s="123"/>
      <c r="D3522" s="123"/>
      <c r="F3522" s="123"/>
      <c r="G3522" s="123"/>
    </row>
    <row r="3523" spans="2:7" x14ac:dyDescent="0.25">
      <c r="B3523" s="123"/>
      <c r="C3523" s="123"/>
      <c r="D3523" s="123"/>
      <c r="F3523" s="123"/>
      <c r="G3523" s="123"/>
    </row>
    <row r="3524" spans="2:7" x14ac:dyDescent="0.25">
      <c r="B3524" s="123"/>
      <c r="C3524" s="123"/>
      <c r="D3524" s="123"/>
      <c r="F3524" s="123"/>
      <c r="G3524" s="123"/>
    </row>
    <row r="3525" spans="2:7" x14ac:dyDescent="0.25">
      <c r="B3525" s="123"/>
      <c r="C3525" s="123"/>
      <c r="D3525" s="123"/>
      <c r="F3525" s="123"/>
      <c r="G3525" s="123"/>
    </row>
    <row r="3526" spans="2:7" x14ac:dyDescent="0.25">
      <c r="B3526" s="123"/>
      <c r="C3526" s="123"/>
      <c r="D3526" s="123"/>
      <c r="F3526" s="123"/>
      <c r="G3526" s="123"/>
    </row>
    <row r="3527" spans="2:7" x14ac:dyDescent="0.25">
      <c r="B3527" s="123"/>
      <c r="C3527" s="123"/>
      <c r="D3527" s="123"/>
      <c r="F3527" s="123"/>
      <c r="G3527" s="123"/>
    </row>
    <row r="3528" spans="2:7" x14ac:dyDescent="0.25">
      <c r="B3528" s="123"/>
      <c r="C3528" s="123"/>
      <c r="D3528" s="123"/>
      <c r="F3528" s="123"/>
      <c r="G3528" s="123"/>
    </row>
    <row r="3529" spans="2:7" x14ac:dyDescent="0.25">
      <c r="B3529" s="123"/>
      <c r="C3529" s="123"/>
      <c r="D3529" s="123"/>
      <c r="F3529" s="123"/>
      <c r="G3529" s="123"/>
    </row>
    <row r="3530" spans="2:7" x14ac:dyDescent="0.25">
      <c r="B3530" s="123"/>
      <c r="C3530" s="123"/>
      <c r="D3530" s="123"/>
      <c r="F3530" s="123"/>
      <c r="G3530" s="123"/>
    </row>
    <row r="3531" spans="2:7" x14ac:dyDescent="0.25">
      <c r="B3531" s="123"/>
      <c r="C3531" s="123"/>
      <c r="D3531" s="123"/>
      <c r="F3531" s="123"/>
      <c r="G3531" s="123"/>
    </row>
    <row r="3532" spans="2:7" x14ac:dyDescent="0.25">
      <c r="B3532" s="123"/>
      <c r="C3532" s="123"/>
      <c r="D3532" s="123"/>
      <c r="F3532" s="123"/>
      <c r="G3532" s="123"/>
    </row>
    <row r="3533" spans="2:7" x14ac:dyDescent="0.25">
      <c r="B3533" s="123"/>
      <c r="C3533" s="123"/>
      <c r="D3533" s="123"/>
      <c r="F3533" s="123"/>
      <c r="G3533" s="123"/>
    </row>
    <row r="3534" spans="2:7" x14ac:dyDescent="0.25">
      <c r="B3534" s="123"/>
      <c r="C3534" s="123"/>
      <c r="D3534" s="123"/>
      <c r="F3534" s="123"/>
      <c r="G3534" s="123"/>
    </row>
    <row r="3535" spans="2:7" x14ac:dyDescent="0.25">
      <c r="B3535" s="123"/>
      <c r="C3535" s="123"/>
      <c r="D3535" s="123"/>
      <c r="F3535" s="123"/>
      <c r="G3535" s="123"/>
    </row>
    <row r="3536" spans="2:7" x14ac:dyDescent="0.25">
      <c r="B3536" s="123"/>
      <c r="C3536" s="123"/>
      <c r="D3536" s="123"/>
      <c r="F3536" s="123"/>
      <c r="G3536" s="123"/>
    </row>
    <row r="3537" spans="2:7" x14ac:dyDescent="0.25">
      <c r="B3537" s="123"/>
      <c r="C3537" s="123"/>
      <c r="D3537" s="123"/>
      <c r="F3537" s="123"/>
      <c r="G3537" s="123"/>
    </row>
    <row r="3538" spans="2:7" x14ac:dyDescent="0.25">
      <c r="B3538" s="123"/>
      <c r="C3538" s="123"/>
      <c r="D3538" s="123"/>
      <c r="F3538" s="123"/>
      <c r="G3538" s="123"/>
    </row>
    <row r="3539" spans="2:7" x14ac:dyDescent="0.25">
      <c r="B3539" s="123"/>
      <c r="C3539" s="123"/>
      <c r="D3539" s="123"/>
      <c r="F3539" s="123"/>
      <c r="G3539" s="123"/>
    </row>
    <row r="3540" spans="2:7" x14ac:dyDescent="0.25">
      <c r="B3540" s="123"/>
      <c r="C3540" s="123"/>
      <c r="D3540" s="123"/>
      <c r="F3540" s="123"/>
      <c r="G3540" s="123"/>
    </row>
    <row r="3541" spans="2:7" x14ac:dyDescent="0.25">
      <c r="B3541" s="123"/>
      <c r="C3541" s="123"/>
      <c r="D3541" s="123"/>
      <c r="F3541" s="123"/>
      <c r="G3541" s="123"/>
    </row>
    <row r="3542" spans="2:7" x14ac:dyDescent="0.25">
      <c r="B3542" s="123"/>
      <c r="C3542" s="123"/>
      <c r="D3542" s="123"/>
      <c r="F3542" s="123"/>
      <c r="G3542" s="123"/>
    </row>
    <row r="3543" spans="2:7" x14ac:dyDescent="0.25">
      <c r="B3543" s="123"/>
      <c r="C3543" s="123"/>
      <c r="D3543" s="123"/>
      <c r="F3543" s="123"/>
      <c r="G3543" s="123"/>
    </row>
    <row r="3544" spans="2:7" x14ac:dyDescent="0.25">
      <c r="B3544" s="123"/>
      <c r="C3544" s="123"/>
      <c r="D3544" s="123"/>
      <c r="F3544" s="123"/>
      <c r="G3544" s="123"/>
    </row>
    <row r="3545" spans="2:7" x14ac:dyDescent="0.25">
      <c r="B3545" s="123"/>
      <c r="C3545" s="123"/>
      <c r="D3545" s="123"/>
      <c r="F3545" s="123"/>
      <c r="G3545" s="123"/>
    </row>
    <row r="3546" spans="2:7" x14ac:dyDescent="0.25">
      <c r="B3546" s="123"/>
      <c r="C3546" s="123"/>
      <c r="D3546" s="123"/>
      <c r="F3546" s="123"/>
      <c r="G3546" s="123"/>
    </row>
    <row r="3547" spans="2:7" x14ac:dyDescent="0.25">
      <c r="B3547" s="123"/>
      <c r="C3547" s="123"/>
      <c r="D3547" s="123"/>
      <c r="F3547" s="123"/>
      <c r="G3547" s="123"/>
    </row>
    <row r="3548" spans="2:7" x14ac:dyDescent="0.25">
      <c r="B3548" s="123"/>
      <c r="C3548" s="123"/>
      <c r="D3548" s="123"/>
      <c r="F3548" s="123"/>
      <c r="G3548" s="123"/>
    </row>
    <row r="3549" spans="2:7" x14ac:dyDescent="0.25">
      <c r="B3549" s="123"/>
      <c r="C3549" s="123"/>
      <c r="D3549" s="123"/>
      <c r="F3549" s="123"/>
      <c r="G3549" s="123"/>
    </row>
    <row r="3550" spans="2:7" x14ac:dyDescent="0.25">
      <c r="B3550" s="123"/>
      <c r="C3550" s="123"/>
      <c r="D3550" s="123"/>
      <c r="F3550" s="123"/>
      <c r="G3550" s="123"/>
    </row>
    <row r="3551" spans="2:7" x14ac:dyDescent="0.25">
      <c r="B3551" s="123"/>
      <c r="C3551" s="123"/>
      <c r="D3551" s="123"/>
      <c r="F3551" s="123"/>
      <c r="G3551" s="123"/>
    </row>
    <row r="3552" spans="2:7" x14ac:dyDescent="0.25">
      <c r="B3552" s="123"/>
      <c r="C3552" s="123"/>
      <c r="D3552" s="123"/>
      <c r="F3552" s="123"/>
      <c r="G3552" s="123"/>
    </row>
    <row r="3553" spans="2:7" x14ac:dyDescent="0.25">
      <c r="B3553" s="123"/>
      <c r="C3553" s="123"/>
      <c r="D3553" s="123"/>
      <c r="F3553" s="123"/>
      <c r="G3553" s="123"/>
    </row>
    <row r="3554" spans="2:7" x14ac:dyDescent="0.25">
      <c r="B3554" s="123"/>
      <c r="C3554" s="123"/>
      <c r="D3554" s="123"/>
      <c r="F3554" s="123"/>
      <c r="G3554" s="123"/>
    </row>
    <row r="3555" spans="2:7" x14ac:dyDescent="0.25">
      <c r="B3555" s="123"/>
      <c r="C3555" s="123"/>
      <c r="D3555" s="123"/>
      <c r="F3555" s="123"/>
      <c r="G3555" s="123"/>
    </row>
    <row r="3556" spans="2:7" x14ac:dyDescent="0.25">
      <c r="B3556" s="123"/>
      <c r="C3556" s="123"/>
      <c r="D3556" s="123"/>
      <c r="F3556" s="123"/>
      <c r="G3556" s="123"/>
    </row>
    <row r="3557" spans="2:7" x14ac:dyDescent="0.25">
      <c r="B3557" s="123"/>
      <c r="C3557" s="123"/>
      <c r="D3557" s="123"/>
      <c r="F3557" s="123"/>
      <c r="G3557" s="123"/>
    </row>
    <row r="3558" spans="2:7" x14ac:dyDescent="0.25">
      <c r="B3558" s="123"/>
      <c r="C3558" s="123"/>
      <c r="D3558" s="123"/>
      <c r="F3558" s="123"/>
      <c r="G3558" s="123"/>
    </row>
    <row r="3559" spans="2:7" x14ac:dyDescent="0.25">
      <c r="B3559" s="123"/>
      <c r="C3559" s="123"/>
      <c r="D3559" s="123"/>
      <c r="F3559" s="123"/>
      <c r="G3559" s="123"/>
    </row>
    <row r="3560" spans="2:7" x14ac:dyDescent="0.25">
      <c r="B3560" s="123"/>
      <c r="C3560" s="123"/>
      <c r="D3560" s="123"/>
      <c r="F3560" s="123"/>
      <c r="G3560" s="123"/>
    </row>
    <row r="3561" spans="2:7" x14ac:dyDescent="0.25">
      <c r="B3561" s="123"/>
      <c r="C3561" s="123"/>
      <c r="D3561" s="123"/>
      <c r="F3561" s="123"/>
      <c r="G3561" s="123"/>
    </row>
    <row r="3562" spans="2:7" x14ac:dyDescent="0.25">
      <c r="B3562" s="123"/>
      <c r="C3562" s="123"/>
      <c r="D3562" s="123"/>
      <c r="F3562" s="123"/>
      <c r="G3562" s="123"/>
    </row>
    <row r="3563" spans="2:7" x14ac:dyDescent="0.25">
      <c r="B3563" s="123"/>
      <c r="C3563" s="123"/>
      <c r="D3563" s="123"/>
      <c r="F3563" s="123"/>
      <c r="G3563" s="123"/>
    </row>
    <row r="3564" spans="2:7" x14ac:dyDescent="0.25">
      <c r="B3564" s="123"/>
      <c r="C3564" s="123"/>
      <c r="D3564" s="123"/>
      <c r="F3564" s="123"/>
      <c r="G3564" s="123"/>
    </row>
    <row r="3565" spans="2:7" x14ac:dyDescent="0.25">
      <c r="B3565" s="123"/>
      <c r="C3565" s="123"/>
      <c r="D3565" s="123"/>
      <c r="F3565" s="123"/>
      <c r="G3565" s="123"/>
    </row>
    <row r="3566" spans="2:7" x14ac:dyDescent="0.25">
      <c r="B3566" s="123"/>
      <c r="C3566" s="123"/>
      <c r="D3566" s="123"/>
      <c r="F3566" s="123"/>
      <c r="G3566" s="123"/>
    </row>
    <row r="3567" spans="2:7" x14ac:dyDescent="0.25">
      <c r="B3567" s="123"/>
      <c r="C3567" s="123"/>
      <c r="D3567" s="123"/>
      <c r="F3567" s="123"/>
      <c r="G3567" s="123"/>
    </row>
    <row r="3568" spans="2:7" x14ac:dyDescent="0.25">
      <c r="B3568" s="123"/>
      <c r="C3568" s="123"/>
      <c r="D3568" s="123"/>
      <c r="F3568" s="123"/>
      <c r="G3568" s="123"/>
    </row>
    <row r="3569" spans="2:7" x14ac:dyDescent="0.25">
      <c r="B3569" s="123"/>
      <c r="C3569" s="123"/>
      <c r="D3569" s="123"/>
      <c r="F3569" s="123"/>
      <c r="G3569" s="123"/>
    </row>
    <row r="3570" spans="2:7" x14ac:dyDescent="0.25">
      <c r="B3570" s="123"/>
      <c r="C3570" s="123"/>
      <c r="D3570" s="123"/>
      <c r="F3570" s="123"/>
      <c r="G3570" s="123"/>
    </row>
    <row r="3571" spans="2:7" x14ac:dyDescent="0.25">
      <c r="B3571" s="123"/>
      <c r="C3571" s="123"/>
      <c r="D3571" s="123"/>
      <c r="F3571" s="123"/>
      <c r="G3571" s="123"/>
    </row>
    <row r="3572" spans="2:7" x14ac:dyDescent="0.25">
      <c r="B3572" s="123"/>
      <c r="C3572" s="123"/>
      <c r="D3572" s="123"/>
      <c r="F3572" s="123"/>
      <c r="G3572" s="123"/>
    </row>
    <row r="3573" spans="2:7" x14ac:dyDescent="0.25">
      <c r="B3573" s="123"/>
      <c r="C3573" s="123"/>
      <c r="D3573" s="123"/>
      <c r="F3573" s="123"/>
      <c r="G3573" s="123"/>
    </row>
    <row r="3574" spans="2:7" x14ac:dyDescent="0.25">
      <c r="B3574" s="123"/>
      <c r="C3574" s="123"/>
      <c r="D3574" s="123"/>
      <c r="F3574" s="123"/>
      <c r="G3574" s="123"/>
    </row>
    <row r="3575" spans="2:7" x14ac:dyDescent="0.25">
      <c r="B3575" s="123"/>
      <c r="C3575" s="123"/>
      <c r="D3575" s="123"/>
      <c r="F3575" s="123"/>
      <c r="G3575" s="123"/>
    </row>
    <row r="3576" spans="2:7" x14ac:dyDescent="0.25">
      <c r="B3576" s="123"/>
      <c r="C3576" s="123"/>
      <c r="D3576" s="123"/>
      <c r="F3576" s="123"/>
      <c r="G3576" s="123"/>
    </row>
    <row r="3577" spans="2:7" x14ac:dyDescent="0.25">
      <c r="B3577" s="123"/>
      <c r="C3577" s="123"/>
      <c r="D3577" s="123"/>
      <c r="F3577" s="123"/>
      <c r="G3577" s="123"/>
    </row>
    <row r="3578" spans="2:7" x14ac:dyDescent="0.25">
      <c r="B3578" s="123"/>
      <c r="C3578" s="123"/>
      <c r="D3578" s="123"/>
      <c r="F3578" s="123"/>
      <c r="G3578" s="123"/>
    </row>
    <row r="3579" spans="2:7" x14ac:dyDescent="0.25">
      <c r="B3579" s="123"/>
      <c r="C3579" s="123"/>
      <c r="D3579" s="123"/>
      <c r="F3579" s="123"/>
      <c r="G3579" s="123"/>
    </row>
    <row r="3580" spans="2:7" x14ac:dyDescent="0.25">
      <c r="B3580" s="123"/>
      <c r="C3580" s="123"/>
      <c r="D3580" s="123"/>
      <c r="F3580" s="123"/>
      <c r="G3580" s="123"/>
    </row>
    <row r="3581" spans="2:7" x14ac:dyDescent="0.25">
      <c r="B3581" s="123"/>
      <c r="C3581" s="123"/>
      <c r="D3581" s="123"/>
      <c r="F3581" s="123"/>
      <c r="G3581" s="123"/>
    </row>
    <row r="3582" spans="2:7" x14ac:dyDescent="0.25">
      <c r="B3582" s="123"/>
      <c r="C3582" s="123"/>
      <c r="D3582" s="123"/>
      <c r="F3582" s="123"/>
      <c r="G3582" s="123"/>
    </row>
    <row r="3583" spans="2:7" x14ac:dyDescent="0.25">
      <c r="B3583" s="123"/>
      <c r="C3583" s="123"/>
      <c r="D3583" s="123"/>
      <c r="F3583" s="123"/>
      <c r="G3583" s="123"/>
    </row>
    <row r="3584" spans="2:7" x14ac:dyDescent="0.25">
      <c r="B3584" s="123"/>
      <c r="C3584" s="123"/>
      <c r="D3584" s="123"/>
      <c r="F3584" s="123"/>
      <c r="G3584" s="123"/>
    </row>
    <row r="3585" spans="2:7" x14ac:dyDescent="0.25">
      <c r="B3585" s="123"/>
      <c r="C3585" s="123"/>
      <c r="D3585" s="123"/>
      <c r="F3585" s="123"/>
      <c r="G3585" s="123"/>
    </row>
    <row r="3586" spans="2:7" x14ac:dyDescent="0.25">
      <c r="B3586" s="123"/>
      <c r="C3586" s="123"/>
      <c r="D3586" s="123"/>
      <c r="F3586" s="123"/>
      <c r="G3586" s="123"/>
    </row>
    <row r="3587" spans="2:7" x14ac:dyDescent="0.25">
      <c r="B3587" s="123"/>
      <c r="C3587" s="123"/>
      <c r="D3587" s="123"/>
      <c r="F3587" s="123"/>
      <c r="G3587" s="123"/>
    </row>
    <row r="3588" spans="2:7" x14ac:dyDescent="0.25">
      <c r="B3588" s="123"/>
      <c r="C3588" s="123"/>
      <c r="D3588" s="123"/>
      <c r="F3588" s="123"/>
      <c r="G3588" s="123"/>
    </row>
    <row r="3589" spans="2:7" x14ac:dyDescent="0.25">
      <c r="B3589" s="123"/>
      <c r="C3589" s="123"/>
      <c r="D3589" s="123"/>
      <c r="F3589" s="123"/>
      <c r="G3589" s="123"/>
    </row>
    <row r="3590" spans="2:7" x14ac:dyDescent="0.25">
      <c r="B3590" s="123"/>
      <c r="C3590" s="123"/>
      <c r="D3590" s="123"/>
      <c r="F3590" s="123"/>
      <c r="G3590" s="123"/>
    </row>
    <row r="3591" spans="2:7" x14ac:dyDescent="0.25">
      <c r="B3591" s="123"/>
      <c r="C3591" s="123"/>
      <c r="D3591" s="123"/>
      <c r="F3591" s="123"/>
      <c r="G3591" s="123"/>
    </row>
    <row r="3592" spans="2:7" x14ac:dyDescent="0.25">
      <c r="B3592" s="123"/>
      <c r="C3592" s="123"/>
      <c r="D3592" s="123"/>
      <c r="F3592" s="123"/>
      <c r="G3592" s="123"/>
    </row>
    <row r="3593" spans="2:7" x14ac:dyDescent="0.25">
      <c r="B3593" s="123"/>
      <c r="C3593" s="123"/>
      <c r="D3593" s="123"/>
      <c r="F3593" s="123"/>
      <c r="G3593" s="123"/>
    </row>
    <row r="3594" spans="2:7" x14ac:dyDescent="0.25">
      <c r="B3594" s="123"/>
      <c r="C3594" s="123"/>
      <c r="D3594" s="123"/>
      <c r="F3594" s="123"/>
      <c r="G3594" s="123"/>
    </row>
    <row r="3595" spans="2:7" x14ac:dyDescent="0.25">
      <c r="B3595" s="123"/>
      <c r="C3595" s="123"/>
      <c r="D3595" s="123"/>
      <c r="F3595" s="123"/>
      <c r="G3595" s="123"/>
    </row>
    <row r="3596" spans="2:7" x14ac:dyDescent="0.25">
      <c r="B3596" s="123"/>
      <c r="C3596" s="123"/>
      <c r="D3596" s="123"/>
      <c r="F3596" s="123"/>
      <c r="G3596" s="123"/>
    </row>
    <row r="3597" spans="2:7" x14ac:dyDescent="0.25">
      <c r="B3597" s="123"/>
      <c r="C3597" s="123"/>
      <c r="D3597" s="123"/>
      <c r="F3597" s="123"/>
      <c r="G3597" s="123"/>
    </row>
    <row r="3598" spans="2:7" x14ac:dyDescent="0.25">
      <c r="B3598" s="123"/>
      <c r="C3598" s="123"/>
      <c r="D3598" s="123"/>
      <c r="F3598" s="123"/>
      <c r="G3598" s="123"/>
    </row>
    <row r="3599" spans="2:7" x14ac:dyDescent="0.25">
      <c r="B3599" s="123"/>
      <c r="C3599" s="123"/>
      <c r="D3599" s="123"/>
      <c r="F3599" s="123"/>
      <c r="G3599" s="123"/>
    </row>
    <row r="3600" spans="2:7" x14ac:dyDescent="0.25">
      <c r="B3600" s="123"/>
      <c r="C3600" s="123"/>
      <c r="D3600" s="123"/>
      <c r="F3600" s="123"/>
      <c r="G3600" s="123"/>
    </row>
    <row r="3601" spans="2:7" x14ac:dyDescent="0.25">
      <c r="B3601" s="123"/>
      <c r="C3601" s="123"/>
      <c r="D3601" s="123"/>
      <c r="F3601" s="123"/>
      <c r="G3601" s="123"/>
    </row>
    <row r="3602" spans="2:7" x14ac:dyDescent="0.25">
      <c r="B3602" s="123"/>
      <c r="C3602" s="123"/>
      <c r="D3602" s="123"/>
      <c r="F3602" s="123"/>
      <c r="G3602" s="123"/>
    </row>
    <row r="3603" spans="2:7" x14ac:dyDescent="0.25">
      <c r="B3603" s="123"/>
      <c r="C3603" s="123"/>
      <c r="D3603" s="123"/>
      <c r="F3603" s="123"/>
      <c r="G3603" s="123"/>
    </row>
    <row r="3604" spans="2:7" x14ac:dyDescent="0.25">
      <c r="B3604" s="123"/>
      <c r="C3604" s="123"/>
      <c r="D3604" s="123"/>
      <c r="F3604" s="123"/>
      <c r="G3604" s="123"/>
    </row>
    <row r="3605" spans="2:7" x14ac:dyDescent="0.25">
      <c r="B3605" s="123"/>
      <c r="C3605" s="123"/>
      <c r="D3605" s="123"/>
      <c r="F3605" s="123"/>
      <c r="G3605" s="123"/>
    </row>
    <row r="3606" spans="2:7" x14ac:dyDescent="0.25">
      <c r="B3606" s="123"/>
      <c r="C3606" s="123"/>
      <c r="D3606" s="123"/>
      <c r="F3606" s="123"/>
      <c r="G3606" s="123"/>
    </row>
    <row r="3607" spans="2:7" x14ac:dyDescent="0.25">
      <c r="B3607" s="123"/>
      <c r="C3607" s="123"/>
      <c r="D3607" s="123"/>
      <c r="F3607" s="123"/>
      <c r="G3607" s="123"/>
    </row>
    <row r="3608" spans="2:7" x14ac:dyDescent="0.25">
      <c r="B3608" s="123"/>
      <c r="C3608" s="123"/>
      <c r="D3608" s="123"/>
      <c r="F3608" s="123"/>
      <c r="G3608" s="123"/>
    </row>
    <row r="3609" spans="2:7" x14ac:dyDescent="0.25">
      <c r="B3609" s="123"/>
      <c r="C3609" s="123"/>
      <c r="D3609" s="123"/>
      <c r="F3609" s="123"/>
      <c r="G3609" s="123"/>
    </row>
    <row r="3610" spans="2:7" x14ac:dyDescent="0.25">
      <c r="B3610" s="123"/>
      <c r="C3610" s="123"/>
      <c r="D3610" s="123"/>
      <c r="F3610" s="123"/>
      <c r="G3610" s="123"/>
    </row>
    <row r="3611" spans="2:7" x14ac:dyDescent="0.25">
      <c r="B3611" s="123"/>
      <c r="C3611" s="123"/>
      <c r="D3611" s="123"/>
      <c r="F3611" s="123"/>
      <c r="G3611" s="123"/>
    </row>
    <row r="3612" spans="2:7" x14ac:dyDescent="0.25">
      <c r="B3612" s="123"/>
      <c r="C3612" s="123"/>
      <c r="D3612" s="123"/>
      <c r="F3612" s="123"/>
      <c r="G3612" s="123"/>
    </row>
    <row r="3613" spans="2:7" x14ac:dyDescent="0.25">
      <c r="B3613" s="123"/>
      <c r="C3613" s="123"/>
      <c r="D3613" s="123"/>
      <c r="F3613" s="123"/>
      <c r="G3613" s="123"/>
    </row>
    <row r="3614" spans="2:7" x14ac:dyDescent="0.25">
      <c r="B3614" s="123"/>
      <c r="C3614" s="123"/>
      <c r="D3614" s="123"/>
      <c r="F3614" s="123"/>
      <c r="G3614" s="123"/>
    </row>
    <row r="3615" spans="2:7" x14ac:dyDescent="0.25">
      <c r="B3615" s="123"/>
      <c r="C3615" s="123"/>
      <c r="D3615" s="123"/>
      <c r="F3615" s="123"/>
      <c r="G3615" s="123"/>
    </row>
    <row r="3616" spans="2:7" x14ac:dyDescent="0.25">
      <c r="B3616" s="123"/>
      <c r="C3616" s="123"/>
      <c r="D3616" s="123"/>
      <c r="F3616" s="123"/>
      <c r="G3616" s="123"/>
    </row>
    <row r="3617" spans="2:7" x14ac:dyDescent="0.25">
      <c r="B3617" s="123"/>
      <c r="C3617" s="123"/>
      <c r="D3617" s="123"/>
      <c r="F3617" s="123"/>
      <c r="G3617" s="123"/>
    </row>
    <row r="3618" spans="2:7" x14ac:dyDescent="0.25">
      <c r="B3618" s="123"/>
      <c r="C3618" s="123"/>
      <c r="D3618" s="123"/>
      <c r="F3618" s="123"/>
      <c r="G3618" s="123"/>
    </row>
    <row r="3619" spans="2:7" x14ac:dyDescent="0.25">
      <c r="B3619" s="123"/>
      <c r="C3619" s="123"/>
      <c r="D3619" s="123"/>
      <c r="F3619" s="123"/>
      <c r="G3619" s="123"/>
    </row>
    <row r="3620" spans="2:7" x14ac:dyDescent="0.25">
      <c r="B3620" s="123"/>
      <c r="C3620" s="123"/>
      <c r="D3620" s="123"/>
      <c r="F3620" s="123"/>
      <c r="G3620" s="123"/>
    </row>
    <row r="3621" spans="2:7" x14ac:dyDescent="0.25">
      <c r="B3621" s="123"/>
      <c r="C3621" s="123"/>
      <c r="D3621" s="123"/>
      <c r="F3621" s="123"/>
      <c r="G3621" s="123"/>
    </row>
    <row r="3622" spans="2:7" x14ac:dyDescent="0.25">
      <c r="B3622" s="123"/>
      <c r="C3622" s="123"/>
      <c r="D3622" s="123"/>
      <c r="F3622" s="123"/>
      <c r="G3622" s="123"/>
    </row>
    <row r="3623" spans="2:7" x14ac:dyDescent="0.25">
      <c r="B3623" s="123"/>
      <c r="C3623" s="123"/>
      <c r="D3623" s="123"/>
      <c r="F3623" s="123"/>
      <c r="G3623" s="123"/>
    </row>
    <row r="3624" spans="2:7" x14ac:dyDescent="0.25">
      <c r="B3624" s="123"/>
      <c r="C3624" s="123"/>
      <c r="D3624" s="123"/>
      <c r="F3624" s="123"/>
      <c r="G3624" s="123"/>
    </row>
    <row r="3625" spans="2:7" x14ac:dyDescent="0.25">
      <c r="B3625" s="123"/>
      <c r="C3625" s="123"/>
      <c r="D3625" s="123"/>
      <c r="F3625" s="123"/>
      <c r="G3625" s="123"/>
    </row>
    <row r="3626" spans="2:7" x14ac:dyDescent="0.25">
      <c r="B3626" s="123"/>
      <c r="C3626" s="123"/>
      <c r="D3626" s="123"/>
      <c r="F3626" s="123"/>
      <c r="G3626" s="123"/>
    </row>
    <row r="3627" spans="2:7" x14ac:dyDescent="0.25">
      <c r="B3627" s="123"/>
      <c r="C3627" s="123"/>
      <c r="D3627" s="123"/>
      <c r="F3627" s="123"/>
      <c r="G3627" s="123"/>
    </row>
    <row r="3628" spans="2:7" x14ac:dyDescent="0.25">
      <c r="B3628" s="123"/>
      <c r="C3628" s="123"/>
      <c r="D3628" s="123"/>
      <c r="F3628" s="123"/>
      <c r="G3628" s="123"/>
    </row>
    <row r="3629" spans="2:7" x14ac:dyDescent="0.25">
      <c r="B3629" s="123"/>
      <c r="C3629" s="123"/>
      <c r="D3629" s="123"/>
      <c r="F3629" s="123"/>
      <c r="G3629" s="123"/>
    </row>
    <row r="3630" spans="2:7" x14ac:dyDescent="0.25">
      <c r="B3630" s="123"/>
      <c r="C3630" s="123"/>
      <c r="D3630" s="123"/>
      <c r="F3630" s="123"/>
      <c r="G3630" s="123"/>
    </row>
    <row r="3631" spans="2:7" x14ac:dyDescent="0.25">
      <c r="B3631" s="123"/>
      <c r="C3631" s="123"/>
      <c r="D3631" s="123"/>
      <c r="F3631" s="123"/>
      <c r="G3631" s="123"/>
    </row>
    <row r="3632" spans="2:7" x14ac:dyDescent="0.25">
      <c r="B3632" s="123"/>
      <c r="C3632" s="123"/>
      <c r="D3632" s="123"/>
      <c r="F3632" s="123"/>
      <c r="G3632" s="123"/>
    </row>
    <row r="3633" spans="2:7" x14ac:dyDescent="0.25">
      <c r="B3633" s="123"/>
      <c r="C3633" s="123"/>
      <c r="D3633" s="123"/>
      <c r="F3633" s="123"/>
      <c r="G3633" s="123"/>
    </row>
    <row r="3634" spans="2:7" x14ac:dyDescent="0.25">
      <c r="B3634" s="123"/>
      <c r="C3634" s="123"/>
      <c r="D3634" s="123"/>
      <c r="F3634" s="123"/>
      <c r="G3634" s="123"/>
    </row>
    <row r="3635" spans="2:7" x14ac:dyDescent="0.25">
      <c r="B3635" s="123"/>
      <c r="C3635" s="123"/>
      <c r="D3635" s="123"/>
      <c r="F3635" s="123"/>
      <c r="G3635" s="123"/>
    </row>
    <row r="3636" spans="2:7" x14ac:dyDescent="0.25">
      <c r="B3636" s="123"/>
      <c r="C3636" s="123"/>
      <c r="D3636" s="123"/>
      <c r="F3636" s="123"/>
      <c r="G3636" s="123"/>
    </row>
    <row r="3637" spans="2:7" x14ac:dyDescent="0.25">
      <c r="B3637" s="123"/>
      <c r="C3637" s="123"/>
      <c r="D3637" s="123"/>
      <c r="F3637" s="123"/>
      <c r="G3637" s="123"/>
    </row>
    <row r="3638" spans="2:7" x14ac:dyDescent="0.25">
      <c r="B3638" s="123"/>
      <c r="C3638" s="123"/>
      <c r="D3638" s="123"/>
      <c r="F3638" s="123"/>
      <c r="G3638" s="123"/>
    </row>
    <row r="3639" spans="2:7" x14ac:dyDescent="0.25">
      <c r="B3639" s="123"/>
      <c r="C3639" s="123"/>
      <c r="D3639" s="123"/>
      <c r="F3639" s="123"/>
      <c r="G3639" s="123"/>
    </row>
    <row r="3640" spans="2:7" x14ac:dyDescent="0.25">
      <c r="B3640" s="123"/>
      <c r="C3640" s="123"/>
      <c r="D3640" s="123"/>
      <c r="F3640" s="123"/>
      <c r="G3640" s="123"/>
    </row>
    <row r="3641" spans="2:7" x14ac:dyDescent="0.25">
      <c r="B3641" s="123"/>
      <c r="C3641" s="123"/>
      <c r="D3641" s="123"/>
      <c r="F3641" s="123"/>
      <c r="G3641" s="123"/>
    </row>
    <row r="3642" spans="2:7" x14ac:dyDescent="0.25">
      <c r="B3642" s="123"/>
      <c r="C3642" s="123"/>
      <c r="D3642" s="123"/>
      <c r="F3642" s="123"/>
      <c r="G3642" s="123"/>
    </row>
    <row r="3643" spans="2:7" x14ac:dyDescent="0.25">
      <c r="B3643" s="123"/>
      <c r="C3643" s="123"/>
      <c r="D3643" s="123"/>
      <c r="F3643" s="123"/>
      <c r="G3643" s="123"/>
    </row>
    <row r="3644" spans="2:7" x14ac:dyDescent="0.25">
      <c r="B3644" s="123"/>
      <c r="C3644" s="123"/>
      <c r="D3644" s="123"/>
      <c r="F3644" s="123"/>
      <c r="G3644" s="123"/>
    </row>
    <row r="3645" spans="2:7" x14ac:dyDescent="0.25">
      <c r="B3645" s="123"/>
      <c r="C3645" s="123"/>
      <c r="D3645" s="123"/>
      <c r="F3645" s="123"/>
      <c r="G3645" s="123"/>
    </row>
    <row r="3646" spans="2:7" x14ac:dyDescent="0.25">
      <c r="B3646" s="123"/>
      <c r="C3646" s="123"/>
      <c r="D3646" s="123"/>
      <c r="F3646" s="123"/>
      <c r="G3646" s="123"/>
    </row>
    <row r="3647" spans="2:7" x14ac:dyDescent="0.25">
      <c r="B3647" s="123"/>
      <c r="C3647" s="123"/>
      <c r="D3647" s="123"/>
      <c r="F3647" s="123"/>
      <c r="G3647" s="123"/>
    </row>
    <row r="3648" spans="2:7" x14ac:dyDescent="0.25">
      <c r="B3648" s="123"/>
      <c r="C3648" s="123"/>
      <c r="D3648" s="123"/>
      <c r="F3648" s="123"/>
      <c r="G3648" s="123"/>
    </row>
    <row r="3649" spans="2:7" x14ac:dyDescent="0.25">
      <c r="B3649" s="123"/>
      <c r="C3649" s="123"/>
      <c r="D3649" s="123"/>
      <c r="F3649" s="123"/>
      <c r="G3649" s="123"/>
    </row>
    <row r="3650" spans="2:7" x14ac:dyDescent="0.25">
      <c r="B3650" s="123"/>
      <c r="C3650" s="123"/>
      <c r="D3650" s="123"/>
      <c r="F3650" s="123"/>
      <c r="G3650" s="123"/>
    </row>
    <row r="3651" spans="2:7" x14ac:dyDescent="0.25">
      <c r="B3651" s="123"/>
      <c r="C3651" s="123"/>
      <c r="D3651" s="123"/>
      <c r="F3651" s="123"/>
      <c r="G3651" s="123"/>
    </row>
    <row r="3652" spans="2:7" x14ac:dyDescent="0.25">
      <c r="B3652" s="123"/>
      <c r="C3652" s="123"/>
      <c r="D3652" s="123"/>
      <c r="F3652" s="123"/>
      <c r="G3652" s="123"/>
    </row>
    <row r="3653" spans="2:7" x14ac:dyDescent="0.25">
      <c r="B3653" s="123"/>
      <c r="C3653" s="123"/>
      <c r="D3653" s="123"/>
      <c r="F3653" s="123"/>
      <c r="G3653" s="123"/>
    </row>
    <row r="3654" spans="2:7" x14ac:dyDescent="0.25">
      <c r="B3654" s="123"/>
      <c r="C3654" s="123"/>
      <c r="D3654" s="123"/>
      <c r="F3654" s="123"/>
      <c r="G3654" s="123"/>
    </row>
    <row r="3655" spans="2:7" x14ac:dyDescent="0.25">
      <c r="B3655" s="123"/>
      <c r="C3655" s="123"/>
      <c r="D3655" s="123"/>
      <c r="F3655" s="123"/>
      <c r="G3655" s="123"/>
    </row>
    <row r="3656" spans="2:7" x14ac:dyDescent="0.25">
      <c r="B3656" s="123"/>
      <c r="C3656" s="123"/>
      <c r="D3656" s="123"/>
      <c r="F3656" s="123"/>
      <c r="G3656" s="123"/>
    </row>
    <row r="3657" spans="2:7" x14ac:dyDescent="0.25">
      <c r="B3657" s="123"/>
      <c r="C3657" s="123"/>
      <c r="D3657" s="123"/>
      <c r="F3657" s="123"/>
      <c r="G3657" s="123"/>
    </row>
    <row r="3658" spans="2:7" x14ac:dyDescent="0.25">
      <c r="B3658" s="123"/>
      <c r="C3658" s="123"/>
      <c r="D3658" s="123"/>
      <c r="F3658" s="123"/>
      <c r="G3658" s="123"/>
    </row>
    <row r="3659" spans="2:7" x14ac:dyDescent="0.25">
      <c r="B3659" s="123"/>
      <c r="C3659" s="123"/>
      <c r="D3659" s="123"/>
      <c r="F3659" s="123"/>
      <c r="G3659" s="123"/>
    </row>
    <row r="3660" spans="2:7" x14ac:dyDescent="0.25">
      <c r="B3660" s="123"/>
      <c r="C3660" s="123"/>
      <c r="D3660" s="123"/>
      <c r="F3660" s="123"/>
      <c r="G3660" s="123"/>
    </row>
    <row r="3661" spans="2:7" x14ac:dyDescent="0.25">
      <c r="B3661" s="123"/>
      <c r="C3661" s="123"/>
      <c r="D3661" s="123"/>
      <c r="F3661" s="123"/>
      <c r="G3661" s="123"/>
    </row>
    <row r="3662" spans="2:7" x14ac:dyDescent="0.25">
      <c r="B3662" s="123"/>
      <c r="C3662" s="123"/>
      <c r="D3662" s="123"/>
      <c r="F3662" s="123"/>
      <c r="G3662" s="123"/>
    </row>
    <row r="3663" spans="2:7" x14ac:dyDescent="0.25">
      <c r="B3663" s="123"/>
      <c r="C3663" s="123"/>
      <c r="D3663" s="123"/>
      <c r="F3663" s="123"/>
      <c r="G3663" s="123"/>
    </row>
    <row r="3664" spans="2:7" x14ac:dyDescent="0.25">
      <c r="B3664" s="123"/>
      <c r="C3664" s="123"/>
      <c r="D3664" s="123"/>
      <c r="F3664" s="123"/>
      <c r="G3664" s="123"/>
    </row>
    <row r="3665" spans="2:7" x14ac:dyDescent="0.25">
      <c r="B3665" s="123"/>
      <c r="C3665" s="123"/>
      <c r="D3665" s="123"/>
      <c r="F3665" s="123"/>
      <c r="G3665" s="123"/>
    </row>
    <row r="3666" spans="2:7" x14ac:dyDescent="0.25">
      <c r="B3666" s="123"/>
      <c r="C3666" s="123"/>
      <c r="D3666" s="123"/>
      <c r="F3666" s="123"/>
      <c r="G3666" s="123"/>
    </row>
    <row r="3667" spans="2:7" x14ac:dyDescent="0.25">
      <c r="B3667" s="123"/>
      <c r="C3667" s="123"/>
      <c r="D3667" s="123"/>
      <c r="F3667" s="123"/>
      <c r="G3667" s="123"/>
    </row>
    <row r="3668" spans="2:7" x14ac:dyDescent="0.25">
      <c r="B3668" s="123"/>
      <c r="C3668" s="123"/>
      <c r="D3668" s="123"/>
      <c r="F3668" s="123"/>
      <c r="G3668" s="123"/>
    </row>
    <row r="3669" spans="2:7" x14ac:dyDescent="0.25">
      <c r="B3669" s="123"/>
      <c r="C3669" s="123"/>
      <c r="D3669" s="123"/>
      <c r="F3669" s="123"/>
      <c r="G3669" s="123"/>
    </row>
    <row r="3670" spans="2:7" x14ac:dyDescent="0.25">
      <c r="B3670" s="123"/>
      <c r="C3670" s="123"/>
      <c r="D3670" s="123"/>
      <c r="F3670" s="123"/>
      <c r="G3670" s="123"/>
    </row>
    <row r="3671" spans="2:7" x14ac:dyDescent="0.25">
      <c r="B3671" s="123"/>
      <c r="C3671" s="123"/>
      <c r="D3671" s="123"/>
      <c r="F3671" s="123"/>
      <c r="G3671" s="123"/>
    </row>
    <row r="3672" spans="2:7" x14ac:dyDescent="0.25">
      <c r="B3672" s="123"/>
      <c r="C3672" s="123"/>
      <c r="D3672" s="123"/>
      <c r="F3672" s="123"/>
      <c r="G3672" s="123"/>
    </row>
    <row r="3673" spans="2:7" x14ac:dyDescent="0.25">
      <c r="B3673" s="123"/>
      <c r="C3673" s="123"/>
      <c r="D3673" s="123"/>
      <c r="F3673" s="123"/>
      <c r="G3673" s="123"/>
    </row>
    <row r="3674" spans="2:7" x14ac:dyDescent="0.25">
      <c r="B3674" s="123"/>
      <c r="C3674" s="123"/>
      <c r="D3674" s="123"/>
      <c r="F3674" s="123"/>
      <c r="G3674" s="123"/>
    </row>
    <row r="3675" spans="2:7" x14ac:dyDescent="0.25">
      <c r="B3675" s="123"/>
      <c r="C3675" s="123"/>
      <c r="D3675" s="123"/>
      <c r="F3675" s="123"/>
      <c r="G3675" s="123"/>
    </row>
    <row r="3676" spans="2:7" x14ac:dyDescent="0.25">
      <c r="B3676" s="123"/>
      <c r="C3676" s="123"/>
      <c r="D3676" s="123"/>
      <c r="F3676" s="123"/>
      <c r="G3676" s="123"/>
    </row>
    <row r="3677" spans="2:7" x14ac:dyDescent="0.25">
      <c r="B3677" s="123"/>
      <c r="C3677" s="123"/>
      <c r="D3677" s="123"/>
      <c r="F3677" s="123"/>
      <c r="G3677" s="123"/>
    </row>
    <row r="3678" spans="2:7" x14ac:dyDescent="0.25">
      <c r="B3678" s="123"/>
      <c r="C3678" s="123"/>
      <c r="D3678" s="123"/>
      <c r="F3678" s="123"/>
      <c r="G3678" s="123"/>
    </row>
    <row r="3679" spans="2:7" x14ac:dyDescent="0.25">
      <c r="B3679" s="123"/>
      <c r="C3679" s="123"/>
      <c r="D3679" s="123"/>
      <c r="F3679" s="123"/>
      <c r="G3679" s="123"/>
    </row>
    <row r="3680" spans="2:7" x14ac:dyDescent="0.25">
      <c r="B3680" s="123"/>
      <c r="C3680" s="123"/>
      <c r="D3680" s="123"/>
      <c r="F3680" s="123"/>
      <c r="G3680" s="123"/>
    </row>
    <row r="3681" spans="2:7" x14ac:dyDescent="0.25">
      <c r="B3681" s="123"/>
      <c r="C3681" s="123"/>
      <c r="D3681" s="123"/>
      <c r="F3681" s="123"/>
      <c r="G3681" s="123"/>
    </row>
    <row r="3682" spans="2:7" x14ac:dyDescent="0.25">
      <c r="B3682" s="123"/>
      <c r="C3682" s="123"/>
      <c r="D3682" s="123"/>
      <c r="F3682" s="123"/>
      <c r="G3682" s="123"/>
    </row>
    <row r="3683" spans="2:7" x14ac:dyDescent="0.25">
      <c r="B3683" s="123"/>
      <c r="C3683" s="123"/>
      <c r="D3683" s="123"/>
      <c r="F3683" s="123"/>
      <c r="G3683" s="123"/>
    </row>
    <row r="3684" spans="2:7" x14ac:dyDescent="0.25">
      <c r="B3684" s="123"/>
      <c r="C3684" s="123"/>
      <c r="D3684" s="123"/>
      <c r="F3684" s="123"/>
      <c r="G3684" s="123"/>
    </row>
    <row r="3685" spans="2:7" x14ac:dyDescent="0.25">
      <c r="B3685" s="123"/>
      <c r="C3685" s="123"/>
      <c r="D3685" s="123"/>
      <c r="F3685" s="123"/>
      <c r="G3685" s="123"/>
    </row>
    <row r="3686" spans="2:7" x14ac:dyDescent="0.25">
      <c r="B3686" s="123"/>
      <c r="C3686" s="123"/>
      <c r="D3686" s="123"/>
      <c r="F3686" s="123"/>
      <c r="G3686" s="123"/>
    </row>
    <row r="3687" spans="2:7" x14ac:dyDescent="0.25">
      <c r="B3687" s="123"/>
      <c r="C3687" s="123"/>
      <c r="D3687" s="123"/>
      <c r="F3687" s="123"/>
      <c r="G3687" s="123"/>
    </row>
    <row r="3688" spans="2:7" x14ac:dyDescent="0.25">
      <c r="B3688" s="123"/>
      <c r="C3688" s="123"/>
      <c r="D3688" s="123"/>
      <c r="F3688" s="123"/>
      <c r="G3688" s="123"/>
    </row>
    <row r="3689" spans="2:7" x14ac:dyDescent="0.25">
      <c r="B3689" s="123"/>
      <c r="C3689" s="123"/>
      <c r="D3689" s="123"/>
      <c r="F3689" s="123"/>
      <c r="G3689" s="123"/>
    </row>
    <row r="3690" spans="2:7" x14ac:dyDescent="0.25">
      <c r="B3690" s="123"/>
      <c r="C3690" s="123"/>
      <c r="D3690" s="123"/>
      <c r="F3690" s="123"/>
      <c r="G3690" s="123"/>
    </row>
    <row r="3691" spans="2:7" x14ac:dyDescent="0.25">
      <c r="B3691" s="123"/>
      <c r="C3691" s="123"/>
      <c r="D3691" s="123"/>
      <c r="F3691" s="123"/>
      <c r="G3691" s="123"/>
    </row>
    <row r="3692" spans="2:7" x14ac:dyDescent="0.25">
      <c r="B3692" s="123"/>
      <c r="C3692" s="123"/>
      <c r="D3692" s="123"/>
      <c r="F3692" s="123"/>
      <c r="G3692" s="123"/>
    </row>
    <row r="3693" spans="2:7" x14ac:dyDescent="0.25">
      <c r="B3693" s="123"/>
      <c r="C3693" s="123"/>
      <c r="D3693" s="123"/>
      <c r="F3693" s="123"/>
      <c r="G3693" s="123"/>
    </row>
    <row r="3694" spans="2:7" x14ac:dyDescent="0.25">
      <c r="B3694" s="123"/>
      <c r="C3694" s="123"/>
      <c r="D3694" s="123"/>
      <c r="F3694" s="123"/>
      <c r="G3694" s="123"/>
    </row>
    <row r="3695" spans="2:7" x14ac:dyDescent="0.25">
      <c r="B3695" s="123"/>
      <c r="C3695" s="123"/>
      <c r="D3695" s="123"/>
      <c r="F3695" s="123"/>
      <c r="G3695" s="123"/>
    </row>
    <row r="3696" spans="2:7" x14ac:dyDescent="0.25">
      <c r="B3696" s="123"/>
      <c r="C3696" s="123"/>
      <c r="D3696" s="123"/>
      <c r="F3696" s="123"/>
      <c r="G3696" s="123"/>
    </row>
    <row r="3697" spans="2:7" x14ac:dyDescent="0.25">
      <c r="B3697" s="123"/>
      <c r="C3697" s="123"/>
      <c r="D3697" s="123"/>
      <c r="F3697" s="123"/>
      <c r="G3697" s="123"/>
    </row>
    <row r="3698" spans="2:7" x14ac:dyDescent="0.25">
      <c r="B3698" s="123"/>
      <c r="C3698" s="123"/>
      <c r="D3698" s="123"/>
      <c r="F3698" s="123"/>
      <c r="G3698" s="123"/>
    </row>
    <row r="3699" spans="2:7" x14ac:dyDescent="0.25">
      <c r="B3699" s="123"/>
      <c r="C3699" s="123"/>
      <c r="D3699" s="123"/>
      <c r="F3699" s="123"/>
      <c r="G3699" s="123"/>
    </row>
    <row r="3700" spans="2:7" x14ac:dyDescent="0.25">
      <c r="B3700" s="123"/>
      <c r="C3700" s="123"/>
      <c r="D3700" s="123"/>
      <c r="F3700" s="123"/>
      <c r="G3700" s="123"/>
    </row>
    <row r="3701" spans="2:7" x14ac:dyDescent="0.25">
      <c r="B3701" s="123"/>
      <c r="C3701" s="123"/>
      <c r="D3701" s="123"/>
      <c r="F3701" s="123"/>
      <c r="G3701" s="123"/>
    </row>
    <row r="3702" spans="2:7" x14ac:dyDescent="0.25">
      <c r="B3702" s="123"/>
      <c r="C3702" s="123"/>
      <c r="D3702" s="123"/>
      <c r="F3702" s="123"/>
      <c r="G3702" s="123"/>
    </row>
    <row r="3703" spans="2:7" x14ac:dyDescent="0.25">
      <c r="B3703" s="123"/>
      <c r="C3703" s="123"/>
      <c r="D3703" s="123"/>
      <c r="F3703" s="123"/>
      <c r="G3703" s="123"/>
    </row>
    <row r="3704" spans="2:7" x14ac:dyDescent="0.25">
      <c r="B3704" s="123"/>
      <c r="C3704" s="123"/>
      <c r="D3704" s="123"/>
      <c r="F3704" s="123"/>
      <c r="G3704" s="123"/>
    </row>
    <row r="3705" spans="2:7" x14ac:dyDescent="0.25">
      <c r="B3705" s="123"/>
      <c r="C3705" s="123"/>
      <c r="D3705" s="123"/>
      <c r="F3705" s="123"/>
      <c r="G3705" s="123"/>
    </row>
    <row r="3706" spans="2:7" x14ac:dyDescent="0.25">
      <c r="B3706" s="123"/>
      <c r="C3706" s="123"/>
      <c r="D3706" s="123"/>
      <c r="F3706" s="123"/>
      <c r="G3706" s="123"/>
    </row>
    <row r="3707" spans="2:7" x14ac:dyDescent="0.25">
      <c r="B3707" s="123"/>
      <c r="C3707" s="123"/>
      <c r="D3707" s="123"/>
      <c r="F3707" s="123"/>
      <c r="G3707" s="123"/>
    </row>
    <row r="3708" spans="2:7" x14ac:dyDescent="0.25">
      <c r="B3708" s="123"/>
      <c r="C3708" s="123"/>
      <c r="D3708" s="123"/>
      <c r="F3708" s="123"/>
      <c r="G3708" s="123"/>
    </row>
    <row r="3709" spans="2:7" x14ac:dyDescent="0.25">
      <c r="B3709" s="123"/>
      <c r="C3709" s="123"/>
      <c r="D3709" s="123"/>
      <c r="F3709" s="123"/>
      <c r="G3709" s="123"/>
    </row>
    <row r="3710" spans="2:7" x14ac:dyDescent="0.25">
      <c r="B3710" s="123"/>
      <c r="C3710" s="123"/>
      <c r="D3710" s="123"/>
      <c r="F3710" s="123"/>
      <c r="G3710" s="123"/>
    </row>
    <row r="3711" spans="2:7" x14ac:dyDescent="0.25">
      <c r="B3711" s="123"/>
      <c r="C3711" s="123"/>
      <c r="D3711" s="123"/>
      <c r="F3711" s="123"/>
      <c r="G3711" s="123"/>
    </row>
    <row r="3712" spans="2:7" x14ac:dyDescent="0.25">
      <c r="B3712" s="123"/>
      <c r="C3712" s="123"/>
      <c r="D3712" s="123"/>
      <c r="F3712" s="123"/>
      <c r="G3712" s="123"/>
    </row>
    <row r="3713" spans="2:7" x14ac:dyDescent="0.25">
      <c r="B3713" s="123"/>
      <c r="C3713" s="123"/>
      <c r="D3713" s="123"/>
      <c r="F3713" s="123"/>
      <c r="G3713" s="123"/>
    </row>
    <row r="3714" spans="2:7" x14ac:dyDescent="0.25">
      <c r="B3714" s="123"/>
      <c r="C3714" s="123"/>
      <c r="D3714" s="123"/>
      <c r="F3714" s="123"/>
      <c r="G3714" s="123"/>
    </row>
    <row r="3715" spans="2:7" x14ac:dyDescent="0.25">
      <c r="B3715" s="123"/>
      <c r="C3715" s="123"/>
      <c r="D3715" s="123"/>
      <c r="F3715" s="123"/>
      <c r="G3715" s="123"/>
    </row>
    <row r="3716" spans="2:7" x14ac:dyDescent="0.25">
      <c r="B3716" s="123"/>
      <c r="C3716" s="123"/>
      <c r="D3716" s="123"/>
      <c r="F3716" s="123"/>
      <c r="G3716" s="123"/>
    </row>
    <row r="3717" spans="2:7" x14ac:dyDescent="0.25">
      <c r="B3717" s="123"/>
      <c r="C3717" s="123"/>
      <c r="D3717" s="123"/>
      <c r="F3717" s="123"/>
      <c r="G3717" s="123"/>
    </row>
    <row r="3718" spans="2:7" x14ac:dyDescent="0.25">
      <c r="B3718" s="123"/>
      <c r="C3718" s="123"/>
      <c r="D3718" s="123"/>
      <c r="F3718" s="123"/>
      <c r="G3718" s="123"/>
    </row>
    <row r="3719" spans="2:7" x14ac:dyDescent="0.25">
      <c r="B3719" s="123"/>
      <c r="C3719" s="123"/>
      <c r="D3719" s="123"/>
      <c r="F3719" s="123"/>
      <c r="G3719" s="123"/>
    </row>
    <row r="3720" spans="2:7" x14ac:dyDescent="0.25">
      <c r="B3720" s="123"/>
      <c r="C3720" s="123"/>
      <c r="D3720" s="123"/>
      <c r="F3720" s="123"/>
      <c r="G3720" s="123"/>
    </row>
    <row r="3721" spans="2:7" x14ac:dyDescent="0.25">
      <c r="B3721" s="123"/>
      <c r="C3721" s="123"/>
      <c r="D3721" s="123"/>
      <c r="F3721" s="123"/>
      <c r="G3721" s="123"/>
    </row>
    <row r="3722" spans="2:7" x14ac:dyDescent="0.25">
      <c r="B3722" s="123"/>
      <c r="C3722" s="123"/>
      <c r="D3722" s="123"/>
      <c r="F3722" s="123"/>
      <c r="G3722" s="123"/>
    </row>
    <row r="3723" spans="2:7" x14ac:dyDescent="0.25">
      <c r="B3723" s="123"/>
      <c r="C3723" s="123"/>
      <c r="D3723" s="123"/>
      <c r="F3723" s="123"/>
      <c r="G3723" s="123"/>
    </row>
    <row r="3724" spans="2:7" x14ac:dyDescent="0.25">
      <c r="B3724" s="123"/>
      <c r="C3724" s="123"/>
      <c r="D3724" s="123"/>
      <c r="F3724" s="123"/>
      <c r="G3724" s="123"/>
    </row>
    <row r="3725" spans="2:7" x14ac:dyDescent="0.25">
      <c r="B3725" s="123"/>
      <c r="C3725" s="123"/>
      <c r="D3725" s="123"/>
      <c r="F3725" s="123"/>
      <c r="G3725" s="123"/>
    </row>
    <row r="3726" spans="2:7" x14ac:dyDescent="0.25">
      <c r="B3726" s="123"/>
      <c r="C3726" s="123"/>
      <c r="D3726" s="123"/>
      <c r="F3726" s="123"/>
      <c r="G3726" s="123"/>
    </row>
    <row r="3727" spans="2:7" x14ac:dyDescent="0.25">
      <c r="B3727" s="123"/>
      <c r="C3727" s="123"/>
      <c r="D3727" s="123"/>
      <c r="F3727" s="123"/>
      <c r="G3727" s="123"/>
    </row>
    <row r="3728" spans="2:7" x14ac:dyDescent="0.25">
      <c r="B3728" s="123"/>
      <c r="C3728" s="123"/>
      <c r="D3728" s="123"/>
      <c r="F3728" s="123"/>
      <c r="G3728" s="123"/>
    </row>
    <row r="3729" spans="2:7" x14ac:dyDescent="0.25">
      <c r="B3729" s="123"/>
      <c r="C3729" s="123"/>
      <c r="D3729" s="123"/>
      <c r="F3729" s="123"/>
      <c r="G3729" s="123"/>
    </row>
    <row r="3730" spans="2:7" x14ac:dyDescent="0.25">
      <c r="B3730" s="123"/>
      <c r="C3730" s="123"/>
      <c r="D3730" s="123"/>
      <c r="F3730" s="123"/>
      <c r="G3730" s="123"/>
    </row>
    <row r="3731" spans="2:7" x14ac:dyDescent="0.25">
      <c r="B3731" s="123"/>
      <c r="C3731" s="123"/>
      <c r="D3731" s="123"/>
      <c r="F3731" s="123"/>
      <c r="G3731" s="123"/>
    </row>
    <row r="3732" spans="2:7" x14ac:dyDescent="0.25">
      <c r="B3732" s="123"/>
      <c r="C3732" s="123"/>
      <c r="D3732" s="123"/>
      <c r="F3732" s="123"/>
      <c r="G3732" s="123"/>
    </row>
    <row r="3733" spans="2:7" x14ac:dyDescent="0.25">
      <c r="B3733" s="123"/>
      <c r="C3733" s="123"/>
      <c r="D3733" s="123"/>
      <c r="F3733" s="123"/>
      <c r="G3733" s="123"/>
    </row>
    <row r="3734" spans="2:7" x14ac:dyDescent="0.25">
      <c r="B3734" s="123"/>
      <c r="C3734" s="123"/>
      <c r="D3734" s="123"/>
      <c r="F3734" s="123"/>
      <c r="G3734" s="123"/>
    </row>
    <row r="3735" spans="2:7" x14ac:dyDescent="0.25">
      <c r="B3735" s="123"/>
      <c r="C3735" s="123"/>
      <c r="D3735" s="123"/>
      <c r="F3735" s="123"/>
      <c r="G3735" s="123"/>
    </row>
    <row r="3736" spans="2:7" x14ac:dyDescent="0.25">
      <c r="B3736" s="123"/>
      <c r="C3736" s="123"/>
      <c r="D3736" s="123"/>
      <c r="F3736" s="123"/>
      <c r="G3736" s="123"/>
    </row>
    <row r="3737" spans="2:7" x14ac:dyDescent="0.25">
      <c r="B3737" s="123"/>
      <c r="C3737" s="123"/>
      <c r="D3737" s="123"/>
      <c r="F3737" s="123"/>
      <c r="G3737" s="123"/>
    </row>
    <row r="3738" spans="2:7" x14ac:dyDescent="0.25">
      <c r="B3738" s="123"/>
      <c r="C3738" s="123"/>
      <c r="D3738" s="123"/>
      <c r="F3738" s="123"/>
      <c r="G3738" s="123"/>
    </row>
    <row r="3739" spans="2:7" x14ac:dyDescent="0.25">
      <c r="B3739" s="123"/>
      <c r="C3739" s="123"/>
      <c r="D3739" s="123"/>
      <c r="F3739" s="123"/>
      <c r="G3739" s="123"/>
    </row>
    <row r="3740" spans="2:7" x14ac:dyDescent="0.25">
      <c r="B3740" s="123"/>
      <c r="C3740" s="123"/>
      <c r="D3740" s="123"/>
      <c r="F3740" s="123"/>
      <c r="G3740" s="123"/>
    </row>
    <row r="3741" spans="2:7" x14ac:dyDescent="0.25">
      <c r="B3741" s="123"/>
      <c r="C3741" s="123"/>
      <c r="D3741" s="123"/>
      <c r="F3741" s="123"/>
      <c r="G3741" s="123"/>
    </row>
    <row r="3742" spans="2:7" x14ac:dyDescent="0.25">
      <c r="B3742" s="123"/>
      <c r="C3742" s="123"/>
      <c r="D3742" s="123"/>
      <c r="F3742" s="123"/>
      <c r="G3742" s="123"/>
    </row>
    <row r="3743" spans="2:7" x14ac:dyDescent="0.25">
      <c r="B3743" s="123"/>
      <c r="C3743" s="123"/>
      <c r="D3743" s="123"/>
      <c r="F3743" s="123"/>
      <c r="G3743" s="123"/>
    </row>
    <row r="3744" spans="2:7" x14ac:dyDescent="0.25">
      <c r="B3744" s="123"/>
      <c r="C3744" s="123"/>
      <c r="D3744" s="123"/>
      <c r="F3744" s="123"/>
      <c r="G3744" s="123"/>
    </row>
    <row r="3745" spans="2:7" x14ac:dyDescent="0.25">
      <c r="B3745" s="123"/>
      <c r="C3745" s="123"/>
      <c r="D3745" s="123"/>
      <c r="F3745" s="123"/>
      <c r="G3745" s="123"/>
    </row>
    <row r="3746" spans="2:7" x14ac:dyDescent="0.25">
      <c r="B3746" s="123"/>
      <c r="C3746" s="123"/>
      <c r="D3746" s="123"/>
      <c r="F3746" s="123"/>
      <c r="G3746" s="123"/>
    </row>
    <row r="3747" spans="2:7" x14ac:dyDescent="0.25">
      <c r="B3747" s="123"/>
      <c r="C3747" s="123"/>
      <c r="D3747" s="123"/>
      <c r="F3747" s="123"/>
      <c r="G3747" s="123"/>
    </row>
    <row r="3748" spans="2:7" x14ac:dyDescent="0.25">
      <c r="B3748" s="123"/>
      <c r="C3748" s="123"/>
      <c r="D3748" s="123"/>
      <c r="F3748" s="123"/>
      <c r="G3748" s="123"/>
    </row>
    <row r="3749" spans="2:7" x14ac:dyDescent="0.25">
      <c r="B3749" s="123"/>
      <c r="C3749" s="123"/>
      <c r="D3749" s="123"/>
      <c r="F3749" s="123"/>
      <c r="G3749" s="123"/>
    </row>
    <row r="3750" spans="2:7" x14ac:dyDescent="0.25">
      <c r="B3750" s="123"/>
      <c r="C3750" s="123"/>
      <c r="D3750" s="123"/>
      <c r="F3750" s="123"/>
      <c r="G3750" s="123"/>
    </row>
    <row r="3751" spans="2:7" x14ac:dyDescent="0.25">
      <c r="B3751" s="123"/>
      <c r="C3751" s="123"/>
      <c r="D3751" s="123"/>
      <c r="F3751" s="123"/>
      <c r="G3751" s="123"/>
    </row>
    <row r="3752" spans="2:7" x14ac:dyDescent="0.25">
      <c r="B3752" s="123"/>
      <c r="C3752" s="123"/>
      <c r="D3752" s="123"/>
      <c r="F3752" s="123"/>
      <c r="G3752" s="123"/>
    </row>
    <row r="3753" spans="2:7" x14ac:dyDescent="0.25">
      <c r="B3753" s="123"/>
      <c r="C3753" s="123"/>
      <c r="D3753" s="123"/>
      <c r="F3753" s="123"/>
      <c r="G3753" s="123"/>
    </row>
    <row r="3754" spans="2:7" x14ac:dyDescent="0.25">
      <c r="B3754" s="123"/>
      <c r="C3754" s="123"/>
      <c r="D3754" s="123"/>
      <c r="F3754" s="123"/>
      <c r="G3754" s="123"/>
    </row>
    <row r="3755" spans="2:7" x14ac:dyDescent="0.25">
      <c r="B3755" s="123"/>
      <c r="C3755" s="123"/>
      <c r="D3755" s="123"/>
      <c r="F3755" s="123"/>
      <c r="G3755" s="123"/>
    </row>
    <row r="3756" spans="2:7" x14ac:dyDescent="0.25">
      <c r="B3756" s="123"/>
      <c r="C3756" s="123"/>
      <c r="D3756" s="123"/>
      <c r="F3756" s="123"/>
      <c r="G3756" s="123"/>
    </row>
    <row r="3757" spans="2:7" x14ac:dyDescent="0.25">
      <c r="B3757" s="123"/>
      <c r="C3757" s="123"/>
      <c r="D3757" s="123"/>
      <c r="F3757" s="123"/>
      <c r="G3757" s="123"/>
    </row>
    <row r="3758" spans="2:7" x14ac:dyDescent="0.25">
      <c r="B3758" s="123"/>
      <c r="C3758" s="123"/>
      <c r="D3758" s="123"/>
      <c r="F3758" s="123"/>
      <c r="G3758" s="123"/>
    </row>
    <row r="3759" spans="2:7" x14ac:dyDescent="0.25">
      <c r="B3759" s="123"/>
      <c r="C3759" s="123"/>
      <c r="D3759" s="123"/>
      <c r="F3759" s="123"/>
      <c r="G3759" s="123"/>
    </row>
    <row r="3760" spans="2:7" x14ac:dyDescent="0.25">
      <c r="B3760" s="123"/>
      <c r="C3760" s="123"/>
      <c r="D3760" s="123"/>
      <c r="F3760" s="123"/>
      <c r="G3760" s="123"/>
    </row>
    <row r="3761" spans="2:7" x14ac:dyDescent="0.25">
      <c r="B3761" s="123"/>
      <c r="C3761" s="123"/>
      <c r="D3761" s="123"/>
      <c r="F3761" s="123"/>
      <c r="G3761" s="123"/>
    </row>
    <row r="3762" spans="2:7" x14ac:dyDescent="0.25">
      <c r="B3762" s="123"/>
      <c r="C3762" s="123"/>
      <c r="D3762" s="123"/>
      <c r="F3762" s="123"/>
      <c r="G3762" s="123"/>
    </row>
    <row r="3763" spans="2:7" x14ac:dyDescent="0.25">
      <c r="B3763" s="123"/>
      <c r="C3763" s="123"/>
      <c r="D3763" s="123"/>
      <c r="F3763" s="123"/>
      <c r="G3763" s="123"/>
    </row>
    <row r="3764" spans="2:7" x14ac:dyDescent="0.25">
      <c r="B3764" s="123"/>
      <c r="C3764" s="123"/>
      <c r="D3764" s="123"/>
      <c r="F3764" s="123"/>
      <c r="G3764" s="123"/>
    </row>
    <row r="3765" spans="2:7" x14ac:dyDescent="0.25">
      <c r="B3765" s="123"/>
      <c r="C3765" s="123"/>
      <c r="D3765" s="123"/>
      <c r="F3765" s="123"/>
      <c r="G3765" s="123"/>
    </row>
    <row r="3766" spans="2:7" x14ac:dyDescent="0.25">
      <c r="B3766" s="123"/>
      <c r="C3766" s="123"/>
      <c r="D3766" s="123"/>
      <c r="F3766" s="123"/>
      <c r="G3766" s="123"/>
    </row>
    <row r="3767" spans="2:7" x14ac:dyDescent="0.25">
      <c r="B3767" s="123"/>
      <c r="C3767" s="123"/>
      <c r="D3767" s="123"/>
      <c r="F3767" s="123"/>
      <c r="G3767" s="123"/>
    </row>
    <row r="3768" spans="2:7" x14ac:dyDescent="0.25">
      <c r="B3768" s="123"/>
      <c r="C3768" s="123"/>
      <c r="D3768" s="123"/>
      <c r="F3768" s="123"/>
      <c r="G3768" s="123"/>
    </row>
    <row r="3769" spans="2:7" x14ac:dyDescent="0.25">
      <c r="B3769" s="123"/>
      <c r="C3769" s="123"/>
      <c r="D3769" s="123"/>
      <c r="F3769" s="123"/>
      <c r="G3769" s="123"/>
    </row>
    <row r="3770" spans="2:7" x14ac:dyDescent="0.25">
      <c r="B3770" s="123"/>
      <c r="C3770" s="123"/>
      <c r="D3770" s="123"/>
      <c r="F3770" s="123"/>
      <c r="G3770" s="123"/>
    </row>
    <row r="3771" spans="2:7" x14ac:dyDescent="0.25">
      <c r="B3771" s="123"/>
      <c r="C3771" s="123"/>
      <c r="D3771" s="123"/>
      <c r="F3771" s="123"/>
      <c r="G3771" s="123"/>
    </row>
    <row r="3772" spans="2:7" x14ac:dyDescent="0.25">
      <c r="B3772" s="123"/>
      <c r="C3772" s="123"/>
      <c r="D3772" s="123"/>
      <c r="F3772" s="123"/>
      <c r="G3772" s="123"/>
    </row>
    <row r="3773" spans="2:7" x14ac:dyDescent="0.25">
      <c r="B3773" s="123"/>
      <c r="C3773" s="123"/>
      <c r="D3773" s="123"/>
      <c r="F3773" s="123"/>
      <c r="G3773" s="123"/>
    </row>
    <row r="3774" spans="2:7" x14ac:dyDescent="0.25">
      <c r="B3774" s="123"/>
      <c r="C3774" s="123"/>
      <c r="D3774" s="123"/>
      <c r="F3774" s="123"/>
      <c r="G3774" s="123"/>
    </row>
    <row r="3775" spans="2:7" x14ac:dyDescent="0.25">
      <c r="B3775" s="123"/>
      <c r="C3775" s="123"/>
      <c r="D3775" s="123"/>
      <c r="F3775" s="123"/>
      <c r="G3775" s="123"/>
    </row>
    <row r="3776" spans="2:7" x14ac:dyDescent="0.25">
      <c r="B3776" s="123"/>
      <c r="C3776" s="123"/>
      <c r="D3776" s="123"/>
      <c r="F3776" s="123"/>
      <c r="G3776" s="123"/>
    </row>
    <row r="3777" spans="2:7" x14ac:dyDescent="0.25">
      <c r="B3777" s="123"/>
      <c r="C3777" s="123"/>
      <c r="D3777" s="123"/>
      <c r="F3777" s="123"/>
      <c r="G3777" s="123"/>
    </row>
    <row r="3778" spans="2:7" x14ac:dyDescent="0.25">
      <c r="B3778" s="123"/>
      <c r="C3778" s="123"/>
      <c r="D3778" s="123"/>
      <c r="F3778" s="123"/>
      <c r="G3778" s="123"/>
    </row>
    <row r="3779" spans="2:7" x14ac:dyDescent="0.25">
      <c r="B3779" s="123"/>
      <c r="C3779" s="123"/>
      <c r="D3779" s="123"/>
      <c r="F3779" s="123"/>
      <c r="G3779" s="123"/>
    </row>
    <row r="3780" spans="2:7" x14ac:dyDescent="0.25">
      <c r="B3780" s="123"/>
      <c r="C3780" s="123"/>
      <c r="D3780" s="123"/>
      <c r="F3780" s="123"/>
      <c r="G3780" s="123"/>
    </row>
    <row r="3781" spans="2:7" x14ac:dyDescent="0.25">
      <c r="B3781" s="123"/>
      <c r="C3781" s="123"/>
      <c r="D3781" s="123"/>
      <c r="F3781" s="123"/>
      <c r="G3781" s="123"/>
    </row>
    <row r="3782" spans="2:7" x14ac:dyDescent="0.25">
      <c r="B3782" s="123"/>
      <c r="C3782" s="123"/>
      <c r="D3782" s="123"/>
      <c r="F3782" s="123"/>
      <c r="G3782" s="123"/>
    </row>
    <row r="3783" spans="2:7" x14ac:dyDescent="0.25">
      <c r="B3783" s="123"/>
      <c r="C3783" s="123"/>
      <c r="D3783" s="123"/>
      <c r="F3783" s="123"/>
      <c r="G3783" s="123"/>
    </row>
    <row r="3784" spans="2:7" x14ac:dyDescent="0.25">
      <c r="B3784" s="123"/>
      <c r="C3784" s="123"/>
      <c r="D3784" s="123"/>
      <c r="F3784" s="123"/>
      <c r="G3784" s="123"/>
    </row>
    <row r="3785" spans="2:7" x14ac:dyDescent="0.25">
      <c r="B3785" s="123"/>
      <c r="C3785" s="123"/>
      <c r="D3785" s="123"/>
      <c r="F3785" s="123"/>
      <c r="G3785" s="123"/>
    </row>
    <row r="3786" spans="2:7" x14ac:dyDescent="0.25">
      <c r="B3786" s="123"/>
      <c r="C3786" s="123"/>
      <c r="D3786" s="123"/>
      <c r="F3786" s="123"/>
      <c r="G3786" s="123"/>
    </row>
    <row r="3787" spans="2:7" x14ac:dyDescent="0.25">
      <c r="B3787" s="123"/>
      <c r="C3787" s="123"/>
      <c r="D3787" s="123"/>
      <c r="F3787" s="123"/>
      <c r="G3787" s="123"/>
    </row>
    <row r="3788" spans="2:7" x14ac:dyDescent="0.25">
      <c r="B3788" s="123"/>
      <c r="C3788" s="123"/>
      <c r="D3788" s="123"/>
      <c r="F3788" s="123"/>
      <c r="G3788" s="123"/>
    </row>
    <row r="3789" spans="2:7" x14ac:dyDescent="0.25">
      <c r="B3789" s="123"/>
      <c r="C3789" s="123"/>
      <c r="D3789" s="123"/>
      <c r="F3789" s="123"/>
      <c r="G3789" s="123"/>
    </row>
    <row r="3790" spans="2:7" x14ac:dyDescent="0.25">
      <c r="B3790" s="123"/>
      <c r="C3790" s="123"/>
      <c r="D3790" s="123"/>
      <c r="F3790" s="123"/>
      <c r="G3790" s="123"/>
    </row>
    <row r="3791" spans="2:7" x14ac:dyDescent="0.25">
      <c r="B3791" s="123"/>
      <c r="C3791" s="123"/>
      <c r="D3791" s="123"/>
      <c r="F3791" s="123"/>
      <c r="G3791" s="123"/>
    </row>
    <row r="3792" spans="2:7" x14ac:dyDescent="0.25">
      <c r="B3792" s="123"/>
      <c r="C3792" s="123"/>
      <c r="D3792" s="123"/>
      <c r="F3792" s="123"/>
      <c r="G3792" s="123"/>
    </row>
    <row r="3793" spans="2:7" x14ac:dyDescent="0.25">
      <c r="B3793" s="123"/>
      <c r="C3793" s="123"/>
      <c r="D3793" s="123"/>
      <c r="F3793" s="123"/>
      <c r="G3793" s="123"/>
    </row>
    <row r="3794" spans="2:7" x14ac:dyDescent="0.25">
      <c r="B3794" s="123"/>
      <c r="C3794" s="123"/>
      <c r="D3794" s="123"/>
      <c r="F3794" s="123"/>
      <c r="G3794" s="123"/>
    </row>
    <row r="3795" spans="2:7" x14ac:dyDescent="0.25">
      <c r="B3795" s="123"/>
      <c r="C3795" s="123"/>
      <c r="D3795" s="123"/>
      <c r="F3795" s="123"/>
      <c r="G3795" s="123"/>
    </row>
    <row r="3796" spans="2:7" x14ac:dyDescent="0.25">
      <c r="B3796" s="123"/>
      <c r="C3796" s="123"/>
      <c r="D3796" s="123"/>
      <c r="F3796" s="123"/>
      <c r="G3796" s="123"/>
    </row>
    <row r="3797" spans="2:7" x14ac:dyDescent="0.25">
      <c r="B3797" s="123"/>
      <c r="C3797" s="123"/>
      <c r="D3797" s="123"/>
      <c r="F3797" s="123"/>
      <c r="G3797" s="123"/>
    </row>
    <row r="3798" spans="2:7" x14ac:dyDescent="0.25">
      <c r="B3798" s="123"/>
      <c r="C3798" s="123"/>
      <c r="D3798" s="123"/>
      <c r="F3798" s="123"/>
      <c r="G3798" s="123"/>
    </row>
    <row r="3799" spans="2:7" x14ac:dyDescent="0.25">
      <c r="B3799" s="123"/>
      <c r="C3799" s="123"/>
      <c r="D3799" s="123"/>
      <c r="F3799" s="123"/>
      <c r="G3799" s="123"/>
    </row>
    <row r="3800" spans="2:7" x14ac:dyDescent="0.25">
      <c r="B3800" s="123"/>
      <c r="C3800" s="123"/>
      <c r="D3800" s="123"/>
      <c r="F3800" s="123"/>
      <c r="G3800" s="123"/>
    </row>
    <row r="3801" spans="2:7" x14ac:dyDescent="0.25">
      <c r="B3801" s="123"/>
      <c r="C3801" s="123"/>
      <c r="D3801" s="123"/>
      <c r="F3801" s="123"/>
      <c r="G3801" s="123"/>
    </row>
    <row r="3802" spans="2:7" x14ac:dyDescent="0.25">
      <c r="B3802" s="123"/>
      <c r="C3802" s="123"/>
      <c r="D3802" s="123"/>
      <c r="F3802" s="123"/>
      <c r="G3802" s="123"/>
    </row>
    <row r="3803" spans="2:7" x14ac:dyDescent="0.25">
      <c r="B3803" s="123"/>
      <c r="C3803" s="123"/>
      <c r="D3803" s="123"/>
      <c r="F3803" s="123"/>
      <c r="G3803" s="123"/>
    </row>
    <row r="3804" spans="2:7" x14ac:dyDescent="0.25">
      <c r="B3804" s="123"/>
      <c r="C3804" s="123"/>
      <c r="D3804" s="123"/>
      <c r="F3804" s="123"/>
      <c r="G3804" s="123"/>
    </row>
    <row r="3805" spans="2:7" x14ac:dyDescent="0.25">
      <c r="B3805" s="123"/>
      <c r="C3805" s="123"/>
      <c r="D3805" s="123"/>
      <c r="F3805" s="123"/>
      <c r="G3805" s="123"/>
    </row>
    <row r="3806" spans="2:7" x14ac:dyDescent="0.25">
      <c r="B3806" s="123"/>
      <c r="C3806" s="123"/>
      <c r="D3806" s="123"/>
      <c r="F3806" s="123"/>
      <c r="G3806" s="123"/>
    </row>
    <row r="3807" spans="2:7" x14ac:dyDescent="0.25">
      <c r="B3807" s="123"/>
      <c r="C3807" s="123"/>
      <c r="D3807" s="123"/>
      <c r="F3807" s="123"/>
      <c r="G3807" s="123"/>
    </row>
    <row r="3808" spans="2:7" x14ac:dyDescent="0.25">
      <c r="B3808" s="123"/>
      <c r="C3808" s="123"/>
      <c r="D3808" s="123"/>
      <c r="F3808" s="123"/>
      <c r="G3808" s="123"/>
    </row>
    <row r="3809" spans="2:7" x14ac:dyDescent="0.25">
      <c r="B3809" s="123"/>
      <c r="C3809" s="123"/>
      <c r="D3809" s="123"/>
      <c r="F3809" s="123"/>
      <c r="G3809" s="123"/>
    </row>
    <row r="3810" spans="2:7" x14ac:dyDescent="0.25">
      <c r="B3810" s="123"/>
      <c r="C3810" s="123"/>
      <c r="D3810" s="123"/>
      <c r="F3810" s="123"/>
      <c r="G3810" s="123"/>
    </row>
    <row r="3811" spans="2:7" x14ac:dyDescent="0.25">
      <c r="B3811" s="123"/>
      <c r="C3811" s="123"/>
      <c r="D3811" s="123"/>
      <c r="F3811" s="123"/>
      <c r="G3811" s="123"/>
    </row>
    <row r="3812" spans="2:7" x14ac:dyDescent="0.25">
      <c r="B3812" s="123"/>
      <c r="C3812" s="123"/>
      <c r="D3812" s="123"/>
      <c r="F3812" s="123"/>
      <c r="G3812" s="123"/>
    </row>
    <row r="3813" spans="2:7" x14ac:dyDescent="0.25">
      <c r="B3813" s="123"/>
      <c r="C3813" s="123"/>
      <c r="D3813" s="123"/>
      <c r="F3813" s="123"/>
      <c r="G3813" s="123"/>
    </row>
    <row r="3814" spans="2:7" x14ac:dyDescent="0.25">
      <c r="B3814" s="123"/>
      <c r="C3814" s="123"/>
      <c r="D3814" s="123"/>
      <c r="F3814" s="123"/>
      <c r="G3814" s="123"/>
    </row>
    <row r="3815" spans="2:7" x14ac:dyDescent="0.25">
      <c r="B3815" s="123"/>
      <c r="C3815" s="123"/>
      <c r="D3815" s="123"/>
      <c r="F3815" s="123"/>
      <c r="G3815" s="123"/>
    </row>
    <row r="3816" spans="2:7" x14ac:dyDescent="0.25">
      <c r="B3816" s="123"/>
      <c r="C3816" s="123"/>
      <c r="D3816" s="123"/>
      <c r="F3816" s="123"/>
      <c r="G3816" s="123"/>
    </row>
    <row r="3817" spans="2:7" x14ac:dyDescent="0.25">
      <c r="B3817" s="123"/>
      <c r="C3817" s="123"/>
      <c r="D3817" s="123"/>
      <c r="F3817" s="123"/>
      <c r="G3817" s="123"/>
    </row>
    <row r="3818" spans="2:7" x14ac:dyDescent="0.25">
      <c r="B3818" s="123"/>
      <c r="C3818" s="123"/>
      <c r="D3818" s="123"/>
      <c r="F3818" s="123"/>
      <c r="G3818" s="123"/>
    </row>
    <row r="3819" spans="2:7" x14ac:dyDescent="0.25">
      <c r="B3819" s="123"/>
      <c r="C3819" s="123"/>
      <c r="D3819" s="123"/>
      <c r="F3819" s="123"/>
      <c r="G3819" s="123"/>
    </row>
    <row r="3820" spans="2:7" x14ac:dyDescent="0.25">
      <c r="B3820" s="123"/>
      <c r="C3820" s="123"/>
      <c r="D3820" s="123"/>
      <c r="F3820" s="123"/>
      <c r="G3820" s="123"/>
    </row>
    <row r="3821" spans="2:7" x14ac:dyDescent="0.25">
      <c r="B3821" s="123"/>
      <c r="C3821" s="123"/>
      <c r="D3821" s="123"/>
      <c r="F3821" s="123"/>
      <c r="G3821" s="123"/>
    </row>
    <row r="3822" spans="2:7" x14ac:dyDescent="0.25">
      <c r="B3822" s="123"/>
      <c r="C3822" s="123"/>
      <c r="D3822" s="123"/>
      <c r="F3822" s="123"/>
      <c r="G3822" s="123"/>
    </row>
    <row r="3823" spans="2:7" x14ac:dyDescent="0.25">
      <c r="B3823" s="123"/>
      <c r="C3823" s="123"/>
      <c r="D3823" s="123"/>
      <c r="F3823" s="123"/>
      <c r="G3823" s="123"/>
    </row>
    <row r="3824" spans="2:7" x14ac:dyDescent="0.25">
      <c r="B3824" s="123"/>
      <c r="C3824" s="123"/>
      <c r="D3824" s="123"/>
      <c r="F3824" s="123"/>
      <c r="G3824" s="123"/>
    </row>
    <row r="3825" spans="2:7" x14ac:dyDescent="0.25">
      <c r="B3825" s="123"/>
      <c r="C3825" s="123"/>
      <c r="D3825" s="123"/>
      <c r="F3825" s="123"/>
      <c r="G3825" s="123"/>
    </row>
    <row r="3826" spans="2:7" x14ac:dyDescent="0.25">
      <c r="B3826" s="123"/>
      <c r="C3826" s="123"/>
      <c r="D3826" s="123"/>
      <c r="F3826" s="123"/>
      <c r="G3826" s="123"/>
    </row>
    <row r="3827" spans="2:7" x14ac:dyDescent="0.25">
      <c r="B3827" s="123"/>
      <c r="C3827" s="123"/>
      <c r="D3827" s="123"/>
      <c r="F3827" s="123"/>
      <c r="G3827" s="123"/>
    </row>
    <row r="3828" spans="2:7" x14ac:dyDescent="0.25">
      <c r="B3828" s="123"/>
      <c r="C3828" s="123"/>
      <c r="D3828" s="123"/>
      <c r="F3828" s="123"/>
      <c r="G3828" s="123"/>
    </row>
    <row r="3829" spans="2:7" x14ac:dyDescent="0.25">
      <c r="B3829" s="123"/>
      <c r="C3829" s="123"/>
      <c r="D3829" s="123"/>
      <c r="F3829" s="123"/>
      <c r="G3829" s="123"/>
    </row>
    <row r="3830" spans="2:7" x14ac:dyDescent="0.25">
      <c r="B3830" s="123"/>
      <c r="C3830" s="123"/>
      <c r="D3830" s="123"/>
      <c r="F3830" s="123"/>
      <c r="G3830" s="123"/>
    </row>
    <row r="3831" spans="2:7" x14ac:dyDescent="0.25">
      <c r="B3831" s="123"/>
      <c r="C3831" s="123"/>
      <c r="D3831" s="123"/>
      <c r="F3831" s="123"/>
      <c r="G3831" s="123"/>
    </row>
    <row r="3832" spans="2:7" x14ac:dyDescent="0.25">
      <c r="B3832" s="123"/>
      <c r="C3832" s="123"/>
      <c r="D3832" s="123"/>
      <c r="F3832" s="123"/>
      <c r="G3832" s="123"/>
    </row>
    <row r="3833" spans="2:7" x14ac:dyDescent="0.25">
      <c r="B3833" s="123"/>
      <c r="C3833" s="123"/>
      <c r="D3833" s="123"/>
      <c r="F3833" s="123"/>
      <c r="G3833" s="123"/>
    </row>
    <row r="3834" spans="2:7" x14ac:dyDescent="0.25">
      <c r="B3834" s="123"/>
      <c r="C3834" s="123"/>
      <c r="D3834" s="123"/>
      <c r="F3834" s="123"/>
      <c r="G3834" s="123"/>
    </row>
    <row r="3835" spans="2:7" x14ac:dyDescent="0.25">
      <c r="B3835" s="123"/>
      <c r="C3835" s="123"/>
      <c r="D3835" s="123"/>
      <c r="F3835" s="123"/>
      <c r="G3835" s="123"/>
    </row>
    <row r="3836" spans="2:7" x14ac:dyDescent="0.25">
      <c r="B3836" s="123"/>
      <c r="C3836" s="123"/>
      <c r="D3836" s="123"/>
      <c r="F3836" s="123"/>
      <c r="G3836" s="123"/>
    </row>
    <row r="3837" spans="2:7" x14ac:dyDescent="0.25">
      <c r="B3837" s="123"/>
      <c r="C3837" s="123"/>
      <c r="D3837" s="123"/>
      <c r="F3837" s="123"/>
      <c r="G3837" s="123"/>
    </row>
    <row r="3838" spans="2:7" x14ac:dyDescent="0.25">
      <c r="B3838" s="123"/>
      <c r="C3838" s="123"/>
      <c r="D3838" s="123"/>
      <c r="F3838" s="123"/>
      <c r="G3838" s="123"/>
    </row>
    <row r="3839" spans="2:7" x14ac:dyDescent="0.25">
      <c r="B3839" s="123"/>
      <c r="C3839" s="123"/>
      <c r="D3839" s="123"/>
      <c r="F3839" s="123"/>
      <c r="G3839" s="123"/>
    </row>
    <row r="3840" spans="2:7" x14ac:dyDescent="0.25">
      <c r="B3840" s="123"/>
      <c r="C3840" s="123"/>
      <c r="D3840" s="123"/>
      <c r="F3840" s="123"/>
      <c r="G3840" s="123"/>
    </row>
    <row r="3841" spans="2:7" x14ac:dyDescent="0.25">
      <c r="B3841" s="123"/>
      <c r="C3841" s="123"/>
      <c r="D3841" s="123"/>
      <c r="F3841" s="123"/>
      <c r="G3841" s="123"/>
    </row>
    <row r="3842" spans="2:7" x14ac:dyDescent="0.25">
      <c r="B3842" s="123"/>
      <c r="C3842" s="123"/>
      <c r="D3842" s="123"/>
      <c r="F3842" s="123"/>
      <c r="G3842" s="123"/>
    </row>
    <row r="3843" spans="2:7" x14ac:dyDescent="0.25">
      <c r="B3843" s="123"/>
      <c r="C3843" s="123"/>
      <c r="D3843" s="123"/>
      <c r="F3843" s="123"/>
      <c r="G3843" s="123"/>
    </row>
    <row r="3844" spans="2:7" x14ac:dyDescent="0.25">
      <c r="B3844" s="123"/>
      <c r="C3844" s="123"/>
      <c r="D3844" s="123"/>
      <c r="F3844" s="123"/>
      <c r="G3844" s="123"/>
    </row>
    <row r="3845" spans="2:7" x14ac:dyDescent="0.25">
      <c r="B3845" s="123"/>
      <c r="C3845" s="123"/>
      <c r="D3845" s="123"/>
      <c r="F3845" s="123"/>
      <c r="G3845" s="123"/>
    </row>
    <row r="3846" spans="2:7" x14ac:dyDescent="0.25">
      <c r="B3846" s="123"/>
      <c r="C3846" s="123"/>
      <c r="D3846" s="123"/>
      <c r="F3846" s="123"/>
      <c r="G3846" s="123"/>
    </row>
    <row r="3847" spans="2:7" x14ac:dyDescent="0.25">
      <c r="B3847" s="123"/>
      <c r="C3847" s="123"/>
      <c r="D3847" s="123"/>
      <c r="F3847" s="123"/>
      <c r="G3847" s="123"/>
    </row>
    <row r="3848" spans="2:7" x14ac:dyDescent="0.25">
      <c r="B3848" s="123"/>
      <c r="C3848" s="123"/>
      <c r="D3848" s="123"/>
      <c r="F3848" s="123"/>
      <c r="G3848" s="123"/>
    </row>
    <row r="3849" spans="2:7" x14ac:dyDescent="0.25">
      <c r="B3849" s="123"/>
      <c r="C3849" s="123"/>
      <c r="D3849" s="123"/>
      <c r="F3849" s="123"/>
      <c r="G3849" s="123"/>
    </row>
    <row r="3850" spans="2:7" x14ac:dyDescent="0.25">
      <c r="B3850" s="123"/>
      <c r="C3850" s="123"/>
      <c r="D3850" s="123"/>
      <c r="F3850" s="123"/>
      <c r="G3850" s="123"/>
    </row>
    <row r="3851" spans="2:7" x14ac:dyDescent="0.25">
      <c r="B3851" s="123"/>
      <c r="C3851" s="123"/>
      <c r="D3851" s="123"/>
      <c r="F3851" s="123"/>
      <c r="G3851" s="123"/>
    </row>
    <row r="3852" spans="2:7" x14ac:dyDescent="0.25">
      <c r="B3852" s="123"/>
      <c r="C3852" s="123"/>
      <c r="D3852" s="123"/>
      <c r="F3852" s="123"/>
      <c r="G3852" s="123"/>
    </row>
    <row r="3853" spans="2:7" x14ac:dyDescent="0.25">
      <c r="B3853" s="123"/>
      <c r="C3853" s="123"/>
      <c r="D3853" s="123"/>
      <c r="F3853" s="123"/>
      <c r="G3853" s="123"/>
    </row>
    <row r="3854" spans="2:7" x14ac:dyDescent="0.25">
      <c r="B3854" s="123"/>
      <c r="C3854" s="123"/>
      <c r="D3854" s="123"/>
      <c r="F3854" s="123"/>
      <c r="G3854" s="123"/>
    </row>
    <row r="3855" spans="2:7" x14ac:dyDescent="0.25">
      <c r="B3855" s="123"/>
      <c r="C3855" s="123"/>
      <c r="D3855" s="123"/>
      <c r="F3855" s="123"/>
      <c r="G3855" s="123"/>
    </row>
    <row r="3856" spans="2:7" x14ac:dyDescent="0.25">
      <c r="B3856" s="123"/>
      <c r="C3856" s="123"/>
      <c r="D3856" s="123"/>
      <c r="F3856" s="123"/>
      <c r="G3856" s="123"/>
    </row>
    <row r="3857" spans="2:7" x14ac:dyDescent="0.25">
      <c r="B3857" s="123"/>
      <c r="C3857" s="123"/>
      <c r="D3857" s="123"/>
      <c r="F3857" s="123"/>
      <c r="G3857" s="123"/>
    </row>
    <row r="3858" spans="2:7" x14ac:dyDescent="0.25">
      <c r="B3858" s="123"/>
      <c r="C3858" s="123"/>
      <c r="D3858" s="123"/>
      <c r="F3858" s="123"/>
      <c r="G3858" s="123"/>
    </row>
    <row r="3859" spans="2:7" x14ac:dyDescent="0.25">
      <c r="B3859" s="123"/>
      <c r="C3859" s="123"/>
      <c r="D3859" s="123"/>
      <c r="F3859" s="123"/>
      <c r="G3859" s="123"/>
    </row>
    <row r="3860" spans="2:7" x14ac:dyDescent="0.25">
      <c r="B3860" s="123"/>
      <c r="C3860" s="123"/>
      <c r="D3860" s="123"/>
      <c r="F3860" s="123"/>
      <c r="G3860" s="123"/>
    </row>
    <row r="3861" spans="2:7" x14ac:dyDescent="0.25">
      <c r="B3861" s="123"/>
      <c r="C3861" s="123"/>
      <c r="D3861" s="123"/>
      <c r="F3861" s="123"/>
      <c r="G3861" s="123"/>
    </row>
    <row r="3862" spans="2:7" x14ac:dyDescent="0.25">
      <c r="B3862" s="123"/>
      <c r="C3862" s="123"/>
      <c r="D3862" s="123"/>
      <c r="F3862" s="123"/>
      <c r="G3862" s="123"/>
    </row>
    <row r="3863" spans="2:7" x14ac:dyDescent="0.25">
      <c r="B3863" s="123"/>
      <c r="C3863" s="123"/>
      <c r="D3863" s="123"/>
      <c r="F3863" s="123"/>
      <c r="G3863" s="123"/>
    </row>
    <row r="3864" spans="2:7" x14ac:dyDescent="0.25">
      <c r="B3864" s="123"/>
      <c r="C3864" s="123"/>
      <c r="D3864" s="123"/>
      <c r="F3864" s="123"/>
      <c r="G3864" s="123"/>
    </row>
    <row r="3865" spans="2:7" x14ac:dyDescent="0.25">
      <c r="B3865" s="123"/>
      <c r="C3865" s="123"/>
      <c r="D3865" s="123"/>
      <c r="F3865" s="123"/>
      <c r="G3865" s="123"/>
    </row>
    <row r="3866" spans="2:7" x14ac:dyDescent="0.25">
      <c r="B3866" s="123"/>
      <c r="C3866" s="123"/>
      <c r="D3866" s="123"/>
      <c r="F3866" s="123"/>
      <c r="G3866" s="123"/>
    </row>
    <row r="3867" spans="2:7" x14ac:dyDescent="0.25">
      <c r="B3867" s="123"/>
      <c r="C3867" s="123"/>
      <c r="D3867" s="123"/>
      <c r="F3867" s="123"/>
      <c r="G3867" s="123"/>
    </row>
    <row r="3868" spans="2:7" x14ac:dyDescent="0.25">
      <c r="B3868" s="123"/>
      <c r="C3868" s="123"/>
      <c r="D3868" s="123"/>
      <c r="F3868" s="123"/>
      <c r="G3868" s="123"/>
    </row>
    <row r="3869" spans="2:7" x14ac:dyDescent="0.25">
      <c r="B3869" s="123"/>
      <c r="C3869" s="123"/>
      <c r="D3869" s="123"/>
      <c r="F3869" s="123"/>
      <c r="G3869" s="123"/>
    </row>
    <row r="3870" spans="2:7" x14ac:dyDescent="0.25">
      <c r="B3870" s="123"/>
      <c r="C3870" s="123"/>
      <c r="D3870" s="123"/>
      <c r="F3870" s="123"/>
      <c r="G3870" s="123"/>
    </row>
    <row r="3871" spans="2:7" x14ac:dyDescent="0.25">
      <c r="B3871" s="123"/>
      <c r="C3871" s="123"/>
      <c r="D3871" s="123"/>
      <c r="F3871" s="123"/>
      <c r="G3871" s="123"/>
    </row>
    <row r="3872" spans="2:7" x14ac:dyDescent="0.25">
      <c r="B3872" s="123"/>
      <c r="C3872" s="123"/>
      <c r="D3872" s="123"/>
      <c r="F3872" s="123"/>
      <c r="G3872" s="123"/>
    </row>
    <row r="3873" spans="2:7" x14ac:dyDescent="0.25">
      <c r="B3873" s="123"/>
      <c r="C3873" s="123"/>
      <c r="D3873" s="123"/>
      <c r="F3873" s="123"/>
      <c r="G3873" s="123"/>
    </row>
    <row r="3874" spans="2:7" x14ac:dyDescent="0.25">
      <c r="B3874" s="123"/>
      <c r="C3874" s="123"/>
      <c r="D3874" s="123"/>
      <c r="F3874" s="123"/>
      <c r="G3874" s="123"/>
    </row>
    <row r="3875" spans="2:7" x14ac:dyDescent="0.25">
      <c r="B3875" s="123"/>
      <c r="C3875" s="123"/>
      <c r="D3875" s="123"/>
      <c r="F3875" s="123"/>
      <c r="G3875" s="123"/>
    </row>
    <row r="3876" spans="2:7" x14ac:dyDescent="0.25">
      <c r="B3876" s="123"/>
      <c r="C3876" s="123"/>
      <c r="D3876" s="123"/>
      <c r="F3876" s="123"/>
      <c r="G3876" s="123"/>
    </row>
    <row r="3877" spans="2:7" x14ac:dyDescent="0.25">
      <c r="B3877" s="123"/>
      <c r="C3877" s="123"/>
      <c r="D3877" s="123"/>
      <c r="F3877" s="123"/>
      <c r="G3877" s="123"/>
    </row>
    <row r="3878" spans="2:7" x14ac:dyDescent="0.25">
      <c r="B3878" s="123"/>
      <c r="C3878" s="123"/>
      <c r="D3878" s="123"/>
      <c r="F3878" s="123"/>
      <c r="G3878" s="123"/>
    </row>
    <row r="3879" spans="2:7" x14ac:dyDescent="0.25">
      <c r="B3879" s="123"/>
      <c r="C3879" s="123"/>
      <c r="D3879" s="123"/>
      <c r="F3879" s="123"/>
      <c r="G3879" s="123"/>
    </row>
    <row r="3880" spans="2:7" x14ac:dyDescent="0.25">
      <c r="B3880" s="123"/>
      <c r="C3880" s="123"/>
      <c r="D3880" s="123"/>
      <c r="F3880" s="123"/>
      <c r="G3880" s="123"/>
    </row>
    <row r="3881" spans="2:7" x14ac:dyDescent="0.25">
      <c r="B3881" s="123"/>
      <c r="C3881" s="123"/>
      <c r="D3881" s="123"/>
      <c r="F3881" s="123"/>
      <c r="G3881" s="123"/>
    </row>
    <row r="3882" spans="2:7" x14ac:dyDescent="0.25">
      <c r="B3882" s="123"/>
      <c r="C3882" s="123"/>
      <c r="D3882" s="123"/>
      <c r="F3882" s="123"/>
      <c r="G3882" s="123"/>
    </row>
    <row r="3883" spans="2:7" x14ac:dyDescent="0.25">
      <c r="B3883" s="123"/>
      <c r="C3883" s="123"/>
      <c r="D3883" s="123"/>
      <c r="F3883" s="123"/>
      <c r="G3883" s="123"/>
    </row>
    <row r="3884" spans="2:7" x14ac:dyDescent="0.25">
      <c r="B3884" s="123"/>
      <c r="C3884" s="123"/>
      <c r="D3884" s="123"/>
      <c r="F3884" s="123"/>
      <c r="G3884" s="123"/>
    </row>
    <row r="3885" spans="2:7" x14ac:dyDescent="0.25">
      <c r="B3885" s="123"/>
      <c r="C3885" s="123"/>
      <c r="D3885" s="123"/>
      <c r="F3885" s="123"/>
      <c r="G3885" s="123"/>
    </row>
    <row r="3886" spans="2:7" x14ac:dyDescent="0.25">
      <c r="B3886" s="123"/>
      <c r="C3886" s="123"/>
      <c r="D3886" s="123"/>
      <c r="F3886" s="123"/>
      <c r="G3886" s="123"/>
    </row>
    <row r="3887" spans="2:7" x14ac:dyDescent="0.25">
      <c r="B3887" s="123"/>
      <c r="C3887" s="123"/>
      <c r="D3887" s="123"/>
      <c r="F3887" s="123"/>
      <c r="G3887" s="123"/>
    </row>
    <row r="3888" spans="2:7" x14ac:dyDescent="0.25">
      <c r="B3888" s="123"/>
      <c r="C3888" s="123"/>
      <c r="D3888" s="123"/>
      <c r="F3888" s="123"/>
      <c r="G3888" s="123"/>
    </row>
    <row r="3889" spans="2:7" x14ac:dyDescent="0.25">
      <c r="B3889" s="123"/>
      <c r="C3889" s="123"/>
      <c r="D3889" s="123"/>
      <c r="F3889" s="123"/>
      <c r="G3889" s="123"/>
    </row>
    <row r="3890" spans="2:7" x14ac:dyDescent="0.25">
      <c r="B3890" s="123"/>
      <c r="C3890" s="123"/>
      <c r="D3890" s="123"/>
      <c r="F3890" s="123"/>
      <c r="G3890" s="123"/>
    </row>
    <row r="3891" spans="2:7" x14ac:dyDescent="0.25">
      <c r="B3891" s="123"/>
      <c r="C3891" s="123"/>
      <c r="D3891" s="123"/>
      <c r="F3891" s="123"/>
      <c r="G3891" s="123"/>
    </row>
    <row r="3892" spans="2:7" x14ac:dyDescent="0.25">
      <c r="B3892" s="123"/>
      <c r="C3892" s="123"/>
      <c r="D3892" s="123"/>
      <c r="F3892" s="123"/>
      <c r="G3892" s="123"/>
    </row>
    <row r="3893" spans="2:7" x14ac:dyDescent="0.25">
      <c r="B3893" s="123"/>
      <c r="C3893" s="123"/>
      <c r="D3893" s="123"/>
      <c r="F3893" s="123"/>
      <c r="G3893" s="123"/>
    </row>
    <row r="3894" spans="2:7" x14ac:dyDescent="0.25">
      <c r="B3894" s="123"/>
      <c r="C3894" s="123"/>
      <c r="D3894" s="123"/>
      <c r="F3894" s="123"/>
      <c r="G3894" s="123"/>
    </row>
    <row r="3895" spans="2:7" x14ac:dyDescent="0.25">
      <c r="B3895" s="123"/>
      <c r="C3895" s="123"/>
      <c r="D3895" s="123"/>
      <c r="F3895" s="123"/>
      <c r="G3895" s="123"/>
    </row>
    <row r="3896" spans="2:7" x14ac:dyDescent="0.25">
      <c r="B3896" s="123"/>
      <c r="C3896" s="123"/>
      <c r="D3896" s="123"/>
      <c r="F3896" s="123"/>
      <c r="G3896" s="123"/>
    </row>
    <row r="3897" spans="2:7" x14ac:dyDescent="0.25">
      <c r="B3897" s="123"/>
      <c r="C3897" s="123"/>
      <c r="D3897" s="123"/>
      <c r="F3897" s="123"/>
      <c r="G3897" s="123"/>
    </row>
    <row r="3898" spans="2:7" x14ac:dyDescent="0.25">
      <c r="B3898" s="123"/>
      <c r="C3898" s="123"/>
      <c r="D3898" s="123"/>
      <c r="F3898" s="123"/>
      <c r="G3898" s="123"/>
    </row>
    <row r="3899" spans="2:7" x14ac:dyDescent="0.25">
      <c r="B3899" s="123"/>
      <c r="C3899" s="123"/>
      <c r="D3899" s="123"/>
      <c r="F3899" s="123"/>
      <c r="G3899" s="123"/>
    </row>
    <row r="3900" spans="2:7" x14ac:dyDescent="0.25">
      <c r="B3900" s="123"/>
      <c r="C3900" s="123"/>
      <c r="D3900" s="123"/>
      <c r="F3900" s="123"/>
      <c r="G3900" s="123"/>
    </row>
    <row r="3901" spans="2:7" x14ac:dyDescent="0.25">
      <c r="B3901" s="123"/>
      <c r="C3901" s="123"/>
      <c r="D3901" s="123"/>
      <c r="F3901" s="123"/>
      <c r="G3901" s="123"/>
    </row>
    <row r="3902" spans="2:7" x14ac:dyDescent="0.25">
      <c r="B3902" s="123"/>
      <c r="C3902" s="123"/>
      <c r="D3902" s="123"/>
      <c r="F3902" s="123"/>
      <c r="G3902" s="123"/>
    </row>
    <row r="3903" spans="2:7" x14ac:dyDescent="0.25">
      <c r="B3903" s="123"/>
      <c r="C3903" s="123"/>
      <c r="D3903" s="123"/>
      <c r="F3903" s="123"/>
      <c r="G3903" s="123"/>
    </row>
    <row r="3904" spans="2:7" x14ac:dyDescent="0.25">
      <c r="B3904" s="123"/>
      <c r="C3904" s="123"/>
      <c r="D3904" s="123"/>
      <c r="F3904" s="123"/>
      <c r="G3904" s="123"/>
    </row>
    <row r="3905" spans="2:7" x14ac:dyDescent="0.25">
      <c r="B3905" s="123"/>
      <c r="C3905" s="123"/>
      <c r="D3905" s="123"/>
      <c r="F3905" s="123"/>
      <c r="G3905" s="123"/>
    </row>
    <row r="3906" spans="2:7" x14ac:dyDescent="0.25">
      <c r="B3906" s="123"/>
      <c r="C3906" s="123"/>
      <c r="D3906" s="123"/>
      <c r="F3906" s="123"/>
      <c r="G3906" s="123"/>
    </row>
    <row r="3907" spans="2:7" x14ac:dyDescent="0.25">
      <c r="B3907" s="123"/>
      <c r="C3907" s="123"/>
      <c r="D3907" s="123"/>
      <c r="F3907" s="123"/>
      <c r="G3907" s="123"/>
    </row>
    <row r="3908" spans="2:7" x14ac:dyDescent="0.25">
      <c r="B3908" s="123"/>
      <c r="C3908" s="123"/>
      <c r="D3908" s="123"/>
      <c r="F3908" s="123"/>
      <c r="G3908" s="123"/>
    </row>
    <row r="3909" spans="2:7" x14ac:dyDescent="0.25">
      <c r="B3909" s="123"/>
      <c r="C3909" s="123"/>
      <c r="D3909" s="123"/>
      <c r="F3909" s="123"/>
      <c r="G3909" s="123"/>
    </row>
    <row r="3910" spans="2:7" x14ac:dyDescent="0.25">
      <c r="B3910" s="123"/>
      <c r="C3910" s="123"/>
      <c r="D3910" s="123"/>
      <c r="F3910" s="123"/>
      <c r="G3910" s="123"/>
    </row>
    <row r="3911" spans="2:7" x14ac:dyDescent="0.25">
      <c r="B3911" s="123"/>
      <c r="C3911" s="123"/>
      <c r="D3911" s="123"/>
      <c r="F3911" s="123"/>
      <c r="G3911" s="123"/>
    </row>
    <row r="3912" spans="2:7" x14ac:dyDescent="0.25">
      <c r="B3912" s="123"/>
      <c r="C3912" s="123"/>
      <c r="D3912" s="123"/>
      <c r="F3912" s="123"/>
      <c r="G3912" s="123"/>
    </row>
    <row r="3913" spans="2:7" x14ac:dyDescent="0.25">
      <c r="B3913" s="123"/>
      <c r="C3913" s="123"/>
      <c r="D3913" s="123"/>
      <c r="F3913" s="123"/>
      <c r="G3913" s="123"/>
    </row>
    <row r="3914" spans="2:7" x14ac:dyDescent="0.25">
      <c r="B3914" s="123"/>
      <c r="C3914" s="123"/>
      <c r="D3914" s="123"/>
      <c r="F3914" s="123"/>
      <c r="G3914" s="123"/>
    </row>
    <row r="3915" spans="2:7" x14ac:dyDescent="0.25">
      <c r="B3915" s="123"/>
      <c r="C3915" s="123"/>
      <c r="D3915" s="123"/>
      <c r="F3915" s="123"/>
      <c r="G3915" s="123"/>
    </row>
    <row r="3916" spans="2:7" x14ac:dyDescent="0.25">
      <c r="B3916" s="123"/>
      <c r="C3916" s="123"/>
      <c r="D3916" s="123"/>
      <c r="F3916" s="123"/>
      <c r="G3916" s="123"/>
    </row>
    <row r="3917" spans="2:7" x14ac:dyDescent="0.25">
      <c r="B3917" s="123"/>
      <c r="C3917" s="123"/>
      <c r="D3917" s="123"/>
      <c r="F3917" s="123"/>
      <c r="G3917" s="123"/>
    </row>
    <row r="3918" spans="2:7" x14ac:dyDescent="0.25">
      <c r="B3918" s="123"/>
      <c r="C3918" s="123"/>
      <c r="D3918" s="123"/>
      <c r="F3918" s="123"/>
      <c r="G3918" s="123"/>
    </row>
    <row r="3919" spans="2:7" x14ac:dyDescent="0.25">
      <c r="B3919" s="123"/>
      <c r="C3919" s="123"/>
      <c r="D3919" s="123"/>
      <c r="F3919" s="123"/>
      <c r="G3919" s="123"/>
    </row>
    <row r="3920" spans="2:7" x14ac:dyDescent="0.25">
      <c r="B3920" s="123"/>
      <c r="C3920" s="123"/>
      <c r="D3920" s="123"/>
      <c r="F3920" s="123"/>
      <c r="G3920" s="123"/>
    </row>
    <row r="3921" spans="2:7" x14ac:dyDescent="0.25">
      <c r="B3921" s="123"/>
      <c r="C3921" s="123"/>
      <c r="D3921" s="123"/>
      <c r="F3921" s="123"/>
      <c r="G3921" s="123"/>
    </row>
    <row r="3922" spans="2:7" x14ac:dyDescent="0.25">
      <c r="B3922" s="123"/>
      <c r="C3922" s="123"/>
      <c r="D3922" s="123"/>
      <c r="F3922" s="123"/>
      <c r="G3922" s="123"/>
    </row>
    <row r="3923" spans="2:7" x14ac:dyDescent="0.25">
      <c r="B3923" s="123"/>
      <c r="C3923" s="123"/>
      <c r="D3923" s="123"/>
      <c r="F3923" s="123"/>
      <c r="G3923" s="123"/>
    </row>
    <row r="3924" spans="2:7" x14ac:dyDescent="0.25">
      <c r="B3924" s="123"/>
      <c r="C3924" s="123"/>
      <c r="D3924" s="123"/>
      <c r="F3924" s="123"/>
      <c r="G3924" s="123"/>
    </row>
    <row r="3925" spans="2:7" x14ac:dyDescent="0.25">
      <c r="B3925" s="123"/>
      <c r="C3925" s="123"/>
      <c r="D3925" s="123"/>
      <c r="F3925" s="123"/>
      <c r="G3925" s="123"/>
    </row>
    <row r="3926" spans="2:7" x14ac:dyDescent="0.25">
      <c r="B3926" s="123"/>
      <c r="C3926" s="123"/>
      <c r="D3926" s="123"/>
      <c r="F3926" s="123"/>
      <c r="G3926" s="123"/>
    </row>
    <row r="3927" spans="2:7" x14ac:dyDescent="0.25">
      <c r="B3927" s="123"/>
      <c r="C3927" s="123"/>
      <c r="D3927" s="123"/>
      <c r="F3927" s="123"/>
      <c r="G3927" s="123"/>
    </row>
    <row r="3928" spans="2:7" x14ac:dyDescent="0.25">
      <c r="B3928" s="123"/>
      <c r="C3928" s="123"/>
      <c r="D3928" s="123"/>
      <c r="F3928" s="123"/>
      <c r="G3928" s="123"/>
    </row>
    <row r="3929" spans="2:7" x14ac:dyDescent="0.25">
      <c r="B3929" s="123"/>
      <c r="C3929" s="123"/>
      <c r="D3929" s="123"/>
      <c r="F3929" s="123"/>
      <c r="G3929" s="123"/>
    </row>
    <row r="3930" spans="2:7" x14ac:dyDescent="0.25">
      <c r="B3930" s="123"/>
      <c r="C3930" s="123"/>
      <c r="D3930" s="123"/>
      <c r="F3930" s="123"/>
      <c r="G3930" s="123"/>
    </row>
    <row r="3931" spans="2:7" x14ac:dyDescent="0.25">
      <c r="B3931" s="123"/>
      <c r="C3931" s="123"/>
      <c r="D3931" s="123"/>
      <c r="F3931" s="123"/>
      <c r="G3931" s="123"/>
    </row>
    <row r="3932" spans="2:7" x14ac:dyDescent="0.25">
      <c r="B3932" s="123"/>
      <c r="C3932" s="123"/>
      <c r="D3932" s="123"/>
      <c r="F3932" s="123"/>
      <c r="G3932" s="123"/>
    </row>
    <row r="3933" spans="2:7" x14ac:dyDescent="0.25">
      <c r="B3933" s="123"/>
      <c r="C3933" s="123"/>
      <c r="D3933" s="123"/>
      <c r="F3933" s="123"/>
      <c r="G3933" s="123"/>
    </row>
    <row r="3934" spans="2:7" x14ac:dyDescent="0.25">
      <c r="B3934" s="123"/>
      <c r="C3934" s="123"/>
      <c r="D3934" s="123"/>
      <c r="F3934" s="123"/>
      <c r="G3934" s="123"/>
    </row>
    <row r="3935" spans="2:7" x14ac:dyDescent="0.25">
      <c r="B3935" s="123"/>
      <c r="C3935" s="123"/>
      <c r="D3935" s="123"/>
      <c r="F3935" s="123"/>
      <c r="G3935" s="123"/>
    </row>
    <row r="3936" spans="2:7" x14ac:dyDescent="0.25">
      <c r="B3936" s="123"/>
      <c r="C3936" s="123"/>
      <c r="D3936" s="123"/>
      <c r="F3936" s="123"/>
      <c r="G3936" s="123"/>
    </row>
    <row r="3937" spans="2:7" x14ac:dyDescent="0.25">
      <c r="B3937" s="123"/>
      <c r="C3937" s="123"/>
      <c r="D3937" s="123"/>
      <c r="F3937" s="123"/>
      <c r="G3937" s="123"/>
    </row>
    <row r="3938" spans="2:7" x14ac:dyDescent="0.25">
      <c r="B3938" s="123"/>
      <c r="C3938" s="123"/>
      <c r="D3938" s="123"/>
      <c r="F3938" s="123"/>
      <c r="G3938" s="123"/>
    </row>
    <row r="3939" spans="2:7" x14ac:dyDescent="0.25">
      <c r="B3939" s="123"/>
      <c r="C3939" s="123"/>
      <c r="D3939" s="123"/>
      <c r="F3939" s="123"/>
      <c r="G3939" s="123"/>
    </row>
    <row r="3940" spans="2:7" x14ac:dyDescent="0.25">
      <c r="B3940" s="123"/>
      <c r="C3940" s="123"/>
      <c r="D3940" s="123"/>
      <c r="F3940" s="123"/>
      <c r="G3940" s="123"/>
    </row>
    <row r="3941" spans="2:7" x14ac:dyDescent="0.25">
      <c r="B3941" s="123"/>
      <c r="C3941" s="123"/>
      <c r="D3941" s="123"/>
      <c r="F3941" s="123"/>
      <c r="G3941" s="123"/>
    </row>
    <row r="3942" spans="2:7" x14ac:dyDescent="0.25">
      <c r="B3942" s="123"/>
      <c r="C3942" s="123"/>
      <c r="D3942" s="123"/>
      <c r="F3942" s="123"/>
      <c r="G3942" s="123"/>
    </row>
    <row r="3943" spans="2:7" x14ac:dyDescent="0.25">
      <c r="B3943" s="123"/>
      <c r="C3943" s="123"/>
      <c r="D3943" s="123"/>
      <c r="F3943" s="123"/>
      <c r="G3943" s="123"/>
    </row>
    <row r="3944" spans="2:7" x14ac:dyDescent="0.25">
      <c r="B3944" s="123"/>
      <c r="C3944" s="123"/>
      <c r="D3944" s="123"/>
      <c r="F3944" s="123"/>
      <c r="G3944" s="123"/>
    </row>
    <row r="3945" spans="2:7" x14ac:dyDescent="0.25">
      <c r="B3945" s="123"/>
      <c r="C3945" s="123"/>
      <c r="D3945" s="123"/>
      <c r="F3945" s="123"/>
      <c r="G3945" s="123"/>
    </row>
    <row r="3946" spans="2:7" x14ac:dyDescent="0.25">
      <c r="B3946" s="123"/>
      <c r="C3946" s="123"/>
      <c r="D3946" s="123"/>
      <c r="F3946" s="123"/>
      <c r="G3946" s="123"/>
    </row>
    <row r="3947" spans="2:7" x14ac:dyDescent="0.25">
      <c r="B3947" s="123"/>
      <c r="C3947" s="123"/>
      <c r="D3947" s="123"/>
      <c r="F3947" s="123"/>
      <c r="G3947" s="123"/>
    </row>
    <row r="3948" spans="2:7" x14ac:dyDescent="0.25">
      <c r="B3948" s="123"/>
      <c r="C3948" s="123"/>
      <c r="D3948" s="123"/>
      <c r="F3948" s="123"/>
      <c r="G3948" s="123"/>
    </row>
    <row r="3949" spans="2:7" x14ac:dyDescent="0.25">
      <c r="B3949" s="123"/>
      <c r="C3949" s="123"/>
      <c r="D3949" s="123"/>
      <c r="F3949" s="123"/>
      <c r="G3949" s="123"/>
    </row>
    <row r="3950" spans="2:7" x14ac:dyDescent="0.25">
      <c r="B3950" s="123"/>
      <c r="C3950" s="123"/>
      <c r="D3950" s="123"/>
      <c r="F3950" s="123"/>
      <c r="G3950" s="123"/>
    </row>
    <row r="3951" spans="2:7" x14ac:dyDescent="0.25">
      <c r="B3951" s="123"/>
      <c r="C3951" s="123"/>
      <c r="D3951" s="123"/>
      <c r="F3951" s="123"/>
      <c r="G3951" s="123"/>
    </row>
    <row r="3952" spans="2:7" x14ac:dyDescent="0.25">
      <c r="B3952" s="123"/>
      <c r="C3952" s="123"/>
      <c r="D3952" s="123"/>
      <c r="F3952" s="123"/>
      <c r="G3952" s="123"/>
    </row>
    <row r="3953" spans="2:7" x14ac:dyDescent="0.25">
      <c r="B3953" s="123"/>
      <c r="C3953" s="123"/>
      <c r="D3953" s="123"/>
      <c r="F3953" s="123"/>
      <c r="G3953" s="123"/>
    </row>
    <row r="3954" spans="2:7" x14ac:dyDescent="0.25">
      <c r="B3954" s="123"/>
      <c r="C3954" s="123"/>
      <c r="D3954" s="123"/>
      <c r="F3954" s="123"/>
      <c r="G3954" s="123"/>
    </row>
    <row r="3955" spans="2:7" x14ac:dyDescent="0.25">
      <c r="B3955" s="123"/>
      <c r="C3955" s="123"/>
      <c r="D3955" s="123"/>
      <c r="F3955" s="123"/>
      <c r="G3955" s="123"/>
    </row>
    <row r="3956" spans="2:7" x14ac:dyDescent="0.25">
      <c r="B3956" s="123"/>
      <c r="C3956" s="123"/>
      <c r="D3956" s="123"/>
      <c r="F3956" s="123"/>
      <c r="G3956" s="123"/>
    </row>
    <row r="3957" spans="2:7" x14ac:dyDescent="0.25">
      <c r="B3957" s="123"/>
      <c r="C3957" s="123"/>
      <c r="D3957" s="123"/>
      <c r="F3957" s="123"/>
      <c r="G3957" s="123"/>
    </row>
    <row r="3958" spans="2:7" x14ac:dyDescent="0.25">
      <c r="B3958" s="123"/>
      <c r="C3958" s="123"/>
      <c r="D3958" s="123"/>
      <c r="F3958" s="123"/>
      <c r="G3958" s="123"/>
    </row>
    <row r="3959" spans="2:7" x14ac:dyDescent="0.25">
      <c r="B3959" s="123"/>
      <c r="C3959" s="123"/>
      <c r="D3959" s="123"/>
      <c r="F3959" s="123"/>
      <c r="G3959" s="123"/>
    </row>
    <row r="3960" spans="2:7" x14ac:dyDescent="0.25">
      <c r="B3960" s="123"/>
      <c r="C3960" s="123"/>
      <c r="D3960" s="123"/>
      <c r="F3960" s="123"/>
      <c r="G3960" s="123"/>
    </row>
    <row r="3961" spans="2:7" x14ac:dyDescent="0.25">
      <c r="B3961" s="123"/>
      <c r="C3961" s="123"/>
      <c r="D3961" s="123"/>
      <c r="F3961" s="123"/>
      <c r="G3961" s="123"/>
    </row>
    <row r="3962" spans="2:7" x14ac:dyDescent="0.25">
      <c r="B3962" s="123"/>
      <c r="C3962" s="123"/>
      <c r="D3962" s="123"/>
      <c r="F3962" s="123"/>
      <c r="G3962" s="123"/>
    </row>
    <row r="3963" spans="2:7" x14ac:dyDescent="0.25">
      <c r="B3963" s="123"/>
      <c r="C3963" s="123"/>
      <c r="D3963" s="123"/>
      <c r="F3963" s="123"/>
      <c r="G3963" s="123"/>
    </row>
    <row r="3964" spans="2:7" x14ac:dyDescent="0.25">
      <c r="B3964" s="123"/>
      <c r="C3964" s="123"/>
      <c r="D3964" s="123"/>
      <c r="F3964" s="123"/>
      <c r="G3964" s="123"/>
    </row>
    <row r="3965" spans="2:7" x14ac:dyDescent="0.25">
      <c r="B3965" s="123"/>
      <c r="C3965" s="123"/>
      <c r="D3965" s="123"/>
      <c r="F3965" s="123"/>
      <c r="G3965" s="123"/>
    </row>
    <row r="3966" spans="2:7" x14ac:dyDescent="0.25">
      <c r="B3966" s="123"/>
      <c r="C3966" s="123"/>
      <c r="D3966" s="123"/>
      <c r="F3966" s="123"/>
      <c r="G3966" s="123"/>
    </row>
    <row r="3967" spans="2:7" x14ac:dyDescent="0.25">
      <c r="B3967" s="123"/>
      <c r="C3967" s="123"/>
      <c r="D3967" s="123"/>
      <c r="F3967" s="123"/>
      <c r="G3967" s="123"/>
    </row>
    <row r="3968" spans="2:7" x14ac:dyDescent="0.25">
      <c r="B3968" s="123"/>
      <c r="C3968" s="123"/>
      <c r="D3968" s="123"/>
      <c r="F3968" s="123"/>
      <c r="G3968" s="123"/>
    </row>
    <row r="3969" spans="2:7" x14ac:dyDescent="0.25">
      <c r="B3969" s="123"/>
      <c r="C3969" s="123"/>
      <c r="D3969" s="123"/>
      <c r="F3969" s="123"/>
      <c r="G3969" s="123"/>
    </row>
    <row r="3970" spans="2:7" x14ac:dyDescent="0.25">
      <c r="B3970" s="123"/>
      <c r="C3970" s="123"/>
      <c r="D3970" s="123"/>
      <c r="F3970" s="123"/>
      <c r="G3970" s="123"/>
    </row>
    <row r="3971" spans="2:7" x14ac:dyDescent="0.25">
      <c r="B3971" s="123"/>
      <c r="C3971" s="123"/>
      <c r="D3971" s="123"/>
      <c r="F3971" s="123"/>
      <c r="G3971" s="123"/>
    </row>
    <row r="3972" spans="2:7" x14ac:dyDescent="0.25">
      <c r="B3972" s="123"/>
      <c r="C3972" s="123"/>
      <c r="D3972" s="123"/>
      <c r="F3972" s="123"/>
      <c r="G3972" s="123"/>
    </row>
    <row r="3973" spans="2:7" x14ac:dyDescent="0.25">
      <c r="B3973" s="123"/>
      <c r="C3973" s="123"/>
      <c r="D3973" s="123"/>
      <c r="F3973" s="123"/>
      <c r="G3973" s="123"/>
    </row>
    <row r="3974" spans="2:7" x14ac:dyDescent="0.25">
      <c r="B3974" s="123"/>
      <c r="C3974" s="123"/>
      <c r="D3974" s="123"/>
      <c r="F3974" s="123"/>
      <c r="G3974" s="123"/>
    </row>
    <row r="3975" spans="2:7" x14ac:dyDescent="0.25">
      <c r="B3975" s="123"/>
      <c r="C3975" s="123"/>
      <c r="D3975" s="123"/>
      <c r="F3975" s="123"/>
      <c r="G3975" s="123"/>
    </row>
    <row r="3976" spans="2:7" x14ac:dyDescent="0.25">
      <c r="B3976" s="123"/>
      <c r="C3976" s="123"/>
      <c r="D3976" s="123"/>
      <c r="F3976" s="123"/>
      <c r="G3976" s="123"/>
    </row>
    <row r="3977" spans="2:7" x14ac:dyDescent="0.25">
      <c r="B3977" s="123"/>
      <c r="C3977" s="123"/>
      <c r="D3977" s="123"/>
      <c r="F3977" s="123"/>
      <c r="G3977" s="123"/>
    </row>
    <row r="3978" spans="2:7" x14ac:dyDescent="0.25">
      <c r="B3978" s="123"/>
      <c r="C3978" s="123"/>
      <c r="D3978" s="123"/>
      <c r="F3978" s="123"/>
      <c r="G3978" s="123"/>
    </row>
    <row r="3979" spans="2:7" x14ac:dyDescent="0.25">
      <c r="B3979" s="123"/>
      <c r="C3979" s="123"/>
      <c r="D3979" s="123"/>
      <c r="F3979" s="123"/>
      <c r="G3979" s="123"/>
    </row>
    <row r="3980" spans="2:7" x14ac:dyDescent="0.25">
      <c r="B3980" s="123"/>
      <c r="C3980" s="123"/>
      <c r="D3980" s="123"/>
      <c r="F3980" s="123"/>
      <c r="G3980" s="123"/>
    </row>
    <row r="3981" spans="2:7" x14ac:dyDescent="0.25">
      <c r="B3981" s="123"/>
      <c r="C3981" s="123"/>
      <c r="D3981" s="123"/>
      <c r="F3981" s="123"/>
      <c r="G3981" s="123"/>
    </row>
    <row r="3982" spans="2:7" x14ac:dyDescent="0.25">
      <c r="B3982" s="123"/>
      <c r="C3982" s="123"/>
      <c r="D3982" s="123"/>
      <c r="F3982" s="123"/>
      <c r="G3982" s="123"/>
    </row>
    <row r="3983" spans="2:7" x14ac:dyDescent="0.25">
      <c r="B3983" s="123"/>
      <c r="C3983" s="123"/>
      <c r="D3983" s="123"/>
      <c r="F3983" s="123"/>
      <c r="G3983" s="123"/>
    </row>
    <row r="3984" spans="2:7" x14ac:dyDescent="0.25">
      <c r="B3984" s="123"/>
      <c r="C3984" s="123"/>
      <c r="D3984" s="123"/>
      <c r="F3984" s="123"/>
      <c r="G3984" s="123"/>
    </row>
    <row r="3985" spans="2:7" x14ac:dyDescent="0.25">
      <c r="B3985" s="123"/>
      <c r="C3985" s="123"/>
      <c r="D3985" s="123"/>
      <c r="F3985" s="123"/>
      <c r="G3985" s="123"/>
    </row>
    <row r="3986" spans="2:7" x14ac:dyDescent="0.25">
      <c r="B3986" s="123"/>
      <c r="C3986" s="123"/>
      <c r="D3986" s="123"/>
      <c r="F3986" s="123"/>
      <c r="G3986" s="123"/>
    </row>
    <row r="3987" spans="2:7" x14ac:dyDescent="0.25">
      <c r="B3987" s="123"/>
      <c r="C3987" s="123"/>
      <c r="D3987" s="123"/>
      <c r="F3987" s="123"/>
      <c r="G3987" s="123"/>
    </row>
    <row r="3988" spans="2:7" x14ac:dyDescent="0.25">
      <c r="B3988" s="123"/>
      <c r="C3988" s="123"/>
      <c r="D3988" s="123"/>
      <c r="F3988" s="123"/>
      <c r="G3988" s="123"/>
    </row>
    <row r="3989" spans="2:7" x14ac:dyDescent="0.25">
      <c r="B3989" s="123"/>
      <c r="C3989" s="123"/>
      <c r="D3989" s="123"/>
      <c r="F3989" s="123"/>
      <c r="G3989" s="123"/>
    </row>
    <row r="3990" spans="2:7" x14ac:dyDescent="0.25">
      <c r="B3990" s="123"/>
      <c r="C3990" s="123"/>
      <c r="D3990" s="123"/>
      <c r="F3990" s="123"/>
      <c r="G3990" s="123"/>
    </row>
    <row r="3991" spans="2:7" x14ac:dyDescent="0.25">
      <c r="B3991" s="123"/>
      <c r="C3991" s="123"/>
      <c r="D3991" s="123"/>
      <c r="F3991" s="123"/>
      <c r="G3991" s="123"/>
    </row>
    <row r="3992" spans="2:7" x14ac:dyDescent="0.25">
      <c r="B3992" s="123"/>
      <c r="C3992" s="123"/>
      <c r="D3992" s="123"/>
      <c r="F3992" s="123"/>
      <c r="G3992" s="123"/>
    </row>
    <row r="3993" spans="2:7" x14ac:dyDescent="0.25">
      <c r="B3993" s="123"/>
      <c r="C3993" s="123"/>
      <c r="D3993" s="123"/>
      <c r="F3993" s="123"/>
      <c r="G3993" s="123"/>
    </row>
    <row r="3994" spans="2:7" x14ac:dyDescent="0.25">
      <c r="B3994" s="123"/>
      <c r="C3994" s="123"/>
      <c r="D3994" s="123"/>
      <c r="F3994" s="123"/>
      <c r="G3994" s="123"/>
    </row>
    <row r="3995" spans="2:7" x14ac:dyDescent="0.25">
      <c r="B3995" s="123"/>
      <c r="C3995" s="123"/>
      <c r="D3995" s="123"/>
      <c r="F3995" s="123"/>
      <c r="G3995" s="123"/>
    </row>
    <row r="3996" spans="2:7" x14ac:dyDescent="0.25">
      <c r="B3996" s="123"/>
      <c r="C3996" s="123"/>
      <c r="D3996" s="123"/>
      <c r="F3996" s="123"/>
      <c r="G3996" s="123"/>
    </row>
    <row r="3997" spans="2:7" x14ac:dyDescent="0.25">
      <c r="B3997" s="123"/>
      <c r="C3997" s="123"/>
      <c r="D3997" s="123"/>
      <c r="F3997" s="123"/>
      <c r="G3997" s="123"/>
    </row>
    <row r="3998" spans="2:7" x14ac:dyDescent="0.25">
      <c r="B3998" s="123"/>
      <c r="C3998" s="123"/>
      <c r="D3998" s="123"/>
      <c r="F3998" s="123"/>
      <c r="G3998" s="123"/>
    </row>
    <row r="3999" spans="2:7" x14ac:dyDescent="0.25">
      <c r="B3999" s="123"/>
      <c r="C3999" s="123"/>
      <c r="D3999" s="123"/>
      <c r="F3999" s="123"/>
      <c r="G3999" s="123"/>
    </row>
    <row r="4000" spans="2:7" x14ac:dyDescent="0.25">
      <c r="B4000" s="123"/>
      <c r="C4000" s="123"/>
      <c r="D4000" s="123"/>
      <c r="F4000" s="123"/>
      <c r="G4000" s="123"/>
    </row>
    <row r="4001" spans="2:7" x14ac:dyDescent="0.25">
      <c r="B4001" s="123"/>
      <c r="C4001" s="123"/>
      <c r="D4001" s="123"/>
      <c r="F4001" s="123"/>
      <c r="G4001" s="123"/>
    </row>
    <row r="4002" spans="2:7" x14ac:dyDescent="0.25">
      <c r="B4002" s="123"/>
      <c r="C4002" s="123"/>
      <c r="D4002" s="123"/>
      <c r="F4002" s="123"/>
      <c r="G4002" s="123"/>
    </row>
    <row r="4003" spans="2:7" x14ac:dyDescent="0.25">
      <c r="B4003" s="123"/>
      <c r="C4003" s="123"/>
      <c r="D4003" s="123"/>
      <c r="F4003" s="123"/>
      <c r="G4003" s="123"/>
    </row>
    <row r="4004" spans="2:7" x14ac:dyDescent="0.25">
      <c r="B4004" s="123"/>
      <c r="C4004" s="123"/>
      <c r="D4004" s="123"/>
      <c r="F4004" s="123"/>
      <c r="G4004" s="123"/>
    </row>
    <row r="4005" spans="2:7" x14ac:dyDescent="0.25">
      <c r="B4005" s="123"/>
      <c r="C4005" s="123"/>
      <c r="D4005" s="123"/>
      <c r="F4005" s="123"/>
      <c r="G4005" s="123"/>
    </row>
    <row r="4006" spans="2:7" x14ac:dyDescent="0.25">
      <c r="B4006" s="123"/>
      <c r="C4006" s="123"/>
      <c r="D4006" s="123"/>
      <c r="F4006" s="123"/>
      <c r="G4006" s="123"/>
    </row>
    <row r="4007" spans="2:7" x14ac:dyDescent="0.25">
      <c r="B4007" s="123"/>
      <c r="C4007" s="123"/>
      <c r="D4007" s="123"/>
      <c r="F4007" s="123"/>
      <c r="G4007" s="123"/>
    </row>
    <row r="4008" spans="2:7" x14ac:dyDescent="0.25">
      <c r="B4008" s="123"/>
      <c r="C4008" s="123"/>
      <c r="D4008" s="123"/>
      <c r="F4008" s="123"/>
      <c r="G4008" s="123"/>
    </row>
    <row r="4009" spans="2:7" x14ac:dyDescent="0.25">
      <c r="B4009" s="123"/>
      <c r="C4009" s="123"/>
      <c r="D4009" s="123"/>
      <c r="F4009" s="123"/>
      <c r="G4009" s="123"/>
    </row>
    <row r="4010" spans="2:7" x14ac:dyDescent="0.25">
      <c r="B4010" s="123"/>
      <c r="C4010" s="123"/>
      <c r="D4010" s="123"/>
      <c r="F4010" s="123"/>
      <c r="G4010" s="123"/>
    </row>
    <row r="4011" spans="2:7" x14ac:dyDescent="0.25">
      <c r="B4011" s="123"/>
      <c r="C4011" s="123"/>
      <c r="D4011" s="123"/>
      <c r="F4011" s="123"/>
      <c r="G4011" s="123"/>
    </row>
    <row r="4012" spans="2:7" x14ac:dyDescent="0.25">
      <c r="B4012" s="123"/>
      <c r="C4012" s="123"/>
      <c r="D4012" s="123"/>
      <c r="F4012" s="123"/>
      <c r="G4012" s="123"/>
    </row>
    <row r="4013" spans="2:7" x14ac:dyDescent="0.25">
      <c r="B4013" s="123"/>
      <c r="C4013" s="123"/>
      <c r="D4013" s="123"/>
      <c r="F4013" s="123"/>
      <c r="G4013" s="123"/>
    </row>
    <row r="4014" spans="2:7" x14ac:dyDescent="0.25">
      <c r="B4014" s="123"/>
      <c r="C4014" s="123"/>
      <c r="D4014" s="123"/>
      <c r="F4014" s="123"/>
      <c r="G4014" s="123"/>
    </row>
    <row r="4015" spans="2:7" x14ac:dyDescent="0.25">
      <c r="B4015" s="123"/>
      <c r="C4015" s="123"/>
      <c r="D4015" s="123"/>
      <c r="F4015" s="123"/>
      <c r="G4015" s="123"/>
    </row>
    <row r="4016" spans="2:7" x14ac:dyDescent="0.25">
      <c r="B4016" s="123"/>
      <c r="C4016" s="123"/>
      <c r="D4016" s="123"/>
      <c r="F4016" s="123"/>
      <c r="G4016" s="123"/>
    </row>
    <row r="4017" spans="2:7" x14ac:dyDescent="0.25">
      <c r="B4017" s="123"/>
      <c r="C4017" s="123"/>
      <c r="D4017" s="123"/>
      <c r="F4017" s="123"/>
      <c r="G4017" s="123"/>
    </row>
    <row r="4018" spans="2:7" x14ac:dyDescent="0.25">
      <c r="B4018" s="123"/>
      <c r="C4018" s="123"/>
      <c r="D4018" s="123"/>
      <c r="F4018" s="123"/>
      <c r="G4018" s="123"/>
    </row>
    <row r="4019" spans="2:7" x14ac:dyDescent="0.25">
      <c r="B4019" s="123"/>
      <c r="C4019" s="123"/>
      <c r="D4019" s="123"/>
      <c r="F4019" s="123"/>
      <c r="G4019" s="123"/>
    </row>
    <row r="4020" spans="2:7" x14ac:dyDescent="0.25">
      <c r="B4020" s="123"/>
      <c r="C4020" s="123"/>
      <c r="D4020" s="123"/>
      <c r="F4020" s="123"/>
      <c r="G4020" s="123"/>
    </row>
    <row r="4021" spans="2:7" x14ac:dyDescent="0.25">
      <c r="B4021" s="123"/>
      <c r="C4021" s="123"/>
      <c r="D4021" s="123"/>
      <c r="F4021" s="123"/>
      <c r="G4021" s="123"/>
    </row>
    <row r="4022" spans="2:7" x14ac:dyDescent="0.25">
      <c r="B4022" s="123"/>
      <c r="C4022" s="123"/>
      <c r="D4022" s="123"/>
      <c r="F4022" s="123"/>
      <c r="G4022" s="123"/>
    </row>
    <row r="4023" spans="2:7" x14ac:dyDescent="0.25">
      <c r="B4023" s="123"/>
      <c r="C4023" s="123"/>
      <c r="D4023" s="123"/>
      <c r="F4023" s="123"/>
      <c r="G4023" s="123"/>
    </row>
    <row r="4024" spans="2:7" x14ac:dyDescent="0.25">
      <c r="B4024" s="123"/>
      <c r="C4024" s="123"/>
      <c r="D4024" s="123"/>
      <c r="F4024" s="123"/>
      <c r="G4024" s="123"/>
    </row>
    <row r="4025" spans="2:7" x14ac:dyDescent="0.25">
      <c r="B4025" s="123"/>
      <c r="C4025" s="123"/>
      <c r="D4025" s="123"/>
      <c r="F4025" s="123"/>
      <c r="G4025" s="123"/>
    </row>
    <row r="4026" spans="2:7" x14ac:dyDescent="0.25">
      <c r="B4026" s="123"/>
      <c r="C4026" s="123"/>
      <c r="D4026" s="123"/>
      <c r="F4026" s="123"/>
      <c r="G4026" s="123"/>
    </row>
    <row r="4027" spans="2:7" x14ac:dyDescent="0.25">
      <c r="B4027" s="123"/>
      <c r="C4027" s="123"/>
      <c r="D4027" s="123"/>
      <c r="F4027" s="123"/>
      <c r="G4027" s="123"/>
    </row>
    <row r="4028" spans="2:7" x14ac:dyDescent="0.25">
      <c r="B4028" s="123"/>
      <c r="C4028" s="123"/>
      <c r="D4028" s="123"/>
      <c r="F4028" s="123"/>
      <c r="G4028" s="123"/>
    </row>
    <row r="4029" spans="2:7" x14ac:dyDescent="0.25">
      <c r="B4029" s="123"/>
      <c r="C4029" s="123"/>
      <c r="D4029" s="123"/>
      <c r="F4029" s="123"/>
      <c r="G4029" s="123"/>
    </row>
    <row r="4030" spans="2:7" x14ac:dyDescent="0.25">
      <c r="B4030" s="123"/>
      <c r="C4030" s="123"/>
      <c r="D4030" s="123"/>
      <c r="F4030" s="123"/>
      <c r="G4030" s="123"/>
    </row>
    <row r="4031" spans="2:7" x14ac:dyDescent="0.25">
      <c r="B4031" s="123"/>
      <c r="C4031" s="123"/>
      <c r="D4031" s="123"/>
      <c r="F4031" s="123"/>
      <c r="G4031" s="123"/>
    </row>
    <row r="4032" spans="2:7" x14ac:dyDescent="0.25">
      <c r="B4032" s="123"/>
      <c r="C4032" s="123"/>
      <c r="D4032" s="123"/>
      <c r="F4032" s="123"/>
      <c r="G4032" s="123"/>
    </row>
    <row r="4033" spans="2:7" x14ac:dyDescent="0.25">
      <c r="B4033" s="123"/>
      <c r="C4033" s="123"/>
      <c r="D4033" s="123"/>
      <c r="F4033" s="123"/>
      <c r="G4033" s="123"/>
    </row>
    <row r="4034" spans="2:7" x14ac:dyDescent="0.25">
      <c r="B4034" s="123"/>
      <c r="C4034" s="123"/>
      <c r="D4034" s="123"/>
      <c r="F4034" s="123"/>
      <c r="G4034" s="123"/>
    </row>
    <row r="4035" spans="2:7" x14ac:dyDescent="0.25">
      <c r="B4035" s="123"/>
      <c r="C4035" s="123"/>
      <c r="D4035" s="123"/>
      <c r="F4035" s="123"/>
      <c r="G4035" s="123"/>
    </row>
    <row r="4036" spans="2:7" x14ac:dyDescent="0.25">
      <c r="B4036" s="123"/>
      <c r="C4036" s="123"/>
      <c r="D4036" s="123"/>
      <c r="F4036" s="123"/>
      <c r="G4036" s="123"/>
    </row>
    <row r="4037" spans="2:7" x14ac:dyDescent="0.25">
      <c r="B4037" s="123"/>
      <c r="C4037" s="123"/>
      <c r="D4037" s="123"/>
      <c r="F4037" s="123"/>
      <c r="G4037" s="123"/>
    </row>
    <row r="4038" spans="2:7" x14ac:dyDescent="0.25">
      <c r="B4038" s="123"/>
      <c r="C4038" s="123"/>
      <c r="D4038" s="123"/>
      <c r="F4038" s="123"/>
      <c r="G4038" s="123"/>
    </row>
    <row r="4039" spans="2:7" x14ac:dyDescent="0.25">
      <c r="B4039" s="123"/>
      <c r="C4039" s="123"/>
      <c r="D4039" s="123"/>
      <c r="F4039" s="123"/>
      <c r="G4039" s="123"/>
    </row>
    <row r="4040" spans="2:7" x14ac:dyDescent="0.25">
      <c r="B4040" s="123"/>
      <c r="C4040" s="123"/>
      <c r="D4040" s="123"/>
      <c r="F4040" s="123"/>
      <c r="G4040" s="123"/>
    </row>
    <row r="4041" spans="2:7" x14ac:dyDescent="0.25">
      <c r="B4041" s="123"/>
      <c r="C4041" s="123"/>
      <c r="D4041" s="123"/>
      <c r="F4041" s="123"/>
      <c r="G4041" s="123"/>
    </row>
    <row r="4042" spans="2:7" x14ac:dyDescent="0.25">
      <c r="B4042" s="123"/>
      <c r="C4042" s="123"/>
      <c r="D4042" s="123"/>
      <c r="F4042" s="123"/>
      <c r="G4042" s="123"/>
    </row>
    <row r="4043" spans="2:7" x14ac:dyDescent="0.25">
      <c r="B4043" s="123"/>
      <c r="C4043" s="123"/>
      <c r="D4043" s="123"/>
      <c r="F4043" s="123"/>
      <c r="G4043" s="123"/>
    </row>
    <row r="4044" spans="2:7" x14ac:dyDescent="0.25">
      <c r="B4044" s="123"/>
      <c r="C4044" s="123"/>
      <c r="D4044" s="123"/>
      <c r="F4044" s="123"/>
      <c r="G4044" s="123"/>
    </row>
    <row r="4045" spans="2:7" x14ac:dyDescent="0.25">
      <c r="B4045" s="123"/>
      <c r="C4045" s="123"/>
      <c r="D4045" s="123"/>
      <c r="F4045" s="123"/>
      <c r="G4045" s="123"/>
    </row>
    <row r="4046" spans="2:7" x14ac:dyDescent="0.25">
      <c r="B4046" s="123"/>
      <c r="C4046" s="123"/>
      <c r="D4046" s="123"/>
      <c r="F4046" s="123"/>
      <c r="G4046" s="123"/>
    </row>
    <row r="4047" spans="2:7" x14ac:dyDescent="0.25">
      <c r="B4047" s="123"/>
      <c r="C4047" s="123"/>
      <c r="D4047" s="123"/>
      <c r="F4047" s="123"/>
      <c r="G4047" s="123"/>
    </row>
    <row r="4048" spans="2:7" x14ac:dyDescent="0.25">
      <c r="B4048" s="123"/>
      <c r="C4048" s="123"/>
      <c r="D4048" s="123"/>
      <c r="F4048" s="123"/>
      <c r="G4048" s="123"/>
    </row>
    <row r="4049" spans="2:7" x14ac:dyDescent="0.25">
      <c r="B4049" s="123"/>
      <c r="C4049" s="123"/>
      <c r="D4049" s="123"/>
      <c r="F4049" s="123"/>
      <c r="G4049" s="123"/>
    </row>
    <row r="4050" spans="2:7" x14ac:dyDescent="0.25">
      <c r="B4050" s="123"/>
      <c r="C4050" s="123"/>
      <c r="D4050" s="123"/>
      <c r="F4050" s="123"/>
      <c r="G4050" s="123"/>
    </row>
    <row r="4051" spans="2:7" x14ac:dyDescent="0.25">
      <c r="B4051" s="123"/>
      <c r="C4051" s="123"/>
      <c r="D4051" s="123"/>
      <c r="F4051" s="123"/>
      <c r="G4051" s="123"/>
    </row>
    <row r="4052" spans="2:7" x14ac:dyDescent="0.25">
      <c r="B4052" s="123"/>
      <c r="C4052" s="123"/>
      <c r="D4052" s="123"/>
      <c r="F4052" s="123"/>
      <c r="G4052" s="123"/>
    </row>
    <row r="4053" spans="2:7" x14ac:dyDescent="0.25">
      <c r="B4053" s="123"/>
      <c r="C4053" s="123"/>
      <c r="D4053" s="123"/>
      <c r="F4053" s="123"/>
      <c r="G4053" s="123"/>
    </row>
    <row r="4054" spans="2:7" x14ac:dyDescent="0.25">
      <c r="B4054" s="123"/>
      <c r="C4054" s="123"/>
      <c r="D4054" s="123"/>
      <c r="F4054" s="123"/>
      <c r="G4054" s="123"/>
    </row>
    <row r="4055" spans="2:7" x14ac:dyDescent="0.25">
      <c r="B4055" s="123"/>
      <c r="C4055" s="123"/>
      <c r="D4055" s="123"/>
      <c r="F4055" s="123"/>
      <c r="G4055" s="123"/>
    </row>
    <row r="4056" spans="2:7" x14ac:dyDescent="0.25">
      <c r="B4056" s="123"/>
      <c r="C4056" s="123"/>
      <c r="D4056" s="123"/>
      <c r="F4056" s="123"/>
      <c r="G4056" s="123"/>
    </row>
    <row r="4057" spans="2:7" x14ac:dyDescent="0.25">
      <c r="B4057" s="123"/>
      <c r="C4057" s="123"/>
      <c r="D4057" s="123"/>
      <c r="F4057" s="123"/>
      <c r="G4057" s="123"/>
    </row>
    <row r="4058" spans="2:7" x14ac:dyDescent="0.25">
      <c r="B4058" s="123"/>
      <c r="C4058" s="123"/>
      <c r="D4058" s="123"/>
      <c r="F4058" s="123"/>
      <c r="G4058" s="123"/>
    </row>
    <row r="4059" spans="2:7" x14ac:dyDescent="0.25">
      <c r="B4059" s="123"/>
      <c r="C4059" s="123"/>
      <c r="D4059" s="123"/>
      <c r="F4059" s="123"/>
      <c r="G4059" s="123"/>
    </row>
    <row r="4060" spans="2:7" x14ac:dyDescent="0.25">
      <c r="B4060" s="123"/>
      <c r="C4060" s="123"/>
      <c r="D4060" s="123"/>
      <c r="F4060" s="123"/>
      <c r="G4060" s="123"/>
    </row>
    <row r="4061" spans="2:7" x14ac:dyDescent="0.25">
      <c r="B4061" s="123"/>
      <c r="C4061" s="123"/>
      <c r="D4061" s="123"/>
      <c r="F4061" s="123"/>
      <c r="G4061" s="123"/>
    </row>
    <row r="4062" spans="2:7" x14ac:dyDescent="0.25">
      <c r="B4062" s="123"/>
      <c r="C4062" s="123"/>
      <c r="D4062" s="123"/>
      <c r="F4062" s="123"/>
      <c r="G4062" s="123"/>
    </row>
    <row r="4063" spans="2:7" x14ac:dyDescent="0.25">
      <c r="B4063" s="123"/>
      <c r="C4063" s="123"/>
      <c r="D4063" s="123"/>
      <c r="F4063" s="123"/>
      <c r="G4063" s="123"/>
    </row>
    <row r="4064" spans="2:7" x14ac:dyDescent="0.25">
      <c r="B4064" s="123"/>
      <c r="C4064" s="123"/>
      <c r="D4064" s="123"/>
      <c r="F4064" s="123"/>
      <c r="G4064" s="123"/>
    </row>
    <row r="4065" spans="2:7" x14ac:dyDescent="0.25">
      <c r="B4065" s="123"/>
      <c r="C4065" s="123"/>
      <c r="D4065" s="123"/>
      <c r="F4065" s="123"/>
      <c r="G4065" s="123"/>
    </row>
    <row r="4066" spans="2:7" x14ac:dyDescent="0.25">
      <c r="B4066" s="123"/>
      <c r="C4066" s="123"/>
      <c r="D4066" s="123"/>
      <c r="F4066" s="123"/>
      <c r="G4066" s="123"/>
    </row>
    <row r="4067" spans="2:7" x14ac:dyDescent="0.25">
      <c r="B4067" s="123"/>
      <c r="C4067" s="123"/>
      <c r="D4067" s="123"/>
      <c r="F4067" s="123"/>
      <c r="G4067" s="123"/>
    </row>
    <row r="4068" spans="2:7" x14ac:dyDescent="0.25">
      <c r="B4068" s="123"/>
      <c r="C4068" s="123"/>
      <c r="D4068" s="123"/>
      <c r="F4068" s="123"/>
      <c r="G4068" s="123"/>
    </row>
    <row r="4069" spans="2:7" x14ac:dyDescent="0.25">
      <c r="B4069" s="123"/>
      <c r="C4069" s="123"/>
      <c r="D4069" s="123"/>
      <c r="F4069" s="123"/>
      <c r="G4069" s="123"/>
    </row>
    <row r="4070" spans="2:7" x14ac:dyDescent="0.25">
      <c r="B4070" s="123"/>
      <c r="C4070" s="123"/>
      <c r="D4070" s="123"/>
      <c r="F4070" s="123"/>
      <c r="G4070" s="123"/>
    </row>
    <row r="4071" spans="2:7" x14ac:dyDescent="0.25">
      <c r="B4071" s="123"/>
      <c r="C4071" s="123"/>
      <c r="D4071" s="123"/>
      <c r="F4071" s="123"/>
      <c r="G4071" s="123"/>
    </row>
    <row r="4072" spans="2:7" x14ac:dyDescent="0.25">
      <c r="B4072" s="123"/>
      <c r="C4072" s="123"/>
      <c r="D4072" s="123"/>
      <c r="F4072" s="123"/>
      <c r="G4072" s="123"/>
    </row>
    <row r="4073" spans="2:7" x14ac:dyDescent="0.25">
      <c r="B4073" s="123"/>
      <c r="C4073" s="123"/>
      <c r="D4073" s="123"/>
      <c r="F4073" s="123"/>
      <c r="G4073" s="123"/>
    </row>
    <row r="4074" spans="2:7" x14ac:dyDescent="0.25">
      <c r="B4074" s="123"/>
      <c r="C4074" s="123"/>
      <c r="D4074" s="123"/>
      <c r="F4074" s="123"/>
      <c r="G4074" s="123"/>
    </row>
    <row r="4075" spans="2:7" x14ac:dyDescent="0.25">
      <c r="B4075" s="123"/>
      <c r="C4075" s="123"/>
      <c r="D4075" s="123"/>
      <c r="F4075" s="123"/>
      <c r="G4075" s="123"/>
    </row>
    <row r="4076" spans="2:7" x14ac:dyDescent="0.25">
      <c r="B4076" s="123"/>
      <c r="C4076" s="123"/>
      <c r="D4076" s="123"/>
      <c r="F4076" s="123"/>
      <c r="G4076" s="123"/>
    </row>
    <row r="4077" spans="2:7" x14ac:dyDescent="0.25">
      <c r="B4077" s="123"/>
      <c r="C4077" s="123"/>
      <c r="D4077" s="123"/>
      <c r="F4077" s="123"/>
      <c r="G4077" s="123"/>
    </row>
    <row r="4078" spans="2:7" x14ac:dyDescent="0.25">
      <c r="B4078" s="123"/>
      <c r="C4078" s="123"/>
      <c r="D4078" s="123"/>
      <c r="F4078" s="123"/>
      <c r="G4078" s="123"/>
    </row>
    <row r="4079" spans="2:7" x14ac:dyDescent="0.25">
      <c r="B4079" s="123"/>
      <c r="C4079" s="123"/>
      <c r="D4079" s="123"/>
      <c r="F4079" s="123"/>
      <c r="G4079" s="123"/>
    </row>
    <row r="4080" spans="2:7" x14ac:dyDescent="0.25">
      <c r="B4080" s="123"/>
      <c r="C4080" s="123"/>
      <c r="D4080" s="123"/>
      <c r="F4080" s="123"/>
      <c r="G4080" s="123"/>
    </row>
    <row r="4081" spans="2:7" x14ac:dyDescent="0.25">
      <c r="B4081" s="123"/>
      <c r="C4081" s="123"/>
      <c r="D4081" s="123"/>
      <c r="F4081" s="123"/>
      <c r="G4081" s="123"/>
    </row>
    <row r="4082" spans="2:7" x14ac:dyDescent="0.25">
      <c r="B4082" s="123"/>
      <c r="C4082" s="123"/>
      <c r="D4082" s="123"/>
      <c r="F4082" s="123"/>
      <c r="G4082" s="123"/>
    </row>
    <row r="4083" spans="2:7" x14ac:dyDescent="0.25">
      <c r="B4083" s="123"/>
      <c r="C4083" s="123"/>
      <c r="D4083" s="123"/>
      <c r="F4083" s="123"/>
      <c r="G4083" s="123"/>
    </row>
    <row r="4084" spans="2:7" x14ac:dyDescent="0.25">
      <c r="B4084" s="123"/>
      <c r="C4084" s="123"/>
      <c r="D4084" s="123"/>
      <c r="F4084" s="123"/>
      <c r="G4084" s="123"/>
    </row>
    <row r="4085" spans="2:7" x14ac:dyDescent="0.25">
      <c r="B4085" s="123"/>
      <c r="C4085" s="123"/>
      <c r="D4085" s="123"/>
      <c r="F4085" s="123"/>
      <c r="G4085" s="123"/>
    </row>
    <row r="4086" spans="2:7" x14ac:dyDescent="0.25">
      <c r="B4086" s="123"/>
      <c r="C4086" s="123"/>
      <c r="D4086" s="123"/>
      <c r="F4086" s="123"/>
      <c r="G4086" s="123"/>
    </row>
    <row r="4087" spans="2:7" x14ac:dyDescent="0.25">
      <c r="B4087" s="123"/>
      <c r="C4087" s="123"/>
      <c r="D4087" s="123"/>
      <c r="F4087" s="123"/>
      <c r="G4087" s="123"/>
    </row>
    <row r="4088" spans="2:7" x14ac:dyDescent="0.25">
      <c r="B4088" s="123"/>
      <c r="C4088" s="123"/>
      <c r="D4088" s="123"/>
      <c r="F4088" s="123"/>
      <c r="G4088" s="123"/>
    </row>
    <row r="4089" spans="2:7" x14ac:dyDescent="0.25">
      <c r="B4089" s="123"/>
      <c r="C4089" s="123"/>
      <c r="D4089" s="123"/>
      <c r="F4089" s="123"/>
      <c r="G4089" s="123"/>
    </row>
    <row r="4090" spans="2:7" x14ac:dyDescent="0.25">
      <c r="B4090" s="123"/>
      <c r="C4090" s="123"/>
      <c r="D4090" s="123"/>
      <c r="F4090" s="123"/>
      <c r="G4090" s="123"/>
    </row>
    <row r="4091" spans="2:7" x14ac:dyDescent="0.25">
      <c r="B4091" s="123"/>
      <c r="C4091" s="123"/>
      <c r="D4091" s="123"/>
      <c r="F4091" s="123"/>
      <c r="G4091" s="123"/>
    </row>
    <row r="4092" spans="2:7" x14ac:dyDescent="0.25">
      <c r="B4092" s="123"/>
      <c r="C4092" s="123"/>
      <c r="D4092" s="123"/>
      <c r="F4092" s="123"/>
      <c r="G4092" s="123"/>
    </row>
    <row r="4093" spans="2:7" x14ac:dyDescent="0.25">
      <c r="B4093" s="123"/>
      <c r="C4093" s="123"/>
      <c r="D4093" s="123"/>
      <c r="F4093" s="123"/>
      <c r="G4093" s="123"/>
    </row>
    <row r="4094" spans="2:7" x14ac:dyDescent="0.25">
      <c r="B4094" s="123"/>
      <c r="C4094" s="123"/>
      <c r="D4094" s="123"/>
      <c r="F4094" s="123"/>
      <c r="G4094" s="123"/>
    </row>
    <row r="4095" spans="2:7" x14ac:dyDescent="0.25">
      <c r="B4095" s="123"/>
      <c r="C4095" s="123"/>
      <c r="D4095" s="123"/>
      <c r="F4095" s="123"/>
      <c r="G4095" s="123"/>
    </row>
    <row r="4096" spans="2:7" x14ac:dyDescent="0.25">
      <c r="B4096" s="123"/>
      <c r="C4096" s="123"/>
      <c r="D4096" s="123"/>
      <c r="F4096" s="123"/>
      <c r="G4096" s="123"/>
    </row>
    <row r="4097" spans="2:7" x14ac:dyDescent="0.25">
      <c r="B4097" s="123"/>
      <c r="C4097" s="123"/>
      <c r="D4097" s="123"/>
      <c r="F4097" s="123"/>
      <c r="G4097" s="123"/>
    </row>
    <row r="4098" spans="2:7" x14ac:dyDescent="0.25">
      <c r="B4098" s="123"/>
      <c r="C4098" s="123"/>
      <c r="D4098" s="123"/>
      <c r="F4098" s="123"/>
      <c r="G4098" s="123"/>
    </row>
    <row r="4099" spans="2:7" x14ac:dyDescent="0.25">
      <c r="B4099" s="123"/>
      <c r="C4099" s="123"/>
      <c r="D4099" s="123"/>
      <c r="F4099" s="123"/>
      <c r="G4099" s="123"/>
    </row>
    <row r="4100" spans="2:7" x14ac:dyDescent="0.25">
      <c r="B4100" s="123"/>
      <c r="C4100" s="123"/>
      <c r="D4100" s="123"/>
      <c r="F4100" s="123"/>
      <c r="G4100" s="123"/>
    </row>
    <row r="4101" spans="2:7" x14ac:dyDescent="0.25">
      <c r="B4101" s="123"/>
      <c r="C4101" s="123"/>
      <c r="D4101" s="123"/>
      <c r="F4101" s="123"/>
      <c r="G4101" s="123"/>
    </row>
    <row r="4102" spans="2:7" x14ac:dyDescent="0.25">
      <c r="B4102" s="123"/>
      <c r="C4102" s="123"/>
      <c r="D4102" s="123"/>
      <c r="F4102" s="123"/>
      <c r="G4102" s="123"/>
    </row>
    <row r="4103" spans="2:7" x14ac:dyDescent="0.25">
      <c r="B4103" s="123"/>
      <c r="C4103" s="123"/>
      <c r="D4103" s="123"/>
      <c r="F4103" s="123"/>
      <c r="G4103" s="123"/>
    </row>
    <row r="4104" spans="2:7" x14ac:dyDescent="0.25">
      <c r="B4104" s="123"/>
      <c r="C4104" s="123"/>
      <c r="D4104" s="123"/>
      <c r="F4104" s="123"/>
      <c r="G4104" s="123"/>
    </row>
    <row r="4105" spans="2:7" x14ac:dyDescent="0.25">
      <c r="B4105" s="123"/>
      <c r="C4105" s="123"/>
      <c r="D4105" s="123"/>
      <c r="F4105" s="123"/>
      <c r="G4105" s="123"/>
    </row>
    <row r="4106" spans="2:7" x14ac:dyDescent="0.25">
      <c r="B4106" s="123"/>
      <c r="C4106" s="123"/>
      <c r="D4106" s="123"/>
      <c r="F4106" s="123"/>
      <c r="G4106" s="123"/>
    </row>
    <row r="4107" spans="2:7" x14ac:dyDescent="0.25">
      <c r="B4107" s="123"/>
      <c r="C4107" s="123"/>
      <c r="D4107" s="123"/>
      <c r="F4107" s="123"/>
      <c r="G4107" s="123"/>
    </row>
    <row r="4108" spans="2:7" x14ac:dyDescent="0.25">
      <c r="B4108" s="123"/>
      <c r="C4108" s="123"/>
      <c r="D4108" s="123"/>
      <c r="F4108" s="123"/>
      <c r="G4108" s="123"/>
    </row>
    <row r="4109" spans="2:7" x14ac:dyDescent="0.25">
      <c r="B4109" s="123"/>
      <c r="C4109" s="123"/>
      <c r="D4109" s="123"/>
      <c r="F4109" s="123"/>
      <c r="G4109" s="123"/>
    </row>
    <row r="4110" spans="2:7" x14ac:dyDescent="0.25">
      <c r="B4110" s="123"/>
      <c r="C4110" s="123"/>
      <c r="D4110" s="123"/>
      <c r="F4110" s="123"/>
      <c r="G4110" s="123"/>
    </row>
    <row r="4111" spans="2:7" x14ac:dyDescent="0.25">
      <c r="B4111" s="123"/>
      <c r="C4111" s="123"/>
      <c r="D4111" s="123"/>
      <c r="F4111" s="123"/>
      <c r="G4111" s="123"/>
    </row>
    <row r="4112" spans="2:7" x14ac:dyDescent="0.25">
      <c r="B4112" s="123"/>
      <c r="C4112" s="123"/>
      <c r="D4112" s="123"/>
      <c r="F4112" s="123"/>
      <c r="G4112" s="123"/>
    </row>
    <row r="4113" spans="2:7" x14ac:dyDescent="0.25">
      <c r="B4113" s="123"/>
      <c r="C4113" s="123"/>
      <c r="D4113" s="123"/>
      <c r="F4113" s="123"/>
      <c r="G4113" s="123"/>
    </row>
    <row r="4114" spans="2:7" x14ac:dyDescent="0.25">
      <c r="B4114" s="123"/>
      <c r="C4114" s="123"/>
      <c r="D4114" s="123"/>
      <c r="F4114" s="123"/>
      <c r="G4114" s="123"/>
    </row>
    <row r="4115" spans="2:7" x14ac:dyDescent="0.25">
      <c r="B4115" s="123"/>
      <c r="C4115" s="123"/>
      <c r="D4115" s="123"/>
      <c r="F4115" s="123"/>
      <c r="G4115" s="123"/>
    </row>
    <row r="4116" spans="2:7" x14ac:dyDescent="0.25">
      <c r="B4116" s="123"/>
      <c r="C4116" s="123"/>
      <c r="D4116" s="123"/>
      <c r="F4116" s="123"/>
      <c r="G4116" s="123"/>
    </row>
    <row r="4117" spans="2:7" x14ac:dyDescent="0.25">
      <c r="B4117" s="123"/>
      <c r="C4117" s="123"/>
      <c r="D4117" s="123"/>
      <c r="F4117" s="123"/>
      <c r="G4117" s="123"/>
    </row>
    <row r="4118" spans="2:7" x14ac:dyDescent="0.25">
      <c r="B4118" s="123"/>
      <c r="C4118" s="123"/>
      <c r="D4118" s="123"/>
      <c r="F4118" s="123"/>
      <c r="G4118" s="123"/>
    </row>
    <row r="4119" spans="2:7" x14ac:dyDescent="0.25">
      <c r="B4119" s="123"/>
      <c r="C4119" s="123"/>
      <c r="D4119" s="123"/>
      <c r="F4119" s="123"/>
      <c r="G4119" s="123"/>
    </row>
    <row r="4120" spans="2:7" x14ac:dyDescent="0.25">
      <c r="B4120" s="123"/>
      <c r="C4120" s="123"/>
      <c r="D4120" s="123"/>
      <c r="F4120" s="123"/>
      <c r="G4120" s="123"/>
    </row>
    <row r="4121" spans="2:7" x14ac:dyDescent="0.25">
      <c r="B4121" s="123"/>
      <c r="C4121" s="123"/>
      <c r="D4121" s="123"/>
      <c r="F4121" s="123"/>
      <c r="G4121" s="123"/>
    </row>
    <row r="4122" spans="2:7" x14ac:dyDescent="0.25">
      <c r="B4122" s="123"/>
      <c r="C4122" s="123"/>
      <c r="D4122" s="123"/>
      <c r="F4122" s="123"/>
      <c r="G4122" s="123"/>
    </row>
    <row r="4123" spans="2:7" x14ac:dyDescent="0.25">
      <c r="B4123" s="123"/>
      <c r="C4123" s="123"/>
      <c r="D4123" s="123"/>
      <c r="F4123" s="123"/>
      <c r="G4123" s="123"/>
    </row>
    <row r="4124" spans="2:7" x14ac:dyDescent="0.25">
      <c r="B4124" s="123"/>
      <c r="C4124" s="123"/>
      <c r="D4124" s="123"/>
      <c r="F4124" s="123"/>
      <c r="G4124" s="123"/>
    </row>
    <row r="4125" spans="2:7" x14ac:dyDescent="0.25">
      <c r="B4125" s="123"/>
      <c r="C4125" s="123"/>
      <c r="D4125" s="123"/>
      <c r="F4125" s="123"/>
      <c r="G4125" s="123"/>
    </row>
    <row r="4126" spans="2:7" x14ac:dyDescent="0.25">
      <c r="B4126" s="123"/>
      <c r="C4126" s="123"/>
      <c r="D4126" s="123"/>
      <c r="F4126" s="123"/>
      <c r="G4126" s="123"/>
    </row>
    <row r="4127" spans="2:7" x14ac:dyDescent="0.25">
      <c r="B4127" s="123"/>
      <c r="C4127" s="123"/>
      <c r="D4127" s="123"/>
      <c r="F4127" s="123"/>
      <c r="G4127" s="123"/>
    </row>
    <row r="4128" spans="2:7" x14ac:dyDescent="0.25">
      <c r="B4128" s="123"/>
      <c r="C4128" s="123"/>
      <c r="D4128" s="123"/>
      <c r="F4128" s="123"/>
      <c r="G4128" s="123"/>
    </row>
    <row r="4129" spans="2:7" x14ac:dyDescent="0.25">
      <c r="B4129" s="123"/>
      <c r="C4129" s="123"/>
      <c r="D4129" s="123"/>
      <c r="F4129" s="123"/>
      <c r="G4129" s="123"/>
    </row>
    <row r="4130" spans="2:7" x14ac:dyDescent="0.25">
      <c r="B4130" s="123"/>
      <c r="C4130" s="123"/>
      <c r="D4130" s="123"/>
      <c r="F4130" s="123"/>
      <c r="G4130" s="123"/>
    </row>
    <row r="4131" spans="2:7" x14ac:dyDescent="0.25">
      <c r="B4131" s="123"/>
      <c r="C4131" s="123"/>
      <c r="D4131" s="123"/>
      <c r="F4131" s="123"/>
      <c r="G4131" s="123"/>
    </row>
    <row r="4132" spans="2:7" x14ac:dyDescent="0.25">
      <c r="B4132" s="123"/>
      <c r="C4132" s="123"/>
      <c r="D4132" s="123"/>
      <c r="F4132" s="123"/>
      <c r="G4132" s="123"/>
    </row>
    <row r="4133" spans="2:7" x14ac:dyDescent="0.25">
      <c r="B4133" s="123"/>
      <c r="C4133" s="123"/>
      <c r="D4133" s="123"/>
      <c r="F4133" s="123"/>
      <c r="G4133" s="123"/>
    </row>
    <row r="4134" spans="2:7" x14ac:dyDescent="0.25">
      <c r="B4134" s="123"/>
      <c r="C4134" s="123"/>
      <c r="D4134" s="123"/>
      <c r="F4134" s="123"/>
      <c r="G4134" s="123"/>
    </row>
    <row r="4135" spans="2:7" x14ac:dyDescent="0.25">
      <c r="B4135" s="123"/>
      <c r="C4135" s="123"/>
      <c r="D4135" s="123"/>
      <c r="F4135" s="123"/>
      <c r="G4135" s="123"/>
    </row>
    <row r="4136" spans="2:7" x14ac:dyDescent="0.25">
      <c r="B4136" s="123"/>
      <c r="C4136" s="123"/>
      <c r="D4136" s="123"/>
      <c r="F4136" s="123"/>
      <c r="G4136" s="123"/>
    </row>
    <row r="4137" spans="2:7" x14ac:dyDescent="0.25">
      <c r="B4137" s="123"/>
      <c r="C4137" s="123"/>
      <c r="D4137" s="123"/>
      <c r="F4137" s="123"/>
      <c r="G4137" s="123"/>
    </row>
    <row r="4138" spans="2:7" x14ac:dyDescent="0.25">
      <c r="B4138" s="123"/>
      <c r="C4138" s="123"/>
      <c r="D4138" s="123"/>
      <c r="F4138" s="123"/>
      <c r="G4138" s="123"/>
    </row>
    <row r="4139" spans="2:7" x14ac:dyDescent="0.25">
      <c r="B4139" s="123"/>
      <c r="C4139" s="123"/>
      <c r="D4139" s="123"/>
      <c r="F4139" s="123"/>
      <c r="G4139" s="123"/>
    </row>
    <row r="4140" spans="2:7" x14ac:dyDescent="0.25">
      <c r="B4140" s="123"/>
      <c r="C4140" s="123"/>
      <c r="D4140" s="123"/>
      <c r="F4140" s="123"/>
      <c r="G4140" s="123"/>
    </row>
    <row r="4141" spans="2:7" x14ac:dyDescent="0.25">
      <c r="B4141" s="123"/>
      <c r="C4141" s="123"/>
      <c r="D4141" s="123"/>
      <c r="F4141" s="123"/>
      <c r="G4141" s="123"/>
    </row>
    <row r="4142" spans="2:7" x14ac:dyDescent="0.25">
      <c r="B4142" s="123"/>
      <c r="C4142" s="123"/>
      <c r="D4142" s="123"/>
      <c r="F4142" s="123"/>
      <c r="G4142" s="123"/>
    </row>
    <row r="4143" spans="2:7" x14ac:dyDescent="0.25">
      <c r="B4143" s="123"/>
      <c r="C4143" s="123"/>
      <c r="D4143" s="123"/>
      <c r="F4143" s="123"/>
      <c r="G4143" s="123"/>
    </row>
    <row r="4144" spans="2:7" x14ac:dyDescent="0.25">
      <c r="B4144" s="123"/>
      <c r="C4144" s="123"/>
      <c r="D4144" s="123"/>
      <c r="F4144" s="123"/>
      <c r="G4144" s="123"/>
    </row>
    <row r="4145" spans="2:7" x14ac:dyDescent="0.25">
      <c r="B4145" s="123"/>
      <c r="C4145" s="123"/>
      <c r="D4145" s="123"/>
      <c r="F4145" s="123"/>
      <c r="G4145" s="123"/>
    </row>
    <row r="4146" spans="2:7" x14ac:dyDescent="0.25">
      <c r="B4146" s="123"/>
      <c r="C4146" s="123"/>
      <c r="D4146" s="123"/>
      <c r="F4146" s="123"/>
      <c r="G4146" s="123"/>
    </row>
    <row r="4147" spans="2:7" x14ac:dyDescent="0.25">
      <c r="B4147" s="123"/>
      <c r="C4147" s="123"/>
      <c r="D4147" s="123"/>
      <c r="F4147" s="123"/>
      <c r="G4147" s="123"/>
    </row>
    <row r="4148" spans="2:7" x14ac:dyDescent="0.25">
      <c r="B4148" s="123"/>
      <c r="C4148" s="123"/>
      <c r="D4148" s="123"/>
      <c r="F4148" s="123"/>
      <c r="G4148" s="123"/>
    </row>
    <row r="4149" spans="2:7" x14ac:dyDescent="0.25">
      <c r="B4149" s="123"/>
      <c r="C4149" s="123"/>
      <c r="D4149" s="123"/>
      <c r="F4149" s="123"/>
      <c r="G4149" s="123"/>
    </row>
    <row r="4150" spans="2:7" x14ac:dyDescent="0.25">
      <c r="B4150" s="123"/>
      <c r="C4150" s="123"/>
      <c r="D4150" s="123"/>
      <c r="F4150" s="123"/>
      <c r="G4150" s="123"/>
    </row>
    <row r="4151" spans="2:7" x14ac:dyDescent="0.25">
      <c r="B4151" s="123"/>
      <c r="C4151" s="123"/>
      <c r="D4151" s="123"/>
      <c r="F4151" s="123"/>
      <c r="G4151" s="123"/>
    </row>
    <row r="4152" spans="2:7" x14ac:dyDescent="0.25">
      <c r="B4152" s="123"/>
      <c r="C4152" s="123"/>
      <c r="D4152" s="123"/>
      <c r="F4152" s="123"/>
      <c r="G4152" s="123"/>
    </row>
    <row r="4153" spans="2:7" x14ac:dyDescent="0.25">
      <c r="B4153" s="123"/>
      <c r="C4153" s="123"/>
      <c r="D4153" s="123"/>
      <c r="F4153" s="123"/>
      <c r="G4153" s="123"/>
    </row>
    <row r="4154" spans="2:7" x14ac:dyDescent="0.25">
      <c r="B4154" s="123"/>
      <c r="C4154" s="123"/>
      <c r="D4154" s="123"/>
      <c r="F4154" s="123"/>
      <c r="G4154" s="123"/>
    </row>
    <row r="4155" spans="2:7" x14ac:dyDescent="0.25">
      <c r="B4155" s="123"/>
      <c r="C4155" s="123"/>
      <c r="D4155" s="123"/>
      <c r="F4155" s="123"/>
      <c r="G4155" s="123"/>
    </row>
    <row r="4156" spans="2:7" x14ac:dyDescent="0.25">
      <c r="B4156" s="123"/>
      <c r="C4156" s="123"/>
      <c r="D4156" s="123"/>
      <c r="F4156" s="123"/>
      <c r="G4156" s="123"/>
    </row>
    <row r="4157" spans="2:7" x14ac:dyDescent="0.25">
      <c r="B4157" s="123"/>
      <c r="C4157" s="123"/>
      <c r="D4157" s="123"/>
      <c r="F4157" s="123"/>
      <c r="G4157" s="123"/>
    </row>
    <row r="4158" spans="2:7" x14ac:dyDescent="0.25">
      <c r="B4158" s="123"/>
      <c r="C4158" s="123"/>
      <c r="D4158" s="123"/>
      <c r="F4158" s="123"/>
      <c r="G4158" s="123"/>
    </row>
    <row r="4159" spans="2:7" x14ac:dyDescent="0.25">
      <c r="B4159" s="123"/>
      <c r="C4159" s="123"/>
      <c r="D4159" s="123"/>
      <c r="F4159" s="123"/>
      <c r="G4159" s="123"/>
    </row>
    <row r="4160" spans="2:7" x14ac:dyDescent="0.25">
      <c r="B4160" s="123"/>
      <c r="C4160" s="123"/>
      <c r="D4160" s="123"/>
      <c r="F4160" s="123"/>
      <c r="G4160" s="123"/>
    </row>
    <row r="4161" spans="2:7" x14ac:dyDescent="0.25">
      <c r="B4161" s="123"/>
      <c r="C4161" s="123"/>
      <c r="D4161" s="123"/>
      <c r="F4161" s="123"/>
      <c r="G4161" s="123"/>
    </row>
    <row r="4162" spans="2:7" x14ac:dyDescent="0.25">
      <c r="B4162" s="123"/>
      <c r="C4162" s="123"/>
      <c r="D4162" s="123"/>
      <c r="F4162" s="123"/>
      <c r="G4162" s="123"/>
    </row>
    <row r="4163" spans="2:7" x14ac:dyDescent="0.25">
      <c r="B4163" s="123"/>
      <c r="C4163" s="123"/>
      <c r="D4163" s="123"/>
      <c r="F4163" s="123"/>
      <c r="G4163" s="123"/>
    </row>
    <row r="4164" spans="2:7" x14ac:dyDescent="0.25">
      <c r="B4164" s="123"/>
      <c r="C4164" s="123"/>
      <c r="D4164" s="123"/>
      <c r="F4164" s="123"/>
      <c r="G4164" s="123"/>
    </row>
    <row r="4165" spans="2:7" x14ac:dyDescent="0.25">
      <c r="B4165" s="123"/>
      <c r="C4165" s="123"/>
      <c r="D4165" s="123"/>
      <c r="F4165" s="123"/>
      <c r="G4165" s="123"/>
    </row>
    <row r="4166" spans="2:7" x14ac:dyDescent="0.25">
      <c r="B4166" s="123"/>
      <c r="C4166" s="123"/>
      <c r="D4166" s="123"/>
      <c r="F4166" s="123"/>
      <c r="G4166" s="123"/>
    </row>
    <row r="4167" spans="2:7" x14ac:dyDescent="0.25">
      <c r="B4167" s="123"/>
      <c r="C4167" s="123"/>
      <c r="D4167" s="123"/>
      <c r="F4167" s="123"/>
      <c r="G4167" s="123"/>
    </row>
    <row r="4168" spans="2:7" x14ac:dyDescent="0.25">
      <c r="B4168" s="123"/>
      <c r="C4168" s="123"/>
      <c r="D4168" s="123"/>
      <c r="F4168" s="123"/>
      <c r="G4168" s="123"/>
    </row>
    <row r="4169" spans="2:7" x14ac:dyDescent="0.25">
      <c r="B4169" s="123"/>
      <c r="C4169" s="123"/>
      <c r="D4169" s="123"/>
      <c r="F4169" s="123"/>
      <c r="G4169" s="123"/>
    </row>
    <row r="4170" spans="2:7" x14ac:dyDescent="0.25">
      <c r="B4170" s="123"/>
      <c r="C4170" s="123"/>
      <c r="D4170" s="123"/>
      <c r="F4170" s="123"/>
      <c r="G4170" s="123"/>
    </row>
    <row r="4171" spans="2:7" x14ac:dyDescent="0.25">
      <c r="B4171" s="123"/>
      <c r="C4171" s="123"/>
      <c r="D4171" s="123"/>
      <c r="F4171" s="123"/>
      <c r="G4171" s="123"/>
    </row>
    <row r="4172" spans="2:7" x14ac:dyDescent="0.25">
      <c r="B4172" s="123"/>
      <c r="C4172" s="123"/>
      <c r="D4172" s="123"/>
      <c r="F4172" s="123"/>
      <c r="G4172" s="123"/>
    </row>
    <row r="4173" spans="2:7" x14ac:dyDescent="0.25">
      <c r="B4173" s="123"/>
      <c r="C4173" s="123"/>
      <c r="D4173" s="123"/>
      <c r="F4173" s="123"/>
      <c r="G4173" s="123"/>
    </row>
    <row r="4174" spans="2:7" x14ac:dyDescent="0.25">
      <c r="B4174" s="123"/>
      <c r="C4174" s="123"/>
      <c r="D4174" s="123"/>
      <c r="F4174" s="123"/>
      <c r="G4174" s="123"/>
    </row>
    <row r="4175" spans="2:7" x14ac:dyDescent="0.25">
      <c r="B4175" s="123"/>
      <c r="C4175" s="123"/>
      <c r="D4175" s="123"/>
      <c r="F4175" s="123"/>
      <c r="G4175" s="123"/>
    </row>
    <row r="4176" spans="2:7" x14ac:dyDescent="0.25">
      <c r="B4176" s="123"/>
      <c r="C4176" s="123"/>
      <c r="D4176" s="123"/>
      <c r="F4176" s="123"/>
      <c r="G4176" s="123"/>
    </row>
    <row r="4177" spans="2:7" x14ac:dyDescent="0.25">
      <c r="B4177" s="123"/>
      <c r="C4177" s="123"/>
      <c r="D4177" s="123"/>
      <c r="F4177" s="123"/>
      <c r="G4177" s="123"/>
    </row>
    <row r="4178" spans="2:7" x14ac:dyDescent="0.25">
      <c r="B4178" s="123"/>
      <c r="C4178" s="123"/>
      <c r="D4178" s="123"/>
      <c r="F4178" s="123"/>
      <c r="G4178" s="123"/>
    </row>
    <row r="4179" spans="2:7" x14ac:dyDescent="0.25">
      <c r="B4179" s="123"/>
      <c r="C4179" s="123"/>
      <c r="D4179" s="123"/>
      <c r="F4179" s="123"/>
      <c r="G4179" s="123"/>
    </row>
    <row r="4180" spans="2:7" x14ac:dyDescent="0.25">
      <c r="B4180" s="123"/>
      <c r="C4180" s="123"/>
      <c r="D4180" s="123"/>
      <c r="F4180" s="123"/>
      <c r="G4180" s="123"/>
    </row>
    <row r="4181" spans="2:7" x14ac:dyDescent="0.25">
      <c r="B4181" s="123"/>
      <c r="C4181" s="123"/>
      <c r="D4181" s="123"/>
      <c r="F4181" s="123"/>
      <c r="G4181" s="123"/>
    </row>
    <row r="4182" spans="2:7" x14ac:dyDescent="0.25">
      <c r="B4182" s="123"/>
      <c r="C4182" s="123"/>
      <c r="D4182" s="123"/>
      <c r="F4182" s="123"/>
      <c r="G4182" s="123"/>
    </row>
    <row r="4183" spans="2:7" x14ac:dyDescent="0.25">
      <c r="B4183" s="123"/>
      <c r="C4183" s="123"/>
      <c r="D4183" s="123"/>
      <c r="F4183" s="123"/>
      <c r="G4183" s="123"/>
    </row>
    <row r="4184" spans="2:7" x14ac:dyDescent="0.25">
      <c r="B4184" s="123"/>
      <c r="C4184" s="123"/>
      <c r="D4184" s="123"/>
      <c r="F4184" s="123"/>
      <c r="G4184" s="123"/>
    </row>
    <row r="4185" spans="2:7" x14ac:dyDescent="0.25">
      <c r="B4185" s="123"/>
      <c r="C4185" s="123"/>
      <c r="D4185" s="123"/>
      <c r="F4185" s="123"/>
      <c r="G4185" s="123"/>
    </row>
    <row r="4186" spans="2:7" x14ac:dyDescent="0.25">
      <c r="B4186" s="123"/>
      <c r="C4186" s="123"/>
      <c r="D4186" s="123"/>
      <c r="F4186" s="123"/>
      <c r="G4186" s="123"/>
    </row>
    <row r="4187" spans="2:7" x14ac:dyDescent="0.25">
      <c r="B4187" s="123"/>
      <c r="C4187" s="123"/>
      <c r="D4187" s="123"/>
      <c r="F4187" s="123"/>
      <c r="G4187" s="123"/>
    </row>
    <row r="4188" spans="2:7" x14ac:dyDescent="0.25">
      <c r="B4188" s="123"/>
      <c r="C4188" s="123"/>
      <c r="D4188" s="123"/>
      <c r="F4188" s="123"/>
      <c r="G4188" s="123"/>
    </row>
    <row r="4189" spans="2:7" x14ac:dyDescent="0.25">
      <c r="B4189" s="123"/>
      <c r="C4189" s="123"/>
      <c r="D4189" s="123"/>
      <c r="F4189" s="123"/>
      <c r="G4189" s="123"/>
    </row>
    <row r="4190" spans="2:7" x14ac:dyDescent="0.25">
      <c r="B4190" s="123"/>
      <c r="C4190" s="123"/>
      <c r="D4190" s="123"/>
      <c r="F4190" s="123"/>
      <c r="G4190" s="123"/>
    </row>
    <row r="4191" spans="2:7" x14ac:dyDescent="0.25">
      <c r="B4191" s="123"/>
      <c r="C4191" s="123"/>
      <c r="D4191" s="123"/>
      <c r="F4191" s="123"/>
      <c r="G4191" s="123"/>
    </row>
    <row r="4192" spans="2:7" x14ac:dyDescent="0.25">
      <c r="B4192" s="123"/>
      <c r="C4192" s="123"/>
      <c r="D4192" s="123"/>
      <c r="F4192" s="123"/>
      <c r="G4192" s="123"/>
    </row>
    <row r="4193" spans="2:7" x14ac:dyDescent="0.25">
      <c r="B4193" s="123"/>
      <c r="C4193" s="123"/>
      <c r="D4193" s="123"/>
      <c r="F4193" s="123"/>
      <c r="G4193" s="123"/>
    </row>
    <row r="4194" spans="2:7" x14ac:dyDescent="0.25">
      <c r="B4194" s="123"/>
      <c r="C4194" s="123"/>
      <c r="D4194" s="123"/>
      <c r="F4194" s="123"/>
      <c r="G4194" s="123"/>
    </row>
    <row r="4195" spans="2:7" x14ac:dyDescent="0.25">
      <c r="B4195" s="123"/>
      <c r="C4195" s="123"/>
      <c r="D4195" s="123"/>
      <c r="F4195" s="123"/>
      <c r="G4195" s="123"/>
    </row>
    <row r="4196" spans="2:7" x14ac:dyDescent="0.25">
      <c r="B4196" s="123"/>
      <c r="C4196" s="123"/>
      <c r="D4196" s="123"/>
      <c r="F4196" s="123"/>
      <c r="G4196" s="123"/>
    </row>
    <row r="4197" spans="2:7" x14ac:dyDescent="0.25">
      <c r="B4197" s="123"/>
      <c r="C4197" s="123"/>
      <c r="D4197" s="123"/>
      <c r="F4197" s="123"/>
      <c r="G4197" s="123"/>
    </row>
    <row r="4198" spans="2:7" x14ac:dyDescent="0.25">
      <c r="B4198" s="123"/>
      <c r="C4198" s="123"/>
      <c r="D4198" s="123"/>
      <c r="F4198" s="123"/>
      <c r="G4198" s="123"/>
    </row>
    <row r="4199" spans="2:7" x14ac:dyDescent="0.25">
      <c r="B4199" s="123"/>
      <c r="C4199" s="123"/>
      <c r="D4199" s="123"/>
      <c r="F4199" s="123"/>
      <c r="G4199" s="123"/>
    </row>
    <row r="4200" spans="2:7" x14ac:dyDescent="0.25">
      <c r="B4200" s="123"/>
      <c r="C4200" s="123"/>
      <c r="D4200" s="123"/>
      <c r="F4200" s="123"/>
      <c r="G4200" s="123"/>
    </row>
    <row r="4201" spans="2:7" x14ac:dyDescent="0.25">
      <c r="B4201" s="123"/>
      <c r="C4201" s="123"/>
      <c r="D4201" s="123"/>
      <c r="F4201" s="123"/>
      <c r="G4201" s="123"/>
    </row>
    <row r="4202" spans="2:7" x14ac:dyDescent="0.25">
      <c r="B4202" s="123"/>
      <c r="C4202" s="123"/>
      <c r="D4202" s="123"/>
      <c r="F4202" s="123"/>
      <c r="G4202" s="123"/>
    </row>
    <row r="4203" spans="2:7" x14ac:dyDescent="0.25">
      <c r="B4203" s="123"/>
      <c r="C4203" s="123"/>
      <c r="D4203" s="123"/>
      <c r="F4203" s="123"/>
      <c r="G4203" s="123"/>
    </row>
    <row r="4204" spans="2:7" x14ac:dyDescent="0.25">
      <c r="B4204" s="123"/>
      <c r="C4204" s="123"/>
      <c r="D4204" s="123"/>
      <c r="F4204" s="123"/>
      <c r="G4204" s="123"/>
    </row>
    <row r="4205" spans="2:7" x14ac:dyDescent="0.25">
      <c r="B4205" s="123"/>
      <c r="C4205" s="123"/>
      <c r="D4205" s="123"/>
      <c r="F4205" s="123"/>
      <c r="G4205" s="123"/>
    </row>
    <row r="4206" spans="2:7" x14ac:dyDescent="0.25">
      <c r="B4206" s="123"/>
      <c r="C4206" s="123"/>
      <c r="D4206" s="123"/>
      <c r="F4206" s="123"/>
      <c r="G4206" s="123"/>
    </row>
    <row r="4207" spans="2:7" x14ac:dyDescent="0.25">
      <c r="B4207" s="123"/>
      <c r="C4207" s="123"/>
      <c r="D4207" s="123"/>
      <c r="F4207" s="123"/>
      <c r="G4207" s="123"/>
    </row>
    <row r="4208" spans="2:7" x14ac:dyDescent="0.25">
      <c r="B4208" s="123"/>
      <c r="C4208" s="123"/>
      <c r="D4208" s="123"/>
      <c r="F4208" s="123"/>
      <c r="G4208" s="123"/>
    </row>
    <row r="4209" spans="2:7" x14ac:dyDescent="0.25">
      <c r="B4209" s="123"/>
      <c r="C4209" s="123"/>
      <c r="D4209" s="123"/>
      <c r="F4209" s="123"/>
      <c r="G4209" s="123"/>
    </row>
    <row r="4210" spans="2:7" x14ac:dyDescent="0.25">
      <c r="B4210" s="123"/>
      <c r="C4210" s="123"/>
      <c r="D4210" s="123"/>
      <c r="F4210" s="123"/>
      <c r="G4210" s="123"/>
    </row>
    <row r="4211" spans="2:7" x14ac:dyDescent="0.25">
      <c r="B4211" s="123"/>
      <c r="C4211" s="123"/>
      <c r="D4211" s="123"/>
      <c r="F4211" s="123"/>
      <c r="G4211" s="123"/>
    </row>
    <row r="4212" spans="2:7" x14ac:dyDescent="0.25">
      <c r="B4212" s="123"/>
      <c r="C4212" s="123"/>
      <c r="D4212" s="123"/>
      <c r="F4212" s="123"/>
      <c r="G4212" s="123"/>
    </row>
    <row r="4213" spans="2:7" x14ac:dyDescent="0.25">
      <c r="B4213" s="123"/>
      <c r="C4213" s="123"/>
      <c r="D4213" s="123"/>
      <c r="F4213" s="123"/>
      <c r="G4213" s="123"/>
    </row>
    <row r="4214" spans="2:7" x14ac:dyDescent="0.25">
      <c r="B4214" s="123"/>
      <c r="C4214" s="123"/>
      <c r="D4214" s="123"/>
      <c r="F4214" s="123"/>
      <c r="G4214" s="123"/>
    </row>
    <row r="4215" spans="2:7" x14ac:dyDescent="0.25">
      <c r="B4215" s="123"/>
      <c r="C4215" s="123"/>
      <c r="D4215" s="123"/>
      <c r="F4215" s="123"/>
      <c r="G4215" s="123"/>
    </row>
    <row r="4216" spans="2:7" x14ac:dyDescent="0.25">
      <c r="B4216" s="123"/>
      <c r="C4216" s="123"/>
      <c r="D4216" s="123"/>
      <c r="F4216" s="123"/>
      <c r="G4216" s="123"/>
    </row>
    <row r="4217" spans="2:7" x14ac:dyDescent="0.25">
      <c r="B4217" s="123"/>
      <c r="C4217" s="123"/>
      <c r="D4217" s="123"/>
      <c r="F4217" s="123"/>
      <c r="G4217" s="123"/>
    </row>
    <row r="4218" spans="2:7" x14ac:dyDescent="0.25">
      <c r="B4218" s="123"/>
      <c r="C4218" s="123"/>
      <c r="D4218" s="123"/>
      <c r="F4218" s="123"/>
      <c r="G4218" s="123"/>
    </row>
    <row r="4219" spans="2:7" x14ac:dyDescent="0.25">
      <c r="B4219" s="123"/>
      <c r="C4219" s="123"/>
      <c r="D4219" s="123"/>
      <c r="F4219" s="123"/>
      <c r="G4219" s="123"/>
    </row>
    <row r="4220" spans="2:7" x14ac:dyDescent="0.25">
      <c r="B4220" s="123"/>
      <c r="C4220" s="123"/>
      <c r="D4220" s="123"/>
      <c r="F4220" s="123"/>
      <c r="G4220" s="123"/>
    </row>
    <row r="4221" spans="2:7" x14ac:dyDescent="0.25">
      <c r="B4221" s="123"/>
      <c r="C4221" s="123"/>
      <c r="D4221" s="123"/>
      <c r="F4221" s="123"/>
      <c r="G4221" s="123"/>
    </row>
    <row r="4222" spans="2:7" x14ac:dyDescent="0.25">
      <c r="B4222" s="123"/>
      <c r="C4222" s="123"/>
      <c r="D4222" s="123"/>
      <c r="F4222" s="123"/>
      <c r="G4222" s="123"/>
    </row>
    <row r="4223" spans="2:7" x14ac:dyDescent="0.25">
      <c r="B4223" s="123"/>
      <c r="C4223" s="123"/>
      <c r="D4223" s="123"/>
      <c r="F4223" s="123"/>
      <c r="G4223" s="123"/>
    </row>
    <row r="4224" spans="2:7" x14ac:dyDescent="0.25">
      <c r="B4224" s="123"/>
      <c r="C4224" s="123"/>
      <c r="D4224" s="123"/>
      <c r="F4224" s="123"/>
      <c r="G4224" s="123"/>
    </row>
    <row r="4225" spans="2:7" x14ac:dyDescent="0.25">
      <c r="B4225" s="123"/>
      <c r="C4225" s="123"/>
      <c r="D4225" s="123"/>
      <c r="F4225" s="123"/>
      <c r="G4225" s="123"/>
    </row>
    <row r="4226" spans="2:7" x14ac:dyDescent="0.25">
      <c r="B4226" s="123"/>
      <c r="C4226" s="123"/>
      <c r="D4226" s="123"/>
      <c r="F4226" s="123"/>
      <c r="G4226" s="123"/>
    </row>
    <row r="4227" spans="2:7" x14ac:dyDescent="0.25">
      <c r="B4227" s="123"/>
      <c r="C4227" s="123"/>
      <c r="D4227" s="123"/>
      <c r="F4227" s="123"/>
      <c r="G4227" s="123"/>
    </row>
    <row r="4228" spans="2:7" x14ac:dyDescent="0.25">
      <c r="B4228" s="123"/>
      <c r="C4228" s="123"/>
      <c r="D4228" s="123"/>
      <c r="F4228" s="123"/>
      <c r="G4228" s="123"/>
    </row>
    <row r="4229" spans="2:7" x14ac:dyDescent="0.25">
      <c r="B4229" s="123"/>
      <c r="C4229" s="123"/>
      <c r="D4229" s="123"/>
      <c r="F4229" s="123"/>
      <c r="G4229" s="123"/>
    </row>
    <row r="4230" spans="2:7" x14ac:dyDescent="0.25">
      <c r="B4230" s="123"/>
      <c r="C4230" s="123"/>
      <c r="D4230" s="123"/>
      <c r="F4230" s="123"/>
      <c r="G4230" s="123"/>
    </row>
    <row r="4231" spans="2:7" x14ac:dyDescent="0.25">
      <c r="B4231" s="123"/>
      <c r="C4231" s="123"/>
      <c r="D4231" s="123"/>
      <c r="F4231" s="123"/>
      <c r="G4231" s="123"/>
    </row>
    <row r="4232" spans="2:7" x14ac:dyDescent="0.25">
      <c r="B4232" s="123"/>
      <c r="C4232" s="123"/>
      <c r="D4232" s="123"/>
      <c r="F4232" s="123"/>
      <c r="G4232" s="123"/>
    </row>
    <row r="4233" spans="2:7" x14ac:dyDescent="0.25">
      <c r="B4233" s="123"/>
      <c r="C4233" s="123"/>
      <c r="D4233" s="123"/>
      <c r="F4233" s="123"/>
      <c r="G4233" s="123"/>
    </row>
    <row r="4234" spans="2:7" x14ac:dyDescent="0.25">
      <c r="B4234" s="123"/>
      <c r="C4234" s="123"/>
      <c r="D4234" s="123"/>
      <c r="F4234" s="123"/>
      <c r="G4234" s="123"/>
    </row>
    <row r="4235" spans="2:7" x14ac:dyDescent="0.25">
      <c r="B4235" s="123"/>
      <c r="C4235" s="123"/>
      <c r="D4235" s="123"/>
      <c r="F4235" s="123"/>
      <c r="G4235" s="123"/>
    </row>
    <row r="4236" spans="2:7" x14ac:dyDescent="0.25">
      <c r="B4236" s="123"/>
      <c r="C4236" s="123"/>
      <c r="D4236" s="123"/>
      <c r="F4236" s="123"/>
      <c r="G4236" s="123"/>
    </row>
    <row r="4237" spans="2:7" x14ac:dyDescent="0.25">
      <c r="B4237" s="123"/>
      <c r="C4237" s="123"/>
      <c r="D4237" s="123"/>
      <c r="F4237" s="123"/>
      <c r="G4237" s="123"/>
    </row>
    <row r="4238" spans="2:7" x14ac:dyDescent="0.25">
      <c r="B4238" s="123"/>
      <c r="C4238" s="123"/>
      <c r="D4238" s="123"/>
      <c r="F4238" s="123"/>
      <c r="G4238" s="123"/>
    </row>
    <row r="4239" spans="2:7" x14ac:dyDescent="0.25">
      <c r="B4239" s="123"/>
      <c r="C4239" s="123"/>
      <c r="D4239" s="123"/>
      <c r="F4239" s="123"/>
      <c r="G4239" s="123"/>
    </row>
    <row r="4240" spans="2:7" x14ac:dyDescent="0.25">
      <c r="B4240" s="123"/>
      <c r="C4240" s="123"/>
      <c r="D4240" s="123"/>
      <c r="F4240" s="123"/>
      <c r="G4240" s="123"/>
    </row>
    <row r="4241" spans="2:7" x14ac:dyDescent="0.25">
      <c r="B4241" s="123"/>
      <c r="C4241" s="123"/>
      <c r="D4241" s="123"/>
      <c r="F4241" s="123"/>
      <c r="G4241" s="123"/>
    </row>
    <row r="4242" spans="2:7" x14ac:dyDescent="0.25">
      <c r="B4242" s="123"/>
      <c r="C4242" s="123"/>
      <c r="D4242" s="123"/>
      <c r="F4242" s="123"/>
      <c r="G4242" s="123"/>
    </row>
    <row r="4243" spans="2:7" x14ac:dyDescent="0.25">
      <c r="B4243" s="123"/>
      <c r="C4243" s="123"/>
      <c r="D4243" s="123"/>
      <c r="F4243" s="123"/>
      <c r="G4243" s="123"/>
    </row>
    <row r="4244" spans="2:7" x14ac:dyDescent="0.25">
      <c r="B4244" s="123"/>
      <c r="C4244" s="123"/>
      <c r="D4244" s="123"/>
      <c r="F4244" s="123"/>
      <c r="G4244" s="123"/>
    </row>
    <row r="4245" spans="2:7" x14ac:dyDescent="0.25">
      <c r="B4245" s="123"/>
      <c r="C4245" s="123"/>
      <c r="D4245" s="123"/>
      <c r="F4245" s="123"/>
      <c r="G4245" s="123"/>
    </row>
    <row r="4246" spans="2:7" x14ac:dyDescent="0.25">
      <c r="B4246" s="123"/>
      <c r="C4246" s="123"/>
      <c r="D4246" s="123"/>
      <c r="F4246" s="123"/>
      <c r="G4246" s="123"/>
    </row>
    <row r="4247" spans="2:7" x14ac:dyDescent="0.25">
      <c r="B4247" s="123"/>
      <c r="C4247" s="123"/>
      <c r="D4247" s="123"/>
      <c r="F4247" s="123"/>
      <c r="G4247" s="123"/>
    </row>
    <row r="4248" spans="2:7" x14ac:dyDescent="0.25">
      <c r="B4248" s="123"/>
      <c r="C4248" s="123"/>
      <c r="D4248" s="123"/>
      <c r="F4248" s="123"/>
      <c r="G4248" s="123"/>
    </row>
    <row r="4249" spans="2:7" x14ac:dyDescent="0.25">
      <c r="B4249" s="123"/>
      <c r="C4249" s="123"/>
      <c r="D4249" s="123"/>
      <c r="F4249" s="123"/>
      <c r="G4249" s="123"/>
    </row>
    <row r="4250" spans="2:7" x14ac:dyDescent="0.25">
      <c r="B4250" s="123"/>
      <c r="C4250" s="123"/>
      <c r="D4250" s="123"/>
      <c r="F4250" s="123"/>
      <c r="G4250" s="123"/>
    </row>
    <row r="4251" spans="2:7" x14ac:dyDescent="0.25">
      <c r="B4251" s="123"/>
      <c r="C4251" s="123"/>
      <c r="D4251" s="123"/>
      <c r="F4251" s="123"/>
      <c r="G4251" s="123"/>
    </row>
    <row r="4252" spans="2:7" x14ac:dyDescent="0.25">
      <c r="B4252" s="123"/>
      <c r="C4252" s="123"/>
      <c r="D4252" s="123"/>
      <c r="F4252" s="123"/>
      <c r="G4252" s="123"/>
    </row>
    <row r="4253" spans="2:7" x14ac:dyDescent="0.25">
      <c r="B4253" s="123"/>
      <c r="C4253" s="123"/>
      <c r="D4253" s="123"/>
      <c r="F4253" s="123"/>
      <c r="G4253" s="123"/>
    </row>
    <row r="4254" spans="2:7" x14ac:dyDescent="0.25">
      <c r="B4254" s="123"/>
      <c r="C4254" s="123"/>
      <c r="D4254" s="123"/>
      <c r="F4254" s="123"/>
      <c r="G4254" s="123"/>
    </row>
    <row r="4255" spans="2:7" x14ac:dyDescent="0.25">
      <c r="B4255" s="123"/>
      <c r="C4255" s="123"/>
      <c r="D4255" s="123"/>
      <c r="F4255" s="123"/>
      <c r="G4255" s="123"/>
    </row>
    <row r="4256" spans="2:7" x14ac:dyDescent="0.25">
      <c r="B4256" s="123"/>
      <c r="C4256" s="123"/>
      <c r="D4256" s="123"/>
      <c r="F4256" s="123"/>
      <c r="G4256" s="123"/>
    </row>
    <row r="4257" spans="2:7" x14ac:dyDescent="0.25">
      <c r="B4257" s="123"/>
      <c r="C4257" s="123"/>
      <c r="D4257" s="123"/>
      <c r="F4257" s="123"/>
      <c r="G4257" s="123"/>
    </row>
    <row r="4258" spans="2:7" x14ac:dyDescent="0.25">
      <c r="B4258" s="123"/>
      <c r="C4258" s="123"/>
      <c r="D4258" s="123"/>
      <c r="F4258" s="123"/>
      <c r="G4258" s="123"/>
    </row>
    <row r="4259" spans="2:7" x14ac:dyDescent="0.25">
      <c r="B4259" s="123"/>
      <c r="C4259" s="123"/>
      <c r="D4259" s="123"/>
      <c r="F4259" s="123"/>
      <c r="G4259" s="123"/>
    </row>
    <row r="4260" spans="2:7" x14ac:dyDescent="0.25">
      <c r="B4260" s="123"/>
      <c r="C4260" s="123"/>
      <c r="D4260" s="123"/>
      <c r="F4260" s="123"/>
      <c r="G4260" s="123"/>
    </row>
    <row r="4261" spans="2:7" x14ac:dyDescent="0.25">
      <c r="B4261" s="123"/>
      <c r="C4261" s="123"/>
      <c r="D4261" s="123"/>
      <c r="F4261" s="123"/>
      <c r="G4261" s="123"/>
    </row>
    <row r="4262" spans="2:7" x14ac:dyDescent="0.25">
      <c r="B4262" s="123"/>
      <c r="C4262" s="123"/>
      <c r="D4262" s="123"/>
      <c r="F4262" s="123"/>
      <c r="G4262" s="123"/>
    </row>
    <row r="4263" spans="2:7" x14ac:dyDescent="0.25">
      <c r="B4263" s="123"/>
      <c r="C4263" s="123"/>
      <c r="D4263" s="123"/>
      <c r="F4263" s="123"/>
      <c r="G4263" s="123"/>
    </row>
    <row r="4264" spans="2:7" x14ac:dyDescent="0.25">
      <c r="B4264" s="123"/>
      <c r="C4264" s="123"/>
      <c r="D4264" s="123"/>
      <c r="F4264" s="123"/>
      <c r="G4264" s="123"/>
    </row>
    <row r="4265" spans="2:7" x14ac:dyDescent="0.25">
      <c r="B4265" s="123"/>
      <c r="C4265" s="123"/>
      <c r="D4265" s="123"/>
      <c r="F4265" s="123"/>
      <c r="G4265" s="123"/>
    </row>
    <row r="4266" spans="2:7" x14ac:dyDescent="0.25">
      <c r="B4266" s="123"/>
      <c r="C4266" s="123"/>
      <c r="D4266" s="123"/>
      <c r="F4266" s="123"/>
      <c r="G4266" s="123"/>
    </row>
    <row r="4267" spans="2:7" x14ac:dyDescent="0.25">
      <c r="B4267" s="123"/>
      <c r="C4267" s="123"/>
      <c r="D4267" s="123"/>
      <c r="F4267" s="123"/>
      <c r="G4267" s="123"/>
    </row>
    <row r="4268" spans="2:7" x14ac:dyDescent="0.25">
      <c r="B4268" s="123"/>
      <c r="C4268" s="123"/>
      <c r="D4268" s="123"/>
      <c r="F4268" s="123"/>
      <c r="G4268" s="123"/>
    </row>
    <row r="4269" spans="2:7" x14ac:dyDescent="0.25">
      <c r="B4269" s="123"/>
      <c r="C4269" s="123"/>
      <c r="D4269" s="123"/>
      <c r="F4269" s="123"/>
      <c r="G4269" s="123"/>
    </row>
    <row r="4270" spans="2:7" x14ac:dyDescent="0.25">
      <c r="B4270" s="123"/>
      <c r="C4270" s="123"/>
      <c r="D4270" s="123"/>
      <c r="F4270" s="123"/>
      <c r="G4270" s="123"/>
    </row>
    <row r="4271" spans="2:7" x14ac:dyDescent="0.25">
      <c r="B4271" s="123"/>
      <c r="C4271" s="123"/>
      <c r="D4271" s="123"/>
      <c r="F4271" s="123"/>
      <c r="G4271" s="123"/>
    </row>
    <row r="4272" spans="2:7" x14ac:dyDescent="0.25">
      <c r="B4272" s="123"/>
      <c r="C4272" s="123"/>
      <c r="D4272" s="123"/>
      <c r="F4272" s="123"/>
      <c r="G4272" s="123"/>
    </row>
    <row r="4273" spans="2:7" x14ac:dyDescent="0.25">
      <c r="B4273" s="123"/>
      <c r="C4273" s="123"/>
      <c r="D4273" s="123"/>
      <c r="F4273" s="123"/>
      <c r="G4273" s="123"/>
    </row>
    <row r="4274" spans="2:7" x14ac:dyDescent="0.25">
      <c r="B4274" s="123"/>
      <c r="C4274" s="123"/>
      <c r="D4274" s="123"/>
      <c r="F4274" s="123"/>
      <c r="G4274" s="123"/>
    </row>
    <row r="4275" spans="2:7" x14ac:dyDescent="0.25">
      <c r="B4275" s="123"/>
      <c r="C4275" s="123"/>
      <c r="D4275" s="123"/>
      <c r="F4275" s="123"/>
      <c r="G4275" s="123"/>
    </row>
    <row r="4276" spans="2:7" x14ac:dyDescent="0.25">
      <c r="B4276" s="123"/>
      <c r="C4276" s="123"/>
      <c r="D4276" s="123"/>
      <c r="F4276" s="123"/>
      <c r="G4276" s="123"/>
    </row>
    <row r="4277" spans="2:7" x14ac:dyDescent="0.25">
      <c r="B4277" s="123"/>
      <c r="C4277" s="123"/>
      <c r="D4277" s="123"/>
      <c r="F4277" s="123"/>
      <c r="G4277" s="123"/>
    </row>
    <row r="4278" spans="2:7" x14ac:dyDescent="0.25">
      <c r="B4278" s="123"/>
      <c r="C4278" s="123"/>
      <c r="D4278" s="123"/>
      <c r="F4278" s="123"/>
      <c r="G4278" s="123"/>
    </row>
    <row r="4279" spans="2:7" x14ac:dyDescent="0.25">
      <c r="B4279" s="123"/>
      <c r="C4279" s="123"/>
      <c r="D4279" s="123"/>
      <c r="F4279" s="123"/>
      <c r="G4279" s="123"/>
    </row>
    <row r="4280" spans="2:7" x14ac:dyDescent="0.25">
      <c r="B4280" s="123"/>
      <c r="C4280" s="123"/>
      <c r="D4280" s="123"/>
      <c r="F4280" s="123"/>
      <c r="G4280" s="123"/>
    </row>
    <row r="4281" spans="2:7" x14ac:dyDescent="0.25">
      <c r="B4281" s="123"/>
      <c r="C4281" s="123"/>
      <c r="D4281" s="123"/>
      <c r="F4281" s="123"/>
      <c r="G4281" s="123"/>
    </row>
    <row r="4282" spans="2:7" x14ac:dyDescent="0.25">
      <c r="B4282" s="123"/>
      <c r="C4282" s="123"/>
      <c r="D4282" s="123"/>
      <c r="F4282" s="123"/>
      <c r="G4282" s="123"/>
    </row>
    <row r="4283" spans="2:7" x14ac:dyDescent="0.25">
      <c r="B4283" s="123"/>
      <c r="C4283" s="123"/>
      <c r="D4283" s="123"/>
      <c r="F4283" s="123"/>
      <c r="G4283" s="123"/>
    </row>
    <row r="4284" spans="2:7" x14ac:dyDescent="0.25">
      <c r="B4284" s="123"/>
      <c r="C4284" s="123"/>
      <c r="D4284" s="123"/>
      <c r="F4284" s="123"/>
      <c r="G4284" s="123"/>
    </row>
    <row r="4285" spans="2:7" x14ac:dyDescent="0.25">
      <c r="B4285" s="123"/>
      <c r="C4285" s="123"/>
      <c r="D4285" s="123"/>
      <c r="F4285" s="123"/>
      <c r="G4285" s="123"/>
    </row>
    <row r="4286" spans="2:7" x14ac:dyDescent="0.25">
      <c r="B4286" s="123"/>
      <c r="C4286" s="123"/>
      <c r="D4286" s="123"/>
      <c r="F4286" s="123"/>
      <c r="G4286" s="123"/>
    </row>
    <row r="4287" spans="2:7" x14ac:dyDescent="0.25">
      <c r="B4287" s="123"/>
      <c r="C4287" s="123"/>
      <c r="D4287" s="123"/>
      <c r="F4287" s="123"/>
      <c r="G4287" s="123"/>
    </row>
    <row r="4288" spans="2:7" x14ac:dyDescent="0.25">
      <c r="B4288" s="123"/>
      <c r="C4288" s="123"/>
      <c r="D4288" s="123"/>
      <c r="F4288" s="123"/>
      <c r="G4288" s="123"/>
    </row>
    <row r="4289" spans="2:7" x14ac:dyDescent="0.25">
      <c r="B4289" s="123"/>
      <c r="C4289" s="123"/>
      <c r="D4289" s="123"/>
      <c r="F4289" s="123"/>
      <c r="G4289" s="123"/>
    </row>
    <row r="4290" spans="2:7" x14ac:dyDescent="0.25">
      <c r="B4290" s="123"/>
      <c r="C4290" s="123"/>
      <c r="D4290" s="123"/>
      <c r="F4290" s="123"/>
      <c r="G4290" s="123"/>
    </row>
    <row r="4291" spans="2:7" x14ac:dyDescent="0.25">
      <c r="B4291" s="123"/>
      <c r="C4291" s="123"/>
      <c r="D4291" s="123"/>
      <c r="F4291" s="123"/>
      <c r="G4291" s="123"/>
    </row>
    <row r="4292" spans="2:7" x14ac:dyDescent="0.25">
      <c r="B4292" s="123"/>
      <c r="C4292" s="123"/>
      <c r="D4292" s="123"/>
      <c r="F4292" s="123"/>
      <c r="G4292" s="123"/>
    </row>
    <row r="4293" spans="2:7" x14ac:dyDescent="0.25">
      <c r="B4293" s="123"/>
      <c r="C4293" s="123"/>
      <c r="D4293" s="123"/>
      <c r="F4293" s="123"/>
      <c r="G4293" s="123"/>
    </row>
    <row r="4294" spans="2:7" x14ac:dyDescent="0.25">
      <c r="B4294" s="123"/>
      <c r="C4294" s="123"/>
      <c r="D4294" s="123"/>
      <c r="F4294" s="123"/>
      <c r="G4294" s="123"/>
    </row>
    <row r="4295" spans="2:7" x14ac:dyDescent="0.25">
      <c r="B4295" s="123"/>
      <c r="C4295" s="123"/>
      <c r="D4295" s="123"/>
      <c r="F4295" s="123"/>
      <c r="G4295" s="123"/>
    </row>
    <row r="4296" spans="2:7" x14ac:dyDescent="0.25">
      <c r="B4296" s="123"/>
      <c r="C4296" s="123"/>
      <c r="D4296" s="123"/>
      <c r="F4296" s="123"/>
      <c r="G4296" s="123"/>
    </row>
    <row r="4297" spans="2:7" x14ac:dyDescent="0.25">
      <c r="B4297" s="123"/>
      <c r="C4297" s="123"/>
      <c r="D4297" s="123"/>
      <c r="F4297" s="123"/>
      <c r="G4297" s="123"/>
    </row>
    <row r="4298" spans="2:7" x14ac:dyDescent="0.25">
      <c r="B4298" s="123"/>
      <c r="C4298" s="123"/>
      <c r="D4298" s="123"/>
      <c r="F4298" s="123"/>
      <c r="G4298" s="123"/>
    </row>
    <row r="4299" spans="2:7" x14ac:dyDescent="0.25">
      <c r="B4299" s="123"/>
      <c r="C4299" s="123"/>
      <c r="D4299" s="123"/>
      <c r="F4299" s="123"/>
      <c r="G4299" s="123"/>
    </row>
    <row r="4300" spans="2:7" x14ac:dyDescent="0.25">
      <c r="B4300" s="123"/>
      <c r="C4300" s="123"/>
      <c r="D4300" s="123"/>
      <c r="F4300" s="123"/>
      <c r="G4300" s="123"/>
    </row>
    <row r="4301" spans="2:7" x14ac:dyDescent="0.25">
      <c r="B4301" s="123"/>
      <c r="C4301" s="123"/>
      <c r="D4301" s="123"/>
      <c r="F4301" s="123"/>
      <c r="G4301" s="123"/>
    </row>
    <row r="4302" spans="2:7" x14ac:dyDescent="0.25">
      <c r="B4302" s="123"/>
      <c r="C4302" s="123"/>
      <c r="D4302" s="123"/>
      <c r="F4302" s="123"/>
      <c r="G4302" s="123"/>
    </row>
    <row r="4303" spans="2:7" x14ac:dyDescent="0.25">
      <c r="B4303" s="123"/>
      <c r="C4303" s="123"/>
      <c r="D4303" s="123"/>
      <c r="F4303" s="123"/>
      <c r="G4303" s="123"/>
    </row>
    <row r="4304" spans="2:7" x14ac:dyDescent="0.25">
      <c r="B4304" s="123"/>
      <c r="C4304" s="123"/>
      <c r="D4304" s="123"/>
      <c r="F4304" s="123"/>
      <c r="G4304" s="123"/>
    </row>
    <row r="4305" spans="2:7" x14ac:dyDescent="0.25">
      <c r="B4305" s="123"/>
      <c r="C4305" s="123"/>
      <c r="D4305" s="123"/>
      <c r="F4305" s="123"/>
      <c r="G4305" s="123"/>
    </row>
    <row r="4306" spans="2:7" x14ac:dyDescent="0.25">
      <c r="B4306" s="123"/>
      <c r="C4306" s="123"/>
      <c r="D4306" s="123"/>
      <c r="F4306" s="123"/>
      <c r="G4306" s="123"/>
    </row>
    <row r="4307" spans="2:7" x14ac:dyDescent="0.25">
      <c r="B4307" s="123"/>
      <c r="C4307" s="123"/>
      <c r="D4307" s="123"/>
      <c r="F4307" s="123"/>
      <c r="G4307" s="123"/>
    </row>
    <row r="4308" spans="2:7" x14ac:dyDescent="0.25">
      <c r="B4308" s="123"/>
      <c r="C4308" s="123"/>
      <c r="D4308" s="123"/>
      <c r="F4308" s="123"/>
      <c r="G4308" s="123"/>
    </row>
    <row r="4309" spans="2:7" x14ac:dyDescent="0.25">
      <c r="B4309" s="123"/>
      <c r="C4309" s="123"/>
      <c r="D4309" s="123"/>
      <c r="F4309" s="123"/>
      <c r="G4309" s="123"/>
    </row>
    <row r="4310" spans="2:7" x14ac:dyDescent="0.25">
      <c r="B4310" s="123"/>
      <c r="C4310" s="123"/>
      <c r="D4310" s="123"/>
      <c r="F4310" s="123"/>
      <c r="G4310" s="123"/>
    </row>
    <row r="4311" spans="2:7" x14ac:dyDescent="0.25">
      <c r="B4311" s="123"/>
      <c r="C4311" s="123"/>
      <c r="D4311" s="123"/>
      <c r="F4311" s="123"/>
      <c r="G4311" s="123"/>
    </row>
    <row r="4312" spans="2:7" x14ac:dyDescent="0.25">
      <c r="B4312" s="123"/>
      <c r="C4312" s="123"/>
      <c r="D4312" s="123"/>
      <c r="F4312" s="123"/>
      <c r="G4312" s="123"/>
    </row>
    <row r="4313" spans="2:7" x14ac:dyDescent="0.25">
      <c r="B4313" s="123"/>
      <c r="C4313" s="123"/>
      <c r="D4313" s="123"/>
      <c r="F4313" s="123"/>
      <c r="G4313" s="123"/>
    </row>
    <row r="4314" spans="2:7" x14ac:dyDescent="0.25">
      <c r="B4314" s="123"/>
      <c r="C4314" s="123"/>
      <c r="D4314" s="123"/>
      <c r="F4314" s="123"/>
      <c r="G4314" s="123"/>
    </row>
    <row r="4315" spans="2:7" x14ac:dyDescent="0.25">
      <c r="B4315" s="123"/>
      <c r="C4315" s="123"/>
      <c r="D4315" s="123"/>
      <c r="F4315" s="123"/>
      <c r="G4315" s="123"/>
    </row>
    <row r="4316" spans="2:7" x14ac:dyDescent="0.25">
      <c r="B4316" s="123"/>
      <c r="C4316" s="123"/>
      <c r="D4316" s="123"/>
      <c r="F4316" s="123"/>
      <c r="G4316" s="123"/>
    </row>
    <row r="4317" spans="2:7" x14ac:dyDescent="0.25">
      <c r="B4317" s="123"/>
      <c r="C4317" s="123"/>
      <c r="D4317" s="123"/>
      <c r="F4317" s="123"/>
      <c r="G4317" s="123"/>
    </row>
    <row r="4318" spans="2:7" x14ac:dyDescent="0.25">
      <c r="B4318" s="123"/>
      <c r="C4318" s="123"/>
      <c r="D4318" s="123"/>
      <c r="F4318" s="123"/>
      <c r="G4318" s="123"/>
    </row>
    <row r="4319" spans="2:7" x14ac:dyDescent="0.25">
      <c r="B4319" s="123"/>
      <c r="C4319" s="123"/>
      <c r="D4319" s="123"/>
      <c r="F4319" s="123"/>
      <c r="G4319" s="123"/>
    </row>
    <row r="4320" spans="2:7" x14ac:dyDescent="0.25">
      <c r="B4320" s="123"/>
      <c r="C4320" s="123"/>
      <c r="D4320" s="123"/>
      <c r="F4320" s="123"/>
      <c r="G4320" s="123"/>
    </row>
    <row r="4321" spans="2:7" x14ac:dyDescent="0.25">
      <c r="B4321" s="123"/>
      <c r="C4321" s="123"/>
      <c r="D4321" s="123"/>
      <c r="F4321" s="123"/>
      <c r="G4321" s="123"/>
    </row>
    <row r="4322" spans="2:7" x14ac:dyDescent="0.25">
      <c r="B4322" s="123"/>
      <c r="C4322" s="123"/>
      <c r="D4322" s="123"/>
      <c r="F4322" s="123"/>
      <c r="G4322" s="123"/>
    </row>
    <row r="4323" spans="2:7" x14ac:dyDescent="0.25">
      <c r="B4323" s="123"/>
      <c r="C4323" s="123"/>
      <c r="D4323" s="123"/>
      <c r="F4323" s="123"/>
      <c r="G4323" s="123"/>
    </row>
    <row r="4324" spans="2:7" x14ac:dyDescent="0.25">
      <c r="B4324" s="123"/>
      <c r="C4324" s="123"/>
      <c r="D4324" s="123"/>
      <c r="F4324" s="123"/>
      <c r="G4324" s="123"/>
    </row>
    <row r="4325" spans="2:7" x14ac:dyDescent="0.25">
      <c r="B4325" s="123"/>
      <c r="C4325" s="123"/>
      <c r="D4325" s="123"/>
      <c r="F4325" s="123"/>
      <c r="G4325" s="123"/>
    </row>
    <row r="4326" spans="2:7" x14ac:dyDescent="0.25">
      <c r="B4326" s="123"/>
      <c r="C4326" s="123"/>
      <c r="D4326" s="123"/>
      <c r="F4326" s="123"/>
      <c r="G4326" s="123"/>
    </row>
    <row r="4327" spans="2:7" x14ac:dyDescent="0.25">
      <c r="B4327" s="123"/>
      <c r="C4327" s="123"/>
      <c r="D4327" s="123"/>
      <c r="F4327" s="123"/>
      <c r="G4327" s="123"/>
    </row>
    <row r="4328" spans="2:7" x14ac:dyDescent="0.25">
      <c r="B4328" s="123"/>
      <c r="C4328" s="123"/>
      <c r="D4328" s="123"/>
      <c r="F4328" s="123"/>
      <c r="G4328" s="123"/>
    </row>
    <row r="4329" spans="2:7" x14ac:dyDescent="0.25">
      <c r="B4329" s="123"/>
      <c r="C4329" s="123"/>
      <c r="D4329" s="123"/>
      <c r="F4329" s="123"/>
      <c r="G4329" s="123"/>
    </row>
    <row r="4330" spans="2:7" x14ac:dyDescent="0.25">
      <c r="B4330" s="123"/>
      <c r="C4330" s="123"/>
      <c r="D4330" s="123"/>
      <c r="F4330" s="123"/>
      <c r="G4330" s="123"/>
    </row>
    <row r="4331" spans="2:7" x14ac:dyDescent="0.25">
      <c r="B4331" s="123"/>
      <c r="C4331" s="123"/>
      <c r="D4331" s="123"/>
      <c r="F4331" s="123"/>
      <c r="G4331" s="123"/>
    </row>
    <row r="4332" spans="2:7" x14ac:dyDescent="0.25">
      <c r="B4332" s="123"/>
      <c r="C4332" s="123"/>
      <c r="D4332" s="123"/>
      <c r="F4332" s="123"/>
      <c r="G4332" s="123"/>
    </row>
    <row r="4333" spans="2:7" x14ac:dyDescent="0.25">
      <c r="B4333" s="123"/>
      <c r="C4333" s="123"/>
      <c r="D4333" s="123"/>
      <c r="F4333" s="123"/>
      <c r="G4333" s="123"/>
    </row>
    <row r="4334" spans="2:7" x14ac:dyDescent="0.25">
      <c r="B4334" s="123"/>
      <c r="C4334" s="123"/>
      <c r="D4334" s="123"/>
      <c r="F4334" s="123"/>
      <c r="G4334" s="123"/>
    </row>
    <row r="4335" spans="2:7" x14ac:dyDescent="0.25">
      <c r="B4335" s="123"/>
      <c r="C4335" s="123"/>
      <c r="D4335" s="123"/>
      <c r="F4335" s="123"/>
      <c r="G4335" s="123"/>
    </row>
    <row r="4336" spans="2:7" x14ac:dyDescent="0.25">
      <c r="B4336" s="123"/>
      <c r="C4336" s="123"/>
      <c r="D4336" s="123"/>
      <c r="F4336" s="123"/>
      <c r="G4336" s="123"/>
    </row>
    <row r="4337" spans="2:7" x14ac:dyDescent="0.25">
      <c r="B4337" s="123"/>
      <c r="C4337" s="123"/>
      <c r="D4337" s="123"/>
      <c r="F4337" s="123"/>
      <c r="G4337" s="123"/>
    </row>
    <row r="4338" spans="2:7" x14ac:dyDescent="0.25">
      <c r="B4338" s="123"/>
      <c r="C4338" s="123"/>
      <c r="D4338" s="123"/>
      <c r="F4338" s="123"/>
      <c r="G4338" s="123"/>
    </row>
    <row r="4339" spans="2:7" x14ac:dyDescent="0.25">
      <c r="B4339" s="123"/>
      <c r="C4339" s="123"/>
      <c r="D4339" s="123"/>
      <c r="F4339" s="123"/>
      <c r="G4339" s="123"/>
    </row>
    <row r="4340" spans="2:7" x14ac:dyDescent="0.25">
      <c r="B4340" s="123"/>
      <c r="C4340" s="123"/>
      <c r="D4340" s="123"/>
      <c r="F4340" s="123"/>
      <c r="G4340" s="123"/>
    </row>
    <row r="4341" spans="2:7" x14ac:dyDescent="0.25">
      <c r="B4341" s="123"/>
      <c r="C4341" s="123"/>
      <c r="D4341" s="123"/>
      <c r="F4341" s="123"/>
      <c r="G4341" s="123"/>
    </row>
    <row r="4342" spans="2:7" x14ac:dyDescent="0.25">
      <c r="B4342" s="123"/>
      <c r="C4342" s="123"/>
      <c r="D4342" s="123"/>
      <c r="F4342" s="123"/>
      <c r="G4342" s="123"/>
    </row>
    <row r="4343" spans="2:7" x14ac:dyDescent="0.25">
      <c r="B4343" s="123"/>
      <c r="C4343" s="123"/>
      <c r="D4343" s="123"/>
      <c r="F4343" s="123"/>
      <c r="G4343" s="123"/>
    </row>
    <row r="4344" spans="2:7" x14ac:dyDescent="0.25">
      <c r="B4344" s="123"/>
      <c r="C4344" s="123"/>
      <c r="D4344" s="123"/>
      <c r="F4344" s="123"/>
      <c r="G4344" s="123"/>
    </row>
    <row r="4345" spans="2:7" x14ac:dyDescent="0.25">
      <c r="B4345" s="123"/>
      <c r="C4345" s="123"/>
      <c r="D4345" s="123"/>
      <c r="F4345" s="123"/>
      <c r="G4345" s="123"/>
    </row>
    <row r="4346" spans="2:7" x14ac:dyDescent="0.25">
      <c r="B4346" s="123"/>
      <c r="C4346" s="123"/>
      <c r="D4346" s="123"/>
      <c r="F4346" s="123"/>
      <c r="G4346" s="123"/>
    </row>
    <row r="4347" spans="2:7" x14ac:dyDescent="0.25">
      <c r="B4347" s="123"/>
      <c r="C4347" s="123"/>
      <c r="D4347" s="123"/>
      <c r="F4347" s="123"/>
      <c r="G4347" s="123"/>
    </row>
    <row r="4348" spans="2:7" x14ac:dyDescent="0.25">
      <c r="B4348" s="123"/>
      <c r="C4348" s="123"/>
      <c r="D4348" s="123"/>
      <c r="F4348" s="123"/>
      <c r="G4348" s="123"/>
    </row>
    <row r="4349" spans="2:7" x14ac:dyDescent="0.25">
      <c r="B4349" s="123"/>
      <c r="C4349" s="123"/>
      <c r="D4349" s="123"/>
      <c r="F4349" s="123"/>
      <c r="G4349" s="123"/>
    </row>
    <row r="4350" spans="2:7" x14ac:dyDescent="0.25">
      <c r="B4350" s="123"/>
      <c r="C4350" s="123"/>
      <c r="D4350" s="123"/>
      <c r="F4350" s="123"/>
      <c r="G4350" s="123"/>
    </row>
    <row r="4351" spans="2:7" x14ac:dyDescent="0.25">
      <c r="B4351" s="123"/>
      <c r="C4351" s="123"/>
      <c r="D4351" s="123"/>
      <c r="F4351" s="123"/>
      <c r="G4351" s="123"/>
    </row>
    <row r="4352" spans="2:7" x14ac:dyDescent="0.25">
      <c r="B4352" s="123"/>
      <c r="C4352" s="123"/>
      <c r="D4352" s="123"/>
      <c r="F4352" s="123"/>
      <c r="G4352" s="123"/>
    </row>
    <row r="4353" spans="2:7" x14ac:dyDescent="0.25">
      <c r="B4353" s="123"/>
      <c r="C4353" s="123"/>
      <c r="D4353" s="123"/>
      <c r="F4353" s="123"/>
      <c r="G4353" s="123"/>
    </row>
    <row r="4354" spans="2:7" x14ac:dyDescent="0.25">
      <c r="B4354" s="123"/>
      <c r="C4354" s="123"/>
      <c r="D4354" s="123"/>
      <c r="F4354" s="123"/>
      <c r="G4354" s="123"/>
    </row>
    <row r="4355" spans="2:7" x14ac:dyDescent="0.25">
      <c r="B4355" s="123"/>
      <c r="C4355" s="123"/>
      <c r="D4355" s="123"/>
      <c r="F4355" s="123"/>
      <c r="G4355" s="123"/>
    </row>
    <row r="4356" spans="2:7" x14ac:dyDescent="0.25">
      <c r="B4356" s="123"/>
      <c r="C4356" s="123"/>
      <c r="D4356" s="123"/>
      <c r="F4356" s="123"/>
      <c r="G4356" s="123"/>
    </row>
    <row r="4357" spans="2:7" x14ac:dyDescent="0.25">
      <c r="B4357" s="123"/>
      <c r="C4357" s="123"/>
      <c r="D4357" s="123"/>
      <c r="F4357" s="123"/>
      <c r="G4357" s="123"/>
    </row>
    <row r="4358" spans="2:7" x14ac:dyDescent="0.25">
      <c r="B4358" s="123"/>
      <c r="C4358" s="123"/>
      <c r="D4358" s="123"/>
      <c r="F4358" s="123"/>
      <c r="G4358" s="123"/>
    </row>
    <row r="4359" spans="2:7" x14ac:dyDescent="0.25">
      <c r="B4359" s="123"/>
      <c r="C4359" s="123"/>
      <c r="D4359" s="123"/>
      <c r="F4359" s="123"/>
      <c r="G4359" s="123"/>
    </row>
    <row r="4360" spans="2:7" x14ac:dyDescent="0.25">
      <c r="B4360" s="123"/>
      <c r="C4360" s="123"/>
      <c r="D4360" s="123"/>
      <c r="F4360" s="123"/>
      <c r="G4360" s="123"/>
    </row>
    <row r="4361" spans="2:7" x14ac:dyDescent="0.25">
      <c r="B4361" s="123"/>
      <c r="C4361" s="123"/>
      <c r="D4361" s="123"/>
      <c r="F4361" s="123"/>
      <c r="G4361" s="123"/>
    </row>
    <row r="4362" spans="2:7" x14ac:dyDescent="0.25">
      <c r="B4362" s="123"/>
      <c r="C4362" s="123"/>
      <c r="D4362" s="123"/>
      <c r="F4362" s="123"/>
      <c r="G4362" s="123"/>
    </row>
    <row r="4363" spans="2:7" x14ac:dyDescent="0.25">
      <c r="B4363" s="123"/>
      <c r="C4363" s="123"/>
      <c r="D4363" s="123"/>
      <c r="F4363" s="123"/>
      <c r="G4363" s="123"/>
    </row>
    <row r="4364" spans="2:7" x14ac:dyDescent="0.25">
      <c r="B4364" s="123"/>
      <c r="C4364" s="123"/>
      <c r="D4364" s="123"/>
      <c r="F4364" s="123"/>
      <c r="G4364" s="123"/>
    </row>
    <row r="4365" spans="2:7" x14ac:dyDescent="0.25">
      <c r="B4365" s="123"/>
      <c r="C4365" s="123"/>
      <c r="D4365" s="123"/>
      <c r="F4365" s="123"/>
      <c r="G4365" s="123"/>
    </row>
    <row r="4366" spans="2:7" x14ac:dyDescent="0.25">
      <c r="B4366" s="123"/>
      <c r="C4366" s="123"/>
      <c r="D4366" s="123"/>
      <c r="F4366" s="123"/>
      <c r="G4366" s="123"/>
    </row>
    <row r="4367" spans="2:7" x14ac:dyDescent="0.25">
      <c r="B4367" s="123"/>
      <c r="C4367" s="123"/>
      <c r="D4367" s="123"/>
      <c r="F4367" s="123"/>
      <c r="G4367" s="123"/>
    </row>
    <row r="4368" spans="2:7" x14ac:dyDescent="0.25">
      <c r="B4368" s="123"/>
      <c r="C4368" s="123"/>
      <c r="D4368" s="123"/>
      <c r="F4368" s="123"/>
      <c r="G4368" s="123"/>
    </row>
    <row r="4369" spans="2:7" x14ac:dyDescent="0.25">
      <c r="B4369" s="123"/>
      <c r="C4369" s="123"/>
      <c r="D4369" s="123"/>
      <c r="F4369" s="123"/>
      <c r="G4369" s="123"/>
    </row>
    <row r="4370" spans="2:7" x14ac:dyDescent="0.25">
      <c r="B4370" s="123"/>
      <c r="C4370" s="123"/>
      <c r="D4370" s="123"/>
      <c r="F4370" s="123"/>
      <c r="G4370" s="123"/>
    </row>
    <row r="4371" spans="2:7" x14ac:dyDescent="0.25">
      <c r="B4371" s="123"/>
      <c r="C4371" s="123"/>
      <c r="D4371" s="123"/>
      <c r="F4371" s="123"/>
      <c r="G4371" s="123"/>
    </row>
    <row r="4372" spans="2:7" x14ac:dyDescent="0.25">
      <c r="B4372" s="123"/>
      <c r="C4372" s="123"/>
      <c r="D4372" s="123"/>
      <c r="F4372" s="123"/>
      <c r="G4372" s="123"/>
    </row>
    <row r="4373" spans="2:7" x14ac:dyDescent="0.25">
      <c r="B4373" s="123"/>
      <c r="C4373" s="123"/>
      <c r="D4373" s="123"/>
      <c r="F4373" s="123"/>
      <c r="G4373" s="123"/>
    </row>
    <row r="4374" spans="2:7" x14ac:dyDescent="0.25">
      <c r="B4374" s="123"/>
      <c r="C4374" s="123"/>
      <c r="D4374" s="123"/>
      <c r="F4374" s="123"/>
      <c r="G4374" s="123"/>
    </row>
    <row r="4375" spans="2:7" x14ac:dyDescent="0.25">
      <c r="B4375" s="123"/>
      <c r="C4375" s="123"/>
      <c r="D4375" s="123"/>
      <c r="F4375" s="123"/>
      <c r="G4375" s="123"/>
    </row>
    <row r="4376" spans="2:7" x14ac:dyDescent="0.25">
      <c r="B4376" s="123"/>
      <c r="C4376" s="123"/>
      <c r="D4376" s="123"/>
      <c r="F4376" s="123"/>
      <c r="G4376" s="123"/>
    </row>
    <row r="4377" spans="2:7" x14ac:dyDescent="0.25">
      <c r="B4377" s="123"/>
      <c r="C4377" s="123"/>
      <c r="D4377" s="123"/>
      <c r="F4377" s="123"/>
      <c r="G4377" s="123"/>
    </row>
    <row r="4378" spans="2:7" x14ac:dyDescent="0.25">
      <c r="B4378" s="123"/>
      <c r="C4378" s="123"/>
      <c r="D4378" s="123"/>
      <c r="F4378" s="123"/>
      <c r="G4378" s="123"/>
    </row>
    <row r="4379" spans="2:7" x14ac:dyDescent="0.25">
      <c r="B4379" s="123"/>
      <c r="C4379" s="123"/>
      <c r="D4379" s="123"/>
      <c r="F4379" s="123"/>
      <c r="G4379" s="123"/>
    </row>
    <row r="4380" spans="2:7" x14ac:dyDescent="0.25">
      <c r="B4380" s="123"/>
      <c r="C4380" s="123"/>
      <c r="D4380" s="123"/>
      <c r="F4380" s="123"/>
      <c r="G4380" s="123"/>
    </row>
    <row r="4381" spans="2:7" x14ac:dyDescent="0.25">
      <c r="B4381" s="123"/>
      <c r="C4381" s="123"/>
      <c r="D4381" s="123"/>
      <c r="F4381" s="123"/>
      <c r="G4381" s="123"/>
    </row>
    <row r="4382" spans="2:7" x14ac:dyDescent="0.25">
      <c r="B4382" s="123"/>
      <c r="C4382" s="123"/>
      <c r="D4382" s="123"/>
      <c r="F4382" s="123"/>
      <c r="G4382" s="123"/>
    </row>
    <row r="4383" spans="2:7" x14ac:dyDescent="0.25">
      <c r="B4383" s="123"/>
      <c r="C4383" s="123"/>
      <c r="D4383" s="123"/>
      <c r="F4383" s="123"/>
      <c r="G4383" s="123"/>
    </row>
    <row r="4384" spans="2:7" x14ac:dyDescent="0.25">
      <c r="B4384" s="123"/>
      <c r="C4384" s="123"/>
      <c r="D4384" s="123"/>
      <c r="F4384" s="123"/>
      <c r="G4384" s="123"/>
    </row>
    <row r="4385" spans="2:7" x14ac:dyDescent="0.25">
      <c r="B4385" s="123"/>
      <c r="C4385" s="123"/>
      <c r="D4385" s="123"/>
      <c r="F4385" s="123"/>
      <c r="G4385" s="123"/>
    </row>
    <row r="4386" spans="2:7" x14ac:dyDescent="0.25">
      <c r="B4386" s="123"/>
      <c r="C4386" s="123"/>
      <c r="D4386" s="123"/>
      <c r="F4386" s="123"/>
      <c r="G4386" s="123"/>
    </row>
    <row r="4387" spans="2:7" x14ac:dyDescent="0.25">
      <c r="B4387" s="123"/>
      <c r="C4387" s="123"/>
      <c r="D4387" s="123"/>
      <c r="F4387" s="123"/>
      <c r="G4387" s="123"/>
    </row>
    <row r="4388" spans="2:7" x14ac:dyDescent="0.25">
      <c r="B4388" s="123"/>
      <c r="C4388" s="123"/>
      <c r="D4388" s="123"/>
      <c r="F4388" s="123"/>
      <c r="G4388" s="123"/>
    </row>
    <row r="4389" spans="2:7" x14ac:dyDescent="0.25">
      <c r="B4389" s="123"/>
      <c r="C4389" s="123"/>
      <c r="D4389" s="123"/>
      <c r="F4389" s="123"/>
      <c r="G4389" s="123"/>
    </row>
    <row r="4390" spans="2:7" x14ac:dyDescent="0.25">
      <c r="B4390" s="123"/>
      <c r="C4390" s="123"/>
      <c r="D4390" s="123"/>
      <c r="F4390" s="123"/>
      <c r="G4390" s="123"/>
    </row>
    <row r="4391" spans="2:7" x14ac:dyDescent="0.25">
      <c r="B4391" s="123"/>
      <c r="C4391" s="123"/>
      <c r="D4391" s="123"/>
      <c r="F4391" s="123"/>
      <c r="G4391" s="123"/>
    </row>
    <row r="4392" spans="2:7" x14ac:dyDescent="0.25">
      <c r="B4392" s="123"/>
      <c r="C4392" s="123"/>
      <c r="D4392" s="123"/>
      <c r="F4392" s="123"/>
      <c r="G4392" s="123"/>
    </row>
    <row r="4393" spans="2:7" x14ac:dyDescent="0.25">
      <c r="B4393" s="123"/>
      <c r="C4393" s="123"/>
      <c r="D4393" s="123"/>
      <c r="F4393" s="123"/>
      <c r="G4393" s="123"/>
    </row>
    <row r="4394" spans="2:7" x14ac:dyDescent="0.25">
      <c r="B4394" s="123"/>
      <c r="C4394" s="123"/>
      <c r="D4394" s="123"/>
      <c r="F4394" s="123"/>
      <c r="G4394" s="123"/>
    </row>
    <row r="4395" spans="2:7" x14ac:dyDescent="0.25">
      <c r="B4395" s="123"/>
      <c r="C4395" s="123"/>
      <c r="D4395" s="123"/>
      <c r="F4395" s="123"/>
      <c r="G4395" s="123"/>
    </row>
    <row r="4396" spans="2:7" x14ac:dyDescent="0.25">
      <c r="B4396" s="123"/>
      <c r="C4396" s="123"/>
      <c r="D4396" s="123"/>
      <c r="F4396" s="123"/>
      <c r="G4396" s="123"/>
    </row>
    <row r="4397" spans="2:7" x14ac:dyDescent="0.25">
      <c r="B4397" s="123"/>
      <c r="C4397" s="123"/>
      <c r="D4397" s="123"/>
      <c r="F4397" s="123"/>
      <c r="G4397" s="123"/>
    </row>
    <row r="4398" spans="2:7" x14ac:dyDescent="0.25">
      <c r="B4398" s="123"/>
      <c r="C4398" s="123"/>
      <c r="D4398" s="123"/>
      <c r="F4398" s="123"/>
      <c r="G4398" s="123"/>
    </row>
    <row r="4399" spans="2:7" x14ac:dyDescent="0.25">
      <c r="B4399" s="123"/>
      <c r="C4399" s="123"/>
      <c r="D4399" s="123"/>
      <c r="F4399" s="123"/>
      <c r="G4399" s="123"/>
    </row>
    <row r="4400" spans="2:7" x14ac:dyDescent="0.25">
      <c r="B4400" s="123"/>
      <c r="C4400" s="123"/>
      <c r="D4400" s="123"/>
      <c r="F4400" s="123"/>
      <c r="G4400" s="123"/>
    </row>
    <row r="4401" spans="2:7" x14ac:dyDescent="0.25">
      <c r="B4401" s="123"/>
      <c r="C4401" s="123"/>
      <c r="D4401" s="123"/>
      <c r="F4401" s="123"/>
      <c r="G4401" s="123"/>
    </row>
    <row r="4402" spans="2:7" x14ac:dyDescent="0.25">
      <c r="B4402" s="123"/>
      <c r="C4402" s="123"/>
      <c r="D4402" s="123"/>
      <c r="F4402" s="123"/>
      <c r="G4402" s="123"/>
    </row>
    <row r="4403" spans="2:7" x14ac:dyDescent="0.25">
      <c r="B4403" s="123"/>
      <c r="C4403" s="123"/>
      <c r="D4403" s="123"/>
      <c r="F4403" s="123"/>
      <c r="G4403" s="123"/>
    </row>
    <row r="4404" spans="2:7" x14ac:dyDescent="0.25">
      <c r="B4404" s="123"/>
      <c r="C4404" s="123"/>
      <c r="D4404" s="123"/>
      <c r="F4404" s="123"/>
      <c r="G4404" s="123"/>
    </row>
    <row r="4405" spans="2:7" x14ac:dyDescent="0.25">
      <c r="B4405" s="123"/>
      <c r="C4405" s="123"/>
      <c r="D4405" s="123"/>
      <c r="F4405" s="123"/>
      <c r="G4405" s="123"/>
    </row>
    <row r="4406" spans="2:7" x14ac:dyDescent="0.25">
      <c r="B4406" s="123"/>
      <c r="C4406" s="123"/>
      <c r="D4406" s="123"/>
      <c r="F4406" s="123"/>
      <c r="G4406" s="123"/>
    </row>
    <row r="4407" spans="2:7" x14ac:dyDescent="0.25">
      <c r="B4407" s="123"/>
      <c r="C4407" s="123"/>
      <c r="D4407" s="123"/>
      <c r="F4407" s="123"/>
      <c r="G4407" s="123"/>
    </row>
    <row r="4408" spans="2:7" x14ac:dyDescent="0.25">
      <c r="B4408" s="123"/>
      <c r="C4408" s="123"/>
      <c r="D4408" s="123"/>
      <c r="F4408" s="123"/>
      <c r="G4408" s="123"/>
    </row>
    <row r="4409" spans="2:7" x14ac:dyDescent="0.25">
      <c r="B4409" s="123"/>
      <c r="C4409" s="123"/>
      <c r="D4409" s="123"/>
      <c r="F4409" s="123"/>
      <c r="G4409" s="123"/>
    </row>
    <row r="4410" spans="2:7" x14ac:dyDescent="0.25">
      <c r="B4410" s="123"/>
      <c r="C4410" s="123"/>
      <c r="D4410" s="123"/>
      <c r="F4410" s="123"/>
      <c r="G4410" s="123"/>
    </row>
    <row r="4411" spans="2:7" x14ac:dyDescent="0.25">
      <c r="B4411" s="123"/>
      <c r="C4411" s="123"/>
      <c r="D4411" s="123"/>
      <c r="F4411" s="123"/>
      <c r="G4411" s="123"/>
    </row>
    <row r="4412" spans="2:7" x14ac:dyDescent="0.25">
      <c r="B4412" s="123"/>
      <c r="C4412" s="123"/>
      <c r="D4412" s="123"/>
      <c r="F4412" s="123"/>
      <c r="G4412" s="123"/>
    </row>
    <row r="4413" spans="2:7" x14ac:dyDescent="0.25">
      <c r="B4413" s="123"/>
      <c r="C4413" s="123"/>
      <c r="D4413" s="123"/>
      <c r="F4413" s="123"/>
      <c r="G4413" s="123"/>
    </row>
    <row r="4414" spans="2:7" x14ac:dyDescent="0.25">
      <c r="B4414" s="123"/>
      <c r="C4414" s="123"/>
      <c r="D4414" s="123"/>
      <c r="F4414" s="123"/>
      <c r="G4414" s="123"/>
    </row>
    <row r="4415" spans="2:7" x14ac:dyDescent="0.25">
      <c r="B4415" s="123"/>
      <c r="C4415" s="123"/>
      <c r="D4415" s="123"/>
      <c r="F4415" s="123"/>
      <c r="G4415" s="123"/>
    </row>
    <row r="4416" spans="2:7" x14ac:dyDescent="0.25">
      <c r="B4416" s="123"/>
      <c r="C4416" s="123"/>
      <c r="D4416" s="123"/>
      <c r="F4416" s="123"/>
      <c r="G4416" s="123"/>
    </row>
    <row r="4417" spans="2:7" x14ac:dyDescent="0.25">
      <c r="B4417" s="123"/>
      <c r="C4417" s="123"/>
      <c r="D4417" s="123"/>
      <c r="F4417" s="123"/>
      <c r="G4417" s="123"/>
    </row>
    <row r="4418" spans="2:7" x14ac:dyDescent="0.25">
      <c r="B4418" s="123"/>
      <c r="C4418" s="123"/>
      <c r="D4418" s="123"/>
      <c r="F4418" s="123"/>
      <c r="G4418" s="123"/>
    </row>
    <row r="4419" spans="2:7" x14ac:dyDescent="0.25">
      <c r="B4419" s="123"/>
      <c r="C4419" s="123"/>
      <c r="D4419" s="123"/>
      <c r="F4419" s="123"/>
      <c r="G4419" s="123"/>
    </row>
    <row r="4420" spans="2:7" x14ac:dyDescent="0.25">
      <c r="B4420" s="123"/>
      <c r="C4420" s="123"/>
      <c r="D4420" s="123"/>
      <c r="F4420" s="123"/>
      <c r="G4420" s="123"/>
    </row>
    <row r="4421" spans="2:7" x14ac:dyDescent="0.25">
      <c r="B4421" s="123"/>
      <c r="C4421" s="123"/>
      <c r="D4421" s="123"/>
      <c r="F4421" s="123"/>
      <c r="G4421" s="123"/>
    </row>
    <row r="4422" spans="2:7" x14ac:dyDescent="0.25">
      <c r="B4422" s="123"/>
      <c r="C4422" s="123"/>
      <c r="D4422" s="123"/>
      <c r="F4422" s="123"/>
      <c r="G4422" s="123"/>
    </row>
    <row r="4423" spans="2:7" x14ac:dyDescent="0.25">
      <c r="B4423" s="123"/>
      <c r="C4423" s="123"/>
      <c r="D4423" s="123"/>
      <c r="F4423" s="123"/>
      <c r="G4423" s="123"/>
    </row>
    <row r="4424" spans="2:7" x14ac:dyDescent="0.25">
      <c r="B4424" s="123"/>
      <c r="C4424" s="123"/>
      <c r="D4424" s="123"/>
      <c r="F4424" s="123"/>
      <c r="G4424" s="123"/>
    </row>
    <row r="4425" spans="2:7" x14ac:dyDescent="0.25">
      <c r="B4425" s="123"/>
      <c r="C4425" s="123"/>
      <c r="D4425" s="123"/>
      <c r="F4425" s="123"/>
      <c r="G4425" s="123"/>
    </row>
    <row r="4426" spans="2:7" x14ac:dyDescent="0.25">
      <c r="B4426" s="123"/>
      <c r="C4426" s="123"/>
      <c r="D4426" s="123"/>
      <c r="F4426" s="123"/>
      <c r="G4426" s="123"/>
    </row>
    <row r="4427" spans="2:7" x14ac:dyDescent="0.25">
      <c r="B4427" s="123"/>
      <c r="C4427" s="123"/>
      <c r="D4427" s="123"/>
      <c r="F4427" s="123"/>
      <c r="G4427" s="123"/>
    </row>
    <row r="4428" spans="2:7" x14ac:dyDescent="0.25">
      <c r="B4428" s="123"/>
      <c r="C4428" s="123"/>
      <c r="D4428" s="123"/>
      <c r="F4428" s="123"/>
      <c r="G4428" s="123"/>
    </row>
    <row r="4429" spans="2:7" x14ac:dyDescent="0.25">
      <c r="B4429" s="123"/>
      <c r="C4429" s="123"/>
      <c r="D4429" s="123"/>
      <c r="F4429" s="123"/>
      <c r="G4429" s="123"/>
    </row>
    <row r="4430" spans="2:7" x14ac:dyDescent="0.25">
      <c r="B4430" s="123"/>
      <c r="C4430" s="123"/>
      <c r="D4430" s="123"/>
      <c r="F4430" s="123"/>
      <c r="G4430" s="123"/>
    </row>
    <row r="4431" spans="2:7" x14ac:dyDescent="0.25">
      <c r="B4431" s="123"/>
      <c r="C4431" s="123"/>
      <c r="D4431" s="123"/>
      <c r="F4431" s="123"/>
      <c r="G4431" s="123"/>
    </row>
    <row r="4432" spans="2:7" x14ac:dyDescent="0.25">
      <c r="B4432" s="123"/>
      <c r="C4432" s="123"/>
      <c r="D4432" s="123"/>
      <c r="F4432" s="123"/>
      <c r="G4432" s="123"/>
    </row>
    <row r="4433" spans="2:7" x14ac:dyDescent="0.25">
      <c r="B4433" s="123"/>
      <c r="C4433" s="123"/>
      <c r="D4433" s="123"/>
      <c r="F4433" s="123"/>
      <c r="G4433" s="123"/>
    </row>
    <row r="4434" spans="2:7" x14ac:dyDescent="0.25">
      <c r="B4434" s="123"/>
      <c r="C4434" s="123"/>
      <c r="D4434" s="123"/>
      <c r="F4434" s="123"/>
      <c r="G4434" s="123"/>
    </row>
    <row r="4435" spans="2:7" x14ac:dyDescent="0.25">
      <c r="B4435" s="123"/>
      <c r="C4435" s="123"/>
      <c r="D4435" s="123"/>
      <c r="F4435" s="123"/>
      <c r="G4435" s="123"/>
    </row>
    <row r="4436" spans="2:7" x14ac:dyDescent="0.25">
      <c r="B4436" s="123"/>
      <c r="C4436" s="123"/>
      <c r="D4436" s="123"/>
      <c r="F4436" s="123"/>
      <c r="G4436" s="123"/>
    </row>
    <row r="4437" spans="2:7" x14ac:dyDescent="0.25">
      <c r="B4437" s="123"/>
      <c r="C4437" s="123"/>
      <c r="D4437" s="123"/>
      <c r="F4437" s="123"/>
      <c r="G4437" s="123"/>
    </row>
    <row r="4438" spans="2:7" x14ac:dyDescent="0.25">
      <c r="B4438" s="123"/>
      <c r="C4438" s="123"/>
      <c r="D4438" s="123"/>
      <c r="F4438" s="123"/>
      <c r="G4438" s="123"/>
    </row>
    <row r="4439" spans="2:7" x14ac:dyDescent="0.25">
      <c r="B4439" s="123"/>
      <c r="C4439" s="123"/>
      <c r="D4439" s="123"/>
      <c r="F4439" s="123"/>
      <c r="G4439" s="123"/>
    </row>
    <row r="4440" spans="2:7" x14ac:dyDescent="0.25">
      <c r="B4440" s="123"/>
      <c r="C4440" s="123"/>
      <c r="D4440" s="123"/>
      <c r="F4440" s="123"/>
      <c r="G4440" s="123"/>
    </row>
    <row r="4441" spans="2:7" x14ac:dyDescent="0.25">
      <c r="B4441" s="123"/>
      <c r="C4441" s="123"/>
      <c r="D4441" s="123"/>
      <c r="F4441" s="123"/>
      <c r="G4441" s="123"/>
    </row>
    <row r="4442" spans="2:7" x14ac:dyDescent="0.25">
      <c r="B4442" s="123"/>
      <c r="C4442" s="123"/>
      <c r="D4442" s="123"/>
      <c r="F4442" s="123"/>
      <c r="G4442" s="123"/>
    </row>
    <row r="4443" spans="2:7" x14ac:dyDescent="0.25">
      <c r="B4443" s="123"/>
      <c r="C4443" s="123"/>
      <c r="D4443" s="123"/>
      <c r="F4443" s="123"/>
      <c r="G4443" s="123"/>
    </row>
    <row r="4444" spans="2:7" x14ac:dyDescent="0.25">
      <c r="B4444" s="123"/>
      <c r="C4444" s="123"/>
      <c r="D4444" s="123"/>
      <c r="F4444" s="123"/>
      <c r="G4444" s="123"/>
    </row>
    <row r="4445" spans="2:7" x14ac:dyDescent="0.25">
      <c r="B4445" s="123"/>
      <c r="C4445" s="123"/>
      <c r="D4445" s="123"/>
      <c r="F4445" s="123"/>
      <c r="G4445" s="123"/>
    </row>
    <row r="4446" spans="2:7" x14ac:dyDescent="0.25">
      <c r="B4446" s="123"/>
      <c r="C4446" s="123"/>
      <c r="D4446" s="123"/>
      <c r="F4446" s="123"/>
      <c r="G4446" s="123"/>
    </row>
    <row r="4447" spans="2:7" x14ac:dyDescent="0.25">
      <c r="B4447" s="123"/>
      <c r="C4447" s="123"/>
      <c r="D4447" s="123"/>
      <c r="F4447" s="123"/>
      <c r="G4447" s="123"/>
    </row>
    <row r="4448" spans="2:7" x14ac:dyDescent="0.25">
      <c r="B4448" s="123"/>
      <c r="C4448" s="123"/>
      <c r="D4448" s="123"/>
      <c r="F4448" s="123"/>
      <c r="G4448" s="123"/>
    </row>
    <row r="4449" spans="2:7" x14ac:dyDescent="0.25">
      <c r="B4449" s="123"/>
      <c r="C4449" s="123"/>
      <c r="D4449" s="123"/>
      <c r="F4449" s="123"/>
      <c r="G4449" s="123"/>
    </row>
    <row r="4450" spans="2:7" x14ac:dyDescent="0.25">
      <c r="B4450" s="123"/>
      <c r="C4450" s="123"/>
      <c r="D4450" s="123"/>
      <c r="F4450" s="123"/>
      <c r="G4450" s="123"/>
    </row>
    <row r="4451" spans="2:7" x14ac:dyDescent="0.25">
      <c r="B4451" s="123"/>
      <c r="C4451" s="123"/>
      <c r="D4451" s="123"/>
      <c r="F4451" s="123"/>
      <c r="G4451" s="123"/>
    </row>
    <row r="4452" spans="2:7" x14ac:dyDescent="0.25">
      <c r="B4452" s="123"/>
      <c r="C4452" s="123"/>
      <c r="D4452" s="123"/>
      <c r="F4452" s="123"/>
      <c r="G4452" s="123"/>
    </row>
    <row r="4453" spans="2:7" x14ac:dyDescent="0.25">
      <c r="B4453" s="123"/>
      <c r="C4453" s="123"/>
      <c r="D4453" s="123"/>
      <c r="F4453" s="123"/>
      <c r="G4453" s="123"/>
    </row>
    <row r="4454" spans="2:7" x14ac:dyDescent="0.25">
      <c r="B4454" s="123"/>
      <c r="C4454" s="123"/>
      <c r="D4454" s="123"/>
      <c r="F4454" s="123"/>
      <c r="G4454" s="123"/>
    </row>
    <row r="4455" spans="2:7" x14ac:dyDescent="0.25">
      <c r="B4455" s="123"/>
      <c r="C4455" s="123"/>
      <c r="D4455" s="123"/>
      <c r="F4455" s="123"/>
      <c r="G4455" s="123"/>
    </row>
    <row r="4456" spans="2:7" x14ac:dyDescent="0.25">
      <c r="B4456" s="123"/>
      <c r="C4456" s="123"/>
      <c r="D4456" s="123"/>
      <c r="F4456" s="123"/>
      <c r="G4456" s="123"/>
    </row>
    <row r="4457" spans="2:7" x14ac:dyDescent="0.25">
      <c r="B4457" s="123"/>
      <c r="C4457" s="123"/>
      <c r="D4457" s="123"/>
      <c r="F4457" s="123"/>
      <c r="G4457" s="123"/>
    </row>
    <row r="4458" spans="2:7" x14ac:dyDescent="0.25">
      <c r="B4458" s="123"/>
      <c r="C4458" s="123"/>
      <c r="D4458" s="123"/>
      <c r="F4458" s="123"/>
      <c r="G4458" s="123"/>
    </row>
    <row r="4459" spans="2:7" x14ac:dyDescent="0.25">
      <c r="B4459" s="123"/>
      <c r="C4459" s="123"/>
      <c r="D4459" s="123"/>
      <c r="F4459" s="123"/>
      <c r="G4459" s="123"/>
    </row>
    <row r="4460" spans="2:7" x14ac:dyDescent="0.25">
      <c r="B4460" s="123"/>
      <c r="C4460" s="123"/>
      <c r="D4460" s="123"/>
      <c r="F4460" s="123"/>
      <c r="G4460" s="123"/>
    </row>
    <row r="4461" spans="2:7" x14ac:dyDescent="0.25">
      <c r="B4461" s="123"/>
      <c r="C4461" s="123"/>
      <c r="D4461" s="123"/>
      <c r="F4461" s="123"/>
      <c r="G4461" s="123"/>
    </row>
    <row r="4462" spans="2:7" x14ac:dyDescent="0.25">
      <c r="B4462" s="123"/>
      <c r="C4462" s="123"/>
      <c r="D4462" s="123"/>
      <c r="F4462" s="123"/>
      <c r="G4462" s="123"/>
    </row>
    <row r="4463" spans="2:7" x14ac:dyDescent="0.25">
      <c r="B4463" s="123"/>
      <c r="C4463" s="123"/>
      <c r="D4463" s="123"/>
      <c r="F4463" s="123"/>
      <c r="G4463" s="123"/>
    </row>
    <row r="4464" spans="2:7" x14ac:dyDescent="0.25">
      <c r="B4464" s="123"/>
      <c r="C4464" s="123"/>
      <c r="D4464" s="123"/>
      <c r="F4464" s="123"/>
      <c r="G4464" s="123"/>
    </row>
    <row r="4465" spans="2:7" x14ac:dyDescent="0.25">
      <c r="B4465" s="123"/>
      <c r="C4465" s="123"/>
      <c r="D4465" s="123"/>
      <c r="F4465" s="123"/>
      <c r="G4465" s="123"/>
    </row>
    <row r="4466" spans="2:7" x14ac:dyDescent="0.25">
      <c r="B4466" s="123"/>
      <c r="C4466" s="123"/>
      <c r="D4466" s="123"/>
      <c r="F4466" s="123"/>
      <c r="G4466" s="123"/>
    </row>
    <row r="4467" spans="2:7" x14ac:dyDescent="0.25">
      <c r="B4467" s="123"/>
      <c r="C4467" s="123"/>
      <c r="D4467" s="123"/>
      <c r="F4467" s="123"/>
      <c r="G4467" s="123"/>
    </row>
    <row r="4468" spans="2:7" x14ac:dyDescent="0.25">
      <c r="B4468" s="123"/>
      <c r="C4468" s="123"/>
      <c r="D4468" s="123"/>
      <c r="F4468" s="123"/>
      <c r="G4468" s="123"/>
    </row>
    <row r="4469" spans="2:7" x14ac:dyDescent="0.25">
      <c r="B4469" s="123"/>
      <c r="C4469" s="123"/>
      <c r="D4469" s="123"/>
      <c r="F4469" s="123"/>
      <c r="G4469" s="123"/>
    </row>
    <row r="4470" spans="2:7" x14ac:dyDescent="0.25">
      <c r="B4470" s="123"/>
      <c r="C4470" s="123"/>
      <c r="D4470" s="123"/>
      <c r="F4470" s="123"/>
      <c r="G4470" s="123"/>
    </row>
    <row r="4471" spans="2:7" x14ac:dyDescent="0.25">
      <c r="B4471" s="123"/>
      <c r="C4471" s="123"/>
      <c r="D4471" s="123"/>
      <c r="F4471" s="123"/>
      <c r="G4471" s="123"/>
    </row>
    <row r="4472" spans="2:7" x14ac:dyDescent="0.25">
      <c r="B4472" s="123"/>
      <c r="C4472" s="123"/>
      <c r="D4472" s="123"/>
      <c r="F4472" s="123"/>
      <c r="G4472" s="123"/>
    </row>
    <row r="4473" spans="2:7" x14ac:dyDescent="0.25">
      <c r="B4473" s="123"/>
      <c r="C4473" s="123"/>
      <c r="D4473" s="123"/>
      <c r="F4473" s="123"/>
      <c r="G4473" s="123"/>
    </row>
    <row r="4474" spans="2:7" x14ac:dyDescent="0.25">
      <c r="B4474" s="123"/>
      <c r="C4474" s="123"/>
      <c r="D4474" s="123"/>
      <c r="F4474" s="123"/>
      <c r="G4474" s="123"/>
    </row>
    <row r="4475" spans="2:7" x14ac:dyDescent="0.25">
      <c r="B4475" s="123"/>
      <c r="C4475" s="123"/>
      <c r="D4475" s="123"/>
      <c r="F4475" s="123"/>
      <c r="G4475" s="123"/>
    </row>
    <row r="4476" spans="2:7" x14ac:dyDescent="0.25">
      <c r="B4476" s="123"/>
      <c r="C4476" s="123"/>
      <c r="D4476" s="123"/>
      <c r="F4476" s="123"/>
      <c r="G4476" s="123"/>
    </row>
    <row r="4477" spans="2:7" x14ac:dyDescent="0.25">
      <c r="B4477" s="123"/>
      <c r="C4477" s="123"/>
      <c r="D4477" s="123"/>
      <c r="F4477" s="123"/>
      <c r="G4477" s="123"/>
    </row>
    <row r="4478" spans="2:7" x14ac:dyDescent="0.25">
      <c r="B4478" s="123"/>
      <c r="C4478" s="123"/>
      <c r="D4478" s="123"/>
      <c r="F4478" s="123"/>
      <c r="G4478" s="123"/>
    </row>
    <row r="4479" spans="2:7" x14ac:dyDescent="0.25">
      <c r="B4479" s="123"/>
      <c r="C4479" s="123"/>
      <c r="D4479" s="123"/>
      <c r="F4479" s="123"/>
      <c r="G4479" s="123"/>
    </row>
    <row r="4480" spans="2:7" x14ac:dyDescent="0.25">
      <c r="B4480" s="123"/>
      <c r="C4480" s="123"/>
      <c r="D4480" s="123"/>
      <c r="F4480" s="123"/>
      <c r="G4480" s="123"/>
    </row>
    <row r="4481" spans="2:7" x14ac:dyDescent="0.25">
      <c r="B4481" s="123"/>
      <c r="C4481" s="123"/>
      <c r="D4481" s="123"/>
      <c r="F4481" s="123"/>
      <c r="G4481" s="123"/>
    </row>
    <row r="4482" spans="2:7" x14ac:dyDescent="0.25">
      <c r="B4482" s="123"/>
      <c r="C4482" s="123"/>
      <c r="D4482" s="123"/>
      <c r="F4482" s="123"/>
      <c r="G4482" s="123"/>
    </row>
    <row r="4483" spans="2:7" x14ac:dyDescent="0.25">
      <c r="B4483" s="123"/>
      <c r="C4483" s="123"/>
      <c r="D4483" s="123"/>
      <c r="F4483" s="123"/>
      <c r="G4483" s="123"/>
    </row>
    <row r="4484" spans="2:7" x14ac:dyDescent="0.25">
      <c r="B4484" s="123"/>
      <c r="C4484" s="123"/>
      <c r="D4484" s="123"/>
      <c r="F4484" s="123"/>
      <c r="G4484" s="123"/>
    </row>
    <row r="4485" spans="2:7" x14ac:dyDescent="0.25">
      <c r="B4485" s="123"/>
      <c r="C4485" s="123"/>
      <c r="D4485" s="123"/>
      <c r="F4485" s="123"/>
      <c r="G4485" s="123"/>
    </row>
    <row r="4486" spans="2:7" x14ac:dyDescent="0.25">
      <c r="B4486" s="123"/>
      <c r="C4486" s="123"/>
      <c r="D4486" s="123"/>
      <c r="F4486" s="123"/>
      <c r="G4486" s="123"/>
    </row>
    <row r="4487" spans="2:7" x14ac:dyDescent="0.25">
      <c r="B4487" s="123"/>
      <c r="C4487" s="123"/>
      <c r="D4487" s="123"/>
      <c r="F4487" s="123"/>
      <c r="G4487" s="123"/>
    </row>
    <row r="4488" spans="2:7" x14ac:dyDescent="0.25">
      <c r="B4488" s="123"/>
      <c r="C4488" s="123"/>
      <c r="D4488" s="123"/>
      <c r="F4488" s="123"/>
      <c r="G4488" s="123"/>
    </row>
    <row r="4489" spans="2:7" x14ac:dyDescent="0.25">
      <c r="B4489" s="123"/>
      <c r="C4489" s="123"/>
      <c r="D4489" s="123"/>
      <c r="F4489" s="123"/>
      <c r="G4489" s="123"/>
    </row>
    <row r="4490" spans="2:7" x14ac:dyDescent="0.25">
      <c r="B4490" s="123"/>
      <c r="C4490" s="123"/>
      <c r="D4490" s="123"/>
      <c r="F4490" s="123"/>
      <c r="G4490" s="123"/>
    </row>
    <row r="4491" spans="2:7" x14ac:dyDescent="0.25">
      <c r="B4491" s="123"/>
      <c r="C4491" s="123"/>
      <c r="D4491" s="123"/>
      <c r="F4491" s="123"/>
      <c r="G4491" s="123"/>
    </row>
    <row r="4492" spans="2:7" x14ac:dyDescent="0.25">
      <c r="B4492" s="123"/>
      <c r="C4492" s="123"/>
      <c r="D4492" s="123"/>
      <c r="F4492" s="123"/>
      <c r="G4492" s="123"/>
    </row>
    <row r="4493" spans="2:7" x14ac:dyDescent="0.25">
      <c r="B4493" s="123"/>
      <c r="C4493" s="123"/>
      <c r="D4493" s="123"/>
      <c r="F4493" s="123"/>
      <c r="G4493" s="123"/>
    </row>
    <row r="4494" spans="2:7" x14ac:dyDescent="0.25">
      <c r="B4494" s="123"/>
      <c r="C4494" s="123"/>
      <c r="D4494" s="123"/>
      <c r="F4494" s="123"/>
      <c r="G4494" s="123"/>
    </row>
    <row r="4495" spans="2:7" x14ac:dyDescent="0.25">
      <c r="B4495" s="123"/>
      <c r="C4495" s="123"/>
      <c r="D4495" s="123"/>
      <c r="F4495" s="123"/>
      <c r="G4495" s="123"/>
    </row>
    <row r="4496" spans="2:7" x14ac:dyDescent="0.25">
      <c r="B4496" s="123"/>
      <c r="C4496" s="123"/>
      <c r="D4496" s="123"/>
      <c r="F4496" s="123"/>
      <c r="G4496" s="123"/>
    </row>
    <row r="4497" spans="2:7" x14ac:dyDescent="0.25">
      <c r="B4497" s="123"/>
      <c r="C4497" s="123"/>
      <c r="D4497" s="123"/>
      <c r="F4497" s="123"/>
      <c r="G4497" s="123"/>
    </row>
    <row r="4498" spans="2:7" x14ac:dyDescent="0.25">
      <c r="B4498" s="123"/>
      <c r="C4498" s="123"/>
      <c r="D4498" s="123"/>
      <c r="F4498" s="123"/>
      <c r="G4498" s="123"/>
    </row>
    <row r="4499" spans="2:7" x14ac:dyDescent="0.25">
      <c r="B4499" s="123"/>
      <c r="C4499" s="123"/>
      <c r="D4499" s="123"/>
      <c r="F4499" s="123"/>
      <c r="G4499" s="123"/>
    </row>
    <row r="4500" spans="2:7" x14ac:dyDescent="0.25">
      <c r="B4500" s="123"/>
      <c r="C4500" s="123"/>
      <c r="D4500" s="123"/>
      <c r="F4500" s="123"/>
      <c r="G4500" s="123"/>
    </row>
    <row r="4501" spans="2:7" x14ac:dyDescent="0.25">
      <c r="B4501" s="123"/>
      <c r="C4501" s="123"/>
      <c r="D4501" s="123"/>
      <c r="F4501" s="123"/>
      <c r="G4501" s="123"/>
    </row>
    <row r="4502" spans="2:7" x14ac:dyDescent="0.25">
      <c r="B4502" s="123"/>
      <c r="C4502" s="123"/>
      <c r="D4502" s="123"/>
      <c r="F4502" s="123"/>
      <c r="G4502" s="123"/>
    </row>
    <row r="4503" spans="2:7" x14ac:dyDescent="0.25">
      <c r="B4503" s="123"/>
      <c r="C4503" s="123"/>
      <c r="D4503" s="123"/>
      <c r="F4503" s="123"/>
      <c r="G4503" s="123"/>
    </row>
    <row r="4504" spans="2:7" x14ac:dyDescent="0.25">
      <c r="B4504" s="123"/>
      <c r="C4504" s="123"/>
      <c r="D4504" s="123"/>
      <c r="F4504" s="123"/>
      <c r="G4504" s="123"/>
    </row>
    <row r="4505" spans="2:7" x14ac:dyDescent="0.25">
      <c r="B4505" s="123"/>
      <c r="C4505" s="123"/>
      <c r="D4505" s="123"/>
      <c r="F4505" s="123"/>
      <c r="G4505" s="123"/>
    </row>
    <row r="4506" spans="2:7" x14ac:dyDescent="0.25">
      <c r="B4506" s="123"/>
      <c r="C4506" s="123"/>
      <c r="D4506" s="123"/>
      <c r="F4506" s="123"/>
      <c r="G4506" s="123"/>
    </row>
    <row r="4507" spans="2:7" x14ac:dyDescent="0.25">
      <c r="B4507" s="123"/>
      <c r="C4507" s="123"/>
      <c r="D4507" s="123"/>
      <c r="F4507" s="123"/>
      <c r="G4507" s="123"/>
    </row>
    <row r="4508" spans="2:7" x14ac:dyDescent="0.25">
      <c r="B4508" s="123"/>
      <c r="C4508" s="123"/>
      <c r="D4508" s="123"/>
      <c r="F4508" s="123"/>
      <c r="G4508" s="123"/>
    </row>
    <row r="4509" spans="2:7" x14ac:dyDescent="0.25">
      <c r="B4509" s="123"/>
      <c r="C4509" s="123"/>
      <c r="D4509" s="123"/>
      <c r="F4509" s="123"/>
      <c r="G4509" s="123"/>
    </row>
    <row r="4510" spans="2:7" x14ac:dyDescent="0.25">
      <c r="B4510" s="123"/>
      <c r="C4510" s="123"/>
      <c r="D4510" s="123"/>
      <c r="F4510" s="123"/>
      <c r="G4510" s="123"/>
    </row>
    <row r="4511" spans="2:7" x14ac:dyDescent="0.25">
      <c r="B4511" s="123"/>
      <c r="C4511" s="123"/>
      <c r="D4511" s="123"/>
      <c r="F4511" s="123"/>
      <c r="G4511" s="123"/>
    </row>
    <row r="4512" spans="2:7" x14ac:dyDescent="0.25">
      <c r="B4512" s="123"/>
      <c r="C4512" s="123"/>
      <c r="D4512" s="123"/>
      <c r="F4512" s="123"/>
      <c r="G4512" s="123"/>
    </row>
    <row r="4513" spans="2:7" x14ac:dyDescent="0.25">
      <c r="B4513" s="123"/>
      <c r="C4513" s="123"/>
      <c r="D4513" s="123"/>
      <c r="F4513" s="123"/>
      <c r="G4513" s="123"/>
    </row>
    <row r="4514" spans="2:7" x14ac:dyDescent="0.25">
      <c r="B4514" s="123"/>
      <c r="C4514" s="123"/>
      <c r="D4514" s="123"/>
      <c r="F4514" s="123"/>
      <c r="G4514" s="123"/>
    </row>
    <row r="4515" spans="2:7" x14ac:dyDescent="0.25">
      <c r="B4515" s="123"/>
      <c r="C4515" s="123"/>
      <c r="D4515" s="123"/>
      <c r="F4515" s="123"/>
      <c r="G4515" s="123"/>
    </row>
    <row r="4516" spans="2:7" x14ac:dyDescent="0.25">
      <c r="B4516" s="123"/>
      <c r="C4516" s="123"/>
      <c r="D4516" s="123"/>
      <c r="F4516" s="123"/>
      <c r="G4516" s="123"/>
    </row>
    <row r="4517" spans="2:7" x14ac:dyDescent="0.25">
      <c r="B4517" s="123"/>
      <c r="C4517" s="123"/>
      <c r="D4517" s="123"/>
      <c r="F4517" s="123"/>
      <c r="G4517" s="123"/>
    </row>
    <row r="4518" spans="2:7" x14ac:dyDescent="0.25">
      <c r="B4518" s="123"/>
      <c r="C4518" s="123"/>
      <c r="D4518" s="123"/>
      <c r="F4518" s="123"/>
      <c r="G4518" s="123"/>
    </row>
    <row r="4519" spans="2:7" x14ac:dyDescent="0.25">
      <c r="B4519" s="123"/>
      <c r="C4519" s="123"/>
      <c r="D4519" s="123"/>
      <c r="F4519" s="123"/>
      <c r="G4519" s="123"/>
    </row>
    <row r="4520" spans="2:7" x14ac:dyDescent="0.25">
      <c r="B4520" s="123"/>
      <c r="C4520" s="123"/>
      <c r="D4520" s="123"/>
      <c r="F4520" s="123"/>
      <c r="G4520" s="123"/>
    </row>
    <row r="4521" spans="2:7" x14ac:dyDescent="0.25">
      <c r="B4521" s="123"/>
      <c r="C4521" s="123"/>
      <c r="D4521" s="123"/>
      <c r="F4521" s="123"/>
      <c r="G4521" s="123"/>
    </row>
    <row r="4522" spans="2:7" x14ac:dyDescent="0.25">
      <c r="B4522" s="123"/>
      <c r="C4522" s="123"/>
      <c r="D4522" s="123"/>
      <c r="F4522" s="123"/>
      <c r="G4522" s="123"/>
    </row>
    <row r="4523" spans="2:7" x14ac:dyDescent="0.25">
      <c r="B4523" s="123"/>
      <c r="C4523" s="123"/>
      <c r="D4523" s="123"/>
      <c r="F4523" s="123"/>
      <c r="G4523" s="123"/>
    </row>
    <row r="4524" spans="2:7" x14ac:dyDescent="0.25">
      <c r="B4524" s="123"/>
      <c r="C4524" s="123"/>
      <c r="D4524" s="123"/>
      <c r="F4524" s="123"/>
      <c r="G4524" s="123"/>
    </row>
    <row r="4525" spans="2:7" x14ac:dyDescent="0.25">
      <c r="B4525" s="123"/>
      <c r="C4525" s="123"/>
      <c r="D4525" s="123"/>
      <c r="F4525" s="123"/>
      <c r="G4525" s="123"/>
    </row>
    <row r="4526" spans="2:7" x14ac:dyDescent="0.25">
      <c r="B4526" s="123"/>
      <c r="C4526" s="123"/>
      <c r="D4526" s="123"/>
      <c r="F4526" s="123"/>
      <c r="G4526" s="123"/>
    </row>
    <row r="4527" spans="2:7" x14ac:dyDescent="0.25">
      <c r="B4527" s="123"/>
      <c r="C4527" s="123"/>
      <c r="D4527" s="123"/>
      <c r="F4527" s="123"/>
      <c r="G4527" s="123"/>
    </row>
    <row r="4528" spans="2:7" x14ac:dyDescent="0.25">
      <c r="B4528" s="123"/>
      <c r="C4528" s="123"/>
      <c r="D4528" s="123"/>
      <c r="F4528" s="123"/>
      <c r="G4528" s="123"/>
    </row>
    <row r="4529" spans="2:7" x14ac:dyDescent="0.25">
      <c r="B4529" s="123"/>
      <c r="C4529" s="123"/>
      <c r="D4529" s="123"/>
      <c r="F4529" s="123"/>
      <c r="G4529" s="123"/>
    </row>
    <row r="4530" spans="2:7" x14ac:dyDescent="0.25">
      <c r="B4530" s="123"/>
      <c r="C4530" s="123"/>
      <c r="D4530" s="123"/>
      <c r="F4530" s="123"/>
      <c r="G4530" s="123"/>
    </row>
    <row r="4531" spans="2:7" x14ac:dyDescent="0.25">
      <c r="B4531" s="123"/>
      <c r="C4531" s="123"/>
      <c r="D4531" s="123"/>
      <c r="F4531" s="123"/>
      <c r="G4531" s="123"/>
    </row>
    <row r="4532" spans="2:7" x14ac:dyDescent="0.25">
      <c r="B4532" s="123"/>
      <c r="C4532" s="123"/>
      <c r="D4532" s="123"/>
      <c r="F4532" s="123"/>
      <c r="G4532" s="123"/>
    </row>
    <row r="4533" spans="2:7" x14ac:dyDescent="0.25">
      <c r="B4533" s="123"/>
      <c r="C4533" s="123"/>
      <c r="D4533" s="123"/>
      <c r="F4533" s="123"/>
      <c r="G4533" s="123"/>
    </row>
    <row r="4534" spans="2:7" x14ac:dyDescent="0.25">
      <c r="B4534" s="123"/>
      <c r="C4534" s="123"/>
      <c r="D4534" s="123"/>
      <c r="F4534" s="123"/>
      <c r="G4534" s="123"/>
    </row>
    <row r="4535" spans="2:7" x14ac:dyDescent="0.25">
      <c r="B4535" s="123"/>
      <c r="C4535" s="123"/>
      <c r="D4535" s="123"/>
      <c r="F4535" s="123"/>
      <c r="G4535" s="123"/>
    </row>
    <row r="4536" spans="2:7" x14ac:dyDescent="0.25">
      <c r="B4536" s="123"/>
      <c r="C4536" s="123"/>
      <c r="D4536" s="123"/>
      <c r="F4536" s="123"/>
      <c r="G4536" s="123"/>
    </row>
    <row r="4537" spans="2:7" x14ac:dyDescent="0.25">
      <c r="B4537" s="123"/>
      <c r="C4537" s="123"/>
      <c r="D4537" s="123"/>
      <c r="F4537" s="123"/>
      <c r="G4537" s="123"/>
    </row>
    <row r="4538" spans="2:7" x14ac:dyDescent="0.25">
      <c r="B4538" s="123"/>
      <c r="C4538" s="123"/>
      <c r="D4538" s="123"/>
      <c r="F4538" s="123"/>
      <c r="G4538" s="123"/>
    </row>
    <row r="4539" spans="2:7" x14ac:dyDescent="0.25">
      <c r="B4539" s="123"/>
      <c r="C4539" s="123"/>
      <c r="D4539" s="123"/>
      <c r="F4539" s="123"/>
      <c r="G4539" s="123"/>
    </row>
    <row r="4540" spans="2:7" x14ac:dyDescent="0.25">
      <c r="B4540" s="123"/>
      <c r="C4540" s="123"/>
      <c r="D4540" s="123"/>
      <c r="F4540" s="123"/>
      <c r="G4540" s="123"/>
    </row>
    <row r="4541" spans="2:7" x14ac:dyDescent="0.25">
      <c r="B4541" s="123"/>
      <c r="C4541" s="123"/>
      <c r="D4541" s="123"/>
      <c r="F4541" s="123"/>
      <c r="G4541" s="123"/>
    </row>
    <row r="4542" spans="2:7" x14ac:dyDescent="0.25">
      <c r="B4542" s="123"/>
      <c r="C4542" s="123"/>
      <c r="D4542" s="123"/>
      <c r="F4542" s="123"/>
      <c r="G4542" s="123"/>
    </row>
    <row r="4543" spans="2:7" x14ac:dyDescent="0.25">
      <c r="B4543" s="123"/>
      <c r="C4543" s="123"/>
      <c r="D4543" s="123"/>
      <c r="F4543" s="123"/>
      <c r="G4543" s="123"/>
    </row>
    <row r="4544" spans="2:7" x14ac:dyDescent="0.25">
      <c r="B4544" s="123"/>
      <c r="C4544" s="123"/>
      <c r="D4544" s="123"/>
      <c r="F4544" s="123"/>
      <c r="G4544" s="123"/>
    </row>
    <row r="4545" spans="2:7" x14ac:dyDescent="0.25">
      <c r="B4545" s="123"/>
      <c r="C4545" s="123"/>
      <c r="D4545" s="123"/>
      <c r="F4545" s="123"/>
      <c r="G4545" s="123"/>
    </row>
    <row r="4546" spans="2:7" x14ac:dyDescent="0.25">
      <c r="B4546" s="123"/>
      <c r="C4546" s="123"/>
      <c r="D4546" s="123"/>
      <c r="F4546" s="123"/>
      <c r="G4546" s="123"/>
    </row>
    <row r="4547" spans="2:7" x14ac:dyDescent="0.25">
      <c r="B4547" s="123"/>
      <c r="C4547" s="123"/>
      <c r="D4547" s="123"/>
      <c r="F4547" s="123"/>
      <c r="G4547" s="123"/>
    </row>
    <row r="4548" spans="2:7" x14ac:dyDescent="0.25">
      <c r="B4548" s="123"/>
      <c r="C4548" s="123"/>
      <c r="D4548" s="123"/>
      <c r="F4548" s="123"/>
      <c r="G4548" s="123"/>
    </row>
    <row r="4549" spans="2:7" x14ac:dyDescent="0.25">
      <c r="B4549" s="123"/>
      <c r="C4549" s="123"/>
      <c r="D4549" s="123"/>
      <c r="F4549" s="123"/>
      <c r="G4549" s="123"/>
    </row>
    <row r="4550" spans="2:7" x14ac:dyDescent="0.25">
      <c r="B4550" s="123"/>
      <c r="C4550" s="123"/>
      <c r="D4550" s="123"/>
      <c r="F4550" s="123"/>
      <c r="G4550" s="123"/>
    </row>
    <row r="4551" spans="2:7" x14ac:dyDescent="0.25">
      <c r="B4551" s="123"/>
      <c r="C4551" s="123"/>
      <c r="D4551" s="123"/>
      <c r="F4551" s="123"/>
      <c r="G4551" s="123"/>
    </row>
    <row r="4552" spans="2:7" x14ac:dyDescent="0.25">
      <c r="B4552" s="123"/>
      <c r="C4552" s="123"/>
      <c r="D4552" s="123"/>
      <c r="F4552" s="123"/>
      <c r="G4552" s="123"/>
    </row>
    <row r="4553" spans="2:7" x14ac:dyDescent="0.25">
      <c r="B4553" s="123"/>
      <c r="C4553" s="123"/>
      <c r="D4553" s="123"/>
      <c r="F4553" s="123"/>
      <c r="G4553" s="123"/>
    </row>
    <row r="4554" spans="2:7" x14ac:dyDescent="0.25">
      <c r="B4554" s="123"/>
      <c r="C4554" s="123"/>
      <c r="D4554" s="123"/>
      <c r="F4554" s="123"/>
      <c r="G4554" s="123"/>
    </row>
    <row r="4555" spans="2:7" x14ac:dyDescent="0.25">
      <c r="B4555" s="123"/>
      <c r="C4555" s="123"/>
      <c r="D4555" s="123"/>
      <c r="F4555" s="123"/>
      <c r="G4555" s="123"/>
    </row>
    <row r="4556" spans="2:7" x14ac:dyDescent="0.25">
      <c r="B4556" s="123"/>
      <c r="C4556" s="123"/>
      <c r="D4556" s="123"/>
      <c r="F4556" s="123"/>
      <c r="G4556" s="123"/>
    </row>
    <row r="4557" spans="2:7" x14ac:dyDescent="0.25">
      <c r="B4557" s="123"/>
      <c r="C4557" s="123"/>
      <c r="D4557" s="123"/>
      <c r="F4557" s="123"/>
      <c r="G4557" s="123"/>
    </row>
    <row r="4558" spans="2:7" x14ac:dyDescent="0.25">
      <c r="B4558" s="123"/>
      <c r="C4558" s="123"/>
      <c r="D4558" s="123"/>
      <c r="F4558" s="123"/>
      <c r="G4558" s="123"/>
    </row>
    <row r="4559" spans="2:7" x14ac:dyDescent="0.25">
      <c r="B4559" s="123"/>
      <c r="C4559" s="123"/>
      <c r="D4559" s="123"/>
      <c r="F4559" s="123"/>
      <c r="G4559" s="123"/>
    </row>
    <row r="4560" spans="2:7" x14ac:dyDescent="0.25">
      <c r="B4560" s="123"/>
      <c r="C4560" s="123"/>
      <c r="D4560" s="123"/>
      <c r="F4560" s="123"/>
      <c r="G4560" s="123"/>
    </row>
    <row r="4561" spans="2:7" x14ac:dyDescent="0.25">
      <c r="B4561" s="123"/>
      <c r="C4561" s="123"/>
      <c r="D4561" s="123"/>
      <c r="F4561" s="123"/>
      <c r="G4561" s="123"/>
    </row>
    <row r="4562" spans="2:7" x14ac:dyDescent="0.25">
      <c r="B4562" s="123"/>
      <c r="C4562" s="123"/>
      <c r="D4562" s="123"/>
      <c r="F4562" s="123"/>
      <c r="G4562" s="123"/>
    </row>
    <row r="4563" spans="2:7" x14ac:dyDescent="0.25">
      <c r="B4563" s="123"/>
      <c r="C4563" s="123"/>
      <c r="D4563" s="123"/>
      <c r="F4563" s="123"/>
      <c r="G4563" s="123"/>
    </row>
    <row r="4564" spans="2:7" x14ac:dyDescent="0.25">
      <c r="B4564" s="123"/>
      <c r="C4564" s="123"/>
      <c r="D4564" s="123"/>
      <c r="F4564" s="123"/>
      <c r="G4564" s="123"/>
    </row>
    <row r="4565" spans="2:7" x14ac:dyDescent="0.25">
      <c r="B4565" s="123"/>
      <c r="C4565" s="123"/>
      <c r="D4565" s="123"/>
      <c r="F4565" s="123"/>
      <c r="G4565" s="123"/>
    </row>
    <row r="4566" spans="2:7" x14ac:dyDescent="0.25">
      <c r="B4566" s="123"/>
      <c r="C4566" s="123"/>
      <c r="D4566" s="123"/>
      <c r="F4566" s="123"/>
      <c r="G4566" s="123"/>
    </row>
    <row r="4567" spans="2:7" x14ac:dyDescent="0.25">
      <c r="B4567" s="123"/>
      <c r="C4567" s="123"/>
      <c r="D4567" s="123"/>
      <c r="F4567" s="123"/>
      <c r="G4567" s="123"/>
    </row>
    <row r="4568" spans="2:7" x14ac:dyDescent="0.25">
      <c r="B4568" s="123"/>
      <c r="C4568" s="123"/>
      <c r="D4568" s="123"/>
      <c r="F4568" s="123"/>
      <c r="G4568" s="123"/>
    </row>
    <row r="4569" spans="2:7" x14ac:dyDescent="0.25">
      <c r="B4569" s="123"/>
      <c r="C4569" s="123"/>
      <c r="D4569" s="123"/>
      <c r="F4569" s="123"/>
      <c r="G4569" s="123"/>
    </row>
    <row r="4570" spans="2:7" x14ac:dyDescent="0.25">
      <c r="B4570" s="123"/>
      <c r="C4570" s="123"/>
      <c r="D4570" s="123"/>
      <c r="F4570" s="123"/>
      <c r="G4570" s="123"/>
    </row>
    <row r="4571" spans="2:7" x14ac:dyDescent="0.25">
      <c r="B4571" s="123"/>
      <c r="C4571" s="123"/>
      <c r="D4571" s="123"/>
      <c r="F4571" s="123"/>
      <c r="G4571" s="123"/>
    </row>
    <row r="4572" spans="2:7" x14ac:dyDescent="0.25">
      <c r="B4572" s="123"/>
      <c r="C4572" s="123"/>
      <c r="D4572" s="123"/>
      <c r="F4572" s="123"/>
      <c r="G4572" s="123"/>
    </row>
    <row r="4573" spans="2:7" x14ac:dyDescent="0.25">
      <c r="B4573" s="123"/>
      <c r="C4573" s="123"/>
      <c r="D4573" s="123"/>
      <c r="F4573" s="123"/>
      <c r="G4573" s="123"/>
    </row>
    <row r="4574" spans="2:7" x14ac:dyDescent="0.25">
      <c r="B4574" s="123"/>
      <c r="C4574" s="123"/>
      <c r="D4574" s="123"/>
      <c r="F4574" s="123"/>
      <c r="G4574" s="123"/>
    </row>
    <row r="4575" spans="2:7" x14ac:dyDescent="0.25">
      <c r="B4575" s="123"/>
      <c r="C4575" s="123"/>
      <c r="D4575" s="123"/>
      <c r="F4575" s="123"/>
      <c r="G4575" s="123"/>
    </row>
    <row r="4576" spans="2:7" x14ac:dyDescent="0.25">
      <c r="B4576" s="123"/>
      <c r="C4576" s="123"/>
      <c r="D4576" s="123"/>
      <c r="F4576" s="123"/>
      <c r="G4576" s="123"/>
    </row>
    <row r="4577" spans="2:7" x14ac:dyDescent="0.25">
      <c r="B4577" s="123"/>
      <c r="C4577" s="123"/>
      <c r="D4577" s="123"/>
      <c r="F4577" s="123"/>
      <c r="G4577" s="123"/>
    </row>
    <row r="4578" spans="2:7" x14ac:dyDescent="0.25">
      <c r="B4578" s="123"/>
      <c r="C4578" s="123"/>
      <c r="D4578" s="123"/>
      <c r="F4578" s="123"/>
      <c r="G4578" s="123"/>
    </row>
    <row r="4579" spans="2:7" x14ac:dyDescent="0.25">
      <c r="B4579" s="123"/>
      <c r="C4579" s="123"/>
      <c r="D4579" s="123"/>
      <c r="F4579" s="123"/>
      <c r="G4579" s="123"/>
    </row>
    <row r="4580" spans="2:7" x14ac:dyDescent="0.25">
      <c r="B4580" s="123"/>
      <c r="C4580" s="123"/>
      <c r="D4580" s="123"/>
      <c r="F4580" s="123"/>
      <c r="G4580" s="123"/>
    </row>
    <row r="4581" spans="2:7" x14ac:dyDescent="0.25">
      <c r="B4581" s="123"/>
      <c r="C4581" s="123"/>
      <c r="D4581" s="123"/>
      <c r="F4581" s="123"/>
      <c r="G4581" s="123"/>
    </row>
    <row r="4582" spans="2:7" x14ac:dyDescent="0.25">
      <c r="B4582" s="123"/>
      <c r="C4582" s="123"/>
      <c r="D4582" s="123"/>
      <c r="F4582" s="123"/>
      <c r="G4582" s="123"/>
    </row>
    <row r="4583" spans="2:7" x14ac:dyDescent="0.25">
      <c r="B4583" s="123"/>
      <c r="C4583" s="123"/>
      <c r="D4583" s="123"/>
      <c r="F4583" s="123"/>
      <c r="G4583" s="123"/>
    </row>
    <row r="4584" spans="2:7" x14ac:dyDescent="0.25">
      <c r="B4584" s="123"/>
      <c r="C4584" s="123"/>
      <c r="D4584" s="123"/>
      <c r="F4584" s="123"/>
      <c r="G4584" s="123"/>
    </row>
    <row r="4585" spans="2:7" x14ac:dyDescent="0.25">
      <c r="B4585" s="123"/>
      <c r="C4585" s="123"/>
      <c r="D4585" s="123"/>
      <c r="F4585" s="123"/>
      <c r="G4585" s="123"/>
    </row>
    <row r="4586" spans="2:7" x14ac:dyDescent="0.25">
      <c r="B4586" s="123"/>
      <c r="C4586" s="123"/>
      <c r="D4586" s="123"/>
      <c r="F4586" s="123"/>
      <c r="G4586" s="123"/>
    </row>
    <row r="4587" spans="2:7" x14ac:dyDescent="0.25">
      <c r="B4587" s="123"/>
      <c r="C4587" s="123"/>
      <c r="D4587" s="123"/>
      <c r="F4587" s="123"/>
      <c r="G4587" s="123"/>
    </row>
    <row r="4588" spans="2:7" x14ac:dyDescent="0.25">
      <c r="B4588" s="123"/>
      <c r="C4588" s="123"/>
      <c r="D4588" s="123"/>
      <c r="F4588" s="123"/>
      <c r="G4588" s="123"/>
    </row>
    <row r="4589" spans="2:7" x14ac:dyDescent="0.25">
      <c r="B4589" s="123"/>
      <c r="C4589" s="123"/>
      <c r="D4589" s="123"/>
      <c r="F4589" s="123"/>
      <c r="G4589" s="123"/>
    </row>
    <row r="4590" spans="2:7" x14ac:dyDescent="0.25">
      <c r="B4590" s="123"/>
      <c r="C4590" s="123"/>
      <c r="D4590" s="123"/>
      <c r="F4590" s="123"/>
      <c r="G4590" s="123"/>
    </row>
    <row r="4591" spans="2:7" x14ac:dyDescent="0.25">
      <c r="B4591" s="123"/>
      <c r="C4591" s="123"/>
      <c r="D4591" s="123"/>
      <c r="F4591" s="123"/>
      <c r="G4591" s="123"/>
    </row>
    <row r="4592" spans="2:7" x14ac:dyDescent="0.25">
      <c r="B4592" s="123"/>
      <c r="C4592" s="123"/>
      <c r="D4592" s="123"/>
      <c r="F4592" s="123"/>
      <c r="G4592" s="123"/>
    </row>
    <row r="4593" spans="2:7" x14ac:dyDescent="0.25">
      <c r="B4593" s="123"/>
      <c r="C4593" s="123"/>
      <c r="D4593" s="123"/>
      <c r="F4593" s="123"/>
      <c r="G4593" s="123"/>
    </row>
    <row r="4594" spans="2:7" x14ac:dyDescent="0.25">
      <c r="B4594" s="123"/>
      <c r="C4594" s="123"/>
      <c r="D4594" s="123"/>
      <c r="F4594" s="123"/>
      <c r="G4594" s="123"/>
    </row>
    <row r="4595" spans="2:7" x14ac:dyDescent="0.25">
      <c r="B4595" s="123"/>
      <c r="C4595" s="123"/>
      <c r="D4595" s="123"/>
      <c r="F4595" s="123"/>
      <c r="G4595" s="123"/>
    </row>
    <row r="4596" spans="2:7" x14ac:dyDescent="0.25">
      <c r="B4596" s="123"/>
      <c r="C4596" s="123"/>
      <c r="D4596" s="123"/>
      <c r="F4596" s="123"/>
      <c r="G4596" s="123"/>
    </row>
    <row r="4597" spans="2:7" x14ac:dyDescent="0.25">
      <c r="B4597" s="123"/>
      <c r="C4597" s="123"/>
      <c r="D4597" s="123"/>
      <c r="F4597" s="123"/>
      <c r="G4597" s="123"/>
    </row>
    <row r="4598" spans="2:7" x14ac:dyDescent="0.25">
      <c r="B4598" s="123"/>
      <c r="C4598" s="123"/>
      <c r="D4598" s="123"/>
      <c r="F4598" s="123"/>
      <c r="G4598" s="123"/>
    </row>
    <row r="4599" spans="2:7" x14ac:dyDescent="0.25">
      <c r="B4599" s="123"/>
      <c r="C4599" s="123"/>
      <c r="D4599" s="123"/>
      <c r="F4599" s="123"/>
      <c r="G4599" s="123"/>
    </row>
    <row r="4600" spans="2:7" x14ac:dyDescent="0.25">
      <c r="B4600" s="123"/>
      <c r="C4600" s="123"/>
      <c r="D4600" s="123"/>
      <c r="F4600" s="123"/>
      <c r="G4600" s="123"/>
    </row>
    <row r="4601" spans="2:7" x14ac:dyDescent="0.25">
      <c r="B4601" s="123"/>
      <c r="C4601" s="123"/>
      <c r="D4601" s="123"/>
      <c r="F4601" s="123"/>
      <c r="G4601" s="123"/>
    </row>
    <row r="4602" spans="2:7" x14ac:dyDescent="0.25">
      <c r="B4602" s="123"/>
      <c r="C4602" s="123"/>
      <c r="D4602" s="123"/>
      <c r="F4602" s="123"/>
      <c r="G4602" s="123"/>
    </row>
    <row r="4603" spans="2:7" x14ac:dyDescent="0.25">
      <c r="B4603" s="123"/>
      <c r="C4603" s="123"/>
      <c r="D4603" s="123"/>
      <c r="F4603" s="123"/>
      <c r="G4603" s="123"/>
    </row>
    <row r="4604" spans="2:7" x14ac:dyDescent="0.25">
      <c r="B4604" s="123"/>
      <c r="C4604" s="123"/>
      <c r="D4604" s="123"/>
      <c r="F4604" s="123"/>
      <c r="G4604" s="123"/>
    </row>
    <row r="4605" spans="2:7" x14ac:dyDescent="0.25">
      <c r="B4605" s="123"/>
      <c r="C4605" s="123"/>
      <c r="D4605" s="123"/>
      <c r="F4605" s="123"/>
      <c r="G4605" s="123"/>
    </row>
    <row r="4606" spans="2:7" x14ac:dyDescent="0.25">
      <c r="B4606" s="123"/>
      <c r="C4606" s="123"/>
      <c r="D4606" s="123"/>
      <c r="F4606" s="123"/>
      <c r="G4606" s="123"/>
    </row>
    <row r="4607" spans="2:7" x14ac:dyDescent="0.25">
      <c r="B4607" s="123"/>
      <c r="C4607" s="123"/>
      <c r="D4607" s="123"/>
      <c r="F4607" s="123"/>
      <c r="G4607" s="123"/>
    </row>
    <row r="4608" spans="2:7" x14ac:dyDescent="0.25">
      <c r="B4608" s="123"/>
      <c r="C4608" s="123"/>
      <c r="D4608" s="123"/>
      <c r="F4608" s="123"/>
      <c r="G4608" s="123"/>
    </row>
    <row r="4609" spans="2:7" x14ac:dyDescent="0.25">
      <c r="B4609" s="123"/>
      <c r="C4609" s="123"/>
      <c r="D4609" s="123"/>
      <c r="F4609" s="123"/>
      <c r="G4609" s="123"/>
    </row>
    <row r="4610" spans="2:7" x14ac:dyDescent="0.25">
      <c r="B4610" s="123"/>
      <c r="C4610" s="123"/>
      <c r="D4610" s="123"/>
      <c r="F4610" s="123"/>
      <c r="G4610" s="123"/>
    </row>
    <row r="4611" spans="2:7" x14ac:dyDescent="0.25">
      <c r="B4611" s="123"/>
      <c r="C4611" s="123"/>
      <c r="D4611" s="123"/>
      <c r="F4611" s="123"/>
      <c r="G4611" s="123"/>
    </row>
    <row r="4612" spans="2:7" x14ac:dyDescent="0.25">
      <c r="B4612" s="123"/>
      <c r="C4612" s="123"/>
      <c r="D4612" s="123"/>
      <c r="F4612" s="123"/>
      <c r="G4612" s="123"/>
    </row>
    <row r="4613" spans="2:7" x14ac:dyDescent="0.25">
      <c r="B4613" s="123"/>
      <c r="C4613" s="123"/>
      <c r="D4613" s="123"/>
      <c r="F4613" s="123"/>
      <c r="G4613" s="123"/>
    </row>
    <row r="4614" spans="2:7" x14ac:dyDescent="0.25">
      <c r="B4614" s="123"/>
      <c r="C4614" s="123"/>
      <c r="D4614" s="123"/>
      <c r="F4614" s="123"/>
      <c r="G4614" s="123"/>
    </row>
    <row r="4615" spans="2:7" x14ac:dyDescent="0.25">
      <c r="B4615" s="123"/>
      <c r="C4615" s="123"/>
      <c r="D4615" s="123"/>
      <c r="F4615" s="123"/>
      <c r="G4615" s="123"/>
    </row>
    <row r="4616" spans="2:7" x14ac:dyDescent="0.25">
      <c r="B4616" s="123"/>
      <c r="C4616" s="123"/>
      <c r="D4616" s="123"/>
      <c r="F4616" s="123"/>
      <c r="G4616" s="123"/>
    </row>
    <row r="4617" spans="2:7" x14ac:dyDescent="0.25">
      <c r="B4617" s="123"/>
      <c r="C4617" s="123"/>
      <c r="D4617" s="123"/>
      <c r="F4617" s="123"/>
      <c r="G4617" s="123"/>
    </row>
    <row r="4618" spans="2:7" x14ac:dyDescent="0.25">
      <c r="B4618" s="123"/>
      <c r="C4618" s="123"/>
      <c r="D4618" s="123"/>
      <c r="F4618" s="123"/>
      <c r="G4618" s="123"/>
    </row>
    <row r="4619" spans="2:7" x14ac:dyDescent="0.25">
      <c r="B4619" s="123"/>
      <c r="C4619" s="123"/>
      <c r="D4619" s="123"/>
      <c r="F4619" s="123"/>
      <c r="G4619" s="123"/>
    </row>
    <row r="4620" spans="2:7" x14ac:dyDescent="0.25">
      <c r="B4620" s="123"/>
      <c r="C4620" s="123"/>
      <c r="D4620" s="123"/>
      <c r="F4620" s="123"/>
      <c r="G4620" s="123"/>
    </row>
    <row r="4621" spans="2:7" x14ac:dyDescent="0.25">
      <c r="B4621" s="123"/>
      <c r="C4621" s="123"/>
      <c r="D4621" s="123"/>
      <c r="F4621" s="123"/>
      <c r="G4621" s="123"/>
    </row>
    <row r="4622" spans="2:7" x14ac:dyDescent="0.25">
      <c r="B4622" s="123"/>
      <c r="C4622" s="123"/>
      <c r="D4622" s="123"/>
      <c r="F4622" s="123"/>
      <c r="G4622" s="123"/>
    </row>
    <row r="4623" spans="2:7" x14ac:dyDescent="0.25">
      <c r="B4623" s="123"/>
      <c r="C4623" s="123"/>
      <c r="D4623" s="123"/>
      <c r="F4623" s="123"/>
      <c r="G4623" s="123"/>
    </row>
    <row r="4624" spans="2:7" x14ac:dyDescent="0.25">
      <c r="B4624" s="123"/>
      <c r="C4624" s="123"/>
      <c r="D4624" s="123"/>
      <c r="F4624" s="123"/>
      <c r="G4624" s="123"/>
    </row>
    <row r="4625" spans="2:7" x14ac:dyDescent="0.25">
      <c r="B4625" s="123"/>
      <c r="C4625" s="123"/>
      <c r="D4625" s="123"/>
      <c r="F4625" s="123"/>
      <c r="G4625" s="123"/>
    </row>
    <row r="4626" spans="2:7" x14ac:dyDescent="0.25">
      <c r="B4626" s="123"/>
      <c r="C4626" s="123"/>
      <c r="D4626" s="123"/>
      <c r="F4626" s="123"/>
      <c r="G4626" s="123"/>
    </row>
    <row r="4627" spans="2:7" x14ac:dyDescent="0.25">
      <c r="B4627" s="123"/>
      <c r="C4627" s="123"/>
      <c r="D4627" s="123"/>
      <c r="F4627" s="123"/>
      <c r="G4627" s="123"/>
    </row>
    <row r="4628" spans="2:7" x14ac:dyDescent="0.25">
      <c r="B4628" s="123"/>
      <c r="C4628" s="123"/>
      <c r="D4628" s="123"/>
      <c r="F4628" s="123"/>
      <c r="G4628" s="123"/>
    </row>
    <row r="4629" spans="2:7" x14ac:dyDescent="0.25">
      <c r="B4629" s="123"/>
      <c r="C4629" s="123"/>
      <c r="D4629" s="123"/>
      <c r="F4629" s="123"/>
      <c r="G4629" s="123"/>
    </row>
    <row r="4630" spans="2:7" x14ac:dyDescent="0.25">
      <c r="B4630" s="123"/>
      <c r="C4630" s="123"/>
      <c r="D4630" s="123"/>
      <c r="F4630" s="123"/>
      <c r="G4630" s="123"/>
    </row>
    <row r="4631" spans="2:7" x14ac:dyDescent="0.25">
      <c r="B4631" s="123"/>
      <c r="C4631" s="123"/>
      <c r="D4631" s="123"/>
      <c r="F4631" s="123"/>
      <c r="G4631" s="123"/>
    </row>
    <row r="4632" spans="2:7" x14ac:dyDescent="0.25">
      <c r="B4632" s="123"/>
      <c r="C4632" s="123"/>
      <c r="D4632" s="123"/>
      <c r="F4632" s="123"/>
      <c r="G4632" s="123"/>
    </row>
    <row r="4633" spans="2:7" x14ac:dyDescent="0.25">
      <c r="B4633" s="123"/>
      <c r="C4633" s="123"/>
      <c r="D4633" s="123"/>
      <c r="F4633" s="123"/>
      <c r="G4633" s="123"/>
    </row>
    <row r="4634" spans="2:7" x14ac:dyDescent="0.25">
      <c r="B4634" s="123"/>
      <c r="C4634" s="123"/>
      <c r="D4634" s="123"/>
      <c r="F4634" s="123"/>
      <c r="G4634" s="123"/>
    </row>
    <row r="4635" spans="2:7" x14ac:dyDescent="0.25">
      <c r="B4635" s="123"/>
      <c r="C4635" s="123"/>
      <c r="D4635" s="123"/>
      <c r="F4635" s="123"/>
      <c r="G4635" s="123"/>
    </row>
    <row r="4636" spans="2:7" x14ac:dyDescent="0.25">
      <c r="B4636" s="123"/>
      <c r="C4636" s="123"/>
      <c r="D4636" s="123"/>
      <c r="F4636" s="123"/>
      <c r="G4636" s="123"/>
    </row>
    <row r="4637" spans="2:7" x14ac:dyDescent="0.25">
      <c r="B4637" s="123"/>
      <c r="C4637" s="123"/>
      <c r="D4637" s="123"/>
      <c r="F4637" s="123"/>
      <c r="G4637" s="123"/>
    </row>
    <row r="4638" spans="2:7" x14ac:dyDescent="0.25">
      <c r="B4638" s="123"/>
      <c r="C4638" s="123"/>
      <c r="D4638" s="123"/>
      <c r="F4638" s="123"/>
      <c r="G4638" s="123"/>
    </row>
    <row r="4639" spans="2:7" x14ac:dyDescent="0.25">
      <c r="B4639" s="123"/>
      <c r="C4639" s="123"/>
      <c r="D4639" s="123"/>
      <c r="F4639" s="123"/>
      <c r="G4639" s="123"/>
    </row>
    <row r="4640" spans="2:7" x14ac:dyDescent="0.25">
      <c r="B4640" s="123"/>
      <c r="C4640" s="123"/>
      <c r="D4640" s="123"/>
      <c r="F4640" s="123"/>
      <c r="G4640" s="123"/>
    </row>
    <row r="4641" spans="2:7" x14ac:dyDescent="0.25">
      <c r="B4641" s="123"/>
      <c r="C4641" s="123"/>
      <c r="D4641" s="123"/>
      <c r="F4641" s="123"/>
      <c r="G4641" s="123"/>
    </row>
    <row r="4642" spans="2:7" x14ac:dyDescent="0.25">
      <c r="B4642" s="123"/>
      <c r="C4642" s="123"/>
      <c r="D4642" s="123"/>
      <c r="F4642" s="123"/>
      <c r="G4642" s="123"/>
    </row>
    <row r="4643" spans="2:7" x14ac:dyDescent="0.25">
      <c r="B4643" s="123"/>
      <c r="C4643" s="123"/>
      <c r="D4643" s="123"/>
      <c r="F4643" s="123"/>
      <c r="G4643" s="123"/>
    </row>
    <row r="4644" spans="2:7" x14ac:dyDescent="0.25">
      <c r="B4644" s="123"/>
      <c r="C4644" s="123"/>
      <c r="D4644" s="123"/>
      <c r="F4644" s="123"/>
      <c r="G4644" s="123"/>
    </row>
    <row r="4645" spans="2:7" x14ac:dyDescent="0.25">
      <c r="B4645" s="123"/>
      <c r="C4645" s="123"/>
      <c r="D4645" s="123"/>
      <c r="F4645" s="123"/>
      <c r="G4645" s="123"/>
    </row>
    <row r="4646" spans="2:7" x14ac:dyDescent="0.25">
      <c r="B4646" s="123"/>
      <c r="C4646" s="123"/>
      <c r="D4646" s="123"/>
      <c r="F4646" s="123"/>
      <c r="G4646" s="123"/>
    </row>
    <row r="4647" spans="2:7" x14ac:dyDescent="0.25">
      <c r="B4647" s="123"/>
      <c r="C4647" s="123"/>
      <c r="D4647" s="123"/>
      <c r="F4647" s="123"/>
      <c r="G4647" s="123"/>
    </row>
    <row r="4648" spans="2:7" x14ac:dyDescent="0.25">
      <c r="B4648" s="123"/>
      <c r="C4648" s="123"/>
      <c r="D4648" s="123"/>
      <c r="F4648" s="123"/>
      <c r="G4648" s="123"/>
    </row>
    <row r="4649" spans="2:7" x14ac:dyDescent="0.25">
      <c r="B4649" s="123"/>
      <c r="C4649" s="123"/>
      <c r="D4649" s="123"/>
      <c r="F4649" s="123"/>
      <c r="G4649" s="123"/>
    </row>
    <row r="4650" spans="2:7" x14ac:dyDescent="0.25">
      <c r="B4650" s="123"/>
      <c r="C4650" s="123"/>
      <c r="D4650" s="123"/>
      <c r="F4650" s="123"/>
      <c r="G4650" s="123"/>
    </row>
    <row r="4651" spans="2:7" x14ac:dyDescent="0.25">
      <c r="B4651" s="123"/>
      <c r="C4651" s="123"/>
      <c r="D4651" s="123"/>
      <c r="F4651" s="123"/>
      <c r="G4651" s="123"/>
    </row>
    <row r="4652" spans="2:7" x14ac:dyDescent="0.25">
      <c r="B4652" s="123"/>
      <c r="C4652" s="123"/>
      <c r="D4652" s="123"/>
      <c r="F4652" s="123"/>
      <c r="G4652" s="123"/>
    </row>
    <row r="4653" spans="2:7" x14ac:dyDescent="0.25">
      <c r="B4653" s="123"/>
      <c r="C4653" s="123"/>
      <c r="D4653" s="123"/>
      <c r="F4653" s="123"/>
      <c r="G4653" s="123"/>
    </row>
    <row r="4654" spans="2:7" x14ac:dyDescent="0.25">
      <c r="B4654" s="123"/>
      <c r="C4654" s="123"/>
      <c r="D4654" s="123"/>
      <c r="F4654" s="123"/>
      <c r="G4654" s="123"/>
    </row>
    <row r="4655" spans="2:7" x14ac:dyDescent="0.25">
      <c r="B4655" s="123"/>
      <c r="C4655" s="123"/>
      <c r="D4655" s="123"/>
      <c r="F4655" s="123"/>
      <c r="G4655" s="123"/>
    </row>
    <row r="4656" spans="2:7" x14ac:dyDescent="0.25">
      <c r="B4656" s="123"/>
      <c r="C4656" s="123"/>
      <c r="D4656" s="123"/>
      <c r="F4656" s="123"/>
      <c r="G4656" s="123"/>
    </row>
    <row r="4657" spans="2:7" x14ac:dyDescent="0.25">
      <c r="B4657" s="123"/>
      <c r="C4657" s="123"/>
      <c r="D4657" s="123"/>
      <c r="F4657" s="123"/>
      <c r="G4657" s="123"/>
    </row>
    <row r="4658" spans="2:7" x14ac:dyDescent="0.25">
      <c r="B4658" s="123"/>
      <c r="C4658" s="123"/>
      <c r="D4658" s="123"/>
      <c r="F4658" s="123"/>
      <c r="G4658" s="123"/>
    </row>
    <row r="4659" spans="2:7" x14ac:dyDescent="0.25">
      <c r="B4659" s="123"/>
      <c r="C4659" s="123"/>
      <c r="D4659" s="123"/>
      <c r="F4659" s="123"/>
      <c r="G4659" s="123"/>
    </row>
    <row r="4660" spans="2:7" x14ac:dyDescent="0.25">
      <c r="B4660" s="123"/>
      <c r="C4660" s="123"/>
      <c r="D4660" s="123"/>
      <c r="F4660" s="123"/>
      <c r="G4660" s="123"/>
    </row>
    <row r="4661" spans="2:7" x14ac:dyDescent="0.25">
      <c r="B4661" s="123"/>
      <c r="C4661" s="123"/>
      <c r="D4661" s="123"/>
      <c r="F4661" s="123"/>
      <c r="G4661" s="123"/>
    </row>
    <row r="4662" spans="2:7" x14ac:dyDescent="0.25">
      <c r="B4662" s="123"/>
      <c r="C4662" s="123"/>
      <c r="D4662" s="123"/>
      <c r="F4662" s="123"/>
      <c r="G4662" s="123"/>
    </row>
    <row r="4663" spans="2:7" x14ac:dyDescent="0.25">
      <c r="B4663" s="123"/>
      <c r="C4663" s="123"/>
      <c r="D4663" s="123"/>
      <c r="F4663" s="123"/>
      <c r="G4663" s="123"/>
    </row>
    <row r="4664" spans="2:7" x14ac:dyDescent="0.25">
      <c r="B4664" s="123"/>
      <c r="C4664" s="123"/>
      <c r="D4664" s="123"/>
      <c r="F4664" s="123"/>
      <c r="G4664" s="123"/>
    </row>
    <row r="4665" spans="2:7" x14ac:dyDescent="0.25">
      <c r="B4665" s="123"/>
      <c r="C4665" s="123"/>
      <c r="D4665" s="123"/>
      <c r="F4665" s="123"/>
      <c r="G4665" s="123"/>
    </row>
    <row r="4666" spans="2:7" x14ac:dyDescent="0.25">
      <c r="B4666" s="123"/>
      <c r="C4666" s="123"/>
      <c r="D4666" s="123"/>
      <c r="F4666" s="123"/>
      <c r="G4666" s="123"/>
    </row>
    <row r="4667" spans="2:7" x14ac:dyDescent="0.25">
      <c r="B4667" s="123"/>
      <c r="C4667" s="123"/>
      <c r="D4667" s="123"/>
      <c r="F4667" s="123"/>
      <c r="G4667" s="123"/>
    </row>
    <row r="4668" spans="2:7" x14ac:dyDescent="0.25">
      <c r="B4668" s="123"/>
      <c r="C4668" s="123"/>
      <c r="D4668" s="123"/>
      <c r="F4668" s="123"/>
      <c r="G4668" s="123"/>
    </row>
    <row r="4669" spans="2:7" x14ac:dyDescent="0.25">
      <c r="B4669" s="123"/>
      <c r="C4669" s="123"/>
      <c r="D4669" s="123"/>
      <c r="F4669" s="123"/>
      <c r="G4669" s="123"/>
    </row>
    <row r="4670" spans="2:7" x14ac:dyDescent="0.25">
      <c r="B4670" s="123"/>
      <c r="C4670" s="123"/>
      <c r="D4670" s="123"/>
      <c r="F4670" s="123"/>
      <c r="G4670" s="123"/>
    </row>
    <row r="4671" spans="2:7" x14ac:dyDescent="0.25">
      <c r="B4671" s="123"/>
      <c r="C4671" s="123"/>
      <c r="D4671" s="123"/>
      <c r="F4671" s="123"/>
      <c r="G4671" s="123"/>
    </row>
    <row r="4672" spans="2:7" x14ac:dyDescent="0.25">
      <c r="B4672" s="123"/>
      <c r="C4672" s="123"/>
      <c r="D4672" s="123"/>
      <c r="F4672" s="123"/>
      <c r="G4672" s="123"/>
    </row>
    <row r="4673" spans="2:7" x14ac:dyDescent="0.25">
      <c r="B4673" s="123"/>
      <c r="C4673" s="123"/>
      <c r="D4673" s="123"/>
      <c r="F4673" s="123"/>
      <c r="G4673" s="123"/>
    </row>
    <row r="4674" spans="2:7" x14ac:dyDescent="0.25">
      <c r="B4674" s="123"/>
      <c r="C4674" s="123"/>
      <c r="D4674" s="123"/>
      <c r="F4674" s="123"/>
      <c r="G4674" s="123"/>
    </row>
    <row r="4675" spans="2:7" x14ac:dyDescent="0.25">
      <c r="B4675" s="123"/>
      <c r="C4675" s="123"/>
      <c r="D4675" s="123"/>
      <c r="F4675" s="123"/>
      <c r="G4675" s="123"/>
    </row>
    <row r="4676" spans="2:7" x14ac:dyDescent="0.25">
      <c r="B4676" s="123"/>
      <c r="C4676" s="123"/>
      <c r="D4676" s="123"/>
      <c r="F4676" s="123"/>
      <c r="G4676" s="123"/>
    </row>
    <row r="4677" spans="2:7" x14ac:dyDescent="0.25">
      <c r="B4677" s="123"/>
      <c r="C4677" s="123"/>
      <c r="D4677" s="123"/>
      <c r="F4677" s="123"/>
      <c r="G4677" s="123"/>
    </row>
    <row r="4678" spans="2:7" x14ac:dyDescent="0.25">
      <c r="B4678" s="123"/>
      <c r="C4678" s="123"/>
      <c r="D4678" s="123"/>
      <c r="F4678" s="123"/>
      <c r="G4678" s="123"/>
    </row>
    <row r="4679" spans="2:7" x14ac:dyDescent="0.25">
      <c r="B4679" s="123"/>
      <c r="C4679" s="123"/>
      <c r="D4679" s="123"/>
      <c r="F4679" s="123"/>
      <c r="G4679" s="123"/>
    </row>
    <row r="4680" spans="2:7" x14ac:dyDescent="0.25">
      <c r="B4680" s="123"/>
      <c r="C4680" s="123"/>
      <c r="D4680" s="123"/>
      <c r="F4680" s="123"/>
      <c r="G4680" s="123"/>
    </row>
    <row r="4681" spans="2:7" x14ac:dyDescent="0.25">
      <c r="B4681" s="123"/>
      <c r="C4681" s="123"/>
      <c r="D4681" s="123"/>
      <c r="F4681" s="123"/>
      <c r="G4681" s="123"/>
    </row>
    <row r="4682" spans="2:7" x14ac:dyDescent="0.25">
      <c r="B4682" s="123"/>
      <c r="C4682" s="123"/>
      <c r="D4682" s="123"/>
      <c r="F4682" s="123"/>
      <c r="G4682" s="123"/>
    </row>
    <row r="4683" spans="2:7" x14ac:dyDescent="0.25">
      <c r="B4683" s="123"/>
      <c r="C4683" s="123"/>
      <c r="D4683" s="123"/>
      <c r="F4683" s="123"/>
      <c r="G4683" s="123"/>
    </row>
    <row r="4684" spans="2:7" x14ac:dyDescent="0.25">
      <c r="B4684" s="123"/>
      <c r="C4684" s="123"/>
      <c r="D4684" s="123"/>
      <c r="F4684" s="123"/>
      <c r="G4684" s="123"/>
    </row>
    <row r="4685" spans="2:7" x14ac:dyDescent="0.25">
      <c r="B4685" s="123"/>
      <c r="C4685" s="123"/>
      <c r="D4685" s="123"/>
      <c r="F4685" s="123"/>
      <c r="G4685" s="123"/>
    </row>
    <row r="4686" spans="2:7" x14ac:dyDescent="0.25">
      <c r="B4686" s="123"/>
      <c r="C4686" s="123"/>
      <c r="D4686" s="123"/>
      <c r="F4686" s="123"/>
      <c r="G4686" s="123"/>
    </row>
    <row r="4687" spans="2:7" x14ac:dyDescent="0.25">
      <c r="B4687" s="123"/>
      <c r="C4687" s="123"/>
      <c r="D4687" s="123"/>
      <c r="F4687" s="123"/>
      <c r="G4687" s="123"/>
    </row>
    <row r="4688" spans="2:7" x14ac:dyDescent="0.25">
      <c r="B4688" s="123"/>
      <c r="C4688" s="123"/>
      <c r="D4688" s="123"/>
      <c r="F4688" s="123"/>
      <c r="G4688" s="123"/>
    </row>
    <row r="4689" spans="2:7" x14ac:dyDescent="0.25">
      <c r="B4689" s="123"/>
      <c r="C4689" s="123"/>
      <c r="D4689" s="123"/>
      <c r="F4689" s="123"/>
      <c r="G4689" s="123"/>
    </row>
    <row r="4690" spans="2:7" x14ac:dyDescent="0.25">
      <c r="B4690" s="123"/>
      <c r="C4690" s="123"/>
      <c r="D4690" s="123"/>
      <c r="F4690" s="123"/>
      <c r="G4690" s="123"/>
    </row>
    <row r="4691" spans="2:7" x14ac:dyDescent="0.25">
      <c r="B4691" s="123"/>
      <c r="C4691" s="123"/>
      <c r="D4691" s="123"/>
      <c r="F4691" s="123"/>
      <c r="G4691" s="123"/>
    </row>
    <row r="4692" spans="2:7" x14ac:dyDescent="0.25">
      <c r="B4692" s="123"/>
      <c r="C4692" s="123"/>
      <c r="D4692" s="123"/>
      <c r="F4692" s="123"/>
      <c r="G4692" s="123"/>
    </row>
    <row r="4693" spans="2:7" x14ac:dyDescent="0.25">
      <c r="B4693" s="123"/>
      <c r="C4693" s="123"/>
      <c r="D4693" s="123"/>
      <c r="F4693" s="123"/>
      <c r="G4693" s="123"/>
    </row>
    <row r="4694" spans="2:7" x14ac:dyDescent="0.25">
      <c r="B4694" s="123"/>
      <c r="C4694" s="123"/>
      <c r="D4694" s="123"/>
      <c r="F4694" s="123"/>
      <c r="G4694" s="123"/>
    </row>
    <row r="4695" spans="2:7" x14ac:dyDescent="0.25">
      <c r="B4695" s="123"/>
      <c r="C4695" s="123"/>
      <c r="D4695" s="123"/>
      <c r="F4695" s="123"/>
      <c r="G4695" s="123"/>
    </row>
    <row r="4696" spans="2:7" x14ac:dyDescent="0.25">
      <c r="B4696" s="123"/>
      <c r="C4696" s="123"/>
      <c r="D4696" s="123"/>
      <c r="F4696" s="123"/>
      <c r="G4696" s="123"/>
    </row>
    <row r="4697" spans="2:7" x14ac:dyDescent="0.25">
      <c r="B4697" s="123"/>
      <c r="C4697" s="123"/>
      <c r="D4697" s="123"/>
      <c r="F4697" s="123"/>
      <c r="G4697" s="123"/>
    </row>
    <row r="4698" spans="2:7" x14ac:dyDescent="0.25">
      <c r="B4698" s="123"/>
      <c r="C4698" s="123"/>
      <c r="D4698" s="123"/>
      <c r="F4698" s="123"/>
      <c r="G4698" s="123"/>
    </row>
    <row r="4699" spans="2:7" x14ac:dyDescent="0.25">
      <c r="B4699" s="123"/>
      <c r="C4699" s="123"/>
      <c r="D4699" s="123"/>
      <c r="F4699" s="123"/>
      <c r="G4699" s="123"/>
    </row>
    <row r="4700" spans="2:7" x14ac:dyDescent="0.25">
      <c r="B4700" s="123"/>
      <c r="C4700" s="123"/>
      <c r="D4700" s="123"/>
      <c r="F4700" s="123"/>
      <c r="G4700" s="123"/>
    </row>
    <row r="4701" spans="2:7" x14ac:dyDescent="0.25">
      <c r="B4701" s="123"/>
      <c r="C4701" s="123"/>
      <c r="D4701" s="123"/>
      <c r="F4701" s="123"/>
      <c r="G4701" s="123"/>
    </row>
    <row r="4702" spans="2:7" x14ac:dyDescent="0.25">
      <c r="B4702" s="123"/>
      <c r="C4702" s="123"/>
      <c r="D4702" s="123"/>
      <c r="F4702" s="123"/>
      <c r="G4702" s="123"/>
    </row>
    <row r="4703" spans="2:7" x14ac:dyDescent="0.25">
      <c r="B4703" s="123"/>
      <c r="C4703" s="123"/>
      <c r="D4703" s="123"/>
      <c r="F4703" s="123"/>
      <c r="G4703" s="123"/>
    </row>
    <row r="4704" spans="2:7" x14ac:dyDescent="0.25">
      <c r="B4704" s="123"/>
      <c r="C4704" s="123"/>
      <c r="D4704" s="123"/>
      <c r="F4704" s="123"/>
      <c r="G4704" s="123"/>
    </row>
    <row r="4705" spans="2:7" x14ac:dyDescent="0.25">
      <c r="B4705" s="123"/>
      <c r="C4705" s="123"/>
      <c r="D4705" s="123"/>
      <c r="F4705" s="123"/>
      <c r="G4705" s="123"/>
    </row>
    <row r="4706" spans="2:7" x14ac:dyDescent="0.25">
      <c r="B4706" s="123"/>
      <c r="C4706" s="123"/>
      <c r="D4706" s="123"/>
      <c r="F4706" s="123"/>
      <c r="G4706" s="123"/>
    </row>
    <row r="4707" spans="2:7" x14ac:dyDescent="0.25">
      <c r="B4707" s="123"/>
      <c r="C4707" s="123"/>
      <c r="D4707" s="123"/>
      <c r="F4707" s="123"/>
      <c r="G4707" s="123"/>
    </row>
    <row r="4708" spans="2:7" x14ac:dyDescent="0.25">
      <c r="B4708" s="123"/>
      <c r="C4708" s="123"/>
      <c r="D4708" s="123"/>
      <c r="F4708" s="123"/>
      <c r="G4708" s="123"/>
    </row>
    <row r="4709" spans="2:7" x14ac:dyDescent="0.25">
      <c r="B4709" s="123"/>
      <c r="C4709" s="123"/>
      <c r="D4709" s="123"/>
      <c r="F4709" s="123"/>
      <c r="G4709" s="123"/>
    </row>
    <row r="4710" spans="2:7" x14ac:dyDescent="0.25">
      <c r="B4710" s="123"/>
      <c r="C4710" s="123"/>
      <c r="D4710" s="123"/>
      <c r="F4710" s="123"/>
      <c r="G4710" s="123"/>
    </row>
    <row r="4711" spans="2:7" x14ac:dyDescent="0.25">
      <c r="B4711" s="123"/>
      <c r="C4711" s="123"/>
      <c r="D4711" s="123"/>
      <c r="F4711" s="123"/>
      <c r="G4711" s="123"/>
    </row>
    <row r="4712" spans="2:7" x14ac:dyDescent="0.25">
      <c r="B4712" s="123"/>
      <c r="C4712" s="123"/>
      <c r="D4712" s="123"/>
      <c r="F4712" s="123"/>
      <c r="G4712" s="123"/>
    </row>
    <row r="4713" spans="2:7" x14ac:dyDescent="0.25">
      <c r="B4713" s="123"/>
      <c r="C4713" s="123"/>
      <c r="D4713" s="123"/>
      <c r="F4713" s="123"/>
      <c r="G4713" s="123"/>
    </row>
    <row r="4714" spans="2:7" x14ac:dyDescent="0.25">
      <c r="B4714" s="123"/>
      <c r="C4714" s="123"/>
      <c r="D4714" s="123"/>
      <c r="F4714" s="123"/>
      <c r="G4714" s="123"/>
    </row>
    <row r="4715" spans="2:7" x14ac:dyDescent="0.25">
      <c r="B4715" s="123"/>
      <c r="C4715" s="123"/>
      <c r="D4715" s="123"/>
      <c r="F4715" s="123"/>
      <c r="G4715" s="123"/>
    </row>
    <row r="4716" spans="2:7" x14ac:dyDescent="0.25">
      <c r="B4716" s="123"/>
      <c r="C4716" s="123"/>
      <c r="D4716" s="123"/>
      <c r="F4716" s="123"/>
      <c r="G4716" s="123"/>
    </row>
    <row r="4717" spans="2:7" x14ac:dyDescent="0.25">
      <c r="B4717" s="123"/>
      <c r="C4717" s="123"/>
      <c r="D4717" s="123"/>
      <c r="F4717" s="123"/>
      <c r="G4717" s="123"/>
    </row>
    <row r="4718" spans="2:7" x14ac:dyDescent="0.25">
      <c r="B4718" s="123"/>
      <c r="C4718" s="123"/>
      <c r="D4718" s="123"/>
      <c r="F4718" s="123"/>
      <c r="G4718" s="123"/>
    </row>
    <row r="4719" spans="2:7" x14ac:dyDescent="0.25">
      <c r="B4719" s="123"/>
      <c r="C4719" s="123"/>
      <c r="D4719" s="123"/>
      <c r="F4719" s="123"/>
      <c r="G4719" s="123"/>
    </row>
    <row r="4720" spans="2:7" x14ac:dyDescent="0.25">
      <c r="B4720" s="123"/>
      <c r="C4720" s="123"/>
      <c r="D4720" s="123"/>
      <c r="F4720" s="123"/>
      <c r="G4720" s="123"/>
    </row>
    <row r="4721" spans="2:7" x14ac:dyDescent="0.25">
      <c r="B4721" s="123"/>
      <c r="C4721" s="123"/>
      <c r="D4721" s="123"/>
      <c r="F4721" s="123"/>
      <c r="G4721" s="123"/>
    </row>
    <row r="4722" spans="2:7" x14ac:dyDescent="0.25">
      <c r="B4722" s="123"/>
      <c r="C4722" s="123"/>
      <c r="D4722" s="123"/>
      <c r="F4722" s="123"/>
      <c r="G4722" s="123"/>
    </row>
    <row r="4723" spans="2:7" x14ac:dyDescent="0.25">
      <c r="B4723" s="123"/>
      <c r="C4723" s="123"/>
      <c r="D4723" s="123"/>
      <c r="F4723" s="123"/>
      <c r="G4723" s="123"/>
    </row>
    <row r="4724" spans="2:7" x14ac:dyDescent="0.25">
      <c r="B4724" s="123"/>
      <c r="C4724" s="123"/>
      <c r="D4724" s="123"/>
      <c r="F4724" s="123"/>
      <c r="G4724" s="123"/>
    </row>
    <row r="4725" spans="2:7" x14ac:dyDescent="0.25">
      <c r="B4725" s="123"/>
      <c r="C4725" s="123"/>
      <c r="D4725" s="123"/>
      <c r="F4725" s="123"/>
      <c r="G4725" s="123"/>
    </row>
    <row r="4726" spans="2:7" x14ac:dyDescent="0.25">
      <c r="B4726" s="123"/>
      <c r="C4726" s="123"/>
      <c r="D4726" s="123"/>
      <c r="F4726" s="123"/>
      <c r="G4726" s="123"/>
    </row>
    <row r="4727" spans="2:7" x14ac:dyDescent="0.25">
      <c r="B4727" s="123"/>
      <c r="C4727" s="123"/>
      <c r="D4727" s="123"/>
      <c r="F4727" s="123"/>
      <c r="G4727" s="123"/>
    </row>
    <row r="4728" spans="2:7" x14ac:dyDescent="0.25">
      <c r="B4728" s="123"/>
      <c r="C4728" s="123"/>
      <c r="D4728" s="123"/>
      <c r="F4728" s="123"/>
      <c r="G4728" s="123"/>
    </row>
    <row r="4729" spans="2:7" x14ac:dyDescent="0.25">
      <c r="B4729" s="123"/>
      <c r="C4729" s="123"/>
      <c r="D4729" s="123"/>
      <c r="F4729" s="123"/>
      <c r="G4729" s="123"/>
    </row>
    <row r="4730" spans="2:7" x14ac:dyDescent="0.25">
      <c r="B4730" s="123"/>
      <c r="C4730" s="123"/>
      <c r="D4730" s="123"/>
      <c r="F4730" s="123"/>
      <c r="G4730" s="123"/>
    </row>
    <row r="4731" spans="2:7" x14ac:dyDescent="0.25">
      <c r="B4731" s="123"/>
      <c r="C4731" s="123"/>
      <c r="D4731" s="123"/>
      <c r="F4731" s="123"/>
      <c r="G4731" s="123"/>
    </row>
    <row r="4732" spans="2:7" x14ac:dyDescent="0.25">
      <c r="B4732" s="123"/>
      <c r="C4732" s="123"/>
      <c r="D4732" s="123"/>
      <c r="F4732" s="123"/>
      <c r="G4732" s="123"/>
    </row>
    <row r="4733" spans="2:7" x14ac:dyDescent="0.25">
      <c r="B4733" s="123"/>
      <c r="C4733" s="123"/>
      <c r="D4733" s="123"/>
      <c r="F4733" s="123"/>
      <c r="G4733" s="123"/>
    </row>
    <row r="4734" spans="2:7" x14ac:dyDescent="0.25">
      <c r="B4734" s="123"/>
      <c r="C4734" s="123"/>
      <c r="D4734" s="123"/>
      <c r="F4734" s="123"/>
      <c r="G4734" s="123"/>
    </row>
    <row r="4735" spans="2:7" x14ac:dyDescent="0.25">
      <c r="B4735" s="123"/>
      <c r="C4735" s="123"/>
      <c r="D4735" s="123"/>
      <c r="F4735" s="123"/>
      <c r="G4735" s="123"/>
    </row>
    <row r="4736" spans="2:7" x14ac:dyDescent="0.25">
      <c r="B4736" s="123"/>
      <c r="C4736" s="123"/>
      <c r="D4736" s="123"/>
      <c r="F4736" s="123"/>
      <c r="G4736" s="123"/>
    </row>
    <row r="4737" spans="2:7" x14ac:dyDescent="0.25">
      <c r="B4737" s="123"/>
      <c r="C4737" s="123"/>
      <c r="D4737" s="123"/>
      <c r="F4737" s="123"/>
      <c r="G4737" s="123"/>
    </row>
    <row r="4738" spans="2:7" x14ac:dyDescent="0.25">
      <c r="B4738" s="123"/>
      <c r="C4738" s="123"/>
      <c r="D4738" s="123"/>
      <c r="F4738" s="123"/>
      <c r="G4738" s="123"/>
    </row>
    <row r="4739" spans="2:7" x14ac:dyDescent="0.25">
      <c r="B4739" s="123"/>
      <c r="C4739" s="123"/>
      <c r="D4739" s="123"/>
      <c r="F4739" s="123"/>
      <c r="G4739" s="123"/>
    </row>
    <row r="4740" spans="2:7" x14ac:dyDescent="0.25">
      <c r="B4740" s="123"/>
      <c r="C4740" s="123"/>
      <c r="D4740" s="123"/>
      <c r="F4740" s="123"/>
      <c r="G4740" s="123"/>
    </row>
    <row r="4741" spans="2:7" x14ac:dyDescent="0.25">
      <c r="B4741" s="123"/>
      <c r="C4741" s="123"/>
      <c r="D4741" s="123"/>
      <c r="F4741" s="123"/>
      <c r="G4741" s="123"/>
    </row>
    <row r="4742" spans="2:7" x14ac:dyDescent="0.25">
      <c r="B4742" s="123"/>
      <c r="C4742" s="123"/>
      <c r="D4742" s="123"/>
      <c r="F4742" s="123"/>
      <c r="G4742" s="123"/>
    </row>
    <row r="4743" spans="2:7" x14ac:dyDescent="0.25">
      <c r="B4743" s="123"/>
      <c r="C4743" s="123"/>
      <c r="D4743" s="123"/>
      <c r="F4743" s="123"/>
      <c r="G4743" s="123"/>
    </row>
    <row r="4744" spans="2:7" x14ac:dyDescent="0.25">
      <c r="B4744" s="123"/>
      <c r="C4744" s="123"/>
      <c r="D4744" s="123"/>
      <c r="F4744" s="123"/>
      <c r="G4744" s="123"/>
    </row>
    <row r="4745" spans="2:7" x14ac:dyDescent="0.25">
      <c r="B4745" s="123"/>
      <c r="C4745" s="123"/>
      <c r="D4745" s="123"/>
      <c r="F4745" s="123"/>
      <c r="G4745" s="123"/>
    </row>
    <row r="4746" spans="2:7" x14ac:dyDescent="0.25">
      <c r="B4746" s="123"/>
      <c r="C4746" s="123"/>
      <c r="D4746" s="123"/>
      <c r="F4746" s="123"/>
      <c r="G4746" s="123"/>
    </row>
    <row r="4747" spans="2:7" x14ac:dyDescent="0.25">
      <c r="B4747" s="123"/>
      <c r="C4747" s="123"/>
      <c r="D4747" s="123"/>
      <c r="F4747" s="123"/>
      <c r="G4747" s="123"/>
    </row>
    <row r="4748" spans="2:7" x14ac:dyDescent="0.25">
      <c r="B4748" s="123"/>
      <c r="C4748" s="123"/>
      <c r="D4748" s="123"/>
      <c r="F4748" s="123"/>
      <c r="G4748" s="123"/>
    </row>
    <row r="4749" spans="2:7" x14ac:dyDescent="0.25">
      <c r="B4749" s="123"/>
      <c r="C4749" s="123"/>
      <c r="D4749" s="123"/>
      <c r="F4749" s="123"/>
      <c r="G4749" s="123"/>
    </row>
    <row r="4750" spans="2:7" x14ac:dyDescent="0.25">
      <c r="B4750" s="123"/>
      <c r="C4750" s="123"/>
      <c r="D4750" s="123"/>
      <c r="F4750" s="123"/>
      <c r="G4750" s="123"/>
    </row>
    <row r="4751" spans="2:7" x14ac:dyDescent="0.25">
      <c r="B4751" s="123"/>
      <c r="C4751" s="123"/>
      <c r="D4751" s="123"/>
      <c r="F4751" s="123"/>
      <c r="G4751" s="123"/>
    </row>
    <row r="4752" spans="2:7" x14ac:dyDescent="0.25">
      <c r="B4752" s="123"/>
      <c r="C4752" s="123"/>
      <c r="D4752" s="123"/>
      <c r="F4752" s="123"/>
      <c r="G4752" s="123"/>
    </row>
    <row r="4753" spans="2:7" x14ac:dyDescent="0.25">
      <c r="B4753" s="123"/>
      <c r="C4753" s="123"/>
      <c r="D4753" s="123"/>
      <c r="F4753" s="123"/>
      <c r="G4753" s="123"/>
    </row>
    <row r="4754" spans="2:7" x14ac:dyDescent="0.25">
      <c r="B4754" s="123"/>
      <c r="C4754" s="123"/>
      <c r="D4754" s="123"/>
      <c r="F4754" s="123"/>
      <c r="G4754" s="123"/>
    </row>
    <row r="4755" spans="2:7" x14ac:dyDescent="0.25">
      <c r="B4755" s="123"/>
      <c r="C4755" s="123"/>
      <c r="D4755" s="123"/>
      <c r="F4755" s="123"/>
      <c r="G4755" s="123"/>
    </row>
    <row r="4756" spans="2:7" x14ac:dyDescent="0.25">
      <c r="B4756" s="123"/>
      <c r="C4756" s="123"/>
      <c r="D4756" s="123"/>
      <c r="F4756" s="123"/>
      <c r="G4756" s="123"/>
    </row>
    <row r="4757" spans="2:7" x14ac:dyDescent="0.25">
      <c r="B4757" s="123"/>
      <c r="C4757" s="123"/>
      <c r="D4757" s="123"/>
      <c r="F4757" s="123"/>
      <c r="G4757" s="123"/>
    </row>
    <row r="4758" spans="2:7" x14ac:dyDescent="0.25">
      <c r="B4758" s="123"/>
      <c r="C4758" s="123"/>
      <c r="D4758" s="123"/>
      <c r="F4758" s="123"/>
      <c r="G4758" s="123"/>
    </row>
    <row r="4759" spans="2:7" x14ac:dyDescent="0.25">
      <c r="B4759" s="123"/>
      <c r="C4759" s="123"/>
      <c r="D4759" s="123"/>
      <c r="F4759" s="123"/>
      <c r="G4759" s="123"/>
    </row>
    <row r="4760" spans="2:7" x14ac:dyDescent="0.25">
      <c r="B4760" s="123"/>
      <c r="C4760" s="123"/>
      <c r="D4760" s="123"/>
      <c r="F4760" s="123"/>
      <c r="G4760" s="123"/>
    </row>
    <row r="4761" spans="2:7" x14ac:dyDescent="0.25">
      <c r="B4761" s="123"/>
      <c r="C4761" s="123"/>
      <c r="D4761" s="123"/>
      <c r="F4761" s="123"/>
      <c r="G4761" s="123"/>
    </row>
    <row r="4762" spans="2:7" x14ac:dyDescent="0.25">
      <c r="B4762" s="123"/>
      <c r="C4762" s="123"/>
      <c r="D4762" s="123"/>
      <c r="F4762" s="123"/>
      <c r="G4762" s="123"/>
    </row>
    <row r="4763" spans="2:7" x14ac:dyDescent="0.25">
      <c r="B4763" s="123"/>
      <c r="C4763" s="123"/>
      <c r="D4763" s="123"/>
      <c r="F4763" s="123"/>
      <c r="G4763" s="123"/>
    </row>
    <row r="4764" spans="2:7" x14ac:dyDescent="0.25">
      <c r="B4764" s="123"/>
      <c r="C4764" s="123"/>
      <c r="D4764" s="123"/>
      <c r="F4764" s="123"/>
      <c r="G4764" s="123"/>
    </row>
    <row r="4765" spans="2:7" x14ac:dyDescent="0.25">
      <c r="B4765" s="123"/>
      <c r="C4765" s="123"/>
      <c r="D4765" s="123"/>
      <c r="F4765" s="123"/>
      <c r="G4765" s="123"/>
    </row>
    <row r="4766" spans="2:7" x14ac:dyDescent="0.25">
      <c r="B4766" s="123"/>
      <c r="C4766" s="123"/>
      <c r="D4766" s="123"/>
      <c r="F4766" s="123"/>
      <c r="G4766" s="123"/>
    </row>
    <row r="4767" spans="2:7" x14ac:dyDescent="0.25">
      <c r="B4767" s="123"/>
      <c r="C4767" s="123"/>
      <c r="D4767" s="123"/>
      <c r="F4767" s="123"/>
      <c r="G4767" s="123"/>
    </row>
    <row r="4768" spans="2:7" x14ac:dyDescent="0.25">
      <c r="B4768" s="123"/>
      <c r="C4768" s="123"/>
      <c r="D4768" s="123"/>
      <c r="F4768" s="123"/>
      <c r="G4768" s="123"/>
    </row>
    <row r="4769" spans="2:7" x14ac:dyDescent="0.25">
      <c r="B4769" s="123"/>
      <c r="C4769" s="123"/>
      <c r="D4769" s="123"/>
      <c r="F4769" s="123"/>
      <c r="G4769" s="123"/>
    </row>
    <row r="4770" spans="2:7" x14ac:dyDescent="0.25">
      <c r="B4770" s="123"/>
      <c r="C4770" s="123"/>
      <c r="D4770" s="123"/>
      <c r="F4770" s="123"/>
      <c r="G4770" s="123"/>
    </row>
    <row r="4771" spans="2:7" x14ac:dyDescent="0.25">
      <c r="B4771" s="123"/>
      <c r="C4771" s="123"/>
      <c r="D4771" s="123"/>
      <c r="F4771" s="123"/>
      <c r="G4771" s="123"/>
    </row>
    <row r="4772" spans="2:7" x14ac:dyDescent="0.25">
      <c r="B4772" s="123"/>
      <c r="C4772" s="123"/>
      <c r="D4772" s="123"/>
      <c r="F4772" s="123"/>
      <c r="G4772" s="123"/>
    </row>
    <row r="4773" spans="2:7" x14ac:dyDescent="0.25">
      <c r="B4773" s="123"/>
      <c r="C4773" s="123"/>
      <c r="D4773" s="123"/>
      <c r="F4773" s="123"/>
      <c r="G4773" s="123"/>
    </row>
    <row r="4774" spans="2:7" x14ac:dyDescent="0.25">
      <c r="B4774" s="123"/>
      <c r="C4774" s="123"/>
      <c r="D4774" s="123"/>
      <c r="F4774" s="123"/>
      <c r="G4774" s="123"/>
    </row>
    <row r="4775" spans="2:7" x14ac:dyDescent="0.25">
      <c r="B4775" s="123"/>
      <c r="C4775" s="123"/>
      <c r="D4775" s="123"/>
      <c r="F4775" s="123"/>
      <c r="G4775" s="123"/>
    </row>
    <row r="4776" spans="2:7" x14ac:dyDescent="0.25">
      <c r="B4776" s="123"/>
      <c r="C4776" s="123"/>
      <c r="D4776" s="123"/>
      <c r="F4776" s="123"/>
      <c r="G4776" s="123"/>
    </row>
    <row r="4777" spans="2:7" x14ac:dyDescent="0.25">
      <c r="B4777" s="123"/>
      <c r="C4777" s="123"/>
      <c r="D4777" s="123"/>
      <c r="F4777" s="123"/>
      <c r="G4777" s="123"/>
    </row>
    <row r="4778" spans="2:7" x14ac:dyDescent="0.25">
      <c r="B4778" s="123"/>
      <c r="C4778" s="123"/>
      <c r="D4778" s="123"/>
      <c r="F4778" s="123"/>
      <c r="G4778" s="123"/>
    </row>
    <row r="4779" spans="2:7" x14ac:dyDescent="0.25">
      <c r="B4779" s="123"/>
      <c r="C4779" s="123"/>
      <c r="D4779" s="123"/>
      <c r="F4779" s="123"/>
      <c r="G4779" s="123"/>
    </row>
    <row r="4780" spans="2:7" x14ac:dyDescent="0.25">
      <c r="B4780" s="123"/>
      <c r="C4780" s="123"/>
      <c r="D4780" s="123"/>
      <c r="F4780" s="123"/>
      <c r="G4780" s="123"/>
    </row>
    <row r="4781" spans="2:7" x14ac:dyDescent="0.25">
      <c r="B4781" s="123"/>
      <c r="C4781" s="123"/>
      <c r="D4781" s="123"/>
      <c r="F4781" s="123"/>
      <c r="G4781" s="123"/>
    </row>
    <row r="4782" spans="2:7" x14ac:dyDescent="0.25">
      <c r="B4782" s="123"/>
      <c r="C4782" s="123"/>
      <c r="D4782" s="123"/>
      <c r="F4782" s="123"/>
      <c r="G4782" s="123"/>
    </row>
    <row r="4783" spans="2:7" x14ac:dyDescent="0.25">
      <c r="B4783" s="123"/>
      <c r="C4783" s="123"/>
      <c r="D4783" s="123"/>
      <c r="F4783" s="123"/>
      <c r="G4783" s="123"/>
    </row>
    <row r="4784" spans="2:7" x14ac:dyDescent="0.25">
      <c r="B4784" s="123"/>
      <c r="C4784" s="123"/>
      <c r="D4784" s="123"/>
      <c r="F4784" s="123"/>
      <c r="G4784" s="123"/>
    </row>
    <row r="4785" spans="2:7" x14ac:dyDescent="0.25">
      <c r="B4785" s="123"/>
      <c r="C4785" s="123"/>
      <c r="D4785" s="123"/>
      <c r="F4785" s="123"/>
      <c r="G4785" s="123"/>
    </row>
    <row r="4786" spans="2:7" x14ac:dyDescent="0.25">
      <c r="B4786" s="123"/>
      <c r="C4786" s="123"/>
      <c r="D4786" s="123"/>
      <c r="F4786" s="123"/>
      <c r="G4786" s="123"/>
    </row>
    <row r="4787" spans="2:7" x14ac:dyDescent="0.25">
      <c r="B4787" s="123"/>
      <c r="C4787" s="123"/>
      <c r="D4787" s="123"/>
      <c r="F4787" s="123"/>
      <c r="G4787" s="123"/>
    </row>
    <row r="4788" spans="2:7" x14ac:dyDescent="0.25">
      <c r="B4788" s="123"/>
      <c r="C4788" s="123"/>
      <c r="D4788" s="123"/>
      <c r="F4788" s="123"/>
      <c r="G4788" s="123"/>
    </row>
    <row r="4789" spans="2:7" x14ac:dyDescent="0.25">
      <c r="B4789" s="123"/>
      <c r="C4789" s="123"/>
      <c r="D4789" s="123"/>
      <c r="F4789" s="123"/>
      <c r="G4789" s="123"/>
    </row>
    <row r="4790" spans="2:7" x14ac:dyDescent="0.25">
      <c r="B4790" s="123"/>
      <c r="C4790" s="123"/>
      <c r="D4790" s="123"/>
      <c r="F4790" s="123"/>
      <c r="G4790" s="123"/>
    </row>
    <row r="4791" spans="2:7" x14ac:dyDescent="0.25">
      <c r="B4791" s="123"/>
      <c r="C4791" s="123"/>
      <c r="D4791" s="123"/>
      <c r="F4791" s="123"/>
      <c r="G4791" s="123"/>
    </row>
    <row r="4792" spans="2:7" x14ac:dyDescent="0.25">
      <c r="B4792" s="123"/>
      <c r="C4792" s="123"/>
      <c r="D4792" s="123"/>
      <c r="F4792" s="123"/>
      <c r="G4792" s="123"/>
    </row>
    <row r="4793" spans="2:7" x14ac:dyDescent="0.25">
      <c r="B4793" s="123"/>
      <c r="C4793" s="123"/>
      <c r="D4793" s="123"/>
      <c r="F4793" s="123"/>
      <c r="G4793" s="123"/>
    </row>
    <row r="4794" spans="2:7" x14ac:dyDescent="0.25">
      <c r="B4794" s="123"/>
      <c r="C4794" s="123"/>
      <c r="D4794" s="123"/>
      <c r="F4794" s="123"/>
      <c r="G4794" s="123"/>
    </row>
    <row r="4795" spans="2:7" x14ac:dyDescent="0.25">
      <c r="B4795" s="123"/>
      <c r="C4795" s="123"/>
      <c r="D4795" s="123"/>
      <c r="F4795" s="123"/>
      <c r="G4795" s="123"/>
    </row>
    <row r="4796" spans="2:7" x14ac:dyDescent="0.25">
      <c r="B4796" s="123"/>
      <c r="C4796" s="123"/>
      <c r="D4796" s="123"/>
      <c r="F4796" s="123"/>
      <c r="G4796" s="123"/>
    </row>
    <row r="4797" spans="2:7" x14ac:dyDescent="0.25">
      <c r="B4797" s="123"/>
      <c r="C4797" s="123"/>
      <c r="D4797" s="123"/>
      <c r="F4797" s="123"/>
      <c r="G4797" s="123"/>
    </row>
    <row r="4798" spans="2:7" x14ac:dyDescent="0.25">
      <c r="B4798" s="123"/>
      <c r="C4798" s="123"/>
      <c r="D4798" s="123"/>
      <c r="F4798" s="123"/>
      <c r="G4798" s="123"/>
    </row>
    <row r="4799" spans="2:7" x14ac:dyDescent="0.25">
      <c r="B4799" s="123"/>
      <c r="C4799" s="123"/>
      <c r="D4799" s="123"/>
      <c r="F4799" s="123"/>
      <c r="G4799" s="123"/>
    </row>
    <row r="4800" spans="2:7" x14ac:dyDescent="0.25">
      <c r="B4800" s="123"/>
      <c r="C4800" s="123"/>
      <c r="D4800" s="123"/>
      <c r="F4800" s="123"/>
      <c r="G4800" s="123"/>
    </row>
    <row r="4801" spans="2:7" x14ac:dyDescent="0.25">
      <c r="B4801" s="123"/>
      <c r="C4801" s="123"/>
      <c r="D4801" s="123"/>
      <c r="F4801" s="123"/>
      <c r="G4801" s="123"/>
    </row>
    <row r="4802" spans="2:7" x14ac:dyDescent="0.25">
      <c r="B4802" s="123"/>
      <c r="C4802" s="123"/>
      <c r="D4802" s="123"/>
      <c r="F4802" s="123"/>
      <c r="G4802" s="123"/>
    </row>
    <row r="4803" spans="2:7" x14ac:dyDescent="0.25">
      <c r="B4803" s="123"/>
      <c r="C4803" s="123"/>
      <c r="D4803" s="123"/>
      <c r="F4803" s="123"/>
      <c r="G4803" s="123"/>
    </row>
    <row r="4804" spans="2:7" x14ac:dyDescent="0.25">
      <c r="B4804" s="123"/>
      <c r="C4804" s="123"/>
      <c r="D4804" s="123"/>
      <c r="F4804" s="123"/>
      <c r="G4804" s="123"/>
    </row>
    <row r="4805" spans="2:7" x14ac:dyDescent="0.25">
      <c r="B4805" s="123"/>
      <c r="C4805" s="123"/>
      <c r="D4805" s="123"/>
      <c r="F4805" s="123"/>
      <c r="G4805" s="123"/>
    </row>
    <row r="4806" spans="2:7" x14ac:dyDescent="0.25">
      <c r="B4806" s="123"/>
      <c r="C4806" s="123"/>
      <c r="D4806" s="123"/>
      <c r="F4806" s="123"/>
      <c r="G4806" s="123"/>
    </row>
    <row r="4807" spans="2:7" x14ac:dyDescent="0.25">
      <c r="B4807" s="123"/>
      <c r="C4807" s="123"/>
      <c r="D4807" s="123"/>
      <c r="F4807" s="123"/>
      <c r="G4807" s="123"/>
    </row>
    <row r="4808" spans="2:7" x14ac:dyDescent="0.25">
      <c r="B4808" s="123"/>
      <c r="C4808" s="123"/>
      <c r="D4808" s="123"/>
      <c r="F4808" s="123"/>
      <c r="G4808" s="123"/>
    </row>
    <row r="4809" spans="2:7" x14ac:dyDescent="0.25">
      <c r="B4809" s="123"/>
      <c r="C4809" s="123"/>
      <c r="D4809" s="123"/>
      <c r="F4809" s="123"/>
      <c r="G4809" s="123"/>
    </row>
    <row r="4810" spans="2:7" x14ac:dyDescent="0.25">
      <c r="B4810" s="123"/>
      <c r="C4810" s="123"/>
      <c r="D4810" s="123"/>
      <c r="F4810" s="123"/>
      <c r="G4810" s="123"/>
    </row>
    <row r="4811" spans="2:7" x14ac:dyDescent="0.25">
      <c r="B4811" s="123"/>
      <c r="C4811" s="123"/>
      <c r="D4811" s="123"/>
      <c r="F4811" s="123"/>
      <c r="G4811" s="123"/>
    </row>
    <row r="4812" spans="2:7" x14ac:dyDescent="0.25">
      <c r="B4812" s="123"/>
      <c r="C4812" s="123"/>
      <c r="D4812" s="123"/>
      <c r="F4812" s="123"/>
      <c r="G4812" s="123"/>
    </row>
    <row r="4813" spans="2:7" x14ac:dyDescent="0.25">
      <c r="B4813" s="123"/>
      <c r="C4813" s="123"/>
      <c r="D4813" s="123"/>
      <c r="F4813" s="123"/>
      <c r="G4813" s="123"/>
    </row>
    <row r="4814" spans="2:7" x14ac:dyDescent="0.25">
      <c r="B4814" s="123"/>
      <c r="C4814" s="123"/>
      <c r="D4814" s="123"/>
      <c r="F4814" s="123"/>
      <c r="G4814" s="123"/>
    </row>
    <row r="4815" spans="2:7" x14ac:dyDescent="0.25">
      <c r="B4815" s="123"/>
      <c r="C4815" s="123"/>
      <c r="D4815" s="123"/>
      <c r="F4815" s="123"/>
      <c r="G4815" s="123"/>
    </row>
    <row r="4816" spans="2:7" x14ac:dyDescent="0.25">
      <c r="B4816" s="123"/>
      <c r="C4816" s="123"/>
      <c r="D4816" s="123"/>
      <c r="F4816" s="123"/>
      <c r="G4816" s="123"/>
    </row>
    <row r="4817" spans="2:7" x14ac:dyDescent="0.25">
      <c r="B4817" s="123"/>
      <c r="C4817" s="123"/>
      <c r="D4817" s="123"/>
      <c r="F4817" s="123"/>
      <c r="G4817" s="123"/>
    </row>
    <row r="4818" spans="2:7" x14ac:dyDescent="0.25">
      <c r="B4818" s="123"/>
      <c r="C4818" s="123"/>
      <c r="D4818" s="123"/>
      <c r="F4818" s="123"/>
      <c r="G4818" s="123"/>
    </row>
    <row r="4819" spans="2:7" x14ac:dyDescent="0.25">
      <c r="B4819" s="123"/>
      <c r="C4819" s="123"/>
      <c r="D4819" s="123"/>
      <c r="F4819" s="123"/>
      <c r="G4819" s="123"/>
    </row>
    <row r="4820" spans="2:7" x14ac:dyDescent="0.25">
      <c r="B4820" s="123"/>
      <c r="C4820" s="123"/>
      <c r="D4820" s="123"/>
      <c r="F4820" s="123"/>
      <c r="G4820" s="123"/>
    </row>
    <row r="4821" spans="2:7" x14ac:dyDescent="0.25">
      <c r="B4821" s="123"/>
      <c r="C4821" s="123"/>
      <c r="D4821" s="123"/>
      <c r="F4821" s="123"/>
      <c r="G4821" s="123"/>
    </row>
    <row r="4822" spans="2:7" x14ac:dyDescent="0.25">
      <c r="B4822" s="123"/>
      <c r="C4822" s="123"/>
      <c r="D4822" s="123"/>
      <c r="F4822" s="123"/>
      <c r="G4822" s="123"/>
    </row>
    <row r="4823" spans="2:7" x14ac:dyDescent="0.25">
      <c r="B4823" s="123"/>
      <c r="C4823" s="123"/>
      <c r="D4823" s="123"/>
      <c r="F4823" s="123"/>
      <c r="G4823" s="123"/>
    </row>
    <row r="4824" spans="2:7" x14ac:dyDescent="0.25">
      <c r="B4824" s="123"/>
      <c r="C4824" s="123"/>
      <c r="D4824" s="123"/>
      <c r="F4824" s="123"/>
      <c r="G4824" s="123"/>
    </row>
    <row r="4825" spans="2:7" x14ac:dyDescent="0.25">
      <c r="B4825" s="123"/>
      <c r="C4825" s="123"/>
      <c r="D4825" s="123"/>
      <c r="F4825" s="123"/>
      <c r="G4825" s="123"/>
    </row>
    <row r="4826" spans="2:7" x14ac:dyDescent="0.25">
      <c r="B4826" s="123"/>
      <c r="C4826" s="123"/>
      <c r="D4826" s="123"/>
      <c r="F4826" s="123"/>
      <c r="G4826" s="123"/>
    </row>
    <row r="4827" spans="2:7" x14ac:dyDescent="0.25">
      <c r="B4827" s="123"/>
      <c r="C4827" s="123"/>
      <c r="D4827" s="123"/>
      <c r="F4827" s="123"/>
      <c r="G4827" s="123"/>
    </row>
    <row r="4828" spans="2:7" x14ac:dyDescent="0.25">
      <c r="B4828" s="123"/>
      <c r="C4828" s="123"/>
      <c r="D4828" s="123"/>
      <c r="F4828" s="123"/>
      <c r="G4828" s="123"/>
    </row>
    <row r="4829" spans="2:7" x14ac:dyDescent="0.25">
      <c r="B4829" s="123"/>
      <c r="C4829" s="123"/>
      <c r="D4829" s="123"/>
      <c r="F4829" s="123"/>
      <c r="G4829" s="123"/>
    </row>
    <row r="4830" spans="2:7" x14ac:dyDescent="0.25">
      <c r="B4830" s="123"/>
      <c r="C4830" s="123"/>
      <c r="D4830" s="123"/>
      <c r="F4830" s="123"/>
      <c r="G4830" s="123"/>
    </row>
    <row r="4831" spans="2:7" x14ac:dyDescent="0.25">
      <c r="B4831" s="123"/>
      <c r="C4831" s="123"/>
      <c r="D4831" s="123"/>
      <c r="F4831" s="123"/>
      <c r="G4831" s="123"/>
    </row>
    <row r="4832" spans="2:7" x14ac:dyDescent="0.25">
      <c r="B4832" s="123"/>
      <c r="C4832" s="123"/>
      <c r="D4832" s="123"/>
      <c r="F4832" s="123"/>
      <c r="G4832" s="123"/>
    </row>
    <row r="4833" spans="2:7" x14ac:dyDescent="0.25">
      <c r="B4833" s="123"/>
      <c r="C4833" s="123"/>
      <c r="D4833" s="123"/>
      <c r="F4833" s="123"/>
      <c r="G4833" s="123"/>
    </row>
    <row r="4834" spans="2:7" x14ac:dyDescent="0.25">
      <c r="B4834" s="123"/>
      <c r="C4834" s="123"/>
      <c r="D4834" s="123"/>
      <c r="F4834" s="123"/>
      <c r="G4834" s="123"/>
    </row>
    <row r="4835" spans="2:7" x14ac:dyDescent="0.25">
      <c r="B4835" s="123"/>
      <c r="C4835" s="123"/>
      <c r="D4835" s="123"/>
      <c r="F4835" s="123"/>
      <c r="G4835" s="123"/>
    </row>
    <row r="4836" spans="2:7" x14ac:dyDescent="0.25">
      <c r="B4836" s="123"/>
      <c r="C4836" s="123"/>
      <c r="D4836" s="123"/>
      <c r="F4836" s="123"/>
      <c r="G4836" s="123"/>
    </row>
    <row r="4837" spans="2:7" x14ac:dyDescent="0.25">
      <c r="B4837" s="123"/>
      <c r="C4837" s="123"/>
      <c r="D4837" s="123"/>
      <c r="F4837" s="123"/>
      <c r="G4837" s="123"/>
    </row>
    <row r="4838" spans="2:7" x14ac:dyDescent="0.25">
      <c r="B4838" s="123"/>
      <c r="C4838" s="123"/>
      <c r="D4838" s="123"/>
      <c r="F4838" s="123"/>
      <c r="G4838" s="123"/>
    </row>
    <row r="4839" spans="2:7" x14ac:dyDescent="0.25">
      <c r="B4839" s="123"/>
      <c r="C4839" s="123"/>
      <c r="D4839" s="123"/>
      <c r="F4839" s="123"/>
      <c r="G4839" s="123"/>
    </row>
    <row r="4840" spans="2:7" x14ac:dyDescent="0.25">
      <c r="B4840" s="123"/>
      <c r="C4840" s="123"/>
      <c r="D4840" s="123"/>
      <c r="F4840" s="123"/>
      <c r="G4840" s="123"/>
    </row>
    <row r="4841" spans="2:7" x14ac:dyDescent="0.25">
      <c r="B4841" s="123"/>
      <c r="C4841" s="123"/>
      <c r="D4841" s="123"/>
      <c r="F4841" s="123"/>
      <c r="G4841" s="123"/>
    </row>
    <row r="4842" spans="2:7" x14ac:dyDescent="0.25">
      <c r="B4842" s="123"/>
      <c r="C4842" s="123"/>
      <c r="D4842" s="123"/>
      <c r="F4842" s="123"/>
      <c r="G4842" s="123"/>
    </row>
    <row r="4843" spans="2:7" x14ac:dyDescent="0.25">
      <c r="B4843" s="123"/>
      <c r="C4843" s="123"/>
      <c r="D4843" s="123"/>
      <c r="F4843" s="123"/>
      <c r="G4843" s="123"/>
    </row>
    <row r="4844" spans="2:7" x14ac:dyDescent="0.25">
      <c r="B4844" s="123"/>
      <c r="C4844" s="123"/>
      <c r="D4844" s="123"/>
      <c r="F4844" s="123"/>
      <c r="G4844" s="123"/>
    </row>
    <row r="4845" spans="2:7" x14ac:dyDescent="0.25">
      <c r="B4845" s="123"/>
      <c r="C4845" s="123"/>
      <c r="D4845" s="123"/>
      <c r="F4845" s="123"/>
      <c r="G4845" s="123"/>
    </row>
    <row r="4846" spans="2:7" x14ac:dyDescent="0.25">
      <c r="B4846" s="123"/>
      <c r="C4846" s="123"/>
      <c r="D4846" s="123"/>
      <c r="F4846" s="123"/>
      <c r="G4846" s="123"/>
    </row>
    <row r="4847" spans="2:7" x14ac:dyDescent="0.25">
      <c r="B4847" s="123"/>
      <c r="C4847" s="123"/>
      <c r="D4847" s="123"/>
      <c r="F4847" s="123"/>
      <c r="G4847" s="123"/>
    </row>
    <row r="4848" spans="2:7" x14ac:dyDescent="0.25">
      <c r="B4848" s="123"/>
      <c r="C4848" s="123"/>
      <c r="D4848" s="123"/>
      <c r="F4848" s="123"/>
      <c r="G4848" s="123"/>
    </row>
    <row r="4849" spans="2:7" x14ac:dyDescent="0.25">
      <c r="B4849" s="123"/>
      <c r="C4849" s="123"/>
      <c r="D4849" s="123"/>
      <c r="F4849" s="123"/>
      <c r="G4849" s="123"/>
    </row>
    <row r="4850" spans="2:7" x14ac:dyDescent="0.25">
      <c r="B4850" s="123"/>
      <c r="C4850" s="123"/>
      <c r="D4850" s="123"/>
      <c r="F4850" s="123"/>
      <c r="G4850" s="123"/>
    </row>
    <row r="4851" spans="2:7" x14ac:dyDescent="0.25">
      <c r="B4851" s="123"/>
      <c r="C4851" s="123"/>
      <c r="D4851" s="123"/>
      <c r="F4851" s="123"/>
      <c r="G4851" s="123"/>
    </row>
    <row r="4852" spans="2:7" x14ac:dyDescent="0.25">
      <c r="B4852" s="123"/>
      <c r="C4852" s="123"/>
      <c r="D4852" s="123"/>
      <c r="F4852" s="123"/>
      <c r="G4852" s="123"/>
    </row>
    <row r="4853" spans="2:7" x14ac:dyDescent="0.25">
      <c r="B4853" s="123"/>
      <c r="C4853" s="123"/>
      <c r="D4853" s="123"/>
      <c r="F4853" s="123"/>
      <c r="G4853" s="123"/>
    </row>
    <row r="4854" spans="2:7" x14ac:dyDescent="0.25">
      <c r="B4854" s="123"/>
      <c r="C4854" s="123"/>
      <c r="D4854" s="123"/>
      <c r="F4854" s="123"/>
      <c r="G4854" s="123"/>
    </row>
    <row r="4855" spans="2:7" x14ac:dyDescent="0.25">
      <c r="B4855" s="123"/>
      <c r="C4855" s="123"/>
      <c r="D4855" s="123"/>
      <c r="F4855" s="123"/>
      <c r="G4855" s="123"/>
    </row>
    <row r="4856" spans="2:7" x14ac:dyDescent="0.25">
      <c r="B4856" s="123"/>
      <c r="C4856" s="123"/>
      <c r="D4856" s="123"/>
      <c r="F4856" s="123"/>
      <c r="G4856" s="123"/>
    </row>
    <row r="4857" spans="2:7" x14ac:dyDescent="0.25">
      <c r="B4857" s="123"/>
      <c r="C4857" s="123"/>
      <c r="D4857" s="123"/>
      <c r="F4857" s="123"/>
      <c r="G4857" s="123"/>
    </row>
    <row r="4858" spans="2:7" x14ac:dyDescent="0.25">
      <c r="B4858" s="123"/>
      <c r="C4858" s="123"/>
      <c r="D4858" s="123"/>
      <c r="F4858" s="123"/>
      <c r="G4858" s="123"/>
    </row>
    <row r="4859" spans="2:7" x14ac:dyDescent="0.25">
      <c r="B4859" s="123"/>
      <c r="C4859" s="123"/>
      <c r="D4859" s="123"/>
      <c r="F4859" s="123"/>
      <c r="G4859" s="123"/>
    </row>
    <row r="4860" spans="2:7" x14ac:dyDescent="0.25">
      <c r="B4860" s="123"/>
      <c r="C4860" s="123"/>
      <c r="D4860" s="123"/>
      <c r="F4860" s="123"/>
      <c r="G4860" s="123"/>
    </row>
    <row r="4861" spans="2:7" x14ac:dyDescent="0.25">
      <c r="B4861" s="123"/>
      <c r="C4861" s="123"/>
      <c r="D4861" s="123"/>
      <c r="F4861" s="123"/>
      <c r="G4861" s="123"/>
    </row>
    <row r="4862" spans="2:7" x14ac:dyDescent="0.25">
      <c r="B4862" s="123"/>
      <c r="C4862" s="123"/>
      <c r="D4862" s="123"/>
      <c r="F4862" s="123"/>
      <c r="G4862" s="123"/>
    </row>
    <row r="4863" spans="2:7" x14ac:dyDescent="0.25">
      <c r="B4863" s="123"/>
      <c r="C4863" s="123"/>
      <c r="D4863" s="123"/>
      <c r="F4863" s="123"/>
      <c r="G4863" s="123"/>
    </row>
    <row r="4864" spans="2:7" x14ac:dyDescent="0.25">
      <c r="B4864" s="123"/>
      <c r="C4864" s="123"/>
      <c r="D4864" s="123"/>
      <c r="F4864" s="123"/>
      <c r="G4864" s="123"/>
    </row>
    <row r="4865" spans="2:7" x14ac:dyDescent="0.25">
      <c r="B4865" s="123"/>
      <c r="C4865" s="123"/>
      <c r="D4865" s="123"/>
      <c r="F4865" s="123"/>
      <c r="G4865" s="123"/>
    </row>
    <row r="4866" spans="2:7" x14ac:dyDescent="0.25">
      <c r="B4866" s="123"/>
      <c r="C4866" s="123"/>
      <c r="D4866" s="123"/>
      <c r="F4866" s="123"/>
      <c r="G4866" s="123"/>
    </row>
    <row r="4867" spans="2:7" x14ac:dyDescent="0.25">
      <c r="B4867" s="123"/>
      <c r="C4867" s="123"/>
      <c r="D4867" s="123"/>
      <c r="F4867" s="123"/>
      <c r="G4867" s="123"/>
    </row>
    <row r="4868" spans="2:7" x14ac:dyDescent="0.25">
      <c r="B4868" s="123"/>
      <c r="C4868" s="123"/>
      <c r="D4868" s="123"/>
      <c r="F4868" s="123"/>
      <c r="G4868" s="123"/>
    </row>
    <row r="4869" spans="2:7" x14ac:dyDescent="0.25">
      <c r="B4869" s="123"/>
      <c r="C4869" s="123"/>
      <c r="D4869" s="123"/>
      <c r="F4869" s="123"/>
      <c r="G4869" s="123"/>
    </row>
    <row r="4870" spans="2:7" x14ac:dyDescent="0.25">
      <c r="B4870" s="123"/>
      <c r="C4870" s="123"/>
      <c r="D4870" s="123"/>
      <c r="F4870" s="123"/>
      <c r="G4870" s="123"/>
    </row>
    <row r="4871" spans="2:7" x14ac:dyDescent="0.25">
      <c r="B4871" s="123"/>
      <c r="C4871" s="123"/>
      <c r="D4871" s="123"/>
      <c r="F4871" s="123"/>
      <c r="G4871" s="123"/>
    </row>
    <row r="4872" spans="2:7" x14ac:dyDescent="0.25">
      <c r="B4872" s="123"/>
      <c r="C4872" s="123"/>
      <c r="D4872" s="123"/>
      <c r="F4872" s="123"/>
      <c r="G4872" s="123"/>
    </row>
    <row r="4873" spans="2:7" x14ac:dyDescent="0.25">
      <c r="B4873" s="123"/>
      <c r="C4873" s="123"/>
      <c r="D4873" s="123"/>
      <c r="F4873" s="123"/>
      <c r="G4873" s="123"/>
    </row>
    <row r="4874" spans="2:7" x14ac:dyDescent="0.25">
      <c r="B4874" s="123"/>
      <c r="C4874" s="123"/>
      <c r="D4874" s="123"/>
      <c r="F4874" s="123"/>
      <c r="G4874" s="123"/>
    </row>
    <row r="4875" spans="2:7" x14ac:dyDescent="0.25">
      <c r="B4875" s="123"/>
      <c r="C4875" s="123"/>
      <c r="D4875" s="123"/>
      <c r="F4875" s="123"/>
      <c r="G4875" s="123"/>
    </row>
    <row r="4876" spans="2:7" x14ac:dyDescent="0.25">
      <c r="B4876" s="123"/>
      <c r="C4876" s="123"/>
      <c r="D4876" s="123"/>
      <c r="F4876" s="123"/>
      <c r="G4876" s="123"/>
    </row>
    <row r="4877" spans="2:7" x14ac:dyDescent="0.25">
      <c r="B4877" s="123"/>
      <c r="C4877" s="123"/>
      <c r="D4877" s="123"/>
      <c r="F4877" s="123"/>
      <c r="G4877" s="123"/>
    </row>
    <row r="4878" spans="2:7" x14ac:dyDescent="0.25">
      <c r="B4878" s="123"/>
      <c r="C4878" s="123"/>
      <c r="D4878" s="123"/>
      <c r="F4878" s="123"/>
      <c r="G4878" s="123"/>
    </row>
    <row r="4879" spans="2:7" x14ac:dyDescent="0.25">
      <c r="B4879" s="123"/>
      <c r="C4879" s="123"/>
      <c r="D4879" s="123"/>
      <c r="F4879" s="123"/>
      <c r="G4879" s="123"/>
    </row>
    <row r="4880" spans="2:7" x14ac:dyDescent="0.25">
      <c r="B4880" s="123"/>
      <c r="C4880" s="123"/>
      <c r="D4880" s="123"/>
      <c r="F4880" s="123"/>
      <c r="G4880" s="123"/>
    </row>
    <row r="4881" spans="2:7" x14ac:dyDescent="0.25">
      <c r="B4881" s="123"/>
      <c r="C4881" s="123"/>
      <c r="D4881" s="123"/>
      <c r="F4881" s="123"/>
      <c r="G4881" s="123"/>
    </row>
    <row r="4882" spans="2:7" x14ac:dyDescent="0.25">
      <c r="B4882" s="123"/>
      <c r="C4882" s="123"/>
      <c r="D4882" s="123"/>
      <c r="F4882" s="123"/>
      <c r="G4882" s="123"/>
    </row>
    <row r="4883" spans="2:7" x14ac:dyDescent="0.25">
      <c r="B4883" s="123"/>
      <c r="C4883" s="123"/>
      <c r="D4883" s="123"/>
      <c r="F4883" s="123"/>
      <c r="G4883" s="123"/>
    </row>
    <row r="4884" spans="2:7" x14ac:dyDescent="0.25">
      <c r="B4884" s="123"/>
      <c r="C4884" s="123"/>
      <c r="D4884" s="123"/>
      <c r="F4884" s="123"/>
      <c r="G4884" s="123"/>
    </row>
    <row r="4885" spans="2:7" x14ac:dyDescent="0.25">
      <c r="B4885" s="123"/>
      <c r="C4885" s="123"/>
      <c r="D4885" s="123"/>
      <c r="F4885" s="123"/>
      <c r="G4885" s="123"/>
    </row>
    <row r="4886" spans="2:7" x14ac:dyDescent="0.25">
      <c r="B4886" s="123"/>
      <c r="C4886" s="123"/>
      <c r="D4886" s="123"/>
      <c r="F4886" s="123"/>
      <c r="G4886" s="123"/>
    </row>
    <row r="4887" spans="2:7" x14ac:dyDescent="0.25">
      <c r="B4887" s="123"/>
      <c r="C4887" s="123"/>
      <c r="D4887" s="123"/>
      <c r="F4887" s="123"/>
      <c r="G4887" s="123"/>
    </row>
    <row r="4888" spans="2:7" x14ac:dyDescent="0.25">
      <c r="B4888" s="123"/>
      <c r="C4888" s="123"/>
      <c r="D4888" s="123"/>
      <c r="F4888" s="123"/>
      <c r="G4888" s="123"/>
    </row>
    <row r="4889" spans="2:7" x14ac:dyDescent="0.25">
      <c r="B4889" s="123"/>
      <c r="C4889" s="123"/>
      <c r="D4889" s="123"/>
      <c r="F4889" s="123"/>
      <c r="G4889" s="123"/>
    </row>
    <row r="4890" spans="2:7" x14ac:dyDescent="0.25">
      <c r="B4890" s="123"/>
      <c r="C4890" s="123"/>
      <c r="D4890" s="123"/>
      <c r="F4890" s="123"/>
      <c r="G4890" s="123"/>
    </row>
    <row r="4891" spans="2:7" x14ac:dyDescent="0.25">
      <c r="B4891" s="123"/>
      <c r="C4891" s="123"/>
      <c r="D4891" s="123"/>
      <c r="F4891" s="123"/>
      <c r="G4891" s="123"/>
    </row>
    <row r="4892" spans="2:7" x14ac:dyDescent="0.25">
      <c r="B4892" s="123"/>
      <c r="C4892" s="123"/>
      <c r="D4892" s="123"/>
      <c r="F4892" s="123"/>
      <c r="G4892" s="123"/>
    </row>
    <row r="4893" spans="2:7" x14ac:dyDescent="0.25">
      <c r="B4893" s="123"/>
      <c r="C4893" s="123"/>
      <c r="D4893" s="123"/>
      <c r="F4893" s="123"/>
      <c r="G4893" s="123"/>
    </row>
    <row r="4894" spans="2:7" x14ac:dyDescent="0.25">
      <c r="B4894" s="123"/>
      <c r="C4894" s="123"/>
      <c r="D4894" s="123"/>
      <c r="F4894" s="123"/>
      <c r="G4894" s="123"/>
    </row>
    <row r="4895" spans="2:7" x14ac:dyDescent="0.25">
      <c r="B4895" s="123"/>
      <c r="C4895" s="123"/>
      <c r="D4895" s="123"/>
      <c r="F4895" s="123"/>
      <c r="G4895" s="123"/>
    </row>
    <row r="4896" spans="2:7" x14ac:dyDescent="0.25">
      <c r="B4896" s="123"/>
      <c r="C4896" s="123"/>
      <c r="D4896" s="123"/>
      <c r="F4896" s="123"/>
      <c r="G4896" s="123"/>
    </row>
    <row r="4897" spans="2:7" x14ac:dyDescent="0.25">
      <c r="B4897" s="123"/>
      <c r="C4897" s="123"/>
      <c r="D4897" s="123"/>
      <c r="F4897" s="123"/>
      <c r="G4897" s="123"/>
    </row>
    <row r="4898" spans="2:7" x14ac:dyDescent="0.25">
      <c r="B4898" s="123"/>
      <c r="C4898" s="123"/>
      <c r="D4898" s="123"/>
      <c r="F4898" s="123"/>
      <c r="G4898" s="123"/>
    </row>
    <row r="4899" spans="2:7" x14ac:dyDescent="0.25">
      <c r="B4899" s="123"/>
      <c r="C4899" s="123"/>
      <c r="D4899" s="123"/>
      <c r="F4899" s="123"/>
      <c r="G4899" s="123"/>
    </row>
    <row r="4900" spans="2:7" x14ac:dyDescent="0.25">
      <c r="B4900" s="123"/>
      <c r="C4900" s="123"/>
      <c r="D4900" s="123"/>
      <c r="F4900" s="123"/>
      <c r="G4900" s="123"/>
    </row>
    <row r="4901" spans="2:7" x14ac:dyDescent="0.25">
      <c r="B4901" s="123"/>
      <c r="C4901" s="123"/>
      <c r="D4901" s="123"/>
      <c r="F4901" s="123"/>
      <c r="G4901" s="123"/>
    </row>
    <row r="4902" spans="2:7" x14ac:dyDescent="0.25">
      <c r="B4902" s="123"/>
      <c r="C4902" s="123"/>
      <c r="D4902" s="123"/>
      <c r="F4902" s="123"/>
      <c r="G4902" s="123"/>
    </row>
    <row r="4903" spans="2:7" x14ac:dyDescent="0.25">
      <c r="B4903" s="123"/>
      <c r="C4903" s="123"/>
      <c r="D4903" s="123"/>
      <c r="F4903" s="123"/>
      <c r="G4903" s="123"/>
    </row>
    <row r="4904" spans="2:7" x14ac:dyDescent="0.25">
      <c r="B4904" s="123"/>
      <c r="C4904" s="123"/>
      <c r="D4904" s="123"/>
      <c r="F4904" s="123"/>
      <c r="G4904" s="123"/>
    </row>
    <row r="4905" spans="2:7" x14ac:dyDescent="0.25">
      <c r="B4905" s="123"/>
      <c r="C4905" s="123"/>
      <c r="D4905" s="123"/>
      <c r="F4905" s="123"/>
      <c r="G4905" s="123"/>
    </row>
    <row r="4906" spans="2:7" x14ac:dyDescent="0.25">
      <c r="B4906" s="123"/>
      <c r="C4906" s="123"/>
      <c r="D4906" s="123"/>
      <c r="F4906" s="123"/>
      <c r="G4906" s="123"/>
    </row>
    <row r="4907" spans="2:7" x14ac:dyDescent="0.25">
      <c r="B4907" s="123"/>
      <c r="C4907" s="123"/>
      <c r="D4907" s="123"/>
      <c r="F4907" s="123"/>
      <c r="G4907" s="123"/>
    </row>
    <row r="4908" spans="2:7" x14ac:dyDescent="0.25">
      <c r="B4908" s="123"/>
      <c r="C4908" s="123"/>
      <c r="D4908" s="123"/>
      <c r="F4908" s="123"/>
      <c r="G4908" s="123"/>
    </row>
    <row r="4909" spans="2:7" x14ac:dyDescent="0.25">
      <c r="B4909" s="123"/>
      <c r="C4909" s="123"/>
      <c r="D4909" s="123"/>
      <c r="F4909" s="123"/>
      <c r="G4909" s="123"/>
    </row>
    <row r="4910" spans="2:7" x14ac:dyDescent="0.25">
      <c r="B4910" s="123"/>
      <c r="C4910" s="123"/>
      <c r="D4910" s="123"/>
      <c r="F4910" s="123"/>
      <c r="G4910" s="123"/>
    </row>
    <row r="4911" spans="2:7" x14ac:dyDescent="0.25">
      <c r="B4911" s="123"/>
      <c r="C4911" s="123"/>
      <c r="D4911" s="123"/>
      <c r="F4911" s="123"/>
      <c r="G4911" s="123"/>
    </row>
    <row r="4912" spans="2:7" x14ac:dyDescent="0.25">
      <c r="B4912" s="123"/>
      <c r="C4912" s="123"/>
      <c r="D4912" s="123"/>
      <c r="F4912" s="123"/>
      <c r="G4912" s="123"/>
    </row>
    <row r="4913" spans="2:7" x14ac:dyDescent="0.25">
      <c r="B4913" s="123"/>
      <c r="C4913" s="123"/>
      <c r="D4913" s="123"/>
      <c r="F4913" s="123"/>
      <c r="G4913" s="123"/>
    </row>
    <row r="4914" spans="2:7" x14ac:dyDescent="0.25">
      <c r="B4914" s="123"/>
      <c r="C4914" s="123"/>
      <c r="D4914" s="123"/>
      <c r="F4914" s="123"/>
      <c r="G4914" s="123"/>
    </row>
    <row r="4915" spans="2:7" x14ac:dyDescent="0.25">
      <c r="B4915" s="123"/>
      <c r="C4915" s="123"/>
      <c r="D4915" s="123"/>
      <c r="F4915" s="123"/>
      <c r="G4915" s="123"/>
    </row>
    <row r="4916" spans="2:7" x14ac:dyDescent="0.25">
      <c r="B4916" s="123"/>
      <c r="C4916" s="123"/>
      <c r="D4916" s="123"/>
      <c r="F4916" s="123"/>
      <c r="G4916" s="123"/>
    </row>
    <row r="4917" spans="2:7" x14ac:dyDescent="0.25">
      <c r="B4917" s="123"/>
      <c r="C4917" s="123"/>
      <c r="D4917" s="123"/>
      <c r="F4917" s="123"/>
      <c r="G4917" s="123"/>
    </row>
    <row r="4918" spans="2:7" x14ac:dyDescent="0.25">
      <c r="B4918" s="123"/>
      <c r="C4918" s="123"/>
      <c r="D4918" s="123"/>
      <c r="F4918" s="123"/>
      <c r="G4918" s="123"/>
    </row>
    <row r="4919" spans="2:7" x14ac:dyDescent="0.25">
      <c r="B4919" s="123"/>
      <c r="C4919" s="123"/>
      <c r="D4919" s="123"/>
      <c r="F4919" s="123"/>
      <c r="G4919" s="123"/>
    </row>
    <row r="4920" spans="2:7" x14ac:dyDescent="0.25">
      <c r="B4920" s="123"/>
      <c r="C4920" s="123"/>
      <c r="D4920" s="123"/>
      <c r="F4920" s="123"/>
      <c r="G4920" s="123"/>
    </row>
    <row r="4921" spans="2:7" x14ac:dyDescent="0.25">
      <c r="B4921" s="123"/>
      <c r="C4921" s="123"/>
      <c r="D4921" s="123"/>
      <c r="F4921" s="123"/>
      <c r="G4921" s="123"/>
    </row>
    <row r="4922" spans="2:7" x14ac:dyDescent="0.25">
      <c r="B4922" s="123"/>
      <c r="C4922" s="123"/>
      <c r="D4922" s="123"/>
      <c r="F4922" s="123"/>
      <c r="G4922" s="123"/>
    </row>
    <row r="4923" spans="2:7" x14ac:dyDescent="0.25">
      <c r="B4923" s="123"/>
      <c r="C4923" s="123"/>
      <c r="D4923" s="123"/>
      <c r="F4923" s="123"/>
      <c r="G4923" s="123"/>
    </row>
    <row r="4924" spans="2:7" x14ac:dyDescent="0.25">
      <c r="B4924" s="123"/>
      <c r="C4924" s="123"/>
      <c r="D4924" s="123"/>
      <c r="F4924" s="123"/>
      <c r="G4924" s="123"/>
    </row>
    <row r="4925" spans="2:7" x14ac:dyDescent="0.25">
      <c r="B4925" s="123"/>
      <c r="C4925" s="123"/>
      <c r="D4925" s="123"/>
      <c r="F4925" s="123"/>
      <c r="G4925" s="123"/>
    </row>
    <row r="4926" spans="2:7" x14ac:dyDescent="0.25">
      <c r="B4926" s="123"/>
      <c r="C4926" s="123"/>
      <c r="D4926" s="123"/>
      <c r="F4926" s="123"/>
      <c r="G4926" s="123"/>
    </row>
    <row r="4927" spans="2:7" x14ac:dyDescent="0.25">
      <c r="B4927" s="123"/>
      <c r="C4927" s="123"/>
      <c r="D4927" s="123"/>
      <c r="F4927" s="123"/>
      <c r="G4927" s="123"/>
    </row>
    <row r="4928" spans="2:7" x14ac:dyDescent="0.25">
      <c r="B4928" s="123"/>
      <c r="C4928" s="123"/>
      <c r="D4928" s="123"/>
      <c r="F4928" s="123"/>
      <c r="G4928" s="123"/>
    </row>
    <row r="4929" spans="2:7" x14ac:dyDescent="0.25">
      <c r="B4929" s="123"/>
      <c r="C4929" s="123"/>
      <c r="D4929" s="123"/>
      <c r="F4929" s="123"/>
      <c r="G4929" s="123"/>
    </row>
    <row r="4930" spans="2:7" x14ac:dyDescent="0.25">
      <c r="B4930" s="123"/>
      <c r="C4930" s="123"/>
      <c r="D4930" s="123"/>
      <c r="F4930" s="123"/>
      <c r="G4930" s="123"/>
    </row>
    <row r="4931" spans="2:7" x14ac:dyDescent="0.25">
      <c r="B4931" s="123"/>
      <c r="C4931" s="123"/>
      <c r="D4931" s="123"/>
      <c r="F4931" s="123"/>
      <c r="G4931" s="123"/>
    </row>
    <row r="4932" spans="2:7" x14ac:dyDescent="0.25">
      <c r="B4932" s="123"/>
      <c r="C4932" s="123"/>
      <c r="D4932" s="123"/>
      <c r="F4932" s="123"/>
      <c r="G4932" s="123"/>
    </row>
    <row r="4933" spans="2:7" x14ac:dyDescent="0.25">
      <c r="B4933" s="123"/>
      <c r="C4933" s="123"/>
      <c r="D4933" s="123"/>
      <c r="F4933" s="123"/>
      <c r="G4933" s="123"/>
    </row>
    <row r="4934" spans="2:7" x14ac:dyDescent="0.25">
      <c r="B4934" s="123"/>
      <c r="C4934" s="123"/>
      <c r="D4934" s="123"/>
      <c r="F4934" s="123"/>
      <c r="G4934" s="123"/>
    </row>
    <row r="4935" spans="2:7" x14ac:dyDescent="0.25">
      <c r="B4935" s="123"/>
      <c r="C4935" s="123"/>
      <c r="D4935" s="123"/>
      <c r="F4935" s="123"/>
      <c r="G4935" s="123"/>
    </row>
    <row r="4936" spans="2:7" x14ac:dyDescent="0.25">
      <c r="B4936" s="123"/>
      <c r="C4936" s="123"/>
      <c r="D4936" s="123"/>
      <c r="F4936" s="123"/>
      <c r="G4936" s="123"/>
    </row>
    <row r="4937" spans="2:7" x14ac:dyDescent="0.25">
      <c r="B4937" s="123"/>
      <c r="C4937" s="123"/>
      <c r="D4937" s="123"/>
      <c r="F4937" s="123"/>
      <c r="G4937" s="123"/>
    </row>
    <row r="4938" spans="2:7" x14ac:dyDescent="0.25">
      <c r="B4938" s="123"/>
      <c r="C4938" s="123"/>
      <c r="D4938" s="123"/>
      <c r="F4938" s="123"/>
      <c r="G4938" s="123"/>
    </row>
    <row r="4939" spans="2:7" x14ac:dyDescent="0.25">
      <c r="B4939" s="123"/>
      <c r="C4939" s="123"/>
      <c r="D4939" s="123"/>
      <c r="F4939" s="123"/>
      <c r="G4939" s="123"/>
    </row>
    <row r="4940" spans="2:7" x14ac:dyDescent="0.25">
      <c r="B4940" s="123"/>
      <c r="C4940" s="123"/>
      <c r="D4940" s="123"/>
      <c r="F4940" s="123"/>
      <c r="G4940" s="123"/>
    </row>
    <row r="4941" spans="2:7" x14ac:dyDescent="0.25">
      <c r="B4941" s="123"/>
      <c r="C4941" s="123"/>
      <c r="D4941" s="123"/>
      <c r="F4941" s="123"/>
      <c r="G4941" s="123"/>
    </row>
    <row r="4942" spans="2:7" x14ac:dyDescent="0.25">
      <c r="B4942" s="123"/>
      <c r="C4942" s="123"/>
      <c r="D4942" s="123"/>
      <c r="F4942" s="123"/>
      <c r="G4942" s="123"/>
    </row>
    <row r="4943" spans="2:7" x14ac:dyDescent="0.25">
      <c r="B4943" s="123"/>
      <c r="C4943" s="123"/>
      <c r="D4943" s="123"/>
      <c r="F4943" s="123"/>
      <c r="G4943" s="123"/>
    </row>
    <row r="4944" spans="2:7" x14ac:dyDescent="0.25">
      <c r="B4944" s="123"/>
      <c r="C4944" s="123"/>
      <c r="D4944" s="123"/>
      <c r="F4944" s="123"/>
      <c r="G4944" s="123"/>
    </row>
    <row r="4945" spans="2:7" x14ac:dyDescent="0.25">
      <c r="B4945" s="123"/>
      <c r="C4945" s="123"/>
      <c r="D4945" s="123"/>
      <c r="F4945" s="123"/>
      <c r="G4945" s="123"/>
    </row>
    <row r="4946" spans="2:7" x14ac:dyDescent="0.25">
      <c r="B4946" s="123"/>
      <c r="C4946" s="123"/>
      <c r="D4946" s="123"/>
      <c r="F4946" s="123"/>
      <c r="G4946" s="123"/>
    </row>
    <row r="4947" spans="2:7" x14ac:dyDescent="0.25">
      <c r="B4947" s="123"/>
      <c r="C4947" s="123"/>
      <c r="D4947" s="123"/>
      <c r="F4947" s="123"/>
      <c r="G4947" s="123"/>
    </row>
    <row r="4948" spans="2:7" x14ac:dyDescent="0.25">
      <c r="B4948" s="123"/>
      <c r="C4948" s="123"/>
      <c r="D4948" s="123"/>
      <c r="F4948" s="123"/>
      <c r="G4948" s="123"/>
    </row>
    <row r="4949" spans="2:7" x14ac:dyDescent="0.25">
      <c r="B4949" s="123"/>
      <c r="C4949" s="123"/>
      <c r="D4949" s="123"/>
      <c r="F4949" s="123"/>
      <c r="G4949" s="123"/>
    </row>
    <row r="4950" spans="2:7" x14ac:dyDescent="0.25">
      <c r="B4950" s="123"/>
      <c r="C4950" s="123"/>
      <c r="D4950" s="123"/>
      <c r="F4950" s="123"/>
      <c r="G4950" s="123"/>
    </row>
    <row r="4951" spans="2:7" x14ac:dyDescent="0.25">
      <c r="B4951" s="123"/>
      <c r="C4951" s="123"/>
      <c r="D4951" s="123"/>
      <c r="F4951" s="123"/>
      <c r="G4951" s="123"/>
    </row>
    <row r="4952" spans="2:7" x14ac:dyDescent="0.25">
      <c r="B4952" s="123"/>
      <c r="C4952" s="123"/>
      <c r="D4952" s="123"/>
      <c r="F4952" s="123"/>
      <c r="G4952" s="123"/>
    </row>
    <row r="4953" spans="2:7" x14ac:dyDescent="0.25">
      <c r="B4953" s="123"/>
      <c r="C4953" s="123"/>
      <c r="D4953" s="123"/>
      <c r="F4953" s="123"/>
      <c r="G4953" s="123"/>
    </row>
    <row r="4954" spans="2:7" x14ac:dyDescent="0.25">
      <c r="B4954" s="123"/>
      <c r="C4954" s="123"/>
      <c r="D4954" s="123"/>
      <c r="F4954" s="123"/>
      <c r="G4954" s="123"/>
    </row>
    <row r="4955" spans="2:7" x14ac:dyDescent="0.25">
      <c r="B4955" s="123"/>
      <c r="C4955" s="123"/>
      <c r="D4955" s="123"/>
      <c r="F4955" s="123"/>
      <c r="G4955" s="123"/>
    </row>
    <row r="4956" spans="2:7" x14ac:dyDescent="0.25">
      <c r="B4956" s="123"/>
      <c r="C4956" s="123"/>
      <c r="D4956" s="123"/>
      <c r="F4956" s="123"/>
      <c r="G4956" s="123"/>
    </row>
    <row r="4957" spans="2:7" x14ac:dyDescent="0.25">
      <c r="B4957" s="123"/>
      <c r="C4957" s="123"/>
      <c r="D4957" s="123"/>
      <c r="F4957" s="123"/>
      <c r="G4957" s="123"/>
    </row>
    <row r="4958" spans="2:7" x14ac:dyDescent="0.25">
      <c r="B4958" s="123"/>
      <c r="C4958" s="123"/>
      <c r="D4958" s="123"/>
      <c r="F4958" s="123"/>
      <c r="G4958" s="123"/>
    </row>
    <row r="4959" spans="2:7" x14ac:dyDescent="0.25">
      <c r="B4959" s="123"/>
      <c r="C4959" s="123"/>
      <c r="D4959" s="123"/>
      <c r="F4959" s="123"/>
      <c r="G4959" s="123"/>
    </row>
    <row r="4960" spans="2:7" x14ac:dyDescent="0.25">
      <c r="B4960" s="123"/>
      <c r="C4960" s="123"/>
      <c r="D4960" s="123"/>
      <c r="F4960" s="123"/>
      <c r="G4960" s="123"/>
    </row>
    <row r="4961" spans="2:7" x14ac:dyDescent="0.25">
      <c r="B4961" s="123"/>
      <c r="C4961" s="123"/>
      <c r="D4961" s="123"/>
      <c r="F4961" s="123"/>
      <c r="G4961" s="123"/>
    </row>
    <row r="4962" spans="2:7" x14ac:dyDescent="0.25">
      <c r="B4962" s="123"/>
      <c r="C4962" s="123"/>
      <c r="D4962" s="123"/>
      <c r="F4962" s="123"/>
      <c r="G4962" s="123"/>
    </row>
    <row r="4963" spans="2:7" x14ac:dyDescent="0.25">
      <c r="B4963" s="123"/>
      <c r="C4963" s="123"/>
      <c r="D4963" s="123"/>
      <c r="F4963" s="123"/>
      <c r="G4963" s="123"/>
    </row>
    <row r="4964" spans="2:7" x14ac:dyDescent="0.25">
      <c r="B4964" s="123"/>
      <c r="C4964" s="123"/>
      <c r="D4964" s="123"/>
      <c r="F4964" s="123"/>
      <c r="G4964" s="123"/>
    </row>
    <row r="4965" spans="2:7" x14ac:dyDescent="0.25">
      <c r="B4965" s="123"/>
      <c r="C4965" s="123"/>
      <c r="D4965" s="123"/>
      <c r="F4965" s="123"/>
      <c r="G4965" s="123"/>
    </row>
    <row r="4966" spans="2:7" x14ac:dyDescent="0.25">
      <c r="B4966" s="123"/>
      <c r="C4966" s="123"/>
      <c r="D4966" s="123"/>
      <c r="F4966" s="123"/>
      <c r="G4966" s="123"/>
    </row>
    <row r="4967" spans="2:7" x14ac:dyDescent="0.25">
      <c r="B4967" s="123"/>
      <c r="C4967" s="123"/>
      <c r="D4967" s="123"/>
      <c r="F4967" s="123"/>
      <c r="G4967" s="123"/>
    </row>
    <row r="4968" spans="2:7" x14ac:dyDescent="0.25">
      <c r="B4968" s="123"/>
      <c r="C4968" s="123"/>
      <c r="D4968" s="123"/>
      <c r="F4968" s="123"/>
      <c r="G4968" s="123"/>
    </row>
    <row r="4969" spans="2:7" x14ac:dyDescent="0.25">
      <c r="B4969" s="123"/>
      <c r="C4969" s="123"/>
      <c r="D4969" s="123"/>
      <c r="F4969" s="123"/>
      <c r="G4969" s="123"/>
    </row>
    <row r="4970" spans="2:7" x14ac:dyDescent="0.25">
      <c r="B4970" s="123"/>
      <c r="C4970" s="123"/>
      <c r="D4970" s="123"/>
      <c r="F4970" s="123"/>
      <c r="G4970" s="123"/>
    </row>
    <row r="4971" spans="2:7" x14ac:dyDescent="0.25">
      <c r="B4971" s="123"/>
      <c r="C4971" s="123"/>
      <c r="D4971" s="123"/>
      <c r="F4971" s="123"/>
      <c r="G4971" s="123"/>
    </row>
    <row r="4972" spans="2:7" x14ac:dyDescent="0.25">
      <c r="B4972" s="123"/>
      <c r="C4972" s="123"/>
      <c r="D4972" s="123"/>
      <c r="F4972" s="123"/>
      <c r="G4972" s="123"/>
    </row>
    <row r="4973" spans="2:7" x14ac:dyDescent="0.25">
      <c r="B4973" s="123"/>
      <c r="C4973" s="123"/>
      <c r="D4973" s="123"/>
      <c r="F4973" s="123"/>
      <c r="G4973" s="123"/>
    </row>
    <row r="4974" spans="2:7" x14ac:dyDescent="0.25">
      <c r="B4974" s="123"/>
      <c r="C4974" s="123"/>
      <c r="D4974" s="123"/>
      <c r="F4974" s="123"/>
      <c r="G4974" s="123"/>
    </row>
    <row r="4975" spans="2:7" x14ac:dyDescent="0.25">
      <c r="B4975" s="123"/>
      <c r="C4975" s="123"/>
      <c r="D4975" s="123"/>
      <c r="F4975" s="123"/>
      <c r="G4975" s="123"/>
    </row>
    <row r="4976" spans="2:7" x14ac:dyDescent="0.25">
      <c r="B4976" s="123"/>
      <c r="C4976" s="123"/>
      <c r="D4976" s="123"/>
      <c r="F4976" s="123"/>
      <c r="G4976" s="123"/>
    </row>
    <row r="4977" spans="2:7" x14ac:dyDescent="0.25">
      <c r="B4977" s="123"/>
      <c r="C4977" s="123"/>
      <c r="D4977" s="123"/>
      <c r="F4977" s="123"/>
      <c r="G4977" s="123"/>
    </row>
    <row r="4978" spans="2:7" x14ac:dyDescent="0.25">
      <c r="B4978" s="123"/>
      <c r="C4978" s="123"/>
      <c r="D4978" s="123"/>
      <c r="F4978" s="123"/>
      <c r="G4978" s="123"/>
    </row>
    <row r="4979" spans="2:7" x14ac:dyDescent="0.25">
      <c r="B4979" s="123"/>
      <c r="C4979" s="123"/>
      <c r="D4979" s="123"/>
      <c r="F4979" s="123"/>
      <c r="G4979" s="123"/>
    </row>
    <row r="4980" spans="2:7" x14ac:dyDescent="0.25">
      <c r="B4980" s="123"/>
      <c r="C4980" s="123"/>
      <c r="D4980" s="123"/>
      <c r="F4980" s="123"/>
      <c r="G4980" s="123"/>
    </row>
    <row r="4981" spans="2:7" x14ac:dyDescent="0.25">
      <c r="B4981" s="123"/>
      <c r="C4981" s="123"/>
      <c r="D4981" s="123"/>
      <c r="F4981" s="123"/>
      <c r="G4981" s="123"/>
    </row>
    <row r="4982" spans="2:7" x14ac:dyDescent="0.25">
      <c r="B4982" s="123"/>
      <c r="C4982" s="123"/>
      <c r="D4982" s="123"/>
      <c r="F4982" s="123"/>
      <c r="G4982" s="123"/>
    </row>
    <row r="4983" spans="2:7" x14ac:dyDescent="0.25">
      <c r="B4983" s="123"/>
      <c r="C4983" s="123"/>
      <c r="D4983" s="123"/>
      <c r="F4983" s="123"/>
      <c r="G4983" s="123"/>
    </row>
    <row r="4984" spans="2:7" x14ac:dyDescent="0.25">
      <c r="B4984" s="123"/>
      <c r="C4984" s="123"/>
      <c r="D4984" s="123"/>
      <c r="F4984" s="123"/>
      <c r="G4984" s="123"/>
    </row>
    <row r="4985" spans="2:7" x14ac:dyDescent="0.25">
      <c r="B4985" s="123"/>
      <c r="C4985" s="123"/>
      <c r="D4985" s="123"/>
      <c r="F4985" s="123"/>
      <c r="G4985" s="123"/>
    </row>
    <row r="4986" spans="2:7" x14ac:dyDescent="0.25">
      <c r="B4986" s="123"/>
      <c r="C4986" s="123"/>
      <c r="D4986" s="123"/>
      <c r="F4986" s="123"/>
      <c r="G4986" s="123"/>
    </row>
    <row r="4987" spans="2:7" x14ac:dyDescent="0.25">
      <c r="B4987" s="123"/>
      <c r="C4987" s="123"/>
      <c r="D4987" s="123"/>
      <c r="F4987" s="123"/>
      <c r="G4987" s="123"/>
    </row>
    <row r="4988" spans="2:7" x14ac:dyDescent="0.25">
      <c r="B4988" s="123"/>
      <c r="C4988" s="123"/>
      <c r="D4988" s="123"/>
      <c r="F4988" s="123"/>
      <c r="G4988" s="123"/>
    </row>
    <row r="4989" spans="2:7" x14ac:dyDescent="0.25">
      <c r="B4989" s="123"/>
      <c r="C4989" s="123"/>
      <c r="D4989" s="123"/>
      <c r="F4989" s="123"/>
      <c r="G4989" s="123"/>
    </row>
    <row r="4990" spans="2:7" x14ac:dyDescent="0.25">
      <c r="B4990" s="123"/>
      <c r="C4990" s="123"/>
      <c r="D4990" s="123"/>
      <c r="F4990" s="123"/>
      <c r="G4990" s="123"/>
    </row>
    <row r="4991" spans="2:7" x14ac:dyDescent="0.25">
      <c r="B4991" s="123"/>
      <c r="C4991" s="123"/>
      <c r="D4991" s="123"/>
      <c r="F4991" s="123"/>
      <c r="G4991" s="123"/>
    </row>
    <row r="4992" spans="2:7" x14ac:dyDescent="0.25">
      <c r="B4992" s="123"/>
      <c r="C4992" s="123"/>
      <c r="D4992" s="123"/>
      <c r="F4992" s="123"/>
      <c r="G4992" s="123"/>
    </row>
    <row r="4993" spans="2:7" x14ac:dyDescent="0.25">
      <c r="B4993" s="123"/>
      <c r="C4993" s="123"/>
      <c r="D4993" s="123"/>
      <c r="F4993" s="123"/>
      <c r="G4993" s="123"/>
    </row>
    <row r="4994" spans="2:7" x14ac:dyDescent="0.25">
      <c r="B4994" s="123"/>
      <c r="C4994" s="123"/>
      <c r="D4994" s="123"/>
      <c r="F4994" s="123"/>
      <c r="G4994" s="123"/>
    </row>
    <row r="4995" spans="2:7" x14ac:dyDescent="0.25">
      <c r="B4995" s="123"/>
      <c r="C4995" s="123"/>
      <c r="D4995" s="123"/>
      <c r="F4995" s="123"/>
      <c r="G4995" s="123"/>
    </row>
    <row r="4996" spans="2:7" x14ac:dyDescent="0.25">
      <c r="B4996" s="123"/>
      <c r="C4996" s="123"/>
      <c r="D4996" s="123"/>
      <c r="F4996" s="123"/>
      <c r="G4996" s="123"/>
    </row>
    <row r="4997" spans="2:7" x14ac:dyDescent="0.25">
      <c r="B4997" s="123"/>
      <c r="C4997" s="123"/>
      <c r="D4997" s="123"/>
      <c r="F4997" s="123"/>
      <c r="G4997" s="123"/>
    </row>
    <row r="4998" spans="2:7" x14ac:dyDescent="0.25">
      <c r="B4998" s="123"/>
      <c r="C4998" s="123"/>
      <c r="D4998" s="123"/>
      <c r="F4998" s="123"/>
      <c r="G4998" s="123"/>
    </row>
    <row r="4999" spans="2:7" x14ac:dyDescent="0.25">
      <c r="B4999" s="123"/>
      <c r="C4999" s="123"/>
      <c r="D4999" s="123"/>
      <c r="F4999" s="123"/>
      <c r="G4999" s="123"/>
    </row>
    <row r="5000" spans="2:7" x14ac:dyDescent="0.25">
      <c r="B5000" s="123"/>
      <c r="C5000" s="123"/>
      <c r="D5000" s="123"/>
      <c r="F5000" s="123"/>
      <c r="G5000" s="123"/>
    </row>
    <row r="5001" spans="2:7" x14ac:dyDescent="0.25">
      <c r="B5001" s="123"/>
      <c r="C5001" s="123"/>
      <c r="D5001" s="123"/>
      <c r="F5001" s="123"/>
      <c r="G5001" s="123"/>
    </row>
    <row r="5002" spans="2:7" x14ac:dyDescent="0.25">
      <c r="B5002" s="123"/>
      <c r="C5002" s="123"/>
      <c r="D5002" s="123"/>
      <c r="F5002" s="123"/>
      <c r="G5002" s="123"/>
    </row>
    <row r="5003" spans="2:7" x14ac:dyDescent="0.25">
      <c r="B5003" s="123"/>
      <c r="C5003" s="123"/>
      <c r="D5003" s="123"/>
      <c r="F5003" s="123"/>
      <c r="G5003" s="123"/>
    </row>
    <row r="5004" spans="2:7" x14ac:dyDescent="0.25">
      <c r="B5004" s="123"/>
      <c r="C5004" s="123"/>
      <c r="D5004" s="123"/>
      <c r="F5004" s="123"/>
      <c r="G5004" s="123"/>
    </row>
    <row r="5005" spans="2:7" x14ac:dyDescent="0.25">
      <c r="B5005" s="123"/>
      <c r="C5005" s="123"/>
      <c r="D5005" s="123"/>
      <c r="F5005" s="123"/>
      <c r="G5005" s="123"/>
    </row>
    <row r="5006" spans="2:7" x14ac:dyDescent="0.25">
      <c r="B5006" s="123"/>
      <c r="C5006" s="123"/>
      <c r="D5006" s="123"/>
      <c r="F5006" s="123"/>
      <c r="G5006" s="123"/>
    </row>
    <row r="5007" spans="2:7" x14ac:dyDescent="0.25">
      <c r="B5007" s="123"/>
      <c r="C5007" s="123"/>
      <c r="D5007" s="123"/>
      <c r="F5007" s="123"/>
      <c r="G5007" s="123"/>
    </row>
    <row r="5008" spans="2:7" x14ac:dyDescent="0.25">
      <c r="B5008" s="123"/>
      <c r="C5008" s="123"/>
      <c r="D5008" s="123"/>
      <c r="F5008" s="123"/>
      <c r="G5008" s="123"/>
    </row>
    <row r="5009" spans="2:7" x14ac:dyDescent="0.25">
      <c r="B5009" s="123"/>
      <c r="C5009" s="123"/>
      <c r="D5009" s="123"/>
      <c r="F5009" s="123"/>
      <c r="G5009" s="123"/>
    </row>
    <row r="5010" spans="2:7" x14ac:dyDescent="0.25">
      <c r="B5010" s="123"/>
      <c r="C5010" s="123"/>
      <c r="D5010" s="123"/>
      <c r="F5010" s="123"/>
      <c r="G5010" s="123"/>
    </row>
    <row r="5011" spans="2:7" x14ac:dyDescent="0.25">
      <c r="B5011" s="123"/>
      <c r="C5011" s="123"/>
      <c r="D5011" s="123"/>
      <c r="F5011" s="123"/>
      <c r="G5011" s="123"/>
    </row>
    <row r="5012" spans="2:7" x14ac:dyDescent="0.25">
      <c r="B5012" s="123"/>
      <c r="C5012" s="123"/>
      <c r="D5012" s="123"/>
      <c r="F5012" s="123"/>
      <c r="G5012" s="123"/>
    </row>
    <row r="5013" spans="2:7" x14ac:dyDescent="0.25">
      <c r="B5013" s="123"/>
      <c r="C5013" s="123"/>
      <c r="D5013" s="123"/>
      <c r="F5013" s="123"/>
      <c r="G5013" s="123"/>
    </row>
    <row r="5014" spans="2:7" x14ac:dyDescent="0.25">
      <c r="B5014" s="123"/>
      <c r="C5014" s="123"/>
      <c r="D5014" s="123"/>
      <c r="F5014" s="123"/>
      <c r="G5014" s="123"/>
    </row>
    <row r="5015" spans="2:7" x14ac:dyDescent="0.25">
      <c r="B5015" s="123"/>
      <c r="C5015" s="123"/>
      <c r="D5015" s="123"/>
      <c r="F5015" s="123"/>
      <c r="G5015" s="123"/>
    </row>
    <row r="5016" spans="2:7" x14ac:dyDescent="0.25">
      <c r="B5016" s="123"/>
      <c r="C5016" s="123"/>
      <c r="D5016" s="123"/>
      <c r="F5016" s="123"/>
      <c r="G5016" s="123"/>
    </row>
    <row r="5017" spans="2:7" x14ac:dyDescent="0.25">
      <c r="B5017" s="123"/>
      <c r="C5017" s="123"/>
      <c r="D5017" s="123"/>
      <c r="F5017" s="123"/>
      <c r="G5017" s="123"/>
    </row>
    <row r="5018" spans="2:7" x14ac:dyDescent="0.25">
      <c r="B5018" s="123"/>
      <c r="C5018" s="123"/>
      <c r="D5018" s="123"/>
      <c r="F5018" s="123"/>
      <c r="G5018" s="123"/>
    </row>
    <row r="5019" spans="2:7" x14ac:dyDescent="0.25">
      <c r="B5019" s="123"/>
      <c r="C5019" s="123"/>
      <c r="D5019" s="123"/>
      <c r="F5019" s="123"/>
      <c r="G5019" s="123"/>
    </row>
    <row r="5020" spans="2:7" x14ac:dyDescent="0.25">
      <c r="B5020" s="123"/>
      <c r="C5020" s="123"/>
      <c r="D5020" s="123"/>
      <c r="F5020" s="123"/>
      <c r="G5020" s="123"/>
    </row>
    <row r="5021" spans="2:7" x14ac:dyDescent="0.25">
      <c r="B5021" s="123"/>
      <c r="C5021" s="123"/>
      <c r="D5021" s="123"/>
      <c r="F5021" s="123"/>
      <c r="G5021" s="123"/>
    </row>
    <row r="5022" spans="2:7" x14ac:dyDescent="0.25">
      <c r="B5022" s="123"/>
      <c r="C5022" s="123"/>
      <c r="D5022" s="123"/>
      <c r="F5022" s="123"/>
      <c r="G5022" s="123"/>
    </row>
    <row r="5023" spans="2:7" x14ac:dyDescent="0.25">
      <c r="B5023" s="123"/>
      <c r="C5023" s="123"/>
      <c r="D5023" s="123"/>
      <c r="F5023" s="123"/>
      <c r="G5023" s="123"/>
    </row>
    <row r="5024" spans="2:7" x14ac:dyDescent="0.25">
      <c r="B5024" s="123"/>
      <c r="C5024" s="123"/>
      <c r="D5024" s="123"/>
      <c r="F5024" s="123"/>
      <c r="G5024" s="123"/>
    </row>
    <row r="5025" spans="2:7" x14ac:dyDescent="0.25">
      <c r="B5025" s="123"/>
      <c r="C5025" s="123"/>
      <c r="D5025" s="123"/>
      <c r="F5025" s="123"/>
      <c r="G5025" s="123"/>
    </row>
    <row r="5026" spans="2:7" x14ac:dyDescent="0.25">
      <c r="B5026" s="123"/>
      <c r="C5026" s="123"/>
      <c r="D5026" s="123"/>
      <c r="F5026" s="123"/>
      <c r="G5026" s="123"/>
    </row>
    <row r="5027" spans="2:7" x14ac:dyDescent="0.25">
      <c r="B5027" s="123"/>
      <c r="C5027" s="123"/>
      <c r="D5027" s="123"/>
      <c r="F5027" s="123"/>
      <c r="G5027" s="123"/>
    </row>
    <row r="5028" spans="2:7" x14ac:dyDescent="0.25">
      <c r="B5028" s="123"/>
      <c r="C5028" s="123"/>
      <c r="D5028" s="123"/>
      <c r="F5028" s="123"/>
      <c r="G5028" s="123"/>
    </row>
    <row r="5029" spans="2:7" x14ac:dyDescent="0.25">
      <c r="B5029" s="123"/>
      <c r="C5029" s="123"/>
      <c r="D5029" s="123"/>
      <c r="F5029" s="123"/>
      <c r="G5029" s="123"/>
    </row>
    <row r="5030" spans="2:7" x14ac:dyDescent="0.25">
      <c r="B5030" s="123"/>
      <c r="C5030" s="123"/>
      <c r="D5030" s="123"/>
      <c r="F5030" s="123"/>
      <c r="G5030" s="123"/>
    </row>
    <row r="5031" spans="2:7" x14ac:dyDescent="0.25">
      <c r="B5031" s="123"/>
      <c r="C5031" s="123"/>
      <c r="D5031" s="123"/>
      <c r="F5031" s="123"/>
      <c r="G5031" s="123"/>
    </row>
    <row r="5032" spans="2:7" x14ac:dyDescent="0.25">
      <c r="B5032" s="123"/>
      <c r="C5032" s="123"/>
      <c r="D5032" s="123"/>
      <c r="F5032" s="123"/>
      <c r="G5032" s="123"/>
    </row>
    <row r="5033" spans="2:7" x14ac:dyDescent="0.25">
      <c r="B5033" s="123"/>
      <c r="C5033" s="123"/>
      <c r="D5033" s="123"/>
      <c r="F5033" s="123"/>
      <c r="G5033" s="123"/>
    </row>
    <row r="5034" spans="2:7" x14ac:dyDescent="0.25">
      <c r="B5034" s="123"/>
      <c r="C5034" s="123"/>
      <c r="D5034" s="123"/>
      <c r="F5034" s="123"/>
      <c r="G5034" s="123"/>
    </row>
    <row r="5035" spans="2:7" x14ac:dyDescent="0.25">
      <c r="B5035" s="123"/>
      <c r="C5035" s="123"/>
      <c r="D5035" s="123"/>
      <c r="F5035" s="123"/>
      <c r="G5035" s="123"/>
    </row>
    <row r="5036" spans="2:7" x14ac:dyDescent="0.25">
      <c r="B5036" s="123"/>
      <c r="C5036" s="123"/>
      <c r="D5036" s="123"/>
      <c r="F5036" s="123"/>
      <c r="G5036" s="123"/>
    </row>
    <row r="5037" spans="2:7" x14ac:dyDescent="0.25">
      <c r="B5037" s="123"/>
      <c r="C5037" s="123"/>
      <c r="D5037" s="123"/>
      <c r="F5037" s="123"/>
      <c r="G5037" s="123"/>
    </row>
    <row r="5038" spans="2:7" x14ac:dyDescent="0.25">
      <c r="B5038" s="123"/>
      <c r="C5038" s="123"/>
      <c r="D5038" s="123"/>
      <c r="F5038" s="123"/>
      <c r="G5038" s="123"/>
    </row>
    <row r="5039" spans="2:7" x14ac:dyDescent="0.25">
      <c r="B5039" s="123"/>
      <c r="C5039" s="123"/>
      <c r="D5039" s="123"/>
      <c r="F5039" s="123"/>
      <c r="G5039" s="123"/>
    </row>
    <row r="5040" spans="2:7" x14ac:dyDescent="0.25">
      <c r="B5040" s="123"/>
      <c r="C5040" s="123"/>
      <c r="D5040" s="123"/>
      <c r="F5040" s="123"/>
      <c r="G5040" s="123"/>
    </row>
    <row r="5041" spans="2:7" x14ac:dyDescent="0.25">
      <c r="B5041" s="123"/>
      <c r="C5041" s="123"/>
      <c r="D5041" s="123"/>
      <c r="F5041" s="123"/>
      <c r="G5041" s="123"/>
    </row>
    <row r="5042" spans="2:7" x14ac:dyDescent="0.25">
      <c r="B5042" s="123"/>
      <c r="C5042" s="123"/>
      <c r="D5042" s="123"/>
      <c r="F5042" s="123"/>
      <c r="G5042" s="123"/>
    </row>
    <row r="5043" spans="2:7" x14ac:dyDescent="0.25">
      <c r="B5043" s="123"/>
      <c r="C5043" s="123"/>
      <c r="D5043" s="123"/>
      <c r="F5043" s="123"/>
      <c r="G5043" s="123"/>
    </row>
    <row r="5044" spans="2:7" x14ac:dyDescent="0.25">
      <c r="B5044" s="123"/>
      <c r="C5044" s="123"/>
      <c r="D5044" s="123"/>
      <c r="F5044" s="123"/>
      <c r="G5044" s="123"/>
    </row>
    <row r="5045" spans="2:7" x14ac:dyDescent="0.25">
      <c r="B5045" s="123"/>
      <c r="C5045" s="123"/>
      <c r="D5045" s="123"/>
      <c r="F5045" s="123"/>
      <c r="G5045" s="123"/>
    </row>
    <row r="5046" spans="2:7" x14ac:dyDescent="0.25">
      <c r="B5046" s="123"/>
      <c r="C5046" s="123"/>
      <c r="D5046" s="123"/>
      <c r="F5046" s="123"/>
      <c r="G5046" s="123"/>
    </row>
    <row r="5047" spans="2:7" x14ac:dyDescent="0.25">
      <c r="B5047" s="123"/>
      <c r="C5047" s="123"/>
      <c r="D5047" s="123"/>
      <c r="F5047" s="123"/>
      <c r="G5047" s="123"/>
    </row>
    <row r="5048" spans="2:7" x14ac:dyDescent="0.25">
      <c r="B5048" s="123"/>
      <c r="C5048" s="123"/>
      <c r="D5048" s="123"/>
      <c r="F5048" s="123"/>
      <c r="G5048" s="123"/>
    </row>
    <row r="5049" spans="2:7" x14ac:dyDescent="0.25">
      <c r="B5049" s="123"/>
      <c r="C5049" s="123"/>
      <c r="D5049" s="123"/>
      <c r="F5049" s="123"/>
      <c r="G5049" s="123"/>
    </row>
    <row r="5050" spans="2:7" x14ac:dyDescent="0.25">
      <c r="B5050" s="123"/>
      <c r="C5050" s="123"/>
      <c r="D5050" s="123"/>
      <c r="F5050" s="123"/>
      <c r="G5050" s="123"/>
    </row>
    <row r="5051" spans="2:7" x14ac:dyDescent="0.25">
      <c r="B5051" s="123"/>
      <c r="C5051" s="123"/>
      <c r="D5051" s="123"/>
      <c r="F5051" s="123"/>
      <c r="G5051" s="123"/>
    </row>
    <row r="5052" spans="2:7" x14ac:dyDescent="0.25">
      <c r="B5052" s="123"/>
      <c r="C5052" s="123"/>
      <c r="D5052" s="123"/>
      <c r="F5052" s="123"/>
      <c r="G5052" s="123"/>
    </row>
    <row r="5053" spans="2:7" x14ac:dyDescent="0.25">
      <c r="B5053" s="123"/>
      <c r="C5053" s="123"/>
      <c r="D5053" s="123"/>
      <c r="F5053" s="123"/>
      <c r="G5053" s="123"/>
    </row>
    <row r="5054" spans="2:7" x14ac:dyDescent="0.25">
      <c r="B5054" s="123"/>
      <c r="C5054" s="123"/>
      <c r="D5054" s="123"/>
      <c r="F5054" s="123"/>
      <c r="G5054" s="123"/>
    </row>
    <row r="5055" spans="2:7" x14ac:dyDescent="0.25">
      <c r="B5055" s="123"/>
      <c r="C5055" s="123"/>
      <c r="D5055" s="123"/>
      <c r="F5055" s="123"/>
      <c r="G5055" s="123"/>
    </row>
    <row r="5056" spans="2:7" x14ac:dyDescent="0.25">
      <c r="B5056" s="123"/>
      <c r="C5056" s="123"/>
      <c r="D5056" s="123"/>
      <c r="F5056" s="123"/>
      <c r="G5056" s="123"/>
    </row>
    <row r="5057" spans="2:7" x14ac:dyDescent="0.25">
      <c r="B5057" s="123"/>
      <c r="C5057" s="123"/>
      <c r="D5057" s="123"/>
      <c r="F5057" s="123"/>
      <c r="G5057" s="123"/>
    </row>
    <row r="5058" spans="2:7" x14ac:dyDescent="0.25">
      <c r="B5058" s="123"/>
      <c r="C5058" s="123"/>
      <c r="D5058" s="123"/>
      <c r="F5058" s="123"/>
      <c r="G5058" s="123"/>
    </row>
    <row r="5059" spans="2:7" x14ac:dyDescent="0.25">
      <c r="B5059" s="123"/>
      <c r="C5059" s="123"/>
      <c r="D5059" s="123"/>
      <c r="F5059" s="123"/>
      <c r="G5059" s="123"/>
    </row>
    <row r="5060" spans="2:7" x14ac:dyDescent="0.25">
      <c r="B5060" s="123"/>
      <c r="C5060" s="123"/>
      <c r="D5060" s="123"/>
      <c r="F5060" s="123"/>
      <c r="G5060" s="123"/>
    </row>
    <row r="5061" spans="2:7" x14ac:dyDescent="0.25">
      <c r="B5061" s="123"/>
      <c r="C5061" s="123"/>
      <c r="D5061" s="123"/>
      <c r="F5061" s="123"/>
      <c r="G5061" s="123"/>
    </row>
    <row r="5062" spans="2:7" x14ac:dyDescent="0.25">
      <c r="B5062" s="123"/>
      <c r="C5062" s="123"/>
      <c r="D5062" s="123"/>
      <c r="F5062" s="123"/>
      <c r="G5062" s="123"/>
    </row>
    <row r="5063" spans="2:7" x14ac:dyDescent="0.25">
      <c r="B5063" s="123"/>
      <c r="C5063" s="123"/>
      <c r="D5063" s="123"/>
      <c r="F5063" s="123"/>
      <c r="G5063" s="123"/>
    </row>
    <row r="5064" spans="2:7" x14ac:dyDescent="0.25">
      <c r="B5064" s="123"/>
      <c r="C5064" s="123"/>
      <c r="D5064" s="123"/>
      <c r="F5064" s="123"/>
      <c r="G5064" s="123"/>
    </row>
    <row r="5065" spans="2:7" x14ac:dyDescent="0.25">
      <c r="B5065" s="123"/>
      <c r="C5065" s="123"/>
      <c r="D5065" s="123"/>
      <c r="F5065" s="123"/>
      <c r="G5065" s="123"/>
    </row>
    <row r="5066" spans="2:7" x14ac:dyDescent="0.25">
      <c r="B5066" s="123"/>
      <c r="C5066" s="123"/>
      <c r="D5066" s="123"/>
      <c r="F5066" s="123"/>
      <c r="G5066" s="123"/>
    </row>
    <row r="5067" spans="2:7" x14ac:dyDescent="0.25">
      <c r="B5067" s="123"/>
      <c r="C5067" s="123"/>
      <c r="D5067" s="123"/>
      <c r="F5067" s="123"/>
      <c r="G5067" s="123"/>
    </row>
    <row r="5068" spans="2:7" x14ac:dyDescent="0.25">
      <c r="B5068" s="123"/>
      <c r="C5068" s="123"/>
      <c r="D5068" s="123"/>
      <c r="F5068" s="123"/>
      <c r="G5068" s="123"/>
    </row>
    <row r="5069" spans="2:7" x14ac:dyDescent="0.25">
      <c r="B5069" s="123"/>
      <c r="C5069" s="123"/>
      <c r="D5069" s="123"/>
      <c r="F5069" s="123"/>
      <c r="G5069" s="123"/>
    </row>
    <row r="5070" spans="2:7" x14ac:dyDescent="0.25">
      <c r="B5070" s="123"/>
      <c r="C5070" s="123"/>
      <c r="D5070" s="123"/>
      <c r="F5070" s="123"/>
      <c r="G5070" s="123"/>
    </row>
    <row r="5071" spans="2:7" x14ac:dyDescent="0.25">
      <c r="B5071" s="123"/>
      <c r="C5071" s="123"/>
      <c r="D5071" s="123"/>
      <c r="F5071" s="123"/>
      <c r="G5071" s="123"/>
    </row>
    <row r="5072" spans="2:7" x14ac:dyDescent="0.25">
      <c r="B5072" s="123"/>
      <c r="C5072" s="123"/>
      <c r="D5072" s="123"/>
      <c r="F5072" s="123"/>
      <c r="G5072" s="123"/>
    </row>
    <row r="5073" spans="2:7" x14ac:dyDescent="0.25">
      <c r="B5073" s="123"/>
      <c r="C5073" s="123"/>
      <c r="D5073" s="123"/>
      <c r="F5073" s="123"/>
      <c r="G5073" s="123"/>
    </row>
    <row r="5074" spans="2:7" x14ac:dyDescent="0.25">
      <c r="B5074" s="123"/>
      <c r="C5074" s="123"/>
      <c r="D5074" s="123"/>
      <c r="F5074" s="123"/>
      <c r="G5074" s="123"/>
    </row>
    <row r="5075" spans="2:7" x14ac:dyDescent="0.25">
      <c r="B5075" s="123"/>
      <c r="C5075" s="123"/>
      <c r="D5075" s="123"/>
      <c r="F5075" s="123"/>
      <c r="G5075" s="123"/>
    </row>
    <row r="5076" spans="2:7" x14ac:dyDescent="0.25">
      <c r="B5076" s="123"/>
      <c r="C5076" s="123"/>
      <c r="D5076" s="123"/>
      <c r="F5076" s="123"/>
      <c r="G5076" s="123"/>
    </row>
    <row r="5077" spans="2:7" x14ac:dyDescent="0.25">
      <c r="B5077" s="123"/>
      <c r="C5077" s="123"/>
      <c r="D5077" s="123"/>
      <c r="F5077" s="123"/>
      <c r="G5077" s="123"/>
    </row>
    <row r="5078" spans="2:7" x14ac:dyDescent="0.25">
      <c r="B5078" s="123"/>
      <c r="C5078" s="123"/>
      <c r="D5078" s="123"/>
      <c r="F5078" s="123"/>
      <c r="G5078" s="123"/>
    </row>
    <row r="5079" spans="2:7" x14ac:dyDescent="0.25">
      <c r="B5079" s="123"/>
      <c r="C5079" s="123"/>
      <c r="D5079" s="123"/>
      <c r="F5079" s="123"/>
      <c r="G5079" s="123"/>
    </row>
    <row r="5080" spans="2:7" x14ac:dyDescent="0.25">
      <c r="B5080" s="123"/>
      <c r="C5080" s="123"/>
      <c r="D5080" s="123"/>
      <c r="F5080" s="123"/>
      <c r="G5080" s="123"/>
    </row>
    <row r="5081" spans="2:7" x14ac:dyDescent="0.25">
      <c r="B5081" s="123"/>
      <c r="C5081" s="123"/>
      <c r="D5081" s="123"/>
      <c r="F5081" s="123"/>
      <c r="G5081" s="123"/>
    </row>
    <row r="5082" spans="2:7" x14ac:dyDescent="0.25">
      <c r="B5082" s="123"/>
      <c r="C5082" s="123"/>
      <c r="D5082" s="123"/>
      <c r="F5082" s="123"/>
      <c r="G5082" s="123"/>
    </row>
    <row r="5083" spans="2:7" x14ac:dyDescent="0.25">
      <c r="B5083" s="123"/>
      <c r="C5083" s="123"/>
      <c r="D5083" s="123"/>
      <c r="F5083" s="123"/>
      <c r="G5083" s="123"/>
    </row>
    <row r="5084" spans="2:7" x14ac:dyDescent="0.25">
      <c r="B5084" s="123"/>
      <c r="C5084" s="123"/>
      <c r="D5084" s="123"/>
      <c r="F5084" s="123"/>
      <c r="G5084" s="123"/>
    </row>
    <row r="5085" spans="2:7" x14ac:dyDescent="0.25">
      <c r="B5085" s="123"/>
      <c r="C5085" s="123"/>
      <c r="D5085" s="123"/>
      <c r="F5085" s="123"/>
      <c r="G5085" s="123"/>
    </row>
    <row r="5086" spans="2:7" x14ac:dyDescent="0.25">
      <c r="B5086" s="123"/>
      <c r="C5086" s="123"/>
      <c r="D5086" s="123"/>
      <c r="F5086" s="123"/>
      <c r="G5086" s="123"/>
    </row>
    <row r="5087" spans="2:7" x14ac:dyDescent="0.25">
      <c r="B5087" s="123"/>
      <c r="C5087" s="123"/>
      <c r="D5087" s="123"/>
      <c r="F5087" s="123"/>
      <c r="G5087" s="123"/>
    </row>
    <row r="5088" spans="2:7" x14ac:dyDescent="0.25">
      <c r="B5088" s="123"/>
      <c r="C5088" s="123"/>
      <c r="D5088" s="123"/>
      <c r="F5088" s="123"/>
      <c r="G5088" s="123"/>
    </row>
    <row r="5089" spans="2:7" x14ac:dyDescent="0.25">
      <c r="B5089" s="123"/>
      <c r="C5089" s="123"/>
      <c r="D5089" s="123"/>
      <c r="F5089" s="123"/>
      <c r="G5089" s="123"/>
    </row>
    <row r="5090" spans="2:7" x14ac:dyDescent="0.25">
      <c r="B5090" s="123"/>
      <c r="C5090" s="123"/>
      <c r="D5090" s="123"/>
      <c r="F5090" s="123"/>
      <c r="G5090" s="123"/>
    </row>
    <row r="5091" spans="2:7" x14ac:dyDescent="0.25">
      <c r="B5091" s="123"/>
      <c r="C5091" s="123"/>
      <c r="D5091" s="123"/>
      <c r="F5091" s="123"/>
      <c r="G5091" s="123"/>
    </row>
    <row r="5092" spans="2:7" x14ac:dyDescent="0.25">
      <c r="B5092" s="123"/>
      <c r="C5092" s="123"/>
      <c r="D5092" s="123"/>
      <c r="F5092" s="123"/>
      <c r="G5092" s="123"/>
    </row>
    <row r="5093" spans="2:7" x14ac:dyDescent="0.25">
      <c r="B5093" s="123"/>
      <c r="C5093" s="123"/>
      <c r="D5093" s="123"/>
      <c r="F5093" s="123"/>
      <c r="G5093" s="123"/>
    </row>
    <row r="5094" spans="2:7" x14ac:dyDescent="0.25">
      <c r="B5094" s="123"/>
      <c r="C5094" s="123"/>
      <c r="D5094" s="123"/>
      <c r="F5094" s="123"/>
      <c r="G5094" s="123"/>
    </row>
    <row r="5095" spans="2:7" x14ac:dyDescent="0.25">
      <c r="B5095" s="123"/>
      <c r="C5095" s="123"/>
      <c r="D5095" s="123"/>
      <c r="F5095" s="123"/>
      <c r="G5095" s="123"/>
    </row>
    <row r="5096" spans="2:7" x14ac:dyDescent="0.25">
      <c r="B5096" s="123"/>
      <c r="C5096" s="123"/>
      <c r="D5096" s="123"/>
      <c r="F5096" s="123"/>
      <c r="G5096" s="123"/>
    </row>
    <row r="5097" spans="2:7" x14ac:dyDescent="0.25">
      <c r="B5097" s="123"/>
      <c r="C5097" s="123"/>
      <c r="D5097" s="123"/>
      <c r="F5097" s="123"/>
      <c r="G5097" s="123"/>
    </row>
    <row r="5098" spans="2:7" x14ac:dyDescent="0.25">
      <c r="B5098" s="123"/>
      <c r="C5098" s="123"/>
      <c r="D5098" s="123"/>
      <c r="F5098" s="123"/>
      <c r="G5098" s="123"/>
    </row>
    <row r="5099" spans="2:7" x14ac:dyDescent="0.25">
      <c r="B5099" s="123"/>
      <c r="C5099" s="123"/>
      <c r="D5099" s="123"/>
      <c r="F5099" s="123"/>
      <c r="G5099" s="123"/>
    </row>
    <row r="5100" spans="2:7" x14ac:dyDescent="0.25">
      <c r="B5100" s="123"/>
      <c r="C5100" s="123"/>
      <c r="D5100" s="123"/>
      <c r="F5100" s="123"/>
      <c r="G5100" s="123"/>
    </row>
    <row r="5101" spans="2:7" x14ac:dyDescent="0.25">
      <c r="B5101" s="123"/>
      <c r="C5101" s="123"/>
      <c r="D5101" s="123"/>
      <c r="F5101" s="123"/>
      <c r="G5101" s="123"/>
    </row>
    <row r="5102" spans="2:7" x14ac:dyDescent="0.25">
      <c r="B5102" s="123"/>
      <c r="C5102" s="123"/>
      <c r="D5102" s="123"/>
      <c r="F5102" s="123"/>
      <c r="G5102" s="123"/>
    </row>
    <row r="5103" spans="2:7" x14ac:dyDescent="0.25">
      <c r="B5103" s="123"/>
      <c r="C5103" s="123"/>
      <c r="D5103" s="123"/>
      <c r="F5103" s="123"/>
      <c r="G5103" s="123"/>
    </row>
    <row r="5104" spans="2:7" x14ac:dyDescent="0.25">
      <c r="B5104" s="123"/>
      <c r="C5104" s="123"/>
      <c r="D5104" s="123"/>
      <c r="F5104" s="123"/>
      <c r="G5104" s="123"/>
    </row>
    <row r="5105" spans="2:7" x14ac:dyDescent="0.25">
      <c r="B5105" s="123"/>
      <c r="C5105" s="123"/>
      <c r="D5105" s="123"/>
      <c r="F5105" s="123"/>
      <c r="G5105" s="123"/>
    </row>
    <row r="5106" spans="2:7" x14ac:dyDescent="0.25">
      <c r="B5106" s="123"/>
      <c r="C5106" s="123"/>
      <c r="D5106" s="123"/>
      <c r="F5106" s="123"/>
      <c r="G5106" s="123"/>
    </row>
    <row r="5107" spans="2:7" x14ac:dyDescent="0.25">
      <c r="B5107" s="123"/>
      <c r="C5107" s="123"/>
      <c r="D5107" s="123"/>
      <c r="F5107" s="123"/>
      <c r="G5107" s="123"/>
    </row>
    <row r="5108" spans="2:7" x14ac:dyDescent="0.25">
      <c r="B5108" s="123"/>
      <c r="C5108" s="123"/>
      <c r="D5108" s="123"/>
      <c r="F5108" s="123"/>
      <c r="G5108" s="123"/>
    </row>
    <row r="5109" spans="2:7" x14ac:dyDescent="0.25">
      <c r="B5109" s="123"/>
      <c r="C5109" s="123"/>
      <c r="D5109" s="123"/>
      <c r="F5109" s="123"/>
      <c r="G5109" s="123"/>
    </row>
    <row r="5110" spans="2:7" x14ac:dyDescent="0.25">
      <c r="B5110" s="123"/>
      <c r="C5110" s="123"/>
      <c r="D5110" s="123"/>
      <c r="F5110" s="123"/>
      <c r="G5110" s="123"/>
    </row>
    <row r="5111" spans="2:7" x14ac:dyDescent="0.25">
      <c r="B5111" s="123"/>
      <c r="C5111" s="123"/>
      <c r="D5111" s="123"/>
      <c r="F5111" s="123"/>
      <c r="G5111" s="123"/>
    </row>
    <row r="5112" spans="2:7" x14ac:dyDescent="0.25">
      <c r="B5112" s="123"/>
      <c r="C5112" s="123"/>
      <c r="D5112" s="123"/>
      <c r="F5112" s="123"/>
      <c r="G5112" s="123"/>
    </row>
    <row r="5113" spans="2:7" x14ac:dyDescent="0.25">
      <c r="B5113" s="123"/>
      <c r="C5113" s="123"/>
      <c r="D5113" s="123"/>
      <c r="F5113" s="123"/>
      <c r="G5113" s="123"/>
    </row>
    <row r="5114" spans="2:7" x14ac:dyDescent="0.25">
      <c r="B5114" s="123"/>
      <c r="C5114" s="123"/>
      <c r="D5114" s="123"/>
      <c r="F5114" s="123"/>
      <c r="G5114" s="123"/>
    </row>
    <row r="5115" spans="2:7" x14ac:dyDescent="0.25">
      <c r="B5115" s="123"/>
      <c r="C5115" s="123"/>
      <c r="D5115" s="123"/>
      <c r="F5115" s="123"/>
      <c r="G5115" s="123"/>
    </row>
    <row r="5116" spans="2:7" x14ac:dyDescent="0.25">
      <c r="B5116" s="123"/>
      <c r="C5116" s="123"/>
      <c r="D5116" s="123"/>
      <c r="F5116" s="123"/>
      <c r="G5116" s="123"/>
    </row>
    <row r="5117" spans="2:7" x14ac:dyDescent="0.25">
      <c r="B5117" s="123"/>
      <c r="C5117" s="123"/>
      <c r="D5117" s="123"/>
      <c r="F5117" s="123"/>
      <c r="G5117" s="123"/>
    </row>
    <row r="5118" spans="2:7" x14ac:dyDescent="0.25">
      <c r="B5118" s="123"/>
      <c r="C5118" s="123"/>
      <c r="D5118" s="123"/>
      <c r="F5118" s="123"/>
      <c r="G5118" s="123"/>
    </row>
    <row r="5119" spans="2:7" x14ac:dyDescent="0.25">
      <c r="B5119" s="123"/>
      <c r="C5119" s="123"/>
      <c r="D5119" s="123"/>
      <c r="F5119" s="123"/>
      <c r="G5119" s="123"/>
    </row>
    <row r="5120" spans="2:7" x14ac:dyDescent="0.25">
      <c r="B5120" s="123"/>
      <c r="C5120" s="123"/>
      <c r="D5120" s="123"/>
      <c r="F5120" s="123"/>
      <c r="G5120" s="123"/>
    </row>
    <row r="5121" spans="2:7" x14ac:dyDescent="0.25">
      <c r="B5121" s="123"/>
      <c r="C5121" s="123"/>
      <c r="D5121" s="123"/>
      <c r="F5121" s="123"/>
      <c r="G5121" s="123"/>
    </row>
    <row r="5122" spans="2:7" x14ac:dyDescent="0.25">
      <c r="B5122" s="123"/>
      <c r="C5122" s="123"/>
      <c r="D5122" s="123"/>
      <c r="F5122" s="123"/>
      <c r="G5122" s="123"/>
    </row>
    <row r="5123" spans="2:7" x14ac:dyDescent="0.25">
      <c r="B5123" s="123"/>
      <c r="C5123" s="123"/>
      <c r="D5123" s="123"/>
      <c r="F5123" s="123"/>
      <c r="G5123" s="123"/>
    </row>
    <row r="5124" spans="2:7" x14ac:dyDescent="0.25">
      <c r="B5124" s="123"/>
      <c r="C5124" s="123"/>
      <c r="D5124" s="123"/>
      <c r="F5124" s="123"/>
      <c r="G5124" s="123"/>
    </row>
    <row r="5125" spans="2:7" x14ac:dyDescent="0.25">
      <c r="B5125" s="123"/>
      <c r="C5125" s="123"/>
      <c r="D5125" s="123"/>
      <c r="F5125" s="123"/>
      <c r="G5125" s="123"/>
    </row>
    <row r="5126" spans="2:7" x14ac:dyDescent="0.25">
      <c r="B5126" s="123"/>
      <c r="C5126" s="123"/>
      <c r="D5126" s="123"/>
      <c r="F5126" s="123"/>
      <c r="G5126" s="123"/>
    </row>
    <row r="5127" spans="2:7" x14ac:dyDescent="0.25">
      <c r="B5127" s="123"/>
      <c r="C5127" s="123"/>
      <c r="D5127" s="123"/>
      <c r="F5127" s="123"/>
      <c r="G5127" s="123"/>
    </row>
    <row r="5128" spans="2:7" x14ac:dyDescent="0.25">
      <c r="B5128" s="123"/>
      <c r="C5128" s="123"/>
      <c r="D5128" s="123"/>
      <c r="F5128" s="123"/>
      <c r="G5128" s="123"/>
    </row>
    <row r="5129" spans="2:7" x14ac:dyDescent="0.25">
      <c r="B5129" s="123"/>
      <c r="C5129" s="123"/>
      <c r="D5129" s="123"/>
      <c r="F5129" s="123"/>
      <c r="G5129" s="123"/>
    </row>
    <row r="5130" spans="2:7" x14ac:dyDescent="0.25">
      <c r="B5130" s="123"/>
      <c r="C5130" s="123"/>
      <c r="D5130" s="123"/>
      <c r="F5130" s="123"/>
      <c r="G5130" s="123"/>
    </row>
    <row r="5131" spans="2:7" x14ac:dyDescent="0.25">
      <c r="B5131" s="123"/>
      <c r="C5131" s="123"/>
      <c r="D5131" s="123"/>
      <c r="F5131" s="123"/>
      <c r="G5131" s="123"/>
    </row>
    <row r="5132" spans="2:7" x14ac:dyDescent="0.25">
      <c r="B5132" s="123"/>
      <c r="C5132" s="123"/>
      <c r="D5132" s="123"/>
      <c r="F5132" s="123"/>
      <c r="G5132" s="123"/>
    </row>
    <row r="5133" spans="2:7" x14ac:dyDescent="0.25">
      <c r="B5133" s="123"/>
      <c r="C5133" s="123"/>
      <c r="D5133" s="123"/>
      <c r="F5133" s="123"/>
      <c r="G5133" s="123"/>
    </row>
    <row r="5134" spans="2:7" x14ac:dyDescent="0.25">
      <c r="B5134" s="123"/>
      <c r="C5134" s="123"/>
      <c r="D5134" s="123"/>
      <c r="F5134" s="123"/>
      <c r="G5134" s="123"/>
    </row>
    <row r="5135" spans="2:7" x14ac:dyDescent="0.25">
      <c r="B5135" s="123"/>
      <c r="C5135" s="123"/>
      <c r="D5135" s="123"/>
      <c r="F5135" s="123"/>
      <c r="G5135" s="123"/>
    </row>
    <row r="5136" spans="2:7" x14ac:dyDescent="0.25">
      <c r="B5136" s="123"/>
      <c r="C5136" s="123"/>
      <c r="D5136" s="123"/>
      <c r="F5136" s="123"/>
      <c r="G5136" s="123"/>
    </row>
    <row r="5137" spans="2:7" x14ac:dyDescent="0.25">
      <c r="B5137" s="123"/>
      <c r="C5137" s="123"/>
      <c r="D5137" s="123"/>
      <c r="F5137" s="123"/>
      <c r="G5137" s="123"/>
    </row>
    <row r="5138" spans="2:7" x14ac:dyDescent="0.25">
      <c r="B5138" s="123"/>
      <c r="C5138" s="123"/>
      <c r="D5138" s="123"/>
      <c r="F5138" s="123"/>
      <c r="G5138" s="123"/>
    </row>
    <row r="5139" spans="2:7" x14ac:dyDescent="0.25">
      <c r="B5139" s="123"/>
      <c r="C5139" s="123"/>
      <c r="D5139" s="123"/>
      <c r="F5139" s="123"/>
      <c r="G5139" s="123"/>
    </row>
    <row r="5140" spans="2:7" x14ac:dyDescent="0.25">
      <c r="B5140" s="123"/>
      <c r="C5140" s="123"/>
      <c r="D5140" s="123"/>
      <c r="F5140" s="123"/>
      <c r="G5140" s="123"/>
    </row>
    <row r="5141" spans="2:7" x14ac:dyDescent="0.25">
      <c r="B5141" s="123"/>
      <c r="C5141" s="123"/>
      <c r="D5141" s="123"/>
      <c r="F5141" s="123"/>
      <c r="G5141" s="123"/>
    </row>
    <row r="5142" spans="2:7" x14ac:dyDescent="0.25">
      <c r="B5142" s="123"/>
      <c r="C5142" s="123"/>
      <c r="D5142" s="123"/>
      <c r="F5142" s="123"/>
      <c r="G5142" s="123"/>
    </row>
    <row r="5143" spans="2:7" x14ac:dyDescent="0.25">
      <c r="B5143" s="123"/>
      <c r="C5143" s="123"/>
      <c r="D5143" s="123"/>
      <c r="F5143" s="123"/>
      <c r="G5143" s="123"/>
    </row>
    <row r="5144" spans="2:7" x14ac:dyDescent="0.25">
      <c r="B5144" s="123"/>
      <c r="C5144" s="123"/>
      <c r="D5144" s="123"/>
      <c r="F5144" s="123"/>
      <c r="G5144" s="123"/>
    </row>
    <row r="5145" spans="2:7" x14ac:dyDescent="0.25">
      <c r="B5145" s="123"/>
      <c r="C5145" s="123"/>
      <c r="D5145" s="123"/>
      <c r="F5145" s="123"/>
      <c r="G5145" s="123"/>
    </row>
    <row r="5146" spans="2:7" x14ac:dyDescent="0.25">
      <c r="B5146" s="123"/>
      <c r="C5146" s="123"/>
      <c r="D5146" s="123"/>
      <c r="F5146" s="123"/>
      <c r="G5146" s="123"/>
    </row>
    <row r="5147" spans="2:7" x14ac:dyDescent="0.25">
      <c r="B5147" s="123"/>
      <c r="C5147" s="123"/>
      <c r="D5147" s="123"/>
      <c r="F5147" s="123"/>
      <c r="G5147" s="123"/>
    </row>
    <row r="5148" spans="2:7" x14ac:dyDescent="0.25">
      <c r="B5148" s="123"/>
      <c r="C5148" s="123"/>
      <c r="D5148" s="123"/>
      <c r="F5148" s="123"/>
      <c r="G5148" s="123"/>
    </row>
    <row r="5149" spans="2:7" x14ac:dyDescent="0.25">
      <c r="B5149" s="123"/>
      <c r="C5149" s="123"/>
      <c r="D5149" s="123"/>
      <c r="F5149" s="123"/>
      <c r="G5149" s="123"/>
    </row>
    <row r="5150" spans="2:7" x14ac:dyDescent="0.25">
      <c r="B5150" s="123"/>
      <c r="C5150" s="123"/>
      <c r="D5150" s="123"/>
      <c r="F5150" s="123"/>
      <c r="G5150" s="123"/>
    </row>
    <row r="5151" spans="2:7" x14ac:dyDescent="0.25">
      <c r="B5151" s="123"/>
      <c r="C5151" s="123"/>
      <c r="D5151" s="123"/>
      <c r="F5151" s="123"/>
      <c r="G5151" s="123"/>
    </row>
    <row r="5152" spans="2:7" x14ac:dyDescent="0.25">
      <c r="B5152" s="123"/>
      <c r="C5152" s="123"/>
      <c r="D5152" s="123"/>
      <c r="F5152" s="123"/>
      <c r="G5152" s="123"/>
    </row>
    <row r="5153" spans="2:7" x14ac:dyDescent="0.25">
      <c r="B5153" s="123"/>
      <c r="C5153" s="123"/>
      <c r="D5153" s="123"/>
      <c r="F5153" s="123"/>
      <c r="G5153" s="123"/>
    </row>
    <row r="5154" spans="2:7" x14ac:dyDescent="0.25">
      <c r="B5154" s="123"/>
      <c r="C5154" s="123"/>
      <c r="D5154" s="123"/>
      <c r="F5154" s="123"/>
      <c r="G5154" s="123"/>
    </row>
    <row r="5155" spans="2:7" x14ac:dyDescent="0.25">
      <c r="B5155" s="123"/>
      <c r="C5155" s="123"/>
      <c r="D5155" s="123"/>
      <c r="F5155" s="123"/>
      <c r="G5155" s="123"/>
    </row>
    <row r="5156" spans="2:7" x14ac:dyDescent="0.25">
      <c r="B5156" s="123"/>
      <c r="C5156" s="123"/>
      <c r="D5156" s="123"/>
      <c r="F5156" s="123"/>
      <c r="G5156" s="123"/>
    </row>
    <row r="5157" spans="2:7" x14ac:dyDescent="0.25">
      <c r="B5157" s="123"/>
      <c r="C5157" s="123"/>
      <c r="D5157" s="123"/>
      <c r="F5157" s="123"/>
      <c r="G5157" s="123"/>
    </row>
    <row r="5158" spans="2:7" x14ac:dyDescent="0.25">
      <c r="B5158" s="123"/>
      <c r="C5158" s="123"/>
      <c r="D5158" s="123"/>
      <c r="F5158" s="123"/>
      <c r="G5158" s="123"/>
    </row>
    <row r="5159" spans="2:7" x14ac:dyDescent="0.25">
      <c r="B5159" s="123"/>
      <c r="C5159" s="123"/>
      <c r="D5159" s="123"/>
      <c r="F5159" s="123"/>
      <c r="G5159" s="123"/>
    </row>
    <row r="5160" spans="2:7" x14ac:dyDescent="0.25">
      <c r="B5160" s="123"/>
      <c r="C5160" s="123"/>
      <c r="D5160" s="123"/>
      <c r="F5160" s="123"/>
      <c r="G5160" s="123"/>
    </row>
    <row r="5161" spans="2:7" x14ac:dyDescent="0.25">
      <c r="B5161" s="123"/>
      <c r="C5161" s="123"/>
      <c r="D5161" s="123"/>
      <c r="F5161" s="123"/>
      <c r="G5161" s="123"/>
    </row>
    <row r="5162" spans="2:7" x14ac:dyDescent="0.25">
      <c r="B5162" s="123"/>
      <c r="C5162" s="123"/>
      <c r="D5162" s="123"/>
      <c r="F5162" s="123"/>
      <c r="G5162" s="123"/>
    </row>
    <row r="5163" spans="2:7" x14ac:dyDescent="0.25">
      <c r="B5163" s="123"/>
      <c r="C5163" s="123"/>
      <c r="D5163" s="123"/>
      <c r="F5163" s="123"/>
      <c r="G5163" s="123"/>
    </row>
    <row r="5164" spans="2:7" x14ac:dyDescent="0.25">
      <c r="B5164" s="123"/>
      <c r="C5164" s="123"/>
      <c r="D5164" s="123"/>
      <c r="F5164" s="123"/>
      <c r="G5164" s="123"/>
    </row>
    <row r="5165" spans="2:7" x14ac:dyDescent="0.25">
      <c r="B5165" s="123"/>
      <c r="C5165" s="123"/>
      <c r="D5165" s="123"/>
      <c r="F5165" s="123"/>
      <c r="G5165" s="123"/>
    </row>
    <row r="5166" spans="2:7" x14ac:dyDescent="0.25">
      <c r="B5166" s="123"/>
      <c r="C5166" s="123"/>
      <c r="D5166" s="123"/>
      <c r="F5166" s="123"/>
      <c r="G5166" s="123"/>
    </row>
    <row r="5167" spans="2:7" x14ac:dyDescent="0.25">
      <c r="B5167" s="123"/>
      <c r="C5167" s="123"/>
      <c r="D5167" s="123"/>
      <c r="F5167" s="123"/>
      <c r="G5167" s="123"/>
    </row>
    <row r="5168" spans="2:7" x14ac:dyDescent="0.25">
      <c r="B5168" s="123"/>
      <c r="C5168" s="123"/>
      <c r="D5168" s="123"/>
      <c r="F5168" s="123"/>
      <c r="G5168" s="123"/>
    </row>
    <row r="5169" spans="2:7" x14ac:dyDescent="0.25">
      <c r="B5169" s="123"/>
      <c r="C5169" s="123"/>
      <c r="D5169" s="123"/>
      <c r="F5169" s="123"/>
      <c r="G5169" s="123"/>
    </row>
    <row r="5170" spans="2:7" x14ac:dyDescent="0.25">
      <c r="B5170" s="123"/>
      <c r="C5170" s="123"/>
      <c r="D5170" s="123"/>
      <c r="F5170" s="123"/>
      <c r="G5170" s="123"/>
    </row>
    <row r="5171" spans="2:7" x14ac:dyDescent="0.25">
      <c r="B5171" s="123"/>
      <c r="C5171" s="123"/>
      <c r="D5171" s="123"/>
      <c r="F5171" s="123"/>
      <c r="G5171" s="123"/>
    </row>
    <row r="5172" spans="2:7" x14ac:dyDescent="0.25">
      <c r="B5172" s="123"/>
      <c r="C5172" s="123"/>
      <c r="D5172" s="123"/>
      <c r="F5172" s="123"/>
      <c r="G5172" s="123"/>
    </row>
    <row r="5173" spans="2:7" x14ac:dyDescent="0.25">
      <c r="B5173" s="123"/>
      <c r="C5173" s="123"/>
      <c r="D5173" s="123"/>
      <c r="F5173" s="123"/>
      <c r="G5173" s="123"/>
    </row>
    <row r="5174" spans="2:7" x14ac:dyDescent="0.25">
      <c r="B5174" s="123"/>
      <c r="C5174" s="123"/>
      <c r="D5174" s="123"/>
      <c r="F5174" s="123"/>
      <c r="G5174" s="123"/>
    </row>
    <row r="5175" spans="2:7" x14ac:dyDescent="0.25">
      <c r="B5175" s="123"/>
      <c r="C5175" s="123"/>
      <c r="D5175" s="123"/>
      <c r="F5175" s="123"/>
      <c r="G5175" s="123"/>
    </row>
    <row r="5176" spans="2:7" x14ac:dyDescent="0.25">
      <c r="B5176" s="123"/>
      <c r="C5176" s="123"/>
      <c r="D5176" s="123"/>
      <c r="F5176" s="123"/>
      <c r="G5176" s="123"/>
    </row>
    <row r="5177" spans="2:7" x14ac:dyDescent="0.25">
      <c r="B5177" s="123"/>
      <c r="C5177" s="123"/>
      <c r="D5177" s="123"/>
      <c r="F5177" s="123"/>
      <c r="G5177" s="123"/>
    </row>
    <row r="5178" spans="2:7" x14ac:dyDescent="0.25">
      <c r="B5178" s="123"/>
      <c r="C5178" s="123"/>
      <c r="D5178" s="123"/>
      <c r="F5178" s="123"/>
      <c r="G5178" s="123"/>
    </row>
    <row r="5179" spans="2:7" x14ac:dyDescent="0.25">
      <c r="B5179" s="123"/>
      <c r="C5179" s="123"/>
      <c r="D5179" s="123"/>
      <c r="F5179" s="123"/>
      <c r="G5179" s="123"/>
    </row>
    <row r="5180" spans="2:7" x14ac:dyDescent="0.25">
      <c r="B5180" s="123"/>
      <c r="C5180" s="123"/>
      <c r="D5180" s="123"/>
      <c r="F5180" s="123"/>
      <c r="G5180" s="123"/>
    </row>
    <row r="5181" spans="2:7" x14ac:dyDescent="0.25">
      <c r="B5181" s="123"/>
      <c r="C5181" s="123"/>
      <c r="D5181" s="123"/>
      <c r="F5181" s="123"/>
      <c r="G5181" s="123"/>
    </row>
    <row r="5182" spans="2:7" x14ac:dyDescent="0.25">
      <c r="B5182" s="123"/>
      <c r="C5182" s="123"/>
      <c r="D5182" s="123"/>
      <c r="F5182" s="123"/>
      <c r="G5182" s="123"/>
    </row>
    <row r="5183" spans="2:7" x14ac:dyDescent="0.25">
      <c r="B5183" s="123"/>
      <c r="C5183" s="123"/>
      <c r="D5183" s="123"/>
      <c r="F5183" s="123"/>
      <c r="G5183" s="123"/>
    </row>
    <row r="5184" spans="2:7" x14ac:dyDescent="0.25">
      <c r="B5184" s="123"/>
      <c r="C5184" s="123"/>
      <c r="D5184" s="123"/>
      <c r="F5184" s="123"/>
      <c r="G5184" s="123"/>
    </row>
    <row r="5185" spans="2:7" x14ac:dyDescent="0.25">
      <c r="B5185" s="123"/>
      <c r="C5185" s="123"/>
      <c r="D5185" s="123"/>
      <c r="F5185" s="123"/>
      <c r="G5185" s="123"/>
    </row>
    <row r="5186" spans="2:7" x14ac:dyDescent="0.25">
      <c r="B5186" s="123"/>
      <c r="C5186" s="123"/>
      <c r="D5186" s="123"/>
      <c r="F5186" s="123"/>
      <c r="G5186" s="123"/>
    </row>
    <row r="5187" spans="2:7" x14ac:dyDescent="0.25">
      <c r="B5187" s="123"/>
      <c r="C5187" s="123"/>
      <c r="D5187" s="123"/>
      <c r="F5187" s="123"/>
      <c r="G5187" s="123"/>
    </row>
    <row r="5188" spans="2:7" x14ac:dyDescent="0.25">
      <c r="B5188" s="123"/>
      <c r="C5188" s="123"/>
      <c r="D5188" s="123"/>
      <c r="F5188" s="123"/>
      <c r="G5188" s="123"/>
    </row>
    <row r="5189" spans="2:7" x14ac:dyDescent="0.25">
      <c r="B5189" s="123"/>
      <c r="C5189" s="123"/>
      <c r="D5189" s="123"/>
      <c r="F5189" s="123"/>
      <c r="G5189" s="123"/>
    </row>
    <row r="5190" spans="2:7" x14ac:dyDescent="0.25">
      <c r="B5190" s="123"/>
      <c r="C5190" s="123"/>
      <c r="D5190" s="123"/>
      <c r="F5190" s="123"/>
      <c r="G5190" s="123"/>
    </row>
    <row r="5191" spans="2:7" x14ac:dyDescent="0.25">
      <c r="B5191" s="123"/>
      <c r="C5191" s="123"/>
      <c r="D5191" s="123"/>
      <c r="F5191" s="123"/>
      <c r="G5191" s="123"/>
    </row>
    <row r="5192" spans="2:7" x14ac:dyDescent="0.25">
      <c r="B5192" s="123"/>
      <c r="C5192" s="123"/>
      <c r="D5192" s="123"/>
      <c r="F5192" s="123"/>
      <c r="G5192" s="123"/>
    </row>
    <row r="5193" spans="2:7" x14ac:dyDescent="0.25">
      <c r="B5193" s="123"/>
      <c r="C5193" s="123"/>
      <c r="D5193" s="123"/>
      <c r="F5193" s="123"/>
      <c r="G5193" s="123"/>
    </row>
    <row r="5194" spans="2:7" x14ac:dyDescent="0.25">
      <c r="B5194" s="123"/>
      <c r="C5194" s="123"/>
      <c r="D5194" s="123"/>
      <c r="F5194" s="123"/>
      <c r="G5194" s="123"/>
    </row>
    <row r="5195" spans="2:7" x14ac:dyDescent="0.25">
      <c r="B5195" s="123"/>
      <c r="C5195" s="123"/>
      <c r="D5195" s="123"/>
      <c r="F5195" s="123"/>
      <c r="G5195" s="123"/>
    </row>
    <row r="5196" spans="2:7" x14ac:dyDescent="0.25">
      <c r="B5196" s="123"/>
      <c r="C5196" s="123"/>
      <c r="D5196" s="123"/>
      <c r="F5196" s="123"/>
      <c r="G5196" s="123"/>
    </row>
    <row r="5197" spans="2:7" x14ac:dyDescent="0.25">
      <c r="B5197" s="123"/>
      <c r="C5197" s="123"/>
      <c r="D5197" s="123"/>
      <c r="F5197" s="123"/>
      <c r="G5197" s="123"/>
    </row>
    <row r="5198" spans="2:7" x14ac:dyDescent="0.25">
      <c r="B5198" s="123"/>
      <c r="C5198" s="123"/>
      <c r="D5198" s="123"/>
      <c r="F5198" s="123"/>
      <c r="G5198" s="123"/>
    </row>
    <row r="5199" spans="2:7" x14ac:dyDescent="0.25">
      <c r="B5199" s="123"/>
      <c r="C5199" s="123"/>
      <c r="D5199" s="123"/>
      <c r="F5199" s="123"/>
      <c r="G5199" s="123"/>
    </row>
    <row r="5200" spans="2:7" x14ac:dyDescent="0.25">
      <c r="B5200" s="123"/>
      <c r="C5200" s="123"/>
      <c r="D5200" s="123"/>
      <c r="F5200" s="123"/>
      <c r="G5200" s="123"/>
    </row>
    <row r="5201" spans="2:7" x14ac:dyDescent="0.25">
      <c r="B5201" s="123"/>
      <c r="C5201" s="123"/>
      <c r="D5201" s="123"/>
      <c r="F5201" s="123"/>
      <c r="G5201" s="123"/>
    </row>
    <row r="5202" spans="2:7" x14ac:dyDescent="0.25">
      <c r="B5202" s="123"/>
      <c r="C5202" s="123"/>
      <c r="D5202" s="123"/>
      <c r="F5202" s="123"/>
      <c r="G5202" s="123"/>
    </row>
    <row r="5203" spans="2:7" x14ac:dyDescent="0.25">
      <c r="B5203" s="123"/>
      <c r="C5203" s="123"/>
      <c r="D5203" s="123"/>
      <c r="F5203" s="123"/>
      <c r="G5203" s="123"/>
    </row>
    <row r="5204" spans="2:7" x14ac:dyDescent="0.25">
      <c r="B5204" s="123"/>
      <c r="C5204" s="123"/>
      <c r="D5204" s="123"/>
      <c r="F5204" s="123"/>
      <c r="G5204" s="123"/>
    </row>
    <row r="5205" spans="2:7" x14ac:dyDescent="0.25">
      <c r="B5205" s="123"/>
      <c r="C5205" s="123"/>
      <c r="D5205" s="123"/>
      <c r="F5205" s="123"/>
      <c r="G5205" s="123"/>
    </row>
    <row r="5206" spans="2:7" x14ac:dyDescent="0.25">
      <c r="B5206" s="123"/>
      <c r="C5206" s="123"/>
      <c r="D5206" s="123"/>
      <c r="F5206" s="123"/>
      <c r="G5206" s="123"/>
    </row>
    <row r="5207" spans="2:7" x14ac:dyDescent="0.25">
      <c r="B5207" s="123"/>
      <c r="C5207" s="123"/>
      <c r="D5207" s="123"/>
      <c r="F5207" s="123"/>
      <c r="G5207" s="123"/>
    </row>
    <row r="5208" spans="2:7" x14ac:dyDescent="0.25">
      <c r="B5208" s="123"/>
      <c r="C5208" s="123"/>
      <c r="D5208" s="123"/>
      <c r="F5208" s="123"/>
      <c r="G5208" s="123"/>
    </row>
    <row r="5209" spans="2:7" x14ac:dyDescent="0.25">
      <c r="B5209" s="123"/>
      <c r="C5209" s="123"/>
      <c r="D5209" s="123"/>
      <c r="F5209" s="123"/>
      <c r="G5209" s="123"/>
    </row>
    <row r="5210" spans="2:7" x14ac:dyDescent="0.25">
      <c r="B5210" s="123"/>
      <c r="C5210" s="123"/>
      <c r="D5210" s="123"/>
      <c r="F5210" s="123"/>
      <c r="G5210" s="123"/>
    </row>
    <row r="5211" spans="2:7" x14ac:dyDescent="0.25">
      <c r="B5211" s="123"/>
      <c r="C5211" s="123"/>
      <c r="D5211" s="123"/>
      <c r="F5211" s="123"/>
      <c r="G5211" s="123"/>
    </row>
    <row r="5212" spans="2:7" x14ac:dyDescent="0.25">
      <c r="B5212" s="123"/>
      <c r="C5212" s="123"/>
      <c r="D5212" s="123"/>
      <c r="F5212" s="123"/>
      <c r="G5212" s="123"/>
    </row>
    <row r="5213" spans="2:7" x14ac:dyDescent="0.25">
      <c r="B5213" s="123"/>
      <c r="C5213" s="123"/>
      <c r="D5213" s="123"/>
      <c r="F5213" s="123"/>
      <c r="G5213" s="123"/>
    </row>
    <row r="5214" spans="2:7" x14ac:dyDescent="0.25">
      <c r="B5214" s="123"/>
      <c r="C5214" s="123"/>
      <c r="D5214" s="123"/>
      <c r="F5214" s="123"/>
      <c r="G5214" s="123"/>
    </row>
    <row r="5215" spans="2:7" x14ac:dyDescent="0.25">
      <c r="B5215" s="123"/>
      <c r="C5215" s="123"/>
      <c r="D5215" s="123"/>
      <c r="F5215" s="123"/>
      <c r="G5215" s="123"/>
    </row>
    <row r="5216" spans="2:7" x14ac:dyDescent="0.25">
      <c r="B5216" s="123"/>
      <c r="C5216" s="123"/>
      <c r="D5216" s="123"/>
      <c r="F5216" s="123"/>
      <c r="G5216" s="123"/>
    </row>
    <row r="5217" spans="2:7" x14ac:dyDescent="0.25">
      <c r="B5217" s="123"/>
      <c r="C5217" s="123"/>
      <c r="D5217" s="123"/>
      <c r="F5217" s="123"/>
      <c r="G5217" s="123"/>
    </row>
    <row r="5218" spans="2:7" x14ac:dyDescent="0.25">
      <c r="B5218" s="123"/>
      <c r="C5218" s="123"/>
      <c r="D5218" s="123"/>
      <c r="F5218" s="123"/>
      <c r="G5218" s="123"/>
    </row>
    <row r="5219" spans="2:7" x14ac:dyDescent="0.25">
      <c r="B5219" s="123"/>
      <c r="C5219" s="123"/>
      <c r="D5219" s="123"/>
      <c r="F5219" s="123"/>
      <c r="G5219" s="123"/>
    </row>
    <row r="5220" spans="2:7" x14ac:dyDescent="0.25">
      <c r="B5220" s="123"/>
      <c r="C5220" s="123"/>
      <c r="D5220" s="123"/>
      <c r="F5220" s="123"/>
      <c r="G5220" s="123"/>
    </row>
    <row r="5221" spans="2:7" x14ac:dyDescent="0.25">
      <c r="B5221" s="123"/>
      <c r="C5221" s="123"/>
      <c r="D5221" s="123"/>
      <c r="F5221" s="123"/>
      <c r="G5221" s="123"/>
    </row>
    <row r="5222" spans="2:7" x14ac:dyDescent="0.25">
      <c r="B5222" s="123"/>
      <c r="C5222" s="123"/>
      <c r="D5222" s="123"/>
      <c r="F5222" s="123"/>
      <c r="G5222" s="123"/>
    </row>
    <row r="5223" spans="2:7" x14ac:dyDescent="0.25">
      <c r="B5223" s="123"/>
      <c r="C5223" s="123"/>
      <c r="D5223" s="123"/>
      <c r="F5223" s="123"/>
      <c r="G5223" s="123"/>
    </row>
    <row r="5224" spans="2:7" x14ac:dyDescent="0.25">
      <c r="B5224" s="123"/>
      <c r="C5224" s="123"/>
      <c r="D5224" s="123"/>
      <c r="F5224" s="123"/>
      <c r="G5224" s="123"/>
    </row>
    <row r="5225" spans="2:7" x14ac:dyDescent="0.25">
      <c r="B5225" s="123"/>
      <c r="C5225" s="123"/>
      <c r="D5225" s="123"/>
      <c r="F5225" s="123"/>
      <c r="G5225" s="123"/>
    </row>
    <row r="5226" spans="2:7" x14ac:dyDescent="0.25">
      <c r="B5226" s="123"/>
      <c r="C5226" s="123"/>
      <c r="D5226" s="123"/>
      <c r="F5226" s="123"/>
      <c r="G5226" s="123"/>
    </row>
    <row r="5227" spans="2:7" x14ac:dyDescent="0.25">
      <c r="B5227" s="123"/>
      <c r="C5227" s="123"/>
      <c r="D5227" s="123"/>
      <c r="F5227" s="123"/>
      <c r="G5227" s="123"/>
    </row>
    <row r="5228" spans="2:7" x14ac:dyDescent="0.25">
      <c r="B5228" s="123"/>
      <c r="C5228" s="123"/>
      <c r="D5228" s="123"/>
      <c r="F5228" s="123"/>
      <c r="G5228" s="123"/>
    </row>
    <row r="5229" spans="2:7" x14ac:dyDescent="0.25">
      <c r="B5229" s="123"/>
      <c r="C5229" s="123"/>
      <c r="D5229" s="123"/>
      <c r="F5229" s="123"/>
      <c r="G5229" s="123"/>
    </row>
    <row r="5230" spans="2:7" x14ac:dyDescent="0.25">
      <c r="B5230" s="123"/>
      <c r="C5230" s="123"/>
      <c r="D5230" s="123"/>
      <c r="F5230" s="123"/>
      <c r="G5230" s="123"/>
    </row>
    <row r="5231" spans="2:7" x14ac:dyDescent="0.25">
      <c r="B5231" s="123"/>
      <c r="C5231" s="123"/>
      <c r="D5231" s="123"/>
      <c r="F5231" s="123"/>
      <c r="G5231" s="123"/>
    </row>
    <row r="5232" spans="2:7" x14ac:dyDescent="0.25">
      <c r="B5232" s="123"/>
      <c r="C5232" s="123"/>
      <c r="D5232" s="123"/>
      <c r="F5232" s="123"/>
      <c r="G5232" s="123"/>
    </row>
    <row r="5233" spans="2:7" x14ac:dyDescent="0.25">
      <c r="B5233" s="123"/>
      <c r="C5233" s="123"/>
      <c r="D5233" s="123"/>
      <c r="F5233" s="123"/>
      <c r="G5233" s="123"/>
    </row>
    <row r="5234" spans="2:7" x14ac:dyDescent="0.25">
      <c r="B5234" s="123"/>
      <c r="C5234" s="123"/>
      <c r="D5234" s="123"/>
      <c r="F5234" s="123"/>
      <c r="G5234" s="123"/>
    </row>
    <row r="5235" spans="2:7" x14ac:dyDescent="0.25">
      <c r="B5235" s="123"/>
      <c r="C5235" s="123"/>
      <c r="D5235" s="123"/>
      <c r="F5235" s="123"/>
      <c r="G5235" s="123"/>
    </row>
    <row r="5236" spans="2:7" x14ac:dyDescent="0.25">
      <c r="B5236" s="123"/>
      <c r="C5236" s="123"/>
      <c r="D5236" s="123"/>
      <c r="F5236" s="123"/>
      <c r="G5236" s="123"/>
    </row>
    <row r="5237" spans="2:7" x14ac:dyDescent="0.25">
      <c r="B5237" s="123"/>
      <c r="C5237" s="123"/>
      <c r="D5237" s="123"/>
      <c r="F5237" s="123"/>
      <c r="G5237" s="123"/>
    </row>
    <row r="5238" spans="2:7" x14ac:dyDescent="0.25">
      <c r="B5238" s="123"/>
      <c r="C5238" s="123"/>
      <c r="D5238" s="123"/>
      <c r="F5238" s="123"/>
      <c r="G5238" s="123"/>
    </row>
    <row r="5239" spans="2:7" x14ac:dyDescent="0.25">
      <c r="B5239" s="123"/>
      <c r="C5239" s="123"/>
      <c r="D5239" s="123"/>
      <c r="F5239" s="123"/>
      <c r="G5239" s="123"/>
    </row>
    <row r="5240" spans="2:7" x14ac:dyDescent="0.25">
      <c r="B5240" s="123"/>
      <c r="C5240" s="123"/>
      <c r="D5240" s="123"/>
      <c r="F5240" s="123"/>
      <c r="G5240" s="123"/>
    </row>
    <row r="5241" spans="2:7" x14ac:dyDescent="0.25">
      <c r="B5241" s="123"/>
      <c r="C5241" s="123"/>
      <c r="D5241" s="123"/>
      <c r="F5241" s="123"/>
      <c r="G5241" s="123"/>
    </row>
    <row r="5242" spans="2:7" x14ac:dyDescent="0.25">
      <c r="B5242" s="123"/>
      <c r="C5242" s="123"/>
      <c r="D5242" s="123"/>
      <c r="F5242" s="123"/>
      <c r="G5242" s="123"/>
    </row>
    <row r="5243" spans="2:7" x14ac:dyDescent="0.25">
      <c r="B5243" s="123"/>
      <c r="C5243" s="123"/>
      <c r="D5243" s="123"/>
      <c r="F5243" s="123"/>
      <c r="G5243" s="123"/>
    </row>
    <row r="5244" spans="2:7" x14ac:dyDescent="0.25">
      <c r="B5244" s="123"/>
      <c r="C5244" s="123"/>
      <c r="D5244" s="123"/>
      <c r="F5244" s="123"/>
      <c r="G5244" s="123"/>
    </row>
    <row r="5245" spans="2:7" x14ac:dyDescent="0.25">
      <c r="B5245" s="123"/>
      <c r="C5245" s="123"/>
      <c r="D5245" s="123"/>
      <c r="F5245" s="123"/>
      <c r="G5245" s="123"/>
    </row>
    <row r="5246" spans="2:7" x14ac:dyDescent="0.25">
      <c r="B5246" s="123"/>
      <c r="C5246" s="123"/>
      <c r="D5246" s="123"/>
      <c r="F5246" s="123"/>
      <c r="G5246" s="123"/>
    </row>
    <row r="5247" spans="2:7" x14ac:dyDescent="0.25">
      <c r="B5247" s="123"/>
      <c r="C5247" s="123"/>
      <c r="D5247" s="123"/>
      <c r="F5247" s="123"/>
      <c r="G5247" s="123"/>
    </row>
    <row r="5248" spans="2:7" x14ac:dyDescent="0.25">
      <c r="B5248" s="123"/>
      <c r="C5248" s="123"/>
      <c r="D5248" s="123"/>
      <c r="F5248" s="123"/>
      <c r="G5248" s="123"/>
    </row>
    <row r="5249" spans="2:7" x14ac:dyDescent="0.25">
      <c r="B5249" s="123"/>
      <c r="C5249" s="123"/>
      <c r="D5249" s="123"/>
      <c r="F5249" s="123"/>
      <c r="G5249" s="123"/>
    </row>
    <row r="5250" spans="2:7" x14ac:dyDescent="0.25">
      <c r="B5250" s="123"/>
      <c r="C5250" s="123"/>
      <c r="D5250" s="123"/>
      <c r="F5250" s="123"/>
      <c r="G5250" s="123"/>
    </row>
    <row r="5251" spans="2:7" x14ac:dyDescent="0.25">
      <c r="B5251" s="123"/>
      <c r="C5251" s="123"/>
      <c r="D5251" s="123"/>
      <c r="F5251" s="123"/>
      <c r="G5251" s="123"/>
    </row>
    <row r="5252" spans="2:7" x14ac:dyDescent="0.25">
      <c r="B5252" s="123"/>
      <c r="C5252" s="123"/>
      <c r="D5252" s="123"/>
      <c r="F5252" s="123"/>
      <c r="G5252" s="123"/>
    </row>
    <row r="5253" spans="2:7" x14ac:dyDescent="0.25">
      <c r="B5253" s="123"/>
      <c r="C5253" s="123"/>
      <c r="D5253" s="123"/>
      <c r="F5253" s="123"/>
      <c r="G5253" s="123"/>
    </row>
    <row r="5254" spans="2:7" x14ac:dyDescent="0.25">
      <c r="B5254" s="123"/>
      <c r="C5254" s="123"/>
      <c r="D5254" s="123"/>
      <c r="F5254" s="123"/>
      <c r="G5254" s="123"/>
    </row>
    <row r="5255" spans="2:7" x14ac:dyDescent="0.25">
      <c r="B5255" s="123"/>
      <c r="C5255" s="123"/>
      <c r="D5255" s="123"/>
      <c r="F5255" s="123"/>
      <c r="G5255" s="123"/>
    </row>
    <row r="5256" spans="2:7" x14ac:dyDescent="0.25">
      <c r="B5256" s="123"/>
      <c r="C5256" s="123"/>
      <c r="D5256" s="123"/>
      <c r="F5256" s="123"/>
      <c r="G5256" s="123"/>
    </row>
    <row r="5257" spans="2:7" x14ac:dyDescent="0.25">
      <c r="B5257" s="123"/>
      <c r="C5257" s="123"/>
      <c r="D5257" s="123"/>
      <c r="F5257" s="123"/>
      <c r="G5257" s="123"/>
    </row>
    <row r="5258" spans="2:7" x14ac:dyDescent="0.25">
      <c r="B5258" s="123"/>
      <c r="C5258" s="123"/>
      <c r="D5258" s="123"/>
      <c r="F5258" s="123"/>
      <c r="G5258" s="123"/>
    </row>
    <row r="5259" spans="2:7" x14ac:dyDescent="0.25">
      <c r="B5259" s="123"/>
      <c r="C5259" s="123"/>
      <c r="D5259" s="123"/>
      <c r="F5259" s="123"/>
      <c r="G5259" s="123"/>
    </row>
    <row r="5260" spans="2:7" x14ac:dyDescent="0.25">
      <c r="B5260" s="123"/>
      <c r="C5260" s="123"/>
      <c r="D5260" s="123"/>
      <c r="F5260" s="123"/>
      <c r="G5260" s="123"/>
    </row>
    <row r="5261" spans="2:7" x14ac:dyDescent="0.25">
      <c r="B5261" s="123"/>
      <c r="C5261" s="123"/>
      <c r="D5261" s="123"/>
      <c r="F5261" s="123"/>
      <c r="G5261" s="123"/>
    </row>
    <row r="5262" spans="2:7" x14ac:dyDescent="0.25">
      <c r="B5262" s="123"/>
      <c r="C5262" s="123"/>
      <c r="D5262" s="123"/>
      <c r="F5262" s="123"/>
      <c r="G5262" s="123"/>
    </row>
    <row r="5263" spans="2:7" x14ac:dyDescent="0.25">
      <c r="B5263" s="123"/>
      <c r="C5263" s="123"/>
      <c r="D5263" s="123"/>
      <c r="F5263" s="123"/>
      <c r="G5263" s="123"/>
    </row>
    <row r="5264" spans="2:7" x14ac:dyDescent="0.25">
      <c r="B5264" s="123"/>
      <c r="C5264" s="123"/>
      <c r="D5264" s="123"/>
      <c r="F5264" s="123"/>
      <c r="G5264" s="123"/>
    </row>
    <row r="5265" spans="2:7" x14ac:dyDescent="0.25">
      <c r="B5265" s="123"/>
      <c r="C5265" s="123"/>
      <c r="D5265" s="123"/>
      <c r="F5265" s="123"/>
      <c r="G5265" s="123"/>
    </row>
    <row r="5266" spans="2:7" x14ac:dyDescent="0.25">
      <c r="B5266" s="123"/>
      <c r="C5266" s="123"/>
      <c r="D5266" s="123"/>
      <c r="F5266" s="123"/>
      <c r="G5266" s="123"/>
    </row>
    <row r="5267" spans="2:7" x14ac:dyDescent="0.25">
      <c r="B5267" s="123"/>
      <c r="C5267" s="123"/>
      <c r="D5267" s="123"/>
      <c r="F5267" s="123"/>
      <c r="G5267" s="123"/>
    </row>
    <row r="5268" spans="2:7" x14ac:dyDescent="0.25">
      <c r="B5268" s="123"/>
      <c r="C5268" s="123"/>
      <c r="D5268" s="123"/>
      <c r="F5268" s="123"/>
      <c r="G5268" s="123"/>
    </row>
    <row r="5269" spans="2:7" x14ac:dyDescent="0.25">
      <c r="B5269" s="123"/>
      <c r="C5269" s="123"/>
      <c r="D5269" s="123"/>
      <c r="F5269" s="123"/>
      <c r="G5269" s="123"/>
    </row>
    <row r="5270" spans="2:7" x14ac:dyDescent="0.25">
      <c r="B5270" s="123"/>
      <c r="C5270" s="123"/>
      <c r="D5270" s="123"/>
      <c r="F5270" s="123"/>
      <c r="G5270" s="123"/>
    </row>
    <row r="5271" spans="2:7" x14ac:dyDescent="0.25">
      <c r="B5271" s="123"/>
      <c r="C5271" s="123"/>
      <c r="D5271" s="123"/>
      <c r="F5271" s="123"/>
      <c r="G5271" s="123"/>
    </row>
    <row r="5272" spans="2:7" x14ac:dyDescent="0.25">
      <c r="B5272" s="123"/>
      <c r="C5272" s="123"/>
      <c r="D5272" s="123"/>
      <c r="F5272" s="123"/>
      <c r="G5272" s="123"/>
    </row>
    <row r="5273" spans="2:7" x14ac:dyDescent="0.25">
      <c r="B5273" s="123"/>
      <c r="C5273" s="123"/>
      <c r="D5273" s="123"/>
      <c r="F5273" s="123"/>
      <c r="G5273" s="123"/>
    </row>
    <row r="5274" spans="2:7" x14ac:dyDescent="0.25">
      <c r="B5274" s="123"/>
      <c r="C5274" s="123"/>
      <c r="D5274" s="123"/>
      <c r="F5274" s="123"/>
      <c r="G5274" s="123"/>
    </row>
    <row r="5275" spans="2:7" x14ac:dyDescent="0.25">
      <c r="B5275" s="123"/>
      <c r="C5275" s="123"/>
      <c r="D5275" s="123"/>
      <c r="F5275" s="123"/>
      <c r="G5275" s="123"/>
    </row>
    <row r="5276" spans="2:7" x14ac:dyDescent="0.25">
      <c r="B5276" s="123"/>
      <c r="C5276" s="123"/>
      <c r="D5276" s="123"/>
      <c r="F5276" s="123"/>
      <c r="G5276" s="123"/>
    </row>
    <row r="5277" spans="2:7" x14ac:dyDescent="0.25">
      <c r="B5277" s="123"/>
      <c r="C5277" s="123"/>
      <c r="D5277" s="123"/>
      <c r="F5277" s="123"/>
      <c r="G5277" s="123"/>
    </row>
    <row r="5278" spans="2:7" x14ac:dyDescent="0.25">
      <c r="B5278" s="123"/>
      <c r="C5278" s="123"/>
      <c r="D5278" s="123"/>
      <c r="F5278" s="123"/>
      <c r="G5278" s="123"/>
    </row>
    <row r="5279" spans="2:7" x14ac:dyDescent="0.25">
      <c r="B5279" s="123"/>
      <c r="C5279" s="123"/>
      <c r="D5279" s="123"/>
      <c r="F5279" s="123"/>
      <c r="G5279" s="123"/>
    </row>
    <row r="5280" spans="2:7" x14ac:dyDescent="0.25">
      <c r="B5280" s="123"/>
      <c r="C5280" s="123"/>
      <c r="D5280" s="123"/>
      <c r="F5280" s="123"/>
      <c r="G5280" s="123"/>
    </row>
    <row r="5281" spans="2:7" x14ac:dyDescent="0.25">
      <c r="B5281" s="123"/>
      <c r="C5281" s="123"/>
      <c r="D5281" s="123"/>
      <c r="F5281" s="123"/>
      <c r="G5281" s="123"/>
    </row>
    <row r="5282" spans="2:7" x14ac:dyDescent="0.25">
      <c r="B5282" s="123"/>
      <c r="C5282" s="123"/>
      <c r="D5282" s="123"/>
      <c r="F5282" s="123"/>
      <c r="G5282" s="123"/>
    </row>
    <row r="5283" spans="2:7" x14ac:dyDescent="0.25">
      <c r="B5283" s="123"/>
      <c r="C5283" s="123"/>
      <c r="D5283" s="123"/>
      <c r="F5283" s="123"/>
      <c r="G5283" s="123"/>
    </row>
    <row r="5284" spans="2:7" x14ac:dyDescent="0.25">
      <c r="B5284" s="123"/>
      <c r="C5284" s="123"/>
      <c r="D5284" s="123"/>
      <c r="F5284" s="123"/>
      <c r="G5284" s="123"/>
    </row>
    <row r="5285" spans="2:7" x14ac:dyDescent="0.25">
      <c r="B5285" s="123"/>
      <c r="C5285" s="123"/>
      <c r="D5285" s="123"/>
      <c r="F5285" s="123"/>
      <c r="G5285" s="123"/>
    </row>
    <row r="5286" spans="2:7" x14ac:dyDescent="0.25">
      <c r="B5286" s="123"/>
      <c r="C5286" s="123"/>
      <c r="D5286" s="123"/>
      <c r="F5286" s="123"/>
      <c r="G5286" s="123"/>
    </row>
    <row r="5287" spans="2:7" x14ac:dyDescent="0.25">
      <c r="B5287" s="123"/>
      <c r="C5287" s="123"/>
      <c r="D5287" s="123"/>
      <c r="F5287" s="123"/>
      <c r="G5287" s="123"/>
    </row>
    <row r="5288" spans="2:7" x14ac:dyDescent="0.25">
      <c r="B5288" s="123"/>
      <c r="C5288" s="123"/>
      <c r="D5288" s="123"/>
      <c r="F5288" s="123"/>
      <c r="G5288" s="123"/>
    </row>
    <row r="5289" spans="2:7" x14ac:dyDescent="0.25">
      <c r="B5289" s="123"/>
      <c r="C5289" s="123"/>
      <c r="D5289" s="123"/>
      <c r="F5289" s="123"/>
      <c r="G5289" s="123"/>
    </row>
    <row r="5290" spans="2:7" x14ac:dyDescent="0.25">
      <c r="B5290" s="123"/>
      <c r="C5290" s="123"/>
      <c r="D5290" s="123"/>
      <c r="F5290" s="123"/>
      <c r="G5290" s="123"/>
    </row>
    <row r="5291" spans="2:7" x14ac:dyDescent="0.25">
      <c r="B5291" s="123"/>
      <c r="C5291" s="123"/>
      <c r="D5291" s="123"/>
      <c r="F5291" s="123"/>
      <c r="G5291" s="123"/>
    </row>
    <row r="5292" spans="2:7" x14ac:dyDescent="0.25">
      <c r="B5292" s="123"/>
      <c r="C5292" s="123"/>
      <c r="D5292" s="123"/>
      <c r="F5292" s="123"/>
      <c r="G5292" s="123"/>
    </row>
    <row r="5293" spans="2:7" x14ac:dyDescent="0.25">
      <c r="B5293" s="123"/>
      <c r="C5293" s="123"/>
      <c r="D5293" s="123"/>
      <c r="F5293" s="123"/>
      <c r="G5293" s="123"/>
    </row>
    <row r="5294" spans="2:7" x14ac:dyDescent="0.25">
      <c r="B5294" s="123"/>
      <c r="C5294" s="123"/>
      <c r="D5294" s="123"/>
      <c r="F5294" s="123"/>
      <c r="G5294" s="123"/>
    </row>
    <row r="5295" spans="2:7" x14ac:dyDescent="0.25">
      <c r="B5295" s="123"/>
      <c r="C5295" s="123"/>
      <c r="D5295" s="123"/>
      <c r="F5295" s="123"/>
      <c r="G5295" s="123"/>
    </row>
    <row r="5296" spans="2:7" x14ac:dyDescent="0.25">
      <c r="B5296" s="123"/>
      <c r="C5296" s="123"/>
      <c r="D5296" s="123"/>
      <c r="F5296" s="123"/>
      <c r="G5296" s="123"/>
    </row>
    <row r="5297" spans="2:7" x14ac:dyDescent="0.25">
      <c r="B5297" s="123"/>
      <c r="C5297" s="123"/>
      <c r="D5297" s="123"/>
      <c r="F5297" s="123"/>
      <c r="G5297" s="123"/>
    </row>
    <row r="5298" spans="2:7" x14ac:dyDescent="0.25">
      <c r="B5298" s="123"/>
      <c r="C5298" s="123"/>
      <c r="D5298" s="123"/>
      <c r="F5298" s="123"/>
      <c r="G5298" s="123"/>
    </row>
    <row r="5299" spans="2:7" x14ac:dyDescent="0.25">
      <c r="B5299" s="123"/>
      <c r="C5299" s="123"/>
      <c r="D5299" s="123"/>
      <c r="F5299" s="123"/>
      <c r="G5299" s="123"/>
    </row>
    <row r="5300" spans="2:7" x14ac:dyDescent="0.25">
      <c r="B5300" s="123"/>
      <c r="C5300" s="123"/>
      <c r="D5300" s="123"/>
      <c r="F5300" s="123"/>
      <c r="G5300" s="123"/>
    </row>
    <row r="5301" spans="2:7" x14ac:dyDescent="0.25">
      <c r="B5301" s="123"/>
      <c r="C5301" s="123"/>
      <c r="D5301" s="123"/>
      <c r="F5301" s="123"/>
      <c r="G5301" s="123"/>
    </row>
    <row r="5302" spans="2:7" x14ac:dyDescent="0.25">
      <c r="B5302" s="123"/>
      <c r="C5302" s="123"/>
      <c r="D5302" s="123"/>
      <c r="F5302" s="123"/>
      <c r="G5302" s="123"/>
    </row>
    <row r="5303" spans="2:7" x14ac:dyDescent="0.25">
      <c r="B5303" s="123"/>
      <c r="C5303" s="123"/>
      <c r="D5303" s="123"/>
      <c r="F5303" s="123"/>
      <c r="G5303" s="123"/>
    </row>
    <row r="5304" spans="2:7" x14ac:dyDescent="0.25">
      <c r="B5304" s="123"/>
      <c r="C5304" s="123"/>
      <c r="D5304" s="123"/>
      <c r="F5304" s="123"/>
      <c r="G5304" s="123"/>
    </row>
    <row r="5305" spans="2:7" x14ac:dyDescent="0.25">
      <c r="B5305" s="123"/>
      <c r="C5305" s="123"/>
      <c r="D5305" s="123"/>
      <c r="F5305" s="123"/>
      <c r="G5305" s="123"/>
    </row>
    <row r="5306" spans="2:7" x14ac:dyDescent="0.25">
      <c r="B5306" s="123"/>
      <c r="C5306" s="123"/>
      <c r="D5306" s="123"/>
      <c r="F5306" s="123"/>
      <c r="G5306" s="123"/>
    </row>
    <row r="5307" spans="2:7" x14ac:dyDescent="0.25">
      <c r="B5307" s="123"/>
      <c r="C5307" s="123"/>
      <c r="D5307" s="123"/>
      <c r="F5307" s="123"/>
      <c r="G5307" s="123"/>
    </row>
    <row r="5308" spans="2:7" x14ac:dyDescent="0.25">
      <c r="B5308" s="123"/>
      <c r="C5308" s="123"/>
      <c r="D5308" s="123"/>
      <c r="F5308" s="123"/>
      <c r="G5308" s="123"/>
    </row>
    <row r="5309" spans="2:7" x14ac:dyDescent="0.25">
      <c r="B5309" s="123"/>
      <c r="C5309" s="123"/>
      <c r="D5309" s="123"/>
      <c r="F5309" s="123"/>
      <c r="G5309" s="123"/>
    </row>
    <row r="5310" spans="2:7" x14ac:dyDescent="0.25">
      <c r="B5310" s="123"/>
      <c r="C5310" s="123"/>
      <c r="D5310" s="123"/>
      <c r="F5310" s="123"/>
      <c r="G5310" s="123"/>
    </row>
    <row r="5311" spans="2:7" x14ac:dyDescent="0.25">
      <c r="B5311" s="123"/>
      <c r="C5311" s="123"/>
      <c r="D5311" s="123"/>
      <c r="F5311" s="123"/>
      <c r="G5311" s="123"/>
    </row>
    <row r="5312" spans="2:7" x14ac:dyDescent="0.25">
      <c r="B5312" s="123"/>
      <c r="C5312" s="123"/>
      <c r="D5312" s="123"/>
      <c r="F5312" s="123"/>
      <c r="G5312" s="123"/>
    </row>
    <row r="5313" spans="2:7" x14ac:dyDescent="0.25">
      <c r="B5313" s="123"/>
      <c r="C5313" s="123"/>
      <c r="D5313" s="123"/>
      <c r="F5313" s="123"/>
      <c r="G5313" s="123"/>
    </row>
    <row r="5314" spans="2:7" x14ac:dyDescent="0.25">
      <c r="B5314" s="123"/>
      <c r="C5314" s="123"/>
      <c r="D5314" s="123"/>
      <c r="F5314" s="123"/>
      <c r="G5314" s="123"/>
    </row>
    <row r="5315" spans="2:7" x14ac:dyDescent="0.25">
      <c r="B5315" s="123"/>
      <c r="C5315" s="123"/>
      <c r="D5315" s="123"/>
      <c r="F5315" s="123"/>
      <c r="G5315" s="123"/>
    </row>
    <row r="5316" spans="2:7" x14ac:dyDescent="0.25">
      <c r="B5316" s="123"/>
      <c r="C5316" s="123"/>
      <c r="D5316" s="123"/>
      <c r="F5316" s="123"/>
      <c r="G5316" s="123"/>
    </row>
    <row r="5317" spans="2:7" x14ac:dyDescent="0.25">
      <c r="B5317" s="123"/>
      <c r="C5317" s="123"/>
      <c r="D5317" s="123"/>
      <c r="F5317" s="123"/>
      <c r="G5317" s="123"/>
    </row>
    <row r="5318" spans="2:7" x14ac:dyDescent="0.25">
      <c r="B5318" s="123"/>
      <c r="C5318" s="123"/>
      <c r="D5318" s="123"/>
      <c r="F5318" s="123"/>
      <c r="G5318" s="123"/>
    </row>
    <row r="5319" spans="2:7" x14ac:dyDescent="0.25">
      <c r="B5319" s="123"/>
      <c r="C5319" s="123"/>
      <c r="D5319" s="123"/>
      <c r="F5319" s="123"/>
      <c r="G5319" s="123"/>
    </row>
    <row r="5320" spans="2:7" x14ac:dyDescent="0.25">
      <c r="B5320" s="123"/>
      <c r="C5320" s="123"/>
      <c r="D5320" s="123"/>
      <c r="F5320" s="123"/>
      <c r="G5320" s="123"/>
    </row>
    <row r="5321" spans="2:7" x14ac:dyDescent="0.25">
      <c r="B5321" s="123"/>
      <c r="C5321" s="123"/>
      <c r="D5321" s="123"/>
      <c r="F5321" s="123"/>
      <c r="G5321" s="123"/>
    </row>
    <row r="5322" spans="2:7" x14ac:dyDescent="0.25">
      <c r="B5322" s="123"/>
      <c r="C5322" s="123"/>
      <c r="D5322" s="123"/>
      <c r="F5322" s="123"/>
      <c r="G5322" s="123"/>
    </row>
    <row r="5323" spans="2:7" x14ac:dyDescent="0.25">
      <c r="B5323" s="123"/>
      <c r="C5323" s="123"/>
      <c r="D5323" s="123"/>
      <c r="F5323" s="123"/>
      <c r="G5323" s="123"/>
    </row>
    <row r="5324" spans="2:7" x14ac:dyDescent="0.25">
      <c r="B5324" s="123"/>
      <c r="C5324" s="123"/>
      <c r="D5324" s="123"/>
      <c r="F5324" s="123"/>
      <c r="G5324" s="123"/>
    </row>
    <row r="5325" spans="2:7" x14ac:dyDescent="0.25">
      <c r="B5325" s="123"/>
      <c r="C5325" s="123"/>
      <c r="D5325" s="123"/>
      <c r="F5325" s="123"/>
      <c r="G5325" s="123"/>
    </row>
    <row r="5326" spans="2:7" x14ac:dyDescent="0.25">
      <c r="B5326" s="123"/>
      <c r="C5326" s="123"/>
      <c r="D5326" s="123"/>
      <c r="F5326" s="123"/>
      <c r="G5326" s="123"/>
    </row>
    <row r="5327" spans="2:7" x14ac:dyDescent="0.25">
      <c r="B5327" s="123"/>
      <c r="C5327" s="123"/>
      <c r="D5327" s="123"/>
      <c r="F5327" s="123"/>
      <c r="G5327" s="123"/>
    </row>
    <row r="5328" spans="2:7" x14ac:dyDescent="0.25">
      <c r="B5328" s="123"/>
      <c r="C5328" s="123"/>
      <c r="D5328" s="123"/>
      <c r="F5328" s="123"/>
      <c r="G5328" s="123"/>
    </row>
    <row r="5329" spans="2:7" x14ac:dyDescent="0.25">
      <c r="B5329" s="123"/>
      <c r="C5329" s="123"/>
      <c r="D5329" s="123"/>
      <c r="F5329" s="123"/>
      <c r="G5329" s="123"/>
    </row>
    <row r="5330" spans="2:7" x14ac:dyDescent="0.25">
      <c r="B5330" s="123"/>
      <c r="C5330" s="123"/>
      <c r="D5330" s="123"/>
      <c r="F5330" s="123"/>
      <c r="G5330" s="123"/>
    </row>
    <row r="5331" spans="2:7" x14ac:dyDescent="0.25">
      <c r="B5331" s="123"/>
      <c r="C5331" s="123"/>
      <c r="D5331" s="123"/>
      <c r="F5331" s="123"/>
      <c r="G5331" s="123"/>
    </row>
    <row r="5332" spans="2:7" x14ac:dyDescent="0.25">
      <c r="B5332" s="123"/>
      <c r="C5332" s="123"/>
      <c r="D5332" s="123"/>
      <c r="F5332" s="123"/>
      <c r="G5332" s="123"/>
    </row>
    <row r="5333" spans="2:7" x14ac:dyDescent="0.25">
      <c r="B5333" s="123"/>
      <c r="C5333" s="123"/>
      <c r="D5333" s="123"/>
      <c r="F5333" s="123"/>
      <c r="G5333" s="123"/>
    </row>
    <row r="5334" spans="2:7" x14ac:dyDescent="0.25">
      <c r="B5334" s="123"/>
      <c r="C5334" s="123"/>
      <c r="D5334" s="123"/>
      <c r="F5334" s="123"/>
      <c r="G5334" s="123"/>
    </row>
    <row r="5335" spans="2:7" x14ac:dyDescent="0.25">
      <c r="B5335" s="123"/>
      <c r="C5335" s="123"/>
      <c r="D5335" s="123"/>
      <c r="F5335" s="123"/>
      <c r="G5335" s="123"/>
    </row>
    <row r="5336" spans="2:7" x14ac:dyDescent="0.25">
      <c r="B5336" s="123"/>
      <c r="C5336" s="123"/>
      <c r="D5336" s="123"/>
      <c r="F5336" s="123"/>
      <c r="G5336" s="123"/>
    </row>
    <row r="5337" spans="2:7" x14ac:dyDescent="0.25">
      <c r="B5337" s="123"/>
      <c r="C5337" s="123"/>
      <c r="D5337" s="123"/>
      <c r="F5337" s="123"/>
      <c r="G5337" s="123"/>
    </row>
    <row r="5338" spans="2:7" x14ac:dyDescent="0.25">
      <c r="B5338" s="123"/>
      <c r="C5338" s="123"/>
      <c r="D5338" s="123"/>
      <c r="F5338" s="123"/>
      <c r="G5338" s="123"/>
    </row>
    <row r="5339" spans="2:7" x14ac:dyDescent="0.25">
      <c r="B5339" s="123"/>
      <c r="C5339" s="123"/>
      <c r="D5339" s="123"/>
      <c r="F5339" s="123"/>
      <c r="G5339" s="123"/>
    </row>
    <row r="5340" spans="2:7" x14ac:dyDescent="0.25">
      <c r="B5340" s="123"/>
      <c r="C5340" s="123"/>
      <c r="D5340" s="123"/>
      <c r="F5340" s="123"/>
      <c r="G5340" s="123"/>
    </row>
    <row r="5341" spans="2:7" x14ac:dyDescent="0.25">
      <c r="B5341" s="123"/>
      <c r="C5341" s="123"/>
      <c r="D5341" s="123"/>
      <c r="F5341" s="123"/>
      <c r="G5341" s="123"/>
    </row>
    <row r="5342" spans="2:7" x14ac:dyDescent="0.25">
      <c r="B5342" s="123"/>
      <c r="C5342" s="123"/>
      <c r="D5342" s="123"/>
      <c r="F5342" s="123"/>
      <c r="G5342" s="123"/>
    </row>
    <row r="5343" spans="2:7" x14ac:dyDescent="0.25">
      <c r="B5343" s="123"/>
      <c r="C5343" s="123"/>
      <c r="D5343" s="123"/>
      <c r="F5343" s="123"/>
      <c r="G5343" s="123"/>
    </row>
    <row r="5344" spans="2:7" x14ac:dyDescent="0.25">
      <c r="B5344" s="123"/>
      <c r="C5344" s="123"/>
      <c r="D5344" s="123"/>
      <c r="F5344" s="123"/>
      <c r="G5344" s="123"/>
    </row>
    <row r="5345" spans="2:7" x14ac:dyDescent="0.25">
      <c r="B5345" s="123"/>
      <c r="C5345" s="123"/>
      <c r="D5345" s="123"/>
      <c r="F5345" s="123"/>
      <c r="G5345" s="123"/>
    </row>
    <row r="5346" spans="2:7" x14ac:dyDescent="0.25">
      <c r="B5346" s="123"/>
      <c r="C5346" s="123"/>
      <c r="D5346" s="123"/>
      <c r="F5346" s="123"/>
      <c r="G5346" s="123"/>
    </row>
    <row r="5347" spans="2:7" x14ac:dyDescent="0.25">
      <c r="B5347" s="123"/>
      <c r="C5347" s="123"/>
      <c r="D5347" s="123"/>
      <c r="F5347" s="123"/>
      <c r="G5347" s="123"/>
    </row>
    <row r="5348" spans="2:7" x14ac:dyDescent="0.25">
      <c r="B5348" s="123"/>
      <c r="C5348" s="123"/>
      <c r="D5348" s="123"/>
      <c r="F5348" s="123"/>
      <c r="G5348" s="123"/>
    </row>
    <row r="5349" spans="2:7" x14ac:dyDescent="0.25">
      <c r="B5349" s="123"/>
      <c r="C5349" s="123"/>
      <c r="D5349" s="123"/>
      <c r="F5349" s="123"/>
      <c r="G5349" s="123"/>
    </row>
    <row r="5350" spans="2:7" x14ac:dyDescent="0.25">
      <c r="B5350" s="123"/>
      <c r="C5350" s="123"/>
      <c r="D5350" s="123"/>
      <c r="F5350" s="123"/>
      <c r="G5350" s="123"/>
    </row>
    <row r="5351" spans="2:7" x14ac:dyDescent="0.25">
      <c r="B5351" s="123"/>
      <c r="C5351" s="123"/>
      <c r="D5351" s="123"/>
      <c r="F5351" s="123"/>
      <c r="G5351" s="123"/>
    </row>
    <row r="5352" spans="2:7" x14ac:dyDescent="0.25">
      <c r="B5352" s="123"/>
      <c r="C5352" s="123"/>
      <c r="D5352" s="123"/>
      <c r="F5352" s="123"/>
      <c r="G5352" s="123"/>
    </row>
    <row r="5353" spans="2:7" x14ac:dyDescent="0.25">
      <c r="B5353" s="123"/>
      <c r="C5353" s="123"/>
      <c r="D5353" s="123"/>
      <c r="F5353" s="123"/>
      <c r="G5353" s="123"/>
    </row>
    <row r="5354" spans="2:7" x14ac:dyDescent="0.25">
      <c r="B5354" s="123"/>
      <c r="C5354" s="123"/>
      <c r="D5354" s="123"/>
      <c r="F5354" s="123"/>
      <c r="G5354" s="123"/>
    </row>
    <row r="5355" spans="2:7" x14ac:dyDescent="0.25">
      <c r="B5355" s="123"/>
      <c r="C5355" s="123"/>
      <c r="D5355" s="123"/>
      <c r="F5355" s="123"/>
      <c r="G5355" s="123"/>
    </row>
    <row r="5356" spans="2:7" x14ac:dyDescent="0.25">
      <c r="B5356" s="123"/>
      <c r="C5356" s="123"/>
      <c r="D5356" s="123"/>
      <c r="F5356" s="123"/>
      <c r="G5356" s="123"/>
    </row>
    <row r="5357" spans="2:7" x14ac:dyDescent="0.25">
      <c r="B5357" s="123"/>
      <c r="C5357" s="123"/>
      <c r="D5357" s="123"/>
      <c r="F5357" s="123"/>
      <c r="G5357" s="123"/>
    </row>
    <row r="5358" spans="2:7" x14ac:dyDescent="0.25">
      <c r="B5358" s="123"/>
      <c r="C5358" s="123"/>
      <c r="D5358" s="123"/>
      <c r="F5358" s="123"/>
      <c r="G5358" s="123"/>
    </row>
    <row r="5359" spans="2:7" x14ac:dyDescent="0.25">
      <c r="B5359" s="123"/>
      <c r="C5359" s="123"/>
      <c r="D5359" s="123"/>
      <c r="F5359" s="123"/>
      <c r="G5359" s="123"/>
    </row>
    <row r="5360" spans="2:7" x14ac:dyDescent="0.25">
      <c r="B5360" s="123"/>
      <c r="C5360" s="123"/>
      <c r="D5360" s="123"/>
      <c r="F5360" s="123"/>
      <c r="G5360" s="123"/>
    </row>
    <row r="5361" spans="2:7" x14ac:dyDescent="0.25">
      <c r="B5361" s="123"/>
      <c r="C5361" s="123"/>
      <c r="D5361" s="123"/>
      <c r="F5361" s="123"/>
      <c r="G5361" s="123"/>
    </row>
    <row r="5362" spans="2:7" x14ac:dyDescent="0.25">
      <c r="B5362" s="123"/>
      <c r="C5362" s="123"/>
      <c r="D5362" s="123"/>
      <c r="F5362" s="123"/>
      <c r="G5362" s="123"/>
    </row>
    <row r="5363" spans="2:7" x14ac:dyDescent="0.25">
      <c r="B5363" s="123"/>
      <c r="C5363" s="123"/>
      <c r="D5363" s="123"/>
      <c r="F5363" s="123"/>
      <c r="G5363" s="123"/>
    </row>
    <row r="5364" spans="2:7" x14ac:dyDescent="0.25">
      <c r="B5364" s="123"/>
      <c r="C5364" s="123"/>
      <c r="D5364" s="123"/>
      <c r="F5364" s="123"/>
      <c r="G5364" s="123"/>
    </row>
    <row r="5365" spans="2:7" x14ac:dyDescent="0.25">
      <c r="B5365" s="123"/>
      <c r="C5365" s="123"/>
      <c r="D5365" s="123"/>
      <c r="F5365" s="123"/>
      <c r="G5365" s="123"/>
    </row>
    <row r="5366" spans="2:7" x14ac:dyDescent="0.25">
      <c r="B5366" s="123"/>
      <c r="C5366" s="123"/>
      <c r="D5366" s="123"/>
      <c r="F5366" s="123"/>
      <c r="G5366" s="123"/>
    </row>
    <row r="5367" spans="2:7" x14ac:dyDescent="0.25">
      <c r="B5367" s="123"/>
      <c r="C5367" s="123"/>
      <c r="D5367" s="123"/>
      <c r="F5367" s="123"/>
      <c r="G5367" s="123"/>
    </row>
    <row r="5368" spans="2:7" x14ac:dyDescent="0.25">
      <c r="B5368" s="123"/>
      <c r="C5368" s="123"/>
      <c r="D5368" s="123"/>
      <c r="F5368" s="123"/>
      <c r="G5368" s="123"/>
    </row>
    <row r="5369" spans="2:7" x14ac:dyDescent="0.25">
      <c r="B5369" s="123"/>
      <c r="C5369" s="123"/>
      <c r="D5369" s="123"/>
      <c r="F5369" s="123"/>
      <c r="G5369" s="123"/>
    </row>
    <row r="5370" spans="2:7" x14ac:dyDescent="0.25">
      <c r="B5370" s="123"/>
      <c r="C5370" s="123"/>
      <c r="D5370" s="123"/>
      <c r="F5370" s="123"/>
      <c r="G5370" s="123"/>
    </row>
    <row r="5371" spans="2:7" x14ac:dyDescent="0.25">
      <c r="B5371" s="123"/>
      <c r="C5371" s="123"/>
      <c r="D5371" s="123"/>
      <c r="F5371" s="123"/>
      <c r="G5371" s="123"/>
    </row>
    <row r="5372" spans="2:7" x14ac:dyDescent="0.25">
      <c r="B5372" s="123"/>
      <c r="C5372" s="123"/>
      <c r="D5372" s="123"/>
      <c r="F5372" s="123"/>
      <c r="G5372" s="123"/>
    </row>
    <row r="5373" spans="2:7" x14ac:dyDescent="0.25">
      <c r="B5373" s="123"/>
      <c r="C5373" s="123"/>
      <c r="D5373" s="123"/>
      <c r="F5373" s="123"/>
      <c r="G5373" s="123"/>
    </row>
    <row r="5374" spans="2:7" x14ac:dyDescent="0.25">
      <c r="B5374" s="123"/>
      <c r="C5374" s="123"/>
      <c r="D5374" s="123"/>
      <c r="F5374" s="123"/>
      <c r="G5374" s="123"/>
    </row>
    <row r="5375" spans="2:7" x14ac:dyDescent="0.25">
      <c r="B5375" s="123"/>
      <c r="C5375" s="123"/>
      <c r="D5375" s="123"/>
      <c r="F5375" s="123"/>
      <c r="G5375" s="123"/>
    </row>
    <row r="5376" spans="2:7" x14ac:dyDescent="0.25">
      <c r="B5376" s="123"/>
      <c r="C5376" s="123"/>
      <c r="D5376" s="123"/>
      <c r="F5376" s="123"/>
      <c r="G5376" s="123"/>
    </row>
    <row r="5377" spans="2:7" x14ac:dyDescent="0.25">
      <c r="B5377" s="123"/>
      <c r="C5377" s="123"/>
      <c r="D5377" s="123"/>
      <c r="F5377" s="123"/>
      <c r="G5377" s="123"/>
    </row>
    <row r="5378" spans="2:7" x14ac:dyDescent="0.25">
      <c r="B5378" s="123"/>
      <c r="C5378" s="123"/>
      <c r="D5378" s="123"/>
      <c r="F5378" s="123"/>
      <c r="G5378" s="123"/>
    </row>
    <row r="5379" spans="2:7" x14ac:dyDescent="0.25">
      <c r="B5379" s="123"/>
      <c r="C5379" s="123"/>
      <c r="D5379" s="123"/>
      <c r="F5379" s="123"/>
      <c r="G5379" s="123"/>
    </row>
    <row r="5380" spans="2:7" x14ac:dyDescent="0.25">
      <c r="B5380" s="123"/>
      <c r="C5380" s="123"/>
      <c r="D5380" s="123"/>
      <c r="F5380" s="123"/>
      <c r="G5380" s="123"/>
    </row>
    <row r="5381" spans="2:7" x14ac:dyDescent="0.25">
      <c r="B5381" s="123"/>
      <c r="C5381" s="123"/>
      <c r="D5381" s="123"/>
      <c r="F5381" s="123"/>
      <c r="G5381" s="123"/>
    </row>
    <row r="5382" spans="2:7" x14ac:dyDescent="0.25">
      <c r="B5382" s="123"/>
      <c r="C5382" s="123"/>
      <c r="D5382" s="123"/>
      <c r="F5382" s="123"/>
      <c r="G5382" s="123"/>
    </row>
    <row r="5383" spans="2:7" x14ac:dyDescent="0.25">
      <c r="B5383" s="123"/>
      <c r="C5383" s="123"/>
      <c r="D5383" s="123"/>
      <c r="F5383" s="123"/>
      <c r="G5383" s="123"/>
    </row>
    <row r="5384" spans="2:7" x14ac:dyDescent="0.25">
      <c r="B5384" s="123"/>
      <c r="C5384" s="123"/>
      <c r="D5384" s="123"/>
      <c r="F5384" s="123"/>
      <c r="G5384" s="123"/>
    </row>
    <row r="5385" spans="2:7" x14ac:dyDescent="0.25">
      <c r="B5385" s="123"/>
      <c r="C5385" s="123"/>
      <c r="D5385" s="123"/>
      <c r="F5385" s="123"/>
      <c r="G5385" s="123"/>
    </row>
    <row r="5386" spans="2:7" x14ac:dyDescent="0.25">
      <c r="B5386" s="123"/>
      <c r="C5386" s="123"/>
      <c r="D5386" s="123"/>
      <c r="F5386" s="123"/>
      <c r="G5386" s="123"/>
    </row>
    <row r="5387" spans="2:7" x14ac:dyDescent="0.25">
      <c r="B5387" s="123"/>
      <c r="C5387" s="123"/>
      <c r="D5387" s="123"/>
      <c r="F5387" s="123"/>
      <c r="G5387" s="123"/>
    </row>
    <row r="5388" spans="2:7" x14ac:dyDescent="0.25">
      <c r="B5388" s="123"/>
      <c r="C5388" s="123"/>
      <c r="D5388" s="123"/>
      <c r="F5388" s="123"/>
      <c r="G5388" s="123"/>
    </row>
    <row r="5389" spans="2:7" x14ac:dyDescent="0.25">
      <c r="B5389" s="123"/>
      <c r="C5389" s="123"/>
      <c r="D5389" s="123"/>
      <c r="F5389" s="123"/>
      <c r="G5389" s="123"/>
    </row>
    <row r="5390" spans="2:7" x14ac:dyDescent="0.25">
      <c r="B5390" s="123"/>
      <c r="C5390" s="123"/>
      <c r="D5390" s="123"/>
      <c r="F5390" s="123"/>
      <c r="G5390" s="123"/>
    </row>
    <row r="5391" spans="2:7" x14ac:dyDescent="0.25">
      <c r="B5391" s="123"/>
      <c r="C5391" s="123"/>
      <c r="D5391" s="123"/>
      <c r="F5391" s="123"/>
      <c r="G5391" s="123"/>
    </row>
    <row r="5392" spans="2:7" x14ac:dyDescent="0.25">
      <c r="B5392" s="123"/>
      <c r="C5392" s="123"/>
      <c r="D5392" s="123"/>
      <c r="F5392" s="123"/>
      <c r="G5392" s="123"/>
    </row>
    <row r="5393" spans="2:7" x14ac:dyDescent="0.25">
      <c r="B5393" s="123"/>
      <c r="C5393" s="123"/>
      <c r="D5393" s="123"/>
      <c r="F5393" s="123"/>
      <c r="G5393" s="123"/>
    </row>
    <row r="5394" spans="2:7" x14ac:dyDescent="0.25">
      <c r="B5394" s="123"/>
      <c r="C5394" s="123"/>
      <c r="D5394" s="123"/>
      <c r="F5394" s="123"/>
      <c r="G5394" s="123"/>
    </row>
    <row r="5395" spans="2:7" x14ac:dyDescent="0.25">
      <c r="B5395" s="123"/>
      <c r="C5395" s="123"/>
      <c r="D5395" s="123"/>
      <c r="F5395" s="123"/>
      <c r="G5395" s="123"/>
    </row>
    <row r="5396" spans="2:7" x14ac:dyDescent="0.25">
      <c r="B5396" s="123"/>
      <c r="C5396" s="123"/>
      <c r="D5396" s="123"/>
      <c r="F5396" s="123"/>
      <c r="G5396" s="123"/>
    </row>
    <row r="5397" spans="2:7" x14ac:dyDescent="0.25">
      <c r="B5397" s="123"/>
      <c r="C5397" s="123"/>
      <c r="D5397" s="123"/>
      <c r="F5397" s="123"/>
      <c r="G5397" s="123"/>
    </row>
    <row r="5398" spans="2:7" x14ac:dyDescent="0.25">
      <c r="B5398" s="123"/>
      <c r="C5398" s="123"/>
      <c r="D5398" s="123"/>
      <c r="F5398" s="123"/>
      <c r="G5398" s="123"/>
    </row>
    <row r="5399" spans="2:7" x14ac:dyDescent="0.25">
      <c r="B5399" s="123"/>
      <c r="C5399" s="123"/>
      <c r="D5399" s="123"/>
      <c r="F5399" s="123"/>
      <c r="G5399" s="123"/>
    </row>
    <row r="5400" spans="2:7" x14ac:dyDescent="0.25">
      <c r="B5400" s="123"/>
      <c r="C5400" s="123"/>
      <c r="D5400" s="123"/>
      <c r="F5400" s="123"/>
      <c r="G5400" s="123"/>
    </row>
    <row r="5401" spans="2:7" x14ac:dyDescent="0.25">
      <c r="B5401" s="123"/>
      <c r="C5401" s="123"/>
      <c r="D5401" s="123"/>
      <c r="F5401" s="123"/>
      <c r="G5401" s="123"/>
    </row>
    <row r="5402" spans="2:7" x14ac:dyDescent="0.25">
      <c r="B5402" s="123"/>
      <c r="C5402" s="123"/>
      <c r="D5402" s="123"/>
      <c r="F5402" s="123"/>
      <c r="G5402" s="123"/>
    </row>
    <row r="5403" spans="2:7" x14ac:dyDescent="0.25">
      <c r="B5403" s="123"/>
      <c r="C5403" s="123"/>
      <c r="D5403" s="123"/>
      <c r="F5403" s="123"/>
      <c r="G5403" s="123"/>
    </row>
    <row r="5404" spans="2:7" x14ac:dyDescent="0.25">
      <c r="B5404" s="123"/>
      <c r="C5404" s="123"/>
      <c r="D5404" s="123"/>
      <c r="F5404" s="123"/>
      <c r="G5404" s="123"/>
    </row>
    <row r="5405" spans="2:7" x14ac:dyDescent="0.25">
      <c r="B5405" s="123"/>
      <c r="C5405" s="123"/>
      <c r="D5405" s="123"/>
      <c r="F5405" s="123"/>
      <c r="G5405" s="123"/>
    </row>
    <row r="5406" spans="2:7" x14ac:dyDescent="0.25">
      <c r="B5406" s="123"/>
      <c r="C5406" s="123"/>
      <c r="D5406" s="123"/>
      <c r="F5406" s="123"/>
      <c r="G5406" s="123"/>
    </row>
    <row r="5407" spans="2:7" x14ac:dyDescent="0.25">
      <c r="B5407" s="123"/>
      <c r="C5407" s="123"/>
      <c r="D5407" s="123"/>
      <c r="F5407" s="123"/>
      <c r="G5407" s="123"/>
    </row>
    <row r="5408" spans="2:7" x14ac:dyDescent="0.25">
      <c r="B5408" s="123"/>
      <c r="C5408" s="123"/>
      <c r="D5408" s="123"/>
      <c r="F5408" s="123"/>
      <c r="G5408" s="123"/>
    </row>
    <row r="5409" spans="2:7" x14ac:dyDescent="0.25">
      <c r="B5409" s="123"/>
      <c r="C5409" s="123"/>
      <c r="D5409" s="123"/>
      <c r="F5409" s="123"/>
      <c r="G5409" s="123"/>
    </row>
    <row r="5410" spans="2:7" x14ac:dyDescent="0.25">
      <c r="B5410" s="123"/>
      <c r="C5410" s="123"/>
      <c r="D5410" s="123"/>
      <c r="F5410" s="123"/>
      <c r="G5410" s="123"/>
    </row>
    <row r="5411" spans="2:7" x14ac:dyDescent="0.25">
      <c r="B5411" s="123"/>
      <c r="C5411" s="123"/>
      <c r="D5411" s="123"/>
      <c r="F5411" s="123"/>
      <c r="G5411" s="123"/>
    </row>
    <row r="5412" spans="2:7" x14ac:dyDescent="0.25">
      <c r="B5412" s="123"/>
      <c r="C5412" s="123"/>
      <c r="D5412" s="123"/>
      <c r="F5412" s="123"/>
      <c r="G5412" s="123"/>
    </row>
    <row r="5413" spans="2:7" x14ac:dyDescent="0.25">
      <c r="B5413" s="123"/>
      <c r="C5413" s="123"/>
      <c r="D5413" s="123"/>
      <c r="F5413" s="123"/>
      <c r="G5413" s="123"/>
    </row>
    <row r="5414" spans="2:7" x14ac:dyDescent="0.25">
      <c r="B5414" s="123"/>
      <c r="C5414" s="123"/>
      <c r="D5414" s="123"/>
      <c r="F5414" s="123"/>
      <c r="G5414" s="123"/>
    </row>
    <row r="5415" spans="2:7" x14ac:dyDescent="0.25">
      <c r="B5415" s="123"/>
      <c r="C5415" s="123"/>
      <c r="D5415" s="123"/>
      <c r="F5415" s="123"/>
      <c r="G5415" s="123"/>
    </row>
    <row r="5416" spans="2:7" x14ac:dyDescent="0.25">
      <c r="B5416" s="123"/>
      <c r="C5416" s="123"/>
      <c r="D5416" s="123"/>
      <c r="F5416" s="123"/>
      <c r="G5416" s="123"/>
    </row>
    <row r="5417" spans="2:7" x14ac:dyDescent="0.25">
      <c r="B5417" s="123"/>
      <c r="C5417" s="123"/>
      <c r="D5417" s="123"/>
      <c r="F5417" s="123"/>
      <c r="G5417" s="123"/>
    </row>
    <row r="5418" spans="2:7" x14ac:dyDescent="0.25">
      <c r="B5418" s="123"/>
      <c r="C5418" s="123"/>
      <c r="D5418" s="123"/>
      <c r="F5418" s="123"/>
      <c r="G5418" s="123"/>
    </row>
    <row r="5419" spans="2:7" x14ac:dyDescent="0.25">
      <c r="B5419" s="123"/>
      <c r="C5419" s="123"/>
      <c r="D5419" s="123"/>
      <c r="F5419" s="123"/>
      <c r="G5419" s="123"/>
    </row>
    <row r="5420" spans="2:7" x14ac:dyDescent="0.25">
      <c r="B5420" s="123"/>
      <c r="C5420" s="123"/>
      <c r="D5420" s="123"/>
      <c r="F5420" s="123"/>
      <c r="G5420" s="123"/>
    </row>
    <row r="5421" spans="2:7" x14ac:dyDescent="0.25">
      <c r="B5421" s="123"/>
      <c r="C5421" s="123"/>
      <c r="D5421" s="123"/>
      <c r="F5421" s="123"/>
      <c r="G5421" s="123"/>
    </row>
    <row r="5422" spans="2:7" x14ac:dyDescent="0.25">
      <c r="B5422" s="123"/>
      <c r="C5422" s="123"/>
      <c r="D5422" s="123"/>
      <c r="F5422" s="123"/>
      <c r="G5422" s="123"/>
    </row>
    <row r="5423" spans="2:7" x14ac:dyDescent="0.25">
      <c r="B5423" s="123"/>
      <c r="C5423" s="123"/>
      <c r="D5423" s="123"/>
      <c r="F5423" s="123"/>
      <c r="G5423" s="123"/>
    </row>
    <row r="5424" spans="2:7" x14ac:dyDescent="0.25">
      <c r="B5424" s="123"/>
      <c r="C5424" s="123"/>
      <c r="D5424" s="123"/>
      <c r="F5424" s="123"/>
      <c r="G5424" s="123"/>
    </row>
    <row r="5425" spans="2:7" x14ac:dyDescent="0.25">
      <c r="B5425" s="123"/>
      <c r="C5425" s="123"/>
      <c r="D5425" s="123"/>
      <c r="F5425" s="123"/>
      <c r="G5425" s="123"/>
    </row>
    <row r="5426" spans="2:7" x14ac:dyDescent="0.25">
      <c r="B5426" s="123"/>
      <c r="C5426" s="123"/>
      <c r="D5426" s="123"/>
      <c r="F5426" s="123"/>
      <c r="G5426" s="123"/>
    </row>
    <row r="5427" spans="2:7" x14ac:dyDescent="0.25">
      <c r="B5427" s="123"/>
      <c r="C5427" s="123"/>
      <c r="D5427" s="123"/>
      <c r="F5427" s="123"/>
      <c r="G5427" s="123"/>
    </row>
    <row r="5428" spans="2:7" x14ac:dyDescent="0.25">
      <c r="B5428" s="123"/>
      <c r="C5428" s="123"/>
      <c r="D5428" s="123"/>
      <c r="F5428" s="123"/>
      <c r="G5428" s="123"/>
    </row>
    <row r="5429" spans="2:7" x14ac:dyDescent="0.25">
      <c r="B5429" s="123"/>
      <c r="C5429" s="123"/>
      <c r="D5429" s="123"/>
      <c r="F5429" s="123"/>
      <c r="G5429" s="123"/>
    </row>
    <row r="5430" spans="2:7" x14ac:dyDescent="0.25">
      <c r="B5430" s="123"/>
      <c r="C5430" s="123"/>
      <c r="D5430" s="123"/>
      <c r="F5430" s="123"/>
      <c r="G5430" s="123"/>
    </row>
    <row r="5431" spans="2:7" x14ac:dyDescent="0.25">
      <c r="B5431" s="123"/>
      <c r="C5431" s="123"/>
      <c r="D5431" s="123"/>
      <c r="F5431" s="123"/>
      <c r="G5431" s="123"/>
    </row>
    <row r="5432" spans="2:7" x14ac:dyDescent="0.25">
      <c r="B5432" s="123"/>
      <c r="C5432" s="123"/>
      <c r="D5432" s="123"/>
      <c r="F5432" s="123"/>
      <c r="G5432" s="123"/>
    </row>
    <row r="5433" spans="2:7" x14ac:dyDescent="0.25">
      <c r="B5433" s="123"/>
      <c r="C5433" s="123"/>
      <c r="D5433" s="123"/>
      <c r="F5433" s="123"/>
      <c r="G5433" s="123"/>
    </row>
    <row r="5434" spans="2:7" x14ac:dyDescent="0.25">
      <c r="B5434" s="123"/>
      <c r="C5434" s="123"/>
      <c r="D5434" s="123"/>
      <c r="F5434" s="123"/>
      <c r="G5434" s="123"/>
    </row>
    <row r="5435" spans="2:7" x14ac:dyDescent="0.25">
      <c r="B5435" s="123"/>
      <c r="C5435" s="123"/>
      <c r="D5435" s="123"/>
      <c r="F5435" s="123"/>
      <c r="G5435" s="123"/>
    </row>
    <row r="5436" spans="2:7" x14ac:dyDescent="0.25">
      <c r="B5436" s="123"/>
      <c r="C5436" s="123"/>
      <c r="D5436" s="123"/>
      <c r="F5436" s="123"/>
      <c r="G5436" s="123"/>
    </row>
    <row r="5437" spans="2:7" x14ac:dyDescent="0.25">
      <c r="B5437" s="123"/>
      <c r="C5437" s="123"/>
      <c r="D5437" s="123"/>
      <c r="F5437" s="123"/>
      <c r="G5437" s="123"/>
    </row>
    <row r="5438" spans="2:7" x14ac:dyDescent="0.25">
      <c r="B5438" s="123"/>
      <c r="C5438" s="123"/>
      <c r="D5438" s="123"/>
      <c r="F5438" s="123"/>
      <c r="G5438" s="123"/>
    </row>
    <row r="5439" spans="2:7" x14ac:dyDescent="0.25">
      <c r="B5439" s="123"/>
      <c r="C5439" s="123"/>
      <c r="D5439" s="123"/>
      <c r="F5439" s="123"/>
      <c r="G5439" s="123"/>
    </row>
    <row r="5440" spans="2:7" x14ac:dyDescent="0.25">
      <c r="B5440" s="123"/>
      <c r="C5440" s="123"/>
      <c r="D5440" s="123"/>
      <c r="F5440" s="123"/>
      <c r="G5440" s="123"/>
    </row>
    <row r="5441" spans="2:7" x14ac:dyDescent="0.25">
      <c r="B5441" s="123"/>
      <c r="C5441" s="123"/>
      <c r="D5441" s="123"/>
      <c r="F5441" s="123"/>
      <c r="G5441" s="123"/>
    </row>
    <row r="5442" spans="2:7" x14ac:dyDescent="0.25">
      <c r="B5442" s="123"/>
      <c r="C5442" s="123"/>
      <c r="D5442" s="123"/>
      <c r="F5442" s="123"/>
      <c r="G5442" s="123"/>
    </row>
    <row r="5443" spans="2:7" x14ac:dyDescent="0.25">
      <c r="B5443" s="123"/>
      <c r="C5443" s="123"/>
      <c r="D5443" s="123"/>
      <c r="F5443" s="123"/>
      <c r="G5443" s="123"/>
    </row>
    <row r="5444" spans="2:7" x14ac:dyDescent="0.25">
      <c r="B5444" s="123"/>
      <c r="C5444" s="123"/>
      <c r="D5444" s="123"/>
      <c r="F5444" s="123"/>
      <c r="G5444" s="123"/>
    </row>
    <row r="5445" spans="2:7" x14ac:dyDescent="0.25">
      <c r="B5445" s="123"/>
      <c r="C5445" s="123"/>
      <c r="D5445" s="123"/>
      <c r="F5445" s="123"/>
      <c r="G5445" s="123"/>
    </row>
    <row r="5446" spans="2:7" x14ac:dyDescent="0.25">
      <c r="B5446" s="123"/>
      <c r="C5446" s="123"/>
      <c r="D5446" s="123"/>
      <c r="F5446" s="123"/>
      <c r="G5446" s="123"/>
    </row>
    <row r="5447" spans="2:7" x14ac:dyDescent="0.25">
      <c r="B5447" s="123"/>
      <c r="C5447" s="123"/>
      <c r="D5447" s="123"/>
      <c r="F5447" s="123"/>
      <c r="G5447" s="123"/>
    </row>
    <row r="5448" spans="2:7" x14ac:dyDescent="0.25">
      <c r="B5448" s="123"/>
      <c r="C5448" s="123"/>
      <c r="D5448" s="123"/>
      <c r="F5448" s="123"/>
      <c r="G5448" s="123"/>
    </row>
    <row r="5449" spans="2:7" x14ac:dyDescent="0.25">
      <c r="B5449" s="123"/>
      <c r="C5449" s="123"/>
      <c r="D5449" s="123"/>
      <c r="F5449" s="123"/>
      <c r="G5449" s="123"/>
    </row>
    <row r="5450" spans="2:7" x14ac:dyDescent="0.25">
      <c r="B5450" s="123"/>
      <c r="C5450" s="123"/>
      <c r="D5450" s="123"/>
      <c r="F5450" s="123"/>
      <c r="G5450" s="123"/>
    </row>
    <row r="5451" spans="2:7" x14ac:dyDescent="0.25">
      <c r="B5451" s="123"/>
      <c r="C5451" s="123"/>
      <c r="D5451" s="123"/>
      <c r="F5451" s="123"/>
      <c r="G5451" s="123"/>
    </row>
    <row r="5452" spans="2:7" x14ac:dyDescent="0.25">
      <c r="B5452" s="123"/>
      <c r="C5452" s="123"/>
      <c r="D5452" s="123"/>
      <c r="F5452" s="123"/>
      <c r="G5452" s="123"/>
    </row>
    <row r="5453" spans="2:7" x14ac:dyDescent="0.25">
      <c r="B5453" s="123"/>
      <c r="C5453" s="123"/>
      <c r="D5453" s="123"/>
      <c r="F5453" s="123"/>
      <c r="G5453" s="123"/>
    </row>
    <row r="5454" spans="2:7" x14ac:dyDescent="0.25">
      <c r="B5454" s="123"/>
      <c r="C5454" s="123"/>
      <c r="D5454" s="123"/>
      <c r="F5454" s="123"/>
      <c r="G5454" s="123"/>
    </row>
    <row r="5455" spans="2:7" x14ac:dyDescent="0.25">
      <c r="B5455" s="123"/>
      <c r="C5455" s="123"/>
      <c r="D5455" s="123"/>
      <c r="F5455" s="123"/>
      <c r="G5455" s="123"/>
    </row>
    <row r="5456" spans="2:7" x14ac:dyDescent="0.25">
      <c r="B5456" s="123"/>
      <c r="C5456" s="123"/>
      <c r="D5456" s="123"/>
      <c r="F5456" s="123"/>
      <c r="G5456" s="123"/>
    </row>
    <row r="5457" spans="2:7" x14ac:dyDescent="0.25">
      <c r="B5457" s="123"/>
      <c r="C5457" s="123"/>
      <c r="D5457" s="123"/>
      <c r="F5457" s="123"/>
      <c r="G5457" s="123"/>
    </row>
    <row r="5458" spans="2:7" x14ac:dyDescent="0.25">
      <c r="B5458" s="123"/>
      <c r="C5458" s="123"/>
      <c r="D5458" s="123"/>
      <c r="F5458" s="123"/>
      <c r="G5458" s="123"/>
    </row>
    <row r="5459" spans="2:7" x14ac:dyDescent="0.25">
      <c r="B5459" s="123"/>
      <c r="C5459" s="123"/>
      <c r="D5459" s="123"/>
      <c r="F5459" s="123"/>
      <c r="G5459" s="123"/>
    </row>
    <row r="5460" spans="2:7" x14ac:dyDescent="0.25">
      <c r="B5460" s="123"/>
      <c r="C5460" s="123"/>
      <c r="D5460" s="123"/>
      <c r="F5460" s="123"/>
      <c r="G5460" s="123"/>
    </row>
    <row r="5461" spans="2:7" x14ac:dyDescent="0.25">
      <c r="B5461" s="123"/>
      <c r="C5461" s="123"/>
      <c r="D5461" s="123"/>
      <c r="F5461" s="123"/>
      <c r="G5461" s="123"/>
    </row>
    <row r="5462" spans="2:7" x14ac:dyDescent="0.25">
      <c r="B5462" s="123"/>
      <c r="C5462" s="123"/>
      <c r="D5462" s="123"/>
      <c r="F5462" s="123"/>
      <c r="G5462" s="123"/>
    </row>
    <row r="5463" spans="2:7" x14ac:dyDescent="0.25">
      <c r="B5463" s="123"/>
      <c r="C5463" s="123"/>
      <c r="D5463" s="123"/>
      <c r="F5463" s="123"/>
      <c r="G5463" s="123"/>
    </row>
    <row r="5464" spans="2:7" x14ac:dyDescent="0.25">
      <c r="B5464" s="123"/>
      <c r="C5464" s="123"/>
      <c r="D5464" s="123"/>
      <c r="F5464" s="123"/>
      <c r="G5464" s="123"/>
    </row>
    <row r="5465" spans="2:7" x14ac:dyDescent="0.25">
      <c r="B5465" s="123"/>
      <c r="C5465" s="123"/>
      <c r="D5465" s="123"/>
      <c r="F5465" s="123"/>
      <c r="G5465" s="123"/>
    </row>
    <row r="5466" spans="2:7" x14ac:dyDescent="0.25">
      <c r="B5466" s="123"/>
      <c r="C5466" s="123"/>
      <c r="D5466" s="123"/>
      <c r="F5466" s="123"/>
      <c r="G5466" s="123"/>
    </row>
    <row r="5467" spans="2:7" x14ac:dyDescent="0.25">
      <c r="B5467" s="123"/>
      <c r="C5467" s="123"/>
      <c r="D5467" s="123"/>
      <c r="F5467" s="123"/>
      <c r="G5467" s="123"/>
    </row>
    <row r="5468" spans="2:7" x14ac:dyDescent="0.25">
      <c r="B5468" s="123"/>
      <c r="C5468" s="123"/>
      <c r="D5468" s="123"/>
      <c r="F5468" s="123"/>
      <c r="G5468" s="123"/>
    </row>
    <row r="5469" spans="2:7" x14ac:dyDescent="0.25">
      <c r="B5469" s="123"/>
      <c r="C5469" s="123"/>
      <c r="D5469" s="123"/>
      <c r="F5469" s="123"/>
      <c r="G5469" s="123"/>
    </row>
    <row r="5470" spans="2:7" x14ac:dyDescent="0.25">
      <c r="B5470" s="123"/>
      <c r="C5470" s="123"/>
      <c r="D5470" s="123"/>
      <c r="F5470" s="123"/>
      <c r="G5470" s="123"/>
    </row>
    <row r="5471" spans="2:7" x14ac:dyDescent="0.25">
      <c r="B5471" s="123"/>
      <c r="C5471" s="123"/>
      <c r="D5471" s="123"/>
      <c r="F5471" s="123"/>
      <c r="G5471" s="123"/>
    </row>
    <row r="5472" spans="2:7" x14ac:dyDescent="0.25">
      <c r="B5472" s="123"/>
      <c r="C5472" s="123"/>
      <c r="D5472" s="123"/>
      <c r="F5472" s="123"/>
      <c r="G5472" s="123"/>
    </row>
    <row r="5473" spans="2:7" x14ac:dyDescent="0.25">
      <c r="B5473" s="123"/>
      <c r="C5473" s="123"/>
      <c r="D5473" s="123"/>
      <c r="F5473" s="123"/>
      <c r="G5473" s="123"/>
    </row>
    <row r="5474" spans="2:7" x14ac:dyDescent="0.25">
      <c r="B5474" s="123"/>
      <c r="C5474" s="123"/>
      <c r="D5474" s="123"/>
      <c r="F5474" s="123"/>
      <c r="G5474" s="123"/>
    </row>
    <row r="5475" spans="2:7" x14ac:dyDescent="0.25">
      <c r="B5475" s="123"/>
      <c r="C5475" s="123"/>
      <c r="D5475" s="123"/>
      <c r="F5475" s="123"/>
      <c r="G5475" s="123"/>
    </row>
    <row r="5476" spans="2:7" x14ac:dyDescent="0.25">
      <c r="B5476" s="123"/>
      <c r="C5476" s="123"/>
      <c r="D5476" s="123"/>
      <c r="F5476" s="123"/>
      <c r="G5476" s="123"/>
    </row>
    <row r="5477" spans="2:7" x14ac:dyDescent="0.25">
      <c r="B5477" s="123"/>
      <c r="C5477" s="123"/>
      <c r="D5477" s="123"/>
      <c r="F5477" s="123"/>
      <c r="G5477" s="123"/>
    </row>
    <row r="5478" spans="2:7" x14ac:dyDescent="0.25">
      <c r="B5478" s="123"/>
      <c r="C5478" s="123"/>
      <c r="D5478" s="123"/>
      <c r="F5478" s="123"/>
      <c r="G5478" s="123"/>
    </row>
    <row r="5479" spans="2:7" x14ac:dyDescent="0.25">
      <c r="B5479" s="123"/>
      <c r="C5479" s="123"/>
      <c r="D5479" s="123"/>
      <c r="F5479" s="123"/>
      <c r="G5479" s="123"/>
    </row>
    <row r="5480" spans="2:7" x14ac:dyDescent="0.25">
      <c r="B5480" s="123"/>
      <c r="C5480" s="123"/>
      <c r="D5480" s="123"/>
      <c r="F5480" s="123"/>
      <c r="G5480" s="123"/>
    </row>
    <row r="5481" spans="2:7" x14ac:dyDescent="0.25">
      <c r="B5481" s="123"/>
      <c r="C5481" s="123"/>
      <c r="D5481" s="123"/>
      <c r="F5481" s="123"/>
      <c r="G5481" s="123"/>
    </row>
    <row r="5482" spans="2:7" x14ac:dyDescent="0.25">
      <c r="B5482" s="123"/>
      <c r="C5482" s="123"/>
      <c r="D5482" s="123"/>
      <c r="F5482" s="123"/>
      <c r="G5482" s="123"/>
    </row>
    <row r="5483" spans="2:7" x14ac:dyDescent="0.25">
      <c r="B5483" s="123"/>
      <c r="C5483" s="123"/>
      <c r="D5483" s="123"/>
      <c r="F5483" s="123"/>
      <c r="G5483" s="123"/>
    </row>
    <row r="5484" spans="2:7" x14ac:dyDescent="0.25">
      <c r="B5484" s="123"/>
      <c r="C5484" s="123"/>
      <c r="D5484" s="123"/>
      <c r="F5484" s="123"/>
      <c r="G5484" s="123"/>
    </row>
    <row r="5485" spans="2:7" x14ac:dyDescent="0.25">
      <c r="B5485" s="123"/>
      <c r="C5485" s="123"/>
      <c r="D5485" s="123"/>
      <c r="F5485" s="123"/>
      <c r="G5485" s="123"/>
    </row>
    <row r="5486" spans="2:7" x14ac:dyDescent="0.25">
      <c r="B5486" s="123"/>
      <c r="C5486" s="123"/>
      <c r="D5486" s="123"/>
      <c r="F5486" s="123"/>
      <c r="G5486" s="123"/>
    </row>
    <row r="5487" spans="2:7" x14ac:dyDescent="0.25">
      <c r="B5487" s="123"/>
      <c r="C5487" s="123"/>
      <c r="D5487" s="123"/>
      <c r="F5487" s="123"/>
      <c r="G5487" s="123"/>
    </row>
    <row r="5488" spans="2:7" x14ac:dyDescent="0.25">
      <c r="B5488" s="123"/>
      <c r="C5488" s="123"/>
      <c r="D5488" s="123"/>
      <c r="F5488" s="123"/>
      <c r="G5488" s="123"/>
    </row>
    <row r="5489" spans="2:7" x14ac:dyDescent="0.25">
      <c r="B5489" s="123"/>
      <c r="C5489" s="123"/>
      <c r="D5489" s="123"/>
      <c r="F5489" s="123"/>
      <c r="G5489" s="123"/>
    </row>
    <row r="5490" spans="2:7" x14ac:dyDescent="0.25">
      <c r="B5490" s="123"/>
      <c r="C5490" s="123"/>
      <c r="D5490" s="123"/>
      <c r="F5490" s="123"/>
      <c r="G5490" s="123"/>
    </row>
    <row r="5491" spans="2:7" x14ac:dyDescent="0.25">
      <c r="B5491" s="123"/>
      <c r="C5491" s="123"/>
      <c r="D5491" s="123"/>
      <c r="F5491" s="123"/>
      <c r="G5491" s="123"/>
    </row>
    <row r="5492" spans="2:7" x14ac:dyDescent="0.25">
      <c r="B5492" s="123"/>
      <c r="C5492" s="123"/>
      <c r="D5492" s="123"/>
      <c r="F5492" s="123"/>
      <c r="G5492" s="123"/>
    </row>
    <row r="5493" spans="2:7" x14ac:dyDescent="0.25">
      <c r="B5493" s="123"/>
      <c r="C5493" s="123"/>
      <c r="D5493" s="123"/>
      <c r="F5493" s="123"/>
      <c r="G5493" s="123"/>
    </row>
    <row r="5494" spans="2:7" x14ac:dyDescent="0.25">
      <c r="B5494" s="123"/>
      <c r="C5494" s="123"/>
      <c r="D5494" s="123"/>
      <c r="F5494" s="123"/>
      <c r="G5494" s="123"/>
    </row>
    <row r="5495" spans="2:7" x14ac:dyDescent="0.25">
      <c r="B5495" s="123"/>
      <c r="C5495" s="123"/>
      <c r="D5495" s="123"/>
      <c r="F5495" s="123"/>
      <c r="G5495" s="123"/>
    </row>
    <row r="5496" spans="2:7" x14ac:dyDescent="0.25">
      <c r="B5496" s="123"/>
      <c r="C5496" s="123"/>
      <c r="D5496" s="123"/>
      <c r="F5496" s="123"/>
      <c r="G5496" s="123"/>
    </row>
    <row r="5497" spans="2:7" x14ac:dyDescent="0.25">
      <c r="B5497" s="123"/>
      <c r="C5497" s="123"/>
      <c r="D5497" s="123"/>
      <c r="F5497" s="123"/>
      <c r="G5497" s="123"/>
    </row>
    <row r="5498" spans="2:7" x14ac:dyDescent="0.25">
      <c r="B5498" s="123"/>
      <c r="C5498" s="123"/>
      <c r="D5498" s="123"/>
      <c r="F5498" s="123"/>
      <c r="G5498" s="123"/>
    </row>
    <row r="5499" spans="2:7" x14ac:dyDescent="0.25">
      <c r="B5499" s="123"/>
      <c r="C5499" s="123"/>
      <c r="D5499" s="123"/>
      <c r="F5499" s="123"/>
      <c r="G5499" s="123"/>
    </row>
    <row r="5500" spans="2:7" x14ac:dyDescent="0.25">
      <c r="B5500" s="123"/>
      <c r="C5500" s="123"/>
      <c r="D5500" s="123"/>
      <c r="F5500" s="123"/>
      <c r="G5500" s="123"/>
    </row>
    <row r="5501" spans="2:7" x14ac:dyDescent="0.25">
      <c r="B5501" s="123"/>
      <c r="C5501" s="123"/>
      <c r="D5501" s="123"/>
      <c r="F5501" s="123"/>
      <c r="G5501" s="123"/>
    </row>
    <row r="5502" spans="2:7" x14ac:dyDescent="0.25">
      <c r="B5502" s="123"/>
      <c r="C5502" s="123"/>
      <c r="D5502" s="123"/>
      <c r="F5502" s="123"/>
      <c r="G5502" s="123"/>
    </row>
    <row r="5503" spans="2:7" x14ac:dyDescent="0.25">
      <c r="B5503" s="123"/>
      <c r="C5503" s="123"/>
      <c r="D5503" s="123"/>
      <c r="F5503" s="123"/>
      <c r="G5503" s="123"/>
    </row>
    <row r="5504" spans="2:7" x14ac:dyDescent="0.25">
      <c r="B5504" s="123"/>
      <c r="C5504" s="123"/>
      <c r="D5504" s="123"/>
      <c r="F5504" s="123"/>
      <c r="G5504" s="123"/>
    </row>
    <row r="5505" spans="2:7" x14ac:dyDescent="0.25">
      <c r="B5505" s="123"/>
      <c r="C5505" s="123"/>
      <c r="D5505" s="123"/>
      <c r="F5505" s="123"/>
      <c r="G5505" s="123"/>
    </row>
    <row r="5506" spans="2:7" x14ac:dyDescent="0.25">
      <c r="B5506" s="123"/>
      <c r="C5506" s="123"/>
      <c r="D5506" s="123"/>
      <c r="F5506" s="123"/>
      <c r="G5506" s="123"/>
    </row>
    <row r="5507" spans="2:7" x14ac:dyDescent="0.25">
      <c r="B5507" s="123"/>
      <c r="C5507" s="123"/>
      <c r="D5507" s="123"/>
      <c r="F5507" s="123"/>
      <c r="G5507" s="123"/>
    </row>
    <row r="5508" spans="2:7" x14ac:dyDescent="0.25">
      <c r="B5508" s="123"/>
      <c r="C5508" s="123"/>
      <c r="D5508" s="123"/>
      <c r="F5508" s="123"/>
      <c r="G5508" s="123"/>
    </row>
    <row r="5509" spans="2:7" x14ac:dyDescent="0.25">
      <c r="B5509" s="123"/>
      <c r="C5509" s="123"/>
      <c r="D5509" s="123"/>
      <c r="F5509" s="123"/>
      <c r="G5509" s="123"/>
    </row>
    <row r="5510" spans="2:7" x14ac:dyDescent="0.25">
      <c r="B5510" s="123"/>
      <c r="C5510" s="123"/>
      <c r="D5510" s="123"/>
      <c r="F5510" s="123"/>
      <c r="G5510" s="123"/>
    </row>
    <row r="5511" spans="2:7" x14ac:dyDescent="0.25">
      <c r="B5511" s="123"/>
      <c r="C5511" s="123"/>
      <c r="D5511" s="123"/>
      <c r="F5511" s="123"/>
      <c r="G5511" s="123"/>
    </row>
    <row r="5512" spans="2:7" x14ac:dyDescent="0.25">
      <c r="B5512" s="123"/>
      <c r="C5512" s="123"/>
      <c r="D5512" s="123"/>
      <c r="F5512" s="123"/>
      <c r="G5512" s="123"/>
    </row>
    <row r="5513" spans="2:7" x14ac:dyDescent="0.25">
      <c r="B5513" s="123"/>
      <c r="C5513" s="123"/>
      <c r="D5513" s="123"/>
      <c r="F5513" s="123"/>
      <c r="G5513" s="123"/>
    </row>
    <row r="5514" spans="2:7" x14ac:dyDescent="0.25">
      <c r="B5514" s="123"/>
      <c r="C5514" s="123"/>
      <c r="D5514" s="123"/>
      <c r="F5514" s="123"/>
      <c r="G5514" s="123"/>
    </row>
    <row r="5515" spans="2:7" x14ac:dyDescent="0.25">
      <c r="B5515" s="123"/>
      <c r="C5515" s="123"/>
      <c r="D5515" s="123"/>
      <c r="F5515" s="123"/>
      <c r="G5515" s="123"/>
    </row>
    <row r="5516" spans="2:7" x14ac:dyDescent="0.25">
      <c r="B5516" s="123"/>
      <c r="C5516" s="123"/>
      <c r="D5516" s="123"/>
      <c r="F5516" s="123"/>
      <c r="G5516" s="123"/>
    </row>
    <row r="5517" spans="2:7" x14ac:dyDescent="0.25">
      <c r="B5517" s="123"/>
      <c r="C5517" s="123"/>
      <c r="D5517" s="123"/>
      <c r="F5517" s="123"/>
      <c r="G5517" s="123"/>
    </row>
    <row r="5518" spans="2:7" x14ac:dyDescent="0.25">
      <c r="B5518" s="123"/>
      <c r="C5518" s="123"/>
      <c r="D5518" s="123"/>
      <c r="F5518" s="123"/>
      <c r="G5518" s="123"/>
    </row>
    <row r="5519" spans="2:7" x14ac:dyDescent="0.25">
      <c r="B5519" s="123"/>
      <c r="C5519" s="123"/>
      <c r="D5519" s="123"/>
      <c r="F5519" s="123"/>
      <c r="G5519" s="123"/>
    </row>
    <row r="5520" spans="2:7" x14ac:dyDescent="0.25">
      <c r="B5520" s="123"/>
      <c r="C5520" s="123"/>
      <c r="D5520" s="123"/>
      <c r="F5520" s="123"/>
      <c r="G5520" s="123"/>
    </row>
    <row r="5521" spans="2:7" x14ac:dyDescent="0.25">
      <c r="B5521" s="123"/>
      <c r="C5521" s="123"/>
      <c r="D5521" s="123"/>
      <c r="F5521" s="123"/>
      <c r="G5521" s="123"/>
    </row>
    <row r="5522" spans="2:7" x14ac:dyDescent="0.25">
      <c r="B5522" s="123"/>
      <c r="C5522" s="123"/>
      <c r="D5522" s="123"/>
      <c r="F5522" s="123"/>
      <c r="G5522" s="123"/>
    </row>
    <row r="5523" spans="2:7" x14ac:dyDescent="0.25">
      <c r="B5523" s="123"/>
      <c r="C5523" s="123"/>
      <c r="D5523" s="123"/>
      <c r="F5523" s="123"/>
      <c r="G5523" s="123"/>
    </row>
    <row r="5524" spans="2:7" x14ac:dyDescent="0.25">
      <c r="B5524" s="123"/>
      <c r="C5524" s="123"/>
      <c r="D5524" s="123"/>
      <c r="F5524" s="123"/>
      <c r="G5524" s="123"/>
    </row>
    <row r="5525" spans="2:7" x14ac:dyDescent="0.25">
      <c r="B5525" s="123"/>
      <c r="C5525" s="123"/>
      <c r="D5525" s="123"/>
      <c r="F5525" s="123"/>
      <c r="G5525" s="123"/>
    </row>
    <row r="5526" spans="2:7" x14ac:dyDescent="0.25">
      <c r="B5526" s="123"/>
      <c r="C5526" s="123"/>
      <c r="D5526" s="123"/>
      <c r="F5526" s="123"/>
      <c r="G5526" s="123"/>
    </row>
    <row r="5527" spans="2:7" x14ac:dyDescent="0.25">
      <c r="B5527" s="123"/>
      <c r="C5527" s="123"/>
      <c r="D5527" s="123"/>
      <c r="F5527" s="123"/>
      <c r="G5527" s="123"/>
    </row>
    <row r="5528" spans="2:7" x14ac:dyDescent="0.25">
      <c r="B5528" s="123"/>
      <c r="C5528" s="123"/>
      <c r="D5528" s="123"/>
      <c r="F5528" s="123"/>
      <c r="G5528" s="123"/>
    </row>
    <row r="5529" spans="2:7" x14ac:dyDescent="0.25">
      <c r="B5529" s="123"/>
      <c r="C5529" s="123"/>
      <c r="D5529" s="123"/>
      <c r="F5529" s="123"/>
      <c r="G5529" s="123"/>
    </row>
    <row r="5530" spans="2:7" x14ac:dyDescent="0.25">
      <c r="B5530" s="123"/>
      <c r="C5530" s="123"/>
      <c r="D5530" s="123"/>
      <c r="F5530" s="123"/>
      <c r="G5530" s="123"/>
    </row>
    <row r="5531" spans="2:7" x14ac:dyDescent="0.25">
      <c r="B5531" s="123"/>
      <c r="C5531" s="123"/>
      <c r="D5531" s="123"/>
      <c r="F5531" s="123"/>
      <c r="G5531" s="123"/>
    </row>
    <row r="5532" spans="2:7" x14ac:dyDescent="0.25">
      <c r="B5532" s="123"/>
      <c r="C5532" s="123"/>
      <c r="D5532" s="123"/>
      <c r="F5532" s="123"/>
      <c r="G5532" s="123"/>
    </row>
    <row r="5533" spans="2:7" x14ac:dyDescent="0.25">
      <c r="B5533" s="123"/>
      <c r="C5533" s="123"/>
      <c r="D5533" s="123"/>
      <c r="F5533" s="123"/>
      <c r="G5533" s="123"/>
    </row>
    <row r="5534" spans="2:7" x14ac:dyDescent="0.25">
      <c r="B5534" s="123"/>
      <c r="C5534" s="123"/>
      <c r="D5534" s="123"/>
      <c r="F5534" s="123"/>
      <c r="G5534" s="123"/>
    </row>
    <row r="5535" spans="2:7" x14ac:dyDescent="0.25">
      <c r="B5535" s="123"/>
      <c r="C5535" s="123"/>
      <c r="D5535" s="123"/>
      <c r="F5535" s="123"/>
      <c r="G5535" s="123"/>
    </row>
    <row r="5536" spans="2:7" x14ac:dyDescent="0.25">
      <c r="B5536" s="123"/>
      <c r="C5536" s="123"/>
      <c r="D5536" s="123"/>
      <c r="F5536" s="123"/>
      <c r="G5536" s="123"/>
    </row>
    <row r="5537" spans="2:7" x14ac:dyDescent="0.25">
      <c r="B5537" s="123"/>
      <c r="C5537" s="123"/>
      <c r="D5537" s="123"/>
      <c r="F5537" s="123"/>
      <c r="G5537" s="123"/>
    </row>
    <row r="5538" spans="2:7" x14ac:dyDescent="0.25">
      <c r="B5538" s="123"/>
      <c r="C5538" s="123"/>
      <c r="D5538" s="123"/>
      <c r="F5538" s="123"/>
      <c r="G5538" s="123"/>
    </row>
    <row r="5539" spans="2:7" x14ac:dyDescent="0.25">
      <c r="B5539" s="123"/>
      <c r="C5539" s="123"/>
      <c r="D5539" s="123"/>
      <c r="F5539" s="123"/>
      <c r="G5539" s="123"/>
    </row>
    <row r="5540" spans="2:7" x14ac:dyDescent="0.25">
      <c r="B5540" s="123"/>
      <c r="C5540" s="123"/>
      <c r="D5540" s="123"/>
      <c r="F5540" s="123"/>
      <c r="G5540" s="123"/>
    </row>
    <row r="5541" spans="2:7" x14ac:dyDescent="0.25">
      <c r="B5541" s="123"/>
      <c r="C5541" s="123"/>
      <c r="D5541" s="123"/>
      <c r="F5541" s="123"/>
      <c r="G5541" s="123"/>
    </row>
    <row r="5542" spans="2:7" x14ac:dyDescent="0.25">
      <c r="B5542" s="123"/>
      <c r="C5542" s="123"/>
      <c r="D5542" s="123"/>
      <c r="F5542" s="123"/>
      <c r="G5542" s="123"/>
    </row>
    <row r="5543" spans="2:7" x14ac:dyDescent="0.25">
      <c r="B5543" s="123"/>
      <c r="C5543" s="123"/>
      <c r="D5543" s="123"/>
      <c r="F5543" s="123"/>
      <c r="G5543" s="123"/>
    </row>
    <row r="5544" spans="2:7" x14ac:dyDescent="0.25">
      <c r="B5544" s="123"/>
      <c r="C5544" s="123"/>
      <c r="D5544" s="123"/>
      <c r="F5544" s="123"/>
      <c r="G5544" s="123"/>
    </row>
    <row r="5545" spans="2:7" x14ac:dyDescent="0.25">
      <c r="B5545" s="123"/>
      <c r="C5545" s="123"/>
      <c r="D5545" s="123"/>
      <c r="F5545" s="123"/>
      <c r="G5545" s="123"/>
    </row>
    <row r="5546" spans="2:7" x14ac:dyDescent="0.25">
      <c r="B5546" s="123"/>
      <c r="C5546" s="123"/>
      <c r="D5546" s="123"/>
      <c r="F5546" s="123"/>
      <c r="G5546" s="123"/>
    </row>
    <row r="5547" spans="2:7" x14ac:dyDescent="0.25">
      <c r="B5547" s="123"/>
      <c r="C5547" s="123"/>
      <c r="D5547" s="123"/>
      <c r="F5547" s="123"/>
      <c r="G5547" s="123"/>
    </row>
    <row r="5548" spans="2:7" x14ac:dyDescent="0.25">
      <c r="B5548" s="123"/>
      <c r="C5548" s="123"/>
      <c r="D5548" s="123"/>
      <c r="F5548" s="123"/>
      <c r="G5548" s="123"/>
    </row>
    <row r="5549" spans="2:7" x14ac:dyDescent="0.25">
      <c r="B5549" s="123"/>
      <c r="C5549" s="123"/>
      <c r="D5549" s="123"/>
      <c r="F5549" s="123"/>
      <c r="G5549" s="123"/>
    </row>
    <row r="5550" spans="2:7" x14ac:dyDescent="0.25">
      <c r="B5550" s="123"/>
      <c r="C5550" s="123"/>
      <c r="D5550" s="123"/>
      <c r="F5550" s="123"/>
      <c r="G5550" s="123"/>
    </row>
    <row r="5551" spans="2:7" x14ac:dyDescent="0.25">
      <c r="B5551" s="123"/>
      <c r="C5551" s="123"/>
      <c r="D5551" s="123"/>
      <c r="F5551" s="123"/>
      <c r="G5551" s="123"/>
    </row>
    <row r="5552" spans="2:7" x14ac:dyDescent="0.25">
      <c r="B5552" s="123"/>
      <c r="C5552" s="123"/>
      <c r="D5552" s="123"/>
      <c r="F5552" s="123"/>
      <c r="G5552" s="123"/>
    </row>
    <row r="5553" spans="2:7" x14ac:dyDescent="0.25">
      <c r="B5553" s="123"/>
      <c r="C5553" s="123"/>
      <c r="D5553" s="123"/>
      <c r="F5553" s="123"/>
      <c r="G5553" s="123"/>
    </row>
    <row r="5554" spans="2:7" x14ac:dyDescent="0.25">
      <c r="B5554" s="123"/>
      <c r="C5554" s="123"/>
      <c r="D5554" s="123"/>
      <c r="F5554" s="123"/>
      <c r="G5554" s="123"/>
    </row>
    <row r="5555" spans="2:7" x14ac:dyDescent="0.25">
      <c r="B5555" s="123"/>
      <c r="C5555" s="123"/>
      <c r="D5555" s="123"/>
      <c r="F5555" s="123"/>
      <c r="G5555" s="123"/>
    </row>
    <row r="5556" spans="2:7" x14ac:dyDescent="0.25">
      <c r="B5556" s="123"/>
      <c r="C5556" s="123"/>
      <c r="D5556" s="123"/>
      <c r="F5556" s="123"/>
      <c r="G5556" s="123"/>
    </row>
    <row r="5557" spans="2:7" x14ac:dyDescent="0.25">
      <c r="B5557" s="123"/>
      <c r="C5557" s="123"/>
      <c r="D5557" s="123"/>
      <c r="F5557" s="123"/>
      <c r="G5557" s="123"/>
    </row>
    <row r="5558" spans="2:7" x14ac:dyDescent="0.25">
      <c r="B5558" s="123"/>
      <c r="C5558" s="123"/>
      <c r="D5558" s="123"/>
      <c r="F5558" s="123"/>
      <c r="G5558" s="123"/>
    </row>
    <row r="5559" spans="2:7" x14ac:dyDescent="0.25">
      <c r="B5559" s="123"/>
      <c r="C5559" s="123"/>
      <c r="D5559" s="123"/>
      <c r="F5559" s="123"/>
      <c r="G5559" s="123"/>
    </row>
    <row r="5560" spans="2:7" x14ac:dyDescent="0.25">
      <c r="B5560" s="123"/>
      <c r="C5560" s="123"/>
      <c r="D5560" s="123"/>
      <c r="F5560" s="123"/>
      <c r="G5560" s="123"/>
    </row>
    <row r="5561" spans="2:7" x14ac:dyDescent="0.25">
      <c r="B5561" s="123"/>
      <c r="C5561" s="123"/>
      <c r="D5561" s="123"/>
      <c r="F5561" s="123"/>
      <c r="G5561" s="123"/>
    </row>
    <row r="5562" spans="2:7" x14ac:dyDescent="0.25">
      <c r="B5562" s="123"/>
      <c r="C5562" s="123"/>
      <c r="D5562" s="123"/>
      <c r="F5562" s="123"/>
      <c r="G5562" s="123"/>
    </row>
    <row r="5563" spans="2:7" x14ac:dyDescent="0.25">
      <c r="B5563" s="123"/>
      <c r="C5563" s="123"/>
      <c r="D5563" s="123"/>
      <c r="F5563" s="123"/>
      <c r="G5563" s="123"/>
    </row>
    <row r="5564" spans="2:7" x14ac:dyDescent="0.25">
      <c r="B5564" s="123"/>
      <c r="C5564" s="123"/>
      <c r="D5564" s="123"/>
      <c r="F5564" s="123"/>
      <c r="G5564" s="123"/>
    </row>
    <row r="5565" spans="2:7" x14ac:dyDescent="0.25">
      <c r="B5565" s="123"/>
      <c r="C5565" s="123"/>
      <c r="D5565" s="123"/>
      <c r="F5565" s="123"/>
      <c r="G5565" s="123"/>
    </row>
    <row r="5566" spans="2:7" x14ac:dyDescent="0.25">
      <c r="B5566" s="123"/>
      <c r="C5566" s="123"/>
      <c r="D5566" s="123"/>
      <c r="F5566" s="123"/>
      <c r="G5566" s="123"/>
    </row>
    <row r="5567" spans="2:7" x14ac:dyDescent="0.25">
      <c r="B5567" s="123"/>
      <c r="C5567" s="123"/>
      <c r="D5567" s="123"/>
      <c r="F5567" s="123"/>
      <c r="G5567" s="123"/>
    </row>
    <row r="5568" spans="2:7" x14ac:dyDescent="0.25">
      <c r="B5568" s="123"/>
      <c r="C5568" s="123"/>
      <c r="D5568" s="123"/>
      <c r="F5568" s="123"/>
      <c r="G5568" s="123"/>
    </row>
    <row r="5569" spans="2:7" x14ac:dyDescent="0.25">
      <c r="B5569" s="123"/>
      <c r="C5569" s="123"/>
      <c r="D5569" s="123"/>
      <c r="F5569" s="123"/>
      <c r="G5569" s="123"/>
    </row>
    <row r="5570" spans="2:7" x14ac:dyDescent="0.25">
      <c r="B5570" s="123"/>
      <c r="C5570" s="123"/>
      <c r="D5570" s="123"/>
      <c r="F5570" s="123"/>
      <c r="G5570" s="123"/>
    </row>
    <row r="5571" spans="2:7" x14ac:dyDescent="0.25">
      <c r="B5571" s="123"/>
      <c r="C5571" s="123"/>
      <c r="D5571" s="123"/>
      <c r="F5571" s="123"/>
      <c r="G5571" s="123"/>
    </row>
    <row r="5572" spans="2:7" x14ac:dyDescent="0.25">
      <c r="B5572" s="123"/>
      <c r="C5572" s="123"/>
      <c r="D5572" s="123"/>
      <c r="F5572" s="123"/>
      <c r="G5572" s="123"/>
    </row>
    <row r="5573" spans="2:7" x14ac:dyDescent="0.25">
      <c r="B5573" s="123"/>
      <c r="C5573" s="123"/>
      <c r="D5573" s="123"/>
      <c r="F5573" s="123"/>
      <c r="G5573" s="123"/>
    </row>
    <row r="5574" spans="2:7" x14ac:dyDescent="0.25">
      <c r="B5574" s="123"/>
      <c r="C5574" s="123"/>
      <c r="D5574" s="123"/>
      <c r="F5574" s="123"/>
      <c r="G5574" s="123"/>
    </row>
    <row r="5575" spans="2:7" x14ac:dyDescent="0.25">
      <c r="B5575" s="123"/>
      <c r="C5575" s="123"/>
      <c r="D5575" s="123"/>
      <c r="F5575" s="123"/>
      <c r="G5575" s="123"/>
    </row>
    <row r="5576" spans="2:7" x14ac:dyDescent="0.25">
      <c r="B5576" s="123"/>
      <c r="C5576" s="123"/>
      <c r="D5576" s="123"/>
      <c r="F5576" s="123"/>
      <c r="G5576" s="123"/>
    </row>
    <row r="5577" spans="2:7" x14ac:dyDescent="0.25">
      <c r="B5577" s="123"/>
      <c r="C5577" s="123"/>
      <c r="D5577" s="123"/>
      <c r="F5577" s="123"/>
      <c r="G5577" s="123"/>
    </row>
    <row r="5578" spans="2:7" x14ac:dyDescent="0.25">
      <c r="B5578" s="123"/>
      <c r="C5578" s="123"/>
      <c r="D5578" s="123"/>
      <c r="F5578" s="123"/>
      <c r="G5578" s="123"/>
    </row>
    <row r="5579" spans="2:7" x14ac:dyDescent="0.25">
      <c r="B5579" s="123"/>
      <c r="C5579" s="123"/>
      <c r="D5579" s="123"/>
      <c r="F5579" s="123"/>
      <c r="G5579" s="123"/>
    </row>
    <row r="5580" spans="2:7" x14ac:dyDescent="0.25">
      <c r="B5580" s="123"/>
      <c r="C5580" s="123"/>
      <c r="D5580" s="123"/>
      <c r="F5580" s="123"/>
      <c r="G5580" s="123"/>
    </row>
    <row r="5581" spans="2:7" x14ac:dyDescent="0.25">
      <c r="B5581" s="123"/>
      <c r="C5581" s="123"/>
      <c r="D5581" s="123"/>
      <c r="F5581" s="123"/>
      <c r="G5581" s="123"/>
    </row>
    <row r="5582" spans="2:7" x14ac:dyDescent="0.25">
      <c r="B5582" s="123"/>
      <c r="C5582" s="123"/>
      <c r="D5582" s="123"/>
      <c r="F5582" s="123"/>
      <c r="G5582" s="123"/>
    </row>
    <row r="5583" spans="2:7" x14ac:dyDescent="0.25">
      <c r="B5583" s="123"/>
      <c r="C5583" s="123"/>
      <c r="D5583" s="123"/>
      <c r="F5583" s="123"/>
      <c r="G5583" s="123"/>
    </row>
    <row r="5584" spans="2:7" x14ac:dyDescent="0.25">
      <c r="B5584" s="123"/>
      <c r="C5584" s="123"/>
      <c r="D5584" s="123"/>
      <c r="F5584" s="123"/>
      <c r="G5584" s="123"/>
    </row>
    <row r="5585" spans="2:7" x14ac:dyDescent="0.25">
      <c r="B5585" s="123"/>
      <c r="C5585" s="123"/>
      <c r="D5585" s="123"/>
      <c r="F5585" s="123"/>
      <c r="G5585" s="123"/>
    </row>
    <row r="5586" spans="2:7" x14ac:dyDescent="0.25">
      <c r="B5586" s="123"/>
      <c r="C5586" s="123"/>
      <c r="D5586" s="123"/>
      <c r="F5586" s="123"/>
      <c r="G5586" s="123"/>
    </row>
    <row r="5587" spans="2:7" x14ac:dyDescent="0.25">
      <c r="B5587" s="123"/>
      <c r="C5587" s="123"/>
      <c r="D5587" s="123"/>
      <c r="F5587" s="123"/>
      <c r="G5587" s="123"/>
    </row>
    <row r="5588" spans="2:7" x14ac:dyDescent="0.25">
      <c r="B5588" s="123"/>
      <c r="C5588" s="123"/>
      <c r="D5588" s="123"/>
      <c r="F5588" s="123"/>
      <c r="G5588" s="123"/>
    </row>
    <row r="5589" spans="2:7" x14ac:dyDescent="0.25">
      <c r="B5589" s="123"/>
      <c r="C5589" s="123"/>
      <c r="D5589" s="123"/>
      <c r="F5589" s="123"/>
      <c r="G5589" s="123"/>
    </row>
    <row r="5590" spans="2:7" x14ac:dyDescent="0.25">
      <c r="B5590" s="123"/>
      <c r="C5590" s="123"/>
      <c r="D5590" s="123"/>
      <c r="F5590" s="123"/>
      <c r="G5590" s="123"/>
    </row>
    <row r="5591" spans="2:7" x14ac:dyDescent="0.25">
      <c r="B5591" s="123"/>
      <c r="C5591" s="123"/>
      <c r="D5591" s="123"/>
      <c r="F5591" s="123"/>
      <c r="G5591" s="123"/>
    </row>
    <row r="5592" spans="2:7" x14ac:dyDescent="0.25">
      <c r="B5592" s="123"/>
      <c r="C5592" s="123"/>
      <c r="D5592" s="123"/>
      <c r="F5592" s="123"/>
      <c r="G5592" s="123"/>
    </row>
    <row r="5593" spans="2:7" x14ac:dyDescent="0.25">
      <c r="B5593" s="123"/>
      <c r="C5593" s="123"/>
      <c r="D5593" s="123"/>
      <c r="F5593" s="123"/>
      <c r="G5593" s="123"/>
    </row>
    <row r="5594" spans="2:7" x14ac:dyDescent="0.25">
      <c r="B5594" s="123"/>
      <c r="C5594" s="123"/>
      <c r="D5594" s="123"/>
      <c r="F5594" s="123"/>
      <c r="G5594" s="123"/>
    </row>
    <row r="5595" spans="2:7" x14ac:dyDescent="0.25">
      <c r="B5595" s="123"/>
      <c r="C5595" s="123"/>
      <c r="D5595" s="123"/>
      <c r="F5595" s="123"/>
      <c r="G5595" s="123"/>
    </row>
    <row r="5596" spans="2:7" x14ac:dyDescent="0.25">
      <c r="B5596" s="123"/>
      <c r="C5596" s="123"/>
      <c r="D5596" s="123"/>
      <c r="F5596" s="123"/>
      <c r="G5596" s="123"/>
    </row>
    <row r="5597" spans="2:7" x14ac:dyDescent="0.25">
      <c r="B5597" s="123"/>
      <c r="C5597" s="123"/>
      <c r="D5597" s="123"/>
      <c r="F5597" s="123"/>
      <c r="G5597" s="123"/>
    </row>
    <row r="5598" spans="2:7" x14ac:dyDescent="0.25">
      <c r="B5598" s="123"/>
      <c r="C5598" s="123"/>
      <c r="D5598" s="123"/>
      <c r="F5598" s="123"/>
      <c r="G5598" s="123"/>
    </row>
    <row r="5599" spans="2:7" x14ac:dyDescent="0.25">
      <c r="B5599" s="123"/>
      <c r="C5599" s="123"/>
      <c r="D5599" s="123"/>
      <c r="F5599" s="123"/>
      <c r="G5599" s="123"/>
    </row>
    <row r="5600" spans="2:7" x14ac:dyDescent="0.25">
      <c r="B5600" s="123"/>
      <c r="C5600" s="123"/>
      <c r="D5600" s="123"/>
      <c r="F5600" s="123"/>
      <c r="G5600" s="123"/>
    </row>
    <row r="5601" spans="2:7" x14ac:dyDescent="0.25">
      <c r="B5601" s="123"/>
      <c r="C5601" s="123"/>
      <c r="D5601" s="123"/>
      <c r="F5601" s="123"/>
      <c r="G5601" s="123"/>
    </row>
    <row r="5602" spans="2:7" x14ac:dyDescent="0.25">
      <c r="B5602" s="123"/>
      <c r="C5602" s="123"/>
      <c r="D5602" s="123"/>
      <c r="F5602" s="123"/>
      <c r="G5602" s="123"/>
    </row>
    <row r="5603" spans="2:7" x14ac:dyDescent="0.25">
      <c r="B5603" s="123"/>
      <c r="C5603" s="123"/>
      <c r="D5603" s="123"/>
      <c r="F5603" s="123"/>
      <c r="G5603" s="123"/>
    </row>
    <row r="5604" spans="2:7" x14ac:dyDescent="0.25">
      <c r="B5604" s="123"/>
      <c r="C5604" s="123"/>
      <c r="D5604" s="123"/>
      <c r="F5604" s="123"/>
      <c r="G5604" s="123"/>
    </row>
    <row r="5605" spans="2:7" x14ac:dyDescent="0.25">
      <c r="B5605" s="123"/>
      <c r="C5605" s="123"/>
      <c r="D5605" s="123"/>
      <c r="F5605" s="123"/>
      <c r="G5605" s="123"/>
    </row>
    <row r="5606" spans="2:7" x14ac:dyDescent="0.25">
      <c r="B5606" s="123"/>
      <c r="C5606" s="123"/>
      <c r="D5606" s="123"/>
      <c r="F5606" s="123"/>
      <c r="G5606" s="123"/>
    </row>
    <row r="5607" spans="2:7" x14ac:dyDescent="0.25">
      <c r="B5607" s="123"/>
      <c r="C5607" s="123"/>
      <c r="D5607" s="123"/>
      <c r="F5607" s="123"/>
      <c r="G5607" s="123"/>
    </row>
    <row r="5608" spans="2:7" x14ac:dyDescent="0.25">
      <c r="B5608" s="123"/>
      <c r="C5608" s="123"/>
      <c r="D5608" s="123"/>
      <c r="F5608" s="123"/>
      <c r="G5608" s="123"/>
    </row>
    <row r="5609" spans="2:7" x14ac:dyDescent="0.25">
      <c r="B5609" s="123"/>
      <c r="C5609" s="123"/>
      <c r="D5609" s="123"/>
      <c r="F5609" s="123"/>
      <c r="G5609" s="123"/>
    </row>
    <row r="5610" spans="2:7" x14ac:dyDescent="0.25">
      <c r="B5610" s="123"/>
      <c r="C5610" s="123"/>
      <c r="D5610" s="123"/>
      <c r="F5610" s="123"/>
      <c r="G5610" s="123"/>
    </row>
    <row r="5611" spans="2:7" x14ac:dyDescent="0.25">
      <c r="B5611" s="123"/>
      <c r="C5611" s="123"/>
      <c r="D5611" s="123"/>
      <c r="F5611" s="123"/>
      <c r="G5611" s="123"/>
    </row>
    <row r="5612" spans="2:7" x14ac:dyDescent="0.25">
      <c r="B5612" s="123"/>
      <c r="C5612" s="123"/>
      <c r="D5612" s="123"/>
      <c r="F5612" s="123"/>
      <c r="G5612" s="123"/>
    </row>
    <row r="5613" spans="2:7" x14ac:dyDescent="0.25">
      <c r="B5613" s="123"/>
      <c r="C5613" s="123"/>
      <c r="D5613" s="123"/>
      <c r="F5613" s="123"/>
      <c r="G5613" s="123"/>
    </row>
    <row r="5614" spans="2:7" x14ac:dyDescent="0.25">
      <c r="B5614" s="123"/>
      <c r="C5614" s="123"/>
      <c r="D5614" s="123"/>
      <c r="F5614" s="123"/>
      <c r="G5614" s="123"/>
    </row>
    <row r="5615" spans="2:7" x14ac:dyDescent="0.25">
      <c r="B5615" s="123"/>
      <c r="C5615" s="123"/>
      <c r="D5615" s="123"/>
      <c r="F5615" s="123"/>
      <c r="G5615" s="123"/>
    </row>
    <row r="5616" spans="2:7" x14ac:dyDescent="0.25">
      <c r="B5616" s="123"/>
      <c r="C5616" s="123"/>
      <c r="D5616" s="123"/>
      <c r="F5616" s="123"/>
      <c r="G5616" s="123"/>
    </row>
    <row r="5617" spans="2:7" x14ac:dyDescent="0.25">
      <c r="B5617" s="123"/>
      <c r="C5617" s="123"/>
      <c r="D5617" s="123"/>
      <c r="F5617" s="123"/>
      <c r="G5617" s="123"/>
    </row>
    <row r="5618" spans="2:7" x14ac:dyDescent="0.25">
      <c r="B5618" s="123"/>
      <c r="C5618" s="123"/>
      <c r="D5618" s="123"/>
      <c r="F5618" s="123"/>
      <c r="G5618" s="123"/>
    </row>
    <row r="5619" spans="2:7" x14ac:dyDescent="0.25">
      <c r="B5619" s="123"/>
      <c r="C5619" s="123"/>
      <c r="D5619" s="123"/>
      <c r="F5619" s="123"/>
      <c r="G5619" s="123"/>
    </row>
    <row r="5620" spans="2:7" x14ac:dyDescent="0.25">
      <c r="B5620" s="123"/>
      <c r="C5620" s="123"/>
      <c r="D5620" s="123"/>
      <c r="F5620" s="123"/>
      <c r="G5620" s="123"/>
    </row>
    <row r="5621" spans="2:7" x14ac:dyDescent="0.25">
      <c r="B5621" s="123"/>
      <c r="C5621" s="123"/>
      <c r="D5621" s="123"/>
      <c r="F5621" s="123"/>
      <c r="G5621" s="123"/>
    </row>
    <row r="5622" spans="2:7" x14ac:dyDescent="0.25">
      <c r="B5622" s="123"/>
      <c r="C5622" s="123"/>
      <c r="D5622" s="123"/>
      <c r="F5622" s="123"/>
      <c r="G5622" s="123"/>
    </row>
    <row r="5623" spans="2:7" x14ac:dyDescent="0.25">
      <c r="B5623" s="123"/>
      <c r="C5623" s="123"/>
      <c r="D5623" s="123"/>
      <c r="F5623" s="123"/>
      <c r="G5623" s="123"/>
    </row>
    <row r="5624" spans="2:7" x14ac:dyDescent="0.25">
      <c r="B5624" s="123"/>
      <c r="C5624" s="123"/>
      <c r="D5624" s="123"/>
      <c r="F5624" s="123"/>
      <c r="G5624" s="123"/>
    </row>
    <row r="5625" spans="2:7" x14ac:dyDescent="0.25">
      <c r="B5625" s="123"/>
      <c r="C5625" s="123"/>
      <c r="D5625" s="123"/>
      <c r="F5625" s="123"/>
      <c r="G5625" s="123"/>
    </row>
    <row r="5626" spans="2:7" x14ac:dyDescent="0.25">
      <c r="B5626" s="123"/>
      <c r="C5626" s="123"/>
      <c r="D5626" s="123"/>
      <c r="F5626" s="123"/>
      <c r="G5626" s="123"/>
    </row>
    <row r="5627" spans="2:7" x14ac:dyDescent="0.25">
      <c r="B5627" s="123"/>
      <c r="C5627" s="123"/>
      <c r="D5627" s="123"/>
      <c r="F5627" s="123"/>
      <c r="G5627" s="123"/>
    </row>
    <row r="5628" spans="2:7" x14ac:dyDescent="0.25">
      <c r="B5628" s="123"/>
      <c r="C5628" s="123"/>
      <c r="D5628" s="123"/>
      <c r="F5628" s="123"/>
      <c r="G5628" s="123"/>
    </row>
    <row r="5629" spans="2:7" x14ac:dyDescent="0.25">
      <c r="B5629" s="123"/>
      <c r="C5629" s="123"/>
      <c r="D5629" s="123"/>
      <c r="F5629" s="123"/>
      <c r="G5629" s="123"/>
    </row>
    <row r="5630" spans="2:7" x14ac:dyDescent="0.25">
      <c r="B5630" s="123"/>
      <c r="C5630" s="123"/>
      <c r="D5630" s="123"/>
      <c r="F5630" s="123"/>
      <c r="G5630" s="123"/>
    </row>
    <row r="5631" spans="2:7" x14ac:dyDescent="0.25">
      <c r="B5631" s="123"/>
      <c r="C5631" s="123"/>
      <c r="D5631" s="123"/>
      <c r="F5631" s="123"/>
      <c r="G5631" s="123"/>
    </row>
    <row r="5632" spans="2:7" x14ac:dyDescent="0.25">
      <c r="B5632" s="123"/>
      <c r="C5632" s="123"/>
      <c r="D5632" s="123"/>
      <c r="F5632" s="123"/>
      <c r="G5632" s="123"/>
    </row>
    <row r="5633" spans="2:7" x14ac:dyDescent="0.25">
      <c r="B5633" s="123"/>
      <c r="C5633" s="123"/>
      <c r="D5633" s="123"/>
      <c r="F5633" s="123"/>
      <c r="G5633" s="123"/>
    </row>
    <row r="5634" spans="2:7" x14ac:dyDescent="0.25">
      <c r="B5634" s="123"/>
      <c r="C5634" s="123"/>
      <c r="D5634" s="123"/>
      <c r="F5634" s="123"/>
      <c r="G5634" s="123"/>
    </row>
    <row r="5635" spans="2:7" x14ac:dyDescent="0.25">
      <c r="B5635" s="123"/>
      <c r="C5635" s="123"/>
      <c r="D5635" s="123"/>
      <c r="F5635" s="123"/>
      <c r="G5635" s="123"/>
    </row>
    <row r="5636" spans="2:7" x14ac:dyDescent="0.25">
      <c r="B5636" s="123"/>
      <c r="C5636" s="123"/>
      <c r="D5636" s="123"/>
      <c r="F5636" s="123"/>
      <c r="G5636" s="123"/>
    </row>
    <row r="5637" spans="2:7" x14ac:dyDescent="0.25">
      <c r="B5637" s="123"/>
      <c r="C5637" s="123"/>
      <c r="D5637" s="123"/>
      <c r="F5637" s="123"/>
      <c r="G5637" s="123"/>
    </row>
    <row r="5638" spans="2:7" x14ac:dyDescent="0.25">
      <c r="B5638" s="123"/>
      <c r="C5638" s="123"/>
      <c r="D5638" s="123"/>
      <c r="F5638" s="123"/>
      <c r="G5638" s="123"/>
    </row>
    <row r="5639" spans="2:7" x14ac:dyDescent="0.25">
      <c r="B5639" s="123"/>
      <c r="C5639" s="123"/>
      <c r="D5639" s="123"/>
      <c r="F5639" s="123"/>
      <c r="G5639" s="123"/>
    </row>
    <row r="5640" spans="2:7" x14ac:dyDescent="0.25">
      <c r="B5640" s="123"/>
      <c r="C5640" s="123"/>
      <c r="D5640" s="123"/>
      <c r="F5640" s="123"/>
      <c r="G5640" s="123"/>
    </row>
    <row r="5641" spans="2:7" x14ac:dyDescent="0.25">
      <c r="B5641" s="123"/>
      <c r="C5641" s="123"/>
      <c r="D5641" s="123"/>
      <c r="F5641" s="123"/>
      <c r="G5641" s="123"/>
    </row>
    <row r="5642" spans="2:7" x14ac:dyDescent="0.25">
      <c r="B5642" s="123"/>
      <c r="C5642" s="123"/>
      <c r="D5642" s="123"/>
      <c r="F5642" s="123"/>
      <c r="G5642" s="123"/>
    </row>
    <row r="5643" spans="2:7" x14ac:dyDescent="0.25">
      <c r="B5643" s="123"/>
      <c r="C5643" s="123"/>
      <c r="D5643" s="123"/>
      <c r="F5643" s="123"/>
      <c r="G5643" s="123"/>
    </row>
    <row r="5644" spans="2:7" x14ac:dyDescent="0.25">
      <c r="B5644" s="123"/>
      <c r="C5644" s="123"/>
      <c r="D5644" s="123"/>
      <c r="F5644" s="123"/>
      <c r="G5644" s="123"/>
    </row>
    <row r="5645" spans="2:7" x14ac:dyDescent="0.25">
      <c r="B5645" s="123"/>
      <c r="C5645" s="123"/>
      <c r="D5645" s="123"/>
      <c r="F5645" s="123"/>
      <c r="G5645" s="123"/>
    </row>
    <row r="5646" spans="2:7" x14ac:dyDescent="0.25">
      <c r="B5646" s="123"/>
      <c r="C5646" s="123"/>
      <c r="D5646" s="123"/>
      <c r="F5646" s="123"/>
      <c r="G5646" s="123"/>
    </row>
    <row r="5647" spans="2:7" x14ac:dyDescent="0.25">
      <c r="B5647" s="123"/>
      <c r="C5647" s="123"/>
      <c r="D5647" s="123"/>
      <c r="F5647" s="123"/>
      <c r="G5647" s="123"/>
    </row>
    <row r="5648" spans="2:7" x14ac:dyDescent="0.25">
      <c r="B5648" s="123"/>
      <c r="C5648" s="123"/>
      <c r="D5648" s="123"/>
      <c r="F5648" s="123"/>
      <c r="G5648" s="123"/>
    </row>
    <row r="5649" spans="2:7" x14ac:dyDescent="0.25">
      <c r="B5649" s="123"/>
      <c r="C5649" s="123"/>
      <c r="D5649" s="123"/>
      <c r="F5649" s="123"/>
      <c r="G5649" s="123"/>
    </row>
    <row r="5650" spans="2:7" x14ac:dyDescent="0.25">
      <c r="B5650" s="123"/>
      <c r="C5650" s="123"/>
      <c r="D5650" s="123"/>
      <c r="F5650" s="123"/>
      <c r="G5650" s="123"/>
    </row>
    <row r="5651" spans="2:7" x14ac:dyDescent="0.25">
      <c r="B5651" s="123"/>
      <c r="C5651" s="123"/>
      <c r="D5651" s="123"/>
      <c r="F5651" s="123"/>
      <c r="G5651" s="123"/>
    </row>
    <row r="5652" spans="2:7" x14ac:dyDescent="0.25">
      <c r="B5652" s="123"/>
      <c r="C5652" s="123"/>
      <c r="D5652" s="123"/>
      <c r="F5652" s="123"/>
      <c r="G5652" s="123"/>
    </row>
    <row r="5653" spans="2:7" x14ac:dyDescent="0.25">
      <c r="B5653" s="123"/>
      <c r="C5653" s="123"/>
      <c r="D5653" s="123"/>
      <c r="F5653" s="123"/>
      <c r="G5653" s="123"/>
    </row>
    <row r="5654" spans="2:7" x14ac:dyDescent="0.25">
      <c r="B5654" s="123"/>
      <c r="C5654" s="123"/>
      <c r="D5654" s="123"/>
      <c r="F5654" s="123"/>
      <c r="G5654" s="123"/>
    </row>
    <row r="5655" spans="2:7" x14ac:dyDescent="0.25">
      <c r="B5655" s="123"/>
      <c r="C5655" s="123"/>
      <c r="D5655" s="123"/>
      <c r="F5655" s="123"/>
      <c r="G5655" s="123"/>
    </row>
    <row r="5656" spans="2:7" x14ac:dyDescent="0.25">
      <c r="B5656" s="123"/>
      <c r="C5656" s="123"/>
      <c r="D5656" s="123"/>
      <c r="F5656" s="123"/>
      <c r="G5656" s="123"/>
    </row>
    <row r="5657" spans="2:7" x14ac:dyDescent="0.25">
      <c r="B5657" s="123"/>
      <c r="C5657" s="123"/>
      <c r="D5657" s="123"/>
      <c r="F5657" s="123"/>
      <c r="G5657" s="123"/>
    </row>
    <row r="5658" spans="2:7" x14ac:dyDescent="0.25">
      <c r="B5658" s="123"/>
      <c r="C5658" s="123"/>
      <c r="D5658" s="123"/>
      <c r="F5658" s="123"/>
      <c r="G5658" s="123"/>
    </row>
    <row r="5659" spans="2:7" x14ac:dyDescent="0.25">
      <c r="B5659" s="123"/>
      <c r="C5659" s="123"/>
      <c r="D5659" s="123"/>
      <c r="F5659" s="123"/>
      <c r="G5659" s="123"/>
    </row>
    <row r="5660" spans="2:7" x14ac:dyDescent="0.25">
      <c r="B5660" s="123"/>
      <c r="C5660" s="123"/>
      <c r="D5660" s="123"/>
      <c r="F5660" s="123"/>
      <c r="G5660" s="123"/>
    </row>
    <row r="5661" spans="2:7" x14ac:dyDescent="0.25">
      <c r="B5661" s="123"/>
      <c r="C5661" s="123"/>
      <c r="D5661" s="123"/>
      <c r="F5661" s="123"/>
      <c r="G5661" s="123"/>
    </row>
    <row r="5662" spans="2:7" x14ac:dyDescent="0.25">
      <c r="B5662" s="123"/>
      <c r="C5662" s="123"/>
      <c r="D5662" s="123"/>
      <c r="F5662" s="123"/>
      <c r="G5662" s="123"/>
    </row>
    <row r="5663" spans="2:7" x14ac:dyDescent="0.25">
      <c r="B5663" s="123"/>
      <c r="C5663" s="123"/>
      <c r="D5663" s="123"/>
      <c r="F5663" s="123"/>
      <c r="G5663" s="123"/>
    </row>
    <row r="5664" spans="2:7" x14ac:dyDescent="0.25">
      <c r="B5664" s="123"/>
      <c r="C5664" s="123"/>
      <c r="D5664" s="123"/>
      <c r="F5664" s="123"/>
      <c r="G5664" s="123"/>
    </row>
    <row r="5665" spans="2:7" x14ac:dyDescent="0.25">
      <c r="B5665" s="123"/>
      <c r="C5665" s="123"/>
      <c r="D5665" s="123"/>
      <c r="F5665" s="123"/>
      <c r="G5665" s="123"/>
    </row>
    <row r="5666" spans="2:7" x14ac:dyDescent="0.25">
      <c r="B5666" s="123"/>
      <c r="C5666" s="123"/>
      <c r="D5666" s="123"/>
      <c r="F5666" s="123"/>
      <c r="G5666" s="123"/>
    </row>
    <row r="5667" spans="2:7" x14ac:dyDescent="0.25">
      <c r="B5667" s="123"/>
      <c r="C5667" s="123"/>
      <c r="D5667" s="123"/>
      <c r="F5667" s="123"/>
      <c r="G5667" s="123"/>
    </row>
    <row r="5668" spans="2:7" x14ac:dyDescent="0.25">
      <c r="B5668" s="123"/>
      <c r="C5668" s="123"/>
      <c r="D5668" s="123"/>
      <c r="F5668" s="123"/>
      <c r="G5668" s="123"/>
    </row>
    <row r="5669" spans="2:7" x14ac:dyDescent="0.25">
      <c r="B5669" s="123"/>
      <c r="C5669" s="123"/>
      <c r="D5669" s="123"/>
      <c r="F5669" s="123"/>
      <c r="G5669" s="123"/>
    </row>
    <row r="5670" spans="2:7" x14ac:dyDescent="0.25">
      <c r="B5670" s="123"/>
      <c r="C5670" s="123"/>
      <c r="D5670" s="123"/>
      <c r="F5670" s="123"/>
      <c r="G5670" s="123"/>
    </row>
    <row r="5671" spans="2:7" x14ac:dyDescent="0.25">
      <c r="B5671" s="123"/>
      <c r="C5671" s="123"/>
      <c r="D5671" s="123"/>
      <c r="F5671" s="123"/>
      <c r="G5671" s="123"/>
    </row>
    <row r="5672" spans="2:7" x14ac:dyDescent="0.25">
      <c r="B5672" s="123"/>
      <c r="C5672" s="123"/>
      <c r="D5672" s="123"/>
      <c r="F5672" s="123"/>
      <c r="G5672" s="123"/>
    </row>
    <row r="5673" spans="2:7" x14ac:dyDescent="0.25">
      <c r="B5673" s="123"/>
      <c r="C5673" s="123"/>
      <c r="D5673" s="123"/>
      <c r="F5673" s="123"/>
      <c r="G5673" s="123"/>
    </row>
    <row r="5674" spans="2:7" x14ac:dyDescent="0.25">
      <c r="B5674" s="123"/>
      <c r="C5674" s="123"/>
      <c r="D5674" s="123"/>
      <c r="F5674" s="123"/>
      <c r="G5674" s="123"/>
    </row>
    <row r="5675" spans="2:7" x14ac:dyDescent="0.25">
      <c r="B5675" s="123"/>
      <c r="C5675" s="123"/>
      <c r="D5675" s="123"/>
      <c r="F5675" s="123"/>
      <c r="G5675" s="123"/>
    </row>
    <row r="5676" spans="2:7" x14ac:dyDescent="0.25">
      <c r="B5676" s="123"/>
      <c r="C5676" s="123"/>
      <c r="D5676" s="123"/>
      <c r="F5676" s="123"/>
      <c r="G5676" s="123"/>
    </row>
    <row r="5677" spans="2:7" x14ac:dyDescent="0.25">
      <c r="B5677" s="123"/>
      <c r="C5677" s="123"/>
      <c r="D5677" s="123"/>
      <c r="F5677" s="123"/>
      <c r="G5677" s="123"/>
    </row>
    <row r="5678" spans="2:7" x14ac:dyDescent="0.25">
      <c r="B5678" s="123"/>
      <c r="C5678" s="123"/>
      <c r="D5678" s="123"/>
      <c r="F5678" s="123"/>
      <c r="G5678" s="123"/>
    </row>
    <row r="5679" spans="2:7" x14ac:dyDescent="0.25">
      <c r="B5679" s="123"/>
      <c r="C5679" s="123"/>
      <c r="D5679" s="123"/>
      <c r="F5679" s="123"/>
      <c r="G5679" s="123"/>
    </row>
    <row r="5680" spans="2:7" x14ac:dyDescent="0.25">
      <c r="B5680" s="123"/>
      <c r="C5680" s="123"/>
      <c r="D5680" s="123"/>
      <c r="F5680" s="123"/>
      <c r="G5680" s="123"/>
    </row>
    <row r="5681" spans="2:7" x14ac:dyDescent="0.25">
      <c r="B5681" s="123"/>
      <c r="C5681" s="123"/>
      <c r="D5681" s="123"/>
      <c r="F5681" s="123"/>
      <c r="G5681" s="123"/>
    </row>
    <row r="5682" spans="2:7" x14ac:dyDescent="0.25">
      <c r="B5682" s="123"/>
      <c r="C5682" s="123"/>
      <c r="D5682" s="123"/>
      <c r="F5682" s="123"/>
      <c r="G5682" s="123"/>
    </row>
    <row r="5683" spans="2:7" x14ac:dyDescent="0.25">
      <c r="B5683" s="123"/>
      <c r="C5683" s="123"/>
      <c r="D5683" s="123"/>
      <c r="F5683" s="123"/>
      <c r="G5683" s="123"/>
    </row>
    <row r="5684" spans="2:7" x14ac:dyDescent="0.25">
      <c r="B5684" s="123"/>
      <c r="C5684" s="123"/>
      <c r="D5684" s="123"/>
      <c r="F5684" s="123"/>
      <c r="G5684" s="123"/>
    </row>
    <row r="5685" spans="2:7" x14ac:dyDescent="0.25">
      <c r="B5685" s="123"/>
      <c r="C5685" s="123"/>
      <c r="D5685" s="123"/>
      <c r="F5685" s="123"/>
      <c r="G5685" s="123"/>
    </row>
    <row r="5686" spans="2:7" x14ac:dyDescent="0.25">
      <c r="B5686" s="123"/>
      <c r="C5686" s="123"/>
      <c r="D5686" s="123"/>
      <c r="F5686" s="123"/>
      <c r="G5686" s="123"/>
    </row>
    <row r="5687" spans="2:7" x14ac:dyDescent="0.25">
      <c r="B5687" s="123"/>
      <c r="C5687" s="123"/>
      <c r="D5687" s="123"/>
      <c r="F5687" s="123"/>
      <c r="G5687" s="123"/>
    </row>
    <row r="5688" spans="2:7" x14ac:dyDescent="0.25">
      <c r="B5688" s="123"/>
      <c r="C5688" s="123"/>
      <c r="D5688" s="123"/>
      <c r="F5688" s="123"/>
      <c r="G5688" s="123"/>
    </row>
    <row r="5689" spans="2:7" x14ac:dyDescent="0.25">
      <c r="B5689" s="123"/>
      <c r="C5689" s="123"/>
      <c r="D5689" s="123"/>
      <c r="F5689" s="123"/>
      <c r="G5689" s="123"/>
    </row>
    <row r="5690" spans="2:7" x14ac:dyDescent="0.25">
      <c r="B5690" s="123"/>
      <c r="C5690" s="123"/>
      <c r="D5690" s="123"/>
      <c r="F5690" s="123"/>
      <c r="G5690" s="123"/>
    </row>
    <row r="5691" spans="2:7" x14ac:dyDescent="0.25">
      <c r="B5691" s="123"/>
      <c r="C5691" s="123"/>
      <c r="D5691" s="123"/>
      <c r="F5691" s="123"/>
      <c r="G5691" s="123"/>
    </row>
    <row r="5692" spans="2:7" x14ac:dyDescent="0.25">
      <c r="B5692" s="123"/>
      <c r="C5692" s="123"/>
      <c r="D5692" s="123"/>
      <c r="F5692" s="123"/>
      <c r="G5692" s="123"/>
    </row>
    <row r="5693" spans="2:7" x14ac:dyDescent="0.25">
      <c r="B5693" s="123"/>
      <c r="C5693" s="123"/>
      <c r="D5693" s="123"/>
      <c r="F5693" s="123"/>
      <c r="G5693" s="123"/>
    </row>
    <row r="5694" spans="2:7" x14ac:dyDescent="0.25">
      <c r="B5694" s="123"/>
      <c r="C5694" s="123"/>
      <c r="D5694" s="123"/>
      <c r="F5694" s="123"/>
      <c r="G5694" s="123"/>
    </row>
    <row r="5695" spans="2:7" x14ac:dyDescent="0.25">
      <c r="B5695" s="123"/>
      <c r="C5695" s="123"/>
      <c r="D5695" s="123"/>
      <c r="F5695" s="123"/>
      <c r="G5695" s="123"/>
    </row>
    <row r="5696" spans="2:7" x14ac:dyDescent="0.25">
      <c r="B5696" s="123"/>
      <c r="C5696" s="123"/>
      <c r="D5696" s="123"/>
      <c r="F5696" s="123"/>
      <c r="G5696" s="123"/>
    </row>
    <row r="5697" spans="2:7" x14ac:dyDescent="0.25">
      <c r="B5697" s="123"/>
      <c r="C5697" s="123"/>
      <c r="D5697" s="123"/>
      <c r="F5697" s="123"/>
      <c r="G5697" s="123"/>
    </row>
    <row r="5698" spans="2:7" x14ac:dyDescent="0.25">
      <c r="B5698" s="123"/>
      <c r="C5698" s="123"/>
      <c r="D5698" s="123"/>
      <c r="F5698" s="123"/>
      <c r="G5698" s="123"/>
    </row>
    <row r="5699" spans="2:7" x14ac:dyDescent="0.25">
      <c r="B5699" s="123"/>
      <c r="C5699" s="123"/>
      <c r="D5699" s="123"/>
      <c r="F5699" s="123"/>
      <c r="G5699" s="123"/>
    </row>
    <row r="5700" spans="2:7" x14ac:dyDescent="0.25">
      <c r="B5700" s="123"/>
      <c r="C5700" s="123"/>
      <c r="D5700" s="123"/>
      <c r="F5700" s="123"/>
      <c r="G5700" s="123"/>
    </row>
    <row r="5701" spans="2:7" x14ac:dyDescent="0.25">
      <c r="B5701" s="123"/>
      <c r="C5701" s="123"/>
      <c r="D5701" s="123"/>
      <c r="F5701" s="123"/>
      <c r="G5701" s="123"/>
    </row>
    <row r="5702" spans="2:7" x14ac:dyDescent="0.25">
      <c r="B5702" s="123"/>
      <c r="C5702" s="123"/>
      <c r="D5702" s="123"/>
      <c r="F5702" s="123"/>
      <c r="G5702" s="123"/>
    </row>
    <row r="5703" spans="2:7" x14ac:dyDescent="0.25">
      <c r="B5703" s="123"/>
      <c r="C5703" s="123"/>
      <c r="D5703" s="123"/>
      <c r="F5703" s="123"/>
      <c r="G5703" s="123"/>
    </row>
    <row r="5704" spans="2:7" x14ac:dyDescent="0.25">
      <c r="B5704" s="123"/>
      <c r="C5704" s="123"/>
      <c r="D5704" s="123"/>
      <c r="F5704" s="123"/>
      <c r="G5704" s="123"/>
    </row>
    <row r="5705" spans="2:7" x14ac:dyDescent="0.25">
      <c r="B5705" s="123"/>
      <c r="C5705" s="123"/>
      <c r="D5705" s="123"/>
      <c r="F5705" s="123"/>
      <c r="G5705" s="123"/>
    </row>
    <row r="5706" spans="2:7" x14ac:dyDescent="0.25">
      <c r="B5706" s="123"/>
      <c r="C5706" s="123"/>
      <c r="D5706" s="123"/>
      <c r="F5706" s="123"/>
      <c r="G5706" s="123"/>
    </row>
    <row r="5707" spans="2:7" x14ac:dyDescent="0.25">
      <c r="B5707" s="123"/>
      <c r="C5707" s="123"/>
      <c r="D5707" s="123"/>
      <c r="F5707" s="123"/>
      <c r="G5707" s="123"/>
    </row>
    <row r="5708" spans="2:7" x14ac:dyDescent="0.25">
      <c r="B5708" s="123"/>
      <c r="C5708" s="123"/>
      <c r="D5708" s="123"/>
      <c r="F5708" s="123"/>
      <c r="G5708" s="123"/>
    </row>
    <row r="5709" spans="2:7" x14ac:dyDescent="0.25">
      <c r="B5709" s="123"/>
      <c r="C5709" s="123"/>
      <c r="D5709" s="123"/>
      <c r="F5709" s="123"/>
      <c r="G5709" s="123"/>
    </row>
    <row r="5710" spans="2:7" x14ac:dyDescent="0.25">
      <c r="B5710" s="123"/>
      <c r="C5710" s="123"/>
      <c r="D5710" s="123"/>
      <c r="F5710" s="123"/>
      <c r="G5710" s="123"/>
    </row>
    <row r="5711" spans="2:7" x14ac:dyDescent="0.25">
      <c r="B5711" s="123"/>
      <c r="C5711" s="123"/>
      <c r="D5711" s="123"/>
      <c r="F5711" s="123"/>
      <c r="G5711" s="123"/>
    </row>
    <row r="5712" spans="2:7" x14ac:dyDescent="0.25">
      <c r="B5712" s="123"/>
      <c r="C5712" s="123"/>
      <c r="D5712" s="123"/>
      <c r="F5712" s="123"/>
      <c r="G5712" s="123"/>
    </row>
    <row r="5713" spans="2:7" x14ac:dyDescent="0.25">
      <c r="B5713" s="123"/>
      <c r="C5713" s="123"/>
      <c r="D5713" s="123"/>
      <c r="F5713" s="123"/>
      <c r="G5713" s="123"/>
    </row>
    <row r="5714" spans="2:7" x14ac:dyDescent="0.25">
      <c r="B5714" s="123"/>
      <c r="C5714" s="123"/>
      <c r="D5714" s="123"/>
      <c r="F5714" s="123"/>
      <c r="G5714" s="123"/>
    </row>
    <row r="5715" spans="2:7" x14ac:dyDescent="0.25">
      <c r="B5715" s="123"/>
      <c r="C5715" s="123"/>
      <c r="D5715" s="123"/>
      <c r="F5715" s="123"/>
      <c r="G5715" s="123"/>
    </row>
    <row r="5716" spans="2:7" x14ac:dyDescent="0.25">
      <c r="B5716" s="123"/>
      <c r="C5716" s="123"/>
      <c r="D5716" s="123"/>
      <c r="F5716" s="123"/>
      <c r="G5716" s="123"/>
    </row>
    <row r="5717" spans="2:7" x14ac:dyDescent="0.25">
      <c r="B5717" s="123"/>
      <c r="C5717" s="123"/>
      <c r="D5717" s="123"/>
      <c r="F5717" s="123"/>
      <c r="G5717" s="123"/>
    </row>
    <row r="5718" spans="2:7" x14ac:dyDescent="0.25">
      <c r="B5718" s="123"/>
      <c r="C5718" s="123"/>
      <c r="D5718" s="123"/>
      <c r="F5718" s="123"/>
      <c r="G5718" s="123"/>
    </row>
    <row r="5719" spans="2:7" x14ac:dyDescent="0.25">
      <c r="B5719" s="123"/>
      <c r="C5719" s="123"/>
      <c r="D5719" s="123"/>
      <c r="F5719" s="123"/>
      <c r="G5719" s="123"/>
    </row>
    <row r="5720" spans="2:7" x14ac:dyDescent="0.25">
      <c r="B5720" s="123"/>
      <c r="C5720" s="123"/>
      <c r="D5720" s="123"/>
      <c r="F5720" s="123"/>
      <c r="G5720" s="123"/>
    </row>
    <row r="5721" spans="2:7" x14ac:dyDescent="0.25">
      <c r="B5721" s="123"/>
      <c r="C5721" s="123"/>
      <c r="D5721" s="123"/>
      <c r="F5721" s="123"/>
      <c r="G5721" s="123"/>
    </row>
    <row r="5722" spans="2:7" x14ac:dyDescent="0.25">
      <c r="B5722" s="123"/>
      <c r="C5722" s="123"/>
      <c r="D5722" s="123"/>
      <c r="F5722" s="123"/>
      <c r="G5722" s="123"/>
    </row>
    <row r="5723" spans="2:7" x14ac:dyDescent="0.25">
      <c r="B5723" s="123"/>
      <c r="C5723" s="123"/>
      <c r="D5723" s="123"/>
      <c r="F5723" s="123"/>
      <c r="G5723" s="123"/>
    </row>
    <row r="5724" spans="2:7" x14ac:dyDescent="0.25">
      <c r="B5724" s="123"/>
      <c r="C5724" s="123"/>
      <c r="D5724" s="123"/>
      <c r="F5724" s="123"/>
      <c r="G5724" s="123"/>
    </row>
    <row r="5725" spans="2:7" x14ac:dyDescent="0.25">
      <c r="B5725" s="123"/>
      <c r="C5725" s="123"/>
      <c r="D5725" s="123"/>
      <c r="F5725" s="123"/>
      <c r="G5725" s="123"/>
    </row>
    <row r="5726" spans="2:7" x14ac:dyDescent="0.25">
      <c r="B5726" s="123"/>
      <c r="C5726" s="123"/>
      <c r="D5726" s="123"/>
      <c r="F5726" s="123"/>
      <c r="G5726" s="123"/>
    </row>
    <row r="5727" spans="2:7" x14ac:dyDescent="0.25">
      <c r="B5727" s="123"/>
      <c r="C5727" s="123"/>
      <c r="D5727" s="123"/>
      <c r="F5727" s="123"/>
      <c r="G5727" s="123"/>
    </row>
    <row r="5728" spans="2:7" x14ac:dyDescent="0.25">
      <c r="B5728" s="123"/>
      <c r="C5728" s="123"/>
      <c r="D5728" s="123"/>
      <c r="F5728" s="123"/>
      <c r="G5728" s="123"/>
    </row>
    <row r="5729" spans="2:7" x14ac:dyDescent="0.25">
      <c r="B5729" s="123"/>
      <c r="C5729" s="123"/>
      <c r="D5729" s="123"/>
      <c r="F5729" s="123"/>
      <c r="G5729" s="123"/>
    </row>
    <row r="5730" spans="2:7" x14ac:dyDescent="0.25">
      <c r="B5730" s="123"/>
      <c r="C5730" s="123"/>
      <c r="D5730" s="123"/>
      <c r="F5730" s="123"/>
      <c r="G5730" s="123"/>
    </row>
    <row r="5731" spans="2:7" x14ac:dyDescent="0.25">
      <c r="B5731" s="123"/>
      <c r="C5731" s="123"/>
      <c r="D5731" s="123"/>
      <c r="F5731" s="123"/>
      <c r="G5731" s="123"/>
    </row>
    <row r="5732" spans="2:7" x14ac:dyDescent="0.25">
      <c r="B5732" s="123"/>
      <c r="C5732" s="123"/>
      <c r="D5732" s="123"/>
      <c r="F5732" s="123"/>
      <c r="G5732" s="123"/>
    </row>
    <row r="5733" spans="2:7" x14ac:dyDescent="0.25">
      <c r="B5733" s="123"/>
      <c r="C5733" s="123"/>
      <c r="D5733" s="123"/>
      <c r="F5733" s="123"/>
      <c r="G5733" s="123"/>
    </row>
    <row r="5734" spans="2:7" x14ac:dyDescent="0.25">
      <c r="B5734" s="123"/>
      <c r="C5734" s="123"/>
      <c r="D5734" s="123"/>
      <c r="F5734" s="123"/>
      <c r="G5734" s="123"/>
    </row>
    <row r="5735" spans="2:7" x14ac:dyDescent="0.25">
      <c r="B5735" s="123"/>
      <c r="C5735" s="123"/>
      <c r="D5735" s="123"/>
      <c r="F5735" s="123"/>
      <c r="G5735" s="123"/>
    </row>
    <row r="5736" spans="2:7" x14ac:dyDescent="0.25">
      <c r="B5736" s="123"/>
      <c r="C5736" s="123"/>
      <c r="D5736" s="123"/>
      <c r="F5736" s="123"/>
      <c r="G5736" s="123"/>
    </row>
    <row r="5737" spans="2:7" x14ac:dyDescent="0.25">
      <c r="B5737" s="123"/>
      <c r="C5737" s="123"/>
      <c r="D5737" s="123"/>
      <c r="F5737" s="123"/>
      <c r="G5737" s="123"/>
    </row>
    <row r="5738" spans="2:7" x14ac:dyDescent="0.25">
      <c r="B5738" s="123"/>
      <c r="C5738" s="123"/>
      <c r="D5738" s="123"/>
      <c r="F5738" s="123"/>
      <c r="G5738" s="123"/>
    </row>
    <row r="5739" spans="2:7" x14ac:dyDescent="0.25">
      <c r="B5739" s="123"/>
      <c r="C5739" s="123"/>
      <c r="D5739" s="123"/>
      <c r="F5739" s="123"/>
      <c r="G5739" s="123"/>
    </row>
    <row r="5740" spans="2:7" x14ac:dyDescent="0.25">
      <c r="B5740" s="123"/>
      <c r="C5740" s="123"/>
      <c r="D5740" s="123"/>
      <c r="F5740" s="123"/>
      <c r="G5740" s="123"/>
    </row>
    <row r="5741" spans="2:7" x14ac:dyDescent="0.25">
      <c r="B5741" s="123"/>
      <c r="C5741" s="123"/>
      <c r="D5741" s="123"/>
      <c r="F5741" s="123"/>
      <c r="G5741" s="123"/>
    </row>
    <row r="5742" spans="2:7" x14ac:dyDescent="0.25">
      <c r="B5742" s="123"/>
      <c r="C5742" s="123"/>
      <c r="D5742" s="123"/>
      <c r="F5742" s="123"/>
      <c r="G5742" s="123"/>
    </row>
    <row r="5743" spans="2:7" x14ac:dyDescent="0.25">
      <c r="B5743" s="123"/>
      <c r="C5743" s="123"/>
      <c r="D5743" s="123"/>
      <c r="F5743" s="123"/>
      <c r="G5743" s="123"/>
    </row>
    <row r="5744" spans="2:7" x14ac:dyDescent="0.25">
      <c r="B5744" s="123"/>
      <c r="C5744" s="123"/>
      <c r="D5744" s="123"/>
      <c r="F5744" s="123"/>
      <c r="G5744" s="123"/>
    </row>
    <row r="5745" spans="2:7" x14ac:dyDescent="0.25">
      <c r="B5745" s="123"/>
      <c r="C5745" s="123"/>
      <c r="D5745" s="123"/>
      <c r="F5745" s="123"/>
      <c r="G5745" s="123"/>
    </row>
    <row r="5746" spans="2:7" x14ac:dyDescent="0.25">
      <c r="B5746" s="123"/>
      <c r="C5746" s="123"/>
      <c r="D5746" s="123"/>
      <c r="F5746" s="123"/>
      <c r="G5746" s="123"/>
    </row>
    <row r="5747" spans="2:7" x14ac:dyDescent="0.25">
      <c r="B5747" s="123"/>
      <c r="C5747" s="123"/>
      <c r="D5747" s="123"/>
      <c r="F5747" s="123"/>
      <c r="G5747" s="123"/>
    </row>
    <row r="5748" spans="2:7" x14ac:dyDescent="0.25">
      <c r="B5748" s="123"/>
      <c r="C5748" s="123"/>
      <c r="D5748" s="123"/>
      <c r="F5748" s="123"/>
      <c r="G5748" s="123"/>
    </row>
    <row r="5749" spans="2:7" x14ac:dyDescent="0.25">
      <c r="B5749" s="123"/>
      <c r="C5749" s="123"/>
      <c r="D5749" s="123"/>
      <c r="F5749" s="123"/>
      <c r="G5749" s="123"/>
    </row>
    <row r="5750" spans="2:7" x14ac:dyDescent="0.25">
      <c r="B5750" s="123"/>
      <c r="C5750" s="123"/>
      <c r="D5750" s="123"/>
      <c r="F5750" s="123"/>
      <c r="G5750" s="123"/>
    </row>
    <row r="5751" spans="2:7" x14ac:dyDescent="0.25">
      <c r="B5751" s="123"/>
      <c r="C5751" s="123"/>
      <c r="D5751" s="123"/>
      <c r="F5751" s="123"/>
      <c r="G5751" s="123"/>
    </row>
    <row r="5752" spans="2:7" x14ac:dyDescent="0.25">
      <c r="B5752" s="123"/>
      <c r="C5752" s="123"/>
      <c r="D5752" s="123"/>
      <c r="F5752" s="123"/>
      <c r="G5752" s="123"/>
    </row>
    <row r="5753" spans="2:7" x14ac:dyDescent="0.25">
      <c r="B5753" s="123"/>
      <c r="C5753" s="123"/>
      <c r="D5753" s="123"/>
      <c r="F5753" s="123"/>
      <c r="G5753" s="123"/>
    </row>
    <row r="5754" spans="2:7" x14ac:dyDescent="0.25">
      <c r="B5754" s="123"/>
      <c r="C5754" s="123"/>
      <c r="D5754" s="123"/>
      <c r="F5754" s="123"/>
      <c r="G5754" s="123"/>
    </row>
    <row r="5755" spans="2:7" x14ac:dyDescent="0.25">
      <c r="B5755" s="123"/>
      <c r="C5755" s="123"/>
      <c r="D5755" s="123"/>
      <c r="F5755" s="123"/>
      <c r="G5755" s="123"/>
    </row>
    <row r="5756" spans="2:7" x14ac:dyDescent="0.25">
      <c r="B5756" s="123"/>
      <c r="C5756" s="123"/>
      <c r="D5756" s="123"/>
      <c r="F5756" s="123"/>
      <c r="G5756" s="123"/>
    </row>
    <row r="5757" spans="2:7" x14ac:dyDescent="0.25">
      <c r="B5757" s="123"/>
      <c r="C5757" s="123"/>
      <c r="D5757" s="123"/>
      <c r="F5757" s="123"/>
      <c r="G5757" s="123"/>
    </row>
    <row r="5758" spans="2:7" x14ac:dyDescent="0.25">
      <c r="B5758" s="123"/>
      <c r="C5758" s="123"/>
      <c r="D5758" s="123"/>
      <c r="F5758" s="123"/>
      <c r="G5758" s="123"/>
    </row>
    <row r="5759" spans="2:7" x14ac:dyDescent="0.25">
      <c r="B5759" s="123"/>
      <c r="C5759" s="123"/>
      <c r="D5759" s="123"/>
      <c r="F5759" s="123"/>
      <c r="G5759" s="123"/>
    </row>
    <row r="5760" spans="2:7" x14ac:dyDescent="0.25">
      <c r="B5760" s="123"/>
      <c r="C5760" s="123"/>
      <c r="D5760" s="123"/>
      <c r="F5760" s="123"/>
      <c r="G5760" s="123"/>
    </row>
    <row r="5761" spans="2:7" x14ac:dyDescent="0.25">
      <c r="B5761" s="123"/>
      <c r="C5761" s="123"/>
      <c r="D5761" s="123"/>
      <c r="F5761" s="123"/>
      <c r="G5761" s="123"/>
    </row>
    <row r="5762" spans="2:7" x14ac:dyDescent="0.25">
      <c r="B5762" s="123"/>
      <c r="C5762" s="123"/>
      <c r="D5762" s="123"/>
      <c r="F5762" s="123"/>
      <c r="G5762" s="123"/>
    </row>
    <row r="5763" spans="2:7" x14ac:dyDescent="0.25">
      <c r="B5763" s="123"/>
      <c r="C5763" s="123"/>
      <c r="D5763" s="123"/>
      <c r="F5763" s="123"/>
      <c r="G5763" s="123"/>
    </row>
    <row r="5764" spans="2:7" x14ac:dyDescent="0.25">
      <c r="B5764" s="123"/>
      <c r="C5764" s="123"/>
      <c r="D5764" s="123"/>
      <c r="F5764" s="123"/>
      <c r="G5764" s="123"/>
    </row>
    <row r="5765" spans="2:7" x14ac:dyDescent="0.25">
      <c r="B5765" s="123"/>
      <c r="C5765" s="123"/>
      <c r="D5765" s="123"/>
      <c r="F5765" s="123"/>
      <c r="G5765" s="123"/>
    </row>
    <row r="5766" spans="2:7" x14ac:dyDescent="0.25">
      <c r="B5766" s="123"/>
      <c r="C5766" s="123"/>
      <c r="D5766" s="123"/>
      <c r="F5766" s="123"/>
      <c r="G5766" s="123"/>
    </row>
    <row r="5767" spans="2:7" x14ac:dyDescent="0.25">
      <c r="B5767" s="123"/>
      <c r="C5767" s="123"/>
      <c r="D5767" s="123"/>
      <c r="F5767" s="123"/>
      <c r="G5767" s="123"/>
    </row>
    <row r="5768" spans="2:7" x14ac:dyDescent="0.25">
      <c r="B5768" s="123"/>
      <c r="C5768" s="123"/>
      <c r="D5768" s="123"/>
      <c r="F5768" s="123"/>
      <c r="G5768" s="123"/>
    </row>
    <row r="5769" spans="2:7" x14ac:dyDescent="0.25">
      <c r="B5769" s="123"/>
      <c r="C5769" s="123"/>
      <c r="D5769" s="123"/>
      <c r="F5769" s="123"/>
      <c r="G5769" s="123"/>
    </row>
    <row r="5770" spans="2:7" x14ac:dyDescent="0.25">
      <c r="B5770" s="123"/>
      <c r="C5770" s="123"/>
      <c r="D5770" s="123"/>
      <c r="F5770" s="123"/>
      <c r="G5770" s="123"/>
    </row>
    <row r="5771" spans="2:7" x14ac:dyDescent="0.25">
      <c r="B5771" s="123"/>
      <c r="C5771" s="123"/>
      <c r="D5771" s="123"/>
      <c r="F5771" s="123"/>
      <c r="G5771" s="123"/>
    </row>
    <row r="5772" spans="2:7" x14ac:dyDescent="0.25">
      <c r="B5772" s="123"/>
      <c r="C5772" s="123"/>
      <c r="D5772" s="123"/>
      <c r="F5772" s="123"/>
      <c r="G5772" s="123"/>
    </row>
    <row r="5773" spans="2:7" x14ac:dyDescent="0.25">
      <c r="B5773" s="123"/>
      <c r="C5773" s="123"/>
      <c r="D5773" s="123"/>
      <c r="F5773" s="123"/>
      <c r="G5773" s="123"/>
    </row>
    <row r="5774" spans="2:7" x14ac:dyDescent="0.25">
      <c r="B5774" s="123"/>
      <c r="C5774" s="123"/>
      <c r="D5774" s="123"/>
      <c r="F5774" s="123"/>
      <c r="G5774" s="123"/>
    </row>
    <row r="5775" spans="2:7" x14ac:dyDescent="0.25">
      <c r="B5775" s="123"/>
      <c r="C5775" s="123"/>
      <c r="D5775" s="123"/>
      <c r="F5775" s="123"/>
      <c r="G5775" s="123"/>
    </row>
    <row r="5776" spans="2:7" x14ac:dyDescent="0.25">
      <c r="B5776" s="123"/>
      <c r="C5776" s="123"/>
      <c r="D5776" s="123"/>
      <c r="F5776" s="123"/>
      <c r="G5776" s="123"/>
    </row>
    <row r="5777" spans="2:7" x14ac:dyDescent="0.25">
      <c r="B5777" s="123"/>
      <c r="C5777" s="123"/>
      <c r="D5777" s="123"/>
      <c r="F5777" s="123"/>
      <c r="G5777" s="123"/>
    </row>
    <row r="5778" spans="2:7" x14ac:dyDescent="0.25">
      <c r="B5778" s="123"/>
      <c r="C5778" s="123"/>
      <c r="D5778" s="123"/>
      <c r="F5778" s="123"/>
      <c r="G5778" s="123"/>
    </row>
    <row r="5779" spans="2:7" x14ac:dyDescent="0.25">
      <c r="B5779" s="123"/>
      <c r="C5779" s="123"/>
      <c r="D5779" s="123"/>
      <c r="F5779" s="123"/>
      <c r="G5779" s="123"/>
    </row>
    <row r="5780" spans="2:7" x14ac:dyDescent="0.25">
      <c r="B5780" s="123"/>
      <c r="C5780" s="123"/>
      <c r="D5780" s="123"/>
      <c r="F5780" s="123"/>
      <c r="G5780" s="123"/>
    </row>
    <row r="5781" spans="2:7" x14ac:dyDescent="0.25">
      <c r="B5781" s="123"/>
      <c r="C5781" s="123"/>
      <c r="D5781" s="123"/>
      <c r="F5781" s="123"/>
      <c r="G5781" s="123"/>
    </row>
    <row r="5782" spans="2:7" x14ac:dyDescent="0.25">
      <c r="B5782" s="123"/>
      <c r="C5782" s="123"/>
      <c r="D5782" s="123"/>
      <c r="F5782" s="123"/>
      <c r="G5782" s="123"/>
    </row>
    <row r="5783" spans="2:7" x14ac:dyDescent="0.25">
      <c r="B5783" s="123"/>
      <c r="C5783" s="123"/>
      <c r="D5783" s="123"/>
      <c r="F5783" s="123"/>
      <c r="G5783" s="123"/>
    </row>
    <row r="5784" spans="2:7" x14ac:dyDescent="0.25">
      <c r="B5784" s="123"/>
      <c r="C5784" s="123"/>
      <c r="D5784" s="123"/>
      <c r="F5784" s="123"/>
      <c r="G5784" s="123"/>
    </row>
    <row r="5785" spans="2:7" x14ac:dyDescent="0.25">
      <c r="B5785" s="123"/>
      <c r="C5785" s="123"/>
      <c r="D5785" s="123"/>
      <c r="F5785" s="123"/>
      <c r="G5785" s="123"/>
    </row>
    <row r="5786" spans="2:7" x14ac:dyDescent="0.25">
      <c r="B5786" s="123"/>
      <c r="C5786" s="123"/>
      <c r="D5786" s="123"/>
      <c r="F5786" s="123"/>
      <c r="G5786" s="123"/>
    </row>
    <row r="5787" spans="2:7" x14ac:dyDescent="0.25">
      <c r="B5787" s="123"/>
      <c r="C5787" s="123"/>
      <c r="D5787" s="123"/>
      <c r="F5787" s="123"/>
      <c r="G5787" s="123"/>
    </row>
    <row r="5788" spans="2:7" x14ac:dyDescent="0.25">
      <c r="B5788" s="123"/>
      <c r="C5788" s="123"/>
      <c r="D5788" s="123"/>
      <c r="F5788" s="123"/>
      <c r="G5788" s="123"/>
    </row>
    <row r="5789" spans="2:7" x14ac:dyDescent="0.25">
      <c r="B5789" s="123"/>
      <c r="C5789" s="123"/>
      <c r="D5789" s="123"/>
      <c r="F5789" s="123"/>
      <c r="G5789" s="123"/>
    </row>
    <row r="5790" spans="2:7" x14ac:dyDescent="0.25">
      <c r="B5790" s="123"/>
      <c r="C5790" s="123"/>
      <c r="D5790" s="123"/>
      <c r="F5790" s="123"/>
      <c r="G5790" s="123"/>
    </row>
    <row r="5791" spans="2:7" x14ac:dyDescent="0.25">
      <c r="B5791" s="123"/>
      <c r="C5791" s="123"/>
      <c r="D5791" s="123"/>
      <c r="F5791" s="123"/>
      <c r="G5791" s="123"/>
    </row>
    <row r="5792" spans="2:7" x14ac:dyDescent="0.25">
      <c r="B5792" s="123"/>
      <c r="C5792" s="123"/>
      <c r="D5792" s="123"/>
      <c r="F5792" s="123"/>
      <c r="G5792" s="123"/>
    </row>
    <row r="5793" spans="2:7" x14ac:dyDescent="0.25">
      <c r="B5793" s="123"/>
      <c r="C5793" s="123"/>
      <c r="D5793" s="123"/>
      <c r="F5793" s="123"/>
      <c r="G5793" s="123"/>
    </row>
    <row r="5794" spans="2:7" x14ac:dyDescent="0.25">
      <c r="B5794" s="123"/>
      <c r="C5794" s="123"/>
      <c r="D5794" s="123"/>
      <c r="F5794" s="123"/>
      <c r="G5794" s="123"/>
    </row>
    <row r="5795" spans="2:7" x14ac:dyDescent="0.25">
      <c r="B5795" s="123"/>
      <c r="C5795" s="123"/>
      <c r="D5795" s="123"/>
      <c r="F5795" s="123"/>
      <c r="G5795" s="123"/>
    </row>
    <row r="5796" spans="2:7" x14ac:dyDescent="0.25">
      <c r="B5796" s="123"/>
      <c r="C5796" s="123"/>
      <c r="D5796" s="123"/>
      <c r="F5796" s="123"/>
      <c r="G5796" s="123"/>
    </row>
    <row r="5797" spans="2:7" x14ac:dyDescent="0.25">
      <c r="B5797" s="123"/>
      <c r="C5797" s="123"/>
      <c r="D5797" s="123"/>
      <c r="F5797" s="123"/>
      <c r="G5797" s="123"/>
    </row>
    <row r="5798" spans="2:7" x14ac:dyDescent="0.25">
      <c r="B5798" s="123"/>
      <c r="C5798" s="123"/>
      <c r="D5798" s="123"/>
      <c r="F5798" s="123"/>
      <c r="G5798" s="123"/>
    </row>
    <row r="5799" spans="2:7" x14ac:dyDescent="0.25">
      <c r="B5799" s="123"/>
      <c r="C5799" s="123"/>
      <c r="D5799" s="123"/>
      <c r="F5799" s="123"/>
      <c r="G5799" s="123"/>
    </row>
    <row r="5800" spans="2:7" x14ac:dyDescent="0.25">
      <c r="B5800" s="123"/>
      <c r="C5800" s="123"/>
      <c r="D5800" s="123"/>
      <c r="F5800" s="123"/>
      <c r="G5800" s="123"/>
    </row>
    <row r="5801" spans="2:7" x14ac:dyDescent="0.25">
      <c r="B5801" s="123"/>
      <c r="C5801" s="123"/>
      <c r="D5801" s="123"/>
      <c r="F5801" s="123"/>
      <c r="G5801" s="123"/>
    </row>
    <row r="5802" spans="2:7" x14ac:dyDescent="0.25">
      <c r="B5802" s="123"/>
      <c r="C5802" s="123"/>
      <c r="D5802" s="123"/>
      <c r="F5802" s="123"/>
      <c r="G5802" s="123"/>
    </row>
    <row r="5803" spans="2:7" x14ac:dyDescent="0.25">
      <c r="B5803" s="123"/>
      <c r="C5803" s="123"/>
      <c r="D5803" s="123"/>
      <c r="F5803" s="123"/>
      <c r="G5803" s="123"/>
    </row>
    <row r="5804" spans="2:7" x14ac:dyDescent="0.25">
      <c r="B5804" s="123"/>
      <c r="C5804" s="123"/>
      <c r="D5804" s="123"/>
      <c r="F5804" s="123"/>
      <c r="G5804" s="123"/>
    </row>
    <row r="5805" spans="2:7" x14ac:dyDescent="0.25">
      <c r="B5805" s="123"/>
      <c r="C5805" s="123"/>
      <c r="D5805" s="123"/>
      <c r="F5805" s="123"/>
      <c r="G5805" s="123"/>
    </row>
    <row r="5806" spans="2:7" x14ac:dyDescent="0.25">
      <c r="B5806" s="123"/>
      <c r="C5806" s="123"/>
      <c r="D5806" s="123"/>
      <c r="F5806" s="123"/>
      <c r="G5806" s="123"/>
    </row>
    <row r="5807" spans="2:7" x14ac:dyDescent="0.25">
      <c r="B5807" s="123"/>
      <c r="C5807" s="123"/>
      <c r="D5807" s="123"/>
      <c r="F5807" s="123"/>
      <c r="G5807" s="123"/>
    </row>
    <row r="5808" spans="2:7" x14ac:dyDescent="0.25">
      <c r="B5808" s="123"/>
      <c r="C5808" s="123"/>
      <c r="D5808" s="123"/>
      <c r="F5808" s="123"/>
      <c r="G5808" s="123"/>
    </row>
    <row r="5809" spans="2:7" x14ac:dyDescent="0.25">
      <c r="B5809" s="123"/>
      <c r="C5809" s="123"/>
      <c r="D5809" s="123"/>
      <c r="F5809" s="123"/>
      <c r="G5809" s="123"/>
    </row>
    <row r="5810" spans="2:7" x14ac:dyDescent="0.25">
      <c r="B5810" s="123"/>
      <c r="C5810" s="123"/>
      <c r="D5810" s="123"/>
      <c r="F5810" s="123"/>
      <c r="G5810" s="123"/>
    </row>
    <row r="5811" spans="2:7" x14ac:dyDescent="0.25">
      <c r="B5811" s="123"/>
      <c r="C5811" s="123"/>
      <c r="D5811" s="123"/>
      <c r="F5811" s="123"/>
      <c r="G5811" s="123"/>
    </row>
    <row r="5812" spans="2:7" x14ac:dyDescent="0.25">
      <c r="B5812" s="123"/>
      <c r="C5812" s="123"/>
      <c r="D5812" s="123"/>
      <c r="F5812" s="123"/>
      <c r="G5812" s="123"/>
    </row>
    <row r="5813" spans="2:7" x14ac:dyDescent="0.25">
      <c r="B5813" s="123"/>
      <c r="C5813" s="123"/>
      <c r="D5813" s="123"/>
      <c r="F5813" s="123"/>
      <c r="G5813" s="123"/>
    </row>
    <row r="5814" spans="2:7" x14ac:dyDescent="0.25">
      <c r="B5814" s="123"/>
      <c r="C5814" s="123"/>
      <c r="D5814" s="123"/>
      <c r="F5814" s="123"/>
      <c r="G5814" s="123"/>
    </row>
    <row r="5815" spans="2:7" x14ac:dyDescent="0.25">
      <c r="B5815" s="123"/>
      <c r="C5815" s="123"/>
      <c r="D5815" s="123"/>
      <c r="F5815" s="123"/>
      <c r="G5815" s="123"/>
    </row>
    <row r="5816" spans="2:7" x14ac:dyDescent="0.25">
      <c r="B5816" s="123"/>
      <c r="C5816" s="123"/>
      <c r="D5816" s="123"/>
      <c r="F5816" s="123"/>
      <c r="G5816" s="123"/>
    </row>
    <row r="5817" spans="2:7" x14ac:dyDescent="0.25">
      <c r="B5817" s="123"/>
      <c r="C5817" s="123"/>
      <c r="D5817" s="123"/>
      <c r="F5817" s="123"/>
      <c r="G5817" s="123"/>
    </row>
    <row r="5818" spans="2:7" x14ac:dyDescent="0.25">
      <c r="B5818" s="123"/>
      <c r="C5818" s="123"/>
      <c r="D5818" s="123"/>
      <c r="F5818" s="123"/>
      <c r="G5818" s="123"/>
    </row>
    <row r="5819" spans="2:7" x14ac:dyDescent="0.25">
      <c r="B5819" s="123"/>
      <c r="C5819" s="123"/>
      <c r="D5819" s="123"/>
      <c r="F5819" s="123"/>
      <c r="G5819" s="123"/>
    </row>
    <row r="5820" spans="2:7" x14ac:dyDescent="0.25">
      <c r="B5820" s="123"/>
      <c r="C5820" s="123"/>
      <c r="D5820" s="123"/>
      <c r="F5820" s="123"/>
      <c r="G5820" s="123"/>
    </row>
    <row r="5821" spans="2:7" x14ac:dyDescent="0.25">
      <c r="B5821" s="123"/>
      <c r="C5821" s="123"/>
      <c r="D5821" s="123"/>
      <c r="F5821" s="123"/>
      <c r="G5821" s="123"/>
    </row>
    <row r="5822" spans="2:7" x14ac:dyDescent="0.25">
      <c r="B5822" s="123"/>
      <c r="C5822" s="123"/>
      <c r="D5822" s="123"/>
      <c r="F5822" s="123"/>
      <c r="G5822" s="123"/>
    </row>
    <row r="5823" spans="2:7" x14ac:dyDescent="0.25">
      <c r="B5823" s="123"/>
      <c r="C5823" s="123"/>
      <c r="D5823" s="123"/>
      <c r="F5823" s="123"/>
      <c r="G5823" s="123"/>
    </row>
    <row r="5824" spans="2:7" x14ac:dyDescent="0.25">
      <c r="B5824" s="123"/>
      <c r="C5824" s="123"/>
      <c r="D5824" s="123"/>
      <c r="F5824" s="123"/>
      <c r="G5824" s="123"/>
    </row>
    <row r="5825" spans="2:7" x14ac:dyDescent="0.25">
      <c r="B5825" s="123"/>
      <c r="C5825" s="123"/>
      <c r="D5825" s="123"/>
      <c r="F5825" s="123"/>
      <c r="G5825" s="123"/>
    </row>
    <row r="5826" spans="2:7" x14ac:dyDescent="0.25">
      <c r="B5826" s="123"/>
      <c r="C5826" s="123"/>
      <c r="D5826" s="123"/>
      <c r="F5826" s="123"/>
      <c r="G5826" s="123"/>
    </row>
    <row r="5827" spans="2:7" x14ac:dyDescent="0.25">
      <c r="B5827" s="123"/>
      <c r="C5827" s="123"/>
      <c r="D5827" s="123"/>
      <c r="F5827" s="123"/>
      <c r="G5827" s="123"/>
    </row>
    <row r="5828" spans="2:7" x14ac:dyDescent="0.25">
      <c r="B5828" s="123"/>
      <c r="C5828" s="123"/>
      <c r="D5828" s="123"/>
      <c r="F5828" s="123"/>
      <c r="G5828" s="123"/>
    </row>
    <row r="5829" spans="2:7" x14ac:dyDescent="0.25">
      <c r="B5829" s="123"/>
      <c r="C5829" s="123"/>
      <c r="D5829" s="123"/>
      <c r="F5829" s="123"/>
      <c r="G5829" s="123"/>
    </row>
    <row r="5830" spans="2:7" x14ac:dyDescent="0.25">
      <c r="B5830" s="123"/>
      <c r="C5830" s="123"/>
      <c r="D5830" s="123"/>
      <c r="F5830" s="123"/>
      <c r="G5830" s="123"/>
    </row>
    <row r="5831" spans="2:7" x14ac:dyDescent="0.25">
      <c r="B5831" s="123"/>
      <c r="C5831" s="123"/>
      <c r="D5831" s="123"/>
      <c r="F5831" s="123"/>
      <c r="G5831" s="123"/>
    </row>
    <row r="5832" spans="2:7" x14ac:dyDescent="0.25">
      <c r="B5832" s="123"/>
      <c r="C5832" s="123"/>
      <c r="D5832" s="123"/>
      <c r="F5832" s="123"/>
      <c r="G5832" s="123"/>
    </row>
    <row r="5833" spans="2:7" x14ac:dyDescent="0.25">
      <c r="B5833" s="123"/>
      <c r="C5833" s="123"/>
      <c r="D5833" s="123"/>
      <c r="F5833" s="123"/>
      <c r="G5833" s="123"/>
    </row>
    <row r="5834" spans="2:7" x14ac:dyDescent="0.25">
      <c r="B5834" s="123"/>
      <c r="C5834" s="123"/>
      <c r="D5834" s="123"/>
      <c r="F5834" s="123"/>
      <c r="G5834" s="123"/>
    </row>
    <row r="5835" spans="2:7" x14ac:dyDescent="0.25">
      <c r="B5835" s="123"/>
      <c r="C5835" s="123"/>
      <c r="D5835" s="123"/>
      <c r="F5835" s="123"/>
      <c r="G5835" s="123"/>
    </row>
    <row r="5836" spans="2:7" x14ac:dyDescent="0.25">
      <c r="B5836" s="123"/>
      <c r="C5836" s="123"/>
      <c r="D5836" s="123"/>
      <c r="F5836" s="123"/>
      <c r="G5836" s="123"/>
    </row>
    <row r="5837" spans="2:7" x14ac:dyDescent="0.25">
      <c r="B5837" s="123"/>
      <c r="C5837" s="123"/>
      <c r="D5837" s="123"/>
      <c r="F5837" s="123"/>
      <c r="G5837" s="123"/>
    </row>
    <row r="5838" spans="2:7" x14ac:dyDescent="0.25">
      <c r="B5838" s="123"/>
      <c r="C5838" s="123"/>
      <c r="D5838" s="123"/>
      <c r="F5838" s="123"/>
      <c r="G5838" s="123"/>
    </row>
    <row r="5839" spans="2:7" x14ac:dyDescent="0.25">
      <c r="B5839" s="123"/>
      <c r="C5839" s="123"/>
      <c r="D5839" s="123"/>
      <c r="F5839" s="123"/>
      <c r="G5839" s="123"/>
    </row>
    <row r="5840" spans="2:7" x14ac:dyDescent="0.25">
      <c r="B5840" s="123"/>
      <c r="C5840" s="123"/>
      <c r="D5840" s="123"/>
      <c r="F5840" s="123"/>
      <c r="G5840" s="123"/>
    </row>
    <row r="5841" spans="2:7" x14ac:dyDescent="0.25">
      <c r="B5841" s="123"/>
      <c r="C5841" s="123"/>
      <c r="D5841" s="123"/>
      <c r="F5841" s="123"/>
      <c r="G5841" s="123"/>
    </row>
    <row r="5842" spans="2:7" x14ac:dyDescent="0.25">
      <c r="B5842" s="123"/>
      <c r="C5842" s="123"/>
      <c r="D5842" s="123"/>
      <c r="F5842" s="123"/>
      <c r="G5842" s="123"/>
    </row>
    <row r="5843" spans="2:7" x14ac:dyDescent="0.25">
      <c r="B5843" s="123"/>
      <c r="C5843" s="123"/>
      <c r="D5843" s="123"/>
      <c r="F5843" s="123"/>
      <c r="G5843" s="123"/>
    </row>
    <row r="5844" spans="2:7" x14ac:dyDescent="0.25">
      <c r="B5844" s="123"/>
      <c r="C5844" s="123"/>
      <c r="D5844" s="123"/>
      <c r="F5844" s="123"/>
      <c r="G5844" s="123"/>
    </row>
    <row r="5845" spans="2:7" x14ac:dyDescent="0.25">
      <c r="B5845" s="123"/>
      <c r="C5845" s="123"/>
      <c r="D5845" s="123"/>
      <c r="F5845" s="123"/>
      <c r="G5845" s="123"/>
    </row>
    <row r="5846" spans="2:7" x14ac:dyDescent="0.25">
      <c r="B5846" s="123"/>
      <c r="C5846" s="123"/>
      <c r="D5846" s="123"/>
      <c r="F5846" s="123"/>
      <c r="G5846" s="123"/>
    </row>
    <row r="5847" spans="2:7" x14ac:dyDescent="0.25">
      <c r="B5847" s="123"/>
      <c r="C5847" s="123"/>
      <c r="D5847" s="123"/>
      <c r="F5847" s="123"/>
      <c r="G5847" s="123"/>
    </row>
    <row r="5848" spans="2:7" x14ac:dyDescent="0.25">
      <c r="B5848" s="123"/>
      <c r="C5848" s="123"/>
      <c r="D5848" s="123"/>
      <c r="F5848" s="123"/>
      <c r="G5848" s="123"/>
    </row>
    <row r="5849" spans="2:7" x14ac:dyDescent="0.25">
      <c r="B5849" s="123"/>
      <c r="C5849" s="123"/>
      <c r="D5849" s="123"/>
      <c r="F5849" s="123"/>
      <c r="G5849" s="123"/>
    </row>
    <row r="5850" spans="2:7" x14ac:dyDescent="0.25">
      <c r="B5850" s="123"/>
      <c r="C5850" s="123"/>
      <c r="D5850" s="123"/>
      <c r="F5850" s="123"/>
      <c r="G5850" s="123"/>
    </row>
    <row r="5851" spans="2:7" x14ac:dyDescent="0.25">
      <c r="B5851" s="123"/>
      <c r="C5851" s="123"/>
      <c r="D5851" s="123"/>
      <c r="F5851" s="123"/>
      <c r="G5851" s="123"/>
    </row>
    <row r="5852" spans="2:7" x14ac:dyDescent="0.25">
      <c r="B5852" s="123"/>
      <c r="C5852" s="123"/>
      <c r="D5852" s="123"/>
      <c r="F5852" s="123"/>
      <c r="G5852" s="123"/>
    </row>
    <row r="5853" spans="2:7" x14ac:dyDescent="0.25">
      <c r="B5853" s="123"/>
      <c r="C5853" s="123"/>
      <c r="D5853" s="123"/>
      <c r="F5853" s="123"/>
      <c r="G5853" s="123"/>
    </row>
    <row r="5854" spans="2:7" x14ac:dyDescent="0.25">
      <c r="B5854" s="123"/>
      <c r="C5854" s="123"/>
      <c r="D5854" s="123"/>
      <c r="F5854" s="123"/>
      <c r="G5854" s="123"/>
    </row>
    <row r="5855" spans="2:7" x14ac:dyDescent="0.25">
      <c r="B5855" s="123"/>
      <c r="C5855" s="123"/>
      <c r="D5855" s="123"/>
      <c r="F5855" s="123"/>
      <c r="G5855" s="123"/>
    </row>
    <row r="5856" spans="2:7" x14ac:dyDescent="0.25">
      <c r="B5856" s="123"/>
      <c r="C5856" s="123"/>
      <c r="D5856" s="123"/>
      <c r="F5856" s="123"/>
      <c r="G5856" s="123"/>
    </row>
    <row r="5857" spans="2:7" x14ac:dyDescent="0.25">
      <c r="B5857" s="123"/>
      <c r="C5857" s="123"/>
      <c r="D5857" s="123"/>
      <c r="F5857" s="123"/>
      <c r="G5857" s="123"/>
    </row>
    <row r="5858" spans="2:7" x14ac:dyDescent="0.25">
      <c r="B5858" s="123"/>
      <c r="C5858" s="123"/>
      <c r="D5858" s="123"/>
      <c r="F5858" s="123"/>
      <c r="G5858" s="123"/>
    </row>
    <row r="5859" spans="2:7" x14ac:dyDescent="0.25">
      <c r="B5859" s="123"/>
      <c r="C5859" s="123"/>
      <c r="D5859" s="123"/>
      <c r="F5859" s="123"/>
      <c r="G5859" s="123"/>
    </row>
    <row r="5860" spans="2:7" x14ac:dyDescent="0.25">
      <c r="B5860" s="123"/>
      <c r="C5860" s="123"/>
      <c r="D5860" s="123"/>
      <c r="F5860" s="123"/>
      <c r="G5860" s="123"/>
    </row>
    <row r="5861" spans="2:7" x14ac:dyDescent="0.25">
      <c r="B5861" s="123"/>
      <c r="C5861" s="123"/>
      <c r="D5861" s="123"/>
      <c r="F5861" s="123"/>
      <c r="G5861" s="123"/>
    </row>
    <row r="5862" spans="2:7" x14ac:dyDescent="0.25">
      <c r="B5862" s="123"/>
      <c r="C5862" s="123"/>
      <c r="D5862" s="123"/>
      <c r="F5862" s="123"/>
      <c r="G5862" s="123"/>
    </row>
    <row r="5863" spans="2:7" x14ac:dyDescent="0.25">
      <c r="B5863" s="123"/>
      <c r="C5863" s="123"/>
      <c r="D5863" s="123"/>
      <c r="F5863" s="123"/>
      <c r="G5863" s="123"/>
    </row>
    <row r="5864" spans="2:7" x14ac:dyDescent="0.25">
      <c r="B5864" s="123"/>
      <c r="C5864" s="123"/>
      <c r="D5864" s="123"/>
      <c r="F5864" s="123"/>
      <c r="G5864" s="123"/>
    </row>
    <row r="5865" spans="2:7" x14ac:dyDescent="0.25">
      <c r="B5865" s="123"/>
      <c r="C5865" s="123"/>
      <c r="D5865" s="123"/>
      <c r="F5865" s="123"/>
      <c r="G5865" s="123"/>
    </row>
    <row r="5866" spans="2:7" x14ac:dyDescent="0.25">
      <c r="B5866" s="123"/>
      <c r="C5866" s="123"/>
      <c r="D5866" s="123"/>
      <c r="F5866" s="123"/>
      <c r="G5866" s="123"/>
    </row>
    <row r="5867" spans="2:7" x14ac:dyDescent="0.25">
      <c r="B5867" s="123"/>
      <c r="C5867" s="123"/>
      <c r="D5867" s="123"/>
      <c r="F5867" s="123"/>
      <c r="G5867" s="123"/>
    </row>
    <row r="5868" spans="2:7" x14ac:dyDescent="0.25">
      <c r="B5868" s="123"/>
      <c r="C5868" s="123"/>
      <c r="D5868" s="123"/>
      <c r="F5868" s="123"/>
      <c r="G5868" s="123"/>
    </row>
    <row r="5869" spans="2:7" x14ac:dyDescent="0.25">
      <c r="B5869" s="123"/>
      <c r="C5869" s="123"/>
      <c r="D5869" s="123"/>
      <c r="F5869" s="123"/>
      <c r="G5869" s="123"/>
    </row>
    <row r="5870" spans="2:7" x14ac:dyDescent="0.25">
      <c r="B5870" s="123"/>
      <c r="C5870" s="123"/>
      <c r="D5870" s="123"/>
      <c r="F5870" s="123"/>
      <c r="G5870" s="123"/>
    </row>
    <row r="5871" spans="2:7" x14ac:dyDescent="0.25">
      <c r="B5871" s="123"/>
      <c r="C5871" s="123"/>
      <c r="D5871" s="123"/>
      <c r="F5871" s="123"/>
      <c r="G5871" s="123"/>
    </row>
    <row r="5872" spans="2:7" x14ac:dyDescent="0.25">
      <c r="B5872" s="123"/>
      <c r="C5872" s="123"/>
      <c r="D5872" s="123"/>
      <c r="F5872" s="123"/>
      <c r="G5872" s="123"/>
    </row>
    <row r="5873" spans="2:7" x14ac:dyDescent="0.25">
      <c r="B5873" s="123"/>
      <c r="C5873" s="123"/>
      <c r="D5873" s="123"/>
      <c r="F5873" s="123"/>
      <c r="G5873" s="123"/>
    </row>
    <row r="5874" spans="2:7" x14ac:dyDescent="0.25">
      <c r="B5874" s="123"/>
      <c r="C5874" s="123"/>
      <c r="D5874" s="123"/>
      <c r="F5874" s="123"/>
      <c r="G5874" s="123"/>
    </row>
    <row r="5875" spans="2:7" x14ac:dyDescent="0.25">
      <c r="B5875" s="123"/>
      <c r="C5875" s="123"/>
      <c r="D5875" s="123"/>
      <c r="F5875" s="123"/>
      <c r="G5875" s="123"/>
    </row>
    <row r="5876" spans="2:7" x14ac:dyDescent="0.25">
      <c r="B5876" s="123"/>
      <c r="C5876" s="123"/>
      <c r="D5876" s="123"/>
      <c r="F5876" s="123"/>
      <c r="G5876" s="123"/>
    </row>
    <row r="5877" spans="2:7" x14ac:dyDescent="0.25">
      <c r="B5877" s="123"/>
      <c r="C5877" s="123"/>
      <c r="D5877" s="123"/>
      <c r="F5877" s="123"/>
      <c r="G5877" s="123"/>
    </row>
    <row r="5878" spans="2:7" x14ac:dyDescent="0.25">
      <c r="B5878" s="123"/>
      <c r="C5878" s="123"/>
      <c r="D5878" s="123"/>
      <c r="F5878" s="123"/>
      <c r="G5878" s="123"/>
    </row>
    <row r="5879" spans="2:7" x14ac:dyDescent="0.25">
      <c r="B5879" s="123"/>
      <c r="C5879" s="123"/>
      <c r="D5879" s="123"/>
      <c r="F5879" s="123"/>
      <c r="G5879" s="123"/>
    </row>
    <row r="5880" spans="2:7" x14ac:dyDescent="0.25">
      <c r="B5880" s="123"/>
      <c r="C5880" s="123"/>
      <c r="D5880" s="123"/>
      <c r="F5880" s="123"/>
      <c r="G5880" s="123"/>
    </row>
    <row r="5881" spans="2:7" x14ac:dyDescent="0.25">
      <c r="B5881" s="123"/>
      <c r="C5881" s="123"/>
      <c r="D5881" s="123"/>
      <c r="F5881" s="123"/>
      <c r="G5881" s="123"/>
    </row>
    <row r="5882" spans="2:7" x14ac:dyDescent="0.25">
      <c r="B5882" s="123"/>
      <c r="C5882" s="123"/>
      <c r="D5882" s="123"/>
      <c r="F5882" s="123"/>
      <c r="G5882" s="123"/>
    </row>
    <row r="5883" spans="2:7" x14ac:dyDescent="0.25">
      <c r="B5883" s="123"/>
      <c r="C5883" s="123"/>
      <c r="D5883" s="123"/>
      <c r="F5883" s="123"/>
      <c r="G5883" s="123"/>
    </row>
    <row r="5884" spans="2:7" x14ac:dyDescent="0.25">
      <c r="B5884" s="123"/>
      <c r="C5884" s="123"/>
      <c r="D5884" s="123"/>
      <c r="F5884" s="123"/>
      <c r="G5884" s="123"/>
    </row>
    <row r="5885" spans="2:7" x14ac:dyDescent="0.25">
      <c r="B5885" s="123"/>
      <c r="C5885" s="123"/>
      <c r="D5885" s="123"/>
      <c r="F5885" s="123"/>
      <c r="G5885" s="123"/>
    </row>
    <row r="5886" spans="2:7" x14ac:dyDescent="0.25">
      <c r="B5886" s="123"/>
      <c r="C5886" s="123"/>
      <c r="D5886" s="123"/>
      <c r="F5886" s="123"/>
      <c r="G5886" s="123"/>
    </row>
    <row r="5887" spans="2:7" x14ac:dyDescent="0.25">
      <c r="B5887" s="123"/>
      <c r="C5887" s="123"/>
      <c r="D5887" s="123"/>
      <c r="F5887" s="123"/>
      <c r="G5887" s="123"/>
    </row>
    <row r="5888" spans="2:7" x14ac:dyDescent="0.25">
      <c r="B5888" s="123"/>
      <c r="C5888" s="123"/>
      <c r="D5888" s="123"/>
      <c r="F5888" s="123"/>
      <c r="G5888" s="123"/>
    </row>
    <row r="5889" spans="2:7" x14ac:dyDescent="0.25">
      <c r="B5889" s="123"/>
      <c r="C5889" s="123"/>
      <c r="D5889" s="123"/>
      <c r="F5889" s="123"/>
      <c r="G5889" s="123"/>
    </row>
    <row r="5890" spans="2:7" x14ac:dyDescent="0.25">
      <c r="B5890" s="123"/>
      <c r="C5890" s="123"/>
      <c r="D5890" s="123"/>
      <c r="F5890" s="123"/>
      <c r="G5890" s="123"/>
    </row>
    <row r="5891" spans="2:7" x14ac:dyDescent="0.25">
      <c r="B5891" s="123"/>
      <c r="C5891" s="123"/>
      <c r="D5891" s="123"/>
      <c r="F5891" s="123"/>
      <c r="G5891" s="123"/>
    </row>
    <row r="5892" spans="2:7" x14ac:dyDescent="0.25">
      <c r="B5892" s="123"/>
      <c r="C5892" s="123"/>
      <c r="D5892" s="123"/>
      <c r="F5892" s="123"/>
      <c r="G5892" s="123"/>
    </row>
    <row r="5893" spans="2:7" x14ac:dyDescent="0.25">
      <c r="B5893" s="123"/>
      <c r="C5893" s="123"/>
      <c r="D5893" s="123"/>
      <c r="F5893" s="123"/>
      <c r="G5893" s="123"/>
    </row>
    <row r="5894" spans="2:7" x14ac:dyDescent="0.25">
      <c r="B5894" s="123"/>
      <c r="C5894" s="123"/>
      <c r="D5894" s="123"/>
      <c r="F5894" s="123"/>
      <c r="G5894" s="123"/>
    </row>
    <row r="5895" spans="2:7" x14ac:dyDescent="0.25">
      <c r="B5895" s="123"/>
      <c r="C5895" s="123"/>
      <c r="D5895" s="123"/>
      <c r="F5895" s="123"/>
      <c r="G5895" s="123"/>
    </row>
    <row r="5896" spans="2:7" x14ac:dyDescent="0.25">
      <c r="B5896" s="123"/>
      <c r="C5896" s="123"/>
      <c r="D5896" s="123"/>
      <c r="F5896" s="123"/>
      <c r="G5896" s="123"/>
    </row>
    <row r="5897" spans="2:7" x14ac:dyDescent="0.25">
      <c r="B5897" s="123"/>
      <c r="C5897" s="123"/>
      <c r="D5897" s="123"/>
      <c r="F5897" s="123"/>
      <c r="G5897" s="123"/>
    </row>
    <row r="5898" spans="2:7" x14ac:dyDescent="0.25">
      <c r="B5898" s="123"/>
      <c r="C5898" s="123"/>
      <c r="D5898" s="123"/>
      <c r="F5898" s="123"/>
      <c r="G5898" s="123"/>
    </row>
    <row r="5899" spans="2:7" x14ac:dyDescent="0.25">
      <c r="B5899" s="123"/>
      <c r="C5899" s="123"/>
      <c r="D5899" s="123"/>
      <c r="F5899" s="123"/>
      <c r="G5899" s="123"/>
    </row>
    <row r="5900" spans="2:7" x14ac:dyDescent="0.25">
      <c r="B5900" s="123"/>
      <c r="C5900" s="123"/>
      <c r="D5900" s="123"/>
      <c r="F5900" s="123"/>
      <c r="G5900" s="123"/>
    </row>
    <row r="5901" spans="2:7" x14ac:dyDescent="0.25">
      <c r="B5901" s="123"/>
      <c r="C5901" s="123"/>
      <c r="D5901" s="123"/>
      <c r="F5901" s="123"/>
      <c r="G5901" s="123"/>
    </row>
    <row r="5902" spans="2:7" x14ac:dyDescent="0.25">
      <c r="B5902" s="123"/>
      <c r="C5902" s="123"/>
      <c r="D5902" s="123"/>
      <c r="F5902" s="123"/>
      <c r="G5902" s="123"/>
    </row>
    <row r="5903" spans="2:7" x14ac:dyDescent="0.25">
      <c r="B5903" s="123"/>
      <c r="C5903" s="123"/>
      <c r="D5903" s="123"/>
      <c r="F5903" s="123"/>
      <c r="G5903" s="123"/>
    </row>
    <row r="5904" spans="2:7" x14ac:dyDescent="0.25">
      <c r="B5904" s="123"/>
      <c r="C5904" s="123"/>
      <c r="D5904" s="123"/>
      <c r="F5904" s="123"/>
      <c r="G5904" s="123"/>
    </row>
    <row r="5905" spans="2:7" x14ac:dyDescent="0.25">
      <c r="B5905" s="123"/>
      <c r="C5905" s="123"/>
      <c r="D5905" s="123"/>
      <c r="F5905" s="123"/>
      <c r="G5905" s="123"/>
    </row>
    <row r="5906" spans="2:7" x14ac:dyDescent="0.25">
      <c r="B5906" s="123"/>
      <c r="C5906" s="123"/>
      <c r="D5906" s="123"/>
      <c r="F5906" s="123"/>
      <c r="G5906" s="123"/>
    </row>
    <row r="5907" spans="2:7" x14ac:dyDescent="0.25">
      <c r="B5907" s="123"/>
      <c r="C5907" s="123"/>
      <c r="D5907" s="123"/>
      <c r="F5907" s="123"/>
      <c r="G5907" s="123"/>
    </row>
    <row r="5908" spans="2:7" x14ac:dyDescent="0.25">
      <c r="B5908" s="123"/>
      <c r="C5908" s="123"/>
      <c r="D5908" s="123"/>
      <c r="F5908" s="123"/>
      <c r="G5908" s="123"/>
    </row>
    <row r="5909" spans="2:7" x14ac:dyDescent="0.25">
      <c r="B5909" s="123"/>
      <c r="C5909" s="123"/>
      <c r="D5909" s="123"/>
      <c r="F5909" s="123"/>
      <c r="G5909" s="123"/>
    </row>
    <row r="5910" spans="2:7" x14ac:dyDescent="0.25">
      <c r="B5910" s="123"/>
      <c r="C5910" s="123"/>
      <c r="D5910" s="123"/>
      <c r="F5910" s="123"/>
      <c r="G5910" s="123"/>
    </row>
    <row r="5911" spans="2:7" x14ac:dyDescent="0.25">
      <c r="B5911" s="123"/>
      <c r="C5911" s="123"/>
      <c r="D5911" s="123"/>
      <c r="F5911" s="123"/>
      <c r="G5911" s="123"/>
    </row>
    <row r="5912" spans="2:7" x14ac:dyDescent="0.25">
      <c r="B5912" s="123"/>
      <c r="C5912" s="123"/>
      <c r="D5912" s="123"/>
      <c r="F5912" s="123"/>
      <c r="G5912" s="123"/>
    </row>
    <row r="5913" spans="2:7" x14ac:dyDescent="0.25">
      <c r="B5913" s="123"/>
      <c r="C5913" s="123"/>
      <c r="D5913" s="123"/>
      <c r="F5913" s="123"/>
      <c r="G5913" s="123"/>
    </row>
    <row r="5914" spans="2:7" x14ac:dyDescent="0.25">
      <c r="B5914" s="123"/>
      <c r="C5914" s="123"/>
      <c r="D5914" s="123"/>
      <c r="F5914" s="123"/>
      <c r="G5914" s="123"/>
    </row>
    <row r="5915" spans="2:7" x14ac:dyDescent="0.25">
      <c r="B5915" s="123"/>
      <c r="C5915" s="123"/>
      <c r="D5915" s="123"/>
      <c r="F5915" s="123"/>
      <c r="G5915" s="123"/>
    </row>
    <row r="5916" spans="2:7" x14ac:dyDescent="0.25">
      <c r="B5916" s="123"/>
      <c r="C5916" s="123"/>
      <c r="D5916" s="123"/>
      <c r="F5916" s="123"/>
      <c r="G5916" s="123"/>
    </row>
    <row r="5917" spans="2:7" x14ac:dyDescent="0.25">
      <c r="B5917" s="123"/>
      <c r="C5917" s="123"/>
      <c r="D5917" s="123"/>
      <c r="F5917" s="123"/>
      <c r="G5917" s="123"/>
    </row>
    <row r="5918" spans="2:7" x14ac:dyDescent="0.25">
      <c r="B5918" s="123"/>
      <c r="C5918" s="123"/>
      <c r="D5918" s="123"/>
      <c r="F5918" s="123"/>
      <c r="G5918" s="123"/>
    </row>
    <row r="5919" spans="2:7" x14ac:dyDescent="0.25">
      <c r="B5919" s="123"/>
      <c r="C5919" s="123"/>
      <c r="D5919" s="123"/>
      <c r="F5919" s="123"/>
      <c r="G5919" s="123"/>
    </row>
    <row r="5920" spans="2:7" x14ac:dyDescent="0.25">
      <c r="B5920" s="123"/>
      <c r="C5920" s="123"/>
      <c r="D5920" s="123"/>
      <c r="F5920" s="123"/>
      <c r="G5920" s="123"/>
    </row>
    <row r="5921" spans="2:7" x14ac:dyDescent="0.25">
      <c r="B5921" s="123"/>
      <c r="C5921" s="123"/>
      <c r="D5921" s="123"/>
      <c r="F5921" s="123"/>
      <c r="G5921" s="123"/>
    </row>
    <row r="5922" spans="2:7" x14ac:dyDescent="0.25">
      <c r="B5922" s="123"/>
      <c r="C5922" s="123"/>
      <c r="D5922" s="123"/>
      <c r="F5922" s="123"/>
      <c r="G5922" s="123"/>
    </row>
    <row r="5923" spans="2:7" x14ac:dyDescent="0.25">
      <c r="B5923" s="123"/>
      <c r="C5923" s="123"/>
      <c r="D5923" s="123"/>
      <c r="F5923" s="123"/>
      <c r="G5923" s="123"/>
    </row>
    <row r="5924" spans="2:7" x14ac:dyDescent="0.25">
      <c r="B5924" s="123"/>
      <c r="C5924" s="123"/>
      <c r="D5924" s="123"/>
      <c r="F5924" s="123"/>
      <c r="G5924" s="123"/>
    </row>
    <row r="5925" spans="2:7" x14ac:dyDescent="0.25">
      <c r="B5925" s="123"/>
      <c r="C5925" s="123"/>
      <c r="D5925" s="123"/>
      <c r="F5925" s="123"/>
      <c r="G5925" s="123"/>
    </row>
    <row r="5926" spans="2:7" x14ac:dyDescent="0.25">
      <c r="B5926" s="123"/>
      <c r="C5926" s="123"/>
      <c r="D5926" s="123"/>
      <c r="F5926" s="123"/>
      <c r="G5926" s="123"/>
    </row>
    <row r="5927" spans="2:7" x14ac:dyDescent="0.25">
      <c r="B5927" s="123"/>
      <c r="C5927" s="123"/>
      <c r="D5927" s="123"/>
      <c r="F5927" s="123"/>
      <c r="G5927" s="123"/>
    </row>
    <row r="5928" spans="2:7" x14ac:dyDescent="0.25">
      <c r="B5928" s="123"/>
      <c r="C5928" s="123"/>
      <c r="D5928" s="123"/>
      <c r="F5928" s="123"/>
      <c r="G5928" s="123"/>
    </row>
    <row r="5929" spans="2:7" x14ac:dyDescent="0.25">
      <c r="B5929" s="123"/>
      <c r="C5929" s="123"/>
      <c r="D5929" s="123"/>
      <c r="F5929" s="123"/>
      <c r="G5929" s="123"/>
    </row>
    <row r="5930" spans="2:7" x14ac:dyDescent="0.25">
      <c r="B5930" s="123"/>
      <c r="C5930" s="123"/>
      <c r="D5930" s="123"/>
      <c r="F5930" s="123"/>
      <c r="G5930" s="123"/>
    </row>
    <row r="5931" spans="2:7" x14ac:dyDescent="0.25">
      <c r="B5931" s="123"/>
      <c r="C5931" s="123"/>
      <c r="D5931" s="123"/>
      <c r="F5931" s="123"/>
      <c r="G5931" s="123"/>
    </row>
    <row r="5932" spans="2:7" x14ac:dyDescent="0.25">
      <c r="B5932" s="123"/>
      <c r="C5932" s="123"/>
      <c r="D5932" s="123"/>
      <c r="F5932" s="123"/>
      <c r="G5932" s="123"/>
    </row>
    <row r="5933" spans="2:7" x14ac:dyDescent="0.25">
      <c r="B5933" s="123"/>
      <c r="C5933" s="123"/>
      <c r="D5933" s="123"/>
      <c r="F5933" s="123"/>
      <c r="G5933" s="123"/>
    </row>
    <row r="5934" spans="2:7" x14ac:dyDescent="0.25">
      <c r="B5934" s="123"/>
      <c r="C5934" s="123"/>
      <c r="D5934" s="123"/>
      <c r="F5934" s="123"/>
      <c r="G5934" s="123"/>
    </row>
    <row r="5935" spans="2:7" x14ac:dyDescent="0.25">
      <c r="B5935" s="123"/>
      <c r="C5935" s="123"/>
      <c r="D5935" s="123"/>
      <c r="F5935" s="123"/>
      <c r="G5935" s="123"/>
    </row>
    <row r="5936" spans="2:7" x14ac:dyDescent="0.25">
      <c r="B5936" s="123"/>
      <c r="C5936" s="123"/>
      <c r="D5936" s="123"/>
      <c r="F5936" s="123"/>
      <c r="G5936" s="123"/>
    </row>
    <row r="5937" spans="2:7" x14ac:dyDescent="0.25">
      <c r="B5937" s="123"/>
      <c r="C5937" s="123"/>
      <c r="D5937" s="123"/>
      <c r="F5937" s="123"/>
      <c r="G5937" s="123"/>
    </row>
    <row r="5938" spans="2:7" x14ac:dyDescent="0.25">
      <c r="B5938" s="123"/>
      <c r="C5938" s="123"/>
      <c r="D5938" s="123"/>
      <c r="F5938" s="123"/>
      <c r="G5938" s="123"/>
    </row>
    <row r="5939" spans="2:7" x14ac:dyDescent="0.25">
      <c r="B5939" s="123"/>
      <c r="C5939" s="123"/>
      <c r="D5939" s="123"/>
      <c r="F5939" s="123"/>
      <c r="G5939" s="123"/>
    </row>
    <row r="5940" spans="2:7" x14ac:dyDescent="0.25">
      <c r="B5940" s="123"/>
      <c r="C5940" s="123"/>
      <c r="D5940" s="123"/>
      <c r="F5940" s="123"/>
      <c r="G5940" s="123"/>
    </row>
    <row r="5941" spans="2:7" x14ac:dyDescent="0.25">
      <c r="B5941" s="123"/>
      <c r="C5941" s="123"/>
      <c r="D5941" s="123"/>
      <c r="F5941" s="123"/>
      <c r="G5941" s="123"/>
    </row>
    <row r="5942" spans="2:7" x14ac:dyDescent="0.25">
      <c r="B5942" s="123"/>
      <c r="C5942" s="123"/>
      <c r="D5942" s="123"/>
      <c r="F5942" s="123"/>
      <c r="G5942" s="123"/>
    </row>
    <row r="5943" spans="2:7" x14ac:dyDescent="0.25">
      <c r="B5943" s="123"/>
      <c r="C5943" s="123"/>
      <c r="D5943" s="123"/>
      <c r="F5943" s="123"/>
      <c r="G5943" s="123"/>
    </row>
    <row r="5944" spans="2:7" x14ac:dyDescent="0.25">
      <c r="B5944" s="123"/>
      <c r="C5944" s="123"/>
      <c r="D5944" s="123"/>
      <c r="F5944" s="123"/>
      <c r="G5944" s="123"/>
    </row>
    <row r="5945" spans="2:7" x14ac:dyDescent="0.25">
      <c r="B5945" s="123"/>
      <c r="C5945" s="123"/>
      <c r="D5945" s="123"/>
      <c r="F5945" s="123"/>
      <c r="G5945" s="123"/>
    </row>
    <row r="5946" spans="2:7" x14ac:dyDescent="0.25">
      <c r="B5946" s="123"/>
      <c r="C5946" s="123"/>
      <c r="D5946" s="123"/>
      <c r="F5946" s="123"/>
      <c r="G5946" s="123"/>
    </row>
    <row r="5947" spans="2:7" x14ac:dyDescent="0.25">
      <c r="B5947" s="123"/>
      <c r="C5947" s="123"/>
      <c r="D5947" s="123"/>
      <c r="F5947" s="123"/>
      <c r="G5947" s="123"/>
    </row>
    <row r="5948" spans="2:7" x14ac:dyDescent="0.25">
      <c r="B5948" s="123"/>
      <c r="C5948" s="123"/>
      <c r="D5948" s="123"/>
      <c r="F5948" s="123"/>
      <c r="G5948" s="123"/>
    </row>
    <row r="5949" spans="2:7" x14ac:dyDescent="0.25">
      <c r="B5949" s="123"/>
      <c r="C5949" s="123"/>
      <c r="D5949" s="123"/>
      <c r="F5949" s="123"/>
      <c r="G5949" s="123"/>
    </row>
    <row r="5950" spans="2:7" x14ac:dyDescent="0.25">
      <c r="B5950" s="123"/>
      <c r="C5950" s="123"/>
      <c r="D5950" s="123"/>
      <c r="F5950" s="123"/>
      <c r="G5950" s="123"/>
    </row>
    <row r="5951" spans="2:7" x14ac:dyDescent="0.25">
      <c r="B5951" s="123"/>
      <c r="C5951" s="123"/>
      <c r="D5951" s="123"/>
      <c r="F5951" s="123"/>
      <c r="G5951" s="123"/>
    </row>
    <row r="5952" spans="2:7" x14ac:dyDescent="0.25">
      <c r="B5952" s="123"/>
      <c r="C5952" s="123"/>
      <c r="D5952" s="123"/>
      <c r="F5952" s="123"/>
      <c r="G5952" s="123"/>
    </row>
    <row r="5953" spans="2:7" x14ac:dyDescent="0.25">
      <c r="B5953" s="123"/>
      <c r="C5953" s="123"/>
      <c r="D5953" s="123"/>
      <c r="F5953" s="123"/>
      <c r="G5953" s="123"/>
    </row>
    <row r="5954" spans="2:7" x14ac:dyDescent="0.25">
      <c r="B5954" s="123"/>
      <c r="C5954" s="123"/>
      <c r="D5954" s="123"/>
      <c r="F5954" s="123"/>
      <c r="G5954" s="123"/>
    </row>
    <row r="5955" spans="2:7" x14ac:dyDescent="0.25">
      <c r="B5955" s="123"/>
      <c r="C5955" s="123"/>
      <c r="D5955" s="123"/>
      <c r="F5955" s="123"/>
      <c r="G5955" s="123"/>
    </row>
    <row r="5956" spans="2:7" x14ac:dyDescent="0.25">
      <c r="B5956" s="123"/>
      <c r="C5956" s="123"/>
      <c r="D5956" s="123"/>
      <c r="F5956" s="123"/>
      <c r="G5956" s="123"/>
    </row>
    <row r="5957" spans="2:7" x14ac:dyDescent="0.25">
      <c r="B5957" s="123"/>
      <c r="C5957" s="123"/>
      <c r="D5957" s="123"/>
      <c r="F5957" s="123"/>
      <c r="G5957" s="123"/>
    </row>
    <row r="5958" spans="2:7" x14ac:dyDescent="0.25">
      <c r="B5958" s="123"/>
      <c r="C5958" s="123"/>
      <c r="D5958" s="123"/>
      <c r="F5958" s="123"/>
      <c r="G5958" s="123"/>
    </row>
    <row r="5959" spans="2:7" x14ac:dyDescent="0.25">
      <c r="B5959" s="123"/>
      <c r="C5959" s="123"/>
      <c r="D5959" s="123"/>
      <c r="F5959" s="123"/>
      <c r="G5959" s="123"/>
    </row>
    <row r="5960" spans="2:7" x14ac:dyDescent="0.25">
      <c r="B5960" s="123"/>
      <c r="C5960" s="123"/>
      <c r="D5960" s="123"/>
      <c r="F5960" s="123"/>
      <c r="G5960" s="123"/>
    </row>
    <row r="5961" spans="2:7" x14ac:dyDescent="0.25">
      <c r="B5961" s="123"/>
      <c r="C5961" s="123"/>
      <c r="D5961" s="123"/>
      <c r="F5961" s="123"/>
      <c r="G5961" s="123"/>
    </row>
    <row r="5962" spans="2:7" x14ac:dyDescent="0.25">
      <c r="B5962" s="123"/>
      <c r="C5962" s="123"/>
      <c r="D5962" s="123"/>
      <c r="F5962" s="123"/>
      <c r="G5962" s="123"/>
    </row>
    <row r="5963" spans="2:7" x14ac:dyDescent="0.25">
      <c r="B5963" s="123"/>
      <c r="C5963" s="123"/>
      <c r="D5963" s="123"/>
      <c r="F5963" s="123"/>
      <c r="G5963" s="123"/>
    </row>
    <row r="5964" spans="2:7" x14ac:dyDescent="0.25">
      <c r="B5964" s="123"/>
      <c r="C5964" s="123"/>
      <c r="D5964" s="123"/>
      <c r="F5964" s="123"/>
      <c r="G5964" s="123"/>
    </row>
    <row r="5965" spans="2:7" x14ac:dyDescent="0.25">
      <c r="B5965" s="123"/>
      <c r="C5965" s="123"/>
      <c r="D5965" s="123"/>
      <c r="F5965" s="123"/>
      <c r="G5965" s="123"/>
    </row>
    <row r="5966" spans="2:7" x14ac:dyDescent="0.25">
      <c r="B5966" s="123"/>
      <c r="C5966" s="123"/>
      <c r="D5966" s="123"/>
      <c r="F5966" s="123"/>
      <c r="G5966" s="123"/>
    </row>
    <row r="5967" spans="2:7" x14ac:dyDescent="0.25">
      <c r="B5967" s="123"/>
      <c r="C5967" s="123"/>
      <c r="D5967" s="123"/>
      <c r="F5967" s="123"/>
      <c r="G5967" s="123"/>
    </row>
    <row r="5968" spans="2:7" x14ac:dyDescent="0.25">
      <c r="B5968" s="123"/>
      <c r="C5968" s="123"/>
      <c r="D5968" s="123"/>
      <c r="F5968" s="123"/>
      <c r="G5968" s="123"/>
    </row>
    <row r="5969" spans="2:7" x14ac:dyDescent="0.25">
      <c r="B5969" s="123"/>
      <c r="C5969" s="123"/>
      <c r="D5969" s="123"/>
      <c r="F5969" s="123"/>
      <c r="G5969" s="123"/>
    </row>
    <row r="5970" spans="2:7" x14ac:dyDescent="0.25">
      <c r="B5970" s="123"/>
      <c r="C5970" s="123"/>
      <c r="D5970" s="123"/>
      <c r="F5970" s="123"/>
      <c r="G5970" s="123"/>
    </row>
    <row r="5971" spans="2:7" x14ac:dyDescent="0.25">
      <c r="B5971" s="123"/>
      <c r="C5971" s="123"/>
      <c r="D5971" s="123"/>
      <c r="F5971" s="123"/>
      <c r="G5971" s="123"/>
    </row>
    <row r="5972" spans="2:7" x14ac:dyDescent="0.25">
      <c r="B5972" s="123"/>
      <c r="C5972" s="123"/>
      <c r="D5972" s="123"/>
      <c r="F5972" s="123"/>
      <c r="G5972" s="123"/>
    </row>
    <row r="5973" spans="2:7" x14ac:dyDescent="0.25">
      <c r="B5973" s="123"/>
      <c r="C5973" s="123"/>
      <c r="D5973" s="123"/>
      <c r="F5973" s="123"/>
      <c r="G5973" s="123"/>
    </row>
    <row r="5974" spans="2:7" x14ac:dyDescent="0.25">
      <c r="B5974" s="123"/>
      <c r="C5974" s="123"/>
      <c r="D5974" s="123"/>
      <c r="F5974" s="123"/>
      <c r="G5974" s="123"/>
    </row>
    <row r="5975" spans="2:7" x14ac:dyDescent="0.25">
      <c r="B5975" s="123"/>
      <c r="C5975" s="123"/>
      <c r="D5975" s="123"/>
      <c r="F5975" s="123"/>
      <c r="G5975" s="123"/>
    </row>
    <row r="5976" spans="2:7" x14ac:dyDescent="0.25">
      <c r="B5976" s="123"/>
      <c r="C5976" s="123"/>
      <c r="D5976" s="123"/>
      <c r="F5976" s="123"/>
      <c r="G5976" s="123"/>
    </row>
    <row r="5977" spans="2:7" x14ac:dyDescent="0.25">
      <c r="B5977" s="123"/>
      <c r="C5977" s="123"/>
      <c r="D5977" s="123"/>
      <c r="F5977" s="123"/>
      <c r="G5977" s="123"/>
    </row>
    <row r="5978" spans="2:7" x14ac:dyDescent="0.25">
      <c r="B5978" s="123"/>
      <c r="C5978" s="123"/>
      <c r="D5978" s="123"/>
      <c r="F5978" s="123"/>
      <c r="G5978" s="123"/>
    </row>
    <row r="5979" spans="2:7" x14ac:dyDescent="0.25">
      <c r="B5979" s="123"/>
      <c r="C5979" s="123"/>
      <c r="D5979" s="123"/>
      <c r="F5979" s="123"/>
      <c r="G5979" s="123"/>
    </row>
    <row r="5980" spans="2:7" x14ac:dyDescent="0.25">
      <c r="B5980" s="123"/>
      <c r="C5980" s="123"/>
      <c r="D5980" s="123"/>
      <c r="F5980" s="123"/>
      <c r="G5980" s="123"/>
    </row>
    <row r="5981" spans="2:7" x14ac:dyDescent="0.25">
      <c r="B5981" s="123"/>
      <c r="C5981" s="123"/>
      <c r="D5981" s="123"/>
      <c r="F5981" s="123"/>
      <c r="G5981" s="123"/>
    </row>
    <row r="5982" spans="2:7" x14ac:dyDescent="0.25">
      <c r="B5982" s="123"/>
      <c r="C5982" s="123"/>
      <c r="D5982" s="123"/>
      <c r="F5982" s="123"/>
      <c r="G5982" s="123"/>
    </row>
    <row r="5983" spans="2:7" x14ac:dyDescent="0.25">
      <c r="B5983" s="123"/>
      <c r="C5983" s="123"/>
      <c r="D5983" s="123"/>
      <c r="F5983" s="123"/>
      <c r="G5983" s="123"/>
    </row>
    <row r="5984" spans="2:7" x14ac:dyDescent="0.25">
      <c r="B5984" s="123"/>
      <c r="C5984" s="123"/>
      <c r="D5984" s="123"/>
      <c r="F5984" s="123"/>
      <c r="G5984" s="123"/>
    </row>
    <row r="5985" spans="2:7" x14ac:dyDescent="0.25">
      <c r="B5985" s="123"/>
      <c r="C5985" s="123"/>
      <c r="D5985" s="123"/>
      <c r="F5985" s="123"/>
      <c r="G5985" s="123"/>
    </row>
    <row r="5986" spans="2:7" x14ac:dyDescent="0.25">
      <c r="B5986" s="123"/>
      <c r="C5986" s="123"/>
      <c r="D5986" s="123"/>
      <c r="F5986" s="123"/>
      <c r="G5986" s="123"/>
    </row>
    <row r="5987" spans="2:7" x14ac:dyDescent="0.25">
      <c r="B5987" s="123"/>
      <c r="C5987" s="123"/>
      <c r="D5987" s="123"/>
      <c r="F5987" s="123"/>
      <c r="G5987" s="123"/>
    </row>
    <row r="5988" spans="2:7" x14ac:dyDescent="0.25">
      <c r="B5988" s="123"/>
      <c r="C5988" s="123"/>
      <c r="D5988" s="123"/>
      <c r="F5988" s="123"/>
      <c r="G5988" s="123"/>
    </row>
    <row r="5989" spans="2:7" x14ac:dyDescent="0.25">
      <c r="B5989" s="123"/>
      <c r="C5989" s="123"/>
      <c r="D5989" s="123"/>
      <c r="F5989" s="123"/>
      <c r="G5989" s="123"/>
    </row>
    <row r="5990" spans="2:7" x14ac:dyDescent="0.25">
      <c r="B5990" s="123"/>
      <c r="C5990" s="123"/>
      <c r="D5990" s="123"/>
      <c r="F5990" s="123"/>
      <c r="G5990" s="123"/>
    </row>
    <row r="5991" spans="2:7" x14ac:dyDescent="0.25">
      <c r="B5991" s="123"/>
      <c r="C5991" s="123"/>
      <c r="D5991" s="123"/>
      <c r="F5991" s="123"/>
      <c r="G5991" s="123"/>
    </row>
    <row r="5992" spans="2:7" x14ac:dyDescent="0.25">
      <c r="B5992" s="123"/>
      <c r="C5992" s="123"/>
      <c r="D5992" s="123"/>
      <c r="F5992" s="123"/>
      <c r="G5992" s="123"/>
    </row>
    <row r="5993" spans="2:7" x14ac:dyDescent="0.25">
      <c r="B5993" s="123"/>
      <c r="C5993" s="123"/>
      <c r="D5993" s="123"/>
      <c r="F5993" s="123"/>
      <c r="G5993" s="123"/>
    </row>
    <row r="5994" spans="2:7" x14ac:dyDescent="0.25">
      <c r="B5994" s="123"/>
      <c r="C5994" s="123"/>
      <c r="D5994" s="123"/>
      <c r="F5994" s="123"/>
      <c r="G5994" s="123"/>
    </row>
    <row r="5995" spans="2:7" x14ac:dyDescent="0.25">
      <c r="B5995" s="123"/>
      <c r="C5995" s="123"/>
      <c r="D5995" s="123"/>
      <c r="F5995" s="123"/>
      <c r="G5995" s="123"/>
    </row>
    <row r="5996" spans="2:7" x14ac:dyDescent="0.25">
      <c r="B5996" s="123"/>
      <c r="C5996" s="123"/>
      <c r="D5996" s="123"/>
      <c r="F5996" s="123"/>
      <c r="G5996" s="123"/>
    </row>
    <row r="5997" spans="2:7" x14ac:dyDescent="0.25">
      <c r="B5997" s="123"/>
      <c r="C5997" s="123"/>
      <c r="D5997" s="123"/>
      <c r="F5997" s="123"/>
      <c r="G5997" s="123"/>
    </row>
    <row r="5998" spans="2:7" x14ac:dyDescent="0.25">
      <c r="B5998" s="123"/>
      <c r="C5998" s="123"/>
      <c r="D5998" s="123"/>
      <c r="F5998" s="123"/>
      <c r="G5998" s="123"/>
    </row>
    <row r="5999" spans="2:7" x14ac:dyDescent="0.25">
      <c r="B5999" s="123"/>
      <c r="C5999" s="123"/>
      <c r="D5999" s="123"/>
      <c r="F5999" s="123"/>
      <c r="G5999" s="123"/>
    </row>
    <row r="6000" spans="2:7" x14ac:dyDescent="0.25">
      <c r="B6000" s="123"/>
      <c r="C6000" s="123"/>
      <c r="D6000" s="123"/>
      <c r="F6000" s="123"/>
      <c r="G6000" s="123"/>
    </row>
    <row r="6001" spans="2:7" x14ac:dyDescent="0.25">
      <c r="B6001" s="123"/>
      <c r="C6001" s="123"/>
      <c r="D6001" s="123"/>
      <c r="F6001" s="123"/>
      <c r="G6001" s="123"/>
    </row>
    <row r="6002" spans="2:7" x14ac:dyDescent="0.25">
      <c r="B6002" s="123"/>
      <c r="C6002" s="123"/>
      <c r="D6002" s="123"/>
      <c r="F6002" s="123"/>
      <c r="G6002" s="123"/>
    </row>
    <row r="6003" spans="2:7" x14ac:dyDescent="0.25">
      <c r="B6003" s="123"/>
      <c r="C6003" s="123"/>
      <c r="D6003" s="123"/>
      <c r="F6003" s="123"/>
      <c r="G6003" s="123"/>
    </row>
    <row r="6004" spans="2:7" x14ac:dyDescent="0.25">
      <c r="B6004" s="123"/>
      <c r="C6004" s="123"/>
      <c r="D6004" s="123"/>
      <c r="F6004" s="123"/>
      <c r="G6004" s="123"/>
    </row>
    <row r="6005" spans="2:7" x14ac:dyDescent="0.25">
      <c r="B6005" s="123"/>
      <c r="C6005" s="123"/>
      <c r="D6005" s="123"/>
      <c r="F6005" s="123"/>
      <c r="G6005" s="123"/>
    </row>
    <row r="6006" spans="2:7" x14ac:dyDescent="0.25">
      <c r="B6006" s="123"/>
      <c r="C6006" s="123"/>
      <c r="D6006" s="123"/>
      <c r="F6006" s="123"/>
      <c r="G6006" s="123"/>
    </row>
    <row r="6007" spans="2:7" x14ac:dyDescent="0.25">
      <c r="B6007" s="123"/>
      <c r="C6007" s="123"/>
      <c r="D6007" s="123"/>
      <c r="F6007" s="123"/>
      <c r="G6007" s="123"/>
    </row>
    <row r="6008" spans="2:7" x14ac:dyDescent="0.25">
      <c r="B6008" s="123"/>
      <c r="C6008" s="123"/>
      <c r="D6008" s="123"/>
      <c r="F6008" s="123"/>
      <c r="G6008" s="123"/>
    </row>
    <row r="6009" spans="2:7" x14ac:dyDescent="0.25">
      <c r="B6009" s="123"/>
      <c r="C6009" s="123"/>
      <c r="D6009" s="123"/>
      <c r="F6009" s="123"/>
      <c r="G6009" s="123"/>
    </row>
    <row r="6010" spans="2:7" x14ac:dyDescent="0.25">
      <c r="B6010" s="123"/>
      <c r="C6010" s="123"/>
      <c r="D6010" s="123"/>
      <c r="F6010" s="123"/>
      <c r="G6010" s="123"/>
    </row>
    <row r="6011" spans="2:7" x14ac:dyDescent="0.25">
      <c r="B6011" s="123"/>
      <c r="C6011" s="123"/>
      <c r="D6011" s="123"/>
      <c r="F6011" s="123"/>
      <c r="G6011" s="123"/>
    </row>
    <row r="6012" spans="2:7" x14ac:dyDescent="0.25">
      <c r="B6012" s="123"/>
      <c r="C6012" s="123"/>
      <c r="D6012" s="123"/>
      <c r="F6012" s="123"/>
      <c r="G6012" s="123"/>
    </row>
    <row r="6013" spans="2:7" x14ac:dyDescent="0.25">
      <c r="B6013" s="123"/>
      <c r="C6013" s="123"/>
      <c r="D6013" s="123"/>
      <c r="F6013" s="123"/>
      <c r="G6013" s="123"/>
    </row>
    <row r="6014" spans="2:7" x14ac:dyDescent="0.25">
      <c r="B6014" s="123"/>
      <c r="C6014" s="123"/>
      <c r="D6014" s="123"/>
      <c r="F6014" s="123"/>
      <c r="G6014" s="123"/>
    </row>
    <row r="6015" spans="2:7" x14ac:dyDescent="0.25">
      <c r="B6015" s="123"/>
      <c r="C6015" s="123"/>
      <c r="D6015" s="123"/>
      <c r="F6015" s="123"/>
      <c r="G6015" s="123"/>
    </row>
    <row r="6016" spans="2:7" x14ac:dyDescent="0.25">
      <c r="B6016" s="123"/>
      <c r="C6016" s="123"/>
      <c r="D6016" s="123"/>
      <c r="F6016" s="123"/>
      <c r="G6016" s="123"/>
    </row>
    <row r="6017" spans="2:7" x14ac:dyDescent="0.25">
      <c r="B6017" s="123"/>
      <c r="C6017" s="123"/>
      <c r="D6017" s="123"/>
      <c r="F6017" s="123"/>
      <c r="G6017" s="123"/>
    </row>
    <row r="6018" spans="2:7" x14ac:dyDescent="0.25">
      <c r="B6018" s="123"/>
      <c r="C6018" s="123"/>
      <c r="D6018" s="123"/>
      <c r="F6018" s="123"/>
      <c r="G6018" s="123"/>
    </row>
    <row r="6019" spans="2:7" x14ac:dyDescent="0.25">
      <c r="B6019" s="123"/>
      <c r="C6019" s="123"/>
      <c r="D6019" s="123"/>
      <c r="F6019" s="123"/>
      <c r="G6019" s="123"/>
    </row>
    <row r="6020" spans="2:7" x14ac:dyDescent="0.25">
      <c r="B6020" s="123"/>
      <c r="C6020" s="123"/>
      <c r="D6020" s="123"/>
      <c r="F6020" s="123"/>
      <c r="G6020" s="123"/>
    </row>
    <row r="6021" spans="2:7" x14ac:dyDescent="0.25">
      <c r="B6021" s="123"/>
      <c r="C6021" s="123"/>
      <c r="D6021" s="123"/>
      <c r="F6021" s="123"/>
      <c r="G6021" s="123"/>
    </row>
    <row r="6022" spans="2:7" x14ac:dyDescent="0.25">
      <c r="B6022" s="123"/>
      <c r="C6022" s="123"/>
      <c r="D6022" s="123"/>
      <c r="F6022" s="123"/>
      <c r="G6022" s="123"/>
    </row>
    <row r="6023" spans="2:7" x14ac:dyDescent="0.25">
      <c r="B6023" s="123"/>
      <c r="C6023" s="123"/>
      <c r="D6023" s="123"/>
      <c r="F6023" s="123"/>
      <c r="G6023" s="123"/>
    </row>
    <row r="6024" spans="2:7" x14ac:dyDescent="0.25">
      <c r="B6024" s="123"/>
      <c r="C6024" s="123"/>
      <c r="D6024" s="123"/>
      <c r="F6024" s="123"/>
      <c r="G6024" s="123"/>
    </row>
    <row r="6025" spans="2:7" x14ac:dyDescent="0.25">
      <c r="B6025" s="123"/>
      <c r="C6025" s="123"/>
      <c r="D6025" s="123"/>
      <c r="F6025" s="123"/>
      <c r="G6025" s="123"/>
    </row>
    <row r="6026" spans="2:7" x14ac:dyDescent="0.25">
      <c r="B6026" s="123"/>
      <c r="C6026" s="123"/>
      <c r="D6026" s="123"/>
      <c r="F6026" s="123"/>
      <c r="G6026" s="123"/>
    </row>
    <row r="6027" spans="2:7" x14ac:dyDescent="0.25">
      <c r="B6027" s="123"/>
      <c r="C6027" s="123"/>
      <c r="D6027" s="123"/>
      <c r="F6027" s="123"/>
      <c r="G6027" s="123"/>
    </row>
    <row r="6028" spans="2:7" x14ac:dyDescent="0.25">
      <c r="B6028" s="123"/>
      <c r="C6028" s="123"/>
      <c r="D6028" s="123"/>
      <c r="F6028" s="123"/>
      <c r="G6028" s="123"/>
    </row>
    <row r="6029" spans="2:7" x14ac:dyDescent="0.25">
      <c r="B6029" s="123"/>
      <c r="C6029" s="123"/>
      <c r="D6029" s="123"/>
      <c r="F6029" s="123"/>
      <c r="G6029" s="123"/>
    </row>
    <row r="6030" spans="2:7" x14ac:dyDescent="0.25">
      <c r="B6030" s="123"/>
      <c r="C6030" s="123"/>
      <c r="D6030" s="123"/>
      <c r="F6030" s="123"/>
      <c r="G6030" s="123"/>
    </row>
    <row r="6031" spans="2:7" x14ac:dyDescent="0.25">
      <c r="B6031" s="123"/>
      <c r="C6031" s="123"/>
      <c r="D6031" s="123"/>
      <c r="F6031" s="123"/>
      <c r="G6031" s="123"/>
    </row>
    <row r="6032" spans="2:7" x14ac:dyDescent="0.25">
      <c r="B6032" s="123"/>
      <c r="C6032" s="123"/>
      <c r="D6032" s="123"/>
      <c r="F6032" s="123"/>
      <c r="G6032" s="123"/>
    </row>
    <row r="6033" spans="2:7" x14ac:dyDescent="0.25">
      <c r="B6033" s="123"/>
      <c r="C6033" s="123"/>
      <c r="D6033" s="123"/>
      <c r="F6033" s="123"/>
      <c r="G6033" s="123"/>
    </row>
    <row r="6034" spans="2:7" x14ac:dyDescent="0.25">
      <c r="B6034" s="123"/>
      <c r="C6034" s="123"/>
      <c r="D6034" s="123"/>
      <c r="F6034" s="123"/>
      <c r="G6034" s="123"/>
    </row>
    <row r="6035" spans="2:7" x14ac:dyDescent="0.25">
      <c r="B6035" s="123"/>
      <c r="C6035" s="123"/>
      <c r="D6035" s="123"/>
      <c r="F6035" s="123"/>
      <c r="G6035" s="123"/>
    </row>
    <row r="6036" spans="2:7" x14ac:dyDescent="0.25">
      <c r="B6036" s="123"/>
      <c r="C6036" s="123"/>
      <c r="D6036" s="123"/>
      <c r="F6036" s="123"/>
      <c r="G6036" s="123"/>
    </row>
    <row r="6037" spans="2:7" x14ac:dyDescent="0.25">
      <c r="B6037" s="123"/>
      <c r="C6037" s="123"/>
      <c r="D6037" s="123"/>
      <c r="F6037" s="123"/>
      <c r="G6037" s="123"/>
    </row>
    <row r="6038" spans="2:7" x14ac:dyDescent="0.25">
      <c r="B6038" s="123"/>
      <c r="C6038" s="123"/>
      <c r="D6038" s="123"/>
      <c r="F6038" s="123"/>
      <c r="G6038" s="123"/>
    </row>
    <row r="6039" spans="2:7" x14ac:dyDescent="0.25">
      <c r="B6039" s="123"/>
      <c r="C6039" s="123"/>
      <c r="D6039" s="123"/>
      <c r="F6039" s="123"/>
      <c r="G6039" s="123"/>
    </row>
    <row r="6040" spans="2:7" x14ac:dyDescent="0.25">
      <c r="B6040" s="123"/>
      <c r="C6040" s="123"/>
      <c r="D6040" s="123"/>
      <c r="F6040" s="123"/>
      <c r="G6040" s="123"/>
    </row>
    <row r="6041" spans="2:7" x14ac:dyDescent="0.25">
      <c r="B6041" s="123"/>
      <c r="C6041" s="123"/>
      <c r="D6041" s="123"/>
      <c r="F6041" s="123"/>
      <c r="G6041" s="123"/>
    </row>
    <row r="6042" spans="2:7" x14ac:dyDescent="0.25">
      <c r="B6042" s="123"/>
      <c r="C6042" s="123"/>
      <c r="D6042" s="123"/>
      <c r="F6042" s="123"/>
      <c r="G6042" s="123"/>
    </row>
    <row r="6043" spans="2:7" x14ac:dyDescent="0.25">
      <c r="B6043" s="123"/>
      <c r="C6043" s="123"/>
      <c r="D6043" s="123"/>
      <c r="F6043" s="123"/>
      <c r="G6043" s="123"/>
    </row>
    <row r="6044" spans="2:7" x14ac:dyDescent="0.25">
      <c r="B6044" s="123"/>
      <c r="C6044" s="123"/>
      <c r="D6044" s="123"/>
      <c r="F6044" s="123"/>
      <c r="G6044" s="123"/>
    </row>
    <row r="6045" spans="2:7" x14ac:dyDescent="0.25">
      <c r="B6045" s="123"/>
      <c r="C6045" s="123"/>
      <c r="D6045" s="123"/>
      <c r="F6045" s="123"/>
      <c r="G6045" s="123"/>
    </row>
    <row r="6046" spans="2:7" x14ac:dyDescent="0.25">
      <c r="B6046" s="123"/>
      <c r="C6046" s="123"/>
      <c r="D6046" s="123"/>
      <c r="F6046" s="123"/>
      <c r="G6046" s="123"/>
    </row>
    <row r="6047" spans="2:7" x14ac:dyDescent="0.25">
      <c r="B6047" s="123"/>
      <c r="C6047" s="123"/>
      <c r="D6047" s="123"/>
      <c r="F6047" s="123"/>
      <c r="G6047" s="123"/>
    </row>
    <row r="6048" spans="2:7" x14ac:dyDescent="0.25">
      <c r="B6048" s="123"/>
      <c r="C6048" s="123"/>
      <c r="D6048" s="123"/>
      <c r="F6048" s="123"/>
      <c r="G6048" s="123"/>
    </row>
    <row r="6049" spans="2:7" x14ac:dyDescent="0.25">
      <c r="B6049" s="123"/>
      <c r="C6049" s="123"/>
      <c r="D6049" s="123"/>
      <c r="F6049" s="123"/>
      <c r="G6049" s="123"/>
    </row>
    <row r="6050" spans="2:7" x14ac:dyDescent="0.25">
      <c r="B6050" s="123"/>
      <c r="C6050" s="123"/>
      <c r="D6050" s="123"/>
      <c r="F6050" s="123"/>
      <c r="G6050" s="123"/>
    </row>
    <row r="6051" spans="2:7" x14ac:dyDescent="0.25">
      <c r="B6051" s="123"/>
      <c r="C6051" s="123"/>
      <c r="D6051" s="123"/>
      <c r="F6051" s="123"/>
      <c r="G6051" s="123"/>
    </row>
    <row r="6052" spans="2:7" x14ac:dyDescent="0.25">
      <c r="B6052" s="123"/>
      <c r="C6052" s="123"/>
      <c r="D6052" s="123"/>
      <c r="F6052" s="123"/>
      <c r="G6052" s="123"/>
    </row>
    <row r="6053" spans="2:7" x14ac:dyDescent="0.25">
      <c r="B6053" s="123"/>
      <c r="C6053" s="123"/>
      <c r="D6053" s="123"/>
      <c r="F6053" s="123"/>
      <c r="G6053" s="123"/>
    </row>
    <row r="6054" spans="2:7" x14ac:dyDescent="0.25">
      <c r="B6054" s="123"/>
      <c r="C6054" s="123"/>
      <c r="D6054" s="123"/>
      <c r="F6054" s="123"/>
      <c r="G6054" s="123"/>
    </row>
    <row r="6055" spans="2:7" x14ac:dyDescent="0.25">
      <c r="B6055" s="123"/>
      <c r="C6055" s="123"/>
      <c r="D6055" s="123"/>
      <c r="F6055" s="123"/>
      <c r="G6055" s="123"/>
    </row>
    <row r="6056" spans="2:7" x14ac:dyDescent="0.25">
      <c r="B6056" s="123"/>
      <c r="C6056" s="123"/>
      <c r="D6056" s="123"/>
      <c r="F6056" s="123"/>
      <c r="G6056" s="123"/>
    </row>
    <row r="6057" spans="2:7" x14ac:dyDescent="0.25">
      <c r="B6057" s="123"/>
      <c r="C6057" s="123"/>
      <c r="D6057" s="123"/>
      <c r="F6057" s="123"/>
      <c r="G6057" s="123"/>
    </row>
    <row r="6058" spans="2:7" x14ac:dyDescent="0.25">
      <c r="B6058" s="123"/>
      <c r="C6058" s="123"/>
      <c r="D6058" s="123"/>
      <c r="F6058" s="123"/>
      <c r="G6058" s="123"/>
    </row>
    <row r="6059" spans="2:7" x14ac:dyDescent="0.25">
      <c r="B6059" s="123"/>
      <c r="C6059" s="123"/>
      <c r="D6059" s="123"/>
      <c r="F6059" s="123"/>
      <c r="G6059" s="123"/>
    </row>
    <row r="6060" spans="2:7" x14ac:dyDescent="0.25">
      <c r="B6060" s="123"/>
      <c r="C6060" s="123"/>
      <c r="D6060" s="123"/>
      <c r="F6060" s="123"/>
      <c r="G6060" s="123"/>
    </row>
    <row r="6061" spans="2:7" x14ac:dyDescent="0.25">
      <c r="B6061" s="123"/>
      <c r="C6061" s="123"/>
      <c r="D6061" s="123"/>
      <c r="F6061" s="123"/>
      <c r="G6061" s="123"/>
    </row>
    <row r="6062" spans="2:7" x14ac:dyDescent="0.25">
      <c r="B6062" s="123"/>
      <c r="C6062" s="123"/>
      <c r="D6062" s="123"/>
      <c r="F6062" s="123"/>
      <c r="G6062" s="123"/>
    </row>
    <row r="6063" spans="2:7" x14ac:dyDescent="0.25">
      <c r="B6063" s="123"/>
      <c r="C6063" s="123"/>
      <c r="D6063" s="123"/>
      <c r="F6063" s="123"/>
      <c r="G6063" s="123"/>
    </row>
    <row r="6064" spans="2:7" x14ac:dyDescent="0.25">
      <c r="B6064" s="123"/>
      <c r="C6064" s="123"/>
      <c r="D6064" s="123"/>
      <c r="F6064" s="123"/>
      <c r="G6064" s="123"/>
    </row>
    <row r="6065" spans="2:7" x14ac:dyDescent="0.25">
      <c r="B6065" s="123"/>
      <c r="C6065" s="123"/>
      <c r="D6065" s="123"/>
      <c r="F6065" s="123"/>
      <c r="G6065" s="123"/>
    </row>
    <row r="6066" spans="2:7" x14ac:dyDescent="0.25">
      <c r="B6066" s="123"/>
      <c r="C6066" s="123"/>
      <c r="D6066" s="123"/>
      <c r="F6066" s="123"/>
      <c r="G6066" s="123"/>
    </row>
    <row r="6067" spans="2:7" x14ac:dyDescent="0.25">
      <c r="B6067" s="123"/>
      <c r="C6067" s="123"/>
      <c r="D6067" s="123"/>
      <c r="F6067" s="123"/>
      <c r="G6067" s="123"/>
    </row>
    <row r="6068" spans="2:7" x14ac:dyDescent="0.25">
      <c r="B6068" s="123"/>
      <c r="C6068" s="123"/>
      <c r="D6068" s="123"/>
      <c r="F6068" s="123"/>
      <c r="G6068" s="123"/>
    </row>
    <row r="6069" spans="2:7" x14ac:dyDescent="0.25">
      <c r="B6069" s="123"/>
      <c r="C6069" s="123"/>
      <c r="D6069" s="123"/>
      <c r="F6069" s="123"/>
      <c r="G6069" s="123"/>
    </row>
    <row r="6070" spans="2:7" x14ac:dyDescent="0.25">
      <c r="B6070" s="123"/>
      <c r="C6070" s="123"/>
      <c r="D6070" s="123"/>
      <c r="F6070" s="123"/>
      <c r="G6070" s="123"/>
    </row>
    <row r="6071" spans="2:7" x14ac:dyDescent="0.25">
      <c r="B6071" s="123"/>
      <c r="C6071" s="123"/>
      <c r="D6071" s="123"/>
      <c r="F6071" s="123"/>
      <c r="G6071" s="123"/>
    </row>
    <row r="6072" spans="2:7" x14ac:dyDescent="0.25">
      <c r="B6072" s="123"/>
      <c r="C6072" s="123"/>
      <c r="D6072" s="123"/>
      <c r="F6072" s="123"/>
      <c r="G6072" s="123"/>
    </row>
    <row r="6073" spans="2:7" x14ac:dyDescent="0.25">
      <c r="B6073" s="123"/>
      <c r="C6073" s="123"/>
      <c r="D6073" s="123"/>
      <c r="F6073" s="123"/>
      <c r="G6073" s="123"/>
    </row>
    <row r="6074" spans="2:7" x14ac:dyDescent="0.25">
      <c r="B6074" s="123"/>
      <c r="C6074" s="123"/>
      <c r="D6074" s="123"/>
      <c r="F6074" s="123"/>
      <c r="G6074" s="123"/>
    </row>
    <row r="6075" spans="2:7" x14ac:dyDescent="0.25">
      <c r="B6075" s="123"/>
      <c r="C6075" s="123"/>
      <c r="D6075" s="123"/>
      <c r="F6075" s="123"/>
      <c r="G6075" s="123"/>
    </row>
    <row r="6076" spans="2:7" x14ac:dyDescent="0.25">
      <c r="B6076" s="123"/>
      <c r="C6076" s="123"/>
      <c r="D6076" s="123"/>
      <c r="F6076" s="123"/>
      <c r="G6076" s="123"/>
    </row>
    <row r="6077" spans="2:7" x14ac:dyDescent="0.25">
      <c r="B6077" s="123"/>
      <c r="C6077" s="123"/>
      <c r="D6077" s="123"/>
      <c r="F6077" s="123"/>
      <c r="G6077" s="123"/>
    </row>
    <row r="6078" spans="2:7" x14ac:dyDescent="0.25">
      <c r="B6078" s="123"/>
      <c r="C6078" s="123"/>
      <c r="D6078" s="123"/>
      <c r="F6078" s="123"/>
      <c r="G6078" s="123"/>
    </row>
    <row r="6079" spans="2:7" x14ac:dyDescent="0.25">
      <c r="B6079" s="123"/>
      <c r="C6079" s="123"/>
      <c r="D6079" s="123"/>
      <c r="F6079" s="123"/>
      <c r="G6079" s="123"/>
    </row>
    <row r="6080" spans="2:7" x14ac:dyDescent="0.25">
      <c r="B6080" s="123"/>
      <c r="C6080" s="123"/>
      <c r="D6080" s="123"/>
      <c r="F6080" s="123"/>
      <c r="G6080" s="123"/>
    </row>
    <row r="6081" spans="2:7" x14ac:dyDescent="0.25">
      <c r="B6081" s="123"/>
      <c r="C6081" s="123"/>
      <c r="D6081" s="123"/>
      <c r="F6081" s="123"/>
      <c r="G6081" s="123"/>
    </row>
    <row r="6082" spans="2:7" x14ac:dyDescent="0.25">
      <c r="B6082" s="123"/>
      <c r="C6082" s="123"/>
      <c r="D6082" s="123"/>
      <c r="F6082" s="123"/>
      <c r="G6082" s="123"/>
    </row>
    <row r="6083" spans="2:7" x14ac:dyDescent="0.25">
      <c r="B6083" s="123"/>
      <c r="C6083" s="123"/>
      <c r="D6083" s="123"/>
      <c r="F6083" s="123"/>
      <c r="G6083" s="123"/>
    </row>
    <row r="6084" spans="2:7" x14ac:dyDescent="0.25">
      <c r="B6084" s="123"/>
      <c r="C6084" s="123"/>
      <c r="D6084" s="123"/>
      <c r="F6084" s="123"/>
      <c r="G6084" s="123"/>
    </row>
    <row r="6085" spans="2:7" x14ac:dyDescent="0.25">
      <c r="B6085" s="123"/>
      <c r="C6085" s="123"/>
      <c r="D6085" s="123"/>
      <c r="F6085" s="123"/>
      <c r="G6085" s="123"/>
    </row>
    <row r="6086" spans="2:7" x14ac:dyDescent="0.25">
      <c r="B6086" s="123"/>
      <c r="C6086" s="123"/>
      <c r="D6086" s="123"/>
      <c r="F6086" s="123"/>
      <c r="G6086" s="123"/>
    </row>
    <row r="6087" spans="2:7" x14ac:dyDescent="0.25">
      <c r="B6087" s="123"/>
      <c r="C6087" s="123"/>
      <c r="D6087" s="123"/>
      <c r="F6087" s="123"/>
      <c r="G6087" s="123"/>
    </row>
    <row r="6088" spans="2:7" x14ac:dyDescent="0.25">
      <c r="B6088" s="123"/>
      <c r="C6088" s="123"/>
      <c r="D6088" s="123"/>
      <c r="F6088" s="123"/>
      <c r="G6088" s="123"/>
    </row>
    <row r="6089" spans="2:7" x14ac:dyDescent="0.25">
      <c r="B6089" s="123"/>
      <c r="C6089" s="123"/>
      <c r="D6089" s="123"/>
      <c r="F6089" s="123"/>
      <c r="G6089" s="123"/>
    </row>
    <row r="6090" spans="2:7" x14ac:dyDescent="0.25">
      <c r="B6090" s="123"/>
      <c r="C6090" s="123"/>
      <c r="D6090" s="123"/>
      <c r="F6090" s="123"/>
      <c r="G6090" s="123"/>
    </row>
    <row r="6091" spans="2:7" x14ac:dyDescent="0.25">
      <c r="B6091" s="123"/>
      <c r="C6091" s="123"/>
      <c r="D6091" s="123"/>
      <c r="F6091" s="123"/>
      <c r="G6091" s="123"/>
    </row>
    <row r="6092" spans="2:7" x14ac:dyDescent="0.25">
      <c r="B6092" s="123"/>
      <c r="C6092" s="123"/>
      <c r="D6092" s="123"/>
      <c r="F6092" s="123"/>
      <c r="G6092" s="123"/>
    </row>
    <row r="6093" spans="2:7" x14ac:dyDescent="0.25">
      <c r="B6093" s="123"/>
      <c r="C6093" s="123"/>
      <c r="D6093" s="123"/>
      <c r="F6093" s="123"/>
      <c r="G6093" s="123"/>
    </row>
    <row r="6094" spans="2:7" x14ac:dyDescent="0.25">
      <c r="B6094" s="123"/>
      <c r="C6094" s="123"/>
      <c r="D6094" s="123"/>
      <c r="F6094" s="123"/>
      <c r="G6094" s="123"/>
    </row>
    <row r="6095" spans="2:7" x14ac:dyDescent="0.25">
      <c r="B6095" s="123"/>
      <c r="C6095" s="123"/>
      <c r="D6095" s="123"/>
      <c r="F6095" s="123"/>
      <c r="G6095" s="123"/>
    </row>
    <row r="6096" spans="2:7" x14ac:dyDescent="0.25">
      <c r="B6096" s="123"/>
      <c r="C6096" s="123"/>
      <c r="D6096" s="123"/>
      <c r="F6096" s="123"/>
      <c r="G6096" s="123"/>
    </row>
    <row r="6097" spans="2:7" x14ac:dyDescent="0.25">
      <c r="B6097" s="123"/>
      <c r="C6097" s="123"/>
      <c r="D6097" s="123"/>
      <c r="F6097" s="123"/>
      <c r="G6097" s="123"/>
    </row>
    <row r="6098" spans="2:7" x14ac:dyDescent="0.25">
      <c r="B6098" s="123"/>
      <c r="C6098" s="123"/>
      <c r="D6098" s="123"/>
      <c r="F6098" s="123"/>
      <c r="G6098" s="123"/>
    </row>
    <row r="6099" spans="2:7" x14ac:dyDescent="0.25">
      <c r="B6099" s="123"/>
      <c r="C6099" s="123"/>
      <c r="D6099" s="123"/>
      <c r="F6099" s="123"/>
      <c r="G6099" s="123"/>
    </row>
    <row r="6100" spans="2:7" x14ac:dyDescent="0.25">
      <c r="B6100" s="123"/>
      <c r="C6100" s="123"/>
      <c r="D6100" s="123"/>
      <c r="F6100" s="123"/>
      <c r="G6100" s="123"/>
    </row>
    <row r="6101" spans="2:7" x14ac:dyDescent="0.25">
      <c r="B6101" s="123"/>
      <c r="C6101" s="123"/>
      <c r="D6101" s="123"/>
      <c r="F6101" s="123"/>
      <c r="G6101" s="123"/>
    </row>
    <row r="6102" spans="2:7" x14ac:dyDescent="0.25">
      <c r="B6102" s="123"/>
      <c r="C6102" s="123"/>
      <c r="D6102" s="123"/>
      <c r="F6102" s="123"/>
      <c r="G6102" s="123"/>
    </row>
    <row r="6103" spans="2:7" x14ac:dyDescent="0.25">
      <c r="B6103" s="123"/>
      <c r="C6103" s="123"/>
      <c r="D6103" s="123"/>
      <c r="F6103" s="123"/>
      <c r="G6103" s="123"/>
    </row>
    <row r="6104" spans="2:7" x14ac:dyDescent="0.25">
      <c r="B6104" s="123"/>
      <c r="C6104" s="123"/>
      <c r="D6104" s="123"/>
      <c r="F6104" s="123"/>
      <c r="G6104" s="123"/>
    </row>
    <row r="6105" spans="2:7" x14ac:dyDescent="0.25">
      <c r="B6105" s="123"/>
      <c r="C6105" s="123"/>
      <c r="D6105" s="123"/>
      <c r="F6105" s="123"/>
      <c r="G6105" s="123"/>
    </row>
    <row r="6106" spans="2:7" x14ac:dyDescent="0.25">
      <c r="B6106" s="123"/>
      <c r="C6106" s="123"/>
      <c r="D6106" s="123"/>
      <c r="F6106" s="123"/>
      <c r="G6106" s="123"/>
    </row>
    <row r="6107" spans="2:7" x14ac:dyDescent="0.25">
      <c r="B6107" s="123"/>
      <c r="C6107" s="123"/>
      <c r="D6107" s="123"/>
      <c r="F6107" s="123"/>
      <c r="G6107" s="123"/>
    </row>
    <row r="6108" spans="2:7" x14ac:dyDescent="0.25">
      <c r="B6108" s="123"/>
      <c r="C6108" s="123"/>
      <c r="D6108" s="123"/>
      <c r="F6108" s="123"/>
      <c r="G6108" s="123"/>
    </row>
    <row r="6109" spans="2:7" x14ac:dyDescent="0.25">
      <c r="B6109" s="123"/>
      <c r="C6109" s="123"/>
      <c r="D6109" s="123"/>
      <c r="F6109" s="123"/>
      <c r="G6109" s="123"/>
    </row>
    <row r="6110" spans="2:7" x14ac:dyDescent="0.25">
      <c r="B6110" s="123"/>
      <c r="C6110" s="123"/>
      <c r="D6110" s="123"/>
      <c r="F6110" s="123"/>
      <c r="G6110" s="123"/>
    </row>
    <row r="6111" spans="2:7" x14ac:dyDescent="0.25">
      <c r="B6111" s="123"/>
      <c r="C6111" s="123"/>
      <c r="D6111" s="123"/>
      <c r="F6111" s="123"/>
      <c r="G6111" s="123"/>
    </row>
    <row r="6112" spans="2:7" x14ac:dyDescent="0.25">
      <c r="B6112" s="123"/>
      <c r="C6112" s="123"/>
      <c r="D6112" s="123"/>
      <c r="F6112" s="123"/>
      <c r="G6112" s="123"/>
    </row>
    <row r="6113" spans="2:7" x14ac:dyDescent="0.25">
      <c r="B6113" s="123"/>
      <c r="C6113" s="123"/>
      <c r="D6113" s="123"/>
      <c r="F6113" s="123"/>
      <c r="G6113" s="123"/>
    </row>
    <row r="6114" spans="2:7" x14ac:dyDescent="0.25">
      <c r="B6114" s="123"/>
      <c r="C6114" s="123"/>
      <c r="D6114" s="123"/>
      <c r="F6114" s="123"/>
      <c r="G6114" s="123"/>
    </row>
    <row r="6115" spans="2:7" x14ac:dyDescent="0.25">
      <c r="B6115" s="123"/>
      <c r="C6115" s="123"/>
      <c r="D6115" s="123"/>
      <c r="F6115" s="123"/>
      <c r="G6115" s="123"/>
    </row>
    <row r="6116" spans="2:7" x14ac:dyDescent="0.25">
      <c r="B6116" s="123"/>
      <c r="C6116" s="123"/>
      <c r="D6116" s="123"/>
      <c r="F6116" s="123"/>
      <c r="G6116" s="123"/>
    </row>
    <row r="6117" spans="2:7" x14ac:dyDescent="0.25">
      <c r="B6117" s="123"/>
      <c r="C6117" s="123"/>
      <c r="D6117" s="123"/>
      <c r="F6117" s="123"/>
      <c r="G6117" s="123"/>
    </row>
    <row r="6118" spans="2:7" x14ac:dyDescent="0.25">
      <c r="B6118" s="123"/>
      <c r="C6118" s="123"/>
      <c r="D6118" s="123"/>
      <c r="F6118" s="123"/>
      <c r="G6118" s="123"/>
    </row>
    <row r="6119" spans="2:7" x14ac:dyDescent="0.25">
      <c r="B6119" s="123"/>
      <c r="C6119" s="123"/>
      <c r="D6119" s="123"/>
      <c r="F6119" s="123"/>
      <c r="G6119" s="123"/>
    </row>
    <row r="6120" spans="2:7" x14ac:dyDescent="0.25">
      <c r="B6120" s="123"/>
      <c r="C6120" s="123"/>
      <c r="D6120" s="123"/>
      <c r="F6120" s="123"/>
      <c r="G6120" s="123"/>
    </row>
    <row r="6121" spans="2:7" x14ac:dyDescent="0.25">
      <c r="B6121" s="123"/>
      <c r="C6121" s="123"/>
      <c r="D6121" s="123"/>
      <c r="F6121" s="123"/>
      <c r="G6121" s="123"/>
    </row>
    <row r="6122" spans="2:7" x14ac:dyDescent="0.25">
      <c r="B6122" s="123"/>
      <c r="C6122" s="123"/>
      <c r="D6122" s="123"/>
      <c r="F6122" s="123"/>
      <c r="G6122" s="123"/>
    </row>
    <row r="6123" spans="2:7" x14ac:dyDescent="0.25">
      <c r="B6123" s="123"/>
      <c r="C6123" s="123"/>
      <c r="D6123" s="123"/>
      <c r="F6123" s="123"/>
      <c r="G6123" s="123"/>
    </row>
    <row r="6124" spans="2:7" x14ac:dyDescent="0.25">
      <c r="B6124" s="123"/>
      <c r="C6124" s="123"/>
      <c r="D6124" s="123"/>
      <c r="F6124" s="123"/>
      <c r="G6124" s="123"/>
    </row>
    <row r="6125" spans="2:7" x14ac:dyDescent="0.25">
      <c r="B6125" s="123"/>
      <c r="C6125" s="123"/>
      <c r="D6125" s="123"/>
      <c r="F6125" s="123"/>
      <c r="G6125" s="123"/>
    </row>
    <row r="6126" spans="2:7" x14ac:dyDescent="0.25">
      <c r="B6126" s="123"/>
      <c r="C6126" s="123"/>
      <c r="D6126" s="123"/>
      <c r="F6126" s="123"/>
      <c r="G6126" s="123"/>
    </row>
    <row r="6127" spans="2:7" x14ac:dyDescent="0.25">
      <c r="B6127" s="123"/>
      <c r="C6127" s="123"/>
      <c r="D6127" s="123"/>
      <c r="F6127" s="123"/>
      <c r="G6127" s="123"/>
    </row>
    <row r="6128" spans="2:7" x14ac:dyDescent="0.25">
      <c r="B6128" s="123"/>
      <c r="C6128" s="123"/>
      <c r="D6128" s="123"/>
      <c r="F6128" s="123"/>
      <c r="G6128" s="123"/>
    </row>
    <row r="6129" spans="2:7" x14ac:dyDescent="0.25">
      <c r="B6129" s="123"/>
      <c r="C6129" s="123"/>
      <c r="D6129" s="123"/>
      <c r="F6129" s="123"/>
      <c r="G6129" s="123"/>
    </row>
    <row r="6130" spans="2:7" x14ac:dyDescent="0.25">
      <c r="B6130" s="123"/>
      <c r="C6130" s="123"/>
      <c r="D6130" s="123"/>
      <c r="F6130" s="123"/>
      <c r="G6130" s="123"/>
    </row>
    <row r="6131" spans="2:7" x14ac:dyDescent="0.25">
      <c r="B6131" s="123"/>
      <c r="C6131" s="123"/>
      <c r="D6131" s="123"/>
      <c r="F6131" s="123"/>
      <c r="G6131" s="123"/>
    </row>
    <row r="6132" spans="2:7" x14ac:dyDescent="0.25">
      <c r="B6132" s="123"/>
      <c r="C6132" s="123"/>
      <c r="D6132" s="123"/>
      <c r="F6132" s="123"/>
      <c r="G6132" s="123"/>
    </row>
    <row r="6133" spans="2:7" x14ac:dyDescent="0.25">
      <c r="B6133" s="123"/>
      <c r="C6133" s="123"/>
      <c r="D6133" s="123"/>
      <c r="F6133" s="123"/>
      <c r="G6133" s="123"/>
    </row>
    <row r="6134" spans="2:7" x14ac:dyDescent="0.25">
      <c r="B6134" s="123"/>
      <c r="C6134" s="123"/>
      <c r="D6134" s="123"/>
      <c r="F6134" s="123"/>
      <c r="G6134" s="123"/>
    </row>
    <row r="6135" spans="2:7" x14ac:dyDescent="0.25">
      <c r="B6135" s="123"/>
      <c r="C6135" s="123"/>
      <c r="D6135" s="123"/>
      <c r="F6135" s="123"/>
      <c r="G6135" s="123"/>
    </row>
    <row r="6136" spans="2:7" x14ac:dyDescent="0.25">
      <c r="B6136" s="123"/>
      <c r="C6136" s="123"/>
      <c r="D6136" s="123"/>
      <c r="F6136" s="123"/>
      <c r="G6136" s="123"/>
    </row>
    <row r="6137" spans="2:7" x14ac:dyDescent="0.25">
      <c r="B6137" s="123"/>
      <c r="C6137" s="123"/>
      <c r="D6137" s="123"/>
      <c r="F6137" s="123"/>
      <c r="G6137" s="123"/>
    </row>
    <row r="6138" spans="2:7" x14ac:dyDescent="0.25">
      <c r="B6138" s="123"/>
      <c r="C6138" s="123"/>
      <c r="D6138" s="123"/>
      <c r="F6138" s="123"/>
      <c r="G6138" s="123"/>
    </row>
    <row r="6139" spans="2:7" x14ac:dyDescent="0.25">
      <c r="B6139" s="123"/>
      <c r="C6139" s="123"/>
      <c r="D6139" s="123"/>
      <c r="F6139" s="123"/>
      <c r="G6139" s="123"/>
    </row>
    <row r="6140" spans="2:7" x14ac:dyDescent="0.25">
      <c r="B6140" s="123"/>
      <c r="C6140" s="123"/>
      <c r="D6140" s="123"/>
      <c r="F6140" s="123"/>
      <c r="G6140" s="123"/>
    </row>
    <row r="6141" spans="2:7" x14ac:dyDescent="0.25">
      <c r="B6141" s="123"/>
      <c r="C6141" s="123"/>
      <c r="D6141" s="123"/>
      <c r="F6141" s="123"/>
      <c r="G6141" s="123"/>
    </row>
    <row r="6142" spans="2:7" x14ac:dyDescent="0.25">
      <c r="B6142" s="123"/>
      <c r="C6142" s="123"/>
      <c r="D6142" s="123"/>
      <c r="F6142" s="123"/>
      <c r="G6142" s="123"/>
    </row>
    <row r="6143" spans="2:7" x14ac:dyDescent="0.25">
      <c r="B6143" s="123"/>
      <c r="C6143" s="123"/>
      <c r="D6143" s="123"/>
      <c r="F6143" s="123"/>
      <c r="G6143" s="123"/>
    </row>
    <row r="6144" spans="2:7" x14ac:dyDescent="0.25">
      <c r="B6144" s="123"/>
      <c r="C6144" s="123"/>
      <c r="D6144" s="123"/>
      <c r="F6144" s="123"/>
      <c r="G6144" s="123"/>
    </row>
    <row r="6145" spans="2:7" x14ac:dyDescent="0.25">
      <c r="B6145" s="123"/>
      <c r="C6145" s="123"/>
      <c r="D6145" s="123"/>
      <c r="F6145" s="123"/>
      <c r="G6145" s="123"/>
    </row>
  </sheetData>
  <mergeCells count="1">
    <mergeCell ref="A1:K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M5750"/>
  <sheetViews>
    <sheetView zoomScale="85" zoomScaleNormal="85" workbookViewId="0">
      <selection activeCell="J29" sqref="J29"/>
    </sheetView>
  </sheetViews>
  <sheetFormatPr defaultColWidth="8.85546875" defaultRowHeight="15" x14ac:dyDescent="0.25"/>
  <cols>
    <col min="1" max="1" width="21.28515625" style="128" customWidth="1"/>
    <col min="2" max="2" width="17.42578125" style="89" customWidth="1"/>
    <col min="3" max="3" width="5.42578125" style="89" customWidth="1"/>
    <col min="4" max="4" width="20.7109375" style="89" bestFit="1" customWidth="1"/>
    <col min="5" max="5" width="8.140625" style="130" bestFit="1" customWidth="1"/>
    <col min="6" max="6" width="81.7109375" style="89" bestFit="1" customWidth="1"/>
    <col min="7" max="7" width="19" style="136" customWidth="1"/>
    <col min="8" max="8" width="17" style="89" bestFit="1" customWidth="1"/>
    <col min="9" max="9" width="91.7109375" style="89" bestFit="1" customWidth="1"/>
    <col min="10" max="10" width="91.7109375" style="138" customWidth="1"/>
    <col min="11" max="11" width="22.140625" style="115" customWidth="1"/>
    <col min="12" max="12" width="24.140625" style="114" customWidth="1"/>
    <col min="13" max="13" width="15" style="115" bestFit="1" customWidth="1"/>
    <col min="14" max="14" width="8.85546875" style="89" customWidth="1"/>
    <col min="15" max="16384" width="8.85546875" style="89"/>
  </cols>
  <sheetData>
    <row r="1" spans="1:13" ht="72.75" customHeight="1" x14ac:dyDescent="0.25">
      <c r="A1" s="158" t="s">
        <v>154</v>
      </c>
      <c r="B1" s="159"/>
      <c r="C1" s="159"/>
      <c r="D1" s="159"/>
      <c r="E1" s="159"/>
      <c r="F1" s="159"/>
      <c r="G1" s="159"/>
      <c r="H1" s="159"/>
      <c r="I1" s="159"/>
      <c r="J1" s="159"/>
      <c r="K1" s="160"/>
      <c r="L1" s="161"/>
    </row>
    <row r="2" spans="1:13" s="88" customFormat="1" x14ac:dyDescent="0.25">
      <c r="A2" s="127" t="s">
        <v>0</v>
      </c>
      <c r="B2" s="88" t="s">
        <v>1</v>
      </c>
      <c r="C2" s="88" t="s">
        <v>5</v>
      </c>
      <c r="D2" s="88" t="s">
        <v>6</v>
      </c>
      <c r="E2" s="129" t="s">
        <v>2</v>
      </c>
      <c r="F2" s="88" t="s">
        <v>66</v>
      </c>
      <c r="G2" s="135" t="s">
        <v>67</v>
      </c>
      <c r="H2" s="88" t="s">
        <v>155</v>
      </c>
      <c r="I2" s="88" t="s">
        <v>156</v>
      </c>
      <c r="J2" s="88" t="s">
        <v>7254</v>
      </c>
      <c r="K2" s="146" t="s">
        <v>158</v>
      </c>
      <c r="L2" s="110" t="s">
        <v>7255</v>
      </c>
      <c r="M2" s="110" t="s">
        <v>153</v>
      </c>
    </row>
    <row r="3" spans="1:13" x14ac:dyDescent="0.25">
      <c r="A3" s="132"/>
      <c r="B3"/>
      <c r="C3"/>
      <c r="D3"/>
      <c r="E3" s="95"/>
      <c r="F3"/>
      <c r="G3" s="133"/>
      <c r="H3"/>
      <c r="I3"/>
      <c r="J3" s="137"/>
      <c r="K3" s="54">
        <v>1</v>
      </c>
      <c r="L3" s="110">
        <v>1</v>
      </c>
      <c r="M3" s="110">
        <v>1</v>
      </c>
    </row>
    <row r="4" spans="1:13" x14ac:dyDescent="0.25">
      <c r="A4" s="132"/>
      <c r="B4"/>
      <c r="C4"/>
      <c r="D4"/>
      <c r="E4" s="95"/>
      <c r="F4"/>
      <c r="G4" s="133"/>
      <c r="H4"/>
      <c r="I4"/>
      <c r="J4" s="137"/>
      <c r="K4" s="54"/>
      <c r="L4" s="110"/>
      <c r="M4" s="110"/>
    </row>
    <row r="5" spans="1:13" x14ac:dyDescent="0.25">
      <c r="A5" s="132"/>
      <c r="B5"/>
      <c r="C5"/>
      <c r="D5"/>
      <c r="E5" s="95"/>
      <c r="F5"/>
      <c r="G5" s="133"/>
      <c r="H5"/>
      <c r="I5"/>
      <c r="J5" s="137"/>
      <c r="K5" s="54"/>
      <c r="L5" s="110"/>
      <c r="M5" s="110"/>
    </row>
    <row r="6" spans="1:13" x14ac:dyDescent="0.25">
      <c r="A6" s="132"/>
      <c r="B6"/>
      <c r="C6"/>
      <c r="D6"/>
      <c r="E6" s="95"/>
      <c r="F6"/>
      <c r="G6" s="133"/>
      <c r="H6"/>
      <c r="I6"/>
      <c r="J6" s="137"/>
      <c r="K6" s="54"/>
      <c r="L6" s="110"/>
      <c r="M6" s="110"/>
    </row>
    <row r="7" spans="1:13" x14ac:dyDescent="0.25">
      <c r="A7" s="132"/>
      <c r="B7"/>
      <c r="C7"/>
      <c r="D7"/>
      <c r="E7" s="95"/>
      <c r="F7"/>
      <c r="G7" s="133"/>
      <c r="H7"/>
      <c r="I7"/>
      <c r="J7" s="137"/>
      <c r="K7" s="54"/>
      <c r="L7" s="110"/>
      <c r="M7" s="110"/>
    </row>
    <row r="8" spans="1:13" x14ac:dyDescent="0.25">
      <c r="A8" s="132"/>
      <c r="B8"/>
      <c r="C8"/>
      <c r="D8"/>
      <c r="E8" s="95"/>
      <c r="F8"/>
      <c r="G8" s="133"/>
      <c r="H8"/>
      <c r="I8"/>
      <c r="J8" s="137"/>
      <c r="K8" s="54"/>
      <c r="L8" s="110"/>
      <c r="M8" s="110"/>
    </row>
    <row r="9" spans="1:13" x14ac:dyDescent="0.25">
      <c r="A9" s="132"/>
      <c r="B9"/>
      <c r="C9"/>
      <c r="D9"/>
      <c r="E9" s="95"/>
      <c r="F9"/>
      <c r="G9" s="133"/>
      <c r="H9"/>
      <c r="I9"/>
      <c r="J9" s="137"/>
      <c r="K9" s="54"/>
      <c r="L9" s="110"/>
      <c r="M9" s="110"/>
    </row>
    <row r="10" spans="1:13" x14ac:dyDescent="0.25">
      <c r="A10" s="132"/>
      <c r="B10"/>
      <c r="C10"/>
      <c r="D10"/>
      <c r="E10" s="95"/>
      <c r="F10"/>
      <c r="G10" s="133"/>
      <c r="H10"/>
      <c r="I10"/>
      <c r="J10" s="137"/>
      <c r="K10" s="54"/>
      <c r="L10" s="110"/>
      <c r="M10" s="110"/>
    </row>
    <row r="11" spans="1:13" x14ac:dyDescent="0.25">
      <c r="A11" s="132"/>
      <c r="B11"/>
      <c r="C11"/>
      <c r="D11"/>
      <c r="E11" s="95"/>
      <c r="F11"/>
      <c r="G11" s="133"/>
      <c r="H11"/>
      <c r="I11"/>
      <c r="J11" s="137"/>
      <c r="K11" s="54"/>
      <c r="L11" s="110"/>
      <c r="M11" s="110"/>
    </row>
    <row r="12" spans="1:13" x14ac:dyDescent="0.25">
      <c r="A12" s="132"/>
      <c r="B12"/>
      <c r="C12"/>
      <c r="D12"/>
      <c r="E12" s="95"/>
      <c r="F12"/>
      <c r="G12" s="133"/>
      <c r="H12"/>
      <c r="I12"/>
      <c r="J12" s="137"/>
      <c r="K12" s="54"/>
      <c r="L12" s="110"/>
      <c r="M12" s="110"/>
    </row>
    <row r="13" spans="1:13" x14ac:dyDescent="0.25">
      <c r="A13" s="132"/>
      <c r="B13"/>
      <c r="C13"/>
      <c r="D13"/>
      <c r="E13" s="95"/>
      <c r="F13"/>
      <c r="G13" s="133"/>
      <c r="H13"/>
      <c r="I13"/>
      <c r="J13" s="137"/>
      <c r="K13" s="54"/>
      <c r="L13" s="110"/>
      <c r="M13" s="110"/>
    </row>
    <row r="14" spans="1:13" x14ac:dyDescent="0.25">
      <c r="A14" s="132"/>
      <c r="B14"/>
      <c r="C14"/>
      <c r="D14"/>
      <c r="E14" s="95"/>
      <c r="F14"/>
      <c r="G14" s="133"/>
      <c r="H14"/>
      <c r="I14"/>
      <c r="J14" s="137"/>
      <c r="K14" s="54"/>
      <c r="L14" s="110"/>
      <c r="M14" s="110"/>
    </row>
    <row r="15" spans="1:13" x14ac:dyDescent="0.25">
      <c r="A15" s="132"/>
      <c r="B15"/>
      <c r="C15"/>
      <c r="D15"/>
      <c r="E15" s="95"/>
      <c r="F15"/>
      <c r="G15" s="133"/>
      <c r="H15"/>
      <c r="I15"/>
      <c r="J15" s="137"/>
      <c r="K15" s="54"/>
      <c r="L15" s="110"/>
      <c r="M15" s="110"/>
    </row>
    <row r="16" spans="1:13" x14ac:dyDescent="0.25">
      <c r="A16" s="132"/>
      <c r="B16"/>
      <c r="C16"/>
      <c r="D16"/>
      <c r="E16" s="95"/>
      <c r="F16"/>
      <c r="G16" s="133"/>
      <c r="H16"/>
      <c r="I16"/>
      <c r="J16" s="137"/>
      <c r="K16" s="54"/>
      <c r="L16" s="110"/>
      <c r="M16" s="110"/>
    </row>
    <row r="17" spans="1:13" x14ac:dyDescent="0.25">
      <c r="A17" s="132"/>
      <c r="B17"/>
      <c r="C17"/>
      <c r="D17"/>
      <c r="E17" s="95"/>
      <c r="F17"/>
      <c r="G17" s="133"/>
      <c r="H17"/>
      <c r="I17"/>
      <c r="J17" s="137"/>
      <c r="K17" s="54"/>
      <c r="L17" s="110"/>
      <c r="M17" s="110"/>
    </row>
    <row r="18" spans="1:13" x14ac:dyDescent="0.25">
      <c r="A18" s="132"/>
      <c r="B18"/>
      <c r="C18"/>
      <c r="D18"/>
      <c r="E18" s="95"/>
      <c r="F18"/>
      <c r="G18" s="133"/>
      <c r="H18"/>
      <c r="I18"/>
      <c r="J18" s="137"/>
      <c r="K18" s="54"/>
      <c r="L18" s="110"/>
      <c r="M18" s="110"/>
    </row>
    <row r="19" spans="1:13" x14ac:dyDescent="0.25">
      <c r="A19" s="132"/>
      <c r="B19"/>
      <c r="C19"/>
      <c r="D19"/>
      <c r="E19" s="95"/>
      <c r="F19"/>
      <c r="G19" s="133"/>
      <c r="H19"/>
      <c r="I19"/>
      <c r="J19" s="137"/>
      <c r="K19" s="54"/>
      <c r="L19" s="110"/>
      <c r="M19" s="110"/>
    </row>
    <row r="20" spans="1:13" x14ac:dyDescent="0.25">
      <c r="A20" s="132"/>
      <c r="B20"/>
      <c r="C20"/>
      <c r="D20"/>
      <c r="E20" s="95"/>
      <c r="F20"/>
      <c r="G20" s="133"/>
      <c r="H20"/>
      <c r="I20"/>
      <c r="J20" s="137"/>
      <c r="K20" s="54"/>
      <c r="L20" s="110"/>
      <c r="M20" s="110"/>
    </row>
    <row r="21" spans="1:13" x14ac:dyDescent="0.25">
      <c r="A21" s="132"/>
      <c r="B21"/>
      <c r="C21"/>
      <c r="D21"/>
      <c r="E21" s="95"/>
      <c r="F21"/>
      <c r="G21" s="133"/>
      <c r="H21"/>
      <c r="I21"/>
      <c r="J21" s="137"/>
      <c r="K21" s="54"/>
      <c r="L21" s="110"/>
      <c r="M21" s="110"/>
    </row>
    <row r="22" spans="1:13" x14ac:dyDescent="0.25">
      <c r="A22" s="132"/>
      <c r="B22"/>
      <c r="C22"/>
      <c r="D22"/>
      <c r="E22" s="95"/>
      <c r="F22"/>
      <c r="G22" s="133"/>
      <c r="H22"/>
      <c r="I22"/>
      <c r="J22" s="137"/>
      <c r="K22" s="54"/>
      <c r="L22" s="110"/>
      <c r="M22" s="110"/>
    </row>
    <row r="23" spans="1:13" x14ac:dyDescent="0.25">
      <c r="A23" s="132"/>
      <c r="B23"/>
      <c r="C23"/>
      <c r="D23"/>
      <c r="E23" s="95"/>
      <c r="F23"/>
      <c r="G23" s="133"/>
      <c r="H23"/>
      <c r="I23"/>
      <c r="J23" s="137"/>
      <c r="K23" s="54"/>
      <c r="L23" s="110"/>
      <c r="M23" s="110"/>
    </row>
    <row r="24" spans="1:13" x14ac:dyDescent="0.25">
      <c r="A24" s="132"/>
      <c r="B24"/>
      <c r="C24"/>
      <c r="D24"/>
      <c r="E24" s="95"/>
      <c r="F24"/>
      <c r="G24" s="133"/>
      <c r="H24"/>
      <c r="I24"/>
      <c r="J24" s="137"/>
      <c r="K24" s="54"/>
      <c r="L24" s="110"/>
      <c r="M24" s="110"/>
    </row>
    <row r="25" spans="1:13" x14ac:dyDescent="0.25">
      <c r="A25" s="132"/>
      <c r="B25"/>
      <c r="C25"/>
      <c r="D25"/>
      <c r="E25" s="95"/>
      <c r="F25"/>
      <c r="G25" s="133"/>
      <c r="H25"/>
      <c r="I25"/>
      <c r="J25" s="137"/>
      <c r="K25" s="54"/>
      <c r="L25" s="110"/>
      <c r="M25" s="110"/>
    </row>
    <row r="26" spans="1:13" x14ac:dyDescent="0.25">
      <c r="A26" s="132"/>
      <c r="B26"/>
      <c r="C26"/>
      <c r="D26"/>
      <c r="E26" s="95"/>
      <c r="F26"/>
      <c r="G26" s="133"/>
      <c r="H26"/>
      <c r="I26"/>
      <c r="J26" s="137"/>
      <c r="K26" s="54"/>
      <c r="L26" s="110"/>
      <c r="M26" s="110"/>
    </row>
    <row r="27" spans="1:13" x14ac:dyDescent="0.25">
      <c r="A27" s="132"/>
      <c r="B27"/>
      <c r="C27"/>
      <c r="D27"/>
      <c r="E27" s="95"/>
      <c r="F27"/>
      <c r="G27" s="133"/>
      <c r="H27"/>
      <c r="I27"/>
      <c r="J27" s="137"/>
      <c r="K27" s="54"/>
      <c r="L27" s="110"/>
      <c r="M27" s="110"/>
    </row>
    <row r="28" spans="1:13" x14ac:dyDescent="0.25">
      <c r="A28" s="132"/>
      <c r="B28"/>
      <c r="C28"/>
      <c r="D28"/>
      <c r="E28" s="95"/>
      <c r="F28"/>
      <c r="G28" s="133"/>
      <c r="H28"/>
      <c r="I28"/>
      <c r="J28" s="137"/>
      <c r="K28" s="54"/>
      <c r="L28" s="110"/>
      <c r="M28" s="110"/>
    </row>
    <row r="29" spans="1:13" x14ac:dyDescent="0.25">
      <c r="A29" s="132"/>
      <c r="B29"/>
      <c r="C29"/>
      <c r="D29"/>
      <c r="E29" s="95"/>
      <c r="F29"/>
      <c r="G29" s="133"/>
      <c r="H29"/>
      <c r="I29"/>
      <c r="J29" s="137"/>
      <c r="K29" s="54"/>
      <c r="L29" s="110"/>
      <c r="M29" s="110"/>
    </row>
    <row r="30" spans="1:13" x14ac:dyDescent="0.25">
      <c r="A30" s="132"/>
      <c r="B30"/>
      <c r="C30"/>
      <c r="D30"/>
      <c r="E30" s="95"/>
      <c r="F30"/>
      <c r="G30" s="133"/>
      <c r="H30"/>
      <c r="I30"/>
      <c r="J30" s="137"/>
      <c r="K30" s="54"/>
      <c r="L30" s="110"/>
      <c r="M30" s="110"/>
    </row>
    <row r="31" spans="1:13" x14ac:dyDescent="0.25">
      <c r="A31" s="132"/>
      <c r="B31"/>
      <c r="C31"/>
      <c r="D31"/>
      <c r="E31" s="95"/>
      <c r="F31"/>
      <c r="G31" s="133"/>
      <c r="H31"/>
      <c r="I31"/>
      <c r="J31" s="137"/>
      <c r="K31" s="54"/>
      <c r="L31" s="110"/>
      <c r="M31" s="110"/>
    </row>
    <row r="32" spans="1:13" x14ac:dyDescent="0.25">
      <c r="A32" s="132"/>
      <c r="B32"/>
      <c r="C32"/>
      <c r="D32"/>
      <c r="E32" s="95"/>
      <c r="F32"/>
      <c r="G32" s="133"/>
      <c r="H32"/>
      <c r="I32"/>
      <c r="J32" s="137"/>
      <c r="K32" s="54"/>
      <c r="L32" s="110"/>
      <c r="M32" s="110"/>
    </row>
    <row r="33" spans="1:13" x14ac:dyDescent="0.25">
      <c r="A33" s="132"/>
      <c r="B33"/>
      <c r="C33"/>
      <c r="D33"/>
      <c r="E33" s="95"/>
      <c r="F33"/>
      <c r="G33" s="133"/>
      <c r="H33"/>
      <c r="I33"/>
      <c r="J33" s="137"/>
      <c r="K33" s="54"/>
      <c r="L33" s="110"/>
      <c r="M33" s="110"/>
    </row>
    <row r="34" spans="1:13" x14ac:dyDescent="0.25">
      <c r="A34" s="132"/>
      <c r="B34"/>
      <c r="C34"/>
      <c r="D34"/>
      <c r="E34" s="95"/>
      <c r="F34"/>
      <c r="G34" s="133"/>
      <c r="H34"/>
      <c r="I34"/>
      <c r="J34" s="137"/>
      <c r="K34" s="54"/>
      <c r="L34" s="110"/>
      <c r="M34" s="110"/>
    </row>
    <row r="35" spans="1:13" x14ac:dyDescent="0.25">
      <c r="A35" s="132"/>
      <c r="B35"/>
      <c r="C35"/>
      <c r="D35"/>
      <c r="E35" s="95"/>
      <c r="F35"/>
      <c r="G35" s="133"/>
      <c r="H35"/>
      <c r="I35"/>
      <c r="J35" s="137"/>
      <c r="K35" s="54"/>
      <c r="L35" s="110"/>
      <c r="M35" s="110"/>
    </row>
    <row r="36" spans="1:13" x14ac:dyDescent="0.25">
      <c r="A36" s="132"/>
      <c r="B36"/>
      <c r="C36"/>
      <c r="D36"/>
      <c r="E36" s="95"/>
      <c r="F36"/>
      <c r="G36" s="133"/>
      <c r="H36"/>
      <c r="I36"/>
      <c r="J36" s="137"/>
      <c r="K36" s="54"/>
      <c r="L36" s="110"/>
      <c r="M36" s="110"/>
    </row>
    <row r="37" spans="1:13" x14ac:dyDescent="0.25">
      <c r="A37" s="132"/>
      <c r="B37"/>
      <c r="C37"/>
      <c r="D37"/>
      <c r="E37" s="95"/>
      <c r="F37"/>
      <c r="G37" s="133"/>
      <c r="H37"/>
      <c r="I37"/>
      <c r="J37" s="137"/>
      <c r="K37" s="54"/>
      <c r="L37" s="110"/>
      <c r="M37" s="110"/>
    </row>
    <row r="38" spans="1:13" x14ac:dyDescent="0.25">
      <c r="A38" s="132"/>
      <c r="B38"/>
      <c r="C38"/>
      <c r="D38"/>
      <c r="E38" s="95"/>
      <c r="F38"/>
      <c r="G38" s="133"/>
      <c r="H38"/>
      <c r="I38"/>
      <c r="J38" s="137"/>
      <c r="K38" s="54"/>
      <c r="L38" s="110"/>
      <c r="M38" s="110"/>
    </row>
    <row r="39" spans="1:13" x14ac:dyDescent="0.25">
      <c r="A39" s="132"/>
      <c r="B39"/>
      <c r="C39"/>
      <c r="D39"/>
      <c r="E39" s="95"/>
      <c r="F39"/>
      <c r="G39" s="133"/>
      <c r="H39"/>
      <c r="I39"/>
      <c r="J39" s="137"/>
      <c r="K39" s="54"/>
      <c r="L39" s="110"/>
      <c r="M39" s="110"/>
    </row>
    <row r="40" spans="1:13" x14ac:dyDescent="0.25">
      <c r="A40" s="132"/>
      <c r="B40"/>
      <c r="C40"/>
      <c r="D40"/>
      <c r="E40" s="95"/>
      <c r="F40"/>
      <c r="G40" s="133"/>
      <c r="H40"/>
      <c r="I40"/>
      <c r="J40" s="137"/>
      <c r="K40" s="54"/>
      <c r="L40" s="110"/>
      <c r="M40" s="110"/>
    </row>
    <row r="41" spans="1:13" x14ac:dyDescent="0.25">
      <c r="A41" s="132"/>
      <c r="B41"/>
      <c r="C41"/>
      <c r="D41"/>
      <c r="E41" s="95"/>
      <c r="F41"/>
      <c r="G41" s="133"/>
      <c r="H41"/>
      <c r="I41"/>
      <c r="J41" s="137"/>
      <c r="K41" s="54"/>
      <c r="L41" s="110"/>
      <c r="M41" s="110"/>
    </row>
    <row r="42" spans="1:13" x14ac:dyDescent="0.25">
      <c r="A42" s="132"/>
      <c r="B42"/>
      <c r="C42"/>
      <c r="D42"/>
      <c r="E42" s="95"/>
      <c r="F42"/>
      <c r="G42" s="133"/>
      <c r="H42"/>
      <c r="I42"/>
      <c r="J42" s="137"/>
      <c r="K42" s="54"/>
      <c r="L42" s="110"/>
      <c r="M42" s="110"/>
    </row>
    <row r="43" spans="1:13" x14ac:dyDescent="0.25">
      <c r="A43" s="132"/>
      <c r="B43"/>
      <c r="C43"/>
      <c r="D43"/>
      <c r="E43" s="95"/>
      <c r="F43"/>
      <c r="G43" s="133"/>
      <c r="H43"/>
      <c r="I43"/>
      <c r="J43" s="137"/>
      <c r="K43" s="54"/>
      <c r="L43" s="110"/>
      <c r="M43" s="110"/>
    </row>
    <row r="44" spans="1:13" x14ac:dyDescent="0.25">
      <c r="A44" s="132"/>
      <c r="B44"/>
      <c r="C44"/>
      <c r="D44"/>
      <c r="E44" s="95"/>
      <c r="F44"/>
      <c r="G44" s="133"/>
      <c r="H44"/>
      <c r="I44"/>
      <c r="J44" s="137"/>
      <c r="K44" s="54"/>
      <c r="L44" s="110"/>
      <c r="M44" s="110"/>
    </row>
    <row r="45" spans="1:13" x14ac:dyDescent="0.25">
      <c r="A45" s="132"/>
      <c r="B45"/>
      <c r="C45"/>
      <c r="D45"/>
      <c r="E45" s="95"/>
      <c r="F45"/>
      <c r="G45" s="133"/>
      <c r="H45"/>
      <c r="I45"/>
      <c r="J45" s="137"/>
      <c r="K45" s="54"/>
      <c r="L45" s="110"/>
      <c r="M45" s="110"/>
    </row>
    <row r="46" spans="1:13" x14ac:dyDescent="0.25">
      <c r="A46" s="132"/>
      <c r="B46"/>
      <c r="C46"/>
      <c r="D46"/>
      <c r="E46" s="95"/>
      <c r="F46"/>
      <c r="G46" s="133"/>
      <c r="H46"/>
      <c r="I46"/>
      <c r="J46" s="137"/>
      <c r="K46" s="54"/>
      <c r="L46" s="110"/>
      <c r="M46" s="110"/>
    </row>
    <row r="47" spans="1:13" x14ac:dyDescent="0.25">
      <c r="A47" s="132"/>
      <c r="B47"/>
      <c r="C47"/>
      <c r="D47"/>
      <c r="E47" s="95"/>
      <c r="F47"/>
      <c r="G47" s="133"/>
      <c r="H47"/>
      <c r="I47"/>
      <c r="J47" s="137"/>
      <c r="K47" s="54"/>
      <c r="L47" s="110"/>
      <c r="M47" s="110"/>
    </row>
    <row r="48" spans="1:13" x14ac:dyDescent="0.25">
      <c r="A48" s="132"/>
      <c r="B48"/>
      <c r="C48"/>
      <c r="D48"/>
      <c r="E48" s="95"/>
      <c r="F48"/>
      <c r="G48" s="133"/>
      <c r="H48"/>
      <c r="I48"/>
      <c r="J48" s="137"/>
      <c r="K48" s="54"/>
      <c r="L48" s="110"/>
      <c r="M48" s="110"/>
    </row>
    <row r="49" spans="1:13" x14ac:dyDescent="0.25">
      <c r="A49" s="132"/>
      <c r="B49"/>
      <c r="C49"/>
      <c r="D49"/>
      <c r="E49" s="95"/>
      <c r="F49"/>
      <c r="G49" s="133"/>
      <c r="H49"/>
      <c r="I49"/>
      <c r="J49" s="137"/>
      <c r="K49" s="54"/>
      <c r="L49" s="110"/>
      <c r="M49" s="110"/>
    </row>
    <row r="50" spans="1:13" x14ac:dyDescent="0.25">
      <c r="A50" s="132"/>
      <c r="B50"/>
      <c r="C50"/>
      <c r="D50"/>
      <c r="E50" s="95"/>
      <c r="F50"/>
      <c r="G50" s="133"/>
      <c r="H50"/>
      <c r="I50"/>
      <c r="J50" s="137"/>
      <c r="K50" s="54"/>
      <c r="L50" s="110"/>
      <c r="M50" s="110"/>
    </row>
    <row r="51" spans="1:13" x14ac:dyDescent="0.25">
      <c r="A51" s="132"/>
      <c r="B51"/>
      <c r="C51"/>
      <c r="D51"/>
      <c r="E51" s="95"/>
      <c r="F51"/>
      <c r="G51" s="133"/>
      <c r="H51"/>
      <c r="I51"/>
      <c r="J51" s="137"/>
      <c r="K51" s="54"/>
      <c r="L51" s="110"/>
      <c r="M51" s="110"/>
    </row>
    <row r="52" spans="1:13" x14ac:dyDescent="0.25">
      <c r="A52" s="132"/>
      <c r="B52"/>
      <c r="C52"/>
      <c r="D52"/>
      <c r="E52" s="95"/>
      <c r="F52"/>
      <c r="G52" s="133"/>
      <c r="H52"/>
      <c r="I52"/>
      <c r="J52" s="137"/>
      <c r="K52" s="54"/>
      <c r="L52" s="110"/>
      <c r="M52" s="110"/>
    </row>
    <row r="53" spans="1:13" x14ac:dyDescent="0.25">
      <c r="A53" s="132"/>
      <c r="B53"/>
      <c r="C53"/>
      <c r="D53"/>
      <c r="E53" s="95"/>
      <c r="F53"/>
      <c r="G53" s="133"/>
      <c r="H53"/>
      <c r="I53"/>
      <c r="J53" s="137"/>
      <c r="K53" s="54"/>
      <c r="L53" s="110"/>
      <c r="M53" s="110"/>
    </row>
    <row r="54" spans="1:13" x14ac:dyDescent="0.25">
      <c r="A54" s="132"/>
      <c r="B54"/>
      <c r="C54"/>
      <c r="D54"/>
      <c r="E54" s="95"/>
      <c r="F54"/>
      <c r="G54" s="133"/>
      <c r="H54"/>
      <c r="I54"/>
      <c r="J54" s="137"/>
      <c r="K54" s="54"/>
      <c r="L54" s="110"/>
      <c r="M54" s="110"/>
    </row>
    <row r="55" spans="1:13" x14ac:dyDescent="0.25">
      <c r="A55" s="132"/>
      <c r="B55"/>
      <c r="C55"/>
      <c r="D55"/>
      <c r="E55" s="95"/>
      <c r="F55"/>
      <c r="G55" s="133"/>
      <c r="H55"/>
      <c r="I55"/>
      <c r="J55" s="137"/>
      <c r="K55" s="54"/>
      <c r="L55" s="110"/>
      <c r="M55" s="110"/>
    </row>
    <row r="56" spans="1:13" x14ac:dyDescent="0.25">
      <c r="A56" s="132"/>
      <c r="B56"/>
      <c r="C56"/>
      <c r="D56"/>
      <c r="E56" s="95"/>
      <c r="F56"/>
      <c r="G56" s="133"/>
      <c r="H56"/>
      <c r="I56"/>
      <c r="J56" s="137"/>
      <c r="K56" s="54"/>
      <c r="L56" s="110"/>
      <c r="M56" s="110"/>
    </row>
    <row r="57" spans="1:13" x14ac:dyDescent="0.25">
      <c r="A57" s="132"/>
      <c r="B57"/>
      <c r="C57"/>
      <c r="D57"/>
      <c r="E57" s="95"/>
      <c r="F57"/>
      <c r="G57" s="133"/>
      <c r="H57"/>
      <c r="I57"/>
      <c r="J57" s="137"/>
      <c r="K57" s="54"/>
      <c r="L57" s="110"/>
      <c r="M57" s="110"/>
    </row>
    <row r="58" spans="1:13" x14ac:dyDescent="0.25">
      <c r="A58" s="132"/>
      <c r="B58"/>
      <c r="C58"/>
      <c r="D58"/>
      <c r="E58" s="95"/>
      <c r="F58"/>
      <c r="G58" s="133"/>
      <c r="H58"/>
      <c r="I58"/>
      <c r="J58" s="137"/>
      <c r="K58" s="54"/>
      <c r="L58" s="110"/>
      <c r="M58" s="110"/>
    </row>
    <row r="59" spans="1:13" x14ac:dyDescent="0.25">
      <c r="A59" s="132"/>
      <c r="B59"/>
      <c r="C59"/>
      <c r="D59"/>
      <c r="E59" s="95"/>
      <c r="F59"/>
      <c r="G59" s="133"/>
      <c r="H59"/>
      <c r="I59"/>
      <c r="J59" s="137"/>
      <c r="K59" s="54"/>
      <c r="L59" s="110"/>
      <c r="M59" s="110"/>
    </row>
    <row r="60" spans="1:13" x14ac:dyDescent="0.25">
      <c r="A60" s="132"/>
      <c r="B60"/>
      <c r="C60"/>
      <c r="D60"/>
      <c r="E60" s="95"/>
      <c r="F60"/>
      <c r="G60" s="133"/>
      <c r="H60"/>
      <c r="I60"/>
      <c r="J60" s="137"/>
      <c r="K60" s="54"/>
      <c r="L60" s="110"/>
      <c r="M60" s="110"/>
    </row>
    <row r="61" spans="1:13" x14ac:dyDescent="0.25">
      <c r="A61" s="132"/>
      <c r="B61"/>
      <c r="C61"/>
      <c r="D61"/>
      <c r="E61" s="95"/>
      <c r="F61"/>
      <c r="G61" s="133"/>
      <c r="H61"/>
      <c r="I61"/>
      <c r="J61" s="137"/>
      <c r="K61" s="54"/>
      <c r="L61" s="110"/>
      <c r="M61" s="110"/>
    </row>
    <row r="62" spans="1:13" x14ac:dyDescent="0.25">
      <c r="A62" s="132"/>
      <c r="B62"/>
      <c r="C62"/>
      <c r="D62"/>
      <c r="E62" s="95"/>
      <c r="F62"/>
      <c r="G62" s="133"/>
      <c r="H62"/>
      <c r="I62"/>
      <c r="J62" s="137"/>
      <c r="K62" s="54"/>
      <c r="L62" s="110"/>
      <c r="M62" s="110"/>
    </row>
    <row r="63" spans="1:13" x14ac:dyDescent="0.25">
      <c r="A63" s="132"/>
      <c r="B63"/>
      <c r="C63"/>
      <c r="D63"/>
      <c r="E63" s="95"/>
      <c r="F63"/>
      <c r="G63" s="133"/>
      <c r="H63"/>
      <c r="I63"/>
      <c r="J63" s="137"/>
      <c r="K63" s="54"/>
      <c r="L63" s="110"/>
      <c r="M63" s="110"/>
    </row>
    <row r="64" spans="1:13" x14ac:dyDescent="0.25">
      <c r="A64" s="132"/>
      <c r="B64"/>
      <c r="C64"/>
      <c r="D64"/>
      <c r="E64" s="95"/>
      <c r="F64"/>
      <c r="G64" s="133"/>
      <c r="H64"/>
      <c r="I64"/>
      <c r="J64" s="137"/>
      <c r="K64" s="54"/>
      <c r="L64" s="110"/>
      <c r="M64" s="110"/>
    </row>
    <row r="65" spans="1:13" x14ac:dyDescent="0.25">
      <c r="A65" s="132"/>
      <c r="B65"/>
      <c r="C65"/>
      <c r="D65"/>
      <c r="E65" s="95"/>
      <c r="F65"/>
      <c r="G65" s="133"/>
      <c r="H65"/>
      <c r="I65"/>
      <c r="J65" s="137"/>
      <c r="K65" s="54"/>
      <c r="L65" s="110"/>
      <c r="M65" s="110"/>
    </row>
    <row r="66" spans="1:13" x14ac:dyDescent="0.25">
      <c r="A66" s="132"/>
      <c r="B66"/>
      <c r="C66"/>
      <c r="D66"/>
      <c r="E66" s="95"/>
      <c r="F66"/>
      <c r="G66" s="133"/>
      <c r="H66"/>
      <c r="I66"/>
      <c r="J66" s="137"/>
      <c r="K66" s="54"/>
      <c r="L66" s="110"/>
      <c r="M66" s="110"/>
    </row>
    <row r="67" spans="1:13" x14ac:dyDescent="0.25">
      <c r="A67" s="132"/>
      <c r="B67"/>
      <c r="C67"/>
      <c r="D67"/>
      <c r="E67" s="95"/>
      <c r="F67"/>
      <c r="G67" s="133"/>
      <c r="H67"/>
      <c r="I67"/>
      <c r="J67" s="137"/>
      <c r="K67" s="54"/>
      <c r="L67" s="110"/>
      <c r="M67" s="110"/>
    </row>
    <row r="68" spans="1:13" x14ac:dyDescent="0.25">
      <c r="A68" s="132"/>
      <c r="B68"/>
      <c r="C68"/>
      <c r="D68"/>
      <c r="E68" s="95"/>
      <c r="F68"/>
      <c r="G68" s="133"/>
      <c r="H68"/>
      <c r="I68"/>
      <c r="J68" s="137"/>
      <c r="K68" s="54"/>
      <c r="L68" s="110"/>
      <c r="M68" s="110"/>
    </row>
    <row r="69" spans="1:13" x14ac:dyDescent="0.25">
      <c r="A69" s="132"/>
      <c r="B69"/>
      <c r="C69"/>
      <c r="D69"/>
      <c r="E69" s="95"/>
      <c r="F69"/>
      <c r="G69" s="133"/>
      <c r="H69"/>
      <c r="I69"/>
      <c r="J69" s="137"/>
      <c r="K69" s="54"/>
      <c r="L69" s="110"/>
      <c r="M69" s="110"/>
    </row>
    <row r="70" spans="1:13" x14ac:dyDescent="0.25">
      <c r="A70" s="132"/>
      <c r="B70"/>
      <c r="C70"/>
      <c r="D70"/>
      <c r="E70" s="95"/>
      <c r="F70"/>
      <c r="G70" s="133"/>
      <c r="H70"/>
      <c r="I70"/>
      <c r="J70" s="137"/>
      <c r="K70" s="54"/>
      <c r="L70" s="110"/>
      <c r="M70" s="110"/>
    </row>
    <row r="71" spans="1:13" x14ac:dyDescent="0.25">
      <c r="A71" s="132"/>
      <c r="B71"/>
      <c r="C71"/>
      <c r="D71"/>
      <c r="E71" s="95"/>
      <c r="F71"/>
      <c r="G71" s="133"/>
      <c r="H71"/>
      <c r="I71"/>
      <c r="J71" s="137"/>
      <c r="K71" s="54"/>
      <c r="L71" s="110"/>
      <c r="M71" s="110"/>
    </row>
    <row r="72" spans="1:13" x14ac:dyDescent="0.25">
      <c r="A72" s="132"/>
      <c r="B72"/>
      <c r="C72"/>
      <c r="D72"/>
      <c r="E72" s="95"/>
      <c r="F72"/>
      <c r="G72" s="133"/>
      <c r="H72"/>
      <c r="I72"/>
      <c r="J72" s="137"/>
      <c r="K72" s="54"/>
      <c r="L72" s="110"/>
      <c r="M72" s="110"/>
    </row>
    <row r="73" spans="1:13" x14ac:dyDescent="0.25">
      <c r="A73" s="132"/>
      <c r="B73"/>
      <c r="C73"/>
      <c r="D73"/>
      <c r="E73" s="95"/>
      <c r="F73"/>
      <c r="G73" s="133"/>
      <c r="H73"/>
      <c r="I73"/>
      <c r="J73" s="137"/>
      <c r="K73" s="54"/>
      <c r="L73" s="110"/>
      <c r="M73" s="110"/>
    </row>
    <row r="74" spans="1:13" x14ac:dyDescent="0.25">
      <c r="A74" s="132"/>
      <c r="B74"/>
      <c r="C74"/>
      <c r="D74"/>
      <c r="E74" s="95"/>
      <c r="F74"/>
      <c r="G74" s="133"/>
      <c r="H74"/>
      <c r="I74"/>
      <c r="J74" s="137"/>
      <c r="K74" s="54"/>
      <c r="L74" s="110"/>
      <c r="M74" s="110"/>
    </row>
    <row r="75" spans="1:13" x14ac:dyDescent="0.25">
      <c r="A75" s="132"/>
      <c r="B75"/>
      <c r="C75"/>
      <c r="D75"/>
      <c r="E75" s="95"/>
      <c r="F75"/>
      <c r="G75" s="133"/>
      <c r="H75"/>
      <c r="I75"/>
      <c r="J75" s="137"/>
      <c r="K75" s="54"/>
      <c r="L75" s="110"/>
      <c r="M75" s="110"/>
    </row>
    <row r="76" spans="1:13" x14ac:dyDescent="0.25">
      <c r="A76" s="132"/>
      <c r="B76"/>
      <c r="C76"/>
      <c r="D76"/>
      <c r="E76" s="95"/>
      <c r="F76"/>
      <c r="G76" s="133"/>
      <c r="H76"/>
      <c r="I76"/>
      <c r="J76" s="137"/>
      <c r="K76" s="54"/>
      <c r="L76" s="110"/>
      <c r="M76" s="110"/>
    </row>
    <row r="77" spans="1:13" x14ac:dyDescent="0.25">
      <c r="A77" s="132"/>
      <c r="B77"/>
      <c r="C77"/>
      <c r="D77"/>
      <c r="E77" s="95"/>
      <c r="F77"/>
      <c r="G77" s="133"/>
      <c r="H77"/>
      <c r="I77"/>
      <c r="J77" s="137"/>
      <c r="K77" s="54"/>
      <c r="L77" s="110"/>
      <c r="M77" s="110"/>
    </row>
    <row r="78" spans="1:13" x14ac:dyDescent="0.25">
      <c r="A78" s="132"/>
      <c r="B78"/>
      <c r="C78"/>
      <c r="D78"/>
      <c r="E78" s="95"/>
      <c r="F78"/>
      <c r="G78" s="133"/>
      <c r="H78"/>
      <c r="I78"/>
      <c r="J78" s="137"/>
      <c r="K78" s="54"/>
      <c r="L78" s="110"/>
      <c r="M78" s="110"/>
    </row>
    <row r="79" spans="1:13" x14ac:dyDescent="0.25">
      <c r="A79" s="132"/>
      <c r="B79"/>
      <c r="C79"/>
      <c r="D79"/>
      <c r="E79" s="95"/>
      <c r="F79"/>
      <c r="G79" s="133"/>
      <c r="H79"/>
      <c r="I79"/>
      <c r="J79" s="137"/>
      <c r="K79" s="54"/>
      <c r="L79" s="110"/>
      <c r="M79" s="110"/>
    </row>
    <row r="80" spans="1:13" x14ac:dyDescent="0.25">
      <c r="A80" s="132"/>
      <c r="B80"/>
      <c r="C80"/>
      <c r="D80"/>
      <c r="E80" s="95"/>
      <c r="F80"/>
      <c r="G80" s="133"/>
      <c r="H80"/>
      <c r="I80"/>
      <c r="J80" s="137"/>
      <c r="K80" s="54"/>
      <c r="L80" s="110"/>
      <c r="M80" s="110"/>
    </row>
    <row r="81" spans="1:13" x14ac:dyDescent="0.25">
      <c r="A81" s="132"/>
      <c r="B81"/>
      <c r="C81"/>
      <c r="D81"/>
      <c r="E81" s="95"/>
      <c r="F81"/>
      <c r="G81" s="133"/>
      <c r="H81"/>
      <c r="I81"/>
      <c r="J81" s="137"/>
      <c r="K81" s="54"/>
      <c r="L81" s="110"/>
      <c r="M81" s="110"/>
    </row>
    <row r="82" spans="1:13" x14ac:dyDescent="0.25">
      <c r="A82" s="132"/>
      <c r="B82"/>
      <c r="C82"/>
      <c r="D82"/>
      <c r="E82" s="95"/>
      <c r="F82"/>
      <c r="G82" s="133"/>
      <c r="H82"/>
      <c r="I82"/>
      <c r="J82" s="137"/>
      <c r="K82" s="54"/>
      <c r="L82" s="110"/>
      <c r="M82" s="110"/>
    </row>
    <row r="83" spans="1:13" x14ac:dyDescent="0.25">
      <c r="A83" s="132"/>
      <c r="B83"/>
      <c r="C83"/>
      <c r="D83"/>
      <c r="E83" s="95"/>
      <c r="F83"/>
      <c r="G83" s="133"/>
      <c r="H83"/>
      <c r="I83"/>
      <c r="J83" s="137"/>
      <c r="K83" s="54"/>
      <c r="L83" s="110"/>
      <c r="M83" s="110"/>
    </row>
    <row r="84" spans="1:13" x14ac:dyDescent="0.25">
      <c r="A84" s="132"/>
      <c r="B84"/>
      <c r="C84"/>
      <c r="D84"/>
      <c r="E84" s="95"/>
      <c r="F84"/>
      <c r="G84" s="133"/>
      <c r="H84"/>
      <c r="I84"/>
      <c r="J84" s="137"/>
      <c r="K84" s="54"/>
      <c r="L84" s="110"/>
      <c r="M84" s="110"/>
    </row>
    <row r="85" spans="1:13" x14ac:dyDescent="0.25">
      <c r="A85" s="132"/>
      <c r="B85"/>
      <c r="C85"/>
      <c r="D85"/>
      <c r="E85" s="95"/>
      <c r="F85"/>
      <c r="G85" s="133"/>
      <c r="H85"/>
      <c r="I85"/>
      <c r="J85" s="137"/>
      <c r="K85" s="54"/>
      <c r="L85" s="110"/>
      <c r="M85" s="110"/>
    </row>
    <row r="86" spans="1:13" x14ac:dyDescent="0.25">
      <c r="A86" s="132"/>
      <c r="B86"/>
      <c r="C86"/>
      <c r="D86"/>
      <c r="E86" s="95"/>
      <c r="F86"/>
      <c r="G86" s="133"/>
      <c r="H86"/>
      <c r="I86"/>
      <c r="J86" s="137"/>
      <c r="K86" s="54"/>
      <c r="L86" s="110"/>
      <c r="M86" s="110"/>
    </row>
    <row r="87" spans="1:13" x14ac:dyDescent="0.25">
      <c r="A87" s="132"/>
      <c r="B87"/>
      <c r="C87"/>
      <c r="D87"/>
      <c r="E87" s="95"/>
      <c r="F87"/>
      <c r="G87" s="133"/>
      <c r="H87"/>
      <c r="I87"/>
      <c r="J87" s="137"/>
      <c r="K87" s="54"/>
      <c r="L87" s="110"/>
      <c r="M87" s="110"/>
    </row>
    <row r="88" spans="1:13" x14ac:dyDescent="0.25">
      <c r="A88" s="132"/>
      <c r="B88"/>
      <c r="C88"/>
      <c r="D88"/>
      <c r="E88" s="95"/>
      <c r="F88"/>
      <c r="G88" s="133"/>
      <c r="H88"/>
      <c r="I88"/>
      <c r="J88" s="137"/>
      <c r="K88" s="54"/>
      <c r="L88" s="110"/>
      <c r="M88" s="110"/>
    </row>
    <row r="89" spans="1:13" x14ac:dyDescent="0.25">
      <c r="A89" s="132"/>
      <c r="B89"/>
      <c r="C89"/>
      <c r="D89"/>
      <c r="E89" s="95"/>
      <c r="F89"/>
      <c r="G89" s="133"/>
      <c r="H89"/>
      <c r="I89"/>
      <c r="J89" s="137"/>
      <c r="K89" s="54"/>
      <c r="L89" s="110"/>
      <c r="M89" s="110"/>
    </row>
    <row r="90" spans="1:13" x14ac:dyDescent="0.25">
      <c r="A90" s="132"/>
      <c r="B90"/>
      <c r="C90"/>
      <c r="D90"/>
      <c r="E90" s="95"/>
      <c r="F90"/>
      <c r="G90" s="133"/>
      <c r="H90"/>
      <c r="I90"/>
      <c r="J90" s="137"/>
      <c r="K90" s="54"/>
      <c r="L90" s="110"/>
      <c r="M90" s="110"/>
    </row>
    <row r="91" spans="1:13" x14ac:dyDescent="0.25">
      <c r="A91" s="132"/>
      <c r="B91"/>
      <c r="C91"/>
      <c r="D91"/>
      <c r="E91" s="95"/>
      <c r="F91"/>
      <c r="G91" s="133"/>
      <c r="H91"/>
      <c r="I91"/>
      <c r="J91" s="137"/>
      <c r="K91" s="54"/>
      <c r="L91" s="110"/>
      <c r="M91" s="110"/>
    </row>
    <row r="92" spans="1:13" x14ac:dyDescent="0.25">
      <c r="A92" s="132"/>
      <c r="B92"/>
      <c r="C92"/>
      <c r="D92"/>
      <c r="E92" s="95"/>
      <c r="F92"/>
      <c r="G92" s="133"/>
      <c r="H92"/>
      <c r="I92"/>
      <c r="J92" s="137"/>
      <c r="K92" s="54"/>
      <c r="L92" s="110"/>
      <c r="M92" s="110"/>
    </row>
    <row r="93" spans="1:13" x14ac:dyDescent="0.25">
      <c r="A93" s="132"/>
      <c r="B93"/>
      <c r="C93"/>
      <c r="D93"/>
      <c r="E93" s="95"/>
      <c r="F93"/>
      <c r="G93" s="133"/>
      <c r="H93"/>
      <c r="I93"/>
      <c r="J93" s="137"/>
      <c r="K93" s="54"/>
      <c r="L93" s="110"/>
      <c r="M93" s="110"/>
    </row>
    <row r="94" spans="1:13" x14ac:dyDescent="0.25">
      <c r="A94" s="132"/>
      <c r="B94"/>
      <c r="C94"/>
      <c r="D94"/>
      <c r="E94" s="95"/>
      <c r="F94"/>
      <c r="G94" s="133"/>
      <c r="H94"/>
      <c r="I94"/>
      <c r="J94" s="137"/>
      <c r="K94" s="54"/>
      <c r="L94" s="110"/>
      <c r="M94" s="110"/>
    </row>
    <row r="95" spans="1:13" x14ac:dyDescent="0.25">
      <c r="A95" s="132"/>
      <c r="B95"/>
      <c r="C95"/>
      <c r="D95"/>
      <c r="E95" s="95"/>
      <c r="F95"/>
      <c r="G95" s="133"/>
      <c r="H95"/>
      <c r="I95"/>
      <c r="J95" s="137"/>
      <c r="K95" s="54"/>
      <c r="L95" s="110"/>
      <c r="M95" s="110"/>
    </row>
    <row r="96" spans="1:13" x14ac:dyDescent="0.25">
      <c r="A96" s="132"/>
      <c r="B96"/>
      <c r="C96"/>
      <c r="D96"/>
      <c r="E96" s="95"/>
      <c r="F96"/>
      <c r="G96" s="133"/>
      <c r="H96"/>
      <c r="I96"/>
      <c r="J96" s="137"/>
      <c r="K96" s="54"/>
      <c r="L96" s="110"/>
      <c r="M96" s="110"/>
    </row>
    <row r="97" spans="1:13" x14ac:dyDescent="0.25">
      <c r="A97" s="132"/>
      <c r="B97"/>
      <c r="C97"/>
      <c r="D97"/>
      <c r="E97" s="95"/>
      <c r="F97"/>
      <c r="G97" s="133"/>
      <c r="H97"/>
      <c r="I97"/>
      <c r="J97" s="137"/>
      <c r="K97" s="54"/>
      <c r="L97" s="110"/>
      <c r="M97" s="110"/>
    </row>
    <row r="98" spans="1:13" x14ac:dyDescent="0.25">
      <c r="A98" s="132"/>
      <c r="B98"/>
      <c r="C98"/>
      <c r="D98"/>
      <c r="E98" s="95"/>
      <c r="F98"/>
      <c r="G98" s="133"/>
      <c r="H98"/>
      <c r="I98"/>
      <c r="J98" s="137"/>
      <c r="K98" s="54"/>
      <c r="L98" s="110"/>
      <c r="M98" s="110"/>
    </row>
    <row r="99" spans="1:13" x14ac:dyDescent="0.25">
      <c r="A99" s="132"/>
      <c r="B99"/>
      <c r="C99"/>
      <c r="D99"/>
      <c r="E99" s="95"/>
      <c r="F99"/>
      <c r="G99" s="133"/>
      <c r="H99"/>
      <c r="I99"/>
      <c r="J99" s="137"/>
      <c r="K99" s="54"/>
      <c r="L99" s="110"/>
      <c r="M99" s="110"/>
    </row>
    <row r="100" spans="1:13" x14ac:dyDescent="0.25">
      <c r="A100" s="132"/>
      <c r="B100"/>
      <c r="C100"/>
      <c r="D100"/>
      <c r="E100" s="95"/>
      <c r="F100"/>
      <c r="G100" s="133"/>
      <c r="H100"/>
      <c r="I100"/>
      <c r="J100" s="137"/>
      <c r="K100" s="54"/>
      <c r="L100" s="110"/>
      <c r="M100" s="110"/>
    </row>
    <row r="101" spans="1:13" x14ac:dyDescent="0.25">
      <c r="A101" s="132"/>
      <c r="B101"/>
      <c r="C101"/>
      <c r="D101"/>
      <c r="E101" s="95"/>
      <c r="F101"/>
      <c r="G101" s="133"/>
      <c r="H101"/>
      <c r="I101"/>
      <c r="J101" s="137"/>
      <c r="K101" s="54"/>
      <c r="L101" s="110"/>
      <c r="M101" s="110"/>
    </row>
    <row r="102" spans="1:13" x14ac:dyDescent="0.25">
      <c r="A102" s="132"/>
      <c r="B102"/>
      <c r="C102"/>
      <c r="D102"/>
      <c r="E102" s="95"/>
      <c r="F102"/>
      <c r="G102" s="133"/>
      <c r="H102"/>
      <c r="I102"/>
      <c r="J102" s="137"/>
      <c r="K102" s="54"/>
      <c r="L102" s="110"/>
      <c r="M102" s="110"/>
    </row>
    <row r="103" spans="1:13" x14ac:dyDescent="0.25">
      <c r="A103" s="132"/>
      <c r="B103"/>
      <c r="C103"/>
      <c r="D103"/>
      <c r="E103" s="95"/>
      <c r="F103"/>
      <c r="G103" s="133"/>
      <c r="H103"/>
      <c r="I103"/>
      <c r="J103" s="137"/>
      <c r="K103" s="54"/>
      <c r="L103" s="110"/>
      <c r="M103" s="110"/>
    </row>
    <row r="104" spans="1:13" x14ac:dyDescent="0.25">
      <c r="A104" s="132"/>
      <c r="B104"/>
      <c r="C104"/>
      <c r="D104"/>
      <c r="E104" s="95"/>
      <c r="F104"/>
      <c r="G104" s="133"/>
      <c r="H104"/>
      <c r="I104"/>
      <c r="J104" s="137"/>
      <c r="K104" s="54"/>
      <c r="L104" s="110"/>
      <c r="M104" s="110"/>
    </row>
    <row r="105" spans="1:13" x14ac:dyDescent="0.25">
      <c r="A105" s="132"/>
      <c r="B105"/>
      <c r="C105"/>
      <c r="D105"/>
      <c r="E105" s="95"/>
      <c r="F105"/>
      <c r="G105" s="133"/>
      <c r="H105"/>
      <c r="I105"/>
      <c r="J105" s="137"/>
      <c r="K105" s="54"/>
      <c r="L105" s="110"/>
      <c r="M105" s="110"/>
    </row>
    <row r="106" spans="1:13" x14ac:dyDescent="0.25">
      <c r="A106" s="132"/>
      <c r="B106"/>
      <c r="C106"/>
      <c r="D106"/>
      <c r="E106" s="95"/>
      <c r="F106"/>
      <c r="G106" s="133"/>
      <c r="H106"/>
      <c r="I106"/>
      <c r="J106" s="137"/>
      <c r="K106" s="54"/>
      <c r="L106" s="110"/>
      <c r="M106" s="110"/>
    </row>
    <row r="107" spans="1:13" x14ac:dyDescent="0.25">
      <c r="A107" s="132"/>
      <c r="B107"/>
      <c r="C107"/>
      <c r="D107"/>
      <c r="E107" s="95"/>
      <c r="F107"/>
      <c r="G107" s="133"/>
      <c r="H107"/>
      <c r="I107"/>
      <c r="J107" s="137"/>
      <c r="K107" s="54"/>
      <c r="L107" s="110"/>
      <c r="M107" s="110"/>
    </row>
    <row r="108" spans="1:13" x14ac:dyDescent="0.25">
      <c r="A108" s="132"/>
      <c r="B108"/>
      <c r="C108"/>
      <c r="D108"/>
      <c r="E108" s="95"/>
      <c r="F108"/>
      <c r="G108" s="133"/>
      <c r="H108"/>
      <c r="I108"/>
      <c r="J108" s="137"/>
      <c r="K108" s="54"/>
      <c r="L108" s="110"/>
      <c r="M108" s="110"/>
    </row>
    <row r="109" spans="1:13" x14ac:dyDescent="0.25">
      <c r="A109" s="132"/>
      <c r="B109"/>
      <c r="C109"/>
      <c r="D109"/>
      <c r="E109" s="95"/>
      <c r="F109"/>
      <c r="G109" s="133"/>
      <c r="H109"/>
      <c r="I109"/>
      <c r="J109" s="137"/>
      <c r="K109" s="54"/>
      <c r="L109" s="110"/>
      <c r="M109" s="110"/>
    </row>
    <row r="110" spans="1:13" x14ac:dyDescent="0.25">
      <c r="A110" s="132"/>
      <c r="B110"/>
      <c r="C110"/>
      <c r="D110"/>
      <c r="E110" s="95"/>
      <c r="F110"/>
      <c r="G110" s="133"/>
      <c r="H110"/>
      <c r="I110"/>
      <c r="J110" s="137"/>
      <c r="K110" s="54"/>
      <c r="L110" s="110"/>
      <c r="M110" s="110"/>
    </row>
    <row r="111" spans="1:13" x14ac:dyDescent="0.25">
      <c r="A111" s="132"/>
      <c r="B111"/>
      <c r="C111"/>
      <c r="D111"/>
      <c r="E111" s="95"/>
      <c r="F111"/>
      <c r="G111" s="133"/>
      <c r="H111"/>
      <c r="I111"/>
      <c r="J111" s="137"/>
      <c r="K111" s="54"/>
      <c r="L111" s="110"/>
      <c r="M111" s="110"/>
    </row>
    <row r="112" spans="1:13" x14ac:dyDescent="0.25">
      <c r="A112" s="132"/>
      <c r="B112"/>
      <c r="C112"/>
      <c r="D112"/>
      <c r="E112" s="95"/>
      <c r="F112"/>
      <c r="G112" s="133"/>
      <c r="H112"/>
      <c r="I112"/>
      <c r="J112" s="137"/>
      <c r="K112" s="54"/>
      <c r="L112" s="110"/>
      <c r="M112" s="110"/>
    </row>
    <row r="113" spans="1:13" x14ac:dyDescent="0.25">
      <c r="A113" s="132"/>
      <c r="B113"/>
      <c r="C113"/>
      <c r="D113"/>
      <c r="E113" s="95"/>
      <c r="F113"/>
      <c r="G113" s="133"/>
      <c r="H113"/>
      <c r="I113"/>
      <c r="J113" s="137"/>
      <c r="K113" s="54"/>
      <c r="L113" s="110"/>
      <c r="M113" s="110"/>
    </row>
    <row r="114" spans="1:13" x14ac:dyDescent="0.25">
      <c r="A114" s="132"/>
      <c r="B114"/>
      <c r="C114"/>
      <c r="D114"/>
      <c r="E114" s="95"/>
      <c r="F114"/>
      <c r="G114" s="133"/>
      <c r="H114"/>
      <c r="I114"/>
      <c r="J114" s="137"/>
      <c r="K114" s="54"/>
      <c r="L114" s="110"/>
      <c r="M114" s="110"/>
    </row>
    <row r="115" spans="1:13" x14ac:dyDescent="0.25">
      <c r="A115" s="132"/>
      <c r="B115"/>
      <c r="C115"/>
      <c r="D115"/>
      <c r="E115" s="95"/>
      <c r="F115"/>
      <c r="G115" s="133"/>
      <c r="H115"/>
      <c r="I115"/>
      <c r="J115" s="137"/>
      <c r="K115" s="54"/>
      <c r="L115" s="110"/>
      <c r="M115" s="110"/>
    </row>
    <row r="116" spans="1:13" x14ac:dyDescent="0.25">
      <c r="A116" s="132"/>
      <c r="B116"/>
      <c r="C116"/>
      <c r="D116"/>
      <c r="E116" s="95"/>
      <c r="F116"/>
      <c r="G116" s="133"/>
      <c r="H116"/>
      <c r="I116"/>
      <c r="J116" s="137"/>
      <c r="K116" s="54"/>
      <c r="L116" s="110"/>
      <c r="M116" s="110"/>
    </row>
    <row r="117" spans="1:13" x14ac:dyDescent="0.25">
      <c r="A117" s="132"/>
      <c r="B117"/>
      <c r="C117"/>
      <c r="D117"/>
      <c r="E117" s="95"/>
      <c r="F117"/>
      <c r="G117" s="133"/>
      <c r="H117"/>
      <c r="I117"/>
      <c r="J117" s="137"/>
      <c r="K117" s="54"/>
      <c r="L117" s="110"/>
      <c r="M117" s="110"/>
    </row>
    <row r="118" spans="1:13" x14ac:dyDescent="0.25">
      <c r="A118" s="132"/>
      <c r="B118"/>
      <c r="C118"/>
      <c r="D118"/>
      <c r="E118" s="95"/>
      <c r="F118"/>
      <c r="G118" s="133"/>
      <c r="H118"/>
      <c r="I118"/>
      <c r="J118" s="137"/>
      <c r="K118" s="54"/>
      <c r="L118" s="110"/>
      <c r="M118" s="110"/>
    </row>
    <row r="119" spans="1:13" x14ac:dyDescent="0.25">
      <c r="A119" s="132"/>
      <c r="B119"/>
      <c r="C119"/>
      <c r="D119"/>
      <c r="E119" s="95"/>
      <c r="F119"/>
      <c r="G119" s="133"/>
      <c r="H119"/>
      <c r="I119"/>
      <c r="J119" s="137"/>
      <c r="K119" s="54"/>
      <c r="L119" s="110"/>
      <c r="M119" s="110"/>
    </row>
    <row r="120" spans="1:13" x14ac:dyDescent="0.25">
      <c r="A120" s="132"/>
      <c r="B120"/>
      <c r="C120"/>
      <c r="D120"/>
      <c r="E120" s="95"/>
      <c r="F120"/>
      <c r="G120" s="133"/>
      <c r="H120"/>
      <c r="I120"/>
      <c r="J120" s="137"/>
      <c r="K120" s="54"/>
      <c r="L120" s="110"/>
      <c r="M120" s="110"/>
    </row>
    <row r="121" spans="1:13" x14ac:dyDescent="0.25">
      <c r="A121" s="132"/>
      <c r="B121"/>
      <c r="C121"/>
      <c r="D121"/>
      <c r="E121" s="95"/>
      <c r="F121"/>
      <c r="G121" s="133"/>
      <c r="H121"/>
      <c r="I121"/>
      <c r="J121" s="137"/>
      <c r="K121" s="54"/>
      <c r="L121" s="110"/>
      <c r="M121" s="110"/>
    </row>
    <row r="122" spans="1:13" x14ac:dyDescent="0.25">
      <c r="A122" s="132"/>
      <c r="B122"/>
      <c r="C122"/>
      <c r="D122"/>
      <c r="E122" s="95"/>
      <c r="F122"/>
      <c r="G122" s="133"/>
      <c r="H122"/>
      <c r="I122"/>
      <c r="J122" s="137"/>
      <c r="K122" s="54"/>
      <c r="L122" s="110"/>
      <c r="M122" s="110"/>
    </row>
    <row r="123" spans="1:13" x14ac:dyDescent="0.25">
      <c r="A123" s="132"/>
      <c r="B123"/>
      <c r="C123"/>
      <c r="D123"/>
      <c r="E123" s="95"/>
      <c r="F123"/>
      <c r="G123" s="133"/>
      <c r="H123"/>
      <c r="I123"/>
      <c r="J123" s="137"/>
      <c r="K123" s="54"/>
      <c r="L123" s="110"/>
      <c r="M123" s="110"/>
    </row>
    <row r="124" spans="1:13" x14ac:dyDescent="0.25">
      <c r="A124" s="132"/>
      <c r="B124"/>
      <c r="C124"/>
      <c r="D124"/>
      <c r="E124" s="95"/>
      <c r="F124"/>
      <c r="G124" s="133"/>
      <c r="H124"/>
      <c r="I124"/>
      <c r="J124" s="137"/>
      <c r="K124" s="54"/>
      <c r="L124" s="110"/>
      <c r="M124" s="110"/>
    </row>
    <row r="125" spans="1:13" x14ac:dyDescent="0.25">
      <c r="A125" s="132"/>
      <c r="B125"/>
      <c r="C125"/>
      <c r="D125"/>
      <c r="E125" s="95"/>
      <c r="F125"/>
      <c r="G125" s="133"/>
      <c r="H125"/>
      <c r="I125"/>
      <c r="J125" s="137"/>
      <c r="K125" s="54"/>
      <c r="L125" s="110"/>
      <c r="M125" s="110"/>
    </row>
    <row r="126" spans="1:13" x14ac:dyDescent="0.25">
      <c r="A126" s="132"/>
      <c r="B126"/>
      <c r="C126"/>
      <c r="D126"/>
      <c r="E126" s="95"/>
      <c r="F126"/>
      <c r="G126" s="133"/>
      <c r="H126"/>
      <c r="I126"/>
      <c r="J126" s="137"/>
      <c r="K126" s="54"/>
      <c r="L126" s="110"/>
      <c r="M126" s="110"/>
    </row>
    <row r="127" spans="1:13" x14ac:dyDescent="0.25">
      <c r="A127" s="132"/>
      <c r="B127"/>
      <c r="C127"/>
      <c r="D127"/>
      <c r="E127" s="95"/>
      <c r="F127"/>
      <c r="G127" s="133"/>
      <c r="H127"/>
      <c r="I127"/>
      <c r="J127" s="137"/>
      <c r="K127" s="54"/>
      <c r="L127" s="110"/>
      <c r="M127" s="110"/>
    </row>
    <row r="128" spans="1:13" x14ac:dyDescent="0.25">
      <c r="A128" s="132"/>
      <c r="B128"/>
      <c r="C128"/>
      <c r="D128"/>
      <c r="E128" s="95"/>
      <c r="F128"/>
      <c r="G128" s="133"/>
      <c r="H128"/>
      <c r="I128"/>
      <c r="J128" s="137"/>
      <c r="K128" s="54"/>
      <c r="L128" s="110"/>
      <c r="M128" s="110"/>
    </row>
    <row r="129" spans="1:13" x14ac:dyDescent="0.25">
      <c r="A129" s="132"/>
      <c r="B129"/>
      <c r="C129"/>
      <c r="D129"/>
      <c r="E129" s="95"/>
      <c r="F129"/>
      <c r="G129" s="133"/>
      <c r="H129"/>
      <c r="I129"/>
      <c r="J129" s="137"/>
      <c r="K129" s="54"/>
      <c r="L129" s="110"/>
      <c r="M129" s="110"/>
    </row>
    <row r="130" spans="1:13" x14ac:dyDescent="0.25">
      <c r="A130" s="132"/>
      <c r="B130"/>
      <c r="C130"/>
      <c r="D130"/>
      <c r="E130" s="95"/>
      <c r="F130"/>
      <c r="G130" s="133"/>
      <c r="H130"/>
      <c r="I130"/>
      <c r="J130" s="137"/>
      <c r="K130" s="54"/>
      <c r="L130" s="110"/>
      <c r="M130" s="110"/>
    </row>
    <row r="131" spans="1:13" x14ac:dyDescent="0.25">
      <c r="A131" s="132"/>
      <c r="B131"/>
      <c r="C131"/>
      <c r="D131"/>
      <c r="E131" s="95"/>
      <c r="F131"/>
      <c r="G131" s="133"/>
      <c r="H131"/>
      <c r="I131"/>
      <c r="J131" s="137"/>
      <c r="K131" s="54"/>
      <c r="L131" s="110"/>
      <c r="M131" s="110"/>
    </row>
    <row r="132" spans="1:13" x14ac:dyDescent="0.25">
      <c r="A132" s="132"/>
      <c r="B132"/>
      <c r="C132"/>
      <c r="D132"/>
      <c r="E132" s="95"/>
      <c r="F132"/>
      <c r="G132" s="133"/>
      <c r="H132"/>
      <c r="I132"/>
      <c r="J132" s="137"/>
      <c r="K132" s="54"/>
      <c r="L132" s="110"/>
      <c r="M132" s="110"/>
    </row>
    <row r="133" spans="1:13" x14ac:dyDescent="0.25">
      <c r="A133" s="132"/>
      <c r="B133"/>
      <c r="C133"/>
      <c r="D133"/>
      <c r="E133" s="95"/>
      <c r="F133"/>
      <c r="G133" s="133"/>
      <c r="H133"/>
      <c r="I133"/>
      <c r="J133" s="137"/>
      <c r="K133" s="54"/>
      <c r="L133" s="110"/>
      <c r="M133" s="110"/>
    </row>
    <row r="134" spans="1:13" x14ac:dyDescent="0.25">
      <c r="A134" s="132"/>
      <c r="B134"/>
      <c r="C134"/>
      <c r="D134"/>
      <c r="E134" s="95"/>
      <c r="F134"/>
      <c r="G134" s="133"/>
      <c r="H134"/>
      <c r="I134"/>
      <c r="J134" s="137"/>
      <c r="K134" s="54"/>
      <c r="L134" s="110"/>
      <c r="M134" s="110"/>
    </row>
    <row r="135" spans="1:13" x14ac:dyDescent="0.25">
      <c r="A135" s="132"/>
      <c r="B135"/>
      <c r="C135"/>
      <c r="D135"/>
      <c r="E135" s="95"/>
      <c r="F135"/>
      <c r="G135" s="133"/>
      <c r="H135"/>
      <c r="I135"/>
      <c r="J135" s="137"/>
      <c r="K135" s="54"/>
      <c r="L135" s="110"/>
      <c r="M135" s="110"/>
    </row>
    <row r="136" spans="1:13" x14ac:dyDescent="0.25">
      <c r="A136" s="132"/>
      <c r="B136"/>
      <c r="C136"/>
      <c r="D136"/>
      <c r="E136" s="95"/>
      <c r="F136"/>
      <c r="G136" s="133"/>
      <c r="H136"/>
      <c r="I136"/>
      <c r="J136" s="137"/>
      <c r="K136" s="54"/>
      <c r="L136" s="110"/>
      <c r="M136" s="110"/>
    </row>
    <row r="137" spans="1:13" x14ac:dyDescent="0.25">
      <c r="A137" s="132"/>
      <c r="B137"/>
      <c r="C137"/>
      <c r="D137"/>
      <c r="E137" s="95"/>
      <c r="F137"/>
      <c r="G137" s="133"/>
      <c r="H137"/>
      <c r="I137"/>
      <c r="J137" s="137"/>
      <c r="K137" s="54"/>
      <c r="L137" s="110"/>
      <c r="M137" s="110"/>
    </row>
    <row r="138" spans="1:13" x14ac:dyDescent="0.25">
      <c r="A138" s="132"/>
      <c r="B138"/>
      <c r="C138"/>
      <c r="D138"/>
      <c r="E138" s="95"/>
      <c r="F138"/>
      <c r="G138" s="133"/>
      <c r="H138"/>
      <c r="I138"/>
      <c r="J138" s="137"/>
      <c r="K138" s="54"/>
      <c r="L138" s="110"/>
      <c r="M138" s="110"/>
    </row>
    <row r="139" spans="1:13" x14ac:dyDescent="0.25">
      <c r="A139" s="132"/>
      <c r="B139"/>
      <c r="C139"/>
      <c r="D139"/>
      <c r="E139" s="95"/>
      <c r="F139"/>
      <c r="G139" s="133"/>
      <c r="H139"/>
      <c r="I139"/>
      <c r="J139" s="137"/>
      <c r="K139" s="54"/>
      <c r="L139" s="110"/>
      <c r="M139" s="110"/>
    </row>
    <row r="140" spans="1:13" x14ac:dyDescent="0.25">
      <c r="A140" s="132"/>
      <c r="B140"/>
      <c r="C140"/>
      <c r="D140"/>
      <c r="E140" s="95"/>
      <c r="F140"/>
      <c r="G140" s="133"/>
      <c r="H140"/>
      <c r="I140"/>
      <c r="J140" s="137"/>
      <c r="K140" s="54"/>
      <c r="L140" s="110"/>
      <c r="M140" s="110"/>
    </row>
    <row r="141" spans="1:13" x14ac:dyDescent="0.25">
      <c r="A141" s="132"/>
      <c r="B141"/>
      <c r="C141"/>
      <c r="D141"/>
      <c r="E141" s="95"/>
      <c r="F141"/>
      <c r="G141" s="133"/>
      <c r="H141"/>
      <c r="I141"/>
      <c r="J141" s="137"/>
      <c r="K141" s="54"/>
      <c r="L141" s="110"/>
      <c r="M141" s="110"/>
    </row>
    <row r="142" spans="1:13" x14ac:dyDescent="0.25">
      <c r="A142" s="132"/>
      <c r="B142"/>
      <c r="C142"/>
      <c r="D142"/>
      <c r="E142" s="95"/>
      <c r="F142"/>
      <c r="G142" s="133"/>
      <c r="H142"/>
      <c r="I142"/>
      <c r="J142" s="137"/>
      <c r="K142" s="54"/>
      <c r="L142" s="110"/>
      <c r="M142" s="110"/>
    </row>
    <row r="143" spans="1:13" x14ac:dyDescent="0.25">
      <c r="A143" s="132"/>
      <c r="B143"/>
      <c r="C143"/>
      <c r="D143"/>
      <c r="E143" s="95"/>
      <c r="F143"/>
      <c r="G143" s="133"/>
      <c r="H143"/>
      <c r="I143"/>
      <c r="J143" s="137"/>
      <c r="K143" s="54"/>
      <c r="L143" s="110"/>
      <c r="M143" s="110"/>
    </row>
    <row r="144" spans="1:13" x14ac:dyDescent="0.25">
      <c r="A144" s="132"/>
      <c r="B144"/>
      <c r="C144"/>
      <c r="D144"/>
      <c r="E144" s="95"/>
      <c r="F144"/>
      <c r="G144" s="133"/>
      <c r="H144"/>
      <c r="I144"/>
      <c r="J144" s="137"/>
      <c r="K144" s="54"/>
      <c r="L144" s="110"/>
      <c r="M144" s="110"/>
    </row>
    <row r="145" spans="1:13" x14ac:dyDescent="0.25">
      <c r="A145" s="132"/>
      <c r="B145"/>
      <c r="C145"/>
      <c r="D145"/>
      <c r="E145" s="95"/>
      <c r="F145"/>
      <c r="G145" s="133"/>
      <c r="H145"/>
      <c r="I145"/>
      <c r="J145" s="137"/>
      <c r="K145" s="54"/>
      <c r="L145" s="110"/>
      <c r="M145" s="110"/>
    </row>
    <row r="146" spans="1:13" x14ac:dyDescent="0.25">
      <c r="A146" s="132"/>
      <c r="B146"/>
      <c r="C146"/>
      <c r="D146"/>
      <c r="E146" s="95"/>
      <c r="F146"/>
      <c r="G146" s="133"/>
      <c r="H146"/>
      <c r="I146"/>
      <c r="J146" s="137"/>
      <c r="K146" s="54"/>
      <c r="L146" s="110"/>
      <c r="M146" s="110"/>
    </row>
    <row r="147" spans="1:13" x14ac:dyDescent="0.25">
      <c r="A147" s="132"/>
      <c r="B147"/>
      <c r="C147"/>
      <c r="D147"/>
      <c r="E147" s="95"/>
      <c r="F147"/>
      <c r="G147" s="133"/>
      <c r="H147"/>
      <c r="I147"/>
      <c r="J147" s="137"/>
      <c r="K147" s="54"/>
      <c r="L147" s="110"/>
      <c r="M147" s="110"/>
    </row>
    <row r="148" spans="1:13" x14ac:dyDescent="0.25">
      <c r="A148" s="132"/>
      <c r="B148"/>
      <c r="C148"/>
      <c r="D148"/>
      <c r="E148" s="95"/>
      <c r="F148"/>
      <c r="G148" s="133"/>
      <c r="H148"/>
      <c r="I148"/>
      <c r="J148" s="137"/>
      <c r="K148" s="54"/>
      <c r="L148" s="110"/>
      <c r="M148" s="110"/>
    </row>
    <row r="149" spans="1:13" x14ac:dyDescent="0.25">
      <c r="A149" s="132"/>
      <c r="B149"/>
      <c r="C149"/>
      <c r="D149"/>
      <c r="E149" s="95"/>
      <c r="F149"/>
      <c r="G149" s="133"/>
      <c r="H149"/>
      <c r="I149"/>
      <c r="J149" s="137"/>
      <c r="K149" s="54"/>
      <c r="L149" s="110"/>
      <c r="M149" s="110"/>
    </row>
    <row r="150" spans="1:13" x14ac:dyDescent="0.25">
      <c r="A150" s="132"/>
      <c r="B150"/>
      <c r="C150"/>
      <c r="D150"/>
      <c r="E150" s="95"/>
      <c r="F150"/>
      <c r="G150" s="133"/>
      <c r="H150"/>
      <c r="I150"/>
      <c r="J150" s="137"/>
      <c r="K150" s="54"/>
      <c r="L150" s="110"/>
      <c r="M150" s="110"/>
    </row>
    <row r="151" spans="1:13" x14ac:dyDescent="0.25">
      <c r="A151" s="132"/>
      <c r="B151"/>
      <c r="C151"/>
      <c r="D151"/>
      <c r="E151" s="95"/>
      <c r="F151"/>
      <c r="G151" s="133"/>
      <c r="H151"/>
      <c r="I151"/>
      <c r="J151" s="137"/>
      <c r="K151" s="54"/>
      <c r="L151" s="110"/>
      <c r="M151" s="110"/>
    </row>
    <row r="152" spans="1:13" x14ac:dyDescent="0.25">
      <c r="A152" s="132"/>
      <c r="B152"/>
      <c r="C152"/>
      <c r="D152"/>
      <c r="E152" s="95"/>
      <c r="F152"/>
      <c r="G152" s="133"/>
      <c r="H152"/>
      <c r="I152"/>
      <c r="J152" s="137"/>
      <c r="K152" s="54"/>
      <c r="L152" s="110"/>
      <c r="M152" s="110"/>
    </row>
    <row r="153" spans="1:13" x14ac:dyDescent="0.25">
      <c r="A153" s="132"/>
      <c r="B153"/>
      <c r="C153"/>
      <c r="D153"/>
      <c r="E153" s="95"/>
      <c r="F153"/>
      <c r="G153" s="133"/>
      <c r="H153"/>
      <c r="I153"/>
      <c r="J153" s="137"/>
      <c r="K153" s="54"/>
      <c r="L153" s="110"/>
      <c r="M153" s="110"/>
    </row>
    <row r="154" spans="1:13" x14ac:dyDescent="0.25">
      <c r="A154" s="132"/>
      <c r="B154"/>
      <c r="C154"/>
      <c r="D154"/>
      <c r="E154" s="95"/>
      <c r="F154"/>
      <c r="G154" s="133"/>
      <c r="H154"/>
      <c r="I154"/>
      <c r="J154" s="137"/>
      <c r="K154" s="54"/>
      <c r="L154" s="110"/>
      <c r="M154" s="110"/>
    </row>
    <row r="155" spans="1:13" x14ac:dyDescent="0.25">
      <c r="A155" s="132"/>
      <c r="B155"/>
      <c r="C155"/>
      <c r="D155"/>
      <c r="E155" s="95"/>
      <c r="F155"/>
      <c r="G155" s="133"/>
      <c r="H155"/>
      <c r="I155"/>
      <c r="J155" s="137"/>
      <c r="K155" s="54"/>
      <c r="L155" s="110"/>
      <c r="M155" s="110"/>
    </row>
    <row r="156" spans="1:13" x14ac:dyDescent="0.25">
      <c r="A156" s="132"/>
      <c r="B156"/>
      <c r="C156"/>
      <c r="D156"/>
      <c r="E156" s="95"/>
      <c r="F156"/>
      <c r="G156" s="133"/>
      <c r="H156"/>
      <c r="I156"/>
      <c r="J156" s="137"/>
      <c r="K156" s="54"/>
      <c r="L156" s="110"/>
      <c r="M156" s="110"/>
    </row>
    <row r="157" spans="1:13" x14ac:dyDescent="0.25">
      <c r="A157" s="132"/>
      <c r="B157"/>
      <c r="C157"/>
      <c r="D157"/>
      <c r="E157" s="95"/>
      <c r="F157"/>
      <c r="G157" s="133"/>
      <c r="H157"/>
      <c r="I157"/>
      <c r="J157" s="137"/>
      <c r="K157" s="54"/>
      <c r="L157" s="110"/>
      <c r="M157" s="110"/>
    </row>
    <row r="158" spans="1:13" x14ac:dyDescent="0.25">
      <c r="A158" s="132"/>
      <c r="B158"/>
      <c r="C158"/>
      <c r="D158"/>
      <c r="E158" s="95"/>
      <c r="F158"/>
      <c r="G158" s="133"/>
      <c r="H158"/>
      <c r="I158"/>
      <c r="J158" s="137"/>
      <c r="K158" s="54"/>
      <c r="L158" s="110"/>
      <c r="M158" s="110"/>
    </row>
    <row r="159" spans="1:13" x14ac:dyDescent="0.25">
      <c r="A159" s="132"/>
      <c r="B159"/>
      <c r="C159"/>
      <c r="D159"/>
      <c r="E159" s="95"/>
      <c r="F159"/>
      <c r="G159" s="133"/>
      <c r="H159"/>
      <c r="I159"/>
      <c r="J159" s="137"/>
      <c r="K159" s="54"/>
      <c r="L159" s="110"/>
      <c r="M159" s="110"/>
    </row>
    <row r="160" spans="1:13" x14ac:dyDescent="0.25">
      <c r="A160" s="132"/>
      <c r="B160"/>
      <c r="C160"/>
      <c r="D160"/>
      <c r="E160" s="95"/>
      <c r="F160"/>
      <c r="G160" s="133"/>
      <c r="H160"/>
      <c r="I160"/>
      <c r="J160" s="137"/>
      <c r="K160" s="54"/>
      <c r="L160" s="110"/>
      <c r="M160" s="110"/>
    </row>
    <row r="161" spans="1:13" x14ac:dyDescent="0.25">
      <c r="A161" s="132"/>
      <c r="B161"/>
      <c r="C161"/>
      <c r="D161"/>
      <c r="E161" s="95"/>
      <c r="F161"/>
      <c r="G161" s="133"/>
      <c r="H161"/>
      <c r="I161"/>
      <c r="J161" s="137"/>
      <c r="K161" s="54"/>
      <c r="L161" s="110"/>
      <c r="M161" s="110"/>
    </row>
    <row r="162" spans="1:13" x14ac:dyDescent="0.25">
      <c r="A162" s="132"/>
      <c r="B162"/>
      <c r="C162"/>
      <c r="D162"/>
      <c r="E162" s="95"/>
      <c r="F162"/>
      <c r="G162" s="133"/>
      <c r="H162"/>
      <c r="I162"/>
      <c r="J162" s="137"/>
      <c r="K162" s="54"/>
      <c r="L162" s="110"/>
      <c r="M162" s="110"/>
    </row>
    <row r="163" spans="1:13" x14ac:dyDescent="0.25">
      <c r="A163" s="132"/>
      <c r="B163"/>
      <c r="C163"/>
      <c r="D163"/>
      <c r="E163" s="95"/>
      <c r="F163"/>
      <c r="G163" s="133"/>
      <c r="H163"/>
      <c r="I163"/>
      <c r="J163" s="137"/>
      <c r="K163" s="54"/>
      <c r="L163" s="110"/>
      <c r="M163" s="110"/>
    </row>
    <row r="164" spans="1:13" x14ac:dyDescent="0.25">
      <c r="A164" s="132"/>
      <c r="B164"/>
      <c r="C164"/>
      <c r="D164"/>
      <c r="E164" s="95"/>
      <c r="F164"/>
      <c r="G164" s="133"/>
      <c r="H164"/>
      <c r="I164"/>
      <c r="J164" s="137"/>
      <c r="K164" s="54"/>
      <c r="L164" s="110"/>
      <c r="M164" s="110"/>
    </row>
    <row r="165" spans="1:13" x14ac:dyDescent="0.25">
      <c r="A165" s="132"/>
      <c r="B165"/>
      <c r="C165"/>
      <c r="D165"/>
      <c r="E165" s="95"/>
      <c r="F165"/>
      <c r="G165" s="133"/>
      <c r="H165"/>
      <c r="I165"/>
      <c r="J165" s="137"/>
      <c r="K165" s="54"/>
      <c r="L165" s="110"/>
      <c r="M165" s="110"/>
    </row>
    <row r="166" spans="1:13" x14ac:dyDescent="0.25">
      <c r="A166" s="132"/>
      <c r="B166"/>
      <c r="C166"/>
      <c r="D166"/>
      <c r="E166" s="95"/>
      <c r="F166"/>
      <c r="G166" s="133"/>
      <c r="H166"/>
      <c r="I166"/>
      <c r="J166" s="137"/>
      <c r="K166" s="54"/>
      <c r="L166" s="110"/>
      <c r="M166" s="110"/>
    </row>
    <row r="167" spans="1:13" x14ac:dyDescent="0.25">
      <c r="A167" s="132"/>
      <c r="B167"/>
      <c r="C167"/>
      <c r="D167"/>
      <c r="E167" s="95"/>
      <c r="F167"/>
      <c r="G167" s="133"/>
      <c r="H167"/>
      <c r="I167"/>
      <c r="J167" s="137"/>
      <c r="K167" s="54"/>
      <c r="L167" s="110"/>
      <c r="M167" s="110"/>
    </row>
    <row r="168" spans="1:13" x14ac:dyDescent="0.25">
      <c r="A168" s="132"/>
      <c r="B168"/>
      <c r="C168"/>
      <c r="D168"/>
      <c r="E168" s="95"/>
      <c r="F168"/>
      <c r="G168" s="133"/>
      <c r="H168"/>
      <c r="I168"/>
      <c r="J168" s="137"/>
      <c r="K168" s="54"/>
      <c r="L168" s="110"/>
      <c r="M168" s="110"/>
    </row>
    <row r="169" spans="1:13" x14ac:dyDescent="0.25">
      <c r="A169" s="132"/>
      <c r="B169"/>
      <c r="C169"/>
      <c r="D169"/>
      <c r="E169" s="95"/>
      <c r="F169"/>
      <c r="G169" s="133"/>
      <c r="H169"/>
      <c r="I169"/>
      <c r="J169" s="137"/>
      <c r="K169" s="54"/>
      <c r="L169" s="110"/>
      <c r="M169" s="110"/>
    </row>
    <row r="170" spans="1:13" x14ac:dyDescent="0.25">
      <c r="A170" s="132"/>
      <c r="B170"/>
      <c r="C170"/>
      <c r="D170"/>
      <c r="E170" s="95"/>
      <c r="F170"/>
      <c r="G170" s="133"/>
      <c r="H170"/>
      <c r="I170"/>
      <c r="J170" s="137"/>
      <c r="K170" s="54"/>
      <c r="L170" s="110"/>
      <c r="M170" s="110"/>
    </row>
    <row r="171" spans="1:13" x14ac:dyDescent="0.25">
      <c r="A171" s="132"/>
      <c r="B171"/>
      <c r="C171"/>
      <c r="D171"/>
      <c r="E171" s="95"/>
      <c r="F171"/>
      <c r="G171" s="133"/>
      <c r="H171"/>
      <c r="I171"/>
      <c r="J171" s="137"/>
      <c r="K171" s="54"/>
      <c r="L171" s="110"/>
      <c r="M171" s="110"/>
    </row>
    <row r="172" spans="1:13" x14ac:dyDescent="0.25">
      <c r="A172" s="132"/>
      <c r="B172"/>
      <c r="C172"/>
      <c r="D172"/>
      <c r="E172" s="95"/>
      <c r="F172"/>
      <c r="G172" s="133"/>
      <c r="H172"/>
      <c r="I172"/>
      <c r="J172" s="137"/>
      <c r="K172" s="54"/>
      <c r="L172" s="110"/>
      <c r="M172" s="110"/>
    </row>
    <row r="173" spans="1:13" x14ac:dyDescent="0.25">
      <c r="A173" s="132"/>
      <c r="B173"/>
      <c r="C173"/>
      <c r="D173"/>
      <c r="E173" s="95"/>
      <c r="F173"/>
      <c r="G173" s="133"/>
      <c r="H173"/>
      <c r="I173"/>
      <c r="J173" s="137"/>
      <c r="K173" s="54"/>
      <c r="L173" s="110"/>
      <c r="M173" s="110"/>
    </row>
    <row r="174" spans="1:13" x14ac:dyDescent="0.25">
      <c r="A174" s="132"/>
      <c r="B174"/>
      <c r="C174"/>
      <c r="D174"/>
      <c r="E174" s="95"/>
      <c r="F174"/>
      <c r="G174" s="133"/>
      <c r="H174"/>
      <c r="I174"/>
      <c r="J174" s="137"/>
      <c r="K174" s="54"/>
      <c r="L174" s="110"/>
      <c r="M174" s="110"/>
    </row>
    <row r="175" spans="1:13" x14ac:dyDescent="0.25">
      <c r="A175" s="132"/>
      <c r="B175"/>
      <c r="C175"/>
      <c r="D175"/>
      <c r="E175" s="95"/>
      <c r="F175"/>
      <c r="G175" s="133"/>
      <c r="H175"/>
      <c r="I175"/>
      <c r="J175" s="137"/>
      <c r="K175" s="54"/>
      <c r="L175" s="110"/>
      <c r="M175" s="110"/>
    </row>
    <row r="176" spans="1:13" x14ac:dyDescent="0.25">
      <c r="A176" s="132"/>
      <c r="B176"/>
      <c r="C176"/>
      <c r="D176"/>
      <c r="E176" s="95"/>
      <c r="F176"/>
      <c r="G176" s="133"/>
      <c r="H176"/>
      <c r="I176"/>
      <c r="J176" s="137"/>
      <c r="K176" s="54"/>
      <c r="L176" s="110"/>
      <c r="M176" s="110"/>
    </row>
    <row r="177" spans="1:13" x14ac:dyDescent="0.25">
      <c r="A177" s="132"/>
      <c r="B177"/>
      <c r="C177"/>
      <c r="D177"/>
      <c r="E177" s="95"/>
      <c r="F177"/>
      <c r="G177" s="133"/>
      <c r="H177"/>
      <c r="I177"/>
      <c r="J177" s="137"/>
      <c r="K177" s="54"/>
      <c r="L177" s="110"/>
      <c r="M177" s="110"/>
    </row>
    <row r="178" spans="1:13" x14ac:dyDescent="0.25">
      <c r="A178" s="132"/>
      <c r="B178"/>
      <c r="C178"/>
      <c r="D178"/>
      <c r="E178" s="95"/>
      <c r="F178"/>
      <c r="G178" s="133"/>
      <c r="H178"/>
      <c r="I178"/>
      <c r="J178" s="137"/>
      <c r="K178" s="54"/>
      <c r="L178" s="110"/>
      <c r="M178" s="110"/>
    </row>
    <row r="179" spans="1:13" x14ac:dyDescent="0.25">
      <c r="A179" s="132"/>
      <c r="B179"/>
      <c r="C179"/>
      <c r="D179"/>
      <c r="E179" s="95"/>
      <c r="F179"/>
      <c r="G179" s="133"/>
      <c r="H179"/>
      <c r="I179"/>
      <c r="J179" s="137"/>
      <c r="K179" s="54"/>
      <c r="L179" s="110"/>
      <c r="M179" s="110"/>
    </row>
    <row r="180" spans="1:13" x14ac:dyDescent="0.25">
      <c r="A180" s="132"/>
      <c r="B180"/>
      <c r="C180"/>
      <c r="D180"/>
      <c r="E180" s="95"/>
      <c r="F180"/>
      <c r="G180" s="133"/>
      <c r="H180"/>
      <c r="I180"/>
      <c r="J180" s="137"/>
      <c r="K180" s="54"/>
      <c r="L180" s="110"/>
      <c r="M180" s="110"/>
    </row>
    <row r="181" spans="1:13" x14ac:dyDescent="0.25">
      <c r="A181" s="132"/>
      <c r="B181"/>
      <c r="C181"/>
      <c r="D181"/>
      <c r="E181" s="95"/>
      <c r="F181"/>
      <c r="G181" s="133"/>
      <c r="H181"/>
      <c r="I181"/>
      <c r="J181" s="137"/>
      <c r="K181" s="54"/>
      <c r="L181" s="110"/>
      <c r="M181" s="110"/>
    </row>
    <row r="182" spans="1:13" x14ac:dyDescent="0.25">
      <c r="A182" s="132"/>
      <c r="B182"/>
      <c r="C182"/>
      <c r="D182"/>
      <c r="E182" s="95"/>
      <c r="F182"/>
      <c r="G182" s="133"/>
      <c r="H182"/>
      <c r="I182"/>
      <c r="J182" s="137"/>
      <c r="K182" s="54"/>
      <c r="L182" s="110"/>
      <c r="M182" s="110"/>
    </row>
    <row r="183" spans="1:13" x14ac:dyDescent="0.25">
      <c r="A183" s="132"/>
      <c r="B183"/>
      <c r="C183"/>
      <c r="D183"/>
      <c r="E183" s="95"/>
      <c r="F183"/>
      <c r="G183" s="133"/>
      <c r="H183"/>
      <c r="I183"/>
      <c r="J183" s="137"/>
      <c r="K183" s="54"/>
      <c r="L183" s="110"/>
      <c r="M183" s="110"/>
    </row>
    <row r="184" spans="1:13" x14ac:dyDescent="0.25">
      <c r="A184" s="132"/>
      <c r="B184"/>
      <c r="C184"/>
      <c r="D184"/>
      <c r="E184" s="95"/>
      <c r="F184"/>
      <c r="G184" s="133"/>
      <c r="H184"/>
      <c r="I184"/>
      <c r="J184" s="137"/>
      <c r="K184" s="54"/>
      <c r="L184" s="110"/>
      <c r="M184" s="110"/>
    </row>
    <row r="185" spans="1:13" x14ac:dyDescent="0.25">
      <c r="A185" s="132"/>
      <c r="B185"/>
      <c r="C185"/>
      <c r="D185"/>
      <c r="E185" s="95"/>
      <c r="F185"/>
      <c r="G185" s="133"/>
      <c r="H185"/>
      <c r="I185"/>
      <c r="J185" s="137"/>
      <c r="K185" s="54"/>
      <c r="L185" s="110"/>
      <c r="M185" s="110"/>
    </row>
    <row r="186" spans="1:13" x14ac:dyDescent="0.25">
      <c r="A186" s="132"/>
      <c r="B186"/>
      <c r="C186"/>
      <c r="D186"/>
      <c r="E186" s="95"/>
      <c r="F186"/>
      <c r="G186" s="133"/>
      <c r="H186"/>
      <c r="I186"/>
      <c r="J186" s="137"/>
      <c r="K186" s="54"/>
      <c r="L186" s="110"/>
      <c r="M186" s="110"/>
    </row>
    <row r="187" spans="1:13" x14ac:dyDescent="0.25">
      <c r="A187" s="132"/>
      <c r="B187"/>
      <c r="C187"/>
      <c r="D187"/>
      <c r="E187" s="95"/>
      <c r="F187"/>
      <c r="G187" s="133"/>
      <c r="H187"/>
      <c r="I187"/>
      <c r="J187" s="137"/>
      <c r="K187" s="54"/>
      <c r="L187" s="110"/>
      <c r="M187" s="110"/>
    </row>
    <row r="188" spans="1:13" x14ac:dyDescent="0.25">
      <c r="A188" s="132"/>
      <c r="B188"/>
      <c r="C188"/>
      <c r="D188"/>
      <c r="E188" s="95"/>
      <c r="F188"/>
      <c r="G188" s="133"/>
      <c r="H188"/>
      <c r="I188"/>
      <c r="J188" s="137"/>
      <c r="K188" s="54"/>
      <c r="L188" s="110"/>
      <c r="M188" s="110"/>
    </row>
    <row r="189" spans="1:13" x14ac:dyDescent="0.25">
      <c r="A189" s="132"/>
      <c r="B189"/>
      <c r="C189"/>
      <c r="D189"/>
      <c r="E189" s="95"/>
      <c r="F189"/>
      <c r="G189" s="133"/>
      <c r="H189"/>
      <c r="I189"/>
      <c r="J189" s="137"/>
      <c r="K189" s="54"/>
      <c r="L189" s="110"/>
      <c r="M189" s="110"/>
    </row>
    <row r="190" spans="1:13" x14ac:dyDescent="0.25">
      <c r="A190" s="132"/>
      <c r="B190"/>
      <c r="C190"/>
      <c r="D190"/>
      <c r="E190" s="95"/>
      <c r="F190"/>
      <c r="G190" s="133"/>
      <c r="H190"/>
      <c r="I190"/>
      <c r="J190" s="137"/>
      <c r="K190" s="54"/>
      <c r="L190" s="110"/>
      <c r="M190" s="110"/>
    </row>
    <row r="191" spans="1:13" x14ac:dyDescent="0.25">
      <c r="A191" s="132"/>
      <c r="B191"/>
      <c r="C191"/>
      <c r="D191"/>
      <c r="E191" s="95"/>
      <c r="F191"/>
      <c r="G191" s="133"/>
      <c r="H191"/>
      <c r="I191"/>
      <c r="J191" s="137"/>
      <c r="K191" s="54"/>
      <c r="L191" s="110"/>
      <c r="M191" s="110"/>
    </row>
    <row r="192" spans="1:13" x14ac:dyDescent="0.25">
      <c r="A192" s="132"/>
      <c r="B192"/>
      <c r="C192"/>
      <c r="D192"/>
      <c r="E192" s="95"/>
      <c r="F192"/>
      <c r="G192" s="133"/>
      <c r="H192"/>
      <c r="I192"/>
      <c r="J192" s="137"/>
      <c r="K192" s="54"/>
      <c r="L192" s="110"/>
      <c r="M192" s="110"/>
    </row>
    <row r="193" spans="1:13" x14ac:dyDescent="0.25">
      <c r="A193" s="132"/>
      <c r="B193"/>
      <c r="C193"/>
      <c r="D193"/>
      <c r="E193" s="95"/>
      <c r="F193"/>
      <c r="G193" s="133"/>
      <c r="H193"/>
      <c r="I193"/>
      <c r="J193" s="137"/>
      <c r="K193" s="54"/>
      <c r="L193" s="110"/>
      <c r="M193" s="110"/>
    </row>
    <row r="194" spans="1:13" x14ac:dyDescent="0.25">
      <c r="A194" s="132"/>
      <c r="B194"/>
      <c r="C194"/>
      <c r="D194"/>
      <c r="E194" s="95"/>
      <c r="F194"/>
      <c r="G194" s="133"/>
      <c r="H194"/>
      <c r="I194"/>
      <c r="J194" s="137"/>
      <c r="K194" s="54"/>
      <c r="L194" s="110"/>
      <c r="M194" s="110"/>
    </row>
    <row r="195" spans="1:13" x14ac:dyDescent="0.25">
      <c r="A195" s="132"/>
      <c r="B195"/>
      <c r="C195"/>
      <c r="D195"/>
      <c r="E195" s="95"/>
      <c r="F195"/>
      <c r="G195" s="133"/>
      <c r="H195"/>
      <c r="I195"/>
      <c r="J195" s="137"/>
      <c r="K195" s="54"/>
      <c r="L195" s="110"/>
      <c r="M195" s="110"/>
    </row>
    <row r="196" spans="1:13" x14ac:dyDescent="0.25">
      <c r="A196" s="132"/>
      <c r="B196"/>
      <c r="C196"/>
      <c r="D196"/>
      <c r="E196" s="95"/>
      <c r="F196"/>
      <c r="G196" s="133"/>
      <c r="H196"/>
      <c r="I196"/>
      <c r="J196" s="137"/>
      <c r="K196" s="54"/>
      <c r="L196" s="110"/>
      <c r="M196" s="110"/>
    </row>
    <row r="197" spans="1:13" x14ac:dyDescent="0.25">
      <c r="A197" s="132"/>
      <c r="B197"/>
      <c r="C197"/>
      <c r="D197"/>
      <c r="E197" s="95"/>
      <c r="F197"/>
      <c r="G197" s="133"/>
      <c r="H197"/>
      <c r="I197"/>
      <c r="J197" s="137"/>
      <c r="K197" s="54"/>
      <c r="L197" s="110"/>
      <c r="M197" s="110"/>
    </row>
    <row r="198" spans="1:13" x14ac:dyDescent="0.25">
      <c r="A198" s="132"/>
      <c r="B198"/>
      <c r="C198"/>
      <c r="D198"/>
      <c r="E198" s="95"/>
      <c r="F198"/>
      <c r="G198" s="133"/>
      <c r="H198"/>
      <c r="I198"/>
      <c r="J198" s="137"/>
      <c r="K198" s="54"/>
      <c r="L198" s="110"/>
      <c r="M198" s="110"/>
    </row>
    <row r="199" spans="1:13" x14ac:dyDescent="0.25">
      <c r="A199" s="132"/>
      <c r="B199"/>
      <c r="C199"/>
      <c r="D199"/>
      <c r="E199" s="95"/>
      <c r="F199"/>
      <c r="G199" s="133"/>
      <c r="H199"/>
      <c r="I199"/>
      <c r="J199" s="137"/>
      <c r="K199" s="54"/>
      <c r="L199" s="110"/>
      <c r="M199" s="110"/>
    </row>
    <row r="200" spans="1:13" x14ac:dyDescent="0.25">
      <c r="A200" s="132"/>
      <c r="B200"/>
      <c r="C200"/>
      <c r="D200"/>
      <c r="E200" s="95"/>
      <c r="F200"/>
      <c r="G200" s="133"/>
      <c r="H200"/>
      <c r="I200"/>
      <c r="J200" s="137"/>
      <c r="K200" s="54"/>
      <c r="L200" s="110"/>
      <c r="M200" s="110"/>
    </row>
    <row r="201" spans="1:13" x14ac:dyDescent="0.25">
      <c r="A201" s="132"/>
      <c r="B201"/>
      <c r="C201"/>
      <c r="D201"/>
      <c r="E201" s="95"/>
      <c r="F201"/>
      <c r="G201" s="133"/>
      <c r="H201"/>
      <c r="I201"/>
      <c r="J201" s="137"/>
      <c r="K201" s="54"/>
      <c r="L201" s="110"/>
      <c r="M201" s="110"/>
    </row>
    <row r="202" spans="1:13" x14ac:dyDescent="0.25">
      <c r="A202" s="132"/>
      <c r="B202"/>
      <c r="C202"/>
      <c r="D202"/>
      <c r="E202" s="95"/>
      <c r="F202"/>
      <c r="G202" s="133"/>
      <c r="H202"/>
      <c r="I202"/>
      <c r="J202" s="137"/>
      <c r="K202" s="54"/>
      <c r="L202" s="110"/>
      <c r="M202" s="110"/>
    </row>
    <row r="203" spans="1:13" x14ac:dyDescent="0.25">
      <c r="A203" s="132"/>
      <c r="B203"/>
      <c r="C203"/>
      <c r="D203"/>
      <c r="E203" s="95"/>
      <c r="F203"/>
      <c r="G203" s="133"/>
      <c r="H203"/>
      <c r="I203"/>
      <c r="J203" s="137"/>
      <c r="K203" s="54"/>
      <c r="L203" s="110"/>
      <c r="M203" s="110"/>
    </row>
    <row r="204" spans="1:13" x14ac:dyDescent="0.25">
      <c r="A204" s="132"/>
      <c r="B204"/>
      <c r="C204"/>
      <c r="D204"/>
      <c r="E204" s="95"/>
      <c r="F204"/>
      <c r="G204" s="133"/>
      <c r="H204"/>
      <c r="I204"/>
      <c r="J204" s="137"/>
      <c r="K204" s="54"/>
      <c r="L204" s="110"/>
      <c r="M204" s="110"/>
    </row>
    <row r="205" spans="1:13" x14ac:dyDescent="0.25">
      <c r="A205" s="132"/>
      <c r="B205"/>
      <c r="C205"/>
      <c r="D205"/>
      <c r="E205" s="95"/>
      <c r="F205"/>
      <c r="G205" s="133"/>
      <c r="H205"/>
      <c r="I205"/>
      <c r="J205" s="137"/>
      <c r="K205" s="54"/>
      <c r="L205" s="110"/>
      <c r="M205" s="110"/>
    </row>
    <row r="206" spans="1:13" x14ac:dyDescent="0.25">
      <c r="A206" s="132"/>
      <c r="B206"/>
      <c r="C206"/>
      <c r="D206"/>
      <c r="E206" s="95"/>
      <c r="F206"/>
      <c r="G206" s="133"/>
      <c r="H206"/>
      <c r="I206"/>
      <c r="J206" s="137"/>
      <c r="K206" s="54"/>
      <c r="L206" s="110"/>
      <c r="M206" s="110"/>
    </row>
    <row r="207" spans="1:13" x14ac:dyDescent="0.25">
      <c r="A207" s="132"/>
      <c r="B207"/>
      <c r="C207"/>
      <c r="D207"/>
      <c r="E207" s="95"/>
      <c r="F207"/>
      <c r="G207" s="133"/>
      <c r="H207"/>
      <c r="I207"/>
      <c r="J207" s="137"/>
      <c r="K207" s="54"/>
      <c r="L207" s="110"/>
      <c r="M207" s="110"/>
    </row>
    <row r="208" spans="1:13" x14ac:dyDescent="0.25">
      <c r="A208" s="132"/>
      <c r="B208"/>
      <c r="C208"/>
      <c r="D208"/>
      <c r="E208" s="95"/>
      <c r="F208"/>
      <c r="G208" s="133"/>
      <c r="H208"/>
      <c r="I208"/>
      <c r="J208" s="137"/>
      <c r="K208" s="54"/>
      <c r="L208" s="110"/>
      <c r="M208" s="110"/>
    </row>
    <row r="209" spans="1:13" x14ac:dyDescent="0.25">
      <c r="A209" s="132"/>
      <c r="B209"/>
      <c r="C209"/>
      <c r="D209"/>
      <c r="E209" s="95"/>
      <c r="F209"/>
      <c r="G209" s="133"/>
      <c r="H209"/>
      <c r="I209"/>
      <c r="J209" s="137"/>
      <c r="K209" s="54"/>
      <c r="L209" s="110"/>
      <c r="M209" s="110"/>
    </row>
    <row r="210" spans="1:13" x14ac:dyDescent="0.25">
      <c r="A210" s="132"/>
      <c r="B210"/>
      <c r="C210"/>
      <c r="D210"/>
      <c r="E210" s="95"/>
      <c r="F210"/>
      <c r="G210" s="133"/>
      <c r="H210"/>
      <c r="I210"/>
      <c r="J210" s="137"/>
      <c r="K210" s="54"/>
      <c r="L210" s="110"/>
      <c r="M210" s="110"/>
    </row>
    <row r="211" spans="1:13" x14ac:dyDescent="0.25">
      <c r="A211" s="132"/>
      <c r="B211"/>
      <c r="C211"/>
      <c r="D211"/>
      <c r="E211" s="95"/>
      <c r="F211"/>
      <c r="G211" s="133"/>
      <c r="H211"/>
      <c r="I211"/>
      <c r="J211" s="137"/>
      <c r="K211" s="54"/>
      <c r="L211" s="110"/>
      <c r="M211" s="110"/>
    </row>
    <row r="212" spans="1:13" x14ac:dyDescent="0.25">
      <c r="A212" s="132"/>
      <c r="B212"/>
      <c r="C212"/>
      <c r="D212"/>
      <c r="E212" s="95"/>
      <c r="F212"/>
      <c r="G212" s="133"/>
      <c r="H212"/>
      <c r="I212"/>
      <c r="J212" s="137"/>
      <c r="K212" s="54"/>
      <c r="L212" s="110"/>
      <c r="M212" s="110"/>
    </row>
    <row r="213" spans="1:13" x14ac:dyDescent="0.25">
      <c r="A213" s="132"/>
      <c r="B213"/>
      <c r="C213"/>
      <c r="D213"/>
      <c r="E213" s="95"/>
      <c r="F213"/>
      <c r="G213" s="133"/>
      <c r="H213"/>
      <c r="I213"/>
      <c r="J213" s="137"/>
      <c r="K213" s="54"/>
      <c r="L213" s="110"/>
      <c r="M213" s="110"/>
    </row>
    <row r="214" spans="1:13" x14ac:dyDescent="0.25">
      <c r="A214" s="132"/>
      <c r="B214"/>
      <c r="C214"/>
      <c r="D214"/>
      <c r="E214" s="95"/>
      <c r="F214"/>
      <c r="G214" s="133"/>
      <c r="H214"/>
      <c r="I214"/>
      <c r="J214" s="137"/>
      <c r="K214" s="54"/>
      <c r="L214" s="110"/>
      <c r="M214" s="110"/>
    </row>
    <row r="215" spans="1:13" x14ac:dyDescent="0.25">
      <c r="A215" s="132"/>
      <c r="B215"/>
      <c r="C215"/>
      <c r="D215"/>
      <c r="E215" s="95"/>
      <c r="F215"/>
      <c r="G215" s="133"/>
      <c r="H215"/>
      <c r="I215"/>
      <c r="J215" s="137"/>
      <c r="K215" s="54"/>
      <c r="L215" s="110"/>
      <c r="M215" s="110"/>
    </row>
    <row r="216" spans="1:13" x14ac:dyDescent="0.25">
      <c r="A216" s="132"/>
      <c r="B216"/>
      <c r="C216"/>
      <c r="D216"/>
      <c r="E216" s="95"/>
      <c r="F216"/>
      <c r="G216" s="133"/>
      <c r="H216"/>
      <c r="I216"/>
      <c r="J216" s="137"/>
      <c r="K216" s="54"/>
      <c r="L216" s="110"/>
      <c r="M216" s="110"/>
    </row>
    <row r="217" spans="1:13" x14ac:dyDescent="0.25">
      <c r="A217" s="132"/>
      <c r="B217"/>
      <c r="C217"/>
      <c r="D217"/>
      <c r="E217" s="95"/>
      <c r="F217"/>
      <c r="G217" s="133"/>
      <c r="H217"/>
      <c r="I217"/>
      <c r="J217" s="137"/>
      <c r="K217" s="54"/>
      <c r="L217" s="110"/>
      <c r="M217" s="110"/>
    </row>
    <row r="218" spans="1:13" x14ac:dyDescent="0.25">
      <c r="A218" s="132"/>
      <c r="B218"/>
      <c r="C218"/>
      <c r="D218"/>
      <c r="E218" s="95"/>
      <c r="F218"/>
      <c r="G218" s="133"/>
      <c r="H218"/>
      <c r="I218"/>
      <c r="J218" s="137"/>
      <c r="K218" s="54"/>
      <c r="L218" s="110"/>
      <c r="M218" s="110"/>
    </row>
    <row r="219" spans="1:13" x14ac:dyDescent="0.25">
      <c r="A219" s="132"/>
      <c r="B219"/>
      <c r="C219"/>
      <c r="D219"/>
      <c r="E219" s="95"/>
      <c r="F219"/>
      <c r="G219" s="133"/>
      <c r="H219"/>
      <c r="I219"/>
      <c r="J219" s="137"/>
      <c r="K219" s="54"/>
      <c r="L219" s="110"/>
      <c r="M219" s="110"/>
    </row>
    <row r="220" spans="1:13" x14ac:dyDescent="0.25">
      <c r="A220" s="132"/>
      <c r="B220"/>
      <c r="C220"/>
      <c r="D220"/>
      <c r="E220" s="95"/>
      <c r="F220"/>
      <c r="G220" s="133"/>
      <c r="H220"/>
      <c r="I220"/>
      <c r="J220" s="137"/>
      <c r="K220" s="54"/>
      <c r="L220" s="110"/>
      <c r="M220" s="110"/>
    </row>
    <row r="221" spans="1:13" x14ac:dyDescent="0.25">
      <c r="A221" s="132"/>
      <c r="B221"/>
      <c r="C221"/>
      <c r="D221"/>
      <c r="E221" s="95"/>
      <c r="F221"/>
      <c r="G221" s="133"/>
      <c r="H221"/>
      <c r="I221"/>
      <c r="J221" s="137"/>
      <c r="K221" s="54"/>
      <c r="L221" s="110"/>
      <c r="M221" s="110"/>
    </row>
    <row r="222" spans="1:13" x14ac:dyDescent="0.25">
      <c r="A222" s="132"/>
      <c r="B222"/>
      <c r="C222"/>
      <c r="D222"/>
      <c r="E222" s="95"/>
      <c r="F222"/>
      <c r="G222" s="133"/>
      <c r="H222"/>
      <c r="I222"/>
      <c r="J222" s="137"/>
      <c r="K222" s="54"/>
      <c r="L222" s="110"/>
      <c r="M222" s="110"/>
    </row>
    <row r="223" spans="1:13" x14ac:dyDescent="0.25">
      <c r="A223" s="132"/>
      <c r="B223"/>
      <c r="C223"/>
      <c r="D223"/>
      <c r="E223" s="95"/>
      <c r="F223"/>
      <c r="G223" s="133"/>
      <c r="H223"/>
      <c r="I223"/>
      <c r="J223" s="137"/>
      <c r="K223" s="54"/>
      <c r="L223" s="110"/>
      <c r="M223" s="110"/>
    </row>
    <row r="224" spans="1:13" x14ac:dyDescent="0.25">
      <c r="A224" s="132"/>
      <c r="B224"/>
      <c r="C224"/>
      <c r="D224"/>
      <c r="E224" s="95"/>
      <c r="F224"/>
      <c r="G224" s="133"/>
      <c r="H224"/>
      <c r="I224"/>
      <c r="J224" s="137"/>
      <c r="K224" s="54"/>
      <c r="L224" s="110"/>
      <c r="M224" s="110"/>
    </row>
    <row r="225" spans="1:13" x14ac:dyDescent="0.25">
      <c r="A225" s="132"/>
      <c r="B225"/>
      <c r="C225"/>
      <c r="D225"/>
      <c r="E225" s="95"/>
      <c r="F225"/>
      <c r="G225" s="133"/>
      <c r="H225"/>
      <c r="I225"/>
      <c r="J225" s="137"/>
      <c r="K225" s="54"/>
      <c r="L225" s="110"/>
      <c r="M225" s="110"/>
    </row>
    <row r="226" spans="1:13" x14ac:dyDescent="0.25">
      <c r="A226" s="132"/>
      <c r="B226"/>
      <c r="C226"/>
      <c r="D226"/>
      <c r="E226" s="95"/>
      <c r="F226"/>
      <c r="G226" s="133"/>
      <c r="H226"/>
      <c r="I226"/>
      <c r="J226" s="137"/>
      <c r="K226" s="54"/>
      <c r="L226" s="110"/>
      <c r="M226" s="110"/>
    </row>
    <row r="227" spans="1:13" x14ac:dyDescent="0.25">
      <c r="A227" s="132"/>
      <c r="B227"/>
      <c r="C227"/>
      <c r="D227"/>
      <c r="E227" s="95"/>
      <c r="F227"/>
      <c r="G227" s="133"/>
      <c r="H227"/>
      <c r="I227"/>
      <c r="J227" s="137"/>
      <c r="K227" s="54"/>
      <c r="L227" s="110"/>
      <c r="M227" s="110"/>
    </row>
    <row r="228" spans="1:13" x14ac:dyDescent="0.25">
      <c r="A228" s="132"/>
      <c r="B228"/>
      <c r="C228"/>
      <c r="D228"/>
      <c r="E228" s="95"/>
      <c r="F228"/>
      <c r="G228" s="133"/>
      <c r="H228"/>
      <c r="I228"/>
      <c r="J228" s="137"/>
      <c r="K228" s="54"/>
      <c r="L228" s="110"/>
      <c r="M228" s="110"/>
    </row>
    <row r="229" spans="1:13" x14ac:dyDescent="0.25">
      <c r="A229" s="132"/>
      <c r="B229"/>
      <c r="C229"/>
      <c r="D229"/>
      <c r="E229" s="95"/>
      <c r="F229"/>
      <c r="G229" s="133"/>
      <c r="H229"/>
      <c r="I229"/>
      <c r="J229" s="137"/>
      <c r="K229" s="54"/>
      <c r="L229" s="110"/>
      <c r="M229" s="110"/>
    </row>
    <row r="230" spans="1:13" x14ac:dyDescent="0.25">
      <c r="A230" s="132"/>
      <c r="B230"/>
      <c r="C230"/>
      <c r="D230"/>
      <c r="E230" s="95"/>
      <c r="F230"/>
      <c r="G230" s="133"/>
      <c r="H230"/>
      <c r="I230"/>
      <c r="J230" s="137"/>
      <c r="K230" s="54"/>
      <c r="L230" s="110"/>
      <c r="M230" s="110"/>
    </row>
    <row r="231" spans="1:13" x14ac:dyDescent="0.25">
      <c r="A231" s="132"/>
      <c r="B231"/>
      <c r="C231"/>
      <c r="D231"/>
      <c r="E231" s="95"/>
      <c r="F231"/>
      <c r="G231" s="133"/>
      <c r="H231"/>
      <c r="I231"/>
      <c r="J231" s="137"/>
      <c r="K231" s="54"/>
      <c r="L231" s="110"/>
      <c r="M231" s="110"/>
    </row>
    <row r="232" spans="1:13" x14ac:dyDescent="0.25">
      <c r="A232" s="132"/>
      <c r="B232"/>
      <c r="C232"/>
      <c r="D232"/>
      <c r="E232" s="95"/>
      <c r="F232"/>
      <c r="G232" s="133"/>
      <c r="H232"/>
      <c r="I232"/>
      <c r="J232" s="137"/>
      <c r="K232" s="54"/>
      <c r="L232" s="110"/>
      <c r="M232" s="110"/>
    </row>
    <row r="233" spans="1:13" x14ac:dyDescent="0.25">
      <c r="A233" s="132"/>
      <c r="B233"/>
      <c r="C233"/>
      <c r="D233"/>
      <c r="E233" s="95"/>
      <c r="F233"/>
      <c r="G233" s="133"/>
      <c r="H233"/>
      <c r="I233"/>
      <c r="J233" s="137"/>
      <c r="K233" s="54"/>
      <c r="L233" s="110"/>
      <c r="M233" s="110"/>
    </row>
    <row r="234" spans="1:13" x14ac:dyDescent="0.25">
      <c r="A234" s="132"/>
      <c r="B234"/>
      <c r="C234"/>
      <c r="D234"/>
      <c r="E234" s="95"/>
      <c r="F234"/>
      <c r="G234" s="133"/>
      <c r="H234"/>
      <c r="I234"/>
      <c r="J234" s="137"/>
      <c r="K234" s="54"/>
      <c r="L234" s="110"/>
      <c r="M234" s="110"/>
    </row>
    <row r="235" spans="1:13" x14ac:dyDescent="0.25">
      <c r="A235" s="132"/>
      <c r="B235"/>
      <c r="C235"/>
      <c r="D235"/>
      <c r="E235" s="95"/>
      <c r="F235"/>
      <c r="G235" s="133"/>
      <c r="H235"/>
      <c r="I235"/>
      <c r="J235" s="137"/>
      <c r="K235" s="54"/>
      <c r="L235" s="110"/>
      <c r="M235" s="110"/>
    </row>
    <row r="236" spans="1:13" x14ac:dyDescent="0.25">
      <c r="A236" s="132"/>
      <c r="B236"/>
      <c r="C236"/>
      <c r="D236"/>
      <c r="E236" s="95"/>
      <c r="F236"/>
      <c r="G236" s="133"/>
      <c r="H236"/>
      <c r="I236"/>
      <c r="J236" s="137"/>
      <c r="K236" s="54"/>
      <c r="L236" s="110"/>
      <c r="M236" s="110"/>
    </row>
    <row r="237" spans="1:13" x14ac:dyDescent="0.25">
      <c r="A237" s="132"/>
      <c r="B237"/>
      <c r="C237"/>
      <c r="D237"/>
      <c r="E237" s="95"/>
      <c r="F237"/>
      <c r="G237" s="133"/>
      <c r="H237"/>
      <c r="I237"/>
      <c r="J237" s="137"/>
      <c r="K237" s="54"/>
      <c r="L237" s="110"/>
      <c r="M237" s="110"/>
    </row>
    <row r="238" spans="1:13" x14ac:dyDescent="0.25">
      <c r="A238" s="132"/>
      <c r="B238"/>
      <c r="C238"/>
      <c r="D238"/>
      <c r="E238" s="95"/>
      <c r="F238"/>
      <c r="G238" s="133"/>
      <c r="H238"/>
      <c r="I238"/>
      <c r="J238" s="137"/>
      <c r="K238" s="54"/>
      <c r="L238" s="110"/>
      <c r="M238" s="110"/>
    </row>
    <row r="239" spans="1:13" x14ac:dyDescent="0.25">
      <c r="A239" s="132"/>
      <c r="B239"/>
      <c r="C239"/>
      <c r="D239"/>
      <c r="E239" s="95"/>
      <c r="F239"/>
      <c r="G239" s="133"/>
      <c r="H239"/>
      <c r="I239"/>
      <c r="J239" s="137"/>
      <c r="K239" s="54"/>
      <c r="L239" s="110"/>
      <c r="M239" s="110"/>
    </row>
    <row r="240" spans="1:13" x14ac:dyDescent="0.25">
      <c r="A240" s="132"/>
      <c r="B240"/>
      <c r="C240"/>
      <c r="D240"/>
      <c r="E240" s="95"/>
      <c r="F240"/>
      <c r="G240" s="133"/>
      <c r="H240"/>
      <c r="I240"/>
      <c r="J240" s="137"/>
      <c r="K240" s="54"/>
      <c r="L240" s="110"/>
      <c r="M240" s="110"/>
    </row>
    <row r="241" spans="1:13" x14ac:dyDescent="0.25">
      <c r="A241" s="132"/>
      <c r="B241"/>
      <c r="C241"/>
      <c r="D241"/>
      <c r="E241" s="95"/>
      <c r="F241"/>
      <c r="G241" s="133"/>
      <c r="H241"/>
      <c r="I241"/>
      <c r="J241" s="137"/>
      <c r="K241" s="54"/>
      <c r="L241" s="110"/>
      <c r="M241" s="110"/>
    </row>
    <row r="242" spans="1:13" x14ac:dyDescent="0.25">
      <c r="A242" s="132"/>
      <c r="B242"/>
      <c r="C242"/>
      <c r="D242"/>
      <c r="E242" s="95"/>
      <c r="F242"/>
      <c r="G242" s="133"/>
      <c r="H242"/>
      <c r="I242"/>
      <c r="J242" s="137"/>
      <c r="K242" s="54"/>
      <c r="L242" s="110"/>
      <c r="M242" s="110"/>
    </row>
    <row r="243" spans="1:13" x14ac:dyDescent="0.25">
      <c r="A243" s="132"/>
      <c r="B243"/>
      <c r="C243"/>
      <c r="D243"/>
      <c r="E243" s="95"/>
      <c r="F243"/>
      <c r="G243" s="133"/>
      <c r="H243"/>
      <c r="I243"/>
      <c r="J243" s="137"/>
      <c r="K243" s="54"/>
      <c r="L243" s="110"/>
      <c r="M243" s="110"/>
    </row>
    <row r="244" spans="1:13" x14ac:dyDescent="0.25">
      <c r="A244" s="132"/>
      <c r="B244"/>
      <c r="C244"/>
      <c r="D244"/>
      <c r="E244" s="95"/>
      <c r="F244"/>
      <c r="G244" s="133"/>
      <c r="H244"/>
      <c r="I244"/>
      <c r="J244" s="137"/>
      <c r="K244" s="54"/>
      <c r="L244" s="110"/>
      <c r="M244" s="110"/>
    </row>
    <row r="245" spans="1:13" x14ac:dyDescent="0.25">
      <c r="A245" s="132"/>
      <c r="B245"/>
      <c r="C245"/>
      <c r="D245"/>
      <c r="E245" s="95"/>
      <c r="F245"/>
      <c r="G245" s="133"/>
      <c r="H245"/>
      <c r="I245"/>
      <c r="J245" s="137"/>
      <c r="K245" s="54"/>
      <c r="L245" s="110"/>
      <c r="M245" s="110"/>
    </row>
    <row r="246" spans="1:13" x14ac:dyDescent="0.25">
      <c r="A246" s="132"/>
      <c r="B246"/>
      <c r="C246"/>
      <c r="D246"/>
      <c r="E246" s="95"/>
      <c r="F246"/>
      <c r="G246" s="133"/>
      <c r="H246"/>
      <c r="I246"/>
      <c r="J246" s="137"/>
      <c r="K246" s="54"/>
      <c r="L246" s="110"/>
      <c r="M246" s="110"/>
    </row>
    <row r="247" spans="1:13" x14ac:dyDescent="0.25">
      <c r="A247" s="132"/>
      <c r="B247"/>
      <c r="C247"/>
      <c r="D247"/>
      <c r="E247" s="95"/>
      <c r="F247"/>
      <c r="G247" s="133"/>
      <c r="H247"/>
      <c r="I247"/>
      <c r="J247" s="137"/>
      <c r="K247" s="54"/>
      <c r="L247" s="110"/>
      <c r="M247" s="110"/>
    </row>
    <row r="248" spans="1:13" x14ac:dyDescent="0.25">
      <c r="A248" s="132"/>
      <c r="B248"/>
      <c r="C248"/>
      <c r="D248"/>
      <c r="E248" s="95"/>
      <c r="F248"/>
      <c r="G248" s="133"/>
      <c r="H248"/>
      <c r="I248"/>
      <c r="J248" s="137"/>
      <c r="K248" s="54"/>
      <c r="L248" s="110"/>
      <c r="M248" s="110"/>
    </row>
    <row r="249" spans="1:13" x14ac:dyDescent="0.25">
      <c r="A249" s="132"/>
      <c r="B249"/>
      <c r="C249"/>
      <c r="D249"/>
      <c r="E249" s="95"/>
      <c r="F249"/>
      <c r="G249" s="133"/>
      <c r="H249"/>
      <c r="I249"/>
      <c r="J249" s="137"/>
      <c r="K249" s="54"/>
      <c r="L249" s="110"/>
      <c r="M249" s="110"/>
    </row>
    <row r="250" spans="1:13" x14ac:dyDescent="0.25">
      <c r="A250" s="132"/>
      <c r="B250"/>
      <c r="C250"/>
      <c r="D250"/>
      <c r="E250" s="95"/>
      <c r="F250"/>
      <c r="G250" s="133"/>
      <c r="H250"/>
      <c r="I250"/>
      <c r="J250" s="137"/>
      <c r="K250" s="54"/>
      <c r="L250" s="110"/>
      <c r="M250" s="110"/>
    </row>
    <row r="251" spans="1:13" x14ac:dyDescent="0.25">
      <c r="A251" s="132"/>
      <c r="B251"/>
      <c r="C251"/>
      <c r="D251"/>
      <c r="E251" s="95"/>
      <c r="F251"/>
      <c r="G251" s="133"/>
      <c r="H251"/>
      <c r="I251"/>
      <c r="J251" s="137"/>
      <c r="K251" s="54"/>
      <c r="L251" s="110"/>
      <c r="M251" s="110"/>
    </row>
    <row r="252" spans="1:13" x14ac:dyDescent="0.25">
      <c r="A252" s="132"/>
      <c r="B252"/>
      <c r="C252"/>
      <c r="D252"/>
      <c r="E252" s="95"/>
      <c r="F252"/>
      <c r="G252" s="133"/>
      <c r="H252"/>
      <c r="I252"/>
      <c r="J252" s="137"/>
      <c r="K252" s="54"/>
      <c r="L252" s="110"/>
      <c r="M252" s="110"/>
    </row>
    <row r="253" spans="1:13" x14ac:dyDescent="0.25">
      <c r="A253" s="132"/>
      <c r="B253"/>
      <c r="C253"/>
      <c r="D253"/>
      <c r="E253" s="95"/>
      <c r="F253"/>
      <c r="G253" s="133"/>
      <c r="H253"/>
      <c r="I253"/>
      <c r="J253" s="137"/>
      <c r="K253" s="54"/>
      <c r="L253" s="110"/>
      <c r="M253" s="110"/>
    </row>
    <row r="254" spans="1:13" x14ac:dyDescent="0.25">
      <c r="A254" s="132"/>
      <c r="B254"/>
      <c r="C254"/>
      <c r="D254"/>
      <c r="E254" s="95"/>
      <c r="F254"/>
      <c r="G254" s="133"/>
      <c r="H254"/>
      <c r="I254"/>
      <c r="J254" s="137"/>
      <c r="K254" s="54"/>
      <c r="L254" s="110"/>
      <c r="M254" s="110"/>
    </row>
    <row r="255" spans="1:13" x14ac:dyDescent="0.25">
      <c r="A255" s="132"/>
      <c r="B255"/>
      <c r="C255"/>
      <c r="D255"/>
      <c r="E255" s="95"/>
      <c r="F255"/>
      <c r="G255" s="133"/>
      <c r="H255"/>
      <c r="I255"/>
      <c r="J255" s="137"/>
      <c r="K255" s="54"/>
      <c r="L255" s="110"/>
      <c r="M255" s="110"/>
    </row>
    <row r="256" spans="1:13" x14ac:dyDescent="0.25">
      <c r="A256" s="132"/>
      <c r="B256"/>
      <c r="C256"/>
      <c r="D256"/>
      <c r="E256" s="95"/>
      <c r="F256"/>
      <c r="G256" s="133"/>
      <c r="H256"/>
      <c r="I256"/>
      <c r="J256" s="137"/>
      <c r="K256" s="54"/>
      <c r="L256" s="110"/>
      <c r="M256" s="110"/>
    </row>
    <row r="257" spans="1:13" x14ac:dyDescent="0.25">
      <c r="A257" s="132"/>
      <c r="B257"/>
      <c r="C257"/>
      <c r="D257"/>
      <c r="E257" s="95"/>
      <c r="F257"/>
      <c r="G257" s="133"/>
      <c r="H257"/>
      <c r="I257"/>
      <c r="J257" s="137"/>
      <c r="K257" s="54"/>
      <c r="L257" s="110"/>
      <c r="M257" s="110"/>
    </row>
    <row r="258" spans="1:13" x14ac:dyDescent="0.25">
      <c r="A258" s="132"/>
      <c r="B258"/>
      <c r="C258"/>
      <c r="D258"/>
      <c r="E258" s="95"/>
      <c r="F258"/>
      <c r="G258" s="133"/>
      <c r="H258"/>
      <c r="I258"/>
      <c r="J258" s="137"/>
      <c r="K258" s="54"/>
      <c r="L258" s="110"/>
      <c r="M258" s="110"/>
    </row>
    <row r="259" spans="1:13" x14ac:dyDescent="0.25">
      <c r="A259" s="132"/>
      <c r="B259"/>
      <c r="C259"/>
      <c r="D259"/>
      <c r="E259" s="95"/>
      <c r="F259"/>
      <c r="G259" s="133"/>
      <c r="H259"/>
      <c r="I259"/>
      <c r="J259" s="137"/>
      <c r="K259" s="54"/>
      <c r="L259" s="110"/>
      <c r="M259" s="110"/>
    </row>
    <row r="260" spans="1:13" x14ac:dyDescent="0.25">
      <c r="A260" s="132"/>
      <c r="B260"/>
      <c r="C260"/>
      <c r="D260"/>
      <c r="E260" s="95"/>
      <c r="F260"/>
      <c r="G260" s="133"/>
      <c r="H260"/>
      <c r="I260"/>
      <c r="J260" s="137"/>
      <c r="K260" s="54"/>
      <c r="L260" s="110"/>
      <c r="M260" s="110"/>
    </row>
    <row r="261" spans="1:13" x14ac:dyDescent="0.25">
      <c r="A261" s="132"/>
      <c r="B261"/>
      <c r="C261"/>
      <c r="D261"/>
      <c r="E261" s="95"/>
      <c r="F261"/>
      <c r="G261" s="133"/>
      <c r="H261"/>
      <c r="I261"/>
      <c r="J261" s="137"/>
      <c r="K261" s="54"/>
      <c r="L261" s="110"/>
      <c r="M261" s="110"/>
    </row>
    <row r="262" spans="1:13" x14ac:dyDescent="0.25">
      <c r="A262" s="132"/>
      <c r="B262"/>
      <c r="C262"/>
      <c r="D262"/>
      <c r="E262" s="95"/>
      <c r="F262"/>
      <c r="G262" s="133"/>
      <c r="H262"/>
      <c r="I262"/>
      <c r="J262" s="137"/>
      <c r="K262" s="54"/>
      <c r="L262" s="110"/>
      <c r="M262" s="110"/>
    </row>
    <row r="263" spans="1:13" x14ac:dyDescent="0.25">
      <c r="A263" s="132"/>
      <c r="B263"/>
      <c r="C263"/>
      <c r="D263"/>
      <c r="E263" s="95"/>
      <c r="F263"/>
      <c r="G263" s="133"/>
      <c r="H263"/>
      <c r="I263"/>
      <c r="J263" s="137"/>
      <c r="K263" s="54"/>
      <c r="L263" s="110"/>
      <c r="M263" s="110"/>
    </row>
    <row r="264" spans="1:13" x14ac:dyDescent="0.25">
      <c r="A264" s="132"/>
      <c r="B264"/>
      <c r="C264"/>
      <c r="D264"/>
      <c r="E264" s="95"/>
      <c r="F264"/>
      <c r="G264" s="133"/>
      <c r="H264"/>
      <c r="I264"/>
      <c r="J264" s="137"/>
      <c r="K264" s="54"/>
      <c r="L264" s="110"/>
      <c r="M264" s="110"/>
    </row>
    <row r="265" spans="1:13" x14ac:dyDescent="0.25">
      <c r="A265" s="132"/>
      <c r="B265"/>
      <c r="C265"/>
      <c r="D265"/>
      <c r="E265" s="95"/>
      <c r="F265"/>
      <c r="G265" s="133"/>
      <c r="H265"/>
      <c r="I265"/>
      <c r="J265" s="137"/>
      <c r="K265" s="54"/>
      <c r="L265" s="110"/>
      <c r="M265" s="110"/>
    </row>
    <row r="266" spans="1:13" x14ac:dyDescent="0.25">
      <c r="A266" s="132"/>
      <c r="B266"/>
      <c r="C266"/>
      <c r="D266"/>
      <c r="E266" s="95"/>
      <c r="F266"/>
      <c r="G266" s="133"/>
      <c r="H266"/>
      <c r="I266"/>
      <c r="J266" s="137"/>
      <c r="K266" s="54"/>
      <c r="L266" s="110"/>
      <c r="M266" s="110"/>
    </row>
    <row r="267" spans="1:13" x14ac:dyDescent="0.25">
      <c r="A267" s="132"/>
      <c r="B267"/>
      <c r="C267"/>
      <c r="D267"/>
      <c r="E267" s="95"/>
      <c r="F267"/>
      <c r="G267" s="133"/>
      <c r="H267"/>
      <c r="I267"/>
      <c r="J267" s="137"/>
      <c r="K267" s="54"/>
      <c r="L267" s="110"/>
      <c r="M267" s="110"/>
    </row>
    <row r="268" spans="1:13" x14ac:dyDescent="0.25">
      <c r="A268" s="132"/>
      <c r="B268"/>
      <c r="C268"/>
      <c r="D268"/>
      <c r="E268" s="95"/>
      <c r="F268"/>
      <c r="G268" s="133"/>
      <c r="H268"/>
      <c r="I268"/>
      <c r="J268" s="137"/>
      <c r="K268" s="54"/>
      <c r="L268" s="110"/>
      <c r="M268" s="110"/>
    </row>
    <row r="269" spans="1:13" x14ac:dyDescent="0.25">
      <c r="A269" s="132"/>
      <c r="B269"/>
      <c r="C269"/>
      <c r="D269"/>
      <c r="E269" s="95"/>
      <c r="F269"/>
      <c r="G269" s="133"/>
      <c r="H269"/>
      <c r="I269"/>
      <c r="J269" s="137"/>
      <c r="K269" s="54"/>
      <c r="L269" s="110"/>
      <c r="M269" s="110"/>
    </row>
    <row r="270" spans="1:13" x14ac:dyDescent="0.25">
      <c r="A270" s="132"/>
      <c r="B270"/>
      <c r="C270"/>
      <c r="D270"/>
      <c r="E270" s="95"/>
      <c r="F270"/>
      <c r="G270" s="133"/>
      <c r="H270"/>
      <c r="I270"/>
      <c r="J270" s="137"/>
      <c r="K270" s="54"/>
      <c r="L270" s="110"/>
      <c r="M270" s="110"/>
    </row>
    <row r="271" spans="1:13" x14ac:dyDescent="0.25">
      <c r="A271" s="132"/>
      <c r="B271"/>
      <c r="C271"/>
      <c r="D271"/>
      <c r="E271" s="95"/>
      <c r="F271"/>
      <c r="G271" s="133"/>
      <c r="H271"/>
      <c r="I271"/>
      <c r="J271" s="137"/>
      <c r="K271" s="54"/>
      <c r="L271" s="110"/>
      <c r="M271" s="110"/>
    </row>
    <row r="272" spans="1:13" x14ac:dyDescent="0.25">
      <c r="A272" s="132"/>
      <c r="B272"/>
      <c r="C272"/>
      <c r="D272"/>
      <c r="E272" s="95"/>
      <c r="F272"/>
      <c r="G272" s="133"/>
      <c r="H272"/>
      <c r="I272"/>
      <c r="J272" s="137"/>
      <c r="K272" s="54"/>
      <c r="L272" s="110"/>
      <c r="M272" s="110"/>
    </row>
    <row r="273" spans="1:13" x14ac:dyDescent="0.25">
      <c r="A273" s="132"/>
      <c r="B273"/>
      <c r="C273"/>
      <c r="D273"/>
      <c r="E273" s="95"/>
      <c r="F273"/>
      <c r="G273" s="133"/>
      <c r="H273"/>
      <c r="I273"/>
      <c r="J273" s="137"/>
      <c r="K273" s="54"/>
      <c r="L273" s="110"/>
      <c r="M273" s="110"/>
    </row>
    <row r="274" spans="1:13" x14ac:dyDescent="0.25">
      <c r="A274" s="132"/>
      <c r="B274"/>
      <c r="C274"/>
      <c r="D274"/>
      <c r="E274" s="95"/>
      <c r="F274"/>
      <c r="G274" s="133"/>
      <c r="H274"/>
      <c r="I274"/>
      <c r="J274" s="137"/>
      <c r="K274" s="54"/>
      <c r="L274" s="110"/>
      <c r="M274" s="110"/>
    </row>
    <row r="275" spans="1:13" x14ac:dyDescent="0.25">
      <c r="A275" s="132"/>
      <c r="B275"/>
      <c r="C275"/>
      <c r="D275"/>
      <c r="E275" s="95"/>
      <c r="F275"/>
      <c r="G275" s="133"/>
      <c r="H275"/>
      <c r="I275"/>
      <c r="J275" s="137"/>
      <c r="K275" s="54"/>
      <c r="L275" s="110"/>
      <c r="M275" s="110"/>
    </row>
    <row r="276" spans="1:13" x14ac:dyDescent="0.25">
      <c r="A276" s="132"/>
      <c r="B276"/>
      <c r="C276"/>
      <c r="D276"/>
      <c r="E276" s="95"/>
      <c r="F276"/>
      <c r="G276" s="133"/>
      <c r="H276"/>
      <c r="I276"/>
      <c r="J276" s="137"/>
      <c r="K276" s="54"/>
      <c r="L276" s="110"/>
      <c r="M276" s="110"/>
    </row>
    <row r="277" spans="1:13" x14ac:dyDescent="0.25">
      <c r="A277" s="132"/>
      <c r="B277"/>
      <c r="C277"/>
      <c r="D277"/>
      <c r="E277" s="95"/>
      <c r="F277"/>
      <c r="G277" s="133"/>
      <c r="H277"/>
      <c r="I277"/>
      <c r="J277" s="137"/>
      <c r="K277" s="54"/>
      <c r="L277" s="110"/>
      <c r="M277" s="110"/>
    </row>
    <row r="278" spans="1:13" x14ac:dyDescent="0.25">
      <c r="A278" s="132"/>
      <c r="B278"/>
      <c r="C278"/>
      <c r="D278"/>
      <c r="E278" s="95"/>
      <c r="F278"/>
      <c r="G278" s="133"/>
      <c r="H278"/>
      <c r="I278"/>
      <c r="J278" s="137"/>
      <c r="K278" s="54"/>
      <c r="L278" s="110"/>
      <c r="M278" s="110"/>
    </row>
    <row r="279" spans="1:13" x14ac:dyDescent="0.25">
      <c r="A279" s="132"/>
      <c r="B279"/>
      <c r="C279"/>
      <c r="D279"/>
      <c r="E279" s="95"/>
      <c r="F279"/>
      <c r="G279" s="133"/>
      <c r="H279"/>
      <c r="I279"/>
      <c r="J279" s="137"/>
      <c r="K279" s="54"/>
      <c r="L279" s="110"/>
      <c r="M279" s="110"/>
    </row>
    <row r="280" spans="1:13" x14ac:dyDescent="0.25">
      <c r="A280" s="132"/>
      <c r="B280"/>
      <c r="C280"/>
      <c r="D280"/>
      <c r="E280" s="95"/>
      <c r="F280"/>
      <c r="G280" s="133"/>
      <c r="H280"/>
      <c r="I280"/>
      <c r="J280" s="137"/>
      <c r="K280" s="54"/>
      <c r="L280" s="110"/>
      <c r="M280" s="110"/>
    </row>
    <row r="281" spans="1:13" x14ac:dyDescent="0.25">
      <c r="A281" s="132"/>
      <c r="B281"/>
      <c r="C281"/>
      <c r="D281"/>
      <c r="E281" s="95"/>
      <c r="F281"/>
      <c r="G281" s="133"/>
      <c r="H281"/>
      <c r="I281"/>
      <c r="J281" s="137"/>
      <c r="K281" s="54"/>
      <c r="L281" s="110"/>
      <c r="M281" s="110"/>
    </row>
    <row r="282" spans="1:13" x14ac:dyDescent="0.25">
      <c r="A282" s="132"/>
      <c r="B282"/>
      <c r="C282"/>
      <c r="D282"/>
      <c r="E282" s="95"/>
      <c r="F282"/>
      <c r="G282" s="133"/>
      <c r="H282"/>
      <c r="I282"/>
      <c r="J282" s="137"/>
      <c r="K282" s="54"/>
      <c r="L282" s="110"/>
      <c r="M282" s="110"/>
    </row>
    <row r="283" spans="1:13" x14ac:dyDescent="0.25">
      <c r="A283" s="132"/>
      <c r="B283"/>
      <c r="C283"/>
      <c r="D283"/>
      <c r="E283" s="95"/>
      <c r="F283"/>
      <c r="G283" s="133"/>
      <c r="H283"/>
      <c r="I283"/>
      <c r="J283" s="137"/>
      <c r="K283" s="54"/>
      <c r="L283" s="110"/>
      <c r="M283" s="110"/>
    </row>
    <row r="284" spans="1:13" x14ac:dyDescent="0.25">
      <c r="A284" s="132"/>
      <c r="B284"/>
      <c r="C284"/>
      <c r="D284"/>
      <c r="E284" s="95"/>
      <c r="F284"/>
      <c r="G284" s="133"/>
      <c r="H284"/>
      <c r="I284"/>
      <c r="J284" s="137"/>
      <c r="K284" s="147"/>
      <c r="L284" s="110"/>
      <c r="M284" s="110"/>
    </row>
    <row r="285" spans="1:13" x14ac:dyDescent="0.25">
      <c r="A285" s="132"/>
      <c r="B285"/>
      <c r="C285"/>
      <c r="D285"/>
      <c r="E285" s="95"/>
      <c r="F285"/>
      <c r="G285" s="133"/>
      <c r="H285"/>
      <c r="I285"/>
      <c r="J285" s="137"/>
      <c r="K285" s="147"/>
      <c r="L285" s="110"/>
      <c r="M285" s="110"/>
    </row>
    <row r="286" spans="1:13" x14ac:dyDescent="0.25">
      <c r="A286" s="132"/>
      <c r="B286"/>
      <c r="C286"/>
      <c r="D286"/>
      <c r="E286" s="95"/>
      <c r="F286"/>
      <c r="G286" s="133"/>
      <c r="H286"/>
      <c r="I286"/>
      <c r="J286" s="137"/>
      <c r="K286" s="147"/>
      <c r="L286" s="110"/>
      <c r="M286" s="110"/>
    </row>
    <row r="287" spans="1:13" x14ac:dyDescent="0.25">
      <c r="A287" s="132"/>
      <c r="B287"/>
      <c r="C287"/>
      <c r="D287"/>
      <c r="E287" s="95"/>
      <c r="F287"/>
      <c r="G287" s="133"/>
      <c r="H287"/>
      <c r="I287"/>
      <c r="J287" s="137"/>
      <c r="K287" s="147"/>
      <c r="L287" s="110"/>
      <c r="M287" s="110"/>
    </row>
    <row r="288" spans="1:13" x14ac:dyDescent="0.25">
      <c r="A288" s="132"/>
      <c r="B288"/>
      <c r="C288"/>
      <c r="D288"/>
      <c r="E288" s="95"/>
      <c r="F288"/>
      <c r="G288" s="133"/>
      <c r="H288"/>
      <c r="I288"/>
      <c r="J288" s="137"/>
      <c r="K288" s="147"/>
      <c r="L288" s="110"/>
      <c r="M288" s="110"/>
    </row>
    <row r="289" spans="1:13" x14ac:dyDescent="0.25">
      <c r="A289" s="132"/>
      <c r="B289"/>
      <c r="C289"/>
      <c r="D289"/>
      <c r="E289" s="95"/>
      <c r="F289"/>
      <c r="G289" s="133"/>
      <c r="H289"/>
      <c r="I289"/>
      <c r="J289" s="137"/>
      <c r="K289" s="147"/>
      <c r="L289" s="110"/>
      <c r="M289" s="110"/>
    </row>
    <row r="290" spans="1:13" x14ac:dyDescent="0.25">
      <c r="A290" s="132"/>
      <c r="B290"/>
      <c r="C290"/>
      <c r="D290"/>
      <c r="E290" s="95"/>
      <c r="F290"/>
      <c r="G290" s="133"/>
      <c r="H290"/>
      <c r="I290"/>
      <c r="J290" s="137"/>
      <c r="K290" s="147"/>
      <c r="L290" s="110"/>
      <c r="M290" s="110"/>
    </row>
    <row r="291" spans="1:13" x14ac:dyDescent="0.25">
      <c r="A291" s="132"/>
      <c r="B291"/>
      <c r="C291"/>
      <c r="D291"/>
      <c r="E291" s="95"/>
      <c r="F291"/>
      <c r="G291" s="133"/>
      <c r="H291"/>
      <c r="I291"/>
      <c r="J291" s="137"/>
      <c r="K291" s="147"/>
      <c r="L291" s="110"/>
      <c r="M291" s="110"/>
    </row>
    <row r="292" spans="1:13" x14ac:dyDescent="0.25">
      <c r="A292" s="132"/>
      <c r="B292"/>
      <c r="C292"/>
      <c r="D292"/>
      <c r="E292" s="95"/>
      <c r="F292"/>
      <c r="G292" s="133"/>
      <c r="H292"/>
      <c r="I292"/>
      <c r="J292" s="137"/>
      <c r="K292" s="147"/>
      <c r="L292" s="110"/>
      <c r="M292" s="110"/>
    </row>
    <row r="293" spans="1:13" x14ac:dyDescent="0.25">
      <c r="A293" s="132"/>
      <c r="B293"/>
      <c r="C293"/>
      <c r="D293"/>
      <c r="E293" s="95"/>
      <c r="F293"/>
      <c r="G293" s="133"/>
      <c r="H293"/>
      <c r="I293"/>
      <c r="J293" s="137"/>
      <c r="K293" s="147"/>
      <c r="L293" s="110"/>
      <c r="M293" s="110"/>
    </row>
    <row r="294" spans="1:13" x14ac:dyDescent="0.25">
      <c r="A294" s="132"/>
      <c r="B294"/>
      <c r="C294"/>
      <c r="D294"/>
      <c r="E294" s="95"/>
      <c r="F294"/>
      <c r="G294" s="133"/>
      <c r="H294"/>
      <c r="I294"/>
      <c r="J294" s="137"/>
      <c r="K294" s="147"/>
      <c r="L294" s="110"/>
      <c r="M294" s="110"/>
    </row>
    <row r="295" spans="1:13" x14ac:dyDescent="0.25">
      <c r="A295" s="132"/>
      <c r="B295"/>
      <c r="C295"/>
      <c r="D295"/>
      <c r="E295" s="95"/>
      <c r="F295"/>
      <c r="G295" s="133"/>
      <c r="H295"/>
      <c r="I295"/>
      <c r="J295" s="137"/>
      <c r="K295" s="147"/>
      <c r="L295" s="110"/>
      <c r="M295" s="110"/>
    </row>
    <row r="296" spans="1:13" x14ac:dyDescent="0.25">
      <c r="A296" s="132"/>
      <c r="B296"/>
      <c r="C296"/>
      <c r="D296"/>
      <c r="E296" s="95"/>
      <c r="F296"/>
      <c r="G296" s="133"/>
      <c r="H296"/>
      <c r="I296"/>
      <c r="J296" s="137"/>
      <c r="K296" s="147"/>
      <c r="L296" s="110"/>
      <c r="M296" s="110"/>
    </row>
    <row r="297" spans="1:13" x14ac:dyDescent="0.25">
      <c r="A297" s="132"/>
      <c r="B297"/>
      <c r="C297"/>
      <c r="D297"/>
      <c r="E297" s="95"/>
      <c r="F297"/>
      <c r="G297" s="133"/>
      <c r="H297"/>
      <c r="I297"/>
      <c r="J297" s="137"/>
      <c r="K297" s="147"/>
      <c r="L297" s="110"/>
      <c r="M297" s="110"/>
    </row>
    <row r="298" spans="1:13" x14ac:dyDescent="0.25">
      <c r="A298" s="132"/>
      <c r="B298"/>
      <c r="C298"/>
      <c r="D298"/>
      <c r="E298" s="95"/>
      <c r="F298"/>
      <c r="G298" s="133"/>
      <c r="H298"/>
      <c r="I298"/>
      <c r="J298" s="137"/>
      <c r="K298" s="147"/>
      <c r="L298" s="110"/>
      <c r="M298" s="110"/>
    </row>
    <row r="299" spans="1:13" x14ac:dyDescent="0.25">
      <c r="A299" s="132"/>
      <c r="B299"/>
      <c r="C299"/>
      <c r="D299"/>
      <c r="E299" s="95"/>
      <c r="F299"/>
      <c r="G299" s="133"/>
      <c r="H299"/>
      <c r="I299"/>
      <c r="J299" s="137"/>
      <c r="K299" s="147"/>
      <c r="L299" s="110"/>
      <c r="M299" s="110"/>
    </row>
    <row r="300" spans="1:13" x14ac:dyDescent="0.25">
      <c r="A300" s="132"/>
      <c r="B300"/>
      <c r="C300"/>
      <c r="D300"/>
      <c r="E300" s="95"/>
      <c r="F300"/>
      <c r="G300" s="133"/>
      <c r="H300"/>
      <c r="I300"/>
      <c r="J300" s="137"/>
      <c r="K300" s="147"/>
      <c r="L300" s="110"/>
      <c r="M300" s="110"/>
    </row>
    <row r="301" spans="1:13" x14ac:dyDescent="0.25">
      <c r="A301" s="132"/>
      <c r="B301"/>
      <c r="C301"/>
      <c r="D301"/>
      <c r="E301" s="95"/>
      <c r="F301"/>
      <c r="G301" s="133"/>
      <c r="H301"/>
      <c r="I301"/>
      <c r="J301" s="137"/>
      <c r="K301" s="147"/>
      <c r="L301" s="110"/>
      <c r="M301" s="110"/>
    </row>
    <row r="302" spans="1:13" x14ac:dyDescent="0.25">
      <c r="A302" s="132"/>
      <c r="B302"/>
      <c r="C302"/>
      <c r="D302"/>
      <c r="E302" s="95"/>
      <c r="F302"/>
      <c r="G302" s="133"/>
      <c r="H302"/>
      <c r="I302"/>
      <c r="J302" s="137"/>
      <c r="K302" s="147"/>
      <c r="L302" s="110"/>
      <c r="M302" s="110"/>
    </row>
    <row r="303" spans="1:13" x14ac:dyDescent="0.25">
      <c r="A303" s="132"/>
      <c r="B303"/>
      <c r="C303"/>
      <c r="D303"/>
      <c r="E303" s="95"/>
      <c r="F303"/>
      <c r="G303" s="133"/>
      <c r="H303"/>
      <c r="I303"/>
      <c r="J303" s="137"/>
      <c r="K303" s="147"/>
      <c r="L303" s="110"/>
      <c r="M303" s="110"/>
    </row>
    <row r="304" spans="1:13" x14ac:dyDescent="0.25">
      <c r="A304" s="132"/>
      <c r="B304"/>
      <c r="C304"/>
      <c r="D304"/>
      <c r="E304" s="95"/>
      <c r="F304"/>
      <c r="G304" s="133"/>
      <c r="H304"/>
      <c r="I304"/>
      <c r="J304" s="137"/>
      <c r="K304" s="147"/>
      <c r="L304" s="110"/>
      <c r="M304" s="110"/>
    </row>
    <row r="305" spans="1:13" x14ac:dyDescent="0.25">
      <c r="A305" s="132"/>
      <c r="B305"/>
      <c r="C305"/>
      <c r="D305"/>
      <c r="E305" s="95"/>
      <c r="F305"/>
      <c r="G305" s="133"/>
      <c r="H305"/>
      <c r="I305"/>
      <c r="J305" s="137"/>
      <c r="K305" s="147"/>
      <c r="L305" s="110"/>
      <c r="M305" s="110"/>
    </row>
    <row r="306" spans="1:13" x14ac:dyDescent="0.25">
      <c r="A306" s="132"/>
      <c r="B306"/>
      <c r="C306"/>
      <c r="D306"/>
      <c r="E306" s="95"/>
      <c r="F306"/>
      <c r="G306" s="133"/>
      <c r="H306"/>
      <c r="I306"/>
      <c r="J306" s="137"/>
      <c r="K306" s="147"/>
      <c r="L306" s="110"/>
      <c r="M306" s="110"/>
    </row>
    <row r="307" spans="1:13" x14ac:dyDescent="0.25">
      <c r="A307" s="132"/>
      <c r="B307"/>
      <c r="C307"/>
      <c r="D307"/>
      <c r="E307" s="95"/>
      <c r="F307"/>
      <c r="G307" s="133"/>
      <c r="H307"/>
      <c r="I307"/>
      <c r="J307" s="137"/>
      <c r="K307" s="147"/>
      <c r="L307" s="110"/>
      <c r="M307" s="110"/>
    </row>
    <row r="308" spans="1:13" x14ac:dyDescent="0.25">
      <c r="A308" s="132"/>
      <c r="B308"/>
      <c r="C308"/>
      <c r="D308"/>
      <c r="E308" s="95"/>
      <c r="F308"/>
      <c r="G308" s="133"/>
      <c r="H308"/>
      <c r="I308"/>
      <c r="J308" s="137"/>
      <c r="K308" s="147"/>
      <c r="L308" s="110"/>
      <c r="M308" s="110"/>
    </row>
    <row r="309" spans="1:13" x14ac:dyDescent="0.25">
      <c r="A309" s="132"/>
      <c r="B309"/>
      <c r="C309"/>
      <c r="D309"/>
      <c r="E309" s="95"/>
      <c r="F309"/>
      <c r="G309" s="133"/>
      <c r="H309"/>
      <c r="I309"/>
      <c r="J309" s="137"/>
      <c r="K309" s="147"/>
      <c r="L309" s="110"/>
      <c r="M309" s="110"/>
    </row>
    <row r="310" spans="1:13" x14ac:dyDescent="0.25">
      <c r="A310" s="132"/>
      <c r="B310"/>
      <c r="C310"/>
      <c r="D310"/>
      <c r="E310" s="95"/>
      <c r="F310"/>
      <c r="G310" s="133"/>
      <c r="H310"/>
      <c r="I310"/>
      <c r="J310" s="137"/>
      <c r="K310" s="147"/>
      <c r="L310" s="110"/>
      <c r="M310" s="110"/>
    </row>
    <row r="311" spans="1:13" x14ac:dyDescent="0.25">
      <c r="A311" s="132"/>
      <c r="B311"/>
      <c r="C311"/>
      <c r="D311"/>
      <c r="E311" s="95"/>
      <c r="F311"/>
      <c r="G311" s="133"/>
      <c r="H311"/>
      <c r="I311"/>
      <c r="J311" s="137"/>
      <c r="K311" s="147"/>
      <c r="L311" s="110"/>
      <c r="M311" s="110"/>
    </row>
    <row r="312" spans="1:13" x14ac:dyDescent="0.25">
      <c r="A312" s="132"/>
      <c r="B312"/>
      <c r="C312"/>
      <c r="D312"/>
      <c r="E312" s="95"/>
      <c r="F312"/>
      <c r="G312" s="133"/>
      <c r="H312"/>
      <c r="I312"/>
      <c r="J312" s="137"/>
      <c r="K312" s="147"/>
      <c r="L312" s="110"/>
      <c r="M312" s="110"/>
    </row>
    <row r="313" spans="1:13" x14ac:dyDescent="0.25">
      <c r="A313" s="132"/>
      <c r="B313"/>
      <c r="C313"/>
      <c r="D313"/>
      <c r="E313" s="95"/>
      <c r="F313"/>
      <c r="G313" s="133"/>
      <c r="H313"/>
      <c r="I313"/>
      <c r="J313" s="137"/>
      <c r="K313" s="147"/>
      <c r="L313" s="110"/>
      <c r="M313" s="110"/>
    </row>
    <row r="314" spans="1:13" x14ac:dyDescent="0.25">
      <c r="A314" s="132"/>
      <c r="B314"/>
      <c r="C314"/>
      <c r="D314"/>
      <c r="E314" s="95"/>
      <c r="F314"/>
      <c r="G314" s="133"/>
      <c r="H314"/>
      <c r="I314"/>
      <c r="J314" s="137"/>
      <c r="K314" s="147"/>
      <c r="L314" s="110"/>
      <c r="M314" s="110"/>
    </row>
    <row r="315" spans="1:13" x14ac:dyDescent="0.25">
      <c r="A315" s="132"/>
      <c r="B315"/>
      <c r="C315"/>
      <c r="D315"/>
      <c r="E315" s="95"/>
      <c r="F315"/>
      <c r="G315" s="133"/>
      <c r="H315"/>
      <c r="I315"/>
      <c r="J315" s="137"/>
      <c r="K315" s="147"/>
      <c r="L315" s="110"/>
      <c r="M315" s="110"/>
    </row>
    <row r="316" spans="1:13" x14ac:dyDescent="0.25">
      <c r="A316" s="132"/>
      <c r="B316"/>
      <c r="C316"/>
      <c r="D316"/>
      <c r="E316" s="95"/>
      <c r="F316"/>
      <c r="G316" s="133"/>
      <c r="H316"/>
      <c r="I316"/>
      <c r="J316" s="137"/>
      <c r="K316" s="147"/>
      <c r="L316" s="110"/>
      <c r="M316" s="110"/>
    </row>
    <row r="317" spans="1:13" x14ac:dyDescent="0.25">
      <c r="A317" s="132"/>
      <c r="B317"/>
      <c r="C317"/>
      <c r="D317"/>
      <c r="E317" s="95"/>
      <c r="F317"/>
      <c r="G317" s="133"/>
      <c r="H317"/>
      <c r="I317"/>
      <c r="J317" s="137"/>
      <c r="K317" s="147"/>
      <c r="L317" s="110"/>
      <c r="M317" s="110"/>
    </row>
    <row r="318" spans="1:13" x14ac:dyDescent="0.25">
      <c r="A318" s="132"/>
      <c r="B318"/>
      <c r="C318"/>
      <c r="D318"/>
      <c r="E318" s="95"/>
      <c r="F318"/>
      <c r="G318" s="133"/>
      <c r="H318"/>
      <c r="I318"/>
      <c r="J318" s="137"/>
      <c r="K318" s="147"/>
      <c r="L318" s="110"/>
      <c r="M318" s="110"/>
    </row>
    <row r="319" spans="1:13" x14ac:dyDescent="0.25">
      <c r="A319" s="132"/>
      <c r="B319"/>
      <c r="C319"/>
      <c r="D319"/>
      <c r="E319" s="95"/>
      <c r="F319"/>
      <c r="G319" s="133"/>
      <c r="H319"/>
      <c r="I319"/>
      <c r="J319" s="137"/>
      <c r="K319" s="147"/>
      <c r="L319" s="110"/>
      <c r="M319" s="110"/>
    </row>
    <row r="320" spans="1:13" x14ac:dyDescent="0.25">
      <c r="A320" s="132"/>
      <c r="B320"/>
      <c r="C320"/>
      <c r="D320"/>
      <c r="E320" s="95"/>
      <c r="F320"/>
      <c r="G320" s="133"/>
      <c r="H320"/>
      <c r="I320"/>
      <c r="J320" s="137"/>
      <c r="K320" s="147"/>
      <c r="L320" s="110"/>
      <c r="M320" s="110"/>
    </row>
    <row r="321" spans="1:13" x14ac:dyDescent="0.25">
      <c r="A321" s="132"/>
      <c r="B321"/>
      <c r="C321"/>
      <c r="D321"/>
      <c r="E321" s="95"/>
      <c r="F321"/>
      <c r="G321" s="133"/>
      <c r="H321"/>
      <c r="I321"/>
      <c r="J321" s="137"/>
      <c r="K321" s="147"/>
      <c r="L321" s="110"/>
      <c r="M321" s="110"/>
    </row>
    <row r="322" spans="1:13" x14ac:dyDescent="0.25">
      <c r="A322" s="132"/>
      <c r="B322"/>
      <c r="C322"/>
      <c r="D322"/>
      <c r="E322" s="95"/>
      <c r="F322"/>
      <c r="G322" s="133"/>
      <c r="H322"/>
      <c r="I322"/>
      <c r="J322" s="137"/>
      <c r="K322" s="147"/>
      <c r="L322" s="110"/>
      <c r="M322" s="110"/>
    </row>
    <row r="323" spans="1:13" x14ac:dyDescent="0.25">
      <c r="A323" s="132"/>
      <c r="B323"/>
      <c r="C323"/>
      <c r="D323"/>
      <c r="E323" s="95"/>
      <c r="F323"/>
      <c r="G323" s="133"/>
      <c r="H323"/>
      <c r="I323"/>
      <c r="J323" s="137"/>
      <c r="K323" s="147"/>
      <c r="L323" s="110"/>
      <c r="M323" s="110"/>
    </row>
    <row r="324" spans="1:13" x14ac:dyDescent="0.25">
      <c r="A324" s="132"/>
      <c r="B324"/>
      <c r="C324"/>
      <c r="D324"/>
      <c r="E324" s="95"/>
      <c r="F324"/>
      <c r="G324" s="133"/>
      <c r="H324"/>
      <c r="I324"/>
      <c r="J324" s="137"/>
      <c r="K324" s="147"/>
      <c r="L324" s="110"/>
      <c r="M324" s="110"/>
    </row>
    <row r="325" spans="1:13" x14ac:dyDescent="0.25">
      <c r="A325" s="132"/>
      <c r="B325"/>
      <c r="C325"/>
      <c r="D325"/>
      <c r="E325" s="95"/>
      <c r="F325"/>
      <c r="G325" s="133"/>
      <c r="H325"/>
      <c r="I325"/>
      <c r="J325" s="137"/>
      <c r="K325" s="147"/>
      <c r="L325" s="110"/>
      <c r="M325" s="110"/>
    </row>
    <row r="326" spans="1:13" x14ac:dyDescent="0.25">
      <c r="A326" s="132"/>
      <c r="B326"/>
      <c r="C326"/>
      <c r="D326"/>
      <c r="E326" s="95"/>
      <c r="F326"/>
      <c r="G326" s="133"/>
      <c r="H326"/>
      <c r="I326"/>
      <c r="J326" s="137"/>
      <c r="K326" s="147"/>
      <c r="L326" s="110"/>
      <c r="M326" s="110"/>
    </row>
    <row r="327" spans="1:13" x14ac:dyDescent="0.25">
      <c r="A327" s="132"/>
      <c r="B327"/>
      <c r="C327"/>
      <c r="D327"/>
      <c r="E327" s="95"/>
      <c r="F327"/>
      <c r="G327" s="133"/>
      <c r="H327"/>
      <c r="I327"/>
      <c r="J327" s="137"/>
      <c r="K327" s="147"/>
      <c r="L327" s="110"/>
      <c r="M327" s="110"/>
    </row>
    <row r="328" spans="1:13" x14ac:dyDescent="0.25">
      <c r="A328" s="132"/>
      <c r="B328"/>
      <c r="C328"/>
      <c r="D328"/>
      <c r="E328" s="95"/>
      <c r="F328"/>
      <c r="G328" s="133"/>
      <c r="H328"/>
      <c r="I328"/>
      <c r="J328" s="137"/>
      <c r="K328" s="147"/>
      <c r="L328" s="110"/>
      <c r="M328" s="110"/>
    </row>
    <row r="329" spans="1:13" x14ac:dyDescent="0.25">
      <c r="A329" s="132"/>
      <c r="B329"/>
      <c r="C329"/>
      <c r="D329"/>
      <c r="E329" s="95"/>
      <c r="F329"/>
      <c r="G329" s="133"/>
      <c r="H329"/>
      <c r="I329"/>
      <c r="J329" s="137"/>
      <c r="K329" s="147"/>
      <c r="L329" s="110"/>
      <c r="M329" s="110"/>
    </row>
    <row r="330" spans="1:13" x14ac:dyDescent="0.25">
      <c r="A330" s="132"/>
      <c r="B330"/>
      <c r="C330"/>
      <c r="D330"/>
      <c r="E330" s="95"/>
      <c r="F330"/>
      <c r="G330" s="133"/>
      <c r="H330"/>
      <c r="I330"/>
      <c r="J330" s="137"/>
      <c r="K330" s="147"/>
      <c r="L330" s="110"/>
      <c r="M330" s="110"/>
    </row>
    <row r="331" spans="1:13" x14ac:dyDescent="0.25">
      <c r="A331" s="132"/>
      <c r="B331"/>
      <c r="C331"/>
      <c r="D331"/>
      <c r="E331" s="95"/>
      <c r="F331"/>
      <c r="G331" s="133"/>
      <c r="H331"/>
      <c r="I331"/>
      <c r="J331" s="137"/>
      <c r="K331" s="147"/>
      <c r="L331" s="110"/>
      <c r="M331" s="110"/>
    </row>
    <row r="332" spans="1:13" x14ac:dyDescent="0.25">
      <c r="A332" s="132"/>
      <c r="B332"/>
      <c r="C332"/>
      <c r="D332"/>
      <c r="E332" s="95"/>
      <c r="F332"/>
      <c r="G332" s="133"/>
      <c r="H332"/>
      <c r="I332"/>
      <c r="J332" s="137"/>
      <c r="K332" s="147"/>
      <c r="L332" s="110"/>
      <c r="M332" s="110"/>
    </row>
    <row r="333" spans="1:13" x14ac:dyDescent="0.25">
      <c r="A333" s="132"/>
      <c r="B333"/>
      <c r="C333"/>
      <c r="D333"/>
      <c r="E333" s="95"/>
      <c r="F333"/>
      <c r="G333" s="133"/>
      <c r="H333"/>
      <c r="I333"/>
      <c r="J333" s="137"/>
      <c r="K333" s="147"/>
      <c r="L333" s="110"/>
      <c r="M333" s="110"/>
    </row>
    <row r="334" spans="1:13" x14ac:dyDescent="0.25">
      <c r="A334" s="132"/>
      <c r="B334"/>
      <c r="C334"/>
      <c r="D334"/>
      <c r="E334" s="95"/>
      <c r="F334"/>
      <c r="G334" s="133"/>
      <c r="H334"/>
      <c r="I334"/>
      <c r="J334" s="137"/>
      <c r="K334" s="147"/>
      <c r="L334" s="110"/>
      <c r="M334" s="110"/>
    </row>
    <row r="335" spans="1:13" x14ac:dyDescent="0.25">
      <c r="A335" s="132"/>
      <c r="B335"/>
      <c r="C335"/>
      <c r="D335"/>
      <c r="E335" s="95"/>
      <c r="F335"/>
      <c r="G335" s="133"/>
      <c r="H335"/>
      <c r="I335"/>
      <c r="J335" s="137"/>
      <c r="K335" s="147"/>
      <c r="L335" s="110"/>
      <c r="M335" s="110"/>
    </row>
    <row r="336" spans="1:13" x14ac:dyDescent="0.25">
      <c r="A336" s="132"/>
      <c r="B336"/>
      <c r="C336"/>
      <c r="D336"/>
      <c r="E336" s="95"/>
      <c r="F336"/>
      <c r="G336" s="133"/>
      <c r="H336"/>
      <c r="I336"/>
      <c r="J336" s="137"/>
      <c r="K336" s="147"/>
      <c r="L336" s="110"/>
      <c r="M336" s="110"/>
    </row>
    <row r="337" spans="1:13" x14ac:dyDescent="0.25">
      <c r="A337" s="132"/>
      <c r="B337"/>
      <c r="C337"/>
      <c r="D337"/>
      <c r="E337" s="95"/>
      <c r="F337"/>
      <c r="G337" s="133"/>
      <c r="H337"/>
      <c r="I337"/>
      <c r="J337" s="137"/>
      <c r="K337" s="147"/>
      <c r="L337" s="110"/>
      <c r="M337" s="110"/>
    </row>
    <row r="338" spans="1:13" x14ac:dyDescent="0.25">
      <c r="A338" s="132"/>
      <c r="B338"/>
      <c r="C338"/>
      <c r="D338"/>
      <c r="E338" s="95"/>
      <c r="F338"/>
      <c r="G338" s="133"/>
      <c r="H338"/>
      <c r="I338"/>
      <c r="J338" s="137"/>
      <c r="K338" s="147"/>
      <c r="L338" s="110"/>
      <c r="M338" s="110"/>
    </row>
    <row r="339" spans="1:13" x14ac:dyDescent="0.25">
      <c r="A339" s="132"/>
      <c r="B339"/>
      <c r="C339"/>
      <c r="D339"/>
      <c r="E339" s="95"/>
      <c r="F339"/>
      <c r="G339" s="133"/>
      <c r="H339"/>
      <c r="I339"/>
      <c r="J339" s="137"/>
      <c r="K339" s="147"/>
      <c r="L339" s="110"/>
      <c r="M339" s="110"/>
    </row>
    <row r="340" spans="1:13" x14ac:dyDescent="0.25">
      <c r="A340" s="132"/>
      <c r="B340"/>
      <c r="C340"/>
      <c r="D340"/>
      <c r="E340" s="95"/>
      <c r="F340"/>
      <c r="G340" s="133"/>
      <c r="H340"/>
      <c r="I340"/>
      <c r="J340" s="137"/>
      <c r="K340" s="147"/>
      <c r="L340" s="110"/>
      <c r="M340" s="110"/>
    </row>
    <row r="341" spans="1:13" x14ac:dyDescent="0.25">
      <c r="A341" s="132"/>
      <c r="B341"/>
      <c r="C341"/>
      <c r="D341"/>
      <c r="E341" s="95"/>
      <c r="F341"/>
      <c r="G341" s="133"/>
      <c r="H341"/>
      <c r="I341"/>
      <c r="J341" s="137"/>
      <c r="K341" s="147"/>
      <c r="L341" s="110"/>
      <c r="M341" s="110"/>
    </row>
    <row r="342" spans="1:13" x14ac:dyDescent="0.25">
      <c r="A342" s="132"/>
      <c r="B342"/>
      <c r="C342"/>
      <c r="D342"/>
      <c r="E342" s="95"/>
      <c r="F342"/>
      <c r="G342" s="133"/>
      <c r="H342"/>
      <c r="I342"/>
      <c r="J342" s="137"/>
      <c r="K342" s="147"/>
      <c r="L342" s="110"/>
      <c r="M342" s="110"/>
    </row>
    <row r="343" spans="1:13" x14ac:dyDescent="0.25">
      <c r="A343" s="132"/>
      <c r="B343"/>
      <c r="C343"/>
      <c r="D343"/>
      <c r="E343" s="95"/>
      <c r="F343"/>
      <c r="G343" s="133"/>
      <c r="H343"/>
      <c r="I343"/>
      <c r="J343" s="137"/>
      <c r="K343" s="147"/>
      <c r="L343" s="110"/>
      <c r="M343" s="110"/>
    </row>
    <row r="344" spans="1:13" x14ac:dyDescent="0.25">
      <c r="A344" s="132"/>
      <c r="B344"/>
      <c r="C344"/>
      <c r="D344"/>
      <c r="E344" s="95"/>
      <c r="F344"/>
      <c r="G344" s="133"/>
      <c r="H344"/>
      <c r="I344"/>
      <c r="J344" s="137"/>
      <c r="K344" s="147"/>
      <c r="L344" s="110"/>
      <c r="M344" s="110"/>
    </row>
    <row r="345" spans="1:13" x14ac:dyDescent="0.25">
      <c r="A345" s="132"/>
      <c r="B345"/>
      <c r="C345"/>
      <c r="D345"/>
      <c r="E345" s="95"/>
      <c r="F345"/>
      <c r="G345" s="133"/>
      <c r="H345"/>
      <c r="I345"/>
      <c r="J345" s="137"/>
      <c r="K345" s="147"/>
      <c r="L345" s="110"/>
      <c r="M345" s="110"/>
    </row>
    <row r="346" spans="1:13" x14ac:dyDescent="0.25">
      <c r="A346" s="132"/>
      <c r="B346"/>
      <c r="C346"/>
      <c r="D346"/>
      <c r="E346" s="95"/>
      <c r="F346"/>
      <c r="G346" s="133"/>
      <c r="H346"/>
      <c r="I346"/>
      <c r="J346" s="137"/>
      <c r="K346" s="147"/>
      <c r="L346" s="110"/>
      <c r="M346" s="110"/>
    </row>
    <row r="347" spans="1:13" x14ac:dyDescent="0.25">
      <c r="A347" s="132"/>
      <c r="B347"/>
      <c r="C347"/>
      <c r="D347"/>
      <c r="E347" s="95"/>
      <c r="F347"/>
      <c r="G347" s="133"/>
      <c r="H347"/>
      <c r="I347"/>
      <c r="J347" s="137"/>
      <c r="K347" s="147"/>
      <c r="L347" s="110"/>
      <c r="M347" s="110"/>
    </row>
    <row r="348" spans="1:13" x14ac:dyDescent="0.25">
      <c r="A348" s="132"/>
      <c r="B348"/>
      <c r="C348"/>
      <c r="D348"/>
      <c r="E348" s="95"/>
      <c r="F348"/>
      <c r="G348" s="133"/>
      <c r="H348"/>
      <c r="I348"/>
      <c r="J348" s="137"/>
      <c r="K348" s="147"/>
      <c r="L348" s="110"/>
      <c r="M348" s="110"/>
    </row>
    <row r="349" spans="1:13" x14ac:dyDescent="0.25">
      <c r="A349" s="132"/>
      <c r="B349"/>
      <c r="C349"/>
      <c r="D349"/>
      <c r="E349" s="95"/>
      <c r="F349"/>
      <c r="G349" s="133"/>
      <c r="H349"/>
      <c r="I349"/>
      <c r="J349" s="137"/>
      <c r="K349" s="147"/>
      <c r="L349" s="110"/>
      <c r="M349" s="110"/>
    </row>
    <row r="350" spans="1:13" x14ac:dyDescent="0.25">
      <c r="A350" s="132"/>
      <c r="B350"/>
      <c r="C350"/>
      <c r="D350"/>
      <c r="E350" s="95"/>
      <c r="F350"/>
      <c r="G350" s="133"/>
      <c r="H350"/>
      <c r="I350"/>
      <c r="J350" s="137"/>
      <c r="K350" s="147"/>
      <c r="L350" s="110"/>
      <c r="M350" s="110"/>
    </row>
    <row r="351" spans="1:13" x14ac:dyDescent="0.25">
      <c r="A351" s="132"/>
      <c r="B351"/>
      <c r="C351"/>
      <c r="D351"/>
      <c r="E351" s="95"/>
      <c r="F351"/>
      <c r="G351" s="133"/>
      <c r="H351"/>
      <c r="I351"/>
      <c r="J351" s="137"/>
      <c r="K351" s="147"/>
      <c r="L351" s="110"/>
      <c r="M351" s="110"/>
    </row>
    <row r="352" spans="1:13" x14ac:dyDescent="0.25">
      <c r="A352" s="132"/>
      <c r="B352"/>
      <c r="C352"/>
      <c r="D352"/>
      <c r="E352" s="95"/>
      <c r="F352"/>
      <c r="G352" s="133"/>
      <c r="H352"/>
      <c r="I352"/>
      <c r="J352" s="137"/>
      <c r="K352" s="147"/>
      <c r="L352" s="110"/>
      <c r="M352" s="110"/>
    </row>
    <row r="353" spans="1:13" x14ac:dyDescent="0.25">
      <c r="A353" s="132"/>
      <c r="B353"/>
      <c r="C353"/>
      <c r="D353"/>
      <c r="E353" s="95"/>
      <c r="F353"/>
      <c r="G353" s="133"/>
      <c r="H353"/>
      <c r="I353"/>
      <c r="J353" s="137"/>
      <c r="K353" s="147"/>
      <c r="L353" s="110"/>
      <c r="M353" s="110"/>
    </row>
    <row r="354" spans="1:13" x14ac:dyDescent="0.25">
      <c r="A354" s="132"/>
      <c r="B354"/>
      <c r="C354"/>
      <c r="D354"/>
      <c r="E354" s="95"/>
      <c r="F354"/>
      <c r="G354" s="133"/>
      <c r="H354"/>
      <c r="I354"/>
      <c r="J354" s="137"/>
      <c r="K354" s="147"/>
      <c r="L354" s="110"/>
      <c r="M354" s="110"/>
    </row>
    <row r="355" spans="1:13" x14ac:dyDescent="0.25">
      <c r="A355" s="132"/>
      <c r="B355"/>
      <c r="C355"/>
      <c r="D355"/>
      <c r="E355" s="95"/>
      <c r="F355"/>
      <c r="G355" s="133"/>
      <c r="H355"/>
      <c r="I355"/>
      <c r="J355" s="137"/>
      <c r="K355" s="147"/>
      <c r="L355" s="110"/>
      <c r="M355" s="110"/>
    </row>
    <row r="356" spans="1:13" x14ac:dyDescent="0.25">
      <c r="A356" s="132"/>
      <c r="B356"/>
      <c r="C356"/>
      <c r="D356"/>
      <c r="E356" s="95"/>
      <c r="F356"/>
      <c r="G356" s="133"/>
      <c r="H356"/>
      <c r="I356"/>
      <c r="J356" s="137"/>
      <c r="K356" s="147"/>
      <c r="L356" s="110"/>
      <c r="M356" s="110"/>
    </row>
    <row r="357" spans="1:13" x14ac:dyDescent="0.25">
      <c r="A357" s="132"/>
      <c r="B357"/>
      <c r="C357"/>
      <c r="D357"/>
      <c r="E357" s="95"/>
      <c r="F357"/>
      <c r="G357" s="133"/>
      <c r="H357"/>
      <c r="I357"/>
      <c r="J357" s="137"/>
      <c r="K357" s="147"/>
      <c r="L357" s="110"/>
      <c r="M357" s="110"/>
    </row>
    <row r="358" spans="1:13" x14ac:dyDescent="0.25">
      <c r="A358" s="132"/>
      <c r="B358"/>
      <c r="C358"/>
      <c r="D358"/>
      <c r="E358" s="95"/>
      <c r="F358"/>
      <c r="G358" s="133"/>
      <c r="H358"/>
      <c r="I358"/>
      <c r="J358" s="137"/>
      <c r="K358" s="147"/>
      <c r="L358" s="110"/>
      <c r="M358" s="110"/>
    </row>
    <row r="359" spans="1:13" x14ac:dyDescent="0.25">
      <c r="A359" s="132"/>
      <c r="B359"/>
      <c r="C359"/>
      <c r="D359"/>
      <c r="E359" s="95"/>
      <c r="F359"/>
      <c r="G359" s="133"/>
      <c r="H359"/>
      <c r="I359"/>
      <c r="J359" s="137"/>
      <c r="K359" s="147"/>
      <c r="L359" s="110"/>
      <c r="M359" s="110"/>
    </row>
    <row r="360" spans="1:13" x14ac:dyDescent="0.25">
      <c r="A360" s="132"/>
      <c r="B360"/>
      <c r="C360"/>
      <c r="D360"/>
      <c r="E360" s="95"/>
      <c r="F360"/>
      <c r="G360" s="133"/>
      <c r="H360"/>
      <c r="I360"/>
      <c r="J360" s="137"/>
      <c r="K360" s="147"/>
      <c r="L360" s="110"/>
      <c r="M360" s="110"/>
    </row>
    <row r="361" spans="1:13" x14ac:dyDescent="0.25">
      <c r="A361" s="132"/>
      <c r="B361"/>
      <c r="C361"/>
      <c r="D361"/>
      <c r="E361" s="95"/>
      <c r="F361"/>
      <c r="G361" s="133"/>
      <c r="H361"/>
      <c r="I361"/>
      <c r="J361" s="137"/>
      <c r="K361" s="147"/>
      <c r="L361" s="110"/>
      <c r="M361" s="110"/>
    </row>
    <row r="362" spans="1:13" x14ac:dyDescent="0.25">
      <c r="A362" s="132"/>
      <c r="B362"/>
      <c r="C362"/>
      <c r="D362"/>
      <c r="E362" s="95"/>
      <c r="F362"/>
      <c r="G362" s="133"/>
      <c r="H362"/>
      <c r="I362"/>
      <c r="J362" s="137"/>
      <c r="K362" s="147"/>
      <c r="L362" s="110"/>
      <c r="M362" s="110"/>
    </row>
    <row r="363" spans="1:13" x14ac:dyDescent="0.25">
      <c r="A363" s="132"/>
      <c r="B363"/>
      <c r="C363"/>
      <c r="D363"/>
      <c r="E363" s="95"/>
      <c r="F363"/>
      <c r="G363" s="133"/>
      <c r="H363"/>
      <c r="I363"/>
      <c r="J363" s="137"/>
      <c r="K363" s="147"/>
      <c r="L363" s="110"/>
      <c r="M363" s="110"/>
    </row>
    <row r="364" spans="1:13" x14ac:dyDescent="0.25">
      <c r="A364" s="132"/>
      <c r="B364"/>
      <c r="C364"/>
      <c r="D364"/>
      <c r="E364" s="95"/>
      <c r="F364"/>
      <c r="G364" s="133"/>
      <c r="H364"/>
      <c r="I364"/>
      <c r="J364" s="137"/>
      <c r="K364" s="147"/>
      <c r="L364" s="110"/>
      <c r="M364" s="110"/>
    </row>
    <row r="365" spans="1:13" x14ac:dyDescent="0.25">
      <c r="A365" s="132"/>
      <c r="B365"/>
      <c r="C365"/>
      <c r="D365"/>
      <c r="E365" s="95"/>
      <c r="F365"/>
      <c r="G365" s="133"/>
      <c r="H365"/>
      <c r="I365"/>
      <c r="J365" s="137"/>
      <c r="K365" s="147"/>
      <c r="L365" s="110"/>
      <c r="M365" s="110"/>
    </row>
    <row r="366" spans="1:13" x14ac:dyDescent="0.25">
      <c r="A366" s="132"/>
      <c r="B366"/>
      <c r="C366"/>
      <c r="D366"/>
      <c r="E366" s="95"/>
      <c r="F366"/>
      <c r="G366" s="133"/>
      <c r="H366"/>
      <c r="I366"/>
      <c r="J366" s="137"/>
      <c r="K366" s="147"/>
      <c r="L366" s="110"/>
      <c r="M366" s="110"/>
    </row>
    <row r="367" spans="1:13" x14ac:dyDescent="0.25">
      <c r="A367" s="132"/>
      <c r="B367"/>
      <c r="C367"/>
      <c r="D367"/>
      <c r="E367" s="95"/>
      <c r="F367"/>
      <c r="G367" s="133"/>
      <c r="H367"/>
      <c r="I367"/>
      <c r="J367" s="137"/>
      <c r="K367" s="147"/>
      <c r="L367" s="110"/>
      <c r="M367" s="110"/>
    </row>
    <row r="368" spans="1:13" x14ac:dyDescent="0.25">
      <c r="A368" s="132"/>
      <c r="B368"/>
      <c r="C368"/>
      <c r="D368"/>
      <c r="E368" s="95"/>
      <c r="F368"/>
      <c r="G368" s="133"/>
      <c r="H368"/>
      <c r="I368"/>
      <c r="J368" s="137"/>
      <c r="K368" s="147"/>
      <c r="L368" s="110"/>
      <c r="M368" s="110"/>
    </row>
    <row r="369" spans="1:13" x14ac:dyDescent="0.25">
      <c r="A369" s="132"/>
      <c r="B369"/>
      <c r="C369"/>
      <c r="D369"/>
      <c r="E369" s="95"/>
      <c r="F369"/>
      <c r="G369" s="133"/>
      <c r="H369"/>
      <c r="I369"/>
      <c r="J369" s="137"/>
      <c r="K369" s="147"/>
      <c r="L369" s="110"/>
      <c r="M369" s="110"/>
    </row>
    <row r="370" spans="1:13" x14ac:dyDescent="0.25">
      <c r="A370" s="132"/>
      <c r="B370"/>
      <c r="C370"/>
      <c r="D370"/>
      <c r="E370" s="95"/>
      <c r="F370"/>
      <c r="G370" s="133"/>
      <c r="H370"/>
      <c r="I370"/>
      <c r="J370" s="137"/>
      <c r="K370" s="147"/>
      <c r="L370" s="110"/>
      <c r="M370" s="110"/>
    </row>
    <row r="371" spans="1:13" x14ac:dyDescent="0.25">
      <c r="A371" s="132"/>
      <c r="B371"/>
      <c r="C371"/>
      <c r="D371"/>
      <c r="E371" s="95"/>
      <c r="F371"/>
      <c r="G371" s="133"/>
      <c r="H371"/>
      <c r="I371"/>
      <c r="J371" s="137"/>
      <c r="K371" s="147"/>
      <c r="L371" s="110"/>
      <c r="M371" s="110"/>
    </row>
    <row r="372" spans="1:13" x14ac:dyDescent="0.25">
      <c r="A372" s="132"/>
      <c r="B372"/>
      <c r="C372"/>
      <c r="D372"/>
      <c r="E372" s="95"/>
      <c r="F372"/>
      <c r="G372" s="133"/>
      <c r="H372"/>
      <c r="I372"/>
      <c r="J372" s="137"/>
      <c r="K372" s="147"/>
      <c r="L372" s="110"/>
      <c r="M372" s="110"/>
    </row>
    <row r="373" spans="1:13" x14ac:dyDescent="0.25">
      <c r="A373" s="132"/>
      <c r="B373"/>
      <c r="C373"/>
      <c r="D373"/>
      <c r="E373" s="95"/>
      <c r="F373"/>
      <c r="G373" s="133"/>
      <c r="H373"/>
      <c r="I373"/>
      <c r="J373" s="137"/>
      <c r="K373" s="147"/>
      <c r="L373" s="110"/>
      <c r="M373" s="110"/>
    </row>
    <row r="374" spans="1:13" x14ac:dyDescent="0.25">
      <c r="A374" s="132"/>
      <c r="B374"/>
      <c r="C374"/>
      <c r="D374"/>
      <c r="E374" s="95"/>
      <c r="F374"/>
      <c r="G374" s="133"/>
      <c r="H374"/>
      <c r="I374"/>
      <c r="J374" s="137"/>
      <c r="K374" s="147"/>
      <c r="L374" s="110"/>
      <c r="M374" s="110"/>
    </row>
    <row r="375" spans="1:13" x14ac:dyDescent="0.25">
      <c r="A375" s="132"/>
      <c r="B375"/>
      <c r="C375"/>
      <c r="D375"/>
      <c r="E375" s="95"/>
      <c r="F375"/>
      <c r="G375" s="133"/>
      <c r="H375"/>
      <c r="I375"/>
      <c r="J375" s="137"/>
      <c r="K375" s="147"/>
      <c r="L375" s="110"/>
      <c r="M375" s="110"/>
    </row>
    <row r="376" spans="1:13" x14ac:dyDescent="0.25">
      <c r="A376" s="132"/>
      <c r="B376"/>
      <c r="C376"/>
      <c r="D376"/>
      <c r="E376" s="95"/>
      <c r="F376"/>
      <c r="G376" s="133"/>
      <c r="H376"/>
      <c r="I376"/>
      <c r="J376" s="137"/>
      <c r="K376" s="147"/>
      <c r="L376" s="110"/>
      <c r="M376" s="110"/>
    </row>
    <row r="377" spans="1:13" x14ac:dyDescent="0.25">
      <c r="A377" s="132"/>
      <c r="B377"/>
      <c r="C377"/>
      <c r="D377"/>
      <c r="E377" s="95"/>
      <c r="F377"/>
      <c r="G377" s="133"/>
      <c r="H377"/>
      <c r="I377"/>
      <c r="J377" s="137"/>
      <c r="K377" s="147"/>
      <c r="L377" s="110"/>
      <c r="M377" s="110"/>
    </row>
    <row r="378" spans="1:13" x14ac:dyDescent="0.25">
      <c r="A378" s="132"/>
      <c r="B378"/>
      <c r="C378"/>
      <c r="D378"/>
      <c r="E378" s="95"/>
      <c r="F378"/>
      <c r="G378" s="133"/>
      <c r="H378"/>
      <c r="I378"/>
      <c r="J378" s="137"/>
      <c r="K378" s="147"/>
      <c r="L378" s="110"/>
      <c r="M378" s="110"/>
    </row>
    <row r="379" spans="1:13" x14ac:dyDescent="0.25">
      <c r="A379" s="132"/>
      <c r="B379"/>
      <c r="C379"/>
      <c r="D379"/>
      <c r="E379" s="95"/>
      <c r="F379"/>
      <c r="G379" s="133"/>
      <c r="H379"/>
      <c r="I379"/>
      <c r="J379" s="137"/>
      <c r="K379" s="147"/>
      <c r="L379" s="110"/>
      <c r="M379" s="110"/>
    </row>
    <row r="380" spans="1:13" x14ac:dyDescent="0.25">
      <c r="A380" s="132"/>
      <c r="B380"/>
      <c r="C380"/>
      <c r="D380"/>
      <c r="E380" s="95"/>
      <c r="F380"/>
      <c r="G380" s="133"/>
      <c r="H380"/>
      <c r="I380"/>
      <c r="J380" s="137"/>
      <c r="K380" s="147"/>
      <c r="L380" s="110"/>
      <c r="M380" s="110"/>
    </row>
    <row r="381" spans="1:13" x14ac:dyDescent="0.25">
      <c r="A381" s="132"/>
      <c r="B381"/>
      <c r="C381"/>
      <c r="D381"/>
      <c r="E381" s="95"/>
      <c r="F381"/>
      <c r="G381" s="133"/>
      <c r="H381"/>
      <c r="I381"/>
      <c r="J381" s="137"/>
      <c r="K381" s="147"/>
      <c r="L381" s="110"/>
      <c r="M381" s="110"/>
    </row>
    <row r="382" spans="1:13" x14ac:dyDescent="0.25">
      <c r="A382" s="132"/>
      <c r="B382"/>
      <c r="C382"/>
      <c r="D382"/>
      <c r="E382" s="95"/>
      <c r="F382"/>
      <c r="G382" s="133"/>
      <c r="H382"/>
      <c r="I382"/>
      <c r="J382" s="137"/>
      <c r="K382" s="147"/>
      <c r="L382" s="110"/>
      <c r="M382" s="110"/>
    </row>
    <row r="383" spans="1:13" x14ac:dyDescent="0.25">
      <c r="A383" s="132"/>
      <c r="B383"/>
      <c r="C383"/>
      <c r="D383"/>
      <c r="E383" s="95"/>
      <c r="F383"/>
      <c r="G383" s="133"/>
      <c r="H383"/>
      <c r="I383"/>
      <c r="J383" s="137"/>
      <c r="K383" s="147"/>
      <c r="L383" s="110"/>
      <c r="M383" s="110"/>
    </row>
    <row r="384" spans="1:13" x14ac:dyDescent="0.25">
      <c r="A384" s="132"/>
      <c r="B384"/>
      <c r="C384"/>
      <c r="D384"/>
      <c r="E384" s="95"/>
      <c r="F384"/>
      <c r="G384" s="133"/>
      <c r="H384"/>
      <c r="I384"/>
      <c r="J384" s="137"/>
      <c r="K384" s="147"/>
      <c r="L384" s="110"/>
      <c r="M384" s="110"/>
    </row>
    <row r="385" spans="1:13" x14ac:dyDescent="0.25">
      <c r="A385" s="132"/>
      <c r="B385"/>
      <c r="C385"/>
      <c r="D385"/>
      <c r="E385" s="95"/>
      <c r="F385"/>
      <c r="G385" s="133"/>
      <c r="H385"/>
      <c r="I385"/>
      <c r="J385" s="137"/>
      <c r="K385" s="147"/>
      <c r="L385" s="110"/>
      <c r="M385" s="110"/>
    </row>
    <row r="386" spans="1:13" x14ac:dyDescent="0.25">
      <c r="A386" s="132"/>
      <c r="B386"/>
      <c r="C386"/>
      <c r="D386"/>
      <c r="E386" s="95"/>
      <c r="F386"/>
      <c r="G386" s="133"/>
      <c r="H386"/>
      <c r="I386"/>
      <c r="J386" s="137"/>
      <c r="K386" s="147"/>
      <c r="L386" s="110"/>
      <c r="M386" s="110"/>
    </row>
    <row r="387" spans="1:13" x14ac:dyDescent="0.25">
      <c r="A387" s="132"/>
      <c r="B387"/>
      <c r="C387"/>
      <c r="D387"/>
      <c r="E387" s="95"/>
      <c r="F387"/>
      <c r="G387" s="133"/>
      <c r="H387"/>
      <c r="I387"/>
      <c r="J387" s="137"/>
      <c r="K387" s="147"/>
      <c r="L387" s="110"/>
      <c r="M387" s="110"/>
    </row>
    <row r="388" spans="1:13" x14ac:dyDescent="0.25">
      <c r="A388" s="132"/>
      <c r="B388"/>
      <c r="C388"/>
      <c r="D388"/>
      <c r="E388" s="95"/>
      <c r="F388"/>
      <c r="G388" s="133"/>
      <c r="H388"/>
      <c r="I388"/>
      <c r="J388" s="137"/>
      <c r="K388" s="147"/>
      <c r="L388" s="110"/>
      <c r="M388" s="110"/>
    </row>
    <row r="389" spans="1:13" x14ac:dyDescent="0.25">
      <c r="A389" s="132"/>
      <c r="B389"/>
      <c r="C389"/>
      <c r="D389"/>
      <c r="E389" s="95"/>
      <c r="F389"/>
      <c r="G389" s="133"/>
      <c r="H389"/>
      <c r="I389"/>
      <c r="J389" s="137"/>
      <c r="K389" s="147"/>
      <c r="L389" s="110"/>
      <c r="M389" s="110"/>
    </row>
    <row r="390" spans="1:13" x14ac:dyDescent="0.25">
      <c r="A390" s="132"/>
      <c r="B390"/>
      <c r="C390"/>
      <c r="D390"/>
      <c r="E390" s="95"/>
      <c r="F390"/>
      <c r="G390" s="133"/>
      <c r="H390"/>
      <c r="I390"/>
      <c r="J390" s="137"/>
      <c r="K390" s="147"/>
      <c r="L390" s="110"/>
      <c r="M390" s="110"/>
    </row>
    <row r="391" spans="1:13" x14ac:dyDescent="0.25">
      <c r="A391" s="132"/>
      <c r="B391"/>
      <c r="C391"/>
      <c r="D391"/>
      <c r="E391" s="95"/>
      <c r="F391"/>
      <c r="G391" s="133"/>
      <c r="H391"/>
      <c r="I391"/>
      <c r="J391" s="137"/>
      <c r="K391" s="147"/>
      <c r="L391" s="110"/>
      <c r="M391" s="110"/>
    </row>
    <row r="392" spans="1:13" x14ac:dyDescent="0.25">
      <c r="A392" s="132"/>
      <c r="B392"/>
      <c r="C392"/>
      <c r="D392"/>
      <c r="E392" s="95"/>
      <c r="F392"/>
      <c r="G392" s="133"/>
      <c r="H392"/>
      <c r="I392"/>
      <c r="J392" s="137"/>
      <c r="K392" s="147"/>
      <c r="L392" s="110"/>
      <c r="M392" s="110"/>
    </row>
    <row r="393" spans="1:13" x14ac:dyDescent="0.25">
      <c r="A393" s="132"/>
      <c r="B393"/>
      <c r="C393"/>
      <c r="D393"/>
      <c r="E393" s="95"/>
      <c r="F393"/>
      <c r="G393" s="133"/>
      <c r="H393"/>
      <c r="I393"/>
      <c r="J393" s="137"/>
      <c r="K393" s="147"/>
      <c r="L393" s="110"/>
      <c r="M393" s="110"/>
    </row>
    <row r="394" spans="1:13" x14ac:dyDescent="0.25">
      <c r="A394" s="132"/>
      <c r="B394"/>
      <c r="C394"/>
      <c r="D394"/>
      <c r="E394" s="95"/>
      <c r="F394"/>
      <c r="G394" s="133"/>
      <c r="H394"/>
      <c r="I394"/>
      <c r="J394" s="137"/>
      <c r="K394" s="147"/>
      <c r="L394" s="110"/>
      <c r="M394" s="110"/>
    </row>
    <row r="395" spans="1:13" x14ac:dyDescent="0.25">
      <c r="A395" s="132"/>
      <c r="B395"/>
      <c r="C395"/>
      <c r="D395"/>
      <c r="E395" s="95"/>
      <c r="F395"/>
      <c r="G395" s="133"/>
      <c r="H395"/>
      <c r="I395"/>
      <c r="J395" s="137"/>
      <c r="K395" s="147"/>
      <c r="L395" s="110"/>
      <c r="M395" s="110"/>
    </row>
    <row r="396" spans="1:13" x14ac:dyDescent="0.25">
      <c r="A396" s="132"/>
      <c r="B396"/>
      <c r="C396"/>
      <c r="D396"/>
      <c r="E396" s="95"/>
      <c r="F396"/>
      <c r="G396" s="133"/>
      <c r="H396"/>
      <c r="I396"/>
      <c r="J396" s="137"/>
      <c r="K396" s="147"/>
      <c r="L396" s="110"/>
      <c r="M396" s="110"/>
    </row>
    <row r="397" spans="1:13" x14ac:dyDescent="0.25">
      <c r="A397" s="132"/>
      <c r="B397"/>
      <c r="C397"/>
      <c r="D397"/>
      <c r="E397" s="95"/>
      <c r="F397"/>
      <c r="G397" s="133"/>
      <c r="H397"/>
      <c r="I397"/>
      <c r="J397" s="137"/>
      <c r="K397" s="147"/>
      <c r="L397" s="110"/>
      <c r="M397" s="110"/>
    </row>
    <row r="398" spans="1:13" x14ac:dyDescent="0.25">
      <c r="A398" s="132"/>
      <c r="B398"/>
      <c r="C398"/>
      <c r="D398"/>
      <c r="E398" s="95"/>
      <c r="F398"/>
      <c r="G398" s="133"/>
      <c r="H398"/>
      <c r="I398"/>
      <c r="J398" s="137"/>
      <c r="K398" s="147"/>
      <c r="L398" s="110"/>
      <c r="M398" s="110"/>
    </row>
    <row r="399" spans="1:13" x14ac:dyDescent="0.25">
      <c r="A399" s="132"/>
      <c r="B399"/>
      <c r="C399"/>
      <c r="D399"/>
      <c r="E399" s="95"/>
      <c r="F399"/>
      <c r="G399" s="133"/>
      <c r="H399"/>
      <c r="I399"/>
      <c r="J399" s="137"/>
      <c r="K399" s="147"/>
      <c r="L399" s="110"/>
      <c r="M399" s="110"/>
    </row>
    <row r="400" spans="1:13" x14ac:dyDescent="0.25">
      <c r="A400" s="132"/>
      <c r="B400"/>
      <c r="C400"/>
      <c r="D400"/>
      <c r="E400" s="95"/>
      <c r="F400"/>
      <c r="G400" s="133"/>
      <c r="H400"/>
      <c r="I400"/>
      <c r="J400" s="137"/>
      <c r="K400" s="147"/>
      <c r="L400" s="110"/>
      <c r="M400" s="110"/>
    </row>
    <row r="401" spans="1:13" x14ac:dyDescent="0.25">
      <c r="A401" s="132"/>
      <c r="B401"/>
      <c r="C401"/>
      <c r="D401"/>
      <c r="E401" s="95"/>
      <c r="F401"/>
      <c r="G401" s="133"/>
      <c r="H401"/>
      <c r="I401"/>
      <c r="J401" s="137"/>
      <c r="K401" s="147"/>
      <c r="L401" s="110"/>
      <c r="M401" s="110"/>
    </row>
    <row r="402" spans="1:13" x14ac:dyDescent="0.25">
      <c r="A402" s="132"/>
      <c r="B402"/>
      <c r="C402"/>
      <c r="D402"/>
      <c r="E402" s="95"/>
      <c r="F402"/>
      <c r="G402" s="133"/>
      <c r="H402"/>
      <c r="I402"/>
      <c r="J402" s="137"/>
      <c r="K402" s="147"/>
      <c r="L402" s="110"/>
      <c r="M402" s="110"/>
    </row>
    <row r="403" spans="1:13" x14ac:dyDescent="0.25">
      <c r="A403" s="132"/>
      <c r="B403"/>
      <c r="C403"/>
      <c r="D403"/>
      <c r="E403" s="95"/>
      <c r="F403"/>
      <c r="G403" s="133"/>
      <c r="H403"/>
      <c r="I403"/>
      <c r="J403" s="137"/>
      <c r="K403" s="147"/>
      <c r="L403" s="110"/>
      <c r="M403" s="110"/>
    </row>
    <row r="404" spans="1:13" x14ac:dyDescent="0.25">
      <c r="A404" s="132"/>
      <c r="B404"/>
      <c r="C404"/>
      <c r="D404"/>
      <c r="E404" s="95"/>
      <c r="F404"/>
      <c r="G404" s="133"/>
      <c r="H404"/>
      <c r="I404"/>
      <c r="J404" s="137"/>
      <c r="K404" s="147"/>
      <c r="L404" s="110"/>
      <c r="M404" s="110"/>
    </row>
    <row r="405" spans="1:13" x14ac:dyDescent="0.25">
      <c r="A405" s="132"/>
      <c r="B405"/>
      <c r="C405"/>
      <c r="D405"/>
      <c r="E405" s="95"/>
      <c r="F405"/>
      <c r="G405" s="133"/>
      <c r="H405"/>
      <c r="I405"/>
      <c r="J405" s="137"/>
      <c r="K405" s="147"/>
      <c r="L405" s="110"/>
      <c r="M405" s="110"/>
    </row>
    <row r="406" spans="1:13" x14ac:dyDescent="0.25">
      <c r="A406" s="132"/>
      <c r="B406"/>
      <c r="C406"/>
      <c r="D406"/>
      <c r="E406" s="95"/>
      <c r="F406"/>
      <c r="G406" s="133"/>
      <c r="H406"/>
      <c r="I406"/>
      <c r="J406" s="137"/>
      <c r="K406" s="147"/>
      <c r="L406" s="110"/>
      <c r="M406" s="110"/>
    </row>
    <row r="407" spans="1:13" x14ac:dyDescent="0.25">
      <c r="A407" s="132"/>
      <c r="B407"/>
      <c r="C407"/>
      <c r="D407"/>
      <c r="E407" s="95"/>
      <c r="F407"/>
      <c r="G407" s="133"/>
      <c r="H407"/>
      <c r="I407"/>
      <c r="J407" s="137"/>
      <c r="K407" s="147"/>
      <c r="L407" s="110"/>
      <c r="M407" s="110"/>
    </row>
    <row r="408" spans="1:13" x14ac:dyDescent="0.25">
      <c r="A408" s="132"/>
      <c r="B408"/>
      <c r="C408"/>
      <c r="D408"/>
      <c r="E408" s="95"/>
      <c r="F408"/>
      <c r="G408" s="133"/>
      <c r="H408"/>
      <c r="I408"/>
      <c r="J408" s="137"/>
      <c r="K408" s="147"/>
      <c r="L408" s="110"/>
      <c r="M408" s="110"/>
    </row>
    <row r="409" spans="1:13" x14ac:dyDescent="0.25">
      <c r="A409" s="132"/>
      <c r="B409"/>
      <c r="C409"/>
      <c r="D409"/>
      <c r="E409" s="95"/>
      <c r="F409"/>
      <c r="G409" s="133"/>
      <c r="H409"/>
      <c r="I409"/>
      <c r="J409" s="137"/>
      <c r="K409" s="147"/>
      <c r="L409" s="110"/>
      <c r="M409" s="110"/>
    </row>
    <row r="410" spans="1:13" x14ac:dyDescent="0.25">
      <c r="A410" s="132"/>
      <c r="B410"/>
      <c r="C410"/>
      <c r="D410"/>
      <c r="E410" s="95"/>
      <c r="F410"/>
      <c r="G410" s="133"/>
      <c r="H410"/>
      <c r="I410"/>
      <c r="J410" s="137"/>
      <c r="K410" s="147"/>
      <c r="L410" s="110"/>
      <c r="M410" s="110"/>
    </row>
    <row r="411" spans="1:13" x14ac:dyDescent="0.25">
      <c r="A411" s="132"/>
      <c r="B411"/>
      <c r="C411"/>
      <c r="D411"/>
      <c r="E411" s="95"/>
      <c r="F411"/>
      <c r="G411" s="133"/>
      <c r="H411"/>
      <c r="I411"/>
      <c r="J411" s="137"/>
      <c r="K411" s="147"/>
      <c r="L411" s="110"/>
      <c r="M411" s="110"/>
    </row>
    <row r="412" spans="1:13" x14ac:dyDescent="0.25">
      <c r="A412" s="132"/>
      <c r="B412"/>
      <c r="C412"/>
      <c r="D412"/>
      <c r="E412" s="95"/>
      <c r="F412"/>
      <c r="G412" s="133"/>
      <c r="H412"/>
      <c r="I412"/>
      <c r="J412" s="137"/>
      <c r="K412" s="147"/>
      <c r="L412" s="110"/>
      <c r="M412" s="110"/>
    </row>
    <row r="413" spans="1:13" x14ac:dyDescent="0.25">
      <c r="A413" s="132"/>
      <c r="B413"/>
      <c r="C413"/>
      <c r="D413"/>
      <c r="E413" s="95"/>
      <c r="F413"/>
      <c r="G413" s="133"/>
      <c r="H413"/>
      <c r="I413"/>
      <c r="J413" s="137"/>
      <c r="K413" s="147"/>
      <c r="L413" s="110"/>
      <c r="M413" s="110"/>
    </row>
    <row r="414" spans="1:13" x14ac:dyDescent="0.25">
      <c r="A414" s="132"/>
      <c r="B414"/>
      <c r="C414"/>
      <c r="D414"/>
      <c r="E414" s="95"/>
      <c r="F414"/>
      <c r="G414" s="133"/>
      <c r="H414"/>
      <c r="I414"/>
      <c r="J414" s="137"/>
      <c r="K414" s="147"/>
      <c r="L414" s="110"/>
      <c r="M414" s="110"/>
    </row>
    <row r="415" spans="1:13" x14ac:dyDescent="0.25">
      <c r="A415" s="132"/>
      <c r="B415"/>
      <c r="C415"/>
      <c r="D415"/>
      <c r="E415" s="95"/>
      <c r="F415"/>
      <c r="G415" s="133"/>
      <c r="H415"/>
      <c r="I415"/>
      <c r="J415" s="137"/>
      <c r="K415" s="147"/>
      <c r="L415" s="110"/>
      <c r="M415" s="110"/>
    </row>
    <row r="416" spans="1:13" x14ac:dyDescent="0.25">
      <c r="A416" s="132"/>
      <c r="B416"/>
      <c r="C416"/>
      <c r="D416"/>
      <c r="E416" s="95"/>
      <c r="F416"/>
      <c r="G416" s="133"/>
      <c r="H416"/>
      <c r="I416"/>
      <c r="J416" s="137"/>
      <c r="K416" s="147"/>
      <c r="L416" s="110"/>
      <c r="M416" s="110"/>
    </row>
    <row r="417" spans="1:13" x14ac:dyDescent="0.25">
      <c r="A417" s="132"/>
      <c r="B417"/>
      <c r="C417"/>
      <c r="D417"/>
      <c r="E417" s="95"/>
      <c r="F417"/>
      <c r="G417" s="133"/>
      <c r="H417"/>
      <c r="I417"/>
      <c r="J417" s="137"/>
      <c r="K417" s="147"/>
      <c r="L417" s="110"/>
      <c r="M417" s="110"/>
    </row>
    <row r="418" spans="1:13" x14ac:dyDescent="0.25">
      <c r="A418" s="132"/>
      <c r="B418"/>
      <c r="C418"/>
      <c r="D418"/>
      <c r="E418" s="95"/>
      <c r="F418"/>
      <c r="G418" s="133"/>
      <c r="H418"/>
      <c r="I418"/>
      <c r="J418" s="137"/>
      <c r="K418" s="147"/>
      <c r="L418" s="110"/>
      <c r="M418" s="110"/>
    </row>
    <row r="419" spans="1:13" x14ac:dyDescent="0.25">
      <c r="A419" s="132"/>
      <c r="B419"/>
      <c r="C419"/>
      <c r="D419"/>
      <c r="E419" s="95"/>
      <c r="F419"/>
      <c r="G419" s="133"/>
      <c r="H419"/>
      <c r="I419"/>
      <c r="J419" s="137"/>
      <c r="K419" s="147"/>
      <c r="L419" s="110"/>
      <c r="M419" s="110"/>
    </row>
    <row r="420" spans="1:13" x14ac:dyDescent="0.25">
      <c r="A420" s="132"/>
      <c r="B420"/>
      <c r="C420"/>
      <c r="D420"/>
      <c r="E420" s="95"/>
      <c r="F420"/>
      <c r="G420" s="133"/>
      <c r="H420"/>
      <c r="I420"/>
      <c r="J420" s="137"/>
      <c r="K420" s="147"/>
      <c r="L420" s="110"/>
      <c r="M420" s="110"/>
    </row>
    <row r="421" spans="1:13" x14ac:dyDescent="0.25">
      <c r="A421" s="132"/>
      <c r="B421"/>
      <c r="C421"/>
      <c r="D421"/>
      <c r="E421" s="95"/>
      <c r="F421"/>
      <c r="G421" s="133"/>
      <c r="H421"/>
      <c r="I421"/>
      <c r="J421" s="137"/>
      <c r="K421" s="147"/>
      <c r="L421" s="110"/>
      <c r="M421" s="110"/>
    </row>
    <row r="422" spans="1:13" x14ac:dyDescent="0.25">
      <c r="A422" s="132"/>
      <c r="B422"/>
      <c r="C422"/>
      <c r="D422"/>
      <c r="E422" s="95"/>
      <c r="F422"/>
      <c r="G422" s="133"/>
      <c r="H422"/>
      <c r="I422"/>
      <c r="J422" s="137"/>
      <c r="K422" s="147"/>
      <c r="L422" s="110"/>
      <c r="M422" s="110"/>
    </row>
    <row r="423" spans="1:13" x14ac:dyDescent="0.25">
      <c r="A423" s="132"/>
      <c r="B423"/>
      <c r="C423"/>
      <c r="D423"/>
      <c r="E423" s="95"/>
      <c r="F423"/>
      <c r="G423" s="133"/>
      <c r="H423"/>
      <c r="I423"/>
      <c r="J423" s="137"/>
      <c r="K423" s="147"/>
      <c r="L423" s="110"/>
      <c r="M423" s="110"/>
    </row>
    <row r="424" spans="1:13" x14ac:dyDescent="0.25">
      <c r="A424" s="132"/>
      <c r="B424"/>
      <c r="C424"/>
      <c r="D424"/>
      <c r="E424" s="95"/>
      <c r="F424"/>
      <c r="G424" s="133"/>
      <c r="H424"/>
      <c r="I424"/>
      <c r="J424" s="137"/>
      <c r="K424" s="147"/>
      <c r="L424" s="110"/>
      <c r="M424" s="110"/>
    </row>
    <row r="425" spans="1:13" x14ac:dyDescent="0.25">
      <c r="A425" s="132"/>
      <c r="B425"/>
      <c r="C425"/>
      <c r="D425"/>
      <c r="E425" s="95"/>
      <c r="F425"/>
      <c r="G425" s="133"/>
      <c r="H425"/>
      <c r="I425"/>
      <c r="J425" s="137"/>
      <c r="K425" s="147"/>
      <c r="L425" s="110"/>
      <c r="M425" s="110"/>
    </row>
    <row r="426" spans="1:13" x14ac:dyDescent="0.25">
      <c r="A426" s="132"/>
      <c r="B426"/>
      <c r="C426"/>
      <c r="D426"/>
      <c r="E426" s="95"/>
      <c r="F426"/>
      <c r="G426" s="133"/>
      <c r="H426"/>
      <c r="I426"/>
      <c r="J426" s="137"/>
      <c r="K426" s="147"/>
      <c r="L426" s="110"/>
      <c r="M426" s="110"/>
    </row>
    <row r="427" spans="1:13" x14ac:dyDescent="0.25">
      <c r="A427" s="132"/>
      <c r="B427"/>
      <c r="C427"/>
      <c r="D427"/>
      <c r="E427" s="95"/>
      <c r="F427"/>
      <c r="G427" s="133"/>
      <c r="H427"/>
      <c r="I427"/>
      <c r="J427" s="137"/>
      <c r="K427" s="147"/>
      <c r="L427" s="110"/>
      <c r="M427" s="110"/>
    </row>
    <row r="428" spans="1:13" x14ac:dyDescent="0.25">
      <c r="A428" s="132"/>
      <c r="B428"/>
      <c r="C428"/>
      <c r="D428"/>
      <c r="E428" s="95"/>
      <c r="F428"/>
      <c r="G428" s="133"/>
      <c r="H428"/>
      <c r="I428"/>
      <c r="J428" s="137"/>
      <c r="K428" s="147"/>
      <c r="L428" s="110"/>
      <c r="M428" s="110"/>
    </row>
    <row r="429" spans="1:13" x14ac:dyDescent="0.25">
      <c r="A429" s="132"/>
      <c r="B429"/>
      <c r="C429"/>
      <c r="D429"/>
      <c r="E429" s="95"/>
      <c r="F429"/>
      <c r="G429" s="133"/>
      <c r="H429"/>
      <c r="I429"/>
      <c r="J429" s="137"/>
      <c r="K429" s="147"/>
      <c r="L429" s="110"/>
      <c r="M429" s="110"/>
    </row>
    <row r="430" spans="1:13" x14ac:dyDescent="0.25">
      <c r="A430" s="132"/>
      <c r="B430"/>
      <c r="C430"/>
      <c r="D430"/>
      <c r="E430" s="95"/>
      <c r="F430"/>
      <c r="G430" s="133"/>
      <c r="H430"/>
      <c r="I430"/>
      <c r="J430" s="137"/>
      <c r="K430" s="147"/>
      <c r="L430" s="110"/>
      <c r="M430" s="110"/>
    </row>
    <row r="431" spans="1:13" x14ac:dyDescent="0.25">
      <c r="A431" s="132"/>
      <c r="B431"/>
      <c r="C431"/>
      <c r="D431"/>
      <c r="E431" s="95"/>
      <c r="F431"/>
      <c r="G431" s="133"/>
      <c r="H431"/>
      <c r="I431"/>
      <c r="J431" s="137"/>
      <c r="K431" s="147"/>
      <c r="L431" s="110"/>
      <c r="M431" s="110"/>
    </row>
    <row r="432" spans="1:13" x14ac:dyDescent="0.25">
      <c r="A432" s="132"/>
      <c r="B432"/>
      <c r="C432"/>
      <c r="D432"/>
      <c r="E432" s="95"/>
      <c r="F432"/>
      <c r="G432" s="133"/>
      <c r="H432"/>
      <c r="I432"/>
      <c r="J432" s="137"/>
      <c r="K432" s="147"/>
      <c r="L432" s="110"/>
      <c r="M432" s="110"/>
    </row>
    <row r="433" spans="1:13" x14ac:dyDescent="0.25">
      <c r="A433" s="132"/>
      <c r="B433"/>
      <c r="C433"/>
      <c r="D433"/>
      <c r="E433" s="95"/>
      <c r="F433"/>
      <c r="G433" s="133"/>
      <c r="H433"/>
      <c r="I433"/>
      <c r="J433" s="137"/>
      <c r="K433" s="147"/>
      <c r="L433" s="110"/>
      <c r="M433" s="110"/>
    </row>
    <row r="434" spans="1:13" x14ac:dyDescent="0.25">
      <c r="A434" s="132"/>
      <c r="B434"/>
      <c r="C434"/>
      <c r="D434"/>
      <c r="E434" s="95"/>
      <c r="F434"/>
      <c r="G434" s="133"/>
      <c r="H434"/>
      <c r="I434"/>
      <c r="J434" s="137"/>
      <c r="K434" s="147"/>
      <c r="L434" s="110"/>
      <c r="M434" s="110"/>
    </row>
    <row r="435" spans="1:13" x14ac:dyDescent="0.25">
      <c r="A435" s="132"/>
      <c r="B435"/>
      <c r="C435"/>
      <c r="D435"/>
      <c r="E435" s="95"/>
      <c r="F435"/>
      <c r="G435" s="133"/>
      <c r="H435"/>
      <c r="I435"/>
      <c r="J435" s="137"/>
      <c r="K435" s="147"/>
      <c r="L435" s="110"/>
      <c r="M435" s="110"/>
    </row>
    <row r="436" spans="1:13" x14ac:dyDescent="0.25">
      <c r="A436" s="132"/>
      <c r="B436"/>
      <c r="C436"/>
      <c r="D436"/>
      <c r="E436" s="95"/>
      <c r="F436"/>
      <c r="G436" s="133"/>
      <c r="H436"/>
      <c r="I436"/>
      <c r="J436" s="137"/>
      <c r="K436" s="147"/>
      <c r="L436" s="110"/>
      <c r="M436" s="110"/>
    </row>
    <row r="437" spans="1:13" x14ac:dyDescent="0.25">
      <c r="A437" s="132"/>
      <c r="B437"/>
      <c r="C437"/>
      <c r="D437"/>
      <c r="E437" s="95"/>
      <c r="F437"/>
      <c r="G437" s="133"/>
      <c r="H437"/>
      <c r="I437"/>
      <c r="J437" s="137"/>
      <c r="K437" s="147"/>
      <c r="L437" s="110"/>
      <c r="M437" s="110"/>
    </row>
    <row r="438" spans="1:13" x14ac:dyDescent="0.25">
      <c r="A438" s="132"/>
      <c r="B438"/>
      <c r="C438"/>
      <c r="D438"/>
      <c r="E438" s="95"/>
      <c r="F438"/>
      <c r="G438" s="133"/>
      <c r="H438"/>
      <c r="I438"/>
      <c r="J438" s="137"/>
      <c r="K438" s="147"/>
      <c r="L438" s="110"/>
      <c r="M438" s="110"/>
    </row>
    <row r="439" spans="1:13" x14ac:dyDescent="0.25">
      <c r="A439" s="132"/>
      <c r="B439"/>
      <c r="C439"/>
      <c r="D439"/>
      <c r="E439" s="95"/>
      <c r="F439"/>
      <c r="G439" s="133"/>
      <c r="H439"/>
      <c r="I439"/>
      <c r="J439" s="137"/>
      <c r="K439" s="147"/>
      <c r="L439" s="110"/>
      <c r="M439" s="110"/>
    </row>
    <row r="440" spans="1:13" x14ac:dyDescent="0.25">
      <c r="A440" s="132"/>
      <c r="B440"/>
      <c r="C440"/>
      <c r="D440"/>
      <c r="E440" s="95"/>
      <c r="F440"/>
      <c r="G440" s="133"/>
      <c r="H440"/>
      <c r="I440"/>
      <c r="J440" s="137"/>
      <c r="K440" s="147"/>
      <c r="L440" s="110"/>
      <c r="M440" s="110"/>
    </row>
    <row r="441" spans="1:13" x14ac:dyDescent="0.25">
      <c r="A441" s="132"/>
      <c r="B441"/>
      <c r="C441"/>
      <c r="D441"/>
      <c r="E441" s="95"/>
      <c r="F441"/>
      <c r="G441" s="133"/>
      <c r="H441"/>
      <c r="I441"/>
      <c r="J441" s="137"/>
      <c r="K441" s="147"/>
      <c r="L441" s="110"/>
      <c r="M441" s="110"/>
    </row>
    <row r="442" spans="1:13" x14ac:dyDescent="0.25">
      <c r="A442" s="132"/>
      <c r="B442"/>
      <c r="C442"/>
      <c r="D442"/>
      <c r="E442" s="95"/>
      <c r="F442"/>
      <c r="G442" s="133"/>
      <c r="H442"/>
      <c r="I442"/>
      <c r="J442" s="137"/>
      <c r="K442" s="147"/>
      <c r="L442" s="110"/>
      <c r="M442" s="110"/>
    </row>
    <row r="443" spans="1:13" x14ac:dyDescent="0.25">
      <c r="A443" s="132"/>
      <c r="B443"/>
      <c r="C443"/>
      <c r="D443"/>
      <c r="E443" s="95"/>
      <c r="F443"/>
      <c r="G443" s="133"/>
      <c r="H443"/>
      <c r="I443"/>
      <c r="J443" s="137"/>
      <c r="K443" s="147"/>
      <c r="L443" s="110"/>
      <c r="M443" s="110"/>
    </row>
    <row r="444" spans="1:13" x14ac:dyDescent="0.25">
      <c r="A444" s="132"/>
      <c r="B444"/>
      <c r="C444"/>
      <c r="D444"/>
      <c r="E444" s="95"/>
      <c r="F444"/>
      <c r="G444" s="133"/>
      <c r="H444"/>
      <c r="I444"/>
      <c r="J444" s="137"/>
      <c r="K444" s="147"/>
      <c r="L444" s="110"/>
      <c r="M444" s="110"/>
    </row>
    <row r="445" spans="1:13" x14ac:dyDescent="0.25">
      <c r="A445" s="132"/>
      <c r="B445"/>
      <c r="C445"/>
      <c r="D445"/>
      <c r="E445" s="95"/>
      <c r="F445"/>
      <c r="G445" s="133"/>
      <c r="H445"/>
      <c r="I445"/>
      <c r="J445" s="137"/>
      <c r="K445" s="147"/>
      <c r="L445" s="110"/>
      <c r="M445" s="110"/>
    </row>
    <row r="446" spans="1:13" x14ac:dyDescent="0.25">
      <c r="A446" s="132"/>
      <c r="B446"/>
      <c r="C446"/>
      <c r="D446"/>
      <c r="E446" s="95"/>
      <c r="F446"/>
      <c r="G446" s="133"/>
      <c r="H446"/>
      <c r="I446"/>
      <c r="J446" s="137"/>
      <c r="K446" s="147"/>
      <c r="L446" s="110"/>
      <c r="M446" s="110"/>
    </row>
    <row r="447" spans="1:13" x14ac:dyDescent="0.25">
      <c r="A447" s="132"/>
      <c r="B447"/>
      <c r="C447"/>
      <c r="D447"/>
      <c r="E447" s="95"/>
      <c r="F447"/>
      <c r="G447" s="133"/>
      <c r="H447"/>
      <c r="I447"/>
      <c r="J447" s="137"/>
      <c r="K447" s="147"/>
      <c r="L447" s="110"/>
      <c r="M447" s="110"/>
    </row>
    <row r="448" spans="1:13" x14ac:dyDescent="0.25">
      <c r="A448" s="132"/>
      <c r="B448"/>
      <c r="C448"/>
      <c r="D448"/>
      <c r="E448" s="95"/>
      <c r="F448"/>
      <c r="G448" s="133"/>
      <c r="H448"/>
      <c r="I448"/>
      <c r="J448" s="137"/>
      <c r="K448" s="147"/>
      <c r="L448" s="110"/>
      <c r="M448" s="110"/>
    </row>
    <row r="449" spans="1:13" x14ac:dyDescent="0.25">
      <c r="A449" s="132"/>
      <c r="B449"/>
      <c r="C449"/>
      <c r="D449"/>
      <c r="E449" s="95"/>
      <c r="F449"/>
      <c r="G449" s="133"/>
      <c r="H449"/>
      <c r="I449"/>
      <c r="J449" s="137"/>
      <c r="K449" s="147"/>
      <c r="L449" s="110"/>
      <c r="M449" s="110"/>
    </row>
    <row r="450" spans="1:13" x14ac:dyDescent="0.25">
      <c r="A450" s="132"/>
      <c r="B450"/>
      <c r="C450"/>
      <c r="D450"/>
      <c r="E450" s="95"/>
      <c r="F450"/>
      <c r="G450" s="133"/>
      <c r="H450"/>
      <c r="I450"/>
      <c r="J450" s="137"/>
      <c r="K450" s="147"/>
      <c r="L450" s="110"/>
      <c r="M450" s="110"/>
    </row>
    <row r="451" spans="1:13" x14ac:dyDescent="0.25">
      <c r="A451" s="132"/>
      <c r="B451"/>
      <c r="C451"/>
      <c r="D451"/>
      <c r="E451" s="95"/>
      <c r="F451"/>
      <c r="G451" s="133"/>
      <c r="H451"/>
      <c r="I451"/>
      <c r="J451" s="137"/>
      <c r="K451" s="147"/>
      <c r="L451" s="110"/>
      <c r="M451" s="110"/>
    </row>
    <row r="452" spans="1:13" x14ac:dyDescent="0.25">
      <c r="A452" s="132"/>
      <c r="B452"/>
      <c r="C452"/>
      <c r="D452"/>
      <c r="E452" s="95"/>
      <c r="F452"/>
      <c r="G452" s="133"/>
      <c r="H452"/>
      <c r="I452"/>
      <c r="J452" s="137"/>
      <c r="K452" s="147"/>
      <c r="L452" s="110"/>
      <c r="M452" s="110"/>
    </row>
    <row r="453" spans="1:13" x14ac:dyDescent="0.25">
      <c r="A453" s="132"/>
      <c r="B453"/>
      <c r="C453"/>
      <c r="D453"/>
      <c r="E453" s="95"/>
      <c r="F453"/>
      <c r="G453" s="133"/>
      <c r="H453"/>
      <c r="I453"/>
      <c r="J453" s="137"/>
      <c r="K453" s="147"/>
      <c r="L453" s="110"/>
      <c r="M453" s="110"/>
    </row>
    <row r="454" spans="1:13" x14ac:dyDescent="0.25">
      <c r="A454" s="132"/>
      <c r="B454"/>
      <c r="C454"/>
      <c r="D454"/>
      <c r="E454" s="95"/>
      <c r="F454"/>
      <c r="G454" s="133"/>
      <c r="H454"/>
      <c r="I454"/>
      <c r="J454" s="137"/>
      <c r="K454" s="147"/>
      <c r="L454" s="110"/>
      <c r="M454" s="110"/>
    </row>
    <row r="455" spans="1:13" x14ac:dyDescent="0.25">
      <c r="A455" s="132"/>
      <c r="B455"/>
      <c r="C455"/>
      <c r="D455"/>
      <c r="E455" s="95"/>
      <c r="F455"/>
      <c r="G455" s="133"/>
      <c r="H455"/>
      <c r="I455"/>
      <c r="J455" s="137"/>
      <c r="K455" s="147"/>
      <c r="L455" s="110"/>
      <c r="M455" s="110"/>
    </row>
    <row r="456" spans="1:13" x14ac:dyDescent="0.25">
      <c r="A456" s="132"/>
      <c r="B456"/>
      <c r="C456"/>
      <c r="D456"/>
      <c r="E456" s="95"/>
      <c r="F456"/>
      <c r="G456" s="133"/>
      <c r="H456"/>
      <c r="I456"/>
      <c r="J456" s="137"/>
      <c r="K456" s="147"/>
      <c r="L456" s="110"/>
      <c r="M456" s="110"/>
    </row>
    <row r="457" spans="1:13" x14ac:dyDescent="0.25">
      <c r="A457" s="132"/>
      <c r="B457"/>
      <c r="C457"/>
      <c r="D457"/>
      <c r="E457" s="95"/>
      <c r="F457"/>
      <c r="G457" s="133"/>
      <c r="H457"/>
      <c r="I457"/>
      <c r="J457" s="137"/>
      <c r="K457" s="147"/>
      <c r="L457" s="110"/>
      <c r="M457" s="110"/>
    </row>
    <row r="458" spans="1:13" x14ac:dyDescent="0.25">
      <c r="A458" s="132"/>
      <c r="B458"/>
      <c r="C458"/>
      <c r="D458"/>
      <c r="E458" s="95"/>
      <c r="F458"/>
      <c r="G458" s="133"/>
      <c r="H458"/>
      <c r="I458"/>
      <c r="J458" s="137"/>
      <c r="K458" s="147"/>
      <c r="L458" s="110"/>
      <c r="M458" s="110"/>
    </row>
    <row r="459" spans="1:13" x14ac:dyDescent="0.25">
      <c r="A459" s="132"/>
      <c r="B459"/>
      <c r="C459"/>
      <c r="D459"/>
      <c r="E459" s="95"/>
      <c r="F459"/>
      <c r="G459" s="133"/>
      <c r="H459"/>
      <c r="I459"/>
      <c r="J459" s="137"/>
      <c r="K459" s="147"/>
      <c r="L459" s="110"/>
      <c r="M459" s="110"/>
    </row>
    <row r="460" spans="1:13" x14ac:dyDescent="0.25">
      <c r="A460" s="132"/>
      <c r="B460"/>
      <c r="C460"/>
      <c r="D460"/>
      <c r="E460" s="95"/>
      <c r="F460"/>
      <c r="G460" s="133"/>
      <c r="H460"/>
      <c r="I460"/>
      <c r="J460" s="137"/>
      <c r="K460" s="147"/>
      <c r="L460" s="110"/>
      <c r="M460" s="110"/>
    </row>
    <row r="461" spans="1:13" x14ac:dyDescent="0.25">
      <c r="A461" s="132"/>
      <c r="B461"/>
      <c r="C461"/>
      <c r="D461"/>
      <c r="E461" s="95"/>
      <c r="F461"/>
      <c r="G461" s="133"/>
      <c r="H461"/>
      <c r="I461"/>
      <c r="J461" s="137"/>
      <c r="K461" s="147"/>
      <c r="L461" s="110"/>
      <c r="M461" s="110"/>
    </row>
    <row r="462" spans="1:13" x14ac:dyDescent="0.25">
      <c r="A462" s="132"/>
      <c r="B462"/>
      <c r="C462"/>
      <c r="D462"/>
      <c r="E462" s="95"/>
      <c r="F462"/>
      <c r="G462" s="133"/>
      <c r="H462"/>
      <c r="I462"/>
      <c r="J462" s="137"/>
      <c r="K462" s="147"/>
      <c r="L462" s="110"/>
      <c r="M462" s="110"/>
    </row>
    <row r="463" spans="1:13" x14ac:dyDescent="0.25">
      <c r="A463" s="132"/>
      <c r="B463"/>
      <c r="C463"/>
      <c r="D463"/>
      <c r="E463" s="95"/>
      <c r="F463"/>
      <c r="G463" s="133"/>
      <c r="H463"/>
      <c r="I463"/>
      <c r="J463" s="137"/>
      <c r="K463" s="147"/>
      <c r="L463" s="110"/>
      <c r="M463" s="110"/>
    </row>
    <row r="464" spans="1:13" x14ac:dyDescent="0.25">
      <c r="A464" s="132"/>
      <c r="B464"/>
      <c r="C464"/>
      <c r="D464"/>
      <c r="E464" s="95"/>
      <c r="F464"/>
      <c r="G464" s="133"/>
      <c r="H464"/>
      <c r="I464"/>
      <c r="J464" s="137"/>
      <c r="K464" s="147"/>
      <c r="L464" s="110"/>
      <c r="M464" s="110"/>
    </row>
    <row r="465" spans="1:13" x14ac:dyDescent="0.25">
      <c r="A465" s="132"/>
      <c r="B465"/>
      <c r="C465"/>
      <c r="D465"/>
      <c r="E465" s="95"/>
      <c r="F465"/>
      <c r="G465" s="133"/>
      <c r="H465"/>
      <c r="I465"/>
      <c r="J465" s="137"/>
      <c r="K465" s="147"/>
      <c r="L465" s="110"/>
      <c r="M465" s="110"/>
    </row>
    <row r="466" spans="1:13" x14ac:dyDescent="0.25">
      <c r="A466" s="132"/>
      <c r="B466"/>
      <c r="C466"/>
      <c r="D466"/>
      <c r="E466" s="95"/>
      <c r="F466"/>
      <c r="G466" s="133"/>
      <c r="H466"/>
      <c r="I466"/>
      <c r="J466" s="137"/>
      <c r="K466" s="147"/>
      <c r="L466" s="110"/>
      <c r="M466" s="110"/>
    </row>
    <row r="467" spans="1:13" x14ac:dyDescent="0.25">
      <c r="A467" s="132"/>
      <c r="B467"/>
      <c r="C467"/>
      <c r="D467"/>
      <c r="E467" s="95"/>
      <c r="F467"/>
      <c r="G467" s="133"/>
      <c r="H467"/>
      <c r="I467"/>
      <c r="J467" s="137"/>
      <c r="K467" s="147"/>
      <c r="L467" s="110"/>
      <c r="M467" s="110"/>
    </row>
    <row r="468" spans="1:13" x14ac:dyDescent="0.25">
      <c r="A468" s="132"/>
      <c r="B468"/>
      <c r="C468"/>
      <c r="D468"/>
      <c r="E468" s="95"/>
      <c r="F468"/>
      <c r="G468" s="133"/>
      <c r="H468"/>
      <c r="I468"/>
      <c r="J468" s="137"/>
      <c r="K468" s="147"/>
      <c r="L468" s="110"/>
      <c r="M468" s="110"/>
    </row>
    <row r="469" spans="1:13" x14ac:dyDescent="0.25">
      <c r="A469" s="132"/>
      <c r="B469"/>
      <c r="C469"/>
      <c r="D469"/>
      <c r="E469" s="95"/>
      <c r="F469"/>
      <c r="G469" s="133"/>
      <c r="H469"/>
      <c r="I469"/>
      <c r="J469" s="137"/>
      <c r="K469" s="147"/>
      <c r="L469" s="110"/>
      <c r="M469" s="110"/>
    </row>
    <row r="470" spans="1:13" x14ac:dyDescent="0.25">
      <c r="A470" s="132"/>
      <c r="B470"/>
      <c r="C470"/>
      <c r="D470"/>
      <c r="E470" s="95"/>
      <c r="F470"/>
      <c r="G470" s="133"/>
      <c r="H470"/>
      <c r="I470"/>
      <c r="J470" s="137"/>
      <c r="K470" s="147"/>
      <c r="L470" s="110"/>
      <c r="M470" s="110"/>
    </row>
    <row r="471" spans="1:13" x14ac:dyDescent="0.25">
      <c r="A471" s="132"/>
      <c r="B471"/>
      <c r="C471"/>
      <c r="D471"/>
      <c r="E471" s="95"/>
      <c r="F471"/>
      <c r="G471" s="133"/>
      <c r="H471"/>
      <c r="I471"/>
      <c r="J471" s="137"/>
      <c r="K471" s="147"/>
      <c r="L471" s="110"/>
      <c r="M471" s="110"/>
    </row>
    <row r="472" spans="1:13" x14ac:dyDescent="0.25">
      <c r="A472" s="132"/>
      <c r="B472"/>
      <c r="C472"/>
      <c r="D472"/>
      <c r="E472" s="95"/>
      <c r="F472"/>
      <c r="G472" s="133"/>
      <c r="H472"/>
      <c r="I472"/>
      <c r="J472" s="137"/>
      <c r="K472" s="147"/>
      <c r="L472" s="110"/>
      <c r="M472" s="110"/>
    </row>
    <row r="473" spans="1:13" x14ac:dyDescent="0.25">
      <c r="A473" s="132"/>
      <c r="B473"/>
      <c r="C473"/>
      <c r="D473"/>
      <c r="E473" s="95"/>
      <c r="F473"/>
      <c r="G473" s="133"/>
      <c r="H473"/>
      <c r="I473"/>
      <c r="J473" s="137"/>
      <c r="K473" s="147"/>
      <c r="L473" s="110"/>
      <c r="M473" s="110"/>
    </row>
    <row r="474" spans="1:13" x14ac:dyDescent="0.25">
      <c r="A474" s="132"/>
      <c r="B474"/>
      <c r="C474"/>
      <c r="D474"/>
      <c r="E474" s="95"/>
      <c r="F474"/>
      <c r="G474" s="133"/>
      <c r="H474"/>
      <c r="I474"/>
      <c r="J474" s="137"/>
      <c r="K474" s="147"/>
      <c r="L474" s="110"/>
      <c r="M474" s="110"/>
    </row>
    <row r="475" spans="1:13" x14ac:dyDescent="0.25">
      <c r="A475" s="132"/>
      <c r="B475"/>
      <c r="C475"/>
      <c r="D475"/>
      <c r="E475" s="95"/>
      <c r="F475"/>
      <c r="G475" s="133"/>
      <c r="H475"/>
      <c r="I475"/>
      <c r="J475" s="137"/>
      <c r="K475" s="147"/>
      <c r="L475" s="110"/>
      <c r="M475" s="110"/>
    </row>
    <row r="476" spans="1:13" x14ac:dyDescent="0.25">
      <c r="A476" s="132"/>
      <c r="B476"/>
      <c r="C476"/>
      <c r="D476"/>
      <c r="E476" s="95"/>
      <c r="F476"/>
      <c r="G476" s="133"/>
      <c r="H476"/>
      <c r="I476"/>
      <c r="J476" s="137"/>
      <c r="K476" s="147"/>
      <c r="L476" s="110"/>
      <c r="M476" s="110"/>
    </row>
    <row r="477" spans="1:13" x14ac:dyDescent="0.25">
      <c r="A477" s="132"/>
      <c r="B477"/>
      <c r="C477"/>
      <c r="D477"/>
      <c r="E477" s="95"/>
      <c r="F477"/>
      <c r="G477" s="133"/>
      <c r="H477"/>
      <c r="I477"/>
      <c r="J477" s="137"/>
      <c r="K477" s="147"/>
      <c r="L477" s="110"/>
      <c r="M477" s="110"/>
    </row>
    <row r="478" spans="1:13" x14ac:dyDescent="0.25">
      <c r="A478" s="132"/>
      <c r="B478"/>
      <c r="C478"/>
      <c r="D478"/>
      <c r="E478" s="95"/>
      <c r="F478"/>
      <c r="G478" s="133"/>
      <c r="H478"/>
      <c r="I478"/>
      <c r="J478" s="137"/>
      <c r="K478" s="147"/>
      <c r="L478" s="110"/>
      <c r="M478" s="110"/>
    </row>
    <row r="479" spans="1:13" x14ac:dyDescent="0.25">
      <c r="A479" s="132"/>
      <c r="B479"/>
      <c r="C479"/>
      <c r="D479"/>
      <c r="E479" s="95"/>
      <c r="F479"/>
      <c r="G479" s="133"/>
      <c r="H479"/>
      <c r="I479"/>
      <c r="J479" s="137"/>
      <c r="K479" s="147"/>
      <c r="L479" s="110"/>
      <c r="M479" s="110"/>
    </row>
    <row r="480" spans="1:13" x14ac:dyDescent="0.25">
      <c r="A480" s="132"/>
      <c r="B480"/>
      <c r="C480"/>
      <c r="D480"/>
      <c r="E480" s="95"/>
      <c r="F480"/>
      <c r="G480" s="133"/>
      <c r="H480"/>
      <c r="I480"/>
      <c r="J480" s="137"/>
      <c r="K480" s="147"/>
      <c r="L480" s="110"/>
      <c r="M480" s="110"/>
    </row>
    <row r="481" spans="1:13" x14ac:dyDescent="0.25">
      <c r="A481" s="132"/>
      <c r="B481"/>
      <c r="C481"/>
      <c r="D481"/>
      <c r="E481" s="95"/>
      <c r="F481"/>
      <c r="G481" s="133"/>
      <c r="H481"/>
      <c r="I481"/>
      <c r="J481" s="137"/>
      <c r="K481" s="147"/>
      <c r="L481" s="110"/>
      <c r="M481" s="110"/>
    </row>
    <row r="482" spans="1:13" x14ac:dyDescent="0.25">
      <c r="A482" s="132"/>
      <c r="B482"/>
      <c r="C482"/>
      <c r="D482"/>
      <c r="E482" s="95"/>
      <c r="F482"/>
      <c r="G482" s="133"/>
      <c r="H482"/>
      <c r="I482"/>
      <c r="J482" s="137"/>
      <c r="K482" s="147"/>
      <c r="L482" s="110"/>
      <c r="M482" s="110"/>
    </row>
    <row r="483" spans="1:13" x14ac:dyDescent="0.25">
      <c r="A483" s="132"/>
      <c r="B483"/>
      <c r="C483"/>
      <c r="D483"/>
      <c r="E483" s="95"/>
      <c r="F483"/>
      <c r="G483" s="133"/>
      <c r="H483"/>
      <c r="I483"/>
      <c r="J483" s="137"/>
      <c r="K483" s="147"/>
      <c r="L483" s="110"/>
      <c r="M483" s="110"/>
    </row>
    <row r="484" spans="1:13" x14ac:dyDescent="0.25">
      <c r="A484" s="132"/>
      <c r="B484"/>
      <c r="C484"/>
      <c r="D484"/>
      <c r="E484" s="95"/>
      <c r="F484"/>
      <c r="G484" s="133"/>
      <c r="H484"/>
      <c r="I484"/>
      <c r="J484" s="137"/>
      <c r="K484" s="147"/>
      <c r="L484" s="110"/>
      <c r="M484" s="110"/>
    </row>
    <row r="485" spans="1:13" x14ac:dyDescent="0.25">
      <c r="A485" s="132"/>
      <c r="B485"/>
      <c r="C485"/>
      <c r="D485"/>
      <c r="E485" s="95"/>
      <c r="F485"/>
      <c r="G485" s="133"/>
      <c r="H485"/>
      <c r="I485"/>
      <c r="J485" s="137"/>
      <c r="K485" s="147"/>
      <c r="L485" s="110"/>
      <c r="M485" s="110"/>
    </row>
    <row r="486" spans="1:13" x14ac:dyDescent="0.25">
      <c r="A486" s="132"/>
      <c r="B486"/>
      <c r="C486"/>
      <c r="D486"/>
      <c r="E486" s="95"/>
      <c r="F486"/>
      <c r="G486" s="133"/>
      <c r="H486"/>
      <c r="I486"/>
      <c r="J486" s="137"/>
      <c r="K486" s="147"/>
      <c r="L486" s="110"/>
      <c r="M486" s="110"/>
    </row>
    <row r="487" spans="1:13" x14ac:dyDescent="0.25">
      <c r="A487" s="132"/>
      <c r="B487"/>
      <c r="C487"/>
      <c r="D487"/>
      <c r="E487" s="95"/>
      <c r="F487"/>
      <c r="G487" s="133"/>
      <c r="H487"/>
      <c r="I487"/>
      <c r="J487" s="137"/>
      <c r="K487" s="147"/>
      <c r="L487" s="110"/>
      <c r="M487" s="110"/>
    </row>
    <row r="488" spans="1:13" x14ac:dyDescent="0.25">
      <c r="A488" s="132"/>
      <c r="B488"/>
      <c r="C488"/>
      <c r="D488"/>
      <c r="E488" s="95"/>
      <c r="F488"/>
      <c r="G488" s="133"/>
      <c r="H488"/>
      <c r="I488"/>
      <c r="J488" s="137"/>
      <c r="K488" s="147"/>
      <c r="L488" s="110"/>
      <c r="M488" s="110"/>
    </row>
    <row r="489" spans="1:13" x14ac:dyDescent="0.25">
      <c r="A489" s="132"/>
      <c r="B489"/>
      <c r="C489"/>
      <c r="D489"/>
      <c r="E489" s="95"/>
      <c r="F489"/>
      <c r="G489" s="133"/>
      <c r="H489"/>
      <c r="I489"/>
      <c r="J489" s="137"/>
      <c r="K489" s="147"/>
      <c r="L489" s="110"/>
      <c r="M489" s="110"/>
    </row>
    <row r="490" spans="1:13" x14ac:dyDescent="0.25">
      <c r="A490" s="132"/>
      <c r="B490"/>
      <c r="C490"/>
      <c r="D490"/>
      <c r="E490" s="95"/>
      <c r="F490"/>
      <c r="G490" s="133"/>
      <c r="H490"/>
      <c r="I490"/>
      <c r="J490" s="137"/>
      <c r="K490" s="147"/>
      <c r="L490" s="110"/>
      <c r="M490" s="110"/>
    </row>
    <row r="491" spans="1:13" x14ac:dyDescent="0.25">
      <c r="A491" s="132"/>
      <c r="B491"/>
      <c r="C491"/>
      <c r="D491"/>
      <c r="E491" s="95"/>
      <c r="F491"/>
      <c r="G491" s="133"/>
      <c r="H491"/>
      <c r="I491"/>
      <c r="J491" s="137"/>
      <c r="K491" s="147"/>
      <c r="L491" s="110"/>
      <c r="M491" s="110"/>
    </row>
    <row r="492" spans="1:13" x14ac:dyDescent="0.25">
      <c r="A492" s="132"/>
      <c r="B492"/>
      <c r="C492"/>
      <c r="D492"/>
      <c r="E492" s="95"/>
      <c r="F492"/>
      <c r="G492" s="133"/>
      <c r="H492"/>
      <c r="I492"/>
      <c r="J492" s="137"/>
      <c r="K492" s="147"/>
      <c r="L492" s="110"/>
      <c r="M492" s="110"/>
    </row>
    <row r="493" spans="1:13" x14ac:dyDescent="0.25">
      <c r="A493" s="132"/>
      <c r="B493"/>
      <c r="C493"/>
      <c r="D493"/>
      <c r="E493" s="95"/>
      <c r="F493"/>
      <c r="G493" s="133"/>
      <c r="H493"/>
      <c r="I493"/>
      <c r="J493" s="137"/>
      <c r="K493" s="147"/>
      <c r="L493" s="110"/>
      <c r="M493" s="110"/>
    </row>
    <row r="494" spans="1:13" x14ac:dyDescent="0.25">
      <c r="A494" s="132"/>
      <c r="B494"/>
      <c r="C494"/>
      <c r="D494"/>
      <c r="E494" s="95"/>
      <c r="F494"/>
      <c r="G494" s="133"/>
      <c r="H494"/>
      <c r="I494"/>
      <c r="J494" s="137"/>
      <c r="K494" s="147"/>
      <c r="L494" s="110"/>
      <c r="M494" s="110"/>
    </row>
    <row r="495" spans="1:13" x14ac:dyDescent="0.25">
      <c r="A495" s="132"/>
      <c r="B495"/>
      <c r="C495"/>
      <c r="D495"/>
      <c r="E495" s="95"/>
      <c r="F495"/>
      <c r="G495" s="133"/>
      <c r="H495"/>
      <c r="I495"/>
      <c r="J495" s="137"/>
      <c r="K495" s="147"/>
      <c r="L495" s="110"/>
      <c r="M495" s="110"/>
    </row>
    <row r="496" spans="1:13" x14ac:dyDescent="0.25">
      <c r="A496" s="132"/>
      <c r="B496"/>
      <c r="C496"/>
      <c r="D496"/>
      <c r="E496" s="95"/>
      <c r="F496"/>
      <c r="G496" s="133"/>
      <c r="H496"/>
      <c r="I496"/>
      <c r="J496" s="137"/>
      <c r="K496" s="147"/>
      <c r="L496" s="110"/>
      <c r="M496" s="110"/>
    </row>
    <row r="497" spans="1:13" x14ac:dyDescent="0.25">
      <c r="A497" s="132"/>
      <c r="B497"/>
      <c r="C497"/>
      <c r="D497"/>
      <c r="E497" s="95"/>
      <c r="F497"/>
      <c r="G497" s="133"/>
      <c r="H497"/>
      <c r="I497"/>
      <c r="J497" s="137"/>
      <c r="K497" s="147"/>
      <c r="L497" s="110"/>
      <c r="M497" s="110"/>
    </row>
    <row r="498" spans="1:13" x14ac:dyDescent="0.25">
      <c r="A498" s="132"/>
      <c r="B498"/>
      <c r="C498"/>
      <c r="D498"/>
      <c r="E498" s="95"/>
      <c r="F498"/>
      <c r="G498" s="133"/>
      <c r="H498"/>
      <c r="I498"/>
      <c r="J498" s="137"/>
      <c r="K498" s="147"/>
      <c r="L498" s="110"/>
      <c r="M498" s="110"/>
    </row>
    <row r="499" spans="1:13" x14ac:dyDescent="0.25">
      <c r="A499" s="132"/>
      <c r="B499"/>
      <c r="C499"/>
      <c r="D499"/>
      <c r="E499" s="95"/>
      <c r="F499"/>
      <c r="G499" s="133"/>
      <c r="H499"/>
      <c r="I499"/>
      <c r="J499" s="137"/>
      <c r="K499" s="147"/>
      <c r="L499" s="110"/>
      <c r="M499" s="110"/>
    </row>
    <row r="500" spans="1:13" x14ac:dyDescent="0.25">
      <c r="A500" s="132"/>
      <c r="B500"/>
      <c r="C500"/>
      <c r="D500"/>
      <c r="E500" s="95"/>
      <c r="F500"/>
      <c r="G500" s="133"/>
      <c r="H500"/>
      <c r="I500"/>
      <c r="J500" s="137"/>
      <c r="K500" s="147"/>
      <c r="L500" s="110"/>
      <c r="M500" s="110"/>
    </row>
    <row r="501" spans="1:13" x14ac:dyDescent="0.25">
      <c r="A501" s="132"/>
      <c r="B501"/>
      <c r="C501"/>
      <c r="D501"/>
      <c r="E501" s="95"/>
      <c r="F501"/>
      <c r="G501" s="133"/>
      <c r="H501"/>
      <c r="I501"/>
      <c r="J501" s="137"/>
      <c r="K501" s="147"/>
      <c r="L501" s="110"/>
      <c r="M501" s="110"/>
    </row>
    <row r="502" spans="1:13" x14ac:dyDescent="0.25">
      <c r="A502" s="132"/>
      <c r="B502"/>
      <c r="C502"/>
      <c r="D502"/>
      <c r="E502" s="95"/>
      <c r="F502"/>
      <c r="G502" s="133"/>
      <c r="H502"/>
      <c r="I502"/>
      <c r="J502" s="137"/>
      <c r="K502" s="147"/>
      <c r="L502" s="110"/>
      <c r="M502" s="110"/>
    </row>
    <row r="503" spans="1:13" x14ac:dyDescent="0.25">
      <c r="A503" s="132"/>
      <c r="B503"/>
      <c r="C503"/>
      <c r="D503"/>
      <c r="E503" s="95"/>
      <c r="F503"/>
      <c r="G503" s="133"/>
      <c r="H503"/>
      <c r="I503"/>
      <c r="J503" s="137"/>
      <c r="K503" s="147"/>
      <c r="L503" s="110"/>
      <c r="M503" s="110"/>
    </row>
    <row r="504" spans="1:13" x14ac:dyDescent="0.25">
      <c r="A504" s="132"/>
      <c r="B504"/>
      <c r="C504"/>
      <c r="D504"/>
      <c r="E504" s="95"/>
      <c r="F504"/>
      <c r="G504" s="133"/>
      <c r="H504"/>
      <c r="I504"/>
      <c r="J504" s="137"/>
      <c r="K504" s="147"/>
      <c r="L504" s="110"/>
      <c r="M504" s="110"/>
    </row>
    <row r="505" spans="1:13" x14ac:dyDescent="0.25">
      <c r="A505" s="132"/>
      <c r="B505"/>
      <c r="C505"/>
      <c r="D505"/>
      <c r="E505" s="95"/>
      <c r="F505"/>
      <c r="G505" s="133"/>
      <c r="H505"/>
      <c r="I505"/>
      <c r="J505" s="137"/>
      <c r="K505" s="147"/>
      <c r="L505" s="110"/>
      <c r="M505" s="110"/>
    </row>
    <row r="506" spans="1:13" x14ac:dyDescent="0.25">
      <c r="A506" s="132"/>
      <c r="B506"/>
      <c r="C506"/>
      <c r="D506"/>
      <c r="E506" s="95"/>
      <c r="F506"/>
      <c r="G506" s="133"/>
      <c r="H506"/>
      <c r="I506"/>
      <c r="J506" s="137"/>
      <c r="K506" s="147"/>
      <c r="L506" s="110"/>
      <c r="M506" s="110"/>
    </row>
    <row r="507" spans="1:13" x14ac:dyDescent="0.25">
      <c r="A507" s="132"/>
      <c r="B507"/>
      <c r="C507"/>
      <c r="D507"/>
      <c r="E507" s="95"/>
      <c r="F507"/>
      <c r="G507" s="133"/>
      <c r="H507"/>
      <c r="I507"/>
      <c r="J507" s="137"/>
      <c r="K507" s="147"/>
      <c r="L507" s="110"/>
      <c r="M507" s="110"/>
    </row>
    <row r="508" spans="1:13" x14ac:dyDescent="0.25">
      <c r="A508" s="132"/>
      <c r="B508"/>
      <c r="C508"/>
      <c r="D508"/>
      <c r="E508" s="95"/>
      <c r="F508"/>
      <c r="G508" s="133"/>
      <c r="H508"/>
      <c r="I508"/>
      <c r="J508" s="137"/>
      <c r="K508" s="147"/>
      <c r="L508" s="110"/>
      <c r="M508" s="110"/>
    </row>
    <row r="509" spans="1:13" x14ac:dyDescent="0.25">
      <c r="A509" s="132"/>
      <c r="B509"/>
      <c r="C509"/>
      <c r="D509"/>
      <c r="E509" s="95"/>
      <c r="F509"/>
      <c r="G509" s="133"/>
      <c r="H509"/>
      <c r="I509"/>
      <c r="J509" s="137"/>
      <c r="K509" s="147"/>
      <c r="L509" s="110"/>
      <c r="M509" s="110"/>
    </row>
    <row r="510" spans="1:13" x14ac:dyDescent="0.25">
      <c r="A510" s="132"/>
      <c r="B510"/>
      <c r="C510"/>
      <c r="D510"/>
      <c r="E510" s="95"/>
      <c r="F510"/>
      <c r="G510" s="133"/>
      <c r="H510"/>
      <c r="I510"/>
      <c r="J510" s="137"/>
      <c r="K510" s="147"/>
      <c r="L510" s="110"/>
      <c r="M510" s="110"/>
    </row>
    <row r="511" spans="1:13" x14ac:dyDescent="0.25">
      <c r="A511" s="132"/>
      <c r="B511"/>
      <c r="C511"/>
      <c r="D511"/>
      <c r="E511" s="95"/>
      <c r="F511"/>
      <c r="G511" s="133"/>
      <c r="H511"/>
      <c r="I511"/>
      <c r="J511" s="137"/>
      <c r="K511" s="147"/>
      <c r="L511" s="110"/>
      <c r="M511" s="110"/>
    </row>
    <row r="512" spans="1:13" x14ac:dyDescent="0.25">
      <c r="A512" s="132"/>
      <c r="B512"/>
      <c r="C512"/>
      <c r="D512"/>
      <c r="E512" s="95"/>
      <c r="F512"/>
      <c r="G512" s="133"/>
      <c r="H512"/>
      <c r="I512"/>
      <c r="J512" s="137"/>
      <c r="K512" s="147"/>
      <c r="L512" s="110"/>
      <c r="M512" s="110"/>
    </row>
    <row r="513" spans="1:13" x14ac:dyDescent="0.25">
      <c r="A513" s="132"/>
      <c r="B513"/>
      <c r="C513"/>
      <c r="D513"/>
      <c r="E513" s="95"/>
      <c r="F513"/>
      <c r="G513" s="133"/>
      <c r="H513"/>
      <c r="I513"/>
      <c r="J513" s="137"/>
      <c r="K513" s="147"/>
      <c r="L513" s="110"/>
      <c r="M513" s="110"/>
    </row>
    <row r="514" spans="1:13" x14ac:dyDescent="0.25">
      <c r="A514" s="132"/>
      <c r="B514"/>
      <c r="C514"/>
      <c r="D514"/>
      <c r="E514" s="95"/>
      <c r="F514"/>
      <c r="G514" s="133"/>
      <c r="H514"/>
      <c r="I514"/>
      <c r="J514" s="137"/>
      <c r="K514" s="147"/>
      <c r="L514" s="110"/>
      <c r="M514" s="110"/>
    </row>
    <row r="515" spans="1:13" x14ac:dyDescent="0.25">
      <c r="A515" s="132"/>
      <c r="B515"/>
      <c r="C515"/>
      <c r="D515"/>
      <c r="E515" s="95"/>
      <c r="F515"/>
      <c r="G515" s="133"/>
      <c r="H515"/>
      <c r="I515"/>
      <c r="J515" s="137"/>
      <c r="K515" s="147"/>
      <c r="L515" s="110"/>
      <c r="M515" s="110"/>
    </row>
    <row r="516" spans="1:13" x14ac:dyDescent="0.25">
      <c r="A516" s="132"/>
      <c r="B516"/>
      <c r="C516"/>
      <c r="D516"/>
      <c r="E516" s="95"/>
      <c r="F516"/>
      <c r="G516" s="133"/>
      <c r="H516"/>
      <c r="I516"/>
      <c r="J516" s="137"/>
      <c r="K516" s="147"/>
      <c r="L516" s="110"/>
      <c r="M516" s="110"/>
    </row>
    <row r="517" spans="1:13" x14ac:dyDescent="0.25">
      <c r="A517" s="132"/>
      <c r="B517"/>
      <c r="C517"/>
      <c r="D517"/>
      <c r="E517" s="95"/>
      <c r="F517"/>
      <c r="G517" s="133"/>
      <c r="H517"/>
      <c r="I517"/>
      <c r="J517" s="137"/>
      <c r="K517" s="147"/>
      <c r="L517" s="110"/>
      <c r="M517" s="110"/>
    </row>
    <row r="518" spans="1:13" x14ac:dyDescent="0.25">
      <c r="A518" s="132"/>
      <c r="B518"/>
      <c r="C518"/>
      <c r="D518"/>
      <c r="E518" s="95"/>
      <c r="F518"/>
      <c r="G518" s="133"/>
      <c r="H518"/>
      <c r="I518"/>
      <c r="J518" s="137"/>
      <c r="K518" s="147"/>
      <c r="L518" s="110"/>
      <c r="M518" s="110"/>
    </row>
    <row r="519" spans="1:13" x14ac:dyDescent="0.25">
      <c r="A519" s="132"/>
      <c r="B519"/>
      <c r="C519"/>
      <c r="D519"/>
      <c r="E519" s="95"/>
      <c r="F519"/>
      <c r="G519" s="133"/>
      <c r="H519"/>
      <c r="I519"/>
      <c r="J519" s="137"/>
      <c r="K519" s="147"/>
      <c r="L519" s="110"/>
      <c r="M519" s="110"/>
    </row>
    <row r="520" spans="1:13" x14ac:dyDescent="0.25">
      <c r="A520" s="132"/>
      <c r="B520"/>
      <c r="C520"/>
      <c r="D520"/>
      <c r="E520" s="95"/>
      <c r="F520"/>
      <c r="G520" s="133"/>
      <c r="H520"/>
      <c r="I520"/>
      <c r="J520" s="137"/>
      <c r="K520" s="147"/>
      <c r="L520" s="110"/>
      <c r="M520" s="110"/>
    </row>
    <row r="521" spans="1:13" x14ac:dyDescent="0.25">
      <c r="A521" s="132"/>
      <c r="B521"/>
      <c r="C521"/>
      <c r="D521"/>
      <c r="E521" s="95"/>
      <c r="F521"/>
      <c r="G521" s="133"/>
      <c r="H521"/>
      <c r="I521"/>
      <c r="J521" s="137"/>
      <c r="K521" s="147"/>
      <c r="L521" s="110"/>
      <c r="M521" s="110"/>
    </row>
    <row r="522" spans="1:13" x14ac:dyDescent="0.25">
      <c r="A522" s="132"/>
      <c r="B522"/>
      <c r="C522"/>
      <c r="D522"/>
      <c r="E522" s="95"/>
      <c r="F522"/>
      <c r="G522" s="133"/>
      <c r="H522"/>
      <c r="I522"/>
      <c r="J522" s="137"/>
      <c r="K522" s="147"/>
      <c r="L522" s="110"/>
      <c r="M522" s="110"/>
    </row>
    <row r="523" spans="1:13" x14ac:dyDescent="0.25">
      <c r="A523" s="132"/>
      <c r="B523"/>
      <c r="C523"/>
      <c r="D523"/>
      <c r="E523" s="95"/>
      <c r="F523"/>
      <c r="G523" s="133"/>
      <c r="H523"/>
      <c r="I523"/>
      <c r="J523" s="137"/>
      <c r="K523" s="147"/>
      <c r="L523" s="110"/>
      <c r="M523" s="110"/>
    </row>
    <row r="524" spans="1:13" x14ac:dyDescent="0.25">
      <c r="A524" s="132"/>
      <c r="B524"/>
      <c r="C524"/>
      <c r="D524"/>
      <c r="E524" s="95"/>
      <c r="F524"/>
      <c r="G524" s="133"/>
      <c r="H524"/>
      <c r="I524"/>
      <c r="J524" s="137"/>
      <c r="K524" s="147"/>
      <c r="L524" s="110"/>
      <c r="M524" s="110"/>
    </row>
    <row r="525" spans="1:13" x14ac:dyDescent="0.25">
      <c r="A525" s="132"/>
      <c r="B525"/>
      <c r="C525"/>
      <c r="D525"/>
      <c r="E525" s="95"/>
      <c r="F525"/>
      <c r="G525" s="133"/>
      <c r="H525"/>
      <c r="I525"/>
      <c r="J525" s="137"/>
      <c r="K525" s="147"/>
      <c r="L525" s="110"/>
      <c r="M525" s="110"/>
    </row>
    <row r="526" spans="1:13" x14ac:dyDescent="0.25">
      <c r="A526" s="132"/>
      <c r="B526"/>
      <c r="C526"/>
      <c r="D526"/>
      <c r="E526" s="95"/>
      <c r="F526"/>
      <c r="G526" s="133"/>
      <c r="H526"/>
      <c r="I526"/>
      <c r="J526" s="137"/>
      <c r="K526" s="147"/>
      <c r="L526" s="110"/>
      <c r="M526" s="110"/>
    </row>
    <row r="527" spans="1:13" x14ac:dyDescent="0.25">
      <c r="A527" s="132"/>
      <c r="B527"/>
      <c r="C527"/>
      <c r="D527"/>
      <c r="E527" s="95"/>
      <c r="F527"/>
      <c r="G527" s="133"/>
      <c r="H527"/>
      <c r="I527"/>
      <c r="J527" s="137"/>
      <c r="K527" s="147"/>
      <c r="L527" s="110"/>
      <c r="M527" s="110"/>
    </row>
    <row r="528" spans="1:13" x14ac:dyDescent="0.25">
      <c r="A528" s="132"/>
      <c r="B528"/>
      <c r="C528"/>
      <c r="D528"/>
      <c r="E528" s="95"/>
      <c r="F528"/>
      <c r="G528" s="133"/>
      <c r="H528"/>
      <c r="I528"/>
      <c r="J528" s="137"/>
      <c r="K528" s="147"/>
      <c r="L528" s="110"/>
      <c r="M528" s="110"/>
    </row>
    <row r="529" spans="1:13" x14ac:dyDescent="0.25">
      <c r="A529" s="132"/>
      <c r="B529"/>
      <c r="C529"/>
      <c r="D529"/>
      <c r="E529" s="95"/>
      <c r="F529"/>
      <c r="G529" s="133"/>
      <c r="H529"/>
      <c r="I529"/>
      <c r="J529" s="137"/>
      <c r="K529" s="147"/>
      <c r="L529" s="110"/>
      <c r="M529" s="110"/>
    </row>
    <row r="530" spans="1:13" x14ac:dyDescent="0.25">
      <c r="A530" s="132"/>
      <c r="B530"/>
      <c r="C530"/>
      <c r="D530"/>
      <c r="E530" s="95"/>
      <c r="F530"/>
      <c r="G530" s="133"/>
      <c r="H530"/>
      <c r="I530"/>
      <c r="J530" s="137"/>
      <c r="K530" s="147"/>
      <c r="L530" s="110"/>
      <c r="M530" s="110"/>
    </row>
    <row r="531" spans="1:13" x14ac:dyDescent="0.25">
      <c r="A531" s="132"/>
      <c r="B531"/>
      <c r="C531"/>
      <c r="D531"/>
      <c r="E531" s="95"/>
      <c r="F531"/>
      <c r="G531" s="133"/>
      <c r="H531"/>
      <c r="I531"/>
      <c r="J531" s="137"/>
      <c r="K531" s="147"/>
      <c r="L531" s="110"/>
      <c r="M531" s="110"/>
    </row>
    <row r="532" spans="1:13" x14ac:dyDescent="0.25">
      <c r="A532" s="132"/>
      <c r="B532"/>
      <c r="C532"/>
      <c r="D532"/>
      <c r="E532" s="95"/>
      <c r="F532"/>
      <c r="G532" s="133"/>
      <c r="H532"/>
      <c r="I532"/>
      <c r="J532" s="137"/>
      <c r="K532" s="147"/>
      <c r="L532" s="110"/>
      <c r="M532" s="110"/>
    </row>
    <row r="533" spans="1:13" x14ac:dyDescent="0.25">
      <c r="A533" s="132"/>
      <c r="B533"/>
      <c r="C533"/>
      <c r="D533"/>
      <c r="E533" s="95"/>
      <c r="F533"/>
      <c r="G533" s="133"/>
      <c r="H533"/>
      <c r="I533"/>
      <c r="J533" s="137"/>
      <c r="K533" s="147"/>
      <c r="L533" s="110"/>
      <c r="M533" s="110"/>
    </row>
    <row r="534" spans="1:13" x14ac:dyDescent="0.25">
      <c r="A534" s="132"/>
      <c r="B534"/>
      <c r="C534"/>
      <c r="D534"/>
      <c r="E534" s="95"/>
      <c r="F534"/>
      <c r="G534" s="133"/>
      <c r="H534"/>
      <c r="I534"/>
      <c r="J534" s="137"/>
      <c r="K534" s="147"/>
      <c r="L534" s="110"/>
      <c r="M534" s="110"/>
    </row>
    <row r="535" spans="1:13" x14ac:dyDescent="0.25">
      <c r="A535" s="132"/>
      <c r="B535"/>
      <c r="C535"/>
      <c r="D535"/>
      <c r="E535" s="95"/>
      <c r="F535"/>
      <c r="G535" s="133"/>
      <c r="H535"/>
      <c r="I535"/>
      <c r="J535" s="137"/>
      <c r="K535" s="147"/>
      <c r="L535" s="110"/>
      <c r="M535" s="110"/>
    </row>
    <row r="536" spans="1:13" x14ac:dyDescent="0.25">
      <c r="A536" s="132"/>
      <c r="B536"/>
      <c r="C536"/>
      <c r="D536"/>
      <c r="E536" s="95"/>
      <c r="F536"/>
      <c r="G536" s="133"/>
      <c r="H536"/>
      <c r="I536"/>
      <c r="J536" s="137"/>
      <c r="K536" s="147"/>
      <c r="L536" s="110"/>
      <c r="M536" s="110"/>
    </row>
    <row r="537" spans="1:13" x14ac:dyDescent="0.25">
      <c r="A537" s="132"/>
      <c r="B537"/>
      <c r="C537"/>
      <c r="D537"/>
      <c r="E537" s="95"/>
      <c r="F537"/>
      <c r="G537" s="133"/>
      <c r="H537"/>
      <c r="I537"/>
      <c r="J537" s="137"/>
      <c r="K537" s="147"/>
      <c r="L537" s="110"/>
      <c r="M537" s="110"/>
    </row>
    <row r="538" spans="1:13" x14ac:dyDescent="0.25">
      <c r="A538" s="132"/>
      <c r="B538"/>
      <c r="C538"/>
      <c r="D538"/>
      <c r="E538" s="95"/>
      <c r="F538"/>
      <c r="G538" s="133"/>
      <c r="H538"/>
      <c r="I538"/>
      <c r="J538" s="137"/>
      <c r="K538" s="147"/>
      <c r="L538" s="110"/>
      <c r="M538" s="110"/>
    </row>
    <row r="539" spans="1:13" x14ac:dyDescent="0.25">
      <c r="A539" s="132"/>
      <c r="B539"/>
      <c r="C539"/>
      <c r="D539"/>
      <c r="E539" s="95"/>
      <c r="F539"/>
      <c r="G539" s="133"/>
      <c r="H539"/>
      <c r="I539"/>
      <c r="J539" s="137"/>
      <c r="K539" s="147"/>
      <c r="L539" s="110"/>
      <c r="M539" s="110"/>
    </row>
    <row r="540" spans="1:13" x14ac:dyDescent="0.25">
      <c r="A540" s="132"/>
      <c r="B540"/>
      <c r="C540"/>
      <c r="D540"/>
      <c r="E540" s="95"/>
      <c r="F540"/>
      <c r="G540" s="133"/>
      <c r="H540"/>
      <c r="I540"/>
      <c r="J540" s="137"/>
      <c r="K540" s="147"/>
      <c r="L540" s="110"/>
      <c r="M540" s="110"/>
    </row>
    <row r="541" spans="1:13" x14ac:dyDescent="0.25">
      <c r="A541" s="132"/>
      <c r="B541"/>
      <c r="C541"/>
      <c r="D541"/>
      <c r="E541" s="95"/>
      <c r="F541"/>
      <c r="G541" s="133"/>
      <c r="H541"/>
      <c r="I541"/>
      <c r="J541" s="137"/>
      <c r="K541" s="147"/>
      <c r="L541" s="110"/>
      <c r="M541" s="110"/>
    </row>
    <row r="542" spans="1:13" x14ac:dyDescent="0.25">
      <c r="A542" s="132"/>
      <c r="B542"/>
      <c r="C542"/>
      <c r="D542"/>
      <c r="E542" s="95"/>
      <c r="F542"/>
      <c r="G542" s="133"/>
      <c r="H542"/>
      <c r="I542"/>
      <c r="J542" s="137"/>
      <c r="K542" s="147"/>
      <c r="L542" s="110"/>
      <c r="M542" s="110"/>
    </row>
    <row r="543" spans="1:13" x14ac:dyDescent="0.25">
      <c r="A543" s="132"/>
      <c r="B543"/>
      <c r="C543"/>
      <c r="D543"/>
      <c r="E543" s="95"/>
      <c r="F543"/>
      <c r="G543" s="133"/>
      <c r="H543"/>
      <c r="I543"/>
      <c r="J543" s="137"/>
      <c r="K543" s="147"/>
      <c r="L543" s="110"/>
      <c r="M543" s="110"/>
    </row>
    <row r="544" spans="1:13" x14ac:dyDescent="0.25">
      <c r="A544" s="132"/>
      <c r="B544"/>
      <c r="C544"/>
      <c r="D544"/>
      <c r="E544" s="95"/>
      <c r="F544"/>
      <c r="G544" s="133"/>
      <c r="H544"/>
      <c r="I544"/>
      <c r="J544" s="137"/>
      <c r="K544" s="147"/>
      <c r="L544" s="110"/>
      <c r="M544" s="110"/>
    </row>
    <row r="545" spans="1:13" x14ac:dyDescent="0.25">
      <c r="A545" s="132"/>
      <c r="B545"/>
      <c r="C545"/>
      <c r="D545"/>
      <c r="E545" s="95"/>
      <c r="F545"/>
      <c r="G545" s="133"/>
      <c r="H545"/>
      <c r="I545"/>
      <c r="J545" s="137"/>
      <c r="K545" s="147"/>
      <c r="L545" s="110"/>
      <c r="M545" s="110"/>
    </row>
    <row r="546" spans="1:13" x14ac:dyDescent="0.25">
      <c r="A546" s="132"/>
      <c r="B546"/>
      <c r="C546"/>
      <c r="D546"/>
      <c r="E546" s="95"/>
      <c r="F546"/>
      <c r="G546" s="133"/>
      <c r="H546"/>
      <c r="I546"/>
      <c r="J546" s="137"/>
      <c r="K546" s="147"/>
      <c r="L546" s="110"/>
      <c r="M546" s="110"/>
    </row>
    <row r="547" spans="1:13" x14ac:dyDescent="0.25">
      <c r="A547" s="132"/>
      <c r="B547"/>
      <c r="C547"/>
      <c r="D547"/>
      <c r="E547" s="95"/>
      <c r="F547"/>
      <c r="G547" s="133"/>
      <c r="H547"/>
      <c r="I547"/>
      <c r="J547" s="137"/>
      <c r="K547" s="147"/>
      <c r="L547" s="110"/>
      <c r="M547" s="110"/>
    </row>
    <row r="548" spans="1:13" x14ac:dyDescent="0.25">
      <c r="A548" s="132"/>
      <c r="B548"/>
      <c r="C548"/>
      <c r="D548"/>
      <c r="E548" s="95"/>
      <c r="F548"/>
      <c r="G548" s="133"/>
      <c r="H548"/>
      <c r="I548"/>
      <c r="J548" s="137"/>
      <c r="K548" s="147"/>
      <c r="L548" s="110"/>
      <c r="M548" s="110"/>
    </row>
    <row r="549" spans="1:13" x14ac:dyDescent="0.25">
      <c r="A549" s="132"/>
      <c r="B549"/>
      <c r="C549"/>
      <c r="D549"/>
      <c r="E549" s="95"/>
      <c r="F549"/>
      <c r="G549" s="133"/>
      <c r="H549"/>
      <c r="I549"/>
      <c r="J549" s="137"/>
      <c r="K549" s="147"/>
      <c r="L549" s="110"/>
      <c r="M549" s="110"/>
    </row>
    <row r="550" spans="1:13" x14ac:dyDescent="0.25">
      <c r="A550" s="132"/>
      <c r="B550"/>
      <c r="C550"/>
      <c r="D550"/>
      <c r="E550" s="95"/>
      <c r="F550"/>
      <c r="G550" s="133"/>
      <c r="H550"/>
      <c r="I550"/>
      <c r="J550" s="137"/>
      <c r="K550" s="147"/>
      <c r="L550" s="110"/>
      <c r="M550" s="110"/>
    </row>
    <row r="551" spans="1:13" x14ac:dyDescent="0.25">
      <c r="A551" s="132"/>
      <c r="B551"/>
      <c r="C551"/>
      <c r="D551"/>
      <c r="E551" s="95"/>
      <c r="F551"/>
      <c r="G551" s="133"/>
      <c r="H551"/>
      <c r="I551"/>
      <c r="J551" s="137"/>
      <c r="K551" s="147"/>
      <c r="L551" s="110"/>
      <c r="M551" s="110"/>
    </row>
    <row r="552" spans="1:13" x14ac:dyDescent="0.25">
      <c r="A552" s="132"/>
      <c r="B552"/>
      <c r="C552"/>
      <c r="D552"/>
      <c r="E552" s="95"/>
      <c r="F552"/>
      <c r="G552" s="133"/>
      <c r="H552"/>
      <c r="I552"/>
      <c r="J552" s="137"/>
      <c r="K552" s="147"/>
      <c r="L552" s="110"/>
      <c r="M552" s="110"/>
    </row>
    <row r="553" spans="1:13" x14ac:dyDescent="0.25">
      <c r="A553" s="132"/>
      <c r="B553"/>
      <c r="C553"/>
      <c r="D553"/>
      <c r="E553" s="95"/>
      <c r="F553"/>
      <c r="G553" s="133"/>
      <c r="H553"/>
      <c r="I553"/>
      <c r="J553" s="137"/>
      <c r="K553" s="147"/>
      <c r="L553" s="110"/>
      <c r="M553" s="110"/>
    </row>
    <row r="554" spans="1:13" x14ac:dyDescent="0.25">
      <c r="A554" s="132"/>
      <c r="B554"/>
      <c r="C554"/>
      <c r="D554"/>
      <c r="E554" s="95"/>
      <c r="F554"/>
      <c r="G554" s="133"/>
      <c r="H554"/>
      <c r="I554"/>
      <c r="J554" s="137"/>
      <c r="K554" s="147"/>
      <c r="L554" s="110"/>
      <c r="M554" s="110"/>
    </row>
    <row r="555" spans="1:13" x14ac:dyDescent="0.25">
      <c r="A555" s="132"/>
      <c r="B555"/>
      <c r="C555"/>
      <c r="D555"/>
      <c r="E555" s="95"/>
      <c r="F555"/>
      <c r="G555" s="133"/>
      <c r="H555"/>
      <c r="I555"/>
      <c r="J555" s="137"/>
      <c r="K555" s="147"/>
      <c r="L555" s="110"/>
      <c r="M555" s="110"/>
    </row>
    <row r="556" spans="1:13" x14ac:dyDescent="0.25">
      <c r="A556" s="132"/>
      <c r="B556"/>
      <c r="C556"/>
      <c r="D556"/>
      <c r="E556" s="95"/>
      <c r="F556"/>
      <c r="G556" s="133"/>
      <c r="H556"/>
      <c r="I556"/>
      <c r="J556" s="137"/>
      <c r="K556" s="147"/>
      <c r="L556" s="110"/>
      <c r="M556" s="110"/>
    </row>
    <row r="557" spans="1:13" x14ac:dyDescent="0.25">
      <c r="A557" s="132"/>
      <c r="B557"/>
      <c r="C557"/>
      <c r="D557"/>
      <c r="E557" s="95"/>
      <c r="F557"/>
      <c r="G557" s="133"/>
      <c r="H557"/>
      <c r="I557"/>
      <c r="J557" s="137"/>
      <c r="K557" s="147"/>
      <c r="L557" s="110"/>
      <c r="M557" s="110"/>
    </row>
    <row r="558" spans="1:13" x14ac:dyDescent="0.25">
      <c r="A558" s="132"/>
      <c r="B558"/>
      <c r="C558"/>
      <c r="D558"/>
      <c r="E558" s="95"/>
      <c r="F558"/>
      <c r="G558" s="133"/>
      <c r="H558"/>
      <c r="I558"/>
      <c r="J558" s="137"/>
      <c r="K558" s="147"/>
      <c r="L558" s="110"/>
      <c r="M558" s="110"/>
    </row>
    <row r="559" spans="1:13" x14ac:dyDescent="0.25">
      <c r="A559" s="132"/>
      <c r="B559"/>
      <c r="C559"/>
      <c r="D559"/>
      <c r="E559" s="95"/>
      <c r="F559"/>
      <c r="G559" s="133"/>
      <c r="H559"/>
      <c r="I559"/>
      <c r="J559" s="137"/>
      <c r="K559" s="147"/>
      <c r="L559" s="110"/>
      <c r="M559" s="110"/>
    </row>
    <row r="560" spans="1:13" x14ac:dyDescent="0.25">
      <c r="A560" s="132"/>
      <c r="B560"/>
      <c r="C560"/>
      <c r="D560"/>
      <c r="E560" s="95"/>
      <c r="F560"/>
      <c r="G560" s="133"/>
      <c r="H560"/>
      <c r="I560"/>
      <c r="J560" s="137"/>
      <c r="K560" s="147"/>
      <c r="L560" s="110"/>
      <c r="M560" s="110"/>
    </row>
    <row r="561" spans="1:13" x14ac:dyDescent="0.25">
      <c r="A561" s="132"/>
      <c r="B561"/>
      <c r="C561"/>
      <c r="D561"/>
      <c r="E561" s="95"/>
      <c r="F561"/>
      <c r="G561" s="133"/>
      <c r="H561"/>
      <c r="I561"/>
      <c r="J561" s="137"/>
      <c r="K561" s="147"/>
      <c r="L561" s="110"/>
      <c r="M561" s="110"/>
    </row>
    <row r="562" spans="1:13" x14ac:dyDescent="0.25">
      <c r="A562" s="132"/>
      <c r="B562"/>
      <c r="C562"/>
      <c r="D562"/>
      <c r="E562" s="95"/>
      <c r="F562"/>
      <c r="G562" s="133"/>
      <c r="H562"/>
      <c r="I562"/>
      <c r="J562" s="137"/>
      <c r="K562" s="147"/>
      <c r="L562" s="110"/>
      <c r="M562" s="110"/>
    </row>
    <row r="563" spans="1:13" x14ac:dyDescent="0.25">
      <c r="A563" s="132"/>
      <c r="B563"/>
      <c r="C563"/>
      <c r="D563"/>
      <c r="E563" s="95"/>
      <c r="F563"/>
      <c r="G563" s="133"/>
      <c r="H563"/>
      <c r="I563"/>
      <c r="J563" s="137"/>
      <c r="K563" s="147"/>
      <c r="L563" s="110"/>
      <c r="M563" s="110"/>
    </row>
    <row r="564" spans="1:13" x14ac:dyDescent="0.25">
      <c r="A564" s="132"/>
      <c r="B564"/>
      <c r="C564"/>
      <c r="D564"/>
      <c r="E564" s="95"/>
      <c r="F564"/>
      <c r="G564" s="133"/>
      <c r="H564"/>
      <c r="I564"/>
      <c r="J564" s="137"/>
      <c r="K564" s="147"/>
      <c r="L564" s="110"/>
      <c r="M564" s="110"/>
    </row>
    <row r="565" spans="1:13" x14ac:dyDescent="0.25">
      <c r="A565" s="132"/>
      <c r="B565"/>
      <c r="C565"/>
      <c r="D565"/>
      <c r="E565" s="95"/>
      <c r="F565"/>
      <c r="G565" s="133"/>
      <c r="H565"/>
      <c r="I565"/>
      <c r="J565" s="137"/>
      <c r="K565" s="147"/>
      <c r="L565" s="110"/>
      <c r="M565" s="110"/>
    </row>
    <row r="566" spans="1:13" x14ac:dyDescent="0.25">
      <c r="A566" s="132"/>
      <c r="B566"/>
      <c r="C566"/>
      <c r="D566"/>
      <c r="E566" s="95"/>
      <c r="F566"/>
      <c r="G566" s="133"/>
      <c r="H566"/>
      <c r="I566"/>
      <c r="J566" s="137"/>
      <c r="K566" s="147"/>
      <c r="L566" s="110"/>
      <c r="M566" s="110"/>
    </row>
    <row r="567" spans="1:13" x14ac:dyDescent="0.25">
      <c r="A567" s="132"/>
      <c r="B567"/>
      <c r="C567"/>
      <c r="D567"/>
      <c r="E567" s="95"/>
      <c r="F567"/>
      <c r="G567" s="133"/>
      <c r="H567"/>
      <c r="I567"/>
      <c r="J567" s="137"/>
      <c r="K567" s="147"/>
      <c r="L567" s="110"/>
      <c r="M567" s="110"/>
    </row>
    <row r="568" spans="1:13" x14ac:dyDescent="0.25">
      <c r="A568" s="132"/>
      <c r="B568"/>
      <c r="C568"/>
      <c r="D568"/>
      <c r="E568" s="95"/>
      <c r="F568"/>
      <c r="G568" s="133"/>
      <c r="H568"/>
      <c r="I568"/>
      <c r="J568" s="137"/>
      <c r="K568" s="147"/>
      <c r="L568" s="110"/>
      <c r="M568" s="110"/>
    </row>
    <row r="569" spans="1:13" x14ac:dyDescent="0.25">
      <c r="A569" s="132"/>
      <c r="B569"/>
      <c r="C569"/>
      <c r="D569"/>
      <c r="E569" s="95"/>
      <c r="F569"/>
      <c r="G569" s="133"/>
      <c r="H569"/>
      <c r="I569"/>
      <c r="J569" s="137"/>
      <c r="K569" s="147"/>
      <c r="L569" s="110"/>
      <c r="M569" s="110"/>
    </row>
    <row r="570" spans="1:13" x14ac:dyDescent="0.25">
      <c r="A570" s="132"/>
      <c r="B570"/>
      <c r="C570"/>
      <c r="D570"/>
      <c r="E570" s="95"/>
      <c r="F570"/>
      <c r="G570" s="133"/>
      <c r="H570"/>
      <c r="I570"/>
      <c r="J570" s="137"/>
      <c r="K570" s="147"/>
      <c r="L570" s="110"/>
      <c r="M570" s="110"/>
    </row>
    <row r="571" spans="1:13" x14ac:dyDescent="0.25">
      <c r="A571" s="132"/>
      <c r="B571"/>
      <c r="C571"/>
      <c r="D571"/>
      <c r="E571" s="95"/>
      <c r="F571"/>
      <c r="G571" s="133"/>
      <c r="H571"/>
      <c r="I571"/>
      <c r="J571" s="137"/>
      <c r="K571" s="147"/>
      <c r="L571" s="110"/>
      <c r="M571" s="110"/>
    </row>
    <row r="572" spans="1:13" x14ac:dyDescent="0.25">
      <c r="A572" s="132"/>
      <c r="B572"/>
      <c r="C572"/>
      <c r="D572"/>
      <c r="E572" s="95"/>
      <c r="F572"/>
      <c r="G572" s="133"/>
      <c r="H572"/>
      <c r="I572"/>
      <c r="J572" s="137"/>
      <c r="K572" s="147"/>
      <c r="L572" s="110"/>
      <c r="M572" s="110"/>
    </row>
    <row r="573" spans="1:13" x14ac:dyDescent="0.25">
      <c r="A573" s="132"/>
      <c r="B573"/>
      <c r="C573"/>
      <c r="D573"/>
      <c r="E573" s="95"/>
      <c r="F573"/>
      <c r="G573" s="133"/>
      <c r="H573"/>
      <c r="I573"/>
      <c r="J573" s="137"/>
      <c r="K573" s="147"/>
      <c r="L573" s="110"/>
      <c r="M573" s="110"/>
    </row>
    <row r="574" spans="1:13" x14ac:dyDescent="0.25">
      <c r="A574" s="132"/>
      <c r="B574"/>
      <c r="C574"/>
      <c r="D574"/>
      <c r="E574" s="95"/>
      <c r="F574"/>
      <c r="G574" s="133"/>
      <c r="H574"/>
      <c r="I574"/>
      <c r="J574" s="137"/>
      <c r="K574" s="147"/>
      <c r="L574" s="110"/>
      <c r="M574" s="110"/>
    </row>
    <row r="575" spans="1:13" x14ac:dyDescent="0.25">
      <c r="A575" s="132"/>
      <c r="B575"/>
      <c r="C575"/>
      <c r="D575"/>
      <c r="E575" s="95"/>
      <c r="F575"/>
      <c r="G575" s="133"/>
      <c r="H575"/>
      <c r="I575"/>
      <c r="J575" s="137"/>
      <c r="K575" s="147"/>
      <c r="L575" s="110"/>
      <c r="M575" s="110"/>
    </row>
    <row r="576" spans="1:13" x14ac:dyDescent="0.25">
      <c r="A576" s="132"/>
      <c r="B576"/>
      <c r="C576"/>
      <c r="D576"/>
      <c r="E576" s="95"/>
      <c r="F576"/>
      <c r="G576" s="133"/>
      <c r="H576"/>
      <c r="I576"/>
      <c r="J576" s="137"/>
      <c r="K576" s="147"/>
      <c r="L576" s="110"/>
      <c r="M576" s="110"/>
    </row>
    <row r="577" spans="1:13" x14ac:dyDescent="0.25">
      <c r="A577" s="132"/>
      <c r="B577"/>
      <c r="C577"/>
      <c r="D577"/>
      <c r="E577" s="95"/>
      <c r="F577"/>
      <c r="G577" s="133"/>
      <c r="H577"/>
      <c r="I577"/>
      <c r="J577" s="137"/>
      <c r="K577" s="147"/>
      <c r="L577" s="110"/>
      <c r="M577" s="110"/>
    </row>
    <row r="578" spans="1:13" x14ac:dyDescent="0.25">
      <c r="A578" s="132"/>
      <c r="B578"/>
      <c r="C578"/>
      <c r="D578"/>
      <c r="E578" s="95"/>
      <c r="F578"/>
      <c r="G578" s="133"/>
      <c r="H578"/>
      <c r="I578"/>
      <c r="J578" s="137"/>
      <c r="K578" s="147"/>
      <c r="L578" s="110"/>
      <c r="M578" s="110"/>
    </row>
    <row r="579" spans="1:13" x14ac:dyDescent="0.25">
      <c r="A579" s="132"/>
      <c r="B579"/>
      <c r="C579"/>
      <c r="D579"/>
      <c r="E579" s="95"/>
      <c r="F579"/>
      <c r="G579" s="133"/>
      <c r="H579"/>
      <c r="I579"/>
      <c r="J579" s="137"/>
      <c r="K579" s="147"/>
      <c r="L579" s="110"/>
      <c r="M579" s="110"/>
    </row>
    <row r="580" spans="1:13" x14ac:dyDescent="0.25">
      <c r="A580" s="132"/>
      <c r="B580"/>
      <c r="C580"/>
      <c r="D580"/>
      <c r="E580" s="95"/>
      <c r="F580"/>
      <c r="G580" s="133"/>
      <c r="H580"/>
      <c r="I580"/>
      <c r="J580" s="137"/>
      <c r="K580" s="147"/>
      <c r="L580" s="110"/>
      <c r="M580" s="110"/>
    </row>
    <row r="581" spans="1:13" x14ac:dyDescent="0.25">
      <c r="A581" s="132"/>
      <c r="B581"/>
      <c r="C581"/>
      <c r="D581"/>
      <c r="E581" s="95"/>
      <c r="F581"/>
      <c r="G581" s="133"/>
      <c r="H581"/>
      <c r="I581"/>
      <c r="J581" s="137"/>
      <c r="K581" s="147"/>
      <c r="L581" s="110"/>
      <c r="M581" s="110"/>
    </row>
    <row r="582" spans="1:13" x14ac:dyDescent="0.25">
      <c r="A582" s="132"/>
      <c r="B582"/>
      <c r="C582"/>
      <c r="D582"/>
      <c r="E582" s="95"/>
      <c r="F582"/>
      <c r="G582" s="133"/>
      <c r="H582"/>
      <c r="I582"/>
      <c r="J582" s="137"/>
      <c r="K582" s="147"/>
      <c r="L582" s="110"/>
      <c r="M582" s="110"/>
    </row>
    <row r="583" spans="1:13" x14ac:dyDescent="0.25">
      <c r="A583" s="132"/>
      <c r="B583"/>
      <c r="C583"/>
      <c r="D583"/>
      <c r="E583" s="95"/>
      <c r="F583"/>
      <c r="G583" s="133"/>
      <c r="H583"/>
      <c r="I583"/>
      <c r="J583" s="137"/>
      <c r="K583" s="147"/>
      <c r="L583" s="110"/>
      <c r="M583" s="110"/>
    </row>
    <row r="584" spans="1:13" x14ac:dyDescent="0.25">
      <c r="A584" s="132"/>
      <c r="B584"/>
      <c r="C584"/>
      <c r="D584"/>
      <c r="E584" s="95"/>
      <c r="F584"/>
      <c r="G584" s="133"/>
      <c r="H584"/>
      <c r="I584"/>
      <c r="J584" s="137"/>
      <c r="K584" s="147"/>
      <c r="L584" s="110"/>
      <c r="M584" s="110"/>
    </row>
    <row r="585" spans="1:13" x14ac:dyDescent="0.25">
      <c r="A585" s="132"/>
      <c r="B585"/>
      <c r="C585"/>
      <c r="D585"/>
      <c r="E585" s="95"/>
      <c r="F585"/>
      <c r="G585" s="133"/>
      <c r="H585"/>
      <c r="I585"/>
      <c r="J585" s="137"/>
      <c r="K585" s="147"/>
      <c r="L585" s="110"/>
      <c r="M585" s="110"/>
    </row>
    <row r="586" spans="1:13" x14ac:dyDescent="0.25">
      <c r="A586" s="132"/>
      <c r="B586"/>
      <c r="C586"/>
      <c r="D586"/>
      <c r="E586" s="95"/>
      <c r="F586"/>
      <c r="G586" s="133"/>
      <c r="H586"/>
      <c r="I586"/>
      <c r="J586" s="137"/>
      <c r="K586" s="147"/>
      <c r="L586" s="110"/>
      <c r="M586" s="110"/>
    </row>
    <row r="587" spans="1:13" x14ac:dyDescent="0.25">
      <c r="A587" s="132"/>
      <c r="B587"/>
      <c r="C587"/>
      <c r="D587"/>
      <c r="E587" s="95"/>
      <c r="F587"/>
      <c r="G587" s="133"/>
      <c r="H587"/>
      <c r="I587"/>
      <c r="J587" s="137"/>
      <c r="K587" s="147"/>
      <c r="L587" s="110"/>
      <c r="M587" s="110"/>
    </row>
    <row r="588" spans="1:13" x14ac:dyDescent="0.25">
      <c r="A588" s="132"/>
      <c r="B588"/>
      <c r="C588"/>
      <c r="D588"/>
      <c r="E588" s="95"/>
      <c r="F588"/>
      <c r="G588" s="133"/>
      <c r="H588"/>
      <c r="I588"/>
      <c r="J588" s="137"/>
      <c r="K588" s="147"/>
      <c r="L588" s="110"/>
      <c r="M588" s="110"/>
    </row>
    <row r="589" spans="1:13" x14ac:dyDescent="0.25">
      <c r="A589" s="132"/>
      <c r="B589"/>
      <c r="C589"/>
      <c r="D589"/>
      <c r="E589" s="95"/>
      <c r="F589"/>
      <c r="G589" s="133"/>
      <c r="H589"/>
      <c r="I589"/>
      <c r="J589" s="137"/>
      <c r="K589" s="147"/>
      <c r="L589" s="110"/>
      <c r="M589" s="110"/>
    </row>
    <row r="590" spans="1:13" x14ac:dyDescent="0.25">
      <c r="A590" s="132"/>
      <c r="B590"/>
      <c r="C590"/>
      <c r="D590"/>
      <c r="E590" s="95"/>
      <c r="F590"/>
      <c r="G590" s="133"/>
      <c r="H590"/>
      <c r="I590"/>
      <c r="J590" s="137"/>
      <c r="K590" s="147"/>
      <c r="L590" s="110"/>
      <c r="M590" s="110"/>
    </row>
    <row r="591" spans="1:13" x14ac:dyDescent="0.25">
      <c r="A591" s="132"/>
      <c r="B591"/>
      <c r="C591"/>
      <c r="D591"/>
      <c r="E591" s="95"/>
      <c r="F591"/>
      <c r="G591" s="133"/>
      <c r="H591"/>
      <c r="I591"/>
      <c r="J591" s="137"/>
      <c r="K591" s="147"/>
      <c r="L591" s="110"/>
      <c r="M591" s="110"/>
    </row>
    <row r="592" spans="1:13" x14ac:dyDescent="0.25">
      <c r="A592" s="132"/>
      <c r="B592"/>
      <c r="C592"/>
      <c r="D592"/>
      <c r="E592" s="95"/>
      <c r="F592"/>
      <c r="G592" s="133"/>
      <c r="H592"/>
      <c r="I592"/>
      <c r="J592" s="137"/>
      <c r="K592" s="147"/>
      <c r="L592" s="110"/>
      <c r="M592" s="110"/>
    </row>
    <row r="593" spans="1:13" x14ac:dyDescent="0.25">
      <c r="A593" s="132"/>
      <c r="B593"/>
      <c r="C593"/>
      <c r="D593"/>
      <c r="E593" s="95"/>
      <c r="F593"/>
      <c r="G593" s="133"/>
      <c r="H593"/>
      <c r="I593"/>
      <c r="J593" s="137"/>
      <c r="K593" s="147"/>
      <c r="L593" s="110"/>
      <c r="M593" s="110"/>
    </row>
    <row r="594" spans="1:13" x14ac:dyDescent="0.25">
      <c r="A594" s="132"/>
      <c r="B594"/>
      <c r="C594"/>
      <c r="D594"/>
      <c r="E594" s="95"/>
      <c r="F594"/>
      <c r="G594" s="133"/>
      <c r="H594"/>
      <c r="I594"/>
      <c r="J594" s="137"/>
      <c r="K594" s="147"/>
      <c r="L594" s="110"/>
      <c r="M594" s="110"/>
    </row>
    <row r="595" spans="1:13" x14ac:dyDescent="0.25">
      <c r="A595" s="132"/>
      <c r="B595"/>
      <c r="C595"/>
      <c r="D595"/>
      <c r="E595" s="95"/>
      <c r="F595"/>
      <c r="G595" s="133"/>
      <c r="H595"/>
      <c r="I595"/>
      <c r="J595" s="137"/>
      <c r="K595" s="147"/>
      <c r="L595" s="110"/>
      <c r="M595" s="110"/>
    </row>
    <row r="596" spans="1:13" x14ac:dyDescent="0.25">
      <c r="A596" s="132"/>
      <c r="B596"/>
      <c r="C596"/>
      <c r="D596"/>
      <c r="E596" s="95"/>
      <c r="F596"/>
      <c r="G596" s="133"/>
      <c r="H596"/>
      <c r="I596"/>
      <c r="J596" s="137"/>
      <c r="K596" s="147"/>
      <c r="L596" s="110"/>
      <c r="M596" s="110"/>
    </row>
    <row r="597" spans="1:13" x14ac:dyDescent="0.25">
      <c r="A597" s="132"/>
      <c r="B597"/>
      <c r="C597"/>
      <c r="D597"/>
      <c r="E597" s="95"/>
      <c r="F597"/>
      <c r="G597" s="133"/>
      <c r="H597"/>
      <c r="I597"/>
      <c r="J597" s="137"/>
      <c r="K597" s="147"/>
      <c r="L597" s="110"/>
      <c r="M597" s="110"/>
    </row>
    <row r="598" spans="1:13" x14ac:dyDescent="0.25">
      <c r="A598" s="132"/>
      <c r="B598"/>
      <c r="C598"/>
      <c r="D598"/>
      <c r="E598" s="95"/>
      <c r="F598"/>
      <c r="G598" s="133"/>
      <c r="H598"/>
      <c r="I598"/>
      <c r="J598" s="137"/>
      <c r="K598" s="147"/>
      <c r="L598" s="110"/>
      <c r="M598" s="110"/>
    </row>
    <row r="599" spans="1:13" x14ac:dyDescent="0.25">
      <c r="A599" s="132"/>
      <c r="B599"/>
      <c r="C599"/>
      <c r="D599"/>
      <c r="E599" s="95"/>
      <c r="F599"/>
      <c r="G599" s="133"/>
      <c r="H599"/>
      <c r="I599"/>
      <c r="J599" s="137"/>
      <c r="K599" s="147"/>
      <c r="L599" s="110"/>
      <c r="M599" s="110"/>
    </row>
    <row r="600" spans="1:13" x14ac:dyDescent="0.25">
      <c r="A600" s="132"/>
      <c r="B600"/>
      <c r="C600"/>
      <c r="D600"/>
      <c r="E600" s="95"/>
      <c r="F600"/>
      <c r="G600" s="133"/>
      <c r="H600"/>
      <c r="I600"/>
      <c r="J600" s="137"/>
      <c r="K600" s="147"/>
      <c r="L600" s="110"/>
      <c r="M600" s="110"/>
    </row>
    <row r="601" spans="1:13" x14ac:dyDescent="0.25">
      <c r="A601" s="132"/>
      <c r="B601"/>
      <c r="C601"/>
      <c r="D601"/>
      <c r="E601" s="95"/>
      <c r="F601"/>
      <c r="G601" s="133"/>
      <c r="H601"/>
      <c r="I601"/>
      <c r="J601" s="137"/>
      <c r="K601" s="147"/>
      <c r="L601" s="110"/>
      <c r="M601" s="110"/>
    </row>
    <row r="602" spans="1:13" x14ac:dyDescent="0.25">
      <c r="A602" s="132"/>
      <c r="B602"/>
      <c r="C602"/>
      <c r="D602"/>
      <c r="E602" s="95"/>
      <c r="F602"/>
      <c r="G602" s="133"/>
      <c r="H602"/>
      <c r="I602"/>
      <c r="J602" s="137"/>
      <c r="K602" s="147"/>
      <c r="L602" s="110"/>
      <c r="M602" s="110"/>
    </row>
    <row r="603" spans="1:13" x14ac:dyDescent="0.25">
      <c r="A603" s="132"/>
      <c r="B603"/>
      <c r="C603"/>
      <c r="D603"/>
      <c r="E603" s="95"/>
      <c r="F603"/>
      <c r="G603" s="133"/>
      <c r="H603"/>
      <c r="I603"/>
      <c r="J603" s="137"/>
      <c r="K603" s="147"/>
      <c r="L603" s="110"/>
      <c r="M603" s="110"/>
    </row>
    <row r="604" spans="1:13" x14ac:dyDescent="0.25">
      <c r="A604" s="132"/>
      <c r="B604"/>
      <c r="C604"/>
      <c r="D604"/>
      <c r="E604" s="95"/>
      <c r="F604"/>
      <c r="G604" s="133"/>
      <c r="H604"/>
      <c r="I604"/>
      <c r="J604" s="137"/>
      <c r="K604" s="147"/>
      <c r="L604" s="110"/>
      <c r="M604" s="110"/>
    </row>
    <row r="605" spans="1:13" x14ac:dyDescent="0.25">
      <c r="A605" s="132"/>
      <c r="B605"/>
      <c r="C605"/>
      <c r="D605"/>
      <c r="E605" s="95"/>
      <c r="F605"/>
      <c r="G605" s="133"/>
      <c r="H605"/>
      <c r="I605"/>
      <c r="J605" s="137"/>
      <c r="K605" s="147"/>
      <c r="L605" s="110"/>
      <c r="M605" s="110"/>
    </row>
    <row r="606" spans="1:13" x14ac:dyDescent="0.25">
      <c r="A606" s="132"/>
      <c r="B606"/>
      <c r="C606"/>
      <c r="D606"/>
      <c r="E606" s="95"/>
      <c r="F606"/>
      <c r="G606" s="133"/>
      <c r="H606"/>
      <c r="I606"/>
      <c r="J606" s="137"/>
      <c r="K606" s="147"/>
      <c r="L606" s="110"/>
      <c r="M606" s="110"/>
    </row>
    <row r="607" spans="1:13" x14ac:dyDescent="0.25">
      <c r="A607" s="132"/>
      <c r="B607"/>
      <c r="C607"/>
      <c r="D607"/>
      <c r="E607" s="95"/>
      <c r="F607"/>
      <c r="G607" s="133"/>
      <c r="H607"/>
      <c r="I607"/>
      <c r="J607" s="137"/>
      <c r="K607" s="147"/>
      <c r="L607" s="110"/>
      <c r="M607" s="110"/>
    </row>
    <row r="608" spans="1:13" x14ac:dyDescent="0.25">
      <c r="A608" s="132"/>
      <c r="B608"/>
      <c r="C608"/>
      <c r="D608"/>
      <c r="E608" s="95"/>
      <c r="F608"/>
      <c r="G608" s="133"/>
      <c r="H608"/>
      <c r="I608"/>
      <c r="J608" s="137"/>
      <c r="K608" s="147"/>
      <c r="L608" s="110"/>
      <c r="M608" s="110"/>
    </row>
    <row r="609" spans="1:13" x14ac:dyDescent="0.25">
      <c r="A609" s="132"/>
      <c r="B609"/>
      <c r="C609"/>
      <c r="D609"/>
      <c r="E609" s="95"/>
      <c r="F609"/>
      <c r="G609" s="133"/>
      <c r="H609"/>
      <c r="I609"/>
      <c r="J609" s="137"/>
      <c r="K609" s="147"/>
      <c r="L609" s="110"/>
      <c r="M609" s="110"/>
    </row>
    <row r="610" spans="1:13" x14ac:dyDescent="0.25">
      <c r="A610" s="132"/>
      <c r="B610"/>
      <c r="C610"/>
      <c r="D610"/>
      <c r="E610" s="95"/>
      <c r="F610"/>
      <c r="G610" s="133"/>
      <c r="H610"/>
      <c r="I610"/>
      <c r="J610" s="137"/>
      <c r="K610" s="147"/>
      <c r="L610" s="110"/>
      <c r="M610" s="110"/>
    </row>
    <row r="611" spans="1:13" x14ac:dyDescent="0.25">
      <c r="A611" s="132"/>
      <c r="B611"/>
      <c r="C611"/>
      <c r="D611"/>
      <c r="E611" s="95"/>
      <c r="F611"/>
      <c r="G611" s="133"/>
      <c r="H611"/>
      <c r="I611"/>
      <c r="J611" s="137"/>
      <c r="K611" s="147"/>
      <c r="L611" s="110"/>
      <c r="M611" s="110"/>
    </row>
    <row r="612" spans="1:13" x14ac:dyDescent="0.25">
      <c r="A612" s="132"/>
      <c r="B612"/>
      <c r="C612"/>
      <c r="D612"/>
      <c r="E612" s="95"/>
      <c r="F612"/>
      <c r="G612" s="133"/>
      <c r="H612"/>
      <c r="I612"/>
      <c r="J612" s="137"/>
      <c r="K612" s="147"/>
      <c r="L612" s="110"/>
      <c r="M612" s="110"/>
    </row>
    <row r="613" spans="1:13" x14ac:dyDescent="0.25">
      <c r="A613" s="132"/>
      <c r="B613"/>
      <c r="C613"/>
      <c r="D613"/>
      <c r="E613" s="95"/>
      <c r="F613"/>
      <c r="G613" s="133"/>
      <c r="H613"/>
      <c r="I613"/>
      <c r="J613" s="137"/>
      <c r="K613" s="147"/>
      <c r="L613" s="110"/>
      <c r="M613" s="110"/>
    </row>
    <row r="614" spans="1:13" x14ac:dyDescent="0.25">
      <c r="A614" s="132"/>
      <c r="B614"/>
      <c r="C614"/>
      <c r="D614"/>
      <c r="E614" s="95"/>
      <c r="F614"/>
      <c r="G614" s="133"/>
      <c r="H614"/>
      <c r="I614"/>
      <c r="J614" s="137"/>
      <c r="K614" s="147"/>
      <c r="L614" s="110"/>
      <c r="M614" s="110"/>
    </row>
    <row r="615" spans="1:13" x14ac:dyDescent="0.25">
      <c r="A615" s="132"/>
      <c r="B615"/>
      <c r="C615"/>
      <c r="D615"/>
      <c r="E615" s="95"/>
      <c r="F615"/>
      <c r="G615" s="133"/>
      <c r="H615"/>
      <c r="I615"/>
      <c r="J615" s="137"/>
      <c r="K615" s="147"/>
      <c r="L615" s="110"/>
      <c r="M615" s="110"/>
    </row>
    <row r="616" spans="1:13" x14ac:dyDescent="0.25">
      <c r="A616" s="132"/>
      <c r="B616"/>
      <c r="C616"/>
      <c r="D616"/>
      <c r="E616" s="95"/>
      <c r="F616"/>
      <c r="G616" s="133"/>
      <c r="H616"/>
      <c r="I616"/>
      <c r="J616" s="137"/>
      <c r="K616" s="147"/>
      <c r="L616" s="110"/>
      <c r="M616" s="110"/>
    </row>
    <row r="617" spans="1:13" x14ac:dyDescent="0.25">
      <c r="A617" s="132"/>
      <c r="B617"/>
      <c r="C617"/>
      <c r="D617"/>
      <c r="E617" s="95"/>
      <c r="F617"/>
      <c r="G617" s="133"/>
      <c r="H617"/>
      <c r="I617"/>
      <c r="J617" s="137"/>
      <c r="K617" s="147"/>
      <c r="L617" s="110"/>
      <c r="M617" s="110"/>
    </row>
    <row r="618" spans="1:13" x14ac:dyDescent="0.25">
      <c r="A618" s="132"/>
      <c r="B618"/>
      <c r="C618"/>
      <c r="D618"/>
      <c r="E618" s="95"/>
      <c r="F618"/>
      <c r="G618" s="133"/>
      <c r="H618"/>
      <c r="I618"/>
      <c r="J618" s="137"/>
      <c r="K618" s="147"/>
      <c r="L618" s="110"/>
      <c r="M618" s="110"/>
    </row>
    <row r="619" spans="1:13" x14ac:dyDescent="0.25">
      <c r="A619" s="132"/>
      <c r="B619"/>
      <c r="C619"/>
      <c r="D619"/>
      <c r="E619" s="95"/>
      <c r="F619"/>
      <c r="G619" s="133"/>
      <c r="H619"/>
      <c r="I619"/>
      <c r="J619" s="137"/>
      <c r="K619" s="147"/>
      <c r="L619" s="110"/>
      <c r="M619" s="110"/>
    </row>
    <row r="620" spans="1:13" x14ac:dyDescent="0.25">
      <c r="A620" s="132"/>
      <c r="B620"/>
      <c r="C620"/>
      <c r="D620"/>
      <c r="E620" s="95"/>
      <c r="F620"/>
      <c r="G620" s="133"/>
      <c r="H620"/>
      <c r="I620"/>
      <c r="J620" s="137"/>
      <c r="K620" s="147"/>
      <c r="L620" s="110"/>
      <c r="M620" s="110"/>
    </row>
    <row r="621" spans="1:13" x14ac:dyDescent="0.25">
      <c r="A621" s="132"/>
      <c r="B621"/>
      <c r="C621"/>
      <c r="D621"/>
      <c r="E621" s="95"/>
      <c r="F621"/>
      <c r="G621" s="133"/>
      <c r="H621"/>
      <c r="I621"/>
      <c r="J621" s="137"/>
      <c r="K621" s="147"/>
      <c r="L621" s="110"/>
      <c r="M621" s="110"/>
    </row>
    <row r="622" spans="1:13" x14ac:dyDescent="0.25">
      <c r="A622" s="132"/>
      <c r="B622"/>
      <c r="C622"/>
      <c r="D622"/>
      <c r="E622" s="95"/>
      <c r="F622"/>
      <c r="G622" s="133"/>
      <c r="H622"/>
      <c r="I622"/>
      <c r="J622" s="137"/>
      <c r="K622" s="147"/>
      <c r="L622" s="110"/>
      <c r="M622" s="110"/>
    </row>
    <row r="623" spans="1:13" x14ac:dyDescent="0.25">
      <c r="A623" s="132"/>
      <c r="B623"/>
      <c r="C623"/>
      <c r="D623"/>
      <c r="E623" s="95"/>
      <c r="F623"/>
      <c r="G623" s="133"/>
      <c r="H623"/>
      <c r="I623"/>
      <c r="J623" s="137"/>
      <c r="K623" s="147"/>
      <c r="L623" s="110"/>
      <c r="M623" s="110"/>
    </row>
    <row r="624" spans="1:13" x14ac:dyDescent="0.25">
      <c r="A624" s="132"/>
      <c r="B624"/>
      <c r="C624"/>
      <c r="D624"/>
      <c r="E624" s="95"/>
      <c r="F624"/>
      <c r="G624" s="133"/>
      <c r="H624"/>
      <c r="I624"/>
      <c r="J624" s="137"/>
      <c r="K624" s="147"/>
      <c r="L624" s="110"/>
      <c r="M624" s="110"/>
    </row>
    <row r="625" spans="1:13" x14ac:dyDescent="0.25">
      <c r="A625" s="132"/>
      <c r="B625"/>
      <c r="C625"/>
      <c r="D625"/>
      <c r="E625" s="95"/>
      <c r="F625"/>
      <c r="G625" s="133"/>
      <c r="H625"/>
      <c r="I625"/>
      <c r="J625" s="137"/>
      <c r="K625" s="147"/>
      <c r="L625" s="110"/>
      <c r="M625" s="110"/>
    </row>
    <row r="626" spans="1:13" x14ac:dyDescent="0.25">
      <c r="A626" s="132"/>
      <c r="B626"/>
      <c r="C626"/>
      <c r="D626"/>
      <c r="E626" s="95"/>
      <c r="F626"/>
      <c r="G626" s="133"/>
      <c r="H626"/>
      <c r="I626"/>
      <c r="J626" s="137"/>
      <c r="K626" s="147"/>
      <c r="L626" s="110"/>
      <c r="M626" s="110"/>
    </row>
    <row r="627" spans="1:13" x14ac:dyDescent="0.25">
      <c r="A627" s="132"/>
      <c r="B627"/>
      <c r="C627"/>
      <c r="D627"/>
      <c r="E627" s="95"/>
      <c r="F627"/>
      <c r="G627" s="133"/>
      <c r="H627"/>
      <c r="I627"/>
      <c r="J627" s="137"/>
      <c r="K627" s="147"/>
      <c r="L627" s="110"/>
      <c r="M627" s="110"/>
    </row>
    <row r="628" spans="1:13" x14ac:dyDescent="0.25">
      <c r="A628" s="132"/>
      <c r="B628"/>
      <c r="C628"/>
      <c r="D628"/>
      <c r="E628" s="95"/>
      <c r="F628"/>
      <c r="G628" s="133"/>
      <c r="H628"/>
      <c r="I628"/>
      <c r="J628" s="137"/>
      <c r="K628" s="147"/>
      <c r="L628" s="110"/>
      <c r="M628" s="110"/>
    </row>
    <row r="629" spans="1:13" x14ac:dyDescent="0.25">
      <c r="A629" s="132"/>
      <c r="B629"/>
      <c r="C629"/>
      <c r="D629"/>
      <c r="E629" s="95"/>
      <c r="F629"/>
      <c r="G629" s="133"/>
      <c r="H629"/>
      <c r="I629"/>
      <c r="J629" s="137"/>
      <c r="K629" s="147"/>
      <c r="L629" s="110"/>
      <c r="M629" s="110"/>
    </row>
    <row r="630" spans="1:13" x14ac:dyDescent="0.25">
      <c r="A630" s="132"/>
      <c r="B630"/>
      <c r="C630"/>
      <c r="D630"/>
      <c r="E630" s="95"/>
      <c r="F630"/>
      <c r="G630" s="133"/>
      <c r="H630"/>
      <c r="I630"/>
      <c r="J630" s="137"/>
      <c r="K630" s="147"/>
      <c r="L630" s="110"/>
      <c r="M630" s="110"/>
    </row>
    <row r="631" spans="1:13" x14ac:dyDescent="0.25">
      <c r="A631" s="132"/>
      <c r="B631"/>
      <c r="C631"/>
      <c r="D631"/>
      <c r="E631" s="95"/>
      <c r="F631"/>
      <c r="G631" s="133"/>
      <c r="H631"/>
      <c r="I631"/>
      <c r="J631" s="137"/>
      <c r="K631" s="147"/>
      <c r="L631" s="110"/>
      <c r="M631" s="110"/>
    </row>
    <row r="632" spans="1:13" x14ac:dyDescent="0.25">
      <c r="A632" s="132"/>
      <c r="B632"/>
      <c r="C632"/>
      <c r="D632"/>
      <c r="E632" s="95"/>
      <c r="F632"/>
      <c r="G632" s="133"/>
      <c r="H632"/>
      <c r="I632"/>
      <c r="J632" s="137"/>
      <c r="K632" s="147"/>
      <c r="L632" s="110"/>
      <c r="M632" s="110"/>
    </row>
    <row r="633" spans="1:13" x14ac:dyDescent="0.25">
      <c r="A633" s="132"/>
      <c r="B633"/>
      <c r="C633"/>
      <c r="D633"/>
      <c r="E633" s="95"/>
      <c r="F633"/>
      <c r="G633" s="133"/>
      <c r="H633"/>
      <c r="I633"/>
      <c r="J633" s="137"/>
      <c r="K633" s="147"/>
      <c r="L633" s="110"/>
      <c r="M633" s="110"/>
    </row>
    <row r="634" spans="1:13" x14ac:dyDescent="0.25">
      <c r="A634" s="132"/>
      <c r="B634"/>
      <c r="C634"/>
      <c r="D634"/>
      <c r="E634" s="95"/>
      <c r="F634"/>
      <c r="G634" s="133"/>
      <c r="H634"/>
      <c r="I634"/>
      <c r="J634" s="137"/>
      <c r="K634" s="147"/>
      <c r="L634" s="110"/>
      <c r="M634" s="110"/>
    </row>
    <row r="635" spans="1:13" x14ac:dyDescent="0.25">
      <c r="A635" s="132"/>
      <c r="B635"/>
      <c r="C635"/>
      <c r="D635"/>
      <c r="E635" s="95"/>
      <c r="F635"/>
      <c r="G635" s="133"/>
      <c r="H635"/>
      <c r="I635"/>
      <c r="J635" s="137"/>
      <c r="K635" s="147"/>
      <c r="L635" s="110"/>
      <c r="M635" s="110"/>
    </row>
    <row r="636" spans="1:13" x14ac:dyDescent="0.25">
      <c r="A636" s="132"/>
      <c r="B636"/>
      <c r="C636"/>
      <c r="D636"/>
      <c r="E636" s="95"/>
      <c r="F636"/>
      <c r="G636" s="133"/>
      <c r="H636"/>
      <c r="I636"/>
      <c r="J636" s="137"/>
      <c r="K636" s="147"/>
      <c r="L636" s="110"/>
      <c r="M636" s="110"/>
    </row>
    <row r="637" spans="1:13" x14ac:dyDescent="0.25">
      <c r="A637" s="132"/>
      <c r="B637"/>
      <c r="C637"/>
      <c r="D637"/>
      <c r="E637" s="95"/>
      <c r="F637"/>
      <c r="G637" s="133"/>
      <c r="H637"/>
      <c r="I637"/>
      <c r="J637" s="137"/>
      <c r="K637" s="147"/>
      <c r="L637" s="110"/>
      <c r="M637" s="110"/>
    </row>
    <row r="638" spans="1:13" x14ac:dyDescent="0.25">
      <c r="A638" s="132"/>
      <c r="B638"/>
      <c r="C638"/>
      <c r="D638"/>
      <c r="E638" s="95"/>
      <c r="F638"/>
      <c r="G638" s="133"/>
      <c r="H638"/>
      <c r="I638"/>
      <c r="J638" s="137"/>
      <c r="K638" s="147"/>
      <c r="L638" s="110"/>
      <c r="M638" s="110"/>
    </row>
    <row r="639" spans="1:13" x14ac:dyDescent="0.25">
      <c r="A639" s="132"/>
      <c r="B639"/>
      <c r="C639"/>
      <c r="D639"/>
      <c r="E639" s="95"/>
      <c r="F639"/>
      <c r="G639" s="133"/>
      <c r="H639"/>
      <c r="I639"/>
      <c r="J639" s="137"/>
      <c r="K639" s="147"/>
      <c r="L639" s="110"/>
      <c r="M639" s="110"/>
    </row>
    <row r="640" spans="1:13" x14ac:dyDescent="0.25">
      <c r="A640" s="132"/>
      <c r="B640"/>
      <c r="C640"/>
      <c r="D640"/>
      <c r="E640" s="95"/>
      <c r="F640"/>
      <c r="G640" s="133"/>
      <c r="H640"/>
      <c r="I640"/>
      <c r="J640" s="137"/>
      <c r="K640" s="147"/>
      <c r="L640" s="110"/>
      <c r="M640" s="110"/>
    </row>
    <row r="641" spans="1:13" x14ac:dyDescent="0.25">
      <c r="A641" s="132"/>
      <c r="B641"/>
      <c r="C641"/>
      <c r="D641"/>
      <c r="E641" s="95"/>
      <c r="F641"/>
      <c r="G641" s="133"/>
      <c r="H641"/>
      <c r="I641"/>
      <c r="J641" s="137"/>
      <c r="K641" s="147"/>
      <c r="L641" s="110"/>
      <c r="M641" s="110"/>
    </row>
    <row r="642" spans="1:13" x14ac:dyDescent="0.25">
      <c r="A642" s="132"/>
      <c r="B642"/>
      <c r="C642"/>
      <c r="D642"/>
      <c r="E642" s="95"/>
      <c r="F642"/>
      <c r="G642" s="133"/>
      <c r="H642"/>
      <c r="I642"/>
      <c r="J642" s="137"/>
      <c r="K642" s="147"/>
      <c r="L642" s="110"/>
      <c r="M642" s="110"/>
    </row>
    <row r="643" spans="1:13" x14ac:dyDescent="0.25">
      <c r="A643" s="132"/>
      <c r="B643"/>
      <c r="C643"/>
      <c r="D643"/>
      <c r="E643" s="95"/>
      <c r="F643"/>
      <c r="G643" s="133"/>
      <c r="H643"/>
      <c r="I643"/>
      <c r="J643" s="137"/>
      <c r="K643" s="147"/>
      <c r="L643" s="110"/>
      <c r="M643" s="110"/>
    </row>
    <row r="644" spans="1:13" x14ac:dyDescent="0.25">
      <c r="A644" s="132"/>
      <c r="B644"/>
      <c r="C644"/>
      <c r="D644"/>
      <c r="E644" s="95"/>
      <c r="F644"/>
      <c r="G644" s="133"/>
      <c r="H644"/>
      <c r="I644"/>
      <c r="J644" s="137"/>
      <c r="K644" s="147"/>
      <c r="L644" s="110"/>
      <c r="M644" s="110"/>
    </row>
    <row r="645" spans="1:13" x14ac:dyDescent="0.25">
      <c r="A645" s="132"/>
      <c r="B645"/>
      <c r="C645"/>
      <c r="D645"/>
      <c r="E645" s="95"/>
      <c r="F645"/>
      <c r="G645" s="133"/>
      <c r="H645"/>
      <c r="I645"/>
      <c r="J645" s="137"/>
      <c r="K645" s="147"/>
      <c r="L645" s="110"/>
      <c r="M645" s="110"/>
    </row>
    <row r="646" spans="1:13" x14ac:dyDescent="0.25">
      <c r="A646" s="132"/>
      <c r="B646"/>
      <c r="C646"/>
      <c r="D646"/>
      <c r="E646" s="95"/>
      <c r="F646"/>
      <c r="G646" s="133"/>
      <c r="H646"/>
      <c r="I646"/>
      <c r="J646" s="137"/>
      <c r="K646" s="147"/>
      <c r="L646" s="110"/>
      <c r="M646" s="110"/>
    </row>
    <row r="647" spans="1:13" x14ac:dyDescent="0.25">
      <c r="A647" s="132"/>
      <c r="B647"/>
      <c r="C647"/>
      <c r="D647"/>
      <c r="E647" s="95"/>
      <c r="F647"/>
      <c r="G647" s="133"/>
      <c r="H647"/>
      <c r="I647"/>
      <c r="J647" s="137"/>
      <c r="K647" s="147"/>
      <c r="L647" s="110"/>
      <c r="M647" s="110"/>
    </row>
    <row r="648" spans="1:13" x14ac:dyDescent="0.25">
      <c r="A648" s="132"/>
      <c r="B648"/>
      <c r="C648"/>
      <c r="D648"/>
      <c r="E648" s="95"/>
      <c r="F648"/>
      <c r="G648" s="133"/>
      <c r="H648"/>
      <c r="I648"/>
      <c r="J648" s="137"/>
      <c r="K648" s="147"/>
      <c r="L648" s="110"/>
      <c r="M648" s="110"/>
    </row>
    <row r="649" spans="1:13" x14ac:dyDescent="0.25">
      <c r="A649" s="132"/>
      <c r="B649"/>
      <c r="C649"/>
      <c r="D649"/>
      <c r="E649" s="95"/>
      <c r="F649"/>
      <c r="G649" s="133"/>
      <c r="H649"/>
      <c r="I649"/>
      <c r="J649" s="137"/>
      <c r="K649" s="147"/>
      <c r="L649" s="110"/>
      <c r="M649" s="110"/>
    </row>
    <row r="650" spans="1:13" x14ac:dyDescent="0.25">
      <c r="A650" s="132"/>
      <c r="B650"/>
      <c r="C650"/>
      <c r="D650"/>
      <c r="E650" s="95"/>
      <c r="F650"/>
      <c r="G650" s="133"/>
      <c r="H650"/>
      <c r="I650"/>
      <c r="J650" s="137"/>
      <c r="K650" s="147"/>
      <c r="L650" s="110"/>
      <c r="M650" s="110"/>
    </row>
    <row r="651" spans="1:13" x14ac:dyDescent="0.25">
      <c r="A651" s="132"/>
      <c r="B651"/>
      <c r="C651"/>
      <c r="D651"/>
      <c r="E651" s="95"/>
      <c r="F651"/>
      <c r="G651" s="133"/>
      <c r="H651"/>
      <c r="I651"/>
      <c r="J651" s="137"/>
      <c r="K651" s="147"/>
      <c r="L651" s="110"/>
      <c r="M651" s="110"/>
    </row>
    <row r="652" spans="1:13" x14ac:dyDescent="0.25">
      <c r="A652" s="132"/>
      <c r="B652"/>
      <c r="C652"/>
      <c r="D652"/>
      <c r="E652" s="95"/>
      <c r="F652"/>
      <c r="G652" s="133"/>
      <c r="H652"/>
      <c r="I652"/>
      <c r="J652" s="137"/>
      <c r="K652" s="147"/>
      <c r="L652" s="110"/>
      <c r="M652" s="110"/>
    </row>
    <row r="653" spans="1:13" x14ac:dyDescent="0.25">
      <c r="A653" s="132"/>
      <c r="B653"/>
      <c r="C653"/>
      <c r="D653"/>
      <c r="E653" s="95"/>
      <c r="F653"/>
      <c r="G653" s="133"/>
      <c r="H653"/>
      <c r="I653"/>
      <c r="J653" s="137"/>
      <c r="K653" s="147"/>
      <c r="L653" s="110"/>
      <c r="M653" s="110"/>
    </row>
    <row r="654" spans="1:13" x14ac:dyDescent="0.25">
      <c r="A654" s="132"/>
      <c r="B654"/>
      <c r="C654"/>
      <c r="D654"/>
      <c r="E654" s="95"/>
      <c r="F654"/>
      <c r="G654" s="133"/>
      <c r="H654"/>
      <c r="I654"/>
      <c r="J654" s="137"/>
      <c r="K654" s="147"/>
      <c r="L654" s="110"/>
      <c r="M654" s="110"/>
    </row>
    <row r="655" spans="1:13" x14ac:dyDescent="0.25">
      <c r="A655" s="132"/>
      <c r="B655"/>
      <c r="C655"/>
      <c r="D655"/>
      <c r="E655" s="95"/>
      <c r="F655"/>
      <c r="G655" s="133"/>
      <c r="H655"/>
      <c r="I655"/>
      <c r="J655" s="137"/>
      <c r="K655" s="147"/>
      <c r="L655" s="110"/>
      <c r="M655" s="110"/>
    </row>
    <row r="656" spans="1:13" x14ac:dyDescent="0.25">
      <c r="A656" s="132"/>
      <c r="B656"/>
      <c r="C656"/>
      <c r="D656"/>
      <c r="E656" s="95"/>
      <c r="F656"/>
      <c r="G656" s="133"/>
      <c r="H656"/>
      <c r="I656"/>
      <c r="J656" s="137"/>
      <c r="K656" s="147"/>
      <c r="L656" s="110"/>
      <c r="M656" s="110"/>
    </row>
    <row r="657" spans="1:13" x14ac:dyDescent="0.25">
      <c r="A657" s="132"/>
      <c r="B657"/>
      <c r="C657"/>
      <c r="D657"/>
      <c r="E657" s="95"/>
      <c r="F657"/>
      <c r="G657" s="133"/>
      <c r="H657"/>
      <c r="I657"/>
      <c r="J657" s="137"/>
      <c r="K657" s="147"/>
      <c r="L657" s="110"/>
      <c r="M657" s="110"/>
    </row>
    <row r="658" spans="1:13" x14ac:dyDescent="0.25">
      <c r="A658" s="132"/>
      <c r="B658"/>
      <c r="C658"/>
      <c r="D658"/>
      <c r="E658" s="95"/>
      <c r="F658"/>
      <c r="G658" s="133"/>
      <c r="H658"/>
      <c r="I658"/>
      <c r="J658" s="137"/>
      <c r="K658" s="147"/>
      <c r="L658" s="110"/>
      <c r="M658" s="110"/>
    </row>
    <row r="659" spans="1:13" x14ac:dyDescent="0.25">
      <c r="A659" s="132"/>
      <c r="B659"/>
      <c r="C659"/>
      <c r="D659"/>
      <c r="E659" s="95"/>
      <c r="F659"/>
      <c r="G659" s="133"/>
      <c r="H659"/>
      <c r="I659"/>
      <c r="J659" s="137"/>
      <c r="K659" s="147"/>
      <c r="L659" s="110"/>
      <c r="M659" s="110"/>
    </row>
    <row r="660" spans="1:13" x14ac:dyDescent="0.25">
      <c r="A660" s="132"/>
      <c r="B660"/>
      <c r="C660"/>
      <c r="D660"/>
      <c r="E660" s="95"/>
      <c r="F660"/>
      <c r="G660" s="133"/>
      <c r="H660"/>
      <c r="I660"/>
      <c r="J660" s="137"/>
      <c r="K660" s="147"/>
      <c r="L660" s="110"/>
      <c r="M660" s="110"/>
    </row>
    <row r="661" spans="1:13" x14ac:dyDescent="0.25">
      <c r="A661" s="132"/>
      <c r="B661"/>
      <c r="C661"/>
      <c r="D661"/>
      <c r="E661" s="95"/>
      <c r="F661"/>
      <c r="G661" s="133"/>
      <c r="H661"/>
      <c r="I661"/>
      <c r="J661" s="137"/>
      <c r="K661" s="147"/>
      <c r="L661" s="110"/>
      <c r="M661" s="110"/>
    </row>
    <row r="662" spans="1:13" x14ac:dyDescent="0.25">
      <c r="A662" s="132"/>
      <c r="B662"/>
      <c r="C662"/>
      <c r="D662"/>
      <c r="E662" s="95"/>
      <c r="F662"/>
      <c r="G662" s="133"/>
      <c r="H662"/>
      <c r="I662"/>
      <c r="J662" s="137"/>
      <c r="K662" s="147"/>
      <c r="L662" s="110"/>
      <c r="M662" s="110"/>
    </row>
    <row r="663" spans="1:13" x14ac:dyDescent="0.25">
      <c r="A663" s="132"/>
      <c r="B663"/>
      <c r="C663"/>
      <c r="D663"/>
      <c r="E663" s="95"/>
      <c r="F663"/>
      <c r="G663" s="133"/>
      <c r="H663"/>
      <c r="I663"/>
      <c r="J663" s="137"/>
      <c r="K663" s="147"/>
      <c r="L663" s="110"/>
      <c r="M663" s="110"/>
    </row>
    <row r="664" spans="1:13" x14ac:dyDescent="0.25">
      <c r="A664" s="132"/>
      <c r="B664"/>
      <c r="C664"/>
      <c r="D664"/>
      <c r="E664" s="95"/>
      <c r="F664"/>
      <c r="G664" s="133"/>
      <c r="H664"/>
      <c r="I664"/>
      <c r="J664" s="137"/>
      <c r="K664" s="147"/>
      <c r="L664" s="110"/>
      <c r="M664" s="110"/>
    </row>
    <row r="665" spans="1:13" x14ac:dyDescent="0.25">
      <c r="A665" s="132"/>
      <c r="B665"/>
      <c r="C665"/>
      <c r="D665"/>
      <c r="E665" s="95"/>
      <c r="F665"/>
      <c r="G665" s="133"/>
      <c r="H665"/>
      <c r="I665"/>
      <c r="J665" s="137"/>
      <c r="K665" s="147"/>
      <c r="L665" s="110"/>
      <c r="M665" s="110"/>
    </row>
    <row r="666" spans="1:13" x14ac:dyDescent="0.25">
      <c r="A666" s="132"/>
      <c r="B666"/>
      <c r="C666"/>
      <c r="D666"/>
      <c r="E666" s="95"/>
      <c r="F666"/>
      <c r="G666" s="133"/>
      <c r="H666"/>
      <c r="I666"/>
      <c r="J666" s="137"/>
      <c r="K666" s="147"/>
      <c r="L666" s="110"/>
      <c r="M666" s="110"/>
    </row>
    <row r="667" spans="1:13" x14ac:dyDescent="0.25">
      <c r="A667" s="132"/>
      <c r="B667"/>
      <c r="C667"/>
      <c r="D667"/>
      <c r="E667" s="95"/>
      <c r="F667"/>
      <c r="G667" s="133"/>
      <c r="H667"/>
      <c r="I667"/>
      <c r="J667" s="137"/>
      <c r="K667" s="147"/>
      <c r="L667" s="110"/>
      <c r="M667" s="110"/>
    </row>
    <row r="668" spans="1:13" x14ac:dyDescent="0.25">
      <c r="A668" s="132"/>
      <c r="B668"/>
      <c r="C668"/>
      <c r="D668"/>
      <c r="E668" s="95"/>
      <c r="F668"/>
      <c r="G668" s="133"/>
      <c r="H668"/>
      <c r="I668"/>
      <c r="J668" s="137"/>
      <c r="K668" s="147"/>
      <c r="L668" s="110"/>
      <c r="M668" s="110"/>
    </row>
    <row r="669" spans="1:13" x14ac:dyDescent="0.25">
      <c r="A669" s="132"/>
      <c r="B669"/>
      <c r="C669"/>
      <c r="D669"/>
      <c r="E669" s="95"/>
      <c r="F669"/>
      <c r="G669" s="133"/>
      <c r="H669"/>
      <c r="I669"/>
      <c r="J669" s="137"/>
      <c r="K669" s="147"/>
      <c r="L669" s="110"/>
      <c r="M669" s="110"/>
    </row>
    <row r="670" spans="1:13" x14ac:dyDescent="0.25">
      <c r="A670" s="132"/>
      <c r="B670"/>
      <c r="C670"/>
      <c r="D670"/>
      <c r="E670" s="95"/>
      <c r="F670"/>
      <c r="G670" s="133"/>
      <c r="H670"/>
      <c r="I670"/>
      <c r="J670" s="137"/>
      <c r="K670" s="147"/>
      <c r="L670" s="110"/>
      <c r="M670" s="110"/>
    </row>
    <row r="671" spans="1:13" x14ac:dyDescent="0.25">
      <c r="A671" s="132"/>
      <c r="B671"/>
      <c r="C671"/>
      <c r="D671"/>
      <c r="E671" s="95"/>
      <c r="F671"/>
      <c r="G671" s="133"/>
      <c r="H671"/>
      <c r="I671"/>
      <c r="J671" s="137"/>
      <c r="K671" s="147"/>
      <c r="L671" s="110"/>
      <c r="M671" s="110"/>
    </row>
    <row r="672" spans="1:13" x14ac:dyDescent="0.25">
      <c r="A672" s="132"/>
      <c r="B672"/>
      <c r="C672"/>
      <c r="D672"/>
      <c r="E672" s="95"/>
      <c r="F672"/>
      <c r="G672" s="133"/>
      <c r="H672"/>
      <c r="I672"/>
      <c r="J672" s="137"/>
      <c r="K672" s="147"/>
      <c r="L672" s="110"/>
      <c r="M672" s="110"/>
    </row>
    <row r="673" spans="1:13" x14ac:dyDescent="0.25">
      <c r="A673" s="132"/>
      <c r="B673"/>
      <c r="C673"/>
      <c r="D673"/>
      <c r="E673" s="95"/>
      <c r="F673"/>
      <c r="G673" s="133"/>
      <c r="H673"/>
      <c r="I673"/>
      <c r="J673" s="137"/>
      <c r="K673" s="147"/>
      <c r="L673" s="110"/>
      <c r="M673" s="110"/>
    </row>
    <row r="674" spans="1:13" x14ac:dyDescent="0.25">
      <c r="A674" s="132"/>
      <c r="B674"/>
      <c r="C674"/>
      <c r="D674"/>
      <c r="E674" s="95"/>
      <c r="F674"/>
      <c r="G674" s="133"/>
      <c r="H674"/>
      <c r="I674"/>
      <c r="J674" s="137"/>
      <c r="K674" s="147"/>
      <c r="L674" s="110"/>
      <c r="M674" s="110"/>
    </row>
    <row r="675" spans="1:13" x14ac:dyDescent="0.25">
      <c r="A675" s="132"/>
      <c r="B675"/>
      <c r="C675"/>
      <c r="D675"/>
      <c r="E675" s="95"/>
      <c r="F675"/>
      <c r="G675" s="133"/>
      <c r="H675"/>
      <c r="I675"/>
      <c r="J675" s="137"/>
      <c r="K675" s="147"/>
      <c r="L675" s="110"/>
      <c r="M675" s="110"/>
    </row>
    <row r="676" spans="1:13" x14ac:dyDescent="0.25">
      <c r="A676" s="132"/>
      <c r="B676"/>
      <c r="C676"/>
      <c r="D676"/>
      <c r="E676" s="95"/>
      <c r="F676"/>
      <c r="G676" s="133"/>
      <c r="H676"/>
      <c r="I676"/>
      <c r="J676" s="137"/>
      <c r="K676" s="147"/>
      <c r="L676" s="110"/>
      <c r="M676" s="110"/>
    </row>
    <row r="677" spans="1:13" x14ac:dyDescent="0.25">
      <c r="A677" s="132"/>
      <c r="B677"/>
      <c r="C677"/>
      <c r="D677"/>
      <c r="E677" s="95"/>
      <c r="F677"/>
      <c r="G677" s="133"/>
      <c r="H677"/>
      <c r="I677"/>
      <c r="J677" s="137"/>
      <c r="K677" s="147"/>
      <c r="L677" s="110"/>
      <c r="M677" s="110"/>
    </row>
    <row r="678" spans="1:13" x14ac:dyDescent="0.25">
      <c r="A678" s="132"/>
      <c r="B678"/>
      <c r="C678"/>
      <c r="D678"/>
      <c r="E678" s="95"/>
      <c r="F678"/>
      <c r="G678" s="133"/>
      <c r="H678"/>
      <c r="I678"/>
      <c r="J678" s="137"/>
      <c r="K678" s="147"/>
      <c r="L678" s="110"/>
      <c r="M678" s="110"/>
    </row>
    <row r="679" spans="1:13" x14ac:dyDescent="0.25">
      <c r="A679" s="132"/>
      <c r="B679"/>
      <c r="C679"/>
      <c r="D679"/>
      <c r="E679" s="95"/>
      <c r="F679"/>
      <c r="G679" s="133"/>
      <c r="H679"/>
      <c r="I679"/>
      <c r="J679" s="137"/>
      <c r="K679" s="147"/>
      <c r="L679" s="110"/>
      <c r="M679" s="110"/>
    </row>
    <row r="680" spans="1:13" x14ac:dyDescent="0.25">
      <c r="A680" s="132"/>
      <c r="B680"/>
      <c r="C680"/>
      <c r="D680"/>
      <c r="E680" s="95"/>
      <c r="F680"/>
      <c r="G680" s="133"/>
      <c r="H680"/>
      <c r="I680"/>
      <c r="J680" s="137"/>
      <c r="K680" s="147"/>
      <c r="L680" s="110"/>
      <c r="M680" s="110"/>
    </row>
    <row r="681" spans="1:13" x14ac:dyDescent="0.25">
      <c r="A681" s="132"/>
      <c r="B681"/>
      <c r="C681"/>
      <c r="D681"/>
      <c r="E681" s="95"/>
      <c r="F681"/>
      <c r="G681" s="133"/>
      <c r="H681"/>
      <c r="I681"/>
      <c r="J681" s="137"/>
      <c r="K681" s="147"/>
      <c r="L681" s="110"/>
      <c r="M681" s="110"/>
    </row>
    <row r="682" spans="1:13" x14ac:dyDescent="0.25">
      <c r="A682" s="132"/>
      <c r="B682"/>
      <c r="C682"/>
      <c r="D682"/>
      <c r="E682" s="95"/>
      <c r="F682"/>
      <c r="G682" s="133"/>
      <c r="H682"/>
      <c r="I682"/>
      <c r="J682" s="137"/>
      <c r="K682" s="147"/>
      <c r="L682" s="110"/>
      <c r="M682" s="110"/>
    </row>
    <row r="683" spans="1:13" x14ac:dyDescent="0.25">
      <c r="A683" s="132"/>
      <c r="B683"/>
      <c r="C683"/>
      <c r="D683"/>
      <c r="E683" s="95"/>
      <c r="F683"/>
      <c r="G683" s="133"/>
      <c r="H683"/>
      <c r="I683"/>
      <c r="J683" s="137"/>
      <c r="K683" s="147"/>
      <c r="L683" s="110"/>
      <c r="M683" s="110"/>
    </row>
    <row r="684" spans="1:13" x14ac:dyDescent="0.25">
      <c r="A684" s="132"/>
      <c r="B684"/>
      <c r="C684"/>
      <c r="D684"/>
      <c r="E684" s="95"/>
      <c r="F684"/>
      <c r="G684" s="133"/>
      <c r="H684"/>
      <c r="I684"/>
      <c r="J684" s="137"/>
      <c r="K684" s="147"/>
      <c r="L684" s="110"/>
      <c r="M684" s="110"/>
    </row>
    <row r="685" spans="1:13" x14ac:dyDescent="0.25">
      <c r="A685" s="132"/>
      <c r="B685"/>
      <c r="C685"/>
      <c r="D685"/>
      <c r="E685" s="95"/>
      <c r="F685"/>
      <c r="G685" s="133"/>
      <c r="H685"/>
      <c r="I685"/>
      <c r="J685" s="137"/>
      <c r="K685" s="147"/>
      <c r="L685" s="110"/>
      <c r="M685" s="110"/>
    </row>
    <row r="686" spans="1:13" x14ac:dyDescent="0.25">
      <c r="A686" s="132"/>
      <c r="B686"/>
      <c r="C686"/>
      <c r="D686"/>
      <c r="E686" s="95"/>
      <c r="F686"/>
      <c r="G686" s="133"/>
      <c r="H686"/>
      <c r="I686"/>
      <c r="J686" s="137"/>
      <c r="K686" s="147"/>
      <c r="L686" s="110"/>
      <c r="M686" s="110"/>
    </row>
    <row r="687" spans="1:13" x14ac:dyDescent="0.25">
      <c r="A687" s="132"/>
      <c r="B687"/>
      <c r="C687"/>
      <c r="D687"/>
      <c r="E687" s="95"/>
      <c r="F687"/>
      <c r="G687" s="133"/>
      <c r="H687"/>
      <c r="I687"/>
      <c r="J687" s="137"/>
      <c r="K687" s="147"/>
      <c r="L687" s="110"/>
      <c r="M687" s="110"/>
    </row>
    <row r="688" spans="1:13" x14ac:dyDescent="0.25">
      <c r="A688" s="132"/>
      <c r="B688"/>
      <c r="C688"/>
      <c r="D688"/>
      <c r="E688" s="95"/>
      <c r="F688"/>
      <c r="G688" s="133"/>
      <c r="H688"/>
      <c r="I688"/>
      <c r="J688" s="137"/>
      <c r="K688" s="147"/>
      <c r="L688" s="110"/>
      <c r="M688" s="110"/>
    </row>
    <row r="689" spans="1:13" x14ac:dyDescent="0.25">
      <c r="A689" s="132"/>
      <c r="B689"/>
      <c r="C689"/>
      <c r="D689"/>
      <c r="E689" s="95"/>
      <c r="F689"/>
      <c r="G689" s="133"/>
      <c r="H689"/>
      <c r="I689"/>
      <c r="J689" s="137"/>
      <c r="K689" s="147"/>
      <c r="L689" s="110"/>
      <c r="M689" s="110"/>
    </row>
    <row r="690" spans="1:13" x14ac:dyDescent="0.25">
      <c r="A690" s="132"/>
      <c r="B690"/>
      <c r="C690"/>
      <c r="D690"/>
      <c r="E690" s="95"/>
      <c r="F690"/>
      <c r="G690" s="133"/>
      <c r="H690"/>
      <c r="I690"/>
      <c r="J690" s="137"/>
      <c r="K690" s="147"/>
      <c r="L690" s="110"/>
      <c r="M690" s="110"/>
    </row>
    <row r="691" spans="1:13" x14ac:dyDescent="0.25">
      <c r="A691" s="132"/>
      <c r="B691"/>
      <c r="C691"/>
      <c r="D691"/>
      <c r="E691" s="95"/>
      <c r="F691"/>
      <c r="G691" s="133"/>
      <c r="H691"/>
      <c r="I691"/>
      <c r="J691" s="137"/>
      <c r="K691" s="147"/>
      <c r="L691" s="110"/>
      <c r="M691" s="110"/>
    </row>
    <row r="692" spans="1:13" x14ac:dyDescent="0.25">
      <c r="A692" s="132"/>
      <c r="B692"/>
      <c r="C692"/>
      <c r="D692"/>
      <c r="E692" s="95"/>
      <c r="F692"/>
      <c r="G692" s="133"/>
      <c r="H692"/>
      <c r="I692"/>
      <c r="J692" s="137"/>
      <c r="K692" s="147"/>
      <c r="L692" s="110"/>
      <c r="M692" s="110"/>
    </row>
    <row r="693" spans="1:13" x14ac:dyDescent="0.25">
      <c r="A693" s="132"/>
      <c r="B693"/>
      <c r="C693"/>
      <c r="D693"/>
      <c r="E693" s="95"/>
      <c r="F693"/>
      <c r="G693" s="133"/>
      <c r="H693"/>
      <c r="I693"/>
      <c r="J693" s="137"/>
      <c r="K693" s="147"/>
      <c r="L693" s="110"/>
      <c r="M693" s="110"/>
    </row>
    <row r="694" spans="1:13" x14ac:dyDescent="0.25">
      <c r="A694" s="132"/>
      <c r="B694"/>
      <c r="C694"/>
      <c r="D694"/>
      <c r="E694" s="95"/>
      <c r="F694"/>
      <c r="G694" s="133"/>
      <c r="H694"/>
      <c r="I694"/>
      <c r="J694" s="137"/>
      <c r="K694" s="147"/>
      <c r="L694" s="110"/>
      <c r="M694" s="110"/>
    </row>
    <row r="695" spans="1:13" x14ac:dyDescent="0.25">
      <c r="A695" s="132"/>
      <c r="B695"/>
      <c r="C695"/>
      <c r="D695"/>
      <c r="E695" s="95"/>
      <c r="F695"/>
      <c r="G695" s="133"/>
      <c r="H695"/>
      <c r="I695"/>
      <c r="J695" s="137"/>
      <c r="K695" s="147"/>
      <c r="L695" s="110"/>
      <c r="M695" s="110"/>
    </row>
    <row r="696" spans="1:13" x14ac:dyDescent="0.25">
      <c r="A696" s="132"/>
      <c r="B696"/>
      <c r="C696"/>
      <c r="D696"/>
      <c r="E696" s="95"/>
      <c r="F696"/>
      <c r="G696" s="133"/>
      <c r="H696"/>
      <c r="I696"/>
      <c r="J696" s="137"/>
      <c r="K696" s="147"/>
      <c r="L696" s="110"/>
      <c r="M696" s="110"/>
    </row>
    <row r="697" spans="1:13" x14ac:dyDescent="0.25">
      <c r="A697" s="132"/>
      <c r="B697"/>
      <c r="C697"/>
      <c r="D697"/>
      <c r="E697" s="95"/>
      <c r="F697"/>
      <c r="G697" s="133"/>
      <c r="H697"/>
      <c r="I697"/>
      <c r="J697" s="137"/>
      <c r="K697" s="147"/>
      <c r="L697" s="110"/>
      <c r="M697" s="110"/>
    </row>
    <row r="698" spans="1:13" x14ac:dyDescent="0.25">
      <c r="A698" s="132"/>
      <c r="B698"/>
      <c r="C698"/>
      <c r="D698"/>
      <c r="E698" s="95"/>
      <c r="F698"/>
      <c r="G698" s="133"/>
      <c r="H698"/>
      <c r="I698"/>
      <c r="J698" s="137"/>
      <c r="K698" s="147"/>
      <c r="L698" s="110"/>
      <c r="M698" s="110"/>
    </row>
    <row r="699" spans="1:13" x14ac:dyDescent="0.25">
      <c r="A699" s="132"/>
      <c r="B699"/>
      <c r="C699"/>
      <c r="D699"/>
      <c r="E699" s="95"/>
      <c r="F699"/>
      <c r="G699" s="133"/>
      <c r="H699"/>
      <c r="I699"/>
      <c r="J699" s="137"/>
      <c r="K699" s="147"/>
      <c r="L699" s="110"/>
      <c r="M699" s="110"/>
    </row>
    <row r="700" spans="1:13" x14ac:dyDescent="0.25">
      <c r="A700" s="132"/>
      <c r="B700"/>
      <c r="C700"/>
      <c r="D700"/>
      <c r="E700" s="95"/>
      <c r="F700"/>
      <c r="G700" s="133"/>
      <c r="H700"/>
      <c r="I700"/>
      <c r="J700" s="137"/>
      <c r="K700" s="147"/>
      <c r="L700" s="110"/>
      <c r="M700" s="110"/>
    </row>
    <row r="701" spans="1:13" x14ac:dyDescent="0.25">
      <c r="A701" s="132"/>
      <c r="B701"/>
      <c r="C701"/>
      <c r="D701"/>
      <c r="E701" s="95"/>
      <c r="F701"/>
      <c r="G701" s="133"/>
      <c r="H701"/>
      <c r="I701"/>
      <c r="J701" s="137"/>
      <c r="K701" s="147"/>
      <c r="L701" s="110"/>
      <c r="M701" s="110"/>
    </row>
    <row r="702" spans="1:13" x14ac:dyDescent="0.25">
      <c r="A702" s="132"/>
      <c r="B702"/>
      <c r="C702"/>
      <c r="D702"/>
      <c r="E702" s="95"/>
      <c r="F702"/>
      <c r="G702" s="133"/>
      <c r="H702"/>
      <c r="I702"/>
      <c r="J702" s="137"/>
      <c r="K702" s="147"/>
      <c r="L702" s="110"/>
      <c r="M702" s="110"/>
    </row>
    <row r="703" spans="1:13" x14ac:dyDescent="0.25">
      <c r="A703" s="132"/>
      <c r="B703"/>
      <c r="C703"/>
      <c r="D703"/>
      <c r="E703" s="95"/>
      <c r="F703"/>
      <c r="G703" s="133"/>
      <c r="H703"/>
      <c r="I703"/>
      <c r="J703" s="137"/>
      <c r="K703" s="147"/>
      <c r="L703" s="110"/>
      <c r="M703" s="110"/>
    </row>
    <row r="704" spans="1:13" x14ac:dyDescent="0.25">
      <c r="A704" s="132"/>
      <c r="B704"/>
      <c r="C704"/>
      <c r="D704"/>
      <c r="E704" s="95"/>
      <c r="F704"/>
      <c r="G704" s="133"/>
      <c r="H704"/>
      <c r="I704"/>
      <c r="J704" s="137"/>
      <c r="K704" s="147"/>
      <c r="L704" s="110"/>
      <c r="M704" s="110"/>
    </row>
    <row r="705" spans="1:13" x14ac:dyDescent="0.25">
      <c r="A705" s="132"/>
      <c r="B705"/>
      <c r="C705"/>
      <c r="D705"/>
      <c r="E705" s="95"/>
      <c r="F705"/>
      <c r="G705" s="133"/>
      <c r="H705"/>
      <c r="I705"/>
      <c r="J705" s="137"/>
      <c r="K705" s="147"/>
      <c r="L705" s="110"/>
      <c r="M705" s="110"/>
    </row>
    <row r="706" spans="1:13" x14ac:dyDescent="0.25">
      <c r="A706" s="132"/>
      <c r="B706"/>
      <c r="C706"/>
      <c r="D706"/>
      <c r="E706" s="95"/>
      <c r="F706"/>
      <c r="G706" s="133"/>
      <c r="H706"/>
      <c r="I706"/>
      <c r="J706" s="137"/>
      <c r="K706" s="147"/>
      <c r="L706" s="110"/>
      <c r="M706" s="110"/>
    </row>
    <row r="707" spans="1:13" x14ac:dyDescent="0.25">
      <c r="A707" s="132"/>
      <c r="B707"/>
      <c r="C707"/>
      <c r="D707"/>
      <c r="E707" s="95"/>
      <c r="F707"/>
      <c r="G707" s="133"/>
      <c r="H707"/>
      <c r="I707"/>
      <c r="J707" s="137"/>
      <c r="K707" s="147"/>
      <c r="L707" s="110"/>
      <c r="M707" s="110"/>
    </row>
    <row r="708" spans="1:13" x14ac:dyDescent="0.25">
      <c r="A708" s="132"/>
      <c r="B708"/>
      <c r="C708"/>
      <c r="D708"/>
      <c r="E708" s="95"/>
      <c r="F708"/>
      <c r="G708" s="133"/>
      <c r="H708"/>
      <c r="I708"/>
      <c r="J708" s="137"/>
      <c r="K708" s="147"/>
      <c r="L708" s="110"/>
      <c r="M708" s="110"/>
    </row>
    <row r="709" spans="1:13" x14ac:dyDescent="0.25">
      <c r="A709" s="132"/>
      <c r="B709"/>
      <c r="C709"/>
      <c r="D709"/>
      <c r="E709" s="95"/>
      <c r="F709"/>
      <c r="G709" s="133"/>
      <c r="H709"/>
      <c r="I709"/>
      <c r="J709" s="137"/>
      <c r="K709" s="147"/>
      <c r="L709" s="110"/>
      <c r="M709" s="110"/>
    </row>
    <row r="710" spans="1:13" x14ac:dyDescent="0.25">
      <c r="A710" s="132"/>
      <c r="B710"/>
      <c r="C710"/>
      <c r="D710"/>
      <c r="E710" s="95"/>
      <c r="F710"/>
      <c r="G710" s="133"/>
      <c r="H710"/>
      <c r="I710"/>
      <c r="J710" s="137"/>
      <c r="K710" s="147"/>
      <c r="L710" s="110"/>
      <c r="M710" s="110"/>
    </row>
    <row r="711" spans="1:13" x14ac:dyDescent="0.25">
      <c r="A711" s="132"/>
      <c r="B711"/>
      <c r="C711"/>
      <c r="D711"/>
      <c r="E711" s="95"/>
      <c r="F711"/>
      <c r="G711" s="133"/>
      <c r="H711"/>
      <c r="I711"/>
      <c r="J711" s="137"/>
      <c r="K711" s="147"/>
      <c r="L711" s="110"/>
      <c r="M711" s="110"/>
    </row>
    <row r="712" spans="1:13" x14ac:dyDescent="0.25">
      <c r="A712" s="132"/>
      <c r="B712"/>
      <c r="C712"/>
      <c r="D712"/>
      <c r="E712" s="95"/>
      <c r="F712"/>
      <c r="G712" s="133"/>
      <c r="H712"/>
      <c r="I712"/>
      <c r="J712" s="137"/>
      <c r="K712" s="147"/>
      <c r="L712" s="110"/>
      <c r="M712" s="110"/>
    </row>
    <row r="713" spans="1:13" x14ac:dyDescent="0.25">
      <c r="A713" s="132"/>
      <c r="B713"/>
      <c r="C713"/>
      <c r="D713"/>
      <c r="E713" s="95"/>
      <c r="F713"/>
      <c r="G713" s="133"/>
      <c r="H713"/>
      <c r="I713"/>
      <c r="J713" s="137"/>
      <c r="K713" s="147"/>
      <c r="L713" s="110"/>
      <c r="M713" s="110"/>
    </row>
    <row r="714" spans="1:13" x14ac:dyDescent="0.25">
      <c r="A714" s="132"/>
      <c r="B714"/>
      <c r="C714"/>
      <c r="D714"/>
      <c r="E714" s="95"/>
      <c r="F714"/>
      <c r="G714" s="133"/>
      <c r="H714"/>
      <c r="I714"/>
      <c r="J714" s="137"/>
      <c r="K714" s="147"/>
      <c r="L714" s="110"/>
      <c r="M714" s="110"/>
    </row>
    <row r="715" spans="1:13" x14ac:dyDescent="0.25">
      <c r="A715" s="132"/>
      <c r="B715"/>
      <c r="C715"/>
      <c r="D715"/>
      <c r="E715" s="95"/>
      <c r="F715"/>
      <c r="G715" s="133"/>
      <c r="H715"/>
      <c r="I715"/>
      <c r="J715" s="137"/>
      <c r="K715" s="147"/>
      <c r="L715" s="110"/>
      <c r="M715" s="110"/>
    </row>
    <row r="716" spans="1:13" x14ac:dyDescent="0.25">
      <c r="A716" s="132"/>
      <c r="B716"/>
      <c r="C716"/>
      <c r="D716"/>
      <c r="E716" s="95"/>
      <c r="F716"/>
      <c r="G716" s="133"/>
      <c r="H716"/>
      <c r="I716"/>
      <c r="J716" s="137"/>
      <c r="K716" s="147"/>
      <c r="L716" s="110"/>
      <c r="M716" s="110"/>
    </row>
    <row r="717" spans="1:13" x14ac:dyDescent="0.25">
      <c r="A717" s="132"/>
      <c r="B717"/>
      <c r="C717"/>
      <c r="D717"/>
      <c r="E717" s="95"/>
      <c r="F717"/>
      <c r="G717" s="133"/>
      <c r="H717"/>
      <c r="I717"/>
      <c r="J717" s="137"/>
      <c r="K717" s="147"/>
      <c r="L717" s="110"/>
      <c r="M717" s="110"/>
    </row>
    <row r="718" spans="1:13" x14ac:dyDescent="0.25">
      <c r="A718" s="132"/>
      <c r="B718"/>
      <c r="C718"/>
      <c r="D718"/>
      <c r="E718" s="95"/>
      <c r="F718"/>
      <c r="G718" s="133"/>
      <c r="H718"/>
      <c r="I718"/>
      <c r="J718" s="137"/>
      <c r="K718" s="147"/>
      <c r="L718" s="110"/>
      <c r="M718" s="110"/>
    </row>
    <row r="719" spans="1:13" x14ac:dyDescent="0.25">
      <c r="A719" s="132"/>
      <c r="B719"/>
      <c r="C719"/>
      <c r="D719"/>
      <c r="E719" s="95"/>
      <c r="F719"/>
      <c r="G719" s="133"/>
      <c r="H719"/>
      <c r="I719"/>
      <c r="J719" s="137"/>
      <c r="K719" s="147"/>
      <c r="L719" s="110"/>
      <c r="M719" s="110"/>
    </row>
    <row r="720" spans="1:13" x14ac:dyDescent="0.25">
      <c r="A720" s="132"/>
      <c r="B720"/>
      <c r="C720"/>
      <c r="D720"/>
      <c r="E720" s="95"/>
      <c r="F720"/>
      <c r="G720" s="133"/>
      <c r="H720"/>
      <c r="I720"/>
      <c r="J720" s="137"/>
      <c r="K720" s="147"/>
      <c r="L720" s="110"/>
      <c r="M720" s="110"/>
    </row>
    <row r="721" spans="1:13" x14ac:dyDescent="0.25">
      <c r="A721" s="132"/>
      <c r="B721"/>
      <c r="C721"/>
      <c r="D721"/>
      <c r="E721" s="95"/>
      <c r="F721"/>
      <c r="G721" s="133"/>
      <c r="H721"/>
      <c r="I721"/>
      <c r="J721" s="137"/>
      <c r="K721" s="147"/>
      <c r="L721" s="110"/>
      <c r="M721" s="110"/>
    </row>
    <row r="722" spans="1:13" x14ac:dyDescent="0.25">
      <c r="A722" s="132"/>
      <c r="B722"/>
      <c r="C722"/>
      <c r="D722"/>
      <c r="E722" s="95"/>
      <c r="F722"/>
      <c r="G722" s="133"/>
      <c r="H722"/>
      <c r="I722"/>
      <c r="J722" s="137"/>
      <c r="K722" s="147"/>
      <c r="L722" s="110"/>
      <c r="M722" s="110"/>
    </row>
    <row r="723" spans="1:13" x14ac:dyDescent="0.25">
      <c r="A723" s="132"/>
      <c r="B723"/>
      <c r="C723"/>
      <c r="D723"/>
      <c r="E723" s="95"/>
      <c r="F723"/>
      <c r="G723" s="133"/>
      <c r="H723"/>
      <c r="I723"/>
      <c r="J723" s="137"/>
      <c r="K723" s="147"/>
      <c r="L723" s="110"/>
      <c r="M723" s="110"/>
    </row>
    <row r="724" spans="1:13" x14ac:dyDescent="0.25">
      <c r="A724" s="132"/>
      <c r="B724"/>
      <c r="C724"/>
      <c r="D724"/>
      <c r="E724" s="95"/>
      <c r="F724"/>
      <c r="G724" s="133"/>
      <c r="H724"/>
      <c r="I724"/>
      <c r="J724" s="137"/>
      <c r="K724" s="147"/>
      <c r="L724" s="110"/>
      <c r="M724" s="110"/>
    </row>
    <row r="725" spans="1:13" x14ac:dyDescent="0.25">
      <c r="A725" s="132"/>
      <c r="B725"/>
      <c r="C725"/>
      <c r="D725"/>
      <c r="E725" s="95"/>
      <c r="F725"/>
      <c r="G725" s="133"/>
      <c r="H725"/>
      <c r="I725"/>
      <c r="J725" s="137"/>
      <c r="K725" s="147"/>
      <c r="L725" s="110"/>
      <c r="M725" s="110"/>
    </row>
    <row r="726" spans="1:13" x14ac:dyDescent="0.25">
      <c r="A726" s="132"/>
      <c r="B726"/>
      <c r="C726"/>
      <c r="D726"/>
      <c r="E726" s="95"/>
      <c r="F726"/>
      <c r="G726" s="133"/>
      <c r="H726"/>
      <c r="I726"/>
      <c r="J726" s="137"/>
      <c r="K726" s="147"/>
      <c r="L726" s="110"/>
      <c r="M726" s="110"/>
    </row>
    <row r="727" spans="1:13" x14ac:dyDescent="0.25">
      <c r="A727" s="132"/>
      <c r="B727"/>
      <c r="C727"/>
      <c r="D727"/>
      <c r="E727" s="95"/>
      <c r="F727"/>
      <c r="G727" s="133"/>
      <c r="H727"/>
      <c r="I727"/>
      <c r="J727" s="137"/>
      <c r="K727" s="147"/>
      <c r="L727" s="110"/>
      <c r="M727" s="110"/>
    </row>
    <row r="728" spans="1:13" x14ac:dyDescent="0.25">
      <c r="A728" s="132"/>
      <c r="B728"/>
      <c r="C728"/>
      <c r="D728"/>
      <c r="E728" s="95"/>
      <c r="F728"/>
      <c r="G728" s="133"/>
      <c r="H728"/>
      <c r="I728"/>
      <c r="J728" s="137"/>
      <c r="K728" s="147"/>
      <c r="L728" s="110"/>
      <c r="M728" s="110"/>
    </row>
    <row r="729" spans="1:13" x14ac:dyDescent="0.25">
      <c r="A729" s="132"/>
      <c r="B729"/>
      <c r="C729"/>
      <c r="D729"/>
      <c r="E729" s="95"/>
      <c r="F729"/>
      <c r="G729" s="133"/>
      <c r="H729"/>
      <c r="I729"/>
      <c r="J729" s="137"/>
      <c r="K729" s="147"/>
      <c r="L729" s="110"/>
      <c r="M729" s="110"/>
    </row>
    <row r="730" spans="1:13" x14ac:dyDescent="0.25">
      <c r="A730" s="132"/>
      <c r="B730"/>
      <c r="C730"/>
      <c r="D730"/>
      <c r="E730" s="95"/>
      <c r="F730"/>
      <c r="G730" s="133"/>
      <c r="H730"/>
      <c r="I730"/>
      <c r="J730" s="137"/>
      <c r="K730" s="147"/>
      <c r="L730" s="110"/>
      <c r="M730" s="110"/>
    </row>
    <row r="731" spans="1:13" x14ac:dyDescent="0.25">
      <c r="A731" s="132"/>
      <c r="B731"/>
      <c r="C731"/>
      <c r="D731"/>
      <c r="E731" s="95"/>
      <c r="F731"/>
      <c r="G731" s="133"/>
      <c r="H731"/>
      <c r="I731"/>
      <c r="J731" s="137"/>
      <c r="K731" s="147"/>
      <c r="L731" s="110"/>
      <c r="M731" s="110"/>
    </row>
    <row r="732" spans="1:13" x14ac:dyDescent="0.25">
      <c r="A732" s="132"/>
      <c r="B732"/>
      <c r="C732"/>
      <c r="D732"/>
      <c r="E732" s="95"/>
      <c r="F732"/>
      <c r="G732" s="133"/>
      <c r="H732"/>
      <c r="I732"/>
      <c r="J732" s="137"/>
      <c r="K732" s="147"/>
      <c r="L732" s="110"/>
      <c r="M732" s="110"/>
    </row>
    <row r="733" spans="1:13" x14ac:dyDescent="0.25">
      <c r="A733" s="132"/>
      <c r="B733"/>
      <c r="C733"/>
      <c r="D733"/>
      <c r="E733" s="95"/>
      <c r="F733"/>
      <c r="G733" s="133"/>
      <c r="H733"/>
      <c r="I733"/>
      <c r="J733" s="137"/>
      <c r="K733" s="147"/>
      <c r="L733" s="110"/>
      <c r="M733" s="110"/>
    </row>
    <row r="734" spans="1:13" x14ac:dyDescent="0.25">
      <c r="A734" s="132"/>
      <c r="B734"/>
      <c r="C734"/>
      <c r="D734"/>
      <c r="E734" s="95"/>
      <c r="F734"/>
      <c r="G734" s="133"/>
      <c r="H734"/>
      <c r="I734"/>
      <c r="J734" s="137"/>
      <c r="K734" s="147"/>
      <c r="L734" s="110"/>
      <c r="M734" s="110"/>
    </row>
    <row r="735" spans="1:13" x14ac:dyDescent="0.25">
      <c r="A735" s="132"/>
      <c r="B735"/>
      <c r="C735"/>
      <c r="D735"/>
      <c r="E735" s="95"/>
      <c r="F735"/>
      <c r="G735" s="133"/>
      <c r="H735"/>
      <c r="I735"/>
      <c r="J735" s="137"/>
      <c r="K735" s="147"/>
      <c r="L735" s="110"/>
      <c r="M735" s="110"/>
    </row>
    <row r="736" spans="1:13" x14ac:dyDescent="0.25">
      <c r="A736" s="132"/>
      <c r="B736"/>
      <c r="C736"/>
      <c r="D736"/>
      <c r="E736" s="95"/>
      <c r="F736"/>
      <c r="G736" s="133"/>
      <c r="H736"/>
      <c r="I736"/>
      <c r="J736" s="137"/>
      <c r="K736" s="147"/>
      <c r="L736" s="110"/>
      <c r="M736" s="110"/>
    </row>
    <row r="737" spans="1:13" x14ac:dyDescent="0.25">
      <c r="A737" s="132"/>
      <c r="B737"/>
      <c r="C737"/>
      <c r="D737"/>
      <c r="E737" s="95"/>
      <c r="F737"/>
      <c r="G737" s="133"/>
      <c r="H737"/>
      <c r="I737"/>
      <c r="J737" s="137"/>
      <c r="K737" s="147"/>
      <c r="L737" s="110"/>
      <c r="M737" s="110"/>
    </row>
    <row r="738" spans="1:13" x14ac:dyDescent="0.25">
      <c r="A738" s="132"/>
      <c r="B738"/>
      <c r="C738"/>
      <c r="D738"/>
      <c r="E738" s="95"/>
      <c r="F738"/>
      <c r="G738" s="133"/>
      <c r="H738"/>
      <c r="I738"/>
      <c r="J738" s="137"/>
      <c r="K738" s="147"/>
      <c r="L738" s="110"/>
      <c r="M738" s="110"/>
    </row>
    <row r="739" spans="1:13" x14ac:dyDescent="0.25">
      <c r="A739" s="132"/>
      <c r="B739"/>
      <c r="C739"/>
      <c r="D739"/>
      <c r="E739" s="95"/>
      <c r="F739"/>
      <c r="G739" s="133"/>
      <c r="H739"/>
      <c r="I739"/>
      <c r="J739" s="137"/>
      <c r="K739" s="147"/>
      <c r="L739" s="110"/>
      <c r="M739" s="110"/>
    </row>
    <row r="740" spans="1:13" x14ac:dyDescent="0.25">
      <c r="A740" s="132"/>
      <c r="B740"/>
      <c r="C740"/>
      <c r="D740"/>
      <c r="E740" s="95"/>
      <c r="F740"/>
      <c r="G740" s="133"/>
      <c r="H740"/>
      <c r="I740"/>
      <c r="J740" s="137"/>
      <c r="K740" s="147"/>
      <c r="L740" s="110"/>
      <c r="M740" s="110"/>
    </row>
    <row r="741" spans="1:13" x14ac:dyDescent="0.25">
      <c r="A741" s="132"/>
      <c r="B741"/>
      <c r="C741"/>
      <c r="D741"/>
      <c r="E741" s="95"/>
      <c r="F741"/>
      <c r="G741" s="133"/>
      <c r="H741"/>
      <c r="I741"/>
      <c r="J741" s="137"/>
      <c r="K741" s="147"/>
      <c r="L741" s="110"/>
      <c r="M741" s="110"/>
    </row>
    <row r="742" spans="1:13" x14ac:dyDescent="0.25">
      <c r="A742" s="132"/>
      <c r="B742"/>
      <c r="C742"/>
      <c r="D742"/>
      <c r="E742" s="95"/>
      <c r="F742"/>
      <c r="G742" s="133"/>
      <c r="H742"/>
      <c r="I742"/>
      <c r="J742" s="137"/>
      <c r="K742" s="147"/>
      <c r="L742" s="110"/>
      <c r="M742" s="110"/>
    </row>
    <row r="743" spans="1:13" x14ac:dyDescent="0.25">
      <c r="A743" s="132"/>
      <c r="B743"/>
      <c r="C743"/>
      <c r="D743"/>
      <c r="E743" s="95"/>
      <c r="F743"/>
      <c r="G743" s="133"/>
      <c r="H743"/>
      <c r="I743"/>
      <c r="J743" s="137"/>
      <c r="K743" s="147"/>
      <c r="L743" s="110"/>
      <c r="M743" s="110"/>
    </row>
    <row r="744" spans="1:13" x14ac:dyDescent="0.25">
      <c r="A744" s="132"/>
      <c r="B744"/>
      <c r="C744"/>
      <c r="D744"/>
      <c r="E744" s="95"/>
      <c r="F744"/>
      <c r="G744" s="133"/>
      <c r="H744"/>
      <c r="I744"/>
      <c r="J744" s="137"/>
      <c r="K744" s="147"/>
      <c r="L744" s="110"/>
      <c r="M744" s="110"/>
    </row>
    <row r="745" spans="1:13" x14ac:dyDescent="0.25">
      <c r="A745" s="132"/>
      <c r="B745"/>
      <c r="C745"/>
      <c r="D745"/>
      <c r="E745" s="95"/>
      <c r="F745"/>
      <c r="G745" s="133"/>
      <c r="H745"/>
      <c r="I745"/>
      <c r="J745" s="137"/>
      <c r="K745" s="147"/>
      <c r="L745" s="110"/>
      <c r="M745" s="110"/>
    </row>
    <row r="746" spans="1:13" x14ac:dyDescent="0.25">
      <c r="A746" s="132"/>
      <c r="B746"/>
      <c r="C746"/>
      <c r="D746"/>
      <c r="E746" s="95"/>
      <c r="F746"/>
      <c r="G746" s="133"/>
      <c r="H746"/>
      <c r="I746"/>
      <c r="J746" s="137"/>
      <c r="K746" s="147"/>
      <c r="L746" s="110"/>
      <c r="M746" s="110"/>
    </row>
    <row r="747" spans="1:13" x14ac:dyDescent="0.25">
      <c r="A747" s="132"/>
      <c r="B747"/>
      <c r="C747"/>
      <c r="D747"/>
      <c r="E747" s="95"/>
      <c r="F747"/>
      <c r="G747" s="133"/>
      <c r="H747"/>
      <c r="I747"/>
      <c r="J747" s="137"/>
      <c r="K747" s="147"/>
      <c r="L747" s="110"/>
      <c r="M747" s="110"/>
    </row>
    <row r="748" spans="1:13" x14ac:dyDescent="0.25">
      <c r="A748" s="132"/>
      <c r="B748"/>
      <c r="C748"/>
      <c r="D748"/>
      <c r="E748" s="95"/>
      <c r="F748"/>
      <c r="G748" s="133"/>
      <c r="H748"/>
      <c r="I748"/>
      <c r="J748" s="137"/>
      <c r="K748" s="147"/>
      <c r="L748" s="110"/>
      <c r="M748" s="110"/>
    </row>
    <row r="749" spans="1:13" x14ac:dyDescent="0.25">
      <c r="A749" s="132"/>
      <c r="B749"/>
      <c r="C749"/>
      <c r="D749"/>
      <c r="E749" s="95"/>
      <c r="F749"/>
      <c r="G749" s="133"/>
      <c r="H749"/>
      <c r="I749"/>
      <c r="J749" s="137"/>
      <c r="K749" s="147"/>
      <c r="L749" s="110"/>
      <c r="M749" s="110"/>
    </row>
    <row r="750" spans="1:13" x14ac:dyDescent="0.25">
      <c r="A750" s="132"/>
      <c r="B750"/>
      <c r="C750"/>
      <c r="D750"/>
      <c r="E750" s="95"/>
      <c r="F750"/>
      <c r="G750" s="133"/>
      <c r="H750"/>
      <c r="I750"/>
      <c r="J750" s="137"/>
      <c r="K750" s="147"/>
      <c r="L750" s="110"/>
      <c r="M750" s="110"/>
    </row>
    <row r="751" spans="1:13" x14ac:dyDescent="0.25">
      <c r="A751" s="132"/>
      <c r="B751"/>
      <c r="C751"/>
      <c r="D751"/>
      <c r="E751" s="95"/>
      <c r="F751"/>
      <c r="G751" s="133"/>
      <c r="H751"/>
      <c r="I751"/>
      <c r="J751" s="137"/>
      <c r="K751" s="147"/>
      <c r="L751" s="110"/>
      <c r="M751" s="110"/>
    </row>
    <row r="752" spans="1:13" x14ac:dyDescent="0.25">
      <c r="A752" s="132"/>
      <c r="B752"/>
      <c r="C752"/>
      <c r="D752"/>
      <c r="E752" s="95"/>
      <c r="F752"/>
      <c r="G752" s="133"/>
      <c r="H752"/>
      <c r="I752"/>
      <c r="J752" s="137"/>
      <c r="K752" s="147"/>
      <c r="L752" s="110"/>
      <c r="M752" s="110"/>
    </row>
    <row r="753" spans="1:13" x14ac:dyDescent="0.25">
      <c r="A753" s="132"/>
      <c r="B753"/>
      <c r="C753"/>
      <c r="D753"/>
      <c r="E753" s="95"/>
      <c r="F753"/>
      <c r="G753" s="133"/>
      <c r="H753"/>
      <c r="I753"/>
      <c r="J753" s="137"/>
      <c r="K753" s="147"/>
      <c r="L753" s="110"/>
      <c r="M753" s="110"/>
    </row>
    <row r="754" spans="1:13" x14ac:dyDescent="0.25">
      <c r="A754" s="132"/>
      <c r="B754"/>
      <c r="C754"/>
      <c r="D754"/>
      <c r="E754" s="95"/>
      <c r="F754"/>
      <c r="G754" s="133"/>
      <c r="H754"/>
      <c r="I754"/>
      <c r="J754" s="137"/>
      <c r="K754" s="147"/>
      <c r="L754" s="110"/>
      <c r="M754" s="110"/>
    </row>
    <row r="755" spans="1:13" x14ac:dyDescent="0.25">
      <c r="A755" s="132"/>
      <c r="B755"/>
      <c r="C755"/>
      <c r="D755"/>
      <c r="E755" s="95"/>
      <c r="F755"/>
      <c r="G755" s="133"/>
      <c r="H755"/>
      <c r="I755"/>
      <c r="J755" s="137"/>
      <c r="K755" s="147"/>
      <c r="L755" s="110"/>
      <c r="M755" s="110"/>
    </row>
    <row r="756" spans="1:13" x14ac:dyDescent="0.25">
      <c r="A756" s="132"/>
      <c r="B756"/>
      <c r="C756"/>
      <c r="D756"/>
      <c r="E756" s="95"/>
      <c r="F756"/>
      <c r="G756" s="133"/>
      <c r="H756"/>
      <c r="I756"/>
      <c r="J756" s="137"/>
      <c r="K756" s="147"/>
      <c r="L756" s="110"/>
      <c r="M756" s="110"/>
    </row>
    <row r="757" spans="1:13" x14ac:dyDescent="0.25">
      <c r="A757" s="132"/>
      <c r="B757"/>
      <c r="C757"/>
      <c r="D757"/>
      <c r="E757" s="95"/>
      <c r="F757"/>
      <c r="G757" s="133"/>
      <c r="H757"/>
      <c r="I757"/>
      <c r="J757" s="137"/>
      <c r="K757" s="147"/>
      <c r="L757" s="110"/>
      <c r="M757" s="110"/>
    </row>
    <row r="758" spans="1:13" x14ac:dyDescent="0.25">
      <c r="A758" s="132"/>
      <c r="B758"/>
      <c r="C758"/>
      <c r="D758"/>
      <c r="E758" s="95"/>
      <c r="F758"/>
      <c r="G758" s="133"/>
      <c r="H758"/>
      <c r="I758"/>
      <c r="J758" s="137"/>
      <c r="K758" s="147"/>
      <c r="L758" s="110"/>
      <c r="M758" s="110"/>
    </row>
    <row r="759" spans="1:13" x14ac:dyDescent="0.25">
      <c r="A759" s="132"/>
      <c r="B759"/>
      <c r="C759"/>
      <c r="D759"/>
      <c r="E759" s="95"/>
      <c r="F759"/>
      <c r="G759" s="133"/>
      <c r="H759"/>
      <c r="I759"/>
      <c r="J759" s="137"/>
      <c r="K759" s="147"/>
      <c r="L759" s="110"/>
      <c r="M759" s="110"/>
    </row>
    <row r="760" spans="1:13" x14ac:dyDescent="0.25">
      <c r="A760" s="132"/>
      <c r="B760"/>
      <c r="C760"/>
      <c r="D760"/>
      <c r="E760" s="95"/>
      <c r="F760"/>
      <c r="G760" s="133"/>
      <c r="H760"/>
      <c r="I760"/>
      <c r="J760" s="137"/>
      <c r="K760" s="147"/>
      <c r="L760" s="110"/>
      <c r="M760" s="110"/>
    </row>
    <row r="761" spans="1:13" x14ac:dyDescent="0.25">
      <c r="A761" s="132"/>
      <c r="B761"/>
      <c r="C761"/>
      <c r="D761"/>
      <c r="E761" s="95"/>
      <c r="F761"/>
      <c r="G761" s="133"/>
      <c r="H761"/>
      <c r="I761"/>
      <c r="J761" s="137"/>
      <c r="K761" s="147"/>
      <c r="L761" s="110"/>
      <c r="M761" s="110"/>
    </row>
    <row r="762" spans="1:13" x14ac:dyDescent="0.25">
      <c r="A762" s="132"/>
      <c r="B762"/>
      <c r="C762"/>
      <c r="D762"/>
      <c r="E762" s="95"/>
      <c r="F762"/>
      <c r="G762" s="133"/>
      <c r="H762"/>
      <c r="I762"/>
      <c r="J762" s="137"/>
      <c r="K762" s="147"/>
      <c r="L762" s="110"/>
      <c r="M762" s="110"/>
    </row>
    <row r="763" spans="1:13" x14ac:dyDescent="0.25">
      <c r="A763" s="132"/>
      <c r="B763"/>
      <c r="C763"/>
      <c r="D763"/>
      <c r="E763" s="95"/>
      <c r="F763"/>
      <c r="G763" s="133"/>
      <c r="H763"/>
      <c r="I763"/>
      <c r="J763" s="137"/>
      <c r="K763" s="147"/>
      <c r="L763" s="110"/>
      <c r="M763" s="110"/>
    </row>
    <row r="764" spans="1:13" x14ac:dyDescent="0.25">
      <c r="A764" s="132"/>
      <c r="B764"/>
      <c r="C764"/>
      <c r="D764"/>
      <c r="E764" s="95"/>
      <c r="F764"/>
      <c r="G764" s="133"/>
      <c r="H764"/>
      <c r="I764"/>
      <c r="J764" s="137"/>
      <c r="K764" s="147"/>
      <c r="L764" s="110"/>
      <c r="M764" s="110"/>
    </row>
    <row r="765" spans="1:13" x14ac:dyDescent="0.25">
      <c r="A765" s="132"/>
      <c r="B765"/>
      <c r="C765"/>
      <c r="D765"/>
      <c r="E765" s="95"/>
      <c r="F765"/>
      <c r="G765" s="133"/>
      <c r="H765"/>
      <c r="I765"/>
      <c r="J765" s="137"/>
      <c r="K765" s="147"/>
      <c r="L765" s="110"/>
      <c r="M765" s="110"/>
    </row>
    <row r="766" spans="1:13" x14ac:dyDescent="0.25">
      <c r="A766" s="132"/>
      <c r="B766"/>
      <c r="C766"/>
      <c r="D766"/>
      <c r="E766" s="95"/>
      <c r="F766"/>
      <c r="G766" s="133"/>
      <c r="H766"/>
      <c r="I766"/>
      <c r="J766" s="137"/>
      <c r="K766" s="147"/>
      <c r="L766" s="110"/>
      <c r="M766" s="110"/>
    </row>
    <row r="767" spans="1:13" x14ac:dyDescent="0.25">
      <c r="A767" s="132"/>
      <c r="B767"/>
      <c r="C767"/>
      <c r="D767"/>
      <c r="E767" s="95"/>
      <c r="F767"/>
      <c r="G767" s="133"/>
      <c r="H767"/>
      <c r="I767"/>
      <c r="J767" s="137"/>
      <c r="K767" s="147"/>
      <c r="L767" s="110"/>
      <c r="M767" s="110"/>
    </row>
    <row r="768" spans="1:13" x14ac:dyDescent="0.25">
      <c r="A768" s="132"/>
      <c r="B768"/>
      <c r="C768"/>
      <c r="D768"/>
      <c r="E768" s="95"/>
      <c r="F768"/>
      <c r="G768" s="133"/>
      <c r="H768"/>
      <c r="I768"/>
      <c r="J768" s="137"/>
      <c r="K768" s="147"/>
      <c r="L768" s="110"/>
      <c r="M768" s="110"/>
    </row>
    <row r="769" spans="1:13" x14ac:dyDescent="0.25">
      <c r="A769" s="132"/>
      <c r="B769"/>
      <c r="C769"/>
      <c r="D769"/>
      <c r="E769" s="95"/>
      <c r="F769"/>
      <c r="G769" s="133"/>
      <c r="H769"/>
      <c r="I769"/>
      <c r="J769" s="137"/>
      <c r="K769" s="147"/>
      <c r="L769" s="110"/>
      <c r="M769" s="110"/>
    </row>
    <row r="770" spans="1:13" x14ac:dyDescent="0.25">
      <c r="A770" s="132"/>
      <c r="B770"/>
      <c r="C770"/>
      <c r="D770"/>
      <c r="E770" s="95"/>
      <c r="F770"/>
      <c r="G770" s="133"/>
      <c r="H770"/>
      <c r="I770"/>
      <c r="J770" s="137"/>
      <c r="K770" s="147"/>
      <c r="L770" s="110"/>
      <c r="M770" s="110"/>
    </row>
    <row r="771" spans="1:13" x14ac:dyDescent="0.25">
      <c r="A771" s="132"/>
      <c r="B771"/>
      <c r="C771"/>
      <c r="D771"/>
      <c r="E771" s="95"/>
      <c r="F771"/>
      <c r="G771" s="133"/>
      <c r="H771"/>
      <c r="I771"/>
      <c r="J771" s="137"/>
      <c r="K771" s="147"/>
      <c r="L771" s="110"/>
      <c r="M771" s="110"/>
    </row>
    <row r="772" spans="1:13" x14ac:dyDescent="0.25">
      <c r="A772" s="132"/>
      <c r="B772"/>
      <c r="C772"/>
      <c r="D772"/>
      <c r="E772" s="95"/>
      <c r="F772"/>
      <c r="G772" s="133"/>
      <c r="H772"/>
      <c r="I772"/>
      <c r="J772" s="137"/>
      <c r="K772" s="147"/>
      <c r="L772" s="110"/>
      <c r="M772" s="110"/>
    </row>
    <row r="773" spans="1:13" x14ac:dyDescent="0.25">
      <c r="A773" s="132"/>
      <c r="B773"/>
      <c r="C773"/>
      <c r="D773"/>
      <c r="E773" s="95"/>
      <c r="F773"/>
      <c r="G773" s="133"/>
      <c r="H773"/>
      <c r="I773"/>
      <c r="J773" s="137"/>
      <c r="K773" s="147"/>
      <c r="L773" s="110"/>
      <c r="M773" s="110"/>
    </row>
    <row r="774" spans="1:13" x14ac:dyDescent="0.25">
      <c r="A774" s="132"/>
      <c r="B774"/>
      <c r="C774"/>
      <c r="D774"/>
      <c r="E774" s="95"/>
      <c r="F774"/>
      <c r="G774" s="133"/>
      <c r="H774"/>
      <c r="I774"/>
      <c r="J774" s="137"/>
      <c r="K774" s="147"/>
      <c r="L774" s="110"/>
      <c r="M774" s="110"/>
    </row>
    <row r="775" spans="1:13" x14ac:dyDescent="0.25">
      <c r="A775" s="132"/>
      <c r="B775"/>
      <c r="C775"/>
      <c r="D775"/>
      <c r="E775" s="95"/>
      <c r="F775"/>
      <c r="G775" s="133"/>
      <c r="H775"/>
      <c r="I775"/>
      <c r="J775" s="137"/>
      <c r="K775" s="147"/>
      <c r="L775" s="110"/>
      <c r="M775" s="110"/>
    </row>
    <row r="776" spans="1:13" x14ac:dyDescent="0.25">
      <c r="A776" s="132"/>
      <c r="B776"/>
      <c r="C776"/>
      <c r="D776"/>
      <c r="E776" s="95"/>
      <c r="F776"/>
      <c r="G776" s="133"/>
      <c r="H776"/>
      <c r="I776"/>
      <c r="J776" s="137"/>
      <c r="K776" s="147"/>
      <c r="L776" s="110"/>
      <c r="M776" s="110"/>
    </row>
    <row r="777" spans="1:13" x14ac:dyDescent="0.25">
      <c r="A777" s="132"/>
      <c r="B777"/>
      <c r="C777"/>
      <c r="D777"/>
      <c r="E777" s="95"/>
      <c r="F777"/>
      <c r="G777" s="133"/>
      <c r="H777"/>
      <c r="I777"/>
      <c r="J777" s="137"/>
      <c r="K777" s="147"/>
      <c r="L777" s="110"/>
      <c r="M777" s="110"/>
    </row>
    <row r="778" spans="1:13" x14ac:dyDescent="0.25">
      <c r="A778" s="132"/>
      <c r="B778"/>
      <c r="C778"/>
      <c r="D778"/>
      <c r="E778" s="95"/>
      <c r="F778"/>
      <c r="G778" s="133"/>
      <c r="H778"/>
      <c r="I778"/>
      <c r="J778" s="137"/>
      <c r="K778" s="147"/>
      <c r="L778" s="110"/>
      <c r="M778" s="110"/>
    </row>
    <row r="779" spans="1:13" x14ac:dyDescent="0.25">
      <c r="A779" s="132"/>
      <c r="B779"/>
      <c r="C779"/>
      <c r="D779"/>
      <c r="E779" s="95"/>
      <c r="F779"/>
      <c r="G779" s="133"/>
      <c r="H779"/>
      <c r="I779"/>
      <c r="J779" s="137"/>
      <c r="K779" s="147"/>
      <c r="L779" s="110"/>
      <c r="M779" s="110"/>
    </row>
    <row r="780" spans="1:13" x14ac:dyDescent="0.25">
      <c r="A780" s="132"/>
      <c r="B780"/>
      <c r="C780"/>
      <c r="D780"/>
      <c r="E780" s="95"/>
      <c r="F780"/>
      <c r="G780" s="133"/>
      <c r="H780"/>
      <c r="I780"/>
      <c r="J780" s="137"/>
      <c r="K780" s="147"/>
      <c r="L780" s="110"/>
      <c r="M780" s="110"/>
    </row>
    <row r="781" spans="1:13" x14ac:dyDescent="0.25">
      <c r="A781" s="132"/>
      <c r="B781"/>
      <c r="C781"/>
      <c r="D781"/>
      <c r="E781" s="95"/>
      <c r="F781"/>
      <c r="G781" s="133"/>
      <c r="H781"/>
      <c r="I781"/>
      <c r="J781" s="137"/>
      <c r="K781" s="147"/>
      <c r="L781" s="110"/>
      <c r="M781" s="110"/>
    </row>
    <row r="782" spans="1:13" x14ac:dyDescent="0.25">
      <c r="A782" s="132"/>
      <c r="B782"/>
      <c r="C782"/>
      <c r="D782"/>
      <c r="E782" s="95"/>
      <c r="F782"/>
      <c r="G782" s="133"/>
      <c r="H782"/>
      <c r="I782"/>
      <c r="J782" s="137"/>
      <c r="K782" s="147"/>
      <c r="L782" s="110"/>
      <c r="M782" s="110"/>
    </row>
    <row r="783" spans="1:13" x14ac:dyDescent="0.25">
      <c r="A783" s="132"/>
      <c r="B783"/>
      <c r="C783"/>
      <c r="D783"/>
      <c r="E783" s="95"/>
      <c r="F783"/>
      <c r="G783" s="133"/>
      <c r="H783"/>
      <c r="I783"/>
      <c r="J783" s="137"/>
      <c r="K783" s="147"/>
      <c r="L783" s="110"/>
      <c r="M783" s="110"/>
    </row>
    <row r="784" spans="1:13" x14ac:dyDescent="0.25">
      <c r="A784" s="132"/>
      <c r="B784"/>
      <c r="C784"/>
      <c r="D784"/>
      <c r="E784" s="95"/>
      <c r="F784"/>
      <c r="G784" s="133"/>
      <c r="H784"/>
      <c r="I784"/>
      <c r="J784" s="137"/>
      <c r="K784" s="147"/>
      <c r="L784" s="110"/>
      <c r="M784" s="110"/>
    </row>
    <row r="785" spans="1:13" x14ac:dyDescent="0.25">
      <c r="A785" s="132"/>
      <c r="B785"/>
      <c r="C785"/>
      <c r="D785"/>
      <c r="E785" s="95"/>
      <c r="F785"/>
      <c r="G785" s="133"/>
      <c r="H785"/>
      <c r="I785"/>
      <c r="J785" s="137"/>
      <c r="K785" s="147"/>
      <c r="L785" s="110"/>
      <c r="M785" s="110"/>
    </row>
    <row r="786" spans="1:13" x14ac:dyDescent="0.25">
      <c r="A786" s="132"/>
      <c r="B786"/>
      <c r="C786"/>
      <c r="D786"/>
      <c r="E786" s="95"/>
      <c r="F786"/>
      <c r="G786" s="133"/>
      <c r="H786"/>
      <c r="I786"/>
      <c r="J786" s="137"/>
      <c r="K786" s="147"/>
      <c r="L786" s="110"/>
      <c r="M786" s="110"/>
    </row>
    <row r="787" spans="1:13" x14ac:dyDescent="0.25">
      <c r="A787" s="132"/>
      <c r="B787"/>
      <c r="C787"/>
      <c r="D787"/>
      <c r="E787" s="95"/>
      <c r="F787"/>
      <c r="G787" s="133"/>
      <c r="H787"/>
      <c r="I787"/>
      <c r="J787" s="137"/>
      <c r="K787" s="147"/>
      <c r="L787" s="110"/>
      <c r="M787" s="110"/>
    </row>
    <row r="788" spans="1:13" x14ac:dyDescent="0.25">
      <c r="A788" s="132"/>
      <c r="B788"/>
      <c r="C788"/>
      <c r="D788"/>
      <c r="E788" s="95"/>
      <c r="F788"/>
      <c r="G788" s="133"/>
      <c r="H788"/>
      <c r="I788"/>
      <c r="J788" s="137"/>
      <c r="K788" s="147"/>
      <c r="L788" s="110"/>
      <c r="M788" s="110"/>
    </row>
    <row r="789" spans="1:13" x14ac:dyDescent="0.25">
      <c r="A789" s="132"/>
      <c r="B789"/>
      <c r="C789"/>
      <c r="D789"/>
      <c r="E789" s="95"/>
      <c r="F789"/>
      <c r="G789" s="133"/>
      <c r="H789"/>
      <c r="I789"/>
      <c r="J789" s="137"/>
      <c r="K789" s="147"/>
      <c r="L789" s="110"/>
      <c r="M789" s="110"/>
    </row>
    <row r="790" spans="1:13" x14ac:dyDescent="0.25">
      <c r="A790" s="132"/>
      <c r="B790"/>
      <c r="C790"/>
      <c r="D790"/>
      <c r="E790" s="95"/>
      <c r="F790"/>
      <c r="G790" s="133"/>
      <c r="H790"/>
      <c r="I790"/>
      <c r="J790" s="137"/>
      <c r="K790" s="147"/>
      <c r="L790" s="110"/>
      <c r="M790" s="110"/>
    </row>
    <row r="791" spans="1:13" x14ac:dyDescent="0.25">
      <c r="A791" s="132"/>
      <c r="B791"/>
      <c r="C791"/>
      <c r="D791"/>
      <c r="E791" s="95"/>
      <c r="F791"/>
      <c r="G791" s="133"/>
      <c r="H791"/>
      <c r="I791"/>
      <c r="J791" s="137"/>
      <c r="K791" s="147"/>
      <c r="L791" s="110"/>
      <c r="M791" s="110"/>
    </row>
    <row r="792" spans="1:13" x14ac:dyDescent="0.25">
      <c r="A792" s="132"/>
      <c r="B792"/>
      <c r="C792"/>
      <c r="D792"/>
      <c r="E792" s="95"/>
      <c r="F792"/>
      <c r="G792" s="133"/>
      <c r="H792"/>
      <c r="I792"/>
      <c r="J792" s="137"/>
      <c r="K792" s="147"/>
      <c r="L792" s="110"/>
      <c r="M792" s="110"/>
    </row>
    <row r="793" spans="1:13" x14ac:dyDescent="0.25">
      <c r="A793" s="132"/>
      <c r="B793"/>
      <c r="C793"/>
      <c r="D793"/>
      <c r="E793" s="95"/>
      <c r="F793"/>
      <c r="G793" s="133"/>
      <c r="H793"/>
      <c r="I793"/>
      <c r="J793" s="137"/>
      <c r="K793" s="147"/>
      <c r="L793" s="110"/>
      <c r="M793" s="110"/>
    </row>
    <row r="794" spans="1:13" x14ac:dyDescent="0.25">
      <c r="A794" s="132"/>
      <c r="B794"/>
      <c r="C794"/>
      <c r="D794"/>
      <c r="E794" s="95"/>
      <c r="F794"/>
      <c r="G794" s="133"/>
      <c r="H794"/>
      <c r="I794"/>
      <c r="J794" s="137"/>
      <c r="K794" s="147"/>
      <c r="L794" s="110"/>
      <c r="M794" s="110"/>
    </row>
    <row r="795" spans="1:13" x14ac:dyDescent="0.25">
      <c r="A795" s="132"/>
      <c r="B795"/>
      <c r="C795"/>
      <c r="D795"/>
      <c r="E795" s="95"/>
      <c r="F795"/>
      <c r="G795" s="133"/>
      <c r="H795"/>
      <c r="I795"/>
      <c r="J795" s="137"/>
      <c r="K795" s="147"/>
      <c r="L795" s="110"/>
      <c r="M795" s="110"/>
    </row>
    <row r="796" spans="1:13" x14ac:dyDescent="0.25">
      <c r="A796" s="132"/>
      <c r="B796"/>
      <c r="C796"/>
      <c r="D796"/>
      <c r="E796" s="95"/>
      <c r="F796"/>
      <c r="G796" s="133"/>
      <c r="H796"/>
      <c r="I796"/>
      <c r="J796" s="137"/>
      <c r="K796" s="147"/>
      <c r="L796" s="110"/>
      <c r="M796" s="110"/>
    </row>
    <row r="797" spans="1:13" x14ac:dyDescent="0.25">
      <c r="A797" s="132"/>
      <c r="B797"/>
      <c r="C797"/>
      <c r="D797"/>
      <c r="E797" s="95"/>
      <c r="F797"/>
      <c r="G797" s="133"/>
      <c r="H797"/>
      <c r="I797"/>
      <c r="J797" s="137"/>
      <c r="K797" s="147"/>
      <c r="L797" s="110"/>
      <c r="M797" s="110"/>
    </row>
    <row r="798" spans="1:13" x14ac:dyDescent="0.25">
      <c r="A798" s="132"/>
      <c r="B798"/>
      <c r="C798"/>
      <c r="D798"/>
      <c r="E798" s="95"/>
      <c r="F798"/>
      <c r="G798" s="133"/>
      <c r="H798"/>
      <c r="I798"/>
      <c r="J798" s="137"/>
      <c r="K798" s="147"/>
      <c r="L798" s="110"/>
      <c r="M798" s="110"/>
    </row>
    <row r="799" spans="1:13" x14ac:dyDescent="0.25">
      <c r="A799" s="132"/>
      <c r="B799"/>
      <c r="C799"/>
      <c r="D799"/>
      <c r="E799" s="95"/>
      <c r="F799"/>
      <c r="G799" s="133"/>
      <c r="H799"/>
      <c r="I799"/>
      <c r="J799" s="137"/>
      <c r="K799" s="147"/>
      <c r="L799" s="110"/>
      <c r="M799" s="110"/>
    </row>
    <row r="800" spans="1:13" x14ac:dyDescent="0.25">
      <c r="A800" s="132"/>
      <c r="B800"/>
      <c r="C800"/>
      <c r="D800"/>
      <c r="E800" s="95"/>
      <c r="F800"/>
      <c r="G800" s="133"/>
      <c r="H800"/>
      <c r="I800"/>
      <c r="J800" s="137"/>
      <c r="K800" s="147"/>
      <c r="L800" s="110"/>
      <c r="M800" s="110"/>
    </row>
    <row r="801" spans="1:13" x14ac:dyDescent="0.25">
      <c r="A801" s="132"/>
      <c r="B801"/>
      <c r="C801"/>
      <c r="D801"/>
      <c r="E801" s="95"/>
      <c r="F801"/>
      <c r="G801" s="133"/>
      <c r="H801"/>
      <c r="I801"/>
      <c r="J801" s="137"/>
      <c r="K801" s="147"/>
      <c r="L801" s="110"/>
      <c r="M801" s="110"/>
    </row>
    <row r="802" spans="1:13" x14ac:dyDescent="0.25">
      <c r="A802" s="132"/>
      <c r="B802"/>
      <c r="C802"/>
      <c r="D802"/>
      <c r="E802" s="95"/>
      <c r="F802"/>
      <c r="G802" s="133"/>
      <c r="H802"/>
      <c r="I802"/>
      <c r="J802" s="137"/>
      <c r="K802" s="147"/>
      <c r="L802" s="110"/>
      <c r="M802" s="110"/>
    </row>
    <row r="803" spans="1:13" x14ac:dyDescent="0.25">
      <c r="A803" s="132"/>
      <c r="B803"/>
      <c r="C803"/>
      <c r="D803"/>
      <c r="E803" s="95"/>
      <c r="F803"/>
      <c r="G803" s="133"/>
      <c r="H803"/>
      <c r="I803"/>
      <c r="J803" s="137"/>
      <c r="K803" s="147"/>
      <c r="L803" s="110"/>
      <c r="M803" s="110"/>
    </row>
    <row r="804" spans="1:13" x14ac:dyDescent="0.25">
      <c r="A804" s="132"/>
      <c r="B804"/>
      <c r="C804"/>
      <c r="D804"/>
      <c r="E804" s="95"/>
      <c r="F804"/>
      <c r="G804" s="133"/>
      <c r="H804"/>
      <c r="I804"/>
      <c r="J804" s="137"/>
      <c r="K804" s="147"/>
      <c r="L804" s="110"/>
      <c r="M804" s="110"/>
    </row>
    <row r="805" spans="1:13" x14ac:dyDescent="0.25">
      <c r="A805" s="132"/>
      <c r="B805"/>
      <c r="C805"/>
      <c r="D805"/>
      <c r="E805" s="95"/>
      <c r="F805"/>
      <c r="G805" s="133"/>
      <c r="H805"/>
      <c r="I805"/>
      <c r="J805" s="137"/>
      <c r="K805" s="147"/>
      <c r="L805" s="110"/>
      <c r="M805" s="110"/>
    </row>
    <row r="806" spans="1:13" x14ac:dyDescent="0.25">
      <c r="A806" s="132"/>
      <c r="B806"/>
      <c r="C806"/>
      <c r="D806"/>
      <c r="E806" s="95"/>
      <c r="F806"/>
      <c r="G806" s="133"/>
      <c r="H806"/>
      <c r="I806"/>
      <c r="J806" s="137"/>
      <c r="K806" s="147"/>
      <c r="L806" s="110"/>
      <c r="M806" s="110"/>
    </row>
    <row r="807" spans="1:13" x14ac:dyDescent="0.25">
      <c r="A807" s="132"/>
      <c r="B807"/>
      <c r="C807"/>
      <c r="D807"/>
      <c r="E807" s="95"/>
      <c r="F807"/>
      <c r="G807" s="133"/>
      <c r="H807"/>
      <c r="I807"/>
      <c r="J807" s="137"/>
      <c r="K807" s="147"/>
      <c r="L807" s="110"/>
      <c r="M807" s="110"/>
    </row>
    <row r="808" spans="1:13" x14ac:dyDescent="0.25">
      <c r="A808" s="132"/>
      <c r="B808"/>
      <c r="C808"/>
      <c r="D808"/>
      <c r="E808" s="95"/>
      <c r="F808"/>
      <c r="G808" s="133"/>
      <c r="H808"/>
      <c r="I808"/>
      <c r="J808" s="137"/>
      <c r="K808" s="147"/>
      <c r="L808" s="110"/>
      <c r="M808" s="110"/>
    </row>
    <row r="809" spans="1:13" x14ac:dyDescent="0.25">
      <c r="A809" s="132"/>
      <c r="B809"/>
      <c r="C809"/>
      <c r="D809"/>
      <c r="E809" s="95"/>
      <c r="F809"/>
      <c r="G809" s="133"/>
      <c r="H809"/>
      <c r="I809"/>
      <c r="J809" s="137"/>
      <c r="K809" s="147"/>
      <c r="L809" s="110"/>
      <c r="M809" s="110"/>
    </row>
    <row r="810" spans="1:13" x14ac:dyDescent="0.25">
      <c r="A810" s="132"/>
      <c r="B810"/>
      <c r="C810"/>
      <c r="D810"/>
      <c r="E810" s="95"/>
      <c r="F810"/>
      <c r="G810" s="133"/>
      <c r="H810"/>
      <c r="I810"/>
      <c r="J810" s="137"/>
      <c r="K810" s="147"/>
      <c r="L810" s="110"/>
      <c r="M810" s="110"/>
    </row>
    <row r="811" spans="1:13" x14ac:dyDescent="0.25">
      <c r="A811" s="132"/>
      <c r="B811"/>
      <c r="C811"/>
      <c r="D811"/>
      <c r="E811" s="95"/>
      <c r="F811"/>
      <c r="G811" s="133"/>
      <c r="H811"/>
      <c r="I811"/>
      <c r="J811" s="137"/>
      <c r="K811" s="147"/>
      <c r="L811" s="110"/>
      <c r="M811" s="110"/>
    </row>
    <row r="812" spans="1:13" x14ac:dyDescent="0.25">
      <c r="A812" s="132"/>
      <c r="B812"/>
      <c r="C812"/>
      <c r="D812"/>
      <c r="E812" s="95"/>
      <c r="F812"/>
      <c r="G812" s="133"/>
      <c r="H812"/>
      <c r="I812"/>
      <c r="J812" s="137"/>
      <c r="K812" s="147"/>
      <c r="L812" s="110"/>
      <c r="M812" s="110"/>
    </row>
    <row r="813" spans="1:13" x14ac:dyDescent="0.25">
      <c r="A813" s="132"/>
      <c r="B813"/>
      <c r="C813"/>
      <c r="D813"/>
      <c r="E813" s="95"/>
      <c r="F813"/>
      <c r="G813" s="133"/>
      <c r="H813"/>
      <c r="I813"/>
      <c r="J813" s="137"/>
      <c r="K813" s="147"/>
      <c r="L813" s="110"/>
      <c r="M813" s="110"/>
    </row>
    <row r="814" spans="1:13" x14ac:dyDescent="0.25">
      <c r="A814" s="132"/>
      <c r="B814"/>
      <c r="C814"/>
      <c r="D814"/>
      <c r="E814" s="95"/>
      <c r="F814"/>
      <c r="G814" s="133"/>
      <c r="H814"/>
      <c r="I814"/>
      <c r="J814" s="137"/>
      <c r="K814" s="147"/>
      <c r="L814" s="110"/>
      <c r="M814" s="110"/>
    </row>
    <row r="815" spans="1:13" x14ac:dyDescent="0.25">
      <c r="A815" s="132"/>
      <c r="B815"/>
      <c r="C815"/>
      <c r="D815"/>
      <c r="E815" s="95"/>
      <c r="F815"/>
      <c r="G815" s="133"/>
      <c r="H815"/>
      <c r="I815"/>
      <c r="J815" s="137"/>
      <c r="K815" s="147"/>
      <c r="L815" s="110"/>
      <c r="M815" s="110"/>
    </row>
    <row r="816" spans="1:13" x14ac:dyDescent="0.25">
      <c r="A816" s="132"/>
      <c r="B816"/>
      <c r="C816"/>
      <c r="D816"/>
      <c r="E816" s="95"/>
      <c r="F816"/>
      <c r="G816" s="133"/>
      <c r="H816"/>
      <c r="I816"/>
      <c r="J816" s="137"/>
      <c r="K816" s="147"/>
      <c r="L816" s="110"/>
      <c r="M816" s="110"/>
    </row>
    <row r="817" spans="1:13" x14ac:dyDescent="0.25">
      <c r="A817" s="132"/>
      <c r="B817"/>
      <c r="C817"/>
      <c r="D817"/>
      <c r="E817" s="95"/>
      <c r="F817"/>
      <c r="G817" s="133"/>
      <c r="H817"/>
      <c r="I817"/>
      <c r="J817" s="137"/>
      <c r="K817" s="147"/>
      <c r="L817" s="110"/>
      <c r="M817" s="110"/>
    </row>
    <row r="818" spans="1:13" x14ac:dyDescent="0.25">
      <c r="A818" s="132"/>
      <c r="B818"/>
      <c r="C818"/>
      <c r="D818"/>
      <c r="E818" s="95"/>
      <c r="F818"/>
      <c r="G818" s="133"/>
      <c r="H818"/>
      <c r="I818"/>
      <c r="J818" s="137"/>
      <c r="K818" s="147"/>
      <c r="L818" s="110"/>
      <c r="M818" s="110"/>
    </row>
    <row r="819" spans="1:13" x14ac:dyDescent="0.25">
      <c r="A819" s="132"/>
      <c r="B819"/>
      <c r="C819"/>
      <c r="D819"/>
      <c r="E819" s="95"/>
      <c r="F819"/>
      <c r="G819" s="133"/>
      <c r="H819"/>
      <c r="I819"/>
      <c r="J819" s="137"/>
      <c r="K819" s="147"/>
      <c r="L819" s="110"/>
      <c r="M819" s="110"/>
    </row>
    <row r="820" spans="1:13" x14ac:dyDescent="0.25">
      <c r="A820" s="132"/>
      <c r="B820"/>
      <c r="C820"/>
      <c r="D820"/>
      <c r="E820" s="95"/>
      <c r="F820"/>
      <c r="G820" s="133"/>
      <c r="H820"/>
      <c r="I820"/>
      <c r="J820" s="137"/>
      <c r="K820" s="147"/>
      <c r="L820" s="110"/>
      <c r="M820" s="110"/>
    </row>
    <row r="821" spans="1:13" x14ac:dyDescent="0.25">
      <c r="A821" s="132"/>
      <c r="B821"/>
      <c r="C821"/>
      <c r="D821"/>
      <c r="E821" s="95"/>
      <c r="F821"/>
      <c r="G821" s="133"/>
      <c r="H821"/>
      <c r="I821"/>
      <c r="J821" s="137"/>
      <c r="K821" s="147"/>
      <c r="L821" s="110"/>
      <c r="M821" s="110"/>
    </row>
    <row r="822" spans="1:13" x14ac:dyDescent="0.25">
      <c r="A822" s="132"/>
      <c r="B822"/>
      <c r="C822"/>
      <c r="D822"/>
      <c r="E822" s="95"/>
      <c r="F822"/>
      <c r="G822" s="133"/>
      <c r="H822"/>
      <c r="I822"/>
      <c r="J822" s="137"/>
      <c r="K822" s="147"/>
      <c r="L822" s="110"/>
      <c r="M822" s="110"/>
    </row>
    <row r="823" spans="1:13" x14ac:dyDescent="0.25">
      <c r="A823" s="132"/>
      <c r="B823"/>
      <c r="C823"/>
      <c r="D823"/>
      <c r="E823" s="95"/>
      <c r="F823"/>
      <c r="G823" s="133"/>
      <c r="H823"/>
      <c r="I823"/>
      <c r="J823" s="137"/>
      <c r="K823" s="147"/>
      <c r="L823" s="110"/>
      <c r="M823" s="110"/>
    </row>
    <row r="824" spans="1:13" x14ac:dyDescent="0.25">
      <c r="A824" s="132"/>
      <c r="B824"/>
      <c r="C824"/>
      <c r="D824"/>
      <c r="E824" s="95"/>
      <c r="F824"/>
      <c r="G824" s="133"/>
      <c r="H824"/>
      <c r="I824"/>
      <c r="J824" s="137"/>
      <c r="K824" s="147"/>
      <c r="L824" s="110"/>
      <c r="M824" s="110"/>
    </row>
    <row r="825" spans="1:13" x14ac:dyDescent="0.25">
      <c r="A825" s="132"/>
      <c r="B825"/>
      <c r="C825"/>
      <c r="D825"/>
      <c r="E825" s="95"/>
      <c r="F825"/>
      <c r="G825" s="133"/>
      <c r="H825"/>
      <c r="I825"/>
      <c r="J825" s="137"/>
      <c r="K825" s="147"/>
      <c r="L825" s="110"/>
      <c r="M825" s="110"/>
    </row>
    <row r="826" spans="1:13" x14ac:dyDescent="0.25">
      <c r="A826" s="132"/>
      <c r="B826"/>
      <c r="C826"/>
      <c r="D826"/>
      <c r="E826" s="95"/>
      <c r="F826"/>
      <c r="G826" s="133"/>
      <c r="H826"/>
      <c r="I826"/>
      <c r="J826" s="137"/>
      <c r="K826" s="147"/>
      <c r="L826" s="110"/>
      <c r="M826" s="110"/>
    </row>
    <row r="827" spans="1:13" x14ac:dyDescent="0.25">
      <c r="A827" s="132"/>
      <c r="B827"/>
      <c r="C827"/>
      <c r="D827"/>
      <c r="E827" s="95"/>
      <c r="F827"/>
      <c r="G827" s="133"/>
      <c r="H827"/>
      <c r="I827"/>
      <c r="J827" s="137"/>
      <c r="K827" s="147"/>
      <c r="L827" s="110"/>
      <c r="M827" s="110"/>
    </row>
    <row r="828" spans="1:13" x14ac:dyDescent="0.25">
      <c r="A828" s="132"/>
      <c r="B828"/>
      <c r="C828"/>
      <c r="D828"/>
      <c r="E828" s="95"/>
      <c r="F828"/>
      <c r="G828" s="133"/>
      <c r="H828"/>
      <c r="I828"/>
      <c r="J828" s="137"/>
      <c r="K828" s="147"/>
      <c r="L828" s="110"/>
      <c r="M828" s="110"/>
    </row>
    <row r="829" spans="1:13" x14ac:dyDescent="0.25">
      <c r="A829" s="132"/>
      <c r="B829"/>
      <c r="C829"/>
      <c r="D829"/>
      <c r="E829" s="95"/>
      <c r="F829"/>
      <c r="G829" s="133"/>
      <c r="H829"/>
      <c r="I829"/>
      <c r="J829" s="137"/>
      <c r="K829" s="147"/>
      <c r="L829" s="110"/>
      <c r="M829" s="110"/>
    </row>
    <row r="830" spans="1:13" x14ac:dyDescent="0.25">
      <c r="A830" s="132"/>
      <c r="B830"/>
      <c r="C830"/>
      <c r="D830"/>
      <c r="E830" s="95"/>
      <c r="F830"/>
      <c r="G830" s="133"/>
      <c r="H830"/>
      <c r="I830"/>
      <c r="J830" s="137"/>
      <c r="K830" s="147"/>
      <c r="L830" s="110"/>
      <c r="M830" s="110"/>
    </row>
    <row r="831" spans="1:13" x14ac:dyDescent="0.25">
      <c r="A831" s="132"/>
      <c r="B831"/>
      <c r="C831"/>
      <c r="D831"/>
      <c r="E831" s="95"/>
      <c r="F831"/>
      <c r="G831" s="133"/>
      <c r="H831"/>
      <c r="I831"/>
      <c r="J831" s="137"/>
      <c r="K831" s="147"/>
      <c r="L831" s="110"/>
      <c r="M831" s="110"/>
    </row>
    <row r="832" spans="1:13" x14ac:dyDescent="0.25">
      <c r="A832" s="132"/>
      <c r="B832"/>
      <c r="C832"/>
      <c r="D832"/>
      <c r="E832" s="95"/>
      <c r="F832"/>
      <c r="G832" s="133"/>
      <c r="H832"/>
      <c r="I832"/>
      <c r="J832" s="137"/>
      <c r="K832" s="147"/>
      <c r="L832" s="110"/>
      <c r="M832" s="110"/>
    </row>
    <row r="833" spans="1:13" x14ac:dyDescent="0.25">
      <c r="A833" s="132"/>
      <c r="B833"/>
      <c r="C833"/>
      <c r="D833"/>
      <c r="E833" s="95"/>
      <c r="F833"/>
      <c r="G833" s="133"/>
      <c r="H833"/>
      <c r="I833"/>
      <c r="J833" s="137"/>
      <c r="K833" s="147"/>
      <c r="L833" s="110"/>
      <c r="M833" s="110"/>
    </row>
    <row r="834" spans="1:13" x14ac:dyDescent="0.25">
      <c r="A834" s="132"/>
      <c r="B834"/>
      <c r="C834"/>
      <c r="D834"/>
      <c r="E834" s="95"/>
      <c r="F834"/>
      <c r="G834" s="133"/>
      <c r="H834"/>
      <c r="I834"/>
      <c r="J834" s="137"/>
      <c r="K834" s="147"/>
      <c r="L834" s="110"/>
      <c r="M834" s="110"/>
    </row>
    <row r="835" spans="1:13" x14ac:dyDescent="0.25">
      <c r="A835" s="132"/>
      <c r="B835"/>
      <c r="C835"/>
      <c r="D835"/>
      <c r="E835" s="95"/>
      <c r="F835"/>
      <c r="G835" s="133"/>
      <c r="H835"/>
      <c r="I835"/>
      <c r="J835" s="137"/>
      <c r="K835" s="147"/>
      <c r="L835" s="110"/>
      <c r="M835" s="110"/>
    </row>
    <row r="836" spans="1:13" x14ac:dyDescent="0.25">
      <c r="A836" s="132"/>
      <c r="B836"/>
      <c r="C836"/>
      <c r="D836"/>
      <c r="E836" s="95"/>
      <c r="F836"/>
      <c r="G836" s="133"/>
      <c r="H836"/>
      <c r="I836"/>
      <c r="J836" s="137"/>
      <c r="K836" s="147"/>
      <c r="L836" s="110"/>
      <c r="M836" s="110"/>
    </row>
    <row r="837" spans="1:13" x14ac:dyDescent="0.25">
      <c r="A837" s="132"/>
      <c r="B837"/>
      <c r="C837"/>
      <c r="D837"/>
      <c r="E837" s="95"/>
      <c r="F837"/>
      <c r="G837" s="133"/>
      <c r="H837"/>
      <c r="I837"/>
      <c r="J837" s="137"/>
      <c r="K837" s="147"/>
      <c r="L837" s="110"/>
      <c r="M837" s="110"/>
    </row>
    <row r="838" spans="1:13" x14ac:dyDescent="0.25">
      <c r="A838" s="132"/>
      <c r="B838"/>
      <c r="C838"/>
      <c r="D838"/>
      <c r="E838" s="95"/>
      <c r="F838"/>
      <c r="G838" s="133"/>
      <c r="H838"/>
      <c r="I838"/>
      <c r="J838" s="137"/>
      <c r="K838" s="147"/>
      <c r="L838" s="110"/>
      <c r="M838" s="110"/>
    </row>
    <row r="839" spans="1:13" x14ac:dyDescent="0.25">
      <c r="A839" s="132"/>
      <c r="B839"/>
      <c r="C839"/>
      <c r="D839"/>
      <c r="E839" s="95"/>
      <c r="F839"/>
      <c r="G839" s="133"/>
      <c r="H839"/>
      <c r="I839"/>
      <c r="J839" s="137"/>
      <c r="K839" s="147"/>
      <c r="L839" s="110"/>
      <c r="M839" s="110"/>
    </row>
    <row r="840" spans="1:13" x14ac:dyDescent="0.25">
      <c r="A840" s="132"/>
      <c r="B840"/>
      <c r="C840"/>
      <c r="D840"/>
      <c r="E840" s="95"/>
      <c r="F840"/>
      <c r="G840" s="133"/>
      <c r="H840"/>
      <c r="I840"/>
      <c r="J840" s="137"/>
      <c r="K840" s="147"/>
      <c r="L840" s="110"/>
      <c r="M840" s="110"/>
    </row>
    <row r="841" spans="1:13" x14ac:dyDescent="0.25">
      <c r="A841" s="132"/>
      <c r="B841"/>
      <c r="C841"/>
      <c r="D841"/>
      <c r="E841" s="95"/>
      <c r="F841"/>
      <c r="G841" s="133"/>
      <c r="H841"/>
      <c r="I841"/>
      <c r="J841" s="137"/>
      <c r="K841" s="147"/>
      <c r="L841" s="110"/>
      <c r="M841" s="110"/>
    </row>
    <row r="842" spans="1:13" x14ac:dyDescent="0.25">
      <c r="A842" s="132"/>
      <c r="B842"/>
      <c r="C842"/>
      <c r="D842"/>
      <c r="E842" s="95"/>
      <c r="F842"/>
      <c r="G842" s="133"/>
      <c r="H842"/>
      <c r="I842"/>
      <c r="J842" s="137"/>
      <c r="K842" s="147"/>
      <c r="L842" s="110"/>
      <c r="M842" s="110"/>
    </row>
    <row r="843" spans="1:13" x14ac:dyDescent="0.25">
      <c r="A843" s="132"/>
      <c r="B843"/>
      <c r="C843"/>
      <c r="D843"/>
      <c r="E843" s="95"/>
      <c r="F843"/>
      <c r="G843" s="133"/>
      <c r="H843"/>
      <c r="I843"/>
      <c r="J843" s="137"/>
      <c r="K843" s="147"/>
      <c r="L843" s="110"/>
      <c r="M843" s="110"/>
    </row>
    <row r="844" spans="1:13" x14ac:dyDescent="0.25">
      <c r="A844" s="132"/>
      <c r="B844"/>
      <c r="C844"/>
      <c r="D844"/>
      <c r="E844" s="95"/>
      <c r="F844"/>
      <c r="G844" s="133"/>
      <c r="H844"/>
      <c r="I844"/>
      <c r="J844" s="137"/>
      <c r="K844" s="147"/>
      <c r="L844" s="110"/>
      <c r="M844" s="110"/>
    </row>
    <row r="845" spans="1:13" x14ac:dyDescent="0.25">
      <c r="A845" s="132"/>
      <c r="B845"/>
      <c r="C845"/>
      <c r="D845"/>
      <c r="E845" s="95"/>
      <c r="F845"/>
      <c r="G845" s="133"/>
      <c r="H845"/>
      <c r="I845"/>
      <c r="J845" s="137"/>
      <c r="K845" s="147"/>
      <c r="L845" s="110"/>
      <c r="M845" s="110"/>
    </row>
    <row r="846" spans="1:13" x14ac:dyDescent="0.25">
      <c r="A846" s="132"/>
      <c r="B846"/>
      <c r="C846"/>
      <c r="D846"/>
      <c r="E846" s="95"/>
      <c r="F846"/>
      <c r="G846" s="133"/>
      <c r="H846"/>
      <c r="I846"/>
      <c r="J846" s="137"/>
      <c r="K846" s="147"/>
      <c r="L846" s="110"/>
      <c r="M846" s="110"/>
    </row>
    <row r="847" spans="1:13" x14ac:dyDescent="0.25">
      <c r="A847" s="132"/>
      <c r="B847"/>
      <c r="C847"/>
      <c r="D847"/>
      <c r="E847" s="95"/>
      <c r="F847"/>
      <c r="G847" s="133"/>
      <c r="H847"/>
      <c r="I847"/>
      <c r="J847" s="137"/>
      <c r="K847" s="147"/>
      <c r="L847" s="110"/>
      <c r="M847" s="110"/>
    </row>
    <row r="848" spans="1:13" x14ac:dyDescent="0.25">
      <c r="A848" s="132"/>
      <c r="B848"/>
      <c r="C848"/>
      <c r="D848"/>
      <c r="E848" s="95"/>
      <c r="F848"/>
      <c r="G848" s="133"/>
      <c r="H848"/>
      <c r="I848"/>
      <c r="J848" s="137"/>
      <c r="K848" s="147"/>
      <c r="L848" s="110"/>
      <c r="M848" s="110"/>
    </row>
    <row r="849" spans="1:13" x14ac:dyDescent="0.25">
      <c r="A849" s="132"/>
      <c r="B849"/>
      <c r="C849"/>
      <c r="D849"/>
      <c r="E849" s="95"/>
      <c r="F849"/>
      <c r="G849" s="133"/>
      <c r="H849"/>
      <c r="I849"/>
      <c r="J849" s="137"/>
      <c r="K849" s="147"/>
      <c r="L849" s="110"/>
      <c r="M849" s="110"/>
    </row>
    <row r="850" spans="1:13" x14ac:dyDescent="0.25">
      <c r="A850" s="132"/>
      <c r="B850"/>
      <c r="C850"/>
      <c r="D850"/>
      <c r="E850" s="95"/>
      <c r="F850"/>
      <c r="G850" s="133"/>
      <c r="H850"/>
      <c r="I850"/>
      <c r="J850" s="137"/>
      <c r="K850" s="147"/>
      <c r="L850" s="110"/>
      <c r="M850" s="110"/>
    </row>
    <row r="851" spans="1:13" x14ac:dyDescent="0.25">
      <c r="A851" s="132"/>
      <c r="B851"/>
      <c r="C851"/>
      <c r="D851"/>
      <c r="E851" s="95"/>
      <c r="F851"/>
      <c r="G851" s="133"/>
      <c r="H851"/>
      <c r="I851"/>
      <c r="J851" s="137"/>
      <c r="K851" s="147"/>
      <c r="L851" s="110"/>
      <c r="M851" s="110"/>
    </row>
    <row r="852" spans="1:13" x14ac:dyDescent="0.25">
      <c r="A852" s="132"/>
      <c r="B852"/>
      <c r="C852"/>
      <c r="D852"/>
      <c r="E852" s="95"/>
      <c r="F852"/>
      <c r="G852" s="133"/>
      <c r="H852"/>
      <c r="I852"/>
      <c r="J852" s="137"/>
      <c r="K852" s="147"/>
      <c r="L852" s="110"/>
      <c r="M852" s="110"/>
    </row>
    <row r="853" spans="1:13" x14ac:dyDescent="0.25">
      <c r="A853" s="132"/>
      <c r="B853"/>
      <c r="C853"/>
      <c r="D853"/>
      <c r="E853" s="95"/>
      <c r="F853"/>
      <c r="G853" s="133"/>
      <c r="H853"/>
      <c r="I853"/>
      <c r="J853" s="137"/>
      <c r="K853" s="147"/>
      <c r="L853" s="110"/>
      <c r="M853" s="110"/>
    </row>
    <row r="854" spans="1:13" x14ac:dyDescent="0.25">
      <c r="A854" s="132"/>
      <c r="B854"/>
      <c r="C854"/>
      <c r="D854"/>
      <c r="E854" s="95"/>
      <c r="F854"/>
      <c r="G854" s="133"/>
      <c r="H854"/>
      <c r="I854"/>
      <c r="J854" s="137"/>
      <c r="K854" s="147"/>
      <c r="L854" s="110"/>
      <c r="M854" s="110"/>
    </row>
    <row r="855" spans="1:13" x14ac:dyDescent="0.25">
      <c r="A855" s="132"/>
      <c r="B855"/>
      <c r="C855"/>
      <c r="D855"/>
      <c r="E855" s="95"/>
      <c r="F855"/>
      <c r="G855" s="133"/>
      <c r="H855"/>
      <c r="I855"/>
      <c r="J855" s="137"/>
      <c r="K855" s="147"/>
      <c r="L855" s="110"/>
      <c r="M855" s="110"/>
    </row>
    <row r="856" spans="1:13" x14ac:dyDescent="0.25">
      <c r="A856" s="132"/>
      <c r="B856"/>
      <c r="C856"/>
      <c r="D856"/>
      <c r="E856" s="95"/>
      <c r="F856"/>
      <c r="G856" s="133"/>
      <c r="H856"/>
      <c r="I856"/>
      <c r="J856" s="137"/>
      <c r="K856" s="147"/>
      <c r="L856" s="110"/>
      <c r="M856" s="110"/>
    </row>
    <row r="857" spans="1:13" x14ac:dyDescent="0.25">
      <c r="A857" s="132"/>
      <c r="B857"/>
      <c r="C857"/>
      <c r="D857"/>
      <c r="E857" s="95"/>
      <c r="F857"/>
      <c r="G857" s="133"/>
      <c r="H857"/>
      <c r="I857"/>
      <c r="J857" s="137"/>
      <c r="K857" s="147"/>
      <c r="L857" s="110"/>
      <c r="M857" s="110"/>
    </row>
    <row r="858" spans="1:13" x14ac:dyDescent="0.25">
      <c r="A858" s="132"/>
      <c r="B858"/>
      <c r="C858"/>
      <c r="D858"/>
      <c r="E858" s="95"/>
      <c r="F858"/>
      <c r="G858" s="133"/>
      <c r="H858"/>
      <c r="I858"/>
      <c r="J858" s="137"/>
      <c r="K858" s="147"/>
      <c r="L858" s="110"/>
      <c r="M858" s="110"/>
    </row>
    <row r="859" spans="1:13" x14ac:dyDescent="0.25">
      <c r="A859" s="132"/>
      <c r="B859"/>
      <c r="C859"/>
      <c r="D859"/>
      <c r="E859" s="95"/>
      <c r="F859"/>
      <c r="G859" s="133"/>
      <c r="H859"/>
      <c r="I859"/>
      <c r="J859" s="137"/>
      <c r="K859" s="147"/>
      <c r="L859" s="110"/>
      <c r="M859" s="110"/>
    </row>
    <row r="860" spans="1:13" x14ac:dyDescent="0.25">
      <c r="A860" s="132"/>
      <c r="B860"/>
      <c r="C860"/>
      <c r="D860"/>
      <c r="E860" s="95"/>
      <c r="F860"/>
      <c r="G860" s="133"/>
      <c r="H860"/>
      <c r="I860"/>
      <c r="J860" s="137"/>
      <c r="K860" s="147"/>
      <c r="L860" s="110"/>
      <c r="M860" s="110"/>
    </row>
    <row r="861" spans="1:13" x14ac:dyDescent="0.25">
      <c r="A861" s="132"/>
      <c r="B861"/>
      <c r="C861"/>
      <c r="D861"/>
      <c r="E861" s="95"/>
      <c r="F861"/>
      <c r="G861" s="133"/>
      <c r="H861"/>
      <c r="I861"/>
      <c r="J861" s="137"/>
      <c r="K861" s="147"/>
      <c r="L861" s="110"/>
      <c r="M861" s="110"/>
    </row>
    <row r="862" spans="1:13" x14ac:dyDescent="0.25">
      <c r="A862" s="132"/>
      <c r="B862"/>
      <c r="C862"/>
      <c r="D862"/>
      <c r="E862" s="95"/>
      <c r="F862"/>
      <c r="G862" s="133"/>
      <c r="H862"/>
      <c r="I862"/>
      <c r="J862" s="137"/>
      <c r="K862" s="147"/>
      <c r="L862" s="110"/>
      <c r="M862" s="110"/>
    </row>
    <row r="863" spans="1:13" x14ac:dyDescent="0.25">
      <c r="A863" s="132"/>
      <c r="B863"/>
      <c r="C863"/>
      <c r="D863"/>
      <c r="E863" s="95"/>
      <c r="F863"/>
      <c r="G863" s="133"/>
      <c r="H863"/>
      <c r="I863"/>
      <c r="J863" s="137"/>
      <c r="K863" s="147"/>
      <c r="L863" s="110"/>
      <c r="M863" s="110"/>
    </row>
    <row r="864" spans="1:13" x14ac:dyDescent="0.25">
      <c r="A864" s="132"/>
      <c r="B864"/>
      <c r="C864"/>
      <c r="D864"/>
      <c r="E864" s="95"/>
      <c r="F864"/>
      <c r="G864" s="133"/>
      <c r="H864"/>
      <c r="I864"/>
      <c r="J864" s="137"/>
      <c r="K864" s="147"/>
      <c r="L864" s="110"/>
      <c r="M864" s="110"/>
    </row>
    <row r="865" spans="1:13" x14ac:dyDescent="0.25">
      <c r="A865" s="132"/>
      <c r="B865"/>
      <c r="C865"/>
      <c r="D865"/>
      <c r="E865" s="95"/>
      <c r="F865"/>
      <c r="G865" s="133"/>
      <c r="H865"/>
      <c r="I865"/>
      <c r="J865" s="137"/>
      <c r="K865" s="147"/>
      <c r="L865" s="110"/>
      <c r="M865" s="110"/>
    </row>
    <row r="866" spans="1:13" x14ac:dyDescent="0.25">
      <c r="A866" s="132"/>
      <c r="B866"/>
      <c r="C866"/>
      <c r="D866"/>
      <c r="E866" s="95"/>
      <c r="F866"/>
      <c r="G866" s="133"/>
      <c r="H866"/>
      <c r="I866"/>
      <c r="J866" s="137"/>
      <c r="K866" s="147"/>
      <c r="L866" s="110"/>
      <c r="M866" s="110"/>
    </row>
    <row r="867" spans="1:13" x14ac:dyDescent="0.25">
      <c r="A867" s="132"/>
      <c r="B867"/>
      <c r="C867"/>
      <c r="D867"/>
      <c r="E867" s="95"/>
      <c r="F867"/>
      <c r="G867" s="133"/>
      <c r="H867"/>
      <c r="I867"/>
      <c r="J867" s="137"/>
      <c r="K867" s="147"/>
      <c r="L867" s="110"/>
      <c r="M867" s="110"/>
    </row>
    <row r="868" spans="1:13" x14ac:dyDescent="0.25">
      <c r="A868" s="132"/>
      <c r="B868"/>
      <c r="C868"/>
      <c r="D868"/>
      <c r="E868" s="95"/>
      <c r="F868"/>
      <c r="G868" s="133"/>
      <c r="H868"/>
      <c r="I868"/>
      <c r="J868" s="137"/>
      <c r="K868" s="147"/>
      <c r="L868" s="110"/>
      <c r="M868" s="110"/>
    </row>
    <row r="869" spans="1:13" x14ac:dyDescent="0.25">
      <c r="A869" s="132"/>
      <c r="B869"/>
      <c r="C869"/>
      <c r="D869"/>
      <c r="E869" s="95"/>
      <c r="F869"/>
      <c r="G869" s="133"/>
      <c r="H869"/>
      <c r="I869"/>
      <c r="J869" s="137"/>
      <c r="K869" s="147"/>
      <c r="L869" s="110"/>
      <c r="M869" s="110"/>
    </row>
    <row r="870" spans="1:13" x14ac:dyDescent="0.25">
      <c r="A870" s="132"/>
      <c r="B870"/>
      <c r="C870"/>
      <c r="D870"/>
      <c r="E870" s="95"/>
      <c r="F870"/>
      <c r="G870" s="133"/>
      <c r="H870"/>
      <c r="I870"/>
      <c r="J870" s="137"/>
      <c r="K870" s="147"/>
      <c r="L870" s="110"/>
      <c r="M870" s="110"/>
    </row>
    <row r="871" spans="1:13" x14ac:dyDescent="0.25">
      <c r="A871" s="132"/>
      <c r="B871"/>
      <c r="C871"/>
      <c r="D871"/>
      <c r="E871" s="95"/>
      <c r="F871"/>
      <c r="G871" s="133"/>
      <c r="H871"/>
      <c r="I871"/>
      <c r="J871" s="137"/>
      <c r="K871" s="147"/>
      <c r="L871" s="110"/>
      <c r="M871" s="110"/>
    </row>
    <row r="872" spans="1:13" x14ac:dyDescent="0.25">
      <c r="A872" s="132"/>
      <c r="B872"/>
      <c r="C872"/>
      <c r="D872"/>
      <c r="E872" s="95"/>
      <c r="F872"/>
      <c r="G872" s="133"/>
      <c r="H872"/>
      <c r="I872"/>
      <c r="J872" s="137"/>
      <c r="K872" s="147"/>
      <c r="L872" s="110"/>
      <c r="M872" s="110"/>
    </row>
    <row r="873" spans="1:13" x14ac:dyDescent="0.25">
      <c r="A873" s="132"/>
      <c r="B873"/>
      <c r="C873"/>
      <c r="D873"/>
      <c r="E873" s="95"/>
      <c r="F873"/>
      <c r="G873" s="133"/>
      <c r="H873"/>
      <c r="I873"/>
      <c r="J873" s="137"/>
      <c r="K873" s="147"/>
      <c r="L873" s="110"/>
      <c r="M873" s="110"/>
    </row>
    <row r="874" spans="1:13" x14ac:dyDescent="0.25">
      <c r="A874" s="132"/>
      <c r="B874"/>
      <c r="C874"/>
      <c r="D874"/>
      <c r="E874" s="95"/>
      <c r="F874"/>
      <c r="G874" s="133"/>
      <c r="H874"/>
      <c r="I874"/>
      <c r="J874" s="137"/>
      <c r="K874" s="147"/>
      <c r="L874" s="110"/>
      <c r="M874" s="110"/>
    </row>
    <row r="875" spans="1:13" x14ac:dyDescent="0.25">
      <c r="A875" s="132"/>
      <c r="B875"/>
      <c r="C875"/>
      <c r="D875"/>
      <c r="E875" s="95"/>
      <c r="F875"/>
      <c r="G875" s="133"/>
      <c r="H875"/>
      <c r="I875"/>
      <c r="J875" s="137"/>
      <c r="K875" s="147"/>
      <c r="L875" s="110"/>
      <c r="M875" s="110"/>
    </row>
    <row r="876" spans="1:13" x14ac:dyDescent="0.25">
      <c r="A876" s="132"/>
      <c r="B876"/>
      <c r="C876"/>
      <c r="D876"/>
      <c r="E876" s="95"/>
      <c r="F876"/>
      <c r="G876" s="133"/>
      <c r="H876"/>
      <c r="I876"/>
      <c r="J876" s="137"/>
      <c r="K876" s="147"/>
      <c r="L876" s="110"/>
      <c r="M876" s="110"/>
    </row>
    <row r="877" spans="1:13" x14ac:dyDescent="0.25">
      <c r="A877" s="132"/>
      <c r="B877"/>
      <c r="C877"/>
      <c r="D877"/>
      <c r="E877" s="95"/>
      <c r="F877"/>
      <c r="G877" s="133"/>
      <c r="H877"/>
      <c r="I877"/>
      <c r="J877" s="137"/>
      <c r="K877" s="147"/>
      <c r="L877" s="110"/>
      <c r="M877" s="110"/>
    </row>
    <row r="878" spans="1:13" x14ac:dyDescent="0.25">
      <c r="A878" s="132"/>
      <c r="B878"/>
      <c r="C878"/>
      <c r="D878"/>
      <c r="E878" s="95"/>
      <c r="F878"/>
      <c r="G878" s="133"/>
      <c r="H878"/>
      <c r="I878"/>
      <c r="J878" s="137"/>
      <c r="K878" s="147"/>
      <c r="L878" s="110"/>
      <c r="M878" s="110"/>
    </row>
    <row r="879" spans="1:13" x14ac:dyDescent="0.25">
      <c r="A879" s="132"/>
      <c r="B879"/>
      <c r="C879"/>
      <c r="D879"/>
      <c r="E879" s="95"/>
      <c r="F879"/>
      <c r="G879" s="133"/>
      <c r="H879"/>
      <c r="I879"/>
      <c r="J879" s="137"/>
      <c r="K879" s="147"/>
      <c r="L879" s="110"/>
      <c r="M879" s="110"/>
    </row>
    <row r="880" spans="1:13" x14ac:dyDescent="0.25">
      <c r="A880" s="132"/>
      <c r="B880"/>
      <c r="C880"/>
      <c r="D880"/>
      <c r="E880" s="95"/>
      <c r="F880"/>
      <c r="G880" s="133"/>
      <c r="H880"/>
      <c r="I880"/>
      <c r="J880" s="137"/>
      <c r="K880" s="147"/>
      <c r="L880" s="110"/>
      <c r="M880" s="110"/>
    </row>
    <row r="881" spans="1:13" x14ac:dyDescent="0.25">
      <c r="A881" s="132"/>
      <c r="B881"/>
      <c r="C881"/>
      <c r="D881"/>
      <c r="E881" s="95"/>
      <c r="F881"/>
      <c r="G881" s="133"/>
      <c r="H881"/>
      <c r="I881"/>
      <c r="J881" s="137"/>
      <c r="K881" s="147"/>
      <c r="L881" s="110"/>
      <c r="M881" s="110"/>
    </row>
    <row r="882" spans="1:13" x14ac:dyDescent="0.25">
      <c r="A882" s="132"/>
      <c r="B882"/>
      <c r="C882"/>
      <c r="D882"/>
      <c r="E882" s="95"/>
      <c r="F882"/>
      <c r="G882" s="133"/>
      <c r="H882"/>
      <c r="I882"/>
      <c r="J882" s="137"/>
      <c r="K882" s="147"/>
      <c r="L882" s="110"/>
      <c r="M882" s="110"/>
    </row>
    <row r="883" spans="1:13" x14ac:dyDescent="0.25">
      <c r="A883" s="132"/>
      <c r="B883"/>
      <c r="C883"/>
      <c r="D883"/>
      <c r="E883" s="95"/>
      <c r="F883"/>
      <c r="G883" s="133"/>
      <c r="H883"/>
      <c r="I883"/>
      <c r="J883" s="137"/>
      <c r="K883" s="147"/>
      <c r="L883" s="110"/>
      <c r="M883" s="110"/>
    </row>
    <row r="884" spans="1:13" x14ac:dyDescent="0.25">
      <c r="A884" s="132"/>
      <c r="B884"/>
      <c r="C884"/>
      <c r="D884"/>
      <c r="E884" s="95"/>
      <c r="F884"/>
      <c r="G884" s="133"/>
      <c r="H884"/>
      <c r="I884"/>
      <c r="J884" s="137"/>
      <c r="K884" s="147"/>
      <c r="L884" s="110"/>
      <c r="M884" s="110"/>
    </row>
    <row r="885" spans="1:13" x14ac:dyDescent="0.25">
      <c r="A885" s="132"/>
      <c r="B885"/>
      <c r="C885"/>
      <c r="D885"/>
      <c r="E885" s="95"/>
      <c r="F885"/>
      <c r="G885" s="133"/>
      <c r="H885"/>
      <c r="I885"/>
      <c r="J885" s="137"/>
      <c r="K885" s="147"/>
      <c r="L885" s="110"/>
      <c r="M885" s="110"/>
    </row>
    <row r="886" spans="1:13" x14ac:dyDescent="0.25">
      <c r="A886" s="132"/>
      <c r="B886"/>
      <c r="C886"/>
      <c r="D886"/>
      <c r="E886" s="95"/>
      <c r="F886"/>
      <c r="G886" s="133"/>
      <c r="H886"/>
      <c r="I886"/>
      <c r="J886" s="137"/>
      <c r="K886" s="147"/>
      <c r="L886" s="110"/>
      <c r="M886" s="110"/>
    </row>
    <row r="887" spans="1:13" x14ac:dyDescent="0.25">
      <c r="A887" s="132"/>
      <c r="B887"/>
      <c r="C887"/>
      <c r="D887"/>
      <c r="E887" s="95"/>
      <c r="F887"/>
      <c r="G887" s="133"/>
      <c r="H887"/>
      <c r="I887"/>
      <c r="J887" s="137"/>
      <c r="K887" s="147"/>
      <c r="L887" s="110"/>
      <c r="M887" s="110"/>
    </row>
    <row r="888" spans="1:13" x14ac:dyDescent="0.25">
      <c r="A888" s="132"/>
      <c r="B888"/>
      <c r="C888"/>
      <c r="D888"/>
      <c r="E888" s="95"/>
      <c r="F888"/>
      <c r="G888" s="133"/>
      <c r="H888"/>
      <c r="I888"/>
      <c r="J888" s="137"/>
      <c r="K888" s="147"/>
      <c r="L888" s="110"/>
      <c r="M888" s="110"/>
    </row>
    <row r="889" spans="1:13" x14ac:dyDescent="0.25">
      <c r="A889" s="132"/>
      <c r="B889"/>
      <c r="C889"/>
      <c r="D889"/>
      <c r="E889" s="95"/>
      <c r="F889"/>
      <c r="G889" s="133"/>
      <c r="H889"/>
      <c r="I889"/>
      <c r="J889" s="137"/>
      <c r="K889" s="147"/>
      <c r="L889" s="110"/>
      <c r="M889" s="110"/>
    </row>
    <row r="890" spans="1:13" x14ac:dyDescent="0.25">
      <c r="A890" s="132"/>
      <c r="B890"/>
      <c r="C890"/>
      <c r="D890"/>
      <c r="E890" s="95"/>
      <c r="F890"/>
      <c r="G890" s="133"/>
      <c r="H890"/>
      <c r="I890"/>
      <c r="J890" s="137"/>
      <c r="K890" s="147"/>
      <c r="L890" s="110"/>
      <c r="M890" s="110"/>
    </row>
    <row r="891" spans="1:13" x14ac:dyDescent="0.25">
      <c r="A891" s="132"/>
      <c r="B891"/>
      <c r="C891"/>
      <c r="D891"/>
      <c r="E891" s="95"/>
      <c r="F891"/>
      <c r="G891" s="133"/>
      <c r="H891"/>
      <c r="I891"/>
      <c r="J891" s="137"/>
      <c r="K891" s="147"/>
      <c r="L891" s="110"/>
      <c r="M891" s="110"/>
    </row>
    <row r="892" spans="1:13" x14ac:dyDescent="0.25">
      <c r="A892" s="132"/>
      <c r="B892"/>
      <c r="C892"/>
      <c r="D892"/>
      <c r="E892" s="95"/>
      <c r="F892"/>
      <c r="G892" s="133"/>
      <c r="H892"/>
      <c r="I892"/>
      <c r="J892" s="137"/>
      <c r="K892" s="147"/>
      <c r="L892" s="110"/>
      <c r="M892" s="110"/>
    </row>
    <row r="893" spans="1:13" x14ac:dyDescent="0.25">
      <c r="A893" s="132"/>
      <c r="B893"/>
      <c r="C893"/>
      <c r="D893"/>
      <c r="E893" s="95"/>
      <c r="F893"/>
      <c r="G893" s="133"/>
      <c r="H893"/>
      <c r="I893"/>
      <c r="J893" s="137"/>
      <c r="K893" s="147"/>
      <c r="L893" s="110"/>
      <c r="M893" s="110"/>
    </row>
    <row r="894" spans="1:13" x14ac:dyDescent="0.25">
      <c r="A894" s="132"/>
      <c r="B894"/>
      <c r="C894"/>
      <c r="D894"/>
      <c r="E894" s="95"/>
      <c r="F894"/>
      <c r="G894" s="133"/>
      <c r="H894"/>
      <c r="I894"/>
      <c r="J894" s="137"/>
      <c r="K894" s="147"/>
      <c r="L894" s="110"/>
      <c r="M894" s="110"/>
    </row>
    <row r="895" spans="1:13" x14ac:dyDescent="0.25">
      <c r="A895" s="132"/>
      <c r="B895"/>
      <c r="C895"/>
      <c r="D895"/>
      <c r="E895" s="95"/>
      <c r="F895"/>
      <c r="G895" s="133"/>
      <c r="H895"/>
      <c r="I895"/>
      <c r="J895" s="137"/>
      <c r="K895" s="147"/>
      <c r="L895" s="110"/>
      <c r="M895" s="110"/>
    </row>
    <row r="896" spans="1:13" x14ac:dyDescent="0.25">
      <c r="A896" s="132"/>
      <c r="B896"/>
      <c r="C896"/>
      <c r="D896"/>
      <c r="E896" s="95"/>
      <c r="F896"/>
      <c r="G896" s="133"/>
      <c r="H896"/>
      <c r="I896"/>
      <c r="J896" s="137"/>
      <c r="K896" s="147"/>
      <c r="L896" s="110"/>
      <c r="M896" s="110"/>
    </row>
    <row r="897" spans="1:13" x14ac:dyDescent="0.25">
      <c r="A897" s="132"/>
      <c r="B897"/>
      <c r="C897"/>
      <c r="D897"/>
      <c r="E897" s="95"/>
      <c r="F897"/>
      <c r="G897" s="133"/>
      <c r="H897"/>
      <c r="I897"/>
      <c r="J897" s="137"/>
      <c r="K897" s="147"/>
      <c r="L897" s="110"/>
      <c r="M897" s="110"/>
    </row>
    <row r="898" spans="1:13" x14ac:dyDescent="0.25">
      <c r="A898" s="132"/>
      <c r="B898"/>
      <c r="C898"/>
      <c r="D898"/>
      <c r="E898" s="95"/>
      <c r="F898"/>
      <c r="G898" s="133"/>
      <c r="H898"/>
      <c r="I898"/>
      <c r="J898" s="137"/>
      <c r="K898" s="147"/>
      <c r="L898" s="110"/>
      <c r="M898" s="110"/>
    </row>
    <row r="899" spans="1:13" x14ac:dyDescent="0.25">
      <c r="A899" s="132"/>
      <c r="B899"/>
      <c r="C899"/>
      <c r="D899"/>
      <c r="E899" s="95"/>
      <c r="F899"/>
      <c r="G899" s="133"/>
      <c r="H899"/>
      <c r="I899"/>
      <c r="J899" s="137"/>
      <c r="K899" s="147"/>
      <c r="L899" s="110"/>
      <c r="M899" s="110"/>
    </row>
    <row r="900" spans="1:13" x14ac:dyDescent="0.25">
      <c r="A900" s="132"/>
      <c r="B900"/>
      <c r="C900"/>
      <c r="D900"/>
      <c r="E900" s="95"/>
      <c r="F900"/>
      <c r="G900" s="133"/>
      <c r="H900"/>
      <c r="I900"/>
      <c r="J900" s="137"/>
      <c r="K900" s="147"/>
      <c r="L900" s="110"/>
      <c r="M900" s="110"/>
    </row>
    <row r="901" spans="1:13" x14ac:dyDescent="0.25">
      <c r="A901" s="132"/>
      <c r="B901"/>
      <c r="C901"/>
      <c r="D901"/>
      <c r="E901" s="95"/>
      <c r="F901"/>
      <c r="G901" s="133"/>
      <c r="H901"/>
      <c r="I901"/>
      <c r="J901" s="137"/>
      <c r="K901" s="147"/>
      <c r="L901" s="110"/>
      <c r="M901" s="110"/>
    </row>
    <row r="902" spans="1:13" x14ac:dyDescent="0.25">
      <c r="A902" s="132"/>
      <c r="B902"/>
      <c r="C902"/>
      <c r="D902"/>
      <c r="E902" s="95"/>
      <c r="F902"/>
      <c r="G902" s="133"/>
      <c r="H902"/>
      <c r="I902"/>
      <c r="J902" s="137"/>
      <c r="K902" s="147"/>
      <c r="L902" s="110"/>
      <c r="M902" s="110"/>
    </row>
    <row r="903" spans="1:13" x14ac:dyDescent="0.25">
      <c r="A903" s="132"/>
      <c r="B903"/>
      <c r="C903"/>
      <c r="D903"/>
      <c r="E903" s="95"/>
      <c r="F903"/>
      <c r="G903" s="133"/>
      <c r="H903"/>
      <c r="I903"/>
      <c r="J903" s="137"/>
      <c r="K903" s="147"/>
      <c r="L903" s="110"/>
      <c r="M903" s="110"/>
    </row>
    <row r="904" spans="1:13" x14ac:dyDescent="0.25">
      <c r="A904" s="132"/>
      <c r="B904"/>
      <c r="C904"/>
      <c r="D904"/>
      <c r="E904" s="95"/>
      <c r="F904"/>
      <c r="G904" s="133"/>
      <c r="H904"/>
      <c r="I904"/>
      <c r="J904" s="137"/>
      <c r="K904" s="147"/>
      <c r="L904" s="110"/>
      <c r="M904" s="110"/>
    </row>
    <row r="905" spans="1:13" x14ac:dyDescent="0.25">
      <c r="A905" s="132"/>
      <c r="B905"/>
      <c r="C905"/>
      <c r="D905"/>
      <c r="E905" s="95"/>
      <c r="F905"/>
      <c r="G905" s="133"/>
      <c r="H905"/>
      <c r="I905"/>
      <c r="J905" s="137"/>
      <c r="K905" s="147"/>
      <c r="L905" s="110"/>
      <c r="M905" s="110"/>
    </row>
    <row r="906" spans="1:13" x14ac:dyDescent="0.25">
      <c r="A906" s="132"/>
      <c r="B906"/>
      <c r="C906"/>
      <c r="D906"/>
      <c r="E906" s="95"/>
      <c r="F906"/>
      <c r="G906" s="133"/>
      <c r="H906"/>
      <c r="I906"/>
      <c r="J906" s="137"/>
      <c r="K906" s="147"/>
      <c r="L906" s="110"/>
      <c r="M906" s="110"/>
    </row>
    <row r="907" spans="1:13" x14ac:dyDescent="0.25">
      <c r="A907" s="132"/>
      <c r="B907"/>
      <c r="C907"/>
      <c r="D907"/>
      <c r="E907" s="95"/>
      <c r="F907"/>
      <c r="G907" s="133"/>
      <c r="H907"/>
      <c r="I907"/>
      <c r="J907" s="137"/>
      <c r="K907" s="147"/>
      <c r="L907" s="110"/>
      <c r="M907" s="110"/>
    </row>
    <row r="908" spans="1:13" x14ac:dyDescent="0.25">
      <c r="A908" s="132"/>
      <c r="B908"/>
      <c r="C908"/>
      <c r="D908"/>
      <c r="E908" s="95"/>
      <c r="F908"/>
      <c r="G908" s="133"/>
      <c r="H908"/>
      <c r="I908"/>
      <c r="J908" s="137"/>
      <c r="K908" s="147"/>
      <c r="L908" s="110"/>
      <c r="M908" s="110"/>
    </row>
    <row r="909" spans="1:13" x14ac:dyDescent="0.25">
      <c r="A909" s="132"/>
      <c r="B909"/>
      <c r="C909"/>
      <c r="D909"/>
      <c r="E909" s="95"/>
      <c r="F909"/>
      <c r="G909" s="133"/>
      <c r="H909"/>
      <c r="I909"/>
      <c r="J909" s="137"/>
      <c r="K909" s="147"/>
      <c r="L909" s="110"/>
      <c r="M909" s="110"/>
    </row>
    <row r="910" spans="1:13" x14ac:dyDescent="0.25">
      <c r="A910" s="132"/>
      <c r="B910"/>
      <c r="C910"/>
      <c r="D910"/>
      <c r="E910" s="95"/>
      <c r="F910"/>
      <c r="G910" s="133"/>
      <c r="H910"/>
      <c r="I910"/>
      <c r="J910" s="137"/>
      <c r="K910" s="147"/>
      <c r="L910" s="110"/>
      <c r="M910" s="110"/>
    </row>
    <row r="911" spans="1:13" x14ac:dyDescent="0.25">
      <c r="A911" s="132"/>
      <c r="B911"/>
      <c r="C911"/>
      <c r="D911"/>
      <c r="E911" s="95"/>
      <c r="F911"/>
      <c r="G911" s="133"/>
      <c r="H911"/>
      <c r="I911"/>
      <c r="J911" s="137"/>
      <c r="K911" s="147"/>
      <c r="L911" s="110"/>
      <c r="M911" s="110"/>
    </row>
    <row r="912" spans="1:13" x14ac:dyDescent="0.25">
      <c r="A912" s="132"/>
      <c r="B912"/>
      <c r="C912"/>
      <c r="D912"/>
      <c r="E912" s="95"/>
      <c r="F912"/>
      <c r="G912" s="133"/>
      <c r="H912"/>
      <c r="I912"/>
      <c r="J912" s="137"/>
      <c r="K912" s="147"/>
      <c r="L912" s="110"/>
      <c r="M912" s="110"/>
    </row>
    <row r="913" spans="1:13" x14ac:dyDescent="0.25">
      <c r="A913" s="132"/>
      <c r="B913"/>
      <c r="C913"/>
      <c r="D913"/>
      <c r="E913" s="95"/>
      <c r="F913"/>
      <c r="G913" s="133"/>
      <c r="H913"/>
      <c r="I913"/>
      <c r="J913" s="137"/>
      <c r="K913" s="147"/>
      <c r="L913" s="110"/>
      <c r="M913" s="110"/>
    </row>
    <row r="914" spans="1:13" x14ac:dyDescent="0.25">
      <c r="A914" s="132"/>
      <c r="B914"/>
      <c r="C914"/>
      <c r="D914"/>
      <c r="E914" s="95"/>
      <c r="F914"/>
      <c r="G914" s="133"/>
      <c r="H914"/>
      <c r="I914"/>
      <c r="J914" s="137"/>
      <c r="K914" s="147"/>
      <c r="L914" s="110"/>
      <c r="M914" s="110"/>
    </row>
    <row r="915" spans="1:13" x14ac:dyDescent="0.25">
      <c r="A915" s="132"/>
      <c r="B915"/>
      <c r="C915"/>
      <c r="D915"/>
      <c r="E915" s="95"/>
      <c r="F915"/>
      <c r="G915" s="133"/>
      <c r="H915"/>
      <c r="I915"/>
      <c r="J915" s="137"/>
      <c r="K915" s="147"/>
      <c r="L915" s="110"/>
      <c r="M915" s="110"/>
    </row>
    <row r="916" spans="1:13" x14ac:dyDescent="0.25">
      <c r="A916" s="132"/>
      <c r="B916"/>
      <c r="C916"/>
      <c r="D916"/>
      <c r="E916" s="95"/>
      <c r="F916"/>
      <c r="G916" s="133"/>
      <c r="H916"/>
      <c r="I916"/>
      <c r="J916" s="137"/>
      <c r="K916" s="147"/>
      <c r="L916" s="110"/>
      <c r="M916" s="110"/>
    </row>
    <row r="917" spans="1:13" x14ac:dyDescent="0.25">
      <c r="A917" s="132"/>
      <c r="B917"/>
      <c r="C917"/>
      <c r="D917"/>
      <c r="E917" s="95"/>
      <c r="F917"/>
      <c r="G917" s="133"/>
      <c r="H917"/>
      <c r="I917"/>
      <c r="J917" s="137"/>
      <c r="K917" s="147"/>
      <c r="L917" s="110"/>
      <c r="M917" s="110"/>
    </row>
    <row r="918" spans="1:13" x14ac:dyDescent="0.25">
      <c r="A918" s="132"/>
      <c r="B918"/>
      <c r="C918"/>
      <c r="D918"/>
      <c r="E918" s="95"/>
      <c r="F918"/>
      <c r="G918" s="133"/>
      <c r="H918"/>
      <c r="I918"/>
      <c r="J918" s="137"/>
      <c r="K918" s="147"/>
      <c r="L918" s="110"/>
      <c r="M918" s="110"/>
    </row>
    <row r="919" spans="1:13" x14ac:dyDescent="0.25">
      <c r="A919" s="132"/>
      <c r="B919"/>
      <c r="C919"/>
      <c r="D919"/>
      <c r="E919" s="95"/>
      <c r="F919"/>
      <c r="G919" s="133"/>
      <c r="H919"/>
      <c r="I919"/>
      <c r="J919" s="137"/>
      <c r="K919" s="147"/>
      <c r="L919" s="110"/>
      <c r="M919" s="110"/>
    </row>
    <row r="920" spans="1:13" x14ac:dyDescent="0.25">
      <c r="A920" s="132"/>
      <c r="B920"/>
      <c r="C920"/>
      <c r="D920"/>
      <c r="E920" s="95"/>
      <c r="F920"/>
      <c r="G920" s="133"/>
      <c r="H920"/>
      <c r="I920"/>
      <c r="J920" s="137"/>
      <c r="K920" s="147"/>
      <c r="L920" s="110"/>
      <c r="M920" s="110"/>
    </row>
    <row r="921" spans="1:13" x14ac:dyDescent="0.25">
      <c r="A921" s="132"/>
      <c r="B921"/>
      <c r="C921"/>
      <c r="D921"/>
      <c r="E921" s="95"/>
      <c r="F921"/>
      <c r="G921" s="133"/>
      <c r="H921"/>
      <c r="I921"/>
      <c r="J921" s="137"/>
      <c r="K921" s="147"/>
      <c r="L921" s="110"/>
      <c r="M921" s="110"/>
    </row>
    <row r="922" spans="1:13" x14ac:dyDescent="0.25">
      <c r="A922" s="132"/>
      <c r="B922"/>
      <c r="C922"/>
      <c r="D922"/>
      <c r="E922" s="95"/>
      <c r="F922"/>
      <c r="G922" s="133"/>
      <c r="H922"/>
      <c r="I922"/>
      <c r="J922" s="137"/>
      <c r="K922" s="147"/>
      <c r="L922" s="110"/>
      <c r="M922" s="110"/>
    </row>
    <row r="923" spans="1:13" x14ac:dyDescent="0.25">
      <c r="A923" s="132"/>
      <c r="B923"/>
      <c r="C923"/>
      <c r="D923"/>
      <c r="E923" s="95"/>
      <c r="F923"/>
      <c r="G923" s="133"/>
      <c r="H923"/>
      <c r="I923"/>
      <c r="J923" s="137"/>
      <c r="K923" s="147"/>
      <c r="L923" s="110"/>
      <c r="M923" s="110"/>
    </row>
    <row r="924" spans="1:13" x14ac:dyDescent="0.25">
      <c r="A924" s="132"/>
      <c r="B924"/>
      <c r="C924"/>
      <c r="D924"/>
      <c r="E924" s="95"/>
      <c r="F924"/>
      <c r="G924" s="133"/>
      <c r="H924"/>
      <c r="I924"/>
      <c r="J924" s="137"/>
      <c r="K924" s="147"/>
      <c r="L924" s="110"/>
      <c r="M924" s="110"/>
    </row>
    <row r="925" spans="1:13" x14ac:dyDescent="0.25">
      <c r="A925" s="132"/>
      <c r="B925"/>
      <c r="C925"/>
      <c r="D925"/>
      <c r="E925" s="95"/>
      <c r="F925"/>
      <c r="G925" s="133"/>
      <c r="H925"/>
      <c r="I925"/>
      <c r="J925" s="137"/>
      <c r="K925" s="147"/>
      <c r="L925" s="110"/>
      <c r="M925" s="110"/>
    </row>
    <row r="926" spans="1:13" x14ac:dyDescent="0.25">
      <c r="A926" s="132"/>
      <c r="B926"/>
      <c r="C926"/>
      <c r="D926"/>
      <c r="E926" s="95"/>
      <c r="F926"/>
      <c r="G926" s="133"/>
      <c r="H926"/>
      <c r="I926"/>
      <c r="J926" s="137"/>
      <c r="K926" s="147"/>
      <c r="L926" s="110"/>
      <c r="M926" s="110"/>
    </row>
    <row r="927" spans="1:13" x14ac:dyDescent="0.25">
      <c r="A927" s="132"/>
      <c r="B927"/>
      <c r="C927"/>
      <c r="D927"/>
      <c r="E927" s="95"/>
      <c r="F927"/>
      <c r="G927" s="133"/>
      <c r="H927"/>
      <c r="I927"/>
      <c r="J927" s="137"/>
      <c r="K927" s="147"/>
      <c r="L927" s="110"/>
      <c r="M927" s="110"/>
    </row>
    <row r="928" spans="1:13" x14ac:dyDescent="0.25">
      <c r="A928" s="132"/>
      <c r="B928"/>
      <c r="C928"/>
      <c r="D928"/>
      <c r="E928" s="95"/>
      <c r="F928"/>
      <c r="G928" s="133"/>
      <c r="H928"/>
      <c r="I928"/>
      <c r="J928" s="137"/>
      <c r="K928" s="147"/>
      <c r="L928" s="110"/>
      <c r="M928" s="110"/>
    </row>
    <row r="929" spans="1:13" x14ac:dyDescent="0.25">
      <c r="A929" s="132"/>
      <c r="B929"/>
      <c r="C929"/>
      <c r="D929"/>
      <c r="E929" s="95"/>
      <c r="F929"/>
      <c r="G929" s="133"/>
      <c r="H929"/>
      <c r="I929"/>
      <c r="J929" s="137"/>
      <c r="K929" s="147"/>
      <c r="L929" s="110"/>
      <c r="M929" s="110"/>
    </row>
    <row r="930" spans="1:13" x14ac:dyDescent="0.25">
      <c r="A930" s="132"/>
      <c r="B930"/>
      <c r="C930"/>
      <c r="D930"/>
      <c r="E930" s="95"/>
      <c r="F930"/>
      <c r="G930" s="133"/>
      <c r="H930"/>
      <c r="I930"/>
      <c r="J930" s="137"/>
      <c r="K930" s="147"/>
      <c r="L930" s="110"/>
      <c r="M930" s="110"/>
    </row>
    <row r="931" spans="1:13" x14ac:dyDescent="0.25">
      <c r="A931" s="132"/>
      <c r="B931"/>
      <c r="C931"/>
      <c r="D931"/>
      <c r="E931" s="95"/>
      <c r="F931"/>
      <c r="G931" s="133"/>
      <c r="H931"/>
      <c r="I931"/>
      <c r="J931" s="137"/>
      <c r="K931" s="147"/>
      <c r="L931" s="110"/>
      <c r="M931" s="110"/>
    </row>
    <row r="932" spans="1:13" x14ac:dyDescent="0.25">
      <c r="A932" s="132"/>
      <c r="B932"/>
      <c r="C932"/>
      <c r="D932"/>
      <c r="E932" s="95"/>
      <c r="F932"/>
      <c r="G932" s="133"/>
      <c r="H932"/>
      <c r="I932"/>
      <c r="J932" s="137"/>
      <c r="K932" s="147"/>
      <c r="L932" s="110"/>
      <c r="M932" s="110"/>
    </row>
    <row r="933" spans="1:13" x14ac:dyDescent="0.25">
      <c r="A933" s="132"/>
      <c r="B933"/>
      <c r="C933"/>
      <c r="D933"/>
      <c r="E933" s="95"/>
      <c r="F933"/>
      <c r="G933" s="133"/>
      <c r="H933"/>
      <c r="I933"/>
      <c r="J933" s="137"/>
      <c r="K933" s="147"/>
      <c r="L933" s="110"/>
      <c r="M933" s="110"/>
    </row>
    <row r="934" spans="1:13" x14ac:dyDescent="0.25">
      <c r="A934" s="132"/>
      <c r="B934"/>
      <c r="C934"/>
      <c r="D934"/>
      <c r="E934" s="95"/>
      <c r="F934"/>
      <c r="G934" s="133"/>
      <c r="H934"/>
      <c r="I934"/>
      <c r="J934" s="137"/>
      <c r="K934" s="147"/>
      <c r="L934" s="110"/>
      <c r="M934" s="110"/>
    </row>
    <row r="935" spans="1:13" x14ac:dyDescent="0.25">
      <c r="A935" s="132"/>
      <c r="B935"/>
      <c r="C935"/>
      <c r="D935"/>
      <c r="E935" s="95"/>
      <c r="F935"/>
      <c r="G935" s="133"/>
      <c r="H935"/>
      <c r="I935"/>
      <c r="J935" s="137"/>
      <c r="K935" s="147"/>
      <c r="L935" s="110"/>
      <c r="M935" s="110"/>
    </row>
    <row r="936" spans="1:13" x14ac:dyDescent="0.25">
      <c r="A936" s="132"/>
      <c r="B936"/>
      <c r="C936"/>
      <c r="D936"/>
      <c r="E936" s="95"/>
      <c r="F936"/>
      <c r="G936" s="133"/>
      <c r="H936"/>
      <c r="I936"/>
      <c r="J936" s="137"/>
      <c r="K936" s="147"/>
      <c r="L936" s="110"/>
      <c r="M936" s="110"/>
    </row>
    <row r="937" spans="1:13" x14ac:dyDescent="0.25">
      <c r="A937" s="132"/>
      <c r="B937"/>
      <c r="C937"/>
      <c r="D937"/>
      <c r="E937" s="95"/>
      <c r="F937"/>
      <c r="G937" s="133"/>
      <c r="H937"/>
      <c r="I937"/>
      <c r="J937" s="137"/>
      <c r="K937" s="147"/>
      <c r="L937" s="110"/>
      <c r="M937" s="110"/>
    </row>
    <row r="938" spans="1:13" x14ac:dyDescent="0.25">
      <c r="A938" s="132"/>
      <c r="B938"/>
      <c r="C938"/>
      <c r="D938"/>
      <c r="E938" s="95"/>
      <c r="F938"/>
      <c r="G938" s="133"/>
      <c r="H938"/>
      <c r="I938"/>
      <c r="J938" s="137"/>
      <c r="K938" s="147"/>
      <c r="L938" s="110"/>
      <c r="M938" s="110"/>
    </row>
    <row r="939" spans="1:13" x14ac:dyDescent="0.25">
      <c r="A939" s="132"/>
      <c r="B939"/>
      <c r="C939"/>
      <c r="D939"/>
      <c r="E939" s="95"/>
      <c r="F939"/>
      <c r="G939" s="133"/>
      <c r="H939"/>
      <c r="I939"/>
      <c r="J939" s="137"/>
      <c r="K939" s="147"/>
      <c r="L939" s="110"/>
      <c r="M939" s="110"/>
    </row>
    <row r="940" spans="1:13" x14ac:dyDescent="0.25">
      <c r="A940" s="132"/>
      <c r="B940"/>
      <c r="C940"/>
      <c r="D940"/>
      <c r="E940" s="95"/>
      <c r="F940"/>
      <c r="G940" s="133"/>
      <c r="H940"/>
      <c r="I940"/>
      <c r="J940" s="137"/>
      <c r="K940" s="147"/>
      <c r="L940" s="110"/>
      <c r="M940" s="110"/>
    </row>
    <row r="941" spans="1:13" x14ac:dyDescent="0.25">
      <c r="A941" s="132"/>
      <c r="B941"/>
      <c r="C941"/>
      <c r="D941"/>
      <c r="E941" s="95"/>
      <c r="F941"/>
      <c r="G941" s="133"/>
      <c r="H941"/>
      <c r="I941"/>
      <c r="J941" s="137"/>
      <c r="K941" s="147"/>
      <c r="L941" s="110"/>
      <c r="M941" s="110"/>
    </row>
    <row r="942" spans="1:13" x14ac:dyDescent="0.25">
      <c r="A942" s="132"/>
      <c r="B942"/>
      <c r="C942"/>
      <c r="D942"/>
      <c r="E942" s="95"/>
      <c r="F942"/>
      <c r="G942" s="133"/>
      <c r="H942"/>
      <c r="I942"/>
      <c r="J942" s="137"/>
      <c r="K942" s="147"/>
      <c r="L942" s="110"/>
      <c r="M942" s="110"/>
    </row>
    <row r="943" spans="1:13" x14ac:dyDescent="0.25">
      <c r="A943" s="132"/>
      <c r="B943"/>
      <c r="C943"/>
      <c r="D943"/>
      <c r="E943" s="95"/>
      <c r="F943"/>
      <c r="G943" s="133"/>
      <c r="H943"/>
      <c r="I943"/>
      <c r="J943" s="137"/>
      <c r="K943" s="147"/>
      <c r="L943" s="110"/>
      <c r="M943" s="110"/>
    </row>
    <row r="944" spans="1:13" x14ac:dyDescent="0.25">
      <c r="A944" s="132"/>
      <c r="B944"/>
      <c r="C944"/>
      <c r="D944"/>
      <c r="E944" s="95"/>
      <c r="F944"/>
      <c r="G944" s="133"/>
      <c r="H944"/>
      <c r="I944"/>
      <c r="J944" s="137"/>
      <c r="K944" s="147"/>
      <c r="L944" s="110"/>
      <c r="M944" s="110"/>
    </row>
    <row r="945" spans="1:13" x14ac:dyDescent="0.25">
      <c r="A945" s="132"/>
      <c r="B945"/>
      <c r="C945"/>
      <c r="D945"/>
      <c r="E945" s="95"/>
      <c r="F945"/>
      <c r="G945" s="133"/>
      <c r="H945"/>
      <c r="I945"/>
      <c r="J945" s="137"/>
      <c r="K945" s="147"/>
      <c r="L945" s="110"/>
      <c r="M945" s="110"/>
    </row>
    <row r="946" spans="1:13" x14ac:dyDescent="0.25">
      <c r="A946" s="132"/>
      <c r="B946"/>
      <c r="C946"/>
      <c r="D946"/>
      <c r="E946" s="95"/>
      <c r="F946"/>
      <c r="G946" s="133"/>
      <c r="H946"/>
      <c r="I946"/>
      <c r="J946" s="137"/>
      <c r="K946" s="147"/>
      <c r="L946" s="110"/>
      <c r="M946" s="110"/>
    </row>
    <row r="947" spans="1:13" x14ac:dyDescent="0.25">
      <c r="A947" s="132"/>
      <c r="B947"/>
      <c r="C947"/>
      <c r="D947"/>
      <c r="E947" s="95"/>
      <c r="F947"/>
      <c r="G947" s="133"/>
      <c r="H947"/>
      <c r="I947"/>
      <c r="J947" s="137"/>
      <c r="K947" s="147"/>
      <c r="L947" s="110"/>
      <c r="M947" s="110"/>
    </row>
    <row r="948" spans="1:13" x14ac:dyDescent="0.25">
      <c r="A948" s="132"/>
      <c r="B948"/>
      <c r="C948"/>
      <c r="D948"/>
      <c r="E948" s="95"/>
      <c r="F948"/>
      <c r="G948" s="133"/>
      <c r="H948"/>
      <c r="I948"/>
      <c r="J948" s="137"/>
      <c r="K948" s="147"/>
      <c r="L948" s="110"/>
      <c r="M948" s="110"/>
    </row>
    <row r="949" spans="1:13" x14ac:dyDescent="0.25">
      <c r="A949" s="132"/>
      <c r="B949"/>
      <c r="C949"/>
      <c r="D949"/>
      <c r="E949" s="95"/>
      <c r="F949"/>
      <c r="G949" s="133"/>
      <c r="H949"/>
      <c r="I949"/>
      <c r="J949" s="137"/>
      <c r="K949" s="147"/>
      <c r="L949" s="110"/>
      <c r="M949" s="110"/>
    </row>
    <row r="950" spans="1:13" x14ac:dyDescent="0.25">
      <c r="A950" s="132"/>
      <c r="B950"/>
      <c r="C950"/>
      <c r="D950"/>
      <c r="E950" s="95"/>
      <c r="F950"/>
      <c r="G950" s="133"/>
      <c r="H950"/>
      <c r="I950"/>
      <c r="J950" s="137"/>
      <c r="K950" s="147"/>
      <c r="L950" s="110"/>
      <c r="M950" s="110"/>
    </row>
    <row r="951" spans="1:13" x14ac:dyDescent="0.25">
      <c r="A951" s="132"/>
      <c r="B951"/>
      <c r="C951"/>
      <c r="D951"/>
      <c r="E951" s="95"/>
      <c r="F951"/>
      <c r="G951" s="133"/>
      <c r="H951"/>
      <c r="I951"/>
      <c r="J951" s="137"/>
      <c r="K951" s="147"/>
      <c r="L951" s="110"/>
      <c r="M951" s="110"/>
    </row>
    <row r="952" spans="1:13" x14ac:dyDescent="0.25">
      <c r="A952" s="132"/>
      <c r="B952"/>
      <c r="C952"/>
      <c r="D952"/>
      <c r="E952" s="95"/>
      <c r="F952"/>
      <c r="G952" s="133"/>
      <c r="H952"/>
      <c r="I952"/>
      <c r="J952" s="137"/>
      <c r="K952" s="147"/>
      <c r="L952" s="110"/>
      <c r="M952" s="110"/>
    </row>
    <row r="953" spans="1:13" x14ac:dyDescent="0.25">
      <c r="A953" s="132"/>
      <c r="B953"/>
      <c r="C953"/>
      <c r="D953"/>
      <c r="E953" s="95"/>
      <c r="F953"/>
      <c r="G953" s="133"/>
      <c r="H953"/>
      <c r="I953"/>
      <c r="J953" s="137"/>
      <c r="K953" s="147"/>
      <c r="L953" s="110"/>
      <c r="M953" s="110"/>
    </row>
    <row r="954" spans="1:13" x14ac:dyDescent="0.25">
      <c r="A954" s="132"/>
      <c r="B954"/>
      <c r="C954"/>
      <c r="D954"/>
      <c r="E954" s="95"/>
      <c r="F954"/>
      <c r="G954" s="133"/>
      <c r="H954"/>
      <c r="I954"/>
      <c r="J954" s="137"/>
      <c r="K954" s="147"/>
      <c r="L954" s="110"/>
      <c r="M954" s="110"/>
    </row>
    <row r="955" spans="1:13" x14ac:dyDescent="0.25">
      <c r="A955" s="132"/>
      <c r="B955"/>
      <c r="C955"/>
      <c r="D955"/>
      <c r="E955" s="95"/>
      <c r="F955"/>
      <c r="G955" s="133"/>
      <c r="H955"/>
      <c r="I955"/>
      <c r="J955" s="137"/>
      <c r="K955" s="147"/>
      <c r="L955" s="110"/>
      <c r="M955" s="110"/>
    </row>
    <row r="956" spans="1:13" x14ac:dyDescent="0.25">
      <c r="A956" s="132"/>
      <c r="B956"/>
      <c r="C956"/>
      <c r="D956"/>
      <c r="E956" s="95"/>
      <c r="F956"/>
      <c r="G956" s="133"/>
      <c r="H956"/>
      <c r="I956"/>
      <c r="J956" s="137"/>
      <c r="K956" s="147"/>
      <c r="L956" s="110"/>
      <c r="M956" s="110"/>
    </row>
    <row r="957" spans="1:13" x14ac:dyDescent="0.25">
      <c r="A957" s="132"/>
      <c r="B957"/>
      <c r="C957"/>
      <c r="D957"/>
      <c r="E957" s="95"/>
      <c r="F957"/>
      <c r="G957" s="133"/>
      <c r="H957"/>
      <c r="I957"/>
      <c r="J957" s="137"/>
      <c r="K957" s="147"/>
      <c r="L957" s="110"/>
      <c r="M957" s="110"/>
    </row>
    <row r="958" spans="1:13" x14ac:dyDescent="0.25">
      <c r="A958" s="132"/>
      <c r="B958"/>
      <c r="C958"/>
      <c r="D958"/>
      <c r="E958" s="95"/>
      <c r="F958"/>
      <c r="G958" s="133"/>
      <c r="H958"/>
      <c r="I958"/>
      <c r="J958" s="137"/>
      <c r="K958" s="147"/>
      <c r="L958" s="110"/>
      <c r="M958" s="110"/>
    </row>
    <row r="959" spans="1:13" x14ac:dyDescent="0.25">
      <c r="K959" s="147"/>
      <c r="L959" s="110"/>
      <c r="M959" s="110"/>
    </row>
    <row r="960" spans="1:13" x14ac:dyDescent="0.25">
      <c r="K960" s="147"/>
      <c r="L960" s="110"/>
      <c r="M960" s="110"/>
    </row>
    <row r="961" spans="11:13" x14ac:dyDescent="0.25">
      <c r="K961" s="147"/>
      <c r="L961" s="110"/>
      <c r="M961" s="110"/>
    </row>
    <row r="962" spans="11:13" x14ac:dyDescent="0.25">
      <c r="K962" s="147"/>
      <c r="L962" s="110"/>
      <c r="M962" s="110"/>
    </row>
    <row r="963" spans="11:13" x14ac:dyDescent="0.25">
      <c r="K963" s="147"/>
      <c r="L963" s="110"/>
      <c r="M963" s="110"/>
    </row>
    <row r="964" spans="11:13" x14ac:dyDescent="0.25">
      <c r="K964" s="147"/>
      <c r="L964" s="110"/>
      <c r="M964" s="110"/>
    </row>
    <row r="965" spans="11:13" x14ac:dyDescent="0.25">
      <c r="K965" s="147"/>
      <c r="L965" s="110"/>
      <c r="M965" s="110"/>
    </row>
    <row r="966" spans="11:13" x14ac:dyDescent="0.25">
      <c r="K966" s="147"/>
      <c r="L966" s="110"/>
      <c r="M966" s="110"/>
    </row>
    <row r="967" spans="11:13" x14ac:dyDescent="0.25">
      <c r="K967" s="147"/>
      <c r="L967" s="110"/>
      <c r="M967" s="110"/>
    </row>
    <row r="968" spans="11:13" x14ac:dyDescent="0.25">
      <c r="K968" s="147"/>
      <c r="L968" s="110"/>
      <c r="M968" s="110"/>
    </row>
    <row r="969" spans="11:13" x14ac:dyDescent="0.25">
      <c r="K969" s="147"/>
      <c r="L969" s="110"/>
      <c r="M969" s="110"/>
    </row>
    <row r="970" spans="11:13" x14ac:dyDescent="0.25">
      <c r="K970" s="147"/>
      <c r="L970" s="110"/>
      <c r="M970" s="110"/>
    </row>
    <row r="971" spans="11:13" x14ac:dyDescent="0.25">
      <c r="K971" s="147"/>
      <c r="L971" s="110"/>
      <c r="M971" s="110"/>
    </row>
    <row r="972" spans="11:13" x14ac:dyDescent="0.25">
      <c r="K972" s="147"/>
      <c r="L972" s="110"/>
      <c r="M972" s="110"/>
    </row>
    <row r="973" spans="11:13" x14ac:dyDescent="0.25">
      <c r="K973" s="147"/>
      <c r="L973" s="110"/>
      <c r="M973" s="110"/>
    </row>
    <row r="974" spans="11:13" x14ac:dyDescent="0.25">
      <c r="K974" s="147"/>
      <c r="L974" s="110"/>
      <c r="M974" s="110"/>
    </row>
    <row r="975" spans="11:13" x14ac:dyDescent="0.25">
      <c r="K975" s="147"/>
      <c r="L975" s="110"/>
      <c r="M975" s="110"/>
    </row>
    <row r="976" spans="11:13" x14ac:dyDescent="0.25">
      <c r="K976" s="147"/>
      <c r="L976" s="110"/>
      <c r="M976" s="110"/>
    </row>
    <row r="977" spans="11:13" x14ac:dyDescent="0.25">
      <c r="K977" s="147"/>
      <c r="L977" s="110"/>
      <c r="M977" s="110"/>
    </row>
    <row r="978" spans="11:13" x14ac:dyDescent="0.25">
      <c r="K978" s="147"/>
      <c r="L978" s="110"/>
      <c r="M978" s="110"/>
    </row>
    <row r="979" spans="11:13" x14ac:dyDescent="0.25">
      <c r="K979" s="147"/>
      <c r="L979" s="110"/>
      <c r="M979" s="110"/>
    </row>
    <row r="980" spans="11:13" x14ac:dyDescent="0.25">
      <c r="K980" s="147"/>
      <c r="L980" s="110"/>
      <c r="M980" s="110"/>
    </row>
    <row r="981" spans="11:13" x14ac:dyDescent="0.25">
      <c r="K981" s="147"/>
      <c r="L981" s="110"/>
      <c r="M981" s="110"/>
    </row>
    <row r="982" spans="11:13" x14ac:dyDescent="0.25">
      <c r="K982" s="147"/>
      <c r="L982" s="110"/>
      <c r="M982" s="110"/>
    </row>
    <row r="983" spans="11:13" x14ac:dyDescent="0.25">
      <c r="K983" s="147"/>
      <c r="L983" s="110"/>
      <c r="M983" s="110"/>
    </row>
    <row r="984" spans="11:13" x14ac:dyDescent="0.25">
      <c r="K984" s="147"/>
      <c r="L984" s="110"/>
      <c r="M984" s="110"/>
    </row>
    <row r="985" spans="11:13" x14ac:dyDescent="0.25">
      <c r="K985" s="147"/>
      <c r="L985" s="110"/>
      <c r="M985" s="110"/>
    </row>
    <row r="986" spans="11:13" x14ac:dyDescent="0.25">
      <c r="K986" s="147"/>
      <c r="L986" s="110"/>
      <c r="M986" s="110"/>
    </row>
    <row r="987" spans="11:13" x14ac:dyDescent="0.25">
      <c r="K987" s="147"/>
      <c r="L987" s="110"/>
      <c r="M987" s="110"/>
    </row>
    <row r="988" spans="11:13" x14ac:dyDescent="0.25">
      <c r="K988" s="147"/>
      <c r="L988" s="110"/>
      <c r="M988" s="110"/>
    </row>
    <row r="989" spans="11:13" x14ac:dyDescent="0.25">
      <c r="K989" s="147"/>
      <c r="L989" s="110"/>
      <c r="M989" s="110"/>
    </row>
    <row r="990" spans="11:13" x14ac:dyDescent="0.25">
      <c r="K990" s="147"/>
      <c r="L990" s="110"/>
      <c r="M990" s="110"/>
    </row>
    <row r="991" spans="11:13" x14ac:dyDescent="0.25">
      <c r="K991" s="147"/>
      <c r="L991" s="110"/>
      <c r="M991" s="110"/>
    </row>
    <row r="992" spans="11:13" x14ac:dyDescent="0.25">
      <c r="K992" s="147"/>
      <c r="L992" s="110"/>
      <c r="M992" s="110"/>
    </row>
    <row r="993" spans="11:13" x14ac:dyDescent="0.25">
      <c r="K993" s="147"/>
      <c r="L993" s="110"/>
      <c r="M993" s="110"/>
    </row>
    <row r="994" spans="11:13" x14ac:dyDescent="0.25">
      <c r="K994" s="147"/>
      <c r="L994" s="110"/>
      <c r="M994" s="110"/>
    </row>
    <row r="995" spans="11:13" x14ac:dyDescent="0.25">
      <c r="K995" s="147"/>
      <c r="L995" s="110"/>
      <c r="M995" s="110"/>
    </row>
    <row r="996" spans="11:13" x14ac:dyDescent="0.25">
      <c r="K996" s="147"/>
      <c r="L996" s="110"/>
      <c r="M996" s="110"/>
    </row>
    <row r="997" spans="11:13" x14ac:dyDescent="0.25">
      <c r="K997" s="147"/>
      <c r="L997" s="110"/>
      <c r="M997" s="110"/>
    </row>
    <row r="998" spans="11:13" x14ac:dyDescent="0.25">
      <c r="K998" s="147"/>
      <c r="L998" s="110"/>
      <c r="M998" s="110"/>
    </row>
    <row r="999" spans="11:13" x14ac:dyDescent="0.25">
      <c r="K999" s="147"/>
      <c r="L999" s="110"/>
      <c r="M999" s="110"/>
    </row>
    <row r="1000" spans="11:13" x14ac:dyDescent="0.25">
      <c r="K1000" s="147"/>
      <c r="L1000" s="110"/>
      <c r="M1000" s="110"/>
    </row>
    <row r="1001" spans="11:13" x14ac:dyDescent="0.25">
      <c r="K1001" s="147"/>
      <c r="L1001" s="110"/>
      <c r="M1001" s="110"/>
    </row>
    <row r="1002" spans="11:13" x14ac:dyDescent="0.25">
      <c r="K1002" s="147"/>
      <c r="L1002" s="110"/>
      <c r="M1002" s="110"/>
    </row>
    <row r="1003" spans="11:13" x14ac:dyDescent="0.25">
      <c r="K1003" s="147"/>
      <c r="L1003" s="110"/>
      <c r="M1003" s="110"/>
    </row>
    <row r="1004" spans="11:13" x14ac:dyDescent="0.25">
      <c r="K1004" s="147"/>
      <c r="L1004" s="110"/>
      <c r="M1004" s="110"/>
    </row>
    <row r="1005" spans="11:13" x14ac:dyDescent="0.25">
      <c r="K1005" s="147"/>
      <c r="L1005" s="110"/>
      <c r="M1005" s="110"/>
    </row>
    <row r="1006" spans="11:13" x14ac:dyDescent="0.25">
      <c r="K1006" s="147"/>
      <c r="L1006" s="110"/>
      <c r="M1006" s="110"/>
    </row>
    <row r="1007" spans="11:13" x14ac:dyDescent="0.25">
      <c r="K1007" s="147"/>
      <c r="L1007" s="110"/>
      <c r="M1007" s="110"/>
    </row>
    <row r="1008" spans="11:13" x14ac:dyDescent="0.25">
      <c r="K1008" s="147"/>
      <c r="L1008" s="110"/>
      <c r="M1008" s="110"/>
    </row>
    <row r="1009" spans="11:13" x14ac:dyDescent="0.25">
      <c r="K1009" s="147"/>
      <c r="L1009" s="110"/>
      <c r="M1009" s="110"/>
    </row>
    <row r="1010" spans="11:13" x14ac:dyDescent="0.25">
      <c r="K1010" s="147"/>
      <c r="L1010" s="110"/>
      <c r="M1010" s="110"/>
    </row>
    <row r="1011" spans="11:13" x14ac:dyDescent="0.25">
      <c r="K1011" s="147"/>
      <c r="L1011" s="110"/>
      <c r="M1011" s="110"/>
    </row>
    <row r="1012" spans="11:13" x14ac:dyDescent="0.25">
      <c r="K1012" s="147"/>
      <c r="L1012" s="110"/>
      <c r="M1012" s="110"/>
    </row>
    <row r="1013" spans="11:13" x14ac:dyDescent="0.25">
      <c r="K1013" s="147"/>
      <c r="L1013" s="110"/>
      <c r="M1013" s="110"/>
    </row>
    <row r="1014" spans="11:13" x14ac:dyDescent="0.25">
      <c r="K1014" s="147"/>
      <c r="L1014" s="110"/>
      <c r="M1014" s="110"/>
    </row>
    <row r="1015" spans="11:13" x14ac:dyDescent="0.25">
      <c r="K1015" s="147"/>
      <c r="L1015" s="110"/>
      <c r="M1015" s="110"/>
    </row>
    <row r="1016" spans="11:13" x14ac:dyDescent="0.25">
      <c r="K1016" s="147"/>
      <c r="L1016" s="110"/>
      <c r="M1016" s="110"/>
    </row>
    <row r="1017" spans="11:13" x14ac:dyDescent="0.25">
      <c r="K1017" s="147"/>
      <c r="L1017" s="110"/>
      <c r="M1017" s="110"/>
    </row>
    <row r="1018" spans="11:13" x14ac:dyDescent="0.25">
      <c r="K1018" s="147"/>
      <c r="L1018" s="110"/>
      <c r="M1018" s="110"/>
    </row>
    <row r="1019" spans="11:13" x14ac:dyDescent="0.25">
      <c r="K1019" s="147"/>
      <c r="L1019" s="110"/>
      <c r="M1019" s="110"/>
    </row>
    <row r="1020" spans="11:13" x14ac:dyDescent="0.25">
      <c r="K1020" s="147"/>
      <c r="L1020" s="110"/>
      <c r="M1020" s="110"/>
    </row>
    <row r="1021" spans="11:13" x14ac:dyDescent="0.25">
      <c r="K1021" s="147"/>
      <c r="L1021" s="110"/>
      <c r="M1021" s="110"/>
    </row>
    <row r="1022" spans="11:13" x14ac:dyDescent="0.25">
      <c r="K1022" s="147"/>
      <c r="L1022" s="110"/>
      <c r="M1022" s="110"/>
    </row>
    <row r="1023" spans="11:13" x14ac:dyDescent="0.25">
      <c r="K1023" s="147"/>
      <c r="L1023" s="110"/>
      <c r="M1023" s="110"/>
    </row>
    <row r="1024" spans="11:13" x14ac:dyDescent="0.25">
      <c r="K1024" s="147"/>
      <c r="L1024" s="110"/>
      <c r="M1024" s="110"/>
    </row>
    <row r="1025" spans="11:13" x14ac:dyDescent="0.25">
      <c r="K1025" s="147"/>
      <c r="L1025" s="110"/>
      <c r="M1025" s="110"/>
    </row>
    <row r="1026" spans="11:13" x14ac:dyDescent="0.25">
      <c r="K1026" s="147"/>
      <c r="L1026" s="110"/>
      <c r="M1026" s="110"/>
    </row>
    <row r="1027" spans="11:13" x14ac:dyDescent="0.25">
      <c r="K1027" s="147"/>
      <c r="L1027" s="110"/>
      <c r="M1027" s="110"/>
    </row>
    <row r="1028" spans="11:13" x14ac:dyDescent="0.25">
      <c r="K1028" s="147"/>
      <c r="L1028" s="110"/>
      <c r="M1028" s="110"/>
    </row>
    <row r="1029" spans="11:13" x14ac:dyDescent="0.25">
      <c r="K1029" s="147"/>
      <c r="L1029" s="110"/>
      <c r="M1029" s="110"/>
    </row>
    <row r="1030" spans="11:13" x14ac:dyDescent="0.25">
      <c r="K1030" s="147"/>
      <c r="L1030" s="110"/>
      <c r="M1030" s="110"/>
    </row>
    <row r="1031" spans="11:13" x14ac:dyDescent="0.25">
      <c r="K1031" s="147"/>
      <c r="L1031" s="110"/>
      <c r="M1031" s="110"/>
    </row>
    <row r="1032" spans="11:13" x14ac:dyDescent="0.25">
      <c r="K1032" s="147"/>
      <c r="L1032" s="110"/>
      <c r="M1032" s="110"/>
    </row>
    <row r="1033" spans="11:13" x14ac:dyDescent="0.25">
      <c r="K1033" s="147"/>
      <c r="L1033" s="110"/>
      <c r="M1033" s="110"/>
    </row>
    <row r="1034" spans="11:13" x14ac:dyDescent="0.25">
      <c r="K1034" s="147"/>
      <c r="L1034" s="110"/>
      <c r="M1034" s="110"/>
    </row>
    <row r="1035" spans="11:13" x14ac:dyDescent="0.25">
      <c r="K1035" s="147"/>
      <c r="L1035" s="110"/>
      <c r="M1035" s="110"/>
    </row>
    <row r="1036" spans="11:13" x14ac:dyDescent="0.25">
      <c r="K1036" s="147"/>
      <c r="L1036" s="110"/>
      <c r="M1036" s="110"/>
    </row>
    <row r="1037" spans="11:13" x14ac:dyDescent="0.25">
      <c r="K1037" s="147"/>
      <c r="L1037" s="110"/>
      <c r="M1037" s="110"/>
    </row>
    <row r="1038" spans="11:13" x14ac:dyDescent="0.25">
      <c r="K1038" s="147"/>
      <c r="L1038" s="110"/>
      <c r="M1038" s="110"/>
    </row>
    <row r="1039" spans="11:13" x14ac:dyDescent="0.25">
      <c r="K1039" s="147"/>
      <c r="L1039" s="110"/>
      <c r="M1039" s="110"/>
    </row>
    <row r="1040" spans="11:13" x14ac:dyDescent="0.25">
      <c r="K1040" s="147"/>
      <c r="L1040" s="110"/>
      <c r="M1040" s="110"/>
    </row>
    <row r="1041" spans="11:13" x14ac:dyDescent="0.25">
      <c r="K1041" s="147"/>
      <c r="L1041" s="110"/>
      <c r="M1041" s="110"/>
    </row>
    <row r="1042" spans="11:13" x14ac:dyDescent="0.25">
      <c r="K1042" s="147"/>
      <c r="L1042" s="110"/>
      <c r="M1042" s="110"/>
    </row>
    <row r="1043" spans="11:13" x14ac:dyDescent="0.25">
      <c r="K1043" s="147"/>
      <c r="L1043" s="110"/>
      <c r="M1043" s="110"/>
    </row>
    <row r="1044" spans="11:13" x14ac:dyDescent="0.25">
      <c r="K1044" s="147"/>
      <c r="L1044" s="110"/>
      <c r="M1044" s="110"/>
    </row>
    <row r="1045" spans="11:13" x14ac:dyDescent="0.25">
      <c r="K1045" s="147"/>
      <c r="L1045" s="110"/>
      <c r="M1045" s="110"/>
    </row>
    <row r="1046" spans="11:13" x14ac:dyDescent="0.25">
      <c r="K1046" s="147"/>
      <c r="L1046" s="110"/>
      <c r="M1046" s="110"/>
    </row>
    <row r="1047" spans="11:13" x14ac:dyDescent="0.25">
      <c r="K1047" s="147"/>
      <c r="L1047" s="110"/>
      <c r="M1047" s="110"/>
    </row>
    <row r="1048" spans="11:13" x14ac:dyDescent="0.25">
      <c r="K1048" s="147"/>
      <c r="L1048" s="110"/>
      <c r="M1048" s="110"/>
    </row>
    <row r="1049" spans="11:13" x14ac:dyDescent="0.25">
      <c r="K1049" s="147"/>
      <c r="L1049" s="110"/>
      <c r="M1049" s="110"/>
    </row>
    <row r="1050" spans="11:13" x14ac:dyDescent="0.25">
      <c r="K1050" s="147"/>
      <c r="L1050" s="110"/>
      <c r="M1050" s="110"/>
    </row>
    <row r="1051" spans="11:13" x14ac:dyDescent="0.25">
      <c r="K1051" s="147"/>
      <c r="L1051" s="110"/>
      <c r="M1051" s="110"/>
    </row>
    <row r="1052" spans="11:13" x14ac:dyDescent="0.25">
      <c r="K1052" s="147"/>
      <c r="L1052" s="110"/>
      <c r="M1052" s="110"/>
    </row>
    <row r="1053" spans="11:13" x14ac:dyDescent="0.25">
      <c r="K1053" s="147"/>
      <c r="L1053" s="110"/>
      <c r="M1053" s="110"/>
    </row>
    <row r="1054" spans="11:13" x14ac:dyDescent="0.25">
      <c r="K1054" s="147"/>
      <c r="L1054" s="110"/>
      <c r="M1054" s="110"/>
    </row>
    <row r="1055" spans="11:13" x14ac:dyDescent="0.25">
      <c r="K1055" s="147"/>
      <c r="L1055" s="110"/>
      <c r="M1055" s="110"/>
    </row>
    <row r="1056" spans="11:13" x14ac:dyDescent="0.25">
      <c r="K1056" s="147"/>
      <c r="L1056" s="110"/>
      <c r="M1056" s="110"/>
    </row>
    <row r="1057" spans="11:13" x14ac:dyDescent="0.25">
      <c r="K1057" s="147"/>
      <c r="L1057" s="110"/>
      <c r="M1057" s="110"/>
    </row>
    <row r="1058" spans="11:13" x14ac:dyDescent="0.25">
      <c r="K1058" s="147"/>
      <c r="L1058" s="110"/>
      <c r="M1058" s="110"/>
    </row>
    <row r="1059" spans="11:13" x14ac:dyDescent="0.25">
      <c r="K1059" s="147"/>
      <c r="L1059" s="110"/>
      <c r="M1059" s="110"/>
    </row>
    <row r="1060" spans="11:13" x14ac:dyDescent="0.25">
      <c r="K1060" s="147"/>
      <c r="L1060" s="110"/>
      <c r="M1060" s="110"/>
    </row>
    <row r="1061" spans="11:13" x14ac:dyDescent="0.25">
      <c r="K1061" s="147"/>
      <c r="L1061" s="110"/>
      <c r="M1061" s="110"/>
    </row>
    <row r="1062" spans="11:13" x14ac:dyDescent="0.25">
      <c r="K1062" s="147"/>
      <c r="L1062" s="110"/>
      <c r="M1062" s="110"/>
    </row>
    <row r="1063" spans="11:13" x14ac:dyDescent="0.25">
      <c r="K1063" s="147"/>
      <c r="L1063" s="110"/>
      <c r="M1063" s="110"/>
    </row>
    <row r="1064" spans="11:13" x14ac:dyDescent="0.25">
      <c r="K1064" s="147"/>
      <c r="L1064" s="110"/>
      <c r="M1064" s="110"/>
    </row>
    <row r="1065" spans="11:13" x14ac:dyDescent="0.25">
      <c r="K1065" s="147"/>
      <c r="L1065" s="110"/>
      <c r="M1065" s="110"/>
    </row>
    <row r="1066" spans="11:13" x14ac:dyDescent="0.25">
      <c r="K1066" s="147"/>
      <c r="L1066" s="110"/>
      <c r="M1066" s="110"/>
    </row>
    <row r="1067" spans="11:13" x14ac:dyDescent="0.25">
      <c r="K1067" s="147"/>
      <c r="L1067" s="110"/>
      <c r="M1067" s="110"/>
    </row>
    <row r="1068" spans="11:13" x14ac:dyDescent="0.25">
      <c r="K1068" s="147"/>
      <c r="L1068" s="110"/>
      <c r="M1068" s="110"/>
    </row>
    <row r="1069" spans="11:13" x14ac:dyDescent="0.25">
      <c r="K1069" s="147"/>
      <c r="L1069" s="110"/>
      <c r="M1069" s="110"/>
    </row>
    <row r="1070" spans="11:13" x14ac:dyDescent="0.25">
      <c r="K1070" s="147"/>
      <c r="L1070" s="110"/>
      <c r="M1070" s="110"/>
    </row>
    <row r="1071" spans="11:13" x14ac:dyDescent="0.25">
      <c r="K1071" s="147"/>
      <c r="L1071" s="110"/>
      <c r="M1071" s="110"/>
    </row>
    <row r="1072" spans="11:13" x14ac:dyDescent="0.25">
      <c r="K1072" s="147"/>
      <c r="L1072" s="110"/>
      <c r="M1072" s="110"/>
    </row>
    <row r="1073" spans="11:13" x14ac:dyDescent="0.25">
      <c r="K1073" s="147"/>
      <c r="L1073" s="110"/>
      <c r="M1073" s="110"/>
    </row>
    <row r="1074" spans="11:13" x14ac:dyDescent="0.25">
      <c r="K1074" s="147"/>
      <c r="L1074" s="110"/>
      <c r="M1074" s="110"/>
    </row>
    <row r="1075" spans="11:13" x14ac:dyDescent="0.25">
      <c r="K1075" s="147"/>
      <c r="L1075" s="110"/>
      <c r="M1075" s="110"/>
    </row>
    <row r="1076" spans="11:13" x14ac:dyDescent="0.25">
      <c r="K1076" s="147"/>
      <c r="L1076" s="110"/>
      <c r="M1076" s="110"/>
    </row>
    <row r="1077" spans="11:13" x14ac:dyDescent="0.25">
      <c r="K1077" s="147"/>
      <c r="L1077" s="110"/>
      <c r="M1077" s="110"/>
    </row>
    <row r="1078" spans="11:13" x14ac:dyDescent="0.25">
      <c r="K1078" s="147"/>
      <c r="L1078" s="110"/>
      <c r="M1078" s="110"/>
    </row>
    <row r="1079" spans="11:13" x14ac:dyDescent="0.25">
      <c r="K1079" s="147"/>
      <c r="L1079" s="110"/>
      <c r="M1079" s="110"/>
    </row>
    <row r="1080" spans="11:13" x14ac:dyDescent="0.25">
      <c r="K1080" s="147"/>
      <c r="L1080" s="110"/>
      <c r="M1080" s="110"/>
    </row>
    <row r="1081" spans="11:13" x14ac:dyDescent="0.25">
      <c r="K1081" s="147"/>
      <c r="L1081" s="110"/>
      <c r="M1081" s="110"/>
    </row>
    <row r="1082" spans="11:13" x14ac:dyDescent="0.25">
      <c r="K1082" s="147"/>
      <c r="L1082" s="110"/>
      <c r="M1082" s="110"/>
    </row>
    <row r="1083" spans="11:13" x14ac:dyDescent="0.25">
      <c r="K1083" s="147"/>
      <c r="L1083" s="110"/>
      <c r="M1083" s="110"/>
    </row>
    <row r="1084" spans="11:13" x14ac:dyDescent="0.25">
      <c r="K1084" s="147"/>
      <c r="L1084" s="110"/>
      <c r="M1084" s="110"/>
    </row>
    <row r="1085" spans="11:13" x14ac:dyDescent="0.25">
      <c r="K1085" s="147"/>
      <c r="L1085" s="110"/>
      <c r="M1085" s="110"/>
    </row>
    <row r="1086" spans="11:13" x14ac:dyDescent="0.25">
      <c r="K1086" s="147"/>
      <c r="L1086" s="110"/>
      <c r="M1086" s="110"/>
    </row>
    <row r="1087" spans="11:13" x14ac:dyDescent="0.25">
      <c r="K1087" s="147"/>
      <c r="L1087" s="110"/>
      <c r="M1087" s="110"/>
    </row>
    <row r="1088" spans="11:13" x14ac:dyDescent="0.25">
      <c r="K1088" s="147"/>
      <c r="L1088" s="110"/>
      <c r="M1088" s="110"/>
    </row>
    <row r="1089" spans="11:13" x14ac:dyDescent="0.25">
      <c r="K1089" s="147"/>
      <c r="L1089" s="110"/>
      <c r="M1089" s="110"/>
    </row>
    <row r="1090" spans="11:13" x14ac:dyDescent="0.25">
      <c r="K1090" s="147"/>
      <c r="L1090" s="110"/>
      <c r="M1090" s="110"/>
    </row>
    <row r="1091" spans="11:13" x14ac:dyDescent="0.25">
      <c r="K1091" s="147"/>
      <c r="L1091" s="110"/>
      <c r="M1091" s="110"/>
    </row>
    <row r="1092" spans="11:13" x14ac:dyDescent="0.25">
      <c r="K1092" s="147"/>
      <c r="L1092" s="110"/>
      <c r="M1092" s="110"/>
    </row>
    <row r="1093" spans="11:13" x14ac:dyDescent="0.25">
      <c r="K1093" s="147"/>
      <c r="L1093" s="110"/>
      <c r="M1093" s="110"/>
    </row>
    <row r="1094" spans="11:13" x14ac:dyDescent="0.25">
      <c r="K1094" s="147"/>
      <c r="L1094" s="110"/>
      <c r="M1094" s="110"/>
    </row>
    <row r="1095" spans="11:13" x14ac:dyDescent="0.25">
      <c r="K1095" s="147"/>
      <c r="L1095" s="110"/>
      <c r="M1095" s="110"/>
    </row>
    <row r="1096" spans="11:13" x14ac:dyDescent="0.25">
      <c r="K1096" s="147"/>
      <c r="L1096" s="110"/>
      <c r="M1096" s="110"/>
    </row>
    <row r="1097" spans="11:13" x14ac:dyDescent="0.25">
      <c r="K1097" s="147"/>
      <c r="L1097" s="110"/>
      <c r="M1097" s="110"/>
    </row>
    <row r="1098" spans="11:13" x14ac:dyDescent="0.25">
      <c r="K1098" s="147"/>
      <c r="L1098" s="110"/>
      <c r="M1098" s="110"/>
    </row>
    <row r="1099" spans="11:13" x14ac:dyDescent="0.25">
      <c r="K1099" s="147"/>
      <c r="L1099" s="110"/>
      <c r="M1099" s="110"/>
    </row>
    <row r="1100" spans="11:13" x14ac:dyDescent="0.25">
      <c r="K1100" s="147"/>
      <c r="L1100" s="110"/>
      <c r="M1100" s="110"/>
    </row>
    <row r="1101" spans="11:13" x14ac:dyDescent="0.25">
      <c r="K1101" s="147"/>
      <c r="L1101" s="110"/>
      <c r="M1101" s="110"/>
    </row>
    <row r="1102" spans="11:13" x14ac:dyDescent="0.25">
      <c r="K1102" s="147"/>
      <c r="L1102" s="110"/>
      <c r="M1102" s="110"/>
    </row>
    <row r="1103" spans="11:13" x14ac:dyDescent="0.25">
      <c r="K1103" s="147"/>
      <c r="L1103" s="110"/>
      <c r="M1103" s="110"/>
    </row>
    <row r="1104" spans="11:13" x14ac:dyDescent="0.25">
      <c r="K1104" s="147"/>
      <c r="L1104" s="110"/>
      <c r="M1104" s="110"/>
    </row>
    <row r="1105" spans="11:13" x14ac:dyDescent="0.25">
      <c r="K1105" s="147"/>
      <c r="L1105" s="110"/>
      <c r="M1105" s="110"/>
    </row>
    <row r="1106" spans="11:13" x14ac:dyDescent="0.25">
      <c r="K1106" s="147"/>
      <c r="L1106" s="110"/>
      <c r="M1106" s="110"/>
    </row>
    <row r="1107" spans="11:13" x14ac:dyDescent="0.25">
      <c r="K1107" s="147"/>
      <c r="L1107" s="110"/>
      <c r="M1107" s="110"/>
    </row>
    <row r="1108" spans="11:13" x14ac:dyDescent="0.25">
      <c r="K1108" s="147"/>
      <c r="L1108" s="110"/>
      <c r="M1108" s="110"/>
    </row>
    <row r="1109" spans="11:13" x14ac:dyDescent="0.25">
      <c r="K1109" s="147"/>
      <c r="L1109" s="110"/>
      <c r="M1109" s="110"/>
    </row>
    <row r="1110" spans="11:13" x14ac:dyDescent="0.25">
      <c r="K1110" s="147"/>
      <c r="L1110" s="110"/>
      <c r="M1110" s="110"/>
    </row>
    <row r="1111" spans="11:13" x14ac:dyDescent="0.25">
      <c r="K1111" s="147"/>
      <c r="L1111" s="110"/>
      <c r="M1111" s="110"/>
    </row>
    <row r="1112" spans="11:13" x14ac:dyDescent="0.25">
      <c r="K1112" s="147"/>
      <c r="L1112" s="110"/>
      <c r="M1112" s="110"/>
    </row>
    <row r="1113" spans="11:13" x14ac:dyDescent="0.25">
      <c r="K1113" s="147"/>
      <c r="L1113" s="110"/>
      <c r="M1113" s="110"/>
    </row>
    <row r="1114" spans="11:13" x14ac:dyDescent="0.25">
      <c r="K1114" s="147"/>
      <c r="L1114" s="110"/>
      <c r="M1114" s="110"/>
    </row>
    <row r="1115" spans="11:13" x14ac:dyDescent="0.25">
      <c r="K1115" s="147"/>
      <c r="L1115" s="110"/>
      <c r="M1115" s="110"/>
    </row>
    <row r="1116" spans="11:13" x14ac:dyDescent="0.25">
      <c r="K1116" s="147"/>
      <c r="L1116" s="110"/>
      <c r="M1116" s="110"/>
    </row>
    <row r="1117" spans="11:13" x14ac:dyDescent="0.25">
      <c r="K1117" s="147"/>
      <c r="L1117" s="110"/>
      <c r="M1117" s="110"/>
    </row>
    <row r="1118" spans="11:13" x14ac:dyDescent="0.25">
      <c r="K1118" s="147"/>
      <c r="L1118" s="110"/>
      <c r="M1118" s="110"/>
    </row>
    <row r="1119" spans="11:13" x14ac:dyDescent="0.25">
      <c r="K1119" s="147"/>
      <c r="L1119" s="110"/>
      <c r="M1119" s="110"/>
    </row>
    <row r="1120" spans="11:13" x14ac:dyDescent="0.25">
      <c r="K1120" s="147"/>
      <c r="L1120" s="110"/>
      <c r="M1120" s="110"/>
    </row>
    <row r="1121" spans="11:13" x14ac:dyDescent="0.25">
      <c r="K1121" s="147"/>
      <c r="L1121" s="110"/>
      <c r="M1121" s="110"/>
    </row>
    <row r="1122" spans="11:13" x14ac:dyDescent="0.25">
      <c r="K1122" s="147"/>
      <c r="L1122" s="110"/>
      <c r="M1122" s="110"/>
    </row>
    <row r="1123" spans="11:13" x14ac:dyDescent="0.25">
      <c r="K1123" s="147"/>
      <c r="L1123" s="110"/>
      <c r="M1123" s="110"/>
    </row>
    <row r="1124" spans="11:13" x14ac:dyDescent="0.25">
      <c r="K1124" s="147"/>
      <c r="L1124" s="110"/>
      <c r="M1124" s="110"/>
    </row>
    <row r="1125" spans="11:13" x14ac:dyDescent="0.25">
      <c r="K1125" s="147"/>
      <c r="L1125" s="110"/>
      <c r="M1125" s="110"/>
    </row>
    <row r="1126" spans="11:13" x14ac:dyDescent="0.25">
      <c r="K1126" s="147"/>
      <c r="L1126" s="110"/>
      <c r="M1126" s="110"/>
    </row>
    <row r="1127" spans="11:13" x14ac:dyDescent="0.25">
      <c r="K1127" s="147"/>
      <c r="L1127" s="110"/>
      <c r="M1127" s="110"/>
    </row>
    <row r="1128" spans="11:13" x14ac:dyDescent="0.25">
      <c r="K1128" s="147"/>
      <c r="L1128" s="110"/>
      <c r="M1128" s="110"/>
    </row>
    <row r="1129" spans="11:13" x14ac:dyDescent="0.25">
      <c r="K1129" s="147"/>
      <c r="L1129" s="110"/>
      <c r="M1129" s="110"/>
    </row>
    <row r="1130" spans="11:13" x14ac:dyDescent="0.25">
      <c r="K1130" s="147"/>
      <c r="L1130" s="110"/>
      <c r="M1130" s="110"/>
    </row>
    <row r="1131" spans="11:13" x14ac:dyDescent="0.25">
      <c r="K1131" s="147"/>
      <c r="L1131" s="110"/>
      <c r="M1131" s="110"/>
    </row>
    <row r="1132" spans="11:13" x14ac:dyDescent="0.25">
      <c r="K1132" s="147"/>
      <c r="L1132" s="110"/>
      <c r="M1132" s="110"/>
    </row>
    <row r="1133" spans="11:13" x14ac:dyDescent="0.25">
      <c r="K1133" s="147"/>
      <c r="L1133" s="110"/>
      <c r="M1133" s="110"/>
    </row>
    <row r="1134" spans="11:13" x14ac:dyDescent="0.25">
      <c r="K1134" s="147"/>
      <c r="L1134" s="110"/>
      <c r="M1134" s="110"/>
    </row>
    <row r="1135" spans="11:13" x14ac:dyDescent="0.25">
      <c r="K1135" s="147"/>
      <c r="L1135" s="110"/>
      <c r="M1135" s="110"/>
    </row>
    <row r="1136" spans="11:13" x14ac:dyDescent="0.25">
      <c r="K1136" s="147"/>
      <c r="L1136" s="110"/>
      <c r="M1136" s="110"/>
    </row>
    <row r="1137" spans="11:13" x14ac:dyDescent="0.25">
      <c r="K1137" s="147"/>
      <c r="L1137" s="110"/>
      <c r="M1137" s="110"/>
    </row>
    <row r="1138" spans="11:13" x14ac:dyDescent="0.25">
      <c r="K1138" s="147"/>
      <c r="L1138" s="110"/>
      <c r="M1138" s="110"/>
    </row>
    <row r="1139" spans="11:13" x14ac:dyDescent="0.25">
      <c r="K1139" s="147"/>
      <c r="L1139" s="110"/>
      <c r="M1139" s="110"/>
    </row>
    <row r="1140" spans="11:13" x14ac:dyDescent="0.25">
      <c r="K1140" s="147"/>
      <c r="L1140" s="110"/>
      <c r="M1140" s="110"/>
    </row>
    <row r="1141" spans="11:13" x14ac:dyDescent="0.25">
      <c r="K1141" s="147"/>
      <c r="L1141" s="110"/>
      <c r="M1141" s="110"/>
    </row>
    <row r="1142" spans="11:13" x14ac:dyDescent="0.25">
      <c r="K1142" s="147"/>
      <c r="L1142" s="110"/>
      <c r="M1142" s="110"/>
    </row>
    <row r="1143" spans="11:13" x14ac:dyDescent="0.25">
      <c r="K1143" s="147"/>
      <c r="L1143" s="110"/>
      <c r="M1143" s="110"/>
    </row>
    <row r="1144" spans="11:13" x14ac:dyDescent="0.25">
      <c r="K1144" s="147"/>
      <c r="L1144" s="110"/>
      <c r="M1144" s="110"/>
    </row>
    <row r="1145" spans="11:13" x14ac:dyDescent="0.25">
      <c r="K1145" s="147"/>
      <c r="L1145" s="110"/>
      <c r="M1145" s="110"/>
    </row>
    <row r="1146" spans="11:13" x14ac:dyDescent="0.25">
      <c r="K1146" s="147"/>
      <c r="L1146" s="110"/>
      <c r="M1146" s="110"/>
    </row>
    <row r="1147" spans="11:13" x14ac:dyDescent="0.25">
      <c r="K1147" s="147"/>
      <c r="L1147" s="110"/>
      <c r="M1147" s="110"/>
    </row>
    <row r="1148" spans="11:13" x14ac:dyDescent="0.25">
      <c r="K1148" s="147"/>
      <c r="L1148" s="110"/>
      <c r="M1148" s="110"/>
    </row>
    <row r="1149" spans="11:13" x14ac:dyDescent="0.25">
      <c r="K1149" s="147"/>
      <c r="L1149" s="110"/>
      <c r="M1149" s="110"/>
    </row>
    <row r="1150" spans="11:13" x14ac:dyDescent="0.25">
      <c r="K1150" s="147"/>
      <c r="L1150" s="110"/>
      <c r="M1150" s="110"/>
    </row>
    <row r="1151" spans="11:13" x14ac:dyDescent="0.25">
      <c r="K1151" s="147"/>
      <c r="L1151" s="110"/>
      <c r="M1151" s="110"/>
    </row>
    <row r="1152" spans="11:13" x14ac:dyDescent="0.25">
      <c r="K1152" s="147"/>
      <c r="L1152" s="110"/>
      <c r="M1152" s="110"/>
    </row>
    <row r="1153" spans="11:13" x14ac:dyDescent="0.25">
      <c r="K1153" s="147"/>
      <c r="L1153" s="110"/>
      <c r="M1153" s="110"/>
    </row>
    <row r="1154" spans="11:13" x14ac:dyDescent="0.25">
      <c r="K1154" s="147"/>
      <c r="L1154" s="110"/>
      <c r="M1154" s="110"/>
    </row>
    <row r="1155" spans="11:13" x14ac:dyDescent="0.25">
      <c r="K1155" s="147"/>
      <c r="L1155" s="110"/>
      <c r="M1155" s="110"/>
    </row>
    <row r="1156" spans="11:13" x14ac:dyDescent="0.25">
      <c r="K1156" s="147"/>
      <c r="L1156" s="110"/>
      <c r="M1156" s="110"/>
    </row>
    <row r="1157" spans="11:13" x14ac:dyDescent="0.25">
      <c r="K1157" s="147"/>
      <c r="L1157" s="110"/>
      <c r="M1157" s="110"/>
    </row>
    <row r="1158" spans="11:13" x14ac:dyDescent="0.25">
      <c r="K1158" s="147"/>
      <c r="L1158" s="110"/>
      <c r="M1158" s="110"/>
    </row>
    <row r="1159" spans="11:13" x14ac:dyDescent="0.25">
      <c r="K1159" s="147"/>
      <c r="L1159" s="110"/>
      <c r="M1159" s="110"/>
    </row>
    <row r="1160" spans="11:13" x14ac:dyDescent="0.25">
      <c r="K1160" s="147"/>
      <c r="L1160" s="110"/>
      <c r="M1160" s="110"/>
    </row>
    <row r="1161" spans="11:13" x14ac:dyDescent="0.25">
      <c r="K1161" s="147"/>
      <c r="L1161" s="110"/>
      <c r="M1161" s="110"/>
    </row>
    <row r="1162" spans="11:13" x14ac:dyDescent="0.25">
      <c r="K1162" s="147"/>
      <c r="L1162" s="110"/>
      <c r="M1162" s="110"/>
    </row>
    <row r="1163" spans="11:13" x14ac:dyDescent="0.25">
      <c r="K1163" s="147"/>
      <c r="L1163" s="110"/>
      <c r="M1163" s="110"/>
    </row>
    <row r="1164" spans="11:13" x14ac:dyDescent="0.25">
      <c r="K1164" s="147"/>
      <c r="L1164" s="110"/>
      <c r="M1164" s="110"/>
    </row>
    <row r="1165" spans="11:13" x14ac:dyDescent="0.25">
      <c r="K1165" s="147"/>
      <c r="L1165" s="110"/>
      <c r="M1165" s="110"/>
    </row>
    <row r="1166" spans="11:13" x14ac:dyDescent="0.25">
      <c r="K1166" s="147"/>
      <c r="L1166" s="110"/>
      <c r="M1166" s="110"/>
    </row>
    <row r="1167" spans="11:13" x14ac:dyDescent="0.25">
      <c r="K1167" s="147"/>
      <c r="L1167" s="110"/>
      <c r="M1167" s="110"/>
    </row>
    <row r="1168" spans="11:13" x14ac:dyDescent="0.25">
      <c r="K1168" s="147"/>
      <c r="L1168" s="110"/>
      <c r="M1168" s="110"/>
    </row>
    <row r="1169" spans="11:13" x14ac:dyDescent="0.25">
      <c r="K1169" s="147"/>
      <c r="L1169" s="110"/>
      <c r="M1169" s="110"/>
    </row>
    <row r="1170" spans="11:13" x14ac:dyDescent="0.25">
      <c r="K1170" s="147"/>
      <c r="L1170" s="110"/>
      <c r="M1170" s="110"/>
    </row>
    <row r="1171" spans="11:13" x14ac:dyDescent="0.25">
      <c r="K1171" s="147"/>
      <c r="L1171" s="110"/>
      <c r="M1171" s="110"/>
    </row>
    <row r="1172" spans="11:13" x14ac:dyDescent="0.25">
      <c r="K1172" s="147"/>
      <c r="L1172" s="110"/>
      <c r="M1172" s="110"/>
    </row>
    <row r="1173" spans="11:13" x14ac:dyDescent="0.25">
      <c r="K1173" s="147"/>
      <c r="L1173" s="110"/>
      <c r="M1173" s="110"/>
    </row>
    <row r="1174" spans="11:13" x14ac:dyDescent="0.25">
      <c r="K1174" s="147"/>
      <c r="L1174" s="110"/>
      <c r="M1174" s="110"/>
    </row>
    <row r="1175" spans="11:13" x14ac:dyDescent="0.25">
      <c r="K1175" s="147"/>
      <c r="L1175" s="110"/>
      <c r="M1175" s="110"/>
    </row>
    <row r="1176" spans="11:13" x14ac:dyDescent="0.25">
      <c r="K1176" s="147"/>
      <c r="L1176" s="110"/>
      <c r="M1176" s="110"/>
    </row>
    <row r="1177" spans="11:13" x14ac:dyDescent="0.25">
      <c r="K1177" s="147"/>
      <c r="L1177" s="110"/>
      <c r="M1177" s="110"/>
    </row>
    <row r="1178" spans="11:13" x14ac:dyDescent="0.25">
      <c r="K1178" s="147"/>
      <c r="L1178" s="110"/>
      <c r="M1178" s="110"/>
    </row>
    <row r="1179" spans="11:13" x14ac:dyDescent="0.25">
      <c r="K1179" s="147"/>
      <c r="L1179" s="110"/>
      <c r="M1179" s="110"/>
    </row>
    <row r="1180" spans="11:13" x14ac:dyDescent="0.25">
      <c r="K1180" s="147"/>
      <c r="L1180" s="110"/>
      <c r="M1180" s="110"/>
    </row>
    <row r="1181" spans="11:13" x14ac:dyDescent="0.25">
      <c r="K1181" s="147"/>
      <c r="L1181" s="110"/>
      <c r="M1181" s="110"/>
    </row>
    <row r="1182" spans="11:13" x14ac:dyDescent="0.25">
      <c r="K1182" s="147"/>
      <c r="L1182" s="110"/>
      <c r="M1182" s="110"/>
    </row>
    <row r="1183" spans="11:13" x14ac:dyDescent="0.25">
      <c r="K1183" s="147"/>
      <c r="L1183" s="110"/>
      <c r="M1183" s="110"/>
    </row>
    <row r="1184" spans="11:13" x14ac:dyDescent="0.25">
      <c r="K1184" s="147"/>
      <c r="L1184" s="110"/>
      <c r="M1184" s="110"/>
    </row>
    <row r="1185" spans="11:13" x14ac:dyDescent="0.25">
      <c r="K1185" s="147"/>
      <c r="L1185" s="110"/>
      <c r="M1185" s="110"/>
    </row>
    <row r="1186" spans="11:13" x14ac:dyDescent="0.25">
      <c r="K1186" s="147"/>
      <c r="L1186" s="110"/>
      <c r="M1186" s="110"/>
    </row>
    <row r="1187" spans="11:13" x14ac:dyDescent="0.25">
      <c r="K1187" s="147"/>
      <c r="L1187" s="110"/>
      <c r="M1187" s="110"/>
    </row>
    <row r="1188" spans="11:13" x14ac:dyDescent="0.25">
      <c r="K1188" s="147"/>
      <c r="L1188" s="110"/>
      <c r="M1188" s="110"/>
    </row>
    <row r="1189" spans="11:13" x14ac:dyDescent="0.25">
      <c r="K1189" s="147"/>
      <c r="L1189" s="110"/>
      <c r="M1189" s="110"/>
    </row>
    <row r="1190" spans="11:13" x14ac:dyDescent="0.25">
      <c r="K1190" s="147"/>
      <c r="L1190" s="110"/>
      <c r="M1190" s="110"/>
    </row>
    <row r="1191" spans="11:13" x14ac:dyDescent="0.25">
      <c r="K1191" s="147"/>
      <c r="L1191" s="110"/>
      <c r="M1191" s="110"/>
    </row>
    <row r="1192" spans="11:13" x14ac:dyDescent="0.25">
      <c r="K1192" s="147"/>
      <c r="L1192" s="110"/>
      <c r="M1192" s="110"/>
    </row>
    <row r="1193" spans="11:13" x14ac:dyDescent="0.25">
      <c r="K1193" s="147"/>
      <c r="L1193" s="110"/>
      <c r="M1193" s="110"/>
    </row>
    <row r="1194" spans="11:13" x14ac:dyDescent="0.25">
      <c r="K1194" s="147"/>
      <c r="L1194" s="110"/>
      <c r="M1194" s="110"/>
    </row>
    <row r="1195" spans="11:13" x14ac:dyDescent="0.25">
      <c r="K1195" s="147"/>
      <c r="L1195" s="110"/>
      <c r="M1195" s="110"/>
    </row>
    <row r="1196" spans="11:13" x14ac:dyDescent="0.25">
      <c r="K1196" s="147"/>
      <c r="L1196" s="110"/>
      <c r="M1196" s="110"/>
    </row>
    <row r="1197" spans="11:13" x14ac:dyDescent="0.25">
      <c r="K1197" s="147"/>
      <c r="L1197" s="110"/>
      <c r="M1197" s="110"/>
    </row>
    <row r="1198" spans="11:13" x14ac:dyDescent="0.25">
      <c r="K1198" s="147"/>
      <c r="L1198" s="110"/>
      <c r="M1198" s="110"/>
    </row>
    <row r="1199" spans="11:13" x14ac:dyDescent="0.25">
      <c r="K1199" s="147"/>
      <c r="L1199" s="110"/>
      <c r="M1199" s="110"/>
    </row>
    <row r="1200" spans="11:13" x14ac:dyDescent="0.25">
      <c r="K1200" s="147"/>
      <c r="L1200" s="110"/>
      <c r="M1200" s="110"/>
    </row>
    <row r="1201" spans="11:13" x14ac:dyDescent="0.25">
      <c r="K1201" s="147"/>
      <c r="L1201" s="110"/>
      <c r="M1201" s="110"/>
    </row>
    <row r="1202" spans="11:13" x14ac:dyDescent="0.25">
      <c r="K1202" s="147"/>
      <c r="L1202" s="110"/>
      <c r="M1202" s="110"/>
    </row>
    <row r="1203" spans="11:13" x14ac:dyDescent="0.25">
      <c r="K1203" s="147"/>
      <c r="L1203" s="110"/>
      <c r="M1203" s="110"/>
    </row>
    <row r="1204" spans="11:13" x14ac:dyDescent="0.25">
      <c r="K1204" s="147"/>
      <c r="L1204" s="110"/>
      <c r="M1204" s="110"/>
    </row>
    <row r="1205" spans="11:13" x14ac:dyDescent="0.25">
      <c r="K1205" s="147"/>
      <c r="L1205" s="110"/>
      <c r="M1205" s="110"/>
    </row>
    <row r="1206" spans="11:13" x14ac:dyDescent="0.25">
      <c r="K1206" s="147"/>
      <c r="L1206" s="110"/>
      <c r="M1206" s="110"/>
    </row>
    <row r="1207" spans="11:13" x14ac:dyDescent="0.25">
      <c r="K1207" s="147"/>
      <c r="L1207" s="110"/>
      <c r="M1207" s="110"/>
    </row>
    <row r="1208" spans="11:13" x14ac:dyDescent="0.25">
      <c r="K1208" s="147"/>
      <c r="L1208" s="110"/>
      <c r="M1208" s="110"/>
    </row>
    <row r="1209" spans="11:13" x14ac:dyDescent="0.25">
      <c r="K1209" s="147"/>
      <c r="L1209" s="110"/>
      <c r="M1209" s="110"/>
    </row>
    <row r="1210" spans="11:13" x14ac:dyDescent="0.25">
      <c r="K1210" s="147"/>
      <c r="L1210" s="110"/>
      <c r="M1210" s="110"/>
    </row>
    <row r="1211" spans="11:13" x14ac:dyDescent="0.25">
      <c r="K1211" s="147"/>
      <c r="L1211" s="110"/>
      <c r="M1211" s="110"/>
    </row>
    <row r="1212" spans="11:13" x14ac:dyDescent="0.25">
      <c r="K1212" s="147"/>
      <c r="L1212" s="110"/>
      <c r="M1212" s="110"/>
    </row>
    <row r="1213" spans="11:13" x14ac:dyDescent="0.25">
      <c r="K1213" s="147"/>
      <c r="L1213" s="110"/>
      <c r="M1213" s="110"/>
    </row>
    <row r="1214" spans="11:13" x14ac:dyDescent="0.25">
      <c r="K1214" s="147"/>
      <c r="L1214" s="110"/>
      <c r="M1214" s="110"/>
    </row>
    <row r="1215" spans="11:13" x14ac:dyDescent="0.25">
      <c r="K1215" s="147"/>
      <c r="L1215" s="110"/>
      <c r="M1215" s="110"/>
    </row>
    <row r="1216" spans="11:13" x14ac:dyDescent="0.25">
      <c r="K1216" s="147"/>
      <c r="L1216" s="110"/>
      <c r="M1216" s="110"/>
    </row>
    <row r="1217" spans="11:13" x14ac:dyDescent="0.25">
      <c r="K1217" s="147"/>
      <c r="L1217" s="110"/>
      <c r="M1217" s="110"/>
    </row>
    <row r="1218" spans="11:13" x14ac:dyDescent="0.25">
      <c r="K1218" s="147"/>
      <c r="L1218" s="110"/>
      <c r="M1218" s="110"/>
    </row>
    <row r="1219" spans="11:13" x14ac:dyDescent="0.25">
      <c r="K1219" s="147"/>
      <c r="L1219" s="110"/>
      <c r="M1219" s="110"/>
    </row>
    <row r="1220" spans="11:13" x14ac:dyDescent="0.25">
      <c r="K1220" s="147"/>
      <c r="L1220" s="110"/>
      <c r="M1220" s="110"/>
    </row>
    <row r="1221" spans="11:13" x14ac:dyDescent="0.25">
      <c r="K1221" s="147"/>
      <c r="L1221" s="110"/>
      <c r="M1221" s="110"/>
    </row>
    <row r="1222" spans="11:13" x14ac:dyDescent="0.25">
      <c r="K1222" s="147"/>
      <c r="L1222" s="110"/>
      <c r="M1222" s="110"/>
    </row>
    <row r="1223" spans="11:13" x14ac:dyDescent="0.25">
      <c r="K1223" s="147"/>
      <c r="L1223" s="110"/>
      <c r="M1223" s="110"/>
    </row>
    <row r="1224" spans="11:13" x14ac:dyDescent="0.25">
      <c r="K1224" s="147"/>
      <c r="L1224" s="110"/>
      <c r="M1224" s="110"/>
    </row>
    <row r="1225" spans="11:13" x14ac:dyDescent="0.25">
      <c r="K1225" s="147"/>
      <c r="L1225" s="110"/>
      <c r="M1225" s="110"/>
    </row>
    <row r="1226" spans="11:13" x14ac:dyDescent="0.25">
      <c r="K1226" s="147"/>
      <c r="L1226" s="110"/>
      <c r="M1226" s="110"/>
    </row>
    <row r="1227" spans="11:13" x14ac:dyDescent="0.25">
      <c r="K1227" s="147"/>
      <c r="L1227" s="110"/>
      <c r="M1227" s="110"/>
    </row>
    <row r="1228" spans="11:13" x14ac:dyDescent="0.25">
      <c r="K1228" s="147"/>
      <c r="L1228" s="110"/>
      <c r="M1228" s="110"/>
    </row>
    <row r="1229" spans="11:13" x14ac:dyDescent="0.25">
      <c r="K1229" s="147"/>
      <c r="L1229" s="110"/>
      <c r="M1229" s="110"/>
    </row>
    <row r="1230" spans="11:13" x14ac:dyDescent="0.25">
      <c r="K1230" s="147"/>
      <c r="L1230" s="110"/>
      <c r="M1230" s="110"/>
    </row>
    <row r="1231" spans="11:13" x14ac:dyDescent="0.25">
      <c r="K1231" s="147"/>
      <c r="L1231" s="110"/>
      <c r="M1231" s="110"/>
    </row>
    <row r="1232" spans="11:13" x14ac:dyDescent="0.25">
      <c r="K1232" s="147"/>
      <c r="L1232" s="110"/>
      <c r="M1232" s="110"/>
    </row>
    <row r="1233" spans="11:13" x14ac:dyDescent="0.25">
      <c r="K1233" s="147"/>
      <c r="L1233" s="110"/>
      <c r="M1233" s="110"/>
    </row>
    <row r="1234" spans="11:13" x14ac:dyDescent="0.25">
      <c r="K1234" s="147"/>
      <c r="L1234" s="110"/>
      <c r="M1234" s="110"/>
    </row>
    <row r="1235" spans="11:13" x14ac:dyDescent="0.25">
      <c r="K1235" s="147"/>
      <c r="L1235" s="110"/>
      <c r="M1235" s="110"/>
    </row>
    <row r="1236" spans="11:13" x14ac:dyDescent="0.25">
      <c r="K1236" s="147"/>
      <c r="L1236" s="110"/>
      <c r="M1236" s="110"/>
    </row>
    <row r="1237" spans="11:13" x14ac:dyDescent="0.25">
      <c r="K1237" s="147"/>
      <c r="L1237" s="110"/>
      <c r="M1237" s="110"/>
    </row>
    <row r="1238" spans="11:13" x14ac:dyDescent="0.25">
      <c r="K1238" s="147"/>
      <c r="L1238" s="110"/>
      <c r="M1238" s="110"/>
    </row>
    <row r="1239" spans="11:13" x14ac:dyDescent="0.25">
      <c r="K1239" s="147"/>
      <c r="L1239" s="110"/>
      <c r="M1239" s="110"/>
    </row>
    <row r="1240" spans="11:13" x14ac:dyDescent="0.25">
      <c r="K1240" s="147"/>
      <c r="L1240" s="110"/>
      <c r="M1240" s="110"/>
    </row>
    <row r="1241" spans="11:13" x14ac:dyDescent="0.25">
      <c r="K1241" s="147"/>
      <c r="L1241" s="110"/>
      <c r="M1241" s="110"/>
    </row>
    <row r="1242" spans="11:13" x14ac:dyDescent="0.25">
      <c r="K1242" s="147"/>
      <c r="L1242" s="110"/>
      <c r="M1242" s="110"/>
    </row>
    <row r="1243" spans="11:13" x14ac:dyDescent="0.25">
      <c r="K1243" s="147"/>
      <c r="L1243" s="110"/>
      <c r="M1243" s="110"/>
    </row>
    <row r="1244" spans="11:13" x14ac:dyDescent="0.25">
      <c r="K1244" s="147"/>
      <c r="L1244" s="110"/>
      <c r="M1244" s="110"/>
    </row>
    <row r="1245" spans="11:13" x14ac:dyDescent="0.25">
      <c r="K1245" s="147"/>
      <c r="L1245" s="110"/>
      <c r="M1245" s="110"/>
    </row>
    <row r="1246" spans="11:13" x14ac:dyDescent="0.25">
      <c r="K1246" s="147"/>
      <c r="L1246" s="110"/>
      <c r="M1246" s="110"/>
    </row>
    <row r="1247" spans="11:13" x14ac:dyDescent="0.25">
      <c r="K1247" s="147"/>
      <c r="L1247" s="110"/>
      <c r="M1247" s="110"/>
    </row>
    <row r="1248" spans="11:13" x14ac:dyDescent="0.25">
      <c r="K1248" s="147"/>
      <c r="L1248" s="110"/>
      <c r="M1248" s="110"/>
    </row>
    <row r="1249" spans="11:13" x14ac:dyDescent="0.25">
      <c r="K1249" s="147"/>
      <c r="L1249" s="110"/>
      <c r="M1249" s="110"/>
    </row>
    <row r="1250" spans="11:13" x14ac:dyDescent="0.25">
      <c r="K1250" s="147"/>
      <c r="L1250" s="110"/>
      <c r="M1250" s="110"/>
    </row>
    <row r="1251" spans="11:13" x14ac:dyDescent="0.25">
      <c r="K1251" s="147"/>
      <c r="L1251" s="110"/>
      <c r="M1251" s="110"/>
    </row>
    <row r="1252" spans="11:13" x14ac:dyDescent="0.25">
      <c r="K1252" s="147"/>
      <c r="L1252" s="110"/>
      <c r="M1252" s="110"/>
    </row>
    <row r="1253" spans="11:13" x14ac:dyDescent="0.25">
      <c r="K1253" s="147"/>
      <c r="L1253" s="110"/>
      <c r="M1253" s="110"/>
    </row>
    <row r="1254" spans="11:13" x14ac:dyDescent="0.25">
      <c r="K1254" s="147"/>
      <c r="L1254" s="110"/>
      <c r="M1254" s="110"/>
    </row>
    <row r="1255" spans="11:13" x14ac:dyDescent="0.25">
      <c r="K1255" s="147"/>
      <c r="L1255" s="110"/>
      <c r="M1255" s="110"/>
    </row>
    <row r="1256" spans="11:13" x14ac:dyDescent="0.25">
      <c r="K1256" s="147"/>
      <c r="L1256" s="110"/>
      <c r="M1256" s="110"/>
    </row>
    <row r="1257" spans="11:13" x14ac:dyDescent="0.25">
      <c r="K1257" s="147"/>
      <c r="L1257" s="110"/>
      <c r="M1257" s="110"/>
    </row>
    <row r="1258" spans="11:13" x14ac:dyDescent="0.25">
      <c r="K1258" s="147"/>
      <c r="L1258" s="110"/>
      <c r="M1258" s="110"/>
    </row>
    <row r="1259" spans="11:13" x14ac:dyDescent="0.25">
      <c r="K1259" s="147"/>
      <c r="L1259" s="110"/>
      <c r="M1259" s="110"/>
    </row>
    <row r="1260" spans="11:13" x14ac:dyDescent="0.25">
      <c r="K1260" s="147"/>
      <c r="L1260" s="110"/>
      <c r="M1260" s="110"/>
    </row>
    <row r="1261" spans="11:13" x14ac:dyDescent="0.25">
      <c r="K1261" s="147"/>
      <c r="L1261" s="110"/>
      <c r="M1261" s="110"/>
    </row>
    <row r="1262" spans="11:13" x14ac:dyDescent="0.25">
      <c r="K1262" s="147"/>
      <c r="L1262" s="110"/>
      <c r="M1262" s="110"/>
    </row>
    <row r="1263" spans="11:13" x14ac:dyDescent="0.25">
      <c r="K1263" s="147"/>
      <c r="L1263" s="110"/>
      <c r="M1263" s="110"/>
    </row>
    <row r="1264" spans="11:13" x14ac:dyDescent="0.25">
      <c r="K1264" s="147"/>
      <c r="L1264" s="110"/>
      <c r="M1264" s="110"/>
    </row>
    <row r="1265" spans="11:13" x14ac:dyDescent="0.25">
      <c r="K1265" s="147"/>
      <c r="L1265" s="110"/>
      <c r="M1265" s="110"/>
    </row>
    <row r="1266" spans="11:13" x14ac:dyDescent="0.25">
      <c r="K1266" s="147"/>
      <c r="L1266" s="110"/>
      <c r="M1266" s="110"/>
    </row>
    <row r="1267" spans="11:13" x14ac:dyDescent="0.25">
      <c r="K1267" s="147"/>
      <c r="L1267" s="110"/>
      <c r="M1267" s="110"/>
    </row>
    <row r="1268" spans="11:13" x14ac:dyDescent="0.25">
      <c r="K1268" s="147"/>
      <c r="L1268" s="110"/>
      <c r="M1268" s="110"/>
    </row>
    <row r="1269" spans="11:13" x14ac:dyDescent="0.25">
      <c r="K1269" s="147"/>
      <c r="L1269" s="110"/>
      <c r="M1269" s="110"/>
    </row>
    <row r="1270" spans="11:13" x14ac:dyDescent="0.25">
      <c r="K1270" s="147"/>
      <c r="L1270" s="110"/>
      <c r="M1270" s="110"/>
    </row>
    <row r="1271" spans="11:13" x14ac:dyDescent="0.25">
      <c r="K1271" s="147"/>
      <c r="L1271" s="110"/>
      <c r="M1271" s="110"/>
    </row>
    <row r="1272" spans="11:13" x14ac:dyDescent="0.25">
      <c r="K1272" s="147"/>
      <c r="L1272" s="110"/>
      <c r="M1272" s="110"/>
    </row>
    <row r="1273" spans="11:13" x14ac:dyDescent="0.25">
      <c r="K1273" s="147"/>
      <c r="L1273" s="110"/>
      <c r="M1273" s="110"/>
    </row>
    <row r="1274" spans="11:13" x14ac:dyDescent="0.25">
      <c r="K1274" s="147"/>
      <c r="L1274" s="110"/>
      <c r="M1274" s="110"/>
    </row>
    <row r="1275" spans="11:13" x14ac:dyDescent="0.25">
      <c r="K1275" s="147"/>
      <c r="L1275" s="110"/>
      <c r="M1275" s="110"/>
    </row>
    <row r="1276" spans="11:13" x14ac:dyDescent="0.25">
      <c r="K1276" s="147"/>
      <c r="L1276" s="110"/>
      <c r="M1276" s="110"/>
    </row>
    <row r="1277" spans="11:13" x14ac:dyDescent="0.25">
      <c r="K1277" s="147"/>
      <c r="L1277" s="110"/>
      <c r="M1277" s="110"/>
    </row>
    <row r="1278" spans="11:13" x14ac:dyDescent="0.25">
      <c r="K1278" s="147"/>
      <c r="L1278" s="110"/>
      <c r="M1278" s="110"/>
    </row>
    <row r="1279" spans="11:13" x14ac:dyDescent="0.25">
      <c r="K1279" s="147"/>
      <c r="L1279" s="110"/>
      <c r="M1279" s="110"/>
    </row>
    <row r="1280" spans="11:13" x14ac:dyDescent="0.25">
      <c r="K1280" s="147"/>
      <c r="L1280" s="110"/>
      <c r="M1280" s="110"/>
    </row>
    <row r="1281" spans="11:13" x14ac:dyDescent="0.25">
      <c r="K1281" s="147"/>
      <c r="L1281" s="110"/>
      <c r="M1281" s="110"/>
    </row>
    <row r="1282" spans="11:13" x14ac:dyDescent="0.25">
      <c r="K1282" s="147"/>
      <c r="L1282" s="110"/>
      <c r="M1282" s="110"/>
    </row>
    <row r="1283" spans="11:13" x14ac:dyDescent="0.25">
      <c r="K1283" s="147"/>
      <c r="L1283" s="110"/>
      <c r="M1283" s="110"/>
    </row>
    <row r="1284" spans="11:13" x14ac:dyDescent="0.25">
      <c r="K1284" s="147"/>
      <c r="L1284" s="110"/>
      <c r="M1284" s="110"/>
    </row>
    <row r="1285" spans="11:13" x14ac:dyDescent="0.25">
      <c r="K1285" s="147"/>
      <c r="L1285" s="110"/>
      <c r="M1285" s="110"/>
    </row>
    <row r="1286" spans="11:13" x14ac:dyDescent="0.25">
      <c r="K1286" s="147"/>
      <c r="L1286" s="110"/>
      <c r="M1286" s="110"/>
    </row>
    <row r="1287" spans="11:13" x14ac:dyDescent="0.25">
      <c r="K1287" s="147"/>
      <c r="L1287" s="110"/>
      <c r="M1287" s="110"/>
    </row>
    <row r="1288" spans="11:13" x14ac:dyDescent="0.25">
      <c r="K1288" s="147"/>
      <c r="L1288" s="110"/>
      <c r="M1288" s="110"/>
    </row>
    <row r="1289" spans="11:13" x14ac:dyDescent="0.25">
      <c r="K1289" s="147"/>
      <c r="L1289" s="110"/>
      <c r="M1289" s="110"/>
    </row>
    <row r="1290" spans="11:13" x14ac:dyDescent="0.25">
      <c r="K1290" s="147"/>
      <c r="L1290" s="110"/>
      <c r="M1290" s="110"/>
    </row>
    <row r="1291" spans="11:13" x14ac:dyDescent="0.25">
      <c r="K1291" s="147"/>
      <c r="L1291" s="110"/>
      <c r="M1291" s="110"/>
    </row>
    <row r="1292" spans="11:13" x14ac:dyDescent="0.25">
      <c r="K1292" s="147"/>
      <c r="L1292" s="110"/>
      <c r="M1292" s="110"/>
    </row>
    <row r="1293" spans="11:13" x14ac:dyDescent="0.25">
      <c r="K1293" s="147"/>
      <c r="L1293" s="110"/>
      <c r="M1293" s="110"/>
    </row>
    <row r="1294" spans="11:13" x14ac:dyDescent="0.25">
      <c r="K1294" s="147"/>
      <c r="L1294" s="110"/>
      <c r="M1294" s="110"/>
    </row>
    <row r="1295" spans="11:13" x14ac:dyDescent="0.25">
      <c r="K1295" s="147"/>
      <c r="L1295" s="110"/>
      <c r="M1295" s="110"/>
    </row>
    <row r="1296" spans="11:13" x14ac:dyDescent="0.25">
      <c r="K1296" s="147"/>
      <c r="L1296" s="110"/>
      <c r="M1296" s="110"/>
    </row>
    <row r="1297" spans="11:13" x14ac:dyDescent="0.25">
      <c r="K1297" s="147"/>
      <c r="L1297" s="110"/>
      <c r="M1297" s="110"/>
    </row>
    <row r="1298" spans="11:13" x14ac:dyDescent="0.25">
      <c r="K1298" s="147"/>
      <c r="L1298" s="110"/>
      <c r="M1298" s="110"/>
    </row>
    <row r="1299" spans="11:13" x14ac:dyDescent="0.25">
      <c r="K1299" s="147"/>
      <c r="L1299" s="110"/>
      <c r="M1299" s="110"/>
    </row>
    <row r="1300" spans="11:13" x14ac:dyDescent="0.25">
      <c r="K1300" s="147"/>
      <c r="L1300" s="110"/>
      <c r="M1300" s="110"/>
    </row>
    <row r="1301" spans="11:13" x14ac:dyDescent="0.25">
      <c r="K1301" s="147"/>
      <c r="L1301" s="110"/>
      <c r="M1301" s="110"/>
    </row>
    <row r="1302" spans="11:13" x14ac:dyDescent="0.25">
      <c r="K1302" s="147"/>
      <c r="L1302" s="110"/>
      <c r="M1302" s="110"/>
    </row>
    <row r="1303" spans="11:13" x14ac:dyDescent="0.25">
      <c r="K1303" s="147"/>
      <c r="L1303" s="110"/>
      <c r="M1303" s="110"/>
    </row>
    <row r="1304" spans="11:13" x14ac:dyDescent="0.25">
      <c r="K1304" s="147"/>
      <c r="L1304" s="110"/>
      <c r="M1304" s="110"/>
    </row>
    <row r="1305" spans="11:13" x14ac:dyDescent="0.25">
      <c r="K1305" s="147"/>
      <c r="L1305" s="110"/>
      <c r="M1305" s="110"/>
    </row>
    <row r="1306" spans="11:13" x14ac:dyDescent="0.25">
      <c r="K1306" s="147"/>
      <c r="L1306" s="110"/>
      <c r="M1306" s="110"/>
    </row>
    <row r="1307" spans="11:13" x14ac:dyDescent="0.25">
      <c r="K1307" s="147"/>
      <c r="L1307" s="110"/>
      <c r="M1307" s="110"/>
    </row>
    <row r="1308" spans="11:13" x14ac:dyDescent="0.25">
      <c r="K1308" s="147"/>
      <c r="L1308" s="110"/>
      <c r="M1308" s="110"/>
    </row>
    <row r="1309" spans="11:13" x14ac:dyDescent="0.25">
      <c r="K1309" s="147"/>
      <c r="L1309" s="110"/>
      <c r="M1309" s="110"/>
    </row>
    <row r="1310" spans="11:13" x14ac:dyDescent="0.25">
      <c r="K1310" s="147"/>
      <c r="L1310" s="110"/>
      <c r="M1310" s="110"/>
    </row>
    <row r="1311" spans="11:13" x14ac:dyDescent="0.25">
      <c r="K1311" s="147"/>
      <c r="L1311" s="110"/>
      <c r="M1311" s="110"/>
    </row>
    <row r="1312" spans="11:13" x14ac:dyDescent="0.25">
      <c r="K1312" s="147"/>
      <c r="L1312" s="110"/>
      <c r="M1312" s="110"/>
    </row>
    <row r="1313" spans="11:13" x14ac:dyDescent="0.25">
      <c r="K1313" s="147"/>
      <c r="L1313" s="110"/>
      <c r="M1313" s="110"/>
    </row>
    <row r="1314" spans="11:13" x14ac:dyDescent="0.25">
      <c r="K1314" s="147"/>
      <c r="L1314" s="110"/>
      <c r="M1314" s="110"/>
    </row>
    <row r="1315" spans="11:13" x14ac:dyDescent="0.25">
      <c r="K1315" s="147"/>
      <c r="L1315" s="110"/>
      <c r="M1315" s="110"/>
    </row>
    <row r="1316" spans="11:13" x14ac:dyDescent="0.25">
      <c r="K1316" s="147"/>
      <c r="L1316" s="110"/>
      <c r="M1316" s="110"/>
    </row>
    <row r="1317" spans="11:13" x14ac:dyDescent="0.25">
      <c r="K1317" s="147"/>
      <c r="L1317" s="110"/>
      <c r="M1317" s="110"/>
    </row>
    <row r="1318" spans="11:13" x14ac:dyDescent="0.25">
      <c r="K1318" s="147"/>
      <c r="L1318" s="110"/>
      <c r="M1318" s="110"/>
    </row>
    <row r="1319" spans="11:13" x14ac:dyDescent="0.25">
      <c r="K1319" s="147"/>
      <c r="L1319" s="110"/>
      <c r="M1319" s="110"/>
    </row>
    <row r="1320" spans="11:13" x14ac:dyDescent="0.25">
      <c r="K1320" s="147"/>
      <c r="L1320" s="110"/>
      <c r="M1320" s="110"/>
    </row>
    <row r="1321" spans="11:13" x14ac:dyDescent="0.25">
      <c r="K1321" s="147"/>
      <c r="L1321" s="110"/>
      <c r="M1321" s="110"/>
    </row>
    <row r="1322" spans="11:13" x14ac:dyDescent="0.25">
      <c r="K1322" s="147"/>
      <c r="L1322" s="110"/>
      <c r="M1322" s="110"/>
    </row>
    <row r="1323" spans="11:13" x14ac:dyDescent="0.25">
      <c r="K1323" s="147"/>
      <c r="L1323" s="110"/>
      <c r="M1323" s="110"/>
    </row>
    <row r="1324" spans="11:13" x14ac:dyDescent="0.25">
      <c r="K1324" s="147"/>
      <c r="L1324" s="110"/>
      <c r="M1324" s="110"/>
    </row>
    <row r="1325" spans="11:13" x14ac:dyDescent="0.25">
      <c r="K1325" s="147"/>
      <c r="L1325" s="110"/>
      <c r="M1325" s="110"/>
    </row>
    <row r="1326" spans="11:13" x14ac:dyDescent="0.25">
      <c r="K1326" s="147"/>
      <c r="L1326" s="110"/>
      <c r="M1326" s="110"/>
    </row>
    <row r="1327" spans="11:13" x14ac:dyDescent="0.25">
      <c r="K1327" s="147"/>
      <c r="L1327" s="110"/>
      <c r="M1327" s="110"/>
    </row>
    <row r="1328" spans="11:13" x14ac:dyDescent="0.25">
      <c r="K1328" s="147"/>
      <c r="L1328" s="110"/>
      <c r="M1328" s="110"/>
    </row>
    <row r="1329" spans="11:13" x14ac:dyDescent="0.25">
      <c r="K1329" s="147"/>
      <c r="L1329" s="110"/>
      <c r="M1329" s="110"/>
    </row>
    <row r="1330" spans="11:13" x14ac:dyDescent="0.25">
      <c r="K1330" s="147"/>
      <c r="L1330" s="110"/>
      <c r="M1330" s="110"/>
    </row>
    <row r="1331" spans="11:13" x14ac:dyDescent="0.25">
      <c r="K1331" s="147"/>
      <c r="L1331" s="110"/>
      <c r="M1331" s="110"/>
    </row>
    <row r="1332" spans="11:13" x14ac:dyDescent="0.25">
      <c r="K1332" s="147"/>
      <c r="L1332" s="110"/>
      <c r="M1332" s="110"/>
    </row>
    <row r="1333" spans="11:13" x14ac:dyDescent="0.25">
      <c r="K1333" s="147"/>
      <c r="L1333" s="110"/>
      <c r="M1333" s="110"/>
    </row>
    <row r="1334" spans="11:13" x14ac:dyDescent="0.25">
      <c r="K1334" s="147"/>
      <c r="L1334" s="110"/>
      <c r="M1334" s="110"/>
    </row>
    <row r="1335" spans="11:13" x14ac:dyDescent="0.25">
      <c r="K1335" s="147"/>
      <c r="L1335" s="110"/>
      <c r="M1335" s="110"/>
    </row>
    <row r="1336" spans="11:13" x14ac:dyDescent="0.25">
      <c r="K1336" s="147"/>
      <c r="L1336" s="110"/>
      <c r="M1336" s="110"/>
    </row>
    <row r="1337" spans="11:13" x14ac:dyDescent="0.25">
      <c r="K1337" s="147"/>
      <c r="L1337" s="110"/>
      <c r="M1337" s="110"/>
    </row>
    <row r="1338" spans="11:13" x14ac:dyDescent="0.25">
      <c r="K1338" s="147"/>
      <c r="L1338" s="110"/>
      <c r="M1338" s="110"/>
    </row>
    <row r="1339" spans="11:13" x14ac:dyDescent="0.25">
      <c r="K1339" s="147"/>
      <c r="L1339" s="110"/>
      <c r="M1339" s="110"/>
    </row>
    <row r="1340" spans="11:13" x14ac:dyDescent="0.25">
      <c r="K1340" s="147"/>
      <c r="L1340" s="110"/>
      <c r="M1340" s="110"/>
    </row>
    <row r="1341" spans="11:13" x14ac:dyDescent="0.25">
      <c r="K1341" s="147"/>
      <c r="L1341" s="110"/>
      <c r="M1341" s="110"/>
    </row>
    <row r="1342" spans="11:13" x14ac:dyDescent="0.25">
      <c r="K1342" s="147"/>
      <c r="L1342" s="110"/>
      <c r="M1342" s="110"/>
    </row>
    <row r="1343" spans="11:13" x14ac:dyDescent="0.25">
      <c r="K1343" s="147"/>
      <c r="L1343" s="110"/>
      <c r="M1343" s="110"/>
    </row>
    <row r="1344" spans="11:13" x14ac:dyDescent="0.25">
      <c r="K1344" s="147"/>
      <c r="L1344" s="110"/>
      <c r="M1344" s="110"/>
    </row>
    <row r="1345" spans="11:13" x14ac:dyDescent="0.25">
      <c r="K1345" s="147"/>
      <c r="L1345" s="110"/>
      <c r="M1345" s="110"/>
    </row>
    <row r="1346" spans="11:13" x14ac:dyDescent="0.25">
      <c r="K1346" s="147"/>
      <c r="L1346" s="110"/>
      <c r="M1346" s="110"/>
    </row>
    <row r="1347" spans="11:13" x14ac:dyDescent="0.25">
      <c r="K1347" s="147"/>
      <c r="L1347" s="110"/>
      <c r="M1347" s="110"/>
    </row>
    <row r="1348" spans="11:13" x14ac:dyDescent="0.25">
      <c r="K1348" s="147"/>
      <c r="L1348" s="110"/>
      <c r="M1348" s="110"/>
    </row>
    <row r="1349" spans="11:13" x14ac:dyDescent="0.25">
      <c r="K1349" s="147"/>
      <c r="L1349" s="110"/>
      <c r="M1349" s="110"/>
    </row>
    <row r="1350" spans="11:13" x14ac:dyDescent="0.25">
      <c r="K1350" s="147"/>
      <c r="L1350" s="110"/>
      <c r="M1350" s="110"/>
    </row>
    <row r="1351" spans="11:13" x14ac:dyDescent="0.25">
      <c r="K1351" s="147"/>
      <c r="L1351" s="110"/>
      <c r="M1351" s="110"/>
    </row>
    <row r="1352" spans="11:13" x14ac:dyDescent="0.25">
      <c r="K1352" s="147"/>
      <c r="L1352" s="110"/>
      <c r="M1352" s="110"/>
    </row>
    <row r="1353" spans="11:13" x14ac:dyDescent="0.25">
      <c r="K1353" s="147"/>
      <c r="L1353" s="110"/>
      <c r="M1353" s="110"/>
    </row>
    <row r="1354" spans="11:13" x14ac:dyDescent="0.25">
      <c r="K1354" s="147"/>
      <c r="L1354" s="110"/>
      <c r="M1354" s="110"/>
    </row>
    <row r="1355" spans="11:13" x14ac:dyDescent="0.25">
      <c r="K1355" s="147"/>
      <c r="L1355" s="110"/>
      <c r="M1355" s="110"/>
    </row>
    <row r="1356" spans="11:13" x14ac:dyDescent="0.25">
      <c r="K1356" s="147"/>
      <c r="L1356" s="110"/>
      <c r="M1356" s="110"/>
    </row>
    <row r="1357" spans="11:13" x14ac:dyDescent="0.25">
      <c r="K1357" s="147"/>
      <c r="L1357" s="110"/>
      <c r="M1357" s="110"/>
    </row>
    <row r="1358" spans="11:13" x14ac:dyDescent="0.25">
      <c r="K1358" s="147"/>
      <c r="L1358" s="110"/>
      <c r="M1358" s="110"/>
    </row>
    <row r="1359" spans="11:13" x14ac:dyDescent="0.25">
      <c r="K1359" s="147"/>
      <c r="L1359" s="110"/>
      <c r="M1359" s="110"/>
    </row>
    <row r="1360" spans="11:13" x14ac:dyDescent="0.25">
      <c r="K1360" s="147"/>
      <c r="L1360" s="110"/>
      <c r="M1360" s="110"/>
    </row>
    <row r="1361" spans="11:13" x14ac:dyDescent="0.25">
      <c r="K1361" s="147"/>
      <c r="L1361" s="110"/>
      <c r="M1361" s="110"/>
    </row>
    <row r="1362" spans="11:13" x14ac:dyDescent="0.25">
      <c r="K1362" s="147"/>
      <c r="L1362" s="110"/>
      <c r="M1362" s="110"/>
    </row>
    <row r="1363" spans="11:13" x14ac:dyDescent="0.25">
      <c r="K1363" s="147"/>
      <c r="L1363" s="110"/>
      <c r="M1363" s="110"/>
    </row>
    <row r="1364" spans="11:13" x14ac:dyDescent="0.25">
      <c r="K1364" s="147"/>
      <c r="L1364" s="110"/>
      <c r="M1364" s="110"/>
    </row>
    <row r="1365" spans="11:13" x14ac:dyDescent="0.25">
      <c r="K1365" s="147"/>
      <c r="L1365" s="110"/>
      <c r="M1365" s="110"/>
    </row>
    <row r="1366" spans="11:13" x14ac:dyDescent="0.25">
      <c r="K1366" s="147"/>
      <c r="L1366" s="110"/>
      <c r="M1366" s="110"/>
    </row>
    <row r="1367" spans="11:13" x14ac:dyDescent="0.25">
      <c r="K1367" s="147"/>
      <c r="L1367" s="110"/>
      <c r="M1367" s="110"/>
    </row>
    <row r="1368" spans="11:13" x14ac:dyDescent="0.25">
      <c r="K1368" s="147"/>
      <c r="L1368" s="110"/>
      <c r="M1368" s="110"/>
    </row>
    <row r="1369" spans="11:13" x14ac:dyDescent="0.25">
      <c r="K1369" s="147"/>
      <c r="L1369" s="110"/>
      <c r="M1369" s="110"/>
    </row>
    <row r="1370" spans="11:13" x14ac:dyDescent="0.25">
      <c r="K1370" s="147"/>
      <c r="L1370" s="110"/>
      <c r="M1370" s="110"/>
    </row>
    <row r="1371" spans="11:13" x14ac:dyDescent="0.25">
      <c r="K1371" s="147"/>
      <c r="L1371" s="110"/>
      <c r="M1371" s="110"/>
    </row>
    <row r="1372" spans="11:13" x14ac:dyDescent="0.25">
      <c r="K1372" s="147"/>
      <c r="L1372" s="110"/>
      <c r="M1372" s="110"/>
    </row>
    <row r="1373" spans="11:13" x14ac:dyDescent="0.25">
      <c r="K1373" s="147"/>
      <c r="L1373" s="110"/>
      <c r="M1373" s="110"/>
    </row>
    <row r="1374" spans="11:13" x14ac:dyDescent="0.25">
      <c r="K1374" s="147"/>
      <c r="L1374" s="110"/>
      <c r="M1374" s="110"/>
    </row>
    <row r="1375" spans="11:13" x14ac:dyDescent="0.25">
      <c r="K1375" s="147"/>
      <c r="L1375" s="110"/>
      <c r="M1375" s="110"/>
    </row>
    <row r="1376" spans="11:13" x14ac:dyDescent="0.25">
      <c r="K1376" s="147"/>
      <c r="L1376" s="110"/>
      <c r="M1376" s="110"/>
    </row>
    <row r="1377" spans="11:13" x14ac:dyDescent="0.25">
      <c r="K1377" s="147"/>
      <c r="L1377" s="110"/>
      <c r="M1377" s="110"/>
    </row>
    <row r="1378" spans="11:13" x14ac:dyDescent="0.25">
      <c r="K1378" s="147"/>
      <c r="L1378" s="110"/>
      <c r="M1378" s="110"/>
    </row>
    <row r="1379" spans="11:13" x14ac:dyDescent="0.25">
      <c r="K1379" s="147"/>
      <c r="L1379" s="110"/>
      <c r="M1379" s="110"/>
    </row>
    <row r="1380" spans="11:13" x14ac:dyDescent="0.25">
      <c r="K1380" s="147"/>
      <c r="L1380" s="110"/>
      <c r="M1380" s="110"/>
    </row>
    <row r="1381" spans="11:13" x14ac:dyDescent="0.25">
      <c r="K1381" s="147"/>
      <c r="L1381" s="110"/>
      <c r="M1381" s="110"/>
    </row>
    <row r="1382" spans="11:13" x14ac:dyDescent="0.25">
      <c r="K1382" s="147"/>
      <c r="L1382" s="110"/>
      <c r="M1382" s="110"/>
    </row>
    <row r="1383" spans="11:13" x14ac:dyDescent="0.25">
      <c r="K1383" s="147"/>
      <c r="L1383" s="110"/>
      <c r="M1383" s="110"/>
    </row>
    <row r="1384" spans="11:13" x14ac:dyDescent="0.25">
      <c r="K1384" s="147"/>
      <c r="L1384" s="110"/>
      <c r="M1384" s="110"/>
    </row>
    <row r="1385" spans="11:13" x14ac:dyDescent="0.25">
      <c r="K1385" s="147"/>
      <c r="L1385" s="110"/>
      <c r="M1385" s="110"/>
    </row>
    <row r="1386" spans="11:13" x14ac:dyDescent="0.25">
      <c r="K1386" s="147"/>
      <c r="L1386" s="110"/>
      <c r="M1386" s="110"/>
    </row>
    <row r="1387" spans="11:13" x14ac:dyDescent="0.25">
      <c r="K1387" s="147"/>
      <c r="L1387" s="110"/>
      <c r="M1387" s="110"/>
    </row>
    <row r="1388" spans="11:13" x14ac:dyDescent="0.25">
      <c r="K1388" s="147"/>
      <c r="L1388" s="110"/>
      <c r="M1388" s="110"/>
    </row>
    <row r="1389" spans="11:13" x14ac:dyDescent="0.25">
      <c r="K1389" s="147"/>
      <c r="L1389" s="110"/>
      <c r="M1389" s="110"/>
    </row>
    <row r="1390" spans="11:13" x14ac:dyDescent="0.25">
      <c r="K1390" s="147"/>
      <c r="L1390" s="110"/>
      <c r="M1390" s="110"/>
    </row>
    <row r="1391" spans="11:13" x14ac:dyDescent="0.25">
      <c r="K1391" s="147"/>
      <c r="L1391" s="110"/>
      <c r="M1391" s="110"/>
    </row>
    <row r="1392" spans="11:13" x14ac:dyDescent="0.25">
      <c r="K1392" s="147"/>
      <c r="L1392" s="110"/>
      <c r="M1392" s="110"/>
    </row>
    <row r="1393" spans="11:13" x14ac:dyDescent="0.25">
      <c r="K1393" s="147"/>
      <c r="L1393" s="110"/>
      <c r="M1393" s="110"/>
    </row>
    <row r="1394" spans="11:13" x14ac:dyDescent="0.25">
      <c r="K1394" s="147"/>
      <c r="L1394" s="110"/>
      <c r="M1394" s="110"/>
    </row>
    <row r="1395" spans="11:13" x14ac:dyDescent="0.25">
      <c r="K1395" s="147"/>
      <c r="L1395" s="110"/>
      <c r="M1395" s="110"/>
    </row>
    <row r="1396" spans="11:13" x14ac:dyDescent="0.25">
      <c r="K1396" s="147"/>
      <c r="L1396" s="110"/>
      <c r="M1396" s="110"/>
    </row>
    <row r="1397" spans="11:13" x14ac:dyDescent="0.25">
      <c r="K1397" s="147"/>
      <c r="L1397" s="110"/>
      <c r="M1397" s="110"/>
    </row>
    <row r="1398" spans="11:13" x14ac:dyDescent="0.25">
      <c r="K1398" s="147"/>
      <c r="L1398" s="110"/>
      <c r="M1398" s="110"/>
    </row>
    <row r="1399" spans="11:13" x14ac:dyDescent="0.25">
      <c r="K1399" s="147"/>
      <c r="L1399" s="110"/>
      <c r="M1399" s="110"/>
    </row>
    <row r="1400" spans="11:13" x14ac:dyDescent="0.25">
      <c r="K1400" s="147"/>
      <c r="L1400" s="110"/>
      <c r="M1400" s="110"/>
    </row>
    <row r="1401" spans="11:13" x14ac:dyDescent="0.25">
      <c r="K1401" s="147"/>
      <c r="L1401" s="110"/>
      <c r="M1401" s="110"/>
    </row>
    <row r="1402" spans="11:13" x14ac:dyDescent="0.25">
      <c r="K1402" s="147"/>
      <c r="L1402" s="110"/>
      <c r="M1402" s="110"/>
    </row>
    <row r="1403" spans="11:13" x14ac:dyDescent="0.25">
      <c r="K1403" s="147"/>
      <c r="L1403" s="110"/>
      <c r="M1403" s="110"/>
    </row>
    <row r="1404" spans="11:13" x14ac:dyDescent="0.25">
      <c r="K1404" s="147"/>
      <c r="L1404" s="110"/>
      <c r="M1404" s="110"/>
    </row>
    <row r="1405" spans="11:13" x14ac:dyDescent="0.25">
      <c r="K1405" s="147"/>
      <c r="L1405" s="110"/>
      <c r="M1405" s="110"/>
    </row>
    <row r="1406" spans="11:13" x14ac:dyDescent="0.25">
      <c r="K1406" s="147"/>
      <c r="L1406" s="110"/>
      <c r="M1406" s="110"/>
    </row>
    <row r="1407" spans="11:13" x14ac:dyDescent="0.25">
      <c r="K1407" s="147"/>
      <c r="L1407" s="110"/>
      <c r="M1407" s="110"/>
    </row>
    <row r="1408" spans="11:13" x14ac:dyDescent="0.25">
      <c r="K1408" s="147"/>
      <c r="L1408" s="110"/>
      <c r="M1408" s="110"/>
    </row>
    <row r="1409" spans="11:13" x14ac:dyDescent="0.25">
      <c r="K1409" s="147"/>
      <c r="L1409" s="110"/>
      <c r="M1409" s="110"/>
    </row>
    <row r="1410" spans="11:13" x14ac:dyDescent="0.25">
      <c r="K1410" s="147"/>
      <c r="L1410" s="110"/>
      <c r="M1410" s="110"/>
    </row>
    <row r="1411" spans="11:13" x14ac:dyDescent="0.25">
      <c r="K1411" s="147"/>
      <c r="L1411" s="110"/>
      <c r="M1411" s="110"/>
    </row>
    <row r="1412" spans="11:13" x14ac:dyDescent="0.25">
      <c r="K1412" s="147"/>
      <c r="L1412" s="110"/>
      <c r="M1412" s="110"/>
    </row>
    <row r="1413" spans="11:13" x14ac:dyDescent="0.25">
      <c r="K1413" s="147"/>
      <c r="L1413" s="110"/>
      <c r="M1413" s="110"/>
    </row>
    <row r="1414" spans="11:13" x14ac:dyDescent="0.25">
      <c r="K1414" s="147"/>
      <c r="L1414" s="110"/>
      <c r="M1414" s="110"/>
    </row>
    <row r="1415" spans="11:13" x14ac:dyDescent="0.25">
      <c r="K1415" s="147"/>
      <c r="L1415" s="110"/>
      <c r="M1415" s="110"/>
    </row>
    <row r="1416" spans="11:13" x14ac:dyDescent="0.25">
      <c r="K1416" s="147"/>
      <c r="L1416" s="110"/>
      <c r="M1416" s="110"/>
    </row>
    <row r="1417" spans="11:13" x14ac:dyDescent="0.25">
      <c r="K1417" s="147"/>
      <c r="L1417" s="110"/>
      <c r="M1417" s="110"/>
    </row>
    <row r="1418" spans="11:13" x14ac:dyDescent="0.25">
      <c r="K1418" s="147"/>
      <c r="L1418" s="110"/>
      <c r="M1418" s="110"/>
    </row>
    <row r="1419" spans="11:13" x14ac:dyDescent="0.25">
      <c r="K1419" s="147"/>
      <c r="L1419" s="110"/>
      <c r="M1419" s="110"/>
    </row>
    <row r="1420" spans="11:13" x14ac:dyDescent="0.25">
      <c r="K1420" s="147"/>
      <c r="L1420" s="110"/>
      <c r="M1420" s="110"/>
    </row>
    <row r="1421" spans="11:13" x14ac:dyDescent="0.25">
      <c r="K1421" s="147"/>
      <c r="L1421" s="110"/>
      <c r="M1421" s="110"/>
    </row>
    <row r="1422" spans="11:13" x14ac:dyDescent="0.25">
      <c r="K1422" s="147"/>
      <c r="L1422" s="110"/>
      <c r="M1422" s="110"/>
    </row>
    <row r="1423" spans="11:13" x14ac:dyDescent="0.25">
      <c r="K1423" s="147"/>
      <c r="L1423" s="110"/>
      <c r="M1423" s="110"/>
    </row>
    <row r="1424" spans="11:13" x14ac:dyDescent="0.25">
      <c r="K1424" s="147"/>
      <c r="L1424" s="110"/>
      <c r="M1424" s="110"/>
    </row>
    <row r="1425" spans="11:13" x14ac:dyDescent="0.25">
      <c r="K1425" s="147"/>
      <c r="L1425" s="110"/>
      <c r="M1425" s="110"/>
    </row>
    <row r="1426" spans="11:13" x14ac:dyDescent="0.25">
      <c r="K1426" s="147"/>
      <c r="L1426" s="110"/>
      <c r="M1426" s="110"/>
    </row>
    <row r="1427" spans="11:13" x14ac:dyDescent="0.25">
      <c r="K1427" s="147"/>
      <c r="L1427" s="110"/>
      <c r="M1427" s="110"/>
    </row>
    <row r="1428" spans="11:13" x14ac:dyDescent="0.25">
      <c r="K1428" s="147"/>
      <c r="L1428" s="110"/>
      <c r="M1428" s="110"/>
    </row>
    <row r="1429" spans="11:13" x14ac:dyDescent="0.25">
      <c r="K1429" s="147"/>
      <c r="L1429" s="110"/>
      <c r="M1429" s="110"/>
    </row>
    <row r="1430" spans="11:13" x14ac:dyDescent="0.25">
      <c r="K1430" s="147"/>
      <c r="L1430" s="110"/>
      <c r="M1430" s="110"/>
    </row>
    <row r="1431" spans="11:13" x14ac:dyDescent="0.25">
      <c r="K1431" s="147"/>
      <c r="L1431" s="110"/>
      <c r="M1431" s="110"/>
    </row>
    <row r="1432" spans="11:13" x14ac:dyDescent="0.25">
      <c r="K1432" s="147"/>
      <c r="L1432" s="110"/>
      <c r="M1432" s="110"/>
    </row>
    <row r="1433" spans="11:13" x14ac:dyDescent="0.25">
      <c r="K1433" s="147"/>
      <c r="L1433" s="110"/>
      <c r="M1433" s="110"/>
    </row>
    <row r="1434" spans="11:13" x14ac:dyDescent="0.25">
      <c r="K1434" s="147"/>
      <c r="L1434" s="110"/>
      <c r="M1434" s="110"/>
    </row>
    <row r="1435" spans="11:13" x14ac:dyDescent="0.25">
      <c r="K1435" s="147"/>
      <c r="L1435" s="110"/>
      <c r="M1435" s="110"/>
    </row>
    <row r="1436" spans="11:13" x14ac:dyDescent="0.25">
      <c r="K1436" s="147"/>
      <c r="L1436" s="110"/>
      <c r="M1436" s="110"/>
    </row>
    <row r="1437" spans="11:13" x14ac:dyDescent="0.25">
      <c r="K1437" s="147"/>
      <c r="L1437" s="110"/>
      <c r="M1437" s="110"/>
    </row>
    <row r="1438" spans="11:13" x14ac:dyDescent="0.25">
      <c r="K1438" s="147"/>
      <c r="L1438" s="110"/>
      <c r="M1438" s="110"/>
    </row>
    <row r="1439" spans="11:13" x14ac:dyDescent="0.25">
      <c r="K1439" s="147"/>
      <c r="L1439" s="110"/>
      <c r="M1439" s="110"/>
    </row>
    <row r="1440" spans="11:13" x14ac:dyDescent="0.25">
      <c r="K1440" s="147"/>
      <c r="L1440" s="110"/>
      <c r="M1440" s="110"/>
    </row>
    <row r="1441" spans="11:13" x14ac:dyDescent="0.25">
      <c r="K1441" s="147"/>
      <c r="L1441" s="110"/>
      <c r="M1441" s="110"/>
    </row>
    <row r="1442" spans="11:13" x14ac:dyDescent="0.25">
      <c r="K1442" s="147"/>
      <c r="L1442" s="110"/>
      <c r="M1442" s="110"/>
    </row>
    <row r="1443" spans="11:13" x14ac:dyDescent="0.25">
      <c r="K1443" s="147"/>
      <c r="L1443" s="110"/>
      <c r="M1443" s="110"/>
    </row>
    <row r="1444" spans="11:13" x14ac:dyDescent="0.25">
      <c r="K1444" s="147"/>
      <c r="L1444" s="110"/>
      <c r="M1444" s="110"/>
    </row>
    <row r="1445" spans="11:13" x14ac:dyDescent="0.25">
      <c r="K1445" s="147"/>
      <c r="L1445" s="110"/>
      <c r="M1445" s="110"/>
    </row>
    <row r="1446" spans="11:13" x14ac:dyDescent="0.25">
      <c r="K1446" s="147"/>
      <c r="L1446" s="110"/>
      <c r="M1446" s="110"/>
    </row>
    <row r="1447" spans="11:13" x14ac:dyDescent="0.25">
      <c r="K1447" s="147"/>
      <c r="L1447" s="110"/>
      <c r="M1447" s="110"/>
    </row>
    <row r="1448" spans="11:13" x14ac:dyDescent="0.25">
      <c r="K1448" s="147"/>
      <c r="L1448" s="110"/>
      <c r="M1448" s="110"/>
    </row>
    <row r="1449" spans="11:13" x14ac:dyDescent="0.25">
      <c r="K1449" s="147"/>
      <c r="L1449" s="110"/>
      <c r="M1449" s="110"/>
    </row>
    <row r="1450" spans="11:13" x14ac:dyDescent="0.25">
      <c r="K1450" s="147"/>
      <c r="L1450" s="110"/>
      <c r="M1450" s="110"/>
    </row>
    <row r="1451" spans="11:13" x14ac:dyDescent="0.25">
      <c r="K1451" s="147"/>
      <c r="L1451" s="110"/>
      <c r="M1451" s="110"/>
    </row>
    <row r="1452" spans="11:13" x14ac:dyDescent="0.25">
      <c r="K1452" s="147"/>
      <c r="L1452" s="110"/>
      <c r="M1452" s="110"/>
    </row>
    <row r="1453" spans="11:13" x14ac:dyDescent="0.25">
      <c r="K1453" s="147"/>
      <c r="L1453" s="110"/>
      <c r="M1453" s="110"/>
    </row>
    <row r="1454" spans="11:13" x14ac:dyDescent="0.25">
      <c r="K1454" s="147"/>
      <c r="L1454" s="110"/>
      <c r="M1454" s="110"/>
    </row>
    <row r="1455" spans="11:13" x14ac:dyDescent="0.25">
      <c r="K1455" s="147"/>
      <c r="L1455" s="110"/>
      <c r="M1455" s="110"/>
    </row>
    <row r="1456" spans="11:13" x14ac:dyDescent="0.25">
      <c r="K1456" s="147"/>
      <c r="L1456" s="110"/>
      <c r="M1456" s="110"/>
    </row>
    <row r="1457" spans="11:13" x14ac:dyDescent="0.25">
      <c r="K1457" s="147"/>
      <c r="L1457" s="110"/>
      <c r="M1457" s="110"/>
    </row>
    <row r="1458" spans="11:13" x14ac:dyDescent="0.25">
      <c r="K1458" s="147"/>
      <c r="L1458" s="110"/>
      <c r="M1458" s="110"/>
    </row>
    <row r="1459" spans="11:13" x14ac:dyDescent="0.25">
      <c r="K1459" s="147"/>
      <c r="L1459" s="110"/>
      <c r="M1459" s="110"/>
    </row>
    <row r="1460" spans="11:13" x14ac:dyDescent="0.25">
      <c r="K1460" s="147"/>
      <c r="L1460" s="110"/>
      <c r="M1460" s="110"/>
    </row>
    <row r="1461" spans="11:13" x14ac:dyDescent="0.25">
      <c r="K1461" s="147"/>
      <c r="L1461" s="110"/>
      <c r="M1461" s="110"/>
    </row>
    <row r="1462" spans="11:13" x14ac:dyDescent="0.25">
      <c r="K1462" s="147"/>
      <c r="L1462" s="110"/>
      <c r="M1462" s="110"/>
    </row>
    <row r="1463" spans="11:13" x14ac:dyDescent="0.25">
      <c r="K1463" s="147"/>
      <c r="L1463" s="110"/>
      <c r="M1463" s="110"/>
    </row>
    <row r="1464" spans="11:13" x14ac:dyDescent="0.25">
      <c r="K1464" s="147"/>
      <c r="L1464" s="110"/>
      <c r="M1464" s="110"/>
    </row>
    <row r="1465" spans="11:13" x14ac:dyDescent="0.25">
      <c r="K1465" s="147"/>
      <c r="L1465" s="110"/>
      <c r="M1465" s="110"/>
    </row>
    <row r="1466" spans="11:13" x14ac:dyDescent="0.25">
      <c r="K1466" s="147"/>
      <c r="L1466" s="110"/>
      <c r="M1466" s="110"/>
    </row>
    <row r="1467" spans="11:13" x14ac:dyDescent="0.25">
      <c r="K1467" s="147"/>
      <c r="L1467" s="110"/>
      <c r="M1467" s="110"/>
    </row>
    <row r="1468" spans="11:13" x14ac:dyDescent="0.25">
      <c r="K1468" s="147"/>
      <c r="L1468" s="110"/>
      <c r="M1468" s="110"/>
    </row>
    <row r="1469" spans="11:13" x14ac:dyDescent="0.25">
      <c r="K1469" s="147"/>
      <c r="L1469" s="110"/>
      <c r="M1469" s="110"/>
    </row>
    <row r="1470" spans="11:13" x14ac:dyDescent="0.25">
      <c r="K1470" s="147"/>
      <c r="L1470" s="110"/>
      <c r="M1470" s="110"/>
    </row>
    <row r="1471" spans="11:13" x14ac:dyDescent="0.25">
      <c r="K1471" s="147"/>
      <c r="L1471" s="110"/>
      <c r="M1471" s="110"/>
    </row>
    <row r="1472" spans="11:13" x14ac:dyDescent="0.25">
      <c r="K1472" s="147"/>
      <c r="L1472" s="110"/>
      <c r="M1472" s="110"/>
    </row>
    <row r="1473" spans="11:13" x14ac:dyDescent="0.25">
      <c r="K1473" s="147"/>
      <c r="L1473" s="110"/>
      <c r="M1473" s="110"/>
    </row>
    <row r="1474" spans="11:13" x14ac:dyDescent="0.25">
      <c r="K1474" s="147"/>
      <c r="L1474" s="110"/>
      <c r="M1474" s="110"/>
    </row>
    <row r="1475" spans="11:13" x14ac:dyDescent="0.25">
      <c r="K1475" s="147"/>
      <c r="L1475" s="110"/>
      <c r="M1475" s="110"/>
    </row>
    <row r="1476" spans="11:13" x14ac:dyDescent="0.25">
      <c r="K1476" s="147"/>
      <c r="L1476" s="110"/>
      <c r="M1476" s="110"/>
    </row>
    <row r="1477" spans="11:13" x14ac:dyDescent="0.25">
      <c r="K1477" s="147"/>
      <c r="L1477" s="110"/>
      <c r="M1477" s="110"/>
    </row>
    <row r="1478" spans="11:13" x14ac:dyDescent="0.25">
      <c r="K1478" s="147"/>
      <c r="L1478" s="110"/>
      <c r="M1478" s="110"/>
    </row>
    <row r="1479" spans="11:13" x14ac:dyDescent="0.25">
      <c r="K1479" s="147"/>
      <c r="L1479" s="110"/>
      <c r="M1479" s="110"/>
    </row>
    <row r="1480" spans="11:13" x14ac:dyDescent="0.25">
      <c r="K1480" s="147"/>
      <c r="L1480" s="110"/>
      <c r="M1480" s="110"/>
    </row>
    <row r="1481" spans="11:13" x14ac:dyDescent="0.25">
      <c r="K1481" s="147"/>
      <c r="L1481" s="110"/>
      <c r="M1481" s="110"/>
    </row>
    <row r="1482" spans="11:13" x14ac:dyDescent="0.25">
      <c r="K1482" s="147"/>
      <c r="L1482" s="110"/>
      <c r="M1482" s="110"/>
    </row>
    <row r="1483" spans="11:13" x14ac:dyDescent="0.25">
      <c r="K1483" s="147"/>
      <c r="L1483" s="110"/>
      <c r="M1483" s="110"/>
    </row>
    <row r="1484" spans="11:13" x14ac:dyDescent="0.25">
      <c r="K1484" s="147"/>
      <c r="L1484" s="110"/>
      <c r="M1484" s="110"/>
    </row>
    <row r="1485" spans="11:13" x14ac:dyDescent="0.25">
      <c r="K1485" s="147"/>
      <c r="L1485" s="110"/>
      <c r="M1485" s="110"/>
    </row>
    <row r="1486" spans="11:13" x14ac:dyDescent="0.25">
      <c r="K1486" s="147"/>
      <c r="L1486" s="110"/>
      <c r="M1486" s="110"/>
    </row>
    <row r="1487" spans="11:13" x14ac:dyDescent="0.25">
      <c r="K1487" s="147"/>
      <c r="L1487" s="110"/>
      <c r="M1487" s="110"/>
    </row>
    <row r="1488" spans="11:13" x14ac:dyDescent="0.25">
      <c r="K1488" s="147"/>
      <c r="L1488" s="110"/>
      <c r="M1488" s="110"/>
    </row>
    <row r="1489" spans="11:13" x14ac:dyDescent="0.25">
      <c r="K1489" s="147"/>
      <c r="L1489" s="110"/>
      <c r="M1489" s="110"/>
    </row>
    <row r="1490" spans="11:13" x14ac:dyDescent="0.25">
      <c r="K1490" s="147"/>
      <c r="L1490" s="110"/>
      <c r="M1490" s="110"/>
    </row>
    <row r="1491" spans="11:13" x14ac:dyDescent="0.25">
      <c r="K1491" s="147"/>
      <c r="L1491" s="110"/>
      <c r="M1491" s="110"/>
    </row>
    <row r="1492" spans="11:13" x14ac:dyDescent="0.25">
      <c r="K1492" s="147"/>
      <c r="L1492" s="110"/>
      <c r="M1492" s="110"/>
    </row>
    <row r="1493" spans="11:13" x14ac:dyDescent="0.25">
      <c r="K1493" s="147"/>
      <c r="L1493" s="110"/>
      <c r="M1493" s="110"/>
    </row>
    <row r="1494" spans="11:13" x14ac:dyDescent="0.25">
      <c r="K1494" s="147"/>
      <c r="L1494" s="110"/>
      <c r="M1494" s="110"/>
    </row>
    <row r="1495" spans="11:13" x14ac:dyDescent="0.25">
      <c r="K1495" s="147"/>
      <c r="L1495" s="110"/>
      <c r="M1495" s="110"/>
    </row>
    <row r="1496" spans="11:13" x14ac:dyDescent="0.25">
      <c r="K1496" s="147"/>
      <c r="L1496" s="110"/>
      <c r="M1496" s="110"/>
    </row>
    <row r="1497" spans="11:13" x14ac:dyDescent="0.25">
      <c r="K1497" s="147"/>
      <c r="L1497" s="110"/>
      <c r="M1497" s="110"/>
    </row>
    <row r="1498" spans="11:13" x14ac:dyDescent="0.25">
      <c r="K1498" s="147"/>
      <c r="L1498" s="110"/>
      <c r="M1498" s="110"/>
    </row>
    <row r="1499" spans="11:13" x14ac:dyDescent="0.25">
      <c r="K1499" s="147"/>
      <c r="L1499" s="110"/>
      <c r="M1499" s="110"/>
    </row>
    <row r="1500" spans="11:13" x14ac:dyDescent="0.25">
      <c r="K1500" s="147"/>
      <c r="L1500" s="110"/>
      <c r="M1500" s="110"/>
    </row>
    <row r="1501" spans="11:13" x14ac:dyDescent="0.25">
      <c r="K1501" s="147"/>
      <c r="L1501" s="110"/>
      <c r="M1501" s="110"/>
    </row>
    <row r="1502" spans="11:13" x14ac:dyDescent="0.25">
      <c r="K1502" s="147"/>
      <c r="L1502" s="110"/>
      <c r="M1502" s="110"/>
    </row>
    <row r="1503" spans="11:13" x14ac:dyDescent="0.25">
      <c r="K1503" s="147"/>
      <c r="L1503" s="110"/>
      <c r="M1503" s="110"/>
    </row>
    <row r="1504" spans="11:13" x14ac:dyDescent="0.25">
      <c r="K1504" s="147"/>
      <c r="L1504" s="110"/>
      <c r="M1504" s="110"/>
    </row>
    <row r="1505" spans="11:13" x14ac:dyDescent="0.25">
      <c r="K1505" s="147"/>
      <c r="L1505" s="110"/>
      <c r="M1505" s="110"/>
    </row>
    <row r="1506" spans="11:13" x14ac:dyDescent="0.25">
      <c r="K1506" s="147"/>
      <c r="L1506" s="110"/>
      <c r="M1506" s="110"/>
    </row>
    <row r="1507" spans="11:13" x14ac:dyDescent="0.25">
      <c r="K1507" s="147"/>
      <c r="L1507" s="110"/>
      <c r="M1507" s="110"/>
    </row>
    <row r="1508" spans="11:13" x14ac:dyDescent="0.25">
      <c r="K1508" s="147"/>
      <c r="L1508" s="110"/>
      <c r="M1508" s="110"/>
    </row>
    <row r="1509" spans="11:13" x14ac:dyDescent="0.25">
      <c r="K1509" s="147"/>
      <c r="L1509" s="110"/>
      <c r="M1509" s="110"/>
    </row>
    <row r="1510" spans="11:13" x14ac:dyDescent="0.25">
      <c r="K1510" s="147"/>
      <c r="L1510" s="110"/>
      <c r="M1510" s="110"/>
    </row>
    <row r="1511" spans="11:13" x14ac:dyDescent="0.25">
      <c r="K1511" s="147"/>
      <c r="L1511" s="110"/>
      <c r="M1511" s="110"/>
    </row>
    <row r="1512" spans="11:13" x14ac:dyDescent="0.25">
      <c r="K1512" s="147"/>
      <c r="L1512" s="110"/>
      <c r="M1512" s="110"/>
    </row>
    <row r="1513" spans="11:13" x14ac:dyDescent="0.25">
      <c r="K1513" s="147"/>
      <c r="L1513" s="110"/>
      <c r="M1513" s="110"/>
    </row>
    <row r="1514" spans="11:13" x14ac:dyDescent="0.25">
      <c r="K1514" s="147"/>
      <c r="L1514" s="110"/>
      <c r="M1514" s="110"/>
    </row>
    <row r="1515" spans="11:13" x14ac:dyDescent="0.25">
      <c r="K1515" s="147"/>
      <c r="L1515" s="110"/>
      <c r="M1515" s="110"/>
    </row>
    <row r="1516" spans="11:13" x14ac:dyDescent="0.25">
      <c r="K1516" s="147"/>
      <c r="L1516" s="110"/>
      <c r="M1516" s="110"/>
    </row>
    <row r="1517" spans="11:13" x14ac:dyDescent="0.25">
      <c r="K1517" s="147"/>
      <c r="L1517" s="110"/>
      <c r="M1517" s="110"/>
    </row>
    <row r="1518" spans="11:13" x14ac:dyDescent="0.25">
      <c r="K1518" s="147"/>
      <c r="L1518" s="110"/>
      <c r="M1518" s="110"/>
    </row>
    <row r="1519" spans="11:13" x14ac:dyDescent="0.25">
      <c r="K1519" s="147"/>
      <c r="L1519" s="110"/>
      <c r="M1519" s="110"/>
    </row>
    <row r="1520" spans="11:13" x14ac:dyDescent="0.25">
      <c r="K1520" s="147"/>
      <c r="L1520" s="110"/>
      <c r="M1520" s="110"/>
    </row>
    <row r="1521" spans="11:13" x14ac:dyDescent="0.25">
      <c r="K1521" s="147"/>
      <c r="L1521" s="110"/>
      <c r="M1521" s="110"/>
    </row>
    <row r="1522" spans="11:13" x14ac:dyDescent="0.25">
      <c r="K1522" s="147"/>
      <c r="L1522" s="110"/>
      <c r="M1522" s="110"/>
    </row>
    <row r="1523" spans="11:13" x14ac:dyDescent="0.25">
      <c r="K1523" s="147"/>
      <c r="L1523" s="110"/>
      <c r="M1523" s="110"/>
    </row>
    <row r="1524" spans="11:13" x14ac:dyDescent="0.25">
      <c r="K1524" s="147"/>
      <c r="L1524" s="110"/>
      <c r="M1524" s="110"/>
    </row>
    <row r="1525" spans="11:13" x14ac:dyDescent="0.25">
      <c r="K1525" s="147"/>
      <c r="L1525" s="110"/>
      <c r="M1525" s="110"/>
    </row>
    <row r="1526" spans="11:13" x14ac:dyDescent="0.25">
      <c r="K1526" s="147"/>
      <c r="L1526" s="110"/>
      <c r="M1526" s="110"/>
    </row>
    <row r="1527" spans="11:13" x14ac:dyDescent="0.25">
      <c r="K1527" s="147"/>
      <c r="L1527" s="110"/>
      <c r="M1527" s="110"/>
    </row>
    <row r="1528" spans="11:13" x14ac:dyDescent="0.25">
      <c r="K1528" s="147"/>
      <c r="L1528" s="110"/>
      <c r="M1528" s="110"/>
    </row>
    <row r="1529" spans="11:13" x14ac:dyDescent="0.25">
      <c r="K1529" s="147"/>
      <c r="L1529" s="110"/>
      <c r="M1529" s="110"/>
    </row>
    <row r="1530" spans="11:13" x14ac:dyDescent="0.25">
      <c r="K1530" s="147"/>
      <c r="L1530" s="110"/>
      <c r="M1530" s="110"/>
    </row>
    <row r="1531" spans="11:13" x14ac:dyDescent="0.25">
      <c r="K1531" s="147"/>
      <c r="L1531" s="110"/>
      <c r="M1531" s="110"/>
    </row>
    <row r="1532" spans="11:13" x14ac:dyDescent="0.25">
      <c r="K1532" s="147"/>
      <c r="L1532" s="110"/>
      <c r="M1532" s="110"/>
    </row>
    <row r="1533" spans="11:13" x14ac:dyDescent="0.25">
      <c r="K1533" s="147"/>
      <c r="L1533" s="110"/>
      <c r="M1533" s="110"/>
    </row>
    <row r="1534" spans="11:13" x14ac:dyDescent="0.25">
      <c r="K1534" s="147"/>
      <c r="L1534" s="110"/>
      <c r="M1534" s="110"/>
    </row>
    <row r="1535" spans="11:13" x14ac:dyDescent="0.25">
      <c r="K1535" s="147"/>
      <c r="L1535" s="110"/>
      <c r="M1535" s="110"/>
    </row>
    <row r="1536" spans="11:13" x14ac:dyDescent="0.25">
      <c r="K1536" s="147"/>
      <c r="L1536" s="110"/>
      <c r="M1536" s="110"/>
    </row>
    <row r="1537" spans="11:13" x14ac:dyDescent="0.25">
      <c r="K1537" s="147"/>
      <c r="L1537" s="110"/>
      <c r="M1537" s="110"/>
    </row>
    <row r="1538" spans="11:13" x14ac:dyDescent="0.25">
      <c r="K1538" s="147"/>
      <c r="L1538" s="110"/>
      <c r="M1538" s="110"/>
    </row>
    <row r="1539" spans="11:13" x14ac:dyDescent="0.25">
      <c r="K1539" s="147"/>
      <c r="L1539" s="110"/>
      <c r="M1539" s="110"/>
    </row>
    <row r="1540" spans="11:13" x14ac:dyDescent="0.25">
      <c r="K1540" s="147"/>
      <c r="L1540" s="110"/>
      <c r="M1540" s="110"/>
    </row>
    <row r="1541" spans="11:13" x14ac:dyDescent="0.25">
      <c r="K1541" s="147"/>
      <c r="L1541" s="110"/>
      <c r="M1541" s="110"/>
    </row>
    <row r="1542" spans="11:13" x14ac:dyDescent="0.25">
      <c r="K1542" s="147"/>
      <c r="L1542" s="110"/>
      <c r="M1542" s="110"/>
    </row>
    <row r="1543" spans="11:13" x14ac:dyDescent="0.25">
      <c r="K1543" s="147"/>
      <c r="L1543" s="110"/>
      <c r="M1543" s="110"/>
    </row>
    <row r="1544" spans="11:13" x14ac:dyDescent="0.25">
      <c r="K1544" s="147"/>
      <c r="L1544" s="110"/>
      <c r="M1544" s="110"/>
    </row>
    <row r="1545" spans="11:13" x14ac:dyDescent="0.25">
      <c r="K1545" s="147"/>
      <c r="L1545" s="110"/>
      <c r="M1545" s="110"/>
    </row>
    <row r="1546" spans="11:13" x14ac:dyDescent="0.25">
      <c r="K1546" s="147"/>
      <c r="L1546" s="110"/>
      <c r="M1546" s="110"/>
    </row>
    <row r="1547" spans="11:13" x14ac:dyDescent="0.25">
      <c r="K1547" s="147"/>
      <c r="L1547" s="110"/>
      <c r="M1547" s="110"/>
    </row>
    <row r="1548" spans="11:13" x14ac:dyDescent="0.25">
      <c r="K1548" s="147"/>
      <c r="L1548" s="110"/>
      <c r="M1548" s="110"/>
    </row>
    <row r="1549" spans="11:13" x14ac:dyDescent="0.25">
      <c r="K1549" s="147"/>
      <c r="L1549" s="110"/>
      <c r="M1549" s="110"/>
    </row>
    <row r="1550" spans="11:13" x14ac:dyDescent="0.25">
      <c r="K1550" s="147"/>
      <c r="L1550" s="110"/>
      <c r="M1550" s="110"/>
    </row>
    <row r="1551" spans="11:13" x14ac:dyDescent="0.25">
      <c r="K1551" s="147"/>
      <c r="L1551" s="110"/>
      <c r="M1551" s="110"/>
    </row>
    <row r="1552" spans="11:13" x14ac:dyDescent="0.25">
      <c r="K1552" s="147"/>
      <c r="L1552" s="110"/>
      <c r="M1552" s="110"/>
    </row>
    <row r="1553" spans="11:13" x14ac:dyDescent="0.25">
      <c r="K1553" s="147"/>
      <c r="L1553" s="110"/>
      <c r="M1553" s="110"/>
    </row>
    <row r="1554" spans="11:13" x14ac:dyDescent="0.25">
      <c r="K1554" s="147"/>
      <c r="L1554" s="110"/>
      <c r="M1554" s="110"/>
    </row>
    <row r="1555" spans="11:13" x14ac:dyDescent="0.25">
      <c r="K1555" s="147"/>
      <c r="L1555" s="110"/>
      <c r="M1555" s="110"/>
    </row>
    <row r="1556" spans="11:13" x14ac:dyDescent="0.25">
      <c r="K1556" s="147"/>
      <c r="L1556" s="110"/>
      <c r="M1556" s="110"/>
    </row>
    <row r="1557" spans="11:13" x14ac:dyDescent="0.25">
      <c r="K1557" s="147"/>
      <c r="L1557" s="110"/>
      <c r="M1557" s="110"/>
    </row>
    <row r="1558" spans="11:13" x14ac:dyDescent="0.25">
      <c r="K1558" s="147"/>
      <c r="L1558" s="110"/>
      <c r="M1558" s="110"/>
    </row>
    <row r="1559" spans="11:13" x14ac:dyDescent="0.25">
      <c r="K1559" s="147"/>
      <c r="L1559" s="110"/>
      <c r="M1559" s="110"/>
    </row>
    <row r="1560" spans="11:13" x14ac:dyDescent="0.25">
      <c r="K1560" s="147"/>
      <c r="L1560" s="110"/>
      <c r="M1560" s="110"/>
    </row>
    <row r="1561" spans="11:13" x14ac:dyDescent="0.25">
      <c r="K1561" s="147"/>
      <c r="L1561" s="110"/>
      <c r="M1561" s="110"/>
    </row>
    <row r="1562" spans="11:13" x14ac:dyDescent="0.25">
      <c r="K1562" s="147"/>
      <c r="L1562" s="110"/>
      <c r="M1562" s="110"/>
    </row>
    <row r="1563" spans="11:13" x14ac:dyDescent="0.25">
      <c r="K1563" s="147"/>
      <c r="L1563" s="110"/>
      <c r="M1563" s="110"/>
    </row>
    <row r="1564" spans="11:13" x14ac:dyDescent="0.25">
      <c r="K1564" s="147"/>
      <c r="L1564" s="110"/>
      <c r="M1564" s="110"/>
    </row>
    <row r="1565" spans="11:13" x14ac:dyDescent="0.25">
      <c r="K1565" s="147"/>
      <c r="L1565" s="110"/>
      <c r="M1565" s="110"/>
    </row>
    <row r="1566" spans="11:13" x14ac:dyDescent="0.25">
      <c r="K1566" s="147"/>
      <c r="L1566" s="110"/>
      <c r="M1566" s="110"/>
    </row>
    <row r="1567" spans="11:13" x14ac:dyDescent="0.25">
      <c r="K1567" s="147"/>
      <c r="L1567" s="110"/>
      <c r="M1567" s="110"/>
    </row>
    <row r="1568" spans="11:13" x14ac:dyDescent="0.25">
      <c r="K1568" s="147"/>
      <c r="L1568" s="110"/>
      <c r="M1568" s="110"/>
    </row>
    <row r="1569" spans="11:13" x14ac:dyDescent="0.25">
      <c r="K1569" s="147"/>
      <c r="L1569" s="110"/>
      <c r="M1569" s="110"/>
    </row>
    <row r="1570" spans="11:13" x14ac:dyDescent="0.25">
      <c r="K1570" s="147"/>
      <c r="L1570" s="110"/>
      <c r="M1570" s="110"/>
    </row>
    <row r="1571" spans="11:13" x14ac:dyDescent="0.25">
      <c r="K1571" s="147"/>
      <c r="L1571" s="110"/>
      <c r="M1571" s="110"/>
    </row>
    <row r="1572" spans="11:13" x14ac:dyDescent="0.25">
      <c r="K1572" s="147"/>
      <c r="L1572" s="110"/>
      <c r="M1572" s="110"/>
    </row>
    <row r="1573" spans="11:13" x14ac:dyDescent="0.25">
      <c r="K1573" s="147"/>
      <c r="L1573" s="110"/>
      <c r="M1573" s="110"/>
    </row>
    <row r="1574" spans="11:13" x14ac:dyDescent="0.25">
      <c r="K1574" s="147"/>
      <c r="L1574" s="110"/>
      <c r="M1574" s="110"/>
    </row>
    <row r="1575" spans="11:13" x14ac:dyDescent="0.25">
      <c r="K1575" s="147"/>
      <c r="L1575" s="110"/>
      <c r="M1575" s="110"/>
    </row>
    <row r="1576" spans="11:13" x14ac:dyDescent="0.25">
      <c r="K1576" s="147"/>
      <c r="L1576" s="110"/>
      <c r="M1576" s="110"/>
    </row>
    <row r="1577" spans="11:13" x14ac:dyDescent="0.25">
      <c r="K1577" s="147"/>
      <c r="L1577" s="110"/>
      <c r="M1577" s="110"/>
    </row>
    <row r="1578" spans="11:13" x14ac:dyDescent="0.25">
      <c r="K1578" s="147"/>
      <c r="L1578" s="110"/>
      <c r="M1578" s="110"/>
    </row>
    <row r="1579" spans="11:13" x14ac:dyDescent="0.25">
      <c r="K1579" s="147"/>
      <c r="L1579" s="110"/>
      <c r="M1579" s="110"/>
    </row>
    <row r="1580" spans="11:13" x14ac:dyDescent="0.25">
      <c r="K1580" s="147"/>
      <c r="L1580" s="110"/>
      <c r="M1580" s="110"/>
    </row>
    <row r="1581" spans="11:13" x14ac:dyDescent="0.25">
      <c r="K1581" s="147"/>
      <c r="L1581" s="110"/>
      <c r="M1581" s="110"/>
    </row>
    <row r="1582" spans="11:13" x14ac:dyDescent="0.25">
      <c r="K1582" s="147"/>
      <c r="L1582" s="110"/>
      <c r="M1582" s="110"/>
    </row>
    <row r="1583" spans="11:13" x14ac:dyDescent="0.25">
      <c r="K1583" s="147"/>
      <c r="L1583" s="110"/>
      <c r="M1583" s="110"/>
    </row>
    <row r="1584" spans="11:13" x14ac:dyDescent="0.25">
      <c r="K1584" s="147"/>
      <c r="L1584" s="110"/>
      <c r="M1584" s="110"/>
    </row>
    <row r="1585" spans="11:13" x14ac:dyDescent="0.25">
      <c r="K1585" s="147"/>
      <c r="L1585" s="110"/>
      <c r="M1585" s="110"/>
    </row>
    <row r="1586" spans="11:13" x14ac:dyDescent="0.25">
      <c r="K1586" s="147"/>
      <c r="L1586" s="110"/>
      <c r="M1586" s="110"/>
    </row>
    <row r="1587" spans="11:13" x14ac:dyDescent="0.25">
      <c r="K1587" s="147"/>
      <c r="L1587" s="110"/>
      <c r="M1587" s="110"/>
    </row>
    <row r="1588" spans="11:13" x14ac:dyDescent="0.25">
      <c r="K1588" s="147"/>
      <c r="L1588" s="110"/>
      <c r="M1588" s="110"/>
    </row>
    <row r="1589" spans="11:13" x14ac:dyDescent="0.25">
      <c r="K1589" s="147"/>
      <c r="L1589" s="110"/>
      <c r="M1589" s="110"/>
    </row>
    <row r="1590" spans="11:13" x14ac:dyDescent="0.25">
      <c r="K1590" s="147"/>
      <c r="L1590" s="110"/>
      <c r="M1590" s="110"/>
    </row>
    <row r="1591" spans="11:13" x14ac:dyDescent="0.25">
      <c r="K1591" s="147"/>
      <c r="L1591" s="110"/>
      <c r="M1591" s="110"/>
    </row>
    <row r="1592" spans="11:13" x14ac:dyDescent="0.25">
      <c r="K1592" s="147"/>
      <c r="L1592" s="110"/>
      <c r="M1592" s="110"/>
    </row>
    <row r="1593" spans="11:13" x14ac:dyDescent="0.25">
      <c r="K1593" s="147"/>
      <c r="L1593" s="110"/>
      <c r="M1593" s="110"/>
    </row>
    <row r="1594" spans="11:13" x14ac:dyDescent="0.25">
      <c r="K1594" s="147"/>
      <c r="L1594" s="110"/>
      <c r="M1594" s="110"/>
    </row>
    <row r="1595" spans="11:13" x14ac:dyDescent="0.25">
      <c r="K1595" s="147"/>
      <c r="L1595" s="110"/>
      <c r="M1595" s="110"/>
    </row>
    <row r="1596" spans="11:13" x14ac:dyDescent="0.25">
      <c r="K1596" s="147"/>
      <c r="L1596" s="110"/>
      <c r="M1596" s="110"/>
    </row>
    <row r="1597" spans="11:13" x14ac:dyDescent="0.25">
      <c r="K1597" s="147"/>
      <c r="L1597" s="110"/>
      <c r="M1597" s="110"/>
    </row>
    <row r="1598" spans="11:13" x14ac:dyDescent="0.25">
      <c r="K1598" s="147"/>
      <c r="L1598" s="110"/>
      <c r="M1598" s="110"/>
    </row>
    <row r="1599" spans="11:13" x14ac:dyDescent="0.25">
      <c r="K1599" s="147"/>
      <c r="L1599" s="110"/>
      <c r="M1599" s="110"/>
    </row>
    <row r="1600" spans="11:13" x14ac:dyDescent="0.25">
      <c r="K1600" s="147"/>
      <c r="L1600" s="110"/>
      <c r="M1600" s="110"/>
    </row>
    <row r="1601" spans="11:13" x14ac:dyDescent="0.25">
      <c r="K1601" s="147"/>
      <c r="L1601" s="110"/>
      <c r="M1601" s="110"/>
    </row>
    <row r="1602" spans="11:13" x14ac:dyDescent="0.25">
      <c r="K1602" s="147"/>
      <c r="L1602" s="110"/>
      <c r="M1602" s="110"/>
    </row>
    <row r="1603" spans="11:13" x14ac:dyDescent="0.25">
      <c r="K1603" s="147"/>
      <c r="L1603" s="110"/>
      <c r="M1603" s="110"/>
    </row>
    <row r="1604" spans="11:13" x14ac:dyDescent="0.25">
      <c r="K1604" s="147"/>
      <c r="L1604" s="110"/>
      <c r="M1604" s="110"/>
    </row>
    <row r="1605" spans="11:13" x14ac:dyDescent="0.25">
      <c r="K1605" s="147"/>
      <c r="L1605" s="110"/>
      <c r="M1605" s="110"/>
    </row>
    <row r="1606" spans="11:13" x14ac:dyDescent="0.25">
      <c r="K1606" s="147"/>
      <c r="L1606" s="110"/>
      <c r="M1606" s="110"/>
    </row>
    <row r="1607" spans="11:13" x14ac:dyDescent="0.25">
      <c r="K1607" s="147"/>
      <c r="L1607" s="110"/>
      <c r="M1607" s="110"/>
    </row>
    <row r="1608" spans="11:13" x14ac:dyDescent="0.25">
      <c r="K1608" s="147"/>
      <c r="L1608" s="110"/>
      <c r="M1608" s="110"/>
    </row>
    <row r="1609" spans="11:13" x14ac:dyDescent="0.25">
      <c r="K1609" s="147"/>
      <c r="L1609" s="110"/>
      <c r="M1609" s="110"/>
    </row>
    <row r="1610" spans="11:13" x14ac:dyDescent="0.25">
      <c r="K1610" s="147"/>
      <c r="L1610" s="110"/>
      <c r="M1610" s="110"/>
    </row>
    <row r="1611" spans="11:13" x14ac:dyDescent="0.25">
      <c r="K1611" s="147"/>
      <c r="L1611" s="110"/>
      <c r="M1611" s="110"/>
    </row>
    <row r="1612" spans="11:13" x14ac:dyDescent="0.25">
      <c r="K1612" s="147"/>
      <c r="L1612" s="110"/>
      <c r="M1612" s="110"/>
    </row>
    <row r="1613" spans="11:13" x14ac:dyDescent="0.25">
      <c r="K1613" s="147"/>
      <c r="L1613" s="110"/>
      <c r="M1613" s="110"/>
    </row>
    <row r="1614" spans="11:13" x14ac:dyDescent="0.25">
      <c r="K1614" s="147"/>
      <c r="L1614" s="110"/>
      <c r="M1614" s="110"/>
    </row>
    <row r="1615" spans="11:13" x14ac:dyDescent="0.25">
      <c r="K1615" s="147"/>
      <c r="L1615" s="110"/>
      <c r="M1615" s="110"/>
    </row>
    <row r="1616" spans="11:13" x14ac:dyDescent="0.25">
      <c r="K1616" s="147"/>
      <c r="L1616" s="110"/>
      <c r="M1616" s="110"/>
    </row>
    <row r="1617" spans="11:13" x14ac:dyDescent="0.25">
      <c r="K1617" s="147"/>
      <c r="L1617" s="110"/>
      <c r="M1617" s="110"/>
    </row>
    <row r="1618" spans="11:13" x14ac:dyDescent="0.25">
      <c r="K1618" s="147"/>
      <c r="L1618" s="110"/>
      <c r="M1618" s="110"/>
    </row>
    <row r="1619" spans="11:13" x14ac:dyDescent="0.25">
      <c r="K1619" s="147"/>
      <c r="L1619" s="110"/>
      <c r="M1619" s="110"/>
    </row>
    <row r="1620" spans="11:13" x14ac:dyDescent="0.25">
      <c r="K1620" s="147"/>
      <c r="L1620" s="110"/>
      <c r="M1620" s="110"/>
    </row>
    <row r="1621" spans="11:13" x14ac:dyDescent="0.25">
      <c r="K1621" s="147"/>
      <c r="L1621" s="110"/>
      <c r="M1621" s="110"/>
    </row>
    <row r="1622" spans="11:13" x14ac:dyDescent="0.25">
      <c r="K1622" s="147"/>
      <c r="L1622" s="110"/>
      <c r="M1622" s="110"/>
    </row>
    <row r="1623" spans="11:13" x14ac:dyDescent="0.25">
      <c r="K1623" s="147"/>
      <c r="L1623" s="110"/>
      <c r="M1623" s="110"/>
    </row>
    <row r="1624" spans="11:13" x14ac:dyDescent="0.25">
      <c r="K1624" s="147"/>
      <c r="L1624" s="110"/>
      <c r="M1624" s="110"/>
    </row>
    <row r="1625" spans="11:13" x14ac:dyDescent="0.25">
      <c r="K1625" s="147"/>
      <c r="L1625" s="110"/>
      <c r="M1625" s="110"/>
    </row>
    <row r="1626" spans="11:13" x14ac:dyDescent="0.25">
      <c r="K1626" s="147"/>
      <c r="L1626" s="110"/>
      <c r="M1626" s="110"/>
    </row>
    <row r="1627" spans="11:13" x14ac:dyDescent="0.25">
      <c r="K1627" s="147"/>
      <c r="L1627" s="110"/>
      <c r="M1627" s="110"/>
    </row>
    <row r="1628" spans="11:13" x14ac:dyDescent="0.25">
      <c r="K1628" s="147"/>
      <c r="L1628" s="110"/>
      <c r="M1628" s="110"/>
    </row>
    <row r="1629" spans="11:13" x14ac:dyDescent="0.25">
      <c r="K1629" s="147"/>
      <c r="L1629" s="110"/>
      <c r="M1629" s="110"/>
    </row>
    <row r="1630" spans="11:13" x14ac:dyDescent="0.25">
      <c r="K1630" s="147"/>
      <c r="L1630" s="110"/>
      <c r="M1630" s="110"/>
    </row>
    <row r="1631" spans="11:13" x14ac:dyDescent="0.25">
      <c r="K1631" s="147"/>
      <c r="L1631" s="110"/>
      <c r="M1631" s="110"/>
    </row>
    <row r="1632" spans="11:13" x14ac:dyDescent="0.25">
      <c r="K1632" s="147"/>
      <c r="L1632" s="110"/>
      <c r="M1632" s="110"/>
    </row>
    <row r="1633" spans="11:13" x14ac:dyDescent="0.25">
      <c r="K1633" s="147"/>
      <c r="L1633" s="110"/>
      <c r="M1633" s="110"/>
    </row>
    <row r="1634" spans="11:13" x14ac:dyDescent="0.25">
      <c r="K1634" s="147"/>
      <c r="L1634" s="110"/>
      <c r="M1634" s="110"/>
    </row>
    <row r="1635" spans="11:13" x14ac:dyDescent="0.25">
      <c r="K1635" s="147"/>
      <c r="L1635" s="110"/>
      <c r="M1635" s="110"/>
    </row>
    <row r="1636" spans="11:13" x14ac:dyDescent="0.25">
      <c r="K1636" s="147"/>
      <c r="L1636" s="110"/>
      <c r="M1636" s="110"/>
    </row>
    <row r="1637" spans="11:13" x14ac:dyDescent="0.25">
      <c r="K1637" s="147"/>
      <c r="L1637" s="110"/>
      <c r="M1637" s="110"/>
    </row>
    <row r="1638" spans="11:13" x14ac:dyDescent="0.25">
      <c r="K1638" s="147"/>
      <c r="L1638" s="110"/>
      <c r="M1638" s="110"/>
    </row>
    <row r="1639" spans="11:13" x14ac:dyDescent="0.25">
      <c r="K1639" s="147"/>
      <c r="L1639" s="110"/>
      <c r="M1639" s="110"/>
    </row>
    <row r="1640" spans="11:13" x14ac:dyDescent="0.25">
      <c r="K1640" s="147"/>
      <c r="L1640" s="110"/>
      <c r="M1640" s="110"/>
    </row>
    <row r="1641" spans="11:13" x14ac:dyDescent="0.25">
      <c r="K1641" s="147"/>
      <c r="L1641" s="110"/>
      <c r="M1641" s="110"/>
    </row>
    <row r="1642" spans="11:13" x14ac:dyDescent="0.25">
      <c r="K1642" s="147"/>
      <c r="L1642" s="110"/>
      <c r="M1642" s="110"/>
    </row>
    <row r="1643" spans="11:13" x14ac:dyDescent="0.25">
      <c r="K1643" s="147"/>
      <c r="L1643" s="110"/>
      <c r="M1643" s="110"/>
    </row>
    <row r="1644" spans="11:13" x14ac:dyDescent="0.25">
      <c r="K1644" s="147"/>
      <c r="L1644" s="110"/>
      <c r="M1644" s="110"/>
    </row>
    <row r="1645" spans="11:13" x14ac:dyDescent="0.25">
      <c r="K1645" s="147"/>
      <c r="L1645" s="110"/>
      <c r="M1645" s="110"/>
    </row>
    <row r="1646" spans="11:13" x14ac:dyDescent="0.25">
      <c r="K1646" s="147"/>
      <c r="L1646" s="110"/>
      <c r="M1646" s="110"/>
    </row>
    <row r="1647" spans="11:13" x14ac:dyDescent="0.25">
      <c r="K1647" s="147"/>
      <c r="L1647" s="110"/>
      <c r="M1647" s="110"/>
    </row>
    <row r="1648" spans="11:13" x14ac:dyDescent="0.25">
      <c r="K1648" s="147"/>
      <c r="L1648" s="110"/>
      <c r="M1648" s="110"/>
    </row>
    <row r="1649" spans="11:13" x14ac:dyDescent="0.25">
      <c r="K1649" s="147"/>
      <c r="L1649" s="110"/>
      <c r="M1649" s="110"/>
    </row>
    <row r="1650" spans="11:13" x14ac:dyDescent="0.25">
      <c r="K1650" s="147"/>
      <c r="L1650" s="110"/>
      <c r="M1650" s="110"/>
    </row>
    <row r="1651" spans="11:13" x14ac:dyDescent="0.25">
      <c r="K1651" s="147"/>
      <c r="L1651" s="110"/>
      <c r="M1651" s="110"/>
    </row>
    <row r="1652" spans="11:13" x14ac:dyDescent="0.25">
      <c r="K1652" s="147"/>
      <c r="L1652" s="110"/>
      <c r="M1652" s="110"/>
    </row>
    <row r="1653" spans="11:13" x14ac:dyDescent="0.25">
      <c r="K1653" s="147"/>
      <c r="L1653" s="110"/>
      <c r="M1653" s="110"/>
    </row>
    <row r="1654" spans="11:13" x14ac:dyDescent="0.25">
      <c r="K1654" s="147"/>
      <c r="L1654" s="110"/>
      <c r="M1654" s="110"/>
    </row>
    <row r="1655" spans="11:13" x14ac:dyDescent="0.25">
      <c r="K1655" s="147"/>
      <c r="L1655" s="110"/>
      <c r="M1655" s="110"/>
    </row>
    <row r="1656" spans="11:13" x14ac:dyDescent="0.25">
      <c r="K1656" s="147"/>
      <c r="L1656" s="110"/>
      <c r="M1656" s="110"/>
    </row>
    <row r="1657" spans="11:13" x14ac:dyDescent="0.25">
      <c r="K1657" s="147"/>
      <c r="L1657" s="110"/>
      <c r="M1657" s="110"/>
    </row>
    <row r="1658" spans="11:13" x14ac:dyDescent="0.25">
      <c r="K1658" s="147"/>
      <c r="L1658" s="110"/>
      <c r="M1658" s="110"/>
    </row>
    <row r="1659" spans="11:13" x14ac:dyDescent="0.25">
      <c r="K1659" s="147"/>
      <c r="L1659" s="110"/>
      <c r="M1659" s="110"/>
    </row>
    <row r="1660" spans="11:13" x14ac:dyDescent="0.25">
      <c r="K1660" s="147"/>
      <c r="L1660" s="110"/>
      <c r="M1660" s="110"/>
    </row>
    <row r="1661" spans="11:13" x14ac:dyDescent="0.25">
      <c r="K1661" s="147"/>
      <c r="L1661" s="110"/>
      <c r="M1661" s="110"/>
    </row>
    <row r="1662" spans="11:13" x14ac:dyDescent="0.25">
      <c r="K1662" s="147"/>
      <c r="L1662" s="110"/>
      <c r="M1662" s="110"/>
    </row>
    <row r="1663" spans="11:13" x14ac:dyDescent="0.25">
      <c r="K1663" s="147"/>
      <c r="L1663" s="110"/>
      <c r="M1663" s="110"/>
    </row>
    <row r="1664" spans="11:13" x14ac:dyDescent="0.25">
      <c r="K1664" s="147"/>
      <c r="L1664" s="110"/>
      <c r="M1664" s="110"/>
    </row>
    <row r="1665" spans="11:13" x14ac:dyDescent="0.25">
      <c r="K1665" s="147"/>
      <c r="L1665" s="110"/>
      <c r="M1665" s="110"/>
    </row>
    <row r="1666" spans="11:13" x14ac:dyDescent="0.25">
      <c r="K1666" s="147"/>
      <c r="L1666" s="110"/>
      <c r="M1666" s="110"/>
    </row>
    <row r="1667" spans="11:13" x14ac:dyDescent="0.25">
      <c r="K1667" s="147"/>
      <c r="L1667" s="110"/>
      <c r="M1667" s="110"/>
    </row>
    <row r="1668" spans="11:13" x14ac:dyDescent="0.25">
      <c r="K1668" s="147"/>
      <c r="L1668" s="110"/>
      <c r="M1668" s="110"/>
    </row>
    <row r="1669" spans="11:13" x14ac:dyDescent="0.25">
      <c r="K1669" s="147"/>
      <c r="L1669" s="110"/>
      <c r="M1669" s="110"/>
    </row>
    <row r="1670" spans="11:13" x14ac:dyDescent="0.25">
      <c r="K1670" s="147"/>
      <c r="L1670" s="110"/>
      <c r="M1670" s="110"/>
    </row>
    <row r="1671" spans="11:13" x14ac:dyDescent="0.25">
      <c r="K1671" s="147"/>
      <c r="L1671" s="110"/>
      <c r="M1671" s="110"/>
    </row>
    <row r="1672" spans="11:13" x14ac:dyDescent="0.25">
      <c r="K1672" s="147"/>
      <c r="L1672" s="110"/>
      <c r="M1672" s="110"/>
    </row>
    <row r="1673" spans="11:13" x14ac:dyDescent="0.25">
      <c r="K1673" s="147"/>
      <c r="L1673" s="110"/>
      <c r="M1673" s="110"/>
    </row>
    <row r="1674" spans="11:13" x14ac:dyDescent="0.25">
      <c r="K1674" s="147"/>
      <c r="L1674" s="110"/>
      <c r="M1674" s="110"/>
    </row>
    <row r="1675" spans="11:13" x14ac:dyDescent="0.25">
      <c r="K1675" s="147"/>
      <c r="L1675" s="110"/>
      <c r="M1675" s="110"/>
    </row>
    <row r="1676" spans="11:13" x14ac:dyDescent="0.25">
      <c r="K1676" s="147"/>
      <c r="L1676" s="110"/>
      <c r="M1676" s="110"/>
    </row>
    <row r="1677" spans="11:13" x14ac:dyDescent="0.25">
      <c r="K1677" s="147"/>
      <c r="L1677" s="110"/>
      <c r="M1677" s="110"/>
    </row>
    <row r="1678" spans="11:13" x14ac:dyDescent="0.25">
      <c r="K1678" s="147"/>
      <c r="L1678" s="110"/>
      <c r="M1678" s="110"/>
    </row>
    <row r="1679" spans="11:13" x14ac:dyDescent="0.25">
      <c r="K1679" s="147"/>
      <c r="L1679" s="110"/>
      <c r="M1679" s="110"/>
    </row>
    <row r="1680" spans="11:13" x14ac:dyDescent="0.25">
      <c r="K1680" s="147"/>
      <c r="L1680" s="110"/>
      <c r="M1680" s="110"/>
    </row>
    <row r="1681" spans="11:13" x14ac:dyDescent="0.25">
      <c r="K1681" s="147"/>
      <c r="L1681" s="110"/>
      <c r="M1681" s="110"/>
    </row>
    <row r="1682" spans="11:13" x14ac:dyDescent="0.25">
      <c r="K1682" s="147"/>
      <c r="L1682" s="110"/>
      <c r="M1682" s="110"/>
    </row>
    <row r="1683" spans="11:13" x14ac:dyDescent="0.25">
      <c r="K1683" s="147"/>
      <c r="L1683" s="110"/>
      <c r="M1683" s="110"/>
    </row>
    <row r="1684" spans="11:13" x14ac:dyDescent="0.25">
      <c r="K1684" s="147"/>
      <c r="L1684" s="110"/>
      <c r="M1684" s="110"/>
    </row>
    <row r="1685" spans="11:13" x14ac:dyDescent="0.25">
      <c r="K1685" s="147"/>
      <c r="L1685" s="110"/>
      <c r="M1685" s="110"/>
    </row>
    <row r="1686" spans="11:13" x14ac:dyDescent="0.25">
      <c r="K1686" s="147"/>
      <c r="L1686" s="110"/>
      <c r="M1686" s="110"/>
    </row>
    <row r="1687" spans="11:13" x14ac:dyDescent="0.25">
      <c r="K1687" s="147"/>
      <c r="L1687" s="110"/>
      <c r="M1687" s="110"/>
    </row>
    <row r="1688" spans="11:13" x14ac:dyDescent="0.25">
      <c r="K1688" s="147"/>
      <c r="L1688" s="110"/>
      <c r="M1688" s="110"/>
    </row>
    <row r="1689" spans="11:13" x14ac:dyDescent="0.25">
      <c r="K1689" s="147"/>
      <c r="L1689" s="110"/>
      <c r="M1689" s="110"/>
    </row>
    <row r="1690" spans="11:13" x14ac:dyDescent="0.25">
      <c r="K1690" s="147"/>
      <c r="L1690" s="110"/>
      <c r="M1690" s="110"/>
    </row>
    <row r="1691" spans="11:13" x14ac:dyDescent="0.25">
      <c r="K1691" s="147"/>
      <c r="L1691" s="110"/>
      <c r="M1691" s="110"/>
    </row>
    <row r="1692" spans="11:13" x14ac:dyDescent="0.25">
      <c r="K1692" s="147"/>
      <c r="L1692" s="110"/>
      <c r="M1692" s="110"/>
    </row>
    <row r="1693" spans="11:13" x14ac:dyDescent="0.25">
      <c r="K1693" s="147"/>
      <c r="L1693" s="110"/>
      <c r="M1693" s="110"/>
    </row>
    <row r="1694" spans="11:13" x14ac:dyDescent="0.25">
      <c r="K1694" s="147"/>
      <c r="L1694" s="110"/>
      <c r="M1694" s="110"/>
    </row>
    <row r="1695" spans="11:13" x14ac:dyDescent="0.25">
      <c r="K1695" s="147"/>
      <c r="L1695" s="110"/>
      <c r="M1695" s="110"/>
    </row>
    <row r="1696" spans="11:13" x14ac:dyDescent="0.25">
      <c r="K1696" s="147"/>
      <c r="L1696" s="110"/>
      <c r="M1696" s="110"/>
    </row>
    <row r="1697" spans="11:13" x14ac:dyDescent="0.25">
      <c r="K1697" s="147"/>
      <c r="L1697" s="110"/>
      <c r="M1697" s="110"/>
    </row>
    <row r="1698" spans="11:13" x14ac:dyDescent="0.25">
      <c r="K1698" s="147"/>
      <c r="L1698" s="110"/>
      <c r="M1698" s="110"/>
    </row>
    <row r="1699" spans="11:13" x14ac:dyDescent="0.25">
      <c r="K1699" s="147"/>
      <c r="L1699" s="110"/>
      <c r="M1699" s="110"/>
    </row>
    <row r="1700" spans="11:13" x14ac:dyDescent="0.25">
      <c r="K1700" s="147"/>
      <c r="L1700" s="110"/>
      <c r="M1700" s="110"/>
    </row>
    <row r="1701" spans="11:13" x14ac:dyDescent="0.25">
      <c r="K1701" s="147"/>
      <c r="L1701" s="110"/>
      <c r="M1701" s="110"/>
    </row>
    <row r="1702" spans="11:13" x14ac:dyDescent="0.25">
      <c r="K1702" s="147"/>
      <c r="L1702" s="110"/>
      <c r="M1702" s="110"/>
    </row>
    <row r="1703" spans="11:13" x14ac:dyDescent="0.25">
      <c r="K1703" s="147"/>
      <c r="L1703" s="110"/>
      <c r="M1703" s="110"/>
    </row>
    <row r="1704" spans="11:13" x14ac:dyDescent="0.25">
      <c r="K1704" s="147"/>
      <c r="L1704" s="110"/>
      <c r="M1704" s="110"/>
    </row>
    <row r="1705" spans="11:13" x14ac:dyDescent="0.25">
      <c r="K1705" s="147"/>
      <c r="L1705" s="110"/>
      <c r="M1705" s="110"/>
    </row>
    <row r="1706" spans="11:13" x14ac:dyDescent="0.25">
      <c r="K1706" s="147"/>
      <c r="L1706" s="110"/>
      <c r="M1706" s="110"/>
    </row>
    <row r="1707" spans="11:13" x14ac:dyDescent="0.25">
      <c r="K1707" s="147"/>
      <c r="L1707" s="110"/>
      <c r="M1707" s="110"/>
    </row>
    <row r="1708" spans="11:13" x14ac:dyDescent="0.25">
      <c r="K1708" s="147"/>
      <c r="L1708" s="110"/>
      <c r="M1708" s="110"/>
    </row>
    <row r="1709" spans="11:13" x14ac:dyDescent="0.25">
      <c r="K1709" s="147"/>
      <c r="L1709" s="110"/>
      <c r="M1709" s="110"/>
    </row>
    <row r="1710" spans="11:13" x14ac:dyDescent="0.25">
      <c r="K1710" s="147"/>
      <c r="L1710" s="110"/>
      <c r="M1710" s="110"/>
    </row>
    <row r="1711" spans="11:13" x14ac:dyDescent="0.25">
      <c r="K1711" s="147"/>
      <c r="L1711" s="110"/>
      <c r="M1711" s="110"/>
    </row>
    <row r="1712" spans="11:13" x14ac:dyDescent="0.25">
      <c r="K1712" s="147"/>
      <c r="L1712" s="110"/>
      <c r="M1712" s="110"/>
    </row>
    <row r="1713" spans="11:13" x14ac:dyDescent="0.25">
      <c r="K1713" s="147"/>
      <c r="L1713" s="110"/>
      <c r="M1713" s="110"/>
    </row>
    <row r="1714" spans="11:13" x14ac:dyDescent="0.25">
      <c r="K1714" s="147"/>
      <c r="L1714" s="110"/>
      <c r="M1714" s="110"/>
    </row>
    <row r="1715" spans="11:13" x14ac:dyDescent="0.25">
      <c r="K1715" s="147"/>
      <c r="L1715" s="110"/>
      <c r="M1715" s="110"/>
    </row>
    <row r="1716" spans="11:13" x14ac:dyDescent="0.25">
      <c r="K1716" s="147"/>
      <c r="L1716" s="110"/>
      <c r="M1716" s="110"/>
    </row>
    <row r="1717" spans="11:13" x14ac:dyDescent="0.25">
      <c r="K1717" s="147"/>
      <c r="L1717" s="110"/>
      <c r="M1717" s="110"/>
    </row>
    <row r="1718" spans="11:13" x14ac:dyDescent="0.25">
      <c r="K1718" s="147"/>
      <c r="L1718" s="110"/>
      <c r="M1718" s="110"/>
    </row>
    <row r="1719" spans="11:13" x14ac:dyDescent="0.25">
      <c r="K1719" s="147"/>
      <c r="L1719" s="110"/>
      <c r="M1719" s="110"/>
    </row>
    <row r="1720" spans="11:13" x14ac:dyDescent="0.25">
      <c r="K1720" s="147"/>
      <c r="L1720" s="110"/>
      <c r="M1720" s="110"/>
    </row>
    <row r="1721" spans="11:13" x14ac:dyDescent="0.25">
      <c r="K1721" s="147"/>
      <c r="L1721" s="110"/>
      <c r="M1721" s="110"/>
    </row>
    <row r="1722" spans="11:13" x14ac:dyDescent="0.25">
      <c r="K1722" s="147"/>
      <c r="L1722" s="110"/>
      <c r="M1722" s="110"/>
    </row>
    <row r="1723" spans="11:13" x14ac:dyDescent="0.25">
      <c r="K1723" s="147"/>
      <c r="L1723" s="110"/>
      <c r="M1723" s="110"/>
    </row>
    <row r="1724" spans="11:13" x14ac:dyDescent="0.25">
      <c r="K1724" s="147"/>
      <c r="L1724" s="110"/>
      <c r="M1724" s="110"/>
    </row>
    <row r="1725" spans="11:13" x14ac:dyDescent="0.25">
      <c r="K1725" s="147"/>
      <c r="L1725" s="110"/>
      <c r="M1725" s="110"/>
    </row>
    <row r="1726" spans="11:13" x14ac:dyDescent="0.25">
      <c r="K1726" s="147"/>
      <c r="L1726" s="110"/>
      <c r="M1726" s="110"/>
    </row>
    <row r="1727" spans="11:13" x14ac:dyDescent="0.25">
      <c r="K1727" s="147"/>
      <c r="L1727" s="110"/>
      <c r="M1727" s="110"/>
    </row>
    <row r="1728" spans="11:13" x14ac:dyDescent="0.25">
      <c r="K1728" s="147"/>
      <c r="L1728" s="110"/>
      <c r="M1728" s="110"/>
    </row>
    <row r="1729" spans="11:13" x14ac:dyDescent="0.25">
      <c r="K1729" s="147"/>
      <c r="L1729" s="110"/>
      <c r="M1729" s="110"/>
    </row>
    <row r="1730" spans="11:13" x14ac:dyDescent="0.25">
      <c r="K1730" s="147"/>
      <c r="L1730" s="110"/>
      <c r="M1730" s="110"/>
    </row>
    <row r="1731" spans="11:13" x14ac:dyDescent="0.25">
      <c r="K1731" s="147"/>
      <c r="L1731" s="110"/>
      <c r="M1731" s="110"/>
    </row>
    <row r="1732" spans="11:13" x14ac:dyDescent="0.25">
      <c r="K1732" s="147"/>
      <c r="L1732" s="110"/>
      <c r="M1732" s="110"/>
    </row>
    <row r="1733" spans="11:13" x14ac:dyDescent="0.25">
      <c r="K1733" s="147"/>
      <c r="L1733" s="110"/>
      <c r="M1733" s="110"/>
    </row>
    <row r="1734" spans="11:13" x14ac:dyDescent="0.25">
      <c r="K1734" s="147"/>
      <c r="L1734" s="110"/>
      <c r="M1734" s="110"/>
    </row>
    <row r="1735" spans="11:13" x14ac:dyDescent="0.25">
      <c r="K1735" s="147"/>
      <c r="L1735" s="110"/>
      <c r="M1735" s="110"/>
    </row>
    <row r="1736" spans="11:13" x14ac:dyDescent="0.25">
      <c r="K1736" s="147"/>
      <c r="L1736" s="110"/>
      <c r="M1736" s="110"/>
    </row>
    <row r="1737" spans="11:13" x14ac:dyDescent="0.25">
      <c r="K1737" s="147"/>
      <c r="L1737" s="110"/>
      <c r="M1737" s="110"/>
    </row>
    <row r="1738" spans="11:13" x14ac:dyDescent="0.25">
      <c r="K1738" s="147"/>
      <c r="L1738" s="110"/>
      <c r="M1738" s="110"/>
    </row>
    <row r="1739" spans="11:13" x14ac:dyDescent="0.25">
      <c r="K1739" s="147"/>
      <c r="L1739" s="110"/>
      <c r="M1739" s="110"/>
    </row>
    <row r="1740" spans="11:13" x14ac:dyDescent="0.25">
      <c r="K1740" s="147"/>
      <c r="L1740" s="110"/>
      <c r="M1740" s="110"/>
    </row>
    <row r="1741" spans="11:13" x14ac:dyDescent="0.25">
      <c r="K1741" s="147"/>
      <c r="L1741" s="110"/>
      <c r="M1741" s="110"/>
    </row>
    <row r="1742" spans="11:13" x14ac:dyDescent="0.25">
      <c r="K1742" s="147"/>
      <c r="L1742" s="110"/>
      <c r="M1742" s="110"/>
    </row>
    <row r="1743" spans="11:13" x14ac:dyDescent="0.25">
      <c r="K1743" s="147"/>
      <c r="L1743" s="110"/>
      <c r="M1743" s="110"/>
    </row>
    <row r="1744" spans="11:13" x14ac:dyDescent="0.25">
      <c r="K1744" s="147"/>
      <c r="L1744" s="110"/>
      <c r="M1744" s="110"/>
    </row>
    <row r="1745" spans="11:13" x14ac:dyDescent="0.25">
      <c r="K1745" s="147"/>
      <c r="L1745" s="110"/>
      <c r="M1745" s="110"/>
    </row>
    <row r="1746" spans="11:13" x14ac:dyDescent="0.25">
      <c r="K1746" s="147"/>
      <c r="L1746" s="110"/>
      <c r="M1746" s="110"/>
    </row>
    <row r="1747" spans="11:13" x14ac:dyDescent="0.25">
      <c r="K1747" s="147"/>
      <c r="L1747" s="110"/>
      <c r="M1747" s="110"/>
    </row>
    <row r="1748" spans="11:13" x14ac:dyDescent="0.25">
      <c r="K1748" s="147"/>
      <c r="L1748" s="110"/>
      <c r="M1748" s="110"/>
    </row>
    <row r="1749" spans="11:13" x14ac:dyDescent="0.25">
      <c r="K1749" s="147"/>
      <c r="L1749" s="110"/>
      <c r="M1749" s="110"/>
    </row>
    <row r="1750" spans="11:13" x14ac:dyDescent="0.25">
      <c r="K1750" s="147"/>
      <c r="L1750" s="110"/>
      <c r="M1750" s="110"/>
    </row>
    <row r="1751" spans="11:13" x14ac:dyDescent="0.25">
      <c r="K1751" s="147"/>
      <c r="L1751" s="110"/>
      <c r="M1751" s="110"/>
    </row>
    <row r="1752" spans="11:13" x14ac:dyDescent="0.25">
      <c r="K1752" s="147"/>
      <c r="L1752" s="110"/>
      <c r="M1752" s="110"/>
    </row>
    <row r="1753" spans="11:13" x14ac:dyDescent="0.25">
      <c r="K1753" s="147"/>
      <c r="L1753" s="110"/>
      <c r="M1753" s="110"/>
    </row>
    <row r="1754" spans="11:13" x14ac:dyDescent="0.25">
      <c r="K1754" s="147"/>
      <c r="L1754" s="110"/>
      <c r="M1754" s="110"/>
    </row>
    <row r="1755" spans="11:13" x14ac:dyDescent="0.25">
      <c r="K1755" s="147"/>
      <c r="L1755" s="110"/>
      <c r="M1755" s="110"/>
    </row>
    <row r="1756" spans="11:13" x14ac:dyDescent="0.25">
      <c r="K1756" s="147"/>
      <c r="L1756" s="110"/>
      <c r="M1756" s="110"/>
    </row>
    <row r="1757" spans="11:13" x14ac:dyDescent="0.25">
      <c r="K1757" s="147"/>
      <c r="L1757" s="110"/>
      <c r="M1757" s="110"/>
    </row>
    <row r="1758" spans="11:13" x14ac:dyDescent="0.25">
      <c r="K1758" s="147"/>
      <c r="L1758" s="110"/>
      <c r="M1758" s="110"/>
    </row>
    <row r="1759" spans="11:13" x14ac:dyDescent="0.25">
      <c r="K1759" s="147"/>
      <c r="L1759" s="110"/>
      <c r="M1759" s="110"/>
    </row>
    <row r="1760" spans="11:13" x14ac:dyDescent="0.25">
      <c r="K1760" s="147"/>
      <c r="L1760" s="110"/>
      <c r="M1760" s="110"/>
    </row>
    <row r="1761" spans="11:13" x14ac:dyDescent="0.25">
      <c r="K1761" s="147"/>
      <c r="L1761" s="110"/>
      <c r="M1761" s="110"/>
    </row>
    <row r="1762" spans="11:13" x14ac:dyDescent="0.25">
      <c r="K1762" s="147"/>
      <c r="L1762" s="110"/>
      <c r="M1762" s="110"/>
    </row>
    <row r="1763" spans="11:13" x14ac:dyDescent="0.25">
      <c r="K1763" s="147"/>
      <c r="L1763" s="110"/>
      <c r="M1763" s="110"/>
    </row>
    <row r="1764" spans="11:13" x14ac:dyDescent="0.25">
      <c r="K1764" s="147"/>
      <c r="L1764" s="110"/>
      <c r="M1764" s="110"/>
    </row>
    <row r="1765" spans="11:13" x14ac:dyDescent="0.25">
      <c r="K1765" s="147"/>
      <c r="L1765" s="110"/>
      <c r="M1765" s="110"/>
    </row>
    <row r="1766" spans="11:13" x14ac:dyDescent="0.25">
      <c r="K1766" s="147"/>
      <c r="L1766" s="110"/>
      <c r="M1766" s="110"/>
    </row>
    <row r="1767" spans="11:13" x14ac:dyDescent="0.25">
      <c r="K1767" s="147"/>
      <c r="L1767" s="110"/>
      <c r="M1767" s="110"/>
    </row>
    <row r="1768" spans="11:13" x14ac:dyDescent="0.25">
      <c r="K1768" s="147"/>
      <c r="L1768" s="110"/>
      <c r="M1768" s="110"/>
    </row>
    <row r="1769" spans="11:13" x14ac:dyDescent="0.25">
      <c r="K1769" s="147"/>
      <c r="L1769" s="110"/>
      <c r="M1769" s="110"/>
    </row>
    <row r="1770" spans="11:13" x14ac:dyDescent="0.25">
      <c r="K1770" s="147"/>
      <c r="L1770" s="110"/>
      <c r="M1770" s="110"/>
    </row>
    <row r="1771" spans="11:13" x14ac:dyDescent="0.25">
      <c r="K1771" s="147"/>
      <c r="L1771" s="110"/>
      <c r="M1771" s="110"/>
    </row>
    <row r="1772" spans="11:13" x14ac:dyDescent="0.25">
      <c r="K1772" s="147"/>
      <c r="L1772" s="110"/>
      <c r="M1772" s="110"/>
    </row>
    <row r="1773" spans="11:13" x14ac:dyDescent="0.25">
      <c r="K1773" s="147"/>
      <c r="L1773" s="110"/>
      <c r="M1773" s="110"/>
    </row>
    <row r="1774" spans="11:13" x14ac:dyDescent="0.25">
      <c r="K1774" s="147"/>
      <c r="L1774" s="110"/>
      <c r="M1774" s="110"/>
    </row>
    <row r="1775" spans="11:13" x14ac:dyDescent="0.25">
      <c r="K1775" s="147"/>
      <c r="L1775" s="110"/>
      <c r="M1775" s="110"/>
    </row>
    <row r="1776" spans="11:13" x14ac:dyDescent="0.25">
      <c r="K1776" s="147"/>
      <c r="L1776" s="110"/>
      <c r="M1776" s="110"/>
    </row>
    <row r="1777" spans="11:13" x14ac:dyDescent="0.25">
      <c r="K1777" s="147"/>
      <c r="L1777" s="110"/>
      <c r="M1777" s="110"/>
    </row>
    <row r="1778" spans="11:13" x14ac:dyDescent="0.25">
      <c r="K1778" s="147"/>
      <c r="L1778" s="110"/>
      <c r="M1778" s="110"/>
    </row>
    <row r="1779" spans="11:13" x14ac:dyDescent="0.25">
      <c r="K1779" s="147"/>
      <c r="L1779" s="110"/>
      <c r="M1779" s="110"/>
    </row>
    <row r="1780" spans="11:13" x14ac:dyDescent="0.25">
      <c r="K1780" s="147"/>
      <c r="L1780" s="110"/>
      <c r="M1780" s="110"/>
    </row>
    <row r="1781" spans="11:13" x14ac:dyDescent="0.25">
      <c r="K1781" s="147"/>
      <c r="L1781" s="110"/>
      <c r="M1781" s="110"/>
    </row>
    <row r="1782" spans="11:13" x14ac:dyDescent="0.25">
      <c r="K1782" s="147"/>
      <c r="L1782" s="110"/>
      <c r="M1782" s="110"/>
    </row>
    <row r="1783" spans="11:13" x14ac:dyDescent="0.25">
      <c r="K1783" s="147"/>
      <c r="L1783" s="110"/>
      <c r="M1783" s="110"/>
    </row>
    <row r="1784" spans="11:13" x14ac:dyDescent="0.25">
      <c r="K1784" s="147"/>
      <c r="L1784" s="110"/>
      <c r="M1784" s="110"/>
    </row>
    <row r="1785" spans="11:13" x14ac:dyDescent="0.25">
      <c r="K1785" s="147"/>
      <c r="L1785" s="110"/>
      <c r="M1785" s="110"/>
    </row>
    <row r="1786" spans="11:13" x14ac:dyDescent="0.25">
      <c r="K1786" s="147"/>
      <c r="L1786" s="110"/>
      <c r="M1786" s="110"/>
    </row>
    <row r="1787" spans="11:13" x14ac:dyDescent="0.25">
      <c r="K1787" s="147"/>
      <c r="L1787" s="110"/>
      <c r="M1787" s="110"/>
    </row>
    <row r="1788" spans="11:13" x14ac:dyDescent="0.25">
      <c r="K1788" s="147"/>
      <c r="L1788" s="110"/>
      <c r="M1788" s="110"/>
    </row>
    <row r="1789" spans="11:13" x14ac:dyDescent="0.25">
      <c r="K1789" s="147"/>
      <c r="L1789" s="110"/>
      <c r="M1789" s="110"/>
    </row>
    <row r="1790" spans="11:13" x14ac:dyDescent="0.25">
      <c r="K1790" s="147"/>
      <c r="L1790" s="110"/>
      <c r="M1790" s="110"/>
    </row>
    <row r="1791" spans="11:13" x14ac:dyDescent="0.25">
      <c r="K1791" s="147"/>
      <c r="L1791" s="110"/>
      <c r="M1791" s="110"/>
    </row>
    <row r="1792" spans="11:13" x14ac:dyDescent="0.25">
      <c r="K1792" s="147"/>
      <c r="L1792" s="110"/>
      <c r="M1792" s="110"/>
    </row>
    <row r="1793" spans="11:13" x14ac:dyDescent="0.25">
      <c r="K1793" s="147"/>
      <c r="L1793" s="110"/>
      <c r="M1793" s="110"/>
    </row>
    <row r="1794" spans="11:13" x14ac:dyDescent="0.25">
      <c r="K1794" s="147"/>
      <c r="L1794" s="110"/>
      <c r="M1794" s="110"/>
    </row>
    <row r="1795" spans="11:13" x14ac:dyDescent="0.25">
      <c r="K1795" s="147"/>
      <c r="L1795" s="110"/>
      <c r="M1795" s="110"/>
    </row>
    <row r="1796" spans="11:13" x14ac:dyDescent="0.25">
      <c r="K1796" s="147"/>
      <c r="L1796" s="110"/>
      <c r="M1796" s="110"/>
    </row>
    <row r="1797" spans="11:13" x14ac:dyDescent="0.25">
      <c r="K1797" s="147"/>
      <c r="L1797" s="110"/>
      <c r="M1797" s="110"/>
    </row>
    <row r="1798" spans="11:13" x14ac:dyDescent="0.25">
      <c r="K1798" s="147"/>
      <c r="L1798" s="110"/>
      <c r="M1798" s="110"/>
    </row>
    <row r="1799" spans="11:13" x14ac:dyDescent="0.25">
      <c r="K1799" s="147"/>
      <c r="L1799" s="110"/>
      <c r="M1799" s="110"/>
    </row>
    <row r="1800" spans="11:13" x14ac:dyDescent="0.25">
      <c r="K1800" s="147"/>
      <c r="L1800" s="110"/>
      <c r="M1800" s="110"/>
    </row>
    <row r="1801" spans="11:13" x14ac:dyDescent="0.25">
      <c r="K1801" s="147"/>
      <c r="L1801" s="110"/>
      <c r="M1801" s="110"/>
    </row>
    <row r="1802" spans="11:13" x14ac:dyDescent="0.25">
      <c r="K1802" s="147"/>
      <c r="L1802" s="110"/>
      <c r="M1802" s="110"/>
    </row>
    <row r="1803" spans="11:13" x14ac:dyDescent="0.25">
      <c r="K1803" s="147"/>
      <c r="L1803" s="110"/>
      <c r="M1803" s="110"/>
    </row>
    <row r="1804" spans="11:13" x14ac:dyDescent="0.25">
      <c r="K1804" s="147"/>
      <c r="L1804" s="110"/>
      <c r="M1804" s="110"/>
    </row>
    <row r="1805" spans="11:13" x14ac:dyDescent="0.25">
      <c r="K1805" s="147"/>
      <c r="L1805" s="110"/>
      <c r="M1805" s="110"/>
    </row>
    <row r="1806" spans="11:13" x14ac:dyDescent="0.25">
      <c r="K1806" s="147"/>
      <c r="L1806" s="110"/>
      <c r="M1806" s="110"/>
    </row>
    <row r="1807" spans="11:13" x14ac:dyDescent="0.25">
      <c r="K1807" s="147"/>
      <c r="L1807" s="110"/>
      <c r="M1807" s="110"/>
    </row>
    <row r="1808" spans="11:13" x14ac:dyDescent="0.25">
      <c r="K1808" s="147"/>
      <c r="L1808" s="110"/>
      <c r="M1808" s="110"/>
    </row>
    <row r="1809" spans="11:13" x14ac:dyDescent="0.25">
      <c r="K1809" s="147"/>
      <c r="L1809" s="110"/>
      <c r="M1809" s="110"/>
    </row>
    <row r="1810" spans="11:13" x14ac:dyDescent="0.25">
      <c r="K1810" s="147"/>
      <c r="L1810" s="110"/>
      <c r="M1810" s="110"/>
    </row>
    <row r="1811" spans="11:13" x14ac:dyDescent="0.25">
      <c r="K1811" s="147"/>
      <c r="L1811" s="110"/>
      <c r="M1811" s="110"/>
    </row>
    <row r="1812" spans="11:13" x14ac:dyDescent="0.25">
      <c r="K1812" s="147"/>
      <c r="L1812" s="110"/>
      <c r="M1812" s="110"/>
    </row>
    <row r="1813" spans="11:13" x14ac:dyDescent="0.25">
      <c r="K1813" s="147"/>
      <c r="L1813" s="110"/>
      <c r="M1813" s="110"/>
    </row>
    <row r="1814" spans="11:13" x14ac:dyDescent="0.25">
      <c r="K1814" s="147"/>
      <c r="L1814" s="110"/>
      <c r="M1814" s="110"/>
    </row>
    <row r="1815" spans="11:13" x14ac:dyDescent="0.25">
      <c r="K1815" s="147"/>
      <c r="L1815" s="110"/>
      <c r="M1815" s="110"/>
    </row>
    <row r="1816" spans="11:13" x14ac:dyDescent="0.25">
      <c r="K1816" s="147"/>
      <c r="L1816" s="110"/>
      <c r="M1816" s="110"/>
    </row>
    <row r="1817" spans="11:13" x14ac:dyDescent="0.25">
      <c r="K1817" s="147"/>
      <c r="L1817" s="110"/>
      <c r="M1817" s="110"/>
    </row>
    <row r="1818" spans="11:13" x14ac:dyDescent="0.25">
      <c r="K1818" s="147"/>
      <c r="L1818" s="110"/>
      <c r="M1818" s="110"/>
    </row>
    <row r="1819" spans="11:13" x14ac:dyDescent="0.25">
      <c r="K1819" s="147"/>
      <c r="L1819" s="110"/>
      <c r="M1819" s="110"/>
    </row>
    <row r="1820" spans="11:13" x14ac:dyDescent="0.25">
      <c r="K1820" s="147"/>
      <c r="L1820" s="110"/>
      <c r="M1820" s="110"/>
    </row>
    <row r="1821" spans="11:13" x14ac:dyDescent="0.25">
      <c r="K1821" s="147"/>
      <c r="L1821" s="110"/>
      <c r="M1821" s="110"/>
    </row>
    <row r="1822" spans="11:13" x14ac:dyDescent="0.25">
      <c r="K1822" s="147"/>
      <c r="L1822" s="110"/>
      <c r="M1822" s="110"/>
    </row>
    <row r="1823" spans="11:13" x14ac:dyDescent="0.25">
      <c r="K1823" s="147"/>
      <c r="L1823" s="110"/>
      <c r="M1823" s="110"/>
    </row>
    <row r="1824" spans="11:13" x14ac:dyDescent="0.25">
      <c r="K1824" s="147"/>
      <c r="L1824" s="110"/>
      <c r="M1824" s="110"/>
    </row>
    <row r="1825" spans="11:13" x14ac:dyDescent="0.25">
      <c r="K1825" s="147"/>
      <c r="L1825" s="110"/>
      <c r="M1825" s="110"/>
    </row>
    <row r="1826" spans="11:13" x14ac:dyDescent="0.25">
      <c r="K1826" s="147"/>
      <c r="L1826" s="110"/>
      <c r="M1826" s="110"/>
    </row>
    <row r="1827" spans="11:13" x14ac:dyDescent="0.25">
      <c r="K1827" s="147"/>
      <c r="L1827" s="110"/>
      <c r="M1827" s="110"/>
    </row>
    <row r="1828" spans="11:13" x14ac:dyDescent="0.25">
      <c r="K1828" s="147"/>
      <c r="L1828" s="110"/>
      <c r="M1828" s="110"/>
    </row>
    <row r="1829" spans="11:13" x14ac:dyDescent="0.25">
      <c r="K1829" s="147"/>
      <c r="L1829" s="110"/>
      <c r="M1829" s="110"/>
    </row>
    <row r="1830" spans="11:13" x14ac:dyDescent="0.25">
      <c r="K1830" s="147"/>
      <c r="L1830" s="110"/>
      <c r="M1830" s="110"/>
    </row>
    <row r="1831" spans="11:13" x14ac:dyDescent="0.25">
      <c r="K1831" s="147"/>
      <c r="L1831" s="110"/>
      <c r="M1831" s="110"/>
    </row>
    <row r="1832" spans="11:13" x14ac:dyDescent="0.25">
      <c r="K1832" s="147"/>
      <c r="L1832" s="110"/>
      <c r="M1832" s="110"/>
    </row>
    <row r="1833" spans="11:13" x14ac:dyDescent="0.25">
      <c r="K1833" s="147"/>
      <c r="L1833" s="110"/>
      <c r="M1833" s="110"/>
    </row>
    <row r="1834" spans="11:13" x14ac:dyDescent="0.25">
      <c r="K1834" s="147"/>
      <c r="L1834" s="110"/>
      <c r="M1834" s="110"/>
    </row>
    <row r="1835" spans="11:13" x14ac:dyDescent="0.25">
      <c r="K1835" s="147"/>
      <c r="L1835" s="110"/>
      <c r="M1835" s="110"/>
    </row>
    <row r="1836" spans="11:13" x14ac:dyDescent="0.25">
      <c r="K1836" s="147"/>
      <c r="L1836" s="110"/>
      <c r="M1836" s="110"/>
    </row>
    <row r="1837" spans="11:13" x14ac:dyDescent="0.25">
      <c r="K1837" s="147"/>
      <c r="L1837" s="110"/>
      <c r="M1837" s="110"/>
    </row>
    <row r="1838" spans="11:13" x14ac:dyDescent="0.25">
      <c r="K1838" s="147"/>
      <c r="L1838" s="110"/>
      <c r="M1838" s="110"/>
    </row>
    <row r="1839" spans="11:13" x14ac:dyDescent="0.25">
      <c r="K1839" s="147"/>
      <c r="L1839" s="110"/>
      <c r="M1839" s="110"/>
    </row>
    <row r="1840" spans="11:13" x14ac:dyDescent="0.25">
      <c r="K1840" s="147"/>
      <c r="L1840" s="110"/>
      <c r="M1840" s="110"/>
    </row>
    <row r="1841" spans="11:13" x14ac:dyDescent="0.25">
      <c r="K1841" s="147"/>
      <c r="L1841" s="110"/>
      <c r="M1841" s="110"/>
    </row>
    <row r="1842" spans="11:13" x14ac:dyDescent="0.25">
      <c r="K1842" s="147"/>
      <c r="L1842" s="110"/>
      <c r="M1842" s="110"/>
    </row>
    <row r="1843" spans="11:13" x14ac:dyDescent="0.25">
      <c r="K1843" s="147"/>
      <c r="L1843" s="110"/>
      <c r="M1843" s="110"/>
    </row>
    <row r="1844" spans="11:13" x14ac:dyDescent="0.25">
      <c r="K1844" s="147"/>
      <c r="L1844" s="110"/>
      <c r="M1844" s="110"/>
    </row>
    <row r="1845" spans="11:13" x14ac:dyDescent="0.25">
      <c r="K1845" s="147"/>
      <c r="L1845" s="110"/>
      <c r="M1845" s="110"/>
    </row>
    <row r="1846" spans="11:13" x14ac:dyDescent="0.25">
      <c r="K1846" s="147"/>
      <c r="L1846" s="110"/>
      <c r="M1846" s="110"/>
    </row>
    <row r="1847" spans="11:13" x14ac:dyDescent="0.25">
      <c r="K1847" s="147"/>
      <c r="L1847" s="110"/>
      <c r="M1847" s="110"/>
    </row>
    <row r="1848" spans="11:13" x14ac:dyDescent="0.25">
      <c r="K1848" s="147"/>
      <c r="L1848" s="110"/>
      <c r="M1848" s="110"/>
    </row>
    <row r="1849" spans="11:13" x14ac:dyDescent="0.25">
      <c r="K1849" s="147"/>
      <c r="L1849" s="110"/>
      <c r="M1849" s="110"/>
    </row>
    <row r="1850" spans="11:13" x14ac:dyDescent="0.25">
      <c r="K1850" s="147"/>
      <c r="L1850" s="110"/>
      <c r="M1850" s="110"/>
    </row>
    <row r="1851" spans="11:13" x14ac:dyDescent="0.25">
      <c r="K1851" s="147"/>
      <c r="L1851" s="110"/>
      <c r="M1851" s="110"/>
    </row>
    <row r="1852" spans="11:13" x14ac:dyDescent="0.25">
      <c r="K1852" s="147"/>
      <c r="L1852" s="110"/>
      <c r="M1852" s="110"/>
    </row>
    <row r="1853" spans="11:13" x14ac:dyDescent="0.25">
      <c r="K1853" s="147"/>
      <c r="L1853" s="110"/>
      <c r="M1853" s="110"/>
    </row>
    <row r="1854" spans="11:13" x14ac:dyDescent="0.25">
      <c r="K1854" s="147"/>
      <c r="L1854" s="110"/>
      <c r="M1854" s="110"/>
    </row>
    <row r="1855" spans="11:13" x14ac:dyDescent="0.25">
      <c r="K1855" s="147"/>
      <c r="L1855" s="110"/>
      <c r="M1855" s="110"/>
    </row>
    <row r="1856" spans="11:13" x14ac:dyDescent="0.25">
      <c r="K1856" s="147"/>
      <c r="L1856" s="110"/>
      <c r="M1856" s="110"/>
    </row>
    <row r="1857" spans="11:13" x14ac:dyDescent="0.25">
      <c r="K1857" s="147"/>
      <c r="L1857" s="110"/>
      <c r="M1857" s="110"/>
    </row>
    <row r="1858" spans="11:13" x14ac:dyDescent="0.25">
      <c r="K1858" s="147"/>
      <c r="L1858" s="110"/>
      <c r="M1858" s="110"/>
    </row>
    <row r="1859" spans="11:13" x14ac:dyDescent="0.25">
      <c r="K1859" s="147"/>
      <c r="L1859" s="110"/>
      <c r="M1859" s="110"/>
    </row>
    <row r="1860" spans="11:13" x14ac:dyDescent="0.25">
      <c r="K1860" s="147"/>
      <c r="L1860" s="110"/>
      <c r="M1860" s="110"/>
    </row>
    <row r="1861" spans="11:13" x14ac:dyDescent="0.25">
      <c r="K1861" s="147"/>
      <c r="L1861" s="110"/>
      <c r="M1861" s="110"/>
    </row>
    <row r="1862" spans="11:13" x14ac:dyDescent="0.25">
      <c r="K1862" s="147"/>
      <c r="L1862" s="110"/>
      <c r="M1862" s="110"/>
    </row>
    <row r="1863" spans="11:13" x14ac:dyDescent="0.25">
      <c r="K1863" s="147"/>
      <c r="L1863" s="110"/>
      <c r="M1863" s="110"/>
    </row>
    <row r="1864" spans="11:13" x14ac:dyDescent="0.25">
      <c r="K1864" s="147"/>
      <c r="L1864" s="110"/>
      <c r="M1864" s="110"/>
    </row>
    <row r="1865" spans="11:13" x14ac:dyDescent="0.25">
      <c r="K1865" s="147"/>
      <c r="L1865" s="110"/>
      <c r="M1865" s="110"/>
    </row>
    <row r="1866" spans="11:13" x14ac:dyDescent="0.25">
      <c r="K1866" s="147"/>
      <c r="L1866" s="110"/>
      <c r="M1866" s="110"/>
    </row>
    <row r="1867" spans="11:13" x14ac:dyDescent="0.25">
      <c r="K1867" s="147"/>
      <c r="L1867" s="110"/>
      <c r="M1867" s="110"/>
    </row>
    <row r="1868" spans="11:13" x14ac:dyDescent="0.25">
      <c r="K1868" s="147"/>
      <c r="L1868" s="110"/>
      <c r="M1868" s="110"/>
    </row>
    <row r="1869" spans="11:13" x14ac:dyDescent="0.25">
      <c r="K1869" s="147"/>
      <c r="L1869" s="110"/>
      <c r="M1869" s="110"/>
    </row>
    <row r="1870" spans="11:13" x14ac:dyDescent="0.25">
      <c r="K1870" s="147"/>
      <c r="L1870" s="110"/>
      <c r="M1870" s="110"/>
    </row>
    <row r="1871" spans="11:13" x14ac:dyDescent="0.25">
      <c r="K1871" s="147"/>
      <c r="L1871" s="110"/>
      <c r="M1871" s="110"/>
    </row>
    <row r="1872" spans="11:13" x14ac:dyDescent="0.25">
      <c r="K1872" s="147"/>
      <c r="L1872" s="110"/>
      <c r="M1872" s="110"/>
    </row>
    <row r="1873" spans="11:13" x14ac:dyDescent="0.25">
      <c r="K1873" s="147"/>
      <c r="L1873" s="110"/>
      <c r="M1873" s="110"/>
    </row>
    <row r="1874" spans="11:13" x14ac:dyDescent="0.25">
      <c r="K1874" s="147"/>
      <c r="L1874" s="110"/>
      <c r="M1874" s="110"/>
    </row>
    <row r="1875" spans="11:13" x14ac:dyDescent="0.25">
      <c r="K1875" s="147"/>
      <c r="L1875" s="110"/>
      <c r="M1875" s="110"/>
    </row>
    <row r="1876" spans="11:13" x14ac:dyDescent="0.25">
      <c r="K1876" s="147"/>
      <c r="L1876" s="110"/>
      <c r="M1876" s="110"/>
    </row>
    <row r="1877" spans="11:13" x14ac:dyDescent="0.25">
      <c r="K1877" s="147"/>
      <c r="L1877" s="110"/>
      <c r="M1877" s="110"/>
    </row>
    <row r="1878" spans="11:13" x14ac:dyDescent="0.25">
      <c r="K1878" s="147"/>
      <c r="L1878" s="110"/>
      <c r="M1878" s="110"/>
    </row>
    <row r="1879" spans="11:13" x14ac:dyDescent="0.25">
      <c r="K1879" s="147"/>
      <c r="L1879" s="110"/>
      <c r="M1879" s="110"/>
    </row>
    <row r="1880" spans="11:13" x14ac:dyDescent="0.25">
      <c r="K1880" s="147"/>
      <c r="L1880" s="110"/>
      <c r="M1880" s="110"/>
    </row>
    <row r="1881" spans="11:13" x14ac:dyDescent="0.25">
      <c r="K1881" s="147"/>
      <c r="L1881" s="110"/>
      <c r="M1881" s="110"/>
    </row>
    <row r="1882" spans="11:13" x14ac:dyDescent="0.25">
      <c r="K1882" s="147"/>
      <c r="L1882" s="110"/>
      <c r="M1882" s="110"/>
    </row>
    <row r="1883" spans="11:13" x14ac:dyDescent="0.25">
      <c r="K1883" s="147"/>
      <c r="L1883" s="110"/>
      <c r="M1883" s="110"/>
    </row>
    <row r="1884" spans="11:13" x14ac:dyDescent="0.25">
      <c r="K1884" s="147"/>
      <c r="L1884" s="110"/>
      <c r="M1884" s="110"/>
    </row>
    <row r="1885" spans="11:13" x14ac:dyDescent="0.25">
      <c r="K1885" s="147"/>
      <c r="L1885" s="110"/>
      <c r="M1885" s="110"/>
    </row>
    <row r="1886" spans="11:13" x14ac:dyDescent="0.25">
      <c r="K1886" s="147"/>
      <c r="L1886" s="110"/>
      <c r="M1886" s="110"/>
    </row>
    <row r="1887" spans="11:13" x14ac:dyDescent="0.25">
      <c r="K1887" s="147"/>
      <c r="L1887" s="110"/>
      <c r="M1887" s="110"/>
    </row>
    <row r="1888" spans="11:13" x14ac:dyDescent="0.25">
      <c r="K1888" s="147"/>
      <c r="L1888" s="110"/>
      <c r="M1888" s="110"/>
    </row>
    <row r="1889" spans="11:13" x14ac:dyDescent="0.25">
      <c r="K1889" s="147"/>
      <c r="L1889" s="110"/>
      <c r="M1889" s="110"/>
    </row>
    <row r="1890" spans="11:13" x14ac:dyDescent="0.25">
      <c r="K1890" s="147"/>
      <c r="L1890" s="110"/>
      <c r="M1890" s="110"/>
    </row>
    <row r="1891" spans="11:13" x14ac:dyDescent="0.25">
      <c r="K1891" s="147"/>
      <c r="L1891" s="110"/>
      <c r="M1891" s="110"/>
    </row>
    <row r="1892" spans="11:13" x14ac:dyDescent="0.25">
      <c r="K1892" s="147"/>
      <c r="L1892" s="110"/>
      <c r="M1892" s="110"/>
    </row>
    <row r="1893" spans="11:13" x14ac:dyDescent="0.25">
      <c r="K1893" s="147"/>
      <c r="L1893" s="110"/>
      <c r="M1893" s="110"/>
    </row>
    <row r="1894" spans="11:13" x14ac:dyDescent="0.25">
      <c r="K1894" s="147"/>
      <c r="L1894" s="110"/>
      <c r="M1894" s="110"/>
    </row>
    <row r="1895" spans="11:13" x14ac:dyDescent="0.25">
      <c r="K1895" s="147"/>
      <c r="L1895" s="110"/>
      <c r="M1895" s="110"/>
    </row>
    <row r="1896" spans="11:13" x14ac:dyDescent="0.25">
      <c r="K1896" s="147"/>
      <c r="L1896" s="110"/>
      <c r="M1896" s="110"/>
    </row>
    <row r="1897" spans="11:13" x14ac:dyDescent="0.25">
      <c r="K1897" s="147"/>
      <c r="L1897" s="110"/>
      <c r="M1897" s="110"/>
    </row>
    <row r="1898" spans="11:13" x14ac:dyDescent="0.25">
      <c r="K1898" s="147"/>
      <c r="L1898" s="110"/>
      <c r="M1898" s="110"/>
    </row>
    <row r="1899" spans="11:13" x14ac:dyDescent="0.25">
      <c r="K1899" s="147"/>
      <c r="L1899" s="110"/>
      <c r="M1899" s="110"/>
    </row>
    <row r="1900" spans="11:13" x14ac:dyDescent="0.25">
      <c r="K1900" s="147"/>
      <c r="L1900" s="110"/>
      <c r="M1900" s="110"/>
    </row>
    <row r="1901" spans="11:13" x14ac:dyDescent="0.25">
      <c r="K1901" s="147"/>
      <c r="L1901" s="110"/>
      <c r="M1901" s="110"/>
    </row>
    <row r="1902" spans="11:13" x14ac:dyDescent="0.25">
      <c r="K1902" s="147"/>
      <c r="L1902" s="110"/>
      <c r="M1902" s="110"/>
    </row>
    <row r="1903" spans="11:13" x14ac:dyDescent="0.25">
      <c r="K1903" s="147"/>
      <c r="L1903" s="110"/>
      <c r="M1903" s="110"/>
    </row>
    <row r="1904" spans="11:13" x14ac:dyDescent="0.25">
      <c r="K1904" s="147"/>
      <c r="L1904" s="110"/>
      <c r="M1904" s="110"/>
    </row>
    <row r="1905" spans="11:13" x14ac:dyDescent="0.25">
      <c r="K1905" s="147"/>
      <c r="L1905" s="110"/>
      <c r="M1905" s="110"/>
    </row>
    <row r="1906" spans="11:13" x14ac:dyDescent="0.25">
      <c r="K1906" s="147"/>
      <c r="L1906" s="110"/>
      <c r="M1906" s="110"/>
    </row>
    <row r="1907" spans="11:13" x14ac:dyDescent="0.25">
      <c r="K1907" s="147"/>
      <c r="L1907" s="110"/>
      <c r="M1907" s="110"/>
    </row>
    <row r="1908" spans="11:13" x14ac:dyDescent="0.25">
      <c r="K1908" s="147"/>
      <c r="L1908" s="110"/>
      <c r="M1908" s="110"/>
    </row>
    <row r="1909" spans="11:13" x14ac:dyDescent="0.25">
      <c r="K1909" s="147"/>
      <c r="L1909" s="110"/>
      <c r="M1909" s="110"/>
    </row>
    <row r="1910" spans="11:13" x14ac:dyDescent="0.25">
      <c r="K1910" s="147"/>
      <c r="L1910" s="110"/>
      <c r="M1910" s="110"/>
    </row>
    <row r="1911" spans="11:13" x14ac:dyDescent="0.25">
      <c r="K1911" s="147"/>
      <c r="L1911" s="110"/>
      <c r="M1911" s="110"/>
    </row>
    <row r="1912" spans="11:13" x14ac:dyDescent="0.25">
      <c r="K1912" s="147"/>
      <c r="L1912" s="110"/>
      <c r="M1912" s="110"/>
    </row>
    <row r="1913" spans="11:13" x14ac:dyDescent="0.25">
      <c r="K1913" s="147"/>
      <c r="L1913" s="110"/>
      <c r="M1913" s="110"/>
    </row>
    <row r="1914" spans="11:13" x14ac:dyDescent="0.25">
      <c r="K1914" s="147"/>
      <c r="L1914" s="110"/>
      <c r="M1914" s="110"/>
    </row>
    <row r="1915" spans="11:13" x14ac:dyDescent="0.25">
      <c r="K1915" s="147"/>
      <c r="L1915" s="110"/>
      <c r="M1915" s="110"/>
    </row>
    <row r="1916" spans="11:13" x14ac:dyDescent="0.25">
      <c r="K1916" s="147"/>
      <c r="L1916" s="110"/>
      <c r="M1916" s="110"/>
    </row>
    <row r="1917" spans="11:13" x14ac:dyDescent="0.25">
      <c r="K1917" s="147"/>
      <c r="L1917" s="110"/>
      <c r="M1917" s="110"/>
    </row>
    <row r="1918" spans="11:13" x14ac:dyDescent="0.25">
      <c r="K1918" s="147"/>
      <c r="L1918" s="110"/>
      <c r="M1918" s="110"/>
    </row>
    <row r="1919" spans="11:13" x14ac:dyDescent="0.25">
      <c r="K1919" s="147"/>
      <c r="L1919" s="110"/>
      <c r="M1919" s="110"/>
    </row>
    <row r="1920" spans="11:13" x14ac:dyDescent="0.25">
      <c r="K1920" s="147"/>
      <c r="L1920" s="110"/>
      <c r="M1920" s="110"/>
    </row>
    <row r="1921" spans="11:13" x14ac:dyDescent="0.25">
      <c r="K1921" s="147"/>
      <c r="L1921" s="110"/>
      <c r="M1921" s="110"/>
    </row>
    <row r="1922" spans="11:13" x14ac:dyDescent="0.25">
      <c r="K1922" s="147"/>
      <c r="L1922" s="110"/>
      <c r="M1922" s="110"/>
    </row>
    <row r="1923" spans="11:13" x14ac:dyDescent="0.25">
      <c r="K1923" s="147"/>
      <c r="L1923" s="110"/>
      <c r="M1923" s="110"/>
    </row>
    <row r="1924" spans="11:13" x14ac:dyDescent="0.25">
      <c r="K1924" s="147"/>
      <c r="L1924" s="110"/>
      <c r="M1924" s="110"/>
    </row>
    <row r="1925" spans="11:13" x14ac:dyDescent="0.25">
      <c r="K1925" s="147"/>
      <c r="L1925" s="110"/>
      <c r="M1925" s="110"/>
    </row>
    <row r="1926" spans="11:13" x14ac:dyDescent="0.25">
      <c r="K1926" s="147"/>
      <c r="L1926" s="110"/>
      <c r="M1926" s="110"/>
    </row>
    <row r="1927" spans="11:13" x14ac:dyDescent="0.25">
      <c r="K1927" s="147"/>
      <c r="L1927" s="110"/>
      <c r="M1927" s="110"/>
    </row>
    <row r="1928" spans="11:13" x14ac:dyDescent="0.25">
      <c r="K1928" s="147"/>
      <c r="L1928" s="110"/>
      <c r="M1928" s="110"/>
    </row>
    <row r="1929" spans="11:13" x14ac:dyDescent="0.25">
      <c r="K1929" s="147"/>
      <c r="L1929" s="110"/>
      <c r="M1929" s="110"/>
    </row>
    <row r="1930" spans="11:13" x14ac:dyDescent="0.25">
      <c r="K1930" s="147"/>
      <c r="L1930" s="110"/>
      <c r="M1930" s="110"/>
    </row>
    <row r="1931" spans="11:13" x14ac:dyDescent="0.25">
      <c r="K1931" s="147"/>
      <c r="L1931" s="110"/>
      <c r="M1931" s="110"/>
    </row>
    <row r="1932" spans="11:13" x14ac:dyDescent="0.25">
      <c r="K1932" s="147"/>
      <c r="L1932" s="110"/>
      <c r="M1932" s="110"/>
    </row>
    <row r="1933" spans="11:13" x14ac:dyDescent="0.25">
      <c r="K1933" s="147"/>
      <c r="L1933" s="110"/>
      <c r="M1933" s="110"/>
    </row>
    <row r="1934" spans="11:13" x14ac:dyDescent="0.25">
      <c r="K1934" s="147"/>
      <c r="L1934" s="110"/>
      <c r="M1934" s="110"/>
    </row>
    <row r="1935" spans="11:13" x14ac:dyDescent="0.25">
      <c r="K1935" s="147"/>
      <c r="L1935" s="110"/>
      <c r="M1935" s="110"/>
    </row>
    <row r="1936" spans="11:13" x14ac:dyDescent="0.25">
      <c r="K1936" s="147"/>
      <c r="L1936" s="110"/>
      <c r="M1936" s="110"/>
    </row>
    <row r="1937" spans="11:13" x14ac:dyDescent="0.25">
      <c r="K1937" s="147"/>
      <c r="L1937" s="110"/>
      <c r="M1937" s="110"/>
    </row>
    <row r="1938" spans="11:13" x14ac:dyDescent="0.25">
      <c r="K1938" s="147"/>
      <c r="L1938" s="110"/>
      <c r="M1938" s="110"/>
    </row>
    <row r="1939" spans="11:13" x14ac:dyDescent="0.25">
      <c r="K1939" s="147"/>
      <c r="L1939" s="110"/>
      <c r="M1939" s="110"/>
    </row>
    <row r="1940" spans="11:13" x14ac:dyDescent="0.25">
      <c r="K1940" s="147"/>
      <c r="L1940" s="110"/>
      <c r="M1940" s="110"/>
    </row>
    <row r="1941" spans="11:13" x14ac:dyDescent="0.25">
      <c r="K1941" s="147"/>
      <c r="L1941" s="110"/>
      <c r="M1941" s="110"/>
    </row>
    <row r="1942" spans="11:13" x14ac:dyDescent="0.25">
      <c r="K1942" s="147"/>
      <c r="L1942" s="110"/>
      <c r="M1942" s="110"/>
    </row>
    <row r="1943" spans="11:13" x14ac:dyDescent="0.25">
      <c r="K1943" s="147"/>
      <c r="L1943" s="110"/>
      <c r="M1943" s="110"/>
    </row>
    <row r="1944" spans="11:13" x14ac:dyDescent="0.25">
      <c r="K1944" s="147"/>
      <c r="L1944" s="110"/>
      <c r="M1944" s="110"/>
    </row>
    <row r="1945" spans="11:13" x14ac:dyDescent="0.25">
      <c r="K1945" s="147"/>
      <c r="L1945" s="110"/>
      <c r="M1945" s="110"/>
    </row>
    <row r="1946" spans="11:13" x14ac:dyDescent="0.25">
      <c r="K1946" s="147"/>
      <c r="L1946" s="110"/>
      <c r="M1946" s="110"/>
    </row>
    <row r="1947" spans="11:13" x14ac:dyDescent="0.25">
      <c r="K1947" s="147"/>
      <c r="L1947" s="110"/>
      <c r="M1947" s="110"/>
    </row>
    <row r="1948" spans="11:13" x14ac:dyDescent="0.25">
      <c r="K1948" s="147"/>
      <c r="L1948" s="110"/>
      <c r="M1948" s="110"/>
    </row>
    <row r="1949" spans="11:13" x14ac:dyDescent="0.25">
      <c r="K1949" s="147"/>
      <c r="L1949" s="110"/>
      <c r="M1949" s="110"/>
    </row>
    <row r="1950" spans="11:13" x14ac:dyDescent="0.25">
      <c r="K1950" s="147"/>
      <c r="L1950" s="110"/>
      <c r="M1950" s="110"/>
    </row>
    <row r="1951" spans="11:13" x14ac:dyDescent="0.25">
      <c r="K1951" s="147"/>
      <c r="L1951" s="110"/>
      <c r="M1951" s="110"/>
    </row>
    <row r="1952" spans="11:13" x14ac:dyDescent="0.25">
      <c r="K1952" s="147"/>
      <c r="L1952" s="110"/>
      <c r="M1952" s="110"/>
    </row>
    <row r="1953" spans="11:13" x14ac:dyDescent="0.25">
      <c r="K1953" s="147"/>
      <c r="L1953" s="110"/>
      <c r="M1953" s="110"/>
    </row>
    <row r="1954" spans="11:13" x14ac:dyDescent="0.25">
      <c r="K1954" s="147"/>
      <c r="L1954" s="110"/>
      <c r="M1954" s="110"/>
    </row>
    <row r="1955" spans="11:13" x14ac:dyDescent="0.25">
      <c r="K1955" s="147"/>
      <c r="L1955" s="110"/>
      <c r="M1955" s="110"/>
    </row>
    <row r="1956" spans="11:13" x14ac:dyDescent="0.25">
      <c r="K1956" s="147"/>
      <c r="L1956" s="110"/>
      <c r="M1956" s="110"/>
    </row>
    <row r="1957" spans="11:13" x14ac:dyDescent="0.25">
      <c r="K1957" s="147"/>
      <c r="L1957" s="110"/>
      <c r="M1957" s="110"/>
    </row>
    <row r="1958" spans="11:13" x14ac:dyDescent="0.25">
      <c r="K1958" s="147"/>
      <c r="L1958" s="110"/>
      <c r="M1958" s="110"/>
    </row>
    <row r="1959" spans="11:13" x14ac:dyDescent="0.25">
      <c r="K1959" s="147"/>
      <c r="L1959" s="110"/>
      <c r="M1959" s="110"/>
    </row>
    <row r="1960" spans="11:13" x14ac:dyDescent="0.25">
      <c r="K1960" s="147"/>
      <c r="L1960" s="110"/>
      <c r="M1960" s="110"/>
    </row>
    <row r="1961" spans="11:13" x14ac:dyDescent="0.25">
      <c r="K1961" s="147"/>
      <c r="L1961" s="110"/>
      <c r="M1961" s="110"/>
    </row>
    <row r="1962" spans="11:13" x14ac:dyDescent="0.25">
      <c r="K1962" s="147"/>
      <c r="L1962" s="110"/>
      <c r="M1962" s="110"/>
    </row>
    <row r="1963" spans="11:13" x14ac:dyDescent="0.25">
      <c r="K1963" s="147"/>
      <c r="L1963" s="110"/>
      <c r="M1963" s="110"/>
    </row>
    <row r="1964" spans="11:13" x14ac:dyDescent="0.25">
      <c r="K1964" s="147"/>
      <c r="L1964" s="110"/>
      <c r="M1964" s="110"/>
    </row>
    <row r="1965" spans="11:13" x14ac:dyDescent="0.25">
      <c r="K1965" s="147"/>
      <c r="L1965" s="110"/>
      <c r="M1965" s="110"/>
    </row>
    <row r="1966" spans="11:13" x14ac:dyDescent="0.25">
      <c r="K1966" s="147"/>
      <c r="L1966" s="110"/>
      <c r="M1966" s="110"/>
    </row>
    <row r="1967" spans="11:13" x14ac:dyDescent="0.25">
      <c r="K1967" s="147"/>
      <c r="L1967" s="110"/>
      <c r="M1967" s="110"/>
    </row>
    <row r="1968" spans="11:13" x14ac:dyDescent="0.25">
      <c r="K1968" s="147"/>
      <c r="L1968" s="110"/>
      <c r="M1968" s="110"/>
    </row>
    <row r="1969" spans="11:13" x14ac:dyDescent="0.25">
      <c r="K1969" s="147"/>
      <c r="L1969" s="110"/>
      <c r="M1969" s="110"/>
    </row>
    <row r="1970" spans="11:13" x14ac:dyDescent="0.25">
      <c r="K1970" s="147"/>
      <c r="L1970" s="110"/>
      <c r="M1970" s="110"/>
    </row>
    <row r="1971" spans="11:13" x14ac:dyDescent="0.25">
      <c r="K1971" s="147"/>
      <c r="L1971" s="110"/>
      <c r="M1971" s="110"/>
    </row>
    <row r="1972" spans="11:13" x14ac:dyDescent="0.25">
      <c r="K1972" s="147"/>
      <c r="L1972" s="110"/>
      <c r="M1972" s="110"/>
    </row>
    <row r="1973" spans="11:13" x14ac:dyDescent="0.25">
      <c r="K1973" s="147"/>
      <c r="L1973" s="110"/>
      <c r="M1973" s="110"/>
    </row>
    <row r="1974" spans="11:13" x14ac:dyDescent="0.25">
      <c r="K1974" s="147"/>
      <c r="L1974" s="110"/>
      <c r="M1974" s="110"/>
    </row>
    <row r="1975" spans="11:13" x14ac:dyDescent="0.25">
      <c r="K1975" s="147"/>
      <c r="L1975" s="110"/>
      <c r="M1975" s="110"/>
    </row>
    <row r="1976" spans="11:13" x14ac:dyDescent="0.25">
      <c r="K1976" s="147"/>
      <c r="L1976" s="110"/>
      <c r="M1976" s="110"/>
    </row>
    <row r="1977" spans="11:13" x14ac:dyDescent="0.25">
      <c r="K1977" s="147"/>
      <c r="L1977" s="110"/>
      <c r="M1977" s="110"/>
    </row>
    <row r="1978" spans="11:13" x14ac:dyDescent="0.25">
      <c r="K1978" s="147"/>
      <c r="L1978" s="110"/>
      <c r="M1978" s="110"/>
    </row>
    <row r="1979" spans="11:13" x14ac:dyDescent="0.25">
      <c r="K1979" s="147"/>
      <c r="L1979" s="110"/>
      <c r="M1979" s="110"/>
    </row>
    <row r="1980" spans="11:13" x14ac:dyDescent="0.25">
      <c r="K1980" s="147"/>
      <c r="L1980" s="110"/>
      <c r="M1980" s="110"/>
    </row>
    <row r="1981" spans="11:13" x14ac:dyDescent="0.25">
      <c r="K1981" s="147"/>
      <c r="L1981" s="110"/>
      <c r="M1981" s="110"/>
    </row>
    <row r="1982" spans="11:13" x14ac:dyDescent="0.25">
      <c r="K1982" s="147"/>
      <c r="L1982" s="110"/>
      <c r="M1982" s="110"/>
    </row>
    <row r="1983" spans="11:13" x14ac:dyDescent="0.25">
      <c r="K1983" s="147"/>
      <c r="L1983" s="110"/>
      <c r="M1983" s="110"/>
    </row>
    <row r="1984" spans="11:13" x14ac:dyDescent="0.25">
      <c r="K1984" s="147"/>
      <c r="L1984" s="110"/>
      <c r="M1984" s="110"/>
    </row>
    <row r="1985" spans="11:13" x14ac:dyDescent="0.25">
      <c r="K1985" s="147"/>
      <c r="L1985" s="110"/>
      <c r="M1985" s="110"/>
    </row>
    <row r="1986" spans="11:13" x14ac:dyDescent="0.25">
      <c r="K1986" s="147"/>
      <c r="L1986" s="110"/>
      <c r="M1986" s="110"/>
    </row>
    <row r="1987" spans="11:13" x14ac:dyDescent="0.25">
      <c r="K1987" s="147"/>
      <c r="L1987" s="110"/>
      <c r="M1987" s="110"/>
    </row>
    <row r="1988" spans="11:13" x14ac:dyDescent="0.25">
      <c r="K1988" s="147"/>
      <c r="L1988" s="110"/>
      <c r="M1988" s="110"/>
    </row>
    <row r="1989" spans="11:13" x14ac:dyDescent="0.25">
      <c r="K1989" s="147"/>
      <c r="L1989" s="110"/>
      <c r="M1989" s="110"/>
    </row>
    <row r="1990" spans="11:13" x14ac:dyDescent="0.25">
      <c r="K1990" s="147"/>
      <c r="L1990" s="110"/>
      <c r="M1990" s="110"/>
    </row>
    <row r="1991" spans="11:13" x14ac:dyDescent="0.25">
      <c r="K1991" s="147"/>
      <c r="L1991" s="110"/>
      <c r="M1991" s="110"/>
    </row>
    <row r="1992" spans="11:13" x14ac:dyDescent="0.25">
      <c r="K1992" s="147"/>
      <c r="L1992" s="110"/>
      <c r="M1992" s="110"/>
    </row>
    <row r="1993" spans="11:13" x14ac:dyDescent="0.25">
      <c r="K1993" s="147"/>
      <c r="L1993" s="110"/>
      <c r="M1993" s="110"/>
    </row>
    <row r="1994" spans="11:13" x14ac:dyDescent="0.25">
      <c r="K1994" s="147"/>
      <c r="L1994" s="110"/>
      <c r="M1994" s="110"/>
    </row>
    <row r="1995" spans="11:13" x14ac:dyDescent="0.25">
      <c r="K1995" s="147"/>
      <c r="L1995" s="110"/>
      <c r="M1995" s="110"/>
    </row>
    <row r="1996" spans="11:13" x14ac:dyDescent="0.25">
      <c r="K1996" s="147"/>
      <c r="L1996" s="110"/>
      <c r="M1996" s="110"/>
    </row>
    <row r="1997" spans="11:13" x14ac:dyDescent="0.25">
      <c r="K1997" s="147"/>
      <c r="L1997" s="110"/>
      <c r="M1997" s="110"/>
    </row>
    <row r="1998" spans="11:13" x14ac:dyDescent="0.25">
      <c r="K1998" s="147"/>
      <c r="L1998" s="110"/>
      <c r="M1998" s="110"/>
    </row>
    <row r="1999" spans="11:13" x14ac:dyDescent="0.25">
      <c r="K1999" s="147"/>
      <c r="L1999" s="110"/>
      <c r="M1999" s="110"/>
    </row>
    <row r="2000" spans="11:13" x14ac:dyDescent="0.25">
      <c r="K2000" s="147"/>
      <c r="L2000" s="110"/>
      <c r="M2000" s="110"/>
    </row>
    <row r="2001" spans="11:13" x14ac:dyDescent="0.25">
      <c r="K2001" s="147"/>
      <c r="L2001" s="110"/>
      <c r="M2001" s="110"/>
    </row>
    <row r="2002" spans="11:13" x14ac:dyDescent="0.25">
      <c r="K2002" s="147"/>
      <c r="L2002" s="110"/>
      <c r="M2002" s="110"/>
    </row>
    <row r="2003" spans="11:13" x14ac:dyDescent="0.25">
      <c r="K2003" s="147"/>
      <c r="L2003" s="110"/>
      <c r="M2003" s="110"/>
    </row>
    <row r="2004" spans="11:13" x14ac:dyDescent="0.25">
      <c r="K2004" s="147"/>
      <c r="L2004" s="110"/>
      <c r="M2004" s="110"/>
    </row>
    <row r="2005" spans="11:13" x14ac:dyDescent="0.25">
      <c r="K2005" s="147"/>
      <c r="L2005" s="110"/>
      <c r="M2005" s="110"/>
    </row>
    <row r="2006" spans="11:13" x14ac:dyDescent="0.25">
      <c r="K2006" s="147"/>
      <c r="L2006" s="110"/>
      <c r="M2006" s="110"/>
    </row>
    <row r="2007" spans="11:13" x14ac:dyDescent="0.25">
      <c r="K2007" s="147"/>
      <c r="L2007" s="110"/>
      <c r="M2007" s="110"/>
    </row>
    <row r="2008" spans="11:13" x14ac:dyDescent="0.25">
      <c r="K2008" s="147"/>
      <c r="L2008" s="110"/>
      <c r="M2008" s="110"/>
    </row>
    <row r="2009" spans="11:13" x14ac:dyDescent="0.25">
      <c r="K2009" s="147"/>
      <c r="L2009" s="110"/>
      <c r="M2009" s="110"/>
    </row>
    <row r="2010" spans="11:13" x14ac:dyDescent="0.25">
      <c r="K2010" s="147"/>
      <c r="L2010" s="110"/>
      <c r="M2010" s="110"/>
    </row>
    <row r="2011" spans="11:13" x14ac:dyDescent="0.25">
      <c r="K2011" s="147"/>
      <c r="L2011" s="110"/>
      <c r="M2011" s="110"/>
    </row>
    <row r="2012" spans="11:13" x14ac:dyDescent="0.25">
      <c r="K2012" s="147"/>
      <c r="L2012" s="110"/>
      <c r="M2012" s="110"/>
    </row>
    <row r="2013" spans="11:13" x14ac:dyDescent="0.25">
      <c r="K2013" s="147"/>
      <c r="L2013" s="110"/>
      <c r="M2013" s="110"/>
    </row>
    <row r="2014" spans="11:13" x14ac:dyDescent="0.25">
      <c r="K2014" s="147"/>
      <c r="L2014" s="110"/>
      <c r="M2014" s="110"/>
    </row>
    <row r="2015" spans="11:13" x14ac:dyDescent="0.25">
      <c r="K2015" s="147"/>
      <c r="L2015" s="110"/>
      <c r="M2015" s="110"/>
    </row>
    <row r="2016" spans="11:13" x14ac:dyDescent="0.25">
      <c r="K2016" s="147"/>
      <c r="L2016" s="110"/>
      <c r="M2016" s="110"/>
    </row>
    <row r="2017" spans="11:13" x14ac:dyDescent="0.25">
      <c r="K2017" s="147"/>
      <c r="L2017" s="110"/>
      <c r="M2017" s="110"/>
    </row>
    <row r="2018" spans="11:13" x14ac:dyDescent="0.25">
      <c r="K2018" s="147"/>
      <c r="L2018" s="110"/>
      <c r="M2018" s="110"/>
    </row>
    <row r="2019" spans="11:13" x14ac:dyDescent="0.25">
      <c r="K2019" s="147"/>
      <c r="L2019" s="110"/>
      <c r="M2019" s="110"/>
    </row>
    <row r="2020" spans="11:13" x14ac:dyDescent="0.25">
      <c r="K2020" s="147"/>
      <c r="L2020" s="110"/>
      <c r="M2020" s="110"/>
    </row>
    <row r="2021" spans="11:13" x14ac:dyDescent="0.25">
      <c r="K2021" s="147"/>
      <c r="L2021" s="110"/>
      <c r="M2021" s="110"/>
    </row>
    <row r="2022" spans="11:13" x14ac:dyDescent="0.25">
      <c r="K2022" s="147"/>
      <c r="L2022" s="110"/>
      <c r="M2022" s="110"/>
    </row>
    <row r="2023" spans="11:13" x14ac:dyDescent="0.25">
      <c r="K2023" s="147"/>
      <c r="L2023" s="110"/>
      <c r="M2023" s="110"/>
    </row>
    <row r="2024" spans="11:13" x14ac:dyDescent="0.25">
      <c r="K2024" s="147"/>
      <c r="L2024" s="110"/>
      <c r="M2024" s="110"/>
    </row>
    <row r="2025" spans="11:13" x14ac:dyDescent="0.25">
      <c r="K2025" s="147"/>
      <c r="L2025" s="110"/>
      <c r="M2025" s="110"/>
    </row>
    <row r="2026" spans="11:13" x14ac:dyDescent="0.25">
      <c r="K2026" s="147"/>
      <c r="L2026" s="110"/>
      <c r="M2026" s="110"/>
    </row>
    <row r="2027" spans="11:13" x14ac:dyDescent="0.25">
      <c r="K2027" s="147"/>
      <c r="L2027" s="110"/>
      <c r="M2027" s="110"/>
    </row>
    <row r="2028" spans="11:13" x14ac:dyDescent="0.25">
      <c r="K2028" s="147"/>
      <c r="L2028" s="110"/>
      <c r="M2028" s="110"/>
    </row>
    <row r="2029" spans="11:13" x14ac:dyDescent="0.25">
      <c r="K2029" s="147"/>
      <c r="L2029" s="110"/>
      <c r="M2029" s="110"/>
    </row>
    <row r="2030" spans="11:13" x14ac:dyDescent="0.25">
      <c r="K2030" s="147"/>
      <c r="L2030" s="110"/>
      <c r="M2030" s="110"/>
    </row>
    <row r="2031" spans="11:13" x14ac:dyDescent="0.25">
      <c r="K2031" s="147"/>
      <c r="L2031" s="110"/>
      <c r="M2031" s="110"/>
    </row>
    <row r="2032" spans="11:13" x14ac:dyDescent="0.25">
      <c r="K2032" s="147"/>
      <c r="L2032" s="110"/>
      <c r="M2032" s="110"/>
    </row>
    <row r="2033" spans="11:13" x14ac:dyDescent="0.25">
      <c r="K2033" s="147"/>
      <c r="L2033" s="110"/>
      <c r="M2033" s="110"/>
    </row>
    <row r="2034" spans="11:13" x14ac:dyDescent="0.25">
      <c r="K2034" s="147"/>
      <c r="L2034" s="110"/>
      <c r="M2034" s="110"/>
    </row>
    <row r="2035" spans="11:13" x14ac:dyDescent="0.25">
      <c r="K2035" s="147"/>
      <c r="L2035" s="110"/>
      <c r="M2035" s="110"/>
    </row>
    <row r="2036" spans="11:13" x14ac:dyDescent="0.25">
      <c r="K2036" s="147"/>
      <c r="L2036" s="110"/>
      <c r="M2036" s="110"/>
    </row>
    <row r="2037" spans="11:13" x14ac:dyDescent="0.25">
      <c r="K2037" s="147"/>
      <c r="L2037" s="110"/>
      <c r="M2037" s="110"/>
    </row>
    <row r="2038" spans="11:13" x14ac:dyDescent="0.25">
      <c r="K2038" s="147"/>
      <c r="L2038" s="110"/>
      <c r="M2038" s="110"/>
    </row>
    <row r="2039" spans="11:13" x14ac:dyDescent="0.25">
      <c r="K2039" s="147"/>
      <c r="L2039" s="110"/>
      <c r="M2039" s="110"/>
    </row>
    <row r="2040" spans="11:13" x14ac:dyDescent="0.25">
      <c r="K2040" s="147"/>
      <c r="L2040" s="110"/>
      <c r="M2040" s="110"/>
    </row>
    <row r="2041" spans="11:13" x14ac:dyDescent="0.25">
      <c r="K2041" s="147"/>
      <c r="L2041" s="110"/>
      <c r="M2041" s="110"/>
    </row>
    <row r="2042" spans="11:13" x14ac:dyDescent="0.25">
      <c r="K2042" s="147"/>
      <c r="L2042" s="110"/>
      <c r="M2042" s="110"/>
    </row>
    <row r="2043" spans="11:13" x14ac:dyDescent="0.25">
      <c r="K2043" s="147"/>
      <c r="L2043" s="110"/>
      <c r="M2043" s="110"/>
    </row>
    <row r="2044" spans="11:13" x14ac:dyDescent="0.25">
      <c r="K2044" s="147"/>
      <c r="L2044" s="110"/>
      <c r="M2044" s="110"/>
    </row>
    <row r="2045" spans="11:13" x14ac:dyDescent="0.25">
      <c r="K2045" s="147"/>
      <c r="L2045" s="110"/>
      <c r="M2045" s="110"/>
    </row>
    <row r="2046" spans="11:13" x14ac:dyDescent="0.25">
      <c r="K2046" s="147"/>
      <c r="L2046" s="110"/>
      <c r="M2046" s="110"/>
    </row>
    <row r="2047" spans="11:13" x14ac:dyDescent="0.25">
      <c r="K2047" s="147"/>
      <c r="L2047" s="110"/>
      <c r="M2047" s="110"/>
    </row>
    <row r="2048" spans="11:13" x14ac:dyDescent="0.25">
      <c r="K2048" s="147"/>
      <c r="L2048" s="110"/>
      <c r="M2048" s="110"/>
    </row>
    <row r="2049" spans="11:13" x14ac:dyDescent="0.25">
      <c r="K2049" s="147"/>
      <c r="L2049" s="110"/>
      <c r="M2049" s="110"/>
    </row>
    <row r="2050" spans="11:13" x14ac:dyDescent="0.25">
      <c r="K2050" s="147"/>
      <c r="L2050" s="110"/>
      <c r="M2050" s="110"/>
    </row>
    <row r="2051" spans="11:13" x14ac:dyDescent="0.25">
      <c r="K2051" s="147"/>
      <c r="L2051" s="110"/>
      <c r="M2051" s="110"/>
    </row>
    <row r="2052" spans="11:13" x14ac:dyDescent="0.25">
      <c r="K2052" s="147"/>
      <c r="L2052" s="110"/>
      <c r="M2052" s="110"/>
    </row>
    <row r="2053" spans="11:13" x14ac:dyDescent="0.25">
      <c r="K2053" s="147"/>
      <c r="L2053" s="110"/>
      <c r="M2053" s="110"/>
    </row>
    <row r="2054" spans="11:13" x14ac:dyDescent="0.25">
      <c r="K2054" s="147"/>
      <c r="L2054" s="110"/>
      <c r="M2054" s="110"/>
    </row>
    <row r="2055" spans="11:13" x14ac:dyDescent="0.25">
      <c r="K2055" s="147"/>
      <c r="L2055" s="110"/>
      <c r="M2055" s="110"/>
    </row>
    <row r="2056" spans="11:13" x14ac:dyDescent="0.25">
      <c r="K2056" s="147"/>
      <c r="L2056" s="110"/>
      <c r="M2056" s="110"/>
    </row>
    <row r="2057" spans="11:13" x14ac:dyDescent="0.25">
      <c r="K2057" s="147"/>
      <c r="L2057" s="110"/>
      <c r="M2057" s="110"/>
    </row>
    <row r="2058" spans="11:13" x14ac:dyDescent="0.25">
      <c r="K2058" s="147"/>
      <c r="L2058" s="110"/>
      <c r="M2058" s="110"/>
    </row>
    <row r="2059" spans="11:13" x14ac:dyDescent="0.25">
      <c r="K2059" s="147"/>
      <c r="L2059" s="110"/>
      <c r="M2059" s="110"/>
    </row>
    <row r="2060" spans="11:13" x14ac:dyDescent="0.25">
      <c r="K2060" s="147"/>
      <c r="L2060" s="110"/>
      <c r="M2060" s="110"/>
    </row>
    <row r="2061" spans="11:13" x14ac:dyDescent="0.25">
      <c r="K2061" s="147"/>
      <c r="L2061" s="110"/>
      <c r="M2061" s="110"/>
    </row>
    <row r="2062" spans="11:13" x14ac:dyDescent="0.25">
      <c r="K2062" s="147"/>
      <c r="L2062" s="110"/>
      <c r="M2062" s="110"/>
    </row>
    <row r="2063" spans="11:13" x14ac:dyDescent="0.25">
      <c r="K2063" s="147"/>
      <c r="L2063" s="110"/>
      <c r="M2063" s="110"/>
    </row>
    <row r="2064" spans="11:13" x14ac:dyDescent="0.25">
      <c r="K2064" s="147"/>
      <c r="L2064" s="110"/>
      <c r="M2064" s="110"/>
    </row>
    <row r="2065" spans="11:13" x14ac:dyDescent="0.25">
      <c r="K2065" s="147"/>
      <c r="L2065" s="110"/>
      <c r="M2065" s="110"/>
    </row>
    <row r="2066" spans="11:13" x14ac:dyDescent="0.25">
      <c r="K2066" s="147"/>
      <c r="L2066" s="110"/>
      <c r="M2066" s="110"/>
    </row>
    <row r="2067" spans="11:13" x14ac:dyDescent="0.25">
      <c r="K2067" s="147"/>
      <c r="L2067" s="110"/>
      <c r="M2067" s="110"/>
    </row>
    <row r="2068" spans="11:13" x14ac:dyDescent="0.25">
      <c r="K2068" s="147"/>
      <c r="L2068" s="110"/>
      <c r="M2068" s="110"/>
    </row>
    <row r="2069" spans="11:13" x14ac:dyDescent="0.25">
      <c r="K2069" s="147"/>
      <c r="L2069" s="110"/>
      <c r="M2069" s="110"/>
    </row>
    <row r="2070" spans="11:13" x14ac:dyDescent="0.25">
      <c r="K2070" s="147"/>
      <c r="L2070" s="110"/>
      <c r="M2070" s="110"/>
    </row>
    <row r="2071" spans="11:13" x14ac:dyDescent="0.25">
      <c r="K2071" s="147"/>
      <c r="L2071" s="110"/>
      <c r="M2071" s="110"/>
    </row>
    <row r="2072" spans="11:13" x14ac:dyDescent="0.25">
      <c r="K2072" s="147"/>
      <c r="L2072" s="110"/>
      <c r="M2072" s="110"/>
    </row>
    <row r="2073" spans="11:13" x14ac:dyDescent="0.25">
      <c r="K2073" s="147"/>
      <c r="L2073" s="110"/>
      <c r="M2073" s="110"/>
    </row>
    <row r="2074" spans="11:13" x14ac:dyDescent="0.25">
      <c r="K2074" s="147"/>
      <c r="L2074" s="110"/>
      <c r="M2074" s="110"/>
    </row>
    <row r="2075" spans="11:13" x14ac:dyDescent="0.25">
      <c r="K2075" s="147"/>
      <c r="L2075" s="110"/>
      <c r="M2075" s="110"/>
    </row>
    <row r="2076" spans="11:13" x14ac:dyDescent="0.25">
      <c r="K2076" s="147"/>
      <c r="L2076" s="110"/>
      <c r="M2076" s="110"/>
    </row>
    <row r="2077" spans="11:13" x14ac:dyDescent="0.25">
      <c r="K2077" s="147"/>
      <c r="L2077" s="110"/>
      <c r="M2077" s="110"/>
    </row>
    <row r="2078" spans="11:13" x14ac:dyDescent="0.25">
      <c r="K2078" s="147"/>
      <c r="L2078" s="110"/>
      <c r="M2078" s="110"/>
    </row>
    <row r="2079" spans="11:13" x14ac:dyDescent="0.25">
      <c r="K2079" s="147"/>
      <c r="L2079" s="110"/>
      <c r="M2079" s="110"/>
    </row>
    <row r="2080" spans="11:13" x14ac:dyDescent="0.25">
      <c r="K2080" s="147"/>
      <c r="L2080" s="110"/>
      <c r="M2080" s="110"/>
    </row>
    <row r="2081" spans="11:13" x14ac:dyDescent="0.25">
      <c r="K2081" s="147"/>
      <c r="L2081" s="110"/>
      <c r="M2081" s="110"/>
    </row>
    <row r="2082" spans="11:13" x14ac:dyDescent="0.25">
      <c r="K2082" s="147"/>
      <c r="L2082" s="110"/>
      <c r="M2082" s="110"/>
    </row>
    <row r="2083" spans="11:13" x14ac:dyDescent="0.25">
      <c r="K2083" s="147"/>
      <c r="L2083" s="110"/>
      <c r="M2083" s="110"/>
    </row>
    <row r="2084" spans="11:13" x14ac:dyDescent="0.25">
      <c r="K2084" s="147"/>
      <c r="L2084" s="110"/>
      <c r="M2084" s="110"/>
    </row>
    <row r="2085" spans="11:13" x14ac:dyDescent="0.25">
      <c r="K2085" s="147"/>
      <c r="L2085" s="110"/>
      <c r="M2085" s="110"/>
    </row>
    <row r="2086" spans="11:13" x14ac:dyDescent="0.25">
      <c r="K2086" s="147"/>
      <c r="L2086" s="110"/>
      <c r="M2086" s="110"/>
    </row>
    <row r="2087" spans="11:13" x14ac:dyDescent="0.25">
      <c r="K2087" s="147"/>
      <c r="L2087" s="110"/>
      <c r="M2087" s="110"/>
    </row>
    <row r="2088" spans="11:13" x14ac:dyDescent="0.25">
      <c r="K2088" s="147"/>
      <c r="L2088" s="110"/>
      <c r="M2088" s="110"/>
    </row>
    <row r="2089" spans="11:13" x14ac:dyDescent="0.25">
      <c r="K2089" s="147"/>
      <c r="L2089" s="110"/>
      <c r="M2089" s="110"/>
    </row>
    <row r="2090" spans="11:13" x14ac:dyDescent="0.25">
      <c r="K2090" s="147"/>
      <c r="L2090" s="110"/>
      <c r="M2090" s="110"/>
    </row>
    <row r="2091" spans="11:13" x14ac:dyDescent="0.25">
      <c r="K2091" s="147"/>
      <c r="L2091" s="110"/>
      <c r="M2091" s="110"/>
    </row>
    <row r="2092" spans="11:13" x14ac:dyDescent="0.25">
      <c r="K2092" s="147"/>
      <c r="L2092" s="110"/>
      <c r="M2092" s="110"/>
    </row>
    <row r="2093" spans="11:13" x14ac:dyDescent="0.25">
      <c r="K2093" s="147"/>
      <c r="L2093" s="110"/>
      <c r="M2093" s="110"/>
    </row>
    <row r="2094" spans="11:13" x14ac:dyDescent="0.25">
      <c r="K2094" s="147"/>
      <c r="L2094" s="110"/>
      <c r="M2094" s="110"/>
    </row>
    <row r="2095" spans="11:13" x14ac:dyDescent="0.25">
      <c r="K2095" s="147"/>
      <c r="L2095" s="110"/>
      <c r="M2095" s="110"/>
    </row>
    <row r="2096" spans="11:13" x14ac:dyDescent="0.25">
      <c r="K2096" s="147"/>
      <c r="L2096" s="110"/>
      <c r="M2096" s="110"/>
    </row>
    <row r="2097" spans="11:13" x14ac:dyDescent="0.25">
      <c r="K2097" s="147"/>
      <c r="L2097" s="110"/>
      <c r="M2097" s="110"/>
    </row>
    <row r="2098" spans="11:13" x14ac:dyDescent="0.25">
      <c r="K2098" s="147"/>
      <c r="L2098" s="110"/>
      <c r="M2098" s="110"/>
    </row>
    <row r="2099" spans="11:13" x14ac:dyDescent="0.25">
      <c r="K2099" s="147"/>
      <c r="L2099" s="110"/>
      <c r="M2099" s="110"/>
    </row>
    <row r="2100" spans="11:13" x14ac:dyDescent="0.25">
      <c r="K2100" s="147"/>
      <c r="L2100" s="110"/>
      <c r="M2100" s="110"/>
    </row>
    <row r="2101" spans="11:13" x14ac:dyDescent="0.25">
      <c r="K2101" s="147"/>
      <c r="L2101" s="110"/>
      <c r="M2101" s="110"/>
    </row>
    <row r="2102" spans="11:13" x14ac:dyDescent="0.25">
      <c r="K2102" s="147"/>
      <c r="L2102" s="110"/>
      <c r="M2102" s="110"/>
    </row>
    <row r="2103" spans="11:13" x14ac:dyDescent="0.25">
      <c r="K2103" s="147"/>
      <c r="L2103" s="110"/>
      <c r="M2103" s="110"/>
    </row>
    <row r="2104" spans="11:13" x14ac:dyDescent="0.25">
      <c r="K2104" s="147"/>
      <c r="L2104" s="110"/>
      <c r="M2104" s="110"/>
    </row>
    <row r="2105" spans="11:13" x14ac:dyDescent="0.25">
      <c r="K2105" s="147"/>
      <c r="L2105" s="110"/>
      <c r="M2105" s="110"/>
    </row>
    <row r="2106" spans="11:13" x14ac:dyDescent="0.25">
      <c r="K2106" s="147"/>
      <c r="L2106" s="110"/>
      <c r="M2106" s="110"/>
    </row>
    <row r="2107" spans="11:13" x14ac:dyDescent="0.25">
      <c r="K2107" s="147"/>
      <c r="L2107" s="110"/>
      <c r="M2107" s="110"/>
    </row>
    <row r="2108" spans="11:13" x14ac:dyDescent="0.25">
      <c r="K2108" s="147"/>
      <c r="L2108" s="110"/>
      <c r="M2108" s="110"/>
    </row>
    <row r="2109" spans="11:13" x14ac:dyDescent="0.25">
      <c r="K2109" s="147"/>
      <c r="L2109" s="110"/>
      <c r="M2109" s="110"/>
    </row>
    <row r="2110" spans="11:13" x14ac:dyDescent="0.25">
      <c r="K2110" s="147"/>
      <c r="L2110" s="110"/>
      <c r="M2110" s="110"/>
    </row>
    <row r="2111" spans="11:13" x14ac:dyDescent="0.25">
      <c r="K2111" s="147"/>
      <c r="L2111" s="110"/>
      <c r="M2111" s="110"/>
    </row>
    <row r="2112" spans="11:13" x14ac:dyDescent="0.25">
      <c r="K2112" s="147"/>
      <c r="L2112" s="110"/>
      <c r="M2112" s="110"/>
    </row>
    <row r="2113" spans="11:13" x14ac:dyDescent="0.25">
      <c r="K2113" s="147"/>
      <c r="L2113" s="110"/>
      <c r="M2113" s="110"/>
    </row>
    <row r="2114" spans="11:13" x14ac:dyDescent="0.25">
      <c r="K2114" s="147"/>
      <c r="L2114" s="110"/>
      <c r="M2114" s="110"/>
    </row>
    <row r="2115" spans="11:13" x14ac:dyDescent="0.25">
      <c r="K2115" s="147"/>
      <c r="L2115" s="110"/>
      <c r="M2115" s="110"/>
    </row>
    <row r="2116" spans="11:13" x14ac:dyDescent="0.25">
      <c r="K2116" s="147"/>
      <c r="L2116" s="110"/>
      <c r="M2116" s="110"/>
    </row>
    <row r="2117" spans="11:13" x14ac:dyDescent="0.25">
      <c r="K2117" s="147"/>
      <c r="L2117" s="110"/>
      <c r="M2117" s="110"/>
    </row>
    <row r="2118" spans="11:13" x14ac:dyDescent="0.25">
      <c r="K2118" s="147"/>
      <c r="L2118" s="110"/>
      <c r="M2118" s="110"/>
    </row>
    <row r="2119" spans="11:13" x14ac:dyDescent="0.25">
      <c r="K2119" s="147"/>
      <c r="L2119" s="110"/>
      <c r="M2119" s="110"/>
    </row>
    <row r="2120" spans="11:13" x14ac:dyDescent="0.25">
      <c r="K2120" s="147"/>
      <c r="L2120" s="110"/>
      <c r="M2120" s="110"/>
    </row>
    <row r="2121" spans="11:13" x14ac:dyDescent="0.25">
      <c r="K2121" s="147"/>
      <c r="L2121" s="110"/>
      <c r="M2121" s="110"/>
    </row>
    <row r="2122" spans="11:13" x14ac:dyDescent="0.25">
      <c r="K2122" s="147"/>
      <c r="L2122" s="110"/>
      <c r="M2122" s="110"/>
    </row>
    <row r="2123" spans="11:13" x14ac:dyDescent="0.25">
      <c r="K2123" s="147"/>
      <c r="L2123" s="110"/>
      <c r="M2123" s="110"/>
    </row>
    <row r="2124" spans="11:13" x14ac:dyDescent="0.25">
      <c r="K2124" s="147"/>
      <c r="L2124" s="110"/>
      <c r="M2124" s="110"/>
    </row>
    <row r="2125" spans="11:13" x14ac:dyDescent="0.25">
      <c r="K2125" s="147"/>
      <c r="L2125" s="110"/>
      <c r="M2125" s="110"/>
    </row>
    <row r="2126" spans="11:13" x14ac:dyDescent="0.25">
      <c r="K2126" s="147"/>
      <c r="L2126" s="110"/>
      <c r="M2126" s="110"/>
    </row>
    <row r="2127" spans="11:13" x14ac:dyDescent="0.25">
      <c r="K2127" s="147"/>
      <c r="L2127" s="110"/>
      <c r="M2127" s="110"/>
    </row>
    <row r="2128" spans="11:13" x14ac:dyDescent="0.25">
      <c r="K2128" s="147"/>
      <c r="L2128" s="110"/>
      <c r="M2128" s="110"/>
    </row>
    <row r="2129" spans="11:13" x14ac:dyDescent="0.25">
      <c r="K2129" s="147"/>
      <c r="L2129" s="110"/>
      <c r="M2129" s="110"/>
    </row>
    <row r="2130" spans="11:13" x14ac:dyDescent="0.25">
      <c r="K2130" s="147"/>
      <c r="L2130" s="110"/>
      <c r="M2130" s="110"/>
    </row>
    <row r="2131" spans="11:13" x14ac:dyDescent="0.25">
      <c r="K2131" s="147"/>
      <c r="L2131" s="110"/>
      <c r="M2131" s="110"/>
    </row>
    <row r="2132" spans="11:13" x14ac:dyDescent="0.25">
      <c r="K2132" s="147"/>
      <c r="L2132" s="110"/>
      <c r="M2132" s="110"/>
    </row>
    <row r="2133" spans="11:13" x14ac:dyDescent="0.25">
      <c r="K2133" s="147"/>
      <c r="L2133" s="110"/>
      <c r="M2133" s="110"/>
    </row>
    <row r="2134" spans="11:13" x14ac:dyDescent="0.25">
      <c r="K2134" s="147"/>
      <c r="L2134" s="110"/>
      <c r="M2134" s="110"/>
    </row>
    <row r="2135" spans="11:13" x14ac:dyDescent="0.25">
      <c r="K2135" s="147"/>
      <c r="L2135" s="110"/>
      <c r="M2135" s="110"/>
    </row>
    <row r="2136" spans="11:13" x14ac:dyDescent="0.25">
      <c r="K2136" s="147"/>
      <c r="L2136" s="110"/>
      <c r="M2136" s="110"/>
    </row>
    <row r="2137" spans="11:13" x14ac:dyDescent="0.25">
      <c r="K2137" s="147"/>
      <c r="L2137" s="110"/>
      <c r="M2137" s="110"/>
    </row>
    <row r="2138" spans="11:13" x14ac:dyDescent="0.25">
      <c r="K2138" s="147"/>
      <c r="L2138" s="110"/>
      <c r="M2138" s="110"/>
    </row>
    <row r="2139" spans="11:13" x14ac:dyDescent="0.25">
      <c r="K2139" s="147"/>
      <c r="L2139" s="110"/>
      <c r="M2139" s="110"/>
    </row>
    <row r="2140" spans="11:13" x14ac:dyDescent="0.25">
      <c r="K2140" s="147"/>
      <c r="L2140" s="110"/>
      <c r="M2140" s="110"/>
    </row>
    <row r="2141" spans="11:13" x14ac:dyDescent="0.25">
      <c r="K2141" s="147"/>
      <c r="L2141" s="110"/>
      <c r="M2141" s="110"/>
    </row>
    <row r="2142" spans="11:13" x14ac:dyDescent="0.25">
      <c r="K2142" s="147"/>
      <c r="L2142" s="110"/>
      <c r="M2142" s="110"/>
    </row>
    <row r="2143" spans="11:13" x14ac:dyDescent="0.25">
      <c r="K2143" s="147"/>
      <c r="L2143" s="110"/>
      <c r="M2143" s="110"/>
    </row>
    <row r="2144" spans="11:13" x14ac:dyDescent="0.25">
      <c r="K2144" s="147"/>
      <c r="L2144" s="110"/>
      <c r="M2144" s="110"/>
    </row>
    <row r="2145" spans="11:13" x14ac:dyDescent="0.25">
      <c r="K2145" s="147"/>
      <c r="L2145" s="110"/>
      <c r="M2145" s="110"/>
    </row>
    <row r="2146" spans="11:13" x14ac:dyDescent="0.25">
      <c r="K2146" s="147"/>
      <c r="L2146" s="110"/>
      <c r="M2146" s="110"/>
    </row>
    <row r="2147" spans="11:13" x14ac:dyDescent="0.25">
      <c r="K2147" s="147"/>
      <c r="L2147" s="110"/>
      <c r="M2147" s="110"/>
    </row>
    <row r="2148" spans="11:13" x14ac:dyDescent="0.25">
      <c r="K2148" s="147"/>
      <c r="L2148" s="110"/>
      <c r="M2148" s="110"/>
    </row>
    <row r="2149" spans="11:13" x14ac:dyDescent="0.25">
      <c r="K2149" s="147"/>
      <c r="L2149" s="110"/>
      <c r="M2149" s="110"/>
    </row>
    <row r="2150" spans="11:13" x14ac:dyDescent="0.25">
      <c r="K2150" s="147"/>
      <c r="L2150" s="110"/>
      <c r="M2150" s="110"/>
    </row>
    <row r="2151" spans="11:13" x14ac:dyDescent="0.25">
      <c r="K2151" s="147"/>
      <c r="L2151" s="110"/>
      <c r="M2151" s="110"/>
    </row>
    <row r="2152" spans="11:13" x14ac:dyDescent="0.25">
      <c r="K2152" s="147"/>
      <c r="L2152" s="110"/>
      <c r="M2152" s="110"/>
    </row>
    <row r="2153" spans="11:13" x14ac:dyDescent="0.25">
      <c r="K2153" s="147"/>
      <c r="L2153" s="110"/>
      <c r="M2153" s="110"/>
    </row>
    <row r="2154" spans="11:13" x14ac:dyDescent="0.25">
      <c r="K2154" s="147"/>
      <c r="L2154" s="110"/>
      <c r="M2154" s="110"/>
    </row>
    <row r="2155" spans="11:13" x14ac:dyDescent="0.25">
      <c r="K2155" s="147"/>
      <c r="L2155" s="110"/>
      <c r="M2155" s="110"/>
    </row>
    <row r="2156" spans="11:13" x14ac:dyDescent="0.25">
      <c r="K2156" s="147"/>
      <c r="L2156" s="110"/>
      <c r="M2156" s="110"/>
    </row>
    <row r="2157" spans="11:13" x14ac:dyDescent="0.25">
      <c r="K2157" s="147"/>
      <c r="L2157" s="110"/>
      <c r="M2157" s="110"/>
    </row>
    <row r="2158" spans="11:13" x14ac:dyDescent="0.25">
      <c r="K2158" s="147"/>
      <c r="L2158" s="110"/>
      <c r="M2158" s="110"/>
    </row>
    <row r="2159" spans="11:13" x14ac:dyDescent="0.25">
      <c r="K2159" s="147"/>
      <c r="L2159" s="110"/>
      <c r="M2159" s="110"/>
    </row>
    <row r="2160" spans="11:13" x14ac:dyDescent="0.25">
      <c r="K2160" s="147"/>
      <c r="L2160" s="110"/>
      <c r="M2160" s="110"/>
    </row>
    <row r="2161" spans="11:13" x14ac:dyDescent="0.25">
      <c r="K2161" s="147"/>
      <c r="L2161" s="110"/>
      <c r="M2161" s="110"/>
    </row>
    <row r="2162" spans="11:13" x14ac:dyDescent="0.25">
      <c r="K2162" s="147"/>
      <c r="L2162" s="110"/>
      <c r="M2162" s="110"/>
    </row>
    <row r="2163" spans="11:13" x14ac:dyDescent="0.25">
      <c r="K2163" s="147"/>
      <c r="L2163" s="110"/>
      <c r="M2163" s="110"/>
    </row>
    <row r="2164" spans="11:13" x14ac:dyDescent="0.25">
      <c r="K2164" s="147"/>
      <c r="L2164" s="110"/>
      <c r="M2164" s="110"/>
    </row>
    <row r="2165" spans="11:13" x14ac:dyDescent="0.25">
      <c r="K2165" s="147"/>
      <c r="L2165" s="110"/>
      <c r="M2165" s="110"/>
    </row>
    <row r="2166" spans="11:13" x14ac:dyDescent="0.25">
      <c r="K2166" s="147"/>
      <c r="L2166" s="110"/>
      <c r="M2166" s="110"/>
    </row>
    <row r="2167" spans="11:13" x14ac:dyDescent="0.25">
      <c r="K2167" s="147"/>
      <c r="L2167" s="110"/>
      <c r="M2167" s="110"/>
    </row>
    <row r="2168" spans="11:13" x14ac:dyDescent="0.25">
      <c r="K2168" s="147"/>
      <c r="L2168" s="110"/>
      <c r="M2168" s="110"/>
    </row>
    <row r="2169" spans="11:13" x14ac:dyDescent="0.25">
      <c r="K2169" s="147"/>
      <c r="L2169" s="110"/>
      <c r="M2169" s="110"/>
    </row>
    <row r="2170" spans="11:13" x14ac:dyDescent="0.25">
      <c r="K2170" s="147"/>
      <c r="L2170" s="110"/>
      <c r="M2170" s="110"/>
    </row>
    <row r="2171" spans="11:13" x14ac:dyDescent="0.25">
      <c r="K2171" s="147"/>
      <c r="L2171" s="110"/>
      <c r="M2171" s="110"/>
    </row>
    <row r="2172" spans="11:13" x14ac:dyDescent="0.25">
      <c r="K2172" s="147"/>
      <c r="L2172" s="110"/>
      <c r="M2172" s="110"/>
    </row>
    <row r="2173" spans="11:13" x14ac:dyDescent="0.25">
      <c r="K2173" s="147"/>
      <c r="L2173" s="110"/>
      <c r="M2173" s="110"/>
    </row>
    <row r="2174" spans="11:13" x14ac:dyDescent="0.25">
      <c r="K2174" s="147"/>
      <c r="L2174" s="110"/>
      <c r="M2174" s="110"/>
    </row>
    <row r="2175" spans="11:13" x14ac:dyDescent="0.25">
      <c r="K2175" s="147"/>
      <c r="L2175" s="110"/>
      <c r="M2175" s="110"/>
    </row>
    <row r="2176" spans="11:13" x14ac:dyDescent="0.25">
      <c r="K2176" s="147"/>
      <c r="L2176" s="110"/>
      <c r="M2176" s="110"/>
    </row>
    <row r="2177" spans="11:13" x14ac:dyDescent="0.25">
      <c r="K2177" s="147"/>
      <c r="L2177" s="110"/>
      <c r="M2177" s="110"/>
    </row>
    <row r="2178" spans="11:13" x14ac:dyDescent="0.25">
      <c r="K2178" s="147"/>
      <c r="L2178" s="110"/>
      <c r="M2178" s="110"/>
    </row>
    <row r="2179" spans="11:13" x14ac:dyDescent="0.25">
      <c r="K2179" s="147"/>
      <c r="L2179" s="110"/>
      <c r="M2179" s="110"/>
    </row>
    <row r="2180" spans="11:13" x14ac:dyDescent="0.25">
      <c r="K2180" s="147"/>
      <c r="L2180" s="110"/>
      <c r="M2180" s="110"/>
    </row>
    <row r="2181" spans="11:13" x14ac:dyDescent="0.25">
      <c r="K2181" s="147"/>
      <c r="L2181" s="110"/>
      <c r="M2181" s="110"/>
    </row>
    <row r="2182" spans="11:13" x14ac:dyDescent="0.25">
      <c r="K2182" s="147"/>
      <c r="L2182" s="110"/>
      <c r="M2182" s="110"/>
    </row>
    <row r="2183" spans="11:13" x14ac:dyDescent="0.25">
      <c r="K2183" s="147"/>
      <c r="L2183" s="110"/>
      <c r="M2183" s="110"/>
    </row>
    <row r="2184" spans="11:13" x14ac:dyDescent="0.25">
      <c r="K2184" s="147"/>
      <c r="L2184" s="110"/>
      <c r="M2184" s="110"/>
    </row>
    <row r="2185" spans="11:13" x14ac:dyDescent="0.25">
      <c r="K2185" s="147"/>
      <c r="L2185" s="110"/>
      <c r="M2185" s="110"/>
    </row>
    <row r="2186" spans="11:13" x14ac:dyDescent="0.25">
      <c r="K2186" s="147"/>
      <c r="L2186" s="110"/>
      <c r="M2186" s="110"/>
    </row>
    <row r="2187" spans="11:13" x14ac:dyDescent="0.25">
      <c r="K2187" s="147"/>
      <c r="L2187" s="110"/>
      <c r="M2187" s="110"/>
    </row>
    <row r="2188" spans="11:13" x14ac:dyDescent="0.25">
      <c r="K2188" s="147"/>
      <c r="L2188" s="110"/>
      <c r="M2188" s="110"/>
    </row>
    <row r="2189" spans="11:13" x14ac:dyDescent="0.25">
      <c r="K2189" s="147"/>
      <c r="L2189" s="110"/>
      <c r="M2189" s="110"/>
    </row>
    <row r="2190" spans="11:13" x14ac:dyDescent="0.25">
      <c r="K2190" s="147"/>
      <c r="L2190" s="110"/>
      <c r="M2190" s="110"/>
    </row>
    <row r="2191" spans="11:13" x14ac:dyDescent="0.25">
      <c r="K2191" s="147"/>
      <c r="L2191" s="110"/>
      <c r="M2191" s="110"/>
    </row>
    <row r="2192" spans="11:13" x14ac:dyDescent="0.25">
      <c r="K2192" s="147"/>
      <c r="L2192" s="110"/>
      <c r="M2192" s="110"/>
    </row>
    <row r="2193" spans="11:13" x14ac:dyDescent="0.25">
      <c r="K2193" s="147"/>
      <c r="L2193" s="110"/>
      <c r="M2193" s="110"/>
    </row>
    <row r="2194" spans="11:13" x14ac:dyDescent="0.25">
      <c r="K2194" s="147"/>
      <c r="L2194" s="110"/>
      <c r="M2194" s="110"/>
    </row>
    <row r="2195" spans="11:13" x14ac:dyDescent="0.25">
      <c r="K2195" s="147"/>
      <c r="L2195" s="110"/>
      <c r="M2195" s="110"/>
    </row>
    <row r="2196" spans="11:13" x14ac:dyDescent="0.25">
      <c r="K2196" s="147"/>
      <c r="L2196" s="110"/>
      <c r="M2196" s="110"/>
    </row>
    <row r="2197" spans="11:13" x14ac:dyDescent="0.25">
      <c r="K2197" s="147"/>
      <c r="L2197" s="110"/>
      <c r="M2197" s="110"/>
    </row>
    <row r="2198" spans="11:13" x14ac:dyDescent="0.25">
      <c r="K2198" s="147"/>
      <c r="L2198" s="110"/>
      <c r="M2198" s="110"/>
    </row>
    <row r="2199" spans="11:13" x14ac:dyDescent="0.25">
      <c r="K2199" s="147"/>
      <c r="L2199" s="110"/>
      <c r="M2199" s="110"/>
    </row>
    <row r="2200" spans="11:13" x14ac:dyDescent="0.25">
      <c r="K2200" s="147"/>
      <c r="L2200" s="110"/>
      <c r="M2200" s="110"/>
    </row>
    <row r="2201" spans="11:13" x14ac:dyDescent="0.25">
      <c r="K2201" s="147"/>
      <c r="L2201" s="110"/>
      <c r="M2201" s="110"/>
    </row>
    <row r="2202" spans="11:13" x14ac:dyDescent="0.25">
      <c r="K2202" s="147"/>
      <c r="L2202" s="110"/>
      <c r="M2202" s="110"/>
    </row>
    <row r="2203" spans="11:13" x14ac:dyDescent="0.25">
      <c r="K2203" s="147"/>
      <c r="L2203" s="110"/>
      <c r="M2203" s="110"/>
    </row>
    <row r="2204" spans="11:13" x14ac:dyDescent="0.25">
      <c r="K2204" s="147"/>
      <c r="L2204" s="110"/>
      <c r="M2204" s="110"/>
    </row>
    <row r="2205" spans="11:13" x14ac:dyDescent="0.25">
      <c r="K2205" s="147"/>
      <c r="L2205" s="110"/>
      <c r="M2205" s="110"/>
    </row>
    <row r="2206" spans="11:13" x14ac:dyDescent="0.25">
      <c r="K2206" s="147"/>
      <c r="L2206" s="110"/>
      <c r="M2206" s="110"/>
    </row>
    <row r="2207" spans="11:13" x14ac:dyDescent="0.25">
      <c r="K2207" s="147"/>
      <c r="L2207" s="110"/>
      <c r="M2207" s="110"/>
    </row>
    <row r="2208" spans="11:13" x14ac:dyDescent="0.25">
      <c r="K2208" s="147"/>
      <c r="L2208" s="110"/>
      <c r="M2208" s="110"/>
    </row>
    <row r="2209" spans="11:13" x14ac:dyDescent="0.25">
      <c r="K2209" s="147"/>
      <c r="L2209" s="110"/>
      <c r="M2209" s="110"/>
    </row>
    <row r="2210" spans="11:13" x14ac:dyDescent="0.25">
      <c r="K2210" s="147"/>
      <c r="L2210" s="110"/>
      <c r="M2210" s="110"/>
    </row>
    <row r="2211" spans="11:13" x14ac:dyDescent="0.25">
      <c r="K2211" s="147"/>
      <c r="L2211" s="110"/>
      <c r="M2211" s="110"/>
    </row>
    <row r="2212" spans="11:13" x14ac:dyDescent="0.25">
      <c r="K2212" s="147"/>
      <c r="L2212" s="110"/>
      <c r="M2212" s="110"/>
    </row>
    <row r="2213" spans="11:13" x14ac:dyDescent="0.25">
      <c r="K2213" s="147"/>
      <c r="L2213" s="110"/>
      <c r="M2213" s="110"/>
    </row>
    <row r="2214" spans="11:13" x14ac:dyDescent="0.25">
      <c r="K2214" s="147"/>
      <c r="L2214" s="110"/>
      <c r="M2214" s="110"/>
    </row>
    <row r="2215" spans="11:13" x14ac:dyDescent="0.25">
      <c r="K2215" s="147"/>
      <c r="L2215" s="110"/>
      <c r="M2215" s="110"/>
    </row>
    <row r="2216" spans="11:13" x14ac:dyDescent="0.25">
      <c r="K2216" s="147"/>
      <c r="L2216" s="110"/>
      <c r="M2216" s="110"/>
    </row>
    <row r="2217" spans="11:13" x14ac:dyDescent="0.25">
      <c r="K2217" s="147"/>
      <c r="L2217" s="110"/>
      <c r="M2217" s="110"/>
    </row>
    <row r="2218" spans="11:13" x14ac:dyDescent="0.25">
      <c r="K2218" s="147"/>
      <c r="L2218" s="110"/>
      <c r="M2218" s="110"/>
    </row>
    <row r="2219" spans="11:13" x14ac:dyDescent="0.25">
      <c r="K2219" s="147"/>
      <c r="L2219" s="110"/>
      <c r="M2219" s="110"/>
    </row>
    <row r="2220" spans="11:13" x14ac:dyDescent="0.25">
      <c r="K2220" s="147"/>
      <c r="L2220" s="110"/>
      <c r="M2220" s="110"/>
    </row>
    <row r="2221" spans="11:13" x14ac:dyDescent="0.25">
      <c r="K2221" s="147"/>
      <c r="L2221" s="110"/>
      <c r="M2221" s="110"/>
    </row>
    <row r="2222" spans="11:13" x14ac:dyDescent="0.25">
      <c r="K2222" s="147"/>
      <c r="L2222" s="110"/>
      <c r="M2222" s="110"/>
    </row>
    <row r="2223" spans="11:13" x14ac:dyDescent="0.25">
      <c r="K2223" s="147"/>
      <c r="L2223" s="110"/>
      <c r="M2223" s="110"/>
    </row>
    <row r="2224" spans="11:13" x14ac:dyDescent="0.25">
      <c r="K2224" s="147"/>
      <c r="L2224" s="110"/>
      <c r="M2224" s="110"/>
    </row>
    <row r="2225" spans="11:13" x14ac:dyDescent="0.25">
      <c r="K2225" s="147"/>
      <c r="L2225" s="110"/>
      <c r="M2225" s="110"/>
    </row>
    <row r="2226" spans="11:13" x14ac:dyDescent="0.25">
      <c r="K2226" s="147"/>
      <c r="L2226" s="110"/>
      <c r="M2226" s="110"/>
    </row>
    <row r="2227" spans="11:13" x14ac:dyDescent="0.25">
      <c r="K2227" s="147"/>
      <c r="L2227" s="110"/>
      <c r="M2227" s="110"/>
    </row>
    <row r="2228" spans="11:13" x14ac:dyDescent="0.25">
      <c r="K2228" s="147"/>
      <c r="L2228" s="110"/>
      <c r="M2228" s="110"/>
    </row>
    <row r="2229" spans="11:13" x14ac:dyDescent="0.25">
      <c r="K2229" s="147"/>
      <c r="L2229" s="110"/>
      <c r="M2229" s="110"/>
    </row>
    <row r="2230" spans="11:13" x14ac:dyDescent="0.25">
      <c r="K2230" s="147"/>
      <c r="L2230" s="110"/>
      <c r="M2230" s="110"/>
    </row>
    <row r="2231" spans="11:13" x14ac:dyDescent="0.25">
      <c r="K2231" s="147"/>
      <c r="L2231" s="110"/>
      <c r="M2231" s="110"/>
    </row>
    <row r="2232" spans="11:13" x14ac:dyDescent="0.25">
      <c r="K2232" s="147"/>
      <c r="L2232" s="110"/>
      <c r="M2232" s="110"/>
    </row>
    <row r="2233" spans="11:13" x14ac:dyDescent="0.25">
      <c r="K2233" s="147"/>
      <c r="L2233" s="110"/>
      <c r="M2233" s="110"/>
    </row>
    <row r="2234" spans="11:13" x14ac:dyDescent="0.25">
      <c r="K2234" s="147"/>
      <c r="L2234" s="110"/>
      <c r="M2234" s="110"/>
    </row>
    <row r="2235" spans="11:13" x14ac:dyDescent="0.25">
      <c r="K2235" s="147"/>
      <c r="L2235" s="110"/>
      <c r="M2235" s="110"/>
    </row>
    <row r="2236" spans="11:13" x14ac:dyDescent="0.25">
      <c r="K2236" s="147"/>
      <c r="L2236" s="110"/>
      <c r="M2236" s="110"/>
    </row>
    <row r="2237" spans="11:13" x14ac:dyDescent="0.25">
      <c r="K2237" s="147"/>
      <c r="L2237" s="110"/>
      <c r="M2237" s="110"/>
    </row>
    <row r="2238" spans="11:13" x14ac:dyDescent="0.25">
      <c r="K2238" s="147"/>
      <c r="L2238" s="110"/>
      <c r="M2238" s="110"/>
    </row>
    <row r="2239" spans="11:13" x14ac:dyDescent="0.25">
      <c r="K2239" s="147"/>
      <c r="L2239" s="110"/>
      <c r="M2239" s="110"/>
    </row>
    <row r="2240" spans="11:13" x14ac:dyDescent="0.25">
      <c r="K2240" s="147"/>
      <c r="L2240" s="110"/>
      <c r="M2240" s="110"/>
    </row>
    <row r="2241" spans="11:13" x14ac:dyDescent="0.25">
      <c r="K2241" s="147"/>
      <c r="L2241" s="110"/>
      <c r="M2241" s="110"/>
    </row>
    <row r="2242" spans="11:13" x14ac:dyDescent="0.25">
      <c r="K2242" s="147"/>
      <c r="L2242" s="110"/>
      <c r="M2242" s="110"/>
    </row>
    <row r="2243" spans="11:13" x14ac:dyDescent="0.25">
      <c r="K2243" s="147"/>
      <c r="L2243" s="110"/>
      <c r="M2243" s="110"/>
    </row>
    <row r="2244" spans="11:13" x14ac:dyDescent="0.25">
      <c r="K2244" s="147"/>
      <c r="L2244" s="110"/>
      <c r="M2244" s="110"/>
    </row>
    <row r="2245" spans="11:13" x14ac:dyDescent="0.25">
      <c r="K2245" s="147"/>
      <c r="L2245" s="110"/>
      <c r="M2245" s="110"/>
    </row>
    <row r="2246" spans="11:13" x14ac:dyDescent="0.25">
      <c r="K2246" s="147"/>
      <c r="L2246" s="110"/>
      <c r="M2246" s="110"/>
    </row>
    <row r="2247" spans="11:13" x14ac:dyDescent="0.25">
      <c r="K2247" s="147"/>
      <c r="L2247" s="110"/>
      <c r="M2247" s="110"/>
    </row>
    <row r="2248" spans="11:13" x14ac:dyDescent="0.25">
      <c r="K2248" s="147"/>
      <c r="L2248" s="110"/>
      <c r="M2248" s="110"/>
    </row>
    <row r="2249" spans="11:13" x14ac:dyDescent="0.25">
      <c r="K2249" s="147"/>
      <c r="L2249" s="110"/>
      <c r="M2249" s="110"/>
    </row>
    <row r="2250" spans="11:13" x14ac:dyDescent="0.25">
      <c r="K2250" s="147"/>
      <c r="L2250" s="110"/>
      <c r="M2250" s="110"/>
    </row>
    <row r="2251" spans="11:13" x14ac:dyDescent="0.25">
      <c r="K2251" s="147"/>
      <c r="L2251" s="110"/>
      <c r="M2251" s="110"/>
    </row>
    <row r="2252" spans="11:13" x14ac:dyDescent="0.25">
      <c r="K2252" s="147"/>
      <c r="L2252" s="110"/>
      <c r="M2252" s="110"/>
    </row>
    <row r="2253" spans="11:13" x14ac:dyDescent="0.25">
      <c r="K2253" s="147"/>
      <c r="L2253" s="110"/>
      <c r="M2253" s="110"/>
    </row>
    <row r="2254" spans="11:13" x14ac:dyDescent="0.25">
      <c r="K2254" s="147"/>
      <c r="L2254" s="110"/>
      <c r="M2254" s="110"/>
    </row>
    <row r="2255" spans="11:13" x14ac:dyDescent="0.25">
      <c r="K2255" s="147"/>
      <c r="L2255" s="110"/>
      <c r="M2255" s="110"/>
    </row>
    <row r="2256" spans="11:13" x14ac:dyDescent="0.25">
      <c r="K2256" s="147"/>
      <c r="L2256" s="110"/>
      <c r="M2256" s="110"/>
    </row>
    <row r="2257" spans="11:13" x14ac:dyDescent="0.25">
      <c r="K2257" s="147"/>
      <c r="L2257" s="110"/>
      <c r="M2257" s="110"/>
    </row>
    <row r="2258" spans="11:13" x14ac:dyDescent="0.25">
      <c r="K2258" s="147"/>
      <c r="L2258" s="110"/>
      <c r="M2258" s="110"/>
    </row>
    <row r="2259" spans="11:13" x14ac:dyDescent="0.25">
      <c r="K2259" s="147"/>
      <c r="L2259" s="110"/>
      <c r="M2259" s="110"/>
    </row>
    <row r="2260" spans="11:13" x14ac:dyDescent="0.25">
      <c r="K2260" s="147"/>
      <c r="L2260" s="110"/>
      <c r="M2260" s="110"/>
    </row>
    <row r="2261" spans="11:13" x14ac:dyDescent="0.25">
      <c r="K2261" s="147"/>
      <c r="L2261" s="110"/>
      <c r="M2261" s="110"/>
    </row>
    <row r="2262" spans="11:13" x14ac:dyDescent="0.25">
      <c r="K2262" s="147"/>
      <c r="L2262" s="110"/>
      <c r="M2262" s="110"/>
    </row>
    <row r="2263" spans="11:13" x14ac:dyDescent="0.25">
      <c r="K2263" s="147"/>
      <c r="L2263" s="110"/>
      <c r="M2263" s="110"/>
    </row>
    <row r="2264" spans="11:13" x14ac:dyDescent="0.25">
      <c r="K2264" s="147"/>
      <c r="L2264" s="110"/>
      <c r="M2264" s="110"/>
    </row>
    <row r="2265" spans="11:13" x14ac:dyDescent="0.25">
      <c r="K2265" s="147"/>
      <c r="L2265" s="110"/>
      <c r="M2265" s="110"/>
    </row>
    <row r="2266" spans="11:13" x14ac:dyDescent="0.25">
      <c r="K2266" s="147"/>
      <c r="L2266" s="110"/>
      <c r="M2266" s="110"/>
    </row>
    <row r="2267" spans="11:13" x14ac:dyDescent="0.25">
      <c r="K2267" s="147"/>
      <c r="L2267" s="110"/>
      <c r="M2267" s="110"/>
    </row>
    <row r="2268" spans="11:13" x14ac:dyDescent="0.25">
      <c r="K2268" s="147"/>
      <c r="L2268" s="110"/>
      <c r="M2268" s="110"/>
    </row>
    <row r="2269" spans="11:13" x14ac:dyDescent="0.25">
      <c r="K2269" s="147"/>
      <c r="L2269" s="110"/>
      <c r="M2269" s="110"/>
    </row>
    <row r="2270" spans="11:13" x14ac:dyDescent="0.25">
      <c r="K2270" s="147"/>
      <c r="L2270" s="110"/>
      <c r="M2270" s="110"/>
    </row>
    <row r="2271" spans="11:13" x14ac:dyDescent="0.25">
      <c r="K2271" s="147"/>
      <c r="L2271" s="110"/>
      <c r="M2271" s="110"/>
    </row>
    <row r="2272" spans="11:13" x14ac:dyDescent="0.25">
      <c r="K2272" s="147"/>
      <c r="L2272" s="110"/>
      <c r="M2272" s="110"/>
    </row>
    <row r="2273" spans="11:13" x14ac:dyDescent="0.25">
      <c r="K2273" s="147"/>
      <c r="L2273" s="110"/>
      <c r="M2273" s="110"/>
    </row>
    <row r="2274" spans="11:13" x14ac:dyDescent="0.25">
      <c r="K2274" s="147"/>
      <c r="L2274" s="110"/>
      <c r="M2274" s="110"/>
    </row>
    <row r="2275" spans="11:13" x14ac:dyDescent="0.25">
      <c r="K2275" s="147"/>
      <c r="L2275" s="110"/>
      <c r="M2275" s="110"/>
    </row>
    <row r="2276" spans="11:13" x14ac:dyDescent="0.25">
      <c r="K2276" s="147"/>
      <c r="L2276" s="110"/>
      <c r="M2276" s="110"/>
    </row>
    <row r="2277" spans="11:13" x14ac:dyDescent="0.25">
      <c r="K2277" s="147"/>
      <c r="L2277" s="110"/>
      <c r="M2277" s="110"/>
    </row>
    <row r="2278" spans="11:13" x14ac:dyDescent="0.25">
      <c r="K2278" s="147"/>
      <c r="L2278" s="110"/>
      <c r="M2278" s="110"/>
    </row>
    <row r="2279" spans="11:13" x14ac:dyDescent="0.25">
      <c r="K2279" s="147"/>
      <c r="L2279" s="110"/>
      <c r="M2279" s="110"/>
    </row>
    <row r="2280" spans="11:13" x14ac:dyDescent="0.25">
      <c r="K2280" s="147"/>
      <c r="L2280" s="110"/>
      <c r="M2280" s="110"/>
    </row>
    <row r="2281" spans="11:13" x14ac:dyDescent="0.25">
      <c r="K2281" s="147"/>
      <c r="L2281" s="110"/>
      <c r="M2281" s="110"/>
    </row>
    <row r="2282" spans="11:13" x14ac:dyDescent="0.25">
      <c r="K2282" s="147"/>
      <c r="L2282" s="110"/>
      <c r="M2282" s="110"/>
    </row>
    <row r="2283" spans="11:13" x14ac:dyDescent="0.25">
      <c r="K2283" s="147"/>
      <c r="L2283" s="110"/>
      <c r="M2283" s="110"/>
    </row>
    <row r="2284" spans="11:13" x14ac:dyDescent="0.25">
      <c r="K2284" s="147"/>
      <c r="L2284" s="110"/>
      <c r="M2284" s="110"/>
    </row>
    <row r="2285" spans="11:13" x14ac:dyDescent="0.25">
      <c r="K2285" s="147"/>
      <c r="L2285" s="110"/>
      <c r="M2285" s="110"/>
    </row>
    <row r="2286" spans="11:13" x14ac:dyDescent="0.25">
      <c r="K2286" s="147"/>
      <c r="L2286" s="110"/>
      <c r="M2286" s="110"/>
    </row>
    <row r="2287" spans="11:13" x14ac:dyDescent="0.25">
      <c r="K2287" s="147"/>
      <c r="L2287" s="110"/>
      <c r="M2287" s="110"/>
    </row>
    <row r="2288" spans="11:13" x14ac:dyDescent="0.25">
      <c r="K2288" s="147"/>
      <c r="L2288" s="110"/>
      <c r="M2288" s="110"/>
    </row>
    <row r="2289" spans="11:13" x14ac:dyDescent="0.25">
      <c r="K2289" s="147"/>
      <c r="L2289" s="110"/>
      <c r="M2289" s="110"/>
    </row>
    <row r="2290" spans="11:13" x14ac:dyDescent="0.25">
      <c r="K2290" s="147"/>
      <c r="L2290" s="110"/>
      <c r="M2290" s="110"/>
    </row>
    <row r="2291" spans="11:13" x14ac:dyDescent="0.25">
      <c r="K2291" s="147"/>
      <c r="L2291" s="110"/>
      <c r="M2291" s="110"/>
    </row>
    <row r="2292" spans="11:13" x14ac:dyDescent="0.25">
      <c r="K2292" s="147"/>
      <c r="L2292" s="110"/>
      <c r="M2292" s="110"/>
    </row>
    <row r="2293" spans="11:13" x14ac:dyDescent="0.25">
      <c r="K2293" s="147"/>
      <c r="L2293" s="110"/>
      <c r="M2293" s="110"/>
    </row>
    <row r="2294" spans="11:13" x14ac:dyDescent="0.25">
      <c r="K2294" s="147"/>
      <c r="L2294" s="110"/>
      <c r="M2294" s="110"/>
    </row>
    <row r="2295" spans="11:13" x14ac:dyDescent="0.25">
      <c r="K2295" s="147"/>
      <c r="L2295" s="110"/>
      <c r="M2295" s="110"/>
    </row>
    <row r="2296" spans="11:13" x14ac:dyDescent="0.25">
      <c r="K2296" s="147"/>
      <c r="L2296" s="110"/>
      <c r="M2296" s="110"/>
    </row>
    <row r="2297" spans="11:13" x14ac:dyDescent="0.25">
      <c r="K2297" s="147"/>
      <c r="L2297" s="110"/>
      <c r="M2297" s="110"/>
    </row>
    <row r="2298" spans="11:13" x14ac:dyDescent="0.25">
      <c r="K2298" s="147"/>
      <c r="L2298" s="110"/>
      <c r="M2298" s="110"/>
    </row>
    <row r="2299" spans="11:13" x14ac:dyDescent="0.25">
      <c r="K2299" s="147"/>
      <c r="L2299" s="110"/>
      <c r="M2299" s="110"/>
    </row>
    <row r="2300" spans="11:13" x14ac:dyDescent="0.25">
      <c r="K2300" s="147"/>
      <c r="L2300" s="110"/>
      <c r="M2300" s="110"/>
    </row>
    <row r="2301" spans="11:13" x14ac:dyDescent="0.25">
      <c r="K2301" s="147"/>
      <c r="L2301" s="110"/>
      <c r="M2301" s="110"/>
    </row>
    <row r="2302" spans="11:13" x14ac:dyDescent="0.25">
      <c r="K2302" s="147"/>
      <c r="L2302" s="110"/>
      <c r="M2302" s="110"/>
    </row>
    <row r="2303" spans="11:13" x14ac:dyDescent="0.25">
      <c r="K2303" s="147"/>
      <c r="L2303" s="110"/>
      <c r="M2303" s="110"/>
    </row>
    <row r="2304" spans="11:13" x14ac:dyDescent="0.25">
      <c r="K2304" s="147"/>
      <c r="L2304" s="110"/>
      <c r="M2304" s="110"/>
    </row>
    <row r="2305" spans="11:13" x14ac:dyDescent="0.25">
      <c r="K2305" s="147"/>
      <c r="L2305" s="110"/>
      <c r="M2305" s="110"/>
    </row>
    <row r="2306" spans="11:13" x14ac:dyDescent="0.25">
      <c r="K2306" s="147"/>
      <c r="L2306" s="110"/>
      <c r="M2306" s="110"/>
    </row>
    <row r="2307" spans="11:13" x14ac:dyDescent="0.25">
      <c r="K2307" s="147"/>
      <c r="L2307" s="110"/>
      <c r="M2307" s="110"/>
    </row>
    <row r="2308" spans="11:13" x14ac:dyDescent="0.25">
      <c r="K2308" s="147"/>
      <c r="L2308" s="110"/>
      <c r="M2308" s="110"/>
    </row>
    <row r="2309" spans="11:13" x14ac:dyDescent="0.25">
      <c r="K2309" s="147"/>
      <c r="L2309" s="110"/>
      <c r="M2309" s="110"/>
    </row>
    <row r="2310" spans="11:13" x14ac:dyDescent="0.25">
      <c r="K2310" s="147"/>
      <c r="L2310" s="110"/>
      <c r="M2310" s="110"/>
    </row>
    <row r="2311" spans="11:13" x14ac:dyDescent="0.25">
      <c r="K2311" s="147"/>
      <c r="L2311" s="110"/>
      <c r="M2311" s="110"/>
    </row>
    <row r="2312" spans="11:13" x14ac:dyDescent="0.25">
      <c r="K2312" s="147"/>
      <c r="L2312" s="110"/>
      <c r="M2312" s="110"/>
    </row>
    <row r="2313" spans="11:13" x14ac:dyDescent="0.25">
      <c r="K2313" s="147"/>
      <c r="L2313" s="110"/>
      <c r="M2313" s="110"/>
    </row>
    <row r="2314" spans="11:13" x14ac:dyDescent="0.25">
      <c r="K2314" s="147"/>
      <c r="L2314" s="110"/>
      <c r="M2314" s="110"/>
    </row>
    <row r="2315" spans="11:13" x14ac:dyDescent="0.25">
      <c r="K2315" s="147"/>
      <c r="L2315" s="110"/>
      <c r="M2315" s="110"/>
    </row>
    <row r="2316" spans="11:13" x14ac:dyDescent="0.25">
      <c r="K2316" s="147"/>
      <c r="L2316" s="110"/>
      <c r="M2316" s="110"/>
    </row>
    <row r="2317" spans="11:13" x14ac:dyDescent="0.25">
      <c r="K2317" s="147"/>
      <c r="L2317" s="110"/>
      <c r="M2317" s="110"/>
    </row>
    <row r="2318" spans="11:13" x14ac:dyDescent="0.25">
      <c r="K2318" s="147"/>
      <c r="L2318" s="110"/>
      <c r="M2318" s="110"/>
    </row>
    <row r="2319" spans="11:13" x14ac:dyDescent="0.25">
      <c r="K2319" s="147"/>
      <c r="L2319" s="110"/>
      <c r="M2319" s="110"/>
    </row>
    <row r="2320" spans="11:13" x14ac:dyDescent="0.25">
      <c r="K2320" s="147"/>
      <c r="L2320" s="110"/>
      <c r="M2320" s="110"/>
    </row>
    <row r="2321" spans="11:13" x14ac:dyDescent="0.25">
      <c r="K2321" s="147"/>
      <c r="L2321" s="110"/>
      <c r="M2321" s="110"/>
    </row>
    <row r="2322" spans="11:13" x14ac:dyDescent="0.25">
      <c r="K2322" s="147"/>
      <c r="L2322" s="110"/>
      <c r="M2322" s="110"/>
    </row>
    <row r="2323" spans="11:13" x14ac:dyDescent="0.25">
      <c r="K2323" s="147"/>
      <c r="L2323" s="110"/>
      <c r="M2323" s="110"/>
    </row>
    <row r="2324" spans="11:13" x14ac:dyDescent="0.25">
      <c r="K2324" s="147"/>
      <c r="L2324" s="110"/>
      <c r="M2324" s="110"/>
    </row>
    <row r="2325" spans="11:13" x14ac:dyDescent="0.25">
      <c r="K2325" s="147"/>
      <c r="L2325" s="110"/>
      <c r="M2325" s="110"/>
    </row>
    <row r="2326" spans="11:13" x14ac:dyDescent="0.25">
      <c r="K2326" s="147"/>
      <c r="L2326" s="110"/>
      <c r="M2326" s="110"/>
    </row>
    <row r="2327" spans="11:13" x14ac:dyDescent="0.25">
      <c r="K2327" s="147"/>
      <c r="L2327" s="110"/>
      <c r="M2327" s="110"/>
    </row>
    <row r="2328" spans="11:13" x14ac:dyDescent="0.25">
      <c r="K2328" s="147"/>
      <c r="L2328" s="110"/>
      <c r="M2328" s="110"/>
    </row>
    <row r="2329" spans="11:13" x14ac:dyDescent="0.25">
      <c r="K2329" s="147"/>
      <c r="L2329" s="110"/>
      <c r="M2329" s="110"/>
    </row>
    <row r="2330" spans="11:13" x14ac:dyDescent="0.25">
      <c r="K2330" s="147"/>
      <c r="L2330" s="110"/>
      <c r="M2330" s="110"/>
    </row>
    <row r="2331" spans="11:13" x14ac:dyDescent="0.25">
      <c r="K2331" s="147"/>
      <c r="L2331" s="110"/>
      <c r="M2331" s="110"/>
    </row>
    <row r="2332" spans="11:13" x14ac:dyDescent="0.25">
      <c r="K2332" s="147"/>
      <c r="L2332" s="110"/>
      <c r="M2332" s="110"/>
    </row>
    <row r="2333" spans="11:13" x14ac:dyDescent="0.25">
      <c r="K2333" s="147"/>
      <c r="L2333" s="110"/>
      <c r="M2333" s="110"/>
    </row>
    <row r="2334" spans="11:13" x14ac:dyDescent="0.25">
      <c r="K2334" s="147"/>
      <c r="L2334" s="110"/>
      <c r="M2334" s="110"/>
    </row>
    <row r="2335" spans="11:13" x14ac:dyDescent="0.25">
      <c r="K2335" s="147"/>
      <c r="L2335" s="110"/>
      <c r="M2335" s="110"/>
    </row>
    <row r="2336" spans="11:13" x14ac:dyDescent="0.25">
      <c r="K2336" s="147"/>
      <c r="L2336" s="110"/>
      <c r="M2336" s="110"/>
    </row>
    <row r="2337" spans="11:13" x14ac:dyDescent="0.25">
      <c r="K2337" s="147"/>
      <c r="L2337" s="110"/>
      <c r="M2337" s="110"/>
    </row>
    <row r="2338" spans="11:13" x14ac:dyDescent="0.25">
      <c r="K2338" s="147"/>
      <c r="L2338" s="110"/>
      <c r="M2338" s="110"/>
    </row>
    <row r="2339" spans="11:13" x14ac:dyDescent="0.25">
      <c r="K2339" s="147"/>
      <c r="L2339" s="110"/>
      <c r="M2339" s="110"/>
    </row>
    <row r="2340" spans="11:13" x14ac:dyDescent="0.25">
      <c r="K2340" s="147"/>
      <c r="L2340" s="110"/>
      <c r="M2340" s="110"/>
    </row>
    <row r="2341" spans="11:13" x14ac:dyDescent="0.25">
      <c r="K2341" s="147"/>
      <c r="L2341" s="110"/>
      <c r="M2341" s="110"/>
    </row>
    <row r="2342" spans="11:13" x14ac:dyDescent="0.25">
      <c r="K2342" s="147"/>
      <c r="L2342" s="110"/>
      <c r="M2342" s="110"/>
    </row>
    <row r="2343" spans="11:13" x14ac:dyDescent="0.25">
      <c r="K2343" s="147"/>
      <c r="L2343" s="110"/>
      <c r="M2343" s="110"/>
    </row>
    <row r="2344" spans="11:13" x14ac:dyDescent="0.25">
      <c r="K2344" s="147"/>
      <c r="L2344" s="110"/>
      <c r="M2344" s="110"/>
    </row>
    <row r="2345" spans="11:13" x14ac:dyDescent="0.25">
      <c r="K2345" s="147"/>
      <c r="L2345" s="110"/>
      <c r="M2345" s="110"/>
    </row>
    <row r="2346" spans="11:13" x14ac:dyDescent="0.25">
      <c r="K2346" s="147"/>
      <c r="L2346" s="110"/>
      <c r="M2346" s="110"/>
    </row>
    <row r="2347" spans="11:13" x14ac:dyDescent="0.25">
      <c r="K2347" s="147"/>
      <c r="L2347" s="110"/>
      <c r="M2347" s="110"/>
    </row>
    <row r="2348" spans="11:13" x14ac:dyDescent="0.25">
      <c r="K2348" s="147"/>
      <c r="L2348" s="110"/>
      <c r="M2348" s="110"/>
    </row>
    <row r="2349" spans="11:13" x14ac:dyDescent="0.25">
      <c r="K2349" s="147"/>
      <c r="L2349" s="110"/>
      <c r="M2349" s="110"/>
    </row>
    <row r="2350" spans="11:13" x14ac:dyDescent="0.25">
      <c r="K2350" s="147"/>
      <c r="L2350" s="110"/>
      <c r="M2350" s="110"/>
    </row>
    <row r="2351" spans="11:13" x14ac:dyDescent="0.25">
      <c r="K2351" s="147"/>
      <c r="L2351" s="110"/>
      <c r="M2351" s="110"/>
    </row>
    <row r="2352" spans="11:13" x14ac:dyDescent="0.25">
      <c r="K2352" s="147"/>
      <c r="L2352" s="110"/>
      <c r="M2352" s="110"/>
    </row>
    <row r="2353" spans="11:13" x14ac:dyDescent="0.25">
      <c r="K2353" s="147"/>
      <c r="L2353" s="110"/>
      <c r="M2353" s="110"/>
    </row>
    <row r="2354" spans="11:13" x14ac:dyDescent="0.25">
      <c r="K2354" s="147"/>
      <c r="L2354" s="110"/>
      <c r="M2354" s="110"/>
    </row>
    <row r="2355" spans="11:13" x14ac:dyDescent="0.25">
      <c r="K2355" s="147"/>
      <c r="L2355" s="110"/>
      <c r="M2355" s="110"/>
    </row>
    <row r="2356" spans="11:13" x14ac:dyDescent="0.25">
      <c r="K2356" s="147"/>
      <c r="L2356" s="110"/>
      <c r="M2356" s="110"/>
    </row>
    <row r="2357" spans="11:13" x14ac:dyDescent="0.25">
      <c r="K2357" s="147"/>
      <c r="L2357" s="110"/>
      <c r="M2357" s="110"/>
    </row>
    <row r="2358" spans="11:13" x14ac:dyDescent="0.25">
      <c r="K2358" s="147"/>
      <c r="L2358" s="110"/>
      <c r="M2358" s="110"/>
    </row>
    <row r="2359" spans="11:13" x14ac:dyDescent="0.25">
      <c r="K2359" s="147"/>
      <c r="L2359" s="110"/>
      <c r="M2359" s="110"/>
    </row>
    <row r="2360" spans="11:13" x14ac:dyDescent="0.25">
      <c r="K2360" s="147"/>
      <c r="L2360" s="110"/>
      <c r="M2360" s="110"/>
    </row>
    <row r="2361" spans="11:13" x14ac:dyDescent="0.25">
      <c r="K2361" s="147"/>
      <c r="L2361" s="110"/>
      <c r="M2361" s="110"/>
    </row>
    <row r="2362" spans="11:13" x14ac:dyDescent="0.25">
      <c r="K2362" s="147"/>
      <c r="L2362" s="110"/>
      <c r="M2362" s="110"/>
    </row>
    <row r="2363" spans="11:13" x14ac:dyDescent="0.25">
      <c r="K2363" s="147"/>
      <c r="L2363" s="110"/>
      <c r="M2363" s="110"/>
    </row>
    <row r="2364" spans="11:13" x14ac:dyDescent="0.25">
      <c r="K2364" s="147"/>
      <c r="L2364" s="110"/>
      <c r="M2364" s="110"/>
    </row>
    <row r="2365" spans="11:13" x14ac:dyDescent="0.25">
      <c r="K2365" s="147"/>
      <c r="L2365" s="110"/>
      <c r="M2365" s="110"/>
    </row>
    <row r="2366" spans="11:13" x14ac:dyDescent="0.25">
      <c r="K2366" s="147"/>
      <c r="L2366" s="110"/>
      <c r="M2366" s="110"/>
    </row>
    <row r="2367" spans="11:13" x14ac:dyDescent="0.25">
      <c r="K2367" s="147"/>
      <c r="L2367" s="110"/>
      <c r="M2367" s="110"/>
    </row>
    <row r="2368" spans="11:13" x14ac:dyDescent="0.25">
      <c r="K2368" s="147"/>
      <c r="L2368" s="110"/>
      <c r="M2368" s="110"/>
    </row>
    <row r="2369" spans="11:13" x14ac:dyDescent="0.25">
      <c r="K2369" s="147"/>
      <c r="L2369" s="110"/>
      <c r="M2369" s="110"/>
    </row>
    <row r="2370" spans="11:13" x14ac:dyDescent="0.25">
      <c r="K2370" s="147"/>
      <c r="L2370" s="110"/>
      <c r="M2370" s="110"/>
    </row>
    <row r="2371" spans="11:13" x14ac:dyDescent="0.25">
      <c r="K2371" s="147"/>
      <c r="L2371" s="110"/>
      <c r="M2371" s="110"/>
    </row>
    <row r="2372" spans="11:13" x14ac:dyDescent="0.25">
      <c r="K2372" s="147"/>
      <c r="L2372" s="110"/>
      <c r="M2372" s="110"/>
    </row>
    <row r="2373" spans="11:13" x14ac:dyDescent="0.25">
      <c r="K2373" s="147"/>
      <c r="L2373" s="110"/>
      <c r="M2373" s="110"/>
    </row>
    <row r="2374" spans="11:13" x14ac:dyDescent="0.25">
      <c r="K2374" s="147"/>
      <c r="L2374" s="110"/>
      <c r="M2374" s="110"/>
    </row>
    <row r="2375" spans="11:13" x14ac:dyDescent="0.25">
      <c r="K2375" s="147"/>
      <c r="L2375" s="110"/>
      <c r="M2375" s="110"/>
    </row>
    <row r="2376" spans="11:13" x14ac:dyDescent="0.25">
      <c r="K2376" s="147"/>
      <c r="L2376" s="110"/>
      <c r="M2376" s="110"/>
    </row>
    <row r="2377" spans="11:13" x14ac:dyDescent="0.25">
      <c r="K2377" s="147"/>
      <c r="L2377" s="110"/>
      <c r="M2377" s="110"/>
    </row>
    <row r="2378" spans="11:13" x14ac:dyDescent="0.25">
      <c r="K2378" s="147"/>
      <c r="L2378" s="110"/>
      <c r="M2378" s="110"/>
    </row>
    <row r="2379" spans="11:13" x14ac:dyDescent="0.25">
      <c r="K2379" s="147"/>
      <c r="L2379" s="110"/>
      <c r="M2379" s="110"/>
    </row>
    <row r="2380" spans="11:13" x14ac:dyDescent="0.25">
      <c r="K2380" s="147"/>
      <c r="L2380" s="110"/>
      <c r="M2380" s="110"/>
    </row>
    <row r="2381" spans="11:13" x14ac:dyDescent="0.25">
      <c r="K2381" s="147"/>
      <c r="L2381" s="110"/>
      <c r="M2381" s="110"/>
    </row>
    <row r="2382" spans="11:13" x14ac:dyDescent="0.25">
      <c r="K2382" s="147"/>
      <c r="L2382" s="110"/>
      <c r="M2382" s="110"/>
    </row>
    <row r="2383" spans="11:13" x14ac:dyDescent="0.25">
      <c r="K2383" s="147"/>
      <c r="L2383" s="110"/>
      <c r="M2383" s="110"/>
    </row>
    <row r="2384" spans="11:13" x14ac:dyDescent="0.25">
      <c r="K2384" s="147"/>
      <c r="L2384" s="110"/>
      <c r="M2384" s="110"/>
    </row>
    <row r="2385" spans="11:13" x14ac:dyDescent="0.25">
      <c r="K2385" s="147"/>
      <c r="L2385" s="110"/>
      <c r="M2385" s="110"/>
    </row>
    <row r="2386" spans="11:13" x14ac:dyDescent="0.25">
      <c r="K2386" s="147"/>
      <c r="L2386" s="110"/>
      <c r="M2386" s="110"/>
    </row>
    <row r="2387" spans="11:13" x14ac:dyDescent="0.25">
      <c r="K2387" s="147"/>
      <c r="L2387" s="110"/>
      <c r="M2387" s="110"/>
    </row>
    <row r="2388" spans="11:13" x14ac:dyDescent="0.25">
      <c r="K2388" s="147"/>
      <c r="L2388" s="110"/>
      <c r="M2388" s="110"/>
    </row>
    <row r="2389" spans="11:13" x14ac:dyDescent="0.25">
      <c r="K2389" s="147"/>
      <c r="L2389" s="110"/>
      <c r="M2389" s="110"/>
    </row>
    <row r="2390" spans="11:13" x14ac:dyDescent="0.25">
      <c r="K2390" s="147"/>
      <c r="L2390" s="110"/>
      <c r="M2390" s="110"/>
    </row>
    <row r="2391" spans="11:13" x14ac:dyDescent="0.25">
      <c r="K2391" s="147"/>
      <c r="L2391" s="110"/>
      <c r="M2391" s="110"/>
    </row>
    <row r="2392" spans="11:13" x14ac:dyDescent="0.25">
      <c r="K2392" s="147"/>
      <c r="L2392" s="110"/>
      <c r="M2392" s="110"/>
    </row>
    <row r="2393" spans="11:13" x14ac:dyDescent="0.25">
      <c r="K2393" s="147"/>
      <c r="L2393" s="110"/>
      <c r="M2393" s="110"/>
    </row>
    <row r="2394" spans="11:13" x14ac:dyDescent="0.25">
      <c r="K2394" s="147"/>
      <c r="L2394" s="110"/>
      <c r="M2394" s="110"/>
    </row>
    <row r="2395" spans="11:13" x14ac:dyDescent="0.25">
      <c r="K2395" s="147"/>
      <c r="L2395" s="110"/>
      <c r="M2395" s="110"/>
    </row>
    <row r="2396" spans="11:13" x14ac:dyDescent="0.25">
      <c r="K2396" s="147"/>
      <c r="L2396" s="110"/>
      <c r="M2396" s="110"/>
    </row>
    <row r="2397" spans="11:13" x14ac:dyDescent="0.25">
      <c r="K2397" s="147"/>
      <c r="L2397" s="110"/>
      <c r="M2397" s="110"/>
    </row>
    <row r="2398" spans="11:13" x14ac:dyDescent="0.25">
      <c r="K2398" s="147"/>
      <c r="L2398" s="110"/>
      <c r="M2398" s="110"/>
    </row>
    <row r="2399" spans="11:13" x14ac:dyDescent="0.25">
      <c r="K2399" s="147"/>
      <c r="L2399" s="110"/>
      <c r="M2399" s="110"/>
    </row>
    <row r="2400" spans="11:13" x14ac:dyDescent="0.25">
      <c r="K2400" s="147"/>
      <c r="L2400" s="110"/>
      <c r="M2400" s="110"/>
    </row>
    <row r="2401" spans="11:13" x14ac:dyDescent="0.25">
      <c r="K2401" s="147"/>
      <c r="L2401" s="110"/>
      <c r="M2401" s="110"/>
    </row>
    <row r="2402" spans="11:13" x14ac:dyDescent="0.25">
      <c r="K2402" s="147"/>
      <c r="L2402" s="110"/>
      <c r="M2402" s="110"/>
    </row>
    <row r="2403" spans="11:13" x14ac:dyDescent="0.25">
      <c r="K2403" s="147"/>
      <c r="L2403" s="110"/>
      <c r="M2403" s="110"/>
    </row>
    <row r="2404" spans="11:13" x14ac:dyDescent="0.25">
      <c r="K2404" s="147"/>
      <c r="L2404" s="110"/>
      <c r="M2404" s="110"/>
    </row>
    <row r="2405" spans="11:13" x14ac:dyDescent="0.25">
      <c r="K2405" s="147"/>
      <c r="L2405" s="110"/>
      <c r="M2405" s="110"/>
    </row>
    <row r="2406" spans="11:13" x14ac:dyDescent="0.25">
      <c r="K2406" s="147"/>
      <c r="L2406" s="110"/>
      <c r="M2406" s="110"/>
    </row>
    <row r="2407" spans="11:13" x14ac:dyDescent="0.25">
      <c r="K2407" s="147"/>
      <c r="L2407" s="110"/>
      <c r="M2407" s="110"/>
    </row>
    <row r="2408" spans="11:13" x14ac:dyDescent="0.25">
      <c r="K2408" s="147"/>
      <c r="L2408" s="110"/>
      <c r="M2408" s="110"/>
    </row>
    <row r="2409" spans="11:13" x14ac:dyDescent="0.25">
      <c r="K2409" s="147"/>
      <c r="L2409" s="110"/>
      <c r="M2409" s="110"/>
    </row>
    <row r="2410" spans="11:13" x14ac:dyDescent="0.25">
      <c r="K2410" s="147"/>
      <c r="L2410" s="110"/>
      <c r="M2410" s="110"/>
    </row>
    <row r="2411" spans="11:13" x14ac:dyDescent="0.25">
      <c r="K2411" s="147"/>
      <c r="L2411" s="110"/>
      <c r="M2411" s="110"/>
    </row>
    <row r="2412" spans="11:13" x14ac:dyDescent="0.25">
      <c r="K2412" s="147"/>
      <c r="L2412" s="110"/>
      <c r="M2412" s="110"/>
    </row>
    <row r="2413" spans="11:13" x14ac:dyDescent="0.25">
      <c r="K2413" s="147"/>
      <c r="L2413" s="110"/>
      <c r="M2413" s="110"/>
    </row>
    <row r="2414" spans="11:13" x14ac:dyDescent="0.25">
      <c r="K2414" s="147"/>
      <c r="L2414" s="110"/>
      <c r="M2414" s="110"/>
    </row>
    <row r="2415" spans="11:13" x14ac:dyDescent="0.25">
      <c r="K2415" s="147"/>
      <c r="L2415" s="110"/>
      <c r="M2415" s="110"/>
    </row>
    <row r="2416" spans="11:13" x14ac:dyDescent="0.25">
      <c r="K2416" s="147"/>
      <c r="L2416" s="110"/>
      <c r="M2416" s="110"/>
    </row>
    <row r="2417" spans="11:13" x14ac:dyDescent="0.25">
      <c r="K2417" s="147"/>
      <c r="L2417" s="110"/>
      <c r="M2417" s="110"/>
    </row>
    <row r="2418" spans="11:13" x14ac:dyDescent="0.25">
      <c r="K2418" s="147"/>
      <c r="L2418" s="110"/>
      <c r="M2418" s="110"/>
    </row>
    <row r="2419" spans="11:13" x14ac:dyDescent="0.25">
      <c r="K2419" s="147"/>
      <c r="L2419" s="110"/>
      <c r="M2419" s="110"/>
    </row>
    <row r="2420" spans="11:13" x14ac:dyDescent="0.25">
      <c r="K2420" s="147"/>
      <c r="L2420" s="110"/>
      <c r="M2420" s="110"/>
    </row>
    <row r="2421" spans="11:13" x14ac:dyDescent="0.25">
      <c r="K2421" s="147"/>
      <c r="L2421" s="110"/>
      <c r="M2421" s="110"/>
    </row>
    <row r="2422" spans="11:13" x14ac:dyDescent="0.25">
      <c r="K2422" s="147"/>
      <c r="L2422" s="110"/>
      <c r="M2422" s="110"/>
    </row>
    <row r="2423" spans="11:13" x14ac:dyDescent="0.25">
      <c r="K2423" s="147"/>
      <c r="L2423" s="110"/>
      <c r="M2423" s="110"/>
    </row>
    <row r="2424" spans="11:13" x14ac:dyDescent="0.25">
      <c r="K2424" s="147"/>
      <c r="L2424" s="110"/>
      <c r="M2424" s="110"/>
    </row>
    <row r="2425" spans="11:13" x14ac:dyDescent="0.25">
      <c r="K2425" s="147"/>
      <c r="L2425" s="110"/>
      <c r="M2425" s="110"/>
    </row>
    <row r="2426" spans="11:13" x14ac:dyDescent="0.25">
      <c r="K2426" s="147"/>
      <c r="L2426" s="110"/>
      <c r="M2426" s="110"/>
    </row>
    <row r="2427" spans="11:13" x14ac:dyDescent="0.25">
      <c r="K2427" s="147"/>
      <c r="L2427" s="110"/>
      <c r="M2427" s="110"/>
    </row>
    <row r="2428" spans="11:13" x14ac:dyDescent="0.25">
      <c r="K2428" s="147"/>
      <c r="L2428" s="110"/>
      <c r="M2428" s="110"/>
    </row>
    <row r="2429" spans="11:13" x14ac:dyDescent="0.25">
      <c r="K2429" s="147"/>
      <c r="L2429" s="110"/>
      <c r="M2429" s="110"/>
    </row>
    <row r="2430" spans="11:13" x14ac:dyDescent="0.25">
      <c r="K2430" s="147"/>
      <c r="L2430" s="110"/>
      <c r="M2430" s="110"/>
    </row>
    <row r="2431" spans="11:13" x14ac:dyDescent="0.25">
      <c r="K2431" s="147"/>
      <c r="L2431" s="110"/>
      <c r="M2431" s="110"/>
    </row>
    <row r="2432" spans="11:13" x14ac:dyDescent="0.25">
      <c r="K2432" s="147"/>
      <c r="L2432" s="110"/>
      <c r="M2432" s="110"/>
    </row>
    <row r="2433" spans="11:13" x14ac:dyDescent="0.25">
      <c r="K2433" s="147"/>
      <c r="L2433" s="110"/>
      <c r="M2433" s="110"/>
    </row>
    <row r="2434" spans="11:13" x14ac:dyDescent="0.25">
      <c r="K2434" s="147"/>
      <c r="L2434" s="110"/>
      <c r="M2434" s="110"/>
    </row>
    <row r="2435" spans="11:13" x14ac:dyDescent="0.25">
      <c r="K2435" s="147"/>
      <c r="L2435" s="110"/>
      <c r="M2435" s="110"/>
    </row>
    <row r="2436" spans="11:13" x14ac:dyDescent="0.25">
      <c r="K2436" s="147"/>
      <c r="L2436" s="110"/>
      <c r="M2436" s="110"/>
    </row>
    <row r="2437" spans="11:13" x14ac:dyDescent="0.25">
      <c r="K2437" s="147"/>
      <c r="L2437" s="110"/>
      <c r="M2437" s="110"/>
    </row>
    <row r="2438" spans="11:13" x14ac:dyDescent="0.25">
      <c r="K2438" s="147"/>
      <c r="L2438" s="110"/>
      <c r="M2438" s="110"/>
    </row>
    <row r="2439" spans="11:13" x14ac:dyDescent="0.25">
      <c r="K2439" s="147"/>
      <c r="L2439" s="110"/>
      <c r="M2439" s="110"/>
    </row>
    <row r="2440" spans="11:13" x14ac:dyDescent="0.25">
      <c r="K2440" s="147"/>
      <c r="L2440" s="110"/>
      <c r="M2440" s="110"/>
    </row>
    <row r="2441" spans="11:13" x14ac:dyDescent="0.25">
      <c r="K2441" s="147"/>
      <c r="L2441" s="110"/>
      <c r="M2441" s="110"/>
    </row>
    <row r="2442" spans="11:13" x14ac:dyDescent="0.25">
      <c r="K2442" s="147"/>
      <c r="L2442" s="110"/>
      <c r="M2442" s="110"/>
    </row>
    <row r="2443" spans="11:13" x14ac:dyDescent="0.25">
      <c r="K2443" s="147"/>
      <c r="L2443" s="110"/>
      <c r="M2443" s="110"/>
    </row>
    <row r="2444" spans="11:13" x14ac:dyDescent="0.25">
      <c r="K2444" s="147"/>
      <c r="L2444" s="110"/>
      <c r="M2444" s="110"/>
    </row>
    <row r="2445" spans="11:13" x14ac:dyDescent="0.25">
      <c r="K2445" s="147"/>
      <c r="L2445" s="110"/>
      <c r="M2445" s="110"/>
    </row>
    <row r="2446" spans="11:13" x14ac:dyDescent="0.25">
      <c r="K2446" s="147"/>
      <c r="L2446" s="110"/>
      <c r="M2446" s="110"/>
    </row>
    <row r="2447" spans="11:13" x14ac:dyDescent="0.25">
      <c r="K2447" s="147"/>
      <c r="L2447" s="110"/>
      <c r="M2447" s="110"/>
    </row>
    <row r="2448" spans="11:13" x14ac:dyDescent="0.25">
      <c r="K2448" s="147"/>
      <c r="L2448" s="110"/>
      <c r="M2448" s="110"/>
    </row>
    <row r="2449" spans="11:13" x14ac:dyDescent="0.25">
      <c r="K2449" s="147"/>
      <c r="L2449" s="110"/>
      <c r="M2449" s="110"/>
    </row>
    <row r="2450" spans="11:13" x14ac:dyDescent="0.25">
      <c r="K2450" s="147"/>
      <c r="L2450" s="110"/>
      <c r="M2450" s="110"/>
    </row>
    <row r="2451" spans="11:13" x14ac:dyDescent="0.25">
      <c r="K2451" s="147"/>
      <c r="L2451" s="110"/>
      <c r="M2451" s="110"/>
    </row>
    <row r="2452" spans="11:13" x14ac:dyDescent="0.25">
      <c r="K2452" s="147"/>
      <c r="L2452" s="110"/>
      <c r="M2452" s="110"/>
    </row>
    <row r="2453" spans="11:13" x14ac:dyDescent="0.25">
      <c r="K2453" s="147"/>
      <c r="L2453" s="110"/>
      <c r="M2453" s="110"/>
    </row>
    <row r="2454" spans="11:13" x14ac:dyDescent="0.25">
      <c r="K2454" s="147"/>
      <c r="L2454" s="110"/>
      <c r="M2454" s="110"/>
    </row>
    <row r="2455" spans="11:13" x14ac:dyDescent="0.25">
      <c r="K2455" s="147"/>
      <c r="L2455" s="110"/>
      <c r="M2455" s="110"/>
    </row>
    <row r="2456" spans="11:13" x14ac:dyDescent="0.25">
      <c r="K2456" s="147"/>
      <c r="L2456" s="110"/>
      <c r="M2456" s="110"/>
    </row>
    <row r="2457" spans="11:13" x14ac:dyDescent="0.25">
      <c r="K2457" s="147"/>
      <c r="L2457" s="110"/>
      <c r="M2457" s="110"/>
    </row>
    <row r="2458" spans="11:13" x14ac:dyDescent="0.25">
      <c r="K2458" s="147"/>
      <c r="L2458" s="110"/>
      <c r="M2458" s="110"/>
    </row>
    <row r="2459" spans="11:13" x14ac:dyDescent="0.25">
      <c r="K2459" s="147"/>
      <c r="L2459" s="110"/>
      <c r="M2459" s="110"/>
    </row>
    <row r="2460" spans="11:13" x14ac:dyDescent="0.25">
      <c r="K2460" s="147"/>
      <c r="L2460" s="110"/>
      <c r="M2460" s="110"/>
    </row>
    <row r="2461" spans="11:13" x14ac:dyDescent="0.25">
      <c r="K2461" s="147"/>
      <c r="L2461" s="110"/>
      <c r="M2461" s="110"/>
    </row>
    <row r="2462" spans="11:13" x14ac:dyDescent="0.25">
      <c r="K2462" s="147"/>
      <c r="L2462" s="110"/>
      <c r="M2462" s="110"/>
    </row>
    <row r="2463" spans="11:13" x14ac:dyDescent="0.25">
      <c r="K2463" s="147"/>
      <c r="L2463" s="110"/>
      <c r="M2463" s="110"/>
    </row>
    <row r="2464" spans="11:13" x14ac:dyDescent="0.25">
      <c r="K2464" s="147"/>
      <c r="L2464" s="110"/>
      <c r="M2464" s="110"/>
    </row>
    <row r="2465" spans="11:13" x14ac:dyDescent="0.25">
      <c r="K2465" s="147"/>
      <c r="L2465" s="110"/>
      <c r="M2465" s="110"/>
    </row>
    <row r="2466" spans="11:13" x14ac:dyDescent="0.25">
      <c r="K2466" s="147"/>
      <c r="L2466" s="110"/>
      <c r="M2466" s="110"/>
    </row>
    <row r="2467" spans="11:13" x14ac:dyDescent="0.25">
      <c r="K2467" s="147"/>
      <c r="L2467" s="110"/>
      <c r="M2467" s="110"/>
    </row>
    <row r="2468" spans="11:13" x14ac:dyDescent="0.25">
      <c r="K2468" s="147"/>
      <c r="L2468" s="110"/>
      <c r="M2468" s="110"/>
    </row>
    <row r="2469" spans="11:13" x14ac:dyDescent="0.25">
      <c r="K2469" s="147"/>
      <c r="L2469" s="110"/>
      <c r="M2469" s="110"/>
    </row>
    <row r="2470" spans="11:13" x14ac:dyDescent="0.25">
      <c r="K2470" s="147"/>
      <c r="L2470" s="110"/>
      <c r="M2470" s="110"/>
    </row>
    <row r="2471" spans="11:13" x14ac:dyDescent="0.25">
      <c r="K2471" s="147"/>
      <c r="L2471" s="110"/>
      <c r="M2471" s="110"/>
    </row>
    <row r="2472" spans="11:13" x14ac:dyDescent="0.25">
      <c r="K2472" s="147"/>
      <c r="L2472" s="110"/>
      <c r="M2472" s="110"/>
    </row>
    <row r="2473" spans="11:13" x14ac:dyDescent="0.25">
      <c r="K2473" s="147"/>
      <c r="L2473" s="110"/>
      <c r="M2473" s="110"/>
    </row>
    <row r="2474" spans="11:13" x14ac:dyDescent="0.25">
      <c r="K2474" s="147"/>
      <c r="L2474" s="110"/>
      <c r="M2474" s="110"/>
    </row>
    <row r="2475" spans="11:13" x14ac:dyDescent="0.25">
      <c r="K2475" s="147"/>
      <c r="L2475" s="110"/>
      <c r="M2475" s="110"/>
    </row>
    <row r="2476" spans="11:13" x14ac:dyDescent="0.25">
      <c r="K2476" s="147"/>
      <c r="L2476" s="110"/>
      <c r="M2476" s="110"/>
    </row>
    <row r="2477" spans="11:13" x14ac:dyDescent="0.25">
      <c r="K2477" s="147"/>
      <c r="L2477" s="110"/>
      <c r="M2477" s="110"/>
    </row>
    <row r="2478" spans="11:13" x14ac:dyDescent="0.25">
      <c r="K2478" s="147"/>
      <c r="L2478" s="110"/>
      <c r="M2478" s="110"/>
    </row>
    <row r="2479" spans="11:13" x14ac:dyDescent="0.25">
      <c r="K2479" s="147"/>
      <c r="L2479" s="110"/>
      <c r="M2479" s="110"/>
    </row>
    <row r="2480" spans="11:13" x14ac:dyDescent="0.25">
      <c r="K2480" s="147"/>
      <c r="L2480" s="110"/>
      <c r="M2480" s="110"/>
    </row>
    <row r="2481" spans="11:13" x14ac:dyDescent="0.25">
      <c r="K2481" s="147"/>
      <c r="L2481" s="110"/>
      <c r="M2481" s="110"/>
    </row>
    <row r="2482" spans="11:13" x14ac:dyDescent="0.25">
      <c r="K2482" s="147"/>
      <c r="L2482" s="110"/>
      <c r="M2482" s="110"/>
    </row>
    <row r="2483" spans="11:13" x14ac:dyDescent="0.25">
      <c r="K2483" s="147"/>
      <c r="L2483" s="110"/>
      <c r="M2483" s="110"/>
    </row>
    <row r="2484" spans="11:13" x14ac:dyDescent="0.25">
      <c r="K2484" s="147"/>
      <c r="L2484" s="110"/>
      <c r="M2484" s="110"/>
    </row>
    <row r="2485" spans="11:13" x14ac:dyDescent="0.25">
      <c r="K2485" s="147"/>
      <c r="L2485" s="110"/>
      <c r="M2485" s="110"/>
    </row>
    <row r="2486" spans="11:13" x14ac:dyDescent="0.25">
      <c r="K2486" s="147"/>
      <c r="L2486" s="110"/>
      <c r="M2486" s="110"/>
    </row>
    <row r="2487" spans="11:13" x14ac:dyDescent="0.25">
      <c r="K2487" s="147"/>
      <c r="L2487" s="110"/>
      <c r="M2487" s="110"/>
    </row>
    <row r="2488" spans="11:13" x14ac:dyDescent="0.25">
      <c r="K2488" s="147"/>
      <c r="L2488" s="110"/>
      <c r="M2488" s="110"/>
    </row>
    <row r="2489" spans="11:13" x14ac:dyDescent="0.25">
      <c r="K2489" s="147"/>
      <c r="L2489" s="110"/>
      <c r="M2489" s="110"/>
    </row>
    <row r="2490" spans="11:13" x14ac:dyDescent="0.25">
      <c r="K2490" s="147"/>
      <c r="L2490" s="110"/>
      <c r="M2490" s="110"/>
    </row>
    <row r="2491" spans="11:13" x14ac:dyDescent="0.25">
      <c r="K2491" s="147"/>
      <c r="L2491" s="110"/>
      <c r="M2491" s="110"/>
    </row>
    <row r="2492" spans="11:13" x14ac:dyDescent="0.25">
      <c r="K2492" s="147"/>
      <c r="L2492" s="110"/>
      <c r="M2492" s="110"/>
    </row>
    <row r="2493" spans="11:13" x14ac:dyDescent="0.25">
      <c r="K2493" s="147"/>
      <c r="L2493" s="110"/>
      <c r="M2493" s="110"/>
    </row>
    <row r="2494" spans="11:13" x14ac:dyDescent="0.25">
      <c r="K2494" s="147"/>
      <c r="L2494" s="110"/>
      <c r="M2494" s="110"/>
    </row>
    <row r="2495" spans="11:13" x14ac:dyDescent="0.25">
      <c r="K2495" s="147"/>
      <c r="L2495" s="110"/>
      <c r="M2495" s="110"/>
    </row>
    <row r="2496" spans="11:13" x14ac:dyDescent="0.25">
      <c r="K2496" s="147"/>
      <c r="L2496" s="110"/>
      <c r="M2496" s="110"/>
    </row>
    <row r="2497" spans="11:13" x14ac:dyDescent="0.25">
      <c r="K2497" s="147"/>
      <c r="L2497" s="110"/>
      <c r="M2497" s="110"/>
    </row>
    <row r="2498" spans="11:13" x14ac:dyDescent="0.25">
      <c r="K2498" s="147"/>
      <c r="L2498" s="110"/>
      <c r="M2498" s="110"/>
    </row>
    <row r="2499" spans="11:13" x14ac:dyDescent="0.25">
      <c r="K2499" s="147"/>
      <c r="L2499" s="110"/>
      <c r="M2499" s="110"/>
    </row>
    <row r="2500" spans="11:13" x14ac:dyDescent="0.25">
      <c r="K2500" s="147"/>
      <c r="L2500" s="110"/>
      <c r="M2500" s="110"/>
    </row>
    <row r="2501" spans="11:13" x14ac:dyDescent="0.25">
      <c r="K2501" s="147"/>
      <c r="L2501" s="110"/>
      <c r="M2501" s="110"/>
    </row>
    <row r="2502" spans="11:13" x14ac:dyDescent="0.25">
      <c r="K2502" s="147"/>
      <c r="L2502" s="110"/>
      <c r="M2502" s="110"/>
    </row>
    <row r="2503" spans="11:13" x14ac:dyDescent="0.25">
      <c r="K2503" s="147"/>
      <c r="L2503" s="110"/>
      <c r="M2503" s="110"/>
    </row>
    <row r="2504" spans="11:13" x14ac:dyDescent="0.25">
      <c r="K2504" s="147"/>
      <c r="L2504" s="110"/>
      <c r="M2504" s="110"/>
    </row>
    <row r="2505" spans="11:13" x14ac:dyDescent="0.25">
      <c r="K2505" s="147"/>
      <c r="L2505" s="110"/>
      <c r="M2505" s="110"/>
    </row>
    <row r="2506" spans="11:13" x14ac:dyDescent="0.25">
      <c r="K2506" s="147"/>
      <c r="L2506" s="110"/>
      <c r="M2506" s="110"/>
    </row>
    <row r="2507" spans="11:13" x14ac:dyDescent="0.25">
      <c r="K2507" s="147"/>
      <c r="L2507" s="110"/>
      <c r="M2507" s="110"/>
    </row>
    <row r="2508" spans="11:13" x14ac:dyDescent="0.25">
      <c r="K2508" s="147"/>
      <c r="L2508" s="110"/>
      <c r="M2508" s="110"/>
    </row>
    <row r="2509" spans="11:13" x14ac:dyDescent="0.25">
      <c r="K2509" s="147"/>
      <c r="L2509" s="110"/>
      <c r="M2509" s="110"/>
    </row>
    <row r="2510" spans="11:13" x14ac:dyDescent="0.25">
      <c r="K2510" s="147"/>
      <c r="L2510" s="110"/>
      <c r="M2510" s="110"/>
    </row>
    <row r="2511" spans="11:13" x14ac:dyDescent="0.25">
      <c r="K2511" s="147"/>
      <c r="L2511" s="110"/>
      <c r="M2511" s="110"/>
    </row>
    <row r="2512" spans="11:13" x14ac:dyDescent="0.25">
      <c r="K2512" s="147"/>
      <c r="L2512" s="110"/>
      <c r="M2512" s="110"/>
    </row>
    <row r="2513" spans="11:13" x14ac:dyDescent="0.25">
      <c r="K2513" s="147"/>
      <c r="L2513" s="110"/>
      <c r="M2513" s="110"/>
    </row>
    <row r="2514" spans="11:13" x14ac:dyDescent="0.25">
      <c r="K2514" s="147"/>
      <c r="L2514" s="110"/>
      <c r="M2514" s="110"/>
    </row>
    <row r="2515" spans="11:13" x14ac:dyDescent="0.25">
      <c r="K2515" s="147"/>
      <c r="L2515" s="110"/>
      <c r="M2515" s="110"/>
    </row>
    <row r="2516" spans="11:13" x14ac:dyDescent="0.25">
      <c r="K2516" s="147"/>
      <c r="L2516" s="110"/>
      <c r="M2516" s="110"/>
    </row>
    <row r="2517" spans="11:13" x14ac:dyDescent="0.25">
      <c r="K2517" s="147"/>
      <c r="L2517" s="110"/>
      <c r="M2517" s="110"/>
    </row>
    <row r="2518" spans="11:13" x14ac:dyDescent="0.25">
      <c r="K2518" s="147"/>
      <c r="L2518" s="110"/>
      <c r="M2518" s="110"/>
    </row>
    <row r="2519" spans="11:13" x14ac:dyDescent="0.25">
      <c r="K2519" s="147"/>
      <c r="L2519" s="110"/>
      <c r="M2519" s="110"/>
    </row>
    <row r="2520" spans="11:13" x14ac:dyDescent="0.25">
      <c r="K2520" s="147"/>
      <c r="L2520" s="110"/>
      <c r="M2520" s="110"/>
    </row>
    <row r="2521" spans="11:13" x14ac:dyDescent="0.25">
      <c r="K2521" s="147"/>
      <c r="L2521" s="110"/>
      <c r="M2521" s="110"/>
    </row>
    <row r="2522" spans="11:13" x14ac:dyDescent="0.25">
      <c r="K2522" s="147"/>
      <c r="L2522" s="110"/>
      <c r="M2522" s="110"/>
    </row>
    <row r="2523" spans="11:13" x14ac:dyDescent="0.25">
      <c r="K2523" s="147"/>
      <c r="L2523" s="110"/>
      <c r="M2523" s="110"/>
    </row>
    <row r="2524" spans="11:13" x14ac:dyDescent="0.25">
      <c r="K2524" s="147"/>
      <c r="L2524" s="110"/>
      <c r="M2524" s="110"/>
    </row>
    <row r="2525" spans="11:13" x14ac:dyDescent="0.25">
      <c r="K2525" s="147"/>
      <c r="L2525" s="110"/>
      <c r="M2525" s="110"/>
    </row>
    <row r="2526" spans="11:13" x14ac:dyDescent="0.25">
      <c r="K2526" s="147"/>
      <c r="L2526" s="110"/>
      <c r="M2526" s="110"/>
    </row>
    <row r="2527" spans="11:13" x14ac:dyDescent="0.25">
      <c r="K2527" s="147"/>
      <c r="L2527" s="110"/>
      <c r="M2527" s="110"/>
    </row>
    <row r="2528" spans="11:13" x14ac:dyDescent="0.25">
      <c r="K2528" s="147"/>
      <c r="L2528" s="110"/>
      <c r="M2528" s="110"/>
    </row>
    <row r="2529" spans="11:13" x14ac:dyDescent="0.25">
      <c r="K2529" s="147"/>
      <c r="L2529" s="110"/>
      <c r="M2529" s="110"/>
    </row>
    <row r="2530" spans="11:13" x14ac:dyDescent="0.25">
      <c r="K2530" s="147"/>
      <c r="L2530" s="110"/>
      <c r="M2530" s="110"/>
    </row>
    <row r="2531" spans="11:13" x14ac:dyDescent="0.25">
      <c r="K2531" s="147"/>
      <c r="L2531" s="110"/>
      <c r="M2531" s="110"/>
    </row>
    <row r="2532" spans="11:13" x14ac:dyDescent="0.25">
      <c r="K2532" s="147"/>
      <c r="L2532" s="110"/>
      <c r="M2532" s="110"/>
    </row>
    <row r="2533" spans="11:13" x14ac:dyDescent="0.25">
      <c r="K2533" s="147"/>
      <c r="L2533" s="110"/>
      <c r="M2533" s="110"/>
    </row>
    <row r="2534" spans="11:13" x14ac:dyDescent="0.25">
      <c r="K2534" s="147"/>
      <c r="L2534" s="110"/>
      <c r="M2534" s="110"/>
    </row>
    <row r="2535" spans="11:13" x14ac:dyDescent="0.25">
      <c r="K2535" s="147"/>
      <c r="L2535" s="110"/>
      <c r="M2535" s="110"/>
    </row>
    <row r="2536" spans="11:13" x14ac:dyDescent="0.25">
      <c r="K2536" s="147"/>
      <c r="L2536" s="110"/>
      <c r="M2536" s="110"/>
    </row>
    <row r="2537" spans="11:13" x14ac:dyDescent="0.25">
      <c r="K2537" s="147"/>
      <c r="L2537" s="110"/>
      <c r="M2537" s="110"/>
    </row>
    <row r="2538" spans="11:13" x14ac:dyDescent="0.25">
      <c r="K2538" s="147"/>
      <c r="L2538" s="110"/>
      <c r="M2538" s="110"/>
    </row>
    <row r="2539" spans="11:13" x14ac:dyDescent="0.25">
      <c r="K2539" s="147"/>
      <c r="L2539" s="110"/>
      <c r="M2539" s="110"/>
    </row>
    <row r="2540" spans="11:13" x14ac:dyDescent="0.25">
      <c r="K2540" s="147"/>
      <c r="L2540" s="110"/>
      <c r="M2540" s="110"/>
    </row>
    <row r="2541" spans="11:13" x14ac:dyDescent="0.25">
      <c r="K2541" s="147"/>
      <c r="L2541" s="110"/>
      <c r="M2541" s="110"/>
    </row>
    <row r="2542" spans="11:13" x14ac:dyDescent="0.25">
      <c r="K2542" s="147"/>
      <c r="L2542" s="110"/>
      <c r="M2542" s="110"/>
    </row>
    <row r="2543" spans="11:13" x14ac:dyDescent="0.25">
      <c r="K2543" s="147"/>
      <c r="L2543" s="110"/>
      <c r="M2543" s="110"/>
    </row>
    <row r="2544" spans="11:13" x14ac:dyDescent="0.25">
      <c r="K2544" s="147"/>
      <c r="L2544" s="110"/>
      <c r="M2544" s="110"/>
    </row>
    <row r="2545" spans="11:13" x14ac:dyDescent="0.25">
      <c r="K2545" s="147"/>
      <c r="L2545" s="110"/>
      <c r="M2545" s="110"/>
    </row>
    <row r="2546" spans="11:13" x14ac:dyDescent="0.25">
      <c r="K2546" s="147"/>
      <c r="L2546" s="110"/>
      <c r="M2546" s="110"/>
    </row>
    <row r="2547" spans="11:13" x14ac:dyDescent="0.25">
      <c r="K2547" s="147"/>
      <c r="L2547" s="110"/>
      <c r="M2547" s="110"/>
    </row>
    <row r="2548" spans="11:13" x14ac:dyDescent="0.25">
      <c r="K2548" s="147"/>
      <c r="L2548" s="110"/>
      <c r="M2548" s="110"/>
    </row>
    <row r="2549" spans="11:13" x14ac:dyDescent="0.25">
      <c r="K2549" s="147"/>
      <c r="L2549" s="110"/>
      <c r="M2549" s="110"/>
    </row>
    <row r="2550" spans="11:13" x14ac:dyDescent="0.25">
      <c r="K2550" s="147"/>
      <c r="L2550" s="110"/>
      <c r="M2550" s="110"/>
    </row>
    <row r="2551" spans="11:13" x14ac:dyDescent="0.25">
      <c r="K2551" s="147"/>
      <c r="L2551" s="110"/>
      <c r="M2551" s="110"/>
    </row>
    <row r="2552" spans="11:13" x14ac:dyDescent="0.25">
      <c r="K2552" s="147"/>
      <c r="L2552" s="110"/>
      <c r="M2552" s="110"/>
    </row>
    <row r="2553" spans="11:13" x14ac:dyDescent="0.25">
      <c r="K2553" s="147"/>
      <c r="L2553" s="110"/>
      <c r="M2553" s="110"/>
    </row>
    <row r="2554" spans="11:13" x14ac:dyDescent="0.25">
      <c r="K2554" s="147"/>
      <c r="L2554" s="110"/>
      <c r="M2554" s="110"/>
    </row>
    <row r="2555" spans="11:13" x14ac:dyDescent="0.25">
      <c r="K2555" s="147"/>
      <c r="L2555" s="110"/>
      <c r="M2555" s="110"/>
    </row>
    <row r="2556" spans="11:13" x14ac:dyDescent="0.25">
      <c r="K2556" s="147"/>
      <c r="L2556" s="110"/>
      <c r="M2556" s="110"/>
    </row>
    <row r="2557" spans="11:13" x14ac:dyDescent="0.25">
      <c r="K2557" s="147"/>
      <c r="L2557" s="110"/>
      <c r="M2557" s="110"/>
    </row>
    <row r="2558" spans="11:13" x14ac:dyDescent="0.25">
      <c r="K2558" s="147"/>
      <c r="L2558" s="110"/>
      <c r="M2558" s="110"/>
    </row>
    <row r="2559" spans="11:13" x14ac:dyDescent="0.25">
      <c r="K2559" s="147"/>
      <c r="L2559" s="110"/>
      <c r="M2559" s="110"/>
    </row>
    <row r="2560" spans="11:13" x14ac:dyDescent="0.25">
      <c r="K2560" s="147"/>
      <c r="L2560" s="110"/>
      <c r="M2560" s="110"/>
    </row>
    <row r="2561" spans="11:13" x14ac:dyDescent="0.25">
      <c r="K2561" s="147"/>
      <c r="L2561" s="110"/>
      <c r="M2561" s="110"/>
    </row>
    <row r="2562" spans="11:13" x14ac:dyDescent="0.25">
      <c r="K2562" s="147"/>
      <c r="L2562" s="110"/>
      <c r="M2562" s="110"/>
    </row>
    <row r="2563" spans="11:13" x14ac:dyDescent="0.25">
      <c r="K2563" s="147"/>
      <c r="L2563" s="110"/>
      <c r="M2563" s="110"/>
    </row>
    <row r="2564" spans="11:13" x14ac:dyDescent="0.25">
      <c r="K2564" s="147"/>
      <c r="L2564" s="110"/>
      <c r="M2564" s="110"/>
    </row>
    <row r="2565" spans="11:13" x14ac:dyDescent="0.25">
      <c r="K2565" s="147"/>
      <c r="L2565" s="110"/>
      <c r="M2565" s="110"/>
    </row>
    <row r="2566" spans="11:13" x14ac:dyDescent="0.25">
      <c r="K2566" s="147"/>
      <c r="L2566" s="110"/>
      <c r="M2566" s="110"/>
    </row>
    <row r="2567" spans="11:13" x14ac:dyDescent="0.25">
      <c r="K2567" s="147"/>
      <c r="L2567" s="110"/>
      <c r="M2567" s="110"/>
    </row>
    <row r="2568" spans="11:13" x14ac:dyDescent="0.25">
      <c r="K2568" s="147"/>
      <c r="L2568" s="110"/>
      <c r="M2568" s="110"/>
    </row>
    <row r="2569" spans="11:13" x14ac:dyDescent="0.25">
      <c r="K2569" s="147"/>
      <c r="L2569" s="110"/>
      <c r="M2569" s="110"/>
    </row>
    <row r="2570" spans="11:13" x14ac:dyDescent="0.25">
      <c r="K2570" s="147"/>
      <c r="L2570" s="110"/>
      <c r="M2570" s="110"/>
    </row>
    <row r="2571" spans="11:13" x14ac:dyDescent="0.25">
      <c r="K2571" s="147"/>
      <c r="L2571" s="110"/>
      <c r="M2571" s="110"/>
    </row>
    <row r="2572" spans="11:13" x14ac:dyDescent="0.25">
      <c r="K2572" s="147"/>
      <c r="L2572" s="110"/>
      <c r="M2572" s="110"/>
    </row>
    <row r="2573" spans="11:13" x14ac:dyDescent="0.25">
      <c r="K2573" s="147"/>
      <c r="L2573" s="110"/>
      <c r="M2573" s="110"/>
    </row>
    <row r="2574" spans="11:13" x14ac:dyDescent="0.25">
      <c r="K2574" s="147"/>
      <c r="L2574" s="110"/>
      <c r="M2574" s="110"/>
    </row>
    <row r="2575" spans="11:13" x14ac:dyDescent="0.25">
      <c r="K2575" s="147"/>
      <c r="L2575" s="110"/>
      <c r="M2575" s="110"/>
    </row>
    <row r="2576" spans="11:13" x14ac:dyDescent="0.25">
      <c r="K2576" s="147"/>
      <c r="L2576" s="110"/>
      <c r="M2576" s="110"/>
    </row>
    <row r="2577" spans="11:13" x14ac:dyDescent="0.25">
      <c r="K2577" s="147"/>
      <c r="L2577" s="110"/>
      <c r="M2577" s="110"/>
    </row>
    <row r="2578" spans="11:13" x14ac:dyDescent="0.25">
      <c r="K2578" s="147"/>
      <c r="L2578" s="110"/>
      <c r="M2578" s="110"/>
    </row>
    <row r="2579" spans="11:13" x14ac:dyDescent="0.25">
      <c r="K2579" s="147"/>
      <c r="L2579" s="110"/>
      <c r="M2579" s="110"/>
    </row>
    <row r="2580" spans="11:13" x14ac:dyDescent="0.25">
      <c r="K2580" s="147"/>
      <c r="L2580" s="110"/>
      <c r="M2580" s="110"/>
    </row>
    <row r="2581" spans="11:13" x14ac:dyDescent="0.25">
      <c r="K2581" s="147"/>
      <c r="L2581" s="110"/>
      <c r="M2581" s="110"/>
    </row>
    <row r="2582" spans="11:13" x14ac:dyDescent="0.25">
      <c r="K2582" s="147"/>
      <c r="L2582" s="110"/>
      <c r="M2582" s="110"/>
    </row>
    <row r="2583" spans="11:13" x14ac:dyDescent="0.25">
      <c r="K2583" s="147"/>
      <c r="L2583" s="110"/>
      <c r="M2583" s="110"/>
    </row>
    <row r="2584" spans="11:13" x14ac:dyDescent="0.25">
      <c r="K2584" s="147"/>
      <c r="L2584" s="110"/>
      <c r="M2584" s="110"/>
    </row>
    <row r="2585" spans="11:13" x14ac:dyDescent="0.25">
      <c r="K2585" s="147"/>
      <c r="L2585" s="110"/>
      <c r="M2585" s="110"/>
    </row>
    <row r="2586" spans="11:13" x14ac:dyDescent="0.25">
      <c r="K2586" s="147"/>
      <c r="L2586" s="110"/>
      <c r="M2586" s="110"/>
    </row>
    <row r="2587" spans="11:13" x14ac:dyDescent="0.25">
      <c r="K2587" s="147"/>
      <c r="L2587" s="110"/>
      <c r="M2587" s="110"/>
    </row>
    <row r="2588" spans="11:13" x14ac:dyDescent="0.25">
      <c r="K2588" s="147"/>
      <c r="L2588" s="110"/>
      <c r="M2588" s="110"/>
    </row>
    <row r="2589" spans="11:13" x14ac:dyDescent="0.25">
      <c r="K2589" s="147"/>
      <c r="L2589" s="110"/>
      <c r="M2589" s="110"/>
    </row>
    <row r="2590" spans="11:13" x14ac:dyDescent="0.25">
      <c r="K2590" s="147"/>
      <c r="L2590" s="110"/>
      <c r="M2590" s="110"/>
    </row>
    <row r="2591" spans="11:13" x14ac:dyDescent="0.25">
      <c r="K2591" s="147"/>
      <c r="L2591" s="110"/>
      <c r="M2591" s="110"/>
    </row>
    <row r="2592" spans="11:13" x14ac:dyDescent="0.25">
      <c r="K2592" s="147"/>
      <c r="L2592" s="110"/>
      <c r="M2592" s="110"/>
    </row>
    <row r="2593" spans="11:13" x14ac:dyDescent="0.25">
      <c r="K2593" s="147"/>
      <c r="L2593" s="110"/>
      <c r="M2593" s="110"/>
    </row>
    <row r="2594" spans="11:13" x14ac:dyDescent="0.25">
      <c r="K2594" s="147"/>
      <c r="L2594" s="110"/>
      <c r="M2594" s="110"/>
    </row>
    <row r="2595" spans="11:13" x14ac:dyDescent="0.25">
      <c r="K2595" s="147"/>
      <c r="L2595" s="110"/>
      <c r="M2595" s="110"/>
    </row>
    <row r="2596" spans="11:13" x14ac:dyDescent="0.25">
      <c r="K2596" s="147"/>
      <c r="L2596" s="110"/>
      <c r="M2596" s="110"/>
    </row>
    <row r="2597" spans="11:13" x14ac:dyDescent="0.25">
      <c r="K2597" s="147"/>
      <c r="L2597" s="110"/>
      <c r="M2597" s="110"/>
    </row>
    <row r="2598" spans="11:13" x14ac:dyDescent="0.25">
      <c r="K2598" s="147"/>
      <c r="L2598" s="110"/>
      <c r="M2598" s="110"/>
    </row>
    <row r="2599" spans="11:13" x14ac:dyDescent="0.25">
      <c r="K2599" s="147"/>
      <c r="L2599" s="110"/>
      <c r="M2599" s="110"/>
    </row>
    <row r="2600" spans="11:13" x14ac:dyDescent="0.25">
      <c r="K2600" s="147"/>
      <c r="L2600" s="110"/>
      <c r="M2600" s="110"/>
    </row>
    <row r="2601" spans="11:13" x14ac:dyDescent="0.25">
      <c r="K2601" s="147"/>
      <c r="L2601" s="110"/>
      <c r="M2601" s="110"/>
    </row>
    <row r="2602" spans="11:13" x14ac:dyDescent="0.25">
      <c r="K2602" s="147"/>
      <c r="L2602" s="110"/>
      <c r="M2602" s="110"/>
    </row>
    <row r="2603" spans="11:13" x14ac:dyDescent="0.25">
      <c r="K2603" s="147"/>
      <c r="L2603" s="110"/>
      <c r="M2603" s="110"/>
    </row>
    <row r="2604" spans="11:13" x14ac:dyDescent="0.25">
      <c r="K2604" s="147"/>
      <c r="L2604" s="110"/>
      <c r="M2604" s="110"/>
    </row>
    <row r="2605" spans="11:13" x14ac:dyDescent="0.25">
      <c r="K2605" s="147"/>
      <c r="L2605" s="110"/>
      <c r="M2605" s="110"/>
    </row>
    <row r="2606" spans="11:13" x14ac:dyDescent="0.25">
      <c r="K2606" s="147"/>
      <c r="L2606" s="110"/>
      <c r="M2606" s="110"/>
    </row>
    <row r="2607" spans="11:13" x14ac:dyDescent="0.25">
      <c r="K2607" s="147"/>
      <c r="L2607" s="110"/>
      <c r="M2607" s="110"/>
    </row>
    <row r="2608" spans="11:13" x14ac:dyDescent="0.25">
      <c r="K2608" s="147"/>
      <c r="L2608" s="110"/>
      <c r="M2608" s="110"/>
    </row>
    <row r="2609" spans="11:13" x14ac:dyDescent="0.25">
      <c r="K2609" s="147"/>
      <c r="L2609" s="110"/>
      <c r="M2609" s="110"/>
    </row>
    <row r="2610" spans="11:13" x14ac:dyDescent="0.25">
      <c r="K2610" s="147"/>
      <c r="L2610" s="110"/>
      <c r="M2610" s="110"/>
    </row>
    <row r="2611" spans="11:13" x14ac:dyDescent="0.25">
      <c r="K2611" s="147"/>
      <c r="L2611" s="110"/>
      <c r="M2611" s="110"/>
    </row>
    <row r="2612" spans="11:13" x14ac:dyDescent="0.25">
      <c r="K2612" s="147"/>
      <c r="L2612" s="110"/>
      <c r="M2612" s="110"/>
    </row>
    <row r="2613" spans="11:13" x14ac:dyDescent="0.25">
      <c r="K2613" s="147"/>
      <c r="L2613" s="110"/>
      <c r="M2613" s="110"/>
    </row>
    <row r="2614" spans="11:13" x14ac:dyDescent="0.25">
      <c r="K2614" s="147"/>
      <c r="L2614" s="110"/>
      <c r="M2614" s="110"/>
    </row>
    <row r="2615" spans="11:13" x14ac:dyDescent="0.25">
      <c r="K2615" s="147"/>
      <c r="L2615" s="110"/>
      <c r="M2615" s="110"/>
    </row>
    <row r="2616" spans="11:13" x14ac:dyDescent="0.25">
      <c r="K2616" s="147"/>
      <c r="L2616" s="110"/>
      <c r="M2616" s="110"/>
    </row>
    <row r="2617" spans="11:13" x14ac:dyDescent="0.25">
      <c r="K2617" s="147"/>
      <c r="L2617" s="110"/>
      <c r="M2617" s="110"/>
    </row>
    <row r="2618" spans="11:13" x14ac:dyDescent="0.25">
      <c r="K2618" s="147"/>
      <c r="L2618" s="110"/>
      <c r="M2618" s="110"/>
    </row>
    <row r="2619" spans="11:13" x14ac:dyDescent="0.25">
      <c r="K2619" s="147"/>
      <c r="L2619" s="110"/>
      <c r="M2619" s="110"/>
    </row>
    <row r="2620" spans="11:13" x14ac:dyDescent="0.25">
      <c r="K2620" s="147"/>
      <c r="L2620" s="110"/>
      <c r="M2620" s="110"/>
    </row>
    <row r="2621" spans="11:13" x14ac:dyDescent="0.25">
      <c r="K2621" s="147"/>
      <c r="L2621" s="110"/>
      <c r="M2621" s="110"/>
    </row>
    <row r="2622" spans="11:13" x14ac:dyDescent="0.25">
      <c r="K2622" s="147"/>
      <c r="L2622" s="110"/>
      <c r="M2622" s="110"/>
    </row>
    <row r="2623" spans="11:13" x14ac:dyDescent="0.25">
      <c r="K2623" s="147"/>
      <c r="L2623" s="110"/>
      <c r="M2623" s="110"/>
    </row>
    <row r="2624" spans="11:13" x14ac:dyDescent="0.25">
      <c r="K2624" s="147"/>
      <c r="L2624" s="110"/>
      <c r="M2624" s="110"/>
    </row>
    <row r="2625" spans="11:13" x14ac:dyDescent="0.25">
      <c r="K2625" s="147"/>
      <c r="L2625" s="110"/>
      <c r="M2625" s="110"/>
    </row>
    <row r="2626" spans="11:13" x14ac:dyDescent="0.25">
      <c r="K2626" s="147"/>
      <c r="L2626" s="110"/>
      <c r="M2626" s="110"/>
    </row>
    <row r="2627" spans="11:13" x14ac:dyDescent="0.25">
      <c r="K2627" s="147"/>
      <c r="L2627" s="110"/>
      <c r="M2627" s="110"/>
    </row>
    <row r="2628" spans="11:13" x14ac:dyDescent="0.25">
      <c r="K2628" s="147"/>
      <c r="L2628" s="110"/>
      <c r="M2628" s="110"/>
    </row>
    <row r="2629" spans="11:13" x14ac:dyDescent="0.25">
      <c r="K2629" s="147"/>
      <c r="L2629" s="110"/>
      <c r="M2629" s="110"/>
    </row>
    <row r="2630" spans="11:13" x14ac:dyDescent="0.25">
      <c r="K2630" s="147"/>
      <c r="L2630" s="110"/>
      <c r="M2630" s="110"/>
    </row>
    <row r="2631" spans="11:13" x14ac:dyDescent="0.25">
      <c r="K2631" s="147"/>
      <c r="L2631" s="110"/>
      <c r="M2631" s="110"/>
    </row>
    <row r="2632" spans="11:13" x14ac:dyDescent="0.25">
      <c r="K2632" s="147"/>
      <c r="L2632" s="110"/>
      <c r="M2632" s="110"/>
    </row>
    <row r="2633" spans="11:13" x14ac:dyDescent="0.25">
      <c r="K2633" s="147"/>
      <c r="L2633" s="110"/>
      <c r="M2633" s="110"/>
    </row>
    <row r="2634" spans="11:13" x14ac:dyDescent="0.25">
      <c r="K2634" s="147"/>
      <c r="L2634" s="110"/>
      <c r="M2634" s="110"/>
    </row>
    <row r="2635" spans="11:13" x14ac:dyDescent="0.25">
      <c r="K2635" s="147"/>
      <c r="L2635" s="110"/>
      <c r="M2635" s="110"/>
    </row>
    <row r="2636" spans="11:13" x14ac:dyDescent="0.25">
      <c r="K2636" s="147"/>
      <c r="L2636" s="110"/>
      <c r="M2636" s="110"/>
    </row>
    <row r="2637" spans="11:13" x14ac:dyDescent="0.25">
      <c r="K2637" s="147"/>
      <c r="L2637" s="110"/>
      <c r="M2637" s="110"/>
    </row>
    <row r="2638" spans="11:13" x14ac:dyDescent="0.25">
      <c r="K2638" s="147"/>
      <c r="L2638" s="110"/>
      <c r="M2638" s="110"/>
    </row>
    <row r="2639" spans="11:13" x14ac:dyDescent="0.25">
      <c r="K2639" s="147"/>
      <c r="L2639" s="110"/>
      <c r="M2639" s="110"/>
    </row>
    <row r="2640" spans="11:13" x14ac:dyDescent="0.25">
      <c r="K2640" s="147"/>
      <c r="L2640" s="110"/>
      <c r="M2640" s="110"/>
    </row>
    <row r="2641" spans="11:13" x14ac:dyDescent="0.25">
      <c r="K2641" s="147"/>
      <c r="L2641" s="110"/>
      <c r="M2641" s="110"/>
    </row>
    <row r="2642" spans="11:13" x14ac:dyDescent="0.25">
      <c r="K2642" s="147"/>
      <c r="L2642" s="110"/>
      <c r="M2642" s="110"/>
    </row>
    <row r="2643" spans="11:13" x14ac:dyDescent="0.25">
      <c r="K2643" s="147"/>
      <c r="L2643" s="110"/>
      <c r="M2643" s="110"/>
    </row>
    <row r="2644" spans="11:13" x14ac:dyDescent="0.25">
      <c r="K2644" s="147"/>
      <c r="L2644" s="110"/>
      <c r="M2644" s="110"/>
    </row>
    <row r="2645" spans="11:13" x14ac:dyDescent="0.25">
      <c r="K2645" s="147"/>
      <c r="L2645" s="110"/>
      <c r="M2645" s="110"/>
    </row>
    <row r="2646" spans="11:13" x14ac:dyDescent="0.25">
      <c r="K2646" s="147"/>
      <c r="L2646" s="110"/>
      <c r="M2646" s="110"/>
    </row>
    <row r="2647" spans="11:13" x14ac:dyDescent="0.25">
      <c r="K2647" s="147"/>
      <c r="L2647" s="110"/>
      <c r="M2647" s="110"/>
    </row>
    <row r="2648" spans="11:13" x14ac:dyDescent="0.25">
      <c r="K2648" s="147"/>
      <c r="L2648" s="110"/>
      <c r="M2648" s="110"/>
    </row>
    <row r="2649" spans="11:13" x14ac:dyDescent="0.25">
      <c r="K2649" s="147"/>
      <c r="L2649" s="110"/>
      <c r="M2649" s="110"/>
    </row>
    <row r="2650" spans="11:13" x14ac:dyDescent="0.25">
      <c r="K2650" s="147"/>
      <c r="L2650" s="110"/>
      <c r="M2650" s="110"/>
    </row>
    <row r="2651" spans="11:13" x14ac:dyDescent="0.25">
      <c r="K2651" s="147"/>
      <c r="L2651" s="110"/>
      <c r="M2651" s="110"/>
    </row>
    <row r="2652" spans="11:13" x14ac:dyDescent="0.25">
      <c r="K2652" s="147"/>
      <c r="L2652" s="110"/>
      <c r="M2652" s="110"/>
    </row>
    <row r="2653" spans="11:13" x14ac:dyDescent="0.25">
      <c r="K2653" s="147"/>
      <c r="L2653" s="110"/>
      <c r="M2653" s="110"/>
    </row>
    <row r="2654" spans="11:13" x14ac:dyDescent="0.25">
      <c r="K2654" s="147"/>
      <c r="L2654" s="110"/>
      <c r="M2654" s="110"/>
    </row>
    <row r="2655" spans="11:13" x14ac:dyDescent="0.25">
      <c r="K2655" s="147"/>
      <c r="L2655" s="110"/>
      <c r="M2655" s="110"/>
    </row>
    <row r="2656" spans="11:13" x14ac:dyDescent="0.25">
      <c r="K2656" s="147"/>
      <c r="L2656" s="110"/>
      <c r="M2656" s="110"/>
    </row>
    <row r="2657" spans="11:13" x14ac:dyDescent="0.25">
      <c r="K2657" s="147"/>
      <c r="L2657" s="110"/>
      <c r="M2657" s="110"/>
    </row>
    <row r="2658" spans="11:13" x14ac:dyDescent="0.25">
      <c r="K2658" s="147"/>
      <c r="L2658" s="110"/>
      <c r="M2658" s="110"/>
    </row>
    <row r="2659" spans="11:13" x14ac:dyDescent="0.25">
      <c r="K2659" s="147"/>
      <c r="L2659" s="110"/>
      <c r="M2659" s="110"/>
    </row>
    <row r="2660" spans="11:13" x14ac:dyDescent="0.25">
      <c r="K2660" s="147"/>
      <c r="L2660" s="110"/>
      <c r="M2660" s="110"/>
    </row>
    <row r="2661" spans="11:13" x14ac:dyDescent="0.25">
      <c r="K2661" s="147"/>
      <c r="L2661" s="110"/>
      <c r="M2661" s="110"/>
    </row>
    <row r="2662" spans="11:13" x14ac:dyDescent="0.25">
      <c r="K2662" s="147"/>
      <c r="L2662" s="110"/>
      <c r="M2662" s="110"/>
    </row>
    <row r="2663" spans="11:13" x14ac:dyDescent="0.25">
      <c r="K2663" s="147"/>
      <c r="L2663" s="110"/>
      <c r="M2663" s="110"/>
    </row>
    <row r="2664" spans="11:13" x14ac:dyDescent="0.25">
      <c r="K2664" s="147"/>
      <c r="L2664" s="110"/>
      <c r="M2664" s="110"/>
    </row>
    <row r="2665" spans="11:13" x14ac:dyDescent="0.25">
      <c r="K2665" s="147"/>
      <c r="L2665" s="110"/>
      <c r="M2665" s="110"/>
    </row>
    <row r="2666" spans="11:13" x14ac:dyDescent="0.25">
      <c r="K2666" s="147"/>
      <c r="L2666" s="110"/>
      <c r="M2666" s="110"/>
    </row>
    <row r="2667" spans="11:13" x14ac:dyDescent="0.25">
      <c r="K2667" s="147"/>
      <c r="L2667" s="110"/>
      <c r="M2667" s="110"/>
    </row>
    <row r="2668" spans="11:13" x14ac:dyDescent="0.25">
      <c r="K2668" s="147"/>
      <c r="L2668" s="110"/>
      <c r="M2668" s="110"/>
    </row>
    <row r="2669" spans="11:13" x14ac:dyDescent="0.25">
      <c r="K2669" s="147"/>
      <c r="L2669" s="110"/>
      <c r="M2669" s="110"/>
    </row>
    <row r="2670" spans="11:13" x14ac:dyDescent="0.25">
      <c r="K2670" s="147"/>
      <c r="L2670" s="110"/>
      <c r="M2670" s="110"/>
    </row>
    <row r="2671" spans="11:13" x14ac:dyDescent="0.25">
      <c r="K2671" s="147"/>
      <c r="L2671" s="110"/>
      <c r="M2671" s="110"/>
    </row>
    <row r="2672" spans="11:13" x14ac:dyDescent="0.25">
      <c r="K2672" s="147"/>
      <c r="L2672" s="110"/>
      <c r="M2672" s="110"/>
    </row>
    <row r="2673" spans="11:13" x14ac:dyDescent="0.25">
      <c r="K2673" s="147"/>
      <c r="L2673" s="110"/>
      <c r="M2673" s="110"/>
    </row>
    <row r="2674" spans="11:13" x14ac:dyDescent="0.25">
      <c r="K2674" s="147"/>
      <c r="L2674" s="110"/>
      <c r="M2674" s="110"/>
    </row>
    <row r="2675" spans="11:13" x14ac:dyDescent="0.25">
      <c r="K2675" s="147"/>
      <c r="L2675" s="110"/>
      <c r="M2675" s="110"/>
    </row>
    <row r="2676" spans="11:13" x14ac:dyDescent="0.25">
      <c r="K2676" s="147"/>
      <c r="L2676" s="110"/>
      <c r="M2676" s="110"/>
    </row>
    <row r="2677" spans="11:13" x14ac:dyDescent="0.25">
      <c r="K2677" s="147"/>
      <c r="L2677" s="110"/>
      <c r="M2677" s="110"/>
    </row>
    <row r="2678" spans="11:13" x14ac:dyDescent="0.25">
      <c r="K2678" s="147"/>
      <c r="L2678" s="110"/>
      <c r="M2678" s="110"/>
    </row>
    <row r="2679" spans="11:13" x14ac:dyDescent="0.25">
      <c r="K2679" s="147"/>
      <c r="L2679" s="110"/>
      <c r="M2679" s="110"/>
    </row>
    <row r="2680" spans="11:13" x14ac:dyDescent="0.25">
      <c r="K2680" s="147"/>
      <c r="L2680" s="110"/>
      <c r="M2680" s="110"/>
    </row>
    <row r="2681" spans="11:13" x14ac:dyDescent="0.25">
      <c r="K2681" s="147"/>
      <c r="L2681" s="110"/>
      <c r="M2681" s="110"/>
    </row>
    <row r="2682" spans="11:13" x14ac:dyDescent="0.25">
      <c r="K2682" s="147"/>
      <c r="L2682" s="110"/>
      <c r="M2682" s="110"/>
    </row>
    <row r="2683" spans="11:13" x14ac:dyDescent="0.25">
      <c r="K2683" s="147"/>
      <c r="L2683" s="110"/>
      <c r="M2683" s="110"/>
    </row>
    <row r="2684" spans="11:13" x14ac:dyDescent="0.25">
      <c r="K2684" s="147"/>
      <c r="L2684" s="110"/>
      <c r="M2684" s="110"/>
    </row>
    <row r="2685" spans="11:13" x14ac:dyDescent="0.25">
      <c r="K2685" s="147"/>
      <c r="L2685" s="110"/>
      <c r="M2685" s="110"/>
    </row>
    <row r="2686" spans="11:13" x14ac:dyDescent="0.25">
      <c r="K2686" s="147"/>
      <c r="L2686" s="110"/>
      <c r="M2686" s="110"/>
    </row>
    <row r="2687" spans="11:13" x14ac:dyDescent="0.25">
      <c r="K2687" s="147"/>
      <c r="L2687" s="110"/>
      <c r="M2687" s="110"/>
    </row>
    <row r="2688" spans="11:13" x14ac:dyDescent="0.25">
      <c r="K2688" s="147"/>
      <c r="L2688" s="110"/>
      <c r="M2688" s="110"/>
    </row>
    <row r="2689" spans="11:13" x14ac:dyDescent="0.25">
      <c r="K2689" s="147"/>
      <c r="L2689" s="110"/>
      <c r="M2689" s="110"/>
    </row>
    <row r="2690" spans="11:13" x14ac:dyDescent="0.25">
      <c r="K2690" s="147"/>
      <c r="L2690" s="110"/>
      <c r="M2690" s="110"/>
    </row>
    <row r="2691" spans="11:13" x14ac:dyDescent="0.25">
      <c r="K2691" s="147"/>
      <c r="L2691" s="110"/>
      <c r="M2691" s="110"/>
    </row>
    <row r="2692" spans="11:13" x14ac:dyDescent="0.25">
      <c r="K2692" s="147"/>
      <c r="L2692" s="110"/>
      <c r="M2692" s="110"/>
    </row>
    <row r="2693" spans="11:13" x14ac:dyDescent="0.25">
      <c r="K2693" s="147"/>
      <c r="L2693" s="110"/>
      <c r="M2693" s="110"/>
    </row>
    <row r="2694" spans="11:13" x14ac:dyDescent="0.25">
      <c r="K2694" s="147"/>
      <c r="L2694" s="110"/>
      <c r="M2694" s="110"/>
    </row>
    <row r="2695" spans="11:13" x14ac:dyDescent="0.25">
      <c r="K2695" s="147"/>
      <c r="L2695" s="110"/>
      <c r="M2695" s="110"/>
    </row>
    <row r="2696" spans="11:13" x14ac:dyDescent="0.25">
      <c r="K2696" s="147"/>
      <c r="L2696" s="110"/>
      <c r="M2696" s="110"/>
    </row>
    <row r="2697" spans="11:13" x14ac:dyDescent="0.25">
      <c r="K2697" s="147"/>
      <c r="L2697" s="110"/>
      <c r="M2697" s="110"/>
    </row>
    <row r="2698" spans="11:13" x14ac:dyDescent="0.25">
      <c r="K2698" s="147"/>
      <c r="L2698" s="110"/>
      <c r="M2698" s="110"/>
    </row>
    <row r="2699" spans="11:13" x14ac:dyDescent="0.25">
      <c r="K2699" s="147"/>
      <c r="L2699" s="110"/>
      <c r="M2699" s="110"/>
    </row>
    <row r="2700" spans="11:13" x14ac:dyDescent="0.25">
      <c r="K2700" s="147"/>
      <c r="L2700" s="110"/>
      <c r="M2700" s="110"/>
    </row>
    <row r="2701" spans="11:13" x14ac:dyDescent="0.25">
      <c r="K2701" s="147"/>
      <c r="L2701" s="110"/>
      <c r="M2701" s="110"/>
    </row>
    <row r="2702" spans="11:13" x14ac:dyDescent="0.25">
      <c r="K2702" s="147"/>
      <c r="L2702" s="110"/>
      <c r="M2702" s="110"/>
    </row>
    <row r="2703" spans="11:13" x14ac:dyDescent="0.25">
      <c r="K2703" s="147"/>
      <c r="L2703" s="110"/>
      <c r="M2703" s="110"/>
    </row>
    <row r="2704" spans="11:13" x14ac:dyDescent="0.25">
      <c r="K2704" s="147"/>
      <c r="L2704" s="110"/>
      <c r="M2704" s="110"/>
    </row>
    <row r="2705" spans="11:13" x14ac:dyDescent="0.25">
      <c r="K2705" s="147"/>
      <c r="L2705" s="110"/>
      <c r="M2705" s="110"/>
    </row>
    <row r="2706" spans="11:13" x14ac:dyDescent="0.25">
      <c r="K2706" s="147"/>
      <c r="L2706" s="110"/>
      <c r="M2706" s="110"/>
    </row>
    <row r="2707" spans="11:13" x14ac:dyDescent="0.25">
      <c r="K2707" s="147"/>
      <c r="L2707" s="110"/>
      <c r="M2707" s="110"/>
    </row>
    <row r="2708" spans="11:13" x14ac:dyDescent="0.25">
      <c r="K2708" s="147"/>
      <c r="L2708" s="110"/>
      <c r="M2708" s="110"/>
    </row>
    <row r="2709" spans="11:13" x14ac:dyDescent="0.25">
      <c r="K2709" s="147"/>
      <c r="L2709" s="110"/>
      <c r="M2709" s="110"/>
    </row>
    <row r="2710" spans="11:13" x14ac:dyDescent="0.25">
      <c r="K2710" s="147"/>
      <c r="L2710" s="110"/>
      <c r="M2710" s="110"/>
    </row>
    <row r="2711" spans="11:13" x14ac:dyDescent="0.25">
      <c r="K2711" s="147"/>
      <c r="L2711" s="110"/>
      <c r="M2711" s="110"/>
    </row>
    <row r="2712" spans="11:13" x14ac:dyDescent="0.25">
      <c r="K2712" s="147"/>
      <c r="L2712" s="110"/>
      <c r="M2712" s="110"/>
    </row>
    <row r="2713" spans="11:13" x14ac:dyDescent="0.25">
      <c r="K2713" s="147"/>
      <c r="L2713" s="110"/>
      <c r="M2713" s="110"/>
    </row>
    <row r="2714" spans="11:13" x14ac:dyDescent="0.25">
      <c r="K2714" s="147"/>
      <c r="L2714" s="110"/>
      <c r="M2714" s="110"/>
    </row>
    <row r="2715" spans="11:13" x14ac:dyDescent="0.25">
      <c r="K2715" s="147"/>
      <c r="L2715" s="110"/>
      <c r="M2715" s="110"/>
    </row>
    <row r="2716" spans="11:13" x14ac:dyDescent="0.25">
      <c r="K2716" s="147"/>
      <c r="L2716" s="110"/>
      <c r="M2716" s="110"/>
    </row>
    <row r="2717" spans="11:13" x14ac:dyDescent="0.25">
      <c r="K2717" s="147"/>
      <c r="L2717" s="110"/>
      <c r="M2717" s="110"/>
    </row>
    <row r="2718" spans="11:13" x14ac:dyDescent="0.25">
      <c r="K2718" s="147"/>
      <c r="L2718" s="110"/>
      <c r="M2718" s="110"/>
    </row>
    <row r="2719" spans="11:13" x14ac:dyDescent="0.25">
      <c r="K2719" s="147"/>
      <c r="L2719" s="110"/>
      <c r="M2719" s="110"/>
    </row>
    <row r="2720" spans="11:13" x14ac:dyDescent="0.25">
      <c r="K2720" s="147"/>
      <c r="L2720" s="110"/>
      <c r="M2720" s="110"/>
    </row>
    <row r="2721" spans="11:13" x14ac:dyDescent="0.25">
      <c r="K2721" s="147"/>
      <c r="L2721" s="110"/>
      <c r="M2721" s="110"/>
    </row>
    <row r="2722" spans="11:13" x14ac:dyDescent="0.25">
      <c r="K2722" s="147"/>
      <c r="L2722" s="110"/>
      <c r="M2722" s="110"/>
    </row>
    <row r="2723" spans="11:13" x14ac:dyDescent="0.25">
      <c r="K2723" s="147"/>
      <c r="L2723" s="110"/>
      <c r="M2723" s="110"/>
    </row>
    <row r="2724" spans="11:13" x14ac:dyDescent="0.25">
      <c r="K2724" s="147"/>
      <c r="L2724" s="110"/>
      <c r="M2724" s="110"/>
    </row>
    <row r="2725" spans="11:13" x14ac:dyDescent="0.25">
      <c r="K2725" s="147"/>
      <c r="L2725" s="110"/>
      <c r="M2725" s="110"/>
    </row>
    <row r="2726" spans="11:13" x14ac:dyDescent="0.25">
      <c r="K2726" s="147"/>
      <c r="L2726" s="110"/>
      <c r="M2726" s="110"/>
    </row>
    <row r="2727" spans="11:13" x14ac:dyDescent="0.25">
      <c r="K2727" s="147"/>
      <c r="L2727" s="110"/>
      <c r="M2727" s="110"/>
    </row>
    <row r="2728" spans="11:13" x14ac:dyDescent="0.25">
      <c r="K2728" s="147"/>
      <c r="L2728" s="110"/>
      <c r="M2728" s="110"/>
    </row>
    <row r="2729" spans="11:13" x14ac:dyDescent="0.25">
      <c r="K2729" s="147"/>
      <c r="L2729" s="110"/>
      <c r="M2729" s="110"/>
    </row>
    <row r="2730" spans="11:13" x14ac:dyDescent="0.25">
      <c r="K2730" s="147"/>
      <c r="L2730" s="110"/>
      <c r="M2730" s="110"/>
    </row>
    <row r="2731" spans="11:13" x14ac:dyDescent="0.25">
      <c r="K2731" s="147"/>
      <c r="L2731" s="110"/>
      <c r="M2731" s="110"/>
    </row>
    <row r="2732" spans="11:13" x14ac:dyDescent="0.25">
      <c r="K2732" s="147"/>
      <c r="L2732" s="110"/>
      <c r="M2732" s="110"/>
    </row>
    <row r="2733" spans="11:13" x14ac:dyDescent="0.25">
      <c r="K2733" s="147"/>
      <c r="L2733" s="110"/>
      <c r="M2733" s="110"/>
    </row>
    <row r="2734" spans="11:13" x14ac:dyDescent="0.25">
      <c r="K2734" s="147"/>
      <c r="L2734" s="110"/>
      <c r="M2734" s="110"/>
    </row>
    <row r="2735" spans="11:13" x14ac:dyDescent="0.25">
      <c r="K2735" s="147"/>
      <c r="L2735" s="110"/>
      <c r="M2735" s="110"/>
    </row>
    <row r="2736" spans="11:13" x14ac:dyDescent="0.25">
      <c r="K2736" s="147"/>
      <c r="L2736" s="110"/>
      <c r="M2736" s="110"/>
    </row>
    <row r="2737" spans="11:13" x14ac:dyDescent="0.25">
      <c r="K2737" s="147"/>
      <c r="L2737" s="110"/>
      <c r="M2737" s="110"/>
    </row>
    <row r="2738" spans="11:13" x14ac:dyDescent="0.25">
      <c r="K2738" s="147"/>
      <c r="L2738" s="110"/>
      <c r="M2738" s="110"/>
    </row>
    <row r="2739" spans="11:13" x14ac:dyDescent="0.25">
      <c r="K2739" s="147"/>
      <c r="L2739" s="110"/>
      <c r="M2739" s="110"/>
    </row>
    <row r="2740" spans="11:13" x14ac:dyDescent="0.25">
      <c r="K2740" s="147"/>
      <c r="L2740" s="110"/>
      <c r="M2740" s="110"/>
    </row>
    <row r="2741" spans="11:13" x14ac:dyDescent="0.25">
      <c r="K2741" s="147"/>
      <c r="L2741" s="110"/>
      <c r="M2741" s="110"/>
    </row>
    <row r="2742" spans="11:13" x14ac:dyDescent="0.25">
      <c r="K2742" s="147"/>
      <c r="L2742" s="110"/>
      <c r="M2742" s="110"/>
    </row>
    <row r="2743" spans="11:13" x14ac:dyDescent="0.25">
      <c r="K2743" s="147"/>
      <c r="L2743" s="110"/>
      <c r="M2743" s="110"/>
    </row>
    <row r="2744" spans="11:13" x14ac:dyDescent="0.25">
      <c r="K2744" s="147"/>
      <c r="L2744" s="110"/>
      <c r="M2744" s="110"/>
    </row>
    <row r="2745" spans="11:13" x14ac:dyDescent="0.25">
      <c r="K2745" s="147"/>
      <c r="L2745" s="110"/>
      <c r="M2745" s="110"/>
    </row>
    <row r="2746" spans="11:13" x14ac:dyDescent="0.25">
      <c r="K2746" s="147"/>
      <c r="L2746" s="110"/>
      <c r="M2746" s="110"/>
    </row>
    <row r="2747" spans="11:13" x14ac:dyDescent="0.25">
      <c r="K2747" s="147"/>
      <c r="L2747" s="110"/>
      <c r="M2747" s="110"/>
    </row>
    <row r="2748" spans="11:13" x14ac:dyDescent="0.25">
      <c r="K2748" s="147"/>
      <c r="L2748" s="110"/>
      <c r="M2748" s="110"/>
    </row>
    <row r="2749" spans="11:13" x14ac:dyDescent="0.25">
      <c r="K2749" s="147"/>
      <c r="L2749" s="110"/>
      <c r="M2749" s="110"/>
    </row>
    <row r="2750" spans="11:13" x14ac:dyDescent="0.25">
      <c r="K2750" s="147"/>
      <c r="L2750" s="110"/>
      <c r="M2750" s="110"/>
    </row>
    <row r="2751" spans="11:13" x14ac:dyDescent="0.25">
      <c r="K2751" s="147"/>
      <c r="L2751" s="110"/>
      <c r="M2751" s="110"/>
    </row>
    <row r="2752" spans="11:13" x14ac:dyDescent="0.25">
      <c r="K2752" s="147"/>
      <c r="L2752" s="110"/>
      <c r="M2752" s="110"/>
    </row>
    <row r="2753" spans="11:13" x14ac:dyDescent="0.25">
      <c r="K2753" s="147"/>
      <c r="L2753" s="110"/>
      <c r="M2753" s="110"/>
    </row>
    <row r="2754" spans="11:13" x14ac:dyDescent="0.25">
      <c r="K2754" s="147"/>
      <c r="L2754" s="110"/>
      <c r="M2754" s="110"/>
    </row>
    <row r="2755" spans="11:13" x14ac:dyDescent="0.25">
      <c r="K2755" s="147"/>
      <c r="L2755" s="110"/>
      <c r="M2755" s="110"/>
    </row>
    <row r="2756" spans="11:13" x14ac:dyDescent="0.25">
      <c r="K2756" s="147"/>
      <c r="L2756" s="110"/>
      <c r="M2756" s="110"/>
    </row>
    <row r="2757" spans="11:13" x14ac:dyDescent="0.25">
      <c r="K2757" s="147"/>
      <c r="L2757" s="110"/>
      <c r="M2757" s="110"/>
    </row>
    <row r="2758" spans="11:13" x14ac:dyDescent="0.25">
      <c r="K2758" s="147"/>
      <c r="L2758" s="110"/>
      <c r="M2758" s="110"/>
    </row>
    <row r="2759" spans="11:13" x14ac:dyDescent="0.25">
      <c r="K2759" s="147"/>
      <c r="L2759" s="110"/>
      <c r="M2759" s="110"/>
    </row>
    <row r="2760" spans="11:13" x14ac:dyDescent="0.25">
      <c r="K2760" s="147"/>
      <c r="L2760" s="110"/>
      <c r="M2760" s="110"/>
    </row>
    <row r="2761" spans="11:13" x14ac:dyDescent="0.25">
      <c r="K2761" s="147"/>
      <c r="L2761" s="110"/>
      <c r="M2761" s="110"/>
    </row>
    <row r="2762" spans="11:13" x14ac:dyDescent="0.25">
      <c r="K2762" s="147"/>
      <c r="L2762" s="110"/>
      <c r="M2762" s="110"/>
    </row>
    <row r="2763" spans="11:13" x14ac:dyDescent="0.25">
      <c r="K2763" s="147"/>
      <c r="L2763" s="110"/>
      <c r="M2763" s="110"/>
    </row>
    <row r="2764" spans="11:13" x14ac:dyDescent="0.25">
      <c r="K2764" s="147"/>
      <c r="L2764" s="110"/>
      <c r="M2764" s="110"/>
    </row>
    <row r="2765" spans="11:13" x14ac:dyDescent="0.25">
      <c r="K2765" s="147"/>
      <c r="L2765" s="110"/>
      <c r="M2765" s="110"/>
    </row>
    <row r="2766" spans="11:13" x14ac:dyDescent="0.25">
      <c r="K2766" s="147"/>
      <c r="L2766" s="110"/>
      <c r="M2766" s="110"/>
    </row>
    <row r="2767" spans="11:13" x14ac:dyDescent="0.25">
      <c r="K2767" s="147"/>
      <c r="L2767" s="110"/>
      <c r="M2767" s="110"/>
    </row>
    <row r="2768" spans="11:13" x14ac:dyDescent="0.25">
      <c r="K2768" s="147"/>
      <c r="L2768" s="110"/>
      <c r="M2768" s="110"/>
    </row>
    <row r="2769" spans="11:13" x14ac:dyDescent="0.25">
      <c r="K2769" s="147"/>
      <c r="L2769" s="110"/>
      <c r="M2769" s="110"/>
    </row>
    <row r="2770" spans="11:13" x14ac:dyDescent="0.25">
      <c r="K2770" s="147"/>
      <c r="L2770" s="110"/>
      <c r="M2770" s="110"/>
    </row>
    <row r="2771" spans="11:13" x14ac:dyDescent="0.25">
      <c r="K2771" s="147"/>
      <c r="L2771" s="110"/>
      <c r="M2771" s="110"/>
    </row>
    <row r="2772" spans="11:13" x14ac:dyDescent="0.25">
      <c r="K2772" s="147"/>
      <c r="L2772" s="110"/>
      <c r="M2772" s="110"/>
    </row>
    <row r="2773" spans="11:13" x14ac:dyDescent="0.25">
      <c r="K2773" s="147"/>
      <c r="L2773" s="110"/>
      <c r="M2773" s="110"/>
    </row>
    <row r="2774" spans="11:13" x14ac:dyDescent="0.25">
      <c r="K2774" s="147"/>
      <c r="L2774" s="110"/>
      <c r="M2774" s="110"/>
    </row>
    <row r="2775" spans="11:13" x14ac:dyDescent="0.25">
      <c r="K2775" s="147"/>
      <c r="L2775" s="110"/>
      <c r="M2775" s="110"/>
    </row>
    <row r="2776" spans="11:13" x14ac:dyDescent="0.25">
      <c r="K2776" s="147"/>
      <c r="L2776" s="110"/>
      <c r="M2776" s="110"/>
    </row>
    <row r="2777" spans="11:13" x14ac:dyDescent="0.25">
      <c r="K2777" s="147"/>
      <c r="L2777" s="110"/>
      <c r="M2777" s="110"/>
    </row>
    <row r="2778" spans="11:13" x14ac:dyDescent="0.25">
      <c r="K2778" s="147"/>
      <c r="L2778" s="110"/>
      <c r="M2778" s="110"/>
    </row>
    <row r="2779" spans="11:13" x14ac:dyDescent="0.25">
      <c r="K2779" s="147"/>
      <c r="L2779" s="110"/>
      <c r="M2779" s="110"/>
    </row>
    <row r="2780" spans="11:13" x14ac:dyDescent="0.25">
      <c r="K2780" s="147"/>
      <c r="L2780" s="110"/>
      <c r="M2780" s="110"/>
    </row>
    <row r="2781" spans="11:13" x14ac:dyDescent="0.25">
      <c r="K2781" s="147"/>
      <c r="L2781" s="110"/>
      <c r="M2781" s="110"/>
    </row>
    <row r="2782" spans="11:13" x14ac:dyDescent="0.25">
      <c r="K2782" s="147"/>
      <c r="L2782" s="110"/>
      <c r="M2782" s="110"/>
    </row>
    <row r="2783" spans="11:13" x14ac:dyDescent="0.25">
      <c r="K2783" s="147"/>
      <c r="L2783" s="110"/>
      <c r="M2783" s="110"/>
    </row>
    <row r="2784" spans="11:13" x14ac:dyDescent="0.25">
      <c r="K2784" s="147"/>
      <c r="L2784" s="110"/>
      <c r="M2784" s="110"/>
    </row>
    <row r="2785" spans="11:13" x14ac:dyDescent="0.25">
      <c r="K2785" s="147"/>
      <c r="L2785" s="110"/>
      <c r="M2785" s="110"/>
    </row>
    <row r="2786" spans="11:13" x14ac:dyDescent="0.25">
      <c r="K2786" s="147"/>
      <c r="L2786" s="110"/>
      <c r="M2786" s="110"/>
    </row>
    <row r="2787" spans="11:13" x14ac:dyDescent="0.25">
      <c r="K2787" s="147"/>
      <c r="L2787" s="110"/>
      <c r="M2787" s="110"/>
    </row>
    <row r="2788" spans="11:13" x14ac:dyDescent="0.25">
      <c r="K2788" s="147"/>
      <c r="L2788" s="110"/>
      <c r="M2788" s="110"/>
    </row>
    <row r="2789" spans="11:13" x14ac:dyDescent="0.25">
      <c r="K2789" s="147"/>
      <c r="L2789" s="110"/>
      <c r="M2789" s="110"/>
    </row>
    <row r="2790" spans="11:13" x14ac:dyDescent="0.25">
      <c r="K2790" s="147"/>
      <c r="L2790" s="110"/>
      <c r="M2790" s="110"/>
    </row>
    <row r="2791" spans="11:13" x14ac:dyDescent="0.25">
      <c r="K2791" s="147"/>
      <c r="L2791" s="110"/>
      <c r="M2791" s="110"/>
    </row>
    <row r="2792" spans="11:13" x14ac:dyDescent="0.25">
      <c r="K2792" s="147"/>
      <c r="L2792" s="110"/>
      <c r="M2792" s="110"/>
    </row>
    <row r="2793" spans="11:13" x14ac:dyDescent="0.25">
      <c r="K2793" s="147"/>
      <c r="L2793" s="110"/>
      <c r="M2793" s="110"/>
    </row>
    <row r="2794" spans="11:13" x14ac:dyDescent="0.25">
      <c r="K2794" s="147"/>
      <c r="L2794" s="110"/>
      <c r="M2794" s="110"/>
    </row>
    <row r="2795" spans="11:13" x14ac:dyDescent="0.25">
      <c r="K2795" s="147"/>
      <c r="L2795" s="110"/>
      <c r="M2795" s="110"/>
    </row>
    <row r="2796" spans="11:13" x14ac:dyDescent="0.25">
      <c r="K2796" s="147"/>
      <c r="L2796" s="110"/>
      <c r="M2796" s="110"/>
    </row>
    <row r="2797" spans="11:13" x14ac:dyDescent="0.25">
      <c r="K2797" s="147"/>
      <c r="L2797" s="110"/>
      <c r="M2797" s="110"/>
    </row>
    <row r="2798" spans="11:13" x14ac:dyDescent="0.25">
      <c r="K2798" s="147"/>
      <c r="L2798" s="110"/>
      <c r="M2798" s="110"/>
    </row>
    <row r="2799" spans="11:13" x14ac:dyDescent="0.25">
      <c r="K2799" s="147"/>
      <c r="L2799" s="110"/>
      <c r="M2799" s="110"/>
    </row>
    <row r="2800" spans="11:13" x14ac:dyDescent="0.25">
      <c r="K2800" s="147"/>
      <c r="L2800" s="110"/>
      <c r="M2800" s="110"/>
    </row>
    <row r="2801" spans="11:13" x14ac:dyDescent="0.25">
      <c r="K2801" s="147"/>
      <c r="L2801" s="110"/>
      <c r="M2801" s="110"/>
    </row>
    <row r="2802" spans="11:13" x14ac:dyDescent="0.25">
      <c r="K2802" s="147"/>
      <c r="L2802" s="110"/>
      <c r="M2802" s="110"/>
    </row>
    <row r="2803" spans="11:13" x14ac:dyDescent="0.25">
      <c r="K2803" s="147"/>
      <c r="L2803" s="110"/>
      <c r="M2803" s="110"/>
    </row>
    <row r="2804" spans="11:13" x14ac:dyDescent="0.25">
      <c r="K2804" s="147"/>
      <c r="L2804" s="110"/>
      <c r="M2804" s="110"/>
    </row>
    <row r="2805" spans="11:13" x14ac:dyDescent="0.25">
      <c r="K2805" s="147"/>
      <c r="L2805" s="110"/>
      <c r="M2805" s="110"/>
    </row>
    <row r="2806" spans="11:13" x14ac:dyDescent="0.25">
      <c r="K2806" s="147"/>
      <c r="L2806" s="110"/>
      <c r="M2806" s="110"/>
    </row>
    <row r="2807" spans="11:13" x14ac:dyDescent="0.25">
      <c r="K2807" s="147"/>
      <c r="L2807" s="110"/>
      <c r="M2807" s="110"/>
    </row>
    <row r="2808" spans="11:13" x14ac:dyDescent="0.25">
      <c r="K2808" s="147"/>
      <c r="L2808" s="110"/>
      <c r="M2808" s="110"/>
    </row>
    <row r="2809" spans="11:13" x14ac:dyDescent="0.25">
      <c r="K2809" s="147"/>
      <c r="L2809" s="110"/>
      <c r="M2809" s="110"/>
    </row>
    <row r="2810" spans="11:13" x14ac:dyDescent="0.25">
      <c r="K2810" s="147"/>
      <c r="L2810" s="110"/>
      <c r="M2810" s="110"/>
    </row>
    <row r="2811" spans="11:13" x14ac:dyDescent="0.25">
      <c r="K2811" s="147"/>
      <c r="L2811" s="110"/>
      <c r="M2811" s="110"/>
    </row>
    <row r="2812" spans="11:13" x14ac:dyDescent="0.25">
      <c r="K2812" s="147"/>
      <c r="L2812" s="110"/>
      <c r="M2812" s="110"/>
    </row>
    <row r="2813" spans="11:13" x14ac:dyDescent="0.25">
      <c r="K2813" s="147"/>
      <c r="L2813" s="110"/>
      <c r="M2813" s="110"/>
    </row>
    <row r="2814" spans="11:13" x14ac:dyDescent="0.25">
      <c r="K2814" s="147"/>
      <c r="L2814" s="110"/>
      <c r="M2814" s="110"/>
    </row>
    <row r="2815" spans="11:13" x14ac:dyDescent="0.25">
      <c r="K2815" s="147"/>
      <c r="L2815" s="110"/>
      <c r="M2815" s="110"/>
    </row>
    <row r="2816" spans="11:13" x14ac:dyDescent="0.25">
      <c r="K2816" s="147"/>
      <c r="L2816" s="110"/>
      <c r="M2816" s="110"/>
    </row>
    <row r="2817" spans="11:13" x14ac:dyDescent="0.25">
      <c r="K2817" s="147"/>
      <c r="L2817" s="110"/>
      <c r="M2817" s="110"/>
    </row>
    <row r="2818" spans="11:13" x14ac:dyDescent="0.25">
      <c r="K2818" s="147"/>
      <c r="L2818" s="110"/>
      <c r="M2818" s="110"/>
    </row>
    <row r="2819" spans="11:13" x14ac:dyDescent="0.25">
      <c r="K2819" s="147"/>
      <c r="L2819" s="110"/>
      <c r="M2819" s="110"/>
    </row>
    <row r="2820" spans="11:13" x14ac:dyDescent="0.25">
      <c r="K2820" s="147"/>
      <c r="L2820" s="110"/>
      <c r="M2820" s="110"/>
    </row>
    <row r="2821" spans="11:13" x14ac:dyDescent="0.25">
      <c r="K2821" s="147"/>
      <c r="L2821" s="110"/>
      <c r="M2821" s="110"/>
    </row>
    <row r="2822" spans="11:13" x14ac:dyDescent="0.25">
      <c r="K2822" s="147"/>
      <c r="L2822" s="110"/>
      <c r="M2822" s="110"/>
    </row>
    <row r="2823" spans="11:13" x14ac:dyDescent="0.25">
      <c r="K2823" s="147"/>
      <c r="L2823" s="110"/>
      <c r="M2823" s="110"/>
    </row>
    <row r="2824" spans="11:13" x14ac:dyDescent="0.25">
      <c r="K2824" s="147"/>
      <c r="L2824" s="110"/>
      <c r="M2824" s="110"/>
    </row>
    <row r="2825" spans="11:13" x14ac:dyDescent="0.25">
      <c r="K2825" s="147"/>
      <c r="L2825" s="110"/>
      <c r="M2825" s="110"/>
    </row>
    <row r="2826" spans="11:13" x14ac:dyDescent="0.25">
      <c r="K2826" s="147"/>
      <c r="L2826" s="110"/>
      <c r="M2826" s="110"/>
    </row>
    <row r="2827" spans="11:13" x14ac:dyDescent="0.25">
      <c r="K2827" s="147"/>
      <c r="L2827" s="110"/>
      <c r="M2827" s="110"/>
    </row>
    <row r="2828" spans="11:13" x14ac:dyDescent="0.25">
      <c r="K2828" s="147"/>
      <c r="L2828" s="110"/>
      <c r="M2828" s="110"/>
    </row>
    <row r="2829" spans="11:13" x14ac:dyDescent="0.25">
      <c r="K2829" s="147"/>
      <c r="L2829" s="110"/>
      <c r="M2829" s="110"/>
    </row>
    <row r="2830" spans="11:13" x14ac:dyDescent="0.25">
      <c r="K2830" s="147"/>
      <c r="L2830" s="110"/>
      <c r="M2830" s="110"/>
    </row>
    <row r="2831" spans="11:13" x14ac:dyDescent="0.25">
      <c r="K2831" s="147"/>
      <c r="L2831" s="110"/>
      <c r="M2831" s="110"/>
    </row>
    <row r="2832" spans="11:13" x14ac:dyDescent="0.25">
      <c r="K2832" s="147"/>
      <c r="L2832" s="110"/>
      <c r="M2832" s="110"/>
    </row>
    <row r="2833" spans="11:13" x14ac:dyDescent="0.25">
      <c r="K2833" s="147"/>
      <c r="L2833" s="110"/>
      <c r="M2833" s="110"/>
    </row>
    <row r="2834" spans="11:13" x14ac:dyDescent="0.25">
      <c r="K2834" s="147"/>
      <c r="L2834" s="110"/>
      <c r="M2834" s="110"/>
    </row>
    <row r="2835" spans="11:13" x14ac:dyDescent="0.25">
      <c r="K2835" s="147"/>
      <c r="L2835" s="110"/>
      <c r="M2835" s="110"/>
    </row>
    <row r="2836" spans="11:13" x14ac:dyDescent="0.25">
      <c r="K2836" s="147"/>
      <c r="L2836" s="110"/>
      <c r="M2836" s="110"/>
    </row>
    <row r="2837" spans="11:13" x14ac:dyDescent="0.25">
      <c r="K2837" s="147"/>
      <c r="L2837" s="110"/>
      <c r="M2837" s="110"/>
    </row>
    <row r="2838" spans="11:13" x14ac:dyDescent="0.25">
      <c r="K2838" s="147"/>
      <c r="L2838" s="110"/>
      <c r="M2838" s="110"/>
    </row>
    <row r="2839" spans="11:13" x14ac:dyDescent="0.25">
      <c r="K2839" s="147"/>
      <c r="L2839" s="110"/>
      <c r="M2839" s="110"/>
    </row>
    <row r="2840" spans="11:13" x14ac:dyDescent="0.25">
      <c r="K2840" s="147"/>
      <c r="L2840" s="110"/>
      <c r="M2840" s="110"/>
    </row>
    <row r="2841" spans="11:13" x14ac:dyDescent="0.25">
      <c r="K2841" s="147"/>
      <c r="L2841" s="110"/>
      <c r="M2841" s="110"/>
    </row>
    <row r="2842" spans="11:13" x14ac:dyDescent="0.25">
      <c r="K2842" s="147"/>
      <c r="L2842" s="110"/>
      <c r="M2842" s="110"/>
    </row>
    <row r="2843" spans="11:13" x14ac:dyDescent="0.25">
      <c r="K2843" s="147"/>
      <c r="L2843" s="110"/>
      <c r="M2843" s="110"/>
    </row>
    <row r="2844" spans="11:13" x14ac:dyDescent="0.25">
      <c r="K2844" s="147"/>
      <c r="L2844" s="110"/>
      <c r="M2844" s="110"/>
    </row>
    <row r="2845" spans="11:13" x14ac:dyDescent="0.25">
      <c r="K2845" s="147"/>
      <c r="L2845" s="110"/>
      <c r="M2845" s="110"/>
    </row>
    <row r="2846" spans="11:13" x14ac:dyDescent="0.25">
      <c r="K2846" s="147"/>
      <c r="L2846" s="110"/>
      <c r="M2846" s="110"/>
    </row>
    <row r="2847" spans="11:13" x14ac:dyDescent="0.25">
      <c r="K2847" s="147"/>
      <c r="L2847" s="110"/>
      <c r="M2847" s="110"/>
    </row>
    <row r="2848" spans="11:13" x14ac:dyDescent="0.25">
      <c r="K2848" s="147"/>
      <c r="L2848" s="110"/>
      <c r="M2848" s="110"/>
    </row>
    <row r="2849" spans="11:13" x14ac:dyDescent="0.25">
      <c r="K2849" s="147"/>
      <c r="L2849" s="110"/>
      <c r="M2849" s="110"/>
    </row>
    <row r="2850" spans="11:13" x14ac:dyDescent="0.25">
      <c r="K2850" s="147"/>
      <c r="L2850" s="110"/>
      <c r="M2850" s="110"/>
    </row>
    <row r="2851" spans="11:13" x14ac:dyDescent="0.25">
      <c r="K2851" s="147"/>
      <c r="L2851" s="110"/>
      <c r="M2851" s="110"/>
    </row>
    <row r="2852" spans="11:13" x14ac:dyDescent="0.25">
      <c r="K2852" s="147"/>
      <c r="L2852" s="110"/>
      <c r="M2852" s="110"/>
    </row>
    <row r="2853" spans="11:13" x14ac:dyDescent="0.25">
      <c r="K2853" s="147"/>
      <c r="L2853" s="110"/>
      <c r="M2853" s="110"/>
    </row>
    <row r="2854" spans="11:13" x14ac:dyDescent="0.25">
      <c r="K2854" s="147"/>
      <c r="L2854" s="110"/>
      <c r="M2854" s="110"/>
    </row>
    <row r="2855" spans="11:13" x14ac:dyDescent="0.25">
      <c r="K2855" s="147"/>
      <c r="L2855" s="110"/>
      <c r="M2855" s="110"/>
    </row>
    <row r="2856" spans="11:13" x14ac:dyDescent="0.25">
      <c r="K2856" s="147"/>
      <c r="L2856" s="110"/>
      <c r="M2856" s="110"/>
    </row>
    <row r="2857" spans="11:13" x14ac:dyDescent="0.25">
      <c r="K2857" s="147"/>
      <c r="L2857" s="110"/>
      <c r="M2857" s="110"/>
    </row>
    <row r="2858" spans="11:13" x14ac:dyDescent="0.25">
      <c r="K2858" s="147"/>
      <c r="L2858" s="110"/>
      <c r="M2858" s="110"/>
    </row>
    <row r="2859" spans="11:13" x14ac:dyDescent="0.25">
      <c r="K2859" s="147"/>
      <c r="L2859" s="110"/>
      <c r="M2859" s="110"/>
    </row>
    <row r="2860" spans="11:13" x14ac:dyDescent="0.25">
      <c r="K2860" s="147"/>
      <c r="L2860" s="110"/>
      <c r="M2860" s="110"/>
    </row>
    <row r="2861" spans="11:13" x14ac:dyDescent="0.25">
      <c r="K2861" s="147"/>
      <c r="L2861" s="110"/>
      <c r="M2861" s="110"/>
    </row>
    <row r="2862" spans="11:13" x14ac:dyDescent="0.25">
      <c r="K2862" s="147"/>
      <c r="L2862" s="110"/>
      <c r="M2862" s="110"/>
    </row>
    <row r="2863" spans="11:13" x14ac:dyDescent="0.25">
      <c r="K2863" s="147"/>
      <c r="L2863" s="110"/>
      <c r="M2863" s="110"/>
    </row>
    <row r="2864" spans="11:13" x14ac:dyDescent="0.25">
      <c r="K2864" s="147"/>
      <c r="L2864" s="110"/>
      <c r="M2864" s="110"/>
    </row>
    <row r="2865" spans="11:13" x14ac:dyDescent="0.25">
      <c r="K2865" s="147"/>
      <c r="L2865" s="110"/>
      <c r="M2865" s="110"/>
    </row>
    <row r="2866" spans="11:13" x14ac:dyDescent="0.25">
      <c r="K2866" s="147"/>
      <c r="L2866" s="110"/>
      <c r="M2866" s="110"/>
    </row>
    <row r="2867" spans="11:13" x14ac:dyDescent="0.25">
      <c r="K2867" s="147"/>
      <c r="L2867" s="110"/>
      <c r="M2867" s="110"/>
    </row>
    <row r="2868" spans="11:13" x14ac:dyDescent="0.25">
      <c r="K2868" s="147"/>
      <c r="L2868" s="110"/>
      <c r="M2868" s="110"/>
    </row>
    <row r="2869" spans="11:13" x14ac:dyDescent="0.25">
      <c r="K2869" s="147"/>
      <c r="L2869" s="110"/>
      <c r="M2869" s="110"/>
    </row>
    <row r="2870" spans="11:13" x14ac:dyDescent="0.25">
      <c r="K2870" s="147"/>
      <c r="L2870" s="110"/>
      <c r="M2870" s="110"/>
    </row>
    <row r="2871" spans="11:13" x14ac:dyDescent="0.25">
      <c r="K2871" s="147"/>
      <c r="L2871" s="110"/>
      <c r="M2871" s="110"/>
    </row>
    <row r="2872" spans="11:13" x14ac:dyDescent="0.25">
      <c r="K2872" s="147"/>
      <c r="L2872" s="110"/>
      <c r="M2872" s="110"/>
    </row>
    <row r="2873" spans="11:13" x14ac:dyDescent="0.25">
      <c r="K2873" s="147"/>
      <c r="L2873" s="110"/>
      <c r="M2873" s="110"/>
    </row>
    <row r="2874" spans="11:13" x14ac:dyDescent="0.25">
      <c r="K2874" s="147"/>
      <c r="L2874" s="110"/>
      <c r="M2874" s="110"/>
    </row>
    <row r="2875" spans="11:13" x14ac:dyDescent="0.25">
      <c r="K2875" s="147"/>
      <c r="L2875" s="110"/>
      <c r="M2875" s="110"/>
    </row>
    <row r="2876" spans="11:13" x14ac:dyDescent="0.25">
      <c r="K2876" s="147"/>
      <c r="L2876" s="110"/>
      <c r="M2876" s="110"/>
    </row>
    <row r="2877" spans="11:13" x14ac:dyDescent="0.25">
      <c r="K2877" s="147"/>
      <c r="L2877" s="110"/>
      <c r="M2877" s="110"/>
    </row>
    <row r="2878" spans="11:13" x14ac:dyDescent="0.25">
      <c r="K2878" s="147"/>
      <c r="L2878" s="110"/>
      <c r="M2878" s="110"/>
    </row>
    <row r="2879" spans="11:13" x14ac:dyDescent="0.25">
      <c r="K2879" s="147"/>
      <c r="L2879" s="110"/>
      <c r="M2879" s="110"/>
    </row>
    <row r="2880" spans="11:13" x14ac:dyDescent="0.25">
      <c r="K2880" s="147"/>
      <c r="L2880" s="110"/>
      <c r="M2880" s="110"/>
    </row>
    <row r="2881" spans="11:13" x14ac:dyDescent="0.25">
      <c r="K2881" s="147"/>
      <c r="L2881" s="110"/>
      <c r="M2881" s="110"/>
    </row>
    <row r="2882" spans="11:13" x14ac:dyDescent="0.25">
      <c r="K2882" s="147"/>
      <c r="L2882" s="110"/>
      <c r="M2882" s="110"/>
    </row>
    <row r="2883" spans="11:13" x14ac:dyDescent="0.25">
      <c r="K2883" s="147"/>
      <c r="L2883" s="110"/>
      <c r="M2883" s="110"/>
    </row>
    <row r="2884" spans="11:13" x14ac:dyDescent="0.25">
      <c r="K2884" s="147"/>
      <c r="L2884" s="110"/>
      <c r="M2884" s="110"/>
    </row>
    <row r="2885" spans="11:13" x14ac:dyDescent="0.25">
      <c r="K2885" s="147"/>
      <c r="L2885" s="110"/>
      <c r="M2885" s="110"/>
    </row>
    <row r="2886" spans="11:13" x14ac:dyDescent="0.25">
      <c r="K2886" s="147"/>
      <c r="L2886" s="110"/>
      <c r="M2886" s="110"/>
    </row>
    <row r="2887" spans="11:13" x14ac:dyDescent="0.25">
      <c r="K2887" s="147"/>
      <c r="L2887" s="110"/>
      <c r="M2887" s="110"/>
    </row>
    <row r="2888" spans="11:13" x14ac:dyDescent="0.25">
      <c r="K2888" s="147"/>
      <c r="L2888" s="110"/>
      <c r="M2888" s="110"/>
    </row>
    <row r="2889" spans="11:13" x14ac:dyDescent="0.25">
      <c r="K2889" s="147"/>
      <c r="L2889" s="110"/>
      <c r="M2889" s="110"/>
    </row>
    <row r="2890" spans="11:13" x14ac:dyDescent="0.25">
      <c r="K2890" s="147"/>
      <c r="L2890" s="110"/>
      <c r="M2890" s="110"/>
    </row>
    <row r="2891" spans="11:13" x14ac:dyDescent="0.25">
      <c r="K2891" s="147"/>
      <c r="L2891" s="110"/>
      <c r="M2891" s="110"/>
    </row>
    <row r="2892" spans="11:13" x14ac:dyDescent="0.25">
      <c r="K2892" s="147"/>
      <c r="L2892" s="110"/>
      <c r="M2892" s="110"/>
    </row>
    <row r="2893" spans="11:13" x14ac:dyDescent="0.25">
      <c r="K2893" s="147"/>
      <c r="L2893" s="110"/>
      <c r="M2893" s="110"/>
    </row>
    <row r="2894" spans="11:13" x14ac:dyDescent="0.25">
      <c r="K2894" s="147"/>
      <c r="L2894" s="110"/>
      <c r="M2894" s="110"/>
    </row>
    <row r="2895" spans="11:13" x14ac:dyDescent="0.25">
      <c r="K2895" s="147"/>
      <c r="L2895" s="110"/>
      <c r="M2895" s="110"/>
    </row>
    <row r="2896" spans="11:13" x14ac:dyDescent="0.25">
      <c r="K2896" s="147"/>
      <c r="L2896" s="110"/>
      <c r="M2896" s="110"/>
    </row>
    <row r="2897" spans="11:13" x14ac:dyDescent="0.25">
      <c r="K2897" s="147"/>
      <c r="L2897" s="110"/>
      <c r="M2897" s="110"/>
    </row>
    <row r="2898" spans="11:13" x14ac:dyDescent="0.25">
      <c r="K2898" s="147"/>
      <c r="L2898" s="110"/>
      <c r="M2898" s="110"/>
    </row>
    <row r="2899" spans="11:13" x14ac:dyDescent="0.25">
      <c r="K2899" s="147"/>
      <c r="L2899" s="110"/>
      <c r="M2899" s="110"/>
    </row>
    <row r="2900" spans="11:13" x14ac:dyDescent="0.25">
      <c r="K2900" s="147"/>
      <c r="L2900" s="110"/>
      <c r="M2900" s="110"/>
    </row>
    <row r="2901" spans="11:13" x14ac:dyDescent="0.25">
      <c r="K2901" s="147"/>
      <c r="L2901" s="110"/>
      <c r="M2901" s="110"/>
    </row>
    <row r="2902" spans="11:13" x14ac:dyDescent="0.25">
      <c r="K2902" s="147"/>
      <c r="L2902" s="110"/>
      <c r="M2902" s="110"/>
    </row>
    <row r="2903" spans="11:13" x14ac:dyDescent="0.25">
      <c r="K2903" s="147"/>
      <c r="L2903" s="110"/>
      <c r="M2903" s="110"/>
    </row>
    <row r="2904" spans="11:13" x14ac:dyDescent="0.25">
      <c r="K2904" s="147"/>
      <c r="L2904" s="110"/>
      <c r="M2904" s="110"/>
    </row>
    <row r="2905" spans="11:13" x14ac:dyDescent="0.25">
      <c r="K2905" s="147"/>
      <c r="L2905" s="110"/>
      <c r="M2905" s="110"/>
    </row>
    <row r="2906" spans="11:13" x14ac:dyDescent="0.25">
      <c r="K2906" s="147"/>
      <c r="L2906" s="110"/>
      <c r="M2906" s="110"/>
    </row>
    <row r="2907" spans="11:13" x14ac:dyDescent="0.25">
      <c r="K2907" s="147"/>
      <c r="L2907" s="110"/>
      <c r="M2907" s="110"/>
    </row>
    <row r="2908" spans="11:13" x14ac:dyDescent="0.25">
      <c r="K2908" s="147"/>
      <c r="L2908" s="110"/>
      <c r="M2908" s="110"/>
    </row>
    <row r="2909" spans="11:13" x14ac:dyDescent="0.25">
      <c r="K2909" s="147"/>
      <c r="L2909" s="110"/>
      <c r="M2909" s="110"/>
    </row>
    <row r="2910" spans="11:13" x14ac:dyDescent="0.25">
      <c r="K2910" s="147"/>
      <c r="L2910" s="110"/>
      <c r="M2910" s="110"/>
    </row>
    <row r="2911" spans="11:13" x14ac:dyDescent="0.25">
      <c r="K2911" s="147"/>
      <c r="L2911" s="110"/>
      <c r="M2911" s="110"/>
    </row>
    <row r="2912" spans="11:13" x14ac:dyDescent="0.25">
      <c r="K2912" s="147"/>
      <c r="L2912" s="110"/>
      <c r="M2912" s="110"/>
    </row>
    <row r="2913" spans="11:13" x14ac:dyDescent="0.25">
      <c r="K2913" s="147"/>
      <c r="L2913" s="110"/>
      <c r="M2913" s="110"/>
    </row>
    <row r="2914" spans="11:13" x14ac:dyDescent="0.25">
      <c r="K2914" s="147"/>
      <c r="L2914" s="110"/>
      <c r="M2914" s="110"/>
    </row>
    <row r="2915" spans="11:13" x14ac:dyDescent="0.25">
      <c r="K2915" s="147"/>
      <c r="L2915" s="110"/>
      <c r="M2915" s="110"/>
    </row>
    <row r="2916" spans="11:13" x14ac:dyDescent="0.25">
      <c r="K2916" s="147"/>
      <c r="L2916" s="110"/>
      <c r="M2916" s="110"/>
    </row>
    <row r="2917" spans="11:13" x14ac:dyDescent="0.25">
      <c r="K2917" s="147"/>
      <c r="L2917" s="110"/>
      <c r="M2917" s="110"/>
    </row>
    <row r="2918" spans="11:13" x14ac:dyDescent="0.25">
      <c r="K2918" s="147"/>
      <c r="L2918" s="110"/>
      <c r="M2918" s="110"/>
    </row>
    <row r="2919" spans="11:13" x14ac:dyDescent="0.25">
      <c r="K2919" s="147"/>
      <c r="L2919" s="110"/>
      <c r="M2919" s="110"/>
    </row>
    <row r="2920" spans="11:13" x14ac:dyDescent="0.25">
      <c r="K2920" s="147"/>
      <c r="L2920" s="110"/>
      <c r="M2920" s="110"/>
    </row>
    <row r="2921" spans="11:13" x14ac:dyDescent="0.25">
      <c r="K2921" s="147"/>
      <c r="L2921" s="110"/>
      <c r="M2921" s="110"/>
    </row>
    <row r="2922" spans="11:13" x14ac:dyDescent="0.25">
      <c r="K2922" s="147"/>
      <c r="L2922" s="110"/>
      <c r="M2922" s="110"/>
    </row>
    <row r="2923" spans="11:13" x14ac:dyDescent="0.25">
      <c r="K2923" s="147"/>
      <c r="L2923" s="110"/>
      <c r="M2923" s="110"/>
    </row>
    <row r="2924" spans="11:13" x14ac:dyDescent="0.25">
      <c r="K2924" s="147"/>
      <c r="L2924" s="110"/>
      <c r="M2924" s="110"/>
    </row>
    <row r="2925" spans="11:13" x14ac:dyDescent="0.25">
      <c r="K2925" s="147"/>
      <c r="L2925" s="110"/>
      <c r="M2925" s="110"/>
    </row>
    <row r="2926" spans="11:13" x14ac:dyDescent="0.25">
      <c r="K2926" s="147"/>
      <c r="L2926" s="110"/>
      <c r="M2926" s="110"/>
    </row>
    <row r="2927" spans="11:13" x14ac:dyDescent="0.25">
      <c r="K2927" s="147"/>
      <c r="L2927" s="110"/>
      <c r="M2927" s="110"/>
    </row>
    <row r="2928" spans="11:13" x14ac:dyDescent="0.25">
      <c r="K2928" s="147"/>
      <c r="L2928" s="110"/>
      <c r="M2928" s="110"/>
    </row>
    <row r="2929" spans="11:13" x14ac:dyDescent="0.25">
      <c r="K2929" s="147"/>
      <c r="L2929" s="110"/>
      <c r="M2929" s="110"/>
    </row>
    <row r="2930" spans="11:13" x14ac:dyDescent="0.25">
      <c r="K2930" s="147"/>
      <c r="L2930" s="110"/>
      <c r="M2930" s="110"/>
    </row>
    <row r="2931" spans="11:13" x14ac:dyDescent="0.25">
      <c r="K2931" s="147"/>
      <c r="L2931" s="110"/>
      <c r="M2931" s="110"/>
    </row>
    <row r="2932" spans="11:13" x14ac:dyDescent="0.25">
      <c r="K2932" s="147"/>
      <c r="L2932" s="110"/>
      <c r="M2932" s="110"/>
    </row>
    <row r="2933" spans="11:13" x14ac:dyDescent="0.25">
      <c r="K2933" s="147"/>
      <c r="L2933" s="110"/>
      <c r="M2933" s="110"/>
    </row>
    <row r="2934" spans="11:13" x14ac:dyDescent="0.25">
      <c r="K2934" s="147"/>
      <c r="L2934" s="110"/>
      <c r="M2934" s="110"/>
    </row>
    <row r="2935" spans="11:13" x14ac:dyDescent="0.25">
      <c r="K2935" s="147"/>
      <c r="L2935" s="110"/>
      <c r="M2935" s="110"/>
    </row>
    <row r="2936" spans="11:13" x14ac:dyDescent="0.25">
      <c r="K2936" s="147"/>
      <c r="L2936" s="110"/>
      <c r="M2936" s="110"/>
    </row>
    <row r="2937" spans="11:13" x14ac:dyDescent="0.25">
      <c r="K2937" s="147"/>
      <c r="L2937" s="110"/>
      <c r="M2937" s="110"/>
    </row>
    <row r="2938" spans="11:13" x14ac:dyDescent="0.25">
      <c r="K2938" s="147"/>
      <c r="L2938" s="110"/>
      <c r="M2938" s="110"/>
    </row>
    <row r="2939" spans="11:13" x14ac:dyDescent="0.25">
      <c r="K2939" s="147"/>
      <c r="L2939" s="110"/>
      <c r="M2939" s="110"/>
    </row>
    <row r="2940" spans="11:13" x14ac:dyDescent="0.25">
      <c r="K2940" s="147"/>
      <c r="L2940" s="110"/>
      <c r="M2940" s="110"/>
    </row>
    <row r="2941" spans="11:13" x14ac:dyDescent="0.25">
      <c r="K2941" s="147"/>
      <c r="L2941" s="110"/>
      <c r="M2941" s="110"/>
    </row>
    <row r="2942" spans="11:13" x14ac:dyDescent="0.25">
      <c r="K2942" s="147"/>
      <c r="L2942" s="110"/>
      <c r="M2942" s="110"/>
    </row>
    <row r="2943" spans="11:13" x14ac:dyDescent="0.25">
      <c r="K2943" s="147"/>
      <c r="L2943" s="110"/>
      <c r="M2943" s="110"/>
    </row>
    <row r="2944" spans="11:13" x14ac:dyDescent="0.25">
      <c r="K2944" s="147"/>
      <c r="L2944" s="110"/>
      <c r="M2944" s="110"/>
    </row>
    <row r="2945" spans="11:13" x14ac:dyDescent="0.25">
      <c r="K2945" s="147"/>
      <c r="L2945" s="110"/>
      <c r="M2945" s="110"/>
    </row>
    <row r="2946" spans="11:13" x14ac:dyDescent="0.25">
      <c r="K2946" s="147"/>
      <c r="L2946" s="110"/>
      <c r="M2946" s="110"/>
    </row>
    <row r="2947" spans="11:13" x14ac:dyDescent="0.25">
      <c r="K2947" s="147"/>
      <c r="L2947" s="110"/>
      <c r="M2947" s="110"/>
    </row>
    <row r="2948" spans="11:13" x14ac:dyDescent="0.25">
      <c r="K2948" s="147"/>
      <c r="L2948" s="110"/>
      <c r="M2948" s="110"/>
    </row>
    <row r="2949" spans="11:13" x14ac:dyDescent="0.25">
      <c r="K2949" s="147"/>
      <c r="L2949" s="110"/>
      <c r="M2949" s="110"/>
    </row>
    <row r="2950" spans="11:13" x14ac:dyDescent="0.25">
      <c r="K2950" s="147"/>
      <c r="L2950" s="110"/>
      <c r="M2950" s="110"/>
    </row>
    <row r="2951" spans="11:13" x14ac:dyDescent="0.25">
      <c r="K2951" s="147"/>
      <c r="L2951" s="110"/>
      <c r="M2951" s="110"/>
    </row>
    <row r="2952" spans="11:13" x14ac:dyDescent="0.25">
      <c r="K2952" s="147"/>
      <c r="L2952" s="110"/>
      <c r="M2952" s="110"/>
    </row>
    <row r="2953" spans="11:13" x14ac:dyDescent="0.25">
      <c r="K2953" s="147"/>
      <c r="L2953" s="110"/>
      <c r="M2953" s="110"/>
    </row>
    <row r="2954" spans="11:13" x14ac:dyDescent="0.25">
      <c r="K2954" s="147"/>
      <c r="L2954" s="110"/>
      <c r="M2954" s="110"/>
    </row>
    <row r="2955" spans="11:13" x14ac:dyDescent="0.25">
      <c r="K2955" s="147"/>
      <c r="L2955" s="110"/>
      <c r="M2955" s="110"/>
    </row>
    <row r="2956" spans="11:13" x14ac:dyDescent="0.25">
      <c r="K2956" s="147"/>
      <c r="L2956" s="110"/>
      <c r="M2956" s="110"/>
    </row>
    <row r="2957" spans="11:13" x14ac:dyDescent="0.25">
      <c r="K2957" s="147"/>
      <c r="L2957" s="110"/>
      <c r="M2957" s="110"/>
    </row>
    <row r="2958" spans="11:13" x14ac:dyDescent="0.25">
      <c r="K2958" s="147"/>
      <c r="L2958" s="110"/>
      <c r="M2958" s="110"/>
    </row>
    <row r="2959" spans="11:13" x14ac:dyDescent="0.25">
      <c r="K2959" s="147"/>
      <c r="L2959" s="110"/>
      <c r="M2959" s="110"/>
    </row>
    <row r="2960" spans="11:13" x14ac:dyDescent="0.25">
      <c r="K2960" s="147"/>
      <c r="L2960" s="110"/>
      <c r="M2960" s="110"/>
    </row>
    <row r="2961" spans="11:13" x14ac:dyDescent="0.25">
      <c r="K2961" s="147"/>
      <c r="L2961" s="110"/>
      <c r="M2961" s="110"/>
    </row>
    <row r="2962" spans="11:13" x14ac:dyDescent="0.25">
      <c r="K2962" s="147"/>
      <c r="L2962" s="110"/>
      <c r="M2962" s="110"/>
    </row>
    <row r="2963" spans="11:13" x14ac:dyDescent="0.25">
      <c r="K2963" s="147"/>
      <c r="L2963" s="110"/>
      <c r="M2963" s="110"/>
    </row>
    <row r="2964" spans="11:13" x14ac:dyDescent="0.25">
      <c r="K2964" s="147"/>
      <c r="L2964" s="110"/>
      <c r="M2964" s="110"/>
    </row>
    <row r="2965" spans="11:13" x14ac:dyDescent="0.25">
      <c r="K2965" s="147"/>
      <c r="L2965" s="110"/>
      <c r="M2965" s="110"/>
    </row>
    <row r="2966" spans="11:13" x14ac:dyDescent="0.25">
      <c r="K2966" s="147"/>
      <c r="L2966" s="110"/>
      <c r="M2966" s="110"/>
    </row>
    <row r="2967" spans="11:13" x14ac:dyDescent="0.25">
      <c r="K2967" s="147"/>
      <c r="L2967" s="110"/>
      <c r="M2967" s="110"/>
    </row>
    <row r="2968" spans="11:13" x14ac:dyDescent="0.25">
      <c r="K2968" s="147"/>
      <c r="L2968" s="110"/>
      <c r="M2968" s="110"/>
    </row>
    <row r="2969" spans="11:13" x14ac:dyDescent="0.25">
      <c r="K2969" s="147"/>
      <c r="L2969" s="110"/>
      <c r="M2969" s="110"/>
    </row>
    <row r="2970" spans="11:13" x14ac:dyDescent="0.25">
      <c r="K2970" s="147"/>
      <c r="L2970" s="110"/>
      <c r="M2970" s="110"/>
    </row>
    <row r="2971" spans="11:13" x14ac:dyDescent="0.25">
      <c r="K2971" s="147"/>
      <c r="L2971" s="110"/>
      <c r="M2971" s="110"/>
    </row>
    <row r="2972" spans="11:13" x14ac:dyDescent="0.25">
      <c r="K2972" s="147"/>
      <c r="L2972" s="110"/>
      <c r="M2972" s="110"/>
    </row>
    <row r="2973" spans="11:13" x14ac:dyDescent="0.25">
      <c r="K2973" s="147"/>
      <c r="L2973" s="110"/>
      <c r="M2973" s="110"/>
    </row>
    <row r="2974" spans="11:13" x14ac:dyDescent="0.25">
      <c r="K2974" s="147"/>
      <c r="L2974" s="110"/>
      <c r="M2974" s="110"/>
    </row>
    <row r="2975" spans="11:13" x14ac:dyDescent="0.25">
      <c r="K2975" s="147"/>
      <c r="L2975" s="110"/>
      <c r="M2975" s="110"/>
    </row>
    <row r="2976" spans="11:13" x14ac:dyDescent="0.25">
      <c r="K2976" s="147"/>
      <c r="L2976" s="110"/>
      <c r="M2976" s="110"/>
    </row>
    <row r="2977" spans="11:13" x14ac:dyDescent="0.25">
      <c r="K2977" s="147"/>
      <c r="L2977" s="110"/>
      <c r="M2977" s="110"/>
    </row>
    <row r="2978" spans="11:13" x14ac:dyDescent="0.25">
      <c r="K2978" s="147"/>
      <c r="L2978" s="110"/>
      <c r="M2978" s="110"/>
    </row>
    <row r="2979" spans="11:13" x14ac:dyDescent="0.25">
      <c r="K2979" s="147"/>
      <c r="L2979" s="110"/>
      <c r="M2979" s="110"/>
    </row>
    <row r="2980" spans="11:13" x14ac:dyDescent="0.25">
      <c r="K2980" s="147"/>
      <c r="L2980" s="110"/>
      <c r="M2980" s="110"/>
    </row>
    <row r="2981" spans="11:13" x14ac:dyDescent="0.25">
      <c r="K2981" s="147"/>
      <c r="L2981" s="110"/>
      <c r="M2981" s="110"/>
    </row>
    <row r="2982" spans="11:13" x14ac:dyDescent="0.25">
      <c r="K2982" s="147"/>
      <c r="L2982" s="110"/>
      <c r="M2982" s="110"/>
    </row>
    <row r="2983" spans="11:13" x14ac:dyDescent="0.25">
      <c r="K2983" s="147"/>
      <c r="L2983" s="110"/>
      <c r="M2983" s="110"/>
    </row>
    <row r="2984" spans="11:13" x14ac:dyDescent="0.25">
      <c r="K2984" s="147"/>
      <c r="L2984" s="110"/>
      <c r="M2984" s="110"/>
    </row>
    <row r="2985" spans="11:13" x14ac:dyDescent="0.25">
      <c r="K2985" s="147"/>
      <c r="L2985" s="110"/>
      <c r="M2985" s="110"/>
    </row>
    <row r="2986" spans="11:13" x14ac:dyDescent="0.25">
      <c r="K2986" s="147"/>
      <c r="L2986" s="110"/>
      <c r="M2986" s="110"/>
    </row>
    <row r="2987" spans="11:13" x14ac:dyDescent="0.25">
      <c r="K2987" s="147"/>
      <c r="L2987" s="110"/>
      <c r="M2987" s="110"/>
    </row>
    <row r="2988" spans="11:13" x14ac:dyDescent="0.25">
      <c r="K2988" s="147"/>
      <c r="L2988" s="110"/>
      <c r="M2988" s="110"/>
    </row>
    <row r="2989" spans="11:13" x14ac:dyDescent="0.25">
      <c r="K2989" s="147"/>
      <c r="L2989" s="110"/>
      <c r="M2989" s="110"/>
    </row>
    <row r="2990" spans="11:13" x14ac:dyDescent="0.25">
      <c r="K2990" s="147"/>
      <c r="L2990" s="110"/>
      <c r="M2990" s="110"/>
    </row>
    <row r="2991" spans="11:13" x14ac:dyDescent="0.25">
      <c r="K2991" s="147"/>
      <c r="L2991" s="110"/>
      <c r="M2991" s="110"/>
    </row>
    <row r="2992" spans="11:13" x14ac:dyDescent="0.25">
      <c r="K2992" s="147"/>
      <c r="L2992" s="110"/>
      <c r="M2992" s="110"/>
    </row>
    <row r="2993" spans="11:13" x14ac:dyDescent="0.25">
      <c r="K2993" s="147"/>
      <c r="L2993" s="110"/>
      <c r="M2993" s="110"/>
    </row>
    <row r="2994" spans="11:13" x14ac:dyDescent="0.25">
      <c r="K2994" s="147"/>
      <c r="L2994" s="110"/>
      <c r="M2994" s="110"/>
    </row>
    <row r="2995" spans="11:13" x14ac:dyDescent="0.25">
      <c r="K2995" s="147"/>
      <c r="L2995" s="110"/>
      <c r="M2995" s="110"/>
    </row>
    <row r="2996" spans="11:13" x14ac:dyDescent="0.25">
      <c r="K2996" s="147"/>
      <c r="L2996" s="110"/>
      <c r="M2996" s="110"/>
    </row>
    <row r="2997" spans="11:13" x14ac:dyDescent="0.25">
      <c r="K2997" s="147"/>
      <c r="L2997" s="110"/>
      <c r="M2997" s="110"/>
    </row>
    <row r="2998" spans="11:13" x14ac:dyDescent="0.25">
      <c r="K2998" s="147"/>
      <c r="L2998" s="110"/>
      <c r="M2998" s="110"/>
    </row>
    <row r="2999" spans="11:13" x14ac:dyDescent="0.25">
      <c r="K2999" s="147"/>
      <c r="L2999" s="110"/>
      <c r="M2999" s="110"/>
    </row>
    <row r="3000" spans="11:13" x14ac:dyDescent="0.25">
      <c r="K3000" s="147"/>
      <c r="L3000" s="110"/>
      <c r="M3000" s="110"/>
    </row>
    <row r="3001" spans="11:13" x14ac:dyDescent="0.25">
      <c r="K3001" s="147"/>
      <c r="L3001" s="110"/>
      <c r="M3001" s="110"/>
    </row>
    <row r="3002" spans="11:13" x14ac:dyDescent="0.25">
      <c r="K3002" s="147"/>
      <c r="L3002" s="110"/>
      <c r="M3002" s="110"/>
    </row>
    <row r="3003" spans="11:13" x14ac:dyDescent="0.25">
      <c r="K3003" s="147"/>
      <c r="L3003" s="110"/>
      <c r="M3003" s="110"/>
    </row>
    <row r="3004" spans="11:13" x14ac:dyDescent="0.25">
      <c r="K3004" s="147"/>
      <c r="L3004" s="110"/>
      <c r="M3004" s="110"/>
    </row>
    <row r="3005" spans="11:13" x14ac:dyDescent="0.25">
      <c r="K3005" s="147"/>
      <c r="L3005" s="110"/>
      <c r="M3005" s="110"/>
    </row>
    <row r="3006" spans="11:13" x14ac:dyDescent="0.25">
      <c r="K3006" s="147"/>
      <c r="L3006" s="110"/>
      <c r="M3006" s="110"/>
    </row>
    <row r="3007" spans="11:13" x14ac:dyDescent="0.25">
      <c r="K3007" s="147"/>
      <c r="L3007" s="110"/>
      <c r="M3007" s="110"/>
    </row>
    <row r="3008" spans="11:13" x14ac:dyDescent="0.25">
      <c r="K3008" s="147"/>
      <c r="L3008" s="110"/>
      <c r="M3008" s="110"/>
    </row>
    <row r="3009" spans="11:13" x14ac:dyDescent="0.25">
      <c r="K3009" s="147"/>
      <c r="L3009" s="110"/>
      <c r="M3009" s="110"/>
    </row>
    <row r="3010" spans="11:13" x14ac:dyDescent="0.25">
      <c r="K3010" s="147"/>
      <c r="L3010" s="110"/>
      <c r="M3010" s="110"/>
    </row>
    <row r="3011" spans="11:13" x14ac:dyDescent="0.25">
      <c r="K3011" s="147"/>
      <c r="L3011" s="110"/>
      <c r="M3011" s="110"/>
    </row>
    <row r="3012" spans="11:13" x14ac:dyDescent="0.25">
      <c r="K3012" s="147"/>
      <c r="L3012" s="110"/>
      <c r="M3012" s="110"/>
    </row>
    <row r="3013" spans="11:13" x14ac:dyDescent="0.25">
      <c r="K3013" s="147"/>
      <c r="L3013" s="110"/>
      <c r="M3013" s="110"/>
    </row>
    <row r="3014" spans="11:13" x14ac:dyDescent="0.25">
      <c r="K3014" s="147"/>
      <c r="L3014" s="110"/>
      <c r="M3014" s="110"/>
    </row>
    <row r="3015" spans="11:13" x14ac:dyDescent="0.25">
      <c r="K3015" s="147"/>
      <c r="L3015" s="110"/>
      <c r="M3015" s="110"/>
    </row>
    <row r="3016" spans="11:13" x14ac:dyDescent="0.25">
      <c r="K3016" s="147"/>
      <c r="L3016" s="110"/>
      <c r="M3016" s="110"/>
    </row>
    <row r="3017" spans="11:13" x14ac:dyDescent="0.25">
      <c r="K3017" s="147"/>
      <c r="L3017" s="110"/>
      <c r="M3017" s="110"/>
    </row>
    <row r="3018" spans="11:13" x14ac:dyDescent="0.25">
      <c r="K3018" s="147"/>
      <c r="L3018" s="110"/>
      <c r="M3018" s="110"/>
    </row>
    <row r="3019" spans="11:13" x14ac:dyDescent="0.25">
      <c r="K3019" s="147"/>
      <c r="L3019" s="110"/>
      <c r="M3019" s="110"/>
    </row>
    <row r="3020" spans="11:13" x14ac:dyDescent="0.25">
      <c r="K3020" s="147"/>
      <c r="L3020" s="110"/>
      <c r="M3020" s="110"/>
    </row>
    <row r="3021" spans="11:13" x14ac:dyDescent="0.25">
      <c r="K3021" s="147"/>
      <c r="L3021" s="110"/>
      <c r="M3021" s="110"/>
    </row>
    <row r="3022" spans="11:13" x14ac:dyDescent="0.25">
      <c r="K3022" s="147"/>
      <c r="L3022" s="110"/>
      <c r="M3022" s="110"/>
    </row>
    <row r="3023" spans="11:13" x14ac:dyDescent="0.25">
      <c r="K3023" s="147"/>
      <c r="L3023" s="110"/>
      <c r="M3023" s="110"/>
    </row>
    <row r="3024" spans="11:13" x14ac:dyDescent="0.25">
      <c r="K3024" s="147"/>
      <c r="L3024" s="110"/>
      <c r="M3024" s="110"/>
    </row>
    <row r="3025" spans="11:13" x14ac:dyDescent="0.25">
      <c r="K3025" s="147"/>
      <c r="L3025" s="110"/>
      <c r="M3025" s="110"/>
    </row>
    <row r="3026" spans="11:13" x14ac:dyDescent="0.25">
      <c r="K3026" s="147"/>
      <c r="L3026" s="110"/>
      <c r="M3026" s="110"/>
    </row>
    <row r="3027" spans="11:13" x14ac:dyDescent="0.25">
      <c r="K3027" s="147"/>
      <c r="L3027" s="110"/>
      <c r="M3027" s="110"/>
    </row>
    <row r="3028" spans="11:13" x14ac:dyDescent="0.25">
      <c r="K3028" s="147"/>
      <c r="L3028" s="110"/>
      <c r="M3028" s="110"/>
    </row>
    <row r="3029" spans="11:13" x14ac:dyDescent="0.25">
      <c r="K3029" s="147"/>
      <c r="L3029" s="110"/>
      <c r="M3029" s="110"/>
    </row>
    <row r="3030" spans="11:13" x14ac:dyDescent="0.25">
      <c r="K3030" s="147"/>
      <c r="L3030" s="110"/>
      <c r="M3030" s="110"/>
    </row>
    <row r="3031" spans="11:13" x14ac:dyDescent="0.25">
      <c r="K3031" s="147"/>
      <c r="L3031" s="110"/>
      <c r="M3031" s="110"/>
    </row>
    <row r="3032" spans="11:13" x14ac:dyDescent="0.25">
      <c r="K3032" s="147"/>
      <c r="L3032" s="110"/>
      <c r="M3032" s="110"/>
    </row>
    <row r="3033" spans="11:13" x14ac:dyDescent="0.25">
      <c r="K3033" s="147"/>
      <c r="L3033" s="110"/>
      <c r="M3033" s="110"/>
    </row>
    <row r="3034" spans="11:13" x14ac:dyDescent="0.25">
      <c r="K3034" s="147"/>
      <c r="L3034" s="110"/>
      <c r="M3034" s="110"/>
    </row>
    <row r="3035" spans="11:13" x14ac:dyDescent="0.25">
      <c r="K3035" s="147"/>
      <c r="L3035" s="110"/>
      <c r="M3035" s="110"/>
    </row>
    <row r="3036" spans="11:13" x14ac:dyDescent="0.25">
      <c r="K3036" s="147"/>
      <c r="L3036" s="110"/>
      <c r="M3036" s="110"/>
    </row>
    <row r="3037" spans="11:13" x14ac:dyDescent="0.25">
      <c r="K3037" s="147"/>
      <c r="L3037" s="110"/>
      <c r="M3037" s="110"/>
    </row>
    <row r="3038" spans="11:13" x14ac:dyDescent="0.25">
      <c r="K3038" s="147"/>
      <c r="L3038" s="110"/>
      <c r="M3038" s="110"/>
    </row>
    <row r="3039" spans="11:13" x14ac:dyDescent="0.25">
      <c r="K3039" s="147"/>
      <c r="L3039" s="110"/>
      <c r="M3039" s="110"/>
    </row>
    <row r="3040" spans="11:13" x14ac:dyDescent="0.25">
      <c r="K3040" s="147"/>
      <c r="L3040" s="110"/>
      <c r="M3040" s="110"/>
    </row>
    <row r="3041" spans="11:13" x14ac:dyDescent="0.25">
      <c r="K3041" s="147"/>
      <c r="L3041" s="110"/>
      <c r="M3041" s="110"/>
    </row>
    <row r="3042" spans="11:13" x14ac:dyDescent="0.25">
      <c r="K3042" s="147"/>
      <c r="L3042" s="110"/>
      <c r="M3042" s="110"/>
    </row>
    <row r="3043" spans="11:13" x14ac:dyDescent="0.25">
      <c r="K3043" s="147"/>
      <c r="L3043" s="110"/>
      <c r="M3043" s="110"/>
    </row>
    <row r="3044" spans="11:13" x14ac:dyDescent="0.25">
      <c r="K3044" s="147"/>
      <c r="L3044" s="110"/>
      <c r="M3044" s="110"/>
    </row>
    <row r="3045" spans="11:13" x14ac:dyDescent="0.25">
      <c r="K3045" s="147"/>
      <c r="L3045" s="110"/>
      <c r="M3045" s="110"/>
    </row>
    <row r="3046" spans="11:13" x14ac:dyDescent="0.25">
      <c r="K3046" s="147"/>
      <c r="L3046" s="110"/>
      <c r="M3046" s="110"/>
    </row>
    <row r="3047" spans="11:13" x14ac:dyDescent="0.25">
      <c r="K3047" s="147"/>
      <c r="L3047" s="110"/>
      <c r="M3047" s="110"/>
    </row>
    <row r="3048" spans="11:13" x14ac:dyDescent="0.25">
      <c r="K3048" s="147"/>
      <c r="L3048" s="110"/>
      <c r="M3048" s="110"/>
    </row>
    <row r="3049" spans="11:13" x14ac:dyDescent="0.25">
      <c r="K3049" s="147"/>
      <c r="L3049" s="110"/>
      <c r="M3049" s="110"/>
    </row>
    <row r="3050" spans="11:13" x14ac:dyDescent="0.25">
      <c r="K3050" s="147"/>
      <c r="L3050" s="110"/>
      <c r="M3050" s="110"/>
    </row>
    <row r="3051" spans="11:13" x14ac:dyDescent="0.25">
      <c r="K3051" s="147"/>
      <c r="L3051" s="110"/>
      <c r="M3051" s="110"/>
    </row>
    <row r="3052" spans="11:13" x14ac:dyDescent="0.25">
      <c r="K3052" s="147"/>
      <c r="L3052" s="110"/>
      <c r="M3052" s="110"/>
    </row>
    <row r="3053" spans="11:13" x14ac:dyDescent="0.25">
      <c r="K3053" s="147"/>
      <c r="L3053" s="110"/>
      <c r="M3053" s="110"/>
    </row>
    <row r="3054" spans="11:13" x14ac:dyDescent="0.25">
      <c r="K3054" s="147"/>
      <c r="L3054" s="110"/>
      <c r="M3054" s="110"/>
    </row>
    <row r="3055" spans="11:13" x14ac:dyDescent="0.25">
      <c r="K3055" s="147"/>
      <c r="L3055" s="110"/>
      <c r="M3055" s="110"/>
    </row>
    <row r="3056" spans="11:13" x14ac:dyDescent="0.25">
      <c r="K3056" s="147"/>
      <c r="L3056" s="110"/>
      <c r="M3056" s="110"/>
    </row>
    <row r="3057" spans="11:13" x14ac:dyDescent="0.25">
      <c r="K3057" s="147"/>
      <c r="L3057" s="110"/>
      <c r="M3057" s="110"/>
    </row>
    <row r="3058" spans="11:13" x14ac:dyDescent="0.25">
      <c r="K3058" s="147"/>
      <c r="L3058" s="110"/>
      <c r="M3058" s="110"/>
    </row>
    <row r="3059" spans="11:13" x14ac:dyDescent="0.25">
      <c r="K3059" s="147"/>
      <c r="L3059" s="110"/>
      <c r="M3059" s="110"/>
    </row>
    <row r="3060" spans="11:13" x14ac:dyDescent="0.25">
      <c r="K3060" s="147"/>
      <c r="L3060" s="110"/>
      <c r="M3060" s="110"/>
    </row>
    <row r="3061" spans="11:13" x14ac:dyDescent="0.25">
      <c r="K3061" s="147"/>
      <c r="L3061" s="110"/>
      <c r="M3061" s="110"/>
    </row>
    <row r="3062" spans="11:13" x14ac:dyDescent="0.25">
      <c r="K3062" s="147"/>
      <c r="L3062" s="110"/>
      <c r="M3062" s="110"/>
    </row>
    <row r="3063" spans="11:13" x14ac:dyDescent="0.25">
      <c r="K3063" s="147"/>
      <c r="L3063" s="110"/>
      <c r="M3063" s="110"/>
    </row>
    <row r="3064" spans="11:13" x14ac:dyDescent="0.25">
      <c r="K3064" s="147"/>
      <c r="L3064" s="110"/>
      <c r="M3064" s="110"/>
    </row>
    <row r="3065" spans="11:13" x14ac:dyDescent="0.25">
      <c r="K3065" s="147"/>
      <c r="L3065" s="110"/>
      <c r="M3065" s="110"/>
    </row>
    <row r="3066" spans="11:13" x14ac:dyDescent="0.25">
      <c r="K3066" s="147"/>
      <c r="L3066" s="110"/>
      <c r="M3066" s="110"/>
    </row>
    <row r="3067" spans="11:13" x14ac:dyDescent="0.25">
      <c r="K3067" s="147"/>
      <c r="L3067" s="110"/>
      <c r="M3067" s="110"/>
    </row>
    <row r="3068" spans="11:13" x14ac:dyDescent="0.25">
      <c r="K3068" s="147"/>
      <c r="L3068" s="110"/>
      <c r="M3068" s="110"/>
    </row>
    <row r="3069" spans="11:13" x14ac:dyDescent="0.25">
      <c r="K3069" s="147"/>
      <c r="L3069" s="110"/>
      <c r="M3069" s="110"/>
    </row>
    <row r="3070" spans="11:13" x14ac:dyDescent="0.25">
      <c r="K3070" s="147"/>
      <c r="L3070" s="110"/>
      <c r="M3070" s="110"/>
    </row>
    <row r="3071" spans="11:13" x14ac:dyDescent="0.25">
      <c r="K3071" s="147"/>
      <c r="L3071" s="110"/>
      <c r="M3071" s="110"/>
    </row>
    <row r="3072" spans="11:13" x14ac:dyDescent="0.25">
      <c r="K3072" s="147"/>
      <c r="L3072" s="110"/>
      <c r="M3072" s="110"/>
    </row>
    <row r="3073" spans="11:13" x14ac:dyDescent="0.25">
      <c r="K3073" s="147"/>
      <c r="L3073" s="110"/>
      <c r="M3073" s="110"/>
    </row>
    <row r="3074" spans="11:13" x14ac:dyDescent="0.25">
      <c r="K3074" s="147"/>
      <c r="L3074" s="110"/>
      <c r="M3074" s="110"/>
    </row>
    <row r="3075" spans="11:13" x14ac:dyDescent="0.25">
      <c r="K3075" s="147"/>
      <c r="L3075" s="110"/>
      <c r="M3075" s="110"/>
    </row>
    <row r="3076" spans="11:13" x14ac:dyDescent="0.25">
      <c r="K3076" s="147"/>
      <c r="L3076" s="110"/>
      <c r="M3076" s="110"/>
    </row>
    <row r="3077" spans="11:13" x14ac:dyDescent="0.25">
      <c r="K3077" s="147"/>
      <c r="L3077" s="110"/>
      <c r="M3077" s="110"/>
    </row>
    <row r="3078" spans="11:13" x14ac:dyDescent="0.25">
      <c r="K3078" s="147"/>
      <c r="L3078" s="110"/>
      <c r="M3078" s="110"/>
    </row>
    <row r="3079" spans="11:13" x14ac:dyDescent="0.25">
      <c r="K3079" s="147"/>
      <c r="L3079" s="110"/>
      <c r="M3079" s="110"/>
    </row>
    <row r="3080" spans="11:13" x14ac:dyDescent="0.25">
      <c r="K3080" s="147"/>
      <c r="L3080" s="110"/>
      <c r="M3080" s="110"/>
    </row>
    <row r="3081" spans="11:13" x14ac:dyDescent="0.25">
      <c r="K3081" s="147"/>
      <c r="L3081" s="110"/>
      <c r="M3081" s="110"/>
    </row>
    <row r="3082" spans="11:13" x14ac:dyDescent="0.25">
      <c r="K3082" s="147"/>
      <c r="L3082" s="110"/>
      <c r="M3082" s="110"/>
    </row>
    <row r="3083" spans="11:13" x14ac:dyDescent="0.25">
      <c r="K3083" s="147"/>
      <c r="L3083" s="110"/>
      <c r="M3083" s="110"/>
    </row>
    <row r="3084" spans="11:13" x14ac:dyDescent="0.25">
      <c r="K3084" s="147"/>
      <c r="L3084" s="110"/>
      <c r="M3084" s="110"/>
    </row>
    <row r="3085" spans="11:13" x14ac:dyDescent="0.25">
      <c r="K3085" s="147"/>
      <c r="L3085" s="110"/>
      <c r="M3085" s="110"/>
    </row>
    <row r="3086" spans="11:13" x14ac:dyDescent="0.25">
      <c r="K3086" s="147"/>
      <c r="L3086" s="110"/>
      <c r="M3086" s="110"/>
    </row>
    <row r="3087" spans="11:13" x14ac:dyDescent="0.25">
      <c r="K3087" s="147"/>
      <c r="L3087" s="110"/>
      <c r="M3087" s="110"/>
    </row>
    <row r="3088" spans="11:13" x14ac:dyDescent="0.25">
      <c r="K3088" s="147"/>
      <c r="L3088" s="110"/>
      <c r="M3088" s="110"/>
    </row>
    <row r="3089" spans="11:13" x14ac:dyDescent="0.25">
      <c r="K3089" s="147"/>
      <c r="L3089" s="110"/>
      <c r="M3089" s="110"/>
    </row>
    <row r="3090" spans="11:13" x14ac:dyDescent="0.25">
      <c r="K3090" s="147"/>
      <c r="L3090" s="110"/>
      <c r="M3090" s="110"/>
    </row>
    <row r="3091" spans="11:13" x14ac:dyDescent="0.25">
      <c r="K3091" s="147"/>
      <c r="L3091" s="110"/>
      <c r="M3091" s="110"/>
    </row>
    <row r="3092" spans="11:13" x14ac:dyDescent="0.25">
      <c r="K3092" s="147"/>
      <c r="L3092" s="110"/>
      <c r="M3092" s="110"/>
    </row>
    <row r="3093" spans="11:13" x14ac:dyDescent="0.25">
      <c r="K3093" s="147"/>
      <c r="L3093" s="110"/>
      <c r="M3093" s="110"/>
    </row>
    <row r="3094" spans="11:13" x14ac:dyDescent="0.25">
      <c r="K3094" s="147"/>
      <c r="L3094" s="110"/>
      <c r="M3094" s="110"/>
    </row>
    <row r="3095" spans="11:13" x14ac:dyDescent="0.25">
      <c r="K3095" s="147"/>
      <c r="L3095" s="110"/>
      <c r="M3095" s="110"/>
    </row>
    <row r="3096" spans="11:13" x14ac:dyDescent="0.25">
      <c r="K3096" s="147"/>
      <c r="L3096" s="110"/>
      <c r="M3096" s="110"/>
    </row>
    <row r="3097" spans="11:13" x14ac:dyDescent="0.25">
      <c r="K3097" s="147"/>
      <c r="L3097" s="110"/>
      <c r="M3097" s="110"/>
    </row>
    <row r="3098" spans="11:13" x14ac:dyDescent="0.25">
      <c r="K3098" s="147"/>
      <c r="L3098" s="110"/>
      <c r="M3098" s="110"/>
    </row>
    <row r="3099" spans="11:13" x14ac:dyDescent="0.25">
      <c r="K3099" s="147"/>
      <c r="L3099" s="110"/>
      <c r="M3099" s="110"/>
    </row>
    <row r="3100" spans="11:13" x14ac:dyDescent="0.25">
      <c r="K3100" s="147"/>
      <c r="L3100" s="110"/>
      <c r="M3100" s="110"/>
    </row>
    <row r="3101" spans="11:13" x14ac:dyDescent="0.25">
      <c r="K3101" s="147"/>
      <c r="L3101" s="110"/>
      <c r="M3101" s="110"/>
    </row>
    <row r="3102" spans="11:13" x14ac:dyDescent="0.25">
      <c r="K3102" s="147"/>
      <c r="L3102" s="110"/>
      <c r="M3102" s="110"/>
    </row>
    <row r="3103" spans="11:13" x14ac:dyDescent="0.25">
      <c r="K3103" s="147"/>
      <c r="L3103" s="110"/>
      <c r="M3103" s="110"/>
    </row>
    <row r="3104" spans="11:13" x14ac:dyDescent="0.25">
      <c r="K3104" s="147"/>
      <c r="L3104" s="110"/>
      <c r="M3104" s="110"/>
    </row>
    <row r="3105" spans="11:13" x14ac:dyDescent="0.25">
      <c r="K3105" s="147"/>
      <c r="L3105" s="110"/>
      <c r="M3105" s="110"/>
    </row>
    <row r="3106" spans="11:13" x14ac:dyDescent="0.25">
      <c r="K3106" s="147"/>
      <c r="L3106" s="110"/>
      <c r="M3106" s="110"/>
    </row>
    <row r="3107" spans="11:13" x14ac:dyDescent="0.25">
      <c r="K3107" s="147"/>
      <c r="L3107" s="110"/>
      <c r="M3107" s="110"/>
    </row>
    <row r="3108" spans="11:13" x14ac:dyDescent="0.25">
      <c r="K3108" s="147"/>
      <c r="L3108" s="110"/>
      <c r="M3108" s="110"/>
    </row>
    <row r="3109" spans="11:13" x14ac:dyDescent="0.25">
      <c r="K3109" s="147"/>
      <c r="L3109" s="110"/>
      <c r="M3109" s="110"/>
    </row>
    <row r="3110" spans="11:13" x14ac:dyDescent="0.25">
      <c r="K3110" s="147"/>
      <c r="L3110" s="110"/>
      <c r="M3110" s="110"/>
    </row>
    <row r="3111" spans="11:13" x14ac:dyDescent="0.25">
      <c r="K3111" s="147"/>
      <c r="L3111" s="110"/>
      <c r="M3111" s="110"/>
    </row>
    <row r="3112" spans="11:13" x14ac:dyDescent="0.25">
      <c r="K3112" s="147"/>
      <c r="L3112" s="110"/>
      <c r="M3112" s="110"/>
    </row>
    <row r="3113" spans="11:13" x14ac:dyDescent="0.25">
      <c r="K3113" s="147"/>
      <c r="L3113" s="110"/>
      <c r="M3113" s="110"/>
    </row>
    <row r="3114" spans="11:13" x14ac:dyDescent="0.25">
      <c r="K3114" s="147"/>
      <c r="L3114" s="110"/>
      <c r="M3114" s="110"/>
    </row>
    <row r="3115" spans="11:13" x14ac:dyDescent="0.25">
      <c r="K3115" s="147"/>
      <c r="L3115" s="110"/>
      <c r="M3115" s="110"/>
    </row>
    <row r="3116" spans="11:13" x14ac:dyDescent="0.25">
      <c r="K3116" s="147"/>
      <c r="L3116" s="110"/>
      <c r="M3116" s="110"/>
    </row>
    <row r="3117" spans="11:13" x14ac:dyDescent="0.25">
      <c r="K3117" s="147"/>
      <c r="L3117" s="110"/>
      <c r="M3117" s="110"/>
    </row>
    <row r="3118" spans="11:13" x14ac:dyDescent="0.25">
      <c r="K3118" s="147"/>
      <c r="L3118" s="110"/>
      <c r="M3118" s="110"/>
    </row>
    <row r="3119" spans="11:13" x14ac:dyDescent="0.25">
      <c r="K3119" s="147"/>
      <c r="L3119" s="110"/>
      <c r="M3119" s="110"/>
    </row>
    <row r="3120" spans="11:13" x14ac:dyDescent="0.25">
      <c r="K3120" s="147"/>
      <c r="L3120" s="110"/>
      <c r="M3120" s="110"/>
    </row>
    <row r="3121" spans="11:13" x14ac:dyDescent="0.25">
      <c r="K3121" s="147"/>
      <c r="L3121" s="110"/>
      <c r="M3121" s="110"/>
    </row>
    <row r="3122" spans="11:13" x14ac:dyDescent="0.25">
      <c r="K3122" s="147"/>
      <c r="L3122" s="110"/>
      <c r="M3122" s="110"/>
    </row>
    <row r="3123" spans="11:13" x14ac:dyDescent="0.25">
      <c r="K3123" s="147"/>
      <c r="L3123" s="110"/>
      <c r="M3123" s="110"/>
    </row>
    <row r="3124" spans="11:13" x14ac:dyDescent="0.25">
      <c r="K3124" s="147"/>
      <c r="L3124" s="110"/>
      <c r="M3124" s="110"/>
    </row>
    <row r="3125" spans="11:13" x14ac:dyDescent="0.25">
      <c r="K3125" s="147"/>
      <c r="L3125" s="110"/>
      <c r="M3125" s="110"/>
    </row>
    <row r="3126" spans="11:13" x14ac:dyDescent="0.25">
      <c r="K3126" s="147"/>
      <c r="L3126" s="110"/>
      <c r="M3126" s="110"/>
    </row>
    <row r="3127" spans="11:13" x14ac:dyDescent="0.25">
      <c r="K3127" s="147"/>
      <c r="L3127" s="110"/>
      <c r="M3127" s="110"/>
    </row>
    <row r="3128" spans="11:13" x14ac:dyDescent="0.25">
      <c r="K3128" s="147"/>
      <c r="L3128" s="110"/>
      <c r="M3128" s="110"/>
    </row>
    <row r="3129" spans="11:13" x14ac:dyDescent="0.25">
      <c r="K3129" s="147"/>
      <c r="L3129" s="110"/>
      <c r="M3129" s="110"/>
    </row>
    <row r="3130" spans="11:13" x14ac:dyDescent="0.25">
      <c r="K3130" s="147"/>
      <c r="L3130" s="110"/>
      <c r="M3130" s="110"/>
    </row>
    <row r="3131" spans="11:13" x14ac:dyDescent="0.25">
      <c r="K3131" s="147"/>
      <c r="L3131" s="110"/>
      <c r="M3131" s="110"/>
    </row>
    <row r="3132" spans="11:13" x14ac:dyDescent="0.25">
      <c r="K3132" s="147"/>
      <c r="L3132" s="110"/>
      <c r="M3132" s="110"/>
    </row>
    <row r="3133" spans="11:13" x14ac:dyDescent="0.25">
      <c r="K3133" s="147"/>
      <c r="L3133" s="110"/>
      <c r="M3133" s="110"/>
    </row>
    <row r="3134" spans="11:13" x14ac:dyDescent="0.25">
      <c r="K3134" s="147"/>
      <c r="L3134" s="110"/>
      <c r="M3134" s="110"/>
    </row>
    <row r="3135" spans="11:13" x14ac:dyDescent="0.25">
      <c r="K3135" s="147"/>
      <c r="L3135" s="110"/>
      <c r="M3135" s="110"/>
    </row>
    <row r="3136" spans="11:13" x14ac:dyDescent="0.25">
      <c r="K3136" s="147"/>
      <c r="L3136" s="110"/>
      <c r="M3136" s="110"/>
    </row>
    <row r="3137" spans="11:13" x14ac:dyDescent="0.25">
      <c r="K3137" s="147"/>
      <c r="L3137" s="110"/>
      <c r="M3137" s="110"/>
    </row>
    <row r="3138" spans="11:13" x14ac:dyDescent="0.25">
      <c r="K3138" s="147"/>
      <c r="L3138" s="110"/>
      <c r="M3138" s="110"/>
    </row>
    <row r="3139" spans="11:13" x14ac:dyDescent="0.25">
      <c r="K3139" s="147"/>
      <c r="L3139" s="110"/>
      <c r="M3139" s="110"/>
    </row>
    <row r="3140" spans="11:13" x14ac:dyDescent="0.25">
      <c r="K3140" s="147"/>
      <c r="L3140" s="110"/>
      <c r="M3140" s="110"/>
    </row>
    <row r="3141" spans="11:13" x14ac:dyDescent="0.25">
      <c r="K3141" s="147"/>
      <c r="L3141" s="110"/>
      <c r="M3141" s="110"/>
    </row>
    <row r="3142" spans="11:13" x14ac:dyDescent="0.25">
      <c r="K3142" s="147"/>
      <c r="L3142" s="110"/>
      <c r="M3142" s="110"/>
    </row>
    <row r="3143" spans="11:13" x14ac:dyDescent="0.25">
      <c r="K3143" s="147"/>
      <c r="L3143" s="110"/>
      <c r="M3143" s="110"/>
    </row>
    <row r="3144" spans="11:13" x14ac:dyDescent="0.25">
      <c r="K3144" s="147"/>
      <c r="L3144" s="110"/>
      <c r="M3144" s="110"/>
    </row>
    <row r="3145" spans="11:13" x14ac:dyDescent="0.25">
      <c r="K3145" s="147"/>
      <c r="L3145" s="110"/>
      <c r="M3145" s="110"/>
    </row>
    <row r="3146" spans="11:13" x14ac:dyDescent="0.25">
      <c r="K3146" s="147"/>
      <c r="L3146" s="110"/>
      <c r="M3146" s="110"/>
    </row>
    <row r="3147" spans="11:13" x14ac:dyDescent="0.25">
      <c r="K3147" s="147"/>
      <c r="L3147" s="110"/>
      <c r="M3147" s="110"/>
    </row>
    <row r="3148" spans="11:13" x14ac:dyDescent="0.25">
      <c r="K3148" s="147"/>
      <c r="L3148" s="110"/>
      <c r="M3148" s="110"/>
    </row>
    <row r="3149" spans="11:13" x14ac:dyDescent="0.25">
      <c r="K3149" s="147"/>
      <c r="L3149" s="110"/>
      <c r="M3149" s="110"/>
    </row>
    <row r="3150" spans="11:13" x14ac:dyDescent="0.25">
      <c r="K3150" s="147"/>
      <c r="L3150" s="110"/>
      <c r="M3150" s="110"/>
    </row>
    <row r="3151" spans="11:13" x14ac:dyDescent="0.25">
      <c r="K3151" s="147"/>
      <c r="L3151" s="110"/>
      <c r="M3151" s="110"/>
    </row>
    <row r="3152" spans="11:13" x14ac:dyDescent="0.25">
      <c r="K3152" s="147"/>
      <c r="L3152" s="110"/>
      <c r="M3152" s="110"/>
    </row>
    <row r="3153" spans="11:13" x14ac:dyDescent="0.25">
      <c r="K3153" s="147"/>
      <c r="L3153" s="110"/>
      <c r="M3153" s="110"/>
    </row>
    <row r="3154" spans="11:13" x14ac:dyDescent="0.25">
      <c r="K3154" s="147"/>
      <c r="L3154" s="110"/>
      <c r="M3154" s="110"/>
    </row>
    <row r="3155" spans="11:13" x14ac:dyDescent="0.25">
      <c r="K3155" s="147"/>
      <c r="L3155" s="110"/>
      <c r="M3155" s="110"/>
    </row>
    <row r="3156" spans="11:13" x14ac:dyDescent="0.25">
      <c r="K3156" s="147"/>
      <c r="L3156" s="110"/>
      <c r="M3156" s="110"/>
    </row>
    <row r="3157" spans="11:13" x14ac:dyDescent="0.25">
      <c r="K3157" s="147"/>
      <c r="L3157" s="110"/>
      <c r="M3157" s="110"/>
    </row>
    <row r="3158" spans="11:13" x14ac:dyDescent="0.25">
      <c r="K3158" s="147"/>
      <c r="L3158" s="110"/>
      <c r="M3158" s="110"/>
    </row>
    <row r="3159" spans="11:13" x14ac:dyDescent="0.25">
      <c r="K3159" s="147"/>
      <c r="L3159" s="110"/>
      <c r="M3159" s="110"/>
    </row>
    <row r="3160" spans="11:13" x14ac:dyDescent="0.25">
      <c r="K3160" s="147"/>
      <c r="L3160" s="110"/>
      <c r="M3160" s="110"/>
    </row>
    <row r="3161" spans="11:13" x14ac:dyDescent="0.25">
      <c r="K3161" s="147"/>
      <c r="L3161" s="110"/>
      <c r="M3161" s="110"/>
    </row>
    <row r="3162" spans="11:13" x14ac:dyDescent="0.25">
      <c r="K3162" s="147"/>
      <c r="L3162" s="110"/>
      <c r="M3162" s="110"/>
    </row>
    <row r="3163" spans="11:13" x14ac:dyDescent="0.25">
      <c r="K3163" s="147"/>
      <c r="L3163" s="110"/>
      <c r="M3163" s="110"/>
    </row>
    <row r="3164" spans="11:13" x14ac:dyDescent="0.25">
      <c r="K3164" s="147"/>
      <c r="L3164" s="110"/>
      <c r="M3164" s="110"/>
    </row>
    <row r="3165" spans="11:13" x14ac:dyDescent="0.25">
      <c r="K3165" s="147"/>
      <c r="L3165" s="110"/>
      <c r="M3165" s="110"/>
    </row>
    <row r="3166" spans="11:13" x14ac:dyDescent="0.25">
      <c r="K3166" s="147"/>
      <c r="L3166" s="110"/>
      <c r="M3166" s="110"/>
    </row>
    <row r="3167" spans="11:13" x14ac:dyDescent="0.25">
      <c r="K3167" s="147"/>
      <c r="L3167" s="110"/>
      <c r="M3167" s="110"/>
    </row>
    <row r="3168" spans="11:13" x14ac:dyDescent="0.25">
      <c r="K3168" s="147"/>
      <c r="L3168" s="110"/>
      <c r="M3168" s="110"/>
    </row>
    <row r="3169" spans="11:13" x14ac:dyDescent="0.25">
      <c r="K3169" s="147"/>
      <c r="L3169" s="110"/>
      <c r="M3169" s="110"/>
    </row>
    <row r="3170" spans="11:13" x14ac:dyDescent="0.25">
      <c r="K3170" s="147"/>
      <c r="L3170" s="110"/>
      <c r="M3170" s="110"/>
    </row>
    <row r="3171" spans="11:13" x14ac:dyDescent="0.25">
      <c r="K3171" s="147"/>
      <c r="L3171" s="110"/>
      <c r="M3171" s="110"/>
    </row>
    <row r="3172" spans="11:13" x14ac:dyDescent="0.25">
      <c r="K3172" s="147"/>
      <c r="L3172" s="110"/>
      <c r="M3172" s="110"/>
    </row>
    <row r="3173" spans="11:13" x14ac:dyDescent="0.25">
      <c r="K3173" s="147"/>
      <c r="L3173" s="110"/>
      <c r="M3173" s="110"/>
    </row>
    <row r="3174" spans="11:13" x14ac:dyDescent="0.25">
      <c r="K3174" s="147"/>
      <c r="L3174" s="110"/>
      <c r="M3174" s="110"/>
    </row>
    <row r="3175" spans="11:13" x14ac:dyDescent="0.25">
      <c r="K3175" s="147"/>
      <c r="L3175" s="110"/>
      <c r="M3175" s="110"/>
    </row>
    <row r="3176" spans="11:13" x14ac:dyDescent="0.25">
      <c r="K3176" s="147"/>
      <c r="L3176" s="110"/>
      <c r="M3176" s="110"/>
    </row>
    <row r="3177" spans="11:13" x14ac:dyDescent="0.25">
      <c r="K3177" s="147"/>
      <c r="L3177" s="110"/>
      <c r="M3177" s="110"/>
    </row>
    <row r="3178" spans="11:13" x14ac:dyDescent="0.25">
      <c r="K3178" s="147"/>
      <c r="L3178" s="110"/>
      <c r="M3178" s="110"/>
    </row>
    <row r="3179" spans="11:13" x14ac:dyDescent="0.25">
      <c r="K3179" s="147"/>
      <c r="L3179" s="110"/>
      <c r="M3179" s="110"/>
    </row>
    <row r="3180" spans="11:13" x14ac:dyDescent="0.25">
      <c r="K3180" s="147"/>
      <c r="L3180" s="110"/>
      <c r="M3180" s="110"/>
    </row>
    <row r="3181" spans="11:13" x14ac:dyDescent="0.25">
      <c r="K3181" s="147"/>
      <c r="L3181" s="110"/>
      <c r="M3181" s="110"/>
    </row>
    <row r="3182" spans="11:13" x14ac:dyDescent="0.25">
      <c r="K3182" s="147"/>
      <c r="L3182" s="110"/>
      <c r="M3182" s="110"/>
    </row>
    <row r="3183" spans="11:13" x14ac:dyDescent="0.25">
      <c r="K3183" s="147"/>
      <c r="L3183" s="110"/>
      <c r="M3183" s="110"/>
    </row>
    <row r="3184" spans="11:13" x14ac:dyDescent="0.25">
      <c r="K3184" s="147"/>
      <c r="L3184" s="110"/>
      <c r="M3184" s="110"/>
    </row>
    <row r="3185" spans="11:13" x14ac:dyDescent="0.25">
      <c r="K3185" s="147"/>
      <c r="L3185" s="110"/>
      <c r="M3185" s="110"/>
    </row>
    <row r="3186" spans="11:13" x14ac:dyDescent="0.25">
      <c r="K3186" s="147"/>
      <c r="L3186" s="110"/>
      <c r="M3186" s="110"/>
    </row>
    <row r="3187" spans="11:13" x14ac:dyDescent="0.25">
      <c r="K3187" s="147"/>
      <c r="L3187" s="110"/>
      <c r="M3187" s="110"/>
    </row>
    <row r="3188" spans="11:13" x14ac:dyDescent="0.25">
      <c r="K3188" s="147"/>
      <c r="L3188" s="110"/>
      <c r="M3188" s="110"/>
    </row>
    <row r="3189" spans="11:13" x14ac:dyDescent="0.25">
      <c r="K3189" s="147"/>
      <c r="L3189" s="110"/>
      <c r="M3189" s="110"/>
    </row>
    <row r="3190" spans="11:13" x14ac:dyDescent="0.25">
      <c r="K3190" s="147"/>
      <c r="L3190" s="110"/>
      <c r="M3190" s="110"/>
    </row>
    <row r="3191" spans="11:13" x14ac:dyDescent="0.25">
      <c r="K3191" s="147"/>
      <c r="L3191" s="110"/>
      <c r="M3191" s="110"/>
    </row>
    <row r="3192" spans="11:13" x14ac:dyDescent="0.25">
      <c r="K3192" s="147"/>
      <c r="L3192" s="110"/>
      <c r="M3192" s="110"/>
    </row>
    <row r="3193" spans="11:13" x14ac:dyDescent="0.25">
      <c r="K3193" s="147"/>
      <c r="L3193" s="110"/>
      <c r="M3193" s="110"/>
    </row>
    <row r="3194" spans="11:13" x14ac:dyDescent="0.25">
      <c r="K3194" s="147"/>
      <c r="L3194" s="110"/>
      <c r="M3194" s="110"/>
    </row>
    <row r="3195" spans="11:13" x14ac:dyDescent="0.25">
      <c r="K3195" s="147"/>
      <c r="L3195" s="110"/>
      <c r="M3195" s="110"/>
    </row>
    <row r="3196" spans="11:13" x14ac:dyDescent="0.25">
      <c r="K3196" s="147"/>
      <c r="L3196" s="110"/>
      <c r="M3196" s="110"/>
    </row>
    <row r="3197" spans="11:13" x14ac:dyDescent="0.25">
      <c r="K3197" s="147"/>
      <c r="L3197" s="110"/>
      <c r="M3197" s="110"/>
    </row>
    <row r="3198" spans="11:13" x14ac:dyDescent="0.25">
      <c r="K3198" s="147"/>
      <c r="L3198" s="110"/>
      <c r="M3198" s="110"/>
    </row>
    <row r="3199" spans="11:13" x14ac:dyDescent="0.25">
      <c r="K3199" s="147"/>
      <c r="L3199" s="110"/>
      <c r="M3199" s="110"/>
    </row>
    <row r="3200" spans="11:13" x14ac:dyDescent="0.25">
      <c r="K3200" s="147"/>
      <c r="L3200" s="110"/>
      <c r="M3200" s="110"/>
    </row>
    <row r="3201" spans="11:13" x14ac:dyDescent="0.25">
      <c r="K3201" s="147"/>
      <c r="L3201" s="110"/>
      <c r="M3201" s="110"/>
    </row>
    <row r="3202" spans="11:13" x14ac:dyDescent="0.25">
      <c r="K3202" s="147"/>
      <c r="L3202" s="110"/>
      <c r="M3202" s="110"/>
    </row>
    <row r="3203" spans="11:13" x14ac:dyDescent="0.25">
      <c r="K3203" s="147"/>
      <c r="L3203" s="110"/>
      <c r="M3203" s="110"/>
    </row>
    <row r="3204" spans="11:13" x14ac:dyDescent="0.25">
      <c r="K3204" s="147"/>
      <c r="L3204" s="110"/>
      <c r="M3204" s="110"/>
    </row>
    <row r="3205" spans="11:13" x14ac:dyDescent="0.25">
      <c r="K3205" s="147"/>
      <c r="L3205" s="110"/>
      <c r="M3205" s="110"/>
    </row>
    <row r="3206" spans="11:13" x14ac:dyDescent="0.25">
      <c r="K3206" s="147"/>
      <c r="L3206" s="110"/>
      <c r="M3206" s="110"/>
    </row>
    <row r="3207" spans="11:13" x14ac:dyDescent="0.25">
      <c r="K3207" s="147"/>
      <c r="L3207" s="110"/>
      <c r="M3207" s="110"/>
    </row>
    <row r="3208" spans="11:13" x14ac:dyDescent="0.25">
      <c r="K3208" s="147"/>
      <c r="L3208" s="110"/>
      <c r="M3208" s="110"/>
    </row>
    <row r="3209" spans="11:13" x14ac:dyDescent="0.25">
      <c r="K3209" s="147"/>
      <c r="L3209" s="110"/>
      <c r="M3209" s="110"/>
    </row>
    <row r="3210" spans="11:13" x14ac:dyDescent="0.25">
      <c r="K3210" s="147"/>
      <c r="L3210" s="110"/>
      <c r="M3210" s="110"/>
    </row>
    <row r="3211" spans="11:13" x14ac:dyDescent="0.25">
      <c r="K3211" s="147"/>
      <c r="L3211" s="110"/>
      <c r="M3211" s="110"/>
    </row>
    <row r="3212" spans="11:13" x14ac:dyDescent="0.25">
      <c r="K3212" s="147"/>
      <c r="L3212" s="110"/>
      <c r="M3212" s="110"/>
    </row>
    <row r="3213" spans="11:13" x14ac:dyDescent="0.25">
      <c r="K3213" s="147"/>
      <c r="L3213" s="110"/>
      <c r="M3213" s="110"/>
    </row>
    <row r="3214" spans="11:13" x14ac:dyDescent="0.25">
      <c r="K3214" s="147"/>
      <c r="L3214" s="110"/>
      <c r="M3214" s="110"/>
    </row>
    <row r="3215" spans="11:13" x14ac:dyDescent="0.25">
      <c r="K3215" s="147"/>
      <c r="L3215" s="110"/>
      <c r="M3215" s="110"/>
    </row>
    <row r="3216" spans="11:13" x14ac:dyDescent="0.25">
      <c r="K3216" s="147"/>
      <c r="L3216" s="110"/>
      <c r="M3216" s="110"/>
    </row>
    <row r="3217" spans="11:13" x14ac:dyDescent="0.25">
      <c r="K3217" s="147"/>
      <c r="L3217" s="110"/>
      <c r="M3217" s="110"/>
    </row>
    <row r="3218" spans="11:13" x14ac:dyDescent="0.25">
      <c r="K3218" s="147"/>
      <c r="L3218" s="110"/>
      <c r="M3218" s="110"/>
    </row>
    <row r="3219" spans="11:13" x14ac:dyDescent="0.25">
      <c r="K3219" s="147"/>
      <c r="L3219" s="110"/>
      <c r="M3219" s="110"/>
    </row>
    <row r="3220" spans="11:13" x14ac:dyDescent="0.25">
      <c r="K3220" s="147"/>
      <c r="L3220" s="110"/>
      <c r="M3220" s="110"/>
    </row>
    <row r="3221" spans="11:13" x14ac:dyDescent="0.25">
      <c r="K3221" s="147"/>
      <c r="L3221" s="110"/>
      <c r="M3221" s="110"/>
    </row>
    <row r="3222" spans="11:13" x14ac:dyDescent="0.25">
      <c r="K3222" s="147"/>
      <c r="L3222" s="110"/>
      <c r="M3222" s="110"/>
    </row>
    <row r="3223" spans="11:13" x14ac:dyDescent="0.25">
      <c r="K3223" s="147"/>
      <c r="L3223" s="110"/>
      <c r="M3223" s="110"/>
    </row>
    <row r="3224" spans="11:13" x14ac:dyDescent="0.25">
      <c r="K3224" s="147"/>
      <c r="L3224" s="110"/>
      <c r="M3224" s="110"/>
    </row>
    <row r="3225" spans="11:13" x14ac:dyDescent="0.25">
      <c r="K3225" s="147"/>
      <c r="L3225" s="110"/>
      <c r="M3225" s="110"/>
    </row>
    <row r="3226" spans="11:13" x14ac:dyDescent="0.25">
      <c r="K3226" s="147"/>
      <c r="L3226" s="110"/>
      <c r="M3226" s="110"/>
    </row>
    <row r="3227" spans="11:13" x14ac:dyDescent="0.25">
      <c r="K3227" s="147"/>
      <c r="L3227" s="110"/>
      <c r="M3227" s="110"/>
    </row>
    <row r="3228" spans="11:13" x14ac:dyDescent="0.25">
      <c r="K3228" s="147"/>
      <c r="L3228" s="110"/>
      <c r="M3228" s="110"/>
    </row>
    <row r="3229" spans="11:13" x14ac:dyDescent="0.25">
      <c r="K3229" s="147"/>
      <c r="L3229" s="110"/>
      <c r="M3229" s="110"/>
    </row>
    <row r="3230" spans="11:13" x14ac:dyDescent="0.25">
      <c r="K3230" s="147"/>
      <c r="L3230" s="110"/>
      <c r="M3230" s="110"/>
    </row>
    <row r="3231" spans="11:13" x14ac:dyDescent="0.25">
      <c r="K3231" s="147"/>
      <c r="L3231" s="110"/>
      <c r="M3231" s="110"/>
    </row>
    <row r="3232" spans="11:13" x14ac:dyDescent="0.25">
      <c r="K3232" s="147"/>
      <c r="L3232" s="110"/>
      <c r="M3232" s="110"/>
    </row>
    <row r="3233" spans="11:13" x14ac:dyDescent="0.25">
      <c r="K3233" s="147"/>
      <c r="L3233" s="110"/>
      <c r="M3233" s="110"/>
    </row>
    <row r="3234" spans="11:13" x14ac:dyDescent="0.25">
      <c r="K3234" s="147"/>
      <c r="L3234" s="110"/>
      <c r="M3234" s="110"/>
    </row>
    <row r="3235" spans="11:13" x14ac:dyDescent="0.25">
      <c r="K3235" s="147"/>
      <c r="L3235" s="110"/>
      <c r="M3235" s="110"/>
    </row>
    <row r="3236" spans="11:13" x14ac:dyDescent="0.25">
      <c r="K3236" s="147"/>
      <c r="L3236" s="110"/>
      <c r="M3236" s="110"/>
    </row>
    <row r="3237" spans="11:13" x14ac:dyDescent="0.25">
      <c r="K3237" s="147"/>
      <c r="L3237" s="110"/>
      <c r="M3237" s="110"/>
    </row>
    <row r="3238" spans="11:13" x14ac:dyDescent="0.25">
      <c r="K3238" s="147"/>
      <c r="L3238" s="110"/>
      <c r="M3238" s="110"/>
    </row>
    <row r="3239" spans="11:13" x14ac:dyDescent="0.25">
      <c r="K3239" s="147"/>
      <c r="L3239" s="110"/>
      <c r="M3239" s="110"/>
    </row>
    <row r="3240" spans="11:13" x14ac:dyDescent="0.25">
      <c r="K3240" s="147"/>
      <c r="L3240" s="110"/>
      <c r="M3240" s="110"/>
    </row>
    <row r="3241" spans="11:13" x14ac:dyDescent="0.25">
      <c r="K3241" s="147"/>
      <c r="L3241" s="110"/>
      <c r="M3241" s="110"/>
    </row>
    <row r="3242" spans="11:13" x14ac:dyDescent="0.25">
      <c r="K3242" s="147"/>
      <c r="L3242" s="110"/>
      <c r="M3242" s="110"/>
    </row>
    <row r="3243" spans="11:13" x14ac:dyDescent="0.25">
      <c r="K3243" s="147"/>
      <c r="L3243" s="110"/>
      <c r="M3243" s="110"/>
    </row>
    <row r="3244" spans="11:13" x14ac:dyDescent="0.25">
      <c r="K3244" s="147"/>
      <c r="L3244" s="110"/>
      <c r="M3244" s="110"/>
    </row>
    <row r="3245" spans="11:13" x14ac:dyDescent="0.25">
      <c r="K3245" s="147"/>
      <c r="L3245" s="110"/>
      <c r="M3245" s="110"/>
    </row>
    <row r="3246" spans="11:13" x14ac:dyDescent="0.25">
      <c r="K3246" s="147"/>
      <c r="L3246" s="110"/>
      <c r="M3246" s="110"/>
    </row>
    <row r="3247" spans="11:13" x14ac:dyDescent="0.25">
      <c r="K3247" s="147"/>
      <c r="L3247" s="110"/>
      <c r="M3247" s="110"/>
    </row>
    <row r="3248" spans="11:13" x14ac:dyDescent="0.25">
      <c r="K3248" s="147"/>
      <c r="L3248" s="110"/>
      <c r="M3248" s="110"/>
    </row>
    <row r="3249" spans="11:13" x14ac:dyDescent="0.25">
      <c r="K3249" s="147"/>
      <c r="L3249" s="110"/>
      <c r="M3249" s="110"/>
    </row>
    <row r="3250" spans="11:13" x14ac:dyDescent="0.25">
      <c r="K3250" s="147"/>
      <c r="L3250" s="110"/>
      <c r="M3250" s="110"/>
    </row>
    <row r="3251" spans="11:13" x14ac:dyDescent="0.25">
      <c r="K3251" s="147"/>
      <c r="L3251" s="110"/>
      <c r="M3251" s="110"/>
    </row>
    <row r="3252" spans="11:13" x14ac:dyDescent="0.25">
      <c r="K3252" s="147"/>
      <c r="L3252" s="110"/>
      <c r="M3252" s="110"/>
    </row>
    <row r="3253" spans="11:13" x14ac:dyDescent="0.25">
      <c r="K3253" s="147"/>
      <c r="L3253" s="110"/>
      <c r="M3253" s="110"/>
    </row>
    <row r="3254" spans="11:13" x14ac:dyDescent="0.25">
      <c r="K3254" s="147"/>
      <c r="L3254" s="110"/>
      <c r="M3254" s="110"/>
    </row>
    <row r="3255" spans="11:13" x14ac:dyDescent="0.25">
      <c r="K3255" s="147"/>
      <c r="L3255" s="110"/>
      <c r="M3255" s="110"/>
    </row>
    <row r="3256" spans="11:13" x14ac:dyDescent="0.25">
      <c r="K3256" s="147"/>
      <c r="L3256" s="110"/>
      <c r="M3256" s="110"/>
    </row>
    <row r="3257" spans="11:13" x14ac:dyDescent="0.25">
      <c r="K3257" s="147"/>
      <c r="L3257" s="110"/>
      <c r="M3257" s="110"/>
    </row>
    <row r="3258" spans="11:13" x14ac:dyDescent="0.25">
      <c r="K3258" s="147"/>
      <c r="L3258" s="110"/>
      <c r="M3258" s="110"/>
    </row>
    <row r="3259" spans="11:13" x14ac:dyDescent="0.25">
      <c r="K3259" s="147"/>
      <c r="L3259" s="110"/>
      <c r="M3259" s="110"/>
    </row>
    <row r="3260" spans="11:13" x14ac:dyDescent="0.25">
      <c r="K3260" s="147"/>
      <c r="L3260" s="110"/>
      <c r="M3260" s="110"/>
    </row>
    <row r="3261" spans="11:13" x14ac:dyDescent="0.25">
      <c r="K3261" s="147"/>
      <c r="L3261" s="110"/>
      <c r="M3261" s="110"/>
    </row>
    <row r="3262" spans="11:13" x14ac:dyDescent="0.25">
      <c r="K3262" s="147"/>
      <c r="L3262" s="110"/>
      <c r="M3262" s="110"/>
    </row>
    <row r="3263" spans="11:13" x14ac:dyDescent="0.25">
      <c r="K3263" s="147"/>
      <c r="L3263" s="110"/>
      <c r="M3263" s="110"/>
    </row>
    <row r="3264" spans="11:13" x14ac:dyDescent="0.25">
      <c r="K3264" s="147"/>
      <c r="L3264" s="110"/>
      <c r="M3264" s="110"/>
    </row>
    <row r="3265" spans="11:13" x14ac:dyDescent="0.25">
      <c r="K3265" s="147"/>
      <c r="L3265" s="110"/>
      <c r="M3265" s="110"/>
    </row>
    <row r="3266" spans="11:13" x14ac:dyDescent="0.25">
      <c r="K3266" s="147"/>
      <c r="L3266" s="110"/>
      <c r="M3266" s="110"/>
    </row>
    <row r="3267" spans="11:13" x14ac:dyDescent="0.25">
      <c r="K3267" s="147"/>
      <c r="L3267" s="110"/>
      <c r="M3267" s="110"/>
    </row>
    <row r="3268" spans="11:13" x14ac:dyDescent="0.25">
      <c r="K3268" s="147"/>
      <c r="L3268" s="110"/>
      <c r="M3268" s="110"/>
    </row>
    <row r="3269" spans="11:13" x14ac:dyDescent="0.25">
      <c r="K3269" s="147"/>
      <c r="L3269" s="110"/>
      <c r="M3269" s="110"/>
    </row>
    <row r="3270" spans="11:13" x14ac:dyDescent="0.25">
      <c r="K3270" s="147"/>
      <c r="L3270" s="110"/>
      <c r="M3270" s="110"/>
    </row>
    <row r="3271" spans="11:13" x14ac:dyDescent="0.25">
      <c r="K3271" s="147"/>
      <c r="L3271" s="110"/>
      <c r="M3271" s="110"/>
    </row>
    <row r="3272" spans="11:13" x14ac:dyDescent="0.25">
      <c r="K3272" s="147"/>
      <c r="L3272" s="110"/>
      <c r="M3272" s="110"/>
    </row>
    <row r="3273" spans="11:13" x14ac:dyDescent="0.25">
      <c r="K3273" s="147"/>
      <c r="L3273" s="110"/>
      <c r="M3273" s="110"/>
    </row>
    <row r="3274" spans="11:13" x14ac:dyDescent="0.25">
      <c r="K3274" s="147"/>
      <c r="L3274" s="110"/>
      <c r="M3274" s="110"/>
    </row>
    <row r="3275" spans="11:13" x14ac:dyDescent="0.25">
      <c r="K3275" s="147"/>
      <c r="L3275" s="110"/>
      <c r="M3275" s="110"/>
    </row>
    <row r="3276" spans="11:13" x14ac:dyDescent="0.25">
      <c r="K3276" s="147"/>
      <c r="L3276" s="110"/>
      <c r="M3276" s="110"/>
    </row>
    <row r="3277" spans="11:13" x14ac:dyDescent="0.25">
      <c r="K3277" s="147"/>
      <c r="L3277" s="110"/>
      <c r="M3277" s="110"/>
    </row>
    <row r="3278" spans="11:13" x14ac:dyDescent="0.25">
      <c r="K3278" s="147"/>
      <c r="L3278" s="110"/>
      <c r="M3278" s="110"/>
    </row>
    <row r="3279" spans="11:13" x14ac:dyDescent="0.25">
      <c r="K3279" s="147"/>
      <c r="L3279" s="110"/>
      <c r="M3279" s="110"/>
    </row>
    <row r="3280" spans="11:13" x14ac:dyDescent="0.25">
      <c r="K3280" s="147"/>
      <c r="L3280" s="110"/>
      <c r="M3280" s="110"/>
    </row>
    <row r="3281" spans="11:13" x14ac:dyDescent="0.25">
      <c r="K3281" s="147"/>
      <c r="L3281" s="110"/>
      <c r="M3281" s="110"/>
    </row>
    <row r="3282" spans="11:13" x14ac:dyDescent="0.25">
      <c r="K3282" s="147"/>
      <c r="L3282" s="110"/>
      <c r="M3282" s="110"/>
    </row>
    <row r="3283" spans="11:13" x14ac:dyDescent="0.25">
      <c r="K3283" s="147"/>
      <c r="L3283" s="110"/>
      <c r="M3283" s="110"/>
    </row>
    <row r="3284" spans="11:13" x14ac:dyDescent="0.25">
      <c r="K3284" s="147"/>
      <c r="L3284" s="110"/>
      <c r="M3284" s="110"/>
    </row>
    <row r="3285" spans="11:13" x14ac:dyDescent="0.25">
      <c r="K3285" s="147"/>
      <c r="L3285" s="110"/>
      <c r="M3285" s="110"/>
    </row>
    <row r="3286" spans="11:13" x14ac:dyDescent="0.25">
      <c r="K3286" s="147"/>
      <c r="L3286" s="110"/>
      <c r="M3286" s="110"/>
    </row>
    <row r="3287" spans="11:13" x14ac:dyDescent="0.25">
      <c r="K3287" s="147"/>
      <c r="L3287" s="110"/>
      <c r="M3287" s="110"/>
    </row>
    <row r="3288" spans="11:13" x14ac:dyDescent="0.25">
      <c r="K3288" s="147"/>
      <c r="L3288" s="110"/>
      <c r="M3288" s="110"/>
    </row>
    <row r="3289" spans="11:13" x14ac:dyDescent="0.25">
      <c r="K3289" s="147"/>
      <c r="L3289" s="110"/>
      <c r="M3289" s="110"/>
    </row>
    <row r="3290" spans="11:13" x14ac:dyDescent="0.25">
      <c r="K3290" s="147"/>
      <c r="L3290" s="110"/>
      <c r="M3290" s="110"/>
    </row>
    <row r="3291" spans="11:13" x14ac:dyDescent="0.25">
      <c r="K3291" s="147"/>
      <c r="L3291" s="110"/>
      <c r="M3291" s="110"/>
    </row>
    <row r="3292" spans="11:13" x14ac:dyDescent="0.25">
      <c r="K3292" s="147"/>
      <c r="L3292" s="110"/>
      <c r="M3292" s="110"/>
    </row>
    <row r="3293" spans="11:13" x14ac:dyDescent="0.25">
      <c r="K3293" s="147"/>
      <c r="L3293" s="110"/>
      <c r="M3293" s="110"/>
    </row>
    <row r="3294" spans="11:13" x14ac:dyDescent="0.25">
      <c r="K3294" s="147"/>
      <c r="L3294" s="110"/>
      <c r="M3294" s="110"/>
    </row>
    <row r="3295" spans="11:13" x14ac:dyDescent="0.25">
      <c r="K3295" s="147"/>
      <c r="L3295" s="110"/>
      <c r="M3295" s="110"/>
    </row>
    <row r="3296" spans="11:13" x14ac:dyDescent="0.25">
      <c r="K3296" s="147"/>
      <c r="L3296" s="110"/>
      <c r="M3296" s="110"/>
    </row>
    <row r="3297" spans="11:13" x14ac:dyDescent="0.25">
      <c r="K3297" s="147"/>
      <c r="L3297" s="110"/>
      <c r="M3297" s="110"/>
    </row>
    <row r="3298" spans="11:13" x14ac:dyDescent="0.25">
      <c r="K3298" s="147"/>
      <c r="L3298" s="110"/>
      <c r="M3298" s="110"/>
    </row>
    <row r="3299" spans="11:13" x14ac:dyDescent="0.25">
      <c r="K3299" s="147"/>
      <c r="L3299" s="110"/>
      <c r="M3299" s="110"/>
    </row>
    <row r="3300" spans="11:13" x14ac:dyDescent="0.25">
      <c r="K3300" s="147"/>
      <c r="L3300" s="110"/>
      <c r="M3300" s="110"/>
    </row>
    <row r="3301" spans="11:13" x14ac:dyDescent="0.25">
      <c r="K3301" s="147"/>
      <c r="L3301" s="110"/>
      <c r="M3301" s="110"/>
    </row>
    <row r="3302" spans="11:13" x14ac:dyDescent="0.25">
      <c r="K3302" s="147"/>
      <c r="L3302" s="110"/>
      <c r="M3302" s="110"/>
    </row>
    <row r="3303" spans="11:13" x14ac:dyDescent="0.25">
      <c r="K3303" s="147"/>
      <c r="L3303" s="110"/>
      <c r="M3303" s="110"/>
    </row>
    <row r="3304" spans="11:13" x14ac:dyDescent="0.25">
      <c r="K3304" s="147"/>
      <c r="L3304" s="110"/>
      <c r="M3304" s="110"/>
    </row>
    <row r="3305" spans="11:13" x14ac:dyDescent="0.25">
      <c r="K3305" s="147"/>
      <c r="L3305" s="110"/>
      <c r="M3305" s="110"/>
    </row>
    <row r="3306" spans="11:13" x14ac:dyDescent="0.25">
      <c r="K3306" s="147"/>
      <c r="L3306" s="110"/>
      <c r="M3306" s="110"/>
    </row>
    <row r="3307" spans="11:13" x14ac:dyDescent="0.25">
      <c r="K3307" s="147"/>
      <c r="L3307" s="110"/>
      <c r="M3307" s="110"/>
    </row>
    <row r="3308" spans="11:13" x14ac:dyDescent="0.25">
      <c r="K3308" s="147"/>
      <c r="L3308" s="110"/>
      <c r="M3308" s="110"/>
    </row>
    <row r="3309" spans="11:13" x14ac:dyDescent="0.25">
      <c r="K3309" s="147"/>
      <c r="L3309" s="110"/>
      <c r="M3309" s="110"/>
    </row>
    <row r="3310" spans="11:13" x14ac:dyDescent="0.25">
      <c r="K3310" s="147"/>
      <c r="L3310" s="110"/>
      <c r="M3310" s="110"/>
    </row>
    <row r="3311" spans="11:13" x14ac:dyDescent="0.25">
      <c r="K3311" s="147"/>
      <c r="L3311" s="110"/>
      <c r="M3311" s="110"/>
    </row>
    <row r="3312" spans="11:13" x14ac:dyDescent="0.25">
      <c r="K3312" s="147"/>
      <c r="L3312" s="110"/>
      <c r="M3312" s="110"/>
    </row>
    <row r="3313" spans="11:13" x14ac:dyDescent="0.25">
      <c r="K3313" s="147"/>
      <c r="L3313" s="110"/>
      <c r="M3313" s="110"/>
    </row>
    <row r="3314" spans="11:13" x14ac:dyDescent="0.25">
      <c r="K3314" s="147"/>
      <c r="L3314" s="110"/>
      <c r="M3314" s="110"/>
    </row>
    <row r="3315" spans="11:13" x14ac:dyDescent="0.25">
      <c r="K3315" s="147"/>
      <c r="L3315" s="110"/>
      <c r="M3315" s="110"/>
    </row>
    <row r="3316" spans="11:13" x14ac:dyDescent="0.25">
      <c r="K3316" s="147"/>
      <c r="L3316" s="110"/>
      <c r="M3316" s="110"/>
    </row>
    <row r="3317" spans="11:13" x14ac:dyDescent="0.25">
      <c r="K3317" s="147"/>
      <c r="L3317" s="110"/>
      <c r="M3317" s="110"/>
    </row>
    <row r="3318" spans="11:13" x14ac:dyDescent="0.25">
      <c r="K3318" s="147"/>
      <c r="L3318" s="110"/>
      <c r="M3318" s="110"/>
    </row>
    <row r="3319" spans="11:13" x14ac:dyDescent="0.25">
      <c r="K3319" s="147"/>
      <c r="L3319" s="110"/>
      <c r="M3319" s="110"/>
    </row>
    <row r="3320" spans="11:13" x14ac:dyDescent="0.25">
      <c r="K3320" s="147"/>
      <c r="L3320" s="110"/>
      <c r="M3320" s="110"/>
    </row>
    <row r="3321" spans="11:13" x14ac:dyDescent="0.25">
      <c r="K3321" s="147"/>
      <c r="L3321" s="110"/>
      <c r="M3321" s="110"/>
    </row>
    <row r="3322" spans="11:13" x14ac:dyDescent="0.25">
      <c r="K3322" s="147"/>
      <c r="L3322" s="110"/>
      <c r="M3322" s="110"/>
    </row>
    <row r="3323" spans="11:13" x14ac:dyDescent="0.25">
      <c r="K3323" s="147"/>
      <c r="L3323" s="110"/>
      <c r="M3323" s="110"/>
    </row>
    <row r="3324" spans="11:13" x14ac:dyDescent="0.25">
      <c r="K3324" s="147"/>
      <c r="L3324" s="110"/>
      <c r="M3324" s="110"/>
    </row>
    <row r="3325" spans="11:13" x14ac:dyDescent="0.25">
      <c r="K3325" s="147"/>
      <c r="L3325" s="110"/>
      <c r="M3325" s="110"/>
    </row>
    <row r="3326" spans="11:13" x14ac:dyDescent="0.25">
      <c r="K3326" s="147"/>
      <c r="L3326" s="110"/>
      <c r="M3326" s="110"/>
    </row>
    <row r="3327" spans="11:13" x14ac:dyDescent="0.25">
      <c r="K3327" s="147"/>
      <c r="L3327" s="110"/>
      <c r="M3327" s="110"/>
    </row>
    <row r="3328" spans="11:13" x14ac:dyDescent="0.25">
      <c r="K3328" s="147"/>
      <c r="L3328" s="110"/>
      <c r="M3328" s="110"/>
    </row>
    <row r="3329" spans="11:13" x14ac:dyDescent="0.25">
      <c r="K3329" s="147"/>
      <c r="L3329" s="110"/>
      <c r="M3329" s="110"/>
    </row>
    <row r="3330" spans="11:13" x14ac:dyDescent="0.25">
      <c r="K3330" s="147"/>
      <c r="L3330" s="110"/>
      <c r="M3330" s="110"/>
    </row>
    <row r="3331" spans="11:13" x14ac:dyDescent="0.25">
      <c r="K3331" s="147"/>
      <c r="L3331" s="110"/>
      <c r="M3331" s="110"/>
    </row>
    <row r="3332" spans="11:13" x14ac:dyDescent="0.25">
      <c r="K3332" s="147"/>
      <c r="L3332" s="110"/>
      <c r="M3332" s="110"/>
    </row>
    <row r="3333" spans="11:13" x14ac:dyDescent="0.25">
      <c r="K3333" s="147"/>
      <c r="L3333" s="110"/>
      <c r="M3333" s="110"/>
    </row>
    <row r="3334" spans="11:13" x14ac:dyDescent="0.25">
      <c r="K3334" s="147"/>
      <c r="L3334" s="110"/>
      <c r="M3334" s="110"/>
    </row>
    <row r="3335" spans="11:13" x14ac:dyDescent="0.25">
      <c r="K3335" s="147"/>
      <c r="L3335" s="110"/>
      <c r="M3335" s="110"/>
    </row>
    <row r="3336" spans="11:13" x14ac:dyDescent="0.25">
      <c r="K3336" s="147"/>
      <c r="L3336" s="110"/>
      <c r="M3336" s="110"/>
    </row>
    <row r="3337" spans="11:13" x14ac:dyDescent="0.25">
      <c r="K3337" s="147"/>
      <c r="L3337" s="110"/>
      <c r="M3337" s="110"/>
    </row>
    <row r="3338" spans="11:13" x14ac:dyDescent="0.25">
      <c r="K3338" s="147"/>
      <c r="L3338" s="110"/>
      <c r="M3338" s="110"/>
    </row>
    <row r="3339" spans="11:13" x14ac:dyDescent="0.25">
      <c r="K3339" s="147"/>
      <c r="L3339" s="110"/>
      <c r="M3339" s="110"/>
    </row>
    <row r="3340" spans="11:13" x14ac:dyDescent="0.25">
      <c r="K3340" s="147"/>
      <c r="L3340" s="110"/>
      <c r="M3340" s="110"/>
    </row>
    <row r="3341" spans="11:13" x14ac:dyDescent="0.25">
      <c r="K3341" s="147"/>
      <c r="L3341" s="110"/>
      <c r="M3341" s="110"/>
    </row>
    <row r="3342" spans="11:13" x14ac:dyDescent="0.25">
      <c r="K3342" s="147"/>
      <c r="L3342" s="110"/>
      <c r="M3342" s="110"/>
    </row>
    <row r="3343" spans="11:13" x14ac:dyDescent="0.25">
      <c r="K3343" s="147"/>
      <c r="L3343" s="110"/>
      <c r="M3343" s="110"/>
    </row>
    <row r="3344" spans="11:13" x14ac:dyDescent="0.25">
      <c r="K3344" s="147"/>
      <c r="L3344" s="110"/>
      <c r="M3344" s="110"/>
    </row>
    <row r="3345" spans="11:13" x14ac:dyDescent="0.25">
      <c r="K3345" s="147"/>
      <c r="L3345" s="110"/>
      <c r="M3345" s="110"/>
    </row>
    <row r="3346" spans="11:13" x14ac:dyDescent="0.25">
      <c r="K3346" s="147"/>
      <c r="L3346" s="110"/>
      <c r="M3346" s="110"/>
    </row>
    <row r="3347" spans="11:13" x14ac:dyDescent="0.25">
      <c r="K3347" s="147"/>
      <c r="L3347" s="110"/>
      <c r="M3347" s="110"/>
    </row>
    <row r="3348" spans="11:13" x14ac:dyDescent="0.25">
      <c r="K3348" s="147"/>
      <c r="L3348" s="110"/>
      <c r="M3348" s="110"/>
    </row>
    <row r="3349" spans="11:13" x14ac:dyDescent="0.25">
      <c r="K3349" s="147"/>
      <c r="L3349" s="110"/>
      <c r="M3349" s="110"/>
    </row>
    <row r="3350" spans="11:13" x14ac:dyDescent="0.25">
      <c r="K3350" s="147"/>
      <c r="L3350" s="110"/>
      <c r="M3350" s="110"/>
    </row>
    <row r="3351" spans="11:13" x14ac:dyDescent="0.25">
      <c r="K3351" s="147"/>
      <c r="L3351" s="110"/>
      <c r="M3351" s="110"/>
    </row>
    <row r="3352" spans="11:13" x14ac:dyDescent="0.25">
      <c r="K3352" s="147"/>
      <c r="L3352" s="110"/>
      <c r="M3352" s="110"/>
    </row>
    <row r="3353" spans="11:13" x14ac:dyDescent="0.25">
      <c r="K3353" s="147"/>
      <c r="L3353" s="110"/>
      <c r="M3353" s="110"/>
    </row>
    <row r="3354" spans="11:13" x14ac:dyDescent="0.25">
      <c r="K3354" s="147"/>
      <c r="L3354" s="110"/>
      <c r="M3354" s="110"/>
    </row>
    <row r="3355" spans="11:13" x14ac:dyDescent="0.25">
      <c r="K3355" s="147"/>
      <c r="L3355" s="110"/>
      <c r="M3355" s="110"/>
    </row>
    <row r="3356" spans="11:13" x14ac:dyDescent="0.25">
      <c r="K3356" s="147"/>
      <c r="L3356" s="110"/>
      <c r="M3356" s="110"/>
    </row>
    <row r="3357" spans="11:13" x14ac:dyDescent="0.25">
      <c r="K3357" s="147"/>
      <c r="L3357" s="110"/>
      <c r="M3357" s="110"/>
    </row>
    <row r="3358" spans="11:13" x14ac:dyDescent="0.25">
      <c r="K3358" s="147"/>
      <c r="L3358" s="110"/>
      <c r="M3358" s="110"/>
    </row>
    <row r="3359" spans="11:13" x14ac:dyDescent="0.25">
      <c r="K3359" s="147"/>
      <c r="L3359" s="110"/>
      <c r="M3359" s="110"/>
    </row>
    <row r="3360" spans="11:13" x14ac:dyDescent="0.25">
      <c r="K3360" s="147"/>
      <c r="L3360" s="110"/>
      <c r="M3360" s="110"/>
    </row>
    <row r="3361" spans="11:13" x14ac:dyDescent="0.25">
      <c r="K3361" s="147"/>
      <c r="L3361" s="110"/>
      <c r="M3361" s="110"/>
    </row>
    <row r="3362" spans="11:13" x14ac:dyDescent="0.25">
      <c r="K3362" s="147"/>
      <c r="L3362" s="110"/>
      <c r="M3362" s="110"/>
    </row>
    <row r="3363" spans="11:13" x14ac:dyDescent="0.25">
      <c r="K3363" s="147"/>
      <c r="L3363" s="110"/>
      <c r="M3363" s="110"/>
    </row>
    <row r="3364" spans="11:13" x14ac:dyDescent="0.25">
      <c r="K3364" s="147"/>
      <c r="L3364" s="110"/>
      <c r="M3364" s="110"/>
    </row>
    <row r="3365" spans="11:13" x14ac:dyDescent="0.25">
      <c r="K3365" s="147"/>
      <c r="L3365" s="110"/>
      <c r="M3365" s="110"/>
    </row>
    <row r="3366" spans="11:13" x14ac:dyDescent="0.25">
      <c r="K3366" s="147"/>
      <c r="L3366" s="110"/>
      <c r="M3366" s="110"/>
    </row>
    <row r="3367" spans="11:13" x14ac:dyDescent="0.25">
      <c r="K3367" s="147"/>
      <c r="L3367" s="110"/>
      <c r="M3367" s="110"/>
    </row>
    <row r="3368" spans="11:13" x14ac:dyDescent="0.25">
      <c r="K3368" s="147"/>
      <c r="L3368" s="110"/>
      <c r="M3368" s="110"/>
    </row>
    <row r="3369" spans="11:13" x14ac:dyDescent="0.25">
      <c r="K3369" s="147"/>
      <c r="L3369" s="110"/>
      <c r="M3369" s="110"/>
    </row>
    <row r="3370" spans="11:13" x14ac:dyDescent="0.25">
      <c r="K3370" s="147"/>
      <c r="L3370" s="110"/>
      <c r="M3370" s="110"/>
    </row>
    <row r="3371" spans="11:13" x14ac:dyDescent="0.25">
      <c r="K3371" s="147"/>
      <c r="L3371" s="110"/>
      <c r="M3371" s="110"/>
    </row>
    <row r="3372" spans="11:13" x14ac:dyDescent="0.25">
      <c r="K3372" s="147"/>
      <c r="L3372" s="110"/>
      <c r="M3372" s="110"/>
    </row>
    <row r="3373" spans="11:13" x14ac:dyDescent="0.25">
      <c r="K3373" s="147"/>
      <c r="L3373" s="110"/>
      <c r="M3373" s="110"/>
    </row>
    <row r="3374" spans="11:13" x14ac:dyDescent="0.25">
      <c r="K3374" s="147"/>
      <c r="L3374" s="110"/>
      <c r="M3374" s="110"/>
    </row>
    <row r="3375" spans="11:13" x14ac:dyDescent="0.25">
      <c r="K3375" s="147"/>
      <c r="L3375" s="110"/>
      <c r="M3375" s="110"/>
    </row>
    <row r="3376" spans="11:13" x14ac:dyDescent="0.25">
      <c r="K3376" s="147"/>
      <c r="L3376" s="110"/>
      <c r="M3376" s="110"/>
    </row>
    <row r="3377" spans="11:13" x14ac:dyDescent="0.25">
      <c r="K3377" s="147"/>
      <c r="L3377" s="110"/>
      <c r="M3377" s="110"/>
    </row>
    <row r="3378" spans="11:13" x14ac:dyDescent="0.25">
      <c r="K3378" s="147"/>
      <c r="L3378" s="110"/>
      <c r="M3378" s="110"/>
    </row>
    <row r="3379" spans="11:13" x14ac:dyDescent="0.25">
      <c r="K3379" s="147"/>
      <c r="L3379" s="110"/>
      <c r="M3379" s="110"/>
    </row>
    <row r="3380" spans="11:13" x14ac:dyDescent="0.25">
      <c r="K3380" s="147"/>
      <c r="L3380" s="110"/>
      <c r="M3380" s="110"/>
    </row>
    <row r="3381" spans="11:13" x14ac:dyDescent="0.25">
      <c r="K3381" s="147"/>
      <c r="L3381" s="110"/>
      <c r="M3381" s="110"/>
    </row>
    <row r="3382" spans="11:13" x14ac:dyDescent="0.25">
      <c r="K3382" s="147"/>
      <c r="L3382" s="110"/>
      <c r="M3382" s="110"/>
    </row>
    <row r="3383" spans="11:13" x14ac:dyDescent="0.25">
      <c r="K3383" s="147"/>
      <c r="L3383" s="110"/>
      <c r="M3383" s="110"/>
    </row>
    <row r="3384" spans="11:13" x14ac:dyDescent="0.25">
      <c r="K3384" s="147"/>
      <c r="L3384" s="110"/>
      <c r="M3384" s="110"/>
    </row>
    <row r="3385" spans="11:13" x14ac:dyDescent="0.25">
      <c r="K3385" s="147"/>
      <c r="L3385" s="110"/>
      <c r="M3385" s="110"/>
    </row>
    <row r="3386" spans="11:13" x14ac:dyDescent="0.25">
      <c r="K3386" s="147"/>
      <c r="L3386" s="110"/>
      <c r="M3386" s="110"/>
    </row>
    <row r="3387" spans="11:13" x14ac:dyDescent="0.25">
      <c r="K3387" s="147"/>
      <c r="L3387" s="110"/>
      <c r="M3387" s="110"/>
    </row>
    <row r="3388" spans="11:13" x14ac:dyDescent="0.25">
      <c r="K3388" s="147"/>
      <c r="L3388" s="110"/>
      <c r="M3388" s="110"/>
    </row>
    <row r="3389" spans="11:13" x14ac:dyDescent="0.25">
      <c r="K3389" s="147"/>
      <c r="L3389" s="110"/>
      <c r="M3389" s="110"/>
    </row>
    <row r="3390" spans="11:13" x14ac:dyDescent="0.25">
      <c r="K3390" s="147"/>
      <c r="L3390" s="110"/>
      <c r="M3390" s="110"/>
    </row>
    <row r="3391" spans="11:13" x14ac:dyDescent="0.25">
      <c r="K3391" s="147"/>
      <c r="L3391" s="110"/>
      <c r="M3391" s="110"/>
    </row>
    <row r="3392" spans="11:13" x14ac:dyDescent="0.25">
      <c r="K3392" s="147"/>
      <c r="L3392" s="110"/>
      <c r="M3392" s="110"/>
    </row>
    <row r="3393" spans="11:13" x14ac:dyDescent="0.25">
      <c r="K3393" s="147"/>
      <c r="L3393" s="110"/>
      <c r="M3393" s="110"/>
    </row>
    <row r="3394" spans="11:13" x14ac:dyDescent="0.25">
      <c r="K3394" s="147"/>
      <c r="L3394" s="110"/>
      <c r="M3394" s="110"/>
    </row>
    <row r="3395" spans="11:13" x14ac:dyDescent="0.25">
      <c r="K3395" s="147"/>
      <c r="L3395" s="110"/>
      <c r="M3395" s="110"/>
    </row>
    <row r="3396" spans="11:13" x14ac:dyDescent="0.25">
      <c r="K3396" s="147"/>
      <c r="L3396" s="110"/>
      <c r="M3396" s="110"/>
    </row>
    <row r="3397" spans="11:13" x14ac:dyDescent="0.25">
      <c r="K3397" s="147"/>
      <c r="L3397" s="110"/>
      <c r="M3397" s="110"/>
    </row>
    <row r="3398" spans="11:13" x14ac:dyDescent="0.25">
      <c r="K3398" s="147"/>
      <c r="L3398" s="110"/>
      <c r="M3398" s="110"/>
    </row>
    <row r="3399" spans="11:13" x14ac:dyDescent="0.25">
      <c r="K3399" s="147"/>
      <c r="L3399" s="110"/>
      <c r="M3399" s="110"/>
    </row>
    <row r="3400" spans="11:13" x14ac:dyDescent="0.25">
      <c r="K3400" s="147"/>
      <c r="L3400" s="110"/>
      <c r="M3400" s="110"/>
    </row>
    <row r="3401" spans="11:13" x14ac:dyDescent="0.25">
      <c r="K3401" s="147"/>
      <c r="L3401" s="110"/>
      <c r="M3401" s="110"/>
    </row>
    <row r="3402" spans="11:13" x14ac:dyDescent="0.25">
      <c r="K3402" s="147"/>
      <c r="L3402" s="110"/>
      <c r="M3402" s="110"/>
    </row>
    <row r="3403" spans="11:13" x14ac:dyDescent="0.25">
      <c r="K3403" s="147"/>
      <c r="L3403" s="110"/>
      <c r="M3403" s="110"/>
    </row>
    <row r="3404" spans="11:13" x14ac:dyDescent="0.25">
      <c r="K3404" s="147"/>
      <c r="L3404" s="110"/>
      <c r="M3404" s="110"/>
    </row>
    <row r="3405" spans="11:13" x14ac:dyDescent="0.25">
      <c r="K3405" s="147"/>
      <c r="L3405" s="110"/>
      <c r="M3405" s="110"/>
    </row>
    <row r="3406" spans="11:13" x14ac:dyDescent="0.25">
      <c r="K3406" s="147"/>
      <c r="L3406" s="110"/>
      <c r="M3406" s="110"/>
    </row>
    <row r="3407" spans="11:13" x14ac:dyDescent="0.25">
      <c r="K3407" s="147"/>
      <c r="L3407" s="110"/>
      <c r="M3407" s="110"/>
    </row>
    <row r="3408" spans="11:13" x14ac:dyDescent="0.25">
      <c r="K3408" s="147"/>
      <c r="L3408" s="110"/>
      <c r="M3408" s="110"/>
    </row>
    <row r="3409" spans="11:13" x14ac:dyDescent="0.25">
      <c r="K3409" s="147"/>
      <c r="L3409" s="110"/>
      <c r="M3409" s="110"/>
    </row>
    <row r="3410" spans="11:13" x14ac:dyDescent="0.25">
      <c r="K3410" s="147"/>
      <c r="L3410" s="110"/>
      <c r="M3410" s="110"/>
    </row>
    <row r="3411" spans="11:13" x14ac:dyDescent="0.25">
      <c r="K3411" s="147"/>
      <c r="L3411" s="110"/>
      <c r="M3411" s="110"/>
    </row>
    <row r="3412" spans="11:13" x14ac:dyDescent="0.25">
      <c r="K3412" s="147"/>
      <c r="L3412" s="110"/>
      <c r="M3412" s="110"/>
    </row>
    <row r="3413" spans="11:13" x14ac:dyDescent="0.25">
      <c r="K3413" s="147"/>
      <c r="L3413" s="110"/>
      <c r="M3413" s="110"/>
    </row>
    <row r="3414" spans="11:13" x14ac:dyDescent="0.25">
      <c r="K3414" s="147"/>
      <c r="L3414" s="110"/>
      <c r="M3414" s="110"/>
    </row>
    <row r="3415" spans="11:13" x14ac:dyDescent="0.25">
      <c r="K3415" s="147"/>
      <c r="L3415" s="110"/>
      <c r="M3415" s="110"/>
    </row>
    <row r="3416" spans="11:13" x14ac:dyDescent="0.25">
      <c r="K3416" s="147"/>
      <c r="L3416" s="110"/>
      <c r="M3416" s="110"/>
    </row>
    <row r="3417" spans="11:13" x14ac:dyDescent="0.25">
      <c r="K3417" s="147"/>
      <c r="L3417" s="110"/>
      <c r="M3417" s="110"/>
    </row>
    <row r="3418" spans="11:13" x14ac:dyDescent="0.25">
      <c r="K3418" s="147"/>
      <c r="L3418" s="110"/>
      <c r="M3418" s="110"/>
    </row>
    <row r="3419" spans="11:13" x14ac:dyDescent="0.25">
      <c r="K3419" s="147"/>
      <c r="L3419" s="110"/>
      <c r="M3419" s="110"/>
    </row>
    <row r="3420" spans="11:13" x14ac:dyDescent="0.25">
      <c r="K3420" s="147"/>
      <c r="L3420" s="110"/>
      <c r="M3420" s="110"/>
    </row>
    <row r="3421" spans="11:13" x14ac:dyDescent="0.25">
      <c r="K3421" s="147"/>
      <c r="L3421" s="110"/>
      <c r="M3421" s="110"/>
    </row>
    <row r="3422" spans="11:13" x14ac:dyDescent="0.25">
      <c r="K3422" s="147"/>
      <c r="L3422" s="110"/>
      <c r="M3422" s="110"/>
    </row>
    <row r="3423" spans="11:13" x14ac:dyDescent="0.25">
      <c r="K3423" s="147"/>
      <c r="L3423" s="110"/>
      <c r="M3423" s="110"/>
    </row>
    <row r="3424" spans="11:13" x14ac:dyDescent="0.25">
      <c r="K3424" s="147"/>
      <c r="L3424" s="110"/>
      <c r="M3424" s="110"/>
    </row>
    <row r="3425" spans="11:13" x14ac:dyDescent="0.25">
      <c r="K3425" s="147"/>
      <c r="L3425" s="110"/>
      <c r="M3425" s="110"/>
    </row>
    <row r="3426" spans="11:13" x14ac:dyDescent="0.25">
      <c r="K3426" s="147"/>
      <c r="L3426" s="110"/>
      <c r="M3426" s="110"/>
    </row>
    <row r="3427" spans="11:13" x14ac:dyDescent="0.25">
      <c r="K3427" s="147"/>
      <c r="L3427" s="110"/>
      <c r="M3427" s="110"/>
    </row>
    <row r="3428" spans="11:13" x14ac:dyDescent="0.25">
      <c r="K3428" s="147"/>
      <c r="L3428" s="110"/>
      <c r="M3428" s="110"/>
    </row>
    <row r="3429" spans="11:13" x14ac:dyDescent="0.25">
      <c r="K3429" s="147"/>
      <c r="L3429" s="110"/>
      <c r="M3429" s="110"/>
    </row>
    <row r="3430" spans="11:13" x14ac:dyDescent="0.25">
      <c r="K3430" s="147"/>
      <c r="L3430" s="110"/>
      <c r="M3430" s="110"/>
    </row>
    <row r="3431" spans="11:13" x14ac:dyDescent="0.25">
      <c r="K3431" s="147"/>
      <c r="L3431" s="110"/>
      <c r="M3431" s="110"/>
    </row>
    <row r="3432" spans="11:13" x14ac:dyDescent="0.25">
      <c r="K3432" s="147"/>
      <c r="L3432" s="110"/>
      <c r="M3432" s="110"/>
    </row>
    <row r="3433" spans="11:13" x14ac:dyDescent="0.25">
      <c r="K3433" s="147"/>
      <c r="L3433" s="110"/>
      <c r="M3433" s="110"/>
    </row>
    <row r="3434" spans="11:13" x14ac:dyDescent="0.25">
      <c r="K3434" s="147"/>
      <c r="L3434" s="110"/>
      <c r="M3434" s="110"/>
    </row>
    <row r="3435" spans="11:13" x14ac:dyDescent="0.25">
      <c r="K3435" s="147"/>
      <c r="L3435" s="110"/>
      <c r="M3435" s="110"/>
    </row>
    <row r="3436" spans="11:13" x14ac:dyDescent="0.25">
      <c r="K3436" s="147"/>
      <c r="L3436" s="110"/>
      <c r="M3436" s="110"/>
    </row>
    <row r="3437" spans="11:13" x14ac:dyDescent="0.25">
      <c r="K3437" s="147"/>
      <c r="L3437" s="110"/>
      <c r="M3437" s="110"/>
    </row>
    <row r="3438" spans="11:13" x14ac:dyDescent="0.25">
      <c r="K3438" s="147"/>
      <c r="L3438" s="110"/>
      <c r="M3438" s="110"/>
    </row>
    <row r="3439" spans="11:13" x14ac:dyDescent="0.25">
      <c r="K3439" s="147"/>
      <c r="L3439" s="110"/>
      <c r="M3439" s="110"/>
    </row>
    <row r="3440" spans="11:13" x14ac:dyDescent="0.25">
      <c r="K3440" s="147"/>
      <c r="L3440" s="110"/>
      <c r="M3440" s="110"/>
    </row>
    <row r="3441" spans="11:13" x14ac:dyDescent="0.25">
      <c r="K3441" s="147"/>
      <c r="L3441" s="110"/>
      <c r="M3441" s="110"/>
    </row>
    <row r="3442" spans="11:13" x14ac:dyDescent="0.25">
      <c r="K3442" s="147"/>
      <c r="L3442" s="110"/>
      <c r="M3442" s="110"/>
    </row>
    <row r="3443" spans="11:13" x14ac:dyDescent="0.25">
      <c r="K3443" s="147"/>
      <c r="L3443" s="110"/>
      <c r="M3443" s="110"/>
    </row>
    <row r="3444" spans="11:13" x14ac:dyDescent="0.25">
      <c r="K3444" s="147"/>
      <c r="L3444" s="110"/>
      <c r="M3444" s="110"/>
    </row>
    <row r="3445" spans="11:13" x14ac:dyDescent="0.25">
      <c r="K3445" s="147"/>
      <c r="L3445" s="110"/>
      <c r="M3445" s="110"/>
    </row>
    <row r="3446" spans="11:13" x14ac:dyDescent="0.25">
      <c r="K3446" s="147"/>
      <c r="L3446" s="110"/>
      <c r="M3446" s="110"/>
    </row>
    <row r="3447" spans="11:13" x14ac:dyDescent="0.25">
      <c r="K3447" s="147"/>
      <c r="L3447" s="110"/>
      <c r="M3447" s="110"/>
    </row>
    <row r="3448" spans="11:13" x14ac:dyDescent="0.25">
      <c r="K3448" s="147"/>
      <c r="L3448" s="110"/>
      <c r="M3448" s="110"/>
    </row>
    <row r="3449" spans="11:13" x14ac:dyDescent="0.25">
      <c r="K3449" s="147"/>
      <c r="L3449" s="110"/>
      <c r="M3449" s="110"/>
    </row>
    <row r="3450" spans="11:13" x14ac:dyDescent="0.25">
      <c r="K3450" s="147"/>
      <c r="L3450" s="110"/>
      <c r="M3450" s="110"/>
    </row>
    <row r="3451" spans="11:13" x14ac:dyDescent="0.25">
      <c r="K3451" s="147"/>
      <c r="L3451" s="110"/>
      <c r="M3451" s="110"/>
    </row>
    <row r="3452" spans="11:13" x14ac:dyDescent="0.25">
      <c r="K3452" s="147"/>
      <c r="L3452" s="110"/>
      <c r="M3452" s="110"/>
    </row>
    <row r="3453" spans="11:13" x14ac:dyDescent="0.25">
      <c r="K3453" s="147"/>
      <c r="L3453" s="110"/>
      <c r="M3453" s="110"/>
    </row>
    <row r="3454" spans="11:13" x14ac:dyDescent="0.25">
      <c r="K3454" s="147"/>
      <c r="L3454" s="110"/>
      <c r="M3454" s="110"/>
    </row>
    <row r="3455" spans="11:13" x14ac:dyDescent="0.25">
      <c r="K3455" s="147"/>
      <c r="L3455" s="110"/>
      <c r="M3455" s="110"/>
    </row>
    <row r="3456" spans="11:13" x14ac:dyDescent="0.25">
      <c r="K3456" s="147"/>
      <c r="L3456" s="110"/>
      <c r="M3456" s="110"/>
    </row>
    <row r="3457" spans="11:13" x14ac:dyDescent="0.25">
      <c r="K3457" s="147"/>
      <c r="L3457" s="110"/>
      <c r="M3457" s="110"/>
    </row>
    <row r="3458" spans="11:13" x14ac:dyDescent="0.25">
      <c r="K3458" s="147"/>
      <c r="L3458" s="110"/>
      <c r="M3458" s="110"/>
    </row>
    <row r="3459" spans="11:13" x14ac:dyDescent="0.25">
      <c r="K3459" s="147"/>
      <c r="L3459" s="110"/>
      <c r="M3459" s="110"/>
    </row>
    <row r="3460" spans="11:13" x14ac:dyDescent="0.25">
      <c r="K3460" s="147"/>
      <c r="L3460" s="110"/>
      <c r="M3460" s="110"/>
    </row>
    <row r="3461" spans="11:13" x14ac:dyDescent="0.25">
      <c r="K3461" s="147"/>
      <c r="L3461" s="110"/>
      <c r="M3461" s="110"/>
    </row>
    <row r="3462" spans="11:13" x14ac:dyDescent="0.25">
      <c r="K3462" s="147"/>
      <c r="L3462" s="110"/>
      <c r="M3462" s="110"/>
    </row>
    <row r="3463" spans="11:13" x14ac:dyDescent="0.25">
      <c r="K3463" s="147"/>
      <c r="L3463" s="110"/>
      <c r="M3463" s="110"/>
    </row>
    <row r="3464" spans="11:13" x14ac:dyDescent="0.25">
      <c r="K3464" s="147"/>
      <c r="L3464" s="110"/>
      <c r="M3464" s="110"/>
    </row>
    <row r="3465" spans="11:13" x14ac:dyDescent="0.25">
      <c r="K3465" s="147"/>
      <c r="L3465" s="110"/>
      <c r="M3465" s="110"/>
    </row>
    <row r="3466" spans="11:13" x14ac:dyDescent="0.25">
      <c r="K3466" s="147"/>
      <c r="L3466" s="110"/>
      <c r="M3466" s="110"/>
    </row>
    <row r="3467" spans="11:13" x14ac:dyDescent="0.25">
      <c r="K3467" s="147"/>
      <c r="L3467" s="110"/>
      <c r="M3467" s="110"/>
    </row>
    <row r="3468" spans="11:13" x14ac:dyDescent="0.25">
      <c r="K3468" s="147"/>
      <c r="L3468" s="110"/>
      <c r="M3468" s="110"/>
    </row>
    <row r="3469" spans="11:13" x14ac:dyDescent="0.25">
      <c r="K3469" s="147"/>
      <c r="L3469" s="110"/>
      <c r="M3469" s="110"/>
    </row>
    <row r="3470" spans="11:13" x14ac:dyDescent="0.25">
      <c r="K3470" s="147"/>
      <c r="L3470" s="110"/>
      <c r="M3470" s="110"/>
    </row>
    <row r="3471" spans="11:13" x14ac:dyDescent="0.25">
      <c r="K3471" s="147"/>
      <c r="L3471" s="110"/>
      <c r="M3471" s="110"/>
    </row>
    <row r="3472" spans="11:13" x14ac:dyDescent="0.25">
      <c r="K3472" s="147"/>
      <c r="L3472" s="110"/>
      <c r="M3472" s="110"/>
    </row>
    <row r="3473" spans="11:13" x14ac:dyDescent="0.25">
      <c r="K3473" s="147"/>
      <c r="L3473" s="110"/>
      <c r="M3473" s="110"/>
    </row>
    <row r="3474" spans="11:13" x14ac:dyDescent="0.25">
      <c r="K3474" s="147"/>
      <c r="L3474" s="110"/>
      <c r="M3474" s="110"/>
    </row>
    <row r="3475" spans="11:13" x14ac:dyDescent="0.25">
      <c r="K3475" s="147"/>
      <c r="L3475" s="110"/>
      <c r="M3475" s="110"/>
    </row>
    <row r="3476" spans="11:13" x14ac:dyDescent="0.25">
      <c r="K3476" s="147"/>
      <c r="L3476" s="110"/>
      <c r="M3476" s="110"/>
    </row>
    <row r="3477" spans="11:13" x14ac:dyDescent="0.25">
      <c r="K3477" s="147"/>
      <c r="L3477" s="110"/>
      <c r="M3477" s="110"/>
    </row>
    <row r="3478" spans="11:13" x14ac:dyDescent="0.25">
      <c r="K3478" s="147"/>
      <c r="L3478" s="110"/>
      <c r="M3478" s="110"/>
    </row>
    <row r="3479" spans="11:13" x14ac:dyDescent="0.25">
      <c r="K3479" s="147"/>
      <c r="L3479" s="110"/>
      <c r="M3479" s="110"/>
    </row>
    <row r="3480" spans="11:13" x14ac:dyDescent="0.25">
      <c r="K3480" s="147"/>
      <c r="L3480" s="110"/>
      <c r="M3480" s="110"/>
    </row>
    <row r="3481" spans="11:13" x14ac:dyDescent="0.25">
      <c r="K3481" s="147"/>
      <c r="L3481" s="110"/>
      <c r="M3481" s="110"/>
    </row>
    <row r="3482" spans="11:13" x14ac:dyDescent="0.25">
      <c r="K3482" s="147"/>
      <c r="L3482" s="110"/>
      <c r="M3482" s="110"/>
    </row>
    <row r="3483" spans="11:13" x14ac:dyDescent="0.25">
      <c r="K3483" s="147"/>
      <c r="L3483" s="110"/>
      <c r="M3483" s="110"/>
    </row>
    <row r="3484" spans="11:13" x14ac:dyDescent="0.25">
      <c r="K3484" s="147"/>
      <c r="L3484" s="110"/>
      <c r="M3484" s="110"/>
    </row>
    <row r="3485" spans="11:13" x14ac:dyDescent="0.25">
      <c r="K3485" s="147"/>
      <c r="L3485" s="110"/>
      <c r="M3485" s="110"/>
    </row>
    <row r="3486" spans="11:13" x14ac:dyDescent="0.25">
      <c r="K3486" s="147"/>
      <c r="L3486" s="110"/>
      <c r="M3486" s="110"/>
    </row>
    <row r="3487" spans="11:13" x14ac:dyDescent="0.25">
      <c r="K3487" s="147"/>
      <c r="L3487" s="110"/>
      <c r="M3487" s="110"/>
    </row>
    <row r="3488" spans="11:13" x14ac:dyDescent="0.25">
      <c r="K3488" s="147"/>
      <c r="L3488" s="110"/>
      <c r="M3488" s="110"/>
    </row>
    <row r="3489" spans="11:13" x14ac:dyDescent="0.25">
      <c r="K3489" s="147"/>
      <c r="L3489" s="110"/>
      <c r="M3489" s="110"/>
    </row>
    <row r="3490" spans="11:13" x14ac:dyDescent="0.25">
      <c r="K3490" s="147"/>
      <c r="L3490" s="110"/>
      <c r="M3490" s="110"/>
    </row>
    <row r="3491" spans="11:13" x14ac:dyDescent="0.25">
      <c r="K3491" s="147"/>
      <c r="L3491" s="110"/>
      <c r="M3491" s="110"/>
    </row>
    <row r="3492" spans="11:13" x14ac:dyDescent="0.25">
      <c r="K3492" s="147"/>
      <c r="L3492" s="110"/>
      <c r="M3492" s="110"/>
    </row>
    <row r="3493" spans="11:13" x14ac:dyDescent="0.25">
      <c r="K3493" s="147"/>
      <c r="L3493" s="110"/>
      <c r="M3493" s="110"/>
    </row>
    <row r="3494" spans="11:13" x14ac:dyDescent="0.25">
      <c r="K3494" s="147"/>
      <c r="L3494" s="110"/>
      <c r="M3494" s="110"/>
    </row>
    <row r="3495" spans="11:13" x14ac:dyDescent="0.25">
      <c r="K3495" s="147"/>
      <c r="L3495" s="110"/>
      <c r="M3495" s="110"/>
    </row>
    <row r="3496" spans="11:13" x14ac:dyDescent="0.25">
      <c r="K3496" s="147"/>
      <c r="L3496" s="110"/>
      <c r="M3496" s="110"/>
    </row>
    <row r="3497" spans="11:13" x14ac:dyDescent="0.25">
      <c r="K3497" s="147"/>
      <c r="L3497" s="110"/>
      <c r="M3497" s="110"/>
    </row>
    <row r="3498" spans="11:13" x14ac:dyDescent="0.25">
      <c r="K3498" s="147"/>
      <c r="L3498" s="110"/>
      <c r="M3498" s="110"/>
    </row>
    <row r="3499" spans="11:13" x14ac:dyDescent="0.25">
      <c r="K3499" s="147"/>
      <c r="L3499" s="110"/>
      <c r="M3499" s="110"/>
    </row>
    <row r="3500" spans="11:13" x14ac:dyDescent="0.25">
      <c r="K3500" s="147"/>
      <c r="L3500" s="110"/>
      <c r="M3500" s="110"/>
    </row>
    <row r="3501" spans="11:13" x14ac:dyDescent="0.25">
      <c r="K3501" s="147"/>
      <c r="L3501" s="110"/>
      <c r="M3501" s="110"/>
    </row>
    <row r="3502" spans="11:13" x14ac:dyDescent="0.25">
      <c r="K3502" s="147"/>
      <c r="L3502" s="110"/>
      <c r="M3502" s="110"/>
    </row>
    <row r="3503" spans="11:13" x14ac:dyDescent="0.25">
      <c r="K3503" s="147"/>
      <c r="L3503" s="110"/>
      <c r="M3503" s="110"/>
    </row>
    <row r="3504" spans="11:13" x14ac:dyDescent="0.25">
      <c r="K3504" s="147"/>
      <c r="L3504" s="110"/>
      <c r="M3504" s="110"/>
    </row>
    <row r="3505" spans="11:13" x14ac:dyDescent="0.25">
      <c r="K3505" s="147"/>
      <c r="L3505" s="110"/>
      <c r="M3505" s="110"/>
    </row>
    <row r="3506" spans="11:13" x14ac:dyDescent="0.25">
      <c r="K3506" s="147"/>
      <c r="L3506" s="110"/>
      <c r="M3506" s="110"/>
    </row>
    <row r="3507" spans="11:13" x14ac:dyDescent="0.25">
      <c r="K3507" s="147"/>
      <c r="L3507" s="110"/>
      <c r="M3507" s="110"/>
    </row>
    <row r="3508" spans="11:13" x14ac:dyDescent="0.25">
      <c r="K3508" s="147"/>
      <c r="L3508" s="110"/>
      <c r="M3508" s="110"/>
    </row>
    <row r="3509" spans="11:13" x14ac:dyDescent="0.25">
      <c r="K3509" s="147"/>
      <c r="L3509" s="110"/>
      <c r="M3509" s="110"/>
    </row>
    <row r="3510" spans="11:13" x14ac:dyDescent="0.25">
      <c r="K3510" s="147"/>
      <c r="L3510" s="110"/>
      <c r="M3510" s="110"/>
    </row>
    <row r="3511" spans="11:13" x14ac:dyDescent="0.25">
      <c r="K3511" s="147"/>
      <c r="L3511" s="110"/>
      <c r="M3511" s="110"/>
    </row>
    <row r="3512" spans="11:13" x14ac:dyDescent="0.25">
      <c r="K3512" s="147"/>
      <c r="L3512" s="110"/>
      <c r="M3512" s="110"/>
    </row>
    <row r="3513" spans="11:13" x14ac:dyDescent="0.25">
      <c r="K3513" s="147"/>
      <c r="L3513" s="110"/>
      <c r="M3513" s="110"/>
    </row>
    <row r="3514" spans="11:13" x14ac:dyDescent="0.25">
      <c r="K3514" s="147"/>
      <c r="L3514" s="110"/>
      <c r="M3514" s="110"/>
    </row>
    <row r="3515" spans="11:13" x14ac:dyDescent="0.25">
      <c r="K3515" s="147"/>
      <c r="L3515" s="110"/>
      <c r="M3515" s="110"/>
    </row>
    <row r="3516" spans="11:13" x14ac:dyDescent="0.25">
      <c r="K3516" s="147"/>
      <c r="L3516" s="110"/>
      <c r="M3516" s="110"/>
    </row>
    <row r="3517" spans="11:13" x14ac:dyDescent="0.25">
      <c r="K3517" s="147"/>
      <c r="L3517" s="110"/>
      <c r="M3517" s="110"/>
    </row>
    <row r="3518" spans="11:13" x14ac:dyDescent="0.25">
      <c r="K3518" s="147"/>
      <c r="L3518" s="110"/>
      <c r="M3518" s="110"/>
    </row>
    <row r="3519" spans="11:13" x14ac:dyDescent="0.25">
      <c r="K3519" s="147"/>
      <c r="L3519" s="110"/>
      <c r="M3519" s="110"/>
    </row>
    <row r="3520" spans="11:13" x14ac:dyDescent="0.25">
      <c r="K3520" s="147"/>
      <c r="L3520" s="110"/>
      <c r="M3520" s="110"/>
    </row>
    <row r="3521" spans="11:13" x14ac:dyDescent="0.25">
      <c r="K3521" s="147"/>
      <c r="L3521" s="110"/>
      <c r="M3521" s="110"/>
    </row>
    <row r="3522" spans="11:13" x14ac:dyDescent="0.25">
      <c r="K3522" s="147"/>
      <c r="L3522" s="110"/>
      <c r="M3522" s="110"/>
    </row>
    <row r="3523" spans="11:13" x14ac:dyDescent="0.25">
      <c r="K3523" s="147"/>
      <c r="L3523" s="110"/>
      <c r="M3523" s="110"/>
    </row>
    <row r="3524" spans="11:13" x14ac:dyDescent="0.25">
      <c r="K3524" s="147"/>
      <c r="L3524" s="110"/>
      <c r="M3524" s="110"/>
    </row>
    <row r="3525" spans="11:13" x14ac:dyDescent="0.25">
      <c r="K3525" s="147"/>
      <c r="L3525" s="110"/>
      <c r="M3525" s="110"/>
    </row>
    <row r="3526" spans="11:13" x14ac:dyDescent="0.25">
      <c r="K3526" s="147"/>
      <c r="L3526" s="110"/>
      <c r="M3526" s="110"/>
    </row>
    <row r="3527" spans="11:13" x14ac:dyDescent="0.25">
      <c r="K3527" s="147"/>
      <c r="L3527" s="110"/>
      <c r="M3527" s="110"/>
    </row>
    <row r="3528" spans="11:13" x14ac:dyDescent="0.25">
      <c r="K3528" s="147"/>
      <c r="L3528" s="110"/>
      <c r="M3528" s="110"/>
    </row>
    <row r="3529" spans="11:13" x14ac:dyDescent="0.25">
      <c r="K3529" s="147"/>
      <c r="L3529" s="110"/>
      <c r="M3529" s="110"/>
    </row>
    <row r="3530" spans="11:13" x14ac:dyDescent="0.25">
      <c r="K3530" s="147"/>
      <c r="L3530" s="110"/>
      <c r="M3530" s="110"/>
    </row>
    <row r="3531" spans="11:13" x14ac:dyDescent="0.25">
      <c r="K3531" s="147"/>
      <c r="L3531" s="110"/>
      <c r="M3531" s="110"/>
    </row>
    <row r="3532" spans="11:13" x14ac:dyDescent="0.25">
      <c r="K3532" s="147"/>
      <c r="L3532" s="110"/>
      <c r="M3532" s="110"/>
    </row>
    <row r="3533" spans="11:13" x14ac:dyDescent="0.25">
      <c r="K3533" s="147"/>
      <c r="L3533" s="110"/>
      <c r="M3533" s="110"/>
    </row>
    <row r="3534" spans="11:13" x14ac:dyDescent="0.25">
      <c r="K3534" s="147"/>
      <c r="L3534" s="110"/>
      <c r="M3534" s="110"/>
    </row>
    <row r="3535" spans="11:13" x14ac:dyDescent="0.25">
      <c r="K3535" s="147"/>
      <c r="L3535" s="110"/>
      <c r="M3535" s="110"/>
    </row>
    <row r="3536" spans="11:13" x14ac:dyDescent="0.25">
      <c r="K3536" s="147"/>
      <c r="L3536" s="110"/>
      <c r="M3536" s="110"/>
    </row>
    <row r="3537" spans="11:13" x14ac:dyDescent="0.25">
      <c r="K3537" s="147"/>
      <c r="L3537" s="110"/>
      <c r="M3537" s="110"/>
    </row>
    <row r="3538" spans="11:13" x14ac:dyDescent="0.25">
      <c r="K3538" s="147"/>
      <c r="L3538" s="110"/>
      <c r="M3538" s="110"/>
    </row>
    <row r="3539" spans="11:13" x14ac:dyDescent="0.25">
      <c r="K3539" s="147"/>
      <c r="L3539" s="110"/>
      <c r="M3539" s="110"/>
    </row>
    <row r="3540" spans="11:13" x14ac:dyDescent="0.25">
      <c r="K3540" s="147"/>
      <c r="L3540" s="110"/>
      <c r="M3540" s="110"/>
    </row>
    <row r="3541" spans="11:13" x14ac:dyDescent="0.25">
      <c r="K3541" s="147"/>
      <c r="L3541" s="110"/>
      <c r="M3541" s="110"/>
    </row>
    <row r="3542" spans="11:13" x14ac:dyDescent="0.25">
      <c r="K3542" s="147"/>
      <c r="L3542" s="110"/>
      <c r="M3542" s="110"/>
    </row>
    <row r="3543" spans="11:13" x14ac:dyDescent="0.25">
      <c r="K3543" s="147"/>
      <c r="L3543" s="110"/>
      <c r="M3543" s="110"/>
    </row>
    <row r="3544" spans="11:13" x14ac:dyDescent="0.25">
      <c r="K3544" s="147"/>
      <c r="L3544" s="110"/>
      <c r="M3544" s="110"/>
    </row>
    <row r="3545" spans="11:13" x14ac:dyDescent="0.25">
      <c r="K3545" s="147"/>
      <c r="L3545" s="110"/>
      <c r="M3545" s="110"/>
    </row>
    <row r="3546" spans="11:13" x14ac:dyDescent="0.25">
      <c r="K3546" s="147"/>
      <c r="L3546" s="110"/>
      <c r="M3546" s="110"/>
    </row>
    <row r="3547" spans="11:13" x14ac:dyDescent="0.25">
      <c r="K3547" s="147"/>
      <c r="L3547" s="110"/>
      <c r="M3547" s="110"/>
    </row>
    <row r="3548" spans="11:13" x14ac:dyDescent="0.25">
      <c r="K3548" s="147"/>
      <c r="L3548" s="110"/>
      <c r="M3548" s="110"/>
    </row>
    <row r="3549" spans="11:13" x14ac:dyDescent="0.25">
      <c r="K3549" s="147"/>
      <c r="L3549" s="110"/>
      <c r="M3549" s="110"/>
    </row>
    <row r="3550" spans="11:13" x14ac:dyDescent="0.25">
      <c r="K3550" s="147"/>
      <c r="L3550" s="110"/>
      <c r="M3550" s="110"/>
    </row>
    <row r="3551" spans="11:13" x14ac:dyDescent="0.25">
      <c r="K3551" s="147"/>
      <c r="L3551" s="110"/>
      <c r="M3551" s="110"/>
    </row>
    <row r="3552" spans="11:13" x14ac:dyDescent="0.25">
      <c r="K3552" s="147"/>
      <c r="L3552" s="110"/>
      <c r="M3552" s="110"/>
    </row>
    <row r="3553" spans="11:13" x14ac:dyDescent="0.25">
      <c r="K3553" s="147"/>
      <c r="L3553" s="110"/>
      <c r="M3553" s="110"/>
    </row>
    <row r="3554" spans="11:13" x14ac:dyDescent="0.25">
      <c r="K3554" s="147"/>
      <c r="L3554" s="110"/>
      <c r="M3554" s="110"/>
    </row>
    <row r="3555" spans="11:13" x14ac:dyDescent="0.25">
      <c r="K3555" s="147"/>
      <c r="L3555" s="110"/>
      <c r="M3555" s="110"/>
    </row>
    <row r="3556" spans="11:13" x14ac:dyDescent="0.25">
      <c r="K3556" s="147"/>
      <c r="L3556" s="110"/>
      <c r="M3556" s="110"/>
    </row>
    <row r="3557" spans="11:13" x14ac:dyDescent="0.25">
      <c r="K3557" s="147"/>
      <c r="L3557" s="110"/>
      <c r="M3557" s="110"/>
    </row>
    <row r="3558" spans="11:13" x14ac:dyDescent="0.25">
      <c r="K3558" s="147"/>
      <c r="L3558" s="110"/>
      <c r="M3558" s="110"/>
    </row>
    <row r="3559" spans="11:13" x14ac:dyDescent="0.25">
      <c r="K3559" s="147"/>
      <c r="L3559" s="110"/>
      <c r="M3559" s="110"/>
    </row>
    <row r="3560" spans="11:13" x14ac:dyDescent="0.25">
      <c r="K3560" s="147"/>
      <c r="L3560" s="110"/>
      <c r="M3560" s="110"/>
    </row>
    <row r="3561" spans="11:13" x14ac:dyDescent="0.25">
      <c r="K3561" s="147"/>
      <c r="L3561" s="110"/>
      <c r="M3561" s="110"/>
    </row>
    <row r="3562" spans="11:13" x14ac:dyDescent="0.25">
      <c r="K3562" s="147"/>
      <c r="L3562" s="110"/>
      <c r="M3562" s="110"/>
    </row>
    <row r="3563" spans="11:13" x14ac:dyDescent="0.25">
      <c r="K3563" s="147"/>
      <c r="L3563" s="110"/>
      <c r="M3563" s="110"/>
    </row>
    <row r="3564" spans="11:13" x14ac:dyDescent="0.25">
      <c r="K3564" s="147"/>
      <c r="L3564" s="110"/>
      <c r="M3564" s="110"/>
    </row>
    <row r="3565" spans="11:13" x14ac:dyDescent="0.25">
      <c r="K3565" s="147"/>
      <c r="L3565" s="110"/>
      <c r="M3565" s="110"/>
    </row>
    <row r="3566" spans="11:13" x14ac:dyDescent="0.25">
      <c r="K3566" s="147"/>
      <c r="L3566" s="110"/>
      <c r="M3566" s="110"/>
    </row>
    <row r="3567" spans="11:13" x14ac:dyDescent="0.25">
      <c r="K3567" s="147"/>
      <c r="L3567" s="110"/>
      <c r="M3567" s="110"/>
    </row>
    <row r="3568" spans="11:13" x14ac:dyDescent="0.25">
      <c r="K3568" s="147"/>
      <c r="L3568" s="110"/>
      <c r="M3568" s="110"/>
    </row>
    <row r="3569" spans="11:13" x14ac:dyDescent="0.25">
      <c r="K3569" s="147"/>
      <c r="L3569" s="110"/>
      <c r="M3569" s="110"/>
    </row>
    <row r="3570" spans="11:13" x14ac:dyDescent="0.25">
      <c r="K3570" s="147"/>
      <c r="L3570" s="110"/>
      <c r="M3570" s="110"/>
    </row>
    <row r="3571" spans="11:13" x14ac:dyDescent="0.25">
      <c r="K3571" s="147"/>
      <c r="L3571" s="110"/>
      <c r="M3571" s="110"/>
    </row>
    <row r="3572" spans="11:13" x14ac:dyDescent="0.25">
      <c r="K3572" s="147"/>
      <c r="L3572" s="110"/>
      <c r="M3572" s="110"/>
    </row>
    <row r="3573" spans="11:13" x14ac:dyDescent="0.25">
      <c r="K3573" s="147"/>
      <c r="L3573" s="110"/>
      <c r="M3573" s="110"/>
    </row>
    <row r="3574" spans="11:13" x14ac:dyDescent="0.25">
      <c r="K3574" s="147"/>
      <c r="L3574" s="110"/>
      <c r="M3574" s="110"/>
    </row>
    <row r="3575" spans="11:13" x14ac:dyDescent="0.25">
      <c r="K3575" s="147"/>
      <c r="L3575" s="110"/>
      <c r="M3575" s="110"/>
    </row>
    <row r="3576" spans="11:13" x14ac:dyDescent="0.25">
      <c r="K3576" s="147"/>
      <c r="L3576" s="110"/>
      <c r="M3576" s="110"/>
    </row>
    <row r="3577" spans="11:13" x14ac:dyDescent="0.25">
      <c r="K3577" s="147"/>
      <c r="L3577" s="110"/>
      <c r="M3577" s="110"/>
    </row>
    <row r="3578" spans="11:13" x14ac:dyDescent="0.25">
      <c r="K3578" s="147"/>
      <c r="L3578" s="110"/>
      <c r="M3578" s="110"/>
    </row>
    <row r="3579" spans="11:13" x14ac:dyDescent="0.25">
      <c r="K3579" s="147"/>
      <c r="L3579" s="110"/>
      <c r="M3579" s="110"/>
    </row>
    <row r="3580" spans="11:13" x14ac:dyDescent="0.25">
      <c r="K3580" s="147"/>
      <c r="L3580" s="110"/>
      <c r="M3580" s="110"/>
    </row>
    <row r="3581" spans="11:13" x14ac:dyDescent="0.25">
      <c r="K3581" s="147"/>
      <c r="L3581" s="110"/>
      <c r="M3581" s="110"/>
    </row>
    <row r="3582" spans="11:13" x14ac:dyDescent="0.25">
      <c r="K3582" s="147"/>
      <c r="L3582" s="110"/>
      <c r="M3582" s="110"/>
    </row>
    <row r="3583" spans="11:13" x14ac:dyDescent="0.25">
      <c r="K3583" s="147"/>
      <c r="L3583" s="110"/>
      <c r="M3583" s="110"/>
    </row>
    <row r="3584" spans="11:13" x14ac:dyDescent="0.25">
      <c r="K3584" s="147"/>
      <c r="L3584" s="110"/>
      <c r="M3584" s="110"/>
    </row>
    <row r="3585" spans="11:13" x14ac:dyDescent="0.25">
      <c r="K3585" s="147"/>
      <c r="L3585" s="110"/>
      <c r="M3585" s="110"/>
    </row>
    <row r="3586" spans="11:13" x14ac:dyDescent="0.25">
      <c r="K3586" s="147"/>
      <c r="L3586" s="110"/>
      <c r="M3586" s="110"/>
    </row>
    <row r="3587" spans="11:13" x14ac:dyDescent="0.25">
      <c r="K3587" s="147"/>
      <c r="L3587" s="110"/>
      <c r="M3587" s="110"/>
    </row>
    <row r="3588" spans="11:13" x14ac:dyDescent="0.25">
      <c r="K3588" s="147"/>
      <c r="L3588" s="110"/>
      <c r="M3588" s="110"/>
    </row>
    <row r="3589" spans="11:13" x14ac:dyDescent="0.25">
      <c r="K3589" s="147"/>
      <c r="L3589" s="110"/>
      <c r="M3589" s="110"/>
    </row>
    <row r="3590" spans="11:13" x14ac:dyDescent="0.25">
      <c r="K3590" s="147"/>
      <c r="L3590" s="110"/>
      <c r="M3590" s="110"/>
    </row>
    <row r="3591" spans="11:13" x14ac:dyDescent="0.25">
      <c r="K3591" s="147"/>
      <c r="L3591" s="110"/>
      <c r="M3591" s="110"/>
    </row>
    <row r="3592" spans="11:13" x14ac:dyDescent="0.25">
      <c r="K3592" s="147"/>
      <c r="L3592" s="110"/>
      <c r="M3592" s="110"/>
    </row>
    <row r="3593" spans="11:13" x14ac:dyDescent="0.25">
      <c r="K3593" s="147"/>
      <c r="L3593" s="110"/>
      <c r="M3593" s="110"/>
    </row>
    <row r="3594" spans="11:13" x14ac:dyDescent="0.25">
      <c r="K3594" s="147"/>
      <c r="L3594" s="110"/>
      <c r="M3594" s="110"/>
    </row>
    <row r="3595" spans="11:13" x14ac:dyDescent="0.25">
      <c r="K3595" s="147"/>
      <c r="L3595" s="110"/>
      <c r="M3595" s="110"/>
    </row>
    <row r="3596" spans="11:13" x14ac:dyDescent="0.25">
      <c r="K3596" s="147"/>
      <c r="L3596" s="110"/>
      <c r="M3596" s="110"/>
    </row>
    <row r="3597" spans="11:13" x14ac:dyDescent="0.25">
      <c r="K3597" s="147"/>
      <c r="L3597" s="110"/>
      <c r="M3597" s="110"/>
    </row>
    <row r="3598" spans="11:13" x14ac:dyDescent="0.25">
      <c r="K3598" s="147"/>
      <c r="L3598" s="110"/>
      <c r="M3598" s="110"/>
    </row>
    <row r="3599" spans="11:13" x14ac:dyDescent="0.25">
      <c r="K3599" s="147"/>
      <c r="L3599" s="110"/>
      <c r="M3599" s="110"/>
    </row>
    <row r="3600" spans="11:13" x14ac:dyDescent="0.25">
      <c r="K3600" s="147"/>
      <c r="L3600" s="110"/>
      <c r="M3600" s="110"/>
    </row>
    <row r="3601" spans="11:13" x14ac:dyDescent="0.25">
      <c r="K3601" s="147"/>
      <c r="L3601" s="110"/>
      <c r="M3601" s="110"/>
    </row>
    <row r="3602" spans="11:13" x14ac:dyDescent="0.25">
      <c r="K3602" s="147"/>
      <c r="L3602" s="110"/>
      <c r="M3602" s="110"/>
    </row>
    <row r="3603" spans="11:13" x14ac:dyDescent="0.25">
      <c r="K3603" s="147"/>
      <c r="L3603" s="110"/>
      <c r="M3603" s="110"/>
    </row>
    <row r="3604" spans="11:13" x14ac:dyDescent="0.25">
      <c r="K3604" s="147"/>
      <c r="L3604" s="110"/>
      <c r="M3604" s="110"/>
    </row>
    <row r="3605" spans="11:13" x14ac:dyDescent="0.25">
      <c r="K3605" s="147"/>
      <c r="L3605" s="110"/>
      <c r="M3605" s="110"/>
    </row>
    <row r="3606" spans="11:13" x14ac:dyDescent="0.25">
      <c r="K3606" s="147"/>
      <c r="L3606" s="110"/>
      <c r="M3606" s="110"/>
    </row>
    <row r="3607" spans="11:13" x14ac:dyDescent="0.25">
      <c r="K3607" s="147"/>
      <c r="L3607" s="110"/>
      <c r="M3607" s="110"/>
    </row>
    <row r="3608" spans="11:13" x14ac:dyDescent="0.25">
      <c r="K3608" s="147"/>
      <c r="L3608" s="110"/>
      <c r="M3608" s="110"/>
    </row>
    <row r="3609" spans="11:13" x14ac:dyDescent="0.25">
      <c r="K3609" s="147"/>
      <c r="L3609" s="110"/>
      <c r="M3609" s="110"/>
    </row>
    <row r="3610" spans="11:13" x14ac:dyDescent="0.25">
      <c r="K3610" s="147"/>
      <c r="L3610" s="110"/>
      <c r="M3610" s="110"/>
    </row>
    <row r="3611" spans="11:13" x14ac:dyDescent="0.25">
      <c r="K3611" s="147"/>
      <c r="L3611" s="110"/>
      <c r="M3611" s="110"/>
    </row>
    <row r="3612" spans="11:13" x14ac:dyDescent="0.25">
      <c r="K3612" s="147"/>
      <c r="L3612" s="110"/>
      <c r="M3612" s="110"/>
    </row>
    <row r="3613" spans="11:13" x14ac:dyDescent="0.25">
      <c r="K3613" s="147"/>
      <c r="L3613" s="110"/>
      <c r="M3613" s="110"/>
    </row>
    <row r="3614" spans="11:13" x14ac:dyDescent="0.25">
      <c r="K3614" s="147"/>
      <c r="L3614" s="110"/>
      <c r="M3614" s="110"/>
    </row>
    <row r="3615" spans="11:13" x14ac:dyDescent="0.25">
      <c r="K3615" s="147"/>
      <c r="L3615" s="110"/>
      <c r="M3615" s="110"/>
    </row>
    <row r="3616" spans="11:13" x14ac:dyDescent="0.25">
      <c r="K3616" s="147"/>
      <c r="L3616" s="110"/>
      <c r="M3616" s="110"/>
    </row>
    <row r="3617" spans="11:13" x14ac:dyDescent="0.25">
      <c r="K3617" s="147"/>
      <c r="L3617" s="110"/>
      <c r="M3617" s="110"/>
    </row>
    <row r="3618" spans="11:13" x14ac:dyDescent="0.25">
      <c r="K3618" s="147"/>
      <c r="L3618" s="110"/>
      <c r="M3618" s="110"/>
    </row>
    <row r="3619" spans="11:13" x14ac:dyDescent="0.25">
      <c r="K3619" s="147"/>
      <c r="L3619" s="110"/>
      <c r="M3619" s="110"/>
    </row>
    <row r="3620" spans="11:13" x14ac:dyDescent="0.25">
      <c r="K3620" s="147"/>
      <c r="L3620" s="110"/>
      <c r="M3620" s="110"/>
    </row>
    <row r="3621" spans="11:13" x14ac:dyDescent="0.25">
      <c r="K3621" s="147"/>
      <c r="L3621" s="110"/>
      <c r="M3621" s="110"/>
    </row>
    <row r="3622" spans="11:13" x14ac:dyDescent="0.25">
      <c r="K3622" s="147"/>
      <c r="L3622" s="110"/>
      <c r="M3622" s="110"/>
    </row>
    <row r="3623" spans="11:13" x14ac:dyDescent="0.25">
      <c r="K3623" s="147"/>
      <c r="L3623" s="110"/>
      <c r="M3623" s="110"/>
    </row>
    <row r="3624" spans="11:13" x14ac:dyDescent="0.25">
      <c r="K3624" s="147"/>
      <c r="L3624" s="110"/>
      <c r="M3624" s="110"/>
    </row>
    <row r="3625" spans="11:13" x14ac:dyDescent="0.25">
      <c r="K3625" s="147"/>
      <c r="L3625" s="110"/>
      <c r="M3625" s="110"/>
    </row>
    <row r="3626" spans="11:13" x14ac:dyDescent="0.25">
      <c r="K3626" s="147"/>
      <c r="L3626" s="110"/>
      <c r="M3626" s="110"/>
    </row>
    <row r="3627" spans="11:13" x14ac:dyDescent="0.25">
      <c r="K3627" s="147"/>
      <c r="L3627" s="110"/>
      <c r="M3627" s="110"/>
    </row>
    <row r="3628" spans="11:13" x14ac:dyDescent="0.25">
      <c r="K3628" s="147"/>
      <c r="L3628" s="110"/>
      <c r="M3628" s="110"/>
    </row>
    <row r="3629" spans="11:13" x14ac:dyDescent="0.25">
      <c r="K3629" s="147"/>
      <c r="L3629" s="110"/>
      <c r="M3629" s="110"/>
    </row>
    <row r="3630" spans="11:13" x14ac:dyDescent="0.25">
      <c r="K3630" s="147"/>
      <c r="L3630" s="110"/>
      <c r="M3630" s="110"/>
    </row>
    <row r="3631" spans="11:13" x14ac:dyDescent="0.25">
      <c r="K3631" s="147"/>
      <c r="L3631" s="110"/>
      <c r="M3631" s="110"/>
    </row>
    <row r="3632" spans="11:13" x14ac:dyDescent="0.25">
      <c r="K3632" s="147"/>
      <c r="L3632" s="110"/>
      <c r="M3632" s="110"/>
    </row>
    <row r="3633" spans="11:13" x14ac:dyDescent="0.25">
      <c r="K3633" s="147"/>
      <c r="L3633" s="110"/>
      <c r="M3633" s="110"/>
    </row>
    <row r="3634" spans="11:13" x14ac:dyDescent="0.25">
      <c r="K3634" s="147"/>
      <c r="L3634" s="110"/>
      <c r="M3634" s="110"/>
    </row>
    <row r="3635" spans="11:13" x14ac:dyDescent="0.25">
      <c r="K3635" s="147"/>
      <c r="L3635" s="110"/>
      <c r="M3635" s="110"/>
    </row>
    <row r="3636" spans="11:13" x14ac:dyDescent="0.25">
      <c r="K3636" s="147"/>
      <c r="L3636" s="110"/>
      <c r="M3636" s="110"/>
    </row>
    <row r="3637" spans="11:13" x14ac:dyDescent="0.25">
      <c r="K3637" s="147"/>
      <c r="L3637" s="110"/>
      <c r="M3637" s="110"/>
    </row>
    <row r="3638" spans="11:13" x14ac:dyDescent="0.25">
      <c r="K3638" s="147"/>
      <c r="L3638" s="110"/>
      <c r="M3638" s="110"/>
    </row>
    <row r="3639" spans="11:13" x14ac:dyDescent="0.25">
      <c r="K3639" s="147"/>
      <c r="L3639" s="110"/>
      <c r="M3639" s="110"/>
    </row>
    <row r="3640" spans="11:13" x14ac:dyDescent="0.25">
      <c r="K3640" s="147"/>
      <c r="L3640" s="110"/>
      <c r="M3640" s="110"/>
    </row>
    <row r="3641" spans="11:13" x14ac:dyDescent="0.25">
      <c r="K3641" s="147"/>
      <c r="L3641" s="110"/>
      <c r="M3641" s="110"/>
    </row>
    <row r="3642" spans="11:13" x14ac:dyDescent="0.25">
      <c r="K3642" s="147"/>
      <c r="L3642" s="110"/>
      <c r="M3642" s="110"/>
    </row>
    <row r="3643" spans="11:13" x14ac:dyDescent="0.25">
      <c r="K3643" s="147"/>
      <c r="L3643" s="110"/>
      <c r="M3643" s="110"/>
    </row>
    <row r="3644" spans="11:13" x14ac:dyDescent="0.25">
      <c r="K3644" s="147"/>
      <c r="L3644" s="110"/>
      <c r="M3644" s="110"/>
    </row>
    <row r="3645" spans="11:13" x14ac:dyDescent="0.25">
      <c r="K3645" s="147"/>
      <c r="L3645" s="110"/>
      <c r="M3645" s="110"/>
    </row>
    <row r="3646" spans="11:13" x14ac:dyDescent="0.25">
      <c r="K3646" s="147"/>
      <c r="L3646" s="110"/>
      <c r="M3646" s="110"/>
    </row>
    <row r="3647" spans="11:13" x14ac:dyDescent="0.25">
      <c r="K3647" s="147"/>
      <c r="L3647" s="110"/>
      <c r="M3647" s="110"/>
    </row>
    <row r="3648" spans="11:13" x14ac:dyDescent="0.25">
      <c r="K3648" s="147"/>
      <c r="L3648" s="110"/>
      <c r="M3648" s="110"/>
    </row>
    <row r="3649" spans="11:13" x14ac:dyDescent="0.25">
      <c r="K3649" s="147"/>
      <c r="L3649" s="110"/>
      <c r="M3649" s="110"/>
    </row>
    <row r="3650" spans="11:13" x14ac:dyDescent="0.25">
      <c r="K3650" s="147"/>
      <c r="L3650" s="110"/>
      <c r="M3650" s="110"/>
    </row>
    <row r="3651" spans="11:13" x14ac:dyDescent="0.25">
      <c r="K3651" s="147"/>
      <c r="L3651" s="110"/>
      <c r="M3651" s="110"/>
    </row>
    <row r="3652" spans="11:13" x14ac:dyDescent="0.25">
      <c r="K3652" s="147"/>
      <c r="L3652" s="110"/>
      <c r="M3652" s="110"/>
    </row>
    <row r="3653" spans="11:13" x14ac:dyDescent="0.25">
      <c r="K3653" s="147"/>
      <c r="L3653" s="110"/>
      <c r="M3653" s="110"/>
    </row>
    <row r="3654" spans="11:13" x14ac:dyDescent="0.25">
      <c r="K3654" s="147"/>
      <c r="L3654" s="110"/>
      <c r="M3654" s="110"/>
    </row>
    <row r="3655" spans="11:13" x14ac:dyDescent="0.25">
      <c r="K3655" s="147"/>
      <c r="L3655" s="110"/>
      <c r="M3655" s="110"/>
    </row>
    <row r="3656" spans="11:13" x14ac:dyDescent="0.25">
      <c r="K3656" s="147"/>
      <c r="L3656" s="110"/>
      <c r="M3656" s="110"/>
    </row>
    <row r="3657" spans="11:13" x14ac:dyDescent="0.25">
      <c r="K3657" s="147"/>
      <c r="L3657" s="110"/>
      <c r="M3657" s="110"/>
    </row>
    <row r="3658" spans="11:13" x14ac:dyDescent="0.25">
      <c r="K3658" s="147"/>
      <c r="L3658" s="110"/>
      <c r="M3658" s="110"/>
    </row>
    <row r="3659" spans="11:13" x14ac:dyDescent="0.25">
      <c r="K3659" s="147"/>
      <c r="L3659" s="110"/>
      <c r="M3659" s="110"/>
    </row>
    <row r="3660" spans="11:13" x14ac:dyDescent="0.25">
      <c r="K3660" s="147"/>
      <c r="L3660" s="110"/>
      <c r="M3660" s="110"/>
    </row>
    <row r="3661" spans="11:13" x14ac:dyDescent="0.25">
      <c r="K3661" s="147"/>
      <c r="L3661" s="110"/>
      <c r="M3661" s="110"/>
    </row>
    <row r="3662" spans="11:13" x14ac:dyDescent="0.25">
      <c r="K3662" s="147"/>
      <c r="L3662" s="110"/>
      <c r="M3662" s="110"/>
    </row>
    <row r="3663" spans="11:13" x14ac:dyDescent="0.25">
      <c r="K3663" s="147"/>
      <c r="L3663" s="110"/>
      <c r="M3663" s="110"/>
    </row>
    <row r="3664" spans="11:13" x14ac:dyDescent="0.25">
      <c r="K3664" s="147"/>
      <c r="L3664" s="110"/>
      <c r="M3664" s="110"/>
    </row>
    <row r="3665" spans="11:13" x14ac:dyDescent="0.25">
      <c r="K3665" s="147"/>
      <c r="L3665" s="110"/>
      <c r="M3665" s="110"/>
    </row>
    <row r="3666" spans="11:13" x14ac:dyDescent="0.25">
      <c r="K3666" s="147"/>
      <c r="L3666" s="110"/>
      <c r="M3666" s="110"/>
    </row>
    <row r="3667" spans="11:13" x14ac:dyDescent="0.25">
      <c r="K3667" s="147"/>
      <c r="L3667" s="110"/>
      <c r="M3667" s="110"/>
    </row>
    <row r="3668" spans="11:13" x14ac:dyDescent="0.25">
      <c r="K3668" s="147"/>
      <c r="L3668" s="110"/>
      <c r="M3668" s="110"/>
    </row>
    <row r="3669" spans="11:13" x14ac:dyDescent="0.25">
      <c r="K3669" s="147"/>
      <c r="L3669" s="110"/>
      <c r="M3669" s="110"/>
    </row>
    <row r="3670" spans="11:13" x14ac:dyDescent="0.25">
      <c r="K3670" s="147"/>
      <c r="L3670" s="110"/>
      <c r="M3670" s="110"/>
    </row>
    <row r="3671" spans="11:13" x14ac:dyDescent="0.25">
      <c r="K3671" s="147"/>
      <c r="L3671" s="110"/>
      <c r="M3671" s="110"/>
    </row>
    <row r="3672" spans="11:13" x14ac:dyDescent="0.25">
      <c r="K3672" s="147"/>
      <c r="L3672" s="110"/>
      <c r="M3672" s="110"/>
    </row>
    <row r="3673" spans="11:13" x14ac:dyDescent="0.25">
      <c r="K3673" s="147"/>
      <c r="L3673" s="110"/>
      <c r="M3673" s="110"/>
    </row>
    <row r="3674" spans="11:13" x14ac:dyDescent="0.25">
      <c r="K3674" s="147"/>
      <c r="L3674" s="110"/>
      <c r="M3674" s="110"/>
    </row>
    <row r="3675" spans="11:13" x14ac:dyDescent="0.25">
      <c r="K3675" s="147"/>
      <c r="L3675" s="110"/>
      <c r="M3675" s="110"/>
    </row>
    <row r="3676" spans="11:13" x14ac:dyDescent="0.25">
      <c r="K3676" s="147"/>
      <c r="L3676" s="110"/>
      <c r="M3676" s="110"/>
    </row>
    <row r="3677" spans="11:13" x14ac:dyDescent="0.25">
      <c r="K3677" s="147"/>
      <c r="L3677" s="110"/>
      <c r="M3677" s="110"/>
    </row>
    <row r="3678" spans="11:13" x14ac:dyDescent="0.25">
      <c r="K3678" s="147"/>
      <c r="L3678" s="110"/>
      <c r="M3678" s="110"/>
    </row>
    <row r="3679" spans="11:13" x14ac:dyDescent="0.25">
      <c r="K3679" s="147"/>
      <c r="L3679" s="110"/>
      <c r="M3679" s="110"/>
    </row>
    <row r="3680" spans="11:13" x14ac:dyDescent="0.25">
      <c r="K3680" s="147"/>
      <c r="L3680" s="110"/>
      <c r="M3680" s="110"/>
    </row>
    <row r="3681" spans="11:13" x14ac:dyDescent="0.25">
      <c r="K3681" s="147"/>
      <c r="L3681" s="110"/>
      <c r="M3681" s="110"/>
    </row>
    <row r="3682" spans="11:13" x14ac:dyDescent="0.25">
      <c r="K3682" s="147"/>
      <c r="L3682" s="110"/>
      <c r="M3682" s="110"/>
    </row>
    <row r="3683" spans="11:13" x14ac:dyDescent="0.25">
      <c r="K3683" s="147"/>
      <c r="L3683" s="110"/>
      <c r="M3683" s="110"/>
    </row>
    <row r="3684" spans="11:13" x14ac:dyDescent="0.25">
      <c r="K3684" s="147"/>
      <c r="L3684" s="110"/>
      <c r="M3684" s="110"/>
    </row>
    <row r="3685" spans="11:13" x14ac:dyDescent="0.25">
      <c r="K3685" s="147"/>
      <c r="L3685" s="110"/>
      <c r="M3685" s="110"/>
    </row>
    <row r="3686" spans="11:13" x14ac:dyDescent="0.25">
      <c r="K3686" s="147"/>
      <c r="L3686" s="110"/>
      <c r="M3686" s="110"/>
    </row>
    <row r="3687" spans="11:13" x14ac:dyDescent="0.25">
      <c r="K3687" s="147"/>
      <c r="L3687" s="110"/>
      <c r="M3687" s="110"/>
    </row>
    <row r="3688" spans="11:13" x14ac:dyDescent="0.25">
      <c r="K3688" s="147"/>
      <c r="L3688" s="110"/>
      <c r="M3688" s="110"/>
    </row>
    <row r="3689" spans="11:13" x14ac:dyDescent="0.25">
      <c r="K3689" s="147"/>
      <c r="L3689" s="110"/>
      <c r="M3689" s="110"/>
    </row>
    <row r="3690" spans="11:13" x14ac:dyDescent="0.25">
      <c r="K3690" s="147"/>
      <c r="L3690" s="110"/>
      <c r="M3690" s="110"/>
    </row>
    <row r="3691" spans="11:13" x14ac:dyDescent="0.25">
      <c r="K3691" s="147"/>
      <c r="L3691" s="110"/>
      <c r="M3691" s="110"/>
    </row>
    <row r="3692" spans="11:13" x14ac:dyDescent="0.25">
      <c r="K3692" s="147"/>
      <c r="L3692" s="110"/>
      <c r="M3692" s="110"/>
    </row>
    <row r="3693" spans="11:13" x14ac:dyDescent="0.25">
      <c r="K3693" s="147"/>
      <c r="L3693" s="110"/>
      <c r="M3693" s="110"/>
    </row>
    <row r="3694" spans="11:13" x14ac:dyDescent="0.25">
      <c r="K3694" s="147"/>
      <c r="L3694" s="110"/>
      <c r="M3694" s="110"/>
    </row>
    <row r="3695" spans="11:13" x14ac:dyDescent="0.25">
      <c r="K3695" s="147"/>
      <c r="L3695" s="110"/>
      <c r="M3695" s="110"/>
    </row>
    <row r="3696" spans="11:13" x14ac:dyDescent="0.25">
      <c r="K3696" s="147"/>
      <c r="L3696" s="110"/>
      <c r="M3696" s="110"/>
    </row>
    <row r="3697" spans="11:13" x14ac:dyDescent="0.25">
      <c r="K3697" s="147"/>
      <c r="L3697" s="110"/>
      <c r="M3697" s="110"/>
    </row>
    <row r="3698" spans="11:13" x14ac:dyDescent="0.25">
      <c r="K3698" s="147"/>
      <c r="L3698" s="110"/>
      <c r="M3698" s="110"/>
    </row>
    <row r="3699" spans="11:13" x14ac:dyDescent="0.25">
      <c r="K3699" s="147"/>
      <c r="L3699" s="110"/>
      <c r="M3699" s="110"/>
    </row>
    <row r="3700" spans="11:13" x14ac:dyDescent="0.25">
      <c r="K3700" s="147"/>
      <c r="L3700" s="110"/>
      <c r="M3700" s="110"/>
    </row>
    <row r="3701" spans="11:13" x14ac:dyDescent="0.25">
      <c r="K3701" s="147"/>
      <c r="L3701" s="110"/>
      <c r="M3701" s="110"/>
    </row>
    <row r="3702" spans="11:13" x14ac:dyDescent="0.25">
      <c r="K3702" s="147"/>
      <c r="L3702" s="110"/>
      <c r="M3702" s="110"/>
    </row>
    <row r="3703" spans="11:13" x14ac:dyDescent="0.25">
      <c r="K3703" s="147"/>
      <c r="L3703" s="110"/>
      <c r="M3703" s="110"/>
    </row>
    <row r="3704" spans="11:13" x14ac:dyDescent="0.25">
      <c r="K3704" s="147"/>
      <c r="L3704" s="110"/>
      <c r="M3704" s="110"/>
    </row>
    <row r="3705" spans="11:13" x14ac:dyDescent="0.25">
      <c r="K3705" s="147"/>
      <c r="L3705" s="110"/>
      <c r="M3705" s="110"/>
    </row>
    <row r="3706" spans="11:13" x14ac:dyDescent="0.25">
      <c r="K3706" s="147"/>
      <c r="L3706" s="110"/>
      <c r="M3706" s="110"/>
    </row>
    <row r="3707" spans="11:13" x14ac:dyDescent="0.25">
      <c r="K3707" s="147"/>
      <c r="L3707" s="110"/>
      <c r="M3707" s="110"/>
    </row>
    <row r="3708" spans="11:13" x14ac:dyDescent="0.25">
      <c r="K3708" s="147"/>
      <c r="L3708" s="110"/>
      <c r="M3708" s="110"/>
    </row>
    <row r="3709" spans="11:13" x14ac:dyDescent="0.25">
      <c r="K3709" s="147"/>
      <c r="L3709" s="110"/>
      <c r="M3709" s="110"/>
    </row>
    <row r="3710" spans="11:13" x14ac:dyDescent="0.25">
      <c r="K3710" s="147"/>
      <c r="L3710" s="110"/>
      <c r="M3710" s="110"/>
    </row>
    <row r="3711" spans="11:13" x14ac:dyDescent="0.25">
      <c r="K3711" s="147"/>
      <c r="L3711" s="110"/>
      <c r="M3711" s="110"/>
    </row>
    <row r="3712" spans="11:13" x14ac:dyDescent="0.25">
      <c r="K3712" s="147"/>
      <c r="L3712" s="110"/>
      <c r="M3712" s="110"/>
    </row>
    <row r="3713" spans="11:13" x14ac:dyDescent="0.25">
      <c r="K3713" s="147"/>
      <c r="L3713" s="110"/>
      <c r="M3713" s="110"/>
    </row>
    <row r="3714" spans="11:13" x14ac:dyDescent="0.25">
      <c r="K3714" s="147"/>
      <c r="L3714" s="110"/>
      <c r="M3714" s="110"/>
    </row>
    <row r="3715" spans="11:13" x14ac:dyDescent="0.25">
      <c r="K3715" s="147"/>
      <c r="L3715" s="110"/>
      <c r="M3715" s="110"/>
    </row>
    <row r="3716" spans="11:13" x14ac:dyDescent="0.25">
      <c r="K3716" s="147"/>
      <c r="L3716" s="110"/>
      <c r="M3716" s="110"/>
    </row>
    <row r="3717" spans="11:13" x14ac:dyDescent="0.25">
      <c r="K3717" s="147"/>
      <c r="L3717" s="110"/>
      <c r="M3717" s="110"/>
    </row>
    <row r="3718" spans="11:13" x14ac:dyDescent="0.25">
      <c r="K3718" s="147"/>
      <c r="L3718" s="110"/>
      <c r="M3718" s="110"/>
    </row>
    <row r="3719" spans="11:13" x14ac:dyDescent="0.25">
      <c r="K3719" s="147"/>
      <c r="L3719" s="110"/>
      <c r="M3719" s="110"/>
    </row>
    <row r="3720" spans="11:13" x14ac:dyDescent="0.25">
      <c r="K3720" s="147"/>
      <c r="L3720" s="110"/>
      <c r="M3720" s="110"/>
    </row>
    <row r="3721" spans="11:13" x14ac:dyDescent="0.25">
      <c r="K3721" s="147"/>
      <c r="L3721" s="110"/>
      <c r="M3721" s="110"/>
    </row>
    <row r="3722" spans="11:13" x14ac:dyDescent="0.25">
      <c r="K3722" s="147"/>
      <c r="L3722" s="110"/>
      <c r="M3722" s="110"/>
    </row>
    <row r="3723" spans="11:13" x14ac:dyDescent="0.25">
      <c r="K3723" s="147"/>
      <c r="L3723" s="110"/>
      <c r="M3723" s="110"/>
    </row>
    <row r="3724" spans="11:13" x14ac:dyDescent="0.25">
      <c r="K3724" s="147"/>
      <c r="L3724" s="110"/>
      <c r="M3724" s="110"/>
    </row>
    <row r="3725" spans="11:13" x14ac:dyDescent="0.25">
      <c r="K3725" s="147"/>
      <c r="L3725" s="110"/>
      <c r="M3725" s="110"/>
    </row>
    <row r="3726" spans="11:13" x14ac:dyDescent="0.25">
      <c r="K3726" s="147"/>
      <c r="L3726" s="110"/>
      <c r="M3726" s="110"/>
    </row>
    <row r="3727" spans="11:13" x14ac:dyDescent="0.25">
      <c r="K3727" s="147"/>
      <c r="L3727" s="110"/>
      <c r="M3727" s="110"/>
    </row>
    <row r="3728" spans="11:13" x14ac:dyDescent="0.25">
      <c r="K3728" s="147"/>
      <c r="L3728" s="110"/>
      <c r="M3728" s="110"/>
    </row>
    <row r="3729" spans="11:13" x14ac:dyDescent="0.25">
      <c r="K3729" s="147"/>
      <c r="L3729" s="110"/>
      <c r="M3729" s="110"/>
    </row>
    <row r="3730" spans="11:13" x14ac:dyDescent="0.25">
      <c r="K3730" s="147"/>
      <c r="L3730" s="110"/>
      <c r="M3730" s="110"/>
    </row>
    <row r="3731" spans="11:13" x14ac:dyDescent="0.25">
      <c r="K3731" s="147"/>
      <c r="L3731" s="110"/>
      <c r="M3731" s="110"/>
    </row>
    <row r="3732" spans="11:13" x14ac:dyDescent="0.25">
      <c r="K3732" s="147"/>
      <c r="L3732" s="110"/>
      <c r="M3732" s="110"/>
    </row>
    <row r="3733" spans="11:13" x14ac:dyDescent="0.25">
      <c r="K3733" s="147"/>
      <c r="L3733" s="110"/>
      <c r="M3733" s="110"/>
    </row>
    <row r="3734" spans="11:13" x14ac:dyDescent="0.25">
      <c r="K3734" s="147"/>
      <c r="L3734" s="110"/>
      <c r="M3734" s="110"/>
    </row>
    <row r="3735" spans="11:13" x14ac:dyDescent="0.25">
      <c r="K3735" s="147"/>
      <c r="L3735" s="110"/>
      <c r="M3735" s="110"/>
    </row>
    <row r="3736" spans="11:13" x14ac:dyDescent="0.25">
      <c r="K3736" s="147"/>
      <c r="L3736" s="110"/>
      <c r="M3736" s="110"/>
    </row>
    <row r="3737" spans="11:13" x14ac:dyDescent="0.25">
      <c r="K3737" s="147"/>
      <c r="L3737" s="110"/>
      <c r="M3737" s="110"/>
    </row>
    <row r="3738" spans="11:13" x14ac:dyDescent="0.25">
      <c r="K3738" s="147"/>
      <c r="L3738" s="110"/>
      <c r="M3738" s="110"/>
    </row>
    <row r="3739" spans="11:13" x14ac:dyDescent="0.25">
      <c r="K3739" s="147"/>
      <c r="L3739" s="110"/>
      <c r="M3739" s="110"/>
    </row>
    <row r="3740" spans="11:13" x14ac:dyDescent="0.25">
      <c r="K3740" s="147"/>
      <c r="L3740" s="110"/>
      <c r="M3740" s="110"/>
    </row>
    <row r="3741" spans="11:13" x14ac:dyDescent="0.25">
      <c r="K3741" s="147"/>
      <c r="L3741" s="110"/>
      <c r="M3741" s="110"/>
    </row>
    <row r="3742" spans="11:13" x14ac:dyDescent="0.25">
      <c r="K3742" s="147"/>
      <c r="L3742" s="110"/>
      <c r="M3742" s="110"/>
    </row>
    <row r="3743" spans="11:13" x14ac:dyDescent="0.25">
      <c r="K3743" s="147"/>
      <c r="L3743" s="110"/>
      <c r="M3743" s="110"/>
    </row>
    <row r="3744" spans="11:13" x14ac:dyDescent="0.25">
      <c r="K3744" s="147"/>
      <c r="L3744" s="110"/>
      <c r="M3744" s="110"/>
    </row>
    <row r="3745" spans="11:13" x14ac:dyDescent="0.25">
      <c r="K3745" s="147"/>
      <c r="L3745" s="110"/>
      <c r="M3745" s="110"/>
    </row>
    <row r="3746" spans="11:13" x14ac:dyDescent="0.25">
      <c r="K3746" s="147"/>
      <c r="L3746" s="110"/>
      <c r="M3746" s="110"/>
    </row>
    <row r="3747" spans="11:13" x14ac:dyDescent="0.25">
      <c r="K3747" s="147"/>
      <c r="L3747" s="110"/>
      <c r="M3747" s="110"/>
    </row>
    <row r="3748" spans="11:13" x14ac:dyDescent="0.25">
      <c r="K3748" s="147"/>
      <c r="L3748" s="110"/>
      <c r="M3748" s="110"/>
    </row>
    <row r="3749" spans="11:13" x14ac:dyDescent="0.25">
      <c r="K3749" s="147"/>
      <c r="L3749" s="110"/>
      <c r="M3749" s="110"/>
    </row>
    <row r="3750" spans="11:13" x14ac:dyDescent="0.25">
      <c r="K3750" s="147"/>
      <c r="L3750" s="110"/>
      <c r="M3750" s="110"/>
    </row>
    <row r="3751" spans="11:13" x14ac:dyDescent="0.25">
      <c r="K3751" s="147"/>
      <c r="L3751" s="110"/>
      <c r="M3751" s="110"/>
    </row>
    <row r="3752" spans="11:13" x14ac:dyDescent="0.25">
      <c r="K3752" s="147"/>
      <c r="L3752" s="110"/>
      <c r="M3752" s="110"/>
    </row>
    <row r="3753" spans="11:13" x14ac:dyDescent="0.25">
      <c r="K3753" s="147"/>
      <c r="L3753" s="110"/>
      <c r="M3753" s="110"/>
    </row>
    <row r="3754" spans="11:13" x14ac:dyDescent="0.25">
      <c r="K3754" s="147"/>
      <c r="L3754" s="110"/>
      <c r="M3754" s="110"/>
    </row>
    <row r="3755" spans="11:13" x14ac:dyDescent="0.25">
      <c r="K3755" s="147"/>
      <c r="L3755" s="110"/>
      <c r="M3755" s="110"/>
    </row>
    <row r="3756" spans="11:13" x14ac:dyDescent="0.25">
      <c r="K3756" s="147"/>
      <c r="L3756" s="110"/>
      <c r="M3756" s="110"/>
    </row>
    <row r="3757" spans="11:13" x14ac:dyDescent="0.25">
      <c r="K3757" s="147"/>
      <c r="L3757" s="110"/>
      <c r="M3757" s="110"/>
    </row>
    <row r="3758" spans="11:13" x14ac:dyDescent="0.25">
      <c r="K3758" s="147"/>
      <c r="L3758" s="110"/>
      <c r="M3758" s="110"/>
    </row>
    <row r="3759" spans="11:13" x14ac:dyDescent="0.25">
      <c r="K3759" s="147"/>
      <c r="L3759" s="110"/>
      <c r="M3759" s="110"/>
    </row>
    <row r="3760" spans="11:13" x14ac:dyDescent="0.25">
      <c r="K3760" s="147"/>
      <c r="L3760" s="110"/>
      <c r="M3760" s="110"/>
    </row>
    <row r="3761" spans="11:13" x14ac:dyDescent="0.25">
      <c r="K3761" s="147"/>
      <c r="L3761" s="110"/>
      <c r="M3761" s="110"/>
    </row>
    <row r="3762" spans="11:13" x14ac:dyDescent="0.25">
      <c r="K3762" s="147"/>
      <c r="L3762" s="110"/>
      <c r="M3762" s="110"/>
    </row>
    <row r="3763" spans="11:13" x14ac:dyDescent="0.25">
      <c r="K3763" s="147"/>
      <c r="L3763" s="110"/>
      <c r="M3763" s="110"/>
    </row>
    <row r="3764" spans="11:13" x14ac:dyDescent="0.25">
      <c r="K3764" s="147"/>
      <c r="L3764" s="110"/>
      <c r="M3764" s="110"/>
    </row>
    <row r="3765" spans="11:13" x14ac:dyDescent="0.25">
      <c r="K3765" s="147"/>
      <c r="L3765" s="110"/>
      <c r="M3765" s="110"/>
    </row>
    <row r="3766" spans="11:13" x14ac:dyDescent="0.25">
      <c r="K3766" s="147"/>
      <c r="L3766" s="110"/>
      <c r="M3766" s="110"/>
    </row>
    <row r="3767" spans="11:13" x14ac:dyDescent="0.25">
      <c r="K3767" s="147"/>
      <c r="L3767" s="110"/>
      <c r="M3767" s="110"/>
    </row>
    <row r="3768" spans="11:13" x14ac:dyDescent="0.25">
      <c r="K3768" s="147"/>
      <c r="L3768" s="110"/>
      <c r="M3768" s="110"/>
    </row>
    <row r="3769" spans="11:13" x14ac:dyDescent="0.25">
      <c r="K3769" s="147"/>
      <c r="L3769" s="110"/>
      <c r="M3769" s="110"/>
    </row>
    <row r="3770" spans="11:13" x14ac:dyDescent="0.25">
      <c r="K3770" s="147"/>
      <c r="L3770" s="110"/>
      <c r="M3770" s="110"/>
    </row>
    <row r="3771" spans="11:13" x14ac:dyDescent="0.25">
      <c r="K3771" s="147"/>
      <c r="L3771" s="110"/>
      <c r="M3771" s="110"/>
    </row>
    <row r="3772" spans="11:13" x14ac:dyDescent="0.25">
      <c r="K3772" s="147"/>
      <c r="L3772" s="110"/>
      <c r="M3772" s="110"/>
    </row>
    <row r="3773" spans="11:13" x14ac:dyDescent="0.25">
      <c r="K3773" s="147"/>
      <c r="L3773" s="110"/>
      <c r="M3773" s="110"/>
    </row>
    <row r="3774" spans="11:13" x14ac:dyDescent="0.25">
      <c r="K3774" s="147"/>
      <c r="L3774" s="110"/>
      <c r="M3774" s="110"/>
    </row>
    <row r="3775" spans="11:13" x14ac:dyDescent="0.25">
      <c r="K3775" s="147"/>
      <c r="L3775" s="110"/>
      <c r="M3775" s="110"/>
    </row>
    <row r="3776" spans="11:13" x14ac:dyDescent="0.25">
      <c r="K3776" s="147"/>
      <c r="L3776" s="110"/>
      <c r="M3776" s="110"/>
    </row>
    <row r="3777" spans="11:13" x14ac:dyDescent="0.25">
      <c r="K3777" s="147"/>
      <c r="L3777" s="110"/>
      <c r="M3777" s="110"/>
    </row>
    <row r="3778" spans="11:13" x14ac:dyDescent="0.25">
      <c r="K3778" s="147"/>
      <c r="L3778" s="110"/>
      <c r="M3778" s="110"/>
    </row>
    <row r="3779" spans="11:13" x14ac:dyDescent="0.25">
      <c r="K3779" s="147"/>
      <c r="L3779" s="110"/>
      <c r="M3779" s="110"/>
    </row>
    <row r="3780" spans="11:13" x14ac:dyDescent="0.25">
      <c r="K3780" s="147"/>
      <c r="L3780" s="110"/>
      <c r="M3780" s="110"/>
    </row>
    <row r="3781" spans="11:13" x14ac:dyDescent="0.25">
      <c r="K3781" s="147"/>
      <c r="L3781" s="110"/>
      <c r="M3781" s="110"/>
    </row>
    <row r="3782" spans="11:13" x14ac:dyDescent="0.25">
      <c r="K3782" s="147"/>
      <c r="L3782" s="110"/>
      <c r="M3782" s="110"/>
    </row>
    <row r="3783" spans="11:13" x14ac:dyDescent="0.25">
      <c r="K3783" s="147"/>
      <c r="L3783" s="110"/>
      <c r="M3783" s="110"/>
    </row>
    <row r="3784" spans="11:13" x14ac:dyDescent="0.25">
      <c r="K3784" s="147"/>
      <c r="L3784" s="110"/>
      <c r="M3784" s="110"/>
    </row>
    <row r="3785" spans="11:13" x14ac:dyDescent="0.25">
      <c r="K3785" s="147"/>
      <c r="L3785" s="110"/>
      <c r="M3785" s="110"/>
    </row>
    <row r="3786" spans="11:13" x14ac:dyDescent="0.25">
      <c r="K3786" s="147"/>
      <c r="L3786" s="110"/>
      <c r="M3786" s="110"/>
    </row>
    <row r="3787" spans="11:13" x14ac:dyDescent="0.25">
      <c r="K3787" s="147"/>
      <c r="L3787" s="110"/>
      <c r="M3787" s="110"/>
    </row>
    <row r="3788" spans="11:13" x14ac:dyDescent="0.25">
      <c r="K3788" s="147"/>
      <c r="L3788" s="110"/>
      <c r="M3788" s="110"/>
    </row>
    <row r="3789" spans="11:13" x14ac:dyDescent="0.25">
      <c r="K3789" s="147"/>
      <c r="L3789" s="110"/>
      <c r="M3789" s="110"/>
    </row>
    <row r="3790" spans="11:13" x14ac:dyDescent="0.25">
      <c r="K3790" s="147"/>
      <c r="L3790" s="110"/>
      <c r="M3790" s="110"/>
    </row>
    <row r="3791" spans="11:13" x14ac:dyDescent="0.25">
      <c r="K3791" s="147"/>
      <c r="L3791" s="110"/>
      <c r="M3791" s="110"/>
    </row>
    <row r="3792" spans="11:13" x14ac:dyDescent="0.25">
      <c r="K3792" s="147"/>
      <c r="L3792" s="110"/>
      <c r="M3792" s="110"/>
    </row>
    <row r="3793" spans="11:13" x14ac:dyDescent="0.25">
      <c r="K3793" s="147"/>
      <c r="L3793" s="110"/>
      <c r="M3793" s="110"/>
    </row>
    <row r="3794" spans="11:13" x14ac:dyDescent="0.25">
      <c r="K3794" s="147"/>
      <c r="L3794" s="110"/>
      <c r="M3794" s="110"/>
    </row>
    <row r="3795" spans="11:13" x14ac:dyDescent="0.25">
      <c r="K3795" s="147"/>
      <c r="L3795" s="110"/>
      <c r="M3795" s="110"/>
    </row>
    <row r="3796" spans="11:13" x14ac:dyDescent="0.25">
      <c r="K3796" s="147"/>
      <c r="L3796" s="110"/>
      <c r="M3796" s="110"/>
    </row>
    <row r="3797" spans="11:13" x14ac:dyDescent="0.25">
      <c r="K3797" s="147"/>
      <c r="L3797" s="110"/>
      <c r="M3797" s="110"/>
    </row>
    <row r="3798" spans="11:13" x14ac:dyDescent="0.25">
      <c r="K3798" s="147"/>
      <c r="L3798" s="110"/>
      <c r="M3798" s="110"/>
    </row>
    <row r="3799" spans="11:13" x14ac:dyDescent="0.25">
      <c r="K3799" s="147"/>
      <c r="L3799" s="110"/>
      <c r="M3799" s="110"/>
    </row>
    <row r="3800" spans="11:13" x14ac:dyDescent="0.25">
      <c r="K3800" s="147"/>
      <c r="L3800" s="110"/>
      <c r="M3800" s="110"/>
    </row>
    <row r="3801" spans="11:13" x14ac:dyDescent="0.25">
      <c r="K3801" s="147"/>
      <c r="L3801" s="110"/>
      <c r="M3801" s="110"/>
    </row>
    <row r="3802" spans="11:13" x14ac:dyDescent="0.25">
      <c r="K3802" s="147"/>
      <c r="L3802" s="110"/>
      <c r="M3802" s="110"/>
    </row>
    <row r="3803" spans="11:13" x14ac:dyDescent="0.25">
      <c r="K3803" s="147"/>
      <c r="L3803" s="110"/>
      <c r="M3803" s="110"/>
    </row>
    <row r="3804" spans="11:13" x14ac:dyDescent="0.25">
      <c r="K3804" s="147"/>
      <c r="L3804" s="110"/>
      <c r="M3804" s="110"/>
    </row>
    <row r="3805" spans="11:13" x14ac:dyDescent="0.25">
      <c r="K3805" s="147"/>
      <c r="L3805" s="110"/>
      <c r="M3805" s="110"/>
    </row>
    <row r="3806" spans="11:13" x14ac:dyDescent="0.25">
      <c r="K3806" s="147"/>
      <c r="L3806" s="110"/>
      <c r="M3806" s="110"/>
    </row>
    <row r="3807" spans="11:13" x14ac:dyDescent="0.25">
      <c r="K3807" s="147"/>
      <c r="L3807" s="110"/>
      <c r="M3807" s="110"/>
    </row>
    <row r="3808" spans="11:13" x14ac:dyDescent="0.25">
      <c r="K3808" s="147"/>
      <c r="L3808" s="110"/>
      <c r="M3808" s="110"/>
    </row>
    <row r="3809" spans="11:13" x14ac:dyDescent="0.25">
      <c r="K3809" s="147"/>
      <c r="L3809" s="110"/>
      <c r="M3809" s="110"/>
    </row>
    <row r="3810" spans="11:13" x14ac:dyDescent="0.25">
      <c r="K3810" s="147"/>
      <c r="L3810" s="110"/>
      <c r="M3810" s="110"/>
    </row>
    <row r="3811" spans="11:13" x14ac:dyDescent="0.25">
      <c r="K3811" s="147"/>
      <c r="L3811" s="110"/>
      <c r="M3811" s="110"/>
    </row>
    <row r="3812" spans="11:13" x14ac:dyDescent="0.25">
      <c r="K3812" s="147"/>
      <c r="L3812" s="110"/>
      <c r="M3812" s="110"/>
    </row>
    <row r="3813" spans="11:13" x14ac:dyDescent="0.25">
      <c r="K3813" s="147"/>
      <c r="L3813" s="110"/>
      <c r="M3813" s="110"/>
    </row>
    <row r="3814" spans="11:13" x14ac:dyDescent="0.25">
      <c r="K3814" s="147"/>
      <c r="L3814" s="110"/>
      <c r="M3814" s="110"/>
    </row>
    <row r="3815" spans="11:13" x14ac:dyDescent="0.25">
      <c r="K3815" s="147"/>
      <c r="L3815" s="110"/>
      <c r="M3815" s="110"/>
    </row>
    <row r="3816" spans="11:13" x14ac:dyDescent="0.25">
      <c r="K3816" s="147"/>
      <c r="L3816" s="110"/>
      <c r="M3816" s="110"/>
    </row>
    <row r="3817" spans="11:13" x14ac:dyDescent="0.25">
      <c r="K3817" s="147"/>
      <c r="L3817" s="110"/>
      <c r="M3817" s="110"/>
    </row>
    <row r="3818" spans="11:13" x14ac:dyDescent="0.25">
      <c r="K3818" s="147"/>
      <c r="L3818" s="110"/>
      <c r="M3818" s="110"/>
    </row>
    <row r="3819" spans="11:13" x14ac:dyDescent="0.25">
      <c r="K3819" s="147"/>
      <c r="L3819" s="110"/>
      <c r="M3819" s="110"/>
    </row>
    <row r="3820" spans="11:13" x14ac:dyDescent="0.25">
      <c r="K3820" s="147"/>
      <c r="L3820" s="110"/>
      <c r="M3820" s="110"/>
    </row>
    <row r="3821" spans="11:13" x14ac:dyDescent="0.25">
      <c r="K3821" s="147"/>
      <c r="L3821" s="110"/>
      <c r="M3821" s="110"/>
    </row>
    <row r="3822" spans="11:13" x14ac:dyDescent="0.25">
      <c r="K3822" s="147"/>
      <c r="L3822" s="110"/>
      <c r="M3822" s="110"/>
    </row>
    <row r="3823" spans="11:13" x14ac:dyDescent="0.25">
      <c r="K3823" s="147"/>
      <c r="L3823" s="110"/>
      <c r="M3823" s="110"/>
    </row>
    <row r="3824" spans="11:13" x14ac:dyDescent="0.25">
      <c r="K3824" s="147"/>
      <c r="L3824" s="110"/>
      <c r="M3824" s="110"/>
    </row>
    <row r="3825" spans="11:13" x14ac:dyDescent="0.25">
      <c r="K3825" s="147"/>
      <c r="L3825" s="110"/>
      <c r="M3825" s="110"/>
    </row>
    <row r="3826" spans="11:13" x14ac:dyDescent="0.25">
      <c r="K3826" s="147"/>
      <c r="L3826" s="110"/>
      <c r="M3826" s="110"/>
    </row>
    <row r="3827" spans="11:13" x14ac:dyDescent="0.25">
      <c r="K3827" s="147"/>
      <c r="L3827" s="110"/>
      <c r="M3827" s="110"/>
    </row>
    <row r="3828" spans="11:13" x14ac:dyDescent="0.25">
      <c r="K3828" s="147"/>
      <c r="L3828" s="110"/>
      <c r="M3828" s="110"/>
    </row>
    <row r="3829" spans="11:13" x14ac:dyDescent="0.25">
      <c r="K3829" s="147"/>
      <c r="L3829" s="110"/>
      <c r="M3829" s="110"/>
    </row>
    <row r="3830" spans="11:13" x14ac:dyDescent="0.25">
      <c r="K3830" s="147"/>
      <c r="L3830" s="110"/>
      <c r="M3830" s="110"/>
    </row>
    <row r="3831" spans="11:13" x14ac:dyDescent="0.25">
      <c r="K3831" s="147"/>
      <c r="L3831" s="110"/>
      <c r="M3831" s="110"/>
    </row>
    <row r="3832" spans="11:13" x14ac:dyDescent="0.25">
      <c r="K3832" s="147"/>
      <c r="L3832" s="110"/>
      <c r="M3832" s="110"/>
    </row>
    <row r="3833" spans="11:13" x14ac:dyDescent="0.25">
      <c r="K3833" s="147"/>
      <c r="L3833" s="110"/>
      <c r="M3833" s="110"/>
    </row>
    <row r="3834" spans="11:13" x14ac:dyDescent="0.25">
      <c r="K3834" s="147"/>
      <c r="L3834" s="110"/>
      <c r="M3834" s="110"/>
    </row>
    <row r="3835" spans="11:13" x14ac:dyDescent="0.25">
      <c r="K3835" s="147"/>
      <c r="L3835" s="110"/>
      <c r="M3835" s="110"/>
    </row>
    <row r="3836" spans="11:13" x14ac:dyDescent="0.25">
      <c r="K3836" s="147"/>
      <c r="L3836" s="110"/>
      <c r="M3836" s="110"/>
    </row>
    <row r="3837" spans="11:13" x14ac:dyDescent="0.25">
      <c r="K3837" s="147"/>
      <c r="L3837" s="110"/>
      <c r="M3837" s="110"/>
    </row>
    <row r="3838" spans="11:13" x14ac:dyDescent="0.25">
      <c r="K3838" s="147"/>
      <c r="L3838" s="110"/>
      <c r="M3838" s="110"/>
    </row>
    <row r="3839" spans="11:13" x14ac:dyDescent="0.25">
      <c r="K3839" s="147"/>
      <c r="L3839" s="110"/>
      <c r="M3839" s="110"/>
    </row>
    <row r="3840" spans="11:13" x14ac:dyDescent="0.25">
      <c r="K3840" s="147"/>
      <c r="L3840" s="110"/>
      <c r="M3840" s="110"/>
    </row>
    <row r="3841" spans="11:13" x14ac:dyDescent="0.25">
      <c r="K3841" s="147"/>
      <c r="L3841" s="110"/>
      <c r="M3841" s="110"/>
    </row>
    <row r="3842" spans="11:13" x14ac:dyDescent="0.25">
      <c r="K3842" s="147"/>
      <c r="L3842" s="110"/>
      <c r="M3842" s="110"/>
    </row>
    <row r="3843" spans="11:13" x14ac:dyDescent="0.25">
      <c r="K3843" s="147"/>
      <c r="L3843" s="110"/>
      <c r="M3843" s="110"/>
    </row>
    <row r="3844" spans="11:13" x14ac:dyDescent="0.25">
      <c r="K3844" s="147"/>
      <c r="L3844" s="110"/>
      <c r="M3844" s="110"/>
    </row>
    <row r="3845" spans="11:13" x14ac:dyDescent="0.25">
      <c r="K3845" s="147"/>
      <c r="L3845" s="110"/>
      <c r="M3845" s="110"/>
    </row>
    <row r="3846" spans="11:13" x14ac:dyDescent="0.25">
      <c r="K3846" s="147"/>
      <c r="L3846" s="110"/>
      <c r="M3846" s="110"/>
    </row>
    <row r="3847" spans="11:13" x14ac:dyDescent="0.25">
      <c r="K3847" s="147"/>
      <c r="L3847" s="110"/>
      <c r="M3847" s="110"/>
    </row>
    <row r="3848" spans="11:13" x14ac:dyDescent="0.25">
      <c r="K3848" s="147"/>
      <c r="L3848" s="110"/>
      <c r="M3848" s="110"/>
    </row>
    <row r="3849" spans="11:13" x14ac:dyDescent="0.25">
      <c r="K3849" s="147"/>
      <c r="L3849" s="110"/>
      <c r="M3849" s="110"/>
    </row>
    <row r="3850" spans="11:13" x14ac:dyDescent="0.25">
      <c r="K3850" s="147"/>
      <c r="L3850" s="110"/>
      <c r="M3850" s="110"/>
    </row>
    <row r="3851" spans="11:13" x14ac:dyDescent="0.25">
      <c r="K3851" s="147"/>
      <c r="L3851" s="110"/>
      <c r="M3851" s="110"/>
    </row>
    <row r="3852" spans="11:13" x14ac:dyDescent="0.25">
      <c r="K3852" s="147"/>
      <c r="L3852" s="110"/>
      <c r="M3852" s="110"/>
    </row>
    <row r="3853" spans="11:13" x14ac:dyDescent="0.25">
      <c r="K3853" s="147"/>
      <c r="L3853" s="110"/>
      <c r="M3853" s="110"/>
    </row>
    <row r="3854" spans="11:13" x14ac:dyDescent="0.25">
      <c r="K3854" s="147"/>
      <c r="L3854" s="110"/>
      <c r="M3854" s="110"/>
    </row>
    <row r="3855" spans="11:13" x14ac:dyDescent="0.25">
      <c r="K3855" s="147"/>
      <c r="L3855" s="110"/>
      <c r="M3855" s="110"/>
    </row>
    <row r="3856" spans="11:13" x14ac:dyDescent="0.25">
      <c r="K3856" s="147"/>
      <c r="L3856" s="110"/>
      <c r="M3856" s="110"/>
    </row>
    <row r="3857" spans="11:13" x14ac:dyDescent="0.25">
      <c r="K3857" s="147"/>
      <c r="L3857" s="110"/>
      <c r="M3857" s="110"/>
    </row>
    <row r="3858" spans="11:13" x14ac:dyDescent="0.25">
      <c r="K3858" s="147"/>
      <c r="L3858" s="110"/>
      <c r="M3858" s="110"/>
    </row>
    <row r="3859" spans="11:13" x14ac:dyDescent="0.25">
      <c r="K3859" s="147"/>
      <c r="L3859" s="110"/>
      <c r="M3859" s="110"/>
    </row>
    <row r="3860" spans="11:13" x14ac:dyDescent="0.25">
      <c r="K3860" s="147"/>
      <c r="L3860" s="110"/>
      <c r="M3860" s="110"/>
    </row>
    <row r="3861" spans="11:13" x14ac:dyDescent="0.25">
      <c r="K3861" s="147"/>
      <c r="L3861" s="110"/>
      <c r="M3861" s="110"/>
    </row>
    <row r="3862" spans="11:13" x14ac:dyDescent="0.25">
      <c r="K3862" s="147"/>
      <c r="L3862" s="110"/>
      <c r="M3862" s="110"/>
    </row>
    <row r="3863" spans="11:13" x14ac:dyDescent="0.25">
      <c r="K3863" s="147"/>
      <c r="L3863" s="110"/>
      <c r="M3863" s="110"/>
    </row>
    <row r="3864" spans="11:13" x14ac:dyDescent="0.25">
      <c r="K3864" s="147"/>
      <c r="L3864" s="110"/>
      <c r="M3864" s="110"/>
    </row>
    <row r="3865" spans="11:13" x14ac:dyDescent="0.25">
      <c r="K3865" s="147"/>
      <c r="L3865" s="110"/>
      <c r="M3865" s="110"/>
    </row>
    <row r="3866" spans="11:13" x14ac:dyDescent="0.25">
      <c r="K3866" s="147"/>
      <c r="L3866" s="110"/>
      <c r="M3866" s="110"/>
    </row>
    <row r="3867" spans="11:13" x14ac:dyDescent="0.25">
      <c r="K3867" s="147"/>
      <c r="L3867" s="110"/>
      <c r="M3867" s="110"/>
    </row>
    <row r="3868" spans="11:13" x14ac:dyDescent="0.25">
      <c r="K3868" s="147"/>
      <c r="L3868" s="110"/>
      <c r="M3868" s="110"/>
    </row>
    <row r="3869" spans="11:13" x14ac:dyDescent="0.25">
      <c r="K3869" s="147"/>
      <c r="L3869" s="110"/>
      <c r="M3869" s="110"/>
    </row>
    <row r="3870" spans="11:13" x14ac:dyDescent="0.25">
      <c r="K3870" s="147"/>
      <c r="L3870" s="110"/>
      <c r="M3870" s="110"/>
    </row>
    <row r="3871" spans="11:13" x14ac:dyDescent="0.25">
      <c r="K3871" s="147"/>
      <c r="L3871" s="110"/>
      <c r="M3871" s="110"/>
    </row>
    <row r="3872" spans="11:13" x14ac:dyDescent="0.25">
      <c r="K3872" s="147"/>
      <c r="L3872" s="110"/>
      <c r="M3872" s="110"/>
    </row>
    <row r="3873" spans="11:13" x14ac:dyDescent="0.25">
      <c r="K3873" s="147"/>
      <c r="L3873" s="110"/>
      <c r="M3873" s="110"/>
    </row>
    <row r="3874" spans="11:13" x14ac:dyDescent="0.25">
      <c r="K3874" s="147"/>
      <c r="L3874" s="110"/>
      <c r="M3874" s="110"/>
    </row>
    <row r="3875" spans="11:13" x14ac:dyDescent="0.25">
      <c r="K3875" s="147"/>
      <c r="L3875" s="110"/>
      <c r="M3875" s="110"/>
    </row>
    <row r="3876" spans="11:13" x14ac:dyDescent="0.25">
      <c r="K3876" s="147"/>
      <c r="L3876" s="110"/>
      <c r="M3876" s="110"/>
    </row>
    <row r="3877" spans="11:13" x14ac:dyDescent="0.25">
      <c r="K3877" s="147"/>
      <c r="L3877" s="110"/>
      <c r="M3877" s="110"/>
    </row>
    <row r="3878" spans="11:13" x14ac:dyDescent="0.25">
      <c r="K3878" s="147"/>
      <c r="L3878" s="110"/>
      <c r="M3878" s="110"/>
    </row>
    <row r="3879" spans="11:13" x14ac:dyDescent="0.25">
      <c r="K3879" s="147"/>
      <c r="L3879" s="110"/>
      <c r="M3879" s="110"/>
    </row>
    <row r="3880" spans="11:13" x14ac:dyDescent="0.25">
      <c r="K3880" s="147"/>
      <c r="L3880" s="110"/>
      <c r="M3880" s="110"/>
    </row>
    <row r="3881" spans="11:13" x14ac:dyDescent="0.25">
      <c r="K3881" s="147"/>
      <c r="L3881" s="110"/>
      <c r="M3881" s="110"/>
    </row>
    <row r="3882" spans="11:13" x14ac:dyDescent="0.25">
      <c r="K3882" s="147"/>
      <c r="L3882" s="110"/>
      <c r="M3882" s="110"/>
    </row>
    <row r="3883" spans="11:13" x14ac:dyDescent="0.25">
      <c r="K3883" s="147"/>
      <c r="L3883" s="110"/>
      <c r="M3883" s="110"/>
    </row>
    <row r="3884" spans="11:13" x14ac:dyDescent="0.25">
      <c r="K3884" s="147"/>
      <c r="L3884" s="110"/>
      <c r="M3884" s="110"/>
    </row>
    <row r="3885" spans="11:13" x14ac:dyDescent="0.25">
      <c r="K3885" s="147"/>
      <c r="L3885" s="110"/>
      <c r="M3885" s="110"/>
    </row>
    <row r="3886" spans="11:13" x14ac:dyDescent="0.25">
      <c r="K3886" s="147"/>
      <c r="L3886" s="110"/>
      <c r="M3886" s="110"/>
    </row>
    <row r="3887" spans="11:13" x14ac:dyDescent="0.25">
      <c r="K3887" s="147"/>
      <c r="L3887" s="110"/>
      <c r="M3887" s="110"/>
    </row>
    <row r="3888" spans="11:13" x14ac:dyDescent="0.25">
      <c r="K3888" s="147"/>
      <c r="L3888" s="110"/>
      <c r="M3888" s="110"/>
    </row>
    <row r="3889" spans="11:13" x14ac:dyDescent="0.25">
      <c r="K3889" s="147"/>
      <c r="L3889" s="110"/>
      <c r="M3889" s="110"/>
    </row>
    <row r="3890" spans="11:13" x14ac:dyDescent="0.25">
      <c r="K3890" s="147"/>
      <c r="L3890" s="110"/>
      <c r="M3890" s="110"/>
    </row>
    <row r="3891" spans="11:13" x14ac:dyDescent="0.25">
      <c r="K3891" s="147"/>
      <c r="L3891" s="110"/>
      <c r="M3891" s="110"/>
    </row>
    <row r="3892" spans="11:13" x14ac:dyDescent="0.25">
      <c r="K3892" s="147"/>
      <c r="L3892" s="110"/>
      <c r="M3892" s="110"/>
    </row>
    <row r="3893" spans="11:13" x14ac:dyDescent="0.25">
      <c r="K3893" s="147"/>
      <c r="L3893" s="110"/>
      <c r="M3893" s="110"/>
    </row>
    <row r="3894" spans="11:13" x14ac:dyDescent="0.25">
      <c r="K3894" s="147"/>
      <c r="L3894" s="110"/>
      <c r="M3894" s="110"/>
    </row>
    <row r="3895" spans="11:13" x14ac:dyDescent="0.25">
      <c r="K3895" s="147"/>
      <c r="L3895" s="110"/>
      <c r="M3895" s="110"/>
    </row>
    <row r="3896" spans="11:13" x14ac:dyDescent="0.25">
      <c r="K3896" s="147"/>
      <c r="L3896" s="110"/>
      <c r="M3896" s="110"/>
    </row>
    <row r="3897" spans="11:13" x14ac:dyDescent="0.25">
      <c r="K3897" s="147"/>
      <c r="L3897" s="110"/>
      <c r="M3897" s="110"/>
    </row>
    <row r="3898" spans="11:13" x14ac:dyDescent="0.25">
      <c r="K3898" s="147"/>
      <c r="L3898" s="110"/>
      <c r="M3898" s="110"/>
    </row>
    <row r="3899" spans="11:13" x14ac:dyDescent="0.25">
      <c r="K3899" s="147"/>
      <c r="L3899" s="110"/>
      <c r="M3899" s="110"/>
    </row>
    <row r="3900" spans="11:13" x14ac:dyDescent="0.25">
      <c r="K3900" s="147"/>
      <c r="L3900" s="110"/>
      <c r="M3900" s="110"/>
    </row>
    <row r="3901" spans="11:13" x14ac:dyDescent="0.25">
      <c r="K3901" s="147"/>
      <c r="L3901" s="110"/>
      <c r="M3901" s="110"/>
    </row>
    <row r="3902" spans="11:13" x14ac:dyDescent="0.25">
      <c r="K3902" s="147"/>
      <c r="L3902" s="110"/>
      <c r="M3902" s="110"/>
    </row>
    <row r="3903" spans="11:13" x14ac:dyDescent="0.25">
      <c r="K3903" s="147"/>
      <c r="L3903" s="110"/>
      <c r="M3903" s="110"/>
    </row>
    <row r="3904" spans="11:13" x14ac:dyDescent="0.25">
      <c r="K3904" s="147"/>
      <c r="L3904" s="110"/>
      <c r="M3904" s="110"/>
    </row>
    <row r="3905" spans="11:13" x14ac:dyDescent="0.25">
      <c r="K3905" s="147"/>
      <c r="L3905" s="110"/>
      <c r="M3905" s="110"/>
    </row>
    <row r="3906" spans="11:13" x14ac:dyDescent="0.25">
      <c r="K3906" s="147"/>
      <c r="L3906" s="110"/>
      <c r="M3906" s="110"/>
    </row>
    <row r="3907" spans="11:13" x14ac:dyDescent="0.25">
      <c r="K3907" s="147"/>
      <c r="L3907" s="110"/>
      <c r="M3907" s="110"/>
    </row>
    <row r="3908" spans="11:13" x14ac:dyDescent="0.25">
      <c r="K3908" s="147"/>
      <c r="L3908" s="110"/>
      <c r="M3908" s="110"/>
    </row>
    <row r="3909" spans="11:13" x14ac:dyDescent="0.25">
      <c r="K3909" s="147"/>
      <c r="L3909" s="110"/>
      <c r="M3909" s="110"/>
    </row>
    <row r="3910" spans="11:13" x14ac:dyDescent="0.25">
      <c r="K3910" s="147"/>
      <c r="L3910" s="110"/>
      <c r="M3910" s="110"/>
    </row>
    <row r="3911" spans="11:13" x14ac:dyDescent="0.25">
      <c r="K3911" s="147"/>
      <c r="L3911" s="110"/>
      <c r="M3911" s="110"/>
    </row>
    <row r="3912" spans="11:13" x14ac:dyDescent="0.25">
      <c r="K3912" s="147"/>
      <c r="L3912" s="110"/>
      <c r="M3912" s="110"/>
    </row>
    <row r="3913" spans="11:13" x14ac:dyDescent="0.25">
      <c r="K3913" s="147"/>
      <c r="L3913" s="110"/>
      <c r="M3913" s="110"/>
    </row>
    <row r="3914" spans="11:13" x14ac:dyDescent="0.25">
      <c r="K3914" s="147"/>
      <c r="L3914" s="110"/>
      <c r="M3914" s="110"/>
    </row>
    <row r="3915" spans="11:13" x14ac:dyDescent="0.25">
      <c r="K3915" s="147"/>
      <c r="L3915" s="110"/>
      <c r="M3915" s="110"/>
    </row>
    <row r="3916" spans="11:13" x14ac:dyDescent="0.25">
      <c r="K3916" s="147"/>
      <c r="L3916" s="110"/>
      <c r="M3916" s="110"/>
    </row>
    <row r="3917" spans="11:13" x14ac:dyDescent="0.25">
      <c r="K3917" s="147"/>
      <c r="L3917" s="110"/>
      <c r="M3917" s="110"/>
    </row>
    <row r="3918" spans="11:13" x14ac:dyDescent="0.25">
      <c r="K3918" s="147"/>
      <c r="L3918" s="110"/>
      <c r="M3918" s="110"/>
    </row>
    <row r="3919" spans="11:13" x14ac:dyDescent="0.25">
      <c r="K3919" s="147"/>
      <c r="L3919" s="110"/>
      <c r="M3919" s="110"/>
    </row>
    <row r="3920" spans="11:13" x14ac:dyDescent="0.25">
      <c r="K3920" s="147"/>
      <c r="L3920" s="110"/>
      <c r="M3920" s="110"/>
    </row>
    <row r="3921" spans="11:13" x14ac:dyDescent="0.25">
      <c r="K3921" s="147"/>
      <c r="L3921" s="110"/>
      <c r="M3921" s="110"/>
    </row>
    <row r="3922" spans="11:13" x14ac:dyDescent="0.25">
      <c r="K3922" s="147"/>
      <c r="L3922" s="110"/>
      <c r="M3922" s="110"/>
    </row>
    <row r="3923" spans="11:13" x14ac:dyDescent="0.25">
      <c r="K3923" s="147"/>
      <c r="L3923" s="110"/>
      <c r="M3923" s="110"/>
    </row>
    <row r="3924" spans="11:13" x14ac:dyDescent="0.25">
      <c r="K3924" s="147"/>
      <c r="L3924" s="110"/>
      <c r="M3924" s="110"/>
    </row>
    <row r="3925" spans="11:13" x14ac:dyDescent="0.25">
      <c r="K3925" s="147"/>
      <c r="L3925" s="110"/>
      <c r="M3925" s="110"/>
    </row>
    <row r="3926" spans="11:13" x14ac:dyDescent="0.25">
      <c r="K3926" s="147"/>
      <c r="L3926" s="110"/>
      <c r="M3926" s="110"/>
    </row>
    <row r="3927" spans="11:13" x14ac:dyDescent="0.25">
      <c r="K3927" s="147"/>
      <c r="L3927" s="110"/>
      <c r="M3927" s="110"/>
    </row>
    <row r="3928" spans="11:13" x14ac:dyDescent="0.25">
      <c r="K3928" s="147"/>
      <c r="L3928" s="110"/>
      <c r="M3928" s="110"/>
    </row>
    <row r="3929" spans="11:13" x14ac:dyDescent="0.25">
      <c r="K3929" s="147"/>
      <c r="L3929" s="110"/>
      <c r="M3929" s="110"/>
    </row>
    <row r="3930" spans="11:13" x14ac:dyDescent="0.25">
      <c r="K3930" s="147"/>
      <c r="L3930" s="110"/>
      <c r="M3930" s="110"/>
    </row>
    <row r="3931" spans="11:13" x14ac:dyDescent="0.25">
      <c r="K3931" s="147"/>
      <c r="L3931" s="110"/>
      <c r="M3931" s="110"/>
    </row>
    <row r="3932" spans="11:13" x14ac:dyDescent="0.25">
      <c r="K3932" s="147"/>
      <c r="L3932" s="110"/>
      <c r="M3932" s="110"/>
    </row>
    <row r="3933" spans="11:13" x14ac:dyDescent="0.25">
      <c r="K3933" s="147"/>
      <c r="L3933" s="110"/>
      <c r="M3933" s="110"/>
    </row>
    <row r="3934" spans="11:13" x14ac:dyDescent="0.25">
      <c r="K3934" s="147"/>
      <c r="L3934" s="110"/>
      <c r="M3934" s="110"/>
    </row>
    <row r="3935" spans="11:13" x14ac:dyDescent="0.25">
      <c r="K3935" s="147"/>
      <c r="L3935" s="110"/>
      <c r="M3935" s="110"/>
    </row>
    <row r="3936" spans="11:13" x14ac:dyDescent="0.25">
      <c r="K3936" s="147"/>
      <c r="L3936" s="110"/>
      <c r="M3936" s="110"/>
    </row>
    <row r="3937" spans="11:13" x14ac:dyDescent="0.25">
      <c r="K3937" s="147"/>
      <c r="L3937" s="110"/>
      <c r="M3937" s="110"/>
    </row>
    <row r="3938" spans="11:13" x14ac:dyDescent="0.25">
      <c r="K3938" s="147"/>
      <c r="L3938" s="110"/>
      <c r="M3938" s="110"/>
    </row>
    <row r="3939" spans="11:13" x14ac:dyDescent="0.25">
      <c r="K3939" s="147"/>
      <c r="L3939" s="110"/>
      <c r="M3939" s="110"/>
    </row>
    <row r="3940" spans="11:13" x14ac:dyDescent="0.25">
      <c r="K3940" s="147"/>
      <c r="L3940" s="110"/>
      <c r="M3940" s="110"/>
    </row>
    <row r="3941" spans="11:13" x14ac:dyDescent="0.25">
      <c r="K3941" s="147"/>
      <c r="L3941" s="110"/>
      <c r="M3941" s="110"/>
    </row>
    <row r="3942" spans="11:13" x14ac:dyDescent="0.25">
      <c r="K3942" s="147"/>
      <c r="L3942" s="110"/>
      <c r="M3942" s="110"/>
    </row>
    <row r="3943" spans="11:13" x14ac:dyDescent="0.25">
      <c r="K3943" s="147"/>
      <c r="L3943" s="110"/>
      <c r="M3943" s="110"/>
    </row>
    <row r="3944" spans="11:13" x14ac:dyDescent="0.25">
      <c r="K3944" s="147"/>
      <c r="L3944" s="110"/>
      <c r="M3944" s="110"/>
    </row>
    <row r="3945" spans="11:13" x14ac:dyDescent="0.25">
      <c r="K3945" s="147"/>
      <c r="L3945" s="110"/>
      <c r="M3945" s="110"/>
    </row>
    <row r="3946" spans="11:13" x14ac:dyDescent="0.25">
      <c r="K3946" s="147"/>
      <c r="L3946" s="110"/>
      <c r="M3946" s="110"/>
    </row>
    <row r="3947" spans="11:13" x14ac:dyDescent="0.25">
      <c r="K3947" s="147"/>
      <c r="L3947" s="110"/>
      <c r="M3947" s="110"/>
    </row>
    <row r="3948" spans="11:13" x14ac:dyDescent="0.25">
      <c r="K3948" s="147"/>
      <c r="L3948" s="110"/>
      <c r="M3948" s="110"/>
    </row>
    <row r="3949" spans="11:13" x14ac:dyDescent="0.25">
      <c r="K3949" s="147"/>
      <c r="L3949" s="110"/>
      <c r="M3949" s="110"/>
    </row>
    <row r="3950" spans="11:13" x14ac:dyDescent="0.25">
      <c r="K3950" s="147"/>
      <c r="L3950" s="110"/>
      <c r="M3950" s="110"/>
    </row>
    <row r="3951" spans="11:13" x14ac:dyDescent="0.25">
      <c r="K3951" s="147"/>
      <c r="L3951" s="110"/>
      <c r="M3951" s="110"/>
    </row>
    <row r="3952" spans="11:13" x14ac:dyDescent="0.25">
      <c r="K3952" s="147"/>
      <c r="L3952" s="110"/>
      <c r="M3952" s="110"/>
    </row>
    <row r="3953" spans="11:13" x14ac:dyDescent="0.25">
      <c r="K3953" s="147"/>
      <c r="L3953" s="110"/>
      <c r="M3953" s="110"/>
    </row>
    <row r="3954" spans="11:13" x14ac:dyDescent="0.25">
      <c r="K3954" s="147"/>
      <c r="L3954" s="110"/>
      <c r="M3954" s="110"/>
    </row>
    <row r="3955" spans="11:13" x14ac:dyDescent="0.25">
      <c r="K3955" s="147"/>
      <c r="L3955" s="110"/>
      <c r="M3955" s="110"/>
    </row>
    <row r="3956" spans="11:13" x14ac:dyDescent="0.25">
      <c r="K3956" s="147"/>
      <c r="L3956" s="110"/>
      <c r="M3956" s="110"/>
    </row>
    <row r="3957" spans="11:13" x14ac:dyDescent="0.25">
      <c r="K3957" s="147"/>
      <c r="L3957" s="110"/>
      <c r="M3957" s="110"/>
    </row>
    <row r="3958" spans="11:13" x14ac:dyDescent="0.25">
      <c r="K3958" s="147"/>
      <c r="L3958" s="110"/>
      <c r="M3958" s="110"/>
    </row>
    <row r="3959" spans="11:13" x14ac:dyDescent="0.25">
      <c r="K3959" s="147"/>
      <c r="L3959" s="110"/>
      <c r="M3959" s="110"/>
    </row>
    <row r="3960" spans="11:13" x14ac:dyDescent="0.25">
      <c r="K3960" s="147"/>
      <c r="L3960" s="110"/>
      <c r="M3960" s="110"/>
    </row>
    <row r="3961" spans="11:13" x14ac:dyDescent="0.25">
      <c r="K3961" s="147"/>
      <c r="L3961" s="110"/>
      <c r="M3961" s="110"/>
    </row>
    <row r="3962" spans="11:13" x14ac:dyDescent="0.25">
      <c r="K3962" s="147"/>
      <c r="L3962" s="110"/>
      <c r="M3962" s="110"/>
    </row>
    <row r="3963" spans="11:13" x14ac:dyDescent="0.25">
      <c r="K3963" s="147"/>
      <c r="L3963" s="110"/>
      <c r="M3963" s="110"/>
    </row>
    <row r="3964" spans="11:13" x14ac:dyDescent="0.25">
      <c r="K3964" s="147"/>
      <c r="L3964" s="110"/>
      <c r="M3964" s="110"/>
    </row>
    <row r="3965" spans="11:13" x14ac:dyDescent="0.25">
      <c r="K3965" s="147"/>
      <c r="L3965" s="110"/>
      <c r="M3965" s="110"/>
    </row>
    <row r="3966" spans="11:13" x14ac:dyDescent="0.25">
      <c r="K3966" s="147"/>
      <c r="L3966" s="110"/>
      <c r="M3966" s="110"/>
    </row>
    <row r="3967" spans="11:13" x14ac:dyDescent="0.25">
      <c r="K3967" s="147"/>
      <c r="L3967" s="110"/>
      <c r="M3967" s="110"/>
    </row>
    <row r="3968" spans="11:13" x14ac:dyDescent="0.25">
      <c r="K3968" s="147"/>
      <c r="L3968" s="110"/>
      <c r="M3968" s="110"/>
    </row>
    <row r="3969" spans="11:13" x14ac:dyDescent="0.25">
      <c r="K3969" s="147"/>
      <c r="L3969" s="110"/>
      <c r="M3969" s="110"/>
    </row>
    <row r="3970" spans="11:13" x14ac:dyDescent="0.25">
      <c r="K3970" s="147"/>
      <c r="L3970" s="110"/>
      <c r="M3970" s="110"/>
    </row>
    <row r="3971" spans="11:13" x14ac:dyDescent="0.25">
      <c r="K3971" s="147"/>
      <c r="L3971" s="110"/>
      <c r="M3971" s="110"/>
    </row>
    <row r="3972" spans="11:13" x14ac:dyDescent="0.25">
      <c r="K3972" s="147"/>
      <c r="L3972" s="110"/>
      <c r="M3972" s="110"/>
    </row>
    <row r="3973" spans="11:13" x14ac:dyDescent="0.25">
      <c r="K3973" s="147"/>
      <c r="L3973" s="110"/>
      <c r="M3973" s="110"/>
    </row>
    <row r="3974" spans="11:13" x14ac:dyDescent="0.25">
      <c r="K3974" s="147"/>
      <c r="L3974" s="110"/>
      <c r="M3974" s="110"/>
    </row>
    <row r="3975" spans="11:13" x14ac:dyDescent="0.25">
      <c r="K3975" s="147"/>
      <c r="L3975" s="110"/>
      <c r="M3975" s="110"/>
    </row>
    <row r="3976" spans="11:13" x14ac:dyDescent="0.25">
      <c r="K3976" s="147"/>
      <c r="L3976" s="110"/>
      <c r="M3976" s="110"/>
    </row>
    <row r="3977" spans="11:13" x14ac:dyDescent="0.25">
      <c r="K3977" s="147"/>
      <c r="L3977" s="110"/>
      <c r="M3977" s="110"/>
    </row>
    <row r="3978" spans="11:13" x14ac:dyDescent="0.25">
      <c r="K3978" s="147"/>
      <c r="L3978" s="110"/>
      <c r="M3978" s="110"/>
    </row>
    <row r="3979" spans="11:13" x14ac:dyDescent="0.25">
      <c r="K3979" s="147"/>
      <c r="L3979" s="110"/>
      <c r="M3979" s="110"/>
    </row>
    <row r="3980" spans="11:13" x14ac:dyDescent="0.25">
      <c r="K3980" s="147"/>
      <c r="L3980" s="110"/>
      <c r="M3980" s="110"/>
    </row>
    <row r="3981" spans="11:13" x14ac:dyDescent="0.25">
      <c r="K3981" s="147"/>
      <c r="L3981" s="110"/>
      <c r="M3981" s="110"/>
    </row>
    <row r="3982" spans="11:13" x14ac:dyDescent="0.25">
      <c r="K3982" s="147"/>
      <c r="L3982" s="110"/>
      <c r="M3982" s="110"/>
    </row>
    <row r="3983" spans="11:13" x14ac:dyDescent="0.25">
      <c r="K3983" s="147"/>
      <c r="L3983" s="110"/>
      <c r="M3983" s="110"/>
    </row>
    <row r="3984" spans="11:13" x14ac:dyDescent="0.25">
      <c r="K3984" s="147"/>
      <c r="L3984" s="110"/>
      <c r="M3984" s="110"/>
    </row>
    <row r="3985" spans="11:13" x14ac:dyDescent="0.25">
      <c r="K3985" s="147"/>
      <c r="L3985" s="110"/>
      <c r="M3985" s="110"/>
    </row>
    <row r="3986" spans="11:13" x14ac:dyDescent="0.25">
      <c r="K3986" s="147"/>
      <c r="L3986" s="110"/>
      <c r="M3986" s="110"/>
    </row>
    <row r="3987" spans="11:13" x14ac:dyDescent="0.25">
      <c r="K3987" s="147"/>
      <c r="L3987" s="110"/>
      <c r="M3987" s="110"/>
    </row>
    <row r="3988" spans="11:13" x14ac:dyDescent="0.25">
      <c r="K3988" s="147"/>
      <c r="L3988" s="110"/>
      <c r="M3988" s="110"/>
    </row>
    <row r="3989" spans="11:13" x14ac:dyDescent="0.25">
      <c r="K3989" s="147"/>
      <c r="L3989" s="110"/>
      <c r="M3989" s="110"/>
    </row>
    <row r="3990" spans="11:13" x14ac:dyDescent="0.25">
      <c r="K3990" s="147"/>
      <c r="L3990" s="110"/>
      <c r="M3990" s="110"/>
    </row>
    <row r="3991" spans="11:13" x14ac:dyDescent="0.25">
      <c r="K3991" s="147"/>
      <c r="L3991" s="110"/>
      <c r="M3991" s="110"/>
    </row>
    <row r="3992" spans="11:13" x14ac:dyDescent="0.25">
      <c r="K3992" s="147"/>
      <c r="L3992" s="110"/>
      <c r="M3992" s="110"/>
    </row>
    <row r="3993" spans="11:13" x14ac:dyDescent="0.25">
      <c r="K3993" s="147"/>
      <c r="L3993" s="110"/>
      <c r="M3993" s="110"/>
    </row>
    <row r="3994" spans="11:13" x14ac:dyDescent="0.25">
      <c r="K3994" s="147"/>
      <c r="L3994" s="110"/>
      <c r="M3994" s="110"/>
    </row>
    <row r="3995" spans="11:13" x14ac:dyDescent="0.25">
      <c r="K3995" s="147"/>
      <c r="L3995" s="110"/>
      <c r="M3995" s="110"/>
    </row>
    <row r="3996" spans="11:13" x14ac:dyDescent="0.25">
      <c r="K3996" s="147"/>
      <c r="L3996" s="110"/>
      <c r="M3996" s="110"/>
    </row>
    <row r="3997" spans="11:13" x14ac:dyDescent="0.25">
      <c r="K3997" s="147"/>
      <c r="L3997" s="110"/>
      <c r="M3997" s="110"/>
    </row>
    <row r="3998" spans="11:13" x14ac:dyDescent="0.25">
      <c r="K3998" s="147"/>
      <c r="L3998" s="110"/>
      <c r="M3998" s="110"/>
    </row>
    <row r="3999" spans="11:13" x14ac:dyDescent="0.25">
      <c r="K3999" s="147"/>
      <c r="L3999" s="110"/>
      <c r="M3999" s="110"/>
    </row>
    <row r="4000" spans="11:13" x14ac:dyDescent="0.25">
      <c r="K4000" s="147"/>
      <c r="L4000" s="110"/>
      <c r="M4000" s="110"/>
    </row>
    <row r="4001" spans="11:13" x14ac:dyDescent="0.25">
      <c r="K4001" s="147"/>
      <c r="L4001" s="110"/>
      <c r="M4001" s="110"/>
    </row>
    <row r="4002" spans="11:13" x14ac:dyDescent="0.25">
      <c r="K4002" s="147"/>
      <c r="L4002" s="110"/>
      <c r="M4002" s="110"/>
    </row>
    <row r="4003" spans="11:13" x14ac:dyDescent="0.25">
      <c r="K4003" s="147"/>
      <c r="L4003" s="110"/>
      <c r="M4003" s="110"/>
    </row>
    <row r="4004" spans="11:13" x14ac:dyDescent="0.25">
      <c r="K4004" s="147"/>
      <c r="L4004" s="110"/>
      <c r="M4004" s="110"/>
    </row>
    <row r="4005" spans="11:13" x14ac:dyDescent="0.25">
      <c r="K4005" s="147"/>
      <c r="L4005" s="110"/>
      <c r="M4005" s="110"/>
    </row>
    <row r="4006" spans="11:13" x14ac:dyDescent="0.25">
      <c r="K4006" s="147"/>
      <c r="L4006" s="110"/>
      <c r="M4006" s="110"/>
    </row>
    <row r="4007" spans="11:13" x14ac:dyDescent="0.25">
      <c r="K4007" s="147"/>
      <c r="L4007" s="110"/>
      <c r="M4007" s="110"/>
    </row>
    <row r="4008" spans="11:13" x14ac:dyDescent="0.25">
      <c r="K4008" s="147"/>
      <c r="L4008" s="110"/>
      <c r="M4008" s="110"/>
    </row>
    <row r="4009" spans="11:13" x14ac:dyDescent="0.25">
      <c r="K4009" s="147"/>
      <c r="L4009" s="110"/>
      <c r="M4009" s="110"/>
    </row>
    <row r="4010" spans="11:13" x14ac:dyDescent="0.25">
      <c r="K4010" s="147"/>
      <c r="L4010" s="110"/>
      <c r="M4010" s="110"/>
    </row>
    <row r="4011" spans="11:13" x14ac:dyDescent="0.25">
      <c r="K4011" s="147"/>
      <c r="L4011" s="110"/>
      <c r="M4011" s="110"/>
    </row>
    <row r="4012" spans="11:13" x14ac:dyDescent="0.25">
      <c r="K4012" s="147"/>
      <c r="L4012" s="110"/>
      <c r="M4012" s="110"/>
    </row>
    <row r="4013" spans="11:13" x14ac:dyDescent="0.25">
      <c r="K4013" s="147"/>
      <c r="L4013" s="110"/>
      <c r="M4013" s="110"/>
    </row>
    <row r="4014" spans="11:13" x14ac:dyDescent="0.25">
      <c r="K4014" s="147"/>
      <c r="L4014" s="110"/>
      <c r="M4014" s="110"/>
    </row>
    <row r="4015" spans="11:13" x14ac:dyDescent="0.25">
      <c r="K4015" s="147"/>
      <c r="L4015" s="110"/>
      <c r="M4015" s="110"/>
    </row>
    <row r="4016" spans="11:13" x14ac:dyDescent="0.25">
      <c r="K4016" s="147"/>
      <c r="L4016" s="110"/>
      <c r="M4016" s="110"/>
    </row>
    <row r="4017" spans="11:13" x14ac:dyDescent="0.25">
      <c r="K4017" s="147"/>
      <c r="L4017" s="110"/>
      <c r="M4017" s="110"/>
    </row>
    <row r="4018" spans="11:13" x14ac:dyDescent="0.25">
      <c r="K4018" s="147"/>
      <c r="L4018" s="110"/>
      <c r="M4018" s="110"/>
    </row>
    <row r="4019" spans="11:13" x14ac:dyDescent="0.25">
      <c r="K4019" s="147"/>
      <c r="L4019" s="110"/>
      <c r="M4019" s="110"/>
    </row>
    <row r="4020" spans="11:13" x14ac:dyDescent="0.25">
      <c r="K4020" s="147"/>
      <c r="L4020" s="110"/>
      <c r="M4020" s="110"/>
    </row>
    <row r="4021" spans="11:13" x14ac:dyDescent="0.25">
      <c r="K4021" s="147"/>
      <c r="L4021" s="110"/>
      <c r="M4021" s="110"/>
    </row>
    <row r="4022" spans="11:13" x14ac:dyDescent="0.25">
      <c r="K4022" s="147"/>
      <c r="L4022" s="110"/>
      <c r="M4022" s="110"/>
    </row>
    <row r="4023" spans="11:13" x14ac:dyDescent="0.25">
      <c r="K4023" s="147"/>
      <c r="L4023" s="110"/>
      <c r="M4023" s="110"/>
    </row>
    <row r="4024" spans="11:13" x14ac:dyDescent="0.25">
      <c r="K4024" s="147"/>
      <c r="L4024" s="110"/>
      <c r="M4024" s="110"/>
    </row>
    <row r="4025" spans="11:13" x14ac:dyDescent="0.25">
      <c r="K4025" s="147"/>
      <c r="L4025" s="110"/>
      <c r="M4025" s="110"/>
    </row>
    <row r="4026" spans="11:13" x14ac:dyDescent="0.25">
      <c r="K4026" s="147"/>
      <c r="L4026" s="110"/>
      <c r="M4026" s="110"/>
    </row>
    <row r="4027" spans="11:13" x14ac:dyDescent="0.25">
      <c r="K4027" s="147"/>
      <c r="L4027" s="110"/>
      <c r="M4027" s="110"/>
    </row>
    <row r="4028" spans="11:13" x14ac:dyDescent="0.25">
      <c r="K4028" s="147"/>
      <c r="L4028" s="110"/>
      <c r="M4028" s="110"/>
    </row>
    <row r="4029" spans="11:13" x14ac:dyDescent="0.25">
      <c r="K4029" s="147"/>
      <c r="L4029" s="110"/>
      <c r="M4029" s="110"/>
    </row>
    <row r="4030" spans="11:13" x14ac:dyDescent="0.25">
      <c r="K4030" s="147"/>
      <c r="L4030" s="110"/>
      <c r="M4030" s="110"/>
    </row>
    <row r="4031" spans="11:13" x14ac:dyDescent="0.25">
      <c r="K4031" s="147"/>
      <c r="L4031" s="110"/>
      <c r="M4031" s="110"/>
    </row>
    <row r="4032" spans="11:13" x14ac:dyDescent="0.25">
      <c r="K4032" s="147"/>
      <c r="L4032" s="110"/>
      <c r="M4032" s="110"/>
    </row>
    <row r="4033" spans="11:13" x14ac:dyDescent="0.25">
      <c r="K4033" s="147"/>
      <c r="L4033" s="110"/>
      <c r="M4033" s="110"/>
    </row>
    <row r="4034" spans="11:13" x14ac:dyDescent="0.25">
      <c r="K4034" s="147"/>
      <c r="L4034" s="110"/>
      <c r="M4034" s="110"/>
    </row>
    <row r="4035" spans="11:13" x14ac:dyDescent="0.25">
      <c r="K4035" s="147"/>
      <c r="L4035" s="110"/>
      <c r="M4035" s="110"/>
    </row>
    <row r="4036" spans="11:13" x14ac:dyDescent="0.25">
      <c r="K4036" s="147"/>
      <c r="L4036" s="110"/>
      <c r="M4036" s="110"/>
    </row>
    <row r="4037" spans="11:13" x14ac:dyDescent="0.25">
      <c r="K4037" s="147"/>
      <c r="L4037" s="110"/>
      <c r="M4037" s="110"/>
    </row>
    <row r="4038" spans="11:13" x14ac:dyDescent="0.25">
      <c r="K4038" s="147"/>
      <c r="L4038" s="110"/>
      <c r="M4038" s="110"/>
    </row>
    <row r="4039" spans="11:13" x14ac:dyDescent="0.25">
      <c r="K4039" s="147"/>
      <c r="L4039" s="110"/>
      <c r="M4039" s="110"/>
    </row>
    <row r="4040" spans="11:13" x14ac:dyDescent="0.25">
      <c r="K4040" s="147"/>
      <c r="L4040" s="110"/>
      <c r="M4040" s="110"/>
    </row>
    <row r="4041" spans="11:13" x14ac:dyDescent="0.25">
      <c r="K4041" s="147"/>
      <c r="L4041" s="110"/>
      <c r="M4041" s="110"/>
    </row>
    <row r="4042" spans="11:13" x14ac:dyDescent="0.25">
      <c r="K4042" s="147"/>
      <c r="L4042" s="110"/>
      <c r="M4042" s="110"/>
    </row>
    <row r="4043" spans="11:13" x14ac:dyDescent="0.25">
      <c r="K4043" s="147"/>
      <c r="L4043" s="110"/>
      <c r="M4043" s="110"/>
    </row>
    <row r="4044" spans="11:13" x14ac:dyDescent="0.25">
      <c r="K4044" s="147"/>
      <c r="L4044" s="110"/>
      <c r="M4044" s="110"/>
    </row>
    <row r="4045" spans="11:13" x14ac:dyDescent="0.25">
      <c r="K4045" s="147"/>
      <c r="L4045" s="110"/>
      <c r="M4045" s="110"/>
    </row>
    <row r="4046" spans="11:13" x14ac:dyDescent="0.25">
      <c r="K4046" s="147"/>
      <c r="L4046" s="110"/>
      <c r="M4046" s="110"/>
    </row>
    <row r="4047" spans="11:13" x14ac:dyDescent="0.25">
      <c r="K4047" s="147"/>
      <c r="L4047" s="110"/>
      <c r="M4047" s="110"/>
    </row>
    <row r="4048" spans="11:13" x14ac:dyDescent="0.25">
      <c r="K4048" s="147"/>
      <c r="L4048" s="110"/>
      <c r="M4048" s="110"/>
    </row>
    <row r="4049" spans="11:13" x14ac:dyDescent="0.25">
      <c r="K4049" s="147"/>
      <c r="L4049" s="110"/>
      <c r="M4049" s="110"/>
    </row>
    <row r="4050" spans="11:13" x14ac:dyDescent="0.25">
      <c r="K4050" s="147"/>
      <c r="L4050" s="110"/>
      <c r="M4050" s="110"/>
    </row>
    <row r="4051" spans="11:13" x14ac:dyDescent="0.25">
      <c r="K4051" s="147"/>
      <c r="L4051" s="110"/>
      <c r="M4051" s="110"/>
    </row>
    <row r="4052" spans="11:13" x14ac:dyDescent="0.25">
      <c r="K4052" s="147"/>
      <c r="L4052" s="110"/>
      <c r="M4052" s="110"/>
    </row>
    <row r="4053" spans="11:13" x14ac:dyDescent="0.25">
      <c r="K4053" s="147"/>
      <c r="L4053" s="110"/>
      <c r="M4053" s="110"/>
    </row>
    <row r="4054" spans="11:13" x14ac:dyDescent="0.25">
      <c r="K4054" s="147"/>
      <c r="L4054" s="110"/>
      <c r="M4054" s="110"/>
    </row>
    <row r="4055" spans="11:13" x14ac:dyDescent="0.25">
      <c r="K4055" s="147"/>
      <c r="L4055" s="110"/>
      <c r="M4055" s="110"/>
    </row>
    <row r="4056" spans="11:13" x14ac:dyDescent="0.25">
      <c r="K4056" s="147"/>
      <c r="L4056" s="110"/>
      <c r="M4056" s="110"/>
    </row>
    <row r="4057" spans="11:13" x14ac:dyDescent="0.25">
      <c r="K4057" s="147"/>
      <c r="L4057" s="110"/>
      <c r="M4057" s="110"/>
    </row>
    <row r="4058" spans="11:13" x14ac:dyDescent="0.25">
      <c r="K4058" s="147"/>
      <c r="L4058" s="110"/>
      <c r="M4058" s="110"/>
    </row>
    <row r="4059" spans="11:13" x14ac:dyDescent="0.25">
      <c r="K4059" s="147"/>
      <c r="L4059" s="110"/>
      <c r="M4059" s="110"/>
    </row>
    <row r="4060" spans="11:13" x14ac:dyDescent="0.25">
      <c r="K4060" s="147"/>
      <c r="L4060" s="110"/>
      <c r="M4060" s="110"/>
    </row>
    <row r="4061" spans="11:13" x14ac:dyDescent="0.25">
      <c r="K4061" s="147"/>
      <c r="L4061" s="110"/>
      <c r="M4061" s="110"/>
    </row>
    <row r="4062" spans="11:13" x14ac:dyDescent="0.25">
      <c r="K4062" s="147"/>
      <c r="L4062" s="110"/>
      <c r="M4062" s="110"/>
    </row>
    <row r="4063" spans="11:13" x14ac:dyDescent="0.25">
      <c r="K4063" s="147"/>
      <c r="L4063" s="110"/>
      <c r="M4063" s="110"/>
    </row>
    <row r="4064" spans="11:13" x14ac:dyDescent="0.25">
      <c r="K4064" s="147"/>
      <c r="L4064" s="110"/>
      <c r="M4064" s="110"/>
    </row>
    <row r="4065" spans="11:13" x14ac:dyDescent="0.25">
      <c r="K4065" s="147"/>
      <c r="L4065" s="110"/>
      <c r="M4065" s="110"/>
    </row>
    <row r="4066" spans="11:13" x14ac:dyDescent="0.25">
      <c r="K4066" s="147"/>
      <c r="L4066" s="110"/>
      <c r="M4066" s="110"/>
    </row>
    <row r="4067" spans="11:13" x14ac:dyDescent="0.25">
      <c r="K4067" s="147"/>
      <c r="L4067" s="110"/>
      <c r="M4067" s="110"/>
    </row>
    <row r="4068" spans="11:13" x14ac:dyDescent="0.25">
      <c r="K4068" s="147"/>
      <c r="L4068" s="110"/>
      <c r="M4068" s="110"/>
    </row>
    <row r="4069" spans="11:13" x14ac:dyDescent="0.25">
      <c r="K4069" s="147"/>
      <c r="L4069" s="110"/>
      <c r="M4069" s="110"/>
    </row>
    <row r="4070" spans="11:13" x14ac:dyDescent="0.25">
      <c r="K4070" s="147"/>
      <c r="L4070" s="110"/>
      <c r="M4070" s="110"/>
    </row>
    <row r="4071" spans="11:13" x14ac:dyDescent="0.25">
      <c r="K4071" s="147"/>
      <c r="L4071" s="110"/>
      <c r="M4071" s="110"/>
    </row>
    <row r="4072" spans="11:13" x14ac:dyDescent="0.25">
      <c r="K4072" s="147"/>
      <c r="L4072" s="110"/>
      <c r="M4072" s="110"/>
    </row>
    <row r="4073" spans="11:13" x14ac:dyDescent="0.25">
      <c r="K4073" s="147"/>
      <c r="L4073" s="110"/>
      <c r="M4073" s="110"/>
    </row>
    <row r="4074" spans="11:13" x14ac:dyDescent="0.25">
      <c r="K4074" s="147"/>
      <c r="L4074" s="110"/>
      <c r="M4074" s="110"/>
    </row>
    <row r="4075" spans="11:13" x14ac:dyDescent="0.25">
      <c r="K4075" s="147"/>
      <c r="L4075" s="110"/>
      <c r="M4075" s="110"/>
    </row>
    <row r="4076" spans="11:13" x14ac:dyDescent="0.25">
      <c r="K4076" s="147"/>
      <c r="L4076" s="110"/>
      <c r="M4076" s="110"/>
    </row>
    <row r="4077" spans="11:13" x14ac:dyDescent="0.25">
      <c r="K4077" s="147"/>
      <c r="L4077" s="110"/>
      <c r="M4077" s="110"/>
    </row>
    <row r="4078" spans="11:13" x14ac:dyDescent="0.25">
      <c r="K4078" s="147"/>
      <c r="L4078" s="110"/>
      <c r="M4078" s="110"/>
    </row>
    <row r="4079" spans="11:13" x14ac:dyDescent="0.25">
      <c r="K4079" s="147"/>
      <c r="L4079" s="110"/>
      <c r="M4079" s="110"/>
    </row>
    <row r="4080" spans="11:13" x14ac:dyDescent="0.25">
      <c r="K4080" s="147"/>
      <c r="L4080" s="110"/>
      <c r="M4080" s="110"/>
    </row>
    <row r="4081" spans="11:13" x14ac:dyDescent="0.25">
      <c r="K4081" s="147"/>
      <c r="L4081" s="110"/>
      <c r="M4081" s="110"/>
    </row>
    <row r="4082" spans="11:13" x14ac:dyDescent="0.25">
      <c r="K4082" s="147"/>
      <c r="L4082" s="110"/>
      <c r="M4082" s="110"/>
    </row>
    <row r="4083" spans="11:13" x14ac:dyDescent="0.25">
      <c r="K4083" s="147"/>
      <c r="L4083" s="110"/>
      <c r="M4083" s="110"/>
    </row>
    <row r="4084" spans="11:13" x14ac:dyDescent="0.25">
      <c r="K4084" s="147"/>
      <c r="L4084" s="110"/>
      <c r="M4084" s="110"/>
    </row>
    <row r="4085" spans="11:13" x14ac:dyDescent="0.25">
      <c r="K4085" s="147"/>
      <c r="L4085" s="110"/>
      <c r="M4085" s="110"/>
    </row>
    <row r="4086" spans="11:13" x14ac:dyDescent="0.25">
      <c r="K4086" s="147"/>
      <c r="L4086" s="110"/>
      <c r="M4086" s="110"/>
    </row>
    <row r="4087" spans="11:13" x14ac:dyDescent="0.25">
      <c r="K4087" s="147"/>
      <c r="L4087" s="110"/>
      <c r="M4087" s="110"/>
    </row>
    <row r="4088" spans="11:13" x14ac:dyDescent="0.25">
      <c r="K4088" s="147"/>
      <c r="L4088" s="110"/>
      <c r="M4088" s="110"/>
    </row>
    <row r="4089" spans="11:13" x14ac:dyDescent="0.25">
      <c r="K4089" s="147"/>
      <c r="L4089" s="110"/>
      <c r="M4089" s="110"/>
    </row>
    <row r="4090" spans="11:13" x14ac:dyDescent="0.25">
      <c r="K4090" s="147"/>
      <c r="L4090" s="110"/>
      <c r="M4090" s="110"/>
    </row>
    <row r="4091" spans="11:13" x14ac:dyDescent="0.25">
      <c r="K4091" s="147"/>
      <c r="L4091" s="110"/>
      <c r="M4091" s="110"/>
    </row>
    <row r="4092" spans="11:13" x14ac:dyDescent="0.25">
      <c r="K4092" s="147"/>
      <c r="L4092" s="110"/>
      <c r="M4092" s="110"/>
    </row>
    <row r="4093" spans="11:13" x14ac:dyDescent="0.25">
      <c r="K4093" s="147"/>
      <c r="L4093" s="110"/>
      <c r="M4093" s="110"/>
    </row>
    <row r="4094" spans="11:13" x14ac:dyDescent="0.25">
      <c r="K4094" s="147"/>
      <c r="L4094" s="110"/>
      <c r="M4094" s="110"/>
    </row>
    <row r="4095" spans="11:13" x14ac:dyDescent="0.25">
      <c r="K4095" s="147"/>
      <c r="L4095" s="110"/>
      <c r="M4095" s="110"/>
    </row>
    <row r="4096" spans="11:13" x14ac:dyDescent="0.25">
      <c r="K4096" s="147"/>
      <c r="L4096" s="110"/>
      <c r="M4096" s="110"/>
    </row>
    <row r="4097" spans="11:13" x14ac:dyDescent="0.25">
      <c r="K4097" s="147"/>
      <c r="L4097" s="110"/>
      <c r="M4097" s="110"/>
    </row>
    <row r="4098" spans="11:13" x14ac:dyDescent="0.25">
      <c r="K4098" s="147"/>
      <c r="L4098" s="110"/>
      <c r="M4098" s="110"/>
    </row>
    <row r="4099" spans="11:13" x14ac:dyDescent="0.25">
      <c r="K4099" s="147"/>
      <c r="L4099" s="110"/>
      <c r="M4099" s="110"/>
    </row>
    <row r="4100" spans="11:13" x14ac:dyDescent="0.25">
      <c r="K4100" s="147"/>
      <c r="L4100" s="110"/>
      <c r="M4100" s="110"/>
    </row>
    <row r="4101" spans="11:13" x14ac:dyDescent="0.25">
      <c r="K4101" s="147"/>
      <c r="L4101" s="110"/>
      <c r="M4101" s="110"/>
    </row>
    <row r="4102" spans="11:13" x14ac:dyDescent="0.25">
      <c r="K4102" s="147"/>
      <c r="L4102" s="110"/>
      <c r="M4102" s="110"/>
    </row>
    <row r="4103" spans="11:13" x14ac:dyDescent="0.25">
      <c r="K4103" s="147"/>
      <c r="L4103" s="110"/>
      <c r="M4103" s="110"/>
    </row>
    <row r="4104" spans="11:13" x14ac:dyDescent="0.25">
      <c r="K4104" s="147"/>
      <c r="L4104" s="110"/>
      <c r="M4104" s="110"/>
    </row>
    <row r="4105" spans="11:13" x14ac:dyDescent="0.25">
      <c r="K4105" s="147"/>
      <c r="L4105" s="110"/>
      <c r="M4105" s="110"/>
    </row>
    <row r="4106" spans="11:13" x14ac:dyDescent="0.25">
      <c r="K4106" s="147"/>
      <c r="L4106" s="110"/>
      <c r="M4106" s="110"/>
    </row>
    <row r="4107" spans="11:13" x14ac:dyDescent="0.25">
      <c r="K4107" s="147"/>
      <c r="L4107" s="110"/>
      <c r="M4107" s="110"/>
    </row>
    <row r="4108" spans="11:13" x14ac:dyDescent="0.25">
      <c r="K4108" s="147"/>
      <c r="L4108" s="110"/>
      <c r="M4108" s="110"/>
    </row>
    <row r="4109" spans="11:13" x14ac:dyDescent="0.25">
      <c r="K4109" s="147"/>
      <c r="L4109" s="110"/>
      <c r="M4109" s="110"/>
    </row>
    <row r="4110" spans="11:13" x14ac:dyDescent="0.25">
      <c r="K4110" s="147"/>
      <c r="L4110" s="110"/>
      <c r="M4110" s="110"/>
    </row>
    <row r="4111" spans="11:13" x14ac:dyDescent="0.25">
      <c r="K4111" s="147"/>
      <c r="L4111" s="110"/>
      <c r="M4111" s="110"/>
    </row>
    <row r="4112" spans="11:13" x14ac:dyDescent="0.25">
      <c r="K4112" s="147"/>
      <c r="L4112" s="110"/>
      <c r="M4112" s="110"/>
    </row>
    <row r="4113" spans="11:13" x14ac:dyDescent="0.25">
      <c r="K4113" s="147"/>
      <c r="L4113" s="110"/>
      <c r="M4113" s="110"/>
    </row>
    <row r="4114" spans="11:13" x14ac:dyDescent="0.25">
      <c r="K4114" s="147"/>
      <c r="L4114" s="110"/>
      <c r="M4114" s="110"/>
    </row>
    <row r="4115" spans="11:13" x14ac:dyDescent="0.25">
      <c r="K4115" s="147"/>
      <c r="L4115" s="110"/>
      <c r="M4115" s="110"/>
    </row>
    <row r="4116" spans="11:13" x14ac:dyDescent="0.25">
      <c r="K4116" s="147"/>
      <c r="L4116" s="110"/>
      <c r="M4116" s="110"/>
    </row>
    <row r="4117" spans="11:13" x14ac:dyDescent="0.25">
      <c r="K4117" s="147"/>
      <c r="L4117" s="110"/>
      <c r="M4117" s="110"/>
    </row>
    <row r="4118" spans="11:13" x14ac:dyDescent="0.25">
      <c r="K4118" s="147"/>
      <c r="L4118" s="110"/>
      <c r="M4118" s="110"/>
    </row>
    <row r="4119" spans="11:13" x14ac:dyDescent="0.25">
      <c r="K4119" s="147"/>
      <c r="L4119" s="110"/>
      <c r="M4119" s="110"/>
    </row>
    <row r="4120" spans="11:13" x14ac:dyDescent="0.25">
      <c r="K4120" s="147"/>
      <c r="L4120" s="110"/>
      <c r="M4120" s="110"/>
    </row>
    <row r="4121" spans="11:13" x14ac:dyDescent="0.25">
      <c r="K4121" s="147"/>
      <c r="L4121" s="110"/>
      <c r="M4121" s="110"/>
    </row>
    <row r="4122" spans="11:13" x14ac:dyDescent="0.25">
      <c r="K4122" s="147"/>
      <c r="L4122" s="110"/>
      <c r="M4122" s="110"/>
    </row>
    <row r="4123" spans="11:13" x14ac:dyDescent="0.25">
      <c r="K4123" s="147"/>
      <c r="L4123" s="110"/>
      <c r="M4123" s="110"/>
    </row>
    <row r="4124" spans="11:13" x14ac:dyDescent="0.25">
      <c r="K4124" s="147"/>
      <c r="L4124" s="110"/>
      <c r="M4124" s="110"/>
    </row>
    <row r="4125" spans="11:13" x14ac:dyDescent="0.25">
      <c r="K4125" s="147"/>
      <c r="L4125" s="110"/>
      <c r="M4125" s="110"/>
    </row>
    <row r="4126" spans="11:13" x14ac:dyDescent="0.25">
      <c r="K4126" s="147"/>
      <c r="L4126" s="110"/>
      <c r="M4126" s="110"/>
    </row>
    <row r="4127" spans="11:13" x14ac:dyDescent="0.25">
      <c r="K4127" s="147"/>
      <c r="L4127" s="110"/>
      <c r="M4127" s="110"/>
    </row>
    <row r="4128" spans="11:13" x14ac:dyDescent="0.25">
      <c r="K4128" s="147"/>
      <c r="L4128" s="110"/>
      <c r="M4128" s="110"/>
    </row>
    <row r="4129" spans="11:13" x14ac:dyDescent="0.25">
      <c r="K4129" s="147"/>
      <c r="L4129" s="110"/>
      <c r="M4129" s="110"/>
    </row>
    <row r="4130" spans="11:13" x14ac:dyDescent="0.25">
      <c r="K4130" s="147"/>
      <c r="L4130" s="110"/>
      <c r="M4130" s="110"/>
    </row>
    <row r="4131" spans="11:13" x14ac:dyDescent="0.25">
      <c r="K4131" s="147"/>
      <c r="L4131" s="110"/>
      <c r="M4131" s="110"/>
    </row>
    <row r="4132" spans="11:13" x14ac:dyDescent="0.25">
      <c r="K4132" s="147"/>
      <c r="L4132" s="110"/>
      <c r="M4132" s="110"/>
    </row>
    <row r="4133" spans="11:13" x14ac:dyDescent="0.25">
      <c r="K4133" s="147"/>
      <c r="L4133" s="110"/>
      <c r="M4133" s="110"/>
    </row>
    <row r="4134" spans="11:13" x14ac:dyDescent="0.25">
      <c r="K4134" s="147"/>
      <c r="L4134" s="110"/>
      <c r="M4134" s="110"/>
    </row>
    <row r="4135" spans="11:13" x14ac:dyDescent="0.25">
      <c r="K4135" s="147"/>
      <c r="L4135" s="110"/>
      <c r="M4135" s="110"/>
    </row>
    <row r="4136" spans="11:13" x14ac:dyDescent="0.25">
      <c r="K4136" s="147"/>
      <c r="L4136" s="110"/>
      <c r="M4136" s="110"/>
    </row>
    <row r="4137" spans="11:13" x14ac:dyDescent="0.25">
      <c r="K4137" s="147"/>
      <c r="L4137" s="110"/>
      <c r="M4137" s="110"/>
    </row>
    <row r="4138" spans="11:13" x14ac:dyDescent="0.25">
      <c r="K4138" s="147"/>
      <c r="L4138" s="110"/>
      <c r="M4138" s="110"/>
    </row>
    <row r="4139" spans="11:13" x14ac:dyDescent="0.25">
      <c r="K4139" s="147"/>
      <c r="L4139" s="110"/>
      <c r="M4139" s="110"/>
    </row>
    <row r="4140" spans="11:13" x14ac:dyDescent="0.25">
      <c r="K4140" s="147"/>
      <c r="L4140" s="110"/>
      <c r="M4140" s="110"/>
    </row>
    <row r="4141" spans="11:13" x14ac:dyDescent="0.25">
      <c r="K4141" s="147"/>
      <c r="L4141" s="110"/>
      <c r="M4141" s="110"/>
    </row>
    <row r="4142" spans="11:13" x14ac:dyDescent="0.25">
      <c r="K4142" s="147"/>
      <c r="L4142" s="110"/>
      <c r="M4142" s="110"/>
    </row>
    <row r="4143" spans="11:13" x14ac:dyDescent="0.25">
      <c r="K4143" s="147"/>
      <c r="L4143" s="110"/>
      <c r="M4143" s="110"/>
    </row>
    <row r="4144" spans="11:13" x14ac:dyDescent="0.25">
      <c r="K4144" s="147"/>
      <c r="L4144" s="110"/>
      <c r="M4144" s="110"/>
    </row>
    <row r="4145" spans="11:13" x14ac:dyDescent="0.25">
      <c r="K4145" s="147"/>
      <c r="L4145" s="110"/>
      <c r="M4145" s="110"/>
    </row>
    <row r="4146" spans="11:13" x14ac:dyDescent="0.25">
      <c r="K4146" s="147"/>
      <c r="L4146" s="110"/>
      <c r="M4146" s="110"/>
    </row>
    <row r="4147" spans="11:13" x14ac:dyDescent="0.25">
      <c r="K4147" s="147"/>
      <c r="L4147" s="110"/>
      <c r="M4147" s="110"/>
    </row>
    <row r="4148" spans="11:13" x14ac:dyDescent="0.25">
      <c r="K4148" s="147"/>
      <c r="L4148" s="110"/>
      <c r="M4148" s="110"/>
    </row>
    <row r="4149" spans="11:13" x14ac:dyDescent="0.25">
      <c r="K4149" s="147"/>
      <c r="L4149" s="110"/>
      <c r="M4149" s="110"/>
    </row>
    <row r="4150" spans="11:13" x14ac:dyDescent="0.25">
      <c r="K4150" s="147"/>
      <c r="L4150" s="110"/>
      <c r="M4150" s="110"/>
    </row>
    <row r="4151" spans="11:13" x14ac:dyDescent="0.25">
      <c r="K4151" s="147"/>
      <c r="L4151" s="110"/>
      <c r="M4151" s="110"/>
    </row>
    <row r="4152" spans="11:13" x14ac:dyDescent="0.25">
      <c r="K4152" s="147"/>
      <c r="L4152" s="110"/>
      <c r="M4152" s="110"/>
    </row>
    <row r="4153" spans="11:13" x14ac:dyDescent="0.25">
      <c r="K4153" s="147"/>
      <c r="L4153" s="110"/>
      <c r="M4153" s="110"/>
    </row>
    <row r="4154" spans="11:13" x14ac:dyDescent="0.25">
      <c r="K4154" s="147"/>
      <c r="L4154" s="110"/>
      <c r="M4154" s="110"/>
    </row>
    <row r="4155" spans="11:13" x14ac:dyDescent="0.25">
      <c r="K4155" s="147"/>
      <c r="L4155" s="110"/>
      <c r="M4155" s="110"/>
    </row>
    <row r="4156" spans="11:13" x14ac:dyDescent="0.25">
      <c r="K4156" s="147"/>
      <c r="L4156" s="110"/>
      <c r="M4156" s="110"/>
    </row>
    <row r="4157" spans="11:13" x14ac:dyDescent="0.25">
      <c r="K4157" s="147"/>
      <c r="L4157" s="110"/>
      <c r="M4157" s="110"/>
    </row>
    <row r="4158" spans="11:13" x14ac:dyDescent="0.25">
      <c r="K4158" s="147"/>
      <c r="L4158" s="110"/>
      <c r="M4158" s="110"/>
    </row>
    <row r="4159" spans="11:13" x14ac:dyDescent="0.25">
      <c r="K4159" s="147"/>
      <c r="L4159" s="110"/>
      <c r="M4159" s="110"/>
    </row>
    <row r="4160" spans="11:13" x14ac:dyDescent="0.25">
      <c r="K4160" s="147"/>
      <c r="L4160" s="110"/>
      <c r="M4160" s="110"/>
    </row>
    <row r="4161" spans="11:13" x14ac:dyDescent="0.25">
      <c r="K4161" s="147"/>
      <c r="L4161" s="110"/>
      <c r="M4161" s="110"/>
    </row>
    <row r="4162" spans="11:13" x14ac:dyDescent="0.25">
      <c r="K4162" s="147"/>
      <c r="L4162" s="110"/>
      <c r="M4162" s="110"/>
    </row>
    <row r="4163" spans="11:13" x14ac:dyDescent="0.25">
      <c r="K4163" s="147"/>
      <c r="L4163" s="110"/>
      <c r="M4163" s="110"/>
    </row>
    <row r="4164" spans="11:13" x14ac:dyDescent="0.25">
      <c r="K4164" s="147"/>
      <c r="L4164" s="110"/>
      <c r="M4164" s="110"/>
    </row>
    <row r="4165" spans="11:13" x14ac:dyDescent="0.25">
      <c r="K4165" s="147"/>
      <c r="L4165" s="110"/>
      <c r="M4165" s="110"/>
    </row>
    <row r="4166" spans="11:13" x14ac:dyDescent="0.25">
      <c r="K4166" s="147"/>
      <c r="L4166" s="110"/>
      <c r="M4166" s="110"/>
    </row>
    <row r="4167" spans="11:13" x14ac:dyDescent="0.25">
      <c r="K4167" s="147"/>
      <c r="L4167" s="110"/>
      <c r="M4167" s="110"/>
    </row>
    <row r="4168" spans="11:13" x14ac:dyDescent="0.25">
      <c r="K4168" s="147"/>
      <c r="L4168" s="110"/>
      <c r="M4168" s="110"/>
    </row>
    <row r="4169" spans="11:13" x14ac:dyDescent="0.25">
      <c r="K4169" s="147"/>
      <c r="L4169" s="110"/>
      <c r="M4169" s="110"/>
    </row>
    <row r="4170" spans="11:13" x14ac:dyDescent="0.25">
      <c r="K4170" s="147"/>
      <c r="L4170" s="110"/>
      <c r="M4170" s="110"/>
    </row>
    <row r="4171" spans="11:13" x14ac:dyDescent="0.25">
      <c r="K4171" s="147"/>
      <c r="L4171" s="110"/>
      <c r="M4171" s="110"/>
    </row>
    <row r="4172" spans="11:13" x14ac:dyDescent="0.25">
      <c r="K4172" s="147"/>
      <c r="L4172" s="110"/>
      <c r="M4172" s="110"/>
    </row>
    <row r="4173" spans="11:13" x14ac:dyDescent="0.25">
      <c r="K4173" s="147"/>
      <c r="L4173" s="110"/>
      <c r="M4173" s="110"/>
    </row>
    <row r="4174" spans="11:13" x14ac:dyDescent="0.25">
      <c r="K4174" s="147"/>
      <c r="L4174" s="110"/>
      <c r="M4174" s="110"/>
    </row>
    <row r="4175" spans="11:13" x14ac:dyDescent="0.25">
      <c r="K4175" s="147"/>
      <c r="L4175" s="110"/>
      <c r="M4175" s="110"/>
    </row>
    <row r="4176" spans="11:13" x14ac:dyDescent="0.25">
      <c r="K4176" s="147"/>
      <c r="L4176" s="110"/>
      <c r="M4176" s="110"/>
    </row>
    <row r="4177" spans="11:13" x14ac:dyDescent="0.25">
      <c r="K4177" s="147"/>
      <c r="L4177" s="110"/>
      <c r="M4177" s="110"/>
    </row>
    <row r="4178" spans="11:13" x14ac:dyDescent="0.25">
      <c r="K4178" s="147"/>
      <c r="L4178" s="110"/>
      <c r="M4178" s="110"/>
    </row>
    <row r="4179" spans="11:13" x14ac:dyDescent="0.25">
      <c r="K4179" s="147"/>
      <c r="L4179" s="110"/>
      <c r="M4179" s="110"/>
    </row>
    <row r="4180" spans="11:13" x14ac:dyDescent="0.25">
      <c r="K4180" s="147"/>
      <c r="L4180" s="110"/>
      <c r="M4180" s="110"/>
    </row>
    <row r="4181" spans="11:13" x14ac:dyDescent="0.25">
      <c r="K4181" s="147"/>
      <c r="L4181" s="110"/>
      <c r="M4181" s="110"/>
    </row>
    <row r="4182" spans="11:13" x14ac:dyDescent="0.25">
      <c r="K4182" s="147"/>
      <c r="L4182" s="110"/>
      <c r="M4182" s="110"/>
    </row>
    <row r="4183" spans="11:13" x14ac:dyDescent="0.25">
      <c r="K4183" s="147"/>
      <c r="L4183" s="110"/>
      <c r="M4183" s="110"/>
    </row>
    <row r="4184" spans="11:13" x14ac:dyDescent="0.25">
      <c r="K4184" s="147"/>
      <c r="L4184" s="110"/>
      <c r="M4184" s="110"/>
    </row>
    <row r="4185" spans="11:13" x14ac:dyDescent="0.25">
      <c r="K4185" s="147"/>
      <c r="L4185" s="110"/>
      <c r="M4185" s="110"/>
    </row>
    <row r="4186" spans="11:13" x14ac:dyDescent="0.25">
      <c r="K4186" s="147"/>
      <c r="L4186" s="110"/>
      <c r="M4186" s="110"/>
    </row>
    <row r="4187" spans="11:13" x14ac:dyDescent="0.25">
      <c r="K4187" s="147"/>
      <c r="L4187" s="110"/>
      <c r="M4187" s="110"/>
    </row>
    <row r="4188" spans="11:13" x14ac:dyDescent="0.25">
      <c r="K4188" s="147"/>
      <c r="L4188" s="110"/>
      <c r="M4188" s="110"/>
    </row>
    <row r="4189" spans="11:13" x14ac:dyDescent="0.25">
      <c r="K4189" s="147"/>
      <c r="L4189" s="110"/>
      <c r="M4189" s="110"/>
    </row>
    <row r="4190" spans="11:13" x14ac:dyDescent="0.25">
      <c r="K4190" s="147"/>
      <c r="L4190" s="110"/>
      <c r="M4190" s="110"/>
    </row>
    <row r="4191" spans="11:13" x14ac:dyDescent="0.25">
      <c r="K4191" s="147"/>
      <c r="L4191" s="110"/>
      <c r="M4191" s="110"/>
    </row>
    <row r="4192" spans="11:13" x14ac:dyDescent="0.25">
      <c r="K4192" s="147"/>
      <c r="L4192" s="110"/>
      <c r="M4192" s="110"/>
    </row>
    <row r="4193" spans="11:13" x14ac:dyDescent="0.25">
      <c r="K4193" s="147"/>
      <c r="L4193" s="110"/>
      <c r="M4193" s="110"/>
    </row>
    <row r="4194" spans="11:13" x14ac:dyDescent="0.25">
      <c r="K4194" s="147"/>
      <c r="L4194" s="110"/>
      <c r="M4194" s="110"/>
    </row>
    <row r="4195" spans="11:13" x14ac:dyDescent="0.25">
      <c r="K4195" s="147"/>
      <c r="L4195" s="110"/>
      <c r="M4195" s="110"/>
    </row>
    <row r="4196" spans="11:13" x14ac:dyDescent="0.25">
      <c r="K4196" s="147"/>
      <c r="L4196" s="110"/>
      <c r="M4196" s="110"/>
    </row>
    <row r="4197" spans="11:13" x14ac:dyDescent="0.25">
      <c r="K4197" s="147"/>
      <c r="L4197" s="110"/>
      <c r="M4197" s="110"/>
    </row>
    <row r="4198" spans="11:13" x14ac:dyDescent="0.25">
      <c r="K4198" s="147"/>
      <c r="L4198" s="110"/>
      <c r="M4198" s="110"/>
    </row>
    <row r="4199" spans="11:13" x14ac:dyDescent="0.25">
      <c r="K4199" s="147"/>
      <c r="L4199" s="110"/>
      <c r="M4199" s="110"/>
    </row>
    <row r="4200" spans="11:13" x14ac:dyDescent="0.25">
      <c r="K4200" s="147"/>
      <c r="L4200" s="110"/>
      <c r="M4200" s="110"/>
    </row>
    <row r="4201" spans="11:13" x14ac:dyDescent="0.25">
      <c r="K4201" s="147"/>
      <c r="L4201" s="110"/>
      <c r="M4201" s="110"/>
    </row>
    <row r="4202" spans="11:13" x14ac:dyDescent="0.25">
      <c r="K4202" s="147"/>
      <c r="L4202" s="110"/>
      <c r="M4202" s="110"/>
    </row>
    <row r="4203" spans="11:13" x14ac:dyDescent="0.25">
      <c r="K4203" s="147"/>
      <c r="L4203" s="110"/>
      <c r="M4203" s="110"/>
    </row>
    <row r="4204" spans="11:13" x14ac:dyDescent="0.25">
      <c r="K4204" s="147"/>
      <c r="L4204" s="110"/>
      <c r="M4204" s="110"/>
    </row>
    <row r="4205" spans="11:13" x14ac:dyDescent="0.25">
      <c r="K4205" s="147"/>
      <c r="L4205" s="110"/>
      <c r="M4205" s="110"/>
    </row>
    <row r="4206" spans="11:13" x14ac:dyDescent="0.25">
      <c r="K4206" s="147"/>
      <c r="L4206" s="110"/>
      <c r="M4206" s="110"/>
    </row>
    <row r="4207" spans="11:13" x14ac:dyDescent="0.25">
      <c r="K4207" s="147"/>
      <c r="L4207" s="110"/>
      <c r="M4207" s="110"/>
    </row>
    <row r="4208" spans="11:13" x14ac:dyDescent="0.25">
      <c r="K4208" s="147"/>
      <c r="L4208" s="110"/>
      <c r="M4208" s="110"/>
    </row>
    <row r="4209" spans="11:13" x14ac:dyDescent="0.25">
      <c r="K4209" s="147"/>
      <c r="L4209" s="110"/>
      <c r="M4209" s="110"/>
    </row>
    <row r="4210" spans="11:13" x14ac:dyDescent="0.25">
      <c r="K4210" s="147"/>
      <c r="L4210" s="110"/>
      <c r="M4210" s="110"/>
    </row>
    <row r="4211" spans="11:13" x14ac:dyDescent="0.25">
      <c r="K4211" s="147"/>
      <c r="L4211" s="110"/>
      <c r="M4211" s="110"/>
    </row>
    <row r="4212" spans="11:13" x14ac:dyDescent="0.25">
      <c r="K4212" s="147"/>
      <c r="L4212" s="110"/>
      <c r="M4212" s="110"/>
    </row>
    <row r="4213" spans="11:13" x14ac:dyDescent="0.25">
      <c r="K4213" s="147"/>
      <c r="L4213" s="110"/>
      <c r="M4213" s="110"/>
    </row>
    <row r="4214" spans="11:13" x14ac:dyDescent="0.25">
      <c r="K4214" s="147"/>
      <c r="L4214" s="110"/>
      <c r="M4214" s="110"/>
    </row>
    <row r="4215" spans="11:13" x14ac:dyDescent="0.25">
      <c r="K4215" s="147"/>
      <c r="L4215" s="110"/>
      <c r="M4215" s="110"/>
    </row>
    <row r="4216" spans="11:13" x14ac:dyDescent="0.25">
      <c r="K4216" s="147"/>
      <c r="L4216" s="110"/>
      <c r="M4216" s="110"/>
    </row>
    <row r="4217" spans="11:13" x14ac:dyDescent="0.25">
      <c r="K4217" s="147"/>
      <c r="L4217" s="110"/>
      <c r="M4217" s="110"/>
    </row>
    <row r="4218" spans="11:13" x14ac:dyDescent="0.25">
      <c r="K4218" s="147"/>
      <c r="L4218" s="110"/>
      <c r="M4218" s="110"/>
    </row>
    <row r="4219" spans="11:13" x14ac:dyDescent="0.25">
      <c r="K4219" s="147"/>
      <c r="L4219" s="110"/>
      <c r="M4219" s="110"/>
    </row>
    <row r="4220" spans="11:13" x14ac:dyDescent="0.25">
      <c r="K4220" s="147"/>
      <c r="L4220" s="110"/>
      <c r="M4220" s="110"/>
    </row>
    <row r="4221" spans="11:13" x14ac:dyDescent="0.25">
      <c r="K4221" s="147"/>
      <c r="L4221" s="110"/>
      <c r="M4221" s="110"/>
    </row>
    <row r="4222" spans="11:13" x14ac:dyDescent="0.25">
      <c r="K4222" s="147"/>
      <c r="L4222" s="110"/>
      <c r="M4222" s="110"/>
    </row>
    <row r="4223" spans="11:13" x14ac:dyDescent="0.25">
      <c r="K4223" s="147"/>
      <c r="L4223" s="110"/>
      <c r="M4223" s="110"/>
    </row>
    <row r="4224" spans="11:13" x14ac:dyDescent="0.25">
      <c r="K4224" s="147"/>
      <c r="L4224" s="110"/>
      <c r="M4224" s="110"/>
    </row>
    <row r="4225" spans="11:13" x14ac:dyDescent="0.25">
      <c r="K4225" s="147"/>
      <c r="L4225" s="110"/>
      <c r="M4225" s="110"/>
    </row>
    <row r="4226" spans="11:13" x14ac:dyDescent="0.25">
      <c r="K4226" s="147"/>
      <c r="L4226" s="110"/>
      <c r="M4226" s="110"/>
    </row>
    <row r="4227" spans="11:13" x14ac:dyDescent="0.25">
      <c r="K4227" s="147"/>
      <c r="L4227" s="110"/>
      <c r="M4227" s="110"/>
    </row>
    <row r="4228" spans="11:13" x14ac:dyDescent="0.25">
      <c r="K4228" s="147"/>
      <c r="L4228" s="110"/>
      <c r="M4228" s="110"/>
    </row>
    <row r="4229" spans="11:13" x14ac:dyDescent="0.25">
      <c r="K4229" s="147"/>
      <c r="L4229" s="110"/>
      <c r="M4229" s="110"/>
    </row>
    <row r="4230" spans="11:13" x14ac:dyDescent="0.25">
      <c r="K4230" s="147"/>
      <c r="L4230" s="110"/>
      <c r="M4230" s="110"/>
    </row>
    <row r="4231" spans="11:13" x14ac:dyDescent="0.25">
      <c r="K4231" s="147"/>
      <c r="L4231" s="110"/>
      <c r="M4231" s="110"/>
    </row>
    <row r="4232" spans="11:13" x14ac:dyDescent="0.25">
      <c r="K4232" s="147"/>
      <c r="L4232" s="110"/>
      <c r="M4232" s="110"/>
    </row>
    <row r="4233" spans="11:13" x14ac:dyDescent="0.25">
      <c r="K4233" s="147"/>
      <c r="L4233" s="110"/>
      <c r="M4233" s="110"/>
    </row>
    <row r="4234" spans="11:13" x14ac:dyDescent="0.25">
      <c r="K4234" s="147"/>
      <c r="L4234" s="110"/>
      <c r="M4234" s="110"/>
    </row>
    <row r="4235" spans="11:13" x14ac:dyDescent="0.25">
      <c r="K4235" s="147"/>
      <c r="L4235" s="110"/>
      <c r="M4235" s="110"/>
    </row>
    <row r="4236" spans="11:13" x14ac:dyDescent="0.25">
      <c r="K4236" s="147"/>
      <c r="L4236" s="110"/>
      <c r="M4236" s="110"/>
    </row>
    <row r="4237" spans="11:13" x14ac:dyDescent="0.25">
      <c r="K4237" s="147"/>
      <c r="L4237" s="110"/>
      <c r="M4237" s="110"/>
    </row>
    <row r="4238" spans="11:13" x14ac:dyDescent="0.25">
      <c r="K4238" s="147"/>
      <c r="L4238" s="110"/>
      <c r="M4238" s="110"/>
    </row>
    <row r="4239" spans="11:13" x14ac:dyDescent="0.25">
      <c r="K4239" s="147"/>
      <c r="L4239" s="110"/>
      <c r="M4239" s="110"/>
    </row>
    <row r="4240" spans="11:13" x14ac:dyDescent="0.25">
      <c r="K4240" s="147"/>
      <c r="L4240" s="110"/>
      <c r="M4240" s="110"/>
    </row>
    <row r="4241" spans="11:13" x14ac:dyDescent="0.25">
      <c r="K4241" s="147"/>
      <c r="L4241" s="110"/>
      <c r="M4241" s="110"/>
    </row>
    <row r="4242" spans="11:13" x14ac:dyDescent="0.25">
      <c r="K4242" s="147"/>
      <c r="L4242" s="110"/>
      <c r="M4242" s="110"/>
    </row>
    <row r="4243" spans="11:13" x14ac:dyDescent="0.25">
      <c r="K4243" s="147"/>
      <c r="L4243" s="110"/>
      <c r="M4243" s="110"/>
    </row>
    <row r="4244" spans="11:13" x14ac:dyDescent="0.25">
      <c r="K4244" s="147"/>
      <c r="L4244" s="110"/>
      <c r="M4244" s="110"/>
    </row>
    <row r="4245" spans="11:13" x14ac:dyDescent="0.25">
      <c r="K4245" s="147"/>
      <c r="L4245" s="110"/>
      <c r="M4245" s="110"/>
    </row>
    <row r="4246" spans="11:13" x14ac:dyDescent="0.25">
      <c r="K4246" s="147"/>
      <c r="L4246" s="110"/>
      <c r="M4246" s="110"/>
    </row>
    <row r="4247" spans="11:13" x14ac:dyDescent="0.25">
      <c r="K4247" s="147"/>
      <c r="L4247" s="110"/>
      <c r="M4247" s="110"/>
    </row>
    <row r="4248" spans="11:13" x14ac:dyDescent="0.25">
      <c r="K4248" s="147"/>
      <c r="L4248" s="110"/>
      <c r="M4248" s="110"/>
    </row>
    <row r="4249" spans="11:13" x14ac:dyDescent="0.25">
      <c r="K4249" s="147"/>
      <c r="L4249" s="110"/>
      <c r="M4249" s="110"/>
    </row>
    <row r="4250" spans="11:13" x14ac:dyDescent="0.25">
      <c r="K4250" s="147"/>
      <c r="L4250" s="110"/>
      <c r="M4250" s="110"/>
    </row>
    <row r="4251" spans="11:13" x14ac:dyDescent="0.25">
      <c r="K4251" s="147"/>
      <c r="L4251" s="110"/>
      <c r="M4251" s="110"/>
    </row>
    <row r="4252" spans="11:13" x14ac:dyDescent="0.25">
      <c r="K4252" s="147"/>
      <c r="L4252" s="110"/>
      <c r="M4252" s="110"/>
    </row>
    <row r="4253" spans="11:13" x14ac:dyDescent="0.25">
      <c r="K4253" s="147"/>
      <c r="L4253" s="110"/>
      <c r="M4253" s="110"/>
    </row>
    <row r="4254" spans="11:13" x14ac:dyDescent="0.25">
      <c r="K4254" s="147"/>
      <c r="L4254" s="110"/>
      <c r="M4254" s="110"/>
    </row>
    <row r="4255" spans="11:13" x14ac:dyDescent="0.25">
      <c r="K4255" s="147"/>
      <c r="L4255" s="110"/>
      <c r="M4255" s="110"/>
    </row>
    <row r="4256" spans="11:13" x14ac:dyDescent="0.25">
      <c r="K4256" s="147"/>
      <c r="L4256" s="110"/>
      <c r="M4256" s="110"/>
    </row>
    <row r="4257" spans="11:13" x14ac:dyDescent="0.25">
      <c r="K4257" s="147"/>
      <c r="L4257" s="110"/>
      <c r="M4257" s="110"/>
    </row>
    <row r="4258" spans="11:13" x14ac:dyDescent="0.25">
      <c r="K4258" s="147"/>
      <c r="L4258" s="110"/>
      <c r="M4258" s="110"/>
    </row>
    <row r="4259" spans="11:13" x14ac:dyDescent="0.25">
      <c r="K4259" s="147"/>
      <c r="L4259" s="110"/>
      <c r="M4259" s="110"/>
    </row>
    <row r="4260" spans="11:13" x14ac:dyDescent="0.25">
      <c r="K4260" s="147"/>
      <c r="L4260" s="110"/>
      <c r="M4260" s="110"/>
    </row>
    <row r="4261" spans="11:13" x14ac:dyDescent="0.25">
      <c r="K4261" s="147"/>
      <c r="L4261" s="110"/>
      <c r="M4261" s="110"/>
    </row>
    <row r="4262" spans="11:13" x14ac:dyDescent="0.25">
      <c r="K4262" s="147"/>
      <c r="L4262" s="110"/>
      <c r="M4262" s="110"/>
    </row>
    <row r="4263" spans="11:13" x14ac:dyDescent="0.25">
      <c r="K4263" s="147"/>
      <c r="L4263" s="110"/>
      <c r="M4263" s="110"/>
    </row>
    <row r="4264" spans="11:13" x14ac:dyDescent="0.25">
      <c r="K4264" s="147"/>
      <c r="L4264" s="110"/>
      <c r="M4264" s="110"/>
    </row>
    <row r="4265" spans="11:13" x14ac:dyDescent="0.25">
      <c r="K4265" s="147"/>
      <c r="L4265" s="110"/>
      <c r="M4265" s="110"/>
    </row>
    <row r="4266" spans="11:13" x14ac:dyDescent="0.25">
      <c r="K4266" s="147"/>
      <c r="L4266" s="110"/>
      <c r="M4266" s="110"/>
    </row>
    <row r="4267" spans="11:13" x14ac:dyDescent="0.25">
      <c r="K4267" s="147"/>
      <c r="L4267" s="110"/>
      <c r="M4267" s="110"/>
    </row>
    <row r="4268" spans="11:13" x14ac:dyDescent="0.25">
      <c r="K4268" s="147"/>
      <c r="L4268" s="110"/>
      <c r="M4268" s="110"/>
    </row>
    <row r="4269" spans="11:13" x14ac:dyDescent="0.25">
      <c r="K4269" s="147"/>
      <c r="L4269" s="110"/>
      <c r="M4269" s="110"/>
    </row>
    <row r="4270" spans="11:13" x14ac:dyDescent="0.25">
      <c r="K4270" s="147"/>
      <c r="L4270" s="110"/>
      <c r="M4270" s="110"/>
    </row>
    <row r="4271" spans="11:13" x14ac:dyDescent="0.25">
      <c r="K4271" s="147"/>
      <c r="L4271" s="110"/>
      <c r="M4271" s="110"/>
    </row>
    <row r="4272" spans="11:13" x14ac:dyDescent="0.25">
      <c r="K4272" s="147"/>
      <c r="L4272" s="110"/>
      <c r="M4272" s="110"/>
    </row>
    <row r="4273" spans="11:13" x14ac:dyDescent="0.25">
      <c r="K4273" s="147"/>
      <c r="L4273" s="110"/>
      <c r="M4273" s="110"/>
    </row>
    <row r="4274" spans="11:13" x14ac:dyDescent="0.25">
      <c r="K4274" s="147"/>
      <c r="L4274" s="110"/>
      <c r="M4274" s="110"/>
    </row>
    <row r="4275" spans="11:13" x14ac:dyDescent="0.25">
      <c r="K4275" s="147"/>
      <c r="L4275" s="110"/>
      <c r="M4275" s="110"/>
    </row>
    <row r="4276" spans="11:13" x14ac:dyDescent="0.25">
      <c r="K4276" s="147"/>
      <c r="L4276" s="110"/>
      <c r="M4276" s="110"/>
    </row>
    <row r="4277" spans="11:13" x14ac:dyDescent="0.25">
      <c r="K4277" s="147"/>
      <c r="L4277" s="110"/>
      <c r="M4277" s="110"/>
    </row>
    <row r="4278" spans="11:13" x14ac:dyDescent="0.25">
      <c r="K4278" s="147"/>
      <c r="L4278" s="110"/>
      <c r="M4278" s="110"/>
    </row>
    <row r="4279" spans="11:13" x14ac:dyDescent="0.25">
      <c r="K4279" s="147"/>
      <c r="L4279" s="110"/>
      <c r="M4279" s="110"/>
    </row>
    <row r="4280" spans="11:13" x14ac:dyDescent="0.25">
      <c r="K4280" s="147"/>
      <c r="L4280" s="110"/>
      <c r="M4280" s="110"/>
    </row>
    <row r="4281" spans="11:13" x14ac:dyDescent="0.25">
      <c r="K4281" s="147"/>
      <c r="L4281" s="110"/>
      <c r="M4281" s="110"/>
    </row>
    <row r="4282" spans="11:13" x14ac:dyDescent="0.25">
      <c r="K4282" s="147"/>
      <c r="L4282" s="110"/>
      <c r="M4282" s="110"/>
    </row>
    <row r="4283" spans="11:13" x14ac:dyDescent="0.25">
      <c r="K4283" s="147"/>
      <c r="L4283" s="110"/>
      <c r="M4283" s="110"/>
    </row>
    <row r="4284" spans="11:13" x14ac:dyDescent="0.25">
      <c r="K4284" s="147"/>
      <c r="L4284" s="110"/>
      <c r="M4284" s="110"/>
    </row>
    <row r="4285" spans="11:13" x14ac:dyDescent="0.25">
      <c r="K4285" s="147"/>
      <c r="L4285" s="110"/>
      <c r="M4285" s="110"/>
    </row>
    <row r="4286" spans="11:13" x14ac:dyDescent="0.25">
      <c r="K4286" s="147"/>
      <c r="L4286" s="110"/>
      <c r="M4286" s="110"/>
    </row>
    <row r="4287" spans="11:13" x14ac:dyDescent="0.25">
      <c r="K4287" s="147"/>
      <c r="L4287" s="110"/>
      <c r="M4287" s="110"/>
    </row>
    <row r="4288" spans="11:13" x14ac:dyDescent="0.25">
      <c r="K4288" s="147"/>
      <c r="L4288" s="110"/>
      <c r="M4288" s="110"/>
    </row>
    <row r="4289" spans="11:13" x14ac:dyDescent="0.25">
      <c r="K4289" s="147"/>
      <c r="L4289" s="110"/>
      <c r="M4289" s="110"/>
    </row>
    <row r="4290" spans="11:13" x14ac:dyDescent="0.25">
      <c r="K4290" s="147"/>
      <c r="L4290" s="110"/>
      <c r="M4290" s="110"/>
    </row>
    <row r="4291" spans="11:13" x14ac:dyDescent="0.25">
      <c r="K4291" s="147"/>
      <c r="L4291" s="110"/>
      <c r="M4291" s="110"/>
    </row>
    <row r="4292" spans="11:13" x14ac:dyDescent="0.25">
      <c r="K4292" s="147"/>
      <c r="L4292" s="110"/>
      <c r="M4292" s="110"/>
    </row>
    <row r="4293" spans="11:13" x14ac:dyDescent="0.25">
      <c r="K4293" s="147"/>
      <c r="L4293" s="110"/>
      <c r="M4293" s="110"/>
    </row>
    <row r="4294" spans="11:13" x14ac:dyDescent="0.25">
      <c r="K4294" s="147"/>
      <c r="L4294" s="110"/>
      <c r="M4294" s="110"/>
    </row>
    <row r="4295" spans="11:13" x14ac:dyDescent="0.25">
      <c r="K4295" s="147"/>
      <c r="L4295" s="110"/>
      <c r="M4295" s="110"/>
    </row>
    <row r="4296" spans="11:13" x14ac:dyDescent="0.25">
      <c r="K4296" s="147"/>
      <c r="L4296" s="110"/>
      <c r="M4296" s="110"/>
    </row>
    <row r="4297" spans="11:13" x14ac:dyDescent="0.25">
      <c r="K4297" s="147"/>
      <c r="L4297" s="110"/>
      <c r="M4297" s="110"/>
    </row>
    <row r="4298" spans="11:13" x14ac:dyDescent="0.25">
      <c r="K4298" s="147"/>
      <c r="L4298" s="110"/>
      <c r="M4298" s="110"/>
    </row>
    <row r="4299" spans="11:13" x14ac:dyDescent="0.25">
      <c r="K4299" s="147"/>
      <c r="L4299" s="110"/>
      <c r="M4299" s="110"/>
    </row>
    <row r="4300" spans="11:13" x14ac:dyDescent="0.25">
      <c r="K4300" s="147"/>
      <c r="L4300" s="110"/>
      <c r="M4300" s="110"/>
    </row>
    <row r="4301" spans="11:13" x14ac:dyDescent="0.25">
      <c r="K4301" s="147"/>
      <c r="L4301" s="110"/>
      <c r="M4301" s="110"/>
    </row>
    <row r="4302" spans="11:13" x14ac:dyDescent="0.25">
      <c r="K4302" s="147"/>
      <c r="L4302" s="110"/>
      <c r="M4302" s="110"/>
    </row>
    <row r="4303" spans="11:13" x14ac:dyDescent="0.25">
      <c r="K4303" s="147"/>
      <c r="L4303" s="110"/>
      <c r="M4303" s="110"/>
    </row>
    <row r="4304" spans="11:13" x14ac:dyDescent="0.25">
      <c r="K4304" s="147"/>
      <c r="L4304" s="110"/>
      <c r="M4304" s="110"/>
    </row>
    <row r="4305" spans="11:13" x14ac:dyDescent="0.25">
      <c r="K4305" s="147"/>
      <c r="L4305" s="110"/>
      <c r="M4305" s="110"/>
    </row>
    <row r="4306" spans="11:13" x14ac:dyDescent="0.25">
      <c r="K4306" s="147"/>
      <c r="L4306" s="110"/>
      <c r="M4306" s="110"/>
    </row>
    <row r="4307" spans="11:13" x14ac:dyDescent="0.25">
      <c r="K4307" s="147"/>
      <c r="L4307" s="110"/>
      <c r="M4307" s="110"/>
    </row>
    <row r="4308" spans="11:13" x14ac:dyDescent="0.25">
      <c r="K4308" s="147"/>
      <c r="L4308" s="110"/>
      <c r="M4308" s="110"/>
    </row>
    <row r="4309" spans="11:13" x14ac:dyDescent="0.25">
      <c r="K4309" s="147"/>
      <c r="L4309" s="110"/>
      <c r="M4309" s="110"/>
    </row>
    <row r="4310" spans="11:13" x14ac:dyDescent="0.25">
      <c r="K4310" s="147"/>
      <c r="L4310" s="110"/>
      <c r="M4310" s="110"/>
    </row>
    <row r="4311" spans="11:13" x14ac:dyDescent="0.25">
      <c r="K4311" s="147"/>
      <c r="L4311" s="110"/>
      <c r="M4311" s="110"/>
    </row>
    <row r="4312" spans="11:13" x14ac:dyDescent="0.25">
      <c r="K4312" s="147"/>
      <c r="L4312" s="110"/>
      <c r="M4312" s="110"/>
    </row>
    <row r="4313" spans="11:13" x14ac:dyDescent="0.25">
      <c r="K4313" s="147"/>
      <c r="L4313" s="110"/>
      <c r="M4313" s="110"/>
    </row>
    <row r="4314" spans="11:13" x14ac:dyDescent="0.25">
      <c r="K4314" s="147"/>
      <c r="L4314" s="110"/>
      <c r="M4314" s="110"/>
    </row>
    <row r="4315" spans="11:13" x14ac:dyDescent="0.25">
      <c r="K4315" s="147"/>
      <c r="L4315" s="110"/>
      <c r="M4315" s="110"/>
    </row>
    <row r="4316" spans="11:13" x14ac:dyDescent="0.25">
      <c r="K4316" s="147"/>
      <c r="L4316" s="110"/>
      <c r="M4316" s="110"/>
    </row>
    <row r="4317" spans="11:13" x14ac:dyDescent="0.25">
      <c r="K4317" s="147"/>
      <c r="L4317" s="110"/>
      <c r="M4317" s="110"/>
    </row>
    <row r="4318" spans="11:13" x14ac:dyDescent="0.25">
      <c r="K4318" s="147"/>
      <c r="L4318" s="110"/>
      <c r="M4318" s="110"/>
    </row>
    <row r="4319" spans="11:13" x14ac:dyDescent="0.25">
      <c r="K4319" s="147"/>
      <c r="L4319" s="110"/>
      <c r="M4319" s="110"/>
    </row>
    <row r="4320" spans="11:13" x14ac:dyDescent="0.25">
      <c r="K4320" s="147"/>
      <c r="L4320" s="110"/>
      <c r="M4320" s="110"/>
    </row>
    <row r="4321" spans="11:13" x14ac:dyDescent="0.25">
      <c r="K4321" s="147"/>
      <c r="L4321" s="110"/>
      <c r="M4321" s="110"/>
    </row>
    <row r="4322" spans="11:13" x14ac:dyDescent="0.25">
      <c r="K4322" s="147"/>
      <c r="L4322" s="110"/>
      <c r="M4322" s="110"/>
    </row>
    <row r="4323" spans="11:13" x14ac:dyDescent="0.25">
      <c r="K4323" s="147"/>
      <c r="L4323" s="110"/>
      <c r="M4323" s="110"/>
    </row>
    <row r="4324" spans="11:13" x14ac:dyDescent="0.25">
      <c r="K4324" s="147"/>
      <c r="L4324" s="110"/>
      <c r="M4324" s="110"/>
    </row>
    <row r="4325" spans="11:13" x14ac:dyDescent="0.25">
      <c r="K4325" s="147"/>
      <c r="L4325" s="110"/>
      <c r="M4325" s="110"/>
    </row>
    <row r="4326" spans="11:13" x14ac:dyDescent="0.25">
      <c r="K4326" s="147"/>
      <c r="L4326" s="110"/>
      <c r="M4326" s="110"/>
    </row>
    <row r="4327" spans="11:13" x14ac:dyDescent="0.25">
      <c r="K4327" s="147"/>
      <c r="L4327" s="110"/>
      <c r="M4327" s="110"/>
    </row>
    <row r="4328" spans="11:13" x14ac:dyDescent="0.25">
      <c r="K4328" s="147"/>
      <c r="L4328" s="110"/>
      <c r="M4328" s="110"/>
    </row>
    <row r="4329" spans="11:13" x14ac:dyDescent="0.25">
      <c r="K4329" s="147"/>
      <c r="L4329" s="110"/>
      <c r="M4329" s="110"/>
    </row>
    <row r="4330" spans="11:13" x14ac:dyDescent="0.25">
      <c r="K4330" s="147"/>
      <c r="L4330" s="110"/>
      <c r="M4330" s="110"/>
    </row>
    <row r="4331" spans="11:13" x14ac:dyDescent="0.25">
      <c r="K4331" s="147"/>
      <c r="L4331" s="110"/>
      <c r="M4331" s="110"/>
    </row>
    <row r="4332" spans="11:13" x14ac:dyDescent="0.25">
      <c r="K4332" s="147"/>
      <c r="L4332" s="110"/>
      <c r="M4332" s="110"/>
    </row>
    <row r="4333" spans="11:13" x14ac:dyDescent="0.25">
      <c r="K4333" s="147"/>
      <c r="L4333" s="110"/>
      <c r="M4333" s="110"/>
    </row>
    <row r="4334" spans="11:13" x14ac:dyDescent="0.25">
      <c r="K4334" s="147"/>
      <c r="L4334" s="110"/>
      <c r="M4334" s="110"/>
    </row>
    <row r="4335" spans="11:13" x14ac:dyDescent="0.25">
      <c r="K4335" s="147"/>
      <c r="L4335" s="110"/>
      <c r="M4335" s="110"/>
    </row>
    <row r="4336" spans="11:13" x14ac:dyDescent="0.25">
      <c r="K4336" s="147"/>
      <c r="L4336" s="110"/>
      <c r="M4336" s="110"/>
    </row>
    <row r="4337" spans="11:13" x14ac:dyDescent="0.25">
      <c r="K4337" s="147"/>
      <c r="L4337" s="110"/>
      <c r="M4337" s="110"/>
    </row>
    <row r="4338" spans="11:13" x14ac:dyDescent="0.25">
      <c r="K4338" s="147"/>
      <c r="L4338" s="110"/>
      <c r="M4338" s="110"/>
    </row>
    <row r="4339" spans="11:13" x14ac:dyDescent="0.25">
      <c r="K4339" s="147"/>
      <c r="L4339" s="110"/>
      <c r="M4339" s="110"/>
    </row>
    <row r="4340" spans="11:13" x14ac:dyDescent="0.25">
      <c r="K4340" s="147"/>
      <c r="L4340" s="110"/>
      <c r="M4340" s="110"/>
    </row>
    <row r="4341" spans="11:13" x14ac:dyDescent="0.25">
      <c r="K4341" s="147"/>
      <c r="L4341" s="110"/>
      <c r="M4341" s="110"/>
    </row>
    <row r="4342" spans="11:13" x14ac:dyDescent="0.25">
      <c r="K4342" s="147"/>
      <c r="L4342" s="110"/>
      <c r="M4342" s="110"/>
    </row>
    <row r="4343" spans="11:13" x14ac:dyDescent="0.25">
      <c r="K4343" s="147"/>
      <c r="L4343" s="110"/>
      <c r="M4343" s="110"/>
    </row>
    <row r="4344" spans="11:13" x14ac:dyDescent="0.25">
      <c r="K4344" s="147"/>
      <c r="L4344" s="110"/>
      <c r="M4344" s="110"/>
    </row>
    <row r="4345" spans="11:13" x14ac:dyDescent="0.25">
      <c r="K4345" s="147"/>
      <c r="L4345" s="110"/>
      <c r="M4345" s="110"/>
    </row>
    <row r="4346" spans="11:13" x14ac:dyDescent="0.25">
      <c r="K4346" s="147"/>
      <c r="L4346" s="110"/>
      <c r="M4346" s="110"/>
    </row>
    <row r="4347" spans="11:13" x14ac:dyDescent="0.25">
      <c r="K4347" s="147"/>
      <c r="L4347" s="110"/>
      <c r="M4347" s="110"/>
    </row>
    <row r="4348" spans="11:13" x14ac:dyDescent="0.25">
      <c r="K4348" s="147"/>
      <c r="L4348" s="110"/>
      <c r="M4348" s="110"/>
    </row>
    <row r="4349" spans="11:13" x14ac:dyDescent="0.25">
      <c r="K4349" s="147"/>
      <c r="L4349" s="110"/>
      <c r="M4349" s="110"/>
    </row>
    <row r="4350" spans="11:13" x14ac:dyDescent="0.25">
      <c r="K4350" s="147"/>
      <c r="L4350" s="110"/>
      <c r="M4350" s="110"/>
    </row>
    <row r="4351" spans="11:13" x14ac:dyDescent="0.25">
      <c r="K4351" s="147"/>
      <c r="L4351" s="110"/>
      <c r="M4351" s="110"/>
    </row>
    <row r="4352" spans="11:13" x14ac:dyDescent="0.25">
      <c r="K4352" s="147"/>
      <c r="L4352" s="110"/>
      <c r="M4352" s="110"/>
    </row>
    <row r="4353" spans="11:13" x14ac:dyDescent="0.25">
      <c r="K4353" s="147"/>
      <c r="L4353" s="110"/>
      <c r="M4353" s="110"/>
    </row>
    <row r="4354" spans="11:13" x14ac:dyDescent="0.25">
      <c r="K4354" s="147"/>
      <c r="L4354" s="110"/>
      <c r="M4354" s="110"/>
    </row>
    <row r="4355" spans="11:13" x14ac:dyDescent="0.25">
      <c r="K4355" s="147"/>
      <c r="L4355" s="110"/>
      <c r="M4355" s="110"/>
    </row>
    <row r="4356" spans="11:13" x14ac:dyDescent="0.25">
      <c r="K4356" s="147"/>
      <c r="L4356" s="110"/>
      <c r="M4356" s="110"/>
    </row>
    <row r="4357" spans="11:13" x14ac:dyDescent="0.25">
      <c r="K4357" s="147"/>
      <c r="L4357" s="110"/>
      <c r="M4357" s="110"/>
    </row>
    <row r="4358" spans="11:13" x14ac:dyDescent="0.25">
      <c r="K4358" s="147"/>
      <c r="L4358" s="110"/>
      <c r="M4358" s="110"/>
    </row>
    <row r="4359" spans="11:13" x14ac:dyDescent="0.25">
      <c r="K4359" s="147"/>
      <c r="L4359" s="110"/>
      <c r="M4359" s="110"/>
    </row>
    <row r="4360" spans="11:13" x14ac:dyDescent="0.25">
      <c r="K4360" s="147"/>
      <c r="L4360" s="110"/>
      <c r="M4360" s="110"/>
    </row>
    <row r="4361" spans="11:13" x14ac:dyDescent="0.25">
      <c r="K4361" s="147"/>
      <c r="L4361" s="110"/>
      <c r="M4361" s="110"/>
    </row>
    <row r="4362" spans="11:13" x14ac:dyDescent="0.25">
      <c r="K4362" s="147"/>
      <c r="L4362" s="110"/>
      <c r="M4362" s="110"/>
    </row>
    <row r="4363" spans="11:13" x14ac:dyDescent="0.25">
      <c r="K4363" s="147"/>
      <c r="L4363" s="110"/>
      <c r="M4363" s="110"/>
    </row>
    <row r="4364" spans="11:13" x14ac:dyDescent="0.25">
      <c r="K4364" s="147"/>
      <c r="L4364" s="110"/>
      <c r="M4364" s="110"/>
    </row>
    <row r="4365" spans="11:13" x14ac:dyDescent="0.25">
      <c r="K4365" s="147"/>
      <c r="L4365" s="110"/>
      <c r="M4365" s="110"/>
    </row>
    <row r="4366" spans="11:13" x14ac:dyDescent="0.25">
      <c r="K4366" s="147"/>
      <c r="L4366" s="110"/>
      <c r="M4366" s="110"/>
    </row>
    <row r="4367" spans="11:13" x14ac:dyDescent="0.25">
      <c r="K4367" s="147"/>
      <c r="L4367" s="110"/>
      <c r="M4367" s="110"/>
    </row>
    <row r="4368" spans="11:13" x14ac:dyDescent="0.25">
      <c r="K4368" s="147"/>
      <c r="L4368" s="110"/>
      <c r="M4368" s="110"/>
    </row>
    <row r="4369" spans="11:13" x14ac:dyDescent="0.25">
      <c r="K4369" s="147"/>
      <c r="L4369" s="110"/>
      <c r="M4369" s="110"/>
    </row>
    <row r="4370" spans="11:13" x14ac:dyDescent="0.25">
      <c r="K4370" s="147"/>
      <c r="L4370" s="110"/>
      <c r="M4370" s="110"/>
    </row>
    <row r="4371" spans="11:13" x14ac:dyDescent="0.25">
      <c r="K4371" s="147"/>
      <c r="L4371" s="110"/>
      <c r="M4371" s="110"/>
    </row>
    <row r="4372" spans="11:13" x14ac:dyDescent="0.25">
      <c r="K4372" s="147"/>
      <c r="L4372" s="110"/>
      <c r="M4372" s="110"/>
    </row>
    <row r="4373" spans="11:13" x14ac:dyDescent="0.25">
      <c r="K4373" s="147"/>
      <c r="L4373" s="110"/>
      <c r="M4373" s="110"/>
    </row>
    <row r="4374" spans="11:13" x14ac:dyDescent="0.25">
      <c r="K4374" s="147"/>
      <c r="L4374" s="110"/>
      <c r="M4374" s="110"/>
    </row>
    <row r="4375" spans="11:13" x14ac:dyDescent="0.25">
      <c r="K4375" s="147"/>
      <c r="L4375" s="110"/>
      <c r="M4375" s="110"/>
    </row>
    <row r="4376" spans="11:13" x14ac:dyDescent="0.25">
      <c r="K4376" s="147"/>
      <c r="L4376" s="110"/>
      <c r="M4376" s="110"/>
    </row>
    <row r="4377" spans="11:13" x14ac:dyDescent="0.25">
      <c r="K4377" s="147"/>
      <c r="L4377" s="110"/>
      <c r="M4377" s="110"/>
    </row>
    <row r="4378" spans="11:13" x14ac:dyDescent="0.25">
      <c r="K4378" s="147"/>
      <c r="L4378" s="110"/>
      <c r="M4378" s="110"/>
    </row>
    <row r="4379" spans="11:13" x14ac:dyDescent="0.25">
      <c r="K4379" s="147"/>
      <c r="L4379" s="110"/>
      <c r="M4379" s="110"/>
    </row>
    <row r="4380" spans="11:13" x14ac:dyDescent="0.25">
      <c r="K4380" s="147"/>
      <c r="L4380" s="110"/>
      <c r="M4380" s="110"/>
    </row>
    <row r="4381" spans="11:13" x14ac:dyDescent="0.25">
      <c r="K4381" s="147"/>
      <c r="L4381" s="110"/>
      <c r="M4381" s="110"/>
    </row>
    <row r="4382" spans="11:13" x14ac:dyDescent="0.25">
      <c r="K4382" s="147"/>
      <c r="L4382" s="110"/>
      <c r="M4382" s="110"/>
    </row>
    <row r="4383" spans="11:13" x14ac:dyDescent="0.25">
      <c r="K4383" s="147"/>
      <c r="L4383" s="110"/>
      <c r="M4383" s="110"/>
    </row>
    <row r="4384" spans="11:13" x14ac:dyDescent="0.25">
      <c r="K4384" s="147"/>
      <c r="L4384" s="110"/>
      <c r="M4384" s="110"/>
    </row>
    <row r="4385" spans="11:13" x14ac:dyDescent="0.25">
      <c r="K4385" s="147"/>
      <c r="L4385" s="110"/>
      <c r="M4385" s="110"/>
    </row>
    <row r="4386" spans="11:13" x14ac:dyDescent="0.25">
      <c r="K4386" s="147"/>
      <c r="L4386" s="110"/>
      <c r="M4386" s="110"/>
    </row>
    <row r="4387" spans="11:13" x14ac:dyDescent="0.25">
      <c r="K4387" s="147"/>
      <c r="L4387" s="110"/>
      <c r="M4387" s="110"/>
    </row>
    <row r="4388" spans="11:13" x14ac:dyDescent="0.25">
      <c r="K4388" s="147"/>
      <c r="L4388" s="110"/>
      <c r="M4388" s="110"/>
    </row>
    <row r="4389" spans="11:13" x14ac:dyDescent="0.25">
      <c r="K4389" s="147"/>
      <c r="L4389" s="110"/>
      <c r="M4389" s="110"/>
    </row>
    <row r="4390" spans="11:13" x14ac:dyDescent="0.25">
      <c r="K4390" s="147"/>
      <c r="L4390" s="110"/>
      <c r="M4390" s="110"/>
    </row>
    <row r="4391" spans="11:13" x14ac:dyDescent="0.25">
      <c r="K4391" s="147"/>
      <c r="L4391" s="110"/>
      <c r="M4391" s="110"/>
    </row>
    <row r="4392" spans="11:13" x14ac:dyDescent="0.25">
      <c r="K4392" s="147"/>
      <c r="L4392" s="110"/>
      <c r="M4392" s="110"/>
    </row>
    <row r="4393" spans="11:13" x14ac:dyDescent="0.25">
      <c r="K4393" s="147"/>
      <c r="L4393" s="110"/>
      <c r="M4393" s="110"/>
    </row>
    <row r="4394" spans="11:13" x14ac:dyDescent="0.25">
      <c r="K4394" s="147"/>
      <c r="L4394" s="110"/>
      <c r="M4394" s="110"/>
    </row>
    <row r="4395" spans="11:13" x14ac:dyDescent="0.25">
      <c r="K4395" s="147"/>
      <c r="L4395" s="110"/>
      <c r="M4395" s="110"/>
    </row>
    <row r="4396" spans="11:13" x14ac:dyDescent="0.25">
      <c r="K4396" s="147"/>
      <c r="L4396" s="110"/>
      <c r="M4396" s="110"/>
    </row>
    <row r="4397" spans="11:13" x14ac:dyDescent="0.25">
      <c r="K4397" s="147"/>
      <c r="L4397" s="110"/>
      <c r="M4397" s="110"/>
    </row>
    <row r="4398" spans="11:13" x14ac:dyDescent="0.25">
      <c r="K4398" s="147"/>
      <c r="L4398" s="110"/>
      <c r="M4398" s="110"/>
    </row>
    <row r="4399" spans="11:13" x14ac:dyDescent="0.25">
      <c r="K4399" s="147"/>
      <c r="L4399" s="110"/>
      <c r="M4399" s="110"/>
    </row>
    <row r="4400" spans="11:13" x14ac:dyDescent="0.25">
      <c r="K4400" s="147"/>
      <c r="L4400" s="110"/>
      <c r="M4400" s="110"/>
    </row>
    <row r="4401" spans="11:13" x14ac:dyDescent="0.25">
      <c r="K4401" s="147"/>
      <c r="L4401" s="110"/>
      <c r="M4401" s="110"/>
    </row>
    <row r="4402" spans="11:13" x14ac:dyDescent="0.25">
      <c r="K4402" s="147"/>
      <c r="L4402" s="110"/>
      <c r="M4402" s="110"/>
    </row>
    <row r="4403" spans="11:13" x14ac:dyDescent="0.25">
      <c r="K4403" s="147"/>
      <c r="L4403" s="110"/>
      <c r="M4403" s="110"/>
    </row>
    <row r="4404" spans="11:13" x14ac:dyDescent="0.25">
      <c r="K4404" s="147"/>
      <c r="L4404" s="110"/>
      <c r="M4404" s="110"/>
    </row>
    <row r="4405" spans="11:13" x14ac:dyDescent="0.25">
      <c r="K4405" s="147"/>
      <c r="L4405" s="110"/>
      <c r="M4405" s="110"/>
    </row>
    <row r="4406" spans="11:13" x14ac:dyDescent="0.25">
      <c r="K4406" s="147"/>
      <c r="L4406" s="110"/>
      <c r="M4406" s="110"/>
    </row>
    <row r="4407" spans="11:13" x14ac:dyDescent="0.25">
      <c r="K4407" s="147"/>
      <c r="L4407" s="110"/>
      <c r="M4407" s="110"/>
    </row>
    <row r="4408" spans="11:13" x14ac:dyDescent="0.25">
      <c r="K4408" s="147"/>
      <c r="L4408" s="110"/>
      <c r="M4408" s="110"/>
    </row>
    <row r="4409" spans="11:13" x14ac:dyDescent="0.25">
      <c r="K4409" s="147"/>
      <c r="L4409" s="110"/>
      <c r="M4409" s="110"/>
    </row>
    <row r="4410" spans="11:13" x14ac:dyDescent="0.25">
      <c r="K4410" s="147"/>
      <c r="L4410" s="110"/>
      <c r="M4410" s="110"/>
    </row>
    <row r="4411" spans="11:13" x14ac:dyDescent="0.25">
      <c r="K4411" s="147"/>
      <c r="L4411" s="110"/>
      <c r="M4411" s="110"/>
    </row>
    <row r="4412" spans="11:13" x14ac:dyDescent="0.25">
      <c r="K4412" s="147"/>
      <c r="L4412" s="110"/>
      <c r="M4412" s="110"/>
    </row>
    <row r="4413" spans="11:13" x14ac:dyDescent="0.25">
      <c r="K4413" s="147"/>
      <c r="L4413" s="110"/>
      <c r="M4413" s="110"/>
    </row>
    <row r="4414" spans="11:13" x14ac:dyDescent="0.25">
      <c r="K4414" s="147"/>
      <c r="L4414" s="110"/>
      <c r="M4414" s="110"/>
    </row>
    <row r="4415" spans="11:13" x14ac:dyDescent="0.25">
      <c r="K4415" s="147"/>
      <c r="L4415" s="110"/>
      <c r="M4415" s="110"/>
    </row>
    <row r="4416" spans="11:13" x14ac:dyDescent="0.25">
      <c r="K4416" s="147"/>
      <c r="L4416" s="110"/>
      <c r="M4416" s="110"/>
    </row>
    <row r="4417" spans="11:13" x14ac:dyDescent="0.25">
      <c r="K4417" s="147"/>
      <c r="L4417" s="110"/>
      <c r="M4417" s="110"/>
    </row>
    <row r="4418" spans="11:13" x14ac:dyDescent="0.25">
      <c r="K4418" s="147"/>
      <c r="L4418" s="110"/>
      <c r="M4418" s="110"/>
    </row>
    <row r="4419" spans="11:13" x14ac:dyDescent="0.25">
      <c r="K4419" s="147"/>
      <c r="L4419" s="110"/>
      <c r="M4419" s="110"/>
    </row>
    <row r="4420" spans="11:13" x14ac:dyDescent="0.25">
      <c r="K4420" s="147"/>
      <c r="L4420" s="110"/>
      <c r="M4420" s="110"/>
    </row>
    <row r="4421" spans="11:13" x14ac:dyDescent="0.25">
      <c r="K4421" s="147"/>
      <c r="L4421" s="110"/>
      <c r="M4421" s="110"/>
    </row>
    <row r="4422" spans="11:13" x14ac:dyDescent="0.25">
      <c r="K4422" s="147"/>
      <c r="L4422" s="110"/>
      <c r="M4422" s="110"/>
    </row>
    <row r="4423" spans="11:13" x14ac:dyDescent="0.25">
      <c r="K4423" s="147"/>
      <c r="L4423" s="110"/>
      <c r="M4423" s="110"/>
    </row>
    <row r="4424" spans="11:13" x14ac:dyDescent="0.25">
      <c r="K4424" s="147"/>
      <c r="L4424" s="110"/>
      <c r="M4424" s="110"/>
    </row>
    <row r="4425" spans="11:13" x14ac:dyDescent="0.25">
      <c r="K4425" s="147"/>
      <c r="L4425" s="110"/>
      <c r="M4425" s="110"/>
    </row>
    <row r="4426" spans="11:13" x14ac:dyDescent="0.25">
      <c r="K4426" s="147"/>
      <c r="L4426" s="110"/>
      <c r="M4426" s="110"/>
    </row>
    <row r="4427" spans="11:13" x14ac:dyDescent="0.25">
      <c r="K4427" s="147"/>
      <c r="L4427" s="110"/>
      <c r="M4427" s="110"/>
    </row>
    <row r="4428" spans="11:13" x14ac:dyDescent="0.25">
      <c r="K4428" s="147"/>
      <c r="L4428" s="110"/>
      <c r="M4428" s="110"/>
    </row>
    <row r="4429" spans="11:13" x14ac:dyDescent="0.25">
      <c r="K4429" s="147"/>
      <c r="L4429" s="110"/>
      <c r="M4429" s="110"/>
    </row>
    <row r="4430" spans="11:13" x14ac:dyDescent="0.25">
      <c r="K4430" s="147"/>
      <c r="L4430" s="110"/>
      <c r="M4430" s="110"/>
    </row>
    <row r="4431" spans="11:13" x14ac:dyDescent="0.25">
      <c r="K4431" s="147"/>
      <c r="L4431" s="110"/>
      <c r="M4431" s="110"/>
    </row>
    <row r="4432" spans="11:13" x14ac:dyDescent="0.25">
      <c r="K4432" s="147"/>
      <c r="L4432" s="110"/>
      <c r="M4432" s="110"/>
    </row>
    <row r="4433" spans="11:13" x14ac:dyDescent="0.25">
      <c r="K4433" s="147"/>
      <c r="L4433" s="110"/>
      <c r="M4433" s="110"/>
    </row>
    <row r="4434" spans="11:13" x14ac:dyDescent="0.25">
      <c r="K4434" s="147"/>
      <c r="L4434" s="110"/>
      <c r="M4434" s="110"/>
    </row>
    <row r="4435" spans="11:13" x14ac:dyDescent="0.25">
      <c r="K4435" s="147"/>
      <c r="L4435" s="110"/>
      <c r="M4435" s="110"/>
    </row>
    <row r="4436" spans="11:13" x14ac:dyDescent="0.25">
      <c r="K4436" s="147"/>
      <c r="L4436" s="110"/>
      <c r="M4436" s="110"/>
    </row>
    <row r="4437" spans="11:13" x14ac:dyDescent="0.25">
      <c r="K4437" s="147"/>
      <c r="L4437" s="110"/>
      <c r="M4437" s="110"/>
    </row>
    <row r="4438" spans="11:13" x14ac:dyDescent="0.25">
      <c r="K4438" s="147"/>
      <c r="L4438" s="110"/>
      <c r="M4438" s="110"/>
    </row>
    <row r="4439" spans="11:13" x14ac:dyDescent="0.25">
      <c r="K4439" s="147"/>
      <c r="L4439" s="110"/>
      <c r="M4439" s="110"/>
    </row>
    <row r="4440" spans="11:13" x14ac:dyDescent="0.25">
      <c r="K4440" s="147"/>
      <c r="L4440" s="110"/>
      <c r="M4440" s="110"/>
    </row>
    <row r="4441" spans="11:13" x14ac:dyDescent="0.25">
      <c r="K4441" s="147"/>
      <c r="L4441" s="110"/>
      <c r="M4441" s="110"/>
    </row>
    <row r="4442" spans="11:13" x14ac:dyDescent="0.25">
      <c r="K4442" s="147"/>
      <c r="L4442" s="110"/>
      <c r="M4442" s="110"/>
    </row>
    <row r="4443" spans="11:13" x14ac:dyDescent="0.25">
      <c r="K4443" s="147"/>
      <c r="L4443" s="110"/>
      <c r="M4443" s="110"/>
    </row>
    <row r="4444" spans="11:13" x14ac:dyDescent="0.25">
      <c r="K4444" s="147"/>
      <c r="L4444" s="110"/>
      <c r="M4444" s="110"/>
    </row>
    <row r="4445" spans="11:13" x14ac:dyDescent="0.25">
      <c r="K4445" s="147"/>
      <c r="L4445" s="110"/>
      <c r="M4445" s="110"/>
    </row>
    <row r="4446" spans="11:13" x14ac:dyDescent="0.25">
      <c r="K4446" s="147"/>
      <c r="L4446" s="110"/>
      <c r="M4446" s="110"/>
    </row>
    <row r="4447" spans="11:13" x14ac:dyDescent="0.25">
      <c r="K4447" s="147"/>
      <c r="L4447" s="110"/>
      <c r="M4447" s="110"/>
    </row>
    <row r="4448" spans="11:13" x14ac:dyDescent="0.25">
      <c r="K4448" s="147"/>
      <c r="L4448" s="110"/>
      <c r="M4448" s="110"/>
    </row>
    <row r="4449" spans="11:13" x14ac:dyDescent="0.25">
      <c r="K4449" s="147"/>
      <c r="L4449" s="110"/>
      <c r="M4449" s="110"/>
    </row>
    <row r="4450" spans="11:13" x14ac:dyDescent="0.25">
      <c r="K4450" s="147"/>
      <c r="L4450" s="110"/>
      <c r="M4450" s="110"/>
    </row>
    <row r="4451" spans="11:13" x14ac:dyDescent="0.25">
      <c r="K4451" s="147"/>
      <c r="L4451" s="110"/>
      <c r="M4451" s="110"/>
    </row>
    <row r="4452" spans="11:13" x14ac:dyDescent="0.25">
      <c r="K4452" s="147"/>
      <c r="L4452" s="110"/>
      <c r="M4452" s="110"/>
    </row>
    <row r="4453" spans="11:13" x14ac:dyDescent="0.25">
      <c r="K4453" s="147"/>
      <c r="L4453" s="110"/>
      <c r="M4453" s="110"/>
    </row>
    <row r="4454" spans="11:13" x14ac:dyDescent="0.25">
      <c r="K4454" s="147"/>
      <c r="L4454" s="110"/>
      <c r="M4454" s="110"/>
    </row>
    <row r="4455" spans="11:13" x14ac:dyDescent="0.25">
      <c r="K4455" s="147"/>
      <c r="L4455" s="110"/>
      <c r="M4455" s="110"/>
    </row>
    <row r="4456" spans="11:13" x14ac:dyDescent="0.25">
      <c r="K4456" s="147"/>
      <c r="L4456" s="110"/>
      <c r="M4456" s="110"/>
    </row>
    <row r="4457" spans="11:13" x14ac:dyDescent="0.25">
      <c r="K4457" s="147"/>
      <c r="L4457" s="110"/>
      <c r="M4457" s="110"/>
    </row>
    <row r="4458" spans="11:13" x14ac:dyDescent="0.25">
      <c r="K4458" s="147"/>
      <c r="L4458" s="110"/>
      <c r="M4458" s="110"/>
    </row>
    <row r="4459" spans="11:13" x14ac:dyDescent="0.25">
      <c r="K4459" s="147"/>
      <c r="L4459" s="110"/>
      <c r="M4459" s="110"/>
    </row>
    <row r="4460" spans="11:13" x14ac:dyDescent="0.25">
      <c r="K4460" s="147"/>
      <c r="L4460" s="110"/>
      <c r="M4460" s="110"/>
    </row>
    <row r="4461" spans="11:13" x14ac:dyDescent="0.25">
      <c r="K4461" s="147"/>
      <c r="L4461" s="110"/>
      <c r="M4461" s="110"/>
    </row>
    <row r="4462" spans="11:13" x14ac:dyDescent="0.25">
      <c r="K4462" s="147"/>
      <c r="L4462" s="110"/>
      <c r="M4462" s="110"/>
    </row>
    <row r="4463" spans="11:13" x14ac:dyDescent="0.25">
      <c r="K4463" s="147"/>
      <c r="L4463" s="110"/>
      <c r="M4463" s="110"/>
    </row>
    <row r="4464" spans="11:13" x14ac:dyDescent="0.25">
      <c r="K4464" s="147"/>
      <c r="L4464" s="110"/>
      <c r="M4464" s="110"/>
    </row>
    <row r="4465" spans="11:13" x14ac:dyDescent="0.25">
      <c r="K4465" s="147"/>
      <c r="L4465" s="110"/>
      <c r="M4465" s="110"/>
    </row>
    <row r="4466" spans="11:13" x14ac:dyDescent="0.25">
      <c r="K4466" s="147"/>
      <c r="L4466" s="110"/>
      <c r="M4466" s="110"/>
    </row>
    <row r="4467" spans="11:13" x14ac:dyDescent="0.25">
      <c r="K4467" s="147"/>
      <c r="L4467" s="110"/>
      <c r="M4467" s="110"/>
    </row>
    <row r="4468" spans="11:13" x14ac:dyDescent="0.25">
      <c r="K4468" s="147"/>
      <c r="L4468" s="110"/>
      <c r="M4468" s="110"/>
    </row>
    <row r="4469" spans="11:13" x14ac:dyDescent="0.25">
      <c r="K4469" s="147"/>
      <c r="L4469" s="110"/>
      <c r="M4469" s="110"/>
    </row>
    <row r="4470" spans="11:13" x14ac:dyDescent="0.25">
      <c r="K4470" s="147"/>
      <c r="L4470" s="110"/>
      <c r="M4470" s="110"/>
    </row>
    <row r="4471" spans="11:13" x14ac:dyDescent="0.25">
      <c r="K4471" s="147"/>
      <c r="L4471" s="110"/>
      <c r="M4471" s="110"/>
    </row>
    <row r="4472" spans="11:13" x14ac:dyDescent="0.25">
      <c r="K4472" s="147"/>
      <c r="L4472" s="110"/>
      <c r="M4472" s="110"/>
    </row>
    <row r="4473" spans="11:13" x14ac:dyDescent="0.25">
      <c r="K4473" s="147"/>
      <c r="L4473" s="110"/>
      <c r="M4473" s="110"/>
    </row>
    <row r="4474" spans="11:13" x14ac:dyDescent="0.25">
      <c r="K4474" s="147"/>
      <c r="L4474" s="110"/>
      <c r="M4474" s="110"/>
    </row>
    <row r="4475" spans="11:13" x14ac:dyDescent="0.25">
      <c r="K4475" s="147"/>
      <c r="L4475" s="110"/>
      <c r="M4475" s="110"/>
    </row>
    <row r="4476" spans="11:13" x14ac:dyDescent="0.25">
      <c r="K4476" s="147"/>
      <c r="L4476" s="110"/>
      <c r="M4476" s="110"/>
    </row>
    <row r="4477" spans="11:13" x14ac:dyDescent="0.25">
      <c r="K4477" s="147"/>
      <c r="L4477" s="110"/>
      <c r="M4477" s="110"/>
    </row>
    <row r="4478" spans="11:13" x14ac:dyDescent="0.25">
      <c r="K4478" s="147"/>
      <c r="L4478" s="110"/>
      <c r="M4478" s="110"/>
    </row>
    <row r="4479" spans="11:13" x14ac:dyDescent="0.25">
      <c r="K4479" s="147"/>
      <c r="L4479" s="110"/>
      <c r="M4479" s="110"/>
    </row>
    <row r="4480" spans="11:13" x14ac:dyDescent="0.25">
      <c r="K4480" s="147"/>
      <c r="L4480" s="110"/>
      <c r="M4480" s="110"/>
    </row>
    <row r="4481" spans="11:13" x14ac:dyDescent="0.25">
      <c r="K4481" s="147"/>
      <c r="L4481" s="110"/>
      <c r="M4481" s="110"/>
    </row>
    <row r="4482" spans="11:13" x14ac:dyDescent="0.25">
      <c r="K4482" s="147"/>
      <c r="L4482" s="110"/>
      <c r="M4482" s="110"/>
    </row>
    <row r="4483" spans="11:13" x14ac:dyDescent="0.25">
      <c r="K4483" s="147"/>
      <c r="L4483" s="110"/>
      <c r="M4483" s="110"/>
    </row>
    <row r="4484" spans="11:13" x14ac:dyDescent="0.25">
      <c r="K4484" s="147"/>
      <c r="L4484" s="110"/>
      <c r="M4484" s="110"/>
    </row>
    <row r="4485" spans="11:13" x14ac:dyDescent="0.25">
      <c r="K4485" s="147"/>
      <c r="L4485" s="110"/>
      <c r="M4485" s="110"/>
    </row>
    <row r="4486" spans="11:13" x14ac:dyDescent="0.25">
      <c r="K4486" s="147"/>
      <c r="L4486" s="110"/>
      <c r="M4486" s="110"/>
    </row>
    <row r="4487" spans="11:13" x14ac:dyDescent="0.25">
      <c r="K4487" s="147"/>
      <c r="L4487" s="110"/>
      <c r="M4487" s="110"/>
    </row>
    <row r="4488" spans="11:13" x14ac:dyDescent="0.25">
      <c r="K4488" s="147"/>
      <c r="L4488" s="110"/>
      <c r="M4488" s="110"/>
    </row>
    <row r="4489" spans="11:13" x14ac:dyDescent="0.25">
      <c r="K4489" s="147"/>
      <c r="L4489" s="110"/>
      <c r="M4489" s="110"/>
    </row>
    <row r="4490" spans="11:13" x14ac:dyDescent="0.25">
      <c r="K4490" s="147"/>
      <c r="L4490" s="110"/>
      <c r="M4490" s="110"/>
    </row>
    <row r="4491" spans="11:13" x14ac:dyDescent="0.25">
      <c r="K4491" s="147"/>
      <c r="L4491" s="110"/>
      <c r="M4491" s="110"/>
    </row>
    <row r="4492" spans="11:13" x14ac:dyDescent="0.25">
      <c r="K4492" s="147"/>
      <c r="L4492" s="110"/>
      <c r="M4492" s="110"/>
    </row>
    <row r="4493" spans="11:13" x14ac:dyDescent="0.25">
      <c r="K4493" s="147"/>
      <c r="L4493" s="110"/>
      <c r="M4493" s="110"/>
    </row>
    <row r="4494" spans="11:13" x14ac:dyDescent="0.25">
      <c r="K4494" s="147"/>
      <c r="L4494" s="110"/>
      <c r="M4494" s="110"/>
    </row>
    <row r="4495" spans="11:13" x14ac:dyDescent="0.25">
      <c r="K4495" s="147"/>
      <c r="L4495" s="110"/>
      <c r="M4495" s="110"/>
    </row>
    <row r="4496" spans="11:13" x14ac:dyDescent="0.25">
      <c r="K4496" s="147"/>
      <c r="L4496" s="110"/>
      <c r="M4496" s="110"/>
    </row>
    <row r="4497" spans="11:13" x14ac:dyDescent="0.25">
      <c r="K4497" s="147"/>
      <c r="L4497" s="110"/>
      <c r="M4497" s="110"/>
    </row>
    <row r="4498" spans="11:13" x14ac:dyDescent="0.25">
      <c r="K4498" s="147"/>
      <c r="L4498" s="110"/>
      <c r="M4498" s="110"/>
    </row>
    <row r="4499" spans="11:13" x14ac:dyDescent="0.25">
      <c r="K4499" s="147"/>
      <c r="L4499" s="110"/>
      <c r="M4499" s="110"/>
    </row>
    <row r="4500" spans="11:13" x14ac:dyDescent="0.25">
      <c r="K4500" s="147"/>
      <c r="L4500" s="110"/>
      <c r="M4500" s="110"/>
    </row>
    <row r="4501" spans="11:13" x14ac:dyDescent="0.25">
      <c r="K4501" s="147"/>
      <c r="L4501" s="110"/>
      <c r="M4501" s="110"/>
    </row>
    <row r="4502" spans="11:13" x14ac:dyDescent="0.25">
      <c r="K4502" s="147"/>
      <c r="L4502" s="110"/>
      <c r="M4502" s="110"/>
    </row>
    <row r="4503" spans="11:13" x14ac:dyDescent="0.25">
      <c r="K4503" s="147"/>
      <c r="L4503" s="110"/>
      <c r="M4503" s="110"/>
    </row>
    <row r="4504" spans="11:13" x14ac:dyDescent="0.25">
      <c r="K4504" s="147"/>
      <c r="L4504" s="110"/>
      <c r="M4504" s="110"/>
    </row>
    <row r="4505" spans="11:13" x14ac:dyDescent="0.25">
      <c r="K4505" s="147"/>
      <c r="L4505" s="110"/>
      <c r="M4505" s="110"/>
    </row>
    <row r="4506" spans="11:13" x14ac:dyDescent="0.25">
      <c r="K4506" s="147"/>
      <c r="L4506" s="110"/>
      <c r="M4506" s="110"/>
    </row>
    <row r="4507" spans="11:13" x14ac:dyDescent="0.25">
      <c r="K4507" s="147"/>
      <c r="L4507" s="110"/>
      <c r="M4507" s="110"/>
    </row>
    <row r="4508" spans="11:13" x14ac:dyDescent="0.25">
      <c r="K4508" s="147"/>
      <c r="L4508" s="110"/>
      <c r="M4508" s="110"/>
    </row>
    <row r="4509" spans="11:13" x14ac:dyDescent="0.25">
      <c r="K4509" s="147"/>
      <c r="L4509" s="110"/>
      <c r="M4509" s="110"/>
    </row>
    <row r="4510" spans="11:13" x14ac:dyDescent="0.25">
      <c r="K4510" s="147"/>
      <c r="L4510" s="110"/>
      <c r="M4510" s="110"/>
    </row>
    <row r="4511" spans="11:13" x14ac:dyDescent="0.25">
      <c r="K4511" s="147"/>
      <c r="L4511" s="110"/>
      <c r="M4511" s="110"/>
    </row>
    <row r="4512" spans="11:13" x14ac:dyDescent="0.25">
      <c r="K4512" s="147"/>
      <c r="L4512" s="110"/>
      <c r="M4512" s="110"/>
    </row>
    <row r="4513" spans="11:13" x14ac:dyDescent="0.25">
      <c r="K4513" s="147"/>
      <c r="L4513" s="110"/>
      <c r="M4513" s="110"/>
    </row>
    <row r="4514" spans="11:13" x14ac:dyDescent="0.25">
      <c r="K4514" s="147"/>
      <c r="L4514" s="110"/>
      <c r="M4514" s="110"/>
    </row>
    <row r="4515" spans="11:13" x14ac:dyDescent="0.25">
      <c r="K4515" s="147"/>
      <c r="L4515" s="110"/>
      <c r="M4515" s="110"/>
    </row>
    <row r="4516" spans="11:13" x14ac:dyDescent="0.25">
      <c r="K4516" s="147"/>
      <c r="L4516" s="110"/>
      <c r="M4516" s="110"/>
    </row>
    <row r="4517" spans="11:13" x14ac:dyDescent="0.25">
      <c r="K4517" s="147"/>
      <c r="L4517" s="110"/>
      <c r="M4517" s="110"/>
    </row>
    <row r="4518" spans="11:13" x14ac:dyDescent="0.25">
      <c r="K4518" s="147"/>
      <c r="L4518" s="110"/>
      <c r="M4518" s="110"/>
    </row>
    <row r="4519" spans="11:13" x14ac:dyDescent="0.25">
      <c r="K4519" s="147"/>
      <c r="L4519" s="110"/>
      <c r="M4519" s="110"/>
    </row>
    <row r="4520" spans="11:13" x14ac:dyDescent="0.25">
      <c r="K4520" s="147"/>
      <c r="L4520" s="110"/>
      <c r="M4520" s="110"/>
    </row>
    <row r="4521" spans="11:13" x14ac:dyDescent="0.25">
      <c r="K4521" s="147"/>
      <c r="L4521" s="110"/>
      <c r="M4521" s="110"/>
    </row>
    <row r="4522" spans="11:13" x14ac:dyDescent="0.25">
      <c r="K4522" s="147"/>
      <c r="L4522" s="110"/>
      <c r="M4522" s="110"/>
    </row>
    <row r="4523" spans="11:13" x14ac:dyDescent="0.25">
      <c r="K4523" s="147"/>
      <c r="L4523" s="110"/>
      <c r="M4523" s="110"/>
    </row>
    <row r="4524" spans="11:13" x14ac:dyDescent="0.25">
      <c r="K4524" s="147"/>
      <c r="L4524" s="110"/>
      <c r="M4524" s="110"/>
    </row>
    <row r="4525" spans="11:13" x14ac:dyDescent="0.25">
      <c r="K4525" s="147"/>
      <c r="L4525" s="110"/>
      <c r="M4525" s="110"/>
    </row>
    <row r="4526" spans="11:13" x14ac:dyDescent="0.25">
      <c r="K4526" s="147"/>
      <c r="L4526" s="110"/>
      <c r="M4526" s="110"/>
    </row>
    <row r="4527" spans="11:13" x14ac:dyDescent="0.25">
      <c r="K4527" s="147"/>
      <c r="L4527" s="110"/>
      <c r="M4527" s="110"/>
    </row>
    <row r="4528" spans="11:13" x14ac:dyDescent="0.25">
      <c r="K4528" s="147"/>
      <c r="L4528" s="110"/>
      <c r="M4528" s="110"/>
    </row>
    <row r="4529" spans="11:13" x14ac:dyDescent="0.25">
      <c r="K4529" s="147"/>
      <c r="L4529" s="110"/>
      <c r="M4529" s="110"/>
    </row>
    <row r="4530" spans="11:13" x14ac:dyDescent="0.25">
      <c r="K4530" s="147"/>
      <c r="L4530" s="110"/>
      <c r="M4530" s="110"/>
    </row>
    <row r="4531" spans="11:13" x14ac:dyDescent="0.25">
      <c r="K4531" s="147"/>
      <c r="L4531" s="110"/>
      <c r="M4531" s="110"/>
    </row>
    <row r="4532" spans="11:13" x14ac:dyDescent="0.25">
      <c r="K4532" s="147"/>
      <c r="L4532" s="110"/>
      <c r="M4532" s="110"/>
    </row>
    <row r="4533" spans="11:13" x14ac:dyDescent="0.25">
      <c r="K4533" s="147"/>
      <c r="L4533" s="110"/>
      <c r="M4533" s="110"/>
    </row>
    <row r="4534" spans="11:13" x14ac:dyDescent="0.25">
      <c r="K4534" s="147"/>
      <c r="L4534" s="110"/>
      <c r="M4534" s="110"/>
    </row>
    <row r="4535" spans="11:13" x14ac:dyDescent="0.25">
      <c r="K4535" s="147"/>
      <c r="L4535" s="110"/>
      <c r="M4535" s="110"/>
    </row>
    <row r="4536" spans="11:13" x14ac:dyDescent="0.25">
      <c r="K4536" s="147"/>
      <c r="L4536" s="110"/>
      <c r="M4536" s="110"/>
    </row>
    <row r="4537" spans="11:13" x14ac:dyDescent="0.25">
      <c r="K4537" s="147"/>
      <c r="L4537" s="110"/>
      <c r="M4537" s="110"/>
    </row>
    <row r="4538" spans="11:13" x14ac:dyDescent="0.25">
      <c r="K4538" s="147"/>
      <c r="L4538" s="110"/>
      <c r="M4538" s="110"/>
    </row>
    <row r="4539" spans="11:13" x14ac:dyDescent="0.25">
      <c r="K4539" s="147"/>
      <c r="L4539" s="110"/>
      <c r="M4539" s="110"/>
    </row>
    <row r="4540" spans="11:13" x14ac:dyDescent="0.25">
      <c r="K4540" s="147"/>
      <c r="L4540" s="110"/>
      <c r="M4540" s="110"/>
    </row>
    <row r="4541" spans="11:13" x14ac:dyDescent="0.25">
      <c r="K4541" s="147"/>
      <c r="L4541" s="110"/>
      <c r="M4541" s="110"/>
    </row>
    <row r="4542" spans="11:13" x14ac:dyDescent="0.25">
      <c r="K4542" s="147"/>
      <c r="L4542" s="110"/>
      <c r="M4542" s="110"/>
    </row>
    <row r="4543" spans="11:13" x14ac:dyDescent="0.25">
      <c r="K4543" s="147"/>
      <c r="L4543" s="110"/>
      <c r="M4543" s="110"/>
    </row>
    <row r="4544" spans="11:13" x14ac:dyDescent="0.25">
      <c r="K4544" s="147"/>
      <c r="L4544" s="110"/>
      <c r="M4544" s="110"/>
    </row>
    <row r="4545" spans="11:13" x14ac:dyDescent="0.25">
      <c r="K4545" s="147"/>
      <c r="L4545" s="110"/>
      <c r="M4545" s="110"/>
    </row>
    <row r="4546" spans="11:13" x14ac:dyDescent="0.25">
      <c r="K4546" s="147"/>
      <c r="L4546" s="110"/>
      <c r="M4546" s="110"/>
    </row>
    <row r="4547" spans="11:13" x14ac:dyDescent="0.25">
      <c r="K4547" s="147"/>
      <c r="L4547" s="110"/>
      <c r="M4547" s="110"/>
    </row>
    <row r="4548" spans="11:13" x14ac:dyDescent="0.25">
      <c r="K4548" s="147"/>
      <c r="L4548" s="110"/>
      <c r="M4548" s="110"/>
    </row>
    <row r="4549" spans="11:13" x14ac:dyDescent="0.25">
      <c r="K4549" s="147"/>
      <c r="L4549" s="110"/>
      <c r="M4549" s="110"/>
    </row>
    <row r="4550" spans="11:13" x14ac:dyDescent="0.25">
      <c r="K4550" s="147"/>
      <c r="L4550" s="110"/>
      <c r="M4550" s="110"/>
    </row>
    <row r="4551" spans="11:13" x14ac:dyDescent="0.25">
      <c r="K4551" s="147"/>
      <c r="L4551" s="110"/>
      <c r="M4551" s="110"/>
    </row>
    <row r="4552" spans="11:13" x14ac:dyDescent="0.25">
      <c r="K4552" s="147"/>
      <c r="L4552" s="110"/>
      <c r="M4552" s="110"/>
    </row>
    <row r="4553" spans="11:13" x14ac:dyDescent="0.25">
      <c r="K4553" s="147"/>
      <c r="L4553" s="110"/>
      <c r="M4553" s="110"/>
    </row>
    <row r="4554" spans="11:13" x14ac:dyDescent="0.25">
      <c r="K4554" s="147"/>
      <c r="L4554" s="110"/>
      <c r="M4554" s="110"/>
    </row>
    <row r="4555" spans="11:13" x14ac:dyDescent="0.25">
      <c r="K4555" s="147"/>
      <c r="L4555" s="110"/>
      <c r="M4555" s="110"/>
    </row>
    <row r="4556" spans="11:13" x14ac:dyDescent="0.25">
      <c r="K4556" s="147"/>
      <c r="L4556" s="110"/>
      <c r="M4556" s="110"/>
    </row>
    <row r="4557" spans="11:13" x14ac:dyDescent="0.25">
      <c r="K4557" s="147"/>
      <c r="L4557" s="110"/>
      <c r="M4557" s="110"/>
    </row>
    <row r="4558" spans="11:13" x14ac:dyDescent="0.25">
      <c r="K4558" s="147"/>
      <c r="L4558" s="110"/>
      <c r="M4558" s="110"/>
    </row>
    <row r="4559" spans="11:13" x14ac:dyDescent="0.25">
      <c r="K4559" s="147"/>
      <c r="L4559" s="110"/>
      <c r="M4559" s="110"/>
    </row>
    <row r="4560" spans="11:13" x14ac:dyDescent="0.25">
      <c r="K4560" s="147"/>
      <c r="L4560" s="110"/>
      <c r="M4560" s="110"/>
    </row>
    <row r="4561" spans="11:13" x14ac:dyDescent="0.25">
      <c r="K4561" s="147"/>
      <c r="L4561" s="110"/>
      <c r="M4561" s="110"/>
    </row>
    <row r="4562" spans="11:13" x14ac:dyDescent="0.25">
      <c r="K4562" s="147"/>
      <c r="L4562" s="110"/>
      <c r="M4562" s="110"/>
    </row>
    <row r="4563" spans="11:13" x14ac:dyDescent="0.25">
      <c r="K4563" s="147"/>
      <c r="L4563" s="110"/>
      <c r="M4563" s="110"/>
    </row>
    <row r="4564" spans="11:13" x14ac:dyDescent="0.25">
      <c r="K4564" s="147"/>
      <c r="L4564" s="110"/>
      <c r="M4564" s="110"/>
    </row>
    <row r="4565" spans="11:13" x14ac:dyDescent="0.25">
      <c r="K4565" s="147"/>
      <c r="L4565" s="110"/>
      <c r="M4565" s="110"/>
    </row>
    <row r="4566" spans="11:13" x14ac:dyDescent="0.25">
      <c r="K4566" s="147"/>
      <c r="L4566" s="110"/>
      <c r="M4566" s="110"/>
    </row>
    <row r="4567" spans="11:13" x14ac:dyDescent="0.25">
      <c r="K4567" s="147"/>
      <c r="L4567" s="110"/>
      <c r="M4567" s="110"/>
    </row>
    <row r="4568" spans="11:13" x14ac:dyDescent="0.25">
      <c r="K4568" s="147"/>
      <c r="L4568" s="110"/>
      <c r="M4568" s="110"/>
    </row>
    <row r="4569" spans="11:13" x14ac:dyDescent="0.25">
      <c r="K4569" s="147"/>
      <c r="L4569" s="110"/>
      <c r="M4569" s="110"/>
    </row>
    <row r="4570" spans="11:13" x14ac:dyDescent="0.25">
      <c r="K4570" s="147"/>
      <c r="L4570" s="110"/>
      <c r="M4570" s="110"/>
    </row>
    <row r="4571" spans="11:13" x14ac:dyDescent="0.25">
      <c r="K4571" s="147"/>
      <c r="L4571" s="110"/>
      <c r="M4571" s="110"/>
    </row>
    <row r="4572" spans="11:13" x14ac:dyDescent="0.25">
      <c r="K4572" s="147"/>
      <c r="L4572" s="110"/>
      <c r="M4572" s="110"/>
    </row>
    <row r="4573" spans="11:13" x14ac:dyDescent="0.25">
      <c r="K4573" s="147"/>
      <c r="L4573" s="110"/>
      <c r="M4573" s="110"/>
    </row>
    <row r="4574" spans="11:13" x14ac:dyDescent="0.25">
      <c r="K4574" s="147"/>
      <c r="L4574" s="110"/>
      <c r="M4574" s="110"/>
    </row>
    <row r="4575" spans="11:13" x14ac:dyDescent="0.25">
      <c r="K4575" s="147"/>
      <c r="L4575" s="110"/>
      <c r="M4575" s="110"/>
    </row>
    <row r="4576" spans="11:13" x14ac:dyDescent="0.25">
      <c r="K4576" s="147"/>
      <c r="L4576" s="110"/>
      <c r="M4576" s="110"/>
    </row>
    <row r="4577" spans="11:13" x14ac:dyDescent="0.25">
      <c r="K4577" s="147"/>
      <c r="L4577" s="110"/>
      <c r="M4577" s="110"/>
    </row>
    <row r="4578" spans="11:13" x14ac:dyDescent="0.25">
      <c r="K4578" s="147"/>
      <c r="L4578" s="110"/>
      <c r="M4578" s="110"/>
    </row>
    <row r="4579" spans="11:13" x14ac:dyDescent="0.25">
      <c r="K4579" s="147"/>
      <c r="L4579" s="110"/>
      <c r="M4579" s="110"/>
    </row>
    <row r="4580" spans="11:13" x14ac:dyDescent="0.25">
      <c r="K4580" s="147"/>
      <c r="L4580" s="110"/>
      <c r="M4580" s="110"/>
    </row>
    <row r="4581" spans="11:13" x14ac:dyDescent="0.25">
      <c r="K4581" s="147"/>
      <c r="L4581" s="110"/>
      <c r="M4581" s="110"/>
    </row>
    <row r="4582" spans="11:13" x14ac:dyDescent="0.25">
      <c r="K4582" s="147"/>
      <c r="L4582" s="110"/>
      <c r="M4582" s="110"/>
    </row>
    <row r="4583" spans="11:13" x14ac:dyDescent="0.25">
      <c r="K4583" s="147"/>
      <c r="L4583" s="110"/>
      <c r="M4583" s="110"/>
    </row>
    <row r="4584" spans="11:13" x14ac:dyDescent="0.25">
      <c r="K4584" s="147"/>
      <c r="L4584" s="110"/>
      <c r="M4584" s="110"/>
    </row>
    <row r="4585" spans="11:13" x14ac:dyDescent="0.25">
      <c r="K4585" s="147"/>
      <c r="L4585" s="110"/>
      <c r="M4585" s="110"/>
    </row>
    <row r="4586" spans="11:13" x14ac:dyDescent="0.25">
      <c r="K4586" s="147"/>
      <c r="L4586" s="110"/>
      <c r="M4586" s="110"/>
    </row>
    <row r="4587" spans="11:13" x14ac:dyDescent="0.25">
      <c r="K4587" s="147"/>
      <c r="L4587" s="110"/>
      <c r="M4587" s="110"/>
    </row>
    <row r="4588" spans="11:13" x14ac:dyDescent="0.25">
      <c r="K4588" s="147"/>
      <c r="L4588" s="110"/>
      <c r="M4588" s="110"/>
    </row>
    <row r="4589" spans="11:13" x14ac:dyDescent="0.25">
      <c r="K4589" s="147"/>
      <c r="L4589" s="110"/>
      <c r="M4589" s="110"/>
    </row>
    <row r="4590" spans="11:13" x14ac:dyDescent="0.25">
      <c r="K4590" s="147"/>
      <c r="L4590" s="110"/>
      <c r="M4590" s="110"/>
    </row>
    <row r="4591" spans="11:13" x14ac:dyDescent="0.25">
      <c r="K4591" s="147"/>
      <c r="L4591" s="110"/>
      <c r="M4591" s="110"/>
    </row>
    <row r="4592" spans="11:13" x14ac:dyDescent="0.25">
      <c r="K4592" s="147"/>
      <c r="L4592" s="110"/>
      <c r="M4592" s="110"/>
    </row>
    <row r="4593" spans="11:13" x14ac:dyDescent="0.25">
      <c r="K4593" s="147"/>
      <c r="L4593" s="110"/>
      <c r="M4593" s="110"/>
    </row>
    <row r="4594" spans="11:13" x14ac:dyDescent="0.25">
      <c r="K4594" s="147"/>
      <c r="L4594" s="110"/>
      <c r="M4594" s="110"/>
    </row>
    <row r="4595" spans="11:13" x14ac:dyDescent="0.25">
      <c r="K4595" s="147"/>
      <c r="L4595" s="110"/>
      <c r="M4595" s="110"/>
    </row>
    <row r="4596" spans="11:13" x14ac:dyDescent="0.25">
      <c r="K4596" s="147"/>
      <c r="L4596" s="110"/>
      <c r="M4596" s="110"/>
    </row>
    <row r="4597" spans="11:13" x14ac:dyDescent="0.25">
      <c r="K4597" s="147"/>
      <c r="L4597" s="110"/>
      <c r="M4597" s="110"/>
    </row>
    <row r="4598" spans="11:13" x14ac:dyDescent="0.25">
      <c r="K4598" s="147"/>
      <c r="L4598" s="110"/>
      <c r="M4598" s="110"/>
    </row>
    <row r="4599" spans="11:13" x14ac:dyDescent="0.25">
      <c r="K4599" s="147"/>
      <c r="L4599" s="110"/>
      <c r="M4599" s="110"/>
    </row>
    <row r="4600" spans="11:13" x14ac:dyDescent="0.25">
      <c r="K4600" s="147"/>
      <c r="L4600" s="110"/>
      <c r="M4600" s="110"/>
    </row>
    <row r="4601" spans="11:13" x14ac:dyDescent="0.25">
      <c r="K4601" s="147"/>
      <c r="L4601" s="110"/>
      <c r="M4601" s="110"/>
    </row>
    <row r="4602" spans="11:13" x14ac:dyDescent="0.25">
      <c r="K4602" s="147"/>
      <c r="L4602" s="110"/>
      <c r="M4602" s="110"/>
    </row>
    <row r="4603" spans="11:13" x14ac:dyDescent="0.25">
      <c r="K4603" s="147"/>
      <c r="L4603" s="110"/>
      <c r="M4603" s="110"/>
    </row>
    <row r="4604" spans="11:13" x14ac:dyDescent="0.25">
      <c r="K4604" s="147"/>
      <c r="L4604" s="110"/>
      <c r="M4604" s="110"/>
    </row>
    <row r="4605" spans="11:13" x14ac:dyDescent="0.25">
      <c r="K4605" s="147"/>
      <c r="L4605" s="110"/>
      <c r="M4605" s="110"/>
    </row>
    <row r="4606" spans="11:13" x14ac:dyDescent="0.25">
      <c r="K4606" s="147"/>
      <c r="L4606" s="110"/>
      <c r="M4606" s="110"/>
    </row>
    <row r="4607" spans="11:13" x14ac:dyDescent="0.25">
      <c r="K4607" s="147"/>
      <c r="L4607" s="110"/>
      <c r="M4607" s="110"/>
    </row>
    <row r="4608" spans="11:13" x14ac:dyDescent="0.25">
      <c r="K4608" s="147"/>
      <c r="L4608" s="110"/>
      <c r="M4608" s="110"/>
    </row>
    <row r="4609" spans="11:13" x14ac:dyDescent="0.25">
      <c r="K4609" s="147"/>
      <c r="L4609" s="110"/>
      <c r="M4609" s="110"/>
    </row>
    <row r="4610" spans="11:13" x14ac:dyDescent="0.25">
      <c r="K4610" s="147"/>
      <c r="L4610" s="110"/>
      <c r="M4610" s="110"/>
    </row>
    <row r="4611" spans="11:13" x14ac:dyDescent="0.25">
      <c r="K4611" s="147"/>
      <c r="L4611" s="110"/>
      <c r="M4611" s="110"/>
    </row>
    <row r="4612" spans="11:13" x14ac:dyDescent="0.25">
      <c r="K4612" s="147"/>
      <c r="L4612" s="110"/>
      <c r="M4612" s="110"/>
    </row>
    <row r="4613" spans="11:13" x14ac:dyDescent="0.25">
      <c r="K4613" s="147"/>
      <c r="L4613" s="110"/>
      <c r="M4613" s="110"/>
    </row>
    <row r="4614" spans="11:13" x14ac:dyDescent="0.25">
      <c r="K4614" s="147"/>
      <c r="L4614" s="110"/>
      <c r="M4614" s="110"/>
    </row>
    <row r="4615" spans="11:13" x14ac:dyDescent="0.25">
      <c r="K4615" s="147"/>
      <c r="L4615" s="110"/>
      <c r="M4615" s="110"/>
    </row>
    <row r="4616" spans="11:13" x14ac:dyDescent="0.25">
      <c r="K4616" s="147"/>
      <c r="L4616" s="110"/>
      <c r="M4616" s="110"/>
    </row>
    <row r="4617" spans="11:13" x14ac:dyDescent="0.25">
      <c r="K4617" s="147"/>
      <c r="L4617" s="110"/>
      <c r="M4617" s="110"/>
    </row>
    <row r="4618" spans="11:13" x14ac:dyDescent="0.25">
      <c r="K4618" s="147"/>
      <c r="L4618" s="110"/>
      <c r="M4618" s="110"/>
    </row>
    <row r="4619" spans="11:13" x14ac:dyDescent="0.25">
      <c r="K4619" s="147"/>
      <c r="L4619" s="110"/>
      <c r="M4619" s="110"/>
    </row>
    <row r="4620" spans="11:13" x14ac:dyDescent="0.25">
      <c r="K4620" s="147"/>
      <c r="L4620" s="110"/>
      <c r="M4620" s="110"/>
    </row>
    <row r="4621" spans="11:13" x14ac:dyDescent="0.25">
      <c r="K4621" s="147"/>
      <c r="L4621" s="110"/>
      <c r="M4621" s="110"/>
    </row>
    <row r="4622" spans="11:13" x14ac:dyDescent="0.25">
      <c r="K4622" s="147"/>
      <c r="L4622" s="110"/>
      <c r="M4622" s="110"/>
    </row>
    <row r="4623" spans="11:13" x14ac:dyDescent="0.25">
      <c r="K4623" s="147"/>
      <c r="L4623" s="110"/>
      <c r="M4623" s="110"/>
    </row>
    <row r="4624" spans="11:13" x14ac:dyDescent="0.25">
      <c r="K4624" s="147"/>
      <c r="L4624" s="110"/>
      <c r="M4624" s="110"/>
    </row>
    <row r="4625" spans="11:13" x14ac:dyDescent="0.25">
      <c r="K4625" s="147"/>
      <c r="L4625" s="110"/>
      <c r="M4625" s="110"/>
    </row>
    <row r="4626" spans="11:13" x14ac:dyDescent="0.25">
      <c r="K4626" s="147"/>
      <c r="L4626" s="110"/>
      <c r="M4626" s="110"/>
    </row>
    <row r="4627" spans="11:13" x14ac:dyDescent="0.25">
      <c r="K4627" s="147"/>
      <c r="L4627" s="110"/>
      <c r="M4627" s="110"/>
    </row>
    <row r="4628" spans="11:13" x14ac:dyDescent="0.25">
      <c r="K4628" s="147"/>
      <c r="L4628" s="110"/>
      <c r="M4628" s="110"/>
    </row>
    <row r="4629" spans="11:13" x14ac:dyDescent="0.25">
      <c r="K4629" s="147"/>
      <c r="L4629" s="110"/>
      <c r="M4629" s="110"/>
    </row>
    <row r="4630" spans="11:13" x14ac:dyDescent="0.25">
      <c r="K4630" s="147"/>
      <c r="L4630" s="110"/>
      <c r="M4630" s="110"/>
    </row>
    <row r="4631" spans="11:13" x14ac:dyDescent="0.25">
      <c r="K4631" s="147"/>
      <c r="L4631" s="110"/>
      <c r="M4631" s="110"/>
    </row>
    <row r="4632" spans="11:13" x14ac:dyDescent="0.25">
      <c r="K4632" s="147"/>
      <c r="L4632" s="110"/>
      <c r="M4632" s="110"/>
    </row>
    <row r="4633" spans="11:13" x14ac:dyDescent="0.25">
      <c r="K4633" s="147"/>
      <c r="L4633" s="110"/>
      <c r="M4633" s="110"/>
    </row>
    <row r="4634" spans="11:13" x14ac:dyDescent="0.25">
      <c r="K4634" s="147"/>
      <c r="L4634" s="110"/>
      <c r="M4634" s="110"/>
    </row>
    <row r="4635" spans="11:13" x14ac:dyDescent="0.25">
      <c r="K4635" s="147"/>
      <c r="L4635" s="110"/>
      <c r="M4635" s="110"/>
    </row>
    <row r="4636" spans="11:13" x14ac:dyDescent="0.25">
      <c r="K4636" s="147"/>
      <c r="L4636" s="110"/>
      <c r="M4636" s="110"/>
    </row>
    <row r="4637" spans="11:13" x14ac:dyDescent="0.25">
      <c r="K4637" s="147"/>
      <c r="L4637" s="110"/>
      <c r="M4637" s="110"/>
    </row>
    <row r="4638" spans="11:13" x14ac:dyDescent="0.25">
      <c r="K4638" s="147"/>
      <c r="L4638" s="110"/>
      <c r="M4638" s="110"/>
    </row>
    <row r="4639" spans="11:13" x14ac:dyDescent="0.25">
      <c r="K4639" s="147"/>
      <c r="L4639" s="110"/>
      <c r="M4639" s="110"/>
    </row>
    <row r="4640" spans="11:13" x14ac:dyDescent="0.25">
      <c r="K4640" s="147"/>
      <c r="L4640" s="110"/>
      <c r="M4640" s="110"/>
    </row>
    <row r="4641" spans="11:13" x14ac:dyDescent="0.25">
      <c r="K4641" s="147"/>
      <c r="L4641" s="110"/>
      <c r="M4641" s="110"/>
    </row>
    <row r="4642" spans="11:13" x14ac:dyDescent="0.25">
      <c r="K4642" s="147"/>
      <c r="L4642" s="110"/>
      <c r="M4642" s="110"/>
    </row>
    <row r="4643" spans="11:13" x14ac:dyDescent="0.25">
      <c r="K4643" s="147"/>
      <c r="L4643" s="110"/>
      <c r="M4643" s="110"/>
    </row>
    <row r="4644" spans="11:13" x14ac:dyDescent="0.25">
      <c r="K4644" s="147"/>
      <c r="L4644" s="110"/>
      <c r="M4644" s="110"/>
    </row>
    <row r="4645" spans="11:13" x14ac:dyDescent="0.25">
      <c r="K4645" s="147"/>
      <c r="L4645" s="110"/>
      <c r="M4645" s="110"/>
    </row>
    <row r="4646" spans="11:13" x14ac:dyDescent="0.25">
      <c r="K4646" s="147"/>
      <c r="L4646" s="110"/>
      <c r="M4646" s="110"/>
    </row>
    <row r="4647" spans="11:13" x14ac:dyDescent="0.25">
      <c r="K4647" s="147"/>
      <c r="L4647" s="110"/>
      <c r="M4647" s="110"/>
    </row>
    <row r="4648" spans="11:13" x14ac:dyDescent="0.25">
      <c r="K4648" s="147"/>
      <c r="L4648" s="110"/>
      <c r="M4648" s="110"/>
    </row>
    <row r="4649" spans="11:13" x14ac:dyDescent="0.25">
      <c r="K4649" s="147"/>
      <c r="L4649" s="110"/>
      <c r="M4649" s="110"/>
    </row>
    <row r="4650" spans="11:13" x14ac:dyDescent="0.25">
      <c r="K4650" s="147"/>
      <c r="L4650" s="110"/>
      <c r="M4650" s="110"/>
    </row>
    <row r="4651" spans="11:13" x14ac:dyDescent="0.25">
      <c r="K4651" s="147"/>
      <c r="L4651" s="110"/>
      <c r="M4651" s="110"/>
    </row>
    <row r="4652" spans="11:13" x14ac:dyDescent="0.25">
      <c r="K4652" s="147"/>
      <c r="L4652" s="110"/>
      <c r="M4652" s="110"/>
    </row>
    <row r="4653" spans="11:13" x14ac:dyDescent="0.25">
      <c r="K4653" s="147"/>
      <c r="L4653" s="110"/>
      <c r="M4653" s="110"/>
    </row>
    <row r="4654" spans="11:13" x14ac:dyDescent="0.25">
      <c r="K4654" s="147"/>
      <c r="L4654" s="110"/>
      <c r="M4654" s="110"/>
    </row>
    <row r="4655" spans="11:13" x14ac:dyDescent="0.25">
      <c r="K4655" s="147"/>
      <c r="L4655" s="110"/>
      <c r="M4655" s="110"/>
    </row>
    <row r="4656" spans="11:13" x14ac:dyDescent="0.25">
      <c r="K4656" s="147"/>
      <c r="L4656" s="110"/>
      <c r="M4656" s="110"/>
    </row>
    <row r="4657" spans="11:13" x14ac:dyDescent="0.25">
      <c r="K4657" s="147"/>
      <c r="L4657" s="110"/>
      <c r="M4657" s="110"/>
    </row>
    <row r="4658" spans="11:13" x14ac:dyDescent="0.25">
      <c r="K4658" s="147"/>
      <c r="L4658" s="110"/>
      <c r="M4658" s="110"/>
    </row>
    <row r="4659" spans="11:13" x14ac:dyDescent="0.25">
      <c r="K4659" s="147"/>
      <c r="L4659" s="110"/>
      <c r="M4659" s="110"/>
    </row>
    <row r="4660" spans="11:13" x14ac:dyDescent="0.25">
      <c r="K4660" s="147"/>
      <c r="L4660" s="110"/>
      <c r="M4660" s="110"/>
    </row>
    <row r="4661" spans="11:13" x14ac:dyDescent="0.25">
      <c r="K4661" s="147"/>
      <c r="L4661" s="110"/>
      <c r="M4661" s="110"/>
    </row>
    <row r="4662" spans="11:13" x14ac:dyDescent="0.25">
      <c r="K4662" s="147"/>
      <c r="L4662" s="110"/>
      <c r="M4662" s="110"/>
    </row>
    <row r="4663" spans="11:13" x14ac:dyDescent="0.25">
      <c r="K4663" s="147"/>
      <c r="L4663" s="110"/>
      <c r="M4663" s="110"/>
    </row>
    <row r="4664" spans="11:13" x14ac:dyDescent="0.25">
      <c r="K4664" s="147"/>
      <c r="L4664" s="110"/>
      <c r="M4664" s="110"/>
    </row>
    <row r="4665" spans="11:13" x14ac:dyDescent="0.25">
      <c r="K4665" s="147"/>
      <c r="L4665" s="110"/>
      <c r="M4665" s="110"/>
    </row>
    <row r="4666" spans="11:13" x14ac:dyDescent="0.25">
      <c r="K4666" s="147"/>
      <c r="L4666" s="110"/>
      <c r="M4666" s="110"/>
    </row>
    <row r="4667" spans="11:13" x14ac:dyDescent="0.25">
      <c r="K4667" s="147"/>
      <c r="L4667" s="110"/>
      <c r="M4667" s="110"/>
    </row>
    <row r="4668" spans="11:13" x14ac:dyDescent="0.25">
      <c r="K4668" s="147"/>
      <c r="L4668" s="110"/>
      <c r="M4668" s="110"/>
    </row>
    <row r="4669" spans="11:13" x14ac:dyDescent="0.25">
      <c r="K4669" s="147"/>
      <c r="L4669" s="110"/>
      <c r="M4669" s="110"/>
    </row>
    <row r="4670" spans="11:13" x14ac:dyDescent="0.25">
      <c r="K4670" s="147"/>
      <c r="L4670" s="110"/>
      <c r="M4670" s="110"/>
    </row>
    <row r="4671" spans="11:13" x14ac:dyDescent="0.25">
      <c r="K4671" s="147"/>
      <c r="L4671" s="110"/>
      <c r="M4671" s="110"/>
    </row>
    <row r="4672" spans="11:13" x14ac:dyDescent="0.25">
      <c r="K4672" s="147"/>
      <c r="L4672" s="110"/>
      <c r="M4672" s="110"/>
    </row>
    <row r="4673" spans="11:13" x14ac:dyDescent="0.25">
      <c r="K4673" s="147"/>
      <c r="L4673" s="110"/>
      <c r="M4673" s="110"/>
    </row>
    <row r="4674" spans="11:13" x14ac:dyDescent="0.25">
      <c r="K4674" s="147"/>
      <c r="L4674" s="110"/>
      <c r="M4674" s="110"/>
    </row>
    <row r="4675" spans="11:13" x14ac:dyDescent="0.25">
      <c r="K4675" s="147"/>
      <c r="L4675" s="110"/>
      <c r="M4675" s="110"/>
    </row>
    <row r="4676" spans="11:13" x14ac:dyDescent="0.25">
      <c r="K4676" s="147"/>
      <c r="L4676" s="110"/>
      <c r="M4676" s="110"/>
    </row>
    <row r="4677" spans="11:13" x14ac:dyDescent="0.25">
      <c r="K4677" s="147"/>
      <c r="L4677" s="110"/>
      <c r="M4677" s="110"/>
    </row>
    <row r="4678" spans="11:13" x14ac:dyDescent="0.25">
      <c r="K4678" s="147"/>
      <c r="L4678" s="110"/>
      <c r="M4678" s="110"/>
    </row>
    <row r="4679" spans="11:13" x14ac:dyDescent="0.25">
      <c r="K4679" s="147"/>
      <c r="L4679" s="110"/>
      <c r="M4679" s="110"/>
    </row>
    <row r="4680" spans="11:13" x14ac:dyDescent="0.25">
      <c r="K4680" s="147"/>
      <c r="L4680" s="110"/>
      <c r="M4680" s="110"/>
    </row>
    <row r="4681" spans="11:13" x14ac:dyDescent="0.25">
      <c r="K4681" s="147"/>
      <c r="L4681" s="110"/>
      <c r="M4681" s="110"/>
    </row>
    <row r="4682" spans="11:13" x14ac:dyDescent="0.25">
      <c r="K4682" s="147"/>
      <c r="L4682" s="110"/>
      <c r="M4682" s="110"/>
    </row>
    <row r="4683" spans="11:13" x14ac:dyDescent="0.25">
      <c r="K4683" s="147"/>
      <c r="L4683" s="110"/>
      <c r="M4683" s="110"/>
    </row>
    <row r="4684" spans="11:13" x14ac:dyDescent="0.25">
      <c r="K4684" s="147"/>
      <c r="L4684" s="110"/>
      <c r="M4684" s="110"/>
    </row>
    <row r="4685" spans="11:13" x14ac:dyDescent="0.25">
      <c r="K4685" s="147"/>
      <c r="L4685" s="110"/>
      <c r="M4685" s="110"/>
    </row>
    <row r="4686" spans="11:13" x14ac:dyDescent="0.25">
      <c r="K4686" s="147"/>
      <c r="L4686" s="110"/>
      <c r="M4686" s="110"/>
    </row>
    <row r="4687" spans="11:13" x14ac:dyDescent="0.25">
      <c r="K4687" s="147"/>
      <c r="L4687" s="110"/>
      <c r="M4687" s="110"/>
    </row>
    <row r="4688" spans="11:13" x14ac:dyDescent="0.25">
      <c r="K4688" s="147"/>
      <c r="L4688" s="110"/>
      <c r="M4688" s="110"/>
    </row>
    <row r="4689" spans="11:13" x14ac:dyDescent="0.25">
      <c r="K4689" s="147"/>
      <c r="L4689" s="110"/>
      <c r="M4689" s="110"/>
    </row>
    <row r="4690" spans="11:13" x14ac:dyDescent="0.25">
      <c r="K4690" s="147"/>
      <c r="L4690" s="110"/>
      <c r="M4690" s="110"/>
    </row>
    <row r="4691" spans="11:13" x14ac:dyDescent="0.25">
      <c r="K4691" s="147"/>
      <c r="L4691" s="110"/>
      <c r="M4691" s="110"/>
    </row>
    <row r="4692" spans="11:13" x14ac:dyDescent="0.25">
      <c r="K4692" s="147"/>
      <c r="L4692" s="110"/>
      <c r="M4692" s="110"/>
    </row>
    <row r="4693" spans="11:13" x14ac:dyDescent="0.25">
      <c r="K4693" s="147"/>
      <c r="L4693" s="110"/>
      <c r="M4693" s="110"/>
    </row>
    <row r="4694" spans="11:13" x14ac:dyDescent="0.25">
      <c r="K4694" s="147"/>
      <c r="L4694" s="110"/>
      <c r="M4694" s="110"/>
    </row>
    <row r="4695" spans="11:13" x14ac:dyDescent="0.25">
      <c r="K4695" s="147"/>
      <c r="L4695" s="110"/>
      <c r="M4695" s="110"/>
    </row>
    <row r="4696" spans="11:13" x14ac:dyDescent="0.25">
      <c r="K4696" s="147"/>
      <c r="L4696" s="110"/>
      <c r="M4696" s="110"/>
    </row>
    <row r="4697" spans="11:13" x14ac:dyDescent="0.25">
      <c r="K4697" s="147"/>
      <c r="L4697" s="110"/>
      <c r="M4697" s="110"/>
    </row>
    <row r="4698" spans="11:13" x14ac:dyDescent="0.25">
      <c r="K4698" s="147"/>
      <c r="L4698" s="110"/>
      <c r="M4698" s="110"/>
    </row>
    <row r="4699" spans="11:13" x14ac:dyDescent="0.25">
      <c r="K4699" s="147"/>
      <c r="L4699" s="110"/>
      <c r="M4699" s="110"/>
    </row>
    <row r="4700" spans="11:13" x14ac:dyDescent="0.25">
      <c r="K4700" s="147"/>
      <c r="L4700" s="110"/>
      <c r="M4700" s="110"/>
    </row>
    <row r="4701" spans="11:13" x14ac:dyDescent="0.25">
      <c r="K4701" s="147"/>
      <c r="L4701" s="110"/>
      <c r="M4701" s="110"/>
    </row>
    <row r="4702" spans="11:13" x14ac:dyDescent="0.25">
      <c r="K4702" s="147"/>
      <c r="L4702" s="110"/>
      <c r="M4702" s="110"/>
    </row>
    <row r="4703" spans="11:13" x14ac:dyDescent="0.25">
      <c r="K4703" s="147"/>
      <c r="L4703" s="110"/>
      <c r="M4703" s="110"/>
    </row>
    <row r="4704" spans="11:13" x14ac:dyDescent="0.25">
      <c r="K4704" s="147"/>
      <c r="L4704" s="110"/>
      <c r="M4704" s="110"/>
    </row>
    <row r="4705" spans="11:13" x14ac:dyDescent="0.25">
      <c r="K4705" s="147"/>
      <c r="L4705" s="110"/>
      <c r="M4705" s="110"/>
    </row>
    <row r="4706" spans="11:13" x14ac:dyDescent="0.25">
      <c r="K4706" s="147"/>
      <c r="L4706" s="110"/>
      <c r="M4706" s="110"/>
    </row>
    <row r="4707" spans="11:13" x14ac:dyDescent="0.25">
      <c r="K4707" s="147"/>
      <c r="L4707" s="110"/>
      <c r="M4707" s="110"/>
    </row>
    <row r="4708" spans="11:13" x14ac:dyDescent="0.25">
      <c r="K4708" s="147"/>
      <c r="L4708" s="110"/>
      <c r="M4708" s="110"/>
    </row>
    <row r="4709" spans="11:13" x14ac:dyDescent="0.25">
      <c r="K4709" s="147"/>
      <c r="L4709" s="110"/>
      <c r="M4709" s="110"/>
    </row>
    <row r="4710" spans="11:13" x14ac:dyDescent="0.25">
      <c r="K4710" s="147"/>
      <c r="L4710" s="110"/>
      <c r="M4710" s="110"/>
    </row>
    <row r="4711" spans="11:13" x14ac:dyDescent="0.25">
      <c r="K4711" s="147"/>
      <c r="L4711" s="110"/>
      <c r="M4711" s="110"/>
    </row>
    <row r="4712" spans="11:13" x14ac:dyDescent="0.25">
      <c r="K4712" s="147"/>
      <c r="L4712" s="110"/>
      <c r="M4712" s="110"/>
    </row>
    <row r="4713" spans="11:13" x14ac:dyDescent="0.25">
      <c r="K4713" s="147"/>
      <c r="L4713" s="110"/>
      <c r="M4713" s="110"/>
    </row>
    <row r="4714" spans="11:13" x14ac:dyDescent="0.25">
      <c r="K4714" s="147"/>
      <c r="L4714" s="110"/>
      <c r="M4714" s="110"/>
    </row>
    <row r="4715" spans="11:13" x14ac:dyDescent="0.25">
      <c r="K4715" s="147"/>
      <c r="L4715" s="110"/>
      <c r="M4715" s="110"/>
    </row>
    <row r="4716" spans="11:13" x14ac:dyDescent="0.25">
      <c r="K4716" s="147"/>
      <c r="L4716" s="110"/>
      <c r="M4716" s="110"/>
    </row>
    <row r="4717" spans="11:13" x14ac:dyDescent="0.25">
      <c r="K4717" s="147"/>
      <c r="L4717" s="110"/>
      <c r="M4717" s="110"/>
    </row>
    <row r="4718" spans="11:13" x14ac:dyDescent="0.25">
      <c r="K4718" s="147"/>
      <c r="L4718" s="110"/>
      <c r="M4718" s="110"/>
    </row>
    <row r="4719" spans="11:13" x14ac:dyDescent="0.25">
      <c r="K4719" s="147"/>
      <c r="L4719" s="110"/>
      <c r="M4719" s="110"/>
    </row>
    <row r="4720" spans="11:13" x14ac:dyDescent="0.25">
      <c r="K4720" s="147"/>
      <c r="L4720" s="110"/>
      <c r="M4720" s="110"/>
    </row>
    <row r="4721" spans="11:13" x14ac:dyDescent="0.25">
      <c r="K4721" s="147"/>
      <c r="L4721" s="110"/>
      <c r="M4721" s="110"/>
    </row>
    <row r="4722" spans="11:13" x14ac:dyDescent="0.25">
      <c r="K4722" s="147"/>
      <c r="L4722" s="110"/>
      <c r="M4722" s="110"/>
    </row>
    <row r="4723" spans="11:13" x14ac:dyDescent="0.25">
      <c r="K4723" s="147"/>
      <c r="L4723" s="110"/>
      <c r="M4723" s="110"/>
    </row>
    <row r="4724" spans="11:13" x14ac:dyDescent="0.25">
      <c r="K4724" s="147"/>
      <c r="L4724" s="110"/>
      <c r="M4724" s="110"/>
    </row>
    <row r="4725" spans="11:13" x14ac:dyDescent="0.25">
      <c r="K4725" s="147"/>
      <c r="L4725" s="110"/>
      <c r="M4725" s="110"/>
    </row>
    <row r="4726" spans="11:13" x14ac:dyDescent="0.25">
      <c r="K4726" s="147"/>
      <c r="L4726" s="110"/>
      <c r="M4726" s="110"/>
    </row>
    <row r="4727" spans="11:13" x14ac:dyDescent="0.25">
      <c r="K4727" s="147"/>
      <c r="L4727" s="110"/>
      <c r="M4727" s="110"/>
    </row>
    <row r="4728" spans="11:13" x14ac:dyDescent="0.25">
      <c r="K4728" s="147"/>
      <c r="L4728" s="110"/>
      <c r="M4728" s="110"/>
    </row>
    <row r="4729" spans="11:13" x14ac:dyDescent="0.25">
      <c r="K4729" s="147"/>
      <c r="L4729" s="110"/>
      <c r="M4729" s="110"/>
    </row>
    <row r="4730" spans="11:13" x14ac:dyDescent="0.25">
      <c r="K4730" s="147"/>
      <c r="L4730" s="110"/>
      <c r="M4730" s="110"/>
    </row>
    <row r="4731" spans="11:13" x14ac:dyDescent="0.25">
      <c r="K4731" s="147"/>
      <c r="L4731" s="110"/>
      <c r="M4731" s="110"/>
    </row>
    <row r="4732" spans="11:13" x14ac:dyDescent="0.25">
      <c r="K4732" s="147"/>
      <c r="L4732" s="110"/>
      <c r="M4732" s="110"/>
    </row>
    <row r="4733" spans="11:13" x14ac:dyDescent="0.25">
      <c r="K4733" s="147"/>
      <c r="L4733" s="110"/>
      <c r="M4733" s="110"/>
    </row>
    <row r="4734" spans="11:13" x14ac:dyDescent="0.25">
      <c r="K4734" s="147"/>
      <c r="L4734" s="110"/>
      <c r="M4734" s="110"/>
    </row>
    <row r="4735" spans="11:13" x14ac:dyDescent="0.25">
      <c r="K4735" s="147"/>
      <c r="L4735" s="110"/>
      <c r="M4735" s="110"/>
    </row>
    <row r="4736" spans="11:13" x14ac:dyDescent="0.25">
      <c r="K4736" s="147"/>
      <c r="L4736" s="110"/>
      <c r="M4736" s="110"/>
    </row>
    <row r="4737" spans="11:13" x14ac:dyDescent="0.25">
      <c r="K4737" s="147"/>
      <c r="L4737" s="110"/>
      <c r="M4737" s="110"/>
    </row>
    <row r="4738" spans="11:13" x14ac:dyDescent="0.25">
      <c r="K4738" s="147"/>
      <c r="L4738" s="110"/>
      <c r="M4738" s="110"/>
    </row>
    <row r="4739" spans="11:13" x14ac:dyDescent="0.25">
      <c r="K4739" s="147"/>
      <c r="L4739" s="110"/>
      <c r="M4739" s="110"/>
    </row>
    <row r="4740" spans="11:13" x14ac:dyDescent="0.25">
      <c r="K4740" s="147"/>
      <c r="L4740" s="110"/>
      <c r="M4740" s="110"/>
    </row>
    <row r="4741" spans="11:13" x14ac:dyDescent="0.25">
      <c r="K4741" s="147"/>
      <c r="L4741" s="110"/>
      <c r="M4741" s="110"/>
    </row>
    <row r="4742" spans="11:13" x14ac:dyDescent="0.25">
      <c r="K4742" s="147"/>
      <c r="L4742" s="110"/>
      <c r="M4742" s="110"/>
    </row>
    <row r="4743" spans="11:13" x14ac:dyDescent="0.25">
      <c r="K4743" s="147"/>
      <c r="L4743" s="110"/>
      <c r="M4743" s="110"/>
    </row>
    <row r="4744" spans="11:13" x14ac:dyDescent="0.25">
      <c r="K4744" s="147"/>
      <c r="L4744" s="110"/>
      <c r="M4744" s="110"/>
    </row>
    <row r="4745" spans="11:13" x14ac:dyDescent="0.25">
      <c r="K4745" s="147"/>
      <c r="L4745" s="110"/>
      <c r="M4745" s="110"/>
    </row>
    <row r="4746" spans="11:13" x14ac:dyDescent="0.25">
      <c r="K4746" s="147"/>
      <c r="L4746" s="110"/>
      <c r="M4746" s="110"/>
    </row>
    <row r="4747" spans="11:13" x14ac:dyDescent="0.25">
      <c r="K4747" s="147"/>
      <c r="L4747" s="110"/>
      <c r="M4747" s="110"/>
    </row>
    <row r="4748" spans="11:13" x14ac:dyDescent="0.25">
      <c r="K4748" s="147"/>
      <c r="L4748" s="110"/>
      <c r="M4748" s="110"/>
    </row>
    <row r="4749" spans="11:13" x14ac:dyDescent="0.25">
      <c r="K4749" s="147"/>
      <c r="L4749" s="110"/>
      <c r="M4749" s="110"/>
    </row>
    <row r="4750" spans="11:13" x14ac:dyDescent="0.25">
      <c r="K4750" s="147"/>
      <c r="L4750" s="110"/>
      <c r="M4750" s="110"/>
    </row>
    <row r="4751" spans="11:13" x14ac:dyDescent="0.25">
      <c r="K4751" s="147"/>
      <c r="L4751" s="110"/>
      <c r="M4751" s="110"/>
    </row>
    <row r="4752" spans="11:13" x14ac:dyDescent="0.25">
      <c r="K4752" s="147"/>
      <c r="L4752" s="110"/>
      <c r="M4752" s="110"/>
    </row>
    <row r="4753" spans="11:13" x14ac:dyDescent="0.25">
      <c r="K4753" s="147"/>
      <c r="L4753" s="110"/>
      <c r="M4753" s="110"/>
    </row>
    <row r="4754" spans="11:13" x14ac:dyDescent="0.25">
      <c r="K4754" s="147"/>
      <c r="L4754" s="110"/>
      <c r="M4754" s="110"/>
    </row>
    <row r="4755" spans="11:13" x14ac:dyDescent="0.25">
      <c r="K4755" s="147"/>
      <c r="L4755" s="110"/>
      <c r="M4755" s="110"/>
    </row>
    <row r="4756" spans="11:13" x14ac:dyDescent="0.25">
      <c r="K4756" s="147"/>
      <c r="L4756" s="110"/>
      <c r="M4756" s="110"/>
    </row>
    <row r="4757" spans="11:13" x14ac:dyDescent="0.25">
      <c r="K4757" s="147"/>
      <c r="L4757" s="110"/>
      <c r="M4757" s="110"/>
    </row>
    <row r="4758" spans="11:13" x14ac:dyDescent="0.25">
      <c r="K4758" s="147"/>
      <c r="L4758" s="110"/>
      <c r="M4758" s="110"/>
    </row>
    <row r="4759" spans="11:13" x14ac:dyDescent="0.25">
      <c r="K4759" s="147"/>
      <c r="L4759" s="110"/>
      <c r="M4759" s="110"/>
    </row>
    <row r="4760" spans="11:13" x14ac:dyDescent="0.25">
      <c r="K4760" s="147"/>
      <c r="L4760" s="110"/>
      <c r="M4760" s="110"/>
    </row>
    <row r="4761" spans="11:13" x14ac:dyDescent="0.25">
      <c r="K4761" s="147"/>
      <c r="L4761" s="110"/>
      <c r="M4761" s="110"/>
    </row>
    <row r="4762" spans="11:13" x14ac:dyDescent="0.25">
      <c r="K4762" s="147"/>
      <c r="L4762" s="110"/>
      <c r="M4762" s="110"/>
    </row>
    <row r="4763" spans="11:13" x14ac:dyDescent="0.25">
      <c r="K4763" s="147"/>
      <c r="L4763" s="110"/>
      <c r="M4763" s="110"/>
    </row>
    <row r="4764" spans="11:13" x14ac:dyDescent="0.25">
      <c r="K4764" s="147"/>
      <c r="L4764" s="110"/>
      <c r="M4764" s="110"/>
    </row>
    <row r="4765" spans="11:13" x14ac:dyDescent="0.25">
      <c r="K4765" s="147"/>
      <c r="L4765" s="110"/>
      <c r="M4765" s="110"/>
    </row>
    <row r="4766" spans="11:13" x14ac:dyDescent="0.25">
      <c r="K4766" s="147"/>
      <c r="L4766" s="110"/>
      <c r="M4766" s="110"/>
    </row>
    <row r="4767" spans="11:13" x14ac:dyDescent="0.25">
      <c r="K4767" s="147"/>
      <c r="L4767" s="110"/>
      <c r="M4767" s="110"/>
    </row>
    <row r="4768" spans="11:13" x14ac:dyDescent="0.25">
      <c r="K4768" s="147"/>
      <c r="L4768" s="110"/>
      <c r="M4768" s="110"/>
    </row>
    <row r="4769" spans="11:13" x14ac:dyDescent="0.25">
      <c r="K4769" s="147"/>
      <c r="L4769" s="110"/>
      <c r="M4769" s="110"/>
    </row>
    <row r="4770" spans="11:13" x14ac:dyDescent="0.25">
      <c r="K4770" s="147"/>
      <c r="L4770" s="110"/>
      <c r="M4770" s="110"/>
    </row>
    <row r="4771" spans="11:13" x14ac:dyDescent="0.25">
      <c r="K4771" s="147"/>
      <c r="L4771" s="110"/>
      <c r="M4771" s="110"/>
    </row>
    <row r="4772" spans="11:13" x14ac:dyDescent="0.25">
      <c r="K4772" s="147"/>
      <c r="L4772" s="110"/>
      <c r="M4772" s="110"/>
    </row>
    <row r="4773" spans="11:13" x14ac:dyDescent="0.25">
      <c r="K4773" s="147"/>
      <c r="L4773" s="110"/>
      <c r="M4773" s="110"/>
    </row>
    <row r="4774" spans="11:13" x14ac:dyDescent="0.25">
      <c r="K4774" s="147"/>
      <c r="L4774" s="110"/>
      <c r="M4774" s="110"/>
    </row>
    <row r="4775" spans="11:13" x14ac:dyDescent="0.25">
      <c r="K4775" s="147"/>
      <c r="L4775" s="110"/>
      <c r="M4775" s="110"/>
    </row>
    <row r="4776" spans="11:13" x14ac:dyDescent="0.25">
      <c r="K4776" s="147"/>
      <c r="L4776" s="110"/>
      <c r="M4776" s="110"/>
    </row>
    <row r="4777" spans="11:13" x14ac:dyDescent="0.25">
      <c r="K4777" s="147"/>
      <c r="L4777" s="110"/>
      <c r="M4777" s="110"/>
    </row>
    <row r="4778" spans="11:13" x14ac:dyDescent="0.25">
      <c r="K4778" s="147"/>
      <c r="L4778" s="110"/>
      <c r="M4778" s="110"/>
    </row>
    <row r="4779" spans="11:13" x14ac:dyDescent="0.25">
      <c r="K4779" s="147"/>
      <c r="L4779" s="110"/>
      <c r="M4779" s="110"/>
    </row>
    <row r="4780" spans="11:13" x14ac:dyDescent="0.25">
      <c r="K4780" s="147"/>
      <c r="L4780" s="110"/>
      <c r="M4780" s="110"/>
    </row>
    <row r="4781" spans="11:13" x14ac:dyDescent="0.25">
      <c r="K4781" s="147"/>
      <c r="L4781" s="110"/>
      <c r="M4781" s="110"/>
    </row>
    <row r="4782" spans="11:13" x14ac:dyDescent="0.25">
      <c r="K4782" s="147"/>
      <c r="L4782" s="110"/>
      <c r="M4782" s="110"/>
    </row>
    <row r="4783" spans="11:13" x14ac:dyDescent="0.25">
      <c r="K4783" s="147"/>
      <c r="L4783" s="110"/>
      <c r="M4783" s="110"/>
    </row>
    <row r="4784" spans="11:13" x14ac:dyDescent="0.25">
      <c r="K4784" s="147"/>
      <c r="L4784" s="110"/>
      <c r="M4784" s="110"/>
    </row>
    <row r="4785" spans="11:13" x14ac:dyDescent="0.25">
      <c r="K4785" s="147"/>
      <c r="L4785" s="110"/>
      <c r="M4785" s="110"/>
    </row>
    <row r="4786" spans="11:13" x14ac:dyDescent="0.25">
      <c r="K4786" s="147"/>
      <c r="L4786" s="110"/>
      <c r="M4786" s="110"/>
    </row>
    <row r="4787" spans="11:13" x14ac:dyDescent="0.25">
      <c r="K4787" s="147"/>
      <c r="L4787" s="110"/>
      <c r="M4787" s="110"/>
    </row>
    <row r="4788" spans="11:13" x14ac:dyDescent="0.25">
      <c r="K4788" s="147"/>
      <c r="L4788" s="110"/>
      <c r="M4788" s="110"/>
    </row>
    <row r="4789" spans="11:13" x14ac:dyDescent="0.25">
      <c r="K4789" s="147"/>
      <c r="L4789" s="110"/>
      <c r="M4789" s="110"/>
    </row>
    <row r="4790" spans="11:13" x14ac:dyDescent="0.25">
      <c r="K4790" s="147"/>
      <c r="L4790" s="110"/>
      <c r="M4790" s="110"/>
    </row>
    <row r="4791" spans="11:13" x14ac:dyDescent="0.25">
      <c r="K4791" s="147"/>
      <c r="L4791" s="110"/>
      <c r="M4791" s="110"/>
    </row>
    <row r="4792" spans="11:13" x14ac:dyDescent="0.25">
      <c r="K4792" s="147"/>
      <c r="L4792" s="110"/>
      <c r="M4792" s="110"/>
    </row>
    <row r="4793" spans="11:13" x14ac:dyDescent="0.25">
      <c r="K4793" s="147"/>
      <c r="L4793" s="110"/>
      <c r="M4793" s="110"/>
    </row>
    <row r="4794" spans="11:13" x14ac:dyDescent="0.25">
      <c r="K4794" s="147"/>
      <c r="L4794" s="110"/>
      <c r="M4794" s="110"/>
    </row>
    <row r="4795" spans="11:13" x14ac:dyDescent="0.25">
      <c r="K4795" s="147"/>
      <c r="L4795" s="110"/>
      <c r="M4795" s="110"/>
    </row>
    <row r="4796" spans="11:13" x14ac:dyDescent="0.25">
      <c r="K4796" s="147"/>
      <c r="L4796" s="110"/>
      <c r="M4796" s="110"/>
    </row>
    <row r="4797" spans="11:13" x14ac:dyDescent="0.25">
      <c r="K4797" s="147"/>
      <c r="L4797" s="110"/>
      <c r="M4797" s="110"/>
    </row>
    <row r="4798" spans="11:13" x14ac:dyDescent="0.25">
      <c r="K4798" s="147"/>
      <c r="L4798" s="110"/>
      <c r="M4798" s="110"/>
    </row>
    <row r="4799" spans="11:13" x14ac:dyDescent="0.25">
      <c r="K4799" s="147"/>
      <c r="L4799" s="110"/>
      <c r="M4799" s="110"/>
    </row>
    <row r="4800" spans="11:13" x14ac:dyDescent="0.25">
      <c r="K4800" s="147"/>
      <c r="L4800" s="110"/>
      <c r="M4800" s="110"/>
    </row>
    <row r="4801" spans="11:13" x14ac:dyDescent="0.25">
      <c r="K4801" s="147"/>
      <c r="L4801" s="110"/>
      <c r="M4801" s="110"/>
    </row>
    <row r="4802" spans="11:13" x14ac:dyDescent="0.25">
      <c r="K4802" s="147"/>
      <c r="L4802" s="110"/>
      <c r="M4802" s="110"/>
    </row>
    <row r="4803" spans="11:13" x14ac:dyDescent="0.25">
      <c r="K4803" s="147"/>
      <c r="L4803" s="110"/>
      <c r="M4803" s="110"/>
    </row>
    <row r="4804" spans="11:13" x14ac:dyDescent="0.25">
      <c r="K4804" s="147"/>
      <c r="L4804" s="110"/>
      <c r="M4804" s="110"/>
    </row>
    <row r="4805" spans="11:13" x14ac:dyDescent="0.25">
      <c r="K4805" s="147"/>
      <c r="L4805" s="110"/>
      <c r="M4805" s="110"/>
    </row>
    <row r="4806" spans="11:13" x14ac:dyDescent="0.25">
      <c r="K4806" s="147"/>
      <c r="L4806" s="110"/>
      <c r="M4806" s="110"/>
    </row>
    <row r="4807" spans="11:13" x14ac:dyDescent="0.25">
      <c r="K4807" s="147"/>
      <c r="L4807" s="110"/>
      <c r="M4807" s="110"/>
    </row>
    <row r="4808" spans="11:13" x14ac:dyDescent="0.25">
      <c r="K4808" s="147"/>
      <c r="L4808" s="110"/>
      <c r="M4808" s="110"/>
    </row>
    <row r="4809" spans="11:13" x14ac:dyDescent="0.25">
      <c r="K4809" s="147"/>
      <c r="L4809" s="110"/>
      <c r="M4809" s="110"/>
    </row>
    <row r="4810" spans="11:13" x14ac:dyDescent="0.25">
      <c r="K4810" s="147"/>
      <c r="L4810" s="110"/>
      <c r="M4810" s="110"/>
    </row>
    <row r="4811" spans="11:13" x14ac:dyDescent="0.25">
      <c r="K4811" s="147"/>
      <c r="L4811" s="110"/>
      <c r="M4811" s="110"/>
    </row>
    <row r="4812" spans="11:13" x14ac:dyDescent="0.25">
      <c r="K4812" s="147"/>
      <c r="L4812" s="110"/>
      <c r="M4812" s="110"/>
    </row>
    <row r="4813" spans="11:13" x14ac:dyDescent="0.25">
      <c r="K4813" s="147"/>
      <c r="L4813" s="110"/>
      <c r="M4813" s="110"/>
    </row>
    <row r="4814" spans="11:13" x14ac:dyDescent="0.25">
      <c r="K4814" s="147"/>
      <c r="L4814" s="110"/>
      <c r="M4814" s="110"/>
    </row>
    <row r="4815" spans="11:13" x14ac:dyDescent="0.25">
      <c r="K4815" s="147"/>
      <c r="L4815" s="110"/>
      <c r="M4815" s="110"/>
    </row>
    <row r="4816" spans="11:13" x14ac:dyDescent="0.25">
      <c r="K4816" s="147"/>
      <c r="L4816" s="110"/>
      <c r="M4816" s="110"/>
    </row>
    <row r="4817" spans="11:13" x14ac:dyDescent="0.25">
      <c r="K4817" s="147"/>
      <c r="L4817" s="110"/>
      <c r="M4817" s="110"/>
    </row>
    <row r="4818" spans="11:13" x14ac:dyDescent="0.25">
      <c r="K4818" s="147"/>
      <c r="L4818" s="110"/>
      <c r="M4818" s="110"/>
    </row>
    <row r="4819" spans="11:13" x14ac:dyDescent="0.25">
      <c r="K4819" s="147"/>
      <c r="L4819" s="110"/>
      <c r="M4819" s="110"/>
    </row>
    <row r="4820" spans="11:13" x14ac:dyDescent="0.25">
      <c r="K4820" s="147"/>
      <c r="L4820" s="110"/>
      <c r="M4820" s="110"/>
    </row>
    <row r="4821" spans="11:13" x14ac:dyDescent="0.25">
      <c r="K4821" s="147"/>
      <c r="L4821" s="110"/>
      <c r="M4821" s="110"/>
    </row>
    <row r="4822" spans="11:13" x14ac:dyDescent="0.25">
      <c r="K4822" s="147"/>
      <c r="L4822" s="110"/>
      <c r="M4822" s="110"/>
    </row>
    <row r="4823" spans="11:13" x14ac:dyDescent="0.25">
      <c r="K4823" s="147"/>
      <c r="L4823" s="110"/>
      <c r="M4823" s="110"/>
    </row>
    <row r="4824" spans="11:13" x14ac:dyDescent="0.25">
      <c r="K4824" s="147"/>
      <c r="L4824" s="110"/>
      <c r="M4824" s="110"/>
    </row>
    <row r="4825" spans="11:13" x14ac:dyDescent="0.25">
      <c r="K4825" s="147"/>
      <c r="L4825" s="110"/>
      <c r="M4825" s="110"/>
    </row>
    <row r="4826" spans="11:13" x14ac:dyDescent="0.25">
      <c r="K4826" s="147"/>
      <c r="L4826" s="110"/>
      <c r="M4826" s="110"/>
    </row>
    <row r="4827" spans="11:13" x14ac:dyDescent="0.25">
      <c r="K4827" s="147"/>
      <c r="L4827" s="110"/>
      <c r="M4827" s="110"/>
    </row>
    <row r="4828" spans="11:13" x14ac:dyDescent="0.25">
      <c r="K4828" s="147"/>
      <c r="L4828" s="110"/>
      <c r="M4828" s="110"/>
    </row>
    <row r="4829" spans="11:13" x14ac:dyDescent="0.25">
      <c r="K4829" s="147"/>
      <c r="L4829" s="110"/>
      <c r="M4829" s="110"/>
    </row>
    <row r="4830" spans="11:13" x14ac:dyDescent="0.25">
      <c r="K4830" s="147"/>
      <c r="L4830" s="110"/>
      <c r="M4830" s="110"/>
    </row>
    <row r="4831" spans="11:13" x14ac:dyDescent="0.25">
      <c r="K4831" s="147"/>
      <c r="L4831" s="110"/>
      <c r="M4831" s="110"/>
    </row>
    <row r="4832" spans="11:13" x14ac:dyDescent="0.25">
      <c r="K4832" s="147"/>
      <c r="L4832" s="110"/>
      <c r="M4832" s="110"/>
    </row>
    <row r="4833" spans="11:13" x14ac:dyDescent="0.25">
      <c r="K4833" s="147"/>
      <c r="L4833" s="110"/>
      <c r="M4833" s="110"/>
    </row>
    <row r="4834" spans="11:13" x14ac:dyDescent="0.25">
      <c r="K4834" s="147"/>
      <c r="L4834" s="110"/>
      <c r="M4834" s="110"/>
    </row>
    <row r="4835" spans="11:13" x14ac:dyDescent="0.25">
      <c r="K4835" s="147"/>
      <c r="L4835" s="110"/>
      <c r="M4835" s="110"/>
    </row>
    <row r="4836" spans="11:13" x14ac:dyDescent="0.25">
      <c r="K4836" s="147"/>
      <c r="L4836" s="110"/>
      <c r="M4836" s="110"/>
    </row>
    <row r="4837" spans="11:13" x14ac:dyDescent="0.25">
      <c r="K4837" s="147"/>
      <c r="L4837" s="110"/>
      <c r="M4837" s="110"/>
    </row>
    <row r="4838" spans="11:13" x14ac:dyDescent="0.25">
      <c r="K4838" s="147"/>
      <c r="L4838" s="110"/>
      <c r="M4838" s="110"/>
    </row>
    <row r="4839" spans="11:13" x14ac:dyDescent="0.25">
      <c r="K4839" s="147"/>
      <c r="L4839" s="110"/>
      <c r="M4839" s="110"/>
    </row>
    <row r="4840" spans="11:13" x14ac:dyDescent="0.25">
      <c r="K4840" s="147"/>
      <c r="L4840" s="110"/>
      <c r="M4840" s="110"/>
    </row>
    <row r="4841" spans="11:13" x14ac:dyDescent="0.25">
      <c r="K4841" s="147"/>
      <c r="L4841" s="110"/>
      <c r="M4841" s="110"/>
    </row>
    <row r="4842" spans="11:13" x14ac:dyDescent="0.25">
      <c r="K4842" s="147"/>
      <c r="L4842" s="110"/>
      <c r="M4842" s="110"/>
    </row>
    <row r="4843" spans="11:13" x14ac:dyDescent="0.25">
      <c r="K4843" s="147"/>
      <c r="L4843" s="110"/>
      <c r="M4843" s="110"/>
    </row>
    <row r="4844" spans="11:13" x14ac:dyDescent="0.25">
      <c r="K4844" s="147"/>
      <c r="L4844" s="110"/>
      <c r="M4844" s="110"/>
    </row>
    <row r="4845" spans="11:13" x14ac:dyDescent="0.25">
      <c r="K4845" s="147"/>
      <c r="L4845" s="110"/>
      <c r="M4845" s="110"/>
    </row>
    <row r="4846" spans="11:13" x14ac:dyDescent="0.25">
      <c r="K4846" s="147"/>
      <c r="L4846" s="110"/>
      <c r="M4846" s="110"/>
    </row>
    <row r="4847" spans="11:13" x14ac:dyDescent="0.25">
      <c r="K4847" s="147"/>
      <c r="L4847" s="110"/>
      <c r="M4847" s="110"/>
    </row>
    <row r="4848" spans="11:13" x14ac:dyDescent="0.25">
      <c r="K4848" s="147"/>
      <c r="L4848" s="110"/>
      <c r="M4848" s="110"/>
    </row>
    <row r="4849" spans="11:13" x14ac:dyDescent="0.25">
      <c r="K4849" s="147"/>
      <c r="L4849" s="110"/>
      <c r="M4849" s="110"/>
    </row>
    <row r="4850" spans="11:13" x14ac:dyDescent="0.25">
      <c r="K4850" s="147"/>
      <c r="L4850" s="110"/>
      <c r="M4850" s="110"/>
    </row>
    <row r="4851" spans="11:13" x14ac:dyDescent="0.25">
      <c r="K4851" s="147"/>
      <c r="L4851" s="110"/>
      <c r="M4851" s="110"/>
    </row>
    <row r="4852" spans="11:13" x14ac:dyDescent="0.25">
      <c r="K4852" s="147"/>
      <c r="L4852" s="110"/>
      <c r="M4852" s="110"/>
    </row>
    <row r="4853" spans="11:13" x14ac:dyDescent="0.25">
      <c r="K4853" s="147"/>
      <c r="L4853" s="110"/>
      <c r="M4853" s="110"/>
    </row>
    <row r="4854" spans="11:13" x14ac:dyDescent="0.25">
      <c r="K4854" s="147"/>
      <c r="L4854" s="110"/>
      <c r="M4854" s="110"/>
    </row>
    <row r="4855" spans="11:13" x14ac:dyDescent="0.25">
      <c r="K4855" s="147"/>
      <c r="L4855" s="110"/>
      <c r="M4855" s="110"/>
    </row>
    <row r="4856" spans="11:13" x14ac:dyDescent="0.25">
      <c r="K4856" s="147"/>
      <c r="L4856" s="110"/>
      <c r="M4856" s="110"/>
    </row>
    <row r="4857" spans="11:13" x14ac:dyDescent="0.25">
      <c r="K4857" s="147"/>
      <c r="L4857" s="110"/>
      <c r="M4857" s="110"/>
    </row>
    <row r="4858" spans="11:13" x14ac:dyDescent="0.25">
      <c r="K4858" s="147"/>
      <c r="L4858" s="110"/>
      <c r="M4858" s="110"/>
    </row>
    <row r="4859" spans="11:13" x14ac:dyDescent="0.25">
      <c r="K4859" s="147"/>
      <c r="L4859" s="110"/>
      <c r="M4859" s="110"/>
    </row>
    <row r="4860" spans="11:13" x14ac:dyDescent="0.25">
      <c r="K4860" s="147"/>
      <c r="L4860" s="110"/>
      <c r="M4860" s="110"/>
    </row>
    <row r="4861" spans="11:13" x14ac:dyDescent="0.25">
      <c r="K4861" s="147"/>
      <c r="L4861" s="110"/>
      <c r="M4861" s="110"/>
    </row>
    <row r="4862" spans="11:13" x14ac:dyDescent="0.25">
      <c r="K4862" s="147"/>
      <c r="L4862" s="110"/>
      <c r="M4862" s="110"/>
    </row>
    <row r="4863" spans="11:13" x14ac:dyDescent="0.25">
      <c r="K4863" s="147"/>
      <c r="L4863" s="110"/>
      <c r="M4863" s="110"/>
    </row>
    <row r="4864" spans="11:13" x14ac:dyDescent="0.25">
      <c r="K4864" s="147"/>
      <c r="L4864" s="110"/>
      <c r="M4864" s="110"/>
    </row>
    <row r="4865" spans="11:13" x14ac:dyDescent="0.25">
      <c r="K4865" s="147"/>
      <c r="L4865" s="110"/>
      <c r="M4865" s="110"/>
    </row>
    <row r="4866" spans="11:13" x14ac:dyDescent="0.25">
      <c r="K4866" s="147"/>
      <c r="L4866" s="110"/>
      <c r="M4866" s="110"/>
    </row>
    <row r="4867" spans="11:13" x14ac:dyDescent="0.25">
      <c r="K4867" s="147"/>
      <c r="L4867" s="110"/>
      <c r="M4867" s="110"/>
    </row>
    <row r="4868" spans="11:13" x14ac:dyDescent="0.25">
      <c r="K4868" s="147"/>
      <c r="L4868" s="110"/>
      <c r="M4868" s="110"/>
    </row>
    <row r="4869" spans="11:13" x14ac:dyDescent="0.25">
      <c r="K4869" s="147"/>
      <c r="L4869" s="110"/>
      <c r="M4869" s="110"/>
    </row>
    <row r="4870" spans="11:13" x14ac:dyDescent="0.25">
      <c r="K4870" s="147"/>
      <c r="L4870" s="110"/>
      <c r="M4870" s="110"/>
    </row>
    <row r="4871" spans="11:13" x14ac:dyDescent="0.25">
      <c r="K4871" s="147"/>
      <c r="L4871" s="110"/>
      <c r="M4871" s="110"/>
    </row>
    <row r="4872" spans="11:13" x14ac:dyDescent="0.25">
      <c r="K4872" s="147"/>
      <c r="L4872" s="110"/>
      <c r="M4872" s="110"/>
    </row>
    <row r="4873" spans="11:13" x14ac:dyDescent="0.25">
      <c r="K4873" s="147"/>
      <c r="L4873" s="110"/>
      <c r="M4873" s="110"/>
    </row>
    <row r="4874" spans="11:13" x14ac:dyDescent="0.25">
      <c r="K4874" s="147"/>
      <c r="L4874" s="110"/>
      <c r="M4874" s="110"/>
    </row>
    <row r="4875" spans="11:13" x14ac:dyDescent="0.25">
      <c r="K4875" s="147"/>
      <c r="L4875" s="110"/>
      <c r="M4875" s="110"/>
    </row>
    <row r="4876" spans="11:13" x14ac:dyDescent="0.25">
      <c r="K4876" s="147"/>
      <c r="L4876" s="110"/>
      <c r="M4876" s="110"/>
    </row>
    <row r="4877" spans="11:13" x14ac:dyDescent="0.25">
      <c r="K4877" s="147"/>
      <c r="L4877" s="110"/>
      <c r="M4877" s="110"/>
    </row>
    <row r="4878" spans="11:13" x14ac:dyDescent="0.25">
      <c r="K4878" s="147"/>
      <c r="L4878" s="110"/>
      <c r="M4878" s="110"/>
    </row>
    <row r="4879" spans="11:13" x14ac:dyDescent="0.25">
      <c r="K4879" s="147"/>
      <c r="L4879" s="110"/>
      <c r="M4879" s="110"/>
    </row>
    <row r="4880" spans="11:13" x14ac:dyDescent="0.25">
      <c r="K4880" s="147"/>
      <c r="L4880" s="110"/>
      <c r="M4880" s="110"/>
    </row>
    <row r="4881" spans="11:13" x14ac:dyDescent="0.25">
      <c r="K4881" s="147"/>
      <c r="L4881" s="110"/>
      <c r="M4881" s="110"/>
    </row>
    <row r="4882" spans="11:13" x14ac:dyDescent="0.25">
      <c r="K4882" s="147"/>
      <c r="L4882" s="110"/>
      <c r="M4882" s="110"/>
    </row>
    <row r="4883" spans="11:13" x14ac:dyDescent="0.25">
      <c r="K4883" s="147"/>
      <c r="L4883" s="110"/>
      <c r="M4883" s="110"/>
    </row>
    <row r="4884" spans="11:13" x14ac:dyDescent="0.25">
      <c r="K4884" s="147"/>
      <c r="L4884" s="110"/>
      <c r="M4884" s="110"/>
    </row>
    <row r="4885" spans="11:13" x14ac:dyDescent="0.25">
      <c r="K4885" s="147"/>
      <c r="L4885" s="110"/>
      <c r="M4885" s="110"/>
    </row>
    <row r="4886" spans="11:13" x14ac:dyDescent="0.25">
      <c r="K4886" s="147"/>
      <c r="L4886" s="110"/>
      <c r="M4886" s="110"/>
    </row>
    <row r="4887" spans="11:13" x14ac:dyDescent="0.25">
      <c r="K4887" s="147"/>
      <c r="L4887" s="110"/>
      <c r="M4887" s="110"/>
    </row>
    <row r="4888" spans="11:13" x14ac:dyDescent="0.25">
      <c r="K4888" s="147"/>
      <c r="L4888" s="110"/>
      <c r="M4888" s="110"/>
    </row>
    <row r="4889" spans="11:13" x14ac:dyDescent="0.25">
      <c r="K4889" s="147"/>
      <c r="L4889" s="110"/>
      <c r="M4889" s="110"/>
    </row>
    <row r="4890" spans="11:13" x14ac:dyDescent="0.25">
      <c r="K4890" s="147"/>
      <c r="L4890" s="110"/>
      <c r="M4890" s="110"/>
    </row>
    <row r="4891" spans="11:13" x14ac:dyDescent="0.25">
      <c r="K4891" s="147"/>
      <c r="L4891" s="110"/>
      <c r="M4891" s="110"/>
    </row>
    <row r="4892" spans="11:13" x14ac:dyDescent="0.25">
      <c r="K4892" s="147"/>
      <c r="L4892" s="110"/>
      <c r="M4892" s="110"/>
    </row>
    <row r="4893" spans="11:13" x14ac:dyDescent="0.25">
      <c r="K4893" s="147"/>
      <c r="L4893" s="110"/>
      <c r="M4893" s="110"/>
    </row>
    <row r="4894" spans="11:13" x14ac:dyDescent="0.25">
      <c r="K4894" s="147"/>
      <c r="L4894" s="110"/>
      <c r="M4894" s="110"/>
    </row>
    <row r="4895" spans="11:13" x14ac:dyDescent="0.25">
      <c r="K4895" s="147"/>
      <c r="L4895" s="110"/>
      <c r="M4895" s="110"/>
    </row>
    <row r="4896" spans="11:13" x14ac:dyDescent="0.25">
      <c r="K4896" s="147"/>
      <c r="L4896" s="110"/>
      <c r="M4896" s="110"/>
    </row>
    <row r="4897" spans="11:13" x14ac:dyDescent="0.25">
      <c r="K4897" s="147"/>
      <c r="L4897" s="110"/>
      <c r="M4897" s="110"/>
    </row>
    <row r="4898" spans="11:13" x14ac:dyDescent="0.25">
      <c r="K4898" s="147"/>
      <c r="L4898" s="110"/>
      <c r="M4898" s="110"/>
    </row>
    <row r="4899" spans="11:13" x14ac:dyDescent="0.25">
      <c r="K4899" s="147"/>
      <c r="L4899" s="110"/>
      <c r="M4899" s="110"/>
    </row>
    <row r="4900" spans="11:13" x14ac:dyDescent="0.25">
      <c r="K4900" s="147"/>
      <c r="L4900" s="110"/>
      <c r="M4900" s="110"/>
    </row>
    <row r="4901" spans="11:13" x14ac:dyDescent="0.25">
      <c r="K4901" s="147"/>
      <c r="L4901" s="110"/>
      <c r="M4901" s="110"/>
    </row>
    <row r="4902" spans="11:13" x14ac:dyDescent="0.25">
      <c r="K4902" s="147"/>
      <c r="L4902" s="110"/>
      <c r="M4902" s="110"/>
    </row>
    <row r="4903" spans="11:13" x14ac:dyDescent="0.25">
      <c r="K4903" s="147"/>
      <c r="L4903" s="110"/>
      <c r="M4903" s="110"/>
    </row>
    <row r="4904" spans="11:13" x14ac:dyDescent="0.25">
      <c r="K4904" s="147"/>
      <c r="L4904" s="110"/>
      <c r="M4904" s="110"/>
    </row>
    <row r="4905" spans="11:13" x14ac:dyDescent="0.25">
      <c r="K4905" s="147"/>
      <c r="L4905" s="110"/>
      <c r="M4905" s="110"/>
    </row>
    <row r="4906" spans="11:13" x14ac:dyDescent="0.25">
      <c r="K4906" s="147"/>
      <c r="L4906" s="110"/>
      <c r="M4906" s="110"/>
    </row>
    <row r="4907" spans="11:13" x14ac:dyDescent="0.25">
      <c r="K4907" s="147"/>
      <c r="L4907" s="110"/>
      <c r="M4907" s="110"/>
    </row>
    <row r="4908" spans="11:13" x14ac:dyDescent="0.25">
      <c r="K4908" s="147"/>
      <c r="L4908" s="110"/>
      <c r="M4908" s="110"/>
    </row>
    <row r="4909" spans="11:13" x14ac:dyDescent="0.25">
      <c r="K4909" s="147"/>
      <c r="L4909" s="110"/>
      <c r="M4909" s="110"/>
    </row>
    <row r="4910" spans="11:13" x14ac:dyDescent="0.25">
      <c r="K4910" s="147"/>
      <c r="L4910" s="110"/>
      <c r="M4910" s="110"/>
    </row>
    <row r="4911" spans="11:13" x14ac:dyDescent="0.25">
      <c r="K4911" s="147"/>
      <c r="L4911" s="110"/>
      <c r="M4911" s="110"/>
    </row>
    <row r="4912" spans="11:13" x14ac:dyDescent="0.25">
      <c r="K4912" s="147"/>
      <c r="L4912" s="110"/>
      <c r="M4912" s="110"/>
    </row>
    <row r="4913" spans="11:13" x14ac:dyDescent="0.25">
      <c r="K4913" s="147"/>
      <c r="L4913" s="110"/>
      <c r="M4913" s="110"/>
    </row>
    <row r="4914" spans="11:13" x14ac:dyDescent="0.25">
      <c r="K4914" s="147"/>
      <c r="L4914" s="110"/>
      <c r="M4914" s="110"/>
    </row>
    <row r="4915" spans="11:13" x14ac:dyDescent="0.25">
      <c r="K4915" s="147"/>
      <c r="L4915" s="110"/>
      <c r="M4915" s="110"/>
    </row>
    <row r="4916" spans="11:13" x14ac:dyDescent="0.25">
      <c r="K4916" s="147"/>
      <c r="L4916" s="110"/>
      <c r="M4916" s="110"/>
    </row>
    <row r="4917" spans="11:13" x14ac:dyDescent="0.25">
      <c r="K4917" s="147"/>
      <c r="L4917" s="110"/>
      <c r="M4917" s="110"/>
    </row>
    <row r="4918" spans="11:13" x14ac:dyDescent="0.25">
      <c r="K4918" s="147"/>
      <c r="L4918" s="110"/>
      <c r="M4918" s="110"/>
    </row>
    <row r="4919" spans="11:13" x14ac:dyDescent="0.25">
      <c r="K4919" s="147"/>
      <c r="L4919" s="110"/>
      <c r="M4919" s="110"/>
    </row>
    <row r="4920" spans="11:13" x14ac:dyDescent="0.25">
      <c r="K4920" s="147"/>
      <c r="L4920" s="110"/>
      <c r="M4920" s="110"/>
    </row>
    <row r="4921" spans="11:13" x14ac:dyDescent="0.25">
      <c r="K4921" s="147"/>
      <c r="L4921" s="110"/>
      <c r="M4921" s="110"/>
    </row>
    <row r="4922" spans="11:13" x14ac:dyDescent="0.25">
      <c r="K4922" s="147"/>
      <c r="L4922" s="110"/>
      <c r="M4922" s="110"/>
    </row>
    <row r="4923" spans="11:13" x14ac:dyDescent="0.25">
      <c r="K4923" s="147"/>
      <c r="L4923" s="110"/>
      <c r="M4923" s="110"/>
    </row>
    <row r="4924" spans="11:13" x14ac:dyDescent="0.25">
      <c r="K4924" s="147"/>
      <c r="L4924" s="110"/>
      <c r="M4924" s="110"/>
    </row>
    <row r="4925" spans="11:13" x14ac:dyDescent="0.25">
      <c r="K4925" s="147"/>
      <c r="L4925" s="110"/>
      <c r="M4925" s="110"/>
    </row>
    <row r="4926" spans="11:13" x14ac:dyDescent="0.25">
      <c r="K4926" s="147"/>
      <c r="L4926" s="110"/>
      <c r="M4926" s="110"/>
    </row>
    <row r="4927" spans="11:13" x14ac:dyDescent="0.25">
      <c r="K4927" s="147"/>
      <c r="L4927" s="110"/>
      <c r="M4927" s="110"/>
    </row>
    <row r="4928" spans="11:13" x14ac:dyDescent="0.25">
      <c r="K4928" s="147"/>
      <c r="L4928" s="110"/>
      <c r="M4928" s="110"/>
    </row>
    <row r="4929" spans="11:13" x14ac:dyDescent="0.25">
      <c r="K4929" s="147"/>
      <c r="L4929" s="110"/>
      <c r="M4929" s="110"/>
    </row>
    <row r="4930" spans="11:13" x14ac:dyDescent="0.25">
      <c r="K4930" s="147"/>
      <c r="L4930" s="110"/>
      <c r="M4930" s="110"/>
    </row>
    <row r="4931" spans="11:13" x14ac:dyDescent="0.25">
      <c r="K4931" s="147"/>
      <c r="L4931" s="110"/>
      <c r="M4931" s="110"/>
    </row>
    <row r="4932" spans="11:13" x14ac:dyDescent="0.25">
      <c r="K4932" s="147"/>
      <c r="L4932" s="110"/>
      <c r="M4932" s="110"/>
    </row>
    <row r="4933" spans="11:13" x14ac:dyDescent="0.25">
      <c r="K4933" s="147"/>
      <c r="L4933" s="110"/>
      <c r="M4933" s="110"/>
    </row>
    <row r="4934" spans="11:13" x14ac:dyDescent="0.25">
      <c r="K4934" s="147"/>
      <c r="L4934" s="110"/>
      <c r="M4934" s="110"/>
    </row>
    <row r="4935" spans="11:13" x14ac:dyDescent="0.25">
      <c r="K4935" s="147"/>
      <c r="L4935" s="110"/>
      <c r="M4935" s="110"/>
    </row>
    <row r="4936" spans="11:13" x14ac:dyDescent="0.25">
      <c r="K4936" s="147"/>
      <c r="L4936" s="110"/>
      <c r="M4936" s="110"/>
    </row>
    <row r="4937" spans="11:13" x14ac:dyDescent="0.25">
      <c r="K4937" s="147"/>
      <c r="L4937" s="110"/>
      <c r="M4937" s="110"/>
    </row>
    <row r="4938" spans="11:13" x14ac:dyDescent="0.25">
      <c r="K4938" s="147"/>
      <c r="L4938" s="110"/>
      <c r="M4938" s="110"/>
    </row>
    <row r="4939" spans="11:13" x14ac:dyDescent="0.25">
      <c r="K4939" s="147"/>
      <c r="L4939" s="110"/>
      <c r="M4939" s="110"/>
    </row>
    <row r="4940" spans="11:13" x14ac:dyDescent="0.25">
      <c r="K4940" s="147"/>
      <c r="L4940" s="110"/>
      <c r="M4940" s="110"/>
    </row>
    <row r="4941" spans="11:13" x14ac:dyDescent="0.25">
      <c r="K4941" s="147"/>
      <c r="L4941" s="110"/>
      <c r="M4941" s="110"/>
    </row>
    <row r="4942" spans="11:13" x14ac:dyDescent="0.25">
      <c r="K4942" s="147"/>
      <c r="L4942" s="110"/>
      <c r="M4942" s="110"/>
    </row>
    <row r="4943" spans="11:13" x14ac:dyDescent="0.25">
      <c r="K4943" s="147"/>
      <c r="L4943" s="110"/>
      <c r="M4943" s="110"/>
    </row>
    <row r="4944" spans="11:13" x14ac:dyDescent="0.25">
      <c r="K4944" s="147"/>
      <c r="L4944" s="110"/>
      <c r="M4944" s="110"/>
    </row>
    <row r="4945" spans="11:13" x14ac:dyDescent="0.25">
      <c r="K4945" s="147"/>
      <c r="L4945" s="110"/>
      <c r="M4945" s="110"/>
    </row>
    <row r="4946" spans="11:13" x14ac:dyDescent="0.25">
      <c r="K4946" s="147"/>
      <c r="L4946" s="110"/>
      <c r="M4946" s="110"/>
    </row>
    <row r="4947" spans="11:13" x14ac:dyDescent="0.25">
      <c r="K4947" s="147"/>
      <c r="L4947" s="110"/>
      <c r="M4947" s="110"/>
    </row>
    <row r="4948" spans="11:13" x14ac:dyDescent="0.25">
      <c r="K4948" s="147"/>
      <c r="L4948" s="110"/>
      <c r="M4948" s="110"/>
    </row>
    <row r="4949" spans="11:13" x14ac:dyDescent="0.25">
      <c r="K4949" s="147"/>
      <c r="L4949" s="110"/>
      <c r="M4949" s="110"/>
    </row>
    <row r="4950" spans="11:13" x14ac:dyDescent="0.25">
      <c r="K4950" s="147"/>
      <c r="L4950" s="110"/>
      <c r="M4950" s="110"/>
    </row>
    <row r="4951" spans="11:13" x14ac:dyDescent="0.25">
      <c r="K4951" s="147"/>
      <c r="L4951" s="110"/>
      <c r="M4951" s="110"/>
    </row>
    <row r="4952" spans="11:13" x14ac:dyDescent="0.25">
      <c r="K4952" s="147"/>
      <c r="L4952" s="110"/>
      <c r="M4952" s="110"/>
    </row>
    <row r="4953" spans="11:13" x14ac:dyDescent="0.25">
      <c r="K4953" s="147"/>
      <c r="L4953" s="110"/>
      <c r="M4953" s="110"/>
    </row>
    <row r="4954" spans="11:13" x14ac:dyDescent="0.25">
      <c r="K4954" s="147"/>
      <c r="L4954" s="110"/>
      <c r="M4954" s="110"/>
    </row>
    <row r="4955" spans="11:13" x14ac:dyDescent="0.25">
      <c r="K4955" s="147"/>
      <c r="L4955" s="110"/>
      <c r="M4955" s="110"/>
    </row>
    <row r="4956" spans="11:13" x14ac:dyDescent="0.25">
      <c r="K4956" s="147"/>
      <c r="L4956" s="110"/>
      <c r="M4956" s="110"/>
    </row>
    <row r="4957" spans="11:13" x14ac:dyDescent="0.25">
      <c r="K4957" s="147"/>
      <c r="L4957" s="110"/>
      <c r="M4957" s="110"/>
    </row>
    <row r="4958" spans="11:13" x14ac:dyDescent="0.25">
      <c r="K4958" s="147"/>
      <c r="L4958" s="110"/>
      <c r="M4958" s="110"/>
    </row>
    <row r="4959" spans="11:13" x14ac:dyDescent="0.25">
      <c r="K4959" s="147"/>
      <c r="L4959" s="110"/>
      <c r="M4959" s="110"/>
    </row>
    <row r="4960" spans="11:13" x14ac:dyDescent="0.25">
      <c r="K4960" s="147"/>
      <c r="L4960" s="110"/>
      <c r="M4960" s="110"/>
    </row>
    <row r="4961" spans="11:13" x14ac:dyDescent="0.25">
      <c r="K4961" s="147"/>
      <c r="L4961" s="110"/>
      <c r="M4961" s="110"/>
    </row>
    <row r="4962" spans="11:13" x14ac:dyDescent="0.25">
      <c r="K4962" s="147"/>
      <c r="L4962" s="110"/>
      <c r="M4962" s="110"/>
    </row>
    <row r="4963" spans="11:13" x14ac:dyDescent="0.25">
      <c r="K4963" s="147"/>
      <c r="L4963" s="110"/>
      <c r="M4963" s="110"/>
    </row>
    <row r="4964" spans="11:13" x14ac:dyDescent="0.25">
      <c r="K4964" s="147"/>
      <c r="L4964" s="110"/>
      <c r="M4964" s="110"/>
    </row>
    <row r="4965" spans="11:13" x14ac:dyDescent="0.25">
      <c r="K4965" s="147"/>
      <c r="L4965" s="110"/>
      <c r="M4965" s="110"/>
    </row>
    <row r="4966" spans="11:13" x14ac:dyDescent="0.25">
      <c r="K4966" s="147"/>
      <c r="L4966" s="110"/>
      <c r="M4966" s="110"/>
    </row>
    <row r="4967" spans="11:13" x14ac:dyDescent="0.25">
      <c r="K4967" s="147"/>
      <c r="L4967" s="110"/>
      <c r="M4967" s="110"/>
    </row>
    <row r="4968" spans="11:13" x14ac:dyDescent="0.25">
      <c r="K4968" s="147"/>
      <c r="L4968" s="110"/>
      <c r="M4968" s="110"/>
    </row>
    <row r="4969" spans="11:13" x14ac:dyDescent="0.25">
      <c r="K4969" s="147"/>
      <c r="L4969" s="110"/>
      <c r="M4969" s="110"/>
    </row>
    <row r="4970" spans="11:13" x14ac:dyDescent="0.25">
      <c r="K4970" s="147"/>
      <c r="L4970" s="110"/>
      <c r="M4970" s="110"/>
    </row>
    <row r="4971" spans="11:13" x14ac:dyDescent="0.25">
      <c r="K4971" s="147"/>
      <c r="L4971" s="110"/>
      <c r="M4971" s="110"/>
    </row>
    <row r="4972" spans="11:13" x14ac:dyDescent="0.25">
      <c r="K4972" s="147"/>
      <c r="L4972" s="110"/>
      <c r="M4972" s="110"/>
    </row>
    <row r="4973" spans="11:13" x14ac:dyDescent="0.25">
      <c r="K4973" s="147"/>
      <c r="L4973" s="110"/>
      <c r="M4973" s="110"/>
    </row>
    <row r="4974" spans="11:13" x14ac:dyDescent="0.25">
      <c r="K4974" s="147"/>
      <c r="L4974" s="110"/>
      <c r="M4974" s="110"/>
    </row>
    <row r="4975" spans="11:13" x14ac:dyDescent="0.25">
      <c r="K4975" s="147"/>
      <c r="L4975" s="110"/>
      <c r="M4975" s="110"/>
    </row>
    <row r="4976" spans="11:13" x14ac:dyDescent="0.25">
      <c r="K4976" s="147"/>
      <c r="L4976" s="110"/>
      <c r="M4976" s="110"/>
    </row>
    <row r="4977" spans="11:13" x14ac:dyDescent="0.25">
      <c r="K4977" s="147"/>
      <c r="L4977" s="110"/>
      <c r="M4977" s="110"/>
    </row>
    <row r="4978" spans="11:13" x14ac:dyDescent="0.25">
      <c r="K4978" s="147"/>
      <c r="L4978" s="110"/>
      <c r="M4978" s="110"/>
    </row>
    <row r="4979" spans="11:13" x14ac:dyDescent="0.25">
      <c r="K4979" s="147"/>
      <c r="L4979" s="110"/>
      <c r="M4979" s="110"/>
    </row>
    <row r="4980" spans="11:13" x14ac:dyDescent="0.25">
      <c r="K4980" s="147"/>
      <c r="L4980" s="110"/>
      <c r="M4980" s="110"/>
    </row>
    <row r="4981" spans="11:13" x14ac:dyDescent="0.25">
      <c r="K4981" s="147"/>
      <c r="L4981" s="110"/>
      <c r="M4981" s="110"/>
    </row>
    <row r="4982" spans="11:13" x14ac:dyDescent="0.25">
      <c r="K4982" s="147"/>
      <c r="L4982" s="110"/>
      <c r="M4982" s="110"/>
    </row>
    <row r="4983" spans="11:13" x14ac:dyDescent="0.25">
      <c r="K4983" s="147"/>
      <c r="L4983" s="110"/>
      <c r="M4983" s="110"/>
    </row>
    <row r="4984" spans="11:13" x14ac:dyDescent="0.25">
      <c r="K4984" s="147"/>
      <c r="L4984" s="110"/>
      <c r="M4984" s="110"/>
    </row>
    <row r="4985" spans="11:13" x14ac:dyDescent="0.25">
      <c r="K4985" s="147"/>
      <c r="L4985" s="110"/>
      <c r="M4985" s="110"/>
    </row>
    <row r="4986" spans="11:13" x14ac:dyDescent="0.25">
      <c r="K4986" s="147"/>
      <c r="L4986" s="110"/>
      <c r="M4986" s="110"/>
    </row>
    <row r="4987" spans="11:13" x14ac:dyDescent="0.25">
      <c r="K4987" s="147"/>
      <c r="L4987" s="110"/>
      <c r="M4987" s="110"/>
    </row>
    <row r="4988" spans="11:13" x14ac:dyDescent="0.25">
      <c r="K4988" s="147"/>
      <c r="L4988" s="110"/>
      <c r="M4988" s="110"/>
    </row>
    <row r="4989" spans="11:13" x14ac:dyDescent="0.25">
      <c r="K4989" s="147"/>
      <c r="L4989" s="110"/>
      <c r="M4989" s="110"/>
    </row>
    <row r="4990" spans="11:13" x14ac:dyDescent="0.25">
      <c r="K4990" s="147"/>
      <c r="L4990" s="110"/>
      <c r="M4990" s="110"/>
    </row>
    <row r="4991" spans="11:13" x14ac:dyDescent="0.25">
      <c r="K4991" s="147"/>
      <c r="L4991" s="110"/>
      <c r="M4991" s="110"/>
    </row>
    <row r="4992" spans="11:13" x14ac:dyDescent="0.25">
      <c r="K4992" s="147"/>
      <c r="L4992" s="110"/>
      <c r="M4992" s="110"/>
    </row>
    <row r="4993" spans="11:13" x14ac:dyDescent="0.25">
      <c r="K4993" s="147"/>
      <c r="L4993" s="110"/>
      <c r="M4993" s="110"/>
    </row>
    <row r="4994" spans="11:13" x14ac:dyDescent="0.25">
      <c r="K4994" s="147"/>
      <c r="L4994" s="110"/>
      <c r="M4994" s="110"/>
    </row>
    <row r="4995" spans="11:13" x14ac:dyDescent="0.25">
      <c r="K4995" s="147"/>
      <c r="L4995" s="110"/>
      <c r="M4995" s="110"/>
    </row>
    <row r="4996" spans="11:13" x14ac:dyDescent="0.25">
      <c r="K4996" s="147"/>
      <c r="L4996" s="110"/>
      <c r="M4996" s="110"/>
    </row>
    <row r="4997" spans="11:13" x14ac:dyDescent="0.25">
      <c r="K4997" s="147"/>
      <c r="L4997" s="110"/>
      <c r="M4997" s="110"/>
    </row>
    <row r="4998" spans="11:13" x14ac:dyDescent="0.25">
      <c r="K4998" s="147"/>
      <c r="L4998" s="110"/>
      <c r="M4998" s="110"/>
    </row>
    <row r="4999" spans="11:13" x14ac:dyDescent="0.25">
      <c r="K4999" s="147"/>
      <c r="L4999" s="110"/>
      <c r="M4999" s="110"/>
    </row>
    <row r="5000" spans="11:13" x14ac:dyDescent="0.25">
      <c r="K5000" s="147"/>
      <c r="L5000" s="110"/>
      <c r="M5000" s="110"/>
    </row>
    <row r="5001" spans="11:13" x14ac:dyDescent="0.25">
      <c r="K5001" s="147"/>
      <c r="L5001" s="110"/>
      <c r="M5001" s="110"/>
    </row>
    <row r="5002" spans="11:13" x14ac:dyDescent="0.25">
      <c r="K5002" s="147"/>
      <c r="L5002" s="110"/>
      <c r="M5002" s="110"/>
    </row>
    <row r="5003" spans="11:13" x14ac:dyDescent="0.25">
      <c r="K5003" s="147"/>
      <c r="L5003" s="110"/>
      <c r="M5003" s="110"/>
    </row>
    <row r="5004" spans="11:13" x14ac:dyDescent="0.25">
      <c r="K5004" s="147"/>
      <c r="L5004" s="110"/>
      <c r="M5004" s="110"/>
    </row>
    <row r="5005" spans="11:13" x14ac:dyDescent="0.25">
      <c r="K5005" s="147"/>
      <c r="L5005" s="110"/>
      <c r="M5005" s="110"/>
    </row>
    <row r="5006" spans="11:13" x14ac:dyDescent="0.25">
      <c r="K5006" s="147"/>
      <c r="L5006" s="110"/>
      <c r="M5006" s="110"/>
    </row>
    <row r="5007" spans="11:13" x14ac:dyDescent="0.25">
      <c r="K5007" s="147"/>
      <c r="L5007" s="110"/>
      <c r="M5007" s="110"/>
    </row>
    <row r="5008" spans="11:13" x14ac:dyDescent="0.25">
      <c r="K5008" s="147"/>
      <c r="L5008" s="110"/>
      <c r="M5008" s="110"/>
    </row>
    <row r="5009" spans="11:13" x14ac:dyDescent="0.25">
      <c r="K5009" s="147"/>
      <c r="L5009" s="110"/>
      <c r="M5009" s="110"/>
    </row>
    <row r="5010" spans="11:13" x14ac:dyDescent="0.25">
      <c r="K5010" s="147"/>
      <c r="L5010" s="110"/>
      <c r="M5010" s="110"/>
    </row>
    <row r="5011" spans="11:13" x14ac:dyDescent="0.25">
      <c r="K5011" s="147"/>
      <c r="L5011" s="110"/>
      <c r="M5011" s="110"/>
    </row>
    <row r="5012" spans="11:13" x14ac:dyDescent="0.25">
      <c r="K5012" s="147"/>
      <c r="L5012" s="110"/>
      <c r="M5012" s="110"/>
    </row>
    <row r="5013" spans="11:13" x14ac:dyDescent="0.25">
      <c r="K5013" s="147"/>
      <c r="L5013" s="110"/>
      <c r="M5013" s="110"/>
    </row>
    <row r="5014" spans="11:13" x14ac:dyDescent="0.25">
      <c r="K5014" s="147"/>
      <c r="L5014" s="110"/>
      <c r="M5014" s="110"/>
    </row>
    <row r="5015" spans="11:13" x14ac:dyDescent="0.25">
      <c r="K5015" s="147"/>
      <c r="L5015" s="110"/>
      <c r="M5015" s="110"/>
    </row>
    <row r="5016" spans="11:13" x14ac:dyDescent="0.25">
      <c r="K5016" s="147"/>
      <c r="L5016" s="110"/>
      <c r="M5016" s="110"/>
    </row>
    <row r="5017" spans="11:13" x14ac:dyDescent="0.25">
      <c r="K5017" s="147"/>
      <c r="L5017" s="110"/>
      <c r="M5017" s="110"/>
    </row>
    <row r="5018" spans="11:13" x14ac:dyDescent="0.25">
      <c r="K5018" s="147"/>
      <c r="L5018" s="110"/>
      <c r="M5018" s="110"/>
    </row>
    <row r="5019" spans="11:13" x14ac:dyDescent="0.25">
      <c r="K5019" s="147"/>
      <c r="L5019" s="110"/>
      <c r="M5019" s="110"/>
    </row>
    <row r="5020" spans="11:13" x14ac:dyDescent="0.25">
      <c r="K5020" s="147"/>
      <c r="L5020" s="110"/>
      <c r="M5020" s="110"/>
    </row>
    <row r="5021" spans="11:13" x14ac:dyDescent="0.25">
      <c r="K5021" s="147"/>
      <c r="L5021" s="110"/>
      <c r="M5021" s="110"/>
    </row>
    <row r="5022" spans="11:13" x14ac:dyDescent="0.25">
      <c r="K5022" s="147"/>
      <c r="L5022" s="110"/>
      <c r="M5022" s="110"/>
    </row>
    <row r="5023" spans="11:13" x14ac:dyDescent="0.25">
      <c r="K5023" s="147"/>
      <c r="L5023" s="110"/>
      <c r="M5023" s="110"/>
    </row>
    <row r="5024" spans="11:13" x14ac:dyDescent="0.25">
      <c r="K5024" s="147"/>
      <c r="L5024" s="110"/>
      <c r="M5024" s="110"/>
    </row>
    <row r="5025" spans="11:13" x14ac:dyDescent="0.25">
      <c r="K5025" s="147"/>
      <c r="L5025" s="110"/>
      <c r="M5025" s="110"/>
    </row>
    <row r="5026" spans="11:13" x14ac:dyDescent="0.25">
      <c r="K5026" s="147"/>
      <c r="L5026" s="110"/>
      <c r="M5026" s="110"/>
    </row>
    <row r="5027" spans="11:13" x14ac:dyDescent="0.25">
      <c r="K5027" s="147"/>
      <c r="L5027" s="110"/>
      <c r="M5027" s="110"/>
    </row>
    <row r="5028" spans="11:13" x14ac:dyDescent="0.25">
      <c r="K5028" s="147"/>
      <c r="L5028" s="110"/>
      <c r="M5028" s="110"/>
    </row>
    <row r="5029" spans="11:13" x14ac:dyDescent="0.25">
      <c r="K5029" s="147"/>
      <c r="L5029" s="110"/>
      <c r="M5029" s="110"/>
    </row>
    <row r="5030" spans="11:13" x14ac:dyDescent="0.25">
      <c r="K5030" s="147"/>
      <c r="L5030" s="110"/>
      <c r="M5030" s="110"/>
    </row>
    <row r="5031" spans="11:13" x14ac:dyDescent="0.25">
      <c r="K5031" s="147"/>
      <c r="L5031" s="110"/>
      <c r="M5031" s="110"/>
    </row>
    <row r="5032" spans="11:13" x14ac:dyDescent="0.25">
      <c r="K5032" s="147"/>
      <c r="L5032" s="110"/>
      <c r="M5032" s="110"/>
    </row>
    <row r="5033" spans="11:13" x14ac:dyDescent="0.25">
      <c r="K5033" s="147"/>
      <c r="L5033" s="110"/>
      <c r="M5033" s="110"/>
    </row>
    <row r="5034" spans="11:13" x14ac:dyDescent="0.25">
      <c r="K5034" s="147"/>
      <c r="L5034" s="110"/>
      <c r="M5034" s="110"/>
    </row>
    <row r="5035" spans="11:13" x14ac:dyDescent="0.25">
      <c r="K5035" s="147"/>
      <c r="L5035" s="110"/>
      <c r="M5035" s="110"/>
    </row>
    <row r="5036" spans="11:13" x14ac:dyDescent="0.25">
      <c r="K5036" s="147"/>
      <c r="L5036" s="110"/>
      <c r="M5036" s="110"/>
    </row>
    <row r="5037" spans="11:13" x14ac:dyDescent="0.25">
      <c r="K5037" s="147"/>
      <c r="L5037" s="110"/>
      <c r="M5037" s="110"/>
    </row>
    <row r="5038" spans="11:13" x14ac:dyDescent="0.25">
      <c r="K5038" s="147"/>
      <c r="L5038" s="110"/>
      <c r="M5038" s="110"/>
    </row>
    <row r="5039" spans="11:13" x14ac:dyDescent="0.25">
      <c r="K5039" s="147"/>
      <c r="L5039" s="110"/>
      <c r="M5039" s="110"/>
    </row>
    <row r="5040" spans="11:13" x14ac:dyDescent="0.25">
      <c r="K5040" s="147"/>
      <c r="L5040" s="110"/>
      <c r="M5040" s="110"/>
    </row>
    <row r="5041" spans="11:13" x14ac:dyDescent="0.25">
      <c r="K5041" s="147"/>
      <c r="L5041" s="110"/>
      <c r="M5041" s="110"/>
    </row>
    <row r="5042" spans="11:13" x14ac:dyDescent="0.25">
      <c r="K5042" s="147"/>
      <c r="L5042" s="110"/>
      <c r="M5042" s="110"/>
    </row>
    <row r="5043" spans="11:13" x14ac:dyDescent="0.25">
      <c r="K5043" s="147"/>
      <c r="L5043" s="110"/>
      <c r="M5043" s="110"/>
    </row>
    <row r="5044" spans="11:13" x14ac:dyDescent="0.25">
      <c r="K5044" s="147"/>
      <c r="L5044" s="110"/>
      <c r="M5044" s="110"/>
    </row>
    <row r="5045" spans="11:13" x14ac:dyDescent="0.25">
      <c r="K5045" s="147"/>
      <c r="L5045" s="110"/>
      <c r="M5045" s="110"/>
    </row>
    <row r="5046" spans="11:13" x14ac:dyDescent="0.25">
      <c r="K5046" s="147"/>
      <c r="L5046" s="110"/>
      <c r="M5046" s="110"/>
    </row>
    <row r="5047" spans="11:13" x14ac:dyDescent="0.25">
      <c r="K5047" s="147"/>
      <c r="L5047" s="110"/>
      <c r="M5047" s="110"/>
    </row>
    <row r="5048" spans="11:13" x14ac:dyDescent="0.25">
      <c r="K5048" s="147"/>
      <c r="L5048" s="110"/>
      <c r="M5048" s="110"/>
    </row>
    <row r="5049" spans="11:13" x14ac:dyDescent="0.25">
      <c r="K5049" s="147"/>
      <c r="L5049" s="110"/>
      <c r="M5049" s="110"/>
    </row>
    <row r="5050" spans="11:13" x14ac:dyDescent="0.25">
      <c r="K5050" s="147"/>
      <c r="L5050" s="110"/>
      <c r="M5050" s="110"/>
    </row>
    <row r="5051" spans="11:13" x14ac:dyDescent="0.25">
      <c r="K5051" s="147"/>
      <c r="L5051" s="110"/>
      <c r="M5051" s="110"/>
    </row>
    <row r="5052" spans="11:13" x14ac:dyDescent="0.25">
      <c r="K5052" s="147"/>
      <c r="L5052" s="110"/>
      <c r="M5052" s="110"/>
    </row>
    <row r="5053" spans="11:13" x14ac:dyDescent="0.25">
      <c r="K5053" s="147"/>
      <c r="L5053" s="110"/>
      <c r="M5053" s="110"/>
    </row>
    <row r="5054" spans="11:13" x14ac:dyDescent="0.25">
      <c r="K5054" s="147"/>
      <c r="L5054" s="110"/>
      <c r="M5054" s="110"/>
    </row>
    <row r="5055" spans="11:13" x14ac:dyDescent="0.25">
      <c r="K5055" s="147"/>
      <c r="L5055" s="110"/>
      <c r="M5055" s="110"/>
    </row>
    <row r="5056" spans="11:13" x14ac:dyDescent="0.25">
      <c r="K5056" s="147"/>
      <c r="L5056" s="110"/>
      <c r="M5056" s="110"/>
    </row>
    <row r="5057" spans="11:13" x14ac:dyDescent="0.25">
      <c r="K5057" s="147"/>
      <c r="L5057" s="110"/>
      <c r="M5057" s="110"/>
    </row>
    <row r="5058" spans="11:13" x14ac:dyDescent="0.25">
      <c r="K5058" s="147"/>
      <c r="L5058" s="110"/>
      <c r="M5058" s="110"/>
    </row>
    <row r="5059" spans="11:13" x14ac:dyDescent="0.25">
      <c r="K5059" s="147"/>
      <c r="L5059" s="110"/>
      <c r="M5059" s="110"/>
    </row>
    <row r="5060" spans="11:13" x14ac:dyDescent="0.25">
      <c r="K5060" s="147"/>
      <c r="L5060" s="110"/>
      <c r="M5060" s="110"/>
    </row>
    <row r="5061" spans="11:13" x14ac:dyDescent="0.25">
      <c r="K5061" s="147"/>
      <c r="L5061" s="110"/>
      <c r="M5061" s="110"/>
    </row>
    <row r="5062" spans="11:13" x14ac:dyDescent="0.25">
      <c r="K5062" s="147"/>
      <c r="L5062" s="110"/>
      <c r="M5062" s="110"/>
    </row>
    <row r="5063" spans="11:13" x14ac:dyDescent="0.25">
      <c r="K5063" s="147"/>
      <c r="L5063" s="110"/>
      <c r="M5063" s="110"/>
    </row>
    <row r="5064" spans="11:13" x14ac:dyDescent="0.25">
      <c r="K5064" s="147"/>
      <c r="L5064" s="110"/>
      <c r="M5064" s="110"/>
    </row>
    <row r="5065" spans="11:13" x14ac:dyDescent="0.25">
      <c r="K5065" s="147"/>
      <c r="L5065" s="110"/>
      <c r="M5065" s="110"/>
    </row>
    <row r="5066" spans="11:13" x14ac:dyDescent="0.25">
      <c r="K5066" s="147"/>
      <c r="L5066" s="110"/>
      <c r="M5066" s="110"/>
    </row>
    <row r="5067" spans="11:13" x14ac:dyDescent="0.25">
      <c r="K5067" s="147"/>
      <c r="L5067" s="110"/>
      <c r="M5067" s="110"/>
    </row>
    <row r="5068" spans="11:13" x14ac:dyDescent="0.25">
      <c r="K5068" s="147"/>
      <c r="L5068" s="110"/>
      <c r="M5068" s="110"/>
    </row>
    <row r="5069" spans="11:13" x14ac:dyDescent="0.25">
      <c r="K5069" s="147"/>
      <c r="L5069" s="110"/>
      <c r="M5069" s="110"/>
    </row>
    <row r="5070" spans="11:13" x14ac:dyDescent="0.25">
      <c r="K5070" s="147"/>
      <c r="L5070" s="110"/>
      <c r="M5070" s="110"/>
    </row>
    <row r="5071" spans="11:13" x14ac:dyDescent="0.25">
      <c r="K5071" s="147"/>
      <c r="L5071" s="110"/>
      <c r="M5071" s="110"/>
    </row>
    <row r="5072" spans="11:13" x14ac:dyDescent="0.25">
      <c r="K5072" s="147"/>
      <c r="L5072" s="110"/>
      <c r="M5072" s="110"/>
    </row>
    <row r="5073" spans="11:13" x14ac:dyDescent="0.25">
      <c r="K5073" s="147"/>
      <c r="L5073" s="110"/>
      <c r="M5073" s="110"/>
    </row>
    <row r="5074" spans="11:13" x14ac:dyDescent="0.25">
      <c r="K5074" s="147"/>
      <c r="L5074" s="110"/>
      <c r="M5074" s="110"/>
    </row>
    <row r="5075" spans="11:13" x14ac:dyDescent="0.25">
      <c r="K5075" s="147"/>
      <c r="L5075" s="110"/>
      <c r="M5075" s="110"/>
    </row>
    <row r="5076" spans="11:13" x14ac:dyDescent="0.25">
      <c r="K5076" s="147"/>
      <c r="L5076" s="110"/>
      <c r="M5076" s="110"/>
    </row>
    <row r="5077" spans="11:13" x14ac:dyDescent="0.25">
      <c r="K5077" s="147"/>
      <c r="L5077" s="110"/>
      <c r="M5077" s="110"/>
    </row>
    <row r="5078" spans="11:13" x14ac:dyDescent="0.25">
      <c r="K5078" s="147"/>
      <c r="L5078" s="110"/>
      <c r="M5078" s="110"/>
    </row>
    <row r="5079" spans="11:13" x14ac:dyDescent="0.25">
      <c r="K5079" s="147"/>
      <c r="L5079" s="110"/>
      <c r="M5079" s="110"/>
    </row>
    <row r="5080" spans="11:13" x14ac:dyDescent="0.25">
      <c r="K5080" s="147"/>
      <c r="L5080" s="110"/>
      <c r="M5080" s="110"/>
    </row>
    <row r="5081" spans="11:13" x14ac:dyDescent="0.25">
      <c r="K5081" s="147"/>
      <c r="L5081" s="110"/>
      <c r="M5081" s="110"/>
    </row>
    <row r="5082" spans="11:13" x14ac:dyDescent="0.25">
      <c r="K5082" s="147"/>
      <c r="L5082" s="110"/>
      <c r="M5082" s="110"/>
    </row>
    <row r="5083" spans="11:13" x14ac:dyDescent="0.25">
      <c r="K5083" s="147"/>
      <c r="L5083" s="110"/>
      <c r="M5083" s="110"/>
    </row>
    <row r="5084" spans="11:13" x14ac:dyDescent="0.25">
      <c r="K5084" s="147"/>
      <c r="L5084" s="110"/>
      <c r="M5084" s="110"/>
    </row>
    <row r="5085" spans="11:13" x14ac:dyDescent="0.25">
      <c r="K5085" s="147"/>
      <c r="L5085" s="110"/>
      <c r="M5085" s="110"/>
    </row>
    <row r="5086" spans="11:13" x14ac:dyDescent="0.25">
      <c r="K5086" s="147"/>
      <c r="L5086" s="110"/>
      <c r="M5086" s="110"/>
    </row>
    <row r="5087" spans="11:13" x14ac:dyDescent="0.25">
      <c r="K5087" s="147"/>
      <c r="L5087" s="110"/>
      <c r="M5087" s="110"/>
    </row>
    <row r="5088" spans="11:13" x14ac:dyDescent="0.25">
      <c r="K5088" s="147"/>
      <c r="L5088" s="110"/>
      <c r="M5088" s="110"/>
    </row>
    <row r="5089" spans="11:13" x14ac:dyDescent="0.25">
      <c r="K5089" s="147"/>
      <c r="L5089" s="110"/>
      <c r="M5089" s="110"/>
    </row>
    <row r="5090" spans="11:13" x14ac:dyDescent="0.25">
      <c r="K5090" s="147"/>
      <c r="L5090" s="110"/>
      <c r="M5090" s="110"/>
    </row>
    <row r="5091" spans="11:13" x14ac:dyDescent="0.25">
      <c r="K5091" s="147"/>
      <c r="L5091" s="110"/>
      <c r="M5091" s="110"/>
    </row>
    <row r="5092" spans="11:13" x14ac:dyDescent="0.25">
      <c r="K5092" s="147"/>
      <c r="L5092" s="110"/>
      <c r="M5092" s="110"/>
    </row>
    <row r="5093" spans="11:13" x14ac:dyDescent="0.25">
      <c r="K5093" s="147"/>
      <c r="L5093" s="110"/>
      <c r="M5093" s="110"/>
    </row>
    <row r="5094" spans="11:13" x14ac:dyDescent="0.25">
      <c r="K5094" s="147"/>
      <c r="L5094" s="110"/>
      <c r="M5094" s="110"/>
    </row>
    <row r="5095" spans="11:13" x14ac:dyDescent="0.25">
      <c r="K5095" s="147"/>
      <c r="L5095" s="110"/>
      <c r="M5095" s="110"/>
    </row>
    <row r="5096" spans="11:13" x14ac:dyDescent="0.25">
      <c r="K5096" s="147"/>
      <c r="L5096" s="110"/>
      <c r="M5096" s="110"/>
    </row>
    <row r="5097" spans="11:13" x14ac:dyDescent="0.25">
      <c r="K5097" s="147"/>
      <c r="L5097" s="110"/>
      <c r="M5097" s="110"/>
    </row>
    <row r="5098" spans="11:13" x14ac:dyDescent="0.25">
      <c r="K5098" s="147"/>
      <c r="L5098" s="110"/>
      <c r="M5098" s="110"/>
    </row>
    <row r="5099" spans="11:13" x14ac:dyDescent="0.25">
      <c r="K5099" s="147"/>
      <c r="L5099" s="110"/>
      <c r="M5099" s="110"/>
    </row>
    <row r="5100" spans="11:13" x14ac:dyDescent="0.25">
      <c r="K5100" s="147"/>
      <c r="L5100" s="110"/>
      <c r="M5100" s="110"/>
    </row>
    <row r="5101" spans="11:13" x14ac:dyDescent="0.25">
      <c r="K5101" s="147"/>
      <c r="L5101" s="110"/>
      <c r="M5101" s="110"/>
    </row>
    <row r="5102" spans="11:13" x14ac:dyDescent="0.25">
      <c r="K5102" s="147"/>
      <c r="L5102" s="110"/>
      <c r="M5102" s="110"/>
    </row>
    <row r="5103" spans="11:13" x14ac:dyDescent="0.25">
      <c r="K5103" s="147"/>
      <c r="L5103" s="110"/>
      <c r="M5103" s="110"/>
    </row>
    <row r="5104" spans="11:13" x14ac:dyDescent="0.25">
      <c r="K5104" s="147"/>
      <c r="L5104" s="110"/>
      <c r="M5104" s="110"/>
    </row>
    <row r="5105" spans="11:13" x14ac:dyDescent="0.25">
      <c r="K5105" s="147"/>
      <c r="L5105" s="110"/>
      <c r="M5105" s="110"/>
    </row>
    <row r="5106" spans="11:13" x14ac:dyDescent="0.25">
      <c r="K5106" s="147"/>
      <c r="L5106" s="110"/>
      <c r="M5106" s="110"/>
    </row>
    <row r="5107" spans="11:13" x14ac:dyDescent="0.25">
      <c r="K5107" s="147"/>
      <c r="L5107" s="110"/>
      <c r="M5107" s="110"/>
    </row>
    <row r="5108" spans="11:13" x14ac:dyDescent="0.25">
      <c r="K5108" s="147"/>
      <c r="L5108" s="110"/>
      <c r="M5108" s="110"/>
    </row>
    <row r="5109" spans="11:13" x14ac:dyDescent="0.25">
      <c r="K5109" s="147"/>
      <c r="L5109" s="110"/>
      <c r="M5109" s="110"/>
    </row>
    <row r="5110" spans="11:13" x14ac:dyDescent="0.25">
      <c r="K5110" s="147"/>
      <c r="L5110" s="110"/>
      <c r="M5110" s="110"/>
    </row>
    <row r="5111" spans="11:13" x14ac:dyDescent="0.25">
      <c r="K5111" s="147"/>
      <c r="L5111" s="110"/>
      <c r="M5111" s="110"/>
    </row>
    <row r="5112" spans="11:13" x14ac:dyDescent="0.25">
      <c r="K5112" s="147"/>
      <c r="L5112" s="110"/>
      <c r="M5112" s="110"/>
    </row>
    <row r="5113" spans="11:13" x14ac:dyDescent="0.25">
      <c r="K5113" s="147"/>
      <c r="L5113" s="110"/>
      <c r="M5113" s="110"/>
    </row>
    <row r="5114" spans="11:13" x14ac:dyDescent="0.25">
      <c r="K5114" s="147"/>
      <c r="L5114" s="110"/>
      <c r="M5114" s="110"/>
    </row>
    <row r="5115" spans="11:13" x14ac:dyDescent="0.25">
      <c r="K5115" s="147"/>
      <c r="L5115" s="110"/>
      <c r="M5115" s="110"/>
    </row>
    <row r="5116" spans="11:13" x14ac:dyDescent="0.25">
      <c r="K5116" s="147"/>
      <c r="L5116" s="110"/>
      <c r="M5116" s="110"/>
    </row>
    <row r="5117" spans="11:13" x14ac:dyDescent="0.25">
      <c r="K5117" s="147"/>
      <c r="L5117" s="110"/>
      <c r="M5117" s="110"/>
    </row>
    <row r="5118" spans="11:13" x14ac:dyDescent="0.25">
      <c r="K5118" s="147"/>
      <c r="L5118" s="110"/>
      <c r="M5118" s="110"/>
    </row>
    <row r="5119" spans="11:13" x14ac:dyDescent="0.25">
      <c r="K5119" s="147"/>
      <c r="L5119" s="110"/>
      <c r="M5119" s="110"/>
    </row>
    <row r="5120" spans="11:13" x14ac:dyDescent="0.25">
      <c r="K5120" s="147"/>
      <c r="L5120" s="110"/>
      <c r="M5120" s="110"/>
    </row>
    <row r="5121" spans="11:13" x14ac:dyDescent="0.25">
      <c r="K5121" s="147"/>
      <c r="L5121" s="110"/>
      <c r="M5121" s="110"/>
    </row>
    <row r="5122" spans="11:13" x14ac:dyDescent="0.25">
      <c r="K5122" s="147"/>
      <c r="L5122" s="110"/>
      <c r="M5122" s="110"/>
    </row>
    <row r="5123" spans="11:13" x14ac:dyDescent="0.25">
      <c r="K5123" s="147"/>
      <c r="L5123" s="110"/>
      <c r="M5123" s="110"/>
    </row>
    <row r="5124" spans="11:13" x14ac:dyDescent="0.25">
      <c r="K5124" s="147"/>
      <c r="L5124" s="110"/>
      <c r="M5124" s="110"/>
    </row>
    <row r="5125" spans="11:13" x14ac:dyDescent="0.25">
      <c r="K5125" s="147"/>
      <c r="L5125" s="110"/>
      <c r="M5125" s="110"/>
    </row>
    <row r="5126" spans="11:13" x14ac:dyDescent="0.25">
      <c r="K5126" s="147"/>
      <c r="L5126" s="110"/>
      <c r="M5126" s="110"/>
    </row>
    <row r="5127" spans="11:13" x14ac:dyDescent="0.25">
      <c r="K5127" s="147"/>
      <c r="L5127" s="110"/>
      <c r="M5127" s="110"/>
    </row>
    <row r="5128" spans="11:13" x14ac:dyDescent="0.25">
      <c r="K5128" s="147"/>
      <c r="L5128" s="110"/>
      <c r="M5128" s="110"/>
    </row>
    <row r="5129" spans="11:13" x14ac:dyDescent="0.25">
      <c r="K5129" s="147"/>
      <c r="L5129" s="110"/>
      <c r="M5129" s="110"/>
    </row>
    <row r="5130" spans="11:13" x14ac:dyDescent="0.25">
      <c r="K5130" s="147"/>
      <c r="L5130" s="110"/>
      <c r="M5130" s="110"/>
    </row>
    <row r="5131" spans="11:13" x14ac:dyDescent="0.25">
      <c r="K5131" s="147"/>
      <c r="L5131" s="110"/>
      <c r="M5131" s="110"/>
    </row>
    <row r="5132" spans="11:13" x14ac:dyDescent="0.25">
      <c r="K5132" s="147"/>
      <c r="L5132" s="110"/>
      <c r="M5132" s="110"/>
    </row>
    <row r="5133" spans="11:13" x14ac:dyDescent="0.25">
      <c r="K5133" s="147"/>
      <c r="L5133" s="110"/>
      <c r="M5133" s="110"/>
    </row>
    <row r="5134" spans="11:13" x14ac:dyDescent="0.25">
      <c r="K5134" s="147"/>
      <c r="L5134" s="110"/>
      <c r="M5134" s="110"/>
    </row>
    <row r="5135" spans="11:13" x14ac:dyDescent="0.25">
      <c r="K5135" s="147"/>
      <c r="L5135" s="110"/>
      <c r="M5135" s="110"/>
    </row>
    <row r="5136" spans="11:13" x14ac:dyDescent="0.25">
      <c r="K5136" s="147"/>
      <c r="L5136" s="110"/>
      <c r="M5136" s="110"/>
    </row>
    <row r="5137" spans="11:13" x14ac:dyDescent="0.25">
      <c r="K5137" s="147"/>
      <c r="L5137" s="110"/>
      <c r="M5137" s="110"/>
    </row>
    <row r="5138" spans="11:13" x14ac:dyDescent="0.25">
      <c r="K5138" s="147"/>
      <c r="L5138" s="110"/>
      <c r="M5138" s="110"/>
    </row>
    <row r="5139" spans="11:13" x14ac:dyDescent="0.25">
      <c r="K5139" s="147"/>
      <c r="L5139" s="110"/>
      <c r="M5139" s="110"/>
    </row>
    <row r="5140" spans="11:13" x14ac:dyDescent="0.25">
      <c r="K5140" s="147"/>
      <c r="L5140" s="110"/>
      <c r="M5140" s="110"/>
    </row>
    <row r="5141" spans="11:13" x14ac:dyDescent="0.25">
      <c r="K5141" s="147"/>
      <c r="L5141" s="110"/>
      <c r="M5141" s="110"/>
    </row>
    <row r="5142" spans="11:13" x14ac:dyDescent="0.25">
      <c r="K5142" s="147"/>
      <c r="L5142" s="110"/>
      <c r="M5142" s="110"/>
    </row>
    <row r="5143" spans="11:13" x14ac:dyDescent="0.25">
      <c r="K5143" s="147"/>
      <c r="L5143" s="110"/>
      <c r="M5143" s="110"/>
    </row>
    <row r="5144" spans="11:13" x14ac:dyDescent="0.25">
      <c r="K5144" s="147"/>
      <c r="L5144" s="110"/>
      <c r="M5144" s="110"/>
    </row>
    <row r="5145" spans="11:13" x14ac:dyDescent="0.25">
      <c r="K5145" s="147"/>
      <c r="L5145" s="110"/>
      <c r="M5145" s="110"/>
    </row>
    <row r="5146" spans="11:13" x14ac:dyDescent="0.25">
      <c r="K5146" s="147"/>
      <c r="L5146" s="110"/>
      <c r="M5146" s="110"/>
    </row>
    <row r="5147" spans="11:13" x14ac:dyDescent="0.25">
      <c r="K5147" s="147"/>
      <c r="L5147" s="110"/>
      <c r="M5147" s="110"/>
    </row>
    <row r="5148" spans="11:13" x14ac:dyDescent="0.25">
      <c r="K5148" s="147"/>
      <c r="L5148" s="110"/>
      <c r="M5148" s="110"/>
    </row>
    <row r="5149" spans="11:13" x14ac:dyDescent="0.25">
      <c r="K5149" s="147"/>
      <c r="L5149" s="110"/>
      <c r="M5149" s="110"/>
    </row>
    <row r="5150" spans="11:13" x14ac:dyDescent="0.25">
      <c r="K5150" s="147"/>
      <c r="L5150" s="110"/>
      <c r="M5150" s="110"/>
    </row>
    <row r="5151" spans="11:13" x14ac:dyDescent="0.25">
      <c r="K5151" s="147"/>
      <c r="L5151" s="110"/>
      <c r="M5151" s="110"/>
    </row>
    <row r="5152" spans="11:13" x14ac:dyDescent="0.25">
      <c r="K5152" s="147"/>
      <c r="L5152" s="110"/>
      <c r="M5152" s="110"/>
    </row>
    <row r="5153" spans="11:13" x14ac:dyDescent="0.25">
      <c r="K5153" s="147"/>
      <c r="L5153" s="110"/>
      <c r="M5153" s="110"/>
    </row>
    <row r="5154" spans="11:13" x14ac:dyDescent="0.25">
      <c r="K5154" s="147"/>
      <c r="L5154" s="110"/>
      <c r="M5154" s="110"/>
    </row>
    <row r="5155" spans="11:13" x14ac:dyDescent="0.25">
      <c r="K5155" s="147"/>
      <c r="L5155" s="110"/>
      <c r="M5155" s="110"/>
    </row>
    <row r="5156" spans="11:13" x14ac:dyDescent="0.25">
      <c r="K5156" s="147"/>
      <c r="L5156" s="110"/>
      <c r="M5156" s="110"/>
    </row>
    <row r="5157" spans="11:13" x14ac:dyDescent="0.25">
      <c r="K5157" s="147"/>
      <c r="L5157" s="110"/>
      <c r="M5157" s="110"/>
    </row>
    <row r="5158" spans="11:13" x14ac:dyDescent="0.25">
      <c r="K5158" s="147"/>
      <c r="L5158" s="110"/>
      <c r="M5158" s="110"/>
    </row>
    <row r="5159" spans="11:13" x14ac:dyDescent="0.25">
      <c r="K5159" s="147"/>
      <c r="L5159" s="110"/>
      <c r="M5159" s="110"/>
    </row>
    <row r="5160" spans="11:13" x14ac:dyDescent="0.25">
      <c r="K5160" s="147"/>
      <c r="L5160" s="110"/>
      <c r="M5160" s="110"/>
    </row>
    <row r="5161" spans="11:13" x14ac:dyDescent="0.25">
      <c r="K5161" s="147"/>
      <c r="L5161" s="110"/>
      <c r="M5161" s="110"/>
    </row>
    <row r="5162" spans="11:13" x14ac:dyDescent="0.25">
      <c r="K5162" s="147"/>
      <c r="L5162" s="110"/>
      <c r="M5162" s="110"/>
    </row>
    <row r="5163" spans="11:13" x14ac:dyDescent="0.25">
      <c r="K5163" s="147"/>
      <c r="L5163" s="110"/>
      <c r="M5163" s="110"/>
    </row>
    <row r="5164" spans="11:13" x14ac:dyDescent="0.25">
      <c r="K5164" s="147"/>
      <c r="L5164" s="110"/>
      <c r="M5164" s="110"/>
    </row>
    <row r="5165" spans="11:13" x14ac:dyDescent="0.25">
      <c r="K5165" s="147"/>
      <c r="L5165" s="110"/>
      <c r="M5165" s="110"/>
    </row>
    <row r="5166" spans="11:13" x14ac:dyDescent="0.25">
      <c r="K5166" s="147"/>
      <c r="L5166" s="110"/>
      <c r="M5166" s="110"/>
    </row>
    <row r="5167" spans="11:13" x14ac:dyDescent="0.25">
      <c r="K5167" s="147"/>
      <c r="L5167" s="110"/>
      <c r="M5167" s="110"/>
    </row>
    <row r="5168" spans="11:13" x14ac:dyDescent="0.25">
      <c r="K5168" s="147"/>
      <c r="L5168" s="110"/>
      <c r="M5168" s="110"/>
    </row>
    <row r="5169" spans="11:13" x14ac:dyDescent="0.25">
      <c r="K5169" s="147"/>
      <c r="L5169" s="110"/>
      <c r="M5169" s="110"/>
    </row>
    <row r="5170" spans="11:13" x14ac:dyDescent="0.25">
      <c r="K5170" s="147"/>
      <c r="L5170" s="110"/>
      <c r="M5170" s="110"/>
    </row>
    <row r="5171" spans="11:13" x14ac:dyDescent="0.25">
      <c r="K5171" s="147"/>
      <c r="L5171" s="110"/>
      <c r="M5171" s="110"/>
    </row>
    <row r="5172" spans="11:13" x14ac:dyDescent="0.25">
      <c r="K5172" s="147"/>
      <c r="L5172" s="110"/>
      <c r="M5172" s="110"/>
    </row>
    <row r="5173" spans="11:13" x14ac:dyDescent="0.25">
      <c r="K5173" s="147"/>
      <c r="L5173" s="110"/>
      <c r="M5173" s="110"/>
    </row>
    <row r="5174" spans="11:13" x14ac:dyDescent="0.25">
      <c r="K5174" s="147"/>
      <c r="L5174" s="110"/>
      <c r="M5174" s="110"/>
    </row>
    <row r="5175" spans="11:13" x14ac:dyDescent="0.25">
      <c r="K5175" s="147"/>
      <c r="L5175" s="110"/>
      <c r="M5175" s="110"/>
    </row>
    <row r="5176" spans="11:13" x14ac:dyDescent="0.25">
      <c r="K5176" s="147"/>
      <c r="L5176" s="110"/>
      <c r="M5176" s="110"/>
    </row>
    <row r="5177" spans="11:13" x14ac:dyDescent="0.25">
      <c r="K5177" s="147"/>
      <c r="L5177" s="110"/>
      <c r="M5177" s="110"/>
    </row>
    <row r="5178" spans="11:13" x14ac:dyDescent="0.25">
      <c r="K5178" s="147"/>
      <c r="L5178" s="110"/>
      <c r="M5178" s="110"/>
    </row>
    <row r="5179" spans="11:13" x14ac:dyDescent="0.25">
      <c r="K5179" s="147"/>
      <c r="L5179" s="110"/>
      <c r="M5179" s="110"/>
    </row>
    <row r="5180" spans="11:13" x14ac:dyDescent="0.25">
      <c r="K5180" s="147"/>
      <c r="L5180" s="110"/>
      <c r="M5180" s="110"/>
    </row>
    <row r="5181" spans="11:13" x14ac:dyDescent="0.25">
      <c r="K5181" s="147"/>
      <c r="L5181" s="110"/>
      <c r="M5181" s="110"/>
    </row>
    <row r="5182" spans="11:13" x14ac:dyDescent="0.25">
      <c r="K5182" s="147"/>
      <c r="L5182" s="110"/>
      <c r="M5182" s="110"/>
    </row>
    <row r="5183" spans="11:13" x14ac:dyDescent="0.25">
      <c r="K5183" s="147"/>
      <c r="L5183" s="110"/>
      <c r="M5183" s="110"/>
    </row>
    <row r="5184" spans="11:13" x14ac:dyDescent="0.25">
      <c r="K5184" s="147"/>
      <c r="L5184" s="110"/>
      <c r="M5184" s="110"/>
    </row>
    <row r="5185" spans="11:13" x14ac:dyDescent="0.25">
      <c r="K5185" s="147"/>
      <c r="L5185" s="110"/>
      <c r="M5185" s="110"/>
    </row>
    <row r="5186" spans="11:13" x14ac:dyDescent="0.25">
      <c r="K5186" s="147"/>
      <c r="L5186" s="110"/>
      <c r="M5186" s="110"/>
    </row>
    <row r="5187" spans="11:13" x14ac:dyDescent="0.25">
      <c r="K5187" s="147"/>
      <c r="L5187" s="110"/>
      <c r="M5187" s="110"/>
    </row>
    <row r="5188" spans="11:13" x14ac:dyDescent="0.25">
      <c r="K5188" s="147"/>
      <c r="L5188" s="110"/>
      <c r="M5188" s="110"/>
    </row>
    <row r="5189" spans="11:13" x14ac:dyDescent="0.25">
      <c r="K5189" s="147"/>
      <c r="L5189" s="110"/>
      <c r="M5189" s="110"/>
    </row>
    <row r="5190" spans="11:13" x14ac:dyDescent="0.25">
      <c r="K5190" s="147"/>
      <c r="L5190" s="110"/>
      <c r="M5190" s="110"/>
    </row>
    <row r="5191" spans="11:13" x14ac:dyDescent="0.25">
      <c r="K5191" s="147"/>
      <c r="L5191" s="110"/>
      <c r="M5191" s="110"/>
    </row>
    <row r="5192" spans="11:13" x14ac:dyDescent="0.25">
      <c r="K5192" s="147"/>
      <c r="L5192" s="110"/>
      <c r="M5192" s="110"/>
    </row>
    <row r="5193" spans="11:13" x14ac:dyDescent="0.25">
      <c r="K5193" s="147"/>
      <c r="L5193" s="110"/>
      <c r="M5193" s="110"/>
    </row>
    <row r="5194" spans="11:13" x14ac:dyDescent="0.25">
      <c r="K5194" s="147"/>
      <c r="L5194" s="110"/>
      <c r="M5194" s="110"/>
    </row>
    <row r="5195" spans="11:13" x14ac:dyDescent="0.25">
      <c r="K5195" s="147"/>
      <c r="L5195" s="110"/>
      <c r="M5195" s="110"/>
    </row>
    <row r="5196" spans="11:13" x14ac:dyDescent="0.25">
      <c r="K5196" s="147"/>
      <c r="L5196" s="110"/>
      <c r="M5196" s="110"/>
    </row>
    <row r="5197" spans="11:13" x14ac:dyDescent="0.25">
      <c r="K5197" s="147"/>
      <c r="L5197" s="110"/>
      <c r="M5197" s="110"/>
    </row>
    <row r="5198" spans="11:13" x14ac:dyDescent="0.25">
      <c r="K5198" s="147"/>
      <c r="L5198" s="110"/>
      <c r="M5198" s="110"/>
    </row>
    <row r="5199" spans="11:13" x14ac:dyDescent="0.25">
      <c r="K5199" s="147"/>
      <c r="L5199" s="110"/>
      <c r="M5199" s="110"/>
    </row>
    <row r="5200" spans="11:13" x14ac:dyDescent="0.25">
      <c r="K5200" s="147"/>
      <c r="L5200" s="110"/>
      <c r="M5200" s="110"/>
    </row>
    <row r="5201" spans="11:13" x14ac:dyDescent="0.25">
      <c r="K5201" s="147"/>
      <c r="L5201" s="110"/>
      <c r="M5201" s="110"/>
    </row>
    <row r="5202" spans="11:13" x14ac:dyDescent="0.25">
      <c r="K5202" s="147"/>
      <c r="L5202" s="110"/>
      <c r="M5202" s="110"/>
    </row>
    <row r="5203" spans="11:13" x14ac:dyDescent="0.25">
      <c r="K5203" s="147"/>
      <c r="L5203" s="110"/>
      <c r="M5203" s="110"/>
    </row>
    <row r="5204" spans="11:13" x14ac:dyDescent="0.25">
      <c r="K5204" s="147"/>
      <c r="L5204" s="110"/>
      <c r="M5204" s="110"/>
    </row>
    <row r="5205" spans="11:13" x14ac:dyDescent="0.25">
      <c r="K5205" s="147"/>
      <c r="L5205" s="110"/>
      <c r="M5205" s="110"/>
    </row>
    <row r="5206" spans="11:13" x14ac:dyDescent="0.25">
      <c r="K5206" s="147"/>
      <c r="L5206" s="110"/>
      <c r="M5206" s="110"/>
    </row>
    <row r="5207" spans="11:13" x14ac:dyDescent="0.25">
      <c r="K5207" s="147"/>
      <c r="L5207" s="110"/>
      <c r="M5207" s="110"/>
    </row>
    <row r="5208" spans="11:13" x14ac:dyDescent="0.25">
      <c r="K5208" s="147"/>
      <c r="L5208" s="110"/>
      <c r="M5208" s="110"/>
    </row>
    <row r="5209" spans="11:13" x14ac:dyDescent="0.25">
      <c r="K5209" s="147"/>
      <c r="L5209" s="110"/>
      <c r="M5209" s="110"/>
    </row>
    <row r="5210" spans="11:13" x14ac:dyDescent="0.25">
      <c r="K5210" s="147"/>
      <c r="L5210" s="110"/>
      <c r="M5210" s="110"/>
    </row>
    <row r="5211" spans="11:13" x14ac:dyDescent="0.25">
      <c r="K5211" s="147"/>
      <c r="L5211" s="110"/>
      <c r="M5211" s="110"/>
    </row>
    <row r="5212" spans="11:13" x14ac:dyDescent="0.25">
      <c r="K5212" s="147"/>
      <c r="L5212" s="110"/>
      <c r="M5212" s="110"/>
    </row>
    <row r="5213" spans="11:13" x14ac:dyDescent="0.25">
      <c r="K5213" s="147"/>
      <c r="L5213" s="110"/>
      <c r="M5213" s="110"/>
    </row>
    <row r="5214" spans="11:13" x14ac:dyDescent="0.25">
      <c r="K5214" s="147"/>
      <c r="L5214" s="110"/>
      <c r="M5214" s="110"/>
    </row>
    <row r="5215" spans="11:13" x14ac:dyDescent="0.25">
      <c r="K5215" s="147"/>
      <c r="L5215" s="110"/>
      <c r="M5215" s="110"/>
    </row>
    <row r="5216" spans="11:13" x14ac:dyDescent="0.25">
      <c r="K5216" s="147"/>
      <c r="L5216" s="110"/>
      <c r="M5216" s="110"/>
    </row>
    <row r="5217" spans="11:13" x14ac:dyDescent="0.25">
      <c r="K5217" s="147"/>
      <c r="L5217" s="110"/>
      <c r="M5217" s="110"/>
    </row>
    <row r="5218" spans="11:13" x14ac:dyDescent="0.25">
      <c r="K5218" s="147"/>
      <c r="L5218" s="110"/>
      <c r="M5218" s="110"/>
    </row>
    <row r="5219" spans="11:13" x14ac:dyDescent="0.25">
      <c r="K5219" s="147"/>
      <c r="L5219" s="110"/>
      <c r="M5219" s="110"/>
    </row>
    <row r="5220" spans="11:13" x14ac:dyDescent="0.25">
      <c r="K5220" s="147"/>
      <c r="L5220" s="110"/>
      <c r="M5220" s="110"/>
    </row>
    <row r="5221" spans="11:13" x14ac:dyDescent="0.25">
      <c r="K5221" s="147"/>
      <c r="L5221" s="110"/>
      <c r="M5221" s="110"/>
    </row>
    <row r="5222" spans="11:13" x14ac:dyDescent="0.25">
      <c r="K5222" s="147"/>
      <c r="L5222" s="110"/>
      <c r="M5222" s="110"/>
    </row>
    <row r="5223" spans="11:13" x14ac:dyDescent="0.25">
      <c r="K5223" s="147"/>
      <c r="L5223" s="110"/>
      <c r="M5223" s="110"/>
    </row>
    <row r="5224" spans="11:13" x14ac:dyDescent="0.25">
      <c r="K5224" s="147"/>
      <c r="L5224" s="110"/>
      <c r="M5224" s="110"/>
    </row>
    <row r="5225" spans="11:13" x14ac:dyDescent="0.25">
      <c r="K5225" s="147"/>
      <c r="L5225" s="110"/>
      <c r="M5225" s="110"/>
    </row>
    <row r="5226" spans="11:13" x14ac:dyDescent="0.25">
      <c r="K5226" s="147"/>
      <c r="L5226" s="110"/>
      <c r="M5226" s="110"/>
    </row>
    <row r="5227" spans="11:13" x14ac:dyDescent="0.25">
      <c r="K5227" s="147"/>
      <c r="L5227" s="110"/>
      <c r="M5227" s="110"/>
    </row>
    <row r="5228" spans="11:13" x14ac:dyDescent="0.25">
      <c r="K5228" s="147"/>
      <c r="L5228" s="110"/>
      <c r="M5228" s="110"/>
    </row>
    <row r="5229" spans="11:13" x14ac:dyDescent="0.25">
      <c r="K5229" s="147"/>
      <c r="L5229" s="110"/>
      <c r="M5229" s="110"/>
    </row>
    <row r="5230" spans="11:13" x14ac:dyDescent="0.25">
      <c r="K5230" s="147"/>
      <c r="L5230" s="110"/>
      <c r="M5230" s="110"/>
    </row>
    <row r="5231" spans="11:13" x14ac:dyDescent="0.25">
      <c r="K5231" s="147"/>
      <c r="L5231" s="110"/>
      <c r="M5231" s="110"/>
    </row>
    <row r="5232" spans="11:13" x14ac:dyDescent="0.25">
      <c r="K5232" s="147"/>
      <c r="L5232" s="110"/>
      <c r="M5232" s="110"/>
    </row>
    <row r="5233" spans="11:13" x14ac:dyDescent="0.25">
      <c r="K5233" s="147"/>
      <c r="L5233" s="110"/>
      <c r="M5233" s="110"/>
    </row>
    <row r="5234" spans="11:13" x14ac:dyDescent="0.25">
      <c r="K5234" s="147"/>
      <c r="L5234" s="110"/>
      <c r="M5234" s="110"/>
    </row>
    <row r="5235" spans="11:13" x14ac:dyDescent="0.25">
      <c r="K5235" s="147"/>
      <c r="L5235" s="110"/>
      <c r="M5235" s="110"/>
    </row>
    <row r="5236" spans="11:13" x14ac:dyDescent="0.25">
      <c r="K5236" s="147"/>
      <c r="L5236" s="110"/>
      <c r="M5236" s="110"/>
    </row>
    <row r="5237" spans="11:13" x14ac:dyDescent="0.25">
      <c r="K5237" s="147"/>
      <c r="L5237" s="110"/>
      <c r="M5237" s="110"/>
    </row>
    <row r="5238" spans="11:13" x14ac:dyDescent="0.25">
      <c r="K5238" s="147"/>
      <c r="L5238" s="110"/>
      <c r="M5238" s="110"/>
    </row>
    <row r="5239" spans="11:13" x14ac:dyDescent="0.25">
      <c r="K5239" s="147"/>
      <c r="L5239" s="110"/>
      <c r="M5239" s="110"/>
    </row>
    <row r="5240" spans="11:13" x14ac:dyDescent="0.25">
      <c r="K5240" s="147"/>
      <c r="L5240" s="110"/>
      <c r="M5240" s="110"/>
    </row>
    <row r="5241" spans="11:13" x14ac:dyDescent="0.25">
      <c r="K5241" s="147"/>
      <c r="L5241" s="110"/>
      <c r="M5241" s="110"/>
    </row>
    <row r="5242" spans="11:13" x14ac:dyDescent="0.25">
      <c r="K5242" s="147"/>
      <c r="L5242" s="110"/>
      <c r="M5242" s="110"/>
    </row>
    <row r="5243" spans="11:13" x14ac:dyDescent="0.25">
      <c r="K5243" s="147"/>
      <c r="L5243" s="110"/>
      <c r="M5243" s="110"/>
    </row>
    <row r="5244" spans="11:13" x14ac:dyDescent="0.25">
      <c r="K5244" s="147"/>
      <c r="L5244" s="110"/>
      <c r="M5244" s="110"/>
    </row>
    <row r="5245" spans="11:13" x14ac:dyDescent="0.25">
      <c r="K5245" s="147"/>
      <c r="L5245" s="110"/>
      <c r="M5245" s="110"/>
    </row>
    <row r="5246" spans="11:13" x14ac:dyDescent="0.25">
      <c r="K5246" s="147"/>
      <c r="L5246" s="110"/>
      <c r="M5246" s="110"/>
    </row>
    <row r="5247" spans="11:13" x14ac:dyDescent="0.25">
      <c r="K5247" s="147"/>
      <c r="L5247" s="110"/>
      <c r="M5247" s="110"/>
    </row>
    <row r="5248" spans="11:13" x14ac:dyDescent="0.25">
      <c r="K5248" s="147"/>
      <c r="L5248" s="110"/>
      <c r="M5248" s="110"/>
    </row>
    <row r="5249" spans="11:13" x14ac:dyDescent="0.25">
      <c r="K5249" s="147"/>
      <c r="L5249" s="110"/>
      <c r="M5249" s="110"/>
    </row>
    <row r="5250" spans="11:13" x14ac:dyDescent="0.25">
      <c r="K5250" s="147"/>
      <c r="L5250" s="110"/>
      <c r="M5250" s="110"/>
    </row>
    <row r="5251" spans="11:13" x14ac:dyDescent="0.25">
      <c r="K5251" s="147"/>
      <c r="L5251" s="110"/>
      <c r="M5251" s="110"/>
    </row>
    <row r="5252" spans="11:13" x14ac:dyDescent="0.25">
      <c r="K5252" s="147"/>
      <c r="L5252" s="110"/>
      <c r="M5252" s="110"/>
    </row>
    <row r="5253" spans="11:13" x14ac:dyDescent="0.25">
      <c r="K5253" s="147"/>
      <c r="L5253" s="110"/>
      <c r="M5253" s="110"/>
    </row>
    <row r="5254" spans="11:13" x14ac:dyDescent="0.25">
      <c r="K5254" s="147"/>
      <c r="L5254" s="110"/>
      <c r="M5254" s="110"/>
    </row>
    <row r="5255" spans="11:13" x14ac:dyDescent="0.25">
      <c r="K5255" s="147"/>
      <c r="L5255" s="110"/>
      <c r="M5255" s="110"/>
    </row>
    <row r="5256" spans="11:13" x14ac:dyDescent="0.25">
      <c r="K5256" s="147"/>
      <c r="L5256" s="110"/>
      <c r="M5256" s="110"/>
    </row>
    <row r="5257" spans="11:13" x14ac:dyDescent="0.25">
      <c r="K5257" s="147"/>
      <c r="L5257" s="110"/>
      <c r="M5257" s="110"/>
    </row>
    <row r="5258" spans="11:13" x14ac:dyDescent="0.25">
      <c r="K5258" s="147"/>
      <c r="L5258" s="110"/>
      <c r="M5258" s="110"/>
    </row>
    <row r="5259" spans="11:13" x14ac:dyDescent="0.25">
      <c r="K5259" s="147"/>
      <c r="L5259" s="110"/>
      <c r="M5259" s="110"/>
    </row>
    <row r="5260" spans="11:13" x14ac:dyDescent="0.25">
      <c r="K5260" s="147"/>
      <c r="L5260" s="110"/>
      <c r="M5260" s="110"/>
    </row>
    <row r="5261" spans="11:13" x14ac:dyDescent="0.25">
      <c r="K5261" s="147"/>
      <c r="L5261" s="110"/>
      <c r="M5261" s="110"/>
    </row>
    <row r="5262" spans="11:13" x14ac:dyDescent="0.25">
      <c r="K5262" s="147"/>
      <c r="L5262" s="110"/>
      <c r="M5262" s="110"/>
    </row>
    <row r="5263" spans="11:13" x14ac:dyDescent="0.25">
      <c r="K5263" s="147"/>
      <c r="L5263" s="110"/>
      <c r="M5263" s="110"/>
    </row>
    <row r="5264" spans="11:13" x14ac:dyDescent="0.25">
      <c r="K5264" s="147"/>
      <c r="L5264" s="110"/>
      <c r="M5264" s="110"/>
    </row>
    <row r="5265" spans="11:13" x14ac:dyDescent="0.25">
      <c r="K5265" s="147"/>
      <c r="L5265" s="110"/>
      <c r="M5265" s="110"/>
    </row>
    <row r="5266" spans="11:13" x14ac:dyDescent="0.25">
      <c r="K5266" s="147"/>
      <c r="L5266" s="110"/>
      <c r="M5266" s="110"/>
    </row>
    <row r="5267" spans="11:13" x14ac:dyDescent="0.25">
      <c r="K5267" s="147"/>
      <c r="L5267" s="110"/>
      <c r="M5267" s="110"/>
    </row>
    <row r="5268" spans="11:13" x14ac:dyDescent="0.25">
      <c r="K5268" s="147"/>
      <c r="L5268" s="110"/>
      <c r="M5268" s="110"/>
    </row>
    <row r="5269" spans="11:13" x14ac:dyDescent="0.25">
      <c r="K5269" s="147"/>
      <c r="L5269" s="110"/>
      <c r="M5269" s="110"/>
    </row>
    <row r="5270" spans="11:13" x14ac:dyDescent="0.25">
      <c r="K5270" s="147"/>
      <c r="L5270" s="110"/>
      <c r="M5270" s="110"/>
    </row>
    <row r="5271" spans="11:13" x14ac:dyDescent="0.25">
      <c r="K5271" s="147"/>
      <c r="L5271" s="110"/>
      <c r="M5271" s="110"/>
    </row>
    <row r="5272" spans="11:13" x14ac:dyDescent="0.25">
      <c r="K5272" s="147"/>
      <c r="L5272" s="110"/>
      <c r="M5272" s="110"/>
    </row>
    <row r="5273" spans="11:13" x14ac:dyDescent="0.25">
      <c r="K5273" s="147"/>
      <c r="L5273" s="110"/>
      <c r="M5273" s="110"/>
    </row>
    <row r="5274" spans="11:13" x14ac:dyDescent="0.25">
      <c r="K5274" s="147"/>
      <c r="L5274" s="110"/>
      <c r="M5274" s="110"/>
    </row>
    <row r="5275" spans="11:13" x14ac:dyDescent="0.25">
      <c r="K5275" s="147"/>
      <c r="L5275" s="110"/>
      <c r="M5275" s="110"/>
    </row>
    <row r="5276" spans="11:13" x14ac:dyDescent="0.25">
      <c r="K5276" s="147"/>
      <c r="L5276" s="110"/>
      <c r="M5276" s="110"/>
    </row>
    <row r="5277" spans="11:13" x14ac:dyDescent="0.25">
      <c r="K5277" s="147"/>
      <c r="L5277" s="110"/>
      <c r="M5277" s="110"/>
    </row>
    <row r="5278" spans="11:13" x14ac:dyDescent="0.25">
      <c r="K5278" s="147"/>
      <c r="L5278" s="110"/>
      <c r="M5278" s="110"/>
    </row>
    <row r="5279" spans="11:13" x14ac:dyDescent="0.25">
      <c r="K5279" s="147"/>
      <c r="L5279" s="110"/>
      <c r="M5279" s="110"/>
    </row>
    <row r="5280" spans="11:13" x14ac:dyDescent="0.25">
      <c r="K5280" s="147"/>
      <c r="L5280" s="110"/>
      <c r="M5280" s="110"/>
    </row>
    <row r="5281" spans="11:13" x14ac:dyDescent="0.25">
      <c r="K5281" s="147"/>
      <c r="L5281" s="110"/>
      <c r="M5281" s="110"/>
    </row>
    <row r="5282" spans="11:13" x14ac:dyDescent="0.25">
      <c r="K5282" s="147"/>
      <c r="L5282" s="110"/>
      <c r="M5282" s="110"/>
    </row>
    <row r="5283" spans="11:13" x14ac:dyDescent="0.25">
      <c r="K5283" s="147"/>
      <c r="L5283" s="110"/>
      <c r="M5283" s="110"/>
    </row>
    <row r="5284" spans="11:13" x14ac:dyDescent="0.25">
      <c r="K5284" s="147"/>
      <c r="L5284" s="110"/>
      <c r="M5284" s="110"/>
    </row>
    <row r="5285" spans="11:13" x14ac:dyDescent="0.25">
      <c r="K5285" s="147"/>
      <c r="L5285" s="110"/>
      <c r="M5285" s="110"/>
    </row>
    <row r="5286" spans="11:13" x14ac:dyDescent="0.25">
      <c r="K5286" s="147"/>
      <c r="L5286" s="110"/>
      <c r="M5286" s="110"/>
    </row>
    <row r="5287" spans="11:13" x14ac:dyDescent="0.25">
      <c r="K5287" s="147"/>
      <c r="L5287" s="110"/>
      <c r="M5287" s="110"/>
    </row>
    <row r="5288" spans="11:13" x14ac:dyDescent="0.25">
      <c r="K5288" s="147"/>
      <c r="L5288" s="110"/>
      <c r="M5288" s="110"/>
    </row>
    <row r="5289" spans="11:13" x14ac:dyDescent="0.25">
      <c r="K5289" s="147"/>
      <c r="L5289" s="110"/>
      <c r="M5289" s="110"/>
    </row>
    <row r="5290" spans="11:13" x14ac:dyDescent="0.25">
      <c r="K5290" s="147"/>
      <c r="L5290" s="110"/>
      <c r="M5290" s="110"/>
    </row>
    <row r="5291" spans="11:13" x14ac:dyDescent="0.25">
      <c r="K5291" s="147"/>
      <c r="L5291" s="110"/>
      <c r="M5291" s="110"/>
    </row>
    <row r="5292" spans="11:13" x14ac:dyDescent="0.25">
      <c r="K5292" s="147"/>
      <c r="L5292" s="110"/>
      <c r="M5292" s="110"/>
    </row>
    <row r="5293" spans="11:13" x14ac:dyDescent="0.25">
      <c r="K5293" s="147"/>
      <c r="L5293" s="110"/>
      <c r="M5293" s="110"/>
    </row>
    <row r="5294" spans="11:13" x14ac:dyDescent="0.25">
      <c r="K5294" s="147"/>
      <c r="L5294" s="110"/>
      <c r="M5294" s="110"/>
    </row>
    <row r="5295" spans="11:13" x14ac:dyDescent="0.25">
      <c r="K5295" s="147"/>
      <c r="L5295" s="110"/>
      <c r="M5295" s="110"/>
    </row>
    <row r="5296" spans="11:13" x14ac:dyDescent="0.25">
      <c r="K5296" s="147"/>
      <c r="L5296" s="110"/>
      <c r="M5296" s="110"/>
    </row>
    <row r="5297" spans="11:13" x14ac:dyDescent="0.25">
      <c r="K5297" s="147"/>
      <c r="L5297" s="110"/>
      <c r="M5297" s="110"/>
    </row>
    <row r="5298" spans="11:13" x14ac:dyDescent="0.25">
      <c r="K5298" s="147"/>
      <c r="L5298" s="110"/>
      <c r="M5298" s="110"/>
    </row>
    <row r="5299" spans="11:13" x14ac:dyDescent="0.25">
      <c r="K5299" s="147"/>
      <c r="L5299" s="110"/>
      <c r="M5299" s="110"/>
    </row>
    <row r="5300" spans="11:13" x14ac:dyDescent="0.25">
      <c r="K5300" s="147"/>
      <c r="L5300" s="110"/>
      <c r="M5300" s="110"/>
    </row>
    <row r="5301" spans="11:13" x14ac:dyDescent="0.25">
      <c r="K5301" s="147"/>
      <c r="L5301" s="110"/>
      <c r="M5301" s="110"/>
    </row>
    <row r="5302" spans="11:13" x14ac:dyDescent="0.25">
      <c r="K5302" s="147"/>
      <c r="L5302" s="110"/>
      <c r="M5302" s="110"/>
    </row>
    <row r="5303" spans="11:13" x14ac:dyDescent="0.25">
      <c r="K5303" s="147"/>
      <c r="L5303" s="110"/>
      <c r="M5303" s="110"/>
    </row>
    <row r="5304" spans="11:13" x14ac:dyDescent="0.25">
      <c r="K5304" s="147"/>
      <c r="L5304" s="110"/>
      <c r="M5304" s="110"/>
    </row>
    <row r="5305" spans="11:13" x14ac:dyDescent="0.25">
      <c r="K5305" s="147"/>
      <c r="L5305" s="110"/>
      <c r="M5305" s="110"/>
    </row>
    <row r="5306" spans="11:13" x14ac:dyDescent="0.25">
      <c r="K5306" s="147"/>
      <c r="L5306" s="110"/>
      <c r="M5306" s="110"/>
    </row>
    <row r="5307" spans="11:13" x14ac:dyDescent="0.25">
      <c r="K5307" s="147"/>
      <c r="L5307" s="110"/>
      <c r="M5307" s="110"/>
    </row>
    <row r="5308" spans="11:13" x14ac:dyDescent="0.25">
      <c r="K5308" s="147"/>
      <c r="L5308" s="110"/>
      <c r="M5308" s="110"/>
    </row>
    <row r="5309" spans="11:13" x14ac:dyDescent="0.25">
      <c r="K5309" s="147"/>
      <c r="L5309" s="110"/>
      <c r="M5309" s="110"/>
    </row>
    <row r="5310" spans="11:13" x14ac:dyDescent="0.25">
      <c r="K5310" s="147"/>
      <c r="L5310" s="110"/>
      <c r="M5310" s="110"/>
    </row>
    <row r="5311" spans="11:13" x14ac:dyDescent="0.25">
      <c r="K5311" s="147"/>
      <c r="L5311" s="110"/>
      <c r="M5311" s="110"/>
    </row>
    <row r="5312" spans="11:13" x14ac:dyDescent="0.25">
      <c r="K5312" s="147"/>
      <c r="L5312" s="110"/>
      <c r="M5312" s="110"/>
    </row>
    <row r="5313" spans="11:13" x14ac:dyDescent="0.25">
      <c r="K5313" s="147"/>
      <c r="L5313" s="110"/>
      <c r="M5313" s="110"/>
    </row>
    <row r="5314" spans="11:13" x14ac:dyDescent="0.25">
      <c r="K5314" s="147"/>
      <c r="L5314" s="110"/>
      <c r="M5314" s="110"/>
    </row>
    <row r="5315" spans="11:13" x14ac:dyDescent="0.25">
      <c r="K5315" s="147"/>
      <c r="L5315" s="110"/>
      <c r="M5315" s="110"/>
    </row>
    <row r="5316" spans="11:13" x14ac:dyDescent="0.25">
      <c r="K5316" s="147"/>
      <c r="L5316" s="110"/>
      <c r="M5316" s="110"/>
    </row>
    <row r="5317" spans="11:13" x14ac:dyDescent="0.25">
      <c r="K5317" s="147"/>
      <c r="L5317" s="110"/>
      <c r="M5317" s="110"/>
    </row>
    <row r="5318" spans="11:13" x14ac:dyDescent="0.25">
      <c r="K5318" s="147"/>
      <c r="L5318" s="110"/>
      <c r="M5318" s="110"/>
    </row>
    <row r="5319" spans="11:13" x14ac:dyDescent="0.25">
      <c r="K5319" s="147"/>
      <c r="L5319" s="110"/>
      <c r="M5319" s="110"/>
    </row>
    <row r="5320" spans="11:13" x14ac:dyDescent="0.25">
      <c r="K5320" s="147"/>
      <c r="L5320" s="110"/>
      <c r="M5320" s="110"/>
    </row>
    <row r="5321" spans="11:13" x14ac:dyDescent="0.25">
      <c r="K5321" s="147"/>
      <c r="L5321" s="110"/>
      <c r="M5321" s="110"/>
    </row>
    <row r="5322" spans="11:13" x14ac:dyDescent="0.25">
      <c r="K5322" s="147"/>
      <c r="L5322" s="110"/>
      <c r="M5322" s="110"/>
    </row>
    <row r="5323" spans="11:13" x14ac:dyDescent="0.25">
      <c r="K5323" s="147"/>
      <c r="L5323" s="110"/>
      <c r="M5323" s="110"/>
    </row>
    <row r="5324" spans="11:13" x14ac:dyDescent="0.25">
      <c r="K5324" s="147"/>
      <c r="L5324" s="110"/>
      <c r="M5324" s="110"/>
    </row>
    <row r="5325" spans="11:13" x14ac:dyDescent="0.25">
      <c r="K5325" s="147"/>
      <c r="L5325" s="110"/>
      <c r="M5325" s="110"/>
    </row>
    <row r="5326" spans="11:13" x14ac:dyDescent="0.25">
      <c r="K5326" s="147"/>
      <c r="L5326" s="110"/>
      <c r="M5326" s="110"/>
    </row>
    <row r="5327" spans="11:13" x14ac:dyDescent="0.25">
      <c r="K5327" s="147"/>
      <c r="L5327" s="110"/>
      <c r="M5327" s="110"/>
    </row>
    <row r="5328" spans="11:13" x14ac:dyDescent="0.25">
      <c r="K5328" s="147"/>
      <c r="L5328" s="110"/>
      <c r="M5328" s="110"/>
    </row>
    <row r="5329" spans="11:13" x14ac:dyDescent="0.25">
      <c r="K5329" s="147"/>
      <c r="L5329" s="110"/>
      <c r="M5329" s="110"/>
    </row>
    <row r="5330" spans="11:13" x14ac:dyDescent="0.25">
      <c r="K5330" s="147"/>
      <c r="L5330" s="110"/>
      <c r="M5330" s="110"/>
    </row>
    <row r="5331" spans="11:13" x14ac:dyDescent="0.25">
      <c r="K5331" s="147"/>
      <c r="L5331" s="110"/>
      <c r="M5331" s="110"/>
    </row>
    <row r="5332" spans="11:13" x14ac:dyDescent="0.25">
      <c r="K5332" s="147"/>
      <c r="L5332" s="110"/>
      <c r="M5332" s="110"/>
    </row>
    <row r="5333" spans="11:13" x14ac:dyDescent="0.25">
      <c r="K5333" s="147"/>
      <c r="L5333" s="110"/>
      <c r="M5333" s="110"/>
    </row>
    <row r="5334" spans="11:13" x14ac:dyDescent="0.25">
      <c r="K5334" s="147"/>
      <c r="L5334" s="110"/>
      <c r="M5334" s="110"/>
    </row>
    <row r="5335" spans="11:13" x14ac:dyDescent="0.25">
      <c r="K5335" s="147"/>
      <c r="L5335" s="110"/>
      <c r="M5335" s="110"/>
    </row>
    <row r="5336" spans="11:13" x14ac:dyDescent="0.25">
      <c r="K5336" s="147"/>
      <c r="L5336" s="110"/>
      <c r="M5336" s="110"/>
    </row>
    <row r="5337" spans="11:13" x14ac:dyDescent="0.25">
      <c r="K5337" s="147"/>
      <c r="L5337" s="110"/>
      <c r="M5337" s="110"/>
    </row>
    <row r="5338" spans="11:13" x14ac:dyDescent="0.25">
      <c r="K5338" s="147"/>
      <c r="L5338" s="110"/>
      <c r="M5338" s="110"/>
    </row>
    <row r="5339" spans="11:13" x14ac:dyDescent="0.25">
      <c r="K5339" s="147"/>
      <c r="L5339" s="110"/>
      <c r="M5339" s="110"/>
    </row>
    <row r="5340" spans="11:13" x14ac:dyDescent="0.25">
      <c r="K5340" s="147"/>
      <c r="L5340" s="110"/>
      <c r="M5340" s="110"/>
    </row>
    <row r="5341" spans="11:13" x14ac:dyDescent="0.25">
      <c r="K5341" s="147"/>
      <c r="L5341" s="110"/>
      <c r="M5341" s="110"/>
    </row>
    <row r="5342" spans="11:13" x14ac:dyDescent="0.25">
      <c r="K5342" s="147"/>
      <c r="L5342" s="110"/>
      <c r="M5342" s="110"/>
    </row>
    <row r="5343" spans="11:13" x14ac:dyDescent="0.25">
      <c r="K5343" s="147"/>
      <c r="L5343" s="110"/>
      <c r="M5343" s="110"/>
    </row>
    <row r="5344" spans="11:13" x14ac:dyDescent="0.25">
      <c r="K5344" s="147"/>
      <c r="L5344" s="110"/>
      <c r="M5344" s="110"/>
    </row>
    <row r="5345" spans="11:13" x14ac:dyDescent="0.25">
      <c r="K5345" s="147"/>
      <c r="L5345" s="110"/>
      <c r="M5345" s="110"/>
    </row>
    <row r="5346" spans="11:13" x14ac:dyDescent="0.25">
      <c r="K5346" s="147"/>
      <c r="L5346" s="110"/>
      <c r="M5346" s="110"/>
    </row>
    <row r="5347" spans="11:13" x14ac:dyDescent="0.25">
      <c r="K5347" s="147"/>
      <c r="L5347" s="110"/>
      <c r="M5347" s="110"/>
    </row>
    <row r="5348" spans="11:13" x14ac:dyDescent="0.25">
      <c r="K5348" s="147"/>
      <c r="L5348" s="110"/>
      <c r="M5348" s="110"/>
    </row>
    <row r="5349" spans="11:13" x14ac:dyDescent="0.25">
      <c r="K5349" s="147"/>
      <c r="L5349" s="110"/>
      <c r="M5349" s="110"/>
    </row>
    <row r="5350" spans="11:13" x14ac:dyDescent="0.25">
      <c r="K5350" s="147"/>
      <c r="L5350" s="110"/>
      <c r="M5350" s="110"/>
    </row>
    <row r="5351" spans="11:13" x14ac:dyDescent="0.25">
      <c r="K5351" s="147"/>
      <c r="L5351" s="110"/>
      <c r="M5351" s="110"/>
    </row>
    <row r="5352" spans="11:13" x14ac:dyDescent="0.25">
      <c r="K5352" s="147"/>
      <c r="L5352" s="110"/>
      <c r="M5352" s="110"/>
    </row>
    <row r="5353" spans="11:13" x14ac:dyDescent="0.25">
      <c r="K5353" s="147"/>
      <c r="L5353" s="110"/>
      <c r="M5353" s="110"/>
    </row>
    <row r="5354" spans="11:13" x14ac:dyDescent="0.25">
      <c r="K5354" s="147"/>
      <c r="L5354" s="110"/>
      <c r="M5354" s="110"/>
    </row>
    <row r="5355" spans="11:13" x14ac:dyDescent="0.25">
      <c r="K5355" s="147"/>
      <c r="L5355" s="110"/>
      <c r="M5355" s="110"/>
    </row>
    <row r="5356" spans="11:13" x14ac:dyDescent="0.25">
      <c r="K5356" s="147"/>
      <c r="L5356" s="110"/>
      <c r="M5356" s="110"/>
    </row>
    <row r="5357" spans="11:13" x14ac:dyDescent="0.25">
      <c r="K5357" s="147"/>
      <c r="L5357" s="110"/>
      <c r="M5357" s="110"/>
    </row>
    <row r="5358" spans="11:13" x14ac:dyDescent="0.25">
      <c r="K5358" s="147"/>
      <c r="L5358" s="110"/>
      <c r="M5358" s="110"/>
    </row>
    <row r="5359" spans="11:13" x14ac:dyDescent="0.25">
      <c r="K5359" s="147"/>
      <c r="L5359" s="110"/>
      <c r="M5359" s="110"/>
    </row>
    <row r="5360" spans="11:13" x14ac:dyDescent="0.25">
      <c r="K5360" s="147"/>
      <c r="L5360" s="110"/>
      <c r="M5360" s="110"/>
    </row>
    <row r="5361" spans="11:13" x14ac:dyDescent="0.25">
      <c r="K5361" s="147"/>
      <c r="L5361" s="110"/>
      <c r="M5361" s="110"/>
    </row>
    <row r="5362" spans="11:13" x14ac:dyDescent="0.25">
      <c r="K5362" s="147"/>
      <c r="L5362" s="110"/>
      <c r="M5362" s="110"/>
    </row>
    <row r="5363" spans="11:13" x14ac:dyDescent="0.25">
      <c r="K5363" s="147"/>
      <c r="L5363" s="110"/>
      <c r="M5363" s="110"/>
    </row>
    <row r="5364" spans="11:13" x14ac:dyDescent="0.25">
      <c r="K5364" s="147"/>
      <c r="L5364" s="110"/>
      <c r="M5364" s="110"/>
    </row>
    <row r="5365" spans="11:13" x14ac:dyDescent="0.25">
      <c r="K5365" s="147"/>
      <c r="L5365" s="110"/>
      <c r="M5365" s="110"/>
    </row>
    <row r="5366" spans="11:13" x14ac:dyDescent="0.25">
      <c r="K5366" s="147"/>
      <c r="L5366" s="110"/>
      <c r="M5366" s="110"/>
    </row>
    <row r="5367" spans="11:13" x14ac:dyDescent="0.25">
      <c r="K5367" s="147"/>
      <c r="L5367" s="110"/>
      <c r="M5367" s="110"/>
    </row>
    <row r="5368" spans="11:13" x14ac:dyDescent="0.25">
      <c r="K5368" s="147"/>
      <c r="L5368" s="110"/>
      <c r="M5368" s="110"/>
    </row>
    <row r="5369" spans="11:13" x14ac:dyDescent="0.25">
      <c r="K5369" s="147"/>
      <c r="L5369" s="110"/>
      <c r="M5369" s="110"/>
    </row>
    <row r="5370" spans="11:13" x14ac:dyDescent="0.25">
      <c r="K5370" s="147"/>
      <c r="L5370" s="110"/>
      <c r="M5370" s="110"/>
    </row>
    <row r="5371" spans="11:13" x14ac:dyDescent="0.25">
      <c r="K5371" s="147"/>
      <c r="L5371" s="110"/>
      <c r="M5371" s="110"/>
    </row>
    <row r="5372" spans="11:13" x14ac:dyDescent="0.25">
      <c r="K5372" s="147"/>
      <c r="L5372" s="110"/>
      <c r="M5372" s="110"/>
    </row>
    <row r="5373" spans="11:13" x14ac:dyDescent="0.25">
      <c r="K5373" s="147"/>
      <c r="L5373" s="110"/>
      <c r="M5373" s="110"/>
    </row>
    <row r="5374" spans="11:13" x14ac:dyDescent="0.25">
      <c r="K5374" s="147"/>
      <c r="L5374" s="110"/>
      <c r="M5374" s="110"/>
    </row>
    <row r="5375" spans="11:13" x14ac:dyDescent="0.25">
      <c r="K5375" s="147"/>
      <c r="L5375" s="110"/>
      <c r="M5375" s="110"/>
    </row>
    <row r="5376" spans="11:13" x14ac:dyDescent="0.25">
      <c r="K5376" s="147"/>
      <c r="L5376" s="110"/>
      <c r="M5376" s="110"/>
    </row>
    <row r="5377" spans="11:13" x14ac:dyDescent="0.25">
      <c r="K5377" s="147"/>
      <c r="L5377" s="110"/>
      <c r="M5377" s="110"/>
    </row>
    <row r="5378" spans="11:13" x14ac:dyDescent="0.25">
      <c r="K5378" s="147"/>
      <c r="L5378" s="110"/>
      <c r="M5378" s="110"/>
    </row>
    <row r="5379" spans="11:13" x14ac:dyDescent="0.25">
      <c r="K5379" s="147"/>
      <c r="L5379" s="110"/>
      <c r="M5379" s="110"/>
    </row>
    <row r="5380" spans="11:13" x14ac:dyDescent="0.25">
      <c r="K5380" s="147"/>
      <c r="L5380" s="110"/>
      <c r="M5380" s="110"/>
    </row>
    <row r="5381" spans="11:13" x14ac:dyDescent="0.25">
      <c r="K5381" s="147"/>
      <c r="L5381" s="110"/>
      <c r="M5381" s="110"/>
    </row>
    <row r="5382" spans="11:13" x14ac:dyDescent="0.25">
      <c r="K5382" s="147"/>
      <c r="L5382" s="110"/>
      <c r="M5382" s="110"/>
    </row>
    <row r="5383" spans="11:13" x14ac:dyDescent="0.25">
      <c r="K5383" s="147"/>
      <c r="L5383" s="110"/>
      <c r="M5383" s="110"/>
    </row>
    <row r="5384" spans="11:13" x14ac:dyDescent="0.25">
      <c r="K5384" s="147"/>
      <c r="L5384" s="110"/>
      <c r="M5384" s="110"/>
    </row>
    <row r="5385" spans="11:13" x14ac:dyDescent="0.25">
      <c r="K5385" s="147"/>
      <c r="L5385" s="110"/>
      <c r="M5385" s="110"/>
    </row>
    <row r="5386" spans="11:13" x14ac:dyDescent="0.25">
      <c r="K5386" s="147"/>
      <c r="L5386" s="110"/>
      <c r="M5386" s="110"/>
    </row>
    <row r="5387" spans="11:13" x14ac:dyDescent="0.25">
      <c r="K5387" s="147"/>
      <c r="L5387" s="110"/>
      <c r="M5387" s="110"/>
    </row>
    <row r="5388" spans="11:13" x14ac:dyDescent="0.25">
      <c r="K5388" s="147"/>
      <c r="L5388" s="110"/>
      <c r="M5388" s="110"/>
    </row>
    <row r="5389" spans="11:13" x14ac:dyDescent="0.25">
      <c r="K5389" s="147"/>
      <c r="L5389" s="110"/>
      <c r="M5389" s="110"/>
    </row>
    <row r="5390" spans="11:13" x14ac:dyDescent="0.25">
      <c r="K5390" s="147"/>
      <c r="L5390" s="110"/>
      <c r="M5390" s="110"/>
    </row>
    <row r="5391" spans="11:13" x14ac:dyDescent="0.25">
      <c r="K5391" s="147"/>
      <c r="L5391" s="110"/>
      <c r="M5391" s="110"/>
    </row>
    <row r="5392" spans="11:13" x14ac:dyDescent="0.25">
      <c r="K5392" s="147"/>
      <c r="L5392" s="110"/>
      <c r="M5392" s="110"/>
    </row>
    <row r="5393" spans="11:13" x14ac:dyDescent="0.25">
      <c r="K5393" s="147"/>
      <c r="L5393" s="110"/>
      <c r="M5393" s="110"/>
    </row>
    <row r="5394" spans="11:13" x14ac:dyDescent="0.25">
      <c r="K5394" s="147"/>
      <c r="L5394" s="110"/>
      <c r="M5394" s="110"/>
    </row>
    <row r="5395" spans="11:13" x14ac:dyDescent="0.25">
      <c r="K5395" s="147"/>
      <c r="L5395" s="110"/>
      <c r="M5395" s="110"/>
    </row>
    <row r="5396" spans="11:13" x14ac:dyDescent="0.25">
      <c r="K5396" s="147"/>
      <c r="L5396" s="110"/>
      <c r="M5396" s="110"/>
    </row>
    <row r="5397" spans="11:13" x14ac:dyDescent="0.25">
      <c r="K5397" s="147"/>
      <c r="L5397" s="110"/>
      <c r="M5397" s="110"/>
    </row>
    <row r="5398" spans="11:13" x14ac:dyDescent="0.25">
      <c r="K5398" s="147"/>
      <c r="L5398" s="110"/>
      <c r="M5398" s="110"/>
    </row>
    <row r="5399" spans="11:13" x14ac:dyDescent="0.25">
      <c r="K5399" s="147"/>
      <c r="L5399" s="110"/>
      <c r="M5399" s="110"/>
    </row>
    <row r="5400" spans="11:13" x14ac:dyDescent="0.25">
      <c r="K5400" s="147"/>
      <c r="L5400" s="110"/>
      <c r="M5400" s="110"/>
    </row>
    <row r="5401" spans="11:13" x14ac:dyDescent="0.25">
      <c r="K5401" s="147"/>
      <c r="L5401" s="110"/>
      <c r="M5401" s="110"/>
    </row>
    <row r="5402" spans="11:13" x14ac:dyDescent="0.25">
      <c r="K5402" s="147"/>
      <c r="L5402" s="110"/>
      <c r="M5402" s="110"/>
    </row>
    <row r="5403" spans="11:13" x14ac:dyDescent="0.25">
      <c r="K5403" s="147"/>
      <c r="L5403" s="110"/>
      <c r="M5403" s="110"/>
    </row>
    <row r="5404" spans="11:13" x14ac:dyDescent="0.25">
      <c r="K5404" s="147"/>
      <c r="L5404" s="110"/>
      <c r="M5404" s="110"/>
    </row>
    <row r="5405" spans="11:13" x14ac:dyDescent="0.25">
      <c r="K5405" s="147"/>
      <c r="L5405" s="110"/>
      <c r="M5405" s="110"/>
    </row>
    <row r="5406" spans="11:13" x14ac:dyDescent="0.25">
      <c r="K5406" s="147"/>
      <c r="L5406" s="110"/>
      <c r="M5406" s="110"/>
    </row>
    <row r="5407" spans="11:13" x14ac:dyDescent="0.25">
      <c r="K5407" s="147"/>
      <c r="L5407" s="110"/>
      <c r="M5407" s="110"/>
    </row>
    <row r="5408" spans="11:13" x14ac:dyDescent="0.25">
      <c r="K5408" s="147"/>
      <c r="L5408" s="110"/>
      <c r="M5408" s="110"/>
    </row>
    <row r="5409" spans="11:13" x14ac:dyDescent="0.25">
      <c r="K5409" s="147"/>
      <c r="L5409" s="110"/>
      <c r="M5409" s="110"/>
    </row>
    <row r="5410" spans="11:13" x14ac:dyDescent="0.25">
      <c r="K5410" s="147"/>
      <c r="L5410" s="110"/>
      <c r="M5410" s="110"/>
    </row>
    <row r="5411" spans="11:13" x14ac:dyDescent="0.25">
      <c r="K5411" s="147"/>
      <c r="L5411" s="110"/>
      <c r="M5411" s="110"/>
    </row>
    <row r="5412" spans="11:13" x14ac:dyDescent="0.25">
      <c r="K5412" s="147"/>
      <c r="L5412" s="110"/>
      <c r="M5412" s="110"/>
    </row>
    <row r="5413" spans="11:13" x14ac:dyDescent="0.25">
      <c r="K5413" s="147"/>
      <c r="L5413" s="110"/>
      <c r="M5413" s="110"/>
    </row>
    <row r="5414" spans="11:13" x14ac:dyDescent="0.25">
      <c r="K5414" s="147"/>
      <c r="L5414" s="110"/>
      <c r="M5414" s="110"/>
    </row>
    <row r="5415" spans="11:13" x14ac:dyDescent="0.25">
      <c r="K5415" s="147"/>
      <c r="L5415" s="110"/>
      <c r="M5415" s="110"/>
    </row>
    <row r="5416" spans="11:13" x14ac:dyDescent="0.25">
      <c r="K5416" s="147"/>
      <c r="L5416" s="110"/>
      <c r="M5416" s="110"/>
    </row>
    <row r="5417" spans="11:13" x14ac:dyDescent="0.25">
      <c r="K5417" s="147"/>
      <c r="L5417" s="110"/>
      <c r="M5417" s="110"/>
    </row>
    <row r="5418" spans="11:13" x14ac:dyDescent="0.25">
      <c r="K5418" s="147"/>
      <c r="L5418" s="110"/>
      <c r="M5418" s="110"/>
    </row>
    <row r="5419" spans="11:13" x14ac:dyDescent="0.25">
      <c r="K5419" s="147"/>
      <c r="L5419" s="110"/>
      <c r="M5419" s="110"/>
    </row>
    <row r="5420" spans="11:13" x14ac:dyDescent="0.25">
      <c r="K5420" s="147"/>
      <c r="L5420" s="110"/>
      <c r="M5420" s="110"/>
    </row>
    <row r="5421" spans="11:13" x14ac:dyDescent="0.25">
      <c r="K5421" s="147"/>
      <c r="L5421" s="110"/>
      <c r="M5421" s="110"/>
    </row>
    <row r="5422" spans="11:13" x14ac:dyDescent="0.25">
      <c r="K5422" s="147"/>
      <c r="L5422" s="110"/>
      <c r="M5422" s="110"/>
    </row>
    <row r="5423" spans="11:13" x14ac:dyDescent="0.25">
      <c r="K5423" s="147"/>
      <c r="L5423" s="110"/>
      <c r="M5423" s="110"/>
    </row>
    <row r="5424" spans="11:13" x14ac:dyDescent="0.25">
      <c r="K5424" s="147"/>
      <c r="L5424" s="110"/>
      <c r="M5424" s="110"/>
    </row>
    <row r="5425" spans="11:13" x14ac:dyDescent="0.25">
      <c r="K5425" s="147"/>
      <c r="L5425" s="110"/>
      <c r="M5425" s="110"/>
    </row>
    <row r="5426" spans="11:13" x14ac:dyDescent="0.25">
      <c r="K5426" s="147"/>
      <c r="L5426" s="110"/>
      <c r="M5426" s="110"/>
    </row>
    <row r="5427" spans="11:13" x14ac:dyDescent="0.25">
      <c r="K5427" s="147"/>
      <c r="L5427" s="110"/>
      <c r="M5427" s="110"/>
    </row>
    <row r="5428" spans="11:13" x14ac:dyDescent="0.25">
      <c r="K5428" s="147"/>
      <c r="L5428" s="110"/>
      <c r="M5428" s="110"/>
    </row>
    <row r="5429" spans="11:13" x14ac:dyDescent="0.25">
      <c r="K5429" s="147"/>
      <c r="L5429" s="110"/>
      <c r="M5429" s="110"/>
    </row>
    <row r="5430" spans="11:13" x14ac:dyDescent="0.25">
      <c r="K5430" s="147"/>
      <c r="L5430" s="110"/>
      <c r="M5430" s="110"/>
    </row>
    <row r="5431" spans="11:13" x14ac:dyDescent="0.25">
      <c r="K5431" s="147"/>
      <c r="L5431" s="110"/>
      <c r="M5431" s="110"/>
    </row>
    <row r="5432" spans="11:13" x14ac:dyDescent="0.25">
      <c r="K5432" s="147"/>
      <c r="L5432" s="110"/>
      <c r="M5432" s="110"/>
    </row>
    <row r="5433" spans="11:13" x14ac:dyDescent="0.25">
      <c r="K5433" s="147"/>
      <c r="L5433" s="110"/>
      <c r="M5433" s="110"/>
    </row>
    <row r="5434" spans="11:13" x14ac:dyDescent="0.25">
      <c r="K5434" s="147"/>
      <c r="L5434" s="110"/>
      <c r="M5434" s="110"/>
    </row>
    <row r="5435" spans="11:13" x14ac:dyDescent="0.25">
      <c r="K5435" s="147"/>
      <c r="L5435" s="110"/>
      <c r="M5435" s="110"/>
    </row>
    <row r="5436" spans="11:13" x14ac:dyDescent="0.25">
      <c r="K5436" s="147"/>
      <c r="L5436" s="110"/>
      <c r="M5436" s="110"/>
    </row>
    <row r="5437" spans="11:13" x14ac:dyDescent="0.25">
      <c r="K5437" s="147"/>
      <c r="L5437" s="110"/>
      <c r="M5437" s="110"/>
    </row>
    <row r="5438" spans="11:13" x14ac:dyDescent="0.25">
      <c r="K5438" s="147"/>
      <c r="L5438" s="110"/>
      <c r="M5438" s="110"/>
    </row>
    <row r="5439" spans="11:13" x14ac:dyDescent="0.25">
      <c r="K5439" s="147"/>
      <c r="L5439" s="110"/>
      <c r="M5439" s="110"/>
    </row>
    <row r="5440" spans="11:13" x14ac:dyDescent="0.25">
      <c r="K5440" s="147"/>
      <c r="L5440" s="110"/>
      <c r="M5440" s="110"/>
    </row>
    <row r="5441" spans="11:13" x14ac:dyDescent="0.25">
      <c r="K5441" s="147"/>
      <c r="L5441" s="110"/>
      <c r="M5441" s="110"/>
    </row>
    <row r="5442" spans="11:13" x14ac:dyDescent="0.25">
      <c r="K5442" s="147"/>
      <c r="L5442" s="110"/>
      <c r="M5442" s="110"/>
    </row>
    <row r="5443" spans="11:13" x14ac:dyDescent="0.25">
      <c r="K5443" s="147"/>
      <c r="L5443" s="110"/>
      <c r="M5443" s="110"/>
    </row>
    <row r="5444" spans="11:13" x14ac:dyDescent="0.25">
      <c r="K5444" s="147"/>
      <c r="L5444" s="110"/>
      <c r="M5444" s="110"/>
    </row>
    <row r="5445" spans="11:13" x14ac:dyDescent="0.25">
      <c r="K5445" s="147"/>
      <c r="L5445" s="110"/>
      <c r="M5445" s="110"/>
    </row>
    <row r="5446" spans="11:13" x14ac:dyDescent="0.25">
      <c r="K5446" s="147"/>
      <c r="L5446" s="110"/>
      <c r="M5446" s="110"/>
    </row>
    <row r="5447" spans="11:13" x14ac:dyDescent="0.25">
      <c r="K5447" s="147"/>
      <c r="L5447" s="110"/>
      <c r="M5447" s="110"/>
    </row>
    <row r="5448" spans="11:13" x14ac:dyDescent="0.25">
      <c r="K5448" s="147"/>
      <c r="L5448" s="110"/>
      <c r="M5448" s="110"/>
    </row>
    <row r="5449" spans="11:13" x14ac:dyDescent="0.25">
      <c r="K5449" s="147"/>
      <c r="L5449" s="110"/>
      <c r="M5449" s="110"/>
    </row>
    <row r="5450" spans="11:13" x14ac:dyDescent="0.25">
      <c r="K5450" s="147"/>
      <c r="L5450" s="110"/>
      <c r="M5450" s="110"/>
    </row>
    <row r="5451" spans="11:13" x14ac:dyDescent="0.25">
      <c r="K5451" s="147"/>
      <c r="L5451" s="110"/>
      <c r="M5451" s="110"/>
    </row>
    <row r="5452" spans="11:13" x14ac:dyDescent="0.25">
      <c r="K5452" s="147"/>
      <c r="L5452" s="110"/>
      <c r="M5452" s="110"/>
    </row>
    <row r="5453" spans="11:13" x14ac:dyDescent="0.25">
      <c r="K5453" s="147"/>
      <c r="L5453" s="110"/>
      <c r="M5453" s="110"/>
    </row>
    <row r="5454" spans="11:13" x14ac:dyDescent="0.25">
      <c r="K5454" s="147"/>
      <c r="L5454" s="110"/>
      <c r="M5454" s="110"/>
    </row>
    <row r="5455" spans="11:13" x14ac:dyDescent="0.25">
      <c r="K5455" s="147"/>
      <c r="L5455" s="110"/>
      <c r="M5455" s="110"/>
    </row>
    <row r="5456" spans="11:13" x14ac:dyDescent="0.25">
      <c r="K5456" s="147"/>
      <c r="L5456" s="110"/>
      <c r="M5456" s="110"/>
    </row>
    <row r="5457" spans="11:13" x14ac:dyDescent="0.25">
      <c r="K5457" s="147"/>
      <c r="L5457" s="110"/>
      <c r="M5457" s="110"/>
    </row>
    <row r="5458" spans="11:13" x14ac:dyDescent="0.25">
      <c r="K5458" s="147"/>
      <c r="L5458" s="110"/>
      <c r="M5458" s="110"/>
    </row>
    <row r="5459" spans="11:13" x14ac:dyDescent="0.25">
      <c r="K5459" s="147"/>
      <c r="L5459" s="110"/>
      <c r="M5459" s="110"/>
    </row>
    <row r="5460" spans="11:13" x14ac:dyDescent="0.25">
      <c r="K5460" s="147"/>
      <c r="L5460" s="110"/>
      <c r="M5460" s="110"/>
    </row>
    <row r="5461" spans="11:13" x14ac:dyDescent="0.25">
      <c r="K5461" s="147"/>
      <c r="L5461" s="110"/>
      <c r="M5461" s="110"/>
    </row>
    <row r="5462" spans="11:13" x14ac:dyDescent="0.25">
      <c r="K5462" s="147"/>
      <c r="L5462" s="110"/>
      <c r="M5462" s="110"/>
    </row>
    <row r="5463" spans="11:13" x14ac:dyDescent="0.25">
      <c r="K5463" s="147"/>
      <c r="L5463" s="110"/>
      <c r="M5463" s="110"/>
    </row>
    <row r="5464" spans="11:13" x14ac:dyDescent="0.25">
      <c r="K5464" s="147"/>
      <c r="L5464" s="110"/>
      <c r="M5464" s="110"/>
    </row>
    <row r="5465" spans="11:13" x14ac:dyDescent="0.25">
      <c r="K5465" s="147"/>
      <c r="L5465" s="110"/>
      <c r="M5465" s="110"/>
    </row>
    <row r="5466" spans="11:13" x14ac:dyDescent="0.25">
      <c r="K5466" s="147"/>
      <c r="L5466" s="110"/>
      <c r="M5466" s="110"/>
    </row>
    <row r="5467" spans="11:13" x14ac:dyDescent="0.25">
      <c r="K5467" s="147"/>
      <c r="L5467" s="110"/>
      <c r="M5467" s="110"/>
    </row>
    <row r="5468" spans="11:13" x14ac:dyDescent="0.25">
      <c r="K5468" s="147"/>
      <c r="L5468" s="110"/>
      <c r="M5468" s="110"/>
    </row>
    <row r="5469" spans="11:13" x14ac:dyDescent="0.25">
      <c r="K5469" s="147"/>
      <c r="L5469" s="110"/>
      <c r="M5469" s="110"/>
    </row>
    <row r="5470" spans="11:13" x14ac:dyDescent="0.25">
      <c r="K5470" s="147"/>
      <c r="L5470" s="110"/>
      <c r="M5470" s="110"/>
    </row>
    <row r="5471" spans="11:13" x14ac:dyDescent="0.25">
      <c r="K5471" s="147"/>
      <c r="L5471" s="110"/>
      <c r="M5471" s="110"/>
    </row>
    <row r="5472" spans="11:13" x14ac:dyDescent="0.25">
      <c r="K5472" s="147"/>
      <c r="L5472" s="110"/>
      <c r="M5472" s="110"/>
    </row>
    <row r="5473" spans="11:13" x14ac:dyDescent="0.25">
      <c r="K5473" s="147"/>
      <c r="L5473" s="110"/>
      <c r="M5473" s="110"/>
    </row>
    <row r="5474" spans="11:13" x14ac:dyDescent="0.25">
      <c r="K5474" s="147"/>
      <c r="L5474" s="110"/>
      <c r="M5474" s="110"/>
    </row>
    <row r="5475" spans="11:13" x14ac:dyDescent="0.25">
      <c r="K5475" s="147"/>
      <c r="L5475" s="110"/>
      <c r="M5475" s="110"/>
    </row>
    <row r="5476" spans="11:13" x14ac:dyDescent="0.25">
      <c r="K5476" s="147"/>
      <c r="L5476" s="110"/>
      <c r="M5476" s="110"/>
    </row>
    <row r="5477" spans="11:13" x14ac:dyDescent="0.25">
      <c r="K5477" s="147"/>
      <c r="L5477" s="110"/>
      <c r="M5477" s="110"/>
    </row>
    <row r="5478" spans="11:13" x14ac:dyDescent="0.25">
      <c r="K5478" s="147"/>
      <c r="L5478" s="110"/>
      <c r="M5478" s="110"/>
    </row>
    <row r="5479" spans="11:13" x14ac:dyDescent="0.25">
      <c r="K5479" s="147"/>
      <c r="L5479" s="110"/>
      <c r="M5479" s="110"/>
    </row>
    <row r="5480" spans="11:13" x14ac:dyDescent="0.25">
      <c r="K5480" s="147"/>
      <c r="L5480" s="110"/>
      <c r="M5480" s="110"/>
    </row>
    <row r="5481" spans="11:13" x14ac:dyDescent="0.25">
      <c r="K5481" s="147"/>
      <c r="L5481" s="110"/>
      <c r="M5481" s="110"/>
    </row>
    <row r="5482" spans="11:13" x14ac:dyDescent="0.25">
      <c r="K5482" s="147"/>
      <c r="L5482" s="110"/>
      <c r="M5482" s="110"/>
    </row>
    <row r="5483" spans="11:13" x14ac:dyDescent="0.25">
      <c r="K5483" s="147"/>
      <c r="L5483" s="110"/>
      <c r="M5483" s="110"/>
    </row>
    <row r="5484" spans="11:13" x14ac:dyDescent="0.25">
      <c r="K5484" s="147"/>
      <c r="L5484" s="110"/>
      <c r="M5484" s="110"/>
    </row>
    <row r="5485" spans="11:13" x14ac:dyDescent="0.25">
      <c r="K5485" s="147"/>
      <c r="L5485" s="110"/>
      <c r="M5485" s="110"/>
    </row>
    <row r="5486" spans="11:13" x14ac:dyDescent="0.25">
      <c r="K5486" s="147"/>
      <c r="L5486" s="110"/>
      <c r="M5486" s="110"/>
    </row>
    <row r="5487" spans="11:13" x14ac:dyDescent="0.25">
      <c r="K5487" s="147"/>
      <c r="L5487" s="110"/>
      <c r="M5487" s="110"/>
    </row>
    <row r="5488" spans="11:13" x14ac:dyDescent="0.25">
      <c r="K5488" s="147"/>
      <c r="L5488" s="110"/>
      <c r="M5488" s="110"/>
    </row>
    <row r="5489" spans="11:13" x14ac:dyDescent="0.25">
      <c r="K5489" s="147"/>
      <c r="L5489" s="110"/>
      <c r="M5489" s="110"/>
    </row>
    <row r="5490" spans="11:13" x14ac:dyDescent="0.25">
      <c r="K5490" s="147"/>
      <c r="L5490" s="110"/>
      <c r="M5490" s="110"/>
    </row>
    <row r="5491" spans="11:13" x14ac:dyDescent="0.25">
      <c r="K5491" s="147"/>
      <c r="L5491" s="110"/>
      <c r="M5491" s="110"/>
    </row>
    <row r="5492" spans="11:13" x14ac:dyDescent="0.25">
      <c r="K5492" s="147"/>
      <c r="L5492" s="110"/>
      <c r="M5492" s="110"/>
    </row>
    <row r="5493" spans="11:13" x14ac:dyDescent="0.25">
      <c r="K5493" s="147"/>
      <c r="L5493" s="110"/>
      <c r="M5493" s="110"/>
    </row>
    <row r="5494" spans="11:13" x14ac:dyDescent="0.25">
      <c r="K5494" s="147"/>
      <c r="L5494" s="110"/>
      <c r="M5494" s="110"/>
    </row>
    <row r="5495" spans="11:13" x14ac:dyDescent="0.25">
      <c r="K5495" s="147"/>
      <c r="L5495" s="110"/>
      <c r="M5495" s="110"/>
    </row>
    <row r="5496" spans="11:13" x14ac:dyDescent="0.25">
      <c r="K5496" s="147"/>
      <c r="L5496" s="110"/>
      <c r="M5496" s="110"/>
    </row>
    <row r="5497" spans="11:13" x14ac:dyDescent="0.25">
      <c r="K5497" s="147"/>
      <c r="L5497" s="110"/>
      <c r="M5497" s="110"/>
    </row>
    <row r="5498" spans="11:13" x14ac:dyDescent="0.25">
      <c r="K5498" s="147"/>
      <c r="L5498" s="110"/>
      <c r="M5498" s="110"/>
    </row>
    <row r="5499" spans="11:13" x14ac:dyDescent="0.25">
      <c r="K5499" s="147"/>
      <c r="L5499" s="110"/>
      <c r="M5499" s="110"/>
    </row>
    <row r="5500" spans="11:13" x14ac:dyDescent="0.25">
      <c r="K5500" s="147"/>
      <c r="L5500" s="110"/>
      <c r="M5500" s="110"/>
    </row>
    <row r="5501" spans="11:13" x14ac:dyDescent="0.25">
      <c r="K5501" s="147"/>
      <c r="L5501" s="110"/>
      <c r="M5501" s="110"/>
    </row>
    <row r="5502" spans="11:13" x14ac:dyDescent="0.25">
      <c r="K5502" s="147"/>
      <c r="L5502" s="110"/>
      <c r="M5502" s="110"/>
    </row>
    <row r="5503" spans="11:13" x14ac:dyDescent="0.25">
      <c r="K5503" s="147"/>
      <c r="L5503" s="110"/>
      <c r="M5503" s="110"/>
    </row>
    <row r="5504" spans="11:13" x14ac:dyDescent="0.25">
      <c r="K5504" s="147"/>
      <c r="L5504" s="110"/>
      <c r="M5504" s="110"/>
    </row>
    <row r="5505" spans="11:13" x14ac:dyDescent="0.25">
      <c r="K5505" s="147"/>
      <c r="L5505" s="110"/>
      <c r="M5505" s="110"/>
    </row>
    <row r="5506" spans="11:13" x14ac:dyDescent="0.25">
      <c r="K5506" s="147"/>
      <c r="L5506" s="110"/>
      <c r="M5506" s="110"/>
    </row>
    <row r="5507" spans="11:13" x14ac:dyDescent="0.25">
      <c r="K5507" s="147"/>
      <c r="L5507" s="110"/>
      <c r="M5507" s="110"/>
    </row>
    <row r="5508" spans="11:13" x14ac:dyDescent="0.25">
      <c r="K5508" s="147"/>
      <c r="L5508" s="110"/>
      <c r="M5508" s="110"/>
    </row>
    <row r="5509" spans="11:13" x14ac:dyDescent="0.25">
      <c r="K5509" s="147"/>
      <c r="L5509" s="110"/>
      <c r="M5509" s="110"/>
    </row>
    <row r="5510" spans="11:13" x14ac:dyDescent="0.25">
      <c r="K5510" s="147"/>
      <c r="L5510" s="110"/>
      <c r="M5510" s="110"/>
    </row>
    <row r="5511" spans="11:13" x14ac:dyDescent="0.25">
      <c r="K5511" s="147"/>
      <c r="L5511" s="110"/>
      <c r="M5511" s="110"/>
    </row>
    <row r="5512" spans="11:13" x14ac:dyDescent="0.25">
      <c r="K5512" s="147"/>
      <c r="L5512" s="110"/>
      <c r="M5512" s="110"/>
    </row>
    <row r="5513" spans="11:13" x14ac:dyDescent="0.25">
      <c r="K5513" s="147"/>
      <c r="L5513" s="110"/>
      <c r="M5513" s="110"/>
    </row>
    <row r="5514" spans="11:13" x14ac:dyDescent="0.25">
      <c r="K5514" s="147"/>
      <c r="L5514" s="110"/>
      <c r="M5514" s="110"/>
    </row>
    <row r="5515" spans="11:13" x14ac:dyDescent="0.25">
      <c r="K5515" s="147"/>
      <c r="L5515" s="110"/>
      <c r="M5515" s="110"/>
    </row>
    <row r="5516" spans="11:13" x14ac:dyDescent="0.25">
      <c r="K5516" s="147"/>
      <c r="L5516" s="110"/>
      <c r="M5516" s="110"/>
    </row>
    <row r="5517" spans="11:13" x14ac:dyDescent="0.25">
      <c r="K5517" s="147"/>
      <c r="L5517" s="110"/>
      <c r="M5517" s="110"/>
    </row>
    <row r="5518" spans="11:13" x14ac:dyDescent="0.25">
      <c r="K5518" s="147"/>
      <c r="L5518" s="110"/>
      <c r="M5518" s="110"/>
    </row>
    <row r="5519" spans="11:13" x14ac:dyDescent="0.25">
      <c r="K5519" s="147"/>
      <c r="L5519" s="110"/>
      <c r="M5519" s="110"/>
    </row>
    <row r="5520" spans="11:13" x14ac:dyDescent="0.25">
      <c r="K5520" s="147"/>
      <c r="L5520" s="110"/>
      <c r="M5520" s="110"/>
    </row>
    <row r="5521" spans="11:13" x14ac:dyDescent="0.25">
      <c r="K5521" s="147"/>
      <c r="L5521" s="110"/>
      <c r="M5521" s="110"/>
    </row>
    <row r="5522" spans="11:13" x14ac:dyDescent="0.25">
      <c r="K5522" s="147"/>
      <c r="L5522" s="110"/>
      <c r="M5522" s="110"/>
    </row>
    <row r="5523" spans="11:13" x14ac:dyDescent="0.25">
      <c r="K5523" s="147"/>
      <c r="L5523" s="110"/>
      <c r="M5523" s="110"/>
    </row>
    <row r="5524" spans="11:13" x14ac:dyDescent="0.25">
      <c r="K5524" s="147"/>
      <c r="L5524" s="110"/>
      <c r="M5524" s="110"/>
    </row>
    <row r="5525" spans="11:13" x14ac:dyDescent="0.25">
      <c r="K5525" s="147"/>
      <c r="L5525" s="110"/>
      <c r="M5525" s="110"/>
    </row>
    <row r="5526" spans="11:13" x14ac:dyDescent="0.25">
      <c r="K5526" s="147"/>
      <c r="L5526" s="110"/>
      <c r="M5526" s="110"/>
    </row>
    <row r="5527" spans="11:13" x14ac:dyDescent="0.25">
      <c r="K5527" s="147"/>
      <c r="L5527" s="110"/>
      <c r="M5527" s="110"/>
    </row>
    <row r="5528" spans="11:13" x14ac:dyDescent="0.25">
      <c r="K5528" s="147"/>
      <c r="L5528" s="110"/>
      <c r="M5528" s="110"/>
    </row>
    <row r="5529" spans="11:13" x14ac:dyDescent="0.25">
      <c r="K5529" s="147"/>
      <c r="L5529" s="110"/>
      <c r="M5529" s="110"/>
    </row>
    <row r="5530" spans="11:13" x14ac:dyDescent="0.25">
      <c r="K5530" s="147"/>
      <c r="L5530" s="110"/>
      <c r="M5530" s="110"/>
    </row>
    <row r="5531" spans="11:13" x14ac:dyDescent="0.25">
      <c r="K5531" s="147"/>
      <c r="L5531" s="110"/>
      <c r="M5531" s="110"/>
    </row>
    <row r="5532" spans="11:13" x14ac:dyDescent="0.25">
      <c r="K5532" s="147"/>
      <c r="L5532" s="110"/>
      <c r="M5532" s="110"/>
    </row>
    <row r="5533" spans="11:13" x14ac:dyDescent="0.25">
      <c r="K5533" s="147"/>
      <c r="L5533" s="110"/>
      <c r="M5533" s="110"/>
    </row>
    <row r="5534" spans="11:13" x14ac:dyDescent="0.25">
      <c r="K5534" s="147"/>
      <c r="L5534" s="110"/>
      <c r="M5534" s="110"/>
    </row>
    <row r="5535" spans="11:13" x14ac:dyDescent="0.25">
      <c r="K5535" s="147"/>
      <c r="L5535" s="110"/>
      <c r="M5535" s="110"/>
    </row>
    <row r="5536" spans="11:13" x14ac:dyDescent="0.25">
      <c r="K5536" s="147"/>
      <c r="L5536" s="110"/>
      <c r="M5536" s="110"/>
    </row>
    <row r="5537" spans="11:13" x14ac:dyDescent="0.25">
      <c r="K5537" s="147"/>
      <c r="L5537" s="110"/>
      <c r="M5537" s="110"/>
    </row>
    <row r="5538" spans="11:13" x14ac:dyDescent="0.25">
      <c r="K5538" s="147"/>
      <c r="L5538" s="110"/>
      <c r="M5538" s="110"/>
    </row>
    <row r="5539" spans="11:13" x14ac:dyDescent="0.25">
      <c r="K5539" s="147"/>
      <c r="L5539" s="110"/>
      <c r="M5539" s="110"/>
    </row>
    <row r="5540" spans="11:13" x14ac:dyDescent="0.25">
      <c r="K5540" s="147"/>
      <c r="L5540" s="110"/>
      <c r="M5540" s="110"/>
    </row>
    <row r="5541" spans="11:13" x14ac:dyDescent="0.25">
      <c r="K5541" s="147"/>
      <c r="L5541" s="110"/>
      <c r="M5541" s="110"/>
    </row>
    <row r="5542" spans="11:13" x14ac:dyDescent="0.25">
      <c r="K5542" s="147"/>
      <c r="L5542" s="110"/>
      <c r="M5542" s="110"/>
    </row>
    <row r="5543" spans="11:13" x14ac:dyDescent="0.25">
      <c r="K5543" s="147"/>
      <c r="L5543" s="110"/>
      <c r="M5543" s="110"/>
    </row>
    <row r="5544" spans="11:13" x14ac:dyDescent="0.25">
      <c r="K5544" s="147"/>
      <c r="L5544" s="110"/>
      <c r="M5544" s="110"/>
    </row>
    <row r="5545" spans="11:13" x14ac:dyDescent="0.25">
      <c r="K5545" s="147"/>
      <c r="L5545" s="110"/>
      <c r="M5545" s="110"/>
    </row>
    <row r="5546" spans="11:13" x14ac:dyDescent="0.25">
      <c r="K5546" s="147"/>
      <c r="L5546" s="110"/>
      <c r="M5546" s="110"/>
    </row>
    <row r="5547" spans="11:13" x14ac:dyDescent="0.25">
      <c r="K5547" s="147"/>
      <c r="L5547" s="110"/>
      <c r="M5547" s="110"/>
    </row>
    <row r="5548" spans="11:13" x14ac:dyDescent="0.25">
      <c r="K5548" s="147"/>
      <c r="L5548" s="110"/>
      <c r="M5548" s="110"/>
    </row>
    <row r="5549" spans="11:13" x14ac:dyDescent="0.25">
      <c r="K5549" s="147"/>
      <c r="L5549" s="110"/>
      <c r="M5549" s="110"/>
    </row>
    <row r="5550" spans="11:13" x14ac:dyDescent="0.25">
      <c r="K5550" s="147"/>
      <c r="L5550" s="110"/>
      <c r="M5550" s="110"/>
    </row>
    <row r="5551" spans="11:13" x14ac:dyDescent="0.25">
      <c r="K5551" s="147"/>
      <c r="L5551" s="110"/>
      <c r="M5551" s="110"/>
    </row>
    <row r="5552" spans="11:13" x14ac:dyDescent="0.25">
      <c r="K5552" s="147"/>
      <c r="L5552" s="110"/>
      <c r="M5552" s="110"/>
    </row>
    <row r="5553" spans="11:13" x14ac:dyDescent="0.25">
      <c r="K5553" s="147"/>
      <c r="L5553" s="110"/>
      <c r="M5553" s="110"/>
    </row>
    <row r="5554" spans="11:13" x14ac:dyDescent="0.25">
      <c r="K5554" s="147"/>
      <c r="L5554" s="110"/>
      <c r="M5554" s="110"/>
    </row>
    <row r="5555" spans="11:13" x14ac:dyDescent="0.25">
      <c r="K5555" s="147"/>
      <c r="L5555" s="110"/>
      <c r="M5555" s="110"/>
    </row>
    <row r="5556" spans="11:13" x14ac:dyDescent="0.25">
      <c r="K5556" s="147"/>
      <c r="L5556" s="110"/>
      <c r="M5556" s="110"/>
    </row>
    <row r="5557" spans="11:13" x14ac:dyDescent="0.25">
      <c r="K5557" s="147"/>
      <c r="L5557" s="110"/>
      <c r="M5557" s="110"/>
    </row>
    <row r="5558" spans="11:13" x14ac:dyDescent="0.25">
      <c r="K5558" s="147"/>
      <c r="L5558" s="110"/>
      <c r="M5558" s="110"/>
    </row>
    <row r="5559" spans="11:13" x14ac:dyDescent="0.25">
      <c r="K5559" s="147"/>
      <c r="L5559" s="110"/>
      <c r="M5559" s="110"/>
    </row>
    <row r="5560" spans="11:13" x14ac:dyDescent="0.25">
      <c r="K5560" s="147"/>
      <c r="L5560" s="110"/>
      <c r="M5560" s="110"/>
    </row>
    <row r="5561" spans="11:13" x14ac:dyDescent="0.25">
      <c r="K5561" s="147"/>
      <c r="L5561" s="110"/>
      <c r="M5561" s="110"/>
    </row>
    <row r="5562" spans="11:13" x14ac:dyDescent="0.25">
      <c r="K5562" s="147"/>
      <c r="L5562" s="110"/>
      <c r="M5562" s="110"/>
    </row>
    <row r="5563" spans="11:13" x14ac:dyDescent="0.25">
      <c r="K5563" s="147"/>
      <c r="L5563" s="110"/>
      <c r="M5563" s="110"/>
    </row>
    <row r="5564" spans="11:13" x14ac:dyDescent="0.25">
      <c r="K5564" s="147"/>
      <c r="L5564" s="110"/>
      <c r="M5564" s="110"/>
    </row>
    <row r="5565" spans="11:13" x14ac:dyDescent="0.25">
      <c r="K5565" s="147"/>
      <c r="L5565" s="110"/>
      <c r="M5565" s="110"/>
    </row>
    <row r="5566" spans="11:13" x14ac:dyDescent="0.25">
      <c r="K5566" s="147"/>
      <c r="L5566" s="110"/>
      <c r="M5566" s="110"/>
    </row>
    <row r="5567" spans="11:13" x14ac:dyDescent="0.25">
      <c r="K5567" s="147"/>
      <c r="L5567" s="110"/>
      <c r="M5567" s="110"/>
    </row>
    <row r="5568" spans="11:13" x14ac:dyDescent="0.25">
      <c r="K5568" s="147"/>
      <c r="L5568" s="110"/>
      <c r="M5568" s="110"/>
    </row>
    <row r="5569" spans="11:13" x14ac:dyDescent="0.25">
      <c r="K5569" s="147"/>
      <c r="L5569" s="110"/>
      <c r="M5569" s="110"/>
    </row>
    <row r="5570" spans="11:13" x14ac:dyDescent="0.25">
      <c r="K5570" s="147"/>
      <c r="L5570" s="110"/>
      <c r="M5570" s="110"/>
    </row>
    <row r="5571" spans="11:13" x14ac:dyDescent="0.25">
      <c r="K5571" s="147"/>
      <c r="L5571" s="110"/>
      <c r="M5571" s="110"/>
    </row>
    <row r="5572" spans="11:13" x14ac:dyDescent="0.25">
      <c r="K5572" s="147"/>
      <c r="L5572" s="110"/>
      <c r="M5572" s="110"/>
    </row>
    <row r="5573" spans="11:13" x14ac:dyDescent="0.25">
      <c r="K5573" s="147"/>
      <c r="L5573" s="110"/>
      <c r="M5573" s="110"/>
    </row>
    <row r="5574" spans="11:13" x14ac:dyDescent="0.25">
      <c r="K5574" s="147"/>
      <c r="L5574" s="110"/>
      <c r="M5574" s="110"/>
    </row>
    <row r="5575" spans="11:13" x14ac:dyDescent="0.25">
      <c r="K5575" s="147"/>
      <c r="L5575" s="110"/>
      <c r="M5575" s="110"/>
    </row>
    <row r="5576" spans="11:13" x14ac:dyDescent="0.25">
      <c r="K5576" s="147"/>
      <c r="L5576" s="110"/>
      <c r="M5576" s="110"/>
    </row>
    <row r="5577" spans="11:13" x14ac:dyDescent="0.25">
      <c r="K5577" s="147"/>
      <c r="L5577" s="110"/>
      <c r="M5577" s="110"/>
    </row>
    <row r="5578" spans="11:13" x14ac:dyDescent="0.25">
      <c r="K5578" s="147"/>
      <c r="L5578" s="110"/>
      <c r="M5578" s="110"/>
    </row>
    <row r="5579" spans="11:13" x14ac:dyDescent="0.25">
      <c r="K5579" s="147"/>
      <c r="L5579" s="110"/>
      <c r="M5579" s="110"/>
    </row>
    <row r="5580" spans="11:13" x14ac:dyDescent="0.25">
      <c r="K5580" s="147"/>
      <c r="L5580" s="110"/>
      <c r="M5580" s="110"/>
    </row>
    <row r="5581" spans="11:13" x14ac:dyDescent="0.25">
      <c r="K5581" s="147"/>
      <c r="L5581" s="110"/>
      <c r="M5581" s="110"/>
    </row>
    <row r="5582" spans="11:13" x14ac:dyDescent="0.25">
      <c r="K5582" s="147"/>
      <c r="L5582" s="110"/>
      <c r="M5582" s="110"/>
    </row>
    <row r="5583" spans="11:13" x14ac:dyDescent="0.25">
      <c r="K5583" s="147"/>
      <c r="L5583" s="110"/>
      <c r="M5583" s="110"/>
    </row>
    <row r="5584" spans="11:13" x14ac:dyDescent="0.25">
      <c r="K5584" s="147"/>
      <c r="L5584" s="110"/>
      <c r="M5584" s="110"/>
    </row>
    <row r="5585" spans="11:13" x14ac:dyDescent="0.25">
      <c r="K5585" s="147"/>
      <c r="L5585" s="110"/>
      <c r="M5585" s="110"/>
    </row>
    <row r="5586" spans="11:13" x14ac:dyDescent="0.25">
      <c r="K5586" s="147"/>
      <c r="L5586" s="110"/>
      <c r="M5586" s="110"/>
    </row>
    <row r="5587" spans="11:13" x14ac:dyDescent="0.25">
      <c r="K5587" s="147"/>
      <c r="L5587" s="110"/>
      <c r="M5587" s="110"/>
    </row>
    <row r="5588" spans="11:13" x14ac:dyDescent="0.25">
      <c r="K5588" s="147"/>
      <c r="L5588" s="110"/>
      <c r="M5588" s="110"/>
    </row>
    <row r="5589" spans="11:13" x14ac:dyDescent="0.25">
      <c r="K5589" s="147"/>
      <c r="L5589" s="110"/>
      <c r="M5589" s="110"/>
    </row>
    <row r="5590" spans="11:13" x14ac:dyDescent="0.25">
      <c r="K5590" s="147"/>
      <c r="L5590" s="110"/>
      <c r="M5590" s="110"/>
    </row>
    <row r="5591" spans="11:13" x14ac:dyDescent="0.25">
      <c r="K5591" s="147"/>
      <c r="L5591" s="110"/>
      <c r="M5591" s="110"/>
    </row>
    <row r="5592" spans="11:13" x14ac:dyDescent="0.25">
      <c r="K5592" s="147"/>
      <c r="L5592" s="110"/>
      <c r="M5592" s="110"/>
    </row>
    <row r="5593" spans="11:13" x14ac:dyDescent="0.25">
      <c r="K5593" s="147"/>
      <c r="L5593" s="110"/>
      <c r="M5593" s="110"/>
    </row>
    <row r="5594" spans="11:13" x14ac:dyDescent="0.25">
      <c r="K5594" s="147"/>
      <c r="L5594" s="110"/>
      <c r="M5594" s="110"/>
    </row>
    <row r="5595" spans="11:13" x14ac:dyDescent="0.25">
      <c r="K5595" s="147"/>
      <c r="L5595" s="110"/>
      <c r="M5595" s="110"/>
    </row>
    <row r="5596" spans="11:13" x14ac:dyDescent="0.25">
      <c r="K5596" s="147"/>
      <c r="L5596" s="110"/>
      <c r="M5596" s="110"/>
    </row>
    <row r="5597" spans="11:13" x14ac:dyDescent="0.25">
      <c r="K5597" s="147"/>
      <c r="L5597" s="110"/>
      <c r="M5597" s="110"/>
    </row>
    <row r="5598" spans="11:13" x14ac:dyDescent="0.25">
      <c r="K5598" s="147"/>
      <c r="L5598" s="110"/>
      <c r="M5598" s="110"/>
    </row>
    <row r="5599" spans="11:13" x14ac:dyDescent="0.25">
      <c r="K5599" s="147"/>
      <c r="L5599" s="110"/>
      <c r="M5599" s="110"/>
    </row>
    <row r="5600" spans="11:13" x14ac:dyDescent="0.25">
      <c r="K5600" s="147"/>
      <c r="L5600" s="110"/>
      <c r="M5600" s="110"/>
    </row>
    <row r="5601" spans="11:13" x14ac:dyDescent="0.25">
      <c r="K5601" s="147"/>
      <c r="L5601" s="110"/>
      <c r="M5601" s="110"/>
    </row>
    <row r="5602" spans="11:13" x14ac:dyDescent="0.25">
      <c r="K5602" s="147"/>
      <c r="L5602" s="110"/>
      <c r="M5602" s="110"/>
    </row>
    <row r="5603" spans="11:13" x14ac:dyDescent="0.25">
      <c r="K5603" s="147"/>
      <c r="L5603" s="110"/>
      <c r="M5603" s="110"/>
    </row>
    <row r="5604" spans="11:13" x14ac:dyDescent="0.25">
      <c r="K5604" s="147"/>
      <c r="L5604" s="110"/>
      <c r="M5604" s="110"/>
    </row>
    <row r="5605" spans="11:13" x14ac:dyDescent="0.25">
      <c r="K5605" s="147"/>
      <c r="L5605" s="110"/>
      <c r="M5605" s="110"/>
    </row>
    <row r="5606" spans="11:13" x14ac:dyDescent="0.25">
      <c r="K5606" s="147"/>
      <c r="L5606" s="110"/>
      <c r="M5606" s="110"/>
    </row>
    <row r="5607" spans="11:13" x14ac:dyDescent="0.25">
      <c r="K5607" s="147"/>
      <c r="L5607" s="110"/>
      <c r="M5607" s="110"/>
    </row>
    <row r="5608" spans="11:13" x14ac:dyDescent="0.25">
      <c r="K5608" s="147"/>
      <c r="L5608" s="110"/>
      <c r="M5608" s="110"/>
    </row>
    <row r="5609" spans="11:13" x14ac:dyDescent="0.25">
      <c r="K5609" s="147"/>
      <c r="L5609" s="110"/>
      <c r="M5609" s="110"/>
    </row>
    <row r="5610" spans="11:13" x14ac:dyDescent="0.25">
      <c r="K5610" s="147"/>
      <c r="L5610" s="110"/>
      <c r="M5610" s="110"/>
    </row>
    <row r="5611" spans="11:13" x14ac:dyDescent="0.25">
      <c r="K5611" s="147"/>
      <c r="L5611" s="110"/>
      <c r="M5611" s="110"/>
    </row>
    <row r="5612" spans="11:13" x14ac:dyDescent="0.25">
      <c r="K5612" s="147"/>
      <c r="L5612" s="110"/>
      <c r="M5612" s="110"/>
    </row>
    <row r="5613" spans="11:13" x14ac:dyDescent="0.25">
      <c r="K5613" s="147"/>
      <c r="L5613" s="110"/>
      <c r="M5613" s="110"/>
    </row>
    <row r="5614" spans="11:13" x14ac:dyDescent="0.25">
      <c r="K5614" s="147"/>
      <c r="L5614" s="110"/>
      <c r="M5614" s="110"/>
    </row>
    <row r="5615" spans="11:13" x14ac:dyDescent="0.25">
      <c r="K5615" s="147"/>
      <c r="L5615" s="110"/>
      <c r="M5615" s="110"/>
    </row>
    <row r="5616" spans="11:13" x14ac:dyDescent="0.25">
      <c r="K5616" s="147"/>
      <c r="L5616" s="110"/>
      <c r="M5616" s="110"/>
    </row>
    <row r="5617" spans="11:13" x14ac:dyDescent="0.25">
      <c r="K5617" s="147"/>
      <c r="L5617" s="110"/>
      <c r="M5617" s="110"/>
    </row>
    <row r="5618" spans="11:13" x14ac:dyDescent="0.25">
      <c r="K5618" s="147"/>
      <c r="L5618" s="110"/>
      <c r="M5618" s="110"/>
    </row>
    <row r="5619" spans="11:13" x14ac:dyDescent="0.25">
      <c r="K5619" s="147"/>
      <c r="L5619" s="110"/>
      <c r="M5619" s="110"/>
    </row>
    <row r="5620" spans="11:13" x14ac:dyDescent="0.25">
      <c r="K5620" s="147"/>
      <c r="L5620" s="110"/>
      <c r="M5620" s="110"/>
    </row>
    <row r="5621" spans="11:13" x14ac:dyDescent="0.25">
      <c r="K5621" s="147"/>
      <c r="L5621" s="110"/>
      <c r="M5621" s="110"/>
    </row>
    <row r="5622" spans="11:13" x14ac:dyDescent="0.25">
      <c r="K5622" s="147"/>
      <c r="L5622" s="110"/>
      <c r="M5622" s="110"/>
    </row>
    <row r="5623" spans="11:13" x14ac:dyDescent="0.25">
      <c r="K5623" s="147"/>
      <c r="L5623" s="110"/>
      <c r="M5623" s="110"/>
    </row>
    <row r="5624" spans="11:13" x14ac:dyDescent="0.25">
      <c r="K5624" s="147"/>
      <c r="L5624" s="110"/>
      <c r="M5624" s="110"/>
    </row>
    <row r="5625" spans="11:13" x14ac:dyDescent="0.25">
      <c r="K5625" s="147"/>
      <c r="L5625" s="110"/>
      <c r="M5625" s="110"/>
    </row>
    <row r="5626" spans="11:13" x14ac:dyDescent="0.25">
      <c r="K5626" s="147"/>
      <c r="L5626" s="110"/>
      <c r="M5626" s="110"/>
    </row>
    <row r="5627" spans="11:13" x14ac:dyDescent="0.25">
      <c r="K5627" s="147"/>
      <c r="L5627" s="110"/>
      <c r="M5627" s="110"/>
    </row>
    <row r="5628" spans="11:13" x14ac:dyDescent="0.25">
      <c r="K5628" s="147"/>
      <c r="L5628" s="110"/>
      <c r="M5628" s="110"/>
    </row>
    <row r="5629" spans="11:13" x14ac:dyDescent="0.25">
      <c r="K5629" s="147"/>
      <c r="L5629" s="110"/>
      <c r="M5629" s="110"/>
    </row>
    <row r="5630" spans="11:13" x14ac:dyDescent="0.25">
      <c r="K5630" s="147"/>
      <c r="L5630" s="110"/>
      <c r="M5630" s="110"/>
    </row>
    <row r="5631" spans="11:13" x14ac:dyDescent="0.25">
      <c r="K5631" s="147"/>
      <c r="L5631" s="110"/>
      <c r="M5631" s="110"/>
    </row>
    <row r="5632" spans="11:13" x14ac:dyDescent="0.25">
      <c r="K5632" s="147"/>
      <c r="L5632" s="110"/>
      <c r="M5632" s="110"/>
    </row>
    <row r="5633" spans="11:13" x14ac:dyDescent="0.25">
      <c r="K5633" s="147"/>
      <c r="L5633" s="110"/>
      <c r="M5633" s="110"/>
    </row>
    <row r="5634" spans="11:13" x14ac:dyDescent="0.25">
      <c r="K5634" s="147"/>
      <c r="L5634" s="110"/>
      <c r="M5634" s="110"/>
    </row>
    <row r="5635" spans="11:13" x14ac:dyDescent="0.25">
      <c r="K5635" s="147"/>
      <c r="L5635" s="110"/>
      <c r="M5635" s="110"/>
    </row>
    <row r="5636" spans="11:13" x14ac:dyDescent="0.25">
      <c r="K5636" s="147"/>
      <c r="L5636" s="110"/>
      <c r="M5636" s="110"/>
    </row>
    <row r="5637" spans="11:13" x14ac:dyDescent="0.25">
      <c r="K5637" s="147"/>
      <c r="L5637" s="110"/>
      <c r="M5637" s="110"/>
    </row>
    <row r="5638" spans="11:13" x14ac:dyDescent="0.25">
      <c r="K5638" s="147"/>
      <c r="L5638" s="110"/>
      <c r="M5638" s="110"/>
    </row>
    <row r="5639" spans="11:13" x14ac:dyDescent="0.25">
      <c r="K5639" s="147"/>
      <c r="L5639" s="110"/>
      <c r="M5639" s="110"/>
    </row>
    <row r="5640" spans="11:13" x14ac:dyDescent="0.25">
      <c r="K5640" s="147"/>
      <c r="L5640" s="110"/>
      <c r="M5640" s="110"/>
    </row>
    <row r="5641" spans="11:13" x14ac:dyDescent="0.25">
      <c r="K5641" s="147"/>
      <c r="L5641" s="110"/>
      <c r="M5641" s="110"/>
    </row>
    <row r="5642" spans="11:13" x14ac:dyDescent="0.25">
      <c r="K5642" s="147"/>
      <c r="L5642" s="110"/>
      <c r="M5642" s="110"/>
    </row>
    <row r="5643" spans="11:13" x14ac:dyDescent="0.25">
      <c r="K5643" s="147"/>
      <c r="L5643" s="110"/>
      <c r="M5643" s="110"/>
    </row>
    <row r="5644" spans="11:13" x14ac:dyDescent="0.25">
      <c r="K5644" s="147"/>
      <c r="L5644" s="110"/>
      <c r="M5644" s="110"/>
    </row>
    <row r="5645" spans="11:13" x14ac:dyDescent="0.25">
      <c r="K5645" s="147"/>
      <c r="L5645" s="110"/>
      <c r="M5645" s="110"/>
    </row>
    <row r="5646" spans="11:13" x14ac:dyDescent="0.25">
      <c r="K5646" s="147"/>
      <c r="L5646" s="110"/>
      <c r="M5646" s="110"/>
    </row>
    <row r="5647" spans="11:13" x14ac:dyDescent="0.25">
      <c r="K5647" s="147"/>
      <c r="L5647" s="110"/>
      <c r="M5647" s="110"/>
    </row>
    <row r="5648" spans="11:13" x14ac:dyDescent="0.25">
      <c r="K5648" s="147"/>
      <c r="L5648" s="110"/>
      <c r="M5648" s="110"/>
    </row>
    <row r="5649" spans="11:13" x14ac:dyDescent="0.25">
      <c r="K5649" s="147"/>
      <c r="L5649" s="110"/>
      <c r="M5649" s="110"/>
    </row>
    <row r="5650" spans="11:13" x14ac:dyDescent="0.25">
      <c r="K5650" s="147"/>
      <c r="L5650" s="110"/>
      <c r="M5650" s="110"/>
    </row>
    <row r="5651" spans="11:13" x14ac:dyDescent="0.25">
      <c r="K5651" s="147"/>
      <c r="L5651" s="110"/>
      <c r="M5651" s="110"/>
    </row>
    <row r="5652" spans="11:13" x14ac:dyDescent="0.25">
      <c r="K5652" s="147"/>
      <c r="L5652" s="110"/>
      <c r="M5652" s="110"/>
    </row>
    <row r="5653" spans="11:13" x14ac:dyDescent="0.25">
      <c r="K5653" s="147"/>
      <c r="L5653" s="110"/>
      <c r="M5653" s="110"/>
    </row>
    <row r="5654" spans="11:13" x14ac:dyDescent="0.25">
      <c r="K5654" s="147"/>
      <c r="L5654" s="110"/>
      <c r="M5654" s="110"/>
    </row>
    <row r="5655" spans="11:13" x14ac:dyDescent="0.25">
      <c r="K5655" s="147"/>
      <c r="L5655" s="110"/>
      <c r="M5655" s="110"/>
    </row>
    <row r="5656" spans="11:13" x14ac:dyDescent="0.25">
      <c r="K5656" s="147"/>
      <c r="L5656" s="110"/>
      <c r="M5656" s="110"/>
    </row>
    <row r="5657" spans="11:13" x14ac:dyDescent="0.25">
      <c r="K5657" s="147"/>
      <c r="L5657" s="110"/>
      <c r="M5657" s="110"/>
    </row>
    <row r="5658" spans="11:13" x14ac:dyDescent="0.25">
      <c r="K5658" s="147"/>
      <c r="L5658" s="110"/>
      <c r="M5658" s="110"/>
    </row>
    <row r="5659" spans="11:13" x14ac:dyDescent="0.25">
      <c r="K5659" s="147"/>
      <c r="L5659" s="110"/>
      <c r="M5659" s="110"/>
    </row>
    <row r="5660" spans="11:13" x14ac:dyDescent="0.25">
      <c r="K5660" s="147"/>
      <c r="L5660" s="110"/>
      <c r="M5660" s="110"/>
    </row>
    <row r="5661" spans="11:13" x14ac:dyDescent="0.25">
      <c r="K5661" s="147"/>
      <c r="L5661" s="110"/>
      <c r="M5661" s="110"/>
    </row>
    <row r="5662" spans="11:13" x14ac:dyDescent="0.25">
      <c r="K5662" s="147"/>
      <c r="L5662" s="110"/>
      <c r="M5662" s="110"/>
    </row>
    <row r="5663" spans="11:13" x14ac:dyDescent="0.25">
      <c r="K5663" s="147"/>
      <c r="L5663" s="110"/>
      <c r="M5663" s="110"/>
    </row>
    <row r="5664" spans="11:13" x14ac:dyDescent="0.25">
      <c r="K5664" s="147"/>
      <c r="L5664" s="110"/>
      <c r="M5664" s="110"/>
    </row>
    <row r="5665" spans="11:13" x14ac:dyDescent="0.25">
      <c r="K5665" s="147"/>
      <c r="L5665" s="110"/>
      <c r="M5665" s="110"/>
    </row>
    <row r="5666" spans="11:13" x14ac:dyDescent="0.25">
      <c r="K5666" s="147"/>
      <c r="L5666" s="110"/>
      <c r="M5666" s="110"/>
    </row>
    <row r="5667" spans="11:13" x14ac:dyDescent="0.25">
      <c r="K5667" s="147"/>
      <c r="L5667" s="110"/>
      <c r="M5667" s="110"/>
    </row>
    <row r="5668" spans="11:13" x14ac:dyDescent="0.25">
      <c r="K5668" s="147"/>
      <c r="L5668" s="110"/>
      <c r="M5668" s="110"/>
    </row>
    <row r="5669" spans="11:13" x14ac:dyDescent="0.25">
      <c r="K5669" s="147"/>
      <c r="L5669" s="110"/>
      <c r="M5669" s="110"/>
    </row>
    <row r="5670" spans="11:13" x14ac:dyDescent="0.25">
      <c r="K5670" s="147"/>
      <c r="L5670" s="110"/>
      <c r="M5670" s="110"/>
    </row>
    <row r="5671" spans="11:13" x14ac:dyDescent="0.25">
      <c r="K5671" s="147"/>
      <c r="L5671" s="110"/>
      <c r="M5671" s="110"/>
    </row>
    <row r="5672" spans="11:13" x14ac:dyDescent="0.25">
      <c r="K5672" s="147"/>
      <c r="L5672" s="110"/>
      <c r="M5672" s="110"/>
    </row>
    <row r="5673" spans="11:13" x14ac:dyDescent="0.25">
      <c r="K5673" s="147"/>
      <c r="L5673" s="110"/>
      <c r="M5673" s="110"/>
    </row>
    <row r="5674" spans="11:13" x14ac:dyDescent="0.25">
      <c r="K5674" s="147"/>
      <c r="L5674" s="110"/>
      <c r="M5674" s="110"/>
    </row>
    <row r="5675" spans="11:13" x14ac:dyDescent="0.25">
      <c r="K5675" s="147"/>
      <c r="L5675" s="110"/>
      <c r="M5675" s="110"/>
    </row>
    <row r="5676" spans="11:13" x14ac:dyDescent="0.25">
      <c r="K5676" s="147"/>
      <c r="L5676" s="110"/>
      <c r="M5676" s="110"/>
    </row>
    <row r="5677" spans="11:13" x14ac:dyDescent="0.25">
      <c r="K5677" s="147"/>
      <c r="L5677" s="110"/>
      <c r="M5677" s="110"/>
    </row>
    <row r="5678" spans="11:13" x14ac:dyDescent="0.25">
      <c r="K5678" s="147"/>
      <c r="L5678" s="110"/>
      <c r="M5678" s="110"/>
    </row>
    <row r="5679" spans="11:13" x14ac:dyDescent="0.25">
      <c r="K5679" s="147"/>
      <c r="L5679" s="110"/>
      <c r="M5679" s="110"/>
    </row>
    <row r="5680" spans="11:13" x14ac:dyDescent="0.25">
      <c r="K5680" s="147"/>
      <c r="L5680" s="110"/>
      <c r="M5680" s="110"/>
    </row>
    <row r="5681" spans="11:13" x14ac:dyDescent="0.25">
      <c r="K5681" s="147"/>
      <c r="L5681" s="110"/>
      <c r="M5681" s="110"/>
    </row>
    <row r="5682" spans="11:13" x14ac:dyDescent="0.25">
      <c r="K5682" s="147"/>
      <c r="L5682" s="110"/>
      <c r="M5682" s="110"/>
    </row>
    <row r="5683" spans="11:13" x14ac:dyDescent="0.25">
      <c r="K5683" s="147"/>
      <c r="L5683" s="110"/>
      <c r="M5683" s="110"/>
    </row>
    <row r="5684" spans="11:13" x14ac:dyDescent="0.25">
      <c r="K5684" s="147"/>
      <c r="L5684" s="110"/>
      <c r="M5684" s="110"/>
    </row>
    <row r="5685" spans="11:13" x14ac:dyDescent="0.25">
      <c r="K5685" s="147"/>
      <c r="L5685" s="110"/>
      <c r="M5685" s="110"/>
    </row>
    <row r="5686" spans="11:13" x14ac:dyDescent="0.25">
      <c r="K5686" s="147"/>
      <c r="L5686" s="110"/>
      <c r="M5686" s="110"/>
    </row>
    <row r="5687" spans="11:13" x14ac:dyDescent="0.25">
      <c r="K5687" s="147"/>
      <c r="L5687" s="110"/>
      <c r="M5687" s="110"/>
    </row>
    <row r="5688" spans="11:13" x14ac:dyDescent="0.25">
      <c r="K5688" s="147"/>
      <c r="L5688" s="110"/>
      <c r="M5688" s="110"/>
    </row>
    <row r="5689" spans="11:13" x14ac:dyDescent="0.25">
      <c r="K5689" s="147"/>
      <c r="L5689" s="110"/>
      <c r="M5689" s="110"/>
    </row>
    <row r="5690" spans="11:13" x14ac:dyDescent="0.25">
      <c r="K5690" s="147"/>
      <c r="L5690" s="110"/>
      <c r="M5690" s="110"/>
    </row>
    <row r="5691" spans="11:13" x14ac:dyDescent="0.25">
      <c r="K5691" s="147"/>
      <c r="L5691" s="110"/>
      <c r="M5691" s="110"/>
    </row>
    <row r="5692" spans="11:13" x14ac:dyDescent="0.25">
      <c r="K5692" s="147"/>
      <c r="L5692" s="110"/>
      <c r="M5692" s="110"/>
    </row>
    <row r="5693" spans="11:13" x14ac:dyDescent="0.25">
      <c r="K5693" s="147"/>
      <c r="L5693" s="110"/>
      <c r="M5693" s="110"/>
    </row>
    <row r="5694" spans="11:13" x14ac:dyDescent="0.25">
      <c r="K5694" s="147"/>
      <c r="L5694" s="110"/>
      <c r="M5694" s="110"/>
    </row>
    <row r="5695" spans="11:13" x14ac:dyDescent="0.25">
      <c r="K5695" s="147"/>
      <c r="L5695" s="110"/>
      <c r="M5695" s="110"/>
    </row>
    <row r="5696" spans="11:13" x14ac:dyDescent="0.25">
      <c r="K5696" s="147"/>
      <c r="L5696" s="110"/>
      <c r="M5696" s="110"/>
    </row>
    <row r="5697" spans="11:13" x14ac:dyDescent="0.25">
      <c r="K5697" s="147"/>
      <c r="L5697" s="110"/>
      <c r="M5697" s="110"/>
    </row>
    <row r="5698" spans="11:13" x14ac:dyDescent="0.25">
      <c r="K5698" s="147"/>
      <c r="L5698" s="110"/>
      <c r="M5698" s="110"/>
    </row>
    <row r="5699" spans="11:13" x14ac:dyDescent="0.25">
      <c r="K5699" s="147"/>
      <c r="L5699" s="110"/>
      <c r="M5699" s="110"/>
    </row>
    <row r="5700" spans="11:13" x14ac:dyDescent="0.25">
      <c r="K5700" s="147"/>
      <c r="L5700" s="110"/>
      <c r="M5700" s="110"/>
    </row>
    <row r="5701" spans="11:13" x14ac:dyDescent="0.25">
      <c r="K5701" s="147"/>
      <c r="L5701" s="110"/>
      <c r="M5701" s="110"/>
    </row>
    <row r="5702" spans="11:13" x14ac:dyDescent="0.25">
      <c r="K5702" s="147"/>
      <c r="L5702" s="110"/>
      <c r="M5702" s="110"/>
    </row>
    <row r="5703" spans="11:13" x14ac:dyDescent="0.25">
      <c r="K5703" s="147"/>
      <c r="L5703" s="110"/>
      <c r="M5703" s="110"/>
    </row>
    <row r="5704" spans="11:13" x14ac:dyDescent="0.25">
      <c r="K5704" s="147"/>
      <c r="L5704" s="110"/>
      <c r="M5704" s="110"/>
    </row>
    <row r="5705" spans="11:13" x14ac:dyDescent="0.25">
      <c r="K5705" s="147"/>
      <c r="L5705" s="110"/>
      <c r="M5705" s="110"/>
    </row>
    <row r="5706" spans="11:13" x14ac:dyDescent="0.25">
      <c r="K5706" s="147"/>
      <c r="L5706" s="110"/>
      <c r="M5706" s="110"/>
    </row>
    <row r="5707" spans="11:13" x14ac:dyDescent="0.25">
      <c r="K5707" s="147"/>
      <c r="L5707" s="110"/>
      <c r="M5707" s="110"/>
    </row>
    <row r="5708" spans="11:13" x14ac:dyDescent="0.25">
      <c r="K5708" s="147"/>
      <c r="L5708" s="110"/>
      <c r="M5708" s="110"/>
    </row>
    <row r="5709" spans="11:13" x14ac:dyDescent="0.25">
      <c r="K5709" s="147"/>
      <c r="L5709" s="110"/>
      <c r="M5709" s="110"/>
    </row>
    <row r="5710" spans="11:13" x14ac:dyDescent="0.25">
      <c r="K5710" s="147"/>
      <c r="L5710" s="110"/>
      <c r="M5710" s="110"/>
    </row>
    <row r="5711" spans="11:13" x14ac:dyDescent="0.25">
      <c r="K5711" s="147"/>
      <c r="L5711" s="110"/>
      <c r="M5711" s="110"/>
    </row>
    <row r="5712" spans="11:13" x14ac:dyDescent="0.25">
      <c r="K5712" s="147"/>
      <c r="L5712" s="110"/>
      <c r="M5712" s="110"/>
    </row>
    <row r="5713" spans="11:13" x14ac:dyDescent="0.25">
      <c r="K5713" s="147"/>
      <c r="L5713" s="110"/>
      <c r="M5713" s="110"/>
    </row>
    <row r="5714" spans="11:13" x14ac:dyDescent="0.25">
      <c r="K5714" s="147"/>
      <c r="L5714" s="110"/>
      <c r="M5714" s="110"/>
    </row>
    <row r="5715" spans="11:13" x14ac:dyDescent="0.25">
      <c r="K5715" s="147"/>
      <c r="L5715" s="110"/>
      <c r="M5715" s="110"/>
    </row>
    <row r="5716" spans="11:13" x14ac:dyDescent="0.25">
      <c r="K5716" s="147"/>
      <c r="L5716" s="110"/>
      <c r="M5716" s="110"/>
    </row>
    <row r="5717" spans="11:13" x14ac:dyDescent="0.25">
      <c r="K5717" s="147"/>
      <c r="L5717" s="110"/>
      <c r="M5717" s="110"/>
    </row>
    <row r="5718" spans="11:13" x14ac:dyDescent="0.25">
      <c r="K5718" s="147"/>
      <c r="L5718" s="110"/>
      <c r="M5718" s="110"/>
    </row>
    <row r="5719" spans="11:13" x14ac:dyDescent="0.25">
      <c r="K5719" s="147"/>
      <c r="L5719" s="110"/>
      <c r="M5719" s="110"/>
    </row>
    <row r="5720" spans="11:13" x14ac:dyDescent="0.25">
      <c r="K5720" s="147"/>
      <c r="L5720" s="110"/>
      <c r="M5720" s="110"/>
    </row>
    <row r="5721" spans="11:13" x14ac:dyDescent="0.25">
      <c r="K5721" s="147"/>
      <c r="L5721" s="110"/>
      <c r="M5721" s="110"/>
    </row>
    <row r="5722" spans="11:13" x14ac:dyDescent="0.25">
      <c r="K5722" s="147"/>
      <c r="L5722" s="110"/>
      <c r="M5722" s="110"/>
    </row>
    <row r="5723" spans="11:13" x14ac:dyDescent="0.25">
      <c r="K5723" s="147"/>
      <c r="L5723" s="110"/>
      <c r="M5723" s="110"/>
    </row>
    <row r="5724" spans="11:13" x14ac:dyDescent="0.25">
      <c r="K5724" s="147"/>
      <c r="L5724" s="110"/>
      <c r="M5724" s="110"/>
    </row>
    <row r="5725" spans="11:13" x14ac:dyDescent="0.25">
      <c r="K5725" s="147"/>
      <c r="L5725" s="110"/>
      <c r="M5725" s="110"/>
    </row>
    <row r="5726" spans="11:13" x14ac:dyDescent="0.25">
      <c r="K5726" s="147"/>
      <c r="L5726" s="110"/>
      <c r="M5726" s="110"/>
    </row>
    <row r="5727" spans="11:13" x14ac:dyDescent="0.25">
      <c r="K5727" s="147"/>
      <c r="L5727" s="110"/>
      <c r="M5727" s="110"/>
    </row>
    <row r="5728" spans="11:13" x14ac:dyDescent="0.25">
      <c r="K5728" s="147"/>
      <c r="L5728" s="110"/>
      <c r="M5728" s="110"/>
    </row>
    <row r="5729" spans="11:13" x14ac:dyDescent="0.25">
      <c r="K5729" s="147"/>
      <c r="L5729" s="110"/>
      <c r="M5729" s="110"/>
    </row>
    <row r="5730" spans="11:13" x14ac:dyDescent="0.25">
      <c r="K5730" s="147"/>
      <c r="L5730" s="110"/>
      <c r="M5730" s="110"/>
    </row>
    <row r="5731" spans="11:13" x14ac:dyDescent="0.25">
      <c r="K5731" s="147"/>
      <c r="L5731" s="110"/>
      <c r="M5731" s="110"/>
    </row>
    <row r="5732" spans="11:13" x14ac:dyDescent="0.25">
      <c r="K5732" s="147"/>
      <c r="L5732" s="110"/>
      <c r="M5732" s="110"/>
    </row>
    <row r="5733" spans="11:13" x14ac:dyDescent="0.25">
      <c r="K5733" s="147"/>
      <c r="L5733" s="110"/>
      <c r="M5733" s="110"/>
    </row>
    <row r="5734" spans="11:13" x14ac:dyDescent="0.25">
      <c r="K5734" s="147"/>
      <c r="L5734" s="110"/>
      <c r="M5734" s="110"/>
    </row>
    <row r="5735" spans="11:13" x14ac:dyDescent="0.25">
      <c r="K5735" s="147"/>
      <c r="L5735" s="110"/>
      <c r="M5735" s="110"/>
    </row>
    <row r="5736" spans="11:13" x14ac:dyDescent="0.25">
      <c r="K5736" s="147"/>
      <c r="L5736" s="110"/>
      <c r="M5736" s="110"/>
    </row>
    <row r="5737" spans="11:13" x14ac:dyDescent="0.25">
      <c r="K5737" s="147"/>
      <c r="L5737" s="110"/>
      <c r="M5737" s="110"/>
    </row>
    <row r="5738" spans="11:13" x14ac:dyDescent="0.25">
      <c r="K5738" s="147"/>
      <c r="L5738" s="110"/>
      <c r="M5738" s="110"/>
    </row>
    <row r="5739" spans="11:13" x14ac:dyDescent="0.25">
      <c r="K5739" s="147"/>
      <c r="L5739" s="110"/>
      <c r="M5739" s="110"/>
    </row>
    <row r="5740" spans="11:13" x14ac:dyDescent="0.25">
      <c r="K5740" s="147"/>
      <c r="L5740" s="110"/>
      <c r="M5740" s="110"/>
    </row>
    <row r="5741" spans="11:13" x14ac:dyDescent="0.25">
      <c r="K5741" s="147"/>
      <c r="L5741" s="110"/>
      <c r="M5741" s="110"/>
    </row>
    <row r="5742" spans="11:13" x14ac:dyDescent="0.25">
      <c r="K5742" s="147"/>
      <c r="L5742" s="110"/>
      <c r="M5742" s="110"/>
    </row>
    <row r="5743" spans="11:13" x14ac:dyDescent="0.25">
      <c r="K5743" s="147"/>
      <c r="L5743" s="110"/>
      <c r="M5743" s="110"/>
    </row>
    <row r="5744" spans="11:13" x14ac:dyDescent="0.25">
      <c r="K5744" s="147"/>
      <c r="L5744" s="110"/>
      <c r="M5744" s="110"/>
    </row>
    <row r="5745" spans="11:13" x14ac:dyDescent="0.25">
      <c r="K5745" s="147"/>
      <c r="L5745" s="110"/>
      <c r="M5745" s="110"/>
    </row>
    <row r="5746" spans="11:13" x14ac:dyDescent="0.25">
      <c r="K5746" s="147"/>
      <c r="L5746" s="110"/>
      <c r="M5746" s="110"/>
    </row>
    <row r="5747" spans="11:13" x14ac:dyDescent="0.25">
      <c r="K5747" s="147"/>
      <c r="L5747" s="110"/>
      <c r="M5747" s="110"/>
    </row>
    <row r="5748" spans="11:13" x14ac:dyDescent="0.25">
      <c r="K5748" s="147"/>
      <c r="L5748" s="110"/>
      <c r="M5748" s="110"/>
    </row>
    <row r="5749" spans="11:13" x14ac:dyDescent="0.25">
      <c r="K5749" s="147"/>
      <c r="L5749" s="110"/>
      <c r="M5749" s="110"/>
    </row>
    <row r="5750" spans="11:13" x14ac:dyDescent="0.25">
      <c r="K5750" s="147"/>
      <c r="L5750" s="110"/>
      <c r="M5750" s="110"/>
    </row>
  </sheetData>
  <mergeCells count="1">
    <mergeCell ref="A1:L1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K465"/>
  <sheetViews>
    <sheetView zoomScale="85" zoomScaleNormal="85" workbookViewId="0">
      <selection sqref="A1:G1"/>
    </sheetView>
  </sheetViews>
  <sheetFormatPr defaultRowHeight="15" x14ac:dyDescent="0.25"/>
  <cols>
    <col min="1" max="1" width="23.5703125" style="86" bestFit="1" customWidth="1"/>
    <col min="2" max="2" width="25" style="105" customWidth="1"/>
    <col min="3" max="3" width="16.28515625" style="86" customWidth="1"/>
    <col min="4" max="4" width="64.85546875" style="86" customWidth="1"/>
    <col min="5" max="5" width="26" style="94" customWidth="1"/>
    <col min="6" max="6" width="18.28515625" style="86" customWidth="1"/>
    <col min="7" max="7" width="40.5703125" style="86" customWidth="1"/>
    <col min="8" max="13" width="0" hidden="1" customWidth="1"/>
  </cols>
  <sheetData>
    <row r="1" spans="1:11" ht="15.75" customHeight="1" x14ac:dyDescent="0.25">
      <c r="A1" s="162" t="s">
        <v>174</v>
      </c>
      <c r="B1" s="163"/>
      <c r="C1" s="155"/>
      <c r="D1" s="155"/>
      <c r="E1" s="155"/>
      <c r="F1" s="155"/>
      <c r="G1" s="164"/>
    </row>
    <row r="2" spans="1:11" ht="15.75" customHeight="1" x14ac:dyDescent="0.25">
      <c r="A2" s="55" t="s">
        <v>0</v>
      </c>
      <c r="B2" s="117" t="s">
        <v>1</v>
      </c>
      <c r="C2" s="37" t="s">
        <v>2</v>
      </c>
      <c r="D2" s="37" t="s">
        <v>66</v>
      </c>
      <c r="E2" s="139" t="s">
        <v>4</v>
      </c>
      <c r="F2" s="38" t="s">
        <v>5</v>
      </c>
      <c r="G2" s="39" t="s">
        <v>7252</v>
      </c>
      <c r="H2" t="s">
        <v>7248</v>
      </c>
      <c r="I2" t="s">
        <v>7249</v>
      </c>
      <c r="J2" t="s">
        <v>7250</v>
      </c>
      <c r="K2" t="s">
        <v>7251</v>
      </c>
    </row>
    <row r="3" spans="1:11" ht="15.75" customHeight="1" x14ac:dyDescent="0.25">
      <c r="A3" s="56"/>
      <c r="B3" s="118"/>
      <c r="C3" s="41"/>
      <c r="D3" s="41"/>
      <c r="E3" s="140"/>
      <c r="F3" s="42"/>
      <c r="G3" s="43"/>
    </row>
    <row r="4" spans="1:11" ht="15.75" customHeight="1" x14ac:dyDescent="0.25">
      <c r="A4" s="56"/>
      <c r="B4" s="119"/>
      <c r="C4" s="41"/>
      <c r="D4" s="41"/>
      <c r="E4" s="141"/>
      <c r="F4" s="44"/>
      <c r="G4" s="45"/>
    </row>
    <row r="5" spans="1:11" ht="15.75" customHeight="1" x14ac:dyDescent="0.25">
      <c r="A5" s="56"/>
      <c r="B5" s="119"/>
      <c r="C5" s="46"/>
      <c r="D5" s="46"/>
      <c r="E5" s="141"/>
      <c r="F5" s="47"/>
      <c r="G5" s="48"/>
    </row>
    <row r="6" spans="1:11" ht="15.75" customHeight="1" x14ac:dyDescent="0.25">
      <c r="A6" s="56"/>
      <c r="B6" s="119"/>
      <c r="C6" s="46"/>
      <c r="D6" s="46"/>
      <c r="E6" s="141"/>
      <c r="F6" s="44"/>
      <c r="G6" s="45"/>
    </row>
    <row r="7" spans="1:11" ht="15.75" customHeight="1" x14ac:dyDescent="0.25">
      <c r="A7" s="56"/>
      <c r="B7" s="119"/>
      <c r="C7" s="46"/>
      <c r="D7" s="46"/>
      <c r="E7" s="141"/>
      <c r="F7" s="47"/>
      <c r="G7" s="48"/>
    </row>
    <row r="8" spans="1:11" ht="15.75" customHeight="1" x14ac:dyDescent="0.25">
      <c r="A8" s="56"/>
      <c r="B8" s="119"/>
      <c r="C8" s="40"/>
      <c r="D8" s="40"/>
      <c r="E8" s="141"/>
      <c r="F8" s="47"/>
      <c r="G8" s="48"/>
    </row>
    <row r="9" spans="1:11" ht="18" customHeight="1" x14ac:dyDescent="0.25">
      <c r="A9" s="56"/>
      <c r="B9" s="119"/>
      <c r="C9" s="40"/>
      <c r="D9" s="40"/>
      <c r="E9" s="141"/>
      <c r="F9" s="47"/>
      <c r="G9" s="48"/>
    </row>
    <row r="10" spans="1:11" ht="15.75" x14ac:dyDescent="0.25">
      <c r="A10" s="56"/>
      <c r="B10" s="118"/>
      <c r="C10" s="41"/>
      <c r="D10" s="41"/>
      <c r="E10" s="140"/>
      <c r="F10" s="42"/>
      <c r="G10" s="43"/>
    </row>
    <row r="11" spans="1:11" ht="15.75" x14ac:dyDescent="0.25">
      <c r="A11" s="56"/>
      <c r="B11" s="119"/>
      <c r="C11" s="41"/>
      <c r="D11" s="41"/>
      <c r="E11" s="141"/>
      <c r="F11" s="44"/>
      <c r="G11" s="45"/>
    </row>
    <row r="12" spans="1:11" ht="15.75" x14ac:dyDescent="0.25">
      <c r="A12" s="56"/>
      <c r="B12" s="119"/>
      <c r="C12" s="46"/>
      <c r="D12" s="46"/>
      <c r="E12" s="141"/>
      <c r="F12" s="47"/>
      <c r="G12" s="48"/>
    </row>
    <row r="13" spans="1:11" ht="15.75" x14ac:dyDescent="0.25">
      <c r="A13" s="56"/>
      <c r="B13" s="119"/>
      <c r="C13" s="46"/>
      <c r="D13" s="46"/>
      <c r="E13" s="141"/>
      <c r="F13" s="44"/>
      <c r="G13" s="45"/>
    </row>
    <row r="14" spans="1:11" ht="15.75" x14ac:dyDescent="0.25">
      <c r="A14" s="56"/>
      <c r="B14" s="119"/>
      <c r="C14" s="46"/>
      <c r="D14" s="46"/>
      <c r="E14" s="141"/>
      <c r="F14" s="47"/>
      <c r="G14" s="48"/>
    </row>
    <row r="15" spans="1:11" ht="15.75" x14ac:dyDescent="0.25">
      <c r="A15" s="56"/>
      <c r="B15" s="119"/>
      <c r="C15" s="40"/>
      <c r="D15" s="40"/>
      <c r="E15" s="141"/>
      <c r="F15" s="47"/>
      <c r="G15" s="48"/>
    </row>
    <row r="16" spans="1:11" ht="15.75" x14ac:dyDescent="0.25">
      <c r="A16" s="56"/>
      <c r="B16" s="119"/>
      <c r="C16" s="40"/>
      <c r="D16" s="40"/>
      <c r="E16" s="141"/>
      <c r="F16" s="47"/>
      <c r="G16" s="48"/>
    </row>
    <row r="17" spans="1:7" ht="15.75" x14ac:dyDescent="0.25">
      <c r="A17" s="56"/>
      <c r="B17" s="118"/>
      <c r="C17" s="41"/>
      <c r="D17" s="41"/>
      <c r="E17" s="140"/>
      <c r="F17" s="42"/>
      <c r="G17" s="43"/>
    </row>
    <row r="18" spans="1:7" ht="15.75" x14ac:dyDescent="0.25">
      <c r="A18" s="56"/>
      <c r="B18" s="119"/>
      <c r="C18" s="41"/>
      <c r="D18" s="41"/>
      <c r="E18" s="141"/>
      <c r="F18" s="44"/>
      <c r="G18" s="45"/>
    </row>
    <row r="19" spans="1:7" ht="15.75" x14ac:dyDescent="0.25">
      <c r="A19" s="56"/>
      <c r="B19" s="119"/>
      <c r="C19" s="46"/>
      <c r="D19" s="46"/>
      <c r="E19" s="141"/>
      <c r="F19" s="47"/>
      <c r="G19" s="48"/>
    </row>
    <row r="20" spans="1:7" ht="15.75" x14ac:dyDescent="0.25">
      <c r="A20" s="56"/>
      <c r="B20" s="119"/>
      <c r="C20" s="46"/>
      <c r="D20" s="46"/>
      <c r="E20" s="141"/>
      <c r="F20" s="44"/>
      <c r="G20" s="45"/>
    </row>
    <row r="21" spans="1:7" ht="15.75" x14ac:dyDescent="0.25">
      <c r="A21" s="56"/>
      <c r="B21" s="119"/>
      <c r="C21" s="46"/>
      <c r="D21" s="46"/>
      <c r="E21" s="141"/>
      <c r="F21" s="47"/>
      <c r="G21" s="48"/>
    </row>
    <row r="22" spans="1:7" ht="15.75" x14ac:dyDescent="0.25">
      <c r="A22" s="56"/>
      <c r="B22" s="119"/>
      <c r="C22" s="40"/>
      <c r="D22" s="40"/>
      <c r="E22" s="141"/>
      <c r="F22" s="47"/>
      <c r="G22" s="48"/>
    </row>
    <row r="23" spans="1:7" ht="15.75" x14ac:dyDescent="0.25">
      <c r="A23" s="56"/>
      <c r="B23" s="119"/>
      <c r="C23" s="40"/>
      <c r="D23" s="40"/>
      <c r="E23" s="141"/>
      <c r="F23" s="47"/>
      <c r="G23" s="48"/>
    </row>
    <row r="24" spans="1:7" ht="15.75" x14ac:dyDescent="0.25">
      <c r="A24" s="56"/>
      <c r="B24" s="118"/>
      <c r="C24" s="41"/>
      <c r="D24" s="41"/>
      <c r="E24" s="140"/>
      <c r="F24" s="42"/>
      <c r="G24" s="43"/>
    </row>
    <row r="25" spans="1:7" ht="15.75" x14ac:dyDescent="0.25">
      <c r="A25" s="56"/>
      <c r="B25" s="119"/>
      <c r="C25" s="41"/>
      <c r="D25" s="41"/>
      <c r="E25" s="141"/>
      <c r="F25" s="44"/>
      <c r="G25" s="45"/>
    </row>
    <row r="26" spans="1:7" ht="15.75" x14ac:dyDescent="0.25">
      <c r="A26" s="56"/>
      <c r="B26" s="119"/>
      <c r="C26" s="46"/>
      <c r="D26" s="46"/>
      <c r="E26" s="141"/>
      <c r="F26" s="47"/>
      <c r="G26" s="48"/>
    </row>
    <row r="27" spans="1:7" ht="15.75" x14ac:dyDescent="0.25">
      <c r="A27" s="56"/>
      <c r="B27" s="119"/>
      <c r="C27" s="46"/>
      <c r="D27" s="46"/>
      <c r="E27" s="141"/>
      <c r="F27" s="44"/>
      <c r="G27" s="45"/>
    </row>
    <row r="28" spans="1:7" ht="15.75" x14ac:dyDescent="0.25">
      <c r="A28" s="56"/>
      <c r="B28" s="119"/>
      <c r="C28" s="46"/>
      <c r="D28" s="46"/>
      <c r="E28" s="141"/>
      <c r="F28" s="47"/>
      <c r="G28" s="48"/>
    </row>
    <row r="29" spans="1:7" ht="15.75" x14ac:dyDescent="0.25">
      <c r="A29" s="56"/>
      <c r="B29" s="119"/>
      <c r="C29" s="40"/>
      <c r="D29" s="40"/>
      <c r="E29" s="141"/>
      <c r="F29" s="47"/>
      <c r="G29" s="48"/>
    </row>
    <row r="30" spans="1:7" ht="15.75" x14ac:dyDescent="0.25">
      <c r="A30" s="56"/>
      <c r="B30" s="119"/>
      <c r="C30" s="40"/>
      <c r="D30" s="40"/>
      <c r="E30" s="141"/>
      <c r="F30" s="47"/>
      <c r="G30" s="48"/>
    </row>
    <row r="31" spans="1:7" ht="15.75" x14ac:dyDescent="0.25">
      <c r="A31" s="56"/>
      <c r="B31" s="118"/>
      <c r="C31" s="41"/>
      <c r="D31" s="41"/>
      <c r="E31" s="140"/>
      <c r="F31" s="42"/>
      <c r="G31" s="43"/>
    </row>
    <row r="32" spans="1:7" ht="15.75" x14ac:dyDescent="0.25">
      <c r="A32" s="56"/>
      <c r="B32" s="119"/>
      <c r="C32" s="41"/>
      <c r="D32" s="41"/>
      <c r="E32" s="141"/>
      <c r="F32" s="44"/>
      <c r="G32" s="45"/>
    </row>
    <row r="33" spans="1:7" ht="15.75" x14ac:dyDescent="0.25">
      <c r="A33" s="56"/>
      <c r="B33" s="119"/>
      <c r="C33" s="46"/>
      <c r="D33" s="46"/>
      <c r="E33" s="141"/>
      <c r="F33" s="47"/>
      <c r="G33" s="48"/>
    </row>
    <row r="34" spans="1:7" ht="15.75" x14ac:dyDescent="0.25">
      <c r="A34" s="56"/>
      <c r="B34" s="119"/>
      <c r="C34" s="46"/>
      <c r="D34" s="46"/>
      <c r="E34" s="141"/>
      <c r="F34" s="44"/>
      <c r="G34" s="45"/>
    </row>
    <row r="35" spans="1:7" ht="15.75" x14ac:dyDescent="0.25">
      <c r="A35" s="56"/>
      <c r="B35" s="119"/>
      <c r="C35" s="46"/>
      <c r="D35" s="46"/>
      <c r="E35" s="141"/>
      <c r="F35" s="47"/>
      <c r="G35" s="48"/>
    </row>
    <row r="36" spans="1:7" ht="15.75" x14ac:dyDescent="0.25">
      <c r="A36" s="56"/>
      <c r="B36" s="119"/>
      <c r="C36" s="40"/>
      <c r="D36" s="40"/>
      <c r="E36" s="141"/>
      <c r="F36" s="47"/>
      <c r="G36" s="48"/>
    </row>
    <row r="37" spans="1:7" ht="15.75" x14ac:dyDescent="0.25">
      <c r="A37" s="56"/>
      <c r="B37" s="119"/>
      <c r="C37" s="40"/>
      <c r="D37" s="40"/>
      <c r="E37" s="141"/>
      <c r="F37" s="47"/>
      <c r="G37" s="48"/>
    </row>
    <row r="38" spans="1:7" ht="15.75" x14ac:dyDescent="0.25">
      <c r="A38" s="56"/>
      <c r="B38" s="118"/>
      <c r="C38" s="41"/>
      <c r="D38" s="41"/>
      <c r="E38" s="140"/>
      <c r="F38" s="42"/>
      <c r="G38" s="43"/>
    </row>
    <row r="39" spans="1:7" ht="15.75" x14ac:dyDescent="0.25">
      <c r="A39" s="56"/>
      <c r="B39" s="119"/>
      <c r="C39" s="41"/>
      <c r="D39" s="41"/>
      <c r="E39" s="141"/>
      <c r="F39" s="44"/>
      <c r="G39" s="45"/>
    </row>
    <row r="40" spans="1:7" ht="15.75" x14ac:dyDescent="0.25">
      <c r="A40" s="56"/>
      <c r="B40" s="119"/>
      <c r="C40" s="46"/>
      <c r="D40" s="46"/>
      <c r="E40" s="141"/>
      <c r="F40" s="47"/>
      <c r="G40" s="48"/>
    </row>
    <row r="41" spans="1:7" ht="15.75" x14ac:dyDescent="0.25">
      <c r="A41" s="56"/>
      <c r="B41" s="119"/>
      <c r="C41" s="46"/>
      <c r="D41" s="46"/>
      <c r="E41" s="141"/>
      <c r="F41" s="44"/>
      <c r="G41" s="45"/>
    </row>
    <row r="42" spans="1:7" ht="15.75" x14ac:dyDescent="0.25">
      <c r="A42" s="56"/>
      <c r="B42" s="119"/>
      <c r="C42" s="46"/>
      <c r="D42" s="46"/>
      <c r="E42" s="141"/>
      <c r="F42" s="47"/>
      <c r="G42" s="48"/>
    </row>
    <row r="43" spans="1:7" ht="15.75" x14ac:dyDescent="0.25">
      <c r="A43" s="56"/>
      <c r="B43" s="119"/>
      <c r="C43" s="40"/>
      <c r="D43" s="40"/>
      <c r="E43" s="141"/>
      <c r="F43" s="47"/>
      <c r="G43" s="48"/>
    </row>
    <row r="44" spans="1:7" ht="15.75" x14ac:dyDescent="0.25">
      <c r="A44" s="56"/>
      <c r="B44" s="119"/>
      <c r="C44" s="40"/>
      <c r="D44" s="40"/>
      <c r="E44" s="141"/>
      <c r="F44" s="47"/>
      <c r="G44" s="48"/>
    </row>
    <row r="45" spans="1:7" ht="15.75" x14ac:dyDescent="0.25">
      <c r="A45" s="56"/>
      <c r="B45" s="118"/>
      <c r="C45" s="41"/>
      <c r="D45" s="41"/>
      <c r="E45" s="140"/>
      <c r="F45" s="42"/>
      <c r="G45" s="43"/>
    </row>
    <row r="46" spans="1:7" ht="15.75" x14ac:dyDescent="0.25">
      <c r="A46" s="56"/>
      <c r="B46" s="119"/>
      <c r="C46" s="41"/>
      <c r="D46" s="41"/>
      <c r="E46" s="141"/>
      <c r="F46" s="44"/>
      <c r="G46" s="45"/>
    </row>
    <row r="47" spans="1:7" ht="15.75" x14ac:dyDescent="0.25">
      <c r="A47" s="56"/>
      <c r="B47" s="119"/>
      <c r="C47" s="46"/>
      <c r="D47" s="46"/>
      <c r="E47" s="141"/>
      <c r="F47" s="47"/>
      <c r="G47" s="48"/>
    </row>
    <row r="48" spans="1:7" ht="15.75" x14ac:dyDescent="0.25">
      <c r="A48" s="56"/>
      <c r="B48" s="119"/>
      <c r="C48" s="46"/>
      <c r="D48" s="46"/>
      <c r="E48" s="141"/>
      <c r="F48" s="44"/>
      <c r="G48" s="45"/>
    </row>
    <row r="49" spans="1:7" ht="15.75" x14ac:dyDescent="0.25">
      <c r="A49" s="56"/>
      <c r="B49" s="119"/>
      <c r="C49" s="46"/>
      <c r="D49" s="46"/>
      <c r="E49" s="141"/>
      <c r="F49" s="47"/>
      <c r="G49" s="48"/>
    </row>
    <row r="50" spans="1:7" ht="15.75" x14ac:dyDescent="0.25">
      <c r="A50" s="56"/>
      <c r="B50" s="119"/>
      <c r="C50" s="40"/>
      <c r="D50" s="40"/>
      <c r="E50" s="141"/>
      <c r="F50" s="47"/>
      <c r="G50" s="48"/>
    </row>
    <row r="51" spans="1:7" ht="15.75" x14ac:dyDescent="0.25">
      <c r="A51" s="56"/>
      <c r="B51" s="119"/>
      <c r="C51" s="40"/>
      <c r="D51" s="40"/>
      <c r="E51" s="141"/>
      <c r="F51" s="47"/>
      <c r="G51" s="48"/>
    </row>
    <row r="52" spans="1:7" ht="15.75" x14ac:dyDescent="0.25">
      <c r="A52" s="56"/>
      <c r="B52" s="118"/>
      <c r="C52" s="41"/>
      <c r="D52" s="41"/>
      <c r="E52" s="140"/>
      <c r="F52" s="42"/>
      <c r="G52" s="43"/>
    </row>
    <row r="53" spans="1:7" ht="15.75" x14ac:dyDescent="0.25">
      <c r="A53" s="56"/>
      <c r="B53" s="119"/>
      <c r="C53" s="41"/>
      <c r="D53" s="41"/>
      <c r="E53" s="141"/>
      <c r="F53" s="44"/>
      <c r="G53" s="45"/>
    </row>
    <row r="54" spans="1:7" ht="15.75" x14ac:dyDescent="0.25">
      <c r="A54" s="56"/>
      <c r="B54" s="119"/>
      <c r="C54" s="46"/>
      <c r="D54" s="46"/>
      <c r="E54" s="141"/>
      <c r="F54" s="47"/>
      <c r="G54" s="48"/>
    </row>
    <row r="55" spans="1:7" ht="15.75" x14ac:dyDescent="0.25">
      <c r="A55" s="56"/>
      <c r="B55" s="119"/>
      <c r="C55" s="46"/>
      <c r="D55" s="46"/>
      <c r="E55" s="141"/>
      <c r="F55" s="44"/>
      <c r="G55" s="45"/>
    </row>
    <row r="56" spans="1:7" ht="15.75" x14ac:dyDescent="0.25">
      <c r="A56" s="56"/>
      <c r="B56" s="119"/>
      <c r="C56" s="46"/>
      <c r="D56" s="46"/>
      <c r="E56" s="141"/>
      <c r="F56" s="47"/>
      <c r="G56" s="48"/>
    </row>
    <row r="57" spans="1:7" ht="15.75" x14ac:dyDescent="0.25">
      <c r="A57" s="56"/>
      <c r="B57" s="119"/>
      <c r="C57" s="40"/>
      <c r="D57" s="40"/>
      <c r="E57" s="141"/>
      <c r="F57" s="47"/>
      <c r="G57" s="48"/>
    </row>
    <row r="58" spans="1:7" ht="15.75" x14ac:dyDescent="0.25">
      <c r="A58" s="56"/>
      <c r="B58" s="119"/>
      <c r="C58" s="40"/>
      <c r="D58" s="40"/>
      <c r="E58" s="141"/>
      <c r="F58" s="47"/>
      <c r="G58" s="48"/>
    </row>
    <row r="59" spans="1:7" ht="15.75" x14ac:dyDescent="0.25">
      <c r="A59" s="56"/>
      <c r="B59" s="118"/>
      <c r="C59" s="41"/>
      <c r="D59" s="41"/>
      <c r="E59" s="140"/>
      <c r="F59" s="42"/>
      <c r="G59" s="43"/>
    </row>
    <row r="60" spans="1:7" ht="15.75" x14ac:dyDescent="0.25">
      <c r="A60" s="56"/>
      <c r="B60" s="119"/>
      <c r="C60" s="41"/>
      <c r="D60" s="41"/>
      <c r="E60" s="141"/>
      <c r="F60" s="44"/>
      <c r="G60" s="45"/>
    </row>
    <row r="61" spans="1:7" ht="15.75" x14ac:dyDescent="0.25">
      <c r="A61" s="56"/>
      <c r="B61" s="119"/>
      <c r="C61" s="46"/>
      <c r="D61" s="46"/>
      <c r="E61" s="141"/>
      <c r="F61" s="47"/>
      <c r="G61" s="48"/>
    </row>
    <row r="62" spans="1:7" ht="15.75" x14ac:dyDescent="0.25">
      <c r="A62" s="56"/>
      <c r="B62" s="119"/>
      <c r="C62" s="46"/>
      <c r="D62" s="46"/>
      <c r="E62" s="141"/>
      <c r="F62" s="44"/>
      <c r="G62" s="45"/>
    </row>
    <row r="63" spans="1:7" ht="15.75" x14ac:dyDescent="0.25">
      <c r="A63" s="56"/>
      <c r="B63" s="119"/>
      <c r="C63" s="46"/>
      <c r="D63" s="46"/>
      <c r="E63" s="141"/>
      <c r="F63" s="47"/>
      <c r="G63" s="48"/>
    </row>
    <row r="64" spans="1:7" ht="15.75" x14ac:dyDescent="0.25">
      <c r="A64" s="56"/>
      <c r="B64" s="119"/>
      <c r="C64" s="40"/>
      <c r="D64" s="40"/>
      <c r="E64" s="141"/>
      <c r="F64" s="47"/>
      <c r="G64" s="48"/>
    </row>
    <row r="65" spans="1:7" ht="15.75" x14ac:dyDescent="0.25">
      <c r="A65" s="56"/>
      <c r="B65" s="119"/>
      <c r="C65" s="40"/>
      <c r="D65" s="40"/>
      <c r="E65" s="141"/>
      <c r="F65" s="47"/>
      <c r="G65" s="48"/>
    </row>
    <row r="66" spans="1:7" ht="15.75" x14ac:dyDescent="0.25">
      <c r="A66" s="56"/>
      <c r="B66" s="118"/>
      <c r="C66" s="41"/>
      <c r="D66" s="41"/>
      <c r="E66" s="140"/>
      <c r="F66" s="42"/>
      <c r="G66" s="43"/>
    </row>
    <row r="67" spans="1:7" ht="15.75" x14ac:dyDescent="0.25">
      <c r="A67" s="56"/>
      <c r="B67" s="119"/>
      <c r="C67" s="41"/>
      <c r="D67" s="41"/>
      <c r="E67" s="141"/>
      <c r="F67" s="44"/>
      <c r="G67" s="45"/>
    </row>
    <row r="68" spans="1:7" ht="15.75" x14ac:dyDescent="0.25">
      <c r="A68" s="56"/>
      <c r="B68" s="119"/>
      <c r="C68" s="46"/>
      <c r="D68" s="46"/>
      <c r="E68" s="141"/>
      <c r="F68" s="47"/>
      <c r="G68" s="48"/>
    </row>
    <row r="69" spans="1:7" ht="15.75" x14ac:dyDescent="0.25">
      <c r="A69" s="56"/>
      <c r="B69" s="119"/>
      <c r="C69" s="46"/>
      <c r="D69" s="46"/>
      <c r="E69" s="141"/>
      <c r="F69" s="44"/>
      <c r="G69" s="45"/>
    </row>
    <row r="70" spans="1:7" ht="15.75" x14ac:dyDescent="0.25">
      <c r="A70" s="56"/>
      <c r="B70" s="119"/>
      <c r="C70" s="46"/>
      <c r="D70" s="46"/>
      <c r="E70" s="141"/>
      <c r="F70" s="47"/>
      <c r="G70" s="48"/>
    </row>
    <row r="71" spans="1:7" ht="15.75" x14ac:dyDescent="0.25">
      <c r="A71" s="56"/>
      <c r="B71" s="119"/>
      <c r="C71" s="40"/>
      <c r="D71" s="40"/>
      <c r="E71" s="141"/>
      <c r="F71" s="47"/>
      <c r="G71" s="48"/>
    </row>
    <row r="72" spans="1:7" ht="15.75" x14ac:dyDescent="0.25">
      <c r="A72" s="56"/>
      <c r="B72" s="119"/>
      <c r="C72" s="40"/>
      <c r="D72" s="40"/>
      <c r="E72" s="141"/>
      <c r="F72" s="47"/>
      <c r="G72" s="48"/>
    </row>
    <row r="73" spans="1:7" ht="15.75" x14ac:dyDescent="0.25">
      <c r="A73" s="56"/>
      <c r="B73" s="118"/>
      <c r="C73" s="41"/>
      <c r="D73" s="41"/>
      <c r="E73" s="140"/>
      <c r="F73" s="42"/>
      <c r="G73" s="43"/>
    </row>
    <row r="74" spans="1:7" ht="15.75" x14ac:dyDescent="0.25">
      <c r="A74" s="56"/>
      <c r="B74" s="119"/>
      <c r="C74" s="41"/>
      <c r="D74" s="41"/>
      <c r="E74" s="141"/>
      <c r="F74" s="44"/>
      <c r="G74" s="45"/>
    </row>
    <row r="75" spans="1:7" ht="15.75" x14ac:dyDescent="0.25">
      <c r="A75" s="56"/>
      <c r="B75" s="119"/>
      <c r="C75" s="46"/>
      <c r="D75" s="46"/>
      <c r="E75" s="141"/>
      <c r="F75" s="47"/>
      <c r="G75" s="48"/>
    </row>
    <row r="76" spans="1:7" ht="15.75" x14ac:dyDescent="0.25">
      <c r="A76" s="56"/>
      <c r="B76" s="119"/>
      <c r="C76" s="46"/>
      <c r="D76" s="46"/>
      <c r="E76" s="141"/>
      <c r="F76" s="44"/>
      <c r="G76" s="45"/>
    </row>
    <row r="77" spans="1:7" ht="15.75" x14ac:dyDescent="0.25">
      <c r="A77" s="56"/>
      <c r="B77" s="119"/>
      <c r="C77" s="46"/>
      <c r="D77" s="46"/>
      <c r="E77" s="141"/>
      <c r="F77" s="47"/>
      <c r="G77" s="48"/>
    </row>
    <row r="78" spans="1:7" ht="15.75" x14ac:dyDescent="0.25">
      <c r="A78" s="56"/>
      <c r="B78" s="119"/>
      <c r="C78" s="40"/>
      <c r="D78" s="40"/>
      <c r="E78" s="141"/>
      <c r="F78" s="47"/>
      <c r="G78" s="48"/>
    </row>
    <row r="79" spans="1:7" ht="15.75" x14ac:dyDescent="0.25">
      <c r="A79" s="56"/>
      <c r="B79" s="119"/>
      <c r="C79" s="40"/>
      <c r="D79" s="40"/>
      <c r="E79" s="141"/>
      <c r="F79" s="47"/>
      <c r="G79" s="48"/>
    </row>
    <row r="80" spans="1:7" ht="15.75" x14ac:dyDescent="0.25">
      <c r="A80" s="56"/>
      <c r="B80" s="118"/>
      <c r="C80" s="41"/>
      <c r="D80" s="41"/>
      <c r="E80" s="140"/>
      <c r="F80" s="42"/>
      <c r="G80" s="43"/>
    </row>
    <row r="81" spans="1:7" ht="15.75" x14ac:dyDescent="0.25">
      <c r="A81" s="56"/>
      <c r="B81" s="119"/>
      <c r="C81" s="41"/>
      <c r="D81" s="41"/>
      <c r="E81" s="141"/>
      <c r="F81" s="44"/>
      <c r="G81" s="45"/>
    </row>
    <row r="82" spans="1:7" ht="15.75" x14ac:dyDescent="0.25">
      <c r="A82" s="56"/>
      <c r="B82" s="119"/>
      <c r="C82" s="46"/>
      <c r="D82" s="46"/>
      <c r="E82" s="141"/>
      <c r="F82" s="47"/>
      <c r="G82" s="48"/>
    </row>
    <row r="83" spans="1:7" ht="15.75" x14ac:dyDescent="0.25">
      <c r="A83" s="56"/>
      <c r="B83" s="119"/>
      <c r="C83" s="46"/>
      <c r="D83" s="46"/>
      <c r="E83" s="141"/>
      <c r="F83" s="44"/>
      <c r="G83" s="45"/>
    </row>
    <row r="84" spans="1:7" ht="15.75" x14ac:dyDescent="0.25">
      <c r="A84" s="56"/>
      <c r="B84" s="119"/>
      <c r="C84" s="46"/>
      <c r="D84" s="46"/>
      <c r="E84" s="141"/>
      <c r="F84" s="47"/>
      <c r="G84" s="48"/>
    </row>
    <row r="85" spans="1:7" ht="15.75" x14ac:dyDescent="0.25">
      <c r="A85" s="56"/>
      <c r="B85" s="119"/>
      <c r="C85" s="40"/>
      <c r="D85" s="40"/>
      <c r="E85" s="141"/>
      <c r="F85" s="47"/>
      <c r="G85" s="48"/>
    </row>
    <row r="86" spans="1:7" ht="15.75" x14ac:dyDescent="0.25">
      <c r="A86" s="56"/>
      <c r="B86" s="119"/>
      <c r="C86" s="40"/>
      <c r="D86" s="40"/>
      <c r="E86" s="141"/>
      <c r="F86" s="47"/>
      <c r="G86" s="48"/>
    </row>
    <row r="87" spans="1:7" ht="15.75" x14ac:dyDescent="0.25">
      <c r="A87" s="56"/>
      <c r="B87" s="118"/>
      <c r="C87" s="41"/>
      <c r="D87" s="41"/>
      <c r="E87" s="140"/>
      <c r="F87" s="42"/>
      <c r="G87" s="43"/>
    </row>
    <row r="88" spans="1:7" ht="15.75" x14ac:dyDescent="0.25">
      <c r="A88" s="56"/>
      <c r="B88" s="119"/>
      <c r="C88" s="41"/>
      <c r="D88" s="41"/>
      <c r="E88" s="141"/>
      <c r="F88" s="44"/>
      <c r="G88" s="45"/>
    </row>
    <row r="89" spans="1:7" ht="15.75" x14ac:dyDescent="0.25">
      <c r="A89" s="56"/>
      <c r="B89" s="119"/>
      <c r="C89" s="46"/>
      <c r="D89" s="46"/>
      <c r="E89" s="141"/>
      <c r="F89" s="47"/>
      <c r="G89" s="48"/>
    </row>
    <row r="90" spans="1:7" ht="15.75" x14ac:dyDescent="0.25">
      <c r="A90" s="56"/>
      <c r="B90" s="119"/>
      <c r="C90" s="46"/>
      <c r="D90" s="46"/>
      <c r="E90" s="141"/>
      <c r="F90" s="44"/>
      <c r="G90" s="45"/>
    </row>
    <row r="91" spans="1:7" ht="15.75" x14ac:dyDescent="0.25">
      <c r="A91" s="56"/>
      <c r="B91" s="119"/>
      <c r="C91" s="46"/>
      <c r="D91" s="46"/>
      <c r="E91" s="141"/>
      <c r="F91" s="47"/>
      <c r="G91" s="48"/>
    </row>
    <row r="92" spans="1:7" ht="15.75" x14ac:dyDescent="0.25">
      <c r="A92" s="56"/>
      <c r="B92" s="119"/>
      <c r="C92" s="40"/>
      <c r="D92" s="40"/>
      <c r="E92" s="141"/>
      <c r="F92" s="47"/>
      <c r="G92" s="48"/>
    </row>
    <row r="93" spans="1:7" ht="15.75" x14ac:dyDescent="0.25">
      <c r="A93" s="56"/>
      <c r="B93" s="119"/>
      <c r="C93" s="40"/>
      <c r="D93" s="40"/>
      <c r="E93" s="141"/>
      <c r="F93" s="47"/>
      <c r="G93" s="48"/>
    </row>
    <row r="94" spans="1:7" ht="15.75" x14ac:dyDescent="0.25">
      <c r="A94" s="56"/>
      <c r="B94" s="118"/>
      <c r="C94" s="41"/>
      <c r="D94" s="41"/>
      <c r="E94" s="140"/>
      <c r="F94" s="42"/>
      <c r="G94" s="43"/>
    </row>
    <row r="95" spans="1:7" ht="15.75" x14ac:dyDescent="0.25">
      <c r="A95" s="56"/>
      <c r="B95" s="119"/>
      <c r="C95" s="41"/>
      <c r="D95" s="41"/>
      <c r="E95" s="141"/>
      <c r="F95" s="44"/>
      <c r="G95" s="45"/>
    </row>
    <row r="96" spans="1:7" ht="15.75" x14ac:dyDescent="0.25">
      <c r="A96" s="56"/>
      <c r="B96" s="119"/>
      <c r="C96" s="46"/>
      <c r="D96" s="46"/>
      <c r="E96" s="141"/>
      <c r="F96" s="47"/>
      <c r="G96" s="48"/>
    </row>
    <row r="97" spans="1:7" ht="15.75" x14ac:dyDescent="0.25">
      <c r="A97" s="56"/>
      <c r="B97" s="119"/>
      <c r="C97" s="46"/>
      <c r="D97" s="46"/>
      <c r="E97" s="141"/>
      <c r="F97" s="44"/>
      <c r="G97" s="45"/>
    </row>
    <row r="98" spans="1:7" ht="15.75" x14ac:dyDescent="0.25">
      <c r="A98" s="56"/>
      <c r="B98" s="119"/>
      <c r="C98" s="46"/>
      <c r="D98" s="46"/>
      <c r="E98" s="141"/>
      <c r="F98" s="47"/>
      <c r="G98" s="48"/>
    </row>
    <row r="99" spans="1:7" ht="15.75" x14ac:dyDescent="0.25">
      <c r="A99" s="56"/>
      <c r="B99" s="119"/>
      <c r="C99" s="40"/>
      <c r="D99" s="40"/>
      <c r="E99" s="141"/>
      <c r="F99" s="47"/>
      <c r="G99" s="48"/>
    </row>
    <row r="100" spans="1:7" ht="15.75" x14ac:dyDescent="0.25">
      <c r="A100" s="56"/>
      <c r="B100" s="119"/>
      <c r="C100" s="40"/>
      <c r="D100" s="40"/>
      <c r="E100" s="141"/>
      <c r="F100" s="47"/>
      <c r="G100" s="48"/>
    </row>
    <row r="101" spans="1:7" ht="15.75" x14ac:dyDescent="0.25">
      <c r="A101" s="56"/>
      <c r="B101" s="118"/>
      <c r="C101" s="41"/>
      <c r="D101" s="41"/>
      <c r="E101" s="140"/>
      <c r="F101" s="42"/>
      <c r="G101" s="43"/>
    </row>
    <row r="102" spans="1:7" ht="15.75" x14ac:dyDescent="0.25">
      <c r="A102" s="56"/>
      <c r="B102" s="119"/>
      <c r="C102" s="41"/>
      <c r="D102" s="41"/>
      <c r="E102" s="141"/>
      <c r="F102" s="44"/>
      <c r="G102" s="45"/>
    </row>
    <row r="103" spans="1:7" ht="15.75" x14ac:dyDescent="0.25">
      <c r="A103" s="56"/>
      <c r="B103" s="119"/>
      <c r="C103" s="46"/>
      <c r="D103" s="46"/>
      <c r="E103" s="141"/>
      <c r="F103" s="47"/>
      <c r="G103" s="48"/>
    </row>
    <row r="104" spans="1:7" ht="15.75" x14ac:dyDescent="0.25">
      <c r="A104" s="56"/>
      <c r="B104" s="119"/>
      <c r="C104" s="46"/>
      <c r="D104" s="46"/>
      <c r="E104" s="141"/>
      <c r="F104" s="44"/>
      <c r="G104" s="45"/>
    </row>
    <row r="105" spans="1:7" ht="15.75" x14ac:dyDescent="0.25">
      <c r="A105" s="56"/>
      <c r="B105" s="119"/>
      <c r="C105" s="46"/>
      <c r="D105" s="46"/>
      <c r="E105" s="141"/>
      <c r="F105" s="47"/>
      <c r="G105" s="48"/>
    </row>
    <row r="106" spans="1:7" ht="15.75" x14ac:dyDescent="0.25">
      <c r="A106" s="56"/>
      <c r="B106" s="119"/>
      <c r="C106" s="40"/>
      <c r="D106" s="40"/>
      <c r="E106" s="141"/>
      <c r="F106" s="47"/>
      <c r="G106" s="48"/>
    </row>
    <row r="107" spans="1:7" ht="15.75" x14ac:dyDescent="0.25">
      <c r="A107" s="56"/>
      <c r="B107" s="119"/>
      <c r="C107" s="40"/>
      <c r="D107" s="40"/>
      <c r="E107" s="141"/>
      <c r="F107" s="47"/>
      <c r="G107" s="48"/>
    </row>
    <row r="108" spans="1:7" ht="15.75" x14ac:dyDescent="0.25">
      <c r="A108" s="56"/>
      <c r="B108" s="118"/>
      <c r="C108" s="41"/>
      <c r="D108" s="41"/>
      <c r="E108" s="140"/>
      <c r="F108" s="42"/>
      <c r="G108" s="43"/>
    </row>
    <row r="109" spans="1:7" ht="15.75" x14ac:dyDescent="0.25">
      <c r="A109" s="56"/>
      <c r="B109" s="119"/>
      <c r="C109" s="41"/>
      <c r="D109" s="41"/>
      <c r="E109" s="141"/>
      <c r="F109" s="44"/>
      <c r="G109" s="45"/>
    </row>
    <row r="110" spans="1:7" ht="15.75" x14ac:dyDescent="0.25">
      <c r="A110" s="56"/>
      <c r="B110" s="119"/>
      <c r="C110" s="46"/>
      <c r="D110" s="46"/>
      <c r="E110" s="141"/>
      <c r="F110" s="47"/>
      <c r="G110" s="48"/>
    </row>
    <row r="111" spans="1:7" ht="15.75" x14ac:dyDescent="0.25">
      <c r="A111" s="56"/>
      <c r="B111" s="119"/>
      <c r="C111" s="46"/>
      <c r="D111" s="46"/>
      <c r="E111" s="141"/>
      <c r="F111" s="44"/>
      <c r="G111" s="45"/>
    </row>
    <row r="112" spans="1:7" ht="15.75" x14ac:dyDescent="0.25">
      <c r="A112" s="56"/>
      <c r="B112" s="119"/>
      <c r="C112" s="46"/>
      <c r="D112" s="46"/>
      <c r="E112" s="141"/>
      <c r="F112" s="47"/>
      <c r="G112" s="48"/>
    </row>
    <row r="113" spans="1:7" ht="15.75" x14ac:dyDescent="0.25">
      <c r="A113" s="56"/>
      <c r="B113" s="119"/>
      <c r="C113" s="40"/>
      <c r="D113" s="40"/>
      <c r="E113" s="141"/>
      <c r="F113" s="47"/>
      <c r="G113" s="48"/>
    </row>
    <row r="114" spans="1:7" ht="15.75" x14ac:dyDescent="0.25">
      <c r="A114" s="56"/>
      <c r="B114" s="119"/>
      <c r="C114" s="40"/>
      <c r="D114" s="40"/>
      <c r="E114" s="141"/>
      <c r="F114" s="47"/>
      <c r="G114" s="48"/>
    </row>
    <row r="115" spans="1:7" ht="15.75" x14ac:dyDescent="0.25">
      <c r="A115" s="56"/>
      <c r="B115" s="118"/>
      <c r="C115" s="41"/>
      <c r="D115" s="41"/>
      <c r="E115" s="140"/>
      <c r="F115" s="42"/>
      <c r="G115" s="43"/>
    </row>
    <row r="116" spans="1:7" ht="15.75" x14ac:dyDescent="0.25">
      <c r="A116" s="56"/>
      <c r="B116" s="119"/>
      <c r="C116" s="41"/>
      <c r="D116" s="41"/>
      <c r="E116" s="141"/>
      <c r="F116" s="44"/>
      <c r="G116" s="45"/>
    </row>
    <row r="117" spans="1:7" ht="15.75" x14ac:dyDescent="0.25">
      <c r="A117" s="56"/>
      <c r="B117" s="119"/>
      <c r="C117" s="46"/>
      <c r="D117" s="46"/>
      <c r="E117" s="141"/>
      <c r="F117" s="47"/>
      <c r="G117" s="48"/>
    </row>
    <row r="118" spans="1:7" ht="15.75" x14ac:dyDescent="0.25">
      <c r="A118" s="56"/>
      <c r="B118" s="119"/>
      <c r="C118" s="46"/>
      <c r="D118" s="46"/>
      <c r="E118" s="141"/>
      <c r="F118" s="44"/>
      <c r="G118" s="45"/>
    </row>
    <row r="119" spans="1:7" ht="15.75" x14ac:dyDescent="0.25">
      <c r="A119" s="56"/>
      <c r="B119" s="119"/>
      <c r="C119" s="46"/>
      <c r="D119" s="46"/>
      <c r="E119" s="141"/>
      <c r="F119" s="47"/>
      <c r="G119" s="48"/>
    </row>
    <row r="120" spans="1:7" ht="15.75" x14ac:dyDescent="0.25">
      <c r="A120" s="56"/>
      <c r="B120" s="119"/>
      <c r="C120" s="40"/>
      <c r="D120" s="40"/>
      <c r="E120" s="141"/>
      <c r="F120" s="47"/>
      <c r="G120" s="48"/>
    </row>
    <row r="121" spans="1:7" ht="15.75" x14ac:dyDescent="0.25">
      <c r="A121" s="56"/>
      <c r="B121" s="119"/>
      <c r="C121" s="40"/>
      <c r="D121" s="40"/>
      <c r="E121" s="141"/>
      <c r="F121" s="47"/>
      <c r="G121" s="48"/>
    </row>
    <row r="122" spans="1:7" ht="15.75" x14ac:dyDescent="0.25">
      <c r="A122" s="56"/>
      <c r="B122" s="118"/>
      <c r="C122" s="41"/>
      <c r="D122" s="41"/>
      <c r="E122" s="140"/>
      <c r="F122" s="42"/>
      <c r="G122" s="43"/>
    </row>
    <row r="123" spans="1:7" ht="15.75" x14ac:dyDescent="0.25">
      <c r="A123" s="56"/>
      <c r="B123" s="119"/>
      <c r="C123" s="41"/>
      <c r="D123" s="41"/>
      <c r="E123" s="141"/>
      <c r="F123" s="44"/>
      <c r="G123" s="45"/>
    </row>
    <row r="124" spans="1:7" ht="15.75" x14ac:dyDescent="0.25">
      <c r="A124" s="56"/>
      <c r="B124" s="119"/>
      <c r="C124" s="46"/>
      <c r="D124" s="46"/>
      <c r="E124" s="141"/>
      <c r="F124" s="47"/>
      <c r="G124" s="48"/>
    </row>
    <row r="125" spans="1:7" ht="15.75" x14ac:dyDescent="0.25">
      <c r="A125" s="56"/>
      <c r="B125" s="119"/>
      <c r="C125" s="46"/>
      <c r="D125" s="46"/>
      <c r="E125" s="141"/>
      <c r="F125" s="44"/>
      <c r="G125" s="45"/>
    </row>
    <row r="126" spans="1:7" ht="15.75" x14ac:dyDescent="0.25">
      <c r="A126" s="56"/>
      <c r="B126" s="119"/>
      <c r="C126" s="46"/>
      <c r="D126" s="46"/>
      <c r="E126" s="141"/>
      <c r="F126" s="47"/>
      <c r="G126" s="48"/>
    </row>
    <row r="127" spans="1:7" ht="15.75" x14ac:dyDescent="0.25">
      <c r="A127" s="56"/>
      <c r="B127" s="119"/>
      <c r="C127" s="40"/>
      <c r="D127" s="40"/>
      <c r="E127" s="141"/>
      <c r="F127" s="47"/>
      <c r="G127" s="48"/>
    </row>
    <row r="128" spans="1:7" ht="15.75" x14ac:dyDescent="0.25">
      <c r="A128" s="56"/>
      <c r="B128" s="119"/>
      <c r="C128" s="40"/>
      <c r="D128" s="40"/>
      <c r="E128" s="141"/>
      <c r="F128" s="47"/>
      <c r="G128" s="48"/>
    </row>
    <row r="129" spans="1:7" ht="15.75" x14ac:dyDescent="0.25">
      <c r="A129" s="56"/>
      <c r="B129" s="118"/>
      <c r="C129" s="41"/>
      <c r="D129" s="41"/>
      <c r="E129" s="140"/>
      <c r="F129" s="42"/>
      <c r="G129" s="43"/>
    </row>
    <row r="130" spans="1:7" ht="15.75" x14ac:dyDescent="0.25">
      <c r="A130" s="56"/>
      <c r="B130" s="119"/>
      <c r="C130" s="41"/>
      <c r="D130" s="41"/>
      <c r="E130" s="141"/>
      <c r="F130" s="44"/>
      <c r="G130" s="45"/>
    </row>
    <row r="131" spans="1:7" ht="15.75" x14ac:dyDescent="0.25">
      <c r="A131" s="56"/>
      <c r="B131" s="119"/>
      <c r="C131" s="46"/>
      <c r="D131" s="46"/>
      <c r="E131" s="141"/>
      <c r="F131" s="47"/>
      <c r="G131" s="48"/>
    </row>
    <row r="132" spans="1:7" ht="15.75" x14ac:dyDescent="0.25">
      <c r="A132" s="56"/>
      <c r="B132" s="119"/>
      <c r="C132" s="46"/>
      <c r="D132" s="46"/>
      <c r="E132" s="141"/>
      <c r="F132" s="44"/>
      <c r="G132" s="45"/>
    </row>
    <row r="133" spans="1:7" ht="15.75" x14ac:dyDescent="0.25">
      <c r="A133" s="56"/>
      <c r="B133" s="119"/>
      <c r="C133" s="46"/>
      <c r="D133" s="46"/>
      <c r="E133" s="141"/>
      <c r="F133" s="47"/>
      <c r="G133" s="48"/>
    </row>
    <row r="134" spans="1:7" ht="15.75" x14ac:dyDescent="0.25">
      <c r="A134" s="56"/>
      <c r="B134" s="119"/>
      <c r="C134" s="40"/>
      <c r="D134" s="40"/>
      <c r="E134" s="141"/>
      <c r="F134" s="47"/>
      <c r="G134" s="48"/>
    </row>
    <row r="135" spans="1:7" ht="15.75" x14ac:dyDescent="0.25">
      <c r="A135" s="56"/>
      <c r="B135" s="119"/>
      <c r="C135" s="40"/>
      <c r="D135" s="40"/>
      <c r="E135" s="141"/>
      <c r="F135" s="47"/>
      <c r="G135" s="48"/>
    </row>
    <row r="136" spans="1:7" ht="15.75" x14ac:dyDescent="0.25">
      <c r="A136" s="56"/>
      <c r="B136" s="118"/>
      <c r="C136" s="41"/>
      <c r="D136" s="41"/>
      <c r="E136" s="140"/>
      <c r="F136" s="42"/>
      <c r="G136" s="43"/>
    </row>
    <row r="137" spans="1:7" ht="15.75" x14ac:dyDescent="0.25">
      <c r="A137" s="56"/>
      <c r="B137" s="119"/>
      <c r="C137" s="41"/>
      <c r="D137" s="41"/>
      <c r="E137" s="141"/>
      <c r="F137" s="44"/>
      <c r="G137" s="45"/>
    </row>
    <row r="138" spans="1:7" ht="15.75" x14ac:dyDescent="0.25">
      <c r="A138" s="56"/>
      <c r="B138" s="119"/>
      <c r="C138" s="46"/>
      <c r="D138" s="46"/>
      <c r="E138" s="141"/>
      <c r="F138" s="47"/>
      <c r="G138" s="48"/>
    </row>
    <row r="139" spans="1:7" ht="15.75" x14ac:dyDescent="0.25">
      <c r="A139" s="56"/>
      <c r="B139" s="119"/>
      <c r="C139" s="46"/>
      <c r="D139" s="46"/>
      <c r="E139" s="141"/>
      <c r="F139" s="44"/>
      <c r="G139" s="45"/>
    </row>
    <row r="140" spans="1:7" ht="15.75" x14ac:dyDescent="0.25">
      <c r="A140" s="56"/>
      <c r="B140" s="119"/>
      <c r="C140" s="46"/>
      <c r="D140" s="46"/>
      <c r="E140" s="141"/>
      <c r="F140" s="47"/>
      <c r="G140" s="48"/>
    </row>
    <row r="141" spans="1:7" ht="15.75" x14ac:dyDescent="0.25">
      <c r="A141" s="56"/>
      <c r="B141" s="119"/>
      <c r="C141" s="40"/>
      <c r="D141" s="40"/>
      <c r="E141" s="141"/>
      <c r="F141" s="47"/>
      <c r="G141" s="48"/>
    </row>
    <row r="142" spans="1:7" ht="15.75" x14ac:dyDescent="0.25">
      <c r="A142" s="56"/>
      <c r="B142" s="119"/>
      <c r="C142" s="40"/>
      <c r="D142" s="40"/>
      <c r="E142" s="141"/>
      <c r="F142" s="47"/>
      <c r="G142" s="48"/>
    </row>
    <row r="143" spans="1:7" ht="15.75" x14ac:dyDescent="0.25">
      <c r="A143" s="56"/>
      <c r="B143" s="118"/>
      <c r="C143" s="41"/>
      <c r="D143" s="41"/>
      <c r="E143" s="140"/>
      <c r="F143" s="42"/>
      <c r="G143" s="43"/>
    </row>
    <row r="144" spans="1:7" ht="15.75" x14ac:dyDescent="0.25">
      <c r="A144" s="56"/>
      <c r="B144" s="119"/>
      <c r="C144" s="41"/>
      <c r="D144" s="41"/>
      <c r="E144" s="141"/>
      <c r="F144" s="44"/>
      <c r="G144" s="45"/>
    </row>
    <row r="145" spans="1:7" ht="15.75" x14ac:dyDescent="0.25">
      <c r="A145" s="56"/>
      <c r="B145" s="119"/>
      <c r="C145" s="46"/>
      <c r="D145" s="46"/>
      <c r="E145" s="141"/>
      <c r="F145" s="47"/>
      <c r="G145" s="48"/>
    </row>
    <row r="146" spans="1:7" ht="15.75" x14ac:dyDescent="0.25">
      <c r="A146" s="56"/>
      <c r="B146" s="119"/>
      <c r="C146" s="46"/>
      <c r="D146" s="46"/>
      <c r="E146" s="141"/>
      <c r="F146" s="44"/>
      <c r="G146" s="45"/>
    </row>
    <row r="147" spans="1:7" ht="15.75" x14ac:dyDescent="0.25">
      <c r="A147" s="56"/>
      <c r="B147" s="119"/>
      <c r="C147" s="46"/>
      <c r="D147" s="46"/>
      <c r="E147" s="141"/>
      <c r="F147" s="47"/>
      <c r="G147" s="48"/>
    </row>
    <row r="148" spans="1:7" ht="15.75" x14ac:dyDescent="0.25">
      <c r="A148" s="56"/>
      <c r="B148" s="119"/>
      <c r="C148" s="40"/>
      <c r="D148" s="40"/>
      <c r="E148" s="141"/>
      <c r="F148" s="47"/>
      <c r="G148" s="48"/>
    </row>
    <row r="149" spans="1:7" ht="15.75" x14ac:dyDescent="0.25">
      <c r="A149" s="56"/>
      <c r="B149" s="119"/>
      <c r="C149" s="40"/>
      <c r="D149" s="40"/>
      <c r="E149" s="141"/>
      <c r="F149" s="47"/>
      <c r="G149" s="48"/>
    </row>
    <row r="150" spans="1:7" ht="15.75" x14ac:dyDescent="0.25">
      <c r="A150" s="56"/>
      <c r="B150" s="118"/>
      <c r="C150" s="41"/>
      <c r="D150" s="41"/>
      <c r="E150" s="140"/>
      <c r="F150" s="42"/>
      <c r="G150" s="43"/>
    </row>
    <row r="151" spans="1:7" ht="15.75" x14ac:dyDescent="0.25">
      <c r="A151" s="56"/>
      <c r="B151" s="119"/>
      <c r="C151" s="41"/>
      <c r="D151" s="41"/>
      <c r="E151" s="141"/>
      <c r="F151" s="44"/>
      <c r="G151" s="45"/>
    </row>
    <row r="152" spans="1:7" ht="15.75" x14ac:dyDescent="0.25">
      <c r="A152" s="56"/>
      <c r="B152" s="119"/>
      <c r="C152" s="46"/>
      <c r="D152" s="46"/>
      <c r="E152" s="141"/>
      <c r="F152" s="47"/>
      <c r="G152" s="48"/>
    </row>
    <row r="153" spans="1:7" ht="15.75" x14ac:dyDescent="0.25">
      <c r="A153" s="56"/>
      <c r="B153" s="119"/>
      <c r="C153" s="46"/>
      <c r="D153" s="46"/>
      <c r="E153" s="141"/>
      <c r="F153" s="44"/>
      <c r="G153" s="45"/>
    </row>
    <row r="154" spans="1:7" ht="15.75" x14ac:dyDescent="0.25">
      <c r="A154" s="56"/>
      <c r="B154" s="119"/>
      <c r="C154" s="46"/>
      <c r="D154" s="46"/>
      <c r="E154" s="141"/>
      <c r="F154" s="47"/>
      <c r="G154" s="48"/>
    </row>
    <row r="155" spans="1:7" ht="15.75" x14ac:dyDescent="0.25">
      <c r="A155" s="56"/>
      <c r="B155" s="119"/>
      <c r="C155" s="40"/>
      <c r="D155" s="40"/>
      <c r="E155" s="141"/>
      <c r="F155" s="47"/>
      <c r="G155" s="48"/>
    </row>
    <row r="156" spans="1:7" ht="15.75" x14ac:dyDescent="0.25">
      <c r="A156" s="56"/>
      <c r="B156" s="119"/>
      <c r="C156" s="40"/>
      <c r="D156" s="40"/>
      <c r="E156" s="141"/>
      <c r="F156" s="47"/>
      <c r="G156" s="48"/>
    </row>
    <row r="157" spans="1:7" ht="15.75" x14ac:dyDescent="0.25">
      <c r="A157" s="56"/>
      <c r="B157" s="118"/>
      <c r="C157" s="41"/>
      <c r="D157" s="41"/>
      <c r="E157" s="140"/>
      <c r="F157" s="42"/>
      <c r="G157" s="43"/>
    </row>
    <row r="158" spans="1:7" ht="15.75" x14ac:dyDescent="0.25">
      <c r="A158" s="56"/>
      <c r="B158" s="119"/>
      <c r="C158" s="41"/>
      <c r="D158" s="41"/>
      <c r="E158" s="141"/>
      <c r="F158" s="44"/>
      <c r="G158" s="45"/>
    </row>
    <row r="159" spans="1:7" ht="15.75" x14ac:dyDescent="0.25">
      <c r="A159" s="56"/>
      <c r="B159" s="119"/>
      <c r="C159" s="46"/>
      <c r="D159" s="46"/>
      <c r="E159" s="141"/>
      <c r="F159" s="47"/>
      <c r="G159" s="48"/>
    </row>
    <row r="160" spans="1:7" ht="15.75" x14ac:dyDescent="0.25">
      <c r="A160" s="56"/>
      <c r="B160" s="119"/>
      <c r="C160" s="46"/>
      <c r="D160" s="46"/>
      <c r="E160" s="141"/>
      <c r="F160" s="44"/>
      <c r="G160" s="45"/>
    </row>
    <row r="161" spans="1:7" ht="15.75" x14ac:dyDescent="0.25">
      <c r="A161" s="56"/>
      <c r="B161" s="119"/>
      <c r="C161" s="46"/>
      <c r="D161" s="46"/>
      <c r="E161" s="141"/>
      <c r="F161" s="47"/>
      <c r="G161" s="48"/>
    </row>
    <row r="162" spans="1:7" ht="15.75" x14ac:dyDescent="0.25">
      <c r="A162" s="56"/>
      <c r="B162" s="119"/>
      <c r="C162" s="40"/>
      <c r="D162" s="40"/>
      <c r="E162" s="141"/>
      <c r="F162" s="47"/>
      <c r="G162" s="48"/>
    </row>
    <row r="163" spans="1:7" ht="15.75" x14ac:dyDescent="0.25">
      <c r="A163" s="56"/>
      <c r="B163" s="119"/>
      <c r="C163" s="40"/>
      <c r="D163" s="40"/>
      <c r="E163" s="141"/>
      <c r="F163" s="47"/>
      <c r="G163" s="48"/>
    </row>
    <row r="164" spans="1:7" ht="15.75" x14ac:dyDescent="0.25">
      <c r="A164" s="56"/>
      <c r="B164" s="118"/>
      <c r="C164" s="41"/>
      <c r="D164" s="41"/>
      <c r="E164" s="140"/>
      <c r="F164" s="42"/>
      <c r="G164" s="43"/>
    </row>
    <row r="165" spans="1:7" ht="15.75" x14ac:dyDescent="0.25">
      <c r="A165" s="56"/>
      <c r="B165" s="119"/>
      <c r="C165" s="41"/>
      <c r="D165" s="41"/>
      <c r="E165" s="141"/>
      <c r="F165" s="44"/>
      <c r="G165" s="45"/>
    </row>
    <row r="166" spans="1:7" ht="15.75" x14ac:dyDescent="0.25">
      <c r="A166" s="56"/>
      <c r="B166" s="119"/>
      <c r="C166" s="46"/>
      <c r="D166" s="46"/>
      <c r="E166" s="141"/>
      <c r="F166" s="47"/>
      <c r="G166" s="48"/>
    </row>
    <row r="167" spans="1:7" ht="15.75" x14ac:dyDescent="0.25">
      <c r="A167" s="56"/>
      <c r="B167" s="119"/>
      <c r="C167" s="46"/>
      <c r="D167" s="46"/>
      <c r="E167" s="141"/>
      <c r="F167" s="44"/>
      <c r="G167" s="45"/>
    </row>
    <row r="168" spans="1:7" ht="15.75" x14ac:dyDescent="0.25">
      <c r="A168" s="56"/>
      <c r="B168" s="119"/>
      <c r="C168" s="46"/>
      <c r="D168" s="46"/>
      <c r="E168" s="141"/>
      <c r="F168" s="47"/>
      <c r="G168" s="48"/>
    </row>
    <row r="169" spans="1:7" ht="15.75" x14ac:dyDescent="0.25">
      <c r="A169" s="56"/>
      <c r="B169" s="119"/>
      <c r="C169" s="40"/>
      <c r="D169" s="40"/>
      <c r="E169" s="141"/>
      <c r="F169" s="47"/>
      <c r="G169" s="48"/>
    </row>
    <row r="170" spans="1:7" ht="15.75" x14ac:dyDescent="0.25">
      <c r="A170" s="56"/>
      <c r="B170" s="119"/>
      <c r="C170" s="40"/>
      <c r="D170" s="40"/>
      <c r="E170" s="141"/>
      <c r="F170" s="47"/>
      <c r="G170" s="48"/>
    </row>
    <row r="171" spans="1:7" ht="15.75" x14ac:dyDescent="0.25">
      <c r="A171" s="56"/>
      <c r="B171" s="118"/>
      <c r="C171" s="41"/>
      <c r="D171" s="41"/>
      <c r="E171" s="140"/>
      <c r="F171" s="42"/>
      <c r="G171" s="43"/>
    </row>
    <row r="172" spans="1:7" ht="15.75" x14ac:dyDescent="0.25">
      <c r="A172" s="56"/>
      <c r="B172" s="119"/>
      <c r="C172" s="41"/>
      <c r="D172" s="41"/>
      <c r="E172" s="141"/>
      <c r="F172" s="44"/>
      <c r="G172" s="45"/>
    </row>
    <row r="173" spans="1:7" ht="15.75" x14ac:dyDescent="0.25">
      <c r="A173" s="56"/>
      <c r="B173" s="119"/>
      <c r="C173" s="46"/>
      <c r="D173" s="46"/>
      <c r="E173" s="141"/>
      <c r="F173" s="47"/>
      <c r="G173" s="48"/>
    </row>
    <row r="174" spans="1:7" ht="15.75" x14ac:dyDescent="0.25">
      <c r="A174" s="56"/>
      <c r="B174" s="119"/>
      <c r="C174" s="46"/>
      <c r="D174" s="46"/>
      <c r="E174" s="141"/>
      <c r="F174" s="44"/>
      <c r="G174" s="45"/>
    </row>
    <row r="175" spans="1:7" ht="15.75" x14ac:dyDescent="0.25">
      <c r="A175" s="56"/>
      <c r="B175" s="119"/>
      <c r="C175" s="46"/>
      <c r="D175" s="46"/>
      <c r="E175" s="141"/>
      <c r="F175" s="47"/>
      <c r="G175" s="48"/>
    </row>
    <row r="176" spans="1:7" ht="15.75" x14ac:dyDescent="0.25">
      <c r="A176" s="56"/>
      <c r="B176" s="119"/>
      <c r="C176" s="40"/>
      <c r="D176" s="40"/>
      <c r="E176" s="141"/>
      <c r="F176" s="47"/>
      <c r="G176" s="48"/>
    </row>
    <row r="177" spans="1:7" ht="15.75" x14ac:dyDescent="0.25">
      <c r="A177" s="56"/>
      <c r="B177" s="119"/>
      <c r="C177" s="40"/>
      <c r="D177" s="40"/>
      <c r="E177" s="141"/>
      <c r="F177" s="47"/>
      <c r="G177" s="48"/>
    </row>
    <row r="178" spans="1:7" ht="15.75" x14ac:dyDescent="0.25">
      <c r="A178" s="56"/>
      <c r="B178" s="118"/>
      <c r="C178" s="41"/>
      <c r="D178" s="41"/>
      <c r="E178" s="140"/>
      <c r="F178" s="42"/>
      <c r="G178" s="43"/>
    </row>
    <row r="179" spans="1:7" ht="15.75" x14ac:dyDescent="0.25">
      <c r="A179" s="56"/>
      <c r="B179" s="119"/>
      <c r="C179" s="41"/>
      <c r="D179" s="41"/>
      <c r="E179" s="141"/>
      <c r="F179" s="44"/>
      <c r="G179" s="45"/>
    </row>
    <row r="180" spans="1:7" ht="15.75" x14ac:dyDescent="0.25">
      <c r="A180" s="56"/>
      <c r="B180" s="119"/>
      <c r="C180" s="46"/>
      <c r="D180" s="46"/>
      <c r="E180" s="141"/>
      <c r="F180" s="47"/>
      <c r="G180" s="48"/>
    </row>
    <row r="181" spans="1:7" ht="15.75" x14ac:dyDescent="0.25">
      <c r="A181" s="56"/>
      <c r="B181" s="119"/>
      <c r="C181" s="46"/>
      <c r="D181" s="46"/>
      <c r="E181" s="141"/>
      <c r="F181" s="44"/>
      <c r="G181" s="45"/>
    </row>
    <row r="182" spans="1:7" ht="15.75" x14ac:dyDescent="0.25">
      <c r="A182" s="56"/>
      <c r="B182" s="119"/>
      <c r="C182" s="46"/>
      <c r="D182" s="46"/>
      <c r="E182" s="141"/>
      <c r="F182" s="47"/>
      <c r="G182" s="48"/>
    </row>
    <row r="183" spans="1:7" ht="15.75" x14ac:dyDescent="0.25">
      <c r="A183" s="56"/>
      <c r="B183" s="119"/>
      <c r="C183" s="40"/>
      <c r="D183" s="40"/>
      <c r="E183" s="141"/>
      <c r="F183" s="47"/>
      <c r="G183" s="48"/>
    </row>
    <row r="184" spans="1:7" ht="15.75" x14ac:dyDescent="0.25">
      <c r="A184" s="56"/>
      <c r="B184" s="119"/>
      <c r="C184" s="40"/>
      <c r="D184" s="40"/>
      <c r="E184" s="141"/>
      <c r="F184" s="47"/>
      <c r="G184" s="48"/>
    </row>
    <row r="185" spans="1:7" ht="15.75" x14ac:dyDescent="0.25">
      <c r="A185" s="56"/>
      <c r="B185" s="118"/>
      <c r="C185" s="41"/>
      <c r="D185" s="41"/>
      <c r="E185" s="140"/>
      <c r="F185" s="42"/>
      <c r="G185" s="43"/>
    </row>
    <row r="186" spans="1:7" ht="15.75" x14ac:dyDescent="0.25">
      <c r="A186" s="56"/>
      <c r="B186" s="119"/>
      <c r="C186" s="41"/>
      <c r="D186" s="41"/>
      <c r="E186" s="141"/>
      <c r="F186" s="44"/>
      <c r="G186" s="45"/>
    </row>
    <row r="187" spans="1:7" ht="15.75" x14ac:dyDescent="0.25">
      <c r="A187" s="56"/>
      <c r="B187" s="119"/>
      <c r="C187" s="46"/>
      <c r="D187" s="46"/>
      <c r="E187" s="141"/>
      <c r="F187" s="47"/>
      <c r="G187" s="48"/>
    </row>
    <row r="188" spans="1:7" ht="15.75" x14ac:dyDescent="0.25">
      <c r="A188" s="56"/>
      <c r="B188" s="119"/>
      <c r="C188" s="46"/>
      <c r="D188" s="46"/>
      <c r="E188" s="141"/>
      <c r="F188" s="44"/>
      <c r="G188" s="45"/>
    </row>
    <row r="189" spans="1:7" ht="15.75" x14ac:dyDescent="0.25">
      <c r="A189" s="56"/>
      <c r="B189" s="119"/>
      <c r="C189" s="46"/>
      <c r="D189" s="46"/>
      <c r="E189" s="141"/>
      <c r="F189" s="47"/>
      <c r="G189" s="48"/>
    </row>
    <row r="190" spans="1:7" ht="15.75" x14ac:dyDescent="0.25">
      <c r="A190" s="56"/>
      <c r="B190" s="119"/>
      <c r="C190" s="40"/>
      <c r="D190" s="40"/>
      <c r="E190" s="141"/>
      <c r="F190" s="47"/>
      <c r="G190" s="48"/>
    </row>
    <row r="191" spans="1:7" ht="15.75" x14ac:dyDescent="0.25">
      <c r="A191" s="56"/>
      <c r="B191" s="119"/>
      <c r="C191" s="40"/>
      <c r="D191" s="40"/>
      <c r="E191" s="141"/>
      <c r="F191" s="47"/>
      <c r="G191" s="48"/>
    </row>
    <row r="192" spans="1:7" ht="15.75" x14ac:dyDescent="0.25">
      <c r="A192" s="56"/>
      <c r="B192" s="118"/>
      <c r="C192" s="41"/>
      <c r="D192" s="41"/>
      <c r="E192" s="140"/>
      <c r="F192" s="42"/>
      <c r="G192" s="43"/>
    </row>
    <row r="193" spans="1:7" ht="15.75" x14ac:dyDescent="0.25">
      <c r="A193" s="56"/>
      <c r="B193" s="119"/>
      <c r="C193" s="41"/>
      <c r="D193" s="41"/>
      <c r="E193" s="141"/>
      <c r="F193" s="44"/>
      <c r="G193" s="45"/>
    </row>
    <row r="194" spans="1:7" ht="15.75" x14ac:dyDescent="0.25">
      <c r="A194" s="56"/>
      <c r="B194" s="119"/>
      <c r="C194" s="46"/>
      <c r="D194" s="46"/>
      <c r="E194" s="141"/>
      <c r="F194" s="47"/>
      <c r="G194" s="48"/>
    </row>
    <row r="195" spans="1:7" ht="15.75" x14ac:dyDescent="0.25">
      <c r="A195" s="56"/>
      <c r="B195" s="119"/>
      <c r="C195" s="46"/>
      <c r="D195" s="46"/>
      <c r="E195" s="141"/>
      <c r="F195" s="44"/>
      <c r="G195" s="45"/>
    </row>
    <row r="196" spans="1:7" ht="15.75" x14ac:dyDescent="0.25">
      <c r="A196" s="56"/>
      <c r="B196" s="119"/>
      <c r="C196" s="46"/>
      <c r="D196" s="46"/>
      <c r="E196" s="141"/>
      <c r="F196" s="47"/>
      <c r="G196" s="48"/>
    </row>
    <row r="197" spans="1:7" ht="15.75" x14ac:dyDescent="0.25">
      <c r="A197" s="56"/>
      <c r="B197" s="119"/>
      <c r="C197" s="40"/>
      <c r="D197" s="40"/>
      <c r="E197" s="141"/>
      <c r="F197" s="47"/>
      <c r="G197" s="48"/>
    </row>
    <row r="198" spans="1:7" ht="15.75" x14ac:dyDescent="0.25">
      <c r="A198" s="56"/>
      <c r="B198" s="119"/>
      <c r="C198" s="40"/>
      <c r="D198" s="40"/>
      <c r="E198" s="141"/>
      <c r="F198" s="47"/>
      <c r="G198" s="48"/>
    </row>
    <row r="199" spans="1:7" ht="15.75" x14ac:dyDescent="0.25">
      <c r="A199" s="56"/>
      <c r="B199" s="118"/>
      <c r="C199" s="41"/>
      <c r="D199" s="41"/>
      <c r="E199" s="140"/>
      <c r="F199" s="42"/>
      <c r="G199" s="43"/>
    </row>
    <row r="200" spans="1:7" ht="15.75" x14ac:dyDescent="0.25">
      <c r="A200" s="56"/>
      <c r="B200" s="119"/>
      <c r="C200" s="41"/>
      <c r="D200" s="41"/>
      <c r="E200" s="141"/>
      <c r="F200" s="44"/>
      <c r="G200" s="45"/>
    </row>
    <row r="201" spans="1:7" ht="15.75" x14ac:dyDescent="0.25">
      <c r="A201" s="56"/>
      <c r="B201" s="119"/>
      <c r="C201" s="46"/>
      <c r="D201" s="46"/>
      <c r="E201" s="141"/>
      <c r="F201" s="47"/>
      <c r="G201" s="48"/>
    </row>
    <row r="202" spans="1:7" ht="15.75" x14ac:dyDescent="0.25">
      <c r="A202" s="56"/>
      <c r="B202" s="119"/>
      <c r="C202" s="46"/>
      <c r="D202" s="46"/>
      <c r="E202" s="141"/>
      <c r="F202" s="44"/>
      <c r="G202" s="45"/>
    </row>
    <row r="203" spans="1:7" ht="15.75" x14ac:dyDescent="0.25">
      <c r="A203" s="56"/>
      <c r="B203" s="119"/>
      <c r="C203" s="46"/>
      <c r="D203" s="46"/>
      <c r="E203" s="141"/>
      <c r="F203" s="47"/>
      <c r="G203" s="48"/>
    </row>
    <row r="204" spans="1:7" ht="15.75" x14ac:dyDescent="0.25">
      <c r="A204" s="56"/>
      <c r="B204" s="119"/>
      <c r="C204" s="40"/>
      <c r="D204" s="40"/>
      <c r="E204" s="141"/>
      <c r="F204" s="47"/>
      <c r="G204" s="48"/>
    </row>
    <row r="205" spans="1:7" ht="15.75" x14ac:dyDescent="0.25">
      <c r="A205" s="56"/>
      <c r="B205" s="119"/>
      <c r="C205" s="40"/>
      <c r="D205" s="40"/>
      <c r="E205" s="141"/>
      <c r="F205" s="47"/>
      <c r="G205" s="48"/>
    </row>
    <row r="206" spans="1:7" ht="15.75" x14ac:dyDescent="0.25">
      <c r="A206" s="56"/>
      <c r="B206" s="118"/>
      <c r="C206" s="41"/>
      <c r="D206" s="41"/>
      <c r="E206" s="140"/>
      <c r="F206" s="42"/>
      <c r="G206" s="43"/>
    </row>
    <row r="207" spans="1:7" ht="15.75" x14ac:dyDescent="0.25">
      <c r="A207" s="56"/>
      <c r="B207" s="119"/>
      <c r="C207" s="41"/>
      <c r="D207" s="41"/>
      <c r="E207" s="141"/>
      <c r="F207" s="44"/>
      <c r="G207" s="45"/>
    </row>
    <row r="208" spans="1:7" ht="15.75" x14ac:dyDescent="0.25">
      <c r="A208" s="56"/>
      <c r="B208" s="119"/>
      <c r="C208" s="46"/>
      <c r="D208" s="46"/>
      <c r="E208" s="141"/>
      <c r="F208" s="47"/>
      <c r="G208" s="48"/>
    </row>
    <row r="209" spans="1:7" ht="15.75" x14ac:dyDescent="0.25">
      <c r="A209" s="56"/>
      <c r="B209" s="119"/>
      <c r="C209" s="46"/>
      <c r="D209" s="46"/>
      <c r="E209" s="141"/>
      <c r="F209" s="44"/>
      <c r="G209" s="45"/>
    </row>
    <row r="210" spans="1:7" ht="15.75" x14ac:dyDescent="0.25">
      <c r="A210" s="56"/>
      <c r="B210" s="119"/>
      <c r="C210" s="46"/>
      <c r="D210" s="46"/>
      <c r="E210" s="141"/>
      <c r="F210" s="47"/>
      <c r="G210" s="48"/>
    </row>
    <row r="211" spans="1:7" ht="15.75" x14ac:dyDescent="0.25">
      <c r="A211" s="56"/>
      <c r="B211" s="119"/>
      <c r="C211" s="40"/>
      <c r="D211" s="40"/>
      <c r="E211" s="141"/>
      <c r="F211" s="47"/>
      <c r="G211" s="48"/>
    </row>
    <row r="212" spans="1:7" ht="15.75" x14ac:dyDescent="0.25">
      <c r="A212" s="56"/>
      <c r="B212" s="119"/>
      <c r="C212" s="40"/>
      <c r="D212" s="40"/>
      <c r="E212" s="141"/>
      <c r="F212" s="47"/>
      <c r="G212" s="48"/>
    </row>
    <row r="213" spans="1:7" ht="15.75" x14ac:dyDescent="0.25">
      <c r="A213" s="56"/>
      <c r="B213" s="118"/>
      <c r="C213" s="41"/>
      <c r="D213" s="41"/>
      <c r="E213" s="140"/>
      <c r="F213" s="42"/>
      <c r="G213" s="43"/>
    </row>
    <row r="214" spans="1:7" ht="15.75" x14ac:dyDescent="0.25">
      <c r="A214" s="56"/>
      <c r="B214" s="119"/>
      <c r="C214" s="41"/>
      <c r="D214" s="41"/>
      <c r="E214" s="141"/>
      <c r="F214" s="44"/>
      <c r="G214" s="45"/>
    </row>
    <row r="215" spans="1:7" ht="15.75" x14ac:dyDescent="0.25">
      <c r="A215" s="56"/>
      <c r="B215" s="119"/>
      <c r="C215" s="46"/>
      <c r="D215" s="46"/>
      <c r="E215" s="141"/>
      <c r="F215" s="47"/>
      <c r="G215" s="48"/>
    </row>
    <row r="216" spans="1:7" ht="15.75" x14ac:dyDescent="0.25">
      <c r="A216" s="56"/>
      <c r="B216" s="119"/>
      <c r="C216" s="46"/>
      <c r="D216" s="46"/>
      <c r="E216" s="141"/>
      <c r="F216" s="44"/>
      <c r="G216" s="45"/>
    </row>
    <row r="217" spans="1:7" ht="15.75" x14ac:dyDescent="0.25">
      <c r="A217" s="56"/>
      <c r="B217" s="119"/>
      <c r="C217" s="46"/>
      <c r="D217" s="46"/>
      <c r="E217" s="141"/>
      <c r="F217" s="47"/>
      <c r="G217" s="48"/>
    </row>
    <row r="218" spans="1:7" ht="15.75" x14ac:dyDescent="0.25">
      <c r="A218" s="56"/>
      <c r="B218" s="119"/>
      <c r="C218" s="40"/>
      <c r="D218" s="40"/>
      <c r="E218" s="141"/>
      <c r="F218" s="47"/>
      <c r="G218" s="48"/>
    </row>
    <row r="219" spans="1:7" ht="15.75" x14ac:dyDescent="0.25">
      <c r="A219" s="56"/>
      <c r="B219" s="119"/>
      <c r="C219" s="40"/>
      <c r="D219" s="40"/>
      <c r="E219" s="141"/>
      <c r="F219" s="47"/>
      <c r="G219" s="48"/>
    </row>
    <row r="220" spans="1:7" ht="15.75" x14ac:dyDescent="0.25">
      <c r="A220" s="56"/>
      <c r="B220" s="118"/>
      <c r="C220" s="41"/>
      <c r="D220" s="41"/>
      <c r="E220" s="140"/>
      <c r="F220" s="42"/>
      <c r="G220" s="43"/>
    </row>
    <row r="221" spans="1:7" ht="15.75" x14ac:dyDescent="0.25">
      <c r="A221" s="56"/>
      <c r="B221" s="119"/>
      <c r="C221" s="41"/>
      <c r="D221" s="41"/>
      <c r="E221" s="141"/>
      <c r="F221" s="44"/>
      <c r="G221" s="45"/>
    </row>
    <row r="222" spans="1:7" ht="15.75" x14ac:dyDescent="0.25">
      <c r="A222" s="56"/>
      <c r="B222" s="119"/>
      <c r="C222" s="46"/>
      <c r="D222" s="46"/>
      <c r="E222" s="141"/>
      <c r="F222" s="47"/>
      <c r="G222" s="48"/>
    </row>
    <row r="223" spans="1:7" ht="15.75" x14ac:dyDescent="0.25">
      <c r="A223" s="56"/>
      <c r="B223" s="119"/>
      <c r="C223" s="46"/>
      <c r="D223" s="46"/>
      <c r="E223" s="141"/>
      <c r="F223" s="44"/>
      <c r="G223" s="45"/>
    </row>
    <row r="224" spans="1:7" ht="15.75" x14ac:dyDescent="0.25">
      <c r="A224" s="56"/>
      <c r="B224" s="119"/>
      <c r="C224" s="46"/>
      <c r="D224" s="46"/>
      <c r="E224" s="141"/>
      <c r="F224" s="47"/>
      <c r="G224" s="48"/>
    </row>
    <row r="225" spans="1:7" ht="15.75" x14ac:dyDescent="0.25">
      <c r="A225" s="56"/>
      <c r="B225" s="119"/>
      <c r="C225" s="40"/>
      <c r="D225" s="40"/>
      <c r="E225" s="141"/>
      <c r="F225" s="47"/>
      <c r="G225" s="48"/>
    </row>
    <row r="226" spans="1:7" ht="15.75" x14ac:dyDescent="0.25">
      <c r="A226" s="56"/>
      <c r="B226" s="119"/>
      <c r="C226" s="40"/>
      <c r="D226" s="40"/>
      <c r="E226" s="141"/>
      <c r="F226" s="47"/>
      <c r="G226" s="48"/>
    </row>
    <row r="227" spans="1:7" ht="15.75" x14ac:dyDescent="0.25">
      <c r="A227" s="56"/>
      <c r="B227" s="118"/>
      <c r="C227" s="41"/>
      <c r="D227" s="41"/>
      <c r="E227" s="140"/>
      <c r="F227" s="42"/>
      <c r="G227" s="43"/>
    </row>
    <row r="228" spans="1:7" ht="15.75" x14ac:dyDescent="0.25">
      <c r="A228" s="56"/>
      <c r="B228" s="119"/>
      <c r="C228" s="41"/>
      <c r="D228" s="41"/>
      <c r="E228" s="141"/>
      <c r="F228" s="44"/>
      <c r="G228" s="45"/>
    </row>
    <row r="229" spans="1:7" ht="15.75" x14ac:dyDescent="0.25">
      <c r="A229" s="56"/>
      <c r="B229" s="119"/>
      <c r="C229" s="46"/>
      <c r="D229" s="46"/>
      <c r="E229" s="141"/>
      <c r="F229" s="47"/>
      <c r="G229" s="48"/>
    </row>
    <row r="230" spans="1:7" ht="15.75" x14ac:dyDescent="0.25">
      <c r="A230" s="56"/>
      <c r="B230" s="119"/>
      <c r="C230" s="46"/>
      <c r="D230" s="46"/>
      <c r="E230" s="141"/>
      <c r="F230" s="44"/>
      <c r="G230" s="45"/>
    </row>
    <row r="231" spans="1:7" ht="15.75" x14ac:dyDescent="0.25">
      <c r="A231" s="56"/>
      <c r="B231" s="119"/>
      <c r="C231" s="46"/>
      <c r="D231" s="46"/>
      <c r="E231" s="141"/>
      <c r="F231" s="47"/>
      <c r="G231" s="48"/>
    </row>
    <row r="232" spans="1:7" ht="15.75" x14ac:dyDescent="0.25">
      <c r="A232" s="56"/>
      <c r="B232" s="119"/>
      <c r="C232" s="40"/>
      <c r="D232" s="40"/>
      <c r="E232" s="141"/>
      <c r="F232" s="47"/>
      <c r="G232" s="48"/>
    </row>
    <row r="233" spans="1:7" ht="15.75" x14ac:dyDescent="0.25">
      <c r="A233" s="56"/>
      <c r="B233" s="119"/>
      <c r="C233" s="40"/>
      <c r="D233" s="40"/>
      <c r="E233" s="141"/>
      <c r="F233" s="47"/>
      <c r="G233" s="48"/>
    </row>
    <row r="234" spans="1:7" ht="15.75" x14ac:dyDescent="0.25">
      <c r="A234" s="56"/>
      <c r="B234" s="118"/>
      <c r="C234" s="41"/>
      <c r="D234" s="41"/>
      <c r="E234" s="140"/>
      <c r="F234" s="42"/>
      <c r="G234" s="43"/>
    </row>
    <row r="235" spans="1:7" ht="15.75" x14ac:dyDescent="0.25">
      <c r="A235" s="56"/>
      <c r="B235" s="119"/>
      <c r="C235" s="41"/>
      <c r="D235" s="41"/>
      <c r="E235" s="141"/>
      <c r="F235" s="44"/>
      <c r="G235" s="45"/>
    </row>
    <row r="236" spans="1:7" ht="15.75" x14ac:dyDescent="0.25">
      <c r="A236" s="56"/>
      <c r="B236" s="119"/>
      <c r="C236" s="46"/>
      <c r="D236" s="46"/>
      <c r="E236" s="141"/>
      <c r="F236" s="47"/>
      <c r="G236" s="48"/>
    </row>
    <row r="237" spans="1:7" ht="15.75" x14ac:dyDescent="0.25">
      <c r="A237" s="56"/>
      <c r="B237" s="119"/>
      <c r="C237" s="46"/>
      <c r="D237" s="46"/>
      <c r="E237" s="141"/>
      <c r="F237" s="44"/>
      <c r="G237" s="45"/>
    </row>
    <row r="238" spans="1:7" ht="15.75" x14ac:dyDescent="0.25">
      <c r="A238" s="56"/>
      <c r="B238" s="119"/>
      <c r="C238" s="46"/>
      <c r="D238" s="46"/>
      <c r="E238" s="141"/>
      <c r="F238" s="47"/>
      <c r="G238" s="48"/>
    </row>
    <row r="239" spans="1:7" ht="15.75" x14ac:dyDescent="0.25">
      <c r="A239" s="56"/>
      <c r="B239" s="119"/>
      <c r="C239" s="40"/>
      <c r="D239" s="40"/>
      <c r="E239" s="141"/>
      <c r="F239" s="47"/>
      <c r="G239" s="48"/>
    </row>
    <row r="240" spans="1:7" ht="15.75" x14ac:dyDescent="0.25">
      <c r="A240" s="56"/>
      <c r="B240" s="119"/>
      <c r="C240" s="40"/>
      <c r="D240" s="40"/>
      <c r="E240" s="141"/>
      <c r="F240" s="47"/>
      <c r="G240" s="48"/>
    </row>
    <row r="241" spans="1:7" ht="15.75" x14ac:dyDescent="0.25">
      <c r="A241" s="56"/>
      <c r="B241" s="118"/>
      <c r="C241" s="41"/>
      <c r="D241" s="41"/>
      <c r="E241" s="140"/>
      <c r="F241" s="42"/>
      <c r="G241" s="43"/>
    </row>
    <row r="242" spans="1:7" ht="15.75" x14ac:dyDescent="0.25">
      <c r="A242" s="56"/>
      <c r="B242" s="119"/>
      <c r="C242" s="41"/>
      <c r="D242" s="41"/>
      <c r="E242" s="141"/>
      <c r="F242" s="44"/>
      <c r="G242" s="45"/>
    </row>
    <row r="243" spans="1:7" ht="15.75" x14ac:dyDescent="0.25">
      <c r="A243" s="56"/>
      <c r="B243" s="119"/>
      <c r="C243" s="46"/>
      <c r="D243" s="46"/>
      <c r="E243" s="141"/>
      <c r="F243" s="47"/>
      <c r="G243" s="48"/>
    </row>
    <row r="244" spans="1:7" ht="15.75" x14ac:dyDescent="0.25">
      <c r="A244" s="56"/>
      <c r="B244" s="119"/>
      <c r="C244" s="46"/>
      <c r="D244" s="46"/>
      <c r="E244" s="141"/>
      <c r="F244" s="44"/>
      <c r="G244" s="45"/>
    </row>
    <row r="245" spans="1:7" ht="15.75" x14ac:dyDescent="0.25">
      <c r="A245" s="56"/>
      <c r="B245" s="119"/>
      <c r="C245" s="46"/>
      <c r="D245" s="46"/>
      <c r="E245" s="141"/>
      <c r="F245" s="47"/>
      <c r="G245" s="48"/>
    </row>
    <row r="246" spans="1:7" ht="15.75" x14ac:dyDescent="0.25">
      <c r="A246" s="56"/>
      <c r="B246" s="119"/>
      <c r="C246" s="40"/>
      <c r="D246" s="40"/>
      <c r="E246" s="141"/>
      <c r="F246" s="47"/>
      <c r="G246" s="48"/>
    </row>
    <row r="247" spans="1:7" ht="15.75" x14ac:dyDescent="0.25">
      <c r="A247" s="56"/>
      <c r="B247" s="119"/>
      <c r="C247" s="40"/>
      <c r="D247" s="40"/>
      <c r="E247" s="141"/>
      <c r="F247" s="47"/>
      <c r="G247" s="48"/>
    </row>
    <row r="248" spans="1:7" ht="15.75" x14ac:dyDescent="0.25">
      <c r="A248" s="56"/>
      <c r="B248" s="118"/>
      <c r="C248" s="41"/>
      <c r="D248" s="41"/>
      <c r="E248" s="140"/>
      <c r="F248" s="42"/>
      <c r="G248" s="43"/>
    </row>
    <row r="249" spans="1:7" ht="15.75" x14ac:dyDescent="0.25">
      <c r="A249" s="56"/>
      <c r="B249" s="119"/>
      <c r="C249" s="41"/>
      <c r="D249" s="41"/>
      <c r="E249" s="141"/>
      <c r="F249" s="44"/>
      <c r="G249" s="45"/>
    </row>
    <row r="250" spans="1:7" ht="15.75" x14ac:dyDescent="0.25">
      <c r="A250" s="56"/>
      <c r="B250" s="119"/>
      <c r="C250" s="46"/>
      <c r="D250" s="46"/>
      <c r="E250" s="141"/>
      <c r="F250" s="47"/>
      <c r="G250" s="48"/>
    </row>
    <row r="251" spans="1:7" ht="15.75" x14ac:dyDescent="0.25">
      <c r="A251" s="56"/>
      <c r="B251" s="119"/>
      <c r="C251" s="46"/>
      <c r="D251" s="46"/>
      <c r="E251" s="141"/>
      <c r="F251" s="44"/>
      <c r="G251" s="45"/>
    </row>
    <row r="252" spans="1:7" ht="15.75" x14ac:dyDescent="0.25">
      <c r="A252" s="56"/>
      <c r="B252" s="119"/>
      <c r="C252" s="46"/>
      <c r="D252" s="46"/>
      <c r="E252" s="141"/>
      <c r="F252" s="47"/>
      <c r="G252" s="48"/>
    </row>
    <row r="253" spans="1:7" ht="15.75" x14ac:dyDescent="0.25">
      <c r="A253" s="56"/>
      <c r="B253" s="119"/>
      <c r="C253" s="40"/>
      <c r="D253" s="40"/>
      <c r="E253" s="141"/>
      <c r="F253" s="47"/>
      <c r="G253" s="48"/>
    </row>
    <row r="254" spans="1:7" ht="15.75" x14ac:dyDescent="0.25">
      <c r="A254" s="56"/>
      <c r="B254" s="119"/>
      <c r="C254" s="40"/>
      <c r="D254" s="40"/>
      <c r="E254" s="141"/>
      <c r="F254" s="47"/>
      <c r="G254" s="48"/>
    </row>
    <row r="255" spans="1:7" ht="15.75" x14ac:dyDescent="0.25">
      <c r="A255" s="56"/>
      <c r="B255" s="118"/>
      <c r="C255" s="41"/>
      <c r="D255" s="41"/>
      <c r="E255" s="140"/>
      <c r="F255" s="42"/>
      <c r="G255" s="43"/>
    </row>
    <row r="256" spans="1:7" ht="15.75" x14ac:dyDescent="0.25">
      <c r="A256" s="56"/>
      <c r="B256" s="119"/>
      <c r="C256" s="41"/>
      <c r="D256" s="41"/>
      <c r="E256" s="141"/>
      <c r="F256" s="44"/>
      <c r="G256" s="45"/>
    </row>
    <row r="257" spans="1:7" ht="15.75" x14ac:dyDescent="0.25">
      <c r="A257" s="56"/>
      <c r="B257" s="119"/>
      <c r="C257" s="46"/>
      <c r="D257" s="46"/>
      <c r="E257" s="141"/>
      <c r="F257" s="47"/>
      <c r="G257" s="48"/>
    </row>
    <row r="258" spans="1:7" ht="15.75" x14ac:dyDescent="0.25">
      <c r="A258" s="56"/>
      <c r="B258" s="119"/>
      <c r="C258" s="46"/>
      <c r="D258" s="46"/>
      <c r="E258" s="141"/>
      <c r="F258" s="44"/>
      <c r="G258" s="45"/>
    </row>
    <row r="259" spans="1:7" ht="15.75" x14ac:dyDescent="0.25">
      <c r="A259" s="56"/>
      <c r="B259" s="119"/>
      <c r="C259" s="46"/>
      <c r="D259" s="46"/>
      <c r="E259" s="141"/>
      <c r="F259" s="47"/>
      <c r="G259" s="48"/>
    </row>
    <row r="260" spans="1:7" ht="15.75" x14ac:dyDescent="0.25">
      <c r="A260" s="56"/>
      <c r="B260" s="119"/>
      <c r="C260" s="40"/>
      <c r="D260" s="40"/>
      <c r="E260" s="141"/>
      <c r="F260" s="47"/>
      <c r="G260" s="48"/>
    </row>
    <row r="261" spans="1:7" ht="15.75" x14ac:dyDescent="0.25">
      <c r="A261" s="56"/>
      <c r="B261" s="119"/>
      <c r="C261" s="40"/>
      <c r="D261" s="40"/>
      <c r="E261" s="141"/>
      <c r="F261" s="47"/>
      <c r="G261" s="48"/>
    </row>
    <row r="262" spans="1:7" ht="15.75" x14ac:dyDescent="0.25">
      <c r="A262" s="56"/>
      <c r="B262" s="118"/>
      <c r="C262" s="41"/>
      <c r="D262" s="41"/>
      <c r="E262" s="140"/>
      <c r="F262" s="42"/>
      <c r="G262" s="43"/>
    </row>
    <row r="263" spans="1:7" ht="15.75" x14ac:dyDescent="0.25">
      <c r="A263" s="56"/>
      <c r="B263" s="119"/>
      <c r="C263" s="41"/>
      <c r="D263" s="41"/>
      <c r="E263" s="141"/>
      <c r="F263" s="44"/>
      <c r="G263" s="45"/>
    </row>
    <row r="264" spans="1:7" ht="15.75" x14ac:dyDescent="0.25">
      <c r="A264" s="56"/>
      <c r="B264" s="119"/>
      <c r="C264" s="46"/>
      <c r="D264" s="46"/>
      <c r="E264" s="141"/>
      <c r="F264" s="47"/>
      <c r="G264" s="48"/>
    </row>
    <row r="265" spans="1:7" ht="15.75" x14ac:dyDescent="0.25">
      <c r="A265" s="56"/>
      <c r="B265" s="119"/>
      <c r="C265" s="46"/>
      <c r="D265" s="46"/>
      <c r="E265" s="141"/>
      <c r="F265" s="44"/>
      <c r="G265" s="45"/>
    </row>
    <row r="266" spans="1:7" ht="15.75" x14ac:dyDescent="0.25">
      <c r="A266" s="56"/>
      <c r="B266" s="119"/>
      <c r="C266" s="46"/>
      <c r="D266" s="46"/>
      <c r="E266" s="141"/>
      <c r="F266" s="47"/>
      <c r="G266" s="48"/>
    </row>
    <row r="267" spans="1:7" ht="15.75" x14ac:dyDescent="0.25">
      <c r="A267" s="56"/>
      <c r="B267" s="119"/>
      <c r="C267" s="40"/>
      <c r="D267" s="40"/>
      <c r="E267" s="141"/>
      <c r="F267" s="47"/>
      <c r="G267" s="48"/>
    </row>
    <row r="268" spans="1:7" ht="15.75" x14ac:dyDescent="0.25">
      <c r="A268" s="56"/>
      <c r="B268" s="119"/>
      <c r="C268" s="40"/>
      <c r="D268" s="40"/>
      <c r="E268" s="141"/>
      <c r="F268" s="47"/>
      <c r="G268" s="48"/>
    </row>
    <row r="269" spans="1:7" ht="15.75" x14ac:dyDescent="0.25">
      <c r="A269" s="56"/>
      <c r="B269" s="118"/>
      <c r="C269" s="41"/>
      <c r="D269" s="41"/>
      <c r="E269" s="140"/>
      <c r="F269" s="42"/>
      <c r="G269" s="43"/>
    </row>
    <row r="270" spans="1:7" ht="15.75" x14ac:dyDescent="0.25">
      <c r="A270" s="56"/>
      <c r="B270" s="119"/>
      <c r="C270" s="41"/>
      <c r="D270" s="41"/>
      <c r="E270" s="141"/>
      <c r="F270" s="44"/>
      <c r="G270" s="45"/>
    </row>
    <row r="271" spans="1:7" ht="15.75" x14ac:dyDescent="0.25">
      <c r="A271" s="56"/>
      <c r="B271" s="119"/>
      <c r="C271" s="46"/>
      <c r="D271" s="46"/>
      <c r="E271" s="141"/>
      <c r="F271" s="47"/>
      <c r="G271" s="48"/>
    </row>
    <row r="272" spans="1:7" ht="15.75" x14ac:dyDescent="0.25">
      <c r="A272" s="56"/>
      <c r="B272" s="119"/>
      <c r="C272" s="46"/>
      <c r="D272" s="46"/>
      <c r="E272" s="141"/>
      <c r="F272" s="44"/>
      <c r="G272" s="45"/>
    </row>
    <row r="273" spans="1:7" ht="15.75" x14ac:dyDescent="0.25">
      <c r="A273" s="56"/>
      <c r="B273" s="119"/>
      <c r="C273" s="46"/>
      <c r="D273" s="46"/>
      <c r="E273" s="141"/>
      <c r="F273" s="47"/>
      <c r="G273" s="48"/>
    </row>
    <row r="274" spans="1:7" ht="15.75" x14ac:dyDescent="0.25">
      <c r="A274" s="56"/>
      <c r="B274" s="119"/>
      <c r="C274" s="40"/>
      <c r="D274" s="40"/>
      <c r="E274" s="141"/>
      <c r="F274" s="47"/>
      <c r="G274" s="48"/>
    </row>
    <row r="275" spans="1:7" ht="15.75" x14ac:dyDescent="0.25">
      <c r="A275" s="56"/>
      <c r="B275" s="119"/>
      <c r="C275" s="40"/>
      <c r="D275" s="40"/>
      <c r="E275" s="141"/>
      <c r="F275" s="47"/>
      <c r="G275" s="48"/>
    </row>
    <row r="276" spans="1:7" ht="15.75" x14ac:dyDescent="0.25">
      <c r="A276" s="56"/>
      <c r="B276" s="118"/>
      <c r="C276" s="41"/>
      <c r="D276" s="41"/>
      <c r="E276" s="140"/>
      <c r="F276" s="42"/>
      <c r="G276" s="43"/>
    </row>
    <row r="277" spans="1:7" ht="15.75" x14ac:dyDescent="0.25">
      <c r="A277" s="56"/>
      <c r="B277" s="119"/>
      <c r="C277" s="41"/>
      <c r="D277" s="41"/>
      <c r="E277" s="141"/>
      <c r="F277" s="44"/>
      <c r="G277" s="45"/>
    </row>
    <row r="278" spans="1:7" ht="15.75" x14ac:dyDescent="0.25">
      <c r="A278" s="56"/>
      <c r="B278" s="119"/>
      <c r="C278" s="46"/>
      <c r="D278" s="46"/>
      <c r="E278" s="141"/>
      <c r="F278" s="47"/>
      <c r="G278" s="48"/>
    </row>
    <row r="279" spans="1:7" ht="15.75" x14ac:dyDescent="0.25">
      <c r="A279" s="56"/>
      <c r="B279" s="119"/>
      <c r="C279" s="46"/>
      <c r="D279" s="46"/>
      <c r="E279" s="141"/>
      <c r="F279" s="44"/>
      <c r="G279" s="45"/>
    </row>
    <row r="280" spans="1:7" ht="15.75" x14ac:dyDescent="0.25">
      <c r="A280" s="56"/>
      <c r="B280" s="119"/>
      <c r="C280" s="46"/>
      <c r="D280" s="46"/>
      <c r="E280" s="141"/>
      <c r="F280" s="47"/>
      <c r="G280" s="48"/>
    </row>
    <row r="281" spans="1:7" ht="15.75" x14ac:dyDescent="0.25">
      <c r="A281" s="56"/>
      <c r="B281" s="119"/>
      <c r="C281" s="40"/>
      <c r="D281" s="40"/>
      <c r="E281" s="141"/>
      <c r="F281" s="47"/>
      <c r="G281" s="48"/>
    </row>
    <row r="282" spans="1:7" ht="15.75" x14ac:dyDescent="0.25">
      <c r="A282" s="56"/>
      <c r="B282" s="119"/>
      <c r="C282" s="40"/>
      <c r="D282" s="40"/>
      <c r="E282" s="141"/>
      <c r="F282" s="47"/>
      <c r="G282" s="48"/>
    </row>
    <row r="283" spans="1:7" ht="15.75" x14ac:dyDescent="0.25">
      <c r="A283" s="56"/>
      <c r="B283" s="118"/>
      <c r="C283" s="41"/>
      <c r="D283" s="41"/>
      <c r="E283" s="140"/>
      <c r="F283" s="42"/>
      <c r="G283" s="43"/>
    </row>
    <row r="284" spans="1:7" ht="15.75" x14ac:dyDescent="0.25">
      <c r="A284" s="56"/>
      <c r="B284" s="119"/>
      <c r="C284" s="41"/>
      <c r="D284" s="41"/>
      <c r="E284" s="141"/>
      <c r="F284" s="44"/>
      <c r="G284" s="45"/>
    </row>
    <row r="285" spans="1:7" ht="15.75" x14ac:dyDescent="0.25">
      <c r="A285" s="56"/>
      <c r="B285" s="119"/>
      <c r="C285" s="46"/>
      <c r="D285" s="46"/>
      <c r="E285" s="141"/>
      <c r="F285" s="47"/>
      <c r="G285" s="48"/>
    </row>
    <row r="286" spans="1:7" ht="15.75" x14ac:dyDescent="0.25">
      <c r="A286" s="56"/>
      <c r="B286" s="119"/>
      <c r="C286" s="46"/>
      <c r="D286" s="46"/>
      <c r="E286" s="141"/>
      <c r="F286" s="44"/>
      <c r="G286" s="45"/>
    </row>
    <row r="287" spans="1:7" ht="15.75" x14ac:dyDescent="0.25">
      <c r="A287" s="56"/>
      <c r="B287" s="119"/>
      <c r="C287" s="46"/>
      <c r="D287" s="46"/>
      <c r="E287" s="141"/>
      <c r="F287" s="47"/>
      <c r="G287" s="48"/>
    </row>
    <row r="288" spans="1:7" ht="15.75" x14ac:dyDescent="0.25">
      <c r="A288" s="56"/>
      <c r="B288" s="119"/>
      <c r="C288" s="40"/>
      <c r="D288" s="40"/>
      <c r="E288" s="141"/>
      <c r="F288" s="47"/>
      <c r="G288" s="48"/>
    </row>
    <row r="289" spans="1:7" ht="15.75" x14ac:dyDescent="0.25">
      <c r="A289" s="56"/>
      <c r="B289" s="119"/>
      <c r="C289" s="40"/>
      <c r="D289" s="40"/>
      <c r="E289" s="141"/>
      <c r="F289" s="47"/>
      <c r="G289" s="48"/>
    </row>
    <row r="290" spans="1:7" ht="15.75" x14ac:dyDescent="0.25">
      <c r="A290" s="56"/>
      <c r="B290" s="118"/>
      <c r="C290" s="41"/>
      <c r="D290" s="41"/>
      <c r="E290" s="140"/>
      <c r="F290" s="42"/>
      <c r="G290" s="43"/>
    </row>
    <row r="291" spans="1:7" ht="15.75" x14ac:dyDescent="0.25">
      <c r="A291" s="56"/>
      <c r="B291" s="119"/>
      <c r="C291" s="41"/>
      <c r="D291" s="41"/>
      <c r="E291" s="141"/>
      <c r="F291" s="44"/>
      <c r="G291" s="45"/>
    </row>
    <row r="292" spans="1:7" ht="15.75" x14ac:dyDescent="0.25">
      <c r="A292" s="56"/>
      <c r="B292" s="119"/>
      <c r="C292" s="46"/>
      <c r="D292" s="46"/>
      <c r="E292" s="141"/>
      <c r="F292" s="47"/>
      <c r="G292" s="48"/>
    </row>
    <row r="293" spans="1:7" ht="15.75" x14ac:dyDescent="0.25">
      <c r="A293" s="56"/>
      <c r="B293" s="119"/>
      <c r="C293" s="46"/>
      <c r="D293" s="46"/>
      <c r="E293" s="141"/>
      <c r="F293" s="44"/>
      <c r="G293" s="45"/>
    </row>
    <row r="294" spans="1:7" ht="15.75" x14ac:dyDescent="0.25">
      <c r="A294" s="56"/>
      <c r="B294" s="119"/>
      <c r="C294" s="46"/>
      <c r="D294" s="46"/>
      <c r="E294" s="141"/>
      <c r="F294" s="47"/>
      <c r="G294" s="48"/>
    </row>
    <row r="295" spans="1:7" ht="15.75" x14ac:dyDescent="0.25">
      <c r="A295" s="56"/>
      <c r="B295" s="119"/>
      <c r="C295" s="40"/>
      <c r="D295" s="40"/>
      <c r="E295" s="141"/>
      <c r="F295" s="47"/>
      <c r="G295" s="48"/>
    </row>
    <row r="296" spans="1:7" ht="15.75" x14ac:dyDescent="0.25">
      <c r="A296" s="56"/>
      <c r="B296" s="119"/>
      <c r="C296" s="40"/>
      <c r="D296" s="40"/>
      <c r="E296" s="141"/>
      <c r="F296" s="47"/>
      <c r="G296" s="48"/>
    </row>
    <row r="297" spans="1:7" ht="15.75" x14ac:dyDescent="0.25">
      <c r="A297" s="56"/>
      <c r="B297" s="118"/>
      <c r="C297" s="41"/>
      <c r="D297" s="41"/>
      <c r="E297" s="140"/>
      <c r="F297" s="42"/>
      <c r="G297" s="43"/>
    </row>
    <row r="298" spans="1:7" ht="15.75" x14ac:dyDescent="0.25">
      <c r="A298" s="56"/>
      <c r="B298" s="119"/>
      <c r="C298" s="41"/>
      <c r="D298" s="41"/>
      <c r="E298" s="141"/>
      <c r="F298" s="44"/>
      <c r="G298" s="45"/>
    </row>
    <row r="299" spans="1:7" ht="15.75" x14ac:dyDescent="0.25">
      <c r="A299" s="56"/>
      <c r="B299" s="119"/>
      <c r="C299" s="46"/>
      <c r="D299" s="46"/>
      <c r="E299" s="141"/>
      <c r="F299" s="47"/>
      <c r="G299" s="48"/>
    </row>
    <row r="300" spans="1:7" ht="15.75" x14ac:dyDescent="0.25">
      <c r="A300" s="56"/>
      <c r="B300" s="119"/>
      <c r="C300" s="46"/>
      <c r="D300" s="46"/>
      <c r="E300" s="141"/>
      <c r="F300" s="44"/>
      <c r="G300" s="45"/>
    </row>
    <row r="301" spans="1:7" ht="15.75" x14ac:dyDescent="0.25">
      <c r="A301" s="56"/>
      <c r="B301" s="119"/>
      <c r="C301" s="46"/>
      <c r="D301" s="46"/>
      <c r="E301" s="141"/>
      <c r="F301" s="47"/>
      <c r="G301" s="48"/>
    </row>
    <row r="302" spans="1:7" ht="15.75" x14ac:dyDescent="0.25">
      <c r="A302" s="56"/>
      <c r="B302" s="119"/>
      <c r="C302" s="40"/>
      <c r="D302" s="40"/>
      <c r="E302" s="141"/>
      <c r="F302" s="47"/>
      <c r="G302" s="48"/>
    </row>
    <row r="303" spans="1:7" ht="15.75" x14ac:dyDescent="0.25">
      <c r="A303" s="56"/>
      <c r="B303" s="119"/>
      <c r="C303" s="40"/>
      <c r="D303" s="40"/>
      <c r="E303" s="141"/>
      <c r="F303" s="47"/>
      <c r="G303" s="48"/>
    </row>
    <row r="304" spans="1:7" ht="15.75" x14ac:dyDescent="0.25">
      <c r="A304" s="56"/>
      <c r="B304" s="118"/>
      <c r="C304" s="41"/>
      <c r="D304" s="41"/>
      <c r="E304" s="140"/>
      <c r="F304" s="42"/>
      <c r="G304" s="43"/>
    </row>
    <row r="305" spans="1:7" ht="15.75" x14ac:dyDescent="0.25">
      <c r="A305" s="56"/>
      <c r="B305" s="119"/>
      <c r="C305" s="41"/>
      <c r="D305" s="41"/>
      <c r="E305" s="141"/>
      <c r="F305" s="44"/>
      <c r="G305" s="45"/>
    </row>
    <row r="306" spans="1:7" ht="15.75" x14ac:dyDescent="0.25">
      <c r="A306" s="56"/>
      <c r="B306" s="119"/>
      <c r="C306" s="46"/>
      <c r="D306" s="46"/>
      <c r="E306" s="141"/>
      <c r="F306" s="47"/>
      <c r="G306" s="48"/>
    </row>
    <row r="307" spans="1:7" ht="15.75" x14ac:dyDescent="0.25">
      <c r="A307" s="56"/>
      <c r="B307" s="119"/>
      <c r="C307" s="46"/>
      <c r="D307" s="46"/>
      <c r="E307" s="141"/>
      <c r="F307" s="44"/>
      <c r="G307" s="45"/>
    </row>
    <row r="308" spans="1:7" ht="15.75" x14ac:dyDescent="0.25">
      <c r="A308" s="56"/>
      <c r="B308" s="119"/>
      <c r="C308" s="46"/>
      <c r="D308" s="46"/>
      <c r="E308" s="141"/>
      <c r="F308" s="47"/>
      <c r="G308" s="48"/>
    </row>
    <row r="309" spans="1:7" ht="15.75" x14ac:dyDescent="0.25">
      <c r="A309" s="56"/>
      <c r="B309" s="119"/>
      <c r="C309" s="40"/>
      <c r="D309" s="40"/>
      <c r="E309" s="141"/>
      <c r="F309" s="47"/>
      <c r="G309" s="48"/>
    </row>
    <row r="310" spans="1:7" ht="15.75" x14ac:dyDescent="0.25">
      <c r="A310" s="56"/>
      <c r="B310" s="119"/>
      <c r="C310" s="40"/>
      <c r="D310" s="40"/>
      <c r="E310" s="141"/>
      <c r="F310" s="47"/>
      <c r="G310" s="48"/>
    </row>
    <row r="311" spans="1:7" ht="15.75" x14ac:dyDescent="0.25">
      <c r="A311" s="56"/>
      <c r="B311" s="118"/>
      <c r="C311" s="41"/>
      <c r="D311" s="41"/>
      <c r="E311" s="140"/>
      <c r="F311" s="42"/>
      <c r="G311" s="43"/>
    </row>
    <row r="312" spans="1:7" ht="15.75" x14ac:dyDescent="0.25">
      <c r="A312" s="56"/>
      <c r="B312" s="119"/>
      <c r="C312" s="41"/>
      <c r="D312" s="41"/>
      <c r="E312" s="141"/>
      <c r="F312" s="44"/>
      <c r="G312" s="45"/>
    </row>
    <row r="313" spans="1:7" ht="15.75" x14ac:dyDescent="0.25">
      <c r="A313" s="56"/>
      <c r="B313" s="119"/>
      <c r="C313" s="46"/>
      <c r="D313" s="46"/>
      <c r="E313" s="141"/>
      <c r="F313" s="47"/>
      <c r="G313" s="48"/>
    </row>
    <row r="314" spans="1:7" ht="15.75" x14ac:dyDescent="0.25">
      <c r="A314" s="56"/>
      <c r="B314" s="119"/>
      <c r="C314" s="46"/>
      <c r="D314" s="46"/>
      <c r="E314" s="141"/>
      <c r="F314" s="44"/>
      <c r="G314" s="45"/>
    </row>
    <row r="315" spans="1:7" ht="15.75" x14ac:dyDescent="0.25">
      <c r="A315" s="56"/>
      <c r="B315" s="119"/>
      <c r="C315" s="46"/>
      <c r="D315" s="46"/>
      <c r="E315" s="141"/>
      <c r="F315" s="47"/>
      <c r="G315" s="48"/>
    </row>
    <row r="316" spans="1:7" ht="15.75" x14ac:dyDescent="0.25">
      <c r="A316" s="56"/>
      <c r="B316" s="119"/>
      <c r="C316" s="40"/>
      <c r="D316" s="40"/>
      <c r="E316" s="141"/>
      <c r="F316" s="47"/>
      <c r="G316" s="48"/>
    </row>
    <row r="317" spans="1:7" ht="15.75" x14ac:dyDescent="0.25">
      <c r="A317" s="56"/>
      <c r="B317" s="119"/>
      <c r="C317" s="40"/>
      <c r="D317" s="40"/>
      <c r="E317" s="141"/>
      <c r="F317" s="47"/>
      <c r="G317" s="48"/>
    </row>
    <row r="318" spans="1:7" ht="15.75" x14ac:dyDescent="0.25">
      <c r="A318" s="56"/>
      <c r="B318" s="118"/>
      <c r="C318" s="41"/>
      <c r="D318" s="41"/>
      <c r="E318" s="140"/>
      <c r="F318" s="42"/>
      <c r="G318" s="43"/>
    </row>
    <row r="319" spans="1:7" ht="15.75" x14ac:dyDescent="0.25">
      <c r="A319" s="56"/>
      <c r="B319" s="119"/>
      <c r="C319" s="41"/>
      <c r="D319" s="41"/>
      <c r="E319" s="141"/>
      <c r="F319" s="44"/>
      <c r="G319" s="45"/>
    </row>
    <row r="320" spans="1:7" ht="15.75" x14ac:dyDescent="0.25">
      <c r="A320" s="56"/>
      <c r="B320" s="119"/>
      <c r="C320" s="46"/>
      <c r="D320" s="46"/>
      <c r="E320" s="141"/>
      <c r="F320" s="47"/>
      <c r="G320" s="48"/>
    </row>
    <row r="321" spans="1:7" ht="15.75" x14ac:dyDescent="0.25">
      <c r="A321" s="56"/>
      <c r="B321" s="119"/>
      <c r="C321" s="46"/>
      <c r="D321" s="46"/>
      <c r="E321" s="141"/>
      <c r="F321" s="44"/>
      <c r="G321" s="45"/>
    </row>
    <row r="322" spans="1:7" ht="15.75" x14ac:dyDescent="0.25">
      <c r="A322" s="56"/>
      <c r="B322" s="119"/>
      <c r="C322" s="46"/>
      <c r="D322" s="46"/>
      <c r="E322" s="141"/>
      <c r="F322" s="47"/>
      <c r="G322" s="48"/>
    </row>
    <row r="323" spans="1:7" ht="15.75" x14ac:dyDescent="0.25">
      <c r="A323" s="56"/>
      <c r="B323" s="119"/>
      <c r="C323" s="40"/>
      <c r="D323" s="40"/>
      <c r="E323" s="141"/>
      <c r="F323" s="47"/>
      <c r="G323" s="48"/>
    </row>
    <row r="324" spans="1:7" ht="15.75" x14ac:dyDescent="0.25">
      <c r="A324" s="56"/>
      <c r="B324" s="119"/>
      <c r="C324" s="40"/>
      <c r="D324" s="40"/>
      <c r="E324" s="141"/>
      <c r="F324" s="47"/>
      <c r="G324" s="48"/>
    </row>
    <row r="325" spans="1:7" ht="15.75" x14ac:dyDescent="0.25">
      <c r="A325" s="56"/>
      <c r="B325" s="118"/>
      <c r="C325" s="41"/>
      <c r="D325" s="41"/>
      <c r="E325" s="140"/>
      <c r="F325" s="42"/>
      <c r="G325" s="43"/>
    </row>
    <row r="326" spans="1:7" ht="15.75" x14ac:dyDescent="0.25">
      <c r="A326" s="56"/>
      <c r="B326" s="119"/>
      <c r="C326" s="41"/>
      <c r="D326" s="41"/>
      <c r="E326" s="141"/>
      <c r="F326" s="44"/>
      <c r="G326" s="45"/>
    </row>
    <row r="327" spans="1:7" ht="15.75" x14ac:dyDescent="0.25">
      <c r="A327" s="56"/>
      <c r="B327" s="119"/>
      <c r="C327" s="46"/>
      <c r="D327" s="46"/>
      <c r="E327" s="141"/>
      <c r="F327" s="47"/>
      <c r="G327" s="48"/>
    </row>
    <row r="328" spans="1:7" ht="15.75" x14ac:dyDescent="0.25">
      <c r="A328" s="56"/>
      <c r="B328" s="119"/>
      <c r="C328" s="46"/>
      <c r="D328" s="46"/>
      <c r="E328" s="141"/>
      <c r="F328" s="44"/>
      <c r="G328" s="45"/>
    </row>
    <row r="329" spans="1:7" ht="15.75" x14ac:dyDescent="0.25">
      <c r="A329" s="56"/>
      <c r="B329" s="119"/>
      <c r="C329" s="46"/>
      <c r="D329" s="46"/>
      <c r="E329" s="141"/>
      <c r="F329" s="47"/>
      <c r="G329" s="48"/>
    </row>
    <row r="330" spans="1:7" ht="15.75" x14ac:dyDescent="0.25">
      <c r="A330" s="56"/>
      <c r="B330" s="119"/>
      <c r="C330" s="40"/>
      <c r="D330" s="40"/>
      <c r="E330" s="141"/>
      <c r="F330" s="47"/>
      <c r="G330" s="48"/>
    </row>
    <row r="331" spans="1:7" ht="15.75" x14ac:dyDescent="0.25">
      <c r="A331" s="56"/>
      <c r="B331" s="119"/>
      <c r="C331" s="40"/>
      <c r="D331" s="40"/>
      <c r="E331" s="141"/>
      <c r="F331" s="47"/>
      <c r="G331" s="48"/>
    </row>
    <row r="332" spans="1:7" ht="15.75" x14ac:dyDescent="0.25">
      <c r="A332" s="56"/>
      <c r="B332" s="118"/>
      <c r="C332" s="41"/>
      <c r="D332" s="41"/>
      <c r="E332" s="140"/>
      <c r="F332" s="42"/>
      <c r="G332" s="43"/>
    </row>
    <row r="333" spans="1:7" ht="15.75" x14ac:dyDescent="0.25">
      <c r="A333" s="56"/>
      <c r="B333" s="119"/>
      <c r="C333" s="41"/>
      <c r="D333" s="41"/>
      <c r="E333" s="141"/>
      <c r="F333" s="44"/>
      <c r="G333" s="45"/>
    </row>
    <row r="334" spans="1:7" ht="15.75" x14ac:dyDescent="0.25">
      <c r="A334" s="56"/>
      <c r="B334" s="119"/>
      <c r="C334" s="46"/>
      <c r="D334" s="46"/>
      <c r="E334" s="141"/>
      <c r="F334" s="47"/>
      <c r="G334" s="48"/>
    </row>
    <row r="335" spans="1:7" ht="15.75" x14ac:dyDescent="0.25">
      <c r="A335" s="56"/>
      <c r="B335" s="119"/>
      <c r="C335" s="46"/>
      <c r="D335" s="46"/>
      <c r="E335" s="141"/>
      <c r="F335" s="44"/>
      <c r="G335" s="45"/>
    </row>
    <row r="336" spans="1:7" ht="15.75" x14ac:dyDescent="0.25">
      <c r="A336" s="56"/>
      <c r="B336" s="119"/>
      <c r="C336" s="46"/>
      <c r="D336" s="46"/>
      <c r="E336" s="141"/>
      <c r="F336" s="47"/>
      <c r="G336" s="48"/>
    </row>
    <row r="337" spans="1:7" ht="15.75" x14ac:dyDescent="0.25">
      <c r="A337" s="56"/>
      <c r="B337" s="119"/>
      <c r="C337" s="40"/>
      <c r="D337" s="40"/>
      <c r="E337" s="141"/>
      <c r="F337" s="47"/>
      <c r="G337" s="48"/>
    </row>
    <row r="338" spans="1:7" ht="15.75" x14ac:dyDescent="0.25">
      <c r="A338" s="56"/>
      <c r="B338" s="119"/>
      <c r="C338" s="40"/>
      <c r="D338" s="40"/>
      <c r="E338" s="141"/>
      <c r="F338" s="47"/>
      <c r="G338" s="48"/>
    </row>
    <row r="339" spans="1:7" ht="15.75" x14ac:dyDescent="0.25">
      <c r="A339" s="56"/>
      <c r="B339" s="118"/>
      <c r="C339" s="41"/>
      <c r="D339" s="41"/>
      <c r="E339" s="140"/>
      <c r="F339" s="42"/>
      <c r="G339" s="43"/>
    </row>
    <row r="340" spans="1:7" ht="15.75" x14ac:dyDescent="0.25">
      <c r="A340" s="56"/>
      <c r="B340" s="119"/>
      <c r="C340" s="41"/>
      <c r="D340" s="41"/>
      <c r="E340" s="141"/>
      <c r="F340" s="44"/>
      <c r="G340" s="45"/>
    </row>
    <row r="341" spans="1:7" ht="15.75" x14ac:dyDescent="0.25">
      <c r="A341" s="56"/>
      <c r="B341" s="119"/>
      <c r="C341" s="46"/>
      <c r="D341" s="46"/>
      <c r="E341" s="141"/>
      <c r="F341" s="47"/>
      <c r="G341" s="48"/>
    </row>
    <row r="342" spans="1:7" ht="15.75" x14ac:dyDescent="0.25">
      <c r="A342" s="56"/>
      <c r="B342" s="119"/>
      <c r="C342" s="46"/>
      <c r="D342" s="46"/>
      <c r="E342" s="141"/>
      <c r="F342" s="44"/>
      <c r="G342" s="45"/>
    </row>
    <row r="343" spans="1:7" ht="15.75" x14ac:dyDescent="0.25">
      <c r="A343" s="56"/>
      <c r="B343" s="119"/>
      <c r="C343" s="46"/>
      <c r="D343" s="46"/>
      <c r="E343" s="141"/>
      <c r="F343" s="47"/>
      <c r="G343" s="48"/>
    </row>
    <row r="344" spans="1:7" ht="15.75" x14ac:dyDescent="0.25">
      <c r="A344" s="56"/>
      <c r="B344" s="119"/>
      <c r="C344" s="40"/>
      <c r="D344" s="40"/>
      <c r="E344" s="141"/>
      <c r="F344" s="47"/>
      <c r="G344" s="48"/>
    </row>
    <row r="345" spans="1:7" ht="15.75" x14ac:dyDescent="0.25">
      <c r="A345" s="56"/>
      <c r="B345" s="119"/>
      <c r="C345" s="40"/>
      <c r="D345" s="40"/>
      <c r="E345" s="141"/>
      <c r="F345" s="47"/>
      <c r="G345" s="48"/>
    </row>
    <row r="346" spans="1:7" ht="15.75" x14ac:dyDescent="0.25">
      <c r="A346" s="56"/>
      <c r="B346" s="118"/>
      <c r="C346" s="41"/>
      <c r="D346" s="41"/>
      <c r="E346" s="140"/>
      <c r="F346" s="42"/>
      <c r="G346" s="43"/>
    </row>
    <row r="347" spans="1:7" ht="15.75" x14ac:dyDescent="0.25">
      <c r="A347" s="56"/>
      <c r="B347" s="119"/>
      <c r="C347" s="41"/>
      <c r="D347" s="41"/>
      <c r="E347" s="141"/>
      <c r="F347" s="44"/>
      <c r="G347" s="45"/>
    </row>
    <row r="348" spans="1:7" ht="15.75" x14ac:dyDescent="0.25">
      <c r="A348" s="56"/>
      <c r="B348" s="119"/>
      <c r="C348" s="46"/>
      <c r="D348" s="46"/>
      <c r="E348" s="141"/>
      <c r="F348" s="47"/>
      <c r="G348" s="48"/>
    </row>
    <row r="349" spans="1:7" ht="15.75" x14ac:dyDescent="0.25">
      <c r="A349" s="56"/>
      <c r="B349" s="119"/>
      <c r="C349" s="46"/>
      <c r="D349" s="46"/>
      <c r="E349" s="141"/>
      <c r="F349" s="44"/>
      <c r="G349" s="45"/>
    </row>
    <row r="350" spans="1:7" ht="15.75" x14ac:dyDescent="0.25">
      <c r="A350" s="56"/>
      <c r="B350" s="119"/>
      <c r="C350" s="46"/>
      <c r="D350" s="46"/>
      <c r="E350" s="141"/>
      <c r="F350" s="47"/>
      <c r="G350" s="48"/>
    </row>
    <row r="351" spans="1:7" ht="15.75" x14ac:dyDescent="0.25">
      <c r="A351" s="56"/>
      <c r="B351" s="119"/>
      <c r="C351" s="40"/>
      <c r="D351" s="40"/>
      <c r="E351" s="141"/>
      <c r="F351" s="47"/>
      <c r="G351" s="48"/>
    </row>
    <row r="352" spans="1:7" ht="15.75" x14ac:dyDescent="0.25">
      <c r="A352" s="56"/>
      <c r="B352" s="119"/>
      <c r="C352" s="40"/>
      <c r="D352" s="40"/>
      <c r="E352" s="141"/>
      <c r="F352" s="47"/>
      <c r="G352" s="48"/>
    </row>
    <row r="353" spans="1:7" ht="15.75" x14ac:dyDescent="0.25">
      <c r="A353" s="56"/>
      <c r="B353" s="118"/>
      <c r="C353" s="41"/>
      <c r="D353" s="41"/>
      <c r="E353" s="140"/>
      <c r="F353" s="42"/>
      <c r="G353" s="43"/>
    </row>
    <row r="354" spans="1:7" ht="15.75" x14ac:dyDescent="0.25">
      <c r="A354" s="56"/>
      <c r="B354" s="119"/>
      <c r="C354" s="41"/>
      <c r="D354" s="41"/>
      <c r="E354" s="141"/>
      <c r="F354" s="44"/>
      <c r="G354" s="45"/>
    </row>
    <row r="355" spans="1:7" ht="15.75" x14ac:dyDescent="0.25">
      <c r="A355" s="56"/>
      <c r="B355" s="119"/>
      <c r="C355" s="46"/>
      <c r="D355" s="46"/>
      <c r="E355" s="141"/>
      <c r="F355" s="47"/>
      <c r="G355" s="48"/>
    </row>
    <row r="356" spans="1:7" ht="15.75" x14ac:dyDescent="0.25">
      <c r="A356" s="56"/>
      <c r="B356" s="119"/>
      <c r="C356" s="46"/>
      <c r="D356" s="46"/>
      <c r="E356" s="141"/>
      <c r="F356" s="44"/>
      <c r="G356" s="45"/>
    </row>
    <row r="357" spans="1:7" ht="15.75" x14ac:dyDescent="0.25">
      <c r="A357" s="56"/>
      <c r="B357" s="119"/>
      <c r="C357" s="46"/>
      <c r="D357" s="46"/>
      <c r="E357" s="141"/>
      <c r="F357" s="47"/>
      <c r="G357" s="48"/>
    </row>
    <row r="358" spans="1:7" ht="15.75" x14ac:dyDescent="0.25">
      <c r="A358" s="56"/>
      <c r="B358" s="119"/>
      <c r="C358" s="40"/>
      <c r="D358" s="40"/>
      <c r="E358" s="141"/>
      <c r="F358" s="47"/>
      <c r="G358" s="48"/>
    </row>
    <row r="359" spans="1:7" ht="15.75" x14ac:dyDescent="0.25">
      <c r="A359" s="56"/>
      <c r="B359" s="119"/>
      <c r="C359" s="40"/>
      <c r="D359" s="40"/>
      <c r="E359" s="141"/>
      <c r="F359" s="47"/>
      <c r="G359" s="48"/>
    </row>
    <row r="360" spans="1:7" ht="15.75" x14ac:dyDescent="0.25">
      <c r="A360" s="56"/>
      <c r="B360" s="118"/>
      <c r="C360" s="41"/>
      <c r="D360" s="41"/>
      <c r="E360" s="140"/>
      <c r="F360" s="42"/>
      <c r="G360" s="43"/>
    </row>
    <row r="361" spans="1:7" ht="15.75" x14ac:dyDescent="0.25">
      <c r="A361" s="56"/>
      <c r="B361" s="119"/>
      <c r="C361" s="41"/>
      <c r="D361" s="41"/>
      <c r="E361" s="141"/>
      <c r="F361" s="44"/>
      <c r="G361" s="45"/>
    </row>
    <row r="362" spans="1:7" ht="15.75" x14ac:dyDescent="0.25">
      <c r="A362" s="56"/>
      <c r="B362" s="119"/>
      <c r="C362" s="46"/>
      <c r="D362" s="46"/>
      <c r="E362" s="141"/>
      <c r="F362" s="47"/>
      <c r="G362" s="48"/>
    </row>
    <row r="363" spans="1:7" ht="15.75" x14ac:dyDescent="0.25">
      <c r="A363" s="56"/>
      <c r="B363" s="119"/>
      <c r="C363" s="46"/>
      <c r="D363" s="46"/>
      <c r="E363" s="141"/>
      <c r="F363" s="44"/>
      <c r="G363" s="45"/>
    </row>
    <row r="364" spans="1:7" ht="15.75" x14ac:dyDescent="0.25">
      <c r="A364" s="56"/>
      <c r="B364" s="119"/>
      <c r="C364" s="46"/>
      <c r="D364" s="46"/>
      <c r="E364" s="141"/>
      <c r="F364" s="47"/>
      <c r="G364" s="48"/>
    </row>
    <row r="365" spans="1:7" ht="15.75" x14ac:dyDescent="0.25">
      <c r="A365" s="56"/>
      <c r="B365" s="119"/>
      <c r="C365" s="40"/>
      <c r="D365" s="40"/>
      <c r="E365" s="141"/>
      <c r="F365" s="47"/>
      <c r="G365" s="48"/>
    </row>
    <row r="366" spans="1:7" ht="15.75" x14ac:dyDescent="0.25">
      <c r="A366" s="56"/>
      <c r="B366" s="119"/>
      <c r="C366" s="40"/>
      <c r="D366" s="40"/>
      <c r="E366" s="141"/>
      <c r="F366" s="47"/>
      <c r="G366" s="48"/>
    </row>
    <row r="367" spans="1:7" ht="15.75" x14ac:dyDescent="0.25">
      <c r="A367" s="56"/>
      <c r="B367" s="118"/>
      <c r="C367" s="41"/>
      <c r="D367" s="41"/>
      <c r="E367" s="140"/>
      <c r="F367" s="42"/>
      <c r="G367" s="43"/>
    </row>
    <row r="368" spans="1:7" ht="15.75" x14ac:dyDescent="0.25">
      <c r="A368" s="56"/>
      <c r="B368" s="119"/>
      <c r="C368" s="41"/>
      <c r="D368" s="41"/>
      <c r="E368" s="141"/>
      <c r="F368" s="44"/>
      <c r="G368" s="45"/>
    </row>
    <row r="369" spans="1:7" ht="15.75" x14ac:dyDescent="0.25">
      <c r="A369" s="56"/>
      <c r="B369" s="119"/>
      <c r="C369" s="46"/>
      <c r="D369" s="46"/>
      <c r="E369" s="141"/>
      <c r="F369" s="47"/>
      <c r="G369" s="48"/>
    </row>
    <row r="370" spans="1:7" ht="15.75" x14ac:dyDescent="0.25">
      <c r="A370" s="56"/>
      <c r="B370" s="119"/>
      <c r="C370" s="46"/>
      <c r="D370" s="46"/>
      <c r="E370" s="141"/>
      <c r="F370" s="44"/>
      <c r="G370" s="45"/>
    </row>
    <row r="371" spans="1:7" ht="15.75" x14ac:dyDescent="0.25">
      <c r="A371" s="56"/>
      <c r="B371" s="119"/>
      <c r="C371" s="46"/>
      <c r="D371" s="46"/>
      <c r="E371" s="141"/>
      <c r="F371" s="47"/>
      <c r="G371" s="48"/>
    </row>
    <row r="372" spans="1:7" ht="15.75" x14ac:dyDescent="0.25">
      <c r="A372" s="56"/>
      <c r="B372" s="119"/>
      <c r="C372" s="40"/>
      <c r="D372" s="40"/>
      <c r="E372" s="141"/>
      <c r="F372" s="47"/>
      <c r="G372" s="48"/>
    </row>
    <row r="373" spans="1:7" ht="15.75" x14ac:dyDescent="0.25">
      <c r="A373" s="56"/>
      <c r="B373" s="119"/>
      <c r="C373" s="40"/>
      <c r="D373" s="40"/>
      <c r="E373" s="141"/>
      <c r="F373" s="47"/>
      <c r="G373" s="48"/>
    </row>
    <row r="374" spans="1:7" ht="15.75" x14ac:dyDescent="0.25">
      <c r="A374" s="56"/>
      <c r="B374" s="118"/>
      <c r="C374" s="41"/>
      <c r="D374" s="41"/>
      <c r="E374" s="140"/>
      <c r="F374" s="42"/>
      <c r="G374" s="43"/>
    </row>
    <row r="375" spans="1:7" ht="15.75" x14ac:dyDescent="0.25">
      <c r="A375" s="56"/>
      <c r="B375" s="119"/>
      <c r="C375" s="41"/>
      <c r="D375" s="41"/>
      <c r="E375" s="141"/>
      <c r="F375" s="44"/>
      <c r="G375" s="45"/>
    </row>
    <row r="376" spans="1:7" ht="15.75" x14ac:dyDescent="0.25">
      <c r="A376" s="56"/>
      <c r="B376" s="119"/>
      <c r="C376" s="46"/>
      <c r="D376" s="46"/>
      <c r="E376" s="141"/>
      <c r="F376" s="47"/>
      <c r="G376" s="48"/>
    </row>
    <row r="377" spans="1:7" ht="15.75" x14ac:dyDescent="0.25">
      <c r="A377" s="56"/>
      <c r="B377" s="119"/>
      <c r="C377" s="46"/>
      <c r="D377" s="46"/>
      <c r="E377" s="141"/>
      <c r="F377" s="44"/>
      <c r="G377" s="45"/>
    </row>
    <row r="378" spans="1:7" ht="15.75" x14ac:dyDescent="0.25">
      <c r="A378" s="56"/>
      <c r="B378" s="119"/>
      <c r="C378" s="46"/>
      <c r="D378" s="46"/>
      <c r="E378" s="141"/>
      <c r="F378" s="47"/>
      <c r="G378" s="48"/>
    </row>
    <row r="379" spans="1:7" ht="15.75" x14ac:dyDescent="0.25">
      <c r="A379" s="56"/>
      <c r="B379" s="119"/>
      <c r="C379" s="40"/>
      <c r="D379" s="40"/>
      <c r="E379" s="141"/>
      <c r="F379" s="47"/>
      <c r="G379" s="48"/>
    </row>
    <row r="380" spans="1:7" ht="15.75" x14ac:dyDescent="0.25">
      <c r="A380" s="56"/>
      <c r="B380" s="119"/>
      <c r="C380" s="40"/>
      <c r="D380" s="40"/>
      <c r="E380" s="141"/>
      <c r="F380" s="47"/>
      <c r="G380" s="48"/>
    </row>
    <row r="381" spans="1:7" ht="15.75" x14ac:dyDescent="0.25">
      <c r="A381" s="56"/>
      <c r="B381" s="118"/>
      <c r="C381" s="41"/>
      <c r="D381" s="41"/>
      <c r="E381" s="140"/>
      <c r="F381" s="42"/>
      <c r="G381" s="43"/>
    </row>
    <row r="382" spans="1:7" ht="15.75" x14ac:dyDescent="0.25">
      <c r="A382" s="56"/>
      <c r="B382" s="119"/>
      <c r="C382" s="41"/>
      <c r="D382" s="41"/>
      <c r="E382" s="141"/>
      <c r="F382" s="44"/>
      <c r="G382" s="45"/>
    </row>
    <row r="383" spans="1:7" ht="15.75" x14ac:dyDescent="0.25">
      <c r="A383" s="56"/>
      <c r="B383" s="119"/>
      <c r="C383" s="46"/>
      <c r="D383" s="46"/>
      <c r="E383" s="141"/>
      <c r="F383" s="47"/>
      <c r="G383" s="48"/>
    </row>
    <row r="384" spans="1:7" ht="15.75" x14ac:dyDescent="0.25">
      <c r="A384" s="56"/>
      <c r="B384" s="119"/>
      <c r="C384" s="46"/>
      <c r="D384" s="46"/>
      <c r="E384" s="141"/>
      <c r="F384" s="44"/>
      <c r="G384" s="45"/>
    </row>
    <row r="385" spans="1:7" ht="15.75" x14ac:dyDescent="0.25">
      <c r="A385" s="56"/>
      <c r="B385" s="119"/>
      <c r="C385" s="46"/>
      <c r="D385" s="46"/>
      <c r="E385" s="141"/>
      <c r="F385" s="47"/>
      <c r="G385" s="48"/>
    </row>
    <row r="386" spans="1:7" ht="15.75" x14ac:dyDescent="0.25">
      <c r="A386" s="56"/>
      <c r="B386" s="119"/>
      <c r="C386" s="40"/>
      <c r="D386" s="40"/>
      <c r="E386" s="141"/>
      <c r="F386" s="47"/>
      <c r="G386" s="48"/>
    </row>
    <row r="387" spans="1:7" ht="15.75" x14ac:dyDescent="0.25">
      <c r="A387" s="56"/>
      <c r="B387" s="119"/>
      <c r="C387" s="40"/>
      <c r="D387" s="40"/>
      <c r="E387" s="141"/>
      <c r="F387" s="47"/>
      <c r="G387" s="48"/>
    </row>
    <row r="388" spans="1:7" ht="15.75" x14ac:dyDescent="0.25">
      <c r="A388" s="56"/>
      <c r="B388" s="118"/>
      <c r="C388" s="41"/>
      <c r="D388" s="41"/>
      <c r="E388" s="140"/>
      <c r="F388" s="42"/>
      <c r="G388" s="43"/>
    </row>
    <row r="389" spans="1:7" ht="15.75" x14ac:dyDescent="0.25">
      <c r="A389" s="56"/>
      <c r="B389" s="119"/>
      <c r="C389" s="41"/>
      <c r="D389" s="41"/>
      <c r="E389" s="141"/>
      <c r="F389" s="44"/>
      <c r="G389" s="45"/>
    </row>
    <row r="390" spans="1:7" ht="15.75" x14ac:dyDescent="0.25">
      <c r="A390" s="56"/>
      <c r="B390" s="119"/>
      <c r="C390" s="46"/>
      <c r="D390" s="46"/>
      <c r="E390" s="141"/>
      <c r="F390" s="47"/>
      <c r="G390" s="48"/>
    </row>
    <row r="391" spans="1:7" ht="15.75" x14ac:dyDescent="0.25">
      <c r="A391" s="56"/>
      <c r="B391" s="119"/>
      <c r="C391" s="46"/>
      <c r="D391" s="46"/>
      <c r="E391" s="141"/>
      <c r="F391" s="44"/>
      <c r="G391" s="45"/>
    </row>
    <row r="392" spans="1:7" ht="15.75" x14ac:dyDescent="0.25">
      <c r="A392" s="56"/>
      <c r="B392" s="119"/>
      <c r="C392" s="46"/>
      <c r="D392" s="46"/>
      <c r="E392" s="141"/>
      <c r="F392" s="47"/>
      <c r="G392" s="48"/>
    </row>
    <row r="393" spans="1:7" ht="15.75" x14ac:dyDescent="0.25">
      <c r="A393" s="56"/>
      <c r="B393" s="119"/>
      <c r="C393" s="40"/>
      <c r="D393" s="40"/>
      <c r="E393" s="141"/>
      <c r="F393" s="47"/>
      <c r="G393" s="48"/>
    </row>
    <row r="394" spans="1:7" ht="15.75" x14ac:dyDescent="0.25">
      <c r="A394" s="56"/>
      <c r="B394" s="119"/>
      <c r="C394" s="40"/>
      <c r="D394" s="40"/>
      <c r="E394" s="141"/>
      <c r="F394" s="47"/>
      <c r="G394" s="48"/>
    </row>
    <row r="395" spans="1:7" ht="15.75" x14ac:dyDescent="0.25">
      <c r="A395" s="56"/>
      <c r="B395" s="118"/>
      <c r="C395" s="41"/>
      <c r="D395" s="41"/>
      <c r="E395" s="140"/>
      <c r="F395" s="42"/>
      <c r="G395" s="43"/>
    </row>
    <row r="396" spans="1:7" ht="15.75" x14ac:dyDescent="0.25">
      <c r="A396" s="56"/>
      <c r="B396" s="119"/>
      <c r="C396" s="41"/>
      <c r="D396" s="41"/>
      <c r="E396" s="141"/>
      <c r="F396" s="44"/>
      <c r="G396" s="45"/>
    </row>
    <row r="397" spans="1:7" ht="15.75" x14ac:dyDescent="0.25">
      <c r="A397" s="56"/>
      <c r="B397" s="119"/>
      <c r="C397" s="46"/>
      <c r="D397" s="46"/>
      <c r="E397" s="141"/>
      <c r="F397" s="47"/>
      <c r="G397" s="48"/>
    </row>
    <row r="398" spans="1:7" ht="15.75" x14ac:dyDescent="0.25">
      <c r="A398" s="56"/>
      <c r="B398" s="119"/>
      <c r="C398" s="46"/>
      <c r="D398" s="46"/>
      <c r="E398" s="141"/>
      <c r="F398" s="44"/>
      <c r="G398" s="45"/>
    </row>
    <row r="399" spans="1:7" ht="15.75" x14ac:dyDescent="0.25">
      <c r="A399" s="56"/>
      <c r="B399" s="119"/>
      <c r="C399" s="46"/>
      <c r="D399" s="46"/>
      <c r="E399" s="141"/>
      <c r="F399" s="47"/>
      <c r="G399" s="48"/>
    </row>
    <row r="400" spans="1:7" ht="15.75" x14ac:dyDescent="0.25">
      <c r="A400" s="56"/>
      <c r="B400" s="119"/>
      <c r="C400" s="40"/>
      <c r="D400" s="40"/>
      <c r="E400" s="141"/>
      <c r="F400" s="47"/>
      <c r="G400" s="48"/>
    </row>
    <row r="401" spans="1:7" ht="15.75" x14ac:dyDescent="0.25">
      <c r="A401" s="56"/>
      <c r="B401" s="119"/>
      <c r="C401" s="40"/>
      <c r="D401" s="40"/>
      <c r="E401" s="141"/>
      <c r="F401" s="47"/>
      <c r="G401" s="48"/>
    </row>
    <row r="402" spans="1:7" ht="15.75" x14ac:dyDescent="0.25">
      <c r="A402" s="56"/>
      <c r="B402" s="118"/>
      <c r="C402" s="41"/>
      <c r="D402" s="41"/>
      <c r="E402" s="140"/>
      <c r="F402" s="42"/>
      <c r="G402" s="43"/>
    </row>
    <row r="403" spans="1:7" ht="15.75" x14ac:dyDescent="0.25">
      <c r="A403" s="56"/>
      <c r="B403" s="119"/>
      <c r="C403" s="41"/>
      <c r="D403" s="41"/>
      <c r="E403" s="141"/>
      <c r="F403" s="44"/>
      <c r="G403" s="45"/>
    </row>
    <row r="404" spans="1:7" ht="15.75" x14ac:dyDescent="0.25">
      <c r="A404" s="56"/>
      <c r="B404" s="119"/>
      <c r="C404" s="46"/>
      <c r="D404" s="46"/>
      <c r="E404" s="141"/>
      <c r="F404" s="47"/>
      <c r="G404" s="48"/>
    </row>
    <row r="405" spans="1:7" ht="15.75" x14ac:dyDescent="0.25">
      <c r="A405" s="56"/>
      <c r="B405" s="119"/>
      <c r="C405" s="46"/>
      <c r="D405" s="46"/>
      <c r="E405" s="141"/>
      <c r="F405" s="44"/>
      <c r="G405" s="45"/>
    </row>
    <row r="406" spans="1:7" ht="15.75" x14ac:dyDescent="0.25">
      <c r="A406" s="56"/>
      <c r="B406" s="119"/>
      <c r="C406" s="46"/>
      <c r="D406" s="46"/>
      <c r="E406" s="141"/>
      <c r="F406" s="47"/>
      <c r="G406" s="48"/>
    </row>
    <row r="407" spans="1:7" ht="15.75" x14ac:dyDescent="0.25">
      <c r="A407" s="56"/>
      <c r="B407" s="119"/>
      <c r="C407" s="40"/>
      <c r="D407" s="40"/>
      <c r="E407" s="141"/>
      <c r="F407" s="47"/>
      <c r="G407" s="48"/>
    </row>
    <row r="408" spans="1:7" ht="15.75" x14ac:dyDescent="0.25">
      <c r="A408" s="56"/>
      <c r="B408" s="119"/>
      <c r="C408" s="40"/>
      <c r="D408" s="40"/>
      <c r="E408" s="141"/>
      <c r="F408" s="47"/>
      <c r="G408" s="48"/>
    </row>
    <row r="409" spans="1:7" ht="15.75" x14ac:dyDescent="0.25">
      <c r="A409" s="56"/>
      <c r="B409" s="118"/>
      <c r="C409" s="41"/>
      <c r="D409" s="41"/>
      <c r="E409" s="140"/>
      <c r="F409" s="42"/>
      <c r="G409" s="43"/>
    </row>
    <row r="410" spans="1:7" ht="15.75" x14ac:dyDescent="0.25">
      <c r="A410" s="56"/>
      <c r="B410" s="119"/>
      <c r="C410" s="41"/>
      <c r="D410" s="41"/>
      <c r="E410" s="141"/>
      <c r="F410" s="44"/>
      <c r="G410" s="45"/>
    </row>
    <row r="411" spans="1:7" ht="15.75" x14ac:dyDescent="0.25">
      <c r="A411" s="56"/>
      <c r="B411" s="119"/>
      <c r="C411" s="46"/>
      <c r="D411" s="46"/>
      <c r="E411" s="141"/>
      <c r="F411" s="47"/>
      <c r="G411" s="48"/>
    </row>
    <row r="412" spans="1:7" ht="15.75" x14ac:dyDescent="0.25">
      <c r="A412" s="56"/>
      <c r="B412" s="119"/>
      <c r="C412" s="46"/>
      <c r="D412" s="46"/>
      <c r="E412" s="141"/>
      <c r="F412" s="44"/>
      <c r="G412" s="45"/>
    </row>
    <row r="413" spans="1:7" ht="15.75" x14ac:dyDescent="0.25">
      <c r="A413" s="56"/>
      <c r="B413" s="119"/>
      <c r="C413" s="46"/>
      <c r="D413" s="46"/>
      <c r="E413" s="141"/>
      <c r="F413" s="47"/>
      <c r="G413" s="48"/>
    </row>
    <row r="414" spans="1:7" ht="15.75" x14ac:dyDescent="0.25">
      <c r="A414" s="56"/>
      <c r="B414" s="119"/>
      <c r="C414" s="40"/>
      <c r="D414" s="40"/>
      <c r="E414" s="141"/>
      <c r="F414" s="47"/>
      <c r="G414" s="48"/>
    </row>
    <row r="415" spans="1:7" ht="15.75" x14ac:dyDescent="0.25">
      <c r="A415" s="56"/>
      <c r="B415" s="119"/>
      <c r="C415" s="40"/>
      <c r="D415" s="40"/>
      <c r="E415" s="141"/>
      <c r="F415" s="47"/>
      <c r="G415" s="48"/>
    </row>
    <row r="416" spans="1:7" ht="15.75" x14ac:dyDescent="0.25">
      <c r="A416" s="56"/>
      <c r="B416" s="118"/>
      <c r="C416" s="41"/>
      <c r="D416" s="41"/>
      <c r="E416" s="140"/>
      <c r="F416" s="42"/>
      <c r="G416" s="43"/>
    </row>
    <row r="417" spans="1:7" ht="15.75" x14ac:dyDescent="0.25">
      <c r="A417" s="56"/>
      <c r="B417" s="119"/>
      <c r="C417" s="41"/>
      <c r="D417" s="41"/>
      <c r="E417" s="141"/>
      <c r="F417" s="44"/>
      <c r="G417" s="45"/>
    </row>
    <row r="418" spans="1:7" ht="15.75" x14ac:dyDescent="0.25">
      <c r="A418" s="56"/>
      <c r="B418" s="119"/>
      <c r="C418" s="46"/>
      <c r="D418" s="46"/>
      <c r="E418" s="141"/>
      <c r="F418" s="47"/>
      <c r="G418" s="48"/>
    </row>
    <row r="419" spans="1:7" ht="15.75" x14ac:dyDescent="0.25">
      <c r="A419" s="56"/>
      <c r="B419" s="119"/>
      <c r="C419" s="46"/>
      <c r="D419" s="46"/>
      <c r="E419" s="141"/>
      <c r="F419" s="44"/>
      <c r="G419" s="45"/>
    </row>
    <row r="420" spans="1:7" ht="15.75" x14ac:dyDescent="0.25">
      <c r="A420" s="56"/>
      <c r="B420" s="119"/>
      <c r="C420" s="46"/>
      <c r="D420" s="46"/>
      <c r="E420" s="141"/>
      <c r="F420" s="47"/>
      <c r="G420" s="48"/>
    </row>
    <row r="421" spans="1:7" ht="15.75" x14ac:dyDescent="0.25">
      <c r="A421" s="56"/>
      <c r="B421" s="119"/>
      <c r="C421" s="40"/>
      <c r="D421" s="40"/>
      <c r="E421" s="141"/>
      <c r="F421" s="47"/>
      <c r="G421" s="48"/>
    </row>
    <row r="422" spans="1:7" ht="15.75" x14ac:dyDescent="0.25">
      <c r="A422" s="56"/>
      <c r="B422" s="119"/>
      <c r="C422" s="40"/>
      <c r="D422" s="40"/>
      <c r="E422" s="141"/>
      <c r="F422" s="47"/>
      <c r="G422" s="48"/>
    </row>
    <row r="423" spans="1:7" ht="15.75" x14ac:dyDescent="0.25">
      <c r="A423" s="56"/>
      <c r="B423" s="118"/>
      <c r="C423" s="41"/>
      <c r="D423" s="41"/>
      <c r="E423" s="140"/>
      <c r="F423" s="42"/>
      <c r="G423" s="43"/>
    </row>
    <row r="424" spans="1:7" ht="15.75" x14ac:dyDescent="0.25">
      <c r="A424" s="56"/>
      <c r="B424" s="119"/>
      <c r="C424" s="41"/>
      <c r="D424" s="41"/>
      <c r="E424" s="141"/>
      <c r="F424" s="44"/>
      <c r="G424" s="45"/>
    </row>
    <row r="425" spans="1:7" ht="15.75" x14ac:dyDescent="0.25">
      <c r="A425" s="56"/>
      <c r="B425" s="119"/>
      <c r="C425" s="46"/>
      <c r="D425" s="46"/>
      <c r="E425" s="141"/>
      <c r="F425" s="47"/>
      <c r="G425" s="48"/>
    </row>
    <row r="426" spans="1:7" ht="15.75" x14ac:dyDescent="0.25">
      <c r="A426" s="56"/>
      <c r="B426" s="119"/>
      <c r="C426" s="46"/>
      <c r="D426" s="46"/>
      <c r="E426" s="141"/>
      <c r="F426" s="44"/>
      <c r="G426" s="45"/>
    </row>
    <row r="427" spans="1:7" ht="15.75" x14ac:dyDescent="0.25">
      <c r="A427" s="56"/>
      <c r="B427" s="119"/>
      <c r="C427" s="46"/>
      <c r="D427" s="46"/>
      <c r="E427" s="141"/>
      <c r="F427" s="47"/>
      <c r="G427" s="48"/>
    </row>
    <row r="428" spans="1:7" ht="15.75" x14ac:dyDescent="0.25">
      <c r="A428" s="56"/>
      <c r="B428" s="119"/>
      <c r="C428" s="40"/>
      <c r="D428" s="40"/>
      <c r="E428" s="141"/>
      <c r="F428" s="47"/>
      <c r="G428" s="48"/>
    </row>
    <row r="429" spans="1:7" ht="15.75" x14ac:dyDescent="0.25">
      <c r="A429" s="56"/>
      <c r="B429" s="119"/>
      <c r="C429" s="40"/>
      <c r="D429" s="40"/>
      <c r="E429" s="141"/>
      <c r="F429" s="47"/>
      <c r="G429" s="48"/>
    </row>
    <row r="430" spans="1:7" ht="15.75" x14ac:dyDescent="0.25">
      <c r="A430" s="56"/>
      <c r="B430" s="118"/>
      <c r="C430" s="41"/>
      <c r="D430" s="41"/>
      <c r="E430" s="140"/>
      <c r="F430" s="42"/>
      <c r="G430" s="43"/>
    </row>
    <row r="431" spans="1:7" ht="15.75" x14ac:dyDescent="0.25">
      <c r="A431" s="56"/>
      <c r="B431" s="119"/>
      <c r="C431" s="41"/>
      <c r="D431" s="41"/>
      <c r="E431" s="141"/>
      <c r="F431" s="44"/>
      <c r="G431" s="45"/>
    </row>
    <row r="432" spans="1:7" ht="15.75" x14ac:dyDescent="0.25">
      <c r="A432" s="56"/>
      <c r="B432" s="119"/>
      <c r="C432" s="46"/>
      <c r="D432" s="46"/>
      <c r="E432" s="141"/>
      <c r="F432" s="47"/>
      <c r="G432" s="48"/>
    </row>
    <row r="433" spans="1:7" ht="15.75" x14ac:dyDescent="0.25">
      <c r="A433" s="56"/>
      <c r="B433" s="119"/>
      <c r="C433" s="46"/>
      <c r="D433" s="46"/>
      <c r="E433" s="141"/>
      <c r="F433" s="44"/>
      <c r="G433" s="45"/>
    </row>
    <row r="434" spans="1:7" ht="15.75" x14ac:dyDescent="0.25">
      <c r="A434" s="56"/>
      <c r="B434" s="119"/>
      <c r="C434" s="46"/>
      <c r="D434" s="46"/>
      <c r="E434" s="141"/>
      <c r="F434" s="47"/>
      <c r="G434" s="48"/>
    </row>
    <row r="435" spans="1:7" ht="15.75" x14ac:dyDescent="0.25">
      <c r="A435" s="56"/>
      <c r="B435" s="119"/>
      <c r="C435" s="40"/>
      <c r="D435" s="40"/>
      <c r="E435" s="141"/>
      <c r="F435" s="47"/>
      <c r="G435" s="48"/>
    </row>
    <row r="436" spans="1:7" ht="15.75" x14ac:dyDescent="0.25">
      <c r="A436" s="56"/>
      <c r="B436" s="119"/>
      <c r="C436" s="40"/>
      <c r="D436" s="40"/>
      <c r="E436" s="141"/>
      <c r="F436" s="47"/>
      <c r="G436" s="48"/>
    </row>
    <row r="437" spans="1:7" ht="15.75" x14ac:dyDescent="0.25">
      <c r="A437" s="56"/>
      <c r="B437" s="118"/>
      <c r="C437" s="41"/>
      <c r="D437" s="41"/>
      <c r="E437" s="140"/>
      <c r="F437" s="42"/>
      <c r="G437" s="43"/>
    </row>
    <row r="438" spans="1:7" ht="15.75" x14ac:dyDescent="0.25">
      <c r="A438" s="56"/>
      <c r="B438" s="119"/>
      <c r="C438" s="41"/>
      <c r="D438" s="41"/>
      <c r="E438" s="141"/>
      <c r="F438" s="44"/>
      <c r="G438" s="45"/>
    </row>
    <row r="439" spans="1:7" ht="15.75" x14ac:dyDescent="0.25">
      <c r="A439" s="56"/>
      <c r="B439" s="119"/>
      <c r="C439" s="46"/>
      <c r="D439" s="46"/>
      <c r="E439" s="141"/>
      <c r="F439" s="47"/>
      <c r="G439" s="48"/>
    </row>
    <row r="440" spans="1:7" ht="15.75" x14ac:dyDescent="0.25">
      <c r="A440" s="56"/>
      <c r="B440" s="119"/>
      <c r="C440" s="46"/>
      <c r="D440" s="46"/>
      <c r="E440" s="141"/>
      <c r="F440" s="44"/>
      <c r="G440" s="45"/>
    </row>
    <row r="441" spans="1:7" ht="15.75" x14ac:dyDescent="0.25">
      <c r="A441" s="56"/>
      <c r="B441" s="119"/>
      <c r="C441" s="46"/>
      <c r="D441" s="46"/>
      <c r="E441" s="141"/>
      <c r="F441" s="47"/>
      <c r="G441" s="48"/>
    </row>
    <row r="442" spans="1:7" ht="15.75" x14ac:dyDescent="0.25">
      <c r="A442" s="56"/>
      <c r="B442" s="119"/>
      <c r="C442" s="40"/>
      <c r="D442" s="40"/>
      <c r="E442" s="141"/>
      <c r="F442" s="47"/>
      <c r="G442" s="48"/>
    </row>
    <row r="443" spans="1:7" ht="15.75" x14ac:dyDescent="0.25">
      <c r="A443" s="56"/>
      <c r="B443" s="119"/>
      <c r="C443" s="40"/>
      <c r="D443" s="40"/>
      <c r="E443" s="141"/>
      <c r="F443" s="47"/>
      <c r="G443" s="48"/>
    </row>
    <row r="444" spans="1:7" ht="15.75" x14ac:dyDescent="0.25">
      <c r="A444" s="56"/>
      <c r="B444" s="118"/>
      <c r="C444" s="41"/>
      <c r="D444" s="41"/>
      <c r="E444" s="140"/>
      <c r="F444" s="42"/>
      <c r="G444" s="43"/>
    </row>
    <row r="445" spans="1:7" ht="15.75" x14ac:dyDescent="0.25">
      <c r="A445" s="56"/>
      <c r="B445" s="119"/>
      <c r="C445" s="41"/>
      <c r="D445" s="41"/>
      <c r="E445" s="141"/>
      <c r="F445" s="44"/>
      <c r="G445" s="45"/>
    </row>
    <row r="446" spans="1:7" ht="15.75" x14ac:dyDescent="0.25">
      <c r="A446" s="56"/>
      <c r="B446" s="119"/>
      <c r="C446" s="46"/>
      <c r="D446" s="46"/>
      <c r="E446" s="141"/>
      <c r="F446" s="47"/>
      <c r="G446" s="48"/>
    </row>
    <row r="447" spans="1:7" ht="15.75" x14ac:dyDescent="0.25">
      <c r="A447" s="56"/>
      <c r="B447" s="119"/>
      <c r="C447" s="46"/>
      <c r="D447" s="46"/>
      <c r="E447" s="141"/>
      <c r="F447" s="44"/>
      <c r="G447" s="45"/>
    </row>
    <row r="448" spans="1:7" ht="15.75" x14ac:dyDescent="0.25">
      <c r="A448" s="56"/>
      <c r="B448" s="119"/>
      <c r="C448" s="46"/>
      <c r="D448" s="46"/>
      <c r="E448" s="141"/>
      <c r="F448" s="47"/>
      <c r="G448" s="48"/>
    </row>
    <row r="449" spans="1:7" ht="15.75" x14ac:dyDescent="0.25">
      <c r="A449" s="56"/>
      <c r="B449" s="119"/>
      <c r="C449" s="40"/>
      <c r="D449" s="40"/>
      <c r="E449" s="141"/>
      <c r="F449" s="47"/>
      <c r="G449" s="48"/>
    </row>
    <row r="450" spans="1:7" ht="15.75" x14ac:dyDescent="0.25">
      <c r="A450" s="56"/>
      <c r="B450" s="119"/>
      <c r="C450" s="40"/>
      <c r="D450" s="40"/>
      <c r="E450" s="141"/>
      <c r="F450" s="47"/>
      <c r="G450" s="48"/>
    </row>
    <row r="451" spans="1:7" ht="15.75" x14ac:dyDescent="0.25">
      <c r="A451" s="56"/>
      <c r="B451" s="118"/>
      <c r="C451" s="41"/>
      <c r="D451" s="41"/>
      <c r="E451" s="140"/>
      <c r="F451" s="42"/>
      <c r="G451" s="43"/>
    </row>
    <row r="452" spans="1:7" ht="15.75" x14ac:dyDescent="0.25">
      <c r="A452" s="56"/>
      <c r="B452" s="119"/>
      <c r="C452" s="41"/>
      <c r="D452" s="41"/>
      <c r="E452" s="141"/>
      <c r="F452" s="44"/>
      <c r="G452" s="45"/>
    </row>
    <row r="453" spans="1:7" ht="15.75" x14ac:dyDescent="0.25">
      <c r="A453" s="56"/>
      <c r="B453" s="119"/>
      <c r="C453" s="46"/>
      <c r="D453" s="46"/>
      <c r="E453" s="141"/>
      <c r="F453" s="47"/>
      <c r="G453" s="48"/>
    </row>
    <row r="454" spans="1:7" ht="15.75" x14ac:dyDescent="0.25">
      <c r="A454" s="56"/>
      <c r="B454" s="119"/>
      <c r="C454" s="46"/>
      <c r="D454" s="46"/>
      <c r="E454" s="141"/>
      <c r="F454" s="44"/>
      <c r="G454" s="45"/>
    </row>
    <row r="455" spans="1:7" ht="15.75" x14ac:dyDescent="0.25">
      <c r="A455" s="56"/>
      <c r="B455" s="119"/>
      <c r="C455" s="46"/>
      <c r="D455" s="46"/>
      <c r="E455" s="141"/>
      <c r="F455" s="47"/>
      <c r="G455" s="48"/>
    </row>
    <row r="456" spans="1:7" ht="15.75" x14ac:dyDescent="0.25">
      <c r="A456" s="56"/>
      <c r="B456" s="119"/>
      <c r="C456" s="40"/>
      <c r="D456" s="40"/>
      <c r="E456" s="141"/>
      <c r="F456" s="47"/>
      <c r="G456" s="48"/>
    </row>
    <row r="457" spans="1:7" ht="15.75" x14ac:dyDescent="0.25">
      <c r="A457" s="56"/>
      <c r="B457" s="119"/>
      <c r="C457" s="40"/>
      <c r="D457" s="40"/>
      <c r="E457" s="141"/>
      <c r="F457" s="47"/>
      <c r="G457" s="48"/>
    </row>
    <row r="458" spans="1:7" ht="15.75" x14ac:dyDescent="0.25">
      <c r="A458" s="56"/>
      <c r="B458" s="118"/>
      <c r="C458" s="41"/>
      <c r="D458" s="41"/>
      <c r="E458" s="140"/>
      <c r="F458" s="42"/>
      <c r="G458" s="43"/>
    </row>
    <row r="459" spans="1:7" ht="15.75" x14ac:dyDescent="0.25">
      <c r="A459" s="56"/>
      <c r="B459" s="119"/>
      <c r="C459" s="41"/>
      <c r="D459" s="41"/>
      <c r="E459" s="141"/>
      <c r="F459" s="44"/>
      <c r="G459" s="45"/>
    </row>
    <row r="460" spans="1:7" ht="15.75" x14ac:dyDescent="0.25">
      <c r="A460" s="56"/>
      <c r="B460" s="119"/>
      <c r="C460" s="46"/>
      <c r="D460" s="46"/>
      <c r="E460" s="141"/>
      <c r="F460" s="47"/>
      <c r="G460" s="48"/>
    </row>
    <row r="461" spans="1:7" ht="15.75" x14ac:dyDescent="0.25">
      <c r="A461" s="56"/>
      <c r="B461" s="119"/>
      <c r="C461" s="46"/>
      <c r="D461" s="46"/>
      <c r="E461" s="141"/>
      <c r="F461" s="44"/>
      <c r="G461" s="45"/>
    </row>
    <row r="462" spans="1:7" ht="15.75" x14ac:dyDescent="0.25">
      <c r="A462" s="56"/>
      <c r="B462" s="119"/>
      <c r="C462" s="46"/>
      <c r="D462" s="46"/>
      <c r="E462" s="141"/>
      <c r="F462" s="47"/>
      <c r="G462" s="48"/>
    </row>
    <row r="463" spans="1:7" ht="15.75" x14ac:dyDescent="0.25">
      <c r="A463" s="56"/>
      <c r="B463" s="119"/>
      <c r="C463" s="40"/>
      <c r="D463" s="40"/>
      <c r="E463" s="141"/>
      <c r="F463" s="47"/>
      <c r="G463" s="48"/>
    </row>
    <row r="464" spans="1:7" ht="15.75" x14ac:dyDescent="0.25">
      <c r="A464" s="56"/>
      <c r="B464" s="119"/>
      <c r="C464" s="40"/>
      <c r="D464" s="40"/>
      <c r="E464" s="141"/>
      <c r="F464" s="47"/>
      <c r="G464" s="48"/>
    </row>
    <row r="465" spans="1:7" ht="15.75" x14ac:dyDescent="0.25">
      <c r="A465" s="56"/>
      <c r="B465" s="118"/>
      <c r="C465" s="41"/>
      <c r="D465" s="41"/>
      <c r="E465" s="140"/>
      <c r="F465" s="42"/>
      <c r="G465" s="43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H3640"/>
  <sheetViews>
    <sheetView zoomScale="85" zoomScaleNormal="85" workbookViewId="0"/>
  </sheetViews>
  <sheetFormatPr defaultRowHeight="15" x14ac:dyDescent="0.25"/>
  <cols>
    <col min="1" max="1" width="17.42578125" style="86" customWidth="1"/>
    <col min="2" max="2" width="30.42578125" style="86" customWidth="1"/>
    <col min="3" max="3" width="95" style="86" customWidth="1"/>
    <col min="4" max="4" width="32.7109375" style="86" customWidth="1"/>
    <col min="5" max="5" width="14" style="86" bestFit="1" customWidth="1"/>
  </cols>
  <sheetData>
    <row r="1" spans="1:6" ht="22.5" customHeight="1" x14ac:dyDescent="0.3">
      <c r="A1" s="14"/>
      <c r="B1" s="9" t="s">
        <v>177</v>
      </c>
      <c r="C1" s="10"/>
      <c r="D1" s="10"/>
      <c r="E1" s="10"/>
      <c r="F1" s="10"/>
    </row>
    <row r="2" spans="1:6" x14ac:dyDescent="0.25">
      <c r="A2" s="14"/>
      <c r="B2" s="10"/>
      <c r="C2" s="10"/>
      <c r="D2" s="10"/>
      <c r="E2" s="10"/>
      <c r="F2" s="10"/>
    </row>
    <row r="3" spans="1:6" x14ac:dyDescent="0.25">
      <c r="A3" s="14"/>
      <c r="B3" s="11" t="s">
        <v>178</v>
      </c>
      <c r="C3" s="10"/>
      <c r="D3" s="10"/>
      <c r="E3" s="10"/>
      <c r="F3" s="10"/>
    </row>
    <row r="4" spans="1:6" x14ac:dyDescent="0.25">
      <c r="A4" s="14"/>
      <c r="B4" s="11" t="s">
        <v>179</v>
      </c>
      <c r="C4" s="11"/>
      <c r="D4" s="11"/>
      <c r="E4" s="11"/>
      <c r="F4" s="11"/>
    </row>
    <row r="5" spans="1:6" x14ac:dyDescent="0.25">
      <c r="A5" s="14"/>
      <c r="B5" s="10"/>
      <c r="C5" s="10"/>
      <c r="D5" s="10"/>
      <c r="E5" s="10"/>
      <c r="F5" s="10"/>
    </row>
    <row r="6" spans="1:6" ht="64.5" customHeight="1" x14ac:dyDescent="0.25">
      <c r="A6" s="12" t="s">
        <v>4</v>
      </c>
      <c r="B6" s="12" t="s">
        <v>180</v>
      </c>
      <c r="C6" s="12" t="s">
        <v>181</v>
      </c>
      <c r="D6" s="12" t="s">
        <v>182</v>
      </c>
      <c r="E6" s="12" t="s">
        <v>183</v>
      </c>
      <c r="F6" s="13" t="s">
        <v>184</v>
      </c>
    </row>
    <row r="7" spans="1:6" x14ac:dyDescent="0.25">
      <c r="A7" s="14" t="str">
        <f t="shared" ref="A7:A70" si="0">LEFT(SUBSTITUTE(SUBSTITUTE(SUBSTITUTE(SUBSTITUTE(TRIM(B7),".",""),"/",""),"-","")," ",""), 8)</f>
        <v>00000618</v>
      </c>
      <c r="B7" s="14" t="s">
        <v>185</v>
      </c>
      <c r="C7" s="14" t="s">
        <v>186</v>
      </c>
      <c r="D7" s="14" t="s">
        <v>60</v>
      </c>
      <c r="E7" s="16">
        <v>333869.05</v>
      </c>
      <c r="F7" s="17">
        <v>1</v>
      </c>
    </row>
    <row r="8" spans="1:6" x14ac:dyDescent="0.25">
      <c r="A8" s="14" t="str">
        <f t="shared" si="0"/>
        <v>00020324</v>
      </c>
      <c r="B8" s="18" t="s">
        <v>187</v>
      </c>
      <c r="C8" s="18" t="s">
        <v>188</v>
      </c>
      <c r="D8" s="18" t="s">
        <v>60</v>
      </c>
      <c r="E8" s="20">
        <v>16757536.539999999</v>
      </c>
      <c r="F8" s="21">
        <v>1</v>
      </c>
    </row>
    <row r="9" spans="1:6" x14ac:dyDescent="0.25">
      <c r="A9" s="14" t="str">
        <f t="shared" si="0"/>
        <v>00048009</v>
      </c>
      <c r="B9" s="14" t="s">
        <v>189</v>
      </c>
      <c r="C9" s="14" t="s">
        <v>190</v>
      </c>
      <c r="D9" s="14" t="s">
        <v>191</v>
      </c>
      <c r="E9" s="16">
        <v>289018.61</v>
      </c>
      <c r="F9" s="17">
        <v>1</v>
      </c>
    </row>
    <row r="10" spans="1:6" x14ac:dyDescent="0.25">
      <c r="A10" s="14" t="str">
        <f t="shared" si="0"/>
        <v>00057423</v>
      </c>
      <c r="B10" s="14" t="s">
        <v>192</v>
      </c>
      <c r="C10" s="14" t="s">
        <v>193</v>
      </c>
      <c r="D10" s="14" t="s">
        <v>194</v>
      </c>
      <c r="E10" s="16">
        <v>16023.86</v>
      </c>
      <c r="F10" s="17">
        <v>1</v>
      </c>
    </row>
    <row r="11" spans="1:6" x14ac:dyDescent="0.25">
      <c r="A11" s="14" t="str">
        <f t="shared" si="0"/>
        <v>00058224</v>
      </c>
      <c r="B11" s="18" t="s">
        <v>195</v>
      </c>
      <c r="C11" s="18" t="s">
        <v>196</v>
      </c>
      <c r="D11" s="18" t="s">
        <v>194</v>
      </c>
      <c r="E11" s="20">
        <v>49252.959999999999</v>
      </c>
      <c r="F11" s="21">
        <v>1</v>
      </c>
    </row>
    <row r="12" spans="1:6" x14ac:dyDescent="0.25">
      <c r="A12" s="14" t="str">
        <f t="shared" si="0"/>
        <v>00060485</v>
      </c>
      <c r="B12" s="14" t="s">
        <v>197</v>
      </c>
      <c r="C12" s="14" t="s">
        <v>198</v>
      </c>
      <c r="D12" s="14" t="s">
        <v>199</v>
      </c>
      <c r="E12" s="16">
        <v>83053.62</v>
      </c>
      <c r="F12" s="17">
        <v>1</v>
      </c>
    </row>
    <row r="13" spans="1:6" x14ac:dyDescent="0.25">
      <c r="A13" s="14" t="str">
        <f t="shared" si="0"/>
        <v>00060931</v>
      </c>
      <c r="B13" s="14" t="s">
        <v>200</v>
      </c>
      <c r="C13" s="14" t="s">
        <v>201</v>
      </c>
      <c r="D13" s="14" t="s">
        <v>199</v>
      </c>
      <c r="E13" s="16">
        <v>545080.56000000006</v>
      </c>
      <c r="F13" s="17">
        <v>1</v>
      </c>
    </row>
    <row r="14" spans="1:6" x14ac:dyDescent="0.25">
      <c r="A14" s="14" t="str">
        <f t="shared" si="0"/>
        <v>00062519</v>
      </c>
      <c r="B14" s="14" t="s">
        <v>202</v>
      </c>
      <c r="C14" s="14" t="s">
        <v>203</v>
      </c>
      <c r="D14" s="14" t="s">
        <v>204</v>
      </c>
      <c r="E14" s="16">
        <v>275309.96999999997</v>
      </c>
      <c r="F14" s="17">
        <v>1</v>
      </c>
    </row>
    <row r="15" spans="1:6" x14ac:dyDescent="0.25">
      <c r="A15" s="14" t="str">
        <f t="shared" si="0"/>
        <v>00063253</v>
      </c>
      <c r="B15" s="14" t="s">
        <v>205</v>
      </c>
      <c r="C15" s="14" t="s">
        <v>206</v>
      </c>
      <c r="D15" s="14" t="s">
        <v>199</v>
      </c>
      <c r="E15" s="16">
        <v>348248.33</v>
      </c>
      <c r="F15" s="17">
        <v>1</v>
      </c>
    </row>
    <row r="16" spans="1:6" x14ac:dyDescent="0.25">
      <c r="A16" s="14" t="str">
        <f t="shared" si="0"/>
        <v>00070400</v>
      </c>
      <c r="B16" s="14" t="s">
        <v>207</v>
      </c>
      <c r="C16" s="14" t="s">
        <v>208</v>
      </c>
      <c r="D16" s="14" t="s">
        <v>209</v>
      </c>
      <c r="E16" s="16">
        <v>395876.45</v>
      </c>
      <c r="F16" s="17">
        <v>1</v>
      </c>
    </row>
    <row r="17" spans="1:6" x14ac:dyDescent="0.25">
      <c r="A17" s="14" t="str">
        <f t="shared" si="0"/>
        <v>00071178</v>
      </c>
      <c r="B17" s="18" t="s">
        <v>210</v>
      </c>
      <c r="C17" s="18" t="s">
        <v>211</v>
      </c>
      <c r="D17" s="18" t="s">
        <v>194</v>
      </c>
      <c r="E17" s="20">
        <v>5923504.0300000003</v>
      </c>
      <c r="F17" s="21">
        <v>1</v>
      </c>
    </row>
    <row r="18" spans="1:6" x14ac:dyDescent="0.25">
      <c r="A18" s="14" t="str">
        <f t="shared" si="0"/>
        <v>00098888</v>
      </c>
      <c r="B18" s="14" t="s">
        <v>212</v>
      </c>
      <c r="C18" s="14" t="s">
        <v>213</v>
      </c>
      <c r="D18" s="14" t="s">
        <v>214</v>
      </c>
      <c r="E18" s="16">
        <v>180294.66</v>
      </c>
      <c r="F18" s="17">
        <v>1</v>
      </c>
    </row>
    <row r="19" spans="1:6" x14ac:dyDescent="0.25">
      <c r="A19" s="14" t="str">
        <f t="shared" si="0"/>
        <v>00100258</v>
      </c>
      <c r="B19" s="14" t="s">
        <v>215</v>
      </c>
      <c r="C19" s="14" t="s">
        <v>216</v>
      </c>
      <c r="D19" s="14" t="s">
        <v>217</v>
      </c>
      <c r="E19" s="16">
        <v>142942.20000000001</v>
      </c>
      <c r="F19" s="17">
        <v>1</v>
      </c>
    </row>
    <row r="20" spans="1:6" x14ac:dyDescent="0.25">
      <c r="A20" s="14" t="str">
        <f t="shared" si="0"/>
        <v>00103044</v>
      </c>
      <c r="B20" s="18" t="s">
        <v>218</v>
      </c>
      <c r="C20" s="18" t="s">
        <v>219</v>
      </c>
      <c r="D20" s="18" t="s">
        <v>191</v>
      </c>
      <c r="E20" s="20">
        <v>575921.66</v>
      </c>
      <c r="F20" s="21">
        <v>1</v>
      </c>
    </row>
    <row r="21" spans="1:6" x14ac:dyDescent="0.25">
      <c r="A21" s="14" t="str">
        <f t="shared" si="0"/>
        <v>00106435</v>
      </c>
      <c r="B21" s="18" t="s">
        <v>220</v>
      </c>
      <c r="C21" s="18" t="s">
        <v>221</v>
      </c>
      <c r="D21" s="18" t="s">
        <v>222</v>
      </c>
      <c r="E21" s="20">
        <v>432155.1</v>
      </c>
      <c r="F21" s="21">
        <v>1</v>
      </c>
    </row>
    <row r="22" spans="1:6" x14ac:dyDescent="0.25">
      <c r="A22" s="14" t="str">
        <f t="shared" si="0"/>
        <v>00108558</v>
      </c>
      <c r="B22" s="18" t="s">
        <v>223</v>
      </c>
      <c r="C22" s="18" t="s">
        <v>224</v>
      </c>
      <c r="D22" s="18" t="s">
        <v>199</v>
      </c>
      <c r="E22" s="20">
        <v>770281.33</v>
      </c>
      <c r="F22" s="21">
        <v>1</v>
      </c>
    </row>
    <row r="23" spans="1:6" x14ac:dyDescent="0.25">
      <c r="A23" s="14" t="str">
        <f t="shared" si="0"/>
        <v>00111709</v>
      </c>
      <c r="B23" s="18" t="s">
        <v>225</v>
      </c>
      <c r="C23" s="18" t="s">
        <v>226</v>
      </c>
      <c r="D23" s="18" t="s">
        <v>214</v>
      </c>
      <c r="E23" s="20">
        <v>125352.5</v>
      </c>
      <c r="F23" s="21">
        <v>1</v>
      </c>
    </row>
    <row r="24" spans="1:6" x14ac:dyDescent="0.25">
      <c r="A24" s="14" t="str">
        <f t="shared" si="0"/>
        <v>00118797</v>
      </c>
      <c r="B24" s="14" t="s">
        <v>227</v>
      </c>
      <c r="C24" s="14" t="s">
        <v>228</v>
      </c>
      <c r="D24" s="14" t="s">
        <v>229</v>
      </c>
      <c r="E24" s="16">
        <v>63952.68</v>
      </c>
      <c r="F24" s="17">
        <v>1</v>
      </c>
    </row>
    <row r="25" spans="1:6" x14ac:dyDescent="0.25">
      <c r="A25" s="14" t="str">
        <f t="shared" si="0"/>
        <v>00131874</v>
      </c>
      <c r="B25" s="14" t="s">
        <v>230</v>
      </c>
      <c r="C25" s="14" t="s">
        <v>231</v>
      </c>
      <c r="D25" s="14" t="s">
        <v>232</v>
      </c>
      <c r="E25" s="16">
        <v>204128.98</v>
      </c>
      <c r="F25" s="17">
        <v>1</v>
      </c>
    </row>
    <row r="26" spans="1:6" x14ac:dyDescent="0.25">
      <c r="A26" s="14" t="str">
        <f t="shared" si="0"/>
        <v>00132229</v>
      </c>
      <c r="B26" s="14" t="s">
        <v>233</v>
      </c>
      <c r="C26" s="14" t="s">
        <v>234</v>
      </c>
      <c r="D26" s="14" t="s">
        <v>235</v>
      </c>
      <c r="E26" s="16">
        <v>3027979.33</v>
      </c>
      <c r="F26" s="17">
        <v>1</v>
      </c>
    </row>
    <row r="27" spans="1:6" x14ac:dyDescent="0.25">
      <c r="A27" s="14" t="str">
        <f t="shared" si="0"/>
        <v>00137186</v>
      </c>
      <c r="B27" s="18" t="s">
        <v>236</v>
      </c>
      <c r="C27" s="18" t="s">
        <v>237</v>
      </c>
      <c r="D27" s="18" t="s">
        <v>204</v>
      </c>
      <c r="E27" s="20">
        <v>25302.5</v>
      </c>
      <c r="F27" s="21">
        <v>1</v>
      </c>
    </row>
    <row r="28" spans="1:6" x14ac:dyDescent="0.25">
      <c r="A28" s="14" t="str">
        <f t="shared" si="0"/>
        <v>00149916</v>
      </c>
      <c r="B28" s="14" t="s">
        <v>238</v>
      </c>
      <c r="C28" s="14" t="s">
        <v>239</v>
      </c>
      <c r="D28" s="14" t="s">
        <v>60</v>
      </c>
      <c r="E28" s="16">
        <v>831230.39</v>
      </c>
      <c r="F28" s="17">
        <v>1</v>
      </c>
    </row>
    <row r="29" spans="1:6" x14ac:dyDescent="0.25">
      <c r="A29" s="14" t="str">
        <f t="shared" si="0"/>
        <v>00163396</v>
      </c>
      <c r="B29" s="18" t="s">
        <v>240</v>
      </c>
      <c r="C29" s="18" t="s">
        <v>241</v>
      </c>
      <c r="D29" s="18" t="s">
        <v>60</v>
      </c>
      <c r="E29" s="20">
        <v>13949.96</v>
      </c>
      <c r="F29" s="21">
        <v>1</v>
      </c>
    </row>
    <row r="30" spans="1:6" x14ac:dyDescent="0.25">
      <c r="A30" s="14" t="str">
        <f t="shared" si="0"/>
        <v>00166309</v>
      </c>
      <c r="B30" s="18" t="s">
        <v>242</v>
      </c>
      <c r="C30" s="18" t="s">
        <v>243</v>
      </c>
      <c r="D30" s="18" t="s">
        <v>244</v>
      </c>
      <c r="E30" s="20">
        <v>73944.33</v>
      </c>
      <c r="F30" s="21">
        <v>1</v>
      </c>
    </row>
    <row r="31" spans="1:6" x14ac:dyDescent="0.25">
      <c r="A31" s="14" t="str">
        <f t="shared" si="0"/>
        <v>00176719</v>
      </c>
      <c r="B31" s="18" t="s">
        <v>245</v>
      </c>
      <c r="C31" s="18" t="s">
        <v>246</v>
      </c>
      <c r="D31" s="18" t="s">
        <v>199</v>
      </c>
      <c r="E31" s="20">
        <v>41123.730000000003</v>
      </c>
      <c r="F31" s="21">
        <v>1</v>
      </c>
    </row>
    <row r="32" spans="1:6" x14ac:dyDescent="0.25">
      <c r="A32" s="14" t="str">
        <f t="shared" si="0"/>
        <v>00196890</v>
      </c>
      <c r="B32" s="14" t="s">
        <v>247</v>
      </c>
      <c r="C32" s="14" t="s">
        <v>248</v>
      </c>
      <c r="D32" s="14" t="s">
        <v>249</v>
      </c>
      <c r="E32" s="16">
        <v>37577.06</v>
      </c>
      <c r="F32" s="17">
        <v>1</v>
      </c>
    </row>
    <row r="33" spans="1:6" x14ac:dyDescent="0.25">
      <c r="A33" s="14" t="str">
        <f t="shared" si="0"/>
        <v>00200770</v>
      </c>
      <c r="B33" s="18" t="s">
        <v>250</v>
      </c>
      <c r="C33" s="18" t="s">
        <v>251</v>
      </c>
      <c r="D33" s="18" t="s">
        <v>252</v>
      </c>
      <c r="E33" s="20">
        <v>210026.31</v>
      </c>
      <c r="F33" s="21">
        <v>1</v>
      </c>
    </row>
    <row r="34" spans="1:6" x14ac:dyDescent="0.25">
      <c r="A34" s="14" t="str">
        <f t="shared" si="0"/>
        <v>00222810</v>
      </c>
      <c r="B34" s="14" t="s">
        <v>253</v>
      </c>
      <c r="C34" s="14" t="s">
        <v>254</v>
      </c>
      <c r="D34" s="14" t="s">
        <v>191</v>
      </c>
      <c r="E34" s="15">
        <v>183.74</v>
      </c>
      <c r="F34" s="17">
        <v>1</v>
      </c>
    </row>
    <row r="35" spans="1:6" x14ac:dyDescent="0.25">
      <c r="A35" s="14" t="str">
        <f t="shared" si="0"/>
        <v>00247125</v>
      </c>
      <c r="B35" s="18" t="s">
        <v>255</v>
      </c>
      <c r="C35" s="18" t="s">
        <v>63</v>
      </c>
      <c r="D35" s="18" t="s">
        <v>252</v>
      </c>
      <c r="E35" s="20">
        <v>18122321.609999999</v>
      </c>
      <c r="F35" s="21">
        <v>1</v>
      </c>
    </row>
    <row r="36" spans="1:6" x14ac:dyDescent="0.25">
      <c r="A36" s="14" t="str">
        <f t="shared" si="0"/>
        <v>00254512</v>
      </c>
      <c r="B36" s="18" t="s">
        <v>256</v>
      </c>
      <c r="C36" s="18" t="s">
        <v>257</v>
      </c>
      <c r="D36" s="18" t="s">
        <v>252</v>
      </c>
      <c r="E36" s="20">
        <v>8556414.1500000004</v>
      </c>
      <c r="F36" s="21">
        <v>1</v>
      </c>
    </row>
    <row r="37" spans="1:6" x14ac:dyDescent="0.25">
      <c r="A37" s="14" t="str">
        <f t="shared" si="0"/>
        <v>00264810</v>
      </c>
      <c r="B37" s="14" t="s">
        <v>258</v>
      </c>
      <c r="C37" s="14" t="s">
        <v>259</v>
      </c>
      <c r="D37" s="14" t="s">
        <v>252</v>
      </c>
      <c r="E37" s="16">
        <v>17189.810000000001</v>
      </c>
      <c r="F37" s="17">
        <v>1</v>
      </c>
    </row>
    <row r="38" spans="1:6" x14ac:dyDescent="0.25">
      <c r="A38" s="14" t="str">
        <f t="shared" si="0"/>
        <v>00267050</v>
      </c>
      <c r="B38" s="18" t="s">
        <v>260</v>
      </c>
      <c r="C38" s="18" t="s">
        <v>261</v>
      </c>
      <c r="D38" s="18" t="s">
        <v>232</v>
      </c>
      <c r="E38" s="20">
        <v>11349428.550000001</v>
      </c>
      <c r="F38" s="21">
        <v>1</v>
      </c>
    </row>
    <row r="39" spans="1:6" x14ac:dyDescent="0.25">
      <c r="A39" s="14" t="str">
        <f t="shared" si="0"/>
        <v>00304148</v>
      </c>
      <c r="B39" s="14" t="s">
        <v>262</v>
      </c>
      <c r="C39" s="14" t="s">
        <v>263</v>
      </c>
      <c r="D39" s="14" t="s">
        <v>214</v>
      </c>
      <c r="E39" s="16">
        <v>80017.539999999994</v>
      </c>
      <c r="F39" s="17">
        <v>1</v>
      </c>
    </row>
    <row r="40" spans="1:6" x14ac:dyDescent="0.25">
      <c r="A40" s="14" t="str">
        <f t="shared" si="0"/>
        <v>00304199</v>
      </c>
      <c r="B40" s="14" t="s">
        <v>264</v>
      </c>
      <c r="C40" s="14" t="s">
        <v>265</v>
      </c>
      <c r="D40" s="14" t="s">
        <v>252</v>
      </c>
      <c r="E40" s="16">
        <v>140207.57999999999</v>
      </c>
      <c r="F40" s="17">
        <v>1</v>
      </c>
    </row>
    <row r="41" spans="1:6" x14ac:dyDescent="0.25">
      <c r="A41" s="14" t="str">
        <f t="shared" si="0"/>
        <v>00335221</v>
      </c>
      <c r="B41" s="18" t="s">
        <v>266</v>
      </c>
      <c r="C41" s="18" t="s">
        <v>267</v>
      </c>
      <c r="D41" s="18" t="s">
        <v>191</v>
      </c>
      <c r="E41" s="20">
        <v>75208.81</v>
      </c>
      <c r="F41" s="21">
        <v>1</v>
      </c>
    </row>
    <row r="42" spans="1:6" x14ac:dyDescent="0.25">
      <c r="A42" s="14" t="str">
        <f t="shared" si="0"/>
        <v>00338763</v>
      </c>
      <c r="B42" s="18" t="s">
        <v>268</v>
      </c>
      <c r="C42" s="18" t="s">
        <v>269</v>
      </c>
      <c r="D42" s="18" t="s">
        <v>60</v>
      </c>
      <c r="E42" s="20">
        <v>73905559.870000005</v>
      </c>
      <c r="F42" s="21">
        <v>1</v>
      </c>
    </row>
    <row r="43" spans="1:6" x14ac:dyDescent="0.25">
      <c r="A43" s="14" t="str">
        <f t="shared" si="0"/>
        <v>00353736</v>
      </c>
      <c r="B43" s="18" t="s">
        <v>270</v>
      </c>
      <c r="C43" s="18" t="s">
        <v>271</v>
      </c>
      <c r="D43" s="18" t="s">
        <v>272</v>
      </c>
      <c r="E43" s="20">
        <v>21757.38</v>
      </c>
      <c r="F43" s="21">
        <v>1</v>
      </c>
    </row>
    <row r="44" spans="1:6" x14ac:dyDescent="0.25">
      <c r="A44" s="14" t="str">
        <f t="shared" si="0"/>
        <v>00360704</v>
      </c>
      <c r="B44" s="14" t="s">
        <v>273</v>
      </c>
      <c r="C44" s="14" t="s">
        <v>274</v>
      </c>
      <c r="D44" s="14" t="s">
        <v>249</v>
      </c>
      <c r="E44" s="16">
        <v>42515382.880000003</v>
      </c>
      <c r="F44" s="17">
        <v>1</v>
      </c>
    </row>
    <row r="45" spans="1:6" x14ac:dyDescent="0.25">
      <c r="A45" s="14" t="str">
        <f t="shared" si="0"/>
        <v>00382069</v>
      </c>
      <c r="B45" s="18" t="s">
        <v>275</v>
      </c>
      <c r="C45" s="18" t="s">
        <v>276</v>
      </c>
      <c r="D45" s="18" t="s">
        <v>222</v>
      </c>
      <c r="E45" s="20">
        <v>47673219.369999997</v>
      </c>
      <c r="F45" s="21">
        <v>1</v>
      </c>
    </row>
    <row r="46" spans="1:6" x14ac:dyDescent="0.25">
      <c r="A46" s="14" t="str">
        <f t="shared" si="0"/>
        <v>00395766</v>
      </c>
      <c r="B46" s="18" t="s">
        <v>277</v>
      </c>
      <c r="C46" s="18" t="s">
        <v>278</v>
      </c>
      <c r="D46" s="18" t="s">
        <v>199</v>
      </c>
      <c r="E46" s="20">
        <v>78261.63</v>
      </c>
      <c r="F46" s="21">
        <v>1</v>
      </c>
    </row>
    <row r="47" spans="1:6" x14ac:dyDescent="0.25">
      <c r="A47" s="14" t="str">
        <f t="shared" si="0"/>
        <v>00410817</v>
      </c>
      <c r="B47" s="18" t="s">
        <v>279</v>
      </c>
      <c r="C47" s="18" t="s">
        <v>280</v>
      </c>
      <c r="D47" s="18" t="s">
        <v>272</v>
      </c>
      <c r="E47" s="20">
        <v>9106792.5999999996</v>
      </c>
      <c r="F47" s="21">
        <v>1</v>
      </c>
    </row>
    <row r="48" spans="1:6" x14ac:dyDescent="0.25">
      <c r="A48" s="14" t="str">
        <f t="shared" si="0"/>
        <v>00424572</v>
      </c>
      <c r="B48" s="14" t="s">
        <v>281</v>
      </c>
      <c r="C48" s="14" t="s">
        <v>282</v>
      </c>
      <c r="D48" s="14" t="s">
        <v>191</v>
      </c>
      <c r="E48" s="16">
        <v>36176145.520000003</v>
      </c>
      <c r="F48" s="17">
        <v>1</v>
      </c>
    </row>
    <row r="49" spans="1:6" x14ac:dyDescent="0.25">
      <c r="A49" s="14" t="str">
        <f t="shared" si="0"/>
        <v>00433671</v>
      </c>
      <c r="B49" s="18" t="s">
        <v>283</v>
      </c>
      <c r="C49" s="18" t="s">
        <v>284</v>
      </c>
      <c r="D49" s="18" t="s">
        <v>214</v>
      </c>
      <c r="E49" s="20">
        <v>94478.52</v>
      </c>
      <c r="F49" s="21">
        <v>1</v>
      </c>
    </row>
    <row r="50" spans="1:6" x14ac:dyDescent="0.25">
      <c r="A50" s="14" t="str">
        <f t="shared" si="0"/>
        <v>00454250</v>
      </c>
      <c r="B50" s="14" t="s">
        <v>285</v>
      </c>
      <c r="C50" s="14" t="s">
        <v>286</v>
      </c>
      <c r="D50" s="14" t="s">
        <v>287</v>
      </c>
      <c r="E50" s="16">
        <v>514200.18</v>
      </c>
      <c r="F50" s="17">
        <v>1</v>
      </c>
    </row>
    <row r="51" spans="1:6" x14ac:dyDescent="0.25">
      <c r="A51" s="14" t="str">
        <f t="shared" si="0"/>
        <v>00460833</v>
      </c>
      <c r="B51" s="18" t="s">
        <v>288</v>
      </c>
      <c r="C51" s="18" t="s">
        <v>289</v>
      </c>
      <c r="D51" s="18" t="s">
        <v>204</v>
      </c>
      <c r="E51" s="20">
        <v>1334757.77</v>
      </c>
      <c r="F51" s="21">
        <v>1</v>
      </c>
    </row>
    <row r="52" spans="1:6" x14ac:dyDescent="0.25">
      <c r="A52" s="14" t="str">
        <f t="shared" si="0"/>
        <v>00461479</v>
      </c>
      <c r="B52" s="14" t="s">
        <v>290</v>
      </c>
      <c r="C52" s="14" t="s">
        <v>291</v>
      </c>
      <c r="D52" s="14" t="s">
        <v>60</v>
      </c>
      <c r="E52" s="16">
        <v>3630.5</v>
      </c>
      <c r="F52" s="17">
        <v>1</v>
      </c>
    </row>
    <row r="53" spans="1:6" x14ac:dyDescent="0.25">
      <c r="A53" s="14" t="str">
        <f t="shared" si="0"/>
        <v>00461479</v>
      </c>
      <c r="B53" s="18" t="s">
        <v>292</v>
      </c>
      <c r="C53" s="18" t="s">
        <v>291</v>
      </c>
      <c r="D53" s="18" t="s">
        <v>60</v>
      </c>
      <c r="E53" s="20">
        <v>129193.07</v>
      </c>
      <c r="F53" s="21">
        <v>1</v>
      </c>
    </row>
    <row r="54" spans="1:6" x14ac:dyDescent="0.25">
      <c r="A54" s="14" t="str">
        <f t="shared" si="0"/>
        <v>00461479</v>
      </c>
      <c r="B54" s="14" t="s">
        <v>293</v>
      </c>
      <c r="C54" s="14" t="s">
        <v>291</v>
      </c>
      <c r="D54" s="14" t="s">
        <v>60</v>
      </c>
      <c r="E54" s="16">
        <v>207994.98</v>
      </c>
      <c r="F54" s="17">
        <v>1</v>
      </c>
    </row>
    <row r="55" spans="1:6" x14ac:dyDescent="0.25">
      <c r="A55" s="14" t="str">
        <f t="shared" si="0"/>
        <v>00467242</v>
      </c>
      <c r="B55" s="18" t="s">
        <v>294</v>
      </c>
      <c r="C55" s="18" t="s">
        <v>295</v>
      </c>
      <c r="D55" s="18" t="s">
        <v>60</v>
      </c>
      <c r="E55" s="20">
        <v>4290.16</v>
      </c>
      <c r="F55" s="21">
        <v>1</v>
      </c>
    </row>
    <row r="56" spans="1:6" x14ac:dyDescent="0.25">
      <c r="A56" s="14" t="str">
        <f t="shared" si="0"/>
        <v>00510909</v>
      </c>
      <c r="B56" s="18" t="s">
        <v>296</v>
      </c>
      <c r="C56" s="18" t="s">
        <v>297</v>
      </c>
      <c r="D56" s="18" t="s">
        <v>222</v>
      </c>
      <c r="E56" s="20">
        <v>435812.67</v>
      </c>
      <c r="F56" s="21">
        <v>1</v>
      </c>
    </row>
    <row r="57" spans="1:6" x14ac:dyDescent="0.25">
      <c r="A57" s="14" t="str">
        <f t="shared" si="0"/>
        <v>00515681</v>
      </c>
      <c r="B57" s="18" t="s">
        <v>298</v>
      </c>
      <c r="C57" s="18" t="s">
        <v>299</v>
      </c>
      <c r="D57" s="18" t="s">
        <v>249</v>
      </c>
      <c r="E57" s="20">
        <v>517667.57</v>
      </c>
      <c r="F57" s="21">
        <v>1</v>
      </c>
    </row>
    <row r="58" spans="1:6" x14ac:dyDescent="0.25">
      <c r="A58" s="14" t="str">
        <f t="shared" si="0"/>
        <v>00518251</v>
      </c>
      <c r="B58" s="14" t="s">
        <v>300</v>
      </c>
      <c r="C58" s="14" t="s">
        <v>301</v>
      </c>
      <c r="D58" s="14" t="s">
        <v>302</v>
      </c>
      <c r="E58" s="16">
        <v>4210310.6900000004</v>
      </c>
      <c r="F58" s="17">
        <v>1</v>
      </c>
    </row>
    <row r="59" spans="1:6" x14ac:dyDescent="0.25">
      <c r="A59" s="14" t="str">
        <f t="shared" si="0"/>
        <v>00523053</v>
      </c>
      <c r="B59" s="14" t="s">
        <v>303</v>
      </c>
      <c r="C59" s="14" t="s">
        <v>304</v>
      </c>
      <c r="D59" s="14" t="s">
        <v>204</v>
      </c>
      <c r="E59" s="16">
        <v>12392928.85</v>
      </c>
      <c r="F59" s="17">
        <v>1</v>
      </c>
    </row>
    <row r="60" spans="1:6" x14ac:dyDescent="0.25">
      <c r="A60" s="14" t="str">
        <f t="shared" si="0"/>
        <v>00523368</v>
      </c>
      <c r="B60" s="18" t="s">
        <v>305</v>
      </c>
      <c r="C60" s="18" t="s">
        <v>306</v>
      </c>
      <c r="D60" s="18" t="s">
        <v>204</v>
      </c>
      <c r="E60" s="20">
        <v>9166929.1699999999</v>
      </c>
      <c r="F60" s="21">
        <v>1</v>
      </c>
    </row>
    <row r="61" spans="1:6" x14ac:dyDescent="0.25">
      <c r="A61" s="14" t="str">
        <f t="shared" si="0"/>
        <v>00524237</v>
      </c>
      <c r="B61" s="18" t="s">
        <v>307</v>
      </c>
      <c r="C61" s="18" t="s">
        <v>308</v>
      </c>
      <c r="D61" s="18" t="s">
        <v>229</v>
      </c>
      <c r="E61" s="20">
        <v>2386506.4700000002</v>
      </c>
      <c r="F61" s="21">
        <v>1</v>
      </c>
    </row>
    <row r="62" spans="1:6" x14ac:dyDescent="0.25">
      <c r="A62" s="14" t="str">
        <f t="shared" si="0"/>
        <v>00525959</v>
      </c>
      <c r="B62" s="18" t="s">
        <v>309</v>
      </c>
      <c r="C62" s="18" t="s">
        <v>310</v>
      </c>
      <c r="D62" s="18" t="s">
        <v>199</v>
      </c>
      <c r="E62" s="20">
        <v>3631567.44</v>
      </c>
      <c r="F62" s="21">
        <v>1</v>
      </c>
    </row>
    <row r="63" spans="1:6" x14ac:dyDescent="0.25">
      <c r="A63" s="14" t="str">
        <f t="shared" si="0"/>
        <v>00528788</v>
      </c>
      <c r="B63" s="14" t="s">
        <v>311</v>
      </c>
      <c r="C63" s="14" t="s">
        <v>312</v>
      </c>
      <c r="D63" s="14" t="s">
        <v>60</v>
      </c>
      <c r="E63" s="16">
        <v>111798.44</v>
      </c>
      <c r="F63" s="17">
        <v>1</v>
      </c>
    </row>
    <row r="64" spans="1:6" x14ac:dyDescent="0.25">
      <c r="A64" s="14" t="str">
        <f t="shared" si="0"/>
        <v>00529443</v>
      </c>
      <c r="B64" s="18" t="s">
        <v>313</v>
      </c>
      <c r="C64" s="18" t="s">
        <v>314</v>
      </c>
      <c r="D64" s="18" t="s">
        <v>315</v>
      </c>
      <c r="E64" s="20">
        <v>390300.96</v>
      </c>
      <c r="F64" s="21">
        <v>1</v>
      </c>
    </row>
    <row r="65" spans="1:6" x14ac:dyDescent="0.25">
      <c r="A65" s="14" t="str">
        <f t="shared" si="0"/>
        <v>00536674</v>
      </c>
      <c r="B65" s="18" t="s">
        <v>316</v>
      </c>
      <c r="C65" s="18" t="s">
        <v>317</v>
      </c>
      <c r="D65" s="18" t="s">
        <v>249</v>
      </c>
      <c r="E65" s="20">
        <v>37067400.380000003</v>
      </c>
      <c r="F65" s="21">
        <v>1</v>
      </c>
    </row>
    <row r="66" spans="1:6" x14ac:dyDescent="0.25">
      <c r="A66" s="14" t="str">
        <f t="shared" si="0"/>
        <v>00545694</v>
      </c>
      <c r="B66" s="18" t="s">
        <v>318</v>
      </c>
      <c r="C66" s="18" t="s">
        <v>319</v>
      </c>
      <c r="D66" s="18" t="s">
        <v>60</v>
      </c>
      <c r="E66" s="20">
        <v>411094.5</v>
      </c>
      <c r="F66" s="21">
        <v>1</v>
      </c>
    </row>
    <row r="67" spans="1:6" x14ac:dyDescent="0.25">
      <c r="A67" s="14" t="str">
        <f t="shared" si="0"/>
        <v>00559066</v>
      </c>
      <c r="B67" s="18" t="s">
        <v>320</v>
      </c>
      <c r="C67" s="18" t="s">
        <v>321</v>
      </c>
      <c r="D67" s="18" t="s">
        <v>199</v>
      </c>
      <c r="E67" s="20">
        <v>2608910.2000000002</v>
      </c>
      <c r="F67" s="21">
        <v>1</v>
      </c>
    </row>
    <row r="68" spans="1:6" x14ac:dyDescent="0.25">
      <c r="A68" s="14" t="str">
        <f t="shared" si="0"/>
        <v>00577779</v>
      </c>
      <c r="B68" s="14" t="s">
        <v>322</v>
      </c>
      <c r="C68" s="14" t="s">
        <v>323</v>
      </c>
      <c r="D68" s="14" t="s">
        <v>235</v>
      </c>
      <c r="E68" s="16">
        <v>362120.31</v>
      </c>
      <c r="F68" s="17">
        <v>1</v>
      </c>
    </row>
    <row r="69" spans="1:6" x14ac:dyDescent="0.25">
      <c r="A69" s="14" t="str">
        <f t="shared" si="0"/>
        <v>00578947</v>
      </c>
      <c r="B69" s="18" t="s">
        <v>324</v>
      </c>
      <c r="C69" s="18" t="s">
        <v>325</v>
      </c>
      <c r="D69" s="18" t="s">
        <v>252</v>
      </c>
      <c r="E69" s="20">
        <v>18138.03</v>
      </c>
      <c r="F69" s="21">
        <v>1</v>
      </c>
    </row>
    <row r="70" spans="1:6" x14ac:dyDescent="0.25">
      <c r="A70" s="14" t="str">
        <f t="shared" si="0"/>
        <v>00584949</v>
      </c>
      <c r="B70" s="14" t="s">
        <v>326</v>
      </c>
      <c r="C70" s="14" t="s">
        <v>327</v>
      </c>
      <c r="D70" s="14" t="s">
        <v>217</v>
      </c>
      <c r="E70" s="16">
        <v>5476023.0199999996</v>
      </c>
      <c r="F70" s="17">
        <v>1</v>
      </c>
    </row>
    <row r="71" spans="1:6" x14ac:dyDescent="0.25">
      <c r="A71" s="14" t="str">
        <f t="shared" ref="A71:A134" si="1">LEFT(SUBSTITUTE(SUBSTITUTE(SUBSTITUTE(SUBSTITUTE(TRIM(B71),".",""),"/",""),"-","")," ",""), 8)</f>
        <v>00588915</v>
      </c>
      <c r="B71" s="18" t="s">
        <v>328</v>
      </c>
      <c r="C71" s="18" t="s">
        <v>329</v>
      </c>
      <c r="D71" s="18" t="s">
        <v>249</v>
      </c>
      <c r="E71" s="20">
        <v>26758.36</v>
      </c>
      <c r="F71" s="21">
        <v>1</v>
      </c>
    </row>
    <row r="72" spans="1:6" x14ac:dyDescent="0.25">
      <c r="A72" s="14" t="str">
        <f t="shared" si="1"/>
        <v>00594671</v>
      </c>
      <c r="B72" s="14" t="s">
        <v>330</v>
      </c>
      <c r="C72" s="14" t="s">
        <v>331</v>
      </c>
      <c r="D72" s="14" t="s">
        <v>222</v>
      </c>
      <c r="E72" s="16">
        <v>996029.82</v>
      </c>
      <c r="F72" s="17">
        <v>1</v>
      </c>
    </row>
    <row r="73" spans="1:6" x14ac:dyDescent="0.25">
      <c r="A73" s="14" t="str">
        <f t="shared" si="1"/>
        <v>00601543</v>
      </c>
      <c r="B73" s="14" t="s">
        <v>332</v>
      </c>
      <c r="C73" s="14" t="s">
        <v>333</v>
      </c>
      <c r="D73" s="14" t="s">
        <v>235</v>
      </c>
      <c r="E73" s="16">
        <v>90074.69</v>
      </c>
      <c r="F73" s="17">
        <v>1</v>
      </c>
    </row>
    <row r="74" spans="1:6" x14ac:dyDescent="0.25">
      <c r="A74" s="14" t="str">
        <f t="shared" si="1"/>
        <v>00606258</v>
      </c>
      <c r="B74" s="14" t="s">
        <v>334</v>
      </c>
      <c r="C74" s="14" t="s">
        <v>335</v>
      </c>
      <c r="D74" s="14" t="s">
        <v>194</v>
      </c>
      <c r="E74" s="16">
        <v>1050575.8700000001</v>
      </c>
      <c r="F74" s="17">
        <v>1</v>
      </c>
    </row>
    <row r="75" spans="1:6" x14ac:dyDescent="0.25">
      <c r="A75" s="14" t="str">
        <f t="shared" si="1"/>
        <v>00608934</v>
      </c>
      <c r="B75" s="18" t="s">
        <v>336</v>
      </c>
      <c r="C75" s="18" t="s">
        <v>337</v>
      </c>
      <c r="D75" s="18" t="s">
        <v>60</v>
      </c>
      <c r="E75" s="20">
        <v>40122.31</v>
      </c>
      <c r="F75" s="21">
        <v>1</v>
      </c>
    </row>
    <row r="76" spans="1:6" x14ac:dyDescent="0.25">
      <c r="A76" s="14" t="str">
        <f t="shared" si="1"/>
        <v>00610980</v>
      </c>
      <c r="B76" s="14" t="s">
        <v>338</v>
      </c>
      <c r="C76" s="14" t="s">
        <v>339</v>
      </c>
      <c r="D76" s="14" t="s">
        <v>222</v>
      </c>
      <c r="E76" s="16">
        <v>160657003.38</v>
      </c>
      <c r="F76" s="17">
        <v>1</v>
      </c>
    </row>
    <row r="77" spans="1:6" x14ac:dyDescent="0.25">
      <c r="A77" s="14" t="str">
        <f t="shared" si="1"/>
        <v>00622558</v>
      </c>
      <c r="B77" s="18" t="s">
        <v>340</v>
      </c>
      <c r="C77" s="18" t="s">
        <v>341</v>
      </c>
      <c r="D77" s="18" t="s">
        <v>272</v>
      </c>
      <c r="E77" s="20">
        <v>174701.69</v>
      </c>
      <c r="F77" s="21">
        <v>1</v>
      </c>
    </row>
    <row r="78" spans="1:6" x14ac:dyDescent="0.25">
      <c r="A78" s="14" t="str">
        <f t="shared" si="1"/>
        <v>00625711</v>
      </c>
      <c r="B78" s="14" t="s">
        <v>342</v>
      </c>
      <c r="C78" s="14" t="s">
        <v>343</v>
      </c>
      <c r="D78" s="14" t="s">
        <v>272</v>
      </c>
      <c r="E78" s="16">
        <v>2116003.4300000002</v>
      </c>
      <c r="F78" s="17">
        <v>1</v>
      </c>
    </row>
    <row r="79" spans="1:6" x14ac:dyDescent="0.25">
      <c r="A79" s="14" t="str">
        <f t="shared" si="1"/>
        <v>00636441</v>
      </c>
      <c r="B79" s="14" t="s">
        <v>344</v>
      </c>
      <c r="C79" s="14" t="s">
        <v>345</v>
      </c>
      <c r="D79" s="14" t="s">
        <v>346</v>
      </c>
      <c r="E79" s="16">
        <v>1339188.72</v>
      </c>
      <c r="F79" s="17">
        <v>1</v>
      </c>
    </row>
    <row r="80" spans="1:6" x14ac:dyDescent="0.25">
      <c r="A80" s="14" t="str">
        <f t="shared" si="1"/>
        <v>00655087</v>
      </c>
      <c r="B80" s="14" t="s">
        <v>347</v>
      </c>
      <c r="C80" s="14" t="s">
        <v>348</v>
      </c>
      <c r="D80" s="14" t="s">
        <v>209</v>
      </c>
      <c r="E80" s="16">
        <v>3687.34</v>
      </c>
      <c r="F80" s="17">
        <v>1</v>
      </c>
    </row>
    <row r="81" spans="1:6" x14ac:dyDescent="0.25">
      <c r="A81" s="14" t="str">
        <f t="shared" si="1"/>
        <v>00664100</v>
      </c>
      <c r="B81" s="14" t="s">
        <v>349</v>
      </c>
      <c r="C81" s="14" t="s">
        <v>350</v>
      </c>
      <c r="D81" s="14" t="s">
        <v>217</v>
      </c>
      <c r="E81" s="16">
        <v>65651</v>
      </c>
      <c r="F81" s="17">
        <v>1</v>
      </c>
    </row>
    <row r="82" spans="1:6" x14ac:dyDescent="0.25">
      <c r="A82" s="14" t="str">
        <f t="shared" si="1"/>
        <v>00684507</v>
      </c>
      <c r="B82" s="18" t="s">
        <v>351</v>
      </c>
      <c r="C82" s="18" t="s">
        <v>352</v>
      </c>
      <c r="D82" s="18" t="s">
        <v>272</v>
      </c>
      <c r="E82" s="20">
        <v>73473.45</v>
      </c>
      <c r="F82" s="21">
        <v>1</v>
      </c>
    </row>
    <row r="83" spans="1:6" x14ac:dyDescent="0.25">
      <c r="A83" s="14" t="str">
        <f t="shared" si="1"/>
        <v>00684979</v>
      </c>
      <c r="B83" s="14" t="s">
        <v>353</v>
      </c>
      <c r="C83" s="14" t="s">
        <v>354</v>
      </c>
      <c r="D83" s="14" t="s">
        <v>235</v>
      </c>
      <c r="E83" s="16">
        <v>54784645.850000001</v>
      </c>
      <c r="F83" s="17">
        <v>1</v>
      </c>
    </row>
    <row r="84" spans="1:6" x14ac:dyDescent="0.25">
      <c r="A84" s="14" t="str">
        <f t="shared" si="1"/>
        <v>00694303</v>
      </c>
      <c r="B84" s="14" t="s">
        <v>355</v>
      </c>
      <c r="C84" s="14" t="s">
        <v>356</v>
      </c>
      <c r="D84" s="14" t="s">
        <v>214</v>
      </c>
      <c r="E84" s="16">
        <v>221645262.84999999</v>
      </c>
      <c r="F84" s="17">
        <v>1</v>
      </c>
    </row>
    <row r="85" spans="1:6" x14ac:dyDescent="0.25">
      <c r="A85" s="14" t="str">
        <f t="shared" si="1"/>
        <v>00698814</v>
      </c>
      <c r="B85" s="18" t="s">
        <v>357</v>
      </c>
      <c r="C85" s="18" t="s">
        <v>358</v>
      </c>
      <c r="D85" s="18" t="s">
        <v>249</v>
      </c>
      <c r="E85" s="20">
        <v>79271.64</v>
      </c>
      <c r="F85" s="21">
        <v>1</v>
      </c>
    </row>
    <row r="86" spans="1:6" x14ac:dyDescent="0.25">
      <c r="A86" s="14" t="str">
        <f t="shared" si="1"/>
        <v>00717510</v>
      </c>
      <c r="B86" s="18" t="s">
        <v>359</v>
      </c>
      <c r="C86" s="18" t="s">
        <v>360</v>
      </c>
      <c r="D86" s="18" t="s">
        <v>249</v>
      </c>
      <c r="E86" s="20">
        <v>21543.94</v>
      </c>
      <c r="F86" s="21">
        <v>1</v>
      </c>
    </row>
    <row r="87" spans="1:6" x14ac:dyDescent="0.25">
      <c r="A87" s="14" t="str">
        <f t="shared" si="1"/>
        <v>00734620</v>
      </c>
      <c r="B87" s="14" t="s">
        <v>361</v>
      </c>
      <c r="C87" s="14" t="s">
        <v>362</v>
      </c>
      <c r="D87" s="14" t="s">
        <v>244</v>
      </c>
      <c r="E87" s="16">
        <v>19231.419999999998</v>
      </c>
      <c r="F87" s="17">
        <v>1</v>
      </c>
    </row>
    <row r="88" spans="1:6" x14ac:dyDescent="0.25">
      <c r="A88" s="14" t="str">
        <f t="shared" si="1"/>
        <v>00736838</v>
      </c>
      <c r="B88" s="14" t="s">
        <v>363</v>
      </c>
      <c r="C88" s="14" t="s">
        <v>364</v>
      </c>
      <c r="D88" s="14" t="s">
        <v>204</v>
      </c>
      <c r="E88" s="16">
        <v>210500.1</v>
      </c>
      <c r="F88" s="17">
        <v>1</v>
      </c>
    </row>
    <row r="89" spans="1:6" x14ac:dyDescent="0.25">
      <c r="A89" s="14" t="str">
        <f t="shared" si="1"/>
        <v>00741698</v>
      </c>
      <c r="B89" s="14" t="s">
        <v>365</v>
      </c>
      <c r="C89" s="14" t="s">
        <v>366</v>
      </c>
      <c r="D89" s="14" t="s">
        <v>249</v>
      </c>
      <c r="E89" s="16">
        <v>17994135.649999999</v>
      </c>
      <c r="F89" s="17">
        <v>1</v>
      </c>
    </row>
    <row r="90" spans="1:6" x14ac:dyDescent="0.25">
      <c r="A90" s="14" t="str">
        <f t="shared" si="1"/>
        <v>00748835</v>
      </c>
      <c r="B90" s="14" t="s">
        <v>367</v>
      </c>
      <c r="C90" s="14" t="s">
        <v>368</v>
      </c>
      <c r="D90" s="14" t="s">
        <v>252</v>
      </c>
      <c r="E90" s="16">
        <v>105920.01</v>
      </c>
      <c r="F90" s="17">
        <v>1</v>
      </c>
    </row>
    <row r="91" spans="1:6" x14ac:dyDescent="0.25">
      <c r="A91" s="14" t="str">
        <f t="shared" si="1"/>
        <v>00749258</v>
      </c>
      <c r="B91" s="18" t="s">
        <v>369</v>
      </c>
      <c r="C91" s="18" t="s">
        <v>370</v>
      </c>
      <c r="D91" s="18" t="s">
        <v>194</v>
      </c>
      <c r="E91" s="20">
        <v>1463.88</v>
      </c>
      <c r="F91" s="21">
        <v>1</v>
      </c>
    </row>
    <row r="92" spans="1:6" x14ac:dyDescent="0.25">
      <c r="A92" s="14" t="str">
        <f t="shared" si="1"/>
        <v>00753621</v>
      </c>
      <c r="B92" s="18" t="s">
        <v>371</v>
      </c>
      <c r="C92" s="18" t="s">
        <v>372</v>
      </c>
      <c r="D92" s="18" t="s">
        <v>60</v>
      </c>
      <c r="E92" s="20">
        <v>68358.350000000006</v>
      </c>
      <c r="F92" s="21">
        <v>1</v>
      </c>
    </row>
    <row r="93" spans="1:6" x14ac:dyDescent="0.25">
      <c r="A93" s="14" t="str">
        <f t="shared" si="1"/>
        <v>00764885</v>
      </c>
      <c r="B93" s="18" t="s">
        <v>373</v>
      </c>
      <c r="C93" s="18" t="s">
        <v>374</v>
      </c>
      <c r="D93" s="18" t="s">
        <v>60</v>
      </c>
      <c r="E93" s="20">
        <v>48184.81</v>
      </c>
      <c r="F93" s="21">
        <v>1</v>
      </c>
    </row>
    <row r="94" spans="1:6" x14ac:dyDescent="0.25">
      <c r="A94" s="14" t="str">
        <f t="shared" si="1"/>
        <v>00766728</v>
      </c>
      <c r="B94" s="14" t="s">
        <v>375</v>
      </c>
      <c r="C94" s="14" t="s">
        <v>376</v>
      </c>
      <c r="D94" s="14" t="s">
        <v>346</v>
      </c>
      <c r="E94" s="16">
        <v>743056.14</v>
      </c>
      <c r="F94" s="17">
        <v>1</v>
      </c>
    </row>
    <row r="95" spans="1:6" x14ac:dyDescent="0.25">
      <c r="A95" s="14" t="str">
        <f t="shared" si="1"/>
        <v>00782825</v>
      </c>
      <c r="B95" s="14" t="s">
        <v>377</v>
      </c>
      <c r="C95" s="14" t="s">
        <v>378</v>
      </c>
      <c r="D95" s="14" t="s">
        <v>194</v>
      </c>
      <c r="E95" s="16">
        <v>37506932.409999996</v>
      </c>
      <c r="F95" s="17">
        <v>1</v>
      </c>
    </row>
    <row r="96" spans="1:6" x14ac:dyDescent="0.25">
      <c r="A96" s="14" t="str">
        <f t="shared" si="1"/>
        <v>00802902</v>
      </c>
      <c r="B96" s="18" t="s">
        <v>379</v>
      </c>
      <c r="C96" s="18" t="s">
        <v>380</v>
      </c>
      <c r="D96" s="18" t="s">
        <v>249</v>
      </c>
      <c r="E96" s="20">
        <v>163699.96</v>
      </c>
      <c r="F96" s="21">
        <v>1</v>
      </c>
    </row>
    <row r="97" spans="1:6" x14ac:dyDescent="0.25">
      <c r="A97" s="14" t="str">
        <f t="shared" si="1"/>
        <v>00811129</v>
      </c>
      <c r="B97" s="18" t="s">
        <v>381</v>
      </c>
      <c r="C97" s="18" t="s">
        <v>382</v>
      </c>
      <c r="D97" s="18" t="s">
        <v>383</v>
      </c>
      <c r="E97" s="20">
        <v>198954.75</v>
      </c>
      <c r="F97" s="21">
        <v>1</v>
      </c>
    </row>
    <row r="98" spans="1:6" x14ac:dyDescent="0.25">
      <c r="A98" s="14" t="str">
        <f t="shared" si="1"/>
        <v>00814406</v>
      </c>
      <c r="B98" s="18" t="s">
        <v>384</v>
      </c>
      <c r="C98" s="18" t="s">
        <v>385</v>
      </c>
      <c r="D98" s="18" t="s">
        <v>60</v>
      </c>
      <c r="E98" s="20">
        <v>32618.720000000001</v>
      </c>
      <c r="F98" s="21">
        <v>1</v>
      </c>
    </row>
    <row r="99" spans="1:6" x14ac:dyDescent="0.25">
      <c r="A99" s="14" t="str">
        <f t="shared" si="1"/>
        <v>00814924</v>
      </c>
      <c r="B99" s="18" t="s">
        <v>386</v>
      </c>
      <c r="C99" s="18" t="s">
        <v>387</v>
      </c>
      <c r="D99" s="18" t="s">
        <v>388</v>
      </c>
      <c r="E99" s="20">
        <v>2011686.28</v>
      </c>
      <c r="F99" s="21">
        <v>1</v>
      </c>
    </row>
    <row r="100" spans="1:6" x14ac:dyDescent="0.25">
      <c r="A100" s="14" t="str">
        <f t="shared" si="1"/>
        <v>00820693</v>
      </c>
      <c r="B100" s="14" t="s">
        <v>389</v>
      </c>
      <c r="C100" s="14" t="s">
        <v>390</v>
      </c>
      <c r="D100" s="14" t="s">
        <v>249</v>
      </c>
      <c r="E100" s="16">
        <v>3987824.99</v>
      </c>
      <c r="F100" s="17">
        <v>1</v>
      </c>
    </row>
    <row r="101" spans="1:6" x14ac:dyDescent="0.25">
      <c r="A101" s="14" t="str">
        <f t="shared" si="1"/>
        <v>00830507</v>
      </c>
      <c r="B101" s="18" t="s">
        <v>391</v>
      </c>
      <c r="C101" s="18" t="s">
        <v>392</v>
      </c>
      <c r="D101" s="18" t="s">
        <v>252</v>
      </c>
      <c r="E101" s="20">
        <v>6126591.6299999999</v>
      </c>
      <c r="F101" s="21">
        <v>1</v>
      </c>
    </row>
    <row r="102" spans="1:6" x14ac:dyDescent="0.25">
      <c r="A102" s="14" t="str">
        <f t="shared" si="1"/>
        <v>00848306</v>
      </c>
      <c r="B102" s="14" t="s">
        <v>393</v>
      </c>
      <c r="C102" s="14" t="s">
        <v>394</v>
      </c>
      <c r="D102" s="14" t="s">
        <v>395</v>
      </c>
      <c r="E102" s="16">
        <v>176478.94</v>
      </c>
      <c r="F102" s="17">
        <v>1</v>
      </c>
    </row>
    <row r="103" spans="1:6" x14ac:dyDescent="0.25">
      <c r="A103" s="14" t="str">
        <f t="shared" si="1"/>
        <v>00853492</v>
      </c>
      <c r="B103" s="14" t="s">
        <v>396</v>
      </c>
      <c r="C103" s="14" t="s">
        <v>397</v>
      </c>
      <c r="D103" s="14" t="s">
        <v>302</v>
      </c>
      <c r="E103" s="16">
        <v>23500356.140000001</v>
      </c>
      <c r="F103" s="17">
        <v>1</v>
      </c>
    </row>
    <row r="104" spans="1:6" x14ac:dyDescent="0.25">
      <c r="A104" s="14" t="str">
        <f t="shared" si="1"/>
        <v>00857133</v>
      </c>
      <c r="B104" s="18" t="s">
        <v>398</v>
      </c>
      <c r="C104" s="18" t="s">
        <v>399</v>
      </c>
      <c r="D104" s="18" t="s">
        <v>235</v>
      </c>
      <c r="E104" s="20">
        <v>27022.240000000002</v>
      </c>
      <c r="F104" s="21">
        <v>1</v>
      </c>
    </row>
    <row r="105" spans="1:6" x14ac:dyDescent="0.25">
      <c r="A105" s="14" t="str">
        <f t="shared" si="1"/>
        <v>00860223</v>
      </c>
      <c r="B105" s="18" t="s">
        <v>400</v>
      </c>
      <c r="C105" s="18" t="s">
        <v>401</v>
      </c>
      <c r="D105" s="18" t="s">
        <v>235</v>
      </c>
      <c r="E105" s="20">
        <v>3297053.99</v>
      </c>
      <c r="F105" s="21">
        <v>1</v>
      </c>
    </row>
    <row r="106" spans="1:6" x14ac:dyDescent="0.25">
      <c r="A106" s="14" t="str">
        <f t="shared" si="1"/>
        <v>00860841</v>
      </c>
      <c r="B106" s="18" t="s">
        <v>402</v>
      </c>
      <c r="C106" s="18" t="s">
        <v>403</v>
      </c>
      <c r="D106" s="18" t="s">
        <v>229</v>
      </c>
      <c r="E106" s="20">
        <v>20921023.219999999</v>
      </c>
      <c r="F106" s="21">
        <v>1</v>
      </c>
    </row>
    <row r="107" spans="1:6" x14ac:dyDescent="0.25">
      <c r="A107" s="14" t="str">
        <f t="shared" si="1"/>
        <v>00861584</v>
      </c>
      <c r="B107" s="18" t="s">
        <v>404</v>
      </c>
      <c r="C107" s="18" t="s">
        <v>405</v>
      </c>
      <c r="D107" s="18" t="s">
        <v>60</v>
      </c>
      <c r="E107" s="20">
        <v>48886.37</v>
      </c>
      <c r="F107" s="21">
        <v>1</v>
      </c>
    </row>
    <row r="108" spans="1:6" x14ac:dyDescent="0.25">
      <c r="A108" s="14" t="str">
        <f t="shared" si="1"/>
        <v>00862274</v>
      </c>
      <c r="B108" s="18" t="s">
        <v>406</v>
      </c>
      <c r="C108" s="18" t="s">
        <v>407</v>
      </c>
      <c r="D108" s="18" t="s">
        <v>60</v>
      </c>
      <c r="E108" s="20">
        <v>9535399.7799999993</v>
      </c>
      <c r="F108" s="21">
        <v>1</v>
      </c>
    </row>
    <row r="109" spans="1:6" x14ac:dyDescent="0.25">
      <c r="A109" s="14" t="str">
        <f t="shared" si="1"/>
        <v>00863084</v>
      </c>
      <c r="B109" s="18" t="s">
        <v>408</v>
      </c>
      <c r="C109" s="18" t="s">
        <v>409</v>
      </c>
      <c r="D109" s="18" t="s">
        <v>229</v>
      </c>
      <c r="E109" s="20">
        <v>4965786.16</v>
      </c>
      <c r="F109" s="21">
        <v>1</v>
      </c>
    </row>
    <row r="110" spans="1:6" x14ac:dyDescent="0.25">
      <c r="A110" s="14" t="str">
        <f t="shared" si="1"/>
        <v>00884900</v>
      </c>
      <c r="B110" s="14" t="s">
        <v>410</v>
      </c>
      <c r="C110" s="14" t="s">
        <v>411</v>
      </c>
      <c r="D110" s="14" t="s">
        <v>60</v>
      </c>
      <c r="E110" s="16">
        <v>183827.89</v>
      </c>
      <c r="F110" s="17">
        <v>1</v>
      </c>
    </row>
    <row r="111" spans="1:6" x14ac:dyDescent="0.25">
      <c r="A111" s="14" t="str">
        <f t="shared" si="1"/>
        <v>00885467</v>
      </c>
      <c r="B111" s="18" t="s">
        <v>412</v>
      </c>
      <c r="C111" s="18" t="s">
        <v>413</v>
      </c>
      <c r="D111" s="18" t="s">
        <v>199</v>
      </c>
      <c r="E111" s="20">
        <v>20358501.609999999</v>
      </c>
      <c r="F111" s="21">
        <v>1</v>
      </c>
    </row>
    <row r="112" spans="1:6" x14ac:dyDescent="0.25">
      <c r="A112" s="14" t="str">
        <f t="shared" si="1"/>
        <v>00894710</v>
      </c>
      <c r="B112" s="14" t="s">
        <v>414</v>
      </c>
      <c r="C112" s="14" t="s">
        <v>415</v>
      </c>
      <c r="D112" s="14" t="s">
        <v>383</v>
      </c>
      <c r="E112" s="16">
        <v>245375.84</v>
      </c>
      <c r="F112" s="17">
        <v>1</v>
      </c>
    </row>
    <row r="113" spans="1:6" x14ac:dyDescent="0.25">
      <c r="A113" s="14" t="str">
        <f t="shared" si="1"/>
        <v>00901980</v>
      </c>
      <c r="B113" s="14" t="s">
        <v>416</v>
      </c>
      <c r="C113" s="14" t="s">
        <v>417</v>
      </c>
      <c r="D113" s="14" t="s">
        <v>252</v>
      </c>
      <c r="E113" s="16">
        <v>77233.36</v>
      </c>
      <c r="F113" s="17">
        <v>1</v>
      </c>
    </row>
    <row r="114" spans="1:6" x14ac:dyDescent="0.25">
      <c r="A114" s="14" t="str">
        <f t="shared" si="1"/>
        <v>00903952</v>
      </c>
      <c r="B114" s="18" t="s">
        <v>418</v>
      </c>
      <c r="C114" s="18" t="s">
        <v>419</v>
      </c>
      <c r="D114" s="18" t="s">
        <v>191</v>
      </c>
      <c r="E114" s="20">
        <v>16382.83</v>
      </c>
      <c r="F114" s="21">
        <v>1</v>
      </c>
    </row>
    <row r="115" spans="1:6" x14ac:dyDescent="0.25">
      <c r="A115" s="14" t="str">
        <f t="shared" si="1"/>
        <v>00914498</v>
      </c>
      <c r="B115" s="18" t="s">
        <v>420</v>
      </c>
      <c r="C115" s="18" t="s">
        <v>421</v>
      </c>
      <c r="D115" s="18" t="s">
        <v>60</v>
      </c>
      <c r="E115" s="20">
        <v>861481.17</v>
      </c>
      <c r="F115" s="21">
        <v>1</v>
      </c>
    </row>
    <row r="116" spans="1:6" x14ac:dyDescent="0.25">
      <c r="A116" s="14" t="str">
        <f t="shared" si="1"/>
        <v>00923978</v>
      </c>
      <c r="B116" s="14" t="s">
        <v>422</v>
      </c>
      <c r="C116" s="14" t="s">
        <v>423</v>
      </c>
      <c r="D116" s="14" t="s">
        <v>395</v>
      </c>
      <c r="E116" s="16">
        <v>269075.51</v>
      </c>
      <c r="F116" s="17">
        <v>1</v>
      </c>
    </row>
    <row r="117" spans="1:6" x14ac:dyDescent="0.25">
      <c r="A117" s="14" t="str">
        <f t="shared" si="1"/>
        <v>00937570</v>
      </c>
      <c r="B117" s="18" t="s">
        <v>424</v>
      </c>
      <c r="C117" s="18" t="s">
        <v>425</v>
      </c>
      <c r="D117" s="18" t="s">
        <v>199</v>
      </c>
      <c r="E117" s="20">
        <v>5818.93</v>
      </c>
      <c r="F117" s="21">
        <v>1</v>
      </c>
    </row>
    <row r="118" spans="1:6" x14ac:dyDescent="0.25">
      <c r="A118" s="14" t="str">
        <f t="shared" si="1"/>
        <v>00937991</v>
      </c>
      <c r="B118" s="14" t="s">
        <v>426</v>
      </c>
      <c r="C118" s="14" t="s">
        <v>427</v>
      </c>
      <c r="D118" s="14" t="s">
        <v>252</v>
      </c>
      <c r="E118" s="16">
        <v>246499.89</v>
      </c>
      <c r="F118" s="17">
        <v>1</v>
      </c>
    </row>
    <row r="119" spans="1:6" x14ac:dyDescent="0.25">
      <c r="A119" s="14" t="str">
        <f t="shared" si="1"/>
        <v>00942063</v>
      </c>
      <c r="B119" s="18" t="s">
        <v>428</v>
      </c>
      <c r="C119" s="18" t="s">
        <v>429</v>
      </c>
      <c r="D119" s="18" t="s">
        <v>214</v>
      </c>
      <c r="E119" s="20">
        <v>18997318.140000001</v>
      </c>
      <c r="F119" s="21">
        <v>1</v>
      </c>
    </row>
    <row r="120" spans="1:6" x14ac:dyDescent="0.25">
      <c r="A120" s="14" t="str">
        <f t="shared" si="1"/>
        <v>00968063</v>
      </c>
      <c r="B120" s="18" t="s">
        <v>430</v>
      </c>
      <c r="C120" s="18" t="s">
        <v>431</v>
      </c>
      <c r="D120" s="18" t="s">
        <v>217</v>
      </c>
      <c r="E120" s="20">
        <v>232125.26</v>
      </c>
      <c r="F120" s="21">
        <v>1</v>
      </c>
    </row>
    <row r="121" spans="1:6" x14ac:dyDescent="0.25">
      <c r="A121" s="14" t="str">
        <f t="shared" si="1"/>
        <v>00972860</v>
      </c>
      <c r="B121" s="18" t="s">
        <v>432</v>
      </c>
      <c r="C121" s="18" t="s">
        <v>433</v>
      </c>
      <c r="D121" s="18" t="s">
        <v>204</v>
      </c>
      <c r="E121" s="20">
        <v>20227.099999999999</v>
      </c>
      <c r="F121" s="21">
        <v>1</v>
      </c>
    </row>
    <row r="122" spans="1:6" x14ac:dyDescent="0.25">
      <c r="A122" s="14" t="str">
        <f t="shared" si="1"/>
        <v>00973277</v>
      </c>
      <c r="B122" s="14" t="s">
        <v>434</v>
      </c>
      <c r="C122" s="14" t="s">
        <v>435</v>
      </c>
      <c r="D122" s="14" t="s">
        <v>217</v>
      </c>
      <c r="E122" s="16">
        <v>17596.14</v>
      </c>
      <c r="F122" s="17">
        <v>1</v>
      </c>
    </row>
    <row r="123" spans="1:6" x14ac:dyDescent="0.25">
      <c r="A123" s="14" t="str">
        <f t="shared" si="1"/>
        <v>00979701</v>
      </c>
      <c r="B123" s="18" t="s">
        <v>436</v>
      </c>
      <c r="C123" s="18" t="s">
        <v>437</v>
      </c>
      <c r="D123" s="18" t="s">
        <v>438</v>
      </c>
      <c r="E123" s="20">
        <v>23568199.170000002</v>
      </c>
      <c r="F123" s="21">
        <v>1</v>
      </c>
    </row>
    <row r="124" spans="1:6" x14ac:dyDescent="0.25">
      <c r="A124" s="14" t="str">
        <f t="shared" si="1"/>
        <v>00991591</v>
      </c>
      <c r="B124" s="18" t="s">
        <v>439</v>
      </c>
      <c r="C124" s="18" t="s">
        <v>440</v>
      </c>
      <c r="D124" s="18" t="s">
        <v>235</v>
      </c>
      <c r="E124" s="20">
        <v>380734.19</v>
      </c>
      <c r="F124" s="21">
        <v>1</v>
      </c>
    </row>
    <row r="125" spans="1:6" x14ac:dyDescent="0.25">
      <c r="A125" s="14" t="str">
        <f t="shared" si="1"/>
        <v>00992671</v>
      </c>
      <c r="B125" s="18" t="s">
        <v>441</v>
      </c>
      <c r="C125" s="18" t="s">
        <v>442</v>
      </c>
      <c r="D125" s="18" t="s">
        <v>194</v>
      </c>
      <c r="E125" s="20">
        <v>1220394.67</v>
      </c>
      <c r="F125" s="21">
        <v>1</v>
      </c>
    </row>
    <row r="126" spans="1:6" x14ac:dyDescent="0.25">
      <c r="A126" s="14" t="str">
        <f t="shared" si="1"/>
        <v>00995164</v>
      </c>
      <c r="B126" s="14" t="s">
        <v>443</v>
      </c>
      <c r="C126" s="14" t="s">
        <v>444</v>
      </c>
      <c r="D126" s="14" t="s">
        <v>194</v>
      </c>
      <c r="E126" s="16">
        <v>1570.41</v>
      </c>
      <c r="F126" s="17">
        <v>1</v>
      </c>
    </row>
    <row r="127" spans="1:6" x14ac:dyDescent="0.25">
      <c r="A127" s="14" t="str">
        <f t="shared" si="1"/>
        <v>00996244</v>
      </c>
      <c r="B127" s="18" t="s">
        <v>445</v>
      </c>
      <c r="C127" s="18" t="s">
        <v>446</v>
      </c>
      <c r="D127" s="18" t="s">
        <v>60</v>
      </c>
      <c r="E127" s="20">
        <v>47012.15</v>
      </c>
      <c r="F127" s="21">
        <v>1</v>
      </c>
    </row>
    <row r="128" spans="1:6" x14ac:dyDescent="0.25">
      <c r="A128" s="14" t="str">
        <f t="shared" si="1"/>
        <v>01012201</v>
      </c>
      <c r="B128" s="14" t="s">
        <v>447</v>
      </c>
      <c r="C128" s="14" t="s">
        <v>448</v>
      </c>
      <c r="D128" s="14" t="s">
        <v>438</v>
      </c>
      <c r="E128" s="16">
        <v>90004.06</v>
      </c>
      <c r="F128" s="17">
        <v>1</v>
      </c>
    </row>
    <row r="129" spans="1:6" x14ac:dyDescent="0.25">
      <c r="A129" s="14" t="str">
        <f t="shared" si="1"/>
        <v>01020197</v>
      </c>
      <c r="B129" s="18" t="s">
        <v>449</v>
      </c>
      <c r="C129" s="18" t="s">
        <v>450</v>
      </c>
      <c r="D129" s="18" t="s">
        <v>191</v>
      </c>
      <c r="E129" s="20">
        <v>54493400.170000002</v>
      </c>
      <c r="F129" s="21">
        <v>1</v>
      </c>
    </row>
    <row r="130" spans="1:6" x14ac:dyDescent="0.25">
      <c r="A130" s="14" t="str">
        <f t="shared" si="1"/>
        <v>01038751</v>
      </c>
      <c r="B130" s="14" t="s">
        <v>451</v>
      </c>
      <c r="C130" s="14" t="s">
        <v>452</v>
      </c>
      <c r="D130" s="14" t="s">
        <v>191</v>
      </c>
      <c r="E130" s="16">
        <v>65610197.009999998</v>
      </c>
      <c r="F130" s="17">
        <v>1</v>
      </c>
    </row>
    <row r="131" spans="1:6" x14ac:dyDescent="0.25">
      <c r="A131" s="14" t="str">
        <f t="shared" si="1"/>
        <v>01038751</v>
      </c>
      <c r="B131" s="18" t="s">
        <v>453</v>
      </c>
      <c r="C131" s="18" t="s">
        <v>452</v>
      </c>
      <c r="D131" s="18" t="s">
        <v>191</v>
      </c>
      <c r="E131" s="20">
        <v>545024.87</v>
      </c>
      <c r="F131" s="21">
        <v>1</v>
      </c>
    </row>
    <row r="132" spans="1:6" x14ac:dyDescent="0.25">
      <c r="A132" s="14" t="str">
        <f t="shared" si="1"/>
        <v>01042967</v>
      </c>
      <c r="B132" s="14" t="s">
        <v>454</v>
      </c>
      <c r="C132" s="14" t="s">
        <v>455</v>
      </c>
      <c r="D132" s="14" t="s">
        <v>383</v>
      </c>
      <c r="E132" s="16">
        <v>92521.39</v>
      </c>
      <c r="F132" s="17">
        <v>1</v>
      </c>
    </row>
    <row r="133" spans="1:6" x14ac:dyDescent="0.25">
      <c r="A133" s="14" t="str">
        <f t="shared" si="1"/>
        <v>01049618</v>
      </c>
      <c r="B133" s="18" t="s">
        <v>456</v>
      </c>
      <c r="C133" s="18" t="s">
        <v>457</v>
      </c>
      <c r="D133" s="18" t="s">
        <v>191</v>
      </c>
      <c r="E133" s="20">
        <v>13981996.83</v>
      </c>
      <c r="F133" s="21">
        <v>1</v>
      </c>
    </row>
    <row r="134" spans="1:6" x14ac:dyDescent="0.25">
      <c r="A134" s="14" t="str">
        <f t="shared" si="1"/>
        <v>01052836</v>
      </c>
      <c r="B134" s="14" t="s">
        <v>458</v>
      </c>
      <c r="C134" s="14" t="s">
        <v>459</v>
      </c>
      <c r="D134" s="14" t="s">
        <v>191</v>
      </c>
      <c r="E134" s="16">
        <v>841932.48</v>
      </c>
      <c r="F134" s="17">
        <v>1</v>
      </c>
    </row>
    <row r="135" spans="1:6" x14ac:dyDescent="0.25">
      <c r="A135" s="14" t="str">
        <f t="shared" ref="A135:A198" si="2">LEFT(SUBSTITUTE(SUBSTITUTE(SUBSTITUTE(SUBSTITUTE(TRIM(B135),".",""),"/",""),"-","")," ",""), 8)</f>
        <v>01053948</v>
      </c>
      <c r="B135" s="14" t="s">
        <v>460</v>
      </c>
      <c r="C135" s="14" t="s">
        <v>461</v>
      </c>
      <c r="D135" s="14" t="s">
        <v>60</v>
      </c>
      <c r="E135" s="16">
        <v>28950903.469999999</v>
      </c>
      <c r="F135" s="17">
        <v>1</v>
      </c>
    </row>
    <row r="136" spans="1:6" x14ac:dyDescent="0.25">
      <c r="A136" s="14" t="str">
        <f t="shared" si="2"/>
        <v>01057679</v>
      </c>
      <c r="B136" s="18" t="s">
        <v>462</v>
      </c>
      <c r="C136" s="18" t="s">
        <v>463</v>
      </c>
      <c r="D136" s="18" t="s">
        <v>287</v>
      </c>
      <c r="E136" s="20">
        <v>1628.24</v>
      </c>
      <c r="F136" s="21">
        <v>1</v>
      </c>
    </row>
    <row r="137" spans="1:6" x14ac:dyDescent="0.25">
      <c r="A137" s="14" t="str">
        <f t="shared" si="2"/>
        <v>01062990</v>
      </c>
      <c r="B137" s="18" t="s">
        <v>464</v>
      </c>
      <c r="C137" s="18" t="s">
        <v>465</v>
      </c>
      <c r="D137" s="18" t="s">
        <v>60</v>
      </c>
      <c r="E137" s="20">
        <v>36827257.420000002</v>
      </c>
      <c r="F137" s="21">
        <v>1</v>
      </c>
    </row>
    <row r="138" spans="1:6" x14ac:dyDescent="0.25">
      <c r="A138" s="14" t="str">
        <f t="shared" si="2"/>
        <v>01064845</v>
      </c>
      <c r="B138" s="14" t="s">
        <v>466</v>
      </c>
      <c r="C138" s="14" t="s">
        <v>467</v>
      </c>
      <c r="D138" s="14" t="s">
        <v>287</v>
      </c>
      <c r="E138" s="16">
        <v>884609.22</v>
      </c>
      <c r="F138" s="17">
        <v>1</v>
      </c>
    </row>
    <row r="139" spans="1:6" x14ac:dyDescent="0.25">
      <c r="A139" s="14" t="str">
        <f t="shared" si="2"/>
        <v>01068168</v>
      </c>
      <c r="B139" s="14" t="s">
        <v>468</v>
      </c>
      <c r="C139" s="14" t="s">
        <v>469</v>
      </c>
      <c r="D139" s="14" t="s">
        <v>470</v>
      </c>
      <c r="E139" s="16">
        <v>14373.28</v>
      </c>
      <c r="F139" s="17">
        <v>1</v>
      </c>
    </row>
    <row r="140" spans="1:6" s="30" customFormat="1" x14ac:dyDescent="0.25">
      <c r="A140" s="27" t="str">
        <f t="shared" si="2"/>
        <v>01070480</v>
      </c>
      <c r="B140" s="27" t="s">
        <v>471</v>
      </c>
      <c r="C140" s="27" t="s">
        <v>472</v>
      </c>
      <c r="D140" s="27" t="s">
        <v>470</v>
      </c>
      <c r="E140" s="28">
        <v>187333.8</v>
      </c>
      <c r="F140" s="29">
        <v>1</v>
      </c>
    </row>
    <row r="141" spans="1:6" x14ac:dyDescent="0.25">
      <c r="A141" s="14" t="str">
        <f t="shared" si="2"/>
        <v>01074901</v>
      </c>
      <c r="B141" s="14" t="s">
        <v>473</v>
      </c>
      <c r="C141" s="14" t="s">
        <v>474</v>
      </c>
      <c r="D141" s="14" t="s">
        <v>214</v>
      </c>
      <c r="E141" s="16">
        <v>2316180.35</v>
      </c>
      <c r="F141" s="17">
        <v>1</v>
      </c>
    </row>
    <row r="142" spans="1:6" x14ac:dyDescent="0.25">
      <c r="A142" s="14" t="str">
        <f t="shared" si="2"/>
        <v>01081470</v>
      </c>
      <c r="B142" s="14" t="s">
        <v>475</v>
      </c>
      <c r="C142" s="14" t="s">
        <v>476</v>
      </c>
      <c r="D142" s="14" t="s">
        <v>191</v>
      </c>
      <c r="E142" s="16">
        <v>3810335.44</v>
      </c>
      <c r="F142" s="17">
        <v>1</v>
      </c>
    </row>
    <row r="143" spans="1:6" x14ac:dyDescent="0.25">
      <c r="A143" s="14" t="str">
        <f t="shared" si="2"/>
        <v>01085378</v>
      </c>
      <c r="B143" s="18" t="s">
        <v>477</v>
      </c>
      <c r="C143" s="18" t="s">
        <v>478</v>
      </c>
      <c r="D143" s="18" t="s">
        <v>249</v>
      </c>
      <c r="E143" s="20">
        <v>138754.51999999999</v>
      </c>
      <c r="F143" s="21">
        <v>1</v>
      </c>
    </row>
    <row r="144" spans="1:6" x14ac:dyDescent="0.25">
      <c r="A144" s="14" t="str">
        <f t="shared" si="2"/>
        <v>01087739</v>
      </c>
      <c r="B144" s="14" t="s">
        <v>479</v>
      </c>
      <c r="C144" s="14" t="s">
        <v>480</v>
      </c>
      <c r="D144" s="14" t="s">
        <v>214</v>
      </c>
      <c r="E144" s="16">
        <v>10944.93</v>
      </c>
      <c r="F144" s="17">
        <v>1</v>
      </c>
    </row>
    <row r="145" spans="1:6" x14ac:dyDescent="0.25">
      <c r="A145" s="14" t="str">
        <f t="shared" si="2"/>
        <v>01095585</v>
      </c>
      <c r="B145" s="14" t="s">
        <v>481</v>
      </c>
      <c r="C145" s="14" t="s">
        <v>482</v>
      </c>
      <c r="D145" s="14" t="s">
        <v>60</v>
      </c>
      <c r="E145" s="16">
        <v>1315.87</v>
      </c>
      <c r="F145" s="17">
        <v>1</v>
      </c>
    </row>
    <row r="146" spans="1:6" x14ac:dyDescent="0.25">
      <c r="A146" s="14" t="str">
        <f t="shared" si="2"/>
        <v>01130491</v>
      </c>
      <c r="B146" s="14" t="s">
        <v>483</v>
      </c>
      <c r="C146" s="14" t="s">
        <v>484</v>
      </c>
      <c r="D146" s="14" t="s">
        <v>191</v>
      </c>
      <c r="E146" s="16">
        <v>121020.72</v>
      </c>
      <c r="F146" s="17">
        <v>1</v>
      </c>
    </row>
    <row r="147" spans="1:6" x14ac:dyDescent="0.25">
      <c r="A147" s="14" t="str">
        <f t="shared" si="2"/>
        <v>01132718</v>
      </c>
      <c r="B147" s="14" t="s">
        <v>485</v>
      </c>
      <c r="C147" s="14" t="s">
        <v>486</v>
      </c>
      <c r="D147" s="14" t="s">
        <v>60</v>
      </c>
      <c r="E147" s="16">
        <v>39653584.719999999</v>
      </c>
      <c r="F147" s="17">
        <v>1</v>
      </c>
    </row>
    <row r="148" spans="1:6" x14ac:dyDescent="0.25">
      <c r="A148" s="14" t="str">
        <f t="shared" si="2"/>
        <v>01156864</v>
      </c>
      <c r="B148" s="18" t="s">
        <v>487</v>
      </c>
      <c r="C148" s="18" t="s">
        <v>488</v>
      </c>
      <c r="D148" s="18" t="s">
        <v>235</v>
      </c>
      <c r="E148" s="20">
        <v>69886.13</v>
      </c>
      <c r="F148" s="21">
        <v>1</v>
      </c>
    </row>
    <row r="149" spans="1:6" x14ac:dyDescent="0.25">
      <c r="A149" s="14" t="str">
        <f t="shared" si="2"/>
        <v>01159375</v>
      </c>
      <c r="B149" s="14" t="s">
        <v>489</v>
      </c>
      <c r="C149" s="14" t="s">
        <v>490</v>
      </c>
      <c r="D149" s="14" t="s">
        <v>199</v>
      </c>
      <c r="E149" s="16">
        <v>470491.88</v>
      </c>
      <c r="F149" s="17">
        <v>1</v>
      </c>
    </row>
    <row r="150" spans="1:6" x14ac:dyDescent="0.25">
      <c r="A150" s="14" t="str">
        <f t="shared" si="2"/>
        <v>01164908</v>
      </c>
      <c r="B150" s="18" t="s">
        <v>491</v>
      </c>
      <c r="C150" s="18" t="s">
        <v>492</v>
      </c>
      <c r="D150" s="18" t="s">
        <v>252</v>
      </c>
      <c r="E150" s="20">
        <v>5297234.3</v>
      </c>
      <c r="F150" s="21">
        <v>1</v>
      </c>
    </row>
    <row r="151" spans="1:6" x14ac:dyDescent="0.25">
      <c r="A151" s="14" t="str">
        <f t="shared" si="2"/>
        <v>01172843</v>
      </c>
      <c r="B151" s="18" t="s">
        <v>493</v>
      </c>
      <c r="C151" s="18" t="s">
        <v>494</v>
      </c>
      <c r="D151" s="18" t="s">
        <v>272</v>
      </c>
      <c r="E151" s="20">
        <v>15517.16</v>
      </c>
      <c r="F151" s="21">
        <v>1</v>
      </c>
    </row>
    <row r="152" spans="1:6" x14ac:dyDescent="0.25">
      <c r="A152" s="14" t="str">
        <f t="shared" si="2"/>
        <v>01182746</v>
      </c>
      <c r="B152" s="14" t="s">
        <v>495</v>
      </c>
      <c r="C152" s="14" t="s">
        <v>496</v>
      </c>
      <c r="D152" s="14" t="s">
        <v>214</v>
      </c>
      <c r="E152" s="16">
        <v>410542.22</v>
      </c>
      <c r="F152" s="17">
        <v>1</v>
      </c>
    </row>
    <row r="153" spans="1:6" x14ac:dyDescent="0.25">
      <c r="A153" s="14" t="str">
        <f t="shared" si="2"/>
        <v>01184801</v>
      </c>
      <c r="B153" s="14" t="s">
        <v>497</v>
      </c>
      <c r="C153" s="14" t="s">
        <v>498</v>
      </c>
      <c r="D153" s="14" t="s">
        <v>194</v>
      </c>
      <c r="E153" s="16">
        <v>747488.83</v>
      </c>
      <c r="F153" s="17">
        <v>1</v>
      </c>
    </row>
    <row r="154" spans="1:6" x14ac:dyDescent="0.25">
      <c r="A154" s="14" t="str">
        <f t="shared" si="2"/>
        <v>01189294</v>
      </c>
      <c r="B154" s="14" t="s">
        <v>499</v>
      </c>
      <c r="C154" s="14" t="s">
        <v>500</v>
      </c>
      <c r="D154" s="14" t="s">
        <v>249</v>
      </c>
      <c r="E154" s="16">
        <v>1218307.75</v>
      </c>
      <c r="F154" s="17">
        <v>1</v>
      </c>
    </row>
    <row r="155" spans="1:6" x14ac:dyDescent="0.25">
      <c r="A155" s="14" t="str">
        <f t="shared" si="2"/>
        <v>01195486</v>
      </c>
      <c r="B155" s="14" t="s">
        <v>501</v>
      </c>
      <c r="C155" s="14" t="s">
        <v>502</v>
      </c>
      <c r="D155" s="14" t="s">
        <v>191</v>
      </c>
      <c r="E155" s="16">
        <v>8822.94</v>
      </c>
      <c r="F155" s="17">
        <v>1</v>
      </c>
    </row>
    <row r="156" spans="1:6" x14ac:dyDescent="0.25">
      <c r="A156" s="14" t="str">
        <f t="shared" si="2"/>
        <v>01201051</v>
      </c>
      <c r="B156" s="18" t="s">
        <v>503</v>
      </c>
      <c r="C156" s="18" t="s">
        <v>504</v>
      </c>
      <c r="D156" s="18" t="s">
        <v>229</v>
      </c>
      <c r="E156" s="20">
        <v>7313149.7000000002</v>
      </c>
      <c r="F156" s="21">
        <v>1</v>
      </c>
    </row>
    <row r="157" spans="1:6" x14ac:dyDescent="0.25">
      <c r="A157" s="14" t="str">
        <f t="shared" si="2"/>
        <v>01213298</v>
      </c>
      <c r="B157" s="14" t="s">
        <v>505</v>
      </c>
      <c r="C157" s="14" t="s">
        <v>506</v>
      </c>
      <c r="D157" s="14" t="s">
        <v>346</v>
      </c>
      <c r="E157" s="16">
        <v>83212.100000000006</v>
      </c>
      <c r="F157" s="17">
        <v>1</v>
      </c>
    </row>
    <row r="158" spans="1:6" x14ac:dyDescent="0.25">
      <c r="A158" s="14" t="str">
        <f t="shared" si="2"/>
        <v>01227786</v>
      </c>
      <c r="B158" s="14" t="s">
        <v>507</v>
      </c>
      <c r="C158" s="14" t="s">
        <v>508</v>
      </c>
      <c r="D158" s="14" t="s">
        <v>60</v>
      </c>
      <c r="E158" s="16">
        <v>1201864.83</v>
      </c>
      <c r="F158" s="17">
        <v>1</v>
      </c>
    </row>
    <row r="159" spans="1:6" x14ac:dyDescent="0.25">
      <c r="A159" s="14" t="str">
        <f t="shared" si="2"/>
        <v>01228216</v>
      </c>
      <c r="B159" s="18" t="s">
        <v>509</v>
      </c>
      <c r="C159" s="18" t="s">
        <v>510</v>
      </c>
      <c r="D159" s="18" t="s">
        <v>249</v>
      </c>
      <c r="E159" s="20">
        <v>53441.03</v>
      </c>
      <c r="F159" s="21">
        <v>1</v>
      </c>
    </row>
    <row r="160" spans="1:6" x14ac:dyDescent="0.25">
      <c r="A160" s="14" t="str">
        <f t="shared" si="2"/>
        <v>01234445</v>
      </c>
      <c r="B160" s="14" t="s">
        <v>511</v>
      </c>
      <c r="C160" s="14" t="s">
        <v>512</v>
      </c>
      <c r="D160" s="14" t="s">
        <v>222</v>
      </c>
      <c r="E160" s="16">
        <v>7864257.4199999999</v>
      </c>
      <c r="F160" s="17">
        <v>1</v>
      </c>
    </row>
    <row r="161" spans="1:6" x14ac:dyDescent="0.25">
      <c r="A161" s="14" t="str">
        <f t="shared" si="2"/>
        <v>01249217</v>
      </c>
      <c r="B161" s="18" t="s">
        <v>513</v>
      </c>
      <c r="C161" s="18" t="s">
        <v>514</v>
      </c>
      <c r="D161" s="18" t="s">
        <v>470</v>
      </c>
      <c r="E161" s="20">
        <v>61801.69</v>
      </c>
      <c r="F161" s="21">
        <v>1</v>
      </c>
    </row>
    <row r="162" spans="1:6" x14ac:dyDescent="0.25">
      <c r="A162" s="14" t="str">
        <f t="shared" si="2"/>
        <v>01250234</v>
      </c>
      <c r="B162" s="18" t="s">
        <v>515</v>
      </c>
      <c r="C162" s="18" t="s">
        <v>516</v>
      </c>
      <c r="D162" s="18" t="s">
        <v>194</v>
      </c>
      <c r="E162" s="20">
        <v>417161.08</v>
      </c>
      <c r="F162" s="21">
        <v>1</v>
      </c>
    </row>
    <row r="163" spans="1:6" x14ac:dyDescent="0.25">
      <c r="A163" s="14" t="str">
        <f t="shared" si="2"/>
        <v>01250602</v>
      </c>
      <c r="B163" s="18" t="s">
        <v>517</v>
      </c>
      <c r="C163" s="18" t="s">
        <v>518</v>
      </c>
      <c r="D163" s="18" t="s">
        <v>214</v>
      </c>
      <c r="E163" s="20">
        <v>639849.37</v>
      </c>
      <c r="F163" s="21">
        <v>1</v>
      </c>
    </row>
    <row r="164" spans="1:6" x14ac:dyDescent="0.25">
      <c r="A164" s="14" t="str">
        <f t="shared" si="2"/>
        <v>01257728</v>
      </c>
      <c r="B164" s="14" t="s">
        <v>519</v>
      </c>
      <c r="C164" s="14" t="s">
        <v>520</v>
      </c>
      <c r="D164" s="14" t="s">
        <v>249</v>
      </c>
      <c r="E164" s="16">
        <v>2613104.52</v>
      </c>
      <c r="F164" s="17">
        <v>1</v>
      </c>
    </row>
    <row r="165" spans="1:6" x14ac:dyDescent="0.25">
      <c r="A165" s="14" t="str">
        <f t="shared" si="2"/>
        <v>01261592</v>
      </c>
      <c r="B165" s="14" t="s">
        <v>521</v>
      </c>
      <c r="C165" s="14" t="s">
        <v>522</v>
      </c>
      <c r="D165" s="14" t="s">
        <v>217</v>
      </c>
      <c r="E165" s="16">
        <v>187582.33</v>
      </c>
      <c r="F165" s="17">
        <v>1</v>
      </c>
    </row>
    <row r="166" spans="1:6" x14ac:dyDescent="0.25">
      <c r="A166" s="14" t="str">
        <f t="shared" si="2"/>
        <v>01265574</v>
      </c>
      <c r="B166" s="14" t="s">
        <v>523</v>
      </c>
      <c r="C166" s="14" t="s">
        <v>524</v>
      </c>
      <c r="D166" s="14" t="s">
        <v>252</v>
      </c>
      <c r="E166" s="16">
        <v>50632350.770000003</v>
      </c>
      <c r="F166" s="17">
        <v>1</v>
      </c>
    </row>
    <row r="167" spans="1:6" x14ac:dyDescent="0.25">
      <c r="A167" s="14" t="str">
        <f t="shared" si="2"/>
        <v>01273549</v>
      </c>
      <c r="B167" s="18" t="s">
        <v>525</v>
      </c>
      <c r="C167" s="18" t="s">
        <v>526</v>
      </c>
      <c r="D167" s="18" t="s">
        <v>191</v>
      </c>
      <c r="E167" s="20">
        <v>10716880.27</v>
      </c>
      <c r="F167" s="21">
        <v>1</v>
      </c>
    </row>
    <row r="168" spans="1:6" x14ac:dyDescent="0.25">
      <c r="A168" s="14" t="str">
        <f t="shared" si="2"/>
        <v>01274029</v>
      </c>
      <c r="B168" s="14" t="s">
        <v>527</v>
      </c>
      <c r="C168" s="14" t="s">
        <v>528</v>
      </c>
      <c r="D168" s="14" t="s">
        <v>272</v>
      </c>
      <c r="E168" s="16">
        <v>262239.01</v>
      </c>
      <c r="F168" s="17">
        <v>1</v>
      </c>
    </row>
    <row r="169" spans="1:6" x14ac:dyDescent="0.25">
      <c r="A169" s="14" t="str">
        <f t="shared" si="2"/>
        <v>01290253</v>
      </c>
      <c r="B169" s="14" t="s">
        <v>529</v>
      </c>
      <c r="C169" s="14" t="s">
        <v>530</v>
      </c>
      <c r="D169" s="14" t="s">
        <v>191</v>
      </c>
      <c r="E169" s="16">
        <v>19039.099999999999</v>
      </c>
      <c r="F169" s="17">
        <v>1</v>
      </c>
    </row>
    <row r="170" spans="1:6" x14ac:dyDescent="0.25">
      <c r="A170" s="14" t="str">
        <f t="shared" si="2"/>
        <v>01291506</v>
      </c>
      <c r="B170" s="14" t="s">
        <v>531</v>
      </c>
      <c r="C170" s="14" t="s">
        <v>532</v>
      </c>
      <c r="D170" s="14" t="s">
        <v>60</v>
      </c>
      <c r="E170" s="16">
        <v>117502.97</v>
      </c>
      <c r="F170" s="17">
        <v>1</v>
      </c>
    </row>
    <row r="171" spans="1:6" x14ac:dyDescent="0.25">
      <c r="A171" s="14" t="str">
        <f t="shared" si="2"/>
        <v>01292733</v>
      </c>
      <c r="B171" s="18" t="s">
        <v>533</v>
      </c>
      <c r="C171" s="18" t="s">
        <v>534</v>
      </c>
      <c r="D171" s="18" t="s">
        <v>235</v>
      </c>
      <c r="E171" s="20">
        <v>202317.53</v>
      </c>
      <c r="F171" s="21">
        <v>1</v>
      </c>
    </row>
    <row r="172" spans="1:6" x14ac:dyDescent="0.25">
      <c r="A172" s="14" t="str">
        <f t="shared" si="2"/>
        <v>01313847</v>
      </c>
      <c r="B172" s="14" t="s">
        <v>535</v>
      </c>
      <c r="C172" s="14" t="s">
        <v>536</v>
      </c>
      <c r="D172" s="14" t="s">
        <v>235</v>
      </c>
      <c r="E172" s="16">
        <v>19392.580000000002</v>
      </c>
      <c r="F172" s="17">
        <v>1</v>
      </c>
    </row>
    <row r="173" spans="1:6" x14ac:dyDescent="0.25">
      <c r="A173" s="14" t="str">
        <f t="shared" si="2"/>
        <v>01314962</v>
      </c>
      <c r="B173" s="14" t="s">
        <v>537</v>
      </c>
      <c r="C173" s="14" t="s">
        <v>538</v>
      </c>
      <c r="D173" s="14" t="s">
        <v>199</v>
      </c>
      <c r="E173" s="16">
        <v>175766.73</v>
      </c>
      <c r="F173" s="17">
        <v>1</v>
      </c>
    </row>
    <row r="174" spans="1:6" x14ac:dyDescent="0.25">
      <c r="A174" s="14" t="str">
        <f t="shared" si="2"/>
        <v>01318869</v>
      </c>
      <c r="B174" s="18" t="s">
        <v>539</v>
      </c>
      <c r="C174" s="18" t="s">
        <v>540</v>
      </c>
      <c r="D174" s="18" t="s">
        <v>438</v>
      </c>
      <c r="E174" s="20">
        <v>55344.91</v>
      </c>
      <c r="F174" s="21">
        <v>1</v>
      </c>
    </row>
    <row r="175" spans="1:6" x14ac:dyDescent="0.25">
      <c r="A175" s="14" t="str">
        <f t="shared" si="2"/>
        <v>01320544</v>
      </c>
      <c r="B175" s="14" t="s">
        <v>541</v>
      </c>
      <c r="C175" s="14" t="s">
        <v>542</v>
      </c>
      <c r="D175" s="14" t="s">
        <v>388</v>
      </c>
      <c r="E175" s="16">
        <v>50459</v>
      </c>
      <c r="F175" s="17">
        <v>1</v>
      </c>
    </row>
    <row r="176" spans="1:6" x14ac:dyDescent="0.25">
      <c r="A176" s="14" t="str">
        <f t="shared" si="2"/>
        <v>01321256</v>
      </c>
      <c r="B176" s="14" t="s">
        <v>543</v>
      </c>
      <c r="C176" s="14" t="s">
        <v>544</v>
      </c>
      <c r="D176" s="14" t="s">
        <v>191</v>
      </c>
      <c r="E176" s="16">
        <v>15240252.84</v>
      </c>
      <c r="F176" s="17">
        <v>1</v>
      </c>
    </row>
    <row r="177" spans="1:6" x14ac:dyDescent="0.25">
      <c r="A177" s="14" t="str">
        <f t="shared" si="2"/>
        <v>01323146</v>
      </c>
      <c r="B177" s="18" t="s">
        <v>545</v>
      </c>
      <c r="C177" s="18" t="s">
        <v>546</v>
      </c>
      <c r="D177" s="18" t="s">
        <v>191</v>
      </c>
      <c r="E177" s="20">
        <v>1948394.77</v>
      </c>
      <c r="F177" s="21">
        <v>1</v>
      </c>
    </row>
    <row r="178" spans="1:6" x14ac:dyDescent="0.25">
      <c r="A178" s="14" t="str">
        <f t="shared" si="2"/>
        <v>01324941</v>
      </c>
      <c r="B178" s="14" t="s">
        <v>547</v>
      </c>
      <c r="C178" s="14" t="s">
        <v>548</v>
      </c>
      <c r="D178" s="14" t="s">
        <v>249</v>
      </c>
      <c r="E178" s="16">
        <v>4858657.7300000004</v>
      </c>
      <c r="F178" s="17">
        <v>1</v>
      </c>
    </row>
    <row r="179" spans="1:6" x14ac:dyDescent="0.25">
      <c r="A179" s="14" t="str">
        <f t="shared" si="2"/>
        <v>01326206</v>
      </c>
      <c r="B179" s="18" t="s">
        <v>549</v>
      </c>
      <c r="C179" s="18" t="s">
        <v>550</v>
      </c>
      <c r="D179" s="18" t="s">
        <v>191</v>
      </c>
      <c r="E179" s="20">
        <v>99328.3</v>
      </c>
      <c r="F179" s="21">
        <v>1</v>
      </c>
    </row>
    <row r="180" spans="1:6" s="30" customFormat="1" x14ac:dyDescent="0.25">
      <c r="A180" s="27" t="str">
        <f t="shared" si="2"/>
        <v>01343804</v>
      </c>
      <c r="B180" s="27" t="s">
        <v>551</v>
      </c>
      <c r="C180" s="27" t="s">
        <v>552</v>
      </c>
      <c r="D180" s="27" t="s">
        <v>204</v>
      </c>
      <c r="E180" s="28">
        <v>1776597.5</v>
      </c>
      <c r="F180" s="29">
        <v>1</v>
      </c>
    </row>
    <row r="181" spans="1:6" x14ac:dyDescent="0.25">
      <c r="A181" s="14" t="str">
        <f t="shared" si="2"/>
        <v>01348978</v>
      </c>
      <c r="B181" s="18" t="s">
        <v>553</v>
      </c>
      <c r="C181" s="18" t="s">
        <v>554</v>
      </c>
      <c r="D181" s="18" t="s">
        <v>191</v>
      </c>
      <c r="E181" s="20">
        <v>244767.49</v>
      </c>
      <c r="F181" s="21">
        <v>1</v>
      </c>
    </row>
    <row r="182" spans="1:6" x14ac:dyDescent="0.25">
      <c r="A182" s="14" t="str">
        <f t="shared" si="2"/>
        <v>01360559</v>
      </c>
      <c r="B182" s="14" t="s">
        <v>555</v>
      </c>
      <c r="C182" s="14" t="s">
        <v>556</v>
      </c>
      <c r="D182" s="14" t="s">
        <v>217</v>
      </c>
      <c r="E182" s="16">
        <v>23378.240000000002</v>
      </c>
      <c r="F182" s="17">
        <v>1</v>
      </c>
    </row>
    <row r="183" spans="1:6" x14ac:dyDescent="0.25">
      <c r="A183" s="14" t="str">
        <f t="shared" si="2"/>
        <v>01362987</v>
      </c>
      <c r="B183" s="14" t="s">
        <v>557</v>
      </c>
      <c r="C183" s="14" t="s">
        <v>558</v>
      </c>
      <c r="D183" s="14" t="s">
        <v>199</v>
      </c>
      <c r="E183" s="16">
        <v>619601.43999999994</v>
      </c>
      <c r="F183" s="17">
        <v>1</v>
      </c>
    </row>
    <row r="184" spans="1:6" x14ac:dyDescent="0.25">
      <c r="A184" s="14" t="str">
        <f t="shared" si="2"/>
        <v>01368232</v>
      </c>
      <c r="B184" s="18" t="s">
        <v>559</v>
      </c>
      <c r="C184" s="18" t="s">
        <v>560</v>
      </c>
      <c r="D184" s="18" t="s">
        <v>244</v>
      </c>
      <c r="E184" s="20">
        <v>40336.83</v>
      </c>
      <c r="F184" s="21">
        <v>1</v>
      </c>
    </row>
    <row r="185" spans="1:6" x14ac:dyDescent="0.25">
      <c r="A185" s="14" t="str">
        <f t="shared" si="2"/>
        <v>01372195</v>
      </c>
      <c r="B185" s="18" t="s">
        <v>561</v>
      </c>
      <c r="C185" s="18" t="s">
        <v>562</v>
      </c>
      <c r="D185" s="18" t="s">
        <v>383</v>
      </c>
      <c r="E185" s="20">
        <v>352978.27</v>
      </c>
      <c r="F185" s="21">
        <v>1</v>
      </c>
    </row>
    <row r="186" spans="1:6" x14ac:dyDescent="0.25">
      <c r="A186" s="14" t="str">
        <f t="shared" si="2"/>
        <v>01375851</v>
      </c>
      <c r="B186" s="14" t="s">
        <v>563</v>
      </c>
      <c r="C186" s="14" t="s">
        <v>564</v>
      </c>
      <c r="D186" s="14" t="s">
        <v>60</v>
      </c>
      <c r="E186" s="16">
        <v>5052.45</v>
      </c>
      <c r="F186" s="17">
        <v>1</v>
      </c>
    </row>
    <row r="187" spans="1:6" x14ac:dyDescent="0.25">
      <c r="A187" s="14" t="str">
        <f t="shared" si="2"/>
        <v>01377656</v>
      </c>
      <c r="B187" s="14" t="s">
        <v>565</v>
      </c>
      <c r="C187" s="14" t="s">
        <v>566</v>
      </c>
      <c r="D187" s="14" t="s">
        <v>204</v>
      </c>
      <c r="E187" s="16">
        <v>73052.649999999994</v>
      </c>
      <c r="F187" s="17">
        <v>1</v>
      </c>
    </row>
    <row r="188" spans="1:6" x14ac:dyDescent="0.25">
      <c r="A188" s="14" t="str">
        <f t="shared" si="2"/>
        <v>01378983</v>
      </c>
      <c r="B188" s="18" t="s">
        <v>567</v>
      </c>
      <c r="C188" s="18" t="s">
        <v>568</v>
      </c>
      <c r="D188" s="18" t="s">
        <v>191</v>
      </c>
      <c r="E188" s="20">
        <v>263516.09999999998</v>
      </c>
      <c r="F188" s="21">
        <v>1</v>
      </c>
    </row>
    <row r="189" spans="1:6" x14ac:dyDescent="0.25">
      <c r="A189" s="14" t="str">
        <f t="shared" si="2"/>
        <v>01381151</v>
      </c>
      <c r="B189" s="18" t="s">
        <v>569</v>
      </c>
      <c r="C189" s="18" t="s">
        <v>570</v>
      </c>
      <c r="D189" s="18" t="s">
        <v>191</v>
      </c>
      <c r="E189" s="20">
        <v>14203793.08</v>
      </c>
      <c r="F189" s="21">
        <v>1</v>
      </c>
    </row>
    <row r="190" spans="1:6" x14ac:dyDescent="0.25">
      <c r="A190" s="14" t="str">
        <f t="shared" si="2"/>
        <v>01382040</v>
      </c>
      <c r="B190" s="14" t="s">
        <v>571</v>
      </c>
      <c r="C190" s="14" t="s">
        <v>572</v>
      </c>
      <c r="D190" s="14" t="s">
        <v>199</v>
      </c>
      <c r="E190" s="16">
        <v>3862466.99</v>
      </c>
      <c r="F190" s="17">
        <v>1</v>
      </c>
    </row>
    <row r="191" spans="1:6" x14ac:dyDescent="0.25">
      <c r="A191" s="14" t="str">
        <f t="shared" si="2"/>
        <v>01386084</v>
      </c>
      <c r="B191" s="18" t="s">
        <v>573</v>
      </c>
      <c r="C191" s="18" t="s">
        <v>52</v>
      </c>
      <c r="D191" s="18" t="s">
        <v>232</v>
      </c>
      <c r="E191" s="20">
        <v>372426.47</v>
      </c>
      <c r="F191" s="21">
        <v>1</v>
      </c>
    </row>
    <row r="192" spans="1:6" x14ac:dyDescent="0.25">
      <c r="A192" s="14" t="str">
        <f t="shared" si="2"/>
        <v>01395165</v>
      </c>
      <c r="B192" s="14" t="s">
        <v>574</v>
      </c>
      <c r="C192" s="14" t="s">
        <v>575</v>
      </c>
      <c r="D192" s="14" t="s">
        <v>249</v>
      </c>
      <c r="E192" s="16">
        <v>1926.12</v>
      </c>
      <c r="F192" s="17">
        <v>1</v>
      </c>
    </row>
    <row r="193" spans="1:6" x14ac:dyDescent="0.25">
      <c r="A193" s="14" t="str">
        <f t="shared" si="2"/>
        <v>01407360</v>
      </c>
      <c r="B193" s="14" t="s">
        <v>576</v>
      </c>
      <c r="C193" s="14" t="s">
        <v>577</v>
      </c>
      <c r="D193" s="14" t="s">
        <v>191</v>
      </c>
      <c r="E193" s="16">
        <v>9892336.0399999991</v>
      </c>
      <c r="F193" s="17">
        <v>1</v>
      </c>
    </row>
    <row r="194" spans="1:6" x14ac:dyDescent="0.25">
      <c r="A194" s="14" t="str">
        <f t="shared" si="2"/>
        <v>01411800</v>
      </c>
      <c r="B194" s="18" t="s">
        <v>578</v>
      </c>
      <c r="C194" s="18" t="s">
        <v>579</v>
      </c>
      <c r="D194" s="18" t="s">
        <v>191</v>
      </c>
      <c r="E194" s="20">
        <v>1443675.06</v>
      </c>
      <c r="F194" s="21">
        <v>1</v>
      </c>
    </row>
    <row r="195" spans="1:6" x14ac:dyDescent="0.25">
      <c r="A195" s="14" t="str">
        <f t="shared" si="2"/>
        <v>01413201</v>
      </c>
      <c r="B195" s="14" t="s">
        <v>580</v>
      </c>
      <c r="C195" s="14" t="s">
        <v>581</v>
      </c>
      <c r="D195" s="14" t="s">
        <v>252</v>
      </c>
      <c r="E195" s="16">
        <v>11484620.220000001</v>
      </c>
      <c r="F195" s="17">
        <v>1</v>
      </c>
    </row>
    <row r="196" spans="1:6" x14ac:dyDescent="0.25">
      <c r="A196" s="14" t="str">
        <f t="shared" si="2"/>
        <v>01418453</v>
      </c>
      <c r="B196" s="18" t="s">
        <v>582</v>
      </c>
      <c r="C196" s="18" t="s">
        <v>583</v>
      </c>
      <c r="D196" s="18" t="s">
        <v>214</v>
      </c>
      <c r="E196" s="20">
        <v>30102608.48</v>
      </c>
      <c r="F196" s="21">
        <v>1</v>
      </c>
    </row>
    <row r="197" spans="1:6" x14ac:dyDescent="0.25">
      <c r="A197" s="14" t="str">
        <f t="shared" si="2"/>
        <v>01422595</v>
      </c>
      <c r="B197" s="18" t="s">
        <v>584</v>
      </c>
      <c r="C197" s="18" t="s">
        <v>585</v>
      </c>
      <c r="D197" s="18" t="s">
        <v>287</v>
      </c>
      <c r="E197" s="20">
        <v>1780483.83</v>
      </c>
      <c r="F197" s="21">
        <v>1</v>
      </c>
    </row>
    <row r="198" spans="1:6" x14ac:dyDescent="0.25">
      <c r="A198" s="14" t="str">
        <f t="shared" si="2"/>
        <v>01428928</v>
      </c>
      <c r="B198" s="14" t="s">
        <v>586</v>
      </c>
      <c r="C198" s="14" t="s">
        <v>587</v>
      </c>
      <c r="D198" s="14" t="s">
        <v>191</v>
      </c>
      <c r="E198" s="16">
        <v>581763.30000000005</v>
      </c>
      <c r="F198" s="17">
        <v>1</v>
      </c>
    </row>
    <row r="199" spans="1:6" x14ac:dyDescent="0.25">
      <c r="A199" s="14" t="str">
        <f t="shared" ref="A199:A262" si="3">LEFT(SUBSTITUTE(SUBSTITUTE(SUBSTITUTE(SUBSTITUTE(TRIM(B199),".",""),"/",""),"-","")," ",""), 8)</f>
        <v>01430955</v>
      </c>
      <c r="B199" s="14" t="s">
        <v>588</v>
      </c>
      <c r="C199" s="14" t="s">
        <v>162</v>
      </c>
      <c r="D199" s="14" t="s">
        <v>249</v>
      </c>
      <c r="E199" s="16">
        <v>4152796.88</v>
      </c>
      <c r="F199" s="17">
        <v>1</v>
      </c>
    </row>
    <row r="200" spans="1:6" x14ac:dyDescent="0.25">
      <c r="A200" s="14" t="str">
        <f t="shared" si="3"/>
        <v>01444455</v>
      </c>
      <c r="B200" s="14" t="s">
        <v>589</v>
      </c>
      <c r="C200" s="14" t="s">
        <v>590</v>
      </c>
      <c r="D200" s="14" t="s">
        <v>235</v>
      </c>
      <c r="E200" s="16">
        <v>7721602.9800000004</v>
      </c>
      <c r="F200" s="17">
        <v>1</v>
      </c>
    </row>
    <row r="201" spans="1:6" x14ac:dyDescent="0.25">
      <c r="A201" s="14" t="str">
        <f t="shared" si="3"/>
        <v>01450038</v>
      </c>
      <c r="B201" s="14" t="s">
        <v>591</v>
      </c>
      <c r="C201" s="14" t="s">
        <v>592</v>
      </c>
      <c r="D201" s="14" t="s">
        <v>272</v>
      </c>
      <c r="E201" s="16">
        <v>24735.63</v>
      </c>
      <c r="F201" s="17">
        <v>1</v>
      </c>
    </row>
    <row r="202" spans="1:6" x14ac:dyDescent="0.25">
      <c r="A202" s="14" t="str">
        <f t="shared" si="3"/>
        <v>01465003</v>
      </c>
      <c r="B202" s="14" t="s">
        <v>593</v>
      </c>
      <c r="C202" s="14" t="s">
        <v>594</v>
      </c>
      <c r="D202" s="14" t="s">
        <v>287</v>
      </c>
      <c r="E202" s="16">
        <v>1580.26</v>
      </c>
      <c r="F202" s="17">
        <v>1</v>
      </c>
    </row>
    <row r="203" spans="1:6" x14ac:dyDescent="0.25">
      <c r="A203" s="14" t="str">
        <f t="shared" si="3"/>
        <v>01467047</v>
      </c>
      <c r="B203" s="18" t="s">
        <v>595</v>
      </c>
      <c r="C203" s="18" t="s">
        <v>596</v>
      </c>
      <c r="D203" s="18" t="s">
        <v>222</v>
      </c>
      <c r="E203" s="20">
        <v>644442.47</v>
      </c>
      <c r="F203" s="21">
        <v>1</v>
      </c>
    </row>
    <row r="204" spans="1:6" x14ac:dyDescent="0.25">
      <c r="A204" s="14" t="str">
        <f t="shared" si="3"/>
        <v>01472712</v>
      </c>
      <c r="B204" s="14" t="s">
        <v>597</v>
      </c>
      <c r="C204" s="14" t="s">
        <v>598</v>
      </c>
      <c r="D204" s="14" t="s">
        <v>272</v>
      </c>
      <c r="E204" s="16">
        <v>84352.36</v>
      </c>
      <c r="F204" s="17">
        <v>1</v>
      </c>
    </row>
    <row r="205" spans="1:6" x14ac:dyDescent="0.25">
      <c r="A205" s="14" t="str">
        <f t="shared" si="3"/>
        <v>01481303</v>
      </c>
      <c r="B205" s="18" t="s">
        <v>599</v>
      </c>
      <c r="C205" s="18" t="s">
        <v>600</v>
      </c>
      <c r="D205" s="18" t="s">
        <v>60</v>
      </c>
      <c r="E205" s="20">
        <v>638852.96</v>
      </c>
      <c r="F205" s="21">
        <v>1</v>
      </c>
    </row>
    <row r="206" spans="1:6" x14ac:dyDescent="0.25">
      <c r="A206" s="14" t="str">
        <f t="shared" si="3"/>
        <v>01523007</v>
      </c>
      <c r="B206" s="14" t="s">
        <v>601</v>
      </c>
      <c r="C206" s="14" t="s">
        <v>602</v>
      </c>
      <c r="D206" s="14" t="s">
        <v>60</v>
      </c>
      <c r="E206" s="16">
        <v>593664.03</v>
      </c>
      <c r="F206" s="17">
        <v>1</v>
      </c>
    </row>
    <row r="207" spans="1:6" x14ac:dyDescent="0.25">
      <c r="A207" s="14" t="str">
        <f t="shared" si="3"/>
        <v>01531714</v>
      </c>
      <c r="B207" s="18" t="s">
        <v>603</v>
      </c>
      <c r="C207" s="18" t="s">
        <v>604</v>
      </c>
      <c r="D207" s="18" t="s">
        <v>191</v>
      </c>
      <c r="E207" s="20">
        <v>16199438.439999999</v>
      </c>
      <c r="F207" s="21">
        <v>1</v>
      </c>
    </row>
    <row r="208" spans="1:6" x14ac:dyDescent="0.25">
      <c r="A208" s="14" t="str">
        <f t="shared" si="3"/>
        <v>01533884</v>
      </c>
      <c r="B208" s="18" t="s">
        <v>605</v>
      </c>
      <c r="C208" s="18" t="s">
        <v>606</v>
      </c>
      <c r="D208" s="18" t="s">
        <v>191</v>
      </c>
      <c r="E208" s="20">
        <v>921618.05</v>
      </c>
      <c r="F208" s="21">
        <v>1</v>
      </c>
    </row>
    <row r="209" spans="1:6" x14ac:dyDescent="0.25">
      <c r="A209" s="14" t="str">
        <f t="shared" si="3"/>
        <v>01534437</v>
      </c>
      <c r="B209" s="14" t="s">
        <v>607</v>
      </c>
      <c r="C209" s="14" t="s">
        <v>608</v>
      </c>
      <c r="D209" s="14" t="s">
        <v>191</v>
      </c>
      <c r="E209" s="16">
        <v>5263854.7300000004</v>
      </c>
      <c r="F209" s="17">
        <v>1</v>
      </c>
    </row>
    <row r="210" spans="1:6" x14ac:dyDescent="0.25">
      <c r="A210" s="14" t="str">
        <f t="shared" si="3"/>
        <v>01551753</v>
      </c>
      <c r="B210" s="18" t="s">
        <v>609</v>
      </c>
      <c r="C210" s="18" t="s">
        <v>40</v>
      </c>
      <c r="D210" s="18" t="s">
        <v>191</v>
      </c>
      <c r="E210" s="20">
        <v>10421721.49</v>
      </c>
      <c r="F210" s="21">
        <v>1</v>
      </c>
    </row>
    <row r="211" spans="1:6" x14ac:dyDescent="0.25">
      <c r="A211" s="14" t="str">
        <f t="shared" si="3"/>
        <v>01552942</v>
      </c>
      <c r="B211" s="18" t="s">
        <v>610</v>
      </c>
      <c r="C211" s="18" t="s">
        <v>611</v>
      </c>
      <c r="D211" s="18" t="s">
        <v>191</v>
      </c>
      <c r="E211" s="20">
        <v>3221954.06</v>
      </c>
      <c r="F211" s="21">
        <v>1</v>
      </c>
    </row>
    <row r="212" spans="1:6" x14ac:dyDescent="0.25">
      <c r="A212" s="14" t="str">
        <f t="shared" si="3"/>
        <v>01554104</v>
      </c>
      <c r="B212" s="14" t="s">
        <v>612</v>
      </c>
      <c r="C212" s="14" t="s">
        <v>613</v>
      </c>
      <c r="D212" s="14" t="s">
        <v>191</v>
      </c>
      <c r="E212" s="16">
        <v>101203.2</v>
      </c>
      <c r="F212" s="17">
        <v>1</v>
      </c>
    </row>
    <row r="213" spans="1:6" x14ac:dyDescent="0.25">
      <c r="A213" s="14" t="str">
        <f t="shared" si="3"/>
        <v>01563861</v>
      </c>
      <c r="B213" s="14" t="s">
        <v>614</v>
      </c>
      <c r="C213" s="14" t="s">
        <v>615</v>
      </c>
      <c r="D213" s="14" t="s">
        <v>287</v>
      </c>
      <c r="E213" s="16">
        <v>641717.43999999994</v>
      </c>
      <c r="F213" s="17">
        <v>1</v>
      </c>
    </row>
    <row r="214" spans="1:6" x14ac:dyDescent="0.25">
      <c r="A214" s="14" t="str">
        <f t="shared" si="3"/>
        <v>01564191</v>
      </c>
      <c r="B214" s="14" t="s">
        <v>616</v>
      </c>
      <c r="C214" s="14" t="s">
        <v>617</v>
      </c>
      <c r="D214" s="14" t="s">
        <v>272</v>
      </c>
      <c r="E214" s="16">
        <v>103748.98</v>
      </c>
      <c r="F214" s="17">
        <v>1</v>
      </c>
    </row>
    <row r="215" spans="1:6" x14ac:dyDescent="0.25">
      <c r="A215" s="14" t="str">
        <f t="shared" si="3"/>
        <v>01564939</v>
      </c>
      <c r="B215" s="18" t="s">
        <v>618</v>
      </c>
      <c r="C215" s="18" t="s">
        <v>619</v>
      </c>
      <c r="D215" s="18" t="s">
        <v>191</v>
      </c>
      <c r="E215" s="20">
        <v>11028072.720000001</v>
      </c>
      <c r="F215" s="21">
        <v>1</v>
      </c>
    </row>
    <row r="216" spans="1:6" x14ac:dyDescent="0.25">
      <c r="A216" s="14" t="str">
        <f t="shared" si="3"/>
        <v>01565209</v>
      </c>
      <c r="B216" s="14" t="s">
        <v>620</v>
      </c>
      <c r="C216" s="14" t="s">
        <v>621</v>
      </c>
      <c r="D216" s="14" t="s">
        <v>191</v>
      </c>
      <c r="E216" s="16">
        <v>34462870.170000002</v>
      </c>
      <c r="F216" s="17">
        <v>1</v>
      </c>
    </row>
    <row r="217" spans="1:6" x14ac:dyDescent="0.25">
      <c r="A217" s="14" t="str">
        <f t="shared" si="3"/>
        <v>01567668</v>
      </c>
      <c r="B217" s="14" t="s">
        <v>622</v>
      </c>
      <c r="C217" s="14" t="s">
        <v>623</v>
      </c>
      <c r="D217" s="14" t="s">
        <v>191</v>
      </c>
      <c r="E217" s="16">
        <v>1797389.07</v>
      </c>
      <c r="F217" s="17">
        <v>1</v>
      </c>
    </row>
    <row r="218" spans="1:6" x14ac:dyDescent="0.25">
      <c r="A218" s="14" t="str">
        <f t="shared" si="3"/>
        <v>01569060</v>
      </c>
      <c r="B218" s="14" t="s">
        <v>624</v>
      </c>
      <c r="C218" s="14" t="s">
        <v>625</v>
      </c>
      <c r="D218" s="14" t="s">
        <v>191</v>
      </c>
      <c r="E218" s="16">
        <v>119575209.67</v>
      </c>
      <c r="F218" s="17">
        <v>1</v>
      </c>
    </row>
    <row r="219" spans="1:6" x14ac:dyDescent="0.25">
      <c r="A219" s="14" t="str">
        <f t="shared" si="3"/>
        <v>01570589</v>
      </c>
      <c r="B219" s="18" t="s">
        <v>626</v>
      </c>
      <c r="C219" s="18" t="s">
        <v>169</v>
      </c>
      <c r="D219" s="18" t="s">
        <v>191</v>
      </c>
      <c r="E219" s="20">
        <v>45256627.990000002</v>
      </c>
      <c r="F219" s="21">
        <v>1</v>
      </c>
    </row>
    <row r="220" spans="1:6" x14ac:dyDescent="0.25">
      <c r="A220" s="14" t="str">
        <f t="shared" si="3"/>
        <v>01571791</v>
      </c>
      <c r="B220" s="14" t="s">
        <v>627</v>
      </c>
      <c r="C220" s="14" t="s">
        <v>628</v>
      </c>
      <c r="D220" s="14" t="s">
        <v>438</v>
      </c>
      <c r="E220" s="16">
        <v>40037.11</v>
      </c>
      <c r="F220" s="17">
        <v>1</v>
      </c>
    </row>
    <row r="221" spans="1:6" x14ac:dyDescent="0.25">
      <c r="A221" s="14" t="str">
        <f t="shared" si="3"/>
        <v>01573846</v>
      </c>
      <c r="B221" s="18" t="s">
        <v>629</v>
      </c>
      <c r="C221" s="18" t="s">
        <v>630</v>
      </c>
      <c r="D221" s="18" t="s">
        <v>60</v>
      </c>
      <c r="E221" s="20">
        <v>1597.34</v>
      </c>
      <c r="F221" s="21">
        <v>1</v>
      </c>
    </row>
    <row r="222" spans="1:6" x14ac:dyDescent="0.25">
      <c r="A222" s="14" t="str">
        <f t="shared" si="3"/>
        <v>01586742</v>
      </c>
      <c r="B222" s="14" t="s">
        <v>631</v>
      </c>
      <c r="C222" s="14" t="s">
        <v>632</v>
      </c>
      <c r="D222" s="14" t="s">
        <v>191</v>
      </c>
      <c r="E222" s="16">
        <v>17594130.390000001</v>
      </c>
      <c r="F222" s="17">
        <v>1</v>
      </c>
    </row>
    <row r="223" spans="1:6" x14ac:dyDescent="0.25">
      <c r="A223" s="14" t="str">
        <f t="shared" si="3"/>
        <v>01590900</v>
      </c>
      <c r="B223" s="18" t="s">
        <v>633</v>
      </c>
      <c r="C223" s="18" t="s">
        <v>634</v>
      </c>
      <c r="D223" s="18" t="s">
        <v>191</v>
      </c>
      <c r="E223" s="20">
        <v>34981068.859999999</v>
      </c>
      <c r="F223" s="21">
        <v>1</v>
      </c>
    </row>
    <row r="224" spans="1:6" x14ac:dyDescent="0.25">
      <c r="A224" s="14" t="str">
        <f t="shared" si="3"/>
        <v>01595799</v>
      </c>
      <c r="B224" s="18" t="s">
        <v>635</v>
      </c>
      <c r="C224" s="18" t="s">
        <v>636</v>
      </c>
      <c r="D224" s="18" t="s">
        <v>209</v>
      </c>
      <c r="E224" s="20">
        <v>18029788.18</v>
      </c>
      <c r="F224" s="21">
        <v>1</v>
      </c>
    </row>
    <row r="225" spans="1:6" x14ac:dyDescent="0.25">
      <c r="A225" s="14" t="str">
        <f t="shared" si="3"/>
        <v>01599092</v>
      </c>
      <c r="B225" s="14" t="s">
        <v>637</v>
      </c>
      <c r="C225" s="14" t="s">
        <v>638</v>
      </c>
      <c r="D225" s="14" t="s">
        <v>395</v>
      </c>
      <c r="E225" s="16">
        <v>196707.24</v>
      </c>
      <c r="F225" s="17">
        <v>1</v>
      </c>
    </row>
    <row r="226" spans="1:6" x14ac:dyDescent="0.25">
      <c r="A226" s="14" t="str">
        <f t="shared" si="3"/>
        <v>01599098</v>
      </c>
      <c r="B226" s="18" t="s">
        <v>639</v>
      </c>
      <c r="C226" s="18" t="s">
        <v>640</v>
      </c>
      <c r="D226" s="18" t="s">
        <v>395</v>
      </c>
      <c r="E226" s="20">
        <v>5924.78</v>
      </c>
      <c r="F226" s="21">
        <v>1</v>
      </c>
    </row>
    <row r="227" spans="1:6" x14ac:dyDescent="0.25">
      <c r="A227" s="14" t="str">
        <f t="shared" si="3"/>
        <v>01606515</v>
      </c>
      <c r="B227" s="14" t="s">
        <v>641</v>
      </c>
      <c r="C227" s="14" t="s">
        <v>642</v>
      </c>
      <c r="D227" s="14" t="s">
        <v>395</v>
      </c>
      <c r="E227" s="16">
        <v>9533947.0099999998</v>
      </c>
      <c r="F227" s="17">
        <v>1</v>
      </c>
    </row>
    <row r="228" spans="1:6" x14ac:dyDescent="0.25">
      <c r="A228" s="14" t="str">
        <f t="shared" si="3"/>
        <v>01607917</v>
      </c>
      <c r="B228" s="18" t="s">
        <v>643</v>
      </c>
      <c r="C228" s="18" t="s">
        <v>644</v>
      </c>
      <c r="D228" s="18" t="s">
        <v>229</v>
      </c>
      <c r="E228" s="20">
        <v>19793238.98</v>
      </c>
      <c r="F228" s="21">
        <v>1</v>
      </c>
    </row>
    <row r="229" spans="1:6" x14ac:dyDescent="0.25">
      <c r="A229" s="14" t="str">
        <f t="shared" si="3"/>
        <v>01609274</v>
      </c>
      <c r="B229" s="14" t="s">
        <v>645</v>
      </c>
      <c r="C229" s="14" t="s">
        <v>646</v>
      </c>
      <c r="D229" s="14" t="s">
        <v>235</v>
      </c>
      <c r="E229" s="16">
        <v>2862196.51</v>
      </c>
      <c r="F229" s="17">
        <v>1</v>
      </c>
    </row>
    <row r="230" spans="1:6" x14ac:dyDescent="0.25">
      <c r="A230" s="14" t="str">
        <f t="shared" si="3"/>
        <v>01611375</v>
      </c>
      <c r="B230" s="18" t="s">
        <v>647</v>
      </c>
      <c r="C230" s="18" t="s">
        <v>648</v>
      </c>
      <c r="D230" s="18" t="s">
        <v>191</v>
      </c>
      <c r="E230" s="20">
        <v>368573.08</v>
      </c>
      <c r="F230" s="21">
        <v>1</v>
      </c>
    </row>
    <row r="231" spans="1:6" x14ac:dyDescent="0.25">
      <c r="A231" s="14" t="str">
        <f t="shared" si="3"/>
        <v>01615316</v>
      </c>
      <c r="B231" s="18" t="s">
        <v>649</v>
      </c>
      <c r="C231" s="18" t="s">
        <v>650</v>
      </c>
      <c r="D231" s="18" t="s">
        <v>252</v>
      </c>
      <c r="E231" s="20">
        <v>66518.58</v>
      </c>
      <c r="F231" s="21">
        <v>1</v>
      </c>
    </row>
    <row r="232" spans="1:6" x14ac:dyDescent="0.25">
      <c r="A232" s="14" t="str">
        <f t="shared" si="3"/>
        <v>01615319</v>
      </c>
      <c r="B232" s="14" t="s">
        <v>651</v>
      </c>
      <c r="C232" s="14" t="s">
        <v>652</v>
      </c>
      <c r="D232" s="14" t="s">
        <v>191</v>
      </c>
      <c r="E232" s="16">
        <v>201444.48000000001</v>
      </c>
      <c r="F232" s="17">
        <v>1</v>
      </c>
    </row>
    <row r="233" spans="1:6" x14ac:dyDescent="0.25">
      <c r="A233" s="14" t="str">
        <f t="shared" si="3"/>
        <v>01617489</v>
      </c>
      <c r="B233" s="14" t="s">
        <v>653</v>
      </c>
      <c r="C233" s="14" t="s">
        <v>654</v>
      </c>
      <c r="D233" s="14" t="s">
        <v>191</v>
      </c>
      <c r="E233" s="16">
        <v>2270588.23</v>
      </c>
      <c r="F233" s="17">
        <v>1</v>
      </c>
    </row>
    <row r="234" spans="1:6" x14ac:dyDescent="0.25">
      <c r="A234" s="14" t="str">
        <f t="shared" si="3"/>
        <v>01619790</v>
      </c>
      <c r="B234" s="14" t="s">
        <v>655</v>
      </c>
      <c r="C234" s="14" t="s">
        <v>656</v>
      </c>
      <c r="D234" s="14" t="s">
        <v>191</v>
      </c>
      <c r="E234" s="16">
        <v>2304276.2400000002</v>
      </c>
      <c r="F234" s="17">
        <v>1</v>
      </c>
    </row>
    <row r="235" spans="1:6" x14ac:dyDescent="0.25">
      <c r="A235" s="14" t="str">
        <f t="shared" si="3"/>
        <v>01625151</v>
      </c>
      <c r="B235" s="18" t="s">
        <v>657</v>
      </c>
      <c r="C235" s="18" t="s">
        <v>658</v>
      </c>
      <c r="D235" s="18" t="s">
        <v>191</v>
      </c>
      <c r="E235" s="20">
        <v>10548446.98</v>
      </c>
      <c r="F235" s="21">
        <v>1</v>
      </c>
    </row>
    <row r="236" spans="1:6" x14ac:dyDescent="0.25">
      <c r="A236" s="14" t="str">
        <f t="shared" si="3"/>
        <v>01632907</v>
      </c>
      <c r="B236" s="14" t="s">
        <v>659</v>
      </c>
      <c r="C236" s="14" t="s">
        <v>660</v>
      </c>
      <c r="D236" s="14" t="s">
        <v>199</v>
      </c>
      <c r="E236" s="16">
        <v>340505.28</v>
      </c>
      <c r="F236" s="17">
        <v>1</v>
      </c>
    </row>
    <row r="237" spans="1:6" x14ac:dyDescent="0.25">
      <c r="A237" s="14" t="str">
        <f t="shared" si="3"/>
        <v>01641634</v>
      </c>
      <c r="B237" s="18" t="s">
        <v>661</v>
      </c>
      <c r="C237" s="18" t="s">
        <v>662</v>
      </c>
      <c r="D237" s="18" t="s">
        <v>60</v>
      </c>
      <c r="E237" s="20">
        <v>347998.55</v>
      </c>
      <c r="F237" s="21">
        <v>1</v>
      </c>
    </row>
    <row r="238" spans="1:6" x14ac:dyDescent="0.25">
      <c r="A238" s="14" t="str">
        <f t="shared" si="3"/>
        <v>01649544</v>
      </c>
      <c r="B238" s="18" t="s">
        <v>663</v>
      </c>
      <c r="C238" s="18" t="s">
        <v>664</v>
      </c>
      <c r="D238" s="18" t="s">
        <v>222</v>
      </c>
      <c r="E238" s="20">
        <v>1314.19</v>
      </c>
      <c r="F238" s="21">
        <v>1</v>
      </c>
    </row>
    <row r="239" spans="1:6" x14ac:dyDescent="0.25">
      <c r="A239" s="14" t="str">
        <f t="shared" si="3"/>
        <v>01656123</v>
      </c>
      <c r="B239" s="18" t="s">
        <v>665</v>
      </c>
      <c r="C239" s="18" t="s">
        <v>666</v>
      </c>
      <c r="D239" s="18" t="s">
        <v>191</v>
      </c>
      <c r="E239" s="20">
        <v>1617006.04</v>
      </c>
      <c r="F239" s="21">
        <v>1</v>
      </c>
    </row>
    <row r="240" spans="1:6" x14ac:dyDescent="0.25">
      <c r="A240" s="14" t="str">
        <f t="shared" si="3"/>
        <v>01663019</v>
      </c>
      <c r="B240" s="14" t="s">
        <v>667</v>
      </c>
      <c r="C240" s="14" t="s">
        <v>668</v>
      </c>
      <c r="D240" s="14" t="s">
        <v>235</v>
      </c>
      <c r="E240" s="16">
        <v>40103.46</v>
      </c>
      <c r="F240" s="17">
        <v>1</v>
      </c>
    </row>
    <row r="241" spans="1:6" x14ac:dyDescent="0.25">
      <c r="A241" s="14" t="str">
        <f t="shared" si="3"/>
        <v>01663295</v>
      </c>
      <c r="B241" s="14" t="s">
        <v>669</v>
      </c>
      <c r="C241" s="14" t="s">
        <v>670</v>
      </c>
      <c r="D241" s="14" t="s">
        <v>272</v>
      </c>
      <c r="E241" s="16">
        <v>6687343.5199999996</v>
      </c>
      <c r="F241" s="17">
        <v>1</v>
      </c>
    </row>
    <row r="242" spans="1:6" x14ac:dyDescent="0.25">
      <c r="A242" s="14" t="str">
        <f t="shared" si="3"/>
        <v>01663814</v>
      </c>
      <c r="B242" s="14" t="s">
        <v>671</v>
      </c>
      <c r="C242" s="14" t="s">
        <v>672</v>
      </c>
      <c r="D242" s="14" t="s">
        <v>191</v>
      </c>
      <c r="E242" s="16">
        <v>7625794.8099999996</v>
      </c>
      <c r="F242" s="17">
        <v>1</v>
      </c>
    </row>
    <row r="243" spans="1:6" x14ac:dyDescent="0.25">
      <c r="A243" s="14" t="str">
        <f t="shared" si="3"/>
        <v>01667702</v>
      </c>
      <c r="B243" s="18" t="s">
        <v>673</v>
      </c>
      <c r="C243" s="18" t="s">
        <v>674</v>
      </c>
      <c r="D243" s="18" t="s">
        <v>214</v>
      </c>
      <c r="E243" s="20">
        <v>87878.73</v>
      </c>
      <c r="F243" s="21">
        <v>1</v>
      </c>
    </row>
    <row r="244" spans="1:6" x14ac:dyDescent="0.25">
      <c r="A244" s="14" t="str">
        <f t="shared" si="3"/>
        <v>01675201</v>
      </c>
      <c r="B244" s="18" t="s">
        <v>675</v>
      </c>
      <c r="C244" s="18" t="s">
        <v>676</v>
      </c>
      <c r="D244" s="18" t="s">
        <v>249</v>
      </c>
      <c r="E244" s="20">
        <v>256807.11</v>
      </c>
      <c r="F244" s="21">
        <v>1</v>
      </c>
    </row>
    <row r="245" spans="1:6" x14ac:dyDescent="0.25">
      <c r="A245" s="14" t="str">
        <f t="shared" si="3"/>
        <v>01679947</v>
      </c>
      <c r="B245" s="14" t="s">
        <v>677</v>
      </c>
      <c r="C245" s="14" t="s">
        <v>678</v>
      </c>
      <c r="D245" s="14" t="s">
        <v>60</v>
      </c>
      <c r="E245" s="16">
        <v>6607265.3799999999</v>
      </c>
      <c r="F245" s="17">
        <v>1</v>
      </c>
    </row>
    <row r="246" spans="1:6" x14ac:dyDescent="0.25">
      <c r="A246" s="14" t="str">
        <f t="shared" si="3"/>
        <v>01696781</v>
      </c>
      <c r="B246" s="14" t="s">
        <v>679</v>
      </c>
      <c r="C246" s="14" t="s">
        <v>680</v>
      </c>
      <c r="D246" s="14" t="s">
        <v>235</v>
      </c>
      <c r="E246" s="16">
        <v>1671784.62</v>
      </c>
      <c r="F246" s="17">
        <v>1</v>
      </c>
    </row>
    <row r="247" spans="1:6" x14ac:dyDescent="0.25">
      <c r="A247" s="14" t="str">
        <f t="shared" si="3"/>
        <v>01707742</v>
      </c>
      <c r="B247" s="14" t="s">
        <v>681</v>
      </c>
      <c r="C247" s="14" t="s">
        <v>682</v>
      </c>
      <c r="D247" s="14" t="s">
        <v>214</v>
      </c>
      <c r="E247" s="16">
        <v>125827.15</v>
      </c>
      <c r="F247" s="17">
        <v>1</v>
      </c>
    </row>
    <row r="248" spans="1:6" x14ac:dyDescent="0.25">
      <c r="A248" s="14" t="str">
        <f t="shared" si="3"/>
        <v>01717499</v>
      </c>
      <c r="B248" s="18" t="s">
        <v>683</v>
      </c>
      <c r="C248" s="18" t="s">
        <v>684</v>
      </c>
      <c r="D248" s="18" t="s">
        <v>60</v>
      </c>
      <c r="E248" s="20">
        <v>23133110.440000001</v>
      </c>
      <c r="F248" s="21">
        <v>1</v>
      </c>
    </row>
    <row r="249" spans="1:6" x14ac:dyDescent="0.25">
      <c r="A249" s="14" t="str">
        <f t="shared" si="3"/>
        <v>01718396</v>
      </c>
      <c r="B249" s="14" t="s">
        <v>685</v>
      </c>
      <c r="C249" s="14" t="s">
        <v>686</v>
      </c>
      <c r="D249" s="14" t="s">
        <v>222</v>
      </c>
      <c r="E249" s="16">
        <v>2842110.53</v>
      </c>
      <c r="F249" s="17">
        <v>1</v>
      </c>
    </row>
    <row r="250" spans="1:6" x14ac:dyDescent="0.25">
      <c r="A250" s="14" t="str">
        <f t="shared" si="3"/>
        <v>01722424</v>
      </c>
      <c r="B250" s="18" t="s">
        <v>687</v>
      </c>
      <c r="C250" s="18" t="s">
        <v>688</v>
      </c>
      <c r="D250" s="18" t="s">
        <v>395</v>
      </c>
      <c r="E250" s="20">
        <v>202525.08</v>
      </c>
      <c r="F250" s="21">
        <v>1</v>
      </c>
    </row>
    <row r="251" spans="1:6" x14ac:dyDescent="0.25">
      <c r="A251" s="14" t="str">
        <f t="shared" si="3"/>
        <v>01747603</v>
      </c>
      <c r="B251" s="18" t="s">
        <v>689</v>
      </c>
      <c r="C251" s="18" t="s">
        <v>690</v>
      </c>
      <c r="D251" s="18" t="s">
        <v>287</v>
      </c>
      <c r="E251" s="20">
        <v>909588.04</v>
      </c>
      <c r="F251" s="21">
        <v>1</v>
      </c>
    </row>
    <row r="252" spans="1:6" x14ac:dyDescent="0.25">
      <c r="A252" s="14" t="str">
        <f t="shared" si="3"/>
        <v>01748811</v>
      </c>
      <c r="B252" s="14" t="s">
        <v>691</v>
      </c>
      <c r="C252" s="14" t="s">
        <v>692</v>
      </c>
      <c r="D252" s="14" t="s">
        <v>249</v>
      </c>
      <c r="E252" s="16">
        <v>78987.210000000006</v>
      </c>
      <c r="F252" s="17">
        <v>1</v>
      </c>
    </row>
    <row r="253" spans="1:6" x14ac:dyDescent="0.25">
      <c r="A253" s="14" t="str">
        <f t="shared" si="3"/>
        <v>01750566</v>
      </c>
      <c r="B253" s="18" t="s">
        <v>693</v>
      </c>
      <c r="C253" s="18" t="s">
        <v>694</v>
      </c>
      <c r="D253" s="18" t="s">
        <v>214</v>
      </c>
      <c r="E253" s="20">
        <v>190351.12</v>
      </c>
      <c r="F253" s="21">
        <v>1</v>
      </c>
    </row>
    <row r="254" spans="1:6" x14ac:dyDescent="0.25">
      <c r="A254" s="14" t="str">
        <f t="shared" si="3"/>
        <v>01757351</v>
      </c>
      <c r="B254" s="18" t="s">
        <v>695</v>
      </c>
      <c r="C254" s="18" t="s">
        <v>696</v>
      </c>
      <c r="D254" s="18" t="s">
        <v>199</v>
      </c>
      <c r="E254" s="20">
        <v>41335276.799999997</v>
      </c>
      <c r="F254" s="21">
        <v>1</v>
      </c>
    </row>
    <row r="255" spans="1:6" x14ac:dyDescent="0.25">
      <c r="A255" s="14" t="str">
        <f t="shared" si="3"/>
        <v>01761674</v>
      </c>
      <c r="B255" s="18" t="s">
        <v>697</v>
      </c>
      <c r="C255" s="18" t="s">
        <v>698</v>
      </c>
      <c r="D255" s="18" t="s">
        <v>60</v>
      </c>
      <c r="E255" s="20">
        <v>51758.77</v>
      </c>
      <c r="F255" s="21">
        <v>1</v>
      </c>
    </row>
    <row r="256" spans="1:6" x14ac:dyDescent="0.25">
      <c r="A256" s="14" t="str">
        <f t="shared" si="3"/>
        <v>01774789</v>
      </c>
      <c r="B256" s="14" t="s">
        <v>699</v>
      </c>
      <c r="C256" s="14" t="s">
        <v>700</v>
      </c>
      <c r="D256" s="14" t="s">
        <v>287</v>
      </c>
      <c r="E256" s="16">
        <v>20125.62</v>
      </c>
      <c r="F256" s="17">
        <v>1</v>
      </c>
    </row>
    <row r="257" spans="1:6" x14ac:dyDescent="0.25">
      <c r="A257" s="14" t="str">
        <f t="shared" si="3"/>
        <v>01780642</v>
      </c>
      <c r="B257" s="14" t="s">
        <v>701</v>
      </c>
      <c r="C257" s="14" t="s">
        <v>702</v>
      </c>
      <c r="D257" s="14" t="s">
        <v>191</v>
      </c>
      <c r="E257" s="16">
        <v>835994.71</v>
      </c>
      <c r="F257" s="17">
        <v>1</v>
      </c>
    </row>
    <row r="258" spans="1:6" x14ac:dyDescent="0.25">
      <c r="A258" s="14" t="str">
        <f t="shared" si="3"/>
        <v>01813401</v>
      </c>
      <c r="B258" s="18" t="s">
        <v>703</v>
      </c>
      <c r="C258" s="18" t="s">
        <v>704</v>
      </c>
      <c r="D258" s="18" t="s">
        <v>191</v>
      </c>
      <c r="E258" s="20">
        <v>407603.07</v>
      </c>
      <c r="F258" s="21">
        <v>1</v>
      </c>
    </row>
    <row r="259" spans="1:6" x14ac:dyDescent="0.25">
      <c r="A259" s="14" t="str">
        <f t="shared" si="3"/>
        <v>01815229</v>
      </c>
      <c r="B259" s="14" t="s">
        <v>705</v>
      </c>
      <c r="C259" s="14" t="s">
        <v>706</v>
      </c>
      <c r="D259" s="14" t="s">
        <v>252</v>
      </c>
      <c r="E259" s="16">
        <v>177539.85</v>
      </c>
      <c r="F259" s="17">
        <v>1</v>
      </c>
    </row>
    <row r="260" spans="1:6" x14ac:dyDescent="0.25">
      <c r="A260" s="14" t="str">
        <f t="shared" si="3"/>
        <v>01826220</v>
      </c>
      <c r="B260" s="18" t="s">
        <v>707</v>
      </c>
      <c r="C260" s="18" t="s">
        <v>708</v>
      </c>
      <c r="D260" s="18" t="s">
        <v>60</v>
      </c>
      <c r="E260" s="20">
        <v>57253.36</v>
      </c>
      <c r="F260" s="21">
        <v>1</v>
      </c>
    </row>
    <row r="261" spans="1:6" x14ac:dyDescent="0.25">
      <c r="A261" s="14" t="str">
        <f t="shared" si="3"/>
        <v>01842248</v>
      </c>
      <c r="B261" s="14" t="s">
        <v>709</v>
      </c>
      <c r="C261" s="14" t="s">
        <v>710</v>
      </c>
      <c r="D261" s="14" t="s">
        <v>60</v>
      </c>
      <c r="E261" s="16">
        <v>131027.1</v>
      </c>
      <c r="F261" s="17">
        <v>1</v>
      </c>
    </row>
    <row r="262" spans="1:6" x14ac:dyDescent="0.25">
      <c r="A262" s="14" t="str">
        <f t="shared" si="3"/>
        <v>01845669</v>
      </c>
      <c r="B262" s="14" t="s">
        <v>711</v>
      </c>
      <c r="C262" s="14" t="s">
        <v>712</v>
      </c>
      <c r="D262" s="14" t="s">
        <v>214</v>
      </c>
      <c r="E262" s="16">
        <v>14883241.050000001</v>
      </c>
      <c r="F262" s="17">
        <v>1</v>
      </c>
    </row>
    <row r="263" spans="1:6" x14ac:dyDescent="0.25">
      <c r="A263" s="14" t="str">
        <f t="shared" ref="A263:A326" si="4">LEFT(SUBSTITUTE(SUBSTITUTE(SUBSTITUTE(SUBSTITUTE(TRIM(B263),".",""),"/",""),"-","")," ",""), 8)</f>
        <v>01854924</v>
      </c>
      <c r="B263" s="18" t="s">
        <v>713</v>
      </c>
      <c r="C263" s="18" t="s">
        <v>714</v>
      </c>
      <c r="D263" s="18" t="s">
        <v>204</v>
      </c>
      <c r="E263" s="20">
        <v>59039.75</v>
      </c>
      <c r="F263" s="21">
        <v>1</v>
      </c>
    </row>
    <row r="264" spans="1:6" x14ac:dyDescent="0.25">
      <c r="A264" s="14" t="str">
        <f t="shared" si="4"/>
        <v>01857622</v>
      </c>
      <c r="B264" s="14" t="s">
        <v>715</v>
      </c>
      <c r="C264" s="14" t="s">
        <v>716</v>
      </c>
      <c r="D264" s="14" t="s">
        <v>191</v>
      </c>
      <c r="E264" s="16">
        <v>5418350.6600000001</v>
      </c>
      <c r="F264" s="17">
        <v>1</v>
      </c>
    </row>
    <row r="265" spans="1:6" x14ac:dyDescent="0.25">
      <c r="A265" s="14" t="str">
        <f t="shared" si="4"/>
        <v>01863891</v>
      </c>
      <c r="B265" s="14" t="s">
        <v>717</v>
      </c>
      <c r="C265" s="14" t="s">
        <v>718</v>
      </c>
      <c r="D265" s="14" t="s">
        <v>252</v>
      </c>
      <c r="E265" s="16">
        <v>2956.41</v>
      </c>
      <c r="F265" s="17">
        <v>1</v>
      </c>
    </row>
    <row r="266" spans="1:6" x14ac:dyDescent="0.25">
      <c r="A266" s="14" t="str">
        <f t="shared" si="4"/>
        <v>01865544</v>
      </c>
      <c r="B266" s="14" t="s">
        <v>719</v>
      </c>
      <c r="C266" s="14" t="s">
        <v>720</v>
      </c>
      <c r="D266" s="14" t="s">
        <v>287</v>
      </c>
      <c r="E266" s="16">
        <v>38014.68</v>
      </c>
      <c r="F266" s="17">
        <v>1</v>
      </c>
    </row>
    <row r="267" spans="1:6" x14ac:dyDescent="0.25">
      <c r="A267" s="14" t="str">
        <f t="shared" si="4"/>
        <v>01868641</v>
      </c>
      <c r="B267" s="18" t="s">
        <v>721</v>
      </c>
      <c r="C267" s="18" t="s">
        <v>722</v>
      </c>
      <c r="D267" s="18" t="s">
        <v>287</v>
      </c>
      <c r="E267" s="20">
        <v>90935.66</v>
      </c>
      <c r="F267" s="21">
        <v>1</v>
      </c>
    </row>
    <row r="268" spans="1:6" x14ac:dyDescent="0.25">
      <c r="A268" s="14" t="str">
        <f t="shared" si="4"/>
        <v>01871267</v>
      </c>
      <c r="B268" s="18" t="s">
        <v>723</v>
      </c>
      <c r="C268" s="18" t="s">
        <v>724</v>
      </c>
      <c r="D268" s="18" t="s">
        <v>194</v>
      </c>
      <c r="E268" s="20">
        <v>1171581.83</v>
      </c>
      <c r="F268" s="21">
        <v>1</v>
      </c>
    </row>
    <row r="269" spans="1:6" x14ac:dyDescent="0.25">
      <c r="A269" s="14" t="str">
        <f t="shared" si="4"/>
        <v>01887687</v>
      </c>
      <c r="B269" s="18" t="s">
        <v>725</v>
      </c>
      <c r="C269" s="18" t="s">
        <v>726</v>
      </c>
      <c r="D269" s="18" t="s">
        <v>60</v>
      </c>
      <c r="E269" s="20">
        <v>179675.35</v>
      </c>
      <c r="F269" s="21">
        <v>1</v>
      </c>
    </row>
    <row r="270" spans="1:6" x14ac:dyDescent="0.25">
      <c r="A270" s="14" t="str">
        <f t="shared" si="4"/>
        <v>01912910</v>
      </c>
      <c r="B270" s="18" t="s">
        <v>727</v>
      </c>
      <c r="C270" s="18" t="s">
        <v>728</v>
      </c>
      <c r="D270" s="18" t="s">
        <v>60</v>
      </c>
      <c r="E270" s="20">
        <v>40097.24</v>
      </c>
      <c r="F270" s="21">
        <v>1</v>
      </c>
    </row>
    <row r="271" spans="1:6" x14ac:dyDescent="0.25">
      <c r="A271" s="14" t="str">
        <f t="shared" si="4"/>
        <v>01943982</v>
      </c>
      <c r="B271" s="18" t="s">
        <v>729</v>
      </c>
      <c r="C271" s="18" t="s">
        <v>730</v>
      </c>
      <c r="D271" s="18" t="s">
        <v>60</v>
      </c>
      <c r="E271" s="20">
        <v>514463.04</v>
      </c>
      <c r="F271" s="21">
        <v>1</v>
      </c>
    </row>
    <row r="272" spans="1:6" x14ac:dyDescent="0.25">
      <c r="A272" s="14" t="str">
        <f t="shared" si="4"/>
        <v>01973664</v>
      </c>
      <c r="B272" s="18" t="s">
        <v>731</v>
      </c>
      <c r="C272" s="18" t="s">
        <v>732</v>
      </c>
      <c r="D272" s="18" t="s">
        <v>272</v>
      </c>
      <c r="E272" s="20">
        <v>1992393.09</v>
      </c>
      <c r="F272" s="21">
        <v>1</v>
      </c>
    </row>
    <row r="273" spans="1:6" x14ac:dyDescent="0.25">
      <c r="A273" s="14" t="str">
        <f t="shared" si="4"/>
        <v>01976172</v>
      </c>
      <c r="B273" s="14" t="s">
        <v>733</v>
      </c>
      <c r="C273" s="14" t="s">
        <v>734</v>
      </c>
      <c r="D273" s="14" t="s">
        <v>287</v>
      </c>
      <c r="E273" s="16">
        <v>1308531.0900000001</v>
      </c>
      <c r="F273" s="17">
        <v>1</v>
      </c>
    </row>
    <row r="274" spans="1:6" x14ac:dyDescent="0.25">
      <c r="A274" s="14" t="str">
        <f t="shared" si="4"/>
        <v>01979048</v>
      </c>
      <c r="B274" s="18" t="s">
        <v>735</v>
      </c>
      <c r="C274" s="18" t="s">
        <v>736</v>
      </c>
      <c r="D274" s="18" t="s">
        <v>217</v>
      </c>
      <c r="E274" s="20">
        <v>329570.63</v>
      </c>
      <c r="F274" s="21">
        <v>1</v>
      </c>
    </row>
    <row r="275" spans="1:6" x14ac:dyDescent="0.25">
      <c r="A275" s="14" t="str">
        <f t="shared" si="4"/>
        <v>01987855</v>
      </c>
      <c r="B275" s="14" t="s">
        <v>737</v>
      </c>
      <c r="C275" s="14" t="s">
        <v>738</v>
      </c>
      <c r="D275" s="14" t="s">
        <v>199</v>
      </c>
      <c r="E275" s="16">
        <v>11637.54</v>
      </c>
      <c r="F275" s="17">
        <v>1</v>
      </c>
    </row>
    <row r="276" spans="1:6" x14ac:dyDescent="0.25">
      <c r="A276" s="14" t="str">
        <f t="shared" si="4"/>
        <v>02023023</v>
      </c>
      <c r="B276" s="18" t="s">
        <v>739</v>
      </c>
      <c r="C276" s="18" t="s">
        <v>740</v>
      </c>
      <c r="D276" s="18" t="s">
        <v>235</v>
      </c>
      <c r="E276" s="20">
        <v>292730.11</v>
      </c>
      <c r="F276" s="21">
        <v>1</v>
      </c>
    </row>
    <row r="277" spans="1:6" x14ac:dyDescent="0.25">
      <c r="A277" s="14" t="str">
        <f t="shared" si="4"/>
        <v>02024748</v>
      </c>
      <c r="B277" s="18" t="s">
        <v>741</v>
      </c>
      <c r="C277" s="18" t="s">
        <v>742</v>
      </c>
      <c r="D277" s="18" t="s">
        <v>235</v>
      </c>
      <c r="E277" s="20">
        <v>312713.15000000002</v>
      </c>
      <c r="F277" s="21">
        <v>1</v>
      </c>
    </row>
    <row r="278" spans="1:6" x14ac:dyDescent="0.25">
      <c r="A278" s="14" t="str">
        <f t="shared" si="4"/>
        <v>02072332</v>
      </c>
      <c r="B278" s="14" t="s">
        <v>743</v>
      </c>
      <c r="C278" s="14" t="s">
        <v>744</v>
      </c>
      <c r="D278" s="14" t="s">
        <v>235</v>
      </c>
      <c r="E278" s="16">
        <v>1969839.95</v>
      </c>
      <c r="F278" s="17">
        <v>1</v>
      </c>
    </row>
    <row r="279" spans="1:6" x14ac:dyDescent="0.25">
      <c r="A279" s="14" t="str">
        <f t="shared" si="4"/>
        <v>02072841</v>
      </c>
      <c r="B279" s="18" t="s">
        <v>745</v>
      </c>
      <c r="C279" s="18" t="s">
        <v>746</v>
      </c>
      <c r="D279" s="18" t="s">
        <v>191</v>
      </c>
      <c r="E279" s="20">
        <v>186385.36</v>
      </c>
      <c r="F279" s="21">
        <v>1</v>
      </c>
    </row>
    <row r="280" spans="1:6" x14ac:dyDescent="0.25">
      <c r="A280" s="14" t="str">
        <f t="shared" si="4"/>
        <v>02079662</v>
      </c>
      <c r="B280" s="18" t="s">
        <v>747</v>
      </c>
      <c r="C280" s="18" t="s">
        <v>748</v>
      </c>
      <c r="D280" s="18" t="s">
        <v>217</v>
      </c>
      <c r="E280" s="20">
        <v>145173.54</v>
      </c>
      <c r="F280" s="21">
        <v>1</v>
      </c>
    </row>
    <row r="281" spans="1:6" x14ac:dyDescent="0.25">
      <c r="A281" s="14" t="str">
        <f t="shared" si="4"/>
        <v>02083986</v>
      </c>
      <c r="B281" s="18" t="s">
        <v>749</v>
      </c>
      <c r="C281" s="18" t="s">
        <v>750</v>
      </c>
      <c r="D281" s="18" t="s">
        <v>287</v>
      </c>
      <c r="E281" s="20">
        <v>1039132.49</v>
      </c>
      <c r="F281" s="21">
        <v>1</v>
      </c>
    </row>
    <row r="282" spans="1:6" x14ac:dyDescent="0.25">
      <c r="A282" s="14" t="str">
        <f t="shared" si="4"/>
        <v>02084543</v>
      </c>
      <c r="B282" s="14" t="s">
        <v>751</v>
      </c>
      <c r="C282" s="14" t="s">
        <v>752</v>
      </c>
      <c r="D282" s="14" t="s">
        <v>470</v>
      </c>
      <c r="E282" s="16">
        <v>88466.57</v>
      </c>
      <c r="F282" s="17">
        <v>1</v>
      </c>
    </row>
    <row r="283" spans="1:6" x14ac:dyDescent="0.25">
      <c r="A283" s="14" t="str">
        <f t="shared" si="4"/>
        <v>02096659</v>
      </c>
      <c r="B283" s="18" t="s">
        <v>753</v>
      </c>
      <c r="C283" s="18" t="s">
        <v>754</v>
      </c>
      <c r="D283" s="18" t="s">
        <v>191</v>
      </c>
      <c r="E283" s="20">
        <v>117305.96</v>
      </c>
      <c r="F283" s="21">
        <v>1</v>
      </c>
    </row>
    <row r="284" spans="1:6" x14ac:dyDescent="0.25">
      <c r="A284" s="14" t="str">
        <f t="shared" si="4"/>
        <v>02098853</v>
      </c>
      <c r="B284" s="14" t="s">
        <v>755</v>
      </c>
      <c r="C284" s="14" t="s">
        <v>756</v>
      </c>
      <c r="D284" s="14" t="s">
        <v>191</v>
      </c>
      <c r="E284" s="16">
        <v>3502201.69</v>
      </c>
      <c r="F284" s="17">
        <v>1</v>
      </c>
    </row>
    <row r="285" spans="1:6" x14ac:dyDescent="0.25">
      <c r="A285" s="14" t="str">
        <f t="shared" si="4"/>
        <v>02109397</v>
      </c>
      <c r="B285" s="14" t="s">
        <v>757</v>
      </c>
      <c r="C285" s="14" t="s">
        <v>758</v>
      </c>
      <c r="D285" s="14" t="s">
        <v>438</v>
      </c>
      <c r="E285" s="16">
        <v>312432279.39999998</v>
      </c>
      <c r="F285" s="17">
        <v>1</v>
      </c>
    </row>
    <row r="286" spans="1:6" x14ac:dyDescent="0.25">
      <c r="A286" s="14" t="str">
        <f t="shared" si="4"/>
        <v>02115183</v>
      </c>
      <c r="B286" s="14" t="s">
        <v>759</v>
      </c>
      <c r="C286" s="14" t="s">
        <v>760</v>
      </c>
      <c r="D286" s="14" t="s">
        <v>470</v>
      </c>
      <c r="E286" s="16">
        <v>152782.39000000001</v>
      </c>
      <c r="F286" s="17">
        <v>1</v>
      </c>
    </row>
    <row r="287" spans="1:6" x14ac:dyDescent="0.25">
      <c r="A287" s="14" t="str">
        <f t="shared" si="4"/>
        <v>02118099</v>
      </c>
      <c r="B287" s="14" t="s">
        <v>761</v>
      </c>
      <c r="C287" s="14" t="s">
        <v>762</v>
      </c>
      <c r="D287" s="14" t="s">
        <v>191</v>
      </c>
      <c r="E287" s="16">
        <v>1826710.38</v>
      </c>
      <c r="F287" s="17">
        <v>1</v>
      </c>
    </row>
    <row r="288" spans="1:6" x14ac:dyDescent="0.25">
      <c r="A288" s="14" t="str">
        <f t="shared" si="4"/>
        <v>02122913</v>
      </c>
      <c r="B288" s="18" t="s">
        <v>763</v>
      </c>
      <c r="C288" s="18" t="s">
        <v>764</v>
      </c>
      <c r="D288" s="18" t="s">
        <v>209</v>
      </c>
      <c r="E288" s="20">
        <v>4795618.67</v>
      </c>
      <c r="F288" s="21">
        <v>1</v>
      </c>
    </row>
    <row r="289" spans="1:6" x14ac:dyDescent="0.25">
      <c r="A289" s="14" t="str">
        <f t="shared" si="4"/>
        <v>02134930</v>
      </c>
      <c r="B289" s="18" t="s">
        <v>765</v>
      </c>
      <c r="C289" s="18" t="s">
        <v>766</v>
      </c>
      <c r="D289" s="18" t="s">
        <v>191</v>
      </c>
      <c r="E289" s="20">
        <v>1339218.48</v>
      </c>
      <c r="F289" s="21">
        <v>1</v>
      </c>
    </row>
    <row r="290" spans="1:6" x14ac:dyDescent="0.25">
      <c r="A290" s="14" t="str">
        <f t="shared" si="4"/>
        <v>02147298</v>
      </c>
      <c r="B290" s="18" t="s">
        <v>767</v>
      </c>
      <c r="C290" s="18" t="s">
        <v>768</v>
      </c>
      <c r="D290" s="18" t="s">
        <v>388</v>
      </c>
      <c r="E290" s="20">
        <v>603942.9</v>
      </c>
      <c r="F290" s="21">
        <v>1</v>
      </c>
    </row>
    <row r="291" spans="1:6" x14ac:dyDescent="0.25">
      <c r="A291" s="14" t="str">
        <f t="shared" si="4"/>
        <v>02147775</v>
      </c>
      <c r="B291" s="18" t="s">
        <v>769</v>
      </c>
      <c r="C291" s="18" t="s">
        <v>770</v>
      </c>
      <c r="D291" s="18" t="s">
        <v>191</v>
      </c>
      <c r="E291" s="20">
        <v>180781.88</v>
      </c>
      <c r="F291" s="21">
        <v>1</v>
      </c>
    </row>
    <row r="292" spans="1:6" x14ac:dyDescent="0.25">
      <c r="A292" s="14" t="str">
        <f t="shared" si="4"/>
        <v>02152282</v>
      </c>
      <c r="B292" s="14" t="s">
        <v>771</v>
      </c>
      <c r="C292" s="14" t="s">
        <v>772</v>
      </c>
      <c r="D292" s="14" t="s">
        <v>235</v>
      </c>
      <c r="E292" s="16">
        <v>1312.85</v>
      </c>
      <c r="F292" s="17">
        <v>1</v>
      </c>
    </row>
    <row r="293" spans="1:6" x14ac:dyDescent="0.25">
      <c r="A293" s="14" t="str">
        <f t="shared" si="4"/>
        <v>02152974</v>
      </c>
      <c r="B293" s="14" t="s">
        <v>773</v>
      </c>
      <c r="C293" s="14" t="s">
        <v>774</v>
      </c>
      <c r="D293" s="14" t="s">
        <v>272</v>
      </c>
      <c r="E293" s="16">
        <v>2022.56</v>
      </c>
      <c r="F293" s="17">
        <v>1</v>
      </c>
    </row>
    <row r="294" spans="1:6" x14ac:dyDescent="0.25">
      <c r="A294" s="14" t="str">
        <f t="shared" si="4"/>
        <v>02155017</v>
      </c>
      <c r="B294" s="14" t="s">
        <v>775</v>
      </c>
      <c r="C294" s="14" t="s">
        <v>776</v>
      </c>
      <c r="D294" s="14" t="s">
        <v>272</v>
      </c>
      <c r="E294" s="16">
        <v>45677.14</v>
      </c>
      <c r="F294" s="17">
        <v>1</v>
      </c>
    </row>
    <row r="295" spans="1:6" x14ac:dyDescent="0.25">
      <c r="A295" s="14" t="str">
        <f t="shared" si="4"/>
        <v>02171767</v>
      </c>
      <c r="B295" s="14" t="s">
        <v>777</v>
      </c>
      <c r="C295" s="14" t="s">
        <v>778</v>
      </c>
      <c r="D295" s="14" t="s">
        <v>191</v>
      </c>
      <c r="E295" s="16">
        <v>43804.84</v>
      </c>
      <c r="F295" s="17">
        <v>1</v>
      </c>
    </row>
    <row r="296" spans="1:6" x14ac:dyDescent="0.25">
      <c r="A296" s="14" t="str">
        <f t="shared" si="4"/>
        <v>02175063</v>
      </c>
      <c r="B296" s="18" t="s">
        <v>779</v>
      </c>
      <c r="C296" s="18" t="s">
        <v>780</v>
      </c>
      <c r="D296" s="18" t="s">
        <v>204</v>
      </c>
      <c r="E296" s="20">
        <v>269047.53000000003</v>
      </c>
      <c r="F296" s="21">
        <v>1</v>
      </c>
    </row>
    <row r="297" spans="1:6" x14ac:dyDescent="0.25">
      <c r="A297" s="14" t="str">
        <f t="shared" si="4"/>
        <v>02198539</v>
      </c>
      <c r="B297" s="14" t="s">
        <v>781</v>
      </c>
      <c r="C297" s="14" t="s">
        <v>782</v>
      </c>
      <c r="D297" s="14" t="s">
        <v>191</v>
      </c>
      <c r="E297" s="16">
        <v>797545.22</v>
      </c>
      <c r="F297" s="17">
        <v>1</v>
      </c>
    </row>
    <row r="298" spans="1:6" x14ac:dyDescent="0.25">
      <c r="A298" s="14" t="str">
        <f t="shared" si="4"/>
        <v>02209094</v>
      </c>
      <c r="B298" s="14" t="s">
        <v>783</v>
      </c>
      <c r="C298" s="14" t="s">
        <v>57</v>
      </c>
      <c r="D298" s="14" t="s">
        <v>272</v>
      </c>
      <c r="E298" s="16">
        <v>33605468.43</v>
      </c>
      <c r="F298" s="17">
        <v>1</v>
      </c>
    </row>
    <row r="299" spans="1:6" x14ac:dyDescent="0.25">
      <c r="A299" s="14" t="str">
        <f t="shared" si="4"/>
        <v>02217844</v>
      </c>
      <c r="B299" s="14" t="s">
        <v>784</v>
      </c>
      <c r="C299" s="14" t="s">
        <v>785</v>
      </c>
      <c r="D299" s="14" t="s">
        <v>249</v>
      </c>
      <c r="E299" s="16">
        <v>55259.86</v>
      </c>
      <c r="F299" s="17">
        <v>1</v>
      </c>
    </row>
    <row r="300" spans="1:6" x14ac:dyDescent="0.25">
      <c r="A300" s="14" t="str">
        <f t="shared" si="4"/>
        <v>02223709</v>
      </c>
      <c r="B300" s="18" t="s">
        <v>786</v>
      </c>
      <c r="C300" s="18" t="s">
        <v>787</v>
      </c>
      <c r="D300" s="18" t="s">
        <v>191</v>
      </c>
      <c r="E300" s="20">
        <v>1175.72</v>
      </c>
      <c r="F300" s="21">
        <v>1</v>
      </c>
    </row>
    <row r="301" spans="1:6" x14ac:dyDescent="0.25">
      <c r="A301" s="14" t="str">
        <f t="shared" si="4"/>
        <v>02229233</v>
      </c>
      <c r="B301" s="18" t="s">
        <v>788</v>
      </c>
      <c r="C301" s="18" t="s">
        <v>789</v>
      </c>
      <c r="D301" s="18" t="s">
        <v>287</v>
      </c>
      <c r="E301" s="20">
        <v>15664.23</v>
      </c>
      <c r="F301" s="21">
        <v>1</v>
      </c>
    </row>
    <row r="302" spans="1:6" x14ac:dyDescent="0.25">
      <c r="A302" s="14" t="str">
        <f t="shared" si="4"/>
        <v>02236378</v>
      </c>
      <c r="B302" s="14" t="s">
        <v>790</v>
      </c>
      <c r="C302" s="14" t="s">
        <v>791</v>
      </c>
      <c r="D302" s="14" t="s">
        <v>229</v>
      </c>
      <c r="E302" s="16">
        <v>64165.05</v>
      </c>
      <c r="F302" s="17">
        <v>1</v>
      </c>
    </row>
    <row r="303" spans="1:6" x14ac:dyDescent="0.25">
      <c r="A303" s="14" t="str">
        <f t="shared" si="4"/>
        <v>02240617</v>
      </c>
      <c r="B303" s="14" t="s">
        <v>792</v>
      </c>
      <c r="C303" s="14" t="s">
        <v>793</v>
      </c>
      <c r="D303" s="14" t="s">
        <v>60</v>
      </c>
      <c r="E303" s="16">
        <v>154626.68</v>
      </c>
      <c r="F303" s="17">
        <v>1</v>
      </c>
    </row>
    <row r="304" spans="1:6" x14ac:dyDescent="0.25">
      <c r="A304" s="14" t="str">
        <f t="shared" si="4"/>
        <v>02246953</v>
      </c>
      <c r="B304" s="14" t="s">
        <v>794</v>
      </c>
      <c r="C304" s="14" t="s">
        <v>795</v>
      </c>
      <c r="D304" s="14" t="s">
        <v>204</v>
      </c>
      <c r="E304" s="16">
        <v>2570363.86</v>
      </c>
      <c r="F304" s="17">
        <v>1</v>
      </c>
    </row>
    <row r="305" spans="1:6" x14ac:dyDescent="0.25">
      <c r="A305" s="14" t="str">
        <f t="shared" si="4"/>
        <v>02248417</v>
      </c>
      <c r="B305" s="14" t="s">
        <v>796</v>
      </c>
      <c r="C305" s="14" t="s">
        <v>797</v>
      </c>
      <c r="D305" s="14" t="s">
        <v>191</v>
      </c>
      <c r="E305" s="16">
        <v>263546.71999999997</v>
      </c>
      <c r="F305" s="17">
        <v>1</v>
      </c>
    </row>
    <row r="306" spans="1:6" x14ac:dyDescent="0.25">
      <c r="A306" s="14" t="str">
        <f t="shared" si="4"/>
        <v>02264196</v>
      </c>
      <c r="B306" s="18" t="s">
        <v>798</v>
      </c>
      <c r="C306" s="18" t="s">
        <v>799</v>
      </c>
      <c r="D306" s="18" t="s">
        <v>217</v>
      </c>
      <c r="E306" s="20">
        <v>25670.1</v>
      </c>
      <c r="F306" s="21">
        <v>1</v>
      </c>
    </row>
    <row r="307" spans="1:6" x14ac:dyDescent="0.25">
      <c r="A307" s="14" t="str">
        <f t="shared" si="4"/>
        <v>02267239</v>
      </c>
      <c r="B307" s="18" t="s">
        <v>800</v>
      </c>
      <c r="C307" s="18" t="s">
        <v>801</v>
      </c>
      <c r="D307" s="18" t="s">
        <v>235</v>
      </c>
      <c r="E307" s="20">
        <v>2360699.0299999998</v>
      </c>
      <c r="F307" s="21">
        <v>1</v>
      </c>
    </row>
    <row r="308" spans="1:6" x14ac:dyDescent="0.25">
      <c r="A308" s="14" t="str">
        <f t="shared" si="4"/>
        <v>02268880</v>
      </c>
      <c r="B308" s="18" t="s">
        <v>802</v>
      </c>
      <c r="C308" s="18" t="s">
        <v>803</v>
      </c>
      <c r="D308" s="18" t="s">
        <v>804</v>
      </c>
      <c r="E308" s="20">
        <v>650955.91</v>
      </c>
      <c r="F308" s="21">
        <v>1</v>
      </c>
    </row>
    <row r="309" spans="1:6" x14ac:dyDescent="0.25">
      <c r="A309" s="14" t="str">
        <f t="shared" si="4"/>
        <v>02269710</v>
      </c>
      <c r="B309" s="18" t="s">
        <v>805</v>
      </c>
      <c r="C309" s="18" t="s">
        <v>806</v>
      </c>
      <c r="D309" s="18" t="s">
        <v>191</v>
      </c>
      <c r="E309" s="20">
        <v>245243.44</v>
      </c>
      <c r="F309" s="21">
        <v>1</v>
      </c>
    </row>
    <row r="310" spans="1:6" x14ac:dyDescent="0.25">
      <c r="A310" s="14" t="str">
        <f t="shared" si="4"/>
        <v>02284062</v>
      </c>
      <c r="B310" s="14" t="s">
        <v>807</v>
      </c>
      <c r="C310" s="14" t="s">
        <v>808</v>
      </c>
      <c r="D310" s="14" t="s">
        <v>204</v>
      </c>
      <c r="E310" s="16">
        <v>1682916.76</v>
      </c>
      <c r="F310" s="17">
        <v>1</v>
      </c>
    </row>
    <row r="311" spans="1:6" x14ac:dyDescent="0.25">
      <c r="A311" s="14" t="str">
        <f t="shared" si="4"/>
        <v>02290842</v>
      </c>
      <c r="B311" s="18" t="s">
        <v>809</v>
      </c>
      <c r="C311" s="18" t="s">
        <v>810</v>
      </c>
      <c r="D311" s="18" t="s">
        <v>60</v>
      </c>
      <c r="E311" s="20">
        <v>40949231.530000001</v>
      </c>
      <c r="F311" s="21">
        <v>1</v>
      </c>
    </row>
    <row r="312" spans="1:6" x14ac:dyDescent="0.25">
      <c r="A312" s="14" t="str">
        <f t="shared" si="4"/>
        <v>02291743</v>
      </c>
      <c r="B312" s="14" t="s">
        <v>811</v>
      </c>
      <c r="C312" s="14" t="s">
        <v>812</v>
      </c>
      <c r="D312" s="14" t="s">
        <v>249</v>
      </c>
      <c r="E312" s="16">
        <v>1297783.1100000001</v>
      </c>
      <c r="F312" s="17">
        <v>1</v>
      </c>
    </row>
    <row r="313" spans="1:6" x14ac:dyDescent="0.25">
      <c r="A313" s="14" t="str">
        <f t="shared" si="4"/>
        <v>02302095</v>
      </c>
      <c r="B313" s="14" t="s">
        <v>813</v>
      </c>
      <c r="C313" s="14" t="s">
        <v>814</v>
      </c>
      <c r="D313" s="14" t="s">
        <v>272</v>
      </c>
      <c r="E313" s="16">
        <v>12725.71</v>
      </c>
      <c r="F313" s="17">
        <v>1</v>
      </c>
    </row>
    <row r="314" spans="1:6" x14ac:dyDescent="0.25">
      <c r="A314" s="14" t="str">
        <f t="shared" si="4"/>
        <v>02304065</v>
      </c>
      <c r="B314" s="18" t="s">
        <v>815</v>
      </c>
      <c r="C314" s="18" t="s">
        <v>816</v>
      </c>
      <c r="D314" s="18" t="s">
        <v>470</v>
      </c>
      <c r="E314" s="20">
        <v>9629254.8499999996</v>
      </c>
      <c r="F314" s="21">
        <v>1</v>
      </c>
    </row>
    <row r="315" spans="1:6" x14ac:dyDescent="0.25">
      <c r="A315" s="14" t="str">
        <f t="shared" si="4"/>
        <v>02305232</v>
      </c>
      <c r="B315" s="18" t="s">
        <v>817</v>
      </c>
      <c r="C315" s="18" t="s">
        <v>818</v>
      </c>
      <c r="D315" s="18" t="s">
        <v>60</v>
      </c>
      <c r="E315" s="20">
        <v>7704951.7300000004</v>
      </c>
      <c r="F315" s="21">
        <v>1</v>
      </c>
    </row>
    <row r="316" spans="1:6" x14ac:dyDescent="0.25">
      <c r="A316" s="14" t="str">
        <f t="shared" si="4"/>
        <v>02307246</v>
      </c>
      <c r="B316" s="18" t="s">
        <v>819</v>
      </c>
      <c r="C316" s="18" t="s">
        <v>820</v>
      </c>
      <c r="D316" s="18" t="s">
        <v>235</v>
      </c>
      <c r="E316" s="20">
        <v>33057.33</v>
      </c>
      <c r="F316" s="21">
        <v>1</v>
      </c>
    </row>
    <row r="317" spans="1:6" x14ac:dyDescent="0.25">
      <c r="A317" s="14" t="str">
        <f t="shared" si="4"/>
        <v>02310903</v>
      </c>
      <c r="B317" s="18" t="s">
        <v>821</v>
      </c>
      <c r="C317" s="18" t="s">
        <v>822</v>
      </c>
      <c r="D317" s="18" t="s">
        <v>272</v>
      </c>
      <c r="E317" s="20">
        <v>4433740.32</v>
      </c>
      <c r="F317" s="21">
        <v>1</v>
      </c>
    </row>
    <row r="318" spans="1:6" x14ac:dyDescent="0.25">
      <c r="A318" s="14" t="str">
        <f t="shared" si="4"/>
        <v>02311966</v>
      </c>
      <c r="B318" s="18" t="s">
        <v>823</v>
      </c>
      <c r="C318" s="18" t="s">
        <v>824</v>
      </c>
      <c r="D318" s="18" t="s">
        <v>252</v>
      </c>
      <c r="E318" s="20">
        <v>5563015.9000000004</v>
      </c>
      <c r="F318" s="21">
        <v>1</v>
      </c>
    </row>
    <row r="319" spans="1:6" x14ac:dyDescent="0.25">
      <c r="A319" s="14" t="str">
        <f t="shared" si="4"/>
        <v>02314599</v>
      </c>
      <c r="B319" s="14" t="s">
        <v>825</v>
      </c>
      <c r="C319" s="14" t="s">
        <v>826</v>
      </c>
      <c r="D319" s="14" t="s">
        <v>191</v>
      </c>
      <c r="E319" s="16">
        <v>4139894.06</v>
      </c>
      <c r="F319" s="17">
        <v>1</v>
      </c>
    </row>
    <row r="320" spans="1:6" x14ac:dyDescent="0.25">
      <c r="A320" s="14" t="str">
        <f t="shared" si="4"/>
        <v>02332090</v>
      </c>
      <c r="B320" s="14" t="s">
        <v>827</v>
      </c>
      <c r="C320" s="14" t="s">
        <v>828</v>
      </c>
      <c r="D320" s="14" t="s">
        <v>438</v>
      </c>
      <c r="E320" s="16">
        <v>132456.4</v>
      </c>
      <c r="F320" s="17">
        <v>1</v>
      </c>
    </row>
    <row r="321" spans="1:6" x14ac:dyDescent="0.25">
      <c r="A321" s="14" t="str">
        <f t="shared" si="4"/>
        <v>02337399</v>
      </c>
      <c r="B321" s="18" t="s">
        <v>829</v>
      </c>
      <c r="C321" s="18" t="s">
        <v>830</v>
      </c>
      <c r="D321" s="18" t="s">
        <v>60</v>
      </c>
      <c r="E321" s="20">
        <v>641125.52</v>
      </c>
      <c r="F321" s="21">
        <v>1</v>
      </c>
    </row>
    <row r="322" spans="1:6" x14ac:dyDescent="0.25">
      <c r="A322" s="14" t="str">
        <f t="shared" si="4"/>
        <v>02339585</v>
      </c>
      <c r="B322" s="14" t="s">
        <v>831</v>
      </c>
      <c r="C322" s="14" t="s">
        <v>832</v>
      </c>
      <c r="D322" s="14" t="s">
        <v>272</v>
      </c>
      <c r="E322" s="16">
        <v>27294.18</v>
      </c>
      <c r="F322" s="17">
        <v>1</v>
      </c>
    </row>
    <row r="323" spans="1:6" x14ac:dyDescent="0.25">
      <c r="A323" s="14" t="str">
        <f t="shared" si="4"/>
        <v>02343203</v>
      </c>
      <c r="B323" s="14" t="s">
        <v>833</v>
      </c>
      <c r="C323" s="14" t="s">
        <v>834</v>
      </c>
      <c r="D323" s="14" t="s">
        <v>272</v>
      </c>
      <c r="E323" s="16">
        <v>3806510.95</v>
      </c>
      <c r="F323" s="17">
        <v>1</v>
      </c>
    </row>
    <row r="324" spans="1:6" x14ac:dyDescent="0.25">
      <c r="A324" s="14" t="str">
        <f t="shared" si="4"/>
        <v>02348373</v>
      </c>
      <c r="B324" s="14" t="s">
        <v>835</v>
      </c>
      <c r="C324" s="14" t="s">
        <v>836</v>
      </c>
      <c r="D324" s="14" t="s">
        <v>191</v>
      </c>
      <c r="E324" s="16">
        <v>229787.41</v>
      </c>
      <c r="F324" s="17">
        <v>1</v>
      </c>
    </row>
    <row r="325" spans="1:6" x14ac:dyDescent="0.25">
      <c r="A325" s="14" t="str">
        <f t="shared" si="4"/>
        <v>02355602</v>
      </c>
      <c r="B325" s="18" t="s">
        <v>837</v>
      </c>
      <c r="C325" s="18" t="s">
        <v>838</v>
      </c>
      <c r="D325" s="18" t="s">
        <v>209</v>
      </c>
      <c r="E325" s="20">
        <v>1770904.91</v>
      </c>
      <c r="F325" s="21">
        <v>1</v>
      </c>
    </row>
    <row r="326" spans="1:6" x14ac:dyDescent="0.25">
      <c r="A326" s="14" t="str">
        <f t="shared" si="4"/>
        <v>02361242</v>
      </c>
      <c r="B326" s="14" t="s">
        <v>839</v>
      </c>
      <c r="C326" s="14" t="s">
        <v>840</v>
      </c>
      <c r="D326" s="14" t="s">
        <v>438</v>
      </c>
      <c r="E326" s="16">
        <v>1062083.8700000001</v>
      </c>
      <c r="F326" s="17">
        <v>1</v>
      </c>
    </row>
    <row r="327" spans="1:6" x14ac:dyDescent="0.25">
      <c r="A327" s="14" t="str">
        <f t="shared" ref="A327:A390" si="5">LEFT(SUBSTITUTE(SUBSTITUTE(SUBSTITUTE(SUBSTITUTE(TRIM(B327),".",""),"/",""),"-","")," ",""), 8)</f>
        <v>02368749</v>
      </c>
      <c r="B327" s="14" t="s">
        <v>841</v>
      </c>
      <c r="C327" s="14" t="s">
        <v>842</v>
      </c>
      <c r="D327" s="14" t="s">
        <v>438</v>
      </c>
      <c r="E327" s="16">
        <v>93307.23</v>
      </c>
      <c r="F327" s="17">
        <v>1</v>
      </c>
    </row>
    <row r="328" spans="1:6" x14ac:dyDescent="0.25">
      <c r="A328" s="14" t="str">
        <f t="shared" si="5"/>
        <v>02378264</v>
      </c>
      <c r="B328" s="18" t="s">
        <v>843</v>
      </c>
      <c r="C328" s="18" t="s">
        <v>844</v>
      </c>
      <c r="D328" s="18" t="s">
        <v>217</v>
      </c>
      <c r="E328" s="20">
        <v>388420.68</v>
      </c>
      <c r="F328" s="21">
        <v>1</v>
      </c>
    </row>
    <row r="329" spans="1:6" x14ac:dyDescent="0.25">
      <c r="A329" s="14" t="str">
        <f t="shared" si="5"/>
        <v>02394719</v>
      </c>
      <c r="B329" s="18" t="s">
        <v>845</v>
      </c>
      <c r="C329" s="18" t="s">
        <v>846</v>
      </c>
      <c r="D329" s="18" t="s">
        <v>199</v>
      </c>
      <c r="E329" s="20">
        <v>12519.02</v>
      </c>
      <c r="F329" s="21">
        <v>1</v>
      </c>
    </row>
    <row r="330" spans="1:6" x14ac:dyDescent="0.25">
      <c r="A330" s="14" t="str">
        <f t="shared" si="5"/>
        <v>02411710</v>
      </c>
      <c r="B330" s="14" t="s">
        <v>847</v>
      </c>
      <c r="C330" s="14" t="s">
        <v>848</v>
      </c>
      <c r="D330" s="14" t="s">
        <v>60</v>
      </c>
      <c r="E330" s="16">
        <v>1365713.66</v>
      </c>
      <c r="F330" s="17">
        <v>1</v>
      </c>
    </row>
    <row r="331" spans="1:6" x14ac:dyDescent="0.25">
      <c r="A331" s="14" t="str">
        <f t="shared" si="5"/>
        <v>02414329</v>
      </c>
      <c r="B331" s="14" t="s">
        <v>849</v>
      </c>
      <c r="C331" s="14" t="s">
        <v>850</v>
      </c>
      <c r="D331" s="14" t="s">
        <v>191</v>
      </c>
      <c r="E331" s="16">
        <v>7595.42</v>
      </c>
      <c r="F331" s="17">
        <v>1</v>
      </c>
    </row>
    <row r="332" spans="1:6" x14ac:dyDescent="0.25">
      <c r="A332" s="14" t="str">
        <f t="shared" si="5"/>
        <v>02426135</v>
      </c>
      <c r="B332" s="18" t="s">
        <v>851</v>
      </c>
      <c r="C332" s="18" t="s">
        <v>852</v>
      </c>
      <c r="D332" s="18" t="s">
        <v>60</v>
      </c>
      <c r="E332" s="20">
        <v>594443.92000000004</v>
      </c>
      <c r="F332" s="21">
        <v>1</v>
      </c>
    </row>
    <row r="333" spans="1:6" x14ac:dyDescent="0.25">
      <c r="A333" s="14" t="str">
        <f t="shared" si="5"/>
        <v>02438648</v>
      </c>
      <c r="B333" s="18" t="s">
        <v>853</v>
      </c>
      <c r="C333" s="18" t="s">
        <v>854</v>
      </c>
      <c r="D333" s="18" t="s">
        <v>60</v>
      </c>
      <c r="E333" s="20">
        <v>949958.84</v>
      </c>
      <c r="F333" s="21">
        <v>1</v>
      </c>
    </row>
    <row r="334" spans="1:6" s="30" customFormat="1" x14ac:dyDescent="0.25">
      <c r="A334" s="27" t="str">
        <f t="shared" si="5"/>
        <v>02446323</v>
      </c>
      <c r="B334" s="27" t="s">
        <v>855</v>
      </c>
      <c r="C334" s="27" t="s">
        <v>856</v>
      </c>
      <c r="D334" s="27" t="s">
        <v>470</v>
      </c>
      <c r="E334" s="28">
        <v>31408.65</v>
      </c>
      <c r="F334" s="29">
        <v>1</v>
      </c>
    </row>
    <row r="335" spans="1:6" x14ac:dyDescent="0.25">
      <c r="A335" s="14" t="str">
        <f t="shared" si="5"/>
        <v>02456145</v>
      </c>
      <c r="B335" s="14" t="s">
        <v>857</v>
      </c>
      <c r="C335" s="14" t="s">
        <v>858</v>
      </c>
      <c r="D335" s="14" t="s">
        <v>249</v>
      </c>
      <c r="E335" s="16">
        <v>3101.99</v>
      </c>
      <c r="F335" s="17">
        <v>1</v>
      </c>
    </row>
    <row r="336" spans="1:6" x14ac:dyDescent="0.25">
      <c r="A336" s="14" t="str">
        <f t="shared" si="5"/>
        <v>02461680</v>
      </c>
      <c r="B336" s="18" t="s">
        <v>859</v>
      </c>
      <c r="C336" s="18" t="s">
        <v>860</v>
      </c>
      <c r="D336" s="18" t="s">
        <v>214</v>
      </c>
      <c r="E336" s="20">
        <v>167427.25</v>
      </c>
      <c r="F336" s="21">
        <v>1</v>
      </c>
    </row>
    <row r="337" spans="1:6" x14ac:dyDescent="0.25">
      <c r="A337" s="14" t="str">
        <f t="shared" si="5"/>
        <v>02464629</v>
      </c>
      <c r="B337" s="14" t="s">
        <v>861</v>
      </c>
      <c r="C337" s="14" t="s">
        <v>862</v>
      </c>
      <c r="D337" s="14" t="s">
        <v>252</v>
      </c>
      <c r="E337" s="16">
        <v>164338.88</v>
      </c>
      <c r="F337" s="17">
        <v>1</v>
      </c>
    </row>
    <row r="338" spans="1:6" x14ac:dyDescent="0.25">
      <c r="A338" s="14" t="str">
        <f t="shared" si="5"/>
        <v>02475411</v>
      </c>
      <c r="B338" s="14" t="s">
        <v>863</v>
      </c>
      <c r="C338" s="14" t="s">
        <v>864</v>
      </c>
      <c r="D338" s="14" t="s">
        <v>194</v>
      </c>
      <c r="E338" s="16">
        <v>107689.35</v>
      </c>
      <c r="F338" s="17">
        <v>1</v>
      </c>
    </row>
    <row r="339" spans="1:6" x14ac:dyDescent="0.25">
      <c r="A339" s="14" t="str">
        <f t="shared" si="5"/>
        <v>02498976</v>
      </c>
      <c r="B339" s="18" t="s">
        <v>865</v>
      </c>
      <c r="C339" s="18" t="s">
        <v>866</v>
      </c>
      <c r="D339" s="18" t="s">
        <v>222</v>
      </c>
      <c r="E339" s="20">
        <v>7355138.5800000001</v>
      </c>
      <c r="F339" s="21">
        <v>1</v>
      </c>
    </row>
    <row r="340" spans="1:6" x14ac:dyDescent="0.25">
      <c r="A340" s="14" t="str">
        <f t="shared" si="5"/>
        <v>02513754</v>
      </c>
      <c r="B340" s="18" t="s">
        <v>867</v>
      </c>
      <c r="C340" s="18" t="s">
        <v>868</v>
      </c>
      <c r="D340" s="18" t="s">
        <v>272</v>
      </c>
      <c r="E340" s="20">
        <v>5606.19</v>
      </c>
      <c r="F340" s="21">
        <v>1</v>
      </c>
    </row>
    <row r="341" spans="1:6" x14ac:dyDescent="0.25">
      <c r="A341" s="14" t="str">
        <f t="shared" si="5"/>
        <v>02525040</v>
      </c>
      <c r="B341" s="18" t="s">
        <v>869</v>
      </c>
      <c r="C341" s="18" t="s">
        <v>870</v>
      </c>
      <c r="D341" s="18" t="s">
        <v>194</v>
      </c>
      <c r="E341" s="20">
        <v>5022.42</v>
      </c>
      <c r="F341" s="21">
        <v>1</v>
      </c>
    </row>
    <row r="342" spans="1:6" x14ac:dyDescent="0.25">
      <c r="A342" s="14" t="str">
        <f t="shared" si="5"/>
        <v>02525541</v>
      </c>
      <c r="B342" s="18" t="s">
        <v>871</v>
      </c>
      <c r="C342" s="18" t="s">
        <v>872</v>
      </c>
      <c r="D342" s="18" t="s">
        <v>191</v>
      </c>
      <c r="E342" s="20">
        <v>520125.32</v>
      </c>
      <c r="F342" s="21">
        <v>1</v>
      </c>
    </row>
    <row r="343" spans="1:6" x14ac:dyDescent="0.25">
      <c r="A343" s="14" t="str">
        <f t="shared" si="5"/>
        <v>02531747</v>
      </c>
      <c r="B343" s="14" t="s">
        <v>873</v>
      </c>
      <c r="C343" s="14" t="s">
        <v>874</v>
      </c>
      <c r="D343" s="14" t="s">
        <v>191</v>
      </c>
      <c r="E343" s="16">
        <v>660079.35999999999</v>
      </c>
      <c r="F343" s="17">
        <v>1</v>
      </c>
    </row>
    <row r="344" spans="1:6" x14ac:dyDescent="0.25">
      <c r="A344" s="14" t="str">
        <f t="shared" si="5"/>
        <v>02535783</v>
      </c>
      <c r="B344" s="18" t="s">
        <v>875</v>
      </c>
      <c r="C344" s="18" t="s">
        <v>876</v>
      </c>
      <c r="D344" s="18" t="s">
        <v>249</v>
      </c>
      <c r="E344" s="20">
        <v>1801954.49</v>
      </c>
      <c r="F344" s="21">
        <v>1</v>
      </c>
    </row>
    <row r="345" spans="1:6" x14ac:dyDescent="0.25">
      <c r="A345" s="14" t="str">
        <f t="shared" si="5"/>
        <v>02537975</v>
      </c>
      <c r="B345" s="18" t="s">
        <v>877</v>
      </c>
      <c r="C345" s="18" t="s">
        <v>878</v>
      </c>
      <c r="D345" s="18" t="s">
        <v>191</v>
      </c>
      <c r="E345" s="20">
        <v>1917.16</v>
      </c>
      <c r="F345" s="21">
        <v>1</v>
      </c>
    </row>
    <row r="346" spans="1:6" x14ac:dyDescent="0.25">
      <c r="A346" s="14" t="str">
        <f t="shared" si="5"/>
        <v>02544244</v>
      </c>
      <c r="B346" s="14" t="s">
        <v>879</v>
      </c>
      <c r="C346" s="14" t="s">
        <v>880</v>
      </c>
      <c r="D346" s="14" t="s">
        <v>222</v>
      </c>
      <c r="E346" s="16">
        <v>29976.43</v>
      </c>
      <c r="F346" s="17">
        <v>1</v>
      </c>
    </row>
    <row r="347" spans="1:6" x14ac:dyDescent="0.25">
      <c r="A347" s="14" t="str">
        <f t="shared" si="5"/>
        <v>02550318</v>
      </c>
      <c r="B347" s="18" t="s">
        <v>881</v>
      </c>
      <c r="C347" s="18" t="s">
        <v>882</v>
      </c>
      <c r="D347" s="18" t="s">
        <v>252</v>
      </c>
      <c r="E347" s="20">
        <v>11294303.74</v>
      </c>
      <c r="F347" s="21">
        <v>1</v>
      </c>
    </row>
    <row r="348" spans="1:6" x14ac:dyDescent="0.25">
      <c r="A348" s="14" t="str">
        <f t="shared" si="5"/>
        <v>02551236</v>
      </c>
      <c r="B348" s="18" t="s">
        <v>883</v>
      </c>
      <c r="C348" s="18" t="s">
        <v>884</v>
      </c>
      <c r="D348" s="18" t="s">
        <v>214</v>
      </c>
      <c r="E348" s="20">
        <v>500812.56</v>
      </c>
      <c r="F348" s="21">
        <v>1</v>
      </c>
    </row>
    <row r="349" spans="1:6" x14ac:dyDescent="0.25">
      <c r="A349" s="14" t="str">
        <f t="shared" si="5"/>
        <v>02560878</v>
      </c>
      <c r="B349" s="18" t="s">
        <v>885</v>
      </c>
      <c r="C349" s="18" t="s">
        <v>886</v>
      </c>
      <c r="D349" s="18" t="s">
        <v>222</v>
      </c>
      <c r="E349" s="20">
        <v>4671454.3499999996</v>
      </c>
      <c r="F349" s="21">
        <v>1</v>
      </c>
    </row>
    <row r="350" spans="1:6" x14ac:dyDescent="0.25">
      <c r="A350" s="14" t="str">
        <f t="shared" si="5"/>
        <v>02562275</v>
      </c>
      <c r="B350" s="14" t="s">
        <v>887</v>
      </c>
      <c r="C350" s="14" t="s">
        <v>888</v>
      </c>
      <c r="D350" s="14" t="s">
        <v>204</v>
      </c>
      <c r="E350" s="16">
        <v>55641.11</v>
      </c>
      <c r="F350" s="17">
        <v>1</v>
      </c>
    </row>
    <row r="351" spans="1:6" x14ac:dyDescent="0.25">
      <c r="A351" s="14" t="str">
        <f t="shared" si="5"/>
        <v>02563264</v>
      </c>
      <c r="B351" s="18" t="s">
        <v>889</v>
      </c>
      <c r="C351" s="18" t="s">
        <v>890</v>
      </c>
      <c r="D351" s="18" t="s">
        <v>252</v>
      </c>
      <c r="E351" s="20">
        <v>1776427.46</v>
      </c>
      <c r="F351" s="21">
        <v>1</v>
      </c>
    </row>
    <row r="352" spans="1:6" x14ac:dyDescent="0.25">
      <c r="A352" s="14" t="str">
        <f t="shared" si="5"/>
        <v>02580638</v>
      </c>
      <c r="B352" s="14" t="s">
        <v>891</v>
      </c>
      <c r="C352" s="14" t="s">
        <v>892</v>
      </c>
      <c r="D352" s="14" t="s">
        <v>60</v>
      </c>
      <c r="E352" s="16">
        <v>109461.27</v>
      </c>
      <c r="F352" s="17">
        <v>1</v>
      </c>
    </row>
    <row r="353" spans="1:6" x14ac:dyDescent="0.25">
      <c r="A353" s="14" t="str">
        <f t="shared" si="5"/>
        <v>02596666</v>
      </c>
      <c r="B353" s="14" t="s">
        <v>893</v>
      </c>
      <c r="C353" s="14" t="s">
        <v>894</v>
      </c>
      <c r="D353" s="14" t="s">
        <v>222</v>
      </c>
      <c r="E353" s="16">
        <v>299370.84000000003</v>
      </c>
      <c r="F353" s="17">
        <v>1</v>
      </c>
    </row>
    <row r="354" spans="1:6" x14ac:dyDescent="0.25">
      <c r="A354" s="14" t="str">
        <f t="shared" si="5"/>
        <v>02600740</v>
      </c>
      <c r="B354" s="18" t="s">
        <v>895</v>
      </c>
      <c r="C354" s="18" t="s">
        <v>896</v>
      </c>
      <c r="D354" s="18" t="s">
        <v>191</v>
      </c>
      <c r="E354" s="20">
        <v>2764804.06</v>
      </c>
      <c r="F354" s="21">
        <v>1</v>
      </c>
    </row>
    <row r="355" spans="1:6" x14ac:dyDescent="0.25">
      <c r="A355" s="14" t="str">
        <f t="shared" si="5"/>
        <v>02601752</v>
      </c>
      <c r="B355" s="14" t="s">
        <v>897</v>
      </c>
      <c r="C355" s="14" t="s">
        <v>898</v>
      </c>
      <c r="D355" s="14" t="s">
        <v>60</v>
      </c>
      <c r="E355" s="16">
        <v>192005.85</v>
      </c>
      <c r="F355" s="17">
        <v>1</v>
      </c>
    </row>
    <row r="356" spans="1:6" x14ac:dyDescent="0.25">
      <c r="A356" s="14" t="str">
        <f t="shared" si="5"/>
        <v>02612259</v>
      </c>
      <c r="B356" s="14" t="s">
        <v>899</v>
      </c>
      <c r="C356" s="14" t="s">
        <v>900</v>
      </c>
      <c r="D356" s="14" t="s">
        <v>60</v>
      </c>
      <c r="E356" s="16">
        <v>9786.31</v>
      </c>
      <c r="F356" s="17">
        <v>1</v>
      </c>
    </row>
    <row r="357" spans="1:6" x14ac:dyDescent="0.25">
      <c r="A357" s="14" t="str">
        <f t="shared" si="5"/>
        <v>02613026</v>
      </c>
      <c r="B357" s="18" t="s">
        <v>901</v>
      </c>
      <c r="C357" s="18" t="s">
        <v>902</v>
      </c>
      <c r="D357" s="18" t="s">
        <v>60</v>
      </c>
      <c r="E357" s="20">
        <v>183129.46</v>
      </c>
      <c r="F357" s="21">
        <v>1</v>
      </c>
    </row>
    <row r="358" spans="1:6" x14ac:dyDescent="0.25">
      <c r="A358" s="14" t="str">
        <f t="shared" si="5"/>
        <v>02613026</v>
      </c>
      <c r="B358" s="14" t="s">
        <v>903</v>
      </c>
      <c r="C358" s="14" t="s">
        <v>902</v>
      </c>
      <c r="D358" s="14" t="s">
        <v>60</v>
      </c>
      <c r="E358" s="16">
        <v>60511.28</v>
      </c>
      <c r="F358" s="17">
        <v>1</v>
      </c>
    </row>
    <row r="359" spans="1:6" x14ac:dyDescent="0.25">
      <c r="A359" s="14" t="str">
        <f t="shared" si="5"/>
        <v>02620318</v>
      </c>
      <c r="B359" s="18" t="s">
        <v>904</v>
      </c>
      <c r="C359" s="18" t="s">
        <v>905</v>
      </c>
      <c r="D359" s="18" t="s">
        <v>222</v>
      </c>
      <c r="E359" s="20">
        <v>878775.29</v>
      </c>
      <c r="F359" s="21">
        <v>1</v>
      </c>
    </row>
    <row r="360" spans="1:6" x14ac:dyDescent="0.25">
      <c r="A360" s="14" t="str">
        <f t="shared" si="5"/>
        <v>02632704</v>
      </c>
      <c r="B360" s="18" t="s">
        <v>906</v>
      </c>
      <c r="C360" s="18" t="s">
        <v>907</v>
      </c>
      <c r="D360" s="18" t="s">
        <v>209</v>
      </c>
      <c r="E360" s="20">
        <v>208354.62</v>
      </c>
      <c r="F360" s="21">
        <v>1</v>
      </c>
    </row>
    <row r="361" spans="1:6" x14ac:dyDescent="0.25">
      <c r="A361" s="14" t="str">
        <f t="shared" si="5"/>
        <v>02634277</v>
      </c>
      <c r="B361" s="18" t="s">
        <v>908</v>
      </c>
      <c r="C361" s="18" t="s">
        <v>909</v>
      </c>
      <c r="D361" s="18" t="s">
        <v>191</v>
      </c>
      <c r="E361" s="20">
        <v>379468.43</v>
      </c>
      <c r="F361" s="21">
        <v>1</v>
      </c>
    </row>
    <row r="362" spans="1:6" x14ac:dyDescent="0.25">
      <c r="A362" s="14" t="str">
        <f t="shared" si="5"/>
        <v>02636571</v>
      </c>
      <c r="B362" s="14" t="s">
        <v>910</v>
      </c>
      <c r="C362" s="14" t="s">
        <v>911</v>
      </c>
      <c r="D362" s="14" t="s">
        <v>60</v>
      </c>
      <c r="E362" s="16">
        <v>413614.56</v>
      </c>
      <c r="F362" s="17">
        <v>1</v>
      </c>
    </row>
    <row r="363" spans="1:6" x14ac:dyDescent="0.25">
      <c r="A363" s="14" t="str">
        <f t="shared" si="5"/>
        <v>02646885</v>
      </c>
      <c r="B363" s="18" t="s">
        <v>912</v>
      </c>
      <c r="C363" s="18" t="s">
        <v>913</v>
      </c>
      <c r="D363" s="18" t="s">
        <v>252</v>
      </c>
      <c r="E363" s="20">
        <v>2357.35</v>
      </c>
      <c r="F363" s="21">
        <v>1</v>
      </c>
    </row>
    <row r="364" spans="1:6" x14ac:dyDescent="0.25">
      <c r="A364" s="14" t="str">
        <f t="shared" si="5"/>
        <v>02652865</v>
      </c>
      <c r="B364" s="18" t="s">
        <v>914</v>
      </c>
      <c r="C364" s="18" t="s">
        <v>915</v>
      </c>
      <c r="D364" s="18" t="s">
        <v>191</v>
      </c>
      <c r="E364" s="20">
        <v>3596026.07</v>
      </c>
      <c r="F364" s="21">
        <v>1</v>
      </c>
    </row>
    <row r="365" spans="1:6" x14ac:dyDescent="0.25">
      <c r="A365" s="14" t="str">
        <f t="shared" si="5"/>
        <v>02666557</v>
      </c>
      <c r="B365" s="18" t="s">
        <v>916</v>
      </c>
      <c r="C365" s="18" t="s">
        <v>917</v>
      </c>
      <c r="D365" s="18" t="s">
        <v>249</v>
      </c>
      <c r="E365" s="20">
        <v>7481.96</v>
      </c>
      <c r="F365" s="21">
        <v>1</v>
      </c>
    </row>
    <row r="366" spans="1:6" x14ac:dyDescent="0.25">
      <c r="A366" s="14" t="str">
        <f t="shared" si="5"/>
        <v>02681523</v>
      </c>
      <c r="B366" s="18" t="s">
        <v>918</v>
      </c>
      <c r="C366" s="18" t="s">
        <v>919</v>
      </c>
      <c r="D366" s="18" t="s">
        <v>60</v>
      </c>
      <c r="E366" s="20">
        <v>17406.93</v>
      </c>
      <c r="F366" s="21">
        <v>1</v>
      </c>
    </row>
    <row r="367" spans="1:6" x14ac:dyDescent="0.25">
      <c r="A367" s="14" t="str">
        <f t="shared" si="5"/>
        <v>02683662</v>
      </c>
      <c r="B367" s="14" t="s">
        <v>920</v>
      </c>
      <c r="C367" s="14" t="s">
        <v>921</v>
      </c>
      <c r="D367" s="14" t="s">
        <v>191</v>
      </c>
      <c r="E367" s="16">
        <v>460855.7</v>
      </c>
      <c r="F367" s="17">
        <v>1</v>
      </c>
    </row>
    <row r="368" spans="1:6" x14ac:dyDescent="0.25">
      <c r="A368" s="14" t="str">
        <f t="shared" si="5"/>
        <v>02690889</v>
      </c>
      <c r="B368" s="18" t="s">
        <v>922</v>
      </c>
      <c r="C368" s="18" t="s">
        <v>923</v>
      </c>
      <c r="D368" s="18" t="s">
        <v>60</v>
      </c>
      <c r="E368" s="20">
        <v>2121218.8199999998</v>
      </c>
      <c r="F368" s="21">
        <v>1</v>
      </c>
    </row>
    <row r="369" spans="1:6" x14ac:dyDescent="0.25">
      <c r="A369" s="14" t="str">
        <f t="shared" si="5"/>
        <v>02699069</v>
      </c>
      <c r="B369" s="14" t="s">
        <v>924</v>
      </c>
      <c r="C369" s="14" t="s">
        <v>925</v>
      </c>
      <c r="D369" s="14" t="s">
        <v>470</v>
      </c>
      <c r="E369" s="16">
        <v>1628.78</v>
      </c>
      <c r="F369" s="17">
        <v>1</v>
      </c>
    </row>
    <row r="370" spans="1:6" x14ac:dyDescent="0.25">
      <c r="A370" s="14" t="str">
        <f t="shared" si="5"/>
        <v>02707811</v>
      </c>
      <c r="B370" s="18" t="s">
        <v>926</v>
      </c>
      <c r="C370" s="18" t="s">
        <v>927</v>
      </c>
      <c r="D370" s="18" t="s">
        <v>60</v>
      </c>
      <c r="E370" s="20">
        <v>300649.86</v>
      </c>
      <c r="F370" s="21">
        <v>1</v>
      </c>
    </row>
    <row r="371" spans="1:6" x14ac:dyDescent="0.25">
      <c r="A371" s="14" t="str">
        <f t="shared" si="5"/>
        <v>02726175</v>
      </c>
      <c r="B371" s="18" t="s">
        <v>928</v>
      </c>
      <c r="C371" s="18" t="s">
        <v>929</v>
      </c>
      <c r="D371" s="18" t="s">
        <v>191</v>
      </c>
      <c r="E371" s="20">
        <v>98609.48</v>
      </c>
      <c r="F371" s="21">
        <v>1</v>
      </c>
    </row>
    <row r="372" spans="1:6" x14ac:dyDescent="0.25">
      <c r="A372" s="14" t="str">
        <f t="shared" si="5"/>
        <v>02737111</v>
      </c>
      <c r="B372" s="14" t="s">
        <v>930</v>
      </c>
      <c r="C372" s="14" t="s">
        <v>931</v>
      </c>
      <c r="D372" s="14" t="s">
        <v>252</v>
      </c>
      <c r="E372" s="16">
        <v>253450.04</v>
      </c>
      <c r="F372" s="17">
        <v>1</v>
      </c>
    </row>
    <row r="373" spans="1:6" x14ac:dyDescent="0.25">
      <c r="A373" s="14" t="str">
        <f t="shared" si="5"/>
        <v>02746015</v>
      </c>
      <c r="B373" s="18" t="s">
        <v>932</v>
      </c>
      <c r="C373" s="18" t="s">
        <v>933</v>
      </c>
      <c r="D373" s="18" t="s">
        <v>252</v>
      </c>
      <c r="E373" s="20">
        <v>614880.78</v>
      </c>
      <c r="F373" s="21">
        <v>1</v>
      </c>
    </row>
    <row r="374" spans="1:6" x14ac:dyDescent="0.25">
      <c r="A374" s="14" t="str">
        <f t="shared" si="5"/>
        <v>02760350</v>
      </c>
      <c r="B374" s="14" t="s">
        <v>934</v>
      </c>
      <c r="C374" s="14" t="s">
        <v>935</v>
      </c>
      <c r="D374" s="14" t="s">
        <v>252</v>
      </c>
      <c r="E374" s="16">
        <v>600361.34</v>
      </c>
      <c r="F374" s="17">
        <v>1</v>
      </c>
    </row>
    <row r="375" spans="1:6" x14ac:dyDescent="0.25">
      <c r="A375" s="14" t="str">
        <f t="shared" si="5"/>
        <v>02765346</v>
      </c>
      <c r="B375" s="18" t="s">
        <v>936</v>
      </c>
      <c r="C375" s="18" t="s">
        <v>937</v>
      </c>
      <c r="D375" s="18" t="s">
        <v>209</v>
      </c>
      <c r="E375" s="20">
        <v>35826.67</v>
      </c>
      <c r="F375" s="21">
        <v>1</v>
      </c>
    </row>
    <row r="376" spans="1:6" x14ac:dyDescent="0.25">
      <c r="A376" s="14" t="str">
        <f t="shared" si="5"/>
        <v>02766875</v>
      </c>
      <c r="B376" s="14" t="s">
        <v>938</v>
      </c>
      <c r="C376" s="14" t="s">
        <v>939</v>
      </c>
      <c r="D376" s="14" t="s">
        <v>438</v>
      </c>
      <c r="E376" s="16">
        <v>1274515.7</v>
      </c>
      <c r="F376" s="17">
        <v>1</v>
      </c>
    </row>
    <row r="377" spans="1:6" x14ac:dyDescent="0.25">
      <c r="A377" s="14" t="str">
        <f t="shared" si="5"/>
        <v>02777138</v>
      </c>
      <c r="B377" s="14" t="s">
        <v>940</v>
      </c>
      <c r="C377" s="14" t="s">
        <v>941</v>
      </c>
      <c r="D377" s="14" t="s">
        <v>438</v>
      </c>
      <c r="E377" s="16">
        <v>42430.29</v>
      </c>
      <c r="F377" s="17">
        <v>1</v>
      </c>
    </row>
    <row r="378" spans="1:6" x14ac:dyDescent="0.25">
      <c r="A378" s="14" t="str">
        <f t="shared" si="5"/>
        <v>02778769</v>
      </c>
      <c r="B378" s="14" t="s">
        <v>942</v>
      </c>
      <c r="C378" s="14" t="s">
        <v>943</v>
      </c>
      <c r="D378" s="14" t="s">
        <v>191</v>
      </c>
      <c r="E378" s="16">
        <v>22820.2</v>
      </c>
      <c r="F378" s="17">
        <v>1</v>
      </c>
    </row>
    <row r="379" spans="1:6" x14ac:dyDescent="0.25">
      <c r="A379" s="14" t="str">
        <f t="shared" si="5"/>
        <v>02787634</v>
      </c>
      <c r="B379" s="14" t="s">
        <v>944</v>
      </c>
      <c r="C379" s="14" t="s">
        <v>945</v>
      </c>
      <c r="D379" s="14" t="s">
        <v>60</v>
      </c>
      <c r="E379" s="16">
        <v>2728717.79</v>
      </c>
      <c r="F379" s="17">
        <v>1</v>
      </c>
    </row>
    <row r="380" spans="1:6" x14ac:dyDescent="0.25">
      <c r="A380" s="14" t="str">
        <f t="shared" si="5"/>
        <v>02797650</v>
      </c>
      <c r="B380" s="18" t="s">
        <v>946</v>
      </c>
      <c r="C380" s="18" t="s">
        <v>947</v>
      </c>
      <c r="D380" s="18" t="s">
        <v>272</v>
      </c>
      <c r="E380" s="20">
        <v>144520.82</v>
      </c>
      <c r="F380" s="21">
        <v>1</v>
      </c>
    </row>
    <row r="381" spans="1:6" x14ac:dyDescent="0.25">
      <c r="A381" s="14" t="str">
        <f t="shared" si="5"/>
        <v>02804141</v>
      </c>
      <c r="B381" s="14" t="s">
        <v>948</v>
      </c>
      <c r="C381" s="14" t="s">
        <v>949</v>
      </c>
      <c r="D381" s="14" t="s">
        <v>217</v>
      </c>
      <c r="E381" s="16">
        <v>2320.1999999999998</v>
      </c>
      <c r="F381" s="17">
        <v>1</v>
      </c>
    </row>
    <row r="382" spans="1:6" x14ac:dyDescent="0.25">
      <c r="A382" s="14" t="str">
        <f t="shared" si="5"/>
        <v>02822228</v>
      </c>
      <c r="B382" s="18" t="s">
        <v>950</v>
      </c>
      <c r="C382" s="18" t="s">
        <v>951</v>
      </c>
      <c r="D382" s="18" t="s">
        <v>235</v>
      </c>
      <c r="E382" s="20">
        <v>76045.14</v>
      </c>
      <c r="F382" s="21">
        <v>1</v>
      </c>
    </row>
    <row r="383" spans="1:6" x14ac:dyDescent="0.25">
      <c r="A383" s="14" t="str">
        <f t="shared" si="5"/>
        <v>02825649</v>
      </c>
      <c r="B383" s="14" t="s">
        <v>952</v>
      </c>
      <c r="C383" s="14" t="s">
        <v>953</v>
      </c>
      <c r="D383" s="14" t="s">
        <v>60</v>
      </c>
      <c r="E383" s="16">
        <v>220904.76</v>
      </c>
      <c r="F383" s="17">
        <v>1</v>
      </c>
    </row>
    <row r="384" spans="1:6" x14ac:dyDescent="0.25">
      <c r="A384" s="14" t="str">
        <f t="shared" si="5"/>
        <v>02850634</v>
      </c>
      <c r="B384" s="14" t="s">
        <v>954</v>
      </c>
      <c r="C384" s="14" t="s">
        <v>955</v>
      </c>
      <c r="D384" s="14" t="s">
        <v>191</v>
      </c>
      <c r="E384" s="16">
        <v>10775667.550000001</v>
      </c>
      <c r="F384" s="17">
        <v>1</v>
      </c>
    </row>
    <row r="385" spans="1:6" x14ac:dyDescent="0.25">
      <c r="A385" s="14" t="str">
        <f t="shared" si="5"/>
        <v>02854679</v>
      </c>
      <c r="B385" s="18" t="s">
        <v>956</v>
      </c>
      <c r="C385" s="18" t="s">
        <v>957</v>
      </c>
      <c r="D385" s="18" t="s">
        <v>252</v>
      </c>
      <c r="E385" s="20">
        <v>1597.64</v>
      </c>
      <c r="F385" s="21">
        <v>1</v>
      </c>
    </row>
    <row r="386" spans="1:6" x14ac:dyDescent="0.25">
      <c r="A386" s="14" t="str">
        <f t="shared" si="5"/>
        <v>02858660</v>
      </c>
      <c r="B386" s="14" t="s">
        <v>958</v>
      </c>
      <c r="C386" s="14" t="s">
        <v>959</v>
      </c>
      <c r="D386" s="14" t="s">
        <v>191</v>
      </c>
      <c r="E386" s="16">
        <v>408668.23</v>
      </c>
      <c r="F386" s="17">
        <v>1</v>
      </c>
    </row>
    <row r="387" spans="1:6" x14ac:dyDescent="0.25">
      <c r="A387" s="14" t="str">
        <f t="shared" si="5"/>
        <v>02868099</v>
      </c>
      <c r="B387" s="14" t="s">
        <v>960</v>
      </c>
      <c r="C387" s="14" t="s">
        <v>961</v>
      </c>
      <c r="D387" s="14" t="s">
        <v>191</v>
      </c>
      <c r="E387" s="16">
        <v>2603258.8799999999</v>
      </c>
      <c r="F387" s="17">
        <v>1</v>
      </c>
    </row>
    <row r="388" spans="1:6" x14ac:dyDescent="0.25">
      <c r="A388" s="14" t="str">
        <f t="shared" si="5"/>
        <v>02868390</v>
      </c>
      <c r="B388" s="14" t="s">
        <v>962</v>
      </c>
      <c r="C388" s="14" t="s">
        <v>963</v>
      </c>
      <c r="D388" s="14" t="s">
        <v>214</v>
      </c>
      <c r="E388" s="16">
        <v>4467444.62</v>
      </c>
      <c r="F388" s="17">
        <v>1</v>
      </c>
    </row>
    <row r="389" spans="1:6" x14ac:dyDescent="0.25">
      <c r="A389" s="14" t="str">
        <f t="shared" si="5"/>
        <v>02880648</v>
      </c>
      <c r="B389" s="18" t="s">
        <v>964</v>
      </c>
      <c r="C389" s="18" t="s">
        <v>965</v>
      </c>
      <c r="D389" s="18" t="s">
        <v>252</v>
      </c>
      <c r="E389" s="20">
        <v>8845114.9000000004</v>
      </c>
      <c r="F389" s="21">
        <v>1</v>
      </c>
    </row>
    <row r="390" spans="1:6" x14ac:dyDescent="0.25">
      <c r="A390" s="14" t="str">
        <f t="shared" si="5"/>
        <v>02891196</v>
      </c>
      <c r="B390" s="18" t="s">
        <v>966</v>
      </c>
      <c r="C390" s="18" t="s">
        <v>967</v>
      </c>
      <c r="D390" s="18" t="s">
        <v>60</v>
      </c>
      <c r="E390" s="20">
        <v>277063.84999999998</v>
      </c>
      <c r="F390" s="21">
        <v>1</v>
      </c>
    </row>
    <row r="391" spans="1:6" x14ac:dyDescent="0.25">
      <c r="A391" s="14" t="str">
        <f t="shared" ref="A391:A454" si="6">LEFT(SUBSTITUTE(SUBSTITUTE(SUBSTITUTE(SUBSTITUTE(TRIM(B391),".",""),"/",""),"-","")," ",""), 8)</f>
        <v>02907533</v>
      </c>
      <c r="B391" s="18" t="s">
        <v>968</v>
      </c>
      <c r="C391" s="18" t="s">
        <v>969</v>
      </c>
      <c r="D391" s="18" t="s">
        <v>244</v>
      </c>
      <c r="E391" s="20">
        <v>4564028.95</v>
      </c>
      <c r="F391" s="21">
        <v>1</v>
      </c>
    </row>
    <row r="392" spans="1:6" x14ac:dyDescent="0.25">
      <c r="A392" s="14" t="str">
        <f t="shared" si="6"/>
        <v>02910069</v>
      </c>
      <c r="B392" s="18" t="s">
        <v>970</v>
      </c>
      <c r="C392" s="18" t="s">
        <v>971</v>
      </c>
      <c r="D392" s="18" t="s">
        <v>199</v>
      </c>
      <c r="E392" s="20">
        <v>11490189.460000001</v>
      </c>
      <c r="F392" s="21">
        <v>1</v>
      </c>
    </row>
    <row r="393" spans="1:6" x14ac:dyDescent="0.25">
      <c r="A393" s="14" t="str">
        <f t="shared" si="6"/>
        <v>02910069</v>
      </c>
      <c r="B393" s="14" t="s">
        <v>972</v>
      </c>
      <c r="C393" s="14" t="s">
        <v>971</v>
      </c>
      <c r="D393" s="14" t="s">
        <v>199</v>
      </c>
      <c r="E393" s="16">
        <v>6409.28</v>
      </c>
      <c r="F393" s="17">
        <v>1</v>
      </c>
    </row>
    <row r="394" spans="1:6" x14ac:dyDescent="0.25">
      <c r="A394" s="14" t="str">
        <f t="shared" si="6"/>
        <v>02910651</v>
      </c>
      <c r="B394" s="14" t="s">
        <v>973</v>
      </c>
      <c r="C394" s="14" t="s">
        <v>974</v>
      </c>
      <c r="D394" s="14" t="s">
        <v>191</v>
      </c>
      <c r="E394" s="16">
        <v>49288.4</v>
      </c>
      <c r="F394" s="17">
        <v>1</v>
      </c>
    </row>
    <row r="395" spans="1:6" x14ac:dyDescent="0.25">
      <c r="A395" s="14" t="str">
        <f t="shared" si="6"/>
        <v>02912234</v>
      </c>
      <c r="B395" s="18" t="s">
        <v>975</v>
      </c>
      <c r="C395" s="18" t="s">
        <v>976</v>
      </c>
      <c r="D395" s="18" t="s">
        <v>199</v>
      </c>
      <c r="E395" s="20">
        <v>20746943.670000002</v>
      </c>
      <c r="F395" s="21">
        <v>1</v>
      </c>
    </row>
    <row r="396" spans="1:6" x14ac:dyDescent="0.25">
      <c r="A396" s="14" t="str">
        <f t="shared" si="6"/>
        <v>02914234</v>
      </c>
      <c r="B396" s="18" t="s">
        <v>977</v>
      </c>
      <c r="C396" s="18" t="s">
        <v>978</v>
      </c>
      <c r="D396" s="18" t="s">
        <v>60</v>
      </c>
      <c r="E396" s="20">
        <v>2470362.7999999998</v>
      </c>
      <c r="F396" s="21">
        <v>1</v>
      </c>
    </row>
    <row r="397" spans="1:6" x14ac:dyDescent="0.25">
      <c r="A397" s="14" t="str">
        <f t="shared" si="6"/>
        <v>02923710</v>
      </c>
      <c r="B397" s="18" t="s">
        <v>979</v>
      </c>
      <c r="C397" s="18" t="s">
        <v>980</v>
      </c>
      <c r="D397" s="18" t="s">
        <v>383</v>
      </c>
      <c r="E397" s="20">
        <v>1685960.66</v>
      </c>
      <c r="F397" s="21">
        <v>1</v>
      </c>
    </row>
    <row r="398" spans="1:6" x14ac:dyDescent="0.25">
      <c r="A398" s="14" t="str">
        <f t="shared" si="6"/>
        <v>02927389</v>
      </c>
      <c r="B398" s="14" t="s">
        <v>981</v>
      </c>
      <c r="C398" s="14" t="s">
        <v>982</v>
      </c>
      <c r="D398" s="14" t="s">
        <v>60</v>
      </c>
      <c r="E398" s="16">
        <v>279291.58</v>
      </c>
      <c r="F398" s="17">
        <v>1</v>
      </c>
    </row>
    <row r="399" spans="1:6" x14ac:dyDescent="0.25">
      <c r="A399" s="14" t="str">
        <f t="shared" si="6"/>
        <v>02949305</v>
      </c>
      <c r="B399" s="18" t="s">
        <v>983</v>
      </c>
      <c r="C399" s="18" t="s">
        <v>984</v>
      </c>
      <c r="D399" s="18" t="s">
        <v>194</v>
      </c>
      <c r="E399" s="20">
        <v>318309.48</v>
      </c>
      <c r="F399" s="21">
        <v>1</v>
      </c>
    </row>
    <row r="400" spans="1:6" x14ac:dyDescent="0.25">
      <c r="A400" s="14" t="str">
        <f t="shared" si="6"/>
        <v>02965843</v>
      </c>
      <c r="B400" s="14" t="s">
        <v>985</v>
      </c>
      <c r="C400" s="14" t="s">
        <v>986</v>
      </c>
      <c r="D400" s="14" t="s">
        <v>60</v>
      </c>
      <c r="E400" s="16">
        <v>13879078</v>
      </c>
      <c r="F400" s="17">
        <v>1</v>
      </c>
    </row>
    <row r="401" spans="1:6" x14ac:dyDescent="0.25">
      <c r="A401" s="14" t="str">
        <f t="shared" si="6"/>
        <v>02988621</v>
      </c>
      <c r="B401" s="18" t="s">
        <v>987</v>
      </c>
      <c r="C401" s="18" t="s">
        <v>988</v>
      </c>
      <c r="D401" s="18" t="s">
        <v>60</v>
      </c>
      <c r="E401" s="20">
        <v>2784275.68</v>
      </c>
      <c r="F401" s="21">
        <v>1</v>
      </c>
    </row>
    <row r="402" spans="1:6" x14ac:dyDescent="0.25">
      <c r="A402" s="14" t="str">
        <f t="shared" si="6"/>
        <v>02989485</v>
      </c>
      <c r="B402" s="14" t="s">
        <v>989</v>
      </c>
      <c r="C402" s="14" t="s">
        <v>990</v>
      </c>
      <c r="D402" s="14" t="s">
        <v>249</v>
      </c>
      <c r="E402" s="16">
        <v>19183.11</v>
      </c>
      <c r="F402" s="17">
        <v>1</v>
      </c>
    </row>
    <row r="403" spans="1:6" x14ac:dyDescent="0.25">
      <c r="A403" s="14" t="str">
        <f t="shared" si="6"/>
        <v>02991012</v>
      </c>
      <c r="B403" s="18" t="s">
        <v>991</v>
      </c>
      <c r="C403" s="18" t="s">
        <v>992</v>
      </c>
      <c r="D403" s="18" t="s">
        <v>287</v>
      </c>
      <c r="E403" s="20">
        <v>1283.0999999999999</v>
      </c>
      <c r="F403" s="21">
        <v>1</v>
      </c>
    </row>
    <row r="404" spans="1:6" x14ac:dyDescent="0.25">
      <c r="A404" s="14" t="str">
        <f t="shared" si="6"/>
        <v>02993385</v>
      </c>
      <c r="B404" s="14" t="s">
        <v>993</v>
      </c>
      <c r="C404" s="14" t="s">
        <v>994</v>
      </c>
      <c r="D404" s="14" t="s">
        <v>252</v>
      </c>
      <c r="E404" s="16">
        <v>3435608.39</v>
      </c>
      <c r="F404" s="17">
        <v>1</v>
      </c>
    </row>
    <row r="405" spans="1:6" x14ac:dyDescent="0.25">
      <c r="A405" s="14" t="str">
        <f t="shared" si="6"/>
        <v>03030285</v>
      </c>
      <c r="B405" s="14" t="s">
        <v>995</v>
      </c>
      <c r="C405" s="14" t="s">
        <v>996</v>
      </c>
      <c r="D405" s="14" t="s">
        <v>229</v>
      </c>
      <c r="E405" s="16">
        <v>216240.31</v>
      </c>
      <c r="F405" s="17">
        <v>1</v>
      </c>
    </row>
    <row r="406" spans="1:6" x14ac:dyDescent="0.25">
      <c r="A406" s="14" t="str">
        <f t="shared" si="6"/>
        <v>03033866</v>
      </c>
      <c r="B406" s="14" t="s">
        <v>997</v>
      </c>
      <c r="C406" s="14" t="s">
        <v>998</v>
      </c>
      <c r="D406" s="14" t="s">
        <v>60</v>
      </c>
      <c r="E406" s="16">
        <v>3052809.48</v>
      </c>
      <c r="F406" s="17">
        <v>1</v>
      </c>
    </row>
    <row r="407" spans="1:6" x14ac:dyDescent="0.25">
      <c r="A407" s="14" t="str">
        <f t="shared" si="6"/>
        <v>03038445</v>
      </c>
      <c r="B407" s="14" t="s">
        <v>999</v>
      </c>
      <c r="C407" s="14" t="s">
        <v>1000</v>
      </c>
      <c r="D407" s="14" t="s">
        <v>229</v>
      </c>
      <c r="E407" s="16">
        <v>47744521.049999997</v>
      </c>
      <c r="F407" s="17">
        <v>1</v>
      </c>
    </row>
    <row r="408" spans="1:6" x14ac:dyDescent="0.25">
      <c r="A408" s="14" t="str">
        <f t="shared" si="6"/>
        <v>03044932</v>
      </c>
      <c r="B408" s="14" t="s">
        <v>1001</v>
      </c>
      <c r="C408" s="14" t="s">
        <v>1002</v>
      </c>
      <c r="D408" s="14" t="s">
        <v>60</v>
      </c>
      <c r="E408" s="16">
        <v>74004.100000000006</v>
      </c>
      <c r="F408" s="17">
        <v>1</v>
      </c>
    </row>
    <row r="409" spans="1:6" x14ac:dyDescent="0.25">
      <c r="A409" s="14" t="str">
        <f t="shared" si="6"/>
        <v>03051698</v>
      </c>
      <c r="B409" s="14" t="s">
        <v>1003</v>
      </c>
      <c r="C409" s="14" t="s">
        <v>1004</v>
      </c>
      <c r="D409" s="14" t="s">
        <v>232</v>
      </c>
      <c r="E409" s="16">
        <v>124444.34</v>
      </c>
      <c r="F409" s="17">
        <v>1</v>
      </c>
    </row>
    <row r="410" spans="1:6" x14ac:dyDescent="0.25">
      <c r="A410" s="14" t="str">
        <f t="shared" si="6"/>
        <v>03073889</v>
      </c>
      <c r="B410" s="14" t="s">
        <v>1005</v>
      </c>
      <c r="C410" s="14" t="s">
        <v>1006</v>
      </c>
      <c r="D410" s="14" t="s">
        <v>199</v>
      </c>
      <c r="E410" s="16">
        <v>1805510.43</v>
      </c>
      <c r="F410" s="17">
        <v>1</v>
      </c>
    </row>
    <row r="411" spans="1:6" x14ac:dyDescent="0.25">
      <c r="A411" s="14" t="str">
        <f t="shared" si="6"/>
        <v>03076182</v>
      </c>
      <c r="B411" s="18" t="s">
        <v>1007</v>
      </c>
      <c r="C411" s="18" t="s">
        <v>1008</v>
      </c>
      <c r="D411" s="18" t="s">
        <v>383</v>
      </c>
      <c r="E411" s="20">
        <v>286189.25</v>
      </c>
      <c r="F411" s="21">
        <v>1</v>
      </c>
    </row>
    <row r="412" spans="1:6" x14ac:dyDescent="0.25">
      <c r="A412" s="14" t="str">
        <f t="shared" si="6"/>
        <v>03076207</v>
      </c>
      <c r="B412" s="14" t="s">
        <v>1009</v>
      </c>
      <c r="C412" s="14" t="s">
        <v>1010</v>
      </c>
      <c r="D412" s="14" t="s">
        <v>199</v>
      </c>
      <c r="E412" s="16">
        <v>140608.79</v>
      </c>
      <c r="F412" s="17">
        <v>1</v>
      </c>
    </row>
    <row r="413" spans="1:6" x14ac:dyDescent="0.25">
      <c r="A413" s="14" t="str">
        <f t="shared" si="6"/>
        <v>03076452</v>
      </c>
      <c r="B413" s="18" t="s">
        <v>1011</v>
      </c>
      <c r="C413" s="18" t="s">
        <v>1012</v>
      </c>
      <c r="D413" s="18" t="s">
        <v>229</v>
      </c>
      <c r="E413" s="20">
        <v>2856813.77</v>
      </c>
      <c r="F413" s="21">
        <v>1</v>
      </c>
    </row>
    <row r="414" spans="1:6" x14ac:dyDescent="0.25">
      <c r="A414" s="14" t="str">
        <f t="shared" si="6"/>
        <v>03090995</v>
      </c>
      <c r="B414" s="14" t="s">
        <v>1013</v>
      </c>
      <c r="C414" s="14" t="s">
        <v>1014</v>
      </c>
      <c r="D414" s="14" t="s">
        <v>191</v>
      </c>
      <c r="E414" s="16">
        <v>360701.26</v>
      </c>
      <c r="F414" s="17">
        <v>1</v>
      </c>
    </row>
    <row r="415" spans="1:6" x14ac:dyDescent="0.25">
      <c r="A415" s="14" t="str">
        <f t="shared" si="6"/>
        <v>03095976</v>
      </c>
      <c r="B415" s="14" t="s">
        <v>1015</v>
      </c>
      <c r="C415" s="14" t="s">
        <v>1016</v>
      </c>
      <c r="D415" s="14" t="s">
        <v>232</v>
      </c>
      <c r="E415" s="16">
        <v>88783.89</v>
      </c>
      <c r="F415" s="17">
        <v>1</v>
      </c>
    </row>
    <row r="416" spans="1:6" x14ac:dyDescent="0.25">
      <c r="A416" s="14" t="str">
        <f t="shared" si="6"/>
        <v>03099993</v>
      </c>
      <c r="B416" s="14" t="s">
        <v>1017</v>
      </c>
      <c r="C416" s="14" t="s">
        <v>1018</v>
      </c>
      <c r="D416" s="14" t="s">
        <v>252</v>
      </c>
      <c r="E416" s="16">
        <v>1510335.98</v>
      </c>
      <c r="F416" s="17">
        <v>1</v>
      </c>
    </row>
    <row r="417" spans="1:6" x14ac:dyDescent="0.25">
      <c r="A417" s="14" t="str">
        <f t="shared" si="6"/>
        <v>03102914</v>
      </c>
      <c r="B417" s="18" t="s">
        <v>1019</v>
      </c>
      <c r="C417" s="18" t="s">
        <v>1020</v>
      </c>
      <c r="D417" s="18" t="s">
        <v>249</v>
      </c>
      <c r="E417" s="20">
        <v>189592.95</v>
      </c>
      <c r="F417" s="21">
        <v>1</v>
      </c>
    </row>
    <row r="418" spans="1:6" x14ac:dyDescent="0.25">
      <c r="A418" s="14" t="str">
        <f t="shared" si="6"/>
        <v>03121241</v>
      </c>
      <c r="B418" s="18" t="s">
        <v>1021</v>
      </c>
      <c r="C418" s="18" t="s">
        <v>1022</v>
      </c>
      <c r="D418" s="18" t="s">
        <v>229</v>
      </c>
      <c r="E418" s="20">
        <v>35473928.219999999</v>
      </c>
      <c r="F418" s="21">
        <v>1</v>
      </c>
    </row>
    <row r="419" spans="1:6" x14ac:dyDescent="0.25">
      <c r="A419" s="14" t="str">
        <f t="shared" si="6"/>
        <v>03128625</v>
      </c>
      <c r="B419" s="18" t="s">
        <v>1023</v>
      </c>
      <c r="C419" s="18" t="s">
        <v>1024</v>
      </c>
      <c r="D419" s="18" t="s">
        <v>60</v>
      </c>
      <c r="E419" s="20">
        <v>314985.8</v>
      </c>
      <c r="F419" s="21">
        <v>1</v>
      </c>
    </row>
    <row r="420" spans="1:6" x14ac:dyDescent="0.25">
      <c r="A420" s="14" t="str">
        <f t="shared" si="6"/>
        <v>03130752</v>
      </c>
      <c r="B420" s="14" t="s">
        <v>1025</v>
      </c>
      <c r="C420" s="14" t="s">
        <v>1026</v>
      </c>
      <c r="D420" s="14" t="s">
        <v>60</v>
      </c>
      <c r="E420" s="16">
        <v>354473.26</v>
      </c>
      <c r="F420" s="17">
        <v>1</v>
      </c>
    </row>
    <row r="421" spans="1:6" x14ac:dyDescent="0.25">
      <c r="A421" s="14" t="str">
        <f t="shared" si="6"/>
        <v>03132868</v>
      </c>
      <c r="B421" s="14" t="s">
        <v>1027</v>
      </c>
      <c r="C421" s="14" t="s">
        <v>1028</v>
      </c>
      <c r="D421" s="14" t="s">
        <v>60</v>
      </c>
      <c r="E421" s="16">
        <v>11174838.710000001</v>
      </c>
      <c r="F421" s="17">
        <v>1</v>
      </c>
    </row>
    <row r="422" spans="1:6" x14ac:dyDescent="0.25">
      <c r="A422" s="14" t="str">
        <f t="shared" si="6"/>
        <v>03137104</v>
      </c>
      <c r="B422" s="14" t="s">
        <v>1029</v>
      </c>
      <c r="C422" s="14" t="s">
        <v>1030</v>
      </c>
      <c r="D422" s="14" t="s">
        <v>214</v>
      </c>
      <c r="E422" s="16">
        <v>264895.12</v>
      </c>
      <c r="F422" s="17">
        <v>1</v>
      </c>
    </row>
    <row r="423" spans="1:6" x14ac:dyDescent="0.25">
      <c r="A423" s="14" t="str">
        <f t="shared" si="6"/>
        <v>03149572</v>
      </c>
      <c r="B423" s="18" t="s">
        <v>1031</v>
      </c>
      <c r="C423" s="18" t="s">
        <v>1032</v>
      </c>
      <c r="D423" s="18" t="s">
        <v>229</v>
      </c>
      <c r="E423" s="20">
        <v>1203643.31</v>
      </c>
      <c r="F423" s="21">
        <v>1</v>
      </c>
    </row>
    <row r="424" spans="1:6" x14ac:dyDescent="0.25">
      <c r="A424" s="14" t="str">
        <f t="shared" si="6"/>
        <v>03151578</v>
      </c>
      <c r="B424" s="14" t="s">
        <v>1033</v>
      </c>
      <c r="C424" s="14" t="s">
        <v>1034</v>
      </c>
      <c r="D424" s="14" t="s">
        <v>229</v>
      </c>
      <c r="E424" s="16">
        <v>26498207.02</v>
      </c>
      <c r="F424" s="17">
        <v>1</v>
      </c>
    </row>
    <row r="425" spans="1:6" x14ac:dyDescent="0.25">
      <c r="A425" s="14" t="str">
        <f t="shared" si="6"/>
        <v>03152575</v>
      </c>
      <c r="B425" s="18" t="s">
        <v>1035</v>
      </c>
      <c r="C425" s="18" t="s">
        <v>1036</v>
      </c>
      <c r="D425" s="18" t="s">
        <v>287</v>
      </c>
      <c r="E425" s="19">
        <v>653.04</v>
      </c>
      <c r="F425" s="21">
        <v>1</v>
      </c>
    </row>
    <row r="426" spans="1:6" x14ac:dyDescent="0.25">
      <c r="A426" s="14" t="str">
        <f t="shared" si="6"/>
        <v>03152932</v>
      </c>
      <c r="B426" s="18" t="s">
        <v>1037</v>
      </c>
      <c r="C426" s="18" t="s">
        <v>1038</v>
      </c>
      <c r="D426" s="18" t="s">
        <v>60</v>
      </c>
      <c r="E426" s="20">
        <v>539717.72</v>
      </c>
      <c r="F426" s="21">
        <v>1</v>
      </c>
    </row>
    <row r="427" spans="1:6" x14ac:dyDescent="0.25">
      <c r="A427" s="14" t="str">
        <f t="shared" si="6"/>
        <v>03160464</v>
      </c>
      <c r="B427" s="18" t="s">
        <v>1039</v>
      </c>
      <c r="C427" s="18" t="s">
        <v>1040</v>
      </c>
      <c r="D427" s="18" t="s">
        <v>222</v>
      </c>
      <c r="E427" s="20">
        <v>20055.14</v>
      </c>
      <c r="F427" s="21">
        <v>1</v>
      </c>
    </row>
    <row r="428" spans="1:6" x14ac:dyDescent="0.25">
      <c r="A428" s="14" t="str">
        <f t="shared" si="6"/>
        <v>03163888</v>
      </c>
      <c r="B428" s="14" t="s">
        <v>1041</v>
      </c>
      <c r="C428" s="14" t="s">
        <v>1042</v>
      </c>
      <c r="D428" s="14" t="s">
        <v>229</v>
      </c>
      <c r="E428" s="16">
        <v>1961934.93</v>
      </c>
      <c r="F428" s="17">
        <v>1</v>
      </c>
    </row>
    <row r="429" spans="1:6" x14ac:dyDescent="0.25">
      <c r="A429" s="14" t="str">
        <f t="shared" si="6"/>
        <v>03168879</v>
      </c>
      <c r="B429" s="18" t="s">
        <v>1043</v>
      </c>
      <c r="C429" s="18" t="s">
        <v>1044</v>
      </c>
      <c r="D429" s="18" t="s">
        <v>229</v>
      </c>
      <c r="E429" s="20">
        <v>25675634.199999999</v>
      </c>
      <c r="F429" s="21">
        <v>1</v>
      </c>
    </row>
    <row r="430" spans="1:6" x14ac:dyDescent="0.25">
      <c r="A430" s="14" t="str">
        <f t="shared" si="6"/>
        <v>03170887</v>
      </c>
      <c r="B430" s="14" t="s">
        <v>1045</v>
      </c>
      <c r="C430" s="14" t="s">
        <v>1046</v>
      </c>
      <c r="D430" s="14" t="s">
        <v>60</v>
      </c>
      <c r="E430" s="16">
        <v>18467899.109999999</v>
      </c>
      <c r="F430" s="17">
        <v>1</v>
      </c>
    </row>
    <row r="431" spans="1:6" x14ac:dyDescent="0.25">
      <c r="A431" s="14" t="str">
        <f t="shared" si="6"/>
        <v>03177955</v>
      </c>
      <c r="B431" s="14" t="s">
        <v>1047</v>
      </c>
      <c r="C431" s="14" t="s">
        <v>1048</v>
      </c>
      <c r="D431" s="14" t="s">
        <v>209</v>
      </c>
      <c r="E431" s="16">
        <v>214812.05</v>
      </c>
      <c r="F431" s="17">
        <v>1</v>
      </c>
    </row>
    <row r="432" spans="1:6" x14ac:dyDescent="0.25">
      <c r="A432" s="14" t="str">
        <f t="shared" si="6"/>
        <v>03187690</v>
      </c>
      <c r="B432" s="18" t="s">
        <v>1049</v>
      </c>
      <c r="C432" s="18" t="s">
        <v>1050</v>
      </c>
      <c r="D432" s="18" t="s">
        <v>222</v>
      </c>
      <c r="E432" s="20">
        <v>706423.26</v>
      </c>
      <c r="F432" s="21">
        <v>1</v>
      </c>
    </row>
    <row r="433" spans="1:6" x14ac:dyDescent="0.25">
      <c r="A433" s="14" t="str">
        <f t="shared" si="6"/>
        <v>03189164</v>
      </c>
      <c r="B433" s="18" t="s">
        <v>1051</v>
      </c>
      <c r="C433" s="18" t="s">
        <v>1052</v>
      </c>
      <c r="D433" s="18" t="s">
        <v>199</v>
      </c>
      <c r="E433" s="20">
        <v>1141443.76</v>
      </c>
      <c r="F433" s="21">
        <v>1</v>
      </c>
    </row>
    <row r="434" spans="1:6" x14ac:dyDescent="0.25">
      <c r="A434" s="14" t="str">
        <f t="shared" si="6"/>
        <v>03197855</v>
      </c>
      <c r="B434" s="14" t="s">
        <v>1053</v>
      </c>
      <c r="C434" s="14" t="s">
        <v>1054</v>
      </c>
      <c r="D434" s="14" t="s">
        <v>346</v>
      </c>
      <c r="E434" s="16">
        <v>1572793</v>
      </c>
      <c r="F434" s="17">
        <v>1</v>
      </c>
    </row>
    <row r="435" spans="1:6" x14ac:dyDescent="0.25">
      <c r="A435" s="14" t="str">
        <f t="shared" si="6"/>
        <v>03211935</v>
      </c>
      <c r="B435" s="14" t="s">
        <v>1055</v>
      </c>
      <c r="C435" s="14" t="s">
        <v>1056</v>
      </c>
      <c r="D435" s="14" t="s">
        <v>229</v>
      </c>
      <c r="E435" s="16">
        <v>93558</v>
      </c>
      <c r="F435" s="17">
        <v>1</v>
      </c>
    </row>
    <row r="436" spans="1:6" x14ac:dyDescent="0.25">
      <c r="A436" s="14" t="str">
        <f t="shared" si="6"/>
        <v>03216665</v>
      </c>
      <c r="B436" s="14" t="s">
        <v>1057</v>
      </c>
      <c r="C436" s="14" t="s">
        <v>1058</v>
      </c>
      <c r="D436" s="14" t="s">
        <v>191</v>
      </c>
      <c r="E436" s="16">
        <v>714495.08</v>
      </c>
      <c r="F436" s="17">
        <v>1</v>
      </c>
    </row>
    <row r="437" spans="1:6" x14ac:dyDescent="0.25">
      <c r="A437" s="14" t="str">
        <f t="shared" si="6"/>
        <v>03216882</v>
      </c>
      <c r="B437" s="14" t="s">
        <v>1059</v>
      </c>
      <c r="C437" s="14" t="s">
        <v>1060</v>
      </c>
      <c r="D437" s="14" t="s">
        <v>287</v>
      </c>
      <c r="E437" s="16">
        <v>458855.02</v>
      </c>
      <c r="F437" s="17">
        <v>1</v>
      </c>
    </row>
    <row r="438" spans="1:6" x14ac:dyDescent="0.25">
      <c r="A438" s="14" t="str">
        <f t="shared" si="6"/>
        <v>03221702</v>
      </c>
      <c r="B438" s="18" t="s">
        <v>1061</v>
      </c>
      <c r="C438" s="18" t="s">
        <v>1062</v>
      </c>
      <c r="D438" s="18" t="s">
        <v>229</v>
      </c>
      <c r="E438" s="20">
        <v>344435.27</v>
      </c>
      <c r="F438" s="21">
        <v>1</v>
      </c>
    </row>
    <row r="439" spans="1:6" x14ac:dyDescent="0.25">
      <c r="A439" s="14" t="str">
        <f t="shared" si="6"/>
        <v>03222916</v>
      </c>
      <c r="B439" s="18" t="s">
        <v>1063</v>
      </c>
      <c r="C439" s="18" t="s">
        <v>1064</v>
      </c>
      <c r="D439" s="18" t="s">
        <v>229</v>
      </c>
      <c r="E439" s="20">
        <v>865481.1</v>
      </c>
      <c r="F439" s="21">
        <v>1</v>
      </c>
    </row>
    <row r="440" spans="1:6" x14ac:dyDescent="0.25">
      <c r="A440" s="14" t="str">
        <f t="shared" si="6"/>
        <v>03229980</v>
      </c>
      <c r="B440" s="14" t="s">
        <v>1065</v>
      </c>
      <c r="C440" s="14" t="s">
        <v>1066</v>
      </c>
      <c r="D440" s="14" t="s">
        <v>60</v>
      </c>
      <c r="E440" s="16">
        <v>103449.23</v>
      </c>
      <c r="F440" s="17">
        <v>1</v>
      </c>
    </row>
    <row r="441" spans="1:6" x14ac:dyDescent="0.25">
      <c r="A441" s="14" t="str">
        <f t="shared" si="6"/>
        <v>03240387</v>
      </c>
      <c r="B441" s="14" t="s">
        <v>1067</v>
      </c>
      <c r="C441" s="14" t="s">
        <v>1068</v>
      </c>
      <c r="D441" s="14" t="s">
        <v>232</v>
      </c>
      <c r="E441" s="16">
        <v>8843.43</v>
      </c>
      <c r="F441" s="17">
        <v>1</v>
      </c>
    </row>
    <row r="442" spans="1:6" x14ac:dyDescent="0.25">
      <c r="A442" s="14" t="str">
        <f t="shared" si="6"/>
        <v>03244426</v>
      </c>
      <c r="B442" s="14" t="s">
        <v>1069</v>
      </c>
      <c r="C442" s="14" t="s">
        <v>1070</v>
      </c>
      <c r="D442" s="14" t="s">
        <v>60</v>
      </c>
      <c r="E442" s="16">
        <v>14681785.050000001</v>
      </c>
      <c r="F442" s="17">
        <v>1</v>
      </c>
    </row>
    <row r="443" spans="1:6" x14ac:dyDescent="0.25">
      <c r="A443" s="14" t="str">
        <f t="shared" si="6"/>
        <v>03248638</v>
      </c>
      <c r="B443" s="14" t="s">
        <v>1071</v>
      </c>
      <c r="C443" s="14" t="s">
        <v>1072</v>
      </c>
      <c r="D443" s="14" t="s">
        <v>60</v>
      </c>
      <c r="E443" s="16">
        <v>501593.18</v>
      </c>
      <c r="F443" s="17">
        <v>1</v>
      </c>
    </row>
    <row r="444" spans="1:6" x14ac:dyDescent="0.25">
      <c r="A444" s="14" t="str">
        <f t="shared" si="6"/>
        <v>03249167</v>
      </c>
      <c r="B444" s="14" t="s">
        <v>1073</v>
      </c>
      <c r="C444" s="14" t="s">
        <v>1074</v>
      </c>
      <c r="D444" s="14" t="s">
        <v>214</v>
      </c>
      <c r="E444" s="16">
        <v>855220.32</v>
      </c>
      <c r="F444" s="17">
        <v>1</v>
      </c>
    </row>
    <row r="445" spans="1:6" x14ac:dyDescent="0.25">
      <c r="A445" s="14" t="str">
        <f t="shared" si="6"/>
        <v>03262260</v>
      </c>
      <c r="B445" s="18" t="s">
        <v>1075</v>
      </c>
      <c r="C445" s="18" t="s">
        <v>1076</v>
      </c>
      <c r="D445" s="18" t="s">
        <v>252</v>
      </c>
      <c r="E445" s="20">
        <v>710228.23</v>
      </c>
      <c r="F445" s="21">
        <v>1</v>
      </c>
    </row>
    <row r="446" spans="1:6" x14ac:dyDescent="0.25">
      <c r="A446" s="14" t="str">
        <f t="shared" si="6"/>
        <v>03262479</v>
      </c>
      <c r="B446" s="18" t="s">
        <v>1077</v>
      </c>
      <c r="C446" s="18" t="s">
        <v>1078</v>
      </c>
      <c r="D446" s="18" t="s">
        <v>249</v>
      </c>
      <c r="E446" s="20">
        <v>26025619.989999998</v>
      </c>
      <c r="F446" s="21">
        <v>1</v>
      </c>
    </row>
    <row r="447" spans="1:6" x14ac:dyDescent="0.25">
      <c r="A447" s="14" t="str">
        <f t="shared" si="6"/>
        <v>03267101</v>
      </c>
      <c r="B447" s="14" t="s">
        <v>1079</v>
      </c>
      <c r="C447" s="14" t="s">
        <v>1080</v>
      </c>
      <c r="D447" s="14" t="s">
        <v>229</v>
      </c>
      <c r="E447" s="16">
        <v>87203.69</v>
      </c>
      <c r="F447" s="17">
        <v>1</v>
      </c>
    </row>
    <row r="448" spans="1:6" x14ac:dyDescent="0.25">
      <c r="A448" s="14" t="str">
        <f t="shared" si="6"/>
        <v>03270245</v>
      </c>
      <c r="B448" s="14" t="s">
        <v>1081</v>
      </c>
      <c r="C448" s="14" t="s">
        <v>1082</v>
      </c>
      <c r="D448" s="14" t="s">
        <v>60</v>
      </c>
      <c r="E448" s="16">
        <v>344235.31</v>
      </c>
      <c r="F448" s="17">
        <v>1</v>
      </c>
    </row>
    <row r="449" spans="1:6" x14ac:dyDescent="0.25">
      <c r="A449" s="14" t="str">
        <f t="shared" si="6"/>
        <v>03272689</v>
      </c>
      <c r="B449" s="18" t="s">
        <v>1083</v>
      </c>
      <c r="C449" s="18" t="s">
        <v>1084</v>
      </c>
      <c r="D449" s="18" t="s">
        <v>229</v>
      </c>
      <c r="E449" s="20">
        <v>11852313.699999999</v>
      </c>
      <c r="F449" s="21">
        <v>1</v>
      </c>
    </row>
    <row r="450" spans="1:6" x14ac:dyDescent="0.25">
      <c r="A450" s="14" t="str">
        <f t="shared" si="6"/>
        <v>03273885</v>
      </c>
      <c r="B450" s="14" t="s">
        <v>1085</v>
      </c>
      <c r="C450" s="14" t="s">
        <v>1086</v>
      </c>
      <c r="D450" s="14" t="s">
        <v>229</v>
      </c>
      <c r="E450" s="16">
        <v>69629.87</v>
      </c>
      <c r="F450" s="17">
        <v>1</v>
      </c>
    </row>
    <row r="451" spans="1:6" x14ac:dyDescent="0.25">
      <c r="A451" s="14" t="str">
        <f t="shared" si="6"/>
        <v>03276524</v>
      </c>
      <c r="B451" s="18" t="s">
        <v>1087</v>
      </c>
      <c r="C451" s="18" t="s">
        <v>1088</v>
      </c>
      <c r="D451" s="18" t="s">
        <v>229</v>
      </c>
      <c r="E451" s="20">
        <v>322567967.12</v>
      </c>
      <c r="F451" s="21">
        <v>1</v>
      </c>
    </row>
    <row r="452" spans="1:6" x14ac:dyDescent="0.25">
      <c r="A452" s="14" t="str">
        <f t="shared" si="6"/>
        <v>03337575</v>
      </c>
      <c r="B452" s="18" t="s">
        <v>1089</v>
      </c>
      <c r="C452" s="18" t="s">
        <v>1090</v>
      </c>
      <c r="D452" s="18" t="s">
        <v>252</v>
      </c>
      <c r="E452" s="20">
        <v>273910.40000000002</v>
      </c>
      <c r="F452" s="21">
        <v>1</v>
      </c>
    </row>
    <row r="453" spans="1:6" x14ac:dyDescent="0.25">
      <c r="A453" s="14" t="str">
        <f t="shared" si="6"/>
        <v>03341603</v>
      </c>
      <c r="B453" s="18" t="s">
        <v>1091</v>
      </c>
      <c r="C453" s="18" t="s">
        <v>1092</v>
      </c>
      <c r="D453" s="18" t="s">
        <v>252</v>
      </c>
      <c r="E453" s="20">
        <v>12890009.720000001</v>
      </c>
      <c r="F453" s="21">
        <v>1</v>
      </c>
    </row>
    <row r="454" spans="1:6" x14ac:dyDescent="0.25">
      <c r="A454" s="14" t="str">
        <f t="shared" si="6"/>
        <v>03342905</v>
      </c>
      <c r="B454" s="18" t="s">
        <v>1093</v>
      </c>
      <c r="C454" s="18" t="s">
        <v>1094</v>
      </c>
      <c r="D454" s="18" t="s">
        <v>232</v>
      </c>
      <c r="E454" s="20">
        <v>2265.94</v>
      </c>
      <c r="F454" s="21">
        <v>1</v>
      </c>
    </row>
    <row r="455" spans="1:6" x14ac:dyDescent="0.25">
      <c r="A455" s="14" t="str">
        <f t="shared" ref="A455:A518" si="7">LEFT(SUBSTITUTE(SUBSTITUTE(SUBSTITUTE(SUBSTITUTE(TRIM(B455),".",""),"/",""),"-","")," ",""), 8)</f>
        <v>03343654</v>
      </c>
      <c r="B455" s="18" t="s">
        <v>1095</v>
      </c>
      <c r="C455" s="18" t="s">
        <v>1096</v>
      </c>
      <c r="D455" s="18" t="s">
        <v>229</v>
      </c>
      <c r="E455" s="20">
        <v>267232.40000000002</v>
      </c>
      <c r="F455" s="21">
        <v>1</v>
      </c>
    </row>
    <row r="456" spans="1:6" x14ac:dyDescent="0.25">
      <c r="A456" s="14" t="str">
        <f t="shared" si="7"/>
        <v>03345410</v>
      </c>
      <c r="B456" s="14" t="s">
        <v>1097</v>
      </c>
      <c r="C456" s="14" t="s">
        <v>1004</v>
      </c>
      <c r="D456" s="14" t="s">
        <v>199</v>
      </c>
      <c r="E456" s="16">
        <v>129400.25</v>
      </c>
      <c r="F456" s="17">
        <v>1</v>
      </c>
    </row>
    <row r="457" spans="1:6" x14ac:dyDescent="0.25">
      <c r="A457" s="14" t="str">
        <f t="shared" si="7"/>
        <v>03360034</v>
      </c>
      <c r="B457" s="14" t="s">
        <v>1098</v>
      </c>
      <c r="C457" s="14" t="s">
        <v>1099</v>
      </c>
      <c r="D457" s="14" t="s">
        <v>235</v>
      </c>
      <c r="E457" s="16">
        <v>194602.36</v>
      </c>
      <c r="F457" s="17">
        <v>1</v>
      </c>
    </row>
    <row r="458" spans="1:6" x14ac:dyDescent="0.25">
      <c r="A458" s="14" t="str">
        <f t="shared" si="7"/>
        <v>03376102</v>
      </c>
      <c r="B458" s="18" t="s">
        <v>1100</v>
      </c>
      <c r="C458" s="18" t="s">
        <v>1101</v>
      </c>
      <c r="D458" s="18" t="s">
        <v>249</v>
      </c>
      <c r="E458" s="20">
        <v>111264036.88</v>
      </c>
      <c r="F458" s="21">
        <v>1</v>
      </c>
    </row>
    <row r="459" spans="1:6" x14ac:dyDescent="0.25">
      <c r="A459" s="14" t="str">
        <f t="shared" si="7"/>
        <v>03381498</v>
      </c>
      <c r="B459" s="14" t="s">
        <v>1102</v>
      </c>
      <c r="C459" s="14" t="s">
        <v>1103</v>
      </c>
      <c r="D459" s="14" t="s">
        <v>229</v>
      </c>
      <c r="E459" s="16">
        <v>100035039.83</v>
      </c>
      <c r="F459" s="17">
        <v>1</v>
      </c>
    </row>
    <row r="460" spans="1:6" x14ac:dyDescent="0.25">
      <c r="A460" s="14" t="str">
        <f t="shared" si="7"/>
        <v>03395807</v>
      </c>
      <c r="B460" s="14" t="s">
        <v>1104</v>
      </c>
      <c r="C460" s="14" t="s">
        <v>1105</v>
      </c>
      <c r="D460" s="14" t="s">
        <v>199</v>
      </c>
      <c r="E460" s="16">
        <v>774798.92</v>
      </c>
      <c r="F460" s="17">
        <v>1</v>
      </c>
    </row>
    <row r="461" spans="1:6" x14ac:dyDescent="0.25">
      <c r="A461" s="14" t="str">
        <f t="shared" si="7"/>
        <v>03400991</v>
      </c>
      <c r="B461" s="18" t="s">
        <v>1106</v>
      </c>
      <c r="C461" s="18" t="s">
        <v>1107</v>
      </c>
      <c r="D461" s="18" t="s">
        <v>199</v>
      </c>
      <c r="E461" s="20">
        <v>42578.57</v>
      </c>
      <c r="F461" s="21">
        <v>1</v>
      </c>
    </row>
    <row r="462" spans="1:6" x14ac:dyDescent="0.25">
      <c r="A462" s="14" t="str">
        <f t="shared" si="7"/>
        <v>03401122</v>
      </c>
      <c r="B462" s="18" t="s">
        <v>1108</v>
      </c>
      <c r="C462" s="18" t="s">
        <v>1109</v>
      </c>
      <c r="D462" s="18" t="s">
        <v>199</v>
      </c>
      <c r="E462" s="20">
        <v>105646.65</v>
      </c>
      <c r="F462" s="21">
        <v>1</v>
      </c>
    </row>
    <row r="463" spans="1:6" x14ac:dyDescent="0.25">
      <c r="A463" s="14" t="str">
        <f t="shared" si="7"/>
        <v>03401600</v>
      </c>
      <c r="B463" s="18" t="s">
        <v>1110</v>
      </c>
      <c r="C463" s="18" t="s">
        <v>1111</v>
      </c>
      <c r="D463" s="18" t="s">
        <v>60</v>
      </c>
      <c r="E463" s="20">
        <v>870739.77</v>
      </c>
      <c r="F463" s="21">
        <v>1</v>
      </c>
    </row>
    <row r="464" spans="1:6" x14ac:dyDescent="0.25">
      <c r="A464" s="14" t="str">
        <f t="shared" si="7"/>
        <v>03409366</v>
      </c>
      <c r="B464" s="14" t="s">
        <v>1112</v>
      </c>
      <c r="C464" s="14" t="s">
        <v>1113</v>
      </c>
      <c r="D464" s="14" t="s">
        <v>235</v>
      </c>
      <c r="E464" s="16">
        <v>20659776.379999999</v>
      </c>
      <c r="F464" s="17">
        <v>1</v>
      </c>
    </row>
    <row r="465" spans="1:6" x14ac:dyDescent="0.25">
      <c r="A465" s="14" t="str">
        <f t="shared" si="7"/>
        <v>03420437</v>
      </c>
      <c r="B465" s="14" t="s">
        <v>1114</v>
      </c>
      <c r="C465" s="14" t="s">
        <v>1115</v>
      </c>
      <c r="D465" s="14" t="s">
        <v>191</v>
      </c>
      <c r="E465" s="16">
        <v>7609395.4000000004</v>
      </c>
      <c r="F465" s="17">
        <v>1</v>
      </c>
    </row>
    <row r="466" spans="1:6" x14ac:dyDescent="0.25">
      <c r="A466" s="14" t="str">
        <f t="shared" si="7"/>
        <v>03423724</v>
      </c>
      <c r="B466" s="14" t="s">
        <v>1116</v>
      </c>
      <c r="C466" s="14" t="s">
        <v>1117</v>
      </c>
      <c r="D466" s="14" t="s">
        <v>60</v>
      </c>
      <c r="E466" s="16">
        <v>92476136.700000003</v>
      </c>
      <c r="F466" s="17">
        <v>1</v>
      </c>
    </row>
    <row r="467" spans="1:6" x14ac:dyDescent="0.25">
      <c r="A467" s="14" t="str">
        <f t="shared" si="7"/>
        <v>03434113</v>
      </c>
      <c r="B467" s="14" t="s">
        <v>1118</v>
      </c>
      <c r="C467" s="14" t="s">
        <v>1119</v>
      </c>
      <c r="D467" s="14" t="s">
        <v>60</v>
      </c>
      <c r="E467" s="16">
        <v>676288.83</v>
      </c>
      <c r="F467" s="17">
        <v>1</v>
      </c>
    </row>
    <row r="468" spans="1:6" x14ac:dyDescent="0.25">
      <c r="A468" s="14" t="str">
        <f t="shared" si="7"/>
        <v>03434647</v>
      </c>
      <c r="B468" s="14" t="s">
        <v>1120</v>
      </c>
      <c r="C468" s="14" t="s">
        <v>1121</v>
      </c>
      <c r="D468" s="14" t="s">
        <v>214</v>
      </c>
      <c r="E468" s="16">
        <v>47956.81</v>
      </c>
      <c r="F468" s="17">
        <v>1</v>
      </c>
    </row>
    <row r="469" spans="1:6" x14ac:dyDescent="0.25">
      <c r="A469" s="14" t="str">
        <f t="shared" si="7"/>
        <v>03446898</v>
      </c>
      <c r="B469" s="14" t="s">
        <v>1122</v>
      </c>
      <c r="C469" s="14" t="s">
        <v>1123</v>
      </c>
      <c r="D469" s="14" t="s">
        <v>249</v>
      </c>
      <c r="E469" s="16">
        <v>39191.64</v>
      </c>
      <c r="F469" s="17">
        <v>1</v>
      </c>
    </row>
    <row r="470" spans="1:6" x14ac:dyDescent="0.25">
      <c r="A470" s="14" t="str">
        <f t="shared" si="7"/>
        <v>03446967</v>
      </c>
      <c r="B470" s="18" t="s">
        <v>1124</v>
      </c>
      <c r="C470" s="18" t="s">
        <v>1125</v>
      </c>
      <c r="D470" s="18" t="s">
        <v>252</v>
      </c>
      <c r="E470" s="20">
        <v>5736</v>
      </c>
      <c r="F470" s="21">
        <v>1</v>
      </c>
    </row>
    <row r="471" spans="1:6" x14ac:dyDescent="0.25">
      <c r="A471" s="14" t="str">
        <f t="shared" si="7"/>
        <v>03453704</v>
      </c>
      <c r="B471" s="14" t="s">
        <v>1126</v>
      </c>
      <c r="C471" s="14" t="s">
        <v>1127</v>
      </c>
      <c r="D471" s="14" t="s">
        <v>222</v>
      </c>
      <c r="E471" s="16">
        <v>381341.13</v>
      </c>
      <c r="F471" s="17">
        <v>1</v>
      </c>
    </row>
    <row r="472" spans="1:6" x14ac:dyDescent="0.25">
      <c r="A472" s="14" t="str">
        <f t="shared" si="7"/>
        <v>03468485</v>
      </c>
      <c r="B472" s="14" t="s">
        <v>1128</v>
      </c>
      <c r="C472" s="14" t="s">
        <v>1129</v>
      </c>
      <c r="D472" s="14" t="s">
        <v>199</v>
      </c>
      <c r="E472" s="16">
        <v>66532712.270000003</v>
      </c>
      <c r="F472" s="17">
        <v>1</v>
      </c>
    </row>
    <row r="473" spans="1:6" x14ac:dyDescent="0.25">
      <c r="A473" s="14" t="str">
        <f t="shared" si="7"/>
        <v>03470416</v>
      </c>
      <c r="B473" s="14" t="s">
        <v>1130</v>
      </c>
      <c r="C473" s="14" t="s">
        <v>1131</v>
      </c>
      <c r="D473" s="14" t="s">
        <v>199</v>
      </c>
      <c r="E473" s="16">
        <v>14927377.970000001</v>
      </c>
      <c r="F473" s="17">
        <v>1</v>
      </c>
    </row>
    <row r="474" spans="1:6" x14ac:dyDescent="0.25">
      <c r="A474" s="14" t="str">
        <f t="shared" si="7"/>
        <v>03476629</v>
      </c>
      <c r="B474" s="14" t="s">
        <v>1132</v>
      </c>
      <c r="C474" s="14" t="s">
        <v>1133</v>
      </c>
      <c r="D474" s="14" t="s">
        <v>199</v>
      </c>
      <c r="E474" s="16">
        <v>47120803.189999998</v>
      </c>
      <c r="F474" s="17">
        <v>1</v>
      </c>
    </row>
    <row r="475" spans="1:6" x14ac:dyDescent="0.25">
      <c r="A475" s="14" t="str">
        <f t="shared" si="7"/>
        <v>03490958</v>
      </c>
      <c r="B475" s="14" t="s">
        <v>1134</v>
      </c>
      <c r="C475" s="14" t="s">
        <v>1135</v>
      </c>
      <c r="D475" s="14" t="s">
        <v>235</v>
      </c>
      <c r="E475" s="16">
        <v>336138221.02999997</v>
      </c>
      <c r="F475" s="17">
        <v>1</v>
      </c>
    </row>
    <row r="476" spans="1:6" x14ac:dyDescent="0.25">
      <c r="A476" s="14" t="str">
        <f t="shared" si="7"/>
        <v>03507017</v>
      </c>
      <c r="B476" s="18" t="s">
        <v>1136</v>
      </c>
      <c r="C476" s="18" t="s">
        <v>1137</v>
      </c>
      <c r="D476" s="18" t="s">
        <v>60</v>
      </c>
      <c r="E476" s="20">
        <v>2152467.2799999998</v>
      </c>
      <c r="F476" s="21">
        <v>1</v>
      </c>
    </row>
    <row r="477" spans="1:6" x14ac:dyDescent="0.25">
      <c r="A477" s="14" t="str">
        <f t="shared" si="7"/>
        <v>03507017</v>
      </c>
      <c r="B477" s="14" t="s">
        <v>1138</v>
      </c>
      <c r="C477" s="14" t="s">
        <v>1137</v>
      </c>
      <c r="D477" s="14" t="s">
        <v>60</v>
      </c>
      <c r="E477" s="16">
        <v>9924.11</v>
      </c>
      <c r="F477" s="17">
        <v>1</v>
      </c>
    </row>
    <row r="478" spans="1:6" x14ac:dyDescent="0.25">
      <c r="A478" s="14" t="str">
        <f t="shared" si="7"/>
        <v>03508210</v>
      </c>
      <c r="B478" s="14" t="s">
        <v>1139</v>
      </c>
      <c r="C478" s="14" t="s">
        <v>1140</v>
      </c>
      <c r="D478" s="14" t="s">
        <v>214</v>
      </c>
      <c r="E478" s="16">
        <v>609915.67000000004</v>
      </c>
      <c r="F478" s="17">
        <v>1</v>
      </c>
    </row>
    <row r="479" spans="1:6" x14ac:dyDescent="0.25">
      <c r="A479" s="14" t="str">
        <f t="shared" si="7"/>
        <v>03509072</v>
      </c>
      <c r="B479" s="14" t="s">
        <v>1141</v>
      </c>
      <c r="C479" s="14" t="s">
        <v>1142</v>
      </c>
      <c r="D479" s="14" t="s">
        <v>199</v>
      </c>
      <c r="E479" s="16">
        <v>602497.27</v>
      </c>
      <c r="F479" s="17">
        <v>1</v>
      </c>
    </row>
    <row r="480" spans="1:6" x14ac:dyDescent="0.25">
      <c r="A480" s="14" t="str">
        <f t="shared" si="7"/>
        <v>03516060</v>
      </c>
      <c r="B480" s="18" t="s">
        <v>1143</v>
      </c>
      <c r="C480" s="18" t="s">
        <v>1144</v>
      </c>
      <c r="D480" s="18" t="s">
        <v>272</v>
      </c>
      <c r="E480" s="20">
        <v>80970.570000000007</v>
      </c>
      <c r="F480" s="21">
        <v>1</v>
      </c>
    </row>
    <row r="481" spans="1:6" x14ac:dyDescent="0.25">
      <c r="A481" s="14" t="str">
        <f t="shared" si="7"/>
        <v>03539681</v>
      </c>
      <c r="B481" s="18" t="s">
        <v>1145</v>
      </c>
      <c r="C481" s="18" t="s">
        <v>1146</v>
      </c>
      <c r="D481" s="18" t="s">
        <v>199</v>
      </c>
      <c r="E481" s="20">
        <v>3180687.55</v>
      </c>
      <c r="F481" s="21">
        <v>1</v>
      </c>
    </row>
    <row r="482" spans="1:6" x14ac:dyDescent="0.25">
      <c r="A482" s="14" t="str">
        <f t="shared" si="7"/>
        <v>03550136</v>
      </c>
      <c r="B482" s="18" t="s">
        <v>1147</v>
      </c>
      <c r="C482" s="18" t="s">
        <v>1148</v>
      </c>
      <c r="D482" s="18" t="s">
        <v>60</v>
      </c>
      <c r="E482" s="20">
        <v>219045.1</v>
      </c>
      <c r="F482" s="21">
        <v>1</v>
      </c>
    </row>
    <row r="483" spans="1:6" x14ac:dyDescent="0.25">
      <c r="A483" s="14" t="str">
        <f t="shared" si="7"/>
        <v>03573145</v>
      </c>
      <c r="B483" s="14" t="s">
        <v>1149</v>
      </c>
      <c r="C483" s="14" t="s">
        <v>1150</v>
      </c>
      <c r="D483" s="14" t="s">
        <v>235</v>
      </c>
      <c r="E483" s="16">
        <v>452532.32</v>
      </c>
      <c r="F483" s="17">
        <v>1</v>
      </c>
    </row>
    <row r="484" spans="1:6" x14ac:dyDescent="0.25">
      <c r="A484" s="14" t="str">
        <f t="shared" si="7"/>
        <v>03592110</v>
      </c>
      <c r="B484" s="14" t="s">
        <v>1151</v>
      </c>
      <c r="C484" s="14" t="s">
        <v>1152</v>
      </c>
      <c r="D484" s="14" t="s">
        <v>222</v>
      </c>
      <c r="E484" s="16">
        <v>5570519.5499999998</v>
      </c>
      <c r="F484" s="17">
        <v>1</v>
      </c>
    </row>
    <row r="485" spans="1:6" x14ac:dyDescent="0.25">
      <c r="A485" s="14" t="str">
        <f t="shared" si="7"/>
        <v>03595472</v>
      </c>
      <c r="B485" s="18" t="s">
        <v>1153</v>
      </c>
      <c r="C485" s="18" t="s">
        <v>1154</v>
      </c>
      <c r="D485" s="18" t="s">
        <v>235</v>
      </c>
      <c r="E485" s="20">
        <v>1815137.02</v>
      </c>
      <c r="F485" s="21">
        <v>1</v>
      </c>
    </row>
    <row r="486" spans="1:6" x14ac:dyDescent="0.25">
      <c r="A486" s="14" t="str">
        <f t="shared" si="7"/>
        <v>03595778</v>
      </c>
      <c r="B486" s="18" t="s">
        <v>1155</v>
      </c>
      <c r="C486" s="18" t="s">
        <v>1156</v>
      </c>
      <c r="D486" s="18" t="s">
        <v>204</v>
      </c>
      <c r="E486" s="20">
        <v>7284373.9699999997</v>
      </c>
      <c r="F486" s="21">
        <v>1</v>
      </c>
    </row>
    <row r="487" spans="1:6" ht="22.5" customHeight="1" x14ac:dyDescent="0.25">
      <c r="A487" s="14" t="str">
        <f t="shared" si="7"/>
        <v>03595895</v>
      </c>
      <c r="B487" s="14" t="s">
        <v>1157</v>
      </c>
      <c r="C487" s="14" t="s">
        <v>1158</v>
      </c>
      <c r="D487" s="14" t="s">
        <v>1159</v>
      </c>
      <c r="E487" s="16">
        <v>28709218.260000002</v>
      </c>
      <c r="F487" s="17">
        <v>1</v>
      </c>
    </row>
    <row r="488" spans="1:6" x14ac:dyDescent="0.25">
      <c r="A488" s="14" t="str">
        <f t="shared" si="7"/>
        <v>03598724</v>
      </c>
      <c r="B488" s="14" t="s">
        <v>1160</v>
      </c>
      <c r="C488" s="14" t="s">
        <v>1161</v>
      </c>
      <c r="D488" s="14" t="s">
        <v>194</v>
      </c>
      <c r="E488" s="16">
        <v>575652.87</v>
      </c>
      <c r="F488" s="17">
        <v>1</v>
      </c>
    </row>
    <row r="489" spans="1:6" x14ac:dyDescent="0.25">
      <c r="A489" s="14" t="str">
        <f t="shared" si="7"/>
        <v>03604782</v>
      </c>
      <c r="B489" s="18" t="s">
        <v>1162</v>
      </c>
      <c r="C489" s="18" t="s">
        <v>1163</v>
      </c>
      <c r="D489" s="18" t="s">
        <v>229</v>
      </c>
      <c r="E489" s="20">
        <v>14918660.66</v>
      </c>
      <c r="F489" s="21">
        <v>1</v>
      </c>
    </row>
    <row r="490" spans="1:6" x14ac:dyDescent="0.25">
      <c r="A490" s="14" t="str">
        <f t="shared" si="7"/>
        <v>03609833</v>
      </c>
      <c r="B490" s="18" t="s">
        <v>1164</v>
      </c>
      <c r="C490" s="18" t="s">
        <v>1165</v>
      </c>
      <c r="D490" s="18" t="s">
        <v>346</v>
      </c>
      <c r="E490" s="20">
        <v>41896.720000000001</v>
      </c>
      <c r="F490" s="21">
        <v>1</v>
      </c>
    </row>
    <row r="491" spans="1:6" x14ac:dyDescent="0.25">
      <c r="A491" s="14" t="str">
        <f t="shared" si="7"/>
        <v>03611193</v>
      </c>
      <c r="B491" s="14" t="s">
        <v>1166</v>
      </c>
      <c r="C491" s="14" t="s">
        <v>1167</v>
      </c>
      <c r="D491" s="14" t="s">
        <v>249</v>
      </c>
      <c r="E491" s="16">
        <v>19918050.199999999</v>
      </c>
      <c r="F491" s="17">
        <v>1</v>
      </c>
    </row>
    <row r="492" spans="1:6" x14ac:dyDescent="0.25">
      <c r="A492" s="14" t="str">
        <f t="shared" si="7"/>
        <v>03611284</v>
      </c>
      <c r="B492" s="14" t="s">
        <v>1168</v>
      </c>
      <c r="C492" s="14" t="s">
        <v>1169</v>
      </c>
      <c r="D492" s="14" t="s">
        <v>222</v>
      </c>
      <c r="E492" s="16">
        <v>44639.61</v>
      </c>
      <c r="F492" s="17">
        <v>1</v>
      </c>
    </row>
    <row r="493" spans="1:6" x14ac:dyDescent="0.25">
      <c r="A493" s="14" t="str">
        <f t="shared" si="7"/>
        <v>03620291</v>
      </c>
      <c r="B493" s="18" t="s">
        <v>1170</v>
      </c>
      <c r="C493" s="18" t="s">
        <v>1171</v>
      </c>
      <c r="D493" s="18" t="s">
        <v>229</v>
      </c>
      <c r="E493" s="20">
        <v>48576.65</v>
      </c>
      <c r="F493" s="21">
        <v>1</v>
      </c>
    </row>
    <row r="494" spans="1:6" x14ac:dyDescent="0.25">
      <c r="A494" s="14" t="str">
        <f t="shared" si="7"/>
        <v>03621588</v>
      </c>
      <c r="B494" s="14" t="s">
        <v>1172</v>
      </c>
      <c r="C494" s="14" t="s">
        <v>1173</v>
      </c>
      <c r="D494" s="14" t="s">
        <v>222</v>
      </c>
      <c r="E494" s="16">
        <v>774561.43</v>
      </c>
      <c r="F494" s="17">
        <v>1</v>
      </c>
    </row>
    <row r="495" spans="1:6" x14ac:dyDescent="0.25">
      <c r="A495" s="14" t="str">
        <f t="shared" si="7"/>
        <v>03624818</v>
      </c>
      <c r="B495" s="18" t="s">
        <v>1174</v>
      </c>
      <c r="C495" s="18" t="s">
        <v>1175</v>
      </c>
      <c r="D495" s="18" t="s">
        <v>252</v>
      </c>
      <c r="E495" s="20">
        <v>148857.59</v>
      </c>
      <c r="F495" s="21">
        <v>1</v>
      </c>
    </row>
    <row r="496" spans="1:6" x14ac:dyDescent="0.25">
      <c r="A496" s="14" t="str">
        <f t="shared" si="7"/>
        <v>03627314</v>
      </c>
      <c r="B496" s="14" t="s">
        <v>1176</v>
      </c>
      <c r="C496" s="14" t="s">
        <v>1177</v>
      </c>
      <c r="D496" s="14" t="s">
        <v>222</v>
      </c>
      <c r="E496" s="16">
        <v>24618074.890000001</v>
      </c>
      <c r="F496" s="17">
        <v>1</v>
      </c>
    </row>
    <row r="497" spans="1:6" x14ac:dyDescent="0.25">
      <c r="A497" s="14" t="str">
        <f t="shared" si="7"/>
        <v>03628277</v>
      </c>
      <c r="B497" s="14" t="s">
        <v>1178</v>
      </c>
      <c r="C497" s="14" t="s">
        <v>1179</v>
      </c>
      <c r="D497" s="14" t="s">
        <v>395</v>
      </c>
      <c r="E497" s="16">
        <v>65987.03</v>
      </c>
      <c r="F497" s="17">
        <v>1</v>
      </c>
    </row>
    <row r="498" spans="1:6" x14ac:dyDescent="0.25">
      <c r="A498" s="14" t="str">
        <f t="shared" si="7"/>
        <v>03644593</v>
      </c>
      <c r="B498" s="18" t="s">
        <v>1180</v>
      </c>
      <c r="C498" s="18" t="s">
        <v>1181</v>
      </c>
      <c r="D498" s="18" t="s">
        <v>252</v>
      </c>
      <c r="E498" s="20">
        <v>87882966.689999998</v>
      </c>
      <c r="F498" s="21">
        <v>1</v>
      </c>
    </row>
    <row r="499" spans="1:6" x14ac:dyDescent="0.25">
      <c r="A499" s="14" t="str">
        <f t="shared" si="7"/>
        <v>03649577</v>
      </c>
      <c r="B499" s="14" t="s">
        <v>1182</v>
      </c>
      <c r="C499" s="14" t="s">
        <v>1183</v>
      </c>
      <c r="D499" s="14" t="s">
        <v>217</v>
      </c>
      <c r="E499" s="16">
        <v>224106.36</v>
      </c>
      <c r="F499" s="17">
        <v>1</v>
      </c>
    </row>
    <row r="500" spans="1:6" x14ac:dyDescent="0.25">
      <c r="A500" s="14" t="str">
        <f t="shared" si="7"/>
        <v>03650637</v>
      </c>
      <c r="B500" s="18" t="s">
        <v>1184</v>
      </c>
      <c r="C500" s="18" t="s">
        <v>1185</v>
      </c>
      <c r="D500" s="18" t="s">
        <v>199</v>
      </c>
      <c r="E500" s="20">
        <v>693818.81</v>
      </c>
      <c r="F500" s="21">
        <v>1</v>
      </c>
    </row>
    <row r="501" spans="1:6" x14ac:dyDescent="0.25">
      <c r="A501" s="14" t="str">
        <f t="shared" si="7"/>
        <v>03653205</v>
      </c>
      <c r="B501" s="14" t="s">
        <v>1186</v>
      </c>
      <c r="C501" s="14" t="s">
        <v>1187</v>
      </c>
      <c r="D501" s="14" t="s">
        <v>191</v>
      </c>
      <c r="E501" s="16">
        <v>26455.78</v>
      </c>
      <c r="F501" s="17">
        <v>1</v>
      </c>
    </row>
    <row r="502" spans="1:6" x14ac:dyDescent="0.25">
      <c r="A502" s="14" t="str">
        <f t="shared" si="7"/>
        <v>03654362</v>
      </c>
      <c r="B502" s="14" t="s">
        <v>1188</v>
      </c>
      <c r="C502" s="14" t="s">
        <v>1189</v>
      </c>
      <c r="D502" s="14" t="s">
        <v>60</v>
      </c>
      <c r="E502" s="16">
        <v>771253.76000000001</v>
      </c>
      <c r="F502" s="17">
        <v>1</v>
      </c>
    </row>
    <row r="503" spans="1:6" x14ac:dyDescent="0.25">
      <c r="A503" s="14" t="str">
        <f t="shared" si="7"/>
        <v>03655207</v>
      </c>
      <c r="B503" s="18" t="s">
        <v>1190</v>
      </c>
      <c r="C503" s="18" t="s">
        <v>1191</v>
      </c>
      <c r="D503" s="18" t="s">
        <v>272</v>
      </c>
      <c r="E503" s="20">
        <v>71182.679999999993</v>
      </c>
      <c r="F503" s="21">
        <v>1</v>
      </c>
    </row>
    <row r="504" spans="1:6" x14ac:dyDescent="0.25">
      <c r="A504" s="14" t="str">
        <f t="shared" si="7"/>
        <v>03662755</v>
      </c>
      <c r="B504" s="14" t="s">
        <v>1192</v>
      </c>
      <c r="C504" s="14" t="s">
        <v>1193</v>
      </c>
      <c r="D504" s="14" t="s">
        <v>232</v>
      </c>
      <c r="E504" s="16">
        <v>949722.2</v>
      </c>
      <c r="F504" s="17">
        <v>1</v>
      </c>
    </row>
    <row r="505" spans="1:6" x14ac:dyDescent="0.25">
      <c r="A505" s="14" t="str">
        <f t="shared" si="7"/>
        <v>03663229</v>
      </c>
      <c r="B505" s="18" t="s">
        <v>1194</v>
      </c>
      <c r="C505" s="18" t="s">
        <v>1195</v>
      </c>
      <c r="D505" s="18" t="s">
        <v>60</v>
      </c>
      <c r="E505" s="20">
        <v>137952.34</v>
      </c>
      <c r="F505" s="21">
        <v>1</v>
      </c>
    </row>
    <row r="506" spans="1:6" x14ac:dyDescent="0.25">
      <c r="A506" s="14" t="str">
        <f t="shared" si="7"/>
        <v>03698173</v>
      </c>
      <c r="B506" s="14" t="s">
        <v>1196</v>
      </c>
      <c r="C506" s="14" t="s">
        <v>1197</v>
      </c>
      <c r="D506" s="14" t="s">
        <v>249</v>
      </c>
      <c r="E506" s="16">
        <v>432985.77</v>
      </c>
      <c r="F506" s="17">
        <v>1</v>
      </c>
    </row>
    <row r="507" spans="1:6" x14ac:dyDescent="0.25">
      <c r="A507" s="14" t="str">
        <f t="shared" si="7"/>
        <v>03707149</v>
      </c>
      <c r="B507" s="14" t="s">
        <v>1198</v>
      </c>
      <c r="C507" s="14" t="s">
        <v>1199</v>
      </c>
      <c r="D507" s="14" t="s">
        <v>252</v>
      </c>
      <c r="E507" s="16">
        <v>1310.1400000000001</v>
      </c>
      <c r="F507" s="17">
        <v>1</v>
      </c>
    </row>
    <row r="508" spans="1:6" x14ac:dyDescent="0.25">
      <c r="A508" s="14" t="str">
        <f t="shared" si="7"/>
        <v>03713397</v>
      </c>
      <c r="B508" s="18" t="s">
        <v>1200</v>
      </c>
      <c r="C508" s="18" t="s">
        <v>1201</v>
      </c>
      <c r="D508" s="18" t="s">
        <v>214</v>
      </c>
      <c r="E508" s="20">
        <v>1842726.6</v>
      </c>
      <c r="F508" s="21">
        <v>1</v>
      </c>
    </row>
    <row r="509" spans="1:6" x14ac:dyDescent="0.25">
      <c r="A509" s="14" t="str">
        <f t="shared" si="7"/>
        <v>03719544</v>
      </c>
      <c r="B509" s="14" t="s">
        <v>1202</v>
      </c>
      <c r="C509" s="14" t="s">
        <v>1203</v>
      </c>
      <c r="D509" s="14" t="s">
        <v>272</v>
      </c>
      <c r="E509" s="16">
        <v>4226.1099999999997</v>
      </c>
      <c r="F509" s="17">
        <v>1</v>
      </c>
    </row>
    <row r="510" spans="1:6" x14ac:dyDescent="0.25">
      <c r="A510" s="14" t="str">
        <f t="shared" si="7"/>
        <v>03728267</v>
      </c>
      <c r="B510" s="18" t="s">
        <v>1204</v>
      </c>
      <c r="C510" s="18" t="s">
        <v>1205</v>
      </c>
      <c r="D510" s="18" t="s">
        <v>252</v>
      </c>
      <c r="E510" s="20">
        <v>280620.94</v>
      </c>
      <c r="F510" s="21">
        <v>1</v>
      </c>
    </row>
    <row r="511" spans="1:6" x14ac:dyDescent="0.25">
      <c r="A511" s="14" t="str">
        <f t="shared" si="7"/>
        <v>03732147</v>
      </c>
      <c r="B511" s="14" t="s">
        <v>1206</v>
      </c>
      <c r="C511" s="14" t="s">
        <v>1207</v>
      </c>
      <c r="D511" s="14" t="s">
        <v>252</v>
      </c>
      <c r="E511" s="16">
        <v>511450.88</v>
      </c>
      <c r="F511" s="17">
        <v>1</v>
      </c>
    </row>
    <row r="512" spans="1:6" x14ac:dyDescent="0.25">
      <c r="A512" s="14" t="str">
        <f t="shared" si="7"/>
        <v>03734893</v>
      </c>
      <c r="B512" s="14" t="s">
        <v>1208</v>
      </c>
      <c r="C512" s="14" t="s">
        <v>1209</v>
      </c>
      <c r="D512" s="14" t="s">
        <v>470</v>
      </c>
      <c r="E512" s="15">
        <v>132.19</v>
      </c>
      <c r="F512" s="17">
        <v>1</v>
      </c>
    </row>
    <row r="513" spans="1:6" x14ac:dyDescent="0.25">
      <c r="A513" s="14" t="str">
        <f t="shared" si="7"/>
        <v>03741674</v>
      </c>
      <c r="B513" s="18" t="s">
        <v>1210</v>
      </c>
      <c r="C513" s="18" t="s">
        <v>1211</v>
      </c>
      <c r="D513" s="18" t="s">
        <v>199</v>
      </c>
      <c r="E513" s="20">
        <v>16437134.140000001</v>
      </c>
      <c r="F513" s="21">
        <v>1</v>
      </c>
    </row>
    <row r="514" spans="1:6" x14ac:dyDescent="0.25">
      <c r="A514" s="14" t="str">
        <f t="shared" si="7"/>
        <v>03747268</v>
      </c>
      <c r="B514" s="14" t="s">
        <v>1212</v>
      </c>
      <c r="C514" s="14" t="s">
        <v>1213</v>
      </c>
      <c r="D514" s="14" t="s">
        <v>229</v>
      </c>
      <c r="E514" s="16">
        <v>111646.29</v>
      </c>
      <c r="F514" s="17">
        <v>1</v>
      </c>
    </row>
    <row r="515" spans="1:6" x14ac:dyDescent="0.25">
      <c r="A515" s="14" t="str">
        <f t="shared" si="7"/>
        <v>03747913</v>
      </c>
      <c r="B515" s="14" t="s">
        <v>1214</v>
      </c>
      <c r="C515" s="14" t="s">
        <v>1215</v>
      </c>
      <c r="D515" s="14" t="s">
        <v>204</v>
      </c>
      <c r="E515" s="16">
        <v>1287.6099999999999</v>
      </c>
      <c r="F515" s="17">
        <v>1</v>
      </c>
    </row>
    <row r="516" spans="1:6" x14ac:dyDescent="0.25">
      <c r="A516" s="14" t="str">
        <f t="shared" si="7"/>
        <v>03748854</v>
      </c>
      <c r="B516" s="18" t="s">
        <v>1216</v>
      </c>
      <c r="C516" s="18" t="s">
        <v>1217</v>
      </c>
      <c r="D516" s="18" t="s">
        <v>438</v>
      </c>
      <c r="E516" s="20">
        <v>14065096.09</v>
      </c>
      <c r="F516" s="21">
        <v>1</v>
      </c>
    </row>
    <row r="517" spans="1:6" x14ac:dyDescent="0.25">
      <c r="A517" s="14" t="str">
        <f t="shared" si="7"/>
        <v>03749638</v>
      </c>
      <c r="B517" s="14" t="s">
        <v>1218</v>
      </c>
      <c r="C517" s="14" t="s">
        <v>1219</v>
      </c>
      <c r="D517" s="14" t="s">
        <v>252</v>
      </c>
      <c r="E517" s="16">
        <v>251601.93</v>
      </c>
      <c r="F517" s="17">
        <v>1</v>
      </c>
    </row>
    <row r="518" spans="1:6" x14ac:dyDescent="0.25">
      <c r="A518" s="14" t="str">
        <f t="shared" si="7"/>
        <v>03756772</v>
      </c>
      <c r="B518" s="14" t="s">
        <v>1220</v>
      </c>
      <c r="C518" s="14" t="s">
        <v>1221</v>
      </c>
      <c r="D518" s="14" t="s">
        <v>199</v>
      </c>
      <c r="E518" s="16">
        <v>19175699.199999999</v>
      </c>
      <c r="F518" s="17">
        <v>1</v>
      </c>
    </row>
    <row r="519" spans="1:6" x14ac:dyDescent="0.25">
      <c r="A519" s="14" t="str">
        <f t="shared" ref="A519:A582" si="8">LEFT(SUBSTITUTE(SUBSTITUTE(SUBSTITUTE(SUBSTITUTE(TRIM(B519),".",""),"/",""),"-","")," ",""), 8)</f>
        <v>03767506</v>
      </c>
      <c r="B519" s="14" t="s">
        <v>1222</v>
      </c>
      <c r="C519" s="14" t="s">
        <v>1223</v>
      </c>
      <c r="D519" s="14" t="s">
        <v>191</v>
      </c>
      <c r="E519" s="16">
        <v>7101455.9000000004</v>
      </c>
      <c r="F519" s="17">
        <v>1</v>
      </c>
    </row>
    <row r="520" spans="1:6" x14ac:dyDescent="0.25">
      <c r="A520" s="14" t="str">
        <f t="shared" si="8"/>
        <v>03771319</v>
      </c>
      <c r="B520" s="18" t="s">
        <v>1224</v>
      </c>
      <c r="C520" s="18" t="s">
        <v>1225</v>
      </c>
      <c r="D520" s="18" t="s">
        <v>222</v>
      </c>
      <c r="E520" s="20">
        <v>4169885.08</v>
      </c>
      <c r="F520" s="21">
        <v>1</v>
      </c>
    </row>
    <row r="521" spans="1:6" x14ac:dyDescent="0.25">
      <c r="A521" s="14" t="str">
        <f t="shared" si="8"/>
        <v>03782568</v>
      </c>
      <c r="B521" s="14" t="s">
        <v>1226</v>
      </c>
      <c r="C521" s="14" t="s">
        <v>1227</v>
      </c>
      <c r="D521" s="14" t="s">
        <v>209</v>
      </c>
      <c r="E521" s="16">
        <v>2506316.2400000002</v>
      </c>
      <c r="F521" s="17">
        <v>1</v>
      </c>
    </row>
    <row r="522" spans="1:6" x14ac:dyDescent="0.25">
      <c r="A522" s="14" t="str">
        <f t="shared" si="8"/>
        <v>03785651</v>
      </c>
      <c r="B522" s="18" t="s">
        <v>1228</v>
      </c>
      <c r="C522" s="18" t="s">
        <v>1229</v>
      </c>
      <c r="D522" s="18" t="s">
        <v>229</v>
      </c>
      <c r="E522" s="20">
        <v>30983.68</v>
      </c>
      <c r="F522" s="21">
        <v>1</v>
      </c>
    </row>
    <row r="523" spans="1:6" x14ac:dyDescent="0.25">
      <c r="A523" s="14" t="str">
        <f t="shared" si="8"/>
        <v>03797451</v>
      </c>
      <c r="B523" s="18" t="s">
        <v>1230</v>
      </c>
      <c r="C523" s="18" t="s">
        <v>1231</v>
      </c>
      <c r="D523" s="18" t="s">
        <v>252</v>
      </c>
      <c r="E523" s="20">
        <v>37875.25</v>
      </c>
      <c r="F523" s="21">
        <v>1</v>
      </c>
    </row>
    <row r="524" spans="1:6" x14ac:dyDescent="0.25">
      <c r="A524" s="14" t="str">
        <f t="shared" si="8"/>
        <v>03806738</v>
      </c>
      <c r="B524" s="18" t="s">
        <v>1232</v>
      </c>
      <c r="C524" s="18" t="s">
        <v>1233</v>
      </c>
      <c r="D524" s="18" t="s">
        <v>60</v>
      </c>
      <c r="E524" s="20">
        <v>22182.67</v>
      </c>
      <c r="F524" s="21">
        <v>1</v>
      </c>
    </row>
    <row r="525" spans="1:6" x14ac:dyDescent="0.25">
      <c r="A525" s="14" t="str">
        <f t="shared" si="8"/>
        <v>03807870</v>
      </c>
      <c r="B525" s="14" t="s">
        <v>1234</v>
      </c>
      <c r="C525" s="14" t="s">
        <v>1235</v>
      </c>
      <c r="D525" s="14" t="s">
        <v>249</v>
      </c>
      <c r="E525" s="16">
        <v>1383218.24</v>
      </c>
      <c r="F525" s="17">
        <v>1</v>
      </c>
    </row>
    <row r="526" spans="1:6" x14ac:dyDescent="0.25">
      <c r="A526" s="14" t="str">
        <f t="shared" si="8"/>
        <v>03828736</v>
      </c>
      <c r="B526" s="14" t="s">
        <v>1236</v>
      </c>
      <c r="C526" s="14" t="s">
        <v>1237</v>
      </c>
      <c r="D526" s="14" t="s">
        <v>804</v>
      </c>
      <c r="E526" s="16">
        <v>40386.44</v>
      </c>
      <c r="F526" s="17">
        <v>1</v>
      </c>
    </row>
    <row r="527" spans="1:6" x14ac:dyDescent="0.25">
      <c r="A527" s="14" t="str">
        <f t="shared" si="8"/>
        <v>03843367</v>
      </c>
      <c r="B527" s="18" t="s">
        <v>1238</v>
      </c>
      <c r="C527" s="18" t="s">
        <v>1239</v>
      </c>
      <c r="D527" s="18" t="s">
        <v>249</v>
      </c>
      <c r="E527" s="20">
        <v>30033.11</v>
      </c>
      <c r="F527" s="21">
        <v>1</v>
      </c>
    </row>
    <row r="528" spans="1:6" x14ac:dyDescent="0.25">
      <c r="A528" s="14" t="str">
        <f t="shared" si="8"/>
        <v>03851397</v>
      </c>
      <c r="B528" s="14" t="s">
        <v>1240</v>
      </c>
      <c r="C528" s="14" t="s">
        <v>1241</v>
      </c>
      <c r="D528" s="14" t="s">
        <v>235</v>
      </c>
      <c r="E528" s="16">
        <v>12036398.810000001</v>
      </c>
      <c r="F528" s="17">
        <v>1</v>
      </c>
    </row>
    <row r="529" spans="1:6" x14ac:dyDescent="0.25">
      <c r="A529" s="14" t="str">
        <f t="shared" si="8"/>
        <v>03857372</v>
      </c>
      <c r="B529" s="18" t="s">
        <v>1242</v>
      </c>
      <c r="C529" s="18" t="s">
        <v>1243</v>
      </c>
      <c r="D529" s="18" t="s">
        <v>199</v>
      </c>
      <c r="E529" s="20">
        <v>793865.89</v>
      </c>
      <c r="F529" s="21">
        <v>1</v>
      </c>
    </row>
    <row r="530" spans="1:6" x14ac:dyDescent="0.25">
      <c r="A530" s="14" t="str">
        <f t="shared" si="8"/>
        <v>03867224</v>
      </c>
      <c r="B530" s="14" t="s">
        <v>1244</v>
      </c>
      <c r="C530" s="14" t="s">
        <v>1245</v>
      </c>
      <c r="D530" s="14" t="s">
        <v>287</v>
      </c>
      <c r="E530" s="16">
        <v>37751.83</v>
      </c>
      <c r="F530" s="17">
        <v>1</v>
      </c>
    </row>
    <row r="531" spans="1:6" x14ac:dyDescent="0.25">
      <c r="A531" s="14" t="str">
        <f t="shared" si="8"/>
        <v>03873593</v>
      </c>
      <c r="B531" s="14" t="s">
        <v>1246</v>
      </c>
      <c r="C531" s="14" t="s">
        <v>1247</v>
      </c>
      <c r="D531" s="14" t="s">
        <v>229</v>
      </c>
      <c r="E531" s="16">
        <v>947319.18</v>
      </c>
      <c r="F531" s="17">
        <v>1</v>
      </c>
    </row>
    <row r="532" spans="1:6" x14ac:dyDescent="0.25">
      <c r="A532" s="14" t="str">
        <f t="shared" si="8"/>
        <v>03893725</v>
      </c>
      <c r="B532" s="14" t="s">
        <v>1248</v>
      </c>
      <c r="C532" s="14" t="s">
        <v>1249</v>
      </c>
      <c r="D532" s="14" t="s">
        <v>60</v>
      </c>
      <c r="E532" s="16">
        <v>74396.67</v>
      </c>
      <c r="F532" s="17">
        <v>1</v>
      </c>
    </row>
    <row r="533" spans="1:6" x14ac:dyDescent="0.25">
      <c r="A533" s="14" t="str">
        <f t="shared" si="8"/>
        <v>03897847</v>
      </c>
      <c r="B533" s="14" t="s">
        <v>1250</v>
      </c>
      <c r="C533" s="14" t="s">
        <v>1251</v>
      </c>
      <c r="D533" s="14" t="s">
        <v>60</v>
      </c>
      <c r="E533" s="16">
        <v>29624498.399999999</v>
      </c>
      <c r="F533" s="17">
        <v>1</v>
      </c>
    </row>
    <row r="534" spans="1:6" x14ac:dyDescent="0.25">
      <c r="A534" s="14" t="str">
        <f t="shared" si="8"/>
        <v>03923737</v>
      </c>
      <c r="B534" s="18" t="s">
        <v>1252</v>
      </c>
      <c r="C534" s="18" t="s">
        <v>1253</v>
      </c>
      <c r="D534" s="18" t="s">
        <v>229</v>
      </c>
      <c r="E534" s="20">
        <v>948765.14</v>
      </c>
      <c r="F534" s="21">
        <v>1</v>
      </c>
    </row>
    <row r="535" spans="1:6" x14ac:dyDescent="0.25">
      <c r="A535" s="14" t="str">
        <f t="shared" si="8"/>
        <v>03925419</v>
      </c>
      <c r="B535" s="18" t="s">
        <v>1254</v>
      </c>
      <c r="C535" s="18" t="s">
        <v>1255</v>
      </c>
      <c r="D535" s="18" t="s">
        <v>199</v>
      </c>
      <c r="E535" s="20">
        <v>2555159.58</v>
      </c>
      <c r="F535" s="21">
        <v>1</v>
      </c>
    </row>
    <row r="536" spans="1:6" x14ac:dyDescent="0.25">
      <c r="A536" s="14" t="str">
        <f t="shared" si="8"/>
        <v>03926987</v>
      </c>
      <c r="B536" s="14" t="s">
        <v>1256</v>
      </c>
      <c r="C536" s="14" t="s">
        <v>1257</v>
      </c>
      <c r="D536" s="14" t="s">
        <v>199</v>
      </c>
      <c r="E536" s="16">
        <v>11757401.859999999</v>
      </c>
      <c r="F536" s="17">
        <v>1</v>
      </c>
    </row>
    <row r="537" spans="1:6" x14ac:dyDescent="0.25">
      <c r="A537" s="14" t="str">
        <f t="shared" si="8"/>
        <v>03936335</v>
      </c>
      <c r="B537" s="18" t="s">
        <v>1258</v>
      </c>
      <c r="C537" s="18" t="s">
        <v>1259</v>
      </c>
      <c r="D537" s="18" t="s">
        <v>252</v>
      </c>
      <c r="E537" s="19">
        <v>750.12</v>
      </c>
      <c r="F537" s="21">
        <v>1</v>
      </c>
    </row>
    <row r="538" spans="1:6" x14ac:dyDescent="0.25">
      <c r="A538" s="14" t="str">
        <f t="shared" si="8"/>
        <v>03938727</v>
      </c>
      <c r="B538" s="18" t="s">
        <v>1260</v>
      </c>
      <c r="C538" s="18" t="s">
        <v>1261</v>
      </c>
      <c r="D538" s="18" t="s">
        <v>199</v>
      </c>
      <c r="E538" s="20">
        <v>12241371.560000001</v>
      </c>
      <c r="F538" s="21">
        <v>1</v>
      </c>
    </row>
    <row r="539" spans="1:6" x14ac:dyDescent="0.25">
      <c r="A539" s="14" t="str">
        <f t="shared" si="8"/>
        <v>03944699</v>
      </c>
      <c r="B539" s="18" t="s">
        <v>1262</v>
      </c>
      <c r="C539" s="18" t="s">
        <v>1263</v>
      </c>
      <c r="D539" s="18" t="s">
        <v>191</v>
      </c>
      <c r="E539" s="20">
        <v>1716171.95</v>
      </c>
      <c r="F539" s="21">
        <v>1</v>
      </c>
    </row>
    <row r="540" spans="1:6" x14ac:dyDescent="0.25">
      <c r="A540" s="14" t="str">
        <f t="shared" si="8"/>
        <v>03961840</v>
      </c>
      <c r="B540" s="18" t="s">
        <v>1264</v>
      </c>
      <c r="C540" s="18" t="s">
        <v>1265</v>
      </c>
      <c r="D540" s="18" t="s">
        <v>60</v>
      </c>
      <c r="E540" s="20">
        <v>4941959.41</v>
      </c>
      <c r="F540" s="21">
        <v>1</v>
      </c>
    </row>
    <row r="541" spans="1:6" x14ac:dyDescent="0.25">
      <c r="A541" s="14" t="str">
        <f t="shared" si="8"/>
        <v>03963483</v>
      </c>
      <c r="B541" s="14" t="s">
        <v>1266</v>
      </c>
      <c r="C541" s="14" t="s">
        <v>1267</v>
      </c>
      <c r="D541" s="14" t="s">
        <v>60</v>
      </c>
      <c r="E541" s="16">
        <v>53660.31</v>
      </c>
      <c r="F541" s="17">
        <v>1</v>
      </c>
    </row>
    <row r="542" spans="1:6" x14ac:dyDescent="0.25">
      <c r="A542" s="14" t="str">
        <f t="shared" si="8"/>
        <v>03969808</v>
      </c>
      <c r="B542" s="18" t="s">
        <v>1268</v>
      </c>
      <c r="C542" s="18" t="s">
        <v>1269</v>
      </c>
      <c r="D542" s="18" t="s">
        <v>249</v>
      </c>
      <c r="E542" s="20">
        <v>25123068.93</v>
      </c>
      <c r="F542" s="21">
        <v>1</v>
      </c>
    </row>
    <row r="543" spans="1:6" x14ac:dyDescent="0.25">
      <c r="A543" s="14" t="str">
        <f t="shared" si="8"/>
        <v>04026039</v>
      </c>
      <c r="B543" s="18" t="s">
        <v>1270</v>
      </c>
      <c r="C543" s="18" t="s">
        <v>1271</v>
      </c>
      <c r="D543" s="18" t="s">
        <v>438</v>
      </c>
      <c r="E543" s="20">
        <v>384951.61</v>
      </c>
      <c r="F543" s="21">
        <v>1</v>
      </c>
    </row>
    <row r="544" spans="1:6" x14ac:dyDescent="0.25">
      <c r="A544" s="14" t="str">
        <f t="shared" si="8"/>
        <v>04036986</v>
      </c>
      <c r="B544" s="18" t="s">
        <v>1272</v>
      </c>
      <c r="C544" s="18" t="s">
        <v>1273</v>
      </c>
      <c r="D544" s="18" t="s">
        <v>272</v>
      </c>
      <c r="E544" s="20">
        <v>426795.82</v>
      </c>
      <c r="F544" s="21">
        <v>1</v>
      </c>
    </row>
    <row r="545" spans="1:6" x14ac:dyDescent="0.25">
      <c r="A545" s="14" t="str">
        <f t="shared" si="8"/>
        <v>04039178</v>
      </c>
      <c r="B545" s="14" t="s">
        <v>1274</v>
      </c>
      <c r="C545" s="14" t="s">
        <v>1275</v>
      </c>
      <c r="D545" s="14" t="s">
        <v>315</v>
      </c>
      <c r="E545" s="16">
        <v>2801379.15</v>
      </c>
      <c r="F545" s="17">
        <v>1</v>
      </c>
    </row>
    <row r="546" spans="1:6" x14ac:dyDescent="0.25">
      <c r="A546" s="14" t="str">
        <f t="shared" si="8"/>
        <v>04039780</v>
      </c>
      <c r="B546" s="14" t="s">
        <v>1276</v>
      </c>
      <c r="C546" s="14" t="s">
        <v>1277</v>
      </c>
      <c r="D546" s="14" t="s">
        <v>315</v>
      </c>
      <c r="E546" s="16">
        <v>4120843.45</v>
      </c>
      <c r="F546" s="17">
        <v>1</v>
      </c>
    </row>
    <row r="547" spans="1:6" x14ac:dyDescent="0.25">
      <c r="A547" s="14" t="str">
        <f t="shared" si="8"/>
        <v>04051296</v>
      </c>
      <c r="B547" s="14" t="s">
        <v>1278</v>
      </c>
      <c r="C547" s="14" t="s">
        <v>1279</v>
      </c>
      <c r="D547" s="14" t="s">
        <v>60</v>
      </c>
      <c r="E547" s="16">
        <v>3194770.8</v>
      </c>
      <c r="F547" s="17">
        <v>1</v>
      </c>
    </row>
    <row r="548" spans="1:6" x14ac:dyDescent="0.25">
      <c r="A548" s="14" t="str">
        <f t="shared" si="8"/>
        <v>04062415</v>
      </c>
      <c r="B548" s="18" t="s">
        <v>1280</v>
      </c>
      <c r="C548" s="18" t="s">
        <v>1281</v>
      </c>
      <c r="D548" s="18" t="s">
        <v>217</v>
      </c>
      <c r="E548" s="20">
        <v>1549975.1</v>
      </c>
      <c r="F548" s="21">
        <v>1</v>
      </c>
    </row>
    <row r="549" spans="1:6" x14ac:dyDescent="0.25">
      <c r="A549" s="14" t="str">
        <f t="shared" si="8"/>
        <v>04064818</v>
      </c>
      <c r="B549" s="14" t="s">
        <v>1282</v>
      </c>
      <c r="C549" s="14" t="s">
        <v>1283</v>
      </c>
      <c r="D549" s="14" t="s">
        <v>199</v>
      </c>
      <c r="E549" s="16">
        <v>657702.89</v>
      </c>
      <c r="F549" s="17">
        <v>1</v>
      </c>
    </row>
    <row r="550" spans="1:6" x14ac:dyDescent="0.25">
      <c r="A550" s="14" t="str">
        <f t="shared" si="8"/>
        <v>04065760</v>
      </c>
      <c r="B550" s="18" t="s">
        <v>1284</v>
      </c>
      <c r="C550" s="18" t="s">
        <v>1285</v>
      </c>
      <c r="D550" s="18" t="s">
        <v>191</v>
      </c>
      <c r="E550" s="20">
        <v>81848.31</v>
      </c>
      <c r="F550" s="21">
        <v>1</v>
      </c>
    </row>
    <row r="551" spans="1:6" x14ac:dyDescent="0.25">
      <c r="A551" s="14" t="str">
        <f t="shared" si="8"/>
        <v>04090612</v>
      </c>
      <c r="B551" s="18" t="s">
        <v>1286</v>
      </c>
      <c r="C551" s="18" t="s">
        <v>1287</v>
      </c>
      <c r="D551" s="18" t="s">
        <v>252</v>
      </c>
      <c r="E551" s="20">
        <v>38705829.259999998</v>
      </c>
      <c r="F551" s="21">
        <v>1</v>
      </c>
    </row>
    <row r="552" spans="1:6" x14ac:dyDescent="0.25">
      <c r="A552" s="14" t="str">
        <f t="shared" si="8"/>
        <v>04103495</v>
      </c>
      <c r="B552" s="18" t="s">
        <v>1288</v>
      </c>
      <c r="C552" s="18" t="s">
        <v>1289</v>
      </c>
      <c r="D552" s="18" t="s">
        <v>287</v>
      </c>
      <c r="E552" s="20">
        <v>1275858.51</v>
      </c>
      <c r="F552" s="21">
        <v>1</v>
      </c>
    </row>
    <row r="553" spans="1:6" x14ac:dyDescent="0.25">
      <c r="A553" s="14" t="str">
        <f t="shared" si="8"/>
        <v>04115629</v>
      </c>
      <c r="B553" s="18" t="s">
        <v>1290</v>
      </c>
      <c r="C553" s="18" t="s">
        <v>1291</v>
      </c>
      <c r="D553" s="18" t="s">
        <v>470</v>
      </c>
      <c r="E553" s="20">
        <v>136455.03</v>
      </c>
      <c r="F553" s="21">
        <v>1</v>
      </c>
    </row>
    <row r="554" spans="1:6" x14ac:dyDescent="0.25">
      <c r="A554" s="14" t="str">
        <f t="shared" si="8"/>
        <v>04123021</v>
      </c>
      <c r="B554" s="14" t="s">
        <v>1292</v>
      </c>
      <c r="C554" s="14" t="s">
        <v>1293</v>
      </c>
      <c r="D554" s="14" t="s">
        <v>235</v>
      </c>
      <c r="E554" s="16">
        <v>183305.77</v>
      </c>
      <c r="F554" s="17">
        <v>1</v>
      </c>
    </row>
    <row r="555" spans="1:6" x14ac:dyDescent="0.25">
      <c r="A555" s="14" t="str">
        <f t="shared" si="8"/>
        <v>04131524</v>
      </c>
      <c r="B555" s="18" t="s">
        <v>1294</v>
      </c>
      <c r="C555" s="18" t="s">
        <v>1295</v>
      </c>
      <c r="D555" s="18" t="s">
        <v>272</v>
      </c>
      <c r="E555" s="20">
        <v>818105.66</v>
      </c>
      <c r="F555" s="21">
        <v>1</v>
      </c>
    </row>
    <row r="556" spans="1:6" x14ac:dyDescent="0.25">
      <c r="A556" s="14" t="str">
        <f t="shared" si="8"/>
        <v>04151262</v>
      </c>
      <c r="B556" s="14" t="s">
        <v>1296</v>
      </c>
      <c r="C556" s="14" t="s">
        <v>1297</v>
      </c>
      <c r="D556" s="14" t="s">
        <v>287</v>
      </c>
      <c r="E556" s="16">
        <v>2460409.7599999998</v>
      </c>
      <c r="F556" s="17">
        <v>1</v>
      </c>
    </row>
    <row r="557" spans="1:6" x14ac:dyDescent="0.25">
      <c r="A557" s="14" t="str">
        <f t="shared" si="8"/>
        <v>04159778</v>
      </c>
      <c r="B557" s="14" t="s">
        <v>1298</v>
      </c>
      <c r="C557" s="14" t="s">
        <v>1299</v>
      </c>
      <c r="D557" s="14" t="s">
        <v>346</v>
      </c>
      <c r="E557" s="16">
        <v>275989.98</v>
      </c>
      <c r="F557" s="17">
        <v>1</v>
      </c>
    </row>
    <row r="558" spans="1:6" x14ac:dyDescent="0.25">
      <c r="A558" s="14" t="str">
        <f t="shared" si="8"/>
        <v>04162454</v>
      </c>
      <c r="B558" s="14" t="s">
        <v>1300</v>
      </c>
      <c r="C558" s="14" t="s">
        <v>1301</v>
      </c>
      <c r="D558" s="14" t="s">
        <v>235</v>
      </c>
      <c r="E558" s="16">
        <v>99652.17</v>
      </c>
      <c r="F558" s="17">
        <v>1</v>
      </c>
    </row>
    <row r="559" spans="1:6" x14ac:dyDescent="0.25">
      <c r="A559" s="14" t="str">
        <f t="shared" si="8"/>
        <v>04166432</v>
      </c>
      <c r="B559" s="14" t="s">
        <v>1302</v>
      </c>
      <c r="C559" s="14" t="s">
        <v>1303</v>
      </c>
      <c r="D559" s="14" t="s">
        <v>229</v>
      </c>
      <c r="E559" s="16">
        <v>630643.62</v>
      </c>
      <c r="F559" s="17">
        <v>1</v>
      </c>
    </row>
    <row r="560" spans="1:6" x14ac:dyDescent="0.25">
      <c r="A560" s="14" t="str">
        <f t="shared" si="8"/>
        <v>04178490</v>
      </c>
      <c r="B560" s="18" t="s">
        <v>1304</v>
      </c>
      <c r="C560" s="18" t="s">
        <v>1305</v>
      </c>
      <c r="D560" s="18" t="s">
        <v>60</v>
      </c>
      <c r="E560" s="20">
        <v>306926884.56</v>
      </c>
      <c r="F560" s="21">
        <v>1</v>
      </c>
    </row>
    <row r="561" spans="1:6" x14ac:dyDescent="0.25">
      <c r="A561" s="14" t="str">
        <f t="shared" si="8"/>
        <v>04189382</v>
      </c>
      <c r="B561" s="14" t="s">
        <v>1306</v>
      </c>
      <c r="C561" s="14" t="s">
        <v>1307</v>
      </c>
      <c r="D561" s="14" t="s">
        <v>438</v>
      </c>
      <c r="E561" s="16">
        <v>114389.14</v>
      </c>
      <c r="F561" s="17">
        <v>1</v>
      </c>
    </row>
    <row r="562" spans="1:6" x14ac:dyDescent="0.25">
      <c r="A562" s="14" t="str">
        <f t="shared" si="8"/>
        <v>04190335</v>
      </c>
      <c r="B562" s="18" t="s">
        <v>1308</v>
      </c>
      <c r="C562" s="18" t="s">
        <v>1309</v>
      </c>
      <c r="D562" s="18" t="s">
        <v>60</v>
      </c>
      <c r="E562" s="20">
        <v>22733.38</v>
      </c>
      <c r="F562" s="21">
        <v>1</v>
      </c>
    </row>
    <row r="563" spans="1:6" x14ac:dyDescent="0.25">
      <c r="A563" s="14" t="str">
        <f t="shared" si="8"/>
        <v>04194341</v>
      </c>
      <c r="B563" s="18" t="s">
        <v>1310</v>
      </c>
      <c r="C563" s="18" t="s">
        <v>1311</v>
      </c>
      <c r="D563" s="18" t="s">
        <v>252</v>
      </c>
      <c r="E563" s="20">
        <v>187472.12</v>
      </c>
      <c r="F563" s="21">
        <v>1</v>
      </c>
    </row>
    <row r="564" spans="1:6" x14ac:dyDescent="0.25">
      <c r="A564" s="14" t="str">
        <f t="shared" si="8"/>
        <v>04204239</v>
      </c>
      <c r="B564" s="18" t="s">
        <v>1312</v>
      </c>
      <c r="C564" s="18" t="s">
        <v>1313</v>
      </c>
      <c r="D564" s="18" t="s">
        <v>287</v>
      </c>
      <c r="E564" s="20">
        <v>120523.82</v>
      </c>
      <c r="F564" s="21">
        <v>1</v>
      </c>
    </row>
    <row r="565" spans="1:6" x14ac:dyDescent="0.25">
      <c r="A565" s="14" t="str">
        <f t="shared" si="8"/>
        <v>04204863</v>
      </c>
      <c r="B565" s="14" t="s">
        <v>1314</v>
      </c>
      <c r="C565" s="14" t="s">
        <v>1315</v>
      </c>
      <c r="D565" s="14" t="s">
        <v>287</v>
      </c>
      <c r="E565" s="16">
        <v>1718021.07</v>
      </c>
      <c r="F565" s="17">
        <v>1</v>
      </c>
    </row>
    <row r="566" spans="1:6" x14ac:dyDescent="0.25">
      <c r="A566" s="14" t="str">
        <f t="shared" si="8"/>
        <v>04218608</v>
      </c>
      <c r="B566" s="14" t="s">
        <v>1316</v>
      </c>
      <c r="C566" s="14" t="s">
        <v>1317</v>
      </c>
      <c r="D566" s="14" t="s">
        <v>346</v>
      </c>
      <c r="E566" s="16">
        <v>133410.37</v>
      </c>
      <c r="F566" s="17">
        <v>1</v>
      </c>
    </row>
    <row r="567" spans="1:6" x14ac:dyDescent="0.25">
      <c r="A567" s="14" t="str">
        <f t="shared" si="8"/>
        <v>04219820</v>
      </c>
      <c r="B567" s="18" t="s">
        <v>1318</v>
      </c>
      <c r="C567" s="18" t="s">
        <v>1319</v>
      </c>
      <c r="D567" s="18" t="s">
        <v>287</v>
      </c>
      <c r="E567" s="20">
        <v>155549.89000000001</v>
      </c>
      <c r="F567" s="21">
        <v>1</v>
      </c>
    </row>
    <row r="568" spans="1:6" x14ac:dyDescent="0.25">
      <c r="A568" s="14" t="str">
        <f t="shared" si="8"/>
        <v>04228409</v>
      </c>
      <c r="B568" s="18" t="s">
        <v>1320</v>
      </c>
      <c r="C568" s="18" t="s">
        <v>254</v>
      </c>
      <c r="D568" s="18" t="s">
        <v>287</v>
      </c>
      <c r="E568" s="20">
        <v>236784.62</v>
      </c>
      <c r="F568" s="21">
        <v>1</v>
      </c>
    </row>
    <row r="569" spans="1:6" x14ac:dyDescent="0.25">
      <c r="A569" s="14" t="str">
        <f t="shared" si="8"/>
        <v>04232442</v>
      </c>
      <c r="B569" s="14" t="s">
        <v>1321</v>
      </c>
      <c r="C569" s="14" t="s">
        <v>1322</v>
      </c>
      <c r="D569" s="14" t="s">
        <v>204</v>
      </c>
      <c r="E569" s="16">
        <v>1172014.93</v>
      </c>
      <c r="F569" s="17">
        <v>1</v>
      </c>
    </row>
    <row r="570" spans="1:6" x14ac:dyDescent="0.25">
      <c r="A570" s="14" t="str">
        <f t="shared" si="8"/>
        <v>04238047</v>
      </c>
      <c r="B570" s="14" t="s">
        <v>1323</v>
      </c>
      <c r="C570" s="14" t="s">
        <v>1324</v>
      </c>
      <c r="D570" s="14" t="s">
        <v>346</v>
      </c>
      <c r="E570" s="16">
        <v>33013601.109999999</v>
      </c>
      <c r="F570" s="17">
        <v>1</v>
      </c>
    </row>
    <row r="571" spans="1:6" x14ac:dyDescent="0.25">
      <c r="A571" s="14" t="str">
        <f t="shared" si="8"/>
        <v>04243958</v>
      </c>
      <c r="B571" s="18" t="s">
        <v>1325</v>
      </c>
      <c r="C571" s="18" t="s">
        <v>1326</v>
      </c>
      <c r="D571" s="18" t="s">
        <v>383</v>
      </c>
      <c r="E571" s="20">
        <v>1575.42</v>
      </c>
      <c r="F571" s="21">
        <v>1</v>
      </c>
    </row>
    <row r="572" spans="1:6" x14ac:dyDescent="0.25">
      <c r="A572" s="14" t="str">
        <f t="shared" si="8"/>
        <v>04252907</v>
      </c>
      <c r="B572" s="14" t="s">
        <v>1327</v>
      </c>
      <c r="C572" s="14" t="s">
        <v>1328</v>
      </c>
      <c r="D572" s="14" t="s">
        <v>214</v>
      </c>
      <c r="E572" s="16">
        <v>1654358.41</v>
      </c>
      <c r="F572" s="17">
        <v>1</v>
      </c>
    </row>
    <row r="573" spans="1:6" x14ac:dyDescent="0.25">
      <c r="A573" s="14" t="str">
        <f t="shared" si="8"/>
        <v>04265863</v>
      </c>
      <c r="B573" s="18" t="s">
        <v>1329</v>
      </c>
      <c r="C573" s="18" t="s">
        <v>1330</v>
      </c>
      <c r="D573" s="18" t="s">
        <v>252</v>
      </c>
      <c r="E573" s="20">
        <v>1847.48</v>
      </c>
      <c r="F573" s="21">
        <v>1</v>
      </c>
    </row>
    <row r="574" spans="1:6" x14ac:dyDescent="0.25">
      <c r="A574" s="14" t="str">
        <f t="shared" si="8"/>
        <v>04279226</v>
      </c>
      <c r="B574" s="18" t="s">
        <v>1331</v>
      </c>
      <c r="C574" s="18" t="s">
        <v>1332</v>
      </c>
      <c r="D574" s="18" t="s">
        <v>214</v>
      </c>
      <c r="E574" s="20">
        <v>1112917.52</v>
      </c>
      <c r="F574" s="21">
        <v>1</v>
      </c>
    </row>
    <row r="575" spans="1:6" x14ac:dyDescent="0.25">
      <c r="A575" s="14" t="str">
        <f t="shared" si="8"/>
        <v>04290944</v>
      </c>
      <c r="B575" s="18" t="s">
        <v>1333</v>
      </c>
      <c r="C575" s="18" t="s">
        <v>1334</v>
      </c>
      <c r="D575" s="18" t="s">
        <v>287</v>
      </c>
      <c r="E575" s="20">
        <v>134691.37</v>
      </c>
      <c r="F575" s="21">
        <v>1</v>
      </c>
    </row>
    <row r="576" spans="1:6" x14ac:dyDescent="0.25">
      <c r="A576" s="14" t="str">
        <f t="shared" si="8"/>
        <v>04363085</v>
      </c>
      <c r="B576" s="14" t="s">
        <v>1335</v>
      </c>
      <c r="C576" s="14" t="s">
        <v>1336</v>
      </c>
      <c r="D576" s="14" t="s">
        <v>191</v>
      </c>
      <c r="E576" s="16">
        <v>15751586.08</v>
      </c>
      <c r="F576" s="17">
        <v>1</v>
      </c>
    </row>
    <row r="577" spans="1:6" x14ac:dyDescent="0.25">
      <c r="A577" s="14" t="str">
        <f t="shared" si="8"/>
        <v>04370162</v>
      </c>
      <c r="B577" s="18" t="s">
        <v>1337</v>
      </c>
      <c r="C577" s="18" t="s">
        <v>1338</v>
      </c>
      <c r="D577" s="18" t="s">
        <v>204</v>
      </c>
      <c r="E577" s="20">
        <v>215992.33</v>
      </c>
      <c r="F577" s="21">
        <v>1</v>
      </c>
    </row>
    <row r="578" spans="1:6" x14ac:dyDescent="0.25">
      <c r="A578" s="14" t="str">
        <f t="shared" si="8"/>
        <v>04371039</v>
      </c>
      <c r="B578" s="18" t="s">
        <v>1339</v>
      </c>
      <c r="C578" s="18" t="s">
        <v>1340</v>
      </c>
      <c r="D578" s="18" t="s">
        <v>60</v>
      </c>
      <c r="E578" s="20">
        <v>25209793.390000001</v>
      </c>
      <c r="F578" s="21">
        <v>1</v>
      </c>
    </row>
    <row r="579" spans="1:6" x14ac:dyDescent="0.25">
      <c r="A579" s="14" t="str">
        <f t="shared" si="8"/>
        <v>04382792</v>
      </c>
      <c r="B579" s="18" t="s">
        <v>1341</v>
      </c>
      <c r="C579" s="18" t="s">
        <v>1342</v>
      </c>
      <c r="D579" s="18" t="s">
        <v>346</v>
      </c>
      <c r="E579" s="20">
        <v>11941956.789999999</v>
      </c>
      <c r="F579" s="21">
        <v>1</v>
      </c>
    </row>
    <row r="580" spans="1:6" x14ac:dyDescent="0.25">
      <c r="A580" s="14" t="str">
        <f t="shared" si="8"/>
        <v>04386853</v>
      </c>
      <c r="B580" s="18" t="s">
        <v>1343</v>
      </c>
      <c r="C580" s="18" t="s">
        <v>1344</v>
      </c>
      <c r="D580" s="18" t="s">
        <v>194</v>
      </c>
      <c r="E580" s="20">
        <v>10512.03</v>
      </c>
      <c r="F580" s="21">
        <v>1</v>
      </c>
    </row>
    <row r="581" spans="1:6" x14ac:dyDescent="0.25">
      <c r="A581" s="14" t="str">
        <f t="shared" si="8"/>
        <v>04403907</v>
      </c>
      <c r="B581" s="14" t="s">
        <v>1345</v>
      </c>
      <c r="C581" s="14" t="s">
        <v>1346</v>
      </c>
      <c r="D581" s="14" t="s">
        <v>235</v>
      </c>
      <c r="E581" s="16">
        <v>50020.31</v>
      </c>
      <c r="F581" s="17">
        <v>1</v>
      </c>
    </row>
    <row r="582" spans="1:6" x14ac:dyDescent="0.25">
      <c r="A582" s="14" t="str">
        <f t="shared" si="8"/>
        <v>04415452</v>
      </c>
      <c r="B582" s="18" t="s">
        <v>1347</v>
      </c>
      <c r="C582" s="18" t="s">
        <v>1348</v>
      </c>
      <c r="D582" s="18" t="s">
        <v>194</v>
      </c>
      <c r="E582" s="20">
        <v>26151.24</v>
      </c>
      <c r="F582" s="21">
        <v>1</v>
      </c>
    </row>
    <row r="583" spans="1:6" x14ac:dyDescent="0.25">
      <c r="A583" s="14" t="str">
        <f t="shared" ref="A583:A646" si="9">LEFT(SUBSTITUTE(SUBSTITUTE(SUBSTITUTE(SUBSTITUTE(TRIM(B583),".",""),"/",""),"-","")," ",""), 8)</f>
        <v>04416288</v>
      </c>
      <c r="B583" s="14" t="s">
        <v>1349</v>
      </c>
      <c r="C583" s="14" t="s">
        <v>1350</v>
      </c>
      <c r="D583" s="14" t="s">
        <v>191</v>
      </c>
      <c r="E583" s="16">
        <v>37870.839999999997</v>
      </c>
      <c r="F583" s="17">
        <v>1</v>
      </c>
    </row>
    <row r="584" spans="1:6" x14ac:dyDescent="0.25">
      <c r="A584" s="14" t="str">
        <f t="shared" si="9"/>
        <v>04421174</v>
      </c>
      <c r="B584" s="18" t="s">
        <v>1351</v>
      </c>
      <c r="C584" s="18" t="s">
        <v>1352</v>
      </c>
      <c r="D584" s="18" t="s">
        <v>209</v>
      </c>
      <c r="E584" s="20">
        <v>103733.84</v>
      </c>
      <c r="F584" s="21">
        <v>1</v>
      </c>
    </row>
    <row r="585" spans="1:6" x14ac:dyDescent="0.25">
      <c r="A585" s="14" t="str">
        <f t="shared" si="9"/>
        <v>04425244</v>
      </c>
      <c r="B585" s="14" t="s">
        <v>1353</v>
      </c>
      <c r="C585" s="14" t="s">
        <v>1354</v>
      </c>
      <c r="D585" s="14" t="s">
        <v>60</v>
      </c>
      <c r="E585" s="16">
        <v>39057203.299999997</v>
      </c>
      <c r="F585" s="17">
        <v>1</v>
      </c>
    </row>
    <row r="586" spans="1:6" x14ac:dyDescent="0.25">
      <c r="A586" s="14" t="str">
        <f t="shared" si="9"/>
        <v>04442630</v>
      </c>
      <c r="B586" s="14" t="s">
        <v>1355</v>
      </c>
      <c r="C586" s="14" t="s">
        <v>1356</v>
      </c>
      <c r="D586" s="14" t="s">
        <v>194</v>
      </c>
      <c r="E586" s="16">
        <v>40167.18</v>
      </c>
      <c r="F586" s="17">
        <v>1</v>
      </c>
    </row>
    <row r="587" spans="1:6" x14ac:dyDescent="0.25">
      <c r="A587" s="14" t="str">
        <f t="shared" si="9"/>
        <v>04462625</v>
      </c>
      <c r="B587" s="18" t="s">
        <v>1357</v>
      </c>
      <c r="C587" s="18" t="s">
        <v>1358</v>
      </c>
      <c r="D587" s="18" t="s">
        <v>249</v>
      </c>
      <c r="E587" s="20">
        <v>472716.28</v>
      </c>
      <c r="F587" s="21">
        <v>1</v>
      </c>
    </row>
    <row r="588" spans="1:6" x14ac:dyDescent="0.25">
      <c r="A588" s="14" t="str">
        <f t="shared" si="9"/>
        <v>04470342</v>
      </c>
      <c r="B588" s="14" t="s">
        <v>1359</v>
      </c>
      <c r="C588" s="14" t="s">
        <v>1360</v>
      </c>
      <c r="D588" s="14" t="s">
        <v>235</v>
      </c>
      <c r="E588" s="16">
        <v>430937.68</v>
      </c>
      <c r="F588" s="17">
        <v>1</v>
      </c>
    </row>
    <row r="589" spans="1:6" x14ac:dyDescent="0.25">
      <c r="A589" s="14" t="str">
        <f t="shared" si="9"/>
        <v>04498466</v>
      </c>
      <c r="B589" s="14" t="s">
        <v>1361</v>
      </c>
      <c r="C589" s="14" t="s">
        <v>1362</v>
      </c>
      <c r="D589" s="14" t="s">
        <v>209</v>
      </c>
      <c r="E589" s="16">
        <v>86765.28</v>
      </c>
      <c r="F589" s="17">
        <v>1</v>
      </c>
    </row>
    <row r="590" spans="1:6" x14ac:dyDescent="0.25">
      <c r="A590" s="14" t="str">
        <f t="shared" si="9"/>
        <v>04513275</v>
      </c>
      <c r="B590" s="14" t="s">
        <v>1363</v>
      </c>
      <c r="C590" s="14" t="s">
        <v>1364</v>
      </c>
      <c r="D590" s="14" t="s">
        <v>383</v>
      </c>
      <c r="E590" s="16">
        <v>427318.91</v>
      </c>
      <c r="F590" s="17">
        <v>1</v>
      </c>
    </row>
    <row r="591" spans="1:6" x14ac:dyDescent="0.25">
      <c r="A591" s="14" t="str">
        <f t="shared" si="9"/>
        <v>04515699</v>
      </c>
      <c r="B591" s="18" t="s">
        <v>1365</v>
      </c>
      <c r="C591" s="18" t="s">
        <v>1366</v>
      </c>
      <c r="D591" s="18" t="s">
        <v>287</v>
      </c>
      <c r="E591" s="20">
        <v>239066.46</v>
      </c>
      <c r="F591" s="21">
        <v>1</v>
      </c>
    </row>
    <row r="592" spans="1:6" x14ac:dyDescent="0.25">
      <c r="A592" s="14" t="str">
        <f t="shared" si="9"/>
        <v>04526252</v>
      </c>
      <c r="B592" s="18" t="s">
        <v>1367</v>
      </c>
      <c r="C592" s="18" t="s">
        <v>1368</v>
      </c>
      <c r="D592" s="18" t="s">
        <v>272</v>
      </c>
      <c r="E592" s="20">
        <v>1172347.1100000001</v>
      </c>
      <c r="F592" s="21">
        <v>1</v>
      </c>
    </row>
    <row r="593" spans="1:6" x14ac:dyDescent="0.25">
      <c r="A593" s="14" t="str">
        <f t="shared" si="9"/>
        <v>04528075</v>
      </c>
      <c r="B593" s="18" t="s">
        <v>1369</v>
      </c>
      <c r="C593" s="18" t="s">
        <v>1370</v>
      </c>
      <c r="D593" s="18" t="s">
        <v>287</v>
      </c>
      <c r="E593" s="20">
        <v>3604606.77</v>
      </c>
      <c r="F593" s="21">
        <v>1</v>
      </c>
    </row>
    <row r="594" spans="1:6" x14ac:dyDescent="0.25">
      <c r="A594" s="14" t="str">
        <f t="shared" si="9"/>
        <v>04535088</v>
      </c>
      <c r="B594" s="18" t="s">
        <v>1371</v>
      </c>
      <c r="C594" s="18" t="s">
        <v>1372</v>
      </c>
      <c r="D594" s="18" t="s">
        <v>249</v>
      </c>
      <c r="E594" s="20">
        <v>42026.62</v>
      </c>
      <c r="F594" s="21">
        <v>1</v>
      </c>
    </row>
    <row r="595" spans="1:6" x14ac:dyDescent="0.25">
      <c r="A595" s="14" t="str">
        <f t="shared" si="9"/>
        <v>04540336</v>
      </c>
      <c r="B595" s="14" t="s">
        <v>1373</v>
      </c>
      <c r="C595" s="14" t="s">
        <v>1374</v>
      </c>
      <c r="D595" s="14" t="s">
        <v>222</v>
      </c>
      <c r="E595" s="16">
        <v>85910.3</v>
      </c>
      <c r="F595" s="17">
        <v>1</v>
      </c>
    </row>
    <row r="596" spans="1:6" x14ac:dyDescent="0.25">
      <c r="A596" s="14" t="str">
        <f t="shared" si="9"/>
        <v>04541288</v>
      </c>
      <c r="B596" s="14" t="s">
        <v>1375</v>
      </c>
      <c r="C596" s="14" t="s">
        <v>1376</v>
      </c>
      <c r="D596" s="14" t="s">
        <v>235</v>
      </c>
      <c r="E596" s="16">
        <v>10808913.99</v>
      </c>
      <c r="F596" s="17">
        <v>1</v>
      </c>
    </row>
    <row r="597" spans="1:6" x14ac:dyDescent="0.25">
      <c r="A597" s="14" t="str">
        <f t="shared" si="9"/>
        <v>04551266</v>
      </c>
      <c r="B597" s="18" t="s">
        <v>1377</v>
      </c>
      <c r="C597" s="18" t="s">
        <v>1378</v>
      </c>
      <c r="D597" s="18" t="s">
        <v>217</v>
      </c>
      <c r="E597" s="20">
        <v>1421868.97</v>
      </c>
      <c r="F597" s="21">
        <v>1</v>
      </c>
    </row>
    <row r="598" spans="1:6" x14ac:dyDescent="0.25">
      <c r="A598" s="14" t="str">
        <f t="shared" si="9"/>
        <v>04553228</v>
      </c>
      <c r="B598" s="14" t="s">
        <v>1379</v>
      </c>
      <c r="C598" s="14" t="s">
        <v>1380</v>
      </c>
      <c r="D598" s="14" t="s">
        <v>287</v>
      </c>
      <c r="E598" s="16">
        <v>6596156.9900000002</v>
      </c>
      <c r="F598" s="17">
        <v>1</v>
      </c>
    </row>
    <row r="599" spans="1:6" x14ac:dyDescent="0.25">
      <c r="A599" s="14" t="str">
        <f t="shared" si="9"/>
        <v>04565093</v>
      </c>
      <c r="B599" s="18" t="s">
        <v>1381</v>
      </c>
      <c r="C599" s="18" t="s">
        <v>1382</v>
      </c>
      <c r="D599" s="18" t="s">
        <v>199</v>
      </c>
      <c r="E599" s="20">
        <v>693294.94</v>
      </c>
      <c r="F599" s="21">
        <v>1</v>
      </c>
    </row>
    <row r="600" spans="1:6" x14ac:dyDescent="0.25">
      <c r="A600" s="14" t="str">
        <f t="shared" si="9"/>
        <v>04603087</v>
      </c>
      <c r="B600" s="14" t="s">
        <v>1383</v>
      </c>
      <c r="C600" s="14" t="s">
        <v>1384</v>
      </c>
      <c r="D600" s="14" t="s">
        <v>249</v>
      </c>
      <c r="E600" s="16">
        <v>345968.67</v>
      </c>
      <c r="F600" s="17">
        <v>1</v>
      </c>
    </row>
    <row r="601" spans="1:6" x14ac:dyDescent="0.25">
      <c r="A601" s="14" t="str">
        <f t="shared" si="9"/>
        <v>04605595</v>
      </c>
      <c r="B601" s="18" t="s">
        <v>1385</v>
      </c>
      <c r="C601" s="18" t="s">
        <v>1386</v>
      </c>
      <c r="D601" s="18" t="s">
        <v>346</v>
      </c>
      <c r="E601" s="20">
        <v>43126057.75</v>
      </c>
      <c r="F601" s="21">
        <v>1</v>
      </c>
    </row>
    <row r="602" spans="1:6" x14ac:dyDescent="0.25">
      <c r="A602" s="14" t="str">
        <f t="shared" si="9"/>
        <v>04611279</v>
      </c>
      <c r="B602" s="14" t="s">
        <v>1387</v>
      </c>
      <c r="C602" s="14" t="s">
        <v>1388</v>
      </c>
      <c r="D602" s="14" t="s">
        <v>395</v>
      </c>
      <c r="E602" s="16">
        <v>49544.160000000003</v>
      </c>
      <c r="F602" s="17">
        <v>1</v>
      </c>
    </row>
    <row r="603" spans="1:6" x14ac:dyDescent="0.25">
      <c r="A603" s="14" t="str">
        <f t="shared" si="9"/>
        <v>04612990</v>
      </c>
      <c r="B603" s="14" t="s">
        <v>1389</v>
      </c>
      <c r="C603" s="14" t="s">
        <v>1390</v>
      </c>
      <c r="D603" s="14" t="s">
        <v>346</v>
      </c>
      <c r="E603" s="16">
        <v>305445.95</v>
      </c>
      <c r="F603" s="17">
        <v>1</v>
      </c>
    </row>
    <row r="604" spans="1:6" x14ac:dyDescent="0.25">
      <c r="A604" s="14" t="str">
        <f t="shared" si="9"/>
        <v>04619227</v>
      </c>
      <c r="B604" s="14" t="s">
        <v>1391</v>
      </c>
      <c r="C604" s="14" t="s">
        <v>1392</v>
      </c>
      <c r="D604" s="14" t="s">
        <v>346</v>
      </c>
      <c r="E604" s="16">
        <v>876680.58</v>
      </c>
      <c r="F604" s="17">
        <v>1</v>
      </c>
    </row>
    <row r="605" spans="1:6" x14ac:dyDescent="0.25">
      <c r="A605" s="14" t="str">
        <f t="shared" si="9"/>
        <v>04636008</v>
      </c>
      <c r="B605" s="18" t="s">
        <v>1393</v>
      </c>
      <c r="C605" s="18" t="s">
        <v>1394</v>
      </c>
      <c r="D605" s="18" t="s">
        <v>252</v>
      </c>
      <c r="E605" s="20">
        <v>327481.59999999998</v>
      </c>
      <c r="F605" s="21">
        <v>1</v>
      </c>
    </row>
    <row r="606" spans="1:6" x14ac:dyDescent="0.25">
      <c r="A606" s="14" t="str">
        <f t="shared" si="9"/>
        <v>04636809</v>
      </c>
      <c r="B606" s="18" t="s">
        <v>1395</v>
      </c>
      <c r="C606" s="18" t="s">
        <v>1396</v>
      </c>
      <c r="D606" s="18" t="s">
        <v>383</v>
      </c>
      <c r="E606" s="20">
        <v>30101.4</v>
      </c>
      <c r="F606" s="21">
        <v>1</v>
      </c>
    </row>
    <row r="607" spans="1:6" x14ac:dyDescent="0.25">
      <c r="A607" s="14" t="str">
        <f t="shared" si="9"/>
        <v>04642494</v>
      </c>
      <c r="B607" s="18" t="s">
        <v>1397</v>
      </c>
      <c r="C607" s="18" t="s">
        <v>1398</v>
      </c>
      <c r="D607" s="18" t="s">
        <v>249</v>
      </c>
      <c r="E607" s="20">
        <v>112422.99</v>
      </c>
      <c r="F607" s="21">
        <v>1</v>
      </c>
    </row>
    <row r="608" spans="1:6" x14ac:dyDescent="0.25">
      <c r="A608" s="14" t="str">
        <f t="shared" si="9"/>
        <v>04642499</v>
      </c>
      <c r="B608" s="18" t="s">
        <v>1399</v>
      </c>
      <c r="C608" s="18" t="s">
        <v>1400</v>
      </c>
      <c r="D608" s="18" t="s">
        <v>249</v>
      </c>
      <c r="E608" s="20">
        <v>3234.57</v>
      </c>
      <c r="F608" s="21">
        <v>1</v>
      </c>
    </row>
    <row r="609" spans="1:6" x14ac:dyDescent="0.25">
      <c r="A609" s="14" t="str">
        <f t="shared" si="9"/>
        <v>04653484</v>
      </c>
      <c r="B609" s="18" t="s">
        <v>1401</v>
      </c>
      <c r="C609" s="18" t="s">
        <v>1402</v>
      </c>
      <c r="D609" s="18" t="s">
        <v>252</v>
      </c>
      <c r="E609" s="20">
        <v>6480745.6699999999</v>
      </c>
      <c r="F609" s="21">
        <v>1</v>
      </c>
    </row>
    <row r="610" spans="1:6" x14ac:dyDescent="0.25">
      <c r="A610" s="14" t="str">
        <f t="shared" si="9"/>
        <v>04663918</v>
      </c>
      <c r="B610" s="14" t="s">
        <v>1403</v>
      </c>
      <c r="C610" s="14" t="s">
        <v>1404</v>
      </c>
      <c r="D610" s="14" t="s">
        <v>217</v>
      </c>
      <c r="E610" s="16">
        <v>282214.8</v>
      </c>
      <c r="F610" s="17">
        <v>1</v>
      </c>
    </row>
    <row r="611" spans="1:6" x14ac:dyDescent="0.25">
      <c r="A611" s="14" t="str">
        <f t="shared" si="9"/>
        <v>04666577</v>
      </c>
      <c r="B611" s="18" t="s">
        <v>1405</v>
      </c>
      <c r="C611" s="18" t="s">
        <v>1406</v>
      </c>
      <c r="D611" s="18" t="s">
        <v>249</v>
      </c>
      <c r="E611" s="20">
        <v>9749281.8699999992</v>
      </c>
      <c r="F611" s="21">
        <v>1</v>
      </c>
    </row>
    <row r="612" spans="1:6" x14ac:dyDescent="0.25">
      <c r="A612" s="14" t="str">
        <f t="shared" si="9"/>
        <v>04666863</v>
      </c>
      <c r="B612" s="18" t="s">
        <v>1407</v>
      </c>
      <c r="C612" s="18" t="s">
        <v>1408</v>
      </c>
      <c r="D612" s="18" t="s">
        <v>346</v>
      </c>
      <c r="E612" s="20">
        <v>32801667.050000001</v>
      </c>
      <c r="F612" s="21">
        <v>1</v>
      </c>
    </row>
    <row r="613" spans="1:6" x14ac:dyDescent="0.25">
      <c r="A613" s="14" t="str">
        <f t="shared" si="9"/>
        <v>04667576</v>
      </c>
      <c r="B613" s="14" t="s">
        <v>1409</v>
      </c>
      <c r="C613" s="14" t="s">
        <v>1410</v>
      </c>
      <c r="D613" s="14" t="s">
        <v>249</v>
      </c>
      <c r="E613" s="16">
        <v>28926.48</v>
      </c>
      <c r="F613" s="17">
        <v>1</v>
      </c>
    </row>
    <row r="614" spans="1:6" x14ac:dyDescent="0.25">
      <c r="A614" s="14" t="str">
        <f t="shared" si="9"/>
        <v>04670968</v>
      </c>
      <c r="B614" s="18" t="s">
        <v>1411</v>
      </c>
      <c r="C614" s="18" t="s">
        <v>1412</v>
      </c>
      <c r="D614" s="18" t="s">
        <v>249</v>
      </c>
      <c r="E614" s="20">
        <v>590215.56000000006</v>
      </c>
      <c r="F614" s="21">
        <v>1</v>
      </c>
    </row>
    <row r="615" spans="1:6" x14ac:dyDescent="0.25">
      <c r="A615" s="14" t="str">
        <f t="shared" si="9"/>
        <v>04682659</v>
      </c>
      <c r="B615" s="14" t="s">
        <v>1413</v>
      </c>
      <c r="C615" s="14" t="s">
        <v>1414</v>
      </c>
      <c r="D615" s="14" t="s">
        <v>60</v>
      </c>
      <c r="E615" s="16">
        <v>530310.37</v>
      </c>
      <c r="F615" s="17">
        <v>1</v>
      </c>
    </row>
    <row r="616" spans="1:6" x14ac:dyDescent="0.25">
      <c r="A616" s="14" t="str">
        <f t="shared" si="9"/>
        <v>04683739</v>
      </c>
      <c r="B616" s="18" t="s">
        <v>1415</v>
      </c>
      <c r="C616" s="18" t="s">
        <v>1416</v>
      </c>
      <c r="D616" s="18" t="s">
        <v>1159</v>
      </c>
      <c r="E616" s="20">
        <v>1229100.3700000001</v>
      </c>
      <c r="F616" s="21">
        <v>1</v>
      </c>
    </row>
    <row r="617" spans="1:6" x14ac:dyDescent="0.25">
      <c r="A617" s="14" t="str">
        <f t="shared" si="9"/>
        <v>04684654</v>
      </c>
      <c r="B617" s="18" t="s">
        <v>1417</v>
      </c>
      <c r="C617" s="18" t="s">
        <v>1418</v>
      </c>
      <c r="D617" s="18" t="s">
        <v>214</v>
      </c>
      <c r="E617" s="20">
        <v>312803.8</v>
      </c>
      <c r="F617" s="21">
        <v>1</v>
      </c>
    </row>
    <row r="618" spans="1:6" x14ac:dyDescent="0.25">
      <c r="A618" s="14" t="str">
        <f t="shared" si="9"/>
        <v>04690222</v>
      </c>
      <c r="B618" s="14" t="s">
        <v>1419</v>
      </c>
      <c r="C618" s="14" t="s">
        <v>1420</v>
      </c>
      <c r="D618" s="14" t="s">
        <v>194</v>
      </c>
      <c r="E618" s="16">
        <v>13348.78</v>
      </c>
      <c r="F618" s="17">
        <v>1</v>
      </c>
    </row>
    <row r="619" spans="1:6" x14ac:dyDescent="0.25">
      <c r="A619" s="14" t="str">
        <f t="shared" si="9"/>
        <v>04702475</v>
      </c>
      <c r="B619" s="14" t="s">
        <v>1421</v>
      </c>
      <c r="C619" s="14" t="s">
        <v>1422</v>
      </c>
      <c r="D619" s="14" t="s">
        <v>60</v>
      </c>
      <c r="E619" s="16">
        <v>4100.87</v>
      </c>
      <c r="F619" s="17">
        <v>1</v>
      </c>
    </row>
    <row r="620" spans="1:6" x14ac:dyDescent="0.25">
      <c r="A620" s="14" t="str">
        <f t="shared" si="9"/>
        <v>04706691</v>
      </c>
      <c r="B620" s="14" t="s">
        <v>1423</v>
      </c>
      <c r="C620" s="14" t="s">
        <v>1424</v>
      </c>
      <c r="D620" s="14" t="s">
        <v>235</v>
      </c>
      <c r="E620" s="16">
        <v>197767.79</v>
      </c>
      <c r="F620" s="17">
        <v>1</v>
      </c>
    </row>
    <row r="621" spans="1:6" x14ac:dyDescent="0.25">
      <c r="A621" s="14" t="str">
        <f t="shared" si="9"/>
        <v>04709640</v>
      </c>
      <c r="B621" s="14" t="s">
        <v>1425</v>
      </c>
      <c r="C621" s="14" t="s">
        <v>1426</v>
      </c>
      <c r="D621" s="14" t="s">
        <v>252</v>
      </c>
      <c r="E621" s="16">
        <v>2887382.82</v>
      </c>
      <c r="F621" s="17">
        <v>1</v>
      </c>
    </row>
    <row r="622" spans="1:6" x14ac:dyDescent="0.25">
      <c r="A622" s="14" t="str">
        <f t="shared" si="9"/>
        <v>04710210</v>
      </c>
      <c r="B622" s="18" t="s">
        <v>1427</v>
      </c>
      <c r="C622" s="18" t="s">
        <v>1428</v>
      </c>
      <c r="D622" s="18" t="s">
        <v>395</v>
      </c>
      <c r="E622" s="20">
        <v>197014.66</v>
      </c>
      <c r="F622" s="21">
        <v>1</v>
      </c>
    </row>
    <row r="623" spans="1:6" x14ac:dyDescent="0.25">
      <c r="A623" s="14" t="str">
        <f t="shared" si="9"/>
        <v>04711695</v>
      </c>
      <c r="B623" s="18" t="s">
        <v>1429</v>
      </c>
      <c r="C623" s="18" t="s">
        <v>1430</v>
      </c>
      <c r="D623" s="18" t="s">
        <v>60</v>
      </c>
      <c r="E623" s="20">
        <v>61022152.030000001</v>
      </c>
      <c r="F623" s="21">
        <v>1</v>
      </c>
    </row>
    <row r="624" spans="1:6" x14ac:dyDescent="0.25">
      <c r="A624" s="14" t="str">
        <f t="shared" si="9"/>
        <v>04714849</v>
      </c>
      <c r="B624" s="18" t="s">
        <v>1431</v>
      </c>
      <c r="C624" s="18" t="s">
        <v>1432</v>
      </c>
      <c r="D624" s="18" t="s">
        <v>252</v>
      </c>
      <c r="E624" s="20">
        <v>114606.7</v>
      </c>
      <c r="F624" s="21">
        <v>1</v>
      </c>
    </row>
    <row r="625" spans="1:6" x14ac:dyDescent="0.25">
      <c r="A625" s="14" t="str">
        <f t="shared" si="9"/>
        <v>04715009</v>
      </c>
      <c r="B625" s="14" t="s">
        <v>1433</v>
      </c>
      <c r="C625" s="14" t="s">
        <v>1434</v>
      </c>
      <c r="D625" s="14" t="s">
        <v>287</v>
      </c>
      <c r="E625" s="16">
        <v>12930272.130000001</v>
      </c>
      <c r="F625" s="17">
        <v>1</v>
      </c>
    </row>
    <row r="626" spans="1:6" x14ac:dyDescent="0.25">
      <c r="A626" s="14" t="str">
        <f t="shared" si="9"/>
        <v>04728207</v>
      </c>
      <c r="B626" s="14" t="s">
        <v>1435</v>
      </c>
      <c r="C626" s="14" t="s">
        <v>1436</v>
      </c>
      <c r="D626" s="14" t="s">
        <v>252</v>
      </c>
      <c r="E626" s="16">
        <v>349907.56</v>
      </c>
      <c r="F626" s="17">
        <v>1</v>
      </c>
    </row>
    <row r="627" spans="1:6" x14ac:dyDescent="0.25">
      <c r="A627" s="14" t="str">
        <f t="shared" si="9"/>
        <v>04736027</v>
      </c>
      <c r="B627" s="14" t="s">
        <v>1437</v>
      </c>
      <c r="C627" s="14" t="s">
        <v>1438</v>
      </c>
      <c r="D627" s="14" t="s">
        <v>235</v>
      </c>
      <c r="E627" s="16">
        <v>744942.06</v>
      </c>
      <c r="F627" s="17">
        <v>1</v>
      </c>
    </row>
    <row r="628" spans="1:6" x14ac:dyDescent="0.25">
      <c r="A628" s="14" t="str">
        <f t="shared" si="9"/>
        <v>04736401</v>
      </c>
      <c r="B628" s="18" t="s">
        <v>1439</v>
      </c>
      <c r="C628" s="18" t="s">
        <v>1440</v>
      </c>
      <c r="D628" s="18" t="s">
        <v>287</v>
      </c>
      <c r="E628" s="20">
        <v>16538668.939999999</v>
      </c>
      <c r="F628" s="21">
        <v>1</v>
      </c>
    </row>
    <row r="629" spans="1:6" x14ac:dyDescent="0.25">
      <c r="A629" s="14" t="str">
        <f t="shared" si="9"/>
        <v>04747575</v>
      </c>
      <c r="B629" s="18" t="s">
        <v>1441</v>
      </c>
      <c r="C629" s="18" t="s">
        <v>1442</v>
      </c>
      <c r="D629" s="18" t="s">
        <v>232</v>
      </c>
      <c r="E629" s="20">
        <v>39242.269999999997</v>
      </c>
      <c r="F629" s="21">
        <v>1</v>
      </c>
    </row>
    <row r="630" spans="1:6" x14ac:dyDescent="0.25">
      <c r="A630" s="14" t="str">
        <f t="shared" si="9"/>
        <v>04749567</v>
      </c>
      <c r="B630" s="18" t="s">
        <v>1443</v>
      </c>
      <c r="C630" s="18" t="s">
        <v>1444</v>
      </c>
      <c r="D630" s="18" t="s">
        <v>252</v>
      </c>
      <c r="E630" s="20">
        <v>80079.490000000005</v>
      </c>
      <c r="F630" s="21">
        <v>1</v>
      </c>
    </row>
    <row r="631" spans="1:6" x14ac:dyDescent="0.25">
      <c r="A631" s="14" t="str">
        <f t="shared" si="9"/>
        <v>04758223</v>
      </c>
      <c r="B631" s="14" t="s">
        <v>1445</v>
      </c>
      <c r="C631" s="14" t="s">
        <v>1446</v>
      </c>
      <c r="D631" s="14" t="s">
        <v>287</v>
      </c>
      <c r="E631" s="16">
        <v>41864.28</v>
      </c>
      <c r="F631" s="17">
        <v>1</v>
      </c>
    </row>
    <row r="632" spans="1:6" x14ac:dyDescent="0.25">
      <c r="A632" s="14" t="str">
        <f t="shared" si="9"/>
        <v>04775029</v>
      </c>
      <c r="B632" s="14" t="s">
        <v>1447</v>
      </c>
      <c r="C632" s="14" t="s">
        <v>1448</v>
      </c>
      <c r="D632" s="14" t="s">
        <v>383</v>
      </c>
      <c r="E632" s="16">
        <v>1859328.5</v>
      </c>
      <c r="F632" s="17">
        <v>1</v>
      </c>
    </row>
    <row r="633" spans="1:6" x14ac:dyDescent="0.25">
      <c r="A633" s="14" t="str">
        <f t="shared" si="9"/>
        <v>04792670</v>
      </c>
      <c r="B633" s="14" t="s">
        <v>1449</v>
      </c>
      <c r="C633" s="14" t="s">
        <v>29</v>
      </c>
      <c r="D633" s="14" t="s">
        <v>214</v>
      </c>
      <c r="E633" s="16">
        <v>440531.67</v>
      </c>
      <c r="F633" s="17">
        <v>1</v>
      </c>
    </row>
    <row r="634" spans="1:6" x14ac:dyDescent="0.25">
      <c r="A634" s="14" t="str">
        <f t="shared" si="9"/>
        <v>04803609</v>
      </c>
      <c r="B634" s="14" t="s">
        <v>1450</v>
      </c>
      <c r="C634" s="14" t="s">
        <v>1451</v>
      </c>
      <c r="D634" s="14" t="s">
        <v>214</v>
      </c>
      <c r="E634" s="16">
        <v>1012004.98</v>
      </c>
      <c r="F634" s="17">
        <v>1</v>
      </c>
    </row>
    <row r="635" spans="1:6" x14ac:dyDescent="0.25">
      <c r="A635" s="14" t="str">
        <f t="shared" si="9"/>
        <v>04804054</v>
      </c>
      <c r="B635" s="14" t="s">
        <v>1452</v>
      </c>
      <c r="C635" s="14" t="s">
        <v>1453</v>
      </c>
      <c r="D635" s="14" t="s">
        <v>194</v>
      </c>
      <c r="E635" s="16">
        <v>290757.84000000003</v>
      </c>
      <c r="F635" s="17">
        <v>1</v>
      </c>
    </row>
    <row r="636" spans="1:6" x14ac:dyDescent="0.25">
      <c r="A636" s="14" t="str">
        <f t="shared" si="9"/>
        <v>04810534</v>
      </c>
      <c r="B636" s="14" t="s">
        <v>1454</v>
      </c>
      <c r="C636" s="14" t="s">
        <v>1455</v>
      </c>
      <c r="D636" s="14" t="s">
        <v>60</v>
      </c>
      <c r="E636" s="16">
        <v>17652863.43</v>
      </c>
      <c r="F636" s="17">
        <v>1</v>
      </c>
    </row>
    <row r="637" spans="1:6" x14ac:dyDescent="0.25">
      <c r="A637" s="14" t="str">
        <f t="shared" si="9"/>
        <v>04811274</v>
      </c>
      <c r="B637" s="14" t="s">
        <v>1456</v>
      </c>
      <c r="C637" s="14" t="s">
        <v>1457</v>
      </c>
      <c r="D637" s="14" t="s">
        <v>204</v>
      </c>
      <c r="E637" s="16">
        <v>704114</v>
      </c>
      <c r="F637" s="17">
        <v>1</v>
      </c>
    </row>
    <row r="638" spans="1:6" x14ac:dyDescent="0.25">
      <c r="A638" s="14" t="str">
        <f t="shared" si="9"/>
        <v>04821104</v>
      </c>
      <c r="B638" s="14" t="s">
        <v>1458</v>
      </c>
      <c r="C638" s="14" t="s">
        <v>1459</v>
      </c>
      <c r="D638" s="14" t="s">
        <v>287</v>
      </c>
      <c r="E638" s="16">
        <v>13382951.67</v>
      </c>
      <c r="F638" s="17">
        <v>1</v>
      </c>
    </row>
    <row r="639" spans="1:6" x14ac:dyDescent="0.25">
      <c r="A639" s="14" t="str">
        <f t="shared" si="9"/>
        <v>04823466</v>
      </c>
      <c r="B639" s="14" t="s">
        <v>1460</v>
      </c>
      <c r="C639" s="14" t="s">
        <v>1461</v>
      </c>
      <c r="D639" s="14" t="s">
        <v>249</v>
      </c>
      <c r="E639" s="16">
        <v>3851.3</v>
      </c>
      <c r="F639" s="17">
        <v>1</v>
      </c>
    </row>
    <row r="640" spans="1:6" x14ac:dyDescent="0.25">
      <c r="A640" s="14" t="str">
        <f t="shared" si="9"/>
        <v>04849936</v>
      </c>
      <c r="B640" s="14" t="s">
        <v>1462</v>
      </c>
      <c r="C640" s="14" t="s">
        <v>1463</v>
      </c>
      <c r="D640" s="14" t="s">
        <v>249</v>
      </c>
      <c r="E640" s="16">
        <v>167653.88</v>
      </c>
      <c r="F640" s="17">
        <v>1</v>
      </c>
    </row>
    <row r="641" spans="1:6" x14ac:dyDescent="0.25">
      <c r="A641" s="14" t="str">
        <f t="shared" si="9"/>
        <v>04852228</v>
      </c>
      <c r="B641" s="14" t="s">
        <v>1464</v>
      </c>
      <c r="C641" s="14" t="s">
        <v>1465</v>
      </c>
      <c r="D641" s="14" t="s">
        <v>60</v>
      </c>
      <c r="E641" s="16">
        <v>221884.7</v>
      </c>
      <c r="F641" s="17">
        <v>1</v>
      </c>
    </row>
    <row r="642" spans="1:6" x14ac:dyDescent="0.25">
      <c r="A642" s="14" t="str">
        <f t="shared" si="9"/>
        <v>04852588</v>
      </c>
      <c r="B642" s="18" t="s">
        <v>1466</v>
      </c>
      <c r="C642" s="18" t="s">
        <v>1467</v>
      </c>
      <c r="D642" s="18" t="s">
        <v>287</v>
      </c>
      <c r="E642" s="20">
        <v>27121.06</v>
      </c>
      <c r="F642" s="21">
        <v>1</v>
      </c>
    </row>
    <row r="643" spans="1:6" x14ac:dyDescent="0.25">
      <c r="A643" s="14" t="str">
        <f t="shared" si="9"/>
        <v>04855369</v>
      </c>
      <c r="B643" s="14" t="s">
        <v>1468</v>
      </c>
      <c r="C643" s="14" t="s">
        <v>1469</v>
      </c>
      <c r="D643" s="14" t="s">
        <v>252</v>
      </c>
      <c r="E643" s="16">
        <v>3897791.3</v>
      </c>
      <c r="F643" s="17">
        <v>1</v>
      </c>
    </row>
    <row r="644" spans="1:6" x14ac:dyDescent="0.25">
      <c r="A644" s="14" t="str">
        <f t="shared" si="9"/>
        <v>04864683</v>
      </c>
      <c r="B644" s="18" t="s">
        <v>1470</v>
      </c>
      <c r="C644" s="18" t="s">
        <v>1471</v>
      </c>
      <c r="D644" s="18" t="s">
        <v>272</v>
      </c>
      <c r="E644" s="20">
        <v>317060.15999999997</v>
      </c>
      <c r="F644" s="21">
        <v>1</v>
      </c>
    </row>
    <row r="645" spans="1:6" x14ac:dyDescent="0.25">
      <c r="A645" s="14" t="str">
        <f t="shared" si="9"/>
        <v>04864840</v>
      </c>
      <c r="B645" s="18" t="s">
        <v>1472</v>
      </c>
      <c r="C645" s="18" t="s">
        <v>1473</v>
      </c>
      <c r="D645" s="18" t="s">
        <v>244</v>
      </c>
      <c r="E645" s="20">
        <v>608907.97</v>
      </c>
      <c r="F645" s="21">
        <v>1</v>
      </c>
    </row>
    <row r="646" spans="1:6" s="30" customFormat="1" x14ac:dyDescent="0.25">
      <c r="A646" s="27" t="str">
        <f t="shared" si="9"/>
        <v>04870928</v>
      </c>
      <c r="B646" s="27" t="s">
        <v>1474</v>
      </c>
      <c r="C646" s="27" t="s">
        <v>1475</v>
      </c>
      <c r="D646" s="27" t="s">
        <v>470</v>
      </c>
      <c r="E646" s="28">
        <v>12667968.779999999</v>
      </c>
      <c r="F646" s="29">
        <v>1</v>
      </c>
    </row>
    <row r="647" spans="1:6" x14ac:dyDescent="0.25">
      <c r="A647" s="14" t="str">
        <f t="shared" ref="A647:A710" si="10">LEFT(SUBSTITUTE(SUBSTITUTE(SUBSTITUTE(SUBSTITUTE(TRIM(B647),".",""),"/",""),"-","")," ",""), 8)</f>
        <v>04875479</v>
      </c>
      <c r="B647" s="18" t="s">
        <v>1476</v>
      </c>
      <c r="C647" s="18" t="s">
        <v>1477</v>
      </c>
      <c r="D647" s="18" t="s">
        <v>395</v>
      </c>
      <c r="E647" s="20">
        <v>1772.1</v>
      </c>
      <c r="F647" s="21">
        <v>1</v>
      </c>
    </row>
    <row r="648" spans="1:6" x14ac:dyDescent="0.25">
      <c r="A648" s="14" t="str">
        <f t="shared" si="10"/>
        <v>04876755</v>
      </c>
      <c r="B648" s="14" t="s">
        <v>1478</v>
      </c>
      <c r="C648" s="14" t="s">
        <v>1479</v>
      </c>
      <c r="D648" s="14" t="s">
        <v>235</v>
      </c>
      <c r="E648" s="16">
        <v>50287.519999999997</v>
      </c>
      <c r="F648" s="17">
        <v>1</v>
      </c>
    </row>
    <row r="649" spans="1:6" x14ac:dyDescent="0.25">
      <c r="A649" s="14" t="str">
        <f t="shared" si="10"/>
        <v>04900985</v>
      </c>
      <c r="B649" s="18" t="s">
        <v>1480</v>
      </c>
      <c r="C649" s="18" t="s">
        <v>1481</v>
      </c>
      <c r="D649" s="18" t="s">
        <v>287</v>
      </c>
      <c r="E649" s="20">
        <v>87186812.349999994</v>
      </c>
      <c r="F649" s="21">
        <v>1</v>
      </c>
    </row>
    <row r="650" spans="1:6" ht="22.5" x14ac:dyDescent="0.25">
      <c r="A650" s="14" t="str">
        <f t="shared" si="10"/>
        <v>04906558</v>
      </c>
      <c r="B650" s="14" t="s">
        <v>1482</v>
      </c>
      <c r="C650" s="14" t="s">
        <v>1483</v>
      </c>
      <c r="D650" s="14" t="s">
        <v>383</v>
      </c>
      <c r="E650" s="16">
        <v>58052652.68</v>
      </c>
      <c r="F650" s="17">
        <v>1</v>
      </c>
    </row>
    <row r="651" spans="1:6" x14ac:dyDescent="0.25">
      <c r="A651" s="14" t="str">
        <f t="shared" si="10"/>
        <v>04906860</v>
      </c>
      <c r="B651" s="14" t="s">
        <v>1484</v>
      </c>
      <c r="C651" s="14" t="s">
        <v>1485</v>
      </c>
      <c r="D651" s="14" t="s">
        <v>249</v>
      </c>
      <c r="E651" s="16">
        <v>4021332.65</v>
      </c>
      <c r="F651" s="17">
        <v>1</v>
      </c>
    </row>
    <row r="652" spans="1:6" x14ac:dyDescent="0.25">
      <c r="A652" s="14" t="str">
        <f t="shared" si="10"/>
        <v>04912176</v>
      </c>
      <c r="B652" s="14" t="s">
        <v>1486</v>
      </c>
      <c r="C652" s="14" t="s">
        <v>1487</v>
      </c>
      <c r="D652" s="14" t="s">
        <v>287</v>
      </c>
      <c r="E652" s="16">
        <v>1562806.65</v>
      </c>
      <c r="F652" s="17">
        <v>1</v>
      </c>
    </row>
    <row r="653" spans="1:6" x14ac:dyDescent="0.25">
      <c r="A653" s="14" t="str">
        <f t="shared" si="10"/>
        <v>04914206</v>
      </c>
      <c r="B653" s="14" t="s">
        <v>1488</v>
      </c>
      <c r="C653" s="14" t="s">
        <v>1489</v>
      </c>
      <c r="D653" s="14" t="s">
        <v>287</v>
      </c>
      <c r="E653" s="16">
        <v>5451.65</v>
      </c>
      <c r="F653" s="17">
        <v>1</v>
      </c>
    </row>
    <row r="654" spans="1:6" x14ac:dyDescent="0.25">
      <c r="A654" s="14" t="str">
        <f t="shared" si="10"/>
        <v>04916338</v>
      </c>
      <c r="B654" s="14" t="s">
        <v>1490</v>
      </c>
      <c r="C654" s="14" t="s">
        <v>1491</v>
      </c>
      <c r="D654" s="14" t="s">
        <v>235</v>
      </c>
      <c r="E654" s="16">
        <v>4526473.5199999996</v>
      </c>
      <c r="F654" s="17">
        <v>1</v>
      </c>
    </row>
    <row r="655" spans="1:6" x14ac:dyDescent="0.25">
      <c r="A655" s="14" t="str">
        <f t="shared" si="10"/>
        <v>04920476</v>
      </c>
      <c r="B655" s="14" t="s">
        <v>1492</v>
      </c>
      <c r="C655" s="14" t="s">
        <v>1493</v>
      </c>
      <c r="D655" s="14" t="s">
        <v>287</v>
      </c>
      <c r="E655" s="16">
        <v>1359569.53</v>
      </c>
      <c r="F655" s="17">
        <v>1</v>
      </c>
    </row>
    <row r="656" spans="1:6" x14ac:dyDescent="0.25">
      <c r="A656" s="14" t="str">
        <f t="shared" si="10"/>
        <v>04921836</v>
      </c>
      <c r="B656" s="18" t="s">
        <v>1494</v>
      </c>
      <c r="C656" s="18" t="s">
        <v>1495</v>
      </c>
      <c r="D656" s="18" t="s">
        <v>383</v>
      </c>
      <c r="E656" s="20">
        <v>293232.32</v>
      </c>
      <c r="F656" s="21">
        <v>1</v>
      </c>
    </row>
    <row r="657" spans="1:6" x14ac:dyDescent="0.25">
      <c r="A657" s="14" t="str">
        <f t="shared" si="10"/>
        <v>04928479</v>
      </c>
      <c r="B657" s="18" t="s">
        <v>1496</v>
      </c>
      <c r="C657" s="18" t="s">
        <v>41</v>
      </c>
      <c r="D657" s="18" t="s">
        <v>287</v>
      </c>
      <c r="E657" s="20">
        <v>780968.68</v>
      </c>
      <c r="F657" s="21">
        <v>1</v>
      </c>
    </row>
    <row r="658" spans="1:6" x14ac:dyDescent="0.25">
      <c r="A658" s="14" t="str">
        <f t="shared" si="10"/>
        <v>04933933</v>
      </c>
      <c r="B658" s="18" t="s">
        <v>1497</v>
      </c>
      <c r="C658" s="18" t="s">
        <v>1498</v>
      </c>
      <c r="D658" s="18" t="s">
        <v>287</v>
      </c>
      <c r="E658" s="20">
        <v>3371686.56</v>
      </c>
      <c r="F658" s="21">
        <v>1</v>
      </c>
    </row>
    <row r="659" spans="1:6" x14ac:dyDescent="0.25">
      <c r="A659" s="14" t="str">
        <f t="shared" si="10"/>
        <v>04933933</v>
      </c>
      <c r="B659" s="14" t="s">
        <v>1499</v>
      </c>
      <c r="C659" s="14" t="s">
        <v>1498</v>
      </c>
      <c r="D659" s="14" t="s">
        <v>287</v>
      </c>
      <c r="E659" s="16">
        <v>37092.400000000001</v>
      </c>
      <c r="F659" s="17">
        <v>1</v>
      </c>
    </row>
    <row r="660" spans="1:6" x14ac:dyDescent="0.25">
      <c r="A660" s="14" t="str">
        <f t="shared" si="10"/>
        <v>04933933</v>
      </c>
      <c r="B660" s="18" t="s">
        <v>1500</v>
      </c>
      <c r="C660" s="18" t="s">
        <v>1498</v>
      </c>
      <c r="D660" s="18" t="s">
        <v>287</v>
      </c>
      <c r="E660" s="20">
        <v>23045.66</v>
      </c>
      <c r="F660" s="21">
        <v>1</v>
      </c>
    </row>
    <row r="661" spans="1:6" x14ac:dyDescent="0.25">
      <c r="A661" s="14" t="str">
        <f t="shared" si="10"/>
        <v>04935409</v>
      </c>
      <c r="B661" s="18" t="s">
        <v>1501</v>
      </c>
      <c r="C661" s="18" t="s">
        <v>1502</v>
      </c>
      <c r="D661" s="18" t="s">
        <v>287</v>
      </c>
      <c r="E661" s="20">
        <v>25508117.289999999</v>
      </c>
      <c r="F661" s="21">
        <v>1</v>
      </c>
    </row>
    <row r="662" spans="1:6" x14ac:dyDescent="0.25">
      <c r="A662" s="14" t="str">
        <f t="shared" si="10"/>
        <v>04940675</v>
      </c>
      <c r="B662" s="18" t="s">
        <v>1503</v>
      </c>
      <c r="C662" s="18" t="s">
        <v>1504</v>
      </c>
      <c r="D662" s="18" t="s">
        <v>60</v>
      </c>
      <c r="E662" s="20">
        <v>68572.44</v>
      </c>
      <c r="F662" s="21">
        <v>1</v>
      </c>
    </row>
    <row r="663" spans="1:6" x14ac:dyDescent="0.25">
      <c r="A663" s="14" t="str">
        <f t="shared" si="10"/>
        <v>04945186</v>
      </c>
      <c r="B663" s="14" t="s">
        <v>1505</v>
      </c>
      <c r="C663" s="14" t="s">
        <v>1506</v>
      </c>
      <c r="D663" s="14" t="s">
        <v>60</v>
      </c>
      <c r="E663" s="16">
        <v>175235.19</v>
      </c>
      <c r="F663" s="17">
        <v>1</v>
      </c>
    </row>
    <row r="664" spans="1:6" x14ac:dyDescent="0.25">
      <c r="A664" s="14" t="str">
        <f t="shared" si="10"/>
        <v>04954374</v>
      </c>
      <c r="B664" s="14" t="s">
        <v>1507</v>
      </c>
      <c r="C664" s="14" t="s">
        <v>1508</v>
      </c>
      <c r="D664" s="14" t="s">
        <v>395</v>
      </c>
      <c r="E664" s="16">
        <v>3602044.23</v>
      </c>
      <c r="F664" s="17">
        <v>1</v>
      </c>
    </row>
    <row r="665" spans="1:6" x14ac:dyDescent="0.25">
      <c r="A665" s="14" t="str">
        <f t="shared" si="10"/>
        <v>04959685</v>
      </c>
      <c r="B665" s="18" t="s">
        <v>1509</v>
      </c>
      <c r="C665" s="18" t="s">
        <v>1510</v>
      </c>
      <c r="D665" s="18" t="s">
        <v>252</v>
      </c>
      <c r="E665" s="20">
        <v>12636969.75</v>
      </c>
      <c r="F665" s="21">
        <v>1</v>
      </c>
    </row>
    <row r="666" spans="1:6" x14ac:dyDescent="0.25">
      <c r="A666" s="14" t="str">
        <f t="shared" si="10"/>
        <v>04962650</v>
      </c>
      <c r="B666" s="18" t="s">
        <v>1511</v>
      </c>
      <c r="C666" s="18" t="s">
        <v>1512</v>
      </c>
      <c r="D666" s="18" t="s">
        <v>346</v>
      </c>
      <c r="E666" s="20">
        <v>3370913.24</v>
      </c>
      <c r="F666" s="21">
        <v>1</v>
      </c>
    </row>
    <row r="667" spans="1:6" x14ac:dyDescent="0.25">
      <c r="A667" s="14" t="str">
        <f t="shared" si="10"/>
        <v>04965588</v>
      </c>
      <c r="B667" s="14" t="s">
        <v>1513</v>
      </c>
      <c r="C667" s="14" t="s">
        <v>1514</v>
      </c>
      <c r="D667" s="14" t="s">
        <v>287</v>
      </c>
      <c r="E667" s="16">
        <v>20290750.640000001</v>
      </c>
      <c r="F667" s="17">
        <v>1</v>
      </c>
    </row>
    <row r="668" spans="1:6" x14ac:dyDescent="0.25">
      <c r="A668" s="14" t="str">
        <f t="shared" si="10"/>
        <v>04965588</v>
      </c>
      <c r="B668" s="18" t="s">
        <v>1515</v>
      </c>
      <c r="C668" s="18" t="s">
        <v>1514</v>
      </c>
      <c r="D668" s="18" t="s">
        <v>287</v>
      </c>
      <c r="E668" s="20">
        <v>123148.26</v>
      </c>
      <c r="F668" s="21">
        <v>1</v>
      </c>
    </row>
    <row r="669" spans="1:6" x14ac:dyDescent="0.25">
      <c r="A669" s="14" t="str">
        <f t="shared" si="10"/>
        <v>04965588</v>
      </c>
      <c r="B669" s="14" t="s">
        <v>1516</v>
      </c>
      <c r="C669" s="14" t="s">
        <v>1514</v>
      </c>
      <c r="D669" s="14" t="s">
        <v>287</v>
      </c>
      <c r="E669" s="16">
        <v>928479.28</v>
      </c>
      <c r="F669" s="17">
        <v>1</v>
      </c>
    </row>
    <row r="670" spans="1:6" x14ac:dyDescent="0.25">
      <c r="A670" s="14" t="str">
        <f t="shared" si="10"/>
        <v>04975606</v>
      </c>
      <c r="B670" s="14" t="s">
        <v>1517</v>
      </c>
      <c r="C670" s="14" t="s">
        <v>1518</v>
      </c>
      <c r="D670" s="14" t="s">
        <v>194</v>
      </c>
      <c r="E670" s="16">
        <v>16452.439999999999</v>
      </c>
      <c r="F670" s="17">
        <v>1</v>
      </c>
    </row>
    <row r="671" spans="1:6" x14ac:dyDescent="0.25">
      <c r="A671" s="14" t="str">
        <f t="shared" si="10"/>
        <v>04977716</v>
      </c>
      <c r="B671" s="14" t="s">
        <v>1519</v>
      </c>
      <c r="C671" s="14" t="s">
        <v>1520</v>
      </c>
      <c r="D671" s="14" t="s">
        <v>287</v>
      </c>
      <c r="E671" s="16">
        <v>561984.51</v>
      </c>
      <c r="F671" s="17">
        <v>1</v>
      </c>
    </row>
    <row r="672" spans="1:6" x14ac:dyDescent="0.25">
      <c r="A672" s="14" t="str">
        <f t="shared" si="10"/>
        <v>04993812</v>
      </c>
      <c r="B672" s="14" t="s">
        <v>1521</v>
      </c>
      <c r="C672" s="14" t="s">
        <v>1522</v>
      </c>
      <c r="D672" s="14" t="s">
        <v>287</v>
      </c>
      <c r="E672" s="16">
        <v>8965824.9600000009</v>
      </c>
      <c r="F672" s="17">
        <v>1</v>
      </c>
    </row>
    <row r="673" spans="1:6" x14ac:dyDescent="0.25">
      <c r="A673" s="14" t="str">
        <f t="shared" si="10"/>
        <v>04994418</v>
      </c>
      <c r="B673" s="18" t="s">
        <v>1523</v>
      </c>
      <c r="C673" s="18" t="s">
        <v>17</v>
      </c>
      <c r="D673" s="18" t="s">
        <v>217</v>
      </c>
      <c r="E673" s="20">
        <v>65442992.789999999</v>
      </c>
      <c r="F673" s="21">
        <v>1</v>
      </c>
    </row>
    <row r="674" spans="1:6" x14ac:dyDescent="0.25">
      <c r="A674" s="14" t="str">
        <f t="shared" si="10"/>
        <v>05001243</v>
      </c>
      <c r="B674" s="18" t="s">
        <v>1524</v>
      </c>
      <c r="C674" s="18" t="s">
        <v>1525</v>
      </c>
      <c r="D674" s="18" t="s">
        <v>287</v>
      </c>
      <c r="E674" s="20">
        <v>36120.879999999997</v>
      </c>
      <c r="F674" s="21">
        <v>1</v>
      </c>
    </row>
    <row r="675" spans="1:6" x14ac:dyDescent="0.25">
      <c r="A675" s="14" t="str">
        <f t="shared" si="10"/>
        <v>05001615</v>
      </c>
      <c r="B675" s="18" t="s">
        <v>1526</v>
      </c>
      <c r="C675" s="18" t="s">
        <v>1527</v>
      </c>
      <c r="D675" s="18" t="s">
        <v>287</v>
      </c>
      <c r="E675" s="20">
        <v>1543152.72</v>
      </c>
      <c r="F675" s="21">
        <v>1</v>
      </c>
    </row>
    <row r="676" spans="1:6" x14ac:dyDescent="0.25">
      <c r="A676" s="14" t="str">
        <f t="shared" si="10"/>
        <v>05008325</v>
      </c>
      <c r="B676" s="14" t="s">
        <v>1528</v>
      </c>
      <c r="C676" s="14" t="s">
        <v>1529</v>
      </c>
      <c r="D676" s="14" t="s">
        <v>60</v>
      </c>
      <c r="E676" s="16">
        <v>1735862.77</v>
      </c>
      <c r="F676" s="17">
        <v>1</v>
      </c>
    </row>
    <row r="677" spans="1:6" x14ac:dyDescent="0.25">
      <c r="A677" s="14" t="str">
        <f t="shared" si="10"/>
        <v>05015755</v>
      </c>
      <c r="B677" s="18" t="s">
        <v>1530</v>
      </c>
      <c r="C677" s="18" t="s">
        <v>1531</v>
      </c>
      <c r="D677" s="18" t="s">
        <v>287</v>
      </c>
      <c r="E677" s="20">
        <v>2191268.5499999998</v>
      </c>
      <c r="F677" s="21">
        <v>1</v>
      </c>
    </row>
    <row r="678" spans="1:6" x14ac:dyDescent="0.25">
      <c r="A678" s="14" t="str">
        <f t="shared" si="10"/>
        <v>05024415</v>
      </c>
      <c r="B678" s="18" t="s">
        <v>1532</v>
      </c>
      <c r="C678" s="18" t="s">
        <v>1533</v>
      </c>
      <c r="D678" s="18" t="s">
        <v>217</v>
      </c>
      <c r="E678" s="20">
        <v>2648608.33</v>
      </c>
      <c r="F678" s="21">
        <v>1</v>
      </c>
    </row>
    <row r="679" spans="1:6" x14ac:dyDescent="0.25">
      <c r="A679" s="14" t="str">
        <f t="shared" si="10"/>
        <v>05028256</v>
      </c>
      <c r="B679" s="18" t="s">
        <v>1534</v>
      </c>
      <c r="C679" s="18" t="s">
        <v>1535</v>
      </c>
      <c r="D679" s="18" t="s">
        <v>287</v>
      </c>
      <c r="E679" s="20">
        <v>253842.1</v>
      </c>
      <c r="F679" s="21">
        <v>1</v>
      </c>
    </row>
    <row r="680" spans="1:6" x14ac:dyDescent="0.25">
      <c r="A680" s="14" t="str">
        <f t="shared" si="10"/>
        <v>05032420</v>
      </c>
      <c r="B680" s="14" t="s">
        <v>1536</v>
      </c>
      <c r="C680" s="22" t="s">
        <v>1537</v>
      </c>
      <c r="D680" s="14" t="s">
        <v>287</v>
      </c>
      <c r="E680" s="16">
        <v>870773.16</v>
      </c>
      <c r="F680" s="17">
        <v>1</v>
      </c>
    </row>
    <row r="681" spans="1:6" x14ac:dyDescent="0.25">
      <c r="A681" s="14" t="str">
        <f t="shared" si="10"/>
        <v>05033337</v>
      </c>
      <c r="B681" s="18" t="s">
        <v>1538</v>
      </c>
      <c r="C681" s="18" t="s">
        <v>1539</v>
      </c>
      <c r="D681" s="18" t="s">
        <v>287</v>
      </c>
      <c r="E681" s="20">
        <v>1532191.03</v>
      </c>
      <c r="F681" s="21">
        <v>1</v>
      </c>
    </row>
    <row r="682" spans="1:6" x14ac:dyDescent="0.25">
      <c r="A682" s="14" t="str">
        <f t="shared" si="10"/>
        <v>05033423</v>
      </c>
      <c r="B682" s="14" t="s">
        <v>1540</v>
      </c>
      <c r="C682" s="14" t="s">
        <v>1541</v>
      </c>
      <c r="D682" s="14" t="s">
        <v>287</v>
      </c>
      <c r="E682" s="16">
        <v>2527557.0099999998</v>
      </c>
      <c r="F682" s="17">
        <v>1</v>
      </c>
    </row>
    <row r="683" spans="1:6" x14ac:dyDescent="0.25">
      <c r="A683" s="14" t="str">
        <f t="shared" si="10"/>
        <v>05034358</v>
      </c>
      <c r="B683" s="14" t="s">
        <v>1542</v>
      </c>
      <c r="C683" s="14" t="s">
        <v>1543</v>
      </c>
      <c r="D683" s="14" t="s">
        <v>217</v>
      </c>
      <c r="E683" s="16">
        <v>1634500.44</v>
      </c>
      <c r="F683" s="17">
        <v>1</v>
      </c>
    </row>
    <row r="684" spans="1:6" x14ac:dyDescent="0.25">
      <c r="A684" s="14" t="str">
        <f t="shared" si="10"/>
        <v>05043009</v>
      </c>
      <c r="B684" s="14" t="s">
        <v>1544</v>
      </c>
      <c r="C684" s="14" t="s">
        <v>1545</v>
      </c>
      <c r="D684" s="14" t="s">
        <v>217</v>
      </c>
      <c r="E684" s="16">
        <v>16233655.08</v>
      </c>
      <c r="F684" s="17">
        <v>1</v>
      </c>
    </row>
    <row r="685" spans="1:6" x14ac:dyDescent="0.25">
      <c r="A685" s="14" t="str">
        <f t="shared" si="10"/>
        <v>05070447</v>
      </c>
      <c r="B685" s="14" t="s">
        <v>1546</v>
      </c>
      <c r="C685" s="14" t="s">
        <v>1547</v>
      </c>
      <c r="D685" s="14" t="s">
        <v>214</v>
      </c>
      <c r="E685" s="16">
        <v>2810.76</v>
      </c>
      <c r="F685" s="17">
        <v>1</v>
      </c>
    </row>
    <row r="686" spans="1:6" x14ac:dyDescent="0.25">
      <c r="A686" s="14" t="str">
        <f t="shared" si="10"/>
        <v>05076855</v>
      </c>
      <c r="B686" s="14" t="s">
        <v>1548</v>
      </c>
      <c r="C686" s="14" t="s">
        <v>1549</v>
      </c>
      <c r="D686" s="14" t="s">
        <v>60</v>
      </c>
      <c r="E686" s="16">
        <v>674231.69</v>
      </c>
      <c r="F686" s="17">
        <v>1</v>
      </c>
    </row>
    <row r="687" spans="1:6" x14ac:dyDescent="0.25">
      <c r="A687" s="14" t="str">
        <f t="shared" si="10"/>
        <v>05109743</v>
      </c>
      <c r="B687" s="14" t="s">
        <v>1550</v>
      </c>
      <c r="C687" s="14" t="s">
        <v>1551</v>
      </c>
      <c r="D687" s="14" t="s">
        <v>252</v>
      </c>
      <c r="E687" s="16">
        <v>228252.59</v>
      </c>
      <c r="F687" s="17">
        <v>1</v>
      </c>
    </row>
    <row r="688" spans="1:6" x14ac:dyDescent="0.25">
      <c r="A688" s="14" t="str">
        <f t="shared" si="10"/>
        <v>05111669</v>
      </c>
      <c r="B688" s="14" t="s">
        <v>1552</v>
      </c>
      <c r="C688" s="14" t="s">
        <v>1553</v>
      </c>
      <c r="D688" s="14" t="s">
        <v>60</v>
      </c>
      <c r="E688" s="16">
        <v>28988.98</v>
      </c>
      <c r="F688" s="17">
        <v>1</v>
      </c>
    </row>
    <row r="689" spans="1:6" x14ac:dyDescent="0.25">
      <c r="A689" s="14" t="str">
        <f t="shared" si="10"/>
        <v>05115174</v>
      </c>
      <c r="B689" s="14" t="s">
        <v>1554</v>
      </c>
      <c r="C689" s="14" t="s">
        <v>1555</v>
      </c>
      <c r="D689" s="14" t="s">
        <v>249</v>
      </c>
      <c r="E689" s="16">
        <v>182778.5</v>
      </c>
      <c r="F689" s="17">
        <v>1</v>
      </c>
    </row>
    <row r="690" spans="1:6" x14ac:dyDescent="0.25">
      <c r="A690" s="14" t="str">
        <f t="shared" si="10"/>
        <v>05117066</v>
      </c>
      <c r="B690" s="18" t="s">
        <v>1556</v>
      </c>
      <c r="C690" s="18" t="s">
        <v>1557</v>
      </c>
      <c r="D690" s="18" t="s">
        <v>252</v>
      </c>
      <c r="E690" s="20">
        <v>558407.36</v>
      </c>
      <c r="F690" s="21">
        <v>1</v>
      </c>
    </row>
    <row r="691" spans="1:6" x14ac:dyDescent="0.25">
      <c r="A691" s="14" t="str">
        <f t="shared" si="10"/>
        <v>05135552</v>
      </c>
      <c r="B691" s="14" t="s">
        <v>1558</v>
      </c>
      <c r="C691" s="14" t="s">
        <v>1559</v>
      </c>
      <c r="D691" s="14" t="s">
        <v>60</v>
      </c>
      <c r="E691" s="16">
        <v>266296.21999999997</v>
      </c>
      <c r="F691" s="17">
        <v>1</v>
      </c>
    </row>
    <row r="692" spans="1:6" x14ac:dyDescent="0.25">
      <c r="A692" s="14" t="str">
        <f t="shared" si="10"/>
        <v>05140009</v>
      </c>
      <c r="B692" s="18" t="s">
        <v>1560</v>
      </c>
      <c r="C692" s="18" t="s">
        <v>1561</v>
      </c>
      <c r="D692" s="18" t="s">
        <v>287</v>
      </c>
      <c r="E692" s="20">
        <v>1066534.1200000001</v>
      </c>
      <c r="F692" s="21">
        <v>1</v>
      </c>
    </row>
    <row r="693" spans="1:6" x14ac:dyDescent="0.25">
      <c r="A693" s="14" t="str">
        <f t="shared" si="10"/>
        <v>05143497</v>
      </c>
      <c r="B693" s="18" t="s">
        <v>1562</v>
      </c>
      <c r="C693" s="18" t="s">
        <v>1563</v>
      </c>
      <c r="D693" s="18" t="s">
        <v>194</v>
      </c>
      <c r="E693" s="20">
        <v>17797.02</v>
      </c>
      <c r="F693" s="21">
        <v>1</v>
      </c>
    </row>
    <row r="694" spans="1:6" x14ac:dyDescent="0.25">
      <c r="A694" s="14" t="str">
        <f t="shared" si="10"/>
        <v>05145707</v>
      </c>
      <c r="B694" s="14" t="s">
        <v>1564</v>
      </c>
      <c r="C694" s="14" t="s">
        <v>1565</v>
      </c>
      <c r="D694" s="14" t="s">
        <v>252</v>
      </c>
      <c r="E694" s="16">
        <v>437810.05</v>
      </c>
      <c r="F694" s="17">
        <v>1</v>
      </c>
    </row>
    <row r="695" spans="1:6" x14ac:dyDescent="0.25">
      <c r="A695" s="14" t="str">
        <f t="shared" si="10"/>
        <v>05151090</v>
      </c>
      <c r="B695" s="18" t="s">
        <v>1566</v>
      </c>
      <c r="C695" s="18" t="s">
        <v>1567</v>
      </c>
      <c r="D695" s="18" t="s">
        <v>191</v>
      </c>
      <c r="E695" s="20">
        <v>5802978.3700000001</v>
      </c>
      <c r="F695" s="21">
        <v>1</v>
      </c>
    </row>
    <row r="696" spans="1:6" x14ac:dyDescent="0.25">
      <c r="A696" s="14" t="str">
        <f t="shared" si="10"/>
        <v>05167924</v>
      </c>
      <c r="B696" s="14" t="s">
        <v>1568</v>
      </c>
      <c r="C696" s="14" t="s">
        <v>1569</v>
      </c>
      <c r="D696" s="14" t="s">
        <v>252</v>
      </c>
      <c r="E696" s="16">
        <v>18372.150000000001</v>
      </c>
      <c r="F696" s="17">
        <v>1</v>
      </c>
    </row>
    <row r="697" spans="1:6" x14ac:dyDescent="0.25">
      <c r="A697" s="14" t="str">
        <f t="shared" si="10"/>
        <v>05180351</v>
      </c>
      <c r="B697" s="18" t="s">
        <v>1570</v>
      </c>
      <c r="C697" s="18" t="s">
        <v>1571</v>
      </c>
      <c r="D697" s="18" t="s">
        <v>287</v>
      </c>
      <c r="E697" s="20">
        <v>1530732.77</v>
      </c>
      <c r="F697" s="21">
        <v>1</v>
      </c>
    </row>
    <row r="698" spans="1:6" x14ac:dyDescent="0.25">
      <c r="A698" s="14" t="str">
        <f t="shared" si="10"/>
        <v>05182084</v>
      </c>
      <c r="B698" s="14" t="s">
        <v>1572</v>
      </c>
      <c r="C698" s="14" t="s">
        <v>1573</v>
      </c>
      <c r="D698" s="14" t="s">
        <v>287</v>
      </c>
      <c r="E698" s="16">
        <v>1540654.57</v>
      </c>
      <c r="F698" s="17">
        <v>1</v>
      </c>
    </row>
    <row r="699" spans="1:6" x14ac:dyDescent="0.25">
      <c r="A699" s="14" t="str">
        <f t="shared" si="10"/>
        <v>05195038</v>
      </c>
      <c r="B699" s="14" t="s">
        <v>1574</v>
      </c>
      <c r="C699" s="14" t="s">
        <v>1575</v>
      </c>
      <c r="D699" s="14" t="s">
        <v>204</v>
      </c>
      <c r="E699" s="16">
        <v>546607.49</v>
      </c>
      <c r="F699" s="17">
        <v>1</v>
      </c>
    </row>
    <row r="700" spans="1:6" x14ac:dyDescent="0.25">
      <c r="A700" s="14" t="str">
        <f t="shared" si="10"/>
        <v>05204550</v>
      </c>
      <c r="B700" s="18" t="s">
        <v>1576</v>
      </c>
      <c r="C700" s="18" t="s">
        <v>1577</v>
      </c>
      <c r="D700" s="18" t="s">
        <v>199</v>
      </c>
      <c r="E700" s="20">
        <v>148594.88</v>
      </c>
      <c r="F700" s="21">
        <v>1</v>
      </c>
    </row>
    <row r="701" spans="1:6" x14ac:dyDescent="0.25">
      <c r="A701" s="14" t="str">
        <f t="shared" si="10"/>
        <v>05210011</v>
      </c>
      <c r="B701" s="14" t="s">
        <v>1578</v>
      </c>
      <c r="C701" s="14" t="s">
        <v>1579</v>
      </c>
      <c r="D701" s="14" t="s">
        <v>229</v>
      </c>
      <c r="E701" s="16">
        <v>677050.7</v>
      </c>
      <c r="F701" s="17">
        <v>1</v>
      </c>
    </row>
    <row r="702" spans="1:6" x14ac:dyDescent="0.25">
      <c r="A702" s="14" t="str">
        <f t="shared" si="10"/>
        <v>05246563</v>
      </c>
      <c r="B702" s="18" t="s">
        <v>1580</v>
      </c>
      <c r="C702" s="18" t="s">
        <v>1581</v>
      </c>
      <c r="D702" s="18" t="s">
        <v>229</v>
      </c>
      <c r="E702" s="20">
        <v>8540936.8699999992</v>
      </c>
      <c r="F702" s="21">
        <v>1</v>
      </c>
    </row>
    <row r="703" spans="1:6" x14ac:dyDescent="0.25">
      <c r="A703" s="14" t="str">
        <f t="shared" si="10"/>
        <v>05252832</v>
      </c>
      <c r="B703" s="18" t="s">
        <v>1582</v>
      </c>
      <c r="C703" s="18" t="s">
        <v>1583</v>
      </c>
      <c r="D703" s="18" t="s">
        <v>252</v>
      </c>
      <c r="E703" s="20">
        <v>1238.75</v>
      </c>
      <c r="F703" s="21">
        <v>1</v>
      </c>
    </row>
    <row r="704" spans="1:6" x14ac:dyDescent="0.25">
      <c r="A704" s="14" t="str">
        <f t="shared" si="10"/>
        <v>05261406</v>
      </c>
      <c r="B704" s="14" t="s">
        <v>1584</v>
      </c>
      <c r="C704" s="14" t="s">
        <v>1585</v>
      </c>
      <c r="D704" s="14" t="s">
        <v>249</v>
      </c>
      <c r="E704" s="16">
        <v>1284453.21</v>
      </c>
      <c r="F704" s="17">
        <v>1</v>
      </c>
    </row>
    <row r="705" spans="1:6" x14ac:dyDescent="0.25">
      <c r="A705" s="14" t="str">
        <f t="shared" si="10"/>
        <v>05263704</v>
      </c>
      <c r="B705" s="18" t="s">
        <v>1586</v>
      </c>
      <c r="C705" s="18" t="s">
        <v>1587</v>
      </c>
      <c r="D705" s="18" t="s">
        <v>249</v>
      </c>
      <c r="E705" s="20">
        <v>68281.86</v>
      </c>
      <c r="F705" s="21">
        <v>1</v>
      </c>
    </row>
    <row r="706" spans="1:6" x14ac:dyDescent="0.25">
      <c r="A706" s="14" t="str">
        <f t="shared" si="10"/>
        <v>05282162</v>
      </c>
      <c r="B706" s="18" t="s">
        <v>1588</v>
      </c>
      <c r="C706" s="18" t="s">
        <v>1589</v>
      </c>
      <c r="D706" s="18" t="s">
        <v>209</v>
      </c>
      <c r="E706" s="20">
        <v>79446.31</v>
      </c>
      <c r="F706" s="21">
        <v>1</v>
      </c>
    </row>
    <row r="707" spans="1:6" x14ac:dyDescent="0.25">
      <c r="A707" s="14" t="str">
        <f t="shared" si="10"/>
        <v>05290438</v>
      </c>
      <c r="B707" s="18" t="s">
        <v>1590</v>
      </c>
      <c r="C707" s="18" t="s">
        <v>1591</v>
      </c>
      <c r="D707" s="18" t="s">
        <v>249</v>
      </c>
      <c r="E707" s="20">
        <v>436295.02</v>
      </c>
      <c r="F707" s="21">
        <v>1</v>
      </c>
    </row>
    <row r="708" spans="1:6" x14ac:dyDescent="0.25">
      <c r="A708" s="14" t="str">
        <f t="shared" si="10"/>
        <v>05292982</v>
      </c>
      <c r="B708" s="18" t="s">
        <v>1592</v>
      </c>
      <c r="C708" s="18" t="s">
        <v>1593</v>
      </c>
      <c r="D708" s="18" t="s">
        <v>194</v>
      </c>
      <c r="E708" s="20">
        <v>794958.32</v>
      </c>
      <c r="F708" s="21">
        <v>1</v>
      </c>
    </row>
    <row r="709" spans="1:6" x14ac:dyDescent="0.25">
      <c r="A709" s="14" t="str">
        <f t="shared" si="10"/>
        <v>05307779</v>
      </c>
      <c r="B709" s="18" t="s">
        <v>1594</v>
      </c>
      <c r="C709" s="18" t="s">
        <v>1595</v>
      </c>
      <c r="D709" s="18" t="s">
        <v>191</v>
      </c>
      <c r="E709" s="20">
        <v>106492.42</v>
      </c>
      <c r="F709" s="21">
        <v>1</v>
      </c>
    </row>
    <row r="710" spans="1:6" x14ac:dyDescent="0.25">
      <c r="A710" s="14" t="str">
        <f t="shared" si="10"/>
        <v>05314392</v>
      </c>
      <c r="B710" s="14" t="s">
        <v>1596</v>
      </c>
      <c r="C710" s="14" t="s">
        <v>1597</v>
      </c>
      <c r="D710" s="14" t="s">
        <v>235</v>
      </c>
      <c r="E710" s="16">
        <v>21533.24</v>
      </c>
      <c r="F710" s="17">
        <v>1</v>
      </c>
    </row>
    <row r="711" spans="1:6" x14ac:dyDescent="0.25">
      <c r="A711" s="14" t="str">
        <f t="shared" ref="A711:A774" si="11">LEFT(SUBSTITUTE(SUBSTITUTE(SUBSTITUTE(SUBSTITUTE(TRIM(B711),".",""),"/",""),"-","")," ",""), 8)</f>
        <v>05321930</v>
      </c>
      <c r="B711" s="14" t="s">
        <v>1598</v>
      </c>
      <c r="C711" s="14" t="s">
        <v>1599</v>
      </c>
      <c r="D711" s="14" t="s">
        <v>287</v>
      </c>
      <c r="E711" s="16">
        <v>3222210.2</v>
      </c>
      <c r="F711" s="17">
        <v>1</v>
      </c>
    </row>
    <row r="712" spans="1:6" x14ac:dyDescent="0.25">
      <c r="A712" s="14" t="str">
        <f t="shared" si="11"/>
        <v>05325017</v>
      </c>
      <c r="B712" s="14" t="s">
        <v>1600</v>
      </c>
      <c r="C712" s="14" t="s">
        <v>1601</v>
      </c>
      <c r="D712" s="14" t="s">
        <v>60</v>
      </c>
      <c r="E712" s="16">
        <v>365825.34</v>
      </c>
      <c r="F712" s="17">
        <v>1</v>
      </c>
    </row>
    <row r="713" spans="1:6" x14ac:dyDescent="0.25">
      <c r="A713" s="14" t="str">
        <f t="shared" si="11"/>
        <v>05342831</v>
      </c>
      <c r="B713" s="14" t="s">
        <v>1602</v>
      </c>
      <c r="C713" s="14" t="s">
        <v>1603</v>
      </c>
      <c r="D713" s="14" t="s">
        <v>60</v>
      </c>
      <c r="E713" s="16">
        <v>49410.02</v>
      </c>
      <c r="F713" s="17">
        <v>1</v>
      </c>
    </row>
    <row r="714" spans="1:6" x14ac:dyDescent="0.25">
      <c r="A714" s="14" t="str">
        <f t="shared" si="11"/>
        <v>05355305</v>
      </c>
      <c r="B714" s="18" t="s">
        <v>1604</v>
      </c>
      <c r="C714" s="18" t="s">
        <v>1605</v>
      </c>
      <c r="D714" s="18" t="s">
        <v>199</v>
      </c>
      <c r="E714" s="20">
        <v>8734530.7599999998</v>
      </c>
      <c r="F714" s="21">
        <v>1</v>
      </c>
    </row>
    <row r="715" spans="1:6" x14ac:dyDescent="0.25">
      <c r="A715" s="14" t="str">
        <f t="shared" si="11"/>
        <v>05369194</v>
      </c>
      <c r="B715" s="14" t="s">
        <v>1606</v>
      </c>
      <c r="C715" s="14" t="s">
        <v>1607</v>
      </c>
      <c r="D715" s="14" t="s">
        <v>470</v>
      </c>
      <c r="E715" s="16">
        <v>634767.85</v>
      </c>
      <c r="F715" s="17">
        <v>1</v>
      </c>
    </row>
    <row r="716" spans="1:6" x14ac:dyDescent="0.25">
      <c r="A716" s="14" t="str">
        <f t="shared" si="11"/>
        <v>05389093</v>
      </c>
      <c r="B716" s="14" t="s">
        <v>1608</v>
      </c>
      <c r="C716" s="14" t="s">
        <v>1609</v>
      </c>
      <c r="D716" s="14" t="s">
        <v>287</v>
      </c>
      <c r="E716" s="16">
        <v>8566924.4000000004</v>
      </c>
      <c r="F716" s="17">
        <v>1</v>
      </c>
    </row>
    <row r="717" spans="1:6" x14ac:dyDescent="0.25">
      <c r="A717" s="14" t="str">
        <f t="shared" si="11"/>
        <v>05390737</v>
      </c>
      <c r="B717" s="18" t="s">
        <v>1610</v>
      </c>
      <c r="C717" s="18" t="s">
        <v>1611</v>
      </c>
      <c r="D717" s="18" t="s">
        <v>287</v>
      </c>
      <c r="E717" s="20">
        <v>13148163.92</v>
      </c>
      <c r="F717" s="21">
        <v>1</v>
      </c>
    </row>
    <row r="718" spans="1:6" x14ac:dyDescent="0.25">
      <c r="A718" s="14" t="str">
        <f t="shared" si="11"/>
        <v>05413531</v>
      </c>
      <c r="B718" s="18" t="s">
        <v>1612</v>
      </c>
      <c r="C718" s="18" t="s">
        <v>1613</v>
      </c>
      <c r="D718" s="18" t="s">
        <v>249</v>
      </c>
      <c r="E718" s="20">
        <v>1494349.87</v>
      </c>
      <c r="F718" s="21">
        <v>1</v>
      </c>
    </row>
    <row r="719" spans="1:6" x14ac:dyDescent="0.25">
      <c r="A719" s="14" t="str">
        <f t="shared" si="11"/>
        <v>05417903</v>
      </c>
      <c r="B719" s="18" t="s">
        <v>1614</v>
      </c>
      <c r="C719" s="18" t="s">
        <v>1615</v>
      </c>
      <c r="D719" s="18" t="s">
        <v>235</v>
      </c>
      <c r="E719" s="20">
        <v>41702.019999999997</v>
      </c>
      <c r="F719" s="21">
        <v>1</v>
      </c>
    </row>
    <row r="720" spans="1:6" x14ac:dyDescent="0.25">
      <c r="A720" s="14" t="str">
        <f t="shared" si="11"/>
        <v>05433338</v>
      </c>
      <c r="B720" s="18" t="s">
        <v>1616</v>
      </c>
      <c r="C720" s="18" t="s">
        <v>1617</v>
      </c>
      <c r="D720" s="18" t="s">
        <v>235</v>
      </c>
      <c r="E720" s="20">
        <v>28637.53</v>
      </c>
      <c r="F720" s="21">
        <v>1</v>
      </c>
    </row>
    <row r="721" spans="1:6" x14ac:dyDescent="0.25">
      <c r="A721" s="14" t="str">
        <f t="shared" si="11"/>
        <v>05434158</v>
      </c>
      <c r="B721" s="18" t="s">
        <v>1618</v>
      </c>
      <c r="C721" s="18" t="s">
        <v>1619</v>
      </c>
      <c r="D721" s="18" t="s">
        <v>60</v>
      </c>
      <c r="E721" s="20">
        <v>28807237.329999998</v>
      </c>
      <c r="F721" s="21">
        <v>1</v>
      </c>
    </row>
    <row r="722" spans="1:6" x14ac:dyDescent="0.25">
      <c r="A722" s="14" t="str">
        <f t="shared" si="11"/>
        <v>05461910</v>
      </c>
      <c r="B722" s="14" t="s">
        <v>1620</v>
      </c>
      <c r="C722" s="14" t="s">
        <v>1621</v>
      </c>
      <c r="D722" s="14" t="s">
        <v>60</v>
      </c>
      <c r="E722" s="16">
        <v>363609.47</v>
      </c>
      <c r="F722" s="17">
        <v>1</v>
      </c>
    </row>
    <row r="723" spans="1:6" x14ac:dyDescent="0.25">
      <c r="A723" s="14" t="str">
        <f t="shared" si="11"/>
        <v>05462280</v>
      </c>
      <c r="B723" s="14" t="s">
        <v>1622</v>
      </c>
      <c r="C723" s="14" t="s">
        <v>1623</v>
      </c>
      <c r="D723" s="14" t="s">
        <v>60</v>
      </c>
      <c r="E723" s="16">
        <v>721594.54</v>
      </c>
      <c r="F723" s="17">
        <v>1</v>
      </c>
    </row>
    <row r="724" spans="1:6" x14ac:dyDescent="0.25">
      <c r="A724" s="14" t="str">
        <f t="shared" si="11"/>
        <v>05469172</v>
      </c>
      <c r="B724" s="18" t="s">
        <v>1624</v>
      </c>
      <c r="C724" s="18" t="s">
        <v>1625</v>
      </c>
      <c r="D724" s="18" t="s">
        <v>249</v>
      </c>
      <c r="E724" s="20">
        <v>2497000.29</v>
      </c>
      <c r="F724" s="21">
        <v>1</v>
      </c>
    </row>
    <row r="725" spans="1:6" x14ac:dyDescent="0.25">
      <c r="A725" s="14" t="str">
        <f t="shared" si="11"/>
        <v>05471135</v>
      </c>
      <c r="B725" s="14" t="s">
        <v>1626</v>
      </c>
      <c r="C725" s="14" t="s">
        <v>1627</v>
      </c>
      <c r="D725" s="14" t="s">
        <v>222</v>
      </c>
      <c r="E725" s="16">
        <v>1896.31</v>
      </c>
      <c r="F725" s="17">
        <v>1</v>
      </c>
    </row>
    <row r="726" spans="1:6" x14ac:dyDescent="0.25">
      <c r="A726" s="14" t="str">
        <f t="shared" si="11"/>
        <v>05475191</v>
      </c>
      <c r="B726" s="18" t="s">
        <v>1628</v>
      </c>
      <c r="C726" s="18" t="s">
        <v>1629</v>
      </c>
      <c r="D726" s="18" t="s">
        <v>287</v>
      </c>
      <c r="E726" s="20">
        <v>32192.71</v>
      </c>
      <c r="F726" s="21">
        <v>1</v>
      </c>
    </row>
    <row r="727" spans="1:6" x14ac:dyDescent="0.25">
      <c r="A727" s="14" t="str">
        <f t="shared" si="11"/>
        <v>05481009</v>
      </c>
      <c r="B727" s="18" t="s">
        <v>1630</v>
      </c>
      <c r="C727" s="18" t="s">
        <v>1631</v>
      </c>
      <c r="D727" s="18" t="s">
        <v>60</v>
      </c>
      <c r="E727" s="20">
        <v>65130576.340000004</v>
      </c>
      <c r="F727" s="21">
        <v>1</v>
      </c>
    </row>
    <row r="728" spans="1:6" x14ac:dyDescent="0.25">
      <c r="A728" s="14" t="str">
        <f t="shared" si="11"/>
        <v>05494092</v>
      </c>
      <c r="B728" s="14" t="s">
        <v>1632</v>
      </c>
      <c r="C728" s="14" t="s">
        <v>1633</v>
      </c>
      <c r="D728" s="14" t="s">
        <v>209</v>
      </c>
      <c r="E728" s="16">
        <v>72019.7</v>
      </c>
      <c r="F728" s="17">
        <v>1</v>
      </c>
    </row>
    <row r="729" spans="1:6" x14ac:dyDescent="0.25">
      <c r="A729" s="14" t="str">
        <f t="shared" si="11"/>
        <v>05497378</v>
      </c>
      <c r="B729" s="14" t="s">
        <v>1634</v>
      </c>
      <c r="C729" s="14" t="s">
        <v>1635</v>
      </c>
      <c r="D729" s="14" t="s">
        <v>229</v>
      </c>
      <c r="E729" s="16">
        <v>16608.84</v>
      </c>
      <c r="F729" s="17">
        <v>1</v>
      </c>
    </row>
    <row r="730" spans="1:6" x14ac:dyDescent="0.25">
      <c r="A730" s="14" t="str">
        <f t="shared" si="11"/>
        <v>05498332</v>
      </c>
      <c r="B730" s="18" t="s">
        <v>1636</v>
      </c>
      <c r="C730" s="18" t="s">
        <v>1637</v>
      </c>
      <c r="D730" s="18" t="s">
        <v>194</v>
      </c>
      <c r="E730" s="20">
        <v>219366.73</v>
      </c>
      <c r="F730" s="21">
        <v>1</v>
      </c>
    </row>
    <row r="731" spans="1:6" x14ac:dyDescent="0.25">
      <c r="A731" s="14" t="str">
        <f t="shared" si="11"/>
        <v>05498829</v>
      </c>
      <c r="B731" s="18" t="s">
        <v>1638</v>
      </c>
      <c r="C731" s="18" t="s">
        <v>1639</v>
      </c>
      <c r="D731" s="18" t="s">
        <v>194</v>
      </c>
      <c r="E731" s="20">
        <v>1742.52</v>
      </c>
      <c r="F731" s="21">
        <v>1</v>
      </c>
    </row>
    <row r="732" spans="1:6" x14ac:dyDescent="0.25">
      <c r="A732" s="14" t="str">
        <f t="shared" si="11"/>
        <v>05504355</v>
      </c>
      <c r="B732" s="18" t="s">
        <v>1640</v>
      </c>
      <c r="C732" s="18" t="s">
        <v>1641</v>
      </c>
      <c r="D732" s="18" t="s">
        <v>194</v>
      </c>
      <c r="E732" s="20">
        <v>90753.3</v>
      </c>
      <c r="F732" s="21">
        <v>1</v>
      </c>
    </row>
    <row r="733" spans="1:6" x14ac:dyDescent="0.25">
      <c r="A733" s="14" t="str">
        <f t="shared" si="11"/>
        <v>05512809</v>
      </c>
      <c r="B733" s="14" t="s">
        <v>1642</v>
      </c>
      <c r="C733" s="14" t="s">
        <v>1643</v>
      </c>
      <c r="D733" s="14" t="s">
        <v>249</v>
      </c>
      <c r="E733" s="16">
        <v>278325932.18000001</v>
      </c>
      <c r="F733" s="17">
        <v>1</v>
      </c>
    </row>
    <row r="734" spans="1:6" x14ac:dyDescent="0.25">
      <c r="A734" s="14" t="str">
        <f t="shared" si="11"/>
        <v>05512809</v>
      </c>
      <c r="B734" s="14" t="s">
        <v>1644</v>
      </c>
      <c r="C734" s="14" t="s">
        <v>1643</v>
      </c>
      <c r="D734" s="14" t="s">
        <v>249</v>
      </c>
      <c r="E734" s="16">
        <v>577547.62</v>
      </c>
      <c r="F734" s="17">
        <v>1</v>
      </c>
    </row>
    <row r="735" spans="1:6" x14ac:dyDescent="0.25">
      <c r="A735" s="14" t="str">
        <f t="shared" si="11"/>
        <v>05524516</v>
      </c>
      <c r="B735" s="14" t="s">
        <v>1645</v>
      </c>
      <c r="C735" s="14" t="s">
        <v>1646</v>
      </c>
      <c r="D735" s="14" t="s">
        <v>199</v>
      </c>
      <c r="E735" s="16">
        <v>225644.53</v>
      </c>
      <c r="F735" s="17">
        <v>1</v>
      </c>
    </row>
    <row r="736" spans="1:6" x14ac:dyDescent="0.25">
      <c r="A736" s="14" t="str">
        <f t="shared" si="11"/>
        <v>05542437</v>
      </c>
      <c r="B736" s="14" t="s">
        <v>1647</v>
      </c>
      <c r="C736" s="14" t="s">
        <v>1648</v>
      </c>
      <c r="D736" s="14" t="s">
        <v>249</v>
      </c>
      <c r="E736" s="16">
        <v>12226944.869999999</v>
      </c>
      <c r="F736" s="17">
        <v>1</v>
      </c>
    </row>
    <row r="737" spans="1:6" x14ac:dyDescent="0.25">
      <c r="A737" s="14" t="str">
        <f t="shared" si="11"/>
        <v>05545300</v>
      </c>
      <c r="B737" s="14" t="s">
        <v>1649</v>
      </c>
      <c r="C737" s="14" t="s">
        <v>1650</v>
      </c>
      <c r="D737" s="14" t="s">
        <v>214</v>
      </c>
      <c r="E737" s="16">
        <v>640522.36</v>
      </c>
      <c r="F737" s="17">
        <v>1</v>
      </c>
    </row>
    <row r="738" spans="1:6" x14ac:dyDescent="0.25">
      <c r="A738" s="14" t="str">
        <f t="shared" si="11"/>
        <v>05561915</v>
      </c>
      <c r="B738" s="14" t="s">
        <v>1651</v>
      </c>
      <c r="C738" s="14" t="s">
        <v>1652</v>
      </c>
      <c r="D738" s="14" t="s">
        <v>383</v>
      </c>
      <c r="E738" s="16">
        <v>8725480.7599999998</v>
      </c>
      <c r="F738" s="17">
        <v>1</v>
      </c>
    </row>
    <row r="739" spans="1:6" x14ac:dyDescent="0.25">
      <c r="A739" s="14" t="str">
        <f t="shared" si="11"/>
        <v>05570114</v>
      </c>
      <c r="B739" s="18" t="s">
        <v>1653</v>
      </c>
      <c r="C739" s="18" t="s">
        <v>1654</v>
      </c>
      <c r="D739" s="18" t="s">
        <v>287</v>
      </c>
      <c r="E739" s="20">
        <v>413375.33</v>
      </c>
      <c r="F739" s="21">
        <v>1</v>
      </c>
    </row>
    <row r="740" spans="1:6" x14ac:dyDescent="0.25">
      <c r="A740" s="14" t="str">
        <f t="shared" si="11"/>
        <v>05576125</v>
      </c>
      <c r="B740" s="18" t="s">
        <v>1655</v>
      </c>
      <c r="C740" s="18" t="s">
        <v>1656</v>
      </c>
      <c r="D740" s="18" t="s">
        <v>60</v>
      </c>
      <c r="E740" s="20">
        <v>91576296.579999998</v>
      </c>
      <c r="F740" s="21">
        <v>1</v>
      </c>
    </row>
    <row r="741" spans="1:6" x14ac:dyDescent="0.25">
      <c r="A741" s="14" t="str">
        <f t="shared" si="11"/>
        <v>05582017</v>
      </c>
      <c r="B741" s="14" t="s">
        <v>1657</v>
      </c>
      <c r="C741" s="14" t="s">
        <v>1658</v>
      </c>
      <c r="D741" s="14" t="s">
        <v>194</v>
      </c>
      <c r="E741" s="16">
        <v>2501703.87</v>
      </c>
      <c r="F741" s="17">
        <v>1</v>
      </c>
    </row>
    <row r="742" spans="1:6" ht="22.5" customHeight="1" x14ac:dyDescent="0.25">
      <c r="A742" s="14" t="str">
        <f t="shared" si="11"/>
        <v>05595434</v>
      </c>
      <c r="B742" s="18" t="s">
        <v>1659</v>
      </c>
      <c r="C742" s="18" t="s">
        <v>1660</v>
      </c>
      <c r="D742" s="18" t="s">
        <v>470</v>
      </c>
      <c r="E742" s="20">
        <v>2583.46</v>
      </c>
      <c r="F742" s="21">
        <v>1</v>
      </c>
    </row>
    <row r="743" spans="1:6" x14ac:dyDescent="0.25">
      <c r="A743" s="14" t="str">
        <f t="shared" si="11"/>
        <v>05595924</v>
      </c>
      <c r="B743" s="18" t="s">
        <v>1661</v>
      </c>
      <c r="C743" s="18" t="s">
        <v>1662</v>
      </c>
      <c r="D743" s="18" t="s">
        <v>383</v>
      </c>
      <c r="E743" s="20">
        <v>21801.25</v>
      </c>
      <c r="F743" s="21">
        <v>1</v>
      </c>
    </row>
    <row r="744" spans="1:6" x14ac:dyDescent="0.25">
      <c r="A744" s="14" t="str">
        <f t="shared" si="11"/>
        <v>05598531</v>
      </c>
      <c r="B744" s="14" t="s">
        <v>1663</v>
      </c>
      <c r="C744" s="14" t="s">
        <v>1664</v>
      </c>
      <c r="D744" s="14" t="s">
        <v>249</v>
      </c>
      <c r="E744" s="16">
        <v>1739.72</v>
      </c>
      <c r="F744" s="17">
        <v>1</v>
      </c>
    </row>
    <row r="745" spans="1:6" x14ac:dyDescent="0.25">
      <c r="A745" s="14" t="str">
        <f t="shared" si="11"/>
        <v>05612725</v>
      </c>
      <c r="B745" s="14" t="s">
        <v>1665</v>
      </c>
      <c r="C745" s="14" t="s">
        <v>1666</v>
      </c>
      <c r="D745" s="14" t="s">
        <v>395</v>
      </c>
      <c r="E745" s="16">
        <v>1999256.13</v>
      </c>
      <c r="F745" s="17">
        <v>1</v>
      </c>
    </row>
    <row r="746" spans="1:6" x14ac:dyDescent="0.25">
      <c r="A746" s="14" t="str">
        <f t="shared" si="11"/>
        <v>05613278</v>
      </c>
      <c r="B746" s="14" t="s">
        <v>1667</v>
      </c>
      <c r="C746" s="14" t="s">
        <v>1668</v>
      </c>
      <c r="D746" s="14" t="s">
        <v>470</v>
      </c>
      <c r="E746" s="16">
        <v>41253846.609999999</v>
      </c>
      <c r="F746" s="17">
        <v>1</v>
      </c>
    </row>
    <row r="747" spans="1:6" x14ac:dyDescent="0.25">
      <c r="A747" s="14" t="str">
        <f t="shared" si="11"/>
        <v>05623264</v>
      </c>
      <c r="B747" s="18" t="s">
        <v>1669</v>
      </c>
      <c r="C747" s="18" t="s">
        <v>1670</v>
      </c>
      <c r="D747" s="18" t="s">
        <v>287</v>
      </c>
      <c r="E747" s="20">
        <v>15388046.960000001</v>
      </c>
      <c r="F747" s="21">
        <v>1</v>
      </c>
    </row>
    <row r="748" spans="1:6" x14ac:dyDescent="0.25">
      <c r="A748" s="14" t="str">
        <f t="shared" si="11"/>
        <v>05623379</v>
      </c>
      <c r="B748" s="14" t="s">
        <v>1671</v>
      </c>
      <c r="C748" s="14" t="s">
        <v>1672</v>
      </c>
      <c r="D748" s="14" t="s">
        <v>249</v>
      </c>
      <c r="E748" s="16">
        <v>6616.4</v>
      </c>
      <c r="F748" s="17">
        <v>1</v>
      </c>
    </row>
    <row r="749" spans="1:6" x14ac:dyDescent="0.25">
      <c r="A749" s="14" t="str">
        <f t="shared" si="11"/>
        <v>05629551</v>
      </c>
      <c r="B749" s="14" t="s">
        <v>1673</v>
      </c>
      <c r="C749" s="14" t="s">
        <v>1674</v>
      </c>
      <c r="D749" s="14" t="s">
        <v>60</v>
      </c>
      <c r="E749" s="16">
        <v>1026942.83</v>
      </c>
      <c r="F749" s="17">
        <v>1</v>
      </c>
    </row>
    <row r="750" spans="1:6" x14ac:dyDescent="0.25">
      <c r="A750" s="14" t="str">
        <f t="shared" si="11"/>
        <v>05652543</v>
      </c>
      <c r="B750" s="18" t="s">
        <v>1675</v>
      </c>
      <c r="C750" s="18" t="s">
        <v>1676</v>
      </c>
      <c r="D750" s="18" t="s">
        <v>249</v>
      </c>
      <c r="E750" s="20">
        <v>40312818.219999999</v>
      </c>
      <c r="F750" s="21">
        <v>1</v>
      </c>
    </row>
    <row r="751" spans="1:6" x14ac:dyDescent="0.25">
      <c r="A751" s="14" t="str">
        <f t="shared" si="11"/>
        <v>05657553</v>
      </c>
      <c r="B751" s="14" t="s">
        <v>1677</v>
      </c>
      <c r="C751" s="14" t="s">
        <v>1678</v>
      </c>
      <c r="D751" s="14" t="s">
        <v>249</v>
      </c>
      <c r="E751" s="16">
        <v>232215.03</v>
      </c>
      <c r="F751" s="17">
        <v>1</v>
      </c>
    </row>
    <row r="752" spans="1:6" x14ac:dyDescent="0.25">
      <c r="A752" s="14" t="str">
        <f t="shared" si="11"/>
        <v>05658917</v>
      </c>
      <c r="B752" s="18" t="s">
        <v>1679</v>
      </c>
      <c r="C752" s="18" t="s">
        <v>1680</v>
      </c>
      <c r="D752" s="18" t="s">
        <v>235</v>
      </c>
      <c r="E752" s="20">
        <v>56797.04</v>
      </c>
      <c r="F752" s="21">
        <v>1</v>
      </c>
    </row>
    <row r="753" spans="1:6" x14ac:dyDescent="0.25">
      <c r="A753" s="14" t="str">
        <f t="shared" si="11"/>
        <v>05666521</v>
      </c>
      <c r="B753" s="14" t="s">
        <v>1681</v>
      </c>
      <c r="C753" s="14" t="s">
        <v>58</v>
      </c>
      <c r="D753" s="14" t="s">
        <v>60</v>
      </c>
      <c r="E753" s="16">
        <v>1149751.52</v>
      </c>
      <c r="F753" s="17">
        <v>1</v>
      </c>
    </row>
    <row r="754" spans="1:6" s="30" customFormat="1" x14ac:dyDescent="0.25">
      <c r="A754" s="27" t="str">
        <f t="shared" si="11"/>
        <v>05675921</v>
      </c>
      <c r="B754" s="27" t="s">
        <v>1682</v>
      </c>
      <c r="C754" s="27" t="s">
        <v>1683</v>
      </c>
      <c r="D754" s="27" t="s">
        <v>470</v>
      </c>
      <c r="E754" s="28">
        <v>194694.54</v>
      </c>
      <c r="F754" s="29">
        <v>1</v>
      </c>
    </row>
    <row r="755" spans="1:6" x14ac:dyDescent="0.25">
      <c r="A755" s="14" t="str">
        <f t="shared" si="11"/>
        <v>05676386</v>
      </c>
      <c r="B755" s="14" t="s">
        <v>1684</v>
      </c>
      <c r="C755" s="14" t="s">
        <v>1685</v>
      </c>
      <c r="D755" s="14" t="s">
        <v>229</v>
      </c>
      <c r="E755" s="16">
        <v>315767.43</v>
      </c>
      <c r="F755" s="17">
        <v>1</v>
      </c>
    </row>
    <row r="756" spans="1:6" x14ac:dyDescent="0.25">
      <c r="A756" s="14" t="str">
        <f t="shared" si="11"/>
        <v>05682511</v>
      </c>
      <c r="B756" s="14" t="s">
        <v>1686</v>
      </c>
      <c r="C756" s="14" t="s">
        <v>1687</v>
      </c>
      <c r="D756" s="14" t="s">
        <v>191</v>
      </c>
      <c r="E756" s="16">
        <v>237931.17</v>
      </c>
      <c r="F756" s="17">
        <v>1</v>
      </c>
    </row>
    <row r="757" spans="1:6" x14ac:dyDescent="0.25">
      <c r="A757" s="14" t="str">
        <f t="shared" si="11"/>
        <v>05689901</v>
      </c>
      <c r="B757" s="14" t="s">
        <v>1688</v>
      </c>
      <c r="C757" s="14" t="s">
        <v>1689</v>
      </c>
      <c r="D757" s="14" t="s">
        <v>287</v>
      </c>
      <c r="E757" s="16">
        <v>1885606.32</v>
      </c>
      <c r="F757" s="17">
        <v>1</v>
      </c>
    </row>
    <row r="758" spans="1:6" x14ac:dyDescent="0.25">
      <c r="A758" s="14" t="str">
        <f t="shared" si="11"/>
        <v>05725769</v>
      </c>
      <c r="B758" s="18" t="s">
        <v>1690</v>
      </c>
      <c r="C758" s="18" t="s">
        <v>1691</v>
      </c>
      <c r="D758" s="18" t="s">
        <v>60</v>
      </c>
      <c r="E758" s="20">
        <v>3456.76</v>
      </c>
      <c r="F758" s="21">
        <v>1</v>
      </c>
    </row>
    <row r="759" spans="1:6" x14ac:dyDescent="0.25">
      <c r="A759" s="14" t="str">
        <f t="shared" si="11"/>
        <v>05726336</v>
      </c>
      <c r="B759" s="14" t="s">
        <v>1692</v>
      </c>
      <c r="C759" s="14" t="s">
        <v>1693</v>
      </c>
      <c r="D759" s="14" t="s">
        <v>287</v>
      </c>
      <c r="E759" s="16">
        <v>260584.37</v>
      </c>
      <c r="F759" s="17">
        <v>1</v>
      </c>
    </row>
    <row r="760" spans="1:6" x14ac:dyDescent="0.25">
      <c r="A760" s="14" t="str">
        <f t="shared" si="11"/>
        <v>05730575</v>
      </c>
      <c r="B760" s="18" t="s">
        <v>1694</v>
      </c>
      <c r="C760" s="18" t="s">
        <v>1695</v>
      </c>
      <c r="D760" s="18" t="s">
        <v>217</v>
      </c>
      <c r="E760" s="20">
        <v>7918156.3700000001</v>
      </c>
      <c r="F760" s="21">
        <v>1</v>
      </c>
    </row>
    <row r="761" spans="1:6" x14ac:dyDescent="0.25">
      <c r="A761" s="14" t="str">
        <f t="shared" si="11"/>
        <v>05732847</v>
      </c>
      <c r="B761" s="18" t="s">
        <v>1696</v>
      </c>
      <c r="C761" s="18" t="s">
        <v>1697</v>
      </c>
      <c r="D761" s="18" t="s">
        <v>194</v>
      </c>
      <c r="E761" s="20">
        <v>655725.93999999994</v>
      </c>
      <c r="F761" s="21">
        <v>1</v>
      </c>
    </row>
    <row r="762" spans="1:6" x14ac:dyDescent="0.25">
      <c r="A762" s="14" t="str">
        <f t="shared" si="11"/>
        <v>05736580</v>
      </c>
      <c r="B762" s="14" t="s">
        <v>1698</v>
      </c>
      <c r="C762" s="14" t="s">
        <v>1699</v>
      </c>
      <c r="D762" s="14" t="s">
        <v>60</v>
      </c>
      <c r="E762" s="16">
        <v>882280</v>
      </c>
      <c r="F762" s="17">
        <v>1</v>
      </c>
    </row>
    <row r="763" spans="1:6" x14ac:dyDescent="0.25">
      <c r="A763" s="14" t="str">
        <f t="shared" si="11"/>
        <v>05741119</v>
      </c>
      <c r="B763" s="18" t="s">
        <v>1700</v>
      </c>
      <c r="C763" s="18" t="s">
        <v>1701</v>
      </c>
      <c r="D763" s="18" t="s">
        <v>395</v>
      </c>
      <c r="E763" s="20">
        <v>8040091.6299999999</v>
      </c>
      <c r="F763" s="21">
        <v>1</v>
      </c>
    </row>
    <row r="764" spans="1:6" x14ac:dyDescent="0.25">
      <c r="A764" s="14" t="str">
        <f t="shared" si="11"/>
        <v>05746318</v>
      </c>
      <c r="B764" s="14" t="s">
        <v>1702</v>
      </c>
      <c r="C764" s="14" t="s">
        <v>1703</v>
      </c>
      <c r="D764" s="14" t="s">
        <v>194</v>
      </c>
      <c r="E764" s="16">
        <v>22992464.109999999</v>
      </c>
      <c r="F764" s="17">
        <v>1</v>
      </c>
    </row>
    <row r="765" spans="1:6" x14ac:dyDescent="0.25">
      <c r="A765" s="14" t="str">
        <f t="shared" si="11"/>
        <v>05758669</v>
      </c>
      <c r="B765" s="14" t="s">
        <v>1704</v>
      </c>
      <c r="C765" s="14" t="s">
        <v>1705</v>
      </c>
      <c r="D765" s="14" t="s">
        <v>194</v>
      </c>
      <c r="E765" s="16">
        <v>492942.69</v>
      </c>
      <c r="F765" s="17">
        <v>1</v>
      </c>
    </row>
    <row r="766" spans="1:6" x14ac:dyDescent="0.25">
      <c r="A766" s="14" t="str">
        <f t="shared" si="11"/>
        <v>05758826</v>
      </c>
      <c r="B766" s="14" t="s">
        <v>1706</v>
      </c>
      <c r="C766" s="14" t="s">
        <v>1707</v>
      </c>
      <c r="D766" s="14" t="s">
        <v>194</v>
      </c>
      <c r="E766" s="16">
        <v>894414.65</v>
      </c>
      <c r="F766" s="17">
        <v>1</v>
      </c>
    </row>
    <row r="767" spans="1:6" x14ac:dyDescent="0.25">
      <c r="A767" s="14" t="str">
        <f t="shared" si="11"/>
        <v>05773787</v>
      </c>
      <c r="B767" s="18" t="s">
        <v>1708</v>
      </c>
      <c r="C767" s="18" t="s">
        <v>1709</v>
      </c>
      <c r="D767" s="18" t="s">
        <v>60</v>
      </c>
      <c r="E767" s="20">
        <v>679773.59</v>
      </c>
      <c r="F767" s="21">
        <v>1</v>
      </c>
    </row>
    <row r="768" spans="1:6" x14ac:dyDescent="0.25">
      <c r="A768" s="14" t="str">
        <f t="shared" si="11"/>
        <v>05776515</v>
      </c>
      <c r="B768" s="18" t="s">
        <v>1710</v>
      </c>
      <c r="C768" s="18" t="s">
        <v>1711</v>
      </c>
      <c r="D768" s="18" t="s">
        <v>229</v>
      </c>
      <c r="E768" s="20">
        <v>29971.54</v>
      </c>
      <c r="F768" s="21">
        <v>1</v>
      </c>
    </row>
    <row r="769" spans="1:6" x14ac:dyDescent="0.25">
      <c r="A769" s="14" t="str">
        <f t="shared" si="11"/>
        <v>05784182</v>
      </c>
      <c r="B769" s="18" t="s">
        <v>1712</v>
      </c>
      <c r="C769" s="18" t="s">
        <v>1713</v>
      </c>
      <c r="D769" s="18" t="s">
        <v>217</v>
      </c>
      <c r="E769" s="20">
        <v>1512437.25</v>
      </c>
      <c r="F769" s="21">
        <v>1</v>
      </c>
    </row>
    <row r="770" spans="1:6" x14ac:dyDescent="0.25">
      <c r="A770" s="14" t="str">
        <f t="shared" si="11"/>
        <v>05803456</v>
      </c>
      <c r="B770" s="14" t="s">
        <v>1714</v>
      </c>
      <c r="C770" s="14" t="s">
        <v>1715</v>
      </c>
      <c r="D770" s="14" t="s">
        <v>252</v>
      </c>
      <c r="E770" s="16">
        <v>301268.71000000002</v>
      </c>
      <c r="F770" s="17">
        <v>1</v>
      </c>
    </row>
    <row r="771" spans="1:6" x14ac:dyDescent="0.25">
      <c r="A771" s="14" t="str">
        <f t="shared" si="11"/>
        <v>05826130</v>
      </c>
      <c r="B771" s="18" t="s">
        <v>1716</v>
      </c>
      <c r="C771" s="18" t="s">
        <v>1717</v>
      </c>
      <c r="D771" s="18" t="s">
        <v>395</v>
      </c>
      <c r="E771" s="20">
        <v>21268036.219999999</v>
      </c>
      <c r="F771" s="21">
        <v>1</v>
      </c>
    </row>
    <row r="772" spans="1:6" x14ac:dyDescent="0.25">
      <c r="A772" s="14" t="str">
        <f t="shared" si="11"/>
        <v>05830727</v>
      </c>
      <c r="B772" s="18" t="s">
        <v>1718</v>
      </c>
      <c r="C772" s="18" t="s">
        <v>1719</v>
      </c>
      <c r="D772" s="18" t="s">
        <v>194</v>
      </c>
      <c r="E772" s="19">
        <v>551.21</v>
      </c>
      <c r="F772" s="21">
        <v>1</v>
      </c>
    </row>
    <row r="773" spans="1:6" x14ac:dyDescent="0.25">
      <c r="A773" s="14" t="str">
        <f t="shared" si="11"/>
        <v>05842952</v>
      </c>
      <c r="B773" s="18" t="s">
        <v>1720</v>
      </c>
      <c r="C773" s="18" t="s">
        <v>1721</v>
      </c>
      <c r="D773" s="18" t="s">
        <v>302</v>
      </c>
      <c r="E773" s="20">
        <v>25908835.539999999</v>
      </c>
      <c r="F773" s="21">
        <v>1</v>
      </c>
    </row>
    <row r="774" spans="1:6" x14ac:dyDescent="0.25">
      <c r="A774" s="14" t="str">
        <f t="shared" si="11"/>
        <v>05861610</v>
      </c>
      <c r="B774" s="14" t="s">
        <v>1722</v>
      </c>
      <c r="C774" s="14" t="s">
        <v>1723</v>
      </c>
      <c r="D774" s="14" t="s">
        <v>470</v>
      </c>
      <c r="E774" s="16">
        <v>63000.65</v>
      </c>
      <c r="F774" s="17">
        <v>1</v>
      </c>
    </row>
    <row r="775" spans="1:6" x14ac:dyDescent="0.25">
      <c r="A775" s="14" t="str">
        <f t="shared" ref="A775:A838" si="12">LEFT(SUBSTITUTE(SUBSTITUTE(SUBSTITUTE(SUBSTITUTE(TRIM(B775),".",""),"/",""),"-","")," ",""), 8)</f>
        <v>05862402</v>
      </c>
      <c r="B775" s="18" t="s">
        <v>1724</v>
      </c>
      <c r="C775" s="18" t="s">
        <v>1725</v>
      </c>
      <c r="D775" s="18" t="s">
        <v>217</v>
      </c>
      <c r="E775" s="20">
        <v>139136.54</v>
      </c>
      <c r="F775" s="21">
        <v>1</v>
      </c>
    </row>
    <row r="776" spans="1:6" x14ac:dyDescent="0.25">
      <c r="A776" s="14" t="str">
        <f t="shared" si="12"/>
        <v>05866492</v>
      </c>
      <c r="B776" s="18" t="s">
        <v>1726</v>
      </c>
      <c r="C776" s="18" t="s">
        <v>1727</v>
      </c>
      <c r="D776" s="18" t="s">
        <v>214</v>
      </c>
      <c r="E776" s="20">
        <v>214486.41</v>
      </c>
      <c r="F776" s="21">
        <v>1</v>
      </c>
    </row>
    <row r="777" spans="1:6" x14ac:dyDescent="0.25">
      <c r="A777" s="14" t="str">
        <f t="shared" si="12"/>
        <v>05866590</v>
      </c>
      <c r="B777" s="18" t="s">
        <v>1728</v>
      </c>
      <c r="C777" s="18" t="s">
        <v>1729</v>
      </c>
      <c r="D777" s="18" t="s">
        <v>249</v>
      </c>
      <c r="E777" s="20">
        <v>45604.12</v>
      </c>
      <c r="F777" s="21">
        <v>1</v>
      </c>
    </row>
    <row r="778" spans="1:6" x14ac:dyDescent="0.25">
      <c r="A778" s="14" t="str">
        <f t="shared" si="12"/>
        <v>05867015</v>
      </c>
      <c r="B778" s="14" t="s">
        <v>1730</v>
      </c>
      <c r="C778" s="14" t="s">
        <v>1731</v>
      </c>
      <c r="D778" s="14" t="s">
        <v>470</v>
      </c>
      <c r="E778" s="16">
        <v>16418788.65</v>
      </c>
      <c r="F778" s="17">
        <v>1</v>
      </c>
    </row>
    <row r="779" spans="1:6" s="30" customFormat="1" x14ac:dyDescent="0.25">
      <c r="A779" s="27" t="str">
        <f t="shared" si="12"/>
        <v>05868278</v>
      </c>
      <c r="B779" s="27" t="s">
        <v>1732</v>
      </c>
      <c r="C779" s="27" t="s">
        <v>1733</v>
      </c>
      <c r="D779" s="27" t="s">
        <v>470</v>
      </c>
      <c r="E779" s="28">
        <v>1614342.05</v>
      </c>
      <c r="F779" s="29">
        <v>1</v>
      </c>
    </row>
    <row r="780" spans="1:6" x14ac:dyDescent="0.25">
      <c r="A780" s="14" t="str">
        <f t="shared" si="12"/>
        <v>05874946</v>
      </c>
      <c r="B780" s="14" t="s">
        <v>1734</v>
      </c>
      <c r="C780" s="14" t="s">
        <v>1735</v>
      </c>
      <c r="D780" s="14" t="s">
        <v>470</v>
      </c>
      <c r="E780" s="16">
        <v>9926917.25</v>
      </c>
      <c r="F780" s="17">
        <v>1</v>
      </c>
    </row>
    <row r="781" spans="1:6" x14ac:dyDescent="0.25">
      <c r="A781" s="14" t="str">
        <f t="shared" si="12"/>
        <v>05874971</v>
      </c>
      <c r="B781" s="18" t="s">
        <v>1736</v>
      </c>
      <c r="C781" s="18" t="s">
        <v>1737</v>
      </c>
      <c r="D781" s="18" t="s">
        <v>470</v>
      </c>
      <c r="E781" s="20">
        <v>554003.73</v>
      </c>
      <c r="F781" s="21">
        <v>1</v>
      </c>
    </row>
    <row r="782" spans="1:6" x14ac:dyDescent="0.25">
      <c r="A782" s="14" t="str">
        <f t="shared" si="12"/>
        <v>05877609</v>
      </c>
      <c r="B782" s="14" t="s">
        <v>1738</v>
      </c>
      <c r="C782" s="14" t="s">
        <v>1739</v>
      </c>
      <c r="D782" s="14" t="s">
        <v>199</v>
      </c>
      <c r="E782" s="16">
        <v>4417452.1100000003</v>
      </c>
      <c r="F782" s="17">
        <v>1</v>
      </c>
    </row>
    <row r="783" spans="1:6" x14ac:dyDescent="0.25">
      <c r="A783" s="14" t="str">
        <f t="shared" si="12"/>
        <v>05880446</v>
      </c>
      <c r="B783" s="18" t="s">
        <v>1740</v>
      </c>
      <c r="C783" s="18" t="s">
        <v>1741</v>
      </c>
      <c r="D783" s="18" t="s">
        <v>222</v>
      </c>
      <c r="E783" s="20">
        <v>73786.149999999994</v>
      </c>
      <c r="F783" s="21">
        <v>1</v>
      </c>
    </row>
    <row r="784" spans="1:6" x14ac:dyDescent="0.25">
      <c r="A784" s="14" t="str">
        <f t="shared" si="12"/>
        <v>05888451</v>
      </c>
      <c r="B784" s="18" t="s">
        <v>1742</v>
      </c>
      <c r="C784" s="18" t="s">
        <v>1743</v>
      </c>
      <c r="D784" s="18" t="s">
        <v>60</v>
      </c>
      <c r="E784" s="20">
        <v>2562390.35</v>
      </c>
      <c r="F784" s="21">
        <v>1</v>
      </c>
    </row>
    <row r="785" spans="1:6" x14ac:dyDescent="0.25">
      <c r="A785" s="14" t="str">
        <f t="shared" si="12"/>
        <v>05919720</v>
      </c>
      <c r="B785" s="18" t="s">
        <v>1744</v>
      </c>
      <c r="C785" s="18" t="s">
        <v>1745</v>
      </c>
      <c r="D785" s="18" t="s">
        <v>191</v>
      </c>
      <c r="E785" s="20">
        <v>29086815.039999999</v>
      </c>
      <c r="F785" s="21">
        <v>1</v>
      </c>
    </row>
    <row r="786" spans="1:6" x14ac:dyDescent="0.25">
      <c r="A786" s="14" t="str">
        <f t="shared" si="12"/>
        <v>05927936</v>
      </c>
      <c r="B786" s="14" t="s">
        <v>1746</v>
      </c>
      <c r="C786" s="14" t="s">
        <v>1747</v>
      </c>
      <c r="D786" s="14" t="s">
        <v>252</v>
      </c>
      <c r="E786" s="16">
        <v>246018.15</v>
      </c>
      <c r="F786" s="17">
        <v>1</v>
      </c>
    </row>
    <row r="787" spans="1:6" x14ac:dyDescent="0.25">
      <c r="A787" s="14" t="str">
        <f t="shared" si="12"/>
        <v>05940955</v>
      </c>
      <c r="B787" s="18" t="s">
        <v>1748</v>
      </c>
      <c r="C787" s="18" t="s">
        <v>1749</v>
      </c>
      <c r="D787" s="18" t="s">
        <v>252</v>
      </c>
      <c r="E787" s="20">
        <v>63177.56</v>
      </c>
      <c r="F787" s="21">
        <v>1</v>
      </c>
    </row>
    <row r="788" spans="1:6" x14ac:dyDescent="0.25">
      <c r="A788" s="14" t="str">
        <f t="shared" si="12"/>
        <v>05990441</v>
      </c>
      <c r="B788" s="14" t="s">
        <v>1750</v>
      </c>
      <c r="C788" s="14" t="s">
        <v>1751</v>
      </c>
      <c r="D788" s="14" t="s">
        <v>60</v>
      </c>
      <c r="E788" s="16">
        <v>61451.06</v>
      </c>
      <c r="F788" s="17">
        <v>1</v>
      </c>
    </row>
    <row r="789" spans="1:6" x14ac:dyDescent="0.25">
      <c r="A789" s="14" t="str">
        <f t="shared" si="12"/>
        <v>06013136</v>
      </c>
      <c r="B789" s="14" t="s">
        <v>1752</v>
      </c>
      <c r="C789" s="14" t="s">
        <v>1753</v>
      </c>
      <c r="D789" s="14" t="s">
        <v>470</v>
      </c>
      <c r="E789" s="15">
        <v>802.87</v>
      </c>
      <c r="F789" s="17">
        <v>1</v>
      </c>
    </row>
    <row r="790" spans="1:6" x14ac:dyDescent="0.25">
      <c r="A790" s="14" t="str">
        <f t="shared" si="12"/>
        <v>06013556</v>
      </c>
      <c r="B790" s="14" t="s">
        <v>1754</v>
      </c>
      <c r="C790" s="14" t="s">
        <v>1755</v>
      </c>
      <c r="D790" s="14" t="s">
        <v>191</v>
      </c>
      <c r="E790" s="16">
        <v>312803.75</v>
      </c>
      <c r="F790" s="17">
        <v>1</v>
      </c>
    </row>
    <row r="791" spans="1:6" x14ac:dyDescent="0.25">
      <c r="A791" s="14" t="str">
        <f t="shared" si="12"/>
        <v>06013950</v>
      </c>
      <c r="B791" s="18" t="s">
        <v>1756</v>
      </c>
      <c r="C791" s="18" t="s">
        <v>1757</v>
      </c>
      <c r="D791" s="18" t="s">
        <v>60</v>
      </c>
      <c r="E791" s="20">
        <v>100736.96000000001</v>
      </c>
      <c r="F791" s="21">
        <v>1</v>
      </c>
    </row>
    <row r="792" spans="1:6" x14ac:dyDescent="0.25">
      <c r="A792" s="14" t="str">
        <f t="shared" si="12"/>
        <v>06015504</v>
      </c>
      <c r="B792" s="14" t="s">
        <v>1758</v>
      </c>
      <c r="C792" s="14" t="s">
        <v>1759</v>
      </c>
      <c r="D792" s="14" t="s">
        <v>395</v>
      </c>
      <c r="E792" s="16">
        <v>149072.64000000001</v>
      </c>
      <c r="F792" s="17">
        <v>1</v>
      </c>
    </row>
    <row r="793" spans="1:6" x14ac:dyDescent="0.25">
      <c r="A793" s="14" t="str">
        <f t="shared" si="12"/>
        <v>06019110</v>
      </c>
      <c r="B793" s="18" t="s">
        <v>1760</v>
      </c>
      <c r="C793" s="18" t="s">
        <v>1761</v>
      </c>
      <c r="D793" s="18" t="s">
        <v>214</v>
      </c>
      <c r="E793" s="20">
        <v>240203.51999999999</v>
      </c>
      <c r="F793" s="21">
        <v>1</v>
      </c>
    </row>
    <row r="794" spans="1:6" x14ac:dyDescent="0.25">
      <c r="A794" s="14" t="str">
        <f t="shared" si="12"/>
        <v>06036806</v>
      </c>
      <c r="B794" s="14" t="s">
        <v>1762</v>
      </c>
      <c r="C794" s="14" t="s">
        <v>1763</v>
      </c>
      <c r="D794" s="14" t="s">
        <v>60</v>
      </c>
      <c r="E794" s="16">
        <v>186471.11</v>
      </c>
      <c r="F794" s="17">
        <v>1</v>
      </c>
    </row>
    <row r="795" spans="1:6" x14ac:dyDescent="0.25">
      <c r="A795" s="14" t="str">
        <f t="shared" si="12"/>
        <v>06039269</v>
      </c>
      <c r="B795" s="18" t="s">
        <v>1764</v>
      </c>
      <c r="C795" s="18" t="s">
        <v>1765</v>
      </c>
      <c r="D795" s="18" t="s">
        <v>249</v>
      </c>
      <c r="E795" s="20">
        <v>13275110.460000001</v>
      </c>
      <c r="F795" s="21">
        <v>1</v>
      </c>
    </row>
    <row r="796" spans="1:6" x14ac:dyDescent="0.25">
      <c r="A796" s="14" t="str">
        <f t="shared" si="12"/>
        <v>06043725</v>
      </c>
      <c r="B796" s="18" t="s">
        <v>1766</v>
      </c>
      <c r="C796" s="18" t="s">
        <v>1767</v>
      </c>
      <c r="D796" s="18" t="s">
        <v>287</v>
      </c>
      <c r="E796" s="20">
        <v>191116.14</v>
      </c>
      <c r="F796" s="21">
        <v>1</v>
      </c>
    </row>
    <row r="797" spans="1:6" x14ac:dyDescent="0.25">
      <c r="A797" s="14" t="str">
        <f t="shared" si="12"/>
        <v>06047087</v>
      </c>
      <c r="B797" s="18" t="s">
        <v>1768</v>
      </c>
      <c r="C797" s="18" t="s">
        <v>1769</v>
      </c>
      <c r="D797" s="18" t="s">
        <v>60</v>
      </c>
      <c r="E797" s="20">
        <v>1969874.25</v>
      </c>
      <c r="F797" s="21">
        <v>1</v>
      </c>
    </row>
    <row r="798" spans="1:6" x14ac:dyDescent="0.25">
      <c r="A798" s="14" t="str">
        <f t="shared" si="12"/>
        <v>06047087</v>
      </c>
      <c r="B798" s="14" t="s">
        <v>1770</v>
      </c>
      <c r="C798" s="14" t="s">
        <v>1769</v>
      </c>
      <c r="D798" s="14" t="s">
        <v>60</v>
      </c>
      <c r="E798" s="16">
        <v>41249.199999999997</v>
      </c>
      <c r="F798" s="17">
        <v>1</v>
      </c>
    </row>
    <row r="799" spans="1:6" x14ac:dyDescent="0.25">
      <c r="A799" s="14" t="str">
        <f t="shared" si="12"/>
        <v>06047087</v>
      </c>
      <c r="B799" s="14" t="s">
        <v>1771</v>
      </c>
      <c r="C799" s="14" t="s">
        <v>1769</v>
      </c>
      <c r="D799" s="14" t="s">
        <v>252</v>
      </c>
      <c r="E799" s="16">
        <v>272213.78000000003</v>
      </c>
      <c r="F799" s="17">
        <v>1</v>
      </c>
    </row>
    <row r="800" spans="1:6" x14ac:dyDescent="0.25">
      <c r="A800" s="14" t="str">
        <f t="shared" si="12"/>
        <v>06047087</v>
      </c>
      <c r="B800" s="14" t="s">
        <v>1772</v>
      </c>
      <c r="C800" s="14" t="s">
        <v>1769</v>
      </c>
      <c r="D800" s="14" t="s">
        <v>252</v>
      </c>
      <c r="E800" s="16">
        <v>15841.11</v>
      </c>
      <c r="F800" s="17">
        <v>1</v>
      </c>
    </row>
    <row r="801" spans="1:6" x14ac:dyDescent="0.25">
      <c r="A801" s="14" t="str">
        <f t="shared" si="12"/>
        <v>06047087</v>
      </c>
      <c r="B801" s="18" t="s">
        <v>1773</v>
      </c>
      <c r="C801" s="18" t="s">
        <v>1769</v>
      </c>
      <c r="D801" s="18" t="s">
        <v>252</v>
      </c>
      <c r="E801" s="20">
        <v>174233.93</v>
      </c>
      <c r="F801" s="21">
        <v>1</v>
      </c>
    </row>
    <row r="802" spans="1:6" x14ac:dyDescent="0.25">
      <c r="A802" s="14" t="str">
        <f t="shared" si="12"/>
        <v>06047087</v>
      </c>
      <c r="B802" s="14" t="s">
        <v>1774</v>
      </c>
      <c r="C802" s="14" t="s">
        <v>1769</v>
      </c>
      <c r="D802" s="14" t="s">
        <v>252</v>
      </c>
      <c r="E802" s="16">
        <v>919868.4</v>
      </c>
      <c r="F802" s="17">
        <v>1</v>
      </c>
    </row>
    <row r="803" spans="1:6" x14ac:dyDescent="0.25">
      <c r="A803" s="14" t="str">
        <f t="shared" si="12"/>
        <v>06057429</v>
      </c>
      <c r="B803" s="18" t="s">
        <v>1775</v>
      </c>
      <c r="C803" s="18" t="s">
        <v>1776</v>
      </c>
      <c r="D803" s="18" t="s">
        <v>235</v>
      </c>
      <c r="E803" s="20">
        <v>34550.53</v>
      </c>
      <c r="F803" s="21">
        <v>1</v>
      </c>
    </row>
    <row r="804" spans="1:6" x14ac:dyDescent="0.25">
      <c r="A804" s="14" t="str">
        <f t="shared" si="12"/>
        <v>06058863</v>
      </c>
      <c r="B804" s="14" t="s">
        <v>1777</v>
      </c>
      <c r="C804" s="14" t="s">
        <v>1778</v>
      </c>
      <c r="D804" s="14" t="s">
        <v>60</v>
      </c>
      <c r="E804" s="16">
        <v>277044.27</v>
      </c>
      <c r="F804" s="17">
        <v>1</v>
      </c>
    </row>
    <row r="805" spans="1:6" x14ac:dyDescent="0.25">
      <c r="A805" s="14" t="str">
        <f t="shared" si="12"/>
        <v>06061422</v>
      </c>
      <c r="B805" s="14" t="s">
        <v>1779</v>
      </c>
      <c r="C805" s="14" t="s">
        <v>1780</v>
      </c>
      <c r="D805" s="14" t="s">
        <v>204</v>
      </c>
      <c r="E805" s="16">
        <v>595209.94999999995</v>
      </c>
      <c r="F805" s="17">
        <v>1</v>
      </c>
    </row>
    <row r="806" spans="1:6" x14ac:dyDescent="0.25">
      <c r="A806" s="14" t="str">
        <f t="shared" si="12"/>
        <v>06065977</v>
      </c>
      <c r="B806" s="18" t="s">
        <v>1781</v>
      </c>
      <c r="C806" s="18" t="s">
        <v>1782</v>
      </c>
      <c r="D806" s="18" t="s">
        <v>287</v>
      </c>
      <c r="E806" s="20">
        <v>142975.32999999999</v>
      </c>
      <c r="F806" s="21">
        <v>1</v>
      </c>
    </row>
    <row r="807" spans="1:6" x14ac:dyDescent="0.25">
      <c r="A807" s="14" t="str">
        <f t="shared" si="12"/>
        <v>06071379</v>
      </c>
      <c r="B807" s="14" t="s">
        <v>1783</v>
      </c>
      <c r="C807" s="14" t="s">
        <v>1784</v>
      </c>
      <c r="D807" s="14" t="s">
        <v>235</v>
      </c>
      <c r="E807" s="16">
        <v>60704.49</v>
      </c>
      <c r="F807" s="17">
        <v>1</v>
      </c>
    </row>
    <row r="808" spans="1:6" x14ac:dyDescent="0.25">
      <c r="A808" s="14" t="str">
        <f t="shared" si="12"/>
        <v>06086288</v>
      </c>
      <c r="B808" s="18" t="s">
        <v>1785</v>
      </c>
      <c r="C808" s="18" t="s">
        <v>1786</v>
      </c>
      <c r="D808" s="18" t="s">
        <v>194</v>
      </c>
      <c r="E808" s="20">
        <v>251332.11</v>
      </c>
      <c r="F808" s="21">
        <v>1</v>
      </c>
    </row>
    <row r="809" spans="1:6" x14ac:dyDescent="0.25">
      <c r="A809" s="14" t="str">
        <f t="shared" si="12"/>
        <v>06096722</v>
      </c>
      <c r="B809" s="14" t="s">
        <v>1787</v>
      </c>
      <c r="C809" s="14" t="s">
        <v>1788</v>
      </c>
      <c r="D809" s="14" t="s">
        <v>252</v>
      </c>
      <c r="E809" s="16">
        <v>1591.15</v>
      </c>
      <c r="F809" s="17">
        <v>1</v>
      </c>
    </row>
    <row r="810" spans="1:6" x14ac:dyDescent="0.25">
      <c r="A810" s="14" t="str">
        <f t="shared" si="12"/>
        <v>06101512</v>
      </c>
      <c r="B810" s="14" t="s">
        <v>1789</v>
      </c>
      <c r="C810" s="14" t="s">
        <v>1790</v>
      </c>
      <c r="D810" s="14" t="s">
        <v>194</v>
      </c>
      <c r="E810" s="16">
        <v>22211.54</v>
      </c>
      <c r="F810" s="17">
        <v>1</v>
      </c>
    </row>
    <row r="811" spans="1:6" x14ac:dyDescent="0.25">
      <c r="A811" s="14" t="str">
        <f t="shared" si="12"/>
        <v>06103900</v>
      </c>
      <c r="B811" s="18" t="s">
        <v>1791</v>
      </c>
      <c r="C811" s="18" t="s">
        <v>1792</v>
      </c>
      <c r="D811" s="18" t="s">
        <v>383</v>
      </c>
      <c r="E811" s="20">
        <v>57154.48</v>
      </c>
      <c r="F811" s="21">
        <v>1</v>
      </c>
    </row>
    <row r="812" spans="1:6" x14ac:dyDescent="0.25">
      <c r="A812" s="14" t="str">
        <f t="shared" si="12"/>
        <v>06108781</v>
      </c>
      <c r="B812" s="18" t="s">
        <v>1793</v>
      </c>
      <c r="C812" s="18" t="s">
        <v>1794</v>
      </c>
      <c r="D812" s="18" t="s">
        <v>194</v>
      </c>
      <c r="E812" s="20">
        <v>303611.45</v>
      </c>
      <c r="F812" s="21">
        <v>1</v>
      </c>
    </row>
    <row r="813" spans="1:6" x14ac:dyDescent="0.25">
      <c r="A813" s="14" t="str">
        <f t="shared" si="12"/>
        <v>06115976</v>
      </c>
      <c r="B813" s="18" t="s">
        <v>1795</v>
      </c>
      <c r="C813" s="18" t="s">
        <v>1796</v>
      </c>
      <c r="D813" s="18" t="s">
        <v>194</v>
      </c>
      <c r="E813" s="20">
        <v>380782.56</v>
      </c>
      <c r="F813" s="21">
        <v>1</v>
      </c>
    </row>
    <row r="814" spans="1:6" x14ac:dyDescent="0.25">
      <c r="A814" s="14" t="str">
        <f t="shared" si="12"/>
        <v>06121988</v>
      </c>
      <c r="B814" s="18" t="s">
        <v>1797</v>
      </c>
      <c r="C814" s="18" t="s">
        <v>1798</v>
      </c>
      <c r="D814" s="18" t="s">
        <v>232</v>
      </c>
      <c r="E814" s="20">
        <v>10571238.08</v>
      </c>
      <c r="F814" s="21">
        <v>1</v>
      </c>
    </row>
    <row r="815" spans="1:6" x14ac:dyDescent="0.25">
      <c r="A815" s="14" t="str">
        <f t="shared" si="12"/>
        <v>06128588</v>
      </c>
      <c r="B815" s="14" t="s">
        <v>1799</v>
      </c>
      <c r="C815" s="14" t="s">
        <v>1800</v>
      </c>
      <c r="D815" s="14" t="s">
        <v>252</v>
      </c>
      <c r="E815" s="16">
        <v>36451.43</v>
      </c>
      <c r="F815" s="17">
        <v>1</v>
      </c>
    </row>
    <row r="816" spans="1:6" x14ac:dyDescent="0.25">
      <c r="A816" s="14" t="str">
        <f t="shared" si="12"/>
        <v>06128938</v>
      </c>
      <c r="B816" s="14" t="s">
        <v>1801</v>
      </c>
      <c r="C816" s="14" t="s">
        <v>1802</v>
      </c>
      <c r="D816" s="14" t="s">
        <v>194</v>
      </c>
      <c r="E816" s="16">
        <v>1897830.76</v>
      </c>
      <c r="F816" s="17">
        <v>1</v>
      </c>
    </row>
    <row r="817" spans="1:6" x14ac:dyDescent="0.25">
      <c r="A817" s="14" t="str">
        <f t="shared" si="12"/>
        <v>06132898</v>
      </c>
      <c r="B817" s="18" t="s">
        <v>1803</v>
      </c>
      <c r="C817" s="18" t="s">
        <v>1804</v>
      </c>
      <c r="D817" s="18" t="s">
        <v>194</v>
      </c>
      <c r="E817" s="20">
        <v>100248.11</v>
      </c>
      <c r="F817" s="21">
        <v>1</v>
      </c>
    </row>
    <row r="818" spans="1:6" x14ac:dyDescent="0.25">
      <c r="A818" s="14" t="str">
        <f t="shared" si="12"/>
        <v>06134926</v>
      </c>
      <c r="B818" s="18" t="s">
        <v>1805</v>
      </c>
      <c r="C818" s="18" t="s">
        <v>1806</v>
      </c>
      <c r="D818" s="18" t="s">
        <v>244</v>
      </c>
      <c r="E818" s="20">
        <v>10213615.119999999</v>
      </c>
      <c r="F818" s="21">
        <v>1</v>
      </c>
    </row>
    <row r="819" spans="1:6" x14ac:dyDescent="0.25">
      <c r="A819" s="14" t="str">
        <f t="shared" si="12"/>
        <v>06136564</v>
      </c>
      <c r="B819" s="14" t="s">
        <v>1807</v>
      </c>
      <c r="C819" s="14" t="s">
        <v>1808</v>
      </c>
      <c r="D819" s="14" t="s">
        <v>272</v>
      </c>
      <c r="E819" s="16">
        <v>27785.45</v>
      </c>
      <c r="F819" s="17">
        <v>1</v>
      </c>
    </row>
    <row r="820" spans="1:6" x14ac:dyDescent="0.25">
      <c r="A820" s="14" t="str">
        <f t="shared" si="12"/>
        <v>06145556</v>
      </c>
      <c r="B820" s="14" t="s">
        <v>1809</v>
      </c>
      <c r="C820" s="14" t="s">
        <v>1810</v>
      </c>
      <c r="D820" s="14" t="s">
        <v>395</v>
      </c>
      <c r="E820" s="16">
        <v>955168.94</v>
      </c>
      <c r="F820" s="17">
        <v>1</v>
      </c>
    </row>
    <row r="821" spans="1:6" x14ac:dyDescent="0.25">
      <c r="A821" s="14" t="str">
        <f t="shared" si="12"/>
        <v>06159097</v>
      </c>
      <c r="B821" s="14" t="s">
        <v>1811</v>
      </c>
      <c r="C821" s="14" t="s">
        <v>1812</v>
      </c>
      <c r="D821" s="14" t="s">
        <v>235</v>
      </c>
      <c r="E821" s="16">
        <v>100482.72</v>
      </c>
      <c r="F821" s="17">
        <v>1</v>
      </c>
    </row>
    <row r="822" spans="1:6" x14ac:dyDescent="0.25">
      <c r="A822" s="14" t="str">
        <f t="shared" si="12"/>
        <v>06160119</v>
      </c>
      <c r="B822" s="14" t="s">
        <v>1813</v>
      </c>
      <c r="C822" s="14" t="s">
        <v>1814</v>
      </c>
      <c r="D822" s="14" t="s">
        <v>60</v>
      </c>
      <c r="E822" s="16">
        <v>35118.379999999997</v>
      </c>
      <c r="F822" s="17">
        <v>1</v>
      </c>
    </row>
    <row r="823" spans="1:6" x14ac:dyDescent="0.25">
      <c r="A823" s="14" t="str">
        <f t="shared" si="12"/>
        <v>06171164</v>
      </c>
      <c r="B823" s="18" t="s">
        <v>1815</v>
      </c>
      <c r="C823" s="18" t="s">
        <v>1816</v>
      </c>
      <c r="D823" s="18" t="s">
        <v>217</v>
      </c>
      <c r="E823" s="20">
        <v>1723352.09</v>
      </c>
      <c r="F823" s="21">
        <v>1</v>
      </c>
    </row>
    <row r="824" spans="1:6" x14ac:dyDescent="0.25">
      <c r="A824" s="14" t="str">
        <f t="shared" si="12"/>
        <v>06207484</v>
      </c>
      <c r="B824" s="14" t="s">
        <v>1817</v>
      </c>
      <c r="C824" s="14" t="s">
        <v>1818</v>
      </c>
      <c r="D824" s="14" t="s">
        <v>194</v>
      </c>
      <c r="E824" s="16">
        <v>190929.36</v>
      </c>
      <c r="F824" s="17">
        <v>1</v>
      </c>
    </row>
    <row r="825" spans="1:6" x14ac:dyDescent="0.25">
      <c r="A825" s="14" t="str">
        <f t="shared" si="12"/>
        <v>06219741</v>
      </c>
      <c r="B825" s="14" t="s">
        <v>1819</v>
      </c>
      <c r="C825" s="14" t="s">
        <v>1820</v>
      </c>
      <c r="D825" s="14" t="s">
        <v>252</v>
      </c>
      <c r="E825" s="16">
        <v>5512336.5700000003</v>
      </c>
      <c r="F825" s="17">
        <v>1</v>
      </c>
    </row>
    <row r="826" spans="1:6" x14ac:dyDescent="0.25">
      <c r="A826" s="14" t="str">
        <f t="shared" si="12"/>
        <v>06233840</v>
      </c>
      <c r="B826" s="14" t="s">
        <v>1821</v>
      </c>
      <c r="C826" s="14" t="s">
        <v>1822</v>
      </c>
      <c r="D826" s="14" t="s">
        <v>60</v>
      </c>
      <c r="E826" s="16">
        <v>105100.51</v>
      </c>
      <c r="F826" s="17">
        <v>1</v>
      </c>
    </row>
    <row r="827" spans="1:6" x14ac:dyDescent="0.25">
      <c r="A827" s="14" t="str">
        <f t="shared" si="12"/>
        <v>06242397</v>
      </c>
      <c r="B827" s="14" t="s">
        <v>1823</v>
      </c>
      <c r="C827" s="14" t="s">
        <v>1824</v>
      </c>
      <c r="D827" s="14" t="s">
        <v>235</v>
      </c>
      <c r="E827" s="16">
        <v>2688805.25</v>
      </c>
      <c r="F827" s="17">
        <v>1</v>
      </c>
    </row>
    <row r="828" spans="1:6" x14ac:dyDescent="0.25">
      <c r="A828" s="14" t="str">
        <f t="shared" si="12"/>
        <v>06251492</v>
      </c>
      <c r="B828" s="18" t="s">
        <v>1825</v>
      </c>
      <c r="C828" s="18" t="s">
        <v>1826</v>
      </c>
      <c r="D828" s="18" t="s">
        <v>222</v>
      </c>
      <c r="E828" s="20">
        <v>145885.66</v>
      </c>
      <c r="F828" s="21">
        <v>1</v>
      </c>
    </row>
    <row r="829" spans="1:6" x14ac:dyDescent="0.25">
      <c r="A829" s="14" t="str">
        <f t="shared" si="12"/>
        <v>06260857</v>
      </c>
      <c r="B829" s="18" t="s">
        <v>1827</v>
      </c>
      <c r="C829" s="18" t="s">
        <v>1828</v>
      </c>
      <c r="D829" s="18" t="s">
        <v>60</v>
      </c>
      <c r="E829" s="20">
        <v>13868332.76</v>
      </c>
      <c r="F829" s="21">
        <v>1</v>
      </c>
    </row>
    <row r="830" spans="1:6" x14ac:dyDescent="0.25">
      <c r="A830" s="14" t="str">
        <f t="shared" si="12"/>
        <v>06263008</v>
      </c>
      <c r="B830" s="14" t="s">
        <v>1829</v>
      </c>
      <c r="C830" s="14" t="s">
        <v>1830</v>
      </c>
      <c r="D830" s="14" t="s">
        <v>194</v>
      </c>
      <c r="E830" s="16">
        <v>227196.4</v>
      </c>
      <c r="F830" s="17">
        <v>1</v>
      </c>
    </row>
    <row r="831" spans="1:6" x14ac:dyDescent="0.25">
      <c r="A831" s="14" t="str">
        <f t="shared" si="12"/>
        <v>06265912</v>
      </c>
      <c r="B831" s="18" t="s">
        <v>1831</v>
      </c>
      <c r="C831" s="18" t="s">
        <v>38</v>
      </c>
      <c r="D831" s="18" t="s">
        <v>194</v>
      </c>
      <c r="E831" s="20">
        <v>2315583.48</v>
      </c>
      <c r="F831" s="21">
        <v>1</v>
      </c>
    </row>
    <row r="832" spans="1:6" x14ac:dyDescent="0.25">
      <c r="A832" s="14" t="str">
        <f t="shared" si="12"/>
        <v>06270805</v>
      </c>
      <c r="B832" s="18" t="s">
        <v>1832</v>
      </c>
      <c r="C832" s="18" t="s">
        <v>1833</v>
      </c>
      <c r="D832" s="18" t="s">
        <v>194</v>
      </c>
      <c r="E832" s="20">
        <v>16507.77</v>
      </c>
      <c r="F832" s="21">
        <v>1</v>
      </c>
    </row>
    <row r="833" spans="1:6" x14ac:dyDescent="0.25">
      <c r="A833" s="14" t="str">
        <f t="shared" si="12"/>
        <v>06275762</v>
      </c>
      <c r="B833" s="18" t="s">
        <v>1834</v>
      </c>
      <c r="C833" s="18" t="s">
        <v>1835</v>
      </c>
      <c r="D833" s="18" t="s">
        <v>194</v>
      </c>
      <c r="E833" s="20">
        <v>17882371.84</v>
      </c>
      <c r="F833" s="21">
        <v>1</v>
      </c>
    </row>
    <row r="834" spans="1:6" x14ac:dyDescent="0.25">
      <c r="A834" s="14" t="str">
        <f t="shared" si="12"/>
        <v>06280273</v>
      </c>
      <c r="B834" s="14" t="s">
        <v>1836</v>
      </c>
      <c r="C834" s="14" t="s">
        <v>1837</v>
      </c>
      <c r="D834" s="14" t="s">
        <v>302</v>
      </c>
      <c r="E834" s="16">
        <v>1086551.99</v>
      </c>
      <c r="F834" s="17">
        <v>1</v>
      </c>
    </row>
    <row r="835" spans="1:6" x14ac:dyDescent="0.25">
      <c r="A835" s="14" t="str">
        <f t="shared" si="12"/>
        <v>06294336</v>
      </c>
      <c r="B835" s="14" t="s">
        <v>1838</v>
      </c>
      <c r="C835" s="14" t="s">
        <v>1839</v>
      </c>
      <c r="D835" s="14" t="s">
        <v>204</v>
      </c>
      <c r="E835" s="16">
        <v>1499515.72</v>
      </c>
      <c r="F835" s="17">
        <v>1</v>
      </c>
    </row>
    <row r="836" spans="1:6" x14ac:dyDescent="0.25">
      <c r="A836" s="14" t="str">
        <f t="shared" si="12"/>
        <v>06298103</v>
      </c>
      <c r="B836" s="14" t="s">
        <v>1840</v>
      </c>
      <c r="C836" s="14" t="s">
        <v>1841</v>
      </c>
      <c r="D836" s="14" t="s">
        <v>194</v>
      </c>
      <c r="E836" s="16">
        <v>8426657.5899999999</v>
      </c>
      <c r="F836" s="17">
        <v>1</v>
      </c>
    </row>
    <row r="837" spans="1:6" x14ac:dyDescent="0.25">
      <c r="A837" s="14" t="str">
        <f t="shared" si="12"/>
        <v>06314283</v>
      </c>
      <c r="B837" s="18" t="s">
        <v>1842</v>
      </c>
      <c r="C837" s="18" t="s">
        <v>1843</v>
      </c>
      <c r="D837" s="18" t="s">
        <v>194</v>
      </c>
      <c r="E837" s="20">
        <v>140729.63</v>
      </c>
      <c r="F837" s="21">
        <v>1</v>
      </c>
    </row>
    <row r="838" spans="1:6" x14ac:dyDescent="0.25">
      <c r="A838" s="14" t="str">
        <f t="shared" si="12"/>
        <v>06329691</v>
      </c>
      <c r="B838" s="18" t="s">
        <v>1844</v>
      </c>
      <c r="C838" s="18" t="s">
        <v>1845</v>
      </c>
      <c r="D838" s="18" t="s">
        <v>199</v>
      </c>
      <c r="E838" s="20">
        <v>132243.95000000001</v>
      </c>
      <c r="F838" s="21">
        <v>1</v>
      </c>
    </row>
    <row r="839" spans="1:6" x14ac:dyDescent="0.25">
      <c r="A839" s="14" t="str">
        <f t="shared" ref="A839:A902" si="13">LEFT(SUBSTITUTE(SUBSTITUTE(SUBSTITUTE(SUBSTITUTE(TRIM(B839),".",""),"/",""),"-","")," ",""), 8)</f>
        <v>06333692</v>
      </c>
      <c r="B839" s="14" t="s">
        <v>1846</v>
      </c>
      <c r="C839" s="14" t="s">
        <v>1847</v>
      </c>
      <c r="D839" s="14" t="s">
        <v>470</v>
      </c>
      <c r="E839" s="16">
        <v>139101.72</v>
      </c>
      <c r="F839" s="17">
        <v>1</v>
      </c>
    </row>
    <row r="840" spans="1:6" x14ac:dyDescent="0.25">
      <c r="A840" s="14" t="str">
        <f t="shared" si="13"/>
        <v>06333940</v>
      </c>
      <c r="B840" s="14" t="s">
        <v>1848</v>
      </c>
      <c r="C840" s="14" t="s">
        <v>1849</v>
      </c>
      <c r="D840" s="14" t="s">
        <v>214</v>
      </c>
      <c r="E840" s="16">
        <v>761151.14</v>
      </c>
      <c r="F840" s="17">
        <v>1</v>
      </c>
    </row>
    <row r="841" spans="1:6" x14ac:dyDescent="0.25">
      <c r="A841" s="14" t="str">
        <f t="shared" si="13"/>
        <v>06339994</v>
      </c>
      <c r="B841" s="14" t="s">
        <v>1850</v>
      </c>
      <c r="C841" s="14" t="s">
        <v>1851</v>
      </c>
      <c r="D841" s="14" t="s">
        <v>214</v>
      </c>
      <c r="E841" s="16">
        <v>750471.02</v>
      </c>
      <c r="F841" s="17">
        <v>1</v>
      </c>
    </row>
    <row r="842" spans="1:6" x14ac:dyDescent="0.25">
      <c r="A842" s="14" t="str">
        <f t="shared" si="13"/>
        <v>06373153</v>
      </c>
      <c r="B842" s="18" t="s">
        <v>1852</v>
      </c>
      <c r="C842" s="18" t="s">
        <v>1853</v>
      </c>
      <c r="D842" s="18" t="s">
        <v>194</v>
      </c>
      <c r="E842" s="20">
        <v>200726.28</v>
      </c>
      <c r="F842" s="21">
        <v>1</v>
      </c>
    </row>
    <row r="843" spans="1:6" x14ac:dyDescent="0.25">
      <c r="A843" s="14" t="str">
        <f t="shared" si="13"/>
        <v>06471312</v>
      </c>
      <c r="B843" s="18" t="s">
        <v>1854</v>
      </c>
      <c r="C843" s="18" t="s">
        <v>1855</v>
      </c>
      <c r="D843" s="18" t="s">
        <v>194</v>
      </c>
      <c r="E843" s="20">
        <v>1060616.6100000001</v>
      </c>
      <c r="F843" s="21">
        <v>1</v>
      </c>
    </row>
    <row r="844" spans="1:6" x14ac:dyDescent="0.25">
      <c r="A844" s="14" t="str">
        <f t="shared" si="13"/>
        <v>06496111</v>
      </c>
      <c r="B844" s="14" t="s">
        <v>1856</v>
      </c>
      <c r="C844" s="14" t="s">
        <v>1857</v>
      </c>
      <c r="D844" s="14" t="s">
        <v>194</v>
      </c>
      <c r="E844" s="16">
        <v>26708571.420000002</v>
      </c>
      <c r="F844" s="17">
        <v>1</v>
      </c>
    </row>
    <row r="845" spans="1:6" x14ac:dyDescent="0.25">
      <c r="A845" s="14" t="str">
        <f t="shared" si="13"/>
        <v>06577902</v>
      </c>
      <c r="B845" s="14" t="s">
        <v>1858</v>
      </c>
      <c r="C845" s="14" t="s">
        <v>1859</v>
      </c>
      <c r="D845" s="14" t="s">
        <v>470</v>
      </c>
      <c r="E845" s="16">
        <v>89188.6</v>
      </c>
      <c r="F845" s="17">
        <v>1</v>
      </c>
    </row>
    <row r="846" spans="1:6" x14ac:dyDescent="0.25">
      <c r="A846" s="14" t="str">
        <f t="shared" si="13"/>
        <v>06578611</v>
      </c>
      <c r="B846" s="18" t="s">
        <v>1860</v>
      </c>
      <c r="C846" s="18" t="s">
        <v>1861</v>
      </c>
      <c r="D846" s="18" t="s">
        <v>470</v>
      </c>
      <c r="E846" s="20">
        <v>18334.52</v>
      </c>
      <c r="F846" s="21">
        <v>1</v>
      </c>
    </row>
    <row r="847" spans="1:6" x14ac:dyDescent="0.25">
      <c r="A847" s="14" t="str">
        <f t="shared" si="13"/>
        <v>06600100</v>
      </c>
      <c r="B847" s="18" t="s">
        <v>1862</v>
      </c>
      <c r="C847" s="18" t="s">
        <v>1863</v>
      </c>
      <c r="D847" s="18" t="s">
        <v>232</v>
      </c>
      <c r="E847" s="20">
        <v>2947964.69</v>
      </c>
      <c r="F847" s="21">
        <v>1</v>
      </c>
    </row>
    <row r="848" spans="1:6" x14ac:dyDescent="0.25">
      <c r="A848" s="14" t="str">
        <f t="shared" si="13"/>
        <v>06602239</v>
      </c>
      <c r="B848" s="14" t="s">
        <v>1864</v>
      </c>
      <c r="C848" s="14" t="s">
        <v>1865</v>
      </c>
      <c r="D848" s="14" t="s">
        <v>470</v>
      </c>
      <c r="E848" s="16">
        <v>48038.91</v>
      </c>
      <c r="F848" s="17">
        <v>1</v>
      </c>
    </row>
    <row r="849" spans="1:6" x14ac:dyDescent="0.25">
      <c r="A849" s="14" t="str">
        <f t="shared" si="13"/>
        <v>06668354</v>
      </c>
      <c r="B849" s="14" t="s">
        <v>1866</v>
      </c>
      <c r="C849" s="14" t="s">
        <v>1867</v>
      </c>
      <c r="D849" s="14" t="s">
        <v>232</v>
      </c>
      <c r="E849" s="16">
        <v>476658.44</v>
      </c>
      <c r="F849" s="17">
        <v>1</v>
      </c>
    </row>
    <row r="850" spans="1:6" x14ac:dyDescent="0.25">
      <c r="A850" s="14" t="str">
        <f t="shared" si="13"/>
        <v>06700421</v>
      </c>
      <c r="B850" s="18" t="s">
        <v>1868</v>
      </c>
      <c r="C850" s="18" t="s">
        <v>1869</v>
      </c>
      <c r="D850" s="18" t="s">
        <v>194</v>
      </c>
      <c r="E850" s="20">
        <v>1594.23</v>
      </c>
      <c r="F850" s="21">
        <v>1</v>
      </c>
    </row>
    <row r="851" spans="1:6" x14ac:dyDescent="0.25">
      <c r="A851" s="14" t="str">
        <f t="shared" si="13"/>
        <v>06701254</v>
      </c>
      <c r="B851" s="18" t="s">
        <v>1870</v>
      </c>
      <c r="C851" s="18" t="s">
        <v>1871</v>
      </c>
      <c r="D851" s="18" t="s">
        <v>232</v>
      </c>
      <c r="E851" s="20">
        <v>5572207.4100000001</v>
      </c>
      <c r="F851" s="21">
        <v>1</v>
      </c>
    </row>
    <row r="852" spans="1:6" x14ac:dyDescent="0.25">
      <c r="A852" s="14" t="str">
        <f t="shared" si="13"/>
        <v>06705990</v>
      </c>
      <c r="B852" s="14" t="s">
        <v>1872</v>
      </c>
      <c r="C852" s="14" t="s">
        <v>1873</v>
      </c>
      <c r="D852" s="14" t="s">
        <v>232</v>
      </c>
      <c r="E852" s="16">
        <v>467839.91</v>
      </c>
      <c r="F852" s="17">
        <v>1</v>
      </c>
    </row>
    <row r="853" spans="1:6" x14ac:dyDescent="0.25">
      <c r="A853" s="14" t="str">
        <f t="shared" si="13"/>
        <v>06706246</v>
      </c>
      <c r="B853" s="14" t="s">
        <v>1874</v>
      </c>
      <c r="C853" s="14" t="s">
        <v>1875</v>
      </c>
      <c r="D853" s="14" t="s">
        <v>232</v>
      </c>
      <c r="E853" s="16">
        <v>740196.68</v>
      </c>
      <c r="F853" s="17">
        <v>1</v>
      </c>
    </row>
    <row r="854" spans="1:6" x14ac:dyDescent="0.25">
      <c r="A854" s="14" t="str">
        <f t="shared" si="13"/>
        <v>06707814</v>
      </c>
      <c r="B854" s="14" t="s">
        <v>1876</v>
      </c>
      <c r="C854" s="14" t="s">
        <v>1877</v>
      </c>
      <c r="D854" s="14" t="s">
        <v>232</v>
      </c>
      <c r="E854" s="16">
        <v>9092624.5899999999</v>
      </c>
      <c r="F854" s="17">
        <v>1</v>
      </c>
    </row>
    <row r="855" spans="1:6" x14ac:dyDescent="0.25">
      <c r="A855" s="14" t="str">
        <f t="shared" si="13"/>
        <v>06714315</v>
      </c>
      <c r="B855" s="14" t="s">
        <v>1878</v>
      </c>
      <c r="C855" s="14" t="s">
        <v>1879</v>
      </c>
      <c r="D855" s="14" t="s">
        <v>232</v>
      </c>
      <c r="E855" s="16">
        <v>2064</v>
      </c>
      <c r="F855" s="17">
        <v>1</v>
      </c>
    </row>
    <row r="856" spans="1:6" x14ac:dyDescent="0.25">
      <c r="A856" s="14" t="str">
        <f t="shared" si="13"/>
        <v>06734248</v>
      </c>
      <c r="B856" s="18" t="s">
        <v>1880</v>
      </c>
      <c r="C856" s="18" t="s">
        <v>1881</v>
      </c>
      <c r="D856" s="18" t="s">
        <v>232</v>
      </c>
      <c r="E856" s="20">
        <v>269855.25</v>
      </c>
      <c r="F856" s="21">
        <v>1</v>
      </c>
    </row>
    <row r="857" spans="1:6" x14ac:dyDescent="0.25">
      <c r="A857" s="14" t="str">
        <f t="shared" si="13"/>
        <v>06738025</v>
      </c>
      <c r="B857" s="14" t="s">
        <v>1882</v>
      </c>
      <c r="C857" s="14" t="s">
        <v>1883</v>
      </c>
      <c r="D857" s="14" t="s">
        <v>470</v>
      </c>
      <c r="E857" s="16">
        <v>1184105.1100000001</v>
      </c>
      <c r="F857" s="17">
        <v>1</v>
      </c>
    </row>
    <row r="858" spans="1:6" x14ac:dyDescent="0.25">
      <c r="A858" s="14" t="str">
        <f t="shared" si="13"/>
        <v>06738876</v>
      </c>
      <c r="B858" s="18" t="s">
        <v>1884</v>
      </c>
      <c r="C858" s="18" t="s">
        <v>1885</v>
      </c>
      <c r="D858" s="18" t="s">
        <v>232</v>
      </c>
      <c r="E858" s="20">
        <v>903411.69</v>
      </c>
      <c r="F858" s="21">
        <v>1</v>
      </c>
    </row>
    <row r="859" spans="1:6" x14ac:dyDescent="0.25">
      <c r="A859" s="14" t="str">
        <f t="shared" si="13"/>
        <v>06740328</v>
      </c>
      <c r="B859" s="14" t="s">
        <v>1886</v>
      </c>
      <c r="C859" s="14" t="s">
        <v>1887</v>
      </c>
      <c r="D859" s="14" t="s">
        <v>470</v>
      </c>
      <c r="E859" s="16">
        <v>5944970.8899999997</v>
      </c>
      <c r="F859" s="17">
        <v>1</v>
      </c>
    </row>
    <row r="860" spans="1:6" x14ac:dyDescent="0.25">
      <c r="A860" s="14" t="str">
        <f t="shared" si="13"/>
        <v>06745954</v>
      </c>
      <c r="B860" s="18" t="s">
        <v>1888</v>
      </c>
      <c r="C860" s="18" t="s">
        <v>1889</v>
      </c>
      <c r="D860" s="18" t="s">
        <v>470</v>
      </c>
      <c r="E860" s="20">
        <v>72676.84</v>
      </c>
      <c r="F860" s="21">
        <v>1</v>
      </c>
    </row>
    <row r="861" spans="1:6" x14ac:dyDescent="0.25">
      <c r="A861" s="14" t="str">
        <f t="shared" si="13"/>
        <v>06747463</v>
      </c>
      <c r="B861" s="14" t="s">
        <v>1890</v>
      </c>
      <c r="C861" s="14" t="s">
        <v>1891</v>
      </c>
      <c r="D861" s="14" t="s">
        <v>470</v>
      </c>
      <c r="E861" s="16">
        <v>93215.43</v>
      </c>
      <c r="F861" s="17">
        <v>1</v>
      </c>
    </row>
    <row r="862" spans="1:6" x14ac:dyDescent="0.25">
      <c r="A862" s="14" t="str">
        <f t="shared" si="13"/>
        <v>06748615</v>
      </c>
      <c r="B862" s="14" t="s">
        <v>1892</v>
      </c>
      <c r="C862" s="14" t="s">
        <v>1893</v>
      </c>
      <c r="D862" s="14" t="s">
        <v>214</v>
      </c>
      <c r="E862" s="16">
        <v>1917.16</v>
      </c>
      <c r="F862" s="17">
        <v>1</v>
      </c>
    </row>
    <row r="863" spans="1:6" x14ac:dyDescent="0.25">
      <c r="A863" s="14" t="str">
        <f t="shared" si="13"/>
        <v>06760235</v>
      </c>
      <c r="B863" s="14" t="s">
        <v>1894</v>
      </c>
      <c r="C863" s="14" t="s">
        <v>1895</v>
      </c>
      <c r="D863" s="14" t="s">
        <v>194</v>
      </c>
      <c r="E863" s="16">
        <v>366815.44</v>
      </c>
      <c r="F863" s="17">
        <v>1</v>
      </c>
    </row>
    <row r="864" spans="1:6" x14ac:dyDescent="0.25">
      <c r="A864" s="14" t="str">
        <f t="shared" si="13"/>
        <v>06795116</v>
      </c>
      <c r="B864" s="14" t="s">
        <v>1896</v>
      </c>
      <c r="C864" s="14" t="s">
        <v>1897</v>
      </c>
      <c r="D864" s="14" t="s">
        <v>232</v>
      </c>
      <c r="E864" s="16">
        <v>11539890.380000001</v>
      </c>
      <c r="F864" s="17">
        <v>1</v>
      </c>
    </row>
    <row r="865" spans="1:6" x14ac:dyDescent="0.25">
      <c r="A865" s="14" t="str">
        <f t="shared" si="13"/>
        <v>06816487</v>
      </c>
      <c r="B865" s="18" t="s">
        <v>1898</v>
      </c>
      <c r="C865" s="18" t="s">
        <v>1899</v>
      </c>
      <c r="D865" s="18" t="s">
        <v>252</v>
      </c>
      <c r="E865" s="20">
        <v>110008.37</v>
      </c>
      <c r="F865" s="21">
        <v>1</v>
      </c>
    </row>
    <row r="866" spans="1:6" x14ac:dyDescent="0.25">
      <c r="A866" s="14" t="str">
        <f t="shared" si="13"/>
        <v>06818942</v>
      </c>
      <c r="B866" s="18" t="s">
        <v>1900</v>
      </c>
      <c r="C866" s="18" t="s">
        <v>1901</v>
      </c>
      <c r="D866" s="18" t="s">
        <v>194</v>
      </c>
      <c r="E866" s="20">
        <v>1772629.08</v>
      </c>
      <c r="F866" s="21">
        <v>1</v>
      </c>
    </row>
    <row r="867" spans="1:6" x14ac:dyDescent="0.25">
      <c r="A867" s="14" t="str">
        <f t="shared" si="13"/>
        <v>06833917</v>
      </c>
      <c r="B867" s="18" t="s">
        <v>1902</v>
      </c>
      <c r="C867" s="18" t="s">
        <v>1903</v>
      </c>
      <c r="D867" s="18" t="s">
        <v>232</v>
      </c>
      <c r="E867" s="20">
        <v>161859875.00999999</v>
      </c>
      <c r="F867" s="21">
        <v>1</v>
      </c>
    </row>
    <row r="868" spans="1:6" x14ac:dyDescent="0.25">
      <c r="A868" s="14" t="str">
        <f t="shared" si="13"/>
        <v>06842470</v>
      </c>
      <c r="B868" s="14" t="s">
        <v>1904</v>
      </c>
      <c r="C868" s="14" t="s">
        <v>1905</v>
      </c>
      <c r="D868" s="14" t="s">
        <v>232</v>
      </c>
      <c r="E868" s="16">
        <v>4409.55</v>
      </c>
      <c r="F868" s="17">
        <v>1</v>
      </c>
    </row>
    <row r="869" spans="1:6" x14ac:dyDescent="0.25">
      <c r="A869" s="14" t="str">
        <f t="shared" si="13"/>
        <v>06846547</v>
      </c>
      <c r="B869" s="18" t="s">
        <v>1906</v>
      </c>
      <c r="C869" s="18" t="s">
        <v>1907</v>
      </c>
      <c r="D869" s="18" t="s">
        <v>232</v>
      </c>
      <c r="E869" s="20">
        <v>286696.64</v>
      </c>
      <c r="F869" s="21">
        <v>1</v>
      </c>
    </row>
    <row r="870" spans="1:6" x14ac:dyDescent="0.25">
      <c r="A870" s="14" t="str">
        <f t="shared" si="13"/>
        <v>06852636</v>
      </c>
      <c r="B870" s="18" t="s">
        <v>1908</v>
      </c>
      <c r="C870" s="18" t="s">
        <v>1909</v>
      </c>
      <c r="D870" s="18" t="s">
        <v>232</v>
      </c>
      <c r="E870" s="20">
        <v>5305.57</v>
      </c>
      <c r="F870" s="21">
        <v>1</v>
      </c>
    </row>
    <row r="871" spans="1:6" x14ac:dyDescent="0.25">
      <c r="A871" s="14" t="str">
        <f t="shared" si="13"/>
        <v>06859985</v>
      </c>
      <c r="B871" s="18" t="s">
        <v>1910</v>
      </c>
      <c r="C871" s="18" t="s">
        <v>1911</v>
      </c>
      <c r="D871" s="18" t="s">
        <v>438</v>
      </c>
      <c r="E871" s="20">
        <v>17594081.920000002</v>
      </c>
      <c r="F871" s="21">
        <v>1</v>
      </c>
    </row>
    <row r="872" spans="1:6" x14ac:dyDescent="0.25">
      <c r="A872" s="14" t="str">
        <f t="shared" si="13"/>
        <v>06870026</v>
      </c>
      <c r="B872" s="14" t="s">
        <v>1912</v>
      </c>
      <c r="C872" s="14" t="s">
        <v>1913</v>
      </c>
      <c r="D872" s="14" t="s">
        <v>232</v>
      </c>
      <c r="E872" s="16">
        <v>957352.87</v>
      </c>
      <c r="F872" s="17">
        <v>1</v>
      </c>
    </row>
    <row r="873" spans="1:6" x14ac:dyDescent="0.25">
      <c r="A873" s="14" t="str">
        <f t="shared" si="13"/>
        <v>06873111</v>
      </c>
      <c r="B873" s="14" t="s">
        <v>1914</v>
      </c>
      <c r="C873" s="14" t="s">
        <v>40</v>
      </c>
      <c r="D873" s="14" t="s">
        <v>232</v>
      </c>
      <c r="E873" s="16">
        <v>9424334.6400000006</v>
      </c>
      <c r="F873" s="17">
        <v>1</v>
      </c>
    </row>
    <row r="874" spans="1:6" x14ac:dyDescent="0.25">
      <c r="A874" s="14" t="str">
        <f t="shared" si="13"/>
        <v>06876670</v>
      </c>
      <c r="B874" s="18" t="s">
        <v>1915</v>
      </c>
      <c r="C874" s="18" t="s">
        <v>1916</v>
      </c>
      <c r="D874" s="18" t="s">
        <v>249</v>
      </c>
      <c r="E874" s="20">
        <v>84364.65</v>
      </c>
      <c r="F874" s="21">
        <v>1</v>
      </c>
    </row>
    <row r="875" spans="1:6" x14ac:dyDescent="0.25">
      <c r="A875" s="14" t="str">
        <f t="shared" si="13"/>
        <v>06934657</v>
      </c>
      <c r="B875" s="18" t="s">
        <v>1917</v>
      </c>
      <c r="C875" s="18" t="s">
        <v>1918</v>
      </c>
      <c r="D875" s="18" t="s">
        <v>194</v>
      </c>
      <c r="E875" s="20">
        <v>663890.81999999995</v>
      </c>
      <c r="F875" s="21">
        <v>1</v>
      </c>
    </row>
    <row r="876" spans="1:6" x14ac:dyDescent="0.25">
      <c r="A876" s="14" t="str">
        <f t="shared" si="13"/>
        <v>06943723</v>
      </c>
      <c r="B876" s="18" t="s">
        <v>1919</v>
      </c>
      <c r="C876" s="18" t="s">
        <v>1920</v>
      </c>
      <c r="D876" s="18" t="s">
        <v>214</v>
      </c>
      <c r="E876" s="20">
        <v>147299399.81999999</v>
      </c>
      <c r="F876" s="21">
        <v>1</v>
      </c>
    </row>
    <row r="877" spans="1:6" x14ac:dyDescent="0.25">
      <c r="A877" s="14" t="str">
        <f t="shared" si="13"/>
        <v>06950310</v>
      </c>
      <c r="B877" s="18" t="s">
        <v>1921</v>
      </c>
      <c r="C877" s="18" t="s">
        <v>1922</v>
      </c>
      <c r="D877" s="18" t="s">
        <v>60</v>
      </c>
      <c r="E877" s="20">
        <v>567547.39</v>
      </c>
      <c r="F877" s="21">
        <v>1</v>
      </c>
    </row>
    <row r="878" spans="1:6" x14ac:dyDescent="0.25">
      <c r="A878" s="14" t="str">
        <f t="shared" si="13"/>
        <v>06958776</v>
      </c>
      <c r="B878" s="18" t="s">
        <v>1923</v>
      </c>
      <c r="C878" s="18" t="s">
        <v>59</v>
      </c>
      <c r="D878" s="18" t="s">
        <v>214</v>
      </c>
      <c r="E878" s="20">
        <v>1371521.94</v>
      </c>
      <c r="F878" s="21">
        <v>1</v>
      </c>
    </row>
    <row r="879" spans="1:6" x14ac:dyDescent="0.25">
      <c r="A879" s="14" t="str">
        <f t="shared" si="13"/>
        <v>06962649</v>
      </c>
      <c r="B879" s="18" t="s">
        <v>1924</v>
      </c>
      <c r="C879" s="18" t="s">
        <v>1925</v>
      </c>
      <c r="D879" s="18" t="s">
        <v>60</v>
      </c>
      <c r="E879" s="20">
        <v>7064.4</v>
      </c>
      <c r="F879" s="21">
        <v>1</v>
      </c>
    </row>
    <row r="880" spans="1:6" x14ac:dyDescent="0.25">
      <c r="A880" s="14" t="str">
        <f t="shared" si="13"/>
        <v>06964480</v>
      </c>
      <c r="B880" s="14" t="s">
        <v>1926</v>
      </c>
      <c r="C880" s="14" t="s">
        <v>1927</v>
      </c>
      <c r="D880" s="14" t="s">
        <v>470</v>
      </c>
      <c r="E880" s="16">
        <v>43692.97</v>
      </c>
      <c r="F880" s="17">
        <v>1</v>
      </c>
    </row>
    <row r="881" spans="1:6" x14ac:dyDescent="0.25">
      <c r="A881" s="14" t="str">
        <f t="shared" si="13"/>
        <v>06981716</v>
      </c>
      <c r="B881" s="14" t="s">
        <v>1928</v>
      </c>
      <c r="C881" s="14" t="s">
        <v>1929</v>
      </c>
      <c r="D881" s="14" t="s">
        <v>232</v>
      </c>
      <c r="E881" s="16">
        <v>42093.23</v>
      </c>
      <c r="F881" s="17">
        <v>1</v>
      </c>
    </row>
    <row r="882" spans="1:6" x14ac:dyDescent="0.25">
      <c r="A882" s="14" t="str">
        <f t="shared" si="13"/>
        <v>06997825</v>
      </c>
      <c r="B882" s="18" t="s">
        <v>1930</v>
      </c>
      <c r="C882" s="18" t="s">
        <v>1931</v>
      </c>
      <c r="D882" s="18" t="s">
        <v>60</v>
      </c>
      <c r="E882" s="20">
        <v>65967.69</v>
      </c>
      <c r="F882" s="21">
        <v>1</v>
      </c>
    </row>
    <row r="883" spans="1:6" x14ac:dyDescent="0.25">
      <c r="A883" s="14" t="str">
        <f t="shared" si="13"/>
        <v>07003288</v>
      </c>
      <c r="B883" s="18" t="s">
        <v>1932</v>
      </c>
      <c r="C883" s="18" t="s">
        <v>1933</v>
      </c>
      <c r="D883" s="18" t="s">
        <v>470</v>
      </c>
      <c r="E883" s="20">
        <v>3262723.08</v>
      </c>
      <c r="F883" s="21">
        <v>1</v>
      </c>
    </row>
    <row r="884" spans="1:6" x14ac:dyDescent="0.25">
      <c r="A884" s="14" t="str">
        <f t="shared" si="13"/>
        <v>07007677</v>
      </c>
      <c r="B884" s="18" t="s">
        <v>1934</v>
      </c>
      <c r="C884" s="18" t="s">
        <v>1935</v>
      </c>
      <c r="D884" s="18" t="s">
        <v>194</v>
      </c>
      <c r="E884" s="20">
        <v>346632.93</v>
      </c>
      <c r="F884" s="21">
        <v>1</v>
      </c>
    </row>
    <row r="885" spans="1:6" x14ac:dyDescent="0.25">
      <c r="A885" s="14" t="str">
        <f t="shared" si="13"/>
        <v>07010077</v>
      </c>
      <c r="B885" s="18" t="s">
        <v>1936</v>
      </c>
      <c r="C885" s="18" t="s">
        <v>1937</v>
      </c>
      <c r="D885" s="18" t="s">
        <v>470</v>
      </c>
      <c r="E885" s="20">
        <v>169906.06</v>
      </c>
      <c r="F885" s="21">
        <v>1</v>
      </c>
    </row>
    <row r="886" spans="1:6" x14ac:dyDescent="0.25">
      <c r="A886" s="14" t="str">
        <f t="shared" si="13"/>
        <v>07010670</v>
      </c>
      <c r="B886" s="14" t="s">
        <v>1938</v>
      </c>
      <c r="C886" s="14" t="s">
        <v>1939</v>
      </c>
      <c r="D886" s="14" t="s">
        <v>60</v>
      </c>
      <c r="E886" s="16">
        <v>76089.97</v>
      </c>
      <c r="F886" s="17">
        <v>1</v>
      </c>
    </row>
    <row r="887" spans="1:6" x14ac:dyDescent="0.25">
      <c r="A887" s="14" t="str">
        <f t="shared" si="13"/>
        <v>07021665</v>
      </c>
      <c r="B887" s="18" t="s">
        <v>1940</v>
      </c>
      <c r="C887" s="18" t="s">
        <v>1941</v>
      </c>
      <c r="D887" s="18" t="s">
        <v>229</v>
      </c>
      <c r="E887" s="20">
        <v>58493973.75</v>
      </c>
      <c r="F887" s="21">
        <v>1</v>
      </c>
    </row>
    <row r="888" spans="1:6" x14ac:dyDescent="0.25">
      <c r="A888" s="14" t="str">
        <f t="shared" si="13"/>
        <v>07028113</v>
      </c>
      <c r="B888" s="14" t="s">
        <v>1942</v>
      </c>
      <c r="C888" s="14" t="s">
        <v>1943</v>
      </c>
      <c r="D888" s="14" t="s">
        <v>60</v>
      </c>
      <c r="E888" s="16">
        <v>6316470.0099999998</v>
      </c>
      <c r="F888" s="17">
        <v>1</v>
      </c>
    </row>
    <row r="889" spans="1:6" x14ac:dyDescent="0.25">
      <c r="A889" s="14" t="str">
        <f t="shared" si="13"/>
        <v>07034709</v>
      </c>
      <c r="B889" s="14" t="s">
        <v>1944</v>
      </c>
      <c r="C889" s="14" t="s">
        <v>1945</v>
      </c>
      <c r="D889" s="14" t="s">
        <v>60</v>
      </c>
      <c r="E889" s="16">
        <v>3930049.82</v>
      </c>
      <c r="F889" s="17">
        <v>1</v>
      </c>
    </row>
    <row r="890" spans="1:6" x14ac:dyDescent="0.25">
      <c r="A890" s="14" t="str">
        <f t="shared" si="13"/>
        <v>07038990</v>
      </c>
      <c r="B890" s="14" t="s">
        <v>1946</v>
      </c>
      <c r="C890" s="14" t="s">
        <v>1947</v>
      </c>
      <c r="D890" s="14" t="s">
        <v>235</v>
      </c>
      <c r="E890" s="16">
        <v>412569.23</v>
      </c>
      <c r="F890" s="17">
        <v>1</v>
      </c>
    </row>
    <row r="891" spans="1:6" x14ac:dyDescent="0.25">
      <c r="A891" s="14" t="str">
        <f t="shared" si="13"/>
        <v>07039651</v>
      </c>
      <c r="B891" s="18" t="s">
        <v>1948</v>
      </c>
      <c r="C891" s="18" t="s">
        <v>61</v>
      </c>
      <c r="D891" s="18" t="s">
        <v>272</v>
      </c>
      <c r="E891" s="20">
        <v>1042583.74</v>
      </c>
      <c r="F891" s="21">
        <v>1</v>
      </c>
    </row>
    <row r="892" spans="1:6" x14ac:dyDescent="0.25">
      <c r="A892" s="14" t="str">
        <f t="shared" si="13"/>
        <v>07045438</v>
      </c>
      <c r="B892" s="14" t="s">
        <v>1949</v>
      </c>
      <c r="C892" s="14" t="s">
        <v>1950</v>
      </c>
      <c r="D892" s="14" t="s">
        <v>470</v>
      </c>
      <c r="E892" s="16">
        <v>258940.28</v>
      </c>
      <c r="F892" s="17">
        <v>1</v>
      </c>
    </row>
    <row r="893" spans="1:6" x14ac:dyDescent="0.25">
      <c r="A893" s="14" t="str">
        <f t="shared" si="13"/>
        <v>07051643</v>
      </c>
      <c r="B893" s="14" t="s">
        <v>1951</v>
      </c>
      <c r="C893" s="14" t="s">
        <v>1952</v>
      </c>
      <c r="D893" s="14" t="s">
        <v>209</v>
      </c>
      <c r="E893" s="16">
        <v>827318.4</v>
      </c>
      <c r="F893" s="17">
        <v>1</v>
      </c>
    </row>
    <row r="894" spans="1:6" x14ac:dyDescent="0.25">
      <c r="A894" s="14" t="str">
        <f t="shared" si="13"/>
        <v>07068526</v>
      </c>
      <c r="B894" s="18" t="s">
        <v>1953</v>
      </c>
      <c r="C894" s="18" t="s">
        <v>1954</v>
      </c>
      <c r="D894" s="18" t="s">
        <v>217</v>
      </c>
      <c r="E894" s="20">
        <v>1142.24</v>
      </c>
      <c r="F894" s="21">
        <v>1</v>
      </c>
    </row>
    <row r="895" spans="1:6" x14ac:dyDescent="0.25">
      <c r="A895" s="14" t="str">
        <f t="shared" si="13"/>
        <v>07081503</v>
      </c>
      <c r="B895" s="18" t="s">
        <v>1955</v>
      </c>
      <c r="C895" s="18" t="s">
        <v>1956</v>
      </c>
      <c r="D895" s="18" t="s">
        <v>60</v>
      </c>
      <c r="E895" s="20">
        <v>414940.52</v>
      </c>
      <c r="F895" s="21">
        <v>1</v>
      </c>
    </row>
    <row r="896" spans="1:6" x14ac:dyDescent="0.25">
      <c r="A896" s="14" t="str">
        <f t="shared" si="13"/>
        <v>07093606</v>
      </c>
      <c r="B896" s="18" t="s">
        <v>1957</v>
      </c>
      <c r="C896" s="18" t="s">
        <v>1958</v>
      </c>
      <c r="D896" s="18" t="s">
        <v>217</v>
      </c>
      <c r="E896" s="20">
        <v>93233.63</v>
      </c>
      <c r="F896" s="21">
        <v>1</v>
      </c>
    </row>
    <row r="897" spans="1:6" x14ac:dyDescent="0.25">
      <c r="A897" s="14" t="str">
        <f t="shared" si="13"/>
        <v>07101603</v>
      </c>
      <c r="B897" s="18" t="s">
        <v>1959</v>
      </c>
      <c r="C897" s="18" t="s">
        <v>1845</v>
      </c>
      <c r="D897" s="18" t="s">
        <v>232</v>
      </c>
      <c r="E897" s="20">
        <v>17726360.550000001</v>
      </c>
      <c r="F897" s="21">
        <v>1</v>
      </c>
    </row>
    <row r="898" spans="1:6" x14ac:dyDescent="0.25">
      <c r="A898" s="14" t="str">
        <f t="shared" si="13"/>
        <v>07113558</v>
      </c>
      <c r="B898" s="18" t="s">
        <v>1960</v>
      </c>
      <c r="C898" s="18" t="s">
        <v>1961</v>
      </c>
      <c r="D898" s="18" t="s">
        <v>470</v>
      </c>
      <c r="E898" s="20">
        <v>14764049.01</v>
      </c>
      <c r="F898" s="21">
        <v>1</v>
      </c>
    </row>
    <row r="899" spans="1:6" x14ac:dyDescent="0.25">
      <c r="A899" s="14" t="str">
        <f t="shared" si="13"/>
        <v>07113558</v>
      </c>
      <c r="B899" s="18" t="s">
        <v>1962</v>
      </c>
      <c r="C899" s="18" t="s">
        <v>1961</v>
      </c>
      <c r="D899" s="18" t="s">
        <v>470</v>
      </c>
      <c r="E899" s="20">
        <v>9737.65</v>
      </c>
      <c r="F899" s="21">
        <v>1</v>
      </c>
    </row>
    <row r="900" spans="1:6" x14ac:dyDescent="0.25">
      <c r="A900" s="14" t="str">
        <f t="shared" si="13"/>
        <v>07114711</v>
      </c>
      <c r="B900" s="18" t="s">
        <v>1963</v>
      </c>
      <c r="C900" s="18" t="s">
        <v>1964</v>
      </c>
      <c r="D900" s="18" t="s">
        <v>252</v>
      </c>
      <c r="E900" s="20">
        <v>16228.39</v>
      </c>
      <c r="F900" s="21">
        <v>1</v>
      </c>
    </row>
    <row r="901" spans="1:6" x14ac:dyDescent="0.25">
      <c r="A901" s="14" t="str">
        <f t="shared" si="13"/>
        <v>07121729</v>
      </c>
      <c r="B901" s="14" t="s">
        <v>1965</v>
      </c>
      <c r="C901" s="14" t="s">
        <v>1966</v>
      </c>
      <c r="D901" s="14" t="s">
        <v>222</v>
      </c>
      <c r="E901" s="16">
        <v>66589.759999999995</v>
      </c>
      <c r="F901" s="17">
        <v>1</v>
      </c>
    </row>
    <row r="902" spans="1:6" x14ac:dyDescent="0.25">
      <c r="A902" s="14" t="str">
        <f t="shared" si="13"/>
        <v>07126998</v>
      </c>
      <c r="B902" s="18" t="s">
        <v>1967</v>
      </c>
      <c r="C902" s="18" t="s">
        <v>1968</v>
      </c>
      <c r="D902" s="18" t="s">
        <v>470</v>
      </c>
      <c r="E902" s="20">
        <v>390724.57</v>
      </c>
      <c r="F902" s="21">
        <v>1</v>
      </c>
    </row>
    <row r="903" spans="1:6" x14ac:dyDescent="0.25">
      <c r="A903" s="14" t="str">
        <f t="shared" ref="A903:A966" si="14">LEFT(SUBSTITUTE(SUBSTITUTE(SUBSTITUTE(SUBSTITUTE(TRIM(B903),".",""),"/",""),"-","")," ",""), 8)</f>
        <v>07133125</v>
      </c>
      <c r="B903" s="14" t="s">
        <v>1969</v>
      </c>
      <c r="C903" s="14" t="s">
        <v>1970</v>
      </c>
      <c r="D903" s="14" t="s">
        <v>249</v>
      </c>
      <c r="E903" s="16">
        <v>1796185.44</v>
      </c>
      <c r="F903" s="17">
        <v>1</v>
      </c>
    </row>
    <row r="904" spans="1:6" x14ac:dyDescent="0.25">
      <c r="A904" s="14" t="str">
        <f t="shared" si="14"/>
        <v>07133125</v>
      </c>
      <c r="B904" s="18" t="s">
        <v>1971</v>
      </c>
      <c r="C904" s="18" t="s">
        <v>1970</v>
      </c>
      <c r="D904" s="18" t="s">
        <v>249</v>
      </c>
      <c r="E904" s="20">
        <v>3116.68</v>
      </c>
      <c r="F904" s="21">
        <v>1</v>
      </c>
    </row>
    <row r="905" spans="1:6" x14ac:dyDescent="0.25">
      <c r="A905" s="14" t="str">
        <f t="shared" si="14"/>
        <v>07136971</v>
      </c>
      <c r="B905" s="18" t="s">
        <v>1972</v>
      </c>
      <c r="C905" s="18" t="s">
        <v>1973</v>
      </c>
      <c r="D905" s="18" t="s">
        <v>470</v>
      </c>
      <c r="E905" s="20">
        <v>574162.75</v>
      </c>
      <c r="F905" s="21">
        <v>1</v>
      </c>
    </row>
    <row r="906" spans="1:6" x14ac:dyDescent="0.25">
      <c r="A906" s="14" t="str">
        <f t="shared" si="14"/>
        <v>07147105</v>
      </c>
      <c r="B906" s="18" t="s">
        <v>1974</v>
      </c>
      <c r="C906" s="18" t="s">
        <v>1975</v>
      </c>
      <c r="D906" s="18" t="s">
        <v>194</v>
      </c>
      <c r="E906" s="20">
        <v>9532.02</v>
      </c>
      <c r="F906" s="21">
        <v>1</v>
      </c>
    </row>
    <row r="907" spans="1:6" x14ac:dyDescent="0.25">
      <c r="A907" s="14" t="str">
        <f t="shared" si="14"/>
        <v>07149230</v>
      </c>
      <c r="B907" s="18" t="s">
        <v>1976</v>
      </c>
      <c r="C907" s="18" t="s">
        <v>1977</v>
      </c>
      <c r="D907" s="18" t="s">
        <v>194</v>
      </c>
      <c r="E907" s="20">
        <v>579399.06000000006</v>
      </c>
      <c r="F907" s="21">
        <v>1</v>
      </c>
    </row>
    <row r="908" spans="1:6" x14ac:dyDescent="0.25">
      <c r="A908" s="14" t="str">
        <f t="shared" si="14"/>
        <v>07153418</v>
      </c>
      <c r="B908" s="18" t="s">
        <v>1978</v>
      </c>
      <c r="C908" s="18" t="s">
        <v>1979</v>
      </c>
      <c r="D908" s="18" t="s">
        <v>287</v>
      </c>
      <c r="E908" s="20">
        <v>2356705.58</v>
      </c>
      <c r="F908" s="21">
        <v>1</v>
      </c>
    </row>
    <row r="909" spans="1:6" x14ac:dyDescent="0.25">
      <c r="A909" s="14" t="str">
        <f t="shared" si="14"/>
        <v>07155064</v>
      </c>
      <c r="B909" s="14" t="s">
        <v>1980</v>
      </c>
      <c r="C909" s="14" t="s">
        <v>1981</v>
      </c>
      <c r="D909" s="14" t="s">
        <v>249</v>
      </c>
      <c r="E909" s="16">
        <v>21592.09</v>
      </c>
      <c r="F909" s="17">
        <v>1</v>
      </c>
    </row>
    <row r="910" spans="1:6" x14ac:dyDescent="0.25">
      <c r="A910" s="14" t="str">
        <f t="shared" si="14"/>
        <v>07158274</v>
      </c>
      <c r="B910" s="14" t="s">
        <v>1982</v>
      </c>
      <c r="C910" s="14" t="s">
        <v>1983</v>
      </c>
      <c r="D910" s="14" t="s">
        <v>60</v>
      </c>
      <c r="E910" s="16">
        <v>56735.96</v>
      </c>
      <c r="F910" s="17">
        <v>1</v>
      </c>
    </row>
    <row r="911" spans="1:6" x14ac:dyDescent="0.25">
      <c r="A911" s="14" t="str">
        <f t="shared" si="14"/>
        <v>07173085</v>
      </c>
      <c r="B911" s="14" t="s">
        <v>1984</v>
      </c>
      <c r="C911" s="14" t="s">
        <v>1985</v>
      </c>
      <c r="D911" s="14" t="s">
        <v>287</v>
      </c>
      <c r="E911" s="16">
        <v>102736.33</v>
      </c>
      <c r="F911" s="17">
        <v>1</v>
      </c>
    </row>
    <row r="912" spans="1:6" x14ac:dyDescent="0.25">
      <c r="A912" s="14" t="str">
        <f t="shared" si="14"/>
        <v>07173495</v>
      </c>
      <c r="B912" s="14" t="s">
        <v>1986</v>
      </c>
      <c r="C912" s="14" t="s">
        <v>1987</v>
      </c>
      <c r="D912" s="14" t="s">
        <v>194</v>
      </c>
      <c r="E912" s="16">
        <v>284460.71000000002</v>
      </c>
      <c r="F912" s="17">
        <v>1</v>
      </c>
    </row>
    <row r="913" spans="1:6" x14ac:dyDescent="0.25">
      <c r="A913" s="14" t="str">
        <f t="shared" si="14"/>
        <v>07176670</v>
      </c>
      <c r="B913" s="14" t="s">
        <v>1988</v>
      </c>
      <c r="C913" s="14" t="s">
        <v>1989</v>
      </c>
      <c r="D913" s="14" t="s">
        <v>470</v>
      </c>
      <c r="E913" s="16">
        <v>5032003.1399999997</v>
      </c>
      <c r="F913" s="17">
        <v>1</v>
      </c>
    </row>
    <row r="914" spans="1:6" x14ac:dyDescent="0.25">
      <c r="A914" s="14" t="str">
        <f t="shared" si="14"/>
        <v>07187166</v>
      </c>
      <c r="B914" s="18" t="s">
        <v>1990</v>
      </c>
      <c r="C914" s="18" t="s">
        <v>1991</v>
      </c>
      <c r="D914" s="18" t="s">
        <v>470</v>
      </c>
      <c r="E914" s="20">
        <v>68003.73</v>
      </c>
      <c r="F914" s="21">
        <v>1</v>
      </c>
    </row>
    <row r="915" spans="1:6" x14ac:dyDescent="0.25">
      <c r="A915" s="14" t="str">
        <f t="shared" si="14"/>
        <v>07192194</v>
      </c>
      <c r="B915" s="18" t="s">
        <v>1992</v>
      </c>
      <c r="C915" s="18" t="s">
        <v>1993</v>
      </c>
      <c r="D915" s="18" t="s">
        <v>60</v>
      </c>
      <c r="E915" s="20">
        <v>5346616.29</v>
      </c>
      <c r="F915" s="21">
        <v>1</v>
      </c>
    </row>
    <row r="916" spans="1:6" x14ac:dyDescent="0.25">
      <c r="A916" s="14" t="str">
        <f t="shared" si="14"/>
        <v>07233725</v>
      </c>
      <c r="B916" s="14" t="s">
        <v>1994</v>
      </c>
      <c r="C916" s="14" t="s">
        <v>1995</v>
      </c>
      <c r="D916" s="14" t="s">
        <v>214</v>
      </c>
      <c r="E916" s="16">
        <v>10545.99</v>
      </c>
      <c r="F916" s="17">
        <v>1</v>
      </c>
    </row>
    <row r="917" spans="1:6" x14ac:dyDescent="0.25">
      <c r="A917" s="14" t="str">
        <f t="shared" si="14"/>
        <v>07240096</v>
      </c>
      <c r="B917" s="18" t="s">
        <v>1996</v>
      </c>
      <c r="C917" s="18" t="s">
        <v>1997</v>
      </c>
      <c r="D917" s="18" t="s">
        <v>470</v>
      </c>
      <c r="E917" s="20">
        <v>586949.18999999994</v>
      </c>
      <c r="F917" s="21">
        <v>1</v>
      </c>
    </row>
    <row r="918" spans="1:6" x14ac:dyDescent="0.25">
      <c r="A918" s="14" t="str">
        <f t="shared" si="14"/>
        <v>07245269</v>
      </c>
      <c r="B918" s="18" t="s">
        <v>1998</v>
      </c>
      <c r="C918" s="18" t="s">
        <v>1999</v>
      </c>
      <c r="D918" s="18" t="s">
        <v>470</v>
      </c>
      <c r="E918" s="20">
        <v>2146773.23</v>
      </c>
      <c r="F918" s="21">
        <v>1</v>
      </c>
    </row>
    <row r="919" spans="1:6" s="30" customFormat="1" x14ac:dyDescent="0.25">
      <c r="A919" s="27" t="str">
        <f t="shared" si="14"/>
        <v>07245301</v>
      </c>
      <c r="B919" s="27" t="s">
        <v>2000</v>
      </c>
      <c r="C919" s="27" t="s">
        <v>2001</v>
      </c>
      <c r="D919" s="27" t="s">
        <v>470</v>
      </c>
      <c r="E919" s="28">
        <v>8118036.5</v>
      </c>
      <c r="F919" s="29">
        <v>1</v>
      </c>
    </row>
    <row r="920" spans="1:6" x14ac:dyDescent="0.25">
      <c r="A920" s="14" t="str">
        <f t="shared" si="14"/>
        <v>07253016</v>
      </c>
      <c r="B920" s="14" t="s">
        <v>2002</v>
      </c>
      <c r="C920" s="14" t="s">
        <v>2003</v>
      </c>
      <c r="D920" s="14" t="s">
        <v>232</v>
      </c>
      <c r="E920" s="16">
        <v>4992.28</v>
      </c>
      <c r="F920" s="17">
        <v>1</v>
      </c>
    </row>
    <row r="921" spans="1:6" x14ac:dyDescent="0.25">
      <c r="A921" s="14" t="str">
        <f t="shared" si="14"/>
        <v>07254323</v>
      </c>
      <c r="B921" s="18" t="s">
        <v>2004</v>
      </c>
      <c r="C921" s="18" t="s">
        <v>2005</v>
      </c>
      <c r="D921" s="18" t="s">
        <v>249</v>
      </c>
      <c r="E921" s="20">
        <v>64054.75</v>
      </c>
      <c r="F921" s="21">
        <v>1</v>
      </c>
    </row>
    <row r="922" spans="1:6" x14ac:dyDescent="0.25">
      <c r="A922" s="14" t="str">
        <f t="shared" si="14"/>
        <v>07262066</v>
      </c>
      <c r="B922" s="14" t="s">
        <v>2006</v>
      </c>
      <c r="C922" s="14" t="s">
        <v>2007</v>
      </c>
      <c r="D922" s="14" t="s">
        <v>470</v>
      </c>
      <c r="E922" s="16">
        <v>1686916.52</v>
      </c>
      <c r="F922" s="17">
        <v>1</v>
      </c>
    </row>
    <row r="923" spans="1:6" x14ac:dyDescent="0.25">
      <c r="A923" s="14" t="str">
        <f t="shared" si="14"/>
        <v>07263866</v>
      </c>
      <c r="B923" s="18" t="s">
        <v>2008</v>
      </c>
      <c r="C923" s="18" t="s">
        <v>2009</v>
      </c>
      <c r="D923" s="18" t="s">
        <v>470</v>
      </c>
      <c r="E923" s="20">
        <v>43992198.600000001</v>
      </c>
      <c r="F923" s="21">
        <v>1</v>
      </c>
    </row>
    <row r="924" spans="1:6" x14ac:dyDescent="0.25">
      <c r="A924" s="14" t="str">
        <f t="shared" si="14"/>
        <v>07268281</v>
      </c>
      <c r="B924" s="18" t="s">
        <v>2010</v>
      </c>
      <c r="C924" s="18" t="s">
        <v>2011</v>
      </c>
      <c r="D924" s="18" t="s">
        <v>252</v>
      </c>
      <c r="E924" s="20">
        <v>46844.13</v>
      </c>
      <c r="F924" s="21">
        <v>1</v>
      </c>
    </row>
    <row r="925" spans="1:6" x14ac:dyDescent="0.25">
      <c r="A925" s="14" t="str">
        <f t="shared" si="14"/>
        <v>07272297</v>
      </c>
      <c r="B925" s="18" t="s">
        <v>2012</v>
      </c>
      <c r="C925" s="18" t="s">
        <v>2013</v>
      </c>
      <c r="D925" s="18" t="s">
        <v>470</v>
      </c>
      <c r="E925" s="20">
        <v>39108077.770000003</v>
      </c>
      <c r="F925" s="21">
        <v>1</v>
      </c>
    </row>
    <row r="926" spans="1:6" x14ac:dyDescent="0.25">
      <c r="A926" s="14" t="str">
        <f t="shared" si="14"/>
        <v>07273592</v>
      </c>
      <c r="B926" s="14" t="s">
        <v>2014</v>
      </c>
      <c r="C926" s="14" t="s">
        <v>49</v>
      </c>
      <c r="D926" s="14" t="s">
        <v>470</v>
      </c>
      <c r="E926" s="16">
        <v>10564874.300000001</v>
      </c>
      <c r="F926" s="17">
        <v>1</v>
      </c>
    </row>
    <row r="927" spans="1:6" s="30" customFormat="1" x14ac:dyDescent="0.25">
      <c r="A927" s="27" t="str">
        <f t="shared" si="14"/>
        <v>07275084</v>
      </c>
      <c r="B927" s="27" t="s">
        <v>2015</v>
      </c>
      <c r="C927" s="27" t="s">
        <v>2016</v>
      </c>
      <c r="D927" s="27" t="s">
        <v>470</v>
      </c>
      <c r="E927" s="28">
        <v>5001202.7300000004</v>
      </c>
      <c r="F927" s="29">
        <v>1</v>
      </c>
    </row>
    <row r="928" spans="1:6" x14ac:dyDescent="0.25">
      <c r="A928" s="14" t="str">
        <f t="shared" si="14"/>
        <v>07276504</v>
      </c>
      <c r="B928" s="14" t="s">
        <v>2017</v>
      </c>
      <c r="C928" s="14" t="s">
        <v>2018</v>
      </c>
      <c r="D928" s="14" t="s">
        <v>470</v>
      </c>
      <c r="E928" s="16">
        <v>4112256.92</v>
      </c>
      <c r="F928" s="17">
        <v>1</v>
      </c>
    </row>
    <row r="929" spans="1:6" x14ac:dyDescent="0.25">
      <c r="A929" s="14" t="str">
        <f t="shared" si="14"/>
        <v>07303701</v>
      </c>
      <c r="B929" s="14" t="s">
        <v>2019</v>
      </c>
      <c r="C929" s="14" t="s">
        <v>2020</v>
      </c>
      <c r="D929" s="14" t="s">
        <v>438</v>
      </c>
      <c r="E929" s="16">
        <v>17769.52</v>
      </c>
      <c r="F929" s="17">
        <v>1</v>
      </c>
    </row>
    <row r="930" spans="1:6" x14ac:dyDescent="0.25">
      <c r="A930" s="14" t="str">
        <f t="shared" si="14"/>
        <v>07309701</v>
      </c>
      <c r="B930" s="18" t="s">
        <v>2021</v>
      </c>
      <c r="C930" s="18" t="s">
        <v>2022</v>
      </c>
      <c r="D930" s="18" t="s">
        <v>194</v>
      </c>
      <c r="E930" s="20">
        <v>70289.78</v>
      </c>
      <c r="F930" s="21">
        <v>1</v>
      </c>
    </row>
    <row r="931" spans="1:6" x14ac:dyDescent="0.25">
      <c r="A931" s="14" t="str">
        <f t="shared" si="14"/>
        <v>07312741</v>
      </c>
      <c r="B931" s="18" t="s">
        <v>2023</v>
      </c>
      <c r="C931" s="18" t="s">
        <v>2024</v>
      </c>
      <c r="D931" s="18" t="s">
        <v>60</v>
      </c>
      <c r="E931" s="20">
        <v>585996.71</v>
      </c>
      <c r="F931" s="21">
        <v>1</v>
      </c>
    </row>
    <row r="932" spans="1:6" x14ac:dyDescent="0.25">
      <c r="A932" s="14" t="str">
        <f t="shared" si="14"/>
        <v>07323399</v>
      </c>
      <c r="B932" s="14" t="s">
        <v>2025</v>
      </c>
      <c r="C932" s="14" t="s">
        <v>2026</v>
      </c>
      <c r="D932" s="14" t="s">
        <v>209</v>
      </c>
      <c r="E932" s="16">
        <v>36145.08</v>
      </c>
      <c r="F932" s="17">
        <v>1</v>
      </c>
    </row>
    <row r="933" spans="1:6" x14ac:dyDescent="0.25">
      <c r="A933" s="14" t="str">
        <f t="shared" si="14"/>
        <v>07327448</v>
      </c>
      <c r="B933" s="18" t="s">
        <v>2027</v>
      </c>
      <c r="C933" s="18" t="s">
        <v>2028</v>
      </c>
      <c r="D933" s="18" t="s">
        <v>470</v>
      </c>
      <c r="E933" s="20">
        <v>46869.58</v>
      </c>
      <c r="F933" s="21">
        <v>1</v>
      </c>
    </row>
    <row r="934" spans="1:6" x14ac:dyDescent="0.25">
      <c r="A934" s="14" t="str">
        <f t="shared" si="14"/>
        <v>07338306</v>
      </c>
      <c r="B934" s="18" t="s">
        <v>2029</v>
      </c>
      <c r="C934" s="18" t="s">
        <v>2030</v>
      </c>
      <c r="D934" s="18" t="s">
        <v>252</v>
      </c>
      <c r="E934" s="20">
        <v>19586.98</v>
      </c>
      <c r="F934" s="21">
        <v>1</v>
      </c>
    </row>
    <row r="935" spans="1:6" x14ac:dyDescent="0.25">
      <c r="A935" s="14" t="str">
        <f t="shared" si="14"/>
        <v>07354277</v>
      </c>
      <c r="B935" s="18" t="s">
        <v>2031</v>
      </c>
      <c r="C935" s="18" t="s">
        <v>2032</v>
      </c>
      <c r="D935" s="18" t="s">
        <v>194</v>
      </c>
      <c r="E935" s="20">
        <v>1478247.8</v>
      </c>
      <c r="F935" s="21">
        <v>1</v>
      </c>
    </row>
    <row r="936" spans="1:6" x14ac:dyDescent="0.25">
      <c r="A936" s="14" t="str">
        <f t="shared" si="14"/>
        <v>07355126</v>
      </c>
      <c r="B936" s="14" t="s">
        <v>2033</v>
      </c>
      <c r="C936" s="14" t="s">
        <v>2034</v>
      </c>
      <c r="D936" s="14" t="s">
        <v>470</v>
      </c>
      <c r="E936" s="16">
        <v>1451816.18</v>
      </c>
      <c r="F936" s="17">
        <v>1</v>
      </c>
    </row>
    <row r="937" spans="1:6" x14ac:dyDescent="0.25">
      <c r="A937" s="14" t="str">
        <f t="shared" si="14"/>
        <v>07358679</v>
      </c>
      <c r="B937" s="14" t="s">
        <v>2035</v>
      </c>
      <c r="C937" s="14" t="s">
        <v>2036</v>
      </c>
      <c r="D937" s="14" t="s">
        <v>235</v>
      </c>
      <c r="E937" s="16">
        <v>2275413.58</v>
      </c>
      <c r="F937" s="17">
        <v>1</v>
      </c>
    </row>
    <row r="938" spans="1:6" x14ac:dyDescent="0.25">
      <c r="A938" s="14" t="str">
        <f t="shared" si="14"/>
        <v>07363609</v>
      </c>
      <c r="B938" s="14" t="s">
        <v>2037</v>
      </c>
      <c r="C938" s="14" t="s">
        <v>2038</v>
      </c>
      <c r="D938" s="14" t="s">
        <v>470</v>
      </c>
      <c r="E938" s="16">
        <v>1955494.11</v>
      </c>
      <c r="F938" s="17">
        <v>1</v>
      </c>
    </row>
    <row r="939" spans="1:6" x14ac:dyDescent="0.25">
      <c r="A939" s="14" t="str">
        <f t="shared" si="14"/>
        <v>07367717</v>
      </c>
      <c r="B939" s="14" t="s">
        <v>2039</v>
      </c>
      <c r="C939" s="14" t="s">
        <v>2040</v>
      </c>
      <c r="D939" s="14" t="s">
        <v>194</v>
      </c>
      <c r="E939" s="16">
        <v>10999.1</v>
      </c>
      <c r="F939" s="17">
        <v>1</v>
      </c>
    </row>
    <row r="940" spans="1:6" x14ac:dyDescent="0.25">
      <c r="A940" s="14" t="str">
        <f t="shared" si="14"/>
        <v>07371111</v>
      </c>
      <c r="B940" s="14" t="s">
        <v>2041</v>
      </c>
      <c r="C940" s="14" t="s">
        <v>2042</v>
      </c>
      <c r="D940" s="14" t="s">
        <v>60</v>
      </c>
      <c r="E940" s="16">
        <v>40319.31</v>
      </c>
      <c r="F940" s="17">
        <v>1</v>
      </c>
    </row>
    <row r="941" spans="1:6" x14ac:dyDescent="0.25">
      <c r="A941" s="14" t="str">
        <f t="shared" si="14"/>
        <v>07372456</v>
      </c>
      <c r="B941" s="14" t="s">
        <v>2043</v>
      </c>
      <c r="C941" s="14" t="s">
        <v>2044</v>
      </c>
      <c r="D941" s="14" t="s">
        <v>191</v>
      </c>
      <c r="E941" s="16">
        <v>1709516.61</v>
      </c>
      <c r="F941" s="17">
        <v>1</v>
      </c>
    </row>
    <row r="942" spans="1:6" x14ac:dyDescent="0.25">
      <c r="A942" s="14" t="str">
        <f t="shared" si="14"/>
        <v>07373424</v>
      </c>
      <c r="B942" s="14" t="s">
        <v>2045</v>
      </c>
      <c r="C942" s="14" t="s">
        <v>2046</v>
      </c>
      <c r="D942" s="14" t="s">
        <v>194</v>
      </c>
      <c r="E942" s="16">
        <v>1152386.97</v>
      </c>
      <c r="F942" s="17">
        <v>1</v>
      </c>
    </row>
    <row r="943" spans="1:6" x14ac:dyDescent="0.25">
      <c r="A943" s="14" t="str">
        <f t="shared" si="14"/>
        <v>07374281</v>
      </c>
      <c r="B943" s="14" t="s">
        <v>2047</v>
      </c>
      <c r="C943" s="14" t="s">
        <v>2048</v>
      </c>
      <c r="D943" s="14" t="s">
        <v>199</v>
      </c>
      <c r="E943" s="16">
        <v>2779.39</v>
      </c>
      <c r="F943" s="17">
        <v>1</v>
      </c>
    </row>
    <row r="944" spans="1:6" x14ac:dyDescent="0.25">
      <c r="A944" s="14" t="str">
        <f t="shared" si="14"/>
        <v>07375876</v>
      </c>
      <c r="B944" s="18" t="s">
        <v>2049</v>
      </c>
      <c r="C944" s="18" t="s">
        <v>2050</v>
      </c>
      <c r="D944" s="18" t="s">
        <v>470</v>
      </c>
      <c r="E944" s="20">
        <v>28475.439999999999</v>
      </c>
      <c r="F944" s="21">
        <v>1</v>
      </c>
    </row>
    <row r="945" spans="1:6" x14ac:dyDescent="0.25">
      <c r="A945" s="14" t="str">
        <f t="shared" si="14"/>
        <v>07386527</v>
      </c>
      <c r="B945" s="18" t="s">
        <v>2051</v>
      </c>
      <c r="C945" s="18" t="s">
        <v>2052</v>
      </c>
      <c r="D945" s="18" t="s">
        <v>470</v>
      </c>
      <c r="E945" s="20">
        <v>105018.45</v>
      </c>
      <c r="F945" s="21">
        <v>1</v>
      </c>
    </row>
    <row r="946" spans="1:6" x14ac:dyDescent="0.25">
      <c r="A946" s="14" t="str">
        <f t="shared" si="14"/>
        <v>07403053</v>
      </c>
      <c r="B946" s="14" t="s">
        <v>2053</v>
      </c>
      <c r="C946" s="14" t="s">
        <v>2054</v>
      </c>
      <c r="D946" s="14" t="s">
        <v>60</v>
      </c>
      <c r="E946" s="16">
        <v>4409609.17</v>
      </c>
      <c r="F946" s="17">
        <v>1</v>
      </c>
    </row>
    <row r="947" spans="1:6" x14ac:dyDescent="0.25">
      <c r="A947" s="14" t="str">
        <f t="shared" si="14"/>
        <v>07416824</v>
      </c>
      <c r="B947" s="18" t="s">
        <v>2055</v>
      </c>
      <c r="C947" s="18" t="s">
        <v>2056</v>
      </c>
      <c r="D947" s="18" t="s">
        <v>60</v>
      </c>
      <c r="E947" s="20">
        <v>83274.899999999994</v>
      </c>
      <c r="F947" s="21">
        <v>1</v>
      </c>
    </row>
    <row r="948" spans="1:6" x14ac:dyDescent="0.25">
      <c r="A948" s="14" t="str">
        <f t="shared" si="14"/>
        <v>07419874</v>
      </c>
      <c r="B948" s="14" t="s">
        <v>2057</v>
      </c>
      <c r="C948" s="14" t="s">
        <v>2058</v>
      </c>
      <c r="D948" s="14" t="s">
        <v>249</v>
      </c>
      <c r="E948" s="16">
        <v>49709.48</v>
      </c>
      <c r="F948" s="17">
        <v>1</v>
      </c>
    </row>
    <row r="949" spans="1:6" x14ac:dyDescent="0.25">
      <c r="A949" s="14" t="str">
        <f t="shared" si="14"/>
        <v>07427668</v>
      </c>
      <c r="B949" s="14" t="s">
        <v>2059</v>
      </c>
      <c r="C949" s="14" t="s">
        <v>2060</v>
      </c>
      <c r="D949" s="14" t="s">
        <v>302</v>
      </c>
      <c r="E949" s="16">
        <v>34206.14</v>
      </c>
      <c r="F949" s="17">
        <v>1</v>
      </c>
    </row>
    <row r="950" spans="1:6" x14ac:dyDescent="0.25">
      <c r="A950" s="14" t="str">
        <f t="shared" si="14"/>
        <v>07432606</v>
      </c>
      <c r="B950" s="14" t="s">
        <v>2061</v>
      </c>
      <c r="C950" s="14" t="s">
        <v>2062</v>
      </c>
      <c r="D950" s="14" t="s">
        <v>204</v>
      </c>
      <c r="E950" s="16">
        <v>80400.850000000006</v>
      </c>
      <c r="F950" s="17">
        <v>1</v>
      </c>
    </row>
    <row r="951" spans="1:6" x14ac:dyDescent="0.25">
      <c r="A951" s="14" t="str">
        <f t="shared" si="14"/>
        <v>07436684</v>
      </c>
      <c r="B951" s="14" t="s">
        <v>2063</v>
      </c>
      <c r="C951" s="14" t="s">
        <v>2064</v>
      </c>
      <c r="D951" s="14" t="s">
        <v>194</v>
      </c>
      <c r="E951" s="16">
        <v>6226233.6600000001</v>
      </c>
      <c r="F951" s="17">
        <v>1</v>
      </c>
    </row>
    <row r="952" spans="1:6" x14ac:dyDescent="0.25">
      <c r="A952" s="14" t="str">
        <f t="shared" si="14"/>
        <v>07452277</v>
      </c>
      <c r="B952" s="18" t="s">
        <v>2065</v>
      </c>
      <c r="C952" s="18" t="s">
        <v>2066</v>
      </c>
      <c r="D952" s="18" t="s">
        <v>249</v>
      </c>
      <c r="E952" s="20">
        <v>1948.98</v>
      </c>
      <c r="F952" s="21">
        <v>1</v>
      </c>
    </row>
    <row r="953" spans="1:6" x14ac:dyDescent="0.25">
      <c r="A953" s="14" t="str">
        <f t="shared" si="14"/>
        <v>07464913</v>
      </c>
      <c r="B953" s="14" t="s">
        <v>2067</v>
      </c>
      <c r="C953" s="14" t="s">
        <v>2068</v>
      </c>
      <c r="D953" s="14" t="s">
        <v>194</v>
      </c>
      <c r="E953" s="16">
        <v>34973.620000000003</v>
      </c>
      <c r="F953" s="17">
        <v>1</v>
      </c>
    </row>
    <row r="954" spans="1:6" x14ac:dyDescent="0.25">
      <c r="A954" s="14" t="str">
        <f t="shared" si="14"/>
        <v>07469459</v>
      </c>
      <c r="B954" s="18" t="s">
        <v>2069</v>
      </c>
      <c r="C954" s="18" t="s">
        <v>2070</v>
      </c>
      <c r="D954" s="18" t="s">
        <v>199</v>
      </c>
      <c r="E954" s="20">
        <v>997708.14</v>
      </c>
      <c r="F954" s="21">
        <v>1</v>
      </c>
    </row>
    <row r="955" spans="1:6" x14ac:dyDescent="0.25">
      <c r="A955" s="14" t="str">
        <f t="shared" si="14"/>
        <v>07486455</v>
      </c>
      <c r="B955" s="18" t="s">
        <v>2071</v>
      </c>
      <c r="C955" s="18" t="s">
        <v>2072</v>
      </c>
      <c r="D955" s="18" t="s">
        <v>252</v>
      </c>
      <c r="E955" s="20">
        <v>7070326.0499999998</v>
      </c>
      <c r="F955" s="21">
        <v>1</v>
      </c>
    </row>
    <row r="956" spans="1:6" x14ac:dyDescent="0.25">
      <c r="A956" s="14" t="str">
        <f t="shared" si="14"/>
        <v>07486536</v>
      </c>
      <c r="B956" s="14" t="s">
        <v>2073</v>
      </c>
      <c r="C956" s="14" t="s">
        <v>2074</v>
      </c>
      <c r="D956" s="14" t="s">
        <v>199</v>
      </c>
      <c r="E956" s="16">
        <v>911304.96</v>
      </c>
      <c r="F956" s="17">
        <v>1</v>
      </c>
    </row>
    <row r="957" spans="1:6" x14ac:dyDescent="0.25">
      <c r="A957" s="14" t="str">
        <f t="shared" si="14"/>
        <v>07495716</v>
      </c>
      <c r="B957" s="14" t="s">
        <v>2075</v>
      </c>
      <c r="C957" s="14" t="s">
        <v>2076</v>
      </c>
      <c r="D957" s="14" t="s">
        <v>470</v>
      </c>
      <c r="E957" s="16">
        <v>738182.57</v>
      </c>
      <c r="F957" s="17">
        <v>1</v>
      </c>
    </row>
    <row r="958" spans="1:6" x14ac:dyDescent="0.25">
      <c r="A958" s="14" t="str">
        <f t="shared" si="14"/>
        <v>07503403</v>
      </c>
      <c r="B958" s="14" t="s">
        <v>2077</v>
      </c>
      <c r="C958" s="14" t="s">
        <v>2078</v>
      </c>
      <c r="D958" s="14" t="s">
        <v>249</v>
      </c>
      <c r="E958" s="16">
        <v>2664203.5699999998</v>
      </c>
      <c r="F958" s="17">
        <v>1</v>
      </c>
    </row>
    <row r="959" spans="1:6" x14ac:dyDescent="0.25">
      <c r="A959" s="14" t="str">
        <f t="shared" si="14"/>
        <v>07506752</v>
      </c>
      <c r="B959" s="14" t="s">
        <v>2079</v>
      </c>
      <c r="C959" s="14" t="s">
        <v>2080</v>
      </c>
      <c r="D959" s="14" t="s">
        <v>217</v>
      </c>
      <c r="E959" s="16">
        <v>45181613</v>
      </c>
      <c r="F959" s="17">
        <v>1</v>
      </c>
    </row>
    <row r="960" spans="1:6" x14ac:dyDescent="0.25">
      <c r="A960" s="14" t="str">
        <f t="shared" si="14"/>
        <v>07506752</v>
      </c>
      <c r="B960" s="18" t="s">
        <v>2081</v>
      </c>
      <c r="C960" s="18" t="s">
        <v>2080</v>
      </c>
      <c r="D960" s="18" t="s">
        <v>217</v>
      </c>
      <c r="E960" s="20">
        <v>37661.550000000003</v>
      </c>
      <c r="F960" s="21">
        <v>1</v>
      </c>
    </row>
    <row r="961" spans="1:6" x14ac:dyDescent="0.25">
      <c r="A961" s="14" t="str">
        <f t="shared" si="14"/>
        <v>07506752</v>
      </c>
      <c r="B961" s="14" t="s">
        <v>2082</v>
      </c>
      <c r="C961" s="14" t="s">
        <v>2080</v>
      </c>
      <c r="D961" s="14" t="s">
        <v>217</v>
      </c>
      <c r="E961" s="16">
        <v>13543.75</v>
      </c>
      <c r="F961" s="17">
        <v>1</v>
      </c>
    </row>
    <row r="962" spans="1:6" x14ac:dyDescent="0.25">
      <c r="A962" s="14" t="str">
        <f t="shared" si="14"/>
        <v>07506752</v>
      </c>
      <c r="B962" s="14" t="s">
        <v>2083</v>
      </c>
      <c r="C962" s="14" t="s">
        <v>2080</v>
      </c>
      <c r="D962" s="14" t="s">
        <v>217</v>
      </c>
      <c r="E962" s="16">
        <v>26086.6</v>
      </c>
      <c r="F962" s="17">
        <v>1</v>
      </c>
    </row>
    <row r="963" spans="1:6" x14ac:dyDescent="0.25">
      <c r="A963" s="14" t="str">
        <f t="shared" si="14"/>
        <v>07506752</v>
      </c>
      <c r="B963" s="18" t="s">
        <v>2084</v>
      </c>
      <c r="C963" s="18" t="s">
        <v>2080</v>
      </c>
      <c r="D963" s="18" t="s">
        <v>217</v>
      </c>
      <c r="E963" s="20">
        <v>107392.72</v>
      </c>
      <c r="F963" s="21">
        <v>1</v>
      </c>
    </row>
    <row r="964" spans="1:6" x14ac:dyDescent="0.25">
      <c r="A964" s="14" t="str">
        <f t="shared" si="14"/>
        <v>07506752</v>
      </c>
      <c r="B964" s="14" t="s">
        <v>2085</v>
      </c>
      <c r="C964" s="14" t="s">
        <v>2080</v>
      </c>
      <c r="D964" s="14" t="s">
        <v>209</v>
      </c>
      <c r="E964" s="16">
        <v>16959.48</v>
      </c>
      <c r="F964" s="17">
        <v>1</v>
      </c>
    </row>
    <row r="965" spans="1:6" x14ac:dyDescent="0.25">
      <c r="A965" s="14" t="str">
        <f t="shared" si="14"/>
        <v>07506752</v>
      </c>
      <c r="B965" s="18" t="s">
        <v>2086</v>
      </c>
      <c r="C965" s="18" t="s">
        <v>2080</v>
      </c>
      <c r="D965" s="18" t="s">
        <v>209</v>
      </c>
      <c r="E965" s="20">
        <v>82959.320000000007</v>
      </c>
      <c r="F965" s="21">
        <v>1</v>
      </c>
    </row>
    <row r="966" spans="1:6" x14ac:dyDescent="0.25">
      <c r="A966" s="14" t="str">
        <f t="shared" si="14"/>
        <v>07506752</v>
      </c>
      <c r="B966" s="18" t="s">
        <v>2087</v>
      </c>
      <c r="C966" s="18" t="s">
        <v>2080</v>
      </c>
      <c r="D966" s="18" t="s">
        <v>209</v>
      </c>
      <c r="E966" s="20">
        <v>224102.69</v>
      </c>
      <c r="F966" s="21">
        <v>1</v>
      </c>
    </row>
    <row r="967" spans="1:6" x14ac:dyDescent="0.25">
      <c r="A967" s="14" t="str">
        <f t="shared" ref="A967:A1030" si="15">LEFT(SUBSTITUTE(SUBSTITUTE(SUBSTITUTE(SUBSTITUTE(TRIM(B967),".",""),"/",""),"-","")," ",""), 8)</f>
        <v>07531080</v>
      </c>
      <c r="B967" s="14" t="s">
        <v>2088</v>
      </c>
      <c r="C967" s="14" t="s">
        <v>2089</v>
      </c>
      <c r="D967" s="14" t="s">
        <v>470</v>
      </c>
      <c r="E967" s="16">
        <v>123622.26</v>
      </c>
      <c r="F967" s="17">
        <v>1</v>
      </c>
    </row>
    <row r="968" spans="1:6" x14ac:dyDescent="0.25">
      <c r="A968" s="14" t="str">
        <f t="shared" si="15"/>
        <v>07569371</v>
      </c>
      <c r="B968" s="14" t="s">
        <v>2090</v>
      </c>
      <c r="C968" s="14" t="s">
        <v>2091</v>
      </c>
      <c r="D968" s="14" t="s">
        <v>214</v>
      </c>
      <c r="E968" s="16">
        <v>7337.95</v>
      </c>
      <c r="F968" s="17">
        <v>1</v>
      </c>
    </row>
    <row r="969" spans="1:6" x14ac:dyDescent="0.25">
      <c r="A969" s="14" t="str">
        <f t="shared" si="15"/>
        <v>07577651</v>
      </c>
      <c r="B969" s="18" t="s">
        <v>2092</v>
      </c>
      <c r="C969" s="18" t="s">
        <v>164</v>
      </c>
      <c r="D969" s="18" t="s">
        <v>60</v>
      </c>
      <c r="E969" s="20">
        <v>5093275.5199999996</v>
      </c>
      <c r="F969" s="21">
        <v>1</v>
      </c>
    </row>
    <row r="970" spans="1:6" x14ac:dyDescent="0.25">
      <c r="A970" s="14" t="str">
        <f t="shared" si="15"/>
        <v>07578032</v>
      </c>
      <c r="B970" s="18" t="s">
        <v>2093</v>
      </c>
      <c r="C970" s="18" t="s">
        <v>2094</v>
      </c>
      <c r="D970" s="18" t="s">
        <v>470</v>
      </c>
      <c r="E970" s="20">
        <v>3285629.54</v>
      </c>
      <c r="F970" s="21">
        <v>1</v>
      </c>
    </row>
    <row r="971" spans="1:6" x14ac:dyDescent="0.25">
      <c r="A971" s="14" t="str">
        <f t="shared" si="15"/>
        <v>07599434</v>
      </c>
      <c r="B971" s="18" t="s">
        <v>2095</v>
      </c>
      <c r="C971" s="18" t="s">
        <v>2096</v>
      </c>
      <c r="D971" s="18" t="s">
        <v>470</v>
      </c>
      <c r="E971" s="20">
        <v>33578.49</v>
      </c>
      <c r="F971" s="21">
        <v>1</v>
      </c>
    </row>
    <row r="972" spans="1:6" x14ac:dyDescent="0.25">
      <c r="A972" s="14" t="str">
        <f t="shared" si="15"/>
        <v>07605010</v>
      </c>
      <c r="B972" s="18" t="s">
        <v>2097</v>
      </c>
      <c r="C972" s="18" t="s">
        <v>2098</v>
      </c>
      <c r="D972" s="18" t="s">
        <v>235</v>
      </c>
      <c r="E972" s="20">
        <v>960818.63</v>
      </c>
      <c r="F972" s="21">
        <v>1</v>
      </c>
    </row>
    <row r="973" spans="1:6" x14ac:dyDescent="0.25">
      <c r="A973" s="14" t="str">
        <f t="shared" si="15"/>
        <v>07612041</v>
      </c>
      <c r="B973" s="18" t="s">
        <v>2099</v>
      </c>
      <c r="C973" s="18" t="s">
        <v>2100</v>
      </c>
      <c r="D973" s="18" t="s">
        <v>287</v>
      </c>
      <c r="E973" s="20">
        <v>4888.1499999999996</v>
      </c>
      <c r="F973" s="21">
        <v>1</v>
      </c>
    </row>
    <row r="974" spans="1:6" x14ac:dyDescent="0.25">
      <c r="A974" s="14" t="str">
        <f t="shared" si="15"/>
        <v>07618616</v>
      </c>
      <c r="B974" s="14" t="s">
        <v>2101</v>
      </c>
      <c r="C974" s="14" t="s">
        <v>2102</v>
      </c>
      <c r="D974" s="14" t="s">
        <v>252</v>
      </c>
      <c r="E974" s="16">
        <v>169053.37</v>
      </c>
      <c r="F974" s="17">
        <v>1</v>
      </c>
    </row>
    <row r="975" spans="1:6" x14ac:dyDescent="0.25">
      <c r="A975" s="14" t="str">
        <f t="shared" si="15"/>
        <v>07628548</v>
      </c>
      <c r="B975" s="14" t="s">
        <v>2103</v>
      </c>
      <c r="C975" s="14" t="s">
        <v>2104</v>
      </c>
      <c r="D975" s="14" t="s">
        <v>470</v>
      </c>
      <c r="E975" s="16">
        <v>2595.87</v>
      </c>
      <c r="F975" s="17">
        <v>1</v>
      </c>
    </row>
    <row r="976" spans="1:6" x14ac:dyDescent="0.25">
      <c r="A976" s="14" t="str">
        <f t="shared" si="15"/>
        <v>07661144</v>
      </c>
      <c r="B976" s="18" t="s">
        <v>2105</v>
      </c>
      <c r="C976" s="18" t="s">
        <v>2106</v>
      </c>
      <c r="D976" s="18" t="s">
        <v>199</v>
      </c>
      <c r="E976" s="20">
        <v>3231.35</v>
      </c>
      <c r="F976" s="21">
        <v>1</v>
      </c>
    </row>
    <row r="977" spans="1:6" x14ac:dyDescent="0.25">
      <c r="A977" s="14" t="str">
        <f t="shared" si="15"/>
        <v>07673285</v>
      </c>
      <c r="B977" s="18" t="s">
        <v>2107</v>
      </c>
      <c r="C977" s="18" t="s">
        <v>2108</v>
      </c>
      <c r="D977" s="18" t="s">
        <v>60</v>
      </c>
      <c r="E977" s="20">
        <v>14347.1</v>
      </c>
      <c r="F977" s="21">
        <v>1</v>
      </c>
    </row>
    <row r="978" spans="1:6" x14ac:dyDescent="0.25">
      <c r="A978" s="14" t="str">
        <f t="shared" si="15"/>
        <v>07677263</v>
      </c>
      <c r="B978" s="18" t="s">
        <v>2109</v>
      </c>
      <c r="C978" s="18" t="s">
        <v>2110</v>
      </c>
      <c r="D978" s="18" t="s">
        <v>470</v>
      </c>
      <c r="E978" s="20">
        <v>5413637.9400000004</v>
      </c>
      <c r="F978" s="21">
        <v>1</v>
      </c>
    </row>
    <row r="979" spans="1:6" x14ac:dyDescent="0.25">
      <c r="A979" s="14" t="str">
        <f t="shared" si="15"/>
        <v>07678950</v>
      </c>
      <c r="B979" s="18" t="s">
        <v>2111</v>
      </c>
      <c r="C979" s="18" t="s">
        <v>2112</v>
      </c>
      <c r="D979" s="18" t="s">
        <v>302</v>
      </c>
      <c r="E979" s="20">
        <v>49798406.759999998</v>
      </c>
      <c r="F979" s="21">
        <v>1</v>
      </c>
    </row>
    <row r="980" spans="1:6" x14ac:dyDescent="0.25">
      <c r="A980" s="14" t="str">
        <f t="shared" si="15"/>
        <v>07678950</v>
      </c>
      <c r="B980" s="18" t="s">
        <v>2113</v>
      </c>
      <c r="C980" s="18" t="s">
        <v>2112</v>
      </c>
      <c r="D980" s="18" t="s">
        <v>302</v>
      </c>
      <c r="E980" s="20">
        <v>116688.31</v>
      </c>
      <c r="F980" s="21">
        <v>1</v>
      </c>
    </row>
    <row r="981" spans="1:6" x14ac:dyDescent="0.25">
      <c r="A981" s="14" t="str">
        <f t="shared" si="15"/>
        <v>07685994</v>
      </c>
      <c r="B981" s="18" t="s">
        <v>2114</v>
      </c>
      <c r="C981" s="18" t="s">
        <v>2115</v>
      </c>
      <c r="D981" s="18" t="s">
        <v>217</v>
      </c>
      <c r="E981" s="20">
        <v>5227917.79</v>
      </c>
      <c r="F981" s="21">
        <v>1</v>
      </c>
    </row>
    <row r="982" spans="1:6" x14ac:dyDescent="0.25">
      <c r="A982" s="14" t="str">
        <f t="shared" si="15"/>
        <v>07702266</v>
      </c>
      <c r="B982" s="18" t="s">
        <v>2116</v>
      </c>
      <c r="C982" s="18" t="s">
        <v>2117</v>
      </c>
      <c r="D982" s="18" t="s">
        <v>438</v>
      </c>
      <c r="E982" s="20">
        <v>15931332.630000001</v>
      </c>
      <c r="F982" s="21">
        <v>1</v>
      </c>
    </row>
    <row r="983" spans="1:6" x14ac:dyDescent="0.25">
      <c r="A983" s="14" t="str">
        <f t="shared" si="15"/>
        <v>07710636</v>
      </c>
      <c r="B983" s="14" t="s">
        <v>2118</v>
      </c>
      <c r="C983" s="14" t="s">
        <v>2119</v>
      </c>
      <c r="D983" s="14" t="s">
        <v>229</v>
      </c>
      <c r="E983" s="16">
        <v>28701.84</v>
      </c>
      <c r="F983" s="17">
        <v>1</v>
      </c>
    </row>
    <row r="984" spans="1:6" x14ac:dyDescent="0.25">
      <c r="A984" s="14" t="str">
        <f t="shared" si="15"/>
        <v>07716660</v>
      </c>
      <c r="B984" s="14" t="s">
        <v>2120</v>
      </c>
      <c r="C984" s="14" t="s">
        <v>2121</v>
      </c>
      <c r="D984" s="14" t="s">
        <v>60</v>
      </c>
      <c r="E984" s="16">
        <v>54482.57</v>
      </c>
      <c r="F984" s="17">
        <v>1</v>
      </c>
    </row>
    <row r="985" spans="1:6" x14ac:dyDescent="0.25">
      <c r="A985" s="14" t="str">
        <f t="shared" si="15"/>
        <v>07722423</v>
      </c>
      <c r="B985" s="14" t="s">
        <v>2122</v>
      </c>
      <c r="C985" s="14" t="s">
        <v>2123</v>
      </c>
      <c r="D985" s="14" t="s">
        <v>60</v>
      </c>
      <c r="E985" s="16">
        <v>194791.22</v>
      </c>
      <c r="F985" s="17">
        <v>1</v>
      </c>
    </row>
    <row r="986" spans="1:6" x14ac:dyDescent="0.25">
      <c r="A986" s="14" t="str">
        <f t="shared" si="15"/>
        <v>07735988</v>
      </c>
      <c r="B986" s="14" t="s">
        <v>2124</v>
      </c>
      <c r="C986" s="14" t="s">
        <v>2125</v>
      </c>
      <c r="D986" s="14" t="s">
        <v>194</v>
      </c>
      <c r="E986" s="16">
        <v>312875.17</v>
      </c>
      <c r="F986" s="17">
        <v>1</v>
      </c>
    </row>
    <row r="987" spans="1:6" x14ac:dyDescent="0.25">
      <c r="A987" s="14" t="str">
        <f t="shared" si="15"/>
        <v>07738336</v>
      </c>
      <c r="B987" s="18" t="s">
        <v>2126</v>
      </c>
      <c r="C987" s="18" t="s">
        <v>2127</v>
      </c>
      <c r="D987" s="18" t="s">
        <v>191</v>
      </c>
      <c r="E987" s="20">
        <v>229406.69</v>
      </c>
      <c r="F987" s="21">
        <v>1</v>
      </c>
    </row>
    <row r="988" spans="1:6" x14ac:dyDescent="0.25">
      <c r="A988" s="14" t="str">
        <f t="shared" si="15"/>
        <v>07739852</v>
      </c>
      <c r="B988" s="18" t="s">
        <v>2128</v>
      </c>
      <c r="C988" s="18" t="s">
        <v>2129</v>
      </c>
      <c r="D988" s="18" t="s">
        <v>60</v>
      </c>
      <c r="E988" s="20">
        <v>4405.6499999999996</v>
      </c>
      <c r="F988" s="21">
        <v>1</v>
      </c>
    </row>
    <row r="989" spans="1:6" x14ac:dyDescent="0.25">
      <c r="A989" s="14" t="str">
        <f t="shared" si="15"/>
        <v>07750144</v>
      </c>
      <c r="B989" s="18" t="s">
        <v>2130</v>
      </c>
      <c r="C989" s="18" t="s">
        <v>2131</v>
      </c>
      <c r="D989" s="18" t="s">
        <v>194</v>
      </c>
      <c r="E989" s="20">
        <v>13879292.029999999</v>
      </c>
      <c r="F989" s="21">
        <v>1</v>
      </c>
    </row>
    <row r="990" spans="1:6" x14ac:dyDescent="0.25">
      <c r="A990" s="14" t="str">
        <f t="shared" si="15"/>
        <v>07758688</v>
      </c>
      <c r="B990" s="14" t="s">
        <v>2132</v>
      </c>
      <c r="C990" s="14" t="s">
        <v>2133</v>
      </c>
      <c r="D990" s="14" t="s">
        <v>60</v>
      </c>
      <c r="E990" s="16">
        <v>56386.45</v>
      </c>
      <c r="F990" s="17">
        <v>1</v>
      </c>
    </row>
    <row r="991" spans="1:6" x14ac:dyDescent="0.25">
      <c r="A991" s="14" t="str">
        <f t="shared" si="15"/>
        <v>07770001</v>
      </c>
      <c r="B991" s="14" t="s">
        <v>2134</v>
      </c>
      <c r="C991" s="14" t="s">
        <v>2135</v>
      </c>
      <c r="D991" s="14" t="s">
        <v>470</v>
      </c>
      <c r="E991" s="16">
        <v>1573541.19</v>
      </c>
      <c r="F991" s="17">
        <v>1</v>
      </c>
    </row>
    <row r="992" spans="1:6" x14ac:dyDescent="0.25">
      <c r="A992" s="14" t="str">
        <f t="shared" si="15"/>
        <v>07772300</v>
      </c>
      <c r="B992" s="14" t="s">
        <v>2136</v>
      </c>
      <c r="C992" s="14" t="s">
        <v>2137</v>
      </c>
      <c r="D992" s="14" t="s">
        <v>252</v>
      </c>
      <c r="E992" s="16">
        <v>127962.41</v>
      </c>
      <c r="F992" s="17">
        <v>1</v>
      </c>
    </row>
    <row r="993" spans="1:6" x14ac:dyDescent="0.25">
      <c r="A993" s="14" t="str">
        <f t="shared" si="15"/>
        <v>07780347</v>
      </c>
      <c r="B993" s="14" t="s">
        <v>2138</v>
      </c>
      <c r="C993" s="14" t="s">
        <v>2139</v>
      </c>
      <c r="D993" s="14" t="s">
        <v>214</v>
      </c>
      <c r="E993" s="16">
        <v>83277.62</v>
      </c>
      <c r="F993" s="17">
        <v>1</v>
      </c>
    </row>
    <row r="994" spans="1:6" x14ac:dyDescent="0.25">
      <c r="A994" s="14" t="str">
        <f t="shared" si="15"/>
        <v>07804905</v>
      </c>
      <c r="B994" s="18" t="s">
        <v>2140</v>
      </c>
      <c r="C994" s="18" t="s">
        <v>2141</v>
      </c>
      <c r="D994" s="18" t="s">
        <v>287</v>
      </c>
      <c r="E994" s="20">
        <v>366965.74</v>
      </c>
      <c r="F994" s="21">
        <v>1</v>
      </c>
    </row>
    <row r="995" spans="1:6" x14ac:dyDescent="0.25">
      <c r="A995" s="14" t="str">
        <f t="shared" si="15"/>
        <v>07810422</v>
      </c>
      <c r="B995" s="14" t="s">
        <v>2142</v>
      </c>
      <c r="C995" s="14" t="s">
        <v>2143</v>
      </c>
      <c r="D995" s="14" t="s">
        <v>235</v>
      </c>
      <c r="E995" s="16">
        <v>903354.1</v>
      </c>
      <c r="F995" s="17">
        <v>1</v>
      </c>
    </row>
    <row r="996" spans="1:6" x14ac:dyDescent="0.25">
      <c r="A996" s="14" t="str">
        <f t="shared" si="15"/>
        <v>07812907</v>
      </c>
      <c r="B996" s="18" t="s">
        <v>2144</v>
      </c>
      <c r="C996" s="18" t="s">
        <v>2145</v>
      </c>
      <c r="D996" s="18" t="s">
        <v>252</v>
      </c>
      <c r="E996" s="19">
        <v>936.8</v>
      </c>
      <c r="F996" s="21">
        <v>1</v>
      </c>
    </row>
    <row r="997" spans="1:6" s="34" customFormat="1" x14ac:dyDescent="0.25">
      <c r="A997" s="31" t="str">
        <f t="shared" si="15"/>
        <v>07818313</v>
      </c>
      <c r="B997" s="31" t="s">
        <v>2146</v>
      </c>
      <c r="C997" s="31" t="s">
        <v>46</v>
      </c>
      <c r="D997" s="31" t="s">
        <v>470</v>
      </c>
      <c r="E997" s="32">
        <v>4568129.6100000003</v>
      </c>
      <c r="F997" s="33">
        <v>1</v>
      </c>
    </row>
    <row r="998" spans="1:6" x14ac:dyDescent="0.25">
      <c r="A998" s="14" t="str">
        <f t="shared" si="15"/>
        <v>07819646</v>
      </c>
      <c r="B998" s="14" t="s">
        <v>2147</v>
      </c>
      <c r="C998" s="14" t="s">
        <v>2148</v>
      </c>
      <c r="D998" s="14" t="s">
        <v>287</v>
      </c>
      <c r="E998" s="16">
        <v>73509.64</v>
      </c>
      <c r="F998" s="17">
        <v>1</v>
      </c>
    </row>
    <row r="999" spans="1:6" x14ac:dyDescent="0.25">
      <c r="A999" s="14" t="str">
        <f t="shared" si="15"/>
        <v>07823801</v>
      </c>
      <c r="B999" s="14" t="s">
        <v>2149</v>
      </c>
      <c r="C999" s="14" t="s">
        <v>1370</v>
      </c>
      <c r="D999" s="14" t="s">
        <v>199</v>
      </c>
      <c r="E999" s="16">
        <v>125175.83</v>
      </c>
      <c r="F999" s="17">
        <v>1</v>
      </c>
    </row>
    <row r="1000" spans="1:6" x14ac:dyDescent="0.25">
      <c r="A1000" s="14" t="str">
        <f t="shared" si="15"/>
        <v>07829588</v>
      </c>
      <c r="B1000" s="18" t="s">
        <v>2150</v>
      </c>
      <c r="C1000" s="18" t="s">
        <v>2151</v>
      </c>
      <c r="D1000" s="18" t="s">
        <v>252</v>
      </c>
      <c r="E1000" s="20">
        <v>17242.71</v>
      </c>
      <c r="F1000" s="21">
        <v>1</v>
      </c>
    </row>
    <row r="1001" spans="1:6" x14ac:dyDescent="0.25">
      <c r="A1001" s="14" t="str">
        <f t="shared" si="15"/>
        <v>07834583</v>
      </c>
      <c r="B1001" s="18" t="s">
        <v>2152</v>
      </c>
      <c r="C1001" s="18" t="s">
        <v>2153</v>
      </c>
      <c r="D1001" s="18" t="s">
        <v>470</v>
      </c>
      <c r="E1001" s="20">
        <v>2184157.87</v>
      </c>
      <c r="F1001" s="21">
        <v>1</v>
      </c>
    </row>
    <row r="1002" spans="1:6" x14ac:dyDescent="0.25">
      <c r="A1002" s="14" t="str">
        <f t="shared" si="15"/>
        <v>07837285</v>
      </c>
      <c r="B1002" s="18" t="s">
        <v>2154</v>
      </c>
      <c r="C1002" s="18" t="s">
        <v>2155</v>
      </c>
      <c r="D1002" s="18" t="s">
        <v>214</v>
      </c>
      <c r="E1002" s="20">
        <v>334348.48</v>
      </c>
      <c r="F1002" s="21">
        <v>1</v>
      </c>
    </row>
    <row r="1003" spans="1:6" x14ac:dyDescent="0.25">
      <c r="A1003" s="14" t="str">
        <f t="shared" si="15"/>
        <v>07841770</v>
      </c>
      <c r="B1003" s="14" t="s">
        <v>2156</v>
      </c>
      <c r="C1003" s="14" t="s">
        <v>2157</v>
      </c>
      <c r="D1003" s="14" t="s">
        <v>252</v>
      </c>
      <c r="E1003" s="16">
        <v>79567.509999999995</v>
      </c>
      <c r="F1003" s="17">
        <v>1</v>
      </c>
    </row>
    <row r="1004" spans="1:6" x14ac:dyDescent="0.25">
      <c r="A1004" s="14" t="str">
        <f t="shared" si="15"/>
        <v>07842279</v>
      </c>
      <c r="B1004" s="14" t="s">
        <v>2158</v>
      </c>
      <c r="C1004" s="14" t="s">
        <v>2159</v>
      </c>
      <c r="D1004" s="14" t="s">
        <v>235</v>
      </c>
      <c r="E1004" s="16">
        <v>67949.350000000006</v>
      </c>
      <c r="F1004" s="17">
        <v>1</v>
      </c>
    </row>
    <row r="1005" spans="1:6" x14ac:dyDescent="0.25">
      <c r="A1005" s="14" t="str">
        <f t="shared" si="15"/>
        <v>07847539</v>
      </c>
      <c r="B1005" s="14" t="s">
        <v>2160</v>
      </c>
      <c r="C1005" s="14" t="s">
        <v>2161</v>
      </c>
      <c r="D1005" s="14" t="s">
        <v>60</v>
      </c>
      <c r="E1005" s="16">
        <v>3948595.69</v>
      </c>
      <c r="F1005" s="17">
        <v>1</v>
      </c>
    </row>
    <row r="1006" spans="1:6" x14ac:dyDescent="0.25">
      <c r="A1006" s="14" t="str">
        <f t="shared" si="15"/>
        <v>07847539</v>
      </c>
      <c r="B1006" s="14" t="s">
        <v>2162</v>
      </c>
      <c r="C1006" s="14" t="s">
        <v>2161</v>
      </c>
      <c r="D1006" s="14" t="s">
        <v>191</v>
      </c>
      <c r="E1006" s="16">
        <v>100906.92</v>
      </c>
      <c r="F1006" s="17">
        <v>1</v>
      </c>
    </row>
    <row r="1007" spans="1:6" x14ac:dyDescent="0.25">
      <c r="A1007" s="14" t="str">
        <f t="shared" si="15"/>
        <v>07854528</v>
      </c>
      <c r="B1007" s="14" t="s">
        <v>2163</v>
      </c>
      <c r="C1007" s="14" t="s">
        <v>2164</v>
      </c>
      <c r="D1007" s="14" t="s">
        <v>214</v>
      </c>
      <c r="E1007" s="16">
        <v>84652.57</v>
      </c>
      <c r="F1007" s="17">
        <v>1</v>
      </c>
    </row>
    <row r="1008" spans="1:6" x14ac:dyDescent="0.25">
      <c r="A1008" s="14" t="str">
        <f t="shared" si="15"/>
        <v>07859531</v>
      </c>
      <c r="B1008" s="18" t="s">
        <v>2165</v>
      </c>
      <c r="C1008" s="18" t="s">
        <v>2166</v>
      </c>
      <c r="D1008" s="18" t="s">
        <v>470</v>
      </c>
      <c r="E1008" s="20">
        <v>311765.37</v>
      </c>
      <c r="F1008" s="21">
        <v>1</v>
      </c>
    </row>
    <row r="1009" spans="1:6" x14ac:dyDescent="0.25">
      <c r="A1009" s="14" t="str">
        <f t="shared" si="15"/>
        <v>07867009</v>
      </c>
      <c r="B1009" s="18" t="s">
        <v>2167</v>
      </c>
      <c r="C1009" s="18" t="s">
        <v>2168</v>
      </c>
      <c r="D1009" s="18" t="s">
        <v>287</v>
      </c>
      <c r="E1009" s="20">
        <v>1387447.7</v>
      </c>
      <c r="F1009" s="21">
        <v>1</v>
      </c>
    </row>
    <row r="1010" spans="1:6" x14ac:dyDescent="0.25">
      <c r="A1010" s="14" t="str">
        <f t="shared" si="15"/>
        <v>07874681</v>
      </c>
      <c r="B1010" s="14" t="s">
        <v>2169</v>
      </c>
      <c r="C1010" s="14" t="s">
        <v>2170</v>
      </c>
      <c r="D1010" s="14" t="s">
        <v>249</v>
      </c>
      <c r="E1010" s="16">
        <v>66702.53</v>
      </c>
      <c r="F1010" s="17">
        <v>1</v>
      </c>
    </row>
    <row r="1011" spans="1:6" x14ac:dyDescent="0.25">
      <c r="A1011" s="14" t="str">
        <f t="shared" si="15"/>
        <v>07881883</v>
      </c>
      <c r="B1011" s="18" t="s">
        <v>2171</v>
      </c>
      <c r="C1011" s="18" t="s">
        <v>2172</v>
      </c>
      <c r="D1011" s="18" t="s">
        <v>346</v>
      </c>
      <c r="E1011" s="20">
        <v>77809.289999999994</v>
      </c>
      <c r="F1011" s="21">
        <v>1</v>
      </c>
    </row>
    <row r="1012" spans="1:6" x14ac:dyDescent="0.25">
      <c r="A1012" s="14" t="str">
        <f t="shared" si="15"/>
        <v>07901930</v>
      </c>
      <c r="B1012" s="18" t="s">
        <v>2173</v>
      </c>
      <c r="C1012" s="18" t="s">
        <v>2174</v>
      </c>
      <c r="D1012" s="18" t="s">
        <v>249</v>
      </c>
      <c r="E1012" s="20">
        <v>18500.48</v>
      </c>
      <c r="F1012" s="21">
        <v>1</v>
      </c>
    </row>
    <row r="1013" spans="1:6" x14ac:dyDescent="0.25">
      <c r="A1013" s="14" t="str">
        <f t="shared" si="15"/>
        <v>07903161</v>
      </c>
      <c r="B1013" s="18" t="s">
        <v>2175</v>
      </c>
      <c r="C1013" s="18" t="s">
        <v>2176</v>
      </c>
      <c r="D1013" s="18" t="s">
        <v>287</v>
      </c>
      <c r="E1013" s="20">
        <v>13670.63</v>
      </c>
      <c r="F1013" s="21">
        <v>1</v>
      </c>
    </row>
    <row r="1014" spans="1:6" x14ac:dyDescent="0.25">
      <c r="A1014" s="14" t="str">
        <f t="shared" si="15"/>
        <v>07906333</v>
      </c>
      <c r="B1014" s="14" t="s">
        <v>2177</v>
      </c>
      <c r="C1014" s="14" t="s">
        <v>2178</v>
      </c>
      <c r="D1014" s="14" t="s">
        <v>194</v>
      </c>
      <c r="E1014" s="16">
        <v>586269.01</v>
      </c>
      <c r="F1014" s="17">
        <v>1</v>
      </c>
    </row>
    <row r="1015" spans="1:6" x14ac:dyDescent="0.25">
      <c r="A1015" s="14" t="str">
        <f t="shared" si="15"/>
        <v>07954488</v>
      </c>
      <c r="B1015" s="18" t="s">
        <v>2179</v>
      </c>
      <c r="C1015" s="18" t="s">
        <v>2180</v>
      </c>
      <c r="D1015" s="18" t="s">
        <v>191</v>
      </c>
      <c r="E1015" s="20">
        <v>27993.75</v>
      </c>
      <c r="F1015" s="21">
        <v>1</v>
      </c>
    </row>
    <row r="1016" spans="1:6" x14ac:dyDescent="0.25">
      <c r="A1016" s="14" t="str">
        <f t="shared" si="15"/>
        <v>07956704</v>
      </c>
      <c r="B1016" s="14" t="s">
        <v>2181</v>
      </c>
      <c r="C1016" s="14" t="s">
        <v>2182</v>
      </c>
      <c r="D1016" s="14" t="s">
        <v>60</v>
      </c>
      <c r="E1016" s="16">
        <v>2342723.4900000002</v>
      </c>
      <c r="F1016" s="17">
        <v>1</v>
      </c>
    </row>
    <row r="1017" spans="1:6" x14ac:dyDescent="0.25">
      <c r="A1017" s="14" t="str">
        <f t="shared" si="15"/>
        <v>07957890</v>
      </c>
      <c r="B1017" s="14" t="s">
        <v>2183</v>
      </c>
      <c r="C1017" s="14" t="s">
        <v>2184</v>
      </c>
      <c r="D1017" s="14" t="s">
        <v>194</v>
      </c>
      <c r="E1017" s="16">
        <v>3994.1</v>
      </c>
      <c r="F1017" s="17">
        <v>1</v>
      </c>
    </row>
    <row r="1018" spans="1:6" x14ac:dyDescent="0.25">
      <c r="A1018" s="14" t="str">
        <f t="shared" si="15"/>
        <v>07961303</v>
      </c>
      <c r="B1018" s="18" t="s">
        <v>2185</v>
      </c>
      <c r="C1018" s="18" t="s">
        <v>2186</v>
      </c>
      <c r="D1018" s="18" t="s">
        <v>470</v>
      </c>
      <c r="E1018" s="20">
        <v>910335.72</v>
      </c>
      <c r="F1018" s="21">
        <v>1</v>
      </c>
    </row>
    <row r="1019" spans="1:6" x14ac:dyDescent="0.25">
      <c r="A1019" s="14" t="str">
        <f t="shared" si="15"/>
        <v>07964977</v>
      </c>
      <c r="B1019" s="14" t="s">
        <v>2187</v>
      </c>
      <c r="C1019" s="14" t="s">
        <v>2188</v>
      </c>
      <c r="D1019" s="14" t="s">
        <v>217</v>
      </c>
      <c r="E1019" s="16">
        <v>124062.77</v>
      </c>
      <c r="F1019" s="17">
        <v>1</v>
      </c>
    </row>
    <row r="1020" spans="1:6" x14ac:dyDescent="0.25">
      <c r="A1020" s="14" t="str">
        <f t="shared" si="15"/>
        <v>07965143</v>
      </c>
      <c r="B1020" s="18" t="s">
        <v>2189</v>
      </c>
      <c r="C1020" s="18" t="s">
        <v>2190</v>
      </c>
      <c r="D1020" s="18" t="s">
        <v>199</v>
      </c>
      <c r="E1020" s="20">
        <v>11030.06</v>
      </c>
      <c r="F1020" s="21">
        <v>1</v>
      </c>
    </row>
    <row r="1021" spans="1:6" x14ac:dyDescent="0.25">
      <c r="A1021" s="14" t="str">
        <f t="shared" si="15"/>
        <v>07974900</v>
      </c>
      <c r="B1021" s="18" t="s">
        <v>2191</v>
      </c>
      <c r="C1021" s="18" t="s">
        <v>2192</v>
      </c>
      <c r="D1021" s="18" t="s">
        <v>470</v>
      </c>
      <c r="E1021" s="20">
        <v>2466652.21</v>
      </c>
      <c r="F1021" s="21">
        <v>1</v>
      </c>
    </row>
    <row r="1022" spans="1:6" x14ac:dyDescent="0.25">
      <c r="A1022" s="14" t="str">
        <f t="shared" si="15"/>
        <v>07981245</v>
      </c>
      <c r="B1022" s="18" t="s">
        <v>2193</v>
      </c>
      <c r="C1022" s="18" t="s">
        <v>160</v>
      </c>
      <c r="D1022" s="18" t="s">
        <v>287</v>
      </c>
      <c r="E1022" s="20">
        <v>419810.03</v>
      </c>
      <c r="F1022" s="21">
        <v>1</v>
      </c>
    </row>
    <row r="1023" spans="1:6" x14ac:dyDescent="0.25">
      <c r="A1023" s="14" t="str">
        <f t="shared" si="15"/>
        <v>08000609</v>
      </c>
      <c r="B1023" s="18" t="s">
        <v>2194</v>
      </c>
      <c r="C1023" s="18" t="s">
        <v>2195</v>
      </c>
      <c r="D1023" s="18" t="s">
        <v>60</v>
      </c>
      <c r="E1023" s="20">
        <v>4374575.2300000004</v>
      </c>
      <c r="F1023" s="21">
        <v>1</v>
      </c>
    </row>
    <row r="1024" spans="1:6" x14ac:dyDescent="0.25">
      <c r="A1024" s="14" t="str">
        <f t="shared" si="15"/>
        <v>08027203</v>
      </c>
      <c r="B1024" s="14" t="s">
        <v>2196</v>
      </c>
      <c r="C1024" s="14" t="s">
        <v>2197</v>
      </c>
      <c r="D1024" s="14" t="s">
        <v>438</v>
      </c>
      <c r="E1024" s="16">
        <v>27052.33</v>
      </c>
      <c r="F1024" s="17">
        <v>1</v>
      </c>
    </row>
    <row r="1025" spans="1:6" x14ac:dyDescent="0.25">
      <c r="A1025" s="14" t="str">
        <f t="shared" si="15"/>
        <v>08035106</v>
      </c>
      <c r="B1025" s="18" t="s">
        <v>2198</v>
      </c>
      <c r="C1025" s="18" t="s">
        <v>2199</v>
      </c>
      <c r="D1025" s="18" t="s">
        <v>438</v>
      </c>
      <c r="E1025" s="20">
        <v>8967094.4900000002</v>
      </c>
      <c r="F1025" s="21">
        <v>1</v>
      </c>
    </row>
    <row r="1026" spans="1:6" x14ac:dyDescent="0.25">
      <c r="A1026" s="14" t="str">
        <f t="shared" si="15"/>
        <v>08036062</v>
      </c>
      <c r="B1026" s="18" t="s">
        <v>2200</v>
      </c>
      <c r="C1026" s="18" t="s">
        <v>2201</v>
      </c>
      <c r="D1026" s="18" t="s">
        <v>252</v>
      </c>
      <c r="E1026" s="20">
        <v>214931.73</v>
      </c>
      <c r="F1026" s="21">
        <v>1</v>
      </c>
    </row>
    <row r="1027" spans="1:6" x14ac:dyDescent="0.25">
      <c r="A1027" s="14" t="str">
        <f t="shared" si="15"/>
        <v>08041907</v>
      </c>
      <c r="B1027" s="18" t="s">
        <v>2202</v>
      </c>
      <c r="C1027" s="18" t="s">
        <v>2203</v>
      </c>
      <c r="D1027" s="18" t="s">
        <v>438</v>
      </c>
      <c r="E1027" s="20">
        <v>645896.93999999994</v>
      </c>
      <c r="F1027" s="21">
        <v>1</v>
      </c>
    </row>
    <row r="1028" spans="1:6" x14ac:dyDescent="0.25">
      <c r="A1028" s="14" t="str">
        <f t="shared" si="15"/>
        <v>08064467</v>
      </c>
      <c r="B1028" s="18" t="s">
        <v>2204</v>
      </c>
      <c r="C1028" s="18" t="s">
        <v>2205</v>
      </c>
      <c r="D1028" s="18" t="s">
        <v>470</v>
      </c>
      <c r="E1028" s="20">
        <v>7180697.6200000001</v>
      </c>
      <c r="F1028" s="21">
        <v>1</v>
      </c>
    </row>
    <row r="1029" spans="1:6" x14ac:dyDescent="0.25">
      <c r="A1029" s="14" t="str">
        <f t="shared" si="15"/>
        <v>08065685</v>
      </c>
      <c r="B1029" s="18" t="s">
        <v>2206</v>
      </c>
      <c r="C1029" s="18" t="s">
        <v>2207</v>
      </c>
      <c r="D1029" s="18" t="s">
        <v>249</v>
      </c>
      <c r="E1029" s="20">
        <v>12265.65</v>
      </c>
      <c r="F1029" s="21">
        <v>1</v>
      </c>
    </row>
    <row r="1030" spans="1:6" x14ac:dyDescent="0.25">
      <c r="A1030" s="14" t="str">
        <f t="shared" si="15"/>
        <v>08069577</v>
      </c>
      <c r="B1030" s="18" t="s">
        <v>2208</v>
      </c>
      <c r="C1030" s="18" t="s">
        <v>2209</v>
      </c>
      <c r="D1030" s="18" t="s">
        <v>438</v>
      </c>
      <c r="E1030" s="20">
        <v>5508653.29</v>
      </c>
      <c r="F1030" s="21">
        <v>1</v>
      </c>
    </row>
    <row r="1031" spans="1:6" x14ac:dyDescent="0.25">
      <c r="A1031" s="14" t="str">
        <f t="shared" ref="A1031:A1094" si="16">LEFT(SUBSTITUTE(SUBSTITUTE(SUBSTITUTE(SUBSTITUTE(TRIM(B1031),".",""),"/",""),"-","")," ",""), 8)</f>
        <v>08092296</v>
      </c>
      <c r="B1031" s="18" t="s">
        <v>2210</v>
      </c>
      <c r="C1031" s="18" t="s">
        <v>2211</v>
      </c>
      <c r="D1031" s="18" t="s">
        <v>60</v>
      </c>
      <c r="E1031" s="20">
        <v>69750.19</v>
      </c>
      <c r="F1031" s="21">
        <v>1</v>
      </c>
    </row>
    <row r="1032" spans="1:6" x14ac:dyDescent="0.25">
      <c r="A1032" s="14" t="str">
        <f t="shared" si="16"/>
        <v>08139702</v>
      </c>
      <c r="B1032" s="14" t="s">
        <v>2212</v>
      </c>
      <c r="C1032" s="14" t="s">
        <v>2213</v>
      </c>
      <c r="D1032" s="14" t="s">
        <v>252</v>
      </c>
      <c r="E1032" s="16">
        <v>174074.96</v>
      </c>
      <c r="F1032" s="17">
        <v>1</v>
      </c>
    </row>
    <row r="1033" spans="1:6" x14ac:dyDescent="0.25">
      <c r="A1033" s="14" t="str">
        <f t="shared" si="16"/>
        <v>08145132</v>
      </c>
      <c r="B1033" s="14" t="s">
        <v>2214</v>
      </c>
      <c r="C1033" s="14" t="s">
        <v>2215</v>
      </c>
      <c r="D1033" s="14" t="s">
        <v>249</v>
      </c>
      <c r="E1033" s="16">
        <v>717381.46</v>
      </c>
      <c r="F1033" s="17">
        <v>1</v>
      </c>
    </row>
    <row r="1034" spans="1:6" x14ac:dyDescent="0.25">
      <c r="A1034" s="14" t="str">
        <f t="shared" si="16"/>
        <v>08149288</v>
      </c>
      <c r="B1034" s="14" t="s">
        <v>2216</v>
      </c>
      <c r="C1034" s="14" t="s">
        <v>2217</v>
      </c>
      <c r="D1034" s="14" t="s">
        <v>204</v>
      </c>
      <c r="E1034" s="16">
        <v>180699.6</v>
      </c>
      <c r="F1034" s="17">
        <v>1</v>
      </c>
    </row>
    <row r="1035" spans="1:6" x14ac:dyDescent="0.25">
      <c r="A1035" s="14" t="str">
        <f t="shared" si="16"/>
        <v>08151300</v>
      </c>
      <c r="B1035" s="14" t="s">
        <v>2218</v>
      </c>
      <c r="C1035" s="14" t="s">
        <v>2219</v>
      </c>
      <c r="D1035" s="14" t="s">
        <v>438</v>
      </c>
      <c r="E1035" s="16">
        <v>710259.74</v>
      </c>
      <c r="F1035" s="17">
        <v>1</v>
      </c>
    </row>
    <row r="1036" spans="1:6" x14ac:dyDescent="0.25">
      <c r="A1036" s="14" t="str">
        <f t="shared" si="16"/>
        <v>08151862</v>
      </c>
      <c r="B1036" s="14" t="s">
        <v>2220</v>
      </c>
      <c r="C1036" s="14" t="s">
        <v>2221</v>
      </c>
      <c r="D1036" s="14" t="s">
        <v>438</v>
      </c>
      <c r="E1036" s="16">
        <v>7170.18</v>
      </c>
      <c r="F1036" s="17">
        <v>1</v>
      </c>
    </row>
    <row r="1037" spans="1:6" x14ac:dyDescent="0.25">
      <c r="A1037" s="14" t="str">
        <f t="shared" si="16"/>
        <v>08166186</v>
      </c>
      <c r="B1037" s="18" t="s">
        <v>2222</v>
      </c>
      <c r="C1037" s="18" t="s">
        <v>2223</v>
      </c>
      <c r="D1037" s="18" t="s">
        <v>302</v>
      </c>
      <c r="E1037" s="20">
        <v>7003.57</v>
      </c>
      <c r="F1037" s="21">
        <v>1</v>
      </c>
    </row>
    <row r="1038" spans="1:6" x14ac:dyDescent="0.25">
      <c r="A1038" s="14" t="str">
        <f t="shared" si="16"/>
        <v>08168429</v>
      </c>
      <c r="B1038" s="14" t="s">
        <v>2224</v>
      </c>
      <c r="C1038" s="14" t="s">
        <v>2225</v>
      </c>
      <c r="D1038" s="14" t="s">
        <v>438</v>
      </c>
      <c r="E1038" s="16">
        <v>29484.28</v>
      </c>
      <c r="F1038" s="17">
        <v>1</v>
      </c>
    </row>
    <row r="1039" spans="1:6" x14ac:dyDescent="0.25">
      <c r="A1039" s="14" t="str">
        <f t="shared" si="16"/>
        <v>08169079</v>
      </c>
      <c r="B1039" s="14" t="s">
        <v>2226</v>
      </c>
      <c r="C1039" s="14" t="s">
        <v>2227</v>
      </c>
      <c r="D1039" s="14" t="s">
        <v>60</v>
      </c>
      <c r="E1039" s="16">
        <v>69668.63</v>
      </c>
      <c r="F1039" s="17">
        <v>1</v>
      </c>
    </row>
    <row r="1040" spans="1:6" x14ac:dyDescent="0.25">
      <c r="A1040" s="14" t="str">
        <f t="shared" si="16"/>
        <v>08169989</v>
      </c>
      <c r="B1040" s="18" t="s">
        <v>2228</v>
      </c>
      <c r="C1040" s="18" t="s">
        <v>2229</v>
      </c>
      <c r="D1040" s="18" t="s">
        <v>204</v>
      </c>
      <c r="E1040" s="20">
        <v>1201487.6299999999</v>
      </c>
      <c r="F1040" s="21">
        <v>1</v>
      </c>
    </row>
    <row r="1041" spans="1:6" x14ac:dyDescent="0.25">
      <c r="A1041" s="14" t="str">
        <f t="shared" si="16"/>
        <v>08198453</v>
      </c>
      <c r="B1041" s="14" t="s">
        <v>2230</v>
      </c>
      <c r="C1041" s="14" t="s">
        <v>2231</v>
      </c>
      <c r="D1041" s="14" t="s">
        <v>60</v>
      </c>
      <c r="E1041" s="16">
        <v>52259.66</v>
      </c>
      <c r="F1041" s="17">
        <v>1</v>
      </c>
    </row>
    <row r="1042" spans="1:6" x14ac:dyDescent="0.25">
      <c r="A1042" s="14" t="str">
        <f t="shared" si="16"/>
        <v>08199627</v>
      </c>
      <c r="B1042" s="18" t="s">
        <v>2232</v>
      </c>
      <c r="C1042" s="18" t="s">
        <v>2233</v>
      </c>
      <c r="D1042" s="18" t="s">
        <v>235</v>
      </c>
      <c r="E1042" s="20">
        <v>49963.38</v>
      </c>
      <c r="F1042" s="21">
        <v>1</v>
      </c>
    </row>
    <row r="1043" spans="1:6" x14ac:dyDescent="0.25">
      <c r="A1043" s="14" t="str">
        <f t="shared" si="16"/>
        <v>08227177</v>
      </c>
      <c r="B1043" s="14" t="s">
        <v>2234</v>
      </c>
      <c r="C1043" s="14" t="s">
        <v>2235</v>
      </c>
      <c r="D1043" s="14" t="s">
        <v>244</v>
      </c>
      <c r="E1043" s="16">
        <v>1129.3499999999999</v>
      </c>
      <c r="F1043" s="17">
        <v>1</v>
      </c>
    </row>
    <row r="1044" spans="1:6" x14ac:dyDescent="0.25">
      <c r="A1044" s="14" t="str">
        <f t="shared" si="16"/>
        <v>08240706</v>
      </c>
      <c r="B1044" s="18" t="s">
        <v>2236</v>
      </c>
      <c r="C1044" s="18" t="s">
        <v>2237</v>
      </c>
      <c r="D1044" s="18" t="s">
        <v>199</v>
      </c>
      <c r="E1044" s="20">
        <v>1024656.88</v>
      </c>
      <c r="F1044" s="21">
        <v>1</v>
      </c>
    </row>
    <row r="1045" spans="1:6" x14ac:dyDescent="0.25">
      <c r="A1045" s="14" t="str">
        <f t="shared" si="16"/>
        <v>08243988</v>
      </c>
      <c r="B1045" s="18" t="s">
        <v>2238</v>
      </c>
      <c r="C1045" s="18" t="s">
        <v>2239</v>
      </c>
      <c r="D1045" s="18" t="s">
        <v>199</v>
      </c>
      <c r="E1045" s="20">
        <v>21725550.5</v>
      </c>
      <c r="F1045" s="21">
        <v>1</v>
      </c>
    </row>
    <row r="1046" spans="1:6" x14ac:dyDescent="0.25">
      <c r="A1046" s="14" t="str">
        <f t="shared" si="16"/>
        <v>08254617</v>
      </c>
      <c r="B1046" s="18" t="s">
        <v>2240</v>
      </c>
      <c r="C1046" s="18" t="s">
        <v>2241</v>
      </c>
      <c r="D1046" s="18" t="s">
        <v>438</v>
      </c>
      <c r="E1046" s="20">
        <v>1933195.21</v>
      </c>
      <c r="F1046" s="21">
        <v>1</v>
      </c>
    </row>
    <row r="1047" spans="1:6" x14ac:dyDescent="0.25">
      <c r="A1047" s="14" t="str">
        <f t="shared" si="16"/>
        <v>08256240</v>
      </c>
      <c r="B1047" s="14" t="s">
        <v>2242</v>
      </c>
      <c r="C1047" s="14" t="s">
        <v>44</v>
      </c>
      <c r="D1047" s="14" t="s">
        <v>438</v>
      </c>
      <c r="E1047" s="16">
        <v>35421111.810000002</v>
      </c>
      <c r="F1047" s="17">
        <v>1</v>
      </c>
    </row>
    <row r="1048" spans="1:6" x14ac:dyDescent="0.25">
      <c r="A1048" s="14" t="str">
        <f t="shared" si="16"/>
        <v>08261465</v>
      </c>
      <c r="B1048" s="18" t="s">
        <v>2243</v>
      </c>
      <c r="C1048" s="18" t="s">
        <v>2244</v>
      </c>
      <c r="D1048" s="18" t="s">
        <v>287</v>
      </c>
      <c r="E1048" s="20">
        <v>1765.5</v>
      </c>
      <c r="F1048" s="21">
        <v>1</v>
      </c>
    </row>
    <row r="1049" spans="1:6" x14ac:dyDescent="0.25">
      <c r="A1049" s="14" t="str">
        <f t="shared" si="16"/>
        <v>08262869</v>
      </c>
      <c r="B1049" s="14" t="s">
        <v>2245</v>
      </c>
      <c r="C1049" s="14" t="s">
        <v>2246</v>
      </c>
      <c r="D1049" s="14" t="s">
        <v>60</v>
      </c>
      <c r="E1049" s="16">
        <v>20620.59</v>
      </c>
      <c r="F1049" s="17">
        <v>1</v>
      </c>
    </row>
    <row r="1050" spans="1:6" x14ac:dyDescent="0.25">
      <c r="A1050" s="14" t="str">
        <f t="shared" si="16"/>
        <v>08283231</v>
      </c>
      <c r="B1050" s="14" t="s">
        <v>2247</v>
      </c>
      <c r="C1050" s="14" t="s">
        <v>2248</v>
      </c>
      <c r="D1050" s="14" t="s">
        <v>235</v>
      </c>
      <c r="E1050" s="16">
        <v>46864.1</v>
      </c>
      <c r="F1050" s="17">
        <v>1</v>
      </c>
    </row>
    <row r="1051" spans="1:6" x14ac:dyDescent="0.25">
      <c r="A1051" s="14" t="str">
        <f t="shared" si="16"/>
        <v>08294586</v>
      </c>
      <c r="B1051" s="14" t="s">
        <v>2249</v>
      </c>
      <c r="C1051" s="14" t="s">
        <v>2250</v>
      </c>
      <c r="D1051" s="14" t="s">
        <v>60</v>
      </c>
      <c r="E1051" s="16">
        <v>1482685.27</v>
      </c>
      <c r="F1051" s="17">
        <v>1</v>
      </c>
    </row>
    <row r="1052" spans="1:6" x14ac:dyDescent="0.25">
      <c r="A1052" s="14" t="str">
        <f t="shared" si="16"/>
        <v>08298687</v>
      </c>
      <c r="B1052" s="18" t="s">
        <v>2251</v>
      </c>
      <c r="C1052" s="18" t="s">
        <v>2252</v>
      </c>
      <c r="D1052" s="18" t="s">
        <v>214</v>
      </c>
      <c r="E1052" s="20">
        <v>4337703.24</v>
      </c>
      <c r="F1052" s="21">
        <v>1</v>
      </c>
    </row>
    <row r="1053" spans="1:6" x14ac:dyDescent="0.25">
      <c r="A1053" s="14" t="str">
        <f t="shared" si="16"/>
        <v>08299687</v>
      </c>
      <c r="B1053" s="14" t="s">
        <v>2253</v>
      </c>
      <c r="C1053" s="14" t="s">
        <v>2254</v>
      </c>
      <c r="D1053" s="14" t="s">
        <v>302</v>
      </c>
      <c r="E1053" s="16">
        <v>650964.19999999995</v>
      </c>
      <c r="F1053" s="17">
        <v>1</v>
      </c>
    </row>
    <row r="1054" spans="1:6" x14ac:dyDescent="0.25">
      <c r="A1054" s="14" t="str">
        <f t="shared" si="16"/>
        <v>08319329</v>
      </c>
      <c r="B1054" s="18" t="s">
        <v>2255</v>
      </c>
      <c r="C1054" s="18" t="s">
        <v>2256</v>
      </c>
      <c r="D1054" s="18" t="s">
        <v>438</v>
      </c>
      <c r="E1054" s="20">
        <v>4296953.41</v>
      </c>
      <c r="F1054" s="21">
        <v>1</v>
      </c>
    </row>
    <row r="1055" spans="1:6" x14ac:dyDescent="0.25">
      <c r="A1055" s="14" t="str">
        <f t="shared" si="16"/>
        <v>08325231</v>
      </c>
      <c r="B1055" s="18" t="s">
        <v>2257</v>
      </c>
      <c r="C1055" s="18" t="s">
        <v>2258</v>
      </c>
      <c r="D1055" s="18" t="s">
        <v>214</v>
      </c>
      <c r="E1055" s="20">
        <v>85901.84</v>
      </c>
      <c r="F1055" s="21">
        <v>1</v>
      </c>
    </row>
    <row r="1056" spans="1:6" x14ac:dyDescent="0.25">
      <c r="A1056" s="14" t="str">
        <f t="shared" si="16"/>
        <v>08327108</v>
      </c>
      <c r="B1056" s="14" t="s">
        <v>2259</v>
      </c>
      <c r="C1056" s="14" t="s">
        <v>2260</v>
      </c>
      <c r="D1056" s="14" t="s">
        <v>438</v>
      </c>
      <c r="E1056" s="16">
        <v>5156650.49</v>
      </c>
      <c r="F1056" s="17">
        <v>1</v>
      </c>
    </row>
    <row r="1057" spans="1:6" x14ac:dyDescent="0.25">
      <c r="A1057" s="14" t="str">
        <f t="shared" si="16"/>
        <v>08333716</v>
      </c>
      <c r="B1057" s="14" t="s">
        <v>2261</v>
      </c>
      <c r="C1057" s="14" t="s">
        <v>2262</v>
      </c>
      <c r="D1057" s="14" t="s">
        <v>60</v>
      </c>
      <c r="E1057" s="16">
        <v>850287.87</v>
      </c>
      <c r="F1057" s="17">
        <v>1</v>
      </c>
    </row>
    <row r="1058" spans="1:6" x14ac:dyDescent="0.25">
      <c r="A1058" s="14" t="str">
        <f t="shared" si="16"/>
        <v>08350300</v>
      </c>
      <c r="B1058" s="18" t="s">
        <v>2263</v>
      </c>
      <c r="C1058" s="18" t="s">
        <v>2264</v>
      </c>
      <c r="D1058" s="18" t="s">
        <v>217</v>
      </c>
      <c r="E1058" s="20">
        <v>2284.7800000000002</v>
      </c>
      <c r="F1058" s="21">
        <v>1</v>
      </c>
    </row>
    <row r="1059" spans="1:6" x14ac:dyDescent="0.25">
      <c r="A1059" s="14" t="str">
        <f t="shared" si="16"/>
        <v>08356473</v>
      </c>
      <c r="B1059" s="18" t="s">
        <v>2265</v>
      </c>
      <c r="C1059" s="18" t="s">
        <v>2266</v>
      </c>
      <c r="D1059" s="18" t="s">
        <v>60</v>
      </c>
      <c r="E1059" s="20">
        <v>1261.04</v>
      </c>
      <c r="F1059" s="21">
        <v>1</v>
      </c>
    </row>
    <row r="1060" spans="1:6" x14ac:dyDescent="0.25">
      <c r="A1060" s="14" t="str">
        <f t="shared" si="16"/>
        <v>08370626</v>
      </c>
      <c r="B1060" s="18" t="s">
        <v>2267</v>
      </c>
      <c r="C1060" s="18" t="s">
        <v>2268</v>
      </c>
      <c r="D1060" s="18" t="s">
        <v>252</v>
      </c>
      <c r="E1060" s="20">
        <v>61291.360000000001</v>
      </c>
      <c r="F1060" s="21">
        <v>1</v>
      </c>
    </row>
    <row r="1061" spans="1:6" x14ac:dyDescent="0.25">
      <c r="A1061" s="14" t="str">
        <f t="shared" si="16"/>
        <v>08370825</v>
      </c>
      <c r="B1061" s="18" t="s">
        <v>2269</v>
      </c>
      <c r="C1061" s="18" t="s">
        <v>2270</v>
      </c>
      <c r="D1061" s="18" t="s">
        <v>60</v>
      </c>
      <c r="E1061" s="20">
        <v>29116.51</v>
      </c>
      <c r="F1061" s="21">
        <v>1</v>
      </c>
    </row>
    <row r="1062" spans="1:6" x14ac:dyDescent="0.25">
      <c r="A1062" s="14" t="str">
        <f t="shared" si="16"/>
        <v>08387031</v>
      </c>
      <c r="B1062" s="14" t="s">
        <v>2271</v>
      </c>
      <c r="C1062" s="14" t="s">
        <v>2272</v>
      </c>
      <c r="D1062" s="14" t="s">
        <v>395</v>
      </c>
      <c r="E1062" s="16">
        <v>46442.1</v>
      </c>
      <c r="F1062" s="17">
        <v>1</v>
      </c>
    </row>
    <row r="1063" spans="1:6" x14ac:dyDescent="0.25">
      <c r="A1063" s="14" t="str">
        <f t="shared" si="16"/>
        <v>08399845</v>
      </c>
      <c r="B1063" s="18" t="s">
        <v>2273</v>
      </c>
      <c r="C1063" s="18" t="s">
        <v>2274</v>
      </c>
      <c r="D1063" s="18" t="s">
        <v>60</v>
      </c>
      <c r="E1063" s="20">
        <v>1062361.19</v>
      </c>
      <c r="F1063" s="21">
        <v>1</v>
      </c>
    </row>
    <row r="1064" spans="1:6" x14ac:dyDescent="0.25">
      <c r="A1064" s="14" t="str">
        <f t="shared" si="16"/>
        <v>08412506</v>
      </c>
      <c r="B1064" s="14" t="s">
        <v>2275</v>
      </c>
      <c r="C1064" s="14" t="s">
        <v>2276</v>
      </c>
      <c r="D1064" s="14" t="s">
        <v>287</v>
      </c>
      <c r="E1064" s="16">
        <v>1613123.36</v>
      </c>
      <c r="F1064" s="17">
        <v>1</v>
      </c>
    </row>
    <row r="1065" spans="1:6" x14ac:dyDescent="0.25">
      <c r="A1065" s="14" t="str">
        <f t="shared" si="16"/>
        <v>08414494</v>
      </c>
      <c r="B1065" s="14" t="s">
        <v>2277</v>
      </c>
      <c r="C1065" s="14" t="s">
        <v>2278</v>
      </c>
      <c r="D1065" s="14" t="s">
        <v>191</v>
      </c>
      <c r="E1065" s="16">
        <v>72645.36</v>
      </c>
      <c r="F1065" s="17">
        <v>1</v>
      </c>
    </row>
    <row r="1066" spans="1:6" x14ac:dyDescent="0.25">
      <c r="A1066" s="14" t="str">
        <f t="shared" si="16"/>
        <v>08423220</v>
      </c>
      <c r="B1066" s="14" t="s">
        <v>2279</v>
      </c>
      <c r="C1066" s="14" t="s">
        <v>2280</v>
      </c>
      <c r="D1066" s="14" t="s">
        <v>438</v>
      </c>
      <c r="E1066" s="16">
        <v>91385567.140000001</v>
      </c>
      <c r="F1066" s="17">
        <v>1</v>
      </c>
    </row>
    <row r="1067" spans="1:6" x14ac:dyDescent="0.25">
      <c r="A1067" s="14" t="str">
        <f t="shared" si="16"/>
        <v>08430225</v>
      </c>
      <c r="B1067" s="18" t="s">
        <v>2281</v>
      </c>
      <c r="C1067" s="18" t="s">
        <v>2282</v>
      </c>
      <c r="D1067" s="18" t="s">
        <v>438</v>
      </c>
      <c r="E1067" s="20">
        <v>8475160.9700000007</v>
      </c>
      <c r="F1067" s="21">
        <v>1</v>
      </c>
    </row>
    <row r="1068" spans="1:6" x14ac:dyDescent="0.25">
      <c r="A1068" s="14" t="str">
        <f t="shared" si="16"/>
        <v>08452435</v>
      </c>
      <c r="B1068" s="18" t="s">
        <v>2283</v>
      </c>
      <c r="C1068" s="18" t="s">
        <v>2284</v>
      </c>
      <c r="D1068" s="18" t="s">
        <v>438</v>
      </c>
      <c r="E1068" s="20">
        <v>65697.87</v>
      </c>
      <c r="F1068" s="21">
        <v>1</v>
      </c>
    </row>
    <row r="1069" spans="1:6" x14ac:dyDescent="0.25">
      <c r="A1069" s="14" t="str">
        <f t="shared" si="16"/>
        <v>08526006</v>
      </c>
      <c r="B1069" s="14" t="s">
        <v>2285</v>
      </c>
      <c r="C1069" s="14" t="s">
        <v>2286</v>
      </c>
      <c r="D1069" s="14" t="s">
        <v>302</v>
      </c>
      <c r="E1069" s="16">
        <v>1043573.05</v>
      </c>
      <c r="F1069" s="17">
        <v>1</v>
      </c>
    </row>
    <row r="1070" spans="1:6" x14ac:dyDescent="0.25">
      <c r="A1070" s="14" t="str">
        <f t="shared" si="16"/>
        <v>08530217</v>
      </c>
      <c r="B1070" s="14" t="s">
        <v>2287</v>
      </c>
      <c r="C1070" s="14" t="s">
        <v>2288</v>
      </c>
      <c r="D1070" s="14" t="s">
        <v>235</v>
      </c>
      <c r="E1070" s="16">
        <v>1295.97</v>
      </c>
      <c r="F1070" s="17">
        <v>1</v>
      </c>
    </row>
    <row r="1071" spans="1:6" x14ac:dyDescent="0.25">
      <c r="A1071" s="14" t="str">
        <f t="shared" si="16"/>
        <v>08540776</v>
      </c>
      <c r="B1071" s="14" t="s">
        <v>2289</v>
      </c>
      <c r="C1071" s="14" t="s">
        <v>2290</v>
      </c>
      <c r="D1071" s="14" t="s">
        <v>60</v>
      </c>
      <c r="E1071" s="16">
        <v>112582.23</v>
      </c>
      <c r="F1071" s="17">
        <v>1</v>
      </c>
    </row>
    <row r="1072" spans="1:6" x14ac:dyDescent="0.25">
      <c r="A1072" s="14" t="str">
        <f t="shared" si="16"/>
        <v>08543891</v>
      </c>
      <c r="B1072" s="14" t="s">
        <v>2291</v>
      </c>
      <c r="C1072" s="14" t="s">
        <v>2292</v>
      </c>
      <c r="D1072" s="14" t="s">
        <v>252</v>
      </c>
      <c r="E1072" s="16">
        <v>104800.02</v>
      </c>
      <c r="F1072" s="17">
        <v>1</v>
      </c>
    </row>
    <row r="1073" spans="1:6" x14ac:dyDescent="0.25">
      <c r="A1073" s="14" t="str">
        <f t="shared" si="16"/>
        <v>08562523</v>
      </c>
      <c r="B1073" s="14" t="s">
        <v>2293</v>
      </c>
      <c r="C1073" s="14" t="s">
        <v>2294</v>
      </c>
      <c r="D1073" s="14" t="s">
        <v>252</v>
      </c>
      <c r="E1073" s="16">
        <v>7951285.2599999998</v>
      </c>
      <c r="F1073" s="17">
        <v>1</v>
      </c>
    </row>
    <row r="1074" spans="1:6" x14ac:dyDescent="0.25">
      <c r="A1074" s="14" t="str">
        <f t="shared" si="16"/>
        <v>08566440</v>
      </c>
      <c r="B1074" s="18" t="s">
        <v>2295</v>
      </c>
      <c r="C1074" s="18" t="s">
        <v>2296</v>
      </c>
      <c r="D1074" s="18" t="s">
        <v>438</v>
      </c>
      <c r="E1074" s="20">
        <v>33868167.490000002</v>
      </c>
      <c r="F1074" s="21">
        <v>1</v>
      </c>
    </row>
    <row r="1075" spans="1:6" x14ac:dyDescent="0.25">
      <c r="A1075" s="14" t="str">
        <f t="shared" si="16"/>
        <v>08571223</v>
      </c>
      <c r="B1075" s="18" t="s">
        <v>2297</v>
      </c>
      <c r="C1075" s="18" t="s">
        <v>2298</v>
      </c>
      <c r="D1075" s="18" t="s">
        <v>209</v>
      </c>
      <c r="E1075" s="20">
        <v>230415.56</v>
      </c>
      <c r="F1075" s="21">
        <v>1</v>
      </c>
    </row>
    <row r="1076" spans="1:6" x14ac:dyDescent="0.25">
      <c r="A1076" s="14" t="str">
        <f t="shared" si="16"/>
        <v>08573712</v>
      </c>
      <c r="B1076" s="18" t="s">
        <v>2299</v>
      </c>
      <c r="C1076" s="18" t="s">
        <v>2300</v>
      </c>
      <c r="D1076" s="18" t="s">
        <v>249</v>
      </c>
      <c r="E1076" s="20">
        <v>2972362.4</v>
      </c>
      <c r="F1076" s="21">
        <v>1</v>
      </c>
    </row>
    <row r="1077" spans="1:6" x14ac:dyDescent="0.25">
      <c r="A1077" s="14" t="str">
        <f t="shared" si="16"/>
        <v>08578389</v>
      </c>
      <c r="B1077" s="14" t="s">
        <v>2301</v>
      </c>
      <c r="C1077" s="14" t="s">
        <v>2302</v>
      </c>
      <c r="D1077" s="14" t="s">
        <v>60</v>
      </c>
      <c r="E1077" s="16">
        <v>174160.13</v>
      </c>
      <c r="F1077" s="17">
        <v>1</v>
      </c>
    </row>
    <row r="1078" spans="1:6" x14ac:dyDescent="0.25">
      <c r="A1078" s="14" t="str">
        <f t="shared" si="16"/>
        <v>08602751</v>
      </c>
      <c r="B1078" s="18" t="s">
        <v>2303</v>
      </c>
      <c r="C1078" s="18" t="s">
        <v>2304</v>
      </c>
      <c r="D1078" s="18" t="s">
        <v>191</v>
      </c>
      <c r="E1078" s="20">
        <v>249934.42</v>
      </c>
      <c r="F1078" s="21">
        <v>1</v>
      </c>
    </row>
    <row r="1079" spans="1:6" x14ac:dyDescent="0.25">
      <c r="A1079" s="14" t="str">
        <f t="shared" si="16"/>
        <v>08604354</v>
      </c>
      <c r="B1079" s="14" t="s">
        <v>2305</v>
      </c>
      <c r="C1079" s="14" t="s">
        <v>2306</v>
      </c>
      <c r="D1079" s="14" t="s">
        <v>235</v>
      </c>
      <c r="E1079" s="16">
        <v>1239533.78</v>
      </c>
      <c r="F1079" s="17">
        <v>1</v>
      </c>
    </row>
    <row r="1080" spans="1:6" x14ac:dyDescent="0.25">
      <c r="A1080" s="14" t="str">
        <f t="shared" si="16"/>
        <v>08610339</v>
      </c>
      <c r="B1080" s="14" t="s">
        <v>2307</v>
      </c>
      <c r="C1080" s="14" t="s">
        <v>2308</v>
      </c>
      <c r="D1080" s="14" t="s">
        <v>395</v>
      </c>
      <c r="E1080" s="16">
        <v>1160470.77</v>
      </c>
      <c r="F1080" s="17">
        <v>1</v>
      </c>
    </row>
    <row r="1081" spans="1:6" x14ac:dyDescent="0.25">
      <c r="A1081" s="14" t="str">
        <f t="shared" si="16"/>
        <v>08612914</v>
      </c>
      <c r="B1081" s="14" t="s">
        <v>2309</v>
      </c>
      <c r="C1081" s="14" t="s">
        <v>2310</v>
      </c>
      <c r="D1081" s="14" t="s">
        <v>204</v>
      </c>
      <c r="E1081" s="16">
        <v>426735.93</v>
      </c>
      <c r="F1081" s="17">
        <v>1</v>
      </c>
    </row>
    <row r="1082" spans="1:6" x14ac:dyDescent="0.25">
      <c r="A1082" s="14" t="str">
        <f t="shared" si="16"/>
        <v>08616271</v>
      </c>
      <c r="B1082" s="18" t="s">
        <v>2311</v>
      </c>
      <c r="C1082" s="18" t="s">
        <v>2312</v>
      </c>
      <c r="D1082" s="18" t="s">
        <v>60</v>
      </c>
      <c r="E1082" s="20">
        <v>1299.32</v>
      </c>
      <c r="F1082" s="21">
        <v>1</v>
      </c>
    </row>
    <row r="1083" spans="1:6" x14ac:dyDescent="0.25">
      <c r="A1083" s="14" t="str">
        <f t="shared" si="16"/>
        <v>08620828</v>
      </c>
      <c r="B1083" s="14" t="s">
        <v>2313</v>
      </c>
      <c r="C1083" s="14" t="s">
        <v>2314</v>
      </c>
      <c r="D1083" s="14" t="s">
        <v>60</v>
      </c>
      <c r="E1083" s="16">
        <v>13067034.539999999</v>
      </c>
      <c r="F1083" s="17">
        <v>1</v>
      </c>
    </row>
    <row r="1084" spans="1:6" x14ac:dyDescent="0.25">
      <c r="A1084" s="14" t="str">
        <f t="shared" si="16"/>
        <v>08667206</v>
      </c>
      <c r="B1084" s="14" t="s">
        <v>2315</v>
      </c>
      <c r="C1084" s="14" t="s">
        <v>2316</v>
      </c>
      <c r="D1084" s="14" t="s">
        <v>302</v>
      </c>
      <c r="E1084" s="16">
        <v>141463.07</v>
      </c>
      <c r="F1084" s="17">
        <v>1</v>
      </c>
    </row>
    <row r="1085" spans="1:6" x14ac:dyDescent="0.25">
      <c r="A1085" s="14" t="str">
        <f t="shared" si="16"/>
        <v>08672787</v>
      </c>
      <c r="B1085" s="14" t="s">
        <v>2317</v>
      </c>
      <c r="C1085" s="14" t="s">
        <v>2318</v>
      </c>
      <c r="D1085" s="14" t="s">
        <v>217</v>
      </c>
      <c r="E1085" s="16">
        <v>1276.79</v>
      </c>
      <c r="F1085" s="17">
        <v>1</v>
      </c>
    </row>
    <row r="1086" spans="1:6" x14ac:dyDescent="0.25">
      <c r="A1086" s="14" t="str">
        <f t="shared" si="16"/>
        <v>08684650</v>
      </c>
      <c r="B1086" s="14" t="s">
        <v>2319</v>
      </c>
      <c r="C1086" s="14" t="s">
        <v>2320</v>
      </c>
      <c r="D1086" s="14" t="s">
        <v>252</v>
      </c>
      <c r="E1086" s="16">
        <v>17256.53</v>
      </c>
      <c r="F1086" s="17">
        <v>1</v>
      </c>
    </row>
    <row r="1087" spans="1:6" x14ac:dyDescent="0.25">
      <c r="A1087" s="14" t="str">
        <f t="shared" si="16"/>
        <v>08689079</v>
      </c>
      <c r="B1087" s="18" t="s">
        <v>2321</v>
      </c>
      <c r="C1087" s="18" t="s">
        <v>2322</v>
      </c>
      <c r="D1087" s="18" t="s">
        <v>214</v>
      </c>
      <c r="E1087" s="20">
        <v>408463.67</v>
      </c>
      <c r="F1087" s="21">
        <v>1</v>
      </c>
    </row>
    <row r="1088" spans="1:6" x14ac:dyDescent="0.25">
      <c r="A1088" s="14" t="str">
        <f t="shared" si="16"/>
        <v>08689509</v>
      </c>
      <c r="B1088" s="14" t="s">
        <v>2323</v>
      </c>
      <c r="C1088" s="14" t="s">
        <v>2324</v>
      </c>
      <c r="D1088" s="14" t="s">
        <v>60</v>
      </c>
      <c r="E1088" s="16">
        <v>110252.22</v>
      </c>
      <c r="F1088" s="17">
        <v>1</v>
      </c>
    </row>
    <row r="1089" spans="1:6" x14ac:dyDescent="0.25">
      <c r="A1089" s="14" t="str">
        <f t="shared" si="16"/>
        <v>08708426</v>
      </c>
      <c r="B1089" s="18" t="s">
        <v>2325</v>
      </c>
      <c r="C1089" s="18" t="s">
        <v>2326</v>
      </c>
      <c r="D1089" s="18" t="s">
        <v>214</v>
      </c>
      <c r="E1089" s="20">
        <v>207820.44</v>
      </c>
      <c r="F1089" s="21">
        <v>1</v>
      </c>
    </row>
    <row r="1090" spans="1:6" x14ac:dyDescent="0.25">
      <c r="A1090" s="14" t="str">
        <f t="shared" si="16"/>
        <v>08711085</v>
      </c>
      <c r="B1090" s="14" t="s">
        <v>2327</v>
      </c>
      <c r="C1090" s="14" t="s">
        <v>2328</v>
      </c>
      <c r="D1090" s="14" t="s">
        <v>470</v>
      </c>
      <c r="E1090" s="16">
        <v>725094.83</v>
      </c>
      <c r="F1090" s="17">
        <v>1</v>
      </c>
    </row>
    <row r="1091" spans="1:6" x14ac:dyDescent="0.25">
      <c r="A1091" s="14" t="str">
        <f t="shared" si="16"/>
        <v>08716441</v>
      </c>
      <c r="B1091" s="18" t="s">
        <v>2329</v>
      </c>
      <c r="C1091" s="18" t="s">
        <v>2330</v>
      </c>
      <c r="D1091" s="18" t="s">
        <v>302</v>
      </c>
      <c r="E1091" s="20">
        <v>463152.61</v>
      </c>
      <c r="F1091" s="21">
        <v>1</v>
      </c>
    </row>
    <row r="1092" spans="1:6" ht="22.5" customHeight="1" x14ac:dyDescent="0.25">
      <c r="A1092" s="14" t="str">
        <f t="shared" si="16"/>
        <v>08718638</v>
      </c>
      <c r="B1092" s="18" t="s">
        <v>2331</v>
      </c>
      <c r="C1092" s="18" t="s">
        <v>2332</v>
      </c>
      <c r="D1092" s="18" t="s">
        <v>60</v>
      </c>
      <c r="E1092" s="20">
        <v>3975500.45</v>
      </c>
      <c r="F1092" s="21">
        <v>1</v>
      </c>
    </row>
    <row r="1093" spans="1:6" x14ac:dyDescent="0.25">
      <c r="A1093" s="14" t="str">
        <f t="shared" si="16"/>
        <v>08719674</v>
      </c>
      <c r="B1093" s="18" t="s">
        <v>2333</v>
      </c>
      <c r="C1093" s="18" t="s">
        <v>2334</v>
      </c>
      <c r="D1093" s="18" t="s">
        <v>214</v>
      </c>
      <c r="E1093" s="20">
        <v>406990.09</v>
      </c>
      <c r="F1093" s="21">
        <v>1</v>
      </c>
    </row>
    <row r="1094" spans="1:6" x14ac:dyDescent="0.25">
      <c r="A1094" s="14" t="str">
        <f t="shared" si="16"/>
        <v>08724330</v>
      </c>
      <c r="B1094" s="14" t="s">
        <v>2335</v>
      </c>
      <c r="C1094" s="14" t="s">
        <v>2336</v>
      </c>
      <c r="D1094" s="14" t="s">
        <v>60</v>
      </c>
      <c r="E1094" s="16">
        <v>361211.2</v>
      </c>
      <c r="F1094" s="17">
        <v>1</v>
      </c>
    </row>
    <row r="1095" spans="1:6" x14ac:dyDescent="0.25">
      <c r="A1095" s="14" t="str">
        <f t="shared" ref="A1095:A1158" si="17">LEFT(SUBSTITUTE(SUBSTITUTE(SUBSTITUTE(SUBSTITUTE(TRIM(B1095),".",""),"/",""),"-","")," ",""), 8)</f>
        <v>08731782</v>
      </c>
      <c r="B1095" s="14" t="s">
        <v>2337</v>
      </c>
      <c r="C1095" s="14" t="s">
        <v>2338</v>
      </c>
      <c r="D1095" s="14" t="s">
        <v>214</v>
      </c>
      <c r="E1095" s="16">
        <v>2414.75</v>
      </c>
      <c r="F1095" s="17">
        <v>1</v>
      </c>
    </row>
    <row r="1096" spans="1:6" x14ac:dyDescent="0.25">
      <c r="A1096" s="14" t="str">
        <f t="shared" si="17"/>
        <v>08734329</v>
      </c>
      <c r="B1096" s="14" t="s">
        <v>2339</v>
      </c>
      <c r="C1096" s="14" t="s">
        <v>2340</v>
      </c>
      <c r="D1096" s="14" t="s">
        <v>204</v>
      </c>
      <c r="E1096" s="16">
        <v>230678.63</v>
      </c>
      <c r="F1096" s="17">
        <v>1</v>
      </c>
    </row>
    <row r="1097" spans="1:6" x14ac:dyDescent="0.25">
      <c r="A1097" s="14" t="str">
        <f t="shared" si="17"/>
        <v>08745941</v>
      </c>
      <c r="B1097" s="18" t="s">
        <v>2341</v>
      </c>
      <c r="C1097" s="18" t="s">
        <v>2342</v>
      </c>
      <c r="D1097" s="18" t="s">
        <v>222</v>
      </c>
      <c r="E1097" s="20">
        <v>106267.26</v>
      </c>
      <c r="F1097" s="21">
        <v>1</v>
      </c>
    </row>
    <row r="1098" spans="1:6" s="30" customFormat="1" x14ac:dyDescent="0.25">
      <c r="A1098" s="27" t="str">
        <f t="shared" si="17"/>
        <v>08747682</v>
      </c>
      <c r="B1098" s="27" t="s">
        <v>2343</v>
      </c>
      <c r="C1098" s="27" t="s">
        <v>2344</v>
      </c>
      <c r="D1098" s="27" t="s">
        <v>60</v>
      </c>
      <c r="E1098" s="28">
        <v>223564956.11000001</v>
      </c>
      <c r="F1098" s="29">
        <v>1</v>
      </c>
    </row>
    <row r="1099" spans="1:6" x14ac:dyDescent="0.25">
      <c r="A1099" s="14" t="str">
        <f t="shared" si="17"/>
        <v>08751415</v>
      </c>
      <c r="B1099" s="18" t="s">
        <v>2345</v>
      </c>
      <c r="C1099" s="18" t="s">
        <v>2346</v>
      </c>
      <c r="D1099" s="18" t="s">
        <v>199</v>
      </c>
      <c r="E1099" s="20">
        <v>2439.84</v>
      </c>
      <c r="F1099" s="21">
        <v>1</v>
      </c>
    </row>
    <row r="1100" spans="1:6" x14ac:dyDescent="0.25">
      <c r="A1100" s="14" t="str">
        <f t="shared" si="17"/>
        <v>08752137</v>
      </c>
      <c r="B1100" s="18" t="s">
        <v>2347</v>
      </c>
      <c r="C1100" s="18" t="s">
        <v>2348</v>
      </c>
      <c r="D1100" s="18" t="s">
        <v>252</v>
      </c>
      <c r="E1100" s="20">
        <v>64158618.25</v>
      </c>
      <c r="F1100" s="21">
        <v>1</v>
      </c>
    </row>
    <row r="1101" spans="1:6" x14ac:dyDescent="0.25">
      <c r="A1101" s="14" t="str">
        <f t="shared" si="17"/>
        <v>08753778</v>
      </c>
      <c r="B1101" s="14" t="s">
        <v>2349</v>
      </c>
      <c r="C1101" s="14" t="s">
        <v>2350</v>
      </c>
      <c r="D1101" s="14" t="s">
        <v>249</v>
      </c>
      <c r="E1101" s="16">
        <v>16819.919999999998</v>
      </c>
      <c r="F1101" s="17">
        <v>1</v>
      </c>
    </row>
    <row r="1102" spans="1:6" x14ac:dyDescent="0.25">
      <c r="A1102" s="14" t="str">
        <f t="shared" si="17"/>
        <v>08764116</v>
      </c>
      <c r="B1102" s="18" t="s">
        <v>2351</v>
      </c>
      <c r="C1102" s="18" t="s">
        <v>2352</v>
      </c>
      <c r="D1102" s="18" t="s">
        <v>191</v>
      </c>
      <c r="E1102" s="20">
        <v>2416860.1</v>
      </c>
      <c r="F1102" s="21">
        <v>1</v>
      </c>
    </row>
    <row r="1103" spans="1:6" x14ac:dyDescent="0.25">
      <c r="A1103" s="14" t="str">
        <f t="shared" si="17"/>
        <v>08774559</v>
      </c>
      <c r="B1103" s="18" t="s">
        <v>2353</v>
      </c>
      <c r="C1103" s="18" t="s">
        <v>2354</v>
      </c>
      <c r="D1103" s="18" t="s">
        <v>470</v>
      </c>
      <c r="E1103" s="20">
        <v>1363391.57</v>
      </c>
      <c r="F1103" s="21">
        <v>1</v>
      </c>
    </row>
    <row r="1104" spans="1:6" x14ac:dyDescent="0.25">
      <c r="A1104" s="14" t="str">
        <f t="shared" si="17"/>
        <v>08776771</v>
      </c>
      <c r="B1104" s="14" t="s">
        <v>2355</v>
      </c>
      <c r="C1104" s="14" t="s">
        <v>2356</v>
      </c>
      <c r="D1104" s="14" t="s">
        <v>60</v>
      </c>
      <c r="E1104" s="16">
        <v>59537.15</v>
      </c>
      <c r="F1104" s="17">
        <v>1</v>
      </c>
    </row>
    <row r="1105" spans="1:6" x14ac:dyDescent="0.25">
      <c r="A1105" s="14" t="str">
        <f t="shared" si="17"/>
        <v>08797521</v>
      </c>
      <c r="B1105" s="14" t="s">
        <v>2357</v>
      </c>
      <c r="C1105" s="14" t="s">
        <v>2358</v>
      </c>
      <c r="D1105" s="14" t="s">
        <v>470</v>
      </c>
      <c r="E1105" s="16">
        <v>29108.74</v>
      </c>
      <c r="F1105" s="17">
        <v>1</v>
      </c>
    </row>
    <row r="1106" spans="1:6" x14ac:dyDescent="0.25">
      <c r="A1106" s="14" t="str">
        <f t="shared" si="17"/>
        <v>08801557</v>
      </c>
      <c r="B1106" s="18" t="s">
        <v>2359</v>
      </c>
      <c r="C1106" s="18" t="s">
        <v>1487</v>
      </c>
      <c r="D1106" s="18" t="s">
        <v>204</v>
      </c>
      <c r="E1106" s="20">
        <v>3435739.75</v>
      </c>
      <c r="F1106" s="21">
        <v>1</v>
      </c>
    </row>
    <row r="1107" spans="1:6" x14ac:dyDescent="0.25">
      <c r="A1107" s="14" t="str">
        <f t="shared" si="17"/>
        <v>08810004</v>
      </c>
      <c r="B1107" s="18" t="s">
        <v>2360</v>
      </c>
      <c r="C1107" s="18" t="s">
        <v>2361</v>
      </c>
      <c r="D1107" s="18" t="s">
        <v>302</v>
      </c>
      <c r="E1107" s="20">
        <v>222253.63</v>
      </c>
      <c r="F1107" s="21">
        <v>1</v>
      </c>
    </row>
    <row r="1108" spans="1:6" x14ac:dyDescent="0.25">
      <c r="A1108" s="14" t="str">
        <f t="shared" si="17"/>
        <v>08811774</v>
      </c>
      <c r="B1108" s="14" t="s">
        <v>2362</v>
      </c>
      <c r="C1108" s="14" t="s">
        <v>2363</v>
      </c>
      <c r="D1108" s="14" t="s">
        <v>204</v>
      </c>
      <c r="E1108" s="16">
        <v>9023741.6699999999</v>
      </c>
      <c r="F1108" s="17">
        <v>1</v>
      </c>
    </row>
    <row r="1109" spans="1:6" x14ac:dyDescent="0.25">
      <c r="A1109" s="14" t="str">
        <f t="shared" si="17"/>
        <v>08820840</v>
      </c>
      <c r="B1109" s="14" t="s">
        <v>2364</v>
      </c>
      <c r="C1109" s="14" t="s">
        <v>2365</v>
      </c>
      <c r="D1109" s="14" t="s">
        <v>383</v>
      </c>
      <c r="E1109" s="16">
        <v>11699.14</v>
      </c>
      <c r="F1109" s="17">
        <v>1</v>
      </c>
    </row>
    <row r="1110" spans="1:6" x14ac:dyDescent="0.25">
      <c r="A1110" s="14" t="str">
        <f t="shared" si="17"/>
        <v>08827069</v>
      </c>
      <c r="B1110" s="18" t="s">
        <v>2366</v>
      </c>
      <c r="C1110" s="18" t="s">
        <v>2367</v>
      </c>
      <c r="D1110" s="18" t="s">
        <v>214</v>
      </c>
      <c r="E1110" s="20">
        <v>12495864.789999999</v>
      </c>
      <c r="F1110" s="21">
        <v>1</v>
      </c>
    </row>
    <row r="1111" spans="1:6" x14ac:dyDescent="0.25">
      <c r="A1111" s="14" t="str">
        <f t="shared" si="17"/>
        <v>08828617</v>
      </c>
      <c r="B1111" s="14" t="s">
        <v>2368</v>
      </c>
      <c r="C1111" s="14" t="s">
        <v>2369</v>
      </c>
      <c r="D1111" s="14" t="s">
        <v>214</v>
      </c>
      <c r="E1111" s="16">
        <v>25095011.140000001</v>
      </c>
      <c r="F1111" s="17">
        <v>1</v>
      </c>
    </row>
    <row r="1112" spans="1:6" x14ac:dyDescent="0.25">
      <c r="A1112" s="14" t="str">
        <f t="shared" si="17"/>
        <v>08830721</v>
      </c>
      <c r="B1112" s="14" t="s">
        <v>2370</v>
      </c>
      <c r="C1112" s="14" t="s">
        <v>2371</v>
      </c>
      <c r="D1112" s="14" t="s">
        <v>302</v>
      </c>
      <c r="E1112" s="16">
        <v>123024.32000000001</v>
      </c>
      <c r="F1112" s="17">
        <v>1</v>
      </c>
    </row>
    <row r="1113" spans="1:6" x14ac:dyDescent="0.25">
      <c r="A1113" s="14" t="str">
        <f t="shared" si="17"/>
        <v>08830982</v>
      </c>
      <c r="B1113" s="18" t="s">
        <v>2372</v>
      </c>
      <c r="C1113" s="18" t="s">
        <v>2373</v>
      </c>
      <c r="D1113" s="18" t="s">
        <v>214</v>
      </c>
      <c r="E1113" s="20">
        <v>96887.15</v>
      </c>
      <c r="F1113" s="21">
        <v>1</v>
      </c>
    </row>
    <row r="1114" spans="1:6" x14ac:dyDescent="0.25">
      <c r="A1114" s="14" t="str">
        <f t="shared" si="17"/>
        <v>08831161</v>
      </c>
      <c r="B1114" s="14" t="s">
        <v>2374</v>
      </c>
      <c r="C1114" s="14" t="s">
        <v>2375</v>
      </c>
      <c r="D1114" s="14" t="s">
        <v>60</v>
      </c>
      <c r="E1114" s="16">
        <v>29782.92</v>
      </c>
      <c r="F1114" s="17">
        <v>1</v>
      </c>
    </row>
    <row r="1115" spans="1:6" x14ac:dyDescent="0.25">
      <c r="A1115" s="14" t="str">
        <f t="shared" si="17"/>
        <v>08833691</v>
      </c>
      <c r="B1115" s="18" t="s">
        <v>2376</v>
      </c>
      <c r="C1115" s="18" t="s">
        <v>2377</v>
      </c>
      <c r="D1115" s="18" t="s">
        <v>302</v>
      </c>
      <c r="E1115" s="20">
        <v>148936562.13</v>
      </c>
      <c r="F1115" s="21">
        <v>1</v>
      </c>
    </row>
    <row r="1116" spans="1:6" x14ac:dyDescent="0.25">
      <c r="A1116" s="14" t="str">
        <f t="shared" si="17"/>
        <v>08834137</v>
      </c>
      <c r="B1116" s="18" t="s">
        <v>2378</v>
      </c>
      <c r="C1116" s="18" t="s">
        <v>43</v>
      </c>
      <c r="D1116" s="18" t="s">
        <v>302</v>
      </c>
      <c r="E1116" s="20">
        <v>21816854.41</v>
      </c>
      <c r="F1116" s="21">
        <v>1</v>
      </c>
    </row>
    <row r="1117" spans="1:6" x14ac:dyDescent="0.25">
      <c r="A1117" s="14" t="str">
        <f t="shared" si="17"/>
        <v>08834632</v>
      </c>
      <c r="B1117" s="18" t="s">
        <v>2379</v>
      </c>
      <c r="C1117" s="18" t="s">
        <v>2380</v>
      </c>
      <c r="D1117" s="18" t="s">
        <v>302</v>
      </c>
      <c r="E1117" s="20">
        <v>4328425.8600000003</v>
      </c>
      <c r="F1117" s="21">
        <v>1</v>
      </c>
    </row>
    <row r="1118" spans="1:6" x14ac:dyDescent="0.25">
      <c r="A1118" s="14" t="str">
        <f t="shared" si="17"/>
        <v>08841421</v>
      </c>
      <c r="B1118" s="14" t="s">
        <v>2381</v>
      </c>
      <c r="C1118" s="14" t="s">
        <v>39</v>
      </c>
      <c r="D1118" s="14" t="s">
        <v>302</v>
      </c>
      <c r="E1118" s="16">
        <v>3484712.75</v>
      </c>
      <c r="F1118" s="17">
        <v>1</v>
      </c>
    </row>
    <row r="1119" spans="1:6" x14ac:dyDescent="0.25">
      <c r="A1119" s="14" t="str">
        <f t="shared" si="17"/>
        <v>08846255</v>
      </c>
      <c r="B1119" s="14" t="s">
        <v>2382</v>
      </c>
      <c r="C1119" s="14" t="s">
        <v>1845</v>
      </c>
      <c r="D1119" s="14" t="s">
        <v>302</v>
      </c>
      <c r="E1119" s="16">
        <v>57163.81</v>
      </c>
      <c r="F1119" s="17">
        <v>1</v>
      </c>
    </row>
    <row r="1120" spans="1:6" x14ac:dyDescent="0.25">
      <c r="A1120" s="14" t="str">
        <f t="shared" si="17"/>
        <v>08848362</v>
      </c>
      <c r="B1120" s="14" t="s">
        <v>2383</v>
      </c>
      <c r="C1120" s="14" t="s">
        <v>2384</v>
      </c>
      <c r="D1120" s="14" t="s">
        <v>252</v>
      </c>
      <c r="E1120" s="16">
        <v>163259.69</v>
      </c>
      <c r="F1120" s="17">
        <v>1</v>
      </c>
    </row>
    <row r="1121" spans="1:6" x14ac:dyDescent="0.25">
      <c r="A1121" s="14" t="str">
        <f t="shared" si="17"/>
        <v>08852998</v>
      </c>
      <c r="B1121" s="18" t="s">
        <v>2385</v>
      </c>
      <c r="C1121" s="18" t="s">
        <v>2386</v>
      </c>
      <c r="D1121" s="18" t="s">
        <v>302</v>
      </c>
      <c r="E1121" s="20">
        <v>15001338.51</v>
      </c>
      <c r="F1121" s="21">
        <v>1</v>
      </c>
    </row>
    <row r="1122" spans="1:6" x14ac:dyDescent="0.25">
      <c r="A1122" s="14" t="str">
        <f t="shared" si="17"/>
        <v>08863753</v>
      </c>
      <c r="B1122" s="14" t="s">
        <v>2387</v>
      </c>
      <c r="C1122" s="14" t="s">
        <v>2388</v>
      </c>
      <c r="D1122" s="14" t="s">
        <v>214</v>
      </c>
      <c r="E1122" s="16">
        <v>260137.09</v>
      </c>
      <c r="F1122" s="17">
        <v>1</v>
      </c>
    </row>
    <row r="1123" spans="1:6" x14ac:dyDescent="0.25">
      <c r="A1123" s="14" t="str">
        <f t="shared" si="17"/>
        <v>08879949</v>
      </c>
      <c r="B1123" s="18" t="s">
        <v>2389</v>
      </c>
      <c r="C1123" s="18" t="s">
        <v>2390</v>
      </c>
      <c r="D1123" s="18" t="s">
        <v>214</v>
      </c>
      <c r="E1123" s="20">
        <v>235282.62</v>
      </c>
      <c r="F1123" s="21">
        <v>1</v>
      </c>
    </row>
    <row r="1124" spans="1:6" x14ac:dyDescent="0.25">
      <c r="A1124" s="14" t="str">
        <f t="shared" si="17"/>
        <v>08883024</v>
      </c>
      <c r="B1124" s="18" t="s">
        <v>2391</v>
      </c>
      <c r="C1124" s="18" t="s">
        <v>2392</v>
      </c>
      <c r="D1124" s="18" t="s">
        <v>272</v>
      </c>
      <c r="E1124" s="20">
        <v>161763.28</v>
      </c>
      <c r="F1124" s="21">
        <v>1</v>
      </c>
    </row>
    <row r="1125" spans="1:6" x14ac:dyDescent="0.25">
      <c r="A1125" s="14" t="str">
        <f t="shared" si="17"/>
        <v>08889326</v>
      </c>
      <c r="B1125" s="18" t="s">
        <v>2393</v>
      </c>
      <c r="C1125" s="18" t="s">
        <v>2394</v>
      </c>
      <c r="D1125" s="18" t="s">
        <v>60</v>
      </c>
      <c r="E1125" s="20">
        <v>216393.99</v>
      </c>
      <c r="F1125" s="21">
        <v>1</v>
      </c>
    </row>
    <row r="1126" spans="1:6" x14ac:dyDescent="0.25">
      <c r="A1126" s="14" t="str">
        <f t="shared" si="17"/>
        <v>08900268</v>
      </c>
      <c r="B1126" s="14" t="s">
        <v>2395</v>
      </c>
      <c r="C1126" s="14" t="s">
        <v>2396</v>
      </c>
      <c r="D1126" s="14" t="s">
        <v>302</v>
      </c>
      <c r="E1126" s="16">
        <v>5229.18</v>
      </c>
      <c r="F1126" s="17">
        <v>1</v>
      </c>
    </row>
    <row r="1127" spans="1:6" x14ac:dyDescent="0.25">
      <c r="A1127" s="14" t="str">
        <f t="shared" si="17"/>
        <v>08911792</v>
      </c>
      <c r="B1127" s="14" t="s">
        <v>2397</v>
      </c>
      <c r="C1127" s="14" t="s">
        <v>2398</v>
      </c>
      <c r="D1127" s="14" t="s">
        <v>214</v>
      </c>
      <c r="E1127" s="16">
        <v>16770985.460000001</v>
      </c>
      <c r="F1127" s="17">
        <v>1</v>
      </c>
    </row>
    <row r="1128" spans="1:6" x14ac:dyDescent="0.25">
      <c r="A1128" s="14" t="str">
        <f t="shared" si="17"/>
        <v>08920797</v>
      </c>
      <c r="B1128" s="18" t="s">
        <v>2399</v>
      </c>
      <c r="C1128" s="18" t="s">
        <v>2400</v>
      </c>
      <c r="D1128" s="18" t="s">
        <v>272</v>
      </c>
      <c r="E1128" s="20">
        <v>81406.350000000006</v>
      </c>
      <c r="F1128" s="21">
        <v>1</v>
      </c>
    </row>
    <row r="1129" spans="1:6" x14ac:dyDescent="0.25">
      <c r="A1129" s="14" t="str">
        <f t="shared" si="17"/>
        <v>08933321</v>
      </c>
      <c r="B1129" s="18" t="s">
        <v>2401</v>
      </c>
      <c r="C1129" s="18" t="s">
        <v>2402</v>
      </c>
      <c r="D1129" s="18" t="s">
        <v>60</v>
      </c>
      <c r="E1129" s="20">
        <v>5172.8999999999996</v>
      </c>
      <c r="F1129" s="21">
        <v>1</v>
      </c>
    </row>
    <row r="1130" spans="1:6" x14ac:dyDescent="0.25">
      <c r="A1130" s="14" t="str">
        <f t="shared" si="17"/>
        <v>08949270</v>
      </c>
      <c r="B1130" s="14" t="s">
        <v>2403</v>
      </c>
      <c r="C1130" s="14" t="s">
        <v>2404</v>
      </c>
      <c r="D1130" s="14" t="s">
        <v>252</v>
      </c>
      <c r="E1130" s="16">
        <v>256034.57</v>
      </c>
      <c r="F1130" s="17">
        <v>1</v>
      </c>
    </row>
    <row r="1131" spans="1:6" x14ac:dyDescent="0.25">
      <c r="A1131" s="14" t="str">
        <f t="shared" si="17"/>
        <v>08964177</v>
      </c>
      <c r="B1131" s="14" t="s">
        <v>2405</v>
      </c>
      <c r="C1131" s="14" t="s">
        <v>2406</v>
      </c>
      <c r="D1131" s="14" t="s">
        <v>252</v>
      </c>
      <c r="E1131" s="16">
        <v>107198.77</v>
      </c>
      <c r="F1131" s="17">
        <v>1</v>
      </c>
    </row>
    <row r="1132" spans="1:6" x14ac:dyDescent="0.25">
      <c r="A1132" s="14" t="str">
        <f t="shared" si="17"/>
        <v>08987323</v>
      </c>
      <c r="B1132" s="14" t="s">
        <v>2407</v>
      </c>
      <c r="C1132" s="14" t="s">
        <v>2408</v>
      </c>
      <c r="D1132" s="14" t="s">
        <v>204</v>
      </c>
      <c r="E1132" s="16">
        <v>288492.75</v>
      </c>
      <c r="F1132" s="17">
        <v>1</v>
      </c>
    </row>
    <row r="1133" spans="1:6" x14ac:dyDescent="0.25">
      <c r="A1133" s="14" t="str">
        <f t="shared" si="17"/>
        <v>09012187</v>
      </c>
      <c r="B1133" s="18" t="s">
        <v>2409</v>
      </c>
      <c r="C1133" s="18" t="s">
        <v>2410</v>
      </c>
      <c r="D1133" s="18" t="s">
        <v>272</v>
      </c>
      <c r="E1133" s="20">
        <v>24124.04</v>
      </c>
      <c r="F1133" s="21">
        <v>1</v>
      </c>
    </row>
    <row r="1134" spans="1:6" x14ac:dyDescent="0.25">
      <c r="A1134" s="14" t="str">
        <f t="shared" si="17"/>
        <v>09013271</v>
      </c>
      <c r="B1134" s="14" t="s">
        <v>2411</v>
      </c>
      <c r="C1134" s="14" t="s">
        <v>2412</v>
      </c>
      <c r="D1134" s="14" t="s">
        <v>191</v>
      </c>
      <c r="E1134" s="16">
        <v>3657281.32</v>
      </c>
      <c r="F1134" s="17">
        <v>1</v>
      </c>
    </row>
    <row r="1135" spans="1:6" x14ac:dyDescent="0.25">
      <c r="A1135" s="14" t="str">
        <f t="shared" si="17"/>
        <v>09015007</v>
      </c>
      <c r="B1135" s="14" t="s">
        <v>2413</v>
      </c>
      <c r="C1135" s="14" t="s">
        <v>2414</v>
      </c>
      <c r="D1135" s="14" t="s">
        <v>229</v>
      </c>
      <c r="E1135" s="16">
        <v>239913.14</v>
      </c>
      <c r="F1135" s="17">
        <v>1</v>
      </c>
    </row>
    <row r="1136" spans="1:6" x14ac:dyDescent="0.25">
      <c r="A1136" s="14" t="str">
        <f t="shared" si="17"/>
        <v>09016455</v>
      </c>
      <c r="B1136" s="18" t="s">
        <v>2415</v>
      </c>
      <c r="C1136" s="18" t="s">
        <v>2416</v>
      </c>
      <c r="D1136" s="18" t="s">
        <v>191</v>
      </c>
      <c r="E1136" s="20">
        <v>57784.63</v>
      </c>
      <c r="F1136" s="21">
        <v>1</v>
      </c>
    </row>
    <row r="1137" spans="1:6" x14ac:dyDescent="0.25">
      <c r="A1137" s="14" t="str">
        <f t="shared" si="17"/>
        <v>09021792</v>
      </c>
      <c r="B1137" s="18" t="s">
        <v>2417</v>
      </c>
      <c r="C1137" s="18" t="s">
        <v>2418</v>
      </c>
      <c r="D1137" s="18" t="s">
        <v>60</v>
      </c>
      <c r="E1137" s="20">
        <v>76679.02</v>
      </c>
      <c r="F1137" s="21">
        <v>1</v>
      </c>
    </row>
    <row r="1138" spans="1:6" x14ac:dyDescent="0.25">
      <c r="A1138" s="14" t="str">
        <f t="shared" si="17"/>
        <v>09031959</v>
      </c>
      <c r="B1138" s="18" t="s">
        <v>2419</v>
      </c>
      <c r="C1138" s="18" t="s">
        <v>2420</v>
      </c>
      <c r="D1138" s="18" t="s">
        <v>60</v>
      </c>
      <c r="E1138" s="20">
        <v>11969.1</v>
      </c>
      <c r="F1138" s="21">
        <v>1</v>
      </c>
    </row>
    <row r="1139" spans="1:6" x14ac:dyDescent="0.25">
      <c r="A1139" s="14" t="str">
        <f t="shared" si="17"/>
        <v>09032953</v>
      </c>
      <c r="B1139" s="14" t="s">
        <v>2421</v>
      </c>
      <c r="C1139" s="14" t="s">
        <v>2422</v>
      </c>
      <c r="D1139" s="14" t="s">
        <v>60</v>
      </c>
      <c r="E1139" s="16">
        <v>9678.42</v>
      </c>
      <c r="F1139" s="17">
        <v>1</v>
      </c>
    </row>
    <row r="1140" spans="1:6" x14ac:dyDescent="0.25">
      <c r="A1140" s="14" t="str">
        <f t="shared" si="17"/>
        <v>09039744</v>
      </c>
      <c r="B1140" s="18" t="s">
        <v>2423</v>
      </c>
      <c r="C1140" s="18" t="s">
        <v>2424</v>
      </c>
      <c r="D1140" s="18" t="s">
        <v>204</v>
      </c>
      <c r="E1140" s="20">
        <v>8111731.5599999996</v>
      </c>
      <c r="F1140" s="21">
        <v>1</v>
      </c>
    </row>
    <row r="1141" spans="1:6" x14ac:dyDescent="0.25">
      <c r="A1141" s="14" t="str">
        <f t="shared" si="17"/>
        <v>09042420</v>
      </c>
      <c r="B1141" s="18" t="s">
        <v>2425</v>
      </c>
      <c r="C1141" s="18" t="s">
        <v>2426</v>
      </c>
      <c r="D1141" s="18" t="s">
        <v>191</v>
      </c>
      <c r="E1141" s="20">
        <v>1671515.25</v>
      </c>
      <c r="F1141" s="21">
        <v>1</v>
      </c>
    </row>
    <row r="1142" spans="1:6" x14ac:dyDescent="0.25">
      <c r="A1142" s="14" t="str">
        <f t="shared" si="17"/>
        <v>09042800</v>
      </c>
      <c r="B1142" s="18" t="s">
        <v>2427</v>
      </c>
      <c r="C1142" s="18" t="s">
        <v>2428</v>
      </c>
      <c r="D1142" s="18" t="s">
        <v>287</v>
      </c>
      <c r="E1142" s="20">
        <v>1665.62</v>
      </c>
      <c r="F1142" s="21">
        <v>1</v>
      </c>
    </row>
    <row r="1143" spans="1:6" x14ac:dyDescent="0.25">
      <c r="A1143" s="14" t="str">
        <f t="shared" si="17"/>
        <v>09046632</v>
      </c>
      <c r="B1143" s="18" t="s">
        <v>2429</v>
      </c>
      <c r="C1143" s="18" t="s">
        <v>2430</v>
      </c>
      <c r="D1143" s="18" t="s">
        <v>302</v>
      </c>
      <c r="E1143" s="19">
        <v>636.16999999999996</v>
      </c>
      <c r="F1143" s="21">
        <v>1</v>
      </c>
    </row>
    <row r="1144" spans="1:6" x14ac:dyDescent="0.25">
      <c r="A1144" s="14" t="str">
        <f t="shared" si="17"/>
        <v>09050625</v>
      </c>
      <c r="B1144" s="18" t="s">
        <v>2431</v>
      </c>
      <c r="C1144" s="18" t="s">
        <v>2432</v>
      </c>
      <c r="D1144" s="18" t="s">
        <v>252</v>
      </c>
      <c r="E1144" s="20">
        <v>70408.02</v>
      </c>
      <c r="F1144" s="21">
        <v>1</v>
      </c>
    </row>
    <row r="1145" spans="1:6" x14ac:dyDescent="0.25">
      <c r="A1145" s="14" t="str">
        <f t="shared" si="17"/>
        <v>09051495</v>
      </c>
      <c r="B1145" s="18" t="s">
        <v>2433</v>
      </c>
      <c r="C1145" s="18" t="s">
        <v>2434</v>
      </c>
      <c r="D1145" s="18" t="s">
        <v>252</v>
      </c>
      <c r="E1145" s="20">
        <v>175913.53</v>
      </c>
      <c r="F1145" s="21">
        <v>1</v>
      </c>
    </row>
    <row r="1146" spans="1:6" x14ac:dyDescent="0.25">
      <c r="A1146" s="14" t="str">
        <f t="shared" si="17"/>
        <v>09056851</v>
      </c>
      <c r="B1146" s="18" t="s">
        <v>2435</v>
      </c>
      <c r="C1146" s="18" t="s">
        <v>2436</v>
      </c>
      <c r="D1146" s="18" t="s">
        <v>249</v>
      </c>
      <c r="E1146" s="20">
        <v>14619002.49</v>
      </c>
      <c r="F1146" s="21">
        <v>1</v>
      </c>
    </row>
    <row r="1147" spans="1:6" x14ac:dyDescent="0.25">
      <c r="A1147" s="14" t="str">
        <f t="shared" si="17"/>
        <v>09059054</v>
      </c>
      <c r="B1147" s="14" t="s">
        <v>2437</v>
      </c>
      <c r="C1147" s="14" t="s">
        <v>2438</v>
      </c>
      <c r="D1147" s="14" t="s">
        <v>235</v>
      </c>
      <c r="E1147" s="16">
        <v>82074.509999999995</v>
      </c>
      <c r="F1147" s="17">
        <v>1</v>
      </c>
    </row>
    <row r="1148" spans="1:6" x14ac:dyDescent="0.25">
      <c r="A1148" s="14" t="str">
        <f t="shared" si="17"/>
        <v>09065918</v>
      </c>
      <c r="B1148" s="14" t="s">
        <v>2439</v>
      </c>
      <c r="C1148" s="14" t="s">
        <v>2440</v>
      </c>
      <c r="D1148" s="14" t="s">
        <v>60</v>
      </c>
      <c r="E1148" s="16">
        <v>2291493.4900000002</v>
      </c>
      <c r="F1148" s="17">
        <v>1</v>
      </c>
    </row>
    <row r="1149" spans="1:6" x14ac:dyDescent="0.25">
      <c r="A1149" s="14" t="str">
        <f t="shared" si="17"/>
        <v>09066659</v>
      </c>
      <c r="B1149" s="18" t="s">
        <v>2441</v>
      </c>
      <c r="C1149" s="18" t="s">
        <v>2442</v>
      </c>
      <c r="D1149" s="18" t="s">
        <v>60</v>
      </c>
      <c r="E1149" s="20">
        <v>15922.64</v>
      </c>
      <c r="F1149" s="21">
        <v>1</v>
      </c>
    </row>
    <row r="1150" spans="1:6" x14ac:dyDescent="0.25">
      <c r="A1150" s="14" t="str">
        <f t="shared" si="17"/>
        <v>09088691</v>
      </c>
      <c r="B1150" s="14" t="s">
        <v>2443</v>
      </c>
      <c r="C1150" s="14" t="s">
        <v>2444</v>
      </c>
      <c r="D1150" s="14" t="s">
        <v>302</v>
      </c>
      <c r="E1150" s="16">
        <v>311637.09000000003</v>
      </c>
      <c r="F1150" s="17">
        <v>1</v>
      </c>
    </row>
    <row r="1151" spans="1:6" x14ac:dyDescent="0.25">
      <c r="A1151" s="14" t="str">
        <f t="shared" si="17"/>
        <v>09096181</v>
      </c>
      <c r="B1151" s="14" t="s">
        <v>2445</v>
      </c>
      <c r="C1151" s="14" t="s">
        <v>2446</v>
      </c>
      <c r="D1151" s="14" t="s">
        <v>302</v>
      </c>
      <c r="E1151" s="16">
        <v>20127225.07</v>
      </c>
      <c r="F1151" s="17">
        <v>1</v>
      </c>
    </row>
    <row r="1152" spans="1:6" x14ac:dyDescent="0.25">
      <c r="A1152" s="14" t="str">
        <f t="shared" si="17"/>
        <v>09096207</v>
      </c>
      <c r="B1152" s="18" t="s">
        <v>2447</v>
      </c>
      <c r="C1152" s="18" t="s">
        <v>2448</v>
      </c>
      <c r="D1152" s="18" t="s">
        <v>302</v>
      </c>
      <c r="E1152" s="20">
        <v>2390935.9300000002</v>
      </c>
      <c r="F1152" s="21">
        <v>1</v>
      </c>
    </row>
    <row r="1153" spans="1:6" x14ac:dyDescent="0.25">
      <c r="A1153" s="14" t="str">
        <f t="shared" si="17"/>
        <v>09114364</v>
      </c>
      <c r="B1153" s="14" t="s">
        <v>2449</v>
      </c>
      <c r="C1153" s="14" t="s">
        <v>2450</v>
      </c>
      <c r="D1153" s="14" t="s">
        <v>302</v>
      </c>
      <c r="E1153" s="16">
        <v>2020404.95</v>
      </c>
      <c r="F1153" s="17">
        <v>1</v>
      </c>
    </row>
    <row r="1154" spans="1:6" x14ac:dyDescent="0.25">
      <c r="A1154" s="14" t="str">
        <f t="shared" si="17"/>
        <v>09116100</v>
      </c>
      <c r="B1154" s="14" t="s">
        <v>2451</v>
      </c>
      <c r="C1154" s="14" t="s">
        <v>2452</v>
      </c>
      <c r="D1154" s="14" t="s">
        <v>214</v>
      </c>
      <c r="E1154" s="16">
        <v>78330.720000000001</v>
      </c>
      <c r="F1154" s="17">
        <v>1</v>
      </c>
    </row>
    <row r="1155" spans="1:6" x14ac:dyDescent="0.25">
      <c r="A1155" s="14" t="str">
        <f t="shared" si="17"/>
        <v>09121674</v>
      </c>
      <c r="B1155" s="14" t="s">
        <v>2453</v>
      </c>
      <c r="C1155" s="14" t="s">
        <v>2454</v>
      </c>
      <c r="D1155" s="14" t="s">
        <v>302</v>
      </c>
      <c r="E1155" s="16">
        <v>4916803.2300000004</v>
      </c>
      <c r="F1155" s="17">
        <v>1</v>
      </c>
    </row>
    <row r="1156" spans="1:6" x14ac:dyDescent="0.25">
      <c r="A1156" s="14" t="str">
        <f t="shared" si="17"/>
        <v>09125576</v>
      </c>
      <c r="B1156" s="14" t="s">
        <v>2455</v>
      </c>
      <c r="C1156" s="14" t="s">
        <v>2456</v>
      </c>
      <c r="D1156" s="14" t="s">
        <v>302</v>
      </c>
      <c r="E1156" s="16">
        <v>18886164.309999999</v>
      </c>
      <c r="F1156" s="17">
        <v>1</v>
      </c>
    </row>
    <row r="1157" spans="1:6" x14ac:dyDescent="0.25">
      <c r="A1157" s="14" t="str">
        <f t="shared" si="17"/>
        <v>09127333</v>
      </c>
      <c r="B1157" s="18" t="s">
        <v>2457</v>
      </c>
      <c r="C1157" s="18" t="s">
        <v>2458</v>
      </c>
      <c r="D1157" s="18" t="s">
        <v>302</v>
      </c>
      <c r="E1157" s="20">
        <v>176852.76</v>
      </c>
      <c r="F1157" s="21">
        <v>1</v>
      </c>
    </row>
    <row r="1158" spans="1:6" x14ac:dyDescent="0.25">
      <c r="A1158" s="14" t="str">
        <f t="shared" si="17"/>
        <v>09129222</v>
      </c>
      <c r="B1158" s="14" t="s">
        <v>2459</v>
      </c>
      <c r="C1158" s="14" t="s">
        <v>1004</v>
      </c>
      <c r="D1158" s="14" t="s">
        <v>302</v>
      </c>
      <c r="E1158" s="16">
        <v>69160630.090000004</v>
      </c>
      <c r="F1158" s="17">
        <v>1</v>
      </c>
    </row>
    <row r="1159" spans="1:6" x14ac:dyDescent="0.25">
      <c r="A1159" s="14" t="str">
        <f t="shared" ref="A1159:A1222" si="18">LEFT(SUBSTITUTE(SUBSTITUTE(SUBSTITUTE(SUBSTITUTE(TRIM(B1159),".",""),"/",""),"-","")," ",""), 8)</f>
        <v>09138615</v>
      </c>
      <c r="B1159" s="18" t="s">
        <v>2460</v>
      </c>
      <c r="C1159" s="18" t="s">
        <v>2461</v>
      </c>
      <c r="D1159" s="18" t="s">
        <v>287</v>
      </c>
      <c r="E1159" s="20">
        <v>298394.56</v>
      </c>
      <c r="F1159" s="21">
        <v>1</v>
      </c>
    </row>
    <row r="1160" spans="1:6" x14ac:dyDescent="0.25">
      <c r="A1160" s="14" t="str">
        <f t="shared" si="18"/>
        <v>09152345</v>
      </c>
      <c r="B1160" s="14" t="s">
        <v>2462</v>
      </c>
      <c r="C1160" s="14" t="s">
        <v>2463</v>
      </c>
      <c r="D1160" s="14" t="s">
        <v>235</v>
      </c>
      <c r="E1160" s="16">
        <v>11926603.27</v>
      </c>
      <c r="F1160" s="17">
        <v>1</v>
      </c>
    </row>
    <row r="1161" spans="1:6" x14ac:dyDescent="0.25">
      <c r="A1161" s="14" t="str">
        <f t="shared" si="18"/>
        <v>09168766</v>
      </c>
      <c r="B1161" s="14" t="s">
        <v>2464</v>
      </c>
      <c r="C1161" s="14" t="s">
        <v>2465</v>
      </c>
      <c r="D1161" s="14" t="s">
        <v>302</v>
      </c>
      <c r="E1161" s="16">
        <v>1039841.66</v>
      </c>
      <c r="F1161" s="17">
        <v>1</v>
      </c>
    </row>
    <row r="1162" spans="1:6" x14ac:dyDescent="0.25">
      <c r="A1162" s="14" t="str">
        <f t="shared" si="18"/>
        <v>09178568</v>
      </c>
      <c r="B1162" s="14" t="s">
        <v>2466</v>
      </c>
      <c r="C1162" s="14" t="s">
        <v>2467</v>
      </c>
      <c r="D1162" s="14" t="s">
        <v>272</v>
      </c>
      <c r="E1162" s="16">
        <v>102034.11</v>
      </c>
      <c r="F1162" s="17">
        <v>1</v>
      </c>
    </row>
    <row r="1163" spans="1:6" x14ac:dyDescent="0.25">
      <c r="A1163" s="14" t="str">
        <f t="shared" si="18"/>
        <v>09184217</v>
      </c>
      <c r="B1163" s="18" t="s">
        <v>2468</v>
      </c>
      <c r="C1163" s="18" t="s">
        <v>2469</v>
      </c>
      <c r="D1163" s="18" t="s">
        <v>60</v>
      </c>
      <c r="E1163" s="20">
        <v>729006.94</v>
      </c>
      <c r="F1163" s="21">
        <v>1</v>
      </c>
    </row>
    <row r="1164" spans="1:6" x14ac:dyDescent="0.25">
      <c r="A1164" s="14" t="str">
        <f t="shared" si="18"/>
        <v>09186369</v>
      </c>
      <c r="B1164" s="14" t="s">
        <v>2470</v>
      </c>
      <c r="C1164" s="14" t="s">
        <v>2471</v>
      </c>
      <c r="D1164" s="14" t="s">
        <v>249</v>
      </c>
      <c r="E1164" s="16">
        <v>869695.16</v>
      </c>
      <c r="F1164" s="17">
        <v>1</v>
      </c>
    </row>
    <row r="1165" spans="1:6" x14ac:dyDescent="0.25">
      <c r="A1165" s="14" t="str">
        <f t="shared" si="18"/>
        <v>09194228</v>
      </c>
      <c r="B1165" s="18" t="s">
        <v>2472</v>
      </c>
      <c r="C1165" s="18" t="s">
        <v>2473</v>
      </c>
      <c r="D1165" s="18" t="s">
        <v>249</v>
      </c>
      <c r="E1165" s="20">
        <v>6597.39</v>
      </c>
      <c r="F1165" s="21">
        <v>1</v>
      </c>
    </row>
    <row r="1166" spans="1:6" x14ac:dyDescent="0.25">
      <c r="A1166" s="14" t="str">
        <f t="shared" si="18"/>
        <v>09194556</v>
      </c>
      <c r="B1166" s="14" t="s">
        <v>2474</v>
      </c>
      <c r="C1166" s="14" t="s">
        <v>2475</v>
      </c>
      <c r="D1166" s="14" t="s">
        <v>302</v>
      </c>
      <c r="E1166" s="16">
        <v>3304324.21</v>
      </c>
      <c r="F1166" s="17">
        <v>1</v>
      </c>
    </row>
    <row r="1167" spans="1:6" x14ac:dyDescent="0.25">
      <c r="A1167" s="14" t="str">
        <f t="shared" si="18"/>
        <v>09196377</v>
      </c>
      <c r="B1167" s="14" t="s">
        <v>2476</v>
      </c>
      <c r="C1167" s="14" t="s">
        <v>2477</v>
      </c>
      <c r="D1167" s="14" t="s">
        <v>60</v>
      </c>
      <c r="E1167" s="16">
        <v>142288.03</v>
      </c>
      <c r="F1167" s="17">
        <v>1</v>
      </c>
    </row>
    <row r="1168" spans="1:6" x14ac:dyDescent="0.25">
      <c r="A1168" s="14" t="str">
        <f t="shared" si="18"/>
        <v>09196591</v>
      </c>
      <c r="B1168" s="14" t="s">
        <v>2478</v>
      </c>
      <c r="C1168" s="14" t="s">
        <v>2479</v>
      </c>
      <c r="D1168" s="14" t="s">
        <v>214</v>
      </c>
      <c r="E1168" s="16">
        <v>3235808.43</v>
      </c>
      <c r="F1168" s="17">
        <v>1</v>
      </c>
    </row>
    <row r="1169" spans="1:6" x14ac:dyDescent="0.25">
      <c r="A1169" s="14" t="str">
        <f t="shared" si="18"/>
        <v>09196671</v>
      </c>
      <c r="B1169" s="14" t="s">
        <v>2480</v>
      </c>
      <c r="C1169" s="14" t="s">
        <v>2481</v>
      </c>
      <c r="D1169" s="14" t="s">
        <v>232</v>
      </c>
      <c r="E1169" s="16">
        <v>25579.45</v>
      </c>
      <c r="F1169" s="17">
        <v>1</v>
      </c>
    </row>
    <row r="1170" spans="1:6" x14ac:dyDescent="0.25">
      <c r="A1170" s="14" t="str">
        <f t="shared" si="18"/>
        <v>09202377</v>
      </c>
      <c r="B1170" s="18" t="s">
        <v>2482</v>
      </c>
      <c r="C1170" s="18" t="s">
        <v>2483</v>
      </c>
      <c r="D1170" s="18" t="s">
        <v>214</v>
      </c>
      <c r="E1170" s="20">
        <v>14126.42</v>
      </c>
      <c r="F1170" s="21">
        <v>1</v>
      </c>
    </row>
    <row r="1171" spans="1:6" x14ac:dyDescent="0.25">
      <c r="A1171" s="14" t="str">
        <f t="shared" si="18"/>
        <v>09219138</v>
      </c>
      <c r="B1171" s="14" t="s">
        <v>2484</v>
      </c>
      <c r="C1171" s="14" t="s">
        <v>2485</v>
      </c>
      <c r="D1171" s="14" t="s">
        <v>252</v>
      </c>
      <c r="E1171" s="16">
        <v>254754473.90000001</v>
      </c>
      <c r="F1171" s="17">
        <v>1</v>
      </c>
    </row>
    <row r="1172" spans="1:6" x14ac:dyDescent="0.25">
      <c r="A1172" s="14" t="str">
        <f t="shared" si="18"/>
        <v>09219138</v>
      </c>
      <c r="B1172" s="18" t="s">
        <v>2486</v>
      </c>
      <c r="C1172" s="18" t="s">
        <v>2485</v>
      </c>
      <c r="D1172" s="18" t="s">
        <v>252</v>
      </c>
      <c r="E1172" s="20">
        <v>15728.8</v>
      </c>
      <c r="F1172" s="21">
        <v>1</v>
      </c>
    </row>
    <row r="1173" spans="1:6" x14ac:dyDescent="0.25">
      <c r="A1173" s="14" t="str">
        <f t="shared" si="18"/>
        <v>09228954</v>
      </c>
      <c r="B1173" s="18" t="s">
        <v>2487</v>
      </c>
      <c r="C1173" s="18" t="s">
        <v>2488</v>
      </c>
      <c r="D1173" s="18" t="s">
        <v>191</v>
      </c>
      <c r="E1173" s="20">
        <v>595613.41</v>
      </c>
      <c r="F1173" s="21">
        <v>1</v>
      </c>
    </row>
    <row r="1174" spans="1:6" x14ac:dyDescent="0.25">
      <c r="A1174" s="14" t="str">
        <f t="shared" si="18"/>
        <v>09229271</v>
      </c>
      <c r="B1174" s="14" t="s">
        <v>2489</v>
      </c>
      <c r="C1174" s="14" t="s">
        <v>2490</v>
      </c>
      <c r="D1174" s="14" t="s">
        <v>191</v>
      </c>
      <c r="E1174" s="16">
        <v>174371.57</v>
      </c>
      <c r="F1174" s="17">
        <v>1</v>
      </c>
    </row>
    <row r="1175" spans="1:6" x14ac:dyDescent="0.25">
      <c r="A1175" s="14" t="str">
        <f t="shared" si="18"/>
        <v>09239906</v>
      </c>
      <c r="B1175" s="18" t="s">
        <v>2491</v>
      </c>
      <c r="C1175" s="18" t="s">
        <v>2492</v>
      </c>
      <c r="D1175" s="18" t="s">
        <v>302</v>
      </c>
      <c r="E1175" s="20">
        <v>1812374.38</v>
      </c>
      <c r="F1175" s="21">
        <v>1</v>
      </c>
    </row>
    <row r="1176" spans="1:6" x14ac:dyDescent="0.25">
      <c r="A1176" s="14" t="str">
        <f t="shared" si="18"/>
        <v>09243050</v>
      </c>
      <c r="B1176" s="14" t="s">
        <v>2493</v>
      </c>
      <c r="C1176" s="14" t="s">
        <v>2494</v>
      </c>
      <c r="D1176" s="14" t="s">
        <v>222</v>
      </c>
      <c r="E1176" s="16">
        <v>3086201.95</v>
      </c>
      <c r="F1176" s="17">
        <v>1</v>
      </c>
    </row>
    <row r="1177" spans="1:6" x14ac:dyDescent="0.25">
      <c r="A1177" s="14" t="str">
        <f t="shared" si="18"/>
        <v>09244696</v>
      </c>
      <c r="B1177" s="18" t="s">
        <v>2495</v>
      </c>
      <c r="C1177" s="18" t="s">
        <v>2496</v>
      </c>
      <c r="D1177" s="18" t="s">
        <v>60</v>
      </c>
      <c r="E1177" s="20">
        <v>43903.51</v>
      </c>
      <c r="F1177" s="21">
        <v>1</v>
      </c>
    </row>
    <row r="1178" spans="1:6" x14ac:dyDescent="0.25">
      <c r="A1178" s="14" t="str">
        <f t="shared" si="18"/>
        <v>09250028</v>
      </c>
      <c r="B1178" s="18" t="s">
        <v>2497</v>
      </c>
      <c r="C1178" s="18" t="s">
        <v>2498</v>
      </c>
      <c r="D1178" s="18" t="s">
        <v>302</v>
      </c>
      <c r="E1178" s="20">
        <v>20032632.370000001</v>
      </c>
      <c r="F1178" s="21">
        <v>1</v>
      </c>
    </row>
    <row r="1179" spans="1:6" x14ac:dyDescent="0.25">
      <c r="A1179" s="14" t="str">
        <f t="shared" si="18"/>
        <v>09262874</v>
      </c>
      <c r="B1179" s="18" t="s">
        <v>2499</v>
      </c>
      <c r="C1179" s="18" t="s">
        <v>2500</v>
      </c>
      <c r="D1179" s="18" t="s">
        <v>302</v>
      </c>
      <c r="E1179" s="20">
        <v>377910.16</v>
      </c>
      <c r="F1179" s="21">
        <v>1</v>
      </c>
    </row>
    <row r="1180" spans="1:6" x14ac:dyDescent="0.25">
      <c r="A1180" s="14" t="str">
        <f t="shared" si="18"/>
        <v>09276585</v>
      </c>
      <c r="B1180" s="18" t="s">
        <v>2501</v>
      </c>
      <c r="C1180" s="18" t="s">
        <v>2502</v>
      </c>
      <c r="D1180" s="18" t="s">
        <v>302</v>
      </c>
      <c r="E1180" s="20">
        <v>28109.200000000001</v>
      </c>
      <c r="F1180" s="21">
        <v>1</v>
      </c>
    </row>
    <row r="1181" spans="1:6" x14ac:dyDescent="0.25">
      <c r="A1181" s="14" t="str">
        <f t="shared" si="18"/>
        <v>09283475</v>
      </c>
      <c r="B1181" s="18" t="s">
        <v>2503</v>
      </c>
      <c r="C1181" s="18" t="s">
        <v>2504</v>
      </c>
      <c r="D1181" s="18" t="s">
        <v>287</v>
      </c>
      <c r="E1181" s="20">
        <v>95484.46</v>
      </c>
      <c r="F1181" s="21">
        <v>1</v>
      </c>
    </row>
    <row r="1182" spans="1:6" x14ac:dyDescent="0.25">
      <c r="A1182" s="14" t="str">
        <f t="shared" si="18"/>
        <v>09289992</v>
      </c>
      <c r="B1182" s="18" t="s">
        <v>2505</v>
      </c>
      <c r="C1182" s="18" t="s">
        <v>2506</v>
      </c>
      <c r="D1182" s="18" t="s">
        <v>302</v>
      </c>
      <c r="E1182" s="20">
        <v>21503493.09</v>
      </c>
      <c r="F1182" s="21">
        <v>1</v>
      </c>
    </row>
    <row r="1183" spans="1:6" x14ac:dyDescent="0.25">
      <c r="A1183" s="14" t="str">
        <f t="shared" si="18"/>
        <v>09302492</v>
      </c>
      <c r="B1183" s="18" t="s">
        <v>2507</v>
      </c>
      <c r="C1183" s="18" t="s">
        <v>2508</v>
      </c>
      <c r="D1183" s="18" t="s">
        <v>252</v>
      </c>
      <c r="E1183" s="20">
        <v>1573045.95</v>
      </c>
      <c r="F1183" s="21">
        <v>1</v>
      </c>
    </row>
    <row r="1184" spans="1:6" x14ac:dyDescent="0.25">
      <c r="A1184" s="14" t="str">
        <f t="shared" si="18"/>
        <v>09314039</v>
      </c>
      <c r="B1184" s="18" t="s">
        <v>2509</v>
      </c>
      <c r="C1184" s="18" t="s">
        <v>2510</v>
      </c>
      <c r="D1184" s="18" t="s">
        <v>395</v>
      </c>
      <c r="E1184" s="20">
        <v>3608018.22</v>
      </c>
      <c r="F1184" s="21">
        <v>1</v>
      </c>
    </row>
    <row r="1185" spans="1:6" x14ac:dyDescent="0.25">
      <c r="A1185" s="14" t="str">
        <f t="shared" si="18"/>
        <v>09322826</v>
      </c>
      <c r="B1185" s="14" t="s">
        <v>2511</v>
      </c>
      <c r="C1185" s="14" t="s">
        <v>2512</v>
      </c>
      <c r="D1185" s="14" t="s">
        <v>249</v>
      </c>
      <c r="E1185" s="16">
        <v>50865.919999999998</v>
      </c>
      <c r="F1185" s="17">
        <v>1</v>
      </c>
    </row>
    <row r="1186" spans="1:6" x14ac:dyDescent="0.25">
      <c r="A1186" s="14" t="str">
        <f t="shared" si="18"/>
        <v>09330515</v>
      </c>
      <c r="B1186" s="18" t="s">
        <v>2513</v>
      </c>
      <c r="C1186" s="18" t="s">
        <v>40</v>
      </c>
      <c r="D1186" s="18" t="s">
        <v>395</v>
      </c>
      <c r="E1186" s="20">
        <v>5889288.0800000001</v>
      </c>
      <c r="F1186" s="21">
        <v>1</v>
      </c>
    </row>
    <row r="1187" spans="1:6" x14ac:dyDescent="0.25">
      <c r="A1187" s="14" t="str">
        <f t="shared" si="18"/>
        <v>09333190</v>
      </c>
      <c r="B1187" s="18" t="s">
        <v>2514</v>
      </c>
      <c r="C1187" s="18" t="s">
        <v>2515</v>
      </c>
      <c r="D1187" s="18" t="s">
        <v>287</v>
      </c>
      <c r="E1187" s="20">
        <v>99897.43</v>
      </c>
      <c r="F1187" s="21">
        <v>1</v>
      </c>
    </row>
    <row r="1188" spans="1:6" x14ac:dyDescent="0.25">
      <c r="A1188" s="14" t="str">
        <f t="shared" si="18"/>
        <v>09338791</v>
      </c>
      <c r="B1188" s="14" t="s">
        <v>2516</v>
      </c>
      <c r="C1188" s="14" t="s">
        <v>2517</v>
      </c>
      <c r="D1188" s="14" t="s">
        <v>60</v>
      </c>
      <c r="E1188" s="16">
        <v>44086681.280000001</v>
      </c>
      <c r="F1188" s="17">
        <v>1</v>
      </c>
    </row>
    <row r="1189" spans="1:6" x14ac:dyDescent="0.25">
      <c r="A1189" s="14" t="str">
        <f t="shared" si="18"/>
        <v>09338791</v>
      </c>
      <c r="B1189" s="14" t="s">
        <v>2518</v>
      </c>
      <c r="C1189" s="14" t="s">
        <v>2517</v>
      </c>
      <c r="D1189" s="14" t="s">
        <v>60</v>
      </c>
      <c r="E1189" s="16">
        <v>490676.83</v>
      </c>
      <c r="F1189" s="17">
        <v>1</v>
      </c>
    </row>
    <row r="1190" spans="1:6" x14ac:dyDescent="0.25">
      <c r="A1190" s="14" t="str">
        <f t="shared" si="18"/>
        <v>09356784</v>
      </c>
      <c r="B1190" s="14" t="s">
        <v>2519</v>
      </c>
      <c r="C1190" s="14" t="s">
        <v>2520</v>
      </c>
      <c r="D1190" s="14" t="s">
        <v>302</v>
      </c>
      <c r="E1190" s="16">
        <v>4002553.46</v>
      </c>
      <c r="F1190" s="17">
        <v>1</v>
      </c>
    </row>
    <row r="1191" spans="1:6" x14ac:dyDescent="0.25">
      <c r="A1191" s="14" t="str">
        <f t="shared" si="18"/>
        <v>09360767</v>
      </c>
      <c r="B1191" s="14" t="s">
        <v>2521</v>
      </c>
      <c r="C1191" s="14" t="s">
        <v>2522</v>
      </c>
      <c r="D1191" s="14" t="s">
        <v>217</v>
      </c>
      <c r="E1191" s="16">
        <v>53418.37</v>
      </c>
      <c r="F1191" s="17">
        <v>1</v>
      </c>
    </row>
    <row r="1192" spans="1:6" x14ac:dyDescent="0.25">
      <c r="A1192" s="14" t="str">
        <f t="shared" si="18"/>
        <v>09367238</v>
      </c>
      <c r="B1192" s="18" t="s">
        <v>2523</v>
      </c>
      <c r="C1192" s="18" t="s">
        <v>2524</v>
      </c>
      <c r="D1192" s="18" t="s">
        <v>249</v>
      </c>
      <c r="E1192" s="20">
        <v>677064.18</v>
      </c>
      <c r="F1192" s="21">
        <v>1</v>
      </c>
    </row>
    <row r="1193" spans="1:6" x14ac:dyDescent="0.25">
      <c r="A1193" s="14" t="str">
        <f t="shared" si="18"/>
        <v>09379705</v>
      </c>
      <c r="B1193" s="14" t="s">
        <v>2525</v>
      </c>
      <c r="C1193" s="14" t="s">
        <v>2526</v>
      </c>
      <c r="D1193" s="14" t="s">
        <v>214</v>
      </c>
      <c r="E1193" s="16">
        <v>3526.74</v>
      </c>
      <c r="F1193" s="17">
        <v>1</v>
      </c>
    </row>
    <row r="1194" spans="1:6" x14ac:dyDescent="0.25">
      <c r="A1194" s="14" t="str">
        <f t="shared" si="18"/>
        <v>09382945</v>
      </c>
      <c r="B1194" s="18" t="s">
        <v>2527</v>
      </c>
      <c r="C1194" s="18" t="s">
        <v>2528</v>
      </c>
      <c r="D1194" s="18" t="s">
        <v>60</v>
      </c>
      <c r="E1194" s="20">
        <v>1707808.55</v>
      </c>
      <c r="F1194" s="21">
        <v>1</v>
      </c>
    </row>
    <row r="1195" spans="1:6" x14ac:dyDescent="0.25">
      <c r="A1195" s="14" t="str">
        <f t="shared" si="18"/>
        <v>09395377</v>
      </c>
      <c r="B1195" s="14" t="s">
        <v>2529</v>
      </c>
      <c r="C1195" s="14" t="s">
        <v>2530</v>
      </c>
      <c r="D1195" s="14" t="s">
        <v>302</v>
      </c>
      <c r="E1195" s="16">
        <v>789726.27</v>
      </c>
      <c r="F1195" s="17">
        <v>1</v>
      </c>
    </row>
    <row r="1196" spans="1:6" x14ac:dyDescent="0.25">
      <c r="A1196" s="14" t="str">
        <f t="shared" si="18"/>
        <v>09398447</v>
      </c>
      <c r="B1196" s="18" t="s">
        <v>2531</v>
      </c>
      <c r="C1196" s="18" t="s">
        <v>2532</v>
      </c>
      <c r="D1196" s="18" t="s">
        <v>438</v>
      </c>
      <c r="E1196" s="20">
        <v>569460.07999999996</v>
      </c>
      <c r="F1196" s="21">
        <v>1</v>
      </c>
    </row>
    <row r="1197" spans="1:6" x14ac:dyDescent="0.25">
      <c r="A1197" s="14" t="str">
        <f t="shared" si="18"/>
        <v>09403019</v>
      </c>
      <c r="B1197" s="18" t="s">
        <v>2533</v>
      </c>
      <c r="C1197" s="18" t="s">
        <v>2534</v>
      </c>
      <c r="D1197" s="18" t="s">
        <v>287</v>
      </c>
      <c r="E1197" s="20">
        <v>34112.89</v>
      </c>
      <c r="F1197" s="21">
        <v>1</v>
      </c>
    </row>
    <row r="1198" spans="1:6" x14ac:dyDescent="0.25">
      <c r="A1198" s="14" t="str">
        <f t="shared" si="18"/>
        <v>09408135</v>
      </c>
      <c r="B1198" s="18" t="s">
        <v>2535</v>
      </c>
      <c r="C1198" s="18" t="s">
        <v>2536</v>
      </c>
      <c r="D1198" s="18" t="s">
        <v>60</v>
      </c>
      <c r="E1198" s="20">
        <v>1156284.52</v>
      </c>
      <c r="F1198" s="21">
        <v>1</v>
      </c>
    </row>
    <row r="1199" spans="1:6" x14ac:dyDescent="0.25">
      <c r="A1199" s="14" t="str">
        <f t="shared" si="18"/>
        <v>09409705</v>
      </c>
      <c r="B1199" s="14" t="s">
        <v>2537</v>
      </c>
      <c r="C1199" s="14" t="s">
        <v>2538</v>
      </c>
      <c r="D1199" s="14" t="s">
        <v>204</v>
      </c>
      <c r="E1199" s="16">
        <v>327488.68</v>
      </c>
      <c r="F1199" s="17">
        <v>1</v>
      </c>
    </row>
    <row r="1200" spans="1:6" x14ac:dyDescent="0.25">
      <c r="A1200" s="14" t="str">
        <f t="shared" si="18"/>
        <v>09417742</v>
      </c>
      <c r="B1200" s="14" t="s">
        <v>2539</v>
      </c>
      <c r="C1200" s="14" t="s">
        <v>2540</v>
      </c>
      <c r="D1200" s="14" t="s">
        <v>438</v>
      </c>
      <c r="E1200" s="16">
        <v>268741.61</v>
      </c>
      <c r="F1200" s="17">
        <v>1</v>
      </c>
    </row>
    <row r="1201" spans="1:6" x14ac:dyDescent="0.25">
      <c r="A1201" s="14" t="str">
        <f t="shared" si="18"/>
        <v>09432196</v>
      </c>
      <c r="B1201" s="18" t="s">
        <v>2541</v>
      </c>
      <c r="C1201" s="18" t="s">
        <v>2542</v>
      </c>
      <c r="D1201" s="18" t="s">
        <v>204</v>
      </c>
      <c r="E1201" s="20">
        <v>1965595.92</v>
      </c>
      <c r="F1201" s="21">
        <v>1</v>
      </c>
    </row>
    <row r="1202" spans="1:6" x14ac:dyDescent="0.25">
      <c r="A1202" s="14" t="str">
        <f t="shared" si="18"/>
        <v>09434101</v>
      </c>
      <c r="B1202" s="18" t="s">
        <v>2543</v>
      </c>
      <c r="C1202" s="18" t="s">
        <v>2544</v>
      </c>
      <c r="D1202" s="18" t="s">
        <v>302</v>
      </c>
      <c r="E1202" s="20">
        <v>3063576.48</v>
      </c>
      <c r="F1202" s="21">
        <v>1</v>
      </c>
    </row>
    <row r="1203" spans="1:6" x14ac:dyDescent="0.25">
      <c r="A1203" s="14" t="str">
        <f t="shared" si="18"/>
        <v>09447989</v>
      </c>
      <c r="B1203" s="18" t="s">
        <v>2545</v>
      </c>
      <c r="C1203" s="18" t="s">
        <v>2546</v>
      </c>
      <c r="D1203" s="18" t="s">
        <v>209</v>
      </c>
      <c r="E1203" s="20">
        <v>99129.4</v>
      </c>
      <c r="F1203" s="21">
        <v>1</v>
      </c>
    </row>
    <row r="1204" spans="1:6" x14ac:dyDescent="0.25">
      <c r="A1204" s="14" t="str">
        <f t="shared" si="18"/>
        <v>09459368</v>
      </c>
      <c r="B1204" s="18" t="s">
        <v>2547</v>
      </c>
      <c r="C1204" s="18" t="s">
        <v>2548</v>
      </c>
      <c r="D1204" s="18" t="s">
        <v>235</v>
      </c>
      <c r="E1204" s="20">
        <v>193959.85</v>
      </c>
      <c r="F1204" s="21">
        <v>1</v>
      </c>
    </row>
    <row r="1205" spans="1:6" x14ac:dyDescent="0.25">
      <c r="A1205" s="14" t="str">
        <f t="shared" si="18"/>
        <v>09462367</v>
      </c>
      <c r="B1205" s="14" t="s">
        <v>2549</v>
      </c>
      <c r="C1205" s="14" t="s">
        <v>2550</v>
      </c>
      <c r="D1205" s="14" t="s">
        <v>204</v>
      </c>
      <c r="E1205" s="16">
        <v>12143279.99</v>
      </c>
      <c r="F1205" s="17">
        <v>1</v>
      </c>
    </row>
    <row r="1206" spans="1:6" x14ac:dyDescent="0.25">
      <c r="A1206" s="14" t="str">
        <f t="shared" si="18"/>
        <v>09477468</v>
      </c>
      <c r="B1206" s="18" t="s">
        <v>2551</v>
      </c>
      <c r="C1206" s="18" t="s">
        <v>2552</v>
      </c>
      <c r="D1206" s="18" t="s">
        <v>60</v>
      </c>
      <c r="E1206" s="20">
        <v>140996.87</v>
      </c>
      <c r="F1206" s="21">
        <v>1</v>
      </c>
    </row>
    <row r="1207" spans="1:6" x14ac:dyDescent="0.25">
      <c r="A1207" s="14" t="str">
        <f t="shared" si="18"/>
        <v>09498086</v>
      </c>
      <c r="B1207" s="14" t="s">
        <v>2553</v>
      </c>
      <c r="C1207" s="14" t="s">
        <v>2554</v>
      </c>
      <c r="D1207" s="14" t="s">
        <v>191</v>
      </c>
      <c r="E1207" s="16">
        <v>983441.32</v>
      </c>
      <c r="F1207" s="17">
        <v>1</v>
      </c>
    </row>
    <row r="1208" spans="1:6" x14ac:dyDescent="0.25">
      <c r="A1208" s="14" t="str">
        <f t="shared" si="18"/>
        <v>09501043</v>
      </c>
      <c r="B1208" s="14" t="s">
        <v>2555</v>
      </c>
      <c r="C1208" s="14" t="s">
        <v>2556</v>
      </c>
      <c r="D1208" s="14" t="s">
        <v>235</v>
      </c>
      <c r="E1208" s="16">
        <v>2533.41</v>
      </c>
      <c r="F1208" s="17">
        <v>1</v>
      </c>
    </row>
    <row r="1209" spans="1:6" x14ac:dyDescent="0.25">
      <c r="A1209" s="14" t="str">
        <f t="shared" si="18"/>
        <v>09522483</v>
      </c>
      <c r="B1209" s="18" t="s">
        <v>2557</v>
      </c>
      <c r="C1209" s="18" t="s">
        <v>2558</v>
      </c>
      <c r="D1209" s="18" t="s">
        <v>470</v>
      </c>
      <c r="E1209" s="20">
        <v>14441443.199999999</v>
      </c>
      <c r="F1209" s="21">
        <v>1</v>
      </c>
    </row>
    <row r="1210" spans="1:6" x14ac:dyDescent="0.25">
      <c r="A1210" s="14" t="str">
        <f t="shared" si="18"/>
        <v>09525136</v>
      </c>
      <c r="B1210" s="18" t="s">
        <v>2559</v>
      </c>
      <c r="C1210" s="18" t="s">
        <v>2560</v>
      </c>
      <c r="D1210" s="18" t="s">
        <v>287</v>
      </c>
      <c r="E1210" s="20">
        <v>508832.05</v>
      </c>
      <c r="F1210" s="21">
        <v>1</v>
      </c>
    </row>
    <row r="1211" spans="1:6" x14ac:dyDescent="0.25">
      <c r="A1211" s="14" t="str">
        <f t="shared" si="18"/>
        <v>09540855</v>
      </c>
      <c r="B1211" s="18" t="s">
        <v>2561</v>
      </c>
      <c r="C1211" s="18" t="s">
        <v>2562</v>
      </c>
      <c r="D1211" s="18" t="s">
        <v>249</v>
      </c>
      <c r="E1211" s="20">
        <v>16276.56</v>
      </c>
      <c r="F1211" s="21">
        <v>1</v>
      </c>
    </row>
    <row r="1212" spans="1:6" x14ac:dyDescent="0.25">
      <c r="A1212" s="14" t="str">
        <f t="shared" si="18"/>
        <v>09544269</v>
      </c>
      <c r="B1212" s="14" t="s">
        <v>2563</v>
      </c>
      <c r="C1212" s="14" t="s">
        <v>2564</v>
      </c>
      <c r="D1212" s="14" t="s">
        <v>252</v>
      </c>
      <c r="E1212" s="16">
        <v>30208.89</v>
      </c>
      <c r="F1212" s="17">
        <v>1</v>
      </c>
    </row>
    <row r="1213" spans="1:6" x14ac:dyDescent="0.25">
      <c r="A1213" s="14" t="str">
        <f t="shared" si="18"/>
        <v>09549061</v>
      </c>
      <c r="B1213" s="14" t="s">
        <v>2565</v>
      </c>
      <c r="C1213" s="14" t="s">
        <v>2566</v>
      </c>
      <c r="D1213" s="14" t="s">
        <v>217</v>
      </c>
      <c r="E1213" s="16">
        <v>4443712.53</v>
      </c>
      <c r="F1213" s="17">
        <v>1</v>
      </c>
    </row>
    <row r="1214" spans="1:6" x14ac:dyDescent="0.25">
      <c r="A1214" s="14" t="str">
        <f t="shared" si="18"/>
        <v>09549061</v>
      </c>
      <c r="B1214" s="14" t="s">
        <v>2567</v>
      </c>
      <c r="C1214" s="14" t="s">
        <v>2566</v>
      </c>
      <c r="D1214" s="14" t="s">
        <v>217</v>
      </c>
      <c r="E1214" s="16">
        <v>5237001.24</v>
      </c>
      <c r="F1214" s="17">
        <v>1</v>
      </c>
    </row>
    <row r="1215" spans="1:6" x14ac:dyDescent="0.25">
      <c r="A1215" s="14" t="str">
        <f t="shared" si="18"/>
        <v>09571930</v>
      </c>
      <c r="B1215" s="14" t="s">
        <v>2568</v>
      </c>
      <c r="C1215" s="14" t="s">
        <v>2569</v>
      </c>
      <c r="D1215" s="14" t="s">
        <v>229</v>
      </c>
      <c r="E1215" s="16">
        <v>68529.94</v>
      </c>
      <c r="F1215" s="17">
        <v>1</v>
      </c>
    </row>
    <row r="1216" spans="1:6" x14ac:dyDescent="0.25">
      <c r="A1216" s="14" t="str">
        <f t="shared" si="18"/>
        <v>09573832</v>
      </c>
      <c r="B1216" s="18" t="s">
        <v>2570</v>
      </c>
      <c r="C1216" s="18" t="s">
        <v>2571</v>
      </c>
      <c r="D1216" s="18" t="s">
        <v>249</v>
      </c>
      <c r="E1216" s="20">
        <v>2521.16</v>
      </c>
      <c r="F1216" s="21">
        <v>1</v>
      </c>
    </row>
    <row r="1217" spans="1:6" x14ac:dyDescent="0.25">
      <c r="A1217" s="14" t="str">
        <f t="shared" si="18"/>
        <v>09578217</v>
      </c>
      <c r="B1217" s="14" t="s">
        <v>2572</v>
      </c>
      <c r="C1217" s="14" t="s">
        <v>2573</v>
      </c>
      <c r="D1217" s="14" t="s">
        <v>252</v>
      </c>
      <c r="E1217" s="16">
        <v>325391.78000000003</v>
      </c>
      <c r="F1217" s="17">
        <v>1</v>
      </c>
    </row>
    <row r="1218" spans="1:6" x14ac:dyDescent="0.25">
      <c r="A1218" s="14" t="str">
        <f t="shared" si="18"/>
        <v>09582605</v>
      </c>
      <c r="B1218" s="18" t="s">
        <v>2574</v>
      </c>
      <c r="C1218" s="18" t="s">
        <v>2575</v>
      </c>
      <c r="D1218" s="18" t="s">
        <v>60</v>
      </c>
      <c r="E1218" s="20">
        <v>16860.150000000001</v>
      </c>
      <c r="F1218" s="21">
        <v>1</v>
      </c>
    </row>
    <row r="1219" spans="1:6" x14ac:dyDescent="0.25">
      <c r="A1219" s="14" t="str">
        <f t="shared" si="18"/>
        <v>09605240</v>
      </c>
      <c r="B1219" s="18" t="s">
        <v>2576</v>
      </c>
      <c r="C1219" s="18" t="s">
        <v>2577</v>
      </c>
      <c r="D1219" s="18" t="s">
        <v>60</v>
      </c>
      <c r="E1219" s="20">
        <v>49757.11</v>
      </c>
      <c r="F1219" s="21">
        <v>1</v>
      </c>
    </row>
    <row r="1220" spans="1:6" x14ac:dyDescent="0.25">
      <c r="A1220" s="14" t="str">
        <f t="shared" si="18"/>
        <v>09624762</v>
      </c>
      <c r="B1220" s="14" t="s">
        <v>2578</v>
      </c>
      <c r="C1220" s="14" t="s">
        <v>2579</v>
      </c>
      <c r="D1220" s="14" t="s">
        <v>191</v>
      </c>
      <c r="E1220" s="16">
        <v>1838.99</v>
      </c>
      <c r="F1220" s="17">
        <v>1</v>
      </c>
    </row>
    <row r="1221" spans="1:6" x14ac:dyDescent="0.25">
      <c r="A1221" s="14" t="str">
        <f t="shared" si="18"/>
        <v>09631764</v>
      </c>
      <c r="B1221" s="14" t="s">
        <v>2580</v>
      </c>
      <c r="C1221" s="14" t="s">
        <v>2581</v>
      </c>
      <c r="D1221" s="14" t="s">
        <v>194</v>
      </c>
      <c r="E1221" s="16">
        <v>3490.48</v>
      </c>
      <c r="F1221" s="17">
        <v>1</v>
      </c>
    </row>
    <row r="1222" spans="1:6" x14ac:dyDescent="0.25">
      <c r="A1222" s="14" t="str">
        <f t="shared" si="18"/>
        <v>09644357</v>
      </c>
      <c r="B1222" s="14" t="s">
        <v>2582</v>
      </c>
      <c r="C1222" s="14" t="s">
        <v>2583</v>
      </c>
      <c r="D1222" s="14" t="s">
        <v>252</v>
      </c>
      <c r="E1222" s="16">
        <v>6146.96</v>
      </c>
      <c r="F1222" s="17">
        <v>1</v>
      </c>
    </row>
    <row r="1223" spans="1:6" x14ac:dyDescent="0.25">
      <c r="A1223" s="14" t="str">
        <f t="shared" ref="A1223:A1286" si="19">LEFT(SUBSTITUTE(SUBSTITUTE(SUBSTITUTE(SUBSTITUTE(TRIM(B1223),".",""),"/",""),"-","")," ",""), 8)</f>
        <v>09652823</v>
      </c>
      <c r="B1223" s="14" t="s">
        <v>2584</v>
      </c>
      <c r="C1223" s="14" t="s">
        <v>2585</v>
      </c>
      <c r="D1223" s="14" t="s">
        <v>60</v>
      </c>
      <c r="E1223" s="16">
        <v>33780599.210000001</v>
      </c>
      <c r="F1223" s="17">
        <v>1</v>
      </c>
    </row>
    <row r="1224" spans="1:6" x14ac:dyDescent="0.25">
      <c r="A1224" s="14" t="str">
        <f t="shared" si="19"/>
        <v>09655813</v>
      </c>
      <c r="B1224" s="18" t="s">
        <v>2586</v>
      </c>
      <c r="C1224" s="18" t="s">
        <v>2587</v>
      </c>
      <c r="D1224" s="18" t="s">
        <v>229</v>
      </c>
      <c r="E1224" s="20">
        <v>35436.050000000003</v>
      </c>
      <c r="F1224" s="21">
        <v>1</v>
      </c>
    </row>
    <row r="1225" spans="1:6" x14ac:dyDescent="0.25">
      <c r="A1225" s="14" t="str">
        <f t="shared" si="19"/>
        <v>09674719</v>
      </c>
      <c r="B1225" s="18" t="s">
        <v>2588</v>
      </c>
      <c r="C1225" s="18" t="s">
        <v>2589</v>
      </c>
      <c r="D1225" s="18" t="s">
        <v>199</v>
      </c>
      <c r="E1225" s="20">
        <v>4725.2700000000004</v>
      </c>
      <c r="F1225" s="21">
        <v>1</v>
      </c>
    </row>
    <row r="1226" spans="1:6" x14ac:dyDescent="0.25">
      <c r="A1226" s="14" t="str">
        <f t="shared" si="19"/>
        <v>09686645</v>
      </c>
      <c r="B1226" s="18" t="s">
        <v>2590</v>
      </c>
      <c r="C1226" s="18" t="s">
        <v>2591</v>
      </c>
      <c r="D1226" s="18" t="s">
        <v>60</v>
      </c>
      <c r="E1226" s="20">
        <v>56434.31</v>
      </c>
      <c r="F1226" s="21">
        <v>1</v>
      </c>
    </row>
    <row r="1227" spans="1:6" x14ac:dyDescent="0.25">
      <c r="A1227" s="14" t="str">
        <f t="shared" si="19"/>
        <v>09734237</v>
      </c>
      <c r="B1227" s="18" t="s">
        <v>2592</v>
      </c>
      <c r="C1227" s="18" t="s">
        <v>2593</v>
      </c>
      <c r="D1227" s="18" t="s">
        <v>204</v>
      </c>
      <c r="E1227" s="20">
        <v>8773332.0600000005</v>
      </c>
      <c r="F1227" s="21">
        <v>1</v>
      </c>
    </row>
    <row r="1228" spans="1:6" x14ac:dyDescent="0.25">
      <c r="A1228" s="14" t="str">
        <f t="shared" si="19"/>
        <v>09767633</v>
      </c>
      <c r="B1228" s="18" t="s">
        <v>2594</v>
      </c>
      <c r="C1228" s="18" t="s">
        <v>2595</v>
      </c>
      <c r="D1228" s="18" t="s">
        <v>204</v>
      </c>
      <c r="E1228" s="20">
        <v>349397.89</v>
      </c>
      <c r="F1228" s="21">
        <v>1</v>
      </c>
    </row>
    <row r="1229" spans="1:6" x14ac:dyDescent="0.25">
      <c r="A1229" s="14" t="str">
        <f t="shared" si="19"/>
        <v>09778077</v>
      </c>
      <c r="B1229" s="18" t="s">
        <v>2596</v>
      </c>
      <c r="C1229" s="18" t="s">
        <v>2597</v>
      </c>
      <c r="D1229" s="18" t="s">
        <v>204</v>
      </c>
      <c r="E1229" s="20">
        <v>170395.13</v>
      </c>
      <c r="F1229" s="21">
        <v>1</v>
      </c>
    </row>
    <row r="1230" spans="1:6" x14ac:dyDescent="0.25">
      <c r="A1230" s="14" t="str">
        <f t="shared" si="19"/>
        <v>09817414</v>
      </c>
      <c r="B1230" s="18" t="s">
        <v>2598</v>
      </c>
      <c r="C1230" s="18" t="s">
        <v>2599</v>
      </c>
      <c r="D1230" s="18" t="s">
        <v>287</v>
      </c>
      <c r="E1230" s="20">
        <v>13114.72</v>
      </c>
      <c r="F1230" s="21">
        <v>1</v>
      </c>
    </row>
    <row r="1231" spans="1:6" x14ac:dyDescent="0.25">
      <c r="A1231" s="14" t="str">
        <f t="shared" si="19"/>
        <v>09830209</v>
      </c>
      <c r="B1231" s="18" t="s">
        <v>2600</v>
      </c>
      <c r="C1231" s="18" t="s">
        <v>2601</v>
      </c>
      <c r="D1231" s="18" t="s">
        <v>204</v>
      </c>
      <c r="E1231" s="20">
        <v>714741.85</v>
      </c>
      <c r="F1231" s="21">
        <v>1</v>
      </c>
    </row>
    <row r="1232" spans="1:6" x14ac:dyDescent="0.25">
      <c r="A1232" s="14" t="str">
        <f t="shared" si="19"/>
        <v>09866294</v>
      </c>
      <c r="B1232" s="14" t="s">
        <v>2602</v>
      </c>
      <c r="C1232" s="14" t="s">
        <v>55</v>
      </c>
      <c r="D1232" s="14" t="s">
        <v>204</v>
      </c>
      <c r="E1232" s="16">
        <v>73845597.670000002</v>
      </c>
      <c r="F1232" s="17">
        <v>1</v>
      </c>
    </row>
    <row r="1233" spans="1:6" x14ac:dyDescent="0.25">
      <c r="A1233" s="14" t="str">
        <f t="shared" si="19"/>
        <v>09930330</v>
      </c>
      <c r="B1233" s="14" t="s">
        <v>2603</v>
      </c>
      <c r="C1233" s="14" t="s">
        <v>2604</v>
      </c>
      <c r="D1233" s="14" t="s">
        <v>204</v>
      </c>
      <c r="E1233" s="16">
        <v>5628002.4100000001</v>
      </c>
      <c r="F1233" s="17">
        <v>1</v>
      </c>
    </row>
    <row r="1234" spans="1:6" x14ac:dyDescent="0.25">
      <c r="A1234" s="14" t="str">
        <f t="shared" si="19"/>
        <v>09934399</v>
      </c>
      <c r="B1234" s="14" t="s">
        <v>2605</v>
      </c>
      <c r="C1234" s="14" t="s">
        <v>2606</v>
      </c>
      <c r="D1234" s="14" t="s">
        <v>204</v>
      </c>
      <c r="E1234" s="16">
        <v>23420755.539999999</v>
      </c>
      <c r="F1234" s="17">
        <v>1</v>
      </c>
    </row>
    <row r="1235" spans="1:6" x14ac:dyDescent="0.25">
      <c r="A1235" s="14" t="str">
        <f t="shared" si="19"/>
        <v>09936865</v>
      </c>
      <c r="B1235" s="18" t="s">
        <v>2607</v>
      </c>
      <c r="C1235" s="18" t="s">
        <v>2608</v>
      </c>
      <c r="D1235" s="18" t="s">
        <v>204</v>
      </c>
      <c r="E1235" s="20">
        <v>3778358.94</v>
      </c>
      <c r="F1235" s="21">
        <v>1</v>
      </c>
    </row>
    <row r="1236" spans="1:6" x14ac:dyDescent="0.25">
      <c r="A1236" s="14" t="str">
        <f t="shared" si="19"/>
        <v>10072296</v>
      </c>
      <c r="B1236" s="18" t="s">
        <v>2609</v>
      </c>
      <c r="C1236" s="18" t="s">
        <v>170</v>
      </c>
      <c r="D1236" s="18" t="s">
        <v>204</v>
      </c>
      <c r="E1236" s="20">
        <v>498069.94</v>
      </c>
      <c r="F1236" s="21">
        <v>1</v>
      </c>
    </row>
    <row r="1237" spans="1:6" x14ac:dyDescent="0.25">
      <c r="A1237" s="14" t="str">
        <f t="shared" si="19"/>
        <v>10075232</v>
      </c>
      <c r="B1237" s="18" t="s">
        <v>2610</v>
      </c>
      <c r="C1237" s="18" t="s">
        <v>2611</v>
      </c>
      <c r="D1237" s="18" t="s">
        <v>204</v>
      </c>
      <c r="E1237" s="20">
        <v>852213.94</v>
      </c>
      <c r="F1237" s="21">
        <v>1</v>
      </c>
    </row>
    <row r="1238" spans="1:6" x14ac:dyDescent="0.25">
      <c r="A1238" s="14" t="str">
        <f t="shared" si="19"/>
        <v>10075232</v>
      </c>
      <c r="B1238" s="14" t="s">
        <v>2612</v>
      </c>
      <c r="C1238" s="14" t="s">
        <v>2611</v>
      </c>
      <c r="D1238" s="14" t="s">
        <v>395</v>
      </c>
      <c r="E1238" s="16">
        <v>999680.3</v>
      </c>
      <c r="F1238" s="17">
        <v>1</v>
      </c>
    </row>
    <row r="1239" spans="1:6" x14ac:dyDescent="0.25">
      <c r="A1239" s="14" t="str">
        <f t="shared" si="19"/>
        <v>10140324</v>
      </c>
      <c r="B1239" s="18" t="s">
        <v>2613</v>
      </c>
      <c r="C1239" s="18" t="s">
        <v>2614</v>
      </c>
      <c r="D1239" s="18" t="s">
        <v>438</v>
      </c>
      <c r="E1239" s="20">
        <v>4399742.71</v>
      </c>
      <c r="F1239" s="21">
        <v>1</v>
      </c>
    </row>
    <row r="1240" spans="1:6" x14ac:dyDescent="0.25">
      <c r="A1240" s="14" t="str">
        <f t="shared" si="19"/>
        <v>10197502</v>
      </c>
      <c r="B1240" s="14" t="s">
        <v>2615</v>
      </c>
      <c r="C1240" s="14" t="s">
        <v>2616</v>
      </c>
      <c r="D1240" s="14" t="s">
        <v>302</v>
      </c>
      <c r="E1240" s="16">
        <v>1234.42</v>
      </c>
      <c r="F1240" s="17">
        <v>1</v>
      </c>
    </row>
    <row r="1241" spans="1:6" x14ac:dyDescent="0.25">
      <c r="A1241" s="14" t="str">
        <f t="shared" si="19"/>
        <v>10208473</v>
      </c>
      <c r="B1241" s="14" t="s">
        <v>2617</v>
      </c>
      <c r="C1241" s="14" t="s">
        <v>2618</v>
      </c>
      <c r="D1241" s="14" t="s">
        <v>244</v>
      </c>
      <c r="E1241" s="16">
        <v>568820.98</v>
      </c>
      <c r="F1241" s="17">
        <v>1</v>
      </c>
    </row>
    <row r="1242" spans="1:6" x14ac:dyDescent="0.25">
      <c r="A1242" s="14" t="str">
        <f t="shared" si="19"/>
        <v>10212325</v>
      </c>
      <c r="B1242" s="14" t="s">
        <v>2619</v>
      </c>
      <c r="C1242" s="14" t="s">
        <v>2620</v>
      </c>
      <c r="D1242" s="14" t="s">
        <v>60</v>
      </c>
      <c r="E1242" s="16">
        <v>9029.2900000000009</v>
      </c>
      <c r="F1242" s="17">
        <v>1</v>
      </c>
    </row>
    <row r="1243" spans="1:6" x14ac:dyDescent="0.25">
      <c r="A1243" s="14" t="str">
        <f t="shared" si="19"/>
        <v>10239361</v>
      </c>
      <c r="B1243" s="14" t="s">
        <v>2621</v>
      </c>
      <c r="C1243" s="14" t="s">
        <v>2622</v>
      </c>
      <c r="D1243" s="14" t="s">
        <v>60</v>
      </c>
      <c r="E1243" s="16">
        <v>57039.27</v>
      </c>
      <c r="F1243" s="17">
        <v>1</v>
      </c>
    </row>
    <row r="1244" spans="1:6" x14ac:dyDescent="0.25">
      <c r="A1244" s="14" t="str">
        <f t="shared" si="19"/>
        <v>10248599</v>
      </c>
      <c r="B1244" s="14" t="s">
        <v>2623</v>
      </c>
      <c r="C1244" s="14" t="s">
        <v>2624</v>
      </c>
      <c r="D1244" s="14" t="s">
        <v>204</v>
      </c>
      <c r="E1244" s="16">
        <v>764707.86</v>
      </c>
      <c r="F1244" s="17">
        <v>1</v>
      </c>
    </row>
    <row r="1245" spans="1:6" x14ac:dyDescent="0.25">
      <c r="A1245" s="14" t="str">
        <f t="shared" si="19"/>
        <v>10256283</v>
      </c>
      <c r="B1245" s="18" t="s">
        <v>2625</v>
      </c>
      <c r="C1245" s="18" t="s">
        <v>2626</v>
      </c>
      <c r="D1245" s="18" t="s">
        <v>232</v>
      </c>
      <c r="E1245" s="20">
        <v>34793.279999999999</v>
      </c>
      <c r="F1245" s="21">
        <v>1</v>
      </c>
    </row>
    <row r="1246" spans="1:6" x14ac:dyDescent="0.25">
      <c r="A1246" s="14" t="str">
        <f t="shared" si="19"/>
        <v>10262241</v>
      </c>
      <c r="B1246" s="18" t="s">
        <v>2627</v>
      </c>
      <c r="C1246" s="18" t="s">
        <v>2628</v>
      </c>
      <c r="D1246" s="18" t="s">
        <v>214</v>
      </c>
      <c r="E1246" s="20">
        <v>3218719.27</v>
      </c>
      <c r="F1246" s="21">
        <v>1</v>
      </c>
    </row>
    <row r="1247" spans="1:6" x14ac:dyDescent="0.25">
      <c r="A1247" s="14" t="str">
        <f t="shared" si="19"/>
        <v>10268666</v>
      </c>
      <c r="B1247" s="18" t="s">
        <v>2629</v>
      </c>
      <c r="C1247" s="18" t="s">
        <v>2630</v>
      </c>
      <c r="D1247" s="18" t="s">
        <v>249</v>
      </c>
      <c r="E1247" s="20">
        <v>270072.53999999998</v>
      </c>
      <c r="F1247" s="21">
        <v>1</v>
      </c>
    </row>
    <row r="1248" spans="1:6" x14ac:dyDescent="0.25">
      <c r="A1248" s="14" t="str">
        <f t="shared" si="19"/>
        <v>10273692</v>
      </c>
      <c r="B1248" s="14" t="s">
        <v>2631</v>
      </c>
      <c r="C1248" s="14" t="s">
        <v>2632</v>
      </c>
      <c r="D1248" s="14" t="s">
        <v>214</v>
      </c>
      <c r="E1248" s="16">
        <v>21731.919999999998</v>
      </c>
      <c r="F1248" s="17">
        <v>1</v>
      </c>
    </row>
    <row r="1249" spans="1:6" x14ac:dyDescent="0.25">
      <c r="A1249" s="14" t="str">
        <f t="shared" si="19"/>
        <v>10280543</v>
      </c>
      <c r="B1249" s="14" t="s">
        <v>2633</v>
      </c>
      <c r="C1249" s="14" t="s">
        <v>1561</v>
      </c>
      <c r="D1249" s="14" t="s">
        <v>204</v>
      </c>
      <c r="E1249" s="16">
        <v>7026.67</v>
      </c>
      <c r="F1249" s="17">
        <v>1</v>
      </c>
    </row>
    <row r="1250" spans="1:6" x14ac:dyDescent="0.25">
      <c r="A1250" s="14" t="str">
        <f t="shared" si="19"/>
        <v>10296235</v>
      </c>
      <c r="B1250" s="18" t="s">
        <v>2634</v>
      </c>
      <c r="C1250" s="18" t="s">
        <v>2635</v>
      </c>
      <c r="D1250" s="18" t="s">
        <v>235</v>
      </c>
      <c r="E1250" s="20">
        <v>31809.52</v>
      </c>
      <c r="F1250" s="21">
        <v>1</v>
      </c>
    </row>
    <row r="1251" spans="1:6" x14ac:dyDescent="0.25">
      <c r="A1251" s="14" t="str">
        <f t="shared" si="19"/>
        <v>10316395</v>
      </c>
      <c r="B1251" s="14" t="s">
        <v>2636</v>
      </c>
      <c r="C1251" s="14" t="s">
        <v>2637</v>
      </c>
      <c r="D1251" s="14" t="s">
        <v>235</v>
      </c>
      <c r="E1251" s="16">
        <v>4290.16</v>
      </c>
      <c r="F1251" s="17">
        <v>1</v>
      </c>
    </row>
    <row r="1252" spans="1:6" x14ac:dyDescent="0.25">
      <c r="A1252" s="14" t="str">
        <f t="shared" si="19"/>
        <v>10325478</v>
      </c>
      <c r="B1252" s="18" t="s">
        <v>2638</v>
      </c>
      <c r="C1252" s="18" t="s">
        <v>2639</v>
      </c>
      <c r="D1252" s="18" t="s">
        <v>199</v>
      </c>
      <c r="E1252" s="20">
        <v>62416.09</v>
      </c>
      <c r="F1252" s="21">
        <v>1</v>
      </c>
    </row>
    <row r="1253" spans="1:6" x14ac:dyDescent="0.25">
      <c r="A1253" s="14" t="str">
        <f t="shared" si="19"/>
        <v>10334519</v>
      </c>
      <c r="B1253" s="14" t="s">
        <v>2640</v>
      </c>
      <c r="C1253" s="14" t="s">
        <v>2641</v>
      </c>
      <c r="D1253" s="14" t="s">
        <v>60</v>
      </c>
      <c r="E1253" s="16">
        <v>150283.67000000001</v>
      </c>
      <c r="F1253" s="17">
        <v>1</v>
      </c>
    </row>
    <row r="1254" spans="1:6" x14ac:dyDescent="0.25">
      <c r="A1254" s="14" t="str">
        <f t="shared" si="19"/>
        <v>10338960</v>
      </c>
      <c r="B1254" s="18" t="s">
        <v>2642</v>
      </c>
      <c r="C1254" s="18" t="s">
        <v>2643</v>
      </c>
      <c r="D1254" s="18" t="s">
        <v>194</v>
      </c>
      <c r="E1254" s="20">
        <v>981788.14</v>
      </c>
      <c r="F1254" s="21">
        <v>1</v>
      </c>
    </row>
    <row r="1255" spans="1:6" x14ac:dyDescent="0.25">
      <c r="A1255" s="14" t="str">
        <f t="shared" si="19"/>
        <v>10339851</v>
      </c>
      <c r="B1255" s="14" t="s">
        <v>2644</v>
      </c>
      <c r="C1255" s="14" t="s">
        <v>2645</v>
      </c>
      <c r="D1255" s="14" t="s">
        <v>194</v>
      </c>
      <c r="E1255" s="16">
        <v>2501202.7799999998</v>
      </c>
      <c r="F1255" s="17">
        <v>1</v>
      </c>
    </row>
    <row r="1256" spans="1:6" x14ac:dyDescent="0.25">
      <c r="A1256" s="14" t="str">
        <f t="shared" si="19"/>
        <v>10348274</v>
      </c>
      <c r="B1256" s="14" t="s">
        <v>2646</v>
      </c>
      <c r="C1256" s="14" t="s">
        <v>2647</v>
      </c>
      <c r="D1256" s="14" t="s">
        <v>194</v>
      </c>
      <c r="E1256" s="16">
        <v>3620167.13</v>
      </c>
      <c r="F1256" s="17">
        <v>1</v>
      </c>
    </row>
    <row r="1257" spans="1:6" x14ac:dyDescent="0.25">
      <c r="A1257" s="14" t="str">
        <f t="shared" si="19"/>
        <v>10353695</v>
      </c>
      <c r="B1257" s="14" t="s">
        <v>2648</v>
      </c>
      <c r="C1257" s="14" t="s">
        <v>2649</v>
      </c>
      <c r="D1257" s="14" t="s">
        <v>60</v>
      </c>
      <c r="E1257" s="16">
        <v>43307.59</v>
      </c>
      <c r="F1257" s="17">
        <v>1</v>
      </c>
    </row>
    <row r="1258" spans="1:6" x14ac:dyDescent="0.25">
      <c r="A1258" s="14" t="str">
        <f t="shared" si="19"/>
        <v>10358629</v>
      </c>
      <c r="B1258" s="14" t="s">
        <v>2650</v>
      </c>
      <c r="C1258" s="14" t="s">
        <v>2651</v>
      </c>
      <c r="D1258" s="14" t="s">
        <v>194</v>
      </c>
      <c r="E1258" s="16">
        <v>6511.53</v>
      </c>
      <c r="F1258" s="17">
        <v>1</v>
      </c>
    </row>
    <row r="1259" spans="1:6" x14ac:dyDescent="0.25">
      <c r="A1259" s="14" t="str">
        <f t="shared" si="19"/>
        <v>10360906</v>
      </c>
      <c r="B1259" s="14" t="s">
        <v>2652</v>
      </c>
      <c r="C1259" s="14" t="s">
        <v>2653</v>
      </c>
      <c r="D1259" s="14" t="s">
        <v>217</v>
      </c>
      <c r="E1259" s="16">
        <v>98412.98</v>
      </c>
      <c r="F1259" s="17">
        <v>1</v>
      </c>
    </row>
    <row r="1260" spans="1:6" x14ac:dyDescent="0.25">
      <c r="A1260" s="14" t="str">
        <f t="shared" si="19"/>
        <v>10366767</v>
      </c>
      <c r="B1260" s="14" t="s">
        <v>2654</v>
      </c>
      <c r="C1260" s="14" t="s">
        <v>2655</v>
      </c>
      <c r="D1260" s="14" t="s">
        <v>249</v>
      </c>
      <c r="E1260" s="16">
        <v>6030.7</v>
      </c>
      <c r="F1260" s="17">
        <v>1</v>
      </c>
    </row>
    <row r="1261" spans="1:6" x14ac:dyDescent="0.25">
      <c r="A1261" s="14" t="str">
        <f t="shared" si="19"/>
        <v>10369045</v>
      </c>
      <c r="B1261" s="14" t="s">
        <v>2656</v>
      </c>
      <c r="C1261" s="14" t="s">
        <v>2657</v>
      </c>
      <c r="D1261" s="14" t="s">
        <v>470</v>
      </c>
      <c r="E1261" s="16">
        <v>6195.16</v>
      </c>
      <c r="F1261" s="17">
        <v>1</v>
      </c>
    </row>
    <row r="1262" spans="1:6" x14ac:dyDescent="0.25">
      <c r="A1262" s="14" t="str">
        <f t="shared" si="19"/>
        <v>10386208</v>
      </c>
      <c r="B1262" s="18" t="s">
        <v>2658</v>
      </c>
      <c r="C1262" s="18" t="s">
        <v>2659</v>
      </c>
      <c r="D1262" s="18" t="s">
        <v>249</v>
      </c>
      <c r="E1262" s="20">
        <v>591982</v>
      </c>
      <c r="F1262" s="21">
        <v>1</v>
      </c>
    </row>
    <row r="1263" spans="1:6" x14ac:dyDescent="0.25">
      <c r="A1263" s="14" t="str">
        <f t="shared" si="19"/>
        <v>10412763</v>
      </c>
      <c r="B1263" s="18" t="s">
        <v>2660</v>
      </c>
      <c r="C1263" s="18" t="s">
        <v>2661</v>
      </c>
      <c r="D1263" s="18" t="s">
        <v>217</v>
      </c>
      <c r="E1263" s="20">
        <v>107478.76</v>
      </c>
      <c r="F1263" s="21">
        <v>1</v>
      </c>
    </row>
    <row r="1264" spans="1:6" x14ac:dyDescent="0.25">
      <c r="A1264" s="14" t="str">
        <f t="shared" si="19"/>
        <v>10413234</v>
      </c>
      <c r="B1264" s="18" t="s">
        <v>2662</v>
      </c>
      <c r="C1264" s="18" t="s">
        <v>2663</v>
      </c>
      <c r="D1264" s="18" t="s">
        <v>217</v>
      </c>
      <c r="E1264" s="20">
        <v>272626.8</v>
      </c>
      <c r="F1264" s="21">
        <v>1</v>
      </c>
    </row>
    <row r="1265" spans="1:6" x14ac:dyDescent="0.25">
      <c r="A1265" s="14" t="str">
        <f t="shared" si="19"/>
        <v>10418223</v>
      </c>
      <c r="B1265" s="18" t="s">
        <v>2664</v>
      </c>
      <c r="C1265" s="18" t="s">
        <v>2665</v>
      </c>
      <c r="D1265" s="18" t="s">
        <v>60</v>
      </c>
      <c r="E1265" s="20">
        <v>367964.38</v>
      </c>
      <c r="F1265" s="21">
        <v>1</v>
      </c>
    </row>
    <row r="1266" spans="1:6" x14ac:dyDescent="0.25">
      <c r="A1266" s="14" t="str">
        <f t="shared" si="19"/>
        <v>10421142</v>
      </c>
      <c r="B1266" s="14" t="s">
        <v>2666</v>
      </c>
      <c r="C1266" s="14" t="s">
        <v>2667</v>
      </c>
      <c r="D1266" s="14" t="s">
        <v>470</v>
      </c>
      <c r="E1266" s="16">
        <v>37746.57</v>
      </c>
      <c r="F1266" s="17">
        <v>1</v>
      </c>
    </row>
    <row r="1267" spans="1:6" x14ac:dyDescent="0.25">
      <c r="A1267" s="14" t="str">
        <f t="shared" si="19"/>
        <v>10422931</v>
      </c>
      <c r="B1267" s="14" t="s">
        <v>2668</v>
      </c>
      <c r="C1267" s="14" t="s">
        <v>2669</v>
      </c>
      <c r="D1267" s="14" t="s">
        <v>249</v>
      </c>
      <c r="E1267" s="16">
        <v>8257.9500000000007</v>
      </c>
      <c r="F1267" s="17">
        <v>1</v>
      </c>
    </row>
    <row r="1268" spans="1:6" x14ac:dyDescent="0.25">
      <c r="A1268" s="14" t="str">
        <f t="shared" si="19"/>
        <v>10431716</v>
      </c>
      <c r="B1268" s="14" t="s">
        <v>2670</v>
      </c>
      <c r="C1268" s="14" t="s">
        <v>2671</v>
      </c>
      <c r="D1268" s="14" t="s">
        <v>204</v>
      </c>
      <c r="E1268" s="16">
        <v>1645748.07</v>
      </c>
      <c r="F1268" s="17">
        <v>1</v>
      </c>
    </row>
    <row r="1269" spans="1:6" x14ac:dyDescent="0.25">
      <c r="A1269" s="14" t="str">
        <f t="shared" si="19"/>
        <v>10436979</v>
      </c>
      <c r="B1269" s="18" t="s">
        <v>2672</v>
      </c>
      <c r="C1269" s="18" t="s">
        <v>2673</v>
      </c>
      <c r="D1269" s="18" t="s">
        <v>1159</v>
      </c>
      <c r="E1269" s="20">
        <v>407299584.43000001</v>
      </c>
      <c r="F1269" s="21">
        <v>1</v>
      </c>
    </row>
    <row r="1270" spans="1:6" x14ac:dyDescent="0.25">
      <c r="A1270" s="14" t="str">
        <f t="shared" si="19"/>
        <v>10455350</v>
      </c>
      <c r="B1270" s="18" t="s">
        <v>2674</v>
      </c>
      <c r="C1270" s="18" t="s">
        <v>2675</v>
      </c>
      <c r="D1270" s="18" t="s">
        <v>204</v>
      </c>
      <c r="E1270" s="20">
        <v>9311839.5899999999</v>
      </c>
      <c r="F1270" s="21">
        <v>1</v>
      </c>
    </row>
    <row r="1271" spans="1:6" x14ac:dyDescent="0.25">
      <c r="A1271" s="14" t="str">
        <f t="shared" si="19"/>
        <v>10461879</v>
      </c>
      <c r="B1271" s="14" t="s">
        <v>2676</v>
      </c>
      <c r="C1271" s="14" t="s">
        <v>2677</v>
      </c>
      <c r="D1271" s="14" t="s">
        <v>470</v>
      </c>
      <c r="E1271" s="16">
        <v>2576.5700000000002</v>
      </c>
      <c r="F1271" s="17">
        <v>1</v>
      </c>
    </row>
    <row r="1272" spans="1:6" x14ac:dyDescent="0.25">
      <c r="A1272" s="14" t="str">
        <f t="shared" si="19"/>
        <v>10466799</v>
      </c>
      <c r="B1272" s="14" t="s">
        <v>2678</v>
      </c>
      <c r="C1272" s="14" t="s">
        <v>2679</v>
      </c>
      <c r="D1272" s="14" t="s">
        <v>209</v>
      </c>
      <c r="E1272" s="16">
        <v>38688.050000000003</v>
      </c>
      <c r="F1272" s="17">
        <v>1</v>
      </c>
    </row>
    <row r="1273" spans="1:6" x14ac:dyDescent="0.25">
      <c r="A1273" s="14" t="str">
        <f t="shared" si="19"/>
        <v>10472252</v>
      </c>
      <c r="B1273" s="14" t="s">
        <v>2680</v>
      </c>
      <c r="C1273" s="14" t="s">
        <v>2681</v>
      </c>
      <c r="D1273" s="14" t="s">
        <v>244</v>
      </c>
      <c r="E1273" s="16">
        <v>9584703.2799999993</v>
      </c>
      <c r="F1273" s="17">
        <v>1</v>
      </c>
    </row>
    <row r="1274" spans="1:6" x14ac:dyDescent="0.25">
      <c r="A1274" s="14" t="str">
        <f t="shared" si="19"/>
        <v>10487263</v>
      </c>
      <c r="B1274" s="14" t="s">
        <v>2682</v>
      </c>
      <c r="C1274" s="14" t="s">
        <v>2683</v>
      </c>
      <c r="D1274" s="14" t="s">
        <v>1159</v>
      </c>
      <c r="E1274" s="16">
        <v>7111.04</v>
      </c>
      <c r="F1274" s="17">
        <v>1</v>
      </c>
    </row>
    <row r="1275" spans="1:6" x14ac:dyDescent="0.25">
      <c r="A1275" s="14" t="str">
        <f t="shared" si="19"/>
        <v>10495413</v>
      </c>
      <c r="B1275" s="18" t="s">
        <v>2684</v>
      </c>
      <c r="C1275" s="18" t="s">
        <v>2685</v>
      </c>
      <c r="D1275" s="18" t="s">
        <v>60</v>
      </c>
      <c r="E1275" s="20">
        <v>331727.44</v>
      </c>
      <c r="F1275" s="21">
        <v>1</v>
      </c>
    </row>
    <row r="1276" spans="1:6" x14ac:dyDescent="0.25">
      <c r="A1276" s="14" t="str">
        <f t="shared" si="19"/>
        <v>10498663</v>
      </c>
      <c r="B1276" s="14" t="s">
        <v>2686</v>
      </c>
      <c r="C1276" s="14" t="s">
        <v>2687</v>
      </c>
      <c r="D1276" s="14" t="s">
        <v>287</v>
      </c>
      <c r="E1276" s="16">
        <v>13250106.25</v>
      </c>
      <c r="F1276" s="17">
        <v>1</v>
      </c>
    </row>
    <row r="1277" spans="1:6" x14ac:dyDescent="0.25">
      <c r="A1277" s="14" t="str">
        <f t="shared" si="19"/>
        <v>10501222</v>
      </c>
      <c r="B1277" s="18" t="s">
        <v>2688</v>
      </c>
      <c r="C1277" s="18" t="s">
        <v>2689</v>
      </c>
      <c r="D1277" s="18" t="s">
        <v>199</v>
      </c>
      <c r="E1277" s="20">
        <v>12727.74</v>
      </c>
      <c r="F1277" s="21">
        <v>1</v>
      </c>
    </row>
    <row r="1278" spans="1:6" x14ac:dyDescent="0.25">
      <c r="A1278" s="14" t="str">
        <f t="shared" si="19"/>
        <v>10504843</v>
      </c>
      <c r="B1278" s="18" t="s">
        <v>2690</v>
      </c>
      <c r="C1278" s="18" t="s">
        <v>2691</v>
      </c>
      <c r="D1278" s="18" t="s">
        <v>204</v>
      </c>
      <c r="E1278" s="20">
        <v>2527862.23</v>
      </c>
      <c r="F1278" s="21">
        <v>1</v>
      </c>
    </row>
    <row r="1279" spans="1:6" x14ac:dyDescent="0.25">
      <c r="A1279" s="14" t="str">
        <f t="shared" si="19"/>
        <v>10530850</v>
      </c>
      <c r="B1279" s="14" t="s">
        <v>2692</v>
      </c>
      <c r="C1279" s="14" t="s">
        <v>2693</v>
      </c>
      <c r="D1279" s="14" t="s">
        <v>470</v>
      </c>
      <c r="E1279" s="16">
        <v>37645.050000000003</v>
      </c>
      <c r="F1279" s="17">
        <v>1</v>
      </c>
    </row>
    <row r="1280" spans="1:6" x14ac:dyDescent="0.25">
      <c r="A1280" s="14" t="str">
        <f t="shared" si="19"/>
        <v>10543007</v>
      </c>
      <c r="B1280" s="14" t="s">
        <v>2694</v>
      </c>
      <c r="C1280" s="14" t="s">
        <v>2695</v>
      </c>
      <c r="D1280" s="14" t="s">
        <v>204</v>
      </c>
      <c r="E1280" s="16">
        <v>89758.51</v>
      </c>
      <c r="F1280" s="17">
        <v>1</v>
      </c>
    </row>
    <row r="1281" spans="1:6" x14ac:dyDescent="0.25">
      <c r="A1281" s="14" t="str">
        <f t="shared" si="19"/>
        <v>10557127</v>
      </c>
      <c r="B1281" s="14" t="s">
        <v>2696</v>
      </c>
      <c r="C1281" s="14" t="s">
        <v>2697</v>
      </c>
      <c r="D1281" s="14" t="s">
        <v>217</v>
      </c>
      <c r="E1281" s="16">
        <v>45269.25</v>
      </c>
      <c r="F1281" s="17">
        <v>1</v>
      </c>
    </row>
    <row r="1282" spans="1:6" x14ac:dyDescent="0.25">
      <c r="A1282" s="14" t="str">
        <f t="shared" si="19"/>
        <v>10562740</v>
      </c>
      <c r="B1282" s="14" t="s">
        <v>2698</v>
      </c>
      <c r="C1282" s="14" t="s">
        <v>2699</v>
      </c>
      <c r="D1282" s="14" t="s">
        <v>346</v>
      </c>
      <c r="E1282" s="16">
        <v>46735.88</v>
      </c>
      <c r="F1282" s="17">
        <v>1</v>
      </c>
    </row>
    <row r="1283" spans="1:6" x14ac:dyDescent="0.25">
      <c r="A1283" s="14" t="str">
        <f t="shared" si="19"/>
        <v>10564590</v>
      </c>
      <c r="B1283" s="18" t="s">
        <v>2700</v>
      </c>
      <c r="C1283" s="18" t="s">
        <v>2701</v>
      </c>
      <c r="D1283" s="18" t="s">
        <v>60</v>
      </c>
      <c r="E1283" s="20">
        <v>440082.43</v>
      </c>
      <c r="F1283" s="21">
        <v>1</v>
      </c>
    </row>
    <row r="1284" spans="1:6" x14ac:dyDescent="0.25">
      <c r="A1284" s="14" t="str">
        <f t="shared" si="19"/>
        <v>10565127</v>
      </c>
      <c r="B1284" s="14" t="s">
        <v>2702</v>
      </c>
      <c r="C1284" s="14" t="s">
        <v>2703</v>
      </c>
      <c r="D1284" s="14" t="s">
        <v>60</v>
      </c>
      <c r="E1284" s="16">
        <v>129521.73</v>
      </c>
      <c r="F1284" s="17">
        <v>1</v>
      </c>
    </row>
    <row r="1285" spans="1:6" x14ac:dyDescent="0.25">
      <c r="A1285" s="14" t="str">
        <f t="shared" si="19"/>
        <v>10571511</v>
      </c>
      <c r="B1285" s="18" t="s">
        <v>2704</v>
      </c>
      <c r="C1285" s="18" t="s">
        <v>2705</v>
      </c>
      <c r="D1285" s="18" t="s">
        <v>204</v>
      </c>
      <c r="E1285" s="20">
        <v>99842535.709999993</v>
      </c>
      <c r="F1285" s="21">
        <v>1</v>
      </c>
    </row>
    <row r="1286" spans="1:6" x14ac:dyDescent="0.25">
      <c r="A1286" s="14" t="str">
        <f t="shared" si="19"/>
        <v>10580736</v>
      </c>
      <c r="B1286" s="18" t="s">
        <v>2706</v>
      </c>
      <c r="C1286" s="18" t="s">
        <v>2707</v>
      </c>
      <c r="D1286" s="18" t="s">
        <v>204</v>
      </c>
      <c r="E1286" s="20">
        <v>407490.33</v>
      </c>
      <c r="F1286" s="21">
        <v>1</v>
      </c>
    </row>
    <row r="1287" spans="1:6" x14ac:dyDescent="0.25">
      <c r="A1287" s="14" t="str">
        <f t="shared" ref="A1287:A1350" si="20">LEFT(SUBSTITUTE(SUBSTITUTE(SUBSTITUTE(SUBSTITUTE(TRIM(B1287),".",""),"/",""),"-","")," ",""), 8)</f>
        <v>10583920</v>
      </c>
      <c r="B1287" s="14" t="s">
        <v>2708</v>
      </c>
      <c r="C1287" s="14" t="s">
        <v>2709</v>
      </c>
      <c r="D1287" s="14" t="s">
        <v>204</v>
      </c>
      <c r="E1287" s="16">
        <v>372965.86</v>
      </c>
      <c r="F1287" s="17">
        <v>1</v>
      </c>
    </row>
    <row r="1288" spans="1:6" x14ac:dyDescent="0.25">
      <c r="A1288" s="14" t="str">
        <f t="shared" si="20"/>
        <v>10604083</v>
      </c>
      <c r="B1288" s="18" t="s">
        <v>2710</v>
      </c>
      <c r="C1288" s="18" t="s">
        <v>2711</v>
      </c>
      <c r="D1288" s="18" t="s">
        <v>191</v>
      </c>
      <c r="E1288" s="20">
        <v>29628.87</v>
      </c>
      <c r="F1288" s="21">
        <v>1</v>
      </c>
    </row>
    <row r="1289" spans="1:6" x14ac:dyDescent="0.25">
      <c r="A1289" s="14" t="str">
        <f t="shared" si="20"/>
        <v>10606936</v>
      </c>
      <c r="B1289" s="18" t="s">
        <v>2712</v>
      </c>
      <c r="C1289" s="18" t="s">
        <v>2713</v>
      </c>
      <c r="D1289" s="18" t="s">
        <v>395</v>
      </c>
      <c r="E1289" s="20">
        <v>3892605.6</v>
      </c>
      <c r="F1289" s="21">
        <v>1</v>
      </c>
    </row>
    <row r="1290" spans="1:6" x14ac:dyDescent="0.25">
      <c r="A1290" s="14" t="str">
        <f t="shared" si="20"/>
        <v>10621620</v>
      </c>
      <c r="B1290" s="18" t="s">
        <v>2714</v>
      </c>
      <c r="C1290" s="18" t="s">
        <v>2715</v>
      </c>
      <c r="D1290" s="18" t="s">
        <v>214</v>
      </c>
      <c r="E1290" s="20">
        <v>209415.29</v>
      </c>
      <c r="F1290" s="21">
        <v>1</v>
      </c>
    </row>
    <row r="1291" spans="1:6" x14ac:dyDescent="0.25">
      <c r="A1291" s="14" t="str">
        <f t="shared" si="20"/>
        <v>10623179</v>
      </c>
      <c r="B1291" s="14" t="s">
        <v>2716</v>
      </c>
      <c r="C1291" s="14" t="s">
        <v>2717</v>
      </c>
      <c r="D1291" s="14" t="s">
        <v>383</v>
      </c>
      <c r="E1291" s="16">
        <v>30056.87</v>
      </c>
      <c r="F1291" s="17">
        <v>1</v>
      </c>
    </row>
    <row r="1292" spans="1:6" x14ac:dyDescent="0.25">
      <c r="A1292" s="14" t="str">
        <f t="shared" si="20"/>
        <v>10623536</v>
      </c>
      <c r="B1292" s="18" t="s">
        <v>2718</v>
      </c>
      <c r="C1292" s="18" t="s">
        <v>2719</v>
      </c>
      <c r="D1292" s="18" t="s">
        <v>204</v>
      </c>
      <c r="E1292" s="20">
        <v>4983702.92</v>
      </c>
      <c r="F1292" s="21">
        <v>1</v>
      </c>
    </row>
    <row r="1293" spans="1:6" x14ac:dyDescent="0.25">
      <c r="A1293" s="14" t="str">
        <f t="shared" si="20"/>
        <v>10623593</v>
      </c>
      <c r="B1293" s="14" t="s">
        <v>2720</v>
      </c>
      <c r="C1293" s="14" t="s">
        <v>2721</v>
      </c>
      <c r="D1293" s="14" t="s">
        <v>204</v>
      </c>
      <c r="E1293" s="16">
        <v>810115.46</v>
      </c>
      <c r="F1293" s="17">
        <v>1</v>
      </c>
    </row>
    <row r="1294" spans="1:6" x14ac:dyDescent="0.25">
      <c r="A1294" s="14" t="str">
        <f t="shared" si="20"/>
        <v>10648327</v>
      </c>
      <c r="B1294" s="14" t="s">
        <v>2722</v>
      </c>
      <c r="C1294" s="14" t="s">
        <v>2723</v>
      </c>
      <c r="D1294" s="14" t="s">
        <v>204</v>
      </c>
      <c r="E1294" s="16">
        <v>3565805.85</v>
      </c>
      <c r="F1294" s="17">
        <v>1</v>
      </c>
    </row>
    <row r="1295" spans="1:6" x14ac:dyDescent="0.25">
      <c r="A1295" s="14" t="str">
        <f t="shared" si="20"/>
        <v>10648872</v>
      </c>
      <c r="B1295" s="14" t="s">
        <v>2724</v>
      </c>
      <c r="C1295" s="14" t="s">
        <v>2725</v>
      </c>
      <c r="D1295" s="14" t="s">
        <v>60</v>
      </c>
      <c r="E1295" s="16">
        <v>7943.77</v>
      </c>
      <c r="F1295" s="17">
        <v>1</v>
      </c>
    </row>
    <row r="1296" spans="1:6" x14ac:dyDescent="0.25">
      <c r="A1296" s="14" t="str">
        <f t="shared" si="20"/>
        <v>10651340</v>
      </c>
      <c r="B1296" s="14" t="s">
        <v>2726</v>
      </c>
      <c r="C1296" s="14" t="s">
        <v>2727</v>
      </c>
      <c r="D1296" s="14" t="s">
        <v>249</v>
      </c>
      <c r="E1296" s="16">
        <v>33486.699999999997</v>
      </c>
      <c r="F1296" s="17">
        <v>1</v>
      </c>
    </row>
    <row r="1297" spans="1:6" x14ac:dyDescent="0.25">
      <c r="A1297" s="14" t="str">
        <f t="shared" si="20"/>
        <v>10660736</v>
      </c>
      <c r="B1297" s="18" t="s">
        <v>2728</v>
      </c>
      <c r="C1297" s="18" t="s">
        <v>2729</v>
      </c>
      <c r="D1297" s="18" t="s">
        <v>204</v>
      </c>
      <c r="E1297" s="20">
        <v>96587.17</v>
      </c>
      <c r="F1297" s="21">
        <v>1</v>
      </c>
    </row>
    <row r="1298" spans="1:6" x14ac:dyDescent="0.25">
      <c r="A1298" s="14" t="str">
        <f t="shared" si="20"/>
        <v>10661759</v>
      </c>
      <c r="B1298" s="18" t="s">
        <v>2730</v>
      </c>
      <c r="C1298" s="18" t="s">
        <v>2731</v>
      </c>
      <c r="D1298" s="18" t="s">
        <v>204</v>
      </c>
      <c r="E1298" s="20">
        <v>4547219.72</v>
      </c>
      <c r="F1298" s="21">
        <v>1</v>
      </c>
    </row>
    <row r="1299" spans="1:6" x14ac:dyDescent="0.25">
      <c r="A1299" s="14" t="str">
        <f t="shared" si="20"/>
        <v>10661785</v>
      </c>
      <c r="B1299" s="14" t="s">
        <v>2732</v>
      </c>
      <c r="C1299" s="14" t="s">
        <v>2733</v>
      </c>
      <c r="D1299" s="14" t="s">
        <v>60</v>
      </c>
      <c r="E1299" s="16">
        <v>98873.47</v>
      </c>
      <c r="F1299" s="17">
        <v>1</v>
      </c>
    </row>
    <row r="1300" spans="1:6" x14ac:dyDescent="0.25">
      <c r="A1300" s="14" t="str">
        <f t="shared" si="20"/>
        <v>10667636</v>
      </c>
      <c r="B1300" s="18" t="s">
        <v>2734</v>
      </c>
      <c r="C1300" s="18" t="s">
        <v>2735</v>
      </c>
      <c r="D1300" s="18" t="s">
        <v>249</v>
      </c>
      <c r="E1300" s="20">
        <v>29418.85</v>
      </c>
      <c r="F1300" s="21">
        <v>1</v>
      </c>
    </row>
    <row r="1301" spans="1:6" x14ac:dyDescent="0.25">
      <c r="A1301" s="14" t="str">
        <f t="shared" si="20"/>
        <v>10671877</v>
      </c>
      <c r="B1301" s="18" t="s">
        <v>2736</v>
      </c>
      <c r="C1301" s="18" t="s">
        <v>2737</v>
      </c>
      <c r="D1301" s="18" t="s">
        <v>199</v>
      </c>
      <c r="E1301" s="20">
        <v>6187.99</v>
      </c>
      <c r="F1301" s="21">
        <v>1</v>
      </c>
    </row>
    <row r="1302" spans="1:6" x14ac:dyDescent="0.25">
      <c r="A1302" s="14" t="str">
        <f t="shared" si="20"/>
        <v>10678106</v>
      </c>
      <c r="B1302" s="18" t="s">
        <v>2738</v>
      </c>
      <c r="C1302" s="18" t="s">
        <v>2739</v>
      </c>
      <c r="D1302" s="18" t="s">
        <v>252</v>
      </c>
      <c r="E1302" s="20">
        <v>79852.95</v>
      </c>
      <c r="F1302" s="21">
        <v>1</v>
      </c>
    </row>
    <row r="1303" spans="1:6" x14ac:dyDescent="0.25">
      <c r="A1303" s="14" t="str">
        <f t="shared" si="20"/>
        <v>10681421</v>
      </c>
      <c r="B1303" s="14" t="s">
        <v>2740</v>
      </c>
      <c r="C1303" s="14" t="s">
        <v>2741</v>
      </c>
      <c r="D1303" s="14" t="s">
        <v>235</v>
      </c>
      <c r="E1303" s="16">
        <v>181120.71</v>
      </c>
      <c r="F1303" s="17">
        <v>1</v>
      </c>
    </row>
    <row r="1304" spans="1:6" x14ac:dyDescent="0.25">
      <c r="A1304" s="14" t="str">
        <f t="shared" si="20"/>
        <v>10707690</v>
      </c>
      <c r="B1304" s="18" t="s">
        <v>2742</v>
      </c>
      <c r="C1304" s="18" t="s">
        <v>2743</v>
      </c>
      <c r="D1304" s="18" t="s">
        <v>191</v>
      </c>
      <c r="E1304" s="20">
        <v>3094.96</v>
      </c>
      <c r="F1304" s="21">
        <v>1</v>
      </c>
    </row>
    <row r="1305" spans="1:6" x14ac:dyDescent="0.25">
      <c r="A1305" s="14" t="str">
        <f t="shared" si="20"/>
        <v>10708832</v>
      </c>
      <c r="B1305" s="18" t="s">
        <v>2744</v>
      </c>
      <c r="C1305" s="18" t="s">
        <v>2745</v>
      </c>
      <c r="D1305" s="18" t="s">
        <v>438</v>
      </c>
      <c r="E1305" s="20">
        <v>1604375.3</v>
      </c>
      <c r="F1305" s="21">
        <v>1</v>
      </c>
    </row>
    <row r="1306" spans="1:6" x14ac:dyDescent="0.25">
      <c r="A1306" s="14" t="str">
        <f t="shared" si="20"/>
        <v>10718646</v>
      </c>
      <c r="B1306" s="18" t="s">
        <v>2746</v>
      </c>
      <c r="C1306" s="18" t="s">
        <v>2747</v>
      </c>
      <c r="D1306" s="18" t="s">
        <v>235</v>
      </c>
      <c r="E1306" s="20">
        <v>12894.17</v>
      </c>
      <c r="F1306" s="21">
        <v>1</v>
      </c>
    </row>
    <row r="1307" spans="1:6" x14ac:dyDescent="0.25">
      <c r="A1307" s="14" t="str">
        <f t="shared" si="20"/>
        <v>10731492</v>
      </c>
      <c r="B1307" s="14" t="s">
        <v>2748</v>
      </c>
      <c r="C1307" s="14" t="s">
        <v>2749</v>
      </c>
      <c r="D1307" s="14" t="s">
        <v>249</v>
      </c>
      <c r="E1307" s="16">
        <v>77396863.909999996</v>
      </c>
      <c r="F1307" s="17">
        <v>1</v>
      </c>
    </row>
    <row r="1308" spans="1:6" x14ac:dyDescent="0.25">
      <c r="A1308" s="14" t="str">
        <f t="shared" si="20"/>
        <v>10733769</v>
      </c>
      <c r="B1308" s="18" t="s">
        <v>2750</v>
      </c>
      <c r="C1308" s="18" t="s">
        <v>2751</v>
      </c>
      <c r="D1308" s="18" t="s">
        <v>214</v>
      </c>
      <c r="E1308" s="20">
        <v>45941.95</v>
      </c>
      <c r="F1308" s="21">
        <v>1</v>
      </c>
    </row>
    <row r="1309" spans="1:6" x14ac:dyDescent="0.25">
      <c r="A1309" s="14" t="str">
        <f t="shared" si="20"/>
        <v>10734840</v>
      </c>
      <c r="B1309" s="18" t="s">
        <v>2752</v>
      </c>
      <c r="C1309" s="18" t="s">
        <v>2753</v>
      </c>
      <c r="D1309" s="18" t="s">
        <v>395</v>
      </c>
      <c r="E1309" s="20">
        <v>313198.2</v>
      </c>
      <c r="F1309" s="21">
        <v>1</v>
      </c>
    </row>
    <row r="1310" spans="1:6" x14ac:dyDescent="0.25">
      <c r="A1310" s="14" t="str">
        <f t="shared" si="20"/>
        <v>10739462</v>
      </c>
      <c r="B1310" s="14" t="s">
        <v>2754</v>
      </c>
      <c r="C1310" s="14" t="s">
        <v>2755</v>
      </c>
      <c r="D1310" s="14" t="s">
        <v>60</v>
      </c>
      <c r="E1310" s="16">
        <v>1930614.38</v>
      </c>
      <c r="F1310" s="17">
        <v>1</v>
      </c>
    </row>
    <row r="1311" spans="1:6" x14ac:dyDescent="0.25">
      <c r="A1311" s="14" t="str">
        <f t="shared" si="20"/>
        <v>10757819</v>
      </c>
      <c r="B1311" s="14" t="s">
        <v>2756</v>
      </c>
      <c r="C1311" s="14" t="s">
        <v>2757</v>
      </c>
      <c r="D1311" s="14" t="s">
        <v>60</v>
      </c>
      <c r="E1311" s="16">
        <v>147529.31</v>
      </c>
      <c r="F1311" s="17">
        <v>1</v>
      </c>
    </row>
    <row r="1312" spans="1:6" x14ac:dyDescent="0.25">
      <c r="A1312" s="14" t="str">
        <f t="shared" si="20"/>
        <v>10762052</v>
      </c>
      <c r="B1312" s="14" t="s">
        <v>2758</v>
      </c>
      <c r="C1312" s="14" t="s">
        <v>2759</v>
      </c>
      <c r="D1312" s="14" t="s">
        <v>302</v>
      </c>
      <c r="E1312" s="16">
        <v>317731.75</v>
      </c>
      <c r="F1312" s="17">
        <v>1</v>
      </c>
    </row>
    <row r="1313" spans="1:6" x14ac:dyDescent="0.25">
      <c r="A1313" s="14" t="str">
        <f t="shared" si="20"/>
        <v>10767731</v>
      </c>
      <c r="B1313" s="14" t="s">
        <v>2760</v>
      </c>
      <c r="C1313" s="14" t="s">
        <v>2761</v>
      </c>
      <c r="D1313" s="14" t="s">
        <v>60</v>
      </c>
      <c r="E1313" s="16">
        <v>36582.089999999997</v>
      </c>
      <c r="F1313" s="17">
        <v>1</v>
      </c>
    </row>
    <row r="1314" spans="1:6" x14ac:dyDescent="0.25">
      <c r="A1314" s="14" t="str">
        <f t="shared" si="20"/>
        <v>10781490</v>
      </c>
      <c r="B1314" s="14" t="s">
        <v>2762</v>
      </c>
      <c r="C1314" s="14" t="s">
        <v>2763</v>
      </c>
      <c r="D1314" s="14" t="s">
        <v>204</v>
      </c>
      <c r="E1314" s="16">
        <v>3511911.9</v>
      </c>
      <c r="F1314" s="17">
        <v>1</v>
      </c>
    </row>
    <row r="1315" spans="1:6" x14ac:dyDescent="0.25">
      <c r="A1315" s="14" t="str">
        <f t="shared" si="20"/>
        <v>10800112</v>
      </c>
      <c r="B1315" s="18" t="s">
        <v>2764</v>
      </c>
      <c r="C1315" s="18" t="s">
        <v>2765</v>
      </c>
      <c r="D1315" s="18" t="s">
        <v>214</v>
      </c>
      <c r="E1315" s="20">
        <v>224294.71</v>
      </c>
      <c r="F1315" s="21">
        <v>1</v>
      </c>
    </row>
    <row r="1316" spans="1:6" x14ac:dyDescent="0.25">
      <c r="A1316" s="14" t="str">
        <f t="shared" si="20"/>
        <v>10810148</v>
      </c>
      <c r="B1316" s="14" t="s">
        <v>2766</v>
      </c>
      <c r="C1316" s="14" t="s">
        <v>2767</v>
      </c>
      <c r="D1316" s="14" t="s">
        <v>217</v>
      </c>
      <c r="E1316" s="16">
        <v>220198.56</v>
      </c>
      <c r="F1316" s="17">
        <v>1</v>
      </c>
    </row>
    <row r="1317" spans="1:6" x14ac:dyDescent="0.25">
      <c r="A1317" s="14" t="str">
        <f t="shared" si="20"/>
        <v>10816113</v>
      </c>
      <c r="B1317" s="18" t="s">
        <v>2768</v>
      </c>
      <c r="C1317" s="18" t="s">
        <v>2769</v>
      </c>
      <c r="D1317" s="18" t="s">
        <v>60</v>
      </c>
      <c r="E1317" s="20">
        <v>27440.44</v>
      </c>
      <c r="F1317" s="21">
        <v>1</v>
      </c>
    </row>
    <row r="1318" spans="1:6" x14ac:dyDescent="0.25">
      <c r="A1318" s="14" t="str">
        <f t="shared" si="20"/>
        <v>10819345</v>
      </c>
      <c r="B1318" s="18" t="s">
        <v>2770</v>
      </c>
      <c r="C1318" s="18" t="s">
        <v>2771</v>
      </c>
      <c r="D1318" s="18" t="s">
        <v>60</v>
      </c>
      <c r="E1318" s="20">
        <v>12558.27</v>
      </c>
      <c r="F1318" s="21">
        <v>1</v>
      </c>
    </row>
    <row r="1319" spans="1:6" x14ac:dyDescent="0.25">
      <c r="A1319" s="14" t="str">
        <f t="shared" si="20"/>
        <v>10821964</v>
      </c>
      <c r="B1319" s="18" t="s">
        <v>2772</v>
      </c>
      <c r="C1319" s="18" t="s">
        <v>2773</v>
      </c>
      <c r="D1319" s="18" t="s">
        <v>229</v>
      </c>
      <c r="E1319" s="20">
        <v>200211.95</v>
      </c>
      <c r="F1319" s="21">
        <v>1</v>
      </c>
    </row>
    <row r="1320" spans="1:6" x14ac:dyDescent="0.25">
      <c r="A1320" s="14" t="str">
        <f t="shared" si="20"/>
        <v>10846245</v>
      </c>
      <c r="B1320" s="14" t="s">
        <v>2774</v>
      </c>
      <c r="C1320" s="14" t="s">
        <v>2775</v>
      </c>
      <c r="D1320" s="14" t="s">
        <v>191</v>
      </c>
      <c r="E1320" s="16">
        <v>12282.16</v>
      </c>
      <c r="F1320" s="17">
        <v>1</v>
      </c>
    </row>
    <row r="1321" spans="1:6" x14ac:dyDescent="0.25">
      <c r="A1321" s="14" t="str">
        <f t="shared" si="20"/>
        <v>10847115</v>
      </c>
      <c r="B1321" s="18" t="s">
        <v>2776</v>
      </c>
      <c r="C1321" s="18" t="s">
        <v>2777</v>
      </c>
      <c r="D1321" s="18" t="s">
        <v>287</v>
      </c>
      <c r="E1321" s="20">
        <v>2905023.6</v>
      </c>
      <c r="F1321" s="21">
        <v>1</v>
      </c>
    </row>
    <row r="1322" spans="1:6" x14ac:dyDescent="0.25">
      <c r="A1322" s="14" t="str">
        <f t="shared" si="20"/>
        <v>10853893</v>
      </c>
      <c r="B1322" s="18" t="s">
        <v>2778</v>
      </c>
      <c r="C1322" s="18" t="s">
        <v>2779</v>
      </c>
      <c r="D1322" s="18" t="s">
        <v>204</v>
      </c>
      <c r="E1322" s="20">
        <v>5429.38</v>
      </c>
      <c r="F1322" s="21">
        <v>1</v>
      </c>
    </row>
    <row r="1323" spans="1:6" x14ac:dyDescent="0.25">
      <c r="A1323" s="14" t="str">
        <f t="shared" si="20"/>
        <v>10855413</v>
      </c>
      <c r="B1323" s="18" t="s">
        <v>2780</v>
      </c>
      <c r="C1323" s="18" t="s">
        <v>2781</v>
      </c>
      <c r="D1323" s="18" t="s">
        <v>60</v>
      </c>
      <c r="E1323" s="20">
        <v>175451.07</v>
      </c>
      <c r="F1323" s="21">
        <v>1</v>
      </c>
    </row>
    <row r="1324" spans="1:6" x14ac:dyDescent="0.25">
      <c r="A1324" s="14" t="str">
        <f t="shared" si="20"/>
        <v>10859403</v>
      </c>
      <c r="B1324" s="18" t="s">
        <v>2782</v>
      </c>
      <c r="C1324" s="18" t="s">
        <v>2783</v>
      </c>
      <c r="D1324" s="18" t="s">
        <v>204</v>
      </c>
      <c r="E1324" s="20">
        <v>4447065.66</v>
      </c>
      <c r="F1324" s="21">
        <v>1</v>
      </c>
    </row>
    <row r="1325" spans="1:6" x14ac:dyDescent="0.25">
      <c r="A1325" s="14" t="str">
        <f t="shared" si="20"/>
        <v>10859403</v>
      </c>
      <c r="B1325" s="14" t="s">
        <v>2784</v>
      </c>
      <c r="C1325" s="14" t="s">
        <v>2783</v>
      </c>
      <c r="D1325" s="14" t="s">
        <v>204</v>
      </c>
      <c r="E1325" s="16">
        <v>4381204.0599999996</v>
      </c>
      <c r="F1325" s="17">
        <v>1</v>
      </c>
    </row>
    <row r="1326" spans="1:6" x14ac:dyDescent="0.25">
      <c r="A1326" s="14" t="str">
        <f t="shared" si="20"/>
        <v>10859403</v>
      </c>
      <c r="B1326" s="18" t="s">
        <v>2785</v>
      </c>
      <c r="C1326" s="18" t="s">
        <v>2783</v>
      </c>
      <c r="D1326" s="18" t="s">
        <v>204</v>
      </c>
      <c r="E1326" s="20">
        <v>2752415.48</v>
      </c>
      <c r="F1326" s="21">
        <v>1</v>
      </c>
    </row>
    <row r="1327" spans="1:6" x14ac:dyDescent="0.25">
      <c r="A1327" s="14" t="str">
        <f t="shared" si="20"/>
        <v>10860583</v>
      </c>
      <c r="B1327" s="14" t="s">
        <v>2786</v>
      </c>
      <c r="C1327" s="14" t="s">
        <v>2787</v>
      </c>
      <c r="D1327" s="14" t="s">
        <v>204</v>
      </c>
      <c r="E1327" s="16">
        <v>363743.05</v>
      </c>
      <c r="F1327" s="17">
        <v>1</v>
      </c>
    </row>
    <row r="1328" spans="1:6" x14ac:dyDescent="0.25">
      <c r="A1328" s="14" t="str">
        <f t="shared" si="20"/>
        <v>10860583</v>
      </c>
      <c r="B1328" s="18" t="s">
        <v>2788</v>
      </c>
      <c r="C1328" s="18" t="s">
        <v>2787</v>
      </c>
      <c r="D1328" s="18" t="s">
        <v>204</v>
      </c>
      <c r="E1328" s="20">
        <v>89930.23</v>
      </c>
      <c r="F1328" s="21">
        <v>1</v>
      </c>
    </row>
    <row r="1329" spans="1:6" x14ac:dyDescent="0.25">
      <c r="A1329" s="14" t="str">
        <f t="shared" si="20"/>
        <v>10867687</v>
      </c>
      <c r="B1329" s="18" t="s">
        <v>2789</v>
      </c>
      <c r="C1329" s="18" t="s">
        <v>2790</v>
      </c>
      <c r="D1329" s="18" t="s">
        <v>438</v>
      </c>
      <c r="E1329" s="20">
        <v>7762696</v>
      </c>
      <c r="F1329" s="21">
        <v>1</v>
      </c>
    </row>
    <row r="1330" spans="1:6" s="30" customFormat="1" x14ac:dyDescent="0.25">
      <c r="A1330" s="27" t="str">
        <f t="shared" si="20"/>
        <v>10869782</v>
      </c>
      <c r="B1330" s="27" t="s">
        <v>175</v>
      </c>
      <c r="C1330" s="27" t="s">
        <v>51</v>
      </c>
      <c r="D1330" s="27" t="s">
        <v>204</v>
      </c>
      <c r="E1330" s="28">
        <v>95679.11</v>
      </c>
      <c r="F1330" s="29">
        <v>1</v>
      </c>
    </row>
    <row r="1331" spans="1:6" x14ac:dyDescent="0.25">
      <c r="A1331" s="14" t="str">
        <f t="shared" si="20"/>
        <v>10870392</v>
      </c>
      <c r="B1331" s="18" t="s">
        <v>2791</v>
      </c>
      <c r="C1331" s="18" t="s">
        <v>2792</v>
      </c>
      <c r="D1331" s="18" t="s">
        <v>204</v>
      </c>
      <c r="E1331" s="20">
        <v>227360.95</v>
      </c>
      <c r="F1331" s="21">
        <v>1</v>
      </c>
    </row>
    <row r="1332" spans="1:6" x14ac:dyDescent="0.25">
      <c r="A1332" s="14" t="str">
        <f t="shared" si="20"/>
        <v>10873590</v>
      </c>
      <c r="B1332" s="14" t="s">
        <v>2793</v>
      </c>
      <c r="C1332" s="14" t="s">
        <v>2794</v>
      </c>
      <c r="D1332" s="14" t="s">
        <v>249</v>
      </c>
      <c r="E1332" s="16">
        <v>77027.17</v>
      </c>
      <c r="F1332" s="17">
        <v>1</v>
      </c>
    </row>
    <row r="1333" spans="1:6" x14ac:dyDescent="0.25">
      <c r="A1333" s="14" t="str">
        <f t="shared" si="20"/>
        <v>10882132</v>
      </c>
      <c r="B1333" s="14" t="s">
        <v>2795</v>
      </c>
      <c r="C1333" s="14" t="s">
        <v>2796</v>
      </c>
      <c r="D1333" s="14" t="s">
        <v>204</v>
      </c>
      <c r="E1333" s="16">
        <v>88532.800000000003</v>
      </c>
      <c r="F1333" s="17">
        <v>1</v>
      </c>
    </row>
    <row r="1334" spans="1:6" x14ac:dyDescent="0.25">
      <c r="A1334" s="14" t="str">
        <f t="shared" si="20"/>
        <v>10882369</v>
      </c>
      <c r="B1334" s="18" t="s">
        <v>2797</v>
      </c>
      <c r="C1334" s="18" t="s">
        <v>2798</v>
      </c>
      <c r="D1334" s="18" t="s">
        <v>252</v>
      </c>
      <c r="E1334" s="20">
        <v>134063.54</v>
      </c>
      <c r="F1334" s="21">
        <v>1</v>
      </c>
    </row>
    <row r="1335" spans="1:6" x14ac:dyDescent="0.25">
      <c r="A1335" s="14" t="str">
        <f t="shared" si="20"/>
        <v>10886026</v>
      </c>
      <c r="B1335" s="18" t="s">
        <v>2799</v>
      </c>
      <c r="C1335" s="18" t="s">
        <v>2800</v>
      </c>
      <c r="D1335" s="18" t="s">
        <v>395</v>
      </c>
      <c r="E1335" s="20">
        <v>1517892.56</v>
      </c>
      <c r="F1335" s="21">
        <v>1</v>
      </c>
    </row>
    <row r="1336" spans="1:6" x14ac:dyDescent="0.25">
      <c r="A1336" s="14" t="str">
        <f t="shared" si="20"/>
        <v>10887236</v>
      </c>
      <c r="B1336" s="14" t="s">
        <v>2801</v>
      </c>
      <c r="C1336" s="14" t="s">
        <v>2802</v>
      </c>
      <c r="D1336" s="14" t="s">
        <v>235</v>
      </c>
      <c r="E1336" s="16">
        <v>5601.9</v>
      </c>
      <c r="F1336" s="17">
        <v>1</v>
      </c>
    </row>
    <row r="1337" spans="1:6" x14ac:dyDescent="0.25">
      <c r="A1337" s="14" t="str">
        <f t="shared" si="20"/>
        <v>10892164</v>
      </c>
      <c r="B1337" s="14" t="s">
        <v>2803</v>
      </c>
      <c r="C1337" s="14" t="s">
        <v>2804</v>
      </c>
      <c r="D1337" s="14" t="s">
        <v>204</v>
      </c>
      <c r="E1337" s="16">
        <v>916529.61</v>
      </c>
      <c r="F1337" s="17">
        <v>1</v>
      </c>
    </row>
    <row r="1338" spans="1:6" x14ac:dyDescent="0.25">
      <c r="A1338" s="14" t="str">
        <f t="shared" si="20"/>
        <v>10894988</v>
      </c>
      <c r="B1338" s="18" t="s">
        <v>2805</v>
      </c>
      <c r="C1338" s="18" t="s">
        <v>2806</v>
      </c>
      <c r="D1338" s="18" t="s">
        <v>204</v>
      </c>
      <c r="E1338" s="20">
        <v>1055232.98</v>
      </c>
      <c r="F1338" s="21">
        <v>1</v>
      </c>
    </row>
    <row r="1339" spans="1:6" x14ac:dyDescent="0.25">
      <c r="A1339" s="14" t="str">
        <f t="shared" si="20"/>
        <v>10896769</v>
      </c>
      <c r="B1339" s="14" t="s">
        <v>2807</v>
      </c>
      <c r="C1339" s="14" t="s">
        <v>2808</v>
      </c>
      <c r="D1339" s="14" t="s">
        <v>204</v>
      </c>
      <c r="E1339" s="16">
        <v>70377.52</v>
      </c>
      <c r="F1339" s="17">
        <v>1</v>
      </c>
    </row>
    <row r="1340" spans="1:6" x14ac:dyDescent="0.25">
      <c r="A1340" s="14" t="str">
        <f t="shared" si="20"/>
        <v>10901848</v>
      </c>
      <c r="B1340" s="18" t="s">
        <v>2809</v>
      </c>
      <c r="C1340" s="18" t="s">
        <v>2810</v>
      </c>
      <c r="D1340" s="18" t="s">
        <v>60</v>
      </c>
      <c r="E1340" s="20">
        <v>1293.42</v>
      </c>
      <c r="F1340" s="21">
        <v>1</v>
      </c>
    </row>
    <row r="1341" spans="1:6" x14ac:dyDescent="0.25">
      <c r="A1341" s="14" t="str">
        <f t="shared" si="20"/>
        <v>10905094</v>
      </c>
      <c r="B1341" s="18" t="s">
        <v>2811</v>
      </c>
      <c r="C1341" s="18" t="s">
        <v>2812</v>
      </c>
      <c r="D1341" s="18" t="s">
        <v>395</v>
      </c>
      <c r="E1341" s="20">
        <v>1006776.55</v>
      </c>
      <c r="F1341" s="21">
        <v>1</v>
      </c>
    </row>
    <row r="1342" spans="1:6" x14ac:dyDescent="0.25">
      <c r="A1342" s="14" t="str">
        <f t="shared" si="20"/>
        <v>10909997</v>
      </c>
      <c r="B1342" s="14" t="s">
        <v>2813</v>
      </c>
      <c r="C1342" s="14" t="s">
        <v>2814</v>
      </c>
      <c r="D1342" s="14" t="s">
        <v>60</v>
      </c>
      <c r="E1342" s="16">
        <v>342361.87</v>
      </c>
      <c r="F1342" s="17">
        <v>1</v>
      </c>
    </row>
    <row r="1343" spans="1:6" x14ac:dyDescent="0.25">
      <c r="A1343" s="14" t="str">
        <f t="shared" si="20"/>
        <v>10930600</v>
      </c>
      <c r="B1343" s="14" t="s">
        <v>2815</v>
      </c>
      <c r="C1343" s="14" t="s">
        <v>2816</v>
      </c>
      <c r="D1343" s="14" t="s">
        <v>204</v>
      </c>
      <c r="E1343" s="16">
        <v>49583.43</v>
      </c>
      <c r="F1343" s="17">
        <v>1</v>
      </c>
    </row>
    <row r="1344" spans="1:6" x14ac:dyDescent="0.25">
      <c r="A1344" s="14" t="str">
        <f t="shared" si="20"/>
        <v>10930600</v>
      </c>
      <c r="B1344" s="14" t="s">
        <v>2817</v>
      </c>
      <c r="C1344" s="14" t="s">
        <v>2816</v>
      </c>
      <c r="D1344" s="14" t="s">
        <v>204</v>
      </c>
      <c r="E1344" s="16">
        <v>37205.96</v>
      </c>
      <c r="F1344" s="17">
        <v>1</v>
      </c>
    </row>
    <row r="1345" spans="1:6" x14ac:dyDescent="0.25">
      <c r="A1345" s="14" t="str">
        <f t="shared" si="20"/>
        <v>10930600</v>
      </c>
      <c r="B1345" s="14" t="s">
        <v>2818</v>
      </c>
      <c r="C1345" s="14" t="s">
        <v>2816</v>
      </c>
      <c r="D1345" s="14" t="s">
        <v>204</v>
      </c>
      <c r="E1345" s="16">
        <v>140908.35</v>
      </c>
      <c r="F1345" s="17">
        <v>1</v>
      </c>
    </row>
    <row r="1346" spans="1:6" x14ac:dyDescent="0.25">
      <c r="A1346" s="14" t="str">
        <f t="shared" si="20"/>
        <v>10930600</v>
      </c>
      <c r="B1346" s="18" t="s">
        <v>2819</v>
      </c>
      <c r="C1346" s="18" t="s">
        <v>2816</v>
      </c>
      <c r="D1346" s="18" t="s">
        <v>204</v>
      </c>
      <c r="E1346" s="20">
        <v>618665.77</v>
      </c>
      <c r="F1346" s="21">
        <v>1</v>
      </c>
    </row>
    <row r="1347" spans="1:6" x14ac:dyDescent="0.25">
      <c r="A1347" s="14" t="str">
        <f t="shared" si="20"/>
        <v>10936057</v>
      </c>
      <c r="B1347" s="14" t="s">
        <v>2820</v>
      </c>
      <c r="C1347" s="14" t="s">
        <v>2821</v>
      </c>
      <c r="D1347" s="14" t="s">
        <v>60</v>
      </c>
      <c r="E1347" s="16">
        <v>76791.67</v>
      </c>
      <c r="F1347" s="17">
        <v>1</v>
      </c>
    </row>
    <row r="1348" spans="1:6" x14ac:dyDescent="0.25">
      <c r="A1348" s="14" t="str">
        <f t="shared" si="20"/>
        <v>10937856</v>
      </c>
      <c r="B1348" s="18" t="s">
        <v>2822</v>
      </c>
      <c r="C1348" s="18" t="s">
        <v>2823</v>
      </c>
      <c r="D1348" s="18" t="s">
        <v>191</v>
      </c>
      <c r="E1348" s="20">
        <v>74043.429999999993</v>
      </c>
      <c r="F1348" s="21">
        <v>1</v>
      </c>
    </row>
    <row r="1349" spans="1:6" x14ac:dyDescent="0.25">
      <c r="A1349" s="14" t="str">
        <f t="shared" si="20"/>
        <v>10941664</v>
      </c>
      <c r="B1349" s="18" t="s">
        <v>2824</v>
      </c>
      <c r="C1349" s="18" t="s">
        <v>2825</v>
      </c>
      <c r="D1349" s="18" t="s">
        <v>204</v>
      </c>
      <c r="E1349" s="20">
        <v>1633829.14</v>
      </c>
      <c r="F1349" s="21">
        <v>1</v>
      </c>
    </row>
    <row r="1350" spans="1:6" x14ac:dyDescent="0.25">
      <c r="A1350" s="14" t="str">
        <f t="shared" si="20"/>
        <v>10954288</v>
      </c>
      <c r="B1350" s="18" t="s">
        <v>2826</v>
      </c>
      <c r="C1350" s="18" t="s">
        <v>2827</v>
      </c>
      <c r="D1350" s="18" t="s">
        <v>249</v>
      </c>
      <c r="E1350" s="20">
        <v>67572.31</v>
      </c>
      <c r="F1350" s="21">
        <v>1</v>
      </c>
    </row>
    <row r="1351" spans="1:6" x14ac:dyDescent="0.25">
      <c r="A1351" s="14" t="str">
        <f t="shared" ref="A1351:A1414" si="21">LEFT(SUBSTITUTE(SUBSTITUTE(SUBSTITUTE(SUBSTITUTE(TRIM(B1351),".",""),"/",""),"-","")," ",""), 8)</f>
        <v>10957678</v>
      </c>
      <c r="B1351" s="18" t="s">
        <v>2828</v>
      </c>
      <c r="C1351" s="18" t="s">
        <v>2829</v>
      </c>
      <c r="D1351" s="18" t="s">
        <v>204</v>
      </c>
      <c r="E1351" s="20">
        <v>560436.65</v>
      </c>
      <c r="F1351" s="21">
        <v>1</v>
      </c>
    </row>
    <row r="1352" spans="1:6" x14ac:dyDescent="0.25">
      <c r="A1352" s="14" t="str">
        <f t="shared" si="21"/>
        <v>10965597</v>
      </c>
      <c r="B1352" s="18" t="s">
        <v>2830</v>
      </c>
      <c r="C1352" s="18" t="s">
        <v>2831</v>
      </c>
      <c r="D1352" s="18" t="s">
        <v>249</v>
      </c>
      <c r="E1352" s="20">
        <v>3882502.47</v>
      </c>
      <c r="F1352" s="21">
        <v>1</v>
      </c>
    </row>
    <row r="1353" spans="1:6" x14ac:dyDescent="0.25">
      <c r="A1353" s="14" t="str">
        <f t="shared" si="21"/>
        <v>10977376</v>
      </c>
      <c r="B1353" s="18" t="s">
        <v>2832</v>
      </c>
      <c r="C1353" s="18" t="s">
        <v>2833</v>
      </c>
      <c r="D1353" s="18" t="s">
        <v>60</v>
      </c>
      <c r="E1353" s="20">
        <v>28718.75</v>
      </c>
      <c r="F1353" s="21">
        <v>1</v>
      </c>
    </row>
    <row r="1354" spans="1:6" x14ac:dyDescent="0.25">
      <c r="A1354" s="14" t="str">
        <f t="shared" si="21"/>
        <v>10977577</v>
      </c>
      <c r="B1354" s="18" t="s">
        <v>2834</v>
      </c>
      <c r="C1354" s="18" t="s">
        <v>2835</v>
      </c>
      <c r="D1354" s="18" t="s">
        <v>204</v>
      </c>
      <c r="E1354" s="20">
        <v>2236.63</v>
      </c>
      <c r="F1354" s="21">
        <v>1</v>
      </c>
    </row>
    <row r="1355" spans="1:6" x14ac:dyDescent="0.25">
      <c r="A1355" s="14" t="str">
        <f t="shared" si="21"/>
        <v>10983148</v>
      </c>
      <c r="B1355" s="14" t="s">
        <v>2836</v>
      </c>
      <c r="C1355" s="14" t="s">
        <v>2837</v>
      </c>
      <c r="D1355" s="14" t="s">
        <v>60</v>
      </c>
      <c r="E1355" s="16">
        <v>87034.55</v>
      </c>
      <c r="F1355" s="17">
        <v>1</v>
      </c>
    </row>
    <row r="1356" spans="1:6" x14ac:dyDescent="0.25">
      <c r="A1356" s="14" t="str">
        <f t="shared" si="21"/>
        <v>10988301</v>
      </c>
      <c r="B1356" s="18" t="s">
        <v>2838</v>
      </c>
      <c r="C1356" s="18" t="s">
        <v>13</v>
      </c>
      <c r="D1356" s="18" t="s">
        <v>204</v>
      </c>
      <c r="E1356" s="20">
        <v>5104387.93</v>
      </c>
      <c r="F1356" s="21">
        <v>1</v>
      </c>
    </row>
    <row r="1357" spans="1:6" x14ac:dyDescent="0.25">
      <c r="A1357" s="14" t="str">
        <f t="shared" si="21"/>
        <v>10992824</v>
      </c>
      <c r="B1357" s="14" t="s">
        <v>2839</v>
      </c>
      <c r="C1357" s="14" t="s">
        <v>2840</v>
      </c>
      <c r="D1357" s="14" t="s">
        <v>232</v>
      </c>
      <c r="E1357" s="16">
        <v>75417.64</v>
      </c>
      <c r="F1357" s="17">
        <v>1</v>
      </c>
    </row>
    <row r="1358" spans="1:6" x14ac:dyDescent="0.25">
      <c r="A1358" s="14" t="str">
        <f t="shared" si="21"/>
        <v>11006293</v>
      </c>
      <c r="B1358" s="14" t="s">
        <v>2841</v>
      </c>
      <c r="C1358" s="14" t="s">
        <v>2842</v>
      </c>
      <c r="D1358" s="14" t="s">
        <v>194</v>
      </c>
      <c r="E1358" s="16">
        <v>226185854.69</v>
      </c>
      <c r="F1358" s="17">
        <v>1</v>
      </c>
    </row>
    <row r="1359" spans="1:6" x14ac:dyDescent="0.25">
      <c r="A1359" s="14" t="str">
        <f t="shared" si="21"/>
        <v>11008752</v>
      </c>
      <c r="B1359" s="14" t="s">
        <v>2843</v>
      </c>
      <c r="C1359" s="14" t="s">
        <v>2844</v>
      </c>
      <c r="D1359" s="14" t="s">
        <v>204</v>
      </c>
      <c r="E1359" s="16">
        <v>2149066.23</v>
      </c>
      <c r="F1359" s="17">
        <v>1</v>
      </c>
    </row>
    <row r="1360" spans="1:6" x14ac:dyDescent="0.25">
      <c r="A1360" s="14" t="str">
        <f t="shared" si="21"/>
        <v>11015716</v>
      </c>
      <c r="B1360" s="14" t="s">
        <v>2845</v>
      </c>
      <c r="C1360" s="14" t="s">
        <v>2846</v>
      </c>
      <c r="D1360" s="14" t="s">
        <v>194</v>
      </c>
      <c r="E1360" s="16">
        <v>78227.12</v>
      </c>
      <c r="F1360" s="17">
        <v>1</v>
      </c>
    </row>
    <row r="1361" spans="1:6" x14ac:dyDescent="0.25">
      <c r="A1361" s="14" t="str">
        <f t="shared" si="21"/>
        <v>11016508</v>
      </c>
      <c r="B1361" s="14" t="s">
        <v>2847</v>
      </c>
      <c r="C1361" s="14" t="s">
        <v>2848</v>
      </c>
      <c r="D1361" s="14" t="s">
        <v>194</v>
      </c>
      <c r="E1361" s="16">
        <v>219979.36</v>
      </c>
      <c r="F1361" s="17">
        <v>1</v>
      </c>
    </row>
    <row r="1362" spans="1:6" s="30" customFormat="1" x14ac:dyDescent="0.25">
      <c r="A1362" s="27" t="str">
        <f t="shared" si="21"/>
        <v>11018397</v>
      </c>
      <c r="B1362" s="27" t="s">
        <v>2849</v>
      </c>
      <c r="C1362" s="27" t="s">
        <v>2850</v>
      </c>
      <c r="D1362" s="27" t="s">
        <v>204</v>
      </c>
      <c r="E1362" s="28">
        <v>7380515.7300000004</v>
      </c>
      <c r="F1362" s="29">
        <v>1</v>
      </c>
    </row>
    <row r="1363" spans="1:6" s="30" customFormat="1" x14ac:dyDescent="0.25">
      <c r="A1363" s="27" t="str">
        <f t="shared" si="21"/>
        <v>11018397</v>
      </c>
      <c r="B1363" s="27" t="s">
        <v>2851</v>
      </c>
      <c r="C1363" s="27" t="s">
        <v>2850</v>
      </c>
      <c r="D1363" s="27" t="s">
        <v>204</v>
      </c>
      <c r="E1363" s="28">
        <v>446225.24</v>
      </c>
      <c r="F1363" s="29">
        <v>1</v>
      </c>
    </row>
    <row r="1364" spans="1:6" x14ac:dyDescent="0.25">
      <c r="A1364" s="14" t="str">
        <f t="shared" si="21"/>
        <v>11037080</v>
      </c>
      <c r="B1364" s="14" t="s">
        <v>2852</v>
      </c>
      <c r="C1364" s="14" t="s">
        <v>2853</v>
      </c>
      <c r="D1364" s="14" t="s">
        <v>60</v>
      </c>
      <c r="E1364" s="16">
        <v>147073.53</v>
      </c>
      <c r="F1364" s="17">
        <v>1</v>
      </c>
    </row>
    <row r="1365" spans="1:6" x14ac:dyDescent="0.25">
      <c r="A1365" s="14" t="str">
        <f t="shared" si="21"/>
        <v>11038586</v>
      </c>
      <c r="B1365" s="14" t="s">
        <v>2854</v>
      </c>
      <c r="C1365" s="14" t="s">
        <v>2855</v>
      </c>
      <c r="D1365" s="14" t="s">
        <v>204</v>
      </c>
      <c r="E1365" s="16">
        <v>161260.57999999999</v>
      </c>
      <c r="F1365" s="17">
        <v>1</v>
      </c>
    </row>
    <row r="1366" spans="1:6" x14ac:dyDescent="0.25">
      <c r="A1366" s="14" t="str">
        <f t="shared" si="21"/>
        <v>11041243</v>
      </c>
      <c r="B1366" s="18" t="s">
        <v>2856</v>
      </c>
      <c r="C1366" s="18" t="s">
        <v>2857</v>
      </c>
      <c r="D1366" s="18" t="s">
        <v>346</v>
      </c>
      <c r="E1366" s="20">
        <v>89510990.799999997</v>
      </c>
      <c r="F1366" s="21">
        <v>1</v>
      </c>
    </row>
    <row r="1367" spans="1:6" x14ac:dyDescent="0.25">
      <c r="A1367" s="14" t="str">
        <f t="shared" si="21"/>
        <v>11070264</v>
      </c>
      <c r="B1367" s="18" t="s">
        <v>2858</v>
      </c>
      <c r="C1367" s="18" t="s">
        <v>2859</v>
      </c>
      <c r="D1367" s="18" t="s">
        <v>60</v>
      </c>
      <c r="E1367" s="20">
        <v>87103.41</v>
      </c>
      <c r="F1367" s="21">
        <v>1</v>
      </c>
    </row>
    <row r="1368" spans="1:6" x14ac:dyDescent="0.25">
      <c r="A1368" s="14" t="str">
        <f t="shared" si="21"/>
        <v>11096423</v>
      </c>
      <c r="B1368" s="14" t="s">
        <v>2860</v>
      </c>
      <c r="C1368" s="14" t="s">
        <v>2861</v>
      </c>
      <c r="D1368" s="14" t="s">
        <v>209</v>
      </c>
      <c r="E1368" s="16">
        <v>4038063.77</v>
      </c>
      <c r="F1368" s="17">
        <v>1</v>
      </c>
    </row>
    <row r="1369" spans="1:6" x14ac:dyDescent="0.25">
      <c r="A1369" s="14" t="str">
        <f t="shared" si="21"/>
        <v>11102452</v>
      </c>
      <c r="B1369" s="14" t="s">
        <v>2862</v>
      </c>
      <c r="C1369" s="14" t="s">
        <v>2863</v>
      </c>
      <c r="D1369" s="14" t="s">
        <v>438</v>
      </c>
      <c r="E1369" s="16">
        <v>1217.77</v>
      </c>
      <c r="F1369" s="17">
        <v>1</v>
      </c>
    </row>
    <row r="1370" spans="1:6" x14ac:dyDescent="0.25">
      <c r="A1370" s="14" t="str">
        <f t="shared" si="21"/>
        <v>11120797</v>
      </c>
      <c r="B1370" s="14" t="s">
        <v>2864</v>
      </c>
      <c r="C1370" s="14" t="s">
        <v>2865</v>
      </c>
      <c r="D1370" s="14" t="s">
        <v>204</v>
      </c>
      <c r="E1370" s="16">
        <v>6143079.1600000001</v>
      </c>
      <c r="F1370" s="17">
        <v>1</v>
      </c>
    </row>
    <row r="1371" spans="1:6" x14ac:dyDescent="0.25">
      <c r="A1371" s="14" t="str">
        <f t="shared" si="21"/>
        <v>11122801</v>
      </c>
      <c r="B1371" s="18" t="s">
        <v>2866</v>
      </c>
      <c r="C1371" s="18" t="s">
        <v>2867</v>
      </c>
      <c r="D1371" s="18" t="s">
        <v>204</v>
      </c>
      <c r="E1371" s="20">
        <v>32963.589999999997</v>
      </c>
      <c r="F1371" s="21">
        <v>1</v>
      </c>
    </row>
    <row r="1372" spans="1:6" x14ac:dyDescent="0.25">
      <c r="A1372" s="14" t="str">
        <f t="shared" si="21"/>
        <v>11186988</v>
      </c>
      <c r="B1372" s="14" t="s">
        <v>2868</v>
      </c>
      <c r="C1372" s="14" t="s">
        <v>2869</v>
      </c>
      <c r="D1372" s="14" t="s">
        <v>204</v>
      </c>
      <c r="E1372" s="16">
        <v>527020.36</v>
      </c>
      <c r="F1372" s="17">
        <v>1</v>
      </c>
    </row>
    <row r="1373" spans="1:6" x14ac:dyDescent="0.25">
      <c r="A1373" s="14" t="str">
        <f t="shared" si="21"/>
        <v>11198350</v>
      </c>
      <c r="B1373" s="18" t="s">
        <v>2870</v>
      </c>
      <c r="C1373" s="18" t="s">
        <v>2871</v>
      </c>
      <c r="D1373" s="18" t="s">
        <v>199</v>
      </c>
      <c r="E1373" s="20">
        <v>1190634.6599999999</v>
      </c>
      <c r="F1373" s="21">
        <v>1</v>
      </c>
    </row>
    <row r="1374" spans="1:6" x14ac:dyDescent="0.25">
      <c r="A1374" s="14" t="str">
        <f t="shared" si="21"/>
        <v>11208837</v>
      </c>
      <c r="B1374" s="18" t="s">
        <v>2872</v>
      </c>
      <c r="C1374" s="18" t="s">
        <v>2873</v>
      </c>
      <c r="D1374" s="18" t="s">
        <v>209</v>
      </c>
      <c r="E1374" s="20">
        <v>151115.09</v>
      </c>
      <c r="F1374" s="21">
        <v>1</v>
      </c>
    </row>
    <row r="1375" spans="1:6" x14ac:dyDescent="0.25">
      <c r="A1375" s="14" t="str">
        <f t="shared" si="21"/>
        <v>11211380</v>
      </c>
      <c r="B1375" s="14" t="s">
        <v>2874</v>
      </c>
      <c r="C1375" s="14" t="s">
        <v>2875</v>
      </c>
      <c r="D1375" s="14" t="s">
        <v>204</v>
      </c>
      <c r="E1375" s="16">
        <v>30113.89</v>
      </c>
      <c r="F1375" s="17">
        <v>1</v>
      </c>
    </row>
    <row r="1376" spans="1:6" x14ac:dyDescent="0.25">
      <c r="A1376" s="14" t="str">
        <f t="shared" si="21"/>
        <v>11221481</v>
      </c>
      <c r="B1376" s="14" t="s">
        <v>2876</v>
      </c>
      <c r="C1376" s="14" t="s">
        <v>2877</v>
      </c>
      <c r="D1376" s="14" t="s">
        <v>194</v>
      </c>
      <c r="E1376" s="16">
        <v>238296.72</v>
      </c>
      <c r="F1376" s="17">
        <v>1</v>
      </c>
    </row>
    <row r="1377" spans="1:6" x14ac:dyDescent="0.25">
      <c r="A1377" s="14" t="str">
        <f t="shared" si="21"/>
        <v>11223236</v>
      </c>
      <c r="B1377" s="18" t="s">
        <v>2878</v>
      </c>
      <c r="C1377" s="18" t="s">
        <v>2879</v>
      </c>
      <c r="D1377" s="18" t="s">
        <v>60</v>
      </c>
      <c r="E1377" s="20">
        <v>116905.92</v>
      </c>
      <c r="F1377" s="21">
        <v>1</v>
      </c>
    </row>
    <row r="1378" spans="1:6" x14ac:dyDescent="0.25">
      <c r="A1378" s="14" t="str">
        <f t="shared" si="21"/>
        <v>11249109</v>
      </c>
      <c r="B1378" s="14" t="s">
        <v>2880</v>
      </c>
      <c r="C1378" s="14" t="s">
        <v>2881</v>
      </c>
      <c r="D1378" s="14" t="s">
        <v>204</v>
      </c>
      <c r="E1378" s="16">
        <v>266374.32</v>
      </c>
      <c r="F1378" s="17">
        <v>1</v>
      </c>
    </row>
    <row r="1379" spans="1:6" x14ac:dyDescent="0.25">
      <c r="A1379" s="14" t="str">
        <f t="shared" si="21"/>
        <v>11269408</v>
      </c>
      <c r="B1379" s="14" t="s">
        <v>2882</v>
      </c>
      <c r="C1379" s="14" t="s">
        <v>2883</v>
      </c>
      <c r="D1379" s="14" t="s">
        <v>60</v>
      </c>
      <c r="E1379" s="16">
        <v>18128.509999999998</v>
      </c>
      <c r="F1379" s="17">
        <v>1</v>
      </c>
    </row>
    <row r="1380" spans="1:6" x14ac:dyDescent="0.25">
      <c r="A1380" s="14" t="str">
        <f t="shared" si="21"/>
        <v>11324474</v>
      </c>
      <c r="B1380" s="14" t="s">
        <v>2884</v>
      </c>
      <c r="C1380" s="14" t="s">
        <v>2885</v>
      </c>
      <c r="D1380" s="14" t="s">
        <v>287</v>
      </c>
      <c r="E1380" s="16">
        <v>40982.18</v>
      </c>
      <c r="F1380" s="17">
        <v>1</v>
      </c>
    </row>
    <row r="1381" spans="1:6" x14ac:dyDescent="0.25">
      <c r="A1381" s="14" t="str">
        <f t="shared" si="21"/>
        <v>11348972</v>
      </c>
      <c r="B1381" s="18" t="s">
        <v>2886</v>
      </c>
      <c r="C1381" s="18" t="s">
        <v>2887</v>
      </c>
      <c r="D1381" s="18" t="s">
        <v>60</v>
      </c>
      <c r="E1381" s="20">
        <v>1442092.06</v>
      </c>
      <c r="F1381" s="21">
        <v>1</v>
      </c>
    </row>
    <row r="1382" spans="1:6" x14ac:dyDescent="0.25">
      <c r="A1382" s="14" t="str">
        <f t="shared" si="21"/>
        <v>11350809</v>
      </c>
      <c r="B1382" s="14" t="s">
        <v>2888</v>
      </c>
      <c r="C1382" s="14" t="s">
        <v>2889</v>
      </c>
      <c r="D1382" s="14" t="s">
        <v>214</v>
      </c>
      <c r="E1382" s="16">
        <v>28242.77</v>
      </c>
      <c r="F1382" s="17">
        <v>1</v>
      </c>
    </row>
    <row r="1383" spans="1:6" x14ac:dyDescent="0.25">
      <c r="A1383" s="14" t="str">
        <f t="shared" si="21"/>
        <v>11351301</v>
      </c>
      <c r="B1383" s="18" t="s">
        <v>2890</v>
      </c>
      <c r="C1383" s="18" t="s">
        <v>2891</v>
      </c>
      <c r="D1383" s="18" t="s">
        <v>204</v>
      </c>
      <c r="E1383" s="20">
        <v>4453.33</v>
      </c>
      <c r="F1383" s="21">
        <v>1</v>
      </c>
    </row>
    <row r="1384" spans="1:6" x14ac:dyDescent="0.25">
      <c r="A1384" s="14" t="str">
        <f t="shared" si="21"/>
        <v>11367141</v>
      </c>
      <c r="B1384" s="18" t="s">
        <v>2892</v>
      </c>
      <c r="C1384" s="18" t="s">
        <v>2893</v>
      </c>
      <c r="D1384" s="18" t="s">
        <v>204</v>
      </c>
      <c r="E1384" s="20">
        <v>1426789.45</v>
      </c>
      <c r="F1384" s="21">
        <v>1</v>
      </c>
    </row>
    <row r="1385" spans="1:6" x14ac:dyDescent="0.25">
      <c r="A1385" s="14" t="str">
        <f t="shared" si="21"/>
        <v>11396568</v>
      </c>
      <c r="B1385" s="14" t="s">
        <v>2894</v>
      </c>
      <c r="C1385" s="14" t="s">
        <v>2895</v>
      </c>
      <c r="D1385" s="14" t="s">
        <v>287</v>
      </c>
      <c r="E1385" s="16">
        <v>82847.179999999993</v>
      </c>
      <c r="F1385" s="17">
        <v>1</v>
      </c>
    </row>
    <row r="1386" spans="1:6" ht="22.5" customHeight="1" x14ac:dyDescent="0.25">
      <c r="A1386" s="14" t="str">
        <f t="shared" si="21"/>
        <v>11400323</v>
      </c>
      <c r="B1386" s="18" t="s">
        <v>2896</v>
      </c>
      <c r="C1386" s="18" t="s">
        <v>2897</v>
      </c>
      <c r="D1386" s="18" t="s">
        <v>470</v>
      </c>
      <c r="E1386" s="20">
        <v>23992.53</v>
      </c>
      <c r="F1386" s="21">
        <v>1</v>
      </c>
    </row>
    <row r="1387" spans="1:6" x14ac:dyDescent="0.25">
      <c r="A1387" s="14" t="str">
        <f t="shared" si="21"/>
        <v>11401814</v>
      </c>
      <c r="B1387" s="18" t="s">
        <v>2898</v>
      </c>
      <c r="C1387" s="18" t="s">
        <v>2899</v>
      </c>
      <c r="D1387" s="18" t="s">
        <v>60</v>
      </c>
      <c r="E1387" s="20">
        <v>75449.179999999993</v>
      </c>
      <c r="F1387" s="21">
        <v>1</v>
      </c>
    </row>
    <row r="1388" spans="1:6" x14ac:dyDescent="0.25">
      <c r="A1388" s="14" t="str">
        <f t="shared" si="21"/>
        <v>11402669</v>
      </c>
      <c r="B1388" s="18" t="s">
        <v>2900</v>
      </c>
      <c r="C1388" s="18" t="s">
        <v>62</v>
      </c>
      <c r="D1388" s="18" t="s">
        <v>214</v>
      </c>
      <c r="E1388" s="20">
        <v>6039681.3600000003</v>
      </c>
      <c r="F1388" s="21">
        <v>1</v>
      </c>
    </row>
    <row r="1389" spans="1:6" x14ac:dyDescent="0.25">
      <c r="A1389" s="14" t="str">
        <f t="shared" si="21"/>
        <v>11403094</v>
      </c>
      <c r="B1389" s="14" t="s">
        <v>2901</v>
      </c>
      <c r="C1389" s="14" t="s">
        <v>2902</v>
      </c>
      <c r="D1389" s="14" t="s">
        <v>204</v>
      </c>
      <c r="E1389" s="16">
        <v>71551376.519999996</v>
      </c>
      <c r="F1389" s="17">
        <v>1</v>
      </c>
    </row>
    <row r="1390" spans="1:6" x14ac:dyDescent="0.25">
      <c r="A1390" s="14" t="str">
        <f t="shared" si="21"/>
        <v>11412252</v>
      </c>
      <c r="B1390" s="14" t="s">
        <v>2903</v>
      </c>
      <c r="C1390" s="14" t="s">
        <v>2904</v>
      </c>
      <c r="D1390" s="14" t="s">
        <v>60</v>
      </c>
      <c r="E1390" s="16">
        <v>30306.36</v>
      </c>
      <c r="F1390" s="17">
        <v>1</v>
      </c>
    </row>
    <row r="1391" spans="1:6" x14ac:dyDescent="0.25">
      <c r="A1391" s="14" t="str">
        <f t="shared" si="21"/>
        <v>11434341</v>
      </c>
      <c r="B1391" s="14" t="s">
        <v>2905</v>
      </c>
      <c r="C1391" s="14" t="s">
        <v>2906</v>
      </c>
      <c r="D1391" s="14" t="s">
        <v>60</v>
      </c>
      <c r="E1391" s="16">
        <v>199010.16</v>
      </c>
      <c r="F1391" s="17">
        <v>1</v>
      </c>
    </row>
    <row r="1392" spans="1:6" x14ac:dyDescent="0.25">
      <c r="A1392" s="14" t="str">
        <f t="shared" si="21"/>
        <v>11445625</v>
      </c>
      <c r="B1392" s="14" t="s">
        <v>2907</v>
      </c>
      <c r="C1392" s="14" t="s">
        <v>2908</v>
      </c>
      <c r="D1392" s="14" t="s">
        <v>470</v>
      </c>
      <c r="E1392" s="16">
        <v>26808.52</v>
      </c>
      <c r="F1392" s="17">
        <v>1</v>
      </c>
    </row>
    <row r="1393" spans="1:6" x14ac:dyDescent="0.25">
      <c r="A1393" s="14" t="str">
        <f t="shared" si="21"/>
        <v>11454123</v>
      </c>
      <c r="B1393" s="14" t="s">
        <v>2909</v>
      </c>
      <c r="C1393" s="14" t="s">
        <v>2910</v>
      </c>
      <c r="D1393" s="14" t="s">
        <v>222</v>
      </c>
      <c r="E1393" s="16">
        <v>105347.66</v>
      </c>
      <c r="F1393" s="17">
        <v>1</v>
      </c>
    </row>
    <row r="1394" spans="1:6" x14ac:dyDescent="0.25">
      <c r="A1394" s="14" t="str">
        <f t="shared" si="21"/>
        <v>11454231</v>
      </c>
      <c r="B1394" s="18" t="s">
        <v>2911</v>
      </c>
      <c r="C1394" s="18" t="s">
        <v>2912</v>
      </c>
      <c r="D1394" s="18" t="s">
        <v>60</v>
      </c>
      <c r="E1394" s="20">
        <v>1152.1400000000001</v>
      </c>
      <c r="F1394" s="21">
        <v>1</v>
      </c>
    </row>
    <row r="1395" spans="1:6" x14ac:dyDescent="0.25">
      <c r="A1395" s="14" t="str">
        <f t="shared" si="21"/>
        <v>11457056</v>
      </c>
      <c r="B1395" s="18" t="s">
        <v>2913</v>
      </c>
      <c r="C1395" s="18" t="s">
        <v>2914</v>
      </c>
      <c r="D1395" s="18" t="s">
        <v>249</v>
      </c>
      <c r="E1395" s="20">
        <v>10811.37</v>
      </c>
      <c r="F1395" s="21">
        <v>1</v>
      </c>
    </row>
    <row r="1396" spans="1:6" x14ac:dyDescent="0.25">
      <c r="A1396" s="14" t="str">
        <f t="shared" si="21"/>
        <v>11457473</v>
      </c>
      <c r="B1396" s="14" t="s">
        <v>2915</v>
      </c>
      <c r="C1396" s="14" t="s">
        <v>2916</v>
      </c>
      <c r="D1396" s="14" t="s">
        <v>395</v>
      </c>
      <c r="E1396" s="16">
        <v>4668786.45</v>
      </c>
      <c r="F1396" s="17">
        <v>1</v>
      </c>
    </row>
    <row r="1397" spans="1:6" x14ac:dyDescent="0.25">
      <c r="A1397" s="14" t="str">
        <f t="shared" si="21"/>
        <v>11465823</v>
      </c>
      <c r="B1397" s="18" t="s">
        <v>2917</v>
      </c>
      <c r="C1397" s="18" t="s">
        <v>2918</v>
      </c>
      <c r="D1397" s="18" t="s">
        <v>249</v>
      </c>
      <c r="E1397" s="20">
        <v>8808406.6799999997</v>
      </c>
      <c r="F1397" s="21">
        <v>1</v>
      </c>
    </row>
    <row r="1398" spans="1:6" x14ac:dyDescent="0.25">
      <c r="A1398" s="14" t="str">
        <f t="shared" si="21"/>
        <v>11470358</v>
      </c>
      <c r="B1398" s="14" t="s">
        <v>2919</v>
      </c>
      <c r="C1398" s="14" t="s">
        <v>2920</v>
      </c>
      <c r="D1398" s="14" t="s">
        <v>204</v>
      </c>
      <c r="E1398" s="16">
        <v>71126780.950000003</v>
      </c>
      <c r="F1398" s="17">
        <v>1</v>
      </c>
    </row>
    <row r="1399" spans="1:6" x14ac:dyDescent="0.25">
      <c r="A1399" s="14" t="str">
        <f t="shared" si="21"/>
        <v>11470366</v>
      </c>
      <c r="B1399" s="18" t="s">
        <v>2921</v>
      </c>
      <c r="C1399" s="18" t="s">
        <v>2922</v>
      </c>
      <c r="D1399" s="18" t="s">
        <v>204</v>
      </c>
      <c r="E1399" s="20">
        <v>709185.99</v>
      </c>
      <c r="F1399" s="21">
        <v>1</v>
      </c>
    </row>
    <row r="1400" spans="1:6" x14ac:dyDescent="0.25">
      <c r="A1400" s="14" t="str">
        <f t="shared" si="21"/>
        <v>11470964</v>
      </c>
      <c r="B1400" s="14" t="s">
        <v>2923</v>
      </c>
      <c r="C1400" s="14" t="s">
        <v>2924</v>
      </c>
      <c r="D1400" s="14" t="s">
        <v>232</v>
      </c>
      <c r="E1400" s="16">
        <v>154971.19</v>
      </c>
      <c r="F1400" s="17">
        <v>1</v>
      </c>
    </row>
    <row r="1401" spans="1:6" x14ac:dyDescent="0.25">
      <c r="A1401" s="14" t="str">
        <f t="shared" si="21"/>
        <v>11471539</v>
      </c>
      <c r="B1401" s="14" t="s">
        <v>2925</v>
      </c>
      <c r="C1401" s="14" t="s">
        <v>2926</v>
      </c>
      <c r="D1401" s="14" t="s">
        <v>204</v>
      </c>
      <c r="E1401" s="16">
        <v>679049.51</v>
      </c>
      <c r="F1401" s="17">
        <v>1</v>
      </c>
    </row>
    <row r="1402" spans="1:6" x14ac:dyDescent="0.25">
      <c r="A1402" s="14" t="str">
        <f t="shared" si="21"/>
        <v>11473378</v>
      </c>
      <c r="B1402" s="18" t="s">
        <v>2927</v>
      </c>
      <c r="C1402" s="18" t="s">
        <v>2928</v>
      </c>
      <c r="D1402" s="18" t="s">
        <v>204</v>
      </c>
      <c r="E1402" s="20">
        <v>46552635.579999998</v>
      </c>
      <c r="F1402" s="21">
        <v>1</v>
      </c>
    </row>
    <row r="1403" spans="1:6" x14ac:dyDescent="0.25">
      <c r="A1403" s="14" t="str">
        <f t="shared" si="21"/>
        <v>11473948</v>
      </c>
      <c r="B1403" s="14" t="s">
        <v>2929</v>
      </c>
      <c r="C1403" s="14" t="s">
        <v>2930</v>
      </c>
      <c r="D1403" s="14" t="s">
        <v>229</v>
      </c>
      <c r="E1403" s="16">
        <v>429413.62</v>
      </c>
      <c r="F1403" s="17">
        <v>1</v>
      </c>
    </row>
    <row r="1404" spans="1:6" x14ac:dyDescent="0.25">
      <c r="A1404" s="14" t="str">
        <f t="shared" si="21"/>
        <v>11474293</v>
      </c>
      <c r="B1404" s="18" t="s">
        <v>2931</v>
      </c>
      <c r="C1404" s="18" t="s">
        <v>2932</v>
      </c>
      <c r="D1404" s="18" t="s">
        <v>204</v>
      </c>
      <c r="E1404" s="20">
        <v>1917.16</v>
      </c>
      <c r="F1404" s="21">
        <v>1</v>
      </c>
    </row>
    <row r="1405" spans="1:6" x14ac:dyDescent="0.25">
      <c r="A1405" s="14" t="str">
        <f t="shared" si="21"/>
        <v>11475547</v>
      </c>
      <c r="B1405" s="18" t="s">
        <v>2933</v>
      </c>
      <c r="C1405" s="18" t="s">
        <v>2934</v>
      </c>
      <c r="D1405" s="18" t="s">
        <v>217</v>
      </c>
      <c r="E1405" s="20">
        <v>37389.21</v>
      </c>
      <c r="F1405" s="21">
        <v>1</v>
      </c>
    </row>
    <row r="1406" spans="1:6" x14ac:dyDescent="0.25">
      <c r="A1406" s="14" t="str">
        <f t="shared" si="21"/>
        <v>11475568</v>
      </c>
      <c r="B1406" s="14" t="s">
        <v>2935</v>
      </c>
      <c r="C1406" s="14" t="s">
        <v>2936</v>
      </c>
      <c r="D1406" s="14" t="s">
        <v>217</v>
      </c>
      <c r="E1406" s="16">
        <v>50371.93</v>
      </c>
      <c r="F1406" s="17">
        <v>1</v>
      </c>
    </row>
    <row r="1407" spans="1:6" x14ac:dyDescent="0.25">
      <c r="A1407" s="14" t="str">
        <f t="shared" si="21"/>
        <v>11479938</v>
      </c>
      <c r="B1407" s="18" t="s">
        <v>2937</v>
      </c>
      <c r="C1407" s="18" t="s">
        <v>2938</v>
      </c>
      <c r="D1407" s="18" t="s">
        <v>204</v>
      </c>
      <c r="E1407" s="20">
        <v>57995225.530000001</v>
      </c>
      <c r="F1407" s="21">
        <v>1</v>
      </c>
    </row>
    <row r="1408" spans="1:6" x14ac:dyDescent="0.25">
      <c r="A1408" s="14" t="str">
        <f t="shared" si="21"/>
        <v>11499721</v>
      </c>
      <c r="B1408" s="18" t="s">
        <v>2939</v>
      </c>
      <c r="C1408" s="18" t="s">
        <v>2940</v>
      </c>
      <c r="D1408" s="18" t="s">
        <v>60</v>
      </c>
      <c r="E1408" s="20">
        <v>115756.52</v>
      </c>
      <c r="F1408" s="21">
        <v>1</v>
      </c>
    </row>
    <row r="1409" spans="1:6" x14ac:dyDescent="0.25">
      <c r="A1409" s="14" t="str">
        <f t="shared" si="21"/>
        <v>11506379</v>
      </c>
      <c r="B1409" s="18" t="s">
        <v>2941</v>
      </c>
      <c r="C1409" s="18" t="s">
        <v>2942</v>
      </c>
      <c r="D1409" s="18" t="s">
        <v>235</v>
      </c>
      <c r="E1409" s="20">
        <v>32091.37</v>
      </c>
      <c r="F1409" s="21">
        <v>1</v>
      </c>
    </row>
    <row r="1410" spans="1:6" x14ac:dyDescent="0.25">
      <c r="A1410" s="14" t="str">
        <f t="shared" si="21"/>
        <v>11509468</v>
      </c>
      <c r="B1410" s="14" t="s">
        <v>2943</v>
      </c>
      <c r="C1410" s="14" t="s">
        <v>2944</v>
      </c>
      <c r="D1410" s="14" t="s">
        <v>804</v>
      </c>
      <c r="E1410" s="16">
        <v>20235.7</v>
      </c>
      <c r="F1410" s="17">
        <v>1</v>
      </c>
    </row>
    <row r="1411" spans="1:6" x14ac:dyDescent="0.25">
      <c r="A1411" s="14" t="str">
        <f t="shared" si="21"/>
        <v>11512158</v>
      </c>
      <c r="B1411" s="14" t="s">
        <v>2945</v>
      </c>
      <c r="C1411" s="14" t="s">
        <v>2946</v>
      </c>
      <c r="D1411" s="14" t="s">
        <v>191</v>
      </c>
      <c r="E1411" s="16">
        <v>872730.68</v>
      </c>
      <c r="F1411" s="17">
        <v>1</v>
      </c>
    </row>
    <row r="1412" spans="1:6" x14ac:dyDescent="0.25">
      <c r="A1412" s="14" t="str">
        <f t="shared" si="21"/>
        <v>11524994</v>
      </c>
      <c r="B1412" s="18" t="s">
        <v>2947</v>
      </c>
      <c r="C1412" s="18" t="s">
        <v>2948</v>
      </c>
      <c r="D1412" s="18" t="s">
        <v>60</v>
      </c>
      <c r="E1412" s="20">
        <v>133385.60999999999</v>
      </c>
      <c r="F1412" s="21">
        <v>1</v>
      </c>
    </row>
    <row r="1413" spans="1:6" x14ac:dyDescent="0.25">
      <c r="A1413" s="14" t="str">
        <f t="shared" si="21"/>
        <v>11532785</v>
      </c>
      <c r="B1413" s="18" t="s">
        <v>2949</v>
      </c>
      <c r="C1413" s="18" t="s">
        <v>2950</v>
      </c>
      <c r="D1413" s="18" t="s">
        <v>204</v>
      </c>
      <c r="E1413" s="20">
        <v>428756.59</v>
      </c>
      <c r="F1413" s="21">
        <v>1</v>
      </c>
    </row>
    <row r="1414" spans="1:6" x14ac:dyDescent="0.25">
      <c r="A1414" s="14" t="str">
        <f t="shared" si="21"/>
        <v>11548237</v>
      </c>
      <c r="B1414" s="14" t="s">
        <v>2951</v>
      </c>
      <c r="C1414" s="14" t="s">
        <v>2952</v>
      </c>
      <c r="D1414" s="14" t="s">
        <v>204</v>
      </c>
      <c r="E1414" s="16">
        <v>288259.19</v>
      </c>
      <c r="F1414" s="17">
        <v>1</v>
      </c>
    </row>
    <row r="1415" spans="1:6" x14ac:dyDescent="0.25">
      <c r="A1415" s="14" t="str">
        <f t="shared" ref="A1415:A1478" si="22">LEFT(SUBSTITUTE(SUBSTITUTE(SUBSTITUTE(SUBSTITUTE(TRIM(B1415),".",""),"/",""),"-","")," ",""), 8)</f>
        <v>11548872</v>
      </c>
      <c r="B1415" s="14" t="s">
        <v>2953</v>
      </c>
      <c r="C1415" s="14" t="s">
        <v>2954</v>
      </c>
      <c r="D1415" s="14" t="s">
        <v>204</v>
      </c>
      <c r="E1415" s="16">
        <v>2267.59</v>
      </c>
      <c r="F1415" s="17">
        <v>1</v>
      </c>
    </row>
    <row r="1416" spans="1:6" x14ac:dyDescent="0.25">
      <c r="A1416" s="14" t="str">
        <f t="shared" si="22"/>
        <v>11565220</v>
      </c>
      <c r="B1416" s="14" t="s">
        <v>2955</v>
      </c>
      <c r="C1416" s="14" t="s">
        <v>2956</v>
      </c>
      <c r="D1416" s="14" t="s">
        <v>204</v>
      </c>
      <c r="E1416" s="16">
        <v>12814353.689999999</v>
      </c>
      <c r="F1416" s="17">
        <v>1</v>
      </c>
    </row>
    <row r="1417" spans="1:6" x14ac:dyDescent="0.25">
      <c r="A1417" s="14" t="str">
        <f t="shared" si="22"/>
        <v>11573137</v>
      </c>
      <c r="B1417" s="18" t="s">
        <v>2957</v>
      </c>
      <c r="C1417" s="18" t="s">
        <v>2958</v>
      </c>
      <c r="D1417" s="18" t="s">
        <v>244</v>
      </c>
      <c r="E1417" s="20">
        <v>171376.95</v>
      </c>
      <c r="F1417" s="21">
        <v>1</v>
      </c>
    </row>
    <row r="1418" spans="1:6" x14ac:dyDescent="0.25">
      <c r="A1418" s="14" t="str">
        <f t="shared" si="22"/>
        <v>11603526</v>
      </c>
      <c r="B1418" s="14" t="s">
        <v>2959</v>
      </c>
      <c r="C1418" s="14" t="s">
        <v>2960</v>
      </c>
      <c r="D1418" s="14" t="s">
        <v>199</v>
      </c>
      <c r="E1418" s="16">
        <v>200600.57</v>
      </c>
      <c r="F1418" s="17">
        <v>1</v>
      </c>
    </row>
    <row r="1419" spans="1:6" x14ac:dyDescent="0.25">
      <c r="A1419" s="14" t="str">
        <f t="shared" si="22"/>
        <v>11609940</v>
      </c>
      <c r="B1419" s="18" t="s">
        <v>2961</v>
      </c>
      <c r="C1419" s="18" t="s">
        <v>2962</v>
      </c>
      <c r="D1419" s="18" t="s">
        <v>252</v>
      </c>
      <c r="E1419" s="20">
        <v>265445.13</v>
      </c>
      <c r="F1419" s="21">
        <v>1</v>
      </c>
    </row>
    <row r="1420" spans="1:6" x14ac:dyDescent="0.25">
      <c r="A1420" s="14" t="str">
        <f t="shared" si="22"/>
        <v>11632122</v>
      </c>
      <c r="B1420" s="14" t="s">
        <v>2963</v>
      </c>
      <c r="C1420" s="14" t="s">
        <v>2964</v>
      </c>
      <c r="D1420" s="14" t="s">
        <v>204</v>
      </c>
      <c r="E1420" s="16">
        <v>25123.13</v>
      </c>
      <c r="F1420" s="17">
        <v>1</v>
      </c>
    </row>
    <row r="1421" spans="1:6" x14ac:dyDescent="0.25">
      <c r="A1421" s="14" t="str">
        <f t="shared" si="22"/>
        <v>11638194</v>
      </c>
      <c r="B1421" s="14" t="s">
        <v>2965</v>
      </c>
      <c r="C1421" s="14" t="s">
        <v>2966</v>
      </c>
      <c r="D1421" s="14" t="s">
        <v>232</v>
      </c>
      <c r="E1421" s="16">
        <v>299884.61</v>
      </c>
      <c r="F1421" s="17">
        <v>1</v>
      </c>
    </row>
    <row r="1422" spans="1:6" s="30" customFormat="1" x14ac:dyDescent="0.25">
      <c r="A1422" s="27" t="str">
        <f t="shared" si="22"/>
        <v>11653458</v>
      </c>
      <c r="B1422" s="27" t="s">
        <v>2967</v>
      </c>
      <c r="C1422" s="27" t="s">
        <v>2968</v>
      </c>
      <c r="D1422" s="27" t="s">
        <v>204</v>
      </c>
      <c r="E1422" s="28">
        <v>4040.68</v>
      </c>
      <c r="F1422" s="29">
        <v>1</v>
      </c>
    </row>
    <row r="1423" spans="1:6" x14ac:dyDescent="0.25">
      <c r="A1423" s="14" t="str">
        <f t="shared" si="22"/>
        <v>11656354</v>
      </c>
      <c r="B1423" s="14" t="s">
        <v>2969</v>
      </c>
      <c r="C1423" s="14" t="s">
        <v>2970</v>
      </c>
      <c r="D1423" s="14" t="s">
        <v>249</v>
      </c>
      <c r="E1423" s="16">
        <v>54952.77</v>
      </c>
      <c r="F1423" s="17">
        <v>1</v>
      </c>
    </row>
    <row r="1424" spans="1:6" x14ac:dyDescent="0.25">
      <c r="A1424" s="14" t="str">
        <f t="shared" si="22"/>
        <v>11683042</v>
      </c>
      <c r="B1424" s="14" t="s">
        <v>2971</v>
      </c>
      <c r="C1424" s="14" t="s">
        <v>2972</v>
      </c>
      <c r="D1424" s="14" t="s">
        <v>204</v>
      </c>
      <c r="E1424" s="16">
        <v>2138.4899999999998</v>
      </c>
      <c r="F1424" s="17">
        <v>1</v>
      </c>
    </row>
    <row r="1425" spans="1:6" x14ac:dyDescent="0.25">
      <c r="A1425" s="14" t="str">
        <f t="shared" si="22"/>
        <v>11686351</v>
      </c>
      <c r="B1425" s="18" t="s">
        <v>2973</v>
      </c>
      <c r="C1425" s="18" t="s">
        <v>2974</v>
      </c>
      <c r="D1425" s="18" t="s">
        <v>252</v>
      </c>
      <c r="E1425" s="20">
        <v>444757.67</v>
      </c>
      <c r="F1425" s="21">
        <v>1</v>
      </c>
    </row>
    <row r="1426" spans="1:6" x14ac:dyDescent="0.25">
      <c r="A1426" s="14" t="str">
        <f t="shared" si="22"/>
        <v>11689748</v>
      </c>
      <c r="B1426" s="18" t="s">
        <v>2975</v>
      </c>
      <c r="C1426" s="18" t="s">
        <v>2976</v>
      </c>
      <c r="D1426" s="18" t="s">
        <v>249</v>
      </c>
      <c r="E1426" s="20">
        <v>40496.480000000003</v>
      </c>
      <c r="F1426" s="21">
        <v>1</v>
      </c>
    </row>
    <row r="1427" spans="1:6" x14ac:dyDescent="0.25">
      <c r="A1427" s="14" t="str">
        <f t="shared" si="22"/>
        <v>11703004</v>
      </c>
      <c r="B1427" s="18" t="s">
        <v>2977</v>
      </c>
      <c r="C1427" s="18" t="s">
        <v>2978</v>
      </c>
      <c r="D1427" s="18" t="s">
        <v>252</v>
      </c>
      <c r="E1427" s="20">
        <v>26038.9</v>
      </c>
      <c r="F1427" s="21">
        <v>1</v>
      </c>
    </row>
    <row r="1428" spans="1:6" x14ac:dyDescent="0.25">
      <c r="A1428" s="14" t="str">
        <f t="shared" si="22"/>
        <v>11703761</v>
      </c>
      <c r="B1428" s="14" t="s">
        <v>2979</v>
      </c>
      <c r="C1428" s="14" t="s">
        <v>2980</v>
      </c>
      <c r="D1428" s="14" t="s">
        <v>199</v>
      </c>
      <c r="E1428" s="16">
        <v>122174.27</v>
      </c>
      <c r="F1428" s="17">
        <v>1</v>
      </c>
    </row>
    <row r="1429" spans="1:6" x14ac:dyDescent="0.25">
      <c r="A1429" s="14" t="str">
        <f t="shared" si="22"/>
        <v>11705795</v>
      </c>
      <c r="B1429" s="18" t="s">
        <v>2981</v>
      </c>
      <c r="C1429" s="18" t="s">
        <v>2982</v>
      </c>
      <c r="D1429" s="18" t="s">
        <v>204</v>
      </c>
      <c r="E1429" s="20">
        <v>4813969.2699999996</v>
      </c>
      <c r="F1429" s="21">
        <v>1</v>
      </c>
    </row>
    <row r="1430" spans="1:6" x14ac:dyDescent="0.25">
      <c r="A1430" s="14" t="str">
        <f t="shared" si="22"/>
        <v>11709205</v>
      </c>
      <c r="B1430" s="18" t="s">
        <v>2983</v>
      </c>
      <c r="C1430" s="18" t="s">
        <v>2984</v>
      </c>
      <c r="D1430" s="18" t="s">
        <v>287</v>
      </c>
      <c r="E1430" s="20">
        <v>39059.93</v>
      </c>
      <c r="F1430" s="21">
        <v>1</v>
      </c>
    </row>
    <row r="1431" spans="1:6" x14ac:dyDescent="0.25">
      <c r="A1431" s="14" t="str">
        <f t="shared" si="22"/>
        <v>11719614</v>
      </c>
      <c r="B1431" s="18" t="s">
        <v>2985</v>
      </c>
      <c r="C1431" s="18" t="s">
        <v>2986</v>
      </c>
      <c r="D1431" s="18" t="s">
        <v>204</v>
      </c>
      <c r="E1431" s="20">
        <v>1000705.97</v>
      </c>
      <c r="F1431" s="21">
        <v>1</v>
      </c>
    </row>
    <row r="1432" spans="1:6" x14ac:dyDescent="0.25">
      <c r="A1432" s="14" t="str">
        <f t="shared" si="22"/>
        <v>11731031</v>
      </c>
      <c r="B1432" s="18" t="s">
        <v>2987</v>
      </c>
      <c r="C1432" s="18" t="s">
        <v>2988</v>
      </c>
      <c r="D1432" s="18" t="s">
        <v>470</v>
      </c>
      <c r="E1432" s="20">
        <v>21367.61</v>
      </c>
      <c r="F1432" s="21">
        <v>1</v>
      </c>
    </row>
    <row r="1433" spans="1:6" x14ac:dyDescent="0.25">
      <c r="A1433" s="14" t="str">
        <f t="shared" si="22"/>
        <v>11771393</v>
      </c>
      <c r="B1433" s="18" t="s">
        <v>2989</v>
      </c>
      <c r="C1433" s="18" t="s">
        <v>2990</v>
      </c>
      <c r="D1433" s="18" t="s">
        <v>60</v>
      </c>
      <c r="E1433" s="20">
        <v>438137.67</v>
      </c>
      <c r="F1433" s="21">
        <v>1</v>
      </c>
    </row>
    <row r="1434" spans="1:6" x14ac:dyDescent="0.25">
      <c r="A1434" s="14" t="str">
        <f t="shared" si="22"/>
        <v>11779314</v>
      </c>
      <c r="B1434" s="18" t="s">
        <v>2991</v>
      </c>
      <c r="C1434" s="18" t="s">
        <v>2992</v>
      </c>
      <c r="D1434" s="18" t="s">
        <v>199</v>
      </c>
      <c r="E1434" s="20">
        <v>733144.4</v>
      </c>
      <c r="F1434" s="21">
        <v>1</v>
      </c>
    </row>
    <row r="1435" spans="1:6" x14ac:dyDescent="0.25">
      <c r="A1435" s="14" t="str">
        <f t="shared" si="22"/>
        <v>11785662</v>
      </c>
      <c r="B1435" s="18" t="s">
        <v>2993</v>
      </c>
      <c r="C1435" s="18" t="s">
        <v>2994</v>
      </c>
      <c r="D1435" s="18" t="s">
        <v>60</v>
      </c>
      <c r="E1435" s="20">
        <v>783033.97</v>
      </c>
      <c r="F1435" s="21">
        <v>1</v>
      </c>
    </row>
    <row r="1436" spans="1:6" x14ac:dyDescent="0.25">
      <c r="A1436" s="14" t="str">
        <f t="shared" si="22"/>
        <v>11809644</v>
      </c>
      <c r="B1436" s="18" t="s">
        <v>2995</v>
      </c>
      <c r="C1436" s="18" t="s">
        <v>2996</v>
      </c>
      <c r="D1436" s="18" t="s">
        <v>191</v>
      </c>
      <c r="E1436" s="20">
        <v>745128.56</v>
      </c>
      <c r="F1436" s="21">
        <v>1</v>
      </c>
    </row>
    <row r="1437" spans="1:6" x14ac:dyDescent="0.25">
      <c r="A1437" s="14" t="str">
        <f t="shared" si="22"/>
        <v>11812443</v>
      </c>
      <c r="B1437" s="18" t="s">
        <v>2997</v>
      </c>
      <c r="C1437" s="18" t="s">
        <v>2998</v>
      </c>
      <c r="D1437" s="18" t="s">
        <v>204</v>
      </c>
      <c r="E1437" s="20">
        <v>3509080.4</v>
      </c>
      <c r="F1437" s="21">
        <v>1</v>
      </c>
    </row>
    <row r="1438" spans="1:6" x14ac:dyDescent="0.25">
      <c r="A1438" s="14" t="str">
        <f t="shared" si="22"/>
        <v>11840346</v>
      </c>
      <c r="B1438" s="14" t="s">
        <v>2999</v>
      </c>
      <c r="C1438" s="14" t="s">
        <v>3000</v>
      </c>
      <c r="D1438" s="14" t="s">
        <v>60</v>
      </c>
      <c r="E1438" s="16">
        <v>79772.759999999995</v>
      </c>
      <c r="F1438" s="17">
        <v>1</v>
      </c>
    </row>
    <row r="1439" spans="1:6" x14ac:dyDescent="0.25">
      <c r="A1439" s="14" t="str">
        <f t="shared" si="22"/>
        <v>11858570</v>
      </c>
      <c r="B1439" s="18" t="s">
        <v>3001</v>
      </c>
      <c r="C1439" s="18" t="s">
        <v>166</v>
      </c>
      <c r="D1439" s="18" t="s">
        <v>249</v>
      </c>
      <c r="E1439" s="20">
        <v>1571119.27</v>
      </c>
      <c r="F1439" s="21">
        <v>1</v>
      </c>
    </row>
    <row r="1440" spans="1:6" x14ac:dyDescent="0.25">
      <c r="A1440" s="14" t="str">
        <f t="shared" si="22"/>
        <v>11866365</v>
      </c>
      <c r="B1440" s="18" t="s">
        <v>3002</v>
      </c>
      <c r="C1440" s="18" t="s">
        <v>3003</v>
      </c>
      <c r="D1440" s="18" t="s">
        <v>204</v>
      </c>
      <c r="E1440" s="20">
        <v>6270796.1500000004</v>
      </c>
      <c r="F1440" s="21">
        <v>1</v>
      </c>
    </row>
    <row r="1441" spans="1:6" x14ac:dyDescent="0.25">
      <c r="A1441" s="14" t="str">
        <f t="shared" si="22"/>
        <v>11867413</v>
      </c>
      <c r="B1441" s="18" t="s">
        <v>3004</v>
      </c>
      <c r="C1441" s="18" t="s">
        <v>3005</v>
      </c>
      <c r="D1441" s="18" t="s">
        <v>204</v>
      </c>
      <c r="E1441" s="20">
        <v>5496126.9400000004</v>
      </c>
      <c r="F1441" s="21">
        <v>1</v>
      </c>
    </row>
    <row r="1442" spans="1:6" x14ac:dyDescent="0.25">
      <c r="A1442" s="14" t="str">
        <f t="shared" si="22"/>
        <v>11867413</v>
      </c>
      <c r="B1442" s="18" t="s">
        <v>3006</v>
      </c>
      <c r="C1442" s="18" t="s">
        <v>3005</v>
      </c>
      <c r="D1442" s="18" t="s">
        <v>204</v>
      </c>
      <c r="E1442" s="20">
        <v>130536.24</v>
      </c>
      <c r="F1442" s="21">
        <v>1</v>
      </c>
    </row>
    <row r="1443" spans="1:6" x14ac:dyDescent="0.25">
      <c r="A1443" s="14" t="str">
        <f t="shared" si="22"/>
        <v>11873821</v>
      </c>
      <c r="B1443" s="14" t="s">
        <v>3007</v>
      </c>
      <c r="C1443" s="14" t="s">
        <v>3008</v>
      </c>
      <c r="D1443" s="14" t="s">
        <v>204</v>
      </c>
      <c r="E1443" s="16">
        <v>95033.22</v>
      </c>
      <c r="F1443" s="17">
        <v>1</v>
      </c>
    </row>
    <row r="1444" spans="1:6" x14ac:dyDescent="0.25">
      <c r="A1444" s="14" t="str">
        <f t="shared" si="22"/>
        <v>11914215</v>
      </c>
      <c r="B1444" s="18" t="s">
        <v>3009</v>
      </c>
      <c r="C1444" s="18" t="s">
        <v>3010</v>
      </c>
      <c r="D1444" s="18" t="s">
        <v>395</v>
      </c>
      <c r="E1444" s="20">
        <v>1834711.28</v>
      </c>
      <c r="F1444" s="21">
        <v>1</v>
      </c>
    </row>
    <row r="1445" spans="1:6" x14ac:dyDescent="0.25">
      <c r="A1445" s="14" t="str">
        <f t="shared" si="22"/>
        <v>11926300</v>
      </c>
      <c r="B1445" s="18" t="s">
        <v>3011</v>
      </c>
      <c r="C1445" s="18" t="s">
        <v>3012</v>
      </c>
      <c r="D1445" s="18" t="s">
        <v>204</v>
      </c>
      <c r="E1445" s="20">
        <v>1689790.53</v>
      </c>
      <c r="F1445" s="21">
        <v>1</v>
      </c>
    </row>
    <row r="1446" spans="1:6" x14ac:dyDescent="0.25">
      <c r="A1446" s="14" t="str">
        <f t="shared" si="22"/>
        <v>11947082</v>
      </c>
      <c r="B1446" s="18" t="s">
        <v>3013</v>
      </c>
      <c r="C1446" s="18" t="s">
        <v>3014</v>
      </c>
      <c r="D1446" s="18" t="s">
        <v>204</v>
      </c>
      <c r="E1446" s="20">
        <v>190806.88</v>
      </c>
      <c r="F1446" s="21">
        <v>1</v>
      </c>
    </row>
    <row r="1447" spans="1:6" x14ac:dyDescent="0.25">
      <c r="A1447" s="14" t="str">
        <f t="shared" si="22"/>
        <v>11956945</v>
      </c>
      <c r="B1447" s="14" t="s">
        <v>3015</v>
      </c>
      <c r="C1447" s="14" t="s">
        <v>3016</v>
      </c>
      <c r="D1447" s="14" t="s">
        <v>252</v>
      </c>
      <c r="E1447" s="16">
        <v>47070.080000000002</v>
      </c>
      <c r="F1447" s="17">
        <v>1</v>
      </c>
    </row>
    <row r="1448" spans="1:6" x14ac:dyDescent="0.25">
      <c r="A1448" s="14" t="str">
        <f t="shared" si="22"/>
        <v>11999106</v>
      </c>
      <c r="B1448" s="18" t="s">
        <v>3017</v>
      </c>
      <c r="C1448" s="18" t="s">
        <v>3018</v>
      </c>
      <c r="D1448" s="18" t="s">
        <v>249</v>
      </c>
      <c r="E1448" s="20">
        <v>276852.51</v>
      </c>
      <c r="F1448" s="21">
        <v>1</v>
      </c>
    </row>
    <row r="1449" spans="1:6" x14ac:dyDescent="0.25">
      <c r="A1449" s="14" t="str">
        <f t="shared" si="22"/>
        <v>12020942</v>
      </c>
      <c r="B1449" s="14" t="s">
        <v>3019</v>
      </c>
      <c r="C1449" s="14" t="s">
        <v>3020</v>
      </c>
      <c r="D1449" s="14" t="s">
        <v>217</v>
      </c>
      <c r="E1449" s="16">
        <v>2240.81</v>
      </c>
      <c r="F1449" s="17">
        <v>1</v>
      </c>
    </row>
    <row r="1450" spans="1:6" x14ac:dyDescent="0.25">
      <c r="A1450" s="14" t="str">
        <f t="shared" si="22"/>
        <v>12028775</v>
      </c>
      <c r="B1450" s="18" t="s">
        <v>3021</v>
      </c>
      <c r="C1450" s="18" t="s">
        <v>3022</v>
      </c>
      <c r="D1450" s="18" t="s">
        <v>204</v>
      </c>
      <c r="E1450" s="20">
        <v>213004.29</v>
      </c>
      <c r="F1450" s="21">
        <v>1</v>
      </c>
    </row>
    <row r="1451" spans="1:6" x14ac:dyDescent="0.25">
      <c r="A1451" s="14" t="str">
        <f t="shared" si="22"/>
        <v>12034546</v>
      </c>
      <c r="B1451" s="14" t="s">
        <v>3023</v>
      </c>
      <c r="C1451" s="14" t="s">
        <v>3024</v>
      </c>
      <c r="D1451" s="14" t="s">
        <v>60</v>
      </c>
      <c r="E1451" s="16">
        <v>82631.94</v>
      </c>
      <c r="F1451" s="17">
        <v>1</v>
      </c>
    </row>
    <row r="1452" spans="1:6" x14ac:dyDescent="0.25">
      <c r="A1452" s="14" t="str">
        <f t="shared" si="22"/>
        <v>12047965</v>
      </c>
      <c r="B1452" s="18" t="s">
        <v>3025</v>
      </c>
      <c r="C1452" s="18" t="s">
        <v>3026</v>
      </c>
      <c r="D1452" s="18" t="s">
        <v>204</v>
      </c>
      <c r="E1452" s="20">
        <v>49673.22</v>
      </c>
      <c r="F1452" s="21">
        <v>1</v>
      </c>
    </row>
    <row r="1453" spans="1:6" x14ac:dyDescent="0.25">
      <c r="A1453" s="14" t="str">
        <f t="shared" si="22"/>
        <v>12052940</v>
      </c>
      <c r="B1453" s="18" t="s">
        <v>3027</v>
      </c>
      <c r="C1453" s="18" t="s">
        <v>3028</v>
      </c>
      <c r="D1453" s="18" t="s">
        <v>232</v>
      </c>
      <c r="E1453" s="20">
        <v>61052.14</v>
      </c>
      <c r="F1453" s="21">
        <v>1</v>
      </c>
    </row>
    <row r="1454" spans="1:6" x14ac:dyDescent="0.25">
      <c r="A1454" s="14" t="str">
        <f t="shared" si="22"/>
        <v>12055307</v>
      </c>
      <c r="B1454" s="14" t="s">
        <v>3029</v>
      </c>
      <c r="C1454" s="14" t="s">
        <v>3030</v>
      </c>
      <c r="D1454" s="14" t="s">
        <v>232</v>
      </c>
      <c r="E1454" s="16">
        <v>17516.25</v>
      </c>
      <c r="F1454" s="17">
        <v>1</v>
      </c>
    </row>
    <row r="1455" spans="1:6" x14ac:dyDescent="0.25">
      <c r="A1455" s="14" t="str">
        <f t="shared" si="22"/>
        <v>12073011</v>
      </c>
      <c r="B1455" s="14" t="s">
        <v>3031</v>
      </c>
      <c r="C1455" s="14" t="s">
        <v>3032</v>
      </c>
      <c r="D1455" s="14" t="s">
        <v>232</v>
      </c>
      <c r="E1455" s="16">
        <v>10614256.24</v>
      </c>
      <c r="F1455" s="17">
        <v>1</v>
      </c>
    </row>
    <row r="1456" spans="1:6" x14ac:dyDescent="0.25">
      <c r="A1456" s="14" t="str">
        <f t="shared" si="22"/>
        <v>12077756</v>
      </c>
      <c r="B1456" s="18" t="s">
        <v>3033</v>
      </c>
      <c r="C1456" s="18" t="s">
        <v>3034</v>
      </c>
      <c r="D1456" s="18" t="s">
        <v>194</v>
      </c>
      <c r="E1456" s="20">
        <v>2328.88</v>
      </c>
      <c r="F1456" s="21">
        <v>1</v>
      </c>
    </row>
    <row r="1457" spans="1:6" x14ac:dyDescent="0.25">
      <c r="A1457" s="14" t="str">
        <f t="shared" si="22"/>
        <v>12082389</v>
      </c>
      <c r="B1457" s="14" t="s">
        <v>3035</v>
      </c>
      <c r="C1457" s="14" t="s">
        <v>3036</v>
      </c>
      <c r="D1457" s="14" t="s">
        <v>252</v>
      </c>
      <c r="E1457" s="16">
        <v>73263.179999999993</v>
      </c>
      <c r="F1457" s="17">
        <v>1</v>
      </c>
    </row>
    <row r="1458" spans="1:6" x14ac:dyDescent="0.25">
      <c r="A1458" s="14" t="str">
        <f t="shared" si="22"/>
        <v>12096400</v>
      </c>
      <c r="B1458" s="14" t="s">
        <v>3037</v>
      </c>
      <c r="C1458" s="14" t="s">
        <v>3038</v>
      </c>
      <c r="D1458" s="14" t="s">
        <v>194</v>
      </c>
      <c r="E1458" s="16">
        <v>1465972.24</v>
      </c>
      <c r="F1458" s="17">
        <v>1</v>
      </c>
    </row>
    <row r="1459" spans="1:6" x14ac:dyDescent="0.25">
      <c r="A1459" s="14" t="str">
        <f t="shared" si="22"/>
        <v>12102685</v>
      </c>
      <c r="B1459" s="18" t="s">
        <v>3039</v>
      </c>
      <c r="C1459" s="18" t="s">
        <v>3040</v>
      </c>
      <c r="D1459" s="18" t="s">
        <v>209</v>
      </c>
      <c r="E1459" s="20">
        <v>45721.37</v>
      </c>
      <c r="F1459" s="21">
        <v>1</v>
      </c>
    </row>
    <row r="1460" spans="1:6" x14ac:dyDescent="0.25">
      <c r="A1460" s="14" t="str">
        <f t="shared" si="22"/>
        <v>12107399</v>
      </c>
      <c r="B1460" s="14" t="s">
        <v>3041</v>
      </c>
      <c r="C1460" s="14" t="s">
        <v>3042</v>
      </c>
      <c r="D1460" s="14" t="s">
        <v>235</v>
      </c>
      <c r="E1460" s="16">
        <v>31939.32</v>
      </c>
      <c r="F1460" s="17">
        <v>1</v>
      </c>
    </row>
    <row r="1461" spans="1:6" x14ac:dyDescent="0.25">
      <c r="A1461" s="14" t="str">
        <f t="shared" si="22"/>
        <v>12113903</v>
      </c>
      <c r="B1461" s="14" t="s">
        <v>3043</v>
      </c>
      <c r="C1461" s="14" t="s">
        <v>3044</v>
      </c>
      <c r="D1461" s="14" t="s">
        <v>199</v>
      </c>
      <c r="E1461" s="16">
        <v>15678.77</v>
      </c>
      <c r="F1461" s="17">
        <v>1</v>
      </c>
    </row>
    <row r="1462" spans="1:6" x14ac:dyDescent="0.25">
      <c r="A1462" s="14" t="str">
        <f t="shared" si="22"/>
        <v>12150660</v>
      </c>
      <c r="B1462" s="14" t="s">
        <v>3045</v>
      </c>
      <c r="C1462" s="14" t="s">
        <v>3046</v>
      </c>
      <c r="D1462" s="14" t="s">
        <v>194</v>
      </c>
      <c r="E1462" s="16">
        <v>72687.789999999994</v>
      </c>
      <c r="F1462" s="17">
        <v>1</v>
      </c>
    </row>
    <row r="1463" spans="1:6" x14ac:dyDescent="0.25">
      <c r="A1463" s="14" t="str">
        <f t="shared" si="22"/>
        <v>12156837</v>
      </c>
      <c r="B1463" s="14" t="s">
        <v>3047</v>
      </c>
      <c r="C1463" s="14" t="s">
        <v>3048</v>
      </c>
      <c r="D1463" s="14" t="s">
        <v>204</v>
      </c>
      <c r="E1463" s="16">
        <v>14043803.91</v>
      </c>
      <c r="F1463" s="17">
        <v>1</v>
      </c>
    </row>
    <row r="1464" spans="1:6" x14ac:dyDescent="0.25">
      <c r="A1464" s="14" t="str">
        <f t="shared" si="22"/>
        <v>12158614</v>
      </c>
      <c r="B1464" s="14" t="s">
        <v>3049</v>
      </c>
      <c r="C1464" s="14" t="s">
        <v>3050</v>
      </c>
      <c r="D1464" s="14" t="s">
        <v>194</v>
      </c>
      <c r="E1464" s="16">
        <v>2970846.41</v>
      </c>
      <c r="F1464" s="17">
        <v>1</v>
      </c>
    </row>
    <row r="1465" spans="1:6" x14ac:dyDescent="0.25">
      <c r="A1465" s="14" t="str">
        <f t="shared" si="22"/>
        <v>12171534</v>
      </c>
      <c r="B1465" s="14" t="s">
        <v>3051</v>
      </c>
      <c r="C1465" s="14" t="s">
        <v>3052</v>
      </c>
      <c r="D1465" s="14" t="s">
        <v>395</v>
      </c>
      <c r="E1465" s="16">
        <v>34189776.479999997</v>
      </c>
      <c r="F1465" s="17">
        <v>1</v>
      </c>
    </row>
    <row r="1466" spans="1:6" x14ac:dyDescent="0.25">
      <c r="A1466" s="14" t="str">
        <f t="shared" si="22"/>
        <v>12181990</v>
      </c>
      <c r="B1466" s="18" t="s">
        <v>3053</v>
      </c>
      <c r="C1466" s="18" t="s">
        <v>3054</v>
      </c>
      <c r="D1466" s="18" t="s">
        <v>199</v>
      </c>
      <c r="E1466" s="20">
        <v>36601.43</v>
      </c>
      <c r="F1466" s="21">
        <v>1</v>
      </c>
    </row>
    <row r="1467" spans="1:6" x14ac:dyDescent="0.25">
      <c r="A1467" s="14" t="str">
        <f t="shared" si="22"/>
        <v>12184640</v>
      </c>
      <c r="B1467" s="14" t="s">
        <v>3055</v>
      </c>
      <c r="C1467" s="14" t="s">
        <v>3056</v>
      </c>
      <c r="D1467" s="14" t="s">
        <v>217</v>
      </c>
      <c r="E1467" s="16">
        <v>3713024.78</v>
      </c>
      <c r="F1467" s="17">
        <v>1</v>
      </c>
    </row>
    <row r="1468" spans="1:6" x14ac:dyDescent="0.25">
      <c r="A1468" s="14" t="str">
        <f t="shared" si="22"/>
        <v>12186367</v>
      </c>
      <c r="B1468" s="14" t="s">
        <v>3057</v>
      </c>
      <c r="C1468" s="14" t="s">
        <v>3058</v>
      </c>
      <c r="D1468" s="14" t="s">
        <v>395</v>
      </c>
      <c r="E1468" s="16">
        <v>31375.31</v>
      </c>
      <c r="F1468" s="17">
        <v>1</v>
      </c>
    </row>
    <row r="1469" spans="1:6" x14ac:dyDescent="0.25">
      <c r="A1469" s="14" t="str">
        <f t="shared" si="22"/>
        <v>12204236</v>
      </c>
      <c r="B1469" s="18" t="s">
        <v>3059</v>
      </c>
      <c r="C1469" s="18" t="s">
        <v>3060</v>
      </c>
      <c r="D1469" s="18" t="s">
        <v>232</v>
      </c>
      <c r="E1469" s="20">
        <v>51470.11</v>
      </c>
      <c r="F1469" s="21">
        <v>1</v>
      </c>
    </row>
    <row r="1470" spans="1:6" x14ac:dyDescent="0.25">
      <c r="A1470" s="14" t="str">
        <f t="shared" si="22"/>
        <v>12204681</v>
      </c>
      <c r="B1470" s="18" t="s">
        <v>3061</v>
      </c>
      <c r="C1470" s="18" t="s">
        <v>3062</v>
      </c>
      <c r="D1470" s="18" t="s">
        <v>232</v>
      </c>
      <c r="E1470" s="20">
        <v>22291.26</v>
      </c>
      <c r="F1470" s="21">
        <v>1</v>
      </c>
    </row>
    <row r="1471" spans="1:6" x14ac:dyDescent="0.25">
      <c r="A1471" s="14" t="str">
        <f t="shared" si="22"/>
        <v>12220255</v>
      </c>
      <c r="B1471" s="18" t="s">
        <v>3063</v>
      </c>
      <c r="C1471" s="18" t="s">
        <v>3064</v>
      </c>
      <c r="D1471" s="18" t="s">
        <v>191</v>
      </c>
      <c r="E1471" s="20">
        <v>2114541.5699999998</v>
      </c>
      <c r="F1471" s="21">
        <v>1</v>
      </c>
    </row>
    <row r="1472" spans="1:6" x14ac:dyDescent="0.25">
      <c r="A1472" s="14" t="str">
        <f t="shared" si="22"/>
        <v>12234519</v>
      </c>
      <c r="B1472" s="18" t="s">
        <v>3065</v>
      </c>
      <c r="C1472" s="18" t="s">
        <v>3066</v>
      </c>
      <c r="D1472" s="18" t="s">
        <v>235</v>
      </c>
      <c r="E1472" s="20">
        <v>128642.69</v>
      </c>
      <c r="F1472" s="21">
        <v>1</v>
      </c>
    </row>
    <row r="1473" spans="1:6" x14ac:dyDescent="0.25">
      <c r="A1473" s="14" t="str">
        <f t="shared" si="22"/>
        <v>12240627</v>
      </c>
      <c r="B1473" s="18" t="s">
        <v>3067</v>
      </c>
      <c r="C1473" s="18" t="s">
        <v>3068</v>
      </c>
      <c r="D1473" s="18" t="s">
        <v>235</v>
      </c>
      <c r="E1473" s="20">
        <v>237919.73</v>
      </c>
      <c r="F1473" s="21">
        <v>1</v>
      </c>
    </row>
    <row r="1474" spans="1:6" x14ac:dyDescent="0.25">
      <c r="A1474" s="14" t="str">
        <f t="shared" si="22"/>
        <v>12261068</v>
      </c>
      <c r="B1474" s="18" t="s">
        <v>3069</v>
      </c>
      <c r="C1474" s="18" t="s">
        <v>3070</v>
      </c>
      <c r="D1474" s="18" t="s">
        <v>235</v>
      </c>
      <c r="E1474" s="20">
        <v>3679.2</v>
      </c>
      <c r="F1474" s="21">
        <v>1</v>
      </c>
    </row>
    <row r="1475" spans="1:6" x14ac:dyDescent="0.25">
      <c r="A1475" s="14" t="str">
        <f t="shared" si="22"/>
        <v>12272795</v>
      </c>
      <c r="B1475" s="14" t="s">
        <v>3071</v>
      </c>
      <c r="C1475" s="14" t="s">
        <v>3072</v>
      </c>
      <c r="D1475" s="14" t="s">
        <v>395</v>
      </c>
      <c r="E1475" s="16">
        <v>11306876.9</v>
      </c>
      <c r="F1475" s="17">
        <v>1</v>
      </c>
    </row>
    <row r="1476" spans="1:6" x14ac:dyDescent="0.25">
      <c r="A1476" s="14" t="str">
        <f t="shared" si="22"/>
        <v>12281933</v>
      </c>
      <c r="B1476" s="14" t="s">
        <v>3073</v>
      </c>
      <c r="C1476" s="14" t="s">
        <v>3074</v>
      </c>
      <c r="D1476" s="14" t="s">
        <v>229</v>
      </c>
      <c r="E1476" s="16">
        <v>586126.76</v>
      </c>
      <c r="F1476" s="17">
        <v>1</v>
      </c>
    </row>
    <row r="1477" spans="1:6" ht="22.5" customHeight="1" x14ac:dyDescent="0.25">
      <c r="A1477" s="14" t="str">
        <f t="shared" si="22"/>
        <v>12285020</v>
      </c>
      <c r="B1477" s="14" t="s">
        <v>3075</v>
      </c>
      <c r="C1477" s="14" t="s">
        <v>3076</v>
      </c>
      <c r="D1477" s="14" t="s">
        <v>229</v>
      </c>
      <c r="E1477" s="16">
        <v>781045.06</v>
      </c>
      <c r="F1477" s="17">
        <v>1</v>
      </c>
    </row>
    <row r="1478" spans="1:6" x14ac:dyDescent="0.25">
      <c r="A1478" s="14" t="str">
        <f t="shared" si="22"/>
        <v>12291290</v>
      </c>
      <c r="B1478" s="14" t="s">
        <v>3077</v>
      </c>
      <c r="C1478" s="14" t="s">
        <v>3078</v>
      </c>
      <c r="D1478" s="14" t="s">
        <v>395</v>
      </c>
      <c r="E1478" s="16">
        <v>148176695.88</v>
      </c>
      <c r="F1478" s="17">
        <v>1</v>
      </c>
    </row>
    <row r="1479" spans="1:6" x14ac:dyDescent="0.25">
      <c r="A1479" s="14" t="str">
        <f t="shared" ref="A1479:A1542" si="23">LEFT(SUBSTITUTE(SUBSTITUTE(SUBSTITUTE(SUBSTITUTE(TRIM(B1479),".",""),"/",""),"-","")," ",""), 8)</f>
        <v>12291423</v>
      </c>
      <c r="B1479" s="14" t="s">
        <v>3079</v>
      </c>
      <c r="C1479" s="14" t="s">
        <v>3080</v>
      </c>
      <c r="D1479" s="14" t="s">
        <v>395</v>
      </c>
      <c r="E1479" s="16">
        <v>683331.44</v>
      </c>
      <c r="F1479" s="17">
        <v>1</v>
      </c>
    </row>
    <row r="1480" spans="1:6" x14ac:dyDescent="0.25">
      <c r="A1480" s="14" t="str">
        <f t="shared" si="23"/>
        <v>12292678</v>
      </c>
      <c r="B1480" s="14" t="s">
        <v>3081</v>
      </c>
      <c r="C1480" s="14" t="s">
        <v>3082</v>
      </c>
      <c r="D1480" s="14" t="s">
        <v>395</v>
      </c>
      <c r="E1480" s="16">
        <v>2559551.52</v>
      </c>
      <c r="F1480" s="17">
        <v>1</v>
      </c>
    </row>
    <row r="1481" spans="1:6" x14ac:dyDescent="0.25">
      <c r="A1481" s="14" t="str">
        <f t="shared" si="23"/>
        <v>12302808</v>
      </c>
      <c r="B1481" s="18" t="s">
        <v>3083</v>
      </c>
      <c r="C1481" s="18" t="s">
        <v>3084</v>
      </c>
      <c r="D1481" s="18" t="s">
        <v>395</v>
      </c>
      <c r="E1481" s="20">
        <v>2200713.71</v>
      </c>
      <c r="F1481" s="21">
        <v>1</v>
      </c>
    </row>
    <row r="1482" spans="1:6" x14ac:dyDescent="0.25">
      <c r="A1482" s="14" t="str">
        <f t="shared" si="23"/>
        <v>12303269</v>
      </c>
      <c r="B1482" s="14" t="s">
        <v>3085</v>
      </c>
      <c r="C1482" s="14" t="s">
        <v>3086</v>
      </c>
      <c r="D1482" s="14" t="s">
        <v>395</v>
      </c>
      <c r="E1482" s="16">
        <v>27236968.07</v>
      </c>
      <c r="F1482" s="17">
        <v>1</v>
      </c>
    </row>
    <row r="1483" spans="1:6" x14ac:dyDescent="0.25">
      <c r="A1483" s="14" t="str">
        <f t="shared" si="23"/>
        <v>12304275</v>
      </c>
      <c r="B1483" s="18" t="s">
        <v>3087</v>
      </c>
      <c r="C1483" s="18" t="s">
        <v>3088</v>
      </c>
      <c r="D1483" s="18" t="s">
        <v>395</v>
      </c>
      <c r="E1483" s="20">
        <v>243923.35</v>
      </c>
      <c r="F1483" s="21">
        <v>1</v>
      </c>
    </row>
    <row r="1484" spans="1:6" x14ac:dyDescent="0.25">
      <c r="A1484" s="14" t="str">
        <f t="shared" si="23"/>
        <v>12307187</v>
      </c>
      <c r="B1484" s="14" t="s">
        <v>3089</v>
      </c>
      <c r="C1484" s="14" t="s">
        <v>3090</v>
      </c>
      <c r="D1484" s="14" t="s">
        <v>395</v>
      </c>
      <c r="E1484" s="16">
        <v>6953254.8899999997</v>
      </c>
      <c r="F1484" s="17">
        <v>1</v>
      </c>
    </row>
    <row r="1485" spans="1:6" x14ac:dyDescent="0.25">
      <c r="A1485" s="14" t="str">
        <f t="shared" si="23"/>
        <v>12310579</v>
      </c>
      <c r="B1485" s="18" t="s">
        <v>3091</v>
      </c>
      <c r="C1485" s="18" t="s">
        <v>3092</v>
      </c>
      <c r="D1485" s="18" t="s">
        <v>395</v>
      </c>
      <c r="E1485" s="20">
        <v>31552232.620000001</v>
      </c>
      <c r="F1485" s="21">
        <v>1</v>
      </c>
    </row>
    <row r="1486" spans="1:6" x14ac:dyDescent="0.25">
      <c r="A1486" s="14" t="str">
        <f t="shared" si="23"/>
        <v>12314720</v>
      </c>
      <c r="B1486" s="14" t="s">
        <v>3093</v>
      </c>
      <c r="C1486" s="14" t="s">
        <v>3094</v>
      </c>
      <c r="D1486" s="14" t="s">
        <v>395</v>
      </c>
      <c r="E1486" s="16">
        <v>1440330.72</v>
      </c>
      <c r="F1486" s="17">
        <v>1</v>
      </c>
    </row>
    <row r="1487" spans="1:6" x14ac:dyDescent="0.25">
      <c r="A1487" s="14" t="str">
        <f t="shared" si="23"/>
        <v>12329214</v>
      </c>
      <c r="B1487" s="18" t="s">
        <v>3095</v>
      </c>
      <c r="C1487" s="18" t="s">
        <v>3096</v>
      </c>
      <c r="D1487" s="18" t="s">
        <v>191</v>
      </c>
      <c r="E1487" s="20">
        <v>187771.7</v>
      </c>
      <c r="F1487" s="21">
        <v>1</v>
      </c>
    </row>
    <row r="1488" spans="1:6" x14ac:dyDescent="0.25">
      <c r="A1488" s="14" t="str">
        <f t="shared" si="23"/>
        <v>12361267</v>
      </c>
      <c r="B1488" s="14" t="s">
        <v>3097</v>
      </c>
      <c r="C1488" s="14" t="s">
        <v>3098</v>
      </c>
      <c r="D1488" s="14" t="s">
        <v>470</v>
      </c>
      <c r="E1488" s="16">
        <v>32515294.399999999</v>
      </c>
      <c r="F1488" s="17">
        <v>1</v>
      </c>
    </row>
    <row r="1489" spans="1:6" x14ac:dyDescent="0.25">
      <c r="A1489" s="14" t="str">
        <f t="shared" si="23"/>
        <v>12361267</v>
      </c>
      <c r="B1489" s="14" t="s">
        <v>3099</v>
      </c>
      <c r="C1489" s="14" t="s">
        <v>3098</v>
      </c>
      <c r="D1489" s="14" t="s">
        <v>287</v>
      </c>
      <c r="E1489" s="16">
        <v>961022.23</v>
      </c>
      <c r="F1489" s="17">
        <v>1</v>
      </c>
    </row>
    <row r="1490" spans="1:6" x14ac:dyDescent="0.25">
      <c r="A1490" s="14" t="str">
        <f t="shared" si="23"/>
        <v>12361267</v>
      </c>
      <c r="B1490" s="18" t="s">
        <v>3100</v>
      </c>
      <c r="C1490" s="18" t="s">
        <v>3098</v>
      </c>
      <c r="D1490" s="18" t="s">
        <v>204</v>
      </c>
      <c r="E1490" s="20">
        <v>218621.77</v>
      </c>
      <c r="F1490" s="21">
        <v>1</v>
      </c>
    </row>
    <row r="1491" spans="1:6" x14ac:dyDescent="0.25">
      <c r="A1491" s="14" t="str">
        <f t="shared" si="23"/>
        <v>12361267</v>
      </c>
      <c r="B1491" s="18" t="s">
        <v>3101</v>
      </c>
      <c r="C1491" s="18" t="s">
        <v>3098</v>
      </c>
      <c r="D1491" s="18" t="s">
        <v>287</v>
      </c>
      <c r="E1491" s="20">
        <v>121804.58</v>
      </c>
      <c r="F1491" s="21">
        <v>1</v>
      </c>
    </row>
    <row r="1492" spans="1:6" x14ac:dyDescent="0.25">
      <c r="A1492" s="14" t="str">
        <f t="shared" si="23"/>
        <v>12383618</v>
      </c>
      <c r="B1492" s="18" t="s">
        <v>3102</v>
      </c>
      <c r="C1492" s="18" t="s">
        <v>3103</v>
      </c>
      <c r="D1492" s="18" t="s">
        <v>395</v>
      </c>
      <c r="E1492" s="20">
        <v>1754398</v>
      </c>
      <c r="F1492" s="21">
        <v>1</v>
      </c>
    </row>
    <row r="1493" spans="1:6" x14ac:dyDescent="0.25">
      <c r="A1493" s="14" t="str">
        <f t="shared" si="23"/>
        <v>12412954</v>
      </c>
      <c r="B1493" s="18" t="s">
        <v>3104</v>
      </c>
      <c r="C1493" s="18" t="s">
        <v>3105</v>
      </c>
      <c r="D1493" s="18" t="s">
        <v>249</v>
      </c>
      <c r="E1493" s="20">
        <v>150229.68</v>
      </c>
      <c r="F1493" s="21">
        <v>1</v>
      </c>
    </row>
    <row r="1494" spans="1:6" x14ac:dyDescent="0.25">
      <c r="A1494" s="14" t="str">
        <f t="shared" si="23"/>
        <v>12438077</v>
      </c>
      <c r="B1494" s="14" t="s">
        <v>3106</v>
      </c>
      <c r="C1494" s="14" t="s">
        <v>3107</v>
      </c>
      <c r="D1494" s="14" t="s">
        <v>217</v>
      </c>
      <c r="E1494" s="16">
        <v>425166.61</v>
      </c>
      <c r="F1494" s="17">
        <v>1</v>
      </c>
    </row>
    <row r="1495" spans="1:6" x14ac:dyDescent="0.25">
      <c r="A1495" s="14" t="str">
        <f t="shared" si="23"/>
        <v>12442737</v>
      </c>
      <c r="B1495" s="18" t="s">
        <v>3108</v>
      </c>
      <c r="C1495" s="18" t="s">
        <v>3109</v>
      </c>
      <c r="D1495" s="18" t="s">
        <v>395</v>
      </c>
      <c r="E1495" s="20">
        <v>20542.25</v>
      </c>
      <c r="F1495" s="21">
        <v>1</v>
      </c>
    </row>
    <row r="1496" spans="1:6" x14ac:dyDescent="0.25">
      <c r="A1496" s="14" t="str">
        <f t="shared" si="23"/>
        <v>12472733</v>
      </c>
      <c r="B1496" s="14" t="s">
        <v>3110</v>
      </c>
      <c r="C1496" s="14" t="s">
        <v>3111</v>
      </c>
      <c r="D1496" s="14" t="s">
        <v>60</v>
      </c>
      <c r="E1496" s="16">
        <v>81148.89</v>
      </c>
      <c r="F1496" s="17">
        <v>1</v>
      </c>
    </row>
    <row r="1497" spans="1:6" x14ac:dyDescent="0.25">
      <c r="A1497" s="14" t="str">
        <f t="shared" si="23"/>
        <v>12505164</v>
      </c>
      <c r="B1497" s="14" t="s">
        <v>3112</v>
      </c>
      <c r="C1497" s="14" t="s">
        <v>3113</v>
      </c>
      <c r="D1497" s="14" t="s">
        <v>60</v>
      </c>
      <c r="E1497" s="16">
        <v>316124.09000000003</v>
      </c>
      <c r="F1497" s="17">
        <v>1</v>
      </c>
    </row>
    <row r="1498" spans="1:6" x14ac:dyDescent="0.25">
      <c r="A1498" s="14" t="str">
        <f t="shared" si="23"/>
        <v>12509238</v>
      </c>
      <c r="B1498" s="14" t="s">
        <v>3114</v>
      </c>
      <c r="C1498" s="14" t="s">
        <v>3115</v>
      </c>
      <c r="D1498" s="14" t="s">
        <v>395</v>
      </c>
      <c r="E1498" s="16">
        <v>96399.62</v>
      </c>
      <c r="F1498" s="17">
        <v>1</v>
      </c>
    </row>
    <row r="1499" spans="1:6" x14ac:dyDescent="0.25">
      <c r="A1499" s="14" t="str">
        <f t="shared" si="23"/>
        <v>12509891</v>
      </c>
      <c r="B1499" s="14" t="s">
        <v>3116</v>
      </c>
      <c r="C1499" s="14" t="s">
        <v>3117</v>
      </c>
      <c r="D1499" s="14" t="s">
        <v>249</v>
      </c>
      <c r="E1499" s="16">
        <v>4800868.03</v>
      </c>
      <c r="F1499" s="17">
        <v>1</v>
      </c>
    </row>
    <row r="1500" spans="1:6" x14ac:dyDescent="0.25">
      <c r="A1500" s="14" t="str">
        <f t="shared" si="23"/>
        <v>12530184</v>
      </c>
      <c r="B1500" s="18" t="s">
        <v>3118</v>
      </c>
      <c r="C1500" s="18" t="s">
        <v>3119</v>
      </c>
      <c r="D1500" s="18" t="s">
        <v>194</v>
      </c>
      <c r="E1500" s="20">
        <v>111130.88</v>
      </c>
      <c r="F1500" s="21">
        <v>1</v>
      </c>
    </row>
    <row r="1501" spans="1:6" x14ac:dyDescent="0.25">
      <c r="A1501" s="14" t="str">
        <f t="shared" si="23"/>
        <v>12536546</v>
      </c>
      <c r="B1501" s="18" t="s">
        <v>3120</v>
      </c>
      <c r="C1501" s="18" t="s">
        <v>3121</v>
      </c>
      <c r="D1501" s="18" t="s">
        <v>194</v>
      </c>
      <c r="E1501" s="20">
        <v>79736.41</v>
      </c>
      <c r="F1501" s="21">
        <v>1</v>
      </c>
    </row>
    <row r="1502" spans="1:6" x14ac:dyDescent="0.25">
      <c r="A1502" s="14" t="str">
        <f t="shared" si="23"/>
        <v>12554597</v>
      </c>
      <c r="B1502" s="18" t="s">
        <v>3122</v>
      </c>
      <c r="C1502" s="18" t="s">
        <v>3123</v>
      </c>
      <c r="D1502" s="18" t="s">
        <v>272</v>
      </c>
      <c r="E1502" s="20">
        <v>49337.34</v>
      </c>
      <c r="F1502" s="21">
        <v>1</v>
      </c>
    </row>
    <row r="1503" spans="1:6" x14ac:dyDescent="0.25">
      <c r="A1503" s="14" t="str">
        <f t="shared" si="23"/>
        <v>12561510</v>
      </c>
      <c r="B1503" s="14" t="s">
        <v>3124</v>
      </c>
      <c r="C1503" s="14" t="s">
        <v>3125</v>
      </c>
      <c r="D1503" s="14" t="s">
        <v>194</v>
      </c>
      <c r="E1503" s="16">
        <v>1774.34</v>
      </c>
      <c r="F1503" s="17">
        <v>1</v>
      </c>
    </row>
    <row r="1504" spans="1:6" x14ac:dyDescent="0.25">
      <c r="A1504" s="14" t="str">
        <f t="shared" si="23"/>
        <v>12570156</v>
      </c>
      <c r="B1504" s="14" t="s">
        <v>3126</v>
      </c>
      <c r="C1504" s="14" t="s">
        <v>3127</v>
      </c>
      <c r="D1504" s="14" t="s">
        <v>194</v>
      </c>
      <c r="E1504" s="16">
        <v>442578.76</v>
      </c>
      <c r="F1504" s="17">
        <v>1</v>
      </c>
    </row>
    <row r="1505" spans="1:6" x14ac:dyDescent="0.25">
      <c r="A1505" s="14" t="str">
        <f t="shared" si="23"/>
        <v>12572091</v>
      </c>
      <c r="B1505" s="18" t="s">
        <v>3128</v>
      </c>
      <c r="C1505" s="18" t="s">
        <v>3129</v>
      </c>
      <c r="D1505" s="18" t="s">
        <v>60</v>
      </c>
      <c r="E1505" s="20">
        <v>192261.23</v>
      </c>
      <c r="F1505" s="21">
        <v>1</v>
      </c>
    </row>
    <row r="1506" spans="1:6" x14ac:dyDescent="0.25">
      <c r="A1506" s="14" t="str">
        <f t="shared" si="23"/>
        <v>12575502</v>
      </c>
      <c r="B1506" s="18" t="s">
        <v>3130</v>
      </c>
      <c r="C1506" s="18" t="s">
        <v>3131</v>
      </c>
      <c r="D1506" s="18" t="s">
        <v>395</v>
      </c>
      <c r="E1506" s="20">
        <v>10267147.050000001</v>
      </c>
      <c r="F1506" s="21">
        <v>1</v>
      </c>
    </row>
    <row r="1507" spans="1:6" x14ac:dyDescent="0.25">
      <c r="A1507" s="14" t="str">
        <f t="shared" si="23"/>
        <v>12593627</v>
      </c>
      <c r="B1507" s="18" t="s">
        <v>3132</v>
      </c>
      <c r="C1507" s="18" t="s">
        <v>3133</v>
      </c>
      <c r="D1507" s="18" t="s">
        <v>252</v>
      </c>
      <c r="E1507" s="20">
        <v>108754.11</v>
      </c>
      <c r="F1507" s="21">
        <v>1</v>
      </c>
    </row>
    <row r="1508" spans="1:6" x14ac:dyDescent="0.25">
      <c r="A1508" s="14" t="str">
        <f t="shared" si="23"/>
        <v>12597155</v>
      </c>
      <c r="B1508" s="14" t="s">
        <v>3134</v>
      </c>
      <c r="C1508" s="14" t="s">
        <v>3135</v>
      </c>
      <c r="D1508" s="14" t="s">
        <v>252</v>
      </c>
      <c r="E1508" s="16">
        <v>349339.72</v>
      </c>
      <c r="F1508" s="17">
        <v>1</v>
      </c>
    </row>
    <row r="1509" spans="1:6" x14ac:dyDescent="0.25">
      <c r="A1509" s="14" t="str">
        <f t="shared" si="23"/>
        <v>12598555</v>
      </c>
      <c r="B1509" s="18" t="s">
        <v>3136</v>
      </c>
      <c r="C1509" s="18" t="s">
        <v>3137</v>
      </c>
      <c r="D1509" s="18" t="s">
        <v>60</v>
      </c>
      <c r="E1509" s="20">
        <v>3048751.36</v>
      </c>
      <c r="F1509" s="21">
        <v>1</v>
      </c>
    </row>
    <row r="1510" spans="1:6" x14ac:dyDescent="0.25">
      <c r="A1510" s="14" t="str">
        <f t="shared" si="23"/>
        <v>12623062</v>
      </c>
      <c r="B1510" s="14" t="s">
        <v>3138</v>
      </c>
      <c r="C1510" s="14" t="s">
        <v>3139</v>
      </c>
      <c r="D1510" s="14" t="s">
        <v>395</v>
      </c>
      <c r="E1510" s="16">
        <v>1567553.18</v>
      </c>
      <c r="F1510" s="17">
        <v>1</v>
      </c>
    </row>
    <row r="1511" spans="1:6" x14ac:dyDescent="0.25">
      <c r="A1511" s="14" t="str">
        <f t="shared" si="23"/>
        <v>12654335</v>
      </c>
      <c r="B1511" s="14" t="s">
        <v>3140</v>
      </c>
      <c r="C1511" s="14" t="s">
        <v>3141</v>
      </c>
      <c r="D1511" s="14" t="s">
        <v>60</v>
      </c>
      <c r="E1511" s="16">
        <v>33415.599999999999</v>
      </c>
      <c r="F1511" s="17">
        <v>1</v>
      </c>
    </row>
    <row r="1512" spans="1:6" x14ac:dyDescent="0.25">
      <c r="A1512" s="14" t="str">
        <f t="shared" si="23"/>
        <v>12659447</v>
      </c>
      <c r="B1512" s="14" t="s">
        <v>3142</v>
      </c>
      <c r="C1512" s="14" t="s">
        <v>3143</v>
      </c>
      <c r="D1512" s="14" t="s">
        <v>204</v>
      </c>
      <c r="E1512" s="16">
        <v>219182.86</v>
      </c>
      <c r="F1512" s="17">
        <v>1</v>
      </c>
    </row>
    <row r="1513" spans="1:6" x14ac:dyDescent="0.25">
      <c r="A1513" s="14" t="str">
        <f t="shared" si="23"/>
        <v>12672079</v>
      </c>
      <c r="B1513" s="14" t="s">
        <v>3144</v>
      </c>
      <c r="C1513" s="14" t="s">
        <v>3145</v>
      </c>
      <c r="D1513" s="14" t="s">
        <v>217</v>
      </c>
      <c r="E1513" s="16">
        <v>136347.76999999999</v>
      </c>
      <c r="F1513" s="17">
        <v>1</v>
      </c>
    </row>
    <row r="1514" spans="1:6" x14ac:dyDescent="0.25">
      <c r="A1514" s="14" t="str">
        <f t="shared" si="23"/>
        <v>12722995</v>
      </c>
      <c r="B1514" s="14" t="s">
        <v>3146</v>
      </c>
      <c r="C1514" s="14" t="s">
        <v>3147</v>
      </c>
      <c r="D1514" s="14" t="s">
        <v>60</v>
      </c>
      <c r="E1514" s="16">
        <v>273803.01</v>
      </c>
      <c r="F1514" s="17">
        <v>1</v>
      </c>
    </row>
    <row r="1515" spans="1:6" x14ac:dyDescent="0.25">
      <c r="A1515" s="14" t="str">
        <f t="shared" si="23"/>
        <v>12756478</v>
      </c>
      <c r="B1515" s="18" t="s">
        <v>3148</v>
      </c>
      <c r="C1515" s="18" t="s">
        <v>3149</v>
      </c>
      <c r="D1515" s="18" t="s">
        <v>60</v>
      </c>
      <c r="E1515" s="20">
        <v>2429654.23</v>
      </c>
      <c r="F1515" s="21">
        <v>1</v>
      </c>
    </row>
    <row r="1516" spans="1:6" x14ac:dyDescent="0.25">
      <c r="A1516" s="14" t="str">
        <f t="shared" si="23"/>
        <v>12771026</v>
      </c>
      <c r="B1516" s="14" t="s">
        <v>3150</v>
      </c>
      <c r="C1516" s="14" t="s">
        <v>3151</v>
      </c>
      <c r="D1516" s="14" t="s">
        <v>252</v>
      </c>
      <c r="E1516" s="16">
        <v>1157.2</v>
      </c>
      <c r="F1516" s="17">
        <v>1</v>
      </c>
    </row>
    <row r="1517" spans="1:6" x14ac:dyDescent="0.25">
      <c r="A1517" s="14" t="str">
        <f t="shared" si="23"/>
        <v>12805396</v>
      </c>
      <c r="B1517" s="18" t="s">
        <v>3152</v>
      </c>
      <c r="C1517" s="18" t="s">
        <v>3153</v>
      </c>
      <c r="D1517" s="18" t="s">
        <v>204</v>
      </c>
      <c r="E1517" s="20">
        <v>331545.73</v>
      </c>
      <c r="F1517" s="21">
        <v>1</v>
      </c>
    </row>
    <row r="1518" spans="1:6" x14ac:dyDescent="0.25">
      <c r="A1518" s="14" t="str">
        <f t="shared" si="23"/>
        <v>12817701</v>
      </c>
      <c r="B1518" s="18" t="s">
        <v>3154</v>
      </c>
      <c r="C1518" s="18" t="s">
        <v>3155</v>
      </c>
      <c r="D1518" s="18" t="s">
        <v>252</v>
      </c>
      <c r="E1518" s="20">
        <v>4098112.17</v>
      </c>
      <c r="F1518" s="21">
        <v>1</v>
      </c>
    </row>
    <row r="1519" spans="1:6" x14ac:dyDescent="0.25">
      <c r="A1519" s="14" t="str">
        <f t="shared" si="23"/>
        <v>12825491</v>
      </c>
      <c r="B1519" s="14" t="s">
        <v>3156</v>
      </c>
      <c r="C1519" s="14" t="s">
        <v>3157</v>
      </c>
      <c r="D1519" s="14" t="s">
        <v>249</v>
      </c>
      <c r="E1519" s="16">
        <v>287099.11</v>
      </c>
      <c r="F1519" s="17">
        <v>1</v>
      </c>
    </row>
    <row r="1520" spans="1:6" x14ac:dyDescent="0.25">
      <c r="A1520" s="14" t="str">
        <f t="shared" si="23"/>
        <v>12838109</v>
      </c>
      <c r="B1520" s="18" t="s">
        <v>3158</v>
      </c>
      <c r="C1520" s="18" t="s">
        <v>3159</v>
      </c>
      <c r="D1520" s="18" t="s">
        <v>249</v>
      </c>
      <c r="E1520" s="20">
        <v>519226.54</v>
      </c>
      <c r="F1520" s="21">
        <v>1</v>
      </c>
    </row>
    <row r="1521" spans="1:6" x14ac:dyDescent="0.25">
      <c r="A1521" s="14" t="str">
        <f t="shared" si="23"/>
        <v>12848037</v>
      </c>
      <c r="B1521" s="18" t="s">
        <v>3160</v>
      </c>
      <c r="C1521" s="18" t="s">
        <v>3161</v>
      </c>
      <c r="D1521" s="18" t="s">
        <v>191</v>
      </c>
      <c r="E1521" s="20">
        <v>19762.11</v>
      </c>
      <c r="F1521" s="21">
        <v>1</v>
      </c>
    </row>
    <row r="1522" spans="1:6" x14ac:dyDescent="0.25">
      <c r="A1522" s="14" t="str">
        <f t="shared" si="23"/>
        <v>12915209</v>
      </c>
      <c r="B1522" s="14" t="s">
        <v>3162</v>
      </c>
      <c r="C1522" s="14" t="s">
        <v>3163</v>
      </c>
      <c r="D1522" s="14" t="s">
        <v>60</v>
      </c>
      <c r="E1522" s="16">
        <v>2506.29</v>
      </c>
      <c r="F1522" s="17">
        <v>1</v>
      </c>
    </row>
    <row r="1523" spans="1:6" x14ac:dyDescent="0.25">
      <c r="A1523" s="14" t="str">
        <f t="shared" si="23"/>
        <v>12916616</v>
      </c>
      <c r="B1523" s="18" t="s">
        <v>3164</v>
      </c>
      <c r="C1523" s="18" t="s">
        <v>3165</v>
      </c>
      <c r="D1523" s="18" t="s">
        <v>232</v>
      </c>
      <c r="E1523" s="20">
        <v>29083.69</v>
      </c>
      <c r="F1523" s="21">
        <v>1</v>
      </c>
    </row>
    <row r="1524" spans="1:6" x14ac:dyDescent="0.25">
      <c r="A1524" s="14" t="str">
        <f t="shared" si="23"/>
        <v>12968353</v>
      </c>
      <c r="B1524" s="14" t="s">
        <v>3166</v>
      </c>
      <c r="C1524" s="14" t="s">
        <v>3167</v>
      </c>
      <c r="D1524" s="14" t="s">
        <v>252</v>
      </c>
      <c r="E1524" s="16">
        <v>41565.160000000003</v>
      </c>
      <c r="F1524" s="17">
        <v>1</v>
      </c>
    </row>
    <row r="1525" spans="1:6" x14ac:dyDescent="0.25">
      <c r="A1525" s="14" t="str">
        <f t="shared" si="23"/>
        <v>13009667</v>
      </c>
      <c r="B1525" s="18" t="s">
        <v>3168</v>
      </c>
      <c r="C1525" s="18" t="s">
        <v>3169</v>
      </c>
      <c r="D1525" s="18" t="s">
        <v>249</v>
      </c>
      <c r="E1525" s="20">
        <v>3087933.98</v>
      </c>
      <c r="F1525" s="21">
        <v>1</v>
      </c>
    </row>
    <row r="1526" spans="1:6" x14ac:dyDescent="0.25">
      <c r="A1526" s="14" t="str">
        <f t="shared" si="23"/>
        <v>13016092</v>
      </c>
      <c r="B1526" s="14" t="s">
        <v>3170</v>
      </c>
      <c r="C1526" s="14" t="s">
        <v>3171</v>
      </c>
      <c r="D1526" s="14" t="s">
        <v>249</v>
      </c>
      <c r="E1526" s="16">
        <v>1940149.05</v>
      </c>
      <c r="F1526" s="17">
        <v>1</v>
      </c>
    </row>
    <row r="1527" spans="1:6" x14ac:dyDescent="0.25">
      <c r="A1527" s="14" t="str">
        <f t="shared" si="23"/>
        <v>13016332</v>
      </c>
      <c r="B1527" s="14" t="s">
        <v>3172</v>
      </c>
      <c r="C1527" s="14" t="s">
        <v>3173</v>
      </c>
      <c r="D1527" s="14" t="s">
        <v>1159</v>
      </c>
      <c r="E1527" s="16">
        <v>127004187.78</v>
      </c>
      <c r="F1527" s="17">
        <v>1</v>
      </c>
    </row>
    <row r="1528" spans="1:6" x14ac:dyDescent="0.25">
      <c r="A1528" s="14" t="str">
        <f t="shared" si="23"/>
        <v>13016621</v>
      </c>
      <c r="B1528" s="18" t="s">
        <v>3174</v>
      </c>
      <c r="C1528" s="18" t="s">
        <v>3175</v>
      </c>
      <c r="D1528" s="18" t="s">
        <v>1159</v>
      </c>
      <c r="E1528" s="20">
        <v>7942183.6799999997</v>
      </c>
      <c r="F1528" s="21">
        <v>1</v>
      </c>
    </row>
    <row r="1529" spans="1:6" x14ac:dyDescent="0.25">
      <c r="A1529" s="14" t="str">
        <f t="shared" si="23"/>
        <v>13025354</v>
      </c>
      <c r="B1529" s="14" t="s">
        <v>3176</v>
      </c>
      <c r="C1529" s="14" t="s">
        <v>3177</v>
      </c>
      <c r="D1529" s="14" t="s">
        <v>235</v>
      </c>
      <c r="E1529" s="16">
        <v>383732.4</v>
      </c>
      <c r="F1529" s="17">
        <v>1</v>
      </c>
    </row>
    <row r="1530" spans="1:6" x14ac:dyDescent="0.25">
      <c r="A1530" s="14" t="str">
        <f t="shared" si="23"/>
        <v>13025507</v>
      </c>
      <c r="B1530" s="18" t="s">
        <v>3178</v>
      </c>
      <c r="C1530" s="18" t="s">
        <v>3179</v>
      </c>
      <c r="D1530" s="18" t="s">
        <v>1159</v>
      </c>
      <c r="E1530" s="20">
        <v>37990338.640000001</v>
      </c>
      <c r="F1530" s="21">
        <v>1</v>
      </c>
    </row>
    <row r="1531" spans="1:6" x14ac:dyDescent="0.25">
      <c r="A1531" s="14" t="str">
        <f t="shared" si="23"/>
        <v>13030481</v>
      </c>
      <c r="B1531" s="14" t="s">
        <v>3180</v>
      </c>
      <c r="C1531" s="14" t="s">
        <v>3181</v>
      </c>
      <c r="D1531" s="14" t="s">
        <v>1159</v>
      </c>
      <c r="E1531" s="16">
        <v>4321616.24</v>
      </c>
      <c r="F1531" s="17">
        <v>1</v>
      </c>
    </row>
    <row r="1532" spans="1:6" x14ac:dyDescent="0.25">
      <c r="A1532" s="14" t="str">
        <f t="shared" si="23"/>
        <v>13036835</v>
      </c>
      <c r="B1532" s="18" t="s">
        <v>3182</v>
      </c>
      <c r="C1532" s="18" t="s">
        <v>3183</v>
      </c>
      <c r="D1532" s="18" t="s">
        <v>249</v>
      </c>
      <c r="E1532" s="20">
        <v>3161824.36</v>
      </c>
      <c r="F1532" s="21">
        <v>1</v>
      </c>
    </row>
    <row r="1533" spans="1:6" x14ac:dyDescent="0.25">
      <c r="A1533" s="14" t="str">
        <f t="shared" si="23"/>
        <v>13056940</v>
      </c>
      <c r="B1533" s="18" t="s">
        <v>3184</v>
      </c>
      <c r="C1533" s="18" t="s">
        <v>3185</v>
      </c>
      <c r="D1533" s="18" t="s">
        <v>249</v>
      </c>
      <c r="E1533" s="20">
        <v>28409227.5</v>
      </c>
      <c r="F1533" s="21">
        <v>1</v>
      </c>
    </row>
    <row r="1534" spans="1:6" x14ac:dyDescent="0.25">
      <c r="A1534" s="14" t="str">
        <f t="shared" si="23"/>
        <v>13098041</v>
      </c>
      <c r="B1534" s="14" t="s">
        <v>3186</v>
      </c>
      <c r="C1534" s="14" t="s">
        <v>3187</v>
      </c>
      <c r="D1534" s="14" t="s">
        <v>1159</v>
      </c>
      <c r="E1534" s="16">
        <v>7341563.6900000004</v>
      </c>
      <c r="F1534" s="17">
        <v>1</v>
      </c>
    </row>
    <row r="1535" spans="1:6" x14ac:dyDescent="0.25">
      <c r="A1535" s="14" t="str">
        <f t="shared" si="23"/>
        <v>13140406</v>
      </c>
      <c r="B1535" s="18" t="s">
        <v>3188</v>
      </c>
      <c r="C1535" s="18" t="s">
        <v>3189</v>
      </c>
      <c r="D1535" s="18" t="s">
        <v>235</v>
      </c>
      <c r="E1535" s="20">
        <v>93365.18</v>
      </c>
      <c r="F1535" s="21">
        <v>1</v>
      </c>
    </row>
    <row r="1536" spans="1:6" x14ac:dyDescent="0.25">
      <c r="A1536" s="14" t="str">
        <f t="shared" si="23"/>
        <v>13146397</v>
      </c>
      <c r="B1536" s="14" t="s">
        <v>3190</v>
      </c>
      <c r="C1536" s="14" t="s">
        <v>3191</v>
      </c>
      <c r="D1536" s="14" t="s">
        <v>235</v>
      </c>
      <c r="E1536" s="16">
        <v>352283.35</v>
      </c>
      <c r="F1536" s="17">
        <v>1</v>
      </c>
    </row>
    <row r="1537" spans="1:6" x14ac:dyDescent="0.25">
      <c r="A1537" s="14" t="str">
        <f t="shared" si="23"/>
        <v>13151235</v>
      </c>
      <c r="B1537" s="18" t="s">
        <v>3192</v>
      </c>
      <c r="C1537" s="18" t="s">
        <v>3193</v>
      </c>
      <c r="D1537" s="18" t="s">
        <v>60</v>
      </c>
      <c r="E1537" s="20">
        <v>37750</v>
      </c>
      <c r="F1537" s="21">
        <v>1</v>
      </c>
    </row>
    <row r="1538" spans="1:6" x14ac:dyDescent="0.25">
      <c r="A1538" s="14" t="str">
        <f t="shared" si="23"/>
        <v>13170477</v>
      </c>
      <c r="B1538" s="14" t="s">
        <v>3194</v>
      </c>
      <c r="C1538" s="14" t="s">
        <v>3195</v>
      </c>
      <c r="D1538" s="14" t="s">
        <v>1159</v>
      </c>
      <c r="E1538" s="16">
        <v>5803.7</v>
      </c>
      <c r="F1538" s="17">
        <v>1</v>
      </c>
    </row>
    <row r="1539" spans="1:6" x14ac:dyDescent="0.25">
      <c r="A1539" s="14" t="str">
        <f t="shared" si="23"/>
        <v>13175690</v>
      </c>
      <c r="B1539" s="18" t="s">
        <v>3196</v>
      </c>
      <c r="C1539" s="18" t="s">
        <v>3197</v>
      </c>
      <c r="D1539" s="18" t="s">
        <v>1159</v>
      </c>
      <c r="E1539" s="20">
        <v>119590375.39</v>
      </c>
      <c r="F1539" s="21">
        <v>1</v>
      </c>
    </row>
    <row r="1540" spans="1:6" x14ac:dyDescent="0.25">
      <c r="A1540" s="14" t="str">
        <f t="shared" si="23"/>
        <v>13191253</v>
      </c>
      <c r="B1540" s="18" t="s">
        <v>3198</v>
      </c>
      <c r="C1540" s="18" t="s">
        <v>3199</v>
      </c>
      <c r="D1540" s="18" t="s">
        <v>199</v>
      </c>
      <c r="E1540" s="20">
        <v>772012.08</v>
      </c>
      <c r="F1540" s="21">
        <v>1</v>
      </c>
    </row>
    <row r="1541" spans="1:6" x14ac:dyDescent="0.25">
      <c r="A1541" s="14" t="str">
        <f t="shared" si="23"/>
        <v>13204203</v>
      </c>
      <c r="B1541" s="14" t="s">
        <v>3200</v>
      </c>
      <c r="C1541" s="14" t="s">
        <v>3201</v>
      </c>
      <c r="D1541" s="14" t="s">
        <v>217</v>
      </c>
      <c r="E1541" s="16">
        <v>702636.54</v>
      </c>
      <c r="F1541" s="17">
        <v>1</v>
      </c>
    </row>
    <row r="1542" spans="1:6" x14ac:dyDescent="0.25">
      <c r="A1542" s="14" t="str">
        <f t="shared" si="23"/>
        <v>13220470</v>
      </c>
      <c r="B1542" s="14" t="s">
        <v>3202</v>
      </c>
      <c r="C1542" s="14" t="s">
        <v>3203</v>
      </c>
      <c r="D1542" s="14" t="s">
        <v>249</v>
      </c>
      <c r="E1542" s="16">
        <v>4610264.71</v>
      </c>
      <c r="F1542" s="17">
        <v>1</v>
      </c>
    </row>
    <row r="1543" spans="1:6" x14ac:dyDescent="0.25">
      <c r="A1543" s="14" t="str">
        <f t="shared" ref="A1543:A1606" si="24">LEFT(SUBSTITUTE(SUBSTITUTE(SUBSTITUTE(SUBSTITUTE(TRIM(B1543),".",""),"/",""),"-","")," ",""), 8)</f>
        <v>13227038</v>
      </c>
      <c r="B1543" s="14" t="s">
        <v>3204</v>
      </c>
      <c r="C1543" s="14" t="s">
        <v>3205</v>
      </c>
      <c r="D1543" s="14" t="s">
        <v>249</v>
      </c>
      <c r="E1543" s="16">
        <v>2083692.79</v>
      </c>
      <c r="F1543" s="17">
        <v>1</v>
      </c>
    </row>
    <row r="1544" spans="1:6" x14ac:dyDescent="0.25">
      <c r="A1544" s="14" t="str">
        <f t="shared" si="24"/>
        <v>13229778</v>
      </c>
      <c r="B1544" s="18" t="s">
        <v>3206</v>
      </c>
      <c r="C1544" s="18" t="s">
        <v>3207</v>
      </c>
      <c r="D1544" s="18" t="s">
        <v>249</v>
      </c>
      <c r="E1544" s="20">
        <v>73092.25</v>
      </c>
      <c r="F1544" s="21">
        <v>1</v>
      </c>
    </row>
    <row r="1545" spans="1:6" x14ac:dyDescent="0.25">
      <c r="A1545" s="14" t="str">
        <f t="shared" si="24"/>
        <v>13231055</v>
      </c>
      <c r="B1545" s="18" t="s">
        <v>3208</v>
      </c>
      <c r="C1545" s="18" t="s">
        <v>3209</v>
      </c>
      <c r="D1545" s="18" t="s">
        <v>249</v>
      </c>
      <c r="E1545" s="20">
        <v>1572443.74</v>
      </c>
      <c r="F1545" s="21">
        <v>1</v>
      </c>
    </row>
    <row r="1546" spans="1:6" x14ac:dyDescent="0.25">
      <c r="A1546" s="14" t="str">
        <f t="shared" si="24"/>
        <v>13236591</v>
      </c>
      <c r="B1546" s="14" t="s">
        <v>3210</v>
      </c>
      <c r="C1546" s="14" t="s">
        <v>3211</v>
      </c>
      <c r="D1546" s="14" t="s">
        <v>249</v>
      </c>
      <c r="E1546" s="16">
        <v>2179507.0499999998</v>
      </c>
      <c r="F1546" s="17">
        <v>1</v>
      </c>
    </row>
    <row r="1547" spans="1:6" x14ac:dyDescent="0.25">
      <c r="A1547" s="14" t="str">
        <f t="shared" si="24"/>
        <v>13237656</v>
      </c>
      <c r="B1547" s="18" t="s">
        <v>3212</v>
      </c>
      <c r="C1547" s="18" t="s">
        <v>3213</v>
      </c>
      <c r="D1547" s="18" t="s">
        <v>249</v>
      </c>
      <c r="E1547" s="20">
        <v>113531.34</v>
      </c>
      <c r="F1547" s="21">
        <v>1</v>
      </c>
    </row>
    <row r="1548" spans="1:6" x14ac:dyDescent="0.25">
      <c r="A1548" s="14" t="str">
        <f t="shared" si="24"/>
        <v>13258637</v>
      </c>
      <c r="B1548" s="14" t="s">
        <v>3214</v>
      </c>
      <c r="C1548" s="14" t="s">
        <v>45</v>
      </c>
      <c r="D1548" s="14" t="s">
        <v>1159</v>
      </c>
      <c r="E1548" s="16">
        <v>89409207.989999995</v>
      </c>
      <c r="F1548" s="17">
        <v>1</v>
      </c>
    </row>
    <row r="1549" spans="1:6" x14ac:dyDescent="0.25">
      <c r="A1549" s="14" t="str">
        <f t="shared" si="24"/>
        <v>13282274</v>
      </c>
      <c r="B1549" s="14" t="s">
        <v>3215</v>
      </c>
      <c r="C1549" s="14" t="s">
        <v>3216</v>
      </c>
      <c r="D1549" s="14" t="s">
        <v>191</v>
      </c>
      <c r="E1549" s="16">
        <v>1531442.18</v>
      </c>
      <c r="F1549" s="17">
        <v>1</v>
      </c>
    </row>
    <row r="1550" spans="1:6" x14ac:dyDescent="0.25">
      <c r="A1550" s="14" t="str">
        <f t="shared" si="24"/>
        <v>13284872</v>
      </c>
      <c r="B1550" s="14" t="s">
        <v>3217</v>
      </c>
      <c r="C1550" s="14" t="s">
        <v>3218</v>
      </c>
      <c r="D1550" s="14" t="s">
        <v>249</v>
      </c>
      <c r="E1550" s="16">
        <v>185407.71</v>
      </c>
      <c r="F1550" s="17">
        <v>1</v>
      </c>
    </row>
    <row r="1551" spans="1:6" x14ac:dyDescent="0.25">
      <c r="A1551" s="14" t="str">
        <f t="shared" si="24"/>
        <v>13296018</v>
      </c>
      <c r="B1551" s="18" t="s">
        <v>3219</v>
      </c>
      <c r="C1551" s="18" t="s">
        <v>3220</v>
      </c>
      <c r="D1551" s="18" t="s">
        <v>204</v>
      </c>
      <c r="E1551" s="20">
        <v>1258949.19</v>
      </c>
      <c r="F1551" s="21">
        <v>1</v>
      </c>
    </row>
    <row r="1552" spans="1:6" x14ac:dyDescent="0.25">
      <c r="A1552" s="14" t="str">
        <f t="shared" si="24"/>
        <v>13320422</v>
      </c>
      <c r="B1552" s="14" t="s">
        <v>3221</v>
      </c>
      <c r="C1552" s="14" t="s">
        <v>3222</v>
      </c>
      <c r="D1552" s="14" t="s">
        <v>60</v>
      </c>
      <c r="E1552" s="16">
        <v>144170.35</v>
      </c>
      <c r="F1552" s="17">
        <v>1</v>
      </c>
    </row>
    <row r="1553" spans="1:6" x14ac:dyDescent="0.25">
      <c r="A1553" s="14" t="str">
        <f t="shared" si="24"/>
        <v>13325152</v>
      </c>
      <c r="B1553" s="14" t="s">
        <v>3223</v>
      </c>
      <c r="C1553" s="14" t="s">
        <v>3224</v>
      </c>
      <c r="D1553" s="14" t="s">
        <v>249</v>
      </c>
      <c r="E1553" s="16">
        <v>148828.26</v>
      </c>
      <c r="F1553" s="17">
        <v>1</v>
      </c>
    </row>
    <row r="1554" spans="1:6" x14ac:dyDescent="0.25">
      <c r="A1554" s="14" t="str">
        <f t="shared" si="24"/>
        <v>13346572</v>
      </c>
      <c r="B1554" s="14" t="s">
        <v>3225</v>
      </c>
      <c r="C1554" s="14" t="s">
        <v>3226</v>
      </c>
      <c r="D1554" s="14" t="s">
        <v>249</v>
      </c>
      <c r="E1554" s="16">
        <v>533197.68999999994</v>
      </c>
      <c r="F1554" s="17">
        <v>1</v>
      </c>
    </row>
    <row r="1555" spans="1:6" x14ac:dyDescent="0.25">
      <c r="A1555" s="14" t="str">
        <f t="shared" si="24"/>
        <v>13360098</v>
      </c>
      <c r="B1555" s="18" t="s">
        <v>3227</v>
      </c>
      <c r="C1555" s="18" t="s">
        <v>3228</v>
      </c>
      <c r="D1555" s="18" t="s">
        <v>191</v>
      </c>
      <c r="E1555" s="20">
        <v>101645.66</v>
      </c>
      <c r="F1555" s="21">
        <v>1</v>
      </c>
    </row>
    <row r="1556" spans="1:6" x14ac:dyDescent="0.25">
      <c r="A1556" s="14" t="str">
        <f t="shared" si="24"/>
        <v>13374301</v>
      </c>
      <c r="B1556" s="14" t="s">
        <v>3229</v>
      </c>
      <c r="C1556" s="14" t="s">
        <v>3230</v>
      </c>
      <c r="D1556" s="14" t="s">
        <v>1159</v>
      </c>
      <c r="E1556" s="16">
        <v>36606.639999999999</v>
      </c>
      <c r="F1556" s="17">
        <v>1</v>
      </c>
    </row>
    <row r="1557" spans="1:6" x14ac:dyDescent="0.25">
      <c r="A1557" s="14" t="str">
        <f t="shared" si="24"/>
        <v>13396200</v>
      </c>
      <c r="B1557" s="18" t="s">
        <v>3231</v>
      </c>
      <c r="C1557" s="18" t="s">
        <v>3232</v>
      </c>
      <c r="D1557" s="18" t="s">
        <v>235</v>
      </c>
      <c r="E1557" s="20">
        <v>181296.27</v>
      </c>
      <c r="F1557" s="21">
        <v>1</v>
      </c>
    </row>
    <row r="1558" spans="1:6" x14ac:dyDescent="0.25">
      <c r="A1558" s="14" t="str">
        <f t="shared" si="24"/>
        <v>13434477</v>
      </c>
      <c r="B1558" s="18" t="s">
        <v>3233</v>
      </c>
      <c r="C1558" s="18" t="s">
        <v>3234</v>
      </c>
      <c r="D1558" s="18" t="s">
        <v>249</v>
      </c>
      <c r="E1558" s="20">
        <v>3716</v>
      </c>
      <c r="F1558" s="21">
        <v>1</v>
      </c>
    </row>
    <row r="1559" spans="1:6" x14ac:dyDescent="0.25">
      <c r="A1559" s="14" t="str">
        <f t="shared" si="24"/>
        <v>13437845</v>
      </c>
      <c r="B1559" s="14" t="s">
        <v>3235</v>
      </c>
      <c r="C1559" s="14" t="s">
        <v>3236</v>
      </c>
      <c r="D1559" s="14" t="s">
        <v>470</v>
      </c>
      <c r="E1559" s="16">
        <v>137795.68</v>
      </c>
      <c r="F1559" s="17">
        <v>1</v>
      </c>
    </row>
    <row r="1560" spans="1:6" x14ac:dyDescent="0.25">
      <c r="A1560" s="14" t="str">
        <f t="shared" si="24"/>
        <v>13441320</v>
      </c>
      <c r="B1560" s="18" t="s">
        <v>3237</v>
      </c>
      <c r="C1560" s="18" t="s">
        <v>3238</v>
      </c>
      <c r="D1560" s="18" t="s">
        <v>60</v>
      </c>
      <c r="E1560" s="20">
        <v>370105.69</v>
      </c>
      <c r="F1560" s="21">
        <v>1</v>
      </c>
    </row>
    <row r="1561" spans="1:6" x14ac:dyDescent="0.25">
      <c r="A1561" s="14" t="str">
        <f t="shared" si="24"/>
        <v>13446268</v>
      </c>
      <c r="B1561" s="18" t="s">
        <v>3239</v>
      </c>
      <c r="C1561" s="18" t="s">
        <v>3240</v>
      </c>
      <c r="D1561" s="18" t="s">
        <v>217</v>
      </c>
      <c r="E1561" s="20">
        <v>220041.15</v>
      </c>
      <c r="F1561" s="21">
        <v>1</v>
      </c>
    </row>
    <row r="1562" spans="1:6" x14ac:dyDescent="0.25">
      <c r="A1562" s="14" t="str">
        <f t="shared" si="24"/>
        <v>13453481</v>
      </c>
      <c r="B1562" s="18" t="s">
        <v>3241</v>
      </c>
      <c r="C1562" s="18" t="s">
        <v>3242</v>
      </c>
      <c r="D1562" s="18" t="s">
        <v>60</v>
      </c>
      <c r="E1562" s="20">
        <v>66219.360000000001</v>
      </c>
      <c r="F1562" s="21">
        <v>1</v>
      </c>
    </row>
    <row r="1563" spans="1:6" x14ac:dyDescent="0.25">
      <c r="A1563" s="14" t="str">
        <f t="shared" si="24"/>
        <v>13459478</v>
      </c>
      <c r="B1563" s="18" t="s">
        <v>3243</v>
      </c>
      <c r="C1563" s="18" t="s">
        <v>3244</v>
      </c>
      <c r="D1563" s="18" t="s">
        <v>199</v>
      </c>
      <c r="E1563" s="20">
        <v>395693.74</v>
      </c>
      <c r="F1563" s="21">
        <v>1</v>
      </c>
    </row>
    <row r="1564" spans="1:6" x14ac:dyDescent="0.25">
      <c r="A1564" s="14" t="str">
        <f t="shared" si="24"/>
        <v>13466928</v>
      </c>
      <c r="B1564" s="18" t="s">
        <v>3245</v>
      </c>
      <c r="C1564" s="18" t="s">
        <v>3246</v>
      </c>
      <c r="D1564" s="18" t="s">
        <v>287</v>
      </c>
      <c r="E1564" s="20">
        <v>341113.36</v>
      </c>
      <c r="F1564" s="21">
        <v>1</v>
      </c>
    </row>
    <row r="1565" spans="1:6" x14ac:dyDescent="0.25">
      <c r="A1565" s="14" t="str">
        <f t="shared" si="24"/>
        <v>13468548</v>
      </c>
      <c r="B1565" s="14" t="s">
        <v>3247</v>
      </c>
      <c r="C1565" s="14" t="s">
        <v>3248</v>
      </c>
      <c r="D1565" s="14" t="s">
        <v>388</v>
      </c>
      <c r="E1565" s="16">
        <v>438584.09</v>
      </c>
      <c r="F1565" s="17">
        <v>1</v>
      </c>
    </row>
    <row r="1566" spans="1:6" x14ac:dyDescent="0.25">
      <c r="A1566" s="14" t="str">
        <f t="shared" si="24"/>
        <v>13504395</v>
      </c>
      <c r="B1566" s="18" t="s">
        <v>3249</v>
      </c>
      <c r="C1566" s="18" t="s">
        <v>3250</v>
      </c>
      <c r="D1566" s="18" t="s">
        <v>249</v>
      </c>
      <c r="E1566" s="20">
        <v>20960381.719999999</v>
      </c>
      <c r="F1566" s="21">
        <v>1</v>
      </c>
    </row>
    <row r="1567" spans="1:6" x14ac:dyDescent="0.25">
      <c r="A1567" s="14" t="str">
        <f t="shared" si="24"/>
        <v>13510285</v>
      </c>
      <c r="B1567" s="18" t="s">
        <v>3251</v>
      </c>
      <c r="C1567" s="18" t="s">
        <v>3252</v>
      </c>
      <c r="D1567" s="18" t="s">
        <v>249</v>
      </c>
      <c r="E1567" s="20">
        <v>130986.57</v>
      </c>
      <c r="F1567" s="21">
        <v>1</v>
      </c>
    </row>
    <row r="1568" spans="1:6" x14ac:dyDescent="0.25">
      <c r="A1568" s="14" t="str">
        <f t="shared" si="24"/>
        <v>13512797</v>
      </c>
      <c r="B1568" s="14" t="s">
        <v>3253</v>
      </c>
      <c r="C1568" s="14" t="s">
        <v>3254</v>
      </c>
      <c r="D1568" s="14" t="s">
        <v>60</v>
      </c>
      <c r="E1568" s="16">
        <v>25736.04</v>
      </c>
      <c r="F1568" s="17">
        <v>1</v>
      </c>
    </row>
    <row r="1569" spans="1:6" x14ac:dyDescent="0.25">
      <c r="A1569" s="14" t="str">
        <f t="shared" si="24"/>
        <v>13527064</v>
      </c>
      <c r="B1569" s="14" t="s">
        <v>3255</v>
      </c>
      <c r="C1569" s="14" t="s">
        <v>3256</v>
      </c>
      <c r="D1569" s="14" t="s">
        <v>249</v>
      </c>
      <c r="E1569" s="16">
        <v>31208.57</v>
      </c>
      <c r="F1569" s="17">
        <v>1</v>
      </c>
    </row>
    <row r="1570" spans="1:6" x14ac:dyDescent="0.25">
      <c r="A1570" s="14" t="str">
        <f t="shared" si="24"/>
        <v>13527406</v>
      </c>
      <c r="B1570" s="14" t="s">
        <v>3257</v>
      </c>
      <c r="C1570" s="14" t="s">
        <v>3258</v>
      </c>
      <c r="D1570" s="14" t="s">
        <v>214</v>
      </c>
      <c r="E1570" s="16">
        <v>222532.17</v>
      </c>
      <c r="F1570" s="17">
        <v>1</v>
      </c>
    </row>
    <row r="1571" spans="1:6" x14ac:dyDescent="0.25">
      <c r="A1571" s="14" t="str">
        <f t="shared" si="24"/>
        <v>13534359</v>
      </c>
      <c r="B1571" s="18" t="s">
        <v>3259</v>
      </c>
      <c r="C1571" s="18" t="s">
        <v>3260</v>
      </c>
      <c r="D1571" s="18" t="s">
        <v>249</v>
      </c>
      <c r="E1571" s="20">
        <v>5026747.84</v>
      </c>
      <c r="F1571" s="21">
        <v>1</v>
      </c>
    </row>
    <row r="1572" spans="1:6" x14ac:dyDescent="0.25">
      <c r="A1572" s="14" t="str">
        <f t="shared" si="24"/>
        <v>13534771</v>
      </c>
      <c r="B1572" s="14" t="s">
        <v>3261</v>
      </c>
      <c r="C1572" s="14" t="s">
        <v>3262</v>
      </c>
      <c r="D1572" s="14" t="s">
        <v>249</v>
      </c>
      <c r="E1572" s="16">
        <v>21639287.489999998</v>
      </c>
      <c r="F1572" s="17">
        <v>1</v>
      </c>
    </row>
    <row r="1573" spans="1:6" x14ac:dyDescent="0.25">
      <c r="A1573" s="14" t="str">
        <f t="shared" si="24"/>
        <v>13534935</v>
      </c>
      <c r="B1573" s="18" t="s">
        <v>3263</v>
      </c>
      <c r="C1573" s="18" t="s">
        <v>3264</v>
      </c>
      <c r="D1573" s="18" t="s">
        <v>287</v>
      </c>
      <c r="E1573" s="20">
        <v>1804592.57</v>
      </c>
      <c r="F1573" s="21">
        <v>1</v>
      </c>
    </row>
    <row r="1574" spans="1:6" x14ac:dyDescent="0.25">
      <c r="A1574" s="14" t="str">
        <f t="shared" si="24"/>
        <v>13562665</v>
      </c>
      <c r="B1574" s="14" t="s">
        <v>3265</v>
      </c>
      <c r="C1574" s="14" t="s">
        <v>3266</v>
      </c>
      <c r="D1574" s="14" t="s">
        <v>249</v>
      </c>
      <c r="E1574" s="16">
        <v>1137617.42</v>
      </c>
      <c r="F1574" s="17">
        <v>1</v>
      </c>
    </row>
    <row r="1575" spans="1:6" x14ac:dyDescent="0.25">
      <c r="A1575" s="14" t="str">
        <f t="shared" si="24"/>
        <v>13578200</v>
      </c>
      <c r="B1575" s="14" t="s">
        <v>3267</v>
      </c>
      <c r="C1575" s="14" t="s">
        <v>3268</v>
      </c>
      <c r="D1575" s="14" t="s">
        <v>287</v>
      </c>
      <c r="E1575" s="16">
        <v>2551056.85</v>
      </c>
      <c r="F1575" s="17">
        <v>1</v>
      </c>
    </row>
    <row r="1576" spans="1:6" x14ac:dyDescent="0.25">
      <c r="A1576" s="14" t="str">
        <f t="shared" si="24"/>
        <v>13583422</v>
      </c>
      <c r="B1576" s="18" t="s">
        <v>3269</v>
      </c>
      <c r="C1576" s="18" t="s">
        <v>3270</v>
      </c>
      <c r="D1576" s="18" t="s">
        <v>249</v>
      </c>
      <c r="E1576" s="20">
        <v>17957.18</v>
      </c>
      <c r="F1576" s="21">
        <v>1</v>
      </c>
    </row>
    <row r="1577" spans="1:6" x14ac:dyDescent="0.25">
      <c r="A1577" s="14" t="str">
        <f t="shared" si="24"/>
        <v>13596650</v>
      </c>
      <c r="B1577" s="18" t="s">
        <v>3271</v>
      </c>
      <c r="C1577" s="18" t="s">
        <v>3272</v>
      </c>
      <c r="D1577" s="18" t="s">
        <v>60</v>
      </c>
      <c r="E1577" s="20">
        <v>182442.09</v>
      </c>
      <c r="F1577" s="21">
        <v>1</v>
      </c>
    </row>
    <row r="1578" spans="1:6" x14ac:dyDescent="0.25">
      <c r="A1578" s="14" t="str">
        <f t="shared" si="24"/>
        <v>13603360</v>
      </c>
      <c r="B1578" s="14" t="s">
        <v>3273</v>
      </c>
      <c r="C1578" s="14" t="s">
        <v>3274</v>
      </c>
      <c r="D1578" s="14" t="s">
        <v>249</v>
      </c>
      <c r="E1578" s="16">
        <v>41498550.869999997</v>
      </c>
      <c r="F1578" s="17">
        <v>1</v>
      </c>
    </row>
    <row r="1579" spans="1:6" x14ac:dyDescent="0.25">
      <c r="A1579" s="14" t="str">
        <f t="shared" si="24"/>
        <v>13624792</v>
      </c>
      <c r="B1579" s="14" t="s">
        <v>3275</v>
      </c>
      <c r="C1579" s="14" t="s">
        <v>3276</v>
      </c>
      <c r="D1579" s="14" t="s">
        <v>194</v>
      </c>
      <c r="E1579" s="16">
        <v>4697987.2699999996</v>
      </c>
      <c r="F1579" s="17">
        <v>1</v>
      </c>
    </row>
    <row r="1580" spans="1:6" x14ac:dyDescent="0.25">
      <c r="A1580" s="14" t="str">
        <f t="shared" si="24"/>
        <v>13648439</v>
      </c>
      <c r="B1580" s="14" t="s">
        <v>3277</v>
      </c>
      <c r="C1580" s="14" t="s">
        <v>3278</v>
      </c>
      <c r="D1580" s="14" t="s">
        <v>272</v>
      </c>
      <c r="E1580" s="16">
        <v>51164.78</v>
      </c>
      <c r="F1580" s="17">
        <v>1</v>
      </c>
    </row>
    <row r="1581" spans="1:6" x14ac:dyDescent="0.25">
      <c r="A1581" s="14" t="str">
        <f t="shared" si="24"/>
        <v>13651716</v>
      </c>
      <c r="B1581" s="14" t="s">
        <v>3279</v>
      </c>
      <c r="C1581" s="14" t="s">
        <v>3280</v>
      </c>
      <c r="D1581" s="14" t="s">
        <v>249</v>
      </c>
      <c r="E1581" s="16">
        <v>1782355.16</v>
      </c>
      <c r="F1581" s="17">
        <v>1</v>
      </c>
    </row>
    <row r="1582" spans="1:6" x14ac:dyDescent="0.25">
      <c r="A1582" s="14" t="str">
        <f t="shared" si="24"/>
        <v>13671086</v>
      </c>
      <c r="B1582" s="18" t="s">
        <v>3281</v>
      </c>
      <c r="C1582" s="18" t="s">
        <v>3282</v>
      </c>
      <c r="D1582" s="18" t="s">
        <v>249</v>
      </c>
      <c r="E1582" s="20">
        <v>9488256.5199999996</v>
      </c>
      <c r="F1582" s="21">
        <v>1</v>
      </c>
    </row>
    <row r="1583" spans="1:6" x14ac:dyDescent="0.25">
      <c r="A1583" s="14" t="str">
        <f t="shared" si="24"/>
        <v>13671217</v>
      </c>
      <c r="B1583" s="14" t="s">
        <v>3283</v>
      </c>
      <c r="C1583" s="14" t="s">
        <v>3284</v>
      </c>
      <c r="D1583" s="14" t="s">
        <v>60</v>
      </c>
      <c r="E1583" s="16">
        <v>3007580.67</v>
      </c>
      <c r="F1583" s="17">
        <v>1</v>
      </c>
    </row>
    <row r="1584" spans="1:6" x14ac:dyDescent="0.25">
      <c r="A1584" s="14" t="str">
        <f t="shared" si="24"/>
        <v>13680236</v>
      </c>
      <c r="B1584" s="18" t="s">
        <v>3285</v>
      </c>
      <c r="C1584" s="18" t="s">
        <v>3286</v>
      </c>
      <c r="D1584" s="18" t="s">
        <v>249</v>
      </c>
      <c r="E1584" s="20">
        <v>6101.55</v>
      </c>
      <c r="F1584" s="21">
        <v>1</v>
      </c>
    </row>
    <row r="1585" spans="1:6" x14ac:dyDescent="0.25">
      <c r="A1585" s="14" t="str">
        <f t="shared" si="24"/>
        <v>13696457</v>
      </c>
      <c r="B1585" s="14" t="s">
        <v>3287</v>
      </c>
      <c r="C1585" s="14" t="s">
        <v>3288</v>
      </c>
      <c r="D1585" s="14" t="s">
        <v>346</v>
      </c>
      <c r="E1585" s="16">
        <v>2364140.75</v>
      </c>
      <c r="F1585" s="17">
        <v>1</v>
      </c>
    </row>
    <row r="1586" spans="1:6" x14ac:dyDescent="0.25">
      <c r="A1586" s="14" t="str">
        <f t="shared" si="24"/>
        <v>13701214</v>
      </c>
      <c r="B1586" s="18" t="s">
        <v>3289</v>
      </c>
      <c r="C1586" s="18" t="s">
        <v>3290</v>
      </c>
      <c r="D1586" s="18" t="s">
        <v>249</v>
      </c>
      <c r="E1586" s="20">
        <v>19115.89</v>
      </c>
      <c r="F1586" s="21">
        <v>1</v>
      </c>
    </row>
    <row r="1587" spans="1:6" x14ac:dyDescent="0.25">
      <c r="A1587" s="14" t="str">
        <f t="shared" si="24"/>
        <v>13707761</v>
      </c>
      <c r="B1587" s="14" t="s">
        <v>3291</v>
      </c>
      <c r="C1587" s="14" t="s">
        <v>3292</v>
      </c>
      <c r="D1587" s="14" t="s">
        <v>249</v>
      </c>
      <c r="E1587" s="16">
        <v>68321.490000000005</v>
      </c>
      <c r="F1587" s="17">
        <v>1</v>
      </c>
    </row>
    <row r="1588" spans="1:6" x14ac:dyDescent="0.25">
      <c r="A1588" s="14" t="str">
        <f t="shared" si="24"/>
        <v>13714738</v>
      </c>
      <c r="B1588" s="14" t="s">
        <v>3293</v>
      </c>
      <c r="C1588" s="14" t="s">
        <v>3294</v>
      </c>
      <c r="D1588" s="14" t="s">
        <v>249</v>
      </c>
      <c r="E1588" s="16">
        <v>13930.08</v>
      </c>
      <c r="F1588" s="17">
        <v>1</v>
      </c>
    </row>
    <row r="1589" spans="1:6" x14ac:dyDescent="0.25">
      <c r="A1589" s="14" t="str">
        <f t="shared" si="24"/>
        <v>13723061</v>
      </c>
      <c r="B1589" s="18" t="s">
        <v>3295</v>
      </c>
      <c r="C1589" s="18" t="s">
        <v>3296</v>
      </c>
      <c r="D1589" s="18" t="s">
        <v>60</v>
      </c>
      <c r="E1589" s="20">
        <v>65317.53</v>
      </c>
      <c r="F1589" s="21">
        <v>1</v>
      </c>
    </row>
    <row r="1590" spans="1:6" x14ac:dyDescent="0.25">
      <c r="A1590" s="14" t="str">
        <f t="shared" si="24"/>
        <v>13742051</v>
      </c>
      <c r="B1590" s="14" t="s">
        <v>3297</v>
      </c>
      <c r="C1590" s="14" t="s">
        <v>3298</v>
      </c>
      <c r="D1590" s="14" t="s">
        <v>249</v>
      </c>
      <c r="E1590" s="16">
        <v>3297846.08</v>
      </c>
      <c r="F1590" s="17">
        <v>1</v>
      </c>
    </row>
    <row r="1591" spans="1:6" x14ac:dyDescent="0.25">
      <c r="A1591" s="14" t="str">
        <f t="shared" si="24"/>
        <v>13743568</v>
      </c>
      <c r="B1591" s="14" t="s">
        <v>3299</v>
      </c>
      <c r="C1591" s="14" t="s">
        <v>3300</v>
      </c>
      <c r="D1591" s="14" t="s">
        <v>191</v>
      </c>
      <c r="E1591" s="16">
        <v>407185.84</v>
      </c>
      <c r="F1591" s="17">
        <v>1</v>
      </c>
    </row>
    <row r="1592" spans="1:6" x14ac:dyDescent="0.25">
      <c r="A1592" s="14" t="str">
        <f t="shared" si="24"/>
        <v>13752936</v>
      </c>
      <c r="B1592" s="18" t="s">
        <v>3301</v>
      </c>
      <c r="C1592" s="18" t="s">
        <v>3302</v>
      </c>
      <c r="D1592" s="18" t="s">
        <v>249</v>
      </c>
      <c r="E1592" s="20">
        <v>649116.56000000006</v>
      </c>
      <c r="F1592" s="21">
        <v>1</v>
      </c>
    </row>
    <row r="1593" spans="1:6" x14ac:dyDescent="0.25">
      <c r="A1593" s="14" t="str">
        <f t="shared" si="24"/>
        <v>13761374</v>
      </c>
      <c r="B1593" s="18" t="s">
        <v>3303</v>
      </c>
      <c r="C1593" s="18" t="s">
        <v>3304</v>
      </c>
      <c r="D1593" s="18" t="s">
        <v>249</v>
      </c>
      <c r="E1593" s="20">
        <v>3434071.93</v>
      </c>
      <c r="F1593" s="21">
        <v>1</v>
      </c>
    </row>
    <row r="1594" spans="1:6" x14ac:dyDescent="0.25">
      <c r="A1594" s="14" t="str">
        <f t="shared" si="24"/>
        <v>13761812</v>
      </c>
      <c r="B1594" s="14" t="s">
        <v>3305</v>
      </c>
      <c r="C1594" s="14" t="s">
        <v>3306</v>
      </c>
      <c r="D1594" s="14" t="s">
        <v>249</v>
      </c>
      <c r="E1594" s="16">
        <v>527763.14</v>
      </c>
      <c r="F1594" s="17">
        <v>1</v>
      </c>
    </row>
    <row r="1595" spans="1:6" x14ac:dyDescent="0.25">
      <c r="A1595" s="14" t="str">
        <f t="shared" si="24"/>
        <v>13779707</v>
      </c>
      <c r="B1595" s="18" t="s">
        <v>3307</v>
      </c>
      <c r="C1595" s="18" t="s">
        <v>3308</v>
      </c>
      <c r="D1595" s="18" t="s">
        <v>249</v>
      </c>
      <c r="E1595" s="20">
        <v>8774.25</v>
      </c>
      <c r="F1595" s="21">
        <v>1</v>
      </c>
    </row>
    <row r="1596" spans="1:6" x14ac:dyDescent="0.25">
      <c r="A1596" s="14" t="str">
        <f t="shared" si="24"/>
        <v>13785215</v>
      </c>
      <c r="B1596" s="14" t="s">
        <v>3309</v>
      </c>
      <c r="C1596" s="14" t="s">
        <v>3310</v>
      </c>
      <c r="D1596" s="14" t="s">
        <v>204</v>
      </c>
      <c r="E1596" s="16">
        <v>106401.5</v>
      </c>
      <c r="F1596" s="17">
        <v>1</v>
      </c>
    </row>
    <row r="1597" spans="1:6" x14ac:dyDescent="0.25">
      <c r="A1597" s="14" t="str">
        <f t="shared" si="24"/>
        <v>13792965</v>
      </c>
      <c r="B1597" s="18" t="s">
        <v>3311</v>
      </c>
      <c r="C1597" s="18" t="s">
        <v>3312</v>
      </c>
      <c r="D1597" s="18" t="s">
        <v>249</v>
      </c>
      <c r="E1597" s="20">
        <v>2392650.2799999998</v>
      </c>
      <c r="F1597" s="21">
        <v>1</v>
      </c>
    </row>
    <row r="1598" spans="1:6" x14ac:dyDescent="0.25">
      <c r="A1598" s="14" t="str">
        <f t="shared" si="24"/>
        <v>13808126</v>
      </c>
      <c r="B1598" s="18" t="s">
        <v>3313</v>
      </c>
      <c r="C1598" s="18" t="s">
        <v>3314</v>
      </c>
      <c r="D1598" s="18" t="s">
        <v>249</v>
      </c>
      <c r="E1598" s="20">
        <v>30143.23</v>
      </c>
      <c r="F1598" s="21">
        <v>1</v>
      </c>
    </row>
    <row r="1599" spans="1:6" x14ac:dyDescent="0.25">
      <c r="A1599" s="14" t="str">
        <f t="shared" si="24"/>
        <v>13808803</v>
      </c>
      <c r="B1599" s="14" t="s">
        <v>3315</v>
      </c>
      <c r="C1599" s="14" t="s">
        <v>3316</v>
      </c>
      <c r="D1599" s="14" t="s">
        <v>249</v>
      </c>
      <c r="E1599" s="16">
        <v>262090205.22999999</v>
      </c>
      <c r="F1599" s="17">
        <v>1</v>
      </c>
    </row>
    <row r="1600" spans="1:6" x14ac:dyDescent="0.25">
      <c r="A1600" s="14" t="str">
        <f t="shared" si="24"/>
        <v>13818208</v>
      </c>
      <c r="B1600" s="18" t="s">
        <v>3317</v>
      </c>
      <c r="C1600" s="18" t="s">
        <v>3318</v>
      </c>
      <c r="D1600" s="18" t="s">
        <v>249</v>
      </c>
      <c r="E1600" s="20">
        <v>1097826.26</v>
      </c>
      <c r="F1600" s="21">
        <v>1</v>
      </c>
    </row>
    <row r="1601" spans="1:6" ht="22.5" customHeight="1" x14ac:dyDescent="0.25">
      <c r="A1601" s="14" t="str">
        <f t="shared" si="24"/>
        <v>13824560</v>
      </c>
      <c r="B1601" s="18" t="s">
        <v>3319</v>
      </c>
      <c r="C1601" s="18" t="s">
        <v>3320</v>
      </c>
      <c r="D1601" s="18" t="s">
        <v>249</v>
      </c>
      <c r="E1601" s="20">
        <v>13747417.92</v>
      </c>
      <c r="F1601" s="21">
        <v>1</v>
      </c>
    </row>
    <row r="1602" spans="1:6" x14ac:dyDescent="0.25">
      <c r="A1602" s="14" t="str">
        <f t="shared" si="24"/>
        <v>13851108</v>
      </c>
      <c r="B1602" s="14" t="s">
        <v>3321</v>
      </c>
      <c r="C1602" s="14" t="s">
        <v>3322</v>
      </c>
      <c r="D1602" s="14" t="s">
        <v>235</v>
      </c>
      <c r="E1602" s="16">
        <v>119610.65</v>
      </c>
      <c r="F1602" s="17">
        <v>1</v>
      </c>
    </row>
    <row r="1603" spans="1:6" x14ac:dyDescent="0.25">
      <c r="A1603" s="14" t="str">
        <f t="shared" si="24"/>
        <v>13858154</v>
      </c>
      <c r="B1603" s="18" t="s">
        <v>3323</v>
      </c>
      <c r="C1603" s="18" t="s">
        <v>3324</v>
      </c>
      <c r="D1603" s="18" t="s">
        <v>249</v>
      </c>
      <c r="E1603" s="20">
        <v>475546.34</v>
      </c>
      <c r="F1603" s="21">
        <v>1</v>
      </c>
    </row>
    <row r="1604" spans="1:6" x14ac:dyDescent="0.25">
      <c r="A1604" s="14" t="str">
        <f t="shared" si="24"/>
        <v>13865084</v>
      </c>
      <c r="B1604" s="18" t="s">
        <v>3325</v>
      </c>
      <c r="C1604" s="18" t="s">
        <v>3326</v>
      </c>
      <c r="D1604" s="18" t="s">
        <v>249</v>
      </c>
      <c r="E1604" s="20">
        <v>10020540.470000001</v>
      </c>
      <c r="F1604" s="21">
        <v>1</v>
      </c>
    </row>
    <row r="1605" spans="1:6" x14ac:dyDescent="0.25">
      <c r="A1605" s="14" t="str">
        <f t="shared" si="24"/>
        <v>13878782</v>
      </c>
      <c r="B1605" s="18" t="s">
        <v>3327</v>
      </c>
      <c r="C1605" s="18" t="s">
        <v>3328</v>
      </c>
      <c r="D1605" s="18" t="s">
        <v>217</v>
      </c>
      <c r="E1605" s="20">
        <v>36269.53</v>
      </c>
      <c r="F1605" s="21">
        <v>1</v>
      </c>
    </row>
    <row r="1606" spans="1:6" x14ac:dyDescent="0.25">
      <c r="A1606" s="14" t="str">
        <f t="shared" si="24"/>
        <v>13889506</v>
      </c>
      <c r="B1606" s="14" t="s">
        <v>3329</v>
      </c>
      <c r="C1606" s="14" t="s">
        <v>3330</v>
      </c>
      <c r="D1606" s="14" t="s">
        <v>249</v>
      </c>
      <c r="E1606" s="16">
        <v>4296935.93</v>
      </c>
      <c r="F1606" s="17">
        <v>1</v>
      </c>
    </row>
    <row r="1607" spans="1:6" x14ac:dyDescent="0.25">
      <c r="A1607" s="14" t="str">
        <f t="shared" ref="A1607:A1670" si="25">LEFT(SUBSTITUTE(SUBSTITUTE(SUBSTITUTE(SUBSTITUTE(TRIM(B1607),".",""),"/",""),"-","")," ",""), 8)</f>
        <v>13892280</v>
      </c>
      <c r="B1607" s="18" t="s">
        <v>3331</v>
      </c>
      <c r="C1607" s="18" t="s">
        <v>3332</v>
      </c>
      <c r="D1607" s="18" t="s">
        <v>287</v>
      </c>
      <c r="E1607" s="20">
        <v>68947.34</v>
      </c>
      <c r="F1607" s="21">
        <v>1</v>
      </c>
    </row>
    <row r="1608" spans="1:6" x14ac:dyDescent="0.25">
      <c r="A1608" s="14" t="str">
        <f t="shared" si="25"/>
        <v>13901966</v>
      </c>
      <c r="B1608" s="18" t="s">
        <v>3333</v>
      </c>
      <c r="C1608" s="18" t="s">
        <v>3334</v>
      </c>
      <c r="D1608" s="18" t="s">
        <v>60</v>
      </c>
      <c r="E1608" s="20">
        <v>16641.34</v>
      </c>
      <c r="F1608" s="21">
        <v>1</v>
      </c>
    </row>
    <row r="1609" spans="1:6" x14ac:dyDescent="0.25">
      <c r="A1609" s="14" t="str">
        <f t="shared" si="25"/>
        <v>13908231</v>
      </c>
      <c r="B1609" s="18" t="s">
        <v>3335</v>
      </c>
      <c r="C1609" s="18" t="s">
        <v>3336</v>
      </c>
      <c r="D1609" s="18" t="s">
        <v>249</v>
      </c>
      <c r="E1609" s="20">
        <v>4108627.59</v>
      </c>
      <c r="F1609" s="21">
        <v>1</v>
      </c>
    </row>
    <row r="1610" spans="1:6" x14ac:dyDescent="0.25">
      <c r="A1610" s="14" t="str">
        <f t="shared" si="25"/>
        <v>13914874</v>
      </c>
      <c r="B1610" s="18" t="s">
        <v>3337</v>
      </c>
      <c r="C1610" s="18" t="s">
        <v>3338</v>
      </c>
      <c r="D1610" s="18" t="s">
        <v>249</v>
      </c>
      <c r="E1610" s="20">
        <v>7618655.25</v>
      </c>
      <c r="F1610" s="21">
        <v>1</v>
      </c>
    </row>
    <row r="1611" spans="1:6" x14ac:dyDescent="0.25">
      <c r="A1611" s="14" t="str">
        <f t="shared" si="25"/>
        <v>13924584</v>
      </c>
      <c r="B1611" s="14" t="s">
        <v>3339</v>
      </c>
      <c r="C1611" s="14" t="s">
        <v>3340</v>
      </c>
      <c r="D1611" s="14" t="s">
        <v>249</v>
      </c>
      <c r="E1611" s="16">
        <v>32113.65</v>
      </c>
      <c r="F1611" s="17">
        <v>1</v>
      </c>
    </row>
    <row r="1612" spans="1:6" x14ac:dyDescent="0.25">
      <c r="A1612" s="14" t="str">
        <f t="shared" si="25"/>
        <v>13926639</v>
      </c>
      <c r="B1612" s="14" t="s">
        <v>3341</v>
      </c>
      <c r="C1612" s="14" t="s">
        <v>3342</v>
      </c>
      <c r="D1612" s="14" t="s">
        <v>249</v>
      </c>
      <c r="E1612" s="16">
        <v>119670140.01000001</v>
      </c>
      <c r="F1612" s="17">
        <v>1</v>
      </c>
    </row>
    <row r="1613" spans="1:6" x14ac:dyDescent="0.25">
      <c r="A1613" s="14" t="str">
        <f t="shared" si="25"/>
        <v>13952064</v>
      </c>
      <c r="B1613" s="14" t="s">
        <v>3343</v>
      </c>
      <c r="C1613" s="14" t="s">
        <v>3344</v>
      </c>
      <c r="D1613" s="14" t="s">
        <v>249</v>
      </c>
      <c r="E1613" s="16">
        <v>3130174.86</v>
      </c>
      <c r="F1613" s="17">
        <v>1</v>
      </c>
    </row>
    <row r="1614" spans="1:6" x14ac:dyDescent="0.25">
      <c r="A1614" s="14" t="str">
        <f t="shared" si="25"/>
        <v>13952964</v>
      </c>
      <c r="B1614" s="14" t="s">
        <v>3345</v>
      </c>
      <c r="C1614" s="14" t="s">
        <v>3346</v>
      </c>
      <c r="D1614" s="14" t="s">
        <v>235</v>
      </c>
      <c r="E1614" s="16">
        <v>34453.339999999997</v>
      </c>
      <c r="F1614" s="17">
        <v>1</v>
      </c>
    </row>
    <row r="1615" spans="1:6" x14ac:dyDescent="0.25">
      <c r="A1615" s="14" t="str">
        <f t="shared" si="25"/>
        <v>13969621</v>
      </c>
      <c r="B1615" s="18" t="s">
        <v>3347</v>
      </c>
      <c r="C1615" s="18" t="s">
        <v>3348</v>
      </c>
      <c r="D1615" s="18" t="s">
        <v>249</v>
      </c>
      <c r="E1615" s="20">
        <v>23742698.870000001</v>
      </c>
      <c r="F1615" s="21">
        <v>1</v>
      </c>
    </row>
    <row r="1616" spans="1:6" x14ac:dyDescent="0.25">
      <c r="A1616" s="14" t="str">
        <f t="shared" si="25"/>
        <v>13971890</v>
      </c>
      <c r="B1616" s="18" t="s">
        <v>3349</v>
      </c>
      <c r="C1616" s="18" t="s">
        <v>3350</v>
      </c>
      <c r="D1616" s="18" t="s">
        <v>249</v>
      </c>
      <c r="E1616" s="20">
        <v>2869877.29</v>
      </c>
      <c r="F1616" s="21">
        <v>1</v>
      </c>
    </row>
    <row r="1617" spans="1:6" x14ac:dyDescent="0.25">
      <c r="A1617" s="14" t="str">
        <f t="shared" si="25"/>
        <v>14006472</v>
      </c>
      <c r="B1617" s="18" t="s">
        <v>3351</v>
      </c>
      <c r="C1617" s="18" t="s">
        <v>3352</v>
      </c>
      <c r="D1617" s="18" t="s">
        <v>249</v>
      </c>
      <c r="E1617" s="20">
        <v>12329726.1</v>
      </c>
      <c r="F1617" s="21">
        <v>1</v>
      </c>
    </row>
    <row r="1618" spans="1:6" x14ac:dyDescent="0.25">
      <c r="A1618" s="14" t="str">
        <f t="shared" si="25"/>
        <v>14008208</v>
      </c>
      <c r="B1618" s="18" t="s">
        <v>3353</v>
      </c>
      <c r="C1618" s="18" t="s">
        <v>3354</v>
      </c>
      <c r="D1618" s="18" t="s">
        <v>438</v>
      </c>
      <c r="E1618" s="20">
        <v>82816.75</v>
      </c>
      <c r="F1618" s="21">
        <v>1</v>
      </c>
    </row>
    <row r="1619" spans="1:6" x14ac:dyDescent="0.25">
      <c r="A1619" s="14" t="str">
        <f t="shared" si="25"/>
        <v>14014096</v>
      </c>
      <c r="B1619" s="18" t="s">
        <v>3355</v>
      </c>
      <c r="C1619" s="18" t="s">
        <v>3356</v>
      </c>
      <c r="D1619" s="18" t="s">
        <v>249</v>
      </c>
      <c r="E1619" s="20">
        <v>457830</v>
      </c>
      <c r="F1619" s="21">
        <v>1</v>
      </c>
    </row>
    <row r="1620" spans="1:6" x14ac:dyDescent="0.25">
      <c r="A1620" s="14" t="str">
        <f t="shared" si="25"/>
        <v>14040742</v>
      </c>
      <c r="B1620" s="18" t="s">
        <v>3357</v>
      </c>
      <c r="C1620" s="18" t="s">
        <v>3358</v>
      </c>
      <c r="D1620" s="18" t="s">
        <v>214</v>
      </c>
      <c r="E1620" s="20">
        <v>43385.58</v>
      </c>
      <c r="F1620" s="21">
        <v>1</v>
      </c>
    </row>
    <row r="1621" spans="1:6" x14ac:dyDescent="0.25">
      <c r="A1621" s="14" t="str">
        <f t="shared" si="25"/>
        <v>14055954</v>
      </c>
      <c r="B1621" s="14" t="s">
        <v>3359</v>
      </c>
      <c r="C1621" s="14" t="s">
        <v>3360</v>
      </c>
      <c r="D1621" s="14" t="s">
        <v>272</v>
      </c>
      <c r="E1621" s="16">
        <v>1142.8499999999999</v>
      </c>
      <c r="F1621" s="17">
        <v>1</v>
      </c>
    </row>
    <row r="1622" spans="1:6" x14ac:dyDescent="0.25">
      <c r="A1622" s="14" t="str">
        <f t="shared" si="25"/>
        <v>14057376</v>
      </c>
      <c r="B1622" s="14" t="s">
        <v>3361</v>
      </c>
      <c r="C1622" s="14" t="s">
        <v>3362</v>
      </c>
      <c r="D1622" s="14" t="s">
        <v>287</v>
      </c>
      <c r="E1622" s="16">
        <v>3633374.34</v>
      </c>
      <c r="F1622" s="17">
        <v>1</v>
      </c>
    </row>
    <row r="1623" spans="1:6" x14ac:dyDescent="0.25">
      <c r="A1623" s="14" t="str">
        <f t="shared" si="25"/>
        <v>14064216</v>
      </c>
      <c r="B1623" s="14" t="s">
        <v>3363</v>
      </c>
      <c r="C1623" s="14" t="s">
        <v>3364</v>
      </c>
      <c r="D1623" s="14" t="s">
        <v>249</v>
      </c>
      <c r="E1623" s="16">
        <v>503590.76</v>
      </c>
      <c r="F1623" s="17">
        <v>1</v>
      </c>
    </row>
    <row r="1624" spans="1:6" x14ac:dyDescent="0.25">
      <c r="A1624" s="14" t="str">
        <f t="shared" si="25"/>
        <v>14116250</v>
      </c>
      <c r="B1624" s="14" t="s">
        <v>3365</v>
      </c>
      <c r="C1624" s="14" t="s">
        <v>3366</v>
      </c>
      <c r="D1624" s="14" t="s">
        <v>249</v>
      </c>
      <c r="E1624" s="16">
        <v>12204.07</v>
      </c>
      <c r="F1624" s="17">
        <v>1</v>
      </c>
    </row>
    <row r="1625" spans="1:6" x14ac:dyDescent="0.25">
      <c r="A1625" s="14" t="str">
        <f t="shared" si="25"/>
        <v>14118830</v>
      </c>
      <c r="B1625" s="14" t="s">
        <v>3367</v>
      </c>
      <c r="C1625" s="14" t="s">
        <v>3368</v>
      </c>
      <c r="D1625" s="14" t="s">
        <v>249</v>
      </c>
      <c r="E1625" s="16">
        <v>483432.94</v>
      </c>
      <c r="F1625" s="17">
        <v>1</v>
      </c>
    </row>
    <row r="1626" spans="1:6" x14ac:dyDescent="0.25">
      <c r="A1626" s="14" t="str">
        <f t="shared" si="25"/>
        <v>14119341</v>
      </c>
      <c r="B1626" s="14" t="s">
        <v>3369</v>
      </c>
      <c r="C1626" s="14" t="s">
        <v>3370</v>
      </c>
      <c r="D1626" s="14" t="s">
        <v>249</v>
      </c>
      <c r="E1626" s="16">
        <v>6060231.25</v>
      </c>
      <c r="F1626" s="17">
        <v>1</v>
      </c>
    </row>
    <row r="1627" spans="1:6" x14ac:dyDescent="0.25">
      <c r="A1627" s="14" t="str">
        <f t="shared" si="25"/>
        <v>14125504</v>
      </c>
      <c r="B1627" s="14" t="s">
        <v>3371</v>
      </c>
      <c r="C1627" s="14" t="s">
        <v>3372</v>
      </c>
      <c r="D1627" s="14" t="s">
        <v>249</v>
      </c>
      <c r="E1627" s="16">
        <v>20753400.359999999</v>
      </c>
      <c r="F1627" s="17">
        <v>1</v>
      </c>
    </row>
    <row r="1628" spans="1:6" x14ac:dyDescent="0.25">
      <c r="A1628" s="14" t="str">
        <f t="shared" si="25"/>
        <v>14139717</v>
      </c>
      <c r="B1628" s="18" t="s">
        <v>3373</v>
      </c>
      <c r="C1628" s="18" t="s">
        <v>3374</v>
      </c>
      <c r="D1628" s="18" t="s">
        <v>214</v>
      </c>
      <c r="E1628" s="20">
        <v>166633.63</v>
      </c>
      <c r="F1628" s="21">
        <v>1</v>
      </c>
    </row>
    <row r="1629" spans="1:6" x14ac:dyDescent="0.25">
      <c r="A1629" s="14" t="str">
        <f t="shared" si="25"/>
        <v>14147229</v>
      </c>
      <c r="B1629" s="18" t="s">
        <v>3375</v>
      </c>
      <c r="C1629" s="18" t="s">
        <v>3376</v>
      </c>
      <c r="D1629" s="18" t="s">
        <v>214</v>
      </c>
      <c r="E1629" s="20">
        <v>8937.17</v>
      </c>
      <c r="F1629" s="21">
        <v>1</v>
      </c>
    </row>
    <row r="1630" spans="1:6" x14ac:dyDescent="0.25">
      <c r="A1630" s="14" t="str">
        <f t="shared" si="25"/>
        <v>14155501</v>
      </c>
      <c r="B1630" s="14" t="s">
        <v>3377</v>
      </c>
      <c r="C1630" s="14" t="s">
        <v>3378</v>
      </c>
      <c r="D1630" s="14" t="s">
        <v>287</v>
      </c>
      <c r="E1630" s="16">
        <v>27971.11</v>
      </c>
      <c r="F1630" s="17">
        <v>1</v>
      </c>
    </row>
    <row r="1631" spans="1:6" x14ac:dyDescent="0.25">
      <c r="A1631" s="14" t="str">
        <f t="shared" si="25"/>
        <v>14161806</v>
      </c>
      <c r="B1631" s="14" t="s">
        <v>3379</v>
      </c>
      <c r="C1631" s="14" t="s">
        <v>3380</v>
      </c>
      <c r="D1631" s="14" t="s">
        <v>249</v>
      </c>
      <c r="E1631" s="16">
        <v>2320975.5</v>
      </c>
      <c r="F1631" s="17">
        <v>1</v>
      </c>
    </row>
    <row r="1632" spans="1:6" x14ac:dyDescent="0.25">
      <c r="A1632" s="14" t="str">
        <f t="shared" si="25"/>
        <v>14168470</v>
      </c>
      <c r="B1632" s="18" t="s">
        <v>3381</v>
      </c>
      <c r="C1632" s="18" t="s">
        <v>3382</v>
      </c>
      <c r="D1632" s="18" t="s">
        <v>249</v>
      </c>
      <c r="E1632" s="20">
        <v>47084226.57</v>
      </c>
      <c r="F1632" s="21">
        <v>1</v>
      </c>
    </row>
    <row r="1633" spans="1:6" x14ac:dyDescent="0.25">
      <c r="A1633" s="14" t="str">
        <f t="shared" si="25"/>
        <v>14169015</v>
      </c>
      <c r="B1633" s="14" t="s">
        <v>3383</v>
      </c>
      <c r="C1633" s="14" t="s">
        <v>3384</v>
      </c>
      <c r="D1633" s="14" t="s">
        <v>249</v>
      </c>
      <c r="E1633" s="16">
        <v>25539151.710000001</v>
      </c>
      <c r="F1633" s="17">
        <v>1</v>
      </c>
    </row>
    <row r="1634" spans="1:6" x14ac:dyDescent="0.25">
      <c r="A1634" s="14" t="str">
        <f t="shared" si="25"/>
        <v>14182359</v>
      </c>
      <c r="B1634" s="18" t="s">
        <v>3385</v>
      </c>
      <c r="C1634" s="18" t="s">
        <v>3386</v>
      </c>
      <c r="D1634" s="18" t="s">
        <v>249</v>
      </c>
      <c r="E1634" s="20">
        <v>112585.54</v>
      </c>
      <c r="F1634" s="21">
        <v>1</v>
      </c>
    </row>
    <row r="1635" spans="1:6" x14ac:dyDescent="0.25">
      <c r="A1635" s="14" t="str">
        <f t="shared" si="25"/>
        <v>14193338</v>
      </c>
      <c r="B1635" s="14" t="s">
        <v>3387</v>
      </c>
      <c r="C1635" s="14" t="s">
        <v>3388</v>
      </c>
      <c r="D1635" s="14" t="s">
        <v>249</v>
      </c>
      <c r="E1635" s="16">
        <v>1147348.22</v>
      </c>
      <c r="F1635" s="17">
        <v>1</v>
      </c>
    </row>
    <row r="1636" spans="1:6" x14ac:dyDescent="0.25">
      <c r="A1636" s="14" t="str">
        <f t="shared" si="25"/>
        <v>14237939</v>
      </c>
      <c r="B1636" s="18" t="s">
        <v>3389</v>
      </c>
      <c r="C1636" s="18" t="s">
        <v>3390</v>
      </c>
      <c r="D1636" s="18" t="s">
        <v>222</v>
      </c>
      <c r="E1636" s="20">
        <v>204737.83</v>
      </c>
      <c r="F1636" s="21">
        <v>1</v>
      </c>
    </row>
    <row r="1637" spans="1:6" x14ac:dyDescent="0.25">
      <c r="A1637" s="14" t="str">
        <f t="shared" si="25"/>
        <v>14247175</v>
      </c>
      <c r="B1637" s="14" t="s">
        <v>3391</v>
      </c>
      <c r="C1637" s="14" t="s">
        <v>3392</v>
      </c>
      <c r="D1637" s="14" t="s">
        <v>249</v>
      </c>
      <c r="E1637" s="16">
        <v>8017320.8200000003</v>
      </c>
      <c r="F1637" s="17">
        <v>1</v>
      </c>
    </row>
    <row r="1638" spans="1:6" x14ac:dyDescent="0.25">
      <c r="A1638" s="14" t="str">
        <f t="shared" si="25"/>
        <v>14263313</v>
      </c>
      <c r="B1638" s="18" t="s">
        <v>3393</v>
      </c>
      <c r="C1638" s="18" t="s">
        <v>3394</v>
      </c>
      <c r="D1638" s="18" t="s">
        <v>249</v>
      </c>
      <c r="E1638" s="20">
        <v>547523.64</v>
      </c>
      <c r="F1638" s="21">
        <v>1</v>
      </c>
    </row>
    <row r="1639" spans="1:6" x14ac:dyDescent="0.25">
      <c r="A1639" s="14" t="str">
        <f t="shared" si="25"/>
        <v>14273957</v>
      </c>
      <c r="B1639" s="14" t="s">
        <v>3395</v>
      </c>
      <c r="C1639" s="14" t="s">
        <v>3396</v>
      </c>
      <c r="D1639" s="14" t="s">
        <v>249</v>
      </c>
      <c r="E1639" s="16">
        <v>9004955.9800000004</v>
      </c>
      <c r="F1639" s="17">
        <v>1</v>
      </c>
    </row>
    <row r="1640" spans="1:6" x14ac:dyDescent="0.25">
      <c r="A1640" s="14" t="str">
        <f t="shared" si="25"/>
        <v>14283477</v>
      </c>
      <c r="B1640" s="14" t="s">
        <v>3397</v>
      </c>
      <c r="C1640" s="14" t="s">
        <v>3398</v>
      </c>
      <c r="D1640" s="14" t="s">
        <v>249</v>
      </c>
      <c r="E1640" s="16">
        <v>499904.24</v>
      </c>
      <c r="F1640" s="17">
        <v>1</v>
      </c>
    </row>
    <row r="1641" spans="1:6" x14ac:dyDescent="0.25">
      <c r="A1641" s="14" t="str">
        <f t="shared" si="25"/>
        <v>14284483</v>
      </c>
      <c r="B1641" s="18" t="s">
        <v>3399</v>
      </c>
      <c r="C1641" s="18" t="s">
        <v>3400</v>
      </c>
      <c r="D1641" s="18" t="s">
        <v>249</v>
      </c>
      <c r="E1641" s="20">
        <v>718990.32</v>
      </c>
      <c r="F1641" s="21">
        <v>1</v>
      </c>
    </row>
    <row r="1642" spans="1:6" x14ac:dyDescent="0.25">
      <c r="A1642" s="14" t="str">
        <f t="shared" si="25"/>
        <v>14287595</v>
      </c>
      <c r="B1642" s="18" t="s">
        <v>3401</v>
      </c>
      <c r="C1642" s="18" t="s">
        <v>3402</v>
      </c>
      <c r="D1642" s="18" t="s">
        <v>60</v>
      </c>
      <c r="E1642" s="20">
        <v>61964.81</v>
      </c>
      <c r="F1642" s="21">
        <v>1</v>
      </c>
    </row>
    <row r="1643" spans="1:6" x14ac:dyDescent="0.25">
      <c r="A1643" s="14" t="str">
        <f t="shared" si="25"/>
        <v>14302932</v>
      </c>
      <c r="B1643" s="18" t="s">
        <v>3403</v>
      </c>
      <c r="C1643" s="18" t="s">
        <v>3404</v>
      </c>
      <c r="D1643" s="18" t="s">
        <v>199</v>
      </c>
      <c r="E1643" s="20">
        <v>69659.839999999997</v>
      </c>
      <c r="F1643" s="21">
        <v>1</v>
      </c>
    </row>
    <row r="1644" spans="1:6" x14ac:dyDescent="0.25">
      <c r="A1644" s="14" t="str">
        <f t="shared" si="25"/>
        <v>14335533</v>
      </c>
      <c r="B1644" s="14" t="s">
        <v>3405</v>
      </c>
      <c r="C1644" s="14" t="s">
        <v>3406</v>
      </c>
      <c r="D1644" s="14" t="s">
        <v>249</v>
      </c>
      <c r="E1644" s="16">
        <v>179399.4</v>
      </c>
      <c r="F1644" s="17">
        <v>1</v>
      </c>
    </row>
    <row r="1645" spans="1:6" x14ac:dyDescent="0.25">
      <c r="A1645" s="14" t="str">
        <f t="shared" si="25"/>
        <v>14349740</v>
      </c>
      <c r="B1645" s="18" t="s">
        <v>3407</v>
      </c>
      <c r="C1645" s="18" t="s">
        <v>3408</v>
      </c>
      <c r="D1645" s="18" t="s">
        <v>249</v>
      </c>
      <c r="E1645" s="20">
        <v>49325497.149999999</v>
      </c>
      <c r="F1645" s="21">
        <v>1</v>
      </c>
    </row>
    <row r="1646" spans="1:6" x14ac:dyDescent="0.25">
      <c r="A1646" s="14" t="str">
        <f t="shared" si="25"/>
        <v>14349740</v>
      </c>
      <c r="B1646" s="18" t="s">
        <v>3409</v>
      </c>
      <c r="C1646" s="18" t="s">
        <v>3408</v>
      </c>
      <c r="D1646" s="18" t="s">
        <v>249</v>
      </c>
      <c r="E1646" s="20">
        <v>3353.46</v>
      </c>
      <c r="F1646" s="21">
        <v>1</v>
      </c>
    </row>
    <row r="1647" spans="1:6" x14ac:dyDescent="0.25">
      <c r="A1647" s="14" t="str">
        <f t="shared" si="25"/>
        <v>14349740</v>
      </c>
      <c r="B1647" s="14" t="s">
        <v>3410</v>
      </c>
      <c r="C1647" s="14" t="s">
        <v>3408</v>
      </c>
      <c r="D1647" s="14" t="s">
        <v>249</v>
      </c>
      <c r="E1647" s="16">
        <v>12836.58</v>
      </c>
      <c r="F1647" s="17">
        <v>1</v>
      </c>
    </row>
    <row r="1648" spans="1:6" x14ac:dyDescent="0.25">
      <c r="A1648" s="14" t="str">
        <f t="shared" si="25"/>
        <v>14352678</v>
      </c>
      <c r="B1648" s="14" t="s">
        <v>3411</v>
      </c>
      <c r="C1648" s="14" t="s">
        <v>3412</v>
      </c>
      <c r="D1648" s="14" t="s">
        <v>249</v>
      </c>
      <c r="E1648" s="16">
        <v>7923369.9699999997</v>
      </c>
      <c r="F1648" s="17">
        <v>1</v>
      </c>
    </row>
    <row r="1649" spans="1:6" x14ac:dyDescent="0.25">
      <c r="A1649" s="14" t="str">
        <f t="shared" si="25"/>
        <v>14353593</v>
      </c>
      <c r="B1649" s="14" t="s">
        <v>3413</v>
      </c>
      <c r="C1649" s="14" t="s">
        <v>3414</v>
      </c>
      <c r="D1649" s="14" t="s">
        <v>249</v>
      </c>
      <c r="E1649" s="16">
        <v>3089634.07</v>
      </c>
      <c r="F1649" s="17">
        <v>1</v>
      </c>
    </row>
    <row r="1650" spans="1:6" x14ac:dyDescent="0.25">
      <c r="A1650" s="14" t="str">
        <f t="shared" si="25"/>
        <v>14354955</v>
      </c>
      <c r="B1650" s="14" t="s">
        <v>3415</v>
      </c>
      <c r="C1650" s="14" t="s">
        <v>3416</v>
      </c>
      <c r="D1650" s="14" t="s">
        <v>315</v>
      </c>
      <c r="E1650" s="16">
        <v>380741.45</v>
      </c>
      <c r="F1650" s="17">
        <v>1</v>
      </c>
    </row>
    <row r="1651" spans="1:6" x14ac:dyDescent="0.25">
      <c r="A1651" s="14" t="str">
        <f t="shared" si="25"/>
        <v>14356562</v>
      </c>
      <c r="B1651" s="14" t="s">
        <v>3417</v>
      </c>
      <c r="C1651" s="14" t="s">
        <v>3418</v>
      </c>
      <c r="D1651" s="14" t="s">
        <v>249</v>
      </c>
      <c r="E1651" s="16">
        <v>2405565.38</v>
      </c>
      <c r="F1651" s="17">
        <v>1</v>
      </c>
    </row>
    <row r="1652" spans="1:6" x14ac:dyDescent="0.25">
      <c r="A1652" s="14" t="str">
        <f t="shared" si="25"/>
        <v>14359913</v>
      </c>
      <c r="B1652" s="14" t="s">
        <v>3419</v>
      </c>
      <c r="C1652" s="14" t="s">
        <v>3420</v>
      </c>
      <c r="D1652" s="14" t="s">
        <v>249</v>
      </c>
      <c r="E1652" s="16">
        <v>783411.57</v>
      </c>
      <c r="F1652" s="17">
        <v>1</v>
      </c>
    </row>
    <row r="1653" spans="1:6" x14ac:dyDescent="0.25">
      <c r="A1653" s="14" t="str">
        <f t="shared" si="25"/>
        <v>14382611</v>
      </c>
      <c r="B1653" s="18" t="s">
        <v>3421</v>
      </c>
      <c r="C1653" s="18" t="s">
        <v>3422</v>
      </c>
      <c r="D1653" s="18" t="s">
        <v>229</v>
      </c>
      <c r="E1653" s="20">
        <v>324471.42</v>
      </c>
      <c r="F1653" s="21">
        <v>1</v>
      </c>
    </row>
    <row r="1654" spans="1:6" x14ac:dyDescent="0.25">
      <c r="A1654" s="14" t="str">
        <f t="shared" si="25"/>
        <v>14397745</v>
      </c>
      <c r="B1654" s="14" t="s">
        <v>3423</v>
      </c>
      <c r="C1654" s="14" t="s">
        <v>3424</v>
      </c>
      <c r="D1654" s="14" t="s">
        <v>209</v>
      </c>
      <c r="E1654" s="16">
        <v>583462.31999999995</v>
      </c>
      <c r="F1654" s="17">
        <v>1</v>
      </c>
    </row>
    <row r="1655" spans="1:6" x14ac:dyDescent="0.25">
      <c r="A1655" s="14" t="str">
        <f t="shared" si="25"/>
        <v>14405697</v>
      </c>
      <c r="B1655" s="14" t="s">
        <v>3425</v>
      </c>
      <c r="C1655" s="14" t="s">
        <v>3426</v>
      </c>
      <c r="D1655" s="14" t="s">
        <v>252</v>
      </c>
      <c r="E1655" s="16">
        <v>24062.09</v>
      </c>
      <c r="F1655" s="17">
        <v>1</v>
      </c>
    </row>
    <row r="1656" spans="1:6" x14ac:dyDescent="0.25">
      <c r="A1656" s="14" t="str">
        <f t="shared" si="25"/>
        <v>14408979</v>
      </c>
      <c r="B1656" s="18" t="s">
        <v>3427</v>
      </c>
      <c r="C1656" s="18" t="s">
        <v>3428</v>
      </c>
      <c r="D1656" s="18" t="s">
        <v>249</v>
      </c>
      <c r="E1656" s="20">
        <v>152821.01</v>
      </c>
      <c r="F1656" s="21">
        <v>1</v>
      </c>
    </row>
    <row r="1657" spans="1:6" x14ac:dyDescent="0.25">
      <c r="A1657" s="14" t="str">
        <f t="shared" si="25"/>
        <v>14419220</v>
      </c>
      <c r="B1657" s="18" t="s">
        <v>3429</v>
      </c>
      <c r="C1657" s="18" t="s">
        <v>3430</v>
      </c>
      <c r="D1657" s="18" t="s">
        <v>249</v>
      </c>
      <c r="E1657" s="20">
        <v>154334.68</v>
      </c>
      <c r="F1657" s="21">
        <v>1</v>
      </c>
    </row>
    <row r="1658" spans="1:6" x14ac:dyDescent="0.25">
      <c r="A1658" s="14" t="str">
        <f t="shared" si="25"/>
        <v>14426829</v>
      </c>
      <c r="B1658" s="14" t="s">
        <v>3431</v>
      </c>
      <c r="C1658" s="14" t="s">
        <v>3432</v>
      </c>
      <c r="D1658" s="14" t="s">
        <v>249</v>
      </c>
      <c r="E1658" s="16">
        <v>3409799.71</v>
      </c>
      <c r="F1658" s="17">
        <v>1</v>
      </c>
    </row>
    <row r="1659" spans="1:6" x14ac:dyDescent="0.25">
      <c r="A1659" s="14" t="str">
        <f t="shared" si="25"/>
        <v>14432025</v>
      </c>
      <c r="B1659" s="14" t="s">
        <v>3433</v>
      </c>
      <c r="C1659" s="14" t="s">
        <v>3434</v>
      </c>
      <c r="D1659" s="14" t="s">
        <v>249</v>
      </c>
      <c r="E1659" s="16">
        <v>4954101.82</v>
      </c>
      <c r="F1659" s="17">
        <v>1</v>
      </c>
    </row>
    <row r="1660" spans="1:6" x14ac:dyDescent="0.25">
      <c r="A1660" s="14" t="str">
        <f t="shared" si="25"/>
        <v>14450050</v>
      </c>
      <c r="B1660" s="18" t="s">
        <v>3435</v>
      </c>
      <c r="C1660" s="18" t="s">
        <v>3436</v>
      </c>
      <c r="D1660" s="18" t="s">
        <v>249</v>
      </c>
      <c r="E1660" s="20">
        <v>27043.83</v>
      </c>
      <c r="F1660" s="21">
        <v>1</v>
      </c>
    </row>
    <row r="1661" spans="1:6" x14ac:dyDescent="0.25">
      <c r="A1661" s="14" t="str">
        <f t="shared" si="25"/>
        <v>14464382</v>
      </c>
      <c r="B1661" s="18" t="s">
        <v>3437</v>
      </c>
      <c r="C1661" s="18" t="s">
        <v>3181</v>
      </c>
      <c r="D1661" s="18" t="s">
        <v>249</v>
      </c>
      <c r="E1661" s="20">
        <v>348800.65</v>
      </c>
      <c r="F1661" s="21">
        <v>1</v>
      </c>
    </row>
    <row r="1662" spans="1:6" x14ac:dyDescent="0.25">
      <c r="A1662" s="14" t="str">
        <f t="shared" si="25"/>
        <v>14466931</v>
      </c>
      <c r="B1662" s="14" t="s">
        <v>3438</v>
      </c>
      <c r="C1662" s="14" t="s">
        <v>3439</v>
      </c>
      <c r="D1662" s="14" t="s">
        <v>222</v>
      </c>
      <c r="E1662" s="16">
        <v>81829.67</v>
      </c>
      <c r="F1662" s="17">
        <v>1</v>
      </c>
    </row>
    <row r="1663" spans="1:6" x14ac:dyDescent="0.25">
      <c r="A1663" s="14" t="str">
        <f t="shared" si="25"/>
        <v>14483762</v>
      </c>
      <c r="B1663" s="14" t="s">
        <v>3440</v>
      </c>
      <c r="C1663" s="14" t="s">
        <v>3441</v>
      </c>
      <c r="D1663" s="14" t="s">
        <v>249</v>
      </c>
      <c r="E1663" s="16">
        <v>1538.32</v>
      </c>
      <c r="F1663" s="17">
        <v>1</v>
      </c>
    </row>
    <row r="1664" spans="1:6" x14ac:dyDescent="0.25">
      <c r="A1664" s="14" t="str">
        <f t="shared" si="25"/>
        <v>14484992</v>
      </c>
      <c r="B1664" s="18" t="s">
        <v>3442</v>
      </c>
      <c r="C1664" s="18" t="s">
        <v>3443</v>
      </c>
      <c r="D1664" s="18" t="s">
        <v>249</v>
      </c>
      <c r="E1664" s="20">
        <v>4275.3900000000003</v>
      </c>
      <c r="F1664" s="21">
        <v>1</v>
      </c>
    </row>
    <row r="1665" spans="1:6" x14ac:dyDescent="0.25">
      <c r="A1665" s="14" t="str">
        <f t="shared" si="25"/>
        <v>14500805</v>
      </c>
      <c r="B1665" s="18" t="s">
        <v>3444</v>
      </c>
      <c r="C1665" s="18" t="s">
        <v>3445</v>
      </c>
      <c r="D1665" s="18" t="s">
        <v>249</v>
      </c>
      <c r="E1665" s="20">
        <v>1310.81</v>
      </c>
      <c r="F1665" s="21">
        <v>1</v>
      </c>
    </row>
    <row r="1666" spans="1:6" x14ac:dyDescent="0.25">
      <c r="A1666" s="14" t="str">
        <f t="shared" si="25"/>
        <v>14508238</v>
      </c>
      <c r="B1666" s="14" t="s">
        <v>3446</v>
      </c>
      <c r="C1666" s="14" t="s">
        <v>3447</v>
      </c>
      <c r="D1666" s="14" t="s">
        <v>249</v>
      </c>
      <c r="E1666" s="16">
        <v>4812931.8499999996</v>
      </c>
      <c r="F1666" s="17">
        <v>1</v>
      </c>
    </row>
    <row r="1667" spans="1:6" s="30" customFormat="1" x14ac:dyDescent="0.25">
      <c r="A1667" s="27" t="str">
        <f t="shared" si="25"/>
        <v>14514012</v>
      </c>
      <c r="B1667" s="27" t="s">
        <v>3448</v>
      </c>
      <c r="C1667" s="27" t="s">
        <v>3449</v>
      </c>
      <c r="D1667" s="27" t="s">
        <v>249</v>
      </c>
      <c r="E1667" s="28">
        <v>426284.79999999999</v>
      </c>
      <c r="F1667" s="29">
        <v>1</v>
      </c>
    </row>
    <row r="1668" spans="1:6" x14ac:dyDescent="0.25">
      <c r="A1668" s="14" t="str">
        <f t="shared" si="25"/>
        <v>14517452</v>
      </c>
      <c r="B1668" s="14" t="s">
        <v>3450</v>
      </c>
      <c r="C1668" s="14" t="s">
        <v>3451</v>
      </c>
      <c r="D1668" s="14" t="s">
        <v>249</v>
      </c>
      <c r="E1668" s="16">
        <v>242371.57</v>
      </c>
      <c r="F1668" s="17">
        <v>1</v>
      </c>
    </row>
    <row r="1669" spans="1:6" x14ac:dyDescent="0.25">
      <c r="A1669" s="14" t="str">
        <f t="shared" si="25"/>
        <v>14530484</v>
      </c>
      <c r="B1669" s="14" t="s">
        <v>3452</v>
      </c>
      <c r="C1669" s="14" t="s">
        <v>3453</v>
      </c>
      <c r="D1669" s="14" t="s">
        <v>60</v>
      </c>
      <c r="E1669" s="16">
        <v>165835.26</v>
      </c>
      <c r="F1669" s="17">
        <v>1</v>
      </c>
    </row>
    <row r="1670" spans="1:6" x14ac:dyDescent="0.25">
      <c r="A1670" s="14" t="str">
        <f t="shared" si="25"/>
        <v>14531305</v>
      </c>
      <c r="B1670" s="14" t="s">
        <v>3454</v>
      </c>
      <c r="C1670" s="14" t="s">
        <v>3455</v>
      </c>
      <c r="D1670" s="14" t="s">
        <v>249</v>
      </c>
      <c r="E1670" s="16">
        <v>66102.350000000006</v>
      </c>
      <c r="F1670" s="17">
        <v>1</v>
      </c>
    </row>
    <row r="1671" spans="1:6" x14ac:dyDescent="0.25">
      <c r="A1671" s="14" t="str">
        <f t="shared" ref="A1671:A1734" si="26">LEFT(SUBSTITUTE(SUBSTITUTE(SUBSTITUTE(SUBSTITUTE(TRIM(B1671),".",""),"/",""),"-","")," ",""), 8)</f>
        <v>14531867</v>
      </c>
      <c r="B1671" s="18" t="s">
        <v>3456</v>
      </c>
      <c r="C1671" s="18" t="s">
        <v>3457</v>
      </c>
      <c r="D1671" s="18" t="s">
        <v>249</v>
      </c>
      <c r="E1671" s="20">
        <v>765962.36</v>
      </c>
      <c r="F1671" s="21">
        <v>1</v>
      </c>
    </row>
    <row r="1672" spans="1:6" x14ac:dyDescent="0.25">
      <c r="A1672" s="14" t="str">
        <f t="shared" si="26"/>
        <v>14537278</v>
      </c>
      <c r="B1672" s="18" t="s">
        <v>3458</v>
      </c>
      <c r="C1672" s="18" t="s">
        <v>3459</v>
      </c>
      <c r="D1672" s="18" t="s">
        <v>388</v>
      </c>
      <c r="E1672" s="20">
        <v>362462.11</v>
      </c>
      <c r="F1672" s="21">
        <v>1</v>
      </c>
    </row>
    <row r="1673" spans="1:6" x14ac:dyDescent="0.25">
      <c r="A1673" s="14" t="str">
        <f t="shared" si="26"/>
        <v>14559653</v>
      </c>
      <c r="B1673" s="14" t="s">
        <v>3460</v>
      </c>
      <c r="C1673" s="14" t="s">
        <v>3461</v>
      </c>
      <c r="D1673" s="14" t="s">
        <v>217</v>
      </c>
      <c r="E1673" s="16">
        <v>60327.99</v>
      </c>
      <c r="F1673" s="17">
        <v>1</v>
      </c>
    </row>
    <row r="1674" spans="1:6" x14ac:dyDescent="0.25">
      <c r="A1674" s="14" t="str">
        <f t="shared" si="26"/>
        <v>14568179</v>
      </c>
      <c r="B1674" s="18" t="s">
        <v>3462</v>
      </c>
      <c r="C1674" s="18" t="s">
        <v>3463</v>
      </c>
      <c r="D1674" s="18" t="s">
        <v>249</v>
      </c>
      <c r="E1674" s="20">
        <v>3918.61</v>
      </c>
      <c r="F1674" s="21">
        <v>1</v>
      </c>
    </row>
    <row r="1675" spans="1:6" x14ac:dyDescent="0.25">
      <c r="A1675" s="14" t="str">
        <f t="shared" si="26"/>
        <v>14585566</v>
      </c>
      <c r="B1675" s="14" t="s">
        <v>3464</v>
      </c>
      <c r="C1675" s="14" t="s">
        <v>3465</v>
      </c>
      <c r="D1675" s="14" t="s">
        <v>383</v>
      </c>
      <c r="E1675" s="16">
        <v>7798.98</v>
      </c>
      <c r="F1675" s="17">
        <v>1</v>
      </c>
    </row>
    <row r="1676" spans="1:6" x14ac:dyDescent="0.25">
      <c r="A1676" s="14" t="str">
        <f t="shared" si="26"/>
        <v>14591473</v>
      </c>
      <c r="B1676" s="14" t="s">
        <v>3466</v>
      </c>
      <c r="C1676" s="14" t="s">
        <v>3467</v>
      </c>
      <c r="D1676" s="14" t="s">
        <v>249</v>
      </c>
      <c r="E1676" s="16">
        <v>448012.6</v>
      </c>
      <c r="F1676" s="17">
        <v>1</v>
      </c>
    </row>
    <row r="1677" spans="1:6" x14ac:dyDescent="0.25">
      <c r="A1677" s="14" t="str">
        <f t="shared" si="26"/>
        <v>14599484</v>
      </c>
      <c r="B1677" s="18" t="s">
        <v>3468</v>
      </c>
      <c r="C1677" s="18" t="s">
        <v>3469</v>
      </c>
      <c r="D1677" s="18" t="s">
        <v>249</v>
      </c>
      <c r="E1677" s="20">
        <v>3269724.1600000001</v>
      </c>
      <c r="F1677" s="21">
        <v>1</v>
      </c>
    </row>
    <row r="1678" spans="1:6" x14ac:dyDescent="0.25">
      <c r="A1678" s="14" t="str">
        <f t="shared" si="26"/>
        <v>14610781</v>
      </c>
      <c r="B1678" s="14" t="s">
        <v>3470</v>
      </c>
      <c r="C1678" s="14" t="s">
        <v>3471</v>
      </c>
      <c r="D1678" s="14" t="s">
        <v>287</v>
      </c>
      <c r="E1678" s="16">
        <v>2090.04</v>
      </c>
      <c r="F1678" s="17">
        <v>1</v>
      </c>
    </row>
    <row r="1679" spans="1:6" x14ac:dyDescent="0.25">
      <c r="A1679" s="14" t="str">
        <f t="shared" si="26"/>
        <v>14614234</v>
      </c>
      <c r="B1679" s="18" t="s">
        <v>3472</v>
      </c>
      <c r="C1679" s="18" t="s">
        <v>3473</v>
      </c>
      <c r="D1679" s="18" t="s">
        <v>249</v>
      </c>
      <c r="E1679" s="20">
        <v>3211511.94</v>
      </c>
      <c r="F1679" s="21">
        <v>1</v>
      </c>
    </row>
    <row r="1680" spans="1:6" x14ac:dyDescent="0.25">
      <c r="A1680" s="14" t="str">
        <f t="shared" si="26"/>
        <v>14617799</v>
      </c>
      <c r="B1680" s="14" t="s">
        <v>3474</v>
      </c>
      <c r="C1680" s="14" t="s">
        <v>3230</v>
      </c>
      <c r="D1680" s="14" t="s">
        <v>249</v>
      </c>
      <c r="E1680" s="16">
        <v>10669938.189999999</v>
      </c>
      <c r="F1680" s="17">
        <v>1</v>
      </c>
    </row>
    <row r="1681" spans="1:6" x14ac:dyDescent="0.25">
      <c r="A1681" s="14" t="str">
        <f t="shared" si="26"/>
        <v>14621426</v>
      </c>
      <c r="B1681" s="18" t="s">
        <v>3475</v>
      </c>
      <c r="C1681" s="18" t="s">
        <v>3476</v>
      </c>
      <c r="D1681" s="18" t="s">
        <v>60</v>
      </c>
      <c r="E1681" s="20">
        <v>183697.46</v>
      </c>
      <c r="F1681" s="21">
        <v>1</v>
      </c>
    </row>
    <row r="1682" spans="1:6" x14ac:dyDescent="0.25">
      <c r="A1682" s="14" t="str">
        <f t="shared" si="26"/>
        <v>14659478</v>
      </c>
      <c r="B1682" s="18" t="s">
        <v>3477</v>
      </c>
      <c r="C1682" s="18" t="s">
        <v>3478</v>
      </c>
      <c r="D1682" s="18" t="s">
        <v>249</v>
      </c>
      <c r="E1682" s="20">
        <v>10252851.5</v>
      </c>
      <c r="F1682" s="21">
        <v>1</v>
      </c>
    </row>
    <row r="1683" spans="1:6" x14ac:dyDescent="0.25">
      <c r="A1683" s="14" t="str">
        <f t="shared" si="26"/>
        <v>14661326</v>
      </c>
      <c r="B1683" s="18" t="s">
        <v>3479</v>
      </c>
      <c r="C1683" s="18" t="s">
        <v>3480</v>
      </c>
      <c r="D1683" s="18" t="s">
        <v>249</v>
      </c>
      <c r="E1683" s="20">
        <v>786936.59</v>
      </c>
      <c r="F1683" s="21">
        <v>1</v>
      </c>
    </row>
    <row r="1684" spans="1:6" x14ac:dyDescent="0.25">
      <c r="A1684" s="14" t="str">
        <f t="shared" si="26"/>
        <v>14661987</v>
      </c>
      <c r="B1684" s="14" t="s">
        <v>3481</v>
      </c>
      <c r="C1684" s="14" t="s">
        <v>3482</v>
      </c>
      <c r="D1684" s="14" t="s">
        <v>249</v>
      </c>
      <c r="E1684" s="16">
        <v>4242511.92</v>
      </c>
      <c r="F1684" s="17">
        <v>1</v>
      </c>
    </row>
    <row r="1685" spans="1:6" x14ac:dyDescent="0.25">
      <c r="A1685" s="14" t="str">
        <f t="shared" si="26"/>
        <v>14663576</v>
      </c>
      <c r="B1685" s="14" t="s">
        <v>3483</v>
      </c>
      <c r="C1685" s="14" t="s">
        <v>3484</v>
      </c>
      <c r="D1685" s="14" t="s">
        <v>235</v>
      </c>
      <c r="E1685" s="16">
        <v>5247.03</v>
      </c>
      <c r="F1685" s="17">
        <v>1</v>
      </c>
    </row>
    <row r="1686" spans="1:6" x14ac:dyDescent="0.25">
      <c r="A1686" s="14" t="str">
        <f t="shared" si="26"/>
        <v>14688576</v>
      </c>
      <c r="B1686" s="14" t="s">
        <v>3485</v>
      </c>
      <c r="C1686" s="14" t="s">
        <v>3486</v>
      </c>
      <c r="D1686" s="14" t="s">
        <v>249</v>
      </c>
      <c r="E1686" s="16">
        <v>7286330.2000000002</v>
      </c>
      <c r="F1686" s="17">
        <v>1</v>
      </c>
    </row>
    <row r="1687" spans="1:6" x14ac:dyDescent="0.25">
      <c r="A1687" s="14" t="str">
        <f t="shared" si="26"/>
        <v>14691801</v>
      </c>
      <c r="B1687" s="14" t="s">
        <v>3487</v>
      </c>
      <c r="C1687" s="14" t="s">
        <v>3488</v>
      </c>
      <c r="D1687" s="14" t="s">
        <v>60</v>
      </c>
      <c r="E1687" s="16">
        <v>32304.32</v>
      </c>
      <c r="F1687" s="17">
        <v>1</v>
      </c>
    </row>
    <row r="1688" spans="1:6" x14ac:dyDescent="0.25">
      <c r="A1688" s="14" t="str">
        <f t="shared" si="26"/>
        <v>14702257</v>
      </c>
      <c r="B1688" s="18" t="s">
        <v>3489</v>
      </c>
      <c r="C1688" s="18" t="s">
        <v>3490</v>
      </c>
      <c r="D1688" s="18" t="s">
        <v>222</v>
      </c>
      <c r="E1688" s="20">
        <v>593936.17000000004</v>
      </c>
      <c r="F1688" s="21">
        <v>1</v>
      </c>
    </row>
    <row r="1689" spans="1:6" x14ac:dyDescent="0.25">
      <c r="A1689" s="14" t="str">
        <f t="shared" si="26"/>
        <v>14703037</v>
      </c>
      <c r="B1689" s="14" t="s">
        <v>3491</v>
      </c>
      <c r="C1689" s="14" t="s">
        <v>3492</v>
      </c>
      <c r="D1689" s="14" t="s">
        <v>249</v>
      </c>
      <c r="E1689" s="16">
        <v>558929.27</v>
      </c>
      <c r="F1689" s="17">
        <v>1</v>
      </c>
    </row>
    <row r="1690" spans="1:6" x14ac:dyDescent="0.25">
      <c r="A1690" s="14" t="str">
        <f t="shared" si="26"/>
        <v>14703581</v>
      </c>
      <c r="B1690" s="14" t="s">
        <v>3493</v>
      </c>
      <c r="C1690" s="14" t="s">
        <v>3494</v>
      </c>
      <c r="D1690" s="14" t="s">
        <v>249</v>
      </c>
      <c r="E1690" s="16">
        <v>273456.52</v>
      </c>
      <c r="F1690" s="17">
        <v>1</v>
      </c>
    </row>
    <row r="1691" spans="1:6" x14ac:dyDescent="0.25">
      <c r="A1691" s="14" t="str">
        <f t="shared" si="26"/>
        <v>14705723</v>
      </c>
      <c r="B1691" s="18" t="s">
        <v>3495</v>
      </c>
      <c r="C1691" s="18" t="s">
        <v>3496</v>
      </c>
      <c r="D1691" s="18" t="s">
        <v>209</v>
      </c>
      <c r="E1691" s="20">
        <v>283063.65999999997</v>
      </c>
      <c r="F1691" s="21">
        <v>1</v>
      </c>
    </row>
    <row r="1692" spans="1:6" x14ac:dyDescent="0.25">
      <c r="A1692" s="14" t="str">
        <f t="shared" si="26"/>
        <v>14717162</v>
      </c>
      <c r="B1692" s="18" t="s">
        <v>3497</v>
      </c>
      <c r="C1692" s="18" t="s">
        <v>3498</v>
      </c>
      <c r="D1692" s="18" t="s">
        <v>60</v>
      </c>
      <c r="E1692" s="20">
        <v>6848.9</v>
      </c>
      <c r="F1692" s="21">
        <v>1</v>
      </c>
    </row>
    <row r="1693" spans="1:6" x14ac:dyDescent="0.25">
      <c r="A1693" s="14" t="str">
        <f t="shared" si="26"/>
        <v>14721747</v>
      </c>
      <c r="B1693" s="18" t="s">
        <v>3499</v>
      </c>
      <c r="C1693" s="18" t="s">
        <v>3500</v>
      </c>
      <c r="D1693" s="18" t="s">
        <v>229</v>
      </c>
      <c r="E1693" s="20">
        <v>2017.35</v>
      </c>
      <c r="F1693" s="21">
        <v>1</v>
      </c>
    </row>
    <row r="1694" spans="1:6" x14ac:dyDescent="0.25">
      <c r="A1694" s="14" t="str">
        <f t="shared" si="26"/>
        <v>14736446</v>
      </c>
      <c r="B1694" s="14" t="s">
        <v>3501</v>
      </c>
      <c r="C1694" s="14" t="s">
        <v>3502</v>
      </c>
      <c r="D1694" s="14" t="s">
        <v>214</v>
      </c>
      <c r="E1694" s="16">
        <v>1453187.76</v>
      </c>
      <c r="F1694" s="17">
        <v>1</v>
      </c>
    </row>
    <row r="1695" spans="1:6" x14ac:dyDescent="0.25">
      <c r="A1695" s="14" t="str">
        <f t="shared" si="26"/>
        <v>14753724</v>
      </c>
      <c r="B1695" s="14" t="s">
        <v>3503</v>
      </c>
      <c r="C1695" s="14" t="s">
        <v>3504</v>
      </c>
      <c r="D1695" s="14" t="s">
        <v>60</v>
      </c>
      <c r="E1695" s="16">
        <v>405825.71</v>
      </c>
      <c r="F1695" s="17">
        <v>1</v>
      </c>
    </row>
    <row r="1696" spans="1:6" x14ac:dyDescent="0.25">
      <c r="A1696" s="14" t="str">
        <f t="shared" si="26"/>
        <v>14770929</v>
      </c>
      <c r="B1696" s="18" t="s">
        <v>3505</v>
      </c>
      <c r="C1696" s="18" t="s">
        <v>3506</v>
      </c>
      <c r="D1696" s="18" t="s">
        <v>249</v>
      </c>
      <c r="E1696" s="20">
        <v>450867.42</v>
      </c>
      <c r="F1696" s="21">
        <v>1</v>
      </c>
    </row>
    <row r="1697" spans="1:6" x14ac:dyDescent="0.25">
      <c r="A1697" s="14" t="str">
        <f t="shared" si="26"/>
        <v>14797815</v>
      </c>
      <c r="B1697" s="14" t="s">
        <v>3507</v>
      </c>
      <c r="C1697" s="14" t="s">
        <v>3508</v>
      </c>
      <c r="D1697" s="14" t="s">
        <v>249</v>
      </c>
      <c r="E1697" s="16">
        <v>1705870.43</v>
      </c>
      <c r="F1697" s="17">
        <v>1</v>
      </c>
    </row>
    <row r="1698" spans="1:6" x14ac:dyDescent="0.25">
      <c r="A1698" s="14" t="str">
        <f t="shared" si="26"/>
        <v>14809088</v>
      </c>
      <c r="B1698" s="14" t="s">
        <v>3509</v>
      </c>
      <c r="C1698" s="14" t="s">
        <v>3510</v>
      </c>
      <c r="D1698" s="14" t="s">
        <v>209</v>
      </c>
      <c r="E1698" s="16">
        <v>161823.01999999999</v>
      </c>
      <c r="F1698" s="17">
        <v>1</v>
      </c>
    </row>
    <row r="1699" spans="1:6" x14ac:dyDescent="0.25">
      <c r="A1699" s="14" t="str">
        <f t="shared" si="26"/>
        <v>14812333</v>
      </c>
      <c r="B1699" s="14" t="s">
        <v>3511</v>
      </c>
      <c r="C1699" s="14" t="s">
        <v>3512</v>
      </c>
      <c r="D1699" s="14" t="s">
        <v>249</v>
      </c>
      <c r="E1699" s="16">
        <v>2036810.82</v>
      </c>
      <c r="F1699" s="17">
        <v>1</v>
      </c>
    </row>
    <row r="1700" spans="1:6" x14ac:dyDescent="0.25">
      <c r="A1700" s="14" t="str">
        <f t="shared" si="26"/>
        <v>14836303</v>
      </c>
      <c r="B1700" s="18" t="s">
        <v>3513</v>
      </c>
      <c r="C1700" s="18" t="s">
        <v>3514</v>
      </c>
      <c r="D1700" s="18" t="s">
        <v>217</v>
      </c>
      <c r="E1700" s="20">
        <v>58662.6</v>
      </c>
      <c r="F1700" s="21">
        <v>1</v>
      </c>
    </row>
    <row r="1701" spans="1:6" x14ac:dyDescent="0.25">
      <c r="A1701" s="14" t="str">
        <f t="shared" si="26"/>
        <v>14848618</v>
      </c>
      <c r="B1701" s="18" t="s">
        <v>3515</v>
      </c>
      <c r="C1701" s="18" t="s">
        <v>3516</v>
      </c>
      <c r="D1701" s="18" t="s">
        <v>249</v>
      </c>
      <c r="E1701" s="20">
        <v>1216039.04</v>
      </c>
      <c r="F1701" s="21">
        <v>1</v>
      </c>
    </row>
    <row r="1702" spans="1:6" x14ac:dyDescent="0.25">
      <c r="A1702" s="14" t="str">
        <f t="shared" si="26"/>
        <v>14864244</v>
      </c>
      <c r="B1702" s="14" t="s">
        <v>3517</v>
      </c>
      <c r="C1702" s="14" t="s">
        <v>3518</v>
      </c>
      <c r="D1702" s="14" t="s">
        <v>222</v>
      </c>
      <c r="E1702" s="16">
        <v>52927098.950000003</v>
      </c>
      <c r="F1702" s="17">
        <v>1</v>
      </c>
    </row>
    <row r="1703" spans="1:6" x14ac:dyDescent="0.25">
      <c r="A1703" s="14" t="str">
        <f t="shared" si="26"/>
        <v>14874243</v>
      </c>
      <c r="B1703" s="18" t="s">
        <v>3519</v>
      </c>
      <c r="C1703" s="18" t="s">
        <v>3520</v>
      </c>
      <c r="D1703" s="18" t="s">
        <v>60</v>
      </c>
      <c r="E1703" s="20">
        <v>3519.45</v>
      </c>
      <c r="F1703" s="21">
        <v>1</v>
      </c>
    </row>
    <row r="1704" spans="1:6" x14ac:dyDescent="0.25">
      <c r="A1704" s="14" t="str">
        <f t="shared" si="26"/>
        <v>14875123</v>
      </c>
      <c r="B1704" s="14" t="s">
        <v>3521</v>
      </c>
      <c r="C1704" s="14" t="s">
        <v>3522</v>
      </c>
      <c r="D1704" s="14" t="s">
        <v>252</v>
      </c>
      <c r="E1704" s="16">
        <v>467967.73</v>
      </c>
      <c r="F1704" s="17">
        <v>1</v>
      </c>
    </row>
    <row r="1705" spans="1:6" x14ac:dyDescent="0.25">
      <c r="A1705" s="14" t="str">
        <f t="shared" si="26"/>
        <v>14878777</v>
      </c>
      <c r="B1705" s="14" t="s">
        <v>3523</v>
      </c>
      <c r="C1705" s="14" t="s">
        <v>3524</v>
      </c>
      <c r="D1705" s="14" t="s">
        <v>249</v>
      </c>
      <c r="E1705" s="16">
        <v>1378450.77</v>
      </c>
      <c r="F1705" s="17">
        <v>1</v>
      </c>
    </row>
    <row r="1706" spans="1:6" x14ac:dyDescent="0.25">
      <c r="A1706" s="14" t="str">
        <f t="shared" si="26"/>
        <v>14909568</v>
      </c>
      <c r="B1706" s="14" t="s">
        <v>3525</v>
      </c>
      <c r="C1706" s="14" t="s">
        <v>3526</v>
      </c>
      <c r="D1706" s="14" t="s">
        <v>249</v>
      </c>
      <c r="E1706" s="16">
        <v>1980205.89</v>
      </c>
      <c r="F1706" s="17">
        <v>1</v>
      </c>
    </row>
    <row r="1707" spans="1:6" x14ac:dyDescent="0.25">
      <c r="A1707" s="14" t="str">
        <f t="shared" si="26"/>
        <v>14920631</v>
      </c>
      <c r="B1707" s="18" t="s">
        <v>3527</v>
      </c>
      <c r="C1707" s="18" t="s">
        <v>3528</v>
      </c>
      <c r="D1707" s="18" t="s">
        <v>199</v>
      </c>
      <c r="E1707" s="20">
        <v>2848278.3</v>
      </c>
      <c r="F1707" s="21">
        <v>1</v>
      </c>
    </row>
    <row r="1708" spans="1:6" x14ac:dyDescent="0.25">
      <c r="A1708" s="14" t="str">
        <f t="shared" si="26"/>
        <v>14931414</v>
      </c>
      <c r="B1708" s="14" t="s">
        <v>3529</v>
      </c>
      <c r="C1708" s="14" t="s">
        <v>3530</v>
      </c>
      <c r="D1708" s="14" t="s">
        <v>199</v>
      </c>
      <c r="E1708" s="16">
        <v>25362161</v>
      </c>
      <c r="F1708" s="17">
        <v>1</v>
      </c>
    </row>
    <row r="1709" spans="1:6" x14ac:dyDescent="0.25">
      <c r="A1709" s="14" t="str">
        <f t="shared" si="26"/>
        <v>14958482</v>
      </c>
      <c r="B1709" s="18" t="s">
        <v>3531</v>
      </c>
      <c r="C1709" s="18" t="s">
        <v>3532</v>
      </c>
      <c r="D1709" s="18" t="s">
        <v>199</v>
      </c>
      <c r="E1709" s="20">
        <v>527634.34</v>
      </c>
      <c r="F1709" s="21">
        <v>1</v>
      </c>
    </row>
    <row r="1710" spans="1:6" x14ac:dyDescent="0.25">
      <c r="A1710" s="14" t="str">
        <f t="shared" si="26"/>
        <v>14987599</v>
      </c>
      <c r="B1710" s="18" t="s">
        <v>3533</v>
      </c>
      <c r="C1710" s="18" t="s">
        <v>3534</v>
      </c>
      <c r="D1710" s="18" t="s">
        <v>249</v>
      </c>
      <c r="E1710" s="20">
        <v>1693170.03</v>
      </c>
      <c r="F1710" s="21">
        <v>1</v>
      </c>
    </row>
    <row r="1711" spans="1:6" x14ac:dyDescent="0.25">
      <c r="A1711" s="14" t="str">
        <f t="shared" si="26"/>
        <v>14990564</v>
      </c>
      <c r="B1711" s="18" t="s">
        <v>3535</v>
      </c>
      <c r="C1711" s="18" t="s">
        <v>3536</v>
      </c>
      <c r="D1711" s="18" t="s">
        <v>235</v>
      </c>
      <c r="E1711" s="20">
        <v>12944.56</v>
      </c>
      <c r="F1711" s="21">
        <v>1</v>
      </c>
    </row>
    <row r="1712" spans="1:6" x14ac:dyDescent="0.25">
      <c r="A1712" s="14" t="str">
        <f t="shared" si="26"/>
        <v>15003936</v>
      </c>
      <c r="B1712" s="18" t="s">
        <v>3537</v>
      </c>
      <c r="C1712" s="18" t="s">
        <v>3538</v>
      </c>
      <c r="D1712" s="18" t="s">
        <v>60</v>
      </c>
      <c r="E1712" s="20">
        <v>226211.04</v>
      </c>
      <c r="F1712" s="21">
        <v>1</v>
      </c>
    </row>
    <row r="1713" spans="1:6" x14ac:dyDescent="0.25">
      <c r="A1713" s="14" t="str">
        <f t="shared" si="26"/>
        <v>15004047</v>
      </c>
      <c r="B1713" s="14" t="s">
        <v>3539</v>
      </c>
      <c r="C1713" s="14" t="s">
        <v>3540</v>
      </c>
      <c r="D1713" s="14" t="s">
        <v>249</v>
      </c>
      <c r="E1713" s="16">
        <v>2333228.63</v>
      </c>
      <c r="F1713" s="17">
        <v>1</v>
      </c>
    </row>
    <row r="1714" spans="1:6" x14ac:dyDescent="0.25">
      <c r="A1714" s="14" t="str">
        <f t="shared" si="26"/>
        <v>15015508</v>
      </c>
      <c r="B1714" s="14" t="s">
        <v>3541</v>
      </c>
      <c r="C1714" s="14" t="s">
        <v>3542</v>
      </c>
      <c r="D1714" s="14" t="s">
        <v>222</v>
      </c>
      <c r="E1714" s="16">
        <v>15585.53</v>
      </c>
      <c r="F1714" s="17">
        <v>1</v>
      </c>
    </row>
    <row r="1715" spans="1:6" x14ac:dyDescent="0.25">
      <c r="A1715" s="14" t="str">
        <f t="shared" si="26"/>
        <v>15016827</v>
      </c>
      <c r="B1715" s="18" t="s">
        <v>3543</v>
      </c>
      <c r="C1715" s="18" t="s">
        <v>3544</v>
      </c>
      <c r="D1715" s="18" t="s">
        <v>199</v>
      </c>
      <c r="E1715" s="20">
        <v>651532.23</v>
      </c>
      <c r="F1715" s="21">
        <v>1</v>
      </c>
    </row>
    <row r="1716" spans="1:6" x14ac:dyDescent="0.25">
      <c r="A1716" s="14" t="str">
        <f t="shared" si="26"/>
        <v>15022780</v>
      </c>
      <c r="B1716" s="18" t="s">
        <v>3545</v>
      </c>
      <c r="C1716" s="18" t="s">
        <v>3546</v>
      </c>
      <c r="D1716" s="18" t="s">
        <v>214</v>
      </c>
      <c r="E1716" s="20">
        <v>80465.440000000002</v>
      </c>
      <c r="F1716" s="21">
        <v>1</v>
      </c>
    </row>
    <row r="1717" spans="1:6" x14ac:dyDescent="0.25">
      <c r="A1717" s="14" t="str">
        <f t="shared" si="26"/>
        <v>15028343</v>
      </c>
      <c r="B1717" s="14" t="s">
        <v>3547</v>
      </c>
      <c r="C1717" s="14" t="s">
        <v>3548</v>
      </c>
      <c r="D1717" s="14" t="s">
        <v>249</v>
      </c>
      <c r="E1717" s="16">
        <v>1821469.79</v>
      </c>
      <c r="F1717" s="17">
        <v>1</v>
      </c>
    </row>
    <row r="1718" spans="1:6" x14ac:dyDescent="0.25">
      <c r="A1718" s="14" t="str">
        <f t="shared" si="26"/>
        <v>15061865</v>
      </c>
      <c r="B1718" s="14" t="s">
        <v>3549</v>
      </c>
      <c r="C1718" s="14" t="s">
        <v>3550</v>
      </c>
      <c r="D1718" s="14" t="s">
        <v>60</v>
      </c>
      <c r="E1718" s="16">
        <v>407252.05</v>
      </c>
      <c r="F1718" s="17">
        <v>1</v>
      </c>
    </row>
    <row r="1719" spans="1:6" x14ac:dyDescent="0.25">
      <c r="A1719" s="14" t="str">
        <f t="shared" si="26"/>
        <v>15067558</v>
      </c>
      <c r="B1719" s="18" t="s">
        <v>3551</v>
      </c>
      <c r="C1719" s="18" t="s">
        <v>3552</v>
      </c>
      <c r="D1719" s="18" t="s">
        <v>214</v>
      </c>
      <c r="E1719" s="20">
        <v>3539.15</v>
      </c>
      <c r="F1719" s="21">
        <v>1</v>
      </c>
    </row>
    <row r="1720" spans="1:6" x14ac:dyDescent="0.25">
      <c r="A1720" s="14" t="str">
        <f t="shared" si="26"/>
        <v>15071059</v>
      </c>
      <c r="B1720" s="18" t="s">
        <v>3553</v>
      </c>
      <c r="C1720" s="18" t="s">
        <v>3554</v>
      </c>
      <c r="D1720" s="18" t="s">
        <v>235</v>
      </c>
      <c r="E1720" s="20">
        <v>50877.55</v>
      </c>
      <c r="F1720" s="21">
        <v>1</v>
      </c>
    </row>
    <row r="1721" spans="1:6" x14ac:dyDescent="0.25">
      <c r="A1721" s="14" t="str">
        <f t="shared" si="26"/>
        <v>15086573</v>
      </c>
      <c r="B1721" s="18" t="s">
        <v>3555</v>
      </c>
      <c r="C1721" s="18" t="s">
        <v>3556</v>
      </c>
      <c r="D1721" s="18" t="s">
        <v>249</v>
      </c>
      <c r="E1721" s="20">
        <v>3416750.44</v>
      </c>
      <c r="F1721" s="21">
        <v>1</v>
      </c>
    </row>
    <row r="1722" spans="1:6" x14ac:dyDescent="0.25">
      <c r="A1722" s="14" t="str">
        <f t="shared" si="26"/>
        <v>15106156</v>
      </c>
      <c r="B1722" s="18" t="s">
        <v>3557</v>
      </c>
      <c r="C1722" s="18" t="s">
        <v>3558</v>
      </c>
      <c r="D1722" s="18" t="s">
        <v>249</v>
      </c>
      <c r="E1722" s="20">
        <v>126043312</v>
      </c>
      <c r="F1722" s="21">
        <v>1</v>
      </c>
    </row>
    <row r="1723" spans="1:6" x14ac:dyDescent="0.25">
      <c r="A1723" s="14" t="str">
        <f t="shared" si="26"/>
        <v>15106156</v>
      </c>
      <c r="B1723" s="14" t="s">
        <v>3559</v>
      </c>
      <c r="C1723" s="14" t="s">
        <v>3558</v>
      </c>
      <c r="D1723" s="14" t="s">
        <v>249</v>
      </c>
      <c r="E1723" s="16">
        <v>13282636.289999999</v>
      </c>
      <c r="F1723" s="17">
        <v>1</v>
      </c>
    </row>
    <row r="1724" spans="1:6" x14ac:dyDescent="0.25">
      <c r="A1724" s="14" t="str">
        <f t="shared" si="26"/>
        <v>15106156</v>
      </c>
      <c r="B1724" s="18" t="s">
        <v>3560</v>
      </c>
      <c r="C1724" s="18" t="s">
        <v>3558</v>
      </c>
      <c r="D1724" s="18" t="s">
        <v>249</v>
      </c>
      <c r="E1724" s="20">
        <v>7716407.3099999996</v>
      </c>
      <c r="F1724" s="21">
        <v>1</v>
      </c>
    </row>
    <row r="1725" spans="1:6" x14ac:dyDescent="0.25">
      <c r="A1725" s="14" t="str">
        <f t="shared" si="26"/>
        <v>15106156</v>
      </c>
      <c r="B1725" s="18" t="s">
        <v>3561</v>
      </c>
      <c r="C1725" s="18" t="s">
        <v>3558</v>
      </c>
      <c r="D1725" s="18" t="s">
        <v>249</v>
      </c>
      <c r="E1725" s="20">
        <v>4079868.01</v>
      </c>
      <c r="F1725" s="21">
        <v>1</v>
      </c>
    </row>
    <row r="1726" spans="1:6" x14ac:dyDescent="0.25">
      <c r="A1726" s="14" t="str">
        <f t="shared" si="26"/>
        <v>15107386</v>
      </c>
      <c r="B1726" s="14" t="s">
        <v>3562</v>
      </c>
      <c r="C1726" s="14" t="s">
        <v>3563</v>
      </c>
      <c r="D1726" s="14" t="s">
        <v>249</v>
      </c>
      <c r="E1726" s="16">
        <v>1279599.0900000001</v>
      </c>
      <c r="F1726" s="17">
        <v>1</v>
      </c>
    </row>
    <row r="1727" spans="1:6" x14ac:dyDescent="0.25">
      <c r="A1727" s="14" t="str">
        <f t="shared" si="26"/>
        <v>15113087</v>
      </c>
      <c r="B1727" s="14" t="s">
        <v>3564</v>
      </c>
      <c r="C1727" s="14" t="s">
        <v>3565</v>
      </c>
      <c r="D1727" s="14" t="s">
        <v>249</v>
      </c>
      <c r="E1727" s="16">
        <v>6568998.5199999996</v>
      </c>
      <c r="F1727" s="17">
        <v>1</v>
      </c>
    </row>
    <row r="1728" spans="1:6" x14ac:dyDescent="0.25">
      <c r="A1728" s="14" t="str">
        <f t="shared" si="26"/>
        <v>15113103</v>
      </c>
      <c r="B1728" s="18" t="s">
        <v>3566</v>
      </c>
      <c r="C1728" s="18" t="s">
        <v>3567</v>
      </c>
      <c r="D1728" s="18" t="s">
        <v>249</v>
      </c>
      <c r="E1728" s="20">
        <v>97330352.430000007</v>
      </c>
      <c r="F1728" s="21">
        <v>1</v>
      </c>
    </row>
    <row r="1729" spans="1:6" x14ac:dyDescent="0.25">
      <c r="A1729" s="14" t="str">
        <f t="shared" si="26"/>
        <v>15113103</v>
      </c>
      <c r="B1729" s="18" t="s">
        <v>3568</v>
      </c>
      <c r="C1729" s="18" t="s">
        <v>3567</v>
      </c>
      <c r="D1729" s="18" t="s">
        <v>249</v>
      </c>
      <c r="E1729" s="20">
        <v>88759.52</v>
      </c>
      <c r="F1729" s="21">
        <v>1</v>
      </c>
    </row>
    <row r="1730" spans="1:6" x14ac:dyDescent="0.25">
      <c r="A1730" s="14" t="str">
        <f t="shared" si="26"/>
        <v>15134673</v>
      </c>
      <c r="B1730" s="14" t="s">
        <v>3569</v>
      </c>
      <c r="C1730" s="14" t="s">
        <v>3570</v>
      </c>
      <c r="D1730" s="14" t="s">
        <v>191</v>
      </c>
      <c r="E1730" s="16">
        <v>9145867.9800000004</v>
      </c>
      <c r="F1730" s="17">
        <v>1</v>
      </c>
    </row>
    <row r="1731" spans="1:6" x14ac:dyDescent="0.25">
      <c r="A1731" s="14" t="str">
        <f t="shared" si="26"/>
        <v>15140254</v>
      </c>
      <c r="B1731" s="18" t="s">
        <v>3571</v>
      </c>
      <c r="C1731" s="18" t="s">
        <v>3572</v>
      </c>
      <c r="D1731" s="18" t="s">
        <v>249</v>
      </c>
      <c r="E1731" s="20">
        <v>73357637.950000003</v>
      </c>
      <c r="F1731" s="21">
        <v>1</v>
      </c>
    </row>
    <row r="1732" spans="1:6" x14ac:dyDescent="0.25">
      <c r="A1732" s="14" t="str">
        <f t="shared" si="26"/>
        <v>15153745</v>
      </c>
      <c r="B1732" s="18" t="s">
        <v>3573</v>
      </c>
      <c r="C1732" s="18" t="s">
        <v>3574</v>
      </c>
      <c r="D1732" s="18" t="s">
        <v>249</v>
      </c>
      <c r="E1732" s="20">
        <v>2216002.7200000002</v>
      </c>
      <c r="F1732" s="21">
        <v>1</v>
      </c>
    </row>
    <row r="1733" spans="1:6" x14ac:dyDescent="0.25">
      <c r="A1733" s="14" t="str">
        <f t="shared" si="26"/>
        <v>15166416</v>
      </c>
      <c r="B1733" s="18" t="s">
        <v>3575</v>
      </c>
      <c r="C1733" s="18" t="s">
        <v>3576</v>
      </c>
      <c r="D1733" s="18" t="s">
        <v>249</v>
      </c>
      <c r="E1733" s="20">
        <v>101225665.68000001</v>
      </c>
      <c r="F1733" s="21">
        <v>1</v>
      </c>
    </row>
    <row r="1734" spans="1:6" x14ac:dyDescent="0.25">
      <c r="A1734" s="14" t="str">
        <f t="shared" si="26"/>
        <v>15167901</v>
      </c>
      <c r="B1734" s="14" t="s">
        <v>3577</v>
      </c>
      <c r="C1734" s="14" t="s">
        <v>3578</v>
      </c>
      <c r="D1734" s="14" t="s">
        <v>249</v>
      </c>
      <c r="E1734" s="16">
        <v>1745478.93</v>
      </c>
      <c r="F1734" s="17">
        <v>1</v>
      </c>
    </row>
    <row r="1735" spans="1:6" x14ac:dyDescent="0.25">
      <c r="A1735" s="14" t="str">
        <f t="shared" ref="A1735:A1798" si="27">LEFT(SUBSTITUTE(SUBSTITUTE(SUBSTITUTE(SUBSTITUTE(TRIM(B1735),".",""),"/",""),"-","")," ",""), 8)</f>
        <v>15168438</v>
      </c>
      <c r="B1735" s="14" t="s">
        <v>3579</v>
      </c>
      <c r="C1735" s="14" t="s">
        <v>3580</v>
      </c>
      <c r="D1735" s="14" t="s">
        <v>249</v>
      </c>
      <c r="E1735" s="16">
        <v>107441236.19</v>
      </c>
      <c r="F1735" s="17">
        <v>1</v>
      </c>
    </row>
    <row r="1736" spans="1:6" x14ac:dyDescent="0.25">
      <c r="A1736" s="14" t="str">
        <f t="shared" si="27"/>
        <v>15170723</v>
      </c>
      <c r="B1736" s="18" t="s">
        <v>3581</v>
      </c>
      <c r="C1736" s="18" t="s">
        <v>3582</v>
      </c>
      <c r="D1736" s="18" t="s">
        <v>249</v>
      </c>
      <c r="E1736" s="20">
        <v>1132584.23</v>
      </c>
      <c r="F1736" s="21">
        <v>1</v>
      </c>
    </row>
    <row r="1737" spans="1:6" x14ac:dyDescent="0.25">
      <c r="A1737" s="14" t="str">
        <f t="shared" si="27"/>
        <v>15171093</v>
      </c>
      <c r="B1737" s="18" t="s">
        <v>3583</v>
      </c>
      <c r="C1737" s="18" t="s">
        <v>3584</v>
      </c>
      <c r="D1737" s="18" t="s">
        <v>249</v>
      </c>
      <c r="E1737" s="20">
        <v>67261363.950000003</v>
      </c>
      <c r="F1737" s="21">
        <v>1</v>
      </c>
    </row>
    <row r="1738" spans="1:6" x14ac:dyDescent="0.25">
      <c r="A1738" s="14" t="str">
        <f t="shared" si="27"/>
        <v>15178551</v>
      </c>
      <c r="B1738" s="14" t="s">
        <v>3585</v>
      </c>
      <c r="C1738" s="14" t="s">
        <v>3586</v>
      </c>
      <c r="D1738" s="14" t="s">
        <v>249</v>
      </c>
      <c r="E1738" s="16">
        <v>801650.41</v>
      </c>
      <c r="F1738" s="17">
        <v>1</v>
      </c>
    </row>
    <row r="1739" spans="1:6" x14ac:dyDescent="0.25">
      <c r="A1739" s="14" t="str">
        <f t="shared" si="27"/>
        <v>15178551</v>
      </c>
      <c r="B1739" s="18" t="s">
        <v>3587</v>
      </c>
      <c r="C1739" s="18" t="s">
        <v>3586</v>
      </c>
      <c r="D1739" s="18" t="s">
        <v>249</v>
      </c>
      <c r="E1739" s="20">
        <v>3048.92</v>
      </c>
      <c r="F1739" s="21">
        <v>1</v>
      </c>
    </row>
    <row r="1740" spans="1:6" x14ac:dyDescent="0.25">
      <c r="A1740" s="14" t="str">
        <f t="shared" si="27"/>
        <v>15184633</v>
      </c>
      <c r="B1740" s="14" t="s">
        <v>3588</v>
      </c>
      <c r="C1740" s="14" t="s">
        <v>3589</v>
      </c>
      <c r="D1740" s="14" t="s">
        <v>249</v>
      </c>
      <c r="E1740" s="16">
        <v>407929.67</v>
      </c>
      <c r="F1740" s="17">
        <v>1</v>
      </c>
    </row>
    <row r="1741" spans="1:6" x14ac:dyDescent="0.25">
      <c r="A1741" s="14" t="str">
        <f t="shared" si="27"/>
        <v>15186359</v>
      </c>
      <c r="B1741" s="18" t="s">
        <v>3590</v>
      </c>
      <c r="C1741" s="18" t="s">
        <v>3591</v>
      </c>
      <c r="D1741" s="18" t="s">
        <v>60</v>
      </c>
      <c r="E1741" s="20">
        <v>25338644.25</v>
      </c>
      <c r="F1741" s="21">
        <v>1</v>
      </c>
    </row>
    <row r="1742" spans="1:6" x14ac:dyDescent="0.25">
      <c r="A1742" s="14" t="str">
        <f t="shared" si="27"/>
        <v>15194004</v>
      </c>
      <c r="B1742" s="18" t="s">
        <v>3592</v>
      </c>
      <c r="C1742" s="18" t="s">
        <v>3593</v>
      </c>
      <c r="D1742" s="18" t="s">
        <v>249</v>
      </c>
      <c r="E1742" s="20">
        <v>2340636.5499999998</v>
      </c>
      <c r="F1742" s="21">
        <v>1</v>
      </c>
    </row>
    <row r="1743" spans="1:6" x14ac:dyDescent="0.25">
      <c r="A1743" s="14" t="str">
        <f t="shared" si="27"/>
        <v>15201734</v>
      </c>
      <c r="B1743" s="14" t="s">
        <v>3594</v>
      </c>
      <c r="C1743" s="14" t="s">
        <v>3595</v>
      </c>
      <c r="D1743" s="14" t="s">
        <v>249</v>
      </c>
      <c r="E1743" s="16">
        <v>3737706.81</v>
      </c>
      <c r="F1743" s="17">
        <v>1</v>
      </c>
    </row>
    <row r="1744" spans="1:6" x14ac:dyDescent="0.25">
      <c r="A1744" s="14" t="str">
        <f t="shared" si="27"/>
        <v>15207522</v>
      </c>
      <c r="B1744" s="14" t="s">
        <v>3596</v>
      </c>
      <c r="C1744" s="14" t="s">
        <v>3597</v>
      </c>
      <c r="D1744" s="14" t="s">
        <v>252</v>
      </c>
      <c r="E1744" s="16">
        <v>73856.63</v>
      </c>
      <c r="F1744" s="17">
        <v>1</v>
      </c>
    </row>
    <row r="1745" spans="1:6" x14ac:dyDescent="0.25">
      <c r="A1745" s="14" t="str">
        <f t="shared" si="27"/>
        <v>15208012</v>
      </c>
      <c r="B1745" s="14" t="s">
        <v>3598</v>
      </c>
      <c r="C1745" s="14" t="s">
        <v>3599</v>
      </c>
      <c r="D1745" s="14" t="s">
        <v>252</v>
      </c>
      <c r="E1745" s="16">
        <v>4075.27</v>
      </c>
      <c r="F1745" s="17">
        <v>1</v>
      </c>
    </row>
    <row r="1746" spans="1:6" x14ac:dyDescent="0.25">
      <c r="A1746" s="14" t="str">
        <f t="shared" si="27"/>
        <v>15224542</v>
      </c>
      <c r="B1746" s="14" t="s">
        <v>3600</v>
      </c>
      <c r="C1746" s="14" t="s">
        <v>3601</v>
      </c>
      <c r="D1746" s="14" t="s">
        <v>204</v>
      </c>
      <c r="E1746" s="16">
        <v>63205.3</v>
      </c>
      <c r="F1746" s="17">
        <v>1</v>
      </c>
    </row>
    <row r="1747" spans="1:6" x14ac:dyDescent="0.25">
      <c r="A1747" s="14" t="str">
        <f t="shared" si="27"/>
        <v>15228042</v>
      </c>
      <c r="B1747" s="18" t="s">
        <v>3602</v>
      </c>
      <c r="C1747" s="18" t="s">
        <v>3603</v>
      </c>
      <c r="D1747" s="18" t="s">
        <v>249</v>
      </c>
      <c r="E1747" s="20">
        <v>743813.06</v>
      </c>
      <c r="F1747" s="21">
        <v>1</v>
      </c>
    </row>
    <row r="1748" spans="1:6" x14ac:dyDescent="0.25">
      <c r="A1748" s="14" t="str">
        <f t="shared" si="27"/>
        <v>15232872</v>
      </c>
      <c r="B1748" s="18" t="s">
        <v>3604</v>
      </c>
      <c r="C1748" s="18" t="s">
        <v>3605</v>
      </c>
      <c r="D1748" s="18" t="s">
        <v>214</v>
      </c>
      <c r="E1748" s="20">
        <v>2256874.88</v>
      </c>
      <c r="F1748" s="21">
        <v>1</v>
      </c>
    </row>
    <row r="1749" spans="1:6" ht="22.5" customHeight="1" x14ac:dyDescent="0.25">
      <c r="A1749" s="14" t="str">
        <f t="shared" si="27"/>
        <v>15233646</v>
      </c>
      <c r="B1749" s="14" t="s">
        <v>3606</v>
      </c>
      <c r="C1749" s="14" t="s">
        <v>3607</v>
      </c>
      <c r="D1749" s="14" t="s">
        <v>249</v>
      </c>
      <c r="E1749" s="16">
        <v>1984429.13</v>
      </c>
      <c r="F1749" s="17">
        <v>1</v>
      </c>
    </row>
    <row r="1750" spans="1:6" x14ac:dyDescent="0.25">
      <c r="A1750" s="14" t="str">
        <f t="shared" si="27"/>
        <v>15234123</v>
      </c>
      <c r="B1750" s="18" t="s">
        <v>3608</v>
      </c>
      <c r="C1750" s="18" t="s">
        <v>3609</v>
      </c>
      <c r="D1750" s="18" t="s">
        <v>249</v>
      </c>
      <c r="E1750" s="20">
        <v>50541661</v>
      </c>
      <c r="F1750" s="21">
        <v>1</v>
      </c>
    </row>
    <row r="1751" spans="1:6" x14ac:dyDescent="0.25">
      <c r="A1751" s="14" t="str">
        <f t="shared" si="27"/>
        <v>15240393</v>
      </c>
      <c r="B1751" s="18" t="s">
        <v>3610</v>
      </c>
      <c r="C1751" s="18" t="s">
        <v>3611</v>
      </c>
      <c r="D1751" s="18" t="s">
        <v>249</v>
      </c>
      <c r="E1751" s="20">
        <v>32341.23</v>
      </c>
      <c r="F1751" s="21">
        <v>1</v>
      </c>
    </row>
    <row r="1752" spans="1:6" x14ac:dyDescent="0.25">
      <c r="A1752" s="14" t="str">
        <f t="shared" si="27"/>
        <v>15254960</v>
      </c>
      <c r="B1752" s="18" t="s">
        <v>3612</v>
      </c>
      <c r="C1752" s="18" t="s">
        <v>3613</v>
      </c>
      <c r="D1752" s="18" t="s">
        <v>235</v>
      </c>
      <c r="E1752" s="20">
        <v>987869.8</v>
      </c>
      <c r="F1752" s="21">
        <v>1</v>
      </c>
    </row>
    <row r="1753" spans="1:6" x14ac:dyDescent="0.25">
      <c r="A1753" s="14" t="str">
        <f t="shared" si="27"/>
        <v>15255719</v>
      </c>
      <c r="B1753" s="18" t="s">
        <v>3614</v>
      </c>
      <c r="C1753" s="18" t="s">
        <v>3615</v>
      </c>
      <c r="D1753" s="18" t="s">
        <v>470</v>
      </c>
      <c r="E1753" s="20">
        <v>447875.19</v>
      </c>
      <c r="F1753" s="21">
        <v>1</v>
      </c>
    </row>
    <row r="1754" spans="1:6" x14ac:dyDescent="0.25">
      <c r="A1754" s="14" t="str">
        <f t="shared" si="27"/>
        <v>15292157</v>
      </c>
      <c r="B1754" s="18" t="s">
        <v>3616</v>
      </c>
      <c r="C1754" s="18" t="s">
        <v>3617</v>
      </c>
      <c r="D1754" s="18" t="s">
        <v>470</v>
      </c>
      <c r="E1754" s="20">
        <v>9588.7900000000009</v>
      </c>
      <c r="F1754" s="21">
        <v>1</v>
      </c>
    </row>
    <row r="1755" spans="1:6" x14ac:dyDescent="0.25">
      <c r="A1755" s="14" t="str">
        <f t="shared" si="27"/>
        <v>15300503</v>
      </c>
      <c r="B1755" s="18" t="s">
        <v>3618</v>
      </c>
      <c r="C1755" s="18" t="s">
        <v>3619</v>
      </c>
      <c r="D1755" s="18" t="s">
        <v>199</v>
      </c>
      <c r="E1755" s="20">
        <v>180525.85</v>
      </c>
      <c r="F1755" s="21">
        <v>1</v>
      </c>
    </row>
    <row r="1756" spans="1:6" x14ac:dyDescent="0.25">
      <c r="A1756" s="14" t="str">
        <f t="shared" si="27"/>
        <v>15320478</v>
      </c>
      <c r="B1756" s="18" t="s">
        <v>3620</v>
      </c>
      <c r="C1756" s="18" t="s">
        <v>3621</v>
      </c>
      <c r="D1756" s="18" t="s">
        <v>287</v>
      </c>
      <c r="E1756" s="20">
        <v>18976.86</v>
      </c>
      <c r="F1756" s="21">
        <v>1</v>
      </c>
    </row>
    <row r="1757" spans="1:6" x14ac:dyDescent="0.25">
      <c r="A1757" s="14" t="str">
        <f t="shared" si="27"/>
        <v>15321391</v>
      </c>
      <c r="B1757" s="14" t="s">
        <v>3622</v>
      </c>
      <c r="C1757" s="14" t="s">
        <v>1173</v>
      </c>
      <c r="D1757" s="14" t="s">
        <v>287</v>
      </c>
      <c r="E1757" s="16">
        <v>1226080.95</v>
      </c>
      <c r="F1757" s="17">
        <v>1</v>
      </c>
    </row>
    <row r="1758" spans="1:6" x14ac:dyDescent="0.25">
      <c r="A1758" s="14" t="str">
        <f t="shared" si="27"/>
        <v>15342165</v>
      </c>
      <c r="B1758" s="18" t="s">
        <v>3623</v>
      </c>
      <c r="C1758" s="18" t="s">
        <v>3624</v>
      </c>
      <c r="D1758" s="18" t="s">
        <v>199</v>
      </c>
      <c r="E1758" s="20">
        <v>46412.23</v>
      </c>
      <c r="F1758" s="21">
        <v>1</v>
      </c>
    </row>
    <row r="1759" spans="1:6" x14ac:dyDescent="0.25">
      <c r="A1759" s="14" t="str">
        <f t="shared" si="27"/>
        <v>15360899</v>
      </c>
      <c r="B1759" s="14" t="s">
        <v>3625</v>
      </c>
      <c r="C1759" s="14" t="s">
        <v>3626</v>
      </c>
      <c r="D1759" s="14" t="s">
        <v>235</v>
      </c>
      <c r="E1759" s="16">
        <v>464070.83</v>
      </c>
      <c r="F1759" s="17">
        <v>1</v>
      </c>
    </row>
    <row r="1760" spans="1:6" x14ac:dyDescent="0.25">
      <c r="A1760" s="14" t="str">
        <f t="shared" si="27"/>
        <v>15375762</v>
      </c>
      <c r="B1760" s="14" t="s">
        <v>3627</v>
      </c>
      <c r="C1760" s="14" t="s">
        <v>3628</v>
      </c>
      <c r="D1760" s="14" t="s">
        <v>60</v>
      </c>
      <c r="E1760" s="15">
        <v>618.72</v>
      </c>
      <c r="F1760" s="17">
        <v>1</v>
      </c>
    </row>
    <row r="1761" spans="1:6" x14ac:dyDescent="0.25">
      <c r="A1761" s="14" t="str">
        <f t="shared" si="27"/>
        <v>15376437</v>
      </c>
      <c r="B1761" s="18" t="s">
        <v>3629</v>
      </c>
      <c r="C1761" s="18" t="s">
        <v>3630</v>
      </c>
      <c r="D1761" s="18" t="s">
        <v>199</v>
      </c>
      <c r="E1761" s="20">
        <v>2058838.04</v>
      </c>
      <c r="F1761" s="21">
        <v>1</v>
      </c>
    </row>
    <row r="1762" spans="1:6" x14ac:dyDescent="0.25">
      <c r="A1762" s="14" t="str">
        <f t="shared" si="27"/>
        <v>15384521</v>
      </c>
      <c r="B1762" s="18" t="s">
        <v>3631</v>
      </c>
      <c r="C1762" s="18" t="s">
        <v>3632</v>
      </c>
      <c r="D1762" s="18" t="s">
        <v>60</v>
      </c>
      <c r="E1762" s="20">
        <v>18571.669999999998</v>
      </c>
      <c r="F1762" s="21">
        <v>1</v>
      </c>
    </row>
    <row r="1763" spans="1:6" x14ac:dyDescent="0.25">
      <c r="A1763" s="14" t="str">
        <f t="shared" si="27"/>
        <v>15452385</v>
      </c>
      <c r="B1763" s="18" t="s">
        <v>3633</v>
      </c>
      <c r="C1763" s="18" t="s">
        <v>3634</v>
      </c>
      <c r="D1763" s="18" t="s">
        <v>214</v>
      </c>
      <c r="E1763" s="20">
        <v>90117.4</v>
      </c>
      <c r="F1763" s="21">
        <v>1</v>
      </c>
    </row>
    <row r="1764" spans="1:6" x14ac:dyDescent="0.25">
      <c r="A1764" s="14" t="str">
        <f t="shared" si="27"/>
        <v>15467639</v>
      </c>
      <c r="B1764" s="14" t="s">
        <v>3635</v>
      </c>
      <c r="C1764" s="14" t="s">
        <v>3636</v>
      </c>
      <c r="D1764" s="14" t="s">
        <v>470</v>
      </c>
      <c r="E1764" s="16">
        <v>46003.81</v>
      </c>
      <c r="F1764" s="17">
        <v>1</v>
      </c>
    </row>
    <row r="1765" spans="1:6" x14ac:dyDescent="0.25">
      <c r="A1765" s="14" t="str">
        <f t="shared" si="27"/>
        <v>15505738</v>
      </c>
      <c r="B1765" s="18" t="s">
        <v>3637</v>
      </c>
      <c r="C1765" s="18" t="s">
        <v>3638</v>
      </c>
      <c r="D1765" s="18" t="s">
        <v>229</v>
      </c>
      <c r="E1765" s="20">
        <v>45308.06</v>
      </c>
      <c r="F1765" s="21">
        <v>1</v>
      </c>
    </row>
    <row r="1766" spans="1:6" x14ac:dyDescent="0.25">
      <c r="A1766" s="14" t="str">
        <f t="shared" si="27"/>
        <v>15532870</v>
      </c>
      <c r="B1766" s="18" t="s">
        <v>3639</v>
      </c>
      <c r="C1766" s="18" t="s">
        <v>3640</v>
      </c>
      <c r="D1766" s="18" t="s">
        <v>60</v>
      </c>
      <c r="E1766" s="20">
        <v>11602731.91</v>
      </c>
      <c r="F1766" s="21">
        <v>1</v>
      </c>
    </row>
    <row r="1767" spans="1:6" x14ac:dyDescent="0.25">
      <c r="A1767" s="14" t="str">
        <f t="shared" si="27"/>
        <v>15541004</v>
      </c>
      <c r="B1767" s="14" t="s">
        <v>3641</v>
      </c>
      <c r="C1767" s="14" t="s">
        <v>3642</v>
      </c>
      <c r="D1767" s="14" t="s">
        <v>60</v>
      </c>
      <c r="E1767" s="16">
        <v>47003.91</v>
      </c>
      <c r="F1767" s="17">
        <v>1</v>
      </c>
    </row>
    <row r="1768" spans="1:6" x14ac:dyDescent="0.25">
      <c r="A1768" s="14" t="str">
        <f t="shared" si="27"/>
        <v>15546676</v>
      </c>
      <c r="B1768" s="14" t="s">
        <v>3643</v>
      </c>
      <c r="C1768" s="14" t="s">
        <v>3644</v>
      </c>
      <c r="D1768" s="14" t="s">
        <v>249</v>
      </c>
      <c r="E1768" s="16">
        <v>570618.67000000004</v>
      </c>
      <c r="F1768" s="17">
        <v>1</v>
      </c>
    </row>
    <row r="1769" spans="1:6" x14ac:dyDescent="0.25">
      <c r="A1769" s="14" t="str">
        <f t="shared" si="27"/>
        <v>15548261</v>
      </c>
      <c r="B1769" s="14" t="s">
        <v>3645</v>
      </c>
      <c r="C1769" s="14" t="s">
        <v>3646</v>
      </c>
      <c r="D1769" s="14" t="s">
        <v>249</v>
      </c>
      <c r="E1769" s="16">
        <v>193327.67</v>
      </c>
      <c r="F1769" s="17">
        <v>1</v>
      </c>
    </row>
    <row r="1770" spans="1:6" x14ac:dyDescent="0.25">
      <c r="A1770" s="14" t="str">
        <f t="shared" si="27"/>
        <v>15550631</v>
      </c>
      <c r="B1770" s="14" t="s">
        <v>3647</v>
      </c>
      <c r="C1770" s="14" t="s">
        <v>3648</v>
      </c>
      <c r="D1770" s="14" t="s">
        <v>199</v>
      </c>
      <c r="E1770" s="16">
        <v>166828.99</v>
      </c>
      <c r="F1770" s="17">
        <v>1</v>
      </c>
    </row>
    <row r="1771" spans="1:6" x14ac:dyDescent="0.25">
      <c r="A1771" s="14" t="str">
        <f t="shared" si="27"/>
        <v>15557480</v>
      </c>
      <c r="B1771" s="14" t="s">
        <v>3649</v>
      </c>
      <c r="C1771" s="14" t="s">
        <v>3650</v>
      </c>
      <c r="D1771" s="14" t="s">
        <v>235</v>
      </c>
      <c r="E1771" s="16">
        <v>198116.33</v>
      </c>
      <c r="F1771" s="17">
        <v>1</v>
      </c>
    </row>
    <row r="1772" spans="1:6" x14ac:dyDescent="0.25">
      <c r="A1772" s="14" t="str">
        <f t="shared" si="27"/>
        <v>15560408</v>
      </c>
      <c r="B1772" s="14" t="s">
        <v>3651</v>
      </c>
      <c r="C1772" s="14" t="s">
        <v>3652</v>
      </c>
      <c r="D1772" s="14" t="s">
        <v>217</v>
      </c>
      <c r="E1772" s="16">
        <v>10399.57</v>
      </c>
      <c r="F1772" s="17">
        <v>1</v>
      </c>
    </row>
    <row r="1773" spans="1:6" x14ac:dyDescent="0.25">
      <c r="A1773" s="14" t="str">
        <f t="shared" si="27"/>
        <v>15605606</v>
      </c>
      <c r="B1773" s="14" t="s">
        <v>3653</v>
      </c>
      <c r="C1773" s="14" t="s">
        <v>3654</v>
      </c>
      <c r="D1773" s="14" t="s">
        <v>217</v>
      </c>
      <c r="E1773" s="16">
        <v>90685.759999999995</v>
      </c>
      <c r="F1773" s="17">
        <v>1</v>
      </c>
    </row>
    <row r="1774" spans="1:6" x14ac:dyDescent="0.25">
      <c r="A1774" s="14" t="str">
        <f t="shared" si="27"/>
        <v>15606826</v>
      </c>
      <c r="B1774" s="14" t="s">
        <v>3655</v>
      </c>
      <c r="C1774" s="14" t="s">
        <v>3656</v>
      </c>
      <c r="D1774" s="14" t="s">
        <v>346</v>
      </c>
      <c r="E1774" s="16">
        <v>61511.08</v>
      </c>
      <c r="F1774" s="17">
        <v>1</v>
      </c>
    </row>
    <row r="1775" spans="1:6" x14ac:dyDescent="0.25">
      <c r="A1775" s="14" t="str">
        <f t="shared" si="27"/>
        <v>15612245</v>
      </c>
      <c r="B1775" s="18" t="s">
        <v>3657</v>
      </c>
      <c r="C1775" s="18" t="s">
        <v>3658</v>
      </c>
      <c r="D1775" s="18" t="s">
        <v>1159</v>
      </c>
      <c r="E1775" s="20">
        <v>9529423.25</v>
      </c>
      <c r="F1775" s="21">
        <v>1</v>
      </c>
    </row>
    <row r="1776" spans="1:6" x14ac:dyDescent="0.25">
      <c r="A1776" s="14" t="str">
        <f t="shared" si="27"/>
        <v>15630963</v>
      </c>
      <c r="B1776" s="14" t="s">
        <v>3659</v>
      </c>
      <c r="C1776" s="14" t="s">
        <v>3660</v>
      </c>
      <c r="D1776" s="14" t="s">
        <v>191</v>
      </c>
      <c r="E1776" s="16">
        <v>4360.04</v>
      </c>
      <c r="F1776" s="17">
        <v>1</v>
      </c>
    </row>
    <row r="1777" spans="1:6" x14ac:dyDescent="0.25">
      <c r="A1777" s="14" t="str">
        <f t="shared" si="27"/>
        <v>15678774</v>
      </c>
      <c r="B1777" s="18" t="s">
        <v>3661</v>
      </c>
      <c r="C1777" s="18" t="s">
        <v>3662</v>
      </c>
      <c r="D1777" s="18" t="s">
        <v>249</v>
      </c>
      <c r="E1777" s="20">
        <v>1958418.91</v>
      </c>
      <c r="F1777" s="21">
        <v>1</v>
      </c>
    </row>
    <row r="1778" spans="1:6" x14ac:dyDescent="0.25">
      <c r="A1778" s="14" t="str">
        <f t="shared" si="27"/>
        <v>15700746</v>
      </c>
      <c r="B1778" s="18" t="s">
        <v>3663</v>
      </c>
      <c r="C1778" s="18" t="s">
        <v>3664</v>
      </c>
      <c r="D1778" s="18" t="s">
        <v>60</v>
      </c>
      <c r="E1778" s="20">
        <v>221962.28</v>
      </c>
      <c r="F1778" s="21">
        <v>1</v>
      </c>
    </row>
    <row r="1779" spans="1:6" x14ac:dyDescent="0.25">
      <c r="A1779" s="14" t="str">
        <f t="shared" si="27"/>
        <v>15703555</v>
      </c>
      <c r="B1779" s="18" t="s">
        <v>3665</v>
      </c>
      <c r="C1779" s="18" t="s">
        <v>3666</v>
      </c>
      <c r="D1779" s="18" t="s">
        <v>235</v>
      </c>
      <c r="E1779" s="20">
        <v>20801.95</v>
      </c>
      <c r="F1779" s="21">
        <v>1</v>
      </c>
    </row>
    <row r="1780" spans="1:6" x14ac:dyDescent="0.25">
      <c r="A1780" s="14" t="str">
        <f t="shared" si="27"/>
        <v>15712798</v>
      </c>
      <c r="B1780" s="14" t="s">
        <v>3667</v>
      </c>
      <c r="C1780" s="14" t="s">
        <v>3668</v>
      </c>
      <c r="D1780" s="14" t="s">
        <v>204</v>
      </c>
      <c r="E1780" s="16">
        <v>1262.47</v>
      </c>
      <c r="F1780" s="17">
        <v>1</v>
      </c>
    </row>
    <row r="1781" spans="1:6" x14ac:dyDescent="0.25">
      <c r="A1781" s="14" t="str">
        <f t="shared" si="27"/>
        <v>15715656</v>
      </c>
      <c r="B1781" s="14" t="s">
        <v>3669</v>
      </c>
      <c r="C1781" s="14" t="s">
        <v>3670</v>
      </c>
      <c r="D1781" s="14" t="s">
        <v>252</v>
      </c>
      <c r="E1781" s="16">
        <v>62218.14</v>
      </c>
      <c r="F1781" s="17">
        <v>1</v>
      </c>
    </row>
    <row r="1782" spans="1:6" x14ac:dyDescent="0.25">
      <c r="A1782" s="14" t="str">
        <f t="shared" si="27"/>
        <v>15760124</v>
      </c>
      <c r="B1782" s="18" t="s">
        <v>3671</v>
      </c>
      <c r="C1782" s="18" t="s">
        <v>3672</v>
      </c>
      <c r="D1782" s="18" t="s">
        <v>438</v>
      </c>
      <c r="E1782" s="20">
        <v>2069.89</v>
      </c>
      <c r="F1782" s="21">
        <v>1</v>
      </c>
    </row>
    <row r="1783" spans="1:6" x14ac:dyDescent="0.25">
      <c r="A1783" s="14" t="str">
        <f t="shared" si="27"/>
        <v>15760124</v>
      </c>
      <c r="B1783" s="14" t="s">
        <v>3673</v>
      </c>
      <c r="C1783" s="14" t="s">
        <v>3672</v>
      </c>
      <c r="D1783" s="14" t="s">
        <v>438</v>
      </c>
      <c r="E1783" s="15">
        <v>239.31</v>
      </c>
      <c r="F1783" s="17">
        <v>1</v>
      </c>
    </row>
    <row r="1784" spans="1:6" x14ac:dyDescent="0.25">
      <c r="A1784" s="14" t="str">
        <f t="shared" si="27"/>
        <v>15762796</v>
      </c>
      <c r="B1784" s="18" t="s">
        <v>3674</v>
      </c>
      <c r="C1784" s="18" t="s">
        <v>3675</v>
      </c>
      <c r="D1784" s="18" t="s">
        <v>60</v>
      </c>
      <c r="E1784" s="20">
        <v>17632.740000000002</v>
      </c>
      <c r="F1784" s="21">
        <v>1</v>
      </c>
    </row>
    <row r="1785" spans="1:6" x14ac:dyDescent="0.25">
      <c r="A1785" s="14" t="str">
        <f t="shared" si="27"/>
        <v>15844125</v>
      </c>
      <c r="B1785" s="18" t="s">
        <v>3676</v>
      </c>
      <c r="C1785" s="18" t="s">
        <v>3677</v>
      </c>
      <c r="D1785" s="18" t="s">
        <v>199</v>
      </c>
      <c r="E1785" s="20">
        <v>123711.89</v>
      </c>
      <c r="F1785" s="21">
        <v>1</v>
      </c>
    </row>
    <row r="1786" spans="1:6" x14ac:dyDescent="0.25">
      <c r="A1786" s="14" t="str">
        <f t="shared" si="27"/>
        <v>15863649</v>
      </c>
      <c r="B1786" s="18" t="s">
        <v>3678</v>
      </c>
      <c r="C1786" s="18" t="s">
        <v>3679</v>
      </c>
      <c r="D1786" s="18" t="s">
        <v>60</v>
      </c>
      <c r="E1786" s="20">
        <v>4704.97</v>
      </c>
      <c r="F1786" s="21">
        <v>1</v>
      </c>
    </row>
    <row r="1787" spans="1:6" x14ac:dyDescent="0.25">
      <c r="A1787" s="14" t="str">
        <f t="shared" si="27"/>
        <v>15865025</v>
      </c>
      <c r="B1787" s="14" t="s">
        <v>3680</v>
      </c>
      <c r="C1787" s="14" t="s">
        <v>3681</v>
      </c>
      <c r="D1787" s="14" t="s">
        <v>383</v>
      </c>
      <c r="E1787" s="16">
        <v>120254</v>
      </c>
      <c r="F1787" s="17">
        <v>1</v>
      </c>
    </row>
    <row r="1788" spans="1:6" x14ac:dyDescent="0.25">
      <c r="A1788" s="14" t="str">
        <f t="shared" si="27"/>
        <v>15892755</v>
      </c>
      <c r="B1788" s="18" t="s">
        <v>3682</v>
      </c>
      <c r="C1788" s="18" t="s">
        <v>3683</v>
      </c>
      <c r="D1788" s="18" t="s">
        <v>249</v>
      </c>
      <c r="E1788" s="20">
        <v>4410114.12</v>
      </c>
      <c r="F1788" s="21">
        <v>1</v>
      </c>
    </row>
    <row r="1789" spans="1:6" x14ac:dyDescent="0.25">
      <c r="A1789" s="14" t="str">
        <f t="shared" si="27"/>
        <v>15893159</v>
      </c>
      <c r="B1789" s="18" t="s">
        <v>3684</v>
      </c>
      <c r="C1789" s="18" t="s">
        <v>3685</v>
      </c>
      <c r="D1789" s="18" t="s">
        <v>249</v>
      </c>
      <c r="E1789" s="20">
        <v>1719098.68</v>
      </c>
      <c r="F1789" s="21">
        <v>1</v>
      </c>
    </row>
    <row r="1790" spans="1:6" x14ac:dyDescent="0.25">
      <c r="A1790" s="14" t="str">
        <f t="shared" si="27"/>
        <v>15906258</v>
      </c>
      <c r="B1790" s="18" t="s">
        <v>3686</v>
      </c>
      <c r="C1790" s="18" t="s">
        <v>3687</v>
      </c>
      <c r="D1790" s="18" t="s">
        <v>229</v>
      </c>
      <c r="E1790" s="20">
        <v>3846224.96</v>
      </c>
      <c r="F1790" s="21">
        <v>1</v>
      </c>
    </row>
    <row r="1791" spans="1:6" x14ac:dyDescent="0.25">
      <c r="A1791" s="14" t="str">
        <f t="shared" si="27"/>
        <v>15934094</v>
      </c>
      <c r="B1791" s="18" t="s">
        <v>3688</v>
      </c>
      <c r="C1791" s="18" t="s">
        <v>171</v>
      </c>
      <c r="D1791" s="18" t="s">
        <v>249</v>
      </c>
      <c r="E1791" s="20">
        <v>10085695.27</v>
      </c>
      <c r="F1791" s="21">
        <v>1</v>
      </c>
    </row>
    <row r="1792" spans="1:6" x14ac:dyDescent="0.25">
      <c r="A1792" s="14" t="str">
        <f t="shared" si="27"/>
        <v>16046245</v>
      </c>
      <c r="B1792" s="14" t="s">
        <v>3689</v>
      </c>
      <c r="C1792" s="14" t="s">
        <v>3690</v>
      </c>
      <c r="D1792" s="14" t="s">
        <v>229</v>
      </c>
      <c r="E1792" s="16">
        <v>650881.65</v>
      </c>
      <c r="F1792" s="17">
        <v>1</v>
      </c>
    </row>
    <row r="1793" spans="1:6" x14ac:dyDescent="0.25">
      <c r="A1793" s="14" t="str">
        <f t="shared" si="27"/>
        <v>16054520</v>
      </c>
      <c r="B1793" s="14" t="s">
        <v>3691</v>
      </c>
      <c r="C1793" s="14" t="s">
        <v>3692</v>
      </c>
      <c r="D1793" s="14" t="s">
        <v>249</v>
      </c>
      <c r="E1793" s="16">
        <v>24774627.18</v>
      </c>
      <c r="F1793" s="17">
        <v>1</v>
      </c>
    </row>
    <row r="1794" spans="1:6" x14ac:dyDescent="0.25">
      <c r="A1794" s="14" t="str">
        <f t="shared" si="27"/>
        <v>16096554</v>
      </c>
      <c r="B1794" s="18" t="s">
        <v>3693</v>
      </c>
      <c r="C1794" s="18" t="s">
        <v>3694</v>
      </c>
      <c r="D1794" s="18" t="s">
        <v>249</v>
      </c>
      <c r="E1794" s="20">
        <v>3734166.12</v>
      </c>
      <c r="F1794" s="21">
        <v>1</v>
      </c>
    </row>
    <row r="1795" spans="1:6" x14ac:dyDescent="0.25">
      <c r="A1795" s="14" t="str">
        <f t="shared" si="27"/>
        <v>16096943</v>
      </c>
      <c r="B1795" s="14" t="s">
        <v>3695</v>
      </c>
      <c r="C1795" s="14" t="s">
        <v>3696</v>
      </c>
      <c r="D1795" s="14" t="s">
        <v>249</v>
      </c>
      <c r="E1795" s="16">
        <v>3843117.81</v>
      </c>
      <c r="F1795" s="17">
        <v>1</v>
      </c>
    </row>
    <row r="1796" spans="1:6" x14ac:dyDescent="0.25">
      <c r="A1796" s="14" t="str">
        <f t="shared" si="27"/>
        <v>16172389</v>
      </c>
      <c r="B1796" s="14" t="s">
        <v>3697</v>
      </c>
      <c r="C1796" s="14" t="s">
        <v>3698</v>
      </c>
      <c r="D1796" s="14" t="s">
        <v>249</v>
      </c>
      <c r="E1796" s="16">
        <v>644566.71</v>
      </c>
      <c r="F1796" s="17">
        <v>1</v>
      </c>
    </row>
    <row r="1797" spans="1:6" x14ac:dyDescent="0.25">
      <c r="A1797" s="14" t="str">
        <f t="shared" si="27"/>
        <v>16175036</v>
      </c>
      <c r="B1797" s="14" t="s">
        <v>3699</v>
      </c>
      <c r="C1797" s="14" t="s">
        <v>3700</v>
      </c>
      <c r="D1797" s="14" t="s">
        <v>249</v>
      </c>
      <c r="E1797" s="16">
        <v>10433867.789999999</v>
      </c>
      <c r="F1797" s="17">
        <v>1</v>
      </c>
    </row>
    <row r="1798" spans="1:6" x14ac:dyDescent="0.25">
      <c r="A1798" s="14" t="str">
        <f t="shared" si="27"/>
        <v>16192411</v>
      </c>
      <c r="B1798" s="14" t="s">
        <v>3701</v>
      </c>
      <c r="C1798" s="14" t="s">
        <v>3702</v>
      </c>
      <c r="D1798" s="14" t="s">
        <v>249</v>
      </c>
      <c r="E1798" s="16">
        <v>706714.77</v>
      </c>
      <c r="F1798" s="17">
        <v>1</v>
      </c>
    </row>
    <row r="1799" spans="1:6" x14ac:dyDescent="0.25">
      <c r="A1799" s="14" t="str">
        <f t="shared" ref="A1799:A1862" si="28">LEFT(SUBSTITUTE(SUBSTITUTE(SUBSTITUTE(SUBSTITUTE(TRIM(B1799),".",""),"/",""),"-","")," ",""), 8)</f>
        <v>16196263</v>
      </c>
      <c r="B1799" s="18" t="s">
        <v>3703</v>
      </c>
      <c r="C1799" s="18" t="s">
        <v>3704</v>
      </c>
      <c r="D1799" s="18" t="s">
        <v>249</v>
      </c>
      <c r="E1799" s="20">
        <v>64259288.829999998</v>
      </c>
      <c r="F1799" s="21">
        <v>1</v>
      </c>
    </row>
    <row r="1800" spans="1:6" x14ac:dyDescent="0.25">
      <c r="A1800" s="14" t="str">
        <f t="shared" si="28"/>
        <v>16205262</v>
      </c>
      <c r="B1800" s="14" t="s">
        <v>3705</v>
      </c>
      <c r="C1800" s="14" t="s">
        <v>3706</v>
      </c>
      <c r="D1800" s="14" t="s">
        <v>249</v>
      </c>
      <c r="E1800" s="16">
        <v>4012665.71</v>
      </c>
      <c r="F1800" s="17">
        <v>1</v>
      </c>
    </row>
    <row r="1801" spans="1:6" x14ac:dyDescent="0.25">
      <c r="A1801" s="14" t="str">
        <f t="shared" si="28"/>
        <v>16228256</v>
      </c>
      <c r="B1801" s="14" t="s">
        <v>3707</v>
      </c>
      <c r="C1801" s="14" t="s">
        <v>3708</v>
      </c>
      <c r="D1801" s="14" t="s">
        <v>249</v>
      </c>
      <c r="E1801" s="16">
        <v>923478.63</v>
      </c>
      <c r="F1801" s="17">
        <v>1</v>
      </c>
    </row>
    <row r="1802" spans="1:6" x14ac:dyDescent="0.25">
      <c r="A1802" s="14" t="str">
        <f t="shared" si="28"/>
        <v>16230237</v>
      </c>
      <c r="B1802" s="18" t="s">
        <v>3709</v>
      </c>
      <c r="C1802" s="18" t="s">
        <v>3710</v>
      </c>
      <c r="D1802" s="18" t="s">
        <v>249</v>
      </c>
      <c r="E1802" s="20">
        <v>11452858.15</v>
      </c>
      <c r="F1802" s="21">
        <v>1</v>
      </c>
    </row>
    <row r="1803" spans="1:6" x14ac:dyDescent="0.25">
      <c r="A1803" s="14" t="str">
        <f t="shared" si="28"/>
        <v>16237034</v>
      </c>
      <c r="B1803" s="18" t="s">
        <v>3711</v>
      </c>
      <c r="C1803" s="18" t="s">
        <v>3712</v>
      </c>
      <c r="D1803" s="18" t="s">
        <v>249</v>
      </c>
      <c r="E1803" s="20">
        <v>3313199.47</v>
      </c>
      <c r="F1803" s="21">
        <v>1</v>
      </c>
    </row>
    <row r="1804" spans="1:6" x14ac:dyDescent="0.25">
      <c r="A1804" s="14" t="str">
        <f t="shared" si="28"/>
        <v>16238115</v>
      </c>
      <c r="B1804" s="18" t="s">
        <v>3713</v>
      </c>
      <c r="C1804" s="18" t="s">
        <v>3714</v>
      </c>
      <c r="D1804" s="18" t="s">
        <v>249</v>
      </c>
      <c r="E1804" s="20">
        <v>8560.2199999999993</v>
      </c>
      <c r="F1804" s="21">
        <v>1</v>
      </c>
    </row>
    <row r="1805" spans="1:6" x14ac:dyDescent="0.25">
      <c r="A1805" s="14" t="str">
        <f t="shared" si="28"/>
        <v>16241606</v>
      </c>
      <c r="B1805" s="14" t="s">
        <v>3715</v>
      </c>
      <c r="C1805" s="14" t="s">
        <v>3716</v>
      </c>
      <c r="D1805" s="14" t="s">
        <v>249</v>
      </c>
      <c r="E1805" s="16">
        <v>590970.43000000005</v>
      </c>
      <c r="F1805" s="17">
        <v>1</v>
      </c>
    </row>
    <row r="1806" spans="1:6" x14ac:dyDescent="0.25">
      <c r="A1806" s="14" t="str">
        <f t="shared" si="28"/>
        <v>16251472</v>
      </c>
      <c r="B1806" s="14" t="s">
        <v>3717</v>
      </c>
      <c r="C1806" s="14" t="s">
        <v>3718</v>
      </c>
      <c r="D1806" s="14" t="s">
        <v>249</v>
      </c>
      <c r="E1806" s="16">
        <v>399831.83</v>
      </c>
      <c r="F1806" s="17">
        <v>1</v>
      </c>
    </row>
    <row r="1807" spans="1:6" x14ac:dyDescent="0.25">
      <c r="A1807" s="14" t="str">
        <f t="shared" si="28"/>
        <v>16255523</v>
      </c>
      <c r="B1807" s="18" t="s">
        <v>3719</v>
      </c>
      <c r="C1807" s="18" t="s">
        <v>3720</v>
      </c>
      <c r="D1807" s="18" t="s">
        <v>249</v>
      </c>
      <c r="E1807" s="20">
        <v>2503403.9900000002</v>
      </c>
      <c r="F1807" s="21">
        <v>1</v>
      </c>
    </row>
    <row r="1808" spans="1:6" x14ac:dyDescent="0.25">
      <c r="A1808" s="14" t="str">
        <f t="shared" si="28"/>
        <v>16308728</v>
      </c>
      <c r="B1808" s="18" t="s">
        <v>3721</v>
      </c>
      <c r="C1808" s="18" t="s">
        <v>3722</v>
      </c>
      <c r="D1808" s="18" t="s">
        <v>249</v>
      </c>
      <c r="E1808" s="20">
        <v>405589.73</v>
      </c>
      <c r="F1808" s="21">
        <v>1</v>
      </c>
    </row>
    <row r="1809" spans="1:6" x14ac:dyDescent="0.25">
      <c r="A1809" s="14" t="str">
        <f t="shared" si="28"/>
        <v>16413080</v>
      </c>
      <c r="B1809" s="18" t="s">
        <v>3723</v>
      </c>
      <c r="C1809" s="18" t="s">
        <v>3724</v>
      </c>
      <c r="D1809" s="18" t="s">
        <v>249</v>
      </c>
      <c r="E1809" s="20">
        <v>277407.25</v>
      </c>
      <c r="F1809" s="21">
        <v>1</v>
      </c>
    </row>
    <row r="1810" spans="1:6" x14ac:dyDescent="0.25">
      <c r="A1810" s="14" t="str">
        <f t="shared" si="28"/>
        <v>16419577</v>
      </c>
      <c r="B1810" s="14" t="s">
        <v>3725</v>
      </c>
      <c r="C1810" s="14" t="s">
        <v>3726</v>
      </c>
      <c r="D1810" s="14" t="s">
        <v>272</v>
      </c>
      <c r="E1810" s="16">
        <v>1189156.3799999999</v>
      </c>
      <c r="F1810" s="17">
        <v>1</v>
      </c>
    </row>
    <row r="1811" spans="1:6" x14ac:dyDescent="0.25">
      <c r="A1811" s="14" t="str">
        <f t="shared" si="28"/>
        <v>16428526</v>
      </c>
      <c r="B1811" s="18" t="s">
        <v>3727</v>
      </c>
      <c r="C1811" s="18" t="s">
        <v>3728</v>
      </c>
      <c r="D1811" s="18" t="s">
        <v>249</v>
      </c>
      <c r="E1811" s="20">
        <v>10984.8</v>
      </c>
      <c r="F1811" s="21">
        <v>1</v>
      </c>
    </row>
    <row r="1812" spans="1:6" x14ac:dyDescent="0.25">
      <c r="A1812" s="14" t="str">
        <f t="shared" si="28"/>
        <v>16430936</v>
      </c>
      <c r="B1812" s="18" t="s">
        <v>3729</v>
      </c>
      <c r="C1812" s="18" t="s">
        <v>3730</v>
      </c>
      <c r="D1812" s="18" t="s">
        <v>249</v>
      </c>
      <c r="E1812" s="20">
        <v>1305.92</v>
      </c>
      <c r="F1812" s="21">
        <v>1</v>
      </c>
    </row>
    <row r="1813" spans="1:6" x14ac:dyDescent="0.25">
      <c r="A1813" s="14" t="str">
        <f t="shared" si="28"/>
        <v>16445777</v>
      </c>
      <c r="B1813" s="14" t="s">
        <v>3731</v>
      </c>
      <c r="C1813" s="14" t="s">
        <v>3732</v>
      </c>
      <c r="D1813" s="14" t="s">
        <v>249</v>
      </c>
      <c r="E1813" s="16">
        <v>766402.67</v>
      </c>
      <c r="F1813" s="17">
        <v>1</v>
      </c>
    </row>
    <row r="1814" spans="1:6" x14ac:dyDescent="0.25">
      <c r="A1814" s="14" t="str">
        <f t="shared" si="28"/>
        <v>16455578</v>
      </c>
      <c r="B1814" s="18" t="s">
        <v>3733</v>
      </c>
      <c r="C1814" s="18" t="s">
        <v>3734</v>
      </c>
      <c r="D1814" s="18" t="s">
        <v>1159</v>
      </c>
      <c r="E1814" s="20">
        <v>127183.19</v>
      </c>
      <c r="F1814" s="21">
        <v>1</v>
      </c>
    </row>
    <row r="1815" spans="1:6" x14ac:dyDescent="0.25">
      <c r="A1815" s="14" t="str">
        <f t="shared" si="28"/>
        <v>16475154</v>
      </c>
      <c r="B1815" s="14" t="s">
        <v>3735</v>
      </c>
      <c r="C1815" s="14" t="s">
        <v>3736</v>
      </c>
      <c r="D1815" s="14" t="s">
        <v>249</v>
      </c>
      <c r="E1815" s="16">
        <v>28578047.989999998</v>
      </c>
      <c r="F1815" s="17">
        <v>1</v>
      </c>
    </row>
    <row r="1816" spans="1:6" x14ac:dyDescent="0.25">
      <c r="A1816" s="14" t="str">
        <f t="shared" si="28"/>
        <v>16517476</v>
      </c>
      <c r="B1816" s="18" t="s">
        <v>3737</v>
      </c>
      <c r="C1816" s="18" t="s">
        <v>3738</v>
      </c>
      <c r="D1816" s="18" t="s">
        <v>235</v>
      </c>
      <c r="E1816" s="20">
        <v>12782764.52</v>
      </c>
      <c r="F1816" s="21">
        <v>1</v>
      </c>
    </row>
    <row r="1817" spans="1:6" x14ac:dyDescent="0.25">
      <c r="A1817" s="14" t="str">
        <f t="shared" si="28"/>
        <v>16564072</v>
      </c>
      <c r="B1817" s="14" t="s">
        <v>3739</v>
      </c>
      <c r="C1817" s="14" t="s">
        <v>3230</v>
      </c>
      <c r="D1817" s="14" t="s">
        <v>235</v>
      </c>
      <c r="E1817" s="16">
        <v>14511024.66</v>
      </c>
      <c r="F1817" s="17">
        <v>1</v>
      </c>
    </row>
    <row r="1818" spans="1:6" x14ac:dyDescent="0.25">
      <c r="A1818" s="14" t="str">
        <f t="shared" si="28"/>
        <v>16572400</v>
      </c>
      <c r="B1818" s="14" t="s">
        <v>3740</v>
      </c>
      <c r="C1818" s="14" t="s">
        <v>3741</v>
      </c>
      <c r="D1818" s="14" t="s">
        <v>60</v>
      </c>
      <c r="E1818" s="16">
        <v>19707.099999999999</v>
      </c>
      <c r="F1818" s="17">
        <v>1</v>
      </c>
    </row>
    <row r="1819" spans="1:6" x14ac:dyDescent="0.25">
      <c r="A1819" s="14" t="str">
        <f t="shared" si="28"/>
        <v>16587975</v>
      </c>
      <c r="B1819" s="18" t="s">
        <v>3742</v>
      </c>
      <c r="C1819" s="18" t="s">
        <v>3743</v>
      </c>
      <c r="D1819" s="18" t="s">
        <v>438</v>
      </c>
      <c r="E1819" s="20">
        <v>1532.72</v>
      </c>
      <c r="F1819" s="21">
        <v>1</v>
      </c>
    </row>
    <row r="1820" spans="1:6" x14ac:dyDescent="0.25">
      <c r="A1820" s="14" t="str">
        <f t="shared" si="28"/>
        <v>16597266</v>
      </c>
      <c r="B1820" s="18" t="s">
        <v>3744</v>
      </c>
      <c r="C1820" s="18" t="s">
        <v>3745</v>
      </c>
      <c r="D1820" s="18" t="s">
        <v>249</v>
      </c>
      <c r="E1820" s="20">
        <v>19207.66</v>
      </c>
      <c r="F1820" s="21">
        <v>1</v>
      </c>
    </row>
    <row r="1821" spans="1:6" x14ac:dyDescent="0.25">
      <c r="A1821" s="14" t="str">
        <f t="shared" si="28"/>
        <v>16606698</v>
      </c>
      <c r="B1821" s="18" t="s">
        <v>3746</v>
      </c>
      <c r="C1821" s="18" t="s">
        <v>3747</v>
      </c>
      <c r="D1821" s="18" t="s">
        <v>60</v>
      </c>
      <c r="E1821" s="20">
        <v>335011.24</v>
      </c>
      <c r="F1821" s="21">
        <v>1</v>
      </c>
    </row>
    <row r="1822" spans="1:6" x14ac:dyDescent="0.25">
      <c r="A1822" s="14" t="str">
        <f t="shared" si="28"/>
        <v>16607509</v>
      </c>
      <c r="B1822" s="18" t="s">
        <v>3748</v>
      </c>
      <c r="C1822" s="18" t="s">
        <v>3749</v>
      </c>
      <c r="D1822" s="18" t="s">
        <v>235</v>
      </c>
      <c r="E1822" s="20">
        <v>11926561.449999999</v>
      </c>
      <c r="F1822" s="21">
        <v>1</v>
      </c>
    </row>
    <row r="1823" spans="1:6" x14ac:dyDescent="0.25">
      <c r="A1823" s="14" t="str">
        <f t="shared" si="28"/>
        <v>16625584</v>
      </c>
      <c r="B1823" s="18" t="s">
        <v>3750</v>
      </c>
      <c r="C1823" s="18" t="s">
        <v>3751</v>
      </c>
      <c r="D1823" s="18" t="s">
        <v>235</v>
      </c>
      <c r="E1823" s="20">
        <v>11202920.720000001</v>
      </c>
      <c r="F1823" s="21">
        <v>1</v>
      </c>
    </row>
    <row r="1824" spans="1:6" x14ac:dyDescent="0.25">
      <c r="A1824" s="14" t="str">
        <f t="shared" si="28"/>
        <v>16650756</v>
      </c>
      <c r="B1824" s="18" t="s">
        <v>3752</v>
      </c>
      <c r="C1824" s="18" t="s">
        <v>3753</v>
      </c>
      <c r="D1824" s="18" t="s">
        <v>235</v>
      </c>
      <c r="E1824" s="20">
        <v>158708.96</v>
      </c>
      <c r="F1824" s="21">
        <v>1</v>
      </c>
    </row>
    <row r="1825" spans="1:6" x14ac:dyDescent="0.25">
      <c r="A1825" s="14" t="str">
        <f t="shared" si="28"/>
        <v>16673402</v>
      </c>
      <c r="B1825" s="18" t="s">
        <v>3754</v>
      </c>
      <c r="C1825" s="18" t="s">
        <v>3755</v>
      </c>
      <c r="D1825" s="18" t="s">
        <v>235</v>
      </c>
      <c r="E1825" s="20">
        <v>988356.7</v>
      </c>
      <c r="F1825" s="21">
        <v>1</v>
      </c>
    </row>
    <row r="1826" spans="1:6" x14ac:dyDescent="0.25">
      <c r="A1826" s="14" t="str">
        <f t="shared" si="28"/>
        <v>16674351</v>
      </c>
      <c r="B1826" s="18" t="s">
        <v>3756</v>
      </c>
      <c r="C1826" s="18" t="s">
        <v>3757</v>
      </c>
      <c r="D1826" s="18" t="s">
        <v>287</v>
      </c>
      <c r="E1826" s="20">
        <v>20274.3</v>
      </c>
      <c r="F1826" s="21">
        <v>1</v>
      </c>
    </row>
    <row r="1827" spans="1:6" x14ac:dyDescent="0.25">
      <c r="A1827" s="14" t="str">
        <f t="shared" si="28"/>
        <v>16676520</v>
      </c>
      <c r="B1827" s="18" t="s">
        <v>3758</v>
      </c>
      <c r="C1827" s="18" t="s">
        <v>3759</v>
      </c>
      <c r="D1827" s="18" t="s">
        <v>235</v>
      </c>
      <c r="E1827" s="20">
        <v>16296387.720000001</v>
      </c>
      <c r="F1827" s="21">
        <v>1</v>
      </c>
    </row>
    <row r="1828" spans="1:6" x14ac:dyDescent="0.25">
      <c r="A1828" s="14" t="str">
        <f t="shared" si="28"/>
        <v>16692531</v>
      </c>
      <c r="B1828" s="14" t="s">
        <v>3760</v>
      </c>
      <c r="C1828" s="14" t="s">
        <v>3761</v>
      </c>
      <c r="D1828" s="14" t="s">
        <v>60</v>
      </c>
      <c r="E1828" s="16">
        <v>3958715.88</v>
      </c>
      <c r="F1828" s="17">
        <v>1</v>
      </c>
    </row>
    <row r="1829" spans="1:6" x14ac:dyDescent="0.25">
      <c r="A1829" s="14" t="str">
        <f t="shared" si="28"/>
        <v>16697373</v>
      </c>
      <c r="B1829" s="18" t="s">
        <v>3762</v>
      </c>
      <c r="C1829" s="18" t="s">
        <v>3763</v>
      </c>
      <c r="D1829" s="18" t="s">
        <v>217</v>
      </c>
      <c r="E1829" s="20">
        <v>3648254.43</v>
      </c>
      <c r="F1829" s="21">
        <v>1</v>
      </c>
    </row>
    <row r="1830" spans="1:6" x14ac:dyDescent="0.25">
      <c r="A1830" s="14" t="str">
        <f t="shared" si="28"/>
        <v>16701472</v>
      </c>
      <c r="B1830" s="14" t="s">
        <v>3764</v>
      </c>
      <c r="C1830" s="14" t="s">
        <v>3765</v>
      </c>
      <c r="D1830" s="14" t="s">
        <v>470</v>
      </c>
      <c r="E1830" s="16">
        <v>205048.39</v>
      </c>
      <c r="F1830" s="17">
        <v>1</v>
      </c>
    </row>
    <row r="1831" spans="1:6" x14ac:dyDescent="0.25">
      <c r="A1831" s="14" t="str">
        <f t="shared" si="28"/>
        <v>16702212</v>
      </c>
      <c r="B1831" s="18" t="s">
        <v>3766</v>
      </c>
      <c r="C1831" s="18" t="s">
        <v>3767</v>
      </c>
      <c r="D1831" s="18" t="s">
        <v>199</v>
      </c>
      <c r="E1831" s="20">
        <v>66656.820000000007</v>
      </c>
      <c r="F1831" s="21">
        <v>1</v>
      </c>
    </row>
    <row r="1832" spans="1:6" x14ac:dyDescent="0.25">
      <c r="A1832" s="14" t="str">
        <f t="shared" si="28"/>
        <v>16704915</v>
      </c>
      <c r="B1832" s="18" t="s">
        <v>3768</v>
      </c>
      <c r="C1832" s="18" t="s">
        <v>3769</v>
      </c>
      <c r="D1832" s="18" t="s">
        <v>60</v>
      </c>
      <c r="E1832" s="20">
        <v>55766</v>
      </c>
      <c r="F1832" s="21">
        <v>1</v>
      </c>
    </row>
    <row r="1833" spans="1:6" x14ac:dyDescent="0.25">
      <c r="A1833" s="14" t="str">
        <f t="shared" si="28"/>
        <v>16731630</v>
      </c>
      <c r="B1833" s="14" t="s">
        <v>3770</v>
      </c>
      <c r="C1833" s="14" t="s">
        <v>3771</v>
      </c>
      <c r="D1833" s="14" t="s">
        <v>235</v>
      </c>
      <c r="E1833" s="16">
        <v>15708668.25</v>
      </c>
      <c r="F1833" s="17">
        <v>1</v>
      </c>
    </row>
    <row r="1834" spans="1:6" x14ac:dyDescent="0.25">
      <c r="A1834" s="14" t="str">
        <f t="shared" si="28"/>
        <v>16742355</v>
      </c>
      <c r="B1834" s="14" t="s">
        <v>3772</v>
      </c>
      <c r="C1834" s="14" t="s">
        <v>3773</v>
      </c>
      <c r="D1834" s="14" t="s">
        <v>235</v>
      </c>
      <c r="E1834" s="16">
        <v>1571900.47</v>
      </c>
      <c r="F1834" s="17">
        <v>1</v>
      </c>
    </row>
    <row r="1835" spans="1:6" x14ac:dyDescent="0.25">
      <c r="A1835" s="14" t="str">
        <f t="shared" si="28"/>
        <v>16745832</v>
      </c>
      <c r="B1835" s="14" t="s">
        <v>3774</v>
      </c>
      <c r="C1835" s="14" t="s">
        <v>3775</v>
      </c>
      <c r="D1835" s="14" t="s">
        <v>209</v>
      </c>
      <c r="E1835" s="16">
        <v>79467.92</v>
      </c>
      <c r="F1835" s="17">
        <v>1</v>
      </c>
    </row>
    <row r="1836" spans="1:6" x14ac:dyDescent="0.25">
      <c r="A1836" s="14" t="str">
        <f t="shared" si="28"/>
        <v>16760316</v>
      </c>
      <c r="B1836" s="18" t="s">
        <v>3776</v>
      </c>
      <c r="C1836" s="18" t="s">
        <v>3777</v>
      </c>
      <c r="D1836" s="18" t="s">
        <v>235</v>
      </c>
      <c r="E1836" s="20">
        <v>2002116.76</v>
      </c>
      <c r="F1836" s="21">
        <v>1</v>
      </c>
    </row>
    <row r="1837" spans="1:6" x14ac:dyDescent="0.25">
      <c r="A1837" s="14" t="str">
        <f t="shared" si="28"/>
        <v>16797090</v>
      </c>
      <c r="B1837" s="18" t="s">
        <v>3778</v>
      </c>
      <c r="C1837" s="18" t="s">
        <v>3779</v>
      </c>
      <c r="D1837" s="18" t="s">
        <v>217</v>
      </c>
      <c r="E1837" s="20">
        <v>635299.66</v>
      </c>
      <c r="F1837" s="21">
        <v>1</v>
      </c>
    </row>
    <row r="1838" spans="1:6" x14ac:dyDescent="0.25">
      <c r="A1838" s="14" t="str">
        <f t="shared" si="28"/>
        <v>16799244</v>
      </c>
      <c r="B1838" s="14" t="s">
        <v>3780</v>
      </c>
      <c r="C1838" s="14" t="s">
        <v>3781</v>
      </c>
      <c r="D1838" s="14" t="s">
        <v>235</v>
      </c>
      <c r="E1838" s="16">
        <v>348947.12</v>
      </c>
      <c r="F1838" s="17">
        <v>1</v>
      </c>
    </row>
    <row r="1839" spans="1:6" x14ac:dyDescent="0.25">
      <c r="A1839" s="14" t="str">
        <f t="shared" si="28"/>
        <v>16802340</v>
      </c>
      <c r="B1839" s="14" t="s">
        <v>3782</v>
      </c>
      <c r="C1839" s="14" t="s">
        <v>3783</v>
      </c>
      <c r="D1839" s="14" t="s">
        <v>235</v>
      </c>
      <c r="E1839" s="16">
        <v>1078836.42</v>
      </c>
      <c r="F1839" s="17">
        <v>1</v>
      </c>
    </row>
    <row r="1840" spans="1:6" x14ac:dyDescent="0.25">
      <c r="A1840" s="14" t="str">
        <f t="shared" si="28"/>
        <v>16826067</v>
      </c>
      <c r="B1840" s="14" t="s">
        <v>3784</v>
      </c>
      <c r="C1840" s="14" t="s">
        <v>3785</v>
      </c>
      <c r="D1840" s="14" t="s">
        <v>235</v>
      </c>
      <c r="E1840" s="16">
        <v>506326.82</v>
      </c>
      <c r="F1840" s="17">
        <v>1</v>
      </c>
    </row>
    <row r="1841" spans="1:6" x14ac:dyDescent="0.25">
      <c r="A1841" s="14" t="str">
        <f t="shared" si="28"/>
        <v>16828915</v>
      </c>
      <c r="B1841" s="14" t="s">
        <v>3786</v>
      </c>
      <c r="C1841" s="14" t="s">
        <v>3787</v>
      </c>
      <c r="D1841" s="14" t="s">
        <v>235</v>
      </c>
      <c r="E1841" s="16">
        <v>17071905.289999999</v>
      </c>
      <c r="F1841" s="17">
        <v>1</v>
      </c>
    </row>
    <row r="1842" spans="1:6" x14ac:dyDescent="0.25">
      <c r="A1842" s="14" t="str">
        <f t="shared" si="28"/>
        <v>16852089</v>
      </c>
      <c r="B1842" s="18" t="s">
        <v>3788</v>
      </c>
      <c r="C1842" s="18" t="s">
        <v>3789</v>
      </c>
      <c r="D1842" s="18" t="s">
        <v>235</v>
      </c>
      <c r="E1842" s="20">
        <v>1198359.94</v>
      </c>
      <c r="F1842" s="21">
        <v>1</v>
      </c>
    </row>
    <row r="1843" spans="1:6" x14ac:dyDescent="0.25">
      <c r="A1843" s="14" t="str">
        <f t="shared" si="28"/>
        <v>16881013</v>
      </c>
      <c r="B1843" s="18" t="s">
        <v>3790</v>
      </c>
      <c r="C1843" s="18" t="s">
        <v>3791</v>
      </c>
      <c r="D1843" s="18" t="s">
        <v>235</v>
      </c>
      <c r="E1843" s="20">
        <v>371076.78</v>
      </c>
      <c r="F1843" s="21">
        <v>1</v>
      </c>
    </row>
    <row r="1844" spans="1:6" x14ac:dyDescent="0.25">
      <c r="A1844" s="14" t="str">
        <f t="shared" si="28"/>
        <v>16906935</v>
      </c>
      <c r="B1844" s="14" t="s">
        <v>3792</v>
      </c>
      <c r="C1844" s="14" t="s">
        <v>3793</v>
      </c>
      <c r="D1844" s="14" t="s">
        <v>235</v>
      </c>
      <c r="E1844" s="16">
        <v>13912821.83</v>
      </c>
      <c r="F1844" s="17">
        <v>1</v>
      </c>
    </row>
    <row r="1845" spans="1:6" x14ac:dyDescent="0.25">
      <c r="A1845" s="14" t="str">
        <f t="shared" si="28"/>
        <v>16908600</v>
      </c>
      <c r="B1845" s="14" t="s">
        <v>3794</v>
      </c>
      <c r="C1845" s="14" t="s">
        <v>28</v>
      </c>
      <c r="D1845" s="14" t="s">
        <v>235</v>
      </c>
      <c r="E1845" s="16">
        <v>4970871.92</v>
      </c>
      <c r="F1845" s="17">
        <v>1</v>
      </c>
    </row>
    <row r="1846" spans="1:6" x14ac:dyDescent="0.25">
      <c r="A1846" s="14" t="str">
        <f t="shared" si="28"/>
        <v>16920928</v>
      </c>
      <c r="B1846" s="14" t="s">
        <v>3795</v>
      </c>
      <c r="C1846" s="14" t="s">
        <v>3796</v>
      </c>
      <c r="D1846" s="14" t="s">
        <v>235</v>
      </c>
      <c r="E1846" s="16">
        <v>20437147.890000001</v>
      </c>
      <c r="F1846" s="17">
        <v>1</v>
      </c>
    </row>
    <row r="1847" spans="1:6" x14ac:dyDescent="0.25">
      <c r="A1847" s="14" t="str">
        <f t="shared" si="28"/>
        <v>16921181</v>
      </c>
      <c r="B1847" s="14" t="s">
        <v>3797</v>
      </c>
      <c r="C1847" s="14" t="s">
        <v>3798</v>
      </c>
      <c r="D1847" s="14" t="s">
        <v>235</v>
      </c>
      <c r="E1847" s="16">
        <v>5721896.9000000004</v>
      </c>
      <c r="F1847" s="17">
        <v>1</v>
      </c>
    </row>
    <row r="1848" spans="1:6" x14ac:dyDescent="0.25">
      <c r="A1848" s="14" t="str">
        <f t="shared" si="28"/>
        <v>16926479</v>
      </c>
      <c r="B1848" s="14" t="s">
        <v>3799</v>
      </c>
      <c r="C1848" s="14" t="s">
        <v>3800</v>
      </c>
      <c r="D1848" s="14" t="s">
        <v>235</v>
      </c>
      <c r="E1848" s="16">
        <v>14967627.359999999</v>
      </c>
      <c r="F1848" s="17">
        <v>1</v>
      </c>
    </row>
    <row r="1849" spans="1:6" x14ac:dyDescent="0.25">
      <c r="A1849" s="14" t="str">
        <f t="shared" si="28"/>
        <v>16975989</v>
      </c>
      <c r="B1849" s="18" t="s">
        <v>3801</v>
      </c>
      <c r="C1849" s="18" t="s">
        <v>3802</v>
      </c>
      <c r="D1849" s="18" t="s">
        <v>235</v>
      </c>
      <c r="E1849" s="20">
        <v>5669554.1799999997</v>
      </c>
      <c r="F1849" s="21">
        <v>1</v>
      </c>
    </row>
    <row r="1850" spans="1:6" x14ac:dyDescent="0.25">
      <c r="A1850" s="14" t="str">
        <f t="shared" si="28"/>
        <v>16977923</v>
      </c>
      <c r="B1850" s="14" t="s">
        <v>3803</v>
      </c>
      <c r="C1850" s="14" t="s">
        <v>3804</v>
      </c>
      <c r="D1850" s="14" t="s">
        <v>287</v>
      </c>
      <c r="E1850" s="16">
        <v>9461.6299999999992</v>
      </c>
      <c r="F1850" s="17">
        <v>1</v>
      </c>
    </row>
    <row r="1851" spans="1:6" x14ac:dyDescent="0.25">
      <c r="A1851" s="14" t="str">
        <f t="shared" si="28"/>
        <v>16985970</v>
      </c>
      <c r="B1851" s="18" t="s">
        <v>3805</v>
      </c>
      <c r="C1851" s="18" t="s">
        <v>3806</v>
      </c>
      <c r="D1851" s="18" t="s">
        <v>235</v>
      </c>
      <c r="E1851" s="20">
        <v>1834.44</v>
      </c>
      <c r="F1851" s="21">
        <v>1</v>
      </c>
    </row>
    <row r="1852" spans="1:6" x14ac:dyDescent="0.25">
      <c r="A1852" s="14" t="str">
        <f t="shared" si="28"/>
        <v>17004239</v>
      </c>
      <c r="B1852" s="14" t="s">
        <v>3807</v>
      </c>
      <c r="C1852" s="14" t="s">
        <v>3808</v>
      </c>
      <c r="D1852" s="14" t="s">
        <v>438</v>
      </c>
      <c r="E1852" s="16">
        <v>6248188.4800000004</v>
      </c>
      <c r="F1852" s="17">
        <v>1</v>
      </c>
    </row>
    <row r="1853" spans="1:6" x14ac:dyDescent="0.25">
      <c r="A1853" s="14" t="str">
        <f t="shared" si="28"/>
        <v>17016726</v>
      </c>
      <c r="B1853" s="14" t="s">
        <v>3809</v>
      </c>
      <c r="C1853" s="14" t="s">
        <v>3810</v>
      </c>
      <c r="D1853" s="14" t="s">
        <v>235</v>
      </c>
      <c r="E1853" s="16">
        <v>20897223.469999999</v>
      </c>
      <c r="F1853" s="17">
        <v>1</v>
      </c>
    </row>
    <row r="1854" spans="1:6" x14ac:dyDescent="0.25">
      <c r="A1854" s="14" t="str">
        <f t="shared" si="28"/>
        <v>17024920</v>
      </c>
      <c r="B1854" s="18" t="s">
        <v>3811</v>
      </c>
      <c r="C1854" s="18" t="s">
        <v>3812</v>
      </c>
      <c r="D1854" s="18" t="s">
        <v>60</v>
      </c>
      <c r="E1854" s="20">
        <v>12039111.310000001</v>
      </c>
      <c r="F1854" s="21">
        <v>1</v>
      </c>
    </row>
    <row r="1855" spans="1:6" x14ac:dyDescent="0.25">
      <c r="A1855" s="14" t="str">
        <f t="shared" si="28"/>
        <v>17031996</v>
      </c>
      <c r="B1855" s="14" t="s">
        <v>3813</v>
      </c>
      <c r="C1855" s="14" t="s">
        <v>3814</v>
      </c>
      <c r="D1855" s="14" t="s">
        <v>60</v>
      </c>
      <c r="E1855" s="16">
        <v>9559.75</v>
      </c>
      <c r="F1855" s="17">
        <v>1</v>
      </c>
    </row>
    <row r="1856" spans="1:6" x14ac:dyDescent="0.25">
      <c r="A1856" s="14" t="str">
        <f t="shared" si="28"/>
        <v>17032293</v>
      </c>
      <c r="B1856" s="18" t="s">
        <v>3815</v>
      </c>
      <c r="C1856" s="18" t="s">
        <v>3816</v>
      </c>
      <c r="D1856" s="18" t="s">
        <v>235</v>
      </c>
      <c r="E1856" s="20">
        <v>273756.62</v>
      </c>
      <c r="F1856" s="21">
        <v>1</v>
      </c>
    </row>
    <row r="1857" spans="1:6" x14ac:dyDescent="0.25">
      <c r="A1857" s="14" t="str">
        <f t="shared" si="28"/>
        <v>17082892</v>
      </c>
      <c r="B1857" s="14" t="s">
        <v>3817</v>
      </c>
      <c r="C1857" s="14" t="s">
        <v>3818</v>
      </c>
      <c r="D1857" s="14" t="s">
        <v>235</v>
      </c>
      <c r="E1857" s="16">
        <v>4832749.83</v>
      </c>
      <c r="F1857" s="17">
        <v>1</v>
      </c>
    </row>
    <row r="1858" spans="1:6" x14ac:dyDescent="0.25">
      <c r="A1858" s="14" t="str">
        <f t="shared" si="28"/>
        <v>17087591</v>
      </c>
      <c r="B1858" s="14" t="s">
        <v>3819</v>
      </c>
      <c r="C1858" s="14" t="s">
        <v>3820</v>
      </c>
      <c r="D1858" s="14" t="s">
        <v>235</v>
      </c>
      <c r="E1858" s="16">
        <v>1415017.25</v>
      </c>
      <c r="F1858" s="17">
        <v>1</v>
      </c>
    </row>
    <row r="1859" spans="1:6" x14ac:dyDescent="0.25">
      <c r="A1859" s="14" t="str">
        <f t="shared" si="28"/>
        <v>17125471</v>
      </c>
      <c r="B1859" s="14" t="s">
        <v>3821</v>
      </c>
      <c r="C1859" s="14" t="s">
        <v>3822</v>
      </c>
      <c r="D1859" s="14" t="s">
        <v>252</v>
      </c>
      <c r="E1859" s="16">
        <v>21842.35</v>
      </c>
      <c r="F1859" s="17">
        <v>1</v>
      </c>
    </row>
    <row r="1860" spans="1:6" x14ac:dyDescent="0.25">
      <c r="A1860" s="14" t="str">
        <f t="shared" si="28"/>
        <v>17136342</v>
      </c>
      <c r="B1860" s="18" t="s">
        <v>3823</v>
      </c>
      <c r="C1860" s="18" t="s">
        <v>3824</v>
      </c>
      <c r="D1860" s="18" t="s">
        <v>235</v>
      </c>
      <c r="E1860" s="20">
        <v>1085434.97</v>
      </c>
      <c r="F1860" s="21">
        <v>1</v>
      </c>
    </row>
    <row r="1861" spans="1:6" x14ac:dyDescent="0.25">
      <c r="A1861" s="14" t="str">
        <f t="shared" si="28"/>
        <v>17140409</v>
      </c>
      <c r="B1861" s="14" t="s">
        <v>3825</v>
      </c>
      <c r="C1861" s="14" t="s">
        <v>3826</v>
      </c>
      <c r="D1861" s="14" t="s">
        <v>191</v>
      </c>
      <c r="E1861" s="16">
        <v>91155.95</v>
      </c>
      <c r="F1861" s="17">
        <v>1</v>
      </c>
    </row>
    <row r="1862" spans="1:6" x14ac:dyDescent="0.25">
      <c r="A1862" s="14" t="str">
        <f t="shared" si="28"/>
        <v>17144337</v>
      </c>
      <c r="B1862" s="14" t="s">
        <v>3827</v>
      </c>
      <c r="C1862" s="14" t="s">
        <v>3828</v>
      </c>
      <c r="D1862" s="14" t="s">
        <v>199</v>
      </c>
      <c r="E1862" s="16">
        <v>6649814.3200000003</v>
      </c>
      <c r="F1862" s="17">
        <v>1</v>
      </c>
    </row>
    <row r="1863" spans="1:6" x14ac:dyDescent="0.25">
      <c r="A1863" s="14" t="str">
        <f t="shared" ref="A1863:A1926" si="29">LEFT(SUBSTITUTE(SUBSTITUTE(SUBSTITUTE(SUBSTITUTE(TRIM(B1863),".",""),"/",""),"-","")," ",""), 8)</f>
        <v>17150790</v>
      </c>
      <c r="B1863" s="14" t="s">
        <v>3829</v>
      </c>
      <c r="C1863" s="14" t="s">
        <v>3830</v>
      </c>
      <c r="D1863" s="14" t="s">
        <v>60</v>
      </c>
      <c r="E1863" s="16">
        <v>61100.18</v>
      </c>
      <c r="F1863" s="17">
        <v>1</v>
      </c>
    </row>
    <row r="1864" spans="1:6" x14ac:dyDescent="0.25">
      <c r="A1864" s="14" t="str">
        <f t="shared" si="29"/>
        <v>17156901</v>
      </c>
      <c r="B1864" s="18" t="s">
        <v>3831</v>
      </c>
      <c r="C1864" s="18" t="s">
        <v>3832</v>
      </c>
      <c r="D1864" s="18" t="s">
        <v>395</v>
      </c>
      <c r="E1864" s="20">
        <v>3807324.49</v>
      </c>
      <c r="F1864" s="21">
        <v>1</v>
      </c>
    </row>
    <row r="1865" spans="1:6" x14ac:dyDescent="0.25">
      <c r="A1865" s="14" t="str">
        <f t="shared" si="29"/>
        <v>17163528</v>
      </c>
      <c r="B1865" s="18" t="s">
        <v>3833</v>
      </c>
      <c r="C1865" s="18" t="s">
        <v>3834</v>
      </c>
      <c r="D1865" s="18" t="s">
        <v>235</v>
      </c>
      <c r="E1865" s="20">
        <v>71823403.209999993</v>
      </c>
      <c r="F1865" s="21">
        <v>1</v>
      </c>
    </row>
    <row r="1866" spans="1:6" x14ac:dyDescent="0.25">
      <c r="A1866" s="14" t="str">
        <f t="shared" si="29"/>
        <v>17174004</v>
      </c>
      <c r="B1866" s="14" t="s">
        <v>3835</v>
      </c>
      <c r="C1866" s="14" t="s">
        <v>3836</v>
      </c>
      <c r="D1866" s="14" t="s">
        <v>235</v>
      </c>
      <c r="E1866" s="16">
        <v>188099.3</v>
      </c>
      <c r="F1866" s="17">
        <v>1</v>
      </c>
    </row>
    <row r="1867" spans="1:6" x14ac:dyDescent="0.25">
      <c r="A1867" s="14" t="str">
        <f t="shared" si="29"/>
        <v>17177163</v>
      </c>
      <c r="B1867" s="14" t="s">
        <v>3837</v>
      </c>
      <c r="C1867" s="14" t="s">
        <v>3838</v>
      </c>
      <c r="D1867" s="14" t="s">
        <v>235</v>
      </c>
      <c r="E1867" s="16">
        <v>334467.88</v>
      </c>
      <c r="F1867" s="17">
        <v>1</v>
      </c>
    </row>
    <row r="1868" spans="1:6" x14ac:dyDescent="0.25">
      <c r="A1868" s="14" t="str">
        <f t="shared" si="29"/>
        <v>17177916</v>
      </c>
      <c r="B1868" s="14" t="s">
        <v>3839</v>
      </c>
      <c r="C1868" s="14" t="s">
        <v>3840</v>
      </c>
      <c r="D1868" s="14" t="s">
        <v>235</v>
      </c>
      <c r="E1868" s="16">
        <v>2059455.98</v>
      </c>
      <c r="F1868" s="17">
        <v>1</v>
      </c>
    </row>
    <row r="1869" spans="1:6" x14ac:dyDescent="0.25">
      <c r="A1869" s="14" t="str">
        <f t="shared" si="29"/>
        <v>17178268</v>
      </c>
      <c r="B1869" s="14" t="s">
        <v>3841</v>
      </c>
      <c r="C1869" s="14" t="s">
        <v>3842</v>
      </c>
      <c r="D1869" s="14" t="s">
        <v>235</v>
      </c>
      <c r="E1869" s="16">
        <v>13083.57</v>
      </c>
      <c r="F1869" s="17">
        <v>1</v>
      </c>
    </row>
    <row r="1870" spans="1:6" x14ac:dyDescent="0.25">
      <c r="A1870" s="14" t="str">
        <f t="shared" si="29"/>
        <v>17179979</v>
      </c>
      <c r="B1870" s="14" t="s">
        <v>3843</v>
      </c>
      <c r="C1870" s="14" t="s">
        <v>3844</v>
      </c>
      <c r="D1870" s="14" t="s">
        <v>235</v>
      </c>
      <c r="E1870" s="16">
        <v>90788.18</v>
      </c>
      <c r="F1870" s="17">
        <v>1</v>
      </c>
    </row>
    <row r="1871" spans="1:6" x14ac:dyDescent="0.25">
      <c r="A1871" s="14" t="str">
        <f t="shared" si="29"/>
        <v>17189876</v>
      </c>
      <c r="B1871" s="18" t="s">
        <v>3845</v>
      </c>
      <c r="C1871" s="18" t="s">
        <v>3846</v>
      </c>
      <c r="D1871" s="18" t="s">
        <v>235</v>
      </c>
      <c r="E1871" s="20">
        <v>118655.34</v>
      </c>
      <c r="F1871" s="21">
        <v>1</v>
      </c>
    </row>
    <row r="1872" spans="1:6" x14ac:dyDescent="0.25">
      <c r="A1872" s="14" t="str">
        <f t="shared" si="29"/>
        <v>17198094</v>
      </c>
      <c r="B1872" s="14" t="s">
        <v>3847</v>
      </c>
      <c r="C1872" s="14" t="s">
        <v>3848</v>
      </c>
      <c r="D1872" s="14" t="s">
        <v>235</v>
      </c>
      <c r="E1872" s="16">
        <v>3885473.75</v>
      </c>
      <c r="F1872" s="17">
        <v>1</v>
      </c>
    </row>
    <row r="1873" spans="1:6" x14ac:dyDescent="0.25">
      <c r="A1873" s="14" t="str">
        <f t="shared" si="29"/>
        <v>17200429</v>
      </c>
      <c r="B1873" s="14" t="s">
        <v>3849</v>
      </c>
      <c r="C1873" s="14" t="s">
        <v>3850</v>
      </c>
      <c r="D1873" s="14" t="s">
        <v>235</v>
      </c>
      <c r="E1873" s="16">
        <v>547830.24</v>
      </c>
      <c r="F1873" s="17">
        <v>1</v>
      </c>
    </row>
    <row r="1874" spans="1:6" x14ac:dyDescent="0.25">
      <c r="A1874" s="14" t="str">
        <f t="shared" si="29"/>
        <v>17202165</v>
      </c>
      <c r="B1874" s="18" t="s">
        <v>3851</v>
      </c>
      <c r="C1874" s="18" t="s">
        <v>3852</v>
      </c>
      <c r="D1874" s="18" t="s">
        <v>249</v>
      </c>
      <c r="E1874" s="20">
        <v>168767.55</v>
      </c>
      <c r="F1874" s="21">
        <v>1</v>
      </c>
    </row>
    <row r="1875" spans="1:6" x14ac:dyDescent="0.25">
      <c r="A1875" s="14" t="str">
        <f t="shared" si="29"/>
        <v>17204470</v>
      </c>
      <c r="B1875" s="18" t="s">
        <v>3853</v>
      </c>
      <c r="C1875" s="18" t="s">
        <v>3854</v>
      </c>
      <c r="D1875" s="18" t="s">
        <v>235</v>
      </c>
      <c r="E1875" s="20">
        <v>3188652.61</v>
      </c>
      <c r="F1875" s="21">
        <v>1</v>
      </c>
    </row>
    <row r="1876" spans="1:6" x14ac:dyDescent="0.25">
      <c r="A1876" s="14" t="str">
        <f t="shared" si="29"/>
        <v>17208851</v>
      </c>
      <c r="B1876" s="14" t="s">
        <v>3855</v>
      </c>
      <c r="C1876" s="14" t="s">
        <v>3856</v>
      </c>
      <c r="D1876" s="14" t="s">
        <v>235</v>
      </c>
      <c r="E1876" s="16">
        <v>9316013.7300000004</v>
      </c>
      <c r="F1876" s="17">
        <v>1</v>
      </c>
    </row>
    <row r="1877" spans="1:6" x14ac:dyDescent="0.25">
      <c r="A1877" s="14" t="str">
        <f t="shared" si="29"/>
        <v>17209891</v>
      </c>
      <c r="B1877" s="14" t="s">
        <v>3857</v>
      </c>
      <c r="C1877" s="14" t="s">
        <v>16</v>
      </c>
      <c r="D1877" s="14" t="s">
        <v>235</v>
      </c>
      <c r="E1877" s="16">
        <v>519569467.48000002</v>
      </c>
      <c r="F1877" s="17">
        <v>1</v>
      </c>
    </row>
    <row r="1878" spans="1:6" x14ac:dyDescent="0.25">
      <c r="A1878" s="14" t="str">
        <f t="shared" si="29"/>
        <v>17209891</v>
      </c>
      <c r="B1878" s="18" t="s">
        <v>3858</v>
      </c>
      <c r="C1878" s="18" t="s">
        <v>16</v>
      </c>
      <c r="D1878" s="18" t="s">
        <v>235</v>
      </c>
      <c r="E1878" s="20">
        <v>49496.08</v>
      </c>
      <c r="F1878" s="21">
        <v>1</v>
      </c>
    </row>
    <row r="1879" spans="1:6" x14ac:dyDescent="0.25">
      <c r="A1879" s="14" t="str">
        <f t="shared" si="29"/>
        <v>17214149</v>
      </c>
      <c r="B1879" s="14" t="s">
        <v>3859</v>
      </c>
      <c r="C1879" s="14" t="s">
        <v>3860</v>
      </c>
      <c r="D1879" s="14" t="s">
        <v>235</v>
      </c>
      <c r="E1879" s="16">
        <v>1586384.56</v>
      </c>
      <c r="F1879" s="17">
        <v>1</v>
      </c>
    </row>
    <row r="1880" spans="1:6" x14ac:dyDescent="0.25">
      <c r="A1880" s="14" t="str">
        <f t="shared" si="29"/>
        <v>17214743</v>
      </c>
      <c r="B1880" s="18" t="s">
        <v>3861</v>
      </c>
      <c r="C1880" s="18" t="s">
        <v>15</v>
      </c>
      <c r="D1880" s="18" t="s">
        <v>235</v>
      </c>
      <c r="E1880" s="20">
        <v>10729.31</v>
      </c>
      <c r="F1880" s="21">
        <v>1</v>
      </c>
    </row>
    <row r="1881" spans="1:6" x14ac:dyDescent="0.25">
      <c r="A1881" s="14" t="str">
        <f t="shared" si="29"/>
        <v>17216086</v>
      </c>
      <c r="B1881" s="18" t="s">
        <v>3862</v>
      </c>
      <c r="C1881" s="18" t="s">
        <v>3863</v>
      </c>
      <c r="D1881" s="18" t="s">
        <v>235</v>
      </c>
      <c r="E1881" s="20">
        <v>22289880.309999999</v>
      </c>
      <c r="F1881" s="21">
        <v>1</v>
      </c>
    </row>
    <row r="1882" spans="1:6" x14ac:dyDescent="0.25">
      <c r="A1882" s="14" t="str">
        <f t="shared" si="29"/>
        <v>17216925</v>
      </c>
      <c r="B1882" s="18" t="s">
        <v>3864</v>
      </c>
      <c r="C1882" s="18" t="s">
        <v>3865</v>
      </c>
      <c r="D1882" s="18" t="s">
        <v>252</v>
      </c>
      <c r="E1882" s="20">
        <v>7147.45</v>
      </c>
      <c r="F1882" s="21">
        <v>1</v>
      </c>
    </row>
    <row r="1883" spans="1:6" x14ac:dyDescent="0.25">
      <c r="A1883" s="14" t="str">
        <f t="shared" si="29"/>
        <v>17222027</v>
      </c>
      <c r="B1883" s="18" t="s">
        <v>3866</v>
      </c>
      <c r="C1883" s="18" t="s">
        <v>3867</v>
      </c>
      <c r="D1883" s="18" t="s">
        <v>235</v>
      </c>
      <c r="E1883" s="20">
        <v>9864880.9000000004</v>
      </c>
      <c r="F1883" s="21">
        <v>1</v>
      </c>
    </row>
    <row r="1884" spans="1:6" x14ac:dyDescent="0.25">
      <c r="A1884" s="14" t="str">
        <f t="shared" si="29"/>
        <v>17226044</v>
      </c>
      <c r="B1884" s="14" t="s">
        <v>3868</v>
      </c>
      <c r="C1884" s="14" t="s">
        <v>3869</v>
      </c>
      <c r="D1884" s="14" t="s">
        <v>235</v>
      </c>
      <c r="E1884" s="16">
        <v>7552766.7699999996</v>
      </c>
      <c r="F1884" s="17">
        <v>1</v>
      </c>
    </row>
    <row r="1885" spans="1:6" x14ac:dyDescent="0.25">
      <c r="A1885" s="14" t="str">
        <f t="shared" si="29"/>
        <v>17226044</v>
      </c>
      <c r="B1885" s="18" t="s">
        <v>3870</v>
      </c>
      <c r="C1885" s="18" t="s">
        <v>3869</v>
      </c>
      <c r="D1885" s="18" t="s">
        <v>235</v>
      </c>
      <c r="E1885" s="20">
        <v>382272.12</v>
      </c>
      <c r="F1885" s="21">
        <v>1</v>
      </c>
    </row>
    <row r="1886" spans="1:6" x14ac:dyDescent="0.25">
      <c r="A1886" s="14" t="str">
        <f t="shared" si="29"/>
        <v>17267634</v>
      </c>
      <c r="B1886" s="14" t="s">
        <v>3871</v>
      </c>
      <c r="C1886" s="14" t="s">
        <v>3872</v>
      </c>
      <c r="D1886" s="14" t="s">
        <v>235</v>
      </c>
      <c r="E1886" s="16">
        <v>2848910.26</v>
      </c>
      <c r="F1886" s="17">
        <v>1</v>
      </c>
    </row>
    <row r="1887" spans="1:6" x14ac:dyDescent="0.25">
      <c r="A1887" s="14" t="str">
        <f t="shared" si="29"/>
        <v>17268871</v>
      </c>
      <c r="B1887" s="14" t="s">
        <v>3873</v>
      </c>
      <c r="C1887" s="14" t="s">
        <v>3874</v>
      </c>
      <c r="D1887" s="14" t="s">
        <v>235</v>
      </c>
      <c r="E1887" s="16">
        <v>64383766.229999997</v>
      </c>
      <c r="F1887" s="17">
        <v>1</v>
      </c>
    </row>
    <row r="1888" spans="1:6" x14ac:dyDescent="0.25">
      <c r="A1888" s="14" t="str">
        <f t="shared" si="29"/>
        <v>17272568</v>
      </c>
      <c r="B1888" s="18" t="s">
        <v>3875</v>
      </c>
      <c r="C1888" s="18" t="s">
        <v>3876</v>
      </c>
      <c r="D1888" s="18" t="s">
        <v>235</v>
      </c>
      <c r="E1888" s="20">
        <v>48726.77</v>
      </c>
      <c r="F1888" s="21">
        <v>1</v>
      </c>
    </row>
    <row r="1889" spans="1:6" x14ac:dyDescent="0.25">
      <c r="A1889" s="14" t="str">
        <f t="shared" si="29"/>
        <v>17292044</v>
      </c>
      <c r="B1889" s="18" t="s">
        <v>3877</v>
      </c>
      <c r="C1889" s="18" t="s">
        <v>3878</v>
      </c>
      <c r="D1889" s="18" t="s">
        <v>194</v>
      </c>
      <c r="E1889" s="20">
        <v>27860.23</v>
      </c>
      <c r="F1889" s="21">
        <v>1</v>
      </c>
    </row>
    <row r="1890" spans="1:6" x14ac:dyDescent="0.25">
      <c r="A1890" s="14" t="str">
        <f t="shared" si="29"/>
        <v>17311721</v>
      </c>
      <c r="B1890" s="14" t="s">
        <v>3879</v>
      </c>
      <c r="C1890" s="14" t="s">
        <v>3880</v>
      </c>
      <c r="D1890" s="14" t="s">
        <v>235</v>
      </c>
      <c r="E1890" s="16">
        <v>1719179.05</v>
      </c>
      <c r="F1890" s="17">
        <v>1</v>
      </c>
    </row>
    <row r="1891" spans="1:6" x14ac:dyDescent="0.25">
      <c r="A1891" s="14" t="str">
        <f t="shared" si="29"/>
        <v>17312612</v>
      </c>
      <c r="B1891" s="14" t="s">
        <v>3881</v>
      </c>
      <c r="C1891" s="14" t="s">
        <v>3882</v>
      </c>
      <c r="D1891" s="14" t="s">
        <v>235</v>
      </c>
      <c r="E1891" s="16">
        <v>316994875.94</v>
      </c>
      <c r="F1891" s="17">
        <v>1</v>
      </c>
    </row>
    <row r="1892" spans="1:6" x14ac:dyDescent="0.25">
      <c r="A1892" s="14" t="str">
        <f t="shared" si="29"/>
        <v>17312976</v>
      </c>
      <c r="B1892" s="18" t="s">
        <v>3883</v>
      </c>
      <c r="C1892" s="18" t="s">
        <v>3884</v>
      </c>
      <c r="D1892" s="18" t="s">
        <v>235</v>
      </c>
      <c r="E1892" s="20">
        <v>55493488.549999997</v>
      </c>
      <c r="F1892" s="21">
        <v>1</v>
      </c>
    </row>
    <row r="1893" spans="1:6" x14ac:dyDescent="0.25">
      <c r="A1893" s="14" t="str">
        <f t="shared" si="29"/>
        <v>17316430</v>
      </c>
      <c r="B1893" s="14" t="s">
        <v>3885</v>
      </c>
      <c r="C1893" s="14" t="s">
        <v>3886</v>
      </c>
      <c r="D1893" s="14" t="s">
        <v>60</v>
      </c>
      <c r="E1893" s="16">
        <v>1425039.94</v>
      </c>
      <c r="F1893" s="17">
        <v>1</v>
      </c>
    </row>
    <row r="1894" spans="1:6" x14ac:dyDescent="0.25">
      <c r="A1894" s="14" t="str">
        <f t="shared" si="29"/>
        <v>17321004</v>
      </c>
      <c r="B1894" s="14" t="s">
        <v>3887</v>
      </c>
      <c r="C1894" s="14" t="s">
        <v>3888</v>
      </c>
      <c r="D1894" s="14" t="s">
        <v>199</v>
      </c>
      <c r="E1894" s="16">
        <v>544486.80000000005</v>
      </c>
      <c r="F1894" s="17">
        <v>1</v>
      </c>
    </row>
    <row r="1895" spans="1:6" x14ac:dyDescent="0.25">
      <c r="A1895" s="14" t="str">
        <f t="shared" si="29"/>
        <v>17322419</v>
      </c>
      <c r="B1895" s="14" t="s">
        <v>3889</v>
      </c>
      <c r="C1895" s="14" t="s">
        <v>3890</v>
      </c>
      <c r="D1895" s="14" t="s">
        <v>252</v>
      </c>
      <c r="E1895" s="16">
        <v>1578.82</v>
      </c>
      <c r="F1895" s="17">
        <v>1</v>
      </c>
    </row>
    <row r="1896" spans="1:6" x14ac:dyDescent="0.25">
      <c r="A1896" s="14" t="str">
        <f t="shared" si="29"/>
        <v>17331163</v>
      </c>
      <c r="B1896" s="14" t="s">
        <v>3891</v>
      </c>
      <c r="C1896" s="14" t="s">
        <v>3892</v>
      </c>
      <c r="D1896" s="14" t="s">
        <v>438</v>
      </c>
      <c r="E1896" s="16">
        <v>68095.16</v>
      </c>
      <c r="F1896" s="17">
        <v>1</v>
      </c>
    </row>
    <row r="1897" spans="1:6" x14ac:dyDescent="0.25">
      <c r="A1897" s="14" t="str">
        <f t="shared" si="29"/>
        <v>17346180</v>
      </c>
      <c r="B1897" s="18" t="s">
        <v>3893</v>
      </c>
      <c r="C1897" s="18" t="s">
        <v>162</v>
      </c>
      <c r="D1897" s="18" t="s">
        <v>235</v>
      </c>
      <c r="E1897" s="20">
        <v>2677360.63</v>
      </c>
      <c r="F1897" s="21">
        <v>1</v>
      </c>
    </row>
    <row r="1898" spans="1:6" x14ac:dyDescent="0.25">
      <c r="A1898" s="14" t="str">
        <f t="shared" si="29"/>
        <v>17372032</v>
      </c>
      <c r="B1898" s="18" t="s">
        <v>3894</v>
      </c>
      <c r="C1898" s="18" t="s">
        <v>3895</v>
      </c>
      <c r="D1898" s="18" t="s">
        <v>191</v>
      </c>
      <c r="E1898" s="20">
        <v>223849.82</v>
      </c>
      <c r="F1898" s="21">
        <v>1</v>
      </c>
    </row>
    <row r="1899" spans="1:6" x14ac:dyDescent="0.25">
      <c r="A1899" s="14" t="str">
        <f t="shared" si="29"/>
        <v>17382291</v>
      </c>
      <c r="B1899" s="14" t="s">
        <v>3896</v>
      </c>
      <c r="C1899" s="14" t="s">
        <v>3897</v>
      </c>
      <c r="D1899" s="14" t="s">
        <v>217</v>
      </c>
      <c r="E1899" s="16">
        <v>98140.31</v>
      </c>
      <c r="F1899" s="17">
        <v>1</v>
      </c>
    </row>
    <row r="1900" spans="1:6" x14ac:dyDescent="0.25">
      <c r="A1900" s="14" t="str">
        <f t="shared" si="29"/>
        <v>17384877</v>
      </c>
      <c r="B1900" s="18" t="s">
        <v>3898</v>
      </c>
      <c r="C1900" s="18" t="s">
        <v>3899</v>
      </c>
      <c r="D1900" s="18" t="s">
        <v>346</v>
      </c>
      <c r="E1900" s="20">
        <v>1584.14</v>
      </c>
      <c r="F1900" s="21">
        <v>1</v>
      </c>
    </row>
    <row r="1901" spans="1:6" x14ac:dyDescent="0.25">
      <c r="A1901" s="14" t="str">
        <f t="shared" si="29"/>
        <v>17385592</v>
      </c>
      <c r="B1901" s="14" t="s">
        <v>3900</v>
      </c>
      <c r="C1901" s="14" t="s">
        <v>3901</v>
      </c>
      <c r="D1901" s="14" t="s">
        <v>235</v>
      </c>
      <c r="E1901" s="16">
        <v>221965</v>
      </c>
      <c r="F1901" s="17">
        <v>1</v>
      </c>
    </row>
    <row r="1902" spans="1:6" x14ac:dyDescent="0.25">
      <c r="A1902" s="14" t="str">
        <f t="shared" si="29"/>
        <v>17385592</v>
      </c>
      <c r="B1902" s="14" t="s">
        <v>3902</v>
      </c>
      <c r="C1902" s="14" t="s">
        <v>3901</v>
      </c>
      <c r="D1902" s="14" t="s">
        <v>235</v>
      </c>
      <c r="E1902" s="16">
        <v>12919.09</v>
      </c>
      <c r="F1902" s="17">
        <v>1</v>
      </c>
    </row>
    <row r="1903" spans="1:6" x14ac:dyDescent="0.25">
      <c r="A1903" s="14" t="str">
        <f t="shared" si="29"/>
        <v>17398561</v>
      </c>
      <c r="B1903" s="14" t="s">
        <v>3903</v>
      </c>
      <c r="C1903" s="14" t="s">
        <v>3904</v>
      </c>
      <c r="D1903" s="14" t="s">
        <v>235</v>
      </c>
      <c r="E1903" s="16">
        <v>4758.74</v>
      </c>
      <c r="F1903" s="17">
        <v>1</v>
      </c>
    </row>
    <row r="1904" spans="1:6" x14ac:dyDescent="0.25">
      <c r="A1904" s="14" t="str">
        <f t="shared" si="29"/>
        <v>17413682</v>
      </c>
      <c r="B1904" s="18" t="s">
        <v>3905</v>
      </c>
      <c r="C1904" s="18" t="s">
        <v>3906</v>
      </c>
      <c r="D1904" s="18" t="s">
        <v>60</v>
      </c>
      <c r="E1904" s="20">
        <v>79475.11</v>
      </c>
      <c r="F1904" s="21">
        <v>1</v>
      </c>
    </row>
    <row r="1905" spans="1:6" x14ac:dyDescent="0.25">
      <c r="A1905" s="14" t="str">
        <f t="shared" si="29"/>
        <v>17417133</v>
      </c>
      <c r="B1905" s="14" t="s">
        <v>3907</v>
      </c>
      <c r="C1905" s="14" t="s">
        <v>3908</v>
      </c>
      <c r="D1905" s="14" t="s">
        <v>191</v>
      </c>
      <c r="E1905" s="16">
        <v>25377.01</v>
      </c>
      <c r="F1905" s="17">
        <v>1</v>
      </c>
    </row>
    <row r="1906" spans="1:6" x14ac:dyDescent="0.25">
      <c r="A1906" s="14" t="str">
        <f t="shared" si="29"/>
        <v>17421173</v>
      </c>
      <c r="B1906" s="14" t="s">
        <v>3909</v>
      </c>
      <c r="C1906" s="14" t="s">
        <v>3910</v>
      </c>
      <c r="D1906" s="14" t="s">
        <v>235</v>
      </c>
      <c r="E1906" s="16">
        <v>35568.449999999997</v>
      </c>
      <c r="F1906" s="17">
        <v>1</v>
      </c>
    </row>
    <row r="1907" spans="1:6" x14ac:dyDescent="0.25">
      <c r="A1907" s="14" t="str">
        <f t="shared" si="29"/>
        <v>17430481</v>
      </c>
      <c r="B1907" s="14" t="s">
        <v>3911</v>
      </c>
      <c r="C1907" s="14" t="s">
        <v>3912</v>
      </c>
      <c r="D1907" s="14" t="s">
        <v>209</v>
      </c>
      <c r="E1907" s="16">
        <v>4854.7700000000004</v>
      </c>
      <c r="F1907" s="17">
        <v>1</v>
      </c>
    </row>
    <row r="1908" spans="1:6" x14ac:dyDescent="0.25">
      <c r="A1908" s="14" t="str">
        <f t="shared" si="29"/>
        <v>17435942</v>
      </c>
      <c r="B1908" s="14" t="s">
        <v>3913</v>
      </c>
      <c r="C1908" s="14" t="s">
        <v>3914</v>
      </c>
      <c r="D1908" s="14" t="s">
        <v>235</v>
      </c>
      <c r="E1908" s="16">
        <v>35870.29</v>
      </c>
      <c r="F1908" s="17">
        <v>1</v>
      </c>
    </row>
    <row r="1909" spans="1:6" x14ac:dyDescent="0.25">
      <c r="A1909" s="14" t="str">
        <f t="shared" si="29"/>
        <v>17447219</v>
      </c>
      <c r="B1909" s="18" t="s">
        <v>3915</v>
      </c>
      <c r="C1909" s="18" t="s">
        <v>3916</v>
      </c>
      <c r="D1909" s="18" t="s">
        <v>214</v>
      </c>
      <c r="E1909" s="20">
        <v>122506.65</v>
      </c>
      <c r="F1909" s="21">
        <v>1</v>
      </c>
    </row>
    <row r="1910" spans="1:6" x14ac:dyDescent="0.25">
      <c r="A1910" s="14" t="str">
        <f t="shared" si="29"/>
        <v>17450856</v>
      </c>
      <c r="B1910" s="14" t="s">
        <v>3917</v>
      </c>
      <c r="C1910" s="14" t="s">
        <v>3918</v>
      </c>
      <c r="D1910" s="14" t="s">
        <v>60</v>
      </c>
      <c r="E1910" s="15">
        <v>663.56</v>
      </c>
      <c r="F1910" s="17">
        <v>1</v>
      </c>
    </row>
    <row r="1911" spans="1:6" x14ac:dyDescent="0.25">
      <c r="A1911" s="14" t="str">
        <f t="shared" si="29"/>
        <v>17485376</v>
      </c>
      <c r="B1911" s="14" t="s">
        <v>3919</v>
      </c>
      <c r="C1911" s="14" t="s">
        <v>3920</v>
      </c>
      <c r="D1911" s="14" t="s">
        <v>235</v>
      </c>
      <c r="E1911" s="16">
        <v>5698628.54</v>
      </c>
      <c r="F1911" s="17">
        <v>1</v>
      </c>
    </row>
    <row r="1912" spans="1:6" x14ac:dyDescent="0.25">
      <c r="A1912" s="14" t="str">
        <f t="shared" si="29"/>
        <v>17489740</v>
      </c>
      <c r="B1912" s="14" t="s">
        <v>3921</v>
      </c>
      <c r="C1912" s="14" t="s">
        <v>3922</v>
      </c>
      <c r="D1912" s="14" t="s">
        <v>235</v>
      </c>
      <c r="E1912" s="16">
        <v>112932.06</v>
      </c>
      <c r="F1912" s="17">
        <v>1</v>
      </c>
    </row>
    <row r="1913" spans="1:6" x14ac:dyDescent="0.25">
      <c r="A1913" s="14" t="str">
        <f t="shared" si="29"/>
        <v>17505327</v>
      </c>
      <c r="B1913" s="14" t="s">
        <v>3923</v>
      </c>
      <c r="C1913" s="14" t="s">
        <v>3924</v>
      </c>
      <c r="D1913" s="14" t="s">
        <v>235</v>
      </c>
      <c r="E1913" s="16">
        <v>4706.3500000000004</v>
      </c>
      <c r="F1913" s="17">
        <v>1</v>
      </c>
    </row>
    <row r="1914" spans="1:6" x14ac:dyDescent="0.25">
      <c r="A1914" s="14" t="str">
        <f t="shared" si="29"/>
        <v>17513235</v>
      </c>
      <c r="B1914" s="14" t="s">
        <v>3925</v>
      </c>
      <c r="C1914" s="14" t="s">
        <v>3926</v>
      </c>
      <c r="D1914" s="14" t="s">
        <v>235</v>
      </c>
      <c r="E1914" s="16">
        <v>5055856.82</v>
      </c>
      <c r="F1914" s="17">
        <v>1</v>
      </c>
    </row>
    <row r="1915" spans="1:6" x14ac:dyDescent="0.25">
      <c r="A1915" s="14" t="str">
        <f t="shared" si="29"/>
        <v>17515262</v>
      </c>
      <c r="B1915" s="14" t="s">
        <v>3927</v>
      </c>
      <c r="C1915" s="14" t="s">
        <v>3928</v>
      </c>
      <c r="D1915" s="14" t="s">
        <v>272</v>
      </c>
      <c r="E1915" s="16">
        <v>195443.46</v>
      </c>
      <c r="F1915" s="17">
        <v>1</v>
      </c>
    </row>
    <row r="1916" spans="1:6" x14ac:dyDescent="0.25">
      <c r="A1916" s="14" t="str">
        <f t="shared" si="29"/>
        <v>17515925</v>
      </c>
      <c r="B1916" s="14" t="s">
        <v>3929</v>
      </c>
      <c r="C1916" s="14" t="s">
        <v>3930</v>
      </c>
      <c r="D1916" s="14" t="s">
        <v>235</v>
      </c>
      <c r="E1916" s="16">
        <v>5752996.8799999999</v>
      </c>
      <c r="F1916" s="17">
        <v>1</v>
      </c>
    </row>
    <row r="1917" spans="1:6" x14ac:dyDescent="0.25">
      <c r="A1917" s="14" t="str">
        <f t="shared" si="29"/>
        <v>17524246</v>
      </c>
      <c r="B1917" s="18" t="s">
        <v>3931</v>
      </c>
      <c r="C1917" s="18" t="s">
        <v>3932</v>
      </c>
      <c r="D1917" s="18" t="s">
        <v>60</v>
      </c>
      <c r="E1917" s="20">
        <v>11870758.130000001</v>
      </c>
      <c r="F1917" s="21">
        <v>1</v>
      </c>
    </row>
    <row r="1918" spans="1:6" x14ac:dyDescent="0.25">
      <c r="A1918" s="14" t="str">
        <f t="shared" si="29"/>
        <v>17568601</v>
      </c>
      <c r="B1918" s="18" t="s">
        <v>3933</v>
      </c>
      <c r="C1918" s="18" t="s">
        <v>3934</v>
      </c>
      <c r="D1918" s="18" t="s">
        <v>235</v>
      </c>
      <c r="E1918" s="20">
        <v>3240190.48</v>
      </c>
      <c r="F1918" s="21">
        <v>1</v>
      </c>
    </row>
    <row r="1919" spans="1:6" ht="22.5" customHeight="1" x14ac:dyDescent="0.25">
      <c r="A1919" s="14" t="str">
        <f t="shared" si="29"/>
        <v>17596642</v>
      </c>
      <c r="B1919" s="14" t="s">
        <v>3935</v>
      </c>
      <c r="C1919" s="14" t="s">
        <v>3936</v>
      </c>
      <c r="D1919" s="14" t="s">
        <v>60</v>
      </c>
      <c r="E1919" s="16">
        <v>303139.08</v>
      </c>
      <c r="F1919" s="17">
        <v>1</v>
      </c>
    </row>
    <row r="1920" spans="1:6" x14ac:dyDescent="0.25">
      <c r="A1920" s="14" t="str">
        <f t="shared" si="29"/>
        <v>17636548</v>
      </c>
      <c r="B1920" s="18" t="s">
        <v>3937</v>
      </c>
      <c r="C1920" s="18" t="s">
        <v>3938</v>
      </c>
      <c r="D1920" s="18" t="s">
        <v>470</v>
      </c>
      <c r="E1920" s="20">
        <v>11655.89</v>
      </c>
      <c r="F1920" s="21">
        <v>1</v>
      </c>
    </row>
    <row r="1921" spans="1:6" x14ac:dyDescent="0.25">
      <c r="A1921" s="14" t="str">
        <f t="shared" si="29"/>
        <v>17654233</v>
      </c>
      <c r="B1921" s="18" t="s">
        <v>3939</v>
      </c>
      <c r="C1921" s="18" t="s">
        <v>3940</v>
      </c>
      <c r="D1921" s="18" t="s">
        <v>272</v>
      </c>
      <c r="E1921" s="20">
        <v>14161.89</v>
      </c>
      <c r="F1921" s="21">
        <v>1</v>
      </c>
    </row>
    <row r="1922" spans="1:6" x14ac:dyDescent="0.25">
      <c r="A1922" s="14" t="str">
        <f t="shared" si="29"/>
        <v>17704776</v>
      </c>
      <c r="B1922" s="14" t="s">
        <v>3941</v>
      </c>
      <c r="C1922" s="14" t="s">
        <v>3942</v>
      </c>
      <c r="D1922" s="14" t="s">
        <v>235</v>
      </c>
      <c r="E1922" s="16">
        <v>6985813.4100000001</v>
      </c>
      <c r="F1922" s="17">
        <v>1</v>
      </c>
    </row>
    <row r="1923" spans="1:6" x14ac:dyDescent="0.25">
      <c r="A1923" s="14" t="str">
        <f t="shared" si="29"/>
        <v>17712536</v>
      </c>
      <c r="B1923" s="14" t="s">
        <v>3943</v>
      </c>
      <c r="C1923" s="14" t="s">
        <v>3944</v>
      </c>
      <c r="D1923" s="14" t="s">
        <v>194</v>
      </c>
      <c r="E1923" s="16">
        <v>29561.43</v>
      </c>
      <c r="F1923" s="17">
        <v>1</v>
      </c>
    </row>
    <row r="1924" spans="1:6" x14ac:dyDescent="0.25">
      <c r="A1924" s="14" t="str">
        <f t="shared" si="29"/>
        <v>17713721</v>
      </c>
      <c r="B1924" s="14" t="s">
        <v>3945</v>
      </c>
      <c r="C1924" s="14" t="s">
        <v>3946</v>
      </c>
      <c r="D1924" s="14" t="s">
        <v>214</v>
      </c>
      <c r="E1924" s="16">
        <v>20368618.739999998</v>
      </c>
      <c r="F1924" s="17">
        <v>1</v>
      </c>
    </row>
    <row r="1925" spans="1:6" x14ac:dyDescent="0.25">
      <c r="A1925" s="14" t="str">
        <f t="shared" si="29"/>
        <v>17734625</v>
      </c>
      <c r="B1925" s="14" t="s">
        <v>3947</v>
      </c>
      <c r="C1925" s="14" t="s">
        <v>3948</v>
      </c>
      <c r="D1925" s="14" t="s">
        <v>235</v>
      </c>
      <c r="E1925" s="16">
        <v>169766.7</v>
      </c>
      <c r="F1925" s="17">
        <v>1</v>
      </c>
    </row>
    <row r="1926" spans="1:6" x14ac:dyDescent="0.25">
      <c r="A1926" s="14" t="str">
        <f t="shared" si="29"/>
        <v>17740766</v>
      </c>
      <c r="B1926" s="18" t="s">
        <v>3949</v>
      </c>
      <c r="C1926" s="18" t="s">
        <v>3950</v>
      </c>
      <c r="D1926" s="18" t="s">
        <v>235</v>
      </c>
      <c r="E1926" s="20">
        <v>46579.99</v>
      </c>
      <c r="F1926" s="21">
        <v>1</v>
      </c>
    </row>
    <row r="1927" spans="1:6" x14ac:dyDescent="0.25">
      <c r="A1927" s="14" t="str">
        <f t="shared" ref="A1927:A1990" si="30">LEFT(SUBSTITUTE(SUBSTITUTE(SUBSTITUTE(SUBSTITUTE(TRIM(B1927),".",""),"/",""),"-","")," ",""), 8)</f>
        <v>17755717</v>
      </c>
      <c r="B1927" s="14" t="s">
        <v>3951</v>
      </c>
      <c r="C1927" s="14" t="s">
        <v>3952</v>
      </c>
      <c r="D1927" s="14" t="s">
        <v>302</v>
      </c>
      <c r="E1927" s="16">
        <v>3411206.23</v>
      </c>
      <c r="F1927" s="17">
        <v>1</v>
      </c>
    </row>
    <row r="1928" spans="1:6" x14ac:dyDescent="0.25">
      <c r="A1928" s="14" t="str">
        <f t="shared" si="30"/>
        <v>17780524</v>
      </c>
      <c r="B1928" s="18" t="s">
        <v>3953</v>
      </c>
      <c r="C1928" s="18" t="s">
        <v>3954</v>
      </c>
      <c r="D1928" s="18" t="s">
        <v>60</v>
      </c>
      <c r="E1928" s="20">
        <v>15270.15</v>
      </c>
      <c r="F1928" s="21">
        <v>1</v>
      </c>
    </row>
    <row r="1929" spans="1:6" x14ac:dyDescent="0.25">
      <c r="A1929" s="14" t="str">
        <f t="shared" si="30"/>
        <v>17844678</v>
      </c>
      <c r="B1929" s="18" t="s">
        <v>3955</v>
      </c>
      <c r="C1929" s="18" t="s">
        <v>3956</v>
      </c>
      <c r="D1929" s="18" t="s">
        <v>60</v>
      </c>
      <c r="E1929" s="20">
        <v>361171.43</v>
      </c>
      <c r="F1929" s="21">
        <v>1</v>
      </c>
    </row>
    <row r="1930" spans="1:6" x14ac:dyDescent="0.25">
      <c r="A1930" s="14" t="str">
        <f t="shared" si="30"/>
        <v>17848912</v>
      </c>
      <c r="B1930" s="18" t="s">
        <v>3957</v>
      </c>
      <c r="C1930" s="18" t="s">
        <v>3958</v>
      </c>
      <c r="D1930" s="18" t="s">
        <v>235</v>
      </c>
      <c r="E1930" s="20">
        <v>197969.15</v>
      </c>
      <c r="F1930" s="21">
        <v>1</v>
      </c>
    </row>
    <row r="1931" spans="1:6" x14ac:dyDescent="0.25">
      <c r="A1931" s="14" t="str">
        <f t="shared" si="30"/>
        <v>17898723</v>
      </c>
      <c r="B1931" s="14" t="s">
        <v>3959</v>
      </c>
      <c r="C1931" s="14" t="s">
        <v>3960</v>
      </c>
      <c r="D1931" s="14" t="s">
        <v>199</v>
      </c>
      <c r="E1931" s="16">
        <v>264084.64</v>
      </c>
      <c r="F1931" s="17">
        <v>1</v>
      </c>
    </row>
    <row r="1932" spans="1:6" x14ac:dyDescent="0.25">
      <c r="A1932" s="14" t="str">
        <f t="shared" si="30"/>
        <v>17917623</v>
      </c>
      <c r="B1932" s="14" t="s">
        <v>3961</v>
      </c>
      <c r="C1932" s="14" t="s">
        <v>3962</v>
      </c>
      <c r="D1932" s="14" t="s">
        <v>60</v>
      </c>
      <c r="E1932" s="16">
        <v>80500.039999999994</v>
      </c>
      <c r="F1932" s="17">
        <v>1</v>
      </c>
    </row>
    <row r="1933" spans="1:6" x14ac:dyDescent="0.25">
      <c r="A1933" s="14" t="str">
        <f t="shared" si="30"/>
        <v>17934204</v>
      </c>
      <c r="B1933" s="18" t="s">
        <v>3963</v>
      </c>
      <c r="C1933" s="18" t="s">
        <v>3964</v>
      </c>
      <c r="D1933" s="18" t="s">
        <v>191</v>
      </c>
      <c r="E1933" s="20">
        <v>16766.12</v>
      </c>
      <c r="F1933" s="21">
        <v>1</v>
      </c>
    </row>
    <row r="1934" spans="1:6" x14ac:dyDescent="0.25">
      <c r="A1934" s="14" t="str">
        <f t="shared" si="30"/>
        <v>17957982</v>
      </c>
      <c r="B1934" s="18" t="s">
        <v>3965</v>
      </c>
      <c r="C1934" s="18" t="s">
        <v>3966</v>
      </c>
      <c r="D1934" s="18" t="s">
        <v>60</v>
      </c>
      <c r="E1934" s="20">
        <v>124443.48</v>
      </c>
      <c r="F1934" s="21">
        <v>1</v>
      </c>
    </row>
    <row r="1935" spans="1:6" x14ac:dyDescent="0.25">
      <c r="A1935" s="14" t="str">
        <f t="shared" si="30"/>
        <v>17962978</v>
      </c>
      <c r="B1935" s="14" t="s">
        <v>3967</v>
      </c>
      <c r="C1935" s="14" t="s">
        <v>3968</v>
      </c>
      <c r="D1935" s="14" t="s">
        <v>235</v>
      </c>
      <c r="E1935" s="16">
        <v>20514.169999999998</v>
      </c>
      <c r="F1935" s="17">
        <v>1</v>
      </c>
    </row>
    <row r="1936" spans="1:6" x14ac:dyDescent="0.25">
      <c r="A1936" s="14" t="str">
        <f t="shared" si="30"/>
        <v>17989187</v>
      </c>
      <c r="B1936" s="14" t="s">
        <v>3969</v>
      </c>
      <c r="C1936" s="14" t="s">
        <v>3970</v>
      </c>
      <c r="D1936" s="14" t="s">
        <v>235</v>
      </c>
      <c r="E1936" s="16">
        <v>21319941.109999999</v>
      </c>
      <c r="F1936" s="17">
        <v>1</v>
      </c>
    </row>
    <row r="1937" spans="1:6" x14ac:dyDescent="0.25">
      <c r="A1937" s="14" t="str">
        <f t="shared" si="30"/>
        <v>17993715</v>
      </c>
      <c r="B1937" s="18" t="s">
        <v>3971</v>
      </c>
      <c r="C1937" s="18" t="s">
        <v>1448</v>
      </c>
      <c r="D1937" s="18" t="s">
        <v>249</v>
      </c>
      <c r="E1937" s="20">
        <v>37129.64</v>
      </c>
      <c r="F1937" s="21">
        <v>1</v>
      </c>
    </row>
    <row r="1938" spans="1:6" x14ac:dyDescent="0.25">
      <c r="A1938" s="14" t="str">
        <f t="shared" si="30"/>
        <v>18017491</v>
      </c>
      <c r="B1938" s="18" t="s">
        <v>3972</v>
      </c>
      <c r="C1938" s="18" t="s">
        <v>3973</v>
      </c>
      <c r="D1938" s="18" t="s">
        <v>235</v>
      </c>
      <c r="E1938" s="20">
        <v>1048305.62</v>
      </c>
      <c r="F1938" s="21">
        <v>1</v>
      </c>
    </row>
    <row r="1939" spans="1:6" x14ac:dyDescent="0.25">
      <c r="A1939" s="14" t="str">
        <f t="shared" si="30"/>
        <v>18029510</v>
      </c>
      <c r="B1939" s="18" t="s">
        <v>3974</v>
      </c>
      <c r="C1939" s="18" t="s">
        <v>3975</v>
      </c>
      <c r="D1939" s="18" t="s">
        <v>60</v>
      </c>
      <c r="E1939" s="20">
        <v>35096.11</v>
      </c>
      <c r="F1939" s="21">
        <v>1</v>
      </c>
    </row>
    <row r="1940" spans="1:6" x14ac:dyDescent="0.25">
      <c r="A1940" s="14" t="str">
        <f t="shared" si="30"/>
        <v>18048223</v>
      </c>
      <c r="B1940" s="18" t="s">
        <v>3976</v>
      </c>
      <c r="C1940" s="18" t="s">
        <v>3977</v>
      </c>
      <c r="D1940" s="18" t="s">
        <v>235</v>
      </c>
      <c r="E1940" s="20">
        <v>18811012.420000002</v>
      </c>
      <c r="F1940" s="21">
        <v>1</v>
      </c>
    </row>
    <row r="1941" spans="1:6" x14ac:dyDescent="0.25">
      <c r="A1941" s="14" t="str">
        <f t="shared" si="30"/>
        <v>18065268</v>
      </c>
      <c r="B1941" s="18" t="s">
        <v>3978</v>
      </c>
      <c r="C1941" s="18" t="s">
        <v>3979</v>
      </c>
      <c r="D1941" s="18" t="s">
        <v>235</v>
      </c>
      <c r="E1941" s="20">
        <v>6785425.2000000002</v>
      </c>
      <c r="F1941" s="21">
        <v>1</v>
      </c>
    </row>
    <row r="1942" spans="1:6" x14ac:dyDescent="0.25">
      <c r="A1942" s="14" t="str">
        <f t="shared" si="30"/>
        <v>18074759</v>
      </c>
      <c r="B1942" s="14" t="s">
        <v>3980</v>
      </c>
      <c r="C1942" s="14" t="s">
        <v>3981</v>
      </c>
      <c r="D1942" s="14" t="s">
        <v>60</v>
      </c>
      <c r="E1942" s="16">
        <v>2778139.8</v>
      </c>
      <c r="F1942" s="17">
        <v>1</v>
      </c>
    </row>
    <row r="1943" spans="1:6" x14ac:dyDescent="0.25">
      <c r="A1943" s="14" t="str">
        <f t="shared" si="30"/>
        <v>18099325</v>
      </c>
      <c r="B1943" s="14" t="s">
        <v>3982</v>
      </c>
      <c r="C1943" s="14" t="s">
        <v>3983</v>
      </c>
      <c r="D1943" s="14" t="s">
        <v>235</v>
      </c>
      <c r="E1943" s="16">
        <v>2831145.15</v>
      </c>
      <c r="F1943" s="17">
        <v>1</v>
      </c>
    </row>
    <row r="1944" spans="1:6" x14ac:dyDescent="0.25">
      <c r="A1944" s="14" t="str">
        <f t="shared" si="30"/>
        <v>18115888</v>
      </c>
      <c r="B1944" s="14" t="s">
        <v>3984</v>
      </c>
      <c r="C1944" s="14" t="s">
        <v>3985</v>
      </c>
      <c r="D1944" s="14" t="s">
        <v>235</v>
      </c>
      <c r="E1944" s="16">
        <v>6557.28</v>
      </c>
      <c r="F1944" s="17">
        <v>1</v>
      </c>
    </row>
    <row r="1945" spans="1:6" x14ac:dyDescent="0.25">
      <c r="A1945" s="14" t="str">
        <f t="shared" si="30"/>
        <v>18121402</v>
      </c>
      <c r="B1945" s="14" t="s">
        <v>3986</v>
      </c>
      <c r="C1945" s="14" t="s">
        <v>3987</v>
      </c>
      <c r="D1945" s="14" t="s">
        <v>60</v>
      </c>
      <c r="E1945" s="16">
        <v>368747.85</v>
      </c>
      <c r="F1945" s="17">
        <v>1</v>
      </c>
    </row>
    <row r="1946" spans="1:6" x14ac:dyDescent="0.25">
      <c r="A1946" s="14" t="str">
        <f t="shared" si="30"/>
        <v>18146705</v>
      </c>
      <c r="B1946" s="18" t="s">
        <v>3988</v>
      </c>
      <c r="C1946" s="18" t="s">
        <v>3989</v>
      </c>
      <c r="D1946" s="18" t="s">
        <v>199</v>
      </c>
      <c r="E1946" s="20">
        <v>13646910.84</v>
      </c>
      <c r="F1946" s="21">
        <v>1</v>
      </c>
    </row>
    <row r="1947" spans="1:6" x14ac:dyDescent="0.25">
      <c r="A1947" s="14" t="str">
        <f t="shared" si="30"/>
        <v>18157271</v>
      </c>
      <c r="B1947" s="18" t="s">
        <v>3990</v>
      </c>
      <c r="C1947" s="18" t="s">
        <v>3205</v>
      </c>
      <c r="D1947" s="18" t="s">
        <v>235</v>
      </c>
      <c r="E1947" s="20">
        <v>478405.45</v>
      </c>
      <c r="F1947" s="21">
        <v>1</v>
      </c>
    </row>
    <row r="1948" spans="1:6" x14ac:dyDescent="0.25">
      <c r="A1948" s="14" t="str">
        <f t="shared" si="30"/>
        <v>18179109</v>
      </c>
      <c r="B1948" s="18" t="s">
        <v>3991</v>
      </c>
      <c r="C1948" s="18" t="s">
        <v>3992</v>
      </c>
      <c r="D1948" s="18" t="s">
        <v>214</v>
      </c>
      <c r="E1948" s="20">
        <v>4847.22</v>
      </c>
      <c r="F1948" s="21">
        <v>1</v>
      </c>
    </row>
    <row r="1949" spans="1:6" x14ac:dyDescent="0.25">
      <c r="A1949" s="14" t="str">
        <f t="shared" si="30"/>
        <v>18185587</v>
      </c>
      <c r="B1949" s="18" t="s">
        <v>3993</v>
      </c>
      <c r="C1949" s="18" t="s">
        <v>3994</v>
      </c>
      <c r="D1949" s="18" t="s">
        <v>235</v>
      </c>
      <c r="E1949" s="20">
        <v>363933.95</v>
      </c>
      <c r="F1949" s="21">
        <v>1</v>
      </c>
    </row>
    <row r="1950" spans="1:6" x14ac:dyDescent="0.25">
      <c r="A1950" s="14" t="str">
        <f t="shared" si="30"/>
        <v>18238774</v>
      </c>
      <c r="B1950" s="18" t="s">
        <v>3995</v>
      </c>
      <c r="C1950" s="18" t="s">
        <v>3996</v>
      </c>
      <c r="D1950" s="18" t="s">
        <v>235</v>
      </c>
      <c r="E1950" s="20">
        <v>1658007.54</v>
      </c>
      <c r="F1950" s="21">
        <v>1</v>
      </c>
    </row>
    <row r="1951" spans="1:6" x14ac:dyDescent="0.25">
      <c r="A1951" s="14" t="str">
        <f t="shared" si="30"/>
        <v>18240812</v>
      </c>
      <c r="B1951" s="14" t="s">
        <v>3997</v>
      </c>
      <c r="C1951" s="14" t="s">
        <v>3998</v>
      </c>
      <c r="D1951" s="14" t="s">
        <v>235</v>
      </c>
      <c r="E1951" s="16">
        <v>4096710.6</v>
      </c>
      <c r="F1951" s="17">
        <v>1</v>
      </c>
    </row>
    <row r="1952" spans="1:6" x14ac:dyDescent="0.25">
      <c r="A1952" s="14" t="str">
        <f t="shared" si="30"/>
        <v>18252375</v>
      </c>
      <c r="B1952" s="18" t="s">
        <v>3999</v>
      </c>
      <c r="C1952" s="18" t="s">
        <v>4000</v>
      </c>
      <c r="D1952" s="18" t="s">
        <v>217</v>
      </c>
      <c r="E1952" s="20">
        <v>14393.16</v>
      </c>
      <c r="F1952" s="21">
        <v>1</v>
      </c>
    </row>
    <row r="1953" spans="1:6" x14ac:dyDescent="0.25">
      <c r="A1953" s="14" t="str">
        <f t="shared" si="30"/>
        <v>18275004</v>
      </c>
      <c r="B1953" s="14" t="s">
        <v>4001</v>
      </c>
      <c r="C1953" s="14" t="s">
        <v>4002</v>
      </c>
      <c r="D1953" s="14" t="s">
        <v>217</v>
      </c>
      <c r="E1953" s="16">
        <v>151629.91</v>
      </c>
      <c r="F1953" s="17">
        <v>1</v>
      </c>
    </row>
    <row r="1954" spans="1:6" x14ac:dyDescent="0.25">
      <c r="A1954" s="14" t="str">
        <f t="shared" si="30"/>
        <v>18290268</v>
      </c>
      <c r="B1954" s="18" t="s">
        <v>4003</v>
      </c>
      <c r="C1954" s="18" t="s">
        <v>4004</v>
      </c>
      <c r="D1954" s="18" t="s">
        <v>60</v>
      </c>
      <c r="E1954" s="20">
        <v>25032550.32</v>
      </c>
      <c r="F1954" s="21">
        <v>1</v>
      </c>
    </row>
    <row r="1955" spans="1:6" x14ac:dyDescent="0.25">
      <c r="A1955" s="14" t="str">
        <f t="shared" si="30"/>
        <v>18305323</v>
      </c>
      <c r="B1955" s="18" t="s">
        <v>4005</v>
      </c>
      <c r="C1955" s="18" t="s">
        <v>4006</v>
      </c>
      <c r="D1955" s="18" t="s">
        <v>229</v>
      </c>
      <c r="E1955" s="20">
        <v>1711.1</v>
      </c>
      <c r="F1955" s="21">
        <v>1</v>
      </c>
    </row>
    <row r="1956" spans="1:6" x14ac:dyDescent="0.25">
      <c r="A1956" s="14" t="str">
        <f t="shared" si="30"/>
        <v>18314376</v>
      </c>
      <c r="B1956" s="18" t="s">
        <v>4007</v>
      </c>
      <c r="C1956" s="18" t="s">
        <v>4008</v>
      </c>
      <c r="D1956" s="18" t="s">
        <v>60</v>
      </c>
      <c r="E1956" s="20">
        <v>7752.52</v>
      </c>
      <c r="F1956" s="21">
        <v>1</v>
      </c>
    </row>
    <row r="1957" spans="1:6" x14ac:dyDescent="0.25">
      <c r="A1957" s="14" t="str">
        <f t="shared" si="30"/>
        <v>18357319</v>
      </c>
      <c r="B1957" s="18" t="s">
        <v>4009</v>
      </c>
      <c r="C1957" s="18" t="s">
        <v>4010</v>
      </c>
      <c r="D1957" s="18" t="s">
        <v>235</v>
      </c>
      <c r="E1957" s="20">
        <v>1336743.19</v>
      </c>
      <c r="F1957" s="21">
        <v>1</v>
      </c>
    </row>
    <row r="1958" spans="1:6" x14ac:dyDescent="0.25">
      <c r="A1958" s="14" t="str">
        <f t="shared" si="30"/>
        <v>18392138</v>
      </c>
      <c r="B1958" s="14" t="s">
        <v>4011</v>
      </c>
      <c r="C1958" s="14" t="s">
        <v>4012</v>
      </c>
      <c r="D1958" s="14" t="s">
        <v>209</v>
      </c>
      <c r="E1958" s="16">
        <v>1626477.5</v>
      </c>
      <c r="F1958" s="17">
        <v>1</v>
      </c>
    </row>
    <row r="1959" spans="1:6" x14ac:dyDescent="0.25">
      <c r="A1959" s="14" t="str">
        <f t="shared" si="30"/>
        <v>18440799</v>
      </c>
      <c r="B1959" s="14" t="s">
        <v>4013</v>
      </c>
      <c r="C1959" s="14" t="s">
        <v>4014</v>
      </c>
      <c r="D1959" s="14" t="s">
        <v>235</v>
      </c>
      <c r="E1959" s="16">
        <v>47169.23</v>
      </c>
      <c r="F1959" s="17">
        <v>1</v>
      </c>
    </row>
    <row r="1960" spans="1:6" x14ac:dyDescent="0.25">
      <c r="A1960" s="14" t="str">
        <f t="shared" si="30"/>
        <v>18446546</v>
      </c>
      <c r="B1960" s="18" t="s">
        <v>4015</v>
      </c>
      <c r="C1960" s="18" t="s">
        <v>4016</v>
      </c>
      <c r="D1960" s="18" t="s">
        <v>199</v>
      </c>
      <c r="E1960" s="20">
        <v>2808.53</v>
      </c>
      <c r="F1960" s="21">
        <v>1</v>
      </c>
    </row>
    <row r="1961" spans="1:6" x14ac:dyDescent="0.25">
      <c r="A1961" s="14" t="str">
        <f t="shared" si="30"/>
        <v>18484378</v>
      </c>
      <c r="B1961" s="14" t="s">
        <v>4017</v>
      </c>
      <c r="C1961" s="14" t="s">
        <v>4018</v>
      </c>
      <c r="D1961" s="14" t="s">
        <v>235</v>
      </c>
      <c r="E1961" s="16">
        <v>1131225.25</v>
      </c>
      <c r="F1961" s="17">
        <v>1</v>
      </c>
    </row>
    <row r="1962" spans="1:6" x14ac:dyDescent="0.25">
      <c r="A1962" s="14" t="str">
        <f t="shared" si="30"/>
        <v>18495367</v>
      </c>
      <c r="B1962" s="18" t="s">
        <v>4019</v>
      </c>
      <c r="C1962" s="18" t="s">
        <v>4020</v>
      </c>
      <c r="D1962" s="18" t="s">
        <v>191</v>
      </c>
      <c r="E1962" s="20">
        <v>101384.61</v>
      </c>
      <c r="F1962" s="21">
        <v>1</v>
      </c>
    </row>
    <row r="1963" spans="1:6" x14ac:dyDescent="0.25">
      <c r="A1963" s="14" t="str">
        <f t="shared" si="30"/>
        <v>18571407</v>
      </c>
      <c r="B1963" s="18" t="s">
        <v>4021</v>
      </c>
      <c r="C1963" s="18" t="s">
        <v>4022</v>
      </c>
      <c r="D1963" s="18" t="s">
        <v>252</v>
      </c>
      <c r="E1963" s="20">
        <v>77421762.140000001</v>
      </c>
      <c r="F1963" s="21">
        <v>1</v>
      </c>
    </row>
    <row r="1964" spans="1:6" x14ac:dyDescent="0.25">
      <c r="A1964" s="14" t="str">
        <f t="shared" si="30"/>
        <v>18591792</v>
      </c>
      <c r="B1964" s="18" t="s">
        <v>4023</v>
      </c>
      <c r="C1964" s="18" t="s">
        <v>4024</v>
      </c>
      <c r="D1964" s="18" t="s">
        <v>235</v>
      </c>
      <c r="E1964" s="20">
        <v>656895.79</v>
      </c>
      <c r="F1964" s="21">
        <v>1</v>
      </c>
    </row>
    <row r="1965" spans="1:6" x14ac:dyDescent="0.25">
      <c r="A1965" s="14" t="str">
        <f t="shared" si="30"/>
        <v>18592139</v>
      </c>
      <c r="B1965" s="14" t="s">
        <v>4025</v>
      </c>
      <c r="C1965" s="14" t="s">
        <v>4026</v>
      </c>
      <c r="D1965" s="14" t="s">
        <v>235</v>
      </c>
      <c r="E1965" s="16">
        <v>244712.95999999999</v>
      </c>
      <c r="F1965" s="17">
        <v>1</v>
      </c>
    </row>
    <row r="1966" spans="1:6" x14ac:dyDescent="0.25">
      <c r="A1966" s="14" t="str">
        <f t="shared" si="30"/>
        <v>18625343</v>
      </c>
      <c r="B1966" s="14" t="s">
        <v>4027</v>
      </c>
      <c r="C1966" s="14" t="s">
        <v>4028</v>
      </c>
      <c r="D1966" s="14" t="s">
        <v>235</v>
      </c>
      <c r="E1966" s="16">
        <v>80815716.579999998</v>
      </c>
      <c r="F1966" s="17">
        <v>1</v>
      </c>
    </row>
    <row r="1967" spans="1:6" x14ac:dyDescent="0.25">
      <c r="A1967" s="14" t="str">
        <f t="shared" si="30"/>
        <v>18632315</v>
      </c>
      <c r="B1967" s="18" t="s">
        <v>4029</v>
      </c>
      <c r="C1967" s="18" t="s">
        <v>4030</v>
      </c>
      <c r="D1967" s="18" t="s">
        <v>235</v>
      </c>
      <c r="E1967" s="20">
        <v>243302.11</v>
      </c>
      <c r="F1967" s="21">
        <v>1</v>
      </c>
    </row>
    <row r="1968" spans="1:6" x14ac:dyDescent="0.25">
      <c r="A1968" s="14" t="str">
        <f t="shared" si="30"/>
        <v>18636209</v>
      </c>
      <c r="B1968" s="18" t="s">
        <v>4031</v>
      </c>
      <c r="C1968" s="18" t="s">
        <v>4032</v>
      </c>
      <c r="D1968" s="18" t="s">
        <v>235</v>
      </c>
      <c r="E1968" s="20">
        <v>3861171.74</v>
      </c>
      <c r="F1968" s="21">
        <v>1</v>
      </c>
    </row>
    <row r="1969" spans="1:6" x14ac:dyDescent="0.25">
      <c r="A1969" s="14" t="str">
        <f t="shared" si="30"/>
        <v>18653659</v>
      </c>
      <c r="B1969" s="14" t="s">
        <v>4033</v>
      </c>
      <c r="C1969" s="14" t="s">
        <v>4034</v>
      </c>
      <c r="D1969" s="14" t="s">
        <v>235</v>
      </c>
      <c r="E1969" s="16">
        <v>4550627.01</v>
      </c>
      <c r="F1969" s="17">
        <v>1</v>
      </c>
    </row>
    <row r="1970" spans="1:6" x14ac:dyDescent="0.25">
      <c r="A1970" s="14" t="str">
        <f t="shared" si="30"/>
        <v>18665900</v>
      </c>
      <c r="B1970" s="18" t="s">
        <v>4035</v>
      </c>
      <c r="C1970" s="18" t="s">
        <v>4036</v>
      </c>
      <c r="D1970" s="18" t="s">
        <v>235</v>
      </c>
      <c r="E1970" s="20">
        <v>1032746.09</v>
      </c>
      <c r="F1970" s="21">
        <v>1</v>
      </c>
    </row>
    <row r="1971" spans="1:6" x14ac:dyDescent="0.25">
      <c r="A1971" s="14" t="str">
        <f t="shared" si="30"/>
        <v>18757071</v>
      </c>
      <c r="B1971" s="18" t="s">
        <v>4037</v>
      </c>
      <c r="C1971" s="18" t="s">
        <v>4038</v>
      </c>
      <c r="D1971" s="18" t="s">
        <v>60</v>
      </c>
      <c r="E1971" s="20">
        <v>112775.69</v>
      </c>
      <c r="F1971" s="21">
        <v>1</v>
      </c>
    </row>
    <row r="1972" spans="1:6" x14ac:dyDescent="0.25">
      <c r="A1972" s="14" t="str">
        <f t="shared" si="30"/>
        <v>18760108</v>
      </c>
      <c r="B1972" s="14" t="s">
        <v>4039</v>
      </c>
      <c r="C1972" s="14" t="s">
        <v>4040</v>
      </c>
      <c r="D1972" s="14" t="s">
        <v>235</v>
      </c>
      <c r="E1972" s="16">
        <v>2195253.46</v>
      </c>
      <c r="F1972" s="17">
        <v>1</v>
      </c>
    </row>
    <row r="1973" spans="1:6" x14ac:dyDescent="0.25">
      <c r="A1973" s="14" t="str">
        <f t="shared" si="30"/>
        <v>18765520</v>
      </c>
      <c r="B1973" s="14" t="s">
        <v>4041</v>
      </c>
      <c r="C1973" s="14" t="s">
        <v>4042</v>
      </c>
      <c r="D1973" s="14" t="s">
        <v>249</v>
      </c>
      <c r="E1973" s="15">
        <v>434.59</v>
      </c>
      <c r="F1973" s="17">
        <v>1</v>
      </c>
    </row>
    <row r="1974" spans="1:6" x14ac:dyDescent="0.25">
      <c r="A1974" s="14" t="str">
        <f t="shared" si="30"/>
        <v>18841916</v>
      </c>
      <c r="B1974" s="14" t="s">
        <v>4043</v>
      </c>
      <c r="C1974" s="14" t="s">
        <v>3230</v>
      </c>
      <c r="D1974" s="14" t="s">
        <v>235</v>
      </c>
      <c r="E1974" s="16">
        <v>779816.71</v>
      </c>
      <c r="F1974" s="17">
        <v>1</v>
      </c>
    </row>
    <row r="1975" spans="1:6" x14ac:dyDescent="0.25">
      <c r="A1975" s="14" t="str">
        <f t="shared" si="30"/>
        <v>18843789</v>
      </c>
      <c r="B1975" s="18" t="s">
        <v>4044</v>
      </c>
      <c r="C1975" s="18" t="s">
        <v>4045</v>
      </c>
      <c r="D1975" s="18" t="s">
        <v>235</v>
      </c>
      <c r="E1975" s="20">
        <v>2593356.4700000002</v>
      </c>
      <c r="F1975" s="21">
        <v>1</v>
      </c>
    </row>
    <row r="1976" spans="1:6" x14ac:dyDescent="0.25">
      <c r="A1976" s="14" t="str">
        <f t="shared" si="30"/>
        <v>18859264</v>
      </c>
      <c r="B1976" s="18" t="s">
        <v>4046</v>
      </c>
      <c r="C1976" s="18" t="s">
        <v>4047</v>
      </c>
      <c r="D1976" s="18" t="s">
        <v>235</v>
      </c>
      <c r="E1976" s="20">
        <v>4214242.67</v>
      </c>
      <c r="F1976" s="21">
        <v>1</v>
      </c>
    </row>
    <row r="1977" spans="1:6" x14ac:dyDescent="0.25">
      <c r="A1977" s="14" t="str">
        <f t="shared" si="30"/>
        <v>18874395</v>
      </c>
      <c r="B1977" s="18" t="s">
        <v>4048</v>
      </c>
      <c r="C1977" s="18" t="s">
        <v>4049</v>
      </c>
      <c r="D1977" s="18" t="s">
        <v>217</v>
      </c>
      <c r="E1977" s="20">
        <v>43264.25</v>
      </c>
      <c r="F1977" s="21">
        <v>1</v>
      </c>
    </row>
    <row r="1978" spans="1:6" x14ac:dyDescent="0.25">
      <c r="A1978" s="14" t="str">
        <f t="shared" si="30"/>
        <v>18879387</v>
      </c>
      <c r="B1978" s="14" t="s">
        <v>4050</v>
      </c>
      <c r="C1978" s="14" t="s">
        <v>4051</v>
      </c>
      <c r="D1978" s="14" t="s">
        <v>235</v>
      </c>
      <c r="E1978" s="16">
        <v>4108527.39</v>
      </c>
      <c r="F1978" s="17">
        <v>1</v>
      </c>
    </row>
    <row r="1979" spans="1:6" x14ac:dyDescent="0.25">
      <c r="A1979" s="14" t="str">
        <f t="shared" si="30"/>
        <v>18892042</v>
      </c>
      <c r="B1979" s="14" t="s">
        <v>4052</v>
      </c>
      <c r="C1979" s="14" t="s">
        <v>4053</v>
      </c>
      <c r="D1979" s="14" t="s">
        <v>235</v>
      </c>
      <c r="E1979" s="16">
        <v>3678133</v>
      </c>
      <c r="F1979" s="17">
        <v>1</v>
      </c>
    </row>
    <row r="1980" spans="1:6" x14ac:dyDescent="0.25">
      <c r="A1980" s="14" t="str">
        <f t="shared" si="30"/>
        <v>18892141</v>
      </c>
      <c r="B1980" s="18" t="s">
        <v>4054</v>
      </c>
      <c r="C1980" s="18" t="s">
        <v>4055</v>
      </c>
      <c r="D1980" s="18" t="s">
        <v>235</v>
      </c>
      <c r="E1980" s="20">
        <v>3118693.59</v>
      </c>
      <c r="F1980" s="21">
        <v>1</v>
      </c>
    </row>
    <row r="1981" spans="1:6" x14ac:dyDescent="0.25">
      <c r="A1981" s="14" t="str">
        <f t="shared" si="30"/>
        <v>18893018</v>
      </c>
      <c r="B1981" s="14" t="s">
        <v>4056</v>
      </c>
      <c r="C1981" s="14" t="s">
        <v>4057</v>
      </c>
      <c r="D1981" s="14" t="s">
        <v>346</v>
      </c>
      <c r="E1981" s="16">
        <v>1223174.78</v>
      </c>
      <c r="F1981" s="17">
        <v>1</v>
      </c>
    </row>
    <row r="1982" spans="1:6" x14ac:dyDescent="0.25">
      <c r="A1982" s="14" t="str">
        <f t="shared" si="30"/>
        <v>18895284</v>
      </c>
      <c r="B1982" s="18" t="s">
        <v>4058</v>
      </c>
      <c r="C1982" s="18" t="s">
        <v>4059</v>
      </c>
      <c r="D1982" s="18" t="s">
        <v>235</v>
      </c>
      <c r="E1982" s="20">
        <v>1806767.36</v>
      </c>
      <c r="F1982" s="21">
        <v>1</v>
      </c>
    </row>
    <row r="1983" spans="1:6" x14ac:dyDescent="0.25">
      <c r="A1983" s="14" t="str">
        <f t="shared" si="30"/>
        <v>18901645</v>
      </c>
      <c r="B1983" s="18" t="s">
        <v>4060</v>
      </c>
      <c r="C1983" s="18" t="s">
        <v>4061</v>
      </c>
      <c r="D1983" s="18" t="s">
        <v>235</v>
      </c>
      <c r="E1983" s="20">
        <v>50636.25</v>
      </c>
      <c r="F1983" s="21">
        <v>1</v>
      </c>
    </row>
    <row r="1984" spans="1:6" x14ac:dyDescent="0.25">
      <c r="A1984" s="14" t="str">
        <f t="shared" si="30"/>
        <v>18920287</v>
      </c>
      <c r="B1984" s="14" t="s">
        <v>4062</v>
      </c>
      <c r="C1984" s="14" t="s">
        <v>4063</v>
      </c>
      <c r="D1984" s="14" t="s">
        <v>60</v>
      </c>
      <c r="E1984" s="16">
        <v>144688.66</v>
      </c>
      <c r="F1984" s="17">
        <v>1</v>
      </c>
    </row>
    <row r="1985" spans="1:6" x14ac:dyDescent="0.25">
      <c r="A1985" s="14" t="str">
        <f t="shared" si="30"/>
        <v>18921817</v>
      </c>
      <c r="B1985" s="14" t="s">
        <v>4064</v>
      </c>
      <c r="C1985" s="14" t="s">
        <v>21</v>
      </c>
      <c r="D1985" s="14" t="s">
        <v>235</v>
      </c>
      <c r="E1985" s="16">
        <v>5762542.7699999996</v>
      </c>
      <c r="F1985" s="17">
        <v>1</v>
      </c>
    </row>
    <row r="1986" spans="1:6" x14ac:dyDescent="0.25">
      <c r="A1986" s="14" t="str">
        <f t="shared" si="30"/>
        <v>18929463</v>
      </c>
      <c r="B1986" s="14" t="s">
        <v>4065</v>
      </c>
      <c r="C1986" s="14" t="s">
        <v>4066</v>
      </c>
      <c r="D1986" s="14" t="s">
        <v>235</v>
      </c>
      <c r="E1986" s="16">
        <v>7355307.0800000001</v>
      </c>
      <c r="F1986" s="17">
        <v>1</v>
      </c>
    </row>
    <row r="1987" spans="1:6" x14ac:dyDescent="0.25">
      <c r="A1987" s="14" t="str">
        <f t="shared" si="30"/>
        <v>18931576</v>
      </c>
      <c r="B1987" s="14" t="s">
        <v>4067</v>
      </c>
      <c r="C1987" s="14" t="s">
        <v>4068</v>
      </c>
      <c r="D1987" s="14" t="s">
        <v>235</v>
      </c>
      <c r="E1987" s="16">
        <v>244897.49</v>
      </c>
      <c r="F1987" s="17">
        <v>1</v>
      </c>
    </row>
    <row r="1988" spans="1:6" x14ac:dyDescent="0.25">
      <c r="A1988" s="14" t="str">
        <f t="shared" si="30"/>
        <v>18932277</v>
      </c>
      <c r="B1988" s="18" t="s">
        <v>4069</v>
      </c>
      <c r="C1988" s="18" t="s">
        <v>4070</v>
      </c>
      <c r="D1988" s="18" t="s">
        <v>235</v>
      </c>
      <c r="E1988" s="20">
        <v>2022259.11</v>
      </c>
      <c r="F1988" s="21">
        <v>1</v>
      </c>
    </row>
    <row r="1989" spans="1:6" x14ac:dyDescent="0.25">
      <c r="A1989" s="14" t="str">
        <f t="shared" si="30"/>
        <v>18944049</v>
      </c>
      <c r="B1989" s="14" t="s">
        <v>4071</v>
      </c>
      <c r="C1989" s="14" t="s">
        <v>4072</v>
      </c>
      <c r="D1989" s="14" t="s">
        <v>287</v>
      </c>
      <c r="E1989" s="16">
        <v>1394.91</v>
      </c>
      <c r="F1989" s="17">
        <v>1</v>
      </c>
    </row>
    <row r="1990" spans="1:6" x14ac:dyDescent="0.25">
      <c r="A1990" s="14" t="str">
        <f t="shared" si="30"/>
        <v>18958256</v>
      </c>
      <c r="B1990" s="18" t="s">
        <v>4073</v>
      </c>
      <c r="C1990" s="18" t="s">
        <v>4074</v>
      </c>
      <c r="D1990" s="18" t="s">
        <v>235</v>
      </c>
      <c r="E1990" s="20">
        <v>212377.86</v>
      </c>
      <c r="F1990" s="21">
        <v>1</v>
      </c>
    </row>
    <row r="1991" spans="1:6" x14ac:dyDescent="0.25">
      <c r="A1991" s="14" t="str">
        <f t="shared" ref="A1991:A2054" si="31">LEFT(SUBSTITUTE(SUBSTITUTE(SUBSTITUTE(SUBSTITUTE(TRIM(B1991),".",""),"/",""),"-","")," ",""), 8)</f>
        <v>18979328</v>
      </c>
      <c r="B1991" s="14" t="s">
        <v>4075</v>
      </c>
      <c r="C1991" s="14" t="s">
        <v>4076</v>
      </c>
      <c r="D1991" s="14" t="s">
        <v>235</v>
      </c>
      <c r="E1991" s="16">
        <v>178642.81</v>
      </c>
      <c r="F1991" s="17">
        <v>1</v>
      </c>
    </row>
    <row r="1992" spans="1:6" x14ac:dyDescent="0.25">
      <c r="A1992" s="14" t="str">
        <f t="shared" si="31"/>
        <v>18990522</v>
      </c>
      <c r="B1992" s="14" t="s">
        <v>4077</v>
      </c>
      <c r="C1992" s="14" t="s">
        <v>4078</v>
      </c>
      <c r="D1992" s="14" t="s">
        <v>214</v>
      </c>
      <c r="E1992" s="16">
        <v>71239.95</v>
      </c>
      <c r="F1992" s="17">
        <v>1</v>
      </c>
    </row>
    <row r="1993" spans="1:6" x14ac:dyDescent="0.25">
      <c r="A1993" s="14" t="str">
        <f t="shared" si="31"/>
        <v>19003722</v>
      </c>
      <c r="B1993" s="14" t="s">
        <v>4079</v>
      </c>
      <c r="C1993" s="14" t="s">
        <v>4080</v>
      </c>
      <c r="D1993" s="14" t="s">
        <v>235</v>
      </c>
      <c r="E1993" s="16">
        <v>317962.96999999997</v>
      </c>
      <c r="F1993" s="17">
        <v>1</v>
      </c>
    </row>
    <row r="1994" spans="1:6" x14ac:dyDescent="0.25">
      <c r="A1994" s="14" t="str">
        <f t="shared" si="31"/>
        <v>19003722</v>
      </c>
      <c r="B1994" s="14" t="s">
        <v>4081</v>
      </c>
      <c r="C1994" s="14" t="s">
        <v>4080</v>
      </c>
      <c r="D1994" s="14" t="s">
        <v>235</v>
      </c>
      <c r="E1994" s="16">
        <v>16343.87</v>
      </c>
      <c r="F1994" s="17">
        <v>1</v>
      </c>
    </row>
    <row r="1995" spans="1:6" x14ac:dyDescent="0.25">
      <c r="A1995" s="14" t="str">
        <f t="shared" si="31"/>
        <v>19003722</v>
      </c>
      <c r="B1995" s="14" t="s">
        <v>4082</v>
      </c>
      <c r="C1995" s="14" t="s">
        <v>4080</v>
      </c>
      <c r="D1995" s="14" t="s">
        <v>235</v>
      </c>
      <c r="E1995" s="16">
        <v>36327.5</v>
      </c>
      <c r="F1995" s="17">
        <v>1</v>
      </c>
    </row>
    <row r="1996" spans="1:6" x14ac:dyDescent="0.25">
      <c r="A1996" s="14" t="str">
        <f t="shared" si="31"/>
        <v>19014786</v>
      </c>
      <c r="B1996" s="18" t="s">
        <v>4083</v>
      </c>
      <c r="C1996" s="18" t="s">
        <v>4084</v>
      </c>
      <c r="D1996" s="18" t="s">
        <v>235</v>
      </c>
      <c r="E1996" s="20">
        <v>234454.22</v>
      </c>
      <c r="F1996" s="21">
        <v>1</v>
      </c>
    </row>
    <row r="1997" spans="1:6" x14ac:dyDescent="0.25">
      <c r="A1997" s="14" t="str">
        <f t="shared" si="31"/>
        <v>19015486</v>
      </c>
      <c r="B1997" s="14" t="s">
        <v>4085</v>
      </c>
      <c r="C1997" s="14" t="s">
        <v>4086</v>
      </c>
      <c r="D1997" s="14" t="s">
        <v>235</v>
      </c>
      <c r="E1997" s="16">
        <v>863943.9</v>
      </c>
      <c r="F1997" s="17">
        <v>1</v>
      </c>
    </row>
    <row r="1998" spans="1:6" x14ac:dyDescent="0.25">
      <c r="A1998" s="14" t="str">
        <f t="shared" si="31"/>
        <v>19024019</v>
      </c>
      <c r="B1998" s="18" t="s">
        <v>4087</v>
      </c>
      <c r="C1998" s="18" t="s">
        <v>4088</v>
      </c>
      <c r="D1998" s="18" t="s">
        <v>60</v>
      </c>
      <c r="E1998" s="20">
        <v>14024.41</v>
      </c>
      <c r="F1998" s="21">
        <v>1</v>
      </c>
    </row>
    <row r="1999" spans="1:6" x14ac:dyDescent="0.25">
      <c r="A1999" s="14" t="str">
        <f t="shared" si="31"/>
        <v>19032960</v>
      </c>
      <c r="B1999" s="18" t="s">
        <v>4089</v>
      </c>
      <c r="C1999" s="18" t="s">
        <v>4090</v>
      </c>
      <c r="D1999" s="18" t="s">
        <v>235</v>
      </c>
      <c r="E1999" s="20">
        <v>338127.95</v>
      </c>
      <c r="F1999" s="21">
        <v>1</v>
      </c>
    </row>
    <row r="2000" spans="1:6" x14ac:dyDescent="0.25">
      <c r="A2000" s="14" t="str">
        <f t="shared" si="31"/>
        <v>19038728</v>
      </c>
      <c r="B2000" s="14" t="s">
        <v>4091</v>
      </c>
      <c r="C2000" s="14" t="s">
        <v>4092</v>
      </c>
      <c r="D2000" s="14" t="s">
        <v>235</v>
      </c>
      <c r="E2000" s="16">
        <v>2468118.0099999998</v>
      </c>
      <c r="F2000" s="17">
        <v>1</v>
      </c>
    </row>
    <row r="2001" spans="1:6" x14ac:dyDescent="0.25">
      <c r="A2001" s="14" t="str">
        <f t="shared" si="31"/>
        <v>19040385</v>
      </c>
      <c r="B2001" s="18" t="s">
        <v>4093</v>
      </c>
      <c r="C2001" s="18" t="s">
        <v>4094</v>
      </c>
      <c r="D2001" s="18" t="s">
        <v>235</v>
      </c>
      <c r="E2001" s="20">
        <v>46706.91</v>
      </c>
      <c r="F2001" s="21">
        <v>1</v>
      </c>
    </row>
    <row r="2002" spans="1:6" x14ac:dyDescent="0.25">
      <c r="A2002" s="14" t="str">
        <f t="shared" si="31"/>
        <v>19054623</v>
      </c>
      <c r="B2002" s="18" t="s">
        <v>4095</v>
      </c>
      <c r="C2002" s="18" t="s">
        <v>4096</v>
      </c>
      <c r="D2002" s="18" t="s">
        <v>60</v>
      </c>
      <c r="E2002" s="20">
        <v>89624.320000000007</v>
      </c>
      <c r="F2002" s="21">
        <v>1</v>
      </c>
    </row>
    <row r="2003" spans="1:6" x14ac:dyDescent="0.25">
      <c r="A2003" s="14" t="str">
        <f t="shared" si="31"/>
        <v>19062975</v>
      </c>
      <c r="B2003" s="18" t="s">
        <v>4097</v>
      </c>
      <c r="C2003" s="18" t="s">
        <v>4098</v>
      </c>
      <c r="D2003" s="18" t="s">
        <v>235</v>
      </c>
      <c r="E2003" s="20">
        <v>1078867.19</v>
      </c>
      <c r="F2003" s="21">
        <v>1</v>
      </c>
    </row>
    <row r="2004" spans="1:6" x14ac:dyDescent="0.25">
      <c r="A2004" s="14" t="str">
        <f t="shared" si="31"/>
        <v>19079025</v>
      </c>
      <c r="B2004" s="18" t="s">
        <v>4099</v>
      </c>
      <c r="C2004" s="18" t="s">
        <v>4100</v>
      </c>
      <c r="D2004" s="18" t="s">
        <v>209</v>
      </c>
      <c r="E2004" s="20">
        <v>206172.13</v>
      </c>
      <c r="F2004" s="21">
        <v>1</v>
      </c>
    </row>
    <row r="2005" spans="1:6" x14ac:dyDescent="0.25">
      <c r="A2005" s="14" t="str">
        <f t="shared" si="31"/>
        <v>19083601</v>
      </c>
      <c r="B2005" s="18" t="s">
        <v>4101</v>
      </c>
      <c r="C2005" s="18" t="s">
        <v>4102</v>
      </c>
      <c r="D2005" s="18" t="s">
        <v>60</v>
      </c>
      <c r="E2005" s="20">
        <v>139081.66</v>
      </c>
      <c r="F2005" s="21">
        <v>1</v>
      </c>
    </row>
    <row r="2006" spans="1:6" x14ac:dyDescent="0.25">
      <c r="A2006" s="14" t="str">
        <f t="shared" si="31"/>
        <v>19128535</v>
      </c>
      <c r="B2006" s="14" t="s">
        <v>4103</v>
      </c>
      <c r="C2006" s="14" t="s">
        <v>4104</v>
      </c>
      <c r="D2006" s="14" t="s">
        <v>249</v>
      </c>
      <c r="E2006" s="16">
        <v>5917.22</v>
      </c>
      <c r="F2006" s="17">
        <v>1</v>
      </c>
    </row>
    <row r="2007" spans="1:6" x14ac:dyDescent="0.25">
      <c r="A2007" s="14" t="str">
        <f t="shared" si="31"/>
        <v>19141876</v>
      </c>
      <c r="B2007" s="14" t="s">
        <v>4105</v>
      </c>
      <c r="C2007" s="14" t="s">
        <v>4106</v>
      </c>
      <c r="D2007" s="14" t="s">
        <v>222</v>
      </c>
      <c r="E2007" s="16">
        <v>13808.82</v>
      </c>
      <c r="F2007" s="17">
        <v>1</v>
      </c>
    </row>
    <row r="2008" spans="1:6" x14ac:dyDescent="0.25">
      <c r="A2008" s="14" t="str">
        <f t="shared" si="31"/>
        <v>19142359</v>
      </c>
      <c r="B2008" s="14" t="s">
        <v>4107</v>
      </c>
      <c r="C2008" s="14" t="s">
        <v>4108</v>
      </c>
      <c r="D2008" s="14" t="s">
        <v>60</v>
      </c>
      <c r="E2008" s="16">
        <v>59949.8</v>
      </c>
      <c r="F2008" s="17">
        <v>1</v>
      </c>
    </row>
    <row r="2009" spans="1:6" x14ac:dyDescent="0.25">
      <c r="A2009" s="14" t="str">
        <f t="shared" si="31"/>
        <v>19164513</v>
      </c>
      <c r="B2009" s="14" t="s">
        <v>4109</v>
      </c>
      <c r="C2009" s="14" t="s">
        <v>4110</v>
      </c>
      <c r="D2009" s="14" t="s">
        <v>214</v>
      </c>
      <c r="E2009" s="16">
        <v>719870.36</v>
      </c>
      <c r="F2009" s="17">
        <v>1</v>
      </c>
    </row>
    <row r="2010" spans="1:6" x14ac:dyDescent="0.25">
      <c r="A2010" s="14" t="str">
        <f t="shared" si="31"/>
        <v>19178361</v>
      </c>
      <c r="B2010" s="18" t="s">
        <v>4111</v>
      </c>
      <c r="C2010" s="18" t="s">
        <v>4112</v>
      </c>
      <c r="D2010" s="18" t="s">
        <v>209</v>
      </c>
      <c r="E2010" s="20">
        <v>164818.38</v>
      </c>
      <c r="F2010" s="21">
        <v>1</v>
      </c>
    </row>
    <row r="2011" spans="1:6" x14ac:dyDescent="0.25">
      <c r="A2011" s="14" t="str">
        <f t="shared" si="31"/>
        <v>19190880</v>
      </c>
      <c r="B2011" s="14" t="s">
        <v>4113</v>
      </c>
      <c r="C2011" s="14" t="s">
        <v>4114</v>
      </c>
      <c r="D2011" s="14" t="s">
        <v>244</v>
      </c>
      <c r="E2011" s="16">
        <v>385912.28</v>
      </c>
      <c r="F2011" s="17">
        <v>1</v>
      </c>
    </row>
    <row r="2012" spans="1:6" x14ac:dyDescent="0.25">
      <c r="A2012" s="14" t="str">
        <f t="shared" si="31"/>
        <v>19192490</v>
      </c>
      <c r="B2012" s="14" t="s">
        <v>4115</v>
      </c>
      <c r="C2012" s="14" t="s">
        <v>4116</v>
      </c>
      <c r="D2012" s="14" t="s">
        <v>395</v>
      </c>
      <c r="E2012" s="16">
        <v>158937.57</v>
      </c>
      <c r="F2012" s="17">
        <v>1</v>
      </c>
    </row>
    <row r="2013" spans="1:6" x14ac:dyDescent="0.25">
      <c r="A2013" s="14" t="str">
        <f t="shared" si="31"/>
        <v>19202654</v>
      </c>
      <c r="B2013" s="18" t="s">
        <v>4117</v>
      </c>
      <c r="C2013" s="18" t="s">
        <v>3230</v>
      </c>
      <c r="D2013" s="18" t="s">
        <v>235</v>
      </c>
      <c r="E2013" s="20">
        <v>1194307.3799999999</v>
      </c>
      <c r="F2013" s="21">
        <v>1</v>
      </c>
    </row>
    <row r="2014" spans="1:6" x14ac:dyDescent="0.25">
      <c r="A2014" s="14" t="str">
        <f t="shared" si="31"/>
        <v>19213826</v>
      </c>
      <c r="B2014" s="14" t="s">
        <v>4118</v>
      </c>
      <c r="C2014" s="14" t="s">
        <v>4119</v>
      </c>
      <c r="D2014" s="14" t="s">
        <v>235</v>
      </c>
      <c r="E2014" s="16">
        <v>331619.3</v>
      </c>
      <c r="F2014" s="17">
        <v>1</v>
      </c>
    </row>
    <row r="2015" spans="1:6" x14ac:dyDescent="0.25">
      <c r="A2015" s="14" t="str">
        <f t="shared" si="31"/>
        <v>19228923</v>
      </c>
      <c r="B2015" s="14" t="s">
        <v>4120</v>
      </c>
      <c r="C2015" s="14" t="s">
        <v>4121</v>
      </c>
      <c r="D2015" s="14" t="s">
        <v>235</v>
      </c>
      <c r="E2015" s="16">
        <v>4330251.87</v>
      </c>
      <c r="F2015" s="17">
        <v>1</v>
      </c>
    </row>
    <row r="2016" spans="1:6" x14ac:dyDescent="0.25">
      <c r="A2016" s="14" t="str">
        <f t="shared" si="31"/>
        <v>19234827</v>
      </c>
      <c r="B2016" s="18" t="s">
        <v>4122</v>
      </c>
      <c r="C2016" s="18" t="s">
        <v>4123</v>
      </c>
      <c r="D2016" s="18" t="s">
        <v>60</v>
      </c>
      <c r="E2016" s="20">
        <v>15423.67</v>
      </c>
      <c r="F2016" s="21">
        <v>1</v>
      </c>
    </row>
    <row r="2017" spans="1:6" x14ac:dyDescent="0.25">
      <c r="A2017" s="14" t="str">
        <f t="shared" si="31"/>
        <v>19261478</v>
      </c>
      <c r="B2017" s="18" t="s">
        <v>4124</v>
      </c>
      <c r="C2017" s="18" t="s">
        <v>4125</v>
      </c>
      <c r="D2017" s="18" t="s">
        <v>235</v>
      </c>
      <c r="E2017" s="20">
        <v>3009516.07</v>
      </c>
      <c r="F2017" s="21">
        <v>1</v>
      </c>
    </row>
    <row r="2018" spans="1:6" x14ac:dyDescent="0.25">
      <c r="A2018" s="14" t="str">
        <f t="shared" si="31"/>
        <v>19314442</v>
      </c>
      <c r="B2018" s="14" t="s">
        <v>4126</v>
      </c>
      <c r="C2018" s="14" t="s">
        <v>4127</v>
      </c>
      <c r="D2018" s="14" t="s">
        <v>235</v>
      </c>
      <c r="E2018" s="16">
        <v>15518648.369999999</v>
      </c>
      <c r="F2018" s="17">
        <v>1</v>
      </c>
    </row>
    <row r="2019" spans="1:6" x14ac:dyDescent="0.25">
      <c r="A2019" s="14" t="str">
        <f t="shared" si="31"/>
        <v>19321929</v>
      </c>
      <c r="B2019" s="18" t="s">
        <v>4128</v>
      </c>
      <c r="C2019" s="18" t="s">
        <v>4129</v>
      </c>
      <c r="D2019" s="18" t="s">
        <v>438</v>
      </c>
      <c r="E2019" s="20">
        <v>125118.71</v>
      </c>
      <c r="F2019" s="21">
        <v>1</v>
      </c>
    </row>
    <row r="2020" spans="1:6" x14ac:dyDescent="0.25">
      <c r="A2020" s="14" t="str">
        <f t="shared" si="31"/>
        <v>19340601</v>
      </c>
      <c r="B2020" s="18" t="s">
        <v>4130</v>
      </c>
      <c r="C2020" s="18" t="s">
        <v>4131</v>
      </c>
      <c r="D2020" s="18" t="s">
        <v>235</v>
      </c>
      <c r="E2020" s="20">
        <v>59986.15</v>
      </c>
      <c r="F2020" s="21">
        <v>1</v>
      </c>
    </row>
    <row r="2021" spans="1:6" x14ac:dyDescent="0.25">
      <c r="A2021" s="14" t="str">
        <f t="shared" si="31"/>
        <v>19348060</v>
      </c>
      <c r="B2021" s="18" t="s">
        <v>4132</v>
      </c>
      <c r="C2021" s="18" t="s">
        <v>4133</v>
      </c>
      <c r="D2021" s="18" t="s">
        <v>60</v>
      </c>
      <c r="E2021" s="20">
        <v>545809.48</v>
      </c>
      <c r="F2021" s="21">
        <v>1</v>
      </c>
    </row>
    <row r="2022" spans="1:6" x14ac:dyDescent="0.25">
      <c r="A2022" s="14" t="str">
        <f t="shared" si="31"/>
        <v>19397649</v>
      </c>
      <c r="B2022" s="18" t="s">
        <v>4134</v>
      </c>
      <c r="C2022" s="18" t="s">
        <v>4135</v>
      </c>
      <c r="D2022" s="18" t="s">
        <v>60</v>
      </c>
      <c r="E2022" s="20">
        <v>599178.56999999995</v>
      </c>
      <c r="F2022" s="21">
        <v>1</v>
      </c>
    </row>
    <row r="2023" spans="1:6" x14ac:dyDescent="0.25">
      <c r="A2023" s="14" t="str">
        <f t="shared" si="31"/>
        <v>19400753</v>
      </c>
      <c r="B2023" s="18" t="s">
        <v>4136</v>
      </c>
      <c r="C2023" s="18" t="s">
        <v>4137</v>
      </c>
      <c r="D2023" s="18" t="s">
        <v>235</v>
      </c>
      <c r="E2023" s="20">
        <v>1274216.0900000001</v>
      </c>
      <c r="F2023" s="21">
        <v>1</v>
      </c>
    </row>
    <row r="2024" spans="1:6" x14ac:dyDescent="0.25">
      <c r="A2024" s="14" t="str">
        <f t="shared" si="31"/>
        <v>19402671</v>
      </c>
      <c r="B2024" s="14" t="s">
        <v>4138</v>
      </c>
      <c r="C2024" s="14" t="s">
        <v>4139</v>
      </c>
      <c r="D2024" s="14" t="s">
        <v>235</v>
      </c>
      <c r="E2024" s="16">
        <v>18526.66</v>
      </c>
      <c r="F2024" s="17">
        <v>1</v>
      </c>
    </row>
    <row r="2025" spans="1:6" x14ac:dyDescent="0.25">
      <c r="A2025" s="14" t="str">
        <f t="shared" si="31"/>
        <v>19417823</v>
      </c>
      <c r="B2025" s="14" t="s">
        <v>4140</v>
      </c>
      <c r="C2025" s="14" t="s">
        <v>4141</v>
      </c>
      <c r="D2025" s="14" t="s">
        <v>235</v>
      </c>
      <c r="E2025" s="16">
        <v>67172184.950000003</v>
      </c>
      <c r="F2025" s="17">
        <v>1</v>
      </c>
    </row>
    <row r="2026" spans="1:6" x14ac:dyDescent="0.25">
      <c r="A2026" s="14" t="str">
        <f t="shared" si="31"/>
        <v>19445656</v>
      </c>
      <c r="B2026" s="18" t="s">
        <v>4142</v>
      </c>
      <c r="C2026" s="18" t="s">
        <v>4143</v>
      </c>
      <c r="D2026" s="18" t="s">
        <v>60</v>
      </c>
      <c r="E2026" s="20">
        <v>407235.62</v>
      </c>
      <c r="F2026" s="21">
        <v>1</v>
      </c>
    </row>
    <row r="2027" spans="1:6" x14ac:dyDescent="0.25">
      <c r="A2027" s="14" t="str">
        <f t="shared" si="31"/>
        <v>19455111</v>
      </c>
      <c r="B2027" s="18" t="s">
        <v>4144</v>
      </c>
      <c r="C2027" s="18" t="s">
        <v>4145</v>
      </c>
      <c r="D2027" s="18" t="s">
        <v>191</v>
      </c>
      <c r="E2027" s="20">
        <v>92930.58</v>
      </c>
      <c r="F2027" s="21">
        <v>1</v>
      </c>
    </row>
    <row r="2028" spans="1:6" x14ac:dyDescent="0.25">
      <c r="A2028" s="14" t="str">
        <f t="shared" si="31"/>
        <v>19500013</v>
      </c>
      <c r="B2028" s="18" t="s">
        <v>4146</v>
      </c>
      <c r="C2028" s="18" t="s">
        <v>4147</v>
      </c>
      <c r="D2028" s="18" t="s">
        <v>204</v>
      </c>
      <c r="E2028" s="20">
        <v>6294132.8399999999</v>
      </c>
      <c r="F2028" s="21">
        <v>1</v>
      </c>
    </row>
    <row r="2029" spans="1:6" x14ac:dyDescent="0.25">
      <c r="A2029" s="14" t="str">
        <f t="shared" si="31"/>
        <v>19510998</v>
      </c>
      <c r="B2029" s="14" t="s">
        <v>4148</v>
      </c>
      <c r="C2029" s="14" t="s">
        <v>4149</v>
      </c>
      <c r="D2029" s="14" t="s">
        <v>60</v>
      </c>
      <c r="E2029" s="16">
        <v>5622.78</v>
      </c>
      <c r="F2029" s="17">
        <v>1</v>
      </c>
    </row>
    <row r="2030" spans="1:6" x14ac:dyDescent="0.25">
      <c r="A2030" s="14" t="str">
        <f t="shared" si="31"/>
        <v>19529478</v>
      </c>
      <c r="B2030" s="14" t="s">
        <v>4150</v>
      </c>
      <c r="C2030" s="14" t="s">
        <v>4151</v>
      </c>
      <c r="D2030" s="14" t="s">
        <v>235</v>
      </c>
      <c r="E2030" s="16">
        <v>9463131.7200000007</v>
      </c>
      <c r="F2030" s="17">
        <v>1</v>
      </c>
    </row>
    <row r="2031" spans="1:6" x14ac:dyDescent="0.25">
      <c r="A2031" s="14" t="str">
        <f t="shared" si="31"/>
        <v>19538421</v>
      </c>
      <c r="B2031" s="14" t="s">
        <v>4152</v>
      </c>
      <c r="C2031" s="14" t="s">
        <v>4153</v>
      </c>
      <c r="D2031" s="14" t="s">
        <v>252</v>
      </c>
      <c r="E2031" s="16">
        <v>130253.29</v>
      </c>
      <c r="F2031" s="17">
        <v>1</v>
      </c>
    </row>
    <row r="2032" spans="1:6" x14ac:dyDescent="0.25">
      <c r="A2032" s="14" t="str">
        <f t="shared" si="31"/>
        <v>19558675</v>
      </c>
      <c r="B2032" s="14" t="s">
        <v>4154</v>
      </c>
      <c r="C2032" s="14" t="s">
        <v>4155</v>
      </c>
      <c r="D2032" s="14" t="s">
        <v>235</v>
      </c>
      <c r="E2032" s="16">
        <v>1033528.39</v>
      </c>
      <c r="F2032" s="17">
        <v>1</v>
      </c>
    </row>
    <row r="2033" spans="1:6" x14ac:dyDescent="0.25">
      <c r="A2033" s="14" t="str">
        <f t="shared" si="31"/>
        <v>19564137</v>
      </c>
      <c r="B2033" s="18" t="s">
        <v>4156</v>
      </c>
      <c r="C2033" s="18" t="s">
        <v>4157</v>
      </c>
      <c r="D2033" s="18" t="s">
        <v>235</v>
      </c>
      <c r="E2033" s="20">
        <v>351240.76</v>
      </c>
      <c r="F2033" s="21">
        <v>1</v>
      </c>
    </row>
    <row r="2034" spans="1:6" x14ac:dyDescent="0.25">
      <c r="A2034" s="14" t="str">
        <f t="shared" si="31"/>
        <v>19578376</v>
      </c>
      <c r="B2034" s="18" t="s">
        <v>4158</v>
      </c>
      <c r="C2034" s="18" t="s">
        <v>4159</v>
      </c>
      <c r="D2034" s="18" t="s">
        <v>235</v>
      </c>
      <c r="E2034" s="20">
        <v>190931.94</v>
      </c>
      <c r="F2034" s="21">
        <v>1</v>
      </c>
    </row>
    <row r="2035" spans="1:6" x14ac:dyDescent="0.25">
      <c r="A2035" s="14" t="str">
        <f t="shared" si="31"/>
        <v>19588962</v>
      </c>
      <c r="B2035" s="14" t="s">
        <v>4160</v>
      </c>
      <c r="C2035" s="14" t="s">
        <v>4161</v>
      </c>
      <c r="D2035" s="14" t="s">
        <v>217</v>
      </c>
      <c r="E2035" s="16">
        <v>19455.349999999999</v>
      </c>
      <c r="F2035" s="17">
        <v>1</v>
      </c>
    </row>
    <row r="2036" spans="1:6" x14ac:dyDescent="0.25">
      <c r="A2036" s="14" t="str">
        <f t="shared" si="31"/>
        <v>19604511</v>
      </c>
      <c r="B2036" s="18" t="s">
        <v>4162</v>
      </c>
      <c r="C2036" s="18" t="s">
        <v>4163</v>
      </c>
      <c r="D2036" s="18" t="s">
        <v>235</v>
      </c>
      <c r="E2036" s="20">
        <v>297593.88</v>
      </c>
      <c r="F2036" s="21">
        <v>1</v>
      </c>
    </row>
    <row r="2037" spans="1:6" x14ac:dyDescent="0.25">
      <c r="A2037" s="14" t="str">
        <f t="shared" si="31"/>
        <v>19644407</v>
      </c>
      <c r="B2037" s="14" t="s">
        <v>4164</v>
      </c>
      <c r="C2037" s="14" t="s">
        <v>4165</v>
      </c>
      <c r="D2037" s="14" t="s">
        <v>244</v>
      </c>
      <c r="E2037" s="16">
        <v>313292.51</v>
      </c>
      <c r="F2037" s="17">
        <v>1</v>
      </c>
    </row>
    <row r="2038" spans="1:6" x14ac:dyDescent="0.25">
      <c r="A2038" s="14" t="str">
        <f t="shared" si="31"/>
        <v>19662223</v>
      </c>
      <c r="B2038" s="18" t="s">
        <v>4166</v>
      </c>
      <c r="C2038" s="18" t="s">
        <v>4167</v>
      </c>
      <c r="D2038" s="18" t="s">
        <v>470</v>
      </c>
      <c r="E2038" s="20">
        <v>518562.72</v>
      </c>
      <c r="F2038" s="21">
        <v>1</v>
      </c>
    </row>
    <row r="2039" spans="1:6" x14ac:dyDescent="0.25">
      <c r="A2039" s="14" t="str">
        <f t="shared" si="31"/>
        <v>19679481</v>
      </c>
      <c r="B2039" s="18" t="s">
        <v>4168</v>
      </c>
      <c r="C2039" s="18" t="s">
        <v>4169</v>
      </c>
      <c r="D2039" s="18" t="s">
        <v>222</v>
      </c>
      <c r="E2039" s="20">
        <v>453286.41</v>
      </c>
      <c r="F2039" s="21">
        <v>1</v>
      </c>
    </row>
    <row r="2040" spans="1:6" x14ac:dyDescent="0.25">
      <c r="A2040" s="14" t="str">
        <f t="shared" si="31"/>
        <v>19686266</v>
      </c>
      <c r="B2040" s="14" t="s">
        <v>4170</v>
      </c>
      <c r="C2040" s="14" t="s">
        <v>4171</v>
      </c>
      <c r="D2040" s="14" t="s">
        <v>60</v>
      </c>
      <c r="E2040" s="16">
        <v>769554.33</v>
      </c>
      <c r="F2040" s="17">
        <v>1</v>
      </c>
    </row>
    <row r="2041" spans="1:6" x14ac:dyDescent="0.25">
      <c r="A2041" s="14" t="str">
        <f t="shared" si="31"/>
        <v>19692755</v>
      </c>
      <c r="B2041" s="18" t="s">
        <v>4172</v>
      </c>
      <c r="C2041" s="18" t="s">
        <v>4173</v>
      </c>
      <c r="D2041" s="18" t="s">
        <v>235</v>
      </c>
      <c r="E2041" s="20">
        <v>9318181.0099999998</v>
      </c>
      <c r="F2041" s="21">
        <v>1</v>
      </c>
    </row>
    <row r="2042" spans="1:6" x14ac:dyDescent="0.25">
      <c r="A2042" s="14" t="str">
        <f t="shared" si="31"/>
        <v>19708510</v>
      </c>
      <c r="B2042" s="18" t="s">
        <v>4174</v>
      </c>
      <c r="C2042" s="18" t="s">
        <v>4175</v>
      </c>
      <c r="D2042" s="18" t="s">
        <v>235</v>
      </c>
      <c r="E2042" s="20">
        <v>779487.45</v>
      </c>
      <c r="F2042" s="21">
        <v>1</v>
      </c>
    </row>
    <row r="2043" spans="1:6" x14ac:dyDescent="0.25">
      <c r="A2043" s="14" t="str">
        <f t="shared" si="31"/>
        <v>19715663</v>
      </c>
      <c r="B2043" s="18" t="s">
        <v>4176</v>
      </c>
      <c r="C2043" s="18" t="s">
        <v>4177</v>
      </c>
      <c r="D2043" s="18" t="s">
        <v>235</v>
      </c>
      <c r="E2043" s="20">
        <v>798689.28000000003</v>
      </c>
      <c r="F2043" s="21">
        <v>1</v>
      </c>
    </row>
    <row r="2044" spans="1:6" x14ac:dyDescent="0.25">
      <c r="A2044" s="14" t="str">
        <f t="shared" si="31"/>
        <v>19717305</v>
      </c>
      <c r="B2044" s="14" t="s">
        <v>4178</v>
      </c>
      <c r="C2044" s="14" t="s">
        <v>4179</v>
      </c>
      <c r="D2044" s="14" t="s">
        <v>235</v>
      </c>
      <c r="E2044" s="16">
        <v>7711733.8499999996</v>
      </c>
      <c r="F2044" s="17">
        <v>1</v>
      </c>
    </row>
    <row r="2045" spans="1:6" x14ac:dyDescent="0.25">
      <c r="A2045" s="14" t="str">
        <f t="shared" si="31"/>
        <v>19729574</v>
      </c>
      <c r="B2045" s="14" t="s">
        <v>4180</v>
      </c>
      <c r="C2045" s="14" t="s">
        <v>4181</v>
      </c>
      <c r="D2045" s="14" t="s">
        <v>438</v>
      </c>
      <c r="E2045" s="16">
        <v>128129.43</v>
      </c>
      <c r="F2045" s="17">
        <v>1</v>
      </c>
    </row>
    <row r="2046" spans="1:6" x14ac:dyDescent="0.25">
      <c r="A2046" s="14" t="str">
        <f t="shared" si="31"/>
        <v>19800281</v>
      </c>
      <c r="B2046" s="14" t="s">
        <v>4182</v>
      </c>
      <c r="C2046" s="14" t="s">
        <v>4183</v>
      </c>
      <c r="D2046" s="14" t="s">
        <v>199</v>
      </c>
      <c r="E2046" s="16">
        <v>280673.09999999998</v>
      </c>
      <c r="F2046" s="17">
        <v>1</v>
      </c>
    </row>
    <row r="2047" spans="1:6" x14ac:dyDescent="0.25">
      <c r="A2047" s="14" t="str">
        <f t="shared" si="31"/>
        <v>19847971</v>
      </c>
      <c r="B2047" s="18" t="s">
        <v>4184</v>
      </c>
      <c r="C2047" s="18" t="s">
        <v>4185</v>
      </c>
      <c r="D2047" s="18" t="s">
        <v>244</v>
      </c>
      <c r="E2047" s="20">
        <v>31313.64</v>
      </c>
      <c r="F2047" s="21">
        <v>1</v>
      </c>
    </row>
    <row r="2048" spans="1:6" x14ac:dyDescent="0.25">
      <c r="A2048" s="14" t="str">
        <f t="shared" si="31"/>
        <v>19863224</v>
      </c>
      <c r="B2048" s="18" t="s">
        <v>4186</v>
      </c>
      <c r="C2048" s="18" t="s">
        <v>4187</v>
      </c>
      <c r="D2048" s="18" t="s">
        <v>235</v>
      </c>
      <c r="E2048" s="20">
        <v>2522384.41</v>
      </c>
      <c r="F2048" s="21">
        <v>1</v>
      </c>
    </row>
    <row r="2049" spans="1:6" x14ac:dyDescent="0.25">
      <c r="A2049" s="14" t="str">
        <f t="shared" si="31"/>
        <v>19878404</v>
      </c>
      <c r="B2049" s="18" t="s">
        <v>4188</v>
      </c>
      <c r="C2049" s="18" t="s">
        <v>4189</v>
      </c>
      <c r="D2049" s="18" t="s">
        <v>235</v>
      </c>
      <c r="E2049" s="20">
        <v>942558.78</v>
      </c>
      <c r="F2049" s="21">
        <v>1</v>
      </c>
    </row>
    <row r="2050" spans="1:6" x14ac:dyDescent="0.25">
      <c r="A2050" s="14" t="str">
        <f t="shared" si="31"/>
        <v>19904440</v>
      </c>
      <c r="B2050" s="18" t="s">
        <v>4190</v>
      </c>
      <c r="C2050" s="18" t="s">
        <v>4191</v>
      </c>
      <c r="D2050" s="18" t="s">
        <v>235</v>
      </c>
      <c r="E2050" s="20">
        <v>10891524.189999999</v>
      </c>
      <c r="F2050" s="21">
        <v>1</v>
      </c>
    </row>
    <row r="2051" spans="1:6" x14ac:dyDescent="0.25">
      <c r="A2051" s="14" t="str">
        <f t="shared" si="31"/>
        <v>19950881</v>
      </c>
      <c r="B2051" s="18" t="s">
        <v>4192</v>
      </c>
      <c r="C2051" s="18" t="s">
        <v>3632</v>
      </c>
      <c r="D2051" s="18" t="s">
        <v>235</v>
      </c>
      <c r="E2051" s="20">
        <v>91217.25</v>
      </c>
      <c r="F2051" s="21">
        <v>1</v>
      </c>
    </row>
    <row r="2052" spans="1:6" x14ac:dyDescent="0.25">
      <c r="A2052" s="14" t="str">
        <f t="shared" si="31"/>
        <v>19962364</v>
      </c>
      <c r="B2052" s="14" t="s">
        <v>4193</v>
      </c>
      <c r="C2052" s="14" t="s">
        <v>4194</v>
      </c>
      <c r="D2052" s="14" t="s">
        <v>235</v>
      </c>
      <c r="E2052" s="16">
        <v>1097394.95</v>
      </c>
      <c r="F2052" s="17">
        <v>1</v>
      </c>
    </row>
    <row r="2053" spans="1:6" x14ac:dyDescent="0.25">
      <c r="A2053" s="14" t="str">
        <f t="shared" si="31"/>
        <v>19963596</v>
      </c>
      <c r="B2053" s="18" t="s">
        <v>4195</v>
      </c>
      <c r="C2053" s="18" t="s">
        <v>4196</v>
      </c>
      <c r="D2053" s="18" t="s">
        <v>214</v>
      </c>
      <c r="E2053" s="20">
        <v>42426.39</v>
      </c>
      <c r="F2053" s="21">
        <v>1</v>
      </c>
    </row>
    <row r="2054" spans="1:6" x14ac:dyDescent="0.25">
      <c r="A2054" s="14" t="str">
        <f t="shared" si="31"/>
        <v>19999662</v>
      </c>
      <c r="B2054" s="18" t="s">
        <v>4197</v>
      </c>
      <c r="C2054" s="18" t="s">
        <v>4198</v>
      </c>
      <c r="D2054" s="18" t="s">
        <v>470</v>
      </c>
      <c r="E2054" s="20">
        <v>131639.67999999999</v>
      </c>
      <c r="F2054" s="21">
        <v>1</v>
      </c>
    </row>
    <row r="2055" spans="1:6" x14ac:dyDescent="0.25">
      <c r="A2055" s="14" t="str">
        <f t="shared" ref="A2055:A2118" si="32">LEFT(SUBSTITUTE(SUBSTITUTE(SUBSTITUTE(SUBSTITUTE(TRIM(B2055),".",""),"/",""),"-","")," ",""), 8)</f>
        <v>20006668</v>
      </c>
      <c r="B2055" s="18" t="s">
        <v>4199</v>
      </c>
      <c r="C2055" s="18" t="s">
        <v>4200</v>
      </c>
      <c r="D2055" s="18" t="s">
        <v>199</v>
      </c>
      <c r="E2055" s="20">
        <v>91441.84</v>
      </c>
      <c r="F2055" s="21">
        <v>1</v>
      </c>
    </row>
    <row r="2056" spans="1:6" x14ac:dyDescent="0.25">
      <c r="A2056" s="14" t="str">
        <f t="shared" si="32"/>
        <v>20017299</v>
      </c>
      <c r="B2056" s="18" t="s">
        <v>4201</v>
      </c>
      <c r="C2056" s="18" t="s">
        <v>4202</v>
      </c>
      <c r="D2056" s="18" t="s">
        <v>235</v>
      </c>
      <c r="E2056" s="20">
        <v>1253266.24</v>
      </c>
      <c r="F2056" s="21">
        <v>1</v>
      </c>
    </row>
    <row r="2057" spans="1:6" x14ac:dyDescent="0.25">
      <c r="A2057" s="14" t="str">
        <f t="shared" si="32"/>
        <v>20031209</v>
      </c>
      <c r="B2057" s="14" t="s">
        <v>4203</v>
      </c>
      <c r="C2057" s="14" t="s">
        <v>4204</v>
      </c>
      <c r="D2057" s="14" t="s">
        <v>235</v>
      </c>
      <c r="E2057" s="16">
        <v>1205880.26</v>
      </c>
      <c r="F2057" s="17">
        <v>1</v>
      </c>
    </row>
    <row r="2058" spans="1:6" x14ac:dyDescent="0.25">
      <c r="A2058" s="14" t="str">
        <f t="shared" si="32"/>
        <v>20042594</v>
      </c>
      <c r="B2058" s="18" t="s">
        <v>4205</v>
      </c>
      <c r="C2058" s="18" t="s">
        <v>4206</v>
      </c>
      <c r="D2058" s="18" t="s">
        <v>235</v>
      </c>
      <c r="E2058" s="20">
        <v>174127.58</v>
      </c>
      <c r="F2058" s="21">
        <v>1</v>
      </c>
    </row>
    <row r="2059" spans="1:6" x14ac:dyDescent="0.25">
      <c r="A2059" s="14" t="str">
        <f t="shared" si="32"/>
        <v>20042824</v>
      </c>
      <c r="B2059" s="18" t="s">
        <v>4207</v>
      </c>
      <c r="C2059" s="18" t="s">
        <v>4208</v>
      </c>
      <c r="D2059" s="18" t="s">
        <v>194</v>
      </c>
      <c r="E2059" s="20">
        <v>63285.57</v>
      </c>
      <c r="F2059" s="21">
        <v>1</v>
      </c>
    </row>
    <row r="2060" spans="1:6" x14ac:dyDescent="0.25">
      <c r="A2060" s="14" t="str">
        <f t="shared" si="32"/>
        <v>20049300</v>
      </c>
      <c r="B2060" s="18" t="s">
        <v>4209</v>
      </c>
      <c r="C2060" s="18" t="s">
        <v>4210</v>
      </c>
      <c r="D2060" s="18" t="s">
        <v>235</v>
      </c>
      <c r="E2060" s="20">
        <v>5420946.1600000001</v>
      </c>
      <c r="F2060" s="21">
        <v>1</v>
      </c>
    </row>
    <row r="2061" spans="1:6" x14ac:dyDescent="0.25">
      <c r="A2061" s="14" t="str">
        <f t="shared" si="32"/>
        <v>20054979</v>
      </c>
      <c r="B2061" s="14" t="s">
        <v>4211</v>
      </c>
      <c r="C2061" s="14" t="s">
        <v>4212</v>
      </c>
      <c r="D2061" s="14" t="s">
        <v>235</v>
      </c>
      <c r="E2061" s="16">
        <v>3371517.15</v>
      </c>
      <c r="F2061" s="17">
        <v>1</v>
      </c>
    </row>
    <row r="2062" spans="1:6" x14ac:dyDescent="0.25">
      <c r="A2062" s="14" t="str">
        <f t="shared" si="32"/>
        <v>20055150</v>
      </c>
      <c r="B2062" s="14" t="s">
        <v>4213</v>
      </c>
      <c r="C2062" s="14" t="s">
        <v>4214</v>
      </c>
      <c r="D2062" s="14" t="s">
        <v>60</v>
      </c>
      <c r="E2062" s="16">
        <v>343173.54</v>
      </c>
      <c r="F2062" s="17">
        <v>1</v>
      </c>
    </row>
    <row r="2063" spans="1:6" x14ac:dyDescent="0.25">
      <c r="A2063" s="14" t="str">
        <f t="shared" si="32"/>
        <v>20059028</v>
      </c>
      <c r="B2063" s="14" t="s">
        <v>4215</v>
      </c>
      <c r="C2063" s="14" t="s">
        <v>4216</v>
      </c>
      <c r="D2063" s="14" t="s">
        <v>235</v>
      </c>
      <c r="E2063" s="16">
        <v>23187.53</v>
      </c>
      <c r="F2063" s="17">
        <v>1</v>
      </c>
    </row>
    <row r="2064" spans="1:6" x14ac:dyDescent="0.25">
      <c r="A2064" s="14" t="str">
        <f t="shared" si="32"/>
        <v>20079166</v>
      </c>
      <c r="B2064" s="14" t="s">
        <v>4217</v>
      </c>
      <c r="C2064" s="14" t="s">
        <v>4218</v>
      </c>
      <c r="D2064" s="14" t="s">
        <v>235</v>
      </c>
      <c r="E2064" s="16">
        <v>327118.15999999997</v>
      </c>
      <c r="F2064" s="17">
        <v>1</v>
      </c>
    </row>
    <row r="2065" spans="1:6" x14ac:dyDescent="0.25">
      <c r="A2065" s="14" t="str">
        <f t="shared" si="32"/>
        <v>20081246</v>
      </c>
      <c r="B2065" s="18" t="s">
        <v>4219</v>
      </c>
      <c r="C2065" s="18" t="s">
        <v>4220</v>
      </c>
      <c r="D2065" s="18" t="s">
        <v>235</v>
      </c>
      <c r="E2065" s="20">
        <v>50447.86</v>
      </c>
      <c r="F2065" s="21">
        <v>1</v>
      </c>
    </row>
    <row r="2066" spans="1:6" x14ac:dyDescent="0.25">
      <c r="A2066" s="14" t="str">
        <f t="shared" si="32"/>
        <v>20115152</v>
      </c>
      <c r="B2066" s="14" t="s">
        <v>4221</v>
      </c>
      <c r="C2066" s="14" t="s">
        <v>4222</v>
      </c>
      <c r="D2066" s="14" t="s">
        <v>60</v>
      </c>
      <c r="E2066" s="16">
        <v>23561.56</v>
      </c>
      <c r="F2066" s="17">
        <v>1</v>
      </c>
    </row>
    <row r="2067" spans="1:6" x14ac:dyDescent="0.25">
      <c r="A2067" s="14" t="str">
        <f t="shared" si="32"/>
        <v>20139207</v>
      </c>
      <c r="B2067" s="18" t="s">
        <v>4223</v>
      </c>
      <c r="C2067" s="18" t="s">
        <v>4224</v>
      </c>
      <c r="D2067" s="18" t="s">
        <v>272</v>
      </c>
      <c r="E2067" s="20">
        <v>39833.18</v>
      </c>
      <c r="F2067" s="21">
        <v>1</v>
      </c>
    </row>
    <row r="2068" spans="1:6" x14ac:dyDescent="0.25">
      <c r="A2068" s="14" t="str">
        <f t="shared" si="32"/>
        <v>20146064</v>
      </c>
      <c r="B2068" s="14" t="s">
        <v>4225</v>
      </c>
      <c r="C2068" s="14" t="s">
        <v>26</v>
      </c>
      <c r="D2068" s="14" t="s">
        <v>235</v>
      </c>
      <c r="E2068" s="16">
        <v>17289549.129999999</v>
      </c>
      <c r="F2068" s="17">
        <v>1</v>
      </c>
    </row>
    <row r="2069" spans="1:6" x14ac:dyDescent="0.25">
      <c r="A2069" s="14" t="str">
        <f t="shared" si="32"/>
        <v>20150900</v>
      </c>
      <c r="B2069" s="14" t="s">
        <v>4226</v>
      </c>
      <c r="C2069" s="14" t="s">
        <v>4227</v>
      </c>
      <c r="D2069" s="14" t="s">
        <v>235</v>
      </c>
      <c r="E2069" s="16">
        <v>64209529.740000002</v>
      </c>
      <c r="F2069" s="17">
        <v>1</v>
      </c>
    </row>
    <row r="2070" spans="1:6" x14ac:dyDescent="0.25">
      <c r="A2070" s="14" t="str">
        <f t="shared" si="32"/>
        <v>20180634</v>
      </c>
      <c r="B2070" s="14" t="s">
        <v>4228</v>
      </c>
      <c r="C2070" s="14" t="s">
        <v>4229</v>
      </c>
      <c r="D2070" s="14" t="s">
        <v>235</v>
      </c>
      <c r="E2070" s="16">
        <v>21966032.579999998</v>
      </c>
      <c r="F2070" s="17">
        <v>1</v>
      </c>
    </row>
    <row r="2071" spans="1:6" x14ac:dyDescent="0.25">
      <c r="A2071" s="14" t="str">
        <f t="shared" si="32"/>
        <v>20193776</v>
      </c>
      <c r="B2071" s="14" t="s">
        <v>4230</v>
      </c>
      <c r="C2071" s="14" t="s">
        <v>4231</v>
      </c>
      <c r="D2071" s="14" t="s">
        <v>60</v>
      </c>
      <c r="E2071" s="16">
        <v>42242.71</v>
      </c>
      <c r="F2071" s="17">
        <v>1</v>
      </c>
    </row>
    <row r="2072" spans="1:6" x14ac:dyDescent="0.25">
      <c r="A2072" s="14" t="str">
        <f t="shared" si="32"/>
        <v>20199507</v>
      </c>
      <c r="B2072" s="14" t="s">
        <v>4232</v>
      </c>
      <c r="C2072" s="14" t="s">
        <v>4233</v>
      </c>
      <c r="D2072" s="14" t="s">
        <v>214</v>
      </c>
      <c r="E2072" s="16">
        <v>21234.6</v>
      </c>
      <c r="F2072" s="17">
        <v>1</v>
      </c>
    </row>
    <row r="2073" spans="1:6" x14ac:dyDescent="0.25">
      <c r="A2073" s="14" t="str">
        <f t="shared" si="32"/>
        <v>20219079</v>
      </c>
      <c r="B2073" s="14" t="s">
        <v>4234</v>
      </c>
      <c r="C2073" s="14" t="s">
        <v>4235</v>
      </c>
      <c r="D2073" s="14" t="s">
        <v>60</v>
      </c>
      <c r="E2073" s="16">
        <v>42334.28</v>
      </c>
      <c r="F2073" s="17">
        <v>1</v>
      </c>
    </row>
    <row r="2074" spans="1:6" x14ac:dyDescent="0.25">
      <c r="A2074" s="14" t="str">
        <f t="shared" si="32"/>
        <v>20268722</v>
      </c>
      <c r="B2074" s="18" t="s">
        <v>4236</v>
      </c>
      <c r="C2074" s="18" t="s">
        <v>4237</v>
      </c>
      <c r="D2074" s="18" t="s">
        <v>60</v>
      </c>
      <c r="E2074" s="20">
        <v>361456.82</v>
      </c>
      <c r="F2074" s="21">
        <v>1</v>
      </c>
    </row>
    <row r="2075" spans="1:6" x14ac:dyDescent="0.25">
      <c r="A2075" s="14" t="str">
        <f t="shared" si="32"/>
        <v>20299609</v>
      </c>
      <c r="B2075" s="18" t="s">
        <v>4238</v>
      </c>
      <c r="C2075" s="18" t="s">
        <v>4239</v>
      </c>
      <c r="D2075" s="18" t="s">
        <v>287</v>
      </c>
      <c r="E2075" s="20">
        <v>141853.98000000001</v>
      </c>
      <c r="F2075" s="21">
        <v>1</v>
      </c>
    </row>
    <row r="2076" spans="1:6" x14ac:dyDescent="0.25">
      <c r="A2076" s="14" t="str">
        <f t="shared" si="32"/>
        <v>20308977</v>
      </c>
      <c r="B2076" s="18" t="s">
        <v>4240</v>
      </c>
      <c r="C2076" s="18" t="s">
        <v>4241</v>
      </c>
      <c r="D2076" s="18" t="s">
        <v>438</v>
      </c>
      <c r="E2076" s="20">
        <v>2890.96</v>
      </c>
      <c r="F2076" s="21">
        <v>1</v>
      </c>
    </row>
    <row r="2077" spans="1:6" x14ac:dyDescent="0.25">
      <c r="A2077" s="14" t="str">
        <f t="shared" si="32"/>
        <v>20319257</v>
      </c>
      <c r="B2077" s="14" t="s">
        <v>4242</v>
      </c>
      <c r="C2077" s="14" t="s">
        <v>4243</v>
      </c>
      <c r="D2077" s="14" t="s">
        <v>235</v>
      </c>
      <c r="E2077" s="16">
        <v>3295194.84</v>
      </c>
      <c r="F2077" s="17">
        <v>1</v>
      </c>
    </row>
    <row r="2078" spans="1:6" x14ac:dyDescent="0.25">
      <c r="A2078" s="14" t="str">
        <f t="shared" si="32"/>
        <v>20330828</v>
      </c>
      <c r="B2078" s="14" t="s">
        <v>4244</v>
      </c>
      <c r="C2078" s="14" t="s">
        <v>4245</v>
      </c>
      <c r="D2078" s="14" t="s">
        <v>60</v>
      </c>
      <c r="E2078" s="16">
        <v>2734.55</v>
      </c>
      <c r="F2078" s="17">
        <v>1</v>
      </c>
    </row>
    <row r="2079" spans="1:6" x14ac:dyDescent="0.25">
      <c r="A2079" s="14" t="str">
        <f t="shared" si="32"/>
        <v>20351540</v>
      </c>
      <c r="B2079" s="18" t="s">
        <v>4246</v>
      </c>
      <c r="C2079" s="18" t="s">
        <v>4247</v>
      </c>
      <c r="D2079" s="18" t="s">
        <v>235</v>
      </c>
      <c r="E2079" s="20">
        <v>3007433.75</v>
      </c>
      <c r="F2079" s="21">
        <v>1</v>
      </c>
    </row>
    <row r="2080" spans="1:6" x14ac:dyDescent="0.25">
      <c r="A2080" s="14" t="str">
        <f t="shared" si="32"/>
        <v>20355141</v>
      </c>
      <c r="B2080" s="18" t="s">
        <v>4248</v>
      </c>
      <c r="C2080" s="18" t="s">
        <v>4249</v>
      </c>
      <c r="D2080" s="18" t="s">
        <v>235</v>
      </c>
      <c r="E2080" s="20">
        <v>586167.81000000006</v>
      </c>
      <c r="F2080" s="21">
        <v>1</v>
      </c>
    </row>
    <row r="2081" spans="1:6" x14ac:dyDescent="0.25">
      <c r="A2081" s="14" t="str">
        <f t="shared" si="32"/>
        <v>20377941</v>
      </c>
      <c r="B2081" s="18" t="s">
        <v>4250</v>
      </c>
      <c r="C2081" s="18" t="s">
        <v>4251</v>
      </c>
      <c r="D2081" s="18" t="s">
        <v>235</v>
      </c>
      <c r="E2081" s="20">
        <v>21922787.149999999</v>
      </c>
      <c r="F2081" s="21">
        <v>1</v>
      </c>
    </row>
    <row r="2082" spans="1:6" x14ac:dyDescent="0.25">
      <c r="A2082" s="14" t="str">
        <f t="shared" si="32"/>
        <v>20385582</v>
      </c>
      <c r="B2082" s="18" t="s">
        <v>4252</v>
      </c>
      <c r="C2082" s="18" t="s">
        <v>4253</v>
      </c>
      <c r="D2082" s="18" t="s">
        <v>214</v>
      </c>
      <c r="E2082" s="20">
        <v>50338.87</v>
      </c>
      <c r="F2082" s="21">
        <v>1</v>
      </c>
    </row>
    <row r="2083" spans="1:6" x14ac:dyDescent="0.25">
      <c r="A2083" s="14" t="str">
        <f t="shared" si="32"/>
        <v>20397493</v>
      </c>
      <c r="B2083" s="14" t="s">
        <v>4254</v>
      </c>
      <c r="C2083" s="14" t="s">
        <v>4255</v>
      </c>
      <c r="D2083" s="14" t="s">
        <v>235</v>
      </c>
      <c r="E2083" s="16">
        <v>689786.46</v>
      </c>
      <c r="F2083" s="17">
        <v>1</v>
      </c>
    </row>
    <row r="2084" spans="1:6" x14ac:dyDescent="0.25">
      <c r="A2084" s="14" t="str">
        <f t="shared" si="32"/>
        <v>20400305</v>
      </c>
      <c r="B2084" s="18" t="s">
        <v>4256</v>
      </c>
      <c r="C2084" s="18" t="s">
        <v>4257</v>
      </c>
      <c r="D2084" s="18" t="s">
        <v>235</v>
      </c>
      <c r="E2084" s="20">
        <v>1797291.45</v>
      </c>
      <c r="F2084" s="21">
        <v>1</v>
      </c>
    </row>
    <row r="2085" spans="1:6" x14ac:dyDescent="0.25">
      <c r="A2085" s="14" t="str">
        <f t="shared" si="32"/>
        <v>20403012</v>
      </c>
      <c r="B2085" s="14" t="s">
        <v>4258</v>
      </c>
      <c r="C2085" s="14" t="s">
        <v>4259</v>
      </c>
      <c r="D2085" s="14" t="s">
        <v>60</v>
      </c>
      <c r="E2085" s="16">
        <v>15509.23</v>
      </c>
      <c r="F2085" s="17">
        <v>1</v>
      </c>
    </row>
    <row r="2086" spans="1:6" x14ac:dyDescent="0.25">
      <c r="A2086" s="14" t="str">
        <f t="shared" si="32"/>
        <v>20416210</v>
      </c>
      <c r="B2086" s="14" t="s">
        <v>4260</v>
      </c>
      <c r="C2086" s="14" t="s">
        <v>4261</v>
      </c>
      <c r="D2086" s="14" t="s">
        <v>235</v>
      </c>
      <c r="E2086" s="16">
        <v>194285.06</v>
      </c>
      <c r="F2086" s="17">
        <v>1</v>
      </c>
    </row>
    <row r="2087" spans="1:6" x14ac:dyDescent="0.25">
      <c r="A2087" s="14" t="str">
        <f t="shared" si="32"/>
        <v>20420857</v>
      </c>
      <c r="B2087" s="14" t="s">
        <v>4262</v>
      </c>
      <c r="C2087" s="14" t="s">
        <v>4263</v>
      </c>
      <c r="D2087" s="14" t="s">
        <v>235</v>
      </c>
      <c r="E2087" s="16">
        <v>1837973.59</v>
      </c>
      <c r="F2087" s="17">
        <v>1</v>
      </c>
    </row>
    <row r="2088" spans="1:6" x14ac:dyDescent="0.25">
      <c r="A2088" s="14" t="str">
        <f t="shared" si="32"/>
        <v>20452280</v>
      </c>
      <c r="B2088" s="18" t="s">
        <v>4264</v>
      </c>
      <c r="C2088" s="18" t="s">
        <v>4265</v>
      </c>
      <c r="D2088" s="18" t="s">
        <v>235</v>
      </c>
      <c r="E2088" s="20">
        <v>147166.97</v>
      </c>
      <c r="F2088" s="21">
        <v>1</v>
      </c>
    </row>
    <row r="2089" spans="1:6" x14ac:dyDescent="0.25">
      <c r="A2089" s="14" t="str">
        <f t="shared" si="32"/>
        <v>20452959</v>
      </c>
      <c r="B2089" s="18" t="s">
        <v>4266</v>
      </c>
      <c r="C2089" s="18" t="s">
        <v>4267</v>
      </c>
      <c r="D2089" s="18" t="s">
        <v>235</v>
      </c>
      <c r="E2089" s="20">
        <v>448650.53</v>
      </c>
      <c r="F2089" s="21">
        <v>1</v>
      </c>
    </row>
    <row r="2090" spans="1:6" x14ac:dyDescent="0.25">
      <c r="A2090" s="14" t="str">
        <f t="shared" si="32"/>
        <v>20490009</v>
      </c>
      <c r="B2090" s="14" t="s">
        <v>4268</v>
      </c>
      <c r="C2090" s="14" t="s">
        <v>4269</v>
      </c>
      <c r="D2090" s="14" t="s">
        <v>235</v>
      </c>
      <c r="E2090" s="16">
        <v>1317699.73</v>
      </c>
      <c r="F2090" s="17">
        <v>1</v>
      </c>
    </row>
    <row r="2091" spans="1:6" x14ac:dyDescent="0.25">
      <c r="A2091" s="14" t="str">
        <f t="shared" si="32"/>
        <v>20499893</v>
      </c>
      <c r="B2091" s="14" t="s">
        <v>4270</v>
      </c>
      <c r="C2091" s="14" t="s">
        <v>23</v>
      </c>
      <c r="D2091" s="14" t="s">
        <v>235</v>
      </c>
      <c r="E2091" s="16">
        <v>2383019.96</v>
      </c>
      <c r="F2091" s="17">
        <v>1</v>
      </c>
    </row>
    <row r="2092" spans="1:6" x14ac:dyDescent="0.25">
      <c r="A2092" s="14" t="str">
        <f t="shared" si="32"/>
        <v>20500343</v>
      </c>
      <c r="B2092" s="18" t="s">
        <v>4271</v>
      </c>
      <c r="C2092" s="18" t="s">
        <v>4272</v>
      </c>
      <c r="D2092" s="18" t="s">
        <v>209</v>
      </c>
      <c r="E2092" s="20">
        <v>486281.37</v>
      </c>
      <c r="F2092" s="21">
        <v>1</v>
      </c>
    </row>
    <row r="2093" spans="1:6" x14ac:dyDescent="0.25">
      <c r="A2093" s="14" t="str">
        <f t="shared" si="32"/>
        <v>20507750</v>
      </c>
      <c r="B2093" s="14" t="s">
        <v>4273</v>
      </c>
      <c r="C2093" s="14" t="s">
        <v>4274</v>
      </c>
      <c r="D2093" s="14" t="s">
        <v>60</v>
      </c>
      <c r="E2093" s="16">
        <v>57677.22</v>
      </c>
      <c r="F2093" s="17">
        <v>1</v>
      </c>
    </row>
    <row r="2094" spans="1:6" x14ac:dyDescent="0.25">
      <c r="A2094" s="14" t="str">
        <f t="shared" si="32"/>
        <v>20508939</v>
      </c>
      <c r="B2094" s="18" t="s">
        <v>4275</v>
      </c>
      <c r="C2094" s="18" t="s">
        <v>4276</v>
      </c>
      <c r="D2094" s="18" t="s">
        <v>60</v>
      </c>
      <c r="E2094" s="20">
        <v>44378.77</v>
      </c>
      <c r="F2094" s="21">
        <v>1</v>
      </c>
    </row>
    <row r="2095" spans="1:6" x14ac:dyDescent="0.25">
      <c r="A2095" s="14" t="str">
        <f t="shared" si="32"/>
        <v>20549879</v>
      </c>
      <c r="B2095" s="18" t="s">
        <v>4277</v>
      </c>
      <c r="C2095" s="18" t="s">
        <v>4278</v>
      </c>
      <c r="D2095" s="18" t="s">
        <v>235</v>
      </c>
      <c r="E2095" s="20">
        <v>2454544.25</v>
      </c>
      <c r="F2095" s="21">
        <v>1</v>
      </c>
    </row>
    <row r="2096" spans="1:6" x14ac:dyDescent="0.25">
      <c r="A2096" s="14" t="str">
        <f t="shared" si="32"/>
        <v>20597811</v>
      </c>
      <c r="B2096" s="14" t="s">
        <v>4279</v>
      </c>
      <c r="C2096" s="14" t="s">
        <v>4280</v>
      </c>
      <c r="D2096" s="14" t="s">
        <v>235</v>
      </c>
      <c r="E2096" s="16">
        <v>14062.1</v>
      </c>
      <c r="F2096" s="17">
        <v>1</v>
      </c>
    </row>
    <row r="2097" spans="1:6" x14ac:dyDescent="0.25">
      <c r="A2097" s="14" t="str">
        <f t="shared" si="32"/>
        <v>20600763</v>
      </c>
      <c r="B2097" s="18" t="s">
        <v>4281</v>
      </c>
      <c r="C2097" s="18" t="s">
        <v>4282</v>
      </c>
      <c r="D2097" s="18" t="s">
        <v>235</v>
      </c>
      <c r="E2097" s="20">
        <v>12937955.25</v>
      </c>
      <c r="F2097" s="21">
        <v>1</v>
      </c>
    </row>
    <row r="2098" spans="1:6" x14ac:dyDescent="0.25">
      <c r="A2098" s="14" t="str">
        <f t="shared" si="32"/>
        <v>20628239</v>
      </c>
      <c r="B2098" s="14" t="s">
        <v>4283</v>
      </c>
      <c r="C2098" s="14" t="s">
        <v>4284</v>
      </c>
      <c r="D2098" s="14" t="s">
        <v>60</v>
      </c>
      <c r="E2098" s="16">
        <v>3485407.05</v>
      </c>
      <c r="F2098" s="17">
        <v>1</v>
      </c>
    </row>
    <row r="2099" spans="1:6" x14ac:dyDescent="0.25">
      <c r="A2099" s="14" t="str">
        <f t="shared" si="32"/>
        <v>20628242</v>
      </c>
      <c r="B2099" s="14" t="s">
        <v>4285</v>
      </c>
      <c r="C2099" s="14" t="s">
        <v>4286</v>
      </c>
      <c r="D2099" s="14" t="s">
        <v>214</v>
      </c>
      <c r="E2099" s="16">
        <v>75985.27</v>
      </c>
      <c r="F2099" s="17">
        <v>1</v>
      </c>
    </row>
    <row r="2100" spans="1:6" x14ac:dyDescent="0.25">
      <c r="A2100" s="14" t="str">
        <f t="shared" si="32"/>
        <v>20653028</v>
      </c>
      <c r="B2100" s="14" t="s">
        <v>4287</v>
      </c>
      <c r="C2100" s="14" t="s">
        <v>4288</v>
      </c>
      <c r="D2100" s="14" t="s">
        <v>235</v>
      </c>
      <c r="E2100" s="16">
        <v>315160.3</v>
      </c>
      <c r="F2100" s="17">
        <v>1</v>
      </c>
    </row>
    <row r="2101" spans="1:6" x14ac:dyDescent="0.25">
      <c r="A2101" s="14" t="str">
        <f t="shared" si="32"/>
        <v>20664794</v>
      </c>
      <c r="B2101" s="18" t="s">
        <v>4289</v>
      </c>
      <c r="C2101" s="18" t="s">
        <v>4290</v>
      </c>
      <c r="D2101" s="18" t="s">
        <v>395</v>
      </c>
      <c r="E2101" s="20">
        <v>102729.12</v>
      </c>
      <c r="F2101" s="21">
        <v>1</v>
      </c>
    </row>
    <row r="2102" spans="1:6" x14ac:dyDescent="0.25">
      <c r="A2102" s="14" t="str">
        <f t="shared" si="32"/>
        <v>20733911</v>
      </c>
      <c r="B2102" s="18" t="s">
        <v>4291</v>
      </c>
      <c r="C2102" s="18" t="s">
        <v>4292</v>
      </c>
      <c r="D2102" s="18" t="s">
        <v>235</v>
      </c>
      <c r="E2102" s="20">
        <v>90450.71</v>
      </c>
      <c r="F2102" s="21">
        <v>1</v>
      </c>
    </row>
    <row r="2103" spans="1:6" x14ac:dyDescent="0.25">
      <c r="A2103" s="14" t="str">
        <f t="shared" si="32"/>
        <v>20733911</v>
      </c>
      <c r="B2103" s="14" t="s">
        <v>4293</v>
      </c>
      <c r="C2103" s="14" t="s">
        <v>4292</v>
      </c>
      <c r="D2103" s="14" t="s">
        <v>235</v>
      </c>
      <c r="E2103" s="16">
        <v>45560.22</v>
      </c>
      <c r="F2103" s="17">
        <v>1</v>
      </c>
    </row>
    <row r="2104" spans="1:6" x14ac:dyDescent="0.25">
      <c r="A2104" s="14" t="str">
        <f t="shared" si="32"/>
        <v>20733911</v>
      </c>
      <c r="B2104" s="18" t="s">
        <v>4294</v>
      </c>
      <c r="C2104" s="18" t="s">
        <v>4292</v>
      </c>
      <c r="D2104" s="18" t="s">
        <v>235</v>
      </c>
      <c r="E2104" s="20">
        <v>45095.02</v>
      </c>
      <c r="F2104" s="21">
        <v>1</v>
      </c>
    </row>
    <row r="2105" spans="1:6" x14ac:dyDescent="0.25">
      <c r="A2105" s="14" t="str">
        <f t="shared" si="32"/>
        <v>20733911</v>
      </c>
      <c r="B2105" s="18" t="s">
        <v>4295</v>
      </c>
      <c r="C2105" s="18" t="s">
        <v>4292</v>
      </c>
      <c r="D2105" s="18" t="s">
        <v>235</v>
      </c>
      <c r="E2105" s="20">
        <v>57024.23</v>
      </c>
      <c r="F2105" s="21">
        <v>1</v>
      </c>
    </row>
    <row r="2106" spans="1:6" x14ac:dyDescent="0.25">
      <c r="A2106" s="14" t="str">
        <f t="shared" si="32"/>
        <v>20733911</v>
      </c>
      <c r="B2106" s="14" t="s">
        <v>4296</v>
      </c>
      <c r="C2106" s="14" t="s">
        <v>4292</v>
      </c>
      <c r="D2106" s="14" t="s">
        <v>235</v>
      </c>
      <c r="E2106" s="16">
        <v>34096.230000000003</v>
      </c>
      <c r="F2106" s="17">
        <v>1</v>
      </c>
    </row>
    <row r="2107" spans="1:6" x14ac:dyDescent="0.25">
      <c r="A2107" s="14" t="str">
        <f t="shared" si="32"/>
        <v>20734604</v>
      </c>
      <c r="B2107" s="18" t="s">
        <v>4297</v>
      </c>
      <c r="C2107" s="18" t="s">
        <v>4298</v>
      </c>
      <c r="D2107" s="18" t="s">
        <v>235</v>
      </c>
      <c r="E2107" s="20">
        <v>266341.46000000002</v>
      </c>
      <c r="F2107" s="21">
        <v>1</v>
      </c>
    </row>
    <row r="2108" spans="1:6" x14ac:dyDescent="0.25">
      <c r="A2108" s="14" t="str">
        <f t="shared" si="32"/>
        <v>20754086</v>
      </c>
      <c r="B2108" s="14" t="s">
        <v>4299</v>
      </c>
      <c r="C2108" s="14" t="s">
        <v>4300</v>
      </c>
      <c r="D2108" s="14" t="s">
        <v>395</v>
      </c>
      <c r="E2108" s="16">
        <v>519053.82</v>
      </c>
      <c r="F2108" s="17">
        <v>1</v>
      </c>
    </row>
    <row r="2109" spans="1:6" x14ac:dyDescent="0.25">
      <c r="A2109" s="14" t="str">
        <f t="shared" si="32"/>
        <v>20754925</v>
      </c>
      <c r="B2109" s="18" t="s">
        <v>4301</v>
      </c>
      <c r="C2109" s="18" t="s">
        <v>4302</v>
      </c>
      <c r="D2109" s="18" t="s">
        <v>235</v>
      </c>
      <c r="E2109" s="20">
        <v>102795.06</v>
      </c>
      <c r="F2109" s="21">
        <v>1</v>
      </c>
    </row>
    <row r="2110" spans="1:6" x14ac:dyDescent="0.25">
      <c r="A2110" s="14" t="str">
        <f t="shared" si="32"/>
        <v>20766467</v>
      </c>
      <c r="B2110" s="18" t="s">
        <v>4303</v>
      </c>
      <c r="C2110" s="18" t="s">
        <v>4304</v>
      </c>
      <c r="D2110" s="18" t="s">
        <v>60</v>
      </c>
      <c r="E2110" s="20">
        <v>86568.67</v>
      </c>
      <c r="F2110" s="21">
        <v>1</v>
      </c>
    </row>
    <row r="2111" spans="1:6" x14ac:dyDescent="0.25">
      <c r="A2111" s="14" t="str">
        <f t="shared" si="32"/>
        <v>20772760</v>
      </c>
      <c r="B2111" s="18" t="s">
        <v>4305</v>
      </c>
      <c r="C2111" s="18" t="s">
        <v>4306</v>
      </c>
      <c r="D2111" s="18" t="s">
        <v>235</v>
      </c>
      <c r="E2111" s="20">
        <v>342847.98</v>
      </c>
      <c r="F2111" s="21">
        <v>1</v>
      </c>
    </row>
    <row r="2112" spans="1:6" x14ac:dyDescent="0.25">
      <c r="A2112" s="14" t="str">
        <f t="shared" si="32"/>
        <v>20815511</v>
      </c>
      <c r="B2112" s="18" t="s">
        <v>4307</v>
      </c>
      <c r="C2112" s="18" t="s">
        <v>4308</v>
      </c>
      <c r="D2112" s="18" t="s">
        <v>60</v>
      </c>
      <c r="E2112" s="20">
        <v>164861.09</v>
      </c>
      <c r="F2112" s="21">
        <v>1</v>
      </c>
    </row>
    <row r="2113" spans="1:6" x14ac:dyDescent="0.25">
      <c r="A2113" s="14" t="str">
        <f t="shared" si="32"/>
        <v>20831539</v>
      </c>
      <c r="B2113" s="14" t="s">
        <v>4309</v>
      </c>
      <c r="C2113" s="14" t="s">
        <v>4310</v>
      </c>
      <c r="D2113" s="14" t="s">
        <v>235</v>
      </c>
      <c r="E2113" s="16">
        <v>278613.81</v>
      </c>
      <c r="F2113" s="17">
        <v>1</v>
      </c>
    </row>
    <row r="2114" spans="1:6" x14ac:dyDescent="0.25">
      <c r="A2114" s="14" t="str">
        <f t="shared" si="32"/>
        <v>20833745</v>
      </c>
      <c r="B2114" s="14" t="s">
        <v>4311</v>
      </c>
      <c r="C2114" s="14" t="s">
        <v>4312</v>
      </c>
      <c r="D2114" s="14" t="s">
        <v>235</v>
      </c>
      <c r="E2114" s="16">
        <v>1066779.05</v>
      </c>
      <c r="F2114" s="17">
        <v>1</v>
      </c>
    </row>
    <row r="2115" spans="1:6" x14ac:dyDescent="0.25">
      <c r="A2115" s="14" t="str">
        <f t="shared" si="32"/>
        <v>20854436</v>
      </c>
      <c r="B2115" s="18" t="s">
        <v>4313</v>
      </c>
      <c r="C2115" s="18" t="s">
        <v>4314</v>
      </c>
      <c r="D2115" s="18" t="s">
        <v>235</v>
      </c>
      <c r="E2115" s="20">
        <v>6604693.1699999999</v>
      </c>
      <c r="F2115" s="21">
        <v>1</v>
      </c>
    </row>
    <row r="2116" spans="1:6" x14ac:dyDescent="0.25">
      <c r="A2116" s="14" t="str">
        <f t="shared" si="32"/>
        <v>20855729</v>
      </c>
      <c r="B2116" s="14" t="s">
        <v>4315</v>
      </c>
      <c r="C2116" s="14" t="s">
        <v>4316</v>
      </c>
      <c r="D2116" s="14" t="s">
        <v>395</v>
      </c>
      <c r="E2116" s="16">
        <v>124367.59</v>
      </c>
      <c r="F2116" s="17">
        <v>1</v>
      </c>
    </row>
    <row r="2117" spans="1:6" x14ac:dyDescent="0.25">
      <c r="A2117" s="14" t="str">
        <f t="shared" si="32"/>
        <v>20869681</v>
      </c>
      <c r="B2117" s="14" t="s">
        <v>4317</v>
      </c>
      <c r="C2117" s="14" t="s">
        <v>4318</v>
      </c>
      <c r="D2117" s="14" t="s">
        <v>235</v>
      </c>
      <c r="E2117" s="16">
        <v>1768.47</v>
      </c>
      <c r="F2117" s="17">
        <v>1</v>
      </c>
    </row>
    <row r="2118" spans="1:6" x14ac:dyDescent="0.25">
      <c r="A2118" s="14" t="str">
        <f t="shared" si="32"/>
        <v>20919452</v>
      </c>
      <c r="B2118" s="18" t="s">
        <v>4319</v>
      </c>
      <c r="C2118" s="18" t="s">
        <v>4320</v>
      </c>
      <c r="D2118" s="18" t="s">
        <v>235</v>
      </c>
      <c r="E2118" s="20">
        <v>3769959.85</v>
      </c>
      <c r="F2118" s="21">
        <v>1</v>
      </c>
    </row>
    <row r="2119" spans="1:6" x14ac:dyDescent="0.25">
      <c r="A2119" s="14" t="str">
        <f t="shared" ref="A2119:A2182" si="33">LEFT(SUBSTITUTE(SUBSTITUTE(SUBSTITUTE(SUBSTITUTE(TRIM(B2119),".",""),"/",""),"-","")," ",""), 8)</f>
        <v>20928914</v>
      </c>
      <c r="B2119" s="18" t="s">
        <v>4321</v>
      </c>
      <c r="C2119" s="18" t="s">
        <v>4322</v>
      </c>
      <c r="D2119" s="18" t="s">
        <v>235</v>
      </c>
      <c r="E2119" s="20">
        <v>141286.79</v>
      </c>
      <c r="F2119" s="21">
        <v>1</v>
      </c>
    </row>
    <row r="2120" spans="1:6" x14ac:dyDescent="0.25">
      <c r="A2120" s="14" t="str">
        <f t="shared" si="33"/>
        <v>20942819</v>
      </c>
      <c r="B2120" s="18" t="s">
        <v>4323</v>
      </c>
      <c r="C2120" s="18" t="s">
        <v>4324</v>
      </c>
      <c r="D2120" s="18" t="s">
        <v>235</v>
      </c>
      <c r="E2120" s="20">
        <v>1161264.04</v>
      </c>
      <c r="F2120" s="21">
        <v>1</v>
      </c>
    </row>
    <row r="2121" spans="1:6" x14ac:dyDescent="0.25">
      <c r="A2121" s="14" t="str">
        <f t="shared" si="33"/>
        <v>20959292</v>
      </c>
      <c r="B2121" s="14" t="s">
        <v>4325</v>
      </c>
      <c r="C2121" s="14" t="s">
        <v>4326</v>
      </c>
      <c r="D2121" s="14" t="s">
        <v>235</v>
      </c>
      <c r="E2121" s="16">
        <v>91229.63</v>
      </c>
      <c r="F2121" s="17">
        <v>1</v>
      </c>
    </row>
    <row r="2122" spans="1:6" x14ac:dyDescent="0.25">
      <c r="A2122" s="14" t="str">
        <f t="shared" si="33"/>
        <v>20973216</v>
      </c>
      <c r="B2122" s="14" t="s">
        <v>4327</v>
      </c>
      <c r="C2122" s="14" t="s">
        <v>4328</v>
      </c>
      <c r="D2122" s="14" t="s">
        <v>60</v>
      </c>
      <c r="E2122" s="16">
        <v>5101698.63</v>
      </c>
      <c r="F2122" s="17">
        <v>1</v>
      </c>
    </row>
    <row r="2123" spans="1:6" x14ac:dyDescent="0.25">
      <c r="A2123" s="14" t="str">
        <f t="shared" si="33"/>
        <v>20973755</v>
      </c>
      <c r="B2123" s="18" t="s">
        <v>4329</v>
      </c>
      <c r="C2123" s="18" t="s">
        <v>4330</v>
      </c>
      <c r="D2123" s="18" t="s">
        <v>272</v>
      </c>
      <c r="E2123" s="20">
        <v>301828.43</v>
      </c>
      <c r="F2123" s="21">
        <v>1</v>
      </c>
    </row>
    <row r="2124" spans="1:6" x14ac:dyDescent="0.25">
      <c r="A2124" s="14" t="str">
        <f t="shared" si="33"/>
        <v>20974705</v>
      </c>
      <c r="B2124" s="14" t="s">
        <v>4331</v>
      </c>
      <c r="C2124" s="14" t="s">
        <v>4332</v>
      </c>
      <c r="D2124" s="14" t="s">
        <v>235</v>
      </c>
      <c r="E2124" s="16">
        <v>1282050.69</v>
      </c>
      <c r="F2124" s="17">
        <v>1</v>
      </c>
    </row>
    <row r="2125" spans="1:6" x14ac:dyDescent="0.25">
      <c r="A2125" s="14" t="str">
        <f t="shared" si="33"/>
        <v>20984258</v>
      </c>
      <c r="B2125" s="14" t="s">
        <v>4333</v>
      </c>
      <c r="C2125" s="14" t="s">
        <v>4334</v>
      </c>
      <c r="D2125" s="14" t="s">
        <v>235</v>
      </c>
      <c r="E2125" s="16">
        <v>2048958.41</v>
      </c>
      <c r="F2125" s="17">
        <v>1</v>
      </c>
    </row>
    <row r="2126" spans="1:6" x14ac:dyDescent="0.25">
      <c r="A2126" s="14" t="str">
        <f t="shared" si="33"/>
        <v>20998855</v>
      </c>
      <c r="B2126" s="14" t="s">
        <v>4335</v>
      </c>
      <c r="C2126" s="14" t="s">
        <v>4336</v>
      </c>
      <c r="D2126" s="14" t="s">
        <v>60</v>
      </c>
      <c r="E2126" s="16">
        <v>638864.24</v>
      </c>
      <c r="F2126" s="17">
        <v>1</v>
      </c>
    </row>
    <row r="2127" spans="1:6" x14ac:dyDescent="0.25">
      <c r="A2127" s="14" t="str">
        <f t="shared" si="33"/>
        <v>21028113</v>
      </c>
      <c r="B2127" s="14" t="s">
        <v>4337</v>
      </c>
      <c r="C2127" s="14" t="s">
        <v>4338</v>
      </c>
      <c r="D2127" s="14" t="s">
        <v>235</v>
      </c>
      <c r="E2127" s="16">
        <v>1840377.46</v>
      </c>
      <c r="F2127" s="17">
        <v>1</v>
      </c>
    </row>
    <row r="2128" spans="1:6" x14ac:dyDescent="0.25">
      <c r="A2128" s="14" t="str">
        <f t="shared" si="33"/>
        <v>21035424</v>
      </c>
      <c r="B2128" s="18" t="s">
        <v>4339</v>
      </c>
      <c r="C2128" s="18" t="s">
        <v>4340</v>
      </c>
      <c r="D2128" s="18" t="s">
        <v>229</v>
      </c>
      <c r="E2128" s="20">
        <v>133108.28</v>
      </c>
      <c r="F2128" s="21">
        <v>1</v>
      </c>
    </row>
    <row r="2129" spans="1:6" x14ac:dyDescent="0.25">
      <c r="A2129" s="14" t="str">
        <f t="shared" si="33"/>
        <v>21035852</v>
      </c>
      <c r="B2129" s="14" t="s">
        <v>4341</v>
      </c>
      <c r="C2129" s="14" t="s">
        <v>4342</v>
      </c>
      <c r="D2129" s="14" t="s">
        <v>235</v>
      </c>
      <c r="E2129" s="16">
        <v>10395932.66</v>
      </c>
      <c r="F2129" s="17">
        <v>1</v>
      </c>
    </row>
    <row r="2130" spans="1:6" x14ac:dyDescent="0.25">
      <c r="A2130" s="14" t="str">
        <f t="shared" si="33"/>
        <v>21040696</v>
      </c>
      <c r="B2130" s="18" t="s">
        <v>4343</v>
      </c>
      <c r="C2130" s="18" t="s">
        <v>4344</v>
      </c>
      <c r="D2130" s="18" t="s">
        <v>235</v>
      </c>
      <c r="E2130" s="20">
        <v>141962571.18000001</v>
      </c>
      <c r="F2130" s="21">
        <v>1</v>
      </c>
    </row>
    <row r="2131" spans="1:6" x14ac:dyDescent="0.25">
      <c r="A2131" s="14" t="str">
        <f t="shared" si="33"/>
        <v>21040696</v>
      </c>
      <c r="B2131" s="14" t="s">
        <v>4345</v>
      </c>
      <c r="C2131" s="14" t="s">
        <v>4344</v>
      </c>
      <c r="D2131" s="14" t="s">
        <v>235</v>
      </c>
      <c r="E2131" s="16">
        <v>5598969.6699999999</v>
      </c>
      <c r="F2131" s="17">
        <v>1</v>
      </c>
    </row>
    <row r="2132" spans="1:6" x14ac:dyDescent="0.25">
      <c r="A2132" s="14" t="str">
        <f t="shared" si="33"/>
        <v>21078126</v>
      </c>
      <c r="B2132" s="18" t="s">
        <v>4346</v>
      </c>
      <c r="C2132" s="18" t="s">
        <v>4347</v>
      </c>
      <c r="D2132" s="18" t="s">
        <v>235</v>
      </c>
      <c r="E2132" s="20">
        <v>782394.03</v>
      </c>
      <c r="F2132" s="21">
        <v>1</v>
      </c>
    </row>
    <row r="2133" spans="1:6" x14ac:dyDescent="0.25">
      <c r="A2133" s="14" t="str">
        <f t="shared" si="33"/>
        <v>21082433</v>
      </c>
      <c r="B2133" s="14" t="s">
        <v>4348</v>
      </c>
      <c r="C2133" s="14" t="s">
        <v>3230</v>
      </c>
      <c r="D2133" s="14" t="s">
        <v>235</v>
      </c>
      <c r="E2133" s="16">
        <v>2916901.19</v>
      </c>
      <c r="F2133" s="17">
        <v>1</v>
      </c>
    </row>
    <row r="2134" spans="1:6" x14ac:dyDescent="0.25">
      <c r="A2134" s="14" t="str">
        <f t="shared" si="33"/>
        <v>21083795</v>
      </c>
      <c r="B2134" s="14" t="s">
        <v>4349</v>
      </c>
      <c r="C2134" s="14" t="s">
        <v>4350</v>
      </c>
      <c r="D2134" s="14" t="s">
        <v>235</v>
      </c>
      <c r="E2134" s="16">
        <v>107395.84</v>
      </c>
      <c r="F2134" s="17">
        <v>1</v>
      </c>
    </row>
    <row r="2135" spans="1:6" x14ac:dyDescent="0.25">
      <c r="A2135" s="14" t="str">
        <f t="shared" si="33"/>
        <v>21098760</v>
      </c>
      <c r="B2135" s="14" t="s">
        <v>4351</v>
      </c>
      <c r="C2135" s="14" t="s">
        <v>4352</v>
      </c>
      <c r="D2135" s="14" t="s">
        <v>252</v>
      </c>
      <c r="E2135" s="16">
        <v>12545.39</v>
      </c>
      <c r="F2135" s="17">
        <v>1</v>
      </c>
    </row>
    <row r="2136" spans="1:6" x14ac:dyDescent="0.25">
      <c r="A2136" s="14" t="str">
        <f t="shared" si="33"/>
        <v>21135933</v>
      </c>
      <c r="B2136" s="14" t="s">
        <v>4353</v>
      </c>
      <c r="C2136" s="14" t="s">
        <v>4354</v>
      </c>
      <c r="D2136" s="14" t="s">
        <v>470</v>
      </c>
      <c r="E2136" s="16">
        <v>128767.66</v>
      </c>
      <c r="F2136" s="17">
        <v>1</v>
      </c>
    </row>
    <row r="2137" spans="1:6" x14ac:dyDescent="0.25">
      <c r="A2137" s="14" t="str">
        <f t="shared" si="33"/>
        <v>21136907</v>
      </c>
      <c r="B2137" s="14" t="s">
        <v>4355</v>
      </c>
      <c r="C2137" s="14" t="s">
        <v>4356</v>
      </c>
      <c r="D2137" s="14" t="s">
        <v>249</v>
      </c>
      <c r="E2137" s="16">
        <v>39055.71</v>
      </c>
      <c r="F2137" s="17">
        <v>1</v>
      </c>
    </row>
    <row r="2138" spans="1:6" x14ac:dyDescent="0.25">
      <c r="A2138" s="14" t="str">
        <f t="shared" si="33"/>
        <v>21156193</v>
      </c>
      <c r="B2138" s="18" t="s">
        <v>4357</v>
      </c>
      <c r="C2138" s="18" t="s">
        <v>4358</v>
      </c>
      <c r="D2138" s="18" t="s">
        <v>60</v>
      </c>
      <c r="E2138" s="20">
        <v>40268.82</v>
      </c>
      <c r="F2138" s="21">
        <v>1</v>
      </c>
    </row>
    <row r="2139" spans="1:6" x14ac:dyDescent="0.25">
      <c r="A2139" s="14" t="str">
        <f t="shared" si="33"/>
        <v>21163811</v>
      </c>
      <c r="B2139" s="18" t="s">
        <v>4359</v>
      </c>
      <c r="C2139" s="18" t="s">
        <v>50</v>
      </c>
      <c r="D2139" s="18" t="s">
        <v>235</v>
      </c>
      <c r="E2139" s="20">
        <v>93944.4</v>
      </c>
      <c r="F2139" s="21">
        <v>1</v>
      </c>
    </row>
    <row r="2140" spans="1:6" x14ac:dyDescent="0.25">
      <c r="A2140" s="14" t="str">
        <f t="shared" si="33"/>
        <v>21194197</v>
      </c>
      <c r="B2140" s="18" t="s">
        <v>4360</v>
      </c>
      <c r="C2140" s="18" t="s">
        <v>4361</v>
      </c>
      <c r="D2140" s="18" t="s">
        <v>217</v>
      </c>
      <c r="E2140" s="20">
        <v>163154.5</v>
      </c>
      <c r="F2140" s="21">
        <v>1</v>
      </c>
    </row>
    <row r="2141" spans="1:6" x14ac:dyDescent="0.25">
      <c r="A2141" s="14" t="str">
        <f t="shared" si="33"/>
        <v>21224449</v>
      </c>
      <c r="B2141" s="14" t="s">
        <v>4362</v>
      </c>
      <c r="C2141" s="14" t="s">
        <v>4363</v>
      </c>
      <c r="D2141" s="14" t="s">
        <v>235</v>
      </c>
      <c r="E2141" s="16">
        <v>4658.68</v>
      </c>
      <c r="F2141" s="17">
        <v>1</v>
      </c>
    </row>
    <row r="2142" spans="1:6" x14ac:dyDescent="0.25">
      <c r="A2142" s="14" t="str">
        <f t="shared" si="33"/>
        <v>21242573</v>
      </c>
      <c r="B2142" s="14" t="s">
        <v>4364</v>
      </c>
      <c r="C2142" s="14" t="s">
        <v>4365</v>
      </c>
      <c r="D2142" s="14" t="s">
        <v>235</v>
      </c>
      <c r="E2142" s="16">
        <v>332740.88</v>
      </c>
      <c r="F2142" s="17">
        <v>1</v>
      </c>
    </row>
    <row r="2143" spans="1:6" x14ac:dyDescent="0.25">
      <c r="A2143" s="14" t="str">
        <f t="shared" si="33"/>
        <v>21250584</v>
      </c>
      <c r="B2143" s="14" t="s">
        <v>4366</v>
      </c>
      <c r="C2143" s="14" t="s">
        <v>4367</v>
      </c>
      <c r="D2143" s="14" t="s">
        <v>235</v>
      </c>
      <c r="E2143" s="16">
        <v>1776175.27</v>
      </c>
      <c r="F2143" s="17">
        <v>1</v>
      </c>
    </row>
    <row r="2144" spans="1:6" x14ac:dyDescent="0.25">
      <c r="A2144" s="14" t="str">
        <f t="shared" si="33"/>
        <v>21299615</v>
      </c>
      <c r="B2144" s="18" t="s">
        <v>4368</v>
      </c>
      <c r="C2144" s="18" t="s">
        <v>4369</v>
      </c>
      <c r="D2144" s="18" t="s">
        <v>235</v>
      </c>
      <c r="E2144" s="20">
        <v>5799928.0800000001</v>
      </c>
      <c r="F2144" s="21">
        <v>1</v>
      </c>
    </row>
    <row r="2145" spans="1:6" x14ac:dyDescent="0.25">
      <c r="A2145" s="14" t="str">
        <f t="shared" si="33"/>
        <v>21311667</v>
      </c>
      <c r="B2145" s="14" t="s">
        <v>4370</v>
      </c>
      <c r="C2145" s="14" t="s">
        <v>4371</v>
      </c>
      <c r="D2145" s="14" t="s">
        <v>235</v>
      </c>
      <c r="E2145" s="16">
        <v>8791508.3800000008</v>
      </c>
      <c r="F2145" s="17">
        <v>1</v>
      </c>
    </row>
    <row r="2146" spans="1:6" x14ac:dyDescent="0.25">
      <c r="A2146" s="14" t="str">
        <f t="shared" si="33"/>
        <v>21356597</v>
      </c>
      <c r="B2146" s="18" t="s">
        <v>4372</v>
      </c>
      <c r="C2146" s="18" t="s">
        <v>4373</v>
      </c>
      <c r="D2146" s="18" t="s">
        <v>235</v>
      </c>
      <c r="E2146" s="20">
        <v>956009.89</v>
      </c>
      <c r="F2146" s="21">
        <v>1</v>
      </c>
    </row>
    <row r="2147" spans="1:6" x14ac:dyDescent="0.25">
      <c r="A2147" s="14" t="str">
        <f t="shared" si="33"/>
        <v>21363354</v>
      </c>
      <c r="B2147" s="14" t="s">
        <v>4374</v>
      </c>
      <c r="C2147" s="14" t="s">
        <v>4375</v>
      </c>
      <c r="D2147" s="14" t="s">
        <v>222</v>
      </c>
      <c r="E2147" s="16">
        <v>11974.27</v>
      </c>
      <c r="F2147" s="17">
        <v>1</v>
      </c>
    </row>
    <row r="2148" spans="1:6" x14ac:dyDescent="0.25">
      <c r="A2148" s="14" t="str">
        <f t="shared" si="33"/>
        <v>21368303</v>
      </c>
      <c r="B2148" s="14" t="s">
        <v>4376</v>
      </c>
      <c r="C2148" s="14" t="s">
        <v>4377</v>
      </c>
      <c r="D2148" s="14" t="s">
        <v>235</v>
      </c>
      <c r="E2148" s="16">
        <v>1608013.63</v>
      </c>
      <c r="F2148" s="17">
        <v>1</v>
      </c>
    </row>
    <row r="2149" spans="1:6" x14ac:dyDescent="0.25">
      <c r="A2149" s="14" t="str">
        <f t="shared" si="33"/>
        <v>21404082</v>
      </c>
      <c r="B2149" s="14" t="s">
        <v>4378</v>
      </c>
      <c r="C2149" s="14" t="s">
        <v>4379</v>
      </c>
      <c r="D2149" s="14" t="s">
        <v>235</v>
      </c>
      <c r="E2149" s="16">
        <v>51643.93</v>
      </c>
      <c r="F2149" s="17">
        <v>1</v>
      </c>
    </row>
    <row r="2150" spans="1:6" x14ac:dyDescent="0.25">
      <c r="A2150" s="14" t="str">
        <f t="shared" si="33"/>
        <v>21420617</v>
      </c>
      <c r="B2150" s="18" t="s">
        <v>4380</v>
      </c>
      <c r="C2150" s="18" t="s">
        <v>3230</v>
      </c>
      <c r="D2150" s="18" t="s">
        <v>235</v>
      </c>
      <c r="E2150" s="20">
        <v>291112.03999999998</v>
      </c>
      <c r="F2150" s="21">
        <v>1</v>
      </c>
    </row>
    <row r="2151" spans="1:6" x14ac:dyDescent="0.25">
      <c r="A2151" s="14" t="str">
        <f t="shared" si="33"/>
        <v>21424209</v>
      </c>
      <c r="B2151" s="18" t="s">
        <v>4381</v>
      </c>
      <c r="C2151" s="18" t="s">
        <v>4382</v>
      </c>
      <c r="D2151" s="18" t="s">
        <v>229</v>
      </c>
      <c r="E2151" s="20">
        <v>25466.560000000001</v>
      </c>
      <c r="F2151" s="21">
        <v>1</v>
      </c>
    </row>
    <row r="2152" spans="1:6" x14ac:dyDescent="0.25">
      <c r="A2152" s="14" t="str">
        <f t="shared" si="33"/>
        <v>21429659</v>
      </c>
      <c r="B2152" s="18" t="s">
        <v>4383</v>
      </c>
      <c r="C2152" s="18" t="s">
        <v>4384</v>
      </c>
      <c r="D2152" s="18" t="s">
        <v>235</v>
      </c>
      <c r="E2152" s="20">
        <v>30262.31</v>
      </c>
      <c r="F2152" s="21">
        <v>1</v>
      </c>
    </row>
    <row r="2153" spans="1:6" x14ac:dyDescent="0.25">
      <c r="A2153" s="14" t="str">
        <f t="shared" si="33"/>
        <v>21438235</v>
      </c>
      <c r="B2153" s="18" t="s">
        <v>4385</v>
      </c>
      <c r="C2153" s="18" t="s">
        <v>4386</v>
      </c>
      <c r="D2153" s="18" t="s">
        <v>209</v>
      </c>
      <c r="E2153" s="20">
        <v>2567.56</v>
      </c>
      <c r="F2153" s="21">
        <v>1</v>
      </c>
    </row>
    <row r="2154" spans="1:6" x14ac:dyDescent="0.25">
      <c r="A2154" s="14" t="str">
        <f t="shared" si="33"/>
        <v>21456374</v>
      </c>
      <c r="B2154" s="18" t="s">
        <v>4387</v>
      </c>
      <c r="C2154" s="18" t="s">
        <v>4388</v>
      </c>
      <c r="D2154" s="18" t="s">
        <v>60</v>
      </c>
      <c r="E2154" s="20">
        <v>23385.8</v>
      </c>
      <c r="F2154" s="21">
        <v>1</v>
      </c>
    </row>
    <row r="2155" spans="1:6" x14ac:dyDescent="0.25">
      <c r="A2155" s="14" t="str">
        <f t="shared" si="33"/>
        <v>21507230</v>
      </c>
      <c r="B2155" s="14" t="s">
        <v>4389</v>
      </c>
      <c r="C2155" s="14" t="s">
        <v>4390</v>
      </c>
      <c r="D2155" s="14" t="s">
        <v>191</v>
      </c>
      <c r="E2155" s="16">
        <v>138126.48000000001</v>
      </c>
      <c r="F2155" s="17">
        <v>1</v>
      </c>
    </row>
    <row r="2156" spans="1:6" x14ac:dyDescent="0.25">
      <c r="A2156" s="14" t="str">
        <f t="shared" si="33"/>
        <v>21541422</v>
      </c>
      <c r="B2156" s="14" t="s">
        <v>4391</v>
      </c>
      <c r="C2156" s="14" t="s">
        <v>4392</v>
      </c>
      <c r="D2156" s="14" t="s">
        <v>60</v>
      </c>
      <c r="E2156" s="16">
        <v>5082.34</v>
      </c>
      <c r="F2156" s="17">
        <v>1</v>
      </c>
    </row>
    <row r="2157" spans="1:6" x14ac:dyDescent="0.25">
      <c r="A2157" s="14" t="str">
        <f t="shared" si="33"/>
        <v>21554423</v>
      </c>
      <c r="B2157" s="14" t="s">
        <v>4393</v>
      </c>
      <c r="C2157" s="14" t="s">
        <v>4394</v>
      </c>
      <c r="D2157" s="14" t="s">
        <v>235</v>
      </c>
      <c r="E2157" s="16">
        <v>10940288.66</v>
      </c>
      <c r="F2157" s="17">
        <v>1</v>
      </c>
    </row>
    <row r="2158" spans="1:6" x14ac:dyDescent="0.25">
      <c r="A2158" s="14" t="str">
        <f t="shared" si="33"/>
        <v>21556063</v>
      </c>
      <c r="B2158" s="18" t="s">
        <v>4395</v>
      </c>
      <c r="C2158" s="18" t="s">
        <v>4396</v>
      </c>
      <c r="D2158" s="18" t="s">
        <v>235</v>
      </c>
      <c r="E2158" s="20">
        <v>846191.65</v>
      </c>
      <c r="F2158" s="21">
        <v>1</v>
      </c>
    </row>
    <row r="2159" spans="1:6" x14ac:dyDescent="0.25">
      <c r="A2159" s="14" t="str">
        <f t="shared" si="33"/>
        <v>21561576</v>
      </c>
      <c r="B2159" s="14" t="s">
        <v>4397</v>
      </c>
      <c r="C2159" s="14" t="s">
        <v>4398</v>
      </c>
      <c r="D2159" s="14" t="s">
        <v>235</v>
      </c>
      <c r="E2159" s="16">
        <v>1092370.3999999999</v>
      </c>
      <c r="F2159" s="17">
        <v>1</v>
      </c>
    </row>
    <row r="2160" spans="1:6" x14ac:dyDescent="0.25">
      <c r="A2160" s="14" t="str">
        <f t="shared" si="33"/>
        <v>21562855</v>
      </c>
      <c r="B2160" s="14" t="s">
        <v>4399</v>
      </c>
      <c r="C2160" s="14" t="s">
        <v>4400</v>
      </c>
      <c r="D2160" s="14" t="s">
        <v>235</v>
      </c>
      <c r="E2160" s="16">
        <v>425739.61</v>
      </c>
      <c r="F2160" s="17">
        <v>1</v>
      </c>
    </row>
    <row r="2161" spans="1:6" x14ac:dyDescent="0.25">
      <c r="A2161" s="14" t="str">
        <f t="shared" si="33"/>
        <v>21565783</v>
      </c>
      <c r="B2161" s="14" t="s">
        <v>4401</v>
      </c>
      <c r="C2161" s="14" t="s">
        <v>4402</v>
      </c>
      <c r="D2161" s="14" t="s">
        <v>235</v>
      </c>
      <c r="E2161" s="16">
        <v>18928348.620000001</v>
      </c>
      <c r="F2161" s="17">
        <v>1</v>
      </c>
    </row>
    <row r="2162" spans="1:6" x14ac:dyDescent="0.25">
      <c r="A2162" s="14" t="str">
        <f t="shared" si="33"/>
        <v>21575234</v>
      </c>
      <c r="B2162" s="18" t="s">
        <v>4403</v>
      </c>
      <c r="C2162" s="18" t="s">
        <v>4404</v>
      </c>
      <c r="D2162" s="18" t="s">
        <v>235</v>
      </c>
      <c r="E2162" s="20">
        <v>19304.990000000002</v>
      </c>
      <c r="F2162" s="21">
        <v>1</v>
      </c>
    </row>
    <row r="2163" spans="1:6" x14ac:dyDescent="0.25">
      <c r="A2163" s="14" t="str">
        <f t="shared" si="33"/>
        <v>21575709</v>
      </c>
      <c r="B2163" s="18" t="s">
        <v>4405</v>
      </c>
      <c r="C2163" s="18" t="s">
        <v>25</v>
      </c>
      <c r="D2163" s="18" t="s">
        <v>235</v>
      </c>
      <c r="E2163" s="20">
        <v>96662663.260000005</v>
      </c>
      <c r="F2163" s="21">
        <v>1</v>
      </c>
    </row>
    <row r="2164" spans="1:6" x14ac:dyDescent="0.25">
      <c r="A2164" s="14" t="str">
        <f t="shared" si="33"/>
        <v>21583042</v>
      </c>
      <c r="B2164" s="18" t="s">
        <v>4406</v>
      </c>
      <c r="C2164" s="18" t="s">
        <v>4407</v>
      </c>
      <c r="D2164" s="18" t="s">
        <v>235</v>
      </c>
      <c r="E2164" s="20">
        <v>7818.65</v>
      </c>
      <c r="F2164" s="21">
        <v>1</v>
      </c>
    </row>
    <row r="2165" spans="1:6" x14ac:dyDescent="0.25">
      <c r="A2165" s="14" t="str">
        <f t="shared" si="33"/>
        <v>21583616</v>
      </c>
      <c r="B2165" s="18" t="s">
        <v>4408</v>
      </c>
      <c r="C2165" s="18" t="s">
        <v>4409</v>
      </c>
      <c r="D2165" s="18" t="s">
        <v>235</v>
      </c>
      <c r="E2165" s="20">
        <v>128086.13</v>
      </c>
      <c r="F2165" s="21">
        <v>1</v>
      </c>
    </row>
    <row r="2166" spans="1:6" x14ac:dyDescent="0.25">
      <c r="A2166" s="14" t="str">
        <f t="shared" si="33"/>
        <v>21585770</v>
      </c>
      <c r="B2166" s="14" t="s">
        <v>4410</v>
      </c>
      <c r="C2166" s="14" t="s">
        <v>4411</v>
      </c>
      <c r="D2166" s="14" t="s">
        <v>217</v>
      </c>
      <c r="E2166" s="16">
        <v>65764.2</v>
      </c>
      <c r="F2166" s="17">
        <v>1</v>
      </c>
    </row>
    <row r="2167" spans="1:6" x14ac:dyDescent="0.25">
      <c r="A2167" s="14" t="str">
        <f t="shared" si="33"/>
        <v>21586987</v>
      </c>
      <c r="B2167" s="18" t="s">
        <v>4412</v>
      </c>
      <c r="C2167" s="18" t="s">
        <v>4413</v>
      </c>
      <c r="D2167" s="18" t="s">
        <v>235</v>
      </c>
      <c r="E2167" s="20">
        <v>3405733.06</v>
      </c>
      <c r="F2167" s="21">
        <v>1</v>
      </c>
    </row>
    <row r="2168" spans="1:6" x14ac:dyDescent="0.25">
      <c r="A2168" s="14" t="str">
        <f t="shared" si="33"/>
        <v>21587373</v>
      </c>
      <c r="B2168" s="14" t="s">
        <v>4414</v>
      </c>
      <c r="C2168" s="14" t="s">
        <v>4415</v>
      </c>
      <c r="D2168" s="14" t="s">
        <v>235</v>
      </c>
      <c r="E2168" s="16">
        <v>2109077.86</v>
      </c>
      <c r="F2168" s="17">
        <v>1</v>
      </c>
    </row>
    <row r="2169" spans="1:6" x14ac:dyDescent="0.25">
      <c r="A2169" s="14" t="str">
        <f t="shared" si="33"/>
        <v>21594064</v>
      </c>
      <c r="B2169" s="14" t="s">
        <v>4416</v>
      </c>
      <c r="C2169" s="14" t="s">
        <v>4417</v>
      </c>
      <c r="D2169" s="14" t="s">
        <v>235</v>
      </c>
      <c r="E2169" s="16">
        <v>778138.63</v>
      </c>
      <c r="F2169" s="17">
        <v>1</v>
      </c>
    </row>
    <row r="2170" spans="1:6" x14ac:dyDescent="0.25">
      <c r="A2170" s="14" t="str">
        <f t="shared" si="33"/>
        <v>21599824</v>
      </c>
      <c r="B2170" s="14" t="s">
        <v>4418</v>
      </c>
      <c r="C2170" s="14" t="s">
        <v>4419</v>
      </c>
      <c r="D2170" s="14" t="s">
        <v>235</v>
      </c>
      <c r="E2170" s="16">
        <v>7477225.5700000003</v>
      </c>
      <c r="F2170" s="17">
        <v>1</v>
      </c>
    </row>
    <row r="2171" spans="1:6" x14ac:dyDescent="0.25">
      <c r="A2171" s="14" t="str">
        <f t="shared" si="33"/>
        <v>21661236</v>
      </c>
      <c r="B2171" s="18" t="s">
        <v>4420</v>
      </c>
      <c r="C2171" s="18" t="s">
        <v>4421</v>
      </c>
      <c r="D2171" s="18" t="s">
        <v>235</v>
      </c>
      <c r="E2171" s="20">
        <v>82064.639999999999</v>
      </c>
      <c r="F2171" s="21">
        <v>1</v>
      </c>
    </row>
    <row r="2172" spans="1:6" x14ac:dyDescent="0.25">
      <c r="A2172" s="14" t="str">
        <f t="shared" si="33"/>
        <v>21759815</v>
      </c>
      <c r="B2172" s="14" t="s">
        <v>4422</v>
      </c>
      <c r="C2172" s="14" t="s">
        <v>4423</v>
      </c>
      <c r="D2172" s="14" t="s">
        <v>60</v>
      </c>
      <c r="E2172" s="16">
        <v>202444.02</v>
      </c>
      <c r="F2172" s="17">
        <v>1</v>
      </c>
    </row>
    <row r="2173" spans="1:6" x14ac:dyDescent="0.25">
      <c r="A2173" s="14" t="str">
        <f t="shared" si="33"/>
        <v>21813236</v>
      </c>
      <c r="B2173" s="18" t="s">
        <v>4424</v>
      </c>
      <c r="C2173" s="18" t="s">
        <v>4425</v>
      </c>
      <c r="D2173" s="18" t="s">
        <v>229</v>
      </c>
      <c r="E2173" s="20">
        <v>17555.48</v>
      </c>
      <c r="F2173" s="21">
        <v>1</v>
      </c>
    </row>
    <row r="2174" spans="1:6" x14ac:dyDescent="0.25">
      <c r="A2174" s="14" t="str">
        <f t="shared" si="33"/>
        <v>21827818</v>
      </c>
      <c r="B2174" s="14" t="s">
        <v>4426</v>
      </c>
      <c r="C2174" s="14" t="s">
        <v>4427</v>
      </c>
      <c r="D2174" s="14" t="s">
        <v>191</v>
      </c>
      <c r="E2174" s="16">
        <v>81506.490000000005</v>
      </c>
      <c r="F2174" s="17">
        <v>1</v>
      </c>
    </row>
    <row r="2175" spans="1:6" x14ac:dyDescent="0.25">
      <c r="A2175" s="14" t="str">
        <f t="shared" si="33"/>
        <v>21927641</v>
      </c>
      <c r="B2175" s="18" t="s">
        <v>4428</v>
      </c>
      <c r="C2175" s="18" t="s">
        <v>4429</v>
      </c>
      <c r="D2175" s="18" t="s">
        <v>214</v>
      </c>
      <c r="E2175" s="20">
        <v>1318.18</v>
      </c>
      <c r="F2175" s="21">
        <v>1</v>
      </c>
    </row>
    <row r="2176" spans="1:6" x14ac:dyDescent="0.25">
      <c r="A2176" s="14" t="str">
        <f t="shared" si="33"/>
        <v>21946306</v>
      </c>
      <c r="B2176" s="14" t="s">
        <v>4430</v>
      </c>
      <c r="C2176" s="14" t="s">
        <v>4431</v>
      </c>
      <c r="D2176" s="14" t="s">
        <v>235</v>
      </c>
      <c r="E2176" s="16">
        <v>176245.19</v>
      </c>
      <c r="F2176" s="17">
        <v>1</v>
      </c>
    </row>
    <row r="2177" spans="1:6" x14ac:dyDescent="0.25">
      <c r="A2177" s="14" t="str">
        <f t="shared" si="33"/>
        <v>21982031</v>
      </c>
      <c r="B2177" s="14" t="s">
        <v>4432</v>
      </c>
      <c r="C2177" s="14" t="s">
        <v>4433</v>
      </c>
      <c r="D2177" s="14" t="s">
        <v>60</v>
      </c>
      <c r="E2177" s="16">
        <v>380591</v>
      </c>
      <c r="F2177" s="17">
        <v>1</v>
      </c>
    </row>
    <row r="2178" spans="1:6" x14ac:dyDescent="0.25">
      <c r="A2178" s="14" t="str">
        <f t="shared" si="33"/>
        <v>22005723</v>
      </c>
      <c r="B2178" s="18" t="s">
        <v>4434</v>
      </c>
      <c r="C2178" s="18" t="s">
        <v>4435</v>
      </c>
      <c r="D2178" s="18" t="s">
        <v>235</v>
      </c>
      <c r="E2178" s="20">
        <v>38292.83</v>
      </c>
      <c r="F2178" s="21">
        <v>1</v>
      </c>
    </row>
    <row r="2179" spans="1:6" x14ac:dyDescent="0.25">
      <c r="A2179" s="14" t="str">
        <f t="shared" si="33"/>
        <v>22010390</v>
      </c>
      <c r="B2179" s="18" t="s">
        <v>4436</v>
      </c>
      <c r="C2179" s="18" t="s">
        <v>4437</v>
      </c>
      <c r="D2179" s="18" t="s">
        <v>235</v>
      </c>
      <c r="E2179" s="20">
        <v>720923.95</v>
      </c>
      <c r="F2179" s="21">
        <v>1</v>
      </c>
    </row>
    <row r="2180" spans="1:6" x14ac:dyDescent="0.25">
      <c r="A2180" s="14" t="str">
        <f t="shared" si="33"/>
        <v>22011301</v>
      </c>
      <c r="B2180" s="18" t="s">
        <v>4438</v>
      </c>
      <c r="C2180" s="18" t="s">
        <v>4439</v>
      </c>
      <c r="D2180" s="18" t="s">
        <v>244</v>
      </c>
      <c r="E2180" s="20">
        <v>77510.55</v>
      </c>
      <c r="F2180" s="21">
        <v>1</v>
      </c>
    </row>
    <row r="2181" spans="1:6" x14ac:dyDescent="0.25">
      <c r="A2181" s="14" t="str">
        <f t="shared" si="33"/>
        <v>22018599</v>
      </c>
      <c r="B2181" s="14" t="s">
        <v>4440</v>
      </c>
      <c r="C2181" s="14" t="s">
        <v>4441</v>
      </c>
      <c r="D2181" s="14" t="s">
        <v>302</v>
      </c>
      <c r="E2181" s="16">
        <v>596514.24</v>
      </c>
      <c r="F2181" s="17">
        <v>1</v>
      </c>
    </row>
    <row r="2182" spans="1:6" x14ac:dyDescent="0.25">
      <c r="A2182" s="14" t="str">
        <f t="shared" si="33"/>
        <v>22050330</v>
      </c>
      <c r="B2182" s="14" t="s">
        <v>4442</v>
      </c>
      <c r="C2182" s="14" t="s">
        <v>4443</v>
      </c>
      <c r="D2182" s="14" t="s">
        <v>235</v>
      </c>
      <c r="E2182" s="16">
        <v>1597642.64</v>
      </c>
      <c r="F2182" s="17">
        <v>1</v>
      </c>
    </row>
    <row r="2183" spans="1:6" x14ac:dyDescent="0.25">
      <c r="A2183" s="14" t="str">
        <f t="shared" ref="A2183:A2246" si="34">LEFT(SUBSTITUTE(SUBSTITUTE(SUBSTITUTE(SUBSTITUTE(TRIM(B2183),".",""),"/",""),"-","")," ",""), 8)</f>
        <v>22054084</v>
      </c>
      <c r="B2183" s="18" t="s">
        <v>4444</v>
      </c>
      <c r="C2183" s="18" t="s">
        <v>4445</v>
      </c>
      <c r="D2183" s="18" t="s">
        <v>235</v>
      </c>
      <c r="E2183" s="20">
        <v>844262.11</v>
      </c>
      <c r="F2183" s="21">
        <v>1</v>
      </c>
    </row>
    <row r="2184" spans="1:6" x14ac:dyDescent="0.25">
      <c r="A2184" s="14" t="str">
        <f t="shared" si="34"/>
        <v>22056741</v>
      </c>
      <c r="B2184" s="14" t="s">
        <v>4446</v>
      </c>
      <c r="C2184" s="14" t="s">
        <v>4447</v>
      </c>
      <c r="D2184" s="14" t="s">
        <v>235</v>
      </c>
      <c r="E2184" s="16">
        <v>448756.72</v>
      </c>
      <c r="F2184" s="17">
        <v>1</v>
      </c>
    </row>
    <row r="2185" spans="1:6" x14ac:dyDescent="0.25">
      <c r="A2185" s="14" t="str">
        <f t="shared" si="34"/>
        <v>22057178</v>
      </c>
      <c r="B2185" s="14" t="s">
        <v>4448</v>
      </c>
      <c r="C2185" s="14" t="s">
        <v>4449</v>
      </c>
      <c r="D2185" s="14" t="s">
        <v>235</v>
      </c>
      <c r="E2185" s="16">
        <v>2360319.31</v>
      </c>
      <c r="F2185" s="17">
        <v>1</v>
      </c>
    </row>
    <row r="2186" spans="1:6" x14ac:dyDescent="0.25">
      <c r="A2186" s="14" t="str">
        <f t="shared" si="34"/>
        <v>22073381</v>
      </c>
      <c r="B2186" s="18" t="s">
        <v>4450</v>
      </c>
      <c r="C2186" s="18" t="s">
        <v>4451</v>
      </c>
      <c r="D2186" s="18" t="s">
        <v>235</v>
      </c>
      <c r="E2186" s="20">
        <v>129470.22</v>
      </c>
      <c r="F2186" s="21">
        <v>1</v>
      </c>
    </row>
    <row r="2187" spans="1:6" x14ac:dyDescent="0.25">
      <c r="A2187" s="14" t="str">
        <f t="shared" si="34"/>
        <v>22104641</v>
      </c>
      <c r="B2187" s="18" t="s">
        <v>4452</v>
      </c>
      <c r="C2187" s="18" t="s">
        <v>4453</v>
      </c>
      <c r="D2187" s="18" t="s">
        <v>252</v>
      </c>
      <c r="E2187" s="20">
        <v>356137.23</v>
      </c>
      <c r="F2187" s="21">
        <v>1</v>
      </c>
    </row>
    <row r="2188" spans="1:6" x14ac:dyDescent="0.25">
      <c r="A2188" s="14" t="str">
        <f t="shared" si="34"/>
        <v>22134836</v>
      </c>
      <c r="B2188" s="18" t="s">
        <v>4454</v>
      </c>
      <c r="C2188" s="18" t="s">
        <v>4455</v>
      </c>
      <c r="D2188" s="18" t="s">
        <v>217</v>
      </c>
      <c r="E2188" s="20">
        <v>33930.47</v>
      </c>
      <c r="F2188" s="21">
        <v>1</v>
      </c>
    </row>
    <row r="2189" spans="1:6" x14ac:dyDescent="0.25">
      <c r="A2189" s="14" t="str">
        <f t="shared" si="34"/>
        <v>22156933</v>
      </c>
      <c r="B2189" s="14" t="s">
        <v>4456</v>
      </c>
      <c r="C2189" s="14" t="s">
        <v>4457</v>
      </c>
      <c r="D2189" s="14" t="s">
        <v>209</v>
      </c>
      <c r="E2189" s="16">
        <v>8237027.9100000001</v>
      </c>
      <c r="F2189" s="17">
        <v>1</v>
      </c>
    </row>
    <row r="2190" spans="1:6" x14ac:dyDescent="0.25">
      <c r="A2190" s="14" t="str">
        <f t="shared" si="34"/>
        <v>22235081</v>
      </c>
      <c r="B2190" s="18" t="s">
        <v>4458</v>
      </c>
      <c r="C2190" s="18" t="s">
        <v>4459</v>
      </c>
      <c r="D2190" s="18" t="s">
        <v>60</v>
      </c>
      <c r="E2190" s="20">
        <v>36615.5</v>
      </c>
      <c r="F2190" s="21">
        <v>1</v>
      </c>
    </row>
    <row r="2191" spans="1:6" x14ac:dyDescent="0.25">
      <c r="A2191" s="14" t="str">
        <f t="shared" si="34"/>
        <v>22272628</v>
      </c>
      <c r="B2191" s="14" t="s">
        <v>4460</v>
      </c>
      <c r="C2191" s="14" t="s">
        <v>4461</v>
      </c>
      <c r="D2191" s="14" t="s">
        <v>60</v>
      </c>
      <c r="E2191" s="16">
        <v>8576.1</v>
      </c>
      <c r="F2191" s="17">
        <v>1</v>
      </c>
    </row>
    <row r="2192" spans="1:6" x14ac:dyDescent="0.25">
      <c r="A2192" s="14" t="str">
        <f t="shared" si="34"/>
        <v>22323976</v>
      </c>
      <c r="B2192" s="18" t="s">
        <v>4462</v>
      </c>
      <c r="C2192" s="18" t="s">
        <v>3230</v>
      </c>
      <c r="D2192" s="18" t="s">
        <v>235</v>
      </c>
      <c r="E2192" s="20">
        <v>1788422.8</v>
      </c>
      <c r="F2192" s="21">
        <v>1</v>
      </c>
    </row>
    <row r="2193" spans="1:6" x14ac:dyDescent="0.25">
      <c r="A2193" s="14" t="str">
        <f t="shared" si="34"/>
        <v>22324693</v>
      </c>
      <c r="B2193" s="18" t="s">
        <v>4463</v>
      </c>
      <c r="C2193" s="18" t="s">
        <v>4464</v>
      </c>
      <c r="D2193" s="18" t="s">
        <v>235</v>
      </c>
      <c r="E2193" s="20">
        <v>4425291.76</v>
      </c>
      <c r="F2193" s="21">
        <v>1</v>
      </c>
    </row>
    <row r="2194" spans="1:6" x14ac:dyDescent="0.25">
      <c r="A2194" s="14" t="str">
        <f t="shared" si="34"/>
        <v>22326794</v>
      </c>
      <c r="B2194" s="18" t="s">
        <v>4465</v>
      </c>
      <c r="C2194" s="18" t="s">
        <v>4466</v>
      </c>
      <c r="D2194" s="18" t="s">
        <v>194</v>
      </c>
      <c r="E2194" s="20">
        <v>21004.94</v>
      </c>
      <c r="F2194" s="21">
        <v>1</v>
      </c>
    </row>
    <row r="2195" spans="1:6" x14ac:dyDescent="0.25">
      <c r="A2195" s="14" t="str">
        <f t="shared" si="34"/>
        <v>22330369</v>
      </c>
      <c r="B2195" s="18" t="s">
        <v>4467</v>
      </c>
      <c r="C2195" s="18" t="s">
        <v>4468</v>
      </c>
      <c r="D2195" s="18" t="s">
        <v>235</v>
      </c>
      <c r="E2195" s="20">
        <v>1822720.32</v>
      </c>
      <c r="F2195" s="21">
        <v>1</v>
      </c>
    </row>
    <row r="2196" spans="1:6" x14ac:dyDescent="0.25">
      <c r="A2196" s="14" t="str">
        <f t="shared" si="34"/>
        <v>22420830</v>
      </c>
      <c r="B2196" s="14" t="s">
        <v>4469</v>
      </c>
      <c r="C2196" s="14" t="s">
        <v>4470</v>
      </c>
      <c r="D2196" s="14" t="s">
        <v>235</v>
      </c>
      <c r="E2196" s="16">
        <v>389321.65</v>
      </c>
      <c r="F2196" s="17">
        <v>1</v>
      </c>
    </row>
    <row r="2197" spans="1:6" x14ac:dyDescent="0.25">
      <c r="A2197" s="14" t="str">
        <f t="shared" si="34"/>
        <v>22430764</v>
      </c>
      <c r="B2197" s="18" t="s">
        <v>4471</v>
      </c>
      <c r="C2197" s="18" t="s">
        <v>4472</v>
      </c>
      <c r="D2197" s="18" t="s">
        <v>60</v>
      </c>
      <c r="E2197" s="20">
        <v>142852.14000000001</v>
      </c>
      <c r="F2197" s="21">
        <v>1</v>
      </c>
    </row>
    <row r="2198" spans="1:6" x14ac:dyDescent="0.25">
      <c r="A2198" s="14" t="str">
        <f t="shared" si="34"/>
        <v>22606053</v>
      </c>
      <c r="B2198" s="18" t="s">
        <v>4473</v>
      </c>
      <c r="C2198" s="18" t="s">
        <v>4474</v>
      </c>
      <c r="D2198" s="18" t="s">
        <v>209</v>
      </c>
      <c r="E2198" s="20">
        <v>252728.88</v>
      </c>
      <c r="F2198" s="21">
        <v>1</v>
      </c>
    </row>
    <row r="2199" spans="1:6" x14ac:dyDescent="0.25">
      <c r="A2199" s="14" t="str">
        <f t="shared" si="34"/>
        <v>22610668</v>
      </c>
      <c r="B2199" s="14" t="s">
        <v>4475</v>
      </c>
      <c r="C2199" s="14" t="s">
        <v>4476</v>
      </c>
      <c r="D2199" s="14" t="s">
        <v>272</v>
      </c>
      <c r="E2199" s="16">
        <v>224582.21</v>
      </c>
      <c r="F2199" s="17">
        <v>1</v>
      </c>
    </row>
    <row r="2200" spans="1:6" x14ac:dyDescent="0.25">
      <c r="A2200" s="14" t="str">
        <f t="shared" si="34"/>
        <v>22648187</v>
      </c>
      <c r="B2200" s="18" t="s">
        <v>4477</v>
      </c>
      <c r="C2200" s="18" t="s">
        <v>4478</v>
      </c>
      <c r="D2200" s="18" t="s">
        <v>235</v>
      </c>
      <c r="E2200" s="20">
        <v>15178.72</v>
      </c>
      <c r="F2200" s="21">
        <v>1</v>
      </c>
    </row>
    <row r="2201" spans="1:6" x14ac:dyDescent="0.25">
      <c r="A2201" s="14" t="str">
        <f t="shared" si="34"/>
        <v>22669931</v>
      </c>
      <c r="B2201" s="18" t="s">
        <v>4479</v>
      </c>
      <c r="C2201" s="18" t="s">
        <v>4480</v>
      </c>
      <c r="D2201" s="18" t="s">
        <v>235</v>
      </c>
      <c r="E2201" s="20">
        <v>44189033.350000001</v>
      </c>
      <c r="F2201" s="21">
        <v>1</v>
      </c>
    </row>
    <row r="2202" spans="1:6" x14ac:dyDescent="0.25">
      <c r="A2202" s="14" t="str">
        <f t="shared" si="34"/>
        <v>22694818</v>
      </c>
      <c r="B2202" s="18" t="s">
        <v>4481</v>
      </c>
      <c r="C2202" s="18" t="s">
        <v>4482</v>
      </c>
      <c r="D2202" s="18" t="s">
        <v>60</v>
      </c>
      <c r="E2202" s="20">
        <v>531264.47</v>
      </c>
      <c r="F2202" s="21">
        <v>1</v>
      </c>
    </row>
    <row r="2203" spans="1:6" x14ac:dyDescent="0.25">
      <c r="A2203" s="14" t="str">
        <f t="shared" si="34"/>
        <v>22708549</v>
      </c>
      <c r="B2203" s="18" t="s">
        <v>4483</v>
      </c>
      <c r="C2203" s="18" t="s">
        <v>4484</v>
      </c>
      <c r="D2203" s="18" t="s">
        <v>235</v>
      </c>
      <c r="E2203" s="20">
        <v>325978.95</v>
      </c>
      <c r="F2203" s="21">
        <v>1</v>
      </c>
    </row>
    <row r="2204" spans="1:6" x14ac:dyDescent="0.25">
      <c r="A2204" s="14" t="str">
        <f t="shared" si="34"/>
        <v>22720117</v>
      </c>
      <c r="B2204" s="14" t="s">
        <v>4485</v>
      </c>
      <c r="C2204" s="14" t="s">
        <v>4486</v>
      </c>
      <c r="D2204" s="14" t="s">
        <v>191</v>
      </c>
      <c r="E2204" s="16">
        <v>68949.509999999995</v>
      </c>
      <c r="F2204" s="17">
        <v>1</v>
      </c>
    </row>
    <row r="2205" spans="1:6" x14ac:dyDescent="0.25">
      <c r="A2205" s="14" t="str">
        <f t="shared" si="34"/>
        <v>22742023</v>
      </c>
      <c r="B2205" s="18" t="s">
        <v>4487</v>
      </c>
      <c r="C2205" s="18" t="s">
        <v>4488</v>
      </c>
      <c r="D2205" s="18" t="s">
        <v>222</v>
      </c>
      <c r="E2205" s="20">
        <v>113970.12</v>
      </c>
      <c r="F2205" s="21">
        <v>1</v>
      </c>
    </row>
    <row r="2206" spans="1:6" x14ac:dyDescent="0.25">
      <c r="A2206" s="14" t="str">
        <f t="shared" si="34"/>
        <v>22790182</v>
      </c>
      <c r="B2206" s="14" t="s">
        <v>4489</v>
      </c>
      <c r="C2206" s="14" t="s">
        <v>4490</v>
      </c>
      <c r="D2206" s="14" t="s">
        <v>235</v>
      </c>
      <c r="E2206" s="16">
        <v>5902194.9900000002</v>
      </c>
      <c r="F2206" s="17">
        <v>1</v>
      </c>
    </row>
    <row r="2207" spans="1:6" x14ac:dyDescent="0.25">
      <c r="A2207" s="14" t="str">
        <f t="shared" si="34"/>
        <v>22859797</v>
      </c>
      <c r="B2207" s="14" t="s">
        <v>4491</v>
      </c>
      <c r="C2207" s="14" t="s">
        <v>4492</v>
      </c>
      <c r="D2207" s="14" t="s">
        <v>383</v>
      </c>
      <c r="E2207" s="16">
        <v>794952.04</v>
      </c>
      <c r="F2207" s="17">
        <v>1</v>
      </c>
    </row>
    <row r="2208" spans="1:6" x14ac:dyDescent="0.25">
      <c r="A2208" s="14" t="str">
        <f t="shared" si="34"/>
        <v>22888846</v>
      </c>
      <c r="B2208" s="14" t="s">
        <v>4493</v>
      </c>
      <c r="C2208" s="14" t="s">
        <v>4494</v>
      </c>
      <c r="D2208" s="14" t="s">
        <v>235</v>
      </c>
      <c r="E2208" s="16">
        <v>1742502.42</v>
      </c>
      <c r="F2208" s="17">
        <v>1</v>
      </c>
    </row>
    <row r="2209" spans="1:6" x14ac:dyDescent="0.25">
      <c r="A2209" s="14" t="str">
        <f t="shared" si="34"/>
        <v>22918155</v>
      </c>
      <c r="B2209" s="14" t="s">
        <v>4495</v>
      </c>
      <c r="C2209" s="14" t="s">
        <v>4496</v>
      </c>
      <c r="D2209" s="14" t="s">
        <v>287</v>
      </c>
      <c r="E2209" s="16">
        <v>541466.57999999996</v>
      </c>
      <c r="F2209" s="17">
        <v>1</v>
      </c>
    </row>
    <row r="2210" spans="1:6" x14ac:dyDescent="0.25">
      <c r="A2210" s="14" t="str">
        <f t="shared" si="34"/>
        <v>22965180</v>
      </c>
      <c r="B2210" s="18" t="s">
        <v>4497</v>
      </c>
      <c r="C2210" s="18" t="s">
        <v>4498</v>
      </c>
      <c r="D2210" s="18" t="s">
        <v>287</v>
      </c>
      <c r="E2210" s="20">
        <v>1238253.23</v>
      </c>
      <c r="F2210" s="21">
        <v>1</v>
      </c>
    </row>
    <row r="2211" spans="1:6" x14ac:dyDescent="0.25">
      <c r="A2211" s="14" t="str">
        <f t="shared" si="34"/>
        <v>22986442</v>
      </c>
      <c r="B2211" s="18" t="s">
        <v>4499</v>
      </c>
      <c r="C2211" s="18" t="s">
        <v>4500</v>
      </c>
      <c r="D2211" s="18" t="s">
        <v>235</v>
      </c>
      <c r="E2211" s="20">
        <v>1705205.12</v>
      </c>
      <c r="F2211" s="21">
        <v>1</v>
      </c>
    </row>
    <row r="2212" spans="1:6" x14ac:dyDescent="0.25">
      <c r="A2212" s="14" t="str">
        <f t="shared" si="34"/>
        <v>23014870</v>
      </c>
      <c r="B2212" s="18" t="s">
        <v>4501</v>
      </c>
      <c r="C2212" s="18" t="s">
        <v>4502</v>
      </c>
      <c r="D2212" s="18" t="s">
        <v>249</v>
      </c>
      <c r="E2212" s="20">
        <v>75854.679999999993</v>
      </c>
      <c r="F2212" s="21">
        <v>1</v>
      </c>
    </row>
    <row r="2213" spans="1:6" x14ac:dyDescent="0.25">
      <c r="A2213" s="14" t="str">
        <f t="shared" si="34"/>
        <v>23020456</v>
      </c>
      <c r="B2213" s="18" t="s">
        <v>4503</v>
      </c>
      <c r="C2213" s="18" t="s">
        <v>4504</v>
      </c>
      <c r="D2213" s="18" t="s">
        <v>235</v>
      </c>
      <c r="E2213" s="20">
        <v>2517486.27</v>
      </c>
      <c r="F2213" s="21">
        <v>1</v>
      </c>
    </row>
    <row r="2214" spans="1:6" x14ac:dyDescent="0.25">
      <c r="A2214" s="14" t="str">
        <f t="shared" si="34"/>
        <v>23065329</v>
      </c>
      <c r="B2214" s="18" t="s">
        <v>4505</v>
      </c>
      <c r="C2214" s="18" t="s">
        <v>27</v>
      </c>
      <c r="D2214" s="18" t="s">
        <v>235</v>
      </c>
      <c r="E2214" s="20">
        <v>7494268.1699999999</v>
      </c>
      <c r="F2214" s="21">
        <v>1</v>
      </c>
    </row>
    <row r="2215" spans="1:6" x14ac:dyDescent="0.25">
      <c r="A2215" s="14" t="str">
        <f t="shared" si="34"/>
        <v>23076465</v>
      </c>
      <c r="B2215" s="18" t="s">
        <v>4506</v>
      </c>
      <c r="C2215" s="18" t="s">
        <v>4507</v>
      </c>
      <c r="D2215" s="18" t="s">
        <v>214</v>
      </c>
      <c r="E2215" s="20">
        <v>62339.88</v>
      </c>
      <c r="F2215" s="21">
        <v>1</v>
      </c>
    </row>
    <row r="2216" spans="1:6" x14ac:dyDescent="0.25">
      <c r="A2216" s="14" t="str">
        <f t="shared" si="34"/>
        <v>23082951</v>
      </c>
      <c r="B2216" s="14" t="s">
        <v>4508</v>
      </c>
      <c r="C2216" s="14" t="s">
        <v>4509</v>
      </c>
      <c r="D2216" s="14" t="s">
        <v>388</v>
      </c>
      <c r="E2216" s="16">
        <v>14189.73</v>
      </c>
      <c r="F2216" s="17">
        <v>1</v>
      </c>
    </row>
    <row r="2217" spans="1:6" x14ac:dyDescent="0.25">
      <c r="A2217" s="14" t="str">
        <f t="shared" si="34"/>
        <v>23179954</v>
      </c>
      <c r="B2217" s="18" t="s">
        <v>4510</v>
      </c>
      <c r="C2217" s="18" t="s">
        <v>4511</v>
      </c>
      <c r="D2217" s="18" t="s">
        <v>60</v>
      </c>
      <c r="E2217" s="20">
        <v>42808232.299999997</v>
      </c>
      <c r="F2217" s="21">
        <v>1</v>
      </c>
    </row>
    <row r="2218" spans="1:6" x14ac:dyDescent="0.25">
      <c r="A2218" s="14" t="str">
        <f t="shared" si="34"/>
        <v>23221286</v>
      </c>
      <c r="B2218" s="18" t="s">
        <v>4512</v>
      </c>
      <c r="C2218" s="18" t="s">
        <v>4513</v>
      </c>
      <c r="D2218" s="18" t="s">
        <v>235</v>
      </c>
      <c r="E2218" s="20">
        <v>146946.25</v>
      </c>
      <c r="F2218" s="21">
        <v>1</v>
      </c>
    </row>
    <row r="2219" spans="1:6" x14ac:dyDescent="0.25">
      <c r="A2219" s="14" t="str">
        <f t="shared" si="34"/>
        <v>23237142</v>
      </c>
      <c r="B2219" s="18" t="s">
        <v>4514</v>
      </c>
      <c r="C2219" s="18" t="s">
        <v>4515</v>
      </c>
      <c r="D2219" s="18" t="s">
        <v>235</v>
      </c>
      <c r="E2219" s="20">
        <v>106640577.73999999</v>
      </c>
      <c r="F2219" s="21">
        <v>1</v>
      </c>
    </row>
    <row r="2220" spans="1:6" x14ac:dyDescent="0.25">
      <c r="A2220" s="14" t="str">
        <f t="shared" si="34"/>
        <v>23312456</v>
      </c>
      <c r="B2220" s="18" t="s">
        <v>4516</v>
      </c>
      <c r="C2220" s="18" t="s">
        <v>4517</v>
      </c>
      <c r="D2220" s="18" t="s">
        <v>60</v>
      </c>
      <c r="E2220" s="20">
        <v>42333.93</v>
      </c>
      <c r="F2220" s="21">
        <v>1</v>
      </c>
    </row>
    <row r="2221" spans="1:6" x14ac:dyDescent="0.25">
      <c r="A2221" s="14" t="str">
        <f t="shared" si="34"/>
        <v>23343049</v>
      </c>
      <c r="B2221" s="18" t="s">
        <v>4518</v>
      </c>
      <c r="C2221" s="18" t="s">
        <v>4519</v>
      </c>
      <c r="D2221" s="18" t="s">
        <v>235</v>
      </c>
      <c r="E2221" s="20">
        <v>117939.96</v>
      </c>
      <c r="F2221" s="21">
        <v>1</v>
      </c>
    </row>
    <row r="2222" spans="1:6" x14ac:dyDescent="0.25">
      <c r="A2222" s="14" t="str">
        <f t="shared" si="34"/>
        <v>23347958</v>
      </c>
      <c r="B2222" s="18" t="s">
        <v>4520</v>
      </c>
      <c r="C2222" s="18" t="s">
        <v>1177</v>
      </c>
      <c r="D2222" s="18" t="s">
        <v>235</v>
      </c>
      <c r="E2222" s="20">
        <v>8617137.1300000008</v>
      </c>
      <c r="F2222" s="21">
        <v>1</v>
      </c>
    </row>
    <row r="2223" spans="1:6" x14ac:dyDescent="0.25">
      <c r="A2223" s="14" t="str">
        <f t="shared" si="34"/>
        <v>23375306</v>
      </c>
      <c r="B2223" s="18" t="s">
        <v>4521</v>
      </c>
      <c r="C2223" s="18" t="s">
        <v>4522</v>
      </c>
      <c r="D2223" s="18" t="s">
        <v>235</v>
      </c>
      <c r="E2223" s="20">
        <v>747750.99</v>
      </c>
      <c r="F2223" s="21">
        <v>1</v>
      </c>
    </row>
    <row r="2224" spans="1:6" x14ac:dyDescent="0.25">
      <c r="A2224" s="14" t="str">
        <f t="shared" si="34"/>
        <v>23422728</v>
      </c>
      <c r="B2224" s="18" t="s">
        <v>4523</v>
      </c>
      <c r="C2224" s="18" t="s">
        <v>4524</v>
      </c>
      <c r="D2224" s="18" t="s">
        <v>235</v>
      </c>
      <c r="E2224" s="20">
        <v>970815.24</v>
      </c>
      <c r="F2224" s="21">
        <v>1</v>
      </c>
    </row>
    <row r="2225" spans="1:6" x14ac:dyDescent="0.25">
      <c r="A2225" s="14" t="str">
        <f t="shared" si="34"/>
        <v>23430770</v>
      </c>
      <c r="B2225" s="14" t="s">
        <v>4525</v>
      </c>
      <c r="C2225" s="14" t="s">
        <v>4526</v>
      </c>
      <c r="D2225" s="14" t="s">
        <v>194</v>
      </c>
      <c r="E2225" s="16">
        <v>17063848.800000001</v>
      </c>
      <c r="F2225" s="17">
        <v>1</v>
      </c>
    </row>
    <row r="2226" spans="1:6" x14ac:dyDescent="0.25">
      <c r="A2226" s="14" t="str">
        <f t="shared" si="34"/>
        <v>23430945</v>
      </c>
      <c r="B2226" s="18" t="s">
        <v>4527</v>
      </c>
      <c r="C2226" s="18" t="s">
        <v>4528</v>
      </c>
      <c r="D2226" s="18" t="s">
        <v>235</v>
      </c>
      <c r="E2226" s="20">
        <v>741194.47</v>
      </c>
      <c r="F2226" s="21">
        <v>1</v>
      </c>
    </row>
    <row r="2227" spans="1:6" x14ac:dyDescent="0.25">
      <c r="A2227" s="14" t="str">
        <f t="shared" si="34"/>
        <v>23438096</v>
      </c>
      <c r="B2227" s="18" t="s">
        <v>4529</v>
      </c>
      <c r="C2227" s="18" t="s">
        <v>4530</v>
      </c>
      <c r="D2227" s="18" t="s">
        <v>235</v>
      </c>
      <c r="E2227" s="20">
        <v>87912.48</v>
      </c>
      <c r="F2227" s="21">
        <v>1</v>
      </c>
    </row>
    <row r="2228" spans="1:6" x14ac:dyDescent="0.25">
      <c r="A2228" s="14" t="str">
        <f t="shared" si="34"/>
        <v>23497951</v>
      </c>
      <c r="B2228" s="14" t="s">
        <v>4531</v>
      </c>
      <c r="C2228" s="14" t="s">
        <v>4532</v>
      </c>
      <c r="D2228" s="14" t="s">
        <v>470</v>
      </c>
      <c r="E2228" s="16">
        <v>138803.85</v>
      </c>
      <c r="F2228" s="17">
        <v>1</v>
      </c>
    </row>
    <row r="2229" spans="1:6" x14ac:dyDescent="0.25">
      <c r="A2229" s="14" t="str">
        <f t="shared" si="34"/>
        <v>23522956</v>
      </c>
      <c r="B2229" s="18" t="s">
        <v>4533</v>
      </c>
      <c r="C2229" s="18" t="s">
        <v>2502</v>
      </c>
      <c r="D2229" s="18" t="s">
        <v>232</v>
      </c>
      <c r="E2229" s="20">
        <v>658987.06999999995</v>
      </c>
      <c r="F2229" s="21">
        <v>1</v>
      </c>
    </row>
    <row r="2230" spans="1:6" x14ac:dyDescent="0.25">
      <c r="A2230" s="14" t="str">
        <f t="shared" si="34"/>
        <v>23554413</v>
      </c>
      <c r="B2230" s="18" t="s">
        <v>4534</v>
      </c>
      <c r="C2230" s="18" t="s">
        <v>4535</v>
      </c>
      <c r="D2230" s="18" t="s">
        <v>470</v>
      </c>
      <c r="E2230" s="20">
        <v>6049.25</v>
      </c>
      <c r="F2230" s="21">
        <v>1</v>
      </c>
    </row>
    <row r="2231" spans="1:6" x14ac:dyDescent="0.25">
      <c r="A2231" s="14" t="str">
        <f t="shared" si="34"/>
        <v>23554462</v>
      </c>
      <c r="B2231" s="14" t="s">
        <v>4536</v>
      </c>
      <c r="C2231" s="14" t="s">
        <v>4537</v>
      </c>
      <c r="D2231" s="14" t="s">
        <v>470</v>
      </c>
      <c r="E2231" s="16">
        <v>17437.009999999998</v>
      </c>
      <c r="F2231" s="17">
        <v>1</v>
      </c>
    </row>
    <row r="2232" spans="1:6" s="30" customFormat="1" x14ac:dyDescent="0.25">
      <c r="A2232" s="27" t="str">
        <f t="shared" si="34"/>
        <v>23563158</v>
      </c>
      <c r="B2232" s="27" t="s">
        <v>4538</v>
      </c>
      <c r="C2232" s="27" t="s">
        <v>4539</v>
      </c>
      <c r="D2232" s="27" t="s">
        <v>470</v>
      </c>
      <c r="E2232" s="28">
        <v>435990.04</v>
      </c>
      <c r="F2232" s="29">
        <v>1</v>
      </c>
    </row>
    <row r="2233" spans="1:6" x14ac:dyDescent="0.25">
      <c r="A2233" s="14" t="str">
        <f t="shared" si="34"/>
        <v>23591126</v>
      </c>
      <c r="B2233" s="14" t="s">
        <v>4540</v>
      </c>
      <c r="C2233" s="14" t="s">
        <v>4541</v>
      </c>
      <c r="D2233" s="14" t="s">
        <v>235</v>
      </c>
      <c r="E2233" s="16">
        <v>556731.48</v>
      </c>
      <c r="F2233" s="17">
        <v>1</v>
      </c>
    </row>
    <row r="2234" spans="1:6" x14ac:dyDescent="0.25">
      <c r="A2234" s="14" t="str">
        <f t="shared" si="34"/>
        <v>23647209</v>
      </c>
      <c r="B2234" s="18" t="s">
        <v>4542</v>
      </c>
      <c r="C2234" s="18" t="s">
        <v>22</v>
      </c>
      <c r="D2234" s="18" t="s">
        <v>235</v>
      </c>
      <c r="E2234" s="20">
        <v>1268311.93</v>
      </c>
      <c r="F2234" s="21">
        <v>1</v>
      </c>
    </row>
    <row r="2235" spans="1:6" x14ac:dyDescent="0.25">
      <c r="A2235" s="14" t="str">
        <f t="shared" si="34"/>
        <v>23684723</v>
      </c>
      <c r="B2235" s="14" t="s">
        <v>4543</v>
      </c>
      <c r="C2235" s="14" t="s">
        <v>4544</v>
      </c>
      <c r="D2235" s="14" t="s">
        <v>194</v>
      </c>
      <c r="E2235" s="16">
        <v>2452099.9900000002</v>
      </c>
      <c r="F2235" s="17">
        <v>1</v>
      </c>
    </row>
    <row r="2236" spans="1:6" x14ac:dyDescent="0.25">
      <c r="A2236" s="14" t="str">
        <f t="shared" si="34"/>
        <v>23694458</v>
      </c>
      <c r="B2236" s="14" t="s">
        <v>4545</v>
      </c>
      <c r="C2236" s="14" t="s">
        <v>4546</v>
      </c>
      <c r="D2236" s="14" t="s">
        <v>194</v>
      </c>
      <c r="E2236" s="16">
        <v>86533.55</v>
      </c>
      <c r="F2236" s="17">
        <v>1</v>
      </c>
    </row>
    <row r="2237" spans="1:6" x14ac:dyDescent="0.25">
      <c r="A2237" s="14" t="str">
        <f t="shared" si="34"/>
        <v>23701527</v>
      </c>
      <c r="B2237" s="18" t="s">
        <v>4547</v>
      </c>
      <c r="C2237" s="18" t="s">
        <v>4548</v>
      </c>
      <c r="D2237" s="18" t="s">
        <v>194</v>
      </c>
      <c r="E2237" s="20">
        <v>42154.54</v>
      </c>
      <c r="F2237" s="21">
        <v>1</v>
      </c>
    </row>
    <row r="2238" spans="1:6" x14ac:dyDescent="0.25">
      <c r="A2238" s="14" t="str">
        <f t="shared" si="34"/>
        <v>23772726</v>
      </c>
      <c r="B2238" s="18" t="s">
        <v>4549</v>
      </c>
      <c r="C2238" s="18" t="s">
        <v>4550</v>
      </c>
      <c r="D2238" s="18" t="s">
        <v>235</v>
      </c>
      <c r="E2238" s="20">
        <v>221285.87</v>
      </c>
      <c r="F2238" s="21">
        <v>1</v>
      </c>
    </row>
    <row r="2239" spans="1:6" x14ac:dyDescent="0.25">
      <c r="A2239" s="14" t="str">
        <f t="shared" si="34"/>
        <v>23775845</v>
      </c>
      <c r="B2239" s="18" t="s">
        <v>4551</v>
      </c>
      <c r="C2239" s="18" t="s">
        <v>4552</v>
      </c>
      <c r="D2239" s="18" t="s">
        <v>204</v>
      </c>
      <c r="E2239" s="20">
        <v>192028.27</v>
      </c>
      <c r="F2239" s="21">
        <v>1</v>
      </c>
    </row>
    <row r="2240" spans="1:6" x14ac:dyDescent="0.25">
      <c r="A2240" s="14" t="str">
        <f t="shared" si="34"/>
        <v>23778756</v>
      </c>
      <c r="B2240" s="18" t="s">
        <v>4553</v>
      </c>
      <c r="C2240" s="18" t="s">
        <v>4554</v>
      </c>
      <c r="D2240" s="18" t="s">
        <v>235</v>
      </c>
      <c r="E2240" s="20">
        <v>522171.81</v>
      </c>
      <c r="F2240" s="21">
        <v>1</v>
      </c>
    </row>
    <row r="2241" spans="1:6" x14ac:dyDescent="0.25">
      <c r="A2241" s="14" t="str">
        <f t="shared" si="34"/>
        <v>23798846</v>
      </c>
      <c r="B2241" s="14" t="s">
        <v>4555</v>
      </c>
      <c r="C2241" s="14" t="s">
        <v>4556</v>
      </c>
      <c r="D2241" s="14" t="s">
        <v>235</v>
      </c>
      <c r="E2241" s="16">
        <v>709383.9</v>
      </c>
      <c r="F2241" s="17">
        <v>1</v>
      </c>
    </row>
    <row r="2242" spans="1:6" x14ac:dyDescent="0.25">
      <c r="A2242" s="14" t="str">
        <f t="shared" si="34"/>
        <v>23811629</v>
      </c>
      <c r="B2242" s="18" t="s">
        <v>4557</v>
      </c>
      <c r="C2242" s="18" t="s">
        <v>4558</v>
      </c>
      <c r="D2242" s="18" t="s">
        <v>235</v>
      </c>
      <c r="E2242" s="20">
        <v>538882.16</v>
      </c>
      <c r="F2242" s="21">
        <v>1</v>
      </c>
    </row>
    <row r="2243" spans="1:6" x14ac:dyDescent="0.25">
      <c r="A2243" s="14" t="str">
        <f t="shared" si="34"/>
        <v>23951916</v>
      </c>
      <c r="B2243" s="18" t="s">
        <v>4559</v>
      </c>
      <c r="C2243" s="18" t="s">
        <v>4560</v>
      </c>
      <c r="D2243" s="18" t="s">
        <v>235</v>
      </c>
      <c r="E2243" s="20">
        <v>29946360.219999999</v>
      </c>
      <c r="F2243" s="21">
        <v>1</v>
      </c>
    </row>
    <row r="2244" spans="1:6" x14ac:dyDescent="0.25">
      <c r="A2244" s="14" t="str">
        <f t="shared" si="34"/>
        <v>23951916</v>
      </c>
      <c r="B2244" s="18" t="s">
        <v>4561</v>
      </c>
      <c r="C2244" s="18" t="s">
        <v>4560</v>
      </c>
      <c r="D2244" s="18" t="s">
        <v>235</v>
      </c>
      <c r="E2244" s="20">
        <v>18394046.41</v>
      </c>
      <c r="F2244" s="21">
        <v>1</v>
      </c>
    </row>
    <row r="2245" spans="1:6" x14ac:dyDescent="0.25">
      <c r="A2245" s="14" t="str">
        <f t="shared" si="34"/>
        <v>23966476</v>
      </c>
      <c r="B2245" s="18" t="s">
        <v>4562</v>
      </c>
      <c r="C2245" s="18" t="s">
        <v>4563</v>
      </c>
      <c r="D2245" s="18" t="s">
        <v>235</v>
      </c>
      <c r="E2245" s="20">
        <v>78694.61</v>
      </c>
      <c r="F2245" s="21">
        <v>1</v>
      </c>
    </row>
    <row r="2246" spans="1:6" x14ac:dyDescent="0.25">
      <c r="A2246" s="14" t="str">
        <f t="shared" si="34"/>
        <v>24002116</v>
      </c>
      <c r="B2246" s="14" t="s">
        <v>4564</v>
      </c>
      <c r="C2246" s="14" t="s">
        <v>4565</v>
      </c>
      <c r="D2246" s="14" t="s">
        <v>249</v>
      </c>
      <c r="E2246" s="16">
        <v>653300.76</v>
      </c>
      <c r="F2246" s="17">
        <v>1</v>
      </c>
    </row>
    <row r="2247" spans="1:6" x14ac:dyDescent="0.25">
      <c r="A2247" s="14" t="str">
        <f t="shared" ref="A2247:A2310" si="35">LEFT(SUBSTITUTE(SUBSTITUTE(SUBSTITUTE(SUBSTITUTE(TRIM(B2247),".",""),"/",""),"-","")," ",""), 8)</f>
        <v>24031080</v>
      </c>
      <c r="B2247" s="18" t="s">
        <v>4566</v>
      </c>
      <c r="C2247" s="18" t="s">
        <v>4567</v>
      </c>
      <c r="D2247" s="18" t="s">
        <v>235</v>
      </c>
      <c r="E2247" s="20">
        <v>86065.78</v>
      </c>
      <c r="F2247" s="21">
        <v>1</v>
      </c>
    </row>
    <row r="2248" spans="1:6" x14ac:dyDescent="0.25">
      <c r="A2248" s="14" t="str">
        <f t="shared" si="35"/>
        <v>24040903</v>
      </c>
      <c r="B2248" s="18" t="s">
        <v>4568</v>
      </c>
      <c r="C2248" s="18" t="s">
        <v>4569</v>
      </c>
      <c r="D2248" s="18" t="s">
        <v>252</v>
      </c>
      <c r="E2248" s="20">
        <v>29554.28</v>
      </c>
      <c r="F2248" s="21">
        <v>1</v>
      </c>
    </row>
    <row r="2249" spans="1:6" x14ac:dyDescent="0.25">
      <c r="A2249" s="14" t="str">
        <f t="shared" si="35"/>
        <v>24096836</v>
      </c>
      <c r="B2249" s="18" t="s">
        <v>4570</v>
      </c>
      <c r="C2249" s="18" t="s">
        <v>4571</v>
      </c>
      <c r="D2249" s="18" t="s">
        <v>204</v>
      </c>
      <c r="E2249" s="20">
        <v>160483.69</v>
      </c>
      <c r="F2249" s="21">
        <v>1</v>
      </c>
    </row>
    <row r="2250" spans="1:6" x14ac:dyDescent="0.25">
      <c r="A2250" s="14" t="str">
        <f t="shared" si="35"/>
        <v>24110248</v>
      </c>
      <c r="B2250" s="18" t="s">
        <v>4572</v>
      </c>
      <c r="C2250" s="18" t="s">
        <v>4573</v>
      </c>
      <c r="D2250" s="18" t="s">
        <v>229</v>
      </c>
      <c r="E2250" s="20">
        <v>119520.9</v>
      </c>
      <c r="F2250" s="21">
        <v>1</v>
      </c>
    </row>
    <row r="2251" spans="1:6" x14ac:dyDescent="0.25">
      <c r="A2251" s="14" t="str">
        <f t="shared" si="35"/>
        <v>24131849</v>
      </c>
      <c r="B2251" s="14" t="s">
        <v>4574</v>
      </c>
      <c r="C2251" s="14" t="s">
        <v>4575</v>
      </c>
      <c r="D2251" s="14" t="s">
        <v>204</v>
      </c>
      <c r="E2251" s="16">
        <v>15409.55</v>
      </c>
      <c r="F2251" s="17">
        <v>1</v>
      </c>
    </row>
    <row r="2252" spans="1:6" x14ac:dyDescent="0.25">
      <c r="A2252" s="14" t="str">
        <f t="shared" si="35"/>
        <v>24163453</v>
      </c>
      <c r="B2252" s="14" t="s">
        <v>4576</v>
      </c>
      <c r="C2252" s="14" t="s">
        <v>4577</v>
      </c>
      <c r="D2252" s="14" t="s">
        <v>235</v>
      </c>
      <c r="E2252" s="16">
        <v>6543746.4000000004</v>
      </c>
      <c r="F2252" s="17">
        <v>1</v>
      </c>
    </row>
    <row r="2253" spans="1:6" x14ac:dyDescent="0.25">
      <c r="A2253" s="14" t="str">
        <f t="shared" si="35"/>
        <v>24177305</v>
      </c>
      <c r="B2253" s="14" t="s">
        <v>4578</v>
      </c>
      <c r="C2253" s="14" t="s">
        <v>4579</v>
      </c>
      <c r="D2253" s="14" t="s">
        <v>395</v>
      </c>
      <c r="E2253" s="16">
        <v>310015.71999999997</v>
      </c>
      <c r="F2253" s="17">
        <v>1</v>
      </c>
    </row>
    <row r="2254" spans="1:6" ht="22.5" customHeight="1" x14ac:dyDescent="0.25">
      <c r="A2254" s="14" t="str">
        <f t="shared" si="35"/>
        <v>24232886</v>
      </c>
      <c r="B2254" s="14" t="s">
        <v>4580</v>
      </c>
      <c r="C2254" s="14" t="s">
        <v>4581</v>
      </c>
      <c r="D2254" s="14" t="s">
        <v>60</v>
      </c>
      <c r="E2254" s="16">
        <v>25142990.91</v>
      </c>
      <c r="F2254" s="17">
        <v>1</v>
      </c>
    </row>
    <row r="2255" spans="1:6" ht="22.5" customHeight="1" x14ac:dyDescent="0.25">
      <c r="A2255" s="14" t="str">
        <f t="shared" si="35"/>
        <v>24232886</v>
      </c>
      <c r="B2255" s="18" t="s">
        <v>4582</v>
      </c>
      <c r="C2255" s="18" t="s">
        <v>4581</v>
      </c>
      <c r="D2255" s="18" t="s">
        <v>287</v>
      </c>
      <c r="E2255" s="20">
        <v>1462171.57</v>
      </c>
      <c r="F2255" s="21">
        <v>1</v>
      </c>
    </row>
    <row r="2256" spans="1:6" ht="22.5" customHeight="1" x14ac:dyDescent="0.25">
      <c r="A2256" s="14" t="str">
        <f t="shared" si="35"/>
        <v>24232886</v>
      </c>
      <c r="B2256" s="14" t="s">
        <v>4583</v>
      </c>
      <c r="C2256" s="14" t="s">
        <v>4581</v>
      </c>
      <c r="D2256" s="14" t="s">
        <v>287</v>
      </c>
      <c r="E2256" s="16">
        <v>1442266.4</v>
      </c>
      <c r="F2256" s="17">
        <v>1</v>
      </c>
    </row>
    <row r="2257" spans="1:6" x14ac:dyDescent="0.25">
      <c r="A2257" s="14" t="str">
        <f t="shared" si="35"/>
        <v>24262537</v>
      </c>
      <c r="B2257" s="14" t="s">
        <v>4584</v>
      </c>
      <c r="C2257" s="14" t="s">
        <v>167</v>
      </c>
      <c r="D2257" s="14" t="s">
        <v>204</v>
      </c>
      <c r="E2257" s="16">
        <v>168111.7</v>
      </c>
      <c r="F2257" s="17">
        <v>1</v>
      </c>
    </row>
    <row r="2258" spans="1:6" x14ac:dyDescent="0.25">
      <c r="A2258" s="14" t="str">
        <f t="shared" si="35"/>
        <v>24263440</v>
      </c>
      <c r="B2258" s="18" t="s">
        <v>4585</v>
      </c>
      <c r="C2258" s="18" t="s">
        <v>4586</v>
      </c>
      <c r="D2258" s="18" t="s">
        <v>235</v>
      </c>
      <c r="E2258" s="20">
        <v>167718.92000000001</v>
      </c>
      <c r="F2258" s="21">
        <v>1</v>
      </c>
    </row>
    <row r="2259" spans="1:6" x14ac:dyDescent="0.25">
      <c r="A2259" s="14" t="str">
        <f t="shared" si="35"/>
        <v>24287484</v>
      </c>
      <c r="B2259" s="14" t="s">
        <v>4587</v>
      </c>
      <c r="C2259" s="14" t="s">
        <v>4588</v>
      </c>
      <c r="D2259" s="14" t="s">
        <v>235</v>
      </c>
      <c r="E2259" s="16">
        <v>1724886.63</v>
      </c>
      <c r="F2259" s="17">
        <v>1</v>
      </c>
    </row>
    <row r="2260" spans="1:6" x14ac:dyDescent="0.25">
      <c r="A2260" s="14" t="str">
        <f t="shared" si="35"/>
        <v>24288698</v>
      </c>
      <c r="B2260" s="14" t="s">
        <v>4589</v>
      </c>
      <c r="C2260" s="14" t="s">
        <v>4590</v>
      </c>
      <c r="D2260" s="14" t="s">
        <v>235</v>
      </c>
      <c r="E2260" s="16">
        <v>2220375.6</v>
      </c>
      <c r="F2260" s="17">
        <v>1</v>
      </c>
    </row>
    <row r="2261" spans="1:6" x14ac:dyDescent="0.25">
      <c r="A2261" s="14" t="str">
        <f t="shared" si="35"/>
        <v>24291004</v>
      </c>
      <c r="B2261" s="14" t="s">
        <v>4591</v>
      </c>
      <c r="C2261" s="14" t="s">
        <v>4592</v>
      </c>
      <c r="D2261" s="14" t="s">
        <v>60</v>
      </c>
      <c r="E2261" s="16">
        <v>35566762.090000004</v>
      </c>
      <c r="F2261" s="17">
        <v>1</v>
      </c>
    </row>
    <row r="2262" spans="1:6" x14ac:dyDescent="0.25">
      <c r="A2262" s="14" t="str">
        <f t="shared" si="35"/>
        <v>24323359</v>
      </c>
      <c r="B2262" s="18" t="s">
        <v>4593</v>
      </c>
      <c r="C2262" s="18" t="s">
        <v>4594</v>
      </c>
      <c r="D2262" s="18" t="s">
        <v>287</v>
      </c>
      <c r="E2262" s="20">
        <v>12163.26</v>
      </c>
      <c r="F2262" s="21">
        <v>1</v>
      </c>
    </row>
    <row r="2263" spans="1:6" x14ac:dyDescent="0.25">
      <c r="A2263" s="14" t="str">
        <f t="shared" si="35"/>
        <v>24366908</v>
      </c>
      <c r="B2263" s="14" t="s">
        <v>4595</v>
      </c>
      <c r="C2263" s="14" t="s">
        <v>4596</v>
      </c>
      <c r="D2263" s="14" t="s">
        <v>438</v>
      </c>
      <c r="E2263" s="16">
        <v>3817314.2</v>
      </c>
      <c r="F2263" s="17">
        <v>1</v>
      </c>
    </row>
    <row r="2264" spans="1:6" s="30" customFormat="1" x14ac:dyDescent="0.25">
      <c r="A2264" s="27" t="str">
        <f t="shared" si="35"/>
        <v>24392243</v>
      </c>
      <c r="B2264" s="27" t="s">
        <v>4597</v>
      </c>
      <c r="C2264" s="27" t="s">
        <v>4598</v>
      </c>
      <c r="D2264" s="27" t="s">
        <v>204</v>
      </c>
      <c r="E2264" s="28">
        <v>4197.71</v>
      </c>
      <c r="F2264" s="29">
        <v>1</v>
      </c>
    </row>
    <row r="2265" spans="1:6" x14ac:dyDescent="0.25">
      <c r="A2265" s="14" t="str">
        <f t="shared" si="35"/>
        <v>24393662</v>
      </c>
      <c r="B2265" s="18" t="s">
        <v>4599</v>
      </c>
      <c r="C2265" s="18" t="s">
        <v>4600</v>
      </c>
      <c r="D2265" s="18" t="s">
        <v>204</v>
      </c>
      <c r="E2265" s="20">
        <v>80524.66</v>
      </c>
      <c r="F2265" s="21">
        <v>1</v>
      </c>
    </row>
    <row r="2266" spans="1:6" x14ac:dyDescent="0.25">
      <c r="A2266" s="14" t="str">
        <f t="shared" si="35"/>
        <v>24398380</v>
      </c>
      <c r="B2266" s="18" t="s">
        <v>4601</v>
      </c>
      <c r="C2266" s="18" t="s">
        <v>4602</v>
      </c>
      <c r="D2266" s="18" t="s">
        <v>204</v>
      </c>
      <c r="E2266" s="20">
        <v>1743164.54</v>
      </c>
      <c r="F2266" s="21">
        <v>1</v>
      </c>
    </row>
    <row r="2267" spans="1:6" x14ac:dyDescent="0.25">
      <c r="A2267" s="14" t="str">
        <f t="shared" si="35"/>
        <v>24425019</v>
      </c>
      <c r="B2267" s="14" t="s">
        <v>4603</v>
      </c>
      <c r="C2267" s="14" t="s">
        <v>4604</v>
      </c>
      <c r="D2267" s="14" t="s">
        <v>235</v>
      </c>
      <c r="E2267" s="16">
        <v>6449365.3799999999</v>
      </c>
      <c r="F2267" s="17">
        <v>1</v>
      </c>
    </row>
    <row r="2268" spans="1:6" x14ac:dyDescent="0.25">
      <c r="A2268" s="14" t="str">
        <f t="shared" si="35"/>
        <v>24504233</v>
      </c>
      <c r="B2268" s="18" t="s">
        <v>4605</v>
      </c>
      <c r="C2268" s="18" t="s">
        <v>4606</v>
      </c>
      <c r="D2268" s="18" t="s">
        <v>287</v>
      </c>
      <c r="E2268" s="20">
        <v>38990.32</v>
      </c>
      <c r="F2268" s="21">
        <v>1</v>
      </c>
    </row>
    <row r="2269" spans="1:6" x14ac:dyDescent="0.25">
      <c r="A2269" s="14" t="str">
        <f t="shared" si="35"/>
        <v>24537405</v>
      </c>
      <c r="B2269" s="18" t="s">
        <v>4607</v>
      </c>
      <c r="C2269" s="18" t="s">
        <v>4608</v>
      </c>
      <c r="D2269" s="18" t="s">
        <v>287</v>
      </c>
      <c r="E2269" s="20">
        <v>8104.59</v>
      </c>
      <c r="F2269" s="21">
        <v>1</v>
      </c>
    </row>
    <row r="2270" spans="1:6" x14ac:dyDescent="0.25">
      <c r="A2270" s="14" t="str">
        <f t="shared" si="35"/>
        <v>24546483</v>
      </c>
      <c r="B2270" s="18" t="s">
        <v>4609</v>
      </c>
      <c r="C2270" s="18" t="s">
        <v>4610</v>
      </c>
      <c r="D2270" s="18" t="s">
        <v>235</v>
      </c>
      <c r="E2270" s="20">
        <v>530260.22</v>
      </c>
      <c r="F2270" s="21">
        <v>1</v>
      </c>
    </row>
    <row r="2271" spans="1:6" x14ac:dyDescent="0.25">
      <c r="A2271" s="14" t="str">
        <f t="shared" si="35"/>
        <v>24573438</v>
      </c>
      <c r="B2271" s="14" t="s">
        <v>4611</v>
      </c>
      <c r="C2271" s="14" t="s">
        <v>4612</v>
      </c>
      <c r="D2271" s="14" t="s">
        <v>235</v>
      </c>
      <c r="E2271" s="16">
        <v>170863.75</v>
      </c>
      <c r="F2271" s="17">
        <v>1</v>
      </c>
    </row>
    <row r="2272" spans="1:6" x14ac:dyDescent="0.25">
      <c r="A2272" s="14" t="str">
        <f t="shared" si="35"/>
        <v>24574469</v>
      </c>
      <c r="B2272" s="18" t="s">
        <v>4613</v>
      </c>
      <c r="C2272" s="18" t="s">
        <v>4614</v>
      </c>
      <c r="D2272" s="18" t="s">
        <v>235</v>
      </c>
      <c r="E2272" s="20">
        <v>109571.19</v>
      </c>
      <c r="F2272" s="21">
        <v>1</v>
      </c>
    </row>
    <row r="2273" spans="1:6" x14ac:dyDescent="0.25">
      <c r="A2273" s="14" t="str">
        <f t="shared" si="35"/>
        <v>24583282</v>
      </c>
      <c r="B2273" s="18" t="s">
        <v>4615</v>
      </c>
      <c r="C2273" s="18" t="s">
        <v>4616</v>
      </c>
      <c r="D2273" s="18" t="s">
        <v>217</v>
      </c>
      <c r="E2273" s="20">
        <v>47236.05</v>
      </c>
      <c r="F2273" s="21">
        <v>1</v>
      </c>
    </row>
    <row r="2274" spans="1:6" x14ac:dyDescent="0.25">
      <c r="A2274" s="14" t="str">
        <f t="shared" si="35"/>
        <v>24672792</v>
      </c>
      <c r="B2274" s="18" t="s">
        <v>4617</v>
      </c>
      <c r="C2274" s="18" t="s">
        <v>48</v>
      </c>
      <c r="D2274" s="18" t="s">
        <v>199</v>
      </c>
      <c r="E2274" s="20">
        <v>26580740.609999999</v>
      </c>
      <c r="F2274" s="21">
        <v>1</v>
      </c>
    </row>
    <row r="2275" spans="1:6" x14ac:dyDescent="0.25">
      <c r="A2275" s="14" t="str">
        <f t="shared" si="35"/>
        <v>24693327</v>
      </c>
      <c r="B2275" s="14" t="s">
        <v>4618</v>
      </c>
      <c r="C2275" s="14" t="s">
        <v>4619</v>
      </c>
      <c r="D2275" s="14" t="s">
        <v>199</v>
      </c>
      <c r="E2275" s="16">
        <v>1197538.56</v>
      </c>
      <c r="F2275" s="17">
        <v>1</v>
      </c>
    </row>
    <row r="2276" spans="1:6" x14ac:dyDescent="0.25">
      <c r="A2276" s="14" t="str">
        <f t="shared" si="35"/>
        <v>24731747</v>
      </c>
      <c r="B2276" s="18" t="s">
        <v>4620</v>
      </c>
      <c r="C2276" s="18" t="s">
        <v>4621</v>
      </c>
      <c r="D2276" s="18" t="s">
        <v>235</v>
      </c>
      <c r="E2276" s="20">
        <v>2928128.8</v>
      </c>
      <c r="F2276" s="21">
        <v>1</v>
      </c>
    </row>
    <row r="2277" spans="1:6" x14ac:dyDescent="0.25">
      <c r="A2277" s="14" t="str">
        <f t="shared" si="35"/>
        <v>24786576</v>
      </c>
      <c r="B2277" s="18" t="s">
        <v>4622</v>
      </c>
      <c r="C2277" s="18" t="s">
        <v>4623</v>
      </c>
      <c r="D2277" s="18" t="s">
        <v>191</v>
      </c>
      <c r="E2277" s="20">
        <v>5218284.05</v>
      </c>
      <c r="F2277" s="21">
        <v>1</v>
      </c>
    </row>
    <row r="2278" spans="1:6" x14ac:dyDescent="0.25">
      <c r="A2278" s="14" t="str">
        <f t="shared" si="35"/>
        <v>24811620</v>
      </c>
      <c r="B2278" s="14" t="s">
        <v>4624</v>
      </c>
      <c r="C2278" s="14" t="s">
        <v>4625</v>
      </c>
      <c r="D2278" s="14" t="s">
        <v>235</v>
      </c>
      <c r="E2278" s="16">
        <v>94461.78</v>
      </c>
      <c r="F2278" s="17">
        <v>1</v>
      </c>
    </row>
    <row r="2279" spans="1:6" x14ac:dyDescent="0.25">
      <c r="A2279" s="14" t="str">
        <f t="shared" si="35"/>
        <v>24824195</v>
      </c>
      <c r="B2279" s="14" t="s">
        <v>4626</v>
      </c>
      <c r="C2279" s="14" t="s">
        <v>4627</v>
      </c>
      <c r="D2279" s="14" t="s">
        <v>235</v>
      </c>
      <c r="E2279" s="16">
        <v>294158.81</v>
      </c>
      <c r="F2279" s="17">
        <v>1</v>
      </c>
    </row>
    <row r="2280" spans="1:6" x14ac:dyDescent="0.25">
      <c r="A2280" s="14" t="str">
        <f t="shared" si="35"/>
        <v>24872459</v>
      </c>
      <c r="B2280" s="14" t="s">
        <v>4628</v>
      </c>
      <c r="C2280" s="14" t="s">
        <v>4629</v>
      </c>
      <c r="D2280" s="14" t="s">
        <v>235</v>
      </c>
      <c r="E2280" s="16">
        <v>989565.37</v>
      </c>
      <c r="F2280" s="17">
        <v>1</v>
      </c>
    </row>
    <row r="2281" spans="1:6" x14ac:dyDescent="0.25">
      <c r="A2281" s="14" t="str">
        <f t="shared" si="35"/>
        <v>24899395</v>
      </c>
      <c r="B2281" s="14" t="s">
        <v>4630</v>
      </c>
      <c r="C2281" s="14" t="s">
        <v>24</v>
      </c>
      <c r="D2281" s="14" t="s">
        <v>235</v>
      </c>
      <c r="E2281" s="16">
        <v>26686.25</v>
      </c>
      <c r="F2281" s="17">
        <v>1</v>
      </c>
    </row>
    <row r="2282" spans="1:6" x14ac:dyDescent="0.25">
      <c r="A2282" s="14" t="str">
        <f t="shared" si="35"/>
        <v>24953416</v>
      </c>
      <c r="B2282" s="18" t="s">
        <v>4631</v>
      </c>
      <c r="C2282" s="18" t="s">
        <v>4632</v>
      </c>
      <c r="D2282" s="18" t="s">
        <v>199</v>
      </c>
      <c r="E2282" s="20">
        <v>8319555.54</v>
      </c>
      <c r="F2282" s="21">
        <v>1</v>
      </c>
    </row>
    <row r="2283" spans="1:6" x14ac:dyDescent="0.25">
      <c r="A2283" s="14" t="str">
        <f t="shared" si="35"/>
        <v>24957508</v>
      </c>
      <c r="B2283" s="14" t="s">
        <v>4633</v>
      </c>
      <c r="C2283" s="14" t="s">
        <v>4634</v>
      </c>
      <c r="D2283" s="14" t="s">
        <v>199</v>
      </c>
      <c r="E2283" s="16">
        <v>237583.29</v>
      </c>
      <c r="F2283" s="17">
        <v>1</v>
      </c>
    </row>
    <row r="2284" spans="1:6" x14ac:dyDescent="0.25">
      <c r="A2284" s="14" t="str">
        <f t="shared" si="35"/>
        <v>24993560</v>
      </c>
      <c r="B2284" s="18" t="s">
        <v>4635</v>
      </c>
      <c r="C2284" s="18" t="s">
        <v>4636</v>
      </c>
      <c r="D2284" s="18" t="s">
        <v>235</v>
      </c>
      <c r="E2284" s="20">
        <v>67024859.520000003</v>
      </c>
      <c r="F2284" s="21">
        <v>1</v>
      </c>
    </row>
    <row r="2285" spans="1:6" x14ac:dyDescent="0.25">
      <c r="A2285" s="14" t="str">
        <f t="shared" si="35"/>
        <v>25008095</v>
      </c>
      <c r="B2285" s="14" t="s">
        <v>4637</v>
      </c>
      <c r="C2285" s="14" t="s">
        <v>4638</v>
      </c>
      <c r="D2285" s="14" t="s">
        <v>191</v>
      </c>
      <c r="E2285" s="16">
        <v>133282.21</v>
      </c>
      <c r="F2285" s="17">
        <v>1</v>
      </c>
    </row>
    <row r="2286" spans="1:6" x14ac:dyDescent="0.25">
      <c r="A2286" s="14" t="str">
        <f t="shared" si="35"/>
        <v>25104902</v>
      </c>
      <c r="B2286" s="14" t="s">
        <v>4639</v>
      </c>
      <c r="C2286" s="14" t="s">
        <v>4640</v>
      </c>
      <c r="D2286" s="14" t="s">
        <v>235</v>
      </c>
      <c r="E2286" s="16">
        <v>3343936.21</v>
      </c>
      <c r="F2286" s="17">
        <v>1</v>
      </c>
    </row>
    <row r="2287" spans="1:6" x14ac:dyDescent="0.25">
      <c r="A2287" s="14" t="str">
        <f t="shared" si="35"/>
        <v>25108739</v>
      </c>
      <c r="B2287" s="14" t="s">
        <v>4641</v>
      </c>
      <c r="C2287" s="14" t="s">
        <v>4642</v>
      </c>
      <c r="D2287" s="14" t="s">
        <v>235</v>
      </c>
      <c r="E2287" s="16">
        <v>212747.37</v>
      </c>
      <c r="F2287" s="17">
        <v>1</v>
      </c>
    </row>
    <row r="2288" spans="1:6" x14ac:dyDescent="0.25">
      <c r="A2288" s="14" t="str">
        <f t="shared" si="35"/>
        <v>25112574</v>
      </c>
      <c r="B2288" s="14" t="s">
        <v>4643</v>
      </c>
      <c r="C2288" s="14" t="s">
        <v>29</v>
      </c>
      <c r="D2288" s="14" t="s">
        <v>235</v>
      </c>
      <c r="E2288" s="16">
        <v>559442.14</v>
      </c>
      <c r="F2288" s="17">
        <v>1</v>
      </c>
    </row>
    <row r="2289" spans="1:6" x14ac:dyDescent="0.25">
      <c r="A2289" s="14" t="str">
        <f t="shared" si="35"/>
        <v>25124504</v>
      </c>
      <c r="B2289" s="14" t="s">
        <v>4644</v>
      </c>
      <c r="C2289" s="14" t="s">
        <v>4645</v>
      </c>
      <c r="D2289" s="14" t="s">
        <v>235</v>
      </c>
      <c r="E2289" s="16">
        <v>518556.69</v>
      </c>
      <c r="F2289" s="17">
        <v>1</v>
      </c>
    </row>
    <row r="2290" spans="1:6" x14ac:dyDescent="0.25">
      <c r="A2290" s="14" t="str">
        <f t="shared" si="35"/>
        <v>25222761</v>
      </c>
      <c r="B2290" s="18" t="s">
        <v>4646</v>
      </c>
      <c r="C2290" s="18" t="s">
        <v>1376</v>
      </c>
      <c r="D2290" s="18" t="s">
        <v>235</v>
      </c>
      <c r="E2290" s="20">
        <v>339766.97</v>
      </c>
      <c r="F2290" s="21">
        <v>1</v>
      </c>
    </row>
    <row r="2291" spans="1:6" x14ac:dyDescent="0.25">
      <c r="A2291" s="14" t="str">
        <f t="shared" si="35"/>
        <v>25268012</v>
      </c>
      <c r="B2291" s="14" t="s">
        <v>4647</v>
      </c>
      <c r="C2291" s="14" t="s">
        <v>4648</v>
      </c>
      <c r="D2291" s="14" t="s">
        <v>235</v>
      </c>
      <c r="E2291" s="16">
        <v>5329701.24</v>
      </c>
      <c r="F2291" s="17">
        <v>1</v>
      </c>
    </row>
    <row r="2292" spans="1:6" x14ac:dyDescent="0.25">
      <c r="A2292" s="14" t="str">
        <f t="shared" si="35"/>
        <v>25297912</v>
      </c>
      <c r="B2292" s="18" t="s">
        <v>4649</v>
      </c>
      <c r="C2292" s="18" t="s">
        <v>4650</v>
      </c>
      <c r="D2292" s="18" t="s">
        <v>235</v>
      </c>
      <c r="E2292" s="20">
        <v>27300.83</v>
      </c>
      <c r="F2292" s="21">
        <v>1</v>
      </c>
    </row>
    <row r="2293" spans="1:6" x14ac:dyDescent="0.25">
      <c r="A2293" s="14" t="str">
        <f t="shared" si="35"/>
        <v>25335670</v>
      </c>
      <c r="B2293" s="14" t="s">
        <v>4651</v>
      </c>
      <c r="C2293" s="14" t="s">
        <v>4652</v>
      </c>
      <c r="D2293" s="14" t="s">
        <v>235</v>
      </c>
      <c r="E2293" s="16">
        <v>203700.71</v>
      </c>
      <c r="F2293" s="17">
        <v>1</v>
      </c>
    </row>
    <row r="2294" spans="1:6" x14ac:dyDescent="0.25">
      <c r="A2294" s="14" t="str">
        <f t="shared" si="35"/>
        <v>25415993</v>
      </c>
      <c r="B2294" s="18" t="s">
        <v>4653</v>
      </c>
      <c r="C2294" s="18" t="s">
        <v>4654</v>
      </c>
      <c r="D2294" s="18" t="s">
        <v>235</v>
      </c>
      <c r="E2294" s="20">
        <v>756533.55</v>
      </c>
      <c r="F2294" s="21">
        <v>1</v>
      </c>
    </row>
    <row r="2295" spans="1:6" x14ac:dyDescent="0.25">
      <c r="A2295" s="14" t="str">
        <f t="shared" si="35"/>
        <v>25421421</v>
      </c>
      <c r="B2295" s="14" t="s">
        <v>4655</v>
      </c>
      <c r="C2295" s="14" t="s">
        <v>4656</v>
      </c>
      <c r="D2295" s="14" t="s">
        <v>235</v>
      </c>
      <c r="E2295" s="16">
        <v>6750350.0499999998</v>
      </c>
      <c r="F2295" s="17">
        <v>1</v>
      </c>
    </row>
    <row r="2296" spans="1:6" x14ac:dyDescent="0.25">
      <c r="A2296" s="14" t="str">
        <f t="shared" si="35"/>
        <v>25426404</v>
      </c>
      <c r="B2296" s="18" t="s">
        <v>4657</v>
      </c>
      <c r="C2296" s="18" t="s">
        <v>4658</v>
      </c>
      <c r="D2296" s="18" t="s">
        <v>235</v>
      </c>
      <c r="E2296" s="19">
        <v>420.99</v>
      </c>
      <c r="F2296" s="21">
        <v>1</v>
      </c>
    </row>
    <row r="2297" spans="1:6" x14ac:dyDescent="0.25">
      <c r="A2297" s="14" t="str">
        <f t="shared" si="35"/>
        <v>25437948</v>
      </c>
      <c r="B2297" s="18" t="s">
        <v>4659</v>
      </c>
      <c r="C2297" s="18" t="s">
        <v>4660</v>
      </c>
      <c r="D2297" s="18" t="s">
        <v>235</v>
      </c>
      <c r="E2297" s="20">
        <v>3701691.64</v>
      </c>
      <c r="F2297" s="21">
        <v>1</v>
      </c>
    </row>
    <row r="2298" spans="1:6" x14ac:dyDescent="0.25">
      <c r="A2298" s="14" t="str">
        <f t="shared" si="35"/>
        <v>25438409</v>
      </c>
      <c r="B2298" s="18" t="s">
        <v>4661</v>
      </c>
      <c r="C2298" s="18" t="s">
        <v>4662</v>
      </c>
      <c r="D2298" s="18" t="s">
        <v>235</v>
      </c>
      <c r="E2298" s="20">
        <v>33065413.530000001</v>
      </c>
      <c r="F2298" s="21">
        <v>1</v>
      </c>
    </row>
    <row r="2299" spans="1:6" x14ac:dyDescent="0.25">
      <c r="A2299" s="14" t="str">
        <f t="shared" si="35"/>
        <v>25459256</v>
      </c>
      <c r="B2299" s="14" t="s">
        <v>4663</v>
      </c>
      <c r="C2299" s="14" t="s">
        <v>14</v>
      </c>
      <c r="D2299" s="14" t="s">
        <v>235</v>
      </c>
      <c r="E2299" s="16">
        <v>98776807.689999998</v>
      </c>
      <c r="F2299" s="17">
        <v>1</v>
      </c>
    </row>
    <row r="2300" spans="1:6" x14ac:dyDescent="0.25">
      <c r="A2300" s="14" t="str">
        <f t="shared" si="35"/>
        <v>25567934</v>
      </c>
      <c r="B2300" s="18" t="s">
        <v>4664</v>
      </c>
      <c r="C2300" s="18" t="s">
        <v>4665</v>
      </c>
      <c r="D2300" s="18" t="s">
        <v>235</v>
      </c>
      <c r="E2300" s="20">
        <v>15238789.92</v>
      </c>
      <c r="F2300" s="21">
        <v>1</v>
      </c>
    </row>
    <row r="2301" spans="1:6" x14ac:dyDescent="0.25">
      <c r="A2301" s="14" t="str">
        <f t="shared" si="35"/>
        <v>25637372</v>
      </c>
      <c r="B2301" s="14" t="s">
        <v>4666</v>
      </c>
      <c r="C2301" s="14" t="s">
        <v>4667</v>
      </c>
      <c r="D2301" s="14" t="s">
        <v>235</v>
      </c>
      <c r="E2301" s="16">
        <v>48154.51</v>
      </c>
      <c r="F2301" s="17">
        <v>1</v>
      </c>
    </row>
    <row r="2302" spans="1:6" x14ac:dyDescent="0.25">
      <c r="A2302" s="14" t="str">
        <f t="shared" si="35"/>
        <v>25647611</v>
      </c>
      <c r="B2302" s="18" t="s">
        <v>4668</v>
      </c>
      <c r="C2302" s="18" t="s">
        <v>4669</v>
      </c>
      <c r="D2302" s="18" t="s">
        <v>235</v>
      </c>
      <c r="E2302" s="20">
        <v>713606.89</v>
      </c>
      <c r="F2302" s="21">
        <v>1</v>
      </c>
    </row>
    <row r="2303" spans="1:6" x14ac:dyDescent="0.25">
      <c r="A2303" s="14" t="str">
        <f t="shared" si="35"/>
        <v>25654385</v>
      </c>
      <c r="B2303" s="18" t="s">
        <v>4670</v>
      </c>
      <c r="C2303" s="18" t="s">
        <v>4671</v>
      </c>
      <c r="D2303" s="18" t="s">
        <v>235</v>
      </c>
      <c r="E2303" s="20">
        <v>72529005.480000004</v>
      </c>
      <c r="F2303" s="21">
        <v>1</v>
      </c>
    </row>
    <row r="2304" spans="1:6" x14ac:dyDescent="0.25">
      <c r="A2304" s="14" t="str">
        <f t="shared" si="35"/>
        <v>25760422</v>
      </c>
      <c r="B2304" s="14" t="s">
        <v>4672</v>
      </c>
      <c r="C2304" s="14" t="s">
        <v>4673</v>
      </c>
      <c r="D2304" s="14" t="s">
        <v>235</v>
      </c>
      <c r="E2304" s="16">
        <v>75395283.959999993</v>
      </c>
      <c r="F2304" s="17">
        <v>1</v>
      </c>
    </row>
    <row r="2305" spans="1:6" x14ac:dyDescent="0.25">
      <c r="A2305" s="14" t="str">
        <f t="shared" si="35"/>
        <v>25761040</v>
      </c>
      <c r="B2305" s="18" t="s">
        <v>4674</v>
      </c>
      <c r="C2305" s="18" t="s">
        <v>4675</v>
      </c>
      <c r="D2305" s="18" t="s">
        <v>235</v>
      </c>
      <c r="E2305" s="20">
        <v>631140.97</v>
      </c>
      <c r="F2305" s="21">
        <v>1</v>
      </c>
    </row>
    <row r="2306" spans="1:6" x14ac:dyDescent="0.25">
      <c r="A2306" s="14" t="str">
        <f t="shared" si="35"/>
        <v>25763673</v>
      </c>
      <c r="B2306" s="18" t="s">
        <v>4676</v>
      </c>
      <c r="C2306" s="18" t="s">
        <v>4677</v>
      </c>
      <c r="D2306" s="18" t="s">
        <v>235</v>
      </c>
      <c r="E2306" s="20">
        <v>4260725.29</v>
      </c>
      <c r="F2306" s="21">
        <v>1</v>
      </c>
    </row>
    <row r="2307" spans="1:6" x14ac:dyDescent="0.25">
      <c r="A2307" s="14" t="str">
        <f t="shared" si="35"/>
        <v>25863390</v>
      </c>
      <c r="B2307" s="14" t="s">
        <v>4678</v>
      </c>
      <c r="C2307" s="14" t="s">
        <v>4679</v>
      </c>
      <c r="D2307" s="14" t="s">
        <v>235</v>
      </c>
      <c r="E2307" s="16">
        <v>67196.05</v>
      </c>
      <c r="F2307" s="17">
        <v>1</v>
      </c>
    </row>
    <row r="2308" spans="1:6" x14ac:dyDescent="0.25">
      <c r="A2308" s="14" t="str">
        <f t="shared" si="35"/>
        <v>25945403</v>
      </c>
      <c r="B2308" s="14" t="s">
        <v>4680</v>
      </c>
      <c r="C2308" s="14" t="s">
        <v>4681</v>
      </c>
      <c r="D2308" s="14" t="s">
        <v>235</v>
      </c>
      <c r="E2308" s="16">
        <v>10263112.92</v>
      </c>
      <c r="F2308" s="17">
        <v>1</v>
      </c>
    </row>
    <row r="2309" spans="1:6" x14ac:dyDescent="0.25">
      <c r="A2309" s="14" t="str">
        <f t="shared" si="35"/>
        <v>25977448</v>
      </c>
      <c r="B2309" s="18" t="s">
        <v>4682</v>
      </c>
      <c r="C2309" s="18" t="s">
        <v>4683</v>
      </c>
      <c r="D2309" s="18" t="s">
        <v>235</v>
      </c>
      <c r="E2309" s="20">
        <v>126563.75</v>
      </c>
      <c r="F2309" s="21">
        <v>1</v>
      </c>
    </row>
    <row r="2310" spans="1:6" x14ac:dyDescent="0.25">
      <c r="A2310" s="14" t="str">
        <f t="shared" si="35"/>
        <v>26049049</v>
      </c>
      <c r="B2310" s="18" t="s">
        <v>4684</v>
      </c>
      <c r="C2310" s="18" t="s">
        <v>4685</v>
      </c>
      <c r="D2310" s="18" t="s">
        <v>235</v>
      </c>
      <c r="E2310" s="20">
        <v>49565.29</v>
      </c>
      <c r="F2310" s="21">
        <v>1</v>
      </c>
    </row>
    <row r="2311" spans="1:6" x14ac:dyDescent="0.25">
      <c r="A2311" s="14" t="str">
        <f t="shared" ref="A2311:A2374" si="36">LEFT(SUBSTITUTE(SUBSTITUTE(SUBSTITUTE(SUBSTITUTE(TRIM(B2311),".",""),"/",""),"-","")," ",""), 8)</f>
        <v>26107849</v>
      </c>
      <c r="B2311" s="14" t="s">
        <v>4686</v>
      </c>
      <c r="C2311" s="14" t="s">
        <v>4687</v>
      </c>
      <c r="D2311" s="14" t="s">
        <v>214</v>
      </c>
      <c r="E2311" s="16">
        <v>43972.98</v>
      </c>
      <c r="F2311" s="17">
        <v>1</v>
      </c>
    </row>
    <row r="2312" spans="1:6" x14ac:dyDescent="0.25">
      <c r="A2312" s="14" t="str">
        <f t="shared" si="36"/>
        <v>26113399</v>
      </c>
      <c r="B2312" s="18" t="s">
        <v>4688</v>
      </c>
      <c r="C2312" s="18" t="s">
        <v>4689</v>
      </c>
      <c r="D2312" s="18" t="s">
        <v>235</v>
      </c>
      <c r="E2312" s="20">
        <v>178003.86</v>
      </c>
      <c r="F2312" s="21">
        <v>1</v>
      </c>
    </row>
    <row r="2313" spans="1:6" x14ac:dyDescent="0.25">
      <c r="A2313" s="14" t="str">
        <f t="shared" si="36"/>
        <v>26145631</v>
      </c>
      <c r="B2313" s="18" t="s">
        <v>4690</v>
      </c>
      <c r="C2313" s="18" t="s">
        <v>4691</v>
      </c>
      <c r="D2313" s="18" t="s">
        <v>235</v>
      </c>
      <c r="E2313" s="20">
        <v>1864733.13</v>
      </c>
      <c r="F2313" s="21">
        <v>1</v>
      </c>
    </row>
    <row r="2314" spans="1:6" x14ac:dyDescent="0.25">
      <c r="A2314" s="14" t="str">
        <f t="shared" si="36"/>
        <v>26202168</v>
      </c>
      <c r="B2314" s="14" t="s">
        <v>4692</v>
      </c>
      <c r="C2314" s="14" t="s">
        <v>4693</v>
      </c>
      <c r="D2314" s="14" t="s">
        <v>235</v>
      </c>
      <c r="E2314" s="16">
        <v>2819356.77</v>
      </c>
      <c r="F2314" s="17">
        <v>1</v>
      </c>
    </row>
    <row r="2315" spans="1:6" x14ac:dyDescent="0.25">
      <c r="A2315" s="14" t="str">
        <f t="shared" si="36"/>
        <v>26618074</v>
      </c>
      <c r="B2315" s="14" t="s">
        <v>4694</v>
      </c>
      <c r="C2315" s="14" t="s">
        <v>4695</v>
      </c>
      <c r="D2315" s="14" t="s">
        <v>191</v>
      </c>
      <c r="E2315" s="16">
        <v>1461477.56</v>
      </c>
      <c r="F2315" s="17">
        <v>1</v>
      </c>
    </row>
    <row r="2316" spans="1:6" x14ac:dyDescent="0.25">
      <c r="A2316" s="14" t="str">
        <f t="shared" si="36"/>
        <v>26767793</v>
      </c>
      <c r="B2316" s="14" t="s">
        <v>4696</v>
      </c>
      <c r="C2316" s="14" t="s">
        <v>4697</v>
      </c>
      <c r="D2316" s="14" t="s">
        <v>249</v>
      </c>
      <c r="E2316" s="16">
        <v>387743.48</v>
      </c>
      <c r="F2316" s="17">
        <v>1</v>
      </c>
    </row>
    <row r="2317" spans="1:6" x14ac:dyDescent="0.25">
      <c r="A2317" s="14" t="str">
        <f t="shared" si="36"/>
        <v>26795401</v>
      </c>
      <c r="B2317" s="18" t="s">
        <v>4698</v>
      </c>
      <c r="C2317" s="18" t="s">
        <v>4699</v>
      </c>
      <c r="D2317" s="18" t="s">
        <v>199</v>
      </c>
      <c r="E2317" s="20">
        <v>494053.76</v>
      </c>
      <c r="F2317" s="21">
        <v>1</v>
      </c>
    </row>
    <row r="2318" spans="1:6" x14ac:dyDescent="0.25">
      <c r="A2318" s="14" t="str">
        <f t="shared" si="36"/>
        <v>26878439</v>
      </c>
      <c r="B2318" s="14" t="s">
        <v>4700</v>
      </c>
      <c r="C2318" s="14" t="s">
        <v>4701</v>
      </c>
      <c r="D2318" s="14" t="s">
        <v>191</v>
      </c>
      <c r="E2318" s="16">
        <v>2190508.6800000002</v>
      </c>
      <c r="F2318" s="17">
        <v>1</v>
      </c>
    </row>
    <row r="2319" spans="1:6" x14ac:dyDescent="0.25">
      <c r="A2319" s="14" t="str">
        <f t="shared" si="36"/>
        <v>26952309</v>
      </c>
      <c r="B2319" s="18" t="s">
        <v>4702</v>
      </c>
      <c r="C2319" s="18" t="s">
        <v>4703</v>
      </c>
      <c r="D2319" s="18" t="s">
        <v>191</v>
      </c>
      <c r="E2319" s="20">
        <v>373154.62</v>
      </c>
      <c r="F2319" s="21">
        <v>1</v>
      </c>
    </row>
    <row r="2320" spans="1:6" x14ac:dyDescent="0.25">
      <c r="A2320" s="14" t="str">
        <f t="shared" si="36"/>
        <v>26991810</v>
      </c>
      <c r="B2320" s="14" t="s">
        <v>4704</v>
      </c>
      <c r="C2320" s="14" t="s">
        <v>4705</v>
      </c>
      <c r="D2320" s="14" t="s">
        <v>222</v>
      </c>
      <c r="E2320" s="16">
        <v>2492315.61</v>
      </c>
      <c r="F2320" s="17">
        <v>1</v>
      </c>
    </row>
    <row r="2321" spans="1:6" x14ac:dyDescent="0.25">
      <c r="A2321" s="14" t="str">
        <f t="shared" si="36"/>
        <v>27002211</v>
      </c>
      <c r="B2321" s="18" t="s">
        <v>4706</v>
      </c>
      <c r="C2321" s="18" t="s">
        <v>4707</v>
      </c>
      <c r="D2321" s="18" t="s">
        <v>252</v>
      </c>
      <c r="E2321" s="20">
        <v>50095115.43</v>
      </c>
      <c r="F2321" s="21">
        <v>1</v>
      </c>
    </row>
    <row r="2322" spans="1:6" x14ac:dyDescent="0.25">
      <c r="A2322" s="14" t="str">
        <f t="shared" si="36"/>
        <v>27002674</v>
      </c>
      <c r="B2322" s="18" t="s">
        <v>4708</v>
      </c>
      <c r="C2322" s="18" t="s">
        <v>4709</v>
      </c>
      <c r="D2322" s="18" t="s">
        <v>272</v>
      </c>
      <c r="E2322" s="20">
        <v>2349674.44</v>
      </c>
      <c r="F2322" s="21">
        <v>1</v>
      </c>
    </row>
    <row r="2323" spans="1:6" x14ac:dyDescent="0.25">
      <c r="A2323" s="14" t="str">
        <f t="shared" si="36"/>
        <v>27021104</v>
      </c>
      <c r="B2323" s="18" t="s">
        <v>4710</v>
      </c>
      <c r="C2323" s="18" t="s">
        <v>4711</v>
      </c>
      <c r="D2323" s="18" t="s">
        <v>272</v>
      </c>
      <c r="E2323" s="20">
        <v>914339.36</v>
      </c>
      <c r="F2323" s="21">
        <v>1</v>
      </c>
    </row>
    <row r="2324" spans="1:6" x14ac:dyDescent="0.25">
      <c r="A2324" s="14" t="str">
        <f t="shared" si="36"/>
        <v>27037969</v>
      </c>
      <c r="B2324" s="14" t="s">
        <v>4712</v>
      </c>
      <c r="C2324" s="14" t="s">
        <v>4713</v>
      </c>
      <c r="D2324" s="14" t="s">
        <v>272</v>
      </c>
      <c r="E2324" s="16">
        <v>12552456.800000001</v>
      </c>
      <c r="F2324" s="17">
        <v>1</v>
      </c>
    </row>
    <row r="2325" spans="1:6" x14ac:dyDescent="0.25">
      <c r="A2325" s="14" t="str">
        <f t="shared" si="36"/>
        <v>27053453</v>
      </c>
      <c r="B2325" s="14" t="s">
        <v>4714</v>
      </c>
      <c r="C2325" s="14" t="s">
        <v>4715</v>
      </c>
      <c r="D2325" s="14" t="s">
        <v>252</v>
      </c>
      <c r="E2325" s="16">
        <v>57843.16</v>
      </c>
      <c r="F2325" s="17">
        <v>1</v>
      </c>
    </row>
    <row r="2326" spans="1:6" x14ac:dyDescent="0.25">
      <c r="A2326" s="14" t="str">
        <f t="shared" si="36"/>
        <v>27079151</v>
      </c>
      <c r="B2326" s="18" t="s">
        <v>4716</v>
      </c>
      <c r="C2326" s="18" t="s">
        <v>4717</v>
      </c>
      <c r="D2326" s="18" t="s">
        <v>272</v>
      </c>
      <c r="E2326" s="20">
        <v>16885137.390000001</v>
      </c>
      <c r="F2326" s="21">
        <v>1</v>
      </c>
    </row>
    <row r="2327" spans="1:6" x14ac:dyDescent="0.25">
      <c r="A2327" s="14" t="str">
        <f t="shared" si="36"/>
        <v>27081629</v>
      </c>
      <c r="B2327" s="18" t="s">
        <v>4718</v>
      </c>
      <c r="C2327" s="18" t="s">
        <v>4719</v>
      </c>
      <c r="D2327" s="18" t="s">
        <v>272</v>
      </c>
      <c r="E2327" s="20">
        <v>5713317.0999999996</v>
      </c>
      <c r="F2327" s="21">
        <v>1</v>
      </c>
    </row>
    <row r="2328" spans="1:6" x14ac:dyDescent="0.25">
      <c r="A2328" s="14" t="str">
        <f t="shared" si="36"/>
        <v>27113968</v>
      </c>
      <c r="B2328" s="18" t="s">
        <v>4720</v>
      </c>
      <c r="C2328" s="18" t="s">
        <v>4721</v>
      </c>
      <c r="D2328" s="18" t="s">
        <v>272</v>
      </c>
      <c r="E2328" s="20">
        <v>2149299.1</v>
      </c>
      <c r="F2328" s="21">
        <v>1</v>
      </c>
    </row>
    <row r="2329" spans="1:6" x14ac:dyDescent="0.25">
      <c r="A2329" s="14" t="str">
        <f t="shared" si="36"/>
        <v>27124437</v>
      </c>
      <c r="B2329" s="18" t="s">
        <v>4722</v>
      </c>
      <c r="C2329" s="18" t="s">
        <v>4723</v>
      </c>
      <c r="D2329" s="18" t="s">
        <v>272</v>
      </c>
      <c r="E2329" s="20">
        <v>3998808.29</v>
      </c>
      <c r="F2329" s="21">
        <v>1</v>
      </c>
    </row>
    <row r="2330" spans="1:6" x14ac:dyDescent="0.25">
      <c r="A2330" s="14" t="str">
        <f t="shared" si="36"/>
        <v>27187087</v>
      </c>
      <c r="B2330" s="18" t="s">
        <v>4724</v>
      </c>
      <c r="C2330" s="18" t="s">
        <v>4725</v>
      </c>
      <c r="D2330" s="18" t="s">
        <v>272</v>
      </c>
      <c r="E2330" s="20">
        <v>5731214.75</v>
      </c>
      <c r="F2330" s="21">
        <v>1</v>
      </c>
    </row>
    <row r="2331" spans="1:6" x14ac:dyDescent="0.25">
      <c r="A2331" s="14" t="str">
        <f t="shared" si="36"/>
        <v>27193705</v>
      </c>
      <c r="B2331" s="14" t="s">
        <v>4726</v>
      </c>
      <c r="C2331" s="14" t="s">
        <v>4727</v>
      </c>
      <c r="D2331" s="14" t="s">
        <v>272</v>
      </c>
      <c r="E2331" s="16">
        <v>5968077.9299999997</v>
      </c>
      <c r="F2331" s="17">
        <v>1</v>
      </c>
    </row>
    <row r="2332" spans="1:6" x14ac:dyDescent="0.25">
      <c r="A2332" s="14" t="str">
        <f t="shared" si="36"/>
        <v>27263060</v>
      </c>
      <c r="B2332" s="18" t="s">
        <v>4728</v>
      </c>
      <c r="C2332" s="18" t="s">
        <v>4729</v>
      </c>
      <c r="D2332" s="18" t="s">
        <v>272</v>
      </c>
      <c r="E2332" s="20">
        <v>48103.28</v>
      </c>
      <c r="F2332" s="21">
        <v>1</v>
      </c>
    </row>
    <row r="2333" spans="1:6" x14ac:dyDescent="0.25">
      <c r="A2333" s="14" t="str">
        <f t="shared" si="36"/>
        <v>27265891</v>
      </c>
      <c r="B2333" s="18" t="s">
        <v>4730</v>
      </c>
      <c r="C2333" s="18" t="s">
        <v>4731</v>
      </c>
      <c r="D2333" s="18" t="s">
        <v>272</v>
      </c>
      <c r="E2333" s="20">
        <v>1673169.22</v>
      </c>
      <c r="F2333" s="21">
        <v>1</v>
      </c>
    </row>
    <row r="2334" spans="1:6" x14ac:dyDescent="0.25">
      <c r="A2334" s="14" t="str">
        <f t="shared" si="36"/>
        <v>27348382</v>
      </c>
      <c r="B2334" s="18" t="s">
        <v>4732</v>
      </c>
      <c r="C2334" s="18" t="s">
        <v>4733</v>
      </c>
      <c r="D2334" s="18" t="s">
        <v>272</v>
      </c>
      <c r="E2334" s="20">
        <v>1603.27</v>
      </c>
      <c r="F2334" s="21">
        <v>1</v>
      </c>
    </row>
    <row r="2335" spans="1:6" x14ac:dyDescent="0.25">
      <c r="A2335" s="14" t="str">
        <f t="shared" si="36"/>
        <v>27425495</v>
      </c>
      <c r="B2335" s="14" t="s">
        <v>4734</v>
      </c>
      <c r="C2335" s="14" t="s">
        <v>4735</v>
      </c>
      <c r="D2335" s="14" t="s">
        <v>272</v>
      </c>
      <c r="E2335" s="16">
        <v>198933.13</v>
      </c>
      <c r="F2335" s="17">
        <v>1</v>
      </c>
    </row>
    <row r="2336" spans="1:6" x14ac:dyDescent="0.25">
      <c r="A2336" s="14" t="str">
        <f t="shared" si="36"/>
        <v>27449073</v>
      </c>
      <c r="B2336" s="14" t="s">
        <v>4736</v>
      </c>
      <c r="C2336" s="14" t="s">
        <v>4737</v>
      </c>
      <c r="D2336" s="14" t="s">
        <v>272</v>
      </c>
      <c r="E2336" s="16">
        <v>3283767.43</v>
      </c>
      <c r="F2336" s="17">
        <v>1</v>
      </c>
    </row>
    <row r="2337" spans="1:6" x14ac:dyDescent="0.25">
      <c r="A2337" s="14" t="str">
        <f t="shared" si="36"/>
        <v>27449073</v>
      </c>
      <c r="B2337" s="14" t="s">
        <v>4738</v>
      </c>
      <c r="C2337" s="14" t="s">
        <v>4737</v>
      </c>
      <c r="D2337" s="14" t="s">
        <v>272</v>
      </c>
      <c r="E2337" s="16">
        <v>12484.15</v>
      </c>
      <c r="F2337" s="17">
        <v>1</v>
      </c>
    </row>
    <row r="2338" spans="1:6" x14ac:dyDescent="0.25">
      <c r="A2338" s="14" t="str">
        <f t="shared" si="36"/>
        <v>27449073</v>
      </c>
      <c r="B2338" s="14" t="s">
        <v>4739</v>
      </c>
      <c r="C2338" s="14" t="s">
        <v>4737</v>
      </c>
      <c r="D2338" s="14" t="s">
        <v>272</v>
      </c>
      <c r="E2338" s="16">
        <v>23133.73</v>
      </c>
      <c r="F2338" s="17">
        <v>1</v>
      </c>
    </row>
    <row r="2339" spans="1:6" x14ac:dyDescent="0.25">
      <c r="A2339" s="14" t="str">
        <f t="shared" si="36"/>
        <v>27449073</v>
      </c>
      <c r="B2339" s="14" t="s">
        <v>4740</v>
      </c>
      <c r="C2339" s="14" t="s">
        <v>4737</v>
      </c>
      <c r="D2339" s="14" t="s">
        <v>272</v>
      </c>
      <c r="E2339" s="16">
        <v>16234.45</v>
      </c>
      <c r="F2339" s="17">
        <v>1</v>
      </c>
    </row>
    <row r="2340" spans="1:6" x14ac:dyDescent="0.25">
      <c r="A2340" s="14" t="str">
        <f t="shared" si="36"/>
        <v>27490614</v>
      </c>
      <c r="B2340" s="14" t="s">
        <v>4741</v>
      </c>
      <c r="C2340" s="14" t="s">
        <v>4742</v>
      </c>
      <c r="D2340" s="14" t="s">
        <v>272</v>
      </c>
      <c r="E2340" s="16">
        <v>30032027.68</v>
      </c>
      <c r="F2340" s="17">
        <v>1</v>
      </c>
    </row>
    <row r="2341" spans="1:6" x14ac:dyDescent="0.25">
      <c r="A2341" s="14" t="str">
        <f t="shared" si="36"/>
        <v>27503754</v>
      </c>
      <c r="B2341" s="14" t="s">
        <v>4743</v>
      </c>
      <c r="C2341" s="14" t="s">
        <v>4744</v>
      </c>
      <c r="D2341" s="14" t="s">
        <v>272</v>
      </c>
      <c r="E2341" s="16">
        <v>4252308.8600000003</v>
      </c>
      <c r="F2341" s="17">
        <v>1</v>
      </c>
    </row>
    <row r="2342" spans="1:6" x14ac:dyDescent="0.25">
      <c r="A2342" s="14" t="str">
        <f t="shared" si="36"/>
        <v>27553841</v>
      </c>
      <c r="B2342" s="18" t="s">
        <v>4745</v>
      </c>
      <c r="C2342" s="18" t="s">
        <v>4746</v>
      </c>
      <c r="D2342" s="18" t="s">
        <v>272</v>
      </c>
      <c r="E2342" s="20">
        <v>87686.76</v>
      </c>
      <c r="F2342" s="21">
        <v>1</v>
      </c>
    </row>
    <row r="2343" spans="1:6" x14ac:dyDescent="0.25">
      <c r="A2343" s="14" t="str">
        <f t="shared" si="36"/>
        <v>27569847</v>
      </c>
      <c r="B2343" s="14" t="s">
        <v>4747</v>
      </c>
      <c r="C2343" s="14" t="s">
        <v>4748</v>
      </c>
      <c r="D2343" s="14" t="s">
        <v>272</v>
      </c>
      <c r="E2343" s="16">
        <v>709693.51</v>
      </c>
      <c r="F2343" s="17">
        <v>1</v>
      </c>
    </row>
    <row r="2344" spans="1:6" x14ac:dyDescent="0.25">
      <c r="A2344" s="14" t="str">
        <f t="shared" si="36"/>
        <v>27638436</v>
      </c>
      <c r="B2344" s="18" t="s">
        <v>4749</v>
      </c>
      <c r="C2344" s="18" t="s">
        <v>4750</v>
      </c>
      <c r="D2344" s="18" t="s">
        <v>272</v>
      </c>
      <c r="E2344" s="20">
        <v>1380810.61</v>
      </c>
      <c r="F2344" s="21">
        <v>1</v>
      </c>
    </row>
    <row r="2345" spans="1:6" x14ac:dyDescent="0.25">
      <c r="A2345" s="14" t="str">
        <f t="shared" si="36"/>
        <v>27658129</v>
      </c>
      <c r="B2345" s="18" t="s">
        <v>4751</v>
      </c>
      <c r="C2345" s="18" t="s">
        <v>4752</v>
      </c>
      <c r="D2345" s="18" t="s">
        <v>272</v>
      </c>
      <c r="E2345" s="20">
        <v>110311.52</v>
      </c>
      <c r="F2345" s="21">
        <v>1</v>
      </c>
    </row>
    <row r="2346" spans="1:6" x14ac:dyDescent="0.25">
      <c r="A2346" s="14" t="str">
        <f t="shared" si="36"/>
        <v>27665868</v>
      </c>
      <c r="B2346" s="18" t="s">
        <v>4753</v>
      </c>
      <c r="C2346" s="18" t="s">
        <v>4754</v>
      </c>
      <c r="D2346" s="18" t="s">
        <v>252</v>
      </c>
      <c r="E2346" s="20">
        <v>225295.26</v>
      </c>
      <c r="F2346" s="21">
        <v>1</v>
      </c>
    </row>
    <row r="2347" spans="1:6" x14ac:dyDescent="0.25">
      <c r="A2347" s="14" t="str">
        <f t="shared" si="36"/>
        <v>27727452</v>
      </c>
      <c r="B2347" s="14" t="s">
        <v>4755</v>
      </c>
      <c r="C2347" s="14" t="s">
        <v>4756</v>
      </c>
      <c r="D2347" s="14" t="s">
        <v>272</v>
      </c>
      <c r="E2347" s="16">
        <v>2159736.56</v>
      </c>
      <c r="F2347" s="17">
        <v>1</v>
      </c>
    </row>
    <row r="2348" spans="1:6" x14ac:dyDescent="0.25">
      <c r="A2348" s="14" t="str">
        <f t="shared" si="36"/>
        <v>27818202</v>
      </c>
      <c r="B2348" s="14" t="s">
        <v>4757</v>
      </c>
      <c r="C2348" s="14" t="s">
        <v>4758</v>
      </c>
      <c r="D2348" s="14" t="s">
        <v>252</v>
      </c>
      <c r="E2348" s="16">
        <v>296258.56</v>
      </c>
      <c r="F2348" s="17">
        <v>1</v>
      </c>
    </row>
    <row r="2349" spans="1:6" x14ac:dyDescent="0.25">
      <c r="A2349" s="14" t="str">
        <f t="shared" si="36"/>
        <v>27819374</v>
      </c>
      <c r="B2349" s="14" t="s">
        <v>4759</v>
      </c>
      <c r="C2349" s="14" t="s">
        <v>4760</v>
      </c>
      <c r="D2349" s="14" t="s">
        <v>252</v>
      </c>
      <c r="E2349" s="16">
        <v>209628.38</v>
      </c>
      <c r="F2349" s="17">
        <v>1</v>
      </c>
    </row>
    <row r="2350" spans="1:6" x14ac:dyDescent="0.25">
      <c r="A2350" s="14" t="str">
        <f t="shared" si="36"/>
        <v>27836329</v>
      </c>
      <c r="B2350" s="18" t="s">
        <v>4761</v>
      </c>
      <c r="C2350" s="18" t="s">
        <v>4762</v>
      </c>
      <c r="D2350" s="18" t="s">
        <v>272</v>
      </c>
      <c r="E2350" s="20">
        <v>510132.47999999998</v>
      </c>
      <c r="F2350" s="21">
        <v>1</v>
      </c>
    </row>
    <row r="2351" spans="1:6" x14ac:dyDescent="0.25">
      <c r="A2351" s="14" t="str">
        <f t="shared" si="36"/>
        <v>27858448</v>
      </c>
      <c r="B2351" s="14" t="s">
        <v>4763</v>
      </c>
      <c r="C2351" s="14" t="s">
        <v>4764</v>
      </c>
      <c r="D2351" s="14" t="s">
        <v>252</v>
      </c>
      <c r="E2351" s="16">
        <v>1430422.63</v>
      </c>
      <c r="F2351" s="17">
        <v>1</v>
      </c>
    </row>
    <row r="2352" spans="1:6" x14ac:dyDescent="0.25">
      <c r="A2352" s="14" t="str">
        <f t="shared" si="36"/>
        <v>27868835</v>
      </c>
      <c r="B2352" s="18" t="s">
        <v>4765</v>
      </c>
      <c r="C2352" s="18" t="s">
        <v>4766</v>
      </c>
      <c r="D2352" s="18" t="s">
        <v>272</v>
      </c>
      <c r="E2352" s="20">
        <v>3490561.2</v>
      </c>
      <c r="F2352" s="21">
        <v>1</v>
      </c>
    </row>
    <row r="2353" spans="1:6" x14ac:dyDescent="0.25">
      <c r="A2353" s="14" t="str">
        <f t="shared" si="36"/>
        <v>27901222</v>
      </c>
      <c r="B2353" s="18" t="s">
        <v>4767</v>
      </c>
      <c r="C2353" s="18" t="s">
        <v>4768</v>
      </c>
      <c r="D2353" s="18" t="s">
        <v>252</v>
      </c>
      <c r="E2353" s="20">
        <v>3141395.55</v>
      </c>
      <c r="F2353" s="21">
        <v>1</v>
      </c>
    </row>
    <row r="2354" spans="1:6" x14ac:dyDescent="0.25">
      <c r="A2354" s="14" t="str">
        <f t="shared" si="36"/>
        <v>27975291</v>
      </c>
      <c r="B2354" s="18" t="s">
        <v>4769</v>
      </c>
      <c r="C2354" s="18" t="s">
        <v>4770</v>
      </c>
      <c r="D2354" s="18" t="s">
        <v>252</v>
      </c>
      <c r="E2354" s="20">
        <v>563977.30000000005</v>
      </c>
      <c r="F2354" s="21">
        <v>1</v>
      </c>
    </row>
    <row r="2355" spans="1:6" x14ac:dyDescent="0.25">
      <c r="A2355" s="14" t="str">
        <f t="shared" si="36"/>
        <v>28020071</v>
      </c>
      <c r="B2355" s="14" t="s">
        <v>4771</v>
      </c>
      <c r="C2355" s="14" t="s">
        <v>4772</v>
      </c>
      <c r="D2355" s="14" t="s">
        <v>199</v>
      </c>
      <c r="E2355" s="16">
        <v>23133250.640000001</v>
      </c>
      <c r="F2355" s="17">
        <v>1</v>
      </c>
    </row>
    <row r="2356" spans="1:6" x14ac:dyDescent="0.25">
      <c r="A2356" s="14" t="str">
        <f t="shared" si="36"/>
        <v>28057065</v>
      </c>
      <c r="B2356" s="18" t="s">
        <v>4773</v>
      </c>
      <c r="C2356" s="18" t="s">
        <v>4774</v>
      </c>
      <c r="D2356" s="18" t="s">
        <v>252</v>
      </c>
      <c r="E2356" s="20">
        <v>111858.4</v>
      </c>
      <c r="F2356" s="21">
        <v>1</v>
      </c>
    </row>
    <row r="2357" spans="1:6" x14ac:dyDescent="0.25">
      <c r="A2357" s="14" t="str">
        <f t="shared" si="36"/>
        <v>28109387</v>
      </c>
      <c r="B2357" s="14" t="s">
        <v>4775</v>
      </c>
      <c r="C2357" s="14" t="s">
        <v>4776</v>
      </c>
      <c r="D2357" s="14" t="s">
        <v>252</v>
      </c>
      <c r="E2357" s="16">
        <v>90387.62</v>
      </c>
      <c r="F2357" s="17">
        <v>1</v>
      </c>
    </row>
    <row r="2358" spans="1:6" x14ac:dyDescent="0.25">
      <c r="A2358" s="14" t="str">
        <f t="shared" si="36"/>
        <v>28138899</v>
      </c>
      <c r="B2358" s="18" t="s">
        <v>4777</v>
      </c>
      <c r="C2358" s="18" t="s">
        <v>4778</v>
      </c>
      <c r="D2358" s="18" t="s">
        <v>272</v>
      </c>
      <c r="E2358" s="20">
        <v>4340.66</v>
      </c>
      <c r="F2358" s="21">
        <v>1</v>
      </c>
    </row>
    <row r="2359" spans="1:6" x14ac:dyDescent="0.25">
      <c r="A2359" s="14" t="str">
        <f t="shared" si="36"/>
        <v>28139525</v>
      </c>
      <c r="B2359" s="14" t="s">
        <v>4779</v>
      </c>
      <c r="C2359" s="14" t="s">
        <v>4780</v>
      </c>
      <c r="D2359" s="14" t="s">
        <v>272</v>
      </c>
      <c r="E2359" s="16">
        <v>2974163.03</v>
      </c>
      <c r="F2359" s="17">
        <v>1</v>
      </c>
    </row>
    <row r="2360" spans="1:6" x14ac:dyDescent="0.25">
      <c r="A2360" s="14" t="str">
        <f t="shared" si="36"/>
        <v>28141190</v>
      </c>
      <c r="B2360" s="18" t="s">
        <v>4781</v>
      </c>
      <c r="C2360" s="18" t="s">
        <v>4782</v>
      </c>
      <c r="D2360" s="18" t="s">
        <v>272</v>
      </c>
      <c r="E2360" s="20">
        <v>875761.92</v>
      </c>
      <c r="F2360" s="21">
        <v>1</v>
      </c>
    </row>
    <row r="2361" spans="1:6" x14ac:dyDescent="0.25">
      <c r="A2361" s="14" t="str">
        <f t="shared" si="36"/>
        <v>28141190</v>
      </c>
      <c r="B2361" s="14" t="s">
        <v>4783</v>
      </c>
      <c r="C2361" s="14" t="s">
        <v>4782</v>
      </c>
      <c r="D2361" s="14" t="s">
        <v>272</v>
      </c>
      <c r="E2361" s="16">
        <v>112615.17</v>
      </c>
      <c r="F2361" s="17">
        <v>1</v>
      </c>
    </row>
    <row r="2362" spans="1:6" x14ac:dyDescent="0.25">
      <c r="A2362" s="14" t="str">
        <f t="shared" si="36"/>
        <v>28153476</v>
      </c>
      <c r="B2362" s="18" t="s">
        <v>4784</v>
      </c>
      <c r="C2362" s="18" t="s">
        <v>4785</v>
      </c>
      <c r="D2362" s="18" t="s">
        <v>272</v>
      </c>
      <c r="E2362" s="20">
        <v>5463465.9500000002</v>
      </c>
      <c r="F2362" s="21">
        <v>1</v>
      </c>
    </row>
    <row r="2363" spans="1:6" x14ac:dyDescent="0.25">
      <c r="A2363" s="14" t="str">
        <f t="shared" si="36"/>
        <v>28181055</v>
      </c>
      <c r="B2363" s="14" t="s">
        <v>4786</v>
      </c>
      <c r="C2363" s="14" t="s">
        <v>4787</v>
      </c>
      <c r="D2363" s="14" t="s">
        <v>252</v>
      </c>
      <c r="E2363" s="16">
        <v>1742.53</v>
      </c>
      <c r="F2363" s="17">
        <v>1</v>
      </c>
    </row>
    <row r="2364" spans="1:6" x14ac:dyDescent="0.25">
      <c r="A2364" s="14" t="str">
        <f t="shared" si="36"/>
        <v>28390425</v>
      </c>
      <c r="B2364" s="14" t="s">
        <v>4788</v>
      </c>
      <c r="C2364" s="14" t="s">
        <v>4789</v>
      </c>
      <c r="D2364" s="14" t="s">
        <v>272</v>
      </c>
      <c r="E2364" s="16">
        <v>4336.8</v>
      </c>
      <c r="F2364" s="17">
        <v>1</v>
      </c>
    </row>
    <row r="2365" spans="1:6" x14ac:dyDescent="0.25">
      <c r="A2365" s="14" t="str">
        <f t="shared" si="36"/>
        <v>28483261</v>
      </c>
      <c r="B2365" s="14" t="s">
        <v>4790</v>
      </c>
      <c r="C2365" s="14" t="s">
        <v>4791</v>
      </c>
      <c r="D2365" s="14" t="s">
        <v>272</v>
      </c>
      <c r="E2365" s="16">
        <v>40638528.689999998</v>
      </c>
      <c r="F2365" s="17">
        <v>1</v>
      </c>
    </row>
    <row r="2366" spans="1:6" x14ac:dyDescent="0.25">
      <c r="A2366" s="14" t="str">
        <f t="shared" si="36"/>
        <v>28503308</v>
      </c>
      <c r="B2366" s="18" t="s">
        <v>4792</v>
      </c>
      <c r="C2366" s="18" t="s">
        <v>4793</v>
      </c>
      <c r="D2366" s="18" t="s">
        <v>252</v>
      </c>
      <c r="E2366" s="20">
        <v>23043443.079999998</v>
      </c>
      <c r="F2366" s="21">
        <v>1</v>
      </c>
    </row>
    <row r="2367" spans="1:6" x14ac:dyDescent="0.25">
      <c r="A2367" s="14" t="str">
        <f t="shared" si="36"/>
        <v>28528891</v>
      </c>
      <c r="B2367" s="18" t="s">
        <v>4794</v>
      </c>
      <c r="C2367" s="18" t="s">
        <v>4795</v>
      </c>
      <c r="D2367" s="18" t="s">
        <v>252</v>
      </c>
      <c r="E2367" s="20">
        <v>6529.36</v>
      </c>
      <c r="F2367" s="21">
        <v>1</v>
      </c>
    </row>
    <row r="2368" spans="1:6" x14ac:dyDescent="0.25">
      <c r="A2368" s="14" t="str">
        <f t="shared" si="36"/>
        <v>28566727</v>
      </c>
      <c r="B2368" s="14" t="s">
        <v>4796</v>
      </c>
      <c r="C2368" s="14" t="s">
        <v>4797</v>
      </c>
      <c r="D2368" s="14" t="s">
        <v>272</v>
      </c>
      <c r="E2368" s="16">
        <v>594045.56999999995</v>
      </c>
      <c r="F2368" s="17">
        <v>1</v>
      </c>
    </row>
    <row r="2369" spans="1:6" x14ac:dyDescent="0.25">
      <c r="A2369" s="14" t="str">
        <f t="shared" si="36"/>
        <v>28567618</v>
      </c>
      <c r="B2369" s="18" t="s">
        <v>4798</v>
      </c>
      <c r="C2369" s="18" t="s">
        <v>4799</v>
      </c>
      <c r="D2369" s="18" t="s">
        <v>272</v>
      </c>
      <c r="E2369" s="20">
        <v>4115245.23</v>
      </c>
      <c r="F2369" s="21">
        <v>1</v>
      </c>
    </row>
    <row r="2370" spans="1:6" x14ac:dyDescent="0.25">
      <c r="A2370" s="14" t="str">
        <f t="shared" si="36"/>
        <v>28572311</v>
      </c>
      <c r="B2370" s="18" t="s">
        <v>4800</v>
      </c>
      <c r="C2370" s="18" t="s">
        <v>4801</v>
      </c>
      <c r="D2370" s="18" t="s">
        <v>252</v>
      </c>
      <c r="E2370" s="20">
        <v>37347103.079999998</v>
      </c>
      <c r="F2370" s="21">
        <v>1</v>
      </c>
    </row>
    <row r="2371" spans="1:6" x14ac:dyDescent="0.25">
      <c r="A2371" s="14" t="str">
        <f t="shared" si="36"/>
        <v>28574523</v>
      </c>
      <c r="B2371" s="18" t="s">
        <v>4802</v>
      </c>
      <c r="C2371" s="18" t="s">
        <v>4803</v>
      </c>
      <c r="D2371" s="18" t="s">
        <v>252</v>
      </c>
      <c r="E2371" s="20">
        <v>1395363.71</v>
      </c>
      <c r="F2371" s="21">
        <v>1</v>
      </c>
    </row>
    <row r="2372" spans="1:6" x14ac:dyDescent="0.25">
      <c r="A2372" s="14" t="str">
        <f t="shared" si="36"/>
        <v>28574762</v>
      </c>
      <c r="B2372" s="18" t="s">
        <v>4804</v>
      </c>
      <c r="C2372" s="18" t="s">
        <v>4805</v>
      </c>
      <c r="D2372" s="18" t="s">
        <v>252</v>
      </c>
      <c r="E2372" s="20">
        <v>4864047.45</v>
      </c>
      <c r="F2372" s="21">
        <v>1</v>
      </c>
    </row>
    <row r="2373" spans="1:6" x14ac:dyDescent="0.25">
      <c r="A2373" s="14" t="str">
        <f t="shared" si="36"/>
        <v>28576387</v>
      </c>
      <c r="B2373" s="14" t="s">
        <v>4806</v>
      </c>
      <c r="C2373" s="14" t="s">
        <v>4807</v>
      </c>
      <c r="D2373" s="14" t="s">
        <v>252</v>
      </c>
      <c r="E2373" s="16">
        <v>329280.08</v>
      </c>
      <c r="F2373" s="17">
        <v>1</v>
      </c>
    </row>
    <row r="2374" spans="1:6" x14ac:dyDescent="0.25">
      <c r="A2374" s="14" t="str">
        <f t="shared" si="36"/>
        <v>28602407</v>
      </c>
      <c r="B2374" s="18" t="s">
        <v>4808</v>
      </c>
      <c r="C2374" s="18" t="s">
        <v>4809</v>
      </c>
      <c r="D2374" s="18" t="s">
        <v>252</v>
      </c>
      <c r="E2374" s="20">
        <v>44782899.369999997</v>
      </c>
      <c r="F2374" s="21">
        <v>1</v>
      </c>
    </row>
    <row r="2375" spans="1:6" x14ac:dyDescent="0.25">
      <c r="A2375" s="14" t="str">
        <f t="shared" ref="A2375:A2438" si="37">LEFT(SUBSTITUTE(SUBSTITUTE(SUBSTITUTE(SUBSTITUTE(TRIM(B2375),".",""),"/",""),"-","")," ",""), 8)</f>
        <v>28616456</v>
      </c>
      <c r="B2375" s="14" t="s">
        <v>4810</v>
      </c>
      <c r="C2375" s="14" t="s">
        <v>4811</v>
      </c>
      <c r="D2375" s="14" t="s">
        <v>252</v>
      </c>
      <c r="E2375" s="16">
        <v>3044232.34</v>
      </c>
      <c r="F2375" s="17">
        <v>1</v>
      </c>
    </row>
    <row r="2376" spans="1:6" x14ac:dyDescent="0.25">
      <c r="A2376" s="14" t="str">
        <f t="shared" si="37"/>
        <v>28646628</v>
      </c>
      <c r="B2376" s="18" t="s">
        <v>4812</v>
      </c>
      <c r="C2376" s="18" t="s">
        <v>4813</v>
      </c>
      <c r="D2376" s="18" t="s">
        <v>252</v>
      </c>
      <c r="E2376" s="20">
        <v>4667446.71</v>
      </c>
      <c r="F2376" s="21">
        <v>1</v>
      </c>
    </row>
    <row r="2377" spans="1:6" x14ac:dyDescent="0.25">
      <c r="A2377" s="14" t="str">
        <f t="shared" si="37"/>
        <v>28675056</v>
      </c>
      <c r="B2377" s="18" t="s">
        <v>4814</v>
      </c>
      <c r="C2377" s="18" t="s">
        <v>4815</v>
      </c>
      <c r="D2377" s="18" t="s">
        <v>252</v>
      </c>
      <c r="E2377" s="20">
        <v>10622317.220000001</v>
      </c>
      <c r="F2377" s="21">
        <v>1</v>
      </c>
    </row>
    <row r="2378" spans="1:6" x14ac:dyDescent="0.25">
      <c r="A2378" s="14" t="str">
        <f t="shared" si="37"/>
        <v>28683712</v>
      </c>
      <c r="B2378" s="14" t="s">
        <v>4816</v>
      </c>
      <c r="C2378" s="14" t="s">
        <v>4817</v>
      </c>
      <c r="D2378" s="14" t="s">
        <v>252</v>
      </c>
      <c r="E2378" s="16">
        <v>2353007.33</v>
      </c>
      <c r="F2378" s="17">
        <v>1</v>
      </c>
    </row>
    <row r="2379" spans="1:6" x14ac:dyDescent="0.25">
      <c r="A2379" s="14" t="str">
        <f t="shared" si="37"/>
        <v>28692606</v>
      </c>
      <c r="B2379" s="18" t="s">
        <v>4818</v>
      </c>
      <c r="C2379" s="18" t="s">
        <v>4819</v>
      </c>
      <c r="D2379" s="18" t="s">
        <v>252</v>
      </c>
      <c r="E2379" s="20">
        <v>676289.85</v>
      </c>
      <c r="F2379" s="21">
        <v>1</v>
      </c>
    </row>
    <row r="2380" spans="1:6" x14ac:dyDescent="0.25">
      <c r="A2380" s="14" t="str">
        <f t="shared" si="37"/>
        <v>28791671</v>
      </c>
      <c r="B2380" s="14" t="s">
        <v>4820</v>
      </c>
      <c r="C2380" s="14" t="s">
        <v>4821</v>
      </c>
      <c r="D2380" s="14" t="s">
        <v>252</v>
      </c>
      <c r="E2380" s="16">
        <v>8546140.9199999999</v>
      </c>
      <c r="F2380" s="17">
        <v>1</v>
      </c>
    </row>
    <row r="2381" spans="1:6" x14ac:dyDescent="0.25">
      <c r="A2381" s="14" t="str">
        <f t="shared" si="37"/>
        <v>28812576</v>
      </c>
      <c r="B2381" s="18" t="s">
        <v>4822</v>
      </c>
      <c r="C2381" s="18" t="s">
        <v>4823</v>
      </c>
      <c r="D2381" s="18" t="s">
        <v>252</v>
      </c>
      <c r="E2381" s="20">
        <v>195150.47</v>
      </c>
      <c r="F2381" s="21">
        <v>1</v>
      </c>
    </row>
    <row r="2382" spans="1:6" x14ac:dyDescent="0.25">
      <c r="A2382" s="14" t="str">
        <f t="shared" si="37"/>
        <v>28838845</v>
      </c>
      <c r="B2382" s="18" t="s">
        <v>4824</v>
      </c>
      <c r="C2382" s="18" t="s">
        <v>4825</v>
      </c>
      <c r="D2382" s="18" t="s">
        <v>252</v>
      </c>
      <c r="E2382" s="20">
        <v>1905916.43</v>
      </c>
      <c r="F2382" s="21">
        <v>1</v>
      </c>
    </row>
    <row r="2383" spans="1:6" x14ac:dyDescent="0.25">
      <c r="A2383" s="14" t="str">
        <f t="shared" si="37"/>
        <v>28842672</v>
      </c>
      <c r="B2383" s="14" t="s">
        <v>4826</v>
      </c>
      <c r="C2383" s="14" t="s">
        <v>4827</v>
      </c>
      <c r="D2383" s="14" t="s">
        <v>252</v>
      </c>
      <c r="E2383" s="16">
        <v>3120888.56</v>
      </c>
      <c r="F2383" s="17">
        <v>1</v>
      </c>
    </row>
    <row r="2384" spans="1:6" x14ac:dyDescent="0.25">
      <c r="A2384" s="14" t="str">
        <f t="shared" si="37"/>
        <v>28847176</v>
      </c>
      <c r="B2384" s="14" t="s">
        <v>4828</v>
      </c>
      <c r="C2384" s="14" t="s">
        <v>909</v>
      </c>
      <c r="D2384" s="14" t="s">
        <v>252</v>
      </c>
      <c r="E2384" s="16">
        <v>338365.6</v>
      </c>
      <c r="F2384" s="17">
        <v>1</v>
      </c>
    </row>
    <row r="2385" spans="1:6" x14ac:dyDescent="0.25">
      <c r="A2385" s="14" t="str">
        <f t="shared" si="37"/>
        <v>28902229</v>
      </c>
      <c r="B2385" s="18" t="s">
        <v>4829</v>
      </c>
      <c r="C2385" s="18" t="s">
        <v>4830</v>
      </c>
      <c r="D2385" s="18" t="s">
        <v>252</v>
      </c>
      <c r="E2385" s="20">
        <v>284843.39</v>
      </c>
      <c r="F2385" s="21">
        <v>1</v>
      </c>
    </row>
    <row r="2386" spans="1:6" x14ac:dyDescent="0.25">
      <c r="A2386" s="14" t="str">
        <f t="shared" si="37"/>
        <v>28912228</v>
      </c>
      <c r="B2386" s="14" t="s">
        <v>4831</v>
      </c>
      <c r="C2386" s="14" t="s">
        <v>4832</v>
      </c>
      <c r="D2386" s="14" t="s">
        <v>252</v>
      </c>
      <c r="E2386" s="16">
        <v>2198936.58</v>
      </c>
      <c r="F2386" s="17">
        <v>1</v>
      </c>
    </row>
    <row r="2387" spans="1:6" x14ac:dyDescent="0.25">
      <c r="A2387" s="14" t="str">
        <f t="shared" si="37"/>
        <v>28947885</v>
      </c>
      <c r="B2387" s="18" t="s">
        <v>4833</v>
      </c>
      <c r="C2387" s="18" t="s">
        <v>4834</v>
      </c>
      <c r="D2387" s="18" t="s">
        <v>252</v>
      </c>
      <c r="E2387" s="20">
        <v>6959832.6600000001</v>
      </c>
      <c r="F2387" s="21">
        <v>1</v>
      </c>
    </row>
    <row r="2388" spans="1:6" x14ac:dyDescent="0.25">
      <c r="A2388" s="14" t="str">
        <f t="shared" si="37"/>
        <v>28947885</v>
      </c>
      <c r="B2388" s="14" t="s">
        <v>4835</v>
      </c>
      <c r="C2388" s="14" t="s">
        <v>4834</v>
      </c>
      <c r="D2388" s="14" t="s">
        <v>252</v>
      </c>
      <c r="E2388" s="16">
        <v>9440894.3599999994</v>
      </c>
      <c r="F2388" s="17">
        <v>1</v>
      </c>
    </row>
    <row r="2389" spans="1:6" x14ac:dyDescent="0.25">
      <c r="A2389" s="14" t="str">
        <f t="shared" si="37"/>
        <v>28961084</v>
      </c>
      <c r="B2389" s="18" t="s">
        <v>4836</v>
      </c>
      <c r="C2389" s="18" t="s">
        <v>4837</v>
      </c>
      <c r="D2389" s="18" t="s">
        <v>252</v>
      </c>
      <c r="E2389" s="20">
        <v>39481935.57</v>
      </c>
      <c r="F2389" s="21">
        <v>1</v>
      </c>
    </row>
    <row r="2390" spans="1:6" x14ac:dyDescent="0.25">
      <c r="A2390" s="14" t="str">
        <f t="shared" si="37"/>
        <v>28963932</v>
      </c>
      <c r="B2390" s="14" t="s">
        <v>4838</v>
      </c>
      <c r="C2390" s="14" t="s">
        <v>4839</v>
      </c>
      <c r="D2390" s="14" t="s">
        <v>252</v>
      </c>
      <c r="E2390" s="16">
        <v>1269417.8899999999</v>
      </c>
      <c r="F2390" s="17">
        <v>1</v>
      </c>
    </row>
    <row r="2391" spans="1:6" x14ac:dyDescent="0.25">
      <c r="A2391" s="14" t="str">
        <f t="shared" si="37"/>
        <v>28963981</v>
      </c>
      <c r="B2391" s="18" t="s">
        <v>4840</v>
      </c>
      <c r="C2391" s="18" t="s">
        <v>4841</v>
      </c>
      <c r="D2391" s="18" t="s">
        <v>252</v>
      </c>
      <c r="E2391" s="20">
        <v>112729161.51000001</v>
      </c>
      <c r="F2391" s="21">
        <v>1</v>
      </c>
    </row>
    <row r="2392" spans="1:6" x14ac:dyDescent="0.25">
      <c r="A2392" s="14" t="str">
        <f t="shared" si="37"/>
        <v>28964062</v>
      </c>
      <c r="B2392" s="18" t="s">
        <v>4842</v>
      </c>
      <c r="C2392" s="18" t="s">
        <v>4843</v>
      </c>
      <c r="D2392" s="18" t="s">
        <v>252</v>
      </c>
      <c r="E2392" s="20">
        <v>28980.19</v>
      </c>
      <c r="F2392" s="21">
        <v>1</v>
      </c>
    </row>
    <row r="2393" spans="1:6" x14ac:dyDescent="0.25">
      <c r="A2393" s="14" t="str">
        <f t="shared" si="37"/>
        <v>28988152</v>
      </c>
      <c r="B2393" s="14" t="s">
        <v>4844</v>
      </c>
      <c r="C2393" s="14" t="s">
        <v>4845</v>
      </c>
      <c r="D2393" s="14" t="s">
        <v>252</v>
      </c>
      <c r="E2393" s="16">
        <v>255617.77</v>
      </c>
      <c r="F2393" s="17">
        <v>1</v>
      </c>
    </row>
    <row r="2394" spans="1:6" x14ac:dyDescent="0.25">
      <c r="A2394" s="14" t="str">
        <f t="shared" si="37"/>
        <v>29007101</v>
      </c>
      <c r="B2394" s="18" t="s">
        <v>4846</v>
      </c>
      <c r="C2394" s="18" t="s">
        <v>4847</v>
      </c>
      <c r="D2394" s="18" t="s">
        <v>252</v>
      </c>
      <c r="E2394" s="20">
        <v>376133</v>
      </c>
      <c r="F2394" s="21">
        <v>1</v>
      </c>
    </row>
    <row r="2395" spans="1:6" x14ac:dyDescent="0.25">
      <c r="A2395" s="14" t="str">
        <f t="shared" si="37"/>
        <v>29072642</v>
      </c>
      <c r="B2395" s="14" t="s">
        <v>4848</v>
      </c>
      <c r="C2395" s="14" t="s">
        <v>4849</v>
      </c>
      <c r="D2395" s="14" t="s">
        <v>252</v>
      </c>
      <c r="E2395" s="16">
        <v>2415998.27</v>
      </c>
      <c r="F2395" s="17">
        <v>1</v>
      </c>
    </row>
    <row r="2396" spans="1:6" x14ac:dyDescent="0.25">
      <c r="A2396" s="14" t="str">
        <f t="shared" si="37"/>
        <v>29081080</v>
      </c>
      <c r="B2396" s="18" t="s">
        <v>4850</v>
      </c>
      <c r="C2396" s="18" t="s">
        <v>4851</v>
      </c>
      <c r="D2396" s="18" t="s">
        <v>252</v>
      </c>
      <c r="E2396" s="20">
        <v>440895.85</v>
      </c>
      <c r="F2396" s="21">
        <v>1</v>
      </c>
    </row>
    <row r="2397" spans="1:6" x14ac:dyDescent="0.25">
      <c r="A2397" s="14" t="str">
        <f t="shared" si="37"/>
        <v>29086543</v>
      </c>
      <c r="B2397" s="18" t="s">
        <v>4852</v>
      </c>
      <c r="C2397" s="18" t="s">
        <v>4853</v>
      </c>
      <c r="D2397" s="18" t="s">
        <v>252</v>
      </c>
      <c r="E2397" s="20">
        <v>739066.34</v>
      </c>
      <c r="F2397" s="21">
        <v>1</v>
      </c>
    </row>
    <row r="2398" spans="1:6" x14ac:dyDescent="0.25">
      <c r="A2398" s="14" t="str">
        <f t="shared" si="37"/>
        <v>29113446</v>
      </c>
      <c r="B2398" s="14" t="s">
        <v>4854</v>
      </c>
      <c r="C2398" s="14" t="s">
        <v>4855</v>
      </c>
      <c r="D2398" s="14" t="s">
        <v>252</v>
      </c>
      <c r="E2398" s="16">
        <v>4062951.53</v>
      </c>
      <c r="F2398" s="17">
        <v>1</v>
      </c>
    </row>
    <row r="2399" spans="1:6" x14ac:dyDescent="0.25">
      <c r="A2399" s="14" t="str">
        <f t="shared" si="37"/>
        <v>29130143</v>
      </c>
      <c r="B2399" s="14" t="s">
        <v>4856</v>
      </c>
      <c r="C2399" s="14" t="s">
        <v>4857</v>
      </c>
      <c r="D2399" s="14" t="s">
        <v>252</v>
      </c>
      <c r="E2399" s="16">
        <v>14709149.199999999</v>
      </c>
      <c r="F2399" s="17">
        <v>1</v>
      </c>
    </row>
    <row r="2400" spans="1:6" x14ac:dyDescent="0.25">
      <c r="A2400" s="14" t="str">
        <f t="shared" si="37"/>
        <v>29205994</v>
      </c>
      <c r="B2400" s="14" t="s">
        <v>4858</v>
      </c>
      <c r="C2400" s="14" t="s">
        <v>4859</v>
      </c>
      <c r="D2400" s="14" t="s">
        <v>252</v>
      </c>
      <c r="E2400" s="16">
        <v>61867.89</v>
      </c>
      <c r="F2400" s="17">
        <v>1</v>
      </c>
    </row>
    <row r="2401" spans="1:6" x14ac:dyDescent="0.25">
      <c r="A2401" s="14" t="str">
        <f t="shared" si="37"/>
        <v>29236338</v>
      </c>
      <c r="B2401" s="14" t="s">
        <v>4860</v>
      </c>
      <c r="C2401" s="14" t="s">
        <v>4861</v>
      </c>
      <c r="D2401" s="14" t="s">
        <v>252</v>
      </c>
      <c r="E2401" s="16">
        <v>295398.3</v>
      </c>
      <c r="F2401" s="17">
        <v>1</v>
      </c>
    </row>
    <row r="2402" spans="1:6" x14ac:dyDescent="0.25">
      <c r="A2402" s="14" t="str">
        <f t="shared" si="37"/>
        <v>29236841</v>
      </c>
      <c r="B2402" s="14" t="s">
        <v>4862</v>
      </c>
      <c r="C2402" s="14" t="s">
        <v>4863</v>
      </c>
      <c r="D2402" s="14" t="s">
        <v>252</v>
      </c>
      <c r="E2402" s="16">
        <v>987956.87</v>
      </c>
      <c r="F2402" s="17">
        <v>1</v>
      </c>
    </row>
    <row r="2403" spans="1:6" x14ac:dyDescent="0.25">
      <c r="A2403" s="14" t="str">
        <f t="shared" si="37"/>
        <v>29237088</v>
      </c>
      <c r="B2403" s="18" t="s">
        <v>4864</v>
      </c>
      <c r="C2403" s="18" t="s">
        <v>4865</v>
      </c>
      <c r="D2403" s="18" t="s">
        <v>252</v>
      </c>
      <c r="E2403" s="20">
        <v>3484891.92</v>
      </c>
      <c r="F2403" s="21">
        <v>1</v>
      </c>
    </row>
    <row r="2404" spans="1:6" x14ac:dyDescent="0.25">
      <c r="A2404" s="14" t="str">
        <f t="shared" si="37"/>
        <v>29251097</v>
      </c>
      <c r="B2404" s="14" t="s">
        <v>4866</v>
      </c>
      <c r="C2404" s="14" t="s">
        <v>4867</v>
      </c>
      <c r="D2404" s="14" t="s">
        <v>252</v>
      </c>
      <c r="E2404" s="16">
        <v>2931976.88</v>
      </c>
      <c r="F2404" s="17">
        <v>1</v>
      </c>
    </row>
    <row r="2405" spans="1:6" x14ac:dyDescent="0.25">
      <c r="A2405" s="14" t="str">
        <f t="shared" si="37"/>
        <v>29252608</v>
      </c>
      <c r="B2405" s="18" t="s">
        <v>4868</v>
      </c>
      <c r="C2405" s="18" t="s">
        <v>4869</v>
      </c>
      <c r="D2405" s="18" t="s">
        <v>252</v>
      </c>
      <c r="E2405" s="20">
        <v>2367364.87</v>
      </c>
      <c r="F2405" s="21">
        <v>1</v>
      </c>
    </row>
    <row r="2406" spans="1:6" x14ac:dyDescent="0.25">
      <c r="A2406" s="14" t="str">
        <f t="shared" si="37"/>
        <v>29259280</v>
      </c>
      <c r="B2406" s="14" t="s">
        <v>4870</v>
      </c>
      <c r="C2406" s="14" t="s">
        <v>3998</v>
      </c>
      <c r="D2406" s="14" t="s">
        <v>252</v>
      </c>
      <c r="E2406" s="16">
        <v>42974.54</v>
      </c>
      <c r="F2406" s="17">
        <v>1</v>
      </c>
    </row>
    <row r="2407" spans="1:6" x14ac:dyDescent="0.25">
      <c r="A2407" s="14" t="str">
        <f t="shared" si="37"/>
        <v>29259736</v>
      </c>
      <c r="B2407" s="18" t="s">
        <v>4871</v>
      </c>
      <c r="C2407" s="18" t="s">
        <v>4872</v>
      </c>
      <c r="D2407" s="18" t="s">
        <v>252</v>
      </c>
      <c r="E2407" s="20">
        <v>91366.17</v>
      </c>
      <c r="F2407" s="21">
        <v>1</v>
      </c>
    </row>
    <row r="2408" spans="1:6" x14ac:dyDescent="0.25">
      <c r="A2408" s="14" t="str">
        <f t="shared" si="37"/>
        <v>29281177</v>
      </c>
      <c r="B2408" s="14" t="s">
        <v>4873</v>
      </c>
      <c r="C2408" s="14" t="s">
        <v>4874</v>
      </c>
      <c r="D2408" s="14" t="s">
        <v>252</v>
      </c>
      <c r="E2408" s="16">
        <v>1529.99</v>
      </c>
      <c r="F2408" s="17">
        <v>1</v>
      </c>
    </row>
    <row r="2409" spans="1:6" x14ac:dyDescent="0.25">
      <c r="A2409" s="14" t="str">
        <f t="shared" si="37"/>
        <v>29294147</v>
      </c>
      <c r="B2409" s="14" t="s">
        <v>4875</v>
      </c>
      <c r="C2409" s="14" t="s">
        <v>4876</v>
      </c>
      <c r="D2409" s="14" t="s">
        <v>252</v>
      </c>
      <c r="E2409" s="16">
        <v>30724574.75</v>
      </c>
      <c r="F2409" s="17">
        <v>1</v>
      </c>
    </row>
    <row r="2410" spans="1:6" x14ac:dyDescent="0.25">
      <c r="A2410" s="14" t="str">
        <f t="shared" si="37"/>
        <v>29294147</v>
      </c>
      <c r="B2410" s="18" t="s">
        <v>4877</v>
      </c>
      <c r="C2410" s="18" t="s">
        <v>4876</v>
      </c>
      <c r="D2410" s="18" t="s">
        <v>252</v>
      </c>
      <c r="E2410" s="20">
        <v>201661.39</v>
      </c>
      <c r="F2410" s="21">
        <v>1</v>
      </c>
    </row>
    <row r="2411" spans="1:6" x14ac:dyDescent="0.25">
      <c r="A2411" s="14" t="str">
        <f t="shared" si="37"/>
        <v>29349206</v>
      </c>
      <c r="B2411" s="18" t="s">
        <v>4878</v>
      </c>
      <c r="C2411" s="18" t="s">
        <v>4879</v>
      </c>
      <c r="D2411" s="18" t="s">
        <v>252</v>
      </c>
      <c r="E2411" s="20">
        <v>344011.5</v>
      </c>
      <c r="F2411" s="21">
        <v>1</v>
      </c>
    </row>
    <row r="2412" spans="1:6" x14ac:dyDescent="0.25">
      <c r="A2412" s="14" t="str">
        <f t="shared" si="37"/>
        <v>29445632</v>
      </c>
      <c r="B2412" s="14" t="s">
        <v>4880</v>
      </c>
      <c r="C2412" s="14" t="s">
        <v>4881</v>
      </c>
      <c r="D2412" s="14" t="s">
        <v>252</v>
      </c>
      <c r="E2412" s="16">
        <v>1521889.5</v>
      </c>
      <c r="F2412" s="17">
        <v>1</v>
      </c>
    </row>
    <row r="2413" spans="1:6" x14ac:dyDescent="0.25">
      <c r="A2413" s="14" t="str">
        <f t="shared" si="37"/>
        <v>29455748</v>
      </c>
      <c r="B2413" s="14" t="s">
        <v>4882</v>
      </c>
      <c r="C2413" s="14" t="s">
        <v>4883</v>
      </c>
      <c r="D2413" s="14" t="s">
        <v>252</v>
      </c>
      <c r="E2413" s="16">
        <v>6784992.7999999998</v>
      </c>
      <c r="F2413" s="17">
        <v>1</v>
      </c>
    </row>
    <row r="2414" spans="1:6" x14ac:dyDescent="0.25">
      <c r="A2414" s="14" t="str">
        <f t="shared" si="37"/>
        <v>29473287</v>
      </c>
      <c r="B2414" s="14" t="s">
        <v>4884</v>
      </c>
      <c r="C2414" s="14" t="s">
        <v>4885</v>
      </c>
      <c r="D2414" s="14" t="s">
        <v>252</v>
      </c>
      <c r="E2414" s="16">
        <v>57011.58</v>
      </c>
      <c r="F2414" s="17">
        <v>1</v>
      </c>
    </row>
    <row r="2415" spans="1:6" x14ac:dyDescent="0.25">
      <c r="A2415" s="14" t="str">
        <f t="shared" si="37"/>
        <v>29474285</v>
      </c>
      <c r="B2415" s="14" t="s">
        <v>4886</v>
      </c>
      <c r="C2415" s="14" t="s">
        <v>4887</v>
      </c>
      <c r="D2415" s="14" t="s">
        <v>252</v>
      </c>
      <c r="E2415" s="16">
        <v>88155915.989999995</v>
      </c>
      <c r="F2415" s="17">
        <v>1</v>
      </c>
    </row>
    <row r="2416" spans="1:6" x14ac:dyDescent="0.25">
      <c r="A2416" s="14" t="str">
        <f t="shared" si="37"/>
        <v>29474285</v>
      </c>
      <c r="B2416" s="14" t="s">
        <v>4888</v>
      </c>
      <c r="C2416" s="14" t="s">
        <v>4887</v>
      </c>
      <c r="D2416" s="14" t="s">
        <v>252</v>
      </c>
      <c r="E2416" s="16">
        <v>28568.74</v>
      </c>
      <c r="F2416" s="17">
        <v>1</v>
      </c>
    </row>
    <row r="2417" spans="1:6" x14ac:dyDescent="0.25">
      <c r="A2417" s="14" t="str">
        <f t="shared" si="37"/>
        <v>29540572</v>
      </c>
      <c r="B2417" s="14" t="s">
        <v>4889</v>
      </c>
      <c r="C2417" s="14" t="s">
        <v>4890</v>
      </c>
      <c r="D2417" s="14" t="s">
        <v>252</v>
      </c>
      <c r="E2417" s="16">
        <v>2875666.16</v>
      </c>
      <c r="F2417" s="17">
        <v>1</v>
      </c>
    </row>
    <row r="2418" spans="1:6" x14ac:dyDescent="0.25">
      <c r="A2418" s="14" t="str">
        <f t="shared" si="37"/>
        <v>29569746</v>
      </c>
      <c r="B2418" s="18" t="s">
        <v>4891</v>
      </c>
      <c r="C2418" s="18" t="s">
        <v>4892</v>
      </c>
      <c r="D2418" s="18" t="s">
        <v>252</v>
      </c>
      <c r="E2418" s="20">
        <v>25141.54</v>
      </c>
      <c r="F2418" s="21">
        <v>1</v>
      </c>
    </row>
    <row r="2419" spans="1:6" x14ac:dyDescent="0.25">
      <c r="A2419" s="14" t="str">
        <f t="shared" si="37"/>
        <v>29589124</v>
      </c>
      <c r="B2419" s="14" t="s">
        <v>4893</v>
      </c>
      <c r="C2419" s="14" t="s">
        <v>4894</v>
      </c>
      <c r="D2419" s="14" t="s">
        <v>252</v>
      </c>
      <c r="E2419" s="16">
        <v>4286487.1500000004</v>
      </c>
      <c r="F2419" s="17">
        <v>1</v>
      </c>
    </row>
    <row r="2420" spans="1:6" x14ac:dyDescent="0.25">
      <c r="A2420" s="14" t="str">
        <f t="shared" si="37"/>
        <v>29640612</v>
      </c>
      <c r="B2420" s="14" t="s">
        <v>4895</v>
      </c>
      <c r="C2420" s="14" t="s">
        <v>4896</v>
      </c>
      <c r="D2420" s="14" t="s">
        <v>252</v>
      </c>
      <c r="E2420" s="16">
        <v>1953318.47</v>
      </c>
      <c r="F2420" s="17">
        <v>1</v>
      </c>
    </row>
    <row r="2421" spans="1:6" x14ac:dyDescent="0.25">
      <c r="A2421" s="14" t="str">
        <f t="shared" si="37"/>
        <v>29644622</v>
      </c>
      <c r="B2421" s="14" t="s">
        <v>4897</v>
      </c>
      <c r="C2421" s="14" t="s">
        <v>4898</v>
      </c>
      <c r="D2421" s="14" t="s">
        <v>252</v>
      </c>
      <c r="E2421" s="16">
        <v>7022248.1799999997</v>
      </c>
      <c r="F2421" s="17">
        <v>1</v>
      </c>
    </row>
    <row r="2422" spans="1:6" x14ac:dyDescent="0.25">
      <c r="A2422" s="14" t="str">
        <f t="shared" si="37"/>
        <v>29655214</v>
      </c>
      <c r="B2422" s="14" t="s">
        <v>4899</v>
      </c>
      <c r="C2422" s="14" t="s">
        <v>4900</v>
      </c>
      <c r="D2422" s="14" t="s">
        <v>252</v>
      </c>
      <c r="E2422" s="16">
        <v>1170775.79</v>
      </c>
      <c r="F2422" s="17">
        <v>1</v>
      </c>
    </row>
    <row r="2423" spans="1:6" x14ac:dyDescent="0.25">
      <c r="A2423" s="14" t="str">
        <f t="shared" si="37"/>
        <v>29692829</v>
      </c>
      <c r="B2423" s="18" t="s">
        <v>4901</v>
      </c>
      <c r="C2423" s="18" t="s">
        <v>4902</v>
      </c>
      <c r="D2423" s="18" t="s">
        <v>252</v>
      </c>
      <c r="E2423" s="20">
        <v>5696481.04</v>
      </c>
      <c r="F2423" s="21">
        <v>1</v>
      </c>
    </row>
    <row r="2424" spans="1:6" x14ac:dyDescent="0.25">
      <c r="A2424" s="14" t="str">
        <f t="shared" si="37"/>
        <v>29696069</v>
      </c>
      <c r="B2424" s="18" t="s">
        <v>4903</v>
      </c>
      <c r="C2424" s="18" t="s">
        <v>4904</v>
      </c>
      <c r="D2424" s="18" t="s">
        <v>252</v>
      </c>
      <c r="E2424" s="20">
        <v>17187867.77</v>
      </c>
      <c r="F2424" s="21">
        <v>1</v>
      </c>
    </row>
    <row r="2425" spans="1:6" x14ac:dyDescent="0.25">
      <c r="A2425" s="14" t="str">
        <f t="shared" si="37"/>
        <v>29737053</v>
      </c>
      <c r="B2425" s="14" t="s">
        <v>4905</v>
      </c>
      <c r="C2425" s="14" t="s">
        <v>4906</v>
      </c>
      <c r="D2425" s="14" t="s">
        <v>252</v>
      </c>
      <c r="E2425" s="16">
        <v>430442.04</v>
      </c>
      <c r="F2425" s="17">
        <v>1</v>
      </c>
    </row>
    <row r="2426" spans="1:6" x14ac:dyDescent="0.25">
      <c r="A2426" s="14" t="str">
        <f t="shared" si="37"/>
        <v>29766201</v>
      </c>
      <c r="B2426" s="14" t="s">
        <v>4907</v>
      </c>
      <c r="C2426" s="14" t="s">
        <v>4908</v>
      </c>
      <c r="D2426" s="14" t="s">
        <v>252</v>
      </c>
      <c r="E2426" s="16">
        <v>112197.63</v>
      </c>
      <c r="F2426" s="17">
        <v>1</v>
      </c>
    </row>
    <row r="2427" spans="1:6" s="30" customFormat="1" x14ac:dyDescent="0.25">
      <c r="A2427" s="27" t="str">
        <f t="shared" si="37"/>
        <v>29785417</v>
      </c>
      <c r="B2427" s="27" t="s">
        <v>4909</v>
      </c>
      <c r="C2427" s="27" t="s">
        <v>4910</v>
      </c>
      <c r="D2427" s="27" t="s">
        <v>252</v>
      </c>
      <c r="E2427" s="28">
        <v>12202407.369999999</v>
      </c>
      <c r="F2427" s="29">
        <v>1</v>
      </c>
    </row>
    <row r="2428" spans="1:6" x14ac:dyDescent="0.25">
      <c r="A2428" s="14" t="str">
        <f t="shared" si="37"/>
        <v>29828969</v>
      </c>
      <c r="B2428" s="18" t="s">
        <v>4911</v>
      </c>
      <c r="C2428" s="18" t="s">
        <v>4912</v>
      </c>
      <c r="D2428" s="18" t="s">
        <v>252</v>
      </c>
      <c r="E2428" s="20">
        <v>1123930.3799999999</v>
      </c>
      <c r="F2428" s="21">
        <v>1</v>
      </c>
    </row>
    <row r="2429" spans="1:6" x14ac:dyDescent="0.25">
      <c r="A2429" s="14" t="str">
        <f t="shared" si="37"/>
        <v>29846649</v>
      </c>
      <c r="B2429" s="14" t="s">
        <v>4913</v>
      </c>
      <c r="C2429" s="14" t="s">
        <v>4914</v>
      </c>
      <c r="D2429" s="14" t="s">
        <v>252</v>
      </c>
      <c r="E2429" s="16">
        <v>102458.49</v>
      </c>
      <c r="F2429" s="17">
        <v>1</v>
      </c>
    </row>
    <row r="2430" spans="1:6" x14ac:dyDescent="0.25">
      <c r="A2430" s="14" t="str">
        <f t="shared" si="37"/>
        <v>29856556</v>
      </c>
      <c r="B2430" s="18" t="s">
        <v>4915</v>
      </c>
      <c r="C2430" s="18" t="s">
        <v>4916</v>
      </c>
      <c r="D2430" s="18" t="s">
        <v>252</v>
      </c>
      <c r="E2430" s="20">
        <v>2289148.48</v>
      </c>
      <c r="F2430" s="21">
        <v>1</v>
      </c>
    </row>
    <row r="2431" spans="1:6" x14ac:dyDescent="0.25">
      <c r="A2431" s="14" t="str">
        <f t="shared" si="37"/>
        <v>29885506</v>
      </c>
      <c r="B2431" s="14" t="s">
        <v>4917</v>
      </c>
      <c r="C2431" s="14" t="s">
        <v>4918</v>
      </c>
      <c r="D2431" s="14" t="s">
        <v>252</v>
      </c>
      <c r="E2431" s="16">
        <v>1082356.6299999999</v>
      </c>
      <c r="F2431" s="17">
        <v>1</v>
      </c>
    </row>
    <row r="2432" spans="1:6" x14ac:dyDescent="0.25">
      <c r="A2432" s="14" t="str">
        <f t="shared" si="37"/>
        <v>29968120</v>
      </c>
      <c r="B2432" s="14" t="s">
        <v>4919</v>
      </c>
      <c r="C2432" s="14" t="s">
        <v>4920</v>
      </c>
      <c r="D2432" s="14" t="s">
        <v>252</v>
      </c>
      <c r="E2432" s="16">
        <v>91615.8</v>
      </c>
      <c r="F2432" s="17">
        <v>1</v>
      </c>
    </row>
    <row r="2433" spans="1:6" x14ac:dyDescent="0.25">
      <c r="A2433" s="14" t="str">
        <f t="shared" si="37"/>
        <v>29972288</v>
      </c>
      <c r="B2433" s="14" t="s">
        <v>4921</v>
      </c>
      <c r="C2433" s="14" t="s">
        <v>4922</v>
      </c>
      <c r="D2433" s="14" t="s">
        <v>252</v>
      </c>
      <c r="E2433" s="16">
        <v>2530256.5299999998</v>
      </c>
      <c r="F2433" s="17">
        <v>1</v>
      </c>
    </row>
    <row r="2434" spans="1:6" x14ac:dyDescent="0.25">
      <c r="A2434" s="14" t="str">
        <f t="shared" si="37"/>
        <v>29985009</v>
      </c>
      <c r="B2434" s="18" t="s">
        <v>4923</v>
      </c>
      <c r="C2434" s="18" t="s">
        <v>4924</v>
      </c>
      <c r="D2434" s="18" t="s">
        <v>272</v>
      </c>
      <c r="E2434" s="20">
        <v>151753706.78999999</v>
      </c>
      <c r="F2434" s="21">
        <v>1</v>
      </c>
    </row>
    <row r="2435" spans="1:6" x14ac:dyDescent="0.25">
      <c r="A2435" s="14" t="str">
        <f t="shared" si="37"/>
        <v>29989811</v>
      </c>
      <c r="B2435" s="14" t="s">
        <v>4925</v>
      </c>
      <c r="C2435" s="14" t="s">
        <v>4926</v>
      </c>
      <c r="D2435" s="14" t="s">
        <v>272</v>
      </c>
      <c r="E2435" s="16">
        <v>3075653.84</v>
      </c>
      <c r="F2435" s="17">
        <v>1</v>
      </c>
    </row>
    <row r="2436" spans="1:6" x14ac:dyDescent="0.25">
      <c r="A2436" s="14" t="str">
        <f t="shared" si="37"/>
        <v>29995925</v>
      </c>
      <c r="B2436" s="18" t="s">
        <v>4927</v>
      </c>
      <c r="C2436" s="18" t="s">
        <v>4928</v>
      </c>
      <c r="D2436" s="18" t="s">
        <v>252</v>
      </c>
      <c r="E2436" s="20">
        <v>2114.0300000000002</v>
      </c>
      <c r="F2436" s="21">
        <v>1</v>
      </c>
    </row>
    <row r="2437" spans="1:6" x14ac:dyDescent="0.25">
      <c r="A2437" s="14" t="str">
        <f t="shared" si="37"/>
        <v>30051395</v>
      </c>
      <c r="B2437" s="18" t="s">
        <v>4929</v>
      </c>
      <c r="C2437" s="18" t="s">
        <v>4930</v>
      </c>
      <c r="D2437" s="18" t="s">
        <v>252</v>
      </c>
      <c r="E2437" s="20">
        <v>25882.75</v>
      </c>
      <c r="F2437" s="21">
        <v>1</v>
      </c>
    </row>
    <row r="2438" spans="1:6" x14ac:dyDescent="0.25">
      <c r="A2438" s="14" t="str">
        <f t="shared" si="37"/>
        <v>30063564</v>
      </c>
      <c r="B2438" s="14" t="s">
        <v>4931</v>
      </c>
      <c r="C2438" s="14" t="s">
        <v>4932</v>
      </c>
      <c r="D2438" s="14" t="s">
        <v>252</v>
      </c>
      <c r="E2438" s="16">
        <v>5017999.76</v>
      </c>
      <c r="F2438" s="17">
        <v>1</v>
      </c>
    </row>
    <row r="2439" spans="1:6" x14ac:dyDescent="0.25">
      <c r="A2439" s="14" t="str">
        <f t="shared" ref="A2439:A2502" si="38">LEFT(SUBSTITUTE(SUBSTITUTE(SUBSTITUTE(SUBSTITUTE(TRIM(B2439),".",""),"/",""),"-","")," ",""), 8)</f>
        <v>30079461</v>
      </c>
      <c r="B2439" s="18" t="s">
        <v>4933</v>
      </c>
      <c r="C2439" s="18" t="s">
        <v>4934</v>
      </c>
      <c r="D2439" s="18" t="s">
        <v>252</v>
      </c>
      <c r="E2439" s="20">
        <v>424633.2</v>
      </c>
      <c r="F2439" s="21">
        <v>1</v>
      </c>
    </row>
    <row r="2440" spans="1:6" x14ac:dyDescent="0.25">
      <c r="A2440" s="14" t="str">
        <f t="shared" si="38"/>
        <v>30079479</v>
      </c>
      <c r="B2440" s="14" t="s">
        <v>4935</v>
      </c>
      <c r="C2440" s="14" t="s">
        <v>4936</v>
      </c>
      <c r="D2440" s="14" t="s">
        <v>252</v>
      </c>
      <c r="E2440" s="16">
        <v>74083093.400000006</v>
      </c>
      <c r="F2440" s="17">
        <v>1</v>
      </c>
    </row>
    <row r="2441" spans="1:6" x14ac:dyDescent="0.25">
      <c r="A2441" s="14" t="str">
        <f t="shared" si="38"/>
        <v>30081996</v>
      </c>
      <c r="B2441" s="18" t="s">
        <v>4937</v>
      </c>
      <c r="C2441" s="18" t="s">
        <v>4938</v>
      </c>
      <c r="D2441" s="18" t="s">
        <v>252</v>
      </c>
      <c r="E2441" s="20">
        <v>4736137.53</v>
      </c>
      <c r="F2441" s="21">
        <v>1</v>
      </c>
    </row>
    <row r="2442" spans="1:6" x14ac:dyDescent="0.25">
      <c r="A2442" s="14" t="str">
        <f t="shared" si="38"/>
        <v>30091839</v>
      </c>
      <c r="B2442" s="14" t="s">
        <v>4939</v>
      </c>
      <c r="C2442" s="14" t="s">
        <v>4940</v>
      </c>
      <c r="D2442" s="14" t="s">
        <v>252</v>
      </c>
      <c r="E2442" s="16">
        <v>2169135.96</v>
      </c>
      <c r="F2442" s="17">
        <v>1</v>
      </c>
    </row>
    <row r="2443" spans="1:6" s="30" customFormat="1" x14ac:dyDescent="0.25">
      <c r="A2443" s="27" t="str">
        <f t="shared" si="38"/>
        <v>30104947</v>
      </c>
      <c r="B2443" s="27" t="s">
        <v>4941</v>
      </c>
      <c r="C2443" s="27" t="s">
        <v>4942</v>
      </c>
      <c r="D2443" s="27" t="s">
        <v>252</v>
      </c>
      <c r="E2443" s="28">
        <v>140332425.56</v>
      </c>
      <c r="F2443" s="29">
        <v>1</v>
      </c>
    </row>
    <row r="2444" spans="1:6" x14ac:dyDescent="0.25">
      <c r="A2444" s="14" t="str">
        <f t="shared" si="38"/>
        <v>30111348</v>
      </c>
      <c r="B2444" s="18" t="s">
        <v>4943</v>
      </c>
      <c r="C2444" s="18" t="s">
        <v>4944</v>
      </c>
      <c r="D2444" s="18" t="s">
        <v>252</v>
      </c>
      <c r="E2444" s="20">
        <v>1954482.25</v>
      </c>
      <c r="F2444" s="21">
        <v>1</v>
      </c>
    </row>
    <row r="2445" spans="1:6" x14ac:dyDescent="0.25">
      <c r="A2445" s="14" t="str">
        <f t="shared" si="38"/>
        <v>30119697</v>
      </c>
      <c r="B2445" s="14" t="s">
        <v>4945</v>
      </c>
      <c r="C2445" s="14" t="s">
        <v>4946</v>
      </c>
      <c r="D2445" s="14" t="s">
        <v>252</v>
      </c>
      <c r="E2445" s="16">
        <v>19367852.699999999</v>
      </c>
      <c r="F2445" s="17">
        <v>1</v>
      </c>
    </row>
    <row r="2446" spans="1:6" x14ac:dyDescent="0.25">
      <c r="A2446" s="14" t="str">
        <f t="shared" si="38"/>
        <v>30145502</v>
      </c>
      <c r="B2446" s="14" t="s">
        <v>4947</v>
      </c>
      <c r="C2446" s="14" t="s">
        <v>4948</v>
      </c>
      <c r="D2446" s="14" t="s">
        <v>252</v>
      </c>
      <c r="E2446" s="16">
        <v>277080.14</v>
      </c>
      <c r="F2446" s="17">
        <v>1</v>
      </c>
    </row>
    <row r="2447" spans="1:6" x14ac:dyDescent="0.25">
      <c r="A2447" s="14" t="str">
        <f t="shared" si="38"/>
        <v>30202360</v>
      </c>
      <c r="B2447" s="18" t="s">
        <v>4949</v>
      </c>
      <c r="C2447" s="18" t="s">
        <v>4950</v>
      </c>
      <c r="D2447" s="18" t="s">
        <v>252</v>
      </c>
      <c r="E2447" s="20">
        <v>2274029.08</v>
      </c>
      <c r="F2447" s="21">
        <v>1</v>
      </c>
    </row>
    <row r="2448" spans="1:6" x14ac:dyDescent="0.25">
      <c r="A2448" s="14" t="str">
        <f t="shared" si="38"/>
        <v>30206783</v>
      </c>
      <c r="B2448" s="18" t="s">
        <v>4951</v>
      </c>
      <c r="C2448" s="18" t="s">
        <v>4952</v>
      </c>
      <c r="D2448" s="18" t="s">
        <v>252</v>
      </c>
      <c r="E2448" s="20">
        <v>1401.21</v>
      </c>
      <c r="F2448" s="21">
        <v>1</v>
      </c>
    </row>
    <row r="2449" spans="1:6" x14ac:dyDescent="0.25">
      <c r="A2449" s="14" t="str">
        <f t="shared" si="38"/>
        <v>30249973</v>
      </c>
      <c r="B2449" s="18" t="s">
        <v>4953</v>
      </c>
      <c r="C2449" s="18" t="s">
        <v>4954</v>
      </c>
      <c r="D2449" s="18" t="s">
        <v>252</v>
      </c>
      <c r="E2449" s="20">
        <v>3981.45</v>
      </c>
      <c r="F2449" s="21">
        <v>1</v>
      </c>
    </row>
    <row r="2450" spans="1:6" x14ac:dyDescent="0.25">
      <c r="A2450" s="14" t="str">
        <f t="shared" si="38"/>
        <v>30296297</v>
      </c>
      <c r="B2450" s="18" t="s">
        <v>4955</v>
      </c>
      <c r="C2450" s="18" t="s">
        <v>4956</v>
      </c>
      <c r="D2450" s="18" t="s">
        <v>252</v>
      </c>
      <c r="E2450" s="20">
        <v>328455.84999999998</v>
      </c>
      <c r="F2450" s="21">
        <v>1</v>
      </c>
    </row>
    <row r="2451" spans="1:6" x14ac:dyDescent="0.25">
      <c r="A2451" s="14" t="str">
        <f t="shared" si="38"/>
        <v>30325856</v>
      </c>
      <c r="B2451" s="14" t="s">
        <v>4957</v>
      </c>
      <c r="C2451" s="14" t="s">
        <v>4958</v>
      </c>
      <c r="D2451" s="14" t="s">
        <v>252</v>
      </c>
      <c r="E2451" s="16">
        <v>3792787.98</v>
      </c>
      <c r="F2451" s="17">
        <v>1</v>
      </c>
    </row>
    <row r="2452" spans="1:6" x14ac:dyDescent="0.25">
      <c r="A2452" s="14" t="str">
        <f t="shared" si="38"/>
        <v>30353445</v>
      </c>
      <c r="B2452" s="14" t="s">
        <v>4959</v>
      </c>
      <c r="C2452" s="14" t="s">
        <v>4960</v>
      </c>
      <c r="D2452" s="14" t="s">
        <v>252</v>
      </c>
      <c r="E2452" s="15">
        <v>641.17999999999995</v>
      </c>
      <c r="F2452" s="17">
        <v>1</v>
      </c>
    </row>
    <row r="2453" spans="1:6" x14ac:dyDescent="0.25">
      <c r="A2453" s="14" t="str">
        <f t="shared" si="38"/>
        <v>30375885</v>
      </c>
      <c r="B2453" s="14" t="s">
        <v>4961</v>
      </c>
      <c r="C2453" s="14" t="s">
        <v>4962</v>
      </c>
      <c r="D2453" s="14" t="s">
        <v>252</v>
      </c>
      <c r="E2453" s="16">
        <v>17017375.899999999</v>
      </c>
      <c r="F2453" s="17">
        <v>1</v>
      </c>
    </row>
    <row r="2454" spans="1:6" x14ac:dyDescent="0.25">
      <c r="A2454" s="14" t="str">
        <f t="shared" si="38"/>
        <v>30477954</v>
      </c>
      <c r="B2454" s="18" t="s">
        <v>4963</v>
      </c>
      <c r="C2454" s="18" t="s">
        <v>4964</v>
      </c>
      <c r="D2454" s="18" t="s">
        <v>252</v>
      </c>
      <c r="E2454" s="20">
        <v>23186472.109999999</v>
      </c>
      <c r="F2454" s="21">
        <v>1</v>
      </c>
    </row>
    <row r="2455" spans="1:6" x14ac:dyDescent="0.25">
      <c r="A2455" s="14" t="str">
        <f t="shared" si="38"/>
        <v>30499826</v>
      </c>
      <c r="B2455" s="18" t="s">
        <v>4965</v>
      </c>
      <c r="C2455" s="18" t="s">
        <v>4966</v>
      </c>
      <c r="D2455" s="18" t="s">
        <v>252</v>
      </c>
      <c r="E2455" s="20">
        <v>17470.689999999999</v>
      </c>
      <c r="F2455" s="21">
        <v>1</v>
      </c>
    </row>
    <row r="2456" spans="1:6" x14ac:dyDescent="0.25">
      <c r="A2456" s="14" t="str">
        <f t="shared" si="38"/>
        <v>30537740</v>
      </c>
      <c r="B2456" s="18" t="s">
        <v>4967</v>
      </c>
      <c r="C2456" s="18" t="s">
        <v>4968</v>
      </c>
      <c r="D2456" s="18" t="s">
        <v>252</v>
      </c>
      <c r="E2456" s="20">
        <v>26178460.52</v>
      </c>
      <c r="F2456" s="21">
        <v>1</v>
      </c>
    </row>
    <row r="2457" spans="1:6" x14ac:dyDescent="0.25">
      <c r="A2457" s="14" t="str">
        <f t="shared" si="38"/>
        <v>30590574</v>
      </c>
      <c r="B2457" s="18" t="s">
        <v>4969</v>
      </c>
      <c r="C2457" s="18" t="s">
        <v>4970</v>
      </c>
      <c r="D2457" s="18" t="s">
        <v>252</v>
      </c>
      <c r="E2457" s="20">
        <v>65832899.829999998</v>
      </c>
      <c r="F2457" s="21">
        <v>1</v>
      </c>
    </row>
    <row r="2458" spans="1:6" x14ac:dyDescent="0.25">
      <c r="A2458" s="14" t="str">
        <f t="shared" si="38"/>
        <v>30594865</v>
      </c>
      <c r="B2458" s="14" t="s">
        <v>4971</v>
      </c>
      <c r="C2458" s="14" t="s">
        <v>4972</v>
      </c>
      <c r="D2458" s="14" t="s">
        <v>252</v>
      </c>
      <c r="E2458" s="16">
        <v>6284600.4000000004</v>
      </c>
      <c r="F2458" s="17">
        <v>1</v>
      </c>
    </row>
    <row r="2459" spans="1:6" x14ac:dyDescent="0.25">
      <c r="A2459" s="14" t="str">
        <f t="shared" si="38"/>
        <v>30597223</v>
      </c>
      <c r="B2459" s="18" t="s">
        <v>4973</v>
      </c>
      <c r="C2459" s="18" t="s">
        <v>4974</v>
      </c>
      <c r="D2459" s="18" t="s">
        <v>252</v>
      </c>
      <c r="E2459" s="20">
        <v>1021021.89</v>
      </c>
      <c r="F2459" s="21">
        <v>1</v>
      </c>
    </row>
    <row r="2460" spans="1:6" x14ac:dyDescent="0.25">
      <c r="A2460" s="14" t="str">
        <f t="shared" si="38"/>
        <v>30600332</v>
      </c>
      <c r="B2460" s="14" t="s">
        <v>4975</v>
      </c>
      <c r="C2460" s="14" t="s">
        <v>4976</v>
      </c>
      <c r="D2460" s="14" t="s">
        <v>252</v>
      </c>
      <c r="E2460" s="16">
        <v>23675895.739999998</v>
      </c>
      <c r="F2460" s="17">
        <v>1</v>
      </c>
    </row>
    <row r="2461" spans="1:6" x14ac:dyDescent="0.25">
      <c r="A2461" s="14" t="str">
        <f t="shared" si="38"/>
        <v>30600332</v>
      </c>
      <c r="B2461" s="18" t="s">
        <v>4977</v>
      </c>
      <c r="C2461" s="18" t="s">
        <v>4976</v>
      </c>
      <c r="D2461" s="18" t="s">
        <v>252</v>
      </c>
      <c r="E2461" s="20">
        <v>72100.350000000006</v>
      </c>
      <c r="F2461" s="21">
        <v>1</v>
      </c>
    </row>
    <row r="2462" spans="1:6" x14ac:dyDescent="0.25">
      <c r="A2462" s="14" t="str">
        <f t="shared" si="38"/>
        <v>30631295</v>
      </c>
      <c r="B2462" s="14" t="s">
        <v>4978</v>
      </c>
      <c r="C2462" s="14" t="s">
        <v>4979</v>
      </c>
      <c r="D2462" s="14" t="s">
        <v>252</v>
      </c>
      <c r="E2462" s="16">
        <v>192140.93</v>
      </c>
      <c r="F2462" s="17">
        <v>1</v>
      </c>
    </row>
    <row r="2463" spans="1:6" x14ac:dyDescent="0.25">
      <c r="A2463" s="14" t="str">
        <f t="shared" si="38"/>
        <v>30716138</v>
      </c>
      <c r="B2463" s="18" t="s">
        <v>4980</v>
      </c>
      <c r="C2463" s="18" t="s">
        <v>4981</v>
      </c>
      <c r="D2463" s="18" t="s">
        <v>252</v>
      </c>
      <c r="E2463" s="20">
        <v>1093300.48</v>
      </c>
      <c r="F2463" s="21">
        <v>1</v>
      </c>
    </row>
    <row r="2464" spans="1:6" x14ac:dyDescent="0.25">
      <c r="A2464" s="14" t="str">
        <f t="shared" si="38"/>
        <v>30747034</v>
      </c>
      <c r="B2464" s="14" t="s">
        <v>4982</v>
      </c>
      <c r="C2464" s="14" t="s">
        <v>4983</v>
      </c>
      <c r="D2464" s="14" t="s">
        <v>272</v>
      </c>
      <c r="E2464" s="16">
        <v>87583.63</v>
      </c>
      <c r="F2464" s="17">
        <v>1</v>
      </c>
    </row>
    <row r="2465" spans="1:6" x14ac:dyDescent="0.25">
      <c r="A2465" s="14" t="str">
        <f t="shared" si="38"/>
        <v>30749410</v>
      </c>
      <c r="B2465" s="14" t="s">
        <v>4984</v>
      </c>
      <c r="C2465" s="14" t="s">
        <v>4985</v>
      </c>
      <c r="D2465" s="14" t="s">
        <v>252</v>
      </c>
      <c r="E2465" s="16">
        <v>40893049.219999999</v>
      </c>
      <c r="F2465" s="17">
        <v>1</v>
      </c>
    </row>
    <row r="2466" spans="1:6" x14ac:dyDescent="0.25">
      <c r="A2466" s="14" t="str">
        <f t="shared" si="38"/>
        <v>30753792</v>
      </c>
      <c r="B2466" s="18" t="s">
        <v>4986</v>
      </c>
      <c r="C2466" s="18" t="s">
        <v>4987</v>
      </c>
      <c r="D2466" s="18" t="s">
        <v>252</v>
      </c>
      <c r="E2466" s="20">
        <v>5779807.5300000003</v>
      </c>
      <c r="F2466" s="21">
        <v>1</v>
      </c>
    </row>
    <row r="2467" spans="1:6" x14ac:dyDescent="0.25">
      <c r="A2467" s="14" t="str">
        <f t="shared" si="38"/>
        <v>30768782</v>
      </c>
      <c r="B2467" s="14" t="s">
        <v>4988</v>
      </c>
      <c r="C2467" s="14" t="s">
        <v>4989</v>
      </c>
      <c r="D2467" s="14" t="s">
        <v>252</v>
      </c>
      <c r="E2467" s="16">
        <v>2434428.33</v>
      </c>
      <c r="F2467" s="17">
        <v>1</v>
      </c>
    </row>
    <row r="2468" spans="1:6" x14ac:dyDescent="0.25">
      <c r="A2468" s="14" t="str">
        <f t="shared" si="38"/>
        <v>30792527</v>
      </c>
      <c r="B2468" s="18" t="s">
        <v>4990</v>
      </c>
      <c r="C2468" s="18" t="s">
        <v>4991</v>
      </c>
      <c r="D2468" s="18" t="s">
        <v>252</v>
      </c>
      <c r="E2468" s="20">
        <v>19636021.329999998</v>
      </c>
      <c r="F2468" s="21">
        <v>1</v>
      </c>
    </row>
    <row r="2469" spans="1:6" x14ac:dyDescent="0.25">
      <c r="A2469" s="14" t="str">
        <f t="shared" si="38"/>
        <v>30792683</v>
      </c>
      <c r="B2469" s="14" t="s">
        <v>4992</v>
      </c>
      <c r="C2469" s="14" t="s">
        <v>4993</v>
      </c>
      <c r="D2469" s="14" t="s">
        <v>252</v>
      </c>
      <c r="E2469" s="16">
        <v>3233.56</v>
      </c>
      <c r="F2469" s="17">
        <v>1</v>
      </c>
    </row>
    <row r="2470" spans="1:6" x14ac:dyDescent="0.25">
      <c r="A2470" s="14" t="str">
        <f t="shared" si="38"/>
        <v>30873970</v>
      </c>
      <c r="B2470" s="14" t="s">
        <v>4994</v>
      </c>
      <c r="C2470" s="14" t="s">
        <v>4995</v>
      </c>
      <c r="D2470" s="14" t="s">
        <v>252</v>
      </c>
      <c r="E2470" s="16">
        <v>1619.97</v>
      </c>
      <c r="F2470" s="17">
        <v>1</v>
      </c>
    </row>
    <row r="2471" spans="1:6" x14ac:dyDescent="0.25">
      <c r="A2471" s="14" t="str">
        <f t="shared" si="38"/>
        <v>30961882</v>
      </c>
      <c r="B2471" s="14" t="s">
        <v>4996</v>
      </c>
      <c r="C2471" s="14" t="s">
        <v>4997</v>
      </c>
      <c r="D2471" s="14" t="s">
        <v>272</v>
      </c>
      <c r="E2471" s="16">
        <v>8393722.1799999997</v>
      </c>
      <c r="F2471" s="17">
        <v>1</v>
      </c>
    </row>
    <row r="2472" spans="1:6" x14ac:dyDescent="0.25">
      <c r="A2472" s="14" t="str">
        <f t="shared" si="38"/>
        <v>31109937</v>
      </c>
      <c r="B2472" s="14" t="s">
        <v>4998</v>
      </c>
      <c r="C2472" s="14" t="s">
        <v>4999</v>
      </c>
      <c r="D2472" s="14" t="s">
        <v>252</v>
      </c>
      <c r="E2472" s="16">
        <v>1004749.77</v>
      </c>
      <c r="F2472" s="17">
        <v>1</v>
      </c>
    </row>
    <row r="2473" spans="1:6" x14ac:dyDescent="0.25">
      <c r="A2473" s="14" t="str">
        <f t="shared" si="38"/>
        <v>31115306</v>
      </c>
      <c r="B2473" s="18" t="s">
        <v>5000</v>
      </c>
      <c r="C2473" s="18" t="s">
        <v>5001</v>
      </c>
      <c r="D2473" s="18" t="s">
        <v>252</v>
      </c>
      <c r="E2473" s="20">
        <v>36478.339999999997</v>
      </c>
      <c r="F2473" s="21">
        <v>1</v>
      </c>
    </row>
    <row r="2474" spans="1:6" x14ac:dyDescent="0.25">
      <c r="A2474" s="14" t="str">
        <f t="shared" si="38"/>
        <v>31129141</v>
      </c>
      <c r="B2474" s="14" t="s">
        <v>5002</v>
      </c>
      <c r="C2474" s="14" t="s">
        <v>5003</v>
      </c>
      <c r="D2474" s="14" t="s">
        <v>252</v>
      </c>
      <c r="E2474" s="16">
        <v>1462269.6</v>
      </c>
      <c r="F2474" s="17">
        <v>1</v>
      </c>
    </row>
    <row r="2475" spans="1:6" x14ac:dyDescent="0.25">
      <c r="A2475" s="14" t="str">
        <f t="shared" si="38"/>
        <v>31138217</v>
      </c>
      <c r="B2475" s="14" t="s">
        <v>5004</v>
      </c>
      <c r="C2475" s="14" t="s">
        <v>5005</v>
      </c>
      <c r="D2475" s="14" t="s">
        <v>252</v>
      </c>
      <c r="E2475" s="16">
        <v>94572753.060000002</v>
      </c>
      <c r="F2475" s="17">
        <v>1</v>
      </c>
    </row>
    <row r="2476" spans="1:6" x14ac:dyDescent="0.25">
      <c r="A2476" s="14" t="str">
        <f t="shared" si="38"/>
        <v>31141856</v>
      </c>
      <c r="B2476" s="18" t="s">
        <v>5006</v>
      </c>
      <c r="C2476" s="18" t="s">
        <v>5007</v>
      </c>
      <c r="D2476" s="18" t="s">
        <v>252</v>
      </c>
      <c r="E2476" s="20">
        <v>118898567.04000001</v>
      </c>
      <c r="F2476" s="21">
        <v>1</v>
      </c>
    </row>
    <row r="2477" spans="1:6" x14ac:dyDescent="0.25">
      <c r="A2477" s="14" t="str">
        <f t="shared" si="38"/>
        <v>31146863</v>
      </c>
      <c r="B2477" s="18" t="s">
        <v>5008</v>
      </c>
      <c r="C2477" s="18" t="s">
        <v>4526</v>
      </c>
      <c r="D2477" s="18" t="s">
        <v>252</v>
      </c>
      <c r="E2477" s="20">
        <v>19128595.530000001</v>
      </c>
      <c r="F2477" s="21">
        <v>1</v>
      </c>
    </row>
    <row r="2478" spans="1:6" x14ac:dyDescent="0.25">
      <c r="A2478" s="14" t="str">
        <f t="shared" si="38"/>
        <v>31146863</v>
      </c>
      <c r="B2478" s="18" t="s">
        <v>5009</v>
      </c>
      <c r="C2478" s="18" t="s">
        <v>4526</v>
      </c>
      <c r="D2478" s="18" t="s">
        <v>252</v>
      </c>
      <c r="E2478" s="20">
        <v>81573.77</v>
      </c>
      <c r="F2478" s="21">
        <v>1</v>
      </c>
    </row>
    <row r="2479" spans="1:6" x14ac:dyDescent="0.25">
      <c r="A2479" s="14" t="str">
        <f t="shared" si="38"/>
        <v>31151798</v>
      </c>
      <c r="B2479" s="18" t="s">
        <v>5010</v>
      </c>
      <c r="C2479" s="18" t="s">
        <v>5011</v>
      </c>
      <c r="D2479" s="18" t="s">
        <v>252</v>
      </c>
      <c r="E2479" s="20">
        <v>107745.58</v>
      </c>
      <c r="F2479" s="21">
        <v>1</v>
      </c>
    </row>
    <row r="2480" spans="1:6" x14ac:dyDescent="0.25">
      <c r="A2480" s="14" t="str">
        <f t="shared" si="38"/>
        <v>31158223</v>
      </c>
      <c r="B2480" s="14" t="s">
        <v>5012</v>
      </c>
      <c r="C2480" s="14" t="s">
        <v>5013</v>
      </c>
      <c r="D2480" s="14" t="s">
        <v>252</v>
      </c>
      <c r="E2480" s="16">
        <v>508843.98</v>
      </c>
      <c r="F2480" s="17">
        <v>1</v>
      </c>
    </row>
    <row r="2481" spans="1:6" x14ac:dyDescent="0.25">
      <c r="A2481" s="14" t="str">
        <f t="shared" si="38"/>
        <v>31160674</v>
      </c>
      <c r="B2481" s="18" t="s">
        <v>5014</v>
      </c>
      <c r="C2481" s="18" t="s">
        <v>5015</v>
      </c>
      <c r="D2481" s="18" t="s">
        <v>252</v>
      </c>
      <c r="E2481" s="20">
        <v>88349133.939999998</v>
      </c>
      <c r="F2481" s="21">
        <v>1</v>
      </c>
    </row>
    <row r="2482" spans="1:6" x14ac:dyDescent="0.25">
      <c r="A2482" s="14" t="str">
        <f t="shared" si="38"/>
        <v>31167794</v>
      </c>
      <c r="B2482" s="18" t="s">
        <v>5016</v>
      </c>
      <c r="C2482" s="18" t="s">
        <v>5017</v>
      </c>
      <c r="D2482" s="18" t="s">
        <v>252</v>
      </c>
      <c r="E2482" s="20">
        <v>5498.03</v>
      </c>
      <c r="F2482" s="21">
        <v>1</v>
      </c>
    </row>
    <row r="2483" spans="1:6" x14ac:dyDescent="0.25">
      <c r="A2483" s="14" t="str">
        <f t="shared" si="38"/>
        <v>31252109</v>
      </c>
      <c r="B2483" s="18" t="s">
        <v>5018</v>
      </c>
      <c r="C2483" s="18" t="s">
        <v>5019</v>
      </c>
      <c r="D2483" s="18" t="s">
        <v>252</v>
      </c>
      <c r="E2483" s="20">
        <v>18542927.73</v>
      </c>
      <c r="F2483" s="21">
        <v>1</v>
      </c>
    </row>
    <row r="2484" spans="1:6" x14ac:dyDescent="0.25">
      <c r="A2484" s="14" t="str">
        <f t="shared" si="38"/>
        <v>31424245</v>
      </c>
      <c r="B2484" s="14" t="s">
        <v>5020</v>
      </c>
      <c r="C2484" s="14" t="s">
        <v>5021</v>
      </c>
      <c r="D2484" s="14" t="s">
        <v>252</v>
      </c>
      <c r="E2484" s="16">
        <v>20989.43</v>
      </c>
      <c r="F2484" s="17">
        <v>1</v>
      </c>
    </row>
    <row r="2485" spans="1:6" x14ac:dyDescent="0.25">
      <c r="A2485" s="14" t="str">
        <f t="shared" si="38"/>
        <v>31431679</v>
      </c>
      <c r="B2485" s="14" t="s">
        <v>5022</v>
      </c>
      <c r="C2485" s="14" t="s">
        <v>5023</v>
      </c>
      <c r="D2485" s="14" t="s">
        <v>252</v>
      </c>
      <c r="E2485" s="16">
        <v>25276.69</v>
      </c>
      <c r="F2485" s="17">
        <v>1</v>
      </c>
    </row>
    <row r="2486" spans="1:6" x14ac:dyDescent="0.25">
      <c r="A2486" s="14" t="str">
        <f t="shared" si="38"/>
        <v>31460017</v>
      </c>
      <c r="B2486" s="14" t="s">
        <v>5024</v>
      </c>
      <c r="C2486" s="14" t="s">
        <v>5025</v>
      </c>
      <c r="D2486" s="14" t="s">
        <v>252</v>
      </c>
      <c r="E2486" s="16">
        <v>539115.88</v>
      </c>
      <c r="F2486" s="17">
        <v>1</v>
      </c>
    </row>
    <row r="2487" spans="1:6" x14ac:dyDescent="0.25">
      <c r="A2487" s="14" t="str">
        <f t="shared" si="38"/>
        <v>31460108</v>
      </c>
      <c r="B2487" s="14" t="s">
        <v>5026</v>
      </c>
      <c r="C2487" s="14" t="s">
        <v>5027</v>
      </c>
      <c r="D2487" s="14" t="s">
        <v>252</v>
      </c>
      <c r="E2487" s="16">
        <v>1264618.73</v>
      </c>
      <c r="F2487" s="17">
        <v>1</v>
      </c>
    </row>
    <row r="2488" spans="1:6" x14ac:dyDescent="0.25">
      <c r="A2488" s="14" t="str">
        <f t="shared" si="38"/>
        <v>31475478</v>
      </c>
      <c r="B2488" s="14" t="s">
        <v>5028</v>
      </c>
      <c r="C2488" s="14" t="s">
        <v>5029</v>
      </c>
      <c r="D2488" s="14" t="s">
        <v>272</v>
      </c>
      <c r="E2488" s="16">
        <v>1056769.6599999999</v>
      </c>
      <c r="F2488" s="17">
        <v>1</v>
      </c>
    </row>
    <row r="2489" spans="1:6" x14ac:dyDescent="0.25">
      <c r="A2489" s="14" t="str">
        <f t="shared" si="38"/>
        <v>31517345</v>
      </c>
      <c r="B2489" s="14" t="s">
        <v>5030</v>
      </c>
      <c r="C2489" s="14" t="s">
        <v>5031</v>
      </c>
      <c r="D2489" s="14" t="s">
        <v>252</v>
      </c>
      <c r="E2489" s="16">
        <v>28902995.170000002</v>
      </c>
      <c r="F2489" s="17">
        <v>1</v>
      </c>
    </row>
    <row r="2490" spans="1:6" x14ac:dyDescent="0.25">
      <c r="A2490" s="14" t="str">
        <f t="shared" si="38"/>
        <v>31517493</v>
      </c>
      <c r="B2490" s="14" t="s">
        <v>5032</v>
      </c>
      <c r="C2490" s="14" t="s">
        <v>5033</v>
      </c>
      <c r="D2490" s="14" t="s">
        <v>252</v>
      </c>
      <c r="E2490" s="16">
        <v>14793229.529999999</v>
      </c>
      <c r="F2490" s="17">
        <v>1</v>
      </c>
    </row>
    <row r="2491" spans="1:6" x14ac:dyDescent="0.25">
      <c r="A2491" s="14" t="str">
        <f t="shared" si="38"/>
        <v>31634918</v>
      </c>
      <c r="B2491" s="14" t="s">
        <v>5034</v>
      </c>
      <c r="C2491" s="14" t="s">
        <v>5035</v>
      </c>
      <c r="D2491" s="14" t="s">
        <v>252</v>
      </c>
      <c r="E2491" s="16">
        <v>4499965.7699999996</v>
      </c>
      <c r="F2491" s="17">
        <v>1</v>
      </c>
    </row>
    <row r="2492" spans="1:6" x14ac:dyDescent="0.25">
      <c r="A2492" s="14" t="str">
        <f t="shared" si="38"/>
        <v>31635857</v>
      </c>
      <c r="B2492" s="18" t="s">
        <v>5036</v>
      </c>
      <c r="C2492" s="18" t="s">
        <v>5037</v>
      </c>
      <c r="D2492" s="18" t="s">
        <v>252</v>
      </c>
      <c r="E2492" s="20">
        <v>80103714.790000007</v>
      </c>
      <c r="F2492" s="21">
        <v>1</v>
      </c>
    </row>
    <row r="2493" spans="1:6" x14ac:dyDescent="0.25">
      <c r="A2493" s="14" t="str">
        <f t="shared" si="38"/>
        <v>31676430</v>
      </c>
      <c r="B2493" s="18" t="s">
        <v>5038</v>
      </c>
      <c r="C2493" s="18" t="s">
        <v>5039</v>
      </c>
      <c r="D2493" s="18" t="s">
        <v>272</v>
      </c>
      <c r="E2493" s="20">
        <v>241618.84</v>
      </c>
      <c r="F2493" s="21">
        <v>1</v>
      </c>
    </row>
    <row r="2494" spans="1:6" x14ac:dyDescent="0.25">
      <c r="A2494" s="14" t="str">
        <f t="shared" si="38"/>
        <v>31686892</v>
      </c>
      <c r="B2494" s="14" t="s">
        <v>5040</v>
      </c>
      <c r="C2494" s="14" t="s">
        <v>5041</v>
      </c>
      <c r="D2494" s="14" t="s">
        <v>252</v>
      </c>
      <c r="E2494" s="16">
        <v>1113712.18</v>
      </c>
      <c r="F2494" s="17">
        <v>1</v>
      </c>
    </row>
    <row r="2495" spans="1:6" x14ac:dyDescent="0.25">
      <c r="A2495" s="14" t="str">
        <f t="shared" si="38"/>
        <v>31700487</v>
      </c>
      <c r="B2495" s="14" t="s">
        <v>5042</v>
      </c>
      <c r="C2495" s="14" t="s">
        <v>5043</v>
      </c>
      <c r="D2495" s="14" t="s">
        <v>252</v>
      </c>
      <c r="E2495" s="16">
        <v>8363324.0599999996</v>
      </c>
      <c r="F2495" s="17">
        <v>1</v>
      </c>
    </row>
    <row r="2496" spans="1:6" x14ac:dyDescent="0.25">
      <c r="A2496" s="14" t="str">
        <f t="shared" si="38"/>
        <v>31708639</v>
      </c>
      <c r="B2496" s="18" t="s">
        <v>5044</v>
      </c>
      <c r="C2496" s="18" t="s">
        <v>5045</v>
      </c>
      <c r="D2496" s="18" t="s">
        <v>252</v>
      </c>
      <c r="E2496" s="20">
        <v>1982138.81</v>
      </c>
      <c r="F2496" s="21">
        <v>1</v>
      </c>
    </row>
    <row r="2497" spans="1:6" x14ac:dyDescent="0.25">
      <c r="A2497" s="14" t="str">
        <f t="shared" si="38"/>
        <v>31710304</v>
      </c>
      <c r="B2497" s="14" t="s">
        <v>5046</v>
      </c>
      <c r="C2497" s="14" t="s">
        <v>5047</v>
      </c>
      <c r="D2497" s="14" t="s">
        <v>252</v>
      </c>
      <c r="E2497" s="16">
        <v>3385594.81</v>
      </c>
      <c r="F2497" s="17">
        <v>1</v>
      </c>
    </row>
    <row r="2498" spans="1:6" x14ac:dyDescent="0.25">
      <c r="A2498" s="14" t="str">
        <f t="shared" si="38"/>
        <v>31715543</v>
      </c>
      <c r="B2498" s="18" t="s">
        <v>5048</v>
      </c>
      <c r="C2498" s="18" t="s">
        <v>5049</v>
      </c>
      <c r="D2498" s="18" t="s">
        <v>252</v>
      </c>
      <c r="E2498" s="20">
        <v>255772.38</v>
      </c>
      <c r="F2498" s="21">
        <v>1</v>
      </c>
    </row>
    <row r="2499" spans="1:6" x14ac:dyDescent="0.25">
      <c r="A2499" s="14" t="str">
        <f t="shared" si="38"/>
        <v>31728710</v>
      </c>
      <c r="B2499" s="14" t="s">
        <v>5050</v>
      </c>
      <c r="C2499" s="14" t="s">
        <v>5051</v>
      </c>
      <c r="D2499" s="14" t="s">
        <v>252</v>
      </c>
      <c r="E2499" s="16">
        <v>1992433.11</v>
      </c>
      <c r="F2499" s="17">
        <v>1</v>
      </c>
    </row>
    <row r="2500" spans="1:6" x14ac:dyDescent="0.25">
      <c r="A2500" s="14" t="str">
        <f t="shared" si="38"/>
        <v>31731458</v>
      </c>
      <c r="B2500" s="14" t="s">
        <v>5052</v>
      </c>
      <c r="C2500" s="14" t="s">
        <v>5053</v>
      </c>
      <c r="D2500" s="14" t="s">
        <v>252</v>
      </c>
      <c r="E2500" s="16">
        <v>45567544.119999997</v>
      </c>
      <c r="F2500" s="17">
        <v>1</v>
      </c>
    </row>
    <row r="2501" spans="1:6" x14ac:dyDescent="0.25">
      <c r="A2501" s="14" t="str">
        <f t="shared" si="38"/>
        <v>31824766</v>
      </c>
      <c r="B2501" s="18" t="s">
        <v>5054</v>
      </c>
      <c r="C2501" s="18" t="s">
        <v>5055</v>
      </c>
      <c r="D2501" s="18" t="s">
        <v>252</v>
      </c>
      <c r="E2501" s="20">
        <v>3924571.35</v>
      </c>
      <c r="F2501" s="21">
        <v>1</v>
      </c>
    </row>
    <row r="2502" spans="1:6" x14ac:dyDescent="0.25">
      <c r="A2502" s="14" t="str">
        <f t="shared" si="38"/>
        <v>31831357</v>
      </c>
      <c r="B2502" s="14" t="s">
        <v>5056</v>
      </c>
      <c r="C2502" s="14" t="s">
        <v>5057</v>
      </c>
      <c r="D2502" s="14" t="s">
        <v>252</v>
      </c>
      <c r="E2502" s="16">
        <v>471470.32</v>
      </c>
      <c r="F2502" s="17">
        <v>1</v>
      </c>
    </row>
    <row r="2503" spans="1:6" x14ac:dyDescent="0.25">
      <c r="A2503" s="14" t="str">
        <f t="shared" ref="A2503:A2566" si="39">LEFT(SUBSTITUTE(SUBSTITUTE(SUBSTITUTE(SUBSTITUTE(TRIM(B2503),".",""),"/",""),"-","")," ",""), 8)</f>
        <v>31919483</v>
      </c>
      <c r="B2503" s="18" t="s">
        <v>5058</v>
      </c>
      <c r="C2503" s="18" t="s">
        <v>5059</v>
      </c>
      <c r="D2503" s="18" t="s">
        <v>252</v>
      </c>
      <c r="E2503" s="20">
        <v>2264983</v>
      </c>
      <c r="F2503" s="21">
        <v>1</v>
      </c>
    </row>
    <row r="2504" spans="1:6" x14ac:dyDescent="0.25">
      <c r="A2504" s="14" t="str">
        <f t="shared" si="39"/>
        <v>31925498</v>
      </c>
      <c r="B2504" s="18" t="s">
        <v>5060</v>
      </c>
      <c r="C2504" s="18" t="s">
        <v>5061</v>
      </c>
      <c r="D2504" s="18" t="s">
        <v>252</v>
      </c>
      <c r="E2504" s="20">
        <v>75510763.890000001</v>
      </c>
      <c r="F2504" s="21">
        <v>1</v>
      </c>
    </row>
    <row r="2505" spans="1:6" s="30" customFormat="1" x14ac:dyDescent="0.25">
      <c r="A2505" s="27" t="str">
        <f t="shared" si="39"/>
        <v>31930977</v>
      </c>
      <c r="B2505" s="27" t="s">
        <v>5062</v>
      </c>
      <c r="C2505" s="27" t="s">
        <v>5063</v>
      </c>
      <c r="D2505" s="27" t="s">
        <v>252</v>
      </c>
      <c r="E2505" s="28">
        <v>3159525.66</v>
      </c>
      <c r="F2505" s="29">
        <v>1</v>
      </c>
    </row>
    <row r="2506" spans="1:6" s="30" customFormat="1" x14ac:dyDescent="0.25">
      <c r="A2506" s="27" t="str">
        <f t="shared" si="39"/>
        <v>31931157</v>
      </c>
      <c r="B2506" s="27" t="s">
        <v>5064</v>
      </c>
      <c r="C2506" s="27" t="s">
        <v>5065</v>
      </c>
      <c r="D2506" s="27" t="s">
        <v>252</v>
      </c>
      <c r="E2506" s="28">
        <v>235265.15</v>
      </c>
      <c r="F2506" s="29">
        <v>1</v>
      </c>
    </row>
    <row r="2507" spans="1:6" x14ac:dyDescent="0.25">
      <c r="A2507" s="14" t="str">
        <f t="shared" si="39"/>
        <v>32056848</v>
      </c>
      <c r="B2507" s="14" t="s">
        <v>5066</v>
      </c>
      <c r="C2507" s="14" t="s">
        <v>5067</v>
      </c>
      <c r="D2507" s="14" t="s">
        <v>252</v>
      </c>
      <c r="E2507" s="16">
        <v>29267.56</v>
      </c>
      <c r="F2507" s="17">
        <v>1</v>
      </c>
    </row>
    <row r="2508" spans="1:6" x14ac:dyDescent="0.25">
      <c r="A2508" s="14" t="str">
        <f t="shared" si="39"/>
        <v>32056848</v>
      </c>
      <c r="B2508" s="18" t="s">
        <v>5068</v>
      </c>
      <c r="C2508" s="18" t="s">
        <v>5067</v>
      </c>
      <c r="D2508" s="18" t="s">
        <v>60</v>
      </c>
      <c r="E2508" s="20">
        <v>290491.53000000003</v>
      </c>
      <c r="F2508" s="21">
        <v>1</v>
      </c>
    </row>
    <row r="2509" spans="1:6" x14ac:dyDescent="0.25">
      <c r="A2509" s="14" t="str">
        <f t="shared" si="39"/>
        <v>32056848</v>
      </c>
      <c r="B2509" s="14" t="s">
        <v>5069</v>
      </c>
      <c r="C2509" s="14" t="s">
        <v>5067</v>
      </c>
      <c r="D2509" s="14" t="s">
        <v>222</v>
      </c>
      <c r="E2509" s="16">
        <v>520025.38</v>
      </c>
      <c r="F2509" s="17">
        <v>1</v>
      </c>
    </row>
    <row r="2510" spans="1:6" x14ac:dyDescent="0.25">
      <c r="A2510" s="14" t="str">
        <f t="shared" si="39"/>
        <v>32056848</v>
      </c>
      <c r="B2510" s="18" t="s">
        <v>5070</v>
      </c>
      <c r="C2510" s="18" t="s">
        <v>5067</v>
      </c>
      <c r="D2510" s="18" t="s">
        <v>191</v>
      </c>
      <c r="E2510" s="20">
        <v>185514.68</v>
      </c>
      <c r="F2510" s="21">
        <v>1</v>
      </c>
    </row>
    <row r="2511" spans="1:6" x14ac:dyDescent="0.25">
      <c r="A2511" s="14" t="str">
        <f t="shared" si="39"/>
        <v>32056848</v>
      </c>
      <c r="B2511" s="18" t="s">
        <v>5071</v>
      </c>
      <c r="C2511" s="18" t="s">
        <v>5067</v>
      </c>
      <c r="D2511" s="18" t="s">
        <v>204</v>
      </c>
      <c r="E2511" s="20">
        <v>2240011.14</v>
      </c>
      <c r="F2511" s="21">
        <v>1</v>
      </c>
    </row>
    <row r="2512" spans="1:6" x14ac:dyDescent="0.25">
      <c r="A2512" s="14" t="str">
        <f t="shared" si="39"/>
        <v>32074452</v>
      </c>
      <c r="B2512" s="18" t="s">
        <v>5072</v>
      </c>
      <c r="C2512" s="18" t="s">
        <v>5073</v>
      </c>
      <c r="D2512" s="18" t="s">
        <v>252</v>
      </c>
      <c r="E2512" s="20">
        <v>1566612.37</v>
      </c>
      <c r="F2512" s="21">
        <v>1</v>
      </c>
    </row>
    <row r="2513" spans="1:6" x14ac:dyDescent="0.25">
      <c r="A2513" s="14" t="str">
        <f t="shared" si="39"/>
        <v>32091977</v>
      </c>
      <c r="B2513" s="18" t="s">
        <v>5074</v>
      </c>
      <c r="C2513" s="18" t="s">
        <v>5075</v>
      </c>
      <c r="D2513" s="18" t="s">
        <v>252</v>
      </c>
      <c r="E2513" s="20">
        <v>550627.76</v>
      </c>
      <c r="F2513" s="21">
        <v>1</v>
      </c>
    </row>
    <row r="2514" spans="1:6" x14ac:dyDescent="0.25">
      <c r="A2514" s="14" t="str">
        <f t="shared" si="39"/>
        <v>32103673</v>
      </c>
      <c r="B2514" s="14" t="s">
        <v>5076</v>
      </c>
      <c r="C2514" s="14" t="s">
        <v>5077</v>
      </c>
      <c r="D2514" s="14" t="s">
        <v>252</v>
      </c>
      <c r="E2514" s="16">
        <v>2393745.59</v>
      </c>
      <c r="F2514" s="17">
        <v>1</v>
      </c>
    </row>
    <row r="2515" spans="1:6" x14ac:dyDescent="0.25">
      <c r="A2515" s="14" t="str">
        <f t="shared" si="39"/>
        <v>32154700</v>
      </c>
      <c r="B2515" s="18" t="s">
        <v>5078</v>
      </c>
      <c r="C2515" s="18" t="s">
        <v>5079</v>
      </c>
      <c r="D2515" s="18" t="s">
        <v>252</v>
      </c>
      <c r="E2515" s="20">
        <v>775395.29</v>
      </c>
      <c r="F2515" s="21">
        <v>1</v>
      </c>
    </row>
    <row r="2516" spans="1:6" x14ac:dyDescent="0.25">
      <c r="A2516" s="14" t="str">
        <f t="shared" si="39"/>
        <v>32177610</v>
      </c>
      <c r="B2516" s="18" t="s">
        <v>5080</v>
      </c>
      <c r="C2516" s="18" t="s">
        <v>5081</v>
      </c>
      <c r="D2516" s="18" t="s">
        <v>252</v>
      </c>
      <c r="E2516" s="20">
        <v>1735746.32</v>
      </c>
      <c r="F2516" s="21">
        <v>1</v>
      </c>
    </row>
    <row r="2517" spans="1:6" x14ac:dyDescent="0.25">
      <c r="A2517" s="14" t="str">
        <f t="shared" si="39"/>
        <v>32201410</v>
      </c>
      <c r="B2517" s="18" t="s">
        <v>5082</v>
      </c>
      <c r="C2517" s="18" t="s">
        <v>5083</v>
      </c>
      <c r="D2517" s="18" t="s">
        <v>252</v>
      </c>
      <c r="E2517" s="20">
        <v>501953.62</v>
      </c>
      <c r="F2517" s="21">
        <v>1</v>
      </c>
    </row>
    <row r="2518" spans="1:6" x14ac:dyDescent="0.25">
      <c r="A2518" s="14" t="str">
        <f t="shared" si="39"/>
        <v>32208886</v>
      </c>
      <c r="B2518" s="18" t="s">
        <v>5084</v>
      </c>
      <c r="C2518" s="18" t="s">
        <v>5085</v>
      </c>
      <c r="D2518" s="18" t="s">
        <v>252</v>
      </c>
      <c r="E2518" s="20">
        <v>159947.96</v>
      </c>
      <c r="F2518" s="21">
        <v>1</v>
      </c>
    </row>
    <row r="2519" spans="1:6" x14ac:dyDescent="0.25">
      <c r="A2519" s="14" t="str">
        <f t="shared" si="39"/>
        <v>32272809</v>
      </c>
      <c r="B2519" s="14" t="s">
        <v>5086</v>
      </c>
      <c r="C2519" s="14" t="s">
        <v>5087</v>
      </c>
      <c r="D2519" s="14" t="s">
        <v>252</v>
      </c>
      <c r="E2519" s="16">
        <v>821954.83</v>
      </c>
      <c r="F2519" s="17">
        <v>1</v>
      </c>
    </row>
    <row r="2520" spans="1:6" x14ac:dyDescent="0.25">
      <c r="A2520" s="14" t="str">
        <f t="shared" si="39"/>
        <v>32295503</v>
      </c>
      <c r="B2520" s="18" t="s">
        <v>5088</v>
      </c>
      <c r="C2520" s="18" t="s">
        <v>5089</v>
      </c>
      <c r="D2520" s="18" t="s">
        <v>252</v>
      </c>
      <c r="E2520" s="20">
        <v>8040756.9000000004</v>
      </c>
      <c r="F2520" s="21">
        <v>1</v>
      </c>
    </row>
    <row r="2521" spans="1:6" x14ac:dyDescent="0.25">
      <c r="A2521" s="14" t="str">
        <f t="shared" si="39"/>
        <v>32353393</v>
      </c>
      <c r="B2521" s="14" t="s">
        <v>5090</v>
      </c>
      <c r="C2521" s="14" t="s">
        <v>5091</v>
      </c>
      <c r="D2521" s="14" t="s">
        <v>252</v>
      </c>
      <c r="E2521" s="16">
        <v>13643640.859999999</v>
      </c>
      <c r="F2521" s="17">
        <v>1</v>
      </c>
    </row>
    <row r="2522" spans="1:6" x14ac:dyDescent="0.25">
      <c r="A2522" s="14" t="str">
        <f t="shared" si="39"/>
        <v>32402414</v>
      </c>
      <c r="B2522" s="18" t="s">
        <v>5092</v>
      </c>
      <c r="C2522" s="18" t="s">
        <v>5093</v>
      </c>
      <c r="D2522" s="18" t="s">
        <v>272</v>
      </c>
      <c r="E2522" s="20">
        <v>3813667.02</v>
      </c>
      <c r="F2522" s="21">
        <v>1</v>
      </c>
    </row>
    <row r="2523" spans="1:6" x14ac:dyDescent="0.25">
      <c r="A2523" s="14" t="str">
        <f t="shared" si="39"/>
        <v>32410615</v>
      </c>
      <c r="B2523" s="14" t="s">
        <v>5094</v>
      </c>
      <c r="C2523" s="14" t="s">
        <v>5095</v>
      </c>
      <c r="D2523" s="14" t="s">
        <v>252</v>
      </c>
      <c r="E2523" s="16">
        <v>8770685.1500000004</v>
      </c>
      <c r="F2523" s="17">
        <v>1</v>
      </c>
    </row>
    <row r="2524" spans="1:6" x14ac:dyDescent="0.25">
      <c r="A2524" s="14" t="str">
        <f t="shared" si="39"/>
        <v>32410920</v>
      </c>
      <c r="B2524" s="18" t="s">
        <v>5096</v>
      </c>
      <c r="C2524" s="18" t="s">
        <v>5097</v>
      </c>
      <c r="D2524" s="18" t="s">
        <v>252</v>
      </c>
      <c r="E2524" s="20">
        <v>1897027.35</v>
      </c>
      <c r="F2524" s="21">
        <v>1</v>
      </c>
    </row>
    <row r="2525" spans="1:6" x14ac:dyDescent="0.25">
      <c r="A2525" s="14" t="str">
        <f t="shared" si="39"/>
        <v>32411738</v>
      </c>
      <c r="B2525" s="14" t="s">
        <v>5098</v>
      </c>
      <c r="C2525" s="14" t="s">
        <v>5099</v>
      </c>
      <c r="D2525" s="14" t="s">
        <v>252</v>
      </c>
      <c r="E2525" s="16">
        <v>1219422.73</v>
      </c>
      <c r="F2525" s="17">
        <v>1</v>
      </c>
    </row>
    <row r="2526" spans="1:6" x14ac:dyDescent="0.25">
      <c r="A2526" s="14" t="str">
        <f t="shared" si="39"/>
        <v>32413122</v>
      </c>
      <c r="B2526" s="18" t="s">
        <v>5100</v>
      </c>
      <c r="C2526" s="18" t="s">
        <v>5101</v>
      </c>
      <c r="D2526" s="18" t="s">
        <v>252</v>
      </c>
      <c r="E2526" s="20">
        <v>263825.8</v>
      </c>
      <c r="F2526" s="21">
        <v>1</v>
      </c>
    </row>
    <row r="2527" spans="1:6" x14ac:dyDescent="0.25">
      <c r="A2527" s="14" t="str">
        <f t="shared" si="39"/>
        <v>32467144</v>
      </c>
      <c r="B2527" s="14" t="s">
        <v>5102</v>
      </c>
      <c r="C2527" s="14" t="s">
        <v>5103</v>
      </c>
      <c r="D2527" s="14" t="s">
        <v>252</v>
      </c>
      <c r="E2527" s="16">
        <v>25433044.02</v>
      </c>
      <c r="F2527" s="17">
        <v>1</v>
      </c>
    </row>
    <row r="2528" spans="1:6" x14ac:dyDescent="0.25">
      <c r="A2528" s="14" t="str">
        <f t="shared" si="39"/>
        <v>32491672</v>
      </c>
      <c r="B2528" s="14" t="s">
        <v>5104</v>
      </c>
      <c r="C2528" s="14" t="s">
        <v>5105</v>
      </c>
      <c r="D2528" s="14" t="s">
        <v>252</v>
      </c>
      <c r="E2528" s="16">
        <v>48932605.920000002</v>
      </c>
      <c r="F2528" s="17">
        <v>1</v>
      </c>
    </row>
    <row r="2529" spans="1:6" x14ac:dyDescent="0.25">
      <c r="A2529" s="14" t="str">
        <f t="shared" si="39"/>
        <v>32501025</v>
      </c>
      <c r="B2529" s="18" t="s">
        <v>5106</v>
      </c>
      <c r="C2529" s="18" t="s">
        <v>5107</v>
      </c>
      <c r="D2529" s="18" t="s">
        <v>252</v>
      </c>
      <c r="E2529" s="20">
        <v>13546481.859999999</v>
      </c>
      <c r="F2529" s="21">
        <v>1</v>
      </c>
    </row>
    <row r="2530" spans="1:6" x14ac:dyDescent="0.25">
      <c r="A2530" s="14" t="str">
        <f t="shared" si="39"/>
        <v>32501272</v>
      </c>
      <c r="B2530" s="14" t="s">
        <v>5108</v>
      </c>
      <c r="C2530" s="14" t="s">
        <v>5109</v>
      </c>
      <c r="D2530" s="14" t="s">
        <v>252</v>
      </c>
      <c r="E2530" s="16">
        <v>4749336.55</v>
      </c>
      <c r="F2530" s="17">
        <v>1</v>
      </c>
    </row>
    <row r="2531" spans="1:6" x14ac:dyDescent="0.25">
      <c r="A2531" s="14" t="str">
        <f t="shared" si="39"/>
        <v>32513459</v>
      </c>
      <c r="B2531" s="14" t="s">
        <v>5110</v>
      </c>
      <c r="C2531" s="14" t="s">
        <v>5111</v>
      </c>
      <c r="D2531" s="14" t="s">
        <v>252</v>
      </c>
      <c r="E2531" s="16">
        <v>88398132.870000005</v>
      </c>
      <c r="F2531" s="17">
        <v>1</v>
      </c>
    </row>
    <row r="2532" spans="1:6" x14ac:dyDescent="0.25">
      <c r="A2532" s="14" t="str">
        <f t="shared" si="39"/>
        <v>32534133</v>
      </c>
      <c r="B2532" s="18" t="s">
        <v>5112</v>
      </c>
      <c r="C2532" s="18" t="s">
        <v>5113</v>
      </c>
      <c r="D2532" s="18" t="s">
        <v>252</v>
      </c>
      <c r="E2532" s="20">
        <v>363742.12</v>
      </c>
      <c r="F2532" s="21">
        <v>1</v>
      </c>
    </row>
    <row r="2533" spans="1:6" x14ac:dyDescent="0.25">
      <c r="A2533" s="14" t="str">
        <f t="shared" si="39"/>
        <v>32558199</v>
      </c>
      <c r="B2533" s="14" t="s">
        <v>5114</v>
      </c>
      <c r="C2533" s="14" t="s">
        <v>5115</v>
      </c>
      <c r="D2533" s="14" t="s">
        <v>252</v>
      </c>
      <c r="E2533" s="16">
        <v>57046.42</v>
      </c>
      <c r="F2533" s="17">
        <v>1</v>
      </c>
    </row>
    <row r="2534" spans="1:6" x14ac:dyDescent="0.25">
      <c r="A2534" s="14" t="str">
        <f t="shared" si="39"/>
        <v>32627309</v>
      </c>
      <c r="B2534" s="14" t="s">
        <v>5116</v>
      </c>
      <c r="C2534" s="14" t="s">
        <v>5117</v>
      </c>
      <c r="D2534" s="14" t="s">
        <v>249</v>
      </c>
      <c r="E2534" s="16">
        <v>566438.14</v>
      </c>
      <c r="F2534" s="17">
        <v>1</v>
      </c>
    </row>
    <row r="2535" spans="1:6" x14ac:dyDescent="0.25">
      <c r="A2535" s="14" t="str">
        <f t="shared" si="39"/>
        <v>32636318</v>
      </c>
      <c r="B2535" s="14" t="s">
        <v>5118</v>
      </c>
      <c r="C2535" s="14" t="s">
        <v>5119</v>
      </c>
      <c r="D2535" s="14" t="s">
        <v>249</v>
      </c>
      <c r="E2535" s="16">
        <v>6654.42</v>
      </c>
      <c r="F2535" s="17">
        <v>1</v>
      </c>
    </row>
    <row r="2536" spans="1:6" x14ac:dyDescent="0.25">
      <c r="A2536" s="14" t="str">
        <f t="shared" si="39"/>
        <v>32652380</v>
      </c>
      <c r="B2536" s="18" t="s">
        <v>5120</v>
      </c>
      <c r="C2536" s="18" t="s">
        <v>5121</v>
      </c>
      <c r="D2536" s="18" t="s">
        <v>249</v>
      </c>
      <c r="E2536" s="20">
        <v>285291.99</v>
      </c>
      <c r="F2536" s="21">
        <v>1</v>
      </c>
    </row>
    <row r="2537" spans="1:6" x14ac:dyDescent="0.25">
      <c r="A2537" s="14" t="str">
        <f t="shared" si="39"/>
        <v>32850331</v>
      </c>
      <c r="B2537" s="14" t="s">
        <v>5122</v>
      </c>
      <c r="C2537" s="14" t="s">
        <v>5123</v>
      </c>
      <c r="D2537" s="14" t="s">
        <v>1159</v>
      </c>
      <c r="E2537" s="16">
        <v>498082.74</v>
      </c>
      <c r="F2537" s="17">
        <v>1</v>
      </c>
    </row>
    <row r="2538" spans="1:6" x14ac:dyDescent="0.25">
      <c r="A2538" s="14" t="str">
        <f t="shared" si="39"/>
        <v>32903361</v>
      </c>
      <c r="B2538" s="18" t="s">
        <v>5124</v>
      </c>
      <c r="C2538" s="18" t="s">
        <v>5125</v>
      </c>
      <c r="D2538" s="18" t="s">
        <v>222</v>
      </c>
      <c r="E2538" s="20">
        <v>123021.82</v>
      </c>
      <c r="F2538" s="21">
        <v>1</v>
      </c>
    </row>
    <row r="2539" spans="1:6" x14ac:dyDescent="0.25">
      <c r="A2539" s="14" t="str">
        <f t="shared" si="39"/>
        <v>32944118</v>
      </c>
      <c r="B2539" s="14" t="s">
        <v>5126</v>
      </c>
      <c r="C2539" s="14" t="s">
        <v>53</v>
      </c>
      <c r="D2539" s="14" t="s">
        <v>199</v>
      </c>
      <c r="E2539" s="16">
        <v>63831642.020000003</v>
      </c>
      <c r="F2539" s="17">
        <v>1</v>
      </c>
    </row>
    <row r="2540" spans="1:6" x14ac:dyDescent="0.25">
      <c r="A2540" s="14" t="str">
        <f t="shared" si="39"/>
        <v>32987802</v>
      </c>
      <c r="B2540" s="14" t="s">
        <v>5127</v>
      </c>
      <c r="C2540" s="14" t="s">
        <v>5128</v>
      </c>
      <c r="D2540" s="14" t="s">
        <v>199</v>
      </c>
      <c r="E2540" s="16">
        <v>312230.88</v>
      </c>
      <c r="F2540" s="17">
        <v>1</v>
      </c>
    </row>
    <row r="2541" spans="1:6" x14ac:dyDescent="0.25">
      <c r="A2541" s="14" t="str">
        <f t="shared" si="39"/>
        <v>32994972</v>
      </c>
      <c r="B2541" s="18" t="s">
        <v>5129</v>
      </c>
      <c r="C2541" s="18" t="s">
        <v>5130</v>
      </c>
      <c r="D2541" s="18" t="s">
        <v>199</v>
      </c>
      <c r="E2541" s="20">
        <v>3470875.17</v>
      </c>
      <c r="F2541" s="21">
        <v>1</v>
      </c>
    </row>
    <row r="2542" spans="1:6" x14ac:dyDescent="0.25">
      <c r="A2542" s="14" t="str">
        <f t="shared" si="39"/>
        <v>33005638</v>
      </c>
      <c r="B2542" s="18" t="s">
        <v>5131</v>
      </c>
      <c r="C2542" s="18" t="s">
        <v>5132</v>
      </c>
      <c r="D2542" s="18" t="s">
        <v>252</v>
      </c>
      <c r="E2542" s="20">
        <v>69085953.930000007</v>
      </c>
      <c r="F2542" s="21">
        <v>1</v>
      </c>
    </row>
    <row r="2543" spans="1:6" x14ac:dyDescent="0.25">
      <c r="A2543" s="14" t="str">
        <f t="shared" si="39"/>
        <v>33024183</v>
      </c>
      <c r="B2543" s="18" t="s">
        <v>5133</v>
      </c>
      <c r="C2543" s="18" t="s">
        <v>5134</v>
      </c>
      <c r="D2543" s="18" t="s">
        <v>199</v>
      </c>
      <c r="E2543" s="20">
        <v>434781.81</v>
      </c>
      <c r="F2543" s="21">
        <v>1</v>
      </c>
    </row>
    <row r="2544" spans="1:6" x14ac:dyDescent="0.25">
      <c r="A2544" s="14" t="str">
        <f t="shared" si="39"/>
        <v>33054602</v>
      </c>
      <c r="B2544" s="18" t="s">
        <v>5135</v>
      </c>
      <c r="C2544" s="18" t="s">
        <v>5136</v>
      </c>
      <c r="D2544" s="18" t="s">
        <v>252</v>
      </c>
      <c r="E2544" s="20">
        <v>3909439.66</v>
      </c>
      <c r="F2544" s="21">
        <v>1</v>
      </c>
    </row>
    <row r="2545" spans="1:6" x14ac:dyDescent="0.25">
      <c r="A2545" s="14" t="str">
        <f t="shared" si="39"/>
        <v>33095498</v>
      </c>
      <c r="B2545" s="14" t="s">
        <v>5137</v>
      </c>
      <c r="C2545" s="14" t="s">
        <v>5138</v>
      </c>
      <c r="D2545" s="14" t="s">
        <v>252</v>
      </c>
      <c r="E2545" s="16">
        <v>16483399.220000001</v>
      </c>
      <c r="F2545" s="17">
        <v>1</v>
      </c>
    </row>
    <row r="2546" spans="1:6" x14ac:dyDescent="0.25">
      <c r="A2546" s="14" t="str">
        <f t="shared" si="39"/>
        <v>33106840</v>
      </c>
      <c r="B2546" s="18" t="s">
        <v>5139</v>
      </c>
      <c r="C2546" s="18" t="s">
        <v>5140</v>
      </c>
      <c r="D2546" s="18" t="s">
        <v>252</v>
      </c>
      <c r="E2546" s="20">
        <v>1312226.1499999999</v>
      </c>
      <c r="F2546" s="21">
        <v>1</v>
      </c>
    </row>
    <row r="2547" spans="1:6" x14ac:dyDescent="0.25">
      <c r="A2547" s="14" t="str">
        <f t="shared" si="39"/>
        <v>33123415</v>
      </c>
      <c r="B2547" s="14" t="s">
        <v>5141</v>
      </c>
      <c r="C2547" s="14" t="s">
        <v>5142</v>
      </c>
      <c r="D2547" s="14" t="s">
        <v>252</v>
      </c>
      <c r="E2547" s="16">
        <v>31306351.460000001</v>
      </c>
      <c r="F2547" s="17">
        <v>1</v>
      </c>
    </row>
    <row r="2548" spans="1:6" x14ac:dyDescent="0.25">
      <c r="A2548" s="14" t="str">
        <f t="shared" si="39"/>
        <v>33134222</v>
      </c>
      <c r="B2548" s="18" t="s">
        <v>5143</v>
      </c>
      <c r="C2548" s="18" t="s">
        <v>5144</v>
      </c>
      <c r="D2548" s="18" t="s">
        <v>252</v>
      </c>
      <c r="E2548" s="20">
        <v>168424418.69999999</v>
      </c>
      <c r="F2548" s="21">
        <v>1</v>
      </c>
    </row>
    <row r="2549" spans="1:6" x14ac:dyDescent="0.25">
      <c r="A2549" s="14" t="str">
        <f t="shared" si="39"/>
        <v>33241621</v>
      </c>
      <c r="B2549" s="14" t="s">
        <v>5145</v>
      </c>
      <c r="C2549" s="14" t="s">
        <v>5146</v>
      </c>
      <c r="D2549" s="14" t="s">
        <v>252</v>
      </c>
      <c r="E2549" s="16">
        <v>2253823.2400000002</v>
      </c>
      <c r="F2549" s="17">
        <v>1</v>
      </c>
    </row>
    <row r="2550" spans="1:6" x14ac:dyDescent="0.25">
      <c r="A2550" s="14" t="str">
        <f t="shared" si="39"/>
        <v>33245556</v>
      </c>
      <c r="B2550" s="18" t="s">
        <v>5147</v>
      </c>
      <c r="C2550" s="18" t="s">
        <v>915</v>
      </c>
      <c r="D2550" s="18" t="s">
        <v>252</v>
      </c>
      <c r="E2550" s="20">
        <v>5963531.1399999997</v>
      </c>
      <c r="F2550" s="21">
        <v>1</v>
      </c>
    </row>
    <row r="2551" spans="1:6" x14ac:dyDescent="0.25">
      <c r="A2551" s="14" t="str">
        <f t="shared" si="39"/>
        <v>33310681</v>
      </c>
      <c r="B2551" s="14" t="s">
        <v>5148</v>
      </c>
      <c r="C2551" s="14" t="s">
        <v>5149</v>
      </c>
      <c r="D2551" s="14" t="s">
        <v>252</v>
      </c>
      <c r="E2551" s="16">
        <v>8320678.8899999997</v>
      </c>
      <c r="F2551" s="17">
        <v>1</v>
      </c>
    </row>
    <row r="2552" spans="1:6" x14ac:dyDescent="0.25">
      <c r="A2552" s="14" t="str">
        <f t="shared" si="39"/>
        <v>33347733</v>
      </c>
      <c r="B2552" s="14" t="s">
        <v>5150</v>
      </c>
      <c r="C2552" s="14" t="s">
        <v>5151</v>
      </c>
      <c r="D2552" s="14" t="s">
        <v>252</v>
      </c>
      <c r="E2552" s="16">
        <v>18310641.940000001</v>
      </c>
      <c r="F2552" s="17">
        <v>1</v>
      </c>
    </row>
    <row r="2553" spans="1:6" x14ac:dyDescent="0.25">
      <c r="A2553" s="14" t="str">
        <f t="shared" si="39"/>
        <v>33371501</v>
      </c>
      <c r="B2553" s="14" t="s">
        <v>5152</v>
      </c>
      <c r="C2553" s="14" t="s">
        <v>5153</v>
      </c>
      <c r="D2553" s="14" t="s">
        <v>252</v>
      </c>
      <c r="E2553" s="16">
        <v>6801343.4699999997</v>
      </c>
      <c r="F2553" s="17">
        <v>1</v>
      </c>
    </row>
    <row r="2554" spans="1:6" x14ac:dyDescent="0.25">
      <c r="A2554" s="14" t="str">
        <f t="shared" si="39"/>
        <v>33378399</v>
      </c>
      <c r="B2554" s="14" t="s">
        <v>5154</v>
      </c>
      <c r="C2554" s="14" t="s">
        <v>5155</v>
      </c>
      <c r="D2554" s="14" t="s">
        <v>252</v>
      </c>
      <c r="E2554" s="16">
        <v>24809448.210000001</v>
      </c>
      <c r="F2554" s="17">
        <v>1</v>
      </c>
    </row>
    <row r="2555" spans="1:6" x14ac:dyDescent="0.25">
      <c r="A2555" s="14" t="str">
        <f t="shared" si="39"/>
        <v>33378399</v>
      </c>
      <c r="B2555" s="14" t="s">
        <v>5156</v>
      </c>
      <c r="C2555" s="14" t="s">
        <v>5155</v>
      </c>
      <c r="D2555" s="14" t="s">
        <v>252</v>
      </c>
      <c r="E2555" s="16">
        <v>3184926.67</v>
      </c>
      <c r="F2555" s="17">
        <v>1</v>
      </c>
    </row>
    <row r="2556" spans="1:6" x14ac:dyDescent="0.25">
      <c r="A2556" s="14" t="str">
        <f t="shared" si="39"/>
        <v>33437286</v>
      </c>
      <c r="B2556" s="18" t="s">
        <v>5157</v>
      </c>
      <c r="C2556" s="18" t="s">
        <v>5158</v>
      </c>
      <c r="D2556" s="18" t="s">
        <v>252</v>
      </c>
      <c r="E2556" s="20">
        <v>858126</v>
      </c>
      <c r="F2556" s="21">
        <v>1</v>
      </c>
    </row>
    <row r="2557" spans="1:6" x14ac:dyDescent="0.25">
      <c r="A2557" s="14" t="str">
        <f t="shared" si="39"/>
        <v>33458118</v>
      </c>
      <c r="B2557" s="18" t="s">
        <v>5159</v>
      </c>
      <c r="C2557" s="18" t="s">
        <v>246</v>
      </c>
      <c r="D2557" s="18" t="s">
        <v>252</v>
      </c>
      <c r="E2557" s="20">
        <v>194372.48000000001</v>
      </c>
      <c r="F2557" s="21">
        <v>1</v>
      </c>
    </row>
    <row r="2558" spans="1:6" x14ac:dyDescent="0.25">
      <c r="A2558" s="14" t="str">
        <f t="shared" si="39"/>
        <v>33472200</v>
      </c>
      <c r="B2558" s="14" t="s">
        <v>5160</v>
      </c>
      <c r="C2558" s="14" t="s">
        <v>5161</v>
      </c>
      <c r="D2558" s="14" t="s">
        <v>252</v>
      </c>
      <c r="E2558" s="16">
        <v>194309788.38</v>
      </c>
      <c r="F2558" s="17">
        <v>1</v>
      </c>
    </row>
    <row r="2559" spans="1:6" x14ac:dyDescent="0.25">
      <c r="A2559" s="14" t="str">
        <f t="shared" si="39"/>
        <v>33496134</v>
      </c>
      <c r="B2559" s="18" t="s">
        <v>5162</v>
      </c>
      <c r="C2559" s="18" t="s">
        <v>5163</v>
      </c>
      <c r="D2559" s="18" t="s">
        <v>252</v>
      </c>
      <c r="E2559" s="20">
        <v>36042050.520000003</v>
      </c>
      <c r="F2559" s="21">
        <v>1</v>
      </c>
    </row>
    <row r="2560" spans="1:6" x14ac:dyDescent="0.25">
      <c r="A2560" s="14" t="str">
        <f t="shared" si="39"/>
        <v>33514852</v>
      </c>
      <c r="B2560" s="14" t="s">
        <v>5164</v>
      </c>
      <c r="C2560" s="14" t="s">
        <v>5165</v>
      </c>
      <c r="D2560" s="14" t="s">
        <v>252</v>
      </c>
      <c r="E2560" s="16">
        <v>659525.64</v>
      </c>
      <c r="F2560" s="17">
        <v>1</v>
      </c>
    </row>
    <row r="2561" spans="1:6" x14ac:dyDescent="0.25">
      <c r="A2561" s="14" t="str">
        <f t="shared" si="39"/>
        <v>33518051</v>
      </c>
      <c r="B2561" s="14" t="s">
        <v>5166</v>
      </c>
      <c r="C2561" s="14" t="s">
        <v>5167</v>
      </c>
      <c r="D2561" s="14" t="s">
        <v>252</v>
      </c>
      <c r="E2561" s="16">
        <v>103270712.79000001</v>
      </c>
      <c r="F2561" s="17">
        <v>1</v>
      </c>
    </row>
    <row r="2562" spans="1:6" x14ac:dyDescent="0.25">
      <c r="A2562" s="14" t="str">
        <f t="shared" si="39"/>
        <v>33537127</v>
      </c>
      <c r="B2562" s="14" t="s">
        <v>5168</v>
      </c>
      <c r="C2562" s="14" t="s">
        <v>5169</v>
      </c>
      <c r="D2562" s="14" t="s">
        <v>252</v>
      </c>
      <c r="E2562" s="16">
        <v>5800810.4500000002</v>
      </c>
      <c r="F2562" s="17">
        <v>1</v>
      </c>
    </row>
    <row r="2563" spans="1:6" x14ac:dyDescent="0.25">
      <c r="A2563" s="14" t="str">
        <f t="shared" si="39"/>
        <v>33538703</v>
      </c>
      <c r="B2563" s="18" t="s">
        <v>5170</v>
      </c>
      <c r="C2563" s="18" t="s">
        <v>5171</v>
      </c>
      <c r="D2563" s="18" t="s">
        <v>191</v>
      </c>
      <c r="E2563" s="20">
        <v>21160.03</v>
      </c>
      <c r="F2563" s="21">
        <v>1</v>
      </c>
    </row>
    <row r="2564" spans="1:6" x14ac:dyDescent="0.25">
      <c r="A2564" s="14" t="str">
        <f t="shared" si="39"/>
        <v>33540584</v>
      </c>
      <c r="B2564" s="14" t="s">
        <v>5172</v>
      </c>
      <c r="C2564" s="14" t="s">
        <v>5173</v>
      </c>
      <c r="D2564" s="14" t="s">
        <v>252</v>
      </c>
      <c r="E2564" s="16">
        <v>9919409.7699999996</v>
      </c>
      <c r="F2564" s="17">
        <v>1</v>
      </c>
    </row>
    <row r="2565" spans="1:6" x14ac:dyDescent="0.25">
      <c r="A2565" s="14" t="str">
        <f t="shared" si="39"/>
        <v>33543356</v>
      </c>
      <c r="B2565" s="18" t="s">
        <v>5174</v>
      </c>
      <c r="C2565" s="18" t="s">
        <v>5175</v>
      </c>
      <c r="D2565" s="18" t="s">
        <v>252</v>
      </c>
      <c r="E2565" s="20">
        <v>71885.3</v>
      </c>
      <c r="F2565" s="21">
        <v>1</v>
      </c>
    </row>
    <row r="2566" spans="1:6" x14ac:dyDescent="0.25">
      <c r="A2566" s="14" t="str">
        <f t="shared" si="39"/>
        <v>33544354</v>
      </c>
      <c r="B2566" s="14" t="s">
        <v>5176</v>
      </c>
      <c r="C2566" s="14" t="s">
        <v>5177</v>
      </c>
      <c r="D2566" s="14" t="s">
        <v>252</v>
      </c>
      <c r="E2566" s="16">
        <v>844993.86</v>
      </c>
      <c r="F2566" s="17">
        <v>1</v>
      </c>
    </row>
    <row r="2567" spans="1:6" x14ac:dyDescent="0.25">
      <c r="A2567" s="14" t="str">
        <f t="shared" ref="A2567:A2630" si="40">LEFT(SUBSTITUTE(SUBSTITUTE(SUBSTITUTE(SUBSTITUTE(TRIM(B2567),".",""),"/",""),"-","")," ",""), 8)</f>
        <v>33546656</v>
      </c>
      <c r="B2567" s="14" t="s">
        <v>5178</v>
      </c>
      <c r="C2567" s="14" t="s">
        <v>5179</v>
      </c>
      <c r="D2567" s="14" t="s">
        <v>252</v>
      </c>
      <c r="E2567" s="16">
        <v>2621287.27</v>
      </c>
      <c r="F2567" s="17">
        <v>1</v>
      </c>
    </row>
    <row r="2568" spans="1:6" x14ac:dyDescent="0.25">
      <c r="A2568" s="14" t="str">
        <f t="shared" si="40"/>
        <v>33558990</v>
      </c>
      <c r="B2568" s="14" t="s">
        <v>5180</v>
      </c>
      <c r="C2568" s="14" t="s">
        <v>5181</v>
      </c>
      <c r="D2568" s="14" t="s">
        <v>252</v>
      </c>
      <c r="E2568" s="16">
        <v>435016.11</v>
      </c>
      <c r="F2568" s="17">
        <v>1</v>
      </c>
    </row>
    <row r="2569" spans="1:6" x14ac:dyDescent="0.25">
      <c r="A2569" s="14" t="str">
        <f t="shared" si="40"/>
        <v>33563743</v>
      </c>
      <c r="B2569" s="14" t="s">
        <v>5182</v>
      </c>
      <c r="C2569" s="14" t="s">
        <v>5183</v>
      </c>
      <c r="D2569" s="14" t="s">
        <v>252</v>
      </c>
      <c r="E2569" s="16">
        <v>192270.49</v>
      </c>
      <c r="F2569" s="17">
        <v>1</v>
      </c>
    </row>
    <row r="2570" spans="1:6" x14ac:dyDescent="0.25">
      <c r="A2570" s="14" t="str">
        <f t="shared" si="40"/>
        <v>33564881</v>
      </c>
      <c r="B2570" s="18" t="s">
        <v>5184</v>
      </c>
      <c r="C2570" s="18" t="s">
        <v>5185</v>
      </c>
      <c r="D2570" s="18" t="s">
        <v>252</v>
      </c>
      <c r="E2570" s="20">
        <v>350243.64</v>
      </c>
      <c r="F2570" s="21">
        <v>1</v>
      </c>
    </row>
    <row r="2571" spans="1:6" x14ac:dyDescent="0.25">
      <c r="A2571" s="14" t="str">
        <f t="shared" si="40"/>
        <v>33575127</v>
      </c>
      <c r="B2571" s="14" t="s">
        <v>5186</v>
      </c>
      <c r="C2571" s="14" t="s">
        <v>5187</v>
      </c>
      <c r="D2571" s="14" t="s">
        <v>252</v>
      </c>
      <c r="E2571" s="16">
        <v>24704877.640000001</v>
      </c>
      <c r="F2571" s="17">
        <v>1</v>
      </c>
    </row>
    <row r="2572" spans="1:6" x14ac:dyDescent="0.25">
      <c r="A2572" s="14" t="str">
        <f t="shared" si="40"/>
        <v>33583998</v>
      </c>
      <c r="B2572" s="14" t="s">
        <v>5188</v>
      </c>
      <c r="C2572" s="14" t="s">
        <v>5189</v>
      </c>
      <c r="D2572" s="14" t="s">
        <v>252</v>
      </c>
      <c r="E2572" s="16">
        <v>30468479.949999999</v>
      </c>
      <c r="F2572" s="17">
        <v>1</v>
      </c>
    </row>
    <row r="2573" spans="1:6" x14ac:dyDescent="0.25">
      <c r="A2573" s="14" t="str">
        <f t="shared" si="40"/>
        <v>33601709</v>
      </c>
      <c r="B2573" s="18" t="s">
        <v>5190</v>
      </c>
      <c r="C2573" s="18" t="s">
        <v>5191</v>
      </c>
      <c r="D2573" s="18" t="s">
        <v>252</v>
      </c>
      <c r="E2573" s="20">
        <v>28002392.629999999</v>
      </c>
      <c r="F2573" s="21">
        <v>1</v>
      </c>
    </row>
    <row r="2574" spans="1:6" x14ac:dyDescent="0.25">
      <c r="A2574" s="14" t="str">
        <f t="shared" si="40"/>
        <v>33607045</v>
      </c>
      <c r="B2574" s="18" t="s">
        <v>5192</v>
      </c>
      <c r="C2574" s="18" t="s">
        <v>5193</v>
      </c>
      <c r="D2574" s="18" t="s">
        <v>252</v>
      </c>
      <c r="E2574" s="20">
        <v>120487808.81</v>
      </c>
      <c r="F2574" s="21">
        <v>1</v>
      </c>
    </row>
    <row r="2575" spans="1:6" x14ac:dyDescent="0.25">
      <c r="A2575" s="14" t="str">
        <f t="shared" si="40"/>
        <v>33609504</v>
      </c>
      <c r="B2575" s="14" t="s">
        <v>5194</v>
      </c>
      <c r="C2575" s="14" t="s">
        <v>5195</v>
      </c>
      <c r="D2575" s="14" t="s">
        <v>252</v>
      </c>
      <c r="E2575" s="16">
        <v>223558669.53</v>
      </c>
      <c r="F2575" s="17">
        <v>1</v>
      </c>
    </row>
    <row r="2576" spans="1:6" x14ac:dyDescent="0.25">
      <c r="A2576" s="14" t="str">
        <f t="shared" si="40"/>
        <v>33609504</v>
      </c>
      <c r="B2576" s="14" t="s">
        <v>5196</v>
      </c>
      <c r="C2576" s="14" t="s">
        <v>5195</v>
      </c>
      <c r="D2576" s="14" t="s">
        <v>252</v>
      </c>
      <c r="E2576" s="16">
        <v>1848986.78</v>
      </c>
      <c r="F2576" s="17">
        <v>1</v>
      </c>
    </row>
    <row r="2577" spans="1:6" x14ac:dyDescent="0.25">
      <c r="A2577" s="14" t="str">
        <f t="shared" si="40"/>
        <v>33609504</v>
      </c>
      <c r="B2577" s="14" t="s">
        <v>5197</v>
      </c>
      <c r="C2577" s="14" t="s">
        <v>5195</v>
      </c>
      <c r="D2577" s="14" t="s">
        <v>252</v>
      </c>
      <c r="E2577" s="16">
        <v>286152.58</v>
      </c>
      <c r="F2577" s="17">
        <v>1</v>
      </c>
    </row>
    <row r="2578" spans="1:6" x14ac:dyDescent="0.25">
      <c r="A2578" s="14" t="str">
        <f t="shared" si="40"/>
        <v>33609504</v>
      </c>
      <c r="B2578" s="18" t="s">
        <v>5198</v>
      </c>
      <c r="C2578" s="18" t="s">
        <v>5195</v>
      </c>
      <c r="D2578" s="18" t="s">
        <v>252</v>
      </c>
      <c r="E2578" s="20">
        <v>3958679.84</v>
      </c>
      <c r="F2578" s="21">
        <v>1</v>
      </c>
    </row>
    <row r="2579" spans="1:6" x14ac:dyDescent="0.25">
      <c r="A2579" s="14" t="str">
        <f t="shared" si="40"/>
        <v>33616293</v>
      </c>
      <c r="B2579" s="18" t="s">
        <v>5199</v>
      </c>
      <c r="C2579" s="18" t="s">
        <v>5200</v>
      </c>
      <c r="D2579" s="18" t="s">
        <v>252</v>
      </c>
      <c r="E2579" s="20">
        <v>305957.43</v>
      </c>
      <c r="F2579" s="21">
        <v>1</v>
      </c>
    </row>
    <row r="2580" spans="1:6" x14ac:dyDescent="0.25">
      <c r="A2580" s="14" t="str">
        <f t="shared" si="40"/>
        <v>33620097</v>
      </c>
      <c r="B2580" s="14" t="s">
        <v>5201</v>
      </c>
      <c r="C2580" s="14" t="s">
        <v>5202</v>
      </c>
      <c r="D2580" s="14" t="s">
        <v>252</v>
      </c>
      <c r="E2580" s="16">
        <v>29933529.609999999</v>
      </c>
      <c r="F2580" s="17">
        <v>1</v>
      </c>
    </row>
    <row r="2581" spans="1:6" x14ac:dyDescent="0.25">
      <c r="A2581" s="14" t="str">
        <f t="shared" si="40"/>
        <v>33620899</v>
      </c>
      <c r="B2581" s="18" t="s">
        <v>5203</v>
      </c>
      <c r="C2581" s="18" t="s">
        <v>5204</v>
      </c>
      <c r="D2581" s="18" t="s">
        <v>191</v>
      </c>
      <c r="E2581" s="20">
        <v>29752430.539999999</v>
      </c>
      <c r="F2581" s="21">
        <v>1</v>
      </c>
    </row>
    <row r="2582" spans="1:6" x14ac:dyDescent="0.25">
      <c r="A2582" s="14" t="str">
        <f t="shared" si="40"/>
        <v>33621087</v>
      </c>
      <c r="B2582" s="18" t="s">
        <v>5205</v>
      </c>
      <c r="C2582" s="18" t="s">
        <v>5206</v>
      </c>
      <c r="D2582" s="18" t="s">
        <v>252</v>
      </c>
      <c r="E2582" s="20">
        <v>1223681.97</v>
      </c>
      <c r="F2582" s="21">
        <v>1</v>
      </c>
    </row>
    <row r="2583" spans="1:6" x14ac:dyDescent="0.25">
      <c r="A2583" s="14" t="str">
        <f t="shared" si="40"/>
        <v>33621095</v>
      </c>
      <c r="B2583" s="14" t="s">
        <v>5207</v>
      </c>
      <c r="C2583" s="14" t="s">
        <v>5208</v>
      </c>
      <c r="D2583" s="14" t="s">
        <v>191</v>
      </c>
      <c r="E2583" s="16">
        <v>53375.06</v>
      </c>
      <c r="F2583" s="17">
        <v>1</v>
      </c>
    </row>
    <row r="2584" spans="1:6" x14ac:dyDescent="0.25">
      <c r="A2584" s="14" t="str">
        <f t="shared" si="40"/>
        <v>33638040</v>
      </c>
      <c r="B2584" s="18" t="s">
        <v>5209</v>
      </c>
      <c r="C2584" s="18" t="s">
        <v>5210</v>
      </c>
      <c r="D2584" s="18" t="s">
        <v>252</v>
      </c>
      <c r="E2584" s="20">
        <v>25418358.300000001</v>
      </c>
      <c r="F2584" s="21">
        <v>1</v>
      </c>
    </row>
    <row r="2585" spans="1:6" x14ac:dyDescent="0.25">
      <c r="A2585" s="14" t="str">
        <f t="shared" si="40"/>
        <v>33641176</v>
      </c>
      <c r="B2585" s="14" t="s">
        <v>5211</v>
      </c>
      <c r="C2585" s="14" t="s">
        <v>5212</v>
      </c>
      <c r="D2585" s="14" t="s">
        <v>252</v>
      </c>
      <c r="E2585" s="16">
        <v>45646718.700000003</v>
      </c>
      <c r="F2585" s="17">
        <v>1</v>
      </c>
    </row>
    <row r="2586" spans="1:6" x14ac:dyDescent="0.25">
      <c r="A2586" s="14" t="str">
        <f t="shared" si="40"/>
        <v>33651894</v>
      </c>
      <c r="B2586" s="18" t="s">
        <v>5213</v>
      </c>
      <c r="C2586" s="18" t="s">
        <v>5214</v>
      </c>
      <c r="D2586" s="18" t="s">
        <v>199</v>
      </c>
      <c r="E2586" s="20">
        <v>716410.64</v>
      </c>
      <c r="F2586" s="21">
        <v>1</v>
      </c>
    </row>
    <row r="2587" spans="1:6" x14ac:dyDescent="0.25">
      <c r="A2587" s="14" t="str">
        <f t="shared" si="40"/>
        <v>33656067</v>
      </c>
      <c r="B2587" s="18" t="s">
        <v>5215</v>
      </c>
      <c r="C2587" s="18" t="s">
        <v>5216</v>
      </c>
      <c r="D2587" s="18" t="s">
        <v>252</v>
      </c>
      <c r="E2587" s="20">
        <v>22658493.719999999</v>
      </c>
      <c r="F2587" s="21">
        <v>1</v>
      </c>
    </row>
    <row r="2588" spans="1:6" x14ac:dyDescent="0.25">
      <c r="A2588" s="14" t="str">
        <f t="shared" si="40"/>
        <v>33673575</v>
      </c>
      <c r="B2588" s="18" t="s">
        <v>5217</v>
      </c>
      <c r="C2588" s="18" t="s">
        <v>5218</v>
      </c>
      <c r="D2588" s="18" t="s">
        <v>252</v>
      </c>
      <c r="E2588" s="20">
        <v>278925.12</v>
      </c>
      <c r="F2588" s="21">
        <v>1</v>
      </c>
    </row>
    <row r="2589" spans="1:6" x14ac:dyDescent="0.25">
      <c r="A2589" s="14" t="str">
        <f t="shared" si="40"/>
        <v>33705849</v>
      </c>
      <c r="B2589" s="18" t="s">
        <v>5219</v>
      </c>
      <c r="C2589" s="18" t="s">
        <v>5220</v>
      </c>
      <c r="D2589" s="18" t="s">
        <v>252</v>
      </c>
      <c r="E2589" s="20">
        <v>61471.08</v>
      </c>
      <c r="F2589" s="21">
        <v>1</v>
      </c>
    </row>
    <row r="2590" spans="1:6" x14ac:dyDescent="0.25">
      <c r="A2590" s="14" t="str">
        <f t="shared" si="40"/>
        <v>33710096</v>
      </c>
      <c r="B2590" s="14" t="s">
        <v>5221</v>
      </c>
      <c r="C2590" s="14" t="s">
        <v>5222</v>
      </c>
      <c r="D2590" s="14" t="s">
        <v>252</v>
      </c>
      <c r="E2590" s="16">
        <v>3094.37</v>
      </c>
      <c r="F2590" s="17">
        <v>1</v>
      </c>
    </row>
    <row r="2591" spans="1:6" x14ac:dyDescent="0.25">
      <c r="A2591" s="14" t="str">
        <f t="shared" si="40"/>
        <v>33710096</v>
      </c>
      <c r="B2591" s="18" t="s">
        <v>5223</v>
      </c>
      <c r="C2591" s="18" t="s">
        <v>5222</v>
      </c>
      <c r="D2591" s="18" t="s">
        <v>252</v>
      </c>
      <c r="E2591" s="20">
        <v>12333.21</v>
      </c>
      <c r="F2591" s="21">
        <v>1</v>
      </c>
    </row>
    <row r="2592" spans="1:6" x14ac:dyDescent="0.25">
      <c r="A2592" s="14" t="str">
        <f t="shared" si="40"/>
        <v>33710955</v>
      </c>
      <c r="B2592" s="14" t="s">
        <v>5224</v>
      </c>
      <c r="C2592" s="14" t="s">
        <v>5225</v>
      </c>
      <c r="D2592" s="14" t="s">
        <v>199</v>
      </c>
      <c r="E2592" s="16">
        <v>77756.69</v>
      </c>
      <c r="F2592" s="17">
        <v>1</v>
      </c>
    </row>
    <row r="2593" spans="1:6" x14ac:dyDescent="0.25">
      <c r="A2593" s="14" t="str">
        <f t="shared" si="40"/>
        <v>33721226</v>
      </c>
      <c r="B2593" s="14" t="s">
        <v>5226</v>
      </c>
      <c r="C2593" s="14" t="s">
        <v>5227</v>
      </c>
      <c r="D2593" s="14" t="s">
        <v>252</v>
      </c>
      <c r="E2593" s="16">
        <v>12589458.9</v>
      </c>
      <c r="F2593" s="17">
        <v>1</v>
      </c>
    </row>
    <row r="2594" spans="1:6" x14ac:dyDescent="0.25">
      <c r="A2594" s="14" t="str">
        <f t="shared" si="40"/>
        <v>33722224</v>
      </c>
      <c r="B2594" s="14" t="s">
        <v>5228</v>
      </c>
      <c r="C2594" s="14" t="s">
        <v>5229</v>
      </c>
      <c r="D2594" s="14" t="s">
        <v>252</v>
      </c>
      <c r="E2594" s="16">
        <v>87703813.840000004</v>
      </c>
      <c r="F2594" s="17">
        <v>1</v>
      </c>
    </row>
    <row r="2595" spans="1:6" x14ac:dyDescent="0.25">
      <c r="A2595" s="14" t="str">
        <f t="shared" si="40"/>
        <v>33726779</v>
      </c>
      <c r="B2595" s="18" t="s">
        <v>5230</v>
      </c>
      <c r="C2595" s="18" t="s">
        <v>5231</v>
      </c>
      <c r="D2595" s="18" t="s">
        <v>252</v>
      </c>
      <c r="E2595" s="20">
        <v>6751251.0800000001</v>
      </c>
      <c r="F2595" s="21">
        <v>1</v>
      </c>
    </row>
    <row r="2596" spans="1:6" x14ac:dyDescent="0.25">
      <c r="A2596" s="14" t="str">
        <f t="shared" si="40"/>
        <v>33754300</v>
      </c>
      <c r="B2596" s="14" t="s">
        <v>5232</v>
      </c>
      <c r="C2596" s="14" t="s">
        <v>5233</v>
      </c>
      <c r="D2596" s="14" t="s">
        <v>229</v>
      </c>
      <c r="E2596" s="16">
        <v>3263080.97</v>
      </c>
      <c r="F2596" s="17">
        <v>1</v>
      </c>
    </row>
    <row r="2597" spans="1:6" x14ac:dyDescent="0.25">
      <c r="A2597" s="14" t="str">
        <f t="shared" si="40"/>
        <v>33756768</v>
      </c>
      <c r="B2597" s="18" t="s">
        <v>5234</v>
      </c>
      <c r="C2597" s="18" t="s">
        <v>3958</v>
      </c>
      <c r="D2597" s="18" t="s">
        <v>252</v>
      </c>
      <c r="E2597" s="20">
        <v>1150525.76</v>
      </c>
      <c r="F2597" s="21">
        <v>1</v>
      </c>
    </row>
    <row r="2598" spans="1:6" x14ac:dyDescent="0.25">
      <c r="A2598" s="14" t="str">
        <f t="shared" si="40"/>
        <v>33765553</v>
      </c>
      <c r="B2598" s="14" t="s">
        <v>5235</v>
      </c>
      <c r="C2598" s="14" t="s">
        <v>5236</v>
      </c>
      <c r="D2598" s="14" t="s">
        <v>252</v>
      </c>
      <c r="E2598" s="16">
        <v>7150008.21</v>
      </c>
      <c r="F2598" s="17">
        <v>1</v>
      </c>
    </row>
    <row r="2599" spans="1:6" x14ac:dyDescent="0.25">
      <c r="A2599" s="14" t="str">
        <f t="shared" si="40"/>
        <v>33772096</v>
      </c>
      <c r="B2599" s="18" t="s">
        <v>5237</v>
      </c>
      <c r="C2599" s="18" t="s">
        <v>5238</v>
      </c>
      <c r="D2599" s="18" t="s">
        <v>252</v>
      </c>
      <c r="E2599" s="20">
        <v>6987902.9199999999</v>
      </c>
      <c r="F2599" s="21">
        <v>1</v>
      </c>
    </row>
    <row r="2600" spans="1:6" x14ac:dyDescent="0.25">
      <c r="A2600" s="14" t="str">
        <f t="shared" si="40"/>
        <v>33794579</v>
      </c>
      <c r="B2600" s="14" t="s">
        <v>5239</v>
      </c>
      <c r="C2600" s="14" t="s">
        <v>5240</v>
      </c>
      <c r="D2600" s="14" t="s">
        <v>249</v>
      </c>
      <c r="E2600" s="16">
        <v>2123355.1</v>
      </c>
      <c r="F2600" s="17">
        <v>1</v>
      </c>
    </row>
    <row r="2601" spans="1:6" x14ac:dyDescent="0.25">
      <c r="A2601" s="14" t="str">
        <f t="shared" si="40"/>
        <v>33804212</v>
      </c>
      <c r="B2601" s="18" t="s">
        <v>5241</v>
      </c>
      <c r="C2601" s="18" t="s">
        <v>5242</v>
      </c>
      <c r="D2601" s="18" t="s">
        <v>252</v>
      </c>
      <c r="E2601" s="20">
        <v>6660626.5</v>
      </c>
      <c r="F2601" s="21">
        <v>1</v>
      </c>
    </row>
    <row r="2602" spans="1:6" x14ac:dyDescent="0.25">
      <c r="A2602" s="14" t="str">
        <f t="shared" si="40"/>
        <v>33809351</v>
      </c>
      <c r="B2602" s="18" t="s">
        <v>5243</v>
      </c>
      <c r="C2602" s="18" t="s">
        <v>5244</v>
      </c>
      <c r="D2602" s="18" t="s">
        <v>249</v>
      </c>
      <c r="E2602" s="20">
        <v>491711.7</v>
      </c>
      <c r="F2602" s="21">
        <v>1</v>
      </c>
    </row>
    <row r="2603" spans="1:6" x14ac:dyDescent="0.25">
      <c r="A2603" s="14" t="str">
        <f t="shared" si="40"/>
        <v>33810946</v>
      </c>
      <c r="B2603" s="18" t="s">
        <v>5245</v>
      </c>
      <c r="C2603" s="18" t="s">
        <v>5246</v>
      </c>
      <c r="D2603" s="18" t="s">
        <v>235</v>
      </c>
      <c r="E2603" s="20">
        <v>830594.5</v>
      </c>
      <c r="F2603" s="21">
        <v>1</v>
      </c>
    </row>
    <row r="2604" spans="1:6" x14ac:dyDescent="0.25">
      <c r="A2604" s="14" t="str">
        <f t="shared" si="40"/>
        <v>33816794</v>
      </c>
      <c r="B2604" s="18" t="s">
        <v>5247</v>
      </c>
      <c r="C2604" s="18" t="s">
        <v>5248</v>
      </c>
      <c r="D2604" s="18" t="s">
        <v>252</v>
      </c>
      <c r="E2604" s="20">
        <v>19230569.039999999</v>
      </c>
      <c r="F2604" s="21">
        <v>1</v>
      </c>
    </row>
    <row r="2605" spans="1:6" x14ac:dyDescent="0.25">
      <c r="A2605" s="14" t="str">
        <f t="shared" si="40"/>
        <v>33917568</v>
      </c>
      <c r="B2605" s="14" t="s">
        <v>5249</v>
      </c>
      <c r="C2605" s="14" t="s">
        <v>909</v>
      </c>
      <c r="D2605" s="14" t="s">
        <v>249</v>
      </c>
      <c r="E2605" s="16">
        <v>173641974.75</v>
      </c>
      <c r="F2605" s="17">
        <v>1</v>
      </c>
    </row>
    <row r="2606" spans="1:6" x14ac:dyDescent="0.25">
      <c r="A2606" s="14" t="str">
        <f t="shared" si="40"/>
        <v>33932567</v>
      </c>
      <c r="B2606" s="18" t="s">
        <v>5250</v>
      </c>
      <c r="C2606" s="18" t="s">
        <v>5251</v>
      </c>
      <c r="D2606" s="18" t="s">
        <v>252</v>
      </c>
      <c r="E2606" s="20">
        <v>2886772.89</v>
      </c>
      <c r="F2606" s="21">
        <v>1</v>
      </c>
    </row>
    <row r="2607" spans="1:6" x14ac:dyDescent="0.25">
      <c r="A2607" s="14" t="str">
        <f t="shared" si="40"/>
        <v>34029033</v>
      </c>
      <c r="B2607" s="18" t="s">
        <v>5252</v>
      </c>
      <c r="C2607" s="18" t="s">
        <v>5253</v>
      </c>
      <c r="D2607" s="18" t="s">
        <v>249</v>
      </c>
      <c r="E2607" s="20">
        <v>26823.52</v>
      </c>
      <c r="F2607" s="21">
        <v>1</v>
      </c>
    </row>
    <row r="2608" spans="1:6" x14ac:dyDescent="0.25">
      <c r="A2608" s="14" t="str">
        <f t="shared" si="40"/>
        <v>34058123</v>
      </c>
      <c r="B2608" s="14" t="s">
        <v>5254</v>
      </c>
      <c r="C2608" s="14" t="s">
        <v>5255</v>
      </c>
      <c r="D2608" s="14" t="s">
        <v>252</v>
      </c>
      <c r="E2608" s="16">
        <v>10142458.439999999</v>
      </c>
      <c r="F2608" s="17">
        <v>1</v>
      </c>
    </row>
    <row r="2609" spans="1:6" x14ac:dyDescent="0.25">
      <c r="A2609" s="14" t="str">
        <f t="shared" si="40"/>
        <v>34293662</v>
      </c>
      <c r="B2609" s="14" t="s">
        <v>5256</v>
      </c>
      <c r="C2609" s="14" t="s">
        <v>5257</v>
      </c>
      <c r="D2609" s="14" t="s">
        <v>252</v>
      </c>
      <c r="E2609" s="16">
        <v>189384.13</v>
      </c>
      <c r="F2609" s="17">
        <v>1</v>
      </c>
    </row>
    <row r="2610" spans="1:6" x14ac:dyDescent="0.25">
      <c r="A2610" s="14" t="str">
        <f t="shared" si="40"/>
        <v>34326108</v>
      </c>
      <c r="B2610" s="14" t="s">
        <v>5258</v>
      </c>
      <c r="C2610" s="14" t="s">
        <v>5259</v>
      </c>
      <c r="D2610" s="14" t="s">
        <v>249</v>
      </c>
      <c r="E2610" s="16">
        <v>752497.37</v>
      </c>
      <c r="F2610" s="17">
        <v>1</v>
      </c>
    </row>
    <row r="2611" spans="1:6" x14ac:dyDescent="0.25">
      <c r="A2611" s="14" t="str">
        <f t="shared" si="40"/>
        <v>34326140</v>
      </c>
      <c r="B2611" s="14" t="s">
        <v>5260</v>
      </c>
      <c r="C2611" s="14" t="s">
        <v>5261</v>
      </c>
      <c r="D2611" s="14" t="s">
        <v>249</v>
      </c>
      <c r="E2611" s="16">
        <v>5880844.4699999997</v>
      </c>
      <c r="F2611" s="17">
        <v>1</v>
      </c>
    </row>
    <row r="2612" spans="1:6" x14ac:dyDescent="0.25">
      <c r="A2612" s="14" t="str">
        <f t="shared" si="40"/>
        <v>34328088</v>
      </c>
      <c r="B2612" s="18" t="s">
        <v>5262</v>
      </c>
      <c r="C2612" s="18" t="s">
        <v>5263</v>
      </c>
      <c r="D2612" s="18" t="s">
        <v>249</v>
      </c>
      <c r="E2612" s="20">
        <v>13292063.689999999</v>
      </c>
      <c r="F2612" s="21">
        <v>1</v>
      </c>
    </row>
    <row r="2613" spans="1:6" x14ac:dyDescent="0.25">
      <c r="A2613" s="14" t="str">
        <f t="shared" si="40"/>
        <v>34386920</v>
      </c>
      <c r="B2613" s="18" t="s">
        <v>5264</v>
      </c>
      <c r="C2613" s="18" t="s">
        <v>5265</v>
      </c>
      <c r="D2613" s="18" t="s">
        <v>252</v>
      </c>
      <c r="E2613" s="20">
        <v>60428.53</v>
      </c>
      <c r="F2613" s="21">
        <v>1</v>
      </c>
    </row>
    <row r="2614" spans="1:6" x14ac:dyDescent="0.25">
      <c r="A2614" s="14" t="str">
        <f t="shared" si="40"/>
        <v>34435453</v>
      </c>
      <c r="B2614" s="14" t="s">
        <v>5266</v>
      </c>
      <c r="C2614" s="14" t="s">
        <v>5267</v>
      </c>
      <c r="D2614" s="14" t="s">
        <v>249</v>
      </c>
      <c r="E2614" s="16">
        <v>202108.9</v>
      </c>
      <c r="F2614" s="17">
        <v>1</v>
      </c>
    </row>
    <row r="2615" spans="1:6" x14ac:dyDescent="0.25">
      <c r="A2615" s="14" t="str">
        <f t="shared" si="40"/>
        <v>34456913</v>
      </c>
      <c r="B2615" s="14" t="s">
        <v>5268</v>
      </c>
      <c r="C2615" s="14" t="s">
        <v>5269</v>
      </c>
      <c r="D2615" s="14" t="s">
        <v>383</v>
      </c>
      <c r="E2615" s="16">
        <v>218103.4</v>
      </c>
      <c r="F2615" s="17">
        <v>1</v>
      </c>
    </row>
    <row r="2616" spans="1:6" x14ac:dyDescent="0.25">
      <c r="A2616" s="14" t="str">
        <f t="shared" si="40"/>
        <v>34481952</v>
      </c>
      <c r="B2616" s="18" t="s">
        <v>5270</v>
      </c>
      <c r="C2616" s="18" t="s">
        <v>5271</v>
      </c>
      <c r="D2616" s="18" t="s">
        <v>383</v>
      </c>
      <c r="E2616" s="20">
        <v>341584.95</v>
      </c>
      <c r="F2616" s="21">
        <v>1</v>
      </c>
    </row>
    <row r="2617" spans="1:6" x14ac:dyDescent="0.25">
      <c r="A2617" s="14" t="str">
        <f t="shared" si="40"/>
        <v>34559518</v>
      </c>
      <c r="B2617" s="14" t="s">
        <v>5272</v>
      </c>
      <c r="C2617" s="14" t="s">
        <v>5273</v>
      </c>
      <c r="D2617" s="14" t="s">
        <v>346</v>
      </c>
      <c r="E2617" s="16">
        <v>11359104.369999999</v>
      </c>
      <c r="F2617" s="17">
        <v>1</v>
      </c>
    </row>
    <row r="2618" spans="1:6" x14ac:dyDescent="0.25">
      <c r="A2618" s="14" t="str">
        <f t="shared" si="40"/>
        <v>34630905</v>
      </c>
      <c r="B2618" s="18" t="s">
        <v>5274</v>
      </c>
      <c r="C2618" s="18" t="s">
        <v>5275</v>
      </c>
      <c r="D2618" s="18" t="s">
        <v>287</v>
      </c>
      <c r="E2618" s="20">
        <v>883625.52</v>
      </c>
      <c r="F2618" s="21">
        <v>1</v>
      </c>
    </row>
    <row r="2619" spans="1:6" x14ac:dyDescent="0.25">
      <c r="A2619" s="14" t="str">
        <f t="shared" si="40"/>
        <v>34679589</v>
      </c>
      <c r="B2619" s="14" t="s">
        <v>5276</v>
      </c>
      <c r="C2619" s="14" t="s">
        <v>5277</v>
      </c>
      <c r="D2619" s="14" t="s">
        <v>287</v>
      </c>
      <c r="E2619" s="16">
        <v>455264.57</v>
      </c>
      <c r="F2619" s="17">
        <v>1</v>
      </c>
    </row>
    <row r="2620" spans="1:6" x14ac:dyDescent="0.25">
      <c r="A2620" s="14" t="str">
        <f t="shared" si="40"/>
        <v>34830380</v>
      </c>
      <c r="B2620" s="18" t="s">
        <v>5278</v>
      </c>
      <c r="C2620" s="18" t="s">
        <v>898</v>
      </c>
      <c r="D2620" s="18" t="s">
        <v>287</v>
      </c>
      <c r="E2620" s="20">
        <v>160927.54</v>
      </c>
      <c r="F2620" s="21">
        <v>1</v>
      </c>
    </row>
    <row r="2621" spans="1:6" x14ac:dyDescent="0.25">
      <c r="A2621" s="14" t="str">
        <f t="shared" si="40"/>
        <v>34854620</v>
      </c>
      <c r="B2621" s="14" t="s">
        <v>5279</v>
      </c>
      <c r="C2621" s="14" t="s">
        <v>5280</v>
      </c>
      <c r="D2621" s="14" t="s">
        <v>287</v>
      </c>
      <c r="E2621" s="16">
        <v>66391.69</v>
      </c>
      <c r="F2621" s="17">
        <v>1</v>
      </c>
    </row>
    <row r="2622" spans="1:6" x14ac:dyDescent="0.25">
      <c r="A2622" s="14" t="str">
        <f t="shared" si="40"/>
        <v>34880872</v>
      </c>
      <c r="B2622" s="18" t="s">
        <v>5281</v>
      </c>
      <c r="C2622" s="18" t="s">
        <v>5282</v>
      </c>
      <c r="D2622" s="18" t="s">
        <v>287</v>
      </c>
      <c r="E2622" s="20">
        <v>396142.22</v>
      </c>
      <c r="F2622" s="21">
        <v>1</v>
      </c>
    </row>
    <row r="2623" spans="1:6" x14ac:dyDescent="0.25">
      <c r="A2623" s="14" t="str">
        <f t="shared" si="40"/>
        <v>34965822</v>
      </c>
      <c r="B2623" s="14" t="s">
        <v>5283</v>
      </c>
      <c r="C2623" s="14" t="s">
        <v>5284</v>
      </c>
      <c r="D2623" s="14" t="s">
        <v>232</v>
      </c>
      <c r="E2623" s="16">
        <v>99212.54</v>
      </c>
      <c r="F2623" s="17">
        <v>1</v>
      </c>
    </row>
    <row r="2624" spans="1:6" x14ac:dyDescent="0.25">
      <c r="A2624" s="14" t="str">
        <f t="shared" si="40"/>
        <v>35110915</v>
      </c>
      <c r="B2624" s="18" t="s">
        <v>5285</v>
      </c>
      <c r="C2624" s="18" t="s">
        <v>5286</v>
      </c>
      <c r="D2624" s="18" t="s">
        <v>194</v>
      </c>
      <c r="E2624" s="20">
        <v>1649525.37</v>
      </c>
      <c r="F2624" s="21">
        <v>1</v>
      </c>
    </row>
    <row r="2625" spans="1:6" x14ac:dyDescent="0.25">
      <c r="A2625" s="14" t="str">
        <f t="shared" si="40"/>
        <v>35117415</v>
      </c>
      <c r="B2625" s="18" t="s">
        <v>5287</v>
      </c>
      <c r="C2625" s="18" t="s">
        <v>5288</v>
      </c>
      <c r="D2625" s="18" t="s">
        <v>194</v>
      </c>
      <c r="E2625" s="20">
        <v>34280.26</v>
      </c>
      <c r="F2625" s="21">
        <v>1</v>
      </c>
    </row>
    <row r="2626" spans="1:6" x14ac:dyDescent="0.25">
      <c r="A2626" s="14" t="str">
        <f t="shared" si="40"/>
        <v>35121391</v>
      </c>
      <c r="B2626" s="14" t="s">
        <v>5289</v>
      </c>
      <c r="C2626" s="14" t="s">
        <v>5290</v>
      </c>
      <c r="D2626" s="14" t="s">
        <v>194</v>
      </c>
      <c r="E2626" s="16">
        <v>247823.44</v>
      </c>
      <c r="F2626" s="17">
        <v>1</v>
      </c>
    </row>
    <row r="2627" spans="1:6" x14ac:dyDescent="0.25">
      <c r="A2627" s="14" t="str">
        <f t="shared" si="40"/>
        <v>35121920</v>
      </c>
      <c r="B2627" s="18" t="s">
        <v>5291</v>
      </c>
      <c r="C2627" s="18" t="s">
        <v>5292</v>
      </c>
      <c r="D2627" s="18" t="s">
        <v>194</v>
      </c>
      <c r="E2627" s="20">
        <v>101006.18</v>
      </c>
      <c r="F2627" s="21">
        <v>1</v>
      </c>
    </row>
    <row r="2628" spans="1:6" x14ac:dyDescent="0.25">
      <c r="A2628" s="14" t="str">
        <f t="shared" si="40"/>
        <v>35126234</v>
      </c>
      <c r="B2628" s="14" t="s">
        <v>5293</v>
      </c>
      <c r="C2628" s="14" t="s">
        <v>5294</v>
      </c>
      <c r="D2628" s="14" t="s">
        <v>194</v>
      </c>
      <c r="E2628" s="16">
        <v>1597.64</v>
      </c>
      <c r="F2628" s="17">
        <v>1</v>
      </c>
    </row>
    <row r="2629" spans="1:6" x14ac:dyDescent="0.25">
      <c r="A2629" s="14" t="str">
        <f t="shared" si="40"/>
        <v>35151851</v>
      </c>
      <c r="B2629" s="18" t="s">
        <v>5295</v>
      </c>
      <c r="C2629" s="18" t="s">
        <v>1796</v>
      </c>
      <c r="D2629" s="18" t="s">
        <v>232</v>
      </c>
      <c r="E2629" s="20">
        <v>7456926.9199999999</v>
      </c>
      <c r="F2629" s="21">
        <v>1</v>
      </c>
    </row>
    <row r="2630" spans="1:6" x14ac:dyDescent="0.25">
      <c r="A2630" s="14" t="str">
        <f t="shared" si="40"/>
        <v>35155811</v>
      </c>
      <c r="B2630" s="18" t="s">
        <v>5296</v>
      </c>
      <c r="C2630" s="18" t="s">
        <v>5297</v>
      </c>
      <c r="D2630" s="18" t="s">
        <v>232</v>
      </c>
      <c r="E2630" s="20">
        <v>25044.02</v>
      </c>
      <c r="F2630" s="21">
        <v>1</v>
      </c>
    </row>
    <row r="2631" spans="1:6" x14ac:dyDescent="0.25">
      <c r="A2631" s="14" t="str">
        <f t="shared" ref="A2631:A2694" si="41">LEFT(SUBSTITUTE(SUBSTITUTE(SUBSTITUTE(SUBSTITUTE(TRIM(B2631),".",""),"/",""),"-","")," ",""), 8)</f>
        <v>35173939</v>
      </c>
      <c r="B2631" s="18" t="s">
        <v>5298</v>
      </c>
      <c r="C2631" s="18" t="s">
        <v>5299</v>
      </c>
      <c r="D2631" s="18" t="s">
        <v>194</v>
      </c>
      <c r="E2631" s="20">
        <v>891807.17</v>
      </c>
      <c r="F2631" s="21">
        <v>1</v>
      </c>
    </row>
    <row r="2632" spans="1:6" x14ac:dyDescent="0.25">
      <c r="A2632" s="14" t="str">
        <f t="shared" si="41"/>
        <v>35179332</v>
      </c>
      <c r="B2632" s="14" t="s">
        <v>5300</v>
      </c>
      <c r="C2632" s="14" t="s">
        <v>5301</v>
      </c>
      <c r="D2632" s="14" t="s">
        <v>194</v>
      </c>
      <c r="E2632" s="16">
        <v>61632.85</v>
      </c>
      <c r="F2632" s="17">
        <v>1</v>
      </c>
    </row>
    <row r="2633" spans="1:6" x14ac:dyDescent="0.25">
      <c r="A2633" s="14" t="str">
        <f t="shared" si="41"/>
        <v>35197896</v>
      </c>
      <c r="B2633" s="14" t="s">
        <v>5302</v>
      </c>
      <c r="C2633" s="14" t="s">
        <v>5303</v>
      </c>
      <c r="D2633" s="14" t="s">
        <v>194</v>
      </c>
      <c r="E2633" s="16">
        <v>22349.32</v>
      </c>
      <c r="F2633" s="17">
        <v>1</v>
      </c>
    </row>
    <row r="2634" spans="1:6" s="30" customFormat="1" x14ac:dyDescent="0.25">
      <c r="A2634" s="27" t="str">
        <f t="shared" si="41"/>
        <v>35470608</v>
      </c>
      <c r="B2634" s="27" t="s">
        <v>5304</v>
      </c>
      <c r="C2634" s="27" t="s">
        <v>5305</v>
      </c>
      <c r="D2634" s="27" t="s">
        <v>204</v>
      </c>
      <c r="E2634" s="28">
        <v>163411.69</v>
      </c>
      <c r="F2634" s="29">
        <v>1</v>
      </c>
    </row>
    <row r="2635" spans="1:6" x14ac:dyDescent="0.25">
      <c r="A2635" s="14" t="str">
        <f t="shared" si="41"/>
        <v>35557438</v>
      </c>
      <c r="B2635" s="14" t="s">
        <v>5306</v>
      </c>
      <c r="C2635" s="14" t="s">
        <v>5307</v>
      </c>
      <c r="D2635" s="14" t="s">
        <v>249</v>
      </c>
      <c r="E2635" s="16">
        <v>21881.360000000001</v>
      </c>
      <c r="F2635" s="17">
        <v>1</v>
      </c>
    </row>
    <row r="2636" spans="1:6" x14ac:dyDescent="0.25">
      <c r="A2636" s="14" t="str">
        <f t="shared" si="41"/>
        <v>35575992</v>
      </c>
      <c r="B2636" s="14" t="s">
        <v>5308</v>
      </c>
      <c r="C2636" s="14" t="s">
        <v>5309</v>
      </c>
      <c r="D2636" s="14" t="s">
        <v>302</v>
      </c>
      <c r="E2636" s="16">
        <v>32485.16</v>
      </c>
      <c r="F2636" s="17">
        <v>1</v>
      </c>
    </row>
    <row r="2637" spans="1:6" x14ac:dyDescent="0.25">
      <c r="A2637" s="14" t="str">
        <f t="shared" si="41"/>
        <v>35642172</v>
      </c>
      <c r="B2637" s="14" t="s">
        <v>5310</v>
      </c>
      <c r="C2637" s="14" t="s">
        <v>5311</v>
      </c>
      <c r="D2637" s="14" t="s">
        <v>395</v>
      </c>
      <c r="E2637" s="16">
        <v>23104745.149999999</v>
      </c>
      <c r="F2637" s="17">
        <v>1</v>
      </c>
    </row>
    <row r="2638" spans="1:6" x14ac:dyDescent="0.25">
      <c r="A2638" s="14" t="str">
        <f t="shared" si="41"/>
        <v>35653898</v>
      </c>
      <c r="B2638" s="18" t="s">
        <v>5312</v>
      </c>
      <c r="C2638" s="18" t="s">
        <v>5313</v>
      </c>
      <c r="D2638" s="18" t="s">
        <v>438</v>
      </c>
      <c r="E2638" s="20">
        <v>343642.82</v>
      </c>
      <c r="F2638" s="21">
        <v>1</v>
      </c>
    </row>
    <row r="2639" spans="1:6" x14ac:dyDescent="0.25">
      <c r="A2639" s="14" t="str">
        <f t="shared" si="41"/>
        <v>35662113</v>
      </c>
      <c r="B2639" s="14" t="s">
        <v>5314</v>
      </c>
      <c r="C2639" s="14" t="s">
        <v>5315</v>
      </c>
      <c r="D2639" s="14" t="s">
        <v>438</v>
      </c>
      <c r="E2639" s="16">
        <v>108344.78</v>
      </c>
      <c r="F2639" s="17">
        <v>1</v>
      </c>
    </row>
    <row r="2640" spans="1:6" x14ac:dyDescent="0.25">
      <c r="A2640" s="14" t="str">
        <f t="shared" si="41"/>
        <v>35662873</v>
      </c>
      <c r="B2640" s="14" t="s">
        <v>5316</v>
      </c>
      <c r="C2640" s="14" t="s">
        <v>5317</v>
      </c>
      <c r="D2640" s="14" t="s">
        <v>438</v>
      </c>
      <c r="E2640" s="16">
        <v>17888.419999999998</v>
      </c>
      <c r="F2640" s="17">
        <v>1</v>
      </c>
    </row>
    <row r="2641" spans="1:6" x14ac:dyDescent="0.25">
      <c r="A2641" s="14" t="str">
        <f t="shared" si="41"/>
        <v>35716166</v>
      </c>
      <c r="B2641" s="18" t="s">
        <v>5318</v>
      </c>
      <c r="C2641" s="18" t="s">
        <v>5319</v>
      </c>
      <c r="D2641" s="18" t="s">
        <v>204</v>
      </c>
      <c r="E2641" s="20">
        <v>137990022.47999999</v>
      </c>
      <c r="F2641" s="21">
        <v>1</v>
      </c>
    </row>
    <row r="2642" spans="1:6" x14ac:dyDescent="0.25">
      <c r="A2642" s="14" t="str">
        <f t="shared" si="41"/>
        <v>35734292</v>
      </c>
      <c r="B2642" s="14" t="s">
        <v>5320</v>
      </c>
      <c r="C2642" s="14" t="s">
        <v>5321</v>
      </c>
      <c r="D2642" s="14" t="s">
        <v>395</v>
      </c>
      <c r="E2642" s="16">
        <v>1502584.55</v>
      </c>
      <c r="F2642" s="17">
        <v>1</v>
      </c>
    </row>
    <row r="2643" spans="1:6" x14ac:dyDescent="0.25">
      <c r="A2643" s="14" t="str">
        <f t="shared" si="41"/>
        <v>35753862</v>
      </c>
      <c r="B2643" s="14" t="s">
        <v>5322</v>
      </c>
      <c r="C2643" s="14" t="s">
        <v>5323</v>
      </c>
      <c r="D2643" s="14" t="s">
        <v>252</v>
      </c>
      <c r="E2643" s="16">
        <v>62367.26</v>
      </c>
      <c r="F2643" s="17">
        <v>1</v>
      </c>
    </row>
    <row r="2644" spans="1:6" x14ac:dyDescent="0.25">
      <c r="A2644" s="14" t="str">
        <f t="shared" si="41"/>
        <v>35797489</v>
      </c>
      <c r="B2644" s="14" t="s">
        <v>5324</v>
      </c>
      <c r="C2644" s="14" t="s">
        <v>5325</v>
      </c>
      <c r="D2644" s="14" t="s">
        <v>252</v>
      </c>
      <c r="E2644" s="16">
        <v>9269.85</v>
      </c>
      <c r="F2644" s="17">
        <v>1</v>
      </c>
    </row>
    <row r="2645" spans="1:6" x14ac:dyDescent="0.25">
      <c r="A2645" s="14" t="str">
        <f t="shared" si="41"/>
        <v>36298883</v>
      </c>
      <c r="B2645" s="14" t="s">
        <v>5326</v>
      </c>
      <c r="C2645" s="14" t="s">
        <v>5327</v>
      </c>
      <c r="D2645" s="14" t="s">
        <v>272</v>
      </c>
      <c r="E2645" s="16">
        <v>3063247.2</v>
      </c>
      <c r="F2645" s="17">
        <v>1</v>
      </c>
    </row>
    <row r="2646" spans="1:6" x14ac:dyDescent="0.25">
      <c r="A2646" s="14" t="str">
        <f t="shared" si="41"/>
        <v>36477628</v>
      </c>
      <c r="B2646" s="14" t="s">
        <v>5328</v>
      </c>
      <c r="C2646" s="14" t="s">
        <v>5329</v>
      </c>
      <c r="D2646" s="14" t="s">
        <v>252</v>
      </c>
      <c r="E2646" s="16">
        <v>603645.16</v>
      </c>
      <c r="F2646" s="17">
        <v>1</v>
      </c>
    </row>
    <row r="2647" spans="1:6" x14ac:dyDescent="0.25">
      <c r="A2647" s="14" t="str">
        <f t="shared" si="41"/>
        <v>36572972</v>
      </c>
      <c r="B2647" s="18" t="s">
        <v>5330</v>
      </c>
      <c r="C2647" s="18" t="s">
        <v>5331</v>
      </c>
      <c r="D2647" s="18" t="s">
        <v>252</v>
      </c>
      <c r="E2647" s="20">
        <v>9912133.1799999997</v>
      </c>
      <c r="F2647" s="21">
        <v>1</v>
      </c>
    </row>
    <row r="2648" spans="1:6" x14ac:dyDescent="0.25">
      <c r="A2648" s="14" t="str">
        <f t="shared" si="41"/>
        <v>36767721</v>
      </c>
      <c r="B2648" s="18" t="s">
        <v>5332</v>
      </c>
      <c r="C2648" s="18" t="s">
        <v>5333</v>
      </c>
      <c r="D2648" s="18" t="s">
        <v>222</v>
      </c>
      <c r="E2648" s="20">
        <v>14689358.4</v>
      </c>
      <c r="F2648" s="21">
        <v>1</v>
      </c>
    </row>
    <row r="2649" spans="1:6" x14ac:dyDescent="0.25">
      <c r="A2649" s="14" t="str">
        <f t="shared" si="41"/>
        <v>36820967</v>
      </c>
      <c r="B2649" s="14" t="s">
        <v>5334</v>
      </c>
      <c r="C2649" s="14" t="s">
        <v>5335</v>
      </c>
      <c r="D2649" s="14" t="s">
        <v>229</v>
      </c>
      <c r="E2649" s="16">
        <v>1673546.54</v>
      </c>
      <c r="F2649" s="17">
        <v>1</v>
      </c>
    </row>
    <row r="2650" spans="1:6" x14ac:dyDescent="0.25">
      <c r="A2650" s="14" t="str">
        <f t="shared" si="41"/>
        <v>36933695</v>
      </c>
      <c r="B2650" s="14" t="s">
        <v>5336</v>
      </c>
      <c r="C2650" s="14" t="s">
        <v>5337</v>
      </c>
      <c r="D2650" s="14" t="s">
        <v>199</v>
      </c>
      <c r="E2650" s="16">
        <v>1237609.33</v>
      </c>
      <c r="F2650" s="17">
        <v>1</v>
      </c>
    </row>
    <row r="2651" spans="1:6" x14ac:dyDescent="0.25">
      <c r="A2651" s="14" t="str">
        <f t="shared" si="41"/>
        <v>36955458</v>
      </c>
      <c r="B2651" s="14" t="s">
        <v>5338</v>
      </c>
      <c r="C2651" s="14" t="s">
        <v>5339</v>
      </c>
      <c r="D2651" s="14" t="s">
        <v>199</v>
      </c>
      <c r="E2651" s="16">
        <v>80743.73</v>
      </c>
      <c r="F2651" s="17">
        <v>1</v>
      </c>
    </row>
    <row r="2652" spans="1:6" x14ac:dyDescent="0.25">
      <c r="A2652" s="14" t="str">
        <f t="shared" si="41"/>
        <v>37033461</v>
      </c>
      <c r="B2652" s="14" t="s">
        <v>5340</v>
      </c>
      <c r="C2652" s="14" t="s">
        <v>5341</v>
      </c>
      <c r="D2652" s="14" t="s">
        <v>191</v>
      </c>
      <c r="E2652" s="16">
        <v>1115667.6100000001</v>
      </c>
      <c r="F2652" s="17">
        <v>1</v>
      </c>
    </row>
    <row r="2653" spans="1:6" x14ac:dyDescent="0.25">
      <c r="A2653" s="14" t="str">
        <f t="shared" si="41"/>
        <v>37107539</v>
      </c>
      <c r="B2653" s="14" t="s">
        <v>5342</v>
      </c>
      <c r="C2653" s="14" t="s">
        <v>5343</v>
      </c>
      <c r="D2653" s="14" t="s">
        <v>222</v>
      </c>
      <c r="E2653" s="16">
        <v>181495.3</v>
      </c>
      <c r="F2653" s="17">
        <v>1</v>
      </c>
    </row>
    <row r="2654" spans="1:6" x14ac:dyDescent="0.25">
      <c r="A2654" s="14" t="str">
        <f t="shared" si="41"/>
        <v>37141769</v>
      </c>
      <c r="B2654" s="14" t="s">
        <v>5344</v>
      </c>
      <c r="C2654" s="14" t="s">
        <v>5345</v>
      </c>
      <c r="D2654" s="14" t="s">
        <v>222</v>
      </c>
      <c r="E2654" s="16">
        <v>101523.39</v>
      </c>
      <c r="F2654" s="17">
        <v>1</v>
      </c>
    </row>
    <row r="2655" spans="1:6" x14ac:dyDescent="0.25">
      <c r="A2655" s="14" t="str">
        <f t="shared" si="41"/>
        <v>37142932</v>
      </c>
      <c r="B2655" s="14" t="s">
        <v>5346</v>
      </c>
      <c r="C2655" s="14" t="s">
        <v>5347</v>
      </c>
      <c r="D2655" s="14" t="s">
        <v>222</v>
      </c>
      <c r="E2655" s="16">
        <v>1370989.7</v>
      </c>
      <c r="F2655" s="17">
        <v>1</v>
      </c>
    </row>
    <row r="2656" spans="1:6" x14ac:dyDescent="0.25">
      <c r="A2656" s="14" t="str">
        <f t="shared" si="41"/>
        <v>37412400</v>
      </c>
      <c r="B2656" s="14" t="s">
        <v>5348</v>
      </c>
      <c r="C2656" s="14" t="s">
        <v>5349</v>
      </c>
      <c r="D2656" s="14" t="s">
        <v>191</v>
      </c>
      <c r="E2656" s="16">
        <v>32981.4</v>
      </c>
      <c r="F2656" s="17">
        <v>1</v>
      </c>
    </row>
    <row r="2657" spans="1:6" x14ac:dyDescent="0.25">
      <c r="A2657" s="14" t="str">
        <f t="shared" si="41"/>
        <v>37431269</v>
      </c>
      <c r="B2657" s="14" t="s">
        <v>5350</v>
      </c>
      <c r="C2657" s="14" t="s">
        <v>5351</v>
      </c>
      <c r="D2657" s="14" t="s">
        <v>199</v>
      </c>
      <c r="E2657" s="16">
        <v>48873.38</v>
      </c>
      <c r="F2657" s="17">
        <v>1</v>
      </c>
    </row>
    <row r="2658" spans="1:6" x14ac:dyDescent="0.25">
      <c r="A2658" s="14" t="str">
        <f t="shared" si="41"/>
        <v>37459419</v>
      </c>
      <c r="B2658" s="14" t="s">
        <v>5352</v>
      </c>
      <c r="C2658" s="14" t="s">
        <v>5353</v>
      </c>
      <c r="D2658" s="14" t="s">
        <v>199</v>
      </c>
      <c r="E2658" s="16">
        <v>43840232.060000002</v>
      </c>
      <c r="F2658" s="17">
        <v>1</v>
      </c>
    </row>
    <row r="2659" spans="1:6" x14ac:dyDescent="0.25">
      <c r="A2659" s="14" t="str">
        <f t="shared" si="41"/>
        <v>37460565</v>
      </c>
      <c r="B2659" s="18" t="s">
        <v>5354</v>
      </c>
      <c r="C2659" s="18" t="s">
        <v>5355</v>
      </c>
      <c r="D2659" s="18" t="s">
        <v>199</v>
      </c>
      <c r="E2659" s="20">
        <v>220448.5</v>
      </c>
      <c r="F2659" s="21">
        <v>1</v>
      </c>
    </row>
    <row r="2660" spans="1:6" x14ac:dyDescent="0.25">
      <c r="A2660" s="14" t="str">
        <f t="shared" si="41"/>
        <v>37469574</v>
      </c>
      <c r="B2660" s="18" t="s">
        <v>5356</v>
      </c>
      <c r="C2660" s="18" t="s">
        <v>5357</v>
      </c>
      <c r="D2660" s="18" t="s">
        <v>199</v>
      </c>
      <c r="E2660" s="20">
        <v>1597.64</v>
      </c>
      <c r="F2660" s="21">
        <v>1</v>
      </c>
    </row>
    <row r="2661" spans="1:6" x14ac:dyDescent="0.25">
      <c r="A2661" s="14" t="str">
        <f t="shared" si="41"/>
        <v>37541729</v>
      </c>
      <c r="B2661" s="14" t="s">
        <v>5358</v>
      </c>
      <c r="C2661" s="14" t="s">
        <v>5359</v>
      </c>
      <c r="D2661" s="14" t="s">
        <v>229</v>
      </c>
      <c r="E2661" s="16">
        <v>627409.93000000005</v>
      </c>
      <c r="F2661" s="17">
        <v>1</v>
      </c>
    </row>
    <row r="2662" spans="1:6" x14ac:dyDescent="0.25">
      <c r="A2662" s="14" t="str">
        <f t="shared" si="41"/>
        <v>37628070</v>
      </c>
      <c r="B2662" s="14" t="s">
        <v>5360</v>
      </c>
      <c r="C2662" s="14" t="s">
        <v>5361</v>
      </c>
      <c r="D2662" s="14" t="s">
        <v>191</v>
      </c>
      <c r="E2662" s="16">
        <v>17205057.989999998</v>
      </c>
      <c r="F2662" s="17">
        <v>1</v>
      </c>
    </row>
    <row r="2663" spans="1:6" x14ac:dyDescent="0.25">
      <c r="A2663" s="14" t="str">
        <f t="shared" si="41"/>
        <v>37992468</v>
      </c>
      <c r="B2663" s="14" t="s">
        <v>5362</v>
      </c>
      <c r="C2663" s="14" t="s">
        <v>5363</v>
      </c>
      <c r="D2663" s="14" t="s">
        <v>222</v>
      </c>
      <c r="E2663" s="16">
        <v>33757.730000000003</v>
      </c>
      <c r="F2663" s="17">
        <v>1</v>
      </c>
    </row>
    <row r="2664" spans="1:6" x14ac:dyDescent="0.25">
      <c r="A2664" s="14" t="str">
        <f t="shared" si="41"/>
        <v>37992740</v>
      </c>
      <c r="B2664" s="14" t="s">
        <v>5364</v>
      </c>
      <c r="C2664" s="14" t="s">
        <v>5365</v>
      </c>
      <c r="D2664" s="14" t="s">
        <v>222</v>
      </c>
      <c r="E2664" s="16">
        <v>6334.53</v>
      </c>
      <c r="F2664" s="17">
        <v>1</v>
      </c>
    </row>
    <row r="2665" spans="1:6" x14ac:dyDescent="0.25">
      <c r="A2665" s="14" t="str">
        <f t="shared" si="41"/>
        <v>38147344</v>
      </c>
      <c r="B2665" s="18" t="s">
        <v>5366</v>
      </c>
      <c r="C2665" s="18" t="s">
        <v>5367</v>
      </c>
      <c r="D2665" s="18" t="s">
        <v>244</v>
      </c>
      <c r="E2665" s="20">
        <v>70761315.010000005</v>
      </c>
      <c r="F2665" s="21">
        <v>1</v>
      </c>
    </row>
    <row r="2666" spans="1:6" x14ac:dyDescent="0.25">
      <c r="A2666" s="14" t="str">
        <f t="shared" si="41"/>
        <v>38680013</v>
      </c>
      <c r="B2666" s="14" t="s">
        <v>5368</v>
      </c>
      <c r="C2666" s="14" t="s">
        <v>5369</v>
      </c>
      <c r="D2666" s="14" t="s">
        <v>235</v>
      </c>
      <c r="E2666" s="16">
        <v>30754.52</v>
      </c>
      <c r="F2666" s="17">
        <v>1</v>
      </c>
    </row>
    <row r="2667" spans="1:6" x14ac:dyDescent="0.25">
      <c r="A2667" s="14" t="str">
        <f t="shared" si="41"/>
        <v>38756300</v>
      </c>
      <c r="B2667" s="14" t="s">
        <v>5370</v>
      </c>
      <c r="C2667" s="14" t="s">
        <v>5371</v>
      </c>
      <c r="D2667" s="14" t="s">
        <v>60</v>
      </c>
      <c r="E2667" s="16">
        <v>34700.03</v>
      </c>
      <c r="F2667" s="17">
        <v>1</v>
      </c>
    </row>
    <row r="2668" spans="1:6" x14ac:dyDescent="0.25">
      <c r="A2668" s="14" t="str">
        <f t="shared" si="41"/>
        <v>38893574</v>
      </c>
      <c r="B2668" s="14" t="s">
        <v>5372</v>
      </c>
      <c r="C2668" s="14" t="s">
        <v>5373</v>
      </c>
      <c r="D2668" s="14" t="s">
        <v>60</v>
      </c>
      <c r="E2668" s="16">
        <v>19873.099999999999</v>
      </c>
      <c r="F2668" s="17">
        <v>1</v>
      </c>
    </row>
    <row r="2669" spans="1:6" x14ac:dyDescent="0.25">
      <c r="A2669" s="14" t="str">
        <f t="shared" si="41"/>
        <v>39173448</v>
      </c>
      <c r="B2669" s="14" t="s">
        <v>5374</v>
      </c>
      <c r="C2669" s="14" t="s">
        <v>5375</v>
      </c>
      <c r="D2669" s="14" t="s">
        <v>252</v>
      </c>
      <c r="E2669" s="16">
        <v>143700.22</v>
      </c>
      <c r="F2669" s="17">
        <v>1</v>
      </c>
    </row>
    <row r="2670" spans="1:6" x14ac:dyDescent="0.25">
      <c r="A2670" s="14" t="str">
        <f t="shared" si="41"/>
        <v>39179825</v>
      </c>
      <c r="B2670" s="18" t="s">
        <v>5376</v>
      </c>
      <c r="C2670" s="18" t="s">
        <v>5377</v>
      </c>
      <c r="D2670" s="18" t="s">
        <v>252</v>
      </c>
      <c r="E2670" s="20">
        <v>1951486.56</v>
      </c>
      <c r="F2670" s="21">
        <v>1</v>
      </c>
    </row>
    <row r="2671" spans="1:6" x14ac:dyDescent="0.25">
      <c r="A2671" s="14" t="str">
        <f t="shared" si="41"/>
        <v>39224241</v>
      </c>
      <c r="B2671" s="14" t="s">
        <v>5378</v>
      </c>
      <c r="C2671" s="14" t="s">
        <v>5379</v>
      </c>
      <c r="D2671" s="14" t="s">
        <v>252</v>
      </c>
      <c r="E2671" s="16">
        <v>9319898.0800000001</v>
      </c>
      <c r="F2671" s="17">
        <v>1</v>
      </c>
    </row>
    <row r="2672" spans="1:6" x14ac:dyDescent="0.25">
      <c r="A2672" s="14" t="str">
        <f t="shared" si="41"/>
        <v>39235577</v>
      </c>
      <c r="B2672" s="14" t="s">
        <v>5380</v>
      </c>
      <c r="C2672" s="14" t="s">
        <v>5381</v>
      </c>
      <c r="D2672" s="14" t="s">
        <v>252</v>
      </c>
      <c r="E2672" s="16">
        <v>11132.64</v>
      </c>
      <c r="F2672" s="17">
        <v>1</v>
      </c>
    </row>
    <row r="2673" spans="1:6" x14ac:dyDescent="0.25">
      <c r="A2673" s="14" t="str">
        <f t="shared" si="41"/>
        <v>39298922</v>
      </c>
      <c r="B2673" s="18" t="s">
        <v>5382</v>
      </c>
      <c r="C2673" s="18" t="s">
        <v>5383</v>
      </c>
      <c r="D2673" s="18" t="s">
        <v>272</v>
      </c>
      <c r="E2673" s="20">
        <v>1283422.69</v>
      </c>
      <c r="F2673" s="21">
        <v>1</v>
      </c>
    </row>
    <row r="2674" spans="1:6" x14ac:dyDescent="0.25">
      <c r="A2674" s="14" t="str">
        <f t="shared" si="41"/>
        <v>39383252</v>
      </c>
      <c r="B2674" s="14" t="s">
        <v>5384</v>
      </c>
      <c r="C2674" s="14" t="s">
        <v>5385</v>
      </c>
      <c r="D2674" s="14" t="s">
        <v>272</v>
      </c>
      <c r="E2674" s="16">
        <v>113772.22</v>
      </c>
      <c r="F2674" s="17">
        <v>1</v>
      </c>
    </row>
    <row r="2675" spans="1:6" x14ac:dyDescent="0.25">
      <c r="A2675" s="14" t="str">
        <f t="shared" si="41"/>
        <v>39388426</v>
      </c>
      <c r="B2675" s="18" t="s">
        <v>5386</v>
      </c>
      <c r="C2675" s="18" t="s">
        <v>5387</v>
      </c>
      <c r="D2675" s="18" t="s">
        <v>272</v>
      </c>
      <c r="E2675" s="20">
        <v>6502.18</v>
      </c>
      <c r="F2675" s="21">
        <v>1</v>
      </c>
    </row>
    <row r="2676" spans="1:6" x14ac:dyDescent="0.25">
      <c r="A2676" s="14" t="str">
        <f t="shared" si="41"/>
        <v>39397948</v>
      </c>
      <c r="B2676" s="18" t="s">
        <v>5388</v>
      </c>
      <c r="C2676" s="18" t="s">
        <v>5389</v>
      </c>
      <c r="D2676" s="18" t="s">
        <v>272</v>
      </c>
      <c r="E2676" s="20">
        <v>230885.85</v>
      </c>
      <c r="F2676" s="21">
        <v>1</v>
      </c>
    </row>
    <row r="2677" spans="1:6" x14ac:dyDescent="0.25">
      <c r="A2677" s="14" t="str">
        <f t="shared" si="41"/>
        <v>39487145</v>
      </c>
      <c r="B2677" s="18" t="s">
        <v>5390</v>
      </c>
      <c r="C2677" s="18" t="s">
        <v>5391</v>
      </c>
      <c r="D2677" s="18" t="s">
        <v>199</v>
      </c>
      <c r="E2677" s="20">
        <v>61518.34</v>
      </c>
      <c r="F2677" s="21">
        <v>1</v>
      </c>
    </row>
    <row r="2678" spans="1:6" x14ac:dyDescent="0.25">
      <c r="A2678" s="14" t="str">
        <f t="shared" si="41"/>
        <v>39516422</v>
      </c>
      <c r="B2678" s="18" t="s">
        <v>5392</v>
      </c>
      <c r="C2678" s="18" t="s">
        <v>5393</v>
      </c>
      <c r="D2678" s="18" t="s">
        <v>252</v>
      </c>
      <c r="E2678" s="20">
        <v>69327.92</v>
      </c>
      <c r="F2678" s="21">
        <v>1</v>
      </c>
    </row>
    <row r="2679" spans="1:6" x14ac:dyDescent="0.25">
      <c r="A2679" s="14" t="str">
        <f t="shared" si="41"/>
        <v>39685912</v>
      </c>
      <c r="B2679" s="18" t="s">
        <v>5394</v>
      </c>
      <c r="C2679" s="18" t="s">
        <v>5395</v>
      </c>
      <c r="D2679" s="18" t="s">
        <v>252</v>
      </c>
      <c r="E2679" s="20">
        <v>9968.27</v>
      </c>
      <c r="F2679" s="21">
        <v>1</v>
      </c>
    </row>
    <row r="2680" spans="1:6" x14ac:dyDescent="0.25">
      <c r="A2680" s="14" t="str">
        <f t="shared" si="41"/>
        <v>39906383</v>
      </c>
      <c r="B2680" s="18" t="s">
        <v>5396</v>
      </c>
      <c r="C2680" s="18" t="s">
        <v>5397</v>
      </c>
      <c r="D2680" s="18" t="s">
        <v>252</v>
      </c>
      <c r="E2680" s="20">
        <v>105201.97</v>
      </c>
      <c r="F2680" s="21">
        <v>1</v>
      </c>
    </row>
    <row r="2681" spans="1:6" x14ac:dyDescent="0.25">
      <c r="A2681" s="14" t="str">
        <f t="shared" si="41"/>
        <v>39932611</v>
      </c>
      <c r="B2681" s="18" t="s">
        <v>5398</v>
      </c>
      <c r="C2681" s="18" t="s">
        <v>5399</v>
      </c>
      <c r="D2681" s="18" t="s">
        <v>252</v>
      </c>
      <c r="E2681" s="20">
        <v>246120.98</v>
      </c>
      <c r="F2681" s="21">
        <v>1</v>
      </c>
    </row>
    <row r="2682" spans="1:6" x14ac:dyDescent="0.25">
      <c r="A2682" s="14" t="str">
        <f t="shared" si="41"/>
        <v>39939145</v>
      </c>
      <c r="B2682" s="14" t="s">
        <v>5400</v>
      </c>
      <c r="C2682" s="14" t="s">
        <v>5401</v>
      </c>
      <c r="D2682" s="14" t="s">
        <v>252</v>
      </c>
      <c r="E2682" s="16">
        <v>1305.92</v>
      </c>
      <c r="F2682" s="17">
        <v>1</v>
      </c>
    </row>
    <row r="2683" spans="1:6" x14ac:dyDescent="0.25">
      <c r="A2683" s="14" t="str">
        <f t="shared" si="41"/>
        <v>40161044</v>
      </c>
      <c r="B2683" s="14" t="s">
        <v>5402</v>
      </c>
      <c r="C2683" s="14" t="s">
        <v>5403</v>
      </c>
      <c r="D2683" s="14" t="s">
        <v>252</v>
      </c>
      <c r="E2683" s="16">
        <v>108803.09</v>
      </c>
      <c r="F2683" s="17">
        <v>1</v>
      </c>
    </row>
    <row r="2684" spans="1:6" x14ac:dyDescent="0.25">
      <c r="A2684" s="14" t="str">
        <f t="shared" si="41"/>
        <v>40185365</v>
      </c>
      <c r="B2684" s="14" t="s">
        <v>5404</v>
      </c>
      <c r="C2684" s="14" t="s">
        <v>5405</v>
      </c>
      <c r="D2684" s="14" t="s">
        <v>252</v>
      </c>
      <c r="E2684" s="16">
        <v>32147.87</v>
      </c>
      <c r="F2684" s="17">
        <v>1</v>
      </c>
    </row>
    <row r="2685" spans="1:6" x14ac:dyDescent="0.25">
      <c r="A2685" s="14" t="str">
        <f t="shared" si="41"/>
        <v>40262925</v>
      </c>
      <c r="B2685" s="18" t="s">
        <v>5406</v>
      </c>
      <c r="C2685" s="18" t="s">
        <v>5407</v>
      </c>
      <c r="D2685" s="18" t="s">
        <v>252</v>
      </c>
      <c r="E2685" s="20">
        <v>43696.9</v>
      </c>
      <c r="F2685" s="21">
        <v>1</v>
      </c>
    </row>
    <row r="2686" spans="1:6" x14ac:dyDescent="0.25">
      <c r="A2686" s="14" t="str">
        <f t="shared" si="41"/>
        <v>40294852</v>
      </c>
      <c r="B2686" s="18" t="s">
        <v>5408</v>
      </c>
      <c r="C2686" s="18" t="s">
        <v>5409</v>
      </c>
      <c r="D2686" s="18" t="s">
        <v>252</v>
      </c>
      <c r="E2686" s="20">
        <v>659620.16</v>
      </c>
      <c r="F2686" s="21">
        <v>1</v>
      </c>
    </row>
    <row r="2687" spans="1:6" x14ac:dyDescent="0.25">
      <c r="A2687" s="14" t="str">
        <f t="shared" si="41"/>
        <v>40320103</v>
      </c>
      <c r="B2687" s="18" t="s">
        <v>5410</v>
      </c>
      <c r="C2687" s="18" t="s">
        <v>5411</v>
      </c>
      <c r="D2687" s="18" t="s">
        <v>252</v>
      </c>
      <c r="E2687" s="20">
        <v>4044635.94</v>
      </c>
      <c r="F2687" s="21">
        <v>1</v>
      </c>
    </row>
    <row r="2688" spans="1:6" x14ac:dyDescent="0.25">
      <c r="A2688" s="14" t="str">
        <f t="shared" si="41"/>
        <v>40326571</v>
      </c>
      <c r="B2688" s="14" t="s">
        <v>5412</v>
      </c>
      <c r="C2688" s="14" t="s">
        <v>5413</v>
      </c>
      <c r="D2688" s="14" t="s">
        <v>214</v>
      </c>
      <c r="E2688" s="16">
        <v>23112.55</v>
      </c>
      <c r="F2688" s="17">
        <v>1</v>
      </c>
    </row>
    <row r="2689" spans="1:6" x14ac:dyDescent="0.25">
      <c r="A2689" s="14" t="str">
        <f t="shared" si="41"/>
        <v>40373300</v>
      </c>
      <c r="B2689" s="18" t="s">
        <v>5414</v>
      </c>
      <c r="C2689" s="18" t="s">
        <v>5415</v>
      </c>
      <c r="D2689" s="18" t="s">
        <v>252</v>
      </c>
      <c r="E2689" s="20">
        <v>952991.96</v>
      </c>
      <c r="F2689" s="21">
        <v>1</v>
      </c>
    </row>
    <row r="2690" spans="1:6" x14ac:dyDescent="0.25">
      <c r="A2690" s="14" t="str">
        <f t="shared" si="41"/>
        <v>40390940</v>
      </c>
      <c r="B2690" s="14" t="s">
        <v>5416</v>
      </c>
      <c r="C2690" s="14" t="s">
        <v>5417</v>
      </c>
      <c r="D2690" s="14" t="s">
        <v>252</v>
      </c>
      <c r="E2690" s="16">
        <v>70503.17</v>
      </c>
      <c r="F2690" s="17">
        <v>1</v>
      </c>
    </row>
    <row r="2691" spans="1:6" x14ac:dyDescent="0.25">
      <c r="A2691" s="14" t="str">
        <f t="shared" si="41"/>
        <v>40442469</v>
      </c>
      <c r="B2691" s="14" t="s">
        <v>5418</v>
      </c>
      <c r="C2691" s="14" t="s">
        <v>5419</v>
      </c>
      <c r="D2691" s="14" t="s">
        <v>252</v>
      </c>
      <c r="E2691" s="16">
        <v>113450.27</v>
      </c>
      <c r="F2691" s="17">
        <v>1</v>
      </c>
    </row>
    <row r="2692" spans="1:6" x14ac:dyDescent="0.25">
      <c r="A2692" s="14" t="str">
        <f t="shared" si="41"/>
        <v>40457665</v>
      </c>
      <c r="B2692" s="18" t="s">
        <v>5420</v>
      </c>
      <c r="C2692" s="18" t="s">
        <v>5421</v>
      </c>
      <c r="D2692" s="18" t="s">
        <v>249</v>
      </c>
      <c r="E2692" s="20">
        <v>1583120.83</v>
      </c>
      <c r="F2692" s="21">
        <v>1</v>
      </c>
    </row>
    <row r="2693" spans="1:6" x14ac:dyDescent="0.25">
      <c r="A2693" s="14" t="str">
        <f t="shared" si="41"/>
        <v>40480618</v>
      </c>
      <c r="B2693" s="14" t="s">
        <v>5422</v>
      </c>
      <c r="C2693" s="14" t="s">
        <v>5423</v>
      </c>
      <c r="D2693" s="14" t="s">
        <v>249</v>
      </c>
      <c r="E2693" s="16">
        <v>170077</v>
      </c>
      <c r="F2693" s="17">
        <v>1</v>
      </c>
    </row>
    <row r="2694" spans="1:6" x14ac:dyDescent="0.25">
      <c r="A2694" s="14" t="str">
        <f t="shared" si="41"/>
        <v>40500894</v>
      </c>
      <c r="B2694" s="18" t="s">
        <v>5424</v>
      </c>
      <c r="C2694" s="18" t="s">
        <v>5425</v>
      </c>
      <c r="D2694" s="18" t="s">
        <v>249</v>
      </c>
      <c r="E2694" s="20">
        <v>55475.9</v>
      </c>
      <c r="F2694" s="21">
        <v>1</v>
      </c>
    </row>
    <row r="2695" spans="1:6" x14ac:dyDescent="0.25">
      <c r="A2695" s="14" t="str">
        <f t="shared" ref="A2695:A2758" si="42">LEFT(SUBSTITUTE(SUBSTITUTE(SUBSTITUTE(SUBSTITUTE(TRIM(B2695),".",""),"/",""),"-","")," ",""), 8)</f>
        <v>40521254</v>
      </c>
      <c r="B2695" s="14" t="s">
        <v>5426</v>
      </c>
      <c r="C2695" s="14" t="s">
        <v>5427</v>
      </c>
      <c r="D2695" s="14" t="s">
        <v>249</v>
      </c>
      <c r="E2695" s="16">
        <v>46674.51</v>
      </c>
      <c r="F2695" s="17">
        <v>1</v>
      </c>
    </row>
    <row r="2696" spans="1:6" x14ac:dyDescent="0.25">
      <c r="A2696" s="14" t="str">
        <f t="shared" si="42"/>
        <v>40556128</v>
      </c>
      <c r="B2696" s="18" t="s">
        <v>5428</v>
      </c>
      <c r="C2696" s="18" t="s">
        <v>5429</v>
      </c>
      <c r="D2696" s="18" t="s">
        <v>249</v>
      </c>
      <c r="E2696" s="20">
        <v>536860.5</v>
      </c>
      <c r="F2696" s="21">
        <v>1</v>
      </c>
    </row>
    <row r="2697" spans="1:6" x14ac:dyDescent="0.25">
      <c r="A2697" s="14" t="str">
        <f t="shared" si="42"/>
        <v>40586398</v>
      </c>
      <c r="B2697" s="18" t="s">
        <v>5430</v>
      </c>
      <c r="C2697" s="18" t="s">
        <v>5431</v>
      </c>
      <c r="D2697" s="18" t="s">
        <v>249</v>
      </c>
      <c r="E2697" s="20">
        <v>86853.79</v>
      </c>
      <c r="F2697" s="21">
        <v>1</v>
      </c>
    </row>
    <row r="2698" spans="1:6" x14ac:dyDescent="0.25">
      <c r="A2698" s="14" t="str">
        <f t="shared" si="42"/>
        <v>40592875</v>
      </c>
      <c r="B2698" s="18" t="s">
        <v>5432</v>
      </c>
      <c r="C2698" s="18" t="s">
        <v>5433</v>
      </c>
      <c r="D2698" s="18" t="s">
        <v>249</v>
      </c>
      <c r="E2698" s="20">
        <v>2063.5300000000002</v>
      </c>
      <c r="F2698" s="21">
        <v>1</v>
      </c>
    </row>
    <row r="2699" spans="1:6" x14ac:dyDescent="0.25">
      <c r="A2699" s="14" t="str">
        <f t="shared" si="42"/>
        <v>40613978</v>
      </c>
      <c r="B2699" s="18" t="s">
        <v>5434</v>
      </c>
      <c r="C2699" s="18" t="s">
        <v>5435</v>
      </c>
      <c r="D2699" s="18" t="s">
        <v>249</v>
      </c>
      <c r="E2699" s="20">
        <v>35865.32</v>
      </c>
      <c r="F2699" s="21">
        <v>1</v>
      </c>
    </row>
    <row r="2700" spans="1:6" x14ac:dyDescent="0.25">
      <c r="A2700" s="14" t="str">
        <f t="shared" si="42"/>
        <v>40631780</v>
      </c>
      <c r="B2700" s="14" t="s">
        <v>5436</v>
      </c>
      <c r="C2700" s="14" t="s">
        <v>5437</v>
      </c>
      <c r="D2700" s="14" t="s">
        <v>249</v>
      </c>
      <c r="E2700" s="16">
        <v>14294681.43</v>
      </c>
      <c r="F2700" s="17">
        <v>1</v>
      </c>
    </row>
    <row r="2701" spans="1:6" x14ac:dyDescent="0.25">
      <c r="A2701" s="14" t="str">
        <f t="shared" si="42"/>
        <v>40739948</v>
      </c>
      <c r="B2701" s="18" t="s">
        <v>5438</v>
      </c>
      <c r="C2701" s="18" t="s">
        <v>5439</v>
      </c>
      <c r="D2701" s="18" t="s">
        <v>249</v>
      </c>
      <c r="E2701" s="20">
        <v>2570504.61</v>
      </c>
      <c r="F2701" s="21">
        <v>1</v>
      </c>
    </row>
    <row r="2702" spans="1:6" x14ac:dyDescent="0.25">
      <c r="A2702" s="14" t="str">
        <f t="shared" si="42"/>
        <v>40806952</v>
      </c>
      <c r="B2702" s="14" t="s">
        <v>5440</v>
      </c>
      <c r="C2702" s="14" t="s">
        <v>5441</v>
      </c>
      <c r="D2702" s="14" t="s">
        <v>438</v>
      </c>
      <c r="E2702" s="16">
        <v>100220.03</v>
      </c>
      <c r="F2702" s="17">
        <v>1</v>
      </c>
    </row>
    <row r="2703" spans="1:6" x14ac:dyDescent="0.25">
      <c r="A2703" s="14" t="str">
        <f t="shared" si="42"/>
        <v>40811945</v>
      </c>
      <c r="B2703" s="18" t="s">
        <v>5442</v>
      </c>
      <c r="C2703" s="18" t="s">
        <v>5443</v>
      </c>
      <c r="D2703" s="18" t="s">
        <v>204</v>
      </c>
      <c r="E2703" s="20">
        <v>9931.1200000000008</v>
      </c>
      <c r="F2703" s="21">
        <v>1</v>
      </c>
    </row>
    <row r="2704" spans="1:6" s="30" customFormat="1" x14ac:dyDescent="0.25">
      <c r="A2704" s="27" t="str">
        <f t="shared" si="42"/>
        <v>40881302</v>
      </c>
      <c r="B2704" s="27" t="s">
        <v>5444</v>
      </c>
      <c r="C2704" s="27" t="s">
        <v>5445</v>
      </c>
      <c r="D2704" s="27" t="s">
        <v>204</v>
      </c>
      <c r="E2704" s="28">
        <v>473966.54</v>
      </c>
      <c r="F2704" s="29">
        <v>1</v>
      </c>
    </row>
    <row r="2705" spans="1:6" x14ac:dyDescent="0.25">
      <c r="A2705" s="14" t="str">
        <f t="shared" si="42"/>
        <v>40892341</v>
      </c>
      <c r="B2705" s="14" t="s">
        <v>5446</v>
      </c>
      <c r="C2705" s="14" t="s">
        <v>5447</v>
      </c>
      <c r="D2705" s="14" t="s">
        <v>204</v>
      </c>
      <c r="E2705" s="16">
        <v>473752.63</v>
      </c>
      <c r="F2705" s="17">
        <v>1</v>
      </c>
    </row>
    <row r="2706" spans="1:6" x14ac:dyDescent="0.25">
      <c r="A2706" s="14" t="str">
        <f t="shared" si="42"/>
        <v>40939944</v>
      </c>
      <c r="B2706" s="18" t="s">
        <v>5448</v>
      </c>
      <c r="C2706" s="18" t="s">
        <v>5449</v>
      </c>
      <c r="D2706" s="18" t="s">
        <v>302</v>
      </c>
      <c r="E2706" s="20">
        <v>416377.77</v>
      </c>
      <c r="F2706" s="21">
        <v>1</v>
      </c>
    </row>
    <row r="2707" spans="1:6" x14ac:dyDescent="0.25">
      <c r="A2707" s="14" t="str">
        <f t="shared" si="42"/>
        <v>41055278</v>
      </c>
      <c r="B2707" s="14" t="s">
        <v>5450</v>
      </c>
      <c r="C2707" s="14" t="s">
        <v>5451</v>
      </c>
      <c r="D2707" s="14" t="s">
        <v>204</v>
      </c>
      <c r="E2707" s="16">
        <v>3413.81</v>
      </c>
      <c r="F2707" s="17">
        <v>1</v>
      </c>
    </row>
    <row r="2708" spans="1:6" x14ac:dyDescent="0.25">
      <c r="A2708" s="14" t="str">
        <f t="shared" si="42"/>
        <v>41121708</v>
      </c>
      <c r="B2708" s="14" t="s">
        <v>5452</v>
      </c>
      <c r="C2708" s="14" t="s">
        <v>5453</v>
      </c>
      <c r="D2708" s="14" t="s">
        <v>302</v>
      </c>
      <c r="E2708" s="16">
        <v>70025.19</v>
      </c>
      <c r="F2708" s="17">
        <v>1</v>
      </c>
    </row>
    <row r="2709" spans="1:6" x14ac:dyDescent="0.25">
      <c r="A2709" s="14" t="str">
        <f t="shared" si="42"/>
        <v>41161258</v>
      </c>
      <c r="B2709" s="18" t="s">
        <v>5454</v>
      </c>
      <c r="C2709" s="18" t="s">
        <v>5455</v>
      </c>
      <c r="D2709" s="18" t="s">
        <v>395</v>
      </c>
      <c r="E2709" s="20">
        <v>17652364.239999998</v>
      </c>
      <c r="F2709" s="21">
        <v>1</v>
      </c>
    </row>
    <row r="2710" spans="1:6" x14ac:dyDescent="0.25">
      <c r="A2710" s="14" t="str">
        <f t="shared" si="42"/>
        <v>41226432</v>
      </c>
      <c r="B2710" s="14" t="s">
        <v>5456</v>
      </c>
      <c r="C2710" s="14" t="s">
        <v>5457</v>
      </c>
      <c r="D2710" s="14" t="s">
        <v>302</v>
      </c>
      <c r="E2710" s="16">
        <v>529354.81999999995</v>
      </c>
      <c r="F2710" s="17">
        <v>1</v>
      </c>
    </row>
    <row r="2711" spans="1:6" x14ac:dyDescent="0.25">
      <c r="A2711" s="14" t="str">
        <f t="shared" si="42"/>
        <v>41274317</v>
      </c>
      <c r="B2711" s="18" t="s">
        <v>5458</v>
      </c>
      <c r="C2711" s="18" t="s">
        <v>5459</v>
      </c>
      <c r="D2711" s="18" t="s">
        <v>232</v>
      </c>
      <c r="E2711" s="20">
        <v>3055212.49</v>
      </c>
      <c r="F2711" s="21">
        <v>1</v>
      </c>
    </row>
    <row r="2712" spans="1:6" x14ac:dyDescent="0.25">
      <c r="A2712" s="14" t="str">
        <f t="shared" si="42"/>
        <v>41279647</v>
      </c>
      <c r="B2712" s="18" t="s">
        <v>5460</v>
      </c>
      <c r="C2712" s="18" t="s">
        <v>5461</v>
      </c>
      <c r="D2712" s="18" t="s">
        <v>232</v>
      </c>
      <c r="E2712" s="20">
        <v>179025.67</v>
      </c>
      <c r="F2712" s="21">
        <v>1</v>
      </c>
    </row>
    <row r="2713" spans="1:6" x14ac:dyDescent="0.25">
      <c r="A2713" s="14" t="str">
        <f t="shared" si="42"/>
        <v>41303116</v>
      </c>
      <c r="B2713" s="14" t="s">
        <v>5462</v>
      </c>
      <c r="C2713" s="14" t="s">
        <v>5463</v>
      </c>
      <c r="D2713" s="14" t="s">
        <v>470</v>
      </c>
      <c r="E2713" s="16">
        <v>87749.02</v>
      </c>
      <c r="F2713" s="17">
        <v>1</v>
      </c>
    </row>
    <row r="2714" spans="1:6" x14ac:dyDescent="0.25">
      <c r="A2714" s="14" t="str">
        <f t="shared" si="42"/>
        <v>41380957</v>
      </c>
      <c r="B2714" s="18" t="s">
        <v>5464</v>
      </c>
      <c r="C2714" s="18" t="s">
        <v>5465</v>
      </c>
      <c r="D2714" s="18" t="s">
        <v>194</v>
      </c>
      <c r="E2714" s="20">
        <v>399390.69</v>
      </c>
      <c r="F2714" s="21">
        <v>1</v>
      </c>
    </row>
    <row r="2715" spans="1:6" x14ac:dyDescent="0.25">
      <c r="A2715" s="14" t="str">
        <f t="shared" si="42"/>
        <v>41384355</v>
      </c>
      <c r="B2715" s="18" t="s">
        <v>5466</v>
      </c>
      <c r="C2715" s="18" t="s">
        <v>5467</v>
      </c>
      <c r="D2715" s="18" t="s">
        <v>194</v>
      </c>
      <c r="E2715" s="20">
        <v>1209681.77</v>
      </c>
      <c r="F2715" s="21">
        <v>1</v>
      </c>
    </row>
    <row r="2716" spans="1:6" x14ac:dyDescent="0.25">
      <c r="A2716" s="14" t="str">
        <f t="shared" si="42"/>
        <v>41467176</v>
      </c>
      <c r="B2716" s="18" t="s">
        <v>5468</v>
      </c>
      <c r="C2716" s="18" t="s">
        <v>5469</v>
      </c>
      <c r="D2716" s="18" t="s">
        <v>470</v>
      </c>
      <c r="E2716" s="20">
        <v>1538.35</v>
      </c>
      <c r="F2716" s="21">
        <v>1</v>
      </c>
    </row>
    <row r="2717" spans="1:6" x14ac:dyDescent="0.25">
      <c r="A2717" s="14" t="str">
        <f t="shared" si="42"/>
        <v>41487208</v>
      </c>
      <c r="B2717" s="14" t="s">
        <v>5470</v>
      </c>
      <c r="C2717" s="14" t="s">
        <v>5471</v>
      </c>
      <c r="D2717" s="14" t="s">
        <v>194</v>
      </c>
      <c r="E2717" s="16">
        <v>1193598.29</v>
      </c>
      <c r="F2717" s="17">
        <v>1</v>
      </c>
    </row>
    <row r="2718" spans="1:6" x14ac:dyDescent="0.25">
      <c r="A2718" s="14" t="str">
        <f t="shared" si="42"/>
        <v>41879206</v>
      </c>
      <c r="B2718" s="14" t="s">
        <v>5472</v>
      </c>
      <c r="C2718" s="14" t="s">
        <v>5473</v>
      </c>
      <c r="D2718" s="14" t="s">
        <v>235</v>
      </c>
      <c r="E2718" s="16">
        <v>45775.65</v>
      </c>
      <c r="F2718" s="17">
        <v>1</v>
      </c>
    </row>
    <row r="2719" spans="1:6" x14ac:dyDescent="0.25">
      <c r="A2719" s="14" t="str">
        <f t="shared" si="42"/>
        <v>41882911</v>
      </c>
      <c r="B2719" s="18" t="s">
        <v>5474</v>
      </c>
      <c r="C2719" s="18" t="s">
        <v>5475</v>
      </c>
      <c r="D2719" s="18" t="s">
        <v>235</v>
      </c>
      <c r="E2719" s="20">
        <v>1176448.8799999999</v>
      </c>
      <c r="F2719" s="21">
        <v>1</v>
      </c>
    </row>
    <row r="2720" spans="1:6" x14ac:dyDescent="0.25">
      <c r="A2720" s="14" t="str">
        <f t="shared" si="42"/>
        <v>41980319</v>
      </c>
      <c r="B2720" s="18" t="s">
        <v>5476</v>
      </c>
      <c r="C2720" s="18" t="s">
        <v>5477</v>
      </c>
      <c r="D2720" s="18" t="s">
        <v>249</v>
      </c>
      <c r="E2720" s="20">
        <v>7562906.8700000001</v>
      </c>
      <c r="F2720" s="21">
        <v>1</v>
      </c>
    </row>
    <row r="2721" spans="1:6" x14ac:dyDescent="0.25">
      <c r="A2721" s="14" t="str">
        <f t="shared" si="42"/>
        <v>41980335</v>
      </c>
      <c r="B2721" s="14" t="s">
        <v>5478</v>
      </c>
      <c r="C2721" s="14" t="s">
        <v>5479</v>
      </c>
      <c r="D2721" s="14" t="s">
        <v>249</v>
      </c>
      <c r="E2721" s="16">
        <v>1243.55</v>
      </c>
      <c r="F2721" s="17">
        <v>1</v>
      </c>
    </row>
    <row r="2722" spans="1:6" x14ac:dyDescent="0.25">
      <c r="A2722" s="14" t="str">
        <f t="shared" si="42"/>
        <v>41996950</v>
      </c>
      <c r="B2722" s="18" t="s">
        <v>5480</v>
      </c>
      <c r="C2722" s="18" t="s">
        <v>5481</v>
      </c>
      <c r="D2722" s="18" t="s">
        <v>249</v>
      </c>
      <c r="E2722" s="20">
        <v>9345.11</v>
      </c>
      <c r="F2722" s="21">
        <v>1</v>
      </c>
    </row>
    <row r="2723" spans="1:6" x14ac:dyDescent="0.25">
      <c r="A2723" s="14" t="str">
        <f t="shared" si="42"/>
        <v>42047191</v>
      </c>
      <c r="B2723" s="18" t="s">
        <v>5482</v>
      </c>
      <c r="C2723" s="18" t="s">
        <v>5483</v>
      </c>
      <c r="D2723" s="18" t="s">
        <v>249</v>
      </c>
      <c r="E2723" s="20">
        <v>386594.43</v>
      </c>
      <c r="F2723" s="21">
        <v>1</v>
      </c>
    </row>
    <row r="2724" spans="1:6" x14ac:dyDescent="0.25">
      <c r="A2724" s="14" t="str">
        <f t="shared" si="42"/>
        <v>42104851</v>
      </c>
      <c r="B2724" s="14" t="s">
        <v>5484</v>
      </c>
      <c r="C2724" s="14" t="s">
        <v>5485</v>
      </c>
      <c r="D2724" s="14" t="s">
        <v>252</v>
      </c>
      <c r="E2724" s="16">
        <v>715147.6</v>
      </c>
      <c r="F2724" s="17">
        <v>1</v>
      </c>
    </row>
    <row r="2725" spans="1:6" x14ac:dyDescent="0.25">
      <c r="A2725" s="14" t="str">
        <f t="shared" si="42"/>
        <v>42131136</v>
      </c>
      <c r="B2725" s="18" t="s">
        <v>5486</v>
      </c>
      <c r="C2725" s="18" t="s">
        <v>5487</v>
      </c>
      <c r="D2725" s="18" t="s">
        <v>252</v>
      </c>
      <c r="E2725" s="20">
        <v>17073.009999999998</v>
      </c>
      <c r="F2725" s="21">
        <v>1</v>
      </c>
    </row>
    <row r="2726" spans="1:6" x14ac:dyDescent="0.25">
      <c r="A2726" s="14" t="str">
        <f t="shared" si="42"/>
        <v>42144253</v>
      </c>
      <c r="B2726" s="14" t="s">
        <v>5488</v>
      </c>
      <c r="C2726" s="14" t="s">
        <v>5489</v>
      </c>
      <c r="D2726" s="14" t="s">
        <v>252</v>
      </c>
      <c r="E2726" s="16">
        <v>317147.2</v>
      </c>
      <c r="F2726" s="17">
        <v>1</v>
      </c>
    </row>
    <row r="2727" spans="1:6" x14ac:dyDescent="0.25">
      <c r="A2727" s="14" t="str">
        <f t="shared" si="42"/>
        <v>42152439</v>
      </c>
      <c r="B2727" s="14" t="s">
        <v>5490</v>
      </c>
      <c r="C2727" s="14" t="s">
        <v>5491</v>
      </c>
      <c r="D2727" s="14" t="s">
        <v>252</v>
      </c>
      <c r="E2727" s="16">
        <v>29769449.030000001</v>
      </c>
      <c r="F2727" s="17">
        <v>1</v>
      </c>
    </row>
    <row r="2728" spans="1:6" x14ac:dyDescent="0.25">
      <c r="A2728" s="14" t="str">
        <f t="shared" si="42"/>
        <v>42185165</v>
      </c>
      <c r="B2728" s="18" t="s">
        <v>5492</v>
      </c>
      <c r="C2728" s="18" t="s">
        <v>5493</v>
      </c>
      <c r="D2728" s="18" t="s">
        <v>249</v>
      </c>
      <c r="E2728" s="20">
        <v>18881.419999999998</v>
      </c>
      <c r="F2728" s="21">
        <v>1</v>
      </c>
    </row>
    <row r="2729" spans="1:6" x14ac:dyDescent="0.25">
      <c r="A2729" s="14" t="str">
        <f t="shared" si="42"/>
        <v>42210088</v>
      </c>
      <c r="B2729" s="18" t="s">
        <v>5494</v>
      </c>
      <c r="C2729" s="18" t="s">
        <v>5495</v>
      </c>
      <c r="D2729" s="18" t="s">
        <v>252</v>
      </c>
      <c r="E2729" s="20">
        <v>467909.39</v>
      </c>
      <c r="F2729" s="21">
        <v>1</v>
      </c>
    </row>
    <row r="2730" spans="1:6" x14ac:dyDescent="0.25">
      <c r="A2730" s="14" t="str">
        <f t="shared" si="42"/>
        <v>42234401</v>
      </c>
      <c r="B2730" s="18" t="s">
        <v>5496</v>
      </c>
      <c r="C2730" s="18" t="s">
        <v>5497</v>
      </c>
      <c r="D2730" s="18" t="s">
        <v>252</v>
      </c>
      <c r="E2730" s="20">
        <v>60655.19</v>
      </c>
      <c r="F2730" s="21">
        <v>1</v>
      </c>
    </row>
    <row r="2731" spans="1:6" x14ac:dyDescent="0.25">
      <c r="A2731" s="14" t="str">
        <f t="shared" si="42"/>
        <v>42242685</v>
      </c>
      <c r="B2731" s="18" t="s">
        <v>5498</v>
      </c>
      <c r="C2731" s="18" t="s">
        <v>5499</v>
      </c>
      <c r="D2731" s="18" t="s">
        <v>252</v>
      </c>
      <c r="E2731" s="20">
        <v>37830.5</v>
      </c>
      <c r="F2731" s="21">
        <v>1</v>
      </c>
    </row>
    <row r="2732" spans="1:6" x14ac:dyDescent="0.25">
      <c r="A2732" s="14" t="str">
        <f t="shared" si="42"/>
        <v>42292193</v>
      </c>
      <c r="B2732" s="18" t="s">
        <v>5500</v>
      </c>
      <c r="C2732" s="18" t="s">
        <v>5501</v>
      </c>
      <c r="D2732" s="18" t="s">
        <v>252</v>
      </c>
      <c r="E2732" s="20">
        <v>71338.210000000006</v>
      </c>
      <c r="F2732" s="21">
        <v>1</v>
      </c>
    </row>
    <row r="2733" spans="1:6" x14ac:dyDescent="0.25">
      <c r="A2733" s="14" t="str">
        <f t="shared" si="42"/>
        <v>42297507</v>
      </c>
      <c r="B2733" s="18" t="s">
        <v>5502</v>
      </c>
      <c r="C2733" s="18" t="s">
        <v>5503</v>
      </c>
      <c r="D2733" s="18" t="s">
        <v>252</v>
      </c>
      <c r="E2733" s="20">
        <v>14668109.49</v>
      </c>
      <c r="F2733" s="21">
        <v>1</v>
      </c>
    </row>
    <row r="2734" spans="1:6" x14ac:dyDescent="0.25">
      <c r="A2734" s="14" t="str">
        <f t="shared" si="42"/>
        <v>42314690</v>
      </c>
      <c r="B2734" s="18" t="s">
        <v>5504</v>
      </c>
      <c r="C2734" s="18" t="s">
        <v>5505</v>
      </c>
      <c r="D2734" s="18" t="s">
        <v>252</v>
      </c>
      <c r="E2734" s="20">
        <v>1319791.29</v>
      </c>
      <c r="F2734" s="21">
        <v>1</v>
      </c>
    </row>
    <row r="2735" spans="1:6" x14ac:dyDescent="0.25">
      <c r="A2735" s="14" t="str">
        <f t="shared" si="42"/>
        <v>42354969</v>
      </c>
      <c r="B2735" s="18" t="s">
        <v>5506</v>
      </c>
      <c r="C2735" s="18" t="s">
        <v>5507</v>
      </c>
      <c r="D2735" s="18" t="s">
        <v>252</v>
      </c>
      <c r="E2735" s="20">
        <v>12552951.960000001</v>
      </c>
      <c r="F2735" s="21">
        <v>1</v>
      </c>
    </row>
    <row r="2736" spans="1:6" x14ac:dyDescent="0.25">
      <c r="A2736" s="14" t="str">
        <f t="shared" si="42"/>
        <v>42402362</v>
      </c>
      <c r="B2736" s="18" t="s">
        <v>5508</v>
      </c>
      <c r="C2736" s="18" t="s">
        <v>5509</v>
      </c>
      <c r="D2736" s="18" t="s">
        <v>252</v>
      </c>
      <c r="E2736" s="20">
        <v>5733362.9900000002</v>
      </c>
      <c r="F2736" s="21">
        <v>1</v>
      </c>
    </row>
    <row r="2737" spans="1:6" x14ac:dyDescent="0.25">
      <c r="A2737" s="14" t="str">
        <f t="shared" si="42"/>
        <v>42430322</v>
      </c>
      <c r="B2737" s="18" t="s">
        <v>5510</v>
      </c>
      <c r="C2737" s="18" t="s">
        <v>5511</v>
      </c>
      <c r="D2737" s="18" t="s">
        <v>252</v>
      </c>
      <c r="E2737" s="20">
        <v>67009.67</v>
      </c>
      <c r="F2737" s="21">
        <v>1</v>
      </c>
    </row>
    <row r="2738" spans="1:6" x14ac:dyDescent="0.25">
      <c r="A2738" s="14" t="str">
        <f t="shared" si="42"/>
        <v>42599258</v>
      </c>
      <c r="B2738" s="14" t="s">
        <v>5512</v>
      </c>
      <c r="C2738" s="14" t="s">
        <v>5513</v>
      </c>
      <c r="D2738" s="14" t="s">
        <v>252</v>
      </c>
      <c r="E2738" s="16">
        <v>6033613.0999999996</v>
      </c>
      <c r="F2738" s="17">
        <v>1</v>
      </c>
    </row>
    <row r="2739" spans="1:6" x14ac:dyDescent="0.25">
      <c r="A2739" s="14" t="str">
        <f t="shared" si="42"/>
        <v>43007814</v>
      </c>
      <c r="B2739" s="18" t="s">
        <v>5514</v>
      </c>
      <c r="C2739" s="18" t="s">
        <v>5515</v>
      </c>
      <c r="D2739" s="18" t="s">
        <v>60</v>
      </c>
      <c r="E2739" s="20">
        <v>24583253.789999999</v>
      </c>
      <c r="F2739" s="21">
        <v>1</v>
      </c>
    </row>
    <row r="2740" spans="1:6" x14ac:dyDescent="0.25">
      <c r="A2740" s="14" t="str">
        <f t="shared" si="42"/>
        <v>43067594</v>
      </c>
      <c r="B2740" s="14" t="s">
        <v>5516</v>
      </c>
      <c r="C2740" s="14" t="s">
        <v>5517</v>
      </c>
      <c r="D2740" s="14" t="s">
        <v>60</v>
      </c>
      <c r="E2740" s="16">
        <v>44971239.140000001</v>
      </c>
      <c r="F2740" s="17">
        <v>1</v>
      </c>
    </row>
    <row r="2741" spans="1:6" x14ac:dyDescent="0.25">
      <c r="A2741" s="14" t="str">
        <f t="shared" si="42"/>
        <v>43090083</v>
      </c>
      <c r="B2741" s="18" t="s">
        <v>5518</v>
      </c>
      <c r="C2741" s="18" t="s">
        <v>5519</v>
      </c>
      <c r="D2741" s="18" t="s">
        <v>60</v>
      </c>
      <c r="E2741" s="20">
        <v>689202.27</v>
      </c>
      <c r="F2741" s="21">
        <v>1</v>
      </c>
    </row>
    <row r="2742" spans="1:6" x14ac:dyDescent="0.25">
      <c r="A2742" s="14" t="str">
        <f t="shared" si="42"/>
        <v>43115443</v>
      </c>
      <c r="B2742" s="14" t="s">
        <v>5520</v>
      </c>
      <c r="C2742" s="14" t="s">
        <v>5521</v>
      </c>
      <c r="D2742" s="14" t="s">
        <v>60</v>
      </c>
      <c r="E2742" s="16">
        <v>46785460.530000001</v>
      </c>
      <c r="F2742" s="17">
        <v>1</v>
      </c>
    </row>
    <row r="2743" spans="1:6" x14ac:dyDescent="0.25">
      <c r="A2743" s="14" t="str">
        <f t="shared" si="42"/>
        <v>43123546</v>
      </c>
      <c r="B2743" s="14" t="s">
        <v>5522</v>
      </c>
      <c r="C2743" s="14" t="s">
        <v>5523</v>
      </c>
      <c r="D2743" s="14" t="s">
        <v>60</v>
      </c>
      <c r="E2743" s="16">
        <v>119367.65</v>
      </c>
      <c r="F2743" s="17">
        <v>1</v>
      </c>
    </row>
    <row r="2744" spans="1:6" x14ac:dyDescent="0.25">
      <c r="A2744" s="14" t="str">
        <f t="shared" si="42"/>
        <v>43140748</v>
      </c>
      <c r="B2744" s="18" t="s">
        <v>5524</v>
      </c>
      <c r="C2744" s="18" t="s">
        <v>5525</v>
      </c>
      <c r="D2744" s="18" t="s">
        <v>60</v>
      </c>
      <c r="E2744" s="20">
        <v>2172502.0299999998</v>
      </c>
      <c r="F2744" s="21">
        <v>1</v>
      </c>
    </row>
    <row r="2745" spans="1:6" x14ac:dyDescent="0.25">
      <c r="A2745" s="14" t="str">
        <f t="shared" si="42"/>
        <v>43252758</v>
      </c>
      <c r="B2745" s="14" t="s">
        <v>5526</v>
      </c>
      <c r="C2745" s="14" t="s">
        <v>5527</v>
      </c>
      <c r="D2745" s="14" t="s">
        <v>60</v>
      </c>
      <c r="E2745" s="16">
        <v>9993692.6099999994</v>
      </c>
      <c r="F2745" s="17">
        <v>1</v>
      </c>
    </row>
    <row r="2746" spans="1:6" x14ac:dyDescent="0.25">
      <c r="A2746" s="14" t="str">
        <f t="shared" si="42"/>
        <v>43266220</v>
      </c>
      <c r="B2746" s="14" t="s">
        <v>5528</v>
      </c>
      <c r="C2746" s="14" t="s">
        <v>5529</v>
      </c>
      <c r="D2746" s="14" t="s">
        <v>60</v>
      </c>
      <c r="E2746" s="16">
        <v>2055402.79</v>
      </c>
      <c r="F2746" s="17">
        <v>1</v>
      </c>
    </row>
    <row r="2747" spans="1:6" x14ac:dyDescent="0.25">
      <c r="A2747" s="14" t="str">
        <f t="shared" si="42"/>
        <v>43356955</v>
      </c>
      <c r="B2747" s="14" t="s">
        <v>5530</v>
      </c>
      <c r="C2747" s="14" t="s">
        <v>5531</v>
      </c>
      <c r="D2747" s="14" t="s">
        <v>60</v>
      </c>
      <c r="E2747" s="16">
        <v>1157473.1000000001</v>
      </c>
      <c r="F2747" s="17">
        <v>1</v>
      </c>
    </row>
    <row r="2748" spans="1:6" x14ac:dyDescent="0.25">
      <c r="A2748" s="14" t="str">
        <f t="shared" si="42"/>
        <v>43464197</v>
      </c>
      <c r="B2748" s="14" t="s">
        <v>5532</v>
      </c>
      <c r="C2748" s="14" t="s">
        <v>5533</v>
      </c>
      <c r="D2748" s="14" t="s">
        <v>60</v>
      </c>
      <c r="E2748" s="16">
        <v>7874613.2699999996</v>
      </c>
      <c r="F2748" s="17">
        <v>1</v>
      </c>
    </row>
    <row r="2749" spans="1:6" x14ac:dyDescent="0.25">
      <c r="A2749" s="14" t="str">
        <f t="shared" si="42"/>
        <v>43464882</v>
      </c>
      <c r="B2749" s="14" t="s">
        <v>5534</v>
      </c>
      <c r="C2749" s="14" t="s">
        <v>5535</v>
      </c>
      <c r="D2749" s="14" t="s">
        <v>60</v>
      </c>
      <c r="E2749" s="16">
        <v>39973.08</v>
      </c>
      <c r="F2749" s="17">
        <v>1</v>
      </c>
    </row>
    <row r="2750" spans="1:6" x14ac:dyDescent="0.25">
      <c r="A2750" s="14" t="str">
        <f t="shared" si="42"/>
        <v>43535210</v>
      </c>
      <c r="B2750" s="18" t="s">
        <v>5536</v>
      </c>
      <c r="C2750" s="18" t="s">
        <v>5537</v>
      </c>
      <c r="D2750" s="18" t="s">
        <v>60</v>
      </c>
      <c r="E2750" s="20">
        <v>5172772.54</v>
      </c>
      <c r="F2750" s="21">
        <v>1</v>
      </c>
    </row>
    <row r="2751" spans="1:6" x14ac:dyDescent="0.25">
      <c r="A2751" s="14" t="str">
        <f t="shared" si="42"/>
        <v>43600261</v>
      </c>
      <c r="B2751" s="18" t="s">
        <v>5538</v>
      </c>
      <c r="C2751" s="18" t="s">
        <v>5539</v>
      </c>
      <c r="D2751" s="18" t="s">
        <v>60</v>
      </c>
      <c r="E2751" s="20">
        <v>8369310.0700000003</v>
      </c>
      <c r="F2751" s="21">
        <v>1</v>
      </c>
    </row>
    <row r="2752" spans="1:6" x14ac:dyDescent="0.25">
      <c r="A2752" s="14" t="str">
        <f t="shared" si="42"/>
        <v>43657840</v>
      </c>
      <c r="B2752" s="18" t="s">
        <v>5540</v>
      </c>
      <c r="C2752" s="18" t="s">
        <v>5541</v>
      </c>
      <c r="D2752" s="18" t="s">
        <v>60</v>
      </c>
      <c r="E2752" s="20">
        <v>46169.89</v>
      </c>
      <c r="F2752" s="21">
        <v>1</v>
      </c>
    </row>
    <row r="2753" spans="1:6" x14ac:dyDescent="0.25">
      <c r="A2753" s="14" t="str">
        <f t="shared" si="42"/>
        <v>43723907</v>
      </c>
      <c r="B2753" s="14" t="s">
        <v>5542</v>
      </c>
      <c r="C2753" s="14" t="s">
        <v>5543</v>
      </c>
      <c r="D2753" s="14" t="s">
        <v>60</v>
      </c>
      <c r="E2753" s="16">
        <v>2079423.27</v>
      </c>
      <c r="F2753" s="17">
        <v>1</v>
      </c>
    </row>
    <row r="2754" spans="1:6" x14ac:dyDescent="0.25">
      <c r="A2754" s="14" t="str">
        <f t="shared" si="42"/>
        <v>43751502</v>
      </c>
      <c r="B2754" s="18" t="s">
        <v>5544</v>
      </c>
      <c r="C2754" s="18" t="s">
        <v>5545</v>
      </c>
      <c r="D2754" s="18" t="s">
        <v>60</v>
      </c>
      <c r="E2754" s="20">
        <v>9432697.3399999999</v>
      </c>
      <c r="F2754" s="21">
        <v>1</v>
      </c>
    </row>
    <row r="2755" spans="1:6" x14ac:dyDescent="0.25">
      <c r="A2755" s="14" t="str">
        <f t="shared" si="42"/>
        <v>43964931</v>
      </c>
      <c r="B2755" s="14" t="s">
        <v>5546</v>
      </c>
      <c r="C2755" s="14" t="s">
        <v>5547</v>
      </c>
      <c r="D2755" s="14" t="s">
        <v>60</v>
      </c>
      <c r="E2755" s="16">
        <v>461680.4</v>
      </c>
      <c r="F2755" s="17">
        <v>1</v>
      </c>
    </row>
    <row r="2756" spans="1:6" ht="22.5" customHeight="1" x14ac:dyDescent="0.25">
      <c r="A2756" s="14" t="str">
        <f t="shared" si="42"/>
        <v>43965573</v>
      </c>
      <c r="B2756" s="14" t="s">
        <v>5548</v>
      </c>
      <c r="C2756" s="14" t="s">
        <v>5549</v>
      </c>
      <c r="D2756" s="14" t="s">
        <v>60</v>
      </c>
      <c r="E2756" s="16">
        <v>38619848.869999997</v>
      </c>
      <c r="F2756" s="17">
        <v>1</v>
      </c>
    </row>
    <row r="2757" spans="1:6" x14ac:dyDescent="0.25">
      <c r="A2757" s="14" t="str">
        <f t="shared" si="42"/>
        <v>43974666</v>
      </c>
      <c r="B2757" s="14" t="s">
        <v>5550</v>
      </c>
      <c r="C2757" s="14" t="s">
        <v>5551</v>
      </c>
      <c r="D2757" s="14" t="s">
        <v>60</v>
      </c>
      <c r="E2757" s="16">
        <v>1950863.04</v>
      </c>
      <c r="F2757" s="17">
        <v>1</v>
      </c>
    </row>
    <row r="2758" spans="1:6" x14ac:dyDescent="0.25">
      <c r="A2758" s="14" t="str">
        <f t="shared" si="42"/>
        <v>43987668</v>
      </c>
      <c r="B2758" s="18" t="s">
        <v>5552</v>
      </c>
      <c r="C2758" s="18" t="s">
        <v>5553</v>
      </c>
      <c r="D2758" s="18" t="s">
        <v>60</v>
      </c>
      <c r="E2758" s="20">
        <v>163392.72</v>
      </c>
      <c r="F2758" s="21">
        <v>1</v>
      </c>
    </row>
    <row r="2759" spans="1:6" x14ac:dyDescent="0.25">
      <c r="A2759" s="14" t="str">
        <f t="shared" ref="A2759:A2822" si="43">LEFT(SUBSTITUTE(SUBSTITUTE(SUBSTITUTE(SUBSTITUTE(TRIM(B2759),".",""),"/",""),"-","")," ",""), 8)</f>
        <v>44005312</v>
      </c>
      <c r="B2759" s="18" t="s">
        <v>5554</v>
      </c>
      <c r="C2759" s="18" t="s">
        <v>5555</v>
      </c>
      <c r="D2759" s="18" t="s">
        <v>60</v>
      </c>
      <c r="E2759" s="20">
        <v>26747997.350000001</v>
      </c>
      <c r="F2759" s="21">
        <v>1</v>
      </c>
    </row>
    <row r="2760" spans="1:6" x14ac:dyDescent="0.25">
      <c r="A2760" s="14" t="str">
        <f t="shared" si="43"/>
        <v>44215341</v>
      </c>
      <c r="B2760" s="18" t="s">
        <v>5556</v>
      </c>
      <c r="C2760" s="18" t="s">
        <v>5557</v>
      </c>
      <c r="D2760" s="18" t="s">
        <v>60</v>
      </c>
      <c r="E2760" s="20">
        <v>40785646.369999997</v>
      </c>
      <c r="F2760" s="21">
        <v>1</v>
      </c>
    </row>
    <row r="2761" spans="1:6" x14ac:dyDescent="0.25">
      <c r="A2761" s="14" t="str">
        <f t="shared" si="43"/>
        <v>44266229</v>
      </c>
      <c r="B2761" s="18" t="s">
        <v>5558</v>
      </c>
      <c r="C2761" s="18" t="s">
        <v>5559</v>
      </c>
      <c r="D2761" s="18" t="s">
        <v>60</v>
      </c>
      <c r="E2761" s="20">
        <v>18673847.859999999</v>
      </c>
      <c r="F2761" s="21">
        <v>1</v>
      </c>
    </row>
    <row r="2762" spans="1:6" x14ac:dyDescent="0.25">
      <c r="A2762" s="14" t="str">
        <f t="shared" si="43"/>
        <v>44402675</v>
      </c>
      <c r="B2762" s="18" t="s">
        <v>5560</v>
      </c>
      <c r="C2762" s="18" t="s">
        <v>5561</v>
      </c>
      <c r="D2762" s="18" t="s">
        <v>60</v>
      </c>
      <c r="E2762" s="20">
        <v>81277140.040000007</v>
      </c>
      <c r="F2762" s="21">
        <v>1</v>
      </c>
    </row>
    <row r="2763" spans="1:6" x14ac:dyDescent="0.25">
      <c r="A2763" s="14" t="str">
        <f t="shared" si="43"/>
        <v>44425239</v>
      </c>
      <c r="B2763" s="14" t="s">
        <v>5562</v>
      </c>
      <c r="C2763" s="14" t="s">
        <v>5563</v>
      </c>
      <c r="D2763" s="14" t="s">
        <v>60</v>
      </c>
      <c r="E2763" s="16">
        <v>1549865.68</v>
      </c>
      <c r="F2763" s="17">
        <v>1</v>
      </c>
    </row>
    <row r="2764" spans="1:6" x14ac:dyDescent="0.25">
      <c r="A2764" s="14" t="str">
        <f t="shared" si="43"/>
        <v>44435451</v>
      </c>
      <c r="B2764" s="18" t="s">
        <v>5564</v>
      </c>
      <c r="C2764" s="18" t="s">
        <v>5565</v>
      </c>
      <c r="D2764" s="18" t="s">
        <v>60</v>
      </c>
      <c r="E2764" s="20">
        <v>4580946.6900000004</v>
      </c>
      <c r="F2764" s="21">
        <v>1</v>
      </c>
    </row>
    <row r="2765" spans="1:6" x14ac:dyDescent="0.25">
      <c r="A2765" s="14" t="str">
        <f t="shared" si="43"/>
        <v>44510485</v>
      </c>
      <c r="B2765" s="14" t="s">
        <v>5566</v>
      </c>
      <c r="C2765" s="14" t="s">
        <v>5567</v>
      </c>
      <c r="D2765" s="14" t="s">
        <v>60</v>
      </c>
      <c r="E2765" s="16">
        <v>1006803.6</v>
      </c>
      <c r="F2765" s="17">
        <v>1</v>
      </c>
    </row>
    <row r="2766" spans="1:6" x14ac:dyDescent="0.25">
      <c r="A2766" s="14" t="str">
        <f t="shared" si="43"/>
        <v>44584019</v>
      </c>
      <c r="B2766" s="14" t="s">
        <v>5568</v>
      </c>
      <c r="C2766" s="14" t="s">
        <v>5569</v>
      </c>
      <c r="D2766" s="14" t="s">
        <v>60</v>
      </c>
      <c r="E2766" s="16">
        <v>730494.21</v>
      </c>
      <c r="F2766" s="17">
        <v>1</v>
      </c>
    </row>
    <row r="2767" spans="1:6" x14ac:dyDescent="0.25">
      <c r="A2767" s="14" t="str">
        <f t="shared" si="43"/>
        <v>44593523</v>
      </c>
      <c r="B2767" s="14" t="s">
        <v>5570</v>
      </c>
      <c r="C2767" s="14" t="s">
        <v>5571</v>
      </c>
      <c r="D2767" s="14" t="s">
        <v>60</v>
      </c>
      <c r="E2767" s="16">
        <v>14639115.16</v>
      </c>
      <c r="F2767" s="17">
        <v>1</v>
      </c>
    </row>
    <row r="2768" spans="1:6" x14ac:dyDescent="0.25">
      <c r="A2768" s="14" t="str">
        <f t="shared" si="43"/>
        <v>44593523</v>
      </c>
      <c r="B2768" s="14" t="s">
        <v>5572</v>
      </c>
      <c r="C2768" s="14" t="s">
        <v>5571</v>
      </c>
      <c r="D2768" s="14" t="s">
        <v>60</v>
      </c>
      <c r="E2768" s="16">
        <v>9200886.2699999996</v>
      </c>
      <c r="F2768" s="17">
        <v>1</v>
      </c>
    </row>
    <row r="2769" spans="1:6" x14ac:dyDescent="0.25">
      <c r="A2769" s="14" t="str">
        <f t="shared" si="43"/>
        <v>44690238</v>
      </c>
      <c r="B2769" s="18" t="s">
        <v>5573</v>
      </c>
      <c r="C2769" s="18" t="s">
        <v>5574</v>
      </c>
      <c r="D2769" s="18" t="s">
        <v>60</v>
      </c>
      <c r="E2769" s="20">
        <v>249294022.63</v>
      </c>
      <c r="F2769" s="21">
        <v>1</v>
      </c>
    </row>
    <row r="2770" spans="1:6" x14ac:dyDescent="0.25">
      <c r="A2770" s="14" t="str">
        <f t="shared" si="43"/>
        <v>44732469</v>
      </c>
      <c r="B2770" s="14" t="s">
        <v>5575</v>
      </c>
      <c r="C2770" s="14" t="s">
        <v>5576</v>
      </c>
      <c r="D2770" s="14" t="s">
        <v>60</v>
      </c>
      <c r="E2770" s="16">
        <v>2023665.46</v>
      </c>
      <c r="F2770" s="17">
        <v>1</v>
      </c>
    </row>
    <row r="2771" spans="1:6" x14ac:dyDescent="0.25">
      <c r="A2771" s="14" t="str">
        <f t="shared" si="43"/>
        <v>44745024</v>
      </c>
      <c r="B2771" s="14" t="s">
        <v>5577</v>
      </c>
      <c r="C2771" s="14" t="s">
        <v>5578</v>
      </c>
      <c r="D2771" s="14" t="s">
        <v>60</v>
      </c>
      <c r="E2771" s="16">
        <v>2155248.92</v>
      </c>
      <c r="F2771" s="17">
        <v>1</v>
      </c>
    </row>
    <row r="2772" spans="1:6" x14ac:dyDescent="0.25">
      <c r="A2772" s="14" t="str">
        <f t="shared" si="43"/>
        <v>44782779</v>
      </c>
      <c r="B2772" s="18" t="s">
        <v>5579</v>
      </c>
      <c r="C2772" s="18" t="s">
        <v>5580</v>
      </c>
      <c r="D2772" s="18" t="s">
        <v>60</v>
      </c>
      <c r="E2772" s="20">
        <v>47397638.030000001</v>
      </c>
      <c r="F2772" s="21">
        <v>1</v>
      </c>
    </row>
    <row r="2773" spans="1:6" x14ac:dyDescent="0.25">
      <c r="A2773" s="14" t="str">
        <f t="shared" si="43"/>
        <v>44852267</v>
      </c>
      <c r="B2773" s="18" t="s">
        <v>5581</v>
      </c>
      <c r="C2773" s="18" t="s">
        <v>5582</v>
      </c>
      <c r="D2773" s="18" t="s">
        <v>60</v>
      </c>
      <c r="E2773" s="20">
        <v>2228601.2200000002</v>
      </c>
      <c r="F2773" s="21">
        <v>1</v>
      </c>
    </row>
    <row r="2774" spans="1:6" x14ac:dyDescent="0.25">
      <c r="A2774" s="14" t="str">
        <f t="shared" si="43"/>
        <v>44868644</v>
      </c>
      <c r="B2774" s="18" t="s">
        <v>5583</v>
      </c>
      <c r="C2774" s="18" t="s">
        <v>5584</v>
      </c>
      <c r="D2774" s="18" t="s">
        <v>60</v>
      </c>
      <c r="E2774" s="20">
        <v>52219.05</v>
      </c>
      <c r="F2774" s="21">
        <v>1</v>
      </c>
    </row>
    <row r="2775" spans="1:6" x14ac:dyDescent="0.25">
      <c r="A2775" s="14" t="str">
        <f t="shared" si="43"/>
        <v>44880110</v>
      </c>
      <c r="B2775" s="18" t="s">
        <v>5585</v>
      </c>
      <c r="C2775" s="18" t="s">
        <v>5586</v>
      </c>
      <c r="D2775" s="18" t="s">
        <v>60</v>
      </c>
      <c r="E2775" s="20">
        <v>20284253.609999999</v>
      </c>
      <c r="F2775" s="21">
        <v>1</v>
      </c>
    </row>
    <row r="2776" spans="1:6" x14ac:dyDescent="0.25">
      <c r="A2776" s="14" t="str">
        <f t="shared" si="43"/>
        <v>45077492</v>
      </c>
      <c r="B2776" s="14" t="s">
        <v>5587</v>
      </c>
      <c r="C2776" s="14" t="s">
        <v>5588</v>
      </c>
      <c r="D2776" s="14" t="s">
        <v>60</v>
      </c>
      <c r="E2776" s="16">
        <v>158950689.93000001</v>
      </c>
      <c r="F2776" s="17">
        <v>1</v>
      </c>
    </row>
    <row r="2777" spans="1:6" x14ac:dyDescent="0.25">
      <c r="A2777" s="14" t="str">
        <f t="shared" si="43"/>
        <v>45098787</v>
      </c>
      <c r="B2777" s="18" t="s">
        <v>5589</v>
      </c>
      <c r="C2777" s="18" t="s">
        <v>5590</v>
      </c>
      <c r="D2777" s="18" t="s">
        <v>60</v>
      </c>
      <c r="E2777" s="20">
        <v>23483864.699999999</v>
      </c>
      <c r="F2777" s="21">
        <v>1</v>
      </c>
    </row>
    <row r="2778" spans="1:6" x14ac:dyDescent="0.25">
      <c r="A2778" s="14" t="str">
        <f t="shared" si="43"/>
        <v>45145208</v>
      </c>
      <c r="B2778" s="14" t="s">
        <v>5591</v>
      </c>
      <c r="C2778" s="14" t="s">
        <v>5592</v>
      </c>
      <c r="D2778" s="14" t="s">
        <v>60</v>
      </c>
      <c r="E2778" s="16">
        <v>4429016.01</v>
      </c>
      <c r="F2778" s="17">
        <v>1</v>
      </c>
    </row>
    <row r="2779" spans="1:6" x14ac:dyDescent="0.25">
      <c r="A2779" s="14" t="str">
        <f t="shared" si="43"/>
        <v>45184066</v>
      </c>
      <c r="B2779" s="18" t="s">
        <v>5593</v>
      </c>
      <c r="C2779" s="18" t="s">
        <v>65</v>
      </c>
      <c r="D2779" s="18" t="s">
        <v>60</v>
      </c>
      <c r="E2779" s="20">
        <v>44736332.549999997</v>
      </c>
      <c r="F2779" s="21">
        <v>1</v>
      </c>
    </row>
    <row r="2780" spans="1:6" x14ac:dyDescent="0.25">
      <c r="A2780" s="14" t="str">
        <f t="shared" si="43"/>
        <v>45186053</v>
      </c>
      <c r="B2780" s="18" t="s">
        <v>5594</v>
      </c>
      <c r="C2780" s="18" t="s">
        <v>5595</v>
      </c>
      <c r="D2780" s="18" t="s">
        <v>60</v>
      </c>
      <c r="E2780" s="20">
        <v>26462.94</v>
      </c>
      <c r="F2780" s="21">
        <v>1</v>
      </c>
    </row>
    <row r="2781" spans="1:6" x14ac:dyDescent="0.25">
      <c r="A2781" s="14" t="str">
        <f t="shared" si="43"/>
        <v>45186798</v>
      </c>
      <c r="B2781" s="14" t="s">
        <v>5596</v>
      </c>
      <c r="C2781" s="14" t="s">
        <v>5597</v>
      </c>
      <c r="D2781" s="14" t="s">
        <v>60</v>
      </c>
      <c r="E2781" s="16">
        <v>190226.68</v>
      </c>
      <c r="F2781" s="17">
        <v>1</v>
      </c>
    </row>
    <row r="2782" spans="1:6" x14ac:dyDescent="0.25">
      <c r="A2782" s="14" t="str">
        <f t="shared" si="43"/>
        <v>45224532</v>
      </c>
      <c r="B2782" s="14" t="s">
        <v>5598</v>
      </c>
      <c r="C2782" s="14" t="s">
        <v>5599</v>
      </c>
      <c r="D2782" s="14" t="s">
        <v>60</v>
      </c>
      <c r="E2782" s="16">
        <v>3454270.77</v>
      </c>
      <c r="F2782" s="17">
        <v>1</v>
      </c>
    </row>
    <row r="2783" spans="1:6" x14ac:dyDescent="0.25">
      <c r="A2783" s="14" t="str">
        <f t="shared" si="43"/>
        <v>45271137</v>
      </c>
      <c r="B2783" s="14" t="s">
        <v>5600</v>
      </c>
      <c r="C2783" s="14" t="s">
        <v>5601</v>
      </c>
      <c r="D2783" s="14" t="s">
        <v>60</v>
      </c>
      <c r="E2783" s="16">
        <v>18692357.640000001</v>
      </c>
      <c r="F2783" s="17">
        <v>1</v>
      </c>
    </row>
    <row r="2784" spans="1:6" x14ac:dyDescent="0.25">
      <c r="A2784" s="14" t="str">
        <f t="shared" si="43"/>
        <v>45271764</v>
      </c>
      <c r="B2784" s="18" t="s">
        <v>5602</v>
      </c>
      <c r="C2784" s="18" t="s">
        <v>5603</v>
      </c>
      <c r="D2784" s="18" t="s">
        <v>60</v>
      </c>
      <c r="E2784" s="20">
        <v>7315.97</v>
      </c>
      <c r="F2784" s="21">
        <v>1</v>
      </c>
    </row>
    <row r="2785" spans="1:6" x14ac:dyDescent="0.25">
      <c r="A2785" s="14" t="str">
        <f t="shared" si="43"/>
        <v>45318508</v>
      </c>
      <c r="B2785" s="14" t="s">
        <v>5604</v>
      </c>
      <c r="C2785" s="14" t="s">
        <v>5605</v>
      </c>
      <c r="D2785" s="14" t="s">
        <v>60</v>
      </c>
      <c r="E2785" s="16">
        <v>5199892.04</v>
      </c>
      <c r="F2785" s="17">
        <v>1</v>
      </c>
    </row>
    <row r="2786" spans="1:6" x14ac:dyDescent="0.25">
      <c r="A2786" s="14" t="str">
        <f t="shared" si="43"/>
        <v>45331303</v>
      </c>
      <c r="B2786" s="14" t="s">
        <v>5606</v>
      </c>
      <c r="C2786" s="14" t="s">
        <v>5607</v>
      </c>
      <c r="D2786" s="14" t="s">
        <v>60</v>
      </c>
      <c r="E2786" s="16">
        <v>1616314.35</v>
      </c>
      <c r="F2786" s="17">
        <v>1</v>
      </c>
    </row>
    <row r="2787" spans="1:6" x14ac:dyDescent="0.25">
      <c r="A2787" s="14" t="str">
        <f t="shared" si="43"/>
        <v>45349461</v>
      </c>
      <c r="B2787" s="18" t="s">
        <v>5608</v>
      </c>
      <c r="C2787" s="18" t="s">
        <v>5609</v>
      </c>
      <c r="D2787" s="18" t="s">
        <v>60</v>
      </c>
      <c r="E2787" s="20">
        <v>528484.56999999995</v>
      </c>
      <c r="F2787" s="21">
        <v>1</v>
      </c>
    </row>
    <row r="2788" spans="1:6" x14ac:dyDescent="0.25">
      <c r="A2788" s="14" t="str">
        <f t="shared" si="43"/>
        <v>45378007</v>
      </c>
      <c r="B2788" s="18" t="s">
        <v>5610</v>
      </c>
      <c r="C2788" s="18" t="s">
        <v>5611</v>
      </c>
      <c r="D2788" s="18" t="s">
        <v>60</v>
      </c>
      <c r="E2788" s="20">
        <v>427565.44</v>
      </c>
      <c r="F2788" s="21">
        <v>1</v>
      </c>
    </row>
    <row r="2789" spans="1:6" x14ac:dyDescent="0.25">
      <c r="A2789" s="14" t="str">
        <f t="shared" si="43"/>
        <v>45383106</v>
      </c>
      <c r="B2789" s="18" t="s">
        <v>5612</v>
      </c>
      <c r="C2789" s="18" t="s">
        <v>5613</v>
      </c>
      <c r="D2789" s="18" t="s">
        <v>60</v>
      </c>
      <c r="E2789" s="20">
        <v>24698129.23</v>
      </c>
      <c r="F2789" s="21">
        <v>1</v>
      </c>
    </row>
    <row r="2790" spans="1:6" x14ac:dyDescent="0.25">
      <c r="A2790" s="14" t="str">
        <f t="shared" si="43"/>
        <v>45437175</v>
      </c>
      <c r="B2790" s="18" t="s">
        <v>5614</v>
      </c>
      <c r="C2790" s="18" t="s">
        <v>5615</v>
      </c>
      <c r="D2790" s="18" t="s">
        <v>60</v>
      </c>
      <c r="E2790" s="20">
        <v>10149243.51</v>
      </c>
      <c r="F2790" s="21">
        <v>1</v>
      </c>
    </row>
    <row r="2791" spans="1:6" x14ac:dyDescent="0.25">
      <c r="A2791" s="14" t="str">
        <f t="shared" si="43"/>
        <v>45476231</v>
      </c>
      <c r="B2791" s="18" t="s">
        <v>5616</v>
      </c>
      <c r="C2791" s="18" t="s">
        <v>5617</v>
      </c>
      <c r="D2791" s="18" t="s">
        <v>60</v>
      </c>
      <c r="E2791" s="20">
        <v>2445146.0699999998</v>
      </c>
      <c r="F2791" s="21">
        <v>1</v>
      </c>
    </row>
    <row r="2792" spans="1:6" x14ac:dyDescent="0.25">
      <c r="A2792" s="14" t="str">
        <f t="shared" si="43"/>
        <v>45484383</v>
      </c>
      <c r="B2792" s="14" t="s">
        <v>5618</v>
      </c>
      <c r="C2792" s="14" t="s">
        <v>5619</v>
      </c>
      <c r="D2792" s="14" t="s">
        <v>60</v>
      </c>
      <c r="E2792" s="16">
        <v>7575737.2300000004</v>
      </c>
      <c r="F2792" s="17">
        <v>1</v>
      </c>
    </row>
    <row r="2793" spans="1:6" x14ac:dyDescent="0.25">
      <c r="A2793" s="14" t="str">
        <f t="shared" si="43"/>
        <v>45520707</v>
      </c>
      <c r="B2793" s="18" t="s">
        <v>5620</v>
      </c>
      <c r="C2793" s="18" t="s">
        <v>5621</v>
      </c>
      <c r="D2793" s="18" t="s">
        <v>60</v>
      </c>
      <c r="E2793" s="20">
        <v>1838965.06</v>
      </c>
      <c r="F2793" s="21">
        <v>1</v>
      </c>
    </row>
    <row r="2794" spans="1:6" x14ac:dyDescent="0.25">
      <c r="A2794" s="14" t="str">
        <f t="shared" si="43"/>
        <v>45615309</v>
      </c>
      <c r="B2794" s="14" t="s">
        <v>5622</v>
      </c>
      <c r="C2794" s="14" t="s">
        <v>5623</v>
      </c>
      <c r="D2794" s="14" t="s">
        <v>60</v>
      </c>
      <c r="E2794" s="16">
        <v>1332216.8600000001</v>
      </c>
      <c r="F2794" s="17">
        <v>1</v>
      </c>
    </row>
    <row r="2795" spans="1:6" x14ac:dyDescent="0.25">
      <c r="A2795" s="14" t="str">
        <f t="shared" si="43"/>
        <v>45724077</v>
      </c>
      <c r="B2795" s="14" t="s">
        <v>5624</v>
      </c>
      <c r="C2795" s="14" t="s">
        <v>5625</v>
      </c>
      <c r="D2795" s="14" t="s">
        <v>60</v>
      </c>
      <c r="E2795" s="16">
        <v>5285195.66</v>
      </c>
      <c r="F2795" s="17">
        <v>1</v>
      </c>
    </row>
    <row r="2796" spans="1:6" x14ac:dyDescent="0.25">
      <c r="A2796" s="14" t="str">
        <f t="shared" si="43"/>
        <v>45775608</v>
      </c>
      <c r="B2796" s="18" t="s">
        <v>5626</v>
      </c>
      <c r="C2796" s="18" t="s">
        <v>5627</v>
      </c>
      <c r="D2796" s="18" t="s">
        <v>60</v>
      </c>
      <c r="E2796" s="20">
        <v>2067062.76</v>
      </c>
      <c r="F2796" s="21">
        <v>1</v>
      </c>
    </row>
    <row r="2797" spans="1:6" x14ac:dyDescent="0.25">
      <c r="A2797" s="14" t="str">
        <f t="shared" si="43"/>
        <v>45822368</v>
      </c>
      <c r="B2797" s="14" t="s">
        <v>5628</v>
      </c>
      <c r="C2797" s="14" t="s">
        <v>5629</v>
      </c>
      <c r="D2797" s="14" t="s">
        <v>60</v>
      </c>
      <c r="E2797" s="16">
        <v>319204.96999999997</v>
      </c>
      <c r="F2797" s="17">
        <v>1</v>
      </c>
    </row>
    <row r="2798" spans="1:6" x14ac:dyDescent="0.25">
      <c r="A2798" s="14" t="str">
        <f t="shared" si="43"/>
        <v>45889623</v>
      </c>
      <c r="B2798" s="14" t="s">
        <v>5630</v>
      </c>
      <c r="C2798" s="14" t="s">
        <v>5631</v>
      </c>
      <c r="D2798" s="14" t="s">
        <v>60</v>
      </c>
      <c r="E2798" s="16">
        <v>20156833.460000001</v>
      </c>
      <c r="F2798" s="17">
        <v>1</v>
      </c>
    </row>
    <row r="2799" spans="1:6" x14ac:dyDescent="0.25">
      <c r="A2799" s="14" t="str">
        <f t="shared" si="43"/>
        <v>45923687</v>
      </c>
      <c r="B2799" s="14" t="s">
        <v>5632</v>
      </c>
      <c r="C2799" s="14" t="s">
        <v>5633</v>
      </c>
      <c r="D2799" s="14" t="s">
        <v>60</v>
      </c>
      <c r="E2799" s="16">
        <v>190570.94</v>
      </c>
      <c r="F2799" s="17">
        <v>1</v>
      </c>
    </row>
    <row r="2800" spans="1:6" x14ac:dyDescent="0.25">
      <c r="A2800" s="14" t="str">
        <f t="shared" si="43"/>
        <v>45931359</v>
      </c>
      <c r="B2800" s="18" t="s">
        <v>5634</v>
      </c>
      <c r="C2800" s="18" t="s">
        <v>5635</v>
      </c>
      <c r="D2800" s="18" t="s">
        <v>60</v>
      </c>
      <c r="E2800" s="20">
        <v>1861556.12</v>
      </c>
      <c r="F2800" s="21">
        <v>1</v>
      </c>
    </row>
    <row r="2801" spans="1:6" x14ac:dyDescent="0.25">
      <c r="A2801" s="14" t="str">
        <f t="shared" si="43"/>
        <v>45987070</v>
      </c>
      <c r="B2801" s="18" t="s">
        <v>5636</v>
      </c>
      <c r="C2801" s="18" t="s">
        <v>5637</v>
      </c>
      <c r="D2801" s="18" t="s">
        <v>60</v>
      </c>
      <c r="E2801" s="20">
        <v>1917556.13</v>
      </c>
      <c r="F2801" s="21">
        <v>1</v>
      </c>
    </row>
    <row r="2802" spans="1:6" x14ac:dyDescent="0.25">
      <c r="A2802" s="14" t="str">
        <f t="shared" si="43"/>
        <v>46009718</v>
      </c>
      <c r="B2802" s="18" t="s">
        <v>5638</v>
      </c>
      <c r="C2802" s="18" t="s">
        <v>5639</v>
      </c>
      <c r="D2802" s="18" t="s">
        <v>60</v>
      </c>
      <c r="E2802" s="20">
        <v>64275093.020000003</v>
      </c>
      <c r="F2802" s="21">
        <v>1</v>
      </c>
    </row>
    <row r="2803" spans="1:6" x14ac:dyDescent="0.25">
      <c r="A2803" s="14" t="str">
        <f t="shared" si="43"/>
        <v>46023149</v>
      </c>
      <c r="B2803" s="18" t="s">
        <v>5640</v>
      </c>
      <c r="C2803" s="18" t="s">
        <v>5641</v>
      </c>
      <c r="D2803" s="18" t="s">
        <v>60</v>
      </c>
      <c r="E2803" s="20">
        <v>4152540.38</v>
      </c>
      <c r="F2803" s="21">
        <v>1</v>
      </c>
    </row>
    <row r="2804" spans="1:6" x14ac:dyDescent="0.25">
      <c r="A2804" s="14" t="str">
        <f t="shared" si="43"/>
        <v>46030318</v>
      </c>
      <c r="B2804" s="18" t="s">
        <v>5642</v>
      </c>
      <c r="C2804" s="18" t="s">
        <v>5643</v>
      </c>
      <c r="D2804" s="18" t="s">
        <v>60</v>
      </c>
      <c r="E2804" s="20">
        <v>175044341.97999999</v>
      </c>
      <c r="F2804" s="21">
        <v>1</v>
      </c>
    </row>
    <row r="2805" spans="1:6" x14ac:dyDescent="0.25">
      <c r="A2805" s="14" t="str">
        <f t="shared" si="43"/>
        <v>46030318</v>
      </c>
      <c r="B2805" s="18" t="s">
        <v>5644</v>
      </c>
      <c r="C2805" s="18" t="s">
        <v>5643</v>
      </c>
      <c r="D2805" s="18" t="s">
        <v>60</v>
      </c>
      <c r="E2805" s="20">
        <v>9086.39</v>
      </c>
      <c r="F2805" s="21">
        <v>1</v>
      </c>
    </row>
    <row r="2806" spans="1:6" x14ac:dyDescent="0.25">
      <c r="A2806" s="14" t="str">
        <f t="shared" si="43"/>
        <v>46036018</v>
      </c>
      <c r="B2806" s="14" t="s">
        <v>5645</v>
      </c>
      <c r="C2806" s="14" t="s">
        <v>5646</v>
      </c>
      <c r="D2806" s="14" t="s">
        <v>60</v>
      </c>
      <c r="E2806" s="16">
        <v>27199437.469999999</v>
      </c>
      <c r="F2806" s="17">
        <v>1</v>
      </c>
    </row>
    <row r="2807" spans="1:6" x14ac:dyDescent="0.25">
      <c r="A2807" s="14" t="str">
        <f t="shared" si="43"/>
        <v>46042859</v>
      </c>
      <c r="B2807" s="18" t="s">
        <v>5647</v>
      </c>
      <c r="C2807" s="18" t="s">
        <v>5648</v>
      </c>
      <c r="D2807" s="18" t="s">
        <v>60</v>
      </c>
      <c r="E2807" s="20">
        <v>17350569.170000002</v>
      </c>
      <c r="F2807" s="21">
        <v>1</v>
      </c>
    </row>
    <row r="2808" spans="1:6" x14ac:dyDescent="0.25">
      <c r="A2808" s="14" t="str">
        <f t="shared" si="43"/>
        <v>46043980</v>
      </c>
      <c r="B2808" s="18" t="s">
        <v>5649</v>
      </c>
      <c r="C2808" s="18" t="s">
        <v>5650</v>
      </c>
      <c r="D2808" s="18" t="s">
        <v>60</v>
      </c>
      <c r="E2808" s="20">
        <v>74844887.359999999</v>
      </c>
      <c r="F2808" s="21">
        <v>1</v>
      </c>
    </row>
    <row r="2809" spans="1:6" x14ac:dyDescent="0.25">
      <c r="A2809" s="14" t="str">
        <f t="shared" si="43"/>
        <v>46045290</v>
      </c>
      <c r="B2809" s="18" t="s">
        <v>5651</v>
      </c>
      <c r="C2809" s="18" t="s">
        <v>5652</v>
      </c>
      <c r="D2809" s="18" t="s">
        <v>60</v>
      </c>
      <c r="E2809" s="20">
        <v>160422618.47</v>
      </c>
      <c r="F2809" s="21">
        <v>1</v>
      </c>
    </row>
    <row r="2810" spans="1:6" s="30" customFormat="1" x14ac:dyDescent="0.25">
      <c r="A2810" s="27" t="str">
        <f t="shared" si="43"/>
        <v>46056487</v>
      </c>
      <c r="B2810" s="27" t="s">
        <v>176</v>
      </c>
      <c r="C2810" s="27" t="s">
        <v>20</v>
      </c>
      <c r="D2810" s="27" t="s">
        <v>60</v>
      </c>
      <c r="E2810" s="28">
        <v>8363336.1399999997</v>
      </c>
      <c r="F2810" s="29">
        <v>1</v>
      </c>
    </row>
    <row r="2811" spans="1:6" x14ac:dyDescent="0.25">
      <c r="A2811" s="14" t="str">
        <f t="shared" si="43"/>
        <v>46308862</v>
      </c>
      <c r="B2811" s="18" t="s">
        <v>5653</v>
      </c>
      <c r="C2811" s="18" t="s">
        <v>5654</v>
      </c>
      <c r="D2811" s="18" t="s">
        <v>60</v>
      </c>
      <c r="E2811" s="20">
        <v>12594226.25</v>
      </c>
      <c r="F2811" s="21">
        <v>1</v>
      </c>
    </row>
    <row r="2812" spans="1:6" x14ac:dyDescent="0.25">
      <c r="A2812" s="14" t="str">
        <f t="shared" si="43"/>
        <v>46396602</v>
      </c>
      <c r="B2812" s="14" t="s">
        <v>5655</v>
      </c>
      <c r="C2812" s="14" t="s">
        <v>5656</v>
      </c>
      <c r="D2812" s="14" t="s">
        <v>60</v>
      </c>
      <c r="E2812" s="16">
        <v>26077660.25</v>
      </c>
      <c r="F2812" s="17">
        <v>1</v>
      </c>
    </row>
    <row r="2813" spans="1:6" x14ac:dyDescent="0.25">
      <c r="A2813" s="14" t="str">
        <f t="shared" si="43"/>
        <v>46466447</v>
      </c>
      <c r="B2813" s="14" t="s">
        <v>5657</v>
      </c>
      <c r="C2813" s="14" t="s">
        <v>5658</v>
      </c>
      <c r="D2813" s="14" t="s">
        <v>60</v>
      </c>
      <c r="E2813" s="16">
        <v>71856.75</v>
      </c>
      <c r="F2813" s="17">
        <v>1</v>
      </c>
    </row>
    <row r="2814" spans="1:6" x14ac:dyDescent="0.25">
      <c r="A2814" s="14" t="str">
        <f t="shared" si="43"/>
        <v>46502423</v>
      </c>
      <c r="B2814" s="14" t="s">
        <v>5659</v>
      </c>
      <c r="C2814" s="14" t="s">
        <v>5660</v>
      </c>
      <c r="D2814" s="14" t="s">
        <v>60</v>
      </c>
      <c r="E2814" s="16">
        <v>71990303.569999993</v>
      </c>
      <c r="F2814" s="17">
        <v>1</v>
      </c>
    </row>
    <row r="2815" spans="1:6" x14ac:dyDescent="0.25">
      <c r="A2815" s="14" t="str">
        <f t="shared" si="43"/>
        <v>46588349</v>
      </c>
      <c r="B2815" s="18" t="s">
        <v>5661</v>
      </c>
      <c r="C2815" s="18" t="s">
        <v>5662</v>
      </c>
      <c r="D2815" s="18" t="s">
        <v>60</v>
      </c>
      <c r="E2815" s="20">
        <v>4514500.2300000004</v>
      </c>
      <c r="F2815" s="21">
        <v>1</v>
      </c>
    </row>
    <row r="2816" spans="1:6" x14ac:dyDescent="0.25">
      <c r="A2816" s="14" t="str">
        <f t="shared" si="43"/>
        <v>46639712</v>
      </c>
      <c r="B2816" s="18" t="s">
        <v>5663</v>
      </c>
      <c r="C2816" s="18" t="s">
        <v>5664</v>
      </c>
      <c r="D2816" s="18" t="s">
        <v>60</v>
      </c>
      <c r="E2816" s="20">
        <v>109561898.95</v>
      </c>
      <c r="F2816" s="21">
        <v>1</v>
      </c>
    </row>
    <row r="2817" spans="1:6" x14ac:dyDescent="0.25">
      <c r="A2817" s="14" t="str">
        <f t="shared" si="43"/>
        <v>46642658</v>
      </c>
      <c r="B2817" s="18" t="s">
        <v>5665</v>
      </c>
      <c r="C2817" s="18" t="s">
        <v>5666</v>
      </c>
      <c r="D2817" s="18" t="s">
        <v>60</v>
      </c>
      <c r="E2817" s="20">
        <v>66001.45</v>
      </c>
      <c r="F2817" s="21">
        <v>1</v>
      </c>
    </row>
    <row r="2818" spans="1:6" x14ac:dyDescent="0.25">
      <c r="A2818" s="14" t="str">
        <f t="shared" si="43"/>
        <v>46746319</v>
      </c>
      <c r="B2818" s="18" t="s">
        <v>5667</v>
      </c>
      <c r="C2818" s="18" t="s">
        <v>5668</v>
      </c>
      <c r="D2818" s="18" t="s">
        <v>60</v>
      </c>
      <c r="E2818" s="20">
        <v>461673.92</v>
      </c>
      <c r="F2818" s="21">
        <v>1</v>
      </c>
    </row>
    <row r="2819" spans="1:6" x14ac:dyDescent="0.25">
      <c r="A2819" s="14" t="str">
        <f t="shared" si="43"/>
        <v>46746699</v>
      </c>
      <c r="B2819" s="18" t="s">
        <v>5669</v>
      </c>
      <c r="C2819" s="18" t="s">
        <v>5670</v>
      </c>
      <c r="D2819" s="18" t="s">
        <v>60</v>
      </c>
      <c r="E2819" s="20">
        <v>261054.22</v>
      </c>
      <c r="F2819" s="21">
        <v>1</v>
      </c>
    </row>
    <row r="2820" spans="1:6" x14ac:dyDescent="0.25">
      <c r="A2820" s="14" t="str">
        <f t="shared" si="43"/>
        <v>46886149</v>
      </c>
      <c r="B2820" s="14" t="s">
        <v>5671</v>
      </c>
      <c r="C2820" s="14" t="s">
        <v>5672</v>
      </c>
      <c r="D2820" s="14" t="s">
        <v>60</v>
      </c>
      <c r="E2820" s="16">
        <v>1804286.53</v>
      </c>
      <c r="F2820" s="17">
        <v>1</v>
      </c>
    </row>
    <row r="2821" spans="1:6" x14ac:dyDescent="0.25">
      <c r="A2821" s="14" t="str">
        <f t="shared" si="43"/>
        <v>46925111</v>
      </c>
      <c r="B2821" s="18" t="s">
        <v>5673</v>
      </c>
      <c r="C2821" s="18" t="s">
        <v>5674</v>
      </c>
      <c r="D2821" s="18" t="s">
        <v>60</v>
      </c>
      <c r="E2821" s="20">
        <v>34432695.039999999</v>
      </c>
      <c r="F2821" s="21">
        <v>1</v>
      </c>
    </row>
    <row r="2822" spans="1:6" x14ac:dyDescent="0.25">
      <c r="A2822" s="14" t="str">
        <f t="shared" si="43"/>
        <v>47024005</v>
      </c>
      <c r="B2822" s="18" t="s">
        <v>5675</v>
      </c>
      <c r="C2822" s="18" t="s">
        <v>5676</v>
      </c>
      <c r="D2822" s="18" t="s">
        <v>60</v>
      </c>
      <c r="E2822" s="20">
        <v>9325345.3300000001</v>
      </c>
      <c r="F2822" s="21">
        <v>1</v>
      </c>
    </row>
    <row r="2823" spans="1:6" x14ac:dyDescent="0.25">
      <c r="A2823" s="14" t="str">
        <f t="shared" ref="A2823:A2886" si="44">LEFT(SUBSTITUTE(SUBSTITUTE(SUBSTITUTE(SUBSTITUTE(TRIM(B2823),".",""),"/",""),"-","")," ",""), 8)</f>
        <v>47074851</v>
      </c>
      <c r="B2823" s="14" t="s">
        <v>5677</v>
      </c>
      <c r="C2823" s="14" t="s">
        <v>5678</v>
      </c>
      <c r="D2823" s="14" t="s">
        <v>60</v>
      </c>
      <c r="E2823" s="16">
        <v>474465.49</v>
      </c>
      <c r="F2823" s="17">
        <v>1</v>
      </c>
    </row>
    <row r="2824" spans="1:6" x14ac:dyDescent="0.25">
      <c r="A2824" s="14" t="str">
        <f t="shared" si="44"/>
        <v>47078019</v>
      </c>
      <c r="B2824" s="14" t="s">
        <v>5679</v>
      </c>
      <c r="C2824" s="14" t="s">
        <v>5680</v>
      </c>
      <c r="D2824" s="14" t="s">
        <v>60</v>
      </c>
      <c r="E2824" s="16">
        <v>1085759.07</v>
      </c>
      <c r="F2824" s="17">
        <v>1</v>
      </c>
    </row>
    <row r="2825" spans="1:6" x14ac:dyDescent="0.25">
      <c r="A2825" s="14" t="str">
        <f t="shared" si="44"/>
        <v>47140322</v>
      </c>
      <c r="B2825" s="14" t="s">
        <v>5681</v>
      </c>
      <c r="C2825" s="14" t="s">
        <v>5682</v>
      </c>
      <c r="D2825" s="14" t="s">
        <v>60</v>
      </c>
      <c r="E2825" s="16">
        <v>7667889.7999999998</v>
      </c>
      <c r="F2825" s="17">
        <v>1</v>
      </c>
    </row>
    <row r="2826" spans="1:6" x14ac:dyDescent="0.25">
      <c r="A2826" s="14" t="str">
        <f t="shared" si="44"/>
        <v>47218151</v>
      </c>
      <c r="B2826" s="18" t="s">
        <v>5683</v>
      </c>
      <c r="C2826" s="18" t="s">
        <v>5684</v>
      </c>
      <c r="D2826" s="18" t="s">
        <v>60</v>
      </c>
      <c r="E2826" s="20">
        <v>1365965.01</v>
      </c>
      <c r="F2826" s="21">
        <v>1</v>
      </c>
    </row>
    <row r="2827" spans="1:6" x14ac:dyDescent="0.25">
      <c r="A2827" s="14" t="str">
        <f t="shared" si="44"/>
        <v>47266838</v>
      </c>
      <c r="B2827" s="14" t="s">
        <v>5685</v>
      </c>
      <c r="C2827" s="14" t="s">
        <v>5686</v>
      </c>
      <c r="D2827" s="14" t="s">
        <v>60</v>
      </c>
      <c r="E2827" s="16">
        <v>1680112.08</v>
      </c>
      <c r="F2827" s="17">
        <v>1</v>
      </c>
    </row>
    <row r="2828" spans="1:6" x14ac:dyDescent="0.25">
      <c r="A2828" s="14" t="str">
        <f t="shared" si="44"/>
        <v>47368675</v>
      </c>
      <c r="B2828" s="14" t="s">
        <v>5687</v>
      </c>
      <c r="C2828" s="14" t="s">
        <v>5688</v>
      </c>
      <c r="D2828" s="14" t="s">
        <v>60</v>
      </c>
      <c r="E2828" s="16">
        <v>8824469.5800000001</v>
      </c>
      <c r="F2828" s="17">
        <v>1</v>
      </c>
    </row>
    <row r="2829" spans="1:6" x14ac:dyDescent="0.25">
      <c r="A2829" s="14" t="str">
        <f t="shared" si="44"/>
        <v>47404801</v>
      </c>
      <c r="B2829" s="14" t="s">
        <v>5689</v>
      </c>
      <c r="C2829" s="14" t="s">
        <v>5690</v>
      </c>
      <c r="D2829" s="14" t="s">
        <v>60</v>
      </c>
      <c r="E2829" s="16">
        <v>10251378.34</v>
      </c>
      <c r="F2829" s="17">
        <v>1</v>
      </c>
    </row>
    <row r="2830" spans="1:6" x14ac:dyDescent="0.25">
      <c r="A2830" s="14" t="str">
        <f t="shared" si="44"/>
        <v>47431697</v>
      </c>
      <c r="B2830" s="18" t="s">
        <v>5691</v>
      </c>
      <c r="C2830" s="18" t="s">
        <v>5692</v>
      </c>
      <c r="D2830" s="18" t="s">
        <v>60</v>
      </c>
      <c r="E2830" s="20">
        <v>42188785.270000003</v>
      </c>
      <c r="F2830" s="21">
        <v>1</v>
      </c>
    </row>
    <row r="2831" spans="1:6" x14ac:dyDescent="0.25">
      <c r="A2831" s="14" t="str">
        <f t="shared" si="44"/>
        <v>47467923</v>
      </c>
      <c r="B2831" s="14" t="s">
        <v>5693</v>
      </c>
      <c r="C2831" s="14" t="s">
        <v>5694</v>
      </c>
      <c r="D2831" s="14" t="s">
        <v>60</v>
      </c>
      <c r="E2831" s="16">
        <v>27422.240000000002</v>
      </c>
      <c r="F2831" s="17">
        <v>1</v>
      </c>
    </row>
    <row r="2832" spans="1:6" x14ac:dyDescent="0.25">
      <c r="A2832" s="14" t="str">
        <f t="shared" si="44"/>
        <v>47494497</v>
      </c>
      <c r="B2832" s="14" t="s">
        <v>5695</v>
      </c>
      <c r="C2832" s="14" t="s">
        <v>5696</v>
      </c>
      <c r="D2832" s="14" t="s">
        <v>60</v>
      </c>
      <c r="E2832" s="16">
        <v>164838.75</v>
      </c>
      <c r="F2832" s="17">
        <v>1</v>
      </c>
    </row>
    <row r="2833" spans="1:6" x14ac:dyDescent="0.25">
      <c r="A2833" s="14" t="str">
        <f t="shared" si="44"/>
        <v>47571039</v>
      </c>
      <c r="B2833" s="14" t="s">
        <v>5697</v>
      </c>
      <c r="C2833" s="14" t="s">
        <v>5698</v>
      </c>
      <c r="D2833" s="14" t="s">
        <v>60</v>
      </c>
      <c r="E2833" s="16">
        <v>3259407.36</v>
      </c>
      <c r="F2833" s="17">
        <v>1</v>
      </c>
    </row>
    <row r="2834" spans="1:6" x14ac:dyDescent="0.25">
      <c r="A2834" s="14" t="str">
        <f t="shared" si="44"/>
        <v>47598818</v>
      </c>
      <c r="B2834" s="14" t="s">
        <v>5699</v>
      </c>
      <c r="C2834" s="14" t="s">
        <v>5700</v>
      </c>
      <c r="D2834" s="14" t="s">
        <v>60</v>
      </c>
      <c r="E2834" s="16">
        <v>2586965.64</v>
      </c>
      <c r="F2834" s="17">
        <v>1</v>
      </c>
    </row>
    <row r="2835" spans="1:6" x14ac:dyDescent="0.25">
      <c r="A2835" s="14" t="str">
        <f t="shared" si="44"/>
        <v>47712054</v>
      </c>
      <c r="B2835" s="18" t="s">
        <v>5701</v>
      </c>
      <c r="C2835" s="18" t="s">
        <v>5702</v>
      </c>
      <c r="D2835" s="18" t="s">
        <v>60</v>
      </c>
      <c r="E2835" s="20">
        <v>37632165.469999999</v>
      </c>
      <c r="F2835" s="21">
        <v>1</v>
      </c>
    </row>
    <row r="2836" spans="1:6" x14ac:dyDescent="0.25">
      <c r="A2836" s="14" t="str">
        <f t="shared" si="44"/>
        <v>47717467</v>
      </c>
      <c r="B2836" s="14" t="s">
        <v>5703</v>
      </c>
      <c r="C2836" s="14" t="s">
        <v>5704</v>
      </c>
      <c r="D2836" s="14" t="s">
        <v>60</v>
      </c>
      <c r="E2836" s="16">
        <v>36741.410000000003</v>
      </c>
      <c r="F2836" s="17">
        <v>1</v>
      </c>
    </row>
    <row r="2837" spans="1:6" x14ac:dyDescent="0.25">
      <c r="A2837" s="14" t="str">
        <f t="shared" si="44"/>
        <v>47719125</v>
      </c>
      <c r="B2837" s="14" t="s">
        <v>5705</v>
      </c>
      <c r="C2837" s="14" t="s">
        <v>5706</v>
      </c>
      <c r="D2837" s="14" t="s">
        <v>199</v>
      </c>
      <c r="E2837" s="16">
        <v>52218.559999999998</v>
      </c>
      <c r="F2837" s="17">
        <v>1</v>
      </c>
    </row>
    <row r="2838" spans="1:6" x14ac:dyDescent="0.25">
      <c r="A2838" s="14" t="str">
        <f t="shared" si="44"/>
        <v>47724026</v>
      </c>
      <c r="B2838" s="18" t="s">
        <v>5707</v>
      </c>
      <c r="C2838" s="18" t="s">
        <v>5708</v>
      </c>
      <c r="D2838" s="18" t="s">
        <v>60</v>
      </c>
      <c r="E2838" s="20">
        <v>30533575.350000001</v>
      </c>
      <c r="F2838" s="21">
        <v>1</v>
      </c>
    </row>
    <row r="2839" spans="1:6" x14ac:dyDescent="0.25">
      <c r="A2839" s="14" t="str">
        <f t="shared" si="44"/>
        <v>47759428</v>
      </c>
      <c r="B2839" s="18" t="s">
        <v>5709</v>
      </c>
      <c r="C2839" s="18" t="s">
        <v>5710</v>
      </c>
      <c r="D2839" s="18" t="s">
        <v>60</v>
      </c>
      <c r="E2839" s="20">
        <v>506633.52</v>
      </c>
      <c r="F2839" s="21">
        <v>1</v>
      </c>
    </row>
    <row r="2840" spans="1:6" x14ac:dyDescent="0.25">
      <c r="A2840" s="14" t="str">
        <f t="shared" si="44"/>
        <v>47770102</v>
      </c>
      <c r="B2840" s="14" t="s">
        <v>5711</v>
      </c>
      <c r="C2840" s="14" t="s">
        <v>5712</v>
      </c>
      <c r="D2840" s="14" t="s">
        <v>60</v>
      </c>
      <c r="E2840" s="16">
        <v>1102711.76</v>
      </c>
      <c r="F2840" s="17">
        <v>1</v>
      </c>
    </row>
    <row r="2841" spans="1:6" x14ac:dyDescent="0.25">
      <c r="A2841" s="14" t="str">
        <f t="shared" si="44"/>
        <v>47774948</v>
      </c>
      <c r="B2841" s="14" t="s">
        <v>5713</v>
      </c>
      <c r="C2841" s="14" t="s">
        <v>5714</v>
      </c>
      <c r="D2841" s="14" t="s">
        <v>60</v>
      </c>
      <c r="E2841" s="16">
        <v>57383731.840000004</v>
      </c>
      <c r="F2841" s="17">
        <v>1</v>
      </c>
    </row>
    <row r="2842" spans="1:6" x14ac:dyDescent="0.25">
      <c r="A2842" s="14" t="str">
        <f t="shared" si="44"/>
        <v>47844287</v>
      </c>
      <c r="B2842" s="14" t="s">
        <v>5715</v>
      </c>
      <c r="C2842" s="14" t="s">
        <v>5716</v>
      </c>
      <c r="D2842" s="14" t="s">
        <v>60</v>
      </c>
      <c r="E2842" s="16">
        <v>25633310.460000001</v>
      </c>
      <c r="F2842" s="17">
        <v>1</v>
      </c>
    </row>
    <row r="2843" spans="1:6" x14ac:dyDescent="0.25">
      <c r="A2843" s="14" t="str">
        <f t="shared" si="44"/>
        <v>47929187</v>
      </c>
      <c r="B2843" s="14" t="s">
        <v>5717</v>
      </c>
      <c r="C2843" s="14" t="s">
        <v>5718</v>
      </c>
      <c r="D2843" s="14" t="s">
        <v>60</v>
      </c>
      <c r="E2843" s="16">
        <v>643777.32999999996</v>
      </c>
      <c r="F2843" s="17">
        <v>1</v>
      </c>
    </row>
    <row r="2844" spans="1:6" x14ac:dyDescent="0.25">
      <c r="A2844" s="14" t="str">
        <f t="shared" si="44"/>
        <v>47947429</v>
      </c>
      <c r="B2844" s="14" t="s">
        <v>5719</v>
      </c>
      <c r="C2844" s="14" t="s">
        <v>5720</v>
      </c>
      <c r="D2844" s="14" t="s">
        <v>60</v>
      </c>
      <c r="E2844" s="16">
        <v>38300.15</v>
      </c>
      <c r="F2844" s="17">
        <v>1</v>
      </c>
    </row>
    <row r="2845" spans="1:6" x14ac:dyDescent="0.25">
      <c r="A2845" s="14" t="str">
        <f t="shared" si="44"/>
        <v>48209233</v>
      </c>
      <c r="B2845" s="14" t="s">
        <v>5721</v>
      </c>
      <c r="C2845" s="14" t="s">
        <v>5722</v>
      </c>
      <c r="D2845" s="14" t="s">
        <v>60</v>
      </c>
      <c r="E2845" s="16">
        <v>19462547.510000002</v>
      </c>
      <c r="F2845" s="17">
        <v>1</v>
      </c>
    </row>
    <row r="2846" spans="1:6" x14ac:dyDescent="0.25">
      <c r="A2846" s="14" t="str">
        <f t="shared" si="44"/>
        <v>48209704</v>
      </c>
      <c r="B2846" s="14" t="s">
        <v>5723</v>
      </c>
      <c r="C2846" s="14" t="s">
        <v>5724</v>
      </c>
      <c r="D2846" s="14" t="s">
        <v>60</v>
      </c>
      <c r="E2846" s="16">
        <v>16147636.73</v>
      </c>
      <c r="F2846" s="17">
        <v>1</v>
      </c>
    </row>
    <row r="2847" spans="1:6" x14ac:dyDescent="0.25">
      <c r="A2847" s="14" t="str">
        <f t="shared" si="44"/>
        <v>48211585</v>
      </c>
      <c r="B2847" s="18" t="s">
        <v>5725</v>
      </c>
      <c r="C2847" s="18" t="s">
        <v>5726</v>
      </c>
      <c r="D2847" s="18" t="s">
        <v>60</v>
      </c>
      <c r="E2847" s="20">
        <v>1464758.18</v>
      </c>
      <c r="F2847" s="21">
        <v>1</v>
      </c>
    </row>
    <row r="2848" spans="1:6" x14ac:dyDescent="0.25">
      <c r="A2848" s="14" t="str">
        <f t="shared" si="44"/>
        <v>48211585</v>
      </c>
      <c r="B2848" s="14" t="s">
        <v>5727</v>
      </c>
      <c r="C2848" s="14" t="s">
        <v>5726</v>
      </c>
      <c r="D2848" s="14" t="s">
        <v>60</v>
      </c>
      <c r="E2848" s="16">
        <v>1029177.23</v>
      </c>
      <c r="F2848" s="17">
        <v>1</v>
      </c>
    </row>
    <row r="2849" spans="1:6" x14ac:dyDescent="0.25">
      <c r="A2849" s="14" t="str">
        <f t="shared" si="44"/>
        <v>48288435</v>
      </c>
      <c r="B2849" s="14" t="s">
        <v>5728</v>
      </c>
      <c r="C2849" s="14" t="s">
        <v>5729</v>
      </c>
      <c r="D2849" s="14" t="s">
        <v>60</v>
      </c>
      <c r="E2849" s="16">
        <v>637239.02</v>
      </c>
      <c r="F2849" s="17">
        <v>1</v>
      </c>
    </row>
    <row r="2850" spans="1:6" x14ac:dyDescent="0.25">
      <c r="A2850" s="14" t="str">
        <f t="shared" si="44"/>
        <v>48310098</v>
      </c>
      <c r="B2850" s="14" t="s">
        <v>5730</v>
      </c>
      <c r="C2850" s="14" t="s">
        <v>5731</v>
      </c>
      <c r="D2850" s="14" t="s">
        <v>60</v>
      </c>
      <c r="E2850" s="16">
        <v>7185895.1500000004</v>
      </c>
      <c r="F2850" s="17">
        <v>1</v>
      </c>
    </row>
    <row r="2851" spans="1:6" x14ac:dyDescent="0.25">
      <c r="A2851" s="14" t="str">
        <f t="shared" si="44"/>
        <v>48315998</v>
      </c>
      <c r="B2851" s="18" t="s">
        <v>5732</v>
      </c>
      <c r="C2851" s="18" t="s">
        <v>5733</v>
      </c>
      <c r="D2851" s="18" t="s">
        <v>60</v>
      </c>
      <c r="E2851" s="20">
        <v>14885082</v>
      </c>
      <c r="F2851" s="21">
        <v>1</v>
      </c>
    </row>
    <row r="2852" spans="1:6" x14ac:dyDescent="0.25">
      <c r="A2852" s="14" t="str">
        <f t="shared" si="44"/>
        <v>48341283</v>
      </c>
      <c r="B2852" s="18" t="s">
        <v>5734</v>
      </c>
      <c r="C2852" s="18" t="s">
        <v>5735</v>
      </c>
      <c r="D2852" s="18" t="s">
        <v>60</v>
      </c>
      <c r="E2852" s="20">
        <v>238072.59</v>
      </c>
      <c r="F2852" s="21">
        <v>1</v>
      </c>
    </row>
    <row r="2853" spans="1:6" x14ac:dyDescent="0.25">
      <c r="A2853" s="14" t="str">
        <f t="shared" si="44"/>
        <v>48374680</v>
      </c>
      <c r="B2853" s="14" t="s">
        <v>5736</v>
      </c>
      <c r="C2853" s="14" t="s">
        <v>5737</v>
      </c>
      <c r="D2853" s="14" t="s">
        <v>60</v>
      </c>
      <c r="E2853" s="16">
        <v>105716211.84</v>
      </c>
      <c r="F2853" s="17">
        <v>1</v>
      </c>
    </row>
    <row r="2854" spans="1:6" x14ac:dyDescent="0.25">
      <c r="A2854" s="14" t="str">
        <f t="shared" si="44"/>
        <v>48374680</v>
      </c>
      <c r="B2854" s="18" t="s">
        <v>5738</v>
      </c>
      <c r="C2854" s="18" t="s">
        <v>5737</v>
      </c>
      <c r="D2854" s="18" t="s">
        <v>60</v>
      </c>
      <c r="E2854" s="20">
        <v>767309.07</v>
      </c>
      <c r="F2854" s="21">
        <v>1</v>
      </c>
    </row>
    <row r="2855" spans="1:6" x14ac:dyDescent="0.25">
      <c r="A2855" s="14" t="str">
        <f t="shared" si="44"/>
        <v>48433452</v>
      </c>
      <c r="B2855" s="18" t="s">
        <v>5739</v>
      </c>
      <c r="C2855" s="18" t="s">
        <v>5740</v>
      </c>
      <c r="D2855" s="18" t="s">
        <v>60</v>
      </c>
      <c r="E2855" s="20">
        <v>223128.99</v>
      </c>
      <c r="F2855" s="21">
        <v>1</v>
      </c>
    </row>
    <row r="2856" spans="1:6" x14ac:dyDescent="0.25">
      <c r="A2856" s="14" t="str">
        <f t="shared" si="44"/>
        <v>48449904</v>
      </c>
      <c r="B2856" s="14" t="s">
        <v>5741</v>
      </c>
      <c r="C2856" s="14" t="s">
        <v>5742</v>
      </c>
      <c r="D2856" s="14" t="s">
        <v>60</v>
      </c>
      <c r="E2856" s="16">
        <v>331165.74</v>
      </c>
      <c r="F2856" s="17">
        <v>1</v>
      </c>
    </row>
    <row r="2857" spans="1:6" x14ac:dyDescent="0.25">
      <c r="A2857" s="14" t="str">
        <f t="shared" si="44"/>
        <v>48457600</v>
      </c>
      <c r="B2857" s="14" t="s">
        <v>5743</v>
      </c>
      <c r="C2857" s="14" t="s">
        <v>5744</v>
      </c>
      <c r="D2857" s="14" t="s">
        <v>60</v>
      </c>
      <c r="E2857" s="16">
        <v>407565.5</v>
      </c>
      <c r="F2857" s="17">
        <v>1</v>
      </c>
    </row>
    <row r="2858" spans="1:6" x14ac:dyDescent="0.25">
      <c r="A2858" s="14" t="str">
        <f t="shared" si="44"/>
        <v>48464481</v>
      </c>
      <c r="B2858" s="18" t="s">
        <v>5745</v>
      </c>
      <c r="C2858" s="18" t="s">
        <v>5746</v>
      </c>
      <c r="D2858" s="18" t="s">
        <v>60</v>
      </c>
      <c r="E2858" s="20">
        <v>14961280.890000001</v>
      </c>
      <c r="F2858" s="21">
        <v>1</v>
      </c>
    </row>
    <row r="2859" spans="1:6" x14ac:dyDescent="0.25">
      <c r="A2859" s="14" t="str">
        <f t="shared" si="44"/>
        <v>48467054</v>
      </c>
      <c r="B2859" s="18" t="s">
        <v>5747</v>
      </c>
      <c r="C2859" s="18" t="s">
        <v>5748</v>
      </c>
      <c r="D2859" s="18" t="s">
        <v>60</v>
      </c>
      <c r="E2859" s="20">
        <v>23376.639999999999</v>
      </c>
      <c r="F2859" s="21">
        <v>1</v>
      </c>
    </row>
    <row r="2860" spans="1:6" x14ac:dyDescent="0.25">
      <c r="A2860" s="14" t="str">
        <f t="shared" si="44"/>
        <v>48584114</v>
      </c>
      <c r="B2860" s="18" t="s">
        <v>5749</v>
      </c>
      <c r="C2860" s="18" t="s">
        <v>5750</v>
      </c>
      <c r="D2860" s="18" t="s">
        <v>60</v>
      </c>
      <c r="E2860" s="20">
        <v>468657</v>
      </c>
      <c r="F2860" s="21">
        <v>1</v>
      </c>
    </row>
    <row r="2861" spans="1:6" x14ac:dyDescent="0.25">
      <c r="A2861" s="14" t="str">
        <f t="shared" si="44"/>
        <v>48607485</v>
      </c>
      <c r="B2861" s="14" t="s">
        <v>5751</v>
      </c>
      <c r="C2861" s="14" t="s">
        <v>5752</v>
      </c>
      <c r="D2861" s="14" t="s">
        <v>60</v>
      </c>
      <c r="E2861" s="16">
        <v>59408648.450000003</v>
      </c>
      <c r="F2861" s="17">
        <v>1</v>
      </c>
    </row>
    <row r="2862" spans="1:6" x14ac:dyDescent="0.25">
      <c r="A2862" s="14" t="str">
        <f t="shared" si="44"/>
        <v>48607485</v>
      </c>
      <c r="B2862" s="14" t="s">
        <v>5753</v>
      </c>
      <c r="C2862" s="14" t="s">
        <v>5752</v>
      </c>
      <c r="D2862" s="14" t="s">
        <v>60</v>
      </c>
      <c r="E2862" s="16">
        <v>43181157.420000002</v>
      </c>
      <c r="F2862" s="17">
        <v>1</v>
      </c>
    </row>
    <row r="2863" spans="1:6" x14ac:dyDescent="0.25">
      <c r="A2863" s="14" t="str">
        <f t="shared" si="44"/>
        <v>48607485</v>
      </c>
      <c r="B2863" s="14" t="s">
        <v>5754</v>
      </c>
      <c r="C2863" s="14" t="s">
        <v>5752</v>
      </c>
      <c r="D2863" s="14" t="s">
        <v>60</v>
      </c>
      <c r="E2863" s="16">
        <v>16196.19</v>
      </c>
      <c r="F2863" s="17">
        <v>1</v>
      </c>
    </row>
    <row r="2864" spans="1:6" x14ac:dyDescent="0.25">
      <c r="A2864" s="14" t="str">
        <f t="shared" si="44"/>
        <v>48607485</v>
      </c>
      <c r="B2864" s="18" t="s">
        <v>5755</v>
      </c>
      <c r="C2864" s="18" t="s">
        <v>5752</v>
      </c>
      <c r="D2864" s="18" t="s">
        <v>60</v>
      </c>
      <c r="E2864" s="20">
        <v>25560743.59</v>
      </c>
      <c r="F2864" s="21">
        <v>1</v>
      </c>
    </row>
    <row r="2865" spans="1:6" x14ac:dyDescent="0.25">
      <c r="A2865" s="14" t="str">
        <f t="shared" si="44"/>
        <v>48626493</v>
      </c>
      <c r="B2865" s="18" t="s">
        <v>5756</v>
      </c>
      <c r="C2865" s="18" t="s">
        <v>5757</v>
      </c>
      <c r="D2865" s="18" t="s">
        <v>60</v>
      </c>
      <c r="E2865" s="20">
        <v>8173374.7400000002</v>
      </c>
      <c r="F2865" s="21">
        <v>1</v>
      </c>
    </row>
    <row r="2866" spans="1:6" x14ac:dyDescent="0.25">
      <c r="A2866" s="14" t="str">
        <f t="shared" si="44"/>
        <v>48697338</v>
      </c>
      <c r="B2866" s="18" t="s">
        <v>5758</v>
      </c>
      <c r="C2866" s="18" t="s">
        <v>5759</v>
      </c>
      <c r="D2866" s="18" t="s">
        <v>60</v>
      </c>
      <c r="E2866" s="20">
        <v>460208301.06999999</v>
      </c>
      <c r="F2866" s="21">
        <v>1</v>
      </c>
    </row>
    <row r="2867" spans="1:6" x14ac:dyDescent="0.25">
      <c r="A2867" s="14" t="str">
        <f t="shared" si="44"/>
        <v>49017353</v>
      </c>
      <c r="B2867" s="14" t="s">
        <v>5760</v>
      </c>
      <c r="C2867" s="14" t="s">
        <v>5761</v>
      </c>
      <c r="D2867" s="14" t="s">
        <v>60</v>
      </c>
      <c r="E2867" s="16">
        <v>298138.44</v>
      </c>
      <c r="F2867" s="17">
        <v>1</v>
      </c>
    </row>
    <row r="2868" spans="1:6" x14ac:dyDescent="0.25">
      <c r="A2868" s="14" t="str">
        <f t="shared" si="44"/>
        <v>49021348</v>
      </c>
      <c r="B2868" s="14" t="s">
        <v>5762</v>
      </c>
      <c r="C2868" s="14" t="s">
        <v>5763</v>
      </c>
      <c r="D2868" s="14" t="s">
        <v>60</v>
      </c>
      <c r="E2868" s="16">
        <v>5797521.7599999998</v>
      </c>
      <c r="F2868" s="17">
        <v>1</v>
      </c>
    </row>
    <row r="2869" spans="1:6" x14ac:dyDescent="0.25">
      <c r="A2869" s="14" t="str">
        <f t="shared" si="44"/>
        <v>49052533</v>
      </c>
      <c r="B2869" s="18" t="s">
        <v>5764</v>
      </c>
      <c r="C2869" s="18" t="s">
        <v>5765</v>
      </c>
      <c r="D2869" s="18" t="s">
        <v>60</v>
      </c>
      <c r="E2869" s="20">
        <v>6326807.7199999997</v>
      </c>
      <c r="F2869" s="21">
        <v>1</v>
      </c>
    </row>
    <row r="2870" spans="1:6" x14ac:dyDescent="0.25">
      <c r="A2870" s="14" t="str">
        <f t="shared" si="44"/>
        <v>49270671</v>
      </c>
      <c r="B2870" s="18" t="s">
        <v>5766</v>
      </c>
      <c r="C2870" s="18" t="s">
        <v>5767</v>
      </c>
      <c r="D2870" s="18" t="s">
        <v>60</v>
      </c>
      <c r="E2870" s="20">
        <v>20545035.100000001</v>
      </c>
      <c r="F2870" s="21">
        <v>1</v>
      </c>
    </row>
    <row r="2871" spans="1:6" x14ac:dyDescent="0.25">
      <c r="A2871" s="14" t="str">
        <f t="shared" si="44"/>
        <v>49376858</v>
      </c>
      <c r="B2871" s="18" t="s">
        <v>5768</v>
      </c>
      <c r="C2871" s="18" t="s">
        <v>5769</v>
      </c>
      <c r="D2871" s="18" t="s">
        <v>60</v>
      </c>
      <c r="E2871" s="20">
        <v>1191971.31</v>
      </c>
      <c r="F2871" s="21">
        <v>1</v>
      </c>
    </row>
    <row r="2872" spans="1:6" x14ac:dyDescent="0.25">
      <c r="A2872" s="14" t="str">
        <f t="shared" si="44"/>
        <v>49433808</v>
      </c>
      <c r="B2872" s="18" t="s">
        <v>5770</v>
      </c>
      <c r="C2872" s="18" t="s">
        <v>5771</v>
      </c>
      <c r="D2872" s="18" t="s">
        <v>60</v>
      </c>
      <c r="E2872" s="20">
        <v>4007832.48</v>
      </c>
      <c r="F2872" s="21">
        <v>1</v>
      </c>
    </row>
    <row r="2873" spans="1:6" x14ac:dyDescent="0.25">
      <c r="A2873" s="14" t="str">
        <f t="shared" si="44"/>
        <v>49460108</v>
      </c>
      <c r="B2873" s="18" t="s">
        <v>5772</v>
      </c>
      <c r="C2873" s="18" t="s">
        <v>5773</v>
      </c>
      <c r="D2873" s="18" t="s">
        <v>60</v>
      </c>
      <c r="E2873" s="20">
        <v>108594148.84999999</v>
      </c>
      <c r="F2873" s="21">
        <v>1</v>
      </c>
    </row>
    <row r="2874" spans="1:6" x14ac:dyDescent="0.25">
      <c r="A2874" s="14" t="str">
        <f t="shared" si="44"/>
        <v>49461320</v>
      </c>
      <c r="B2874" s="14" t="s">
        <v>5774</v>
      </c>
      <c r="C2874" s="14" t="s">
        <v>5775</v>
      </c>
      <c r="D2874" s="14" t="s">
        <v>60</v>
      </c>
      <c r="E2874" s="16">
        <v>2519792.1800000002</v>
      </c>
      <c r="F2874" s="17">
        <v>1</v>
      </c>
    </row>
    <row r="2875" spans="1:6" x14ac:dyDescent="0.25">
      <c r="A2875" s="14" t="str">
        <f t="shared" si="44"/>
        <v>49568496</v>
      </c>
      <c r="B2875" s="18" t="s">
        <v>5776</v>
      </c>
      <c r="C2875" s="18" t="s">
        <v>5777</v>
      </c>
      <c r="D2875" s="18" t="s">
        <v>60</v>
      </c>
      <c r="E2875" s="20">
        <v>5996743.04</v>
      </c>
      <c r="F2875" s="21">
        <v>1</v>
      </c>
    </row>
    <row r="2876" spans="1:6" x14ac:dyDescent="0.25">
      <c r="A2876" s="14" t="str">
        <f t="shared" si="44"/>
        <v>49572688</v>
      </c>
      <c r="B2876" s="18" t="s">
        <v>5778</v>
      </c>
      <c r="C2876" s="18" t="s">
        <v>5779</v>
      </c>
      <c r="D2876" s="18" t="s">
        <v>60</v>
      </c>
      <c r="E2876" s="20">
        <v>9914.08</v>
      </c>
      <c r="F2876" s="21">
        <v>1</v>
      </c>
    </row>
    <row r="2877" spans="1:6" x14ac:dyDescent="0.25">
      <c r="A2877" s="14" t="str">
        <f t="shared" si="44"/>
        <v>49667108</v>
      </c>
      <c r="B2877" s="18" t="s">
        <v>5780</v>
      </c>
      <c r="C2877" s="18" t="s">
        <v>5781</v>
      </c>
      <c r="D2877" s="18" t="s">
        <v>60</v>
      </c>
      <c r="E2877" s="20">
        <v>18913754.48</v>
      </c>
      <c r="F2877" s="21">
        <v>1</v>
      </c>
    </row>
    <row r="2878" spans="1:6" x14ac:dyDescent="0.25">
      <c r="A2878" s="14" t="str">
        <f t="shared" si="44"/>
        <v>49706088</v>
      </c>
      <c r="B2878" s="18" t="s">
        <v>5782</v>
      </c>
      <c r="C2878" s="18" t="s">
        <v>5783</v>
      </c>
      <c r="D2878" s="18" t="s">
        <v>60</v>
      </c>
      <c r="E2878" s="20">
        <v>7822737.5099999998</v>
      </c>
      <c r="F2878" s="21">
        <v>1</v>
      </c>
    </row>
    <row r="2879" spans="1:6" x14ac:dyDescent="0.25">
      <c r="A2879" s="14" t="str">
        <f t="shared" si="44"/>
        <v>49842321</v>
      </c>
      <c r="B2879" s="14" t="s">
        <v>5784</v>
      </c>
      <c r="C2879" s="14" t="s">
        <v>5785</v>
      </c>
      <c r="D2879" s="14" t="s">
        <v>60</v>
      </c>
      <c r="E2879" s="16">
        <v>367102.73</v>
      </c>
      <c r="F2879" s="17">
        <v>1</v>
      </c>
    </row>
    <row r="2880" spans="1:6" x14ac:dyDescent="0.25">
      <c r="A2880" s="14" t="str">
        <f t="shared" si="44"/>
        <v>49889835</v>
      </c>
      <c r="B2880" s="18" t="s">
        <v>5786</v>
      </c>
      <c r="C2880" s="18" t="s">
        <v>5787</v>
      </c>
      <c r="D2880" s="18" t="s">
        <v>60</v>
      </c>
      <c r="E2880" s="20">
        <v>2051945.84</v>
      </c>
      <c r="F2880" s="21">
        <v>1</v>
      </c>
    </row>
    <row r="2881" spans="1:6" x14ac:dyDescent="0.25">
      <c r="A2881" s="14" t="str">
        <f t="shared" si="44"/>
        <v>49911233</v>
      </c>
      <c r="B2881" s="18" t="s">
        <v>5788</v>
      </c>
      <c r="C2881" s="18" t="s">
        <v>5789</v>
      </c>
      <c r="D2881" s="18" t="s">
        <v>60</v>
      </c>
      <c r="E2881" s="20">
        <v>15741344.73</v>
      </c>
      <c r="F2881" s="21">
        <v>1</v>
      </c>
    </row>
    <row r="2882" spans="1:6" x14ac:dyDescent="0.25">
      <c r="A2882" s="14" t="str">
        <f t="shared" si="44"/>
        <v>49979230</v>
      </c>
      <c r="B2882" s="18" t="s">
        <v>5790</v>
      </c>
      <c r="C2882" s="18" t="s">
        <v>18</v>
      </c>
      <c r="D2882" s="18" t="s">
        <v>60</v>
      </c>
      <c r="E2882" s="20">
        <v>17276258.34</v>
      </c>
      <c r="F2882" s="21">
        <v>1</v>
      </c>
    </row>
    <row r="2883" spans="1:6" x14ac:dyDescent="0.25">
      <c r="A2883" s="14" t="str">
        <f t="shared" si="44"/>
        <v>50015940</v>
      </c>
      <c r="B2883" s="18" t="s">
        <v>5791</v>
      </c>
      <c r="C2883" s="18" t="s">
        <v>5792</v>
      </c>
      <c r="D2883" s="18" t="s">
        <v>60</v>
      </c>
      <c r="E2883" s="20">
        <v>1679897.27</v>
      </c>
      <c r="F2883" s="21">
        <v>1</v>
      </c>
    </row>
    <row r="2884" spans="1:6" x14ac:dyDescent="0.25">
      <c r="A2884" s="14" t="str">
        <f t="shared" si="44"/>
        <v>50035609</v>
      </c>
      <c r="B2884" s="18" t="s">
        <v>5793</v>
      </c>
      <c r="C2884" s="18" t="s">
        <v>5794</v>
      </c>
      <c r="D2884" s="18" t="s">
        <v>60</v>
      </c>
      <c r="E2884" s="20">
        <v>89143.56</v>
      </c>
      <c r="F2884" s="21">
        <v>1</v>
      </c>
    </row>
    <row r="2885" spans="1:6" x14ac:dyDescent="0.25">
      <c r="A2885" s="14" t="str">
        <f t="shared" si="44"/>
        <v>50055250</v>
      </c>
      <c r="B2885" s="14" t="s">
        <v>5795</v>
      </c>
      <c r="C2885" s="14" t="s">
        <v>5796</v>
      </c>
      <c r="D2885" s="14" t="s">
        <v>60</v>
      </c>
      <c r="E2885" s="16">
        <v>13331493.630000001</v>
      </c>
      <c r="F2885" s="17">
        <v>1</v>
      </c>
    </row>
    <row r="2886" spans="1:6" x14ac:dyDescent="0.25">
      <c r="A2886" s="14" t="str">
        <f t="shared" si="44"/>
        <v>50119585</v>
      </c>
      <c r="B2886" s="14" t="s">
        <v>5797</v>
      </c>
      <c r="C2886" s="14" t="s">
        <v>5798</v>
      </c>
      <c r="D2886" s="14" t="s">
        <v>60</v>
      </c>
      <c r="E2886" s="16">
        <v>509650.17</v>
      </c>
      <c r="F2886" s="17">
        <v>1</v>
      </c>
    </row>
    <row r="2887" spans="1:6" x14ac:dyDescent="0.25">
      <c r="A2887" s="14" t="str">
        <f t="shared" ref="A2887:A2950" si="45">LEFT(SUBSTITUTE(SUBSTITUTE(SUBSTITUTE(SUBSTITUTE(TRIM(B2887),".",""),"/",""),"-","")," ",""), 8)</f>
        <v>50145317</v>
      </c>
      <c r="B2887" s="18" t="s">
        <v>5799</v>
      </c>
      <c r="C2887" s="18" t="s">
        <v>5800</v>
      </c>
      <c r="D2887" s="18" t="s">
        <v>60</v>
      </c>
      <c r="E2887" s="20">
        <v>222532825.06999999</v>
      </c>
      <c r="F2887" s="21">
        <v>1</v>
      </c>
    </row>
    <row r="2888" spans="1:6" x14ac:dyDescent="0.25">
      <c r="A2888" s="14" t="str">
        <f t="shared" si="45"/>
        <v>50385384</v>
      </c>
      <c r="B2888" s="14" t="s">
        <v>5801</v>
      </c>
      <c r="C2888" s="14" t="s">
        <v>4413</v>
      </c>
      <c r="D2888" s="14" t="s">
        <v>60</v>
      </c>
      <c r="E2888" s="16">
        <v>36873544.969999999</v>
      </c>
      <c r="F2888" s="17">
        <v>1</v>
      </c>
    </row>
    <row r="2889" spans="1:6" x14ac:dyDescent="0.25">
      <c r="A2889" s="14" t="str">
        <f t="shared" si="45"/>
        <v>50439553</v>
      </c>
      <c r="B2889" s="18" t="s">
        <v>5802</v>
      </c>
      <c r="C2889" s="18" t="s">
        <v>5803</v>
      </c>
      <c r="D2889" s="18" t="s">
        <v>60</v>
      </c>
      <c r="E2889" s="20">
        <v>11108086.119999999</v>
      </c>
      <c r="F2889" s="21">
        <v>1</v>
      </c>
    </row>
    <row r="2890" spans="1:6" x14ac:dyDescent="0.25">
      <c r="A2890" s="14" t="str">
        <f t="shared" si="45"/>
        <v>50449024</v>
      </c>
      <c r="B2890" s="18" t="s">
        <v>5804</v>
      </c>
      <c r="C2890" s="18" t="s">
        <v>5805</v>
      </c>
      <c r="D2890" s="18" t="s">
        <v>60</v>
      </c>
      <c r="E2890" s="20">
        <v>2616507.31</v>
      </c>
      <c r="F2890" s="21">
        <v>1</v>
      </c>
    </row>
    <row r="2891" spans="1:6" x14ac:dyDescent="0.25">
      <c r="A2891" s="14" t="str">
        <f t="shared" si="45"/>
        <v>50453703</v>
      </c>
      <c r="B2891" s="14" t="s">
        <v>5806</v>
      </c>
      <c r="C2891" s="14" t="s">
        <v>5807</v>
      </c>
      <c r="D2891" s="14" t="s">
        <v>60</v>
      </c>
      <c r="E2891" s="16">
        <v>23746733.98</v>
      </c>
      <c r="F2891" s="17">
        <v>1</v>
      </c>
    </row>
    <row r="2892" spans="1:6" x14ac:dyDescent="0.25">
      <c r="A2892" s="14" t="str">
        <f t="shared" si="45"/>
        <v>50460351</v>
      </c>
      <c r="B2892" s="14" t="s">
        <v>5808</v>
      </c>
      <c r="C2892" s="14" t="s">
        <v>5809</v>
      </c>
      <c r="D2892" s="14" t="s">
        <v>60</v>
      </c>
      <c r="E2892" s="16">
        <v>1732904.6</v>
      </c>
      <c r="F2892" s="17">
        <v>1</v>
      </c>
    </row>
    <row r="2893" spans="1:6" x14ac:dyDescent="0.25">
      <c r="A2893" s="14" t="str">
        <f t="shared" si="45"/>
        <v>50471564</v>
      </c>
      <c r="B2893" s="14" t="s">
        <v>5810</v>
      </c>
      <c r="C2893" s="14" t="s">
        <v>5811</v>
      </c>
      <c r="D2893" s="14" t="s">
        <v>60</v>
      </c>
      <c r="E2893" s="16">
        <v>81879633.950000003</v>
      </c>
      <c r="F2893" s="17">
        <v>1</v>
      </c>
    </row>
    <row r="2894" spans="1:6" x14ac:dyDescent="0.25">
      <c r="A2894" s="14" t="str">
        <f t="shared" si="45"/>
        <v>50482298</v>
      </c>
      <c r="B2894" s="18" t="s">
        <v>5812</v>
      </c>
      <c r="C2894" s="18" t="s">
        <v>5813</v>
      </c>
      <c r="D2894" s="18" t="s">
        <v>60</v>
      </c>
      <c r="E2894" s="20">
        <v>104790478</v>
      </c>
      <c r="F2894" s="21">
        <v>1</v>
      </c>
    </row>
    <row r="2895" spans="1:6" x14ac:dyDescent="0.25">
      <c r="A2895" s="14" t="str">
        <f t="shared" si="45"/>
        <v>50529502</v>
      </c>
      <c r="B2895" s="14" t="s">
        <v>5814</v>
      </c>
      <c r="C2895" s="14" t="s">
        <v>5815</v>
      </c>
      <c r="D2895" s="14" t="s">
        <v>60</v>
      </c>
      <c r="E2895" s="16">
        <v>18183375.02</v>
      </c>
      <c r="F2895" s="17">
        <v>1</v>
      </c>
    </row>
    <row r="2896" spans="1:6" x14ac:dyDescent="0.25">
      <c r="A2896" s="14" t="str">
        <f t="shared" si="45"/>
        <v>50536358</v>
      </c>
      <c r="B2896" s="14" t="s">
        <v>5816</v>
      </c>
      <c r="C2896" s="14" t="s">
        <v>5817</v>
      </c>
      <c r="D2896" s="14" t="s">
        <v>60</v>
      </c>
      <c r="E2896" s="16">
        <v>22306200.18</v>
      </c>
      <c r="F2896" s="17">
        <v>1</v>
      </c>
    </row>
    <row r="2897" spans="1:6" x14ac:dyDescent="0.25">
      <c r="A2897" s="14" t="str">
        <f t="shared" si="45"/>
        <v>50570753</v>
      </c>
      <c r="B2897" s="14" t="s">
        <v>5818</v>
      </c>
      <c r="C2897" s="14" t="s">
        <v>5819</v>
      </c>
      <c r="D2897" s="14" t="s">
        <v>60</v>
      </c>
      <c r="E2897" s="16">
        <v>26023.66</v>
      </c>
      <c r="F2897" s="17">
        <v>1</v>
      </c>
    </row>
    <row r="2898" spans="1:6" x14ac:dyDescent="0.25">
      <c r="A2898" s="14" t="str">
        <f t="shared" si="45"/>
        <v>50572395</v>
      </c>
      <c r="B2898" s="18" t="s">
        <v>5820</v>
      </c>
      <c r="C2898" s="18" t="s">
        <v>5821</v>
      </c>
      <c r="D2898" s="18" t="s">
        <v>60</v>
      </c>
      <c r="E2898" s="20">
        <v>15059046.300000001</v>
      </c>
      <c r="F2898" s="21">
        <v>1</v>
      </c>
    </row>
    <row r="2899" spans="1:6" x14ac:dyDescent="0.25">
      <c r="A2899" s="14" t="str">
        <f t="shared" si="45"/>
        <v>50644053</v>
      </c>
      <c r="B2899" s="14" t="s">
        <v>5822</v>
      </c>
      <c r="C2899" s="14" t="s">
        <v>5823</v>
      </c>
      <c r="D2899" s="14" t="s">
        <v>60</v>
      </c>
      <c r="E2899" s="16">
        <v>1295182.1100000001</v>
      </c>
      <c r="F2899" s="17">
        <v>1</v>
      </c>
    </row>
    <row r="2900" spans="1:6" x14ac:dyDescent="0.25">
      <c r="A2900" s="14" t="str">
        <f t="shared" si="45"/>
        <v>50707413</v>
      </c>
      <c r="B2900" s="14" t="s">
        <v>5824</v>
      </c>
      <c r="C2900" s="14" t="s">
        <v>5825</v>
      </c>
      <c r="D2900" s="14" t="s">
        <v>60</v>
      </c>
      <c r="E2900" s="16">
        <v>551823.73</v>
      </c>
      <c r="F2900" s="17">
        <v>1</v>
      </c>
    </row>
    <row r="2901" spans="1:6" x14ac:dyDescent="0.25">
      <c r="A2901" s="14" t="str">
        <f t="shared" si="45"/>
        <v>50708882</v>
      </c>
      <c r="B2901" s="14" t="s">
        <v>5826</v>
      </c>
      <c r="C2901" s="14" t="s">
        <v>5827</v>
      </c>
      <c r="D2901" s="14" t="s">
        <v>60</v>
      </c>
      <c r="E2901" s="16">
        <v>9303983.6500000004</v>
      </c>
      <c r="F2901" s="17">
        <v>1</v>
      </c>
    </row>
    <row r="2902" spans="1:6" x14ac:dyDescent="0.25">
      <c r="A2902" s="14" t="str">
        <f t="shared" si="45"/>
        <v>50730902</v>
      </c>
      <c r="B2902" s="14" t="s">
        <v>5828</v>
      </c>
      <c r="C2902" s="14" t="s">
        <v>5829</v>
      </c>
      <c r="D2902" s="14" t="s">
        <v>60</v>
      </c>
      <c r="E2902" s="16">
        <v>5733341</v>
      </c>
      <c r="F2902" s="17">
        <v>1</v>
      </c>
    </row>
    <row r="2903" spans="1:6" x14ac:dyDescent="0.25">
      <c r="A2903" s="14" t="str">
        <f t="shared" si="45"/>
        <v>50753631</v>
      </c>
      <c r="B2903" s="18" t="s">
        <v>5830</v>
      </c>
      <c r="C2903" s="18" t="s">
        <v>5831</v>
      </c>
      <c r="D2903" s="18" t="s">
        <v>60</v>
      </c>
      <c r="E2903" s="20">
        <v>7871417.4299999997</v>
      </c>
      <c r="F2903" s="21">
        <v>1</v>
      </c>
    </row>
    <row r="2904" spans="1:6" x14ac:dyDescent="0.25">
      <c r="A2904" s="14" t="str">
        <f t="shared" si="45"/>
        <v>50781566</v>
      </c>
      <c r="B2904" s="14" t="s">
        <v>5832</v>
      </c>
      <c r="C2904" s="14" t="s">
        <v>5833</v>
      </c>
      <c r="D2904" s="14" t="s">
        <v>60</v>
      </c>
      <c r="E2904" s="16">
        <v>24549.16</v>
      </c>
      <c r="F2904" s="17">
        <v>1</v>
      </c>
    </row>
    <row r="2905" spans="1:6" x14ac:dyDescent="0.25">
      <c r="A2905" s="14" t="str">
        <f t="shared" si="45"/>
        <v>50798453</v>
      </c>
      <c r="B2905" s="14" t="s">
        <v>5834</v>
      </c>
      <c r="C2905" s="14" t="s">
        <v>5835</v>
      </c>
      <c r="D2905" s="14" t="s">
        <v>60</v>
      </c>
      <c r="E2905" s="16">
        <v>25931704.989999998</v>
      </c>
      <c r="F2905" s="17">
        <v>1</v>
      </c>
    </row>
    <row r="2906" spans="1:6" x14ac:dyDescent="0.25">
      <c r="A2906" s="14" t="str">
        <f t="shared" si="45"/>
        <v>50801315</v>
      </c>
      <c r="B2906" s="18" t="s">
        <v>5836</v>
      </c>
      <c r="C2906" s="18" t="s">
        <v>5837</v>
      </c>
      <c r="D2906" s="18" t="s">
        <v>60</v>
      </c>
      <c r="E2906" s="20">
        <v>40026.57</v>
      </c>
      <c r="F2906" s="21">
        <v>1</v>
      </c>
    </row>
    <row r="2907" spans="1:6" x14ac:dyDescent="0.25">
      <c r="A2907" s="14" t="str">
        <f t="shared" si="45"/>
        <v>50819580</v>
      </c>
      <c r="B2907" s="14" t="s">
        <v>5838</v>
      </c>
      <c r="C2907" s="14" t="s">
        <v>5839</v>
      </c>
      <c r="D2907" s="14" t="s">
        <v>60</v>
      </c>
      <c r="E2907" s="16">
        <v>1201083.03</v>
      </c>
      <c r="F2907" s="17">
        <v>1</v>
      </c>
    </row>
    <row r="2908" spans="1:6" x14ac:dyDescent="0.25">
      <c r="A2908" s="14" t="str">
        <f t="shared" si="45"/>
        <v>50857960</v>
      </c>
      <c r="B2908" s="18" t="s">
        <v>5840</v>
      </c>
      <c r="C2908" s="18" t="s">
        <v>5841</v>
      </c>
      <c r="D2908" s="18" t="s">
        <v>60</v>
      </c>
      <c r="E2908" s="20">
        <v>1188153.81</v>
      </c>
      <c r="F2908" s="21">
        <v>1</v>
      </c>
    </row>
    <row r="2909" spans="1:6" x14ac:dyDescent="0.25">
      <c r="A2909" s="14" t="str">
        <f t="shared" si="45"/>
        <v>50944198</v>
      </c>
      <c r="B2909" s="14" t="s">
        <v>5842</v>
      </c>
      <c r="C2909" s="14" t="s">
        <v>5843</v>
      </c>
      <c r="D2909" s="14" t="s">
        <v>60</v>
      </c>
      <c r="E2909" s="16">
        <v>37137139.469999999</v>
      </c>
      <c r="F2909" s="17">
        <v>1</v>
      </c>
    </row>
    <row r="2910" spans="1:6" x14ac:dyDescent="0.25">
      <c r="A2910" s="14" t="str">
        <f t="shared" si="45"/>
        <v>50956358</v>
      </c>
      <c r="B2910" s="14" t="s">
        <v>5844</v>
      </c>
      <c r="C2910" s="14" t="s">
        <v>5845</v>
      </c>
      <c r="D2910" s="14" t="s">
        <v>60</v>
      </c>
      <c r="E2910" s="16">
        <v>24879035.43</v>
      </c>
      <c r="F2910" s="17">
        <v>1</v>
      </c>
    </row>
    <row r="2911" spans="1:6" x14ac:dyDescent="0.25">
      <c r="A2911" s="14" t="str">
        <f t="shared" si="45"/>
        <v>50958990</v>
      </c>
      <c r="B2911" s="18" t="s">
        <v>5846</v>
      </c>
      <c r="C2911" s="18" t="s">
        <v>5847</v>
      </c>
      <c r="D2911" s="18" t="s">
        <v>60</v>
      </c>
      <c r="E2911" s="20">
        <v>21695084.359999999</v>
      </c>
      <c r="F2911" s="21">
        <v>1</v>
      </c>
    </row>
    <row r="2912" spans="1:6" x14ac:dyDescent="0.25">
      <c r="A2912" s="14" t="str">
        <f t="shared" si="45"/>
        <v>50964097</v>
      </c>
      <c r="B2912" s="14" t="s">
        <v>5848</v>
      </c>
      <c r="C2912" s="14" t="s">
        <v>5849</v>
      </c>
      <c r="D2912" s="14" t="s">
        <v>60</v>
      </c>
      <c r="E2912" s="16">
        <v>368448754.64999998</v>
      </c>
      <c r="F2912" s="17">
        <v>1</v>
      </c>
    </row>
    <row r="2913" spans="1:6" x14ac:dyDescent="0.25">
      <c r="A2913" s="14" t="str">
        <f t="shared" si="45"/>
        <v>50965219</v>
      </c>
      <c r="B2913" s="14" t="s">
        <v>5850</v>
      </c>
      <c r="C2913" s="14" t="s">
        <v>5851</v>
      </c>
      <c r="D2913" s="14" t="s">
        <v>60</v>
      </c>
      <c r="E2913" s="16">
        <v>18578006.710000001</v>
      </c>
      <c r="F2913" s="17">
        <v>1</v>
      </c>
    </row>
    <row r="2914" spans="1:6" x14ac:dyDescent="0.25">
      <c r="A2914" s="14" t="str">
        <f t="shared" si="45"/>
        <v>50991603</v>
      </c>
      <c r="B2914" s="18" t="s">
        <v>5852</v>
      </c>
      <c r="C2914" s="18" t="s">
        <v>5853</v>
      </c>
      <c r="D2914" s="18" t="s">
        <v>60</v>
      </c>
      <c r="E2914" s="20">
        <v>1302969.46</v>
      </c>
      <c r="F2914" s="21">
        <v>1</v>
      </c>
    </row>
    <row r="2915" spans="1:6" x14ac:dyDescent="0.25">
      <c r="A2915" s="14" t="str">
        <f t="shared" si="45"/>
        <v>51103778</v>
      </c>
      <c r="B2915" s="18" t="s">
        <v>5854</v>
      </c>
      <c r="C2915" s="18" t="s">
        <v>5855</v>
      </c>
      <c r="D2915" s="18" t="s">
        <v>60</v>
      </c>
      <c r="E2915" s="20">
        <v>205725.79</v>
      </c>
      <c r="F2915" s="21">
        <v>1</v>
      </c>
    </row>
    <row r="2916" spans="1:6" x14ac:dyDescent="0.25">
      <c r="A2916" s="14" t="str">
        <f t="shared" si="45"/>
        <v>51201739</v>
      </c>
      <c r="B2916" s="18" t="s">
        <v>5856</v>
      </c>
      <c r="C2916" s="18" t="s">
        <v>5857</v>
      </c>
      <c r="D2916" s="18" t="s">
        <v>470</v>
      </c>
      <c r="E2916" s="19">
        <v>462.96</v>
      </c>
      <c r="F2916" s="21">
        <v>1</v>
      </c>
    </row>
    <row r="2917" spans="1:6" x14ac:dyDescent="0.25">
      <c r="A2917" s="14" t="str">
        <f t="shared" si="45"/>
        <v>51241867</v>
      </c>
      <c r="B2917" s="18" t="s">
        <v>5858</v>
      </c>
      <c r="C2917" s="18" t="s">
        <v>5859</v>
      </c>
      <c r="D2917" s="18" t="s">
        <v>60</v>
      </c>
      <c r="E2917" s="19">
        <v>45</v>
      </c>
      <c r="F2917" s="21">
        <v>1</v>
      </c>
    </row>
    <row r="2918" spans="1:6" x14ac:dyDescent="0.25">
      <c r="A2918" s="14" t="str">
        <f t="shared" si="45"/>
        <v>51243202</v>
      </c>
      <c r="B2918" s="14" t="s">
        <v>5860</v>
      </c>
      <c r="C2918" s="14" t="s">
        <v>5861</v>
      </c>
      <c r="D2918" s="14" t="s">
        <v>60</v>
      </c>
      <c r="E2918" s="16">
        <v>35863.949999999997</v>
      </c>
      <c r="F2918" s="17">
        <v>1</v>
      </c>
    </row>
    <row r="2919" spans="1:6" x14ac:dyDescent="0.25">
      <c r="A2919" s="14" t="str">
        <f t="shared" si="45"/>
        <v>51261998</v>
      </c>
      <c r="B2919" s="18" t="s">
        <v>5862</v>
      </c>
      <c r="C2919" s="18" t="s">
        <v>5863</v>
      </c>
      <c r="D2919" s="18" t="s">
        <v>60</v>
      </c>
      <c r="E2919" s="20">
        <v>35323410.869999997</v>
      </c>
      <c r="F2919" s="21">
        <v>1</v>
      </c>
    </row>
    <row r="2920" spans="1:6" x14ac:dyDescent="0.25">
      <c r="A2920" s="14" t="str">
        <f t="shared" si="45"/>
        <v>51262665</v>
      </c>
      <c r="B2920" s="14" t="s">
        <v>5864</v>
      </c>
      <c r="C2920" s="14" t="s">
        <v>5865</v>
      </c>
      <c r="D2920" s="14" t="s">
        <v>60</v>
      </c>
      <c r="E2920" s="16">
        <v>11102986.25</v>
      </c>
      <c r="F2920" s="17">
        <v>1</v>
      </c>
    </row>
    <row r="2921" spans="1:6" x14ac:dyDescent="0.25">
      <c r="A2921" s="14" t="str">
        <f t="shared" si="45"/>
        <v>51318830</v>
      </c>
      <c r="B2921" s="18" t="s">
        <v>5866</v>
      </c>
      <c r="C2921" s="18" t="s">
        <v>5867</v>
      </c>
      <c r="D2921" s="18" t="s">
        <v>60</v>
      </c>
      <c r="E2921" s="20">
        <v>9301636.8399999999</v>
      </c>
      <c r="F2921" s="21">
        <v>1</v>
      </c>
    </row>
    <row r="2922" spans="1:6" x14ac:dyDescent="0.25">
      <c r="A2922" s="14" t="str">
        <f t="shared" si="45"/>
        <v>51332658</v>
      </c>
      <c r="B2922" s="14" t="s">
        <v>5868</v>
      </c>
      <c r="C2922" s="14" t="s">
        <v>5869</v>
      </c>
      <c r="D2922" s="14" t="s">
        <v>60</v>
      </c>
      <c r="E2922" s="16">
        <v>2213333.19</v>
      </c>
      <c r="F2922" s="17">
        <v>1</v>
      </c>
    </row>
    <row r="2923" spans="1:6" x14ac:dyDescent="0.25">
      <c r="A2923" s="14" t="str">
        <f t="shared" si="45"/>
        <v>51370690</v>
      </c>
      <c r="B2923" s="14" t="s">
        <v>5870</v>
      </c>
      <c r="C2923" s="14" t="s">
        <v>5871</v>
      </c>
      <c r="D2923" s="14" t="s">
        <v>60</v>
      </c>
      <c r="E2923" s="16">
        <v>25833078.989999998</v>
      </c>
      <c r="F2923" s="17">
        <v>1</v>
      </c>
    </row>
    <row r="2924" spans="1:6" x14ac:dyDescent="0.25">
      <c r="A2924" s="14" t="str">
        <f t="shared" si="45"/>
        <v>51370690</v>
      </c>
      <c r="B2924" s="14" t="s">
        <v>5872</v>
      </c>
      <c r="C2924" s="14" t="s">
        <v>5871</v>
      </c>
      <c r="D2924" s="14" t="s">
        <v>60</v>
      </c>
      <c r="E2924" s="16">
        <v>1174809.68</v>
      </c>
      <c r="F2924" s="17">
        <v>1</v>
      </c>
    </row>
    <row r="2925" spans="1:6" x14ac:dyDescent="0.25">
      <c r="A2925" s="14" t="str">
        <f t="shared" si="45"/>
        <v>51381903</v>
      </c>
      <c r="B2925" s="18" t="s">
        <v>5873</v>
      </c>
      <c r="C2925" s="18" t="s">
        <v>5874</v>
      </c>
      <c r="D2925" s="18" t="s">
        <v>60</v>
      </c>
      <c r="E2925" s="20">
        <v>56903600.210000001</v>
      </c>
      <c r="F2925" s="21">
        <v>1</v>
      </c>
    </row>
    <row r="2926" spans="1:6" x14ac:dyDescent="0.25">
      <c r="A2926" s="14" t="str">
        <f t="shared" si="45"/>
        <v>51455806</v>
      </c>
      <c r="B2926" s="18" t="s">
        <v>5875</v>
      </c>
      <c r="C2926" s="18" t="s">
        <v>5876</v>
      </c>
      <c r="D2926" s="18" t="s">
        <v>60</v>
      </c>
      <c r="E2926" s="20">
        <v>19376292.960000001</v>
      </c>
      <c r="F2926" s="21">
        <v>1</v>
      </c>
    </row>
    <row r="2927" spans="1:6" x14ac:dyDescent="0.25">
      <c r="A2927" s="14" t="str">
        <f t="shared" si="45"/>
        <v>51469187</v>
      </c>
      <c r="B2927" s="18" t="s">
        <v>5877</v>
      </c>
      <c r="C2927" s="18" t="s">
        <v>5878</v>
      </c>
      <c r="D2927" s="18" t="s">
        <v>60</v>
      </c>
      <c r="E2927" s="20">
        <v>6590246.25</v>
      </c>
      <c r="F2927" s="21">
        <v>1</v>
      </c>
    </row>
    <row r="2928" spans="1:6" x14ac:dyDescent="0.25">
      <c r="A2928" s="14" t="str">
        <f t="shared" si="45"/>
        <v>51516649</v>
      </c>
      <c r="B2928" s="14" t="s">
        <v>5879</v>
      </c>
      <c r="C2928" s="14" t="s">
        <v>5880</v>
      </c>
      <c r="D2928" s="14" t="s">
        <v>60</v>
      </c>
      <c r="E2928" s="16">
        <v>8183070.8799999999</v>
      </c>
      <c r="F2928" s="17">
        <v>1</v>
      </c>
    </row>
    <row r="2929" spans="1:6" x14ac:dyDescent="0.25">
      <c r="A2929" s="14" t="str">
        <f t="shared" si="45"/>
        <v>51612828</v>
      </c>
      <c r="B2929" s="14" t="s">
        <v>5881</v>
      </c>
      <c r="C2929" s="14" t="s">
        <v>5882</v>
      </c>
      <c r="D2929" s="14" t="s">
        <v>60</v>
      </c>
      <c r="E2929" s="16">
        <v>79519895.540000007</v>
      </c>
      <c r="F2929" s="17">
        <v>1</v>
      </c>
    </row>
    <row r="2930" spans="1:6" x14ac:dyDescent="0.25">
      <c r="A2930" s="14" t="str">
        <f t="shared" si="45"/>
        <v>51619906</v>
      </c>
      <c r="B2930" s="14" t="s">
        <v>5883</v>
      </c>
      <c r="C2930" s="14" t="s">
        <v>5884</v>
      </c>
      <c r="D2930" s="14" t="s">
        <v>60</v>
      </c>
      <c r="E2930" s="16">
        <v>18064051.920000002</v>
      </c>
      <c r="F2930" s="17">
        <v>1</v>
      </c>
    </row>
    <row r="2931" spans="1:6" x14ac:dyDescent="0.25">
      <c r="A2931" s="14" t="str">
        <f t="shared" si="45"/>
        <v>51682714</v>
      </c>
      <c r="B2931" s="18" t="s">
        <v>5885</v>
      </c>
      <c r="C2931" s="18" t="s">
        <v>5886</v>
      </c>
      <c r="D2931" s="18" t="s">
        <v>60</v>
      </c>
      <c r="E2931" s="20">
        <v>5041441.68</v>
      </c>
      <c r="F2931" s="21">
        <v>1</v>
      </c>
    </row>
    <row r="2932" spans="1:6" x14ac:dyDescent="0.25">
      <c r="A2932" s="14" t="str">
        <f t="shared" si="45"/>
        <v>51688117</v>
      </c>
      <c r="B2932" s="14" t="s">
        <v>5887</v>
      </c>
      <c r="C2932" s="14" t="s">
        <v>5888</v>
      </c>
      <c r="D2932" s="14" t="s">
        <v>60</v>
      </c>
      <c r="E2932" s="16">
        <v>375720.31</v>
      </c>
      <c r="F2932" s="17">
        <v>1</v>
      </c>
    </row>
    <row r="2933" spans="1:6" x14ac:dyDescent="0.25">
      <c r="A2933" s="14" t="str">
        <f t="shared" si="45"/>
        <v>51710861</v>
      </c>
      <c r="B2933" s="14" t="s">
        <v>5889</v>
      </c>
      <c r="C2933" s="14" t="s">
        <v>5890</v>
      </c>
      <c r="D2933" s="14" t="s">
        <v>60</v>
      </c>
      <c r="E2933" s="16">
        <v>18765.95</v>
      </c>
      <c r="F2933" s="17">
        <v>1</v>
      </c>
    </row>
    <row r="2934" spans="1:6" x14ac:dyDescent="0.25">
      <c r="A2934" s="14" t="str">
        <f t="shared" si="45"/>
        <v>51744324</v>
      </c>
      <c r="B2934" s="18" t="s">
        <v>5891</v>
      </c>
      <c r="C2934" s="18" t="s">
        <v>5892</v>
      </c>
      <c r="D2934" s="18" t="s">
        <v>60</v>
      </c>
      <c r="E2934" s="20">
        <v>13915.59</v>
      </c>
      <c r="F2934" s="21">
        <v>1</v>
      </c>
    </row>
    <row r="2935" spans="1:6" x14ac:dyDescent="0.25">
      <c r="A2935" s="14" t="str">
        <f t="shared" si="45"/>
        <v>51779304</v>
      </c>
      <c r="B2935" s="18" t="s">
        <v>5893</v>
      </c>
      <c r="C2935" s="18" t="s">
        <v>5894</v>
      </c>
      <c r="D2935" s="18" t="s">
        <v>60</v>
      </c>
      <c r="E2935" s="20">
        <v>30901423.210000001</v>
      </c>
      <c r="F2935" s="21">
        <v>1</v>
      </c>
    </row>
    <row r="2936" spans="1:6" x14ac:dyDescent="0.25">
      <c r="A2936" s="14" t="str">
        <f t="shared" si="45"/>
        <v>51807535</v>
      </c>
      <c r="B2936" s="14" t="s">
        <v>5895</v>
      </c>
      <c r="C2936" s="14" t="s">
        <v>5896</v>
      </c>
      <c r="D2936" s="14" t="s">
        <v>60</v>
      </c>
      <c r="E2936" s="16">
        <v>160269.19</v>
      </c>
      <c r="F2936" s="17">
        <v>1</v>
      </c>
    </row>
    <row r="2937" spans="1:6" x14ac:dyDescent="0.25">
      <c r="A2937" s="14" t="str">
        <f t="shared" si="45"/>
        <v>51832640</v>
      </c>
      <c r="B2937" s="18" t="s">
        <v>5897</v>
      </c>
      <c r="C2937" s="18" t="s">
        <v>5898</v>
      </c>
      <c r="D2937" s="18" t="s">
        <v>60</v>
      </c>
      <c r="E2937" s="20">
        <v>2322493.66</v>
      </c>
      <c r="F2937" s="21">
        <v>1</v>
      </c>
    </row>
    <row r="2938" spans="1:6" x14ac:dyDescent="0.25">
      <c r="A2938" s="14" t="str">
        <f t="shared" si="45"/>
        <v>51845782</v>
      </c>
      <c r="B2938" s="14" t="s">
        <v>5899</v>
      </c>
      <c r="C2938" s="14" t="s">
        <v>5900</v>
      </c>
      <c r="D2938" s="14" t="s">
        <v>60</v>
      </c>
      <c r="E2938" s="16">
        <v>1808675.16</v>
      </c>
      <c r="F2938" s="17">
        <v>1</v>
      </c>
    </row>
    <row r="2939" spans="1:6" x14ac:dyDescent="0.25">
      <c r="A2939" s="14" t="str">
        <f t="shared" si="45"/>
        <v>51871812</v>
      </c>
      <c r="B2939" s="18" t="s">
        <v>5901</v>
      </c>
      <c r="C2939" s="18" t="s">
        <v>5902</v>
      </c>
      <c r="D2939" s="18" t="s">
        <v>60</v>
      </c>
      <c r="E2939" s="20">
        <v>4266164.72</v>
      </c>
      <c r="F2939" s="21">
        <v>1</v>
      </c>
    </row>
    <row r="2940" spans="1:6" x14ac:dyDescent="0.25">
      <c r="A2940" s="14" t="str">
        <f t="shared" si="45"/>
        <v>51877017</v>
      </c>
      <c r="B2940" s="18" t="s">
        <v>5903</v>
      </c>
      <c r="C2940" s="18" t="s">
        <v>5904</v>
      </c>
      <c r="D2940" s="18" t="s">
        <v>60</v>
      </c>
      <c r="E2940" s="20">
        <v>1343526.99</v>
      </c>
      <c r="F2940" s="21">
        <v>1</v>
      </c>
    </row>
    <row r="2941" spans="1:6" x14ac:dyDescent="0.25">
      <c r="A2941" s="14" t="str">
        <f t="shared" si="45"/>
        <v>51879500</v>
      </c>
      <c r="B2941" s="14" t="s">
        <v>5905</v>
      </c>
      <c r="C2941" s="14" t="s">
        <v>5906</v>
      </c>
      <c r="D2941" s="14" t="s">
        <v>60</v>
      </c>
      <c r="E2941" s="16">
        <v>72804506.709999993</v>
      </c>
      <c r="F2941" s="17">
        <v>1</v>
      </c>
    </row>
    <row r="2942" spans="1:6" x14ac:dyDescent="0.25">
      <c r="A2942" s="14" t="str">
        <f t="shared" si="45"/>
        <v>51879831</v>
      </c>
      <c r="B2942" s="18" t="s">
        <v>5907</v>
      </c>
      <c r="C2942" s="18" t="s">
        <v>5908</v>
      </c>
      <c r="D2942" s="18" t="s">
        <v>60</v>
      </c>
      <c r="E2942" s="20">
        <v>53396.21</v>
      </c>
      <c r="F2942" s="21">
        <v>1</v>
      </c>
    </row>
    <row r="2943" spans="1:6" x14ac:dyDescent="0.25">
      <c r="A2943" s="14" t="str">
        <f t="shared" si="45"/>
        <v>51889400</v>
      </c>
      <c r="B2943" s="18" t="s">
        <v>5909</v>
      </c>
      <c r="C2943" s="18" t="s">
        <v>5910</v>
      </c>
      <c r="D2943" s="18" t="s">
        <v>60</v>
      </c>
      <c r="E2943" s="20">
        <v>4139541.42</v>
      </c>
      <c r="F2943" s="21">
        <v>1</v>
      </c>
    </row>
    <row r="2944" spans="1:6" x14ac:dyDescent="0.25">
      <c r="A2944" s="14" t="str">
        <f t="shared" si="45"/>
        <v>51893022</v>
      </c>
      <c r="B2944" s="14" t="s">
        <v>5911</v>
      </c>
      <c r="C2944" s="14" t="s">
        <v>5912</v>
      </c>
      <c r="D2944" s="14" t="s">
        <v>60</v>
      </c>
      <c r="E2944" s="16">
        <v>141071.37</v>
      </c>
      <c r="F2944" s="17">
        <v>1</v>
      </c>
    </row>
    <row r="2945" spans="1:6" x14ac:dyDescent="0.25">
      <c r="A2945" s="14" t="str">
        <f t="shared" si="45"/>
        <v>51979417</v>
      </c>
      <c r="B2945" s="18" t="s">
        <v>5913</v>
      </c>
      <c r="C2945" s="18" t="s">
        <v>5914</v>
      </c>
      <c r="D2945" s="18" t="s">
        <v>60</v>
      </c>
      <c r="E2945" s="20">
        <v>26390360.34</v>
      </c>
      <c r="F2945" s="21">
        <v>1</v>
      </c>
    </row>
    <row r="2946" spans="1:6" x14ac:dyDescent="0.25">
      <c r="A2946" s="14" t="str">
        <f t="shared" si="45"/>
        <v>52038320</v>
      </c>
      <c r="B2946" s="14" t="s">
        <v>5915</v>
      </c>
      <c r="C2946" s="14" t="s">
        <v>5916</v>
      </c>
      <c r="D2946" s="14" t="s">
        <v>60</v>
      </c>
      <c r="E2946" s="16">
        <v>224055.64</v>
      </c>
      <c r="F2946" s="17">
        <v>1</v>
      </c>
    </row>
    <row r="2947" spans="1:6" x14ac:dyDescent="0.25">
      <c r="A2947" s="14" t="str">
        <f t="shared" si="45"/>
        <v>52050010</v>
      </c>
      <c r="B2947" s="14" t="s">
        <v>5917</v>
      </c>
      <c r="C2947" s="14" t="s">
        <v>5918</v>
      </c>
      <c r="D2947" s="14" t="s">
        <v>60</v>
      </c>
      <c r="E2947" s="16">
        <v>29910.76</v>
      </c>
      <c r="F2947" s="17">
        <v>1</v>
      </c>
    </row>
    <row r="2948" spans="1:6" x14ac:dyDescent="0.25">
      <c r="A2948" s="14" t="str">
        <f t="shared" si="45"/>
        <v>52150398</v>
      </c>
      <c r="B2948" s="14" t="s">
        <v>5919</v>
      </c>
      <c r="C2948" s="14" t="s">
        <v>5920</v>
      </c>
      <c r="D2948" s="14" t="s">
        <v>60</v>
      </c>
      <c r="E2948" s="16">
        <v>116723.2</v>
      </c>
      <c r="F2948" s="17">
        <v>1</v>
      </c>
    </row>
    <row r="2949" spans="1:6" x14ac:dyDescent="0.25">
      <c r="A2949" s="14" t="str">
        <f t="shared" si="45"/>
        <v>52268596</v>
      </c>
      <c r="B2949" s="18" t="s">
        <v>5921</v>
      </c>
      <c r="C2949" s="18" t="s">
        <v>5922</v>
      </c>
      <c r="D2949" s="18" t="s">
        <v>60</v>
      </c>
      <c r="E2949" s="20">
        <v>1452854.34</v>
      </c>
      <c r="F2949" s="21">
        <v>1</v>
      </c>
    </row>
    <row r="2950" spans="1:6" x14ac:dyDescent="0.25">
      <c r="A2950" s="14" t="str">
        <f t="shared" si="45"/>
        <v>52343829</v>
      </c>
      <c r="B2950" s="14" t="s">
        <v>5923</v>
      </c>
      <c r="C2950" s="14" t="s">
        <v>5924</v>
      </c>
      <c r="D2950" s="14" t="s">
        <v>60</v>
      </c>
      <c r="E2950" s="16">
        <v>12770336.77</v>
      </c>
      <c r="F2950" s="17">
        <v>1</v>
      </c>
    </row>
    <row r="2951" spans="1:6" x14ac:dyDescent="0.25">
      <c r="A2951" s="14" t="str">
        <f t="shared" ref="A2951:A3014" si="46">LEFT(SUBSTITUTE(SUBSTITUTE(SUBSTITUTE(SUBSTITUTE(TRIM(B2951),".",""),"/",""),"-","")," ",""), 8)</f>
        <v>52356268</v>
      </c>
      <c r="B2951" s="14" t="s">
        <v>5925</v>
      </c>
      <c r="C2951" s="14" t="s">
        <v>5926</v>
      </c>
      <c r="D2951" s="14" t="s">
        <v>60</v>
      </c>
      <c r="E2951" s="16">
        <v>37892036.07</v>
      </c>
      <c r="F2951" s="17">
        <v>1</v>
      </c>
    </row>
    <row r="2952" spans="1:6" x14ac:dyDescent="0.25">
      <c r="A2952" s="14" t="str">
        <f t="shared" si="46"/>
        <v>52356268</v>
      </c>
      <c r="B2952" s="14" t="s">
        <v>5927</v>
      </c>
      <c r="C2952" s="14" t="s">
        <v>5926</v>
      </c>
      <c r="D2952" s="14" t="s">
        <v>60</v>
      </c>
      <c r="E2952" s="16">
        <v>26850136.07</v>
      </c>
      <c r="F2952" s="17">
        <v>1</v>
      </c>
    </row>
    <row r="2953" spans="1:6" x14ac:dyDescent="0.25">
      <c r="A2953" s="14" t="str">
        <f t="shared" si="46"/>
        <v>52395068</v>
      </c>
      <c r="B2953" s="18" t="s">
        <v>5928</v>
      </c>
      <c r="C2953" s="18" t="s">
        <v>5929</v>
      </c>
      <c r="D2953" s="18" t="s">
        <v>60</v>
      </c>
      <c r="E2953" s="20">
        <v>10508028.609999999</v>
      </c>
      <c r="F2953" s="21">
        <v>1</v>
      </c>
    </row>
    <row r="2954" spans="1:6" x14ac:dyDescent="0.25">
      <c r="A2954" s="14" t="str">
        <f t="shared" si="46"/>
        <v>52438223</v>
      </c>
      <c r="B2954" s="18" t="s">
        <v>5930</v>
      </c>
      <c r="C2954" s="18" t="s">
        <v>5931</v>
      </c>
      <c r="D2954" s="18" t="s">
        <v>60</v>
      </c>
      <c r="E2954" s="20">
        <v>337507.57</v>
      </c>
      <c r="F2954" s="21">
        <v>1</v>
      </c>
    </row>
    <row r="2955" spans="1:6" x14ac:dyDescent="0.25">
      <c r="A2955" s="14" t="str">
        <f t="shared" si="46"/>
        <v>52542404</v>
      </c>
      <c r="B2955" s="14" t="s">
        <v>5932</v>
      </c>
      <c r="C2955" s="14" t="s">
        <v>5933</v>
      </c>
      <c r="D2955" s="14" t="s">
        <v>60</v>
      </c>
      <c r="E2955" s="16">
        <v>5507454.79</v>
      </c>
      <c r="F2955" s="17">
        <v>1</v>
      </c>
    </row>
    <row r="2956" spans="1:6" x14ac:dyDescent="0.25">
      <c r="A2956" s="14" t="str">
        <f t="shared" si="46"/>
        <v>52543766</v>
      </c>
      <c r="B2956" s="18" t="s">
        <v>5934</v>
      </c>
      <c r="C2956" s="18" t="s">
        <v>5935</v>
      </c>
      <c r="D2956" s="18" t="s">
        <v>60</v>
      </c>
      <c r="E2956" s="20">
        <v>6214207.0099999998</v>
      </c>
      <c r="F2956" s="21">
        <v>1</v>
      </c>
    </row>
    <row r="2957" spans="1:6" x14ac:dyDescent="0.25">
      <c r="A2957" s="14" t="str">
        <f t="shared" si="46"/>
        <v>52558095</v>
      </c>
      <c r="B2957" s="18" t="s">
        <v>5936</v>
      </c>
      <c r="C2957" s="18" t="s">
        <v>5937</v>
      </c>
      <c r="D2957" s="18" t="s">
        <v>60</v>
      </c>
      <c r="E2957" s="20">
        <v>16793993.98</v>
      </c>
      <c r="F2957" s="21">
        <v>1</v>
      </c>
    </row>
    <row r="2958" spans="1:6" x14ac:dyDescent="0.25">
      <c r="A2958" s="14" t="str">
        <f t="shared" si="46"/>
        <v>52578234</v>
      </c>
      <c r="B2958" s="18" t="s">
        <v>5938</v>
      </c>
      <c r="C2958" s="18" t="s">
        <v>5939</v>
      </c>
      <c r="D2958" s="18" t="s">
        <v>60</v>
      </c>
      <c r="E2958" s="20">
        <v>317184.90999999997</v>
      </c>
      <c r="F2958" s="21">
        <v>1</v>
      </c>
    </row>
    <row r="2959" spans="1:6" x14ac:dyDescent="0.25">
      <c r="A2959" s="14" t="str">
        <f t="shared" si="46"/>
        <v>52638228</v>
      </c>
      <c r="B2959" s="18" t="s">
        <v>5940</v>
      </c>
      <c r="C2959" s="18" t="s">
        <v>5941</v>
      </c>
      <c r="D2959" s="18" t="s">
        <v>60</v>
      </c>
      <c r="E2959" s="20">
        <v>309919.26</v>
      </c>
      <c r="F2959" s="21">
        <v>1</v>
      </c>
    </row>
    <row r="2960" spans="1:6" x14ac:dyDescent="0.25">
      <c r="A2960" s="14" t="str">
        <f t="shared" si="46"/>
        <v>52739950</v>
      </c>
      <c r="B2960" s="18" t="s">
        <v>5942</v>
      </c>
      <c r="C2960" s="18" t="s">
        <v>5943</v>
      </c>
      <c r="D2960" s="18" t="s">
        <v>60</v>
      </c>
      <c r="E2960" s="20">
        <v>9975775.8599999994</v>
      </c>
      <c r="F2960" s="21">
        <v>1</v>
      </c>
    </row>
    <row r="2961" spans="1:6" x14ac:dyDescent="0.25">
      <c r="A2961" s="14" t="str">
        <f t="shared" si="46"/>
        <v>52775392</v>
      </c>
      <c r="B2961" s="14" t="s">
        <v>5944</v>
      </c>
      <c r="C2961" s="14" t="s">
        <v>5945</v>
      </c>
      <c r="D2961" s="14" t="s">
        <v>60</v>
      </c>
      <c r="E2961" s="16">
        <v>10062514.869999999</v>
      </c>
      <c r="F2961" s="17">
        <v>1</v>
      </c>
    </row>
    <row r="2962" spans="1:6" x14ac:dyDescent="0.25">
      <c r="A2962" s="14" t="str">
        <f t="shared" si="46"/>
        <v>52838216</v>
      </c>
      <c r="B2962" s="18" t="s">
        <v>5946</v>
      </c>
      <c r="C2962" s="18" t="s">
        <v>5947</v>
      </c>
      <c r="D2962" s="18" t="s">
        <v>60</v>
      </c>
      <c r="E2962" s="20">
        <v>23183.01</v>
      </c>
      <c r="F2962" s="21">
        <v>1</v>
      </c>
    </row>
    <row r="2963" spans="1:6" x14ac:dyDescent="0.25">
      <c r="A2963" s="14" t="str">
        <f t="shared" si="46"/>
        <v>52843158</v>
      </c>
      <c r="B2963" s="18" t="s">
        <v>5948</v>
      </c>
      <c r="C2963" s="18" t="s">
        <v>5949</v>
      </c>
      <c r="D2963" s="18" t="s">
        <v>60</v>
      </c>
      <c r="E2963" s="20">
        <v>4013295.46</v>
      </c>
      <c r="F2963" s="21">
        <v>1</v>
      </c>
    </row>
    <row r="2964" spans="1:6" x14ac:dyDescent="0.25">
      <c r="A2964" s="14" t="str">
        <f t="shared" si="46"/>
        <v>52852100</v>
      </c>
      <c r="B2964" s="18" t="s">
        <v>5950</v>
      </c>
      <c r="C2964" s="18" t="s">
        <v>5951</v>
      </c>
      <c r="D2964" s="18" t="s">
        <v>60</v>
      </c>
      <c r="E2964" s="20">
        <v>535057.03</v>
      </c>
      <c r="F2964" s="21">
        <v>1</v>
      </c>
    </row>
    <row r="2965" spans="1:6" x14ac:dyDescent="0.25">
      <c r="A2965" s="14" t="str">
        <f t="shared" si="46"/>
        <v>52941614</v>
      </c>
      <c r="B2965" s="18" t="s">
        <v>5952</v>
      </c>
      <c r="C2965" s="18" t="s">
        <v>168</v>
      </c>
      <c r="D2965" s="18" t="s">
        <v>60</v>
      </c>
      <c r="E2965" s="20">
        <v>54959.32</v>
      </c>
      <c r="F2965" s="21">
        <v>1</v>
      </c>
    </row>
    <row r="2966" spans="1:6" x14ac:dyDescent="0.25">
      <c r="A2966" s="14" t="str">
        <f t="shared" si="46"/>
        <v>52945193</v>
      </c>
      <c r="B2966" s="14" t="s">
        <v>5953</v>
      </c>
      <c r="C2966" s="14" t="s">
        <v>5954</v>
      </c>
      <c r="D2966" s="14" t="s">
        <v>60</v>
      </c>
      <c r="E2966" s="16">
        <v>48588.37</v>
      </c>
      <c r="F2966" s="17">
        <v>1</v>
      </c>
    </row>
    <row r="2967" spans="1:6" x14ac:dyDescent="0.25">
      <c r="A2967" s="14" t="str">
        <f t="shared" si="46"/>
        <v>52956901</v>
      </c>
      <c r="B2967" s="18" t="s">
        <v>5955</v>
      </c>
      <c r="C2967" s="18" t="s">
        <v>5956</v>
      </c>
      <c r="D2967" s="18" t="s">
        <v>60</v>
      </c>
      <c r="E2967" s="20">
        <v>8325965.5</v>
      </c>
      <c r="F2967" s="21">
        <v>1</v>
      </c>
    </row>
    <row r="2968" spans="1:6" x14ac:dyDescent="0.25">
      <c r="A2968" s="14" t="str">
        <f t="shared" si="46"/>
        <v>52973872</v>
      </c>
      <c r="B2968" s="14" t="s">
        <v>5957</v>
      </c>
      <c r="C2968" s="14" t="s">
        <v>5958</v>
      </c>
      <c r="D2968" s="14" t="s">
        <v>60</v>
      </c>
      <c r="E2968" s="16">
        <v>31853064.16</v>
      </c>
      <c r="F2968" s="17">
        <v>1</v>
      </c>
    </row>
    <row r="2969" spans="1:6" x14ac:dyDescent="0.25">
      <c r="A2969" s="14" t="str">
        <f t="shared" si="46"/>
        <v>53321592</v>
      </c>
      <c r="B2969" s="18" t="s">
        <v>5959</v>
      </c>
      <c r="C2969" s="18" t="s">
        <v>5960</v>
      </c>
      <c r="D2969" s="18" t="s">
        <v>60</v>
      </c>
      <c r="E2969" s="20">
        <v>7592253.21</v>
      </c>
      <c r="F2969" s="21">
        <v>1</v>
      </c>
    </row>
    <row r="2970" spans="1:6" x14ac:dyDescent="0.25">
      <c r="A2970" s="14" t="str">
        <f t="shared" si="46"/>
        <v>53329314</v>
      </c>
      <c r="B2970" s="18" t="s">
        <v>5961</v>
      </c>
      <c r="C2970" s="18" t="s">
        <v>5962</v>
      </c>
      <c r="D2970" s="18" t="s">
        <v>60</v>
      </c>
      <c r="E2970" s="20">
        <v>11624.59</v>
      </c>
      <c r="F2970" s="21">
        <v>1</v>
      </c>
    </row>
    <row r="2971" spans="1:6" x14ac:dyDescent="0.25">
      <c r="A2971" s="14" t="str">
        <f t="shared" si="46"/>
        <v>53338992</v>
      </c>
      <c r="B2971" s="14" t="s">
        <v>5963</v>
      </c>
      <c r="C2971" s="14" t="s">
        <v>5964</v>
      </c>
      <c r="D2971" s="14" t="s">
        <v>60</v>
      </c>
      <c r="E2971" s="16">
        <v>297535.21999999997</v>
      </c>
      <c r="F2971" s="17">
        <v>1</v>
      </c>
    </row>
    <row r="2972" spans="1:6" x14ac:dyDescent="0.25">
      <c r="A2972" s="14" t="str">
        <f t="shared" si="46"/>
        <v>53417366</v>
      </c>
      <c r="B2972" s="18" t="s">
        <v>5965</v>
      </c>
      <c r="C2972" s="18" t="s">
        <v>5966</v>
      </c>
      <c r="D2972" s="18" t="s">
        <v>60</v>
      </c>
      <c r="E2972" s="20">
        <v>466961.07</v>
      </c>
      <c r="F2972" s="21">
        <v>1</v>
      </c>
    </row>
    <row r="2973" spans="1:6" x14ac:dyDescent="0.25">
      <c r="A2973" s="14" t="str">
        <f t="shared" si="46"/>
        <v>53453890</v>
      </c>
      <c r="B2973" s="14" t="s">
        <v>5967</v>
      </c>
      <c r="C2973" s="14" t="s">
        <v>5968</v>
      </c>
      <c r="D2973" s="14" t="s">
        <v>60</v>
      </c>
      <c r="E2973" s="16">
        <v>14161003.09</v>
      </c>
      <c r="F2973" s="17">
        <v>1</v>
      </c>
    </row>
    <row r="2974" spans="1:6" x14ac:dyDescent="0.25">
      <c r="A2974" s="14" t="str">
        <f t="shared" si="46"/>
        <v>53524534</v>
      </c>
      <c r="B2974" s="18" t="s">
        <v>5969</v>
      </c>
      <c r="C2974" s="18" t="s">
        <v>5970</v>
      </c>
      <c r="D2974" s="18" t="s">
        <v>60</v>
      </c>
      <c r="E2974" s="20">
        <v>4885989.88</v>
      </c>
      <c r="F2974" s="21">
        <v>1</v>
      </c>
    </row>
    <row r="2975" spans="1:6" x14ac:dyDescent="0.25">
      <c r="A2975" s="14" t="str">
        <f t="shared" si="46"/>
        <v>53593398</v>
      </c>
      <c r="B2975" s="18" t="s">
        <v>5971</v>
      </c>
      <c r="C2975" s="18" t="s">
        <v>5972</v>
      </c>
      <c r="D2975" s="18" t="s">
        <v>60</v>
      </c>
      <c r="E2975" s="20">
        <v>1280873.74</v>
      </c>
      <c r="F2975" s="21">
        <v>1</v>
      </c>
    </row>
    <row r="2976" spans="1:6" x14ac:dyDescent="0.25">
      <c r="A2976" s="14" t="str">
        <f t="shared" si="46"/>
        <v>53706362</v>
      </c>
      <c r="B2976" s="18" t="s">
        <v>5973</v>
      </c>
      <c r="C2976" s="18" t="s">
        <v>5974</v>
      </c>
      <c r="D2976" s="18" t="s">
        <v>60</v>
      </c>
      <c r="E2976" s="20">
        <v>6629330.5099999998</v>
      </c>
      <c r="F2976" s="21">
        <v>1</v>
      </c>
    </row>
    <row r="2977" spans="1:6" x14ac:dyDescent="0.25">
      <c r="A2977" s="14" t="str">
        <f t="shared" si="46"/>
        <v>53725214</v>
      </c>
      <c r="B2977" s="14" t="s">
        <v>5975</v>
      </c>
      <c r="C2977" s="14" t="s">
        <v>5976</v>
      </c>
      <c r="D2977" s="14" t="s">
        <v>60</v>
      </c>
      <c r="E2977" s="16">
        <v>157456.82</v>
      </c>
      <c r="F2977" s="17">
        <v>1</v>
      </c>
    </row>
    <row r="2978" spans="1:6" x14ac:dyDescent="0.25">
      <c r="A2978" s="14" t="str">
        <f t="shared" si="46"/>
        <v>53782355</v>
      </c>
      <c r="B2978" s="18" t="s">
        <v>5977</v>
      </c>
      <c r="C2978" s="18" t="s">
        <v>5978</v>
      </c>
      <c r="D2978" s="18" t="s">
        <v>60</v>
      </c>
      <c r="E2978" s="20">
        <v>459636.02</v>
      </c>
      <c r="F2978" s="21">
        <v>1</v>
      </c>
    </row>
    <row r="2979" spans="1:6" x14ac:dyDescent="0.25">
      <c r="A2979" s="14" t="str">
        <f t="shared" si="46"/>
        <v>53830733</v>
      </c>
      <c r="B2979" s="14" t="s">
        <v>5979</v>
      </c>
      <c r="C2979" s="14" t="s">
        <v>5980</v>
      </c>
      <c r="D2979" s="14" t="s">
        <v>60</v>
      </c>
      <c r="E2979" s="16">
        <v>1253295.25</v>
      </c>
      <c r="F2979" s="17">
        <v>1</v>
      </c>
    </row>
    <row r="2980" spans="1:6" x14ac:dyDescent="0.25">
      <c r="A2980" s="14" t="str">
        <f t="shared" si="46"/>
        <v>53894218</v>
      </c>
      <c r="B2980" s="14" t="s">
        <v>5981</v>
      </c>
      <c r="C2980" s="14" t="s">
        <v>5982</v>
      </c>
      <c r="D2980" s="14" t="s">
        <v>60</v>
      </c>
      <c r="E2980" s="16">
        <v>35226820.799999997</v>
      </c>
      <c r="F2980" s="17">
        <v>1</v>
      </c>
    </row>
    <row r="2981" spans="1:6" x14ac:dyDescent="0.25">
      <c r="A2981" s="14" t="str">
        <f t="shared" si="46"/>
        <v>53966966</v>
      </c>
      <c r="B2981" s="18" t="s">
        <v>5983</v>
      </c>
      <c r="C2981" s="18" t="s">
        <v>5984</v>
      </c>
      <c r="D2981" s="18" t="s">
        <v>60</v>
      </c>
      <c r="E2981" s="20">
        <v>2813118.31</v>
      </c>
      <c r="F2981" s="21">
        <v>1</v>
      </c>
    </row>
    <row r="2982" spans="1:6" x14ac:dyDescent="0.25">
      <c r="A2982" s="14" t="str">
        <f t="shared" si="46"/>
        <v>54228648</v>
      </c>
      <c r="B2982" s="14" t="s">
        <v>5985</v>
      </c>
      <c r="C2982" s="14" t="s">
        <v>5986</v>
      </c>
      <c r="D2982" s="14" t="s">
        <v>60</v>
      </c>
      <c r="E2982" s="16">
        <v>3214544.68</v>
      </c>
      <c r="F2982" s="17">
        <v>1</v>
      </c>
    </row>
    <row r="2983" spans="1:6" x14ac:dyDescent="0.25">
      <c r="A2983" s="14" t="str">
        <f t="shared" si="46"/>
        <v>54232459</v>
      </c>
      <c r="B2983" s="14" t="s">
        <v>5987</v>
      </c>
      <c r="C2983" s="14" t="s">
        <v>5988</v>
      </c>
      <c r="D2983" s="14" t="s">
        <v>60</v>
      </c>
      <c r="E2983" s="16">
        <v>270071.83</v>
      </c>
      <c r="F2983" s="17">
        <v>1</v>
      </c>
    </row>
    <row r="2984" spans="1:6" x14ac:dyDescent="0.25">
      <c r="A2984" s="14" t="str">
        <f t="shared" si="46"/>
        <v>54332333</v>
      </c>
      <c r="B2984" s="18" t="s">
        <v>5989</v>
      </c>
      <c r="C2984" s="18" t="s">
        <v>5990</v>
      </c>
      <c r="D2984" s="18" t="s">
        <v>60</v>
      </c>
      <c r="E2984" s="20">
        <v>37634.49</v>
      </c>
      <c r="F2984" s="21">
        <v>1</v>
      </c>
    </row>
    <row r="2985" spans="1:6" x14ac:dyDescent="0.25">
      <c r="A2985" s="14" t="str">
        <f t="shared" si="46"/>
        <v>54344833</v>
      </c>
      <c r="B2985" s="14" t="s">
        <v>5991</v>
      </c>
      <c r="C2985" s="14" t="s">
        <v>5992</v>
      </c>
      <c r="D2985" s="14" t="s">
        <v>60</v>
      </c>
      <c r="E2985" s="16">
        <v>16831244.170000002</v>
      </c>
      <c r="F2985" s="17">
        <v>1</v>
      </c>
    </row>
    <row r="2986" spans="1:6" x14ac:dyDescent="0.25">
      <c r="A2986" s="14" t="str">
        <f t="shared" si="46"/>
        <v>54355094</v>
      </c>
      <c r="B2986" s="18" t="s">
        <v>5993</v>
      </c>
      <c r="C2986" s="18" t="s">
        <v>5994</v>
      </c>
      <c r="D2986" s="18" t="s">
        <v>60</v>
      </c>
      <c r="E2986" s="20">
        <v>1561709.02</v>
      </c>
      <c r="F2986" s="21">
        <v>1</v>
      </c>
    </row>
    <row r="2987" spans="1:6" x14ac:dyDescent="0.25">
      <c r="A2987" s="14" t="str">
        <f t="shared" si="46"/>
        <v>54357843</v>
      </c>
      <c r="B2987" s="18" t="s">
        <v>5995</v>
      </c>
      <c r="C2987" s="18" t="s">
        <v>5996</v>
      </c>
      <c r="D2987" s="18" t="s">
        <v>60</v>
      </c>
      <c r="E2987" s="20">
        <v>1089462.3799999999</v>
      </c>
      <c r="F2987" s="21">
        <v>1</v>
      </c>
    </row>
    <row r="2988" spans="1:6" x14ac:dyDescent="0.25">
      <c r="A2988" s="14" t="str">
        <f t="shared" si="46"/>
        <v>54390380</v>
      </c>
      <c r="B2988" s="18" t="s">
        <v>5997</v>
      </c>
      <c r="C2988" s="18" t="s">
        <v>5998</v>
      </c>
      <c r="D2988" s="18" t="s">
        <v>60</v>
      </c>
      <c r="E2988" s="20">
        <v>2163920.8199999998</v>
      </c>
      <c r="F2988" s="21">
        <v>1</v>
      </c>
    </row>
    <row r="2989" spans="1:6" x14ac:dyDescent="0.25">
      <c r="A2989" s="14" t="str">
        <f t="shared" si="46"/>
        <v>54535570</v>
      </c>
      <c r="B2989" s="18" t="s">
        <v>5999</v>
      </c>
      <c r="C2989" s="18" t="s">
        <v>6000</v>
      </c>
      <c r="D2989" s="18" t="s">
        <v>60</v>
      </c>
      <c r="E2989" s="20">
        <v>1499814.52</v>
      </c>
      <c r="F2989" s="21">
        <v>1</v>
      </c>
    </row>
    <row r="2990" spans="1:6" x14ac:dyDescent="0.25">
      <c r="A2990" s="14" t="str">
        <f t="shared" si="46"/>
        <v>54667316</v>
      </c>
      <c r="B2990" s="14" t="s">
        <v>6001</v>
      </c>
      <c r="C2990" s="14" t="s">
        <v>6002</v>
      </c>
      <c r="D2990" s="14" t="s">
        <v>60</v>
      </c>
      <c r="E2990" s="16">
        <v>236291.75</v>
      </c>
      <c r="F2990" s="17">
        <v>1</v>
      </c>
    </row>
    <row r="2991" spans="1:6" x14ac:dyDescent="0.25">
      <c r="A2991" s="14" t="str">
        <f t="shared" si="46"/>
        <v>54722822</v>
      </c>
      <c r="B2991" s="18" t="s">
        <v>6003</v>
      </c>
      <c r="C2991" s="18" t="s">
        <v>6004</v>
      </c>
      <c r="D2991" s="18" t="s">
        <v>60</v>
      </c>
      <c r="E2991" s="20">
        <v>6435857.5700000003</v>
      </c>
      <c r="F2991" s="21">
        <v>1</v>
      </c>
    </row>
    <row r="2992" spans="1:6" x14ac:dyDescent="0.25">
      <c r="A2992" s="14" t="str">
        <f t="shared" si="46"/>
        <v>54723572</v>
      </c>
      <c r="B2992" s="18" t="s">
        <v>6005</v>
      </c>
      <c r="C2992" s="18" t="s">
        <v>6006</v>
      </c>
      <c r="D2992" s="18" t="s">
        <v>60</v>
      </c>
      <c r="E2992" s="20">
        <v>299506.27</v>
      </c>
      <c r="F2992" s="21">
        <v>1</v>
      </c>
    </row>
    <row r="2993" spans="1:6" x14ac:dyDescent="0.25">
      <c r="A2993" s="14" t="str">
        <f t="shared" si="46"/>
        <v>54726120</v>
      </c>
      <c r="B2993" s="18" t="s">
        <v>6007</v>
      </c>
      <c r="C2993" s="18" t="s">
        <v>6008</v>
      </c>
      <c r="D2993" s="18" t="s">
        <v>60</v>
      </c>
      <c r="E2993" s="20">
        <v>1101948.6499999999</v>
      </c>
      <c r="F2993" s="21">
        <v>1</v>
      </c>
    </row>
    <row r="2994" spans="1:6" x14ac:dyDescent="0.25">
      <c r="A2994" s="14" t="str">
        <f t="shared" si="46"/>
        <v>54848361</v>
      </c>
      <c r="B2994" s="14" t="s">
        <v>6009</v>
      </c>
      <c r="C2994" s="14" t="s">
        <v>6010</v>
      </c>
      <c r="D2994" s="14" t="s">
        <v>60</v>
      </c>
      <c r="E2994" s="16">
        <v>17835955.719999999</v>
      </c>
      <c r="F2994" s="17">
        <v>1</v>
      </c>
    </row>
    <row r="2995" spans="1:6" x14ac:dyDescent="0.25">
      <c r="A2995" s="14" t="str">
        <f t="shared" si="46"/>
        <v>54921986</v>
      </c>
      <c r="B2995" s="14" t="s">
        <v>6011</v>
      </c>
      <c r="C2995" s="14" t="s">
        <v>6012</v>
      </c>
      <c r="D2995" s="14" t="s">
        <v>60</v>
      </c>
      <c r="E2995" s="16">
        <v>49796.29</v>
      </c>
      <c r="F2995" s="17">
        <v>1</v>
      </c>
    </row>
    <row r="2996" spans="1:6" x14ac:dyDescent="0.25">
      <c r="A2996" s="14" t="str">
        <f t="shared" si="46"/>
        <v>55056923</v>
      </c>
      <c r="B2996" s="14" t="s">
        <v>6013</v>
      </c>
      <c r="C2996" s="14" t="s">
        <v>6014</v>
      </c>
      <c r="D2996" s="14" t="s">
        <v>60</v>
      </c>
      <c r="E2996" s="16">
        <v>109744.66</v>
      </c>
      <c r="F2996" s="17">
        <v>1</v>
      </c>
    </row>
    <row r="2997" spans="1:6" x14ac:dyDescent="0.25">
      <c r="A2997" s="14" t="str">
        <f t="shared" si="46"/>
        <v>55110753</v>
      </c>
      <c r="B2997" s="14" t="s">
        <v>6015</v>
      </c>
      <c r="C2997" s="14" t="s">
        <v>6016</v>
      </c>
      <c r="D2997" s="14" t="s">
        <v>60</v>
      </c>
      <c r="E2997" s="16">
        <v>5224900.79</v>
      </c>
      <c r="F2997" s="17">
        <v>1</v>
      </c>
    </row>
    <row r="2998" spans="1:6" x14ac:dyDescent="0.25">
      <c r="A2998" s="14" t="str">
        <f t="shared" si="46"/>
        <v>55141725</v>
      </c>
      <c r="B2998" s="14" t="s">
        <v>6017</v>
      </c>
      <c r="C2998" s="14" t="s">
        <v>6018</v>
      </c>
      <c r="D2998" s="14" t="s">
        <v>60</v>
      </c>
      <c r="E2998" s="16">
        <v>1559307.61</v>
      </c>
      <c r="F2998" s="17">
        <v>1</v>
      </c>
    </row>
    <row r="2999" spans="1:6" x14ac:dyDescent="0.25">
      <c r="A2999" s="14" t="str">
        <f t="shared" si="46"/>
        <v>55250476</v>
      </c>
      <c r="B2999" s="18" t="s">
        <v>6019</v>
      </c>
      <c r="C2999" s="18" t="s">
        <v>6020</v>
      </c>
      <c r="D2999" s="18" t="s">
        <v>60</v>
      </c>
      <c r="E2999" s="20">
        <v>118234.22</v>
      </c>
      <c r="F2999" s="21">
        <v>1</v>
      </c>
    </row>
    <row r="3000" spans="1:6" x14ac:dyDescent="0.25">
      <c r="A3000" s="14" t="str">
        <f t="shared" si="46"/>
        <v>55329627</v>
      </c>
      <c r="B3000" s="14" t="s">
        <v>6021</v>
      </c>
      <c r="C3000" s="14" t="s">
        <v>6022</v>
      </c>
      <c r="D3000" s="14" t="s">
        <v>60</v>
      </c>
      <c r="E3000" s="16">
        <v>9720333.0099999998</v>
      </c>
      <c r="F3000" s="17">
        <v>1</v>
      </c>
    </row>
    <row r="3001" spans="1:6" x14ac:dyDescent="0.25">
      <c r="A3001" s="14" t="str">
        <f t="shared" si="46"/>
        <v>55348122</v>
      </c>
      <c r="B3001" s="14" t="s">
        <v>6023</v>
      </c>
      <c r="C3001" s="14" t="s">
        <v>6024</v>
      </c>
      <c r="D3001" s="14" t="s">
        <v>60</v>
      </c>
      <c r="E3001" s="16">
        <v>22899338.75</v>
      </c>
      <c r="F3001" s="17">
        <v>1</v>
      </c>
    </row>
    <row r="3002" spans="1:6" x14ac:dyDescent="0.25">
      <c r="A3002" s="14" t="str">
        <f t="shared" si="46"/>
        <v>55348866</v>
      </c>
      <c r="B3002" s="14" t="s">
        <v>6025</v>
      </c>
      <c r="C3002" s="14" t="s">
        <v>6026</v>
      </c>
      <c r="D3002" s="14" t="s">
        <v>60</v>
      </c>
      <c r="E3002" s="16">
        <v>985525.32</v>
      </c>
      <c r="F3002" s="17">
        <v>1</v>
      </c>
    </row>
    <row r="3003" spans="1:6" x14ac:dyDescent="0.25">
      <c r="A3003" s="14" t="str">
        <f t="shared" si="46"/>
        <v>55348866</v>
      </c>
      <c r="B3003" s="14" t="s">
        <v>6027</v>
      </c>
      <c r="C3003" s="14" t="s">
        <v>6026</v>
      </c>
      <c r="D3003" s="14" t="s">
        <v>60</v>
      </c>
      <c r="E3003" s="16">
        <v>75802.720000000001</v>
      </c>
      <c r="F3003" s="17">
        <v>1</v>
      </c>
    </row>
    <row r="3004" spans="1:6" x14ac:dyDescent="0.25">
      <c r="A3004" s="14" t="str">
        <f t="shared" si="46"/>
        <v>55559678</v>
      </c>
      <c r="B3004" s="18" t="s">
        <v>6028</v>
      </c>
      <c r="C3004" s="18" t="s">
        <v>6029</v>
      </c>
      <c r="D3004" s="18" t="s">
        <v>60</v>
      </c>
      <c r="E3004" s="20">
        <v>86675.42</v>
      </c>
      <c r="F3004" s="21">
        <v>1</v>
      </c>
    </row>
    <row r="3005" spans="1:6" x14ac:dyDescent="0.25">
      <c r="A3005" s="14" t="str">
        <f t="shared" si="46"/>
        <v>55559900</v>
      </c>
      <c r="B3005" s="18" t="s">
        <v>6030</v>
      </c>
      <c r="C3005" s="18" t="s">
        <v>6031</v>
      </c>
      <c r="D3005" s="18" t="s">
        <v>60</v>
      </c>
      <c r="E3005" s="20">
        <v>1735922.58</v>
      </c>
      <c r="F3005" s="21">
        <v>1</v>
      </c>
    </row>
    <row r="3006" spans="1:6" x14ac:dyDescent="0.25">
      <c r="A3006" s="14" t="str">
        <f t="shared" si="46"/>
        <v>55670863</v>
      </c>
      <c r="B3006" s="18" t="s">
        <v>6032</v>
      </c>
      <c r="C3006" s="18" t="s">
        <v>6033</v>
      </c>
      <c r="D3006" s="18" t="s">
        <v>60</v>
      </c>
      <c r="E3006" s="20">
        <v>919200.95</v>
      </c>
      <c r="F3006" s="21">
        <v>1</v>
      </c>
    </row>
    <row r="3007" spans="1:6" x14ac:dyDescent="0.25">
      <c r="A3007" s="14" t="str">
        <f t="shared" si="46"/>
        <v>55673040</v>
      </c>
      <c r="B3007" s="14" t="s">
        <v>6034</v>
      </c>
      <c r="C3007" s="14" t="s">
        <v>6035</v>
      </c>
      <c r="D3007" s="14" t="s">
        <v>60</v>
      </c>
      <c r="E3007" s="16">
        <v>1695623.03</v>
      </c>
      <c r="F3007" s="17">
        <v>1</v>
      </c>
    </row>
    <row r="3008" spans="1:6" x14ac:dyDescent="0.25">
      <c r="A3008" s="14" t="str">
        <f t="shared" si="46"/>
        <v>55856710</v>
      </c>
      <c r="B3008" s="14" t="s">
        <v>6036</v>
      </c>
      <c r="C3008" s="14" t="s">
        <v>6037</v>
      </c>
      <c r="D3008" s="14" t="s">
        <v>60</v>
      </c>
      <c r="E3008" s="16">
        <v>21135647.859999999</v>
      </c>
      <c r="F3008" s="17">
        <v>1</v>
      </c>
    </row>
    <row r="3009" spans="1:6" x14ac:dyDescent="0.25">
      <c r="A3009" s="14" t="str">
        <f t="shared" si="46"/>
        <v>55980148</v>
      </c>
      <c r="B3009" s="14" t="s">
        <v>6038</v>
      </c>
      <c r="C3009" s="14" t="s">
        <v>6039</v>
      </c>
      <c r="D3009" s="14" t="s">
        <v>60</v>
      </c>
      <c r="E3009" s="16">
        <v>65264921.640000001</v>
      </c>
      <c r="F3009" s="17">
        <v>1</v>
      </c>
    </row>
    <row r="3010" spans="1:6" x14ac:dyDescent="0.25">
      <c r="A3010" s="14" t="str">
        <f t="shared" si="46"/>
        <v>55989784</v>
      </c>
      <c r="B3010" s="14" t="s">
        <v>6040</v>
      </c>
      <c r="C3010" s="14" t="s">
        <v>6041</v>
      </c>
      <c r="D3010" s="14" t="s">
        <v>60</v>
      </c>
      <c r="E3010" s="16">
        <v>11912210.76</v>
      </c>
      <c r="F3010" s="17">
        <v>1</v>
      </c>
    </row>
    <row r="3011" spans="1:6" x14ac:dyDescent="0.25">
      <c r="A3011" s="14" t="str">
        <f t="shared" si="46"/>
        <v>55990451</v>
      </c>
      <c r="B3011" s="18" t="s">
        <v>6042</v>
      </c>
      <c r="C3011" s="18" t="s">
        <v>6043</v>
      </c>
      <c r="D3011" s="18" t="s">
        <v>60</v>
      </c>
      <c r="E3011" s="20">
        <v>316000.40000000002</v>
      </c>
      <c r="F3011" s="21">
        <v>1</v>
      </c>
    </row>
    <row r="3012" spans="1:6" x14ac:dyDescent="0.25">
      <c r="A3012" s="14" t="str">
        <f t="shared" si="46"/>
        <v>56343155</v>
      </c>
      <c r="B3012" s="14" t="s">
        <v>6044</v>
      </c>
      <c r="C3012" s="14" t="s">
        <v>6045</v>
      </c>
      <c r="D3012" s="14" t="s">
        <v>60</v>
      </c>
      <c r="E3012" s="16">
        <v>1676115.72</v>
      </c>
      <c r="F3012" s="17">
        <v>1</v>
      </c>
    </row>
    <row r="3013" spans="1:6" x14ac:dyDescent="0.25">
      <c r="A3013" s="14" t="str">
        <f t="shared" si="46"/>
        <v>56363807</v>
      </c>
      <c r="B3013" s="18" t="s">
        <v>6046</v>
      </c>
      <c r="C3013" s="18" t="s">
        <v>6047</v>
      </c>
      <c r="D3013" s="18" t="s">
        <v>60</v>
      </c>
      <c r="E3013" s="20">
        <v>672533.99</v>
      </c>
      <c r="F3013" s="21">
        <v>1</v>
      </c>
    </row>
    <row r="3014" spans="1:6" x14ac:dyDescent="0.25">
      <c r="A3014" s="14" t="str">
        <f t="shared" si="46"/>
        <v>56390123</v>
      </c>
      <c r="B3014" s="14" t="s">
        <v>6048</v>
      </c>
      <c r="C3014" s="14" t="s">
        <v>6049</v>
      </c>
      <c r="D3014" s="14" t="s">
        <v>60</v>
      </c>
      <c r="E3014" s="16">
        <v>1812907.43</v>
      </c>
      <c r="F3014" s="17">
        <v>1</v>
      </c>
    </row>
    <row r="3015" spans="1:6" x14ac:dyDescent="0.25">
      <c r="A3015" s="14" t="str">
        <f t="shared" ref="A3015:A3078" si="47">LEFT(SUBSTITUTE(SUBSTITUTE(SUBSTITUTE(SUBSTITUTE(TRIM(B3015),".",""),"/",""),"-","")," ",""), 8)</f>
        <v>56561756</v>
      </c>
      <c r="B3015" s="14" t="s">
        <v>6050</v>
      </c>
      <c r="C3015" s="14" t="s">
        <v>6051</v>
      </c>
      <c r="D3015" s="14" t="s">
        <v>60</v>
      </c>
      <c r="E3015" s="16">
        <v>26885.25</v>
      </c>
      <c r="F3015" s="17">
        <v>1</v>
      </c>
    </row>
    <row r="3016" spans="1:6" x14ac:dyDescent="0.25">
      <c r="A3016" s="14" t="str">
        <f t="shared" si="47"/>
        <v>56577059</v>
      </c>
      <c r="B3016" s="18" t="s">
        <v>6052</v>
      </c>
      <c r="C3016" s="18" t="s">
        <v>6053</v>
      </c>
      <c r="D3016" s="18" t="s">
        <v>60</v>
      </c>
      <c r="E3016" s="20">
        <v>2293433.67</v>
      </c>
      <c r="F3016" s="21">
        <v>1</v>
      </c>
    </row>
    <row r="3017" spans="1:6" x14ac:dyDescent="0.25">
      <c r="A3017" s="14" t="str">
        <f t="shared" si="47"/>
        <v>56690662</v>
      </c>
      <c r="B3017" s="14" t="s">
        <v>6054</v>
      </c>
      <c r="C3017" s="14" t="s">
        <v>6055</v>
      </c>
      <c r="D3017" s="14" t="s">
        <v>60</v>
      </c>
      <c r="E3017" s="16">
        <v>906905.34</v>
      </c>
      <c r="F3017" s="17">
        <v>1</v>
      </c>
    </row>
    <row r="3018" spans="1:6" x14ac:dyDescent="0.25">
      <c r="A3018" s="14" t="str">
        <f t="shared" si="47"/>
        <v>56725385</v>
      </c>
      <c r="B3018" s="14" t="s">
        <v>6056</v>
      </c>
      <c r="C3018" s="14" t="s">
        <v>6057</v>
      </c>
      <c r="D3018" s="14" t="s">
        <v>60</v>
      </c>
      <c r="E3018" s="16">
        <v>6368384.7400000002</v>
      </c>
      <c r="F3018" s="17">
        <v>1</v>
      </c>
    </row>
    <row r="3019" spans="1:6" x14ac:dyDescent="0.25">
      <c r="A3019" s="14" t="str">
        <f t="shared" si="47"/>
        <v>56777063</v>
      </c>
      <c r="B3019" s="14" t="s">
        <v>6058</v>
      </c>
      <c r="C3019" s="14" t="s">
        <v>6059</v>
      </c>
      <c r="D3019" s="14" t="s">
        <v>60</v>
      </c>
      <c r="E3019" s="16">
        <v>6425510.9000000004</v>
      </c>
      <c r="F3019" s="17">
        <v>1</v>
      </c>
    </row>
    <row r="3020" spans="1:6" x14ac:dyDescent="0.25">
      <c r="A3020" s="14" t="str">
        <f t="shared" si="47"/>
        <v>56784424</v>
      </c>
      <c r="B3020" s="18" t="s">
        <v>6060</v>
      </c>
      <c r="C3020" s="18" t="s">
        <v>6061</v>
      </c>
      <c r="D3020" s="18" t="s">
        <v>60</v>
      </c>
      <c r="E3020" s="20">
        <v>317856.86</v>
      </c>
      <c r="F3020" s="21">
        <v>1</v>
      </c>
    </row>
    <row r="3021" spans="1:6" x14ac:dyDescent="0.25">
      <c r="A3021" s="14" t="str">
        <f t="shared" si="47"/>
        <v>56813082</v>
      </c>
      <c r="B3021" s="14" t="s">
        <v>6062</v>
      </c>
      <c r="C3021" s="14" t="s">
        <v>6063</v>
      </c>
      <c r="D3021" s="14" t="s">
        <v>60</v>
      </c>
      <c r="E3021" s="16">
        <v>44780267.82</v>
      </c>
      <c r="F3021" s="17">
        <v>1</v>
      </c>
    </row>
    <row r="3022" spans="1:6" x14ac:dyDescent="0.25">
      <c r="A3022" s="14" t="str">
        <f t="shared" si="47"/>
        <v>56813926</v>
      </c>
      <c r="B3022" s="18" t="s">
        <v>6064</v>
      </c>
      <c r="C3022" s="18" t="s">
        <v>6065</v>
      </c>
      <c r="D3022" s="18" t="s">
        <v>60</v>
      </c>
      <c r="E3022" s="20">
        <v>6385192.2800000003</v>
      </c>
      <c r="F3022" s="21">
        <v>1</v>
      </c>
    </row>
    <row r="3023" spans="1:6" x14ac:dyDescent="0.25">
      <c r="A3023" s="14" t="str">
        <f t="shared" si="47"/>
        <v>56898356</v>
      </c>
      <c r="B3023" s="18" t="s">
        <v>6066</v>
      </c>
      <c r="C3023" s="18" t="s">
        <v>6067</v>
      </c>
      <c r="D3023" s="18" t="s">
        <v>60</v>
      </c>
      <c r="E3023" s="20">
        <v>442218.73</v>
      </c>
      <c r="F3023" s="21">
        <v>1</v>
      </c>
    </row>
    <row r="3024" spans="1:6" x14ac:dyDescent="0.25">
      <c r="A3024" s="14" t="str">
        <f t="shared" si="47"/>
        <v>56927809</v>
      </c>
      <c r="B3024" s="14" t="s">
        <v>6068</v>
      </c>
      <c r="C3024" s="14" t="s">
        <v>6069</v>
      </c>
      <c r="D3024" s="14" t="s">
        <v>60</v>
      </c>
      <c r="E3024" s="16">
        <v>335953.73</v>
      </c>
      <c r="F3024" s="17">
        <v>1</v>
      </c>
    </row>
    <row r="3025" spans="1:6" x14ac:dyDescent="0.25">
      <c r="A3025" s="14" t="str">
        <f t="shared" si="47"/>
        <v>56959117</v>
      </c>
      <c r="B3025" s="18" t="s">
        <v>6070</v>
      </c>
      <c r="C3025" s="18" t="s">
        <v>6071</v>
      </c>
      <c r="D3025" s="18" t="s">
        <v>60</v>
      </c>
      <c r="E3025" s="20">
        <v>582176.88</v>
      </c>
      <c r="F3025" s="21">
        <v>1</v>
      </c>
    </row>
    <row r="3026" spans="1:6" x14ac:dyDescent="0.25">
      <c r="A3026" s="14" t="str">
        <f t="shared" si="47"/>
        <v>57038952</v>
      </c>
      <c r="B3026" s="18" t="s">
        <v>6072</v>
      </c>
      <c r="C3026" s="18" t="s">
        <v>6073</v>
      </c>
      <c r="D3026" s="18" t="s">
        <v>60</v>
      </c>
      <c r="E3026" s="20">
        <v>59908.43</v>
      </c>
      <c r="F3026" s="21">
        <v>1</v>
      </c>
    </row>
    <row r="3027" spans="1:6" x14ac:dyDescent="0.25">
      <c r="A3027" s="14" t="str">
        <f t="shared" si="47"/>
        <v>57066326</v>
      </c>
      <c r="B3027" s="18" t="s">
        <v>6074</v>
      </c>
      <c r="C3027" s="18" t="s">
        <v>6075</v>
      </c>
      <c r="D3027" s="18" t="s">
        <v>60</v>
      </c>
      <c r="E3027" s="20">
        <v>17067957.879999999</v>
      </c>
      <c r="F3027" s="21">
        <v>1</v>
      </c>
    </row>
    <row r="3028" spans="1:6" x14ac:dyDescent="0.25">
      <c r="A3028" s="14" t="str">
        <f t="shared" si="47"/>
        <v>57066326</v>
      </c>
      <c r="B3028" s="18" t="s">
        <v>6076</v>
      </c>
      <c r="C3028" s="18" t="s">
        <v>6075</v>
      </c>
      <c r="D3028" s="18" t="s">
        <v>60</v>
      </c>
      <c r="E3028" s="20">
        <v>124230.44</v>
      </c>
      <c r="F3028" s="21">
        <v>1</v>
      </c>
    </row>
    <row r="3029" spans="1:6" x14ac:dyDescent="0.25">
      <c r="A3029" s="14" t="str">
        <f t="shared" si="47"/>
        <v>57320335</v>
      </c>
      <c r="B3029" s="14" t="s">
        <v>6077</v>
      </c>
      <c r="C3029" s="14" t="s">
        <v>6078</v>
      </c>
      <c r="D3029" s="14" t="s">
        <v>60</v>
      </c>
      <c r="E3029" s="16">
        <v>35296.32</v>
      </c>
      <c r="F3029" s="17">
        <v>1</v>
      </c>
    </row>
    <row r="3030" spans="1:6" x14ac:dyDescent="0.25">
      <c r="A3030" s="14" t="str">
        <f t="shared" si="47"/>
        <v>57388506</v>
      </c>
      <c r="B3030" s="18" t="s">
        <v>6079</v>
      </c>
      <c r="C3030" s="18" t="s">
        <v>6080</v>
      </c>
      <c r="D3030" s="18" t="s">
        <v>60</v>
      </c>
      <c r="E3030" s="20">
        <v>1977558.28</v>
      </c>
      <c r="F3030" s="21">
        <v>1</v>
      </c>
    </row>
    <row r="3031" spans="1:6" x14ac:dyDescent="0.25">
      <c r="A3031" s="14" t="str">
        <f t="shared" si="47"/>
        <v>57482903</v>
      </c>
      <c r="B3031" s="14" t="s">
        <v>6081</v>
      </c>
      <c r="C3031" s="14" t="s">
        <v>6082</v>
      </c>
      <c r="D3031" s="14" t="s">
        <v>60</v>
      </c>
      <c r="E3031" s="16">
        <v>42866144.68</v>
      </c>
      <c r="F3031" s="17">
        <v>1</v>
      </c>
    </row>
    <row r="3032" spans="1:6" x14ac:dyDescent="0.25">
      <c r="A3032" s="14" t="str">
        <f t="shared" si="47"/>
        <v>57488751</v>
      </c>
      <c r="B3032" s="14" t="s">
        <v>6083</v>
      </c>
      <c r="C3032" s="14" t="s">
        <v>6084</v>
      </c>
      <c r="D3032" s="14" t="s">
        <v>60</v>
      </c>
      <c r="E3032" s="16">
        <v>656248.66</v>
      </c>
      <c r="F3032" s="17">
        <v>1</v>
      </c>
    </row>
    <row r="3033" spans="1:6" x14ac:dyDescent="0.25">
      <c r="A3033" s="14" t="str">
        <f t="shared" si="47"/>
        <v>57498420</v>
      </c>
      <c r="B3033" s="14" t="s">
        <v>6085</v>
      </c>
      <c r="C3033" s="14" t="s">
        <v>6086</v>
      </c>
      <c r="D3033" s="14" t="s">
        <v>60</v>
      </c>
      <c r="E3033" s="16">
        <v>2149484.6800000002</v>
      </c>
      <c r="F3033" s="17">
        <v>1</v>
      </c>
    </row>
    <row r="3034" spans="1:6" x14ac:dyDescent="0.25">
      <c r="A3034" s="14" t="str">
        <f t="shared" si="47"/>
        <v>57507402</v>
      </c>
      <c r="B3034" s="18" t="s">
        <v>6087</v>
      </c>
      <c r="C3034" s="18" t="s">
        <v>6088</v>
      </c>
      <c r="D3034" s="18" t="s">
        <v>60</v>
      </c>
      <c r="E3034" s="20">
        <v>29922495.170000002</v>
      </c>
      <c r="F3034" s="21">
        <v>1</v>
      </c>
    </row>
    <row r="3035" spans="1:6" x14ac:dyDescent="0.25">
      <c r="A3035" s="14" t="str">
        <f t="shared" si="47"/>
        <v>57553265</v>
      </c>
      <c r="B3035" s="18" t="s">
        <v>6089</v>
      </c>
      <c r="C3035" s="18" t="s">
        <v>6090</v>
      </c>
      <c r="D3035" s="18" t="s">
        <v>60</v>
      </c>
      <c r="E3035" s="20">
        <v>34700068.109999999</v>
      </c>
      <c r="F3035" s="21">
        <v>1</v>
      </c>
    </row>
    <row r="3036" spans="1:6" x14ac:dyDescent="0.25">
      <c r="A3036" s="14" t="str">
        <f t="shared" si="47"/>
        <v>57555666</v>
      </c>
      <c r="B3036" s="14" t="s">
        <v>6091</v>
      </c>
      <c r="C3036" s="14" t="s">
        <v>6092</v>
      </c>
      <c r="D3036" s="14" t="s">
        <v>60</v>
      </c>
      <c r="E3036" s="16">
        <v>909684</v>
      </c>
      <c r="F3036" s="17">
        <v>1</v>
      </c>
    </row>
    <row r="3037" spans="1:6" x14ac:dyDescent="0.25">
      <c r="A3037" s="14" t="str">
        <f t="shared" si="47"/>
        <v>57558157</v>
      </c>
      <c r="B3037" s="14" t="s">
        <v>6093</v>
      </c>
      <c r="C3037" s="14" t="s">
        <v>6094</v>
      </c>
      <c r="D3037" s="14" t="s">
        <v>60</v>
      </c>
      <c r="E3037" s="16">
        <v>1765417.3</v>
      </c>
      <c r="F3037" s="17">
        <v>1</v>
      </c>
    </row>
    <row r="3038" spans="1:6" x14ac:dyDescent="0.25">
      <c r="A3038" s="14" t="str">
        <f t="shared" si="47"/>
        <v>57564130</v>
      </c>
      <c r="B3038" s="18" t="s">
        <v>6095</v>
      </c>
      <c r="C3038" s="18" t="s">
        <v>6096</v>
      </c>
      <c r="D3038" s="18" t="s">
        <v>60</v>
      </c>
      <c r="E3038" s="20">
        <v>9088133.9800000004</v>
      </c>
      <c r="F3038" s="21">
        <v>1</v>
      </c>
    </row>
    <row r="3039" spans="1:6" x14ac:dyDescent="0.25">
      <c r="A3039" s="14" t="str">
        <f t="shared" si="47"/>
        <v>57571275</v>
      </c>
      <c r="B3039" s="18" t="s">
        <v>6097</v>
      </c>
      <c r="C3039" s="18" t="s">
        <v>6098</v>
      </c>
      <c r="D3039" s="18" t="s">
        <v>60</v>
      </c>
      <c r="E3039" s="20">
        <v>313552507.5</v>
      </c>
      <c r="F3039" s="21">
        <v>1</v>
      </c>
    </row>
    <row r="3040" spans="1:6" x14ac:dyDescent="0.25">
      <c r="A3040" s="14" t="str">
        <f t="shared" si="47"/>
        <v>57571275</v>
      </c>
      <c r="B3040" s="18" t="s">
        <v>6099</v>
      </c>
      <c r="C3040" s="18" t="s">
        <v>6098</v>
      </c>
      <c r="D3040" s="18" t="s">
        <v>60</v>
      </c>
      <c r="E3040" s="20">
        <v>6240277.8700000001</v>
      </c>
      <c r="F3040" s="21">
        <v>1</v>
      </c>
    </row>
    <row r="3041" spans="1:6" x14ac:dyDescent="0.25">
      <c r="A3041" s="14" t="str">
        <f t="shared" si="47"/>
        <v>57571275</v>
      </c>
      <c r="B3041" s="18" t="s">
        <v>6100</v>
      </c>
      <c r="C3041" s="18" t="s">
        <v>6098</v>
      </c>
      <c r="D3041" s="18" t="s">
        <v>60</v>
      </c>
      <c r="E3041" s="20">
        <v>1508917.41</v>
      </c>
      <c r="F3041" s="21">
        <v>1</v>
      </c>
    </row>
    <row r="3042" spans="1:6" x14ac:dyDescent="0.25">
      <c r="A3042" s="14" t="str">
        <f t="shared" si="47"/>
        <v>57585895</v>
      </c>
      <c r="B3042" s="14" t="s">
        <v>6101</v>
      </c>
      <c r="C3042" s="14" t="s">
        <v>6102</v>
      </c>
      <c r="D3042" s="14" t="s">
        <v>235</v>
      </c>
      <c r="E3042" s="16">
        <v>486105.21</v>
      </c>
      <c r="F3042" s="17">
        <v>1</v>
      </c>
    </row>
    <row r="3043" spans="1:6" x14ac:dyDescent="0.25">
      <c r="A3043" s="14" t="str">
        <f t="shared" si="47"/>
        <v>57738544</v>
      </c>
      <c r="B3043" s="18" t="s">
        <v>6103</v>
      </c>
      <c r="C3043" s="18" t="s">
        <v>6104</v>
      </c>
      <c r="D3043" s="18" t="s">
        <v>60</v>
      </c>
      <c r="E3043" s="20">
        <v>1263.07</v>
      </c>
      <c r="F3043" s="21">
        <v>1</v>
      </c>
    </row>
    <row r="3044" spans="1:6" x14ac:dyDescent="0.25">
      <c r="A3044" s="14" t="str">
        <f t="shared" si="47"/>
        <v>57746208</v>
      </c>
      <c r="B3044" s="18" t="s">
        <v>6105</v>
      </c>
      <c r="C3044" s="18" t="s">
        <v>6106</v>
      </c>
      <c r="D3044" s="18" t="s">
        <v>60</v>
      </c>
      <c r="E3044" s="20">
        <v>7365762.5499999998</v>
      </c>
      <c r="F3044" s="21">
        <v>1</v>
      </c>
    </row>
    <row r="3045" spans="1:6" x14ac:dyDescent="0.25">
      <c r="A3045" s="14" t="str">
        <f t="shared" si="47"/>
        <v>58194622</v>
      </c>
      <c r="B3045" s="18" t="s">
        <v>6107</v>
      </c>
      <c r="C3045" s="18" t="s">
        <v>35</v>
      </c>
      <c r="D3045" s="18" t="s">
        <v>60</v>
      </c>
      <c r="E3045" s="20">
        <v>276265090.58999997</v>
      </c>
      <c r="F3045" s="21">
        <v>1</v>
      </c>
    </row>
    <row r="3046" spans="1:6" x14ac:dyDescent="0.25">
      <c r="A3046" s="14" t="str">
        <f t="shared" si="47"/>
        <v>58198524</v>
      </c>
      <c r="B3046" s="18" t="s">
        <v>6108</v>
      </c>
      <c r="C3046" s="18" t="s">
        <v>6109</v>
      </c>
      <c r="D3046" s="18" t="s">
        <v>60</v>
      </c>
      <c r="E3046" s="20">
        <v>231328052.69</v>
      </c>
      <c r="F3046" s="21">
        <v>1</v>
      </c>
    </row>
    <row r="3047" spans="1:6" x14ac:dyDescent="0.25">
      <c r="A3047" s="14" t="str">
        <f t="shared" si="47"/>
        <v>58201849</v>
      </c>
      <c r="B3047" s="14" t="s">
        <v>6110</v>
      </c>
      <c r="C3047" s="14" t="s">
        <v>6111</v>
      </c>
      <c r="D3047" s="14" t="s">
        <v>60</v>
      </c>
      <c r="E3047" s="16">
        <v>382456.31</v>
      </c>
      <c r="F3047" s="17">
        <v>1</v>
      </c>
    </row>
    <row r="3048" spans="1:6" x14ac:dyDescent="0.25">
      <c r="A3048" s="14" t="str">
        <f t="shared" si="47"/>
        <v>58213380</v>
      </c>
      <c r="B3048" s="14" t="s">
        <v>6112</v>
      </c>
      <c r="C3048" s="14" t="s">
        <v>6113</v>
      </c>
      <c r="D3048" s="14" t="s">
        <v>60</v>
      </c>
      <c r="E3048" s="16">
        <v>239533932.34999999</v>
      </c>
      <c r="F3048" s="17">
        <v>1</v>
      </c>
    </row>
    <row r="3049" spans="1:6" x14ac:dyDescent="0.25">
      <c r="A3049" s="14" t="str">
        <f t="shared" si="47"/>
        <v>58404005</v>
      </c>
      <c r="B3049" s="18" t="s">
        <v>6114</v>
      </c>
      <c r="C3049" s="18" t="s">
        <v>6115</v>
      </c>
      <c r="D3049" s="18" t="s">
        <v>60</v>
      </c>
      <c r="E3049" s="20">
        <v>27014362.690000001</v>
      </c>
      <c r="F3049" s="21">
        <v>1</v>
      </c>
    </row>
    <row r="3050" spans="1:6" x14ac:dyDescent="0.25">
      <c r="A3050" s="14" t="str">
        <f t="shared" si="47"/>
        <v>58484239</v>
      </c>
      <c r="B3050" s="14" t="s">
        <v>6116</v>
      </c>
      <c r="C3050" s="14" t="s">
        <v>6117</v>
      </c>
      <c r="D3050" s="14" t="s">
        <v>60</v>
      </c>
      <c r="E3050" s="16">
        <v>5733491.4100000001</v>
      </c>
      <c r="F3050" s="17">
        <v>1</v>
      </c>
    </row>
    <row r="3051" spans="1:6" x14ac:dyDescent="0.25">
      <c r="A3051" s="14" t="str">
        <f t="shared" si="47"/>
        <v>58725938</v>
      </c>
      <c r="B3051" s="18" t="s">
        <v>6118</v>
      </c>
      <c r="C3051" s="18" t="s">
        <v>6119</v>
      </c>
      <c r="D3051" s="18" t="s">
        <v>60</v>
      </c>
      <c r="E3051" s="20">
        <v>3827331.67</v>
      </c>
      <c r="F3051" s="21">
        <v>1</v>
      </c>
    </row>
    <row r="3052" spans="1:6" x14ac:dyDescent="0.25">
      <c r="A3052" s="14" t="str">
        <f t="shared" si="47"/>
        <v>58800061</v>
      </c>
      <c r="B3052" s="14" t="s">
        <v>6120</v>
      </c>
      <c r="C3052" s="14" t="s">
        <v>6121</v>
      </c>
      <c r="D3052" s="14" t="s">
        <v>60</v>
      </c>
      <c r="E3052" s="16">
        <v>6069.8</v>
      </c>
      <c r="F3052" s="17">
        <v>1</v>
      </c>
    </row>
    <row r="3053" spans="1:6" x14ac:dyDescent="0.25">
      <c r="A3053" s="14" t="str">
        <f t="shared" si="47"/>
        <v>58997438</v>
      </c>
      <c r="B3053" s="14" t="s">
        <v>6122</v>
      </c>
      <c r="C3053" s="14" t="s">
        <v>6123</v>
      </c>
      <c r="D3053" s="14" t="s">
        <v>60</v>
      </c>
      <c r="E3053" s="16">
        <v>85773973.939999998</v>
      </c>
      <c r="F3053" s="17">
        <v>1</v>
      </c>
    </row>
    <row r="3054" spans="1:6" x14ac:dyDescent="0.25">
      <c r="A3054" s="14" t="str">
        <f t="shared" si="47"/>
        <v>59006460</v>
      </c>
      <c r="B3054" s="18" t="s">
        <v>6124</v>
      </c>
      <c r="C3054" s="18" t="s">
        <v>6125</v>
      </c>
      <c r="D3054" s="18" t="s">
        <v>60</v>
      </c>
      <c r="E3054" s="20">
        <v>13377279.01</v>
      </c>
      <c r="F3054" s="21">
        <v>1</v>
      </c>
    </row>
    <row r="3055" spans="1:6" x14ac:dyDescent="0.25">
      <c r="A3055" s="14" t="str">
        <f t="shared" si="47"/>
        <v>59013136</v>
      </c>
      <c r="B3055" s="18" t="s">
        <v>6126</v>
      </c>
      <c r="C3055" s="18" t="s">
        <v>6127</v>
      </c>
      <c r="D3055" s="18" t="s">
        <v>60</v>
      </c>
      <c r="E3055" s="20">
        <v>120083.12</v>
      </c>
      <c r="F3055" s="21">
        <v>1</v>
      </c>
    </row>
    <row r="3056" spans="1:6" x14ac:dyDescent="0.25">
      <c r="A3056" s="14" t="str">
        <f t="shared" si="47"/>
        <v>59038232</v>
      </c>
      <c r="B3056" s="14" t="s">
        <v>6128</v>
      </c>
      <c r="C3056" s="14" t="s">
        <v>6129</v>
      </c>
      <c r="D3056" s="14" t="s">
        <v>60</v>
      </c>
      <c r="E3056" s="16">
        <v>350969.05</v>
      </c>
      <c r="F3056" s="17">
        <v>1</v>
      </c>
    </row>
    <row r="3057" spans="1:6" x14ac:dyDescent="0.25">
      <c r="A3057" s="14" t="str">
        <f t="shared" si="47"/>
        <v>59055459</v>
      </c>
      <c r="B3057" s="18" t="s">
        <v>6130</v>
      </c>
      <c r="C3057" s="18" t="s">
        <v>6131</v>
      </c>
      <c r="D3057" s="18" t="s">
        <v>60</v>
      </c>
      <c r="E3057" s="20">
        <v>4497648.91</v>
      </c>
      <c r="F3057" s="21">
        <v>1</v>
      </c>
    </row>
    <row r="3058" spans="1:6" x14ac:dyDescent="0.25">
      <c r="A3058" s="14" t="str">
        <f t="shared" si="47"/>
        <v>59105692</v>
      </c>
      <c r="B3058" s="14" t="s">
        <v>6132</v>
      </c>
      <c r="C3058" s="14" t="s">
        <v>6133</v>
      </c>
      <c r="D3058" s="14" t="s">
        <v>60</v>
      </c>
      <c r="E3058" s="16">
        <v>370298.36</v>
      </c>
      <c r="F3058" s="17">
        <v>1</v>
      </c>
    </row>
    <row r="3059" spans="1:6" x14ac:dyDescent="0.25">
      <c r="A3059" s="14" t="str">
        <f t="shared" si="47"/>
        <v>59125567</v>
      </c>
      <c r="B3059" s="18" t="s">
        <v>6134</v>
      </c>
      <c r="C3059" s="18" t="s">
        <v>6135</v>
      </c>
      <c r="D3059" s="18" t="s">
        <v>60</v>
      </c>
      <c r="E3059" s="20">
        <v>94258563.640000001</v>
      </c>
      <c r="F3059" s="21">
        <v>1</v>
      </c>
    </row>
    <row r="3060" spans="1:6" x14ac:dyDescent="0.25">
      <c r="A3060" s="14" t="str">
        <f t="shared" si="47"/>
        <v>59135723</v>
      </c>
      <c r="B3060" s="18" t="s">
        <v>6136</v>
      </c>
      <c r="C3060" s="18" t="s">
        <v>6137</v>
      </c>
      <c r="D3060" s="18" t="s">
        <v>60</v>
      </c>
      <c r="E3060" s="20">
        <v>1148542.48</v>
      </c>
      <c r="F3060" s="21">
        <v>1</v>
      </c>
    </row>
    <row r="3061" spans="1:6" x14ac:dyDescent="0.25">
      <c r="A3061" s="14" t="str">
        <f t="shared" si="47"/>
        <v>59277939</v>
      </c>
      <c r="B3061" s="14" t="s">
        <v>6138</v>
      </c>
      <c r="C3061" s="14" t="s">
        <v>6139</v>
      </c>
      <c r="D3061" s="14" t="s">
        <v>60</v>
      </c>
      <c r="E3061" s="16">
        <v>5594559.9100000001</v>
      </c>
      <c r="F3061" s="17">
        <v>1</v>
      </c>
    </row>
    <row r="3062" spans="1:6" x14ac:dyDescent="0.25">
      <c r="A3062" s="14" t="str">
        <f t="shared" si="47"/>
        <v>59302026</v>
      </c>
      <c r="B3062" s="18" t="s">
        <v>6140</v>
      </c>
      <c r="C3062" s="18" t="s">
        <v>6141</v>
      </c>
      <c r="D3062" s="18" t="s">
        <v>60</v>
      </c>
      <c r="E3062" s="20">
        <v>50889420.770000003</v>
      </c>
      <c r="F3062" s="21">
        <v>1</v>
      </c>
    </row>
    <row r="3063" spans="1:6" x14ac:dyDescent="0.25">
      <c r="A3063" s="14" t="str">
        <f t="shared" si="47"/>
        <v>59474908</v>
      </c>
      <c r="B3063" s="18" t="s">
        <v>6142</v>
      </c>
      <c r="C3063" s="18" t="s">
        <v>6143</v>
      </c>
      <c r="D3063" s="18" t="s">
        <v>60</v>
      </c>
      <c r="E3063" s="20">
        <v>6934311.7800000003</v>
      </c>
      <c r="F3063" s="21">
        <v>1</v>
      </c>
    </row>
    <row r="3064" spans="1:6" x14ac:dyDescent="0.25">
      <c r="A3064" s="14" t="str">
        <f t="shared" si="47"/>
        <v>59574590</v>
      </c>
      <c r="B3064" s="14" t="s">
        <v>6144</v>
      </c>
      <c r="C3064" s="14" t="s">
        <v>6145</v>
      </c>
      <c r="D3064" s="14" t="s">
        <v>60</v>
      </c>
      <c r="E3064" s="16">
        <v>49176.75</v>
      </c>
      <c r="F3064" s="17">
        <v>1</v>
      </c>
    </row>
    <row r="3065" spans="1:6" x14ac:dyDescent="0.25">
      <c r="A3065" s="14" t="str">
        <f t="shared" si="47"/>
        <v>59610394</v>
      </c>
      <c r="B3065" s="14" t="s">
        <v>6146</v>
      </c>
      <c r="C3065" s="14" t="s">
        <v>6147</v>
      </c>
      <c r="D3065" s="14" t="s">
        <v>60</v>
      </c>
      <c r="E3065" s="16">
        <v>903548.9</v>
      </c>
      <c r="F3065" s="17">
        <v>1</v>
      </c>
    </row>
    <row r="3066" spans="1:6" x14ac:dyDescent="0.25">
      <c r="A3066" s="14" t="str">
        <f t="shared" si="47"/>
        <v>59612846</v>
      </c>
      <c r="B3066" s="18" t="s">
        <v>6148</v>
      </c>
      <c r="C3066" s="18" t="s">
        <v>6149</v>
      </c>
      <c r="D3066" s="18" t="s">
        <v>60</v>
      </c>
      <c r="E3066" s="20">
        <v>45059379.829999998</v>
      </c>
      <c r="F3066" s="21">
        <v>1</v>
      </c>
    </row>
    <row r="3067" spans="1:6" x14ac:dyDescent="0.25">
      <c r="A3067" s="14" t="str">
        <f t="shared" si="47"/>
        <v>59649319</v>
      </c>
      <c r="B3067" s="14" t="s">
        <v>6150</v>
      </c>
      <c r="C3067" s="14" t="s">
        <v>6151</v>
      </c>
      <c r="D3067" s="14" t="s">
        <v>60</v>
      </c>
      <c r="E3067" s="16">
        <v>21921472.760000002</v>
      </c>
      <c r="F3067" s="17">
        <v>1</v>
      </c>
    </row>
    <row r="3068" spans="1:6" x14ac:dyDescent="0.25">
      <c r="A3068" s="14" t="str">
        <f t="shared" si="47"/>
        <v>59759084</v>
      </c>
      <c r="B3068" s="14" t="s">
        <v>6152</v>
      </c>
      <c r="C3068" s="14" t="s">
        <v>6153</v>
      </c>
      <c r="D3068" s="14" t="s">
        <v>60</v>
      </c>
      <c r="E3068" s="16">
        <v>14904623.960000001</v>
      </c>
      <c r="F3068" s="17">
        <v>1</v>
      </c>
    </row>
    <row r="3069" spans="1:6" x14ac:dyDescent="0.25">
      <c r="A3069" s="14" t="str">
        <f t="shared" si="47"/>
        <v>59766659</v>
      </c>
      <c r="B3069" s="18" t="s">
        <v>6154</v>
      </c>
      <c r="C3069" s="18" t="s">
        <v>6155</v>
      </c>
      <c r="D3069" s="18" t="s">
        <v>60</v>
      </c>
      <c r="E3069" s="20">
        <v>413722.62</v>
      </c>
      <c r="F3069" s="21">
        <v>1</v>
      </c>
    </row>
    <row r="3070" spans="1:6" x14ac:dyDescent="0.25">
      <c r="A3070" s="14" t="str">
        <f t="shared" si="47"/>
        <v>59953372</v>
      </c>
      <c r="B3070" s="14" t="s">
        <v>6156</v>
      </c>
      <c r="C3070" s="14" t="s">
        <v>6157</v>
      </c>
      <c r="D3070" s="14" t="s">
        <v>60</v>
      </c>
      <c r="E3070" s="16">
        <v>76468.81</v>
      </c>
      <c r="F3070" s="17">
        <v>1</v>
      </c>
    </row>
    <row r="3071" spans="1:6" x14ac:dyDescent="0.25">
      <c r="A3071" s="14" t="str">
        <f t="shared" si="47"/>
        <v>59966192</v>
      </c>
      <c r="B3071" s="18" t="s">
        <v>6158</v>
      </c>
      <c r="C3071" s="18" t="s">
        <v>6159</v>
      </c>
      <c r="D3071" s="18" t="s">
        <v>60</v>
      </c>
      <c r="E3071" s="20">
        <v>4029911.69</v>
      </c>
      <c r="F3071" s="21">
        <v>1</v>
      </c>
    </row>
    <row r="3072" spans="1:6" x14ac:dyDescent="0.25">
      <c r="A3072" s="14" t="str">
        <f t="shared" si="47"/>
        <v>59970947</v>
      </c>
      <c r="B3072" s="14" t="s">
        <v>6160</v>
      </c>
      <c r="C3072" s="14" t="s">
        <v>5183</v>
      </c>
      <c r="D3072" s="14" t="s">
        <v>60</v>
      </c>
      <c r="E3072" s="16">
        <v>8643086.8599999994</v>
      </c>
      <c r="F3072" s="17">
        <v>1</v>
      </c>
    </row>
    <row r="3073" spans="1:6" x14ac:dyDescent="0.25">
      <c r="A3073" s="14" t="str">
        <f t="shared" si="47"/>
        <v>59972307</v>
      </c>
      <c r="B3073" s="18" t="s">
        <v>6161</v>
      </c>
      <c r="C3073" s="18" t="s">
        <v>6162</v>
      </c>
      <c r="D3073" s="18" t="s">
        <v>60</v>
      </c>
      <c r="E3073" s="20">
        <v>1104692.04</v>
      </c>
      <c r="F3073" s="21">
        <v>1</v>
      </c>
    </row>
    <row r="3074" spans="1:6" x14ac:dyDescent="0.25">
      <c r="A3074" s="14" t="str">
        <f t="shared" si="47"/>
        <v>60003761</v>
      </c>
      <c r="B3074" s="18" t="s">
        <v>6163</v>
      </c>
      <c r="C3074" s="18" t="s">
        <v>6164</v>
      </c>
      <c r="D3074" s="18" t="s">
        <v>60</v>
      </c>
      <c r="E3074" s="20">
        <v>52425.47</v>
      </c>
      <c r="F3074" s="21">
        <v>1</v>
      </c>
    </row>
    <row r="3075" spans="1:6" x14ac:dyDescent="0.25">
      <c r="A3075" s="14" t="str">
        <f t="shared" si="47"/>
        <v>60007648</v>
      </c>
      <c r="B3075" s="18" t="s">
        <v>6165</v>
      </c>
      <c r="C3075" s="18" t="s">
        <v>6166</v>
      </c>
      <c r="D3075" s="18" t="s">
        <v>60</v>
      </c>
      <c r="E3075" s="20">
        <v>702838.09</v>
      </c>
      <c r="F3075" s="21">
        <v>1</v>
      </c>
    </row>
    <row r="3076" spans="1:6" x14ac:dyDescent="0.25">
      <c r="A3076" s="14" t="str">
        <f t="shared" si="47"/>
        <v>60007648</v>
      </c>
      <c r="B3076" s="18" t="s">
        <v>6167</v>
      </c>
      <c r="C3076" s="18" t="s">
        <v>6166</v>
      </c>
      <c r="D3076" s="18" t="s">
        <v>60</v>
      </c>
      <c r="E3076" s="20">
        <v>47112.94</v>
      </c>
      <c r="F3076" s="21">
        <v>1</v>
      </c>
    </row>
    <row r="3077" spans="1:6" x14ac:dyDescent="0.25">
      <c r="A3077" s="14" t="str">
        <f t="shared" si="47"/>
        <v>60190550</v>
      </c>
      <c r="B3077" s="14" t="s">
        <v>6168</v>
      </c>
      <c r="C3077" s="14" t="s">
        <v>6169</v>
      </c>
      <c r="D3077" s="14" t="s">
        <v>60</v>
      </c>
      <c r="E3077" s="16">
        <v>4870606.46</v>
      </c>
      <c r="F3077" s="17">
        <v>1</v>
      </c>
    </row>
    <row r="3078" spans="1:6" x14ac:dyDescent="0.25">
      <c r="A3078" s="14" t="str">
        <f t="shared" si="47"/>
        <v>60194990</v>
      </c>
      <c r="B3078" s="14" t="s">
        <v>6170</v>
      </c>
      <c r="C3078" s="14" t="s">
        <v>6171</v>
      </c>
      <c r="D3078" s="14" t="s">
        <v>60</v>
      </c>
      <c r="E3078" s="16">
        <v>494766.06</v>
      </c>
      <c r="F3078" s="17">
        <v>1</v>
      </c>
    </row>
    <row r="3079" spans="1:6" x14ac:dyDescent="0.25">
      <c r="A3079" s="14" t="str">
        <f t="shared" ref="A3079:A3142" si="48">LEFT(SUBSTITUTE(SUBSTITUTE(SUBSTITUTE(SUBSTITUTE(TRIM(B3079),".",""),"/",""),"-","")," ",""), 8)</f>
        <v>60194990</v>
      </c>
      <c r="B3079" s="14" t="s">
        <v>6172</v>
      </c>
      <c r="C3079" s="14" t="s">
        <v>6171</v>
      </c>
      <c r="D3079" s="14" t="s">
        <v>60</v>
      </c>
      <c r="E3079" s="16">
        <v>12126.84</v>
      </c>
      <c r="F3079" s="17">
        <v>1</v>
      </c>
    </row>
    <row r="3080" spans="1:6" x14ac:dyDescent="0.25">
      <c r="A3080" s="14" t="str">
        <f t="shared" si="48"/>
        <v>60194990</v>
      </c>
      <c r="B3080" s="14" t="s">
        <v>6173</v>
      </c>
      <c r="C3080" s="14" t="s">
        <v>6171</v>
      </c>
      <c r="D3080" s="14" t="s">
        <v>235</v>
      </c>
      <c r="E3080" s="16">
        <v>488218.27</v>
      </c>
      <c r="F3080" s="17">
        <v>1</v>
      </c>
    </row>
    <row r="3081" spans="1:6" x14ac:dyDescent="0.25">
      <c r="A3081" s="14" t="str">
        <f t="shared" si="48"/>
        <v>60332673</v>
      </c>
      <c r="B3081" s="18" t="s">
        <v>6174</v>
      </c>
      <c r="C3081" s="18" t="s">
        <v>6175</v>
      </c>
      <c r="D3081" s="18" t="s">
        <v>60</v>
      </c>
      <c r="E3081" s="20">
        <v>1857714.43</v>
      </c>
      <c r="F3081" s="21">
        <v>1</v>
      </c>
    </row>
    <row r="3082" spans="1:6" x14ac:dyDescent="0.25">
      <c r="A3082" s="14" t="str">
        <f t="shared" si="48"/>
        <v>60436771</v>
      </c>
      <c r="B3082" s="14" t="s">
        <v>6176</v>
      </c>
      <c r="C3082" s="14" t="s">
        <v>6177</v>
      </c>
      <c r="D3082" s="14" t="s">
        <v>60</v>
      </c>
      <c r="E3082" s="16">
        <v>2010111.28</v>
      </c>
      <c r="F3082" s="17">
        <v>1</v>
      </c>
    </row>
    <row r="3083" spans="1:6" x14ac:dyDescent="0.25">
      <c r="A3083" s="14" t="str">
        <f t="shared" si="48"/>
        <v>60458262</v>
      </c>
      <c r="B3083" s="14" t="s">
        <v>6178</v>
      </c>
      <c r="C3083" s="14" t="s">
        <v>6179</v>
      </c>
      <c r="D3083" s="14" t="s">
        <v>60</v>
      </c>
      <c r="E3083" s="16">
        <v>60467395.130000003</v>
      </c>
      <c r="F3083" s="17">
        <v>1</v>
      </c>
    </row>
    <row r="3084" spans="1:6" x14ac:dyDescent="0.25">
      <c r="A3084" s="14" t="str">
        <f t="shared" si="48"/>
        <v>60459237</v>
      </c>
      <c r="B3084" s="14" t="s">
        <v>6180</v>
      </c>
      <c r="C3084" s="14" t="s">
        <v>6181</v>
      </c>
      <c r="D3084" s="14" t="s">
        <v>60</v>
      </c>
      <c r="E3084" s="16">
        <v>164663373.69999999</v>
      </c>
      <c r="F3084" s="17">
        <v>1</v>
      </c>
    </row>
    <row r="3085" spans="1:6" x14ac:dyDescent="0.25">
      <c r="A3085" s="14" t="str">
        <f t="shared" si="48"/>
        <v>60480480</v>
      </c>
      <c r="B3085" s="14" t="s">
        <v>6182</v>
      </c>
      <c r="C3085" s="14" t="s">
        <v>6183</v>
      </c>
      <c r="D3085" s="14" t="s">
        <v>60</v>
      </c>
      <c r="E3085" s="16">
        <v>122686104.05</v>
      </c>
      <c r="F3085" s="17">
        <v>1</v>
      </c>
    </row>
    <row r="3086" spans="1:6" x14ac:dyDescent="0.25">
      <c r="A3086" s="14" t="str">
        <f t="shared" si="48"/>
        <v>60480480</v>
      </c>
      <c r="B3086" s="18" t="s">
        <v>6184</v>
      </c>
      <c r="C3086" s="18" t="s">
        <v>6183</v>
      </c>
      <c r="D3086" s="18" t="s">
        <v>60</v>
      </c>
      <c r="E3086" s="20">
        <v>22179873.350000001</v>
      </c>
      <c r="F3086" s="21">
        <v>1</v>
      </c>
    </row>
    <row r="3087" spans="1:6" x14ac:dyDescent="0.25">
      <c r="A3087" s="14" t="str">
        <f t="shared" si="48"/>
        <v>60483641</v>
      </c>
      <c r="B3087" s="14" t="s">
        <v>6185</v>
      </c>
      <c r="C3087" s="14" t="s">
        <v>6186</v>
      </c>
      <c r="D3087" s="14" t="s">
        <v>222</v>
      </c>
      <c r="E3087" s="16">
        <v>890425.2</v>
      </c>
      <c r="F3087" s="17">
        <v>1</v>
      </c>
    </row>
    <row r="3088" spans="1:6" x14ac:dyDescent="0.25">
      <c r="A3088" s="14" t="str">
        <f t="shared" si="48"/>
        <v>60538345</v>
      </c>
      <c r="B3088" s="14" t="s">
        <v>6187</v>
      </c>
      <c r="C3088" s="14" t="s">
        <v>6188</v>
      </c>
      <c r="D3088" s="14" t="s">
        <v>60</v>
      </c>
      <c r="E3088" s="16">
        <v>1340646.43</v>
      </c>
      <c r="F3088" s="17">
        <v>1</v>
      </c>
    </row>
    <row r="3089" spans="1:6" x14ac:dyDescent="0.25">
      <c r="A3089" s="14" t="str">
        <f t="shared" si="48"/>
        <v>60552098</v>
      </c>
      <c r="B3089" s="14" t="s">
        <v>6189</v>
      </c>
      <c r="C3089" s="14" t="s">
        <v>6190</v>
      </c>
      <c r="D3089" s="14" t="s">
        <v>60</v>
      </c>
      <c r="E3089" s="16">
        <v>38010116.170000002</v>
      </c>
      <c r="F3089" s="17">
        <v>1</v>
      </c>
    </row>
    <row r="3090" spans="1:6" x14ac:dyDescent="0.25">
      <c r="A3090" s="14" t="str">
        <f t="shared" si="48"/>
        <v>60619947</v>
      </c>
      <c r="B3090" s="18" t="s">
        <v>6191</v>
      </c>
      <c r="C3090" s="18" t="s">
        <v>6192</v>
      </c>
      <c r="D3090" s="18" t="s">
        <v>60</v>
      </c>
      <c r="E3090" s="20">
        <v>1028600.28</v>
      </c>
      <c r="F3090" s="21">
        <v>1</v>
      </c>
    </row>
    <row r="3091" spans="1:6" x14ac:dyDescent="0.25">
      <c r="A3091" s="14" t="str">
        <f t="shared" si="48"/>
        <v>60642519</v>
      </c>
      <c r="B3091" s="14" t="s">
        <v>6193</v>
      </c>
      <c r="C3091" s="14" t="s">
        <v>6194</v>
      </c>
      <c r="D3091" s="14" t="s">
        <v>60</v>
      </c>
      <c r="E3091" s="16">
        <v>44366</v>
      </c>
      <c r="F3091" s="17">
        <v>1</v>
      </c>
    </row>
    <row r="3092" spans="1:6" x14ac:dyDescent="0.25">
      <c r="A3092" s="14" t="str">
        <f t="shared" si="48"/>
        <v>60652872</v>
      </c>
      <c r="B3092" s="18" t="s">
        <v>6195</v>
      </c>
      <c r="C3092" s="18" t="s">
        <v>6196</v>
      </c>
      <c r="D3092" s="18" t="s">
        <v>60</v>
      </c>
      <c r="E3092" s="20">
        <v>2549925.4500000002</v>
      </c>
      <c r="F3092" s="21">
        <v>1</v>
      </c>
    </row>
    <row r="3093" spans="1:6" x14ac:dyDescent="0.25">
      <c r="A3093" s="14" t="str">
        <f t="shared" si="48"/>
        <v>60674926</v>
      </c>
      <c r="B3093" s="18" t="s">
        <v>6197</v>
      </c>
      <c r="C3093" s="18" t="s">
        <v>6198</v>
      </c>
      <c r="D3093" s="18" t="s">
        <v>60</v>
      </c>
      <c r="E3093" s="20">
        <v>20136498.16</v>
      </c>
      <c r="F3093" s="21">
        <v>1</v>
      </c>
    </row>
    <row r="3094" spans="1:6" x14ac:dyDescent="0.25">
      <c r="A3094" s="14" t="str">
        <f t="shared" si="48"/>
        <v>60678604</v>
      </c>
      <c r="B3094" s="14" t="s">
        <v>6199</v>
      </c>
      <c r="C3094" s="14" t="s">
        <v>6200</v>
      </c>
      <c r="D3094" s="14" t="s">
        <v>60</v>
      </c>
      <c r="E3094" s="16">
        <v>61957517.93</v>
      </c>
      <c r="F3094" s="17">
        <v>1</v>
      </c>
    </row>
    <row r="3095" spans="1:6" x14ac:dyDescent="0.25">
      <c r="A3095" s="14" t="str">
        <f t="shared" si="48"/>
        <v>60726502</v>
      </c>
      <c r="B3095" s="14" t="s">
        <v>6201</v>
      </c>
      <c r="C3095" s="14" t="s">
        <v>6202</v>
      </c>
      <c r="D3095" s="14" t="s">
        <v>60</v>
      </c>
      <c r="E3095" s="16">
        <v>3847095.47</v>
      </c>
      <c r="F3095" s="17">
        <v>1</v>
      </c>
    </row>
    <row r="3096" spans="1:6" x14ac:dyDescent="0.25">
      <c r="A3096" s="14" t="str">
        <f t="shared" si="48"/>
        <v>60765823</v>
      </c>
      <c r="B3096" s="18" t="s">
        <v>6203</v>
      </c>
      <c r="C3096" s="18" t="s">
        <v>6204</v>
      </c>
      <c r="D3096" s="18" t="s">
        <v>60</v>
      </c>
      <c r="E3096" s="20">
        <v>24706685.940000001</v>
      </c>
      <c r="F3096" s="21">
        <v>1</v>
      </c>
    </row>
    <row r="3097" spans="1:6" x14ac:dyDescent="0.25">
      <c r="A3097" s="14" t="str">
        <f t="shared" si="48"/>
        <v>60875226</v>
      </c>
      <c r="B3097" s="18" t="s">
        <v>6205</v>
      </c>
      <c r="C3097" s="18" t="s">
        <v>6206</v>
      </c>
      <c r="D3097" s="18" t="s">
        <v>60</v>
      </c>
      <c r="E3097" s="20">
        <v>14030192.939999999</v>
      </c>
      <c r="F3097" s="21">
        <v>1</v>
      </c>
    </row>
    <row r="3098" spans="1:6" x14ac:dyDescent="0.25">
      <c r="A3098" s="14" t="str">
        <f t="shared" si="48"/>
        <v>60882289</v>
      </c>
      <c r="B3098" s="14" t="s">
        <v>6207</v>
      </c>
      <c r="C3098" s="14" t="s">
        <v>6208</v>
      </c>
      <c r="D3098" s="14" t="s">
        <v>60</v>
      </c>
      <c r="E3098" s="16">
        <v>50118377.770000003</v>
      </c>
      <c r="F3098" s="17">
        <v>1</v>
      </c>
    </row>
    <row r="3099" spans="1:6" x14ac:dyDescent="0.25">
      <c r="A3099" s="14" t="str">
        <f t="shared" si="48"/>
        <v>60884855</v>
      </c>
      <c r="B3099" s="18" t="s">
        <v>6209</v>
      </c>
      <c r="C3099" s="18" t="s">
        <v>6210</v>
      </c>
      <c r="D3099" s="18" t="s">
        <v>60</v>
      </c>
      <c r="E3099" s="20">
        <v>24567.42</v>
      </c>
      <c r="F3099" s="21">
        <v>1</v>
      </c>
    </row>
    <row r="3100" spans="1:6" x14ac:dyDescent="0.25">
      <c r="A3100" s="14" t="str">
        <f t="shared" si="48"/>
        <v>60884855</v>
      </c>
      <c r="B3100" s="14" t="s">
        <v>6211</v>
      </c>
      <c r="C3100" s="14" t="s">
        <v>6210</v>
      </c>
      <c r="D3100" s="14" t="s">
        <v>252</v>
      </c>
      <c r="E3100" s="16">
        <v>5319.72</v>
      </c>
      <c r="F3100" s="17">
        <v>1</v>
      </c>
    </row>
    <row r="3101" spans="1:6" x14ac:dyDescent="0.25">
      <c r="A3101" s="14" t="str">
        <f t="shared" si="48"/>
        <v>60919909</v>
      </c>
      <c r="B3101" s="14" t="s">
        <v>6212</v>
      </c>
      <c r="C3101" s="14" t="s">
        <v>6213</v>
      </c>
      <c r="D3101" s="14" t="s">
        <v>60</v>
      </c>
      <c r="E3101" s="16">
        <v>240901.32</v>
      </c>
      <c r="F3101" s="17">
        <v>1</v>
      </c>
    </row>
    <row r="3102" spans="1:6" x14ac:dyDescent="0.25">
      <c r="A3102" s="14" t="str">
        <f t="shared" si="48"/>
        <v>60945854</v>
      </c>
      <c r="B3102" s="18" t="s">
        <v>6214</v>
      </c>
      <c r="C3102" s="18" t="s">
        <v>6215</v>
      </c>
      <c r="D3102" s="18" t="s">
        <v>60</v>
      </c>
      <c r="E3102" s="20">
        <v>1218603.95</v>
      </c>
      <c r="F3102" s="21">
        <v>1</v>
      </c>
    </row>
    <row r="3103" spans="1:6" x14ac:dyDescent="0.25">
      <c r="A3103" s="14" t="str">
        <f t="shared" si="48"/>
        <v>60961968</v>
      </c>
      <c r="B3103" s="14" t="s">
        <v>6216</v>
      </c>
      <c r="C3103" s="14" t="s">
        <v>6217</v>
      </c>
      <c r="D3103" s="14" t="s">
        <v>60</v>
      </c>
      <c r="E3103" s="16">
        <v>213289.84</v>
      </c>
      <c r="F3103" s="17">
        <v>1</v>
      </c>
    </row>
    <row r="3104" spans="1:6" x14ac:dyDescent="0.25">
      <c r="A3104" s="14" t="str">
        <f t="shared" si="48"/>
        <v>60975737</v>
      </c>
      <c r="B3104" s="18" t="s">
        <v>6218</v>
      </c>
      <c r="C3104" s="18" t="s">
        <v>6219</v>
      </c>
      <c r="D3104" s="18" t="s">
        <v>60</v>
      </c>
      <c r="E3104" s="20">
        <v>544180.85</v>
      </c>
      <c r="F3104" s="21">
        <v>1</v>
      </c>
    </row>
    <row r="3105" spans="1:6" x14ac:dyDescent="0.25">
      <c r="A3105" s="14" t="str">
        <f t="shared" si="48"/>
        <v>60982485</v>
      </c>
      <c r="B3105" s="18" t="s">
        <v>6220</v>
      </c>
      <c r="C3105" s="18" t="s">
        <v>6221</v>
      </c>
      <c r="D3105" s="18" t="s">
        <v>60</v>
      </c>
      <c r="E3105" s="20">
        <v>5080.8900000000003</v>
      </c>
      <c r="F3105" s="21">
        <v>1</v>
      </c>
    </row>
    <row r="3106" spans="1:6" x14ac:dyDescent="0.25">
      <c r="A3106" s="14" t="str">
        <f t="shared" si="48"/>
        <v>60988813</v>
      </c>
      <c r="B3106" s="18" t="s">
        <v>6222</v>
      </c>
      <c r="C3106" s="18" t="s">
        <v>6223</v>
      </c>
      <c r="D3106" s="18" t="s">
        <v>60</v>
      </c>
      <c r="E3106" s="20">
        <v>295775.92</v>
      </c>
      <c r="F3106" s="21">
        <v>1</v>
      </c>
    </row>
    <row r="3107" spans="1:6" x14ac:dyDescent="0.25">
      <c r="A3107" s="14" t="str">
        <f t="shared" si="48"/>
        <v>60992427</v>
      </c>
      <c r="B3107" s="14" t="s">
        <v>6224</v>
      </c>
      <c r="C3107" s="14" t="s">
        <v>6225</v>
      </c>
      <c r="D3107" s="14" t="s">
        <v>60</v>
      </c>
      <c r="E3107" s="16">
        <v>171402.48</v>
      </c>
      <c r="F3107" s="17">
        <v>1</v>
      </c>
    </row>
    <row r="3108" spans="1:6" x14ac:dyDescent="0.25">
      <c r="A3108" s="14" t="str">
        <f t="shared" si="48"/>
        <v>61158390</v>
      </c>
      <c r="B3108" s="14" t="s">
        <v>6226</v>
      </c>
      <c r="C3108" s="14" t="s">
        <v>6227</v>
      </c>
      <c r="D3108" s="14" t="s">
        <v>60</v>
      </c>
      <c r="E3108" s="16">
        <v>507938.13</v>
      </c>
      <c r="F3108" s="17">
        <v>1</v>
      </c>
    </row>
    <row r="3109" spans="1:6" x14ac:dyDescent="0.25">
      <c r="A3109" s="14" t="str">
        <f t="shared" si="48"/>
        <v>61367520</v>
      </c>
      <c r="B3109" s="18" t="s">
        <v>6228</v>
      </c>
      <c r="C3109" s="18" t="s">
        <v>6229</v>
      </c>
      <c r="D3109" s="18" t="s">
        <v>60</v>
      </c>
      <c r="E3109" s="20">
        <v>24159.59</v>
      </c>
      <c r="F3109" s="21">
        <v>1</v>
      </c>
    </row>
    <row r="3110" spans="1:6" x14ac:dyDescent="0.25">
      <c r="A3110" s="14" t="str">
        <f t="shared" si="48"/>
        <v>61401303</v>
      </c>
      <c r="B3110" s="18" t="s">
        <v>6230</v>
      </c>
      <c r="C3110" s="18" t="s">
        <v>6231</v>
      </c>
      <c r="D3110" s="18" t="s">
        <v>60</v>
      </c>
      <c r="E3110" s="20">
        <v>8350.9500000000007</v>
      </c>
      <c r="F3110" s="21">
        <v>1</v>
      </c>
    </row>
    <row r="3111" spans="1:6" x14ac:dyDescent="0.25">
      <c r="A3111" s="14" t="str">
        <f t="shared" si="48"/>
        <v>61431862</v>
      </c>
      <c r="B3111" s="18" t="s">
        <v>6232</v>
      </c>
      <c r="C3111" s="18" t="s">
        <v>6233</v>
      </c>
      <c r="D3111" s="18" t="s">
        <v>60</v>
      </c>
      <c r="E3111" s="20">
        <v>3129087.14</v>
      </c>
      <c r="F3111" s="21">
        <v>1</v>
      </c>
    </row>
    <row r="3112" spans="1:6" x14ac:dyDescent="0.25">
      <c r="A3112" s="14" t="str">
        <f t="shared" si="48"/>
        <v>61442190</v>
      </c>
      <c r="B3112" s="18" t="s">
        <v>6234</v>
      </c>
      <c r="C3112" s="18" t="s">
        <v>6235</v>
      </c>
      <c r="D3112" s="18" t="s">
        <v>60</v>
      </c>
      <c r="E3112" s="20">
        <v>66323502.840000004</v>
      </c>
      <c r="F3112" s="21">
        <v>1</v>
      </c>
    </row>
    <row r="3113" spans="1:6" x14ac:dyDescent="0.25">
      <c r="A3113" s="14" t="str">
        <f t="shared" si="48"/>
        <v>61511093</v>
      </c>
      <c r="B3113" s="18" t="s">
        <v>6236</v>
      </c>
      <c r="C3113" s="18" t="s">
        <v>6237</v>
      </c>
      <c r="D3113" s="18" t="s">
        <v>60</v>
      </c>
      <c r="E3113" s="20">
        <v>92189.95</v>
      </c>
      <c r="F3113" s="21">
        <v>1</v>
      </c>
    </row>
    <row r="3114" spans="1:6" x14ac:dyDescent="0.25">
      <c r="A3114" s="14" t="str">
        <f t="shared" si="48"/>
        <v>61575171</v>
      </c>
      <c r="B3114" s="18" t="s">
        <v>6238</v>
      </c>
      <c r="C3114" s="18" t="s">
        <v>6239</v>
      </c>
      <c r="D3114" s="18" t="s">
        <v>60</v>
      </c>
      <c r="E3114" s="20">
        <v>5229.93</v>
      </c>
      <c r="F3114" s="21">
        <v>1</v>
      </c>
    </row>
    <row r="3115" spans="1:6" x14ac:dyDescent="0.25">
      <c r="A3115" s="14" t="str">
        <f t="shared" si="48"/>
        <v>61599908</v>
      </c>
      <c r="B3115" s="18" t="s">
        <v>6240</v>
      </c>
      <c r="C3115" s="18" t="s">
        <v>6241</v>
      </c>
      <c r="D3115" s="18" t="s">
        <v>60</v>
      </c>
      <c r="E3115" s="20">
        <v>652565.4</v>
      </c>
      <c r="F3115" s="21">
        <v>1</v>
      </c>
    </row>
    <row r="3116" spans="1:6" x14ac:dyDescent="0.25">
      <c r="A3116" s="14" t="str">
        <f t="shared" si="48"/>
        <v>61613287</v>
      </c>
      <c r="B3116" s="14" t="s">
        <v>6242</v>
      </c>
      <c r="C3116" s="14" t="s">
        <v>6243</v>
      </c>
      <c r="D3116" s="14" t="s">
        <v>60</v>
      </c>
      <c r="E3116" s="16">
        <v>293071.78000000003</v>
      </c>
      <c r="F3116" s="17">
        <v>1</v>
      </c>
    </row>
    <row r="3117" spans="1:6" x14ac:dyDescent="0.25">
      <c r="A3117" s="14" t="str">
        <f t="shared" si="48"/>
        <v>61667580</v>
      </c>
      <c r="B3117" s="14" t="s">
        <v>6244</v>
      </c>
      <c r="C3117" s="14" t="s">
        <v>6245</v>
      </c>
      <c r="D3117" s="14" t="s">
        <v>60</v>
      </c>
      <c r="E3117" s="16">
        <v>108951980.86</v>
      </c>
      <c r="F3117" s="17">
        <v>1</v>
      </c>
    </row>
    <row r="3118" spans="1:6" x14ac:dyDescent="0.25">
      <c r="A3118" s="14" t="str">
        <f t="shared" si="48"/>
        <v>61687356</v>
      </c>
      <c r="B3118" s="14" t="s">
        <v>6246</v>
      </c>
      <c r="C3118" s="14" t="s">
        <v>6247</v>
      </c>
      <c r="D3118" s="14" t="s">
        <v>60</v>
      </c>
      <c r="E3118" s="16">
        <v>16706.169999999998</v>
      </c>
      <c r="F3118" s="17">
        <v>1</v>
      </c>
    </row>
    <row r="3119" spans="1:6" x14ac:dyDescent="0.25">
      <c r="A3119" s="14" t="str">
        <f t="shared" si="48"/>
        <v>61699567</v>
      </c>
      <c r="B3119" s="14" t="s">
        <v>6248</v>
      </c>
      <c r="C3119" s="14" t="s">
        <v>161</v>
      </c>
      <c r="D3119" s="14" t="s">
        <v>60</v>
      </c>
      <c r="E3119" s="16">
        <v>7905055.4100000001</v>
      </c>
      <c r="F3119" s="17">
        <v>1</v>
      </c>
    </row>
    <row r="3120" spans="1:6" x14ac:dyDescent="0.25">
      <c r="A3120" s="14" t="str">
        <f t="shared" si="48"/>
        <v>61712964</v>
      </c>
      <c r="B3120" s="18" t="s">
        <v>6249</v>
      </c>
      <c r="C3120" s="18" t="s">
        <v>6250</v>
      </c>
      <c r="D3120" s="18" t="s">
        <v>60</v>
      </c>
      <c r="E3120" s="20">
        <v>309631.3</v>
      </c>
      <c r="F3120" s="21">
        <v>1</v>
      </c>
    </row>
    <row r="3121" spans="1:6" x14ac:dyDescent="0.25">
      <c r="A3121" s="14" t="str">
        <f t="shared" si="48"/>
        <v>61809885</v>
      </c>
      <c r="B3121" s="18" t="s">
        <v>6251</v>
      </c>
      <c r="C3121" s="18" t="s">
        <v>6252</v>
      </c>
      <c r="D3121" s="18" t="s">
        <v>60</v>
      </c>
      <c r="E3121" s="20">
        <v>8229380.5</v>
      </c>
      <c r="F3121" s="21">
        <v>1</v>
      </c>
    </row>
    <row r="3122" spans="1:6" x14ac:dyDescent="0.25">
      <c r="A3122" s="14" t="str">
        <f t="shared" si="48"/>
        <v>61919015</v>
      </c>
      <c r="B3122" s="18" t="s">
        <v>6253</v>
      </c>
      <c r="C3122" s="18" t="s">
        <v>6254</v>
      </c>
      <c r="D3122" s="18" t="s">
        <v>60</v>
      </c>
      <c r="E3122" s="20">
        <v>1085852.17</v>
      </c>
      <c r="F3122" s="21">
        <v>1</v>
      </c>
    </row>
    <row r="3123" spans="1:6" x14ac:dyDescent="0.25">
      <c r="A3123" s="14" t="str">
        <f t="shared" si="48"/>
        <v>61965067</v>
      </c>
      <c r="B3123" s="18" t="s">
        <v>6255</v>
      </c>
      <c r="C3123" s="18" t="s">
        <v>6256</v>
      </c>
      <c r="D3123" s="18" t="s">
        <v>60</v>
      </c>
      <c r="E3123" s="20">
        <v>76388.55</v>
      </c>
      <c r="F3123" s="21">
        <v>1</v>
      </c>
    </row>
    <row r="3124" spans="1:6" x14ac:dyDescent="0.25">
      <c r="A3124" s="14" t="str">
        <f t="shared" si="48"/>
        <v>62023957</v>
      </c>
      <c r="B3124" s="18" t="s">
        <v>6257</v>
      </c>
      <c r="C3124" s="18" t="s">
        <v>6258</v>
      </c>
      <c r="D3124" s="18" t="s">
        <v>60</v>
      </c>
      <c r="E3124" s="20">
        <v>15288662.890000001</v>
      </c>
      <c r="F3124" s="21">
        <v>1</v>
      </c>
    </row>
    <row r="3125" spans="1:6" x14ac:dyDescent="0.25">
      <c r="A3125" s="14" t="str">
        <f t="shared" si="48"/>
        <v>62048558</v>
      </c>
      <c r="B3125" s="14" t="s">
        <v>6259</v>
      </c>
      <c r="C3125" s="14" t="s">
        <v>6260</v>
      </c>
      <c r="D3125" s="14" t="s">
        <v>60</v>
      </c>
      <c r="E3125" s="16">
        <v>24069076.559999999</v>
      </c>
      <c r="F3125" s="17">
        <v>1</v>
      </c>
    </row>
    <row r="3126" spans="1:6" x14ac:dyDescent="0.25">
      <c r="A3126" s="14" t="str">
        <f t="shared" si="48"/>
        <v>62106505</v>
      </c>
      <c r="B3126" s="14" t="s">
        <v>6261</v>
      </c>
      <c r="C3126" s="14" t="s">
        <v>6262</v>
      </c>
      <c r="D3126" s="14" t="s">
        <v>60</v>
      </c>
      <c r="E3126" s="16">
        <v>55066494.210000001</v>
      </c>
      <c r="F3126" s="17">
        <v>1</v>
      </c>
    </row>
    <row r="3127" spans="1:6" x14ac:dyDescent="0.25">
      <c r="A3127" s="14" t="str">
        <f t="shared" si="48"/>
        <v>62467568</v>
      </c>
      <c r="B3127" s="18" t="s">
        <v>6263</v>
      </c>
      <c r="C3127" s="18" t="s">
        <v>6264</v>
      </c>
      <c r="D3127" s="18" t="s">
        <v>60</v>
      </c>
      <c r="E3127" s="20">
        <v>51027.23</v>
      </c>
      <c r="F3127" s="21">
        <v>1</v>
      </c>
    </row>
    <row r="3128" spans="1:6" x14ac:dyDescent="0.25">
      <c r="A3128" s="14" t="str">
        <f t="shared" si="48"/>
        <v>62707369</v>
      </c>
      <c r="B3128" s="14" t="s">
        <v>6265</v>
      </c>
      <c r="C3128" s="14" t="s">
        <v>6266</v>
      </c>
      <c r="D3128" s="14" t="s">
        <v>60</v>
      </c>
      <c r="E3128" s="16">
        <v>1663650.69</v>
      </c>
      <c r="F3128" s="17">
        <v>1</v>
      </c>
    </row>
    <row r="3129" spans="1:6" x14ac:dyDescent="0.25">
      <c r="A3129" s="14" t="str">
        <f t="shared" si="48"/>
        <v>62779145</v>
      </c>
      <c r="B3129" s="14" t="s">
        <v>6267</v>
      </c>
      <c r="C3129" s="14" t="s">
        <v>6268</v>
      </c>
      <c r="D3129" s="14" t="s">
        <v>60</v>
      </c>
      <c r="E3129" s="16">
        <v>407477119.10000002</v>
      </c>
      <c r="F3129" s="17">
        <v>1</v>
      </c>
    </row>
    <row r="3130" spans="1:6" x14ac:dyDescent="0.25">
      <c r="A3130" s="14" t="str">
        <f t="shared" si="48"/>
        <v>62779145</v>
      </c>
      <c r="B3130" s="14" t="s">
        <v>6269</v>
      </c>
      <c r="C3130" s="14" t="s">
        <v>6268</v>
      </c>
      <c r="D3130" s="14" t="s">
        <v>60</v>
      </c>
      <c r="E3130" s="16">
        <v>27036.06</v>
      </c>
      <c r="F3130" s="17">
        <v>1</v>
      </c>
    </row>
    <row r="3131" spans="1:6" x14ac:dyDescent="0.25">
      <c r="A3131" s="14" t="str">
        <f t="shared" si="48"/>
        <v>62827860</v>
      </c>
      <c r="B3131" s="14" t="s">
        <v>6270</v>
      </c>
      <c r="C3131" s="14" t="s">
        <v>6271</v>
      </c>
      <c r="D3131" s="14" t="s">
        <v>60</v>
      </c>
      <c r="E3131" s="16">
        <v>1022607.06</v>
      </c>
      <c r="F3131" s="17">
        <v>1</v>
      </c>
    </row>
    <row r="3132" spans="1:6" x14ac:dyDescent="0.25">
      <c r="A3132" s="14" t="str">
        <f t="shared" si="48"/>
        <v>62996640</v>
      </c>
      <c r="B3132" s="14" t="s">
        <v>6272</v>
      </c>
      <c r="C3132" s="14" t="s">
        <v>6273</v>
      </c>
      <c r="D3132" s="14" t="s">
        <v>60</v>
      </c>
      <c r="E3132" s="16">
        <v>202013576.71000001</v>
      </c>
      <c r="F3132" s="17">
        <v>1</v>
      </c>
    </row>
    <row r="3133" spans="1:6" x14ac:dyDescent="0.25">
      <c r="A3133" s="14" t="str">
        <f t="shared" si="48"/>
        <v>63088645</v>
      </c>
      <c r="B3133" s="18" t="s">
        <v>6274</v>
      </c>
      <c r="C3133" s="18" t="s">
        <v>6275</v>
      </c>
      <c r="D3133" s="18" t="s">
        <v>249</v>
      </c>
      <c r="E3133" s="20">
        <v>169717.89</v>
      </c>
      <c r="F3133" s="21">
        <v>1</v>
      </c>
    </row>
    <row r="3134" spans="1:6" x14ac:dyDescent="0.25">
      <c r="A3134" s="14" t="str">
        <f t="shared" si="48"/>
        <v>63103048</v>
      </c>
      <c r="B3134" s="14" t="s">
        <v>6276</v>
      </c>
      <c r="C3134" s="14" t="s">
        <v>6277</v>
      </c>
      <c r="D3134" s="14" t="s">
        <v>249</v>
      </c>
      <c r="E3134" s="16">
        <v>74753.39</v>
      </c>
      <c r="F3134" s="17">
        <v>1</v>
      </c>
    </row>
    <row r="3135" spans="1:6" x14ac:dyDescent="0.25">
      <c r="A3135" s="14" t="str">
        <f t="shared" si="48"/>
        <v>63105274</v>
      </c>
      <c r="B3135" s="18" t="s">
        <v>6278</v>
      </c>
      <c r="C3135" s="18" t="s">
        <v>6279</v>
      </c>
      <c r="D3135" s="18" t="s">
        <v>249</v>
      </c>
      <c r="E3135" s="20">
        <v>1230.68</v>
      </c>
      <c r="F3135" s="21">
        <v>1</v>
      </c>
    </row>
    <row r="3136" spans="1:6" x14ac:dyDescent="0.25">
      <c r="A3136" s="14" t="str">
        <f t="shared" si="48"/>
        <v>63110043</v>
      </c>
      <c r="B3136" s="18" t="s">
        <v>6280</v>
      </c>
      <c r="C3136" s="18" t="s">
        <v>6281</v>
      </c>
      <c r="D3136" s="18" t="s">
        <v>249</v>
      </c>
      <c r="E3136" s="20">
        <v>8832.51</v>
      </c>
      <c r="F3136" s="21">
        <v>1</v>
      </c>
    </row>
    <row r="3137" spans="1:6" x14ac:dyDescent="0.25">
      <c r="A3137" s="14" t="str">
        <f t="shared" si="48"/>
        <v>63170435</v>
      </c>
      <c r="B3137" s="14" t="s">
        <v>6282</v>
      </c>
      <c r="C3137" s="14" t="s">
        <v>6283</v>
      </c>
      <c r="D3137" s="14" t="s">
        <v>249</v>
      </c>
      <c r="E3137" s="16">
        <v>371431.77</v>
      </c>
      <c r="F3137" s="17">
        <v>1</v>
      </c>
    </row>
    <row r="3138" spans="1:6" x14ac:dyDescent="0.25">
      <c r="A3138" s="14" t="str">
        <f t="shared" si="48"/>
        <v>63181838</v>
      </c>
      <c r="B3138" s="18" t="s">
        <v>6284</v>
      </c>
      <c r="C3138" s="18" t="s">
        <v>6285</v>
      </c>
      <c r="D3138" s="18" t="s">
        <v>249</v>
      </c>
      <c r="E3138" s="20">
        <v>559116.68999999994</v>
      </c>
      <c r="F3138" s="21">
        <v>1</v>
      </c>
    </row>
    <row r="3139" spans="1:6" x14ac:dyDescent="0.25">
      <c r="A3139" s="14" t="str">
        <f t="shared" si="48"/>
        <v>63254312</v>
      </c>
      <c r="B3139" s="14" t="s">
        <v>6286</v>
      </c>
      <c r="C3139" s="14" t="s">
        <v>6287</v>
      </c>
      <c r="D3139" s="14" t="s">
        <v>249</v>
      </c>
      <c r="E3139" s="16">
        <v>337891.2</v>
      </c>
      <c r="F3139" s="17">
        <v>1</v>
      </c>
    </row>
    <row r="3140" spans="1:6" x14ac:dyDescent="0.25">
      <c r="A3140" s="14" t="str">
        <f t="shared" si="48"/>
        <v>63263461</v>
      </c>
      <c r="B3140" s="18" t="s">
        <v>6288</v>
      </c>
      <c r="C3140" s="18" t="s">
        <v>6289</v>
      </c>
      <c r="D3140" s="18" t="s">
        <v>249</v>
      </c>
      <c r="E3140" s="20">
        <v>470267.71</v>
      </c>
      <c r="F3140" s="21">
        <v>1</v>
      </c>
    </row>
    <row r="3141" spans="1:6" x14ac:dyDescent="0.25">
      <c r="A3141" s="14" t="str">
        <f t="shared" si="48"/>
        <v>63326243</v>
      </c>
      <c r="B3141" s="18" t="s">
        <v>6290</v>
      </c>
      <c r="C3141" s="18" t="s">
        <v>42</v>
      </c>
      <c r="D3141" s="18" t="s">
        <v>232</v>
      </c>
      <c r="E3141" s="20">
        <v>11138.27</v>
      </c>
      <c r="F3141" s="21">
        <v>1</v>
      </c>
    </row>
    <row r="3142" spans="1:6" x14ac:dyDescent="0.25">
      <c r="A3142" s="14" t="str">
        <f t="shared" si="48"/>
        <v>63336697</v>
      </c>
      <c r="B3142" s="18" t="s">
        <v>6291</v>
      </c>
      <c r="C3142" s="18" t="s">
        <v>6292</v>
      </c>
      <c r="D3142" s="18" t="s">
        <v>232</v>
      </c>
      <c r="E3142" s="20">
        <v>53293012.850000001</v>
      </c>
      <c r="F3142" s="21">
        <v>1</v>
      </c>
    </row>
    <row r="3143" spans="1:6" x14ac:dyDescent="0.25">
      <c r="A3143" s="14" t="str">
        <f t="shared" ref="A3143:A3206" si="49">LEFT(SUBSTITUTE(SUBSTITUTE(SUBSTITUTE(SUBSTITUTE(TRIM(B3143),".",""),"/",""),"-","")," ",""), 8)</f>
        <v>63367916</v>
      </c>
      <c r="B3143" s="14" t="s">
        <v>6293</v>
      </c>
      <c r="C3143" s="14" t="s">
        <v>6294</v>
      </c>
      <c r="D3143" s="14" t="s">
        <v>470</v>
      </c>
      <c r="E3143" s="16">
        <v>132039.74</v>
      </c>
      <c r="F3143" s="17">
        <v>1</v>
      </c>
    </row>
    <row r="3144" spans="1:6" x14ac:dyDescent="0.25">
      <c r="A3144" s="14" t="str">
        <f t="shared" si="49"/>
        <v>63375455</v>
      </c>
      <c r="B3144" s="18" t="s">
        <v>6295</v>
      </c>
      <c r="C3144" s="18" t="s">
        <v>6296</v>
      </c>
      <c r="D3144" s="18" t="s">
        <v>470</v>
      </c>
      <c r="E3144" s="20">
        <v>804278.74</v>
      </c>
      <c r="F3144" s="21">
        <v>1</v>
      </c>
    </row>
    <row r="3145" spans="1:6" x14ac:dyDescent="0.25">
      <c r="A3145" s="14" t="str">
        <f t="shared" si="49"/>
        <v>63405245</v>
      </c>
      <c r="B3145" s="14" t="s">
        <v>6297</v>
      </c>
      <c r="C3145" s="14" t="s">
        <v>6298</v>
      </c>
      <c r="D3145" s="14" t="s">
        <v>194</v>
      </c>
      <c r="E3145" s="16">
        <v>39797.11</v>
      </c>
      <c r="F3145" s="17">
        <v>1</v>
      </c>
    </row>
    <row r="3146" spans="1:6" x14ac:dyDescent="0.25">
      <c r="A3146" s="14" t="str">
        <f t="shared" si="49"/>
        <v>63408348</v>
      </c>
      <c r="B3146" s="14" t="s">
        <v>6299</v>
      </c>
      <c r="C3146" s="14" t="s">
        <v>6300</v>
      </c>
      <c r="D3146" s="14" t="s">
        <v>194</v>
      </c>
      <c r="E3146" s="16">
        <v>654249.63</v>
      </c>
      <c r="F3146" s="17">
        <v>1</v>
      </c>
    </row>
    <row r="3147" spans="1:6" x14ac:dyDescent="0.25">
      <c r="A3147" s="14" t="str">
        <f t="shared" si="49"/>
        <v>63420640</v>
      </c>
      <c r="B3147" s="18" t="s">
        <v>6301</v>
      </c>
      <c r="C3147" s="18" t="s">
        <v>6302</v>
      </c>
      <c r="D3147" s="18" t="s">
        <v>194</v>
      </c>
      <c r="E3147" s="20">
        <v>4252128.38</v>
      </c>
      <c r="F3147" s="21">
        <v>1</v>
      </c>
    </row>
    <row r="3148" spans="1:6" x14ac:dyDescent="0.25">
      <c r="A3148" s="14" t="str">
        <f t="shared" si="49"/>
        <v>63426902</v>
      </c>
      <c r="B3148" s="14" t="s">
        <v>6303</v>
      </c>
      <c r="C3148" s="14" t="s">
        <v>6304</v>
      </c>
      <c r="D3148" s="14" t="s">
        <v>194</v>
      </c>
      <c r="E3148" s="16">
        <v>23945.16</v>
      </c>
      <c r="F3148" s="17">
        <v>1</v>
      </c>
    </row>
    <row r="3149" spans="1:6" x14ac:dyDescent="0.25">
      <c r="A3149" s="14" t="str">
        <f t="shared" si="49"/>
        <v>63534697</v>
      </c>
      <c r="B3149" s="14" t="s">
        <v>6305</v>
      </c>
      <c r="C3149" s="14" t="s">
        <v>6306</v>
      </c>
      <c r="D3149" s="14" t="s">
        <v>194</v>
      </c>
      <c r="E3149" s="16">
        <v>2263811.41</v>
      </c>
      <c r="F3149" s="17">
        <v>1</v>
      </c>
    </row>
    <row r="3150" spans="1:6" x14ac:dyDescent="0.25">
      <c r="A3150" s="14" t="str">
        <f t="shared" si="49"/>
        <v>63568489</v>
      </c>
      <c r="B3150" s="18" t="s">
        <v>6307</v>
      </c>
      <c r="C3150" s="18" t="s">
        <v>6308</v>
      </c>
      <c r="D3150" s="18" t="s">
        <v>194</v>
      </c>
      <c r="E3150" s="20">
        <v>887153.53</v>
      </c>
      <c r="F3150" s="21">
        <v>1</v>
      </c>
    </row>
    <row r="3151" spans="1:6" x14ac:dyDescent="0.25">
      <c r="A3151" s="14" t="str">
        <f t="shared" si="49"/>
        <v>63621809</v>
      </c>
      <c r="B3151" s="14" t="s">
        <v>6309</v>
      </c>
      <c r="C3151" s="14" t="s">
        <v>6310</v>
      </c>
      <c r="D3151" s="14" t="s">
        <v>383</v>
      </c>
      <c r="E3151" s="16">
        <v>28003.41</v>
      </c>
      <c r="F3151" s="17">
        <v>1</v>
      </c>
    </row>
    <row r="3152" spans="1:6" x14ac:dyDescent="0.25">
      <c r="A3152" s="14" t="str">
        <f t="shared" si="49"/>
        <v>63648950</v>
      </c>
      <c r="B3152" s="18" t="s">
        <v>6311</v>
      </c>
      <c r="C3152" s="18" t="s">
        <v>6312</v>
      </c>
      <c r="D3152" s="18" t="s">
        <v>346</v>
      </c>
      <c r="E3152" s="20">
        <v>2198031.65</v>
      </c>
      <c r="F3152" s="21">
        <v>1</v>
      </c>
    </row>
    <row r="3153" spans="1:6" x14ac:dyDescent="0.25">
      <c r="A3153" s="14" t="str">
        <f t="shared" si="49"/>
        <v>63694277</v>
      </c>
      <c r="B3153" s="14" t="s">
        <v>6313</v>
      </c>
      <c r="C3153" s="14" t="s">
        <v>6314</v>
      </c>
      <c r="D3153" s="14" t="s">
        <v>346</v>
      </c>
      <c r="E3153" s="16">
        <v>2442802.16</v>
      </c>
      <c r="F3153" s="17">
        <v>1</v>
      </c>
    </row>
    <row r="3154" spans="1:6" x14ac:dyDescent="0.25">
      <c r="A3154" s="14" t="str">
        <f t="shared" si="49"/>
        <v>63813331</v>
      </c>
      <c r="B3154" s="18" t="s">
        <v>6315</v>
      </c>
      <c r="C3154" s="18" t="s">
        <v>6316</v>
      </c>
      <c r="D3154" s="18" t="s">
        <v>287</v>
      </c>
      <c r="E3154" s="20">
        <v>178385.72</v>
      </c>
      <c r="F3154" s="21">
        <v>1</v>
      </c>
    </row>
    <row r="3155" spans="1:6" x14ac:dyDescent="0.25">
      <c r="A3155" s="14" t="str">
        <f t="shared" si="49"/>
        <v>63887483</v>
      </c>
      <c r="B3155" s="14" t="s">
        <v>6317</v>
      </c>
      <c r="C3155" s="14" t="s">
        <v>6318</v>
      </c>
      <c r="D3155" s="14" t="s">
        <v>287</v>
      </c>
      <c r="E3155" s="16">
        <v>13979.79</v>
      </c>
      <c r="F3155" s="17">
        <v>1</v>
      </c>
    </row>
    <row r="3156" spans="1:6" x14ac:dyDescent="0.25">
      <c r="A3156" s="14" t="str">
        <f t="shared" si="49"/>
        <v>64182066</v>
      </c>
      <c r="B3156" s="18" t="s">
        <v>6319</v>
      </c>
      <c r="C3156" s="18" t="s">
        <v>6320</v>
      </c>
      <c r="D3156" s="18" t="s">
        <v>60</v>
      </c>
      <c r="E3156" s="20">
        <v>3933438.05</v>
      </c>
      <c r="F3156" s="21">
        <v>1</v>
      </c>
    </row>
    <row r="3157" spans="1:6" x14ac:dyDescent="0.25">
      <c r="A3157" s="14" t="str">
        <f t="shared" si="49"/>
        <v>64486566</v>
      </c>
      <c r="B3157" s="18" t="s">
        <v>6321</v>
      </c>
      <c r="C3157" s="18" t="s">
        <v>6322</v>
      </c>
      <c r="D3157" s="18" t="s">
        <v>235</v>
      </c>
      <c r="E3157" s="20">
        <v>8397330.6400000006</v>
      </c>
      <c r="F3157" s="21">
        <v>1</v>
      </c>
    </row>
    <row r="3158" spans="1:6" x14ac:dyDescent="0.25">
      <c r="A3158" s="14" t="str">
        <f t="shared" si="49"/>
        <v>64486566</v>
      </c>
      <c r="B3158" s="14" t="s">
        <v>6323</v>
      </c>
      <c r="C3158" s="14" t="s">
        <v>6322</v>
      </c>
      <c r="D3158" s="14" t="s">
        <v>235</v>
      </c>
      <c r="E3158" s="16">
        <v>1191676.2</v>
      </c>
      <c r="F3158" s="17">
        <v>1</v>
      </c>
    </row>
    <row r="3159" spans="1:6" x14ac:dyDescent="0.25">
      <c r="A3159" s="14" t="str">
        <f t="shared" si="49"/>
        <v>64616873</v>
      </c>
      <c r="B3159" s="14" t="s">
        <v>6324</v>
      </c>
      <c r="C3159" s="14" t="s">
        <v>6325</v>
      </c>
      <c r="D3159" s="14" t="s">
        <v>60</v>
      </c>
      <c r="E3159" s="16">
        <v>69822.44</v>
      </c>
      <c r="F3159" s="17">
        <v>1</v>
      </c>
    </row>
    <row r="3160" spans="1:6" x14ac:dyDescent="0.25">
      <c r="A3160" s="14" t="str">
        <f t="shared" si="49"/>
        <v>65582678</v>
      </c>
      <c r="B3160" s="18" t="s">
        <v>6326</v>
      </c>
      <c r="C3160" s="18" t="s">
        <v>6327</v>
      </c>
      <c r="D3160" s="18" t="s">
        <v>60</v>
      </c>
      <c r="E3160" s="20">
        <v>140484.28</v>
      </c>
      <c r="F3160" s="21">
        <v>1</v>
      </c>
    </row>
    <row r="3161" spans="1:6" x14ac:dyDescent="0.25">
      <c r="A3161" s="14" t="str">
        <f t="shared" si="49"/>
        <v>65705444</v>
      </c>
      <c r="B3161" s="14" t="s">
        <v>6328</v>
      </c>
      <c r="C3161" s="14" t="s">
        <v>1579</v>
      </c>
      <c r="D3161" s="14" t="s">
        <v>60</v>
      </c>
      <c r="E3161" s="16">
        <v>1908623.24</v>
      </c>
      <c r="F3161" s="17">
        <v>1</v>
      </c>
    </row>
    <row r="3162" spans="1:6" x14ac:dyDescent="0.25">
      <c r="A3162" s="14" t="str">
        <f t="shared" si="49"/>
        <v>65718108</v>
      </c>
      <c r="B3162" s="18" t="s">
        <v>6329</v>
      </c>
      <c r="C3162" s="18" t="s">
        <v>6330</v>
      </c>
      <c r="D3162" s="18" t="s">
        <v>60</v>
      </c>
      <c r="E3162" s="20">
        <v>723663.55</v>
      </c>
      <c r="F3162" s="21">
        <v>1</v>
      </c>
    </row>
    <row r="3163" spans="1:6" x14ac:dyDescent="0.25">
      <c r="A3163" s="14" t="str">
        <f t="shared" si="49"/>
        <v>66065236</v>
      </c>
      <c r="B3163" s="18" t="s">
        <v>6331</v>
      </c>
      <c r="C3163" s="18" t="s">
        <v>6332</v>
      </c>
      <c r="D3163" s="18" t="s">
        <v>60</v>
      </c>
      <c r="E3163" s="20">
        <v>82243.42</v>
      </c>
      <c r="F3163" s="21">
        <v>1</v>
      </c>
    </row>
    <row r="3164" spans="1:6" x14ac:dyDescent="0.25">
      <c r="A3164" s="14" t="str">
        <f t="shared" si="49"/>
        <v>66510058</v>
      </c>
      <c r="B3164" s="18" t="s">
        <v>6333</v>
      </c>
      <c r="C3164" s="18" t="s">
        <v>6334</v>
      </c>
      <c r="D3164" s="18" t="s">
        <v>60</v>
      </c>
      <c r="E3164" s="20">
        <v>3792790.53</v>
      </c>
      <c r="F3164" s="21">
        <v>1</v>
      </c>
    </row>
    <row r="3165" spans="1:6" x14ac:dyDescent="0.25">
      <c r="A3165" s="14" t="str">
        <f t="shared" si="49"/>
        <v>66654344</v>
      </c>
      <c r="B3165" s="14" t="s">
        <v>6335</v>
      </c>
      <c r="C3165" s="14" t="s">
        <v>6336</v>
      </c>
      <c r="D3165" s="14" t="s">
        <v>60</v>
      </c>
      <c r="E3165" s="16">
        <v>118033.62</v>
      </c>
      <c r="F3165" s="17">
        <v>1</v>
      </c>
    </row>
    <row r="3166" spans="1:6" x14ac:dyDescent="0.25">
      <c r="A3166" s="14" t="str">
        <f t="shared" si="49"/>
        <v>66835794</v>
      </c>
      <c r="B3166" s="14" t="s">
        <v>6337</v>
      </c>
      <c r="C3166" s="14" t="s">
        <v>6338</v>
      </c>
      <c r="D3166" s="14" t="s">
        <v>60</v>
      </c>
      <c r="E3166" s="16">
        <v>208511.28</v>
      </c>
      <c r="F3166" s="17">
        <v>1</v>
      </c>
    </row>
    <row r="3167" spans="1:6" x14ac:dyDescent="0.25">
      <c r="A3167" s="14" t="str">
        <f t="shared" si="49"/>
        <v>67003947</v>
      </c>
      <c r="B3167" s="18" t="s">
        <v>6339</v>
      </c>
      <c r="C3167" s="18" t="s">
        <v>6340</v>
      </c>
      <c r="D3167" s="18" t="s">
        <v>60</v>
      </c>
      <c r="E3167" s="20">
        <v>7875084.5999999996</v>
      </c>
      <c r="F3167" s="21">
        <v>1</v>
      </c>
    </row>
    <row r="3168" spans="1:6" x14ac:dyDescent="0.25">
      <c r="A3168" s="14" t="str">
        <f t="shared" si="49"/>
        <v>67133637</v>
      </c>
      <c r="B3168" s="18" t="s">
        <v>6341</v>
      </c>
      <c r="C3168" s="18" t="s">
        <v>6342</v>
      </c>
      <c r="D3168" s="18" t="s">
        <v>60</v>
      </c>
      <c r="E3168" s="20">
        <v>32063690.079999998</v>
      </c>
      <c r="F3168" s="21">
        <v>1</v>
      </c>
    </row>
    <row r="3169" spans="1:6" x14ac:dyDescent="0.25">
      <c r="A3169" s="14" t="str">
        <f t="shared" si="49"/>
        <v>67135319</v>
      </c>
      <c r="B3169" s="14" t="s">
        <v>6343</v>
      </c>
      <c r="C3169" s="14" t="s">
        <v>6344</v>
      </c>
      <c r="D3169" s="14" t="s">
        <v>60</v>
      </c>
      <c r="E3169" s="16">
        <v>65219.31</v>
      </c>
      <c r="F3169" s="17">
        <v>1</v>
      </c>
    </row>
    <row r="3170" spans="1:6" x14ac:dyDescent="0.25">
      <c r="A3170" s="14" t="str">
        <f t="shared" si="49"/>
        <v>67147702</v>
      </c>
      <c r="B3170" s="18" t="s">
        <v>6345</v>
      </c>
      <c r="C3170" s="18" t="s">
        <v>6346</v>
      </c>
      <c r="D3170" s="18" t="s">
        <v>60</v>
      </c>
      <c r="E3170" s="20">
        <v>62625.73</v>
      </c>
      <c r="F3170" s="21">
        <v>1</v>
      </c>
    </row>
    <row r="3171" spans="1:6" x14ac:dyDescent="0.25">
      <c r="A3171" s="14" t="str">
        <f t="shared" si="49"/>
        <v>67169581</v>
      </c>
      <c r="B3171" s="18" t="s">
        <v>6347</v>
      </c>
      <c r="C3171" s="18" t="s">
        <v>6348</v>
      </c>
      <c r="D3171" s="18" t="s">
        <v>60</v>
      </c>
      <c r="E3171" s="20">
        <v>2435356.4</v>
      </c>
      <c r="F3171" s="21">
        <v>1</v>
      </c>
    </row>
    <row r="3172" spans="1:6" x14ac:dyDescent="0.25">
      <c r="A3172" s="14" t="str">
        <f t="shared" si="49"/>
        <v>67185249</v>
      </c>
      <c r="B3172" s="14" t="s">
        <v>6349</v>
      </c>
      <c r="C3172" s="14" t="s">
        <v>6350</v>
      </c>
      <c r="D3172" s="14" t="s">
        <v>60</v>
      </c>
      <c r="E3172" s="16">
        <v>110618.11</v>
      </c>
      <c r="F3172" s="17">
        <v>1</v>
      </c>
    </row>
    <row r="3173" spans="1:6" x14ac:dyDescent="0.25">
      <c r="A3173" s="14" t="str">
        <f t="shared" si="49"/>
        <v>67358416</v>
      </c>
      <c r="B3173" s="18" t="s">
        <v>6351</v>
      </c>
      <c r="C3173" s="18" t="s">
        <v>6352</v>
      </c>
      <c r="D3173" s="18" t="s">
        <v>60</v>
      </c>
      <c r="E3173" s="20">
        <v>54667.55</v>
      </c>
      <c r="F3173" s="21">
        <v>1</v>
      </c>
    </row>
    <row r="3174" spans="1:6" x14ac:dyDescent="0.25">
      <c r="A3174" s="14" t="str">
        <f t="shared" si="49"/>
        <v>67636597</v>
      </c>
      <c r="B3174" s="14" t="s">
        <v>6353</v>
      </c>
      <c r="C3174" s="14" t="s">
        <v>6354</v>
      </c>
      <c r="D3174" s="14" t="s">
        <v>60</v>
      </c>
      <c r="E3174" s="16">
        <v>86635.03</v>
      </c>
      <c r="F3174" s="17">
        <v>1</v>
      </c>
    </row>
    <row r="3175" spans="1:6" ht="22.5" customHeight="1" x14ac:dyDescent="0.25">
      <c r="A3175" s="14" t="str">
        <f t="shared" si="49"/>
        <v>67642496</v>
      </c>
      <c r="B3175" s="18" t="s">
        <v>6355</v>
      </c>
      <c r="C3175" s="18" t="s">
        <v>6356</v>
      </c>
      <c r="D3175" s="18" t="s">
        <v>60</v>
      </c>
      <c r="E3175" s="20">
        <v>45645123.359999999</v>
      </c>
      <c r="F3175" s="21">
        <v>1</v>
      </c>
    </row>
    <row r="3176" spans="1:6" x14ac:dyDescent="0.25">
      <c r="A3176" s="14" t="str">
        <f t="shared" si="49"/>
        <v>67644419</v>
      </c>
      <c r="B3176" s="18" t="s">
        <v>6357</v>
      </c>
      <c r="C3176" s="18" t="s">
        <v>6358</v>
      </c>
      <c r="D3176" s="18" t="s">
        <v>60</v>
      </c>
      <c r="E3176" s="20">
        <v>288636.01</v>
      </c>
      <c r="F3176" s="21">
        <v>1</v>
      </c>
    </row>
    <row r="3177" spans="1:6" x14ac:dyDescent="0.25">
      <c r="A3177" s="14" t="str">
        <f t="shared" si="49"/>
        <v>67658450</v>
      </c>
      <c r="B3177" s="18" t="s">
        <v>6359</v>
      </c>
      <c r="C3177" s="18" t="s">
        <v>6360</v>
      </c>
      <c r="D3177" s="18" t="s">
        <v>60</v>
      </c>
      <c r="E3177" s="20">
        <v>3667783.47</v>
      </c>
      <c r="F3177" s="21">
        <v>1</v>
      </c>
    </row>
    <row r="3178" spans="1:6" x14ac:dyDescent="0.25">
      <c r="A3178" s="14" t="str">
        <f t="shared" si="49"/>
        <v>68055094</v>
      </c>
      <c r="B3178" s="18" t="s">
        <v>6361</v>
      </c>
      <c r="C3178" s="18" t="s">
        <v>6362</v>
      </c>
      <c r="D3178" s="18" t="s">
        <v>60</v>
      </c>
      <c r="E3178" s="20">
        <v>5285194.5599999996</v>
      </c>
      <c r="F3178" s="21">
        <v>1</v>
      </c>
    </row>
    <row r="3179" spans="1:6" x14ac:dyDescent="0.25">
      <c r="A3179" s="14" t="str">
        <f t="shared" si="49"/>
        <v>68138916</v>
      </c>
      <c r="B3179" s="18" t="s">
        <v>6363</v>
      </c>
      <c r="C3179" s="18" t="s">
        <v>6364</v>
      </c>
      <c r="D3179" s="18" t="s">
        <v>60</v>
      </c>
      <c r="E3179" s="20">
        <v>2637122.7799999998</v>
      </c>
      <c r="F3179" s="21">
        <v>1</v>
      </c>
    </row>
    <row r="3180" spans="1:6" x14ac:dyDescent="0.25">
      <c r="A3180" s="14" t="str">
        <f t="shared" si="49"/>
        <v>68150911</v>
      </c>
      <c r="B3180" s="18" t="s">
        <v>6365</v>
      </c>
      <c r="C3180" s="18" t="s">
        <v>6366</v>
      </c>
      <c r="D3180" s="18" t="s">
        <v>60</v>
      </c>
      <c r="E3180" s="20">
        <v>176446.07</v>
      </c>
      <c r="F3180" s="21">
        <v>1</v>
      </c>
    </row>
    <row r="3181" spans="1:6" x14ac:dyDescent="0.25">
      <c r="A3181" s="14" t="str">
        <f t="shared" si="49"/>
        <v>68324631</v>
      </c>
      <c r="B3181" s="18" t="s">
        <v>6367</v>
      </c>
      <c r="C3181" s="18" t="s">
        <v>6368</v>
      </c>
      <c r="D3181" s="18" t="s">
        <v>60</v>
      </c>
      <c r="E3181" s="20">
        <v>6548710.3499999996</v>
      </c>
      <c r="F3181" s="21">
        <v>1</v>
      </c>
    </row>
    <row r="3182" spans="1:6" x14ac:dyDescent="0.25">
      <c r="A3182" s="14" t="str">
        <f t="shared" si="49"/>
        <v>68557198</v>
      </c>
      <c r="B3182" s="18" t="s">
        <v>6369</v>
      </c>
      <c r="C3182" s="18" t="s">
        <v>6370</v>
      </c>
      <c r="D3182" s="18" t="s">
        <v>214</v>
      </c>
      <c r="E3182" s="20">
        <v>6374.94</v>
      </c>
      <c r="F3182" s="21">
        <v>1</v>
      </c>
    </row>
    <row r="3183" spans="1:6" x14ac:dyDescent="0.25">
      <c r="A3183" s="14" t="str">
        <f t="shared" si="49"/>
        <v>68600998</v>
      </c>
      <c r="B3183" s="18" t="s">
        <v>6371</v>
      </c>
      <c r="C3183" s="18" t="s">
        <v>6372</v>
      </c>
      <c r="D3183" s="18" t="s">
        <v>252</v>
      </c>
      <c r="E3183" s="20">
        <v>471359.65</v>
      </c>
      <c r="F3183" s="21">
        <v>1</v>
      </c>
    </row>
    <row r="3184" spans="1:6" x14ac:dyDescent="0.25">
      <c r="A3184" s="14" t="str">
        <f t="shared" si="49"/>
        <v>68618503</v>
      </c>
      <c r="B3184" s="14" t="s">
        <v>6373</v>
      </c>
      <c r="C3184" s="14" t="s">
        <v>6374</v>
      </c>
      <c r="D3184" s="14" t="s">
        <v>252</v>
      </c>
      <c r="E3184" s="16">
        <v>1447.38</v>
      </c>
      <c r="F3184" s="17">
        <v>1</v>
      </c>
    </row>
    <row r="3185" spans="1:6" x14ac:dyDescent="0.25">
      <c r="A3185" s="14" t="str">
        <f t="shared" si="49"/>
        <v>68634252</v>
      </c>
      <c r="B3185" s="18" t="s">
        <v>6375</v>
      </c>
      <c r="C3185" s="18" t="s">
        <v>6376</v>
      </c>
      <c r="D3185" s="18" t="s">
        <v>252</v>
      </c>
      <c r="E3185" s="20">
        <v>2756.14</v>
      </c>
      <c r="F3185" s="21">
        <v>1</v>
      </c>
    </row>
    <row r="3186" spans="1:6" x14ac:dyDescent="0.25">
      <c r="A3186" s="14" t="str">
        <f t="shared" si="49"/>
        <v>68663491</v>
      </c>
      <c r="B3186" s="14" t="s">
        <v>6377</v>
      </c>
      <c r="C3186" s="14" t="s">
        <v>6378</v>
      </c>
      <c r="D3186" s="14" t="s">
        <v>252</v>
      </c>
      <c r="E3186" s="16">
        <v>215462.39999999999</v>
      </c>
      <c r="F3186" s="17">
        <v>1</v>
      </c>
    </row>
    <row r="3187" spans="1:6" x14ac:dyDescent="0.25">
      <c r="A3187" s="14" t="str">
        <f t="shared" si="49"/>
        <v>68727148</v>
      </c>
      <c r="B3187" s="18" t="s">
        <v>6379</v>
      </c>
      <c r="C3187" s="18" t="s">
        <v>6380</v>
      </c>
      <c r="D3187" s="18" t="s">
        <v>252</v>
      </c>
      <c r="E3187" s="20">
        <v>675171.11</v>
      </c>
      <c r="F3187" s="21">
        <v>1</v>
      </c>
    </row>
    <row r="3188" spans="1:6" x14ac:dyDescent="0.25">
      <c r="A3188" s="14" t="str">
        <f t="shared" si="49"/>
        <v>68742782</v>
      </c>
      <c r="B3188" s="18" t="s">
        <v>6381</v>
      </c>
      <c r="C3188" s="18" t="s">
        <v>6382</v>
      </c>
      <c r="D3188" s="18" t="s">
        <v>252</v>
      </c>
      <c r="E3188" s="20">
        <v>1680442.47</v>
      </c>
      <c r="F3188" s="21">
        <v>1</v>
      </c>
    </row>
    <row r="3189" spans="1:6" x14ac:dyDescent="0.25">
      <c r="A3189" s="14" t="str">
        <f t="shared" si="49"/>
        <v>68967843</v>
      </c>
      <c r="B3189" s="18" t="s">
        <v>6383</v>
      </c>
      <c r="C3189" s="18" t="s">
        <v>6384</v>
      </c>
      <c r="D3189" s="18" t="s">
        <v>60</v>
      </c>
      <c r="E3189" s="20">
        <v>29796.11</v>
      </c>
      <c r="F3189" s="21">
        <v>1</v>
      </c>
    </row>
    <row r="3190" spans="1:6" x14ac:dyDescent="0.25">
      <c r="A3190" s="14" t="str">
        <f t="shared" si="49"/>
        <v>69101293</v>
      </c>
      <c r="B3190" s="14" t="s">
        <v>6385</v>
      </c>
      <c r="C3190" s="14" t="s">
        <v>6386</v>
      </c>
      <c r="D3190" s="14" t="s">
        <v>60</v>
      </c>
      <c r="E3190" s="16">
        <v>135327.09</v>
      </c>
      <c r="F3190" s="17">
        <v>1</v>
      </c>
    </row>
    <row r="3191" spans="1:6" x14ac:dyDescent="0.25">
      <c r="A3191" s="14" t="str">
        <f t="shared" si="49"/>
        <v>69106904</v>
      </c>
      <c r="B3191" s="18" t="s">
        <v>6387</v>
      </c>
      <c r="C3191" s="18" t="s">
        <v>6388</v>
      </c>
      <c r="D3191" s="18" t="s">
        <v>60</v>
      </c>
      <c r="E3191" s="20">
        <v>13103746.32</v>
      </c>
      <c r="F3191" s="21">
        <v>1</v>
      </c>
    </row>
    <row r="3192" spans="1:6" x14ac:dyDescent="0.25">
      <c r="A3192" s="14" t="str">
        <f t="shared" si="49"/>
        <v>69254134</v>
      </c>
      <c r="B3192" s="18" t="s">
        <v>6389</v>
      </c>
      <c r="C3192" s="18" t="s">
        <v>6390</v>
      </c>
      <c r="D3192" s="18" t="s">
        <v>60</v>
      </c>
      <c r="E3192" s="20">
        <v>3298151.88</v>
      </c>
      <c r="F3192" s="21">
        <v>1</v>
      </c>
    </row>
    <row r="3193" spans="1:6" x14ac:dyDescent="0.25">
      <c r="A3193" s="14" t="str">
        <f t="shared" si="49"/>
        <v>69379865</v>
      </c>
      <c r="B3193" s="18" t="s">
        <v>6391</v>
      </c>
      <c r="C3193" s="18" t="s">
        <v>6392</v>
      </c>
      <c r="D3193" s="18" t="s">
        <v>194</v>
      </c>
      <c r="E3193" s="20">
        <v>36333.919999999998</v>
      </c>
      <c r="F3193" s="21">
        <v>1</v>
      </c>
    </row>
    <row r="3194" spans="1:6" x14ac:dyDescent="0.25">
      <c r="A3194" s="14" t="str">
        <f t="shared" si="49"/>
        <v>69382208</v>
      </c>
      <c r="B3194" s="14" t="s">
        <v>6393</v>
      </c>
      <c r="C3194" s="14" t="s">
        <v>6394</v>
      </c>
      <c r="D3194" s="14" t="s">
        <v>194</v>
      </c>
      <c r="E3194" s="16">
        <v>6928.56</v>
      </c>
      <c r="F3194" s="17">
        <v>1</v>
      </c>
    </row>
    <row r="3195" spans="1:6" x14ac:dyDescent="0.25">
      <c r="A3195" s="14" t="str">
        <f t="shared" si="49"/>
        <v>69399319</v>
      </c>
      <c r="B3195" s="18" t="s">
        <v>6395</v>
      </c>
      <c r="C3195" s="18" t="s">
        <v>6396</v>
      </c>
      <c r="D3195" s="18" t="s">
        <v>194</v>
      </c>
      <c r="E3195" s="20">
        <v>54427.64</v>
      </c>
      <c r="F3195" s="21">
        <v>1</v>
      </c>
    </row>
    <row r="3196" spans="1:6" x14ac:dyDescent="0.25">
      <c r="A3196" s="14" t="str">
        <f t="shared" si="49"/>
        <v>69420156</v>
      </c>
      <c r="B3196" s="14" t="s">
        <v>6397</v>
      </c>
      <c r="C3196" s="14" t="s">
        <v>159</v>
      </c>
      <c r="D3196" s="14" t="s">
        <v>194</v>
      </c>
      <c r="E3196" s="16">
        <v>1063796.18</v>
      </c>
      <c r="F3196" s="17">
        <v>1</v>
      </c>
    </row>
    <row r="3197" spans="1:6" x14ac:dyDescent="0.25">
      <c r="A3197" s="14" t="str">
        <f t="shared" si="49"/>
        <v>69425981</v>
      </c>
      <c r="B3197" s="14" t="s">
        <v>6398</v>
      </c>
      <c r="C3197" s="14" t="s">
        <v>6399</v>
      </c>
      <c r="D3197" s="14" t="s">
        <v>194</v>
      </c>
      <c r="E3197" s="16">
        <v>10756.18</v>
      </c>
      <c r="F3197" s="17">
        <v>1</v>
      </c>
    </row>
    <row r="3198" spans="1:6" x14ac:dyDescent="0.25">
      <c r="A3198" s="14" t="str">
        <f t="shared" si="49"/>
        <v>69889467</v>
      </c>
      <c r="B3198" s="14" t="s">
        <v>6400</v>
      </c>
      <c r="C3198" s="14" t="s">
        <v>6401</v>
      </c>
      <c r="D3198" s="14" t="s">
        <v>204</v>
      </c>
      <c r="E3198" s="16">
        <v>206382.61</v>
      </c>
      <c r="F3198" s="17">
        <v>1</v>
      </c>
    </row>
    <row r="3199" spans="1:6" x14ac:dyDescent="0.25">
      <c r="A3199" s="14" t="str">
        <f t="shared" si="49"/>
        <v>69889467</v>
      </c>
      <c r="B3199" s="14" t="s">
        <v>6402</v>
      </c>
      <c r="C3199" s="14" t="s">
        <v>6401</v>
      </c>
      <c r="D3199" s="14" t="s">
        <v>204</v>
      </c>
      <c r="E3199" s="16">
        <v>7530.49</v>
      </c>
      <c r="F3199" s="17">
        <v>1</v>
      </c>
    </row>
    <row r="3200" spans="1:6" x14ac:dyDescent="0.25">
      <c r="A3200" s="14" t="str">
        <f t="shared" si="49"/>
        <v>69900371</v>
      </c>
      <c r="B3200" s="18" t="s">
        <v>6403</v>
      </c>
      <c r="C3200" s="18" t="s">
        <v>6404</v>
      </c>
      <c r="D3200" s="18" t="s">
        <v>204</v>
      </c>
      <c r="E3200" s="20">
        <v>21682.55</v>
      </c>
      <c r="F3200" s="21">
        <v>1</v>
      </c>
    </row>
    <row r="3201" spans="1:6" x14ac:dyDescent="0.25">
      <c r="A3201" s="14" t="str">
        <f t="shared" si="49"/>
        <v>69900371</v>
      </c>
      <c r="B3201" s="14" t="s">
        <v>6405</v>
      </c>
      <c r="C3201" s="14" t="s">
        <v>6404</v>
      </c>
      <c r="D3201" s="14" t="s">
        <v>249</v>
      </c>
      <c r="E3201" s="16">
        <v>9940.24</v>
      </c>
      <c r="F3201" s="17">
        <v>1</v>
      </c>
    </row>
    <row r="3202" spans="1:6" x14ac:dyDescent="0.25">
      <c r="A3202" s="14" t="str">
        <f t="shared" si="49"/>
        <v>69924546</v>
      </c>
      <c r="B3202" s="18" t="s">
        <v>6406</v>
      </c>
      <c r="C3202" s="18" t="s">
        <v>6407</v>
      </c>
      <c r="D3202" s="18" t="s">
        <v>204</v>
      </c>
      <c r="E3202" s="20">
        <v>1077829.22</v>
      </c>
      <c r="F3202" s="21">
        <v>1</v>
      </c>
    </row>
    <row r="3203" spans="1:6" x14ac:dyDescent="0.25">
      <c r="A3203" s="14" t="str">
        <f t="shared" si="49"/>
        <v>69943389</v>
      </c>
      <c r="B3203" s="18" t="s">
        <v>6408</v>
      </c>
      <c r="C3203" s="18" t="s">
        <v>6409</v>
      </c>
      <c r="D3203" s="18" t="s">
        <v>204</v>
      </c>
      <c r="E3203" s="20">
        <v>43208329.75</v>
      </c>
      <c r="F3203" s="21">
        <v>1</v>
      </c>
    </row>
    <row r="3204" spans="1:6" x14ac:dyDescent="0.25">
      <c r="A3204" s="14" t="str">
        <f t="shared" si="49"/>
        <v>69952554</v>
      </c>
      <c r="B3204" s="14" t="s">
        <v>6410</v>
      </c>
      <c r="C3204" s="14" t="s">
        <v>6411</v>
      </c>
      <c r="D3204" s="14" t="s">
        <v>204</v>
      </c>
      <c r="E3204" s="16">
        <v>5361823.47</v>
      </c>
      <c r="F3204" s="17">
        <v>1</v>
      </c>
    </row>
    <row r="3205" spans="1:6" x14ac:dyDescent="0.25">
      <c r="A3205" s="14" t="str">
        <f t="shared" si="49"/>
        <v>70003439</v>
      </c>
      <c r="B3205" s="18" t="s">
        <v>6412</v>
      </c>
      <c r="C3205" s="18" t="s">
        <v>1177</v>
      </c>
      <c r="D3205" s="18" t="s">
        <v>395</v>
      </c>
      <c r="E3205" s="20">
        <v>33455.35</v>
      </c>
      <c r="F3205" s="21">
        <v>1</v>
      </c>
    </row>
    <row r="3206" spans="1:6" x14ac:dyDescent="0.25">
      <c r="A3206" s="14" t="str">
        <f t="shared" si="49"/>
        <v>70014030</v>
      </c>
      <c r="B3206" s="18" t="s">
        <v>6413</v>
      </c>
      <c r="C3206" s="18" t="s">
        <v>165</v>
      </c>
      <c r="D3206" s="18" t="s">
        <v>395</v>
      </c>
      <c r="E3206" s="20">
        <v>2034111.26</v>
      </c>
      <c r="F3206" s="21">
        <v>1</v>
      </c>
    </row>
    <row r="3207" spans="1:6" x14ac:dyDescent="0.25">
      <c r="A3207" s="14" t="str">
        <f t="shared" ref="A3207:A3270" si="50">LEFT(SUBSTITUTE(SUBSTITUTE(SUBSTITUTE(SUBSTITUTE(TRIM(B3207),".",""),"/",""),"-","")," ",""), 8)</f>
        <v>70098199</v>
      </c>
      <c r="B3207" s="14" t="s">
        <v>6414</v>
      </c>
      <c r="C3207" s="14" t="s">
        <v>6415</v>
      </c>
      <c r="D3207" s="14" t="s">
        <v>302</v>
      </c>
      <c r="E3207" s="16">
        <v>9112.26</v>
      </c>
      <c r="F3207" s="17">
        <v>1</v>
      </c>
    </row>
    <row r="3208" spans="1:6" x14ac:dyDescent="0.25">
      <c r="A3208" s="14" t="str">
        <f t="shared" si="50"/>
        <v>70134440</v>
      </c>
      <c r="B3208" s="14" t="s">
        <v>6416</v>
      </c>
      <c r="C3208" s="14" t="s">
        <v>6417</v>
      </c>
      <c r="D3208" s="14" t="s">
        <v>302</v>
      </c>
      <c r="E3208" s="16">
        <v>15065.16</v>
      </c>
      <c r="F3208" s="17">
        <v>1</v>
      </c>
    </row>
    <row r="3209" spans="1:6" x14ac:dyDescent="0.25">
      <c r="A3209" s="14" t="str">
        <f t="shared" si="50"/>
        <v>70150750</v>
      </c>
      <c r="B3209" s="18" t="s">
        <v>6418</v>
      </c>
      <c r="C3209" s="18" t="s">
        <v>6419</v>
      </c>
      <c r="D3209" s="18" t="s">
        <v>438</v>
      </c>
      <c r="E3209" s="20">
        <v>1675884.65</v>
      </c>
      <c r="F3209" s="21">
        <v>1</v>
      </c>
    </row>
    <row r="3210" spans="1:6" x14ac:dyDescent="0.25">
      <c r="A3210" s="14" t="str">
        <f t="shared" si="50"/>
        <v>70237193</v>
      </c>
      <c r="B3210" s="14" t="s">
        <v>6420</v>
      </c>
      <c r="C3210" s="14" t="s">
        <v>6421</v>
      </c>
      <c r="D3210" s="14" t="s">
        <v>204</v>
      </c>
      <c r="E3210" s="16">
        <v>1390177.92</v>
      </c>
      <c r="F3210" s="17">
        <v>1</v>
      </c>
    </row>
    <row r="3211" spans="1:6" x14ac:dyDescent="0.25">
      <c r="A3211" s="14" t="str">
        <f t="shared" si="50"/>
        <v>70237227</v>
      </c>
      <c r="B3211" s="14" t="s">
        <v>6422</v>
      </c>
      <c r="C3211" s="14" t="s">
        <v>56</v>
      </c>
      <c r="D3211" s="14" t="s">
        <v>204</v>
      </c>
      <c r="E3211" s="16">
        <v>61993.48</v>
      </c>
      <c r="F3211" s="17">
        <v>1</v>
      </c>
    </row>
    <row r="3212" spans="1:6" x14ac:dyDescent="0.25">
      <c r="A3212" s="14" t="str">
        <f t="shared" si="50"/>
        <v>70302732</v>
      </c>
      <c r="B3212" s="14" t="s">
        <v>6423</v>
      </c>
      <c r="C3212" s="14" t="s">
        <v>6424</v>
      </c>
      <c r="D3212" s="14" t="s">
        <v>438</v>
      </c>
      <c r="E3212" s="16">
        <v>394098.26</v>
      </c>
      <c r="F3212" s="17">
        <v>1</v>
      </c>
    </row>
    <row r="3213" spans="1:6" x14ac:dyDescent="0.25">
      <c r="A3213" s="14" t="str">
        <f t="shared" si="50"/>
        <v>70488499</v>
      </c>
      <c r="B3213" s="14" t="s">
        <v>6425</v>
      </c>
      <c r="C3213" s="14" t="s">
        <v>6426</v>
      </c>
      <c r="D3213" s="14" t="s">
        <v>199</v>
      </c>
      <c r="E3213" s="16">
        <v>24124.42</v>
      </c>
      <c r="F3213" s="17">
        <v>1</v>
      </c>
    </row>
    <row r="3214" spans="1:6" x14ac:dyDescent="0.25">
      <c r="A3214" s="14" t="str">
        <f t="shared" si="50"/>
        <v>70524145</v>
      </c>
      <c r="B3214" s="18" t="s">
        <v>6427</v>
      </c>
      <c r="C3214" s="18" t="s">
        <v>6428</v>
      </c>
      <c r="D3214" s="18" t="s">
        <v>199</v>
      </c>
      <c r="E3214" s="20">
        <v>198255335.52000001</v>
      </c>
      <c r="F3214" s="21">
        <v>1</v>
      </c>
    </row>
    <row r="3215" spans="1:6" x14ac:dyDescent="0.25">
      <c r="A3215" s="14" t="str">
        <f t="shared" si="50"/>
        <v>70524178</v>
      </c>
      <c r="B3215" s="18" t="s">
        <v>6429</v>
      </c>
      <c r="C3215" s="18" t="s">
        <v>6430</v>
      </c>
      <c r="D3215" s="18" t="s">
        <v>229</v>
      </c>
      <c r="E3215" s="20">
        <v>1609955.49</v>
      </c>
      <c r="F3215" s="21">
        <v>1</v>
      </c>
    </row>
    <row r="3216" spans="1:6" x14ac:dyDescent="0.25">
      <c r="A3216" s="14" t="str">
        <f t="shared" si="50"/>
        <v>70914171</v>
      </c>
      <c r="B3216" s="18" t="s">
        <v>6431</v>
      </c>
      <c r="C3216" s="18" t="s">
        <v>19</v>
      </c>
      <c r="D3216" s="18" t="s">
        <v>60</v>
      </c>
      <c r="E3216" s="20">
        <v>7196954.0599999996</v>
      </c>
      <c r="F3216" s="21">
        <v>1</v>
      </c>
    </row>
    <row r="3217" spans="1:6" x14ac:dyDescent="0.25">
      <c r="A3217" s="14" t="str">
        <f t="shared" si="50"/>
        <v>70945936</v>
      </c>
      <c r="B3217" s="18" t="s">
        <v>6432</v>
      </c>
      <c r="C3217" s="18" t="s">
        <v>6433</v>
      </c>
      <c r="D3217" s="18" t="s">
        <v>60</v>
      </c>
      <c r="E3217" s="20">
        <v>1727047.33</v>
      </c>
      <c r="F3217" s="21">
        <v>1</v>
      </c>
    </row>
    <row r="3218" spans="1:6" x14ac:dyDescent="0.25">
      <c r="A3218" s="14" t="str">
        <f t="shared" si="50"/>
        <v>71041289</v>
      </c>
      <c r="B3218" s="18" t="s">
        <v>6434</v>
      </c>
      <c r="C3218" s="18" t="s">
        <v>6435</v>
      </c>
      <c r="D3218" s="18" t="s">
        <v>60</v>
      </c>
      <c r="E3218" s="20">
        <v>20885584.530000001</v>
      </c>
      <c r="F3218" s="21">
        <v>1</v>
      </c>
    </row>
    <row r="3219" spans="1:6" x14ac:dyDescent="0.25">
      <c r="A3219" s="14" t="str">
        <f t="shared" si="50"/>
        <v>71071666</v>
      </c>
      <c r="B3219" s="18" t="s">
        <v>6436</v>
      </c>
      <c r="C3219" s="18" t="s">
        <v>6437</v>
      </c>
      <c r="D3219" s="18" t="s">
        <v>60</v>
      </c>
      <c r="E3219" s="20">
        <v>751214.35</v>
      </c>
      <c r="F3219" s="21">
        <v>1</v>
      </c>
    </row>
    <row r="3220" spans="1:6" x14ac:dyDescent="0.25">
      <c r="A3220" s="14" t="str">
        <f t="shared" si="50"/>
        <v>71262703</v>
      </c>
      <c r="B3220" s="14" t="s">
        <v>6438</v>
      </c>
      <c r="C3220" s="14" t="s">
        <v>6439</v>
      </c>
      <c r="D3220" s="14" t="s">
        <v>60</v>
      </c>
      <c r="E3220" s="16">
        <v>8076228.2000000002</v>
      </c>
      <c r="F3220" s="17">
        <v>1</v>
      </c>
    </row>
    <row r="3221" spans="1:6" x14ac:dyDescent="0.25">
      <c r="A3221" s="14" t="str">
        <f t="shared" si="50"/>
        <v>71305635</v>
      </c>
      <c r="B3221" s="14" t="s">
        <v>6440</v>
      </c>
      <c r="C3221" s="14" t="s">
        <v>6441</v>
      </c>
      <c r="D3221" s="14" t="s">
        <v>60</v>
      </c>
      <c r="E3221" s="16">
        <v>5437885.9299999997</v>
      </c>
      <c r="F3221" s="17">
        <v>1</v>
      </c>
    </row>
    <row r="3222" spans="1:6" x14ac:dyDescent="0.25">
      <c r="A3222" s="14" t="str">
        <f t="shared" si="50"/>
        <v>71326292</v>
      </c>
      <c r="B3222" s="18" t="s">
        <v>6442</v>
      </c>
      <c r="C3222" s="18" t="s">
        <v>6443</v>
      </c>
      <c r="D3222" s="18" t="s">
        <v>60</v>
      </c>
      <c r="E3222" s="20">
        <v>305706.09999999998</v>
      </c>
      <c r="F3222" s="21">
        <v>1</v>
      </c>
    </row>
    <row r="3223" spans="1:6" x14ac:dyDescent="0.25">
      <c r="A3223" s="14" t="str">
        <f t="shared" si="50"/>
        <v>71362511</v>
      </c>
      <c r="B3223" s="18" t="s">
        <v>6444</v>
      </c>
      <c r="C3223" s="18" t="s">
        <v>6445</v>
      </c>
      <c r="D3223" s="18" t="s">
        <v>235</v>
      </c>
      <c r="E3223" s="20">
        <v>129884.33</v>
      </c>
      <c r="F3223" s="21">
        <v>1</v>
      </c>
    </row>
    <row r="3224" spans="1:6" x14ac:dyDescent="0.25">
      <c r="A3224" s="14" t="str">
        <f t="shared" si="50"/>
        <v>71491732</v>
      </c>
      <c r="B3224" s="18" t="s">
        <v>6446</v>
      </c>
      <c r="C3224" s="18" t="s">
        <v>1004</v>
      </c>
      <c r="D3224" s="18" t="s">
        <v>60</v>
      </c>
      <c r="E3224" s="20">
        <v>8626502.1600000001</v>
      </c>
      <c r="F3224" s="21">
        <v>1</v>
      </c>
    </row>
    <row r="3225" spans="1:6" x14ac:dyDescent="0.25">
      <c r="A3225" s="14" t="str">
        <f t="shared" si="50"/>
        <v>71541056</v>
      </c>
      <c r="B3225" s="18" t="s">
        <v>6447</v>
      </c>
      <c r="C3225" s="18" t="s">
        <v>6448</v>
      </c>
      <c r="D3225" s="18" t="s">
        <v>60</v>
      </c>
      <c r="E3225" s="20">
        <v>246539.5</v>
      </c>
      <c r="F3225" s="21">
        <v>1</v>
      </c>
    </row>
    <row r="3226" spans="1:6" x14ac:dyDescent="0.25">
      <c r="A3226" s="14" t="str">
        <f t="shared" si="50"/>
        <v>71718431</v>
      </c>
      <c r="B3226" s="14" t="s">
        <v>6449</v>
      </c>
      <c r="C3226" s="14" t="s">
        <v>6450</v>
      </c>
      <c r="D3226" s="14" t="s">
        <v>60</v>
      </c>
      <c r="E3226" s="16">
        <v>562783.38</v>
      </c>
      <c r="F3226" s="17">
        <v>1</v>
      </c>
    </row>
    <row r="3227" spans="1:6" x14ac:dyDescent="0.25">
      <c r="A3227" s="14" t="str">
        <f t="shared" si="50"/>
        <v>71748032</v>
      </c>
      <c r="B3227" s="14" t="s">
        <v>6451</v>
      </c>
      <c r="C3227" s="14" t="s">
        <v>3787</v>
      </c>
      <c r="D3227" s="14" t="s">
        <v>60</v>
      </c>
      <c r="E3227" s="16">
        <v>15254.29</v>
      </c>
      <c r="F3227" s="17">
        <v>1</v>
      </c>
    </row>
    <row r="3228" spans="1:6" x14ac:dyDescent="0.25">
      <c r="A3228" s="14" t="str">
        <f t="shared" si="50"/>
        <v>71752604</v>
      </c>
      <c r="B3228" s="18" t="s">
        <v>6452</v>
      </c>
      <c r="C3228" s="18" t="s">
        <v>6453</v>
      </c>
      <c r="D3228" s="18" t="s">
        <v>60</v>
      </c>
      <c r="E3228" s="20">
        <v>19419.830000000002</v>
      </c>
      <c r="F3228" s="21">
        <v>1</v>
      </c>
    </row>
    <row r="3229" spans="1:6" x14ac:dyDescent="0.25">
      <c r="A3229" s="14" t="str">
        <f t="shared" si="50"/>
        <v>71908818</v>
      </c>
      <c r="B3229" s="18" t="s">
        <v>6454</v>
      </c>
      <c r="C3229" s="18" t="s">
        <v>6455</v>
      </c>
      <c r="D3229" s="18" t="s">
        <v>60</v>
      </c>
      <c r="E3229" s="20">
        <v>24809558.280000001</v>
      </c>
      <c r="F3229" s="21">
        <v>1</v>
      </c>
    </row>
    <row r="3230" spans="1:6" x14ac:dyDescent="0.25">
      <c r="A3230" s="14" t="str">
        <f t="shared" si="50"/>
        <v>71951099</v>
      </c>
      <c r="B3230" s="18" t="s">
        <v>6456</v>
      </c>
      <c r="C3230" s="18" t="s">
        <v>6457</v>
      </c>
      <c r="D3230" s="18" t="s">
        <v>60</v>
      </c>
      <c r="E3230" s="20">
        <v>59772712.719999999</v>
      </c>
      <c r="F3230" s="21">
        <v>1</v>
      </c>
    </row>
    <row r="3231" spans="1:6" x14ac:dyDescent="0.25">
      <c r="A3231" s="14" t="str">
        <f t="shared" si="50"/>
        <v>71991087</v>
      </c>
      <c r="B3231" s="18" t="s">
        <v>6458</v>
      </c>
      <c r="C3231" s="18" t="s">
        <v>6459</v>
      </c>
      <c r="D3231" s="18" t="s">
        <v>60</v>
      </c>
      <c r="E3231" s="20">
        <v>2830240.77</v>
      </c>
      <c r="F3231" s="21">
        <v>1</v>
      </c>
    </row>
    <row r="3232" spans="1:6" x14ac:dyDescent="0.25">
      <c r="A3232" s="14" t="str">
        <f t="shared" si="50"/>
        <v>72052350</v>
      </c>
      <c r="B3232" s="14" t="s">
        <v>6460</v>
      </c>
      <c r="C3232" s="14" t="s">
        <v>6461</v>
      </c>
      <c r="D3232" s="14" t="s">
        <v>60</v>
      </c>
      <c r="E3232" s="16">
        <v>8621714.8800000008</v>
      </c>
      <c r="F3232" s="17">
        <v>1</v>
      </c>
    </row>
    <row r="3233" spans="1:6" x14ac:dyDescent="0.25">
      <c r="A3233" s="14" t="str">
        <f t="shared" si="50"/>
        <v>72189582</v>
      </c>
      <c r="B3233" s="14" t="s">
        <v>6462</v>
      </c>
      <c r="C3233" s="14" t="s">
        <v>6463</v>
      </c>
      <c r="D3233" s="14" t="s">
        <v>60</v>
      </c>
      <c r="E3233" s="16">
        <v>27928049.59</v>
      </c>
      <c r="F3233" s="17">
        <v>1</v>
      </c>
    </row>
    <row r="3234" spans="1:6" x14ac:dyDescent="0.25">
      <c r="A3234" s="14" t="str">
        <f t="shared" si="50"/>
        <v>72204902</v>
      </c>
      <c r="B3234" s="18" t="s">
        <v>6464</v>
      </c>
      <c r="C3234" s="18" t="s">
        <v>6465</v>
      </c>
      <c r="D3234" s="18" t="s">
        <v>214</v>
      </c>
      <c r="E3234" s="20">
        <v>7590.27</v>
      </c>
      <c r="F3234" s="21">
        <v>1</v>
      </c>
    </row>
    <row r="3235" spans="1:6" x14ac:dyDescent="0.25">
      <c r="A3235" s="14" t="str">
        <f t="shared" si="50"/>
        <v>72378706</v>
      </c>
      <c r="B3235" s="14" t="s">
        <v>6466</v>
      </c>
      <c r="C3235" s="14" t="s">
        <v>6467</v>
      </c>
      <c r="D3235" s="14" t="s">
        <v>470</v>
      </c>
      <c r="E3235" s="16">
        <v>58781.3</v>
      </c>
      <c r="F3235" s="17">
        <v>1</v>
      </c>
    </row>
    <row r="3236" spans="1:6" x14ac:dyDescent="0.25">
      <c r="A3236" s="14" t="str">
        <f t="shared" si="50"/>
        <v>72386212</v>
      </c>
      <c r="B3236" s="18" t="s">
        <v>6468</v>
      </c>
      <c r="C3236" s="18" t="s">
        <v>6469</v>
      </c>
      <c r="D3236" s="18" t="s">
        <v>252</v>
      </c>
      <c r="E3236" s="20">
        <v>18203564.440000001</v>
      </c>
      <c r="F3236" s="21">
        <v>1</v>
      </c>
    </row>
    <row r="3237" spans="1:6" x14ac:dyDescent="0.25">
      <c r="A3237" s="14" t="str">
        <f t="shared" si="50"/>
        <v>72406002</v>
      </c>
      <c r="B3237" s="18" t="s">
        <v>6470</v>
      </c>
      <c r="C3237" s="18" t="s">
        <v>6471</v>
      </c>
      <c r="D3237" s="18" t="s">
        <v>209</v>
      </c>
      <c r="E3237" s="20">
        <v>260399.38</v>
      </c>
      <c r="F3237" s="21">
        <v>1</v>
      </c>
    </row>
    <row r="3238" spans="1:6" x14ac:dyDescent="0.25">
      <c r="A3238" s="14" t="str">
        <f t="shared" si="50"/>
        <v>72463813</v>
      </c>
      <c r="B3238" s="18" t="s">
        <v>6472</v>
      </c>
      <c r="C3238" s="18" t="s">
        <v>6473</v>
      </c>
      <c r="D3238" s="18" t="s">
        <v>252</v>
      </c>
      <c r="E3238" s="20">
        <v>823272.09</v>
      </c>
      <c r="F3238" s="21">
        <v>1</v>
      </c>
    </row>
    <row r="3239" spans="1:6" x14ac:dyDescent="0.25">
      <c r="A3239" s="14" t="str">
        <f t="shared" si="50"/>
        <v>72505415</v>
      </c>
      <c r="B3239" s="18" t="s">
        <v>6474</v>
      </c>
      <c r="C3239" s="18" t="s">
        <v>6475</v>
      </c>
      <c r="D3239" s="18" t="s">
        <v>252</v>
      </c>
      <c r="E3239" s="20">
        <v>102177.46</v>
      </c>
      <c r="F3239" s="21">
        <v>1</v>
      </c>
    </row>
    <row r="3240" spans="1:6" x14ac:dyDescent="0.25">
      <c r="A3240" s="14" t="str">
        <f t="shared" si="50"/>
        <v>72547623</v>
      </c>
      <c r="B3240" s="18" t="s">
        <v>6476</v>
      </c>
      <c r="C3240" s="18" t="s">
        <v>6477</v>
      </c>
      <c r="D3240" s="18" t="s">
        <v>60</v>
      </c>
      <c r="E3240" s="20">
        <v>315652.34000000003</v>
      </c>
      <c r="F3240" s="21">
        <v>1</v>
      </c>
    </row>
    <row r="3241" spans="1:6" x14ac:dyDescent="0.25">
      <c r="A3241" s="14" t="str">
        <f t="shared" si="50"/>
        <v>72548779</v>
      </c>
      <c r="B3241" s="14" t="s">
        <v>6478</v>
      </c>
      <c r="C3241" s="14" t="s">
        <v>6479</v>
      </c>
      <c r="D3241" s="14" t="s">
        <v>252</v>
      </c>
      <c r="E3241" s="16">
        <v>286631</v>
      </c>
      <c r="F3241" s="17">
        <v>1</v>
      </c>
    </row>
    <row r="3242" spans="1:6" x14ac:dyDescent="0.25">
      <c r="A3242" s="14" t="str">
        <f t="shared" si="50"/>
        <v>72554611</v>
      </c>
      <c r="B3242" s="14" t="s">
        <v>6480</v>
      </c>
      <c r="C3242" s="14" t="s">
        <v>6481</v>
      </c>
      <c r="D3242" s="14" t="s">
        <v>209</v>
      </c>
      <c r="E3242" s="16">
        <v>2757298.42</v>
      </c>
      <c r="F3242" s="17">
        <v>1</v>
      </c>
    </row>
    <row r="3243" spans="1:6" x14ac:dyDescent="0.25">
      <c r="A3243" s="14" t="str">
        <f t="shared" si="50"/>
        <v>72562366</v>
      </c>
      <c r="B3243" s="18" t="s">
        <v>6482</v>
      </c>
      <c r="C3243" s="18" t="s">
        <v>6483</v>
      </c>
      <c r="D3243" s="18" t="s">
        <v>60</v>
      </c>
      <c r="E3243" s="20">
        <v>1580.26</v>
      </c>
      <c r="F3243" s="21">
        <v>1</v>
      </c>
    </row>
    <row r="3244" spans="1:6" x14ac:dyDescent="0.25">
      <c r="A3244" s="14" t="str">
        <f t="shared" si="50"/>
        <v>72571441</v>
      </c>
      <c r="B3244" s="14" t="s">
        <v>6484</v>
      </c>
      <c r="C3244" s="14" t="s">
        <v>6485</v>
      </c>
      <c r="D3244" s="14" t="s">
        <v>252</v>
      </c>
      <c r="E3244" s="16">
        <v>21761.16</v>
      </c>
      <c r="F3244" s="17">
        <v>1</v>
      </c>
    </row>
    <row r="3245" spans="1:6" x14ac:dyDescent="0.25">
      <c r="A3245" s="14" t="str">
        <f t="shared" si="50"/>
        <v>72747967</v>
      </c>
      <c r="B3245" s="18" t="s">
        <v>6486</v>
      </c>
      <c r="C3245" s="18" t="s">
        <v>6487</v>
      </c>
      <c r="D3245" s="18" t="s">
        <v>60</v>
      </c>
      <c r="E3245" s="20">
        <v>48372326.850000001</v>
      </c>
      <c r="F3245" s="21">
        <v>1</v>
      </c>
    </row>
    <row r="3246" spans="1:6" x14ac:dyDescent="0.25">
      <c r="A3246" s="14" t="str">
        <f t="shared" si="50"/>
        <v>72835804</v>
      </c>
      <c r="B3246" s="18" t="s">
        <v>6488</v>
      </c>
      <c r="C3246" s="18" t="s">
        <v>6489</v>
      </c>
      <c r="D3246" s="18" t="s">
        <v>60</v>
      </c>
      <c r="E3246" s="20">
        <v>2476897.7200000002</v>
      </c>
      <c r="F3246" s="21">
        <v>1</v>
      </c>
    </row>
    <row r="3247" spans="1:6" x14ac:dyDescent="0.25">
      <c r="A3247" s="14" t="str">
        <f t="shared" si="50"/>
        <v>72884737</v>
      </c>
      <c r="B3247" s="18" t="s">
        <v>6490</v>
      </c>
      <c r="C3247" s="18" t="s">
        <v>6491</v>
      </c>
      <c r="D3247" s="18" t="s">
        <v>60</v>
      </c>
      <c r="E3247" s="20">
        <v>54799192.259999998</v>
      </c>
      <c r="F3247" s="21">
        <v>1</v>
      </c>
    </row>
    <row r="3248" spans="1:6" x14ac:dyDescent="0.25">
      <c r="A3248" s="14" t="str">
        <f t="shared" si="50"/>
        <v>72909179</v>
      </c>
      <c r="B3248" s="14" t="s">
        <v>6492</v>
      </c>
      <c r="C3248" s="14" t="s">
        <v>6493</v>
      </c>
      <c r="D3248" s="14" t="s">
        <v>60</v>
      </c>
      <c r="E3248" s="16">
        <v>151588873.59</v>
      </c>
      <c r="F3248" s="17">
        <v>1</v>
      </c>
    </row>
    <row r="3249" spans="1:6" x14ac:dyDescent="0.25">
      <c r="A3249" s="14" t="str">
        <f t="shared" si="50"/>
        <v>72938079</v>
      </c>
      <c r="B3249" s="14" t="s">
        <v>6494</v>
      </c>
      <c r="C3249" s="14" t="s">
        <v>6495</v>
      </c>
      <c r="D3249" s="14" t="s">
        <v>60</v>
      </c>
      <c r="E3249" s="16">
        <v>322253.69</v>
      </c>
      <c r="F3249" s="17">
        <v>1</v>
      </c>
    </row>
    <row r="3250" spans="1:6" x14ac:dyDescent="0.25">
      <c r="A3250" s="14" t="str">
        <f t="shared" si="50"/>
        <v>73337172</v>
      </c>
      <c r="B3250" s="18" t="s">
        <v>6496</v>
      </c>
      <c r="C3250" s="18" t="s">
        <v>6497</v>
      </c>
      <c r="D3250" s="18" t="s">
        <v>209</v>
      </c>
      <c r="E3250" s="20">
        <v>44678.74</v>
      </c>
      <c r="F3250" s="21">
        <v>1</v>
      </c>
    </row>
    <row r="3251" spans="1:6" x14ac:dyDescent="0.25">
      <c r="A3251" s="14" t="str">
        <f t="shared" si="50"/>
        <v>73372427</v>
      </c>
      <c r="B3251" s="14" t="s">
        <v>6498</v>
      </c>
      <c r="C3251" s="14" t="s">
        <v>6499</v>
      </c>
      <c r="D3251" s="14" t="s">
        <v>252</v>
      </c>
      <c r="E3251" s="16">
        <v>19046350.210000001</v>
      </c>
      <c r="F3251" s="17">
        <v>1</v>
      </c>
    </row>
    <row r="3252" spans="1:6" x14ac:dyDescent="0.25">
      <c r="A3252" s="14" t="str">
        <f t="shared" si="50"/>
        <v>73521296</v>
      </c>
      <c r="B3252" s="18" t="s">
        <v>6500</v>
      </c>
      <c r="C3252" s="18" t="s">
        <v>6501</v>
      </c>
      <c r="D3252" s="18" t="s">
        <v>252</v>
      </c>
      <c r="E3252" s="20">
        <v>32757.61</v>
      </c>
      <c r="F3252" s="21">
        <v>1</v>
      </c>
    </row>
    <row r="3253" spans="1:6" x14ac:dyDescent="0.25">
      <c r="A3253" s="14" t="str">
        <f t="shared" si="50"/>
        <v>73547937</v>
      </c>
      <c r="B3253" s="14" t="s">
        <v>6502</v>
      </c>
      <c r="C3253" s="14" t="s">
        <v>6503</v>
      </c>
      <c r="D3253" s="14" t="s">
        <v>249</v>
      </c>
      <c r="E3253" s="16">
        <v>861425.05</v>
      </c>
      <c r="F3253" s="17">
        <v>1</v>
      </c>
    </row>
    <row r="3254" spans="1:6" x14ac:dyDescent="0.25">
      <c r="A3254" s="14" t="str">
        <f t="shared" si="50"/>
        <v>73630295</v>
      </c>
      <c r="B3254" s="14" t="s">
        <v>6504</v>
      </c>
      <c r="C3254" s="14" t="s">
        <v>6505</v>
      </c>
      <c r="D3254" s="14" t="s">
        <v>252</v>
      </c>
      <c r="E3254" s="16">
        <v>305791.67</v>
      </c>
      <c r="F3254" s="17">
        <v>1</v>
      </c>
    </row>
    <row r="3255" spans="1:6" x14ac:dyDescent="0.25">
      <c r="A3255" s="14" t="str">
        <f t="shared" si="50"/>
        <v>73696718</v>
      </c>
      <c r="B3255" s="14" t="s">
        <v>6506</v>
      </c>
      <c r="C3255" s="14" t="s">
        <v>6507</v>
      </c>
      <c r="D3255" s="14" t="s">
        <v>252</v>
      </c>
      <c r="E3255" s="16">
        <v>15454.28</v>
      </c>
      <c r="F3255" s="17">
        <v>1</v>
      </c>
    </row>
    <row r="3256" spans="1:6" x14ac:dyDescent="0.25">
      <c r="A3256" s="14" t="str">
        <f t="shared" si="50"/>
        <v>73711236</v>
      </c>
      <c r="B3256" s="18" t="s">
        <v>6508</v>
      </c>
      <c r="C3256" s="18" t="s">
        <v>6509</v>
      </c>
      <c r="D3256" s="18" t="s">
        <v>232</v>
      </c>
      <c r="E3256" s="20">
        <v>3568156.74</v>
      </c>
      <c r="F3256" s="21">
        <v>1</v>
      </c>
    </row>
    <row r="3257" spans="1:6" x14ac:dyDescent="0.25">
      <c r="A3257" s="14" t="str">
        <f t="shared" si="50"/>
        <v>73729329</v>
      </c>
      <c r="B3257" s="18" t="s">
        <v>6510</v>
      </c>
      <c r="C3257" s="18" t="s">
        <v>6511</v>
      </c>
      <c r="D3257" s="18" t="s">
        <v>249</v>
      </c>
      <c r="E3257" s="20">
        <v>2840884.82</v>
      </c>
      <c r="F3257" s="21">
        <v>1</v>
      </c>
    </row>
    <row r="3258" spans="1:6" x14ac:dyDescent="0.25">
      <c r="A3258" s="14" t="str">
        <f t="shared" si="50"/>
        <v>73773772</v>
      </c>
      <c r="B3258" s="18" t="s">
        <v>6512</v>
      </c>
      <c r="C3258" s="18" t="s">
        <v>6513</v>
      </c>
      <c r="D3258" s="18" t="s">
        <v>60</v>
      </c>
      <c r="E3258" s="20">
        <v>72970.039999999994</v>
      </c>
      <c r="F3258" s="21">
        <v>1</v>
      </c>
    </row>
    <row r="3259" spans="1:6" x14ac:dyDescent="0.25">
      <c r="A3259" s="14" t="str">
        <f t="shared" si="50"/>
        <v>73836223</v>
      </c>
      <c r="B3259" s="14" t="s">
        <v>6514</v>
      </c>
      <c r="C3259" s="14" t="s">
        <v>6515</v>
      </c>
      <c r="D3259" s="14" t="s">
        <v>252</v>
      </c>
      <c r="E3259" s="16">
        <v>92008.42</v>
      </c>
      <c r="F3259" s="17">
        <v>1</v>
      </c>
    </row>
    <row r="3260" spans="1:6" x14ac:dyDescent="0.25">
      <c r="A3260" s="14" t="str">
        <f t="shared" si="50"/>
        <v>73864589</v>
      </c>
      <c r="B3260" s="14" t="s">
        <v>6516</v>
      </c>
      <c r="C3260" s="14" t="s">
        <v>6517</v>
      </c>
      <c r="D3260" s="14" t="s">
        <v>194</v>
      </c>
      <c r="E3260" s="16">
        <v>154196.26</v>
      </c>
      <c r="F3260" s="17">
        <v>1</v>
      </c>
    </row>
    <row r="3261" spans="1:6" x14ac:dyDescent="0.25">
      <c r="A3261" s="14" t="str">
        <f t="shared" si="50"/>
        <v>73976722</v>
      </c>
      <c r="B3261" s="18" t="s">
        <v>6518</v>
      </c>
      <c r="C3261" s="18" t="s">
        <v>6519</v>
      </c>
      <c r="D3261" s="18" t="s">
        <v>249</v>
      </c>
      <c r="E3261" s="20">
        <v>16029.65</v>
      </c>
      <c r="F3261" s="21">
        <v>1</v>
      </c>
    </row>
    <row r="3262" spans="1:6" x14ac:dyDescent="0.25">
      <c r="A3262" s="14" t="str">
        <f t="shared" si="50"/>
        <v>74060435</v>
      </c>
      <c r="B3262" s="14" t="s">
        <v>6520</v>
      </c>
      <c r="C3262" s="14" t="s">
        <v>6521</v>
      </c>
      <c r="D3262" s="14" t="s">
        <v>252</v>
      </c>
      <c r="E3262" s="16">
        <v>14280.07</v>
      </c>
      <c r="F3262" s="17">
        <v>1</v>
      </c>
    </row>
    <row r="3263" spans="1:6" x14ac:dyDescent="0.25">
      <c r="A3263" s="14" t="str">
        <f t="shared" si="50"/>
        <v>74124694</v>
      </c>
      <c r="B3263" s="18" t="s">
        <v>6522</v>
      </c>
      <c r="C3263" s="18" t="s">
        <v>6523</v>
      </c>
      <c r="D3263" s="18" t="s">
        <v>214</v>
      </c>
      <c r="E3263" s="20">
        <v>32117.41</v>
      </c>
      <c r="F3263" s="21">
        <v>1</v>
      </c>
    </row>
    <row r="3264" spans="1:6" x14ac:dyDescent="0.25">
      <c r="A3264" s="14" t="str">
        <f t="shared" si="50"/>
        <v>74130576</v>
      </c>
      <c r="B3264" s="18" t="s">
        <v>6524</v>
      </c>
      <c r="C3264" s="18" t="s">
        <v>6525</v>
      </c>
      <c r="D3264" s="18" t="s">
        <v>252</v>
      </c>
      <c r="E3264" s="20">
        <v>21852.68</v>
      </c>
      <c r="F3264" s="21">
        <v>1</v>
      </c>
    </row>
    <row r="3265" spans="1:6" x14ac:dyDescent="0.25">
      <c r="A3265" s="14" t="str">
        <f t="shared" si="50"/>
        <v>74776501</v>
      </c>
      <c r="B3265" s="14" t="s">
        <v>6526</v>
      </c>
      <c r="C3265" s="14" t="s">
        <v>6527</v>
      </c>
      <c r="D3265" s="14" t="s">
        <v>217</v>
      </c>
      <c r="E3265" s="16">
        <v>368060.15</v>
      </c>
      <c r="F3265" s="17">
        <v>1</v>
      </c>
    </row>
    <row r="3266" spans="1:6" x14ac:dyDescent="0.25">
      <c r="A3266" s="14" t="str">
        <f t="shared" si="50"/>
        <v>74874538</v>
      </c>
      <c r="B3266" s="18" t="s">
        <v>6528</v>
      </c>
      <c r="C3266" s="18" t="s">
        <v>6529</v>
      </c>
      <c r="D3266" s="18" t="s">
        <v>217</v>
      </c>
      <c r="E3266" s="20">
        <v>259089.68</v>
      </c>
      <c r="F3266" s="21">
        <v>1</v>
      </c>
    </row>
    <row r="3267" spans="1:6" x14ac:dyDescent="0.25">
      <c r="A3267" s="14" t="str">
        <f t="shared" si="50"/>
        <v>75005744</v>
      </c>
      <c r="B3267" s="18" t="s">
        <v>6530</v>
      </c>
      <c r="C3267" s="18" t="s">
        <v>6531</v>
      </c>
      <c r="D3267" s="18" t="s">
        <v>214</v>
      </c>
      <c r="E3267" s="20">
        <v>602196.66</v>
      </c>
      <c r="F3267" s="21">
        <v>1</v>
      </c>
    </row>
    <row r="3268" spans="1:6" x14ac:dyDescent="0.25">
      <c r="A3268" s="14" t="str">
        <f t="shared" si="50"/>
        <v>75006973</v>
      </c>
      <c r="B3268" s="14" t="s">
        <v>6532</v>
      </c>
      <c r="C3268" s="14" t="s">
        <v>6533</v>
      </c>
      <c r="D3268" s="14" t="s">
        <v>214</v>
      </c>
      <c r="E3268" s="16">
        <v>91401.36</v>
      </c>
      <c r="F3268" s="17">
        <v>1</v>
      </c>
    </row>
    <row r="3269" spans="1:6" x14ac:dyDescent="0.25">
      <c r="A3269" s="14" t="str">
        <f t="shared" si="50"/>
        <v>75048298</v>
      </c>
      <c r="B3269" s="14" t="s">
        <v>6534</v>
      </c>
      <c r="C3269" s="14" t="s">
        <v>6535</v>
      </c>
      <c r="D3269" s="14" t="s">
        <v>214</v>
      </c>
      <c r="E3269" s="16">
        <v>2645904.86</v>
      </c>
      <c r="F3269" s="17">
        <v>1</v>
      </c>
    </row>
    <row r="3270" spans="1:6" x14ac:dyDescent="0.25">
      <c r="A3270" s="14" t="str">
        <f t="shared" si="50"/>
        <v>75064899</v>
      </c>
      <c r="B3270" s="18" t="s">
        <v>6536</v>
      </c>
      <c r="C3270" s="18" t="s">
        <v>6537</v>
      </c>
      <c r="D3270" s="18" t="s">
        <v>214</v>
      </c>
      <c r="E3270" s="20">
        <v>198243.27</v>
      </c>
      <c r="F3270" s="21">
        <v>1</v>
      </c>
    </row>
    <row r="3271" spans="1:6" x14ac:dyDescent="0.25">
      <c r="A3271" s="14" t="str">
        <f t="shared" ref="A3271:A3334" si="51">LEFT(SUBSTITUTE(SUBSTITUTE(SUBSTITUTE(SUBSTITUTE(TRIM(B3271),".",""),"/",""),"-","")," ",""), 8)</f>
        <v>75105510</v>
      </c>
      <c r="B3271" s="14" t="s">
        <v>6538</v>
      </c>
      <c r="C3271" s="14" t="s">
        <v>6539</v>
      </c>
      <c r="D3271" s="14" t="s">
        <v>214</v>
      </c>
      <c r="E3271" s="16">
        <v>615957.53</v>
      </c>
      <c r="F3271" s="17">
        <v>1</v>
      </c>
    </row>
    <row r="3272" spans="1:6" x14ac:dyDescent="0.25">
      <c r="A3272" s="14" t="str">
        <f t="shared" si="51"/>
        <v>75196865</v>
      </c>
      <c r="B3272" s="14" t="s">
        <v>6540</v>
      </c>
      <c r="C3272" s="14" t="s">
        <v>6541</v>
      </c>
      <c r="D3272" s="14" t="s">
        <v>214</v>
      </c>
      <c r="E3272" s="16">
        <v>646698.11</v>
      </c>
      <c r="F3272" s="17">
        <v>1</v>
      </c>
    </row>
    <row r="3273" spans="1:6" x14ac:dyDescent="0.25">
      <c r="A3273" s="14" t="str">
        <f t="shared" si="51"/>
        <v>75229021</v>
      </c>
      <c r="B3273" s="18" t="s">
        <v>6542</v>
      </c>
      <c r="C3273" s="18" t="s">
        <v>6543</v>
      </c>
      <c r="D3273" s="18" t="s">
        <v>214</v>
      </c>
      <c r="E3273" s="20">
        <v>1274849.97</v>
      </c>
      <c r="F3273" s="21">
        <v>1</v>
      </c>
    </row>
    <row r="3274" spans="1:6" x14ac:dyDescent="0.25">
      <c r="A3274" s="14" t="str">
        <f t="shared" si="51"/>
        <v>75255091</v>
      </c>
      <c r="B3274" s="18" t="s">
        <v>6544</v>
      </c>
      <c r="C3274" s="18" t="s">
        <v>6545</v>
      </c>
      <c r="D3274" s="18" t="s">
        <v>214</v>
      </c>
      <c r="E3274" s="20">
        <v>104317.12</v>
      </c>
      <c r="F3274" s="21">
        <v>1</v>
      </c>
    </row>
    <row r="3275" spans="1:6" x14ac:dyDescent="0.25">
      <c r="A3275" s="14" t="str">
        <f t="shared" si="51"/>
        <v>75349795</v>
      </c>
      <c r="B3275" s="14" t="s">
        <v>6546</v>
      </c>
      <c r="C3275" s="14" t="s">
        <v>6547</v>
      </c>
      <c r="D3275" s="14" t="s">
        <v>214</v>
      </c>
      <c r="E3275" s="16">
        <v>250232.9</v>
      </c>
      <c r="F3275" s="17">
        <v>1</v>
      </c>
    </row>
    <row r="3276" spans="1:6" x14ac:dyDescent="0.25">
      <c r="A3276" s="14" t="str">
        <f t="shared" si="51"/>
        <v>75403287</v>
      </c>
      <c r="B3276" s="18" t="s">
        <v>6548</v>
      </c>
      <c r="C3276" s="18" t="s">
        <v>6549</v>
      </c>
      <c r="D3276" s="18" t="s">
        <v>214</v>
      </c>
      <c r="E3276" s="20">
        <v>85516.05</v>
      </c>
      <c r="F3276" s="21">
        <v>1</v>
      </c>
    </row>
    <row r="3277" spans="1:6" x14ac:dyDescent="0.25">
      <c r="A3277" s="14" t="str">
        <f t="shared" si="51"/>
        <v>75423939</v>
      </c>
      <c r="B3277" s="14" t="s">
        <v>6550</v>
      </c>
      <c r="C3277" s="14" t="s">
        <v>6551</v>
      </c>
      <c r="D3277" s="14" t="s">
        <v>214</v>
      </c>
      <c r="E3277" s="16">
        <v>145604.88</v>
      </c>
      <c r="F3277" s="17">
        <v>1</v>
      </c>
    </row>
    <row r="3278" spans="1:6" x14ac:dyDescent="0.25">
      <c r="A3278" s="14" t="str">
        <f t="shared" si="51"/>
        <v>75574418</v>
      </c>
      <c r="B3278" s="18" t="s">
        <v>6552</v>
      </c>
      <c r="C3278" s="18" t="s">
        <v>6553</v>
      </c>
      <c r="D3278" s="18" t="s">
        <v>214</v>
      </c>
      <c r="E3278" s="20">
        <v>264370.33</v>
      </c>
      <c r="F3278" s="21">
        <v>1</v>
      </c>
    </row>
    <row r="3279" spans="1:6" x14ac:dyDescent="0.25">
      <c r="A3279" s="14" t="str">
        <f t="shared" si="51"/>
        <v>75590349</v>
      </c>
      <c r="B3279" s="18" t="s">
        <v>6554</v>
      </c>
      <c r="C3279" s="18" t="s">
        <v>6555</v>
      </c>
      <c r="D3279" s="18" t="s">
        <v>214</v>
      </c>
      <c r="E3279" s="20">
        <v>90061.72</v>
      </c>
      <c r="F3279" s="21">
        <v>1</v>
      </c>
    </row>
    <row r="3280" spans="1:6" x14ac:dyDescent="0.25">
      <c r="A3280" s="14" t="str">
        <f t="shared" si="51"/>
        <v>75608547</v>
      </c>
      <c r="B3280" s="18" t="s">
        <v>6556</v>
      </c>
      <c r="C3280" s="18" t="s">
        <v>4173</v>
      </c>
      <c r="D3280" s="18" t="s">
        <v>214</v>
      </c>
      <c r="E3280" s="20">
        <v>15675764.880000001</v>
      </c>
      <c r="F3280" s="21">
        <v>1</v>
      </c>
    </row>
    <row r="3281" spans="1:6" x14ac:dyDescent="0.25">
      <c r="A3281" s="14" t="str">
        <f t="shared" si="51"/>
        <v>75626291</v>
      </c>
      <c r="B3281" s="18" t="s">
        <v>6557</v>
      </c>
      <c r="C3281" s="18" t="s">
        <v>6558</v>
      </c>
      <c r="D3281" s="18" t="s">
        <v>214</v>
      </c>
      <c r="E3281" s="20">
        <v>654187.77</v>
      </c>
      <c r="F3281" s="21">
        <v>1</v>
      </c>
    </row>
    <row r="3282" spans="1:6" x14ac:dyDescent="0.25">
      <c r="A3282" s="14" t="str">
        <f t="shared" si="51"/>
        <v>75700864</v>
      </c>
      <c r="B3282" s="14" t="s">
        <v>6559</v>
      </c>
      <c r="C3282" s="14" t="s">
        <v>6560</v>
      </c>
      <c r="D3282" s="14" t="s">
        <v>214</v>
      </c>
      <c r="E3282" s="16">
        <v>1336309.4099999999</v>
      </c>
      <c r="F3282" s="17">
        <v>1</v>
      </c>
    </row>
    <row r="3283" spans="1:6" x14ac:dyDescent="0.25">
      <c r="A3283" s="14" t="str">
        <f t="shared" si="51"/>
        <v>75749291</v>
      </c>
      <c r="B3283" s="14" t="s">
        <v>6561</v>
      </c>
      <c r="C3283" s="14" t="s">
        <v>6562</v>
      </c>
      <c r="D3283" s="14" t="s">
        <v>214</v>
      </c>
      <c r="E3283" s="16">
        <v>3977.87</v>
      </c>
      <c r="F3283" s="17">
        <v>1</v>
      </c>
    </row>
    <row r="3284" spans="1:6" x14ac:dyDescent="0.25">
      <c r="A3284" s="14" t="str">
        <f t="shared" si="51"/>
        <v>75757849</v>
      </c>
      <c r="B3284" s="14" t="s">
        <v>6563</v>
      </c>
      <c r="C3284" s="14" t="s">
        <v>6564</v>
      </c>
      <c r="D3284" s="14" t="s">
        <v>214</v>
      </c>
      <c r="E3284" s="16">
        <v>13988163.220000001</v>
      </c>
      <c r="F3284" s="17">
        <v>1</v>
      </c>
    </row>
    <row r="3285" spans="1:6" x14ac:dyDescent="0.25">
      <c r="A3285" s="14" t="str">
        <f t="shared" si="51"/>
        <v>75807073</v>
      </c>
      <c r="B3285" s="18" t="s">
        <v>6565</v>
      </c>
      <c r="C3285" s="18" t="s">
        <v>6566</v>
      </c>
      <c r="D3285" s="18" t="s">
        <v>214</v>
      </c>
      <c r="E3285" s="20">
        <v>28645831.530000001</v>
      </c>
      <c r="F3285" s="21">
        <v>1</v>
      </c>
    </row>
    <row r="3286" spans="1:6" x14ac:dyDescent="0.25">
      <c r="A3286" s="14" t="str">
        <f t="shared" si="51"/>
        <v>75808063</v>
      </c>
      <c r="B3286" s="18" t="s">
        <v>6567</v>
      </c>
      <c r="C3286" s="18" t="s">
        <v>6568</v>
      </c>
      <c r="D3286" s="18" t="s">
        <v>214</v>
      </c>
      <c r="E3286" s="20">
        <v>2426799.9700000002</v>
      </c>
      <c r="F3286" s="21">
        <v>1</v>
      </c>
    </row>
    <row r="3287" spans="1:6" x14ac:dyDescent="0.25">
      <c r="A3287" s="14" t="str">
        <f t="shared" si="51"/>
        <v>75839688</v>
      </c>
      <c r="B3287" s="18" t="s">
        <v>6569</v>
      </c>
      <c r="C3287" s="18" t="s">
        <v>6570</v>
      </c>
      <c r="D3287" s="18" t="s">
        <v>214</v>
      </c>
      <c r="E3287" s="20">
        <v>23699</v>
      </c>
      <c r="F3287" s="21">
        <v>1</v>
      </c>
    </row>
    <row r="3288" spans="1:6" x14ac:dyDescent="0.25">
      <c r="A3288" s="14" t="str">
        <f t="shared" si="51"/>
        <v>75855841</v>
      </c>
      <c r="B3288" s="18" t="s">
        <v>6571</v>
      </c>
      <c r="C3288" s="18" t="s">
        <v>6572</v>
      </c>
      <c r="D3288" s="18" t="s">
        <v>214</v>
      </c>
      <c r="E3288" s="20">
        <v>926827.94</v>
      </c>
      <c r="F3288" s="21">
        <v>1</v>
      </c>
    </row>
    <row r="3289" spans="1:6" x14ac:dyDescent="0.25">
      <c r="A3289" s="14" t="str">
        <f t="shared" si="51"/>
        <v>75944710</v>
      </c>
      <c r="B3289" s="14" t="s">
        <v>6573</v>
      </c>
      <c r="C3289" s="14" t="s">
        <v>6574</v>
      </c>
      <c r="D3289" s="14" t="s">
        <v>214</v>
      </c>
      <c r="E3289" s="16">
        <v>2387482.0699999998</v>
      </c>
      <c r="F3289" s="17">
        <v>1</v>
      </c>
    </row>
    <row r="3290" spans="1:6" x14ac:dyDescent="0.25">
      <c r="A3290" s="14" t="str">
        <f t="shared" si="51"/>
        <v>75994145</v>
      </c>
      <c r="B3290" s="14" t="s">
        <v>6575</v>
      </c>
      <c r="C3290" s="14" t="s">
        <v>6576</v>
      </c>
      <c r="D3290" s="14" t="s">
        <v>214</v>
      </c>
      <c r="E3290" s="16">
        <v>34718497.609999999</v>
      </c>
      <c r="F3290" s="17">
        <v>1</v>
      </c>
    </row>
    <row r="3291" spans="1:6" x14ac:dyDescent="0.25">
      <c r="A3291" s="14" t="str">
        <f t="shared" si="51"/>
        <v>76018720</v>
      </c>
      <c r="B3291" s="14" t="s">
        <v>6577</v>
      </c>
      <c r="C3291" s="14" t="s">
        <v>6578</v>
      </c>
      <c r="D3291" s="14" t="s">
        <v>214</v>
      </c>
      <c r="E3291" s="16">
        <v>36038677.350000001</v>
      </c>
      <c r="F3291" s="17">
        <v>1</v>
      </c>
    </row>
    <row r="3292" spans="1:6" x14ac:dyDescent="0.25">
      <c r="A3292" s="14" t="str">
        <f t="shared" si="51"/>
        <v>76019231</v>
      </c>
      <c r="B3292" s="18" t="s">
        <v>6579</v>
      </c>
      <c r="C3292" s="18" t="s">
        <v>6580</v>
      </c>
      <c r="D3292" s="18" t="s">
        <v>214</v>
      </c>
      <c r="E3292" s="20">
        <v>774732.3</v>
      </c>
      <c r="F3292" s="21">
        <v>1</v>
      </c>
    </row>
    <row r="3293" spans="1:6" x14ac:dyDescent="0.25">
      <c r="A3293" s="14" t="str">
        <f t="shared" si="51"/>
        <v>76060235</v>
      </c>
      <c r="B3293" s="18" t="s">
        <v>6581</v>
      </c>
      <c r="C3293" s="18" t="s">
        <v>6582</v>
      </c>
      <c r="D3293" s="18" t="s">
        <v>214</v>
      </c>
      <c r="E3293" s="20">
        <v>4296156.0199999996</v>
      </c>
      <c r="F3293" s="21">
        <v>1</v>
      </c>
    </row>
    <row r="3294" spans="1:6" x14ac:dyDescent="0.25">
      <c r="A3294" s="14" t="str">
        <f t="shared" si="51"/>
        <v>76081199</v>
      </c>
      <c r="B3294" s="18" t="s">
        <v>6583</v>
      </c>
      <c r="C3294" s="18" t="s">
        <v>6584</v>
      </c>
      <c r="D3294" s="18" t="s">
        <v>214</v>
      </c>
      <c r="E3294" s="20">
        <v>490158.82</v>
      </c>
      <c r="F3294" s="21">
        <v>1</v>
      </c>
    </row>
    <row r="3295" spans="1:6" x14ac:dyDescent="0.25">
      <c r="A3295" s="14" t="str">
        <f t="shared" si="51"/>
        <v>76081892</v>
      </c>
      <c r="B3295" s="14" t="s">
        <v>6585</v>
      </c>
      <c r="C3295" s="14" t="s">
        <v>6586</v>
      </c>
      <c r="D3295" s="14" t="s">
        <v>214</v>
      </c>
      <c r="E3295" s="16">
        <v>421007.44</v>
      </c>
      <c r="F3295" s="17">
        <v>1</v>
      </c>
    </row>
    <row r="3296" spans="1:6" x14ac:dyDescent="0.25">
      <c r="A3296" s="14" t="str">
        <f t="shared" si="51"/>
        <v>76195452</v>
      </c>
      <c r="B3296" s="18" t="s">
        <v>6587</v>
      </c>
      <c r="C3296" s="18" t="s">
        <v>6588</v>
      </c>
      <c r="D3296" s="18" t="s">
        <v>214</v>
      </c>
      <c r="E3296" s="20">
        <v>245458.05</v>
      </c>
      <c r="F3296" s="21">
        <v>1</v>
      </c>
    </row>
    <row r="3297" spans="1:6" x14ac:dyDescent="0.25">
      <c r="A3297" s="14" t="str">
        <f t="shared" si="51"/>
        <v>76212265</v>
      </c>
      <c r="B3297" s="18" t="s">
        <v>6589</v>
      </c>
      <c r="C3297" s="18" t="s">
        <v>6590</v>
      </c>
      <c r="D3297" s="18" t="s">
        <v>214</v>
      </c>
      <c r="E3297" s="20">
        <v>1618221.63</v>
      </c>
      <c r="F3297" s="21">
        <v>1</v>
      </c>
    </row>
    <row r="3298" spans="1:6" x14ac:dyDescent="0.25">
      <c r="A3298" s="14" t="str">
        <f t="shared" si="51"/>
        <v>76297159</v>
      </c>
      <c r="B3298" s="14" t="s">
        <v>6591</v>
      </c>
      <c r="C3298" s="14" t="s">
        <v>6592</v>
      </c>
      <c r="D3298" s="14" t="s">
        <v>214</v>
      </c>
      <c r="E3298" s="16">
        <v>2470936.56</v>
      </c>
      <c r="F3298" s="17">
        <v>1</v>
      </c>
    </row>
    <row r="3299" spans="1:6" x14ac:dyDescent="0.25">
      <c r="A3299" s="14" t="str">
        <f t="shared" si="51"/>
        <v>76427152</v>
      </c>
      <c r="B3299" s="14" t="s">
        <v>6593</v>
      </c>
      <c r="C3299" s="14" t="s">
        <v>6594</v>
      </c>
      <c r="D3299" s="14" t="s">
        <v>214</v>
      </c>
      <c r="E3299" s="16">
        <v>4358838.24</v>
      </c>
      <c r="F3299" s="17">
        <v>1</v>
      </c>
    </row>
    <row r="3300" spans="1:6" x14ac:dyDescent="0.25">
      <c r="A3300" s="14" t="str">
        <f t="shared" si="51"/>
        <v>76440577</v>
      </c>
      <c r="B3300" s="14" t="s">
        <v>6595</v>
      </c>
      <c r="C3300" s="14" t="s">
        <v>6596</v>
      </c>
      <c r="D3300" s="14" t="s">
        <v>214</v>
      </c>
      <c r="E3300" s="16">
        <v>19127300.98</v>
      </c>
      <c r="F3300" s="17">
        <v>1</v>
      </c>
    </row>
    <row r="3301" spans="1:6" x14ac:dyDescent="0.25">
      <c r="A3301" s="14" t="str">
        <f t="shared" si="51"/>
        <v>76449297</v>
      </c>
      <c r="B3301" s="18" t="s">
        <v>6597</v>
      </c>
      <c r="C3301" s="18" t="s">
        <v>6598</v>
      </c>
      <c r="D3301" s="18" t="s">
        <v>214</v>
      </c>
      <c r="E3301" s="20">
        <v>360668.03</v>
      </c>
      <c r="F3301" s="21">
        <v>1</v>
      </c>
    </row>
    <row r="3302" spans="1:6" x14ac:dyDescent="0.25">
      <c r="A3302" s="14" t="str">
        <f t="shared" si="51"/>
        <v>76490861</v>
      </c>
      <c r="B3302" s="14" t="s">
        <v>6599</v>
      </c>
      <c r="C3302" s="14" t="s">
        <v>6600</v>
      </c>
      <c r="D3302" s="14" t="s">
        <v>214</v>
      </c>
      <c r="E3302" s="16">
        <v>8040126.9000000004</v>
      </c>
      <c r="F3302" s="17">
        <v>1</v>
      </c>
    </row>
    <row r="3303" spans="1:6" x14ac:dyDescent="0.25">
      <c r="A3303" s="14" t="str">
        <f t="shared" si="51"/>
        <v>76493345</v>
      </c>
      <c r="B3303" s="14" t="s">
        <v>6601</v>
      </c>
      <c r="C3303" s="14" t="s">
        <v>6602</v>
      </c>
      <c r="D3303" s="14" t="s">
        <v>214</v>
      </c>
      <c r="E3303" s="16">
        <v>53733050.240000002</v>
      </c>
      <c r="F3303" s="17">
        <v>1</v>
      </c>
    </row>
    <row r="3304" spans="1:6" x14ac:dyDescent="0.25">
      <c r="A3304" s="14" t="str">
        <f t="shared" si="51"/>
        <v>76498013</v>
      </c>
      <c r="B3304" s="18" t="s">
        <v>6603</v>
      </c>
      <c r="C3304" s="18" t="s">
        <v>6604</v>
      </c>
      <c r="D3304" s="18" t="s">
        <v>214</v>
      </c>
      <c r="E3304" s="20">
        <v>13513.8</v>
      </c>
      <c r="F3304" s="21">
        <v>1</v>
      </c>
    </row>
    <row r="3305" spans="1:6" x14ac:dyDescent="0.25">
      <c r="A3305" s="14" t="str">
        <f t="shared" si="51"/>
        <v>76525674</v>
      </c>
      <c r="B3305" s="18" t="s">
        <v>6605</v>
      </c>
      <c r="C3305" s="18" t="s">
        <v>6606</v>
      </c>
      <c r="D3305" s="18" t="s">
        <v>214</v>
      </c>
      <c r="E3305" s="20">
        <v>1008385.48</v>
      </c>
      <c r="F3305" s="21">
        <v>1</v>
      </c>
    </row>
    <row r="3306" spans="1:6" x14ac:dyDescent="0.25">
      <c r="A3306" s="14" t="str">
        <f t="shared" si="51"/>
        <v>76530518</v>
      </c>
      <c r="B3306" s="14" t="s">
        <v>6607</v>
      </c>
      <c r="C3306" s="14" t="s">
        <v>6608</v>
      </c>
      <c r="D3306" s="14" t="s">
        <v>214</v>
      </c>
      <c r="E3306" s="16">
        <v>96806121.049999997</v>
      </c>
      <c r="F3306" s="17">
        <v>1</v>
      </c>
    </row>
    <row r="3307" spans="1:6" x14ac:dyDescent="0.25">
      <c r="A3307" s="14" t="str">
        <f t="shared" si="51"/>
        <v>76555069</v>
      </c>
      <c r="B3307" s="14" t="s">
        <v>6609</v>
      </c>
      <c r="C3307" s="14" t="s">
        <v>6610</v>
      </c>
      <c r="D3307" s="14" t="s">
        <v>214</v>
      </c>
      <c r="E3307" s="16">
        <v>308267.77</v>
      </c>
      <c r="F3307" s="17">
        <v>1</v>
      </c>
    </row>
    <row r="3308" spans="1:6" x14ac:dyDescent="0.25">
      <c r="A3308" s="14" t="str">
        <f t="shared" si="51"/>
        <v>76575604</v>
      </c>
      <c r="B3308" s="18" t="s">
        <v>6611</v>
      </c>
      <c r="C3308" s="18" t="s">
        <v>6612</v>
      </c>
      <c r="D3308" s="18" t="s">
        <v>214</v>
      </c>
      <c r="E3308" s="20">
        <v>255214526.02000001</v>
      </c>
      <c r="F3308" s="21">
        <v>1</v>
      </c>
    </row>
    <row r="3309" spans="1:6" x14ac:dyDescent="0.25">
      <c r="A3309" s="14" t="str">
        <f t="shared" si="51"/>
        <v>76575604</v>
      </c>
      <c r="B3309" s="14" t="s">
        <v>6613</v>
      </c>
      <c r="C3309" s="14" t="s">
        <v>6612</v>
      </c>
      <c r="D3309" s="14" t="s">
        <v>214</v>
      </c>
      <c r="E3309" s="16">
        <v>8365428.0199999996</v>
      </c>
      <c r="F3309" s="17">
        <v>1</v>
      </c>
    </row>
    <row r="3310" spans="1:6" x14ac:dyDescent="0.25">
      <c r="A3310" s="14" t="str">
        <f t="shared" si="51"/>
        <v>76575604</v>
      </c>
      <c r="B3310" s="18" t="s">
        <v>6614</v>
      </c>
      <c r="C3310" s="18" t="s">
        <v>6612</v>
      </c>
      <c r="D3310" s="18" t="s">
        <v>214</v>
      </c>
      <c r="E3310" s="20">
        <v>628353.27</v>
      </c>
      <c r="F3310" s="21">
        <v>1</v>
      </c>
    </row>
    <row r="3311" spans="1:6" x14ac:dyDescent="0.25">
      <c r="A3311" s="14" t="str">
        <f t="shared" si="51"/>
        <v>76591049</v>
      </c>
      <c r="B3311" s="18" t="s">
        <v>6615</v>
      </c>
      <c r="C3311" s="18" t="s">
        <v>6616</v>
      </c>
      <c r="D3311" s="18" t="s">
        <v>214</v>
      </c>
      <c r="E3311" s="20">
        <v>24781413.609999999</v>
      </c>
      <c r="F3311" s="21">
        <v>1</v>
      </c>
    </row>
    <row r="3312" spans="1:6" x14ac:dyDescent="0.25">
      <c r="A3312" s="14" t="str">
        <f t="shared" si="51"/>
        <v>76591569</v>
      </c>
      <c r="B3312" s="18" t="s">
        <v>6617</v>
      </c>
      <c r="C3312" s="18" t="s">
        <v>6618</v>
      </c>
      <c r="D3312" s="18" t="s">
        <v>214</v>
      </c>
      <c r="E3312" s="20">
        <v>5946798.2699999996</v>
      </c>
      <c r="F3312" s="21">
        <v>1</v>
      </c>
    </row>
    <row r="3313" spans="1:6" x14ac:dyDescent="0.25">
      <c r="A3313" s="14" t="str">
        <f t="shared" si="51"/>
        <v>76663798</v>
      </c>
      <c r="B3313" s="18" t="s">
        <v>6619</v>
      </c>
      <c r="C3313" s="18" t="s">
        <v>6620</v>
      </c>
      <c r="D3313" s="18" t="s">
        <v>214</v>
      </c>
      <c r="E3313" s="20">
        <v>382694.8</v>
      </c>
      <c r="F3313" s="21">
        <v>1</v>
      </c>
    </row>
    <row r="3314" spans="1:6" x14ac:dyDescent="0.25">
      <c r="A3314" s="14" t="str">
        <f t="shared" si="51"/>
        <v>76681139</v>
      </c>
      <c r="B3314" s="18" t="s">
        <v>6621</v>
      </c>
      <c r="C3314" s="18" t="s">
        <v>6622</v>
      </c>
      <c r="D3314" s="18" t="s">
        <v>214</v>
      </c>
      <c r="E3314" s="20">
        <v>1527155.96</v>
      </c>
      <c r="F3314" s="21">
        <v>1</v>
      </c>
    </row>
    <row r="3315" spans="1:6" x14ac:dyDescent="0.25">
      <c r="A3315" s="14" t="str">
        <f t="shared" si="51"/>
        <v>76700244</v>
      </c>
      <c r="B3315" s="14" t="s">
        <v>6623</v>
      </c>
      <c r="C3315" s="14" t="s">
        <v>6624</v>
      </c>
      <c r="D3315" s="14" t="s">
        <v>209</v>
      </c>
      <c r="E3315" s="16">
        <v>12606552.6</v>
      </c>
      <c r="F3315" s="17">
        <v>1</v>
      </c>
    </row>
    <row r="3316" spans="1:6" x14ac:dyDescent="0.25">
      <c r="A3316" s="14" t="str">
        <f t="shared" si="51"/>
        <v>76718527</v>
      </c>
      <c r="B3316" s="14" t="s">
        <v>6625</v>
      </c>
      <c r="C3316" s="14" t="s">
        <v>6626</v>
      </c>
      <c r="D3316" s="14" t="s">
        <v>214</v>
      </c>
      <c r="E3316" s="16">
        <v>9814992.7100000009</v>
      </c>
      <c r="F3316" s="17">
        <v>1</v>
      </c>
    </row>
    <row r="3317" spans="1:6" x14ac:dyDescent="0.25">
      <c r="A3317" s="14" t="str">
        <f t="shared" si="51"/>
        <v>76782143</v>
      </c>
      <c r="B3317" s="18" t="s">
        <v>6627</v>
      </c>
      <c r="C3317" s="18" t="s">
        <v>6628</v>
      </c>
      <c r="D3317" s="18" t="s">
        <v>214</v>
      </c>
      <c r="E3317" s="20">
        <v>184984.29</v>
      </c>
      <c r="F3317" s="21">
        <v>1</v>
      </c>
    </row>
    <row r="3318" spans="1:6" x14ac:dyDescent="0.25">
      <c r="A3318" s="14" t="str">
        <f t="shared" si="51"/>
        <v>76801422</v>
      </c>
      <c r="B3318" s="14" t="s">
        <v>6629</v>
      </c>
      <c r="C3318" s="14" t="s">
        <v>6630</v>
      </c>
      <c r="D3318" s="14" t="s">
        <v>214</v>
      </c>
      <c r="E3318" s="16">
        <v>554075.94999999995</v>
      </c>
      <c r="F3318" s="17">
        <v>1</v>
      </c>
    </row>
    <row r="3319" spans="1:6" x14ac:dyDescent="0.25">
      <c r="A3319" s="14" t="str">
        <f t="shared" si="51"/>
        <v>76911635</v>
      </c>
      <c r="B3319" s="18" t="s">
        <v>6631</v>
      </c>
      <c r="C3319" s="18" t="s">
        <v>6632</v>
      </c>
      <c r="D3319" s="18" t="s">
        <v>214</v>
      </c>
      <c r="E3319" s="20">
        <v>294657.67</v>
      </c>
      <c r="F3319" s="21">
        <v>1</v>
      </c>
    </row>
    <row r="3320" spans="1:6" x14ac:dyDescent="0.25">
      <c r="A3320" s="14" t="str">
        <f t="shared" si="51"/>
        <v>76952647</v>
      </c>
      <c r="B3320" s="14" t="s">
        <v>6633</v>
      </c>
      <c r="C3320" s="14" t="s">
        <v>6634</v>
      </c>
      <c r="D3320" s="14" t="s">
        <v>214</v>
      </c>
      <c r="E3320" s="16">
        <v>46268.94</v>
      </c>
      <c r="F3320" s="17">
        <v>1</v>
      </c>
    </row>
    <row r="3321" spans="1:6" x14ac:dyDescent="0.25">
      <c r="A3321" s="14" t="str">
        <f t="shared" si="51"/>
        <v>77014769</v>
      </c>
      <c r="B3321" s="18" t="s">
        <v>6635</v>
      </c>
      <c r="C3321" s="18" t="s">
        <v>6636</v>
      </c>
      <c r="D3321" s="18" t="s">
        <v>214</v>
      </c>
      <c r="E3321" s="20">
        <v>111716.51</v>
      </c>
      <c r="F3321" s="21">
        <v>1</v>
      </c>
    </row>
    <row r="3322" spans="1:6" x14ac:dyDescent="0.25">
      <c r="A3322" s="14" t="str">
        <f t="shared" si="51"/>
        <v>77028058</v>
      </c>
      <c r="B3322" s="14" t="s">
        <v>6637</v>
      </c>
      <c r="C3322" s="14" t="s">
        <v>6638</v>
      </c>
      <c r="D3322" s="14" t="s">
        <v>214</v>
      </c>
      <c r="E3322" s="16">
        <v>206088.54</v>
      </c>
      <c r="F3322" s="17">
        <v>1</v>
      </c>
    </row>
    <row r="3323" spans="1:6" x14ac:dyDescent="0.25">
      <c r="A3323" s="14" t="str">
        <f t="shared" si="51"/>
        <v>77084184</v>
      </c>
      <c r="B3323" s="14" t="s">
        <v>6639</v>
      </c>
      <c r="C3323" s="14" t="s">
        <v>6640</v>
      </c>
      <c r="D3323" s="14" t="s">
        <v>214</v>
      </c>
      <c r="E3323" s="16">
        <v>1595.28</v>
      </c>
      <c r="F3323" s="17">
        <v>1</v>
      </c>
    </row>
    <row r="3324" spans="1:6" x14ac:dyDescent="0.25">
      <c r="A3324" s="14" t="str">
        <f t="shared" si="51"/>
        <v>77129039</v>
      </c>
      <c r="B3324" s="14" t="s">
        <v>6641</v>
      </c>
      <c r="C3324" s="14" t="s">
        <v>6642</v>
      </c>
      <c r="D3324" s="14" t="s">
        <v>214</v>
      </c>
      <c r="E3324" s="16">
        <v>223179.01</v>
      </c>
      <c r="F3324" s="17">
        <v>1</v>
      </c>
    </row>
    <row r="3325" spans="1:6" x14ac:dyDescent="0.25">
      <c r="A3325" s="14" t="str">
        <f t="shared" si="51"/>
        <v>77250678</v>
      </c>
      <c r="B3325" s="14" t="s">
        <v>6643</v>
      </c>
      <c r="C3325" s="14" t="s">
        <v>6644</v>
      </c>
      <c r="D3325" s="14" t="s">
        <v>214</v>
      </c>
      <c r="E3325" s="16">
        <v>606417.86</v>
      </c>
      <c r="F3325" s="17">
        <v>1</v>
      </c>
    </row>
    <row r="3326" spans="1:6" x14ac:dyDescent="0.25">
      <c r="A3326" s="14" t="str">
        <f t="shared" si="51"/>
        <v>77288835</v>
      </c>
      <c r="B3326" s="14" t="s">
        <v>6645</v>
      </c>
      <c r="C3326" s="14" t="s">
        <v>6646</v>
      </c>
      <c r="D3326" s="14" t="s">
        <v>214</v>
      </c>
      <c r="E3326" s="16">
        <v>21722720.359999999</v>
      </c>
      <c r="F3326" s="17">
        <v>1</v>
      </c>
    </row>
    <row r="3327" spans="1:6" x14ac:dyDescent="0.25">
      <c r="A3327" s="14" t="str">
        <f t="shared" si="51"/>
        <v>77292860</v>
      </c>
      <c r="B3327" s="14" t="s">
        <v>6647</v>
      </c>
      <c r="C3327" s="14" t="s">
        <v>6648</v>
      </c>
      <c r="D3327" s="14" t="s">
        <v>214</v>
      </c>
      <c r="E3327" s="16">
        <v>3611224.94</v>
      </c>
      <c r="F3327" s="17">
        <v>1</v>
      </c>
    </row>
    <row r="3328" spans="1:6" x14ac:dyDescent="0.25">
      <c r="A3328" s="14" t="str">
        <f t="shared" si="51"/>
        <v>77307437</v>
      </c>
      <c r="B3328" s="14" t="s">
        <v>6649</v>
      </c>
      <c r="C3328" s="14" t="s">
        <v>6650</v>
      </c>
      <c r="D3328" s="14" t="s">
        <v>214</v>
      </c>
      <c r="E3328" s="16">
        <v>427941.19</v>
      </c>
      <c r="F3328" s="17">
        <v>1</v>
      </c>
    </row>
    <row r="3329" spans="1:6" x14ac:dyDescent="0.25">
      <c r="A3329" s="14" t="str">
        <f t="shared" si="51"/>
        <v>77418341</v>
      </c>
      <c r="B3329" s="14" t="s">
        <v>6651</v>
      </c>
      <c r="C3329" s="14" t="s">
        <v>6652</v>
      </c>
      <c r="D3329" s="14" t="s">
        <v>214</v>
      </c>
      <c r="E3329" s="16">
        <v>416627.16</v>
      </c>
      <c r="F3329" s="17">
        <v>1</v>
      </c>
    </row>
    <row r="3330" spans="1:6" x14ac:dyDescent="0.25">
      <c r="A3330" s="14" t="str">
        <f t="shared" si="51"/>
        <v>77486199</v>
      </c>
      <c r="B3330" s="18" t="s">
        <v>6653</v>
      </c>
      <c r="C3330" s="18" t="s">
        <v>6654</v>
      </c>
      <c r="D3330" s="18" t="s">
        <v>214</v>
      </c>
      <c r="E3330" s="20">
        <v>6651.3</v>
      </c>
      <c r="F3330" s="21">
        <v>1</v>
      </c>
    </row>
    <row r="3331" spans="1:6" x14ac:dyDescent="0.25">
      <c r="A3331" s="14" t="str">
        <f t="shared" si="51"/>
        <v>77576668</v>
      </c>
      <c r="B3331" s="18" t="s">
        <v>6655</v>
      </c>
      <c r="C3331" s="18" t="s">
        <v>6656</v>
      </c>
      <c r="D3331" s="18" t="s">
        <v>214</v>
      </c>
      <c r="E3331" s="20">
        <v>7124386.7999999998</v>
      </c>
      <c r="F3331" s="21">
        <v>1</v>
      </c>
    </row>
    <row r="3332" spans="1:6" x14ac:dyDescent="0.25">
      <c r="A3332" s="14" t="str">
        <f t="shared" si="51"/>
        <v>77759223</v>
      </c>
      <c r="B3332" s="18" t="s">
        <v>6657</v>
      </c>
      <c r="C3332" s="18" t="s">
        <v>6658</v>
      </c>
      <c r="D3332" s="18" t="s">
        <v>214</v>
      </c>
      <c r="E3332" s="20">
        <v>11756647.42</v>
      </c>
      <c r="F3332" s="21">
        <v>1</v>
      </c>
    </row>
    <row r="3333" spans="1:6" x14ac:dyDescent="0.25">
      <c r="A3333" s="14" t="str">
        <f t="shared" si="51"/>
        <v>77812519</v>
      </c>
      <c r="B3333" s="18" t="s">
        <v>6659</v>
      </c>
      <c r="C3333" s="18" t="s">
        <v>6660</v>
      </c>
      <c r="D3333" s="18" t="s">
        <v>214</v>
      </c>
      <c r="E3333" s="20">
        <v>192708.51</v>
      </c>
      <c r="F3333" s="21">
        <v>1</v>
      </c>
    </row>
    <row r="3334" spans="1:6" x14ac:dyDescent="0.25">
      <c r="A3334" s="14" t="str">
        <f t="shared" si="51"/>
        <v>77984268</v>
      </c>
      <c r="B3334" s="14" t="s">
        <v>6661</v>
      </c>
      <c r="C3334" s="14" t="s">
        <v>6662</v>
      </c>
      <c r="D3334" s="14" t="s">
        <v>214</v>
      </c>
      <c r="E3334" s="16">
        <v>1603.27</v>
      </c>
      <c r="F3334" s="17">
        <v>1</v>
      </c>
    </row>
    <row r="3335" spans="1:6" x14ac:dyDescent="0.25">
      <c r="A3335" s="14" t="str">
        <f t="shared" ref="A3335:A3398" si="52">LEFT(SUBSTITUTE(SUBSTITUTE(SUBSTITUTE(SUBSTITUTE(TRIM(B3335),".",""),"/",""),"-","")," ",""), 8)</f>
        <v>78038114</v>
      </c>
      <c r="B3335" s="14" t="s">
        <v>6663</v>
      </c>
      <c r="C3335" s="14" t="s">
        <v>6664</v>
      </c>
      <c r="D3335" s="14" t="s">
        <v>214</v>
      </c>
      <c r="E3335" s="16">
        <v>19778468.940000001</v>
      </c>
      <c r="F3335" s="17">
        <v>1</v>
      </c>
    </row>
    <row r="3336" spans="1:6" x14ac:dyDescent="0.25">
      <c r="A3336" s="14" t="str">
        <f t="shared" si="52"/>
        <v>78062734</v>
      </c>
      <c r="B3336" s="18" t="s">
        <v>6665</v>
      </c>
      <c r="C3336" s="18" t="s">
        <v>6666</v>
      </c>
      <c r="D3336" s="18" t="s">
        <v>214</v>
      </c>
      <c r="E3336" s="20">
        <v>602683.28</v>
      </c>
      <c r="F3336" s="21">
        <v>1</v>
      </c>
    </row>
    <row r="3337" spans="1:6" x14ac:dyDescent="0.25">
      <c r="A3337" s="14" t="str">
        <f t="shared" si="52"/>
        <v>78077906</v>
      </c>
      <c r="B3337" s="14" t="s">
        <v>6667</v>
      </c>
      <c r="C3337" s="14" t="s">
        <v>6668</v>
      </c>
      <c r="D3337" s="14" t="s">
        <v>214</v>
      </c>
      <c r="E3337" s="16">
        <v>15318018.310000001</v>
      </c>
      <c r="F3337" s="17">
        <v>1</v>
      </c>
    </row>
    <row r="3338" spans="1:6" x14ac:dyDescent="0.25">
      <c r="A3338" s="14" t="str">
        <f t="shared" si="52"/>
        <v>78080017</v>
      </c>
      <c r="B3338" s="14" t="s">
        <v>6669</v>
      </c>
      <c r="C3338" s="14" t="s">
        <v>6670</v>
      </c>
      <c r="D3338" s="14" t="s">
        <v>214</v>
      </c>
      <c r="E3338" s="16">
        <v>7367784.4100000001</v>
      </c>
      <c r="F3338" s="17">
        <v>1</v>
      </c>
    </row>
    <row r="3339" spans="1:6" x14ac:dyDescent="0.25">
      <c r="A3339" s="14" t="str">
        <f t="shared" si="52"/>
        <v>78117413</v>
      </c>
      <c r="B3339" s="18" t="s">
        <v>6671</v>
      </c>
      <c r="C3339" s="18" t="s">
        <v>6672</v>
      </c>
      <c r="D3339" s="18" t="s">
        <v>214</v>
      </c>
      <c r="E3339" s="20">
        <v>287285.24</v>
      </c>
      <c r="F3339" s="21">
        <v>1</v>
      </c>
    </row>
    <row r="3340" spans="1:6" x14ac:dyDescent="0.25">
      <c r="A3340" s="14" t="str">
        <f t="shared" si="52"/>
        <v>78191574</v>
      </c>
      <c r="B3340" s="18" t="s">
        <v>6673</v>
      </c>
      <c r="C3340" s="18" t="s">
        <v>6674</v>
      </c>
      <c r="D3340" s="18" t="s">
        <v>214</v>
      </c>
      <c r="E3340" s="20">
        <v>98368.95</v>
      </c>
      <c r="F3340" s="21">
        <v>1</v>
      </c>
    </row>
    <row r="3341" spans="1:6" x14ac:dyDescent="0.25">
      <c r="A3341" s="14" t="str">
        <f t="shared" si="52"/>
        <v>78199312</v>
      </c>
      <c r="B3341" s="14" t="s">
        <v>6675</v>
      </c>
      <c r="C3341" s="14" t="s">
        <v>6676</v>
      </c>
      <c r="D3341" s="14" t="s">
        <v>214</v>
      </c>
      <c r="E3341" s="16">
        <v>218705.22</v>
      </c>
      <c r="F3341" s="17">
        <v>1</v>
      </c>
    </row>
    <row r="3342" spans="1:6" x14ac:dyDescent="0.25">
      <c r="A3342" s="14" t="str">
        <f t="shared" si="52"/>
        <v>78269370</v>
      </c>
      <c r="B3342" s="18" t="s">
        <v>6677</v>
      </c>
      <c r="C3342" s="18" t="s">
        <v>6678</v>
      </c>
      <c r="D3342" s="18" t="s">
        <v>209</v>
      </c>
      <c r="E3342" s="20">
        <v>1297597.3500000001</v>
      </c>
      <c r="F3342" s="21">
        <v>1</v>
      </c>
    </row>
    <row r="3343" spans="1:6" x14ac:dyDescent="0.25">
      <c r="A3343" s="14" t="str">
        <f t="shared" si="52"/>
        <v>78276409</v>
      </c>
      <c r="B3343" s="18" t="s">
        <v>6679</v>
      </c>
      <c r="C3343" s="18" t="s">
        <v>6680</v>
      </c>
      <c r="D3343" s="18" t="s">
        <v>214</v>
      </c>
      <c r="E3343" s="20">
        <v>503767.94</v>
      </c>
      <c r="F3343" s="21">
        <v>1</v>
      </c>
    </row>
    <row r="3344" spans="1:6" x14ac:dyDescent="0.25">
      <c r="A3344" s="14" t="str">
        <f t="shared" si="52"/>
        <v>78327939</v>
      </c>
      <c r="B3344" s="14" t="s">
        <v>6681</v>
      </c>
      <c r="C3344" s="14" t="s">
        <v>6682</v>
      </c>
      <c r="D3344" s="14" t="s">
        <v>209</v>
      </c>
      <c r="E3344" s="16">
        <v>398404.45</v>
      </c>
      <c r="F3344" s="17">
        <v>1</v>
      </c>
    </row>
    <row r="3345" spans="1:6" x14ac:dyDescent="0.25">
      <c r="A3345" s="14" t="str">
        <f t="shared" si="52"/>
        <v>78347077</v>
      </c>
      <c r="B3345" s="18" t="s">
        <v>6683</v>
      </c>
      <c r="C3345" s="18" t="s">
        <v>6684</v>
      </c>
      <c r="D3345" s="18" t="s">
        <v>214</v>
      </c>
      <c r="E3345" s="20">
        <v>172332.38</v>
      </c>
      <c r="F3345" s="21">
        <v>1</v>
      </c>
    </row>
    <row r="3346" spans="1:6" x14ac:dyDescent="0.25">
      <c r="A3346" s="14" t="str">
        <f t="shared" si="52"/>
        <v>78366028</v>
      </c>
      <c r="B3346" s="18" t="s">
        <v>6685</v>
      </c>
      <c r="C3346" s="18" t="s">
        <v>6686</v>
      </c>
      <c r="D3346" s="18" t="s">
        <v>214</v>
      </c>
      <c r="E3346" s="20">
        <v>76793.83</v>
      </c>
      <c r="F3346" s="21">
        <v>1</v>
      </c>
    </row>
    <row r="3347" spans="1:6" x14ac:dyDescent="0.25">
      <c r="A3347" s="14" t="str">
        <f t="shared" si="52"/>
        <v>78372539</v>
      </c>
      <c r="B3347" s="14" t="s">
        <v>6687</v>
      </c>
      <c r="C3347" s="14" t="s">
        <v>6688</v>
      </c>
      <c r="D3347" s="14" t="s">
        <v>214</v>
      </c>
      <c r="E3347" s="16">
        <v>13830699.41</v>
      </c>
      <c r="F3347" s="17">
        <v>1</v>
      </c>
    </row>
    <row r="3348" spans="1:6" x14ac:dyDescent="0.25">
      <c r="A3348" s="14" t="str">
        <f t="shared" si="52"/>
        <v>78478328</v>
      </c>
      <c r="B3348" s="14" t="s">
        <v>6689</v>
      </c>
      <c r="C3348" s="14" t="s">
        <v>6690</v>
      </c>
      <c r="D3348" s="14" t="s">
        <v>209</v>
      </c>
      <c r="E3348" s="16">
        <v>55363.24</v>
      </c>
      <c r="F3348" s="17">
        <v>1</v>
      </c>
    </row>
    <row r="3349" spans="1:6" x14ac:dyDescent="0.25">
      <c r="A3349" s="14" t="str">
        <f t="shared" si="52"/>
        <v>78614971</v>
      </c>
      <c r="B3349" s="18" t="s">
        <v>6691</v>
      </c>
      <c r="C3349" s="18" t="s">
        <v>6692</v>
      </c>
      <c r="D3349" s="18" t="s">
        <v>214</v>
      </c>
      <c r="E3349" s="20">
        <v>27679700.719999999</v>
      </c>
      <c r="F3349" s="21">
        <v>1</v>
      </c>
    </row>
    <row r="3350" spans="1:6" x14ac:dyDescent="0.25">
      <c r="A3350" s="14" t="str">
        <f t="shared" si="52"/>
        <v>78774221</v>
      </c>
      <c r="B3350" s="18" t="s">
        <v>6693</v>
      </c>
      <c r="C3350" s="18" t="s">
        <v>6694</v>
      </c>
      <c r="D3350" s="18" t="s">
        <v>214</v>
      </c>
      <c r="E3350" s="20">
        <v>112946.25</v>
      </c>
      <c r="F3350" s="21">
        <v>1</v>
      </c>
    </row>
    <row r="3351" spans="1:6" x14ac:dyDescent="0.25">
      <c r="A3351" s="14" t="str">
        <f t="shared" si="52"/>
        <v>78956646</v>
      </c>
      <c r="B3351" s="14" t="s">
        <v>6695</v>
      </c>
      <c r="C3351" s="14" t="s">
        <v>6696</v>
      </c>
      <c r="D3351" s="14" t="s">
        <v>214</v>
      </c>
      <c r="E3351" s="16">
        <v>5831111.7400000002</v>
      </c>
      <c r="F3351" s="17">
        <v>1</v>
      </c>
    </row>
    <row r="3352" spans="1:6" x14ac:dyDescent="0.25">
      <c r="A3352" s="14" t="str">
        <f t="shared" si="52"/>
        <v>78972510</v>
      </c>
      <c r="B3352" s="14" t="s">
        <v>6697</v>
      </c>
      <c r="C3352" s="14" t="s">
        <v>6698</v>
      </c>
      <c r="D3352" s="14" t="s">
        <v>214</v>
      </c>
      <c r="E3352" s="16">
        <v>2428910.7999999998</v>
      </c>
      <c r="F3352" s="17">
        <v>1</v>
      </c>
    </row>
    <row r="3353" spans="1:6" x14ac:dyDescent="0.25">
      <c r="A3353" s="14" t="str">
        <f t="shared" si="52"/>
        <v>79044061</v>
      </c>
      <c r="B3353" s="14" t="s">
        <v>6699</v>
      </c>
      <c r="C3353" s="14" t="s">
        <v>6700</v>
      </c>
      <c r="D3353" s="14" t="s">
        <v>214</v>
      </c>
      <c r="E3353" s="16">
        <v>8534.15</v>
      </c>
      <c r="F3353" s="17">
        <v>1</v>
      </c>
    </row>
    <row r="3354" spans="1:6" x14ac:dyDescent="0.25">
      <c r="A3354" s="14" t="str">
        <f t="shared" si="52"/>
        <v>79119269</v>
      </c>
      <c r="B3354" s="14" t="s">
        <v>6701</v>
      </c>
      <c r="C3354" s="14" t="s">
        <v>6702</v>
      </c>
      <c r="D3354" s="14" t="s">
        <v>214</v>
      </c>
      <c r="E3354" s="16">
        <v>3159.94</v>
      </c>
      <c r="F3354" s="17">
        <v>1</v>
      </c>
    </row>
    <row r="3355" spans="1:6" x14ac:dyDescent="0.25">
      <c r="A3355" s="14" t="str">
        <f t="shared" si="52"/>
        <v>79129110</v>
      </c>
      <c r="B3355" s="18" t="s">
        <v>6703</v>
      </c>
      <c r="C3355" s="18" t="s">
        <v>6704</v>
      </c>
      <c r="D3355" s="18" t="s">
        <v>214</v>
      </c>
      <c r="E3355" s="20">
        <v>8696677.3699999992</v>
      </c>
      <c r="F3355" s="21">
        <v>1</v>
      </c>
    </row>
    <row r="3356" spans="1:6" x14ac:dyDescent="0.25">
      <c r="A3356" s="14" t="str">
        <f t="shared" si="52"/>
        <v>79337135</v>
      </c>
      <c r="B3356" s="14" t="s">
        <v>6705</v>
      </c>
      <c r="C3356" s="14" t="s">
        <v>6706</v>
      </c>
      <c r="D3356" s="14" t="s">
        <v>214</v>
      </c>
      <c r="E3356" s="16">
        <v>1515817.14</v>
      </c>
      <c r="F3356" s="17">
        <v>1</v>
      </c>
    </row>
    <row r="3357" spans="1:6" x14ac:dyDescent="0.25">
      <c r="A3357" s="14" t="str">
        <f t="shared" si="52"/>
        <v>79572665</v>
      </c>
      <c r="B3357" s="14" t="s">
        <v>6707</v>
      </c>
      <c r="C3357" s="14" t="s">
        <v>6708</v>
      </c>
      <c r="D3357" s="14" t="s">
        <v>214</v>
      </c>
      <c r="E3357" s="16">
        <v>3426836.69</v>
      </c>
      <c r="F3357" s="17">
        <v>1</v>
      </c>
    </row>
    <row r="3358" spans="1:6" x14ac:dyDescent="0.25">
      <c r="A3358" s="14" t="str">
        <f t="shared" si="52"/>
        <v>79615076</v>
      </c>
      <c r="B3358" s="14" t="s">
        <v>6709</v>
      </c>
      <c r="C3358" s="14" t="s">
        <v>6710</v>
      </c>
      <c r="D3358" s="14" t="s">
        <v>214</v>
      </c>
      <c r="E3358" s="16">
        <v>3293.48</v>
      </c>
      <c r="F3358" s="17">
        <v>1</v>
      </c>
    </row>
    <row r="3359" spans="1:6" x14ac:dyDescent="0.25">
      <c r="A3359" s="14" t="str">
        <f t="shared" si="52"/>
        <v>79870671</v>
      </c>
      <c r="B3359" s="14" t="s">
        <v>6711</v>
      </c>
      <c r="C3359" s="14" t="s">
        <v>6712</v>
      </c>
      <c r="D3359" s="14" t="s">
        <v>214</v>
      </c>
      <c r="E3359" s="16">
        <v>32760.3</v>
      </c>
      <c r="F3359" s="17">
        <v>1</v>
      </c>
    </row>
    <row r="3360" spans="1:6" x14ac:dyDescent="0.25">
      <c r="A3360" s="14" t="str">
        <f t="shared" si="52"/>
        <v>80011547</v>
      </c>
      <c r="B3360" s="14" t="s">
        <v>6713</v>
      </c>
      <c r="C3360" s="14" t="s">
        <v>1652</v>
      </c>
      <c r="D3360" s="14" t="s">
        <v>214</v>
      </c>
      <c r="E3360" s="16">
        <v>693380.36</v>
      </c>
      <c r="F3360" s="17">
        <v>1</v>
      </c>
    </row>
    <row r="3361" spans="1:6" x14ac:dyDescent="0.25">
      <c r="A3361" s="14" t="str">
        <f t="shared" si="52"/>
        <v>80088263</v>
      </c>
      <c r="B3361" s="14" t="s">
        <v>6714</v>
      </c>
      <c r="C3361" s="14" t="s">
        <v>6715</v>
      </c>
      <c r="D3361" s="14" t="s">
        <v>209</v>
      </c>
      <c r="E3361" s="16">
        <v>22527.85</v>
      </c>
      <c r="F3361" s="17">
        <v>1</v>
      </c>
    </row>
    <row r="3362" spans="1:6" x14ac:dyDescent="0.25">
      <c r="A3362" s="14" t="str">
        <f t="shared" si="52"/>
        <v>80104284</v>
      </c>
      <c r="B3362" s="18" t="s">
        <v>6716</v>
      </c>
      <c r="C3362" s="18" t="s">
        <v>6717</v>
      </c>
      <c r="D3362" s="18" t="s">
        <v>209</v>
      </c>
      <c r="E3362" s="20">
        <v>2317439.7200000002</v>
      </c>
      <c r="F3362" s="21">
        <v>1</v>
      </c>
    </row>
    <row r="3363" spans="1:6" x14ac:dyDescent="0.25">
      <c r="A3363" s="14" t="str">
        <f t="shared" si="52"/>
        <v>80137375</v>
      </c>
      <c r="B3363" s="14" t="s">
        <v>6718</v>
      </c>
      <c r="C3363" s="14" t="s">
        <v>6719</v>
      </c>
      <c r="D3363" s="14" t="s">
        <v>214</v>
      </c>
      <c r="E3363" s="16">
        <v>1972409.37</v>
      </c>
      <c r="F3363" s="17">
        <v>1</v>
      </c>
    </row>
    <row r="3364" spans="1:6" x14ac:dyDescent="0.25">
      <c r="A3364" s="14" t="str">
        <f t="shared" si="52"/>
        <v>80138621</v>
      </c>
      <c r="B3364" s="14" t="s">
        <v>6720</v>
      </c>
      <c r="C3364" s="14" t="s">
        <v>6721</v>
      </c>
      <c r="D3364" s="14" t="s">
        <v>214</v>
      </c>
      <c r="E3364" s="16">
        <v>11688189.01</v>
      </c>
      <c r="F3364" s="17">
        <v>1</v>
      </c>
    </row>
    <row r="3365" spans="1:6" x14ac:dyDescent="0.25">
      <c r="A3365" s="14" t="str">
        <f t="shared" si="52"/>
        <v>80238926</v>
      </c>
      <c r="B3365" s="18" t="s">
        <v>6722</v>
      </c>
      <c r="C3365" s="18" t="s">
        <v>6723</v>
      </c>
      <c r="D3365" s="18" t="s">
        <v>214</v>
      </c>
      <c r="E3365" s="20">
        <v>841619.44</v>
      </c>
      <c r="F3365" s="21">
        <v>1</v>
      </c>
    </row>
    <row r="3366" spans="1:6" x14ac:dyDescent="0.25">
      <c r="A3366" s="14" t="str">
        <f t="shared" si="52"/>
        <v>80251259</v>
      </c>
      <c r="B3366" s="18" t="s">
        <v>6724</v>
      </c>
      <c r="C3366" s="18" t="s">
        <v>6725</v>
      </c>
      <c r="D3366" s="18" t="s">
        <v>214</v>
      </c>
      <c r="E3366" s="20">
        <v>2707425.65</v>
      </c>
      <c r="F3366" s="21">
        <v>1</v>
      </c>
    </row>
    <row r="3367" spans="1:6" x14ac:dyDescent="0.25">
      <c r="A3367" s="14" t="str">
        <f t="shared" si="52"/>
        <v>80292881</v>
      </c>
      <c r="B3367" s="14" t="s">
        <v>6726</v>
      </c>
      <c r="C3367" s="14" t="s">
        <v>6727</v>
      </c>
      <c r="D3367" s="14" t="s">
        <v>214</v>
      </c>
      <c r="E3367" s="16">
        <v>68827.77</v>
      </c>
      <c r="F3367" s="17">
        <v>1</v>
      </c>
    </row>
    <row r="3368" spans="1:6" x14ac:dyDescent="0.25">
      <c r="A3368" s="14" t="str">
        <f t="shared" si="52"/>
        <v>80352925</v>
      </c>
      <c r="B3368" s="14" t="s">
        <v>6728</v>
      </c>
      <c r="C3368" s="14" t="s">
        <v>6729</v>
      </c>
      <c r="D3368" s="14" t="s">
        <v>214</v>
      </c>
      <c r="E3368" s="16">
        <v>113229340.16</v>
      </c>
      <c r="F3368" s="17">
        <v>1</v>
      </c>
    </row>
    <row r="3369" spans="1:6" x14ac:dyDescent="0.25">
      <c r="A3369" s="14" t="str">
        <f t="shared" si="52"/>
        <v>80377666</v>
      </c>
      <c r="B3369" s="18" t="s">
        <v>6730</v>
      </c>
      <c r="C3369" s="18" t="s">
        <v>6731</v>
      </c>
      <c r="D3369" s="18" t="s">
        <v>214</v>
      </c>
      <c r="E3369" s="20">
        <v>358874.84</v>
      </c>
      <c r="F3369" s="21">
        <v>1</v>
      </c>
    </row>
    <row r="3370" spans="1:6" x14ac:dyDescent="0.25">
      <c r="A3370" s="14" t="str">
        <f t="shared" si="52"/>
        <v>80612294</v>
      </c>
      <c r="B3370" s="18" t="s">
        <v>6732</v>
      </c>
      <c r="C3370" s="18" t="s">
        <v>6733</v>
      </c>
      <c r="D3370" s="18" t="s">
        <v>214</v>
      </c>
      <c r="E3370" s="20">
        <v>27225675.149999999</v>
      </c>
      <c r="F3370" s="21">
        <v>1</v>
      </c>
    </row>
    <row r="3371" spans="1:6" x14ac:dyDescent="0.25">
      <c r="A3371" s="14" t="str">
        <f t="shared" si="52"/>
        <v>80665128</v>
      </c>
      <c r="B3371" s="14" t="s">
        <v>6734</v>
      </c>
      <c r="C3371" s="14" t="s">
        <v>6735</v>
      </c>
      <c r="D3371" s="14" t="s">
        <v>214</v>
      </c>
      <c r="E3371" s="16">
        <v>417630.13</v>
      </c>
      <c r="F3371" s="17">
        <v>1</v>
      </c>
    </row>
    <row r="3372" spans="1:6" x14ac:dyDescent="0.25">
      <c r="A3372" s="14" t="str">
        <f t="shared" si="52"/>
        <v>80748759</v>
      </c>
      <c r="B3372" s="18" t="s">
        <v>6736</v>
      </c>
      <c r="C3372" s="18" t="s">
        <v>6737</v>
      </c>
      <c r="D3372" s="18" t="s">
        <v>209</v>
      </c>
      <c r="E3372" s="20">
        <v>6447631.7300000004</v>
      </c>
      <c r="F3372" s="21">
        <v>1</v>
      </c>
    </row>
    <row r="3373" spans="1:6" x14ac:dyDescent="0.25">
      <c r="A3373" s="14" t="str">
        <f t="shared" si="52"/>
        <v>80860273</v>
      </c>
      <c r="B3373" s="18" t="s">
        <v>6738</v>
      </c>
      <c r="C3373" s="18" t="s">
        <v>6739</v>
      </c>
      <c r="D3373" s="18" t="s">
        <v>214</v>
      </c>
      <c r="E3373" s="20">
        <v>3226285.74</v>
      </c>
      <c r="F3373" s="21">
        <v>1</v>
      </c>
    </row>
    <row r="3374" spans="1:6" x14ac:dyDescent="0.25">
      <c r="A3374" s="14" t="str">
        <f t="shared" si="52"/>
        <v>80899834</v>
      </c>
      <c r="B3374" s="18" t="s">
        <v>6740</v>
      </c>
      <c r="C3374" s="18" t="s">
        <v>6741</v>
      </c>
      <c r="D3374" s="18" t="s">
        <v>214</v>
      </c>
      <c r="E3374" s="20">
        <v>77090.39</v>
      </c>
      <c r="F3374" s="21">
        <v>1</v>
      </c>
    </row>
    <row r="3375" spans="1:6" x14ac:dyDescent="0.25">
      <c r="A3375" s="14" t="str">
        <f t="shared" si="52"/>
        <v>80906639</v>
      </c>
      <c r="B3375" s="14" t="s">
        <v>6742</v>
      </c>
      <c r="C3375" s="14" t="s">
        <v>64</v>
      </c>
      <c r="D3375" s="14" t="s">
        <v>214</v>
      </c>
      <c r="E3375" s="16">
        <v>28154043.449999999</v>
      </c>
      <c r="F3375" s="17">
        <v>1</v>
      </c>
    </row>
    <row r="3376" spans="1:6" x14ac:dyDescent="0.25">
      <c r="A3376" s="14" t="str">
        <f t="shared" si="52"/>
        <v>80907249</v>
      </c>
      <c r="B3376" s="18" t="s">
        <v>6743</v>
      </c>
      <c r="C3376" s="18" t="s">
        <v>6744</v>
      </c>
      <c r="D3376" s="18" t="s">
        <v>214</v>
      </c>
      <c r="E3376" s="20">
        <v>1159332.48</v>
      </c>
      <c r="F3376" s="21">
        <v>1</v>
      </c>
    </row>
    <row r="3377" spans="1:6" x14ac:dyDescent="0.25">
      <c r="A3377" s="14" t="str">
        <f t="shared" si="52"/>
        <v>80926751</v>
      </c>
      <c r="B3377" s="14" t="s">
        <v>6745</v>
      </c>
      <c r="C3377" s="14" t="s">
        <v>6746</v>
      </c>
      <c r="D3377" s="14" t="s">
        <v>214</v>
      </c>
      <c r="E3377" s="16">
        <v>2237154.35</v>
      </c>
      <c r="F3377" s="17">
        <v>1</v>
      </c>
    </row>
    <row r="3378" spans="1:6" x14ac:dyDescent="0.25">
      <c r="A3378" s="14" t="str">
        <f t="shared" si="52"/>
        <v>81040024</v>
      </c>
      <c r="B3378" s="18" t="s">
        <v>6747</v>
      </c>
      <c r="C3378" s="18" t="s">
        <v>6748</v>
      </c>
      <c r="D3378" s="18" t="s">
        <v>214</v>
      </c>
      <c r="E3378" s="20">
        <v>321048.65000000002</v>
      </c>
      <c r="F3378" s="21">
        <v>1</v>
      </c>
    </row>
    <row r="3379" spans="1:6" x14ac:dyDescent="0.25">
      <c r="A3379" s="14" t="str">
        <f t="shared" si="52"/>
        <v>81161697</v>
      </c>
      <c r="B3379" s="14" t="s">
        <v>6749</v>
      </c>
      <c r="C3379" s="14" t="s">
        <v>6750</v>
      </c>
      <c r="D3379" s="14" t="s">
        <v>214</v>
      </c>
      <c r="E3379" s="16">
        <v>16749615.310000001</v>
      </c>
      <c r="F3379" s="17">
        <v>1</v>
      </c>
    </row>
    <row r="3380" spans="1:6" x14ac:dyDescent="0.25">
      <c r="A3380" s="14" t="str">
        <f t="shared" si="52"/>
        <v>81306136</v>
      </c>
      <c r="B3380" s="14" t="s">
        <v>6751</v>
      </c>
      <c r="C3380" s="14" t="s">
        <v>6752</v>
      </c>
      <c r="D3380" s="14" t="s">
        <v>214</v>
      </c>
      <c r="E3380" s="16">
        <v>49581426.140000001</v>
      </c>
      <c r="F3380" s="17">
        <v>1</v>
      </c>
    </row>
    <row r="3381" spans="1:6" x14ac:dyDescent="0.25">
      <c r="A3381" s="14" t="str">
        <f t="shared" si="52"/>
        <v>81486748</v>
      </c>
      <c r="B3381" s="18" t="s">
        <v>6753</v>
      </c>
      <c r="C3381" s="18" t="s">
        <v>6754</v>
      </c>
      <c r="D3381" s="18" t="s">
        <v>214</v>
      </c>
      <c r="E3381" s="20">
        <v>7975958.1799999997</v>
      </c>
      <c r="F3381" s="21">
        <v>1</v>
      </c>
    </row>
    <row r="3382" spans="1:6" x14ac:dyDescent="0.25">
      <c r="A3382" s="14" t="str">
        <f t="shared" si="52"/>
        <v>81554677</v>
      </c>
      <c r="B3382" s="18" t="s">
        <v>6755</v>
      </c>
      <c r="C3382" s="18" t="s">
        <v>6756</v>
      </c>
      <c r="D3382" s="18" t="s">
        <v>214</v>
      </c>
      <c r="E3382" s="20">
        <v>1014171.16</v>
      </c>
      <c r="F3382" s="21">
        <v>1</v>
      </c>
    </row>
    <row r="3383" spans="1:6" x14ac:dyDescent="0.25">
      <c r="A3383" s="14" t="str">
        <f t="shared" si="52"/>
        <v>81564346</v>
      </c>
      <c r="B3383" s="14" t="s">
        <v>6757</v>
      </c>
      <c r="C3383" s="14" t="s">
        <v>6758</v>
      </c>
      <c r="D3383" s="14" t="s">
        <v>214</v>
      </c>
      <c r="E3383" s="16">
        <v>7381782.7800000003</v>
      </c>
      <c r="F3383" s="17">
        <v>1</v>
      </c>
    </row>
    <row r="3384" spans="1:6" x14ac:dyDescent="0.25">
      <c r="A3384" s="14" t="str">
        <f t="shared" si="52"/>
        <v>81590754</v>
      </c>
      <c r="B3384" s="14" t="s">
        <v>6759</v>
      </c>
      <c r="C3384" s="14" t="s">
        <v>5453</v>
      </c>
      <c r="D3384" s="14" t="s">
        <v>214</v>
      </c>
      <c r="E3384" s="16">
        <v>347243.57</v>
      </c>
      <c r="F3384" s="17">
        <v>1</v>
      </c>
    </row>
    <row r="3385" spans="1:6" x14ac:dyDescent="0.25">
      <c r="A3385" s="14" t="str">
        <f t="shared" si="52"/>
        <v>81609091</v>
      </c>
      <c r="B3385" s="18" t="s">
        <v>6760</v>
      </c>
      <c r="C3385" s="18" t="s">
        <v>6761</v>
      </c>
      <c r="D3385" s="18" t="s">
        <v>214</v>
      </c>
      <c r="E3385" s="20">
        <v>83070.42</v>
      </c>
      <c r="F3385" s="21">
        <v>1</v>
      </c>
    </row>
    <row r="3386" spans="1:6" x14ac:dyDescent="0.25">
      <c r="A3386" s="14" t="str">
        <f t="shared" si="52"/>
        <v>81644718</v>
      </c>
      <c r="B3386" s="18" t="s">
        <v>6762</v>
      </c>
      <c r="C3386" s="18" t="s">
        <v>3904</v>
      </c>
      <c r="D3386" s="18" t="s">
        <v>214</v>
      </c>
      <c r="E3386" s="20">
        <v>365830.26</v>
      </c>
      <c r="F3386" s="21">
        <v>1</v>
      </c>
    </row>
    <row r="3387" spans="1:6" x14ac:dyDescent="0.25">
      <c r="A3387" s="14" t="str">
        <f t="shared" si="52"/>
        <v>81694358</v>
      </c>
      <c r="B3387" s="14" t="s">
        <v>6763</v>
      </c>
      <c r="C3387" s="14" t="s">
        <v>6764</v>
      </c>
      <c r="D3387" s="14" t="s">
        <v>214</v>
      </c>
      <c r="E3387" s="16">
        <v>535922.13</v>
      </c>
      <c r="F3387" s="17">
        <v>1</v>
      </c>
    </row>
    <row r="3388" spans="1:6" x14ac:dyDescent="0.25">
      <c r="A3388" s="14" t="str">
        <f t="shared" si="52"/>
        <v>81702300</v>
      </c>
      <c r="B3388" s="14" t="s">
        <v>6765</v>
      </c>
      <c r="C3388" s="14" t="s">
        <v>6766</v>
      </c>
      <c r="D3388" s="14" t="s">
        <v>214</v>
      </c>
      <c r="E3388" s="16">
        <v>130612.17</v>
      </c>
      <c r="F3388" s="17">
        <v>1</v>
      </c>
    </row>
    <row r="3389" spans="1:6" x14ac:dyDescent="0.25">
      <c r="A3389" s="14" t="str">
        <f t="shared" si="52"/>
        <v>81722621</v>
      </c>
      <c r="B3389" s="18" t="s">
        <v>6767</v>
      </c>
      <c r="C3389" s="18" t="s">
        <v>6768</v>
      </c>
      <c r="D3389" s="18" t="s">
        <v>214</v>
      </c>
      <c r="E3389" s="20">
        <v>2413730.84</v>
      </c>
      <c r="F3389" s="21">
        <v>1</v>
      </c>
    </row>
    <row r="3390" spans="1:6" x14ac:dyDescent="0.25">
      <c r="A3390" s="14" t="str">
        <f t="shared" si="52"/>
        <v>81746158</v>
      </c>
      <c r="B3390" s="18" t="s">
        <v>6769</v>
      </c>
      <c r="C3390" s="18" t="s">
        <v>6770</v>
      </c>
      <c r="D3390" s="18" t="s">
        <v>214</v>
      </c>
      <c r="E3390" s="20">
        <v>48023.23</v>
      </c>
      <c r="F3390" s="21">
        <v>1</v>
      </c>
    </row>
    <row r="3391" spans="1:6" x14ac:dyDescent="0.25">
      <c r="A3391" s="14" t="str">
        <f t="shared" si="52"/>
        <v>81752347</v>
      </c>
      <c r="B3391" s="14" t="s">
        <v>6771</v>
      </c>
      <c r="C3391" s="14" t="s">
        <v>6772</v>
      </c>
      <c r="D3391" s="14" t="s">
        <v>214</v>
      </c>
      <c r="E3391" s="16">
        <v>1772592.48</v>
      </c>
      <c r="F3391" s="17">
        <v>1</v>
      </c>
    </row>
    <row r="3392" spans="1:6" x14ac:dyDescent="0.25">
      <c r="A3392" s="14" t="str">
        <f t="shared" si="52"/>
        <v>81818973</v>
      </c>
      <c r="B3392" s="14" t="s">
        <v>6773</v>
      </c>
      <c r="C3392" s="14" t="s">
        <v>6774</v>
      </c>
      <c r="D3392" s="14" t="s">
        <v>214</v>
      </c>
      <c r="E3392" s="16">
        <v>3163141.51</v>
      </c>
      <c r="F3392" s="17">
        <v>1</v>
      </c>
    </row>
    <row r="3393" spans="1:6" x14ac:dyDescent="0.25">
      <c r="A3393" s="14" t="str">
        <f t="shared" si="52"/>
        <v>82733767</v>
      </c>
      <c r="B3393" s="14" t="s">
        <v>6775</v>
      </c>
      <c r="C3393" s="14" t="s">
        <v>6776</v>
      </c>
      <c r="D3393" s="14" t="s">
        <v>209</v>
      </c>
      <c r="E3393" s="16">
        <v>118317.44</v>
      </c>
      <c r="F3393" s="17">
        <v>1</v>
      </c>
    </row>
    <row r="3394" spans="1:6" x14ac:dyDescent="0.25">
      <c r="A3394" s="14" t="str">
        <f t="shared" si="52"/>
        <v>82804592</v>
      </c>
      <c r="B3394" s="18" t="s">
        <v>6777</v>
      </c>
      <c r="C3394" s="18" t="s">
        <v>1221</v>
      </c>
      <c r="D3394" s="18" t="s">
        <v>209</v>
      </c>
      <c r="E3394" s="20">
        <v>993063.73</v>
      </c>
      <c r="F3394" s="21">
        <v>1</v>
      </c>
    </row>
    <row r="3395" spans="1:6" x14ac:dyDescent="0.25">
      <c r="A3395" s="14" t="str">
        <f t="shared" si="52"/>
        <v>82817172</v>
      </c>
      <c r="B3395" s="14" t="s">
        <v>6778</v>
      </c>
      <c r="C3395" s="14" t="s">
        <v>6779</v>
      </c>
      <c r="D3395" s="14" t="s">
        <v>209</v>
      </c>
      <c r="E3395" s="16">
        <v>14129.26</v>
      </c>
      <c r="F3395" s="17">
        <v>1</v>
      </c>
    </row>
    <row r="3396" spans="1:6" x14ac:dyDescent="0.25">
      <c r="A3396" s="14" t="str">
        <f t="shared" si="52"/>
        <v>82965070</v>
      </c>
      <c r="B3396" s="14" t="s">
        <v>6780</v>
      </c>
      <c r="C3396" s="14" t="s">
        <v>6781</v>
      </c>
      <c r="D3396" s="14" t="s">
        <v>209</v>
      </c>
      <c r="E3396" s="16">
        <v>413985.84</v>
      </c>
      <c r="F3396" s="17">
        <v>1</v>
      </c>
    </row>
    <row r="3397" spans="1:6" x14ac:dyDescent="0.25">
      <c r="A3397" s="14" t="str">
        <f t="shared" si="52"/>
        <v>82986985</v>
      </c>
      <c r="B3397" s="18" t="s">
        <v>6782</v>
      </c>
      <c r="C3397" s="18" t="s">
        <v>6783</v>
      </c>
      <c r="D3397" s="18" t="s">
        <v>209</v>
      </c>
      <c r="E3397" s="20">
        <v>985440.84</v>
      </c>
      <c r="F3397" s="21">
        <v>1</v>
      </c>
    </row>
    <row r="3398" spans="1:6" x14ac:dyDescent="0.25">
      <c r="A3398" s="14" t="str">
        <f t="shared" si="52"/>
        <v>83006650</v>
      </c>
      <c r="B3398" s="14" t="s">
        <v>6784</v>
      </c>
      <c r="C3398" s="14" t="s">
        <v>6785</v>
      </c>
      <c r="D3398" s="14" t="s">
        <v>209</v>
      </c>
      <c r="E3398" s="16">
        <v>520738.55</v>
      </c>
      <c r="F3398" s="17">
        <v>1</v>
      </c>
    </row>
    <row r="3399" spans="1:6" x14ac:dyDescent="0.25">
      <c r="A3399" s="14" t="str">
        <f t="shared" ref="A3399:A3462" si="53">LEFT(SUBSTITUTE(SUBSTITUTE(SUBSTITUTE(SUBSTITUTE(TRIM(B3399),".",""),"/",""),"-","")," ",""), 8)</f>
        <v>83012617</v>
      </c>
      <c r="B3399" s="14" t="s">
        <v>6786</v>
      </c>
      <c r="C3399" s="14" t="s">
        <v>6787</v>
      </c>
      <c r="D3399" s="14" t="s">
        <v>209</v>
      </c>
      <c r="E3399" s="16">
        <v>4264770.32</v>
      </c>
      <c r="F3399" s="17">
        <v>1</v>
      </c>
    </row>
    <row r="3400" spans="1:6" x14ac:dyDescent="0.25">
      <c r="A3400" s="14" t="str">
        <f t="shared" si="53"/>
        <v>83119347</v>
      </c>
      <c r="B3400" s="18" t="s">
        <v>6788</v>
      </c>
      <c r="C3400" s="18" t="s">
        <v>6789</v>
      </c>
      <c r="D3400" s="18" t="s">
        <v>209</v>
      </c>
      <c r="E3400" s="20">
        <v>9920748.5399999991</v>
      </c>
      <c r="F3400" s="21">
        <v>1</v>
      </c>
    </row>
    <row r="3401" spans="1:6" x14ac:dyDescent="0.25">
      <c r="A3401" s="14" t="str">
        <f t="shared" si="53"/>
        <v>83135186</v>
      </c>
      <c r="B3401" s="14" t="s">
        <v>6790</v>
      </c>
      <c r="C3401" s="14" t="s">
        <v>6791</v>
      </c>
      <c r="D3401" s="14" t="s">
        <v>209</v>
      </c>
      <c r="E3401" s="16">
        <v>1402860.25</v>
      </c>
      <c r="F3401" s="17">
        <v>1</v>
      </c>
    </row>
    <row r="3402" spans="1:6" x14ac:dyDescent="0.25">
      <c r="A3402" s="14" t="str">
        <f t="shared" si="53"/>
        <v>83145052</v>
      </c>
      <c r="B3402" s="14" t="s">
        <v>6792</v>
      </c>
      <c r="C3402" s="14" t="s">
        <v>6793</v>
      </c>
      <c r="D3402" s="14" t="s">
        <v>209</v>
      </c>
      <c r="E3402" s="16">
        <v>356555.6</v>
      </c>
      <c r="F3402" s="17">
        <v>1</v>
      </c>
    </row>
    <row r="3403" spans="1:6" x14ac:dyDescent="0.25">
      <c r="A3403" s="14" t="str">
        <f t="shared" si="53"/>
        <v>83168377</v>
      </c>
      <c r="B3403" s="18" t="s">
        <v>6794</v>
      </c>
      <c r="C3403" s="18" t="s">
        <v>6795</v>
      </c>
      <c r="D3403" s="18" t="s">
        <v>209</v>
      </c>
      <c r="E3403" s="20">
        <v>683891.23</v>
      </c>
      <c r="F3403" s="21">
        <v>1</v>
      </c>
    </row>
    <row r="3404" spans="1:6" x14ac:dyDescent="0.25">
      <c r="A3404" s="14" t="str">
        <f t="shared" si="53"/>
        <v>83192096</v>
      </c>
      <c r="B3404" s="14" t="s">
        <v>6796</v>
      </c>
      <c r="C3404" s="14" t="s">
        <v>47</v>
      </c>
      <c r="D3404" s="14" t="s">
        <v>209</v>
      </c>
      <c r="E3404" s="16">
        <v>10164273.220000001</v>
      </c>
      <c r="F3404" s="17">
        <v>1</v>
      </c>
    </row>
    <row r="3405" spans="1:6" x14ac:dyDescent="0.25">
      <c r="A3405" s="14" t="str">
        <f t="shared" si="53"/>
        <v>83255901</v>
      </c>
      <c r="B3405" s="18" t="s">
        <v>6797</v>
      </c>
      <c r="C3405" s="18" t="s">
        <v>6798</v>
      </c>
      <c r="D3405" s="18" t="s">
        <v>209</v>
      </c>
      <c r="E3405" s="20">
        <v>498923.64</v>
      </c>
      <c r="F3405" s="21">
        <v>1</v>
      </c>
    </row>
    <row r="3406" spans="1:6" x14ac:dyDescent="0.25">
      <c r="A3406" s="14" t="str">
        <f t="shared" si="53"/>
        <v>83303339</v>
      </c>
      <c r="B3406" s="18" t="s">
        <v>6799</v>
      </c>
      <c r="C3406" s="18" t="s">
        <v>6800</v>
      </c>
      <c r="D3406" s="18" t="s">
        <v>209</v>
      </c>
      <c r="E3406" s="20">
        <v>108993.28</v>
      </c>
      <c r="F3406" s="21">
        <v>1</v>
      </c>
    </row>
    <row r="3407" spans="1:6" x14ac:dyDescent="0.25">
      <c r="A3407" s="14" t="str">
        <f t="shared" si="53"/>
        <v>83325381</v>
      </c>
      <c r="B3407" s="18" t="s">
        <v>6801</v>
      </c>
      <c r="C3407" s="18" t="s">
        <v>6802</v>
      </c>
      <c r="D3407" s="18" t="s">
        <v>287</v>
      </c>
      <c r="E3407" s="20">
        <v>296372.88</v>
      </c>
      <c r="F3407" s="21">
        <v>1</v>
      </c>
    </row>
    <row r="3408" spans="1:6" x14ac:dyDescent="0.25">
      <c r="A3408" s="14" t="str">
        <f t="shared" si="53"/>
        <v>83338897</v>
      </c>
      <c r="B3408" s="18" t="s">
        <v>6803</v>
      </c>
      <c r="C3408" s="18" t="s">
        <v>6804</v>
      </c>
      <c r="D3408" s="18" t="s">
        <v>287</v>
      </c>
      <c r="E3408" s="20">
        <v>23121.53</v>
      </c>
      <c r="F3408" s="21">
        <v>1</v>
      </c>
    </row>
    <row r="3409" spans="1:6" x14ac:dyDescent="0.25">
      <c r="A3409" s="14" t="str">
        <f t="shared" si="53"/>
        <v>83358119</v>
      </c>
      <c r="B3409" s="14" t="s">
        <v>6805</v>
      </c>
      <c r="C3409" s="14" t="s">
        <v>6806</v>
      </c>
      <c r="D3409" s="14" t="s">
        <v>287</v>
      </c>
      <c r="E3409" s="16">
        <v>21145.02</v>
      </c>
      <c r="F3409" s="17">
        <v>1</v>
      </c>
    </row>
    <row r="3410" spans="1:6" x14ac:dyDescent="0.25">
      <c r="A3410" s="14" t="str">
        <f t="shared" si="53"/>
        <v>83366856</v>
      </c>
      <c r="B3410" s="14" t="s">
        <v>6807</v>
      </c>
      <c r="C3410" s="14" t="s">
        <v>6808</v>
      </c>
      <c r="D3410" s="14" t="s">
        <v>287</v>
      </c>
      <c r="E3410" s="16">
        <v>1597.64</v>
      </c>
      <c r="F3410" s="17">
        <v>1</v>
      </c>
    </row>
    <row r="3411" spans="1:6" x14ac:dyDescent="0.25">
      <c r="A3411" s="14" t="str">
        <f t="shared" si="53"/>
        <v>83367342</v>
      </c>
      <c r="B3411" s="18" t="s">
        <v>6809</v>
      </c>
      <c r="C3411" s="18" t="s">
        <v>6810</v>
      </c>
      <c r="D3411" s="18" t="s">
        <v>287</v>
      </c>
      <c r="E3411" s="20">
        <v>425708.76</v>
      </c>
      <c r="F3411" s="21">
        <v>1</v>
      </c>
    </row>
    <row r="3412" spans="1:6" x14ac:dyDescent="0.25">
      <c r="A3412" s="14" t="str">
        <f t="shared" si="53"/>
        <v>83367342</v>
      </c>
      <c r="B3412" s="18" t="s">
        <v>6811</v>
      </c>
      <c r="C3412" s="18" t="s">
        <v>6810</v>
      </c>
      <c r="D3412" s="18" t="s">
        <v>287</v>
      </c>
      <c r="E3412" s="20">
        <v>57040.74</v>
      </c>
      <c r="F3412" s="21">
        <v>1</v>
      </c>
    </row>
    <row r="3413" spans="1:6" x14ac:dyDescent="0.25">
      <c r="A3413" s="14" t="str">
        <f t="shared" si="53"/>
        <v>83367342</v>
      </c>
      <c r="B3413" s="18" t="s">
        <v>6812</v>
      </c>
      <c r="C3413" s="18" t="s">
        <v>6810</v>
      </c>
      <c r="D3413" s="18" t="s">
        <v>346</v>
      </c>
      <c r="E3413" s="20">
        <v>188486.85</v>
      </c>
      <c r="F3413" s="21">
        <v>1</v>
      </c>
    </row>
    <row r="3414" spans="1:6" x14ac:dyDescent="0.25">
      <c r="A3414" s="14" t="str">
        <f t="shared" si="53"/>
        <v>83368654</v>
      </c>
      <c r="B3414" s="18" t="s">
        <v>6813</v>
      </c>
      <c r="C3414" s="18" t="s">
        <v>6814</v>
      </c>
      <c r="D3414" s="18" t="s">
        <v>287</v>
      </c>
      <c r="E3414" s="20">
        <v>903974.18</v>
      </c>
      <c r="F3414" s="21">
        <v>1</v>
      </c>
    </row>
    <row r="3415" spans="1:6" x14ac:dyDescent="0.25">
      <c r="A3415" s="14" t="str">
        <f t="shared" si="53"/>
        <v>83369017</v>
      </c>
      <c r="B3415" s="14" t="s">
        <v>6815</v>
      </c>
      <c r="C3415" s="14" t="s">
        <v>6816</v>
      </c>
      <c r="D3415" s="14" t="s">
        <v>287</v>
      </c>
      <c r="E3415" s="16">
        <v>1686.03</v>
      </c>
      <c r="F3415" s="17">
        <v>1</v>
      </c>
    </row>
    <row r="3416" spans="1:6" x14ac:dyDescent="0.25">
      <c r="A3416" s="14" t="str">
        <f t="shared" si="53"/>
        <v>83370155</v>
      </c>
      <c r="B3416" s="18" t="s">
        <v>6817</v>
      </c>
      <c r="C3416" s="18" t="s">
        <v>6818</v>
      </c>
      <c r="D3416" s="18" t="s">
        <v>287</v>
      </c>
      <c r="E3416" s="20">
        <v>41349.53</v>
      </c>
      <c r="F3416" s="21">
        <v>1</v>
      </c>
    </row>
    <row r="3417" spans="1:6" x14ac:dyDescent="0.25">
      <c r="A3417" s="14" t="str">
        <f t="shared" si="53"/>
        <v>83377325</v>
      </c>
      <c r="B3417" s="18" t="s">
        <v>6819</v>
      </c>
      <c r="C3417" s="18" t="s">
        <v>6820</v>
      </c>
      <c r="D3417" s="18" t="s">
        <v>287</v>
      </c>
      <c r="E3417" s="20">
        <v>429852.5</v>
      </c>
      <c r="F3417" s="21">
        <v>1</v>
      </c>
    </row>
    <row r="3418" spans="1:6" x14ac:dyDescent="0.25">
      <c r="A3418" s="14" t="str">
        <f t="shared" si="53"/>
        <v>83389551</v>
      </c>
      <c r="B3418" s="14" t="s">
        <v>6821</v>
      </c>
      <c r="C3418" s="14" t="s">
        <v>6822</v>
      </c>
      <c r="D3418" s="14" t="s">
        <v>209</v>
      </c>
      <c r="E3418" s="16">
        <v>3573011.79</v>
      </c>
      <c r="F3418" s="17">
        <v>1</v>
      </c>
    </row>
    <row r="3419" spans="1:6" x14ac:dyDescent="0.25">
      <c r="A3419" s="14" t="str">
        <f t="shared" si="53"/>
        <v>83403543</v>
      </c>
      <c r="B3419" s="18" t="s">
        <v>6823</v>
      </c>
      <c r="C3419" s="18" t="s">
        <v>6824</v>
      </c>
      <c r="D3419" s="18" t="s">
        <v>209</v>
      </c>
      <c r="E3419" s="20">
        <v>83947.96</v>
      </c>
      <c r="F3419" s="21">
        <v>1</v>
      </c>
    </row>
    <row r="3420" spans="1:6" x14ac:dyDescent="0.25">
      <c r="A3420" s="14" t="str">
        <f t="shared" si="53"/>
        <v>83467126</v>
      </c>
      <c r="B3420" s="14" t="s">
        <v>6825</v>
      </c>
      <c r="C3420" s="14" t="s">
        <v>4524</v>
      </c>
      <c r="D3420" s="14" t="s">
        <v>209</v>
      </c>
      <c r="E3420" s="16">
        <v>669608.05000000005</v>
      </c>
      <c r="F3420" s="17">
        <v>1</v>
      </c>
    </row>
    <row r="3421" spans="1:6" x14ac:dyDescent="0.25">
      <c r="A3421" s="14" t="str">
        <f t="shared" si="53"/>
        <v>83513390</v>
      </c>
      <c r="B3421" s="14" t="s">
        <v>6826</v>
      </c>
      <c r="C3421" s="14" t="s">
        <v>6827</v>
      </c>
      <c r="D3421" s="14" t="s">
        <v>209</v>
      </c>
      <c r="E3421" s="16">
        <v>1215843.9099999999</v>
      </c>
      <c r="F3421" s="17">
        <v>1</v>
      </c>
    </row>
    <row r="3422" spans="1:6" x14ac:dyDescent="0.25">
      <c r="A3422" s="14" t="str">
        <f t="shared" si="53"/>
        <v>83574616</v>
      </c>
      <c r="B3422" s="14" t="s">
        <v>6828</v>
      </c>
      <c r="C3422" s="14" t="s">
        <v>6829</v>
      </c>
      <c r="D3422" s="14" t="s">
        <v>209</v>
      </c>
      <c r="E3422" s="16">
        <v>2333.88</v>
      </c>
      <c r="F3422" s="17">
        <v>1</v>
      </c>
    </row>
    <row r="3423" spans="1:6" x14ac:dyDescent="0.25">
      <c r="A3423" s="14" t="str">
        <f t="shared" si="53"/>
        <v>83589408</v>
      </c>
      <c r="B3423" s="14" t="s">
        <v>6830</v>
      </c>
      <c r="C3423" s="14" t="s">
        <v>6831</v>
      </c>
      <c r="D3423" s="14" t="s">
        <v>287</v>
      </c>
      <c r="E3423" s="16">
        <v>191056.86</v>
      </c>
      <c r="F3423" s="17">
        <v>1</v>
      </c>
    </row>
    <row r="3424" spans="1:6" x14ac:dyDescent="0.25">
      <c r="A3424" s="14" t="str">
        <f t="shared" si="53"/>
        <v>83627596</v>
      </c>
      <c r="B3424" s="18" t="s">
        <v>6832</v>
      </c>
      <c r="C3424" s="18" t="s">
        <v>6833</v>
      </c>
      <c r="D3424" s="18" t="s">
        <v>209</v>
      </c>
      <c r="E3424" s="20">
        <v>275573.69</v>
      </c>
      <c r="F3424" s="21">
        <v>1</v>
      </c>
    </row>
    <row r="3425" spans="1:6" x14ac:dyDescent="0.25">
      <c r="A3425" s="14" t="str">
        <f t="shared" si="53"/>
        <v>83647552</v>
      </c>
      <c r="B3425" s="14" t="s">
        <v>6834</v>
      </c>
      <c r="C3425" s="14" t="s">
        <v>6835</v>
      </c>
      <c r="D3425" s="14" t="s">
        <v>209</v>
      </c>
      <c r="E3425" s="16">
        <v>35384709.82</v>
      </c>
      <c r="F3425" s="17">
        <v>1</v>
      </c>
    </row>
    <row r="3426" spans="1:6" x14ac:dyDescent="0.25">
      <c r="A3426" s="14" t="str">
        <f t="shared" si="53"/>
        <v>83708792</v>
      </c>
      <c r="B3426" s="14" t="s">
        <v>6836</v>
      </c>
      <c r="C3426" s="14" t="s">
        <v>6837</v>
      </c>
      <c r="D3426" s="14" t="s">
        <v>209</v>
      </c>
      <c r="E3426" s="16">
        <v>285241.23</v>
      </c>
      <c r="F3426" s="17">
        <v>1</v>
      </c>
    </row>
    <row r="3427" spans="1:6" x14ac:dyDescent="0.25">
      <c r="A3427" s="14" t="str">
        <f t="shared" si="53"/>
        <v>83735142</v>
      </c>
      <c r="B3427" s="18" t="s">
        <v>6838</v>
      </c>
      <c r="C3427" s="18" t="s">
        <v>6839</v>
      </c>
      <c r="D3427" s="18" t="s">
        <v>287</v>
      </c>
      <c r="E3427" s="20">
        <v>22954224.239999998</v>
      </c>
      <c r="F3427" s="21">
        <v>1</v>
      </c>
    </row>
    <row r="3428" spans="1:6" x14ac:dyDescent="0.25">
      <c r="A3428" s="14" t="str">
        <f t="shared" si="53"/>
        <v>83771519</v>
      </c>
      <c r="B3428" s="14" t="s">
        <v>6840</v>
      </c>
      <c r="C3428" s="14" t="s">
        <v>6841</v>
      </c>
      <c r="D3428" s="14" t="s">
        <v>287</v>
      </c>
      <c r="E3428" s="16">
        <v>684046.38</v>
      </c>
      <c r="F3428" s="17">
        <v>1</v>
      </c>
    </row>
    <row r="3429" spans="1:6" x14ac:dyDescent="0.25">
      <c r="A3429" s="14" t="str">
        <f t="shared" si="53"/>
        <v>83810523</v>
      </c>
      <c r="B3429" s="18" t="s">
        <v>6842</v>
      </c>
      <c r="C3429" s="18" t="s">
        <v>6843</v>
      </c>
      <c r="D3429" s="18" t="s">
        <v>209</v>
      </c>
      <c r="E3429" s="20">
        <v>408827.58</v>
      </c>
      <c r="F3429" s="21">
        <v>1</v>
      </c>
    </row>
    <row r="3430" spans="1:6" x14ac:dyDescent="0.25">
      <c r="A3430" s="14" t="str">
        <f t="shared" si="53"/>
        <v>83852418</v>
      </c>
      <c r="B3430" s="14" t="s">
        <v>6844</v>
      </c>
      <c r="C3430" s="14" t="s">
        <v>6845</v>
      </c>
      <c r="D3430" s="14" t="s">
        <v>209</v>
      </c>
      <c r="E3430" s="16">
        <v>12658956.699999999</v>
      </c>
      <c r="F3430" s="17">
        <v>1</v>
      </c>
    </row>
    <row r="3431" spans="1:6" x14ac:dyDescent="0.25">
      <c r="A3431" s="14" t="str">
        <f t="shared" si="53"/>
        <v>83857003</v>
      </c>
      <c r="B3431" s="14" t="s">
        <v>6846</v>
      </c>
      <c r="C3431" s="14" t="s">
        <v>6847</v>
      </c>
      <c r="D3431" s="14" t="s">
        <v>209</v>
      </c>
      <c r="E3431" s="16">
        <v>186126.34</v>
      </c>
      <c r="F3431" s="17">
        <v>1</v>
      </c>
    </row>
    <row r="3432" spans="1:6" x14ac:dyDescent="0.25">
      <c r="A3432" s="14" t="str">
        <f t="shared" si="53"/>
        <v>83860676</v>
      </c>
      <c r="B3432" s="14" t="s">
        <v>6848</v>
      </c>
      <c r="C3432" s="14" t="s">
        <v>6849</v>
      </c>
      <c r="D3432" s="14" t="s">
        <v>209</v>
      </c>
      <c r="E3432" s="16">
        <v>1106518.24</v>
      </c>
      <c r="F3432" s="17">
        <v>1</v>
      </c>
    </row>
    <row r="3433" spans="1:6" x14ac:dyDescent="0.25">
      <c r="A3433" s="14" t="str">
        <f t="shared" si="53"/>
        <v>83860684</v>
      </c>
      <c r="B3433" s="18" t="s">
        <v>6850</v>
      </c>
      <c r="C3433" s="18" t="s">
        <v>6851</v>
      </c>
      <c r="D3433" s="18" t="s">
        <v>209</v>
      </c>
      <c r="E3433" s="20">
        <v>5752707.5300000003</v>
      </c>
      <c r="F3433" s="21">
        <v>1</v>
      </c>
    </row>
    <row r="3434" spans="1:6" s="30" customFormat="1" x14ac:dyDescent="0.25">
      <c r="A3434" s="27" t="str">
        <f t="shared" si="53"/>
        <v>83871525</v>
      </c>
      <c r="B3434" s="27" t="s">
        <v>6852</v>
      </c>
      <c r="C3434" s="27" t="s">
        <v>6853</v>
      </c>
      <c r="D3434" s="27" t="s">
        <v>209</v>
      </c>
      <c r="E3434" s="28">
        <v>196227.32</v>
      </c>
      <c r="F3434" s="29">
        <v>1</v>
      </c>
    </row>
    <row r="3435" spans="1:6" x14ac:dyDescent="0.25">
      <c r="A3435" s="14" t="str">
        <f t="shared" si="53"/>
        <v>83884999</v>
      </c>
      <c r="B3435" s="18" t="s">
        <v>6854</v>
      </c>
      <c r="C3435" s="18" t="s">
        <v>6855</v>
      </c>
      <c r="D3435" s="18" t="s">
        <v>209</v>
      </c>
      <c r="E3435" s="20">
        <v>38095508.130000003</v>
      </c>
      <c r="F3435" s="21">
        <v>1</v>
      </c>
    </row>
    <row r="3436" spans="1:6" x14ac:dyDescent="0.25">
      <c r="A3436" s="14" t="str">
        <f t="shared" si="53"/>
        <v>84045830</v>
      </c>
      <c r="B3436" s="18" t="s">
        <v>6856</v>
      </c>
      <c r="C3436" s="18" t="s">
        <v>6857</v>
      </c>
      <c r="D3436" s="18" t="s">
        <v>209</v>
      </c>
      <c r="E3436" s="20">
        <v>17030647</v>
      </c>
      <c r="F3436" s="21">
        <v>1</v>
      </c>
    </row>
    <row r="3437" spans="1:6" x14ac:dyDescent="0.25">
      <c r="A3437" s="14" t="str">
        <f t="shared" si="53"/>
        <v>84099746</v>
      </c>
      <c r="B3437" s="18" t="s">
        <v>6858</v>
      </c>
      <c r="C3437" s="18" t="s">
        <v>6859</v>
      </c>
      <c r="D3437" s="18" t="s">
        <v>346</v>
      </c>
      <c r="E3437" s="20">
        <v>135718.37</v>
      </c>
      <c r="F3437" s="21">
        <v>1</v>
      </c>
    </row>
    <row r="3438" spans="1:6" x14ac:dyDescent="0.25">
      <c r="A3438" s="14" t="str">
        <f t="shared" si="53"/>
        <v>84154608</v>
      </c>
      <c r="B3438" s="14" t="s">
        <v>6860</v>
      </c>
      <c r="C3438" s="14" t="s">
        <v>6861</v>
      </c>
      <c r="D3438" s="14" t="s">
        <v>287</v>
      </c>
      <c r="E3438" s="16">
        <v>26387707.84</v>
      </c>
      <c r="F3438" s="17">
        <v>1</v>
      </c>
    </row>
    <row r="3439" spans="1:6" x14ac:dyDescent="0.25">
      <c r="A3439" s="14" t="str">
        <f t="shared" si="53"/>
        <v>84203132</v>
      </c>
      <c r="B3439" s="14" t="s">
        <v>6862</v>
      </c>
      <c r="C3439" s="14" t="s">
        <v>6863</v>
      </c>
      <c r="D3439" s="14" t="s">
        <v>209</v>
      </c>
      <c r="E3439" s="16">
        <v>1618132.76</v>
      </c>
      <c r="F3439" s="17">
        <v>1</v>
      </c>
    </row>
    <row r="3440" spans="1:6" x14ac:dyDescent="0.25">
      <c r="A3440" s="14" t="str">
        <f t="shared" si="53"/>
        <v>84231281</v>
      </c>
      <c r="B3440" s="18" t="s">
        <v>6864</v>
      </c>
      <c r="C3440" s="18" t="s">
        <v>6865</v>
      </c>
      <c r="D3440" s="18" t="s">
        <v>209</v>
      </c>
      <c r="E3440" s="20">
        <v>10792888.1</v>
      </c>
      <c r="F3440" s="21">
        <v>1</v>
      </c>
    </row>
    <row r="3441" spans="1:6" x14ac:dyDescent="0.25">
      <c r="A3441" s="14" t="str">
        <f t="shared" si="53"/>
        <v>84399351</v>
      </c>
      <c r="B3441" s="14" t="s">
        <v>6866</v>
      </c>
      <c r="C3441" s="14" t="s">
        <v>6867</v>
      </c>
      <c r="D3441" s="14" t="s">
        <v>209</v>
      </c>
      <c r="E3441" s="16">
        <v>376147.02</v>
      </c>
      <c r="F3441" s="17">
        <v>1</v>
      </c>
    </row>
    <row r="3442" spans="1:6" x14ac:dyDescent="0.25">
      <c r="A3442" s="14" t="str">
        <f t="shared" si="53"/>
        <v>84423516</v>
      </c>
      <c r="B3442" s="18" t="s">
        <v>6868</v>
      </c>
      <c r="C3442" s="18" t="s">
        <v>6869</v>
      </c>
      <c r="D3442" s="18" t="s">
        <v>209</v>
      </c>
      <c r="E3442" s="20">
        <v>3341600.16</v>
      </c>
      <c r="F3442" s="21">
        <v>1</v>
      </c>
    </row>
    <row r="3443" spans="1:6" x14ac:dyDescent="0.25">
      <c r="A3443" s="14" t="str">
        <f t="shared" si="53"/>
        <v>84554294</v>
      </c>
      <c r="B3443" s="18" t="s">
        <v>6870</v>
      </c>
      <c r="C3443" s="18" t="s">
        <v>6871</v>
      </c>
      <c r="D3443" s="18" t="s">
        <v>383</v>
      </c>
      <c r="E3443" s="20">
        <v>2400020.34</v>
      </c>
      <c r="F3443" s="21">
        <v>1</v>
      </c>
    </row>
    <row r="3444" spans="1:6" x14ac:dyDescent="0.25">
      <c r="A3444" s="14" t="str">
        <f t="shared" si="53"/>
        <v>84727817</v>
      </c>
      <c r="B3444" s="18" t="s">
        <v>6872</v>
      </c>
      <c r="C3444" s="18" t="s">
        <v>6873</v>
      </c>
      <c r="D3444" s="18" t="s">
        <v>383</v>
      </c>
      <c r="E3444" s="20">
        <v>50257.57</v>
      </c>
      <c r="F3444" s="21">
        <v>1</v>
      </c>
    </row>
    <row r="3445" spans="1:6" x14ac:dyDescent="0.25">
      <c r="A3445" s="14" t="str">
        <f t="shared" si="53"/>
        <v>84789817</v>
      </c>
      <c r="B3445" s="14" t="s">
        <v>6874</v>
      </c>
      <c r="C3445" s="14" t="s">
        <v>6875</v>
      </c>
      <c r="D3445" s="14" t="s">
        <v>214</v>
      </c>
      <c r="E3445" s="16">
        <v>87888.35</v>
      </c>
      <c r="F3445" s="17">
        <v>1</v>
      </c>
    </row>
    <row r="3446" spans="1:6" x14ac:dyDescent="0.25">
      <c r="A3446" s="14" t="str">
        <f t="shared" si="53"/>
        <v>84903988</v>
      </c>
      <c r="B3446" s="14" t="s">
        <v>6876</v>
      </c>
      <c r="C3446" s="14" t="s">
        <v>6877</v>
      </c>
      <c r="D3446" s="14" t="s">
        <v>209</v>
      </c>
      <c r="E3446" s="16">
        <v>7281551.4299999997</v>
      </c>
      <c r="F3446" s="17">
        <v>1</v>
      </c>
    </row>
    <row r="3447" spans="1:6" x14ac:dyDescent="0.25">
      <c r="A3447" s="14" t="str">
        <f t="shared" si="53"/>
        <v>84946805</v>
      </c>
      <c r="B3447" s="14" t="s">
        <v>6878</v>
      </c>
      <c r="C3447" s="14" t="s">
        <v>3175</v>
      </c>
      <c r="D3447" s="14" t="s">
        <v>209</v>
      </c>
      <c r="E3447" s="16">
        <v>441148.49</v>
      </c>
      <c r="F3447" s="17">
        <v>1</v>
      </c>
    </row>
    <row r="3448" spans="1:6" x14ac:dyDescent="0.25">
      <c r="A3448" s="14" t="str">
        <f t="shared" si="53"/>
        <v>84981828</v>
      </c>
      <c r="B3448" s="14" t="s">
        <v>6879</v>
      </c>
      <c r="C3448" s="14" t="s">
        <v>6880</v>
      </c>
      <c r="D3448" s="14" t="s">
        <v>214</v>
      </c>
      <c r="E3448" s="16">
        <v>79398.509999999995</v>
      </c>
      <c r="F3448" s="17">
        <v>1</v>
      </c>
    </row>
    <row r="3449" spans="1:6" x14ac:dyDescent="0.25">
      <c r="A3449" s="14" t="str">
        <f t="shared" si="53"/>
        <v>85071785</v>
      </c>
      <c r="B3449" s="18" t="s">
        <v>6881</v>
      </c>
      <c r="C3449" s="18" t="s">
        <v>6882</v>
      </c>
      <c r="D3449" s="18" t="s">
        <v>214</v>
      </c>
      <c r="E3449" s="20">
        <v>154650.07999999999</v>
      </c>
      <c r="F3449" s="21">
        <v>1</v>
      </c>
    </row>
    <row r="3450" spans="1:6" x14ac:dyDescent="0.25">
      <c r="A3450" s="14" t="str">
        <f t="shared" si="53"/>
        <v>85122083</v>
      </c>
      <c r="B3450" s="18" t="s">
        <v>6883</v>
      </c>
      <c r="C3450" s="18" t="s">
        <v>6884</v>
      </c>
      <c r="D3450" s="18" t="s">
        <v>209</v>
      </c>
      <c r="E3450" s="20">
        <v>562650.14</v>
      </c>
      <c r="F3450" s="21">
        <v>1</v>
      </c>
    </row>
    <row r="3451" spans="1:6" x14ac:dyDescent="0.25">
      <c r="A3451" s="14" t="str">
        <f t="shared" si="53"/>
        <v>85907251</v>
      </c>
      <c r="B3451" s="18" t="s">
        <v>6885</v>
      </c>
      <c r="C3451" s="18" t="s">
        <v>6886</v>
      </c>
      <c r="D3451" s="18" t="s">
        <v>209</v>
      </c>
      <c r="E3451" s="20">
        <v>3612577.4</v>
      </c>
      <c r="F3451" s="21">
        <v>1</v>
      </c>
    </row>
    <row r="3452" spans="1:6" x14ac:dyDescent="0.25">
      <c r="A3452" s="14" t="str">
        <f t="shared" si="53"/>
        <v>85997872</v>
      </c>
      <c r="B3452" s="18" t="s">
        <v>6887</v>
      </c>
      <c r="C3452" s="18" t="s">
        <v>6888</v>
      </c>
      <c r="D3452" s="18" t="s">
        <v>209</v>
      </c>
      <c r="E3452" s="20">
        <v>4802823.25</v>
      </c>
      <c r="F3452" s="21">
        <v>1</v>
      </c>
    </row>
    <row r="3453" spans="1:6" x14ac:dyDescent="0.25">
      <c r="A3453" s="14" t="str">
        <f t="shared" si="53"/>
        <v>86025897</v>
      </c>
      <c r="B3453" s="18" t="s">
        <v>6889</v>
      </c>
      <c r="C3453" s="18" t="s">
        <v>6890</v>
      </c>
      <c r="D3453" s="18" t="s">
        <v>209</v>
      </c>
      <c r="E3453" s="20">
        <v>44036.480000000003</v>
      </c>
      <c r="F3453" s="21">
        <v>1</v>
      </c>
    </row>
    <row r="3454" spans="1:6" x14ac:dyDescent="0.25">
      <c r="A3454" s="14" t="str">
        <f t="shared" si="53"/>
        <v>86159340</v>
      </c>
      <c r="B3454" s="18" t="s">
        <v>6891</v>
      </c>
      <c r="C3454" s="18" t="s">
        <v>6892</v>
      </c>
      <c r="D3454" s="18" t="s">
        <v>209</v>
      </c>
      <c r="E3454" s="20">
        <v>9013390.7100000009</v>
      </c>
      <c r="F3454" s="21">
        <v>1</v>
      </c>
    </row>
    <row r="3455" spans="1:6" x14ac:dyDescent="0.25">
      <c r="A3455" s="14" t="str">
        <f t="shared" si="53"/>
        <v>86245982</v>
      </c>
      <c r="B3455" s="14" t="s">
        <v>6893</v>
      </c>
      <c r="C3455" s="14" t="s">
        <v>6894</v>
      </c>
      <c r="D3455" s="14" t="s">
        <v>209</v>
      </c>
      <c r="E3455" s="16">
        <v>952930.92</v>
      </c>
      <c r="F3455" s="17">
        <v>1</v>
      </c>
    </row>
    <row r="3456" spans="1:6" x14ac:dyDescent="0.25">
      <c r="A3456" s="14" t="str">
        <f t="shared" si="53"/>
        <v>86246675</v>
      </c>
      <c r="B3456" s="14" t="s">
        <v>6895</v>
      </c>
      <c r="C3456" s="14" t="s">
        <v>6896</v>
      </c>
      <c r="D3456" s="14" t="s">
        <v>209</v>
      </c>
      <c r="E3456" s="16">
        <v>805824.34</v>
      </c>
      <c r="F3456" s="17">
        <v>1</v>
      </c>
    </row>
    <row r="3457" spans="1:6" x14ac:dyDescent="0.25">
      <c r="A3457" s="14" t="str">
        <f t="shared" si="53"/>
        <v>86247574</v>
      </c>
      <c r="B3457" s="14" t="s">
        <v>6897</v>
      </c>
      <c r="C3457" s="14" t="s">
        <v>6898</v>
      </c>
      <c r="D3457" s="14" t="s">
        <v>209</v>
      </c>
      <c r="E3457" s="16">
        <v>55298.03</v>
      </c>
      <c r="F3457" s="17">
        <v>1</v>
      </c>
    </row>
    <row r="3458" spans="1:6" x14ac:dyDescent="0.25">
      <c r="A3458" s="14" t="str">
        <f t="shared" si="53"/>
        <v>86377132</v>
      </c>
      <c r="B3458" s="18" t="s">
        <v>6899</v>
      </c>
      <c r="C3458" s="18" t="s">
        <v>6900</v>
      </c>
      <c r="D3458" s="18" t="s">
        <v>209</v>
      </c>
      <c r="E3458" s="20">
        <v>55286.080000000002</v>
      </c>
      <c r="F3458" s="21">
        <v>1</v>
      </c>
    </row>
    <row r="3459" spans="1:6" x14ac:dyDescent="0.25">
      <c r="A3459" s="14" t="str">
        <f t="shared" si="53"/>
        <v>86517638</v>
      </c>
      <c r="B3459" s="18" t="s">
        <v>6901</v>
      </c>
      <c r="C3459" s="18" t="s">
        <v>6902</v>
      </c>
      <c r="D3459" s="18" t="s">
        <v>209</v>
      </c>
      <c r="E3459" s="20">
        <v>30748.98</v>
      </c>
      <c r="F3459" s="21">
        <v>1</v>
      </c>
    </row>
    <row r="3460" spans="1:6" x14ac:dyDescent="0.25">
      <c r="A3460" s="14" t="str">
        <f t="shared" si="53"/>
        <v>86531803</v>
      </c>
      <c r="B3460" s="14" t="s">
        <v>6903</v>
      </c>
      <c r="C3460" s="14" t="s">
        <v>6904</v>
      </c>
      <c r="D3460" s="14" t="s">
        <v>209</v>
      </c>
      <c r="E3460" s="16">
        <v>115935.2</v>
      </c>
      <c r="F3460" s="17">
        <v>1</v>
      </c>
    </row>
    <row r="3461" spans="1:6" x14ac:dyDescent="0.25">
      <c r="A3461" s="14" t="str">
        <f t="shared" si="53"/>
        <v>86696473</v>
      </c>
      <c r="B3461" s="14" t="s">
        <v>6905</v>
      </c>
      <c r="C3461" s="14" t="s">
        <v>6906</v>
      </c>
      <c r="D3461" s="14" t="s">
        <v>60</v>
      </c>
      <c r="E3461" s="16">
        <v>82027.13</v>
      </c>
      <c r="F3461" s="17">
        <v>1</v>
      </c>
    </row>
    <row r="3462" spans="1:6" x14ac:dyDescent="0.25">
      <c r="A3462" s="14" t="str">
        <f t="shared" si="53"/>
        <v>86703105</v>
      </c>
      <c r="B3462" s="18" t="s">
        <v>6907</v>
      </c>
      <c r="C3462" s="18" t="s">
        <v>6908</v>
      </c>
      <c r="D3462" s="18" t="s">
        <v>252</v>
      </c>
      <c r="E3462" s="20">
        <v>82264545.200000003</v>
      </c>
      <c r="F3462" s="21">
        <v>1</v>
      </c>
    </row>
    <row r="3463" spans="1:6" x14ac:dyDescent="0.25">
      <c r="A3463" s="14" t="str">
        <f t="shared" ref="A3463:A3526" si="54">LEFT(SUBSTITUTE(SUBSTITUTE(SUBSTITUTE(SUBSTITUTE(TRIM(B3463),".",""),"/",""),"-","")," ",""), 8)</f>
        <v>86705142</v>
      </c>
      <c r="B3463" s="14" t="s">
        <v>6909</v>
      </c>
      <c r="C3463" s="14" t="s">
        <v>6910</v>
      </c>
      <c r="D3463" s="14" t="s">
        <v>252</v>
      </c>
      <c r="E3463" s="16">
        <v>292607.21000000002</v>
      </c>
      <c r="F3463" s="17">
        <v>1</v>
      </c>
    </row>
    <row r="3464" spans="1:6" x14ac:dyDescent="0.25">
      <c r="A3464" s="14" t="str">
        <f t="shared" si="54"/>
        <v>86708591</v>
      </c>
      <c r="B3464" s="14" t="s">
        <v>6911</v>
      </c>
      <c r="C3464" s="14" t="s">
        <v>6912</v>
      </c>
      <c r="D3464" s="14" t="s">
        <v>209</v>
      </c>
      <c r="E3464" s="16">
        <v>8513244.9700000007</v>
      </c>
      <c r="F3464" s="17">
        <v>1</v>
      </c>
    </row>
    <row r="3465" spans="1:6" x14ac:dyDescent="0.25">
      <c r="A3465" s="14" t="str">
        <f t="shared" si="54"/>
        <v>86716669</v>
      </c>
      <c r="B3465" s="14" t="s">
        <v>6913</v>
      </c>
      <c r="C3465" s="14" t="s">
        <v>6914</v>
      </c>
      <c r="D3465" s="14" t="s">
        <v>194</v>
      </c>
      <c r="E3465" s="16">
        <v>11457.25</v>
      </c>
      <c r="F3465" s="17">
        <v>1</v>
      </c>
    </row>
    <row r="3466" spans="1:6" x14ac:dyDescent="0.25">
      <c r="A3466" s="14" t="str">
        <f t="shared" si="54"/>
        <v>86758646</v>
      </c>
      <c r="B3466" s="14" t="s">
        <v>6915</v>
      </c>
      <c r="C3466" s="14" t="s">
        <v>6916</v>
      </c>
      <c r="D3466" s="14" t="s">
        <v>199</v>
      </c>
      <c r="E3466" s="15">
        <v>463.18</v>
      </c>
      <c r="F3466" s="17">
        <v>1</v>
      </c>
    </row>
    <row r="3467" spans="1:6" x14ac:dyDescent="0.25">
      <c r="A3467" s="14" t="str">
        <f t="shared" si="54"/>
        <v>86896156</v>
      </c>
      <c r="B3467" s="18" t="s">
        <v>6917</v>
      </c>
      <c r="C3467" s="18" t="s">
        <v>6918</v>
      </c>
      <c r="D3467" s="18" t="s">
        <v>252</v>
      </c>
      <c r="E3467" s="20">
        <v>15482.15</v>
      </c>
      <c r="F3467" s="21">
        <v>1</v>
      </c>
    </row>
    <row r="3468" spans="1:6" x14ac:dyDescent="0.25">
      <c r="A3468" s="14" t="str">
        <f t="shared" si="54"/>
        <v>86933363</v>
      </c>
      <c r="B3468" s="18" t="s">
        <v>6919</v>
      </c>
      <c r="C3468" s="18" t="s">
        <v>909</v>
      </c>
      <c r="D3468" s="18" t="s">
        <v>244</v>
      </c>
      <c r="E3468" s="20">
        <v>144158.51999999999</v>
      </c>
      <c r="F3468" s="21">
        <v>1</v>
      </c>
    </row>
    <row r="3469" spans="1:6" x14ac:dyDescent="0.25">
      <c r="A3469" s="14" t="str">
        <f t="shared" si="54"/>
        <v>86947462</v>
      </c>
      <c r="B3469" s="14" t="s">
        <v>6920</v>
      </c>
      <c r="C3469" s="14" t="s">
        <v>6921</v>
      </c>
      <c r="D3469" s="14" t="s">
        <v>249</v>
      </c>
      <c r="E3469" s="16">
        <v>7821085.0199999996</v>
      </c>
      <c r="F3469" s="17">
        <v>1</v>
      </c>
    </row>
    <row r="3470" spans="1:6" x14ac:dyDescent="0.25">
      <c r="A3470" s="14" t="str">
        <f t="shared" si="54"/>
        <v>86947462</v>
      </c>
      <c r="B3470" s="18" t="s">
        <v>6922</v>
      </c>
      <c r="C3470" s="18" t="s">
        <v>6921</v>
      </c>
      <c r="D3470" s="18" t="s">
        <v>249</v>
      </c>
      <c r="E3470" s="20">
        <v>35222.51</v>
      </c>
      <c r="F3470" s="21">
        <v>1</v>
      </c>
    </row>
    <row r="3471" spans="1:6" x14ac:dyDescent="0.25">
      <c r="A3471" s="14" t="str">
        <f t="shared" si="54"/>
        <v>86960929</v>
      </c>
      <c r="B3471" s="18" t="s">
        <v>6923</v>
      </c>
      <c r="C3471" s="18" t="s">
        <v>6924</v>
      </c>
      <c r="D3471" s="18" t="s">
        <v>235</v>
      </c>
      <c r="E3471" s="20">
        <v>2501308.94</v>
      </c>
      <c r="F3471" s="21">
        <v>1</v>
      </c>
    </row>
    <row r="3472" spans="1:6" x14ac:dyDescent="0.25">
      <c r="A3472" s="14" t="str">
        <f t="shared" si="54"/>
        <v>86968278</v>
      </c>
      <c r="B3472" s="18" t="s">
        <v>6925</v>
      </c>
      <c r="C3472" s="18" t="s">
        <v>6926</v>
      </c>
      <c r="D3472" s="18" t="s">
        <v>249</v>
      </c>
      <c r="E3472" s="20">
        <v>349023.49</v>
      </c>
      <c r="F3472" s="21">
        <v>1</v>
      </c>
    </row>
    <row r="3473" spans="1:6" x14ac:dyDescent="0.25">
      <c r="A3473" s="14" t="str">
        <f t="shared" si="54"/>
        <v>87020517</v>
      </c>
      <c r="B3473" s="18" t="s">
        <v>6927</v>
      </c>
      <c r="C3473" s="18" t="s">
        <v>6928</v>
      </c>
      <c r="D3473" s="18" t="s">
        <v>217</v>
      </c>
      <c r="E3473" s="20">
        <v>186518.63</v>
      </c>
      <c r="F3473" s="21">
        <v>1</v>
      </c>
    </row>
    <row r="3474" spans="1:6" x14ac:dyDescent="0.25">
      <c r="A3474" s="14" t="str">
        <f t="shared" si="54"/>
        <v>87068094</v>
      </c>
      <c r="B3474" s="18" t="s">
        <v>6929</v>
      </c>
      <c r="C3474" s="18" t="s">
        <v>6930</v>
      </c>
      <c r="D3474" s="18" t="s">
        <v>217</v>
      </c>
      <c r="E3474" s="20">
        <v>152662.06</v>
      </c>
      <c r="F3474" s="21">
        <v>1</v>
      </c>
    </row>
    <row r="3475" spans="1:6" x14ac:dyDescent="0.25">
      <c r="A3475" s="14" t="str">
        <f t="shared" si="54"/>
        <v>87200929</v>
      </c>
      <c r="B3475" s="14" t="s">
        <v>6931</v>
      </c>
      <c r="C3475" s="14" t="s">
        <v>6932</v>
      </c>
      <c r="D3475" s="14" t="s">
        <v>217</v>
      </c>
      <c r="E3475" s="16">
        <v>102450597.2</v>
      </c>
      <c r="F3475" s="17">
        <v>1</v>
      </c>
    </row>
    <row r="3476" spans="1:6" x14ac:dyDescent="0.25">
      <c r="A3476" s="14" t="str">
        <f t="shared" si="54"/>
        <v>87382867</v>
      </c>
      <c r="B3476" s="18" t="s">
        <v>6933</v>
      </c>
      <c r="C3476" s="18" t="s">
        <v>6934</v>
      </c>
      <c r="D3476" s="18" t="s">
        <v>217</v>
      </c>
      <c r="E3476" s="20">
        <v>833290.34</v>
      </c>
      <c r="F3476" s="21">
        <v>1</v>
      </c>
    </row>
    <row r="3477" spans="1:6" x14ac:dyDescent="0.25">
      <c r="A3477" s="14" t="str">
        <f t="shared" si="54"/>
        <v>87395497</v>
      </c>
      <c r="B3477" s="14" t="s">
        <v>6935</v>
      </c>
      <c r="C3477" s="14" t="s">
        <v>6936</v>
      </c>
      <c r="D3477" s="14" t="s">
        <v>217</v>
      </c>
      <c r="E3477" s="16">
        <v>1098476.1599999999</v>
      </c>
      <c r="F3477" s="17">
        <v>1</v>
      </c>
    </row>
    <row r="3478" spans="1:6" x14ac:dyDescent="0.25">
      <c r="A3478" s="14" t="str">
        <f t="shared" si="54"/>
        <v>87408845</v>
      </c>
      <c r="B3478" s="14" t="s">
        <v>6937</v>
      </c>
      <c r="C3478" s="14" t="s">
        <v>6938</v>
      </c>
      <c r="D3478" s="14" t="s">
        <v>217</v>
      </c>
      <c r="E3478" s="16">
        <v>44460152.020000003</v>
      </c>
      <c r="F3478" s="17">
        <v>1</v>
      </c>
    </row>
    <row r="3479" spans="1:6" x14ac:dyDescent="0.25">
      <c r="A3479" s="14" t="str">
        <f t="shared" si="54"/>
        <v>87522678</v>
      </c>
      <c r="B3479" s="14" t="s">
        <v>6939</v>
      </c>
      <c r="C3479" s="14" t="s">
        <v>6940</v>
      </c>
      <c r="D3479" s="14" t="s">
        <v>217</v>
      </c>
      <c r="E3479" s="16">
        <v>39224360.609999999</v>
      </c>
      <c r="F3479" s="17">
        <v>1</v>
      </c>
    </row>
    <row r="3480" spans="1:6" x14ac:dyDescent="0.25">
      <c r="A3480" s="14" t="str">
        <f t="shared" si="54"/>
        <v>87617874</v>
      </c>
      <c r="B3480" s="14" t="s">
        <v>6941</v>
      </c>
      <c r="C3480" s="14" t="s">
        <v>6942</v>
      </c>
      <c r="D3480" s="14" t="s">
        <v>217</v>
      </c>
      <c r="E3480" s="16">
        <v>232036.82</v>
      </c>
      <c r="F3480" s="17">
        <v>1</v>
      </c>
    </row>
    <row r="3481" spans="1:6" x14ac:dyDescent="0.25">
      <c r="A3481" s="14" t="str">
        <f t="shared" si="54"/>
        <v>87623633</v>
      </c>
      <c r="B3481" s="18" t="s">
        <v>6943</v>
      </c>
      <c r="C3481" s="18" t="s">
        <v>6944</v>
      </c>
      <c r="D3481" s="18" t="s">
        <v>217</v>
      </c>
      <c r="E3481" s="20">
        <v>1290779.3500000001</v>
      </c>
      <c r="F3481" s="21">
        <v>1</v>
      </c>
    </row>
    <row r="3482" spans="1:6" x14ac:dyDescent="0.25">
      <c r="A3482" s="14" t="str">
        <f t="shared" si="54"/>
        <v>87624060</v>
      </c>
      <c r="B3482" s="18" t="s">
        <v>6945</v>
      </c>
      <c r="C3482" s="18" t="s">
        <v>6946</v>
      </c>
      <c r="D3482" s="18" t="s">
        <v>217</v>
      </c>
      <c r="E3482" s="20">
        <v>5596679.0199999996</v>
      </c>
      <c r="F3482" s="21">
        <v>1</v>
      </c>
    </row>
    <row r="3483" spans="1:6" x14ac:dyDescent="0.25">
      <c r="A3483" s="14" t="str">
        <f t="shared" si="54"/>
        <v>87680500</v>
      </c>
      <c r="B3483" s="14" t="s">
        <v>6947</v>
      </c>
      <c r="C3483" s="14" t="s">
        <v>6948</v>
      </c>
      <c r="D3483" s="14" t="s">
        <v>217</v>
      </c>
      <c r="E3483" s="16">
        <v>12289538.42</v>
      </c>
      <c r="F3483" s="17">
        <v>1</v>
      </c>
    </row>
    <row r="3484" spans="1:6" x14ac:dyDescent="0.25">
      <c r="A3484" s="14" t="str">
        <f t="shared" si="54"/>
        <v>87693388</v>
      </c>
      <c r="B3484" s="14" t="s">
        <v>6949</v>
      </c>
      <c r="C3484" s="14" t="s">
        <v>6950</v>
      </c>
      <c r="D3484" s="14" t="s">
        <v>217</v>
      </c>
      <c r="E3484" s="16">
        <v>359607.59</v>
      </c>
      <c r="F3484" s="17">
        <v>1</v>
      </c>
    </row>
    <row r="3485" spans="1:6" x14ac:dyDescent="0.25">
      <c r="A3485" s="14" t="str">
        <f t="shared" si="54"/>
        <v>87696258</v>
      </c>
      <c r="B3485" s="18" t="s">
        <v>6951</v>
      </c>
      <c r="C3485" s="18" t="s">
        <v>6952</v>
      </c>
      <c r="D3485" s="18" t="s">
        <v>217</v>
      </c>
      <c r="E3485" s="20">
        <v>622004.1</v>
      </c>
      <c r="F3485" s="21">
        <v>1</v>
      </c>
    </row>
    <row r="3486" spans="1:6" x14ac:dyDescent="0.25">
      <c r="A3486" s="14" t="str">
        <f t="shared" si="54"/>
        <v>87722146</v>
      </c>
      <c r="B3486" s="18" t="s">
        <v>6953</v>
      </c>
      <c r="C3486" s="18" t="s">
        <v>3187</v>
      </c>
      <c r="D3486" s="18" t="s">
        <v>217</v>
      </c>
      <c r="E3486" s="20">
        <v>513506.9</v>
      </c>
      <c r="F3486" s="21">
        <v>1</v>
      </c>
    </row>
    <row r="3487" spans="1:6" x14ac:dyDescent="0.25">
      <c r="A3487" s="14" t="str">
        <f t="shared" si="54"/>
        <v>87750527</v>
      </c>
      <c r="B3487" s="14" t="s">
        <v>6954</v>
      </c>
      <c r="C3487" s="14" t="s">
        <v>6955</v>
      </c>
      <c r="D3487" s="14" t="s">
        <v>217</v>
      </c>
      <c r="E3487" s="16">
        <v>516446.71</v>
      </c>
      <c r="F3487" s="17">
        <v>1</v>
      </c>
    </row>
    <row r="3488" spans="1:6" x14ac:dyDescent="0.25">
      <c r="A3488" s="14" t="str">
        <f t="shared" si="54"/>
        <v>88065289</v>
      </c>
      <c r="B3488" s="14" t="s">
        <v>6956</v>
      </c>
      <c r="C3488" s="14" t="s">
        <v>6957</v>
      </c>
      <c r="D3488" s="14" t="s">
        <v>217</v>
      </c>
      <c r="E3488" s="16">
        <v>415054.42</v>
      </c>
      <c r="F3488" s="17">
        <v>1</v>
      </c>
    </row>
    <row r="3489" spans="1:6" x14ac:dyDescent="0.25">
      <c r="A3489" s="14" t="str">
        <f t="shared" si="54"/>
        <v>88135918</v>
      </c>
      <c r="B3489" s="18" t="s">
        <v>6958</v>
      </c>
      <c r="C3489" s="18" t="s">
        <v>6959</v>
      </c>
      <c r="D3489" s="18" t="s">
        <v>217</v>
      </c>
      <c r="E3489" s="20">
        <v>1454689.05</v>
      </c>
      <c r="F3489" s="21">
        <v>1</v>
      </c>
    </row>
    <row r="3490" spans="1:6" x14ac:dyDescent="0.25">
      <c r="A3490" s="14" t="str">
        <f t="shared" si="54"/>
        <v>88153739</v>
      </c>
      <c r="B3490" s="14" t="s">
        <v>6960</v>
      </c>
      <c r="C3490" s="14" t="s">
        <v>6961</v>
      </c>
      <c r="D3490" s="14" t="s">
        <v>217</v>
      </c>
      <c r="E3490" s="16">
        <v>11219001.890000001</v>
      </c>
      <c r="F3490" s="17">
        <v>1</v>
      </c>
    </row>
    <row r="3491" spans="1:6" x14ac:dyDescent="0.25">
      <c r="A3491" s="14" t="str">
        <f t="shared" si="54"/>
        <v>88163084</v>
      </c>
      <c r="B3491" s="18" t="s">
        <v>6962</v>
      </c>
      <c r="C3491" s="18" t="s">
        <v>6963</v>
      </c>
      <c r="D3491" s="18" t="s">
        <v>217</v>
      </c>
      <c r="E3491" s="20">
        <v>38464.89</v>
      </c>
      <c r="F3491" s="21">
        <v>1</v>
      </c>
    </row>
    <row r="3492" spans="1:6" x14ac:dyDescent="0.25">
      <c r="A3492" s="14" t="str">
        <f t="shared" si="54"/>
        <v>88210794</v>
      </c>
      <c r="B3492" s="14" t="s">
        <v>6964</v>
      </c>
      <c r="C3492" s="14" t="s">
        <v>6965</v>
      </c>
      <c r="D3492" s="14" t="s">
        <v>217</v>
      </c>
      <c r="E3492" s="16">
        <v>10508209.189999999</v>
      </c>
      <c r="F3492" s="17">
        <v>1</v>
      </c>
    </row>
    <row r="3493" spans="1:6" x14ac:dyDescent="0.25">
      <c r="A3493" s="14" t="str">
        <f t="shared" si="54"/>
        <v>88216999</v>
      </c>
      <c r="B3493" s="18" t="s">
        <v>6966</v>
      </c>
      <c r="C3493" s="18" t="s">
        <v>6967</v>
      </c>
      <c r="D3493" s="18" t="s">
        <v>217</v>
      </c>
      <c r="E3493" s="20">
        <v>509444.91</v>
      </c>
      <c r="F3493" s="21">
        <v>1</v>
      </c>
    </row>
    <row r="3494" spans="1:6" x14ac:dyDescent="0.25">
      <c r="A3494" s="14" t="str">
        <f t="shared" si="54"/>
        <v>88239074</v>
      </c>
      <c r="B3494" s="14" t="s">
        <v>6968</v>
      </c>
      <c r="C3494" s="14" t="s">
        <v>6969</v>
      </c>
      <c r="D3494" s="14" t="s">
        <v>217</v>
      </c>
      <c r="E3494" s="16">
        <v>5672621.8700000001</v>
      </c>
      <c r="F3494" s="17">
        <v>1</v>
      </c>
    </row>
    <row r="3495" spans="1:6" x14ac:dyDescent="0.25">
      <c r="A3495" s="14" t="str">
        <f t="shared" si="54"/>
        <v>88253471</v>
      </c>
      <c r="B3495" s="18" t="s">
        <v>6970</v>
      </c>
      <c r="C3495" s="18" t="s">
        <v>6971</v>
      </c>
      <c r="D3495" s="18" t="s">
        <v>217</v>
      </c>
      <c r="E3495" s="20">
        <v>281363.24</v>
      </c>
      <c r="F3495" s="21">
        <v>1</v>
      </c>
    </row>
    <row r="3496" spans="1:6" x14ac:dyDescent="0.25">
      <c r="A3496" s="14" t="str">
        <f t="shared" si="54"/>
        <v>88253471</v>
      </c>
      <c r="B3496" s="18" t="s">
        <v>6972</v>
      </c>
      <c r="C3496" s="18" t="s">
        <v>6971</v>
      </c>
      <c r="D3496" s="18" t="s">
        <v>217</v>
      </c>
      <c r="E3496" s="20">
        <v>6231.13</v>
      </c>
      <c r="F3496" s="21">
        <v>1</v>
      </c>
    </row>
    <row r="3497" spans="1:6" x14ac:dyDescent="0.25">
      <c r="A3497" s="14" t="str">
        <f t="shared" si="54"/>
        <v>88314133</v>
      </c>
      <c r="B3497" s="14" t="s">
        <v>6973</v>
      </c>
      <c r="C3497" s="14" t="s">
        <v>6974</v>
      </c>
      <c r="D3497" s="14" t="s">
        <v>217</v>
      </c>
      <c r="E3497" s="16">
        <v>67581081.829999998</v>
      </c>
      <c r="F3497" s="17">
        <v>1</v>
      </c>
    </row>
    <row r="3498" spans="1:6" x14ac:dyDescent="0.25">
      <c r="A3498" s="14" t="str">
        <f t="shared" si="54"/>
        <v>88332580</v>
      </c>
      <c r="B3498" s="18" t="s">
        <v>6975</v>
      </c>
      <c r="C3498" s="18" t="s">
        <v>6976</v>
      </c>
      <c r="D3498" s="18" t="s">
        <v>217</v>
      </c>
      <c r="E3498" s="20">
        <v>88523.72</v>
      </c>
      <c r="F3498" s="21">
        <v>1</v>
      </c>
    </row>
    <row r="3499" spans="1:6" x14ac:dyDescent="0.25">
      <c r="A3499" s="14" t="str">
        <f t="shared" si="54"/>
        <v>88358940</v>
      </c>
      <c r="B3499" s="14" t="s">
        <v>6977</v>
      </c>
      <c r="C3499" s="14" t="s">
        <v>6978</v>
      </c>
      <c r="D3499" s="14" t="s">
        <v>217</v>
      </c>
      <c r="E3499" s="16">
        <v>55824335.25</v>
      </c>
      <c r="F3499" s="17">
        <v>1</v>
      </c>
    </row>
    <row r="3500" spans="1:6" x14ac:dyDescent="0.25">
      <c r="A3500" s="14" t="str">
        <f t="shared" si="54"/>
        <v>88373121</v>
      </c>
      <c r="B3500" s="18" t="s">
        <v>6979</v>
      </c>
      <c r="C3500" s="18" t="s">
        <v>30</v>
      </c>
      <c r="D3500" s="18" t="s">
        <v>217</v>
      </c>
      <c r="E3500" s="20">
        <v>35391279.229999997</v>
      </c>
      <c r="F3500" s="21">
        <v>1</v>
      </c>
    </row>
    <row r="3501" spans="1:6" x14ac:dyDescent="0.25">
      <c r="A3501" s="14" t="str">
        <f t="shared" si="54"/>
        <v>88413661</v>
      </c>
      <c r="B3501" s="14" t="s">
        <v>6980</v>
      </c>
      <c r="C3501" s="14" t="s">
        <v>6981</v>
      </c>
      <c r="D3501" s="14" t="s">
        <v>217</v>
      </c>
      <c r="E3501" s="16">
        <v>13729096.41</v>
      </c>
      <c r="F3501" s="17">
        <v>1</v>
      </c>
    </row>
    <row r="3502" spans="1:6" x14ac:dyDescent="0.25">
      <c r="A3502" s="14" t="str">
        <f t="shared" si="54"/>
        <v>88450234</v>
      </c>
      <c r="B3502" s="18" t="s">
        <v>6982</v>
      </c>
      <c r="C3502" s="18" t="s">
        <v>6983</v>
      </c>
      <c r="D3502" s="18" t="s">
        <v>217</v>
      </c>
      <c r="E3502" s="20">
        <v>643092</v>
      </c>
      <c r="F3502" s="21">
        <v>1</v>
      </c>
    </row>
    <row r="3503" spans="1:6" x14ac:dyDescent="0.25">
      <c r="A3503" s="14" t="str">
        <f t="shared" si="54"/>
        <v>88551718</v>
      </c>
      <c r="B3503" s="18" t="s">
        <v>6984</v>
      </c>
      <c r="C3503" s="18" t="s">
        <v>6985</v>
      </c>
      <c r="D3503" s="18" t="s">
        <v>217</v>
      </c>
      <c r="E3503" s="20">
        <v>2685.74</v>
      </c>
      <c r="F3503" s="21">
        <v>1</v>
      </c>
    </row>
    <row r="3504" spans="1:6" x14ac:dyDescent="0.25">
      <c r="A3504" s="14" t="str">
        <f t="shared" si="54"/>
        <v>88575394</v>
      </c>
      <c r="B3504" s="14" t="s">
        <v>6986</v>
      </c>
      <c r="C3504" s="14" t="s">
        <v>6987</v>
      </c>
      <c r="D3504" s="14" t="s">
        <v>217</v>
      </c>
      <c r="E3504" s="16">
        <v>50056436.579999998</v>
      </c>
      <c r="F3504" s="17">
        <v>1</v>
      </c>
    </row>
    <row r="3505" spans="1:6" x14ac:dyDescent="0.25">
      <c r="A3505" s="14" t="str">
        <f t="shared" si="54"/>
        <v>88625686</v>
      </c>
      <c r="B3505" s="18" t="s">
        <v>6988</v>
      </c>
      <c r="C3505" s="18" t="s">
        <v>54</v>
      </c>
      <c r="D3505" s="18" t="s">
        <v>217</v>
      </c>
      <c r="E3505" s="20">
        <v>212421755.71000001</v>
      </c>
      <c r="F3505" s="21">
        <v>1</v>
      </c>
    </row>
    <row r="3506" spans="1:6" x14ac:dyDescent="0.25">
      <c r="A3506" s="14" t="str">
        <f t="shared" si="54"/>
        <v>88625686</v>
      </c>
      <c r="B3506" s="14" t="s">
        <v>6989</v>
      </c>
      <c r="C3506" s="14" t="s">
        <v>54</v>
      </c>
      <c r="D3506" s="14" t="s">
        <v>217</v>
      </c>
      <c r="E3506" s="16">
        <v>117140.53</v>
      </c>
      <c r="F3506" s="17">
        <v>1</v>
      </c>
    </row>
    <row r="3507" spans="1:6" x14ac:dyDescent="0.25">
      <c r="A3507" s="14" t="str">
        <f t="shared" si="54"/>
        <v>88665914</v>
      </c>
      <c r="B3507" s="14" t="s">
        <v>6990</v>
      </c>
      <c r="C3507" s="14" t="s">
        <v>6991</v>
      </c>
      <c r="D3507" s="14" t="s">
        <v>217</v>
      </c>
      <c r="E3507" s="16">
        <v>66111012.630000003</v>
      </c>
      <c r="F3507" s="17">
        <v>1</v>
      </c>
    </row>
    <row r="3508" spans="1:6" x14ac:dyDescent="0.25">
      <c r="A3508" s="14" t="str">
        <f t="shared" si="54"/>
        <v>88734785</v>
      </c>
      <c r="B3508" s="14" t="s">
        <v>6992</v>
      </c>
      <c r="C3508" s="14" t="s">
        <v>6993</v>
      </c>
      <c r="D3508" s="14" t="s">
        <v>217</v>
      </c>
      <c r="E3508" s="16">
        <v>1947452.6</v>
      </c>
      <c r="F3508" s="17">
        <v>1</v>
      </c>
    </row>
    <row r="3509" spans="1:6" x14ac:dyDescent="0.25">
      <c r="A3509" s="14" t="str">
        <f t="shared" si="54"/>
        <v>88760293</v>
      </c>
      <c r="B3509" s="14" t="s">
        <v>6994</v>
      </c>
      <c r="C3509" s="14" t="s">
        <v>6995</v>
      </c>
      <c r="D3509" s="14" t="s">
        <v>217</v>
      </c>
      <c r="E3509" s="16">
        <v>1863889.59</v>
      </c>
      <c r="F3509" s="17">
        <v>1</v>
      </c>
    </row>
    <row r="3510" spans="1:6" x14ac:dyDescent="0.25">
      <c r="A3510" s="14" t="str">
        <f t="shared" si="54"/>
        <v>88951652</v>
      </c>
      <c r="B3510" s="18" t="s">
        <v>6996</v>
      </c>
      <c r="C3510" s="18" t="s">
        <v>6997</v>
      </c>
      <c r="D3510" s="18" t="s">
        <v>217</v>
      </c>
      <c r="E3510" s="20">
        <v>1998004.51</v>
      </c>
      <c r="F3510" s="21">
        <v>1</v>
      </c>
    </row>
    <row r="3511" spans="1:6" x14ac:dyDescent="0.25">
      <c r="A3511" s="14" t="str">
        <f t="shared" si="54"/>
        <v>89051247</v>
      </c>
      <c r="B3511" s="14" t="s">
        <v>6998</v>
      </c>
      <c r="C3511" s="14" t="s">
        <v>6999</v>
      </c>
      <c r="D3511" s="14" t="s">
        <v>217</v>
      </c>
      <c r="E3511" s="16">
        <v>5956263.79</v>
      </c>
      <c r="F3511" s="17">
        <v>1</v>
      </c>
    </row>
    <row r="3512" spans="1:6" x14ac:dyDescent="0.25">
      <c r="A3512" s="14" t="str">
        <f t="shared" si="54"/>
        <v>89121230</v>
      </c>
      <c r="B3512" s="18" t="s">
        <v>7000</v>
      </c>
      <c r="C3512" s="18" t="s">
        <v>7001</v>
      </c>
      <c r="D3512" s="18" t="s">
        <v>217</v>
      </c>
      <c r="E3512" s="20">
        <v>103019421.48999999</v>
      </c>
      <c r="F3512" s="21">
        <v>1</v>
      </c>
    </row>
    <row r="3513" spans="1:6" x14ac:dyDescent="0.25">
      <c r="A3513" s="14" t="str">
        <f t="shared" si="54"/>
        <v>89124630</v>
      </c>
      <c r="B3513" s="18" t="s">
        <v>7002</v>
      </c>
      <c r="C3513" s="18" t="s">
        <v>37</v>
      </c>
      <c r="D3513" s="18" t="s">
        <v>217</v>
      </c>
      <c r="E3513" s="20">
        <v>63494919.450000003</v>
      </c>
      <c r="F3513" s="21">
        <v>1</v>
      </c>
    </row>
    <row r="3514" spans="1:6" x14ac:dyDescent="0.25">
      <c r="A3514" s="14" t="str">
        <f t="shared" si="54"/>
        <v>89128458</v>
      </c>
      <c r="B3514" s="18" t="s">
        <v>7003</v>
      </c>
      <c r="C3514" s="18" t="s">
        <v>7004</v>
      </c>
      <c r="D3514" s="18" t="s">
        <v>217</v>
      </c>
      <c r="E3514" s="20">
        <v>64306.04</v>
      </c>
      <c r="F3514" s="21">
        <v>1</v>
      </c>
    </row>
    <row r="3515" spans="1:6" x14ac:dyDescent="0.25">
      <c r="A3515" s="14" t="str">
        <f t="shared" si="54"/>
        <v>89129217</v>
      </c>
      <c r="B3515" s="18" t="s">
        <v>7005</v>
      </c>
      <c r="C3515" s="18" t="s">
        <v>7006</v>
      </c>
      <c r="D3515" s="18" t="s">
        <v>217</v>
      </c>
      <c r="E3515" s="20">
        <v>1114522.9099999999</v>
      </c>
      <c r="F3515" s="21">
        <v>1</v>
      </c>
    </row>
    <row r="3516" spans="1:6" x14ac:dyDescent="0.25">
      <c r="A3516" s="14" t="str">
        <f t="shared" si="54"/>
        <v>89265342</v>
      </c>
      <c r="B3516" s="14" t="s">
        <v>7007</v>
      </c>
      <c r="C3516" s="14" t="s">
        <v>7008</v>
      </c>
      <c r="D3516" s="14" t="s">
        <v>217</v>
      </c>
      <c r="E3516" s="16">
        <v>22205369.899999999</v>
      </c>
      <c r="F3516" s="17">
        <v>1</v>
      </c>
    </row>
    <row r="3517" spans="1:6" x14ac:dyDescent="0.25">
      <c r="A3517" s="14" t="str">
        <f t="shared" si="54"/>
        <v>89307904</v>
      </c>
      <c r="B3517" s="18" t="s">
        <v>7009</v>
      </c>
      <c r="C3517" s="18" t="s">
        <v>7010</v>
      </c>
      <c r="D3517" s="18" t="s">
        <v>217</v>
      </c>
      <c r="E3517" s="20">
        <v>889006.47</v>
      </c>
      <c r="F3517" s="21">
        <v>1</v>
      </c>
    </row>
    <row r="3518" spans="1:6" x14ac:dyDescent="0.25">
      <c r="A3518" s="14" t="str">
        <f t="shared" si="54"/>
        <v>89428809</v>
      </c>
      <c r="B3518" s="14" t="s">
        <v>7011</v>
      </c>
      <c r="C3518" s="14" t="s">
        <v>7012</v>
      </c>
      <c r="D3518" s="14" t="s">
        <v>217</v>
      </c>
      <c r="E3518" s="16">
        <v>587919.1</v>
      </c>
      <c r="F3518" s="17">
        <v>1</v>
      </c>
    </row>
    <row r="3519" spans="1:6" x14ac:dyDescent="0.25">
      <c r="A3519" s="14" t="str">
        <f t="shared" si="54"/>
        <v>89455208</v>
      </c>
      <c r="B3519" s="14" t="s">
        <v>7013</v>
      </c>
      <c r="C3519" s="14" t="s">
        <v>7014</v>
      </c>
      <c r="D3519" s="14" t="s">
        <v>217</v>
      </c>
      <c r="E3519" s="16">
        <v>1019767.33</v>
      </c>
      <c r="F3519" s="17">
        <v>1</v>
      </c>
    </row>
    <row r="3520" spans="1:6" x14ac:dyDescent="0.25">
      <c r="A3520" s="14" t="str">
        <f t="shared" si="54"/>
        <v>89476170</v>
      </c>
      <c r="B3520" s="14" t="s">
        <v>7015</v>
      </c>
      <c r="C3520" s="14" t="s">
        <v>7016</v>
      </c>
      <c r="D3520" s="14" t="s">
        <v>217</v>
      </c>
      <c r="E3520" s="16">
        <v>378480.61</v>
      </c>
      <c r="F3520" s="17">
        <v>1</v>
      </c>
    </row>
    <row r="3521" spans="1:6" x14ac:dyDescent="0.25">
      <c r="A3521" s="14" t="str">
        <f t="shared" si="54"/>
        <v>89640536</v>
      </c>
      <c r="B3521" s="18" t="s">
        <v>7017</v>
      </c>
      <c r="C3521" s="18" t="s">
        <v>7018</v>
      </c>
      <c r="D3521" s="18" t="s">
        <v>217</v>
      </c>
      <c r="E3521" s="20">
        <v>5619930.4699999997</v>
      </c>
      <c r="F3521" s="21">
        <v>1</v>
      </c>
    </row>
    <row r="3522" spans="1:6" x14ac:dyDescent="0.25">
      <c r="A3522" s="14" t="str">
        <f t="shared" si="54"/>
        <v>89646509</v>
      </c>
      <c r="B3522" s="18" t="s">
        <v>7019</v>
      </c>
      <c r="C3522" s="18" t="s">
        <v>7020</v>
      </c>
      <c r="D3522" s="18" t="s">
        <v>217</v>
      </c>
      <c r="E3522" s="20">
        <v>1588105.05</v>
      </c>
      <c r="F3522" s="21">
        <v>1</v>
      </c>
    </row>
    <row r="3523" spans="1:6" x14ac:dyDescent="0.25">
      <c r="A3523" s="14" t="str">
        <f t="shared" si="54"/>
        <v>89659254</v>
      </c>
      <c r="B3523" s="14" t="s">
        <v>7021</v>
      </c>
      <c r="C3523" s="14" t="s">
        <v>7022</v>
      </c>
      <c r="D3523" s="14" t="s">
        <v>217</v>
      </c>
      <c r="E3523" s="16">
        <v>1691231.21</v>
      </c>
      <c r="F3523" s="17">
        <v>1</v>
      </c>
    </row>
    <row r="3524" spans="1:6" x14ac:dyDescent="0.25">
      <c r="A3524" s="14" t="str">
        <f t="shared" si="54"/>
        <v>89667893</v>
      </c>
      <c r="B3524" s="18" t="s">
        <v>7023</v>
      </c>
      <c r="C3524" s="18" t="s">
        <v>7024</v>
      </c>
      <c r="D3524" s="18" t="s">
        <v>217</v>
      </c>
      <c r="E3524" s="20">
        <v>7651583.8799999999</v>
      </c>
      <c r="F3524" s="21">
        <v>1</v>
      </c>
    </row>
    <row r="3525" spans="1:6" x14ac:dyDescent="0.25">
      <c r="A3525" s="14" t="str">
        <f t="shared" si="54"/>
        <v>89753917</v>
      </c>
      <c r="B3525" s="14" t="s">
        <v>7025</v>
      </c>
      <c r="C3525" s="14" t="s">
        <v>7026</v>
      </c>
      <c r="D3525" s="14" t="s">
        <v>217</v>
      </c>
      <c r="E3525" s="16">
        <v>537482.38</v>
      </c>
      <c r="F3525" s="17">
        <v>1</v>
      </c>
    </row>
    <row r="3526" spans="1:6" x14ac:dyDescent="0.25">
      <c r="A3526" s="14" t="str">
        <f t="shared" si="54"/>
        <v>89781173</v>
      </c>
      <c r="B3526" s="18" t="s">
        <v>7027</v>
      </c>
      <c r="C3526" s="18" t="s">
        <v>7028</v>
      </c>
      <c r="D3526" s="18" t="s">
        <v>217</v>
      </c>
      <c r="E3526" s="20">
        <v>709591.6</v>
      </c>
      <c r="F3526" s="21">
        <v>1</v>
      </c>
    </row>
    <row r="3527" spans="1:6" x14ac:dyDescent="0.25">
      <c r="A3527" s="14" t="str">
        <f t="shared" ref="A3527:A3590" si="55">LEFT(SUBSTITUTE(SUBSTITUTE(SUBSTITUTE(SUBSTITUTE(TRIM(B3527),".",""),"/",""),"-","")," ",""), 8)</f>
        <v>89847370</v>
      </c>
      <c r="B3527" s="18" t="s">
        <v>7029</v>
      </c>
      <c r="C3527" s="18" t="s">
        <v>33</v>
      </c>
      <c r="D3527" s="18" t="s">
        <v>217</v>
      </c>
      <c r="E3527" s="20">
        <v>3033047.58</v>
      </c>
      <c r="F3527" s="21">
        <v>1</v>
      </c>
    </row>
    <row r="3528" spans="1:6" x14ac:dyDescent="0.25">
      <c r="A3528" s="14" t="str">
        <f t="shared" si="55"/>
        <v>90140468</v>
      </c>
      <c r="B3528" s="14" t="s">
        <v>7030</v>
      </c>
      <c r="C3528" s="14" t="s">
        <v>7031</v>
      </c>
      <c r="D3528" s="14" t="s">
        <v>217</v>
      </c>
      <c r="E3528" s="16">
        <v>6441933.9800000004</v>
      </c>
      <c r="F3528" s="17">
        <v>1</v>
      </c>
    </row>
    <row r="3529" spans="1:6" x14ac:dyDescent="0.25">
      <c r="A3529" s="14" t="str">
        <f t="shared" si="55"/>
        <v>90154204</v>
      </c>
      <c r="B3529" s="18" t="s">
        <v>7032</v>
      </c>
      <c r="C3529" s="18" t="s">
        <v>7033</v>
      </c>
      <c r="D3529" s="18" t="s">
        <v>217</v>
      </c>
      <c r="E3529" s="20">
        <v>430804.05</v>
      </c>
      <c r="F3529" s="21">
        <v>1</v>
      </c>
    </row>
    <row r="3530" spans="1:6" x14ac:dyDescent="0.25">
      <c r="A3530" s="14" t="str">
        <f t="shared" si="55"/>
        <v>90164377</v>
      </c>
      <c r="B3530" s="18" t="s">
        <v>7034</v>
      </c>
      <c r="C3530" s="18" t="s">
        <v>7035</v>
      </c>
      <c r="D3530" s="18" t="s">
        <v>217</v>
      </c>
      <c r="E3530" s="20">
        <v>36752.83</v>
      </c>
      <c r="F3530" s="21">
        <v>1</v>
      </c>
    </row>
    <row r="3531" spans="1:6" x14ac:dyDescent="0.25">
      <c r="A3531" s="14" t="str">
        <f t="shared" si="55"/>
        <v>90167107</v>
      </c>
      <c r="B3531" s="18" t="s">
        <v>7036</v>
      </c>
      <c r="C3531" s="18" t="s">
        <v>7037</v>
      </c>
      <c r="D3531" s="18" t="s">
        <v>217</v>
      </c>
      <c r="E3531" s="20">
        <v>2155518.16</v>
      </c>
      <c r="F3531" s="21">
        <v>1</v>
      </c>
    </row>
    <row r="3532" spans="1:6" x14ac:dyDescent="0.25">
      <c r="A3532" s="14" t="str">
        <f t="shared" si="55"/>
        <v>90352691</v>
      </c>
      <c r="B3532" s="18" t="s">
        <v>7038</v>
      </c>
      <c r="C3532" s="18" t="s">
        <v>7039</v>
      </c>
      <c r="D3532" s="18" t="s">
        <v>217</v>
      </c>
      <c r="E3532" s="20">
        <v>62090.39</v>
      </c>
      <c r="F3532" s="21">
        <v>1</v>
      </c>
    </row>
    <row r="3533" spans="1:6" x14ac:dyDescent="0.25">
      <c r="A3533" s="14" t="str">
        <f t="shared" si="55"/>
        <v>90468471</v>
      </c>
      <c r="B3533" s="18" t="s">
        <v>7040</v>
      </c>
      <c r="C3533" s="18" t="s">
        <v>7041</v>
      </c>
      <c r="D3533" s="18" t="s">
        <v>217</v>
      </c>
      <c r="E3533" s="20">
        <v>311542.21999999997</v>
      </c>
      <c r="F3533" s="21">
        <v>1</v>
      </c>
    </row>
    <row r="3534" spans="1:6" x14ac:dyDescent="0.25">
      <c r="A3534" s="14" t="str">
        <f t="shared" si="55"/>
        <v>90604414</v>
      </c>
      <c r="B3534" s="14" t="s">
        <v>7042</v>
      </c>
      <c r="C3534" s="14" t="s">
        <v>7043</v>
      </c>
      <c r="D3534" s="14" t="s">
        <v>217</v>
      </c>
      <c r="E3534" s="16">
        <v>3219252.06</v>
      </c>
      <c r="F3534" s="17">
        <v>1</v>
      </c>
    </row>
    <row r="3535" spans="1:6" x14ac:dyDescent="0.25">
      <c r="A3535" s="14" t="str">
        <f t="shared" si="55"/>
        <v>90899444</v>
      </c>
      <c r="B3535" s="18" t="s">
        <v>7044</v>
      </c>
      <c r="C3535" s="18" t="s">
        <v>7045</v>
      </c>
      <c r="D3535" s="18" t="s">
        <v>217</v>
      </c>
      <c r="E3535" s="20">
        <v>288326.53000000003</v>
      </c>
      <c r="F3535" s="21">
        <v>1</v>
      </c>
    </row>
    <row r="3536" spans="1:6" x14ac:dyDescent="0.25">
      <c r="A3536" s="14" t="str">
        <f t="shared" si="55"/>
        <v>90933482</v>
      </c>
      <c r="B3536" s="18" t="s">
        <v>7046</v>
      </c>
      <c r="C3536" s="18" t="s">
        <v>7047</v>
      </c>
      <c r="D3536" s="18" t="s">
        <v>217</v>
      </c>
      <c r="E3536" s="20">
        <v>485945.62</v>
      </c>
      <c r="F3536" s="21">
        <v>1</v>
      </c>
    </row>
    <row r="3537" spans="1:6" x14ac:dyDescent="0.25">
      <c r="A3537" s="14" t="str">
        <f t="shared" si="55"/>
        <v>90936774</v>
      </c>
      <c r="B3537" s="14" t="s">
        <v>7048</v>
      </c>
      <c r="C3537" s="14" t="s">
        <v>7049</v>
      </c>
      <c r="D3537" s="14" t="s">
        <v>217</v>
      </c>
      <c r="E3537" s="16">
        <v>341213.71</v>
      </c>
      <c r="F3537" s="17">
        <v>1</v>
      </c>
    </row>
    <row r="3538" spans="1:6" x14ac:dyDescent="0.25">
      <c r="A3538" s="14" t="str">
        <f t="shared" si="55"/>
        <v>90938713</v>
      </c>
      <c r="B3538" s="14" t="s">
        <v>7050</v>
      </c>
      <c r="C3538" s="14" t="s">
        <v>7051</v>
      </c>
      <c r="D3538" s="14" t="s">
        <v>217</v>
      </c>
      <c r="E3538" s="16">
        <v>3605821.55</v>
      </c>
      <c r="F3538" s="17">
        <v>1</v>
      </c>
    </row>
    <row r="3539" spans="1:6" x14ac:dyDescent="0.25">
      <c r="A3539" s="14" t="str">
        <f t="shared" si="55"/>
        <v>91024562</v>
      </c>
      <c r="B3539" s="14" t="s">
        <v>7052</v>
      </c>
      <c r="C3539" s="14" t="s">
        <v>34</v>
      </c>
      <c r="D3539" s="14" t="s">
        <v>217</v>
      </c>
      <c r="E3539" s="16">
        <v>18145.28</v>
      </c>
      <c r="F3539" s="17">
        <v>1</v>
      </c>
    </row>
    <row r="3540" spans="1:6" x14ac:dyDescent="0.25">
      <c r="A3540" s="14" t="str">
        <f t="shared" si="55"/>
        <v>91090936</v>
      </c>
      <c r="B3540" s="14" t="s">
        <v>7053</v>
      </c>
      <c r="C3540" s="14" t="s">
        <v>7054</v>
      </c>
      <c r="D3540" s="14" t="s">
        <v>217</v>
      </c>
      <c r="E3540" s="16">
        <v>15049149.189999999</v>
      </c>
      <c r="F3540" s="17">
        <v>1</v>
      </c>
    </row>
    <row r="3541" spans="1:6" x14ac:dyDescent="0.25">
      <c r="A3541" s="14" t="str">
        <f t="shared" si="55"/>
        <v>91100537</v>
      </c>
      <c r="B3541" s="18" t="s">
        <v>7055</v>
      </c>
      <c r="C3541" s="18" t="s">
        <v>7056</v>
      </c>
      <c r="D3541" s="18" t="s">
        <v>217</v>
      </c>
      <c r="E3541" s="20">
        <v>14264.9</v>
      </c>
      <c r="F3541" s="21">
        <v>1</v>
      </c>
    </row>
    <row r="3542" spans="1:6" x14ac:dyDescent="0.25">
      <c r="A3542" s="14" t="str">
        <f t="shared" si="55"/>
        <v>91154898</v>
      </c>
      <c r="B3542" s="14" t="s">
        <v>7057</v>
      </c>
      <c r="C3542" s="14" t="s">
        <v>7058</v>
      </c>
      <c r="D3542" s="14" t="s">
        <v>217</v>
      </c>
      <c r="E3542" s="16">
        <v>309760.65999999997</v>
      </c>
      <c r="F3542" s="17">
        <v>1</v>
      </c>
    </row>
    <row r="3543" spans="1:6" x14ac:dyDescent="0.25">
      <c r="A3543" s="14" t="str">
        <f t="shared" si="55"/>
        <v>91271767</v>
      </c>
      <c r="B3543" s="14" t="s">
        <v>7059</v>
      </c>
      <c r="C3543" s="14" t="s">
        <v>7060</v>
      </c>
      <c r="D3543" s="14" t="s">
        <v>217</v>
      </c>
      <c r="E3543" s="16">
        <v>2422109.5</v>
      </c>
      <c r="F3543" s="17">
        <v>1</v>
      </c>
    </row>
    <row r="3544" spans="1:6" x14ac:dyDescent="0.25">
      <c r="A3544" s="14" t="str">
        <f t="shared" si="55"/>
        <v>91335828</v>
      </c>
      <c r="B3544" s="18" t="s">
        <v>7061</v>
      </c>
      <c r="C3544" s="18" t="s">
        <v>7062</v>
      </c>
      <c r="D3544" s="18" t="s">
        <v>217</v>
      </c>
      <c r="E3544" s="20">
        <v>3411162.04</v>
      </c>
      <c r="F3544" s="21">
        <v>1</v>
      </c>
    </row>
    <row r="3545" spans="1:6" x14ac:dyDescent="0.25">
      <c r="A3545" s="14" t="str">
        <f t="shared" si="55"/>
        <v>91365718</v>
      </c>
      <c r="B3545" s="14" t="s">
        <v>7063</v>
      </c>
      <c r="C3545" s="14" t="s">
        <v>7064</v>
      </c>
      <c r="D3545" s="14" t="s">
        <v>217</v>
      </c>
      <c r="E3545" s="16">
        <v>21789531.300000001</v>
      </c>
      <c r="F3545" s="17">
        <v>1</v>
      </c>
    </row>
    <row r="3546" spans="1:6" x14ac:dyDescent="0.25">
      <c r="A3546" s="14" t="str">
        <f t="shared" si="55"/>
        <v>91495994</v>
      </c>
      <c r="B3546" s="18" t="s">
        <v>7065</v>
      </c>
      <c r="C3546" s="18" t="s">
        <v>7066</v>
      </c>
      <c r="D3546" s="18" t="s">
        <v>217</v>
      </c>
      <c r="E3546" s="20">
        <v>4094.84</v>
      </c>
      <c r="F3546" s="21">
        <v>1</v>
      </c>
    </row>
    <row r="3547" spans="1:6" x14ac:dyDescent="0.25">
      <c r="A3547" s="14" t="str">
        <f t="shared" si="55"/>
        <v>91616805</v>
      </c>
      <c r="B3547" s="14" t="s">
        <v>7067</v>
      </c>
      <c r="C3547" s="14" t="s">
        <v>7068</v>
      </c>
      <c r="D3547" s="14" t="s">
        <v>217</v>
      </c>
      <c r="E3547" s="16">
        <v>62525.38</v>
      </c>
      <c r="F3547" s="17">
        <v>1</v>
      </c>
    </row>
    <row r="3548" spans="1:6" x14ac:dyDescent="0.25">
      <c r="A3548" s="14" t="str">
        <f t="shared" si="55"/>
        <v>91682377</v>
      </c>
      <c r="B3548" s="18" t="s">
        <v>7069</v>
      </c>
      <c r="C3548" s="18" t="s">
        <v>7070</v>
      </c>
      <c r="D3548" s="18" t="s">
        <v>217</v>
      </c>
      <c r="E3548" s="19">
        <v>138.51</v>
      </c>
      <c r="F3548" s="21">
        <v>1</v>
      </c>
    </row>
    <row r="3549" spans="1:6" x14ac:dyDescent="0.25">
      <c r="A3549" s="14" t="str">
        <f t="shared" si="55"/>
        <v>91884957</v>
      </c>
      <c r="B3549" s="18" t="s">
        <v>7071</v>
      </c>
      <c r="C3549" s="18" t="s">
        <v>7072</v>
      </c>
      <c r="D3549" s="18" t="s">
        <v>217</v>
      </c>
      <c r="E3549" s="20">
        <v>19108700.390000001</v>
      </c>
      <c r="F3549" s="21">
        <v>1</v>
      </c>
    </row>
    <row r="3550" spans="1:6" x14ac:dyDescent="0.25">
      <c r="A3550" s="14" t="str">
        <f t="shared" si="55"/>
        <v>91945204</v>
      </c>
      <c r="B3550" s="18" t="s">
        <v>7073</v>
      </c>
      <c r="C3550" s="18" t="s">
        <v>7074</v>
      </c>
      <c r="D3550" s="18" t="s">
        <v>217</v>
      </c>
      <c r="E3550" s="20">
        <v>6731320.2999999998</v>
      </c>
      <c r="F3550" s="21">
        <v>1</v>
      </c>
    </row>
    <row r="3551" spans="1:6" x14ac:dyDescent="0.25">
      <c r="A3551" s="14" t="str">
        <f t="shared" si="55"/>
        <v>91996074</v>
      </c>
      <c r="B3551" s="14" t="s">
        <v>7075</v>
      </c>
      <c r="C3551" s="14" t="s">
        <v>7076</v>
      </c>
      <c r="D3551" s="14" t="s">
        <v>217</v>
      </c>
      <c r="E3551" s="16">
        <v>134595.65</v>
      </c>
      <c r="F3551" s="17">
        <v>1</v>
      </c>
    </row>
    <row r="3552" spans="1:6" x14ac:dyDescent="0.25">
      <c r="A3552" s="14" t="str">
        <f t="shared" si="55"/>
        <v>92021062</v>
      </c>
      <c r="B3552" s="18" t="s">
        <v>7077</v>
      </c>
      <c r="C3552" s="18" t="s">
        <v>7078</v>
      </c>
      <c r="D3552" s="18" t="s">
        <v>217</v>
      </c>
      <c r="E3552" s="20">
        <v>3084142.48</v>
      </c>
      <c r="F3552" s="21">
        <v>1</v>
      </c>
    </row>
    <row r="3553" spans="1:6" x14ac:dyDescent="0.25">
      <c r="A3553" s="14" t="str">
        <f t="shared" si="55"/>
        <v>92025303</v>
      </c>
      <c r="B3553" s="18" t="s">
        <v>7079</v>
      </c>
      <c r="C3553" s="18" t="s">
        <v>7080</v>
      </c>
      <c r="D3553" s="18" t="s">
        <v>217</v>
      </c>
      <c r="E3553" s="20">
        <v>12028.11</v>
      </c>
      <c r="F3553" s="21">
        <v>1</v>
      </c>
    </row>
    <row r="3554" spans="1:6" x14ac:dyDescent="0.25">
      <c r="A3554" s="14" t="str">
        <f t="shared" si="55"/>
        <v>92183615</v>
      </c>
      <c r="B3554" s="18" t="s">
        <v>7081</v>
      </c>
      <c r="C3554" s="18" t="s">
        <v>7082</v>
      </c>
      <c r="D3554" s="18" t="s">
        <v>217</v>
      </c>
      <c r="E3554" s="20">
        <v>3529252.7</v>
      </c>
      <c r="F3554" s="21">
        <v>1</v>
      </c>
    </row>
    <row r="3555" spans="1:6" x14ac:dyDescent="0.25">
      <c r="A3555" s="14" t="str">
        <f t="shared" si="55"/>
        <v>92192277</v>
      </c>
      <c r="B3555" s="14" t="s">
        <v>7083</v>
      </c>
      <c r="C3555" s="14" t="s">
        <v>7084</v>
      </c>
      <c r="D3555" s="14" t="s">
        <v>217</v>
      </c>
      <c r="E3555" s="16">
        <v>48187.38</v>
      </c>
      <c r="F3555" s="17">
        <v>1</v>
      </c>
    </row>
    <row r="3556" spans="1:6" x14ac:dyDescent="0.25">
      <c r="A3556" s="14" t="str">
        <f t="shared" si="55"/>
        <v>92202498</v>
      </c>
      <c r="B3556" s="14" t="s">
        <v>7085</v>
      </c>
      <c r="C3556" s="14" t="s">
        <v>7086</v>
      </c>
      <c r="D3556" s="14" t="s">
        <v>217</v>
      </c>
      <c r="E3556" s="16">
        <v>317862.05</v>
      </c>
      <c r="F3556" s="17">
        <v>1</v>
      </c>
    </row>
    <row r="3557" spans="1:6" x14ac:dyDescent="0.25">
      <c r="A3557" s="14" t="str">
        <f t="shared" si="55"/>
        <v>92204627</v>
      </c>
      <c r="B3557" s="14" t="s">
        <v>7087</v>
      </c>
      <c r="C3557" s="14" t="s">
        <v>7088</v>
      </c>
      <c r="D3557" s="14" t="s">
        <v>217</v>
      </c>
      <c r="E3557" s="16">
        <v>782692.54</v>
      </c>
      <c r="F3557" s="17">
        <v>1</v>
      </c>
    </row>
    <row r="3558" spans="1:6" x14ac:dyDescent="0.25">
      <c r="A3558" s="14" t="str">
        <f t="shared" si="55"/>
        <v>92219070</v>
      </c>
      <c r="B3558" s="14" t="s">
        <v>7089</v>
      </c>
      <c r="C3558" s="14" t="s">
        <v>35</v>
      </c>
      <c r="D3558" s="14" t="s">
        <v>217</v>
      </c>
      <c r="E3558" s="16">
        <v>47600212.450000003</v>
      </c>
      <c r="F3558" s="17">
        <v>1</v>
      </c>
    </row>
    <row r="3559" spans="1:6" x14ac:dyDescent="0.25">
      <c r="A3559" s="14" t="str">
        <f t="shared" si="55"/>
        <v>92219559</v>
      </c>
      <c r="B3559" s="18" t="s">
        <v>7090</v>
      </c>
      <c r="C3559" s="18" t="s">
        <v>36</v>
      </c>
      <c r="D3559" s="18" t="s">
        <v>217</v>
      </c>
      <c r="E3559" s="20">
        <v>33645438.100000001</v>
      </c>
      <c r="F3559" s="21">
        <v>1</v>
      </c>
    </row>
    <row r="3560" spans="1:6" x14ac:dyDescent="0.25">
      <c r="A3560" s="14" t="str">
        <f t="shared" si="55"/>
        <v>92404789</v>
      </c>
      <c r="B3560" s="18" t="s">
        <v>7091</v>
      </c>
      <c r="C3560" s="18" t="s">
        <v>7092</v>
      </c>
      <c r="D3560" s="18" t="s">
        <v>217</v>
      </c>
      <c r="E3560" s="20">
        <v>1437135.1</v>
      </c>
      <c r="F3560" s="21">
        <v>1</v>
      </c>
    </row>
    <row r="3561" spans="1:6" x14ac:dyDescent="0.25">
      <c r="A3561" s="14" t="str">
        <f t="shared" si="55"/>
        <v>92620921</v>
      </c>
      <c r="B3561" s="18" t="s">
        <v>7093</v>
      </c>
      <c r="C3561" s="18" t="s">
        <v>7094</v>
      </c>
      <c r="D3561" s="18" t="s">
        <v>217</v>
      </c>
      <c r="E3561" s="20">
        <v>871342.73</v>
      </c>
      <c r="F3561" s="21">
        <v>1</v>
      </c>
    </row>
    <row r="3562" spans="1:6" x14ac:dyDescent="0.25">
      <c r="A3562" s="14" t="str">
        <f t="shared" si="55"/>
        <v>92687961</v>
      </c>
      <c r="B3562" s="14" t="s">
        <v>7095</v>
      </c>
      <c r="C3562" s="14" t="s">
        <v>7096</v>
      </c>
      <c r="D3562" s="14" t="s">
        <v>217</v>
      </c>
      <c r="E3562" s="16">
        <v>390492.82</v>
      </c>
      <c r="F3562" s="17">
        <v>1</v>
      </c>
    </row>
    <row r="3563" spans="1:6" x14ac:dyDescent="0.25">
      <c r="A3563" s="14" t="str">
        <f t="shared" si="55"/>
        <v>92693134</v>
      </c>
      <c r="B3563" s="18" t="s">
        <v>7097</v>
      </c>
      <c r="C3563" s="18" t="s">
        <v>7098</v>
      </c>
      <c r="D3563" s="18" t="s">
        <v>217</v>
      </c>
      <c r="E3563" s="20">
        <v>203972.55</v>
      </c>
      <c r="F3563" s="21">
        <v>1</v>
      </c>
    </row>
    <row r="3564" spans="1:6" x14ac:dyDescent="0.25">
      <c r="A3564" s="14" t="str">
        <f t="shared" si="55"/>
        <v>92695022</v>
      </c>
      <c r="B3564" s="14" t="s">
        <v>7099</v>
      </c>
      <c r="C3564" s="14" t="s">
        <v>7100</v>
      </c>
      <c r="D3564" s="14" t="s">
        <v>217</v>
      </c>
      <c r="E3564" s="16">
        <v>17485841.510000002</v>
      </c>
      <c r="F3564" s="17">
        <v>1</v>
      </c>
    </row>
    <row r="3565" spans="1:6" x14ac:dyDescent="0.25">
      <c r="A3565" s="14" t="str">
        <f t="shared" si="55"/>
        <v>92697291</v>
      </c>
      <c r="B3565" s="14" t="s">
        <v>7101</v>
      </c>
      <c r="C3565" s="14" t="s">
        <v>7102</v>
      </c>
      <c r="D3565" s="14" t="s">
        <v>217</v>
      </c>
      <c r="E3565" s="16">
        <v>50936.66</v>
      </c>
      <c r="F3565" s="17">
        <v>1</v>
      </c>
    </row>
    <row r="3566" spans="1:6" x14ac:dyDescent="0.25">
      <c r="A3566" s="14" t="str">
        <f t="shared" si="55"/>
        <v>92713825</v>
      </c>
      <c r="B3566" s="14" t="s">
        <v>7103</v>
      </c>
      <c r="C3566" s="14" t="s">
        <v>7104</v>
      </c>
      <c r="D3566" s="14" t="s">
        <v>217</v>
      </c>
      <c r="E3566" s="16">
        <v>9515628.0700000003</v>
      </c>
      <c r="F3566" s="17">
        <v>1</v>
      </c>
    </row>
    <row r="3567" spans="1:6" x14ac:dyDescent="0.25">
      <c r="A3567" s="14" t="str">
        <f t="shared" si="55"/>
        <v>92740539</v>
      </c>
      <c r="B3567" s="14" t="s">
        <v>7105</v>
      </c>
      <c r="C3567" s="14" t="s">
        <v>7106</v>
      </c>
      <c r="D3567" s="14" t="s">
        <v>217</v>
      </c>
      <c r="E3567" s="16">
        <v>64270503.200000003</v>
      </c>
      <c r="F3567" s="17">
        <v>1</v>
      </c>
    </row>
    <row r="3568" spans="1:6" x14ac:dyDescent="0.25">
      <c r="A3568" s="14" t="str">
        <f t="shared" si="55"/>
        <v>92743558</v>
      </c>
      <c r="B3568" s="18" t="s">
        <v>7107</v>
      </c>
      <c r="C3568" s="18" t="s">
        <v>7108</v>
      </c>
      <c r="D3568" s="18" t="s">
        <v>217</v>
      </c>
      <c r="E3568" s="20">
        <v>28941022.559999999</v>
      </c>
      <c r="F3568" s="21">
        <v>1</v>
      </c>
    </row>
    <row r="3569" spans="1:8" x14ac:dyDescent="0.25">
      <c r="A3569" s="14" t="str">
        <f t="shared" si="55"/>
        <v>92746072</v>
      </c>
      <c r="B3569" s="18" t="s">
        <v>7109</v>
      </c>
      <c r="C3569" s="18" t="s">
        <v>7110</v>
      </c>
      <c r="D3569" s="18" t="s">
        <v>217</v>
      </c>
      <c r="E3569" s="20">
        <v>23936458.390000001</v>
      </c>
      <c r="F3569" s="21">
        <v>1</v>
      </c>
    </row>
    <row r="3570" spans="1:8" x14ac:dyDescent="0.25">
      <c r="A3570" s="14" t="str">
        <f t="shared" si="55"/>
        <v>92781046</v>
      </c>
      <c r="B3570" s="18" t="s">
        <v>7111</v>
      </c>
      <c r="C3570" s="18" t="s">
        <v>7112</v>
      </c>
      <c r="D3570" s="18" t="s">
        <v>217</v>
      </c>
      <c r="E3570" s="20">
        <v>1410237.64</v>
      </c>
      <c r="F3570" s="21">
        <v>1</v>
      </c>
    </row>
    <row r="3571" spans="1:8" x14ac:dyDescent="0.25">
      <c r="A3571" s="14" t="str">
        <f t="shared" si="55"/>
        <v>92815000</v>
      </c>
      <c r="B3571" s="14" t="s">
        <v>7113</v>
      </c>
      <c r="C3571" s="14" t="s">
        <v>32</v>
      </c>
      <c r="D3571" s="14" t="s">
        <v>217</v>
      </c>
      <c r="E3571" s="16">
        <v>469974.82</v>
      </c>
      <c r="F3571" s="17">
        <v>1</v>
      </c>
      <c r="H3571">
        <f>E3571*12</f>
        <v>5639697.8399999999</v>
      </c>
    </row>
    <row r="3572" spans="1:8" x14ac:dyDescent="0.25">
      <c r="A3572" s="14" t="str">
        <f t="shared" si="55"/>
        <v>92820604</v>
      </c>
      <c r="B3572" s="18" t="s">
        <v>7114</v>
      </c>
      <c r="C3572" s="18" t="s">
        <v>7115</v>
      </c>
      <c r="D3572" s="18" t="s">
        <v>217</v>
      </c>
      <c r="E3572" s="20">
        <v>187532861.68000001</v>
      </c>
      <c r="F3572" s="21">
        <v>1</v>
      </c>
    </row>
    <row r="3573" spans="1:8" x14ac:dyDescent="0.25">
      <c r="A3573" s="14" t="str">
        <f t="shared" si="55"/>
        <v>92831163</v>
      </c>
      <c r="B3573" s="14" t="s">
        <v>7116</v>
      </c>
      <c r="C3573" s="14" t="s">
        <v>7117</v>
      </c>
      <c r="D3573" s="14" t="s">
        <v>217</v>
      </c>
      <c r="E3573" s="16">
        <v>109635032.81</v>
      </c>
      <c r="F3573" s="17">
        <v>1</v>
      </c>
    </row>
    <row r="3574" spans="1:8" x14ac:dyDescent="0.25">
      <c r="A3574" s="14" t="str">
        <f t="shared" si="55"/>
        <v>92831163</v>
      </c>
      <c r="B3574" s="18" t="s">
        <v>7118</v>
      </c>
      <c r="C3574" s="18" t="s">
        <v>7117</v>
      </c>
      <c r="D3574" s="18" t="s">
        <v>217</v>
      </c>
      <c r="E3574" s="20">
        <v>5880026.3899999997</v>
      </c>
      <c r="F3574" s="21">
        <v>1</v>
      </c>
    </row>
    <row r="3575" spans="1:8" x14ac:dyDescent="0.25">
      <c r="A3575" s="14" t="str">
        <f t="shared" si="55"/>
        <v>92898550</v>
      </c>
      <c r="B3575" s="18" t="s">
        <v>7119</v>
      </c>
      <c r="C3575" s="18" t="s">
        <v>7120</v>
      </c>
      <c r="D3575" s="18" t="s">
        <v>217</v>
      </c>
      <c r="E3575" s="20">
        <v>88447491.75</v>
      </c>
      <c r="F3575" s="21">
        <v>1</v>
      </c>
    </row>
    <row r="3576" spans="1:8" x14ac:dyDescent="0.25">
      <c r="A3576" s="14" t="str">
        <f t="shared" si="55"/>
        <v>92904044</v>
      </c>
      <c r="B3576" s="14" t="s">
        <v>7121</v>
      </c>
      <c r="C3576" s="14" t="s">
        <v>7122</v>
      </c>
      <c r="D3576" s="14" t="s">
        <v>217</v>
      </c>
      <c r="E3576" s="16">
        <v>18923.43</v>
      </c>
      <c r="F3576" s="17">
        <v>1</v>
      </c>
    </row>
    <row r="3577" spans="1:8" x14ac:dyDescent="0.25">
      <c r="A3577" s="14" t="str">
        <f t="shared" si="55"/>
        <v>92943901</v>
      </c>
      <c r="B3577" s="18" t="s">
        <v>7123</v>
      </c>
      <c r="C3577" s="18" t="s">
        <v>7124</v>
      </c>
      <c r="D3577" s="18" t="s">
        <v>217</v>
      </c>
      <c r="E3577" s="20">
        <v>556543.51</v>
      </c>
      <c r="F3577" s="21">
        <v>1</v>
      </c>
    </row>
    <row r="3578" spans="1:8" x14ac:dyDescent="0.25">
      <c r="A3578" s="14" t="str">
        <f t="shared" si="55"/>
        <v>93316594</v>
      </c>
      <c r="B3578" s="18" t="s">
        <v>7125</v>
      </c>
      <c r="C3578" s="18" t="s">
        <v>7126</v>
      </c>
      <c r="D3578" s="18" t="s">
        <v>217</v>
      </c>
      <c r="E3578" s="20">
        <v>333667.53000000003</v>
      </c>
      <c r="F3578" s="21">
        <v>1</v>
      </c>
    </row>
    <row r="3579" spans="1:8" x14ac:dyDescent="0.25">
      <c r="A3579" s="14" t="str">
        <f t="shared" si="55"/>
        <v>93664464</v>
      </c>
      <c r="B3579" s="18" t="s">
        <v>7127</v>
      </c>
      <c r="C3579" s="18" t="s">
        <v>7128</v>
      </c>
      <c r="D3579" s="18" t="s">
        <v>217</v>
      </c>
      <c r="E3579" s="20">
        <v>897558.28</v>
      </c>
      <c r="F3579" s="21">
        <v>1</v>
      </c>
    </row>
    <row r="3580" spans="1:8" x14ac:dyDescent="0.25">
      <c r="A3580" s="14" t="str">
        <f t="shared" si="55"/>
        <v>93850238</v>
      </c>
      <c r="B3580" s="14" t="s">
        <v>7129</v>
      </c>
      <c r="C3580" s="14" t="s">
        <v>7130</v>
      </c>
      <c r="D3580" s="14" t="s">
        <v>217</v>
      </c>
      <c r="E3580" s="16">
        <v>146343.38</v>
      </c>
      <c r="F3580" s="17">
        <v>1</v>
      </c>
    </row>
    <row r="3581" spans="1:8" x14ac:dyDescent="0.25">
      <c r="A3581" s="14" t="str">
        <f t="shared" si="55"/>
        <v>93850238</v>
      </c>
      <c r="B3581" s="18" t="s">
        <v>7131</v>
      </c>
      <c r="C3581" s="18" t="s">
        <v>7130</v>
      </c>
      <c r="D3581" s="18" t="s">
        <v>217</v>
      </c>
      <c r="E3581" s="20">
        <v>14829.93</v>
      </c>
      <c r="F3581" s="21">
        <v>1</v>
      </c>
    </row>
    <row r="3582" spans="1:8" x14ac:dyDescent="0.25">
      <c r="A3582" s="14" t="str">
        <f t="shared" si="55"/>
        <v>94449907</v>
      </c>
      <c r="B3582" s="18" t="s">
        <v>7132</v>
      </c>
      <c r="C3582" s="18" t="s">
        <v>7133</v>
      </c>
      <c r="D3582" s="18" t="s">
        <v>217</v>
      </c>
      <c r="E3582" s="20">
        <v>762253.82</v>
      </c>
      <c r="F3582" s="21">
        <v>1</v>
      </c>
    </row>
    <row r="3583" spans="1:8" x14ac:dyDescent="0.25">
      <c r="A3583" s="14" t="str">
        <f t="shared" si="55"/>
        <v>94757986</v>
      </c>
      <c r="B3583" s="14" t="s">
        <v>7134</v>
      </c>
      <c r="C3583" s="14" t="s">
        <v>7135</v>
      </c>
      <c r="D3583" s="14" t="s">
        <v>217</v>
      </c>
      <c r="E3583" s="16">
        <v>25266800.850000001</v>
      </c>
      <c r="F3583" s="17">
        <v>1</v>
      </c>
    </row>
    <row r="3584" spans="1:8" x14ac:dyDescent="0.25">
      <c r="A3584" s="14" t="str">
        <f t="shared" si="55"/>
        <v>94795804</v>
      </c>
      <c r="B3584" s="14" t="s">
        <v>7136</v>
      </c>
      <c r="C3584" s="14" t="s">
        <v>7137</v>
      </c>
      <c r="D3584" s="14" t="s">
        <v>217</v>
      </c>
      <c r="E3584" s="16">
        <v>974347.88</v>
      </c>
      <c r="F3584" s="17">
        <v>1</v>
      </c>
    </row>
    <row r="3585" spans="1:6" x14ac:dyDescent="0.25">
      <c r="A3585" s="14" t="str">
        <f t="shared" si="55"/>
        <v>94862265</v>
      </c>
      <c r="B3585" s="14" t="s">
        <v>7138</v>
      </c>
      <c r="C3585" s="14" t="s">
        <v>31</v>
      </c>
      <c r="D3585" s="14" t="s">
        <v>217</v>
      </c>
      <c r="E3585" s="16">
        <v>177723218.68000001</v>
      </c>
      <c r="F3585" s="17">
        <v>1</v>
      </c>
    </row>
    <row r="3586" spans="1:6" x14ac:dyDescent="0.25">
      <c r="A3586" s="14" t="str">
        <f t="shared" si="55"/>
        <v>94869302</v>
      </c>
      <c r="B3586" s="14" t="s">
        <v>7139</v>
      </c>
      <c r="C3586" s="14" t="s">
        <v>7140</v>
      </c>
      <c r="D3586" s="14" t="s">
        <v>217</v>
      </c>
      <c r="E3586" s="16">
        <v>887961.34</v>
      </c>
      <c r="F3586" s="17">
        <v>1</v>
      </c>
    </row>
    <row r="3587" spans="1:6" x14ac:dyDescent="0.25">
      <c r="A3587" s="14" t="str">
        <f t="shared" si="55"/>
        <v>94925799</v>
      </c>
      <c r="B3587" s="18" t="s">
        <v>7141</v>
      </c>
      <c r="C3587" s="18" t="s">
        <v>7142</v>
      </c>
      <c r="D3587" s="18" t="s">
        <v>217</v>
      </c>
      <c r="E3587" s="20">
        <v>2087982.48</v>
      </c>
      <c r="F3587" s="21">
        <v>1</v>
      </c>
    </row>
    <row r="3588" spans="1:6" x14ac:dyDescent="0.25">
      <c r="A3588" s="14" t="str">
        <f t="shared" si="55"/>
        <v>94935996</v>
      </c>
      <c r="B3588" s="18" t="s">
        <v>7143</v>
      </c>
      <c r="C3588" s="18" t="s">
        <v>7144</v>
      </c>
      <c r="D3588" s="18" t="s">
        <v>209</v>
      </c>
      <c r="E3588" s="19">
        <v>219.52</v>
      </c>
      <c r="F3588" s="21">
        <v>1</v>
      </c>
    </row>
    <row r="3589" spans="1:6" x14ac:dyDescent="0.25">
      <c r="A3589" s="14" t="str">
        <f t="shared" si="55"/>
        <v>94964392</v>
      </c>
      <c r="B3589" s="14" t="s">
        <v>7145</v>
      </c>
      <c r="C3589" s="14" t="s">
        <v>7146</v>
      </c>
      <c r="D3589" s="14" t="s">
        <v>217</v>
      </c>
      <c r="E3589" s="16">
        <v>1275242.9099999999</v>
      </c>
      <c r="F3589" s="17">
        <v>1</v>
      </c>
    </row>
    <row r="3590" spans="1:6" x14ac:dyDescent="0.25">
      <c r="A3590" s="14" t="str">
        <f t="shared" si="55"/>
        <v>95112066</v>
      </c>
      <c r="B3590" s="14" t="s">
        <v>7147</v>
      </c>
      <c r="C3590" s="14" t="s">
        <v>7148</v>
      </c>
      <c r="D3590" s="14" t="s">
        <v>217</v>
      </c>
      <c r="E3590" s="16">
        <v>11868066.59</v>
      </c>
      <c r="F3590" s="17">
        <v>1</v>
      </c>
    </row>
    <row r="3591" spans="1:6" x14ac:dyDescent="0.25">
      <c r="A3591" s="14" t="str">
        <f t="shared" ref="A3591:A3640" si="56">LEFT(SUBSTITUTE(SUBSTITUTE(SUBSTITUTE(SUBSTITUTE(TRIM(B3591),".",""),"/",""),"-","")," ",""), 8)</f>
        <v>95122230</v>
      </c>
      <c r="B3591" s="14" t="s">
        <v>7149</v>
      </c>
      <c r="C3591" s="14" t="s">
        <v>7150</v>
      </c>
      <c r="D3591" s="14" t="s">
        <v>217</v>
      </c>
      <c r="E3591" s="16">
        <v>2009.65</v>
      </c>
      <c r="F3591" s="17">
        <v>1</v>
      </c>
    </row>
    <row r="3592" spans="1:6" x14ac:dyDescent="0.25">
      <c r="A3592" s="14" t="str">
        <f t="shared" si="56"/>
        <v>95196044</v>
      </c>
      <c r="B3592" s="14" t="s">
        <v>7151</v>
      </c>
      <c r="C3592" s="14" t="s">
        <v>7152</v>
      </c>
      <c r="D3592" s="14" t="s">
        <v>217</v>
      </c>
      <c r="E3592" s="16">
        <v>85884.22</v>
      </c>
      <c r="F3592" s="17">
        <v>1</v>
      </c>
    </row>
    <row r="3593" spans="1:6" x14ac:dyDescent="0.25">
      <c r="A3593" s="14" t="str">
        <f t="shared" si="56"/>
        <v>95281929</v>
      </c>
      <c r="B3593" s="18" t="s">
        <v>7153</v>
      </c>
      <c r="C3593" s="18" t="s">
        <v>7154</v>
      </c>
      <c r="D3593" s="18" t="s">
        <v>217</v>
      </c>
      <c r="E3593" s="20">
        <v>44951236.18</v>
      </c>
      <c r="F3593" s="21">
        <v>1</v>
      </c>
    </row>
    <row r="3594" spans="1:6" x14ac:dyDescent="0.25">
      <c r="A3594" s="14" t="str">
        <f t="shared" si="56"/>
        <v>95324265</v>
      </c>
      <c r="B3594" s="14" t="s">
        <v>7155</v>
      </c>
      <c r="C3594" s="14" t="s">
        <v>7156</v>
      </c>
      <c r="D3594" s="14" t="s">
        <v>217</v>
      </c>
      <c r="E3594" s="16">
        <v>2391348.94</v>
      </c>
      <c r="F3594" s="17">
        <v>1</v>
      </c>
    </row>
    <row r="3595" spans="1:6" x14ac:dyDescent="0.25">
      <c r="A3595" s="14" t="str">
        <f t="shared" si="56"/>
        <v>95356473</v>
      </c>
      <c r="B3595" s="14" t="s">
        <v>7157</v>
      </c>
      <c r="C3595" s="14" t="s">
        <v>7158</v>
      </c>
      <c r="D3595" s="14" t="s">
        <v>217</v>
      </c>
      <c r="E3595" s="16">
        <v>122707.82</v>
      </c>
      <c r="F3595" s="17">
        <v>1</v>
      </c>
    </row>
    <row r="3596" spans="1:6" x14ac:dyDescent="0.25">
      <c r="A3596" s="14" t="str">
        <f t="shared" si="56"/>
        <v>95610887</v>
      </c>
      <c r="B3596" s="18" t="s">
        <v>7159</v>
      </c>
      <c r="C3596" s="18" t="s">
        <v>7160</v>
      </c>
      <c r="D3596" s="18" t="s">
        <v>217</v>
      </c>
      <c r="E3596" s="20">
        <v>366439503.14999998</v>
      </c>
      <c r="F3596" s="21">
        <v>1</v>
      </c>
    </row>
    <row r="3597" spans="1:6" x14ac:dyDescent="0.25">
      <c r="A3597" s="14" t="str">
        <f t="shared" si="56"/>
        <v>95615381</v>
      </c>
      <c r="B3597" s="18" t="s">
        <v>7161</v>
      </c>
      <c r="C3597" s="18" t="s">
        <v>7162</v>
      </c>
      <c r="D3597" s="18" t="s">
        <v>217</v>
      </c>
      <c r="E3597" s="20">
        <v>4855372.71</v>
      </c>
      <c r="F3597" s="21">
        <v>1</v>
      </c>
    </row>
    <row r="3598" spans="1:6" x14ac:dyDescent="0.25">
      <c r="A3598" s="14" t="str">
        <f t="shared" si="56"/>
        <v>95641007</v>
      </c>
      <c r="B3598" s="18" t="s">
        <v>7163</v>
      </c>
      <c r="C3598" s="18" t="s">
        <v>2673</v>
      </c>
      <c r="D3598" s="18" t="s">
        <v>214</v>
      </c>
      <c r="E3598" s="20">
        <v>14860926.02</v>
      </c>
      <c r="F3598" s="21">
        <v>1</v>
      </c>
    </row>
    <row r="3599" spans="1:6" x14ac:dyDescent="0.25">
      <c r="A3599" s="14" t="str">
        <f t="shared" si="56"/>
        <v>95790390</v>
      </c>
      <c r="B3599" s="14" t="s">
        <v>7164</v>
      </c>
      <c r="C3599" s="14" t="s">
        <v>7165</v>
      </c>
      <c r="D3599" s="14" t="s">
        <v>209</v>
      </c>
      <c r="E3599" s="16">
        <v>160867.45000000001</v>
      </c>
      <c r="F3599" s="17">
        <v>1</v>
      </c>
    </row>
    <row r="3600" spans="1:6" x14ac:dyDescent="0.25">
      <c r="A3600" s="14" t="str">
        <f t="shared" si="56"/>
        <v>95818894</v>
      </c>
      <c r="B3600" s="18" t="s">
        <v>7166</v>
      </c>
      <c r="C3600" s="18" t="s">
        <v>7167</v>
      </c>
      <c r="D3600" s="18" t="s">
        <v>217</v>
      </c>
      <c r="E3600" s="20">
        <v>808652.80000000005</v>
      </c>
      <c r="F3600" s="21">
        <v>1</v>
      </c>
    </row>
    <row r="3601" spans="1:6" x14ac:dyDescent="0.25">
      <c r="A3601" s="14" t="str">
        <f t="shared" si="56"/>
        <v>95991113</v>
      </c>
      <c r="B3601" s="18" t="s">
        <v>7168</v>
      </c>
      <c r="C3601" s="18" t="s">
        <v>7169</v>
      </c>
      <c r="D3601" s="18" t="s">
        <v>209</v>
      </c>
      <c r="E3601" s="20">
        <v>5237560.88</v>
      </c>
      <c r="F3601" s="21">
        <v>1</v>
      </c>
    </row>
    <row r="3602" spans="1:6" x14ac:dyDescent="0.25">
      <c r="A3602" s="14" t="str">
        <f t="shared" si="56"/>
        <v>96014600</v>
      </c>
      <c r="B3602" s="14" t="s">
        <v>7170</v>
      </c>
      <c r="C3602" s="14" t="s">
        <v>7171</v>
      </c>
      <c r="D3602" s="14" t="s">
        <v>217</v>
      </c>
      <c r="E3602" s="16">
        <v>13124372.75</v>
      </c>
      <c r="F3602" s="17">
        <v>1</v>
      </c>
    </row>
    <row r="3603" spans="1:6" x14ac:dyDescent="0.25">
      <c r="A3603" s="14" t="str">
        <f t="shared" si="56"/>
        <v>96036272</v>
      </c>
      <c r="B3603" s="14" t="s">
        <v>7172</v>
      </c>
      <c r="C3603" s="14" t="s">
        <v>7173</v>
      </c>
      <c r="D3603" s="14" t="s">
        <v>217</v>
      </c>
      <c r="E3603" s="16">
        <v>32741.29</v>
      </c>
      <c r="F3603" s="17">
        <v>1</v>
      </c>
    </row>
    <row r="3604" spans="1:6" x14ac:dyDescent="0.25">
      <c r="A3604" s="14" t="str">
        <f t="shared" si="56"/>
        <v>96039581</v>
      </c>
      <c r="B3604" s="14" t="s">
        <v>7174</v>
      </c>
      <c r="C3604" s="14" t="s">
        <v>3205</v>
      </c>
      <c r="D3604" s="14" t="s">
        <v>217</v>
      </c>
      <c r="E3604" s="16">
        <v>44816112.140000001</v>
      </c>
      <c r="F3604" s="17">
        <v>1</v>
      </c>
    </row>
    <row r="3605" spans="1:6" x14ac:dyDescent="0.25">
      <c r="A3605" s="14" t="str">
        <f t="shared" si="56"/>
        <v>96210471</v>
      </c>
      <c r="B3605" s="18" t="s">
        <v>7175</v>
      </c>
      <c r="C3605" s="18" t="s">
        <v>7176</v>
      </c>
      <c r="D3605" s="18" t="s">
        <v>217</v>
      </c>
      <c r="E3605" s="20">
        <v>35937275.670000002</v>
      </c>
      <c r="F3605" s="21">
        <v>1</v>
      </c>
    </row>
    <row r="3606" spans="1:6" x14ac:dyDescent="0.25">
      <c r="A3606" s="14" t="str">
        <f t="shared" si="56"/>
        <v>96291380</v>
      </c>
      <c r="B3606" s="14" t="s">
        <v>7177</v>
      </c>
      <c r="C3606" s="14" t="s">
        <v>7178</v>
      </c>
      <c r="D3606" s="14" t="s">
        <v>60</v>
      </c>
      <c r="E3606" s="16">
        <v>14553.93</v>
      </c>
      <c r="F3606" s="17">
        <v>1</v>
      </c>
    </row>
    <row r="3607" spans="1:6" x14ac:dyDescent="0.25">
      <c r="A3607" s="14" t="str">
        <f t="shared" si="56"/>
        <v>96294442</v>
      </c>
      <c r="B3607" s="14" t="s">
        <v>7179</v>
      </c>
      <c r="C3607" s="14" t="s">
        <v>7180</v>
      </c>
      <c r="D3607" s="14" t="s">
        <v>60</v>
      </c>
      <c r="E3607" s="16">
        <v>31570.5</v>
      </c>
      <c r="F3607" s="17">
        <v>1</v>
      </c>
    </row>
    <row r="3608" spans="1:6" x14ac:dyDescent="0.25">
      <c r="A3608" s="14" t="str">
        <f t="shared" si="56"/>
        <v>96488424</v>
      </c>
      <c r="B3608" s="18" t="s">
        <v>7181</v>
      </c>
      <c r="C3608" s="18" t="s">
        <v>7182</v>
      </c>
      <c r="D3608" s="18" t="s">
        <v>60</v>
      </c>
      <c r="E3608" s="20">
        <v>9230.02</v>
      </c>
      <c r="F3608" s="21">
        <v>1</v>
      </c>
    </row>
    <row r="3609" spans="1:6" x14ac:dyDescent="0.25">
      <c r="A3609" s="14" t="str">
        <f t="shared" si="56"/>
        <v>96489422</v>
      </c>
      <c r="B3609" s="14" t="s">
        <v>7183</v>
      </c>
      <c r="C3609" s="14" t="s">
        <v>7184</v>
      </c>
      <c r="D3609" s="14" t="s">
        <v>60</v>
      </c>
      <c r="E3609" s="16">
        <v>4999517.58</v>
      </c>
      <c r="F3609" s="17">
        <v>1</v>
      </c>
    </row>
    <row r="3610" spans="1:6" x14ac:dyDescent="0.25">
      <c r="A3610" s="14" t="str">
        <f t="shared" si="56"/>
        <v>96496153</v>
      </c>
      <c r="B3610" s="14" t="s">
        <v>7185</v>
      </c>
      <c r="C3610" s="14" t="s">
        <v>7186</v>
      </c>
      <c r="D3610" s="14" t="s">
        <v>60</v>
      </c>
      <c r="E3610" s="16">
        <v>243433.18</v>
      </c>
      <c r="F3610" s="17">
        <v>1</v>
      </c>
    </row>
    <row r="3611" spans="1:6" x14ac:dyDescent="0.25">
      <c r="A3611" s="14" t="str">
        <f t="shared" si="56"/>
        <v>96593322</v>
      </c>
      <c r="B3611" s="14" t="s">
        <v>7187</v>
      </c>
      <c r="C3611" s="14" t="s">
        <v>7188</v>
      </c>
      <c r="D3611" s="14" t="s">
        <v>217</v>
      </c>
      <c r="E3611" s="16">
        <v>3774231.15</v>
      </c>
      <c r="F3611" s="17">
        <v>1</v>
      </c>
    </row>
    <row r="3612" spans="1:6" x14ac:dyDescent="0.25">
      <c r="A3612" s="14" t="str">
        <f t="shared" si="56"/>
        <v>96653894</v>
      </c>
      <c r="B3612" s="14" t="s">
        <v>7189</v>
      </c>
      <c r="C3612" s="14" t="s">
        <v>7190</v>
      </c>
      <c r="D3612" s="14" t="s">
        <v>60</v>
      </c>
      <c r="E3612" s="16">
        <v>15217800.43</v>
      </c>
      <c r="F3612" s="17">
        <v>1</v>
      </c>
    </row>
    <row r="3613" spans="1:6" x14ac:dyDescent="0.25">
      <c r="A3613" s="14" t="str">
        <f t="shared" si="56"/>
        <v>96681069</v>
      </c>
      <c r="B3613" s="18" t="s">
        <v>7191</v>
      </c>
      <c r="C3613" s="18" t="s">
        <v>7192</v>
      </c>
      <c r="D3613" s="18" t="s">
        <v>217</v>
      </c>
      <c r="E3613" s="20">
        <v>5755175.54</v>
      </c>
      <c r="F3613" s="21">
        <v>1</v>
      </c>
    </row>
    <row r="3614" spans="1:6" x14ac:dyDescent="0.25">
      <c r="A3614" s="14" t="str">
        <f t="shared" si="56"/>
        <v>96704655</v>
      </c>
      <c r="B3614" s="18" t="s">
        <v>7193</v>
      </c>
      <c r="C3614" s="18" t="s">
        <v>7194</v>
      </c>
      <c r="D3614" s="18" t="s">
        <v>249</v>
      </c>
      <c r="E3614" s="20">
        <v>96206.63</v>
      </c>
      <c r="F3614" s="21">
        <v>1</v>
      </c>
    </row>
    <row r="3615" spans="1:6" x14ac:dyDescent="0.25">
      <c r="A3615" s="14" t="str">
        <f t="shared" si="56"/>
        <v>96706718</v>
      </c>
      <c r="B3615" s="14" t="s">
        <v>7195</v>
      </c>
      <c r="C3615" s="14" t="s">
        <v>7196</v>
      </c>
      <c r="D3615" s="14" t="s">
        <v>249</v>
      </c>
      <c r="E3615" s="16">
        <v>20952163.960000001</v>
      </c>
      <c r="F3615" s="17">
        <v>1</v>
      </c>
    </row>
    <row r="3616" spans="1:6" x14ac:dyDescent="0.25">
      <c r="A3616" s="14" t="str">
        <f t="shared" si="56"/>
        <v>96752860</v>
      </c>
      <c r="B3616" s="14" t="s">
        <v>7197</v>
      </c>
      <c r="C3616" s="14" t="s">
        <v>7198</v>
      </c>
      <c r="D3616" s="14" t="s">
        <v>217</v>
      </c>
      <c r="E3616" s="16">
        <v>44951.95</v>
      </c>
      <c r="F3616" s="17">
        <v>1</v>
      </c>
    </row>
    <row r="3617" spans="1:6" x14ac:dyDescent="0.25">
      <c r="A3617" s="14" t="str">
        <f t="shared" si="56"/>
        <v>96756713</v>
      </c>
      <c r="B3617" s="14" t="s">
        <v>7199</v>
      </c>
      <c r="C3617" s="14" t="s">
        <v>7200</v>
      </c>
      <c r="D3617" s="14" t="s">
        <v>249</v>
      </c>
      <c r="E3617" s="16">
        <v>126790</v>
      </c>
      <c r="F3617" s="17">
        <v>1</v>
      </c>
    </row>
    <row r="3618" spans="1:6" x14ac:dyDescent="0.25">
      <c r="A3618" s="14" t="str">
        <f t="shared" si="56"/>
        <v>96778279</v>
      </c>
      <c r="B3618" s="18" t="s">
        <v>7201</v>
      </c>
      <c r="C3618" s="18" t="s">
        <v>7202</v>
      </c>
      <c r="D3618" s="18" t="s">
        <v>249</v>
      </c>
      <c r="E3618" s="20">
        <v>22432.79</v>
      </c>
      <c r="F3618" s="21">
        <v>1</v>
      </c>
    </row>
    <row r="3619" spans="1:6" x14ac:dyDescent="0.25">
      <c r="A3619" s="14" t="str">
        <f t="shared" si="56"/>
        <v>96821400</v>
      </c>
      <c r="B3619" s="18" t="s">
        <v>7203</v>
      </c>
      <c r="C3619" s="18" t="s">
        <v>7204</v>
      </c>
      <c r="D3619" s="18" t="s">
        <v>249</v>
      </c>
      <c r="E3619" s="20">
        <v>9462988.1400000006</v>
      </c>
      <c r="F3619" s="21">
        <v>1</v>
      </c>
    </row>
    <row r="3620" spans="1:6" x14ac:dyDescent="0.25">
      <c r="A3620" s="14" t="str">
        <f t="shared" si="56"/>
        <v>96825005</v>
      </c>
      <c r="B3620" s="18" t="s">
        <v>7205</v>
      </c>
      <c r="C3620" s="18" t="s">
        <v>7206</v>
      </c>
      <c r="D3620" s="18" t="s">
        <v>249</v>
      </c>
      <c r="E3620" s="20">
        <v>87225</v>
      </c>
      <c r="F3620" s="21">
        <v>1</v>
      </c>
    </row>
    <row r="3621" spans="1:6" x14ac:dyDescent="0.25">
      <c r="A3621" s="14" t="str">
        <f t="shared" si="56"/>
        <v>96915657</v>
      </c>
      <c r="B3621" s="14" t="s">
        <v>7207</v>
      </c>
      <c r="C3621" s="14" t="s">
        <v>7208</v>
      </c>
      <c r="D3621" s="14" t="s">
        <v>217</v>
      </c>
      <c r="E3621" s="16">
        <v>3336672.54</v>
      </c>
      <c r="F3621" s="17">
        <v>1</v>
      </c>
    </row>
    <row r="3622" spans="1:6" x14ac:dyDescent="0.25">
      <c r="A3622" s="14" t="str">
        <f t="shared" si="56"/>
        <v>97002836</v>
      </c>
      <c r="B3622" s="18" t="s">
        <v>7209</v>
      </c>
      <c r="C3622" s="18" t="s">
        <v>7210</v>
      </c>
      <c r="D3622" s="18" t="s">
        <v>217</v>
      </c>
      <c r="E3622" s="20">
        <v>2039585.09</v>
      </c>
      <c r="F3622" s="21">
        <v>1</v>
      </c>
    </row>
    <row r="3623" spans="1:6" x14ac:dyDescent="0.25">
      <c r="A3623" s="14" t="str">
        <f t="shared" si="56"/>
        <v>97011688</v>
      </c>
      <c r="B3623" s="14" t="s">
        <v>7211</v>
      </c>
      <c r="C3623" s="14" t="s">
        <v>163</v>
      </c>
      <c r="D3623" s="14" t="s">
        <v>217</v>
      </c>
      <c r="E3623" s="16">
        <v>146133854.63999999</v>
      </c>
      <c r="F3623" s="17">
        <v>1</v>
      </c>
    </row>
    <row r="3624" spans="1:6" x14ac:dyDescent="0.25">
      <c r="A3624" s="14" t="str">
        <f t="shared" si="56"/>
        <v>97083331</v>
      </c>
      <c r="B3624" s="14" t="s">
        <v>7212</v>
      </c>
      <c r="C3624" s="14" t="s">
        <v>7213</v>
      </c>
      <c r="D3624" s="14" t="s">
        <v>217</v>
      </c>
      <c r="E3624" s="16">
        <v>96703.51</v>
      </c>
      <c r="F3624" s="17">
        <v>1</v>
      </c>
    </row>
    <row r="3625" spans="1:6" x14ac:dyDescent="0.25">
      <c r="A3625" s="14" t="str">
        <f t="shared" si="56"/>
        <v>97279350</v>
      </c>
      <c r="B3625" s="14" t="s">
        <v>7214</v>
      </c>
      <c r="C3625" s="14" t="s">
        <v>7215</v>
      </c>
      <c r="D3625" s="14" t="s">
        <v>217</v>
      </c>
      <c r="E3625" s="16">
        <v>178223.66</v>
      </c>
      <c r="F3625" s="17">
        <v>1</v>
      </c>
    </row>
    <row r="3626" spans="1:6" x14ac:dyDescent="0.25">
      <c r="A3626" s="14" t="str">
        <f t="shared" si="56"/>
        <v>97369391</v>
      </c>
      <c r="B3626" s="18" t="s">
        <v>7216</v>
      </c>
      <c r="C3626" s="18" t="s">
        <v>7217</v>
      </c>
      <c r="D3626" s="18" t="s">
        <v>252</v>
      </c>
      <c r="E3626" s="20">
        <v>91704.57</v>
      </c>
      <c r="F3626" s="21">
        <v>1</v>
      </c>
    </row>
    <row r="3627" spans="1:6" x14ac:dyDescent="0.25">
      <c r="A3627" s="14" t="str">
        <f t="shared" si="56"/>
        <v>97397848</v>
      </c>
      <c r="B3627" s="14" t="s">
        <v>7218</v>
      </c>
      <c r="C3627" s="14" t="s">
        <v>7219</v>
      </c>
      <c r="D3627" s="14" t="s">
        <v>249</v>
      </c>
      <c r="E3627" s="16">
        <v>112081199.2</v>
      </c>
      <c r="F3627" s="17">
        <v>1</v>
      </c>
    </row>
    <row r="3628" spans="1:6" x14ac:dyDescent="0.25">
      <c r="A3628" s="14" t="str">
        <f t="shared" si="56"/>
        <v>97441307</v>
      </c>
      <c r="B3628" s="18" t="s">
        <v>7220</v>
      </c>
      <c r="C3628" s="18" t="s">
        <v>7221</v>
      </c>
      <c r="D3628" s="18" t="s">
        <v>217</v>
      </c>
      <c r="E3628" s="20">
        <v>2080512.36</v>
      </c>
      <c r="F3628" s="21">
        <v>1</v>
      </c>
    </row>
    <row r="3629" spans="1:6" x14ac:dyDescent="0.25">
      <c r="A3629" s="14" t="str">
        <f t="shared" si="56"/>
        <v>97443857</v>
      </c>
      <c r="B3629" s="14" t="s">
        <v>7222</v>
      </c>
      <c r="C3629" s="14" t="s">
        <v>7223</v>
      </c>
      <c r="D3629" s="14" t="s">
        <v>217</v>
      </c>
      <c r="E3629" s="16">
        <v>3920099.01</v>
      </c>
      <c r="F3629" s="17">
        <v>1</v>
      </c>
    </row>
    <row r="3630" spans="1:6" x14ac:dyDescent="0.25">
      <c r="A3630" s="14" t="str">
        <f t="shared" si="56"/>
        <v>97448708</v>
      </c>
      <c r="B3630" s="18" t="s">
        <v>7224</v>
      </c>
      <c r="C3630" s="18" t="s">
        <v>7225</v>
      </c>
      <c r="D3630" s="18" t="s">
        <v>217</v>
      </c>
      <c r="E3630" s="20">
        <v>1639399.03</v>
      </c>
      <c r="F3630" s="21">
        <v>1</v>
      </c>
    </row>
    <row r="3631" spans="1:6" x14ac:dyDescent="0.25">
      <c r="A3631" s="14" t="str">
        <f t="shared" si="56"/>
        <v>97503676</v>
      </c>
      <c r="B3631" s="18" t="s">
        <v>7226</v>
      </c>
      <c r="C3631" s="18" t="s">
        <v>7227</v>
      </c>
      <c r="D3631" s="18" t="s">
        <v>217</v>
      </c>
      <c r="E3631" s="20">
        <v>1941550.68</v>
      </c>
      <c r="F3631" s="21">
        <v>1</v>
      </c>
    </row>
    <row r="3632" spans="1:6" x14ac:dyDescent="0.25">
      <c r="A3632" s="14" t="str">
        <f t="shared" si="56"/>
        <v>97515340</v>
      </c>
      <c r="B3632" s="14" t="s">
        <v>7228</v>
      </c>
      <c r="C3632" s="14" t="s">
        <v>7229</v>
      </c>
      <c r="D3632" s="14" t="s">
        <v>214</v>
      </c>
      <c r="E3632" s="16">
        <v>41980.41</v>
      </c>
      <c r="F3632" s="17">
        <v>1</v>
      </c>
    </row>
    <row r="3633" spans="1:6" x14ac:dyDescent="0.25">
      <c r="A3633" s="14" t="str">
        <f t="shared" si="56"/>
        <v>97515480</v>
      </c>
      <c r="B3633" s="14" t="s">
        <v>7230</v>
      </c>
      <c r="C3633" s="14" t="s">
        <v>7231</v>
      </c>
      <c r="D3633" s="14" t="s">
        <v>252</v>
      </c>
      <c r="E3633" s="16">
        <v>343950.28</v>
      </c>
      <c r="F3633" s="17">
        <v>1</v>
      </c>
    </row>
    <row r="3634" spans="1:6" x14ac:dyDescent="0.25">
      <c r="A3634" s="14" t="str">
        <f t="shared" si="56"/>
        <v>97758668</v>
      </c>
      <c r="B3634" s="14" t="s">
        <v>7232</v>
      </c>
      <c r="C3634" s="14" t="s">
        <v>7233</v>
      </c>
      <c r="D3634" s="14" t="s">
        <v>217</v>
      </c>
      <c r="E3634" s="16">
        <v>651902.88</v>
      </c>
      <c r="F3634" s="17">
        <v>1</v>
      </c>
    </row>
    <row r="3635" spans="1:6" x14ac:dyDescent="0.25">
      <c r="A3635" s="14" t="str">
        <f t="shared" si="56"/>
        <v>98104193</v>
      </c>
      <c r="B3635" s="18" t="s">
        <v>7234</v>
      </c>
      <c r="C3635" s="18" t="s">
        <v>7235</v>
      </c>
      <c r="D3635" s="18" t="s">
        <v>217</v>
      </c>
      <c r="E3635" s="20">
        <v>74510.45</v>
      </c>
      <c r="F3635" s="21">
        <v>1</v>
      </c>
    </row>
    <row r="3636" spans="1:6" x14ac:dyDescent="0.25">
      <c r="A3636" s="14" t="str">
        <f t="shared" si="56"/>
        <v>98110000</v>
      </c>
      <c r="B3636" s="14" t="s">
        <v>7236</v>
      </c>
      <c r="C3636" s="14" t="s">
        <v>7237</v>
      </c>
      <c r="D3636" s="14" t="s">
        <v>217</v>
      </c>
      <c r="E3636" s="16">
        <v>114746.22</v>
      </c>
      <c r="F3636" s="17">
        <v>1</v>
      </c>
    </row>
    <row r="3637" spans="1:6" x14ac:dyDescent="0.25">
      <c r="A3637" s="14" t="str">
        <f t="shared" si="56"/>
        <v>98314099</v>
      </c>
      <c r="B3637" s="18" t="s">
        <v>7238</v>
      </c>
      <c r="C3637" s="18" t="s">
        <v>7239</v>
      </c>
      <c r="D3637" s="18" t="s">
        <v>217</v>
      </c>
      <c r="E3637" s="20">
        <v>20378416.920000002</v>
      </c>
      <c r="F3637" s="21">
        <v>1</v>
      </c>
    </row>
    <row r="3638" spans="1:6" x14ac:dyDescent="0.25">
      <c r="A3638" s="14" t="str">
        <f t="shared" si="56"/>
        <v>98416225</v>
      </c>
      <c r="B3638" s="18" t="s">
        <v>7240</v>
      </c>
      <c r="C3638" s="18" t="s">
        <v>7241</v>
      </c>
      <c r="D3638" s="18" t="s">
        <v>217</v>
      </c>
      <c r="E3638" s="20">
        <v>71279869.150000006</v>
      </c>
      <c r="F3638" s="21">
        <v>1</v>
      </c>
    </row>
    <row r="3639" spans="1:6" x14ac:dyDescent="0.25">
      <c r="A3639" s="14" t="str">
        <f t="shared" si="56"/>
        <v>98591910</v>
      </c>
      <c r="B3639" s="18" t="s">
        <v>7242</v>
      </c>
      <c r="C3639" s="18" t="s">
        <v>7243</v>
      </c>
      <c r="D3639" s="18" t="s">
        <v>217</v>
      </c>
      <c r="E3639" s="20">
        <v>317884.31</v>
      </c>
      <c r="F3639" s="21">
        <v>1</v>
      </c>
    </row>
    <row r="3640" spans="1:6" x14ac:dyDescent="0.25">
      <c r="A3640" s="14" t="str">
        <f t="shared" si="56"/>
        <v>98673882</v>
      </c>
      <c r="B3640" s="14" t="s">
        <v>7244</v>
      </c>
      <c r="C3640" s="14" t="s">
        <v>7245</v>
      </c>
      <c r="D3640" s="14" t="s">
        <v>217</v>
      </c>
      <c r="E3640" s="16">
        <v>1529405.18</v>
      </c>
      <c r="F3640" s="17">
        <v>1</v>
      </c>
    </row>
  </sheetData>
  <autoFilter ref="A6:F364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"/>
  <sheetViews>
    <sheetView workbookViewId="0">
      <selection activeCell="Z31" sqref="Z3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CREDITO_FINANCEIRO</vt:lpstr>
      <vt:lpstr>INFO</vt:lpstr>
      <vt:lpstr>VISÃO_GERAL</vt:lpstr>
      <vt:lpstr>SIMP_CF</vt:lpstr>
      <vt:lpstr>M_OFERTA_CF_CC</vt:lpstr>
      <vt:lpstr>M_OFERTA_CF_OCI</vt:lpstr>
      <vt:lpstr>MODALIDADE_1</vt:lpstr>
      <vt:lpstr>VISÃO_GERAL_M1</vt:lpstr>
      <vt:lpstr>M_OFERTA_M1_CC</vt:lpstr>
      <vt:lpstr>SIMP_M1</vt:lpstr>
      <vt:lpstr>M_OFERTA_M1_OCI</vt:lpstr>
      <vt:lpstr>CCPP-CANCELAR</vt:lpstr>
      <vt:lpstr>HOSPITAIS_COM_DIVIDAS</vt:lpstr>
      <vt:lpstr>SCRIPT_PYTHON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Augusto Santos</dc:creator>
  <cp:lastModifiedBy>Otavio Augusto Santos</cp:lastModifiedBy>
  <dcterms:created xsi:type="dcterms:W3CDTF">2025-09-11T11:18:15Z</dcterms:created>
  <dcterms:modified xsi:type="dcterms:W3CDTF">2025-12-04T13:27:02Z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0x0101003993C086CAD297498ED52D61CDA95311</vt:lpwstr>
  </property>
  <property fmtid="{D5CDD505-2E9C-101B-9397-08002B2CF9AE}" pid="3" name="MediaServiceImageTags">
    <vt:lpwstr/>
  </property>
</Properties>
</file>